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S37804-T.Patel\Documents\Apprenticeship\Hackathon\Data\Resoruce capacity file conversion\"/>
    </mc:Choice>
  </mc:AlternateContent>
  <xr:revisionPtr revIDLastSave="0" documentId="8_{D6E55D33-2944-47FB-88B6-D3FB25D17781}" xr6:coauthVersionLast="47" xr6:coauthVersionMax="47" xr10:uidLastSave="{00000000-0000-0000-0000-000000000000}"/>
  <bookViews>
    <workbookView xWindow="-110" yWindow="-110" windowWidth="19420" windowHeight="10420" xr2:uid="{A5DC45B2-1F1B-4EA3-B000-A731989C39F2}"/>
  </bookViews>
  <sheets>
    <sheet name="joined_TASK_RSRC_WBS" sheetId="1" r:id="rId1"/>
    <sheet name="Sheet1" sheetId="2" r:id="rId2"/>
  </sheets>
  <definedNames>
    <definedName name="_xlchart.v1.0" hidden="1">Sheet1!$B$3</definedName>
    <definedName name="_xlchart.v1.1" hidden="1">joined_TASK_RSRC_WBS!$BS$2</definedName>
    <definedName name="_xlchart.v1.2" hidden="1">joined_TASK_RSRC_WBS!$CI$2</definedName>
    <definedName name="_xlchart.v1.3" hidden="1">Sheet1!$B$3</definedName>
  </definedNames>
  <calcPr calcId="0"/>
</workbook>
</file>

<file path=xl/calcChain.xml><?xml version="1.0" encoding="utf-8"?>
<calcChain xmlns="http://schemas.openxmlformats.org/spreadsheetml/2006/main">
  <c r="DO3" i="1" l="1"/>
  <c r="DO4" i="1"/>
  <c r="DO5" i="1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O321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O361" i="1"/>
  <c r="DO362" i="1"/>
  <c r="DO363" i="1"/>
  <c r="DO364" i="1"/>
  <c r="DO365" i="1"/>
  <c r="DO366" i="1"/>
  <c r="DO367" i="1"/>
  <c r="DO368" i="1"/>
  <c r="DO369" i="1"/>
  <c r="DO370" i="1"/>
  <c r="DO371" i="1"/>
  <c r="DO372" i="1"/>
  <c r="DO373" i="1"/>
  <c r="DO374" i="1"/>
  <c r="DO375" i="1"/>
  <c r="DO376" i="1"/>
  <c r="DO377" i="1"/>
  <c r="DO378" i="1"/>
  <c r="DO379" i="1"/>
  <c r="DO380" i="1"/>
  <c r="DO381" i="1"/>
  <c r="DO382" i="1"/>
  <c r="DO383" i="1"/>
  <c r="DO384" i="1"/>
  <c r="DO385" i="1"/>
  <c r="DO386" i="1"/>
  <c r="DO387" i="1"/>
  <c r="DO388" i="1"/>
  <c r="DO389" i="1"/>
  <c r="DO390" i="1"/>
  <c r="DO391" i="1"/>
  <c r="DO392" i="1"/>
  <c r="DO393" i="1"/>
  <c r="DO394" i="1"/>
  <c r="DO395" i="1"/>
  <c r="DO396" i="1"/>
  <c r="DO397" i="1"/>
  <c r="DO398" i="1"/>
  <c r="DO399" i="1"/>
  <c r="DO400" i="1"/>
  <c r="DO401" i="1"/>
  <c r="DO402" i="1"/>
  <c r="DO403" i="1"/>
  <c r="DO404" i="1"/>
  <c r="DO405" i="1"/>
  <c r="DO406" i="1"/>
  <c r="DO407" i="1"/>
  <c r="DO408" i="1"/>
  <c r="DO409" i="1"/>
  <c r="DO410" i="1"/>
  <c r="DO411" i="1"/>
  <c r="DO412" i="1"/>
  <c r="DO413" i="1"/>
  <c r="DO414" i="1"/>
  <c r="DO415" i="1"/>
  <c r="DO416" i="1"/>
  <c r="DO417" i="1"/>
  <c r="DO418" i="1"/>
  <c r="DO419" i="1"/>
  <c r="DO420" i="1"/>
  <c r="DO421" i="1"/>
  <c r="DO422" i="1"/>
  <c r="DO423" i="1"/>
  <c r="DO424" i="1"/>
  <c r="DO425" i="1"/>
  <c r="DO426" i="1"/>
  <c r="DO427" i="1"/>
  <c r="DO428" i="1"/>
  <c r="DO429" i="1"/>
  <c r="DO430" i="1"/>
  <c r="DO431" i="1"/>
  <c r="DO432" i="1"/>
  <c r="DO433" i="1"/>
  <c r="DO434" i="1"/>
  <c r="DO435" i="1"/>
  <c r="DO436" i="1"/>
  <c r="DO437" i="1"/>
  <c r="DO438" i="1"/>
  <c r="DO439" i="1"/>
  <c r="DO440" i="1"/>
  <c r="DO441" i="1"/>
  <c r="DO442" i="1"/>
  <c r="DO443" i="1"/>
  <c r="DO444" i="1"/>
  <c r="DO445" i="1"/>
  <c r="DO446" i="1"/>
  <c r="DO447" i="1"/>
  <c r="DO448" i="1"/>
  <c r="DO449" i="1"/>
  <c r="DO450" i="1"/>
  <c r="DO451" i="1"/>
  <c r="DO452" i="1"/>
  <c r="DO453" i="1"/>
  <c r="DO454" i="1"/>
  <c r="DO455" i="1"/>
  <c r="DO456" i="1"/>
  <c r="DO457" i="1"/>
  <c r="DO458" i="1"/>
  <c r="DO459" i="1"/>
  <c r="DO460" i="1"/>
  <c r="DO461" i="1"/>
  <c r="DO462" i="1"/>
  <c r="DO463" i="1"/>
  <c r="DO464" i="1"/>
  <c r="DO465" i="1"/>
  <c r="DO466" i="1"/>
  <c r="DO467" i="1"/>
  <c r="DO468" i="1"/>
  <c r="DO469" i="1"/>
  <c r="DO470" i="1"/>
  <c r="DO471" i="1"/>
  <c r="DO472" i="1"/>
  <c r="DO473" i="1"/>
  <c r="DO474" i="1"/>
  <c r="DO475" i="1"/>
  <c r="DO476" i="1"/>
  <c r="DO477" i="1"/>
  <c r="DO478" i="1"/>
  <c r="DO479" i="1"/>
  <c r="DO480" i="1"/>
  <c r="DO481" i="1"/>
  <c r="DO482" i="1"/>
  <c r="DO483" i="1"/>
  <c r="DO484" i="1"/>
  <c r="DO485" i="1"/>
  <c r="DO486" i="1"/>
  <c r="DO487" i="1"/>
  <c r="DO488" i="1"/>
  <c r="DO489" i="1"/>
  <c r="DO490" i="1"/>
  <c r="DO491" i="1"/>
  <c r="DO492" i="1"/>
  <c r="DO493" i="1"/>
  <c r="DO494" i="1"/>
  <c r="DO495" i="1"/>
  <c r="DO496" i="1"/>
  <c r="DO497" i="1"/>
  <c r="DO498" i="1"/>
  <c r="DO499" i="1"/>
  <c r="DO500" i="1"/>
  <c r="DO501" i="1"/>
  <c r="DO502" i="1"/>
  <c r="DO503" i="1"/>
  <c r="DO504" i="1"/>
  <c r="DO505" i="1"/>
  <c r="DO506" i="1"/>
  <c r="DO507" i="1"/>
  <c r="DO508" i="1"/>
  <c r="DO509" i="1"/>
  <c r="DO510" i="1"/>
  <c r="DO511" i="1"/>
  <c r="DO512" i="1"/>
  <c r="DO513" i="1"/>
  <c r="DO514" i="1"/>
  <c r="DO515" i="1"/>
  <c r="DO516" i="1"/>
  <c r="DO517" i="1"/>
  <c r="DO518" i="1"/>
  <c r="DO519" i="1"/>
  <c r="DO520" i="1"/>
  <c r="DO521" i="1"/>
  <c r="DO522" i="1"/>
  <c r="DO523" i="1"/>
  <c r="DO524" i="1"/>
  <c r="DO525" i="1"/>
  <c r="DO526" i="1"/>
  <c r="DO527" i="1"/>
  <c r="DO528" i="1"/>
  <c r="DO529" i="1"/>
  <c r="DO530" i="1"/>
  <c r="DO531" i="1"/>
  <c r="DO532" i="1"/>
  <c r="DO533" i="1"/>
  <c r="DO534" i="1"/>
  <c r="DO535" i="1"/>
  <c r="DO536" i="1"/>
  <c r="DO537" i="1"/>
  <c r="DO538" i="1"/>
  <c r="DO539" i="1"/>
  <c r="DO540" i="1"/>
  <c r="DO541" i="1"/>
  <c r="DO542" i="1"/>
  <c r="DO543" i="1"/>
  <c r="DO544" i="1"/>
  <c r="DO545" i="1"/>
  <c r="DO546" i="1"/>
  <c r="DO547" i="1"/>
  <c r="DO548" i="1"/>
  <c r="DO549" i="1"/>
  <c r="DO550" i="1"/>
  <c r="DO551" i="1"/>
  <c r="DO552" i="1"/>
  <c r="DO553" i="1"/>
  <c r="DO554" i="1"/>
  <c r="DO555" i="1"/>
  <c r="DO556" i="1"/>
  <c r="DO557" i="1"/>
  <c r="DO558" i="1"/>
  <c r="DO559" i="1"/>
  <c r="DO560" i="1"/>
  <c r="DO561" i="1"/>
  <c r="DO562" i="1"/>
  <c r="DO563" i="1"/>
  <c r="DO564" i="1"/>
  <c r="DO565" i="1"/>
  <c r="DO566" i="1"/>
  <c r="DO567" i="1"/>
  <c r="DO568" i="1"/>
  <c r="DO569" i="1"/>
  <c r="DO570" i="1"/>
  <c r="DO571" i="1"/>
  <c r="DO572" i="1"/>
  <c r="DO573" i="1"/>
  <c r="DO574" i="1"/>
  <c r="DO575" i="1"/>
  <c r="DO576" i="1"/>
  <c r="DO577" i="1"/>
  <c r="DO578" i="1"/>
  <c r="DO579" i="1"/>
  <c r="DO580" i="1"/>
  <c r="DO581" i="1"/>
  <c r="DO582" i="1"/>
  <c r="DO583" i="1"/>
  <c r="DO584" i="1"/>
  <c r="DO585" i="1"/>
  <c r="DO586" i="1"/>
  <c r="DO587" i="1"/>
  <c r="DO588" i="1"/>
  <c r="DO589" i="1"/>
  <c r="DO590" i="1"/>
  <c r="DO591" i="1"/>
  <c r="DO592" i="1"/>
  <c r="DO593" i="1"/>
  <c r="DO594" i="1"/>
  <c r="DO595" i="1"/>
  <c r="DO596" i="1"/>
  <c r="DO597" i="1"/>
  <c r="DO598" i="1"/>
  <c r="DO599" i="1"/>
  <c r="DO600" i="1"/>
  <c r="DO601" i="1"/>
  <c r="DO602" i="1"/>
  <c r="DO603" i="1"/>
  <c r="DO604" i="1"/>
  <c r="DO605" i="1"/>
  <c r="DO606" i="1"/>
  <c r="DO607" i="1"/>
  <c r="DO608" i="1"/>
  <c r="DO609" i="1"/>
  <c r="DO610" i="1"/>
  <c r="DO611" i="1"/>
  <c r="DO612" i="1"/>
  <c r="DO613" i="1"/>
  <c r="DO614" i="1"/>
  <c r="DO615" i="1"/>
  <c r="DO616" i="1"/>
  <c r="DO617" i="1"/>
  <c r="DO618" i="1"/>
  <c r="DO619" i="1"/>
  <c r="DO620" i="1"/>
  <c r="DO621" i="1"/>
  <c r="DO622" i="1"/>
  <c r="DO623" i="1"/>
  <c r="DO624" i="1"/>
  <c r="DO625" i="1"/>
  <c r="DO626" i="1"/>
  <c r="DO627" i="1"/>
  <c r="DO628" i="1"/>
  <c r="DO629" i="1"/>
  <c r="DO630" i="1"/>
  <c r="DO631" i="1"/>
  <c r="DO632" i="1"/>
  <c r="DO633" i="1"/>
  <c r="DO634" i="1"/>
  <c r="DO635" i="1"/>
  <c r="DO636" i="1"/>
  <c r="DO637" i="1"/>
  <c r="DO638" i="1"/>
  <c r="DO639" i="1"/>
  <c r="DO640" i="1"/>
  <c r="DO641" i="1"/>
  <c r="DO642" i="1"/>
  <c r="DO643" i="1"/>
  <c r="DO644" i="1"/>
  <c r="DO645" i="1"/>
  <c r="DO646" i="1"/>
  <c r="DO647" i="1"/>
  <c r="DO648" i="1"/>
  <c r="DO649" i="1"/>
  <c r="DO650" i="1"/>
  <c r="DO651" i="1"/>
  <c r="DO652" i="1"/>
  <c r="DO653" i="1"/>
  <c r="DO654" i="1"/>
  <c r="DO655" i="1"/>
  <c r="DO656" i="1"/>
  <c r="DO657" i="1"/>
  <c r="DO658" i="1"/>
  <c r="DO659" i="1"/>
  <c r="DO660" i="1"/>
  <c r="DO661" i="1"/>
  <c r="DO662" i="1"/>
  <c r="DO663" i="1"/>
  <c r="DO664" i="1"/>
  <c r="DO665" i="1"/>
  <c r="DO666" i="1"/>
  <c r="DO667" i="1"/>
  <c r="DO668" i="1"/>
  <c r="DO669" i="1"/>
  <c r="DO670" i="1"/>
  <c r="DO671" i="1"/>
  <c r="DO672" i="1"/>
  <c r="DO673" i="1"/>
  <c r="DO674" i="1"/>
  <c r="DO675" i="1"/>
  <c r="DO676" i="1"/>
  <c r="DO677" i="1"/>
  <c r="DO678" i="1"/>
  <c r="DO679" i="1"/>
  <c r="DO680" i="1"/>
  <c r="DO681" i="1"/>
  <c r="DO682" i="1"/>
  <c r="DO683" i="1"/>
  <c r="DO684" i="1"/>
  <c r="DO685" i="1"/>
  <c r="DO686" i="1"/>
  <c r="DO687" i="1"/>
  <c r="DO688" i="1"/>
  <c r="DO689" i="1"/>
  <c r="DO690" i="1"/>
  <c r="DO691" i="1"/>
  <c r="DO692" i="1"/>
  <c r="DO693" i="1"/>
  <c r="DO694" i="1"/>
  <c r="DO695" i="1"/>
  <c r="DO696" i="1"/>
  <c r="DO697" i="1"/>
  <c r="DO698" i="1"/>
  <c r="DO699" i="1"/>
  <c r="DO700" i="1"/>
  <c r="DO701" i="1"/>
  <c r="DO702" i="1"/>
  <c r="DO703" i="1"/>
  <c r="DO704" i="1"/>
  <c r="DO705" i="1"/>
  <c r="DO706" i="1"/>
  <c r="DO707" i="1"/>
  <c r="DO708" i="1"/>
  <c r="DO709" i="1"/>
  <c r="DO710" i="1"/>
  <c r="DO711" i="1"/>
  <c r="DO712" i="1"/>
  <c r="DO713" i="1"/>
  <c r="DO714" i="1"/>
  <c r="DO715" i="1"/>
  <c r="DO716" i="1"/>
  <c r="DO717" i="1"/>
  <c r="DO718" i="1"/>
  <c r="DO719" i="1"/>
  <c r="DO720" i="1"/>
  <c r="DO721" i="1"/>
  <c r="DO722" i="1"/>
  <c r="DO723" i="1"/>
  <c r="DO724" i="1"/>
  <c r="DO725" i="1"/>
  <c r="DO726" i="1"/>
  <c r="DO727" i="1"/>
  <c r="DO728" i="1"/>
  <c r="DO729" i="1"/>
  <c r="DO730" i="1"/>
  <c r="DO731" i="1"/>
  <c r="DO732" i="1"/>
  <c r="DO733" i="1"/>
  <c r="DO734" i="1"/>
  <c r="DO735" i="1"/>
  <c r="DO736" i="1"/>
  <c r="DO737" i="1"/>
  <c r="DO738" i="1"/>
  <c r="DO739" i="1"/>
  <c r="DO740" i="1"/>
  <c r="DO741" i="1"/>
  <c r="DO742" i="1"/>
  <c r="DO743" i="1"/>
  <c r="DO744" i="1"/>
  <c r="DO745" i="1"/>
  <c r="DO746" i="1"/>
  <c r="DO747" i="1"/>
  <c r="DO748" i="1"/>
  <c r="DO749" i="1"/>
  <c r="DO750" i="1"/>
  <c r="DO751" i="1"/>
  <c r="DO752" i="1"/>
  <c r="DO753" i="1"/>
  <c r="DO754" i="1"/>
  <c r="DO755" i="1"/>
  <c r="DO756" i="1"/>
  <c r="DO757" i="1"/>
  <c r="DO758" i="1"/>
  <c r="DO759" i="1"/>
  <c r="DO760" i="1"/>
  <c r="DO761" i="1"/>
  <c r="DO762" i="1"/>
  <c r="DO763" i="1"/>
  <c r="DO764" i="1"/>
  <c r="DO765" i="1"/>
  <c r="DO766" i="1"/>
  <c r="DO767" i="1"/>
  <c r="DO768" i="1"/>
  <c r="DO769" i="1"/>
  <c r="DO770" i="1"/>
  <c r="DO771" i="1"/>
  <c r="DO772" i="1"/>
  <c r="DO773" i="1"/>
  <c r="DO774" i="1"/>
  <c r="DO775" i="1"/>
  <c r="DO776" i="1"/>
  <c r="DO777" i="1"/>
  <c r="DO778" i="1"/>
  <c r="DO779" i="1"/>
  <c r="DO780" i="1"/>
  <c r="DO781" i="1"/>
  <c r="DO782" i="1"/>
  <c r="DO783" i="1"/>
  <c r="DO784" i="1"/>
  <c r="DO785" i="1"/>
  <c r="DO786" i="1"/>
  <c r="DO787" i="1"/>
  <c r="DO788" i="1"/>
  <c r="DO789" i="1"/>
  <c r="DO790" i="1"/>
  <c r="DO791" i="1"/>
  <c r="DO792" i="1"/>
  <c r="DO793" i="1"/>
  <c r="DO794" i="1"/>
  <c r="DO795" i="1"/>
  <c r="DO796" i="1"/>
  <c r="DO797" i="1"/>
  <c r="DO798" i="1"/>
  <c r="DO799" i="1"/>
  <c r="DO800" i="1"/>
  <c r="DO801" i="1"/>
  <c r="DO802" i="1"/>
  <c r="DO803" i="1"/>
  <c r="DO804" i="1"/>
  <c r="DO805" i="1"/>
  <c r="DO806" i="1"/>
  <c r="DO807" i="1"/>
  <c r="DO808" i="1"/>
  <c r="DO809" i="1"/>
  <c r="DO810" i="1"/>
  <c r="DO811" i="1"/>
  <c r="DO812" i="1"/>
  <c r="DO813" i="1"/>
  <c r="DO814" i="1"/>
  <c r="DO815" i="1"/>
  <c r="DO816" i="1"/>
  <c r="DO817" i="1"/>
  <c r="DO818" i="1"/>
  <c r="DO819" i="1"/>
  <c r="DO820" i="1"/>
  <c r="DO821" i="1"/>
  <c r="DO822" i="1"/>
  <c r="DO823" i="1"/>
  <c r="DO824" i="1"/>
  <c r="DO825" i="1"/>
  <c r="DO826" i="1"/>
  <c r="DO827" i="1"/>
  <c r="DO828" i="1"/>
  <c r="DO829" i="1"/>
  <c r="DO830" i="1"/>
  <c r="DO831" i="1"/>
  <c r="DO832" i="1"/>
  <c r="DO833" i="1"/>
  <c r="DO834" i="1"/>
  <c r="DO835" i="1"/>
  <c r="DO836" i="1"/>
  <c r="DO837" i="1"/>
  <c r="DO838" i="1"/>
  <c r="DO839" i="1"/>
  <c r="DO840" i="1"/>
  <c r="DO841" i="1"/>
  <c r="DO842" i="1"/>
  <c r="DO843" i="1"/>
  <c r="DO844" i="1"/>
  <c r="DO845" i="1"/>
  <c r="DO846" i="1"/>
  <c r="DO847" i="1"/>
  <c r="DO848" i="1"/>
  <c r="DO849" i="1"/>
  <c r="DO850" i="1"/>
  <c r="DO851" i="1"/>
  <c r="DO852" i="1"/>
  <c r="DO853" i="1"/>
  <c r="DO854" i="1"/>
  <c r="DO855" i="1"/>
  <c r="DO856" i="1"/>
  <c r="DO857" i="1"/>
  <c r="DO858" i="1"/>
  <c r="DO859" i="1"/>
  <c r="DO860" i="1"/>
  <c r="DO861" i="1"/>
  <c r="DO862" i="1"/>
  <c r="DO863" i="1"/>
  <c r="DO864" i="1"/>
  <c r="DO865" i="1"/>
  <c r="DO866" i="1"/>
  <c r="DO867" i="1"/>
  <c r="DO868" i="1"/>
  <c r="DO869" i="1"/>
  <c r="DO870" i="1"/>
  <c r="DO871" i="1"/>
  <c r="DO872" i="1"/>
  <c r="DO873" i="1"/>
  <c r="DO874" i="1"/>
  <c r="DO875" i="1"/>
  <c r="DO876" i="1"/>
  <c r="DO877" i="1"/>
  <c r="DO878" i="1"/>
  <c r="DO879" i="1"/>
  <c r="DO880" i="1"/>
  <c r="DO881" i="1"/>
  <c r="DO882" i="1"/>
  <c r="DO883" i="1"/>
  <c r="DO884" i="1"/>
  <c r="DO885" i="1"/>
  <c r="DO886" i="1"/>
  <c r="DO887" i="1"/>
  <c r="DO888" i="1"/>
  <c r="DO889" i="1"/>
  <c r="DO890" i="1"/>
  <c r="DO891" i="1"/>
  <c r="DO892" i="1"/>
  <c r="DO893" i="1"/>
  <c r="DO894" i="1"/>
  <c r="DO895" i="1"/>
  <c r="DO896" i="1"/>
  <c r="DO897" i="1"/>
  <c r="DO898" i="1"/>
  <c r="DO899" i="1"/>
  <c r="DO900" i="1"/>
  <c r="DO901" i="1"/>
  <c r="DO902" i="1"/>
  <c r="DO903" i="1"/>
  <c r="DO904" i="1"/>
  <c r="DO905" i="1"/>
  <c r="DO906" i="1"/>
  <c r="DO907" i="1"/>
  <c r="DO908" i="1"/>
  <c r="DO909" i="1"/>
  <c r="DO910" i="1"/>
  <c r="DO911" i="1"/>
  <c r="DO912" i="1"/>
  <c r="DO913" i="1"/>
  <c r="DO914" i="1"/>
  <c r="DO915" i="1"/>
  <c r="DO916" i="1"/>
  <c r="DO917" i="1"/>
  <c r="DO918" i="1"/>
  <c r="DO919" i="1"/>
  <c r="DO920" i="1"/>
  <c r="DO921" i="1"/>
  <c r="DO922" i="1"/>
  <c r="DO923" i="1"/>
  <c r="DO924" i="1"/>
  <c r="DO925" i="1"/>
  <c r="DO926" i="1"/>
  <c r="DO927" i="1"/>
  <c r="DO928" i="1"/>
  <c r="DO929" i="1"/>
  <c r="DO930" i="1"/>
  <c r="DO931" i="1"/>
  <c r="DO932" i="1"/>
  <c r="DO933" i="1"/>
  <c r="DO934" i="1"/>
  <c r="DO935" i="1"/>
  <c r="DO936" i="1"/>
  <c r="DO937" i="1"/>
  <c r="DO938" i="1"/>
  <c r="DO939" i="1"/>
  <c r="DO940" i="1"/>
  <c r="DO941" i="1"/>
  <c r="DO942" i="1"/>
  <c r="DO943" i="1"/>
  <c r="DO944" i="1"/>
  <c r="DO945" i="1"/>
  <c r="DO946" i="1"/>
  <c r="DO947" i="1"/>
  <c r="DO948" i="1"/>
  <c r="DO949" i="1"/>
  <c r="DO950" i="1"/>
  <c r="DO951" i="1"/>
  <c r="DO952" i="1"/>
  <c r="DO953" i="1"/>
  <c r="DO954" i="1"/>
  <c r="DO955" i="1"/>
  <c r="DO956" i="1"/>
  <c r="DO957" i="1"/>
  <c r="DO958" i="1"/>
  <c r="DO959" i="1"/>
  <c r="DO960" i="1"/>
  <c r="DO961" i="1"/>
  <c r="DO962" i="1"/>
  <c r="DO963" i="1"/>
  <c r="DO964" i="1"/>
  <c r="DO965" i="1"/>
  <c r="DO966" i="1"/>
  <c r="DO967" i="1"/>
  <c r="DO968" i="1"/>
  <c r="DO969" i="1"/>
  <c r="DO970" i="1"/>
  <c r="DO971" i="1"/>
  <c r="DO972" i="1"/>
  <c r="DO973" i="1"/>
  <c r="DO974" i="1"/>
  <c r="DO975" i="1"/>
  <c r="DO976" i="1"/>
  <c r="DO977" i="1"/>
  <c r="DO978" i="1"/>
  <c r="DO979" i="1"/>
  <c r="DO980" i="1"/>
  <c r="DO981" i="1"/>
  <c r="DO982" i="1"/>
  <c r="DO983" i="1"/>
  <c r="DO984" i="1"/>
  <c r="DO985" i="1"/>
  <c r="DO986" i="1"/>
  <c r="DO987" i="1"/>
  <c r="DO988" i="1"/>
  <c r="DO989" i="1"/>
  <c r="DO990" i="1"/>
  <c r="DO991" i="1"/>
  <c r="DO992" i="1"/>
  <c r="DO993" i="1"/>
  <c r="DO994" i="1"/>
  <c r="DO995" i="1"/>
  <c r="DO996" i="1"/>
  <c r="DO997" i="1"/>
  <c r="DO998" i="1"/>
  <c r="DO999" i="1"/>
  <c r="DO1000" i="1"/>
  <c r="DO1001" i="1"/>
  <c r="DO1002" i="1"/>
  <c r="DO1003" i="1"/>
  <c r="DO1004" i="1"/>
  <c r="DO1005" i="1"/>
  <c r="DO1006" i="1"/>
  <c r="DO1007" i="1"/>
  <c r="DO1008" i="1"/>
  <c r="DO1009" i="1"/>
  <c r="DO1010" i="1"/>
  <c r="DO1011" i="1"/>
  <c r="DO1012" i="1"/>
  <c r="DO1013" i="1"/>
  <c r="DO1014" i="1"/>
  <c r="DO1015" i="1"/>
  <c r="DO1016" i="1"/>
  <c r="DO1017" i="1"/>
  <c r="DO1018" i="1"/>
  <c r="DO1019" i="1"/>
  <c r="DO1020" i="1"/>
  <c r="DO1021" i="1"/>
  <c r="DO1022" i="1"/>
  <c r="DO1023" i="1"/>
  <c r="DO1024" i="1"/>
  <c r="DO1025" i="1"/>
  <c r="DO1026" i="1"/>
  <c r="DO1027" i="1"/>
  <c r="DO1028" i="1"/>
  <c r="DO1029" i="1"/>
  <c r="DO1030" i="1"/>
  <c r="DO1031" i="1"/>
  <c r="DO1032" i="1"/>
  <c r="DO1033" i="1"/>
  <c r="DO1034" i="1"/>
  <c r="DO1035" i="1"/>
  <c r="DO1036" i="1"/>
  <c r="DO1037" i="1"/>
  <c r="DO1038" i="1"/>
  <c r="DO1039" i="1"/>
  <c r="DO1040" i="1"/>
  <c r="DO1041" i="1"/>
  <c r="DO1042" i="1"/>
  <c r="DO1043" i="1"/>
  <c r="DO1044" i="1"/>
  <c r="DO1045" i="1"/>
  <c r="DO1046" i="1"/>
  <c r="DO1047" i="1"/>
  <c r="DO1048" i="1"/>
  <c r="DO1049" i="1"/>
  <c r="DO1050" i="1"/>
  <c r="DO1051" i="1"/>
  <c r="DO1052" i="1"/>
  <c r="DO1053" i="1"/>
  <c r="DO1054" i="1"/>
  <c r="DO1055" i="1"/>
  <c r="DO1056" i="1"/>
  <c r="DO1057" i="1"/>
  <c r="DO1058" i="1"/>
  <c r="DO1059" i="1"/>
  <c r="DO1060" i="1"/>
  <c r="DO1061" i="1"/>
  <c r="DO1062" i="1"/>
  <c r="DO1063" i="1"/>
  <c r="DO1064" i="1"/>
  <c r="DO1065" i="1"/>
  <c r="DO1066" i="1"/>
  <c r="DO1067" i="1"/>
  <c r="DO1068" i="1"/>
  <c r="DO1069" i="1"/>
  <c r="DO1070" i="1"/>
  <c r="DO1071" i="1"/>
  <c r="DO1072" i="1"/>
  <c r="DO1073" i="1"/>
  <c r="DO1074" i="1"/>
  <c r="DO1075" i="1"/>
  <c r="DO1076" i="1"/>
  <c r="DO1077" i="1"/>
  <c r="DO1078" i="1"/>
  <c r="DO1079" i="1"/>
  <c r="DO1080" i="1"/>
  <c r="DO1081" i="1"/>
  <c r="DO1082" i="1"/>
  <c r="DO1083" i="1"/>
  <c r="DO1084" i="1"/>
  <c r="DO1085" i="1"/>
  <c r="DO1086" i="1"/>
  <c r="DO1087" i="1"/>
  <c r="DO1088" i="1"/>
  <c r="DO1089" i="1"/>
  <c r="DO1090" i="1"/>
  <c r="DO1091" i="1"/>
  <c r="DO1092" i="1"/>
  <c r="DO1093" i="1"/>
  <c r="DO1094" i="1"/>
  <c r="DO1095" i="1"/>
  <c r="DO1096" i="1"/>
  <c r="DO1097" i="1"/>
  <c r="DO1098" i="1"/>
  <c r="DO1099" i="1"/>
  <c r="DO1100" i="1"/>
  <c r="DO1101" i="1"/>
  <c r="DO1102" i="1"/>
  <c r="DO1103" i="1"/>
  <c r="DO1104" i="1"/>
  <c r="DO1105" i="1"/>
  <c r="DO1106" i="1"/>
  <c r="DO1107" i="1"/>
  <c r="DO1108" i="1"/>
  <c r="DO1109" i="1"/>
  <c r="DO1110" i="1"/>
  <c r="DO1111" i="1"/>
  <c r="DO1112" i="1"/>
  <c r="DO1113" i="1"/>
  <c r="DO1114" i="1"/>
  <c r="DO1115" i="1"/>
  <c r="DO1116" i="1"/>
  <c r="DO1117" i="1"/>
  <c r="DO1118" i="1"/>
  <c r="DO1119" i="1"/>
  <c r="DO1120" i="1"/>
  <c r="DO1121" i="1"/>
  <c r="DO1122" i="1"/>
  <c r="DO1123" i="1"/>
  <c r="DO1124" i="1"/>
  <c r="DO1125" i="1"/>
  <c r="DO1126" i="1"/>
  <c r="DO1127" i="1"/>
  <c r="DO1128" i="1"/>
  <c r="DO1129" i="1"/>
  <c r="DO1130" i="1"/>
  <c r="DO1131" i="1"/>
  <c r="DO1132" i="1"/>
  <c r="DO1133" i="1"/>
  <c r="DO1134" i="1"/>
  <c r="DO1135" i="1"/>
  <c r="DO1136" i="1"/>
  <c r="DO1137" i="1"/>
  <c r="DO1138" i="1"/>
  <c r="DO1139" i="1"/>
  <c r="DO1140" i="1"/>
  <c r="DO1141" i="1"/>
  <c r="DO1142" i="1"/>
  <c r="DO1143" i="1"/>
  <c r="DO1144" i="1"/>
  <c r="DO1145" i="1"/>
  <c r="DO1146" i="1"/>
  <c r="DO1147" i="1"/>
  <c r="DO1148" i="1"/>
  <c r="DO1149" i="1"/>
  <c r="DO1150" i="1"/>
  <c r="DO1151" i="1"/>
  <c r="DO1152" i="1"/>
  <c r="DO1153" i="1"/>
  <c r="DO1154" i="1"/>
  <c r="DO1155" i="1"/>
  <c r="DO1156" i="1"/>
  <c r="DO1157" i="1"/>
  <c r="DO1158" i="1"/>
  <c r="DO1159" i="1"/>
  <c r="DO1160" i="1"/>
  <c r="DO1161" i="1"/>
  <c r="DO1162" i="1"/>
  <c r="DO1163" i="1"/>
  <c r="DO1164" i="1"/>
  <c r="DO1165" i="1"/>
  <c r="DO1166" i="1"/>
  <c r="DO1167" i="1"/>
  <c r="DO1168" i="1"/>
  <c r="DO1169" i="1"/>
  <c r="DO1170" i="1"/>
  <c r="DO1171" i="1"/>
  <c r="DO1172" i="1"/>
  <c r="DO1173" i="1"/>
  <c r="DO1174" i="1"/>
  <c r="DO1175" i="1"/>
  <c r="DO1176" i="1"/>
  <c r="DO1177" i="1"/>
  <c r="DO1178" i="1"/>
  <c r="DO1179" i="1"/>
  <c r="DO1180" i="1"/>
  <c r="DO1181" i="1"/>
  <c r="DO1182" i="1"/>
  <c r="DO1183" i="1"/>
  <c r="DO1184" i="1"/>
  <c r="DO1185" i="1"/>
  <c r="DO1186" i="1"/>
  <c r="DO1187" i="1"/>
  <c r="DO1188" i="1"/>
  <c r="DO1189" i="1"/>
  <c r="DO1190" i="1"/>
  <c r="DO1191" i="1"/>
  <c r="DO1192" i="1"/>
  <c r="DO1193" i="1"/>
  <c r="DO1194" i="1"/>
  <c r="DO1195" i="1"/>
  <c r="DO1196" i="1"/>
  <c r="DO1197" i="1"/>
  <c r="DO1198" i="1"/>
  <c r="DO1199" i="1"/>
  <c r="DO1200" i="1"/>
  <c r="DO1201" i="1"/>
  <c r="DO1202" i="1"/>
  <c r="DO1203" i="1"/>
  <c r="DO1204" i="1"/>
  <c r="DO1205" i="1"/>
  <c r="DO1206" i="1"/>
  <c r="DO1207" i="1"/>
  <c r="DO1208" i="1"/>
  <c r="DO1209" i="1"/>
  <c r="DO1210" i="1"/>
  <c r="DO1211" i="1"/>
  <c r="DO1212" i="1"/>
  <c r="DO1213" i="1"/>
  <c r="DO1214" i="1"/>
  <c r="DO1215" i="1"/>
  <c r="DO1216" i="1"/>
  <c r="DO1217" i="1"/>
  <c r="DO1218" i="1"/>
  <c r="DO1219" i="1"/>
  <c r="DO1220" i="1"/>
  <c r="DO1221" i="1"/>
  <c r="DO1222" i="1"/>
  <c r="DO1223" i="1"/>
  <c r="DO1224" i="1"/>
  <c r="DO1225" i="1"/>
  <c r="DO1226" i="1"/>
  <c r="DO1227" i="1"/>
  <c r="DO1228" i="1"/>
  <c r="DO1229" i="1"/>
  <c r="DO1230" i="1"/>
  <c r="DO1231" i="1"/>
  <c r="DO1232" i="1"/>
  <c r="DO1233" i="1"/>
  <c r="DO1234" i="1"/>
  <c r="DO1235" i="1"/>
  <c r="DO1236" i="1"/>
  <c r="DO1237" i="1"/>
  <c r="DO1238" i="1"/>
  <c r="DO1239" i="1"/>
  <c r="DO1240" i="1"/>
  <c r="DO1241" i="1"/>
  <c r="DO1242" i="1"/>
  <c r="DO1243" i="1"/>
  <c r="DO1244" i="1"/>
  <c r="DO1245" i="1"/>
  <c r="DO1246" i="1"/>
  <c r="DO1247" i="1"/>
  <c r="DO1248" i="1"/>
  <c r="DO1249" i="1"/>
  <c r="DO1250" i="1"/>
  <c r="DO1251" i="1"/>
  <c r="DO1252" i="1"/>
  <c r="DO1253" i="1"/>
  <c r="DO1254" i="1"/>
  <c r="DO1255" i="1"/>
  <c r="DO1256" i="1"/>
  <c r="DO1257" i="1"/>
  <c r="DO1258" i="1"/>
  <c r="DO1259" i="1"/>
  <c r="DO1260" i="1"/>
  <c r="DO1261" i="1"/>
  <c r="DO1262" i="1"/>
  <c r="DO1263" i="1"/>
  <c r="DO1264" i="1"/>
  <c r="DO1265" i="1"/>
  <c r="DO1266" i="1"/>
  <c r="DO1267" i="1"/>
  <c r="DO1268" i="1"/>
  <c r="DO1269" i="1"/>
  <c r="DO1270" i="1"/>
  <c r="DO1271" i="1"/>
  <c r="DO1272" i="1"/>
  <c r="DO1273" i="1"/>
  <c r="DO1274" i="1"/>
  <c r="DO1275" i="1"/>
  <c r="DO1276" i="1"/>
  <c r="DO1277" i="1"/>
  <c r="DO1278" i="1"/>
  <c r="DO1279" i="1"/>
  <c r="DO1280" i="1"/>
  <c r="DO1281" i="1"/>
  <c r="DO1282" i="1"/>
  <c r="DO1283" i="1"/>
  <c r="DO1284" i="1"/>
  <c r="DO1285" i="1"/>
  <c r="DO1286" i="1"/>
  <c r="DO1287" i="1"/>
  <c r="DO1288" i="1"/>
  <c r="DO1289" i="1"/>
  <c r="DO1290" i="1"/>
  <c r="DO1291" i="1"/>
  <c r="DO1292" i="1"/>
  <c r="DO1293" i="1"/>
  <c r="DO1294" i="1"/>
  <c r="DO1295" i="1"/>
  <c r="DO1296" i="1"/>
  <c r="DO1297" i="1"/>
  <c r="DO1298" i="1"/>
  <c r="DO1299" i="1"/>
  <c r="DO1300" i="1"/>
  <c r="DO1301" i="1"/>
  <c r="DO1302" i="1"/>
  <c r="DO1303" i="1"/>
  <c r="DO1304" i="1"/>
  <c r="DO1305" i="1"/>
  <c r="DO1306" i="1"/>
  <c r="DO1307" i="1"/>
  <c r="DO1308" i="1"/>
  <c r="DO1309" i="1"/>
  <c r="DO1310" i="1"/>
  <c r="DO1311" i="1"/>
  <c r="DO1312" i="1"/>
  <c r="DO1313" i="1"/>
  <c r="DO1314" i="1"/>
  <c r="DO1315" i="1"/>
  <c r="DO1316" i="1"/>
  <c r="DO1317" i="1"/>
  <c r="DO1318" i="1"/>
  <c r="DO1319" i="1"/>
  <c r="DO1320" i="1"/>
  <c r="DO1321" i="1"/>
  <c r="DO1322" i="1"/>
  <c r="DO1323" i="1"/>
  <c r="DO1324" i="1"/>
  <c r="DO1325" i="1"/>
  <c r="DO1326" i="1"/>
  <c r="DO1327" i="1"/>
  <c r="DO1328" i="1"/>
  <c r="DO1329" i="1"/>
  <c r="DO1330" i="1"/>
  <c r="DO1331" i="1"/>
  <c r="DO1332" i="1"/>
  <c r="DO1333" i="1"/>
  <c r="DO1334" i="1"/>
  <c r="DO1335" i="1"/>
  <c r="DO1336" i="1"/>
  <c r="DO1337" i="1"/>
  <c r="DO1338" i="1"/>
  <c r="DO1339" i="1"/>
  <c r="DO1340" i="1"/>
  <c r="DO1341" i="1"/>
  <c r="DO1342" i="1"/>
  <c r="DO1343" i="1"/>
  <c r="DO1344" i="1"/>
  <c r="DO1345" i="1"/>
  <c r="DO1346" i="1"/>
  <c r="DO1347" i="1"/>
  <c r="DO1348" i="1"/>
  <c r="DO1349" i="1"/>
  <c r="DO1350" i="1"/>
  <c r="DO1351" i="1"/>
  <c r="DO1352" i="1"/>
  <c r="DO1353" i="1"/>
  <c r="DO1354" i="1"/>
  <c r="DO1355" i="1"/>
  <c r="DO1356" i="1"/>
  <c r="DO1357" i="1"/>
  <c r="DO1358" i="1"/>
  <c r="DO1359" i="1"/>
  <c r="DO1360" i="1"/>
  <c r="DO1361" i="1"/>
  <c r="DO1362" i="1"/>
  <c r="DO1363" i="1"/>
  <c r="DO1364" i="1"/>
  <c r="DO1365" i="1"/>
  <c r="DO1366" i="1"/>
  <c r="DO1367" i="1"/>
  <c r="DO1368" i="1"/>
  <c r="DO1369" i="1"/>
  <c r="DO1370" i="1"/>
  <c r="DO1371" i="1"/>
  <c r="DO1372" i="1"/>
  <c r="DO1373" i="1"/>
  <c r="DO1374" i="1"/>
  <c r="DO1375" i="1"/>
  <c r="DO1376" i="1"/>
  <c r="DO1377" i="1"/>
  <c r="DO1378" i="1"/>
  <c r="DO1379" i="1"/>
  <c r="DO1380" i="1"/>
  <c r="DO1381" i="1"/>
  <c r="DO1382" i="1"/>
  <c r="DO1383" i="1"/>
  <c r="DO1384" i="1"/>
  <c r="DO1385" i="1"/>
  <c r="DO1386" i="1"/>
  <c r="DO1387" i="1"/>
  <c r="DO1388" i="1"/>
  <c r="DO1389" i="1"/>
  <c r="DO1390" i="1"/>
  <c r="DO1391" i="1"/>
  <c r="DO1392" i="1"/>
  <c r="DO1393" i="1"/>
  <c r="DO1394" i="1"/>
  <c r="DO1395" i="1"/>
  <c r="DO1396" i="1"/>
  <c r="DO1397" i="1"/>
  <c r="DO1398" i="1"/>
  <c r="DO1399" i="1"/>
  <c r="DO1400" i="1"/>
  <c r="DO1401" i="1"/>
  <c r="DO1402" i="1"/>
  <c r="DO1403" i="1"/>
  <c r="DO1404" i="1"/>
  <c r="DO1405" i="1"/>
  <c r="DO1406" i="1"/>
  <c r="DO1407" i="1"/>
  <c r="DO1408" i="1"/>
  <c r="DO1409" i="1"/>
  <c r="DO1410" i="1"/>
  <c r="DO1411" i="1"/>
  <c r="DO1412" i="1"/>
  <c r="DO1413" i="1"/>
  <c r="DO1414" i="1"/>
  <c r="DO1415" i="1"/>
  <c r="DO1416" i="1"/>
  <c r="DO1417" i="1"/>
  <c r="DO1418" i="1"/>
  <c r="DO1419" i="1"/>
  <c r="DO1420" i="1"/>
  <c r="DO1421" i="1"/>
  <c r="DO1422" i="1"/>
  <c r="DO1423" i="1"/>
  <c r="DO1424" i="1"/>
  <c r="DO1425" i="1"/>
  <c r="DO1426" i="1"/>
  <c r="DO1427" i="1"/>
  <c r="DO1428" i="1"/>
  <c r="DO1429" i="1"/>
  <c r="DO1430" i="1"/>
  <c r="DO1431" i="1"/>
  <c r="DO1432" i="1"/>
  <c r="DO1433" i="1"/>
  <c r="DO1434" i="1"/>
  <c r="DO1435" i="1"/>
  <c r="DO1436" i="1"/>
  <c r="DO1437" i="1"/>
  <c r="DO1438" i="1"/>
  <c r="DO1439" i="1"/>
  <c r="DO1440" i="1"/>
  <c r="DO1441" i="1"/>
  <c r="DO1442" i="1"/>
  <c r="DO1443" i="1"/>
  <c r="DO1444" i="1"/>
  <c r="DO1445" i="1"/>
  <c r="DO1446" i="1"/>
  <c r="DO1447" i="1"/>
  <c r="DO1448" i="1"/>
  <c r="DO1449" i="1"/>
  <c r="DO1450" i="1"/>
  <c r="DO1451" i="1"/>
  <c r="DO1452" i="1"/>
  <c r="DO1453" i="1"/>
  <c r="DO1454" i="1"/>
  <c r="DO1455" i="1"/>
  <c r="DO1456" i="1"/>
  <c r="DO1457" i="1"/>
  <c r="DO1458" i="1"/>
  <c r="DO1459" i="1"/>
  <c r="DO1460" i="1"/>
  <c r="DO1461" i="1"/>
  <c r="DO1462" i="1"/>
  <c r="DO1463" i="1"/>
  <c r="DO1464" i="1"/>
  <c r="DO1465" i="1"/>
  <c r="DO1466" i="1"/>
  <c r="DO1467" i="1"/>
  <c r="DO1468" i="1"/>
  <c r="DO1469" i="1"/>
  <c r="DO1470" i="1"/>
  <c r="DO1471" i="1"/>
  <c r="DO1472" i="1"/>
  <c r="DO1473" i="1"/>
  <c r="DO1474" i="1"/>
  <c r="DO1475" i="1"/>
  <c r="DO1476" i="1"/>
  <c r="DO1477" i="1"/>
  <c r="DO1478" i="1"/>
  <c r="DO1479" i="1"/>
  <c r="DO1480" i="1"/>
  <c r="DO1481" i="1"/>
  <c r="DO1482" i="1"/>
  <c r="DO1483" i="1"/>
  <c r="DO1484" i="1"/>
  <c r="DO1485" i="1"/>
  <c r="DO1486" i="1"/>
  <c r="DO1487" i="1"/>
  <c r="DO1488" i="1"/>
  <c r="DO1489" i="1"/>
  <c r="DO1490" i="1"/>
  <c r="DO1491" i="1"/>
  <c r="DO1492" i="1"/>
  <c r="DO1493" i="1"/>
  <c r="DO1494" i="1"/>
  <c r="DO1495" i="1"/>
  <c r="DO1496" i="1"/>
  <c r="DO1497" i="1"/>
  <c r="DO1498" i="1"/>
  <c r="DO1499" i="1"/>
  <c r="DO1500" i="1"/>
  <c r="DO1501" i="1"/>
  <c r="DO1502" i="1"/>
  <c r="DO1503" i="1"/>
  <c r="DO1504" i="1"/>
  <c r="DO1505" i="1"/>
  <c r="DO1506" i="1"/>
  <c r="DO1507" i="1"/>
  <c r="DO1508" i="1"/>
  <c r="DO1509" i="1"/>
  <c r="DO1510" i="1"/>
  <c r="DO1511" i="1"/>
  <c r="DO1512" i="1"/>
  <c r="DO1513" i="1"/>
  <c r="DO1514" i="1"/>
  <c r="DO1515" i="1"/>
  <c r="DO1516" i="1"/>
  <c r="DO1517" i="1"/>
  <c r="DO1518" i="1"/>
  <c r="DO1519" i="1"/>
  <c r="DO1520" i="1"/>
  <c r="DO1521" i="1"/>
  <c r="DO1522" i="1"/>
  <c r="DO1523" i="1"/>
  <c r="DO1524" i="1"/>
  <c r="DO1525" i="1"/>
  <c r="DO1526" i="1"/>
  <c r="DO1527" i="1"/>
  <c r="DO1528" i="1"/>
  <c r="DO1529" i="1"/>
  <c r="DO1530" i="1"/>
  <c r="DO1531" i="1"/>
  <c r="DO1532" i="1"/>
  <c r="DO1533" i="1"/>
  <c r="DO1534" i="1"/>
  <c r="DO1535" i="1"/>
  <c r="DO1536" i="1"/>
  <c r="DO1537" i="1"/>
  <c r="DO1538" i="1"/>
  <c r="DO1539" i="1"/>
  <c r="DO1540" i="1"/>
  <c r="DO1541" i="1"/>
  <c r="DO1542" i="1"/>
  <c r="DO1543" i="1"/>
  <c r="DO1544" i="1"/>
  <c r="DO1545" i="1"/>
  <c r="DO1546" i="1"/>
  <c r="DO1547" i="1"/>
  <c r="DO1548" i="1"/>
  <c r="DO1549" i="1"/>
  <c r="DO1550" i="1"/>
  <c r="DO1551" i="1"/>
  <c r="DO1552" i="1"/>
  <c r="DO1553" i="1"/>
  <c r="DO1554" i="1"/>
  <c r="DO1555" i="1"/>
  <c r="DO1556" i="1"/>
  <c r="DO1557" i="1"/>
  <c r="DO1558" i="1"/>
  <c r="DO1559" i="1"/>
  <c r="DO1560" i="1"/>
  <c r="DO1561" i="1"/>
  <c r="DO1562" i="1"/>
  <c r="DO1563" i="1"/>
  <c r="DO1564" i="1"/>
  <c r="DO1565" i="1"/>
  <c r="DO1566" i="1"/>
  <c r="DO1567" i="1"/>
  <c r="DO1568" i="1"/>
  <c r="DO1569" i="1"/>
  <c r="DO1570" i="1"/>
  <c r="DO1571" i="1"/>
  <c r="DO1572" i="1"/>
  <c r="DO1573" i="1"/>
  <c r="DO1574" i="1"/>
  <c r="DO1575" i="1"/>
  <c r="DO1576" i="1"/>
  <c r="DO1577" i="1"/>
  <c r="DO1578" i="1"/>
  <c r="DO1579" i="1"/>
  <c r="DO1580" i="1"/>
  <c r="DO1581" i="1"/>
  <c r="DO1582" i="1"/>
  <c r="DO1583" i="1"/>
  <c r="DO1584" i="1"/>
  <c r="DO1585" i="1"/>
  <c r="DO1586" i="1"/>
  <c r="DO1587" i="1"/>
  <c r="DO1588" i="1"/>
  <c r="DO1589" i="1"/>
  <c r="DO1590" i="1"/>
  <c r="DO1591" i="1"/>
  <c r="DO1592" i="1"/>
  <c r="DO1593" i="1"/>
  <c r="DO1594" i="1"/>
  <c r="DO1595" i="1"/>
  <c r="DO1596" i="1"/>
  <c r="DO1597" i="1"/>
  <c r="DO1598" i="1"/>
  <c r="DO1599" i="1"/>
  <c r="DO1600" i="1"/>
  <c r="DO1601" i="1"/>
  <c r="DO1602" i="1"/>
  <c r="DO1603" i="1"/>
  <c r="DO1604" i="1"/>
  <c r="DO1605" i="1"/>
  <c r="DO1606" i="1"/>
  <c r="DO1607" i="1"/>
  <c r="DO1608" i="1"/>
  <c r="DO1609" i="1"/>
  <c r="DO1610" i="1"/>
  <c r="DO1611" i="1"/>
  <c r="DO1612" i="1"/>
  <c r="DO1613" i="1"/>
  <c r="DO1614" i="1"/>
  <c r="DO1615" i="1"/>
  <c r="DO1616" i="1"/>
  <c r="DO1617" i="1"/>
  <c r="DO1618" i="1"/>
  <c r="DO1619" i="1"/>
  <c r="DO1620" i="1"/>
  <c r="DO1621" i="1"/>
  <c r="DO1622" i="1"/>
  <c r="DO1623" i="1"/>
  <c r="DO1624" i="1"/>
  <c r="DO1625" i="1"/>
  <c r="DO1626" i="1"/>
  <c r="DO1627" i="1"/>
  <c r="DO1628" i="1"/>
  <c r="DO1629" i="1"/>
  <c r="DO1630" i="1"/>
  <c r="DO1631" i="1"/>
  <c r="DO1632" i="1"/>
  <c r="DO1633" i="1"/>
  <c r="DO1634" i="1"/>
  <c r="DO1635" i="1"/>
  <c r="DO1636" i="1"/>
  <c r="DO1637" i="1"/>
  <c r="DO1638" i="1"/>
  <c r="DO1639" i="1"/>
  <c r="DO1640" i="1"/>
  <c r="DO1641" i="1"/>
  <c r="DO1642" i="1"/>
  <c r="DO1643" i="1"/>
  <c r="DO1644" i="1"/>
  <c r="DO1645" i="1"/>
  <c r="DO1646" i="1"/>
  <c r="DO1647" i="1"/>
  <c r="DO1648" i="1"/>
  <c r="DO1649" i="1"/>
  <c r="DO1650" i="1"/>
  <c r="DO1651" i="1"/>
  <c r="DO1652" i="1"/>
  <c r="DO1653" i="1"/>
  <c r="DO1654" i="1"/>
  <c r="DO1655" i="1"/>
  <c r="DO1656" i="1"/>
  <c r="DO1657" i="1"/>
  <c r="DO1658" i="1"/>
  <c r="DO1659" i="1"/>
  <c r="DO1660" i="1"/>
  <c r="DO1661" i="1"/>
  <c r="DO1662" i="1"/>
  <c r="DO1663" i="1"/>
  <c r="DO1664" i="1"/>
  <c r="DO1665" i="1"/>
  <c r="DO1666" i="1"/>
  <c r="DO1667" i="1"/>
  <c r="DO1668" i="1"/>
  <c r="DO1669" i="1"/>
  <c r="DO1670" i="1"/>
  <c r="DO1671" i="1"/>
  <c r="DO1672" i="1"/>
  <c r="DO1673" i="1"/>
  <c r="DO1674" i="1"/>
  <c r="DO1675" i="1"/>
  <c r="DO1676" i="1"/>
  <c r="DO1677" i="1"/>
  <c r="DO1678" i="1"/>
  <c r="DO1679" i="1"/>
  <c r="DO1680" i="1"/>
  <c r="DO1681" i="1"/>
  <c r="DO1682" i="1"/>
  <c r="DO1683" i="1"/>
  <c r="DO1684" i="1"/>
  <c r="DO1685" i="1"/>
  <c r="DO1686" i="1"/>
  <c r="DO1687" i="1"/>
  <c r="DO1688" i="1"/>
  <c r="DO1689" i="1"/>
  <c r="DO1690" i="1"/>
  <c r="DO1691" i="1"/>
  <c r="DO1692" i="1"/>
  <c r="DO1693" i="1"/>
  <c r="DO1694" i="1"/>
  <c r="DO1695" i="1"/>
  <c r="DO1696" i="1"/>
  <c r="DO1697" i="1"/>
  <c r="DO1698" i="1"/>
  <c r="DO1699" i="1"/>
  <c r="DO1700" i="1"/>
  <c r="DO1701" i="1"/>
  <c r="DO1702" i="1"/>
  <c r="DO1703" i="1"/>
  <c r="DO1704" i="1"/>
  <c r="DO1705" i="1"/>
  <c r="DO1706" i="1"/>
  <c r="DO1707" i="1"/>
  <c r="DO1708" i="1"/>
  <c r="DO1709" i="1"/>
  <c r="DO1710" i="1"/>
  <c r="DO1711" i="1"/>
  <c r="DO1712" i="1"/>
  <c r="DO1713" i="1"/>
  <c r="DO1714" i="1"/>
  <c r="DO1715" i="1"/>
  <c r="DO1716" i="1"/>
  <c r="DO1717" i="1"/>
  <c r="DO1718" i="1"/>
  <c r="DO1719" i="1"/>
  <c r="DO1720" i="1"/>
  <c r="DO1721" i="1"/>
  <c r="DO1722" i="1"/>
  <c r="DO1723" i="1"/>
  <c r="DO1724" i="1"/>
  <c r="DO1725" i="1"/>
  <c r="DO1726" i="1"/>
  <c r="DO1727" i="1"/>
  <c r="DO1728" i="1"/>
  <c r="DO1729" i="1"/>
  <c r="DO1730" i="1"/>
  <c r="DO1731" i="1"/>
  <c r="DO1732" i="1"/>
  <c r="DO1733" i="1"/>
  <c r="DO1734" i="1"/>
  <c r="DO1735" i="1"/>
  <c r="DO1736" i="1"/>
  <c r="DO1737" i="1"/>
  <c r="DO1738" i="1"/>
  <c r="DO1739" i="1"/>
  <c r="DO1740" i="1"/>
  <c r="DO1741" i="1"/>
  <c r="DO1742" i="1"/>
  <c r="DO1743" i="1"/>
  <c r="DO1744" i="1"/>
  <c r="DO1745" i="1"/>
  <c r="DO1746" i="1"/>
  <c r="DO1747" i="1"/>
  <c r="DO1748" i="1"/>
  <c r="DO1749" i="1"/>
  <c r="DO1750" i="1"/>
  <c r="DO1751" i="1"/>
  <c r="DO1752" i="1"/>
  <c r="DO1753" i="1"/>
  <c r="DO1754" i="1"/>
  <c r="DO1755" i="1"/>
  <c r="DO1756" i="1"/>
  <c r="DO1757" i="1"/>
  <c r="DO1758" i="1"/>
  <c r="DO1759" i="1"/>
  <c r="DO1760" i="1"/>
  <c r="DO1761" i="1"/>
  <c r="DO1762" i="1"/>
  <c r="DO1763" i="1"/>
  <c r="DO1764" i="1"/>
  <c r="DO1765" i="1"/>
  <c r="DO1766" i="1"/>
  <c r="DO1767" i="1"/>
  <c r="DO1768" i="1"/>
  <c r="DO1769" i="1"/>
  <c r="DO1770" i="1"/>
  <c r="DO1771" i="1"/>
  <c r="DO1772" i="1"/>
  <c r="DO1773" i="1"/>
  <c r="DO1774" i="1"/>
  <c r="DO1775" i="1"/>
  <c r="DO1776" i="1"/>
  <c r="DO1777" i="1"/>
  <c r="DO1778" i="1"/>
  <c r="DO1779" i="1"/>
  <c r="DO1780" i="1"/>
  <c r="DO1781" i="1"/>
  <c r="DO1782" i="1"/>
  <c r="DO1783" i="1"/>
  <c r="DO1784" i="1"/>
  <c r="DO1785" i="1"/>
  <c r="DO1786" i="1"/>
  <c r="DO1787" i="1"/>
  <c r="DO1788" i="1"/>
  <c r="DO1789" i="1"/>
  <c r="DO1790" i="1"/>
  <c r="DO1791" i="1"/>
  <c r="DO1792" i="1"/>
  <c r="DO1793" i="1"/>
  <c r="DO1794" i="1"/>
  <c r="DO1795" i="1"/>
  <c r="DO1796" i="1"/>
  <c r="DO1797" i="1"/>
  <c r="DO1798" i="1"/>
  <c r="DO1799" i="1"/>
  <c r="DO1800" i="1"/>
  <c r="DO1801" i="1"/>
  <c r="DO1802" i="1"/>
  <c r="DO1803" i="1"/>
  <c r="DO1804" i="1"/>
  <c r="DO1805" i="1"/>
  <c r="DO1806" i="1"/>
  <c r="DO1807" i="1"/>
  <c r="DO1808" i="1"/>
  <c r="DO1809" i="1"/>
  <c r="DO1810" i="1"/>
  <c r="DO1811" i="1"/>
  <c r="DO1812" i="1"/>
  <c r="DO1813" i="1"/>
  <c r="DO1814" i="1"/>
  <c r="DO1815" i="1"/>
  <c r="DO1816" i="1"/>
  <c r="DO1817" i="1"/>
  <c r="DO1818" i="1"/>
  <c r="DO1819" i="1"/>
  <c r="DO1820" i="1"/>
  <c r="DO1821" i="1"/>
  <c r="DO1822" i="1"/>
  <c r="DO1823" i="1"/>
  <c r="DO1824" i="1"/>
  <c r="DO1825" i="1"/>
  <c r="DO1826" i="1"/>
  <c r="DO1827" i="1"/>
  <c r="DO1828" i="1"/>
  <c r="DO1829" i="1"/>
  <c r="DO1830" i="1"/>
  <c r="DO1831" i="1"/>
  <c r="DO1832" i="1"/>
  <c r="DO1833" i="1"/>
  <c r="DO1834" i="1"/>
  <c r="DO1835" i="1"/>
  <c r="DO1836" i="1"/>
  <c r="DO1837" i="1"/>
  <c r="DO1838" i="1"/>
  <c r="DO1839" i="1"/>
  <c r="DO1840" i="1"/>
  <c r="DO1841" i="1"/>
  <c r="DO1842" i="1"/>
  <c r="DO1843" i="1"/>
  <c r="DO1844" i="1"/>
  <c r="DO1845" i="1"/>
  <c r="DO1846" i="1"/>
  <c r="DO1847" i="1"/>
  <c r="DO1848" i="1"/>
  <c r="DO1849" i="1"/>
  <c r="DO1850" i="1"/>
  <c r="DO1851" i="1"/>
  <c r="DO1852" i="1"/>
  <c r="DO1853" i="1"/>
  <c r="DO1854" i="1"/>
  <c r="DO1855" i="1"/>
  <c r="DO1856" i="1"/>
  <c r="DO1857" i="1"/>
  <c r="DO1858" i="1"/>
  <c r="DO1859" i="1"/>
  <c r="DO1860" i="1"/>
  <c r="DO1861" i="1"/>
  <c r="DO1862" i="1"/>
  <c r="DO1863" i="1"/>
  <c r="DO1864" i="1"/>
  <c r="DO1865" i="1"/>
  <c r="DO1866" i="1"/>
  <c r="DO1867" i="1"/>
  <c r="DO1868" i="1"/>
  <c r="DO1869" i="1"/>
  <c r="DO1870" i="1"/>
  <c r="DO1871" i="1"/>
  <c r="DO1872" i="1"/>
  <c r="DO1873" i="1"/>
  <c r="DO1874" i="1"/>
  <c r="DO1875" i="1"/>
  <c r="DO1876" i="1"/>
  <c r="DO1877" i="1"/>
  <c r="DO1878" i="1"/>
  <c r="DO1879" i="1"/>
  <c r="DO1880" i="1"/>
  <c r="DO1881" i="1"/>
  <c r="DO1882" i="1"/>
  <c r="DO1883" i="1"/>
  <c r="DO1884" i="1"/>
  <c r="DO1885" i="1"/>
  <c r="DO1886" i="1"/>
  <c r="DO1887" i="1"/>
  <c r="DO1888" i="1"/>
  <c r="DO1889" i="1"/>
  <c r="DO1890" i="1"/>
  <c r="DO1891" i="1"/>
  <c r="DO1892" i="1"/>
  <c r="DO1893" i="1"/>
  <c r="DO1894" i="1"/>
  <c r="DO1895" i="1"/>
  <c r="DO1896" i="1"/>
  <c r="DO1897" i="1"/>
  <c r="DO1898" i="1"/>
  <c r="DO1899" i="1"/>
  <c r="DO1900" i="1"/>
  <c r="DO1901" i="1"/>
  <c r="DO1902" i="1"/>
  <c r="DO1903" i="1"/>
  <c r="DO1904" i="1"/>
  <c r="DO1905" i="1"/>
  <c r="DO1906" i="1"/>
  <c r="DO1907" i="1"/>
  <c r="DO1908" i="1"/>
  <c r="DO1909" i="1"/>
  <c r="DO1910" i="1"/>
  <c r="DO1911" i="1"/>
  <c r="DO1912" i="1"/>
  <c r="DO1913" i="1"/>
  <c r="DO1914" i="1"/>
  <c r="DO1915" i="1"/>
  <c r="DO1916" i="1"/>
  <c r="DO1917" i="1"/>
  <c r="DO1918" i="1"/>
  <c r="DO1919" i="1"/>
  <c r="DO1920" i="1"/>
  <c r="DO1921" i="1"/>
  <c r="DO1922" i="1"/>
  <c r="DO1923" i="1"/>
  <c r="DO1924" i="1"/>
  <c r="DO1925" i="1"/>
  <c r="DO1926" i="1"/>
  <c r="DO1927" i="1"/>
  <c r="DO1928" i="1"/>
  <c r="DO1929" i="1"/>
  <c r="DO1930" i="1"/>
  <c r="DO1931" i="1"/>
  <c r="DO1932" i="1"/>
  <c r="DO1933" i="1"/>
  <c r="DO1934" i="1"/>
  <c r="DO1935" i="1"/>
  <c r="DO1936" i="1"/>
  <c r="DO1937" i="1"/>
  <c r="DO1938" i="1"/>
  <c r="DO1939" i="1"/>
  <c r="DO1940" i="1"/>
  <c r="DO1941" i="1"/>
  <c r="DO1942" i="1"/>
  <c r="DO1943" i="1"/>
  <c r="DO1944" i="1"/>
  <c r="DO1945" i="1"/>
  <c r="DO1946" i="1"/>
  <c r="DO1947" i="1"/>
  <c r="DO1948" i="1"/>
  <c r="DO1949" i="1"/>
  <c r="DO1950" i="1"/>
  <c r="DO1951" i="1"/>
  <c r="DO1952" i="1"/>
  <c r="DO1953" i="1"/>
  <c r="DO1954" i="1"/>
  <c r="DO1955" i="1"/>
  <c r="DO1956" i="1"/>
  <c r="DO1957" i="1"/>
  <c r="DO1958" i="1"/>
  <c r="DO1959" i="1"/>
  <c r="DO1960" i="1"/>
  <c r="DO1961" i="1"/>
  <c r="DO1962" i="1"/>
  <c r="DO1963" i="1"/>
  <c r="DO1964" i="1"/>
  <c r="DO1965" i="1"/>
  <c r="DO1966" i="1"/>
  <c r="DO1967" i="1"/>
  <c r="DO1968" i="1"/>
  <c r="DO1969" i="1"/>
  <c r="DO1970" i="1"/>
  <c r="DO1971" i="1"/>
  <c r="DO1972" i="1"/>
  <c r="DO1973" i="1"/>
  <c r="DO1974" i="1"/>
  <c r="DO1975" i="1"/>
  <c r="DO1976" i="1"/>
  <c r="DO1977" i="1"/>
  <c r="DO1978" i="1"/>
  <c r="DO1979" i="1"/>
  <c r="DO1980" i="1"/>
  <c r="DO1981" i="1"/>
  <c r="DO1982" i="1"/>
  <c r="DO1983" i="1"/>
  <c r="DO1984" i="1"/>
  <c r="DO1985" i="1"/>
  <c r="DO1986" i="1"/>
  <c r="DO1987" i="1"/>
  <c r="DO1988" i="1"/>
  <c r="DO1989" i="1"/>
  <c r="DO1990" i="1"/>
  <c r="DO1991" i="1"/>
  <c r="DO1992" i="1"/>
  <c r="DO1993" i="1"/>
  <c r="DO1994" i="1"/>
  <c r="DO1995" i="1"/>
  <c r="DO1996" i="1"/>
  <c r="DO1997" i="1"/>
  <c r="DO1998" i="1"/>
  <c r="DO1999" i="1"/>
  <c r="DO2000" i="1"/>
  <c r="DO2001" i="1"/>
  <c r="DO2002" i="1"/>
  <c r="DO2003" i="1"/>
  <c r="DO2004" i="1"/>
  <c r="DO2005" i="1"/>
  <c r="DO2006" i="1"/>
  <c r="DO2007" i="1"/>
  <c r="DO2008" i="1"/>
  <c r="DO2009" i="1"/>
  <c r="DO2010" i="1"/>
  <c r="DO2011" i="1"/>
  <c r="DO2012" i="1"/>
  <c r="DO2013" i="1"/>
  <c r="DO2014" i="1"/>
  <c r="DO2015" i="1"/>
  <c r="DO2016" i="1"/>
  <c r="DO2017" i="1"/>
  <c r="DO2018" i="1"/>
  <c r="DO2019" i="1"/>
  <c r="DO2020" i="1"/>
  <c r="DO2021" i="1"/>
  <c r="DO2022" i="1"/>
  <c r="DO2023" i="1"/>
  <c r="DO2024" i="1"/>
  <c r="DO2025" i="1"/>
  <c r="DO2026" i="1"/>
  <c r="DO2027" i="1"/>
  <c r="DO2028" i="1"/>
  <c r="DO2029" i="1"/>
  <c r="DO2030" i="1"/>
  <c r="DO2031" i="1"/>
  <c r="DO2032" i="1"/>
  <c r="DO2033" i="1"/>
  <c r="DO2034" i="1"/>
  <c r="DO2035" i="1"/>
  <c r="DO2036" i="1"/>
  <c r="DO2037" i="1"/>
  <c r="DO2038" i="1"/>
  <c r="DO2039" i="1"/>
  <c r="DO2040" i="1"/>
  <c r="DO2041" i="1"/>
  <c r="DO2042" i="1"/>
  <c r="DO2043" i="1"/>
  <c r="DO2044" i="1"/>
  <c r="DO2045" i="1"/>
  <c r="DO2046" i="1"/>
  <c r="DO2047" i="1"/>
  <c r="DO2048" i="1"/>
  <c r="DO2049" i="1"/>
  <c r="DO2050" i="1"/>
  <c r="DO2051" i="1"/>
  <c r="DO2052" i="1"/>
  <c r="DO2053" i="1"/>
  <c r="DO2054" i="1"/>
  <c r="DO2055" i="1"/>
  <c r="DO2056" i="1"/>
  <c r="DO2057" i="1"/>
  <c r="DO2058" i="1"/>
  <c r="DO2059" i="1"/>
  <c r="DO2060" i="1"/>
  <c r="DO2061" i="1"/>
  <c r="DO2062" i="1"/>
  <c r="DO2063" i="1"/>
  <c r="DO2064" i="1"/>
  <c r="DO2065" i="1"/>
  <c r="DO2066" i="1"/>
  <c r="DO2067" i="1"/>
  <c r="DO2068" i="1"/>
  <c r="DO2069" i="1"/>
  <c r="DO2070" i="1"/>
  <c r="DO2071" i="1"/>
  <c r="DO2072" i="1"/>
  <c r="DO2073" i="1"/>
  <c r="DO2074" i="1"/>
  <c r="DO2075" i="1"/>
  <c r="DO2076" i="1"/>
  <c r="DO2077" i="1"/>
  <c r="DO2078" i="1"/>
  <c r="DO2079" i="1"/>
  <c r="DO2080" i="1"/>
  <c r="DO2081" i="1"/>
  <c r="DO2082" i="1"/>
  <c r="DO2083" i="1"/>
  <c r="DO2084" i="1"/>
  <c r="DO2085" i="1"/>
  <c r="DO2086" i="1"/>
  <c r="DO2087" i="1"/>
  <c r="DO2088" i="1"/>
  <c r="DO2089" i="1"/>
  <c r="DO2090" i="1"/>
  <c r="DO2091" i="1"/>
  <c r="DO2092" i="1"/>
  <c r="DO2093" i="1"/>
  <c r="DO2094" i="1"/>
  <c r="DO2095" i="1"/>
  <c r="DO2096" i="1"/>
  <c r="DO2097" i="1"/>
  <c r="DO2098" i="1"/>
  <c r="DO2099" i="1"/>
  <c r="DO2100" i="1"/>
  <c r="DO2101" i="1"/>
  <c r="DO2102" i="1"/>
  <c r="DO2103" i="1"/>
  <c r="DO2104" i="1"/>
  <c r="DO2105" i="1"/>
  <c r="DO2106" i="1"/>
  <c r="DO2107" i="1"/>
  <c r="DO2108" i="1"/>
  <c r="DO2109" i="1"/>
  <c r="DO2110" i="1"/>
  <c r="DO2111" i="1"/>
  <c r="DO2112" i="1"/>
  <c r="DO2113" i="1"/>
  <c r="DO2114" i="1"/>
  <c r="DO2115" i="1"/>
  <c r="DO2116" i="1"/>
  <c r="DO2117" i="1"/>
  <c r="DO2118" i="1"/>
  <c r="DO2119" i="1"/>
  <c r="DO2120" i="1"/>
  <c r="DO2121" i="1"/>
  <c r="DO2122" i="1"/>
  <c r="DO2123" i="1"/>
  <c r="DO2124" i="1"/>
  <c r="DO2125" i="1"/>
  <c r="DO2126" i="1"/>
  <c r="DO2127" i="1"/>
  <c r="DO2128" i="1"/>
  <c r="DO2129" i="1"/>
  <c r="DO2130" i="1"/>
  <c r="DO2131" i="1"/>
  <c r="DO2132" i="1"/>
  <c r="DO2133" i="1"/>
  <c r="DO2134" i="1"/>
  <c r="DO2135" i="1"/>
  <c r="DO2136" i="1"/>
  <c r="DO2137" i="1"/>
  <c r="DO2138" i="1"/>
  <c r="DO2139" i="1"/>
  <c r="DO2140" i="1"/>
  <c r="DO2141" i="1"/>
  <c r="DO2142" i="1"/>
  <c r="DO2143" i="1"/>
  <c r="DO2144" i="1"/>
  <c r="DO2145" i="1"/>
  <c r="DO2146" i="1"/>
  <c r="DO2147" i="1"/>
  <c r="DO2148" i="1"/>
  <c r="DO2149" i="1"/>
  <c r="DO2150" i="1"/>
  <c r="DO2151" i="1"/>
  <c r="DO2152" i="1"/>
  <c r="DO2153" i="1"/>
  <c r="DO2154" i="1"/>
  <c r="DO2155" i="1"/>
  <c r="DO2156" i="1"/>
  <c r="DO2157" i="1"/>
  <c r="DO2158" i="1"/>
  <c r="DO2159" i="1"/>
  <c r="DO2160" i="1"/>
  <c r="DO2161" i="1"/>
  <c r="DO2162" i="1"/>
  <c r="DO2163" i="1"/>
  <c r="DO2164" i="1"/>
  <c r="DO2165" i="1"/>
  <c r="DO2166" i="1"/>
  <c r="DO2167" i="1"/>
  <c r="DO2168" i="1"/>
  <c r="DO2169" i="1"/>
  <c r="DO2170" i="1"/>
  <c r="DO2171" i="1"/>
  <c r="DO2172" i="1"/>
  <c r="DO2173" i="1"/>
  <c r="DO2174" i="1"/>
  <c r="DO2175" i="1"/>
  <c r="DO2176" i="1"/>
  <c r="DO2177" i="1"/>
  <c r="DO2178" i="1"/>
  <c r="DO2179" i="1"/>
  <c r="DO2180" i="1"/>
  <c r="DO2181" i="1"/>
  <c r="DO2182" i="1"/>
  <c r="DO2183" i="1"/>
  <c r="DO2184" i="1"/>
  <c r="DO2185" i="1"/>
  <c r="DO2186" i="1"/>
  <c r="DO2187" i="1"/>
  <c r="DO2188" i="1"/>
  <c r="DO2189" i="1"/>
  <c r="DO2190" i="1"/>
  <c r="DO2191" i="1"/>
  <c r="DO2192" i="1"/>
  <c r="DO2193" i="1"/>
  <c r="DO2194" i="1"/>
  <c r="DO2195" i="1"/>
  <c r="DO2196" i="1"/>
  <c r="DO2197" i="1"/>
  <c r="DO2198" i="1"/>
  <c r="DO2199" i="1"/>
  <c r="DO2200" i="1"/>
  <c r="DO2201" i="1"/>
  <c r="DO2202" i="1"/>
  <c r="DO2203" i="1"/>
  <c r="DO2204" i="1"/>
  <c r="DO2205" i="1"/>
  <c r="DO2206" i="1"/>
  <c r="DO2207" i="1"/>
  <c r="DO2208" i="1"/>
  <c r="DO2209" i="1"/>
  <c r="DO2210" i="1"/>
  <c r="DO2211" i="1"/>
  <c r="DO2212" i="1"/>
  <c r="DO2213" i="1"/>
  <c r="DO2214" i="1"/>
  <c r="DO2215" i="1"/>
  <c r="DO2216" i="1"/>
  <c r="DO2217" i="1"/>
  <c r="DO2218" i="1"/>
  <c r="DO2219" i="1"/>
  <c r="DO2220" i="1"/>
  <c r="DO2221" i="1"/>
  <c r="DO2222" i="1"/>
  <c r="DO2223" i="1"/>
  <c r="DO2224" i="1"/>
  <c r="DO2225" i="1"/>
  <c r="DO2226" i="1"/>
  <c r="DO2227" i="1"/>
  <c r="DO2228" i="1"/>
  <c r="DO2229" i="1"/>
  <c r="DO2230" i="1"/>
  <c r="DO2231" i="1"/>
  <c r="DO2232" i="1"/>
  <c r="DO2233" i="1"/>
  <c r="DO2234" i="1"/>
  <c r="DO2235" i="1"/>
  <c r="DO2236" i="1"/>
  <c r="DO2237" i="1"/>
  <c r="DO2238" i="1"/>
  <c r="DO2239" i="1"/>
  <c r="DO2240" i="1"/>
  <c r="DO2241" i="1"/>
  <c r="DO2242" i="1"/>
  <c r="DO2243" i="1"/>
  <c r="DO2244" i="1"/>
  <c r="DO2245" i="1"/>
  <c r="DO2246" i="1"/>
  <c r="DO2247" i="1"/>
  <c r="DO2248" i="1"/>
  <c r="DO2249" i="1"/>
  <c r="DO2250" i="1"/>
  <c r="DO2251" i="1"/>
  <c r="DO2252" i="1"/>
  <c r="DO2253" i="1"/>
  <c r="DO2254" i="1"/>
  <c r="DO2255" i="1"/>
  <c r="DO2256" i="1"/>
  <c r="DO2257" i="1"/>
  <c r="DO2258" i="1"/>
  <c r="DO2259" i="1"/>
  <c r="DO2260" i="1"/>
  <c r="DO2261" i="1"/>
  <c r="DO2262" i="1"/>
  <c r="DO2263" i="1"/>
  <c r="DO2264" i="1"/>
  <c r="DO2265" i="1"/>
  <c r="DO2266" i="1"/>
  <c r="DO2267" i="1"/>
  <c r="DO2268" i="1"/>
  <c r="DO2269" i="1"/>
  <c r="DO2270" i="1"/>
  <c r="DO2271" i="1"/>
  <c r="DO2272" i="1"/>
  <c r="DO2273" i="1"/>
  <c r="DO2274" i="1"/>
  <c r="DO2275" i="1"/>
  <c r="DO2276" i="1"/>
  <c r="DO2277" i="1"/>
  <c r="DO2278" i="1"/>
  <c r="DO2279" i="1"/>
  <c r="DO2280" i="1"/>
  <c r="DO2281" i="1"/>
  <c r="DO2282" i="1"/>
  <c r="DO2283" i="1"/>
  <c r="DO2284" i="1"/>
  <c r="DO2285" i="1"/>
  <c r="DO2286" i="1"/>
  <c r="DO2287" i="1"/>
  <c r="DO2288" i="1"/>
  <c r="DO2289" i="1"/>
  <c r="DO2290" i="1"/>
  <c r="DO2291" i="1"/>
  <c r="DO2292" i="1"/>
  <c r="DO2293" i="1"/>
  <c r="DO2294" i="1"/>
  <c r="DO2295" i="1"/>
  <c r="DO2296" i="1"/>
  <c r="DO2297" i="1"/>
  <c r="DO2298" i="1"/>
  <c r="DO2299" i="1"/>
  <c r="DO2300" i="1"/>
  <c r="DO2301" i="1"/>
  <c r="DO2302" i="1"/>
  <c r="DO2303" i="1"/>
  <c r="DO2304" i="1"/>
  <c r="DO2305" i="1"/>
  <c r="DO2306" i="1"/>
  <c r="DO2307" i="1"/>
  <c r="DO2308" i="1"/>
  <c r="DO2309" i="1"/>
  <c r="DO2310" i="1"/>
  <c r="DO2311" i="1"/>
  <c r="DO2312" i="1"/>
  <c r="DO2313" i="1"/>
  <c r="DO2314" i="1"/>
  <c r="DO2315" i="1"/>
  <c r="DO2316" i="1"/>
  <c r="DO2317" i="1"/>
  <c r="DO2318" i="1"/>
  <c r="DO2319" i="1"/>
  <c r="DO2320" i="1"/>
  <c r="DO2321" i="1"/>
  <c r="DO2322" i="1"/>
  <c r="DO2323" i="1"/>
  <c r="DO2324" i="1"/>
  <c r="DO2325" i="1"/>
  <c r="DO2326" i="1"/>
  <c r="DO2327" i="1"/>
  <c r="DO2328" i="1"/>
  <c r="DO2329" i="1"/>
  <c r="DO2330" i="1"/>
  <c r="DO2331" i="1"/>
  <c r="DO2332" i="1"/>
  <c r="DO2333" i="1"/>
  <c r="DO2334" i="1"/>
  <c r="DO2335" i="1"/>
  <c r="DO2336" i="1"/>
  <c r="DO2337" i="1"/>
  <c r="DO2338" i="1"/>
  <c r="DO2339" i="1"/>
  <c r="DO2340" i="1"/>
  <c r="DO2341" i="1"/>
  <c r="DO2342" i="1"/>
  <c r="DO2343" i="1"/>
  <c r="DO2344" i="1"/>
  <c r="DO2345" i="1"/>
  <c r="DO2346" i="1"/>
  <c r="DO2347" i="1"/>
  <c r="DO2348" i="1"/>
  <c r="DO2349" i="1"/>
  <c r="DO2350" i="1"/>
  <c r="DO2351" i="1"/>
  <c r="DO2352" i="1"/>
  <c r="DO2353" i="1"/>
  <c r="DO2354" i="1"/>
  <c r="DO2355" i="1"/>
  <c r="DO2356" i="1"/>
  <c r="DO2357" i="1"/>
  <c r="DO2358" i="1"/>
  <c r="DO2359" i="1"/>
  <c r="DO2360" i="1"/>
  <c r="DO2361" i="1"/>
  <c r="DO2362" i="1"/>
  <c r="DO2363" i="1"/>
  <c r="DO2364" i="1"/>
  <c r="DO2365" i="1"/>
  <c r="DO2366" i="1"/>
  <c r="DO2367" i="1"/>
  <c r="DO2368" i="1"/>
  <c r="DO2369" i="1"/>
  <c r="DO2370" i="1"/>
  <c r="DO2371" i="1"/>
  <c r="DO2372" i="1"/>
  <c r="DO2373" i="1"/>
  <c r="DO2374" i="1"/>
  <c r="DO2375" i="1"/>
  <c r="DO2376" i="1"/>
  <c r="DO2377" i="1"/>
  <c r="DO2378" i="1"/>
  <c r="DO2379" i="1"/>
  <c r="DO2380" i="1"/>
  <c r="DO2381" i="1"/>
  <c r="DO2382" i="1"/>
  <c r="DO2383" i="1"/>
  <c r="DO2384" i="1"/>
  <c r="DO2385" i="1"/>
  <c r="DO2386" i="1"/>
  <c r="DO2387" i="1"/>
  <c r="DO2388" i="1"/>
  <c r="DO2389" i="1"/>
  <c r="DO2390" i="1"/>
  <c r="DO2391" i="1"/>
  <c r="DO2392" i="1"/>
  <c r="DO2393" i="1"/>
  <c r="DO2394" i="1"/>
  <c r="DO2395" i="1"/>
  <c r="DO2396" i="1"/>
  <c r="DO2397" i="1"/>
  <c r="DO2398" i="1"/>
  <c r="DO2399" i="1"/>
  <c r="DO2400" i="1"/>
  <c r="DO2401" i="1"/>
  <c r="DO2402" i="1"/>
  <c r="DO2403" i="1"/>
  <c r="DO2404" i="1"/>
  <c r="DO2405" i="1"/>
  <c r="DO2406" i="1"/>
  <c r="DO2407" i="1"/>
  <c r="DO2408" i="1"/>
  <c r="DO2409" i="1"/>
  <c r="DO2410" i="1"/>
  <c r="DO2411" i="1"/>
  <c r="DO2412" i="1"/>
  <c r="DO2413" i="1"/>
  <c r="DO2414" i="1"/>
  <c r="DO2415" i="1"/>
  <c r="DO2416" i="1"/>
  <c r="DO2417" i="1"/>
  <c r="DO2418" i="1"/>
  <c r="DO2419" i="1"/>
  <c r="DO2420" i="1"/>
  <c r="DO2421" i="1"/>
  <c r="DO2422" i="1"/>
  <c r="DO2423" i="1"/>
  <c r="DO2424" i="1"/>
  <c r="DO2425" i="1"/>
  <c r="DO2426" i="1"/>
  <c r="DO2427" i="1"/>
  <c r="DO2428" i="1"/>
  <c r="DO2429" i="1"/>
  <c r="DO2430" i="1"/>
  <c r="DO2431" i="1"/>
  <c r="DO2432" i="1"/>
  <c r="DO2433" i="1"/>
  <c r="DO2434" i="1"/>
  <c r="DO2435" i="1"/>
  <c r="DO2436" i="1"/>
  <c r="DO2437" i="1"/>
  <c r="DO2438" i="1"/>
  <c r="DO2439" i="1"/>
  <c r="DO2440" i="1"/>
  <c r="DO2441" i="1"/>
  <c r="DO2442" i="1"/>
  <c r="DO2443" i="1"/>
  <c r="DO2444" i="1"/>
  <c r="DO2445" i="1"/>
  <c r="DO2446" i="1"/>
  <c r="DO2447" i="1"/>
  <c r="DO2448" i="1"/>
  <c r="DO2449" i="1"/>
  <c r="DO2450" i="1"/>
  <c r="DO2451" i="1"/>
  <c r="DO2452" i="1"/>
  <c r="DO2453" i="1"/>
  <c r="DO2454" i="1"/>
  <c r="DO2455" i="1"/>
  <c r="DO2456" i="1"/>
  <c r="DO2457" i="1"/>
  <c r="DO2458" i="1"/>
  <c r="DO2459" i="1"/>
  <c r="DO2460" i="1"/>
  <c r="DO2461" i="1"/>
  <c r="DO2462" i="1"/>
  <c r="DO2463" i="1"/>
  <c r="DO2464" i="1"/>
  <c r="DO2465" i="1"/>
  <c r="DO2466" i="1"/>
  <c r="DO2467" i="1"/>
  <c r="DO2468" i="1"/>
  <c r="DO2469" i="1"/>
  <c r="DO2470" i="1"/>
  <c r="DO2471" i="1"/>
  <c r="DO2472" i="1"/>
  <c r="DO2473" i="1"/>
  <c r="DO2474" i="1"/>
  <c r="DO2475" i="1"/>
  <c r="DO2476" i="1"/>
  <c r="DO2477" i="1"/>
  <c r="DO2478" i="1"/>
  <c r="DO2479" i="1"/>
  <c r="DO2480" i="1"/>
  <c r="DO2481" i="1"/>
  <c r="DO2482" i="1"/>
  <c r="DO2483" i="1"/>
  <c r="DO2484" i="1"/>
  <c r="DO2485" i="1"/>
  <c r="DO2486" i="1"/>
  <c r="DO2487" i="1"/>
  <c r="DO2488" i="1"/>
  <c r="DO2489" i="1"/>
  <c r="DO2490" i="1"/>
  <c r="DO2491" i="1"/>
  <c r="DO2492" i="1"/>
  <c r="DO2493" i="1"/>
  <c r="DO2494" i="1"/>
  <c r="DO2495" i="1"/>
  <c r="DO2496" i="1"/>
  <c r="DO2497" i="1"/>
  <c r="DO2498" i="1"/>
  <c r="DO2499" i="1"/>
  <c r="DO2500" i="1"/>
  <c r="DO2501" i="1"/>
  <c r="DO2502" i="1"/>
  <c r="DO2503" i="1"/>
  <c r="DO2504" i="1"/>
  <c r="DO2505" i="1"/>
  <c r="DO2506" i="1"/>
  <c r="DO2507" i="1"/>
  <c r="DO2508" i="1"/>
  <c r="DO2509" i="1"/>
  <c r="DO2510" i="1"/>
  <c r="DO2511" i="1"/>
  <c r="DO2512" i="1"/>
  <c r="DO2513" i="1"/>
  <c r="DO2514" i="1"/>
  <c r="DO2515" i="1"/>
  <c r="DO2516" i="1"/>
  <c r="DO2517" i="1"/>
  <c r="DO2518" i="1"/>
  <c r="DO2519" i="1"/>
  <c r="DO2520" i="1"/>
  <c r="DO2521" i="1"/>
  <c r="DO2522" i="1"/>
  <c r="DO2523" i="1"/>
  <c r="DO2524" i="1"/>
  <c r="DO2525" i="1"/>
  <c r="DO2526" i="1"/>
  <c r="DO2527" i="1"/>
  <c r="DO2528" i="1"/>
  <c r="DO2529" i="1"/>
  <c r="DO2530" i="1"/>
  <c r="DO2531" i="1"/>
  <c r="DO2532" i="1"/>
  <c r="DO2533" i="1"/>
  <c r="DO2534" i="1"/>
  <c r="DO2535" i="1"/>
  <c r="DO2536" i="1"/>
  <c r="DO2537" i="1"/>
  <c r="DO2538" i="1"/>
  <c r="DO2539" i="1"/>
  <c r="DO2540" i="1"/>
  <c r="DO2541" i="1"/>
  <c r="DO2542" i="1"/>
  <c r="DO2543" i="1"/>
  <c r="DO2544" i="1"/>
  <c r="DO2545" i="1"/>
  <c r="DO2546" i="1"/>
  <c r="DO2547" i="1"/>
  <c r="DO2548" i="1"/>
  <c r="DO2549" i="1"/>
  <c r="DO2550" i="1"/>
  <c r="DO2551" i="1"/>
  <c r="DO2552" i="1"/>
  <c r="DO2553" i="1"/>
  <c r="DO2554" i="1"/>
  <c r="DO2555" i="1"/>
  <c r="DO2556" i="1"/>
  <c r="DO2557" i="1"/>
  <c r="DO2558" i="1"/>
  <c r="DO2559" i="1"/>
  <c r="DO2560" i="1"/>
  <c r="DO2561" i="1"/>
  <c r="DO2562" i="1"/>
  <c r="DO2563" i="1"/>
  <c r="DO2564" i="1"/>
  <c r="DO2565" i="1"/>
  <c r="DO2566" i="1"/>
  <c r="DO2567" i="1"/>
  <c r="DO2568" i="1"/>
  <c r="DO2569" i="1"/>
  <c r="DO2570" i="1"/>
  <c r="DO2571" i="1"/>
  <c r="DO2572" i="1"/>
  <c r="DO2573" i="1"/>
  <c r="DO2574" i="1"/>
  <c r="DO2575" i="1"/>
  <c r="DO2576" i="1"/>
  <c r="DO2577" i="1"/>
  <c r="DO2578" i="1"/>
  <c r="DO2579" i="1"/>
  <c r="DO2580" i="1"/>
  <c r="DO2581" i="1"/>
  <c r="DO2582" i="1"/>
  <c r="DO2583" i="1"/>
  <c r="DO2584" i="1"/>
  <c r="DO2585" i="1"/>
  <c r="DO2586" i="1"/>
  <c r="DO2587" i="1"/>
  <c r="DO2588" i="1"/>
  <c r="DO2589" i="1"/>
  <c r="DO2590" i="1"/>
  <c r="DO2591" i="1"/>
  <c r="DO2592" i="1"/>
  <c r="DO2593" i="1"/>
  <c r="DO2594" i="1"/>
  <c r="DO2595" i="1"/>
  <c r="DO2596" i="1"/>
  <c r="DO2597" i="1"/>
  <c r="DO2598" i="1"/>
  <c r="DO2599" i="1"/>
  <c r="DO2600" i="1"/>
  <c r="DO2601" i="1"/>
  <c r="DO2602" i="1"/>
  <c r="DO2603" i="1"/>
  <c r="DO2604" i="1"/>
  <c r="DO2605" i="1"/>
  <c r="DO2606" i="1"/>
  <c r="DO2607" i="1"/>
  <c r="DO2608" i="1"/>
  <c r="DO2609" i="1"/>
  <c r="DO2610" i="1"/>
  <c r="DO2611" i="1"/>
  <c r="DO2612" i="1"/>
  <c r="DO2613" i="1"/>
  <c r="DO2614" i="1"/>
  <c r="DO2615" i="1"/>
  <c r="DO2616" i="1"/>
  <c r="DO2617" i="1"/>
  <c r="DO2618" i="1"/>
  <c r="DO2619" i="1"/>
  <c r="DO2620" i="1"/>
  <c r="DO2621" i="1"/>
  <c r="DO2622" i="1"/>
  <c r="DO2623" i="1"/>
  <c r="DO2624" i="1"/>
  <c r="DO2625" i="1"/>
  <c r="DO2626" i="1"/>
  <c r="DO2627" i="1"/>
  <c r="DO2628" i="1"/>
  <c r="DO2629" i="1"/>
  <c r="DO2630" i="1"/>
  <c r="DO2631" i="1"/>
  <c r="DO2632" i="1"/>
  <c r="DO2633" i="1"/>
  <c r="DO2634" i="1"/>
  <c r="DO2635" i="1"/>
  <c r="DO2636" i="1"/>
  <c r="DO2637" i="1"/>
  <c r="DO2638" i="1"/>
  <c r="DO2639" i="1"/>
  <c r="DO2640" i="1"/>
  <c r="DO2641" i="1"/>
  <c r="DO2642" i="1"/>
  <c r="DO2643" i="1"/>
  <c r="DO2644" i="1"/>
  <c r="DO2645" i="1"/>
  <c r="DO2646" i="1"/>
  <c r="DO2647" i="1"/>
  <c r="DO2648" i="1"/>
  <c r="DO2649" i="1"/>
  <c r="DO2650" i="1"/>
  <c r="DO2651" i="1"/>
  <c r="DO2652" i="1"/>
  <c r="DO2653" i="1"/>
  <c r="DO2654" i="1"/>
  <c r="DO2655" i="1"/>
  <c r="DO2656" i="1"/>
  <c r="DO2657" i="1"/>
  <c r="DO2658" i="1"/>
  <c r="DO2659" i="1"/>
  <c r="DO2660" i="1"/>
  <c r="DO2661" i="1"/>
  <c r="DO2662" i="1"/>
  <c r="DO2663" i="1"/>
  <c r="DO2664" i="1"/>
  <c r="DO2665" i="1"/>
  <c r="DO2666" i="1"/>
  <c r="DO2667" i="1"/>
  <c r="DO2668" i="1"/>
  <c r="DO2669" i="1"/>
  <c r="DO2670" i="1"/>
  <c r="DO2671" i="1"/>
  <c r="DO2672" i="1"/>
  <c r="DO2673" i="1"/>
  <c r="DO2674" i="1"/>
  <c r="DO2675" i="1"/>
  <c r="DO2676" i="1"/>
  <c r="DO2677" i="1"/>
  <c r="DO2678" i="1"/>
  <c r="DO2679" i="1"/>
  <c r="DO2680" i="1"/>
  <c r="DO2681" i="1"/>
  <c r="DO2682" i="1"/>
  <c r="DO2683" i="1"/>
  <c r="DO2684" i="1"/>
  <c r="DO2685" i="1"/>
  <c r="DO2686" i="1"/>
  <c r="DO2687" i="1"/>
  <c r="DO2688" i="1"/>
  <c r="DO2689" i="1"/>
  <c r="DO2690" i="1"/>
  <c r="DO2691" i="1"/>
  <c r="DO2692" i="1"/>
  <c r="DO2693" i="1"/>
  <c r="DO2694" i="1"/>
  <c r="DO2695" i="1"/>
  <c r="DO2696" i="1"/>
  <c r="DO2697" i="1"/>
  <c r="DO2698" i="1"/>
  <c r="DO2699" i="1"/>
  <c r="DO2700" i="1"/>
  <c r="DO2701" i="1"/>
  <c r="DO2702" i="1"/>
  <c r="DO2703" i="1"/>
  <c r="DO2704" i="1"/>
  <c r="DO2705" i="1"/>
  <c r="DO2706" i="1"/>
  <c r="DO2707" i="1"/>
  <c r="DO2708" i="1"/>
  <c r="DO2709" i="1"/>
  <c r="DO2710" i="1"/>
  <c r="DO2711" i="1"/>
  <c r="DO2712" i="1"/>
  <c r="DO2713" i="1"/>
  <c r="DO2714" i="1"/>
  <c r="DO2715" i="1"/>
  <c r="DO2716" i="1"/>
  <c r="DO2717" i="1"/>
  <c r="DO2718" i="1"/>
  <c r="DO2719" i="1"/>
  <c r="DO2720" i="1"/>
  <c r="DO2721" i="1"/>
  <c r="DO2722" i="1"/>
  <c r="DO2723" i="1"/>
  <c r="DO2724" i="1"/>
  <c r="DO2725" i="1"/>
  <c r="DO2726" i="1"/>
  <c r="DO2727" i="1"/>
  <c r="DO2728" i="1"/>
  <c r="DO2729" i="1"/>
  <c r="DO2730" i="1"/>
  <c r="DO2731" i="1"/>
  <c r="DO2732" i="1"/>
  <c r="DO2733" i="1"/>
  <c r="DO2734" i="1"/>
  <c r="DO2735" i="1"/>
  <c r="DO2736" i="1"/>
  <c r="DO2737" i="1"/>
  <c r="DO2738" i="1"/>
  <c r="DO2739" i="1"/>
  <c r="DO2740" i="1"/>
  <c r="DO2741" i="1"/>
  <c r="DO2742" i="1"/>
  <c r="DO2743" i="1"/>
  <c r="DO2744" i="1"/>
  <c r="DO2745" i="1"/>
  <c r="DO2746" i="1"/>
  <c r="DO2747" i="1"/>
  <c r="DO2748" i="1"/>
  <c r="DO2749" i="1"/>
  <c r="DO2750" i="1"/>
  <c r="DO2751" i="1"/>
  <c r="DO2752" i="1"/>
  <c r="DO2753" i="1"/>
  <c r="DO2754" i="1"/>
  <c r="DO2755" i="1"/>
  <c r="DO2756" i="1"/>
  <c r="DO2757" i="1"/>
  <c r="DO2758" i="1"/>
  <c r="DO2759" i="1"/>
  <c r="DO2760" i="1"/>
  <c r="DO2761" i="1"/>
  <c r="DO2762" i="1"/>
  <c r="DO2763" i="1"/>
  <c r="DO2764" i="1"/>
  <c r="DO2765" i="1"/>
  <c r="DO2766" i="1"/>
  <c r="DO2767" i="1"/>
  <c r="DO2768" i="1"/>
  <c r="DO2769" i="1"/>
  <c r="DO2770" i="1"/>
  <c r="DO2771" i="1"/>
  <c r="DO2772" i="1"/>
  <c r="DO2773" i="1"/>
  <c r="DO2774" i="1"/>
  <c r="DO2775" i="1"/>
  <c r="DO2776" i="1"/>
  <c r="DO2777" i="1"/>
  <c r="DO2778" i="1"/>
  <c r="DO2779" i="1"/>
  <c r="DO2780" i="1"/>
  <c r="DO2781" i="1"/>
  <c r="DO2782" i="1"/>
  <c r="DO2783" i="1"/>
  <c r="DO2784" i="1"/>
  <c r="DO2785" i="1"/>
  <c r="DO2786" i="1"/>
  <c r="DO2787" i="1"/>
  <c r="DO2788" i="1"/>
  <c r="DO2789" i="1"/>
  <c r="DO2790" i="1"/>
  <c r="DO2791" i="1"/>
  <c r="DO2792" i="1"/>
  <c r="DO2793" i="1"/>
  <c r="DO2794" i="1"/>
  <c r="DO2795" i="1"/>
  <c r="DO2796" i="1"/>
  <c r="DO2797" i="1"/>
  <c r="DO2798" i="1"/>
  <c r="DO2799" i="1"/>
  <c r="DO2800" i="1"/>
  <c r="DO2801" i="1"/>
  <c r="DO2802" i="1"/>
  <c r="DO2803" i="1"/>
  <c r="DO2804" i="1"/>
  <c r="DO2805" i="1"/>
  <c r="DO2806" i="1"/>
  <c r="DO2807" i="1"/>
  <c r="DO2808" i="1"/>
  <c r="DO2809" i="1"/>
  <c r="DO2810" i="1"/>
  <c r="DO2811" i="1"/>
  <c r="DO2812" i="1"/>
  <c r="DO2813" i="1"/>
  <c r="DO2814" i="1"/>
  <c r="DO2815" i="1"/>
  <c r="DO2816" i="1"/>
  <c r="DO2817" i="1"/>
  <c r="DO2818" i="1"/>
  <c r="DO2819" i="1"/>
  <c r="DO2820" i="1"/>
  <c r="DO2821" i="1"/>
  <c r="DO2822" i="1"/>
  <c r="DO2823" i="1"/>
  <c r="DO2824" i="1"/>
  <c r="DO2825" i="1"/>
  <c r="DO2826" i="1"/>
  <c r="DO2827" i="1"/>
  <c r="DO2828" i="1"/>
  <c r="DO2829" i="1"/>
  <c r="DO2830" i="1"/>
  <c r="DO2831" i="1"/>
  <c r="DO2832" i="1"/>
  <c r="DO2833" i="1"/>
  <c r="DO2834" i="1"/>
  <c r="DO2835" i="1"/>
  <c r="DO2836" i="1"/>
  <c r="DO2837" i="1"/>
  <c r="DO2838" i="1"/>
  <c r="DO2839" i="1"/>
  <c r="DO2840" i="1"/>
  <c r="DO2841" i="1"/>
  <c r="DO2842" i="1"/>
  <c r="DO2843" i="1"/>
  <c r="DO2844" i="1"/>
  <c r="DO2845" i="1"/>
  <c r="DO2846" i="1"/>
  <c r="DO2847" i="1"/>
  <c r="DO2848" i="1"/>
  <c r="DO2849" i="1"/>
  <c r="DO2850" i="1"/>
  <c r="DO2851" i="1"/>
  <c r="DO2852" i="1"/>
  <c r="DO2853" i="1"/>
  <c r="DO2854" i="1"/>
  <c r="DO2855" i="1"/>
  <c r="DO2856" i="1"/>
  <c r="DO2857" i="1"/>
  <c r="DO2858" i="1"/>
  <c r="DO2859" i="1"/>
  <c r="DO2860" i="1"/>
  <c r="DO2861" i="1"/>
  <c r="DO2862" i="1"/>
  <c r="DO2863" i="1"/>
  <c r="DO2864" i="1"/>
  <c r="DO2865" i="1"/>
  <c r="DO2866" i="1"/>
  <c r="DO2867" i="1"/>
  <c r="DO2868" i="1"/>
  <c r="DO2869" i="1"/>
  <c r="DO2870" i="1"/>
  <c r="DO2871" i="1"/>
  <c r="DO2872" i="1"/>
  <c r="DO2873" i="1"/>
  <c r="DO2874" i="1"/>
  <c r="DO2875" i="1"/>
  <c r="DO2876" i="1"/>
  <c r="DO2877" i="1"/>
  <c r="DO2878" i="1"/>
  <c r="DO2879" i="1"/>
  <c r="DO2880" i="1"/>
  <c r="DO2881" i="1"/>
  <c r="DO2882" i="1"/>
  <c r="DO2883" i="1"/>
  <c r="DO2884" i="1"/>
  <c r="DO2885" i="1"/>
  <c r="DO2886" i="1"/>
  <c r="DO2887" i="1"/>
  <c r="DO2888" i="1"/>
  <c r="DO2889" i="1"/>
  <c r="DO2890" i="1"/>
  <c r="DO2891" i="1"/>
  <c r="DO2892" i="1"/>
  <c r="DO2893" i="1"/>
  <c r="DO2894" i="1"/>
  <c r="DO2895" i="1"/>
  <c r="DO2896" i="1"/>
  <c r="DO2897" i="1"/>
  <c r="DO2898" i="1"/>
  <c r="DO2899" i="1"/>
  <c r="DO2900" i="1"/>
  <c r="DO2901" i="1"/>
  <c r="DO2902" i="1"/>
  <c r="DO2903" i="1"/>
  <c r="DO2904" i="1"/>
  <c r="DO2905" i="1"/>
  <c r="DO2906" i="1"/>
  <c r="DO2907" i="1"/>
  <c r="DO2908" i="1"/>
  <c r="DO2909" i="1"/>
  <c r="DO2910" i="1"/>
  <c r="DO2911" i="1"/>
  <c r="DO2912" i="1"/>
  <c r="DO2913" i="1"/>
  <c r="DO2914" i="1"/>
  <c r="DO2915" i="1"/>
  <c r="DO2916" i="1"/>
  <c r="DO2917" i="1"/>
  <c r="DO2918" i="1"/>
  <c r="DO2919" i="1"/>
  <c r="DO2920" i="1"/>
  <c r="DO2921" i="1"/>
  <c r="DO2922" i="1"/>
  <c r="DO2923" i="1"/>
  <c r="DO2924" i="1"/>
  <c r="DO2925" i="1"/>
  <c r="DO2926" i="1"/>
  <c r="DO2927" i="1"/>
  <c r="DO2928" i="1"/>
  <c r="DO2929" i="1"/>
  <c r="DO2930" i="1"/>
  <c r="DO2931" i="1"/>
  <c r="DO2932" i="1"/>
  <c r="DO2933" i="1"/>
  <c r="DO2934" i="1"/>
  <c r="DO2935" i="1"/>
  <c r="DO2936" i="1"/>
  <c r="DO2937" i="1"/>
  <c r="DO2938" i="1"/>
  <c r="DO2939" i="1"/>
  <c r="DO2940" i="1"/>
  <c r="DO2941" i="1"/>
  <c r="DO2942" i="1"/>
  <c r="DO2943" i="1"/>
  <c r="DO2944" i="1"/>
  <c r="DO2945" i="1"/>
  <c r="DO2946" i="1"/>
  <c r="DO2947" i="1"/>
  <c r="DO2948" i="1"/>
  <c r="DO2949" i="1"/>
  <c r="DO2950" i="1"/>
  <c r="DO2951" i="1"/>
  <c r="DO2952" i="1"/>
  <c r="DO2953" i="1"/>
  <c r="DO2954" i="1"/>
  <c r="DO2955" i="1"/>
  <c r="DO2956" i="1"/>
  <c r="DO2957" i="1"/>
  <c r="DO2958" i="1"/>
  <c r="DO2959" i="1"/>
  <c r="DO2960" i="1"/>
  <c r="DO2961" i="1"/>
  <c r="DO2962" i="1"/>
  <c r="DO2963" i="1"/>
  <c r="DO2964" i="1"/>
  <c r="DO2965" i="1"/>
  <c r="DO2966" i="1"/>
  <c r="DO2967" i="1"/>
  <c r="DO2968" i="1"/>
  <c r="DO2969" i="1"/>
  <c r="DO2970" i="1"/>
  <c r="DO2971" i="1"/>
  <c r="DO2972" i="1"/>
  <c r="DO2973" i="1"/>
  <c r="DO2974" i="1"/>
  <c r="DO2975" i="1"/>
  <c r="DO2976" i="1"/>
  <c r="DO2977" i="1"/>
  <c r="DO2978" i="1"/>
  <c r="DO2979" i="1"/>
  <c r="DO2980" i="1"/>
  <c r="DO2981" i="1"/>
  <c r="DO2982" i="1"/>
  <c r="DO2983" i="1"/>
  <c r="DO2984" i="1"/>
  <c r="DO2985" i="1"/>
  <c r="DO2986" i="1"/>
  <c r="DO2987" i="1"/>
  <c r="DO2988" i="1"/>
  <c r="DO2989" i="1"/>
  <c r="DO2990" i="1"/>
  <c r="DO2991" i="1"/>
  <c r="DO2992" i="1"/>
  <c r="DO2993" i="1"/>
  <c r="DO2994" i="1"/>
  <c r="DO2995" i="1"/>
  <c r="DO2996" i="1"/>
  <c r="DO2997" i="1"/>
  <c r="DO2998" i="1"/>
  <c r="DO2999" i="1"/>
  <c r="DO3000" i="1"/>
  <c r="DO3001" i="1"/>
  <c r="DO3002" i="1"/>
  <c r="DO3003" i="1"/>
  <c r="DO3004" i="1"/>
  <c r="DO3005" i="1"/>
  <c r="DO3006" i="1"/>
  <c r="DO3007" i="1"/>
  <c r="DO3008" i="1"/>
  <c r="DO3009" i="1"/>
  <c r="DO3010" i="1"/>
  <c r="DO3011" i="1"/>
  <c r="DO3012" i="1"/>
  <c r="DO3013" i="1"/>
  <c r="DO3014" i="1"/>
  <c r="DO3015" i="1"/>
  <c r="DO3016" i="1"/>
  <c r="DO3017" i="1"/>
  <c r="DO3018" i="1"/>
  <c r="DO3019" i="1"/>
  <c r="DO3020" i="1"/>
  <c r="DO3021" i="1"/>
  <c r="DO3022" i="1"/>
  <c r="DO3023" i="1"/>
  <c r="DO3024" i="1"/>
  <c r="DO3025" i="1"/>
  <c r="DO3026" i="1"/>
  <c r="DO3027" i="1"/>
  <c r="DO3028" i="1"/>
  <c r="DO3029" i="1"/>
  <c r="DO3030" i="1"/>
  <c r="DO3031" i="1"/>
  <c r="DO3032" i="1"/>
  <c r="DO3033" i="1"/>
  <c r="DO3034" i="1"/>
  <c r="DO3035" i="1"/>
  <c r="DO3036" i="1"/>
  <c r="DO3037" i="1"/>
  <c r="DO3038" i="1"/>
  <c r="DO3039" i="1"/>
  <c r="DO3040" i="1"/>
  <c r="DO3041" i="1"/>
  <c r="DO3042" i="1"/>
  <c r="DO3043" i="1"/>
  <c r="DO3044" i="1"/>
  <c r="DO3045" i="1"/>
  <c r="DO3046" i="1"/>
  <c r="DO3047" i="1"/>
  <c r="DO3048" i="1"/>
  <c r="DO3049" i="1"/>
  <c r="DO3050" i="1"/>
  <c r="DO3051" i="1"/>
  <c r="DO3052" i="1"/>
  <c r="DO3053" i="1"/>
  <c r="DO3054" i="1"/>
  <c r="DO3055" i="1"/>
  <c r="DO3056" i="1"/>
  <c r="DO3057" i="1"/>
  <c r="DO3058" i="1"/>
  <c r="DO3059" i="1"/>
  <c r="DO3060" i="1"/>
  <c r="DO3061" i="1"/>
  <c r="DO3062" i="1"/>
  <c r="DO3063" i="1"/>
  <c r="DO3064" i="1"/>
  <c r="DO3065" i="1"/>
  <c r="DO3066" i="1"/>
  <c r="DO3067" i="1"/>
  <c r="DO3068" i="1"/>
  <c r="DO3069" i="1"/>
  <c r="DO3070" i="1"/>
  <c r="DO3071" i="1"/>
  <c r="DO3072" i="1"/>
  <c r="DO3073" i="1"/>
  <c r="DO3074" i="1"/>
  <c r="DO3075" i="1"/>
  <c r="DO3076" i="1"/>
  <c r="DO3077" i="1"/>
  <c r="DO3078" i="1"/>
  <c r="DO3079" i="1"/>
  <c r="DO3080" i="1"/>
  <c r="DO3081" i="1"/>
  <c r="DO3082" i="1"/>
  <c r="DO3083" i="1"/>
  <c r="DO3084" i="1"/>
  <c r="DO3085" i="1"/>
  <c r="DO3086" i="1"/>
  <c r="DO3087" i="1"/>
  <c r="DO3088" i="1"/>
  <c r="DO3089" i="1"/>
  <c r="DO3090" i="1"/>
  <c r="DO3091" i="1"/>
  <c r="DO3092" i="1"/>
  <c r="DO3093" i="1"/>
  <c r="DO3094" i="1"/>
  <c r="DO3095" i="1"/>
  <c r="DO3096" i="1"/>
  <c r="DO3097" i="1"/>
  <c r="DO3098" i="1"/>
  <c r="DO3099" i="1"/>
  <c r="DO3100" i="1"/>
  <c r="DO3101" i="1"/>
  <c r="DO3102" i="1"/>
  <c r="DO3103" i="1"/>
  <c r="DO3104" i="1"/>
  <c r="DO3105" i="1"/>
  <c r="DO3106" i="1"/>
  <c r="DO3107" i="1"/>
  <c r="DO3108" i="1"/>
  <c r="DO3109" i="1"/>
  <c r="DO3110" i="1"/>
  <c r="DO3111" i="1"/>
  <c r="DO3112" i="1"/>
  <c r="DO3113" i="1"/>
  <c r="DO3114" i="1"/>
  <c r="DO3115" i="1"/>
  <c r="DO3116" i="1"/>
  <c r="DO3117" i="1"/>
  <c r="DO3118" i="1"/>
  <c r="DO3119" i="1"/>
  <c r="DO3120" i="1"/>
  <c r="DO3121" i="1"/>
  <c r="DO3122" i="1"/>
  <c r="DO3123" i="1"/>
  <c r="DO3124" i="1"/>
  <c r="DO3125" i="1"/>
  <c r="DO3126" i="1"/>
  <c r="DO3127" i="1"/>
  <c r="DO3128" i="1"/>
  <c r="DO3129" i="1"/>
  <c r="DO3130" i="1"/>
  <c r="DO3131" i="1"/>
  <c r="DO3132" i="1"/>
  <c r="DO3133" i="1"/>
  <c r="DO3134" i="1"/>
  <c r="DO3135" i="1"/>
  <c r="DO3136" i="1"/>
  <c r="DO3137" i="1"/>
  <c r="DO3138" i="1"/>
  <c r="DO3139" i="1"/>
  <c r="DO3140" i="1"/>
  <c r="DO3141" i="1"/>
  <c r="DO3142" i="1"/>
  <c r="DO3143" i="1"/>
  <c r="DO3144" i="1"/>
  <c r="DO3145" i="1"/>
  <c r="DO3146" i="1"/>
  <c r="DO3147" i="1"/>
  <c r="DO3148" i="1"/>
  <c r="DO3149" i="1"/>
  <c r="DO3150" i="1"/>
  <c r="DO3151" i="1"/>
  <c r="DO3152" i="1"/>
  <c r="DO3153" i="1"/>
  <c r="DO3154" i="1"/>
  <c r="DO3155" i="1"/>
  <c r="DO3156" i="1"/>
  <c r="DO3157" i="1"/>
  <c r="DO3158" i="1"/>
  <c r="DO3159" i="1"/>
  <c r="DO3160" i="1"/>
  <c r="DO3161" i="1"/>
  <c r="DO3162" i="1"/>
  <c r="DO3163" i="1"/>
  <c r="DO3164" i="1"/>
  <c r="DO3165" i="1"/>
  <c r="DO3166" i="1"/>
  <c r="DO3167" i="1"/>
  <c r="DO3168" i="1"/>
  <c r="DO3169" i="1"/>
  <c r="DO3170" i="1"/>
  <c r="DO3171" i="1"/>
  <c r="DO3172" i="1"/>
  <c r="DO3173" i="1"/>
  <c r="DO3174" i="1"/>
  <c r="DO3175" i="1"/>
  <c r="DO3176" i="1"/>
  <c r="DO3177" i="1"/>
  <c r="DO3178" i="1"/>
  <c r="DO3179" i="1"/>
  <c r="DO3180" i="1"/>
  <c r="DO3181" i="1"/>
  <c r="DO3182" i="1"/>
  <c r="DO3183" i="1"/>
  <c r="DO3184" i="1"/>
  <c r="DO3185" i="1"/>
  <c r="DO3186" i="1"/>
  <c r="DO3187" i="1"/>
  <c r="DO3188" i="1"/>
  <c r="DO3189" i="1"/>
  <c r="DO3190" i="1"/>
  <c r="DO3191" i="1"/>
  <c r="DO3192" i="1"/>
  <c r="DO3193" i="1"/>
  <c r="DO3194" i="1"/>
  <c r="DO3195" i="1"/>
  <c r="DO3196" i="1"/>
  <c r="DO3197" i="1"/>
  <c r="DO3198" i="1"/>
  <c r="DO3199" i="1"/>
  <c r="DO3200" i="1"/>
  <c r="DO3201" i="1"/>
  <c r="DO3202" i="1"/>
  <c r="DO3203" i="1"/>
  <c r="DO3204" i="1"/>
  <c r="DO3205" i="1"/>
  <c r="DO3206" i="1"/>
  <c r="DO3207" i="1"/>
  <c r="DO3208" i="1"/>
  <c r="DO3209" i="1"/>
  <c r="DO3210" i="1"/>
  <c r="DO3211" i="1"/>
  <c r="DO3212" i="1"/>
  <c r="DO3213" i="1"/>
  <c r="DO3214" i="1"/>
  <c r="DO3215" i="1"/>
  <c r="DO3216" i="1"/>
  <c r="DO3217" i="1"/>
  <c r="DO3218" i="1"/>
  <c r="DO3219" i="1"/>
  <c r="DO3220" i="1"/>
  <c r="DO3221" i="1"/>
  <c r="DO3222" i="1"/>
  <c r="DO3223" i="1"/>
  <c r="DO3224" i="1"/>
  <c r="DO3225" i="1"/>
  <c r="DO3226" i="1"/>
  <c r="DO3227" i="1"/>
  <c r="DO3228" i="1"/>
  <c r="DO3229" i="1"/>
  <c r="DO3230" i="1"/>
  <c r="DO3231" i="1"/>
  <c r="DO3232" i="1"/>
  <c r="DO3233" i="1"/>
  <c r="DO3234" i="1"/>
  <c r="DO3235" i="1"/>
  <c r="DO3236" i="1"/>
  <c r="DO3237" i="1"/>
  <c r="DO3238" i="1"/>
  <c r="DO3239" i="1"/>
  <c r="DO3240" i="1"/>
  <c r="DO3241" i="1"/>
  <c r="DO3242" i="1"/>
  <c r="DO3243" i="1"/>
  <c r="DO3244" i="1"/>
  <c r="DO3245" i="1"/>
  <c r="DO3246" i="1"/>
  <c r="DO3247" i="1"/>
  <c r="DO3248" i="1"/>
  <c r="DO3249" i="1"/>
  <c r="DO3250" i="1"/>
  <c r="DO3251" i="1"/>
  <c r="DO3252" i="1"/>
  <c r="DO3253" i="1"/>
  <c r="DO3254" i="1"/>
  <c r="DO3255" i="1"/>
  <c r="DO3256" i="1"/>
  <c r="DO3257" i="1"/>
  <c r="DO3258" i="1"/>
  <c r="DO3259" i="1"/>
  <c r="DO3260" i="1"/>
  <c r="DO3261" i="1"/>
  <c r="DO3262" i="1"/>
  <c r="DO3263" i="1"/>
  <c r="DO3264" i="1"/>
  <c r="DO3265" i="1"/>
  <c r="DO3266" i="1"/>
  <c r="DO3267" i="1"/>
  <c r="DO3268" i="1"/>
  <c r="DO3269" i="1"/>
  <c r="DO3270" i="1"/>
  <c r="DO3271" i="1"/>
  <c r="DO3272" i="1"/>
  <c r="DO3273" i="1"/>
  <c r="DO3274" i="1"/>
  <c r="DO3275" i="1"/>
  <c r="DO3276" i="1"/>
  <c r="DO3277" i="1"/>
  <c r="DO3278" i="1"/>
  <c r="DO3279" i="1"/>
  <c r="DO3280" i="1"/>
  <c r="DO3281" i="1"/>
  <c r="DO3282" i="1"/>
  <c r="DO3283" i="1"/>
  <c r="DO3284" i="1"/>
  <c r="DO3285" i="1"/>
  <c r="DO3286" i="1"/>
  <c r="DO3287" i="1"/>
  <c r="DO3288" i="1"/>
  <c r="DO3289" i="1"/>
  <c r="DO3290" i="1"/>
  <c r="DO3291" i="1"/>
  <c r="DO3292" i="1"/>
  <c r="DO3293" i="1"/>
  <c r="DO3294" i="1"/>
  <c r="DO3295" i="1"/>
  <c r="DO3296" i="1"/>
  <c r="DO3297" i="1"/>
  <c r="DO3298" i="1"/>
  <c r="DO3299" i="1"/>
  <c r="DO3300" i="1"/>
  <c r="DO3301" i="1"/>
  <c r="DO3302" i="1"/>
  <c r="DO3303" i="1"/>
  <c r="DO3304" i="1"/>
  <c r="DO3305" i="1"/>
  <c r="DO3306" i="1"/>
  <c r="DO3307" i="1"/>
  <c r="DO3308" i="1"/>
  <c r="DO3309" i="1"/>
  <c r="DO3310" i="1"/>
  <c r="DO3311" i="1"/>
  <c r="DO3312" i="1"/>
  <c r="DO3313" i="1"/>
  <c r="DO3314" i="1"/>
  <c r="DO3315" i="1"/>
  <c r="DO3316" i="1"/>
  <c r="DO3317" i="1"/>
  <c r="DO3318" i="1"/>
  <c r="DO3319" i="1"/>
  <c r="DO3320" i="1"/>
  <c r="DO3321" i="1"/>
  <c r="DO3322" i="1"/>
  <c r="DO3323" i="1"/>
  <c r="DO3324" i="1"/>
  <c r="DO3325" i="1"/>
  <c r="DO3326" i="1"/>
  <c r="DO3327" i="1"/>
  <c r="DO3328" i="1"/>
  <c r="DO3329" i="1"/>
  <c r="DO3330" i="1"/>
  <c r="DO3331" i="1"/>
  <c r="DO3332" i="1"/>
  <c r="DO3333" i="1"/>
  <c r="DO3334" i="1"/>
  <c r="DO3335" i="1"/>
  <c r="DO3336" i="1"/>
  <c r="DO3337" i="1"/>
  <c r="DO3338" i="1"/>
  <c r="DO3339" i="1"/>
  <c r="DO3340" i="1"/>
  <c r="DO3341" i="1"/>
  <c r="DO3342" i="1"/>
  <c r="DO3343" i="1"/>
  <c r="DO3344" i="1"/>
  <c r="DO3345" i="1"/>
  <c r="DO3346" i="1"/>
  <c r="DO3347" i="1"/>
  <c r="DO3348" i="1"/>
  <c r="DO3349" i="1"/>
  <c r="DO3350" i="1"/>
  <c r="DO3351" i="1"/>
  <c r="DO3352" i="1"/>
  <c r="DO3353" i="1"/>
  <c r="DO3354" i="1"/>
  <c r="DO3355" i="1"/>
  <c r="DO3356" i="1"/>
  <c r="DO3357" i="1"/>
  <c r="DO3358" i="1"/>
  <c r="DO3359" i="1"/>
  <c r="DO3360" i="1"/>
  <c r="DO3361" i="1"/>
  <c r="DO3362" i="1"/>
  <c r="DO3363" i="1"/>
  <c r="DO3364" i="1"/>
  <c r="DO3365" i="1"/>
  <c r="DO3366" i="1"/>
  <c r="DO3367" i="1"/>
  <c r="DO3368" i="1"/>
  <c r="DO3369" i="1"/>
  <c r="DO3370" i="1"/>
  <c r="DO3371" i="1"/>
  <c r="DO3372" i="1"/>
  <c r="DO3373" i="1"/>
  <c r="DO3374" i="1"/>
  <c r="DO3375" i="1"/>
  <c r="DO3376" i="1"/>
  <c r="DO3377" i="1"/>
  <c r="DO3378" i="1"/>
  <c r="DO3379" i="1"/>
  <c r="DO3380" i="1"/>
  <c r="DO3381" i="1"/>
  <c r="DO3382" i="1"/>
  <c r="DO3383" i="1"/>
  <c r="DO3384" i="1"/>
  <c r="DO3385" i="1"/>
  <c r="DO3386" i="1"/>
  <c r="DO3387" i="1"/>
  <c r="DO3388" i="1"/>
  <c r="DO3389" i="1"/>
  <c r="DO3390" i="1"/>
  <c r="DO3391" i="1"/>
  <c r="DO3392" i="1"/>
  <c r="DO3393" i="1"/>
  <c r="DO3394" i="1"/>
  <c r="DO3395" i="1"/>
  <c r="DO3396" i="1"/>
  <c r="DO3397" i="1"/>
  <c r="DO3398" i="1"/>
  <c r="DO3399" i="1"/>
  <c r="DO3400" i="1"/>
  <c r="DO3401" i="1"/>
  <c r="DO3402" i="1"/>
  <c r="DO3403" i="1"/>
  <c r="DO3404" i="1"/>
  <c r="DO3405" i="1"/>
  <c r="DO3406" i="1"/>
  <c r="DO3407" i="1"/>
  <c r="DO3408" i="1"/>
  <c r="DO3409" i="1"/>
  <c r="DO3410" i="1"/>
  <c r="DO3411" i="1"/>
  <c r="DO3412" i="1"/>
  <c r="DO3413" i="1"/>
  <c r="DO3414" i="1"/>
  <c r="DO3415" i="1"/>
  <c r="DO3416" i="1"/>
  <c r="DO3417" i="1"/>
  <c r="DO3418" i="1"/>
  <c r="DO3419" i="1"/>
  <c r="DO3420" i="1"/>
  <c r="DO3421" i="1"/>
  <c r="DO3422" i="1"/>
  <c r="DO3423" i="1"/>
  <c r="DO3424" i="1"/>
  <c r="DO3425" i="1"/>
  <c r="DO3426" i="1"/>
  <c r="DO3427" i="1"/>
  <c r="DO3428" i="1"/>
  <c r="DO3429" i="1"/>
  <c r="DO3430" i="1"/>
  <c r="DO3431" i="1"/>
  <c r="DO3432" i="1"/>
  <c r="DO3433" i="1"/>
  <c r="DO3434" i="1"/>
  <c r="DO3435" i="1"/>
  <c r="DO3436" i="1"/>
  <c r="DO3437" i="1"/>
  <c r="DO3438" i="1"/>
  <c r="DO3439" i="1"/>
  <c r="DO3440" i="1"/>
  <c r="DO3441" i="1"/>
  <c r="DO3442" i="1"/>
  <c r="DO3443" i="1"/>
  <c r="DO3444" i="1"/>
  <c r="DO3445" i="1"/>
  <c r="DO3446" i="1"/>
  <c r="DO3447" i="1"/>
  <c r="DO3448" i="1"/>
  <c r="DO3449" i="1"/>
  <c r="DO3450" i="1"/>
  <c r="DO3451" i="1"/>
  <c r="DO3452" i="1"/>
  <c r="DO3453" i="1"/>
  <c r="DO3454" i="1"/>
  <c r="DO3455" i="1"/>
  <c r="DO3456" i="1"/>
  <c r="DO3457" i="1"/>
  <c r="DO3458" i="1"/>
  <c r="DO3459" i="1"/>
  <c r="DO3460" i="1"/>
  <c r="DO3461" i="1"/>
  <c r="DO3462" i="1"/>
  <c r="DO3463" i="1"/>
  <c r="DO3464" i="1"/>
  <c r="DO3465" i="1"/>
  <c r="DO3466" i="1"/>
  <c r="DO3467" i="1"/>
  <c r="DO3468" i="1"/>
  <c r="DO3469" i="1"/>
  <c r="DO3470" i="1"/>
  <c r="DO3471" i="1"/>
  <c r="DO3472" i="1"/>
  <c r="DO3473" i="1"/>
  <c r="DO3474" i="1"/>
  <c r="DO3475" i="1"/>
  <c r="DO3476" i="1"/>
  <c r="DO3477" i="1"/>
  <c r="DO3478" i="1"/>
  <c r="DO3479" i="1"/>
  <c r="DO3480" i="1"/>
  <c r="DO3481" i="1"/>
  <c r="DO3482" i="1"/>
  <c r="DO3483" i="1"/>
  <c r="DO3484" i="1"/>
  <c r="DO3485" i="1"/>
  <c r="DO3486" i="1"/>
  <c r="DO3487" i="1"/>
  <c r="DO3488" i="1"/>
  <c r="DO3489" i="1"/>
  <c r="DO3490" i="1"/>
  <c r="DO3491" i="1"/>
  <c r="DO3492" i="1"/>
  <c r="DO3493" i="1"/>
  <c r="DO3494" i="1"/>
  <c r="DO3495" i="1"/>
  <c r="DO3496" i="1"/>
  <c r="DO3497" i="1"/>
  <c r="DO3498" i="1"/>
  <c r="DO3499" i="1"/>
  <c r="DO3500" i="1"/>
  <c r="DO3501" i="1"/>
  <c r="DO3502" i="1"/>
  <c r="DO3503" i="1"/>
  <c r="DO3504" i="1"/>
  <c r="DO3505" i="1"/>
  <c r="DO3506" i="1"/>
  <c r="DO3507" i="1"/>
  <c r="DO3508" i="1"/>
  <c r="DO3509" i="1"/>
  <c r="DO3510" i="1"/>
  <c r="DO3511" i="1"/>
  <c r="DO3512" i="1"/>
  <c r="DO3513" i="1"/>
  <c r="DO3514" i="1"/>
  <c r="DO3515" i="1"/>
  <c r="DO3516" i="1"/>
  <c r="DO3517" i="1"/>
  <c r="DO3518" i="1"/>
  <c r="DO3519" i="1"/>
  <c r="DO3520" i="1"/>
  <c r="DO3521" i="1"/>
  <c r="DO3522" i="1"/>
  <c r="DO3523" i="1"/>
  <c r="DO3524" i="1"/>
  <c r="DO3525" i="1"/>
  <c r="DO3526" i="1"/>
  <c r="DO3527" i="1"/>
  <c r="DO3528" i="1"/>
  <c r="DO3529" i="1"/>
  <c r="DO3530" i="1"/>
  <c r="DO3531" i="1"/>
  <c r="DO3532" i="1"/>
  <c r="DO3533" i="1"/>
  <c r="DO3534" i="1"/>
  <c r="DO3535" i="1"/>
  <c r="DO3536" i="1"/>
  <c r="DO3537" i="1"/>
  <c r="DO3538" i="1"/>
  <c r="DO3539" i="1"/>
  <c r="DO3540" i="1"/>
  <c r="DO3541" i="1"/>
  <c r="DO3542" i="1"/>
  <c r="DO3543" i="1"/>
  <c r="DO3544" i="1"/>
  <c r="DO3545" i="1"/>
  <c r="DO3546" i="1"/>
  <c r="DO3547" i="1"/>
  <c r="DO3548" i="1"/>
  <c r="DO3549" i="1"/>
  <c r="DO3550" i="1"/>
  <c r="DO3551" i="1"/>
  <c r="DO3552" i="1"/>
  <c r="DO3553" i="1"/>
  <c r="DO3554" i="1"/>
  <c r="DO3555" i="1"/>
  <c r="DO3556" i="1"/>
  <c r="DO3557" i="1"/>
  <c r="DO3558" i="1"/>
  <c r="DO3559" i="1"/>
  <c r="DO3560" i="1"/>
  <c r="DO3561" i="1"/>
  <c r="DO3562" i="1"/>
  <c r="DO3563" i="1"/>
  <c r="DO3564" i="1"/>
  <c r="DO3565" i="1"/>
  <c r="DO3566" i="1"/>
  <c r="DO3567" i="1"/>
  <c r="DO3568" i="1"/>
  <c r="DO3569" i="1"/>
  <c r="DO3570" i="1"/>
  <c r="DO3571" i="1"/>
  <c r="DO3572" i="1"/>
  <c r="DO3573" i="1"/>
  <c r="DO3574" i="1"/>
  <c r="DO3575" i="1"/>
  <c r="DO3576" i="1"/>
  <c r="DO3577" i="1"/>
  <c r="DO3578" i="1"/>
  <c r="DO3579" i="1"/>
  <c r="DO3580" i="1"/>
  <c r="DO3581" i="1"/>
  <c r="DO3582" i="1"/>
  <c r="DO3583" i="1"/>
  <c r="DO3584" i="1"/>
  <c r="DO3585" i="1"/>
  <c r="DO3586" i="1"/>
  <c r="DO3587" i="1"/>
  <c r="DO3588" i="1"/>
  <c r="DO3589" i="1"/>
  <c r="DO3590" i="1"/>
  <c r="DO3591" i="1"/>
  <c r="DO3592" i="1"/>
  <c r="DO3593" i="1"/>
  <c r="DO3594" i="1"/>
  <c r="DO3595" i="1"/>
  <c r="DO3596" i="1"/>
  <c r="DO3597" i="1"/>
  <c r="DO3598" i="1"/>
  <c r="DO3599" i="1"/>
  <c r="DO3600" i="1"/>
  <c r="DO3601" i="1"/>
  <c r="DO3602" i="1"/>
  <c r="DO3603" i="1"/>
  <c r="DO3604" i="1"/>
  <c r="DO3605" i="1"/>
  <c r="DO3606" i="1"/>
  <c r="DO3607" i="1"/>
  <c r="DO3608" i="1"/>
  <c r="DO3609" i="1"/>
  <c r="DO3610" i="1"/>
  <c r="DO3611" i="1"/>
  <c r="DO3612" i="1"/>
  <c r="DO3613" i="1"/>
  <c r="DO3614" i="1"/>
  <c r="DO3615" i="1"/>
  <c r="DO3616" i="1"/>
  <c r="DO3617" i="1"/>
  <c r="DO3618" i="1"/>
  <c r="DO3619" i="1"/>
  <c r="DO3620" i="1"/>
  <c r="DO3621" i="1"/>
  <c r="DO3622" i="1"/>
  <c r="DO3623" i="1"/>
  <c r="DO3624" i="1"/>
  <c r="DO3625" i="1"/>
  <c r="DO3626" i="1"/>
  <c r="DO3627" i="1"/>
  <c r="DO3628" i="1"/>
  <c r="DO3629" i="1"/>
  <c r="DO3630" i="1"/>
  <c r="DO3631" i="1"/>
  <c r="DO3632" i="1"/>
  <c r="DO3633" i="1"/>
  <c r="DO3634" i="1"/>
  <c r="DO3635" i="1"/>
  <c r="DO3636" i="1"/>
  <c r="DO3637" i="1"/>
  <c r="DO3638" i="1"/>
  <c r="DO3639" i="1"/>
  <c r="DO3640" i="1"/>
  <c r="DO3641" i="1"/>
  <c r="DO3642" i="1"/>
  <c r="DO3643" i="1"/>
  <c r="DO3644" i="1"/>
  <c r="DO3645" i="1"/>
  <c r="DO3646" i="1"/>
  <c r="DO3647" i="1"/>
  <c r="DO3648" i="1"/>
  <c r="DO3649" i="1"/>
  <c r="DO3650" i="1"/>
  <c r="DO3651" i="1"/>
  <c r="DO3652" i="1"/>
  <c r="DO3653" i="1"/>
  <c r="DO3654" i="1"/>
  <c r="DO3655" i="1"/>
  <c r="DO3656" i="1"/>
  <c r="DO3657" i="1"/>
  <c r="DO3658" i="1"/>
  <c r="DO3659" i="1"/>
  <c r="DO3660" i="1"/>
  <c r="DO3661" i="1"/>
  <c r="DO3662" i="1"/>
  <c r="DO3663" i="1"/>
  <c r="DO3664" i="1"/>
  <c r="DO3665" i="1"/>
  <c r="DO3666" i="1"/>
  <c r="DO3667" i="1"/>
  <c r="DO3668" i="1"/>
  <c r="DO3669" i="1"/>
  <c r="DO3670" i="1"/>
  <c r="DO3671" i="1"/>
  <c r="DO3672" i="1"/>
  <c r="DO3673" i="1"/>
  <c r="DO3674" i="1"/>
  <c r="DO3675" i="1"/>
  <c r="DO3676" i="1"/>
  <c r="DO3677" i="1"/>
  <c r="DO3678" i="1"/>
  <c r="DO3679" i="1"/>
  <c r="DO3680" i="1"/>
  <c r="DO3681" i="1"/>
  <c r="DO3682" i="1"/>
  <c r="DO3683" i="1"/>
  <c r="DO3684" i="1"/>
  <c r="DO3685" i="1"/>
  <c r="DO3686" i="1"/>
  <c r="DO3687" i="1"/>
  <c r="DO3688" i="1"/>
  <c r="DO3689" i="1"/>
  <c r="DO3690" i="1"/>
  <c r="DO3691" i="1"/>
  <c r="DO3692" i="1"/>
  <c r="DO3693" i="1"/>
  <c r="DO3694" i="1"/>
  <c r="DO3695" i="1"/>
  <c r="DO3696" i="1"/>
  <c r="DO3697" i="1"/>
  <c r="DO3698" i="1"/>
  <c r="DO3699" i="1"/>
  <c r="DO3700" i="1"/>
  <c r="DO3701" i="1"/>
  <c r="DO3702" i="1"/>
  <c r="DO3703" i="1"/>
  <c r="DO3704" i="1"/>
  <c r="DO3705" i="1"/>
  <c r="DO3706" i="1"/>
  <c r="DO3707" i="1"/>
  <c r="DO3708" i="1"/>
  <c r="DO3709" i="1"/>
  <c r="DO3710" i="1"/>
  <c r="DO3711" i="1"/>
  <c r="DO3712" i="1"/>
  <c r="DO3713" i="1"/>
  <c r="DO3714" i="1"/>
  <c r="DO3715" i="1"/>
  <c r="DO3716" i="1"/>
  <c r="DO3717" i="1"/>
  <c r="DO3718" i="1"/>
  <c r="DO3719" i="1"/>
  <c r="DO3720" i="1"/>
  <c r="DO3721" i="1"/>
  <c r="DO3722" i="1"/>
  <c r="DO3723" i="1"/>
  <c r="DO3724" i="1"/>
  <c r="DO3725" i="1"/>
  <c r="DO3726" i="1"/>
  <c r="DO3727" i="1"/>
  <c r="DO3728" i="1"/>
  <c r="DO3729" i="1"/>
  <c r="DO3730" i="1"/>
  <c r="DO3731" i="1"/>
  <c r="DO3732" i="1"/>
  <c r="DO3733" i="1"/>
  <c r="DO3734" i="1"/>
  <c r="DO3735" i="1"/>
  <c r="DO3736" i="1"/>
  <c r="DO3737" i="1"/>
  <c r="DO3738" i="1"/>
  <c r="DO3739" i="1"/>
  <c r="DO3740" i="1"/>
  <c r="DO3741" i="1"/>
  <c r="DO3742" i="1"/>
  <c r="DO3743" i="1"/>
  <c r="DO3744" i="1"/>
  <c r="DO3745" i="1"/>
  <c r="DO3746" i="1"/>
  <c r="DO3747" i="1"/>
  <c r="DO3748" i="1"/>
  <c r="DO3749" i="1"/>
  <c r="DO3750" i="1"/>
  <c r="DO3751" i="1"/>
  <c r="DO3752" i="1"/>
  <c r="DO3753" i="1"/>
  <c r="DO3754" i="1"/>
  <c r="DO3755" i="1"/>
  <c r="DO3756" i="1"/>
  <c r="DO3757" i="1"/>
  <c r="DO3758" i="1"/>
  <c r="DO3759" i="1"/>
  <c r="DO3760" i="1"/>
  <c r="DO3761" i="1"/>
  <c r="DO3762" i="1"/>
  <c r="DO3763" i="1"/>
  <c r="DO3764" i="1"/>
  <c r="DO3765" i="1"/>
  <c r="DO3766" i="1"/>
  <c r="DO3767" i="1"/>
  <c r="DO3768" i="1"/>
  <c r="DO3769" i="1"/>
  <c r="DO3770" i="1"/>
  <c r="DO3771" i="1"/>
  <c r="DO3772" i="1"/>
  <c r="DO3773" i="1"/>
  <c r="DO3774" i="1"/>
  <c r="DO3775" i="1"/>
  <c r="DO3776" i="1"/>
  <c r="DO3777" i="1"/>
  <c r="DO3778" i="1"/>
  <c r="DO3779" i="1"/>
  <c r="DO3780" i="1"/>
  <c r="DO3781" i="1"/>
  <c r="DO3782" i="1"/>
  <c r="DO3783" i="1"/>
  <c r="DO3784" i="1"/>
  <c r="DO3785" i="1"/>
  <c r="DO3786" i="1"/>
  <c r="DO3787" i="1"/>
  <c r="DO3788" i="1"/>
  <c r="DO3789" i="1"/>
  <c r="DO3790" i="1"/>
  <c r="DO3791" i="1"/>
  <c r="DO3792" i="1"/>
  <c r="DO3793" i="1"/>
  <c r="DO3794" i="1"/>
  <c r="DO3795" i="1"/>
  <c r="DO3796" i="1"/>
  <c r="DO3797" i="1"/>
  <c r="DO3798" i="1"/>
  <c r="DO3799" i="1"/>
  <c r="DO3800" i="1"/>
  <c r="DO3801" i="1"/>
  <c r="DO3802" i="1"/>
  <c r="DO3803" i="1"/>
  <c r="DO3804" i="1"/>
  <c r="DO3805" i="1"/>
  <c r="DO3806" i="1"/>
  <c r="DO3807" i="1"/>
  <c r="DO3808" i="1"/>
  <c r="DO3809" i="1"/>
  <c r="DO3810" i="1"/>
  <c r="DO3811" i="1"/>
  <c r="DO3812" i="1"/>
  <c r="DO3813" i="1"/>
  <c r="DO3814" i="1"/>
  <c r="DO3815" i="1"/>
  <c r="DO3816" i="1"/>
  <c r="DO3817" i="1"/>
  <c r="DO3818" i="1"/>
  <c r="DO3819" i="1"/>
  <c r="DO3820" i="1"/>
  <c r="DO3821" i="1"/>
  <c r="DO3822" i="1"/>
  <c r="DO3823" i="1"/>
  <c r="DO3824" i="1"/>
  <c r="DO3825" i="1"/>
  <c r="DO3826" i="1"/>
  <c r="DO3827" i="1"/>
  <c r="DO3828" i="1"/>
  <c r="DO3829" i="1"/>
  <c r="DO3830" i="1"/>
  <c r="DO3831" i="1"/>
  <c r="DO3832" i="1"/>
  <c r="DO3833" i="1"/>
  <c r="DO3834" i="1"/>
  <c r="DO3835" i="1"/>
  <c r="DO3836" i="1"/>
  <c r="DO3837" i="1"/>
  <c r="DO3838" i="1"/>
  <c r="DO3839" i="1"/>
  <c r="DO3840" i="1"/>
  <c r="DO3841" i="1"/>
  <c r="DO3842" i="1"/>
  <c r="DO3843" i="1"/>
  <c r="DO3844" i="1"/>
  <c r="DO3845" i="1"/>
  <c r="DO3846" i="1"/>
  <c r="DO3847" i="1"/>
  <c r="DO3848" i="1"/>
  <c r="DO3849" i="1"/>
  <c r="DO3850" i="1"/>
  <c r="DO3851" i="1"/>
  <c r="DO3852" i="1"/>
  <c r="DO3853" i="1"/>
  <c r="DO3854" i="1"/>
  <c r="DO3855" i="1"/>
  <c r="DO3856" i="1"/>
  <c r="DO3857" i="1"/>
  <c r="DO3858" i="1"/>
  <c r="DO3859" i="1"/>
  <c r="DO3860" i="1"/>
  <c r="DO3861" i="1"/>
  <c r="DO3862" i="1"/>
  <c r="DO3863" i="1"/>
  <c r="DO3864" i="1"/>
  <c r="DO3865" i="1"/>
  <c r="DO3866" i="1"/>
  <c r="DO3867" i="1"/>
  <c r="DO3868" i="1"/>
  <c r="DO3869" i="1"/>
  <c r="DO3870" i="1"/>
  <c r="DO3871" i="1"/>
  <c r="DO3872" i="1"/>
  <c r="DO3873" i="1"/>
  <c r="DO3874" i="1"/>
  <c r="DO3875" i="1"/>
  <c r="DO3876" i="1"/>
  <c r="DO3877" i="1"/>
  <c r="DO3878" i="1"/>
  <c r="DO3879" i="1"/>
  <c r="DO3880" i="1"/>
  <c r="DO3881" i="1"/>
  <c r="DO3882" i="1"/>
  <c r="DO3883" i="1"/>
  <c r="DO3884" i="1"/>
  <c r="DO3885" i="1"/>
  <c r="DO3886" i="1"/>
  <c r="DO3887" i="1"/>
  <c r="DO3888" i="1"/>
  <c r="DO3889" i="1"/>
  <c r="DO3890" i="1"/>
  <c r="DO3891" i="1"/>
  <c r="DO3892" i="1"/>
  <c r="DO3893" i="1"/>
  <c r="DO3894" i="1"/>
  <c r="DO3895" i="1"/>
  <c r="DO3896" i="1"/>
  <c r="DO3897" i="1"/>
  <c r="DO3898" i="1"/>
  <c r="DO3899" i="1"/>
  <c r="DO3900" i="1"/>
  <c r="DO3901" i="1"/>
  <c r="DO3902" i="1"/>
  <c r="DO3903" i="1"/>
  <c r="DO3904" i="1"/>
  <c r="DO3905" i="1"/>
  <c r="DO3906" i="1"/>
  <c r="DO3907" i="1"/>
  <c r="DO3908" i="1"/>
  <c r="DO3909" i="1"/>
  <c r="DO3910" i="1"/>
  <c r="DO3911" i="1"/>
  <c r="DO3912" i="1"/>
  <c r="DO3913" i="1"/>
  <c r="DO3914" i="1"/>
  <c r="DO3915" i="1"/>
  <c r="DO3916" i="1"/>
  <c r="DO3917" i="1"/>
  <c r="DO3918" i="1"/>
  <c r="DO3919" i="1"/>
  <c r="DO3920" i="1"/>
  <c r="DO3921" i="1"/>
  <c r="DO3922" i="1"/>
  <c r="DO3923" i="1"/>
  <c r="DO3924" i="1"/>
  <c r="DO3925" i="1"/>
  <c r="DO3926" i="1"/>
  <c r="DO3927" i="1"/>
  <c r="DO3928" i="1"/>
  <c r="DO3929" i="1"/>
  <c r="DO3930" i="1"/>
  <c r="DO3931" i="1"/>
  <c r="DO3932" i="1"/>
  <c r="DO3933" i="1"/>
  <c r="DO3934" i="1"/>
  <c r="DO3935" i="1"/>
  <c r="DO3936" i="1"/>
  <c r="DO3937" i="1"/>
  <c r="DO3938" i="1"/>
  <c r="DO3939" i="1"/>
  <c r="DO3940" i="1"/>
  <c r="DO3941" i="1"/>
  <c r="DO3942" i="1"/>
  <c r="DO3943" i="1"/>
  <c r="DO3944" i="1"/>
  <c r="DO3945" i="1"/>
  <c r="DO3946" i="1"/>
  <c r="DO3947" i="1"/>
  <c r="DO3948" i="1"/>
  <c r="DO3949" i="1"/>
  <c r="DO3950" i="1"/>
  <c r="DO3951" i="1"/>
  <c r="DO3952" i="1"/>
  <c r="DO3953" i="1"/>
  <c r="DO3954" i="1"/>
  <c r="DO3955" i="1"/>
  <c r="DO3956" i="1"/>
  <c r="DO3957" i="1"/>
  <c r="DO3958" i="1"/>
  <c r="DO3959" i="1"/>
  <c r="DO3960" i="1"/>
  <c r="DO3961" i="1"/>
  <c r="DO3962" i="1"/>
  <c r="DO3963" i="1"/>
  <c r="DO3964" i="1"/>
  <c r="DO3965" i="1"/>
  <c r="DO3966" i="1"/>
  <c r="DO3967" i="1"/>
  <c r="DO3968" i="1"/>
  <c r="DO3969" i="1"/>
  <c r="DO3970" i="1"/>
  <c r="DO3971" i="1"/>
  <c r="DO3972" i="1"/>
  <c r="DO3973" i="1"/>
  <c r="DO3974" i="1"/>
  <c r="DO3975" i="1"/>
  <c r="DO3976" i="1"/>
  <c r="DO3977" i="1"/>
  <c r="DO3978" i="1"/>
  <c r="DO3979" i="1"/>
  <c r="DO3980" i="1"/>
  <c r="DO3981" i="1"/>
  <c r="DO3982" i="1"/>
  <c r="DO3983" i="1"/>
  <c r="DO3984" i="1"/>
  <c r="DO3985" i="1"/>
  <c r="DO3986" i="1"/>
  <c r="DO3987" i="1"/>
  <c r="DO3988" i="1"/>
  <c r="DO3989" i="1"/>
  <c r="DO3990" i="1"/>
  <c r="DO3991" i="1"/>
  <c r="DO3992" i="1"/>
  <c r="DO3993" i="1"/>
  <c r="DO3994" i="1"/>
  <c r="DO3995" i="1"/>
  <c r="DO3996" i="1"/>
  <c r="DO3997" i="1"/>
  <c r="DO3998" i="1"/>
  <c r="DO3999" i="1"/>
  <c r="DO4000" i="1"/>
  <c r="DO4001" i="1"/>
  <c r="DO4002" i="1"/>
  <c r="DO4003" i="1"/>
  <c r="DO4004" i="1"/>
  <c r="DO4005" i="1"/>
  <c r="DO4006" i="1"/>
  <c r="DO4007" i="1"/>
  <c r="DO4008" i="1"/>
  <c r="DO4009" i="1"/>
  <c r="DO4010" i="1"/>
  <c r="DO4011" i="1"/>
  <c r="DO4012" i="1"/>
  <c r="DO4013" i="1"/>
  <c r="DO4014" i="1"/>
  <c r="DO4015" i="1"/>
  <c r="DO4016" i="1"/>
  <c r="DO4017" i="1"/>
  <c r="DO4018" i="1"/>
  <c r="DO4019" i="1"/>
  <c r="DO4020" i="1"/>
  <c r="DO4021" i="1"/>
  <c r="DO4022" i="1"/>
  <c r="DO4023" i="1"/>
  <c r="DO4024" i="1"/>
  <c r="DO4025" i="1"/>
  <c r="DO4026" i="1"/>
  <c r="DO4027" i="1"/>
  <c r="DO4028" i="1"/>
  <c r="DO4029" i="1"/>
  <c r="DO4030" i="1"/>
  <c r="DO4031" i="1"/>
  <c r="DO4032" i="1"/>
  <c r="DO4033" i="1"/>
  <c r="DO4034" i="1"/>
  <c r="DO4035" i="1"/>
  <c r="DO4036" i="1"/>
  <c r="DO4037" i="1"/>
  <c r="DO4038" i="1"/>
  <c r="DO4039" i="1"/>
  <c r="DO4040" i="1"/>
  <c r="DO4041" i="1"/>
  <c r="DO4042" i="1"/>
  <c r="DO4043" i="1"/>
  <c r="DO4044" i="1"/>
  <c r="DO4045" i="1"/>
  <c r="DO4046" i="1"/>
  <c r="DO4047" i="1"/>
  <c r="DO4048" i="1"/>
  <c r="DO4049" i="1"/>
  <c r="DO4050" i="1"/>
  <c r="DO4051" i="1"/>
  <c r="DO4052" i="1"/>
  <c r="DO4053" i="1"/>
  <c r="DO4054" i="1"/>
  <c r="DO4055" i="1"/>
  <c r="DO4056" i="1"/>
  <c r="DO4057" i="1"/>
  <c r="DO4058" i="1"/>
  <c r="DO4059" i="1"/>
  <c r="DO4060" i="1"/>
  <c r="DO4061" i="1"/>
  <c r="DO4062" i="1"/>
  <c r="DO4063" i="1"/>
  <c r="DO4064" i="1"/>
  <c r="DO4065" i="1"/>
  <c r="DO4066" i="1"/>
  <c r="DO4067" i="1"/>
  <c r="DO4068" i="1"/>
  <c r="DO4069" i="1"/>
  <c r="DO4070" i="1"/>
  <c r="DO4071" i="1"/>
  <c r="DO4072" i="1"/>
  <c r="DO4073" i="1"/>
  <c r="DO4074" i="1"/>
  <c r="DO4075" i="1"/>
  <c r="DO4076" i="1"/>
  <c r="DO4077" i="1"/>
  <c r="DO4078" i="1"/>
  <c r="DO4079" i="1"/>
  <c r="DO4080" i="1"/>
  <c r="DO4081" i="1"/>
  <c r="DO4082" i="1"/>
  <c r="DO4083" i="1"/>
  <c r="DO4084" i="1"/>
  <c r="DO4085" i="1"/>
  <c r="DO4086" i="1"/>
  <c r="DO4087" i="1"/>
  <c r="DO4088" i="1"/>
  <c r="DO4089" i="1"/>
  <c r="DO4090" i="1"/>
  <c r="DO4091" i="1"/>
  <c r="DO4092" i="1"/>
  <c r="DO4093" i="1"/>
  <c r="DO4094" i="1"/>
  <c r="DO4095" i="1"/>
  <c r="DO4096" i="1"/>
  <c r="DO4097" i="1"/>
  <c r="DO4098" i="1"/>
  <c r="DO4099" i="1"/>
  <c r="DO4100" i="1"/>
  <c r="DO4101" i="1"/>
  <c r="DO4102" i="1"/>
  <c r="DO4103" i="1"/>
  <c r="DO4104" i="1"/>
  <c r="DO4105" i="1"/>
  <c r="DO4106" i="1"/>
  <c r="DO4107" i="1"/>
  <c r="DO4108" i="1"/>
  <c r="DO4109" i="1"/>
  <c r="DO4110" i="1"/>
  <c r="DO4111" i="1"/>
  <c r="DO4112" i="1"/>
  <c r="DO4113" i="1"/>
  <c r="DO4114" i="1"/>
  <c r="DO4115" i="1"/>
  <c r="DO4116" i="1"/>
  <c r="DO4117" i="1"/>
  <c r="DO4118" i="1"/>
  <c r="DO4119" i="1"/>
  <c r="DO4120" i="1"/>
  <c r="DO4121" i="1"/>
  <c r="DO4122" i="1"/>
  <c r="DO4123" i="1"/>
  <c r="DO4124" i="1"/>
  <c r="DO4125" i="1"/>
  <c r="DO4126" i="1"/>
  <c r="DO4127" i="1"/>
  <c r="DO4128" i="1"/>
  <c r="DO4129" i="1"/>
  <c r="DO4130" i="1"/>
  <c r="DO4131" i="1"/>
  <c r="DO4132" i="1"/>
  <c r="DO4133" i="1"/>
  <c r="DO4134" i="1"/>
  <c r="DO4135" i="1"/>
  <c r="DO4136" i="1"/>
  <c r="DO4137" i="1"/>
  <c r="DO4138" i="1"/>
  <c r="DO4139" i="1"/>
  <c r="DO4140" i="1"/>
  <c r="DO4141" i="1"/>
  <c r="DO4142" i="1"/>
  <c r="DO4143" i="1"/>
  <c r="DO4144" i="1"/>
  <c r="DO4145" i="1"/>
  <c r="DO4146" i="1"/>
  <c r="DO4147" i="1"/>
  <c r="DO4148" i="1"/>
  <c r="DO4149" i="1"/>
  <c r="DO4150" i="1"/>
  <c r="DO4151" i="1"/>
  <c r="DO4152" i="1"/>
  <c r="DO4153" i="1"/>
  <c r="DO4154" i="1"/>
  <c r="DO4155" i="1"/>
  <c r="DO4156" i="1"/>
  <c r="DO4157" i="1"/>
  <c r="DO4158" i="1"/>
  <c r="DO4159" i="1"/>
  <c r="DO4160" i="1"/>
  <c r="DO4161" i="1"/>
  <c r="DO4162" i="1"/>
  <c r="DO4163" i="1"/>
  <c r="DO4164" i="1"/>
  <c r="DO4165" i="1"/>
  <c r="DO4166" i="1"/>
  <c r="DO4167" i="1"/>
  <c r="DO4168" i="1"/>
  <c r="DO4169" i="1"/>
  <c r="DO4170" i="1"/>
  <c r="DO4171" i="1"/>
  <c r="DO4172" i="1"/>
  <c r="DO4173" i="1"/>
  <c r="DO4174" i="1"/>
  <c r="DO4175" i="1"/>
  <c r="DO4176" i="1"/>
  <c r="DO4177" i="1"/>
  <c r="DO4178" i="1"/>
  <c r="DO4179" i="1"/>
  <c r="DO4180" i="1"/>
  <c r="DO4181" i="1"/>
  <c r="DO4182" i="1"/>
  <c r="DO4183" i="1"/>
  <c r="DO4184" i="1"/>
  <c r="DO4185" i="1"/>
  <c r="DO4186" i="1"/>
  <c r="DO4187" i="1"/>
  <c r="DO4188" i="1"/>
  <c r="DO4189" i="1"/>
  <c r="DO4190" i="1"/>
  <c r="DO4191" i="1"/>
  <c r="DO4192" i="1"/>
  <c r="DO4193" i="1"/>
  <c r="DO4194" i="1"/>
  <c r="DO4195" i="1"/>
  <c r="DO4196" i="1"/>
  <c r="DO4197" i="1"/>
  <c r="DO4198" i="1"/>
  <c r="DO4199" i="1"/>
  <c r="DO4200" i="1"/>
  <c r="DO4201" i="1"/>
  <c r="DO4202" i="1"/>
  <c r="DO4203" i="1"/>
  <c r="DO4204" i="1"/>
  <c r="DO4205" i="1"/>
  <c r="DO4206" i="1"/>
  <c r="DO4207" i="1"/>
  <c r="DO4208" i="1"/>
  <c r="DO4209" i="1"/>
  <c r="DO4210" i="1"/>
  <c r="DO4211" i="1"/>
  <c r="DO4212" i="1"/>
  <c r="DO4213" i="1"/>
  <c r="DO4214" i="1"/>
  <c r="DO4215" i="1"/>
  <c r="DO4216" i="1"/>
  <c r="DO4217" i="1"/>
  <c r="DO4218" i="1"/>
  <c r="DO4219" i="1"/>
  <c r="DO4220" i="1"/>
  <c r="DO4221" i="1"/>
  <c r="DO4222" i="1"/>
  <c r="DO4223" i="1"/>
  <c r="DO4224" i="1"/>
  <c r="DO4225" i="1"/>
  <c r="DO4226" i="1"/>
  <c r="DO4227" i="1"/>
  <c r="DO4228" i="1"/>
  <c r="DO4229" i="1"/>
  <c r="DO4230" i="1"/>
  <c r="DO4231" i="1"/>
  <c r="DO4232" i="1"/>
  <c r="DO4233" i="1"/>
  <c r="DO4234" i="1"/>
  <c r="DO4235" i="1"/>
  <c r="DO4236" i="1"/>
  <c r="DO4237" i="1"/>
  <c r="DO4238" i="1"/>
  <c r="DO4239" i="1"/>
  <c r="DO4240" i="1"/>
  <c r="DO4241" i="1"/>
  <c r="DO4242" i="1"/>
  <c r="DO4243" i="1"/>
  <c r="DO4244" i="1"/>
  <c r="DO4245" i="1"/>
  <c r="DO4246" i="1"/>
  <c r="DO4247" i="1"/>
  <c r="DO4248" i="1"/>
  <c r="DO4249" i="1"/>
  <c r="DO4250" i="1"/>
  <c r="DO4251" i="1"/>
  <c r="DO4252" i="1"/>
  <c r="DO4253" i="1"/>
  <c r="DO4254" i="1"/>
  <c r="DO4255" i="1"/>
  <c r="DO4256" i="1"/>
  <c r="DO4257" i="1"/>
  <c r="DO4258" i="1"/>
  <c r="DO4259" i="1"/>
  <c r="DO4260" i="1"/>
  <c r="DO4261" i="1"/>
  <c r="DO4262" i="1"/>
  <c r="DO4263" i="1"/>
  <c r="DO4264" i="1"/>
  <c r="DO4265" i="1"/>
  <c r="DO4266" i="1"/>
  <c r="DO4267" i="1"/>
  <c r="DO4268" i="1"/>
  <c r="DO4269" i="1"/>
  <c r="DO4270" i="1"/>
  <c r="DO4271" i="1"/>
  <c r="DO4272" i="1"/>
  <c r="DO4273" i="1"/>
  <c r="DO4274" i="1"/>
  <c r="DO4275" i="1"/>
  <c r="DO4276" i="1"/>
  <c r="DO4277" i="1"/>
  <c r="DO4278" i="1"/>
  <c r="DO4279" i="1"/>
  <c r="DO4280" i="1"/>
  <c r="DO4281" i="1"/>
  <c r="DO4282" i="1"/>
  <c r="DO4283" i="1"/>
  <c r="DO4284" i="1"/>
  <c r="DO4285" i="1"/>
  <c r="DO4286" i="1"/>
  <c r="DO4287" i="1"/>
  <c r="DO4288" i="1"/>
  <c r="DO4289" i="1"/>
  <c r="DO4290" i="1"/>
  <c r="DO4291" i="1"/>
  <c r="DO4292" i="1"/>
  <c r="DO4293" i="1"/>
  <c r="DO4294" i="1"/>
  <c r="DO4295" i="1"/>
  <c r="DO4296" i="1"/>
  <c r="DO4297" i="1"/>
  <c r="DO4298" i="1"/>
  <c r="DO4299" i="1"/>
  <c r="DO4300" i="1"/>
  <c r="DO4301" i="1"/>
  <c r="DO4302" i="1"/>
  <c r="DO4303" i="1"/>
  <c r="DO4304" i="1"/>
  <c r="DO4305" i="1"/>
  <c r="DO4306" i="1"/>
  <c r="DO4307" i="1"/>
  <c r="DO4308" i="1"/>
  <c r="DO4309" i="1"/>
  <c r="DO4310" i="1"/>
  <c r="DO4311" i="1"/>
  <c r="DO4312" i="1"/>
  <c r="DO4313" i="1"/>
  <c r="DO4314" i="1"/>
  <c r="DO4315" i="1"/>
  <c r="DO4316" i="1"/>
  <c r="DO4317" i="1"/>
  <c r="DO4318" i="1"/>
  <c r="DO4319" i="1"/>
  <c r="DO4320" i="1"/>
  <c r="DO4321" i="1"/>
  <c r="DO4322" i="1"/>
  <c r="DO4323" i="1"/>
  <c r="DO4324" i="1"/>
  <c r="DO4325" i="1"/>
  <c r="DO4326" i="1"/>
  <c r="DO4327" i="1"/>
  <c r="DO4328" i="1"/>
  <c r="DO4329" i="1"/>
  <c r="DO4330" i="1"/>
  <c r="DO4331" i="1"/>
  <c r="DO4332" i="1"/>
  <c r="DO4333" i="1"/>
  <c r="DO4334" i="1"/>
  <c r="DO4335" i="1"/>
  <c r="DO4336" i="1"/>
  <c r="DO4337" i="1"/>
  <c r="DO4338" i="1"/>
  <c r="DO4339" i="1"/>
  <c r="DO4340" i="1"/>
  <c r="DO4341" i="1"/>
  <c r="DO4342" i="1"/>
  <c r="DO4343" i="1"/>
  <c r="DO4344" i="1"/>
  <c r="DO4345" i="1"/>
  <c r="DO4346" i="1"/>
  <c r="DO4347" i="1"/>
  <c r="DO4348" i="1"/>
  <c r="DO4349" i="1"/>
  <c r="DO4350" i="1"/>
  <c r="DO4351" i="1"/>
  <c r="DO4352" i="1"/>
  <c r="DO4353" i="1"/>
  <c r="DO4354" i="1"/>
  <c r="DO4355" i="1"/>
  <c r="DO4356" i="1"/>
  <c r="DO4357" i="1"/>
  <c r="DO4358" i="1"/>
  <c r="DO4359" i="1"/>
  <c r="DO4360" i="1"/>
  <c r="DO4361" i="1"/>
  <c r="DO4362" i="1"/>
  <c r="DO4363" i="1"/>
  <c r="DO4364" i="1"/>
  <c r="DO4365" i="1"/>
  <c r="DO4366" i="1"/>
  <c r="DO4367" i="1"/>
  <c r="DO4368" i="1"/>
  <c r="DO4369" i="1"/>
  <c r="DO4370" i="1"/>
  <c r="DO4371" i="1"/>
  <c r="DO4372" i="1"/>
  <c r="DO4373" i="1"/>
  <c r="DO4374" i="1"/>
  <c r="DO4375" i="1"/>
  <c r="DO4376" i="1"/>
  <c r="DO4377" i="1"/>
  <c r="DO4378" i="1"/>
  <c r="DO4379" i="1"/>
  <c r="DO4380" i="1"/>
  <c r="DO4381" i="1"/>
  <c r="DO4382" i="1"/>
  <c r="DO4383" i="1"/>
  <c r="DO4384" i="1"/>
  <c r="DO4385" i="1"/>
  <c r="DO4386" i="1"/>
  <c r="DO4387" i="1"/>
  <c r="DO4388" i="1"/>
  <c r="DO4389" i="1"/>
  <c r="DO4390" i="1"/>
  <c r="DO4391" i="1"/>
  <c r="DO4392" i="1"/>
  <c r="DO4393" i="1"/>
  <c r="DO4394" i="1"/>
  <c r="DO4395" i="1"/>
  <c r="DO4396" i="1"/>
  <c r="DO4397" i="1"/>
  <c r="DO4398" i="1"/>
  <c r="DO4399" i="1"/>
  <c r="DO4400" i="1"/>
  <c r="DO4401" i="1"/>
  <c r="DO4402" i="1"/>
  <c r="DO4403" i="1"/>
  <c r="DO4404" i="1"/>
  <c r="DO4405" i="1"/>
  <c r="DO4406" i="1"/>
  <c r="DO4407" i="1"/>
  <c r="DO4408" i="1"/>
  <c r="DO4409" i="1"/>
  <c r="DO4410" i="1"/>
  <c r="DO4411" i="1"/>
  <c r="DO4412" i="1"/>
  <c r="DO4413" i="1"/>
  <c r="DO4414" i="1"/>
  <c r="DO4415" i="1"/>
  <c r="DO4416" i="1"/>
  <c r="DO4417" i="1"/>
  <c r="DO4418" i="1"/>
  <c r="DO4419" i="1"/>
  <c r="DO4420" i="1"/>
  <c r="DO4421" i="1"/>
  <c r="DO4422" i="1"/>
  <c r="DO4423" i="1"/>
  <c r="DO4424" i="1"/>
  <c r="DO4425" i="1"/>
  <c r="DO4426" i="1"/>
  <c r="DO4427" i="1"/>
  <c r="DO4428" i="1"/>
  <c r="DO4429" i="1"/>
  <c r="DO4430" i="1"/>
  <c r="DO4431" i="1"/>
  <c r="DO4432" i="1"/>
  <c r="DO4433" i="1"/>
  <c r="DO4434" i="1"/>
  <c r="DO4435" i="1"/>
  <c r="DO4436" i="1"/>
  <c r="DO4437" i="1"/>
  <c r="DO4438" i="1"/>
  <c r="DO4439" i="1"/>
  <c r="DO4440" i="1"/>
  <c r="DO4441" i="1"/>
  <c r="DO4442" i="1"/>
  <c r="DO4443" i="1"/>
  <c r="DO4444" i="1"/>
  <c r="DO4445" i="1"/>
  <c r="DO4446" i="1"/>
  <c r="DO4447" i="1"/>
  <c r="DO4448" i="1"/>
  <c r="DO4449" i="1"/>
  <c r="DO4450" i="1"/>
  <c r="DO4451" i="1"/>
  <c r="DO4452" i="1"/>
  <c r="DO4453" i="1"/>
  <c r="DO4454" i="1"/>
  <c r="DO4455" i="1"/>
  <c r="DO4456" i="1"/>
  <c r="DO4457" i="1"/>
  <c r="DO4458" i="1"/>
  <c r="DO4459" i="1"/>
  <c r="DO4460" i="1"/>
  <c r="DO4461" i="1"/>
  <c r="DO4462" i="1"/>
  <c r="DO4463" i="1"/>
  <c r="DO4464" i="1"/>
  <c r="DO4465" i="1"/>
  <c r="DO4466" i="1"/>
  <c r="DO4467" i="1"/>
  <c r="DO4468" i="1"/>
  <c r="DO4469" i="1"/>
  <c r="DO4470" i="1"/>
  <c r="DO4471" i="1"/>
  <c r="DO4472" i="1"/>
  <c r="DO4473" i="1"/>
  <c r="DO4474" i="1"/>
  <c r="DO4475" i="1"/>
  <c r="DO4476" i="1"/>
  <c r="DO4477" i="1"/>
  <c r="DO4478" i="1"/>
  <c r="DO4479" i="1"/>
  <c r="DO4480" i="1"/>
  <c r="DO4481" i="1"/>
  <c r="DO4482" i="1"/>
  <c r="DO4483" i="1"/>
  <c r="DO4484" i="1"/>
  <c r="DO4485" i="1"/>
  <c r="DO4486" i="1"/>
  <c r="DO4487" i="1"/>
  <c r="DO4488" i="1"/>
  <c r="DO4489" i="1"/>
  <c r="DO4490" i="1"/>
  <c r="DO4491" i="1"/>
  <c r="DO4492" i="1"/>
  <c r="DO4493" i="1"/>
  <c r="DO4494" i="1"/>
  <c r="DO4495" i="1"/>
  <c r="DO4496" i="1"/>
  <c r="DO4497" i="1"/>
  <c r="DO4498" i="1"/>
  <c r="DO4499" i="1"/>
  <c r="DO4500" i="1"/>
  <c r="DO4501" i="1"/>
  <c r="DO4502" i="1"/>
  <c r="DO4503" i="1"/>
  <c r="DO4504" i="1"/>
  <c r="DO4505" i="1"/>
  <c r="DO4506" i="1"/>
  <c r="DO4507" i="1"/>
  <c r="DO4508" i="1"/>
  <c r="DO4509" i="1"/>
  <c r="DO4510" i="1"/>
  <c r="DO4511" i="1"/>
  <c r="DO4512" i="1"/>
  <c r="DO4513" i="1"/>
  <c r="DO4514" i="1"/>
  <c r="DO4515" i="1"/>
  <c r="DO4516" i="1"/>
  <c r="DO4517" i="1"/>
  <c r="DO4518" i="1"/>
  <c r="DO4519" i="1"/>
  <c r="DO4520" i="1"/>
  <c r="DO4521" i="1"/>
  <c r="DO4522" i="1"/>
  <c r="DO4523" i="1"/>
  <c r="DO4524" i="1"/>
  <c r="DO4525" i="1"/>
  <c r="DO4526" i="1"/>
  <c r="DO4527" i="1"/>
  <c r="DO4528" i="1"/>
  <c r="DO4529" i="1"/>
  <c r="DO4530" i="1"/>
  <c r="DO4531" i="1"/>
  <c r="DO4532" i="1"/>
  <c r="DO4533" i="1"/>
  <c r="DO4534" i="1"/>
  <c r="DO4535" i="1"/>
  <c r="DO4536" i="1"/>
  <c r="DO4537" i="1"/>
  <c r="DO4538" i="1"/>
  <c r="DO4539" i="1"/>
  <c r="DO4540" i="1"/>
  <c r="DO4541" i="1"/>
  <c r="DO4542" i="1"/>
  <c r="DO4543" i="1"/>
  <c r="DO4544" i="1"/>
  <c r="DO4545" i="1"/>
  <c r="DO4546" i="1"/>
  <c r="DO4547" i="1"/>
  <c r="DO4548" i="1"/>
  <c r="DO4549" i="1"/>
  <c r="DO4550" i="1"/>
  <c r="DO4551" i="1"/>
  <c r="DO4552" i="1"/>
  <c r="DO4553" i="1"/>
  <c r="DO4554" i="1"/>
  <c r="DO4555" i="1"/>
  <c r="DO4556" i="1"/>
  <c r="DO4557" i="1"/>
  <c r="DO4558" i="1"/>
  <c r="DO4559" i="1"/>
  <c r="DO4560" i="1"/>
  <c r="DO4561" i="1"/>
  <c r="DO4562" i="1"/>
  <c r="DO4563" i="1"/>
  <c r="DO4564" i="1"/>
  <c r="DO4565" i="1"/>
  <c r="DO4566" i="1"/>
  <c r="DO4567" i="1"/>
  <c r="DO4568" i="1"/>
  <c r="DO4569" i="1"/>
  <c r="DO4570" i="1"/>
  <c r="DO4571" i="1"/>
  <c r="DO4572" i="1"/>
  <c r="DO4573" i="1"/>
  <c r="DO4574" i="1"/>
  <c r="DO4575" i="1"/>
  <c r="DO4576" i="1"/>
  <c r="DO4577" i="1"/>
  <c r="DO4578" i="1"/>
  <c r="DO4579" i="1"/>
  <c r="DO4580" i="1"/>
  <c r="DO4581" i="1"/>
  <c r="DO4582" i="1"/>
  <c r="DO4583" i="1"/>
  <c r="DO4584" i="1"/>
  <c r="DO4585" i="1"/>
  <c r="DO4586" i="1"/>
  <c r="DO4587" i="1"/>
  <c r="DO4588" i="1"/>
  <c r="DO4589" i="1"/>
  <c r="DO4590" i="1"/>
  <c r="DO4591" i="1"/>
  <c r="DO4592" i="1"/>
  <c r="DO4593" i="1"/>
  <c r="DO4594" i="1"/>
  <c r="DO4595" i="1"/>
  <c r="DO4596" i="1"/>
  <c r="DO4597" i="1"/>
  <c r="DO4598" i="1"/>
  <c r="DO4599" i="1"/>
  <c r="DO4600" i="1"/>
  <c r="DO4601" i="1"/>
  <c r="DO4602" i="1"/>
  <c r="DO4603" i="1"/>
  <c r="DO4604" i="1"/>
  <c r="DO4605" i="1"/>
  <c r="DO4606" i="1"/>
  <c r="DO4607" i="1"/>
  <c r="DO4608" i="1"/>
  <c r="DO4609" i="1"/>
  <c r="DO4610" i="1"/>
  <c r="DO4611" i="1"/>
  <c r="DO4612" i="1"/>
  <c r="DO4613" i="1"/>
  <c r="DO4614" i="1"/>
  <c r="DO4615" i="1"/>
  <c r="DO4616" i="1"/>
  <c r="DO4617" i="1"/>
  <c r="DO4618" i="1"/>
  <c r="DO4619" i="1"/>
  <c r="DO4620" i="1"/>
  <c r="DO4621" i="1"/>
  <c r="DO4622" i="1"/>
  <c r="DO4623" i="1"/>
  <c r="DO4624" i="1"/>
  <c r="DO4625" i="1"/>
  <c r="DO4626" i="1"/>
  <c r="DO4627" i="1"/>
  <c r="DO4628" i="1"/>
  <c r="DO4629" i="1"/>
  <c r="DO4630" i="1"/>
  <c r="DO4631" i="1"/>
  <c r="DO4632" i="1"/>
  <c r="DO4633" i="1"/>
  <c r="DO4634" i="1"/>
  <c r="DO4635" i="1"/>
  <c r="DO4636" i="1"/>
  <c r="DO4637" i="1"/>
  <c r="DO4638" i="1"/>
  <c r="DO4639" i="1"/>
  <c r="DO4640" i="1"/>
  <c r="DO4641" i="1"/>
  <c r="DO4642" i="1"/>
  <c r="DO4643" i="1"/>
  <c r="DO4644" i="1"/>
  <c r="DO4645" i="1"/>
  <c r="DO4646" i="1"/>
  <c r="DO4647" i="1"/>
  <c r="DO4648" i="1"/>
  <c r="DO4649" i="1"/>
  <c r="DO4650" i="1"/>
  <c r="DO4651" i="1"/>
  <c r="DO4652" i="1"/>
  <c r="DO4653" i="1"/>
  <c r="DO4654" i="1"/>
  <c r="DO4655" i="1"/>
  <c r="DO4656" i="1"/>
  <c r="DO4657" i="1"/>
  <c r="DO4658" i="1"/>
  <c r="DO4659" i="1"/>
  <c r="DO4660" i="1"/>
  <c r="DO4661" i="1"/>
  <c r="DO4662" i="1"/>
  <c r="DO4663" i="1"/>
  <c r="DO4664" i="1"/>
  <c r="DO4665" i="1"/>
  <c r="DO4666" i="1"/>
  <c r="DO4667" i="1"/>
  <c r="DO4668" i="1"/>
  <c r="DO4669" i="1"/>
  <c r="DO4670" i="1"/>
  <c r="DO4671" i="1"/>
  <c r="DO4672" i="1"/>
  <c r="DO4673" i="1"/>
  <c r="DO4674" i="1"/>
  <c r="DO4675" i="1"/>
  <c r="DO4676" i="1"/>
  <c r="DO4677" i="1"/>
  <c r="DO4678" i="1"/>
  <c r="DO4679" i="1"/>
  <c r="DO4680" i="1"/>
  <c r="DO4681" i="1"/>
  <c r="DO4682" i="1"/>
  <c r="DO4683" i="1"/>
  <c r="DO4684" i="1"/>
  <c r="DO4685" i="1"/>
  <c r="DO4686" i="1"/>
  <c r="DO4687" i="1"/>
  <c r="DO4688" i="1"/>
  <c r="DO4689" i="1"/>
  <c r="DO4690" i="1"/>
  <c r="DO4691" i="1"/>
  <c r="DO4692" i="1"/>
  <c r="DO4693" i="1"/>
  <c r="DO4694" i="1"/>
  <c r="DO4695" i="1"/>
  <c r="DO4696" i="1"/>
  <c r="DO4697" i="1"/>
  <c r="DO4698" i="1"/>
  <c r="DO4699" i="1"/>
  <c r="DO4700" i="1"/>
  <c r="DO4701" i="1"/>
  <c r="DO4702" i="1"/>
  <c r="DO4703" i="1"/>
  <c r="DO4704" i="1"/>
  <c r="DO4705" i="1"/>
  <c r="DO4706" i="1"/>
  <c r="DO4707" i="1"/>
  <c r="DO4708" i="1"/>
  <c r="DO4709" i="1"/>
  <c r="DO4710" i="1"/>
  <c r="DO4711" i="1"/>
  <c r="DO4712" i="1"/>
  <c r="DO4713" i="1"/>
  <c r="DO4714" i="1"/>
  <c r="DO4715" i="1"/>
  <c r="DO4716" i="1"/>
  <c r="DO4717" i="1"/>
  <c r="DO4718" i="1"/>
  <c r="DO4719" i="1"/>
  <c r="DO4720" i="1"/>
  <c r="DO4721" i="1"/>
  <c r="DO4722" i="1"/>
  <c r="DO4723" i="1"/>
  <c r="DO4724" i="1"/>
  <c r="DO4725" i="1"/>
  <c r="DO4726" i="1"/>
  <c r="DO4727" i="1"/>
  <c r="DO4728" i="1"/>
  <c r="DO4729" i="1"/>
  <c r="DO4730" i="1"/>
  <c r="DO4731" i="1"/>
  <c r="DO4732" i="1"/>
  <c r="DO4733" i="1"/>
  <c r="DO4734" i="1"/>
  <c r="DO4735" i="1"/>
  <c r="DO4736" i="1"/>
  <c r="DO4737" i="1"/>
  <c r="DO4738" i="1"/>
  <c r="DO4739" i="1"/>
  <c r="DO4740" i="1"/>
  <c r="DO4741" i="1"/>
  <c r="DO4742" i="1"/>
  <c r="DO4743" i="1"/>
  <c r="DO4744" i="1"/>
  <c r="DO4745" i="1"/>
  <c r="DO4746" i="1"/>
  <c r="DO4747" i="1"/>
  <c r="DO4748" i="1"/>
  <c r="DO4749" i="1"/>
  <c r="DO4750" i="1"/>
  <c r="DO4751" i="1"/>
  <c r="DO4752" i="1"/>
  <c r="DO4753" i="1"/>
  <c r="DO4754" i="1"/>
  <c r="DO4755" i="1"/>
  <c r="DO4756" i="1"/>
  <c r="DO4757" i="1"/>
  <c r="DO4758" i="1"/>
  <c r="DO4759" i="1"/>
  <c r="DO4760" i="1"/>
  <c r="DO4761" i="1"/>
  <c r="DO4762" i="1"/>
  <c r="DO4763" i="1"/>
  <c r="DO4764" i="1"/>
  <c r="DO4765" i="1"/>
  <c r="DO4766" i="1"/>
  <c r="DO4767" i="1"/>
  <c r="DO4768" i="1"/>
  <c r="DO4769" i="1"/>
  <c r="DO4770" i="1"/>
  <c r="DO4771" i="1"/>
  <c r="DO4772" i="1"/>
  <c r="DO4773" i="1"/>
  <c r="DO4774" i="1"/>
  <c r="DO4775" i="1"/>
  <c r="DO4776" i="1"/>
  <c r="DO4777" i="1"/>
  <c r="DO4778" i="1"/>
  <c r="DO4779" i="1"/>
  <c r="DO4780" i="1"/>
  <c r="DO4781" i="1"/>
  <c r="DO4782" i="1"/>
  <c r="DO4783" i="1"/>
  <c r="DO4784" i="1"/>
  <c r="DO4785" i="1"/>
  <c r="DO4786" i="1"/>
  <c r="DO4787" i="1"/>
  <c r="DO4788" i="1"/>
  <c r="DO4789" i="1"/>
  <c r="DO4790" i="1"/>
  <c r="DO4791" i="1"/>
  <c r="DO4792" i="1"/>
  <c r="DO4793" i="1"/>
  <c r="DO4794" i="1"/>
  <c r="DO4795" i="1"/>
  <c r="DO4796" i="1"/>
  <c r="DO4797" i="1"/>
  <c r="DO4798" i="1"/>
  <c r="DO4799" i="1"/>
  <c r="DO4800" i="1"/>
  <c r="DO4801" i="1"/>
  <c r="DO4802" i="1"/>
  <c r="DO4803" i="1"/>
  <c r="DO4804" i="1"/>
  <c r="DO4805" i="1"/>
  <c r="DO4806" i="1"/>
  <c r="DO4807" i="1"/>
  <c r="DO4808" i="1"/>
  <c r="DO4809" i="1"/>
  <c r="DO4810" i="1"/>
  <c r="DO4811" i="1"/>
  <c r="DO4812" i="1"/>
  <c r="DO4813" i="1"/>
  <c r="DO4814" i="1"/>
  <c r="DO4815" i="1"/>
  <c r="DO4816" i="1"/>
  <c r="DO4817" i="1"/>
  <c r="DO4818" i="1"/>
  <c r="DO4819" i="1"/>
  <c r="DO4820" i="1"/>
  <c r="DO4821" i="1"/>
  <c r="DO4822" i="1"/>
  <c r="DO4823" i="1"/>
  <c r="DO4824" i="1"/>
  <c r="DO4825" i="1"/>
  <c r="DO4826" i="1"/>
  <c r="DO4827" i="1"/>
  <c r="DO4828" i="1"/>
  <c r="DO4829" i="1"/>
  <c r="DO4830" i="1"/>
  <c r="DO4831" i="1"/>
  <c r="DO4832" i="1"/>
  <c r="DO4833" i="1"/>
  <c r="DO4834" i="1"/>
  <c r="DO4835" i="1"/>
  <c r="DO4836" i="1"/>
  <c r="DO4837" i="1"/>
  <c r="DO4838" i="1"/>
  <c r="DO4839" i="1"/>
  <c r="DO4840" i="1"/>
  <c r="DO4841" i="1"/>
  <c r="DO4842" i="1"/>
  <c r="DO4843" i="1"/>
  <c r="DO4844" i="1"/>
  <c r="DO4845" i="1"/>
  <c r="DO4846" i="1"/>
  <c r="DO4847" i="1"/>
  <c r="DO4848" i="1"/>
  <c r="DO4849" i="1"/>
  <c r="DO4850" i="1"/>
  <c r="DO4851" i="1"/>
  <c r="DO4852" i="1"/>
  <c r="DO4853" i="1"/>
  <c r="DO4854" i="1"/>
  <c r="DO4855" i="1"/>
  <c r="DO4856" i="1"/>
  <c r="DO4857" i="1"/>
  <c r="DO4858" i="1"/>
  <c r="DO4859" i="1"/>
  <c r="DO4860" i="1"/>
  <c r="DO4861" i="1"/>
  <c r="DO4862" i="1"/>
  <c r="DO4863" i="1"/>
  <c r="DO4864" i="1"/>
  <c r="DO4865" i="1"/>
  <c r="DO4866" i="1"/>
  <c r="DO4867" i="1"/>
  <c r="DO4868" i="1"/>
  <c r="DO4869" i="1"/>
  <c r="DO4870" i="1"/>
  <c r="DO4871" i="1"/>
  <c r="DO4872" i="1"/>
  <c r="DO4873" i="1"/>
  <c r="DO4874" i="1"/>
  <c r="DO4875" i="1"/>
  <c r="DO4876" i="1"/>
  <c r="DO4877" i="1"/>
  <c r="DO4878" i="1"/>
  <c r="DO4879" i="1"/>
  <c r="DO4880" i="1"/>
  <c r="DO4881" i="1"/>
  <c r="DO4882" i="1"/>
  <c r="DO4883" i="1"/>
  <c r="DO4884" i="1"/>
  <c r="DO4885" i="1"/>
  <c r="DO4886" i="1"/>
  <c r="DO4887" i="1"/>
  <c r="DO4888" i="1"/>
  <c r="DO4889" i="1"/>
  <c r="DO4890" i="1"/>
  <c r="DO4891" i="1"/>
  <c r="DO4892" i="1"/>
  <c r="DO4893" i="1"/>
  <c r="DO4894" i="1"/>
  <c r="DO4895" i="1"/>
  <c r="DO4896" i="1"/>
  <c r="DO4897" i="1"/>
  <c r="DO4898" i="1"/>
  <c r="DO4899" i="1"/>
  <c r="DO4900" i="1"/>
  <c r="DO4901" i="1"/>
  <c r="DO4902" i="1"/>
  <c r="DO4903" i="1"/>
  <c r="DO4904" i="1"/>
  <c r="DO4905" i="1"/>
  <c r="DO4906" i="1"/>
  <c r="DO4907" i="1"/>
  <c r="DO4908" i="1"/>
  <c r="DO4909" i="1"/>
  <c r="DO4910" i="1"/>
  <c r="DO4911" i="1"/>
  <c r="DO4912" i="1"/>
  <c r="DO4913" i="1"/>
  <c r="DO4914" i="1"/>
  <c r="DO4915" i="1"/>
  <c r="DO4916" i="1"/>
  <c r="DO4917" i="1"/>
  <c r="DO4918" i="1"/>
  <c r="DO4919" i="1"/>
  <c r="DO4920" i="1"/>
  <c r="DO4921" i="1"/>
  <c r="DO4922" i="1"/>
  <c r="DO4923" i="1"/>
  <c r="DO4924" i="1"/>
  <c r="DO4925" i="1"/>
  <c r="DO4926" i="1"/>
  <c r="DO4927" i="1"/>
  <c r="DO4928" i="1"/>
  <c r="DO4929" i="1"/>
  <c r="DO4930" i="1"/>
  <c r="DO4931" i="1"/>
  <c r="DO4932" i="1"/>
  <c r="DO4933" i="1"/>
  <c r="DO4934" i="1"/>
  <c r="DO4935" i="1"/>
  <c r="DO4936" i="1"/>
  <c r="DO4937" i="1"/>
  <c r="DO4938" i="1"/>
  <c r="DO4939" i="1"/>
  <c r="DO4940" i="1"/>
  <c r="DO4941" i="1"/>
  <c r="DO4942" i="1"/>
  <c r="DO4943" i="1"/>
  <c r="DO4944" i="1"/>
  <c r="DO4945" i="1"/>
  <c r="DO4946" i="1"/>
  <c r="DO4947" i="1"/>
  <c r="DO4948" i="1"/>
  <c r="DO4949" i="1"/>
  <c r="DO4950" i="1"/>
  <c r="DO4951" i="1"/>
  <c r="DO4952" i="1"/>
  <c r="DO4953" i="1"/>
  <c r="DO4954" i="1"/>
  <c r="DO4955" i="1"/>
  <c r="DO4956" i="1"/>
  <c r="DO4957" i="1"/>
  <c r="DO4958" i="1"/>
  <c r="DO4959" i="1"/>
  <c r="DO4960" i="1"/>
  <c r="DO4961" i="1"/>
  <c r="DO4962" i="1"/>
  <c r="DO4963" i="1"/>
  <c r="DO4964" i="1"/>
  <c r="DO4965" i="1"/>
  <c r="DO4966" i="1"/>
  <c r="DO4967" i="1"/>
  <c r="DO4968" i="1"/>
  <c r="DO4969" i="1"/>
  <c r="DO4970" i="1"/>
  <c r="DO4971" i="1"/>
  <c r="DO4972" i="1"/>
  <c r="DO4973" i="1"/>
  <c r="DO4974" i="1"/>
  <c r="DO4975" i="1"/>
  <c r="DO4976" i="1"/>
  <c r="DO4977" i="1"/>
  <c r="DO4978" i="1"/>
  <c r="DO4979" i="1"/>
  <c r="DO4980" i="1"/>
  <c r="DO4981" i="1"/>
  <c r="DO4982" i="1"/>
  <c r="DO4983" i="1"/>
  <c r="DO4984" i="1"/>
  <c r="DO4985" i="1"/>
  <c r="DO4986" i="1"/>
  <c r="DO4987" i="1"/>
  <c r="DO4988" i="1"/>
  <c r="DO4989" i="1"/>
  <c r="DO4990" i="1"/>
  <c r="DO4991" i="1"/>
  <c r="DO4992" i="1"/>
  <c r="DO4993" i="1"/>
  <c r="DO4994" i="1"/>
  <c r="DO4995" i="1"/>
  <c r="DO4996" i="1"/>
  <c r="DO4997" i="1"/>
  <c r="DO4998" i="1"/>
  <c r="DO4999" i="1"/>
  <c r="DO5000" i="1"/>
  <c r="DO5001" i="1"/>
  <c r="DO5002" i="1"/>
  <c r="DO5003" i="1"/>
  <c r="DO5004" i="1"/>
  <c r="DO5005" i="1"/>
  <c r="DO5006" i="1"/>
  <c r="DO5007" i="1"/>
  <c r="DO5008" i="1"/>
  <c r="DO5009" i="1"/>
  <c r="DO5010" i="1"/>
  <c r="DO5011" i="1"/>
  <c r="DO5012" i="1"/>
  <c r="DO5013" i="1"/>
  <c r="DO5014" i="1"/>
  <c r="DO5015" i="1"/>
  <c r="DO5016" i="1"/>
  <c r="DO5017" i="1"/>
  <c r="DO5018" i="1"/>
  <c r="DO5019" i="1"/>
  <c r="DO5020" i="1"/>
  <c r="DO5021" i="1"/>
  <c r="DO5022" i="1"/>
  <c r="DO5023" i="1"/>
  <c r="DO5024" i="1"/>
  <c r="DO5025" i="1"/>
  <c r="DO5026" i="1"/>
  <c r="DO5027" i="1"/>
  <c r="DO5028" i="1"/>
  <c r="DO5029" i="1"/>
  <c r="DO5030" i="1"/>
  <c r="DO5031" i="1"/>
  <c r="DO5032" i="1"/>
  <c r="DO5033" i="1"/>
  <c r="DO5034" i="1"/>
  <c r="DO5035" i="1"/>
  <c r="DO5036" i="1"/>
  <c r="DO5037" i="1"/>
  <c r="DO5038" i="1"/>
  <c r="DO5039" i="1"/>
  <c r="DO5040" i="1"/>
  <c r="DO5041" i="1"/>
  <c r="DO5042" i="1"/>
  <c r="DO5043" i="1"/>
  <c r="DO5044" i="1"/>
  <c r="DO5045" i="1"/>
  <c r="DO5046" i="1"/>
  <c r="DO5047" i="1"/>
  <c r="DO5048" i="1"/>
  <c r="DO5049" i="1"/>
  <c r="DO5050" i="1"/>
  <c r="DO5051" i="1"/>
  <c r="DO5052" i="1"/>
  <c r="DO5053" i="1"/>
  <c r="DO5054" i="1"/>
  <c r="DO5055" i="1"/>
  <c r="DO5056" i="1"/>
  <c r="DO5057" i="1"/>
  <c r="DO5058" i="1"/>
  <c r="DO5059" i="1"/>
  <c r="DO5060" i="1"/>
  <c r="DO5061" i="1"/>
  <c r="DO5062" i="1"/>
  <c r="DO5063" i="1"/>
  <c r="DO5064" i="1"/>
  <c r="DO5065" i="1"/>
  <c r="DO5066" i="1"/>
  <c r="DO5067" i="1"/>
  <c r="DO5068" i="1"/>
  <c r="DO5069" i="1"/>
  <c r="DO5070" i="1"/>
  <c r="DO5071" i="1"/>
  <c r="DO5072" i="1"/>
  <c r="DO5073" i="1"/>
  <c r="DO5074" i="1"/>
  <c r="DO5075" i="1"/>
  <c r="DO5076" i="1"/>
  <c r="DO5077" i="1"/>
  <c r="DO5078" i="1"/>
  <c r="DO5079" i="1"/>
  <c r="DO5080" i="1"/>
  <c r="DO5081" i="1"/>
  <c r="DO5082" i="1"/>
  <c r="DO5083" i="1"/>
  <c r="DO5084" i="1"/>
  <c r="DO5085" i="1"/>
  <c r="DO5086" i="1"/>
  <c r="DO5087" i="1"/>
  <c r="DO5088" i="1"/>
  <c r="DO5089" i="1"/>
  <c r="DO5090" i="1"/>
  <c r="DO5091" i="1"/>
  <c r="DO5092" i="1"/>
  <c r="DO5093" i="1"/>
  <c r="DO5094" i="1"/>
  <c r="DO5095" i="1"/>
  <c r="DO5096" i="1"/>
  <c r="DO5097" i="1"/>
  <c r="DO5098" i="1"/>
  <c r="DO5099" i="1"/>
  <c r="DO5100" i="1"/>
  <c r="DO5101" i="1"/>
  <c r="DO5102" i="1"/>
  <c r="DO5103" i="1"/>
  <c r="DO5104" i="1"/>
  <c r="DO5105" i="1"/>
  <c r="DO5106" i="1"/>
  <c r="DO5107" i="1"/>
  <c r="DO5108" i="1"/>
  <c r="DO5109" i="1"/>
  <c r="DO5110" i="1"/>
  <c r="DO5111" i="1"/>
  <c r="DO5112" i="1"/>
  <c r="DO5113" i="1"/>
  <c r="DO5114" i="1"/>
  <c r="DO5115" i="1"/>
  <c r="DO5116" i="1"/>
  <c r="DO5117" i="1"/>
  <c r="DO5118" i="1"/>
  <c r="DO5119" i="1"/>
  <c r="DO5120" i="1"/>
  <c r="DO5121" i="1"/>
  <c r="DO5122" i="1"/>
  <c r="DO5123" i="1"/>
  <c r="DO5124" i="1"/>
  <c r="DO5125" i="1"/>
  <c r="DO5126" i="1"/>
  <c r="DO5127" i="1"/>
  <c r="DO5128" i="1"/>
  <c r="DO5129" i="1"/>
  <c r="DO5130" i="1"/>
  <c r="DO5131" i="1"/>
  <c r="DO5132" i="1"/>
  <c r="DO5133" i="1"/>
  <c r="DO5134" i="1"/>
  <c r="DO5135" i="1"/>
  <c r="DO5136" i="1"/>
  <c r="DO5137" i="1"/>
  <c r="DO5138" i="1"/>
  <c r="DO5139" i="1"/>
  <c r="DO5140" i="1"/>
  <c r="DO5141" i="1"/>
  <c r="DO5142" i="1"/>
  <c r="DO5143" i="1"/>
  <c r="DO5144" i="1"/>
  <c r="DO5145" i="1"/>
  <c r="DO5146" i="1"/>
  <c r="DO5147" i="1"/>
  <c r="DO5148" i="1"/>
  <c r="DO5149" i="1"/>
  <c r="DO5150" i="1"/>
  <c r="DO5151" i="1"/>
  <c r="DO5152" i="1"/>
  <c r="DO5153" i="1"/>
  <c r="DO5154" i="1"/>
  <c r="DO5155" i="1"/>
  <c r="DO5156" i="1"/>
  <c r="DO5157" i="1"/>
  <c r="DO5158" i="1"/>
  <c r="DO5159" i="1"/>
  <c r="DO5160" i="1"/>
  <c r="DO5161" i="1"/>
  <c r="DO5162" i="1"/>
  <c r="DO5163" i="1"/>
  <c r="DO5164" i="1"/>
  <c r="DO5165" i="1"/>
  <c r="DO5166" i="1"/>
  <c r="DO5167" i="1"/>
  <c r="DO5168" i="1"/>
  <c r="DO5169" i="1"/>
  <c r="DO5170" i="1"/>
  <c r="DO5171" i="1"/>
  <c r="DO5172" i="1"/>
  <c r="DO5173" i="1"/>
  <c r="DO5174" i="1"/>
  <c r="DO5175" i="1"/>
  <c r="DO5176" i="1"/>
  <c r="DO5177" i="1"/>
  <c r="DO5178" i="1"/>
  <c r="DO5179" i="1"/>
  <c r="DO5180" i="1"/>
  <c r="DO5181" i="1"/>
  <c r="DO5182" i="1"/>
  <c r="DO5183" i="1"/>
  <c r="DO5184" i="1"/>
  <c r="DO5185" i="1"/>
  <c r="DO5186" i="1"/>
  <c r="DO5187" i="1"/>
  <c r="DO5188" i="1"/>
  <c r="DO5189" i="1"/>
  <c r="DO5190" i="1"/>
  <c r="DO5191" i="1"/>
  <c r="DO5192" i="1"/>
  <c r="DO5193" i="1"/>
  <c r="DO5194" i="1"/>
  <c r="DO5195" i="1"/>
  <c r="DO5196" i="1"/>
  <c r="DO5197" i="1"/>
  <c r="DO5198" i="1"/>
  <c r="DO5199" i="1"/>
  <c r="DO5200" i="1"/>
  <c r="DO5201" i="1"/>
  <c r="DO5202" i="1"/>
  <c r="DO5203" i="1"/>
  <c r="DO5204" i="1"/>
  <c r="DO5205" i="1"/>
  <c r="DO5206" i="1"/>
  <c r="DO5207" i="1"/>
  <c r="DO5208" i="1"/>
  <c r="DO5209" i="1"/>
  <c r="DO5210" i="1"/>
  <c r="DO5211" i="1"/>
  <c r="DO5212" i="1"/>
  <c r="DO5213" i="1"/>
  <c r="DO5214" i="1"/>
  <c r="DO5215" i="1"/>
  <c r="DO5216" i="1"/>
  <c r="DO5217" i="1"/>
  <c r="DO5218" i="1"/>
  <c r="DO5219" i="1"/>
  <c r="DO5220" i="1"/>
  <c r="DO5221" i="1"/>
  <c r="DO5222" i="1"/>
  <c r="DO5223" i="1"/>
  <c r="DO5224" i="1"/>
  <c r="DO5225" i="1"/>
  <c r="DO5226" i="1"/>
  <c r="DO5227" i="1"/>
  <c r="DO5228" i="1"/>
  <c r="DO5229" i="1"/>
  <c r="DO5230" i="1"/>
  <c r="DO5231" i="1"/>
  <c r="DO5232" i="1"/>
  <c r="DO5233" i="1"/>
  <c r="DO5234" i="1"/>
  <c r="DO5235" i="1"/>
  <c r="DO5236" i="1"/>
  <c r="DO5237" i="1"/>
  <c r="DO5238" i="1"/>
  <c r="DO5239" i="1"/>
  <c r="DO5240" i="1"/>
  <c r="DO5241" i="1"/>
  <c r="DO5242" i="1"/>
  <c r="DO5243" i="1"/>
  <c r="DO5244" i="1"/>
  <c r="DO5245" i="1"/>
  <c r="DO5246" i="1"/>
  <c r="DO5247" i="1"/>
  <c r="DO5248" i="1"/>
  <c r="DO5249" i="1"/>
  <c r="DO5250" i="1"/>
  <c r="DO5251" i="1"/>
  <c r="DO5252" i="1"/>
  <c r="DO5253" i="1"/>
  <c r="DO5254" i="1"/>
  <c r="DO5255" i="1"/>
  <c r="DO5256" i="1"/>
  <c r="DO5257" i="1"/>
  <c r="DO5258" i="1"/>
  <c r="DO5259" i="1"/>
  <c r="DO5260" i="1"/>
  <c r="DO5261" i="1"/>
  <c r="DO5262" i="1"/>
  <c r="DO5263" i="1"/>
  <c r="DO5264" i="1"/>
  <c r="DO5265" i="1"/>
  <c r="DO5266" i="1"/>
  <c r="DO5267" i="1"/>
  <c r="DO5268" i="1"/>
  <c r="DO5269" i="1"/>
  <c r="DO5270" i="1"/>
  <c r="DO5271" i="1"/>
  <c r="DO5272" i="1"/>
  <c r="DO5273" i="1"/>
  <c r="DO5274" i="1"/>
  <c r="DO5275" i="1"/>
  <c r="DO5276" i="1"/>
  <c r="DO5277" i="1"/>
  <c r="DO5278" i="1"/>
  <c r="DO5279" i="1"/>
  <c r="DO5280" i="1"/>
  <c r="DO5281" i="1"/>
  <c r="DO5282" i="1"/>
  <c r="DO5283" i="1"/>
  <c r="DO5284" i="1"/>
  <c r="DO5285" i="1"/>
  <c r="DO5286" i="1"/>
  <c r="DO5287" i="1"/>
  <c r="DO5288" i="1"/>
  <c r="DO5289" i="1"/>
  <c r="DO5290" i="1"/>
  <c r="DO5291" i="1"/>
  <c r="DO5292" i="1"/>
  <c r="DO5293" i="1"/>
  <c r="DO5294" i="1"/>
  <c r="DO5295" i="1"/>
  <c r="DO5296" i="1"/>
  <c r="DO5297" i="1"/>
  <c r="DO5298" i="1"/>
  <c r="DO5299" i="1"/>
  <c r="DO5300" i="1"/>
  <c r="DO5301" i="1"/>
  <c r="DO5302" i="1"/>
  <c r="DO5303" i="1"/>
  <c r="DO5304" i="1"/>
  <c r="DO5305" i="1"/>
  <c r="DO5306" i="1"/>
  <c r="DO5307" i="1"/>
  <c r="DO5308" i="1"/>
  <c r="DO5309" i="1"/>
  <c r="DO5310" i="1"/>
  <c r="DO5311" i="1"/>
  <c r="DO5312" i="1"/>
  <c r="DO5313" i="1"/>
  <c r="DO5314" i="1"/>
  <c r="DO5315" i="1"/>
  <c r="DO5316" i="1"/>
  <c r="DO5317" i="1"/>
  <c r="DO5318" i="1"/>
  <c r="DO5319" i="1"/>
  <c r="DO5320" i="1"/>
  <c r="DO5321" i="1"/>
  <c r="DO5322" i="1"/>
  <c r="DO5323" i="1"/>
  <c r="DO5324" i="1"/>
  <c r="DO5325" i="1"/>
  <c r="DO5326" i="1"/>
  <c r="DO5327" i="1"/>
  <c r="DO5328" i="1"/>
  <c r="DO5329" i="1"/>
  <c r="DO5330" i="1"/>
  <c r="DO5331" i="1"/>
  <c r="DO5332" i="1"/>
  <c r="DO5333" i="1"/>
  <c r="DO5334" i="1"/>
  <c r="DO5335" i="1"/>
  <c r="DO5336" i="1"/>
  <c r="DO5337" i="1"/>
  <c r="DO5338" i="1"/>
  <c r="DO5339" i="1"/>
  <c r="DO5340" i="1"/>
  <c r="DO5341" i="1"/>
  <c r="DO5342" i="1"/>
  <c r="DO5343" i="1"/>
  <c r="DO5344" i="1"/>
  <c r="DO5345" i="1"/>
  <c r="DO5346" i="1"/>
  <c r="DO5347" i="1"/>
  <c r="DO5348" i="1"/>
  <c r="DO5349" i="1"/>
  <c r="DO5350" i="1"/>
  <c r="DO5351" i="1"/>
  <c r="DO5352" i="1"/>
  <c r="DO5353" i="1"/>
  <c r="DO5354" i="1"/>
  <c r="DO5355" i="1"/>
  <c r="DO5356" i="1"/>
  <c r="DO5357" i="1"/>
  <c r="DO5358" i="1"/>
  <c r="DO5359" i="1"/>
  <c r="DO5360" i="1"/>
  <c r="DO5361" i="1"/>
  <c r="DO5362" i="1"/>
  <c r="DO5363" i="1"/>
  <c r="DO5364" i="1"/>
  <c r="DO5365" i="1"/>
  <c r="DO5366" i="1"/>
  <c r="DO5367" i="1"/>
  <c r="DO5368" i="1"/>
  <c r="DO5369" i="1"/>
  <c r="DO5370" i="1"/>
  <c r="DO5371" i="1"/>
  <c r="DO5372" i="1"/>
  <c r="DO5373" i="1"/>
  <c r="DO5374" i="1"/>
  <c r="DO5375" i="1"/>
  <c r="DO5376" i="1"/>
  <c r="DO5377" i="1"/>
  <c r="DO5378" i="1"/>
  <c r="DO5379" i="1"/>
  <c r="DO5380" i="1"/>
  <c r="DO5381" i="1"/>
  <c r="DO5382" i="1"/>
  <c r="DO5383" i="1"/>
  <c r="DO5384" i="1"/>
  <c r="DO5385" i="1"/>
  <c r="DO5386" i="1"/>
  <c r="DO5387" i="1"/>
  <c r="DO5388" i="1"/>
  <c r="DO5389" i="1"/>
  <c r="DO5390" i="1"/>
  <c r="DO5391" i="1"/>
  <c r="DO5392" i="1"/>
  <c r="DO5393" i="1"/>
  <c r="DO5394" i="1"/>
  <c r="DO5395" i="1"/>
  <c r="DO5396" i="1"/>
  <c r="DO5397" i="1"/>
  <c r="DO5398" i="1"/>
  <c r="DO5399" i="1"/>
  <c r="DO5400" i="1"/>
  <c r="DO5401" i="1"/>
  <c r="DO5402" i="1"/>
  <c r="DO5403" i="1"/>
  <c r="DO5404" i="1"/>
  <c r="DO5405" i="1"/>
  <c r="DO5406" i="1"/>
  <c r="DO5407" i="1"/>
  <c r="DO5408" i="1"/>
  <c r="DO5409" i="1"/>
  <c r="DO5410" i="1"/>
  <c r="DO5411" i="1"/>
  <c r="DO5412" i="1"/>
  <c r="DO5413" i="1"/>
  <c r="DO5414" i="1"/>
  <c r="DO5415" i="1"/>
  <c r="DO5416" i="1"/>
  <c r="DO5417" i="1"/>
  <c r="DO5418" i="1"/>
  <c r="DO5419" i="1"/>
  <c r="DO5420" i="1"/>
  <c r="DO5421" i="1"/>
  <c r="DO5422" i="1"/>
  <c r="DO5423" i="1"/>
  <c r="DO5424" i="1"/>
  <c r="DO5425" i="1"/>
  <c r="DO5426" i="1"/>
  <c r="DO5427" i="1"/>
  <c r="DO5428" i="1"/>
  <c r="DO5429" i="1"/>
  <c r="DO5430" i="1"/>
  <c r="DO5431" i="1"/>
  <c r="DO5432" i="1"/>
  <c r="DO5433" i="1"/>
  <c r="DO5434" i="1"/>
  <c r="DO5435" i="1"/>
  <c r="DO5436" i="1"/>
  <c r="DO5437" i="1"/>
  <c r="DO5438" i="1"/>
  <c r="DO5439" i="1"/>
  <c r="DO5440" i="1"/>
  <c r="DO5441" i="1"/>
  <c r="DO5442" i="1"/>
  <c r="DO5443" i="1"/>
  <c r="DO5444" i="1"/>
  <c r="DO5445" i="1"/>
  <c r="DO5446" i="1"/>
  <c r="DO5447" i="1"/>
  <c r="DO5448" i="1"/>
  <c r="DO5449" i="1"/>
  <c r="DO5450" i="1"/>
  <c r="DO5451" i="1"/>
  <c r="DO5452" i="1"/>
  <c r="DO5453" i="1"/>
  <c r="DO5454" i="1"/>
  <c r="DO5455" i="1"/>
  <c r="DO5456" i="1"/>
  <c r="DO5457" i="1"/>
  <c r="DO5458" i="1"/>
  <c r="DO5459" i="1"/>
  <c r="DO5460" i="1"/>
  <c r="DO5461" i="1"/>
  <c r="DO5462" i="1"/>
  <c r="DO5463" i="1"/>
  <c r="DO5464" i="1"/>
  <c r="DO5465" i="1"/>
  <c r="DO5466" i="1"/>
  <c r="DO5467" i="1"/>
  <c r="DO5468" i="1"/>
  <c r="DO5469" i="1"/>
  <c r="DO5470" i="1"/>
  <c r="DO5471" i="1"/>
  <c r="DO5472" i="1"/>
  <c r="DO5473" i="1"/>
  <c r="DO5474" i="1"/>
  <c r="DO5475" i="1"/>
  <c r="DO5476" i="1"/>
  <c r="DO5477" i="1"/>
  <c r="DO5478" i="1"/>
  <c r="DO5479" i="1"/>
  <c r="DO5480" i="1"/>
  <c r="DO5481" i="1"/>
  <c r="DO5482" i="1"/>
  <c r="DO5483" i="1"/>
  <c r="DO5484" i="1"/>
  <c r="DO5485" i="1"/>
  <c r="DO5486" i="1"/>
  <c r="DO5487" i="1"/>
  <c r="DO5488" i="1"/>
  <c r="DO5489" i="1"/>
  <c r="DO5490" i="1"/>
  <c r="DO5491" i="1"/>
  <c r="DO5492" i="1"/>
  <c r="DO5493" i="1"/>
  <c r="DO5494" i="1"/>
  <c r="DO5495" i="1"/>
  <c r="DO5496" i="1"/>
  <c r="DO5497" i="1"/>
  <c r="DO5498" i="1"/>
  <c r="DO5499" i="1"/>
  <c r="DO5500" i="1"/>
  <c r="DO5501" i="1"/>
  <c r="DO5502" i="1"/>
  <c r="DO5503" i="1"/>
  <c r="DO5504" i="1"/>
  <c r="DO5505" i="1"/>
  <c r="DO5506" i="1"/>
  <c r="DO5507" i="1"/>
  <c r="DO5508" i="1"/>
  <c r="DO5509" i="1"/>
  <c r="DO5510" i="1"/>
  <c r="DO5511" i="1"/>
  <c r="DO5512" i="1"/>
  <c r="DO5513" i="1"/>
  <c r="DO5514" i="1"/>
  <c r="DO5515" i="1"/>
  <c r="DO5516" i="1"/>
  <c r="DO5517" i="1"/>
  <c r="DO5518" i="1"/>
  <c r="DO5519" i="1"/>
  <c r="DO5520" i="1"/>
  <c r="DO5521" i="1"/>
  <c r="DO5522" i="1"/>
  <c r="DO5523" i="1"/>
  <c r="DO5524" i="1"/>
  <c r="DO5525" i="1"/>
  <c r="DO5526" i="1"/>
  <c r="DO5527" i="1"/>
  <c r="DO5528" i="1"/>
  <c r="DO5529" i="1"/>
  <c r="DO5530" i="1"/>
  <c r="DO5531" i="1"/>
  <c r="DO5532" i="1"/>
  <c r="DO5533" i="1"/>
  <c r="DO5534" i="1"/>
  <c r="DO5535" i="1"/>
  <c r="DO5536" i="1"/>
  <c r="DO5537" i="1"/>
  <c r="DO5538" i="1"/>
  <c r="DO5539" i="1"/>
  <c r="DO5540" i="1"/>
  <c r="DO5541" i="1"/>
  <c r="DO5542" i="1"/>
  <c r="DO5543" i="1"/>
  <c r="DO5544" i="1"/>
  <c r="DO5545" i="1"/>
  <c r="DO5546" i="1"/>
  <c r="DO5547" i="1"/>
  <c r="DO5548" i="1"/>
  <c r="DO5549" i="1"/>
  <c r="DO5550" i="1"/>
  <c r="DO5551" i="1"/>
  <c r="DO5552" i="1"/>
  <c r="DO5553" i="1"/>
  <c r="DO5554" i="1"/>
  <c r="DO5555" i="1"/>
  <c r="DO5556" i="1"/>
  <c r="DO5557" i="1"/>
  <c r="DO5558" i="1"/>
  <c r="DO5559" i="1"/>
  <c r="DO5560" i="1"/>
  <c r="DO5561" i="1"/>
  <c r="DO5562" i="1"/>
  <c r="DO5563" i="1"/>
  <c r="DO5564" i="1"/>
  <c r="DO5565" i="1"/>
  <c r="DO5566" i="1"/>
  <c r="DO5567" i="1"/>
  <c r="DO5568" i="1"/>
  <c r="DO5569" i="1"/>
  <c r="DO5570" i="1"/>
  <c r="DO5571" i="1"/>
  <c r="DO5572" i="1"/>
  <c r="DO5573" i="1"/>
  <c r="DO5574" i="1"/>
  <c r="DO5575" i="1"/>
  <c r="DO5576" i="1"/>
  <c r="DO5577" i="1"/>
  <c r="DO5578" i="1"/>
  <c r="DO5579" i="1"/>
  <c r="DO5580" i="1"/>
  <c r="DO5581" i="1"/>
  <c r="DO5582" i="1"/>
  <c r="DO5583" i="1"/>
  <c r="DO5584" i="1"/>
  <c r="DO5585" i="1"/>
  <c r="DO5586" i="1"/>
  <c r="DO5587" i="1"/>
  <c r="DO5588" i="1"/>
  <c r="DO5589" i="1"/>
  <c r="DO5590" i="1"/>
  <c r="DO5591" i="1"/>
  <c r="DO5592" i="1"/>
  <c r="DO5593" i="1"/>
  <c r="DO5594" i="1"/>
  <c r="DO5595" i="1"/>
  <c r="DO5596" i="1"/>
  <c r="DO5597" i="1"/>
  <c r="DO5598" i="1"/>
  <c r="DO5599" i="1"/>
  <c r="DO5600" i="1"/>
  <c r="DO5601" i="1"/>
  <c r="DO5602" i="1"/>
  <c r="DO5603" i="1"/>
  <c r="DO5604" i="1"/>
  <c r="DO5605" i="1"/>
  <c r="DO5606" i="1"/>
  <c r="DO5607" i="1"/>
  <c r="DO5608" i="1"/>
  <c r="DO5609" i="1"/>
  <c r="DO2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6" i="1"/>
  <c r="DN497" i="1"/>
  <c r="DN498" i="1"/>
  <c r="DN499" i="1"/>
  <c r="DN500" i="1"/>
  <c r="DN501" i="1"/>
  <c r="DN502" i="1"/>
  <c r="DN503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DN601" i="1"/>
  <c r="DN602" i="1"/>
  <c r="DN603" i="1"/>
  <c r="DN604" i="1"/>
  <c r="DN605" i="1"/>
  <c r="DN606" i="1"/>
  <c r="DN607" i="1"/>
  <c r="DN608" i="1"/>
  <c r="DN609" i="1"/>
  <c r="DN610" i="1"/>
  <c r="DN611" i="1"/>
  <c r="DN612" i="1"/>
  <c r="DN613" i="1"/>
  <c r="DN614" i="1"/>
  <c r="DN615" i="1"/>
  <c r="DN616" i="1"/>
  <c r="DN617" i="1"/>
  <c r="DN618" i="1"/>
  <c r="DN619" i="1"/>
  <c r="DN620" i="1"/>
  <c r="DN621" i="1"/>
  <c r="DN622" i="1"/>
  <c r="DN623" i="1"/>
  <c r="DN624" i="1"/>
  <c r="DN625" i="1"/>
  <c r="DN626" i="1"/>
  <c r="DN627" i="1"/>
  <c r="DN628" i="1"/>
  <c r="DN629" i="1"/>
  <c r="DN630" i="1"/>
  <c r="DN631" i="1"/>
  <c r="DN632" i="1"/>
  <c r="DN633" i="1"/>
  <c r="DN634" i="1"/>
  <c r="DN635" i="1"/>
  <c r="DN636" i="1"/>
  <c r="DN637" i="1"/>
  <c r="DN638" i="1"/>
  <c r="DN639" i="1"/>
  <c r="DN640" i="1"/>
  <c r="DN641" i="1"/>
  <c r="DN642" i="1"/>
  <c r="DN643" i="1"/>
  <c r="DN644" i="1"/>
  <c r="DN645" i="1"/>
  <c r="DN646" i="1"/>
  <c r="DN647" i="1"/>
  <c r="DN648" i="1"/>
  <c r="DN649" i="1"/>
  <c r="DN650" i="1"/>
  <c r="DN651" i="1"/>
  <c r="DN652" i="1"/>
  <c r="DN653" i="1"/>
  <c r="DN654" i="1"/>
  <c r="DN655" i="1"/>
  <c r="DN656" i="1"/>
  <c r="DN657" i="1"/>
  <c r="DN658" i="1"/>
  <c r="DN659" i="1"/>
  <c r="DN660" i="1"/>
  <c r="DN661" i="1"/>
  <c r="DN662" i="1"/>
  <c r="DN663" i="1"/>
  <c r="DN664" i="1"/>
  <c r="DN665" i="1"/>
  <c r="DN666" i="1"/>
  <c r="DN667" i="1"/>
  <c r="DN668" i="1"/>
  <c r="DN669" i="1"/>
  <c r="DN670" i="1"/>
  <c r="DN671" i="1"/>
  <c r="DN672" i="1"/>
  <c r="DN673" i="1"/>
  <c r="DN674" i="1"/>
  <c r="DN675" i="1"/>
  <c r="DN676" i="1"/>
  <c r="DN677" i="1"/>
  <c r="DN678" i="1"/>
  <c r="DN679" i="1"/>
  <c r="DN680" i="1"/>
  <c r="DN681" i="1"/>
  <c r="DN682" i="1"/>
  <c r="DN683" i="1"/>
  <c r="DN684" i="1"/>
  <c r="DN685" i="1"/>
  <c r="DN686" i="1"/>
  <c r="DN687" i="1"/>
  <c r="DN688" i="1"/>
  <c r="DN689" i="1"/>
  <c r="DN690" i="1"/>
  <c r="DN691" i="1"/>
  <c r="DN692" i="1"/>
  <c r="DN693" i="1"/>
  <c r="DN694" i="1"/>
  <c r="DN695" i="1"/>
  <c r="DN696" i="1"/>
  <c r="DN697" i="1"/>
  <c r="DN698" i="1"/>
  <c r="DN699" i="1"/>
  <c r="DN700" i="1"/>
  <c r="DN701" i="1"/>
  <c r="DN702" i="1"/>
  <c r="DN703" i="1"/>
  <c r="DN704" i="1"/>
  <c r="DN705" i="1"/>
  <c r="DN706" i="1"/>
  <c r="DN707" i="1"/>
  <c r="DN708" i="1"/>
  <c r="DN709" i="1"/>
  <c r="DN710" i="1"/>
  <c r="DN711" i="1"/>
  <c r="DN712" i="1"/>
  <c r="DN713" i="1"/>
  <c r="DN714" i="1"/>
  <c r="DN715" i="1"/>
  <c r="DN716" i="1"/>
  <c r="DN717" i="1"/>
  <c r="DN718" i="1"/>
  <c r="DN719" i="1"/>
  <c r="DN720" i="1"/>
  <c r="DN721" i="1"/>
  <c r="DN722" i="1"/>
  <c r="DN723" i="1"/>
  <c r="DN724" i="1"/>
  <c r="DN725" i="1"/>
  <c r="DN726" i="1"/>
  <c r="DN727" i="1"/>
  <c r="DN728" i="1"/>
  <c r="DN729" i="1"/>
  <c r="DN730" i="1"/>
  <c r="DN731" i="1"/>
  <c r="DN732" i="1"/>
  <c r="DN733" i="1"/>
  <c r="DN734" i="1"/>
  <c r="DN735" i="1"/>
  <c r="DN736" i="1"/>
  <c r="DN737" i="1"/>
  <c r="DN738" i="1"/>
  <c r="DN739" i="1"/>
  <c r="DN740" i="1"/>
  <c r="DN741" i="1"/>
  <c r="DN742" i="1"/>
  <c r="DN743" i="1"/>
  <c r="DN744" i="1"/>
  <c r="DN745" i="1"/>
  <c r="DN746" i="1"/>
  <c r="DN747" i="1"/>
  <c r="DN748" i="1"/>
  <c r="DN749" i="1"/>
  <c r="DN750" i="1"/>
  <c r="DN751" i="1"/>
  <c r="DN752" i="1"/>
  <c r="DN753" i="1"/>
  <c r="DN754" i="1"/>
  <c r="DN755" i="1"/>
  <c r="DN756" i="1"/>
  <c r="DN757" i="1"/>
  <c r="DN758" i="1"/>
  <c r="DN759" i="1"/>
  <c r="DN760" i="1"/>
  <c r="DN761" i="1"/>
  <c r="DN762" i="1"/>
  <c r="DN763" i="1"/>
  <c r="DN764" i="1"/>
  <c r="DN765" i="1"/>
  <c r="DN766" i="1"/>
  <c r="DN767" i="1"/>
  <c r="DN768" i="1"/>
  <c r="DN769" i="1"/>
  <c r="DN770" i="1"/>
  <c r="DN771" i="1"/>
  <c r="DN772" i="1"/>
  <c r="DN773" i="1"/>
  <c r="DN774" i="1"/>
  <c r="DN775" i="1"/>
  <c r="DN776" i="1"/>
  <c r="DN777" i="1"/>
  <c r="DN778" i="1"/>
  <c r="DN779" i="1"/>
  <c r="DN780" i="1"/>
  <c r="DN781" i="1"/>
  <c r="DN782" i="1"/>
  <c r="DN783" i="1"/>
  <c r="DN784" i="1"/>
  <c r="DN785" i="1"/>
  <c r="DN786" i="1"/>
  <c r="DN787" i="1"/>
  <c r="DN788" i="1"/>
  <c r="DN789" i="1"/>
  <c r="DN790" i="1"/>
  <c r="DN791" i="1"/>
  <c r="DN792" i="1"/>
  <c r="DN793" i="1"/>
  <c r="DN794" i="1"/>
  <c r="DN795" i="1"/>
  <c r="DN796" i="1"/>
  <c r="DN797" i="1"/>
  <c r="DN798" i="1"/>
  <c r="DN799" i="1"/>
  <c r="DN800" i="1"/>
  <c r="DN801" i="1"/>
  <c r="DN802" i="1"/>
  <c r="DN803" i="1"/>
  <c r="DN804" i="1"/>
  <c r="DN805" i="1"/>
  <c r="DN806" i="1"/>
  <c r="DN807" i="1"/>
  <c r="DN808" i="1"/>
  <c r="DN809" i="1"/>
  <c r="DN810" i="1"/>
  <c r="DN811" i="1"/>
  <c r="DN812" i="1"/>
  <c r="DN813" i="1"/>
  <c r="DN814" i="1"/>
  <c r="DN815" i="1"/>
  <c r="DN816" i="1"/>
  <c r="DN817" i="1"/>
  <c r="DN818" i="1"/>
  <c r="DN819" i="1"/>
  <c r="DN820" i="1"/>
  <c r="DN821" i="1"/>
  <c r="DN822" i="1"/>
  <c r="DN823" i="1"/>
  <c r="DN824" i="1"/>
  <c r="DN825" i="1"/>
  <c r="DN826" i="1"/>
  <c r="DN827" i="1"/>
  <c r="DN828" i="1"/>
  <c r="DN829" i="1"/>
  <c r="DN830" i="1"/>
  <c r="DN831" i="1"/>
  <c r="DN832" i="1"/>
  <c r="DN833" i="1"/>
  <c r="DN834" i="1"/>
  <c r="DN835" i="1"/>
  <c r="DN836" i="1"/>
  <c r="DN837" i="1"/>
  <c r="DN838" i="1"/>
  <c r="DN839" i="1"/>
  <c r="DN840" i="1"/>
  <c r="DN841" i="1"/>
  <c r="DN842" i="1"/>
  <c r="DN843" i="1"/>
  <c r="DN844" i="1"/>
  <c r="DN845" i="1"/>
  <c r="DN846" i="1"/>
  <c r="DN847" i="1"/>
  <c r="DN848" i="1"/>
  <c r="DN849" i="1"/>
  <c r="DN850" i="1"/>
  <c r="DN851" i="1"/>
  <c r="DN852" i="1"/>
  <c r="DN853" i="1"/>
  <c r="DN854" i="1"/>
  <c r="DN855" i="1"/>
  <c r="DN856" i="1"/>
  <c r="DN857" i="1"/>
  <c r="DN858" i="1"/>
  <c r="DN859" i="1"/>
  <c r="DN860" i="1"/>
  <c r="DN861" i="1"/>
  <c r="DN862" i="1"/>
  <c r="DN863" i="1"/>
  <c r="DN864" i="1"/>
  <c r="DN865" i="1"/>
  <c r="DN866" i="1"/>
  <c r="DN867" i="1"/>
  <c r="DN868" i="1"/>
  <c r="DN869" i="1"/>
  <c r="DN870" i="1"/>
  <c r="DN871" i="1"/>
  <c r="DN872" i="1"/>
  <c r="DN873" i="1"/>
  <c r="DN874" i="1"/>
  <c r="DN875" i="1"/>
  <c r="DN876" i="1"/>
  <c r="DN877" i="1"/>
  <c r="DN878" i="1"/>
  <c r="DN879" i="1"/>
  <c r="DN880" i="1"/>
  <c r="DN881" i="1"/>
  <c r="DN882" i="1"/>
  <c r="DN883" i="1"/>
  <c r="DN884" i="1"/>
  <c r="DN885" i="1"/>
  <c r="DN886" i="1"/>
  <c r="DN887" i="1"/>
  <c r="DN888" i="1"/>
  <c r="DN889" i="1"/>
  <c r="DN890" i="1"/>
  <c r="DN891" i="1"/>
  <c r="DN892" i="1"/>
  <c r="DN893" i="1"/>
  <c r="DN894" i="1"/>
  <c r="DN895" i="1"/>
  <c r="DN896" i="1"/>
  <c r="DN897" i="1"/>
  <c r="DN898" i="1"/>
  <c r="DN899" i="1"/>
  <c r="DN900" i="1"/>
  <c r="DN901" i="1"/>
  <c r="DN902" i="1"/>
  <c r="DN903" i="1"/>
  <c r="DN904" i="1"/>
  <c r="DN905" i="1"/>
  <c r="DN906" i="1"/>
  <c r="DN907" i="1"/>
  <c r="DN908" i="1"/>
  <c r="DN909" i="1"/>
  <c r="DN910" i="1"/>
  <c r="DN911" i="1"/>
  <c r="DN912" i="1"/>
  <c r="DN913" i="1"/>
  <c r="DN914" i="1"/>
  <c r="DN915" i="1"/>
  <c r="DN916" i="1"/>
  <c r="DN917" i="1"/>
  <c r="DN918" i="1"/>
  <c r="DN919" i="1"/>
  <c r="DN920" i="1"/>
  <c r="DN921" i="1"/>
  <c r="DN922" i="1"/>
  <c r="DN923" i="1"/>
  <c r="DN924" i="1"/>
  <c r="DN925" i="1"/>
  <c r="DN926" i="1"/>
  <c r="DN927" i="1"/>
  <c r="DN928" i="1"/>
  <c r="DN929" i="1"/>
  <c r="DN930" i="1"/>
  <c r="DN931" i="1"/>
  <c r="DN932" i="1"/>
  <c r="DN933" i="1"/>
  <c r="DN934" i="1"/>
  <c r="DN935" i="1"/>
  <c r="DN936" i="1"/>
  <c r="DN937" i="1"/>
  <c r="DN938" i="1"/>
  <c r="DN939" i="1"/>
  <c r="DN940" i="1"/>
  <c r="DN941" i="1"/>
  <c r="DN942" i="1"/>
  <c r="DN943" i="1"/>
  <c r="DN944" i="1"/>
  <c r="DN945" i="1"/>
  <c r="DN946" i="1"/>
  <c r="DN947" i="1"/>
  <c r="DN948" i="1"/>
  <c r="DN949" i="1"/>
  <c r="DN950" i="1"/>
  <c r="DN951" i="1"/>
  <c r="DN952" i="1"/>
  <c r="DN953" i="1"/>
  <c r="DN954" i="1"/>
  <c r="DN955" i="1"/>
  <c r="DN956" i="1"/>
  <c r="DN957" i="1"/>
  <c r="DN958" i="1"/>
  <c r="DN959" i="1"/>
  <c r="DN960" i="1"/>
  <c r="DN961" i="1"/>
  <c r="DN962" i="1"/>
  <c r="DN963" i="1"/>
  <c r="DN964" i="1"/>
  <c r="DN965" i="1"/>
  <c r="DN966" i="1"/>
  <c r="DN967" i="1"/>
  <c r="DN968" i="1"/>
  <c r="DN969" i="1"/>
  <c r="DN970" i="1"/>
  <c r="DN971" i="1"/>
  <c r="DN972" i="1"/>
  <c r="DN973" i="1"/>
  <c r="DN974" i="1"/>
  <c r="DN975" i="1"/>
  <c r="DN976" i="1"/>
  <c r="DN977" i="1"/>
  <c r="DN978" i="1"/>
  <c r="DN979" i="1"/>
  <c r="DN980" i="1"/>
  <c r="DN981" i="1"/>
  <c r="DN982" i="1"/>
  <c r="DN983" i="1"/>
  <c r="DN984" i="1"/>
  <c r="DN985" i="1"/>
  <c r="DN986" i="1"/>
  <c r="DN987" i="1"/>
  <c r="DN988" i="1"/>
  <c r="DN989" i="1"/>
  <c r="DN990" i="1"/>
  <c r="DN991" i="1"/>
  <c r="DN992" i="1"/>
  <c r="DN993" i="1"/>
  <c r="DN994" i="1"/>
  <c r="DN995" i="1"/>
  <c r="DN996" i="1"/>
  <c r="DN997" i="1"/>
  <c r="DN998" i="1"/>
  <c r="DN999" i="1"/>
  <c r="DN1000" i="1"/>
  <c r="DN1001" i="1"/>
  <c r="DN1002" i="1"/>
  <c r="DN1003" i="1"/>
  <c r="DN1004" i="1"/>
  <c r="DN1005" i="1"/>
  <c r="DN1006" i="1"/>
  <c r="DN1007" i="1"/>
  <c r="DN1008" i="1"/>
  <c r="DN1009" i="1"/>
  <c r="DN1010" i="1"/>
  <c r="DN1011" i="1"/>
  <c r="DN1012" i="1"/>
  <c r="DN1013" i="1"/>
  <c r="DN1014" i="1"/>
  <c r="DN1015" i="1"/>
  <c r="DN1016" i="1"/>
  <c r="DN1017" i="1"/>
  <c r="DN1018" i="1"/>
  <c r="DN1019" i="1"/>
  <c r="DN1020" i="1"/>
  <c r="DN1021" i="1"/>
  <c r="DN1022" i="1"/>
  <c r="DN1023" i="1"/>
  <c r="DN1024" i="1"/>
  <c r="DN1025" i="1"/>
  <c r="DN1026" i="1"/>
  <c r="DN1027" i="1"/>
  <c r="DN1028" i="1"/>
  <c r="DN1029" i="1"/>
  <c r="DN1030" i="1"/>
  <c r="DN1031" i="1"/>
  <c r="DN1032" i="1"/>
  <c r="DN1033" i="1"/>
  <c r="DN1034" i="1"/>
  <c r="DN1035" i="1"/>
  <c r="DN1036" i="1"/>
  <c r="DN1037" i="1"/>
  <c r="DN1038" i="1"/>
  <c r="DN1039" i="1"/>
  <c r="DN1040" i="1"/>
  <c r="DN1041" i="1"/>
  <c r="DN1042" i="1"/>
  <c r="DN1043" i="1"/>
  <c r="DN1044" i="1"/>
  <c r="DN1045" i="1"/>
  <c r="DN1046" i="1"/>
  <c r="DN1047" i="1"/>
  <c r="DN1048" i="1"/>
  <c r="DN1049" i="1"/>
  <c r="DN1050" i="1"/>
  <c r="DN1051" i="1"/>
  <c r="DN1052" i="1"/>
  <c r="DN1053" i="1"/>
  <c r="DN1054" i="1"/>
  <c r="DN1055" i="1"/>
  <c r="DN1056" i="1"/>
  <c r="DN1057" i="1"/>
  <c r="DN1058" i="1"/>
  <c r="DN1059" i="1"/>
  <c r="DN1060" i="1"/>
  <c r="DN1061" i="1"/>
  <c r="DN1062" i="1"/>
  <c r="DN1063" i="1"/>
  <c r="DN1064" i="1"/>
  <c r="DN1065" i="1"/>
  <c r="DN1066" i="1"/>
  <c r="DN1067" i="1"/>
  <c r="DN1068" i="1"/>
  <c r="DN1069" i="1"/>
  <c r="DN1070" i="1"/>
  <c r="DN1071" i="1"/>
  <c r="DN1072" i="1"/>
  <c r="DN1073" i="1"/>
  <c r="DN1074" i="1"/>
  <c r="DN1075" i="1"/>
  <c r="DN1076" i="1"/>
  <c r="DN1077" i="1"/>
  <c r="DN1078" i="1"/>
  <c r="DN1079" i="1"/>
  <c r="DN1080" i="1"/>
  <c r="DN1081" i="1"/>
  <c r="DN1082" i="1"/>
  <c r="DN1083" i="1"/>
  <c r="DN1084" i="1"/>
  <c r="DN1085" i="1"/>
  <c r="DN1086" i="1"/>
  <c r="DN1087" i="1"/>
  <c r="DN1088" i="1"/>
  <c r="DN1089" i="1"/>
  <c r="DN1090" i="1"/>
  <c r="DN1091" i="1"/>
  <c r="DN1092" i="1"/>
  <c r="DN1093" i="1"/>
  <c r="DN1094" i="1"/>
  <c r="DN1095" i="1"/>
  <c r="DN1096" i="1"/>
  <c r="DN1097" i="1"/>
  <c r="DN1098" i="1"/>
  <c r="DN1099" i="1"/>
  <c r="DN1100" i="1"/>
  <c r="DN1101" i="1"/>
  <c r="DN1102" i="1"/>
  <c r="DN1103" i="1"/>
  <c r="DN1104" i="1"/>
  <c r="DN1105" i="1"/>
  <c r="DN1106" i="1"/>
  <c r="DN1107" i="1"/>
  <c r="DN1108" i="1"/>
  <c r="DN1109" i="1"/>
  <c r="DN1110" i="1"/>
  <c r="DN1111" i="1"/>
  <c r="DN1112" i="1"/>
  <c r="DN1113" i="1"/>
  <c r="DN1114" i="1"/>
  <c r="DN1115" i="1"/>
  <c r="DN1116" i="1"/>
  <c r="DN1117" i="1"/>
  <c r="DN1118" i="1"/>
  <c r="DN1119" i="1"/>
  <c r="DN1120" i="1"/>
  <c r="DN1121" i="1"/>
  <c r="DN1122" i="1"/>
  <c r="DN1123" i="1"/>
  <c r="DN1124" i="1"/>
  <c r="DN1125" i="1"/>
  <c r="DN1126" i="1"/>
  <c r="DN1127" i="1"/>
  <c r="DN1128" i="1"/>
  <c r="DN1129" i="1"/>
  <c r="DN1130" i="1"/>
  <c r="DN1131" i="1"/>
  <c r="DN1132" i="1"/>
  <c r="DN1133" i="1"/>
  <c r="DN1134" i="1"/>
  <c r="DN1135" i="1"/>
  <c r="DN1136" i="1"/>
  <c r="DN1137" i="1"/>
  <c r="DN1138" i="1"/>
  <c r="DN1139" i="1"/>
  <c r="DN1140" i="1"/>
  <c r="DN1141" i="1"/>
  <c r="DN1142" i="1"/>
  <c r="DN1143" i="1"/>
  <c r="DN1144" i="1"/>
  <c r="DN1145" i="1"/>
  <c r="DN1146" i="1"/>
  <c r="DN1147" i="1"/>
  <c r="DN1148" i="1"/>
  <c r="DN1149" i="1"/>
  <c r="DN1150" i="1"/>
  <c r="DN1151" i="1"/>
  <c r="DN1152" i="1"/>
  <c r="DN1153" i="1"/>
  <c r="DN1154" i="1"/>
  <c r="DN1155" i="1"/>
  <c r="DN1156" i="1"/>
  <c r="DN1157" i="1"/>
  <c r="DN1158" i="1"/>
  <c r="DN1159" i="1"/>
  <c r="DN1160" i="1"/>
  <c r="DN1161" i="1"/>
  <c r="DN1162" i="1"/>
  <c r="DN1163" i="1"/>
  <c r="DN1164" i="1"/>
  <c r="DN1165" i="1"/>
  <c r="DN1166" i="1"/>
  <c r="DN1167" i="1"/>
  <c r="DN1168" i="1"/>
  <c r="DN1169" i="1"/>
  <c r="DN1170" i="1"/>
  <c r="DN1171" i="1"/>
  <c r="DN1172" i="1"/>
  <c r="DN1173" i="1"/>
  <c r="DN1174" i="1"/>
  <c r="DN1175" i="1"/>
  <c r="DN1176" i="1"/>
  <c r="DN1177" i="1"/>
  <c r="DN1178" i="1"/>
  <c r="DN1179" i="1"/>
  <c r="DN1180" i="1"/>
  <c r="DN1181" i="1"/>
  <c r="DN1182" i="1"/>
  <c r="DN1183" i="1"/>
  <c r="DN1184" i="1"/>
  <c r="DN1185" i="1"/>
  <c r="DN1186" i="1"/>
  <c r="DN1187" i="1"/>
  <c r="DN1188" i="1"/>
  <c r="DN1189" i="1"/>
  <c r="DN1190" i="1"/>
  <c r="DN1191" i="1"/>
  <c r="DN1192" i="1"/>
  <c r="DN1193" i="1"/>
  <c r="DN1194" i="1"/>
  <c r="DN1195" i="1"/>
  <c r="DN1196" i="1"/>
  <c r="DN1197" i="1"/>
  <c r="DN1198" i="1"/>
  <c r="DN1199" i="1"/>
  <c r="DN1200" i="1"/>
  <c r="DN1201" i="1"/>
  <c r="DN1202" i="1"/>
  <c r="DN1203" i="1"/>
  <c r="DN1204" i="1"/>
  <c r="DN1205" i="1"/>
  <c r="DN1206" i="1"/>
  <c r="DN1207" i="1"/>
  <c r="DN1208" i="1"/>
  <c r="DN1209" i="1"/>
  <c r="DN1210" i="1"/>
  <c r="DN1211" i="1"/>
  <c r="DN1212" i="1"/>
  <c r="DN1213" i="1"/>
  <c r="DN1214" i="1"/>
  <c r="DN1215" i="1"/>
  <c r="DN1216" i="1"/>
  <c r="DN1217" i="1"/>
  <c r="DN1218" i="1"/>
  <c r="DN1219" i="1"/>
  <c r="DN1220" i="1"/>
  <c r="DN1221" i="1"/>
  <c r="DN1222" i="1"/>
  <c r="DN1223" i="1"/>
  <c r="DN1224" i="1"/>
  <c r="DN1225" i="1"/>
  <c r="DN1226" i="1"/>
  <c r="DN1227" i="1"/>
  <c r="DN1228" i="1"/>
  <c r="DN1229" i="1"/>
  <c r="DN1230" i="1"/>
  <c r="DN1231" i="1"/>
  <c r="DN1232" i="1"/>
  <c r="DN1233" i="1"/>
  <c r="DN1234" i="1"/>
  <c r="DN1235" i="1"/>
  <c r="DN1236" i="1"/>
  <c r="DN1237" i="1"/>
  <c r="DN1238" i="1"/>
  <c r="DN1239" i="1"/>
  <c r="DN1240" i="1"/>
  <c r="DN1241" i="1"/>
  <c r="DN1242" i="1"/>
  <c r="DN1243" i="1"/>
  <c r="DN1244" i="1"/>
  <c r="DN1245" i="1"/>
  <c r="DN1246" i="1"/>
  <c r="DN1247" i="1"/>
  <c r="DN1248" i="1"/>
  <c r="DN1249" i="1"/>
  <c r="DN1250" i="1"/>
  <c r="DN1251" i="1"/>
  <c r="DN1252" i="1"/>
  <c r="DN1253" i="1"/>
  <c r="DN1254" i="1"/>
  <c r="DN1255" i="1"/>
  <c r="DN1256" i="1"/>
  <c r="DN1257" i="1"/>
  <c r="DN1258" i="1"/>
  <c r="DN1259" i="1"/>
  <c r="DN1260" i="1"/>
  <c r="DN1261" i="1"/>
  <c r="DN1262" i="1"/>
  <c r="DN1263" i="1"/>
  <c r="DN1264" i="1"/>
  <c r="DN1265" i="1"/>
  <c r="DN1266" i="1"/>
  <c r="DN1267" i="1"/>
  <c r="DN1268" i="1"/>
  <c r="DN1269" i="1"/>
  <c r="DN1270" i="1"/>
  <c r="DN1271" i="1"/>
  <c r="DN1272" i="1"/>
  <c r="DN1273" i="1"/>
  <c r="DN1274" i="1"/>
  <c r="DN1275" i="1"/>
  <c r="DN1276" i="1"/>
  <c r="DN1277" i="1"/>
  <c r="DN1278" i="1"/>
  <c r="DN1279" i="1"/>
  <c r="DN1280" i="1"/>
  <c r="DN1281" i="1"/>
  <c r="DN1282" i="1"/>
  <c r="DN1283" i="1"/>
  <c r="DN1284" i="1"/>
  <c r="DN1285" i="1"/>
  <c r="DN1286" i="1"/>
  <c r="DN1287" i="1"/>
  <c r="DN1288" i="1"/>
  <c r="DN1289" i="1"/>
  <c r="DN1290" i="1"/>
  <c r="DN1291" i="1"/>
  <c r="DN1292" i="1"/>
  <c r="DN1293" i="1"/>
  <c r="DN1294" i="1"/>
  <c r="DN1295" i="1"/>
  <c r="DN1296" i="1"/>
  <c r="DN1297" i="1"/>
  <c r="DN1298" i="1"/>
  <c r="DN1299" i="1"/>
  <c r="DN1300" i="1"/>
  <c r="DN1301" i="1"/>
  <c r="DN1302" i="1"/>
  <c r="DN1303" i="1"/>
  <c r="DN1304" i="1"/>
  <c r="DN1305" i="1"/>
  <c r="DN1306" i="1"/>
  <c r="DN1307" i="1"/>
  <c r="DN1308" i="1"/>
  <c r="DN1309" i="1"/>
  <c r="DN1310" i="1"/>
  <c r="DN1311" i="1"/>
  <c r="DN1312" i="1"/>
  <c r="DN1313" i="1"/>
  <c r="DN1314" i="1"/>
  <c r="DN1315" i="1"/>
  <c r="DN1316" i="1"/>
  <c r="DN1317" i="1"/>
  <c r="DN1318" i="1"/>
  <c r="DN1319" i="1"/>
  <c r="DN1320" i="1"/>
  <c r="DN1321" i="1"/>
  <c r="DN1322" i="1"/>
  <c r="DN1323" i="1"/>
  <c r="DN1324" i="1"/>
  <c r="DN1325" i="1"/>
  <c r="DN1326" i="1"/>
  <c r="DN1327" i="1"/>
  <c r="DN1328" i="1"/>
  <c r="DN1329" i="1"/>
  <c r="DN1330" i="1"/>
  <c r="DN1331" i="1"/>
  <c r="DN1332" i="1"/>
  <c r="DN1333" i="1"/>
  <c r="DN1334" i="1"/>
  <c r="DN1335" i="1"/>
  <c r="DN1336" i="1"/>
  <c r="DN1337" i="1"/>
  <c r="DN1338" i="1"/>
  <c r="DN1339" i="1"/>
  <c r="DN1340" i="1"/>
  <c r="DN1341" i="1"/>
  <c r="DN1342" i="1"/>
  <c r="DN1343" i="1"/>
  <c r="DN1344" i="1"/>
  <c r="DN1345" i="1"/>
  <c r="DN1346" i="1"/>
  <c r="DN1347" i="1"/>
  <c r="DN1348" i="1"/>
  <c r="DN1349" i="1"/>
  <c r="DN1350" i="1"/>
  <c r="DN1351" i="1"/>
  <c r="DN1352" i="1"/>
  <c r="DN1353" i="1"/>
  <c r="DN1354" i="1"/>
  <c r="DN1355" i="1"/>
  <c r="DN1356" i="1"/>
  <c r="DN1357" i="1"/>
  <c r="DN1358" i="1"/>
  <c r="DN1359" i="1"/>
  <c r="DN1360" i="1"/>
  <c r="DN1361" i="1"/>
  <c r="DN1362" i="1"/>
  <c r="DN1363" i="1"/>
  <c r="DN1364" i="1"/>
  <c r="DN1365" i="1"/>
  <c r="DN1366" i="1"/>
  <c r="DN1367" i="1"/>
  <c r="DN1368" i="1"/>
  <c r="DN1369" i="1"/>
  <c r="DN1370" i="1"/>
  <c r="DN1371" i="1"/>
  <c r="DN1372" i="1"/>
  <c r="DN1373" i="1"/>
  <c r="DN1374" i="1"/>
  <c r="DN1375" i="1"/>
  <c r="DN1376" i="1"/>
  <c r="DN1377" i="1"/>
  <c r="DN1378" i="1"/>
  <c r="DN1379" i="1"/>
  <c r="DN1380" i="1"/>
  <c r="DN1381" i="1"/>
  <c r="DN1382" i="1"/>
  <c r="DN1383" i="1"/>
  <c r="DN1384" i="1"/>
  <c r="DN1385" i="1"/>
  <c r="DN1386" i="1"/>
  <c r="DN1387" i="1"/>
  <c r="DN1388" i="1"/>
  <c r="DN1389" i="1"/>
  <c r="DN1390" i="1"/>
  <c r="DN1391" i="1"/>
  <c r="DN1392" i="1"/>
  <c r="DN1393" i="1"/>
  <c r="DN1394" i="1"/>
  <c r="DN1395" i="1"/>
  <c r="DN1396" i="1"/>
  <c r="DN1397" i="1"/>
  <c r="DN1398" i="1"/>
  <c r="DN1399" i="1"/>
  <c r="DN1400" i="1"/>
  <c r="DN1401" i="1"/>
  <c r="DN1402" i="1"/>
  <c r="DN1403" i="1"/>
  <c r="DN1404" i="1"/>
  <c r="DN1405" i="1"/>
  <c r="DN1406" i="1"/>
  <c r="DN1407" i="1"/>
  <c r="DN1408" i="1"/>
  <c r="DN1409" i="1"/>
  <c r="DN1410" i="1"/>
  <c r="DN1411" i="1"/>
  <c r="DN1412" i="1"/>
  <c r="DN1413" i="1"/>
  <c r="DN1414" i="1"/>
  <c r="DN1415" i="1"/>
  <c r="DN1416" i="1"/>
  <c r="DN1417" i="1"/>
  <c r="DN1418" i="1"/>
  <c r="DN1419" i="1"/>
  <c r="DN1420" i="1"/>
  <c r="DN1421" i="1"/>
  <c r="DN1422" i="1"/>
  <c r="DN1423" i="1"/>
  <c r="DN1424" i="1"/>
  <c r="DN1425" i="1"/>
  <c r="DN1426" i="1"/>
  <c r="DN1427" i="1"/>
  <c r="DN1428" i="1"/>
  <c r="DN1429" i="1"/>
  <c r="DN1430" i="1"/>
  <c r="DN1431" i="1"/>
  <c r="DN1432" i="1"/>
  <c r="DN1433" i="1"/>
  <c r="DN1434" i="1"/>
  <c r="DN1435" i="1"/>
  <c r="DN1436" i="1"/>
  <c r="DN1437" i="1"/>
  <c r="DN1438" i="1"/>
  <c r="DN1439" i="1"/>
  <c r="DN1440" i="1"/>
  <c r="DN1441" i="1"/>
  <c r="DN1442" i="1"/>
  <c r="DN1443" i="1"/>
  <c r="DN1444" i="1"/>
  <c r="DN1445" i="1"/>
  <c r="DN1446" i="1"/>
  <c r="DN1447" i="1"/>
  <c r="DN1448" i="1"/>
  <c r="DN1449" i="1"/>
  <c r="DN1450" i="1"/>
  <c r="DN1451" i="1"/>
  <c r="DN1452" i="1"/>
  <c r="DN1453" i="1"/>
  <c r="DN1454" i="1"/>
  <c r="DN1455" i="1"/>
  <c r="DN1456" i="1"/>
  <c r="DN1457" i="1"/>
  <c r="DN1458" i="1"/>
  <c r="DN1459" i="1"/>
  <c r="DN1460" i="1"/>
  <c r="DN1461" i="1"/>
  <c r="DN1462" i="1"/>
  <c r="DN1463" i="1"/>
  <c r="DN1464" i="1"/>
  <c r="DN1465" i="1"/>
  <c r="DN1466" i="1"/>
  <c r="DN1467" i="1"/>
  <c r="DN1468" i="1"/>
  <c r="DN1469" i="1"/>
  <c r="DN1470" i="1"/>
  <c r="DN1471" i="1"/>
  <c r="DN1472" i="1"/>
  <c r="DN1473" i="1"/>
  <c r="DN1474" i="1"/>
  <c r="DN1475" i="1"/>
  <c r="DN1476" i="1"/>
  <c r="DN1477" i="1"/>
  <c r="DN1478" i="1"/>
  <c r="DN1479" i="1"/>
  <c r="DN1480" i="1"/>
  <c r="DN1481" i="1"/>
  <c r="DN1482" i="1"/>
  <c r="DN1483" i="1"/>
  <c r="DN1484" i="1"/>
  <c r="DN1485" i="1"/>
  <c r="DN1486" i="1"/>
  <c r="DN1487" i="1"/>
  <c r="DN1488" i="1"/>
  <c r="DN1489" i="1"/>
  <c r="DN1490" i="1"/>
  <c r="DN1491" i="1"/>
  <c r="DN1492" i="1"/>
  <c r="DN1493" i="1"/>
  <c r="DN1494" i="1"/>
  <c r="DN1495" i="1"/>
  <c r="DN1496" i="1"/>
  <c r="DN1497" i="1"/>
  <c r="DN1498" i="1"/>
  <c r="DN1499" i="1"/>
  <c r="DN1500" i="1"/>
  <c r="DN1501" i="1"/>
  <c r="DN1502" i="1"/>
  <c r="DN1503" i="1"/>
  <c r="DN1504" i="1"/>
  <c r="DN1505" i="1"/>
  <c r="DN1506" i="1"/>
  <c r="DN1507" i="1"/>
  <c r="DN1508" i="1"/>
  <c r="DN1509" i="1"/>
  <c r="DN1510" i="1"/>
  <c r="DN1511" i="1"/>
  <c r="DN1512" i="1"/>
  <c r="DN1513" i="1"/>
  <c r="DN1514" i="1"/>
  <c r="DN1515" i="1"/>
  <c r="DN1516" i="1"/>
  <c r="DN1517" i="1"/>
  <c r="DN1518" i="1"/>
  <c r="DN1519" i="1"/>
  <c r="DN1520" i="1"/>
  <c r="DN1521" i="1"/>
  <c r="DN1522" i="1"/>
  <c r="DN1523" i="1"/>
  <c r="DN1524" i="1"/>
  <c r="DN1525" i="1"/>
  <c r="DN1526" i="1"/>
  <c r="DN1527" i="1"/>
  <c r="DN1528" i="1"/>
  <c r="DN1529" i="1"/>
  <c r="DN1530" i="1"/>
  <c r="DN1531" i="1"/>
  <c r="DN1532" i="1"/>
  <c r="DN1533" i="1"/>
  <c r="DN1534" i="1"/>
  <c r="DN1535" i="1"/>
  <c r="DN1536" i="1"/>
  <c r="DN1537" i="1"/>
  <c r="DN1538" i="1"/>
  <c r="DN1539" i="1"/>
  <c r="DN1540" i="1"/>
  <c r="DN1541" i="1"/>
  <c r="DN1542" i="1"/>
  <c r="DN1543" i="1"/>
  <c r="DN1544" i="1"/>
  <c r="DN1545" i="1"/>
  <c r="DN1546" i="1"/>
  <c r="DN1547" i="1"/>
  <c r="DN1548" i="1"/>
  <c r="DN1549" i="1"/>
  <c r="DN1550" i="1"/>
  <c r="DN1551" i="1"/>
  <c r="DN1552" i="1"/>
  <c r="DN1553" i="1"/>
  <c r="DN1554" i="1"/>
  <c r="DN1555" i="1"/>
  <c r="DN1556" i="1"/>
  <c r="DN1557" i="1"/>
  <c r="DN1558" i="1"/>
  <c r="DN1559" i="1"/>
  <c r="DN1560" i="1"/>
  <c r="DN1561" i="1"/>
  <c r="DN1562" i="1"/>
  <c r="DN1563" i="1"/>
  <c r="DN1564" i="1"/>
  <c r="DN1565" i="1"/>
  <c r="DN1566" i="1"/>
  <c r="DN1567" i="1"/>
  <c r="DN1568" i="1"/>
  <c r="DN1569" i="1"/>
  <c r="DN1570" i="1"/>
  <c r="DN1571" i="1"/>
  <c r="DN1572" i="1"/>
  <c r="DN1573" i="1"/>
  <c r="DN1574" i="1"/>
  <c r="DN1575" i="1"/>
  <c r="DN1576" i="1"/>
  <c r="DN1577" i="1"/>
  <c r="DN1578" i="1"/>
  <c r="DN1579" i="1"/>
  <c r="DN1580" i="1"/>
  <c r="DN1581" i="1"/>
  <c r="DN1582" i="1"/>
  <c r="DN1583" i="1"/>
  <c r="DN1584" i="1"/>
  <c r="DN1585" i="1"/>
  <c r="DN1586" i="1"/>
  <c r="DN1587" i="1"/>
  <c r="DN1588" i="1"/>
  <c r="DN1589" i="1"/>
  <c r="DN1590" i="1"/>
  <c r="DN1591" i="1"/>
  <c r="DN1592" i="1"/>
  <c r="DN1593" i="1"/>
  <c r="DN1594" i="1"/>
  <c r="DN1595" i="1"/>
  <c r="DN1596" i="1"/>
  <c r="DN1597" i="1"/>
  <c r="DN1598" i="1"/>
  <c r="DN1599" i="1"/>
  <c r="DN1600" i="1"/>
  <c r="DN1601" i="1"/>
  <c r="DN1602" i="1"/>
  <c r="DN1603" i="1"/>
  <c r="DN1604" i="1"/>
  <c r="DN1605" i="1"/>
  <c r="DN1606" i="1"/>
  <c r="DN1607" i="1"/>
  <c r="DN1608" i="1"/>
  <c r="DN1609" i="1"/>
  <c r="DN1610" i="1"/>
  <c r="DN1611" i="1"/>
  <c r="DN1612" i="1"/>
  <c r="DN1613" i="1"/>
  <c r="DN1614" i="1"/>
  <c r="DN1615" i="1"/>
  <c r="DN1616" i="1"/>
  <c r="DN1617" i="1"/>
  <c r="DN1618" i="1"/>
  <c r="DN1619" i="1"/>
  <c r="DN1620" i="1"/>
  <c r="DN1621" i="1"/>
  <c r="DN1622" i="1"/>
  <c r="DN1623" i="1"/>
  <c r="DN1624" i="1"/>
  <c r="DN1625" i="1"/>
  <c r="DN1626" i="1"/>
  <c r="DN1627" i="1"/>
  <c r="DN1628" i="1"/>
  <c r="DN1629" i="1"/>
  <c r="DN1630" i="1"/>
  <c r="DN1631" i="1"/>
  <c r="DN1632" i="1"/>
  <c r="DN1633" i="1"/>
  <c r="DN1634" i="1"/>
  <c r="DN1635" i="1"/>
  <c r="DN1636" i="1"/>
  <c r="DN1637" i="1"/>
  <c r="DN1638" i="1"/>
  <c r="DN1639" i="1"/>
  <c r="DN1640" i="1"/>
  <c r="DN1641" i="1"/>
  <c r="DN1642" i="1"/>
  <c r="DN1643" i="1"/>
  <c r="DN1644" i="1"/>
  <c r="DN1645" i="1"/>
  <c r="DN1646" i="1"/>
  <c r="DN1647" i="1"/>
  <c r="DN1648" i="1"/>
  <c r="DN1649" i="1"/>
  <c r="DN1650" i="1"/>
  <c r="DN1651" i="1"/>
  <c r="DN1652" i="1"/>
  <c r="DN1653" i="1"/>
  <c r="DN1654" i="1"/>
  <c r="DN1655" i="1"/>
  <c r="DN1656" i="1"/>
  <c r="DN1657" i="1"/>
  <c r="DN1658" i="1"/>
  <c r="DN1659" i="1"/>
  <c r="DN1660" i="1"/>
  <c r="DN1661" i="1"/>
  <c r="DN1662" i="1"/>
  <c r="DN1663" i="1"/>
  <c r="DN1664" i="1"/>
  <c r="DN1665" i="1"/>
  <c r="DN1666" i="1"/>
  <c r="DN1667" i="1"/>
  <c r="DN1668" i="1"/>
  <c r="DN1669" i="1"/>
  <c r="DN1670" i="1"/>
  <c r="DN1671" i="1"/>
  <c r="DN1672" i="1"/>
  <c r="DN1673" i="1"/>
  <c r="DN1674" i="1"/>
  <c r="DN1675" i="1"/>
  <c r="DN1676" i="1"/>
  <c r="DN1677" i="1"/>
  <c r="DN1678" i="1"/>
  <c r="DN1679" i="1"/>
  <c r="DN1680" i="1"/>
  <c r="DN1681" i="1"/>
  <c r="DN1682" i="1"/>
  <c r="DN1683" i="1"/>
  <c r="DN1684" i="1"/>
  <c r="DN1685" i="1"/>
  <c r="DN1686" i="1"/>
  <c r="DN1687" i="1"/>
  <c r="DN1688" i="1"/>
  <c r="DN1689" i="1"/>
  <c r="DN1690" i="1"/>
  <c r="DN1691" i="1"/>
  <c r="DN1692" i="1"/>
  <c r="DN1693" i="1"/>
  <c r="DN1694" i="1"/>
  <c r="DN1695" i="1"/>
  <c r="DN1696" i="1"/>
  <c r="DN1697" i="1"/>
  <c r="DN1698" i="1"/>
  <c r="DN1699" i="1"/>
  <c r="DN1700" i="1"/>
  <c r="DN1701" i="1"/>
  <c r="DN1702" i="1"/>
  <c r="DN1703" i="1"/>
  <c r="DN1704" i="1"/>
  <c r="DN1705" i="1"/>
  <c r="DN1706" i="1"/>
  <c r="DN1707" i="1"/>
  <c r="DN1708" i="1"/>
  <c r="DN1709" i="1"/>
  <c r="DN1710" i="1"/>
  <c r="DN1711" i="1"/>
  <c r="DN1712" i="1"/>
  <c r="DN1713" i="1"/>
  <c r="DN1714" i="1"/>
  <c r="DN1715" i="1"/>
  <c r="DN1716" i="1"/>
  <c r="DN1717" i="1"/>
  <c r="DN1718" i="1"/>
  <c r="DN1719" i="1"/>
  <c r="DN1720" i="1"/>
  <c r="DN1721" i="1"/>
  <c r="DN1722" i="1"/>
  <c r="DN1723" i="1"/>
  <c r="DN1724" i="1"/>
  <c r="DN1725" i="1"/>
  <c r="DN1726" i="1"/>
  <c r="DN1727" i="1"/>
  <c r="DN1728" i="1"/>
  <c r="DN1729" i="1"/>
  <c r="DN1730" i="1"/>
  <c r="DN1731" i="1"/>
  <c r="DN1732" i="1"/>
  <c r="DN1733" i="1"/>
  <c r="DN1734" i="1"/>
  <c r="DN1735" i="1"/>
  <c r="DN1736" i="1"/>
  <c r="DN1737" i="1"/>
  <c r="DN1738" i="1"/>
  <c r="DN1739" i="1"/>
  <c r="DN1740" i="1"/>
  <c r="DN1741" i="1"/>
  <c r="DN1742" i="1"/>
  <c r="DN1743" i="1"/>
  <c r="DN1744" i="1"/>
  <c r="DN1745" i="1"/>
  <c r="DN1746" i="1"/>
  <c r="DN1747" i="1"/>
  <c r="DN1748" i="1"/>
  <c r="DN1749" i="1"/>
  <c r="DN1750" i="1"/>
  <c r="DN1751" i="1"/>
  <c r="DN1752" i="1"/>
  <c r="DN1753" i="1"/>
  <c r="DN1754" i="1"/>
  <c r="DN1755" i="1"/>
  <c r="DN1756" i="1"/>
  <c r="DN1757" i="1"/>
  <c r="DN1758" i="1"/>
  <c r="DN1759" i="1"/>
  <c r="DN1760" i="1"/>
  <c r="DN1761" i="1"/>
  <c r="DN1762" i="1"/>
  <c r="DN1763" i="1"/>
  <c r="DN1764" i="1"/>
  <c r="DN1765" i="1"/>
  <c r="DN1766" i="1"/>
  <c r="DN1767" i="1"/>
  <c r="DN1768" i="1"/>
  <c r="DN1769" i="1"/>
  <c r="DN1770" i="1"/>
  <c r="DN1771" i="1"/>
  <c r="DN1772" i="1"/>
  <c r="DN1773" i="1"/>
  <c r="DN1774" i="1"/>
  <c r="DN1775" i="1"/>
  <c r="DN1776" i="1"/>
  <c r="DN1777" i="1"/>
  <c r="DN1778" i="1"/>
  <c r="DN1779" i="1"/>
  <c r="DN1780" i="1"/>
  <c r="DN1781" i="1"/>
  <c r="DN1782" i="1"/>
  <c r="DN1783" i="1"/>
  <c r="DN1784" i="1"/>
  <c r="DN1785" i="1"/>
  <c r="DN1786" i="1"/>
  <c r="DN1787" i="1"/>
  <c r="DN1788" i="1"/>
  <c r="DN1789" i="1"/>
  <c r="DN1790" i="1"/>
  <c r="DN1791" i="1"/>
  <c r="DN1792" i="1"/>
  <c r="DN1793" i="1"/>
  <c r="DN1794" i="1"/>
  <c r="DN1795" i="1"/>
  <c r="DN1796" i="1"/>
  <c r="DN1797" i="1"/>
  <c r="DN1798" i="1"/>
  <c r="DN1799" i="1"/>
  <c r="DN1800" i="1"/>
  <c r="DN1801" i="1"/>
  <c r="DN1802" i="1"/>
  <c r="DN1803" i="1"/>
  <c r="DN1804" i="1"/>
  <c r="DN1805" i="1"/>
  <c r="DN1806" i="1"/>
  <c r="DN1807" i="1"/>
  <c r="DN1808" i="1"/>
  <c r="DN1809" i="1"/>
  <c r="DN1810" i="1"/>
  <c r="DN1811" i="1"/>
  <c r="DN1812" i="1"/>
  <c r="DN1813" i="1"/>
  <c r="DN1814" i="1"/>
  <c r="DN1815" i="1"/>
  <c r="DN1816" i="1"/>
  <c r="DN1817" i="1"/>
  <c r="DN1818" i="1"/>
  <c r="DN1819" i="1"/>
  <c r="DN1820" i="1"/>
  <c r="DN1821" i="1"/>
  <c r="DN1822" i="1"/>
  <c r="DN1823" i="1"/>
  <c r="DN1824" i="1"/>
  <c r="DN1825" i="1"/>
  <c r="DN1826" i="1"/>
  <c r="DN1827" i="1"/>
  <c r="DN1828" i="1"/>
  <c r="DN1829" i="1"/>
  <c r="DN1830" i="1"/>
  <c r="DN1831" i="1"/>
  <c r="DN1832" i="1"/>
  <c r="DN1833" i="1"/>
  <c r="DN1834" i="1"/>
  <c r="DN1835" i="1"/>
  <c r="DN1836" i="1"/>
  <c r="DN1837" i="1"/>
  <c r="DN1838" i="1"/>
  <c r="DN1839" i="1"/>
  <c r="DN1840" i="1"/>
  <c r="DN1841" i="1"/>
  <c r="DN1842" i="1"/>
  <c r="DN1843" i="1"/>
  <c r="DN1844" i="1"/>
  <c r="DN1845" i="1"/>
  <c r="DN1846" i="1"/>
  <c r="DN1847" i="1"/>
  <c r="DN1848" i="1"/>
  <c r="DN1849" i="1"/>
  <c r="DN1850" i="1"/>
  <c r="DN1851" i="1"/>
  <c r="DN1852" i="1"/>
  <c r="DN1853" i="1"/>
  <c r="DN1854" i="1"/>
  <c r="DN1855" i="1"/>
  <c r="DN1856" i="1"/>
  <c r="DN1857" i="1"/>
  <c r="DN1858" i="1"/>
  <c r="DN1859" i="1"/>
  <c r="DN1860" i="1"/>
  <c r="DN1861" i="1"/>
  <c r="DN1862" i="1"/>
  <c r="DN1863" i="1"/>
  <c r="DN1864" i="1"/>
  <c r="DN1865" i="1"/>
  <c r="DN1866" i="1"/>
  <c r="DN1867" i="1"/>
  <c r="DN1868" i="1"/>
  <c r="DN1869" i="1"/>
  <c r="DN1870" i="1"/>
  <c r="DN1871" i="1"/>
  <c r="DN1872" i="1"/>
  <c r="DN1873" i="1"/>
  <c r="DN1874" i="1"/>
  <c r="DN1875" i="1"/>
  <c r="DN1876" i="1"/>
  <c r="DN1877" i="1"/>
  <c r="DN1878" i="1"/>
  <c r="DN1879" i="1"/>
  <c r="DN1880" i="1"/>
  <c r="DN1881" i="1"/>
  <c r="DN1882" i="1"/>
  <c r="DN1883" i="1"/>
  <c r="DN1884" i="1"/>
  <c r="DN1885" i="1"/>
  <c r="DN1886" i="1"/>
  <c r="DN1887" i="1"/>
  <c r="DN1888" i="1"/>
  <c r="DN1889" i="1"/>
  <c r="DN1890" i="1"/>
  <c r="DN1891" i="1"/>
  <c r="DN1892" i="1"/>
  <c r="DN1893" i="1"/>
  <c r="DN1894" i="1"/>
  <c r="DN1895" i="1"/>
  <c r="DN1896" i="1"/>
  <c r="DN1897" i="1"/>
  <c r="DN1898" i="1"/>
  <c r="DN1899" i="1"/>
  <c r="DN1900" i="1"/>
  <c r="DN1901" i="1"/>
  <c r="DN1902" i="1"/>
  <c r="DN1903" i="1"/>
  <c r="DN1904" i="1"/>
  <c r="DN1905" i="1"/>
  <c r="DN1906" i="1"/>
  <c r="DN1907" i="1"/>
  <c r="DN1908" i="1"/>
  <c r="DN1909" i="1"/>
  <c r="DN1910" i="1"/>
  <c r="DN1911" i="1"/>
  <c r="DN1912" i="1"/>
  <c r="DN1913" i="1"/>
  <c r="DN1914" i="1"/>
  <c r="DN1915" i="1"/>
  <c r="DN1916" i="1"/>
  <c r="DN1917" i="1"/>
  <c r="DN1918" i="1"/>
  <c r="DN1919" i="1"/>
  <c r="DN1920" i="1"/>
  <c r="DN1921" i="1"/>
  <c r="DN1922" i="1"/>
  <c r="DN1923" i="1"/>
  <c r="DN1924" i="1"/>
  <c r="DN1925" i="1"/>
  <c r="DN1926" i="1"/>
  <c r="DN1927" i="1"/>
  <c r="DN1928" i="1"/>
  <c r="DN1929" i="1"/>
  <c r="DN1930" i="1"/>
  <c r="DN1931" i="1"/>
  <c r="DN1932" i="1"/>
  <c r="DN1933" i="1"/>
  <c r="DN1934" i="1"/>
  <c r="DN1935" i="1"/>
  <c r="DN1936" i="1"/>
  <c r="DN1937" i="1"/>
  <c r="DN1938" i="1"/>
  <c r="DN1939" i="1"/>
  <c r="DN1940" i="1"/>
  <c r="DN1941" i="1"/>
  <c r="DN1942" i="1"/>
  <c r="DN1943" i="1"/>
  <c r="DN1944" i="1"/>
  <c r="DN1945" i="1"/>
  <c r="DN1946" i="1"/>
  <c r="DN1947" i="1"/>
  <c r="DN1948" i="1"/>
  <c r="DN1949" i="1"/>
  <c r="DN1950" i="1"/>
  <c r="DN1951" i="1"/>
  <c r="DN1952" i="1"/>
  <c r="DN1953" i="1"/>
  <c r="DN1954" i="1"/>
  <c r="DN1955" i="1"/>
  <c r="DN1956" i="1"/>
  <c r="DN1957" i="1"/>
  <c r="DN1958" i="1"/>
  <c r="DN1959" i="1"/>
  <c r="DN1960" i="1"/>
  <c r="DN1961" i="1"/>
  <c r="DN1962" i="1"/>
  <c r="DN1963" i="1"/>
  <c r="DN1964" i="1"/>
  <c r="DN1965" i="1"/>
  <c r="DN1966" i="1"/>
  <c r="DN1967" i="1"/>
  <c r="DN1968" i="1"/>
  <c r="DN1969" i="1"/>
  <c r="DN1970" i="1"/>
  <c r="DN1971" i="1"/>
  <c r="DN1972" i="1"/>
  <c r="DN1973" i="1"/>
  <c r="DN1974" i="1"/>
  <c r="DN1975" i="1"/>
  <c r="DN1976" i="1"/>
  <c r="DN1977" i="1"/>
  <c r="DN1978" i="1"/>
  <c r="DN1979" i="1"/>
  <c r="DN1980" i="1"/>
  <c r="DN1981" i="1"/>
  <c r="DN1982" i="1"/>
  <c r="DN1983" i="1"/>
  <c r="DN1984" i="1"/>
  <c r="DN1985" i="1"/>
  <c r="DN1986" i="1"/>
  <c r="DN1987" i="1"/>
  <c r="DN1988" i="1"/>
  <c r="DN1989" i="1"/>
  <c r="DN1990" i="1"/>
  <c r="DN1991" i="1"/>
  <c r="DN1992" i="1"/>
  <c r="DN1993" i="1"/>
  <c r="DN1994" i="1"/>
  <c r="DN1995" i="1"/>
  <c r="DN1996" i="1"/>
  <c r="DN1997" i="1"/>
  <c r="DN1998" i="1"/>
  <c r="DN1999" i="1"/>
  <c r="DN2000" i="1"/>
  <c r="DN2001" i="1"/>
  <c r="DN2002" i="1"/>
  <c r="DN2003" i="1"/>
  <c r="DN2004" i="1"/>
  <c r="DN2005" i="1"/>
  <c r="DN2006" i="1"/>
  <c r="DN2007" i="1"/>
  <c r="DN2008" i="1"/>
  <c r="DN2009" i="1"/>
  <c r="DN2010" i="1"/>
  <c r="DN2011" i="1"/>
  <c r="DN2012" i="1"/>
  <c r="DN2013" i="1"/>
  <c r="DN2014" i="1"/>
  <c r="DN2015" i="1"/>
  <c r="DN2016" i="1"/>
  <c r="DN2017" i="1"/>
  <c r="DN2018" i="1"/>
  <c r="DN2019" i="1"/>
  <c r="DN2020" i="1"/>
  <c r="DN2021" i="1"/>
  <c r="DN2022" i="1"/>
  <c r="DN2023" i="1"/>
  <c r="DN2024" i="1"/>
  <c r="DN2025" i="1"/>
  <c r="DN2026" i="1"/>
  <c r="DN2027" i="1"/>
  <c r="DN2028" i="1"/>
  <c r="DN2029" i="1"/>
  <c r="DN2030" i="1"/>
  <c r="DN2031" i="1"/>
  <c r="DN2032" i="1"/>
  <c r="DN2033" i="1"/>
  <c r="DN2034" i="1"/>
  <c r="DN2035" i="1"/>
  <c r="DN2036" i="1"/>
  <c r="DN2037" i="1"/>
  <c r="DN2038" i="1"/>
  <c r="DN2039" i="1"/>
  <c r="DN2040" i="1"/>
  <c r="DN2041" i="1"/>
  <c r="DN2042" i="1"/>
  <c r="DN2043" i="1"/>
  <c r="DN2044" i="1"/>
  <c r="DN2045" i="1"/>
  <c r="DN2046" i="1"/>
  <c r="DN2047" i="1"/>
  <c r="DN2048" i="1"/>
  <c r="DN2049" i="1"/>
  <c r="DN2050" i="1"/>
  <c r="DN2051" i="1"/>
  <c r="DN2052" i="1"/>
  <c r="DN2053" i="1"/>
  <c r="DN2054" i="1"/>
  <c r="DN2055" i="1"/>
  <c r="DN2056" i="1"/>
  <c r="DN2057" i="1"/>
  <c r="DN2058" i="1"/>
  <c r="DN2059" i="1"/>
  <c r="DN2060" i="1"/>
  <c r="DN2061" i="1"/>
  <c r="DN2062" i="1"/>
  <c r="DN2063" i="1"/>
  <c r="DN2064" i="1"/>
  <c r="DN2065" i="1"/>
  <c r="DN2066" i="1"/>
  <c r="DN2067" i="1"/>
  <c r="DN2068" i="1"/>
  <c r="DN2069" i="1"/>
  <c r="DN2070" i="1"/>
  <c r="DN2071" i="1"/>
  <c r="DN2072" i="1"/>
  <c r="DN2073" i="1"/>
  <c r="DN2074" i="1"/>
  <c r="DN2075" i="1"/>
  <c r="DN2076" i="1"/>
  <c r="DN2077" i="1"/>
  <c r="DN2078" i="1"/>
  <c r="DN2079" i="1"/>
  <c r="DN2080" i="1"/>
  <c r="DN2081" i="1"/>
  <c r="DN2082" i="1"/>
  <c r="DN2083" i="1"/>
  <c r="DN2084" i="1"/>
  <c r="DN2085" i="1"/>
  <c r="DN2086" i="1"/>
  <c r="DN2087" i="1"/>
  <c r="DN2088" i="1"/>
  <c r="DN2089" i="1"/>
  <c r="DN2090" i="1"/>
  <c r="DN2091" i="1"/>
  <c r="DN2092" i="1"/>
  <c r="DN2093" i="1"/>
  <c r="DN2094" i="1"/>
  <c r="DN2095" i="1"/>
  <c r="DN2096" i="1"/>
  <c r="DN2097" i="1"/>
  <c r="DN2098" i="1"/>
  <c r="DN2099" i="1"/>
  <c r="DN2100" i="1"/>
  <c r="DN2101" i="1"/>
  <c r="DN2102" i="1"/>
  <c r="DN2103" i="1"/>
  <c r="DN2104" i="1"/>
  <c r="DN2105" i="1"/>
  <c r="DN2106" i="1"/>
  <c r="DN2107" i="1"/>
  <c r="DN2108" i="1"/>
  <c r="DN2109" i="1"/>
  <c r="DN2110" i="1"/>
  <c r="DN2111" i="1"/>
  <c r="DN2112" i="1"/>
  <c r="DN2113" i="1"/>
  <c r="DN2114" i="1"/>
  <c r="DN2115" i="1"/>
  <c r="DN2116" i="1"/>
  <c r="DN2117" i="1"/>
  <c r="DN2118" i="1"/>
  <c r="DN2119" i="1"/>
  <c r="DN2120" i="1"/>
  <c r="DN2121" i="1"/>
  <c r="DN2122" i="1"/>
  <c r="DN2123" i="1"/>
  <c r="DN2124" i="1"/>
  <c r="DN2125" i="1"/>
  <c r="DN2126" i="1"/>
  <c r="DN2127" i="1"/>
  <c r="DN2128" i="1"/>
  <c r="DN2129" i="1"/>
  <c r="DN2130" i="1"/>
  <c r="DN2131" i="1"/>
  <c r="DN2132" i="1"/>
  <c r="DN2133" i="1"/>
  <c r="DN2134" i="1"/>
  <c r="DN2135" i="1"/>
  <c r="DN2136" i="1"/>
  <c r="DN2137" i="1"/>
  <c r="DN2138" i="1"/>
  <c r="DN2139" i="1"/>
  <c r="DN2140" i="1"/>
  <c r="DN2141" i="1"/>
  <c r="DN2142" i="1"/>
  <c r="DN2143" i="1"/>
  <c r="DN2144" i="1"/>
  <c r="DN2145" i="1"/>
  <c r="DN2146" i="1"/>
  <c r="DN2147" i="1"/>
  <c r="DN2148" i="1"/>
  <c r="DN2149" i="1"/>
  <c r="DN2150" i="1"/>
  <c r="DN2151" i="1"/>
  <c r="DN2152" i="1"/>
  <c r="DN2153" i="1"/>
  <c r="DN2154" i="1"/>
  <c r="DN2155" i="1"/>
  <c r="DN2156" i="1"/>
  <c r="DN2157" i="1"/>
  <c r="DN2158" i="1"/>
  <c r="DN2159" i="1"/>
  <c r="DN2160" i="1"/>
  <c r="DN2161" i="1"/>
  <c r="DN2162" i="1"/>
  <c r="DN2163" i="1"/>
  <c r="DN2164" i="1"/>
  <c r="DN2165" i="1"/>
  <c r="DN2166" i="1"/>
  <c r="DN2167" i="1"/>
  <c r="DN2168" i="1"/>
  <c r="DN2169" i="1"/>
  <c r="DN2170" i="1"/>
  <c r="DN2171" i="1"/>
  <c r="DN2172" i="1"/>
  <c r="DN2173" i="1"/>
  <c r="DN2174" i="1"/>
  <c r="DN2175" i="1"/>
  <c r="DN2176" i="1"/>
  <c r="DN2177" i="1"/>
  <c r="DN2178" i="1"/>
  <c r="DN2179" i="1"/>
  <c r="DN2180" i="1"/>
  <c r="DN2181" i="1"/>
  <c r="DN2182" i="1"/>
  <c r="DN2183" i="1"/>
  <c r="DN2184" i="1"/>
  <c r="DN2185" i="1"/>
  <c r="DN2186" i="1"/>
  <c r="DN2187" i="1"/>
  <c r="DN2188" i="1"/>
  <c r="DN2189" i="1"/>
  <c r="DN2190" i="1"/>
  <c r="DN2191" i="1"/>
  <c r="DN2192" i="1"/>
  <c r="DN2193" i="1"/>
  <c r="DN2194" i="1"/>
  <c r="DN2195" i="1"/>
  <c r="DN2196" i="1"/>
  <c r="DN2197" i="1"/>
  <c r="DN2198" i="1"/>
  <c r="DN2199" i="1"/>
  <c r="DN2200" i="1"/>
  <c r="DN2201" i="1"/>
  <c r="DN2202" i="1"/>
  <c r="DN2203" i="1"/>
  <c r="DN2204" i="1"/>
  <c r="DN2205" i="1"/>
  <c r="DN2206" i="1"/>
  <c r="DN2207" i="1"/>
  <c r="DN2208" i="1"/>
  <c r="DN2209" i="1"/>
  <c r="DN2210" i="1"/>
  <c r="DN2211" i="1"/>
  <c r="DN2212" i="1"/>
  <c r="DN2213" i="1"/>
  <c r="DN2214" i="1"/>
  <c r="DN2215" i="1"/>
  <c r="DN2216" i="1"/>
  <c r="DN2217" i="1"/>
  <c r="DN2218" i="1"/>
  <c r="DN2219" i="1"/>
  <c r="DN2220" i="1"/>
  <c r="DN2221" i="1"/>
  <c r="DN2222" i="1"/>
  <c r="DN2223" i="1"/>
  <c r="DN2224" i="1"/>
  <c r="DN2225" i="1"/>
  <c r="DN2226" i="1"/>
  <c r="DN2227" i="1"/>
  <c r="DN2228" i="1"/>
  <c r="DN2229" i="1"/>
  <c r="DN2230" i="1"/>
  <c r="DN2231" i="1"/>
  <c r="DN2232" i="1"/>
  <c r="DN2233" i="1"/>
  <c r="DN2234" i="1"/>
  <c r="DN2235" i="1"/>
  <c r="DN2236" i="1"/>
  <c r="DN2237" i="1"/>
  <c r="DN2238" i="1"/>
  <c r="DN2239" i="1"/>
  <c r="DN2240" i="1"/>
  <c r="DN2241" i="1"/>
  <c r="DN2242" i="1"/>
  <c r="DN2243" i="1"/>
  <c r="DN2244" i="1"/>
  <c r="DN2245" i="1"/>
  <c r="DN2246" i="1"/>
  <c r="DN2247" i="1"/>
  <c r="DN2248" i="1"/>
  <c r="DN2249" i="1"/>
  <c r="DN2250" i="1"/>
  <c r="DN2251" i="1"/>
  <c r="DN2252" i="1"/>
  <c r="DN2253" i="1"/>
  <c r="DN2254" i="1"/>
  <c r="DN2255" i="1"/>
  <c r="DN2256" i="1"/>
  <c r="DN2257" i="1"/>
  <c r="DN2258" i="1"/>
  <c r="DN2259" i="1"/>
  <c r="DN2260" i="1"/>
  <c r="DN2261" i="1"/>
  <c r="DN2262" i="1"/>
  <c r="DN2263" i="1"/>
  <c r="DN2264" i="1"/>
  <c r="DN2265" i="1"/>
  <c r="DN2266" i="1"/>
  <c r="DN2267" i="1"/>
  <c r="DN2268" i="1"/>
  <c r="DN2269" i="1"/>
  <c r="DN2270" i="1"/>
  <c r="DN2271" i="1"/>
  <c r="DN2272" i="1"/>
  <c r="DN2273" i="1"/>
  <c r="DN2274" i="1"/>
  <c r="DN2275" i="1"/>
  <c r="DN2276" i="1"/>
  <c r="DN2277" i="1"/>
  <c r="DN2278" i="1"/>
  <c r="DN2279" i="1"/>
  <c r="DN2280" i="1"/>
  <c r="DN2281" i="1"/>
  <c r="DN2282" i="1"/>
  <c r="DN2283" i="1"/>
  <c r="DN2284" i="1"/>
  <c r="DN2285" i="1"/>
  <c r="DN2286" i="1"/>
  <c r="DN2287" i="1"/>
  <c r="DN2288" i="1"/>
  <c r="DN2289" i="1"/>
  <c r="DN2290" i="1"/>
  <c r="DN2291" i="1"/>
  <c r="DN2292" i="1"/>
  <c r="DN2293" i="1"/>
  <c r="DN2294" i="1"/>
  <c r="DN2295" i="1"/>
  <c r="DN2296" i="1"/>
  <c r="DN2297" i="1"/>
  <c r="DN2298" i="1"/>
  <c r="DN2299" i="1"/>
  <c r="DN2300" i="1"/>
  <c r="DN2301" i="1"/>
  <c r="DN2302" i="1"/>
  <c r="DN2303" i="1"/>
  <c r="DN2304" i="1"/>
  <c r="DN2305" i="1"/>
  <c r="DN2306" i="1"/>
  <c r="DN2307" i="1"/>
  <c r="DN2308" i="1"/>
  <c r="DN2309" i="1"/>
  <c r="DN2310" i="1"/>
  <c r="DN2311" i="1"/>
  <c r="DN2312" i="1"/>
  <c r="DN2313" i="1"/>
  <c r="DN2314" i="1"/>
  <c r="DN2315" i="1"/>
  <c r="DN2316" i="1"/>
  <c r="DN2317" i="1"/>
  <c r="DN2318" i="1"/>
  <c r="DN2319" i="1"/>
  <c r="DN2320" i="1"/>
  <c r="DN2321" i="1"/>
  <c r="DN2322" i="1"/>
  <c r="DN2323" i="1"/>
  <c r="DN2324" i="1"/>
  <c r="DN2325" i="1"/>
  <c r="DN2326" i="1"/>
  <c r="DN2327" i="1"/>
  <c r="DN2328" i="1"/>
  <c r="DN2329" i="1"/>
  <c r="DN2330" i="1"/>
  <c r="DN2331" i="1"/>
  <c r="DN2332" i="1"/>
  <c r="DN2333" i="1"/>
  <c r="DN2334" i="1"/>
  <c r="DN2335" i="1"/>
  <c r="DN2336" i="1"/>
  <c r="DN2337" i="1"/>
  <c r="DN2338" i="1"/>
  <c r="DN2339" i="1"/>
  <c r="DN2340" i="1"/>
  <c r="DN2341" i="1"/>
  <c r="DN2342" i="1"/>
  <c r="DN2343" i="1"/>
  <c r="DN2344" i="1"/>
  <c r="DN2345" i="1"/>
  <c r="DN2346" i="1"/>
  <c r="DN2347" i="1"/>
  <c r="DN2348" i="1"/>
  <c r="DN2349" i="1"/>
  <c r="DN2350" i="1"/>
  <c r="DN2351" i="1"/>
  <c r="DN2352" i="1"/>
  <c r="DN2353" i="1"/>
  <c r="DN2354" i="1"/>
  <c r="DN2355" i="1"/>
  <c r="DN2356" i="1"/>
  <c r="DN2357" i="1"/>
  <c r="DN2358" i="1"/>
  <c r="DN2359" i="1"/>
  <c r="DN2360" i="1"/>
  <c r="DN2361" i="1"/>
  <c r="DN2362" i="1"/>
  <c r="DN2363" i="1"/>
  <c r="DN2364" i="1"/>
  <c r="DN2365" i="1"/>
  <c r="DN2366" i="1"/>
  <c r="DN2367" i="1"/>
  <c r="DN2368" i="1"/>
  <c r="DN2369" i="1"/>
  <c r="DN2370" i="1"/>
  <c r="DN2371" i="1"/>
  <c r="DN2372" i="1"/>
  <c r="DN2373" i="1"/>
  <c r="DN2374" i="1"/>
  <c r="DN2375" i="1"/>
  <c r="DN2376" i="1"/>
  <c r="DN2377" i="1"/>
  <c r="DN2378" i="1"/>
  <c r="DN2379" i="1"/>
  <c r="DN2380" i="1"/>
  <c r="DN2381" i="1"/>
  <c r="DN2382" i="1"/>
  <c r="DN2383" i="1"/>
  <c r="DN2384" i="1"/>
  <c r="DN2385" i="1"/>
  <c r="DN2386" i="1"/>
  <c r="DN2387" i="1"/>
  <c r="DN2388" i="1"/>
  <c r="DN2389" i="1"/>
  <c r="DN2390" i="1"/>
  <c r="DN2391" i="1"/>
  <c r="DN2392" i="1"/>
  <c r="DN2393" i="1"/>
  <c r="DN2394" i="1"/>
  <c r="DN2395" i="1"/>
  <c r="DN2396" i="1"/>
  <c r="DN2397" i="1"/>
  <c r="DN2398" i="1"/>
  <c r="DN2399" i="1"/>
  <c r="DN2400" i="1"/>
  <c r="DN2401" i="1"/>
  <c r="DN2402" i="1"/>
  <c r="DN2403" i="1"/>
  <c r="DN2404" i="1"/>
  <c r="DN2405" i="1"/>
  <c r="DN2406" i="1"/>
  <c r="DN2407" i="1"/>
  <c r="DN2408" i="1"/>
  <c r="DN2409" i="1"/>
  <c r="DN2410" i="1"/>
  <c r="DN2411" i="1"/>
  <c r="DN2412" i="1"/>
  <c r="DN2413" i="1"/>
  <c r="DN2414" i="1"/>
  <c r="DN2415" i="1"/>
  <c r="DN2416" i="1"/>
  <c r="DN2417" i="1"/>
  <c r="DN2418" i="1"/>
  <c r="DN2419" i="1"/>
  <c r="DN2420" i="1"/>
  <c r="DN2421" i="1"/>
  <c r="DN2422" i="1"/>
  <c r="DN2423" i="1"/>
  <c r="DN2424" i="1"/>
  <c r="DN2425" i="1"/>
  <c r="DN2426" i="1"/>
  <c r="DN2427" i="1"/>
  <c r="DN2428" i="1"/>
  <c r="DN2429" i="1"/>
  <c r="DN2430" i="1"/>
  <c r="DN2431" i="1"/>
  <c r="DN2432" i="1"/>
  <c r="DN2433" i="1"/>
  <c r="DN2434" i="1"/>
  <c r="DN2435" i="1"/>
  <c r="DN2436" i="1"/>
  <c r="DN2437" i="1"/>
  <c r="DN2438" i="1"/>
  <c r="DN2439" i="1"/>
  <c r="DN2440" i="1"/>
  <c r="DN2441" i="1"/>
  <c r="DN2442" i="1"/>
  <c r="DN2443" i="1"/>
  <c r="DN2444" i="1"/>
  <c r="DN2445" i="1"/>
  <c r="DN2446" i="1"/>
  <c r="DN2447" i="1"/>
  <c r="DN2448" i="1"/>
  <c r="DN2449" i="1"/>
  <c r="DN2450" i="1"/>
  <c r="DN2451" i="1"/>
  <c r="DN2452" i="1"/>
  <c r="DN2453" i="1"/>
  <c r="DN2454" i="1"/>
  <c r="DN2455" i="1"/>
  <c r="DN2456" i="1"/>
  <c r="DN2457" i="1"/>
  <c r="DN2458" i="1"/>
  <c r="DN2459" i="1"/>
  <c r="DN2460" i="1"/>
  <c r="DN2461" i="1"/>
  <c r="DN2462" i="1"/>
  <c r="DN2463" i="1"/>
  <c r="DN2464" i="1"/>
  <c r="DN2465" i="1"/>
  <c r="DN2466" i="1"/>
  <c r="DN2467" i="1"/>
  <c r="DN2468" i="1"/>
  <c r="DN2469" i="1"/>
  <c r="DN2470" i="1"/>
  <c r="DN2471" i="1"/>
  <c r="DN2472" i="1"/>
  <c r="DN2473" i="1"/>
  <c r="DN2474" i="1"/>
  <c r="DN2475" i="1"/>
  <c r="DN2476" i="1"/>
  <c r="DN2477" i="1"/>
  <c r="DN2478" i="1"/>
  <c r="DN2479" i="1"/>
  <c r="DN2480" i="1"/>
  <c r="DN2481" i="1"/>
  <c r="DN2482" i="1"/>
  <c r="DN2483" i="1"/>
  <c r="DN2484" i="1"/>
  <c r="DN2485" i="1"/>
  <c r="DN2486" i="1"/>
  <c r="DN2487" i="1"/>
  <c r="DN2488" i="1"/>
  <c r="DN2489" i="1"/>
  <c r="DN2490" i="1"/>
  <c r="DN2491" i="1"/>
  <c r="DN2492" i="1"/>
  <c r="DN2493" i="1"/>
  <c r="DN2494" i="1"/>
  <c r="DN2495" i="1"/>
  <c r="DN2496" i="1"/>
  <c r="DN2497" i="1"/>
  <c r="DN2498" i="1"/>
  <c r="DN2499" i="1"/>
  <c r="DN2500" i="1"/>
  <c r="DN2501" i="1"/>
  <c r="DN2502" i="1"/>
  <c r="DN2503" i="1"/>
  <c r="DN2504" i="1"/>
  <c r="DN2505" i="1"/>
  <c r="DN2506" i="1"/>
  <c r="DN2507" i="1"/>
  <c r="DN2508" i="1"/>
  <c r="DN2509" i="1"/>
  <c r="DN2510" i="1"/>
  <c r="DN2511" i="1"/>
  <c r="DN2512" i="1"/>
  <c r="DN2513" i="1"/>
  <c r="DN2514" i="1"/>
  <c r="DN2515" i="1"/>
  <c r="DN2516" i="1"/>
  <c r="DN2517" i="1"/>
  <c r="DN2518" i="1"/>
  <c r="DN2519" i="1"/>
  <c r="DN2520" i="1"/>
  <c r="DN2521" i="1"/>
  <c r="DN2522" i="1"/>
  <c r="DN2523" i="1"/>
  <c r="DN2524" i="1"/>
  <c r="DN2525" i="1"/>
  <c r="DN2526" i="1"/>
  <c r="DN2527" i="1"/>
  <c r="DN2528" i="1"/>
  <c r="DN2529" i="1"/>
  <c r="DN2530" i="1"/>
  <c r="DN2531" i="1"/>
  <c r="DN2532" i="1"/>
  <c r="DN2533" i="1"/>
  <c r="DN2534" i="1"/>
  <c r="DN2535" i="1"/>
  <c r="DN2536" i="1"/>
  <c r="DN2537" i="1"/>
  <c r="DN2538" i="1"/>
  <c r="DN2539" i="1"/>
  <c r="DN2540" i="1"/>
  <c r="DN2541" i="1"/>
  <c r="DN2542" i="1"/>
  <c r="DN2543" i="1"/>
  <c r="DN2544" i="1"/>
  <c r="DN2545" i="1"/>
  <c r="DN2546" i="1"/>
  <c r="DN2547" i="1"/>
  <c r="DN2548" i="1"/>
  <c r="DN2549" i="1"/>
  <c r="DN2550" i="1"/>
  <c r="DN2551" i="1"/>
  <c r="DN2552" i="1"/>
  <c r="DN2553" i="1"/>
  <c r="DN2554" i="1"/>
  <c r="DN2555" i="1"/>
  <c r="DN2556" i="1"/>
  <c r="DN2557" i="1"/>
  <c r="DN2558" i="1"/>
  <c r="DN2559" i="1"/>
  <c r="DN2560" i="1"/>
  <c r="DN2561" i="1"/>
  <c r="DN2562" i="1"/>
  <c r="DN2563" i="1"/>
  <c r="DN2564" i="1"/>
  <c r="DN2565" i="1"/>
  <c r="DN2566" i="1"/>
  <c r="DN2567" i="1"/>
  <c r="DN2568" i="1"/>
  <c r="DN2569" i="1"/>
  <c r="DN2570" i="1"/>
  <c r="DN2571" i="1"/>
  <c r="DN2572" i="1"/>
  <c r="DN2573" i="1"/>
  <c r="DN2574" i="1"/>
  <c r="DN2575" i="1"/>
  <c r="DN2576" i="1"/>
  <c r="DN2577" i="1"/>
  <c r="DN2578" i="1"/>
  <c r="DN2579" i="1"/>
  <c r="DN2580" i="1"/>
  <c r="DN2581" i="1"/>
  <c r="DN2582" i="1"/>
  <c r="DN2583" i="1"/>
  <c r="DN2584" i="1"/>
  <c r="DN2585" i="1"/>
  <c r="DN2586" i="1"/>
  <c r="DN2587" i="1"/>
  <c r="DN2588" i="1"/>
  <c r="DN2589" i="1"/>
  <c r="DN2590" i="1"/>
  <c r="DN2591" i="1"/>
  <c r="DN2592" i="1"/>
  <c r="DN2593" i="1"/>
  <c r="DN2594" i="1"/>
  <c r="DN2595" i="1"/>
  <c r="DN2596" i="1"/>
  <c r="DN2597" i="1"/>
  <c r="DN2598" i="1"/>
  <c r="DN2599" i="1"/>
  <c r="DN2600" i="1"/>
  <c r="DN2601" i="1"/>
  <c r="DN2602" i="1"/>
  <c r="DN2603" i="1"/>
  <c r="DN2604" i="1"/>
  <c r="DN2605" i="1"/>
  <c r="DN2606" i="1"/>
  <c r="DN2607" i="1"/>
  <c r="DN2608" i="1"/>
  <c r="DN2609" i="1"/>
  <c r="DN2610" i="1"/>
  <c r="DN2611" i="1"/>
  <c r="DN2612" i="1"/>
  <c r="DN2613" i="1"/>
  <c r="DN2614" i="1"/>
  <c r="DN2615" i="1"/>
  <c r="DN2616" i="1"/>
  <c r="DN2617" i="1"/>
  <c r="DN2618" i="1"/>
  <c r="DN2619" i="1"/>
  <c r="DN2620" i="1"/>
  <c r="DN2621" i="1"/>
  <c r="DN2622" i="1"/>
  <c r="DN2623" i="1"/>
  <c r="DN2624" i="1"/>
  <c r="DN2625" i="1"/>
  <c r="DN2626" i="1"/>
  <c r="DN2627" i="1"/>
  <c r="DN2628" i="1"/>
  <c r="DN2629" i="1"/>
  <c r="DN2630" i="1"/>
  <c r="DN2631" i="1"/>
  <c r="DN2632" i="1"/>
  <c r="DN2633" i="1"/>
  <c r="DN2634" i="1"/>
  <c r="DN2635" i="1"/>
  <c r="DN2636" i="1"/>
  <c r="DN2637" i="1"/>
  <c r="DN2638" i="1"/>
  <c r="DN2639" i="1"/>
  <c r="DN2640" i="1"/>
  <c r="DN2641" i="1"/>
  <c r="DN2642" i="1"/>
  <c r="DN2643" i="1"/>
  <c r="DN2644" i="1"/>
  <c r="DN2645" i="1"/>
  <c r="DN2646" i="1"/>
  <c r="DN2647" i="1"/>
  <c r="DN2648" i="1"/>
  <c r="DN2649" i="1"/>
  <c r="DN2650" i="1"/>
  <c r="DN2651" i="1"/>
  <c r="DN2652" i="1"/>
  <c r="DN2653" i="1"/>
  <c r="DN2654" i="1"/>
  <c r="DN2655" i="1"/>
  <c r="DN2656" i="1"/>
  <c r="DN2657" i="1"/>
  <c r="DN2658" i="1"/>
  <c r="DN2659" i="1"/>
  <c r="DN2660" i="1"/>
  <c r="DN2661" i="1"/>
  <c r="DN2662" i="1"/>
  <c r="DN2663" i="1"/>
  <c r="DN2664" i="1"/>
  <c r="DN2665" i="1"/>
  <c r="DN2666" i="1"/>
  <c r="DN2667" i="1"/>
  <c r="DN2668" i="1"/>
  <c r="DN2669" i="1"/>
  <c r="DN2670" i="1"/>
  <c r="DN2671" i="1"/>
  <c r="DN2672" i="1"/>
  <c r="DN2673" i="1"/>
  <c r="DN2674" i="1"/>
  <c r="DN2675" i="1"/>
  <c r="DN2676" i="1"/>
  <c r="DN2677" i="1"/>
  <c r="DN2678" i="1"/>
  <c r="DN2679" i="1"/>
  <c r="DN2680" i="1"/>
  <c r="DN2681" i="1"/>
  <c r="DN2682" i="1"/>
  <c r="DN2683" i="1"/>
  <c r="DN2684" i="1"/>
  <c r="DN2685" i="1"/>
  <c r="DN2686" i="1"/>
  <c r="DN2687" i="1"/>
  <c r="DN2688" i="1"/>
  <c r="DN2689" i="1"/>
  <c r="DN2690" i="1"/>
  <c r="DN2691" i="1"/>
  <c r="DN2692" i="1"/>
  <c r="DN2693" i="1"/>
  <c r="DN2694" i="1"/>
  <c r="DN2695" i="1"/>
  <c r="DN2696" i="1"/>
  <c r="DN2697" i="1"/>
  <c r="DN2698" i="1"/>
  <c r="DN2699" i="1"/>
  <c r="DN2700" i="1"/>
  <c r="DN2701" i="1"/>
  <c r="DN2702" i="1"/>
  <c r="DN2703" i="1"/>
  <c r="DN2704" i="1"/>
  <c r="DN2705" i="1"/>
  <c r="DN2706" i="1"/>
  <c r="DN2707" i="1"/>
  <c r="DN2708" i="1"/>
  <c r="DN2709" i="1"/>
  <c r="DN2710" i="1"/>
  <c r="DN2711" i="1"/>
  <c r="DN2712" i="1"/>
  <c r="DN2713" i="1"/>
  <c r="DN2714" i="1"/>
  <c r="DN2715" i="1"/>
  <c r="DN2716" i="1"/>
  <c r="DN2717" i="1"/>
  <c r="DN2718" i="1"/>
  <c r="DN2719" i="1"/>
  <c r="DN2720" i="1"/>
  <c r="DN2721" i="1"/>
  <c r="DN2722" i="1"/>
  <c r="DN2723" i="1"/>
  <c r="DN2724" i="1"/>
  <c r="DN2725" i="1"/>
  <c r="DN2726" i="1"/>
  <c r="DN2727" i="1"/>
  <c r="DN2728" i="1"/>
  <c r="DN2729" i="1"/>
  <c r="DN2730" i="1"/>
  <c r="DN2731" i="1"/>
  <c r="DN2732" i="1"/>
  <c r="DN2733" i="1"/>
  <c r="DN2734" i="1"/>
  <c r="DN2735" i="1"/>
  <c r="DN2736" i="1"/>
  <c r="DN2737" i="1"/>
  <c r="DN2738" i="1"/>
  <c r="DN2739" i="1"/>
  <c r="DN2740" i="1"/>
  <c r="DN2741" i="1"/>
  <c r="DN2742" i="1"/>
  <c r="DN2743" i="1"/>
  <c r="DN2744" i="1"/>
  <c r="DN2745" i="1"/>
  <c r="DN2746" i="1"/>
  <c r="DN2747" i="1"/>
  <c r="DN2748" i="1"/>
  <c r="DN2749" i="1"/>
  <c r="DN2750" i="1"/>
  <c r="DN2751" i="1"/>
  <c r="DN2752" i="1"/>
  <c r="DN2753" i="1"/>
  <c r="DN2754" i="1"/>
  <c r="DN2755" i="1"/>
  <c r="DN2756" i="1"/>
  <c r="DN2757" i="1"/>
  <c r="DN2758" i="1"/>
  <c r="DN2759" i="1"/>
  <c r="DN2760" i="1"/>
  <c r="DN2761" i="1"/>
  <c r="DN2762" i="1"/>
  <c r="DN2763" i="1"/>
  <c r="DN2764" i="1"/>
  <c r="DN2765" i="1"/>
  <c r="DN2766" i="1"/>
  <c r="DN2767" i="1"/>
  <c r="DN2768" i="1"/>
  <c r="DN2769" i="1"/>
  <c r="DN2770" i="1"/>
  <c r="DN2771" i="1"/>
  <c r="DN2772" i="1"/>
  <c r="DN2773" i="1"/>
  <c r="DN2774" i="1"/>
  <c r="DN2775" i="1"/>
  <c r="DN2776" i="1"/>
  <c r="DN2777" i="1"/>
  <c r="DN2778" i="1"/>
  <c r="DN2779" i="1"/>
  <c r="DN2780" i="1"/>
  <c r="DN2781" i="1"/>
  <c r="DN2782" i="1"/>
  <c r="DN2783" i="1"/>
  <c r="DN2784" i="1"/>
  <c r="DN2785" i="1"/>
  <c r="DN2786" i="1"/>
  <c r="DN2787" i="1"/>
  <c r="DN2788" i="1"/>
  <c r="DN2789" i="1"/>
  <c r="DN2790" i="1"/>
  <c r="DN2791" i="1"/>
  <c r="DN2792" i="1"/>
  <c r="DN2793" i="1"/>
  <c r="DN2794" i="1"/>
  <c r="DN2795" i="1"/>
  <c r="DN2796" i="1"/>
  <c r="DN2797" i="1"/>
  <c r="DN2798" i="1"/>
  <c r="DN2799" i="1"/>
  <c r="DN2800" i="1"/>
  <c r="DN2801" i="1"/>
  <c r="DN2802" i="1"/>
  <c r="DN2803" i="1"/>
  <c r="DN2804" i="1"/>
  <c r="DN2805" i="1"/>
  <c r="DN2806" i="1"/>
  <c r="DN2807" i="1"/>
  <c r="DN2808" i="1"/>
  <c r="DN2809" i="1"/>
  <c r="DN2810" i="1"/>
  <c r="DN2811" i="1"/>
  <c r="DN2812" i="1"/>
  <c r="DN2813" i="1"/>
  <c r="DN2814" i="1"/>
  <c r="DN2815" i="1"/>
  <c r="DN2816" i="1"/>
  <c r="DN2817" i="1"/>
  <c r="DN2818" i="1"/>
  <c r="DN2819" i="1"/>
  <c r="DN2820" i="1"/>
  <c r="DN2821" i="1"/>
  <c r="DN2822" i="1"/>
  <c r="DN2823" i="1"/>
  <c r="DN2824" i="1"/>
  <c r="DN2825" i="1"/>
  <c r="DN2826" i="1"/>
  <c r="DN2827" i="1"/>
  <c r="DN2828" i="1"/>
  <c r="DN2829" i="1"/>
  <c r="DN2830" i="1"/>
  <c r="DN2831" i="1"/>
  <c r="DN2832" i="1"/>
  <c r="DN2833" i="1"/>
  <c r="DN2834" i="1"/>
  <c r="DN2835" i="1"/>
  <c r="DN2836" i="1"/>
  <c r="DN2837" i="1"/>
  <c r="DN2838" i="1"/>
  <c r="DN2839" i="1"/>
  <c r="DN2840" i="1"/>
  <c r="DN2841" i="1"/>
  <c r="DN2842" i="1"/>
  <c r="DN2843" i="1"/>
  <c r="DN2844" i="1"/>
  <c r="DN2845" i="1"/>
  <c r="DN2846" i="1"/>
  <c r="DN2847" i="1"/>
  <c r="DN2848" i="1"/>
  <c r="DN2849" i="1"/>
  <c r="DN2850" i="1"/>
  <c r="DN2851" i="1"/>
  <c r="DN2852" i="1"/>
  <c r="DN2853" i="1"/>
  <c r="DN2854" i="1"/>
  <c r="DN2855" i="1"/>
  <c r="DN2856" i="1"/>
  <c r="DN2857" i="1"/>
  <c r="DN2858" i="1"/>
  <c r="DN2859" i="1"/>
  <c r="DN2860" i="1"/>
  <c r="DN2861" i="1"/>
  <c r="DN2862" i="1"/>
  <c r="DN2863" i="1"/>
  <c r="DN2864" i="1"/>
  <c r="DN2865" i="1"/>
  <c r="DN2866" i="1"/>
  <c r="DN2867" i="1"/>
  <c r="DN2868" i="1"/>
  <c r="DN2869" i="1"/>
  <c r="DN2870" i="1"/>
  <c r="DN2871" i="1"/>
  <c r="DN2872" i="1"/>
  <c r="DN2873" i="1"/>
  <c r="DN2874" i="1"/>
  <c r="DN2875" i="1"/>
  <c r="DN2876" i="1"/>
  <c r="DN2877" i="1"/>
  <c r="DN2878" i="1"/>
  <c r="DN2879" i="1"/>
  <c r="DN2880" i="1"/>
  <c r="DN2881" i="1"/>
  <c r="DN2882" i="1"/>
  <c r="DN2883" i="1"/>
  <c r="DN2884" i="1"/>
  <c r="DN2885" i="1"/>
  <c r="DN2886" i="1"/>
  <c r="DN2887" i="1"/>
  <c r="DN2888" i="1"/>
  <c r="DN2889" i="1"/>
  <c r="DN2890" i="1"/>
  <c r="DN2891" i="1"/>
  <c r="DN2892" i="1"/>
  <c r="DN2893" i="1"/>
  <c r="DN2894" i="1"/>
  <c r="DN2895" i="1"/>
  <c r="DN2896" i="1"/>
  <c r="DN2897" i="1"/>
  <c r="DN2898" i="1"/>
  <c r="DN2899" i="1"/>
  <c r="DN2900" i="1"/>
  <c r="DN2901" i="1"/>
  <c r="DN2902" i="1"/>
  <c r="DN2903" i="1"/>
  <c r="DN2904" i="1"/>
  <c r="DN2905" i="1"/>
  <c r="DN2906" i="1"/>
  <c r="DN2907" i="1"/>
  <c r="DN2908" i="1"/>
  <c r="DN2909" i="1"/>
  <c r="DN2910" i="1"/>
  <c r="DN2911" i="1"/>
  <c r="DN2912" i="1"/>
  <c r="DN2913" i="1"/>
  <c r="DN2914" i="1"/>
  <c r="DN2915" i="1"/>
  <c r="DN2916" i="1"/>
  <c r="DN2917" i="1"/>
  <c r="DN2918" i="1"/>
  <c r="DN2919" i="1"/>
  <c r="DN2920" i="1"/>
  <c r="DN2921" i="1"/>
  <c r="DN2922" i="1"/>
  <c r="DN2923" i="1"/>
  <c r="DN2924" i="1"/>
  <c r="DN2925" i="1"/>
  <c r="DN2926" i="1"/>
  <c r="DN2927" i="1"/>
  <c r="DN2928" i="1"/>
  <c r="DN2929" i="1"/>
  <c r="DN2930" i="1"/>
  <c r="DN2931" i="1"/>
  <c r="DN2932" i="1"/>
  <c r="DN2933" i="1"/>
  <c r="DN2934" i="1"/>
  <c r="DN2935" i="1"/>
  <c r="DN2936" i="1"/>
  <c r="DN2937" i="1"/>
  <c r="DN2938" i="1"/>
  <c r="DN2939" i="1"/>
  <c r="DN2940" i="1"/>
  <c r="DN2941" i="1"/>
  <c r="DN2942" i="1"/>
  <c r="DN2943" i="1"/>
  <c r="DN2944" i="1"/>
  <c r="DN2945" i="1"/>
  <c r="DN2946" i="1"/>
  <c r="DN2947" i="1"/>
  <c r="DN2948" i="1"/>
  <c r="DN2949" i="1"/>
  <c r="DN2950" i="1"/>
  <c r="DN2951" i="1"/>
  <c r="DN2952" i="1"/>
  <c r="DN2953" i="1"/>
  <c r="DN2954" i="1"/>
  <c r="DN2955" i="1"/>
  <c r="DN2956" i="1"/>
  <c r="DN2957" i="1"/>
  <c r="DN2958" i="1"/>
  <c r="DN2959" i="1"/>
  <c r="DN2960" i="1"/>
  <c r="DN2961" i="1"/>
  <c r="DN2962" i="1"/>
  <c r="DN2963" i="1"/>
  <c r="DN2964" i="1"/>
  <c r="DN2965" i="1"/>
  <c r="DN2966" i="1"/>
  <c r="DN2967" i="1"/>
  <c r="DN2968" i="1"/>
  <c r="DN2969" i="1"/>
  <c r="DN2970" i="1"/>
  <c r="DN2971" i="1"/>
  <c r="DN2972" i="1"/>
  <c r="DN2973" i="1"/>
  <c r="DN2974" i="1"/>
  <c r="DN2975" i="1"/>
  <c r="DN2976" i="1"/>
  <c r="DN2977" i="1"/>
  <c r="DN2978" i="1"/>
  <c r="DN2979" i="1"/>
  <c r="DN2980" i="1"/>
  <c r="DN2981" i="1"/>
  <c r="DN2982" i="1"/>
  <c r="DN2983" i="1"/>
  <c r="DN2984" i="1"/>
  <c r="DN2985" i="1"/>
  <c r="DN2986" i="1"/>
  <c r="DN2987" i="1"/>
  <c r="DN2988" i="1"/>
  <c r="DN2989" i="1"/>
  <c r="DN2990" i="1"/>
  <c r="DN2991" i="1"/>
  <c r="DN2992" i="1"/>
  <c r="DN2993" i="1"/>
  <c r="DN2994" i="1"/>
  <c r="DN2995" i="1"/>
  <c r="DN2996" i="1"/>
  <c r="DN2997" i="1"/>
  <c r="DN2998" i="1"/>
  <c r="DN2999" i="1"/>
  <c r="DN3000" i="1"/>
  <c r="DN3001" i="1"/>
  <c r="DN3002" i="1"/>
  <c r="DN3003" i="1"/>
  <c r="DN3004" i="1"/>
  <c r="DN3005" i="1"/>
  <c r="DN3006" i="1"/>
  <c r="DN3007" i="1"/>
  <c r="DN3008" i="1"/>
  <c r="DN3009" i="1"/>
  <c r="DN3010" i="1"/>
  <c r="DN3011" i="1"/>
  <c r="DN3012" i="1"/>
  <c r="DN3013" i="1"/>
  <c r="DN3014" i="1"/>
  <c r="DN3015" i="1"/>
  <c r="DN3016" i="1"/>
  <c r="DN3017" i="1"/>
  <c r="DN3018" i="1"/>
  <c r="DN3019" i="1"/>
  <c r="DN3020" i="1"/>
  <c r="DN3021" i="1"/>
  <c r="DN3022" i="1"/>
  <c r="DN3023" i="1"/>
  <c r="DN3024" i="1"/>
  <c r="DN3025" i="1"/>
  <c r="DN3026" i="1"/>
  <c r="DN3027" i="1"/>
  <c r="DN3028" i="1"/>
  <c r="DN3029" i="1"/>
  <c r="DN3030" i="1"/>
  <c r="DN3031" i="1"/>
  <c r="DN3032" i="1"/>
  <c r="DN3033" i="1"/>
  <c r="DN3034" i="1"/>
  <c r="DN3035" i="1"/>
  <c r="DN3036" i="1"/>
  <c r="DN3037" i="1"/>
  <c r="DN3038" i="1"/>
  <c r="DN3039" i="1"/>
  <c r="DN3040" i="1"/>
  <c r="DN3041" i="1"/>
  <c r="DN3042" i="1"/>
  <c r="DN3043" i="1"/>
  <c r="DN3044" i="1"/>
  <c r="DN3045" i="1"/>
  <c r="DN3046" i="1"/>
  <c r="DN3047" i="1"/>
  <c r="DN3048" i="1"/>
  <c r="DN3049" i="1"/>
  <c r="DN3050" i="1"/>
  <c r="DN3051" i="1"/>
  <c r="DN3052" i="1"/>
  <c r="DN3053" i="1"/>
  <c r="DN3054" i="1"/>
  <c r="DN3055" i="1"/>
  <c r="DN3056" i="1"/>
  <c r="DN3057" i="1"/>
  <c r="DN3058" i="1"/>
  <c r="DN3059" i="1"/>
  <c r="DN3060" i="1"/>
  <c r="DN3061" i="1"/>
  <c r="DN3062" i="1"/>
  <c r="DN3063" i="1"/>
  <c r="DN3064" i="1"/>
  <c r="DN3065" i="1"/>
  <c r="DN3066" i="1"/>
  <c r="DN3067" i="1"/>
  <c r="DN3068" i="1"/>
  <c r="DN3069" i="1"/>
  <c r="DN3070" i="1"/>
  <c r="DN3071" i="1"/>
  <c r="DN3072" i="1"/>
  <c r="DN3073" i="1"/>
  <c r="DN3074" i="1"/>
  <c r="DN3075" i="1"/>
  <c r="DN3076" i="1"/>
  <c r="DN3077" i="1"/>
  <c r="DN3078" i="1"/>
  <c r="DN3079" i="1"/>
  <c r="DN3080" i="1"/>
  <c r="DN3081" i="1"/>
  <c r="DN3082" i="1"/>
  <c r="DN3083" i="1"/>
  <c r="DN3084" i="1"/>
  <c r="DN3085" i="1"/>
  <c r="DN3086" i="1"/>
  <c r="DN3087" i="1"/>
  <c r="DN3088" i="1"/>
  <c r="DN3089" i="1"/>
  <c r="DN3090" i="1"/>
  <c r="DN3091" i="1"/>
  <c r="DN3092" i="1"/>
  <c r="DN3093" i="1"/>
  <c r="DN3094" i="1"/>
  <c r="DN3095" i="1"/>
  <c r="DN3096" i="1"/>
  <c r="DN3097" i="1"/>
  <c r="DN3098" i="1"/>
  <c r="DN3099" i="1"/>
  <c r="DN3100" i="1"/>
  <c r="DN3101" i="1"/>
  <c r="DN3102" i="1"/>
  <c r="DN3103" i="1"/>
  <c r="DN3104" i="1"/>
  <c r="DN3105" i="1"/>
  <c r="DN3106" i="1"/>
  <c r="DN3107" i="1"/>
  <c r="DN3108" i="1"/>
  <c r="DN3109" i="1"/>
  <c r="DN3110" i="1"/>
  <c r="DN3111" i="1"/>
  <c r="DN3112" i="1"/>
  <c r="DN3113" i="1"/>
  <c r="DN3114" i="1"/>
  <c r="DN3115" i="1"/>
  <c r="DN3116" i="1"/>
  <c r="DN3117" i="1"/>
  <c r="DN3118" i="1"/>
  <c r="DN3119" i="1"/>
  <c r="DN3120" i="1"/>
  <c r="DN3121" i="1"/>
  <c r="DN3122" i="1"/>
  <c r="DN3123" i="1"/>
  <c r="DN3124" i="1"/>
  <c r="DN3125" i="1"/>
  <c r="DN3126" i="1"/>
  <c r="DN3127" i="1"/>
  <c r="DN3128" i="1"/>
  <c r="DN3129" i="1"/>
  <c r="DN3130" i="1"/>
  <c r="DN3131" i="1"/>
  <c r="DN3132" i="1"/>
  <c r="DN3133" i="1"/>
  <c r="DN3134" i="1"/>
  <c r="DN3135" i="1"/>
  <c r="DN3136" i="1"/>
  <c r="DN3137" i="1"/>
  <c r="DN3138" i="1"/>
  <c r="DN3139" i="1"/>
  <c r="DN3140" i="1"/>
  <c r="DN3141" i="1"/>
  <c r="DN3142" i="1"/>
  <c r="DN3143" i="1"/>
  <c r="DN3144" i="1"/>
  <c r="DN3145" i="1"/>
  <c r="DN3146" i="1"/>
  <c r="DN3147" i="1"/>
  <c r="DN3148" i="1"/>
  <c r="DN3149" i="1"/>
  <c r="DN3150" i="1"/>
  <c r="DN3151" i="1"/>
  <c r="DN3152" i="1"/>
  <c r="DN3153" i="1"/>
  <c r="DN3154" i="1"/>
  <c r="DN3155" i="1"/>
  <c r="DN3156" i="1"/>
  <c r="DN3157" i="1"/>
  <c r="DN3158" i="1"/>
  <c r="DN3159" i="1"/>
  <c r="DN3160" i="1"/>
  <c r="DN3161" i="1"/>
  <c r="DN3162" i="1"/>
  <c r="DN3163" i="1"/>
  <c r="DN3164" i="1"/>
  <c r="DN3165" i="1"/>
  <c r="DN3166" i="1"/>
  <c r="DN3167" i="1"/>
  <c r="DN3168" i="1"/>
  <c r="DN3169" i="1"/>
  <c r="DN3170" i="1"/>
  <c r="DN3171" i="1"/>
  <c r="DN3172" i="1"/>
  <c r="DN3173" i="1"/>
  <c r="DN3174" i="1"/>
  <c r="DN3175" i="1"/>
  <c r="DN3176" i="1"/>
  <c r="DN3177" i="1"/>
  <c r="DN3178" i="1"/>
  <c r="DN3179" i="1"/>
  <c r="DN3180" i="1"/>
  <c r="DN3181" i="1"/>
  <c r="DN3182" i="1"/>
  <c r="DN3183" i="1"/>
  <c r="DN3184" i="1"/>
  <c r="DN3185" i="1"/>
  <c r="DN3186" i="1"/>
  <c r="DN3187" i="1"/>
  <c r="DN3188" i="1"/>
  <c r="DN3189" i="1"/>
  <c r="DN3190" i="1"/>
  <c r="DN3191" i="1"/>
  <c r="DN3192" i="1"/>
  <c r="DN3193" i="1"/>
  <c r="DN3194" i="1"/>
  <c r="DN3195" i="1"/>
  <c r="DN3196" i="1"/>
  <c r="DN3197" i="1"/>
  <c r="DN3198" i="1"/>
  <c r="DN3199" i="1"/>
  <c r="DN3200" i="1"/>
  <c r="DN3201" i="1"/>
  <c r="DN3202" i="1"/>
  <c r="DN3203" i="1"/>
  <c r="DN3204" i="1"/>
  <c r="DN3205" i="1"/>
  <c r="DN3206" i="1"/>
  <c r="DN3207" i="1"/>
  <c r="DN3208" i="1"/>
  <c r="DN3209" i="1"/>
  <c r="DN3210" i="1"/>
  <c r="DN3211" i="1"/>
  <c r="DN3212" i="1"/>
  <c r="DN3213" i="1"/>
  <c r="DN3214" i="1"/>
  <c r="DN3215" i="1"/>
  <c r="DN3216" i="1"/>
  <c r="DN3217" i="1"/>
  <c r="DN3218" i="1"/>
  <c r="DN3219" i="1"/>
  <c r="DN3220" i="1"/>
  <c r="DN3221" i="1"/>
  <c r="DN3222" i="1"/>
  <c r="DN3223" i="1"/>
  <c r="DN3224" i="1"/>
  <c r="DN3225" i="1"/>
  <c r="DN3226" i="1"/>
  <c r="DN3227" i="1"/>
  <c r="DN3228" i="1"/>
  <c r="DN3229" i="1"/>
  <c r="DN3230" i="1"/>
  <c r="DN3231" i="1"/>
  <c r="DN3232" i="1"/>
  <c r="DN3233" i="1"/>
  <c r="DN3234" i="1"/>
  <c r="DN3235" i="1"/>
  <c r="DN3236" i="1"/>
  <c r="DN3237" i="1"/>
  <c r="DN3238" i="1"/>
  <c r="DN3239" i="1"/>
  <c r="DN3240" i="1"/>
  <c r="DN3241" i="1"/>
  <c r="DN3242" i="1"/>
  <c r="DN3243" i="1"/>
  <c r="DN3244" i="1"/>
  <c r="DN3245" i="1"/>
  <c r="DN3246" i="1"/>
  <c r="DN3247" i="1"/>
  <c r="DN3248" i="1"/>
  <c r="DN3249" i="1"/>
  <c r="DN3250" i="1"/>
  <c r="DN3251" i="1"/>
  <c r="DN3252" i="1"/>
  <c r="DN3253" i="1"/>
  <c r="DN3254" i="1"/>
  <c r="DN3255" i="1"/>
  <c r="DN3256" i="1"/>
  <c r="DN3257" i="1"/>
  <c r="DN3258" i="1"/>
  <c r="DN3259" i="1"/>
  <c r="DN3260" i="1"/>
  <c r="DN3261" i="1"/>
  <c r="DN3262" i="1"/>
  <c r="DN3263" i="1"/>
  <c r="DN3264" i="1"/>
  <c r="DN3265" i="1"/>
  <c r="DN3266" i="1"/>
  <c r="DN3267" i="1"/>
  <c r="DN3268" i="1"/>
  <c r="DN3269" i="1"/>
  <c r="DN3270" i="1"/>
  <c r="DN3271" i="1"/>
  <c r="DN3272" i="1"/>
  <c r="DN3273" i="1"/>
  <c r="DN3274" i="1"/>
  <c r="DN3275" i="1"/>
  <c r="DN3276" i="1"/>
  <c r="DN3277" i="1"/>
  <c r="DN3278" i="1"/>
  <c r="DN3279" i="1"/>
  <c r="DN3280" i="1"/>
  <c r="DN3281" i="1"/>
  <c r="DN3282" i="1"/>
  <c r="DN3283" i="1"/>
  <c r="DN3284" i="1"/>
  <c r="DN3285" i="1"/>
  <c r="DN3286" i="1"/>
  <c r="DN3287" i="1"/>
  <c r="DN3288" i="1"/>
  <c r="DN3289" i="1"/>
  <c r="DN3290" i="1"/>
  <c r="DN3291" i="1"/>
  <c r="DN3292" i="1"/>
  <c r="DN3293" i="1"/>
  <c r="DN3294" i="1"/>
  <c r="DN3295" i="1"/>
  <c r="DN3296" i="1"/>
  <c r="DN3297" i="1"/>
  <c r="DN3298" i="1"/>
  <c r="DN3299" i="1"/>
  <c r="DN3300" i="1"/>
  <c r="DN3301" i="1"/>
  <c r="DN3302" i="1"/>
  <c r="DN3303" i="1"/>
  <c r="DN3304" i="1"/>
  <c r="DN3305" i="1"/>
  <c r="DN3306" i="1"/>
  <c r="DN3307" i="1"/>
  <c r="DN3308" i="1"/>
  <c r="DN3309" i="1"/>
  <c r="DN3310" i="1"/>
  <c r="DN3311" i="1"/>
  <c r="DN3312" i="1"/>
  <c r="DN3313" i="1"/>
  <c r="DN3314" i="1"/>
  <c r="DN3315" i="1"/>
  <c r="DN3316" i="1"/>
  <c r="DN3317" i="1"/>
  <c r="DN3318" i="1"/>
  <c r="DN3319" i="1"/>
  <c r="DN3320" i="1"/>
  <c r="DN3321" i="1"/>
  <c r="DN3322" i="1"/>
  <c r="DN3323" i="1"/>
  <c r="DN3324" i="1"/>
  <c r="DN3325" i="1"/>
  <c r="DN3326" i="1"/>
  <c r="DN3327" i="1"/>
  <c r="DN3328" i="1"/>
  <c r="DN3329" i="1"/>
  <c r="DN3330" i="1"/>
  <c r="DN3331" i="1"/>
  <c r="DN3332" i="1"/>
  <c r="DN3333" i="1"/>
  <c r="DN3334" i="1"/>
  <c r="DN3335" i="1"/>
  <c r="DN3336" i="1"/>
  <c r="DN3337" i="1"/>
  <c r="DN3338" i="1"/>
  <c r="DN3339" i="1"/>
  <c r="DN3340" i="1"/>
  <c r="DN3341" i="1"/>
  <c r="DN3342" i="1"/>
  <c r="DN3343" i="1"/>
  <c r="DN3344" i="1"/>
  <c r="DN3345" i="1"/>
  <c r="DN3346" i="1"/>
  <c r="DN3347" i="1"/>
  <c r="DN3348" i="1"/>
  <c r="DN3349" i="1"/>
  <c r="DN3350" i="1"/>
  <c r="DN3351" i="1"/>
  <c r="DN3352" i="1"/>
  <c r="DN3353" i="1"/>
  <c r="DN3354" i="1"/>
  <c r="DN3355" i="1"/>
  <c r="DN3356" i="1"/>
  <c r="DN3357" i="1"/>
  <c r="DN3358" i="1"/>
  <c r="DN3359" i="1"/>
  <c r="DN3360" i="1"/>
  <c r="DN3361" i="1"/>
  <c r="DN3362" i="1"/>
  <c r="DN3363" i="1"/>
  <c r="DN3364" i="1"/>
  <c r="DN3365" i="1"/>
  <c r="DN3366" i="1"/>
  <c r="DN3367" i="1"/>
  <c r="DN3368" i="1"/>
  <c r="DN3369" i="1"/>
  <c r="DN3370" i="1"/>
  <c r="DN3371" i="1"/>
  <c r="DN3372" i="1"/>
  <c r="DN3373" i="1"/>
  <c r="DN3374" i="1"/>
  <c r="DN3375" i="1"/>
  <c r="DN3376" i="1"/>
  <c r="DN3377" i="1"/>
  <c r="DN3378" i="1"/>
  <c r="DN3379" i="1"/>
  <c r="DN3380" i="1"/>
  <c r="DN3381" i="1"/>
  <c r="DN3382" i="1"/>
  <c r="DN3383" i="1"/>
  <c r="DN3384" i="1"/>
  <c r="DN3385" i="1"/>
  <c r="DN3386" i="1"/>
  <c r="DN3387" i="1"/>
  <c r="DN3388" i="1"/>
  <c r="DN3389" i="1"/>
  <c r="DN3390" i="1"/>
  <c r="DN3391" i="1"/>
  <c r="DN3392" i="1"/>
  <c r="DN3393" i="1"/>
  <c r="DN3394" i="1"/>
  <c r="DN3395" i="1"/>
  <c r="DN3396" i="1"/>
  <c r="DN3397" i="1"/>
  <c r="DN3398" i="1"/>
  <c r="DN3399" i="1"/>
  <c r="DN3400" i="1"/>
  <c r="DN3401" i="1"/>
  <c r="DN3402" i="1"/>
  <c r="DN3403" i="1"/>
  <c r="DN3404" i="1"/>
  <c r="DN3405" i="1"/>
  <c r="DN3406" i="1"/>
  <c r="DN3407" i="1"/>
  <c r="DN3408" i="1"/>
  <c r="DN3409" i="1"/>
  <c r="DN3410" i="1"/>
  <c r="DN3411" i="1"/>
  <c r="DN3412" i="1"/>
  <c r="DN3413" i="1"/>
  <c r="DN3414" i="1"/>
  <c r="DN3415" i="1"/>
  <c r="DN3416" i="1"/>
  <c r="DN3417" i="1"/>
  <c r="DN3418" i="1"/>
  <c r="DN3419" i="1"/>
  <c r="DN3420" i="1"/>
  <c r="DN3421" i="1"/>
  <c r="DN3422" i="1"/>
  <c r="DN3423" i="1"/>
  <c r="DN3424" i="1"/>
  <c r="DN3425" i="1"/>
  <c r="DN3426" i="1"/>
  <c r="DN3427" i="1"/>
  <c r="DN3428" i="1"/>
  <c r="DN3429" i="1"/>
  <c r="DN3430" i="1"/>
  <c r="DN3431" i="1"/>
  <c r="DN3432" i="1"/>
  <c r="DN3433" i="1"/>
  <c r="DN3434" i="1"/>
  <c r="DN3435" i="1"/>
  <c r="DN3436" i="1"/>
  <c r="DN3437" i="1"/>
  <c r="DN3438" i="1"/>
  <c r="DN3439" i="1"/>
  <c r="DN3440" i="1"/>
  <c r="DN3441" i="1"/>
  <c r="DN3442" i="1"/>
  <c r="DN3443" i="1"/>
  <c r="DN3444" i="1"/>
  <c r="DN3445" i="1"/>
  <c r="DN3446" i="1"/>
  <c r="DN3447" i="1"/>
  <c r="DN3448" i="1"/>
  <c r="DN3449" i="1"/>
  <c r="DN3450" i="1"/>
  <c r="DN3451" i="1"/>
  <c r="DN3452" i="1"/>
  <c r="DN3453" i="1"/>
  <c r="DN3454" i="1"/>
  <c r="DN3455" i="1"/>
  <c r="DN3456" i="1"/>
  <c r="DN3457" i="1"/>
  <c r="DN3458" i="1"/>
  <c r="DN3459" i="1"/>
  <c r="DN3460" i="1"/>
  <c r="DN3461" i="1"/>
  <c r="DN3462" i="1"/>
  <c r="DN3463" i="1"/>
  <c r="DN3464" i="1"/>
  <c r="DN3465" i="1"/>
  <c r="DN3466" i="1"/>
  <c r="DN3467" i="1"/>
  <c r="DN3468" i="1"/>
  <c r="DN3469" i="1"/>
  <c r="DN3470" i="1"/>
  <c r="DN3471" i="1"/>
  <c r="DN3472" i="1"/>
  <c r="DN3473" i="1"/>
  <c r="DN3474" i="1"/>
  <c r="DN3475" i="1"/>
  <c r="DN3476" i="1"/>
  <c r="DN3477" i="1"/>
  <c r="DN3478" i="1"/>
  <c r="DN3479" i="1"/>
  <c r="DN3480" i="1"/>
  <c r="DN3481" i="1"/>
  <c r="DN3482" i="1"/>
  <c r="DN3483" i="1"/>
  <c r="DN3484" i="1"/>
  <c r="DN3485" i="1"/>
  <c r="DN3486" i="1"/>
  <c r="DN3487" i="1"/>
  <c r="DN3488" i="1"/>
  <c r="DN3489" i="1"/>
  <c r="DN3490" i="1"/>
  <c r="DN3491" i="1"/>
  <c r="DN3492" i="1"/>
  <c r="DN3493" i="1"/>
  <c r="DN3494" i="1"/>
  <c r="DN3495" i="1"/>
  <c r="DN3496" i="1"/>
  <c r="DN3497" i="1"/>
  <c r="DN3498" i="1"/>
  <c r="DN3499" i="1"/>
  <c r="DN3500" i="1"/>
  <c r="DN3501" i="1"/>
  <c r="DN3502" i="1"/>
  <c r="DN3503" i="1"/>
  <c r="DN3504" i="1"/>
  <c r="DN3505" i="1"/>
  <c r="DN3506" i="1"/>
  <c r="DN3507" i="1"/>
  <c r="DN3508" i="1"/>
  <c r="DN3509" i="1"/>
  <c r="DN3510" i="1"/>
  <c r="DN3511" i="1"/>
  <c r="DN3512" i="1"/>
  <c r="DN3513" i="1"/>
  <c r="DN3514" i="1"/>
  <c r="DN3515" i="1"/>
  <c r="DN3516" i="1"/>
  <c r="DN3517" i="1"/>
  <c r="DN3518" i="1"/>
  <c r="DN3519" i="1"/>
  <c r="DN3520" i="1"/>
  <c r="DN3521" i="1"/>
  <c r="DN3522" i="1"/>
  <c r="DN3523" i="1"/>
  <c r="DN3524" i="1"/>
  <c r="DN3525" i="1"/>
  <c r="DN3526" i="1"/>
  <c r="DN3527" i="1"/>
  <c r="DN3528" i="1"/>
  <c r="DN3529" i="1"/>
  <c r="DN3530" i="1"/>
  <c r="DN3531" i="1"/>
  <c r="DN3532" i="1"/>
  <c r="DN3533" i="1"/>
  <c r="DN3534" i="1"/>
  <c r="DN3535" i="1"/>
  <c r="DN3536" i="1"/>
  <c r="DN3537" i="1"/>
  <c r="DN3538" i="1"/>
  <c r="DN3539" i="1"/>
  <c r="DN3540" i="1"/>
  <c r="DN3541" i="1"/>
  <c r="DN3542" i="1"/>
  <c r="DN3543" i="1"/>
  <c r="DN3544" i="1"/>
  <c r="DN3545" i="1"/>
  <c r="DN3546" i="1"/>
  <c r="DN3547" i="1"/>
  <c r="DN3548" i="1"/>
  <c r="DN3549" i="1"/>
  <c r="DN3550" i="1"/>
  <c r="DN3551" i="1"/>
  <c r="DN3552" i="1"/>
  <c r="DN3553" i="1"/>
  <c r="DN3554" i="1"/>
  <c r="DN3555" i="1"/>
  <c r="DN3556" i="1"/>
  <c r="DN3557" i="1"/>
  <c r="DN3558" i="1"/>
  <c r="DN3559" i="1"/>
  <c r="DN3560" i="1"/>
  <c r="DN3561" i="1"/>
  <c r="DN3562" i="1"/>
  <c r="DN3563" i="1"/>
  <c r="DN3564" i="1"/>
  <c r="DN3565" i="1"/>
  <c r="DN3566" i="1"/>
  <c r="DN3567" i="1"/>
  <c r="DN3568" i="1"/>
  <c r="DN3569" i="1"/>
  <c r="DN3570" i="1"/>
  <c r="DN3571" i="1"/>
  <c r="DN3572" i="1"/>
  <c r="DN3573" i="1"/>
  <c r="DN3574" i="1"/>
  <c r="DN3575" i="1"/>
  <c r="DN3576" i="1"/>
  <c r="DN3577" i="1"/>
  <c r="DN3578" i="1"/>
  <c r="DN3579" i="1"/>
  <c r="DN3580" i="1"/>
  <c r="DN3581" i="1"/>
  <c r="DN3582" i="1"/>
  <c r="DN3583" i="1"/>
  <c r="DN3584" i="1"/>
  <c r="DN3585" i="1"/>
  <c r="DN3586" i="1"/>
  <c r="DN3587" i="1"/>
  <c r="DN3588" i="1"/>
  <c r="DN3589" i="1"/>
  <c r="DN3590" i="1"/>
  <c r="DN3591" i="1"/>
  <c r="DN3592" i="1"/>
  <c r="DN3593" i="1"/>
  <c r="DN3594" i="1"/>
  <c r="DN3595" i="1"/>
  <c r="DN3596" i="1"/>
  <c r="DN3597" i="1"/>
  <c r="DN3598" i="1"/>
  <c r="DN3599" i="1"/>
  <c r="DN3600" i="1"/>
  <c r="DN3601" i="1"/>
  <c r="DN3602" i="1"/>
  <c r="DN3603" i="1"/>
  <c r="DN3604" i="1"/>
  <c r="DN3605" i="1"/>
  <c r="DN3606" i="1"/>
  <c r="DN3607" i="1"/>
  <c r="DN3608" i="1"/>
  <c r="DN3609" i="1"/>
  <c r="DN3610" i="1"/>
  <c r="DN3611" i="1"/>
  <c r="DN3612" i="1"/>
  <c r="DN3613" i="1"/>
  <c r="DN3614" i="1"/>
  <c r="DN3615" i="1"/>
  <c r="DN3616" i="1"/>
  <c r="DN3617" i="1"/>
  <c r="DN3618" i="1"/>
  <c r="DN3619" i="1"/>
  <c r="DN3620" i="1"/>
  <c r="DN3621" i="1"/>
  <c r="DN3622" i="1"/>
  <c r="DN3623" i="1"/>
  <c r="DN3624" i="1"/>
  <c r="DN3625" i="1"/>
  <c r="DN3626" i="1"/>
  <c r="DN3627" i="1"/>
  <c r="DN3628" i="1"/>
  <c r="DN3629" i="1"/>
  <c r="DN3630" i="1"/>
  <c r="DN3631" i="1"/>
  <c r="DN3632" i="1"/>
  <c r="DN3633" i="1"/>
  <c r="DN3634" i="1"/>
  <c r="DN3635" i="1"/>
  <c r="DN3636" i="1"/>
  <c r="DN3637" i="1"/>
  <c r="DN3638" i="1"/>
  <c r="DN3639" i="1"/>
  <c r="DN3640" i="1"/>
  <c r="DN3641" i="1"/>
  <c r="DN3642" i="1"/>
  <c r="DN3643" i="1"/>
  <c r="DN3644" i="1"/>
  <c r="DN3645" i="1"/>
  <c r="DN3646" i="1"/>
  <c r="DN3647" i="1"/>
  <c r="DN3648" i="1"/>
  <c r="DN3649" i="1"/>
  <c r="DN3650" i="1"/>
  <c r="DN3651" i="1"/>
  <c r="DN3652" i="1"/>
  <c r="DN3653" i="1"/>
  <c r="DN3654" i="1"/>
  <c r="DN3655" i="1"/>
  <c r="DN3656" i="1"/>
  <c r="DN3657" i="1"/>
  <c r="DN3658" i="1"/>
  <c r="DN3659" i="1"/>
  <c r="DN3660" i="1"/>
  <c r="DN3661" i="1"/>
  <c r="DN3662" i="1"/>
  <c r="DN3663" i="1"/>
  <c r="DN3664" i="1"/>
  <c r="DN3665" i="1"/>
  <c r="DN3666" i="1"/>
  <c r="DN3667" i="1"/>
  <c r="DN3668" i="1"/>
  <c r="DN3669" i="1"/>
  <c r="DN3670" i="1"/>
  <c r="DN3671" i="1"/>
  <c r="DN3672" i="1"/>
  <c r="DN3673" i="1"/>
  <c r="DN3674" i="1"/>
  <c r="DN3675" i="1"/>
  <c r="DN3676" i="1"/>
  <c r="DN3677" i="1"/>
  <c r="DN3678" i="1"/>
  <c r="DN3679" i="1"/>
  <c r="DN3680" i="1"/>
  <c r="DN3681" i="1"/>
  <c r="DN3682" i="1"/>
  <c r="DN3683" i="1"/>
  <c r="DN3684" i="1"/>
  <c r="DN3685" i="1"/>
  <c r="DN3686" i="1"/>
  <c r="DN3687" i="1"/>
  <c r="DN3688" i="1"/>
  <c r="DN3689" i="1"/>
  <c r="DN3690" i="1"/>
  <c r="DN3691" i="1"/>
  <c r="DN3692" i="1"/>
  <c r="DN3693" i="1"/>
  <c r="DN3694" i="1"/>
  <c r="DN3695" i="1"/>
  <c r="DN3696" i="1"/>
  <c r="DN3697" i="1"/>
  <c r="DN3698" i="1"/>
  <c r="DN3699" i="1"/>
  <c r="DN3700" i="1"/>
  <c r="DN3701" i="1"/>
  <c r="DN3702" i="1"/>
  <c r="DN3703" i="1"/>
  <c r="DN3704" i="1"/>
  <c r="DN3705" i="1"/>
  <c r="DN3706" i="1"/>
  <c r="DN3707" i="1"/>
  <c r="DN3708" i="1"/>
  <c r="DN3709" i="1"/>
  <c r="DN3710" i="1"/>
  <c r="DN3711" i="1"/>
  <c r="DN3712" i="1"/>
  <c r="DN3713" i="1"/>
  <c r="DN3714" i="1"/>
  <c r="DN3715" i="1"/>
  <c r="DN3716" i="1"/>
  <c r="DN3717" i="1"/>
  <c r="DN3718" i="1"/>
  <c r="DN3719" i="1"/>
  <c r="DN3720" i="1"/>
  <c r="DN3721" i="1"/>
  <c r="DN3722" i="1"/>
  <c r="DN3723" i="1"/>
  <c r="DN3724" i="1"/>
  <c r="DN3725" i="1"/>
  <c r="DN3726" i="1"/>
  <c r="DN3727" i="1"/>
  <c r="DN3728" i="1"/>
  <c r="DN3729" i="1"/>
  <c r="DN3730" i="1"/>
  <c r="DN3731" i="1"/>
  <c r="DN3732" i="1"/>
  <c r="DN3733" i="1"/>
  <c r="DN3734" i="1"/>
  <c r="DN3735" i="1"/>
  <c r="DN3736" i="1"/>
  <c r="DN3737" i="1"/>
  <c r="DN3738" i="1"/>
  <c r="DN3739" i="1"/>
  <c r="DN3740" i="1"/>
  <c r="DN3741" i="1"/>
  <c r="DN3742" i="1"/>
  <c r="DN3743" i="1"/>
  <c r="DN3744" i="1"/>
  <c r="DN3745" i="1"/>
  <c r="DN3746" i="1"/>
  <c r="DN3747" i="1"/>
  <c r="DN3748" i="1"/>
  <c r="DN3749" i="1"/>
  <c r="DN3750" i="1"/>
  <c r="DN3751" i="1"/>
  <c r="DN3752" i="1"/>
  <c r="DN3753" i="1"/>
  <c r="DN3754" i="1"/>
  <c r="DN3755" i="1"/>
  <c r="DN3756" i="1"/>
  <c r="DN3757" i="1"/>
  <c r="DN3758" i="1"/>
  <c r="DN3759" i="1"/>
  <c r="DN3760" i="1"/>
  <c r="DN3761" i="1"/>
  <c r="DN3762" i="1"/>
  <c r="DN3763" i="1"/>
  <c r="DN3764" i="1"/>
  <c r="DN3765" i="1"/>
  <c r="DN3766" i="1"/>
  <c r="DN3767" i="1"/>
  <c r="DN3768" i="1"/>
  <c r="DN3769" i="1"/>
  <c r="DN3770" i="1"/>
  <c r="DN3771" i="1"/>
  <c r="DN3772" i="1"/>
  <c r="DN3773" i="1"/>
  <c r="DN3774" i="1"/>
  <c r="DN3775" i="1"/>
  <c r="DN3776" i="1"/>
  <c r="DN3777" i="1"/>
  <c r="DN3778" i="1"/>
  <c r="DN3779" i="1"/>
  <c r="DN3780" i="1"/>
  <c r="DN3781" i="1"/>
  <c r="DN3782" i="1"/>
  <c r="DN3783" i="1"/>
  <c r="DN3784" i="1"/>
  <c r="DN3785" i="1"/>
  <c r="DN3786" i="1"/>
  <c r="DN3787" i="1"/>
  <c r="DN3788" i="1"/>
  <c r="DN3789" i="1"/>
  <c r="DN3790" i="1"/>
  <c r="DN3791" i="1"/>
  <c r="DN3792" i="1"/>
  <c r="DN3793" i="1"/>
  <c r="DN3794" i="1"/>
  <c r="DN3795" i="1"/>
  <c r="DN3796" i="1"/>
  <c r="DN3797" i="1"/>
  <c r="DN3798" i="1"/>
  <c r="DN3799" i="1"/>
  <c r="DN3800" i="1"/>
  <c r="DN3801" i="1"/>
  <c r="DN3802" i="1"/>
  <c r="DN3803" i="1"/>
  <c r="DN3804" i="1"/>
  <c r="DN3805" i="1"/>
  <c r="DN3806" i="1"/>
  <c r="DN3807" i="1"/>
  <c r="DN3808" i="1"/>
  <c r="DN3809" i="1"/>
  <c r="DN3810" i="1"/>
  <c r="DN3811" i="1"/>
  <c r="DN3812" i="1"/>
  <c r="DN3813" i="1"/>
  <c r="DN3814" i="1"/>
  <c r="DN3815" i="1"/>
  <c r="DN3816" i="1"/>
  <c r="DN3817" i="1"/>
  <c r="DN3818" i="1"/>
  <c r="DN3819" i="1"/>
  <c r="DN3820" i="1"/>
  <c r="DN3821" i="1"/>
  <c r="DN3822" i="1"/>
  <c r="DN3823" i="1"/>
  <c r="DN3824" i="1"/>
  <c r="DN3825" i="1"/>
  <c r="DN3826" i="1"/>
  <c r="DN3827" i="1"/>
  <c r="DN3828" i="1"/>
  <c r="DN3829" i="1"/>
  <c r="DN3830" i="1"/>
  <c r="DN3831" i="1"/>
  <c r="DN3832" i="1"/>
  <c r="DN3833" i="1"/>
  <c r="DN3834" i="1"/>
  <c r="DN3835" i="1"/>
  <c r="DN3836" i="1"/>
  <c r="DN3837" i="1"/>
  <c r="DN3838" i="1"/>
  <c r="DN3839" i="1"/>
  <c r="DN3840" i="1"/>
  <c r="DN3841" i="1"/>
  <c r="DN3842" i="1"/>
  <c r="DN3843" i="1"/>
  <c r="DN3844" i="1"/>
  <c r="DN3845" i="1"/>
  <c r="DN3846" i="1"/>
  <c r="DN3847" i="1"/>
  <c r="DN3848" i="1"/>
  <c r="DN3849" i="1"/>
  <c r="DN3850" i="1"/>
  <c r="DN3851" i="1"/>
  <c r="DN3852" i="1"/>
  <c r="DN3853" i="1"/>
  <c r="DN3854" i="1"/>
  <c r="DN3855" i="1"/>
  <c r="DN3856" i="1"/>
  <c r="DN3857" i="1"/>
  <c r="DN3858" i="1"/>
  <c r="DN3859" i="1"/>
  <c r="DN3860" i="1"/>
  <c r="DN3861" i="1"/>
  <c r="DN3862" i="1"/>
  <c r="DN3863" i="1"/>
  <c r="DN3864" i="1"/>
  <c r="DN3865" i="1"/>
  <c r="DN3866" i="1"/>
  <c r="DN3867" i="1"/>
  <c r="DN3868" i="1"/>
  <c r="DN3869" i="1"/>
  <c r="DN3870" i="1"/>
  <c r="DN3871" i="1"/>
  <c r="DN3872" i="1"/>
  <c r="DN3873" i="1"/>
  <c r="DN3874" i="1"/>
  <c r="DN3875" i="1"/>
  <c r="DN3876" i="1"/>
  <c r="DN3877" i="1"/>
  <c r="DN3878" i="1"/>
  <c r="DN3879" i="1"/>
  <c r="DN3880" i="1"/>
  <c r="DN3881" i="1"/>
  <c r="DN3882" i="1"/>
  <c r="DN3883" i="1"/>
  <c r="DN3884" i="1"/>
  <c r="DN3885" i="1"/>
  <c r="DN3886" i="1"/>
  <c r="DN3887" i="1"/>
  <c r="DN3888" i="1"/>
  <c r="DN3889" i="1"/>
  <c r="DN3890" i="1"/>
  <c r="DN3891" i="1"/>
  <c r="DN3892" i="1"/>
  <c r="DN3893" i="1"/>
  <c r="DN3894" i="1"/>
  <c r="DN3895" i="1"/>
  <c r="DN3896" i="1"/>
  <c r="DN3897" i="1"/>
  <c r="DN3898" i="1"/>
  <c r="DN3899" i="1"/>
  <c r="DN3900" i="1"/>
  <c r="DN3901" i="1"/>
  <c r="DN3902" i="1"/>
  <c r="DN3903" i="1"/>
  <c r="DN3904" i="1"/>
  <c r="DN3905" i="1"/>
  <c r="DN3906" i="1"/>
  <c r="DN3907" i="1"/>
  <c r="DN3908" i="1"/>
  <c r="DN3909" i="1"/>
  <c r="DN3910" i="1"/>
  <c r="DN3911" i="1"/>
  <c r="DN3912" i="1"/>
  <c r="DN3913" i="1"/>
  <c r="DN3914" i="1"/>
  <c r="DN3915" i="1"/>
  <c r="DN3916" i="1"/>
  <c r="DN3917" i="1"/>
  <c r="DN3918" i="1"/>
  <c r="DN3919" i="1"/>
  <c r="DN3920" i="1"/>
  <c r="DN3921" i="1"/>
  <c r="DN3922" i="1"/>
  <c r="DN3923" i="1"/>
  <c r="DN3924" i="1"/>
  <c r="DN3925" i="1"/>
  <c r="DN3926" i="1"/>
  <c r="DN3927" i="1"/>
  <c r="DN3928" i="1"/>
  <c r="DN3929" i="1"/>
  <c r="DN3930" i="1"/>
  <c r="DN3931" i="1"/>
  <c r="DN3932" i="1"/>
  <c r="DN3933" i="1"/>
  <c r="DN3934" i="1"/>
  <c r="DN3935" i="1"/>
  <c r="DN3936" i="1"/>
  <c r="DN3937" i="1"/>
  <c r="DN3938" i="1"/>
  <c r="DN3939" i="1"/>
  <c r="DN3940" i="1"/>
  <c r="DN3941" i="1"/>
  <c r="DN3942" i="1"/>
  <c r="DN3943" i="1"/>
  <c r="DN3944" i="1"/>
  <c r="DN3945" i="1"/>
  <c r="DN3946" i="1"/>
  <c r="DN3947" i="1"/>
  <c r="DN3948" i="1"/>
  <c r="DN3949" i="1"/>
  <c r="DN3950" i="1"/>
  <c r="DN3951" i="1"/>
  <c r="DN3952" i="1"/>
  <c r="DN3953" i="1"/>
  <c r="DN3954" i="1"/>
  <c r="DN3955" i="1"/>
  <c r="DN3956" i="1"/>
  <c r="DN3957" i="1"/>
  <c r="DN3958" i="1"/>
  <c r="DN3959" i="1"/>
  <c r="DN3960" i="1"/>
  <c r="DN3961" i="1"/>
  <c r="DN3962" i="1"/>
  <c r="DN3963" i="1"/>
  <c r="DN3964" i="1"/>
  <c r="DN3965" i="1"/>
  <c r="DN3966" i="1"/>
  <c r="DN3967" i="1"/>
  <c r="DN3968" i="1"/>
  <c r="DN3969" i="1"/>
  <c r="DN3970" i="1"/>
  <c r="DN3971" i="1"/>
  <c r="DN3972" i="1"/>
  <c r="DN3973" i="1"/>
  <c r="DN3974" i="1"/>
  <c r="DN3975" i="1"/>
  <c r="DN3976" i="1"/>
  <c r="DN3977" i="1"/>
  <c r="DN3978" i="1"/>
  <c r="DN3979" i="1"/>
  <c r="DN3980" i="1"/>
  <c r="DN3981" i="1"/>
  <c r="DN3982" i="1"/>
  <c r="DN3983" i="1"/>
  <c r="DN3984" i="1"/>
  <c r="DN3985" i="1"/>
  <c r="DN3986" i="1"/>
  <c r="DN3987" i="1"/>
  <c r="DN3988" i="1"/>
  <c r="DN3989" i="1"/>
  <c r="DN3990" i="1"/>
  <c r="DN3991" i="1"/>
  <c r="DN3992" i="1"/>
  <c r="DN3993" i="1"/>
  <c r="DN3994" i="1"/>
  <c r="DN3995" i="1"/>
  <c r="DN3996" i="1"/>
  <c r="DN3997" i="1"/>
  <c r="DN3998" i="1"/>
  <c r="DN3999" i="1"/>
  <c r="DN4000" i="1"/>
  <c r="DN4001" i="1"/>
  <c r="DN4002" i="1"/>
  <c r="DN4003" i="1"/>
  <c r="DN4004" i="1"/>
  <c r="DN4005" i="1"/>
  <c r="DN4006" i="1"/>
  <c r="DN4007" i="1"/>
  <c r="DN4008" i="1"/>
  <c r="DN4009" i="1"/>
  <c r="DN4010" i="1"/>
  <c r="DN4011" i="1"/>
  <c r="DN4012" i="1"/>
  <c r="DN4013" i="1"/>
  <c r="DN4014" i="1"/>
  <c r="DN4015" i="1"/>
  <c r="DN4016" i="1"/>
  <c r="DN4017" i="1"/>
  <c r="DN4018" i="1"/>
  <c r="DN4019" i="1"/>
  <c r="DN4020" i="1"/>
  <c r="DN4021" i="1"/>
  <c r="DN4022" i="1"/>
  <c r="DN4023" i="1"/>
  <c r="DN4024" i="1"/>
  <c r="DN4025" i="1"/>
  <c r="DN4026" i="1"/>
  <c r="DN4027" i="1"/>
  <c r="DN4028" i="1"/>
  <c r="DN4029" i="1"/>
  <c r="DN4030" i="1"/>
  <c r="DN4031" i="1"/>
  <c r="DN4032" i="1"/>
  <c r="DN4033" i="1"/>
  <c r="DN4034" i="1"/>
  <c r="DN4035" i="1"/>
  <c r="DN4036" i="1"/>
  <c r="DN4037" i="1"/>
  <c r="DN4038" i="1"/>
  <c r="DN4039" i="1"/>
  <c r="DN4040" i="1"/>
  <c r="DN4041" i="1"/>
  <c r="DN4042" i="1"/>
  <c r="DN4043" i="1"/>
  <c r="DN4044" i="1"/>
  <c r="DN4045" i="1"/>
  <c r="DN4046" i="1"/>
  <c r="DN4047" i="1"/>
  <c r="DN4048" i="1"/>
  <c r="DN4049" i="1"/>
  <c r="DN4050" i="1"/>
  <c r="DN4051" i="1"/>
  <c r="DN4052" i="1"/>
  <c r="DN4053" i="1"/>
  <c r="DN4054" i="1"/>
  <c r="DN4055" i="1"/>
  <c r="DN4056" i="1"/>
  <c r="DN4057" i="1"/>
  <c r="DN4058" i="1"/>
  <c r="DN4059" i="1"/>
  <c r="DN4060" i="1"/>
  <c r="DN4061" i="1"/>
  <c r="DN4062" i="1"/>
  <c r="DN4063" i="1"/>
  <c r="DN4064" i="1"/>
  <c r="DN4065" i="1"/>
  <c r="DN4066" i="1"/>
  <c r="DN4067" i="1"/>
  <c r="DN4068" i="1"/>
  <c r="DN4069" i="1"/>
  <c r="DN4070" i="1"/>
  <c r="DN4071" i="1"/>
  <c r="DN4072" i="1"/>
  <c r="DN4073" i="1"/>
  <c r="DN4074" i="1"/>
  <c r="DN4075" i="1"/>
  <c r="DN4076" i="1"/>
  <c r="DN4077" i="1"/>
  <c r="DN4078" i="1"/>
  <c r="DN4079" i="1"/>
  <c r="DN4080" i="1"/>
  <c r="DN4081" i="1"/>
  <c r="DN4082" i="1"/>
  <c r="DN4083" i="1"/>
  <c r="DN4084" i="1"/>
  <c r="DN4085" i="1"/>
  <c r="DN4086" i="1"/>
  <c r="DN4087" i="1"/>
  <c r="DN4088" i="1"/>
  <c r="DN4089" i="1"/>
  <c r="DN4090" i="1"/>
  <c r="DN4091" i="1"/>
  <c r="DN4092" i="1"/>
  <c r="DN4093" i="1"/>
  <c r="DN4094" i="1"/>
  <c r="DN4095" i="1"/>
  <c r="DN4096" i="1"/>
  <c r="DN4097" i="1"/>
  <c r="DN4098" i="1"/>
  <c r="DN4099" i="1"/>
  <c r="DN4100" i="1"/>
  <c r="DN4101" i="1"/>
  <c r="DN4102" i="1"/>
  <c r="DN4103" i="1"/>
  <c r="DN4104" i="1"/>
  <c r="DN4105" i="1"/>
  <c r="DN4106" i="1"/>
  <c r="DN4107" i="1"/>
  <c r="DN4108" i="1"/>
  <c r="DN4109" i="1"/>
  <c r="DN4110" i="1"/>
  <c r="DN4111" i="1"/>
  <c r="DN4112" i="1"/>
  <c r="DN4113" i="1"/>
  <c r="DN4114" i="1"/>
  <c r="DN4115" i="1"/>
  <c r="DN4116" i="1"/>
  <c r="DN4117" i="1"/>
  <c r="DN4118" i="1"/>
  <c r="DN4119" i="1"/>
  <c r="DN4120" i="1"/>
  <c r="DN4121" i="1"/>
  <c r="DN4122" i="1"/>
  <c r="DN4123" i="1"/>
  <c r="DN4124" i="1"/>
  <c r="DN4125" i="1"/>
  <c r="DN4126" i="1"/>
  <c r="DN4127" i="1"/>
  <c r="DN4128" i="1"/>
  <c r="DN4129" i="1"/>
  <c r="DN4130" i="1"/>
  <c r="DN4131" i="1"/>
  <c r="DN4132" i="1"/>
  <c r="DN4133" i="1"/>
  <c r="DN4134" i="1"/>
  <c r="DN4135" i="1"/>
  <c r="DN4136" i="1"/>
  <c r="DN4137" i="1"/>
  <c r="DN4138" i="1"/>
  <c r="DN4139" i="1"/>
  <c r="DN4140" i="1"/>
  <c r="DN4141" i="1"/>
  <c r="DN4142" i="1"/>
  <c r="DN4143" i="1"/>
  <c r="DN4144" i="1"/>
  <c r="DN4145" i="1"/>
  <c r="DN4146" i="1"/>
  <c r="DN4147" i="1"/>
  <c r="DN4148" i="1"/>
  <c r="DN4149" i="1"/>
  <c r="DN4150" i="1"/>
  <c r="DN4151" i="1"/>
  <c r="DN4152" i="1"/>
  <c r="DN4153" i="1"/>
  <c r="DN4154" i="1"/>
  <c r="DN4155" i="1"/>
  <c r="DN4156" i="1"/>
  <c r="DN4157" i="1"/>
  <c r="DN4158" i="1"/>
  <c r="DN4159" i="1"/>
  <c r="DN4160" i="1"/>
  <c r="DN4161" i="1"/>
  <c r="DN4162" i="1"/>
  <c r="DN4163" i="1"/>
  <c r="DN4164" i="1"/>
  <c r="DN4165" i="1"/>
  <c r="DN4166" i="1"/>
  <c r="DN4167" i="1"/>
  <c r="DN4168" i="1"/>
  <c r="DN4169" i="1"/>
  <c r="DN4170" i="1"/>
  <c r="DN4171" i="1"/>
  <c r="DN4172" i="1"/>
  <c r="DN4173" i="1"/>
  <c r="DN4174" i="1"/>
  <c r="DN4175" i="1"/>
  <c r="DN4176" i="1"/>
  <c r="DN4177" i="1"/>
  <c r="DN4178" i="1"/>
  <c r="DN4179" i="1"/>
  <c r="DN4180" i="1"/>
  <c r="DN4181" i="1"/>
  <c r="DN4182" i="1"/>
  <c r="DN4183" i="1"/>
  <c r="DN4184" i="1"/>
  <c r="DN4185" i="1"/>
  <c r="DN4186" i="1"/>
  <c r="DN4187" i="1"/>
  <c r="DN4188" i="1"/>
  <c r="DN4189" i="1"/>
  <c r="DN4190" i="1"/>
  <c r="DN4191" i="1"/>
  <c r="DN4192" i="1"/>
  <c r="DN4193" i="1"/>
  <c r="DN4194" i="1"/>
  <c r="DN4195" i="1"/>
  <c r="DN4196" i="1"/>
  <c r="DN4197" i="1"/>
  <c r="DN4198" i="1"/>
  <c r="DN4199" i="1"/>
  <c r="DN4200" i="1"/>
  <c r="DN4201" i="1"/>
  <c r="DN4202" i="1"/>
  <c r="DN4203" i="1"/>
  <c r="DN4204" i="1"/>
  <c r="DN4205" i="1"/>
  <c r="DN4206" i="1"/>
  <c r="DN4207" i="1"/>
  <c r="DN4208" i="1"/>
  <c r="DN4209" i="1"/>
  <c r="DN4210" i="1"/>
  <c r="DN4211" i="1"/>
  <c r="DN4212" i="1"/>
  <c r="DN4213" i="1"/>
  <c r="DN4214" i="1"/>
  <c r="DN4215" i="1"/>
  <c r="DN4216" i="1"/>
  <c r="DN4217" i="1"/>
  <c r="DN4218" i="1"/>
  <c r="DN4219" i="1"/>
  <c r="DN4220" i="1"/>
  <c r="DN4221" i="1"/>
  <c r="DN4222" i="1"/>
  <c r="DN4223" i="1"/>
  <c r="DN4224" i="1"/>
  <c r="DN4225" i="1"/>
  <c r="DN4226" i="1"/>
  <c r="DN4227" i="1"/>
  <c r="DN4228" i="1"/>
  <c r="DN4229" i="1"/>
  <c r="DN4230" i="1"/>
  <c r="DN4231" i="1"/>
  <c r="DN4232" i="1"/>
  <c r="DN4233" i="1"/>
  <c r="DN4234" i="1"/>
  <c r="DN4235" i="1"/>
  <c r="DN4236" i="1"/>
  <c r="DN4237" i="1"/>
  <c r="DN4238" i="1"/>
  <c r="DN4239" i="1"/>
  <c r="DN4240" i="1"/>
  <c r="DN4241" i="1"/>
  <c r="DN4242" i="1"/>
  <c r="DN4243" i="1"/>
  <c r="DN4244" i="1"/>
  <c r="DN4245" i="1"/>
  <c r="DN4246" i="1"/>
  <c r="DN4247" i="1"/>
  <c r="DN4248" i="1"/>
  <c r="DN4249" i="1"/>
  <c r="DN4250" i="1"/>
  <c r="DN4251" i="1"/>
  <c r="DN4252" i="1"/>
  <c r="DN4253" i="1"/>
  <c r="DN4254" i="1"/>
  <c r="DN4255" i="1"/>
  <c r="DN4256" i="1"/>
  <c r="DN4257" i="1"/>
  <c r="DN4258" i="1"/>
  <c r="DN4259" i="1"/>
  <c r="DN4260" i="1"/>
  <c r="DN4261" i="1"/>
  <c r="DN4262" i="1"/>
  <c r="DN4263" i="1"/>
  <c r="DN4264" i="1"/>
  <c r="DN4265" i="1"/>
  <c r="DN4266" i="1"/>
  <c r="DN4267" i="1"/>
  <c r="DN4268" i="1"/>
  <c r="DN4269" i="1"/>
  <c r="DN4270" i="1"/>
  <c r="DN4271" i="1"/>
  <c r="DN4272" i="1"/>
  <c r="DN4273" i="1"/>
  <c r="DN4274" i="1"/>
  <c r="DN4275" i="1"/>
  <c r="DN4276" i="1"/>
  <c r="DN4277" i="1"/>
  <c r="DN4278" i="1"/>
  <c r="DN4279" i="1"/>
  <c r="DN4280" i="1"/>
  <c r="DN4281" i="1"/>
  <c r="DN4282" i="1"/>
  <c r="DN4283" i="1"/>
  <c r="DN4284" i="1"/>
  <c r="DN4285" i="1"/>
  <c r="DN4286" i="1"/>
  <c r="DN4287" i="1"/>
  <c r="DN4288" i="1"/>
  <c r="DN4289" i="1"/>
  <c r="DN4290" i="1"/>
  <c r="DN4291" i="1"/>
  <c r="DN4292" i="1"/>
  <c r="DN4293" i="1"/>
  <c r="DN4294" i="1"/>
  <c r="DN4295" i="1"/>
  <c r="DN4296" i="1"/>
  <c r="DN4297" i="1"/>
  <c r="DN4298" i="1"/>
  <c r="DN4299" i="1"/>
  <c r="DN4300" i="1"/>
  <c r="DN4301" i="1"/>
  <c r="DN4302" i="1"/>
  <c r="DN4303" i="1"/>
  <c r="DN4304" i="1"/>
  <c r="DN4305" i="1"/>
  <c r="DN4306" i="1"/>
  <c r="DN4307" i="1"/>
  <c r="DN4308" i="1"/>
  <c r="DN4309" i="1"/>
  <c r="DN4310" i="1"/>
  <c r="DN4311" i="1"/>
  <c r="DN4312" i="1"/>
  <c r="DN4313" i="1"/>
  <c r="DN4314" i="1"/>
  <c r="DN4315" i="1"/>
  <c r="DN4316" i="1"/>
  <c r="DN4317" i="1"/>
  <c r="DN4318" i="1"/>
  <c r="DN4319" i="1"/>
  <c r="DN4320" i="1"/>
  <c r="DN4321" i="1"/>
  <c r="DN4322" i="1"/>
  <c r="DN4323" i="1"/>
  <c r="DN4324" i="1"/>
  <c r="DN4325" i="1"/>
  <c r="DN4326" i="1"/>
  <c r="DN4327" i="1"/>
  <c r="DN4328" i="1"/>
  <c r="DN4329" i="1"/>
  <c r="DN4330" i="1"/>
  <c r="DN4331" i="1"/>
  <c r="DN4332" i="1"/>
  <c r="DN4333" i="1"/>
  <c r="DN4334" i="1"/>
  <c r="DN4335" i="1"/>
  <c r="DN4336" i="1"/>
  <c r="DN4337" i="1"/>
  <c r="DN4338" i="1"/>
  <c r="DN4339" i="1"/>
  <c r="DN4340" i="1"/>
  <c r="DN4341" i="1"/>
  <c r="DN4342" i="1"/>
  <c r="DN4343" i="1"/>
  <c r="DN4344" i="1"/>
  <c r="DN4345" i="1"/>
  <c r="DN4346" i="1"/>
  <c r="DN4347" i="1"/>
  <c r="DN4348" i="1"/>
  <c r="DN4349" i="1"/>
  <c r="DN4350" i="1"/>
  <c r="DN4351" i="1"/>
  <c r="DN4352" i="1"/>
  <c r="DN4353" i="1"/>
  <c r="DN4354" i="1"/>
  <c r="DN4355" i="1"/>
  <c r="DN4356" i="1"/>
  <c r="DN4357" i="1"/>
  <c r="DN4358" i="1"/>
  <c r="DN4359" i="1"/>
  <c r="DN4360" i="1"/>
  <c r="DN4361" i="1"/>
  <c r="DN4362" i="1"/>
  <c r="DN4363" i="1"/>
  <c r="DN4364" i="1"/>
  <c r="DN4365" i="1"/>
  <c r="DN4366" i="1"/>
  <c r="DN4367" i="1"/>
  <c r="DN4368" i="1"/>
  <c r="DN4369" i="1"/>
  <c r="DN4370" i="1"/>
  <c r="DN4371" i="1"/>
  <c r="DN4372" i="1"/>
  <c r="DN4373" i="1"/>
  <c r="DN4374" i="1"/>
  <c r="DN4375" i="1"/>
  <c r="DN4376" i="1"/>
  <c r="DN4377" i="1"/>
  <c r="DN4378" i="1"/>
  <c r="DN4379" i="1"/>
  <c r="DN4380" i="1"/>
  <c r="DN4381" i="1"/>
  <c r="DN4382" i="1"/>
  <c r="DN4383" i="1"/>
  <c r="DN4384" i="1"/>
  <c r="DN4385" i="1"/>
  <c r="DN4386" i="1"/>
  <c r="DN4387" i="1"/>
  <c r="DN4388" i="1"/>
  <c r="DN4389" i="1"/>
  <c r="DN4390" i="1"/>
  <c r="DN4391" i="1"/>
  <c r="DN4392" i="1"/>
  <c r="DN4393" i="1"/>
  <c r="DN4394" i="1"/>
  <c r="DN4395" i="1"/>
  <c r="DN4396" i="1"/>
  <c r="DN4397" i="1"/>
  <c r="DN4398" i="1"/>
  <c r="DN4399" i="1"/>
  <c r="DN4400" i="1"/>
  <c r="DN4401" i="1"/>
  <c r="DN4402" i="1"/>
  <c r="DN4403" i="1"/>
  <c r="DN4404" i="1"/>
  <c r="DN4405" i="1"/>
  <c r="DN4406" i="1"/>
  <c r="DN4407" i="1"/>
  <c r="DN4408" i="1"/>
  <c r="DN4409" i="1"/>
  <c r="DN4410" i="1"/>
  <c r="DN4411" i="1"/>
  <c r="DN4412" i="1"/>
  <c r="DN4413" i="1"/>
  <c r="DN4414" i="1"/>
  <c r="DN4415" i="1"/>
  <c r="DN4416" i="1"/>
  <c r="DN4417" i="1"/>
  <c r="DN4418" i="1"/>
  <c r="DN4419" i="1"/>
  <c r="DN4420" i="1"/>
  <c r="DN4421" i="1"/>
  <c r="DN4422" i="1"/>
  <c r="DN4423" i="1"/>
  <c r="DN4424" i="1"/>
  <c r="DN4425" i="1"/>
  <c r="DN4426" i="1"/>
  <c r="DN4427" i="1"/>
  <c r="DN4428" i="1"/>
  <c r="DN4429" i="1"/>
  <c r="DN4430" i="1"/>
  <c r="DN4431" i="1"/>
  <c r="DN4432" i="1"/>
  <c r="DN4433" i="1"/>
  <c r="DN4434" i="1"/>
  <c r="DN4435" i="1"/>
  <c r="DN4436" i="1"/>
  <c r="DN4437" i="1"/>
  <c r="DN4438" i="1"/>
  <c r="DN4439" i="1"/>
  <c r="DN4440" i="1"/>
  <c r="DN4441" i="1"/>
  <c r="DN4442" i="1"/>
  <c r="DN4443" i="1"/>
  <c r="DN4444" i="1"/>
  <c r="DN4445" i="1"/>
  <c r="DN4446" i="1"/>
  <c r="DN4447" i="1"/>
  <c r="DN4448" i="1"/>
  <c r="DN4449" i="1"/>
  <c r="DN4450" i="1"/>
  <c r="DN4451" i="1"/>
  <c r="DN4452" i="1"/>
  <c r="DN4453" i="1"/>
  <c r="DN4454" i="1"/>
  <c r="DN4455" i="1"/>
  <c r="DN4456" i="1"/>
  <c r="DN4457" i="1"/>
  <c r="DN4458" i="1"/>
  <c r="DN4459" i="1"/>
  <c r="DN4460" i="1"/>
  <c r="DN4461" i="1"/>
  <c r="DN4462" i="1"/>
  <c r="DN4463" i="1"/>
  <c r="DN4464" i="1"/>
  <c r="DN4465" i="1"/>
  <c r="DN4466" i="1"/>
  <c r="DN4467" i="1"/>
  <c r="DN4468" i="1"/>
  <c r="DN4469" i="1"/>
  <c r="DN4470" i="1"/>
  <c r="DN4471" i="1"/>
  <c r="DN4472" i="1"/>
  <c r="DN4473" i="1"/>
  <c r="DN4474" i="1"/>
  <c r="DN4475" i="1"/>
  <c r="DN4476" i="1"/>
  <c r="DN4477" i="1"/>
  <c r="DN4478" i="1"/>
  <c r="DN4479" i="1"/>
  <c r="DN4480" i="1"/>
  <c r="DN4481" i="1"/>
  <c r="DN4482" i="1"/>
  <c r="DN4483" i="1"/>
  <c r="DN4484" i="1"/>
  <c r="DN4485" i="1"/>
  <c r="DN4486" i="1"/>
  <c r="DN4487" i="1"/>
  <c r="DN4488" i="1"/>
  <c r="DN4489" i="1"/>
  <c r="DN4490" i="1"/>
  <c r="DN4491" i="1"/>
  <c r="DN4492" i="1"/>
  <c r="DN4493" i="1"/>
  <c r="DN4494" i="1"/>
  <c r="DN4495" i="1"/>
  <c r="DN4496" i="1"/>
  <c r="DN4497" i="1"/>
  <c r="DN4498" i="1"/>
  <c r="DN4499" i="1"/>
  <c r="DN4500" i="1"/>
  <c r="DN4501" i="1"/>
  <c r="DN4502" i="1"/>
  <c r="DN4503" i="1"/>
  <c r="DN4504" i="1"/>
  <c r="DN4505" i="1"/>
  <c r="DN4506" i="1"/>
  <c r="DN4507" i="1"/>
  <c r="DN4508" i="1"/>
  <c r="DN4509" i="1"/>
  <c r="DN4510" i="1"/>
  <c r="DN4511" i="1"/>
  <c r="DN4512" i="1"/>
  <c r="DN4513" i="1"/>
  <c r="DN4514" i="1"/>
  <c r="DN4515" i="1"/>
  <c r="DN4516" i="1"/>
  <c r="DN4517" i="1"/>
  <c r="DN4518" i="1"/>
  <c r="DN4519" i="1"/>
  <c r="DN4520" i="1"/>
  <c r="DN4521" i="1"/>
  <c r="DN4522" i="1"/>
  <c r="DN4523" i="1"/>
  <c r="DN4524" i="1"/>
  <c r="DN4525" i="1"/>
  <c r="DN4526" i="1"/>
  <c r="DN4527" i="1"/>
  <c r="DN4528" i="1"/>
  <c r="DN4529" i="1"/>
  <c r="DN4530" i="1"/>
  <c r="DN4531" i="1"/>
  <c r="DN4532" i="1"/>
  <c r="DN4533" i="1"/>
  <c r="DN4534" i="1"/>
  <c r="DN4535" i="1"/>
  <c r="DN4536" i="1"/>
  <c r="DN4537" i="1"/>
  <c r="DN4538" i="1"/>
  <c r="DN4539" i="1"/>
  <c r="DN4540" i="1"/>
  <c r="DN4541" i="1"/>
  <c r="DN4542" i="1"/>
  <c r="DN4543" i="1"/>
  <c r="DN4544" i="1"/>
  <c r="DN4545" i="1"/>
  <c r="DN4546" i="1"/>
  <c r="DN4547" i="1"/>
  <c r="DN4548" i="1"/>
  <c r="DN4549" i="1"/>
  <c r="DN4550" i="1"/>
  <c r="DN4551" i="1"/>
  <c r="DN4552" i="1"/>
  <c r="DN4553" i="1"/>
  <c r="DN4554" i="1"/>
  <c r="DN4555" i="1"/>
  <c r="DN4556" i="1"/>
  <c r="DN4557" i="1"/>
  <c r="DN4558" i="1"/>
  <c r="DN4559" i="1"/>
  <c r="DN4560" i="1"/>
  <c r="DN4561" i="1"/>
  <c r="DN4562" i="1"/>
  <c r="DN4563" i="1"/>
  <c r="DN4564" i="1"/>
  <c r="DN4565" i="1"/>
  <c r="DN4566" i="1"/>
  <c r="DN4567" i="1"/>
  <c r="DN4568" i="1"/>
  <c r="DN4569" i="1"/>
  <c r="DN4570" i="1"/>
  <c r="DN4571" i="1"/>
  <c r="DN4572" i="1"/>
  <c r="DN4573" i="1"/>
  <c r="DN4574" i="1"/>
  <c r="DN4575" i="1"/>
  <c r="DN4576" i="1"/>
  <c r="DN4577" i="1"/>
  <c r="DN4578" i="1"/>
  <c r="DN4579" i="1"/>
  <c r="DN4580" i="1"/>
  <c r="DN4581" i="1"/>
  <c r="DN4582" i="1"/>
  <c r="DN4583" i="1"/>
  <c r="DN4584" i="1"/>
  <c r="DN4585" i="1"/>
  <c r="DN4586" i="1"/>
  <c r="DN4587" i="1"/>
  <c r="DN4588" i="1"/>
  <c r="DN4589" i="1"/>
  <c r="DN4590" i="1"/>
  <c r="DN4591" i="1"/>
  <c r="DN4592" i="1"/>
  <c r="DN4593" i="1"/>
  <c r="DN4594" i="1"/>
  <c r="DN4595" i="1"/>
  <c r="DN4596" i="1"/>
  <c r="DN4597" i="1"/>
  <c r="DN4598" i="1"/>
  <c r="DN4599" i="1"/>
  <c r="DN4600" i="1"/>
  <c r="DN4601" i="1"/>
  <c r="DN4602" i="1"/>
  <c r="DN4603" i="1"/>
  <c r="DN4604" i="1"/>
  <c r="DN4605" i="1"/>
  <c r="DN4606" i="1"/>
  <c r="DN4607" i="1"/>
  <c r="DN4608" i="1"/>
  <c r="DN4609" i="1"/>
  <c r="DN4610" i="1"/>
  <c r="DN4611" i="1"/>
  <c r="DN4612" i="1"/>
  <c r="DN4613" i="1"/>
  <c r="DN4614" i="1"/>
  <c r="DN4615" i="1"/>
  <c r="DN4616" i="1"/>
  <c r="DN4617" i="1"/>
  <c r="DN4618" i="1"/>
  <c r="DN4619" i="1"/>
  <c r="DN4620" i="1"/>
  <c r="DN4621" i="1"/>
  <c r="DN4622" i="1"/>
  <c r="DN4623" i="1"/>
  <c r="DN4624" i="1"/>
  <c r="DN4625" i="1"/>
  <c r="DN4626" i="1"/>
  <c r="DN4627" i="1"/>
  <c r="DN4628" i="1"/>
  <c r="DN4629" i="1"/>
  <c r="DN4630" i="1"/>
  <c r="DN4631" i="1"/>
  <c r="DN4632" i="1"/>
  <c r="DN4633" i="1"/>
  <c r="DN4634" i="1"/>
  <c r="DN4635" i="1"/>
  <c r="DN4636" i="1"/>
  <c r="DN4637" i="1"/>
  <c r="DN4638" i="1"/>
  <c r="DN4639" i="1"/>
  <c r="DN4640" i="1"/>
  <c r="DN4641" i="1"/>
  <c r="DN4642" i="1"/>
  <c r="DN4643" i="1"/>
  <c r="DN4644" i="1"/>
  <c r="DN4645" i="1"/>
  <c r="DN4646" i="1"/>
  <c r="DN4647" i="1"/>
  <c r="DN4648" i="1"/>
  <c r="DN4649" i="1"/>
  <c r="DN4650" i="1"/>
  <c r="DN4651" i="1"/>
  <c r="DN4652" i="1"/>
  <c r="DN4653" i="1"/>
  <c r="DN4654" i="1"/>
  <c r="DN4655" i="1"/>
  <c r="DN4656" i="1"/>
  <c r="DN4657" i="1"/>
  <c r="DN4658" i="1"/>
  <c r="DN4659" i="1"/>
  <c r="DN4660" i="1"/>
  <c r="DN4661" i="1"/>
  <c r="DN4662" i="1"/>
  <c r="DN4663" i="1"/>
  <c r="DN4664" i="1"/>
  <c r="DN4665" i="1"/>
  <c r="DN4666" i="1"/>
  <c r="DN4667" i="1"/>
  <c r="DN4668" i="1"/>
  <c r="DN4669" i="1"/>
  <c r="DN4670" i="1"/>
  <c r="DN4671" i="1"/>
  <c r="DN4672" i="1"/>
  <c r="DN4673" i="1"/>
  <c r="DN4674" i="1"/>
  <c r="DN4675" i="1"/>
  <c r="DN4676" i="1"/>
  <c r="DN4677" i="1"/>
  <c r="DN4678" i="1"/>
  <c r="DN4679" i="1"/>
  <c r="DN4680" i="1"/>
  <c r="DN4681" i="1"/>
  <c r="DN4682" i="1"/>
  <c r="DN4683" i="1"/>
  <c r="DN4684" i="1"/>
  <c r="DN4685" i="1"/>
  <c r="DN4686" i="1"/>
  <c r="DN4687" i="1"/>
  <c r="DN4688" i="1"/>
  <c r="DN4689" i="1"/>
  <c r="DN4690" i="1"/>
  <c r="DN4691" i="1"/>
  <c r="DN4692" i="1"/>
  <c r="DN4693" i="1"/>
  <c r="DN4694" i="1"/>
  <c r="DN4695" i="1"/>
  <c r="DN4696" i="1"/>
  <c r="DN4697" i="1"/>
  <c r="DN4698" i="1"/>
  <c r="DN4699" i="1"/>
  <c r="DN4700" i="1"/>
  <c r="DN4701" i="1"/>
  <c r="DN4702" i="1"/>
  <c r="DN4703" i="1"/>
  <c r="DN4704" i="1"/>
  <c r="DN4705" i="1"/>
  <c r="DN4706" i="1"/>
  <c r="DN4707" i="1"/>
  <c r="DN4708" i="1"/>
  <c r="DN4709" i="1"/>
  <c r="DN4710" i="1"/>
  <c r="DN4711" i="1"/>
  <c r="DN4712" i="1"/>
  <c r="DN4713" i="1"/>
  <c r="DN4714" i="1"/>
  <c r="DN4715" i="1"/>
  <c r="DN4716" i="1"/>
  <c r="DN4717" i="1"/>
  <c r="DN4718" i="1"/>
  <c r="DN4719" i="1"/>
  <c r="DN4720" i="1"/>
  <c r="DN4721" i="1"/>
  <c r="DN4722" i="1"/>
  <c r="DN4723" i="1"/>
  <c r="DN4724" i="1"/>
  <c r="DN4725" i="1"/>
  <c r="DN4726" i="1"/>
  <c r="DN4727" i="1"/>
  <c r="DN4728" i="1"/>
  <c r="DN4729" i="1"/>
  <c r="DN4730" i="1"/>
  <c r="DN4731" i="1"/>
  <c r="DN4732" i="1"/>
  <c r="DN4733" i="1"/>
  <c r="DN4734" i="1"/>
  <c r="DN4735" i="1"/>
  <c r="DN4736" i="1"/>
  <c r="DN4737" i="1"/>
  <c r="DN4738" i="1"/>
  <c r="DN4739" i="1"/>
  <c r="DN4740" i="1"/>
  <c r="DN4741" i="1"/>
  <c r="DN4742" i="1"/>
  <c r="DN4743" i="1"/>
  <c r="DN4744" i="1"/>
  <c r="DN4745" i="1"/>
  <c r="DN4746" i="1"/>
  <c r="DN4747" i="1"/>
  <c r="DN4748" i="1"/>
  <c r="DN4749" i="1"/>
  <c r="DN4750" i="1"/>
  <c r="DN4751" i="1"/>
  <c r="DN4752" i="1"/>
  <c r="DN4753" i="1"/>
  <c r="DN4754" i="1"/>
  <c r="DN4755" i="1"/>
  <c r="DN4756" i="1"/>
  <c r="DN4757" i="1"/>
  <c r="DN4758" i="1"/>
  <c r="DN4759" i="1"/>
  <c r="DN4760" i="1"/>
  <c r="DN4761" i="1"/>
  <c r="DN4762" i="1"/>
  <c r="DN4763" i="1"/>
  <c r="DN4764" i="1"/>
  <c r="DN4765" i="1"/>
  <c r="DN4766" i="1"/>
  <c r="DN4767" i="1"/>
  <c r="DN4768" i="1"/>
  <c r="DN4769" i="1"/>
  <c r="DN4770" i="1"/>
  <c r="DN4771" i="1"/>
  <c r="DN4772" i="1"/>
  <c r="DN4773" i="1"/>
  <c r="DN4774" i="1"/>
  <c r="DN4775" i="1"/>
  <c r="DN4776" i="1"/>
  <c r="DN4777" i="1"/>
  <c r="DN4778" i="1"/>
  <c r="DN4779" i="1"/>
  <c r="DN4780" i="1"/>
  <c r="DN4781" i="1"/>
  <c r="DN4782" i="1"/>
  <c r="DN4783" i="1"/>
  <c r="DN4784" i="1"/>
  <c r="DN4785" i="1"/>
  <c r="DN4786" i="1"/>
  <c r="DN4787" i="1"/>
  <c r="DN4788" i="1"/>
  <c r="DN4789" i="1"/>
  <c r="DN4790" i="1"/>
  <c r="DN4791" i="1"/>
  <c r="DN4792" i="1"/>
  <c r="DN4793" i="1"/>
  <c r="DN4794" i="1"/>
  <c r="DN4795" i="1"/>
  <c r="DN4796" i="1"/>
  <c r="DN4797" i="1"/>
  <c r="DN4798" i="1"/>
  <c r="DN4799" i="1"/>
  <c r="DN4800" i="1"/>
  <c r="DN4801" i="1"/>
  <c r="DN4802" i="1"/>
  <c r="DN4803" i="1"/>
  <c r="DN4804" i="1"/>
  <c r="DN4805" i="1"/>
  <c r="DN4806" i="1"/>
  <c r="DN4807" i="1"/>
  <c r="DN4808" i="1"/>
  <c r="DN4809" i="1"/>
  <c r="DN4810" i="1"/>
  <c r="DN4811" i="1"/>
  <c r="DN4812" i="1"/>
  <c r="DN4813" i="1"/>
  <c r="DN4814" i="1"/>
  <c r="DN4815" i="1"/>
  <c r="DN4816" i="1"/>
  <c r="DN4817" i="1"/>
  <c r="DN4818" i="1"/>
  <c r="DN4819" i="1"/>
  <c r="DN4820" i="1"/>
  <c r="DN4821" i="1"/>
  <c r="DN4822" i="1"/>
  <c r="DN4823" i="1"/>
  <c r="DN4824" i="1"/>
  <c r="DN4825" i="1"/>
  <c r="DN4826" i="1"/>
  <c r="DN4827" i="1"/>
  <c r="DN4828" i="1"/>
  <c r="DN4829" i="1"/>
  <c r="DN4830" i="1"/>
  <c r="DN4831" i="1"/>
  <c r="DN4832" i="1"/>
  <c r="DN4833" i="1"/>
  <c r="DN4834" i="1"/>
  <c r="DN4835" i="1"/>
  <c r="DN4836" i="1"/>
  <c r="DN4837" i="1"/>
  <c r="DN4838" i="1"/>
  <c r="DN4839" i="1"/>
  <c r="DN4840" i="1"/>
  <c r="DN4841" i="1"/>
  <c r="DN4842" i="1"/>
  <c r="DN4843" i="1"/>
  <c r="DN4844" i="1"/>
  <c r="DN4845" i="1"/>
  <c r="DN4846" i="1"/>
  <c r="DN4847" i="1"/>
  <c r="DN4848" i="1"/>
  <c r="DN4849" i="1"/>
  <c r="DN4850" i="1"/>
  <c r="DN4851" i="1"/>
  <c r="DN4852" i="1"/>
  <c r="DN4853" i="1"/>
  <c r="DN4854" i="1"/>
  <c r="DN4855" i="1"/>
  <c r="DN4856" i="1"/>
  <c r="DN4857" i="1"/>
  <c r="DN4858" i="1"/>
  <c r="DN4859" i="1"/>
  <c r="DN4860" i="1"/>
  <c r="DN4861" i="1"/>
  <c r="DN4862" i="1"/>
  <c r="DN4863" i="1"/>
  <c r="DN4864" i="1"/>
  <c r="DN4865" i="1"/>
  <c r="DN4866" i="1"/>
  <c r="DN4867" i="1"/>
  <c r="DN4868" i="1"/>
  <c r="DN4869" i="1"/>
  <c r="DN4870" i="1"/>
  <c r="DN4871" i="1"/>
  <c r="DN4872" i="1"/>
  <c r="DN4873" i="1"/>
  <c r="DN4874" i="1"/>
  <c r="DN4875" i="1"/>
  <c r="DN4876" i="1"/>
  <c r="DN4877" i="1"/>
  <c r="DN4878" i="1"/>
  <c r="DN4879" i="1"/>
  <c r="DN4880" i="1"/>
  <c r="DN4881" i="1"/>
  <c r="DN4882" i="1"/>
  <c r="DN4883" i="1"/>
  <c r="DN4884" i="1"/>
  <c r="DN4885" i="1"/>
  <c r="DN4886" i="1"/>
  <c r="DN4887" i="1"/>
  <c r="DN4888" i="1"/>
  <c r="DN4889" i="1"/>
  <c r="DN4890" i="1"/>
  <c r="DN4891" i="1"/>
  <c r="DN4892" i="1"/>
  <c r="DN4893" i="1"/>
  <c r="DN4894" i="1"/>
  <c r="DN4895" i="1"/>
  <c r="DN4896" i="1"/>
  <c r="DN4897" i="1"/>
  <c r="DN4898" i="1"/>
  <c r="DN4899" i="1"/>
  <c r="DN4900" i="1"/>
  <c r="DN4901" i="1"/>
  <c r="DN4902" i="1"/>
  <c r="DN4903" i="1"/>
  <c r="DN4904" i="1"/>
  <c r="DN4905" i="1"/>
  <c r="DN4906" i="1"/>
  <c r="DN4907" i="1"/>
  <c r="DN4908" i="1"/>
  <c r="DN4909" i="1"/>
  <c r="DN4910" i="1"/>
  <c r="DN4911" i="1"/>
  <c r="DN4912" i="1"/>
  <c r="DN4913" i="1"/>
  <c r="DN4914" i="1"/>
  <c r="DN4915" i="1"/>
  <c r="DN4916" i="1"/>
  <c r="DN4917" i="1"/>
  <c r="DN4918" i="1"/>
  <c r="DN4919" i="1"/>
  <c r="DN4920" i="1"/>
  <c r="DN4921" i="1"/>
  <c r="DN4922" i="1"/>
  <c r="DN4923" i="1"/>
  <c r="DN4924" i="1"/>
  <c r="DN4925" i="1"/>
  <c r="DN4926" i="1"/>
  <c r="DN4927" i="1"/>
  <c r="DN4928" i="1"/>
  <c r="DN4929" i="1"/>
  <c r="DN4930" i="1"/>
  <c r="DN4931" i="1"/>
  <c r="DN4932" i="1"/>
  <c r="DN4933" i="1"/>
  <c r="DN4934" i="1"/>
  <c r="DN4935" i="1"/>
  <c r="DN4936" i="1"/>
  <c r="DN4937" i="1"/>
  <c r="DN4938" i="1"/>
  <c r="DN4939" i="1"/>
  <c r="DN4940" i="1"/>
  <c r="DN4941" i="1"/>
  <c r="DN4942" i="1"/>
  <c r="DN4943" i="1"/>
  <c r="DN4944" i="1"/>
  <c r="DN4945" i="1"/>
  <c r="DN4946" i="1"/>
  <c r="DN4947" i="1"/>
  <c r="DN4948" i="1"/>
  <c r="DN4949" i="1"/>
  <c r="DN4950" i="1"/>
  <c r="DN4951" i="1"/>
  <c r="DN4952" i="1"/>
  <c r="DN4953" i="1"/>
  <c r="DN4954" i="1"/>
  <c r="DN4955" i="1"/>
  <c r="DN4956" i="1"/>
  <c r="DN4957" i="1"/>
  <c r="DN4958" i="1"/>
  <c r="DN4959" i="1"/>
  <c r="DN4960" i="1"/>
  <c r="DN4961" i="1"/>
  <c r="DN4962" i="1"/>
  <c r="DN4963" i="1"/>
  <c r="DN4964" i="1"/>
  <c r="DN4965" i="1"/>
  <c r="DN4966" i="1"/>
  <c r="DN4967" i="1"/>
  <c r="DN4968" i="1"/>
  <c r="DN4969" i="1"/>
  <c r="DN4970" i="1"/>
  <c r="DN4971" i="1"/>
  <c r="DN4972" i="1"/>
  <c r="DN4973" i="1"/>
  <c r="DN4974" i="1"/>
  <c r="DN4975" i="1"/>
  <c r="DN4976" i="1"/>
  <c r="DN4977" i="1"/>
  <c r="DN4978" i="1"/>
  <c r="DN4979" i="1"/>
  <c r="DN4980" i="1"/>
  <c r="DN4981" i="1"/>
  <c r="DN4982" i="1"/>
  <c r="DN4983" i="1"/>
  <c r="DN4984" i="1"/>
  <c r="DN4985" i="1"/>
  <c r="DN4986" i="1"/>
  <c r="DN4987" i="1"/>
  <c r="DN4988" i="1"/>
  <c r="DN4989" i="1"/>
  <c r="DN4990" i="1"/>
  <c r="DN4991" i="1"/>
  <c r="DN4992" i="1"/>
  <c r="DN4993" i="1"/>
  <c r="DN4994" i="1"/>
  <c r="DN4995" i="1"/>
  <c r="DN4996" i="1"/>
  <c r="DN4997" i="1"/>
  <c r="DN4998" i="1"/>
  <c r="DN4999" i="1"/>
  <c r="DN5000" i="1"/>
  <c r="DN5001" i="1"/>
  <c r="DN5002" i="1"/>
  <c r="DN5003" i="1"/>
  <c r="DN5004" i="1"/>
  <c r="DN5005" i="1"/>
  <c r="DN5006" i="1"/>
  <c r="DN5007" i="1"/>
  <c r="DN5008" i="1"/>
  <c r="DN5009" i="1"/>
  <c r="DN5010" i="1"/>
  <c r="DN5011" i="1"/>
  <c r="DN5012" i="1"/>
  <c r="DN5013" i="1"/>
  <c r="DN5014" i="1"/>
  <c r="DN5015" i="1"/>
  <c r="DN5016" i="1"/>
  <c r="DN5017" i="1"/>
  <c r="DN5018" i="1"/>
  <c r="DN5019" i="1"/>
  <c r="DN5020" i="1"/>
  <c r="DN5021" i="1"/>
  <c r="DN5022" i="1"/>
  <c r="DN5023" i="1"/>
  <c r="DN5024" i="1"/>
  <c r="DN5025" i="1"/>
  <c r="DN5026" i="1"/>
  <c r="DN5027" i="1"/>
  <c r="DN5028" i="1"/>
  <c r="DN5029" i="1"/>
  <c r="DN5030" i="1"/>
  <c r="DN5031" i="1"/>
  <c r="DN5032" i="1"/>
  <c r="DN5033" i="1"/>
  <c r="DN5034" i="1"/>
  <c r="DN5035" i="1"/>
  <c r="DN5036" i="1"/>
  <c r="DN5037" i="1"/>
  <c r="DN5038" i="1"/>
  <c r="DN5039" i="1"/>
  <c r="DN5040" i="1"/>
  <c r="DN5041" i="1"/>
  <c r="DN5042" i="1"/>
  <c r="DN5043" i="1"/>
  <c r="DN5044" i="1"/>
  <c r="DN5045" i="1"/>
  <c r="DN5046" i="1"/>
  <c r="DN5047" i="1"/>
  <c r="DN5048" i="1"/>
  <c r="DN5049" i="1"/>
  <c r="DN5050" i="1"/>
  <c r="DN5051" i="1"/>
  <c r="DN5052" i="1"/>
  <c r="DN5053" i="1"/>
  <c r="DN5054" i="1"/>
  <c r="DN5055" i="1"/>
  <c r="DN5056" i="1"/>
  <c r="DN5057" i="1"/>
  <c r="DN5058" i="1"/>
  <c r="DN5059" i="1"/>
  <c r="DN5060" i="1"/>
  <c r="DN5061" i="1"/>
  <c r="DN5062" i="1"/>
  <c r="DN5063" i="1"/>
  <c r="DN5064" i="1"/>
  <c r="DN5065" i="1"/>
  <c r="DN5066" i="1"/>
  <c r="DN5067" i="1"/>
  <c r="DN5068" i="1"/>
  <c r="DN5069" i="1"/>
  <c r="DN5070" i="1"/>
  <c r="DN5071" i="1"/>
  <c r="DN5072" i="1"/>
  <c r="DN5073" i="1"/>
  <c r="DN5074" i="1"/>
  <c r="DN5075" i="1"/>
  <c r="DN5076" i="1"/>
  <c r="DN5077" i="1"/>
  <c r="DN5078" i="1"/>
  <c r="DN5079" i="1"/>
  <c r="DN5080" i="1"/>
  <c r="DN5081" i="1"/>
  <c r="DN5082" i="1"/>
  <c r="DN5083" i="1"/>
  <c r="DN5084" i="1"/>
  <c r="DN5085" i="1"/>
  <c r="DN5086" i="1"/>
  <c r="DN5087" i="1"/>
  <c r="DN5088" i="1"/>
  <c r="DN5089" i="1"/>
  <c r="DN5090" i="1"/>
  <c r="DN5091" i="1"/>
  <c r="DN5092" i="1"/>
  <c r="DN5093" i="1"/>
  <c r="DN5094" i="1"/>
  <c r="DN5095" i="1"/>
  <c r="DN5096" i="1"/>
  <c r="DN5097" i="1"/>
  <c r="DN5098" i="1"/>
  <c r="DN5099" i="1"/>
  <c r="DN5100" i="1"/>
  <c r="DN5101" i="1"/>
  <c r="DN5102" i="1"/>
  <c r="DN5103" i="1"/>
  <c r="DN5104" i="1"/>
  <c r="DN5105" i="1"/>
  <c r="DN5106" i="1"/>
  <c r="DN5107" i="1"/>
  <c r="DN5108" i="1"/>
  <c r="DN5109" i="1"/>
  <c r="DN5110" i="1"/>
  <c r="DN5111" i="1"/>
  <c r="DN5112" i="1"/>
  <c r="DN5113" i="1"/>
  <c r="DN5114" i="1"/>
  <c r="DN5115" i="1"/>
  <c r="DN5116" i="1"/>
  <c r="DN5117" i="1"/>
  <c r="DN5118" i="1"/>
  <c r="DN5119" i="1"/>
  <c r="DN5120" i="1"/>
  <c r="DN5121" i="1"/>
  <c r="DN5122" i="1"/>
  <c r="DN5123" i="1"/>
  <c r="DN5124" i="1"/>
  <c r="DN5125" i="1"/>
  <c r="DN5126" i="1"/>
  <c r="DN5127" i="1"/>
  <c r="DN5128" i="1"/>
  <c r="DN5129" i="1"/>
  <c r="DN5130" i="1"/>
  <c r="DN5131" i="1"/>
  <c r="DN5132" i="1"/>
  <c r="DN5133" i="1"/>
  <c r="DN5134" i="1"/>
  <c r="DN5135" i="1"/>
  <c r="DN5136" i="1"/>
  <c r="DN5137" i="1"/>
  <c r="DN5138" i="1"/>
  <c r="DN5139" i="1"/>
  <c r="DN5140" i="1"/>
  <c r="DN5141" i="1"/>
  <c r="DN5142" i="1"/>
  <c r="DN5143" i="1"/>
  <c r="DN5144" i="1"/>
  <c r="DN5145" i="1"/>
  <c r="DN5146" i="1"/>
  <c r="DN5147" i="1"/>
  <c r="DN5148" i="1"/>
  <c r="DN5149" i="1"/>
  <c r="DN5150" i="1"/>
  <c r="DN5151" i="1"/>
  <c r="DN5152" i="1"/>
  <c r="DN5153" i="1"/>
  <c r="DN5154" i="1"/>
  <c r="DN5155" i="1"/>
  <c r="DN5156" i="1"/>
  <c r="DN5157" i="1"/>
  <c r="DN5158" i="1"/>
  <c r="DN5159" i="1"/>
  <c r="DN5160" i="1"/>
  <c r="DN5161" i="1"/>
  <c r="DN5162" i="1"/>
  <c r="DN5163" i="1"/>
  <c r="DN5164" i="1"/>
  <c r="DN5165" i="1"/>
  <c r="DN5166" i="1"/>
  <c r="DN5167" i="1"/>
  <c r="DN5168" i="1"/>
  <c r="DN5169" i="1"/>
  <c r="DN5170" i="1"/>
  <c r="DN5171" i="1"/>
  <c r="DN5172" i="1"/>
  <c r="DN5173" i="1"/>
  <c r="DN5174" i="1"/>
  <c r="DN5175" i="1"/>
  <c r="DN5176" i="1"/>
  <c r="DN5177" i="1"/>
  <c r="DN5178" i="1"/>
  <c r="DN5179" i="1"/>
  <c r="DN5180" i="1"/>
  <c r="DN5181" i="1"/>
  <c r="DN5182" i="1"/>
  <c r="DN5183" i="1"/>
  <c r="DN5184" i="1"/>
  <c r="DN5185" i="1"/>
  <c r="DN5186" i="1"/>
  <c r="DN5187" i="1"/>
  <c r="DN5188" i="1"/>
  <c r="DN5189" i="1"/>
  <c r="DN5190" i="1"/>
  <c r="DN5191" i="1"/>
  <c r="DN5192" i="1"/>
  <c r="DN5193" i="1"/>
  <c r="DN5194" i="1"/>
  <c r="DN5195" i="1"/>
  <c r="DN5196" i="1"/>
  <c r="DN5197" i="1"/>
  <c r="DN5198" i="1"/>
  <c r="DN5199" i="1"/>
  <c r="DN5200" i="1"/>
  <c r="DN5201" i="1"/>
  <c r="DN5202" i="1"/>
  <c r="DN5203" i="1"/>
  <c r="DN5204" i="1"/>
  <c r="DN5205" i="1"/>
  <c r="DN5206" i="1"/>
  <c r="DN5207" i="1"/>
  <c r="DN5208" i="1"/>
  <c r="DN5209" i="1"/>
  <c r="DN5210" i="1"/>
  <c r="DN5211" i="1"/>
  <c r="DN5212" i="1"/>
  <c r="DN5213" i="1"/>
  <c r="DN5214" i="1"/>
  <c r="DN5215" i="1"/>
  <c r="DN5216" i="1"/>
  <c r="DN5217" i="1"/>
  <c r="DN5218" i="1"/>
  <c r="DN5219" i="1"/>
  <c r="DN5220" i="1"/>
  <c r="DN5221" i="1"/>
  <c r="DN5222" i="1"/>
  <c r="DN5223" i="1"/>
  <c r="DN5224" i="1"/>
  <c r="DN5225" i="1"/>
  <c r="DN5226" i="1"/>
  <c r="DN5227" i="1"/>
  <c r="DN5228" i="1"/>
  <c r="DN5229" i="1"/>
  <c r="DN5230" i="1"/>
  <c r="DN5231" i="1"/>
  <c r="DN5232" i="1"/>
  <c r="DN5233" i="1"/>
  <c r="DN5234" i="1"/>
  <c r="DN5235" i="1"/>
  <c r="DN5236" i="1"/>
  <c r="DN5237" i="1"/>
  <c r="DN5238" i="1"/>
  <c r="DN5239" i="1"/>
  <c r="DN5240" i="1"/>
  <c r="DN5241" i="1"/>
  <c r="DN5242" i="1"/>
  <c r="DN5243" i="1"/>
  <c r="DN5244" i="1"/>
  <c r="DN5245" i="1"/>
  <c r="DN5246" i="1"/>
  <c r="DN5247" i="1"/>
  <c r="DN5248" i="1"/>
  <c r="DN5249" i="1"/>
  <c r="DN5250" i="1"/>
  <c r="DN5251" i="1"/>
  <c r="DN5252" i="1"/>
  <c r="DN5253" i="1"/>
  <c r="DN5254" i="1"/>
  <c r="DN5255" i="1"/>
  <c r="DN5256" i="1"/>
  <c r="DN5257" i="1"/>
  <c r="DN5258" i="1"/>
  <c r="DN5259" i="1"/>
  <c r="DN5260" i="1"/>
  <c r="DN5261" i="1"/>
  <c r="DN5262" i="1"/>
  <c r="DN5263" i="1"/>
  <c r="DN5264" i="1"/>
  <c r="DN5265" i="1"/>
  <c r="DN5266" i="1"/>
  <c r="DN5267" i="1"/>
  <c r="DN5268" i="1"/>
  <c r="DN5269" i="1"/>
  <c r="DN5270" i="1"/>
  <c r="DN5271" i="1"/>
  <c r="DN5272" i="1"/>
  <c r="DN5273" i="1"/>
  <c r="DN5274" i="1"/>
  <c r="DN5275" i="1"/>
  <c r="DN5276" i="1"/>
  <c r="DN5277" i="1"/>
  <c r="DN5278" i="1"/>
  <c r="DN5279" i="1"/>
  <c r="DN5280" i="1"/>
  <c r="DN5281" i="1"/>
  <c r="DN5282" i="1"/>
  <c r="DN5283" i="1"/>
  <c r="DN5284" i="1"/>
  <c r="DN5285" i="1"/>
  <c r="DN5286" i="1"/>
  <c r="DN5287" i="1"/>
  <c r="DN5288" i="1"/>
  <c r="DN5289" i="1"/>
  <c r="DN5290" i="1"/>
  <c r="DN5291" i="1"/>
  <c r="DN5292" i="1"/>
  <c r="DN5293" i="1"/>
  <c r="DN5294" i="1"/>
  <c r="DN5295" i="1"/>
  <c r="DN5296" i="1"/>
  <c r="DN5297" i="1"/>
  <c r="DN5298" i="1"/>
  <c r="DN5299" i="1"/>
  <c r="DN5300" i="1"/>
  <c r="DN5301" i="1"/>
  <c r="DN5302" i="1"/>
  <c r="DN5303" i="1"/>
  <c r="DN5304" i="1"/>
  <c r="DN5305" i="1"/>
  <c r="DN5306" i="1"/>
  <c r="DN5307" i="1"/>
  <c r="DN5308" i="1"/>
  <c r="DN5309" i="1"/>
  <c r="DN5310" i="1"/>
  <c r="DN5311" i="1"/>
  <c r="DN5312" i="1"/>
  <c r="DN5313" i="1"/>
  <c r="DN5314" i="1"/>
  <c r="DN5315" i="1"/>
  <c r="DN5316" i="1"/>
  <c r="DN5317" i="1"/>
  <c r="DN5318" i="1"/>
  <c r="DN5319" i="1"/>
  <c r="DN5320" i="1"/>
  <c r="DN5321" i="1"/>
  <c r="DN5322" i="1"/>
  <c r="DN5323" i="1"/>
  <c r="DN5324" i="1"/>
  <c r="DN5325" i="1"/>
  <c r="DN5326" i="1"/>
  <c r="DN5327" i="1"/>
  <c r="DN5328" i="1"/>
  <c r="DN5329" i="1"/>
  <c r="DN5330" i="1"/>
  <c r="DN5331" i="1"/>
  <c r="DN5332" i="1"/>
  <c r="DN5333" i="1"/>
  <c r="DN5334" i="1"/>
  <c r="DN5335" i="1"/>
  <c r="DN5336" i="1"/>
  <c r="DN5337" i="1"/>
  <c r="DN5338" i="1"/>
  <c r="DN5339" i="1"/>
  <c r="DN5340" i="1"/>
  <c r="DN5341" i="1"/>
  <c r="DN5342" i="1"/>
  <c r="DN5343" i="1"/>
  <c r="DN5344" i="1"/>
  <c r="DN5345" i="1"/>
  <c r="DN5346" i="1"/>
  <c r="DN5347" i="1"/>
  <c r="DN5348" i="1"/>
  <c r="DN5349" i="1"/>
  <c r="DN5350" i="1"/>
  <c r="DN5351" i="1"/>
  <c r="DN5352" i="1"/>
  <c r="DN5353" i="1"/>
  <c r="DN5354" i="1"/>
  <c r="DN5355" i="1"/>
  <c r="DN5356" i="1"/>
  <c r="DN5357" i="1"/>
  <c r="DN5358" i="1"/>
  <c r="DN5359" i="1"/>
  <c r="DN5360" i="1"/>
  <c r="DN5361" i="1"/>
  <c r="DN5362" i="1"/>
  <c r="DN5363" i="1"/>
  <c r="DN5364" i="1"/>
  <c r="DN5365" i="1"/>
  <c r="DN5366" i="1"/>
  <c r="DN5367" i="1"/>
  <c r="DN5368" i="1"/>
  <c r="DN5369" i="1"/>
  <c r="DN5370" i="1"/>
  <c r="DN5371" i="1"/>
  <c r="DN5372" i="1"/>
  <c r="DN5373" i="1"/>
  <c r="DN5374" i="1"/>
  <c r="DN5375" i="1"/>
  <c r="DN5376" i="1"/>
  <c r="DN5377" i="1"/>
  <c r="DN5378" i="1"/>
  <c r="DN5379" i="1"/>
  <c r="DN5380" i="1"/>
  <c r="DN5381" i="1"/>
  <c r="DN5382" i="1"/>
  <c r="DN5383" i="1"/>
  <c r="DN5384" i="1"/>
  <c r="DN5385" i="1"/>
  <c r="DN5386" i="1"/>
  <c r="DN5387" i="1"/>
  <c r="DN5388" i="1"/>
  <c r="DN5389" i="1"/>
  <c r="DN5390" i="1"/>
  <c r="DN5391" i="1"/>
  <c r="DN5392" i="1"/>
  <c r="DN5393" i="1"/>
  <c r="DN5394" i="1"/>
  <c r="DN5395" i="1"/>
  <c r="DN5396" i="1"/>
  <c r="DN5397" i="1"/>
  <c r="DN5398" i="1"/>
  <c r="DN5399" i="1"/>
  <c r="DN5400" i="1"/>
  <c r="DN5401" i="1"/>
  <c r="DN5402" i="1"/>
  <c r="DN5403" i="1"/>
  <c r="DN5404" i="1"/>
  <c r="DN5405" i="1"/>
  <c r="DN5406" i="1"/>
  <c r="DN5407" i="1"/>
  <c r="DN5408" i="1"/>
  <c r="DN5409" i="1"/>
  <c r="DN5410" i="1"/>
  <c r="DN5411" i="1"/>
  <c r="DN5412" i="1"/>
  <c r="DN5413" i="1"/>
  <c r="DN5414" i="1"/>
  <c r="DN5415" i="1"/>
  <c r="DN5416" i="1"/>
  <c r="DN5417" i="1"/>
  <c r="DN5418" i="1"/>
  <c r="DN5419" i="1"/>
  <c r="DN5420" i="1"/>
  <c r="DN5421" i="1"/>
  <c r="DN5422" i="1"/>
  <c r="DN5423" i="1"/>
  <c r="DN5424" i="1"/>
  <c r="DN5425" i="1"/>
  <c r="DN5426" i="1"/>
  <c r="DN5427" i="1"/>
  <c r="DN5428" i="1"/>
  <c r="DN5429" i="1"/>
  <c r="DN5430" i="1"/>
  <c r="DN5431" i="1"/>
  <c r="DN5432" i="1"/>
  <c r="DN5433" i="1"/>
  <c r="DN5434" i="1"/>
  <c r="DN5435" i="1"/>
  <c r="DN5436" i="1"/>
  <c r="DN5437" i="1"/>
  <c r="DN5438" i="1"/>
  <c r="DN5439" i="1"/>
  <c r="DN5440" i="1"/>
  <c r="DN5441" i="1"/>
  <c r="DN5442" i="1"/>
  <c r="DN5443" i="1"/>
  <c r="DN5444" i="1"/>
  <c r="DN5445" i="1"/>
  <c r="DN5446" i="1"/>
  <c r="DN5447" i="1"/>
  <c r="DN5448" i="1"/>
  <c r="DN5449" i="1"/>
  <c r="DN5450" i="1"/>
  <c r="DN5451" i="1"/>
  <c r="DN5452" i="1"/>
  <c r="DN5453" i="1"/>
  <c r="DN5454" i="1"/>
  <c r="DN5455" i="1"/>
  <c r="DN5456" i="1"/>
  <c r="DN5457" i="1"/>
  <c r="DN5458" i="1"/>
  <c r="DN5459" i="1"/>
  <c r="DN5460" i="1"/>
  <c r="DN5461" i="1"/>
  <c r="DN5462" i="1"/>
  <c r="DN5463" i="1"/>
  <c r="DN5464" i="1"/>
  <c r="DN5465" i="1"/>
  <c r="DN5466" i="1"/>
  <c r="DN5467" i="1"/>
  <c r="DN5468" i="1"/>
  <c r="DN5469" i="1"/>
  <c r="DN5470" i="1"/>
  <c r="DN5471" i="1"/>
  <c r="DN5472" i="1"/>
  <c r="DN5473" i="1"/>
  <c r="DN5474" i="1"/>
  <c r="DN5475" i="1"/>
  <c r="DN5476" i="1"/>
  <c r="DN5477" i="1"/>
  <c r="DN5478" i="1"/>
  <c r="DN5479" i="1"/>
  <c r="DN5480" i="1"/>
  <c r="DN5481" i="1"/>
  <c r="DN5482" i="1"/>
  <c r="DN5483" i="1"/>
  <c r="DN5484" i="1"/>
  <c r="DN5485" i="1"/>
  <c r="DN5486" i="1"/>
  <c r="DN5487" i="1"/>
  <c r="DN5488" i="1"/>
  <c r="DN5489" i="1"/>
  <c r="DN5490" i="1"/>
  <c r="DN5491" i="1"/>
  <c r="DN5492" i="1"/>
  <c r="DN5493" i="1"/>
  <c r="DN5494" i="1"/>
  <c r="DN5495" i="1"/>
  <c r="DN5496" i="1"/>
  <c r="DN5497" i="1"/>
  <c r="DN5498" i="1"/>
  <c r="DN5499" i="1"/>
  <c r="DN5500" i="1"/>
  <c r="DN5501" i="1"/>
  <c r="DN5502" i="1"/>
  <c r="DN5503" i="1"/>
  <c r="DN5504" i="1"/>
  <c r="DN5505" i="1"/>
  <c r="DN5506" i="1"/>
  <c r="DN5507" i="1"/>
  <c r="DN5508" i="1"/>
  <c r="DN5509" i="1"/>
  <c r="DN5510" i="1"/>
  <c r="DN5511" i="1"/>
  <c r="DN5512" i="1"/>
  <c r="DN5513" i="1"/>
  <c r="DN5514" i="1"/>
  <c r="DN5515" i="1"/>
  <c r="DN5516" i="1"/>
  <c r="DN5517" i="1"/>
  <c r="DN5518" i="1"/>
  <c r="DN5519" i="1"/>
  <c r="DN5520" i="1"/>
  <c r="DN5521" i="1"/>
  <c r="DN5522" i="1"/>
  <c r="DN5523" i="1"/>
  <c r="DN5524" i="1"/>
  <c r="DN5525" i="1"/>
  <c r="DN5526" i="1"/>
  <c r="DN5527" i="1"/>
  <c r="DN5528" i="1"/>
  <c r="DN5529" i="1"/>
  <c r="DN5530" i="1"/>
  <c r="DN5531" i="1"/>
  <c r="DN5532" i="1"/>
  <c r="DN5533" i="1"/>
  <c r="DN5534" i="1"/>
  <c r="DN5535" i="1"/>
  <c r="DN5536" i="1"/>
  <c r="DN5537" i="1"/>
  <c r="DN5538" i="1"/>
  <c r="DN5539" i="1"/>
  <c r="DN5540" i="1"/>
  <c r="DN5541" i="1"/>
  <c r="DN5542" i="1"/>
  <c r="DN5543" i="1"/>
  <c r="DN5544" i="1"/>
  <c r="DN5545" i="1"/>
  <c r="DN5546" i="1"/>
  <c r="DN5547" i="1"/>
  <c r="DN5548" i="1"/>
  <c r="DN5549" i="1"/>
  <c r="DN5550" i="1"/>
  <c r="DN5551" i="1"/>
  <c r="DN5552" i="1"/>
  <c r="DN5553" i="1"/>
  <c r="DN5554" i="1"/>
  <c r="DN5555" i="1"/>
  <c r="DN5556" i="1"/>
  <c r="DN5557" i="1"/>
  <c r="DN5558" i="1"/>
  <c r="DN5559" i="1"/>
  <c r="DN5560" i="1"/>
  <c r="DN5561" i="1"/>
  <c r="DN5562" i="1"/>
  <c r="DN5563" i="1"/>
  <c r="DN5564" i="1"/>
  <c r="DN5565" i="1"/>
  <c r="DN5566" i="1"/>
  <c r="DN5567" i="1"/>
  <c r="DN5568" i="1"/>
  <c r="DN5569" i="1"/>
  <c r="DN5570" i="1"/>
  <c r="DN5571" i="1"/>
  <c r="DN5572" i="1"/>
  <c r="DN5573" i="1"/>
  <c r="DN5574" i="1"/>
  <c r="DN5575" i="1"/>
  <c r="DN5576" i="1"/>
  <c r="DN5577" i="1"/>
  <c r="DN5578" i="1"/>
  <c r="DN5579" i="1"/>
  <c r="DN5580" i="1"/>
  <c r="DN5581" i="1"/>
  <c r="DN5582" i="1"/>
  <c r="DN5583" i="1"/>
  <c r="DN5584" i="1"/>
  <c r="DN5585" i="1"/>
  <c r="DN5586" i="1"/>
  <c r="DN5587" i="1"/>
  <c r="DN5588" i="1"/>
  <c r="DN5589" i="1"/>
  <c r="DN5590" i="1"/>
  <c r="DN5591" i="1"/>
  <c r="DN5592" i="1"/>
  <c r="DN5593" i="1"/>
  <c r="DN5594" i="1"/>
  <c r="DN5595" i="1"/>
  <c r="DN5596" i="1"/>
  <c r="DN5597" i="1"/>
  <c r="DN5598" i="1"/>
  <c r="DN5599" i="1"/>
  <c r="DN5600" i="1"/>
  <c r="DN5601" i="1"/>
  <c r="DN5602" i="1"/>
  <c r="DN5603" i="1"/>
  <c r="DN5604" i="1"/>
  <c r="DN5605" i="1"/>
  <c r="DN5606" i="1"/>
  <c r="DN5607" i="1"/>
  <c r="DN5608" i="1"/>
  <c r="DN5609" i="1"/>
  <c r="DN3" i="1"/>
  <c r="DN4" i="1"/>
  <c r="DN5" i="1"/>
  <c r="DN2" i="1"/>
  <c r="DD831" i="1" a="1"/>
  <c r="DD831" i="1" s="1"/>
  <c r="DD832" i="1" a="1"/>
  <c r="DD832" i="1" s="1"/>
  <c r="DD833" i="1" a="1"/>
  <c r="DD833" i="1" s="1"/>
  <c r="DD834" i="1" a="1"/>
  <c r="DD834" i="1"/>
  <c r="DD835" i="1" a="1"/>
  <c r="DD835" i="1" s="1"/>
  <c r="DD836" i="1" a="1"/>
  <c r="DD836" i="1" s="1"/>
  <c r="DD837" i="1" a="1"/>
  <c r="DD837" i="1" s="1"/>
  <c r="DD838" i="1" a="1"/>
  <c r="DD838" i="1" s="1"/>
  <c r="DD839" i="1" a="1"/>
  <c r="DD839" i="1" s="1"/>
  <c r="DD840" i="1" a="1"/>
  <c r="DD840" i="1" s="1"/>
  <c r="DD841" i="1" a="1"/>
  <c r="DD841" i="1" s="1"/>
  <c r="DD842" i="1" a="1"/>
  <c r="DD842" i="1"/>
  <c r="DD843" i="1" a="1"/>
  <c r="DD843" i="1" s="1"/>
  <c r="DD844" i="1" a="1"/>
  <c r="DD844" i="1" s="1"/>
  <c r="DD845" i="1" a="1"/>
  <c r="DD845" i="1" s="1"/>
  <c r="DD846" i="1" a="1"/>
  <c r="DD846" i="1" s="1"/>
  <c r="DD847" i="1" a="1"/>
  <c r="DD847" i="1" s="1"/>
  <c r="DD848" i="1" a="1"/>
  <c r="DD848" i="1" s="1"/>
  <c r="DD849" i="1" a="1"/>
  <c r="DD849" i="1" s="1"/>
  <c r="DD850" i="1" a="1"/>
  <c r="DD850" i="1" s="1"/>
  <c r="DD851" i="1" a="1"/>
  <c r="DD851" i="1" s="1"/>
  <c r="DD852" i="1" a="1"/>
  <c r="DD852" i="1" s="1"/>
  <c r="DD853" i="1" a="1"/>
  <c r="DD853" i="1" s="1"/>
  <c r="DD854" i="1" a="1"/>
  <c r="DD854" i="1" s="1"/>
  <c r="DD855" i="1" a="1"/>
  <c r="DD855" i="1" s="1"/>
  <c r="DD856" i="1" a="1"/>
  <c r="DD856" i="1" s="1"/>
  <c r="DD857" i="1" a="1"/>
  <c r="DD857" i="1" s="1"/>
  <c r="DD858" i="1" a="1"/>
  <c r="DD858" i="1" s="1"/>
  <c r="DD859" i="1" a="1"/>
  <c r="DD859" i="1" s="1"/>
  <c r="DD860" i="1" a="1"/>
  <c r="DD860" i="1" s="1"/>
  <c r="DD861" i="1" a="1"/>
  <c r="DD861" i="1" s="1"/>
  <c r="DD862" i="1" a="1"/>
  <c r="DD862" i="1" s="1"/>
  <c r="DD863" i="1" a="1"/>
  <c r="DD863" i="1" s="1"/>
  <c r="DD864" i="1" a="1"/>
  <c r="DD864" i="1" s="1"/>
  <c r="DD865" i="1" a="1"/>
  <c r="DD865" i="1" s="1"/>
  <c r="DD866" i="1" a="1"/>
  <c r="DD866" i="1" s="1"/>
  <c r="DD867" i="1" a="1"/>
  <c r="DD867" i="1" s="1"/>
  <c r="DD868" i="1" a="1"/>
  <c r="DD868" i="1" s="1"/>
  <c r="DD869" i="1" a="1"/>
  <c r="DD869" i="1" s="1"/>
  <c r="DD870" i="1" a="1"/>
  <c r="DD870" i="1" s="1"/>
  <c r="DD871" i="1" a="1"/>
  <c r="DD871" i="1" s="1"/>
  <c r="DD872" i="1" a="1"/>
  <c r="DD872" i="1" s="1"/>
  <c r="DD873" i="1" a="1"/>
  <c r="DD873" i="1" s="1"/>
  <c r="DD874" i="1" a="1"/>
  <c r="DD874" i="1"/>
  <c r="DD875" i="1" a="1"/>
  <c r="DD875" i="1" s="1"/>
  <c r="DD876" i="1" a="1"/>
  <c r="DD876" i="1" s="1"/>
  <c r="DD877" i="1" a="1"/>
  <c r="DD877" i="1" s="1"/>
  <c r="DD878" i="1" a="1"/>
  <c r="DD878" i="1" s="1"/>
  <c r="DD879" i="1" a="1"/>
  <c r="DD879" i="1" s="1"/>
  <c r="DD880" i="1" a="1"/>
  <c r="DD880" i="1" s="1"/>
  <c r="DD881" i="1" a="1"/>
  <c r="DD881" i="1" s="1"/>
  <c r="DD882" i="1" a="1"/>
  <c r="DD882" i="1" s="1"/>
  <c r="DD883" i="1" a="1"/>
  <c r="DD883" i="1" s="1"/>
  <c r="DD884" i="1" a="1"/>
  <c r="DD884" i="1" s="1"/>
  <c r="DD885" i="1" a="1"/>
  <c r="DD885" i="1" s="1"/>
  <c r="DD886" i="1" a="1"/>
  <c r="DD886" i="1" s="1"/>
  <c r="DD887" i="1" a="1"/>
  <c r="DD887" i="1" s="1"/>
  <c r="DD888" i="1" a="1"/>
  <c r="DD888" i="1" s="1"/>
  <c r="DD889" i="1" a="1"/>
  <c r="DD889" i="1" s="1"/>
  <c r="DD890" i="1" a="1"/>
  <c r="DD890" i="1" s="1"/>
  <c r="DD891" i="1" a="1"/>
  <c r="DD891" i="1" s="1"/>
  <c r="DD892" i="1" a="1"/>
  <c r="DD892" i="1" s="1"/>
  <c r="DD893" i="1" a="1"/>
  <c r="DD893" i="1" s="1"/>
  <c r="DD894" i="1" a="1"/>
  <c r="DD894" i="1" s="1"/>
  <c r="DD895" i="1" a="1"/>
  <c r="DD895" i="1" s="1"/>
  <c r="DD896" i="1" a="1"/>
  <c r="DD896" i="1" s="1"/>
  <c r="DD897" i="1" a="1"/>
  <c r="DD897" i="1" s="1"/>
  <c r="DD898" i="1" a="1"/>
  <c r="DD898" i="1" s="1"/>
  <c r="DD899" i="1" a="1"/>
  <c r="DD899" i="1" s="1"/>
  <c r="DD900" i="1" a="1"/>
  <c r="DD900" i="1" s="1"/>
  <c r="DD901" i="1" a="1"/>
  <c r="DD901" i="1" s="1"/>
  <c r="DD902" i="1" a="1"/>
  <c r="DD902" i="1" s="1"/>
  <c r="DD903" i="1" a="1"/>
  <c r="DD903" i="1" s="1"/>
  <c r="DD904" i="1" a="1"/>
  <c r="DD904" i="1" s="1"/>
  <c r="DD905" i="1" a="1"/>
  <c r="DD905" i="1" s="1"/>
  <c r="DD906" i="1" a="1"/>
  <c r="DD906" i="1"/>
  <c r="DD907" i="1" a="1"/>
  <c r="DD907" i="1" s="1"/>
  <c r="DD908" i="1" a="1"/>
  <c r="DD908" i="1" s="1"/>
  <c r="DD909" i="1" a="1"/>
  <c r="DD909" i="1" s="1"/>
  <c r="DD910" i="1" a="1"/>
  <c r="DD910" i="1" s="1"/>
  <c r="DD911" i="1" a="1"/>
  <c r="DD911" i="1" s="1"/>
  <c r="DD912" i="1" a="1"/>
  <c r="DD912" i="1" s="1"/>
  <c r="DD913" i="1" a="1"/>
  <c r="DD913" i="1" s="1"/>
  <c r="DD914" i="1" a="1"/>
  <c r="DD914" i="1" s="1"/>
  <c r="DD915" i="1" a="1"/>
  <c r="DD915" i="1" s="1"/>
  <c r="DD916" i="1" a="1"/>
  <c r="DD916" i="1" s="1"/>
  <c r="DD917" i="1" a="1"/>
  <c r="DD917" i="1" s="1"/>
  <c r="DD918" i="1" a="1"/>
  <c r="DD918" i="1" s="1"/>
  <c r="DD919" i="1" a="1"/>
  <c r="DD919" i="1" s="1"/>
  <c r="DD920" i="1" a="1"/>
  <c r="DD920" i="1" s="1"/>
  <c r="DD921" i="1" a="1"/>
  <c r="DD921" i="1" s="1"/>
  <c r="DD922" i="1" a="1"/>
  <c r="DD922" i="1" s="1"/>
  <c r="DD923" i="1" a="1"/>
  <c r="DD923" i="1" s="1"/>
  <c r="DD924" i="1" a="1"/>
  <c r="DD924" i="1" s="1"/>
  <c r="DD925" i="1" a="1"/>
  <c r="DD925" i="1" s="1"/>
  <c r="DD926" i="1" a="1"/>
  <c r="DD926" i="1" s="1"/>
  <c r="DD927" i="1" a="1"/>
  <c r="DD927" i="1" s="1"/>
  <c r="DD928" i="1" a="1"/>
  <c r="DD928" i="1" s="1"/>
  <c r="DD929" i="1" a="1"/>
  <c r="DD929" i="1" s="1"/>
  <c r="DD930" i="1" a="1"/>
  <c r="DD930" i="1" s="1"/>
  <c r="DD931" i="1" a="1"/>
  <c r="DD931" i="1" s="1"/>
  <c r="DD932" i="1" a="1"/>
  <c r="DD932" i="1" s="1"/>
  <c r="DD933" i="1" a="1"/>
  <c r="DD933" i="1" s="1"/>
  <c r="DD934" i="1" a="1"/>
  <c r="DD934" i="1" s="1"/>
  <c r="DD935" i="1" a="1"/>
  <c r="DD935" i="1" s="1"/>
  <c r="DD936" i="1" a="1"/>
  <c r="DD936" i="1" s="1"/>
  <c r="DD937" i="1" a="1"/>
  <c r="DD937" i="1" s="1"/>
  <c r="DD938" i="1" a="1"/>
  <c r="DD938" i="1"/>
  <c r="DD939" i="1" a="1"/>
  <c r="DD939" i="1" s="1"/>
  <c r="DD940" i="1" a="1"/>
  <c r="DD940" i="1" s="1"/>
  <c r="DD941" i="1" a="1"/>
  <c r="DD941" i="1" s="1"/>
  <c r="DD942" i="1" a="1"/>
  <c r="DD942" i="1" s="1"/>
  <c r="DD943" i="1" a="1"/>
  <c r="DD943" i="1" s="1"/>
  <c r="DD944" i="1" a="1"/>
  <c r="DD944" i="1" s="1"/>
  <c r="DD945" i="1" a="1"/>
  <c r="DD945" i="1" s="1"/>
  <c r="DD946" i="1" a="1"/>
  <c r="DD946" i="1" s="1"/>
  <c r="DD947" i="1" a="1"/>
  <c r="DD947" i="1" s="1"/>
  <c r="DD948" i="1" a="1"/>
  <c r="DD948" i="1" s="1"/>
  <c r="DD949" i="1" a="1"/>
  <c r="DD949" i="1" s="1"/>
  <c r="DD950" i="1" a="1"/>
  <c r="DD950" i="1" s="1"/>
  <c r="DD951" i="1" a="1"/>
  <c r="DD951" i="1" s="1"/>
  <c r="DD952" i="1" a="1"/>
  <c r="DD952" i="1" s="1"/>
  <c r="DD953" i="1" a="1"/>
  <c r="DD953" i="1" s="1"/>
  <c r="DD954" i="1" a="1"/>
  <c r="DD954" i="1" s="1"/>
  <c r="DD955" i="1" a="1"/>
  <c r="DD955" i="1" s="1"/>
  <c r="DD956" i="1" a="1"/>
  <c r="DD956" i="1" s="1"/>
  <c r="DD957" i="1" a="1"/>
  <c r="DD957" i="1" s="1"/>
  <c r="DD958" i="1" a="1"/>
  <c r="DD958" i="1" s="1"/>
  <c r="DD959" i="1" a="1"/>
  <c r="DD959" i="1" s="1"/>
  <c r="DD960" i="1" a="1"/>
  <c r="DD960" i="1" s="1"/>
  <c r="DD961" i="1" a="1"/>
  <c r="DD961" i="1" s="1"/>
  <c r="DD962" i="1" a="1"/>
  <c r="DD962" i="1" s="1"/>
  <c r="DD963" i="1" a="1"/>
  <c r="DD963" i="1" s="1"/>
  <c r="DD964" i="1" a="1"/>
  <c r="DD964" i="1" s="1"/>
  <c r="DD965" i="1" a="1"/>
  <c r="DD965" i="1" s="1"/>
  <c r="DD966" i="1" a="1"/>
  <c r="DD966" i="1" s="1"/>
  <c r="DD967" i="1" a="1"/>
  <c r="DD967" i="1" s="1"/>
  <c r="DD968" i="1" a="1"/>
  <c r="DD968" i="1" s="1"/>
  <c r="DD969" i="1" a="1"/>
  <c r="DD969" i="1" s="1"/>
  <c r="DD970" i="1" a="1"/>
  <c r="DD970" i="1"/>
  <c r="DD971" i="1" a="1"/>
  <c r="DD971" i="1" s="1"/>
  <c r="DD972" i="1" a="1"/>
  <c r="DD972" i="1" s="1"/>
  <c r="DD973" i="1" a="1"/>
  <c r="DD973" i="1" s="1"/>
  <c r="DD974" i="1" a="1"/>
  <c r="DD974" i="1" s="1"/>
  <c r="DD975" i="1" a="1"/>
  <c r="DD975" i="1" s="1"/>
  <c r="DD976" i="1" a="1"/>
  <c r="DD976" i="1" s="1"/>
  <c r="DD977" i="1" a="1"/>
  <c r="DD977" i="1" s="1"/>
  <c r="DD978" i="1" a="1"/>
  <c r="DD978" i="1" s="1"/>
  <c r="DD979" i="1" a="1"/>
  <c r="DD979" i="1" s="1"/>
  <c r="DD980" i="1" a="1"/>
  <c r="DD980" i="1" s="1"/>
  <c r="DD981" i="1" a="1"/>
  <c r="DD981" i="1" s="1"/>
  <c r="DD982" i="1" a="1"/>
  <c r="DD982" i="1" s="1"/>
  <c r="DD983" i="1" a="1"/>
  <c r="DD983" i="1" s="1"/>
  <c r="DD984" i="1" a="1"/>
  <c r="DD984" i="1" s="1"/>
  <c r="DD985" i="1" a="1"/>
  <c r="DD985" i="1" s="1"/>
  <c r="DD986" i="1" a="1"/>
  <c r="DD986" i="1" s="1"/>
  <c r="DD987" i="1" a="1"/>
  <c r="DD987" i="1" s="1"/>
  <c r="DD988" i="1" a="1"/>
  <c r="DD988" i="1" s="1"/>
  <c r="DD989" i="1" a="1"/>
  <c r="DD989" i="1" s="1"/>
  <c r="DD990" i="1" a="1"/>
  <c r="DD990" i="1" s="1"/>
  <c r="DD991" i="1" a="1"/>
  <c r="DD991" i="1" s="1"/>
  <c r="DD992" i="1" a="1"/>
  <c r="DD992" i="1" s="1"/>
  <c r="DD993" i="1" a="1"/>
  <c r="DD993" i="1" s="1"/>
  <c r="DD994" i="1" a="1"/>
  <c r="DD994" i="1" s="1"/>
  <c r="DD995" i="1" a="1"/>
  <c r="DD995" i="1" s="1"/>
  <c r="DD996" i="1" a="1"/>
  <c r="DD996" i="1" s="1"/>
  <c r="DD997" i="1" a="1"/>
  <c r="DD997" i="1" s="1"/>
  <c r="DD998" i="1" a="1"/>
  <c r="DD998" i="1" s="1"/>
  <c r="DD999" i="1" a="1"/>
  <c r="DD999" i="1" s="1"/>
  <c r="DD1000" i="1" a="1"/>
  <c r="DD1000" i="1" s="1"/>
  <c r="DD1001" i="1" a="1"/>
  <c r="DD1001" i="1" s="1"/>
  <c r="DD1002" i="1" a="1"/>
  <c r="DD1002" i="1"/>
  <c r="DD1003" i="1" a="1"/>
  <c r="DD1003" i="1" s="1"/>
  <c r="DD1004" i="1" a="1"/>
  <c r="DD1004" i="1" s="1"/>
  <c r="DD1005" i="1" a="1"/>
  <c r="DD1005" i="1" s="1"/>
  <c r="DD1006" i="1" a="1"/>
  <c r="DD1006" i="1" s="1"/>
  <c r="DD1007" i="1" a="1"/>
  <c r="DD1007" i="1" s="1"/>
  <c r="DD1008" i="1" a="1"/>
  <c r="DD1008" i="1" s="1"/>
  <c r="DD1009" i="1" a="1"/>
  <c r="DD1009" i="1" s="1"/>
  <c r="DD1010" i="1" a="1"/>
  <c r="DD1010" i="1" s="1"/>
  <c r="DD1011" i="1" a="1"/>
  <c r="DD1011" i="1" s="1"/>
  <c r="DD1012" i="1" a="1"/>
  <c r="DD1012" i="1" s="1"/>
  <c r="DD1013" i="1" a="1"/>
  <c r="DD1013" i="1" s="1"/>
  <c r="DD1014" i="1" a="1"/>
  <c r="DD1014" i="1" s="1"/>
  <c r="DD1015" i="1" a="1"/>
  <c r="DD1015" i="1" s="1"/>
  <c r="DD1016" i="1" a="1"/>
  <c r="DD1016" i="1" s="1"/>
  <c r="DD1017" i="1" a="1"/>
  <c r="DD1017" i="1" s="1"/>
  <c r="DD1018" i="1" a="1"/>
  <c r="DD1018" i="1" s="1"/>
  <c r="DD1019" i="1" a="1"/>
  <c r="DD1019" i="1" s="1"/>
  <c r="DD1020" i="1" a="1"/>
  <c r="DD1020" i="1" s="1"/>
  <c r="DD1021" i="1" a="1"/>
  <c r="DD1021" i="1" s="1"/>
  <c r="DD1022" i="1" a="1"/>
  <c r="DD1022" i="1" s="1"/>
  <c r="DD1023" i="1" a="1"/>
  <c r="DD1023" i="1" s="1"/>
  <c r="DD1024" i="1" a="1"/>
  <c r="DD1024" i="1" s="1"/>
  <c r="DD1025" i="1" a="1"/>
  <c r="DD1025" i="1" s="1"/>
  <c r="DD1026" i="1" a="1"/>
  <c r="DD1026" i="1" s="1"/>
  <c r="DD1027" i="1" a="1"/>
  <c r="DD1027" i="1" s="1"/>
  <c r="DD1028" i="1" a="1"/>
  <c r="DD1028" i="1" s="1"/>
  <c r="DD1029" i="1" a="1"/>
  <c r="DD1029" i="1" s="1"/>
  <c r="DD1030" i="1" a="1"/>
  <c r="DD1030" i="1" s="1"/>
  <c r="DD1031" i="1" a="1"/>
  <c r="DD1031" i="1" s="1"/>
  <c r="DD1032" i="1" a="1"/>
  <c r="DD1032" i="1" s="1"/>
  <c r="DD1033" i="1" a="1"/>
  <c r="DD1033" i="1" s="1"/>
  <c r="DD1034" i="1" a="1"/>
  <c r="DD1034" i="1"/>
  <c r="DD1035" i="1" a="1"/>
  <c r="DD1035" i="1" s="1"/>
  <c r="DD1036" i="1" a="1"/>
  <c r="DD1036" i="1" s="1"/>
  <c r="DD1037" i="1" a="1"/>
  <c r="DD1037" i="1" s="1"/>
  <c r="DD1038" i="1" a="1"/>
  <c r="DD1038" i="1" s="1"/>
  <c r="DD1039" i="1" a="1"/>
  <c r="DD1039" i="1" s="1"/>
  <c r="DD1040" i="1" a="1"/>
  <c r="DD1040" i="1" s="1"/>
  <c r="DD1041" i="1" a="1"/>
  <c r="DD1041" i="1" s="1"/>
  <c r="DD1042" i="1" a="1"/>
  <c r="DD1042" i="1" s="1"/>
  <c r="DD1043" i="1" a="1"/>
  <c r="DD1043" i="1" s="1"/>
  <c r="DD1044" i="1" a="1"/>
  <c r="DD1044" i="1" s="1"/>
  <c r="DD1045" i="1" a="1"/>
  <c r="DD1045" i="1" s="1"/>
  <c r="DD1046" i="1" a="1"/>
  <c r="DD1046" i="1"/>
  <c r="DD1047" i="1" a="1"/>
  <c r="DD1047" i="1" s="1"/>
  <c r="DD1048" i="1" a="1"/>
  <c r="DD1048" i="1" s="1"/>
  <c r="DD1049" i="1" a="1"/>
  <c r="DD1049" i="1" s="1"/>
  <c r="DD1050" i="1" a="1"/>
  <c r="DD1050" i="1"/>
  <c r="DD1051" i="1" a="1"/>
  <c r="DD1051" i="1" s="1"/>
  <c r="DD1052" i="1" a="1"/>
  <c r="DD1052" i="1" s="1"/>
  <c r="DD1053" i="1" a="1"/>
  <c r="DD1053" i="1" s="1"/>
  <c r="DD1054" i="1" a="1"/>
  <c r="DD1054" i="1" s="1"/>
  <c r="DD1055" i="1" a="1"/>
  <c r="DD1055" i="1" s="1"/>
  <c r="DD1056" i="1" a="1"/>
  <c r="DD1056" i="1" s="1"/>
  <c r="DD1057" i="1" a="1"/>
  <c r="DD1057" i="1" s="1"/>
  <c r="DD1058" i="1" a="1"/>
  <c r="DD1058" i="1"/>
  <c r="DD1059" i="1" a="1"/>
  <c r="DD1059" i="1" s="1"/>
  <c r="DD1060" i="1" a="1"/>
  <c r="DD1060" i="1" s="1"/>
  <c r="DD1061" i="1" a="1"/>
  <c r="DD1061" i="1" s="1"/>
  <c r="DD1062" i="1" a="1"/>
  <c r="DD1062" i="1" s="1"/>
  <c r="DD1063" i="1" a="1"/>
  <c r="DD1063" i="1" s="1"/>
  <c r="DD1064" i="1" a="1"/>
  <c r="DD1064" i="1" s="1"/>
  <c r="DD1065" i="1" a="1"/>
  <c r="DD1065" i="1" s="1"/>
  <c r="DD1066" i="1" a="1"/>
  <c r="DD1066" i="1" s="1"/>
  <c r="DD1067" i="1" a="1"/>
  <c r="DD1067" i="1" s="1"/>
  <c r="DD1068" i="1" a="1"/>
  <c r="DD1068" i="1" s="1"/>
  <c r="DD1069" i="1" a="1"/>
  <c r="DD1069" i="1" s="1"/>
  <c r="DD1070" i="1" a="1"/>
  <c r="DD1070" i="1" s="1"/>
  <c r="DD1071" i="1" a="1"/>
  <c r="DD1071" i="1" s="1"/>
  <c r="DD1072" i="1" a="1"/>
  <c r="DD1072" i="1" s="1"/>
  <c r="DD1073" i="1" a="1"/>
  <c r="DD1073" i="1" s="1"/>
  <c r="DD1074" i="1" a="1"/>
  <c r="DD1074" i="1" s="1"/>
  <c r="DD1075" i="1" a="1"/>
  <c r="DD1075" i="1" s="1"/>
  <c r="DD1076" i="1" a="1"/>
  <c r="DD1076" i="1" s="1"/>
  <c r="DD1077" i="1" a="1"/>
  <c r="DD1077" i="1" s="1"/>
  <c r="DD1078" i="1" a="1"/>
  <c r="DD1078" i="1"/>
  <c r="DD1079" i="1" a="1"/>
  <c r="DD1079" i="1" s="1"/>
  <c r="DD1080" i="1" a="1"/>
  <c r="DD1080" i="1" s="1"/>
  <c r="DD1081" i="1" a="1"/>
  <c r="DD1081" i="1" s="1"/>
  <c r="DD1082" i="1" a="1"/>
  <c r="DD1082" i="1"/>
  <c r="DD1083" i="1" a="1"/>
  <c r="DD1083" i="1" s="1"/>
  <c r="DD1084" i="1" a="1"/>
  <c r="DD1084" i="1" s="1"/>
  <c r="DD1085" i="1" a="1"/>
  <c r="DD1085" i="1" s="1"/>
  <c r="DD1086" i="1" a="1"/>
  <c r="DD1086" i="1"/>
  <c r="DD1087" i="1" a="1"/>
  <c r="DD1087" i="1" s="1"/>
  <c r="DD1088" i="1" a="1"/>
  <c r="DD1088" i="1" s="1"/>
  <c r="DD1089" i="1" a="1"/>
  <c r="DD1089" i="1" s="1"/>
  <c r="DD1090" i="1" a="1"/>
  <c r="DD1090" i="1"/>
  <c r="DD1091" i="1" a="1"/>
  <c r="DD1091" i="1"/>
  <c r="DD1092" i="1" a="1"/>
  <c r="DD1092" i="1" s="1"/>
  <c r="DD1093" i="1" a="1"/>
  <c r="DD1093" i="1" s="1"/>
  <c r="DD1094" i="1" a="1"/>
  <c r="DD1094" i="1"/>
  <c r="DD1095" i="1" a="1"/>
  <c r="DD1095" i="1"/>
  <c r="DD1096" i="1" a="1"/>
  <c r="DD1096" i="1" s="1"/>
  <c r="DD1097" i="1" a="1"/>
  <c r="DD1097" i="1" s="1"/>
  <c r="DD1098" i="1" a="1"/>
  <c r="DD1098" i="1" s="1"/>
  <c r="DD1099" i="1" a="1"/>
  <c r="DD1099" i="1"/>
  <c r="DD1100" i="1" a="1"/>
  <c r="DD1100" i="1" s="1"/>
  <c r="DD1101" i="1" a="1"/>
  <c r="DD1101" i="1"/>
  <c r="DD1102" i="1" a="1"/>
  <c r="DD1102" i="1" s="1"/>
  <c r="DD1103" i="1" a="1"/>
  <c r="DD1103" i="1"/>
  <c r="DD1104" i="1" a="1"/>
  <c r="DD1104" i="1" s="1"/>
  <c r="DD1105" i="1" a="1"/>
  <c r="DD1105" i="1"/>
  <c r="DD1106" i="1" a="1"/>
  <c r="DD1106" i="1"/>
  <c r="DD1107" i="1" a="1"/>
  <c r="DD1107" i="1" s="1"/>
  <c r="DD1108" i="1" a="1"/>
  <c r="DD1108" i="1" s="1"/>
  <c r="DD1109" i="1" a="1"/>
  <c r="DD1109" i="1"/>
  <c r="DD1110" i="1" a="1"/>
  <c r="DD1110" i="1" s="1"/>
  <c r="DD1111" i="1" a="1"/>
  <c r="DD1111" i="1"/>
  <c r="DD1112" i="1" a="1"/>
  <c r="DD1112" i="1" s="1"/>
  <c r="DD1113" i="1" a="1"/>
  <c r="DD1113" i="1"/>
  <c r="DD1114" i="1" a="1"/>
  <c r="DD1114" i="1" s="1"/>
  <c r="DD1115" i="1" a="1"/>
  <c r="DD1115" i="1"/>
  <c r="DD1116" i="1" a="1"/>
  <c r="DD1116" i="1" s="1"/>
  <c r="DD1117" i="1" a="1"/>
  <c r="DD1117" i="1"/>
  <c r="DD1118" i="1" a="1"/>
  <c r="DD1118" i="1"/>
  <c r="DD1119" i="1" a="1"/>
  <c r="DD1119" i="1" s="1"/>
  <c r="DD1120" i="1" a="1"/>
  <c r="DD1120" i="1" s="1"/>
  <c r="DD1121" i="1" a="1"/>
  <c r="DD1121" i="1" s="1"/>
  <c r="DD1122" i="1" a="1"/>
  <c r="DD1122" i="1" s="1"/>
  <c r="DD1123" i="1" a="1"/>
  <c r="DD1123" i="1"/>
  <c r="DD1124" i="1" a="1"/>
  <c r="DD1124" i="1" s="1"/>
  <c r="DD1125" i="1" a="1"/>
  <c r="DD1125" i="1"/>
  <c r="DD1126" i="1" a="1"/>
  <c r="DD1126" i="1"/>
  <c r="DD1127" i="1" a="1"/>
  <c r="DD1127" i="1" s="1"/>
  <c r="DD1128" i="1" a="1"/>
  <c r="DD1128" i="1" s="1"/>
  <c r="DD1129" i="1" a="1"/>
  <c r="DD1129" i="1" s="1"/>
  <c r="DD1130" i="1" a="1"/>
  <c r="DD1130" i="1" s="1"/>
  <c r="DD1131" i="1" a="1"/>
  <c r="DD1131" i="1" s="1"/>
  <c r="DD1132" i="1" a="1"/>
  <c r="DD1132" i="1" s="1"/>
  <c r="DD1133" i="1" a="1"/>
  <c r="DD1133" i="1"/>
  <c r="DD1134" i="1" a="1"/>
  <c r="DD1134" i="1" s="1"/>
  <c r="DD1135" i="1" a="1"/>
  <c r="DD1135" i="1"/>
  <c r="DD1136" i="1" a="1"/>
  <c r="DD1136" i="1" s="1"/>
  <c r="DD1137" i="1" a="1"/>
  <c r="DD1137" i="1" s="1"/>
  <c r="DD1138" i="1" a="1"/>
  <c r="DD1138" i="1"/>
  <c r="DD1139" i="1" a="1"/>
  <c r="DD1139" i="1" s="1"/>
  <c r="DD1140" i="1" a="1"/>
  <c r="DD1140" i="1" s="1"/>
  <c r="DD1141" i="1" a="1"/>
  <c r="DD1141" i="1" s="1"/>
  <c r="DD1142" i="1" a="1"/>
  <c r="DD1142" i="1" s="1"/>
  <c r="DD1143" i="1" a="1"/>
  <c r="DD1143" i="1"/>
  <c r="DD1144" i="1" a="1"/>
  <c r="DD1144" i="1" s="1"/>
  <c r="DD1145" i="1" a="1"/>
  <c r="DD1145" i="1"/>
  <c r="DD1146" i="1" a="1"/>
  <c r="DD1146" i="1" s="1"/>
  <c r="DD1147" i="1" a="1"/>
  <c r="DD1147" i="1"/>
  <c r="DD1148" i="1" a="1"/>
  <c r="DD1148" i="1" s="1"/>
  <c r="DD1149" i="1" a="1"/>
  <c r="DD1149" i="1"/>
  <c r="DD1150" i="1" a="1"/>
  <c r="DD1150" i="1" s="1"/>
  <c r="DD1151" i="1" a="1"/>
  <c r="DD1151" i="1" s="1"/>
  <c r="DD1152" i="1" a="1"/>
  <c r="DD1152" i="1" s="1"/>
  <c r="DD1153" i="1" a="1"/>
  <c r="DD1153" i="1" s="1"/>
  <c r="DD1154" i="1" a="1"/>
  <c r="DD1154" i="1"/>
  <c r="DD1155" i="1" a="1"/>
  <c r="DD1155" i="1" s="1"/>
  <c r="DD1156" i="1" a="1"/>
  <c r="DD1156" i="1" s="1"/>
  <c r="DD1157" i="1" a="1"/>
  <c r="DD1157" i="1" s="1"/>
  <c r="DD1158" i="1" a="1"/>
  <c r="DD1158" i="1"/>
  <c r="DD1159" i="1" a="1"/>
  <c r="DD1159" i="1"/>
  <c r="DD1160" i="1" a="1"/>
  <c r="DD1160" i="1" s="1"/>
  <c r="DD1161" i="1" a="1"/>
  <c r="DD1161" i="1" s="1"/>
  <c r="DD1162" i="1" a="1"/>
  <c r="DD1162" i="1" s="1"/>
  <c r="DD1163" i="1" a="1"/>
  <c r="DD1163" i="1" s="1"/>
  <c r="DD1164" i="1" a="1"/>
  <c r="DD1164" i="1" s="1"/>
  <c r="DD1165" i="1" a="1"/>
  <c r="DD1165" i="1" s="1"/>
  <c r="DD1166" i="1" a="1"/>
  <c r="DD1166" i="1" s="1"/>
  <c r="DD1167" i="1" a="1"/>
  <c r="DD1167" i="1"/>
  <c r="DD1168" i="1" a="1"/>
  <c r="DD1168" i="1" s="1"/>
  <c r="DD1169" i="1" a="1"/>
  <c r="DD1169" i="1"/>
  <c r="DD1170" i="1" a="1"/>
  <c r="DD1170" i="1" s="1"/>
  <c r="DD1171" i="1" a="1"/>
  <c r="DD1171" i="1" s="1"/>
  <c r="DD1172" i="1" a="1"/>
  <c r="DD1172" i="1"/>
  <c r="DD1173" i="1" a="1"/>
  <c r="DD1173" i="1"/>
  <c r="DD1174" i="1" a="1"/>
  <c r="DD1174" i="1" s="1"/>
  <c r="DD1175" i="1" a="1"/>
  <c r="DD1175" i="1" s="1"/>
  <c r="DD1176" i="1" a="1"/>
  <c r="DD1176" i="1" s="1"/>
  <c r="DD1177" i="1" a="1"/>
  <c r="DD1177" i="1" s="1"/>
  <c r="DD1178" i="1" a="1"/>
  <c r="DD1178" i="1"/>
  <c r="DD1179" i="1" a="1"/>
  <c r="DD1179" i="1" s="1"/>
  <c r="DD1180" i="1" a="1"/>
  <c r="DD1180" i="1"/>
  <c r="DD1181" i="1" a="1"/>
  <c r="DD1181" i="1"/>
  <c r="DD1182" i="1" a="1"/>
  <c r="DD1182" i="1"/>
  <c r="DD1183" i="1" a="1"/>
  <c r="DD1183" i="1" s="1"/>
  <c r="DD1184" i="1" a="1"/>
  <c r="DD1184" i="1" s="1"/>
  <c r="DD1185" i="1" a="1"/>
  <c r="DD1185" i="1" s="1"/>
  <c r="DD1186" i="1" a="1"/>
  <c r="DD1186" i="1" s="1"/>
  <c r="DD1187" i="1" a="1"/>
  <c r="DD1187" i="1" s="1"/>
  <c r="DD1188" i="1" a="1"/>
  <c r="DD1188" i="1" s="1"/>
  <c r="DD1189" i="1" a="1"/>
  <c r="DD1189" i="1"/>
  <c r="DD1190" i="1" a="1"/>
  <c r="DD1190" i="1"/>
  <c r="DD1191" i="1" a="1"/>
  <c r="DD1191" i="1" s="1"/>
  <c r="DD1192" i="1" a="1"/>
  <c r="DD1192" i="1"/>
  <c r="DD1193" i="1" a="1"/>
  <c r="DD1193" i="1" s="1"/>
  <c r="DD1194" i="1" a="1"/>
  <c r="DD1194" i="1" s="1"/>
  <c r="DD1195" i="1" a="1"/>
  <c r="DD1195" i="1" s="1"/>
  <c r="DD1196" i="1" a="1"/>
  <c r="DD1196" i="1"/>
  <c r="DD1197" i="1" a="1"/>
  <c r="DD1197" i="1" s="1"/>
  <c r="DD1198" i="1" a="1"/>
  <c r="DD1198" i="1"/>
  <c r="DD1199" i="1" a="1"/>
  <c r="DD1199" i="1" s="1"/>
  <c r="DD1200" i="1" a="1"/>
  <c r="DD1200" i="1" s="1"/>
  <c r="DD1201" i="1" a="1"/>
  <c r="DD1201" i="1"/>
  <c r="DD1202" i="1" a="1"/>
  <c r="DD1202" i="1" s="1"/>
  <c r="DD1203" i="1" a="1"/>
  <c r="DD1203" i="1" s="1"/>
  <c r="DD1204" i="1" a="1"/>
  <c r="DD1204" i="1"/>
  <c r="DD1205" i="1" a="1"/>
  <c r="DD1205" i="1"/>
  <c r="DD1206" i="1" a="1"/>
  <c r="DD1206" i="1" s="1"/>
  <c r="DD1207" i="1" a="1"/>
  <c r="DD1207" i="1" s="1"/>
  <c r="DD1208" i="1" a="1"/>
  <c r="DD1208" i="1" s="1"/>
  <c r="DD1209" i="1" a="1"/>
  <c r="DD1209" i="1" s="1"/>
  <c r="DD1210" i="1" a="1"/>
  <c r="DD1210" i="1"/>
  <c r="DD1211" i="1" a="1"/>
  <c r="DD1211" i="1" s="1"/>
  <c r="DD1212" i="1" a="1"/>
  <c r="DD1212" i="1"/>
  <c r="DD1213" i="1" a="1"/>
  <c r="DD1213" i="1"/>
  <c r="DD1214" i="1" a="1"/>
  <c r="DD1214" i="1"/>
  <c r="DD1215" i="1" a="1"/>
  <c r="DD1215" i="1" s="1"/>
  <c r="DD1216" i="1" a="1"/>
  <c r="DD1216" i="1" s="1"/>
  <c r="DD1217" i="1" a="1"/>
  <c r="DD1217" i="1" s="1"/>
  <c r="DD1218" i="1" a="1"/>
  <c r="DD1218" i="1" s="1"/>
  <c r="DD1219" i="1" a="1"/>
  <c r="DD1219" i="1" s="1"/>
  <c r="DD1220" i="1" a="1"/>
  <c r="DD1220" i="1" s="1"/>
  <c r="DD1221" i="1" a="1"/>
  <c r="DD1221" i="1"/>
  <c r="DD1222" i="1" a="1"/>
  <c r="DD1222" i="1"/>
  <c r="DD1223" i="1" a="1"/>
  <c r="DD1223" i="1" s="1"/>
  <c r="DD1224" i="1" a="1"/>
  <c r="DD1224" i="1"/>
  <c r="DD1225" i="1" a="1"/>
  <c r="DD1225" i="1" s="1"/>
  <c r="DD1226" i="1" a="1"/>
  <c r="DD1226" i="1" s="1"/>
  <c r="DD1227" i="1" a="1"/>
  <c r="DD1227" i="1" s="1"/>
  <c r="DD1228" i="1" a="1"/>
  <c r="DD1228" i="1"/>
  <c r="DD1229" i="1" a="1"/>
  <c r="DD1229" i="1" s="1"/>
  <c r="DD1230" i="1" a="1"/>
  <c r="DD1230" i="1"/>
  <c r="DD1231" i="1" a="1"/>
  <c r="DD1231" i="1" s="1"/>
  <c r="DD1232" i="1" a="1"/>
  <c r="DD1232" i="1" s="1"/>
  <c r="DD1233" i="1" a="1"/>
  <c r="DD1233" i="1"/>
  <c r="DD1234" i="1" a="1"/>
  <c r="DD1234" i="1" s="1"/>
  <c r="DD1235" i="1" a="1"/>
  <c r="DD1235" i="1" s="1"/>
  <c r="DD1236" i="1" a="1"/>
  <c r="DD1236" i="1"/>
  <c r="DD1237" i="1" a="1"/>
  <c r="DD1237" i="1"/>
  <c r="DD1238" i="1" a="1"/>
  <c r="DD1238" i="1" s="1"/>
  <c r="DD1239" i="1" a="1"/>
  <c r="DD1239" i="1" s="1"/>
  <c r="DD1240" i="1" a="1"/>
  <c r="DD1240" i="1" s="1"/>
  <c r="DD1241" i="1" a="1"/>
  <c r="DD1241" i="1" s="1"/>
  <c r="DD1242" i="1" a="1"/>
  <c r="DD1242" i="1"/>
  <c r="DD1243" i="1" a="1"/>
  <c r="DD1243" i="1" s="1"/>
  <c r="DD1244" i="1" a="1"/>
  <c r="DD1244" i="1"/>
  <c r="DD1245" i="1" a="1"/>
  <c r="DD1245" i="1"/>
  <c r="DD1246" i="1" a="1"/>
  <c r="DD1246" i="1"/>
  <c r="DD1247" i="1" a="1"/>
  <c r="DD1247" i="1" s="1"/>
  <c r="DD1248" i="1" a="1"/>
  <c r="DD1248" i="1" s="1"/>
  <c r="DD1249" i="1" a="1"/>
  <c r="DD1249" i="1" s="1"/>
  <c r="DD1250" i="1" a="1"/>
  <c r="DD1250" i="1" s="1"/>
  <c r="DD1251" i="1" a="1"/>
  <c r="DD1251" i="1" s="1"/>
  <c r="DD1252" i="1" a="1"/>
  <c r="DD1252" i="1" s="1"/>
  <c r="DD1253" i="1" a="1"/>
  <c r="DD1253" i="1"/>
  <c r="DD1254" i="1" a="1"/>
  <c r="DD1254" i="1"/>
  <c r="DD1255" i="1" a="1"/>
  <c r="DD1255" i="1" s="1"/>
  <c r="DD1256" i="1" a="1"/>
  <c r="DD1256" i="1"/>
  <c r="DD1257" i="1" a="1"/>
  <c r="DD1257" i="1" s="1"/>
  <c r="DD1258" i="1" a="1"/>
  <c r="DD1258" i="1" s="1"/>
  <c r="DD1259" i="1" a="1"/>
  <c r="DD1259" i="1" s="1"/>
  <c r="DD1260" i="1" a="1"/>
  <c r="DD1260" i="1"/>
  <c r="DD1261" i="1" a="1"/>
  <c r="DD1261" i="1" s="1"/>
  <c r="DD1262" i="1" a="1"/>
  <c r="DD1262" i="1"/>
  <c r="DD1263" i="1" a="1"/>
  <c r="DD1263" i="1" s="1"/>
  <c r="DD1264" i="1" a="1"/>
  <c r="DD1264" i="1" s="1"/>
  <c r="DD1265" i="1" a="1"/>
  <c r="DD1265" i="1"/>
  <c r="DD1266" i="1" a="1"/>
  <c r="DD1266" i="1" s="1"/>
  <c r="DD1267" i="1" a="1"/>
  <c r="DD1267" i="1" s="1"/>
  <c r="DD1268" i="1" a="1"/>
  <c r="DD1268" i="1"/>
  <c r="DD1269" i="1" a="1"/>
  <c r="DD1269" i="1" s="1"/>
  <c r="DD1270" i="1" a="1"/>
  <c r="DD1270" i="1" s="1"/>
  <c r="DD1271" i="1" a="1"/>
  <c r="DD1271" i="1" s="1"/>
  <c r="DD1272" i="1" a="1"/>
  <c r="DD1272" i="1" s="1"/>
  <c r="DD1273" i="1" a="1"/>
  <c r="DD1273" i="1"/>
  <c r="DD1274" i="1" a="1"/>
  <c r="DD1274" i="1"/>
  <c r="DD1275" i="1" a="1"/>
  <c r="DD1275" i="1" s="1"/>
  <c r="DD1276" i="1" a="1"/>
  <c r="DD1276" i="1"/>
  <c r="DD1277" i="1" a="1"/>
  <c r="DD1277" i="1" s="1"/>
  <c r="DD1278" i="1" a="1"/>
  <c r="DD1278" i="1" s="1"/>
  <c r="DD1279" i="1" a="1"/>
  <c r="DD1279" i="1" s="1"/>
  <c r="DD1280" i="1" a="1"/>
  <c r="DD1280" i="1" s="1"/>
  <c r="DD1281" i="1" a="1"/>
  <c r="DD1281" i="1" s="1"/>
  <c r="DD1282" i="1" a="1"/>
  <c r="DD1282" i="1"/>
  <c r="DD1283" i="1" a="1"/>
  <c r="DD1283" i="1" s="1"/>
  <c r="DD1284" i="1" a="1"/>
  <c r="DD1284" i="1" s="1"/>
  <c r="DD1285" i="1" a="1"/>
  <c r="DD1285" i="1"/>
  <c r="DD1286" i="1" a="1"/>
  <c r="DD1286" i="1" s="1"/>
  <c r="DD1287" i="1" a="1"/>
  <c r="DD1287" i="1" s="1"/>
  <c r="DD1288" i="1" a="1"/>
  <c r="DD1288" i="1"/>
  <c r="DD1289" i="1" a="1"/>
  <c r="DD1289" i="1" s="1"/>
  <c r="DD1290" i="1" a="1"/>
  <c r="DD1290" i="1" s="1"/>
  <c r="DD1291" i="1" a="1"/>
  <c r="DD1291" i="1" s="1"/>
  <c r="DD1292" i="1" a="1"/>
  <c r="DD1292" i="1" s="1"/>
  <c r="DD1293" i="1" a="1"/>
  <c r="DD1293" i="1" s="1"/>
  <c r="DD1294" i="1" a="1"/>
  <c r="DD1294" i="1"/>
  <c r="DD1295" i="1" a="1"/>
  <c r="DD1295" i="1" s="1"/>
  <c r="DD1296" i="1" a="1"/>
  <c r="DD1296" i="1"/>
  <c r="DD1297" i="1" a="1"/>
  <c r="DD1297" i="1"/>
  <c r="DD1298" i="1" a="1"/>
  <c r="DD1298" i="1" s="1"/>
  <c r="DD1299" i="1" a="1"/>
  <c r="DD1299" i="1" s="1"/>
  <c r="DD1300" i="1" a="1"/>
  <c r="DD1300" i="1" s="1"/>
  <c r="DD1301" i="1" a="1"/>
  <c r="DD1301" i="1" s="1"/>
  <c r="DD1302" i="1" a="1"/>
  <c r="DD1302" i="1" s="1"/>
  <c r="DD1303" i="1" a="1"/>
  <c r="DD1303" i="1" s="1"/>
  <c r="DD1304" i="1" a="1"/>
  <c r="DD1304" i="1" s="1"/>
  <c r="DD1305" i="1" a="1"/>
  <c r="DD1305" i="1"/>
  <c r="DD1306" i="1" a="1"/>
  <c r="DD1306" i="1" s="1"/>
  <c r="DD1307" i="1" a="1"/>
  <c r="DD1307" i="1" s="1"/>
  <c r="DD1308" i="1" a="1"/>
  <c r="DD1308" i="1"/>
  <c r="DD1309" i="1" a="1"/>
  <c r="DD1309" i="1" s="1"/>
  <c r="DD1310" i="1" a="1"/>
  <c r="DD1310" i="1" s="1"/>
  <c r="DD1311" i="1" a="1"/>
  <c r="DD1311" i="1" s="1"/>
  <c r="DD1312" i="1" a="1"/>
  <c r="DD1312" i="1" s="1"/>
  <c r="DD1313" i="1" a="1"/>
  <c r="DD1313" i="1" s="1"/>
  <c r="DD1314" i="1" a="1"/>
  <c r="DD1314" i="1" s="1"/>
  <c r="DD1315" i="1" a="1"/>
  <c r="DD1315" i="1" s="1"/>
  <c r="DD1316" i="1" a="1"/>
  <c r="DD1316" i="1" s="1"/>
  <c r="DD1317" i="1" a="1"/>
  <c r="DD1317" i="1"/>
  <c r="DD1318" i="1" a="1"/>
  <c r="DD1318" i="1" s="1"/>
  <c r="DD1319" i="1" a="1"/>
  <c r="DD1319" i="1" s="1"/>
  <c r="DD1320" i="1" a="1"/>
  <c r="DD1320" i="1"/>
  <c r="DD1321" i="1" a="1"/>
  <c r="DD1321" i="1" s="1"/>
  <c r="DD1322" i="1" a="1"/>
  <c r="DD1322" i="1" s="1"/>
  <c r="DD1323" i="1" a="1"/>
  <c r="DD1323" i="1" s="1"/>
  <c r="DD1324" i="1" a="1"/>
  <c r="DD1324" i="1" s="1"/>
  <c r="DD1325" i="1" a="1"/>
  <c r="DD1325" i="1" s="1"/>
  <c r="DD1326" i="1" a="1"/>
  <c r="DD1326" i="1"/>
  <c r="DD1327" i="1" a="1"/>
  <c r="DD1327" i="1" s="1"/>
  <c r="DD1328" i="1" a="1"/>
  <c r="DD1328" i="1"/>
  <c r="DD1329" i="1" a="1"/>
  <c r="DD1329" i="1"/>
  <c r="DD1330" i="1" a="1"/>
  <c r="DD1330" i="1" s="1"/>
  <c r="DD1331" i="1" a="1"/>
  <c r="DD1331" i="1" s="1"/>
  <c r="DD1332" i="1" a="1"/>
  <c r="DD1332" i="1" s="1"/>
  <c r="DD1333" i="1" a="1"/>
  <c r="DD1333" i="1" s="1"/>
  <c r="DD1334" i="1" a="1"/>
  <c r="DD1334" i="1" s="1"/>
  <c r="DD1335" i="1" a="1"/>
  <c r="DD1335" i="1" s="1"/>
  <c r="DD1336" i="1" a="1"/>
  <c r="DD1336" i="1" s="1"/>
  <c r="DD1337" i="1" a="1"/>
  <c r="DD1337" i="1"/>
  <c r="DD1338" i="1" a="1"/>
  <c r="DD1338" i="1"/>
  <c r="DD1339" i="1" a="1"/>
  <c r="DD1339" i="1" s="1"/>
  <c r="DD1340" i="1" a="1"/>
  <c r="DD1340" i="1"/>
  <c r="DD1341" i="1" a="1"/>
  <c r="DD1341" i="1" s="1"/>
  <c r="DD1342" i="1" a="1"/>
  <c r="DD1342" i="1" s="1"/>
  <c r="DD1343" i="1" a="1"/>
  <c r="DD1343" i="1" s="1"/>
  <c r="DD1344" i="1" a="1"/>
  <c r="DD1344" i="1" s="1"/>
  <c r="DD1345" i="1" a="1"/>
  <c r="DD1345" i="1" s="1"/>
  <c r="DD1346" i="1" a="1"/>
  <c r="DD1346" i="1"/>
  <c r="DD1347" i="1" a="1"/>
  <c r="DD1347" i="1" s="1"/>
  <c r="DD1348" i="1" a="1"/>
  <c r="DD1348" i="1" s="1"/>
  <c r="DD1349" i="1" a="1"/>
  <c r="DD1349" i="1"/>
  <c r="DD1350" i="1" a="1"/>
  <c r="DD1350" i="1" s="1"/>
  <c r="DD1351" i="1" a="1"/>
  <c r="DD1351" i="1" s="1"/>
  <c r="DD1352" i="1" a="1"/>
  <c r="DD1352" i="1"/>
  <c r="DD1353" i="1" a="1"/>
  <c r="DD1353" i="1" s="1"/>
  <c r="DD1354" i="1" a="1"/>
  <c r="DD1354" i="1" s="1"/>
  <c r="DD1355" i="1" a="1"/>
  <c r="DD1355" i="1" s="1"/>
  <c r="DD1356" i="1" a="1"/>
  <c r="DD1356" i="1" s="1"/>
  <c r="DD1357" i="1" a="1"/>
  <c r="DD1357" i="1" s="1"/>
  <c r="DD1358" i="1" a="1"/>
  <c r="DD1358" i="1"/>
  <c r="DD1359" i="1" a="1"/>
  <c r="DD1359" i="1" s="1"/>
  <c r="DD1360" i="1" a="1"/>
  <c r="DD1360" i="1"/>
  <c r="DD1361" i="1" a="1"/>
  <c r="DD1361" i="1"/>
  <c r="DD1362" i="1" a="1"/>
  <c r="DD1362" i="1" s="1"/>
  <c r="DD1363" i="1" a="1"/>
  <c r="DD1363" i="1" s="1"/>
  <c r="DD1364" i="1" a="1"/>
  <c r="DD1364" i="1" s="1"/>
  <c r="DD1365" i="1" a="1"/>
  <c r="DD1365" i="1" s="1"/>
  <c r="DD1366" i="1" a="1"/>
  <c r="DD1366" i="1" s="1"/>
  <c r="DD1367" i="1" a="1"/>
  <c r="DD1367" i="1" s="1"/>
  <c r="DD1368" i="1" a="1"/>
  <c r="DD1368" i="1" s="1"/>
  <c r="DD1369" i="1" a="1"/>
  <c r="DD1369" i="1"/>
  <c r="DD1370" i="1" a="1"/>
  <c r="DD1370" i="1"/>
  <c r="DD1371" i="1" a="1"/>
  <c r="DD1371" i="1" s="1"/>
  <c r="DD1372" i="1" a="1"/>
  <c r="DD1372" i="1"/>
  <c r="DD1373" i="1" a="1"/>
  <c r="DD1373" i="1" s="1"/>
  <c r="DD1374" i="1" a="1"/>
  <c r="DD1374" i="1" s="1"/>
  <c r="DD1375" i="1" a="1"/>
  <c r="DD1375" i="1" s="1"/>
  <c r="DD1376" i="1" a="1"/>
  <c r="DD1376" i="1" s="1"/>
  <c r="DD1377" i="1" a="1"/>
  <c r="DD1377" i="1" s="1"/>
  <c r="DD1378" i="1" a="1"/>
  <c r="DD1378" i="1"/>
  <c r="DD1379" i="1" a="1"/>
  <c r="DD1379" i="1" s="1"/>
  <c r="DD1380" i="1" a="1"/>
  <c r="DD1380" i="1" s="1"/>
  <c r="DD1381" i="1" a="1"/>
  <c r="DD1381" i="1"/>
  <c r="DD1382" i="1" a="1"/>
  <c r="DD1382" i="1" s="1"/>
  <c r="DD1383" i="1" a="1"/>
  <c r="DD1383" i="1" s="1"/>
  <c r="DD1384" i="1" a="1"/>
  <c r="DD1384" i="1"/>
  <c r="DD1385" i="1" a="1"/>
  <c r="DD1385" i="1" s="1"/>
  <c r="DD1386" i="1" a="1"/>
  <c r="DD1386" i="1" s="1"/>
  <c r="DD1387" i="1" a="1"/>
  <c r="DD1387" i="1" s="1"/>
  <c r="DD1388" i="1" a="1"/>
  <c r="DD1388" i="1" s="1"/>
  <c r="DD1389" i="1" a="1"/>
  <c r="DD1389" i="1" s="1"/>
  <c r="DD1390" i="1" a="1"/>
  <c r="DD1390" i="1"/>
  <c r="DD1391" i="1" a="1"/>
  <c r="DD1391" i="1" s="1"/>
  <c r="DD1392" i="1" a="1"/>
  <c r="DD1392" i="1"/>
  <c r="DD1393" i="1" a="1"/>
  <c r="DD1393" i="1" s="1"/>
  <c r="DD1394" i="1" a="1"/>
  <c r="DD1394" i="1" s="1"/>
  <c r="DD1395" i="1" a="1"/>
  <c r="DD1395" i="1" s="1"/>
  <c r="DD1396" i="1" a="1"/>
  <c r="DD1396" i="1" s="1"/>
  <c r="DD1397" i="1" a="1"/>
  <c r="DD1397" i="1" s="1"/>
  <c r="DD1398" i="1" a="1"/>
  <c r="DD1398" i="1" s="1"/>
  <c r="DD1399" i="1" a="1"/>
  <c r="DD1399" i="1" s="1"/>
  <c r="DD1400" i="1" a="1"/>
  <c r="DD1400" i="1" s="1"/>
  <c r="DD1401" i="1" a="1"/>
  <c r="DD1401" i="1"/>
  <c r="DD1402" i="1" a="1"/>
  <c r="DD1402" i="1"/>
  <c r="DD1403" i="1" a="1"/>
  <c r="DD1403" i="1" s="1"/>
  <c r="DD1404" i="1" a="1"/>
  <c r="DD1404" i="1"/>
  <c r="DD1405" i="1" a="1"/>
  <c r="DD1405" i="1" s="1"/>
  <c r="DD1406" i="1" a="1"/>
  <c r="DD1406" i="1" s="1"/>
  <c r="DD1407" i="1" a="1"/>
  <c r="DD1407" i="1" s="1"/>
  <c r="DD1408" i="1" a="1"/>
  <c r="DD1408" i="1" s="1"/>
  <c r="DD1409" i="1" a="1"/>
  <c r="DD1409" i="1" s="1"/>
  <c r="DD1410" i="1" a="1"/>
  <c r="DD1410" i="1"/>
  <c r="DD1411" i="1" a="1"/>
  <c r="DD1411" i="1" s="1"/>
  <c r="DD1412" i="1" a="1"/>
  <c r="DD1412" i="1" s="1"/>
  <c r="DD1413" i="1" a="1"/>
  <c r="DD1413" i="1"/>
  <c r="DD1414" i="1" a="1"/>
  <c r="DD1414" i="1" s="1"/>
  <c r="DD1415" i="1" a="1"/>
  <c r="DD1415" i="1" s="1"/>
  <c r="DD1416" i="1" a="1"/>
  <c r="DD1416" i="1"/>
  <c r="DD1417" i="1" a="1"/>
  <c r="DD1417" i="1" s="1"/>
  <c r="DD1418" i="1" a="1"/>
  <c r="DD1418" i="1" s="1"/>
  <c r="DD1419" i="1" a="1"/>
  <c r="DD1419" i="1" s="1"/>
  <c r="DD1420" i="1" a="1"/>
  <c r="DD1420" i="1" s="1"/>
  <c r="DD1421" i="1" a="1"/>
  <c r="DD1421" i="1" s="1"/>
  <c r="DD1422" i="1" a="1"/>
  <c r="DD1422" i="1"/>
  <c r="DD1423" i="1" a="1"/>
  <c r="DD1423" i="1" s="1"/>
  <c r="DD1424" i="1" a="1"/>
  <c r="DD1424" i="1"/>
  <c r="DD1425" i="1" a="1"/>
  <c r="DD1425" i="1"/>
  <c r="DD1426" i="1" a="1"/>
  <c r="DD1426" i="1" s="1"/>
  <c r="DD1427" i="1" a="1"/>
  <c r="DD1427" i="1" s="1"/>
  <c r="DD1428" i="1" a="1"/>
  <c r="DD1428" i="1" s="1"/>
  <c r="DD1429" i="1" a="1"/>
  <c r="DD1429" i="1" s="1"/>
  <c r="DD1430" i="1" a="1"/>
  <c r="DD1430" i="1" s="1"/>
  <c r="DD1431" i="1" a="1"/>
  <c r="DD1431" i="1" s="1"/>
  <c r="DD1432" i="1" a="1"/>
  <c r="DD1432" i="1" s="1"/>
  <c r="DD1433" i="1" a="1"/>
  <c r="DD1433" i="1"/>
  <c r="DD1434" i="1" a="1"/>
  <c r="DD1434" i="1"/>
  <c r="DD1435" i="1" a="1"/>
  <c r="DD1435" i="1" s="1"/>
  <c r="DD1436" i="1" a="1"/>
  <c r="DD1436" i="1"/>
  <c r="DD1437" i="1" a="1"/>
  <c r="DD1437" i="1" s="1"/>
  <c r="DD1438" i="1" a="1"/>
  <c r="DD1438" i="1" s="1"/>
  <c r="DD1439" i="1" a="1"/>
  <c r="DD1439" i="1" s="1"/>
  <c r="DD1440" i="1" a="1"/>
  <c r="DD1440" i="1" s="1"/>
  <c r="DD1441" i="1" a="1"/>
  <c r="DD1441" i="1" s="1"/>
  <c r="DD1442" i="1" a="1"/>
  <c r="DD1442" i="1"/>
  <c r="DD1443" i="1" a="1"/>
  <c r="DD1443" i="1" s="1"/>
  <c r="DD1444" i="1" a="1"/>
  <c r="DD1444" i="1" s="1"/>
  <c r="DD1445" i="1" a="1"/>
  <c r="DD1445" i="1"/>
  <c r="DD1446" i="1" a="1"/>
  <c r="DD1446" i="1" s="1"/>
  <c r="DD1447" i="1" a="1"/>
  <c r="DD1447" i="1" s="1"/>
  <c r="DD1448" i="1" a="1"/>
  <c r="DD1448" i="1" s="1"/>
  <c r="DD1449" i="1" a="1"/>
  <c r="DD1449" i="1" s="1"/>
  <c r="DD1450" i="1" a="1"/>
  <c r="DD1450" i="1" s="1"/>
  <c r="DD1451" i="1" a="1"/>
  <c r="DD1451" i="1" s="1"/>
  <c r="DD1452" i="1" a="1"/>
  <c r="DD1452" i="1" s="1"/>
  <c r="DD1453" i="1" a="1"/>
  <c r="DD1453" i="1" s="1"/>
  <c r="DD1454" i="1" a="1"/>
  <c r="DD1454" i="1"/>
  <c r="DD1455" i="1" a="1"/>
  <c r="DD1455" i="1" s="1"/>
  <c r="DD1456" i="1" a="1"/>
  <c r="DD1456" i="1"/>
  <c r="DD1457" i="1" a="1"/>
  <c r="DD1457" i="1"/>
  <c r="DD1458" i="1" a="1"/>
  <c r="DD1458" i="1" s="1"/>
  <c r="DD1459" i="1" a="1"/>
  <c r="DD1459" i="1" s="1"/>
  <c r="DD1460" i="1" a="1"/>
  <c r="DD1460" i="1" s="1"/>
  <c r="DD1461" i="1" a="1"/>
  <c r="DD1461" i="1" s="1"/>
  <c r="DD1462" i="1" a="1"/>
  <c r="DD1462" i="1" s="1"/>
  <c r="DD1463" i="1" a="1"/>
  <c r="DD1463" i="1" s="1"/>
  <c r="DD1464" i="1" a="1"/>
  <c r="DD1464" i="1" s="1"/>
  <c r="DD1465" i="1" a="1"/>
  <c r="DD1465" i="1"/>
  <c r="DD1466" i="1" a="1"/>
  <c r="DD1466" i="1"/>
  <c r="DD1467" i="1" a="1"/>
  <c r="DD1467" i="1" s="1"/>
  <c r="DD1468" i="1" a="1"/>
  <c r="DD1468" i="1"/>
  <c r="DD1469" i="1" a="1"/>
  <c r="DD1469" i="1" s="1"/>
  <c r="DD1470" i="1" a="1"/>
  <c r="DD1470" i="1" s="1"/>
  <c r="DD1471" i="1" a="1"/>
  <c r="DD1471" i="1" s="1"/>
  <c r="DD1472" i="1" a="1"/>
  <c r="DD1472" i="1" s="1"/>
  <c r="DD1473" i="1" a="1"/>
  <c r="DD1473" i="1" s="1"/>
  <c r="DD1474" i="1" a="1"/>
  <c r="DD1474" i="1"/>
  <c r="DD1475" i="1" a="1"/>
  <c r="DD1475" i="1" s="1"/>
  <c r="DD1476" i="1" a="1"/>
  <c r="DD1476" i="1" s="1"/>
  <c r="DD1477" i="1" a="1"/>
  <c r="DD1477" i="1"/>
  <c r="DD1478" i="1" a="1"/>
  <c r="DD1478" i="1" s="1"/>
  <c r="DD1479" i="1" a="1"/>
  <c r="DD1479" i="1" s="1"/>
  <c r="DD1480" i="1" a="1"/>
  <c r="DD1480" i="1"/>
  <c r="DD1481" i="1" a="1"/>
  <c r="DD1481" i="1" s="1"/>
  <c r="DD1482" i="1" a="1"/>
  <c r="DD1482" i="1" s="1"/>
  <c r="DD1483" i="1" a="1"/>
  <c r="DD1483" i="1" s="1"/>
  <c r="DD1484" i="1" a="1"/>
  <c r="DD1484" i="1" s="1"/>
  <c r="DD1485" i="1" a="1"/>
  <c r="DD1485" i="1" s="1"/>
  <c r="DD1486" i="1" a="1"/>
  <c r="DD1486" i="1"/>
  <c r="DD1487" i="1" a="1"/>
  <c r="DD1487" i="1" s="1"/>
  <c r="DD1488" i="1" a="1"/>
  <c r="DD1488" i="1"/>
  <c r="DD1489" i="1" a="1"/>
  <c r="DD1489" i="1"/>
  <c r="DD1490" i="1" a="1"/>
  <c r="DD1490" i="1" s="1"/>
  <c r="DD1491" i="1" a="1"/>
  <c r="DD1491" i="1" s="1"/>
  <c r="DD1492" i="1" a="1"/>
  <c r="DD1492" i="1" s="1"/>
  <c r="DD1493" i="1" a="1"/>
  <c r="DD1493" i="1" s="1"/>
  <c r="DD1494" i="1" a="1"/>
  <c r="DD1494" i="1" s="1"/>
  <c r="DD1495" i="1" a="1"/>
  <c r="DD1495" i="1" s="1"/>
  <c r="DD1496" i="1" a="1"/>
  <c r="DD1496" i="1" s="1"/>
  <c r="DD1497" i="1" a="1"/>
  <c r="DD1497" i="1"/>
  <c r="DD1498" i="1" a="1"/>
  <c r="DD1498" i="1"/>
  <c r="DD1499" i="1" a="1"/>
  <c r="DD1499" i="1" s="1"/>
  <c r="DD1500" i="1" a="1"/>
  <c r="DD1500" i="1"/>
  <c r="DD1501" i="1" a="1"/>
  <c r="DD1501" i="1" s="1"/>
  <c r="DD1502" i="1" a="1"/>
  <c r="DD1502" i="1" s="1"/>
  <c r="DD1503" i="1" a="1"/>
  <c r="DD1503" i="1" s="1"/>
  <c r="DD1504" i="1" a="1"/>
  <c r="DD1504" i="1" s="1"/>
  <c r="DD1505" i="1" a="1"/>
  <c r="DD1505" i="1" s="1"/>
  <c r="DD1506" i="1" a="1"/>
  <c r="DD1506" i="1"/>
  <c r="DD1507" i="1" a="1"/>
  <c r="DD1507" i="1" s="1"/>
  <c r="DD1508" i="1" a="1"/>
  <c r="DD1508" i="1" s="1"/>
  <c r="DD1509" i="1" a="1"/>
  <c r="DD1509" i="1"/>
  <c r="DD1510" i="1" a="1"/>
  <c r="DD1510" i="1" s="1"/>
  <c r="DD1511" i="1" a="1"/>
  <c r="DD1511" i="1" s="1"/>
  <c r="DD1512" i="1" a="1"/>
  <c r="DD1512" i="1"/>
  <c r="DD1513" i="1" a="1"/>
  <c r="DD1513" i="1" s="1"/>
  <c r="DD1514" i="1" a="1"/>
  <c r="DD1514" i="1" s="1"/>
  <c r="DD1515" i="1" a="1"/>
  <c r="DD1515" i="1" s="1"/>
  <c r="DD1516" i="1" a="1"/>
  <c r="DD1516" i="1" s="1"/>
  <c r="DD1517" i="1" a="1"/>
  <c r="DD1517" i="1" s="1"/>
  <c r="DD1518" i="1" a="1"/>
  <c r="DD1518" i="1"/>
  <c r="DD1519" i="1" a="1"/>
  <c r="DD1519" i="1" s="1"/>
  <c r="DD1520" i="1" a="1"/>
  <c r="DD1520" i="1"/>
  <c r="DD1521" i="1" a="1"/>
  <c r="DD1521" i="1"/>
  <c r="DD1522" i="1" a="1"/>
  <c r="DD1522" i="1" s="1"/>
  <c r="DD1523" i="1" a="1"/>
  <c r="DD1523" i="1" s="1"/>
  <c r="DD1524" i="1" a="1"/>
  <c r="DD1524" i="1" s="1"/>
  <c r="DD1525" i="1" a="1"/>
  <c r="DD1525" i="1" s="1"/>
  <c r="DD1526" i="1" a="1"/>
  <c r="DD1526" i="1" s="1"/>
  <c r="DD1527" i="1" a="1"/>
  <c r="DD1527" i="1" s="1"/>
  <c r="DD1528" i="1" a="1"/>
  <c r="DD1528" i="1" s="1"/>
  <c r="DD1529" i="1" a="1"/>
  <c r="DD1529" i="1"/>
  <c r="DD1530" i="1" a="1"/>
  <c r="DD1530" i="1"/>
  <c r="DD1531" i="1" a="1"/>
  <c r="DD1531" i="1" s="1"/>
  <c r="DD1532" i="1" a="1"/>
  <c r="DD1532" i="1"/>
  <c r="DD1533" i="1" a="1"/>
  <c r="DD1533" i="1" s="1"/>
  <c r="DD1534" i="1" a="1"/>
  <c r="DD1534" i="1" s="1"/>
  <c r="DD1535" i="1" a="1"/>
  <c r="DD1535" i="1" s="1"/>
  <c r="DD1536" i="1" a="1"/>
  <c r="DD1536" i="1" s="1"/>
  <c r="DD1537" i="1" a="1"/>
  <c r="DD1537" i="1" s="1"/>
  <c r="DD1538" i="1" a="1"/>
  <c r="DD1538" i="1"/>
  <c r="DD1539" i="1" a="1"/>
  <c r="DD1539" i="1" s="1"/>
  <c r="DD1540" i="1" a="1"/>
  <c r="DD1540" i="1" s="1"/>
  <c r="DD1541" i="1" a="1"/>
  <c r="DD1541" i="1"/>
  <c r="DD1542" i="1" a="1"/>
  <c r="DD1542" i="1" s="1"/>
  <c r="DD1543" i="1" a="1"/>
  <c r="DD1543" i="1" s="1"/>
  <c r="DD1544" i="1" a="1"/>
  <c r="DD1544" i="1"/>
  <c r="DD1545" i="1" a="1"/>
  <c r="DD1545" i="1" s="1"/>
  <c r="DD1546" i="1" a="1"/>
  <c r="DD1546" i="1" s="1"/>
  <c r="DD1547" i="1" a="1"/>
  <c r="DD1547" i="1" s="1"/>
  <c r="DD1548" i="1" a="1"/>
  <c r="DD1548" i="1" s="1"/>
  <c r="DD1549" i="1" a="1"/>
  <c r="DD1549" i="1" s="1"/>
  <c r="DD1550" i="1" a="1"/>
  <c r="DD1550" i="1"/>
  <c r="DD1551" i="1" a="1"/>
  <c r="DD1551" i="1" s="1"/>
  <c r="DD1552" i="1" a="1"/>
  <c r="DD1552" i="1"/>
  <c r="DD1553" i="1" a="1"/>
  <c r="DD1553" i="1"/>
  <c r="DD1554" i="1" a="1"/>
  <c r="DD1554" i="1" s="1"/>
  <c r="DD1555" i="1" a="1"/>
  <c r="DD1555" i="1" s="1"/>
  <c r="DD1556" i="1" a="1"/>
  <c r="DD1556" i="1" s="1"/>
  <c r="DD1557" i="1" a="1"/>
  <c r="DD1557" i="1" s="1"/>
  <c r="DD1558" i="1" a="1"/>
  <c r="DD1558" i="1" s="1"/>
  <c r="DD1559" i="1" a="1"/>
  <c r="DD1559" i="1" s="1"/>
  <c r="DD1560" i="1" a="1"/>
  <c r="DD1560" i="1" s="1"/>
  <c r="DD1561" i="1" a="1"/>
  <c r="DD1561" i="1"/>
  <c r="DD1562" i="1" a="1"/>
  <c r="DD1562" i="1"/>
  <c r="DD1563" i="1" a="1"/>
  <c r="DD1563" i="1" s="1"/>
  <c r="DD1564" i="1" a="1"/>
  <c r="DD1564" i="1"/>
  <c r="DD1565" i="1" a="1"/>
  <c r="DD1565" i="1" s="1"/>
  <c r="DD1566" i="1" a="1"/>
  <c r="DD1566" i="1" s="1"/>
  <c r="DD1567" i="1" a="1"/>
  <c r="DD1567" i="1" s="1"/>
  <c r="DD1568" i="1" a="1"/>
  <c r="DD1568" i="1" s="1"/>
  <c r="DD1569" i="1" a="1"/>
  <c r="DD1569" i="1" s="1"/>
  <c r="DD1570" i="1" a="1"/>
  <c r="DD1570" i="1"/>
  <c r="DD1571" i="1" a="1"/>
  <c r="DD1571" i="1" s="1"/>
  <c r="DD1572" i="1" a="1"/>
  <c r="DD1572" i="1" s="1"/>
  <c r="DD1573" i="1" a="1"/>
  <c r="DD1573" i="1"/>
  <c r="DD1574" i="1" a="1"/>
  <c r="DD1574" i="1" s="1"/>
  <c r="DD1575" i="1" a="1"/>
  <c r="DD1575" i="1" s="1"/>
  <c r="DD1576" i="1" a="1"/>
  <c r="DD1576" i="1"/>
  <c r="DD1577" i="1" a="1"/>
  <c r="DD1577" i="1" s="1"/>
  <c r="DD1578" i="1" a="1"/>
  <c r="DD1578" i="1" s="1"/>
  <c r="DD1579" i="1" a="1"/>
  <c r="DD1579" i="1" s="1"/>
  <c r="DD1580" i="1" a="1"/>
  <c r="DD1580" i="1" s="1"/>
  <c r="DD1581" i="1" a="1"/>
  <c r="DD1581" i="1" s="1"/>
  <c r="DD1582" i="1" a="1"/>
  <c r="DD1582" i="1"/>
  <c r="DD1583" i="1" a="1"/>
  <c r="DD1583" i="1" s="1"/>
  <c r="DD1584" i="1" a="1"/>
  <c r="DD1584" i="1"/>
  <c r="DD1585" i="1" a="1"/>
  <c r="DD1585" i="1"/>
  <c r="DD1586" i="1" a="1"/>
  <c r="DD1586" i="1" s="1"/>
  <c r="DD1587" i="1" a="1"/>
  <c r="DD1587" i="1" s="1"/>
  <c r="DD1588" i="1" a="1"/>
  <c r="DD1588" i="1" s="1"/>
  <c r="DD1589" i="1" a="1"/>
  <c r="DD1589" i="1" s="1"/>
  <c r="DD1590" i="1" a="1"/>
  <c r="DD1590" i="1" s="1"/>
  <c r="DD1591" i="1" a="1"/>
  <c r="DD1591" i="1" s="1"/>
  <c r="DD1592" i="1" a="1"/>
  <c r="DD1592" i="1" s="1"/>
  <c r="DD1593" i="1" a="1"/>
  <c r="DD1593" i="1"/>
  <c r="DD1594" i="1" a="1"/>
  <c r="DD1594" i="1"/>
  <c r="DD1595" i="1" a="1"/>
  <c r="DD1595" i="1" s="1"/>
  <c r="DD1596" i="1" a="1"/>
  <c r="DD1596" i="1"/>
  <c r="DD1597" i="1" a="1"/>
  <c r="DD1597" i="1" s="1"/>
  <c r="DD1598" i="1" a="1"/>
  <c r="DD1598" i="1" s="1"/>
  <c r="DD1599" i="1" a="1"/>
  <c r="DD1599" i="1" s="1"/>
  <c r="DD1600" i="1" a="1"/>
  <c r="DD1600" i="1" s="1"/>
  <c r="DD1601" i="1" a="1"/>
  <c r="DD1601" i="1" s="1"/>
  <c r="DD1602" i="1" a="1"/>
  <c r="DD1602" i="1"/>
  <c r="DD1603" i="1" a="1"/>
  <c r="DD1603" i="1" s="1"/>
  <c r="DD1604" i="1" a="1"/>
  <c r="DD1604" i="1" s="1"/>
  <c r="DD1605" i="1" a="1"/>
  <c r="DD1605" i="1"/>
  <c r="DD1606" i="1" a="1"/>
  <c r="DD1606" i="1" s="1"/>
  <c r="DD1607" i="1" a="1"/>
  <c r="DD1607" i="1" s="1"/>
  <c r="DD1608" i="1" a="1"/>
  <c r="DD1608" i="1"/>
  <c r="DD1609" i="1" a="1"/>
  <c r="DD1609" i="1" s="1"/>
  <c r="DD1610" i="1" a="1"/>
  <c r="DD1610" i="1" s="1"/>
  <c r="DD1611" i="1" a="1"/>
  <c r="DD1611" i="1" s="1"/>
  <c r="DD1612" i="1" a="1"/>
  <c r="DD1612" i="1" s="1"/>
  <c r="DD1613" i="1" a="1"/>
  <c r="DD1613" i="1" s="1"/>
  <c r="DD1614" i="1" a="1"/>
  <c r="DD1614" i="1"/>
  <c r="DD1615" i="1" a="1"/>
  <c r="DD1615" i="1" s="1"/>
  <c r="DD1616" i="1" a="1"/>
  <c r="DD1616" i="1"/>
  <c r="DD1617" i="1" a="1"/>
  <c r="DD1617" i="1"/>
  <c r="DD1618" i="1" a="1"/>
  <c r="DD1618" i="1" s="1"/>
  <c r="DD1619" i="1" a="1"/>
  <c r="DD1619" i="1" s="1"/>
  <c r="DD1620" i="1" a="1"/>
  <c r="DD1620" i="1"/>
  <c r="DD1621" i="1" a="1"/>
  <c r="DD1621" i="1" s="1"/>
  <c r="DD1622" i="1" a="1"/>
  <c r="DD1622" i="1" s="1"/>
  <c r="DD1623" i="1" a="1"/>
  <c r="DD1623" i="1" s="1"/>
  <c r="DD1624" i="1" a="1"/>
  <c r="DD1624" i="1" s="1"/>
  <c r="DD1625" i="1" a="1"/>
  <c r="DD1625" i="1"/>
  <c r="DD1626" i="1" a="1"/>
  <c r="DD1626" i="1"/>
  <c r="DD1627" i="1" a="1"/>
  <c r="DD1627" i="1" s="1"/>
  <c r="DD1628" i="1" a="1"/>
  <c r="DD1628" i="1"/>
  <c r="DD1629" i="1" a="1"/>
  <c r="DD1629" i="1"/>
  <c r="DD1630" i="1" a="1"/>
  <c r="DD1630" i="1" s="1"/>
  <c r="DD1631" i="1" a="1"/>
  <c r="DD1631" i="1" s="1"/>
  <c r="DD1632" i="1" a="1"/>
  <c r="DD1632" i="1" s="1"/>
  <c r="DD1633" i="1" a="1"/>
  <c r="DD1633" i="1" s="1"/>
  <c r="DD1634" i="1" a="1"/>
  <c r="DD1634" i="1"/>
  <c r="DD1635" i="1" a="1"/>
  <c r="DD1635" i="1" s="1"/>
  <c r="DD1636" i="1" a="1"/>
  <c r="DD1636" i="1" s="1"/>
  <c r="DD1637" i="1" a="1"/>
  <c r="DD1637" i="1"/>
  <c r="DD1638" i="1" a="1"/>
  <c r="DD1638" i="1"/>
  <c r="DD1639" i="1" a="1"/>
  <c r="DD1639" i="1" s="1"/>
  <c r="DD1640" i="1" a="1"/>
  <c r="DD1640" i="1"/>
  <c r="DD1641" i="1" a="1"/>
  <c r="DD1641" i="1" s="1"/>
  <c r="DD1642" i="1" a="1"/>
  <c r="DD1642" i="1" s="1"/>
  <c r="DD1643" i="1" a="1"/>
  <c r="DD1643" i="1" s="1"/>
  <c r="DD1644" i="1" a="1"/>
  <c r="DD1644" i="1" s="1"/>
  <c r="DD1645" i="1" a="1"/>
  <c r="DD1645" i="1" s="1"/>
  <c r="DD1646" i="1" a="1"/>
  <c r="DD1646" i="1"/>
  <c r="DD1647" i="1" a="1"/>
  <c r="DD1647" i="1" s="1"/>
  <c r="DD1648" i="1" a="1"/>
  <c r="DD1648" i="1"/>
  <c r="DD1649" i="1" a="1"/>
  <c r="DD1649" i="1"/>
  <c r="DD1650" i="1" a="1"/>
  <c r="DD1650" i="1" s="1"/>
  <c r="DD1651" i="1" a="1"/>
  <c r="DD1651" i="1" s="1"/>
  <c r="DD1652" i="1" a="1"/>
  <c r="DD1652" i="1"/>
  <c r="DD1653" i="1" a="1"/>
  <c r="DD1653" i="1" s="1"/>
  <c r="DD1654" i="1" a="1"/>
  <c r="DD1654" i="1" s="1"/>
  <c r="DD1655" i="1" a="1"/>
  <c r="DD1655" i="1" s="1"/>
  <c r="DD1656" i="1" a="1"/>
  <c r="DD1656" i="1" s="1"/>
  <c r="DD1657" i="1" a="1"/>
  <c r="DD1657" i="1"/>
  <c r="DD1658" i="1" a="1"/>
  <c r="DD1658" i="1"/>
  <c r="DD1659" i="1" a="1"/>
  <c r="DD1659" i="1" s="1"/>
  <c r="DD1660" i="1" a="1"/>
  <c r="DD1660" i="1"/>
  <c r="DD1661" i="1" a="1"/>
  <c r="DD1661" i="1"/>
  <c r="DD1662" i="1" a="1"/>
  <c r="DD1662" i="1" s="1"/>
  <c r="DD1663" i="1" a="1"/>
  <c r="DD1663" i="1" s="1"/>
  <c r="DD1664" i="1" a="1"/>
  <c r="DD1664" i="1" s="1"/>
  <c r="DD1665" i="1" a="1"/>
  <c r="DD1665" i="1" s="1"/>
  <c r="DD1666" i="1" a="1"/>
  <c r="DD1666" i="1"/>
  <c r="DD1667" i="1" a="1"/>
  <c r="DD1667" i="1" s="1"/>
  <c r="DD1668" i="1" a="1"/>
  <c r="DD1668" i="1" s="1"/>
  <c r="DD1669" i="1" a="1"/>
  <c r="DD1669" i="1"/>
  <c r="DD1670" i="1" a="1"/>
  <c r="DD1670" i="1"/>
  <c r="DD1671" i="1" a="1"/>
  <c r="DD1671" i="1" s="1"/>
  <c r="DD1672" i="1" a="1"/>
  <c r="DD1672" i="1"/>
  <c r="DD1673" i="1" a="1"/>
  <c r="DD1673" i="1" s="1"/>
  <c r="DD1674" i="1" a="1"/>
  <c r="DD1674" i="1" s="1"/>
  <c r="DD1675" i="1" a="1"/>
  <c r="DD1675" i="1" s="1"/>
  <c r="DD1676" i="1" a="1"/>
  <c r="DD1676" i="1" s="1"/>
  <c r="DD1677" i="1" a="1"/>
  <c r="DD1677" i="1" s="1"/>
  <c r="DD1678" i="1" a="1"/>
  <c r="DD1678" i="1"/>
  <c r="DD1679" i="1" a="1"/>
  <c r="DD1679" i="1" s="1"/>
  <c r="DD1680" i="1" a="1"/>
  <c r="DD1680" i="1"/>
  <c r="DD1681" i="1" a="1"/>
  <c r="DD1681" i="1"/>
  <c r="DD1682" i="1" a="1"/>
  <c r="DD1682" i="1" s="1"/>
  <c r="DD1683" i="1" a="1"/>
  <c r="DD1683" i="1" s="1"/>
  <c r="DD1684" i="1" a="1"/>
  <c r="DD1684" i="1"/>
  <c r="DD1685" i="1" a="1"/>
  <c r="DD1685" i="1" s="1"/>
  <c r="DD1686" i="1" a="1"/>
  <c r="DD1686" i="1"/>
  <c r="DD1687" i="1" a="1"/>
  <c r="DD1687" i="1" s="1"/>
  <c r="DD1688" i="1" a="1"/>
  <c r="DD1688" i="1" s="1"/>
  <c r="DD1689" i="1" a="1"/>
  <c r="DD1689" i="1"/>
  <c r="DD1690" i="1" a="1"/>
  <c r="DD1690" i="1"/>
  <c r="DD1691" i="1" a="1"/>
  <c r="DD1691" i="1" s="1"/>
  <c r="DD1692" i="1" a="1"/>
  <c r="DD1692" i="1"/>
  <c r="DD1693" i="1" a="1"/>
  <c r="DD1693" i="1"/>
  <c r="DD1694" i="1" a="1"/>
  <c r="DD1694" i="1" s="1"/>
  <c r="DD1695" i="1" a="1"/>
  <c r="DD1695" i="1" s="1"/>
  <c r="DD1696" i="1" a="1"/>
  <c r="DD1696" i="1" s="1"/>
  <c r="DD1697" i="1" a="1"/>
  <c r="DD1697" i="1" s="1"/>
  <c r="DD1698" i="1" a="1"/>
  <c r="DD1698" i="1"/>
  <c r="DD1699" i="1" a="1"/>
  <c r="DD1699" i="1" s="1"/>
  <c r="DD1700" i="1" a="1"/>
  <c r="DD1700" i="1"/>
  <c r="DD1701" i="1" a="1"/>
  <c r="DD1701" i="1"/>
  <c r="DD1702" i="1" a="1"/>
  <c r="DD1702" i="1"/>
  <c r="DD1703" i="1" a="1"/>
  <c r="DD1703" i="1" s="1"/>
  <c r="DD1704" i="1" a="1"/>
  <c r="DD1704" i="1"/>
  <c r="DD1705" i="1" a="1"/>
  <c r="DD1705" i="1" s="1"/>
  <c r="DD1706" i="1" a="1"/>
  <c r="DD1706" i="1" s="1"/>
  <c r="DD1707" i="1" a="1"/>
  <c r="DD1707" i="1" s="1"/>
  <c r="DD1708" i="1" a="1"/>
  <c r="DD1708" i="1" s="1"/>
  <c r="DD1709" i="1" a="1"/>
  <c r="DD1709" i="1" s="1"/>
  <c r="DD1710" i="1" a="1"/>
  <c r="DD1710" i="1"/>
  <c r="DD1711" i="1" a="1"/>
  <c r="DD1711" i="1" s="1"/>
  <c r="DD1712" i="1" a="1"/>
  <c r="DD1712" i="1"/>
  <c r="DD1713" i="1" a="1"/>
  <c r="DD1713" i="1"/>
  <c r="DD1714" i="1" a="1"/>
  <c r="DD1714" i="1"/>
  <c r="DD1715" i="1" a="1"/>
  <c r="DD1715" i="1" s="1"/>
  <c r="DD1716" i="1" a="1"/>
  <c r="DD1716" i="1"/>
  <c r="DD1717" i="1" a="1"/>
  <c r="DD1717" i="1" s="1"/>
  <c r="DD1718" i="1" a="1"/>
  <c r="DD1718" i="1" s="1"/>
  <c r="DD1719" i="1" a="1"/>
  <c r="DD1719" i="1" s="1"/>
  <c r="DD1720" i="1" a="1"/>
  <c r="DD1720" i="1" s="1"/>
  <c r="DD1721" i="1" a="1"/>
  <c r="DD1721" i="1"/>
  <c r="DD1722" i="1" a="1"/>
  <c r="DD1722" i="1"/>
  <c r="DD1723" i="1" a="1"/>
  <c r="DD1723" i="1" s="1"/>
  <c r="DD1724" i="1" a="1"/>
  <c r="DD1724" i="1" s="1"/>
  <c r="DD1725" i="1" a="1"/>
  <c r="DD1725" i="1"/>
  <c r="DD1726" i="1" a="1"/>
  <c r="DD1726" i="1" s="1"/>
  <c r="DD1727" i="1" a="1"/>
  <c r="DD1727" i="1" s="1"/>
  <c r="DD1728" i="1" a="1"/>
  <c r="DD1728" i="1"/>
  <c r="DD1729" i="1" a="1"/>
  <c r="DD1729" i="1" s="1"/>
  <c r="DD1730" i="1" a="1"/>
  <c r="DD1730" i="1"/>
  <c r="DD1731" i="1" a="1"/>
  <c r="DD1731" i="1" s="1"/>
  <c r="DD1732" i="1" a="1"/>
  <c r="DD1732" i="1" s="1"/>
  <c r="DD1733" i="1" a="1"/>
  <c r="DD1733" i="1" s="1"/>
  <c r="DD1734" i="1" a="1"/>
  <c r="DD1734" i="1"/>
  <c r="DD1735" i="1" a="1"/>
  <c r="DD1735" i="1" s="1"/>
  <c r="DD1736" i="1" a="1"/>
  <c r="DD1736" i="1"/>
  <c r="DD1737" i="1" a="1"/>
  <c r="DD1737" i="1"/>
  <c r="DD1738" i="1" a="1"/>
  <c r="DD1738" i="1" s="1"/>
  <c r="DD1739" i="1" a="1"/>
  <c r="DD1739" i="1" s="1"/>
  <c r="DD1740" i="1" a="1"/>
  <c r="DD1740" i="1" s="1"/>
  <c r="DD1741" i="1" a="1"/>
  <c r="DD1741" i="1"/>
  <c r="DD1742" i="1" a="1"/>
  <c r="DD1742" i="1" s="1"/>
  <c r="DD1743" i="1" a="1"/>
  <c r="DD1743" i="1" s="1"/>
  <c r="DD1744" i="1" a="1"/>
  <c r="DD1744" i="1"/>
  <c r="DD1745" i="1" a="1"/>
  <c r="DD1745" i="1"/>
  <c r="DD1746" i="1" a="1"/>
  <c r="DD1746" i="1" s="1"/>
  <c r="DD1747" i="1" a="1"/>
  <c r="DD1747" i="1" s="1"/>
  <c r="DD1748" i="1" a="1"/>
  <c r="DD1748" i="1"/>
  <c r="DD1749" i="1" a="1"/>
  <c r="DD1749" i="1" s="1"/>
  <c r="DD1750" i="1" a="1"/>
  <c r="DD1750" i="1" s="1"/>
  <c r="DD1751" i="1" a="1"/>
  <c r="DD1751" i="1" s="1"/>
  <c r="DD1752" i="1" a="1"/>
  <c r="DD1752" i="1" s="1"/>
  <c r="DD1753" i="1" a="1"/>
  <c r="DD1753" i="1"/>
  <c r="DD1754" i="1" a="1"/>
  <c r="DD1754" i="1"/>
  <c r="DD1755" i="1" a="1"/>
  <c r="DD1755" i="1" s="1"/>
  <c r="DD1756" i="1" a="1"/>
  <c r="DD1756" i="1"/>
  <c r="DD1757" i="1" a="1"/>
  <c r="DD1757" i="1"/>
  <c r="DD1758" i="1" a="1"/>
  <c r="DD1758" i="1" s="1"/>
  <c r="DD1759" i="1" a="1"/>
  <c r="DD1759" i="1" s="1"/>
  <c r="DD1760" i="1" a="1"/>
  <c r="DD1760" i="1" s="1"/>
  <c r="DD1761" i="1" a="1"/>
  <c r="DD1761" i="1"/>
  <c r="DD1762" i="1" a="1"/>
  <c r="DD1762" i="1" s="1"/>
  <c r="DD1763" i="1" a="1"/>
  <c r="DD1763" i="1" s="1"/>
  <c r="DD1764" i="1" a="1"/>
  <c r="DD1764" i="1" s="1"/>
  <c r="DD1765" i="1" a="1"/>
  <c r="DD1765" i="1" s="1"/>
  <c r="DD1766" i="1" a="1"/>
  <c r="DD1766" i="1" s="1"/>
  <c r="DD1767" i="1" a="1"/>
  <c r="DD1767" i="1" s="1"/>
  <c r="DD1768" i="1" a="1"/>
  <c r="DD1768" i="1" s="1"/>
  <c r="DD1769" i="1" a="1"/>
  <c r="DD1769" i="1" s="1"/>
  <c r="DD1770" i="1" a="1"/>
  <c r="DD1770" i="1" s="1"/>
  <c r="DD1771" i="1" a="1"/>
  <c r="DD1771" i="1"/>
  <c r="DD1772" i="1" a="1"/>
  <c r="DD1772" i="1" s="1"/>
  <c r="DD1773" i="1" a="1"/>
  <c r="DD1773" i="1" s="1"/>
  <c r="DD1774" i="1" a="1"/>
  <c r="DD1774" i="1" s="1"/>
  <c r="DD1775" i="1" a="1"/>
  <c r="DD1775" i="1" s="1"/>
  <c r="DD1776" i="1" a="1"/>
  <c r="DD1776" i="1"/>
  <c r="DD1777" i="1" a="1"/>
  <c r="DD1777" i="1" s="1"/>
  <c r="DD1778" i="1" a="1"/>
  <c r="DD1778" i="1" s="1"/>
  <c r="DD1779" i="1" a="1"/>
  <c r="DD1779" i="1" s="1"/>
  <c r="DD1780" i="1" a="1"/>
  <c r="DD1780" i="1" s="1"/>
  <c r="DD1781" i="1" a="1"/>
  <c r="DD1781" i="1" s="1"/>
  <c r="DD1782" i="1" a="1"/>
  <c r="DD1782" i="1" s="1"/>
  <c r="DD1783" i="1" a="1"/>
  <c r="DD1783" i="1" s="1"/>
  <c r="DD1784" i="1" a="1"/>
  <c r="DD1784" i="1" s="1"/>
  <c r="DD1785" i="1" a="1"/>
  <c r="DD1785" i="1" s="1"/>
  <c r="DD1786" i="1" a="1"/>
  <c r="DD1786" i="1" s="1"/>
  <c r="DD1787" i="1" a="1"/>
  <c r="DD1787" i="1"/>
  <c r="DD1788" i="1" a="1"/>
  <c r="DD1788" i="1" s="1"/>
  <c r="DD1789" i="1" a="1"/>
  <c r="DD1789" i="1" s="1"/>
  <c r="DD1790" i="1" a="1"/>
  <c r="DD1790" i="1" s="1"/>
  <c r="DD1791" i="1" a="1"/>
  <c r="DD1791" i="1" s="1"/>
  <c r="DD1792" i="1" a="1"/>
  <c r="DD1792" i="1"/>
  <c r="DD1793" i="1" a="1"/>
  <c r="DD1793" i="1" s="1"/>
  <c r="DD1794" i="1" a="1"/>
  <c r="DD1794" i="1" s="1"/>
  <c r="DD1795" i="1" a="1"/>
  <c r="DD1795" i="1" s="1"/>
  <c r="DD1796" i="1" a="1"/>
  <c r="DD1796" i="1" s="1"/>
  <c r="DD1797" i="1" a="1"/>
  <c r="DD1797" i="1" s="1"/>
  <c r="DD1798" i="1" a="1"/>
  <c r="DD1798" i="1" s="1"/>
  <c r="DD1799" i="1" a="1"/>
  <c r="DD1799" i="1" s="1"/>
  <c r="DD1800" i="1" a="1"/>
  <c r="DD1800" i="1" s="1"/>
  <c r="DD1801" i="1" a="1"/>
  <c r="DD1801" i="1" s="1"/>
  <c r="DD1802" i="1" a="1"/>
  <c r="DD1802" i="1" s="1"/>
  <c r="DD1803" i="1" a="1"/>
  <c r="DD1803" i="1"/>
  <c r="DD1804" i="1" a="1"/>
  <c r="DD1804" i="1" s="1"/>
  <c r="DD1805" i="1" a="1"/>
  <c r="DD1805" i="1" s="1"/>
  <c r="DD1806" i="1" a="1"/>
  <c r="DD1806" i="1" s="1"/>
  <c r="DD1807" i="1" a="1"/>
  <c r="DD1807" i="1" s="1"/>
  <c r="DD1808" i="1" a="1"/>
  <c r="DD1808" i="1"/>
  <c r="DD1809" i="1" a="1"/>
  <c r="DD1809" i="1" s="1"/>
  <c r="DD1810" i="1" a="1"/>
  <c r="DD1810" i="1" s="1"/>
  <c r="DD1811" i="1" a="1"/>
  <c r="DD1811" i="1" s="1"/>
  <c r="DD1812" i="1" a="1"/>
  <c r="DD1812" i="1" s="1"/>
  <c r="DD1813" i="1" a="1"/>
  <c r="DD1813" i="1" s="1"/>
  <c r="DD1814" i="1" a="1"/>
  <c r="DD1814" i="1" s="1"/>
  <c r="DD1815" i="1" a="1"/>
  <c r="DD1815" i="1" s="1"/>
  <c r="DD1816" i="1" a="1"/>
  <c r="DD1816" i="1" s="1"/>
  <c r="DD1817" i="1" a="1"/>
  <c r="DD1817" i="1" s="1"/>
  <c r="DD1818" i="1" a="1"/>
  <c r="DD1818" i="1" s="1"/>
  <c r="DD1819" i="1" a="1"/>
  <c r="DD1819" i="1"/>
  <c r="DD1820" i="1" a="1"/>
  <c r="DD1820" i="1" s="1"/>
  <c r="DD1821" i="1" a="1"/>
  <c r="DD1821" i="1" s="1"/>
  <c r="DD1822" i="1" a="1"/>
  <c r="DD1822" i="1" s="1"/>
  <c r="DD1823" i="1" a="1"/>
  <c r="DD1823" i="1" s="1"/>
  <c r="DD1824" i="1" a="1"/>
  <c r="DD1824" i="1"/>
  <c r="DD1825" i="1" a="1"/>
  <c r="DD1825" i="1" s="1"/>
  <c r="DD1826" i="1" a="1"/>
  <c r="DD1826" i="1" s="1"/>
  <c r="DD1827" i="1" a="1"/>
  <c r="DD1827" i="1" s="1"/>
  <c r="DD1828" i="1" a="1"/>
  <c r="DD1828" i="1" s="1"/>
  <c r="DD1829" i="1" a="1"/>
  <c r="DD1829" i="1" s="1"/>
  <c r="DD1830" i="1" a="1"/>
  <c r="DD1830" i="1" s="1"/>
  <c r="DD1831" i="1" a="1"/>
  <c r="DD1831" i="1" s="1"/>
  <c r="DD1832" i="1" a="1"/>
  <c r="DD1832" i="1" s="1"/>
  <c r="DD1833" i="1" a="1"/>
  <c r="DD1833" i="1" s="1"/>
  <c r="DD1834" i="1" a="1"/>
  <c r="DD1834" i="1" s="1"/>
  <c r="DD1835" i="1" a="1"/>
  <c r="DD1835" i="1"/>
  <c r="DD1836" i="1" a="1"/>
  <c r="DD1836" i="1" s="1"/>
  <c r="DD1837" i="1" a="1"/>
  <c r="DD1837" i="1" s="1"/>
  <c r="DD1838" i="1" a="1"/>
  <c r="DD1838" i="1" s="1"/>
  <c r="DD1839" i="1" a="1"/>
  <c r="DD1839" i="1" s="1"/>
  <c r="DD1840" i="1" a="1"/>
  <c r="DD1840" i="1"/>
  <c r="DD1841" i="1" a="1"/>
  <c r="DD1841" i="1" s="1"/>
  <c r="DD1842" i="1" a="1"/>
  <c r="DD1842" i="1" s="1"/>
  <c r="DD1843" i="1" a="1"/>
  <c r="DD1843" i="1" s="1"/>
  <c r="DD1844" i="1" a="1"/>
  <c r="DD1844" i="1" s="1"/>
  <c r="DD1845" i="1" a="1"/>
  <c r="DD1845" i="1" s="1"/>
  <c r="DD1846" i="1" a="1"/>
  <c r="DD1846" i="1" s="1"/>
  <c r="DD1847" i="1" a="1"/>
  <c r="DD1847" i="1" s="1"/>
  <c r="DD1848" i="1" a="1"/>
  <c r="DD1848" i="1" s="1"/>
  <c r="DD1849" i="1" a="1"/>
  <c r="DD1849" i="1" s="1"/>
  <c r="DD1850" i="1" a="1"/>
  <c r="DD1850" i="1" s="1"/>
  <c r="DD1851" i="1" a="1"/>
  <c r="DD1851" i="1"/>
  <c r="DD1852" i="1" a="1"/>
  <c r="DD1852" i="1" s="1"/>
  <c r="DD1853" i="1" a="1"/>
  <c r="DD1853" i="1" s="1"/>
  <c r="DD1854" i="1" a="1"/>
  <c r="DD1854" i="1" s="1"/>
  <c r="DD1855" i="1" a="1"/>
  <c r="DD1855" i="1" s="1"/>
  <c r="DD1856" i="1" a="1"/>
  <c r="DD1856" i="1"/>
  <c r="DD1857" i="1" a="1"/>
  <c r="DD1857" i="1" s="1"/>
  <c r="DD1858" i="1" a="1"/>
  <c r="DD1858" i="1" s="1"/>
  <c r="DD1859" i="1" a="1"/>
  <c r="DD1859" i="1" s="1"/>
  <c r="DD1860" i="1" a="1"/>
  <c r="DD1860" i="1" s="1"/>
  <c r="DD1861" i="1" a="1"/>
  <c r="DD1861" i="1" s="1"/>
  <c r="DD1862" i="1" a="1"/>
  <c r="DD1862" i="1" s="1"/>
  <c r="DD1863" i="1" a="1"/>
  <c r="DD1863" i="1" s="1"/>
  <c r="DD1864" i="1" a="1"/>
  <c r="DD1864" i="1" s="1"/>
  <c r="DD1865" i="1" a="1"/>
  <c r="DD1865" i="1" s="1"/>
  <c r="DD1866" i="1" a="1"/>
  <c r="DD1866" i="1" s="1"/>
  <c r="DD1867" i="1" a="1"/>
  <c r="DD1867" i="1"/>
  <c r="DD1868" i="1" a="1"/>
  <c r="DD1868" i="1" s="1"/>
  <c r="DD1869" i="1" a="1"/>
  <c r="DD1869" i="1" s="1"/>
  <c r="DD1870" i="1" a="1"/>
  <c r="DD1870" i="1" s="1"/>
  <c r="DD1871" i="1" a="1"/>
  <c r="DD1871" i="1" s="1"/>
  <c r="DD1872" i="1" a="1"/>
  <c r="DD1872" i="1"/>
  <c r="DD1873" i="1" a="1"/>
  <c r="DD1873" i="1" s="1"/>
  <c r="DD1874" i="1" a="1"/>
  <c r="DD1874" i="1" s="1"/>
  <c r="DD1875" i="1" a="1"/>
  <c r="DD1875" i="1" s="1"/>
  <c r="DD1876" i="1" a="1"/>
  <c r="DD1876" i="1" s="1"/>
  <c r="DD1877" i="1" a="1"/>
  <c r="DD1877" i="1" s="1"/>
  <c r="DD1878" i="1" a="1"/>
  <c r="DD1878" i="1" s="1"/>
  <c r="DD1879" i="1" a="1"/>
  <c r="DD1879" i="1" s="1"/>
  <c r="DD1880" i="1" a="1"/>
  <c r="DD1880" i="1" s="1"/>
  <c r="DD1881" i="1" a="1"/>
  <c r="DD1881" i="1" s="1"/>
  <c r="DD1882" i="1" a="1"/>
  <c r="DD1882" i="1" s="1"/>
  <c r="DD1883" i="1" a="1"/>
  <c r="DD1883" i="1"/>
  <c r="DD1884" i="1" a="1"/>
  <c r="DD1884" i="1" s="1"/>
  <c r="DD1885" i="1" a="1"/>
  <c r="DD1885" i="1" s="1"/>
  <c r="DD1886" i="1" a="1"/>
  <c r="DD1886" i="1" s="1"/>
  <c r="DD1887" i="1" a="1"/>
  <c r="DD1887" i="1" s="1"/>
  <c r="DD1888" i="1" a="1"/>
  <c r="DD1888" i="1"/>
  <c r="DD1889" i="1" a="1"/>
  <c r="DD1889" i="1" s="1"/>
  <c r="DD1890" i="1" a="1"/>
  <c r="DD1890" i="1" s="1"/>
  <c r="DD1891" i="1" a="1"/>
  <c r="DD1891" i="1" s="1"/>
  <c r="DD1892" i="1" a="1"/>
  <c r="DD1892" i="1" s="1"/>
  <c r="DD1893" i="1" a="1"/>
  <c r="DD1893" i="1" s="1"/>
  <c r="DD1894" i="1" a="1"/>
  <c r="DD1894" i="1" s="1"/>
  <c r="DD1895" i="1" a="1"/>
  <c r="DD1895" i="1" s="1"/>
  <c r="DD1896" i="1" a="1"/>
  <c r="DD1896" i="1"/>
  <c r="DD1897" i="1" a="1"/>
  <c r="DD1897" i="1" s="1"/>
  <c r="DD1898" i="1" a="1"/>
  <c r="DD1898" i="1"/>
  <c r="DD1899" i="1" a="1"/>
  <c r="DD1899" i="1" s="1"/>
  <c r="DD1900" i="1" a="1"/>
  <c r="DD1900" i="1" s="1"/>
  <c r="DD1901" i="1" a="1"/>
  <c r="DD1901" i="1" s="1"/>
  <c r="DD1902" i="1" a="1"/>
  <c r="DD1902" i="1"/>
  <c r="DD1903" i="1" a="1"/>
  <c r="DD1903" i="1" s="1"/>
  <c r="DD1904" i="1" a="1"/>
  <c r="DD1904" i="1"/>
  <c r="DD1905" i="1" a="1"/>
  <c r="DD1905" i="1" s="1"/>
  <c r="DD1906" i="1" a="1"/>
  <c r="DD1906" i="1" s="1"/>
  <c r="DD1907" i="1" a="1"/>
  <c r="DD1907" i="1"/>
  <c r="DD1908" i="1" a="1"/>
  <c r="DD1908" i="1" s="1"/>
  <c r="DD1909" i="1" a="1"/>
  <c r="DD1909" i="1" s="1"/>
  <c r="DD1910" i="1" a="1"/>
  <c r="DD1910" i="1"/>
  <c r="DD1911" i="1" a="1"/>
  <c r="DD1911" i="1"/>
  <c r="DD1912" i="1" a="1"/>
  <c r="DD1912" i="1" s="1"/>
  <c r="DD1913" i="1" a="1"/>
  <c r="DD1913" i="1" s="1"/>
  <c r="DD1914" i="1" a="1"/>
  <c r="DD1914" i="1" s="1"/>
  <c r="DD1915" i="1" a="1"/>
  <c r="DD1915" i="1" s="1"/>
  <c r="DD1916" i="1" a="1"/>
  <c r="DD1916" i="1"/>
  <c r="DD1917" i="1" a="1"/>
  <c r="DD1917" i="1" s="1"/>
  <c r="DD1918" i="1" a="1"/>
  <c r="DD1918" i="1"/>
  <c r="DD1919" i="1" a="1"/>
  <c r="DD1919" i="1"/>
  <c r="DD1920" i="1" a="1"/>
  <c r="DD1920" i="1"/>
  <c r="DD1921" i="1" a="1"/>
  <c r="DD1921" i="1" s="1"/>
  <c r="DD1922" i="1" a="1"/>
  <c r="DD1922" i="1" s="1"/>
  <c r="DD1923" i="1" a="1"/>
  <c r="DD1923" i="1" s="1"/>
  <c r="DD1924" i="1" a="1"/>
  <c r="DD1924" i="1" s="1"/>
  <c r="DD1925" i="1" a="1"/>
  <c r="DD1925" i="1" s="1"/>
  <c r="DD1926" i="1" a="1"/>
  <c r="DD1926" i="1" s="1"/>
  <c r="DD1927" i="1" a="1"/>
  <c r="DD1927" i="1"/>
  <c r="DD1928" i="1" a="1"/>
  <c r="DD1928" i="1"/>
  <c r="DD1929" i="1" a="1"/>
  <c r="DD1929" i="1" s="1"/>
  <c r="DD1930" i="1" a="1"/>
  <c r="DD1930" i="1"/>
  <c r="DD1931" i="1" a="1"/>
  <c r="DD1931" i="1" s="1"/>
  <c r="DD1932" i="1" a="1"/>
  <c r="DD1932" i="1" s="1"/>
  <c r="DD1933" i="1" a="1"/>
  <c r="DD1933" i="1" s="1"/>
  <c r="DD1934" i="1" a="1"/>
  <c r="DD1934" i="1"/>
  <c r="DD1935" i="1" a="1"/>
  <c r="DD1935" i="1" s="1"/>
  <c r="DD1936" i="1" a="1"/>
  <c r="DD1936" i="1"/>
  <c r="DD1937" i="1" a="1"/>
  <c r="DD1937" i="1" s="1"/>
  <c r="DD1938" i="1" a="1"/>
  <c r="DD1938" i="1" s="1"/>
  <c r="DD1939" i="1" a="1"/>
  <c r="DD1939" i="1"/>
  <c r="DD1940" i="1" a="1"/>
  <c r="DD1940" i="1" s="1"/>
  <c r="DD1941" i="1" a="1"/>
  <c r="DD1941" i="1" s="1"/>
  <c r="DD1942" i="1" a="1"/>
  <c r="DD1942" i="1"/>
  <c r="DD1943" i="1" a="1"/>
  <c r="DD1943" i="1"/>
  <c r="DD1944" i="1" a="1"/>
  <c r="DD1944" i="1" s="1"/>
  <c r="DD1945" i="1" a="1"/>
  <c r="DD1945" i="1" s="1"/>
  <c r="DD1946" i="1" a="1"/>
  <c r="DD1946" i="1" s="1"/>
  <c r="DD1947" i="1" a="1"/>
  <c r="DD1947" i="1" s="1"/>
  <c r="DD1948" i="1" a="1"/>
  <c r="DD1948" i="1"/>
  <c r="DD1949" i="1" a="1"/>
  <c r="DD1949" i="1" s="1"/>
  <c r="DD1950" i="1" a="1"/>
  <c r="DD1950" i="1"/>
  <c r="DD1951" i="1" a="1"/>
  <c r="DD1951" i="1"/>
  <c r="DD1952" i="1" a="1"/>
  <c r="DD1952" i="1"/>
  <c r="DD1953" i="1" a="1"/>
  <c r="DD1953" i="1" s="1"/>
  <c r="DD1954" i="1" a="1"/>
  <c r="DD1954" i="1" s="1"/>
  <c r="DD1955" i="1" a="1"/>
  <c r="DD1955" i="1" s="1"/>
  <c r="DD1956" i="1" a="1"/>
  <c r="DD1956" i="1" s="1"/>
  <c r="DD1957" i="1" a="1"/>
  <c r="DD1957" i="1" s="1"/>
  <c r="DD1958" i="1" a="1"/>
  <c r="DD1958" i="1" s="1"/>
  <c r="DD1959" i="1" a="1"/>
  <c r="DD1959" i="1"/>
  <c r="DD1960" i="1" a="1"/>
  <c r="DD1960" i="1"/>
  <c r="DD1961" i="1" a="1"/>
  <c r="DD1961" i="1" s="1"/>
  <c r="DD1962" i="1" a="1"/>
  <c r="DD1962" i="1"/>
  <c r="DD1963" i="1" a="1"/>
  <c r="DD1963" i="1" s="1"/>
  <c r="DD1964" i="1" a="1"/>
  <c r="DD1964" i="1" s="1"/>
  <c r="DD1965" i="1" a="1"/>
  <c r="DD1965" i="1" s="1"/>
  <c r="DD1966" i="1" a="1"/>
  <c r="DD1966" i="1" s="1"/>
  <c r="DD1967" i="1" a="1"/>
  <c r="DD1967" i="1" s="1"/>
  <c r="DD1968" i="1" a="1"/>
  <c r="DD1968" i="1" s="1"/>
  <c r="DD1969" i="1" a="1"/>
  <c r="DD1969" i="1" s="1"/>
  <c r="DD1970" i="1" a="1"/>
  <c r="DD1970" i="1" s="1"/>
  <c r="DD1971" i="1" a="1"/>
  <c r="DD1971" i="1"/>
  <c r="DD1972" i="1" a="1"/>
  <c r="DD1972" i="1" s="1"/>
  <c r="DD1973" i="1" a="1"/>
  <c r="DD1973" i="1" s="1"/>
  <c r="DD1974" i="1" a="1"/>
  <c r="DD1974" i="1"/>
  <c r="DD1975" i="1" a="1"/>
  <c r="DD1975" i="1"/>
  <c r="DD1976" i="1" a="1"/>
  <c r="DD1976" i="1" s="1"/>
  <c r="DD1977" i="1" a="1"/>
  <c r="DD1977" i="1" s="1"/>
  <c r="DD1978" i="1" a="1"/>
  <c r="DD1978" i="1" s="1"/>
  <c r="DD1979" i="1" a="1"/>
  <c r="DD1979" i="1" s="1"/>
  <c r="DD1980" i="1" a="1"/>
  <c r="DD1980" i="1"/>
  <c r="DD1981" i="1" a="1"/>
  <c r="DD1981" i="1" s="1"/>
  <c r="DD1982" i="1" a="1"/>
  <c r="DD1982" i="1"/>
  <c r="DD1983" i="1" a="1"/>
  <c r="DD1983" i="1"/>
  <c r="DD1984" i="1" a="1"/>
  <c r="DD1984" i="1"/>
  <c r="DD1985" i="1" a="1"/>
  <c r="DD1985" i="1" s="1"/>
  <c r="DD1986" i="1" a="1"/>
  <c r="DD1986" i="1" s="1"/>
  <c r="DD1987" i="1" a="1"/>
  <c r="DD1987" i="1" s="1"/>
  <c r="DD1988" i="1" a="1"/>
  <c r="DD1988" i="1" s="1"/>
  <c r="DD1989" i="1" a="1"/>
  <c r="DD1989" i="1" s="1"/>
  <c r="DD1990" i="1" a="1"/>
  <c r="DD1990" i="1" s="1"/>
  <c r="DD1991" i="1" a="1"/>
  <c r="DD1991" i="1"/>
  <c r="DD1992" i="1" a="1"/>
  <c r="DD1992" i="1"/>
  <c r="DD1993" i="1" a="1"/>
  <c r="DD1993" i="1" s="1"/>
  <c r="DD1994" i="1" a="1"/>
  <c r="DD1994" i="1"/>
  <c r="DD1995" i="1" a="1"/>
  <c r="DD1995" i="1" s="1"/>
  <c r="DD1996" i="1" a="1"/>
  <c r="DD1996" i="1" s="1"/>
  <c r="DD1997" i="1" a="1"/>
  <c r="DD1997" i="1" s="1"/>
  <c r="DD1998" i="1" a="1"/>
  <c r="DD1998" i="1"/>
  <c r="DD1999" i="1" a="1"/>
  <c r="DD1999" i="1" s="1"/>
  <c r="DD2000" i="1" a="1"/>
  <c r="DD2000" i="1"/>
  <c r="DD2001" i="1" a="1"/>
  <c r="DD2001" i="1" s="1"/>
  <c r="DD2002" i="1" a="1"/>
  <c r="DD2002" i="1" s="1"/>
  <c r="DD2003" i="1" a="1"/>
  <c r="DD2003" i="1"/>
  <c r="DD2004" i="1" a="1"/>
  <c r="DD2004" i="1" s="1"/>
  <c r="DD2005" i="1" a="1"/>
  <c r="DD2005" i="1" s="1"/>
  <c r="DD2006" i="1" a="1"/>
  <c r="DD2006" i="1"/>
  <c r="DD2007" i="1" a="1"/>
  <c r="DD2007" i="1"/>
  <c r="DD2008" i="1" a="1"/>
  <c r="DD2008" i="1" s="1"/>
  <c r="DD2009" i="1" a="1"/>
  <c r="DD2009" i="1" s="1"/>
  <c r="DD2010" i="1" a="1"/>
  <c r="DD2010" i="1" s="1"/>
  <c r="DD2011" i="1" a="1"/>
  <c r="DD2011" i="1" s="1"/>
  <c r="DD2012" i="1" a="1"/>
  <c r="DD2012" i="1"/>
  <c r="DD2013" i="1" a="1"/>
  <c r="DD2013" i="1" s="1"/>
  <c r="DD2014" i="1" a="1"/>
  <c r="DD2014" i="1"/>
  <c r="DD2015" i="1" a="1"/>
  <c r="DD2015" i="1"/>
  <c r="DD2016" i="1" a="1"/>
  <c r="DD2016" i="1"/>
  <c r="DD2017" i="1" a="1"/>
  <c r="DD2017" i="1" s="1"/>
  <c r="DD2018" i="1" a="1"/>
  <c r="DD2018" i="1" s="1"/>
  <c r="DD2019" i="1" a="1"/>
  <c r="DD2019" i="1" s="1"/>
  <c r="DD2020" i="1" a="1"/>
  <c r="DD2020" i="1" s="1"/>
  <c r="DD2021" i="1" a="1"/>
  <c r="DD2021" i="1" s="1"/>
  <c r="DD2022" i="1" a="1"/>
  <c r="DD2022" i="1" s="1"/>
  <c r="DD2023" i="1" a="1"/>
  <c r="DD2023" i="1"/>
  <c r="DD2024" i="1" a="1"/>
  <c r="DD2024" i="1"/>
  <c r="DD2025" i="1" a="1"/>
  <c r="DD2025" i="1" s="1"/>
  <c r="DD2026" i="1" a="1"/>
  <c r="DD2026" i="1"/>
  <c r="DD2027" i="1" a="1"/>
  <c r="DD2027" i="1" s="1"/>
  <c r="DD2028" i="1" a="1"/>
  <c r="DD2028" i="1" s="1"/>
  <c r="DD2029" i="1" a="1"/>
  <c r="DD2029" i="1" s="1"/>
  <c r="DD2030" i="1" a="1"/>
  <c r="DD2030" i="1"/>
  <c r="DD2031" i="1" a="1"/>
  <c r="DD2031" i="1" s="1"/>
  <c r="DD2032" i="1" a="1"/>
  <c r="DD2032" i="1"/>
  <c r="DD2033" i="1" a="1"/>
  <c r="DD2033" i="1" s="1"/>
  <c r="DD2034" i="1" a="1"/>
  <c r="DD2034" i="1"/>
  <c r="DD2035" i="1" a="1"/>
  <c r="DD2035" i="1"/>
  <c r="DD2036" i="1" a="1"/>
  <c r="DD2036" i="1" s="1"/>
  <c r="DD2037" i="1" a="1"/>
  <c r="DD2037" i="1" s="1"/>
  <c r="DD2038" i="1" a="1"/>
  <c r="DD2038" i="1"/>
  <c r="DD2039" i="1" a="1"/>
  <c r="DD2039" i="1"/>
  <c r="DD2040" i="1" a="1"/>
  <c r="DD2040" i="1" s="1"/>
  <c r="DD2041" i="1" a="1"/>
  <c r="DD2041" i="1" s="1"/>
  <c r="DD2042" i="1" a="1"/>
  <c r="DD2042" i="1" s="1"/>
  <c r="DD2043" i="1" a="1"/>
  <c r="DD2043" i="1"/>
  <c r="DD2044" i="1" a="1"/>
  <c r="DD2044" i="1"/>
  <c r="DD2045" i="1" a="1"/>
  <c r="DD2045" i="1" s="1"/>
  <c r="DD2046" i="1" a="1"/>
  <c r="DD2046" i="1"/>
  <c r="DD2047" i="1" a="1"/>
  <c r="DD2047" i="1"/>
  <c r="DD2048" i="1" a="1"/>
  <c r="DD2048" i="1"/>
  <c r="DD2049" i="1" a="1"/>
  <c r="DD2049" i="1" s="1"/>
  <c r="DD2050" i="1" a="1"/>
  <c r="DD2050" i="1" s="1"/>
  <c r="DD2051" i="1" a="1"/>
  <c r="DD2051" i="1" s="1"/>
  <c r="DD2052" i="1" a="1"/>
  <c r="DD2052" i="1"/>
  <c r="DD2053" i="1" a="1"/>
  <c r="DD2053" i="1" s="1"/>
  <c r="DD2054" i="1" a="1"/>
  <c r="DD2054" i="1" s="1"/>
  <c r="DD2055" i="1" a="1"/>
  <c r="DD2055" i="1"/>
  <c r="DD2056" i="1" a="1"/>
  <c r="DD2056" i="1"/>
  <c r="DD2057" i="1" a="1"/>
  <c r="DD2057" i="1" s="1"/>
  <c r="DD2058" i="1" a="1"/>
  <c r="DD2058" i="1"/>
  <c r="DD2059" i="1" a="1"/>
  <c r="DD2059" i="1" s="1"/>
  <c r="DD2060" i="1" a="1"/>
  <c r="DD2060" i="1" s="1"/>
  <c r="DD2061" i="1" a="1"/>
  <c r="DD2061" i="1" s="1"/>
  <c r="DD2062" i="1" a="1"/>
  <c r="DD2062" i="1"/>
  <c r="DD2063" i="1" a="1"/>
  <c r="DD2063" i="1" s="1"/>
  <c r="DD2064" i="1" a="1"/>
  <c r="DD2064" i="1"/>
  <c r="DD2065" i="1" a="1"/>
  <c r="DD2065" i="1" s="1"/>
  <c r="DD2066" i="1" a="1"/>
  <c r="DD2066" i="1"/>
  <c r="DD2067" i="1" a="1"/>
  <c r="DD2067" i="1"/>
  <c r="DD2068" i="1" a="1"/>
  <c r="DD2068" i="1" s="1"/>
  <c r="DD2069" i="1" a="1"/>
  <c r="DD2069" i="1" s="1"/>
  <c r="DD2070" i="1" a="1"/>
  <c r="DD2070" i="1"/>
  <c r="DD2071" i="1" a="1"/>
  <c r="DD2071" i="1"/>
  <c r="DD2072" i="1" a="1"/>
  <c r="DD2072" i="1" s="1"/>
  <c r="DD2073" i="1" a="1"/>
  <c r="DD2073" i="1" s="1"/>
  <c r="DD2074" i="1" a="1"/>
  <c r="DD2074" i="1" s="1"/>
  <c r="DD2075" i="1" a="1"/>
  <c r="DD2075" i="1"/>
  <c r="DD2076" i="1" a="1"/>
  <c r="DD2076" i="1" s="1"/>
  <c r="DD2077" i="1" a="1"/>
  <c r="DD2077" i="1" s="1"/>
  <c r="DD2078" i="1" a="1"/>
  <c r="DD2078" i="1"/>
  <c r="DD2079" i="1" a="1"/>
  <c r="DD2079" i="1"/>
  <c r="DD2080" i="1" a="1"/>
  <c r="DD2080" i="1"/>
  <c r="DD2081" i="1" a="1"/>
  <c r="DD2081" i="1" s="1"/>
  <c r="DD2082" i="1" a="1"/>
  <c r="DD2082" i="1" s="1"/>
  <c r="DD2083" i="1" a="1"/>
  <c r="DD2083" i="1" s="1"/>
  <c r="DD2084" i="1" a="1"/>
  <c r="DD2084" i="1"/>
  <c r="DD2085" i="1" a="1"/>
  <c r="DD2085" i="1" s="1"/>
  <c r="DD2086" i="1" a="1"/>
  <c r="DD2086" i="1" s="1"/>
  <c r="DD2087" i="1" a="1"/>
  <c r="DD2087" i="1"/>
  <c r="DD2088" i="1" a="1"/>
  <c r="DD2088" i="1"/>
  <c r="DD2089" i="1" a="1"/>
  <c r="DD2089" i="1" s="1"/>
  <c r="DD2090" i="1" a="1"/>
  <c r="DD2090" i="1"/>
  <c r="DD2091" i="1" a="1"/>
  <c r="DD2091" i="1" s="1"/>
  <c r="DD2092" i="1" a="1"/>
  <c r="DD2092" i="1" s="1"/>
  <c r="DD2093" i="1" a="1"/>
  <c r="DD2093" i="1" s="1"/>
  <c r="DD2094" i="1" a="1"/>
  <c r="DD2094" i="1" s="1"/>
  <c r="DD2095" i="1" a="1"/>
  <c r="DD2095" i="1" s="1"/>
  <c r="DD2096" i="1" a="1"/>
  <c r="DD2096" i="1"/>
  <c r="DD2097" i="1" a="1"/>
  <c r="DD2097" i="1" s="1"/>
  <c r="DD2098" i="1" a="1"/>
  <c r="DD2098" i="1"/>
  <c r="DD2099" i="1" a="1"/>
  <c r="DD2099" i="1" s="1"/>
  <c r="DD2100" i="1" a="1"/>
  <c r="DD2100" i="1" s="1"/>
  <c r="DD2101" i="1" a="1"/>
  <c r="DD2101" i="1" s="1"/>
  <c r="DD2102" i="1" a="1"/>
  <c r="DD2102" i="1"/>
  <c r="DD2103" i="1" a="1"/>
  <c r="DD2103" i="1" s="1"/>
  <c r="DD2104" i="1" a="1"/>
  <c r="DD2104" i="1"/>
  <c r="DD2105" i="1" a="1"/>
  <c r="DD2105" i="1" s="1"/>
  <c r="DD2106" i="1" a="1"/>
  <c r="DD2106" i="1" s="1"/>
  <c r="DD2107" i="1" a="1"/>
  <c r="DD2107" i="1"/>
  <c r="DD2108" i="1" a="1"/>
  <c r="DD2108" i="1" s="1"/>
  <c r="DD2109" i="1" a="1"/>
  <c r="DD2109" i="1" s="1"/>
  <c r="DD2110" i="1" a="1"/>
  <c r="DD2110" i="1"/>
  <c r="DD2111" i="1" a="1"/>
  <c r="DD2111" i="1"/>
  <c r="DD2112" i="1" a="1"/>
  <c r="DD2112" i="1"/>
  <c r="DD2113" i="1" a="1"/>
  <c r="DD2113" i="1" s="1"/>
  <c r="DD2114" i="1" a="1"/>
  <c r="DD2114" i="1" s="1"/>
  <c r="DD2115" i="1" a="1"/>
  <c r="DD2115" i="1" s="1"/>
  <c r="DD2116" i="1" a="1"/>
  <c r="DD2116" i="1"/>
  <c r="DD2117" i="1" a="1"/>
  <c r="DD2117" i="1" s="1"/>
  <c r="DD2118" i="1" a="1"/>
  <c r="DD2118" i="1"/>
  <c r="DD2119" i="1" a="1"/>
  <c r="DD2119" i="1"/>
  <c r="DD2120" i="1" a="1"/>
  <c r="DD2120" i="1"/>
  <c r="DD2121" i="1" a="1"/>
  <c r="DD2121" i="1" s="1"/>
  <c r="DD2122" i="1" a="1"/>
  <c r="DD2122" i="1" s="1"/>
  <c r="DD2123" i="1" a="1"/>
  <c r="DD2123" i="1" s="1"/>
  <c r="DD2124" i="1" a="1"/>
  <c r="DD2124" i="1" s="1"/>
  <c r="DD2125" i="1" a="1"/>
  <c r="DD2125" i="1" s="1"/>
  <c r="DD2126" i="1" a="1"/>
  <c r="DD2126" i="1" s="1"/>
  <c r="DD2127" i="1" a="1"/>
  <c r="DD2127" i="1" s="1"/>
  <c r="DD2128" i="1" a="1"/>
  <c r="DD2128" i="1"/>
  <c r="DD2129" i="1" a="1"/>
  <c r="DD2129" i="1" s="1"/>
  <c r="DD2130" i="1" a="1"/>
  <c r="DD2130" i="1"/>
  <c r="DD2131" i="1" a="1"/>
  <c r="DD2131" i="1"/>
  <c r="DD2132" i="1" a="1"/>
  <c r="DD2132" i="1" s="1"/>
  <c r="DD2133" i="1" a="1"/>
  <c r="DD2133" i="1" s="1"/>
  <c r="DD2134" i="1" a="1"/>
  <c r="DD2134" i="1"/>
  <c r="DD2135" i="1" a="1"/>
  <c r="DD2135" i="1"/>
  <c r="DD2136" i="1" a="1"/>
  <c r="DD2136" i="1"/>
  <c r="DD2137" i="1" a="1"/>
  <c r="DD2137" i="1" s="1"/>
  <c r="DD2138" i="1" a="1"/>
  <c r="DD2138" i="1" s="1"/>
  <c r="DD2139" i="1" a="1"/>
  <c r="DD2139" i="1" s="1"/>
  <c r="DD2140" i="1" a="1"/>
  <c r="DD2140" i="1"/>
  <c r="DD2141" i="1" a="1"/>
  <c r="DD2141" i="1" s="1"/>
  <c r="DD2142" i="1" a="1"/>
  <c r="DD2142" i="1" s="1"/>
  <c r="DD2143" i="1" a="1"/>
  <c r="DD2143" i="1" s="1"/>
  <c r="DD2144" i="1" a="1"/>
  <c r="DD2144" i="1" s="1"/>
  <c r="DD2145" i="1" a="1"/>
  <c r="DD2145" i="1" s="1"/>
  <c r="DD2146" i="1" a="1"/>
  <c r="DD2146" i="1" s="1"/>
  <c r="DD2147" i="1" a="1"/>
  <c r="DD2147" i="1"/>
  <c r="DD2148" i="1" a="1"/>
  <c r="DD2148" i="1" s="1"/>
  <c r="DD2149" i="1" a="1"/>
  <c r="DD2149" i="1" s="1"/>
  <c r="DD2150" i="1" a="1"/>
  <c r="DD2150" i="1" s="1"/>
  <c r="DD2151" i="1" a="1"/>
  <c r="DD2151" i="1"/>
  <c r="DD2152" i="1" a="1"/>
  <c r="DD2152" i="1"/>
  <c r="DD2153" i="1" a="1"/>
  <c r="DD2153" i="1" s="1"/>
  <c r="DD2154" i="1" a="1"/>
  <c r="DD2154" i="1" s="1"/>
  <c r="DD2155" i="1" a="1"/>
  <c r="DD2155" i="1" s="1"/>
  <c r="DD2156" i="1" a="1"/>
  <c r="DD2156" i="1" s="1"/>
  <c r="DD2157" i="1" a="1"/>
  <c r="DD2157" i="1" s="1"/>
  <c r="DD2158" i="1" a="1"/>
  <c r="DD2158" i="1" s="1"/>
  <c r="DD2159" i="1" a="1"/>
  <c r="DD2159" i="1" s="1"/>
  <c r="DD2160" i="1" a="1"/>
  <c r="DD2160" i="1" s="1"/>
  <c r="DD2161" i="1" a="1"/>
  <c r="DD2161" i="1" s="1"/>
  <c r="DD2162" i="1" a="1"/>
  <c r="DD2162" i="1" s="1"/>
  <c r="DD2163" i="1" a="1"/>
  <c r="DD2163" i="1"/>
  <c r="DD2164" i="1" a="1"/>
  <c r="DD2164" i="1" s="1"/>
  <c r="DD2165" i="1" a="1"/>
  <c r="DD2165" i="1" s="1"/>
  <c r="DD2166" i="1" a="1"/>
  <c r="DD2166" i="1" s="1"/>
  <c r="DD2167" i="1" a="1"/>
  <c r="DD2167" i="1" s="1"/>
  <c r="DD2168" i="1" a="1"/>
  <c r="DD2168" i="1"/>
  <c r="DD2169" i="1" a="1"/>
  <c r="DD2169" i="1" s="1"/>
  <c r="DD2170" i="1" a="1"/>
  <c r="DD2170" i="1" s="1"/>
  <c r="DD2171" i="1" a="1"/>
  <c r="DD2171" i="1" s="1"/>
  <c r="DD2172" i="1" a="1"/>
  <c r="DD2172" i="1" s="1"/>
  <c r="DD2173" i="1" a="1"/>
  <c r="DD2173" i="1" s="1"/>
  <c r="DD2174" i="1" a="1"/>
  <c r="DD2174" i="1" s="1"/>
  <c r="DD2175" i="1" a="1"/>
  <c r="DD2175" i="1" s="1"/>
  <c r="DD2176" i="1" a="1"/>
  <c r="DD2176" i="1" s="1"/>
  <c r="DD2177" i="1" a="1"/>
  <c r="DD2177" i="1" s="1"/>
  <c r="DD2178" i="1" a="1"/>
  <c r="DD2178" i="1" s="1"/>
  <c r="DD2179" i="1" a="1"/>
  <c r="DD2179" i="1"/>
  <c r="DD2180" i="1" a="1"/>
  <c r="DD2180" i="1" s="1"/>
  <c r="DD2181" i="1" a="1"/>
  <c r="DD2181" i="1" s="1"/>
  <c r="DD2182" i="1" a="1"/>
  <c r="DD2182" i="1" s="1"/>
  <c r="DD2183" i="1" a="1"/>
  <c r="DD2183" i="1" s="1"/>
  <c r="DD2184" i="1" a="1"/>
  <c r="DD2184" i="1"/>
  <c r="DD2185" i="1" a="1"/>
  <c r="DD2185" i="1" s="1"/>
  <c r="DD2186" i="1" a="1"/>
  <c r="DD2186" i="1" s="1"/>
  <c r="DD2187" i="1" a="1"/>
  <c r="DD2187" i="1" s="1"/>
  <c r="DD2188" i="1" a="1"/>
  <c r="DD2188" i="1" s="1"/>
  <c r="DD2189" i="1" a="1"/>
  <c r="DD2189" i="1" s="1"/>
  <c r="DD2190" i="1" a="1"/>
  <c r="DD2190" i="1" s="1"/>
  <c r="DD2191" i="1" a="1"/>
  <c r="DD2191" i="1" s="1"/>
  <c r="DD2192" i="1" a="1"/>
  <c r="DD2192" i="1" s="1"/>
  <c r="DD2193" i="1" a="1"/>
  <c r="DD2193" i="1" s="1"/>
  <c r="DD2194" i="1" a="1"/>
  <c r="DD2194" i="1" s="1"/>
  <c r="DD2195" i="1" a="1"/>
  <c r="DD2195" i="1"/>
  <c r="DD2196" i="1" a="1"/>
  <c r="DD2196" i="1" s="1"/>
  <c r="DD2197" i="1" a="1"/>
  <c r="DD2197" i="1" s="1"/>
  <c r="DD2198" i="1" a="1"/>
  <c r="DD2198" i="1" s="1"/>
  <c r="DD2199" i="1" a="1"/>
  <c r="DD2199" i="1" s="1"/>
  <c r="DD2200" i="1" a="1"/>
  <c r="DD2200" i="1"/>
  <c r="DD2201" i="1" a="1"/>
  <c r="DD2201" i="1" s="1"/>
  <c r="DD2202" i="1" a="1"/>
  <c r="DD2202" i="1" s="1"/>
  <c r="DD2203" i="1" a="1"/>
  <c r="DD2203" i="1" s="1"/>
  <c r="DD2204" i="1" a="1"/>
  <c r="DD2204" i="1" s="1"/>
  <c r="DD2205" i="1" a="1"/>
  <c r="DD2205" i="1" s="1"/>
  <c r="DD2206" i="1" a="1"/>
  <c r="DD2206" i="1" s="1"/>
  <c r="DD2207" i="1" a="1"/>
  <c r="DD2207" i="1" s="1"/>
  <c r="DD2208" i="1" a="1"/>
  <c r="DD2208" i="1" s="1"/>
  <c r="DD2209" i="1" a="1"/>
  <c r="DD2209" i="1" s="1"/>
  <c r="DD2210" i="1" a="1"/>
  <c r="DD2210" i="1" s="1"/>
  <c r="DD2211" i="1" a="1"/>
  <c r="DD2211" i="1"/>
  <c r="DD2212" i="1" a="1"/>
  <c r="DD2212" i="1" s="1"/>
  <c r="DD2213" i="1" a="1"/>
  <c r="DD2213" i="1" s="1"/>
  <c r="DD2214" i="1" a="1"/>
  <c r="DD2214" i="1" s="1"/>
  <c r="DD2215" i="1" a="1"/>
  <c r="DD2215" i="1" s="1"/>
  <c r="DD2216" i="1" a="1"/>
  <c r="DD2216" i="1"/>
  <c r="DD2217" i="1" a="1"/>
  <c r="DD2217" i="1" s="1"/>
  <c r="DD2218" i="1" a="1"/>
  <c r="DD2218" i="1" s="1"/>
  <c r="DD2219" i="1" a="1"/>
  <c r="DD2219" i="1" s="1"/>
  <c r="DD2220" i="1" a="1"/>
  <c r="DD2220" i="1" s="1"/>
  <c r="DD2221" i="1" a="1"/>
  <c r="DD2221" i="1" s="1"/>
  <c r="DD2222" i="1" a="1"/>
  <c r="DD2222" i="1" s="1"/>
  <c r="DD2223" i="1" a="1"/>
  <c r="DD2223" i="1" s="1"/>
  <c r="DD2224" i="1" a="1"/>
  <c r="DD2224" i="1" s="1"/>
  <c r="DD2225" i="1" a="1"/>
  <c r="DD2225" i="1" s="1"/>
  <c r="DD2226" i="1" a="1"/>
  <c r="DD2226" i="1" s="1"/>
  <c r="DD2227" i="1" a="1"/>
  <c r="DD2227" i="1"/>
  <c r="DD2228" i="1" a="1"/>
  <c r="DD2228" i="1" s="1"/>
  <c r="DD2229" i="1" a="1"/>
  <c r="DD2229" i="1" s="1"/>
  <c r="DD2230" i="1" a="1"/>
  <c r="DD2230" i="1" s="1"/>
  <c r="DD2231" i="1" a="1"/>
  <c r="DD2231" i="1" s="1"/>
  <c r="DD2232" i="1" a="1"/>
  <c r="DD2232" i="1"/>
  <c r="DD2233" i="1" a="1"/>
  <c r="DD2233" i="1" s="1"/>
  <c r="DD2234" i="1" a="1"/>
  <c r="DD2234" i="1" s="1"/>
  <c r="DD2235" i="1" a="1"/>
  <c r="DD2235" i="1" s="1"/>
  <c r="DD2236" i="1" a="1"/>
  <c r="DD2236" i="1" s="1"/>
  <c r="DD2237" i="1" a="1"/>
  <c r="DD2237" i="1" s="1"/>
  <c r="DD2238" i="1" a="1"/>
  <c r="DD2238" i="1" s="1"/>
  <c r="DD2239" i="1" a="1"/>
  <c r="DD2239" i="1" s="1"/>
  <c r="DD2240" i="1" a="1"/>
  <c r="DD2240" i="1" s="1"/>
  <c r="DD2241" i="1" a="1"/>
  <c r="DD2241" i="1" s="1"/>
  <c r="DD2242" i="1" a="1"/>
  <c r="DD2242" i="1" s="1"/>
  <c r="DD2243" i="1" a="1"/>
  <c r="DD2243" i="1"/>
  <c r="DD2244" i="1" a="1"/>
  <c r="DD2244" i="1" s="1"/>
  <c r="DD2245" i="1" a="1"/>
  <c r="DD2245" i="1" s="1"/>
  <c r="DD2246" i="1" a="1"/>
  <c r="DD2246" i="1" s="1"/>
  <c r="DD2247" i="1" a="1"/>
  <c r="DD2247" i="1" s="1"/>
  <c r="DD2248" i="1" a="1"/>
  <c r="DD2248" i="1"/>
  <c r="DD2249" i="1" a="1"/>
  <c r="DD2249" i="1" s="1"/>
  <c r="DD2250" i="1" a="1"/>
  <c r="DD2250" i="1" s="1"/>
  <c r="DD2251" i="1" a="1"/>
  <c r="DD2251" i="1" s="1"/>
  <c r="DD2252" i="1" a="1"/>
  <c r="DD2252" i="1" s="1"/>
  <c r="DD2253" i="1" a="1"/>
  <c r="DD2253" i="1" s="1"/>
  <c r="DD2254" i="1" a="1"/>
  <c r="DD2254" i="1" s="1"/>
  <c r="DD2255" i="1" a="1"/>
  <c r="DD2255" i="1" s="1"/>
  <c r="DD2256" i="1" a="1"/>
  <c r="DD2256" i="1" s="1"/>
  <c r="DD2257" i="1" a="1"/>
  <c r="DD2257" i="1" s="1"/>
  <c r="DD2258" i="1" a="1"/>
  <c r="DD2258" i="1" s="1"/>
  <c r="DD2259" i="1" a="1"/>
  <c r="DD2259" i="1"/>
  <c r="DD2260" i="1" a="1"/>
  <c r="DD2260" i="1" s="1"/>
  <c r="DD2261" i="1" a="1"/>
  <c r="DD2261" i="1" s="1"/>
  <c r="DD2262" i="1" a="1"/>
  <c r="DD2262" i="1" s="1"/>
  <c r="DD2263" i="1" a="1"/>
  <c r="DD2263" i="1" s="1"/>
  <c r="DD2264" i="1" a="1"/>
  <c r="DD2264" i="1"/>
  <c r="DD2265" i="1" a="1"/>
  <c r="DD2265" i="1" s="1"/>
  <c r="DD2266" i="1" a="1"/>
  <c r="DD2266" i="1" s="1"/>
  <c r="DD2267" i="1" a="1"/>
  <c r="DD2267" i="1" s="1"/>
  <c r="DD2268" i="1" a="1"/>
  <c r="DD2268" i="1" s="1"/>
  <c r="DD2269" i="1" a="1"/>
  <c r="DD2269" i="1" s="1"/>
  <c r="DD2270" i="1" a="1"/>
  <c r="DD2270" i="1" s="1"/>
  <c r="DD2271" i="1" a="1"/>
  <c r="DD2271" i="1" s="1"/>
  <c r="DD2272" i="1" a="1"/>
  <c r="DD2272" i="1" s="1"/>
  <c r="DD2273" i="1" a="1"/>
  <c r="DD2273" i="1" s="1"/>
  <c r="DD2274" i="1" a="1"/>
  <c r="DD2274" i="1" s="1"/>
  <c r="DD2275" i="1" a="1"/>
  <c r="DD2275" i="1"/>
  <c r="DD2276" i="1" a="1"/>
  <c r="DD2276" i="1" s="1"/>
  <c r="DD2277" i="1" a="1"/>
  <c r="DD2277" i="1" s="1"/>
  <c r="DD2278" i="1" a="1"/>
  <c r="DD2278" i="1" s="1"/>
  <c r="DD2279" i="1" a="1"/>
  <c r="DD2279" i="1" s="1"/>
  <c r="DD2280" i="1" a="1"/>
  <c r="DD2280" i="1"/>
  <c r="DD2281" i="1" a="1"/>
  <c r="DD2281" i="1" s="1"/>
  <c r="DD2282" i="1" a="1"/>
  <c r="DD2282" i="1" s="1"/>
  <c r="DD2283" i="1" a="1"/>
  <c r="DD2283" i="1" s="1"/>
  <c r="DD2284" i="1" a="1"/>
  <c r="DD2284" i="1" s="1"/>
  <c r="DD2285" i="1" a="1"/>
  <c r="DD2285" i="1" s="1"/>
  <c r="DD2286" i="1" a="1"/>
  <c r="DD2286" i="1" s="1"/>
  <c r="DD2287" i="1" a="1"/>
  <c r="DD2287" i="1" s="1"/>
  <c r="DD2288" i="1" a="1"/>
  <c r="DD2288" i="1" s="1"/>
  <c r="DD2289" i="1" a="1"/>
  <c r="DD2289" i="1" s="1"/>
  <c r="DD2290" i="1" a="1"/>
  <c r="DD2290" i="1" s="1"/>
  <c r="DD2291" i="1" a="1"/>
  <c r="DD2291" i="1"/>
  <c r="DD2292" i="1" a="1"/>
  <c r="DD2292" i="1" s="1"/>
  <c r="DD2293" i="1" a="1"/>
  <c r="DD2293" i="1" s="1"/>
  <c r="DD2294" i="1" a="1"/>
  <c r="DD2294" i="1" s="1"/>
  <c r="DD2295" i="1" a="1"/>
  <c r="DD2295" i="1" s="1"/>
  <c r="DD2296" i="1" a="1"/>
  <c r="DD2296" i="1"/>
  <c r="DD2297" i="1" a="1"/>
  <c r="DD2297" i="1" s="1"/>
  <c r="DD2298" i="1" a="1"/>
  <c r="DD2298" i="1" s="1"/>
  <c r="DD2299" i="1" a="1"/>
  <c r="DD2299" i="1" s="1"/>
  <c r="DD2300" i="1" a="1"/>
  <c r="DD2300" i="1" s="1"/>
  <c r="DD2301" i="1" a="1"/>
  <c r="DD2301" i="1" s="1"/>
  <c r="DD2302" i="1" a="1"/>
  <c r="DD2302" i="1" s="1"/>
  <c r="DD2303" i="1" a="1"/>
  <c r="DD2303" i="1" s="1"/>
  <c r="DD2304" i="1" a="1"/>
  <c r="DD2304" i="1" s="1"/>
  <c r="DD2305" i="1" a="1"/>
  <c r="DD2305" i="1" s="1"/>
  <c r="DD2306" i="1" a="1"/>
  <c r="DD2306" i="1" s="1"/>
  <c r="DD2307" i="1" a="1"/>
  <c r="DD2307" i="1" s="1"/>
  <c r="DD2308" i="1" a="1"/>
  <c r="DD2308" i="1" s="1"/>
  <c r="DD2309" i="1" a="1"/>
  <c r="DD2309" i="1" s="1"/>
  <c r="DD2310" i="1" a="1"/>
  <c r="DD2310" i="1" s="1"/>
  <c r="DD2311" i="1" a="1"/>
  <c r="DD2311" i="1"/>
  <c r="DD2312" i="1" a="1"/>
  <c r="DD2312" i="1"/>
  <c r="DD2313" i="1" a="1"/>
  <c r="DD2313" i="1"/>
  <c r="DD2314" i="1" a="1"/>
  <c r="DD2314" i="1"/>
  <c r="DD2315" i="1" a="1"/>
  <c r="DD2315" i="1"/>
  <c r="DD2316" i="1" a="1"/>
  <c r="DD2316" i="1" s="1"/>
  <c r="DD2317" i="1" a="1"/>
  <c r="DD2317" i="1"/>
  <c r="DD2318" i="1" a="1"/>
  <c r="DD2318" i="1"/>
  <c r="DD2319" i="1" a="1"/>
  <c r="DD2319" i="1"/>
  <c r="DD2320" i="1" a="1"/>
  <c r="DD2320" i="1" s="1"/>
  <c r="DD2321" i="1" a="1"/>
  <c r="DD2321" i="1"/>
  <c r="DD2322" i="1" a="1"/>
  <c r="DD2322" i="1"/>
  <c r="DD2323" i="1" a="1"/>
  <c r="DD2323" i="1"/>
  <c r="DD2324" i="1" a="1"/>
  <c r="DD2324" i="1" s="1"/>
  <c r="DD2325" i="1" a="1"/>
  <c r="DD2325" i="1"/>
  <c r="DD2326" i="1" a="1"/>
  <c r="DD2326" i="1"/>
  <c r="DD2327" i="1" a="1"/>
  <c r="DD2327" i="1"/>
  <c r="DD2328" i="1" a="1"/>
  <c r="DD2328" i="1" s="1"/>
  <c r="DD2329" i="1" a="1"/>
  <c r="DD2329" i="1"/>
  <c r="DD2330" i="1" a="1"/>
  <c r="DD2330" i="1"/>
  <c r="DD2331" i="1" a="1"/>
  <c r="DD2331" i="1"/>
  <c r="DD2332" i="1" a="1"/>
  <c r="DD2332" i="1" s="1"/>
  <c r="DD2333" i="1" a="1"/>
  <c r="DD2333" i="1"/>
  <c r="DD2334" i="1" a="1"/>
  <c r="DD2334" i="1"/>
  <c r="DD2335" i="1" a="1"/>
  <c r="DD2335" i="1"/>
  <c r="DD2336" i="1" a="1"/>
  <c r="DD2336" i="1" s="1"/>
  <c r="DD2337" i="1" a="1"/>
  <c r="DD2337" i="1"/>
  <c r="DD2338" i="1" a="1"/>
  <c r="DD2338" i="1" s="1"/>
  <c r="DD2339" i="1" a="1"/>
  <c r="DD2339" i="1"/>
  <c r="DD2340" i="1" a="1"/>
  <c r="DD2340" i="1"/>
  <c r="DD2341" i="1" a="1"/>
  <c r="DD2341" i="1"/>
  <c r="DD2342" i="1" a="1"/>
  <c r="DD2342" i="1"/>
  <c r="DD2343" i="1" a="1"/>
  <c r="DD2343" i="1"/>
  <c r="DD2344" i="1" a="1"/>
  <c r="DD2344" i="1"/>
  <c r="DD2345" i="1" a="1"/>
  <c r="DD2345" i="1"/>
  <c r="DD2346" i="1" a="1"/>
  <c r="DD2346" i="1" s="1"/>
  <c r="DD2347" i="1" a="1"/>
  <c r="DD2347" i="1"/>
  <c r="DD2348" i="1" a="1"/>
  <c r="DD2348" i="1" s="1"/>
  <c r="DD2349" i="1" a="1"/>
  <c r="DD2349" i="1"/>
  <c r="DD2350" i="1" a="1"/>
  <c r="DD2350" i="1" s="1"/>
  <c r="DD2351" i="1" a="1"/>
  <c r="DD2351" i="1"/>
  <c r="DD2352" i="1" a="1"/>
  <c r="DD2352" i="1"/>
  <c r="DD2353" i="1" a="1"/>
  <c r="DD2353" i="1"/>
  <c r="DD2354" i="1" a="1"/>
  <c r="DD2354" i="1"/>
  <c r="DD2355" i="1" a="1"/>
  <c r="DD2355" i="1"/>
  <c r="DD2356" i="1" a="1"/>
  <c r="DD2356" i="1"/>
  <c r="DD2357" i="1" a="1"/>
  <c r="DD2357" i="1"/>
  <c r="DD2358" i="1" a="1"/>
  <c r="DD2358" i="1"/>
  <c r="DD2359" i="1" a="1"/>
  <c r="DD2359" i="1"/>
  <c r="DD2360" i="1" a="1"/>
  <c r="DD2360" i="1"/>
  <c r="DD2361" i="1" a="1"/>
  <c r="DD2361" i="1"/>
  <c r="DD2362" i="1" a="1"/>
  <c r="DD2362" i="1" s="1"/>
  <c r="DD2363" i="1" a="1"/>
  <c r="DD2363" i="1"/>
  <c r="DD2364" i="1" a="1"/>
  <c r="DD2364" i="1" s="1"/>
  <c r="DD2365" i="1" a="1"/>
  <c r="DD2365" i="1"/>
  <c r="DD2366" i="1" a="1"/>
  <c r="DD2366" i="1"/>
  <c r="DD2367" i="1" a="1"/>
  <c r="DD2367" i="1"/>
  <c r="DD2368" i="1" a="1"/>
  <c r="DD2368" i="1" s="1"/>
  <c r="DD2369" i="1" a="1"/>
  <c r="DD2369" i="1"/>
  <c r="DD2370" i="1" a="1"/>
  <c r="DD2370" i="1"/>
  <c r="DD2371" i="1" a="1"/>
  <c r="DD2371" i="1"/>
  <c r="DD2372" i="1" a="1"/>
  <c r="DD2372" i="1" s="1"/>
  <c r="DD2373" i="1" a="1"/>
  <c r="DD2373" i="1"/>
  <c r="DD2374" i="1" a="1"/>
  <c r="DD2374" i="1"/>
  <c r="DD2375" i="1" a="1"/>
  <c r="DD2375" i="1"/>
  <c r="DD2376" i="1" a="1"/>
  <c r="DD2376" i="1" s="1"/>
  <c r="DD2377" i="1" a="1"/>
  <c r="DD2377" i="1"/>
  <c r="DD2378" i="1" a="1"/>
  <c r="DD2378" i="1"/>
  <c r="DD2379" i="1" a="1"/>
  <c r="DD2379" i="1"/>
  <c r="DD2380" i="1" a="1"/>
  <c r="DD2380" i="1" s="1"/>
  <c r="DD2381" i="1" a="1"/>
  <c r="DD2381" i="1"/>
  <c r="DD2382" i="1" a="1"/>
  <c r="DD2382" i="1"/>
  <c r="DD2383" i="1" a="1"/>
  <c r="DD2383" i="1" s="1"/>
  <c r="DD2384" i="1" a="1"/>
  <c r="DD2384" i="1" s="1"/>
  <c r="DD2385" i="1" a="1"/>
  <c r="DD2385" i="1"/>
  <c r="DD2386" i="1" a="1"/>
  <c r="DD2386" i="1" s="1"/>
  <c r="DD2387" i="1" a="1"/>
  <c r="DD2387" i="1"/>
  <c r="DD2388" i="1" a="1"/>
  <c r="DD2388" i="1"/>
  <c r="DD2389" i="1" a="1"/>
  <c r="DD2389" i="1"/>
  <c r="DD2390" i="1" a="1"/>
  <c r="DD2390" i="1" s="1"/>
  <c r="DD2391" i="1" a="1"/>
  <c r="DD2391" i="1" s="1"/>
  <c r="DD2392" i="1" a="1"/>
  <c r="DD2392" i="1" s="1"/>
  <c r="DD2393" i="1" a="1"/>
  <c r="DD2393" i="1"/>
  <c r="DD2394" i="1" a="1"/>
  <c r="DD2394" i="1" s="1"/>
  <c r="DD2395" i="1" a="1"/>
  <c r="DD2395" i="1"/>
  <c r="DD2396" i="1" a="1"/>
  <c r="DD2396" i="1"/>
  <c r="DD2397" i="1" a="1"/>
  <c r="DD2397" i="1"/>
  <c r="DD2398" i="1" a="1"/>
  <c r="DD2398" i="1" s="1"/>
  <c r="DD2399" i="1" a="1"/>
  <c r="DD2399" i="1" s="1"/>
  <c r="DD2400" i="1" a="1"/>
  <c r="DD2400" i="1" s="1"/>
  <c r="DD2401" i="1" a="1"/>
  <c r="DD2401" i="1"/>
  <c r="DD2402" i="1" a="1"/>
  <c r="DD2402" i="1" s="1"/>
  <c r="DD2403" i="1" a="1"/>
  <c r="DD2403" i="1"/>
  <c r="DD2404" i="1" a="1"/>
  <c r="DD2404" i="1"/>
  <c r="DD2405" i="1" a="1"/>
  <c r="DD2405" i="1"/>
  <c r="DD2406" i="1" a="1"/>
  <c r="DD2406" i="1" s="1"/>
  <c r="DD2407" i="1" a="1"/>
  <c r="DD2407" i="1" s="1"/>
  <c r="DD2408" i="1" a="1"/>
  <c r="DD2408" i="1" s="1"/>
  <c r="DD2409" i="1" a="1"/>
  <c r="DD2409" i="1" s="1"/>
  <c r="DD2410" i="1" a="1"/>
  <c r="DD2410" i="1" s="1"/>
  <c r="DD2411" i="1" a="1"/>
  <c r="DD2411" i="1" s="1"/>
  <c r="DD2412" i="1" a="1"/>
  <c r="DD2412" i="1"/>
  <c r="DD2413" i="1" a="1"/>
  <c r="DD2413" i="1"/>
  <c r="DD2414" i="1" a="1"/>
  <c r="DD2414" i="1" s="1"/>
  <c r="DD2415" i="1" a="1"/>
  <c r="DD2415" i="1" s="1"/>
  <c r="DD2416" i="1" a="1"/>
  <c r="DD2416" i="1" s="1"/>
  <c r="DD2417" i="1" a="1"/>
  <c r="DD2417" i="1" s="1"/>
  <c r="DD2418" i="1" a="1"/>
  <c r="DD2418" i="1" s="1"/>
  <c r="DD2419" i="1" a="1"/>
  <c r="DD2419" i="1"/>
  <c r="DD2420" i="1" a="1"/>
  <c r="DD2420" i="1"/>
  <c r="DD2421" i="1" a="1"/>
  <c r="DD2421" i="1"/>
  <c r="DD2422" i="1" a="1"/>
  <c r="DD2422" i="1" s="1"/>
  <c r="DD2423" i="1" a="1"/>
  <c r="DD2423" i="1" s="1"/>
  <c r="DD2424" i="1" a="1"/>
  <c r="DD2424" i="1" s="1"/>
  <c r="DD2425" i="1" a="1"/>
  <c r="DD2425" i="1" s="1"/>
  <c r="DD2426" i="1" a="1"/>
  <c r="DD2426" i="1" s="1"/>
  <c r="DD2427" i="1" a="1"/>
  <c r="DD2427" i="1" s="1"/>
  <c r="DD2428" i="1" a="1"/>
  <c r="DD2428" i="1"/>
  <c r="DD2429" i="1" a="1"/>
  <c r="DD2429" i="1"/>
  <c r="DD2430" i="1" a="1"/>
  <c r="DD2430" i="1" s="1"/>
  <c r="DD2431" i="1" a="1"/>
  <c r="DD2431" i="1" s="1"/>
  <c r="DD2432" i="1" a="1"/>
  <c r="DD2432" i="1" s="1"/>
  <c r="DD2433" i="1" a="1"/>
  <c r="DD2433" i="1" s="1"/>
  <c r="DD2434" i="1" a="1"/>
  <c r="DD2434" i="1" s="1"/>
  <c r="DD2435" i="1" a="1"/>
  <c r="DD2435" i="1" s="1"/>
  <c r="DD2436" i="1" a="1"/>
  <c r="DD2436" i="1"/>
  <c r="DD2437" i="1" a="1"/>
  <c r="DD2437" i="1" s="1"/>
  <c r="DD2438" i="1" a="1"/>
  <c r="DD2438" i="1" s="1"/>
  <c r="DD2439" i="1" a="1"/>
  <c r="DD2439" i="1" s="1"/>
  <c r="DD2440" i="1" a="1"/>
  <c r="DD2440" i="1" s="1"/>
  <c r="DD2441" i="1" a="1"/>
  <c r="DD2441" i="1" s="1"/>
  <c r="DD2442" i="1" a="1"/>
  <c r="DD2442" i="1" s="1"/>
  <c r="DD2443" i="1" a="1"/>
  <c r="DD2443" i="1"/>
  <c r="DD2444" i="1" a="1"/>
  <c r="DD2444" i="1"/>
  <c r="DD2445" i="1" a="1"/>
  <c r="DD2445" i="1"/>
  <c r="DD2446" i="1" a="1"/>
  <c r="DD2446" i="1" s="1"/>
  <c r="DD2447" i="1" a="1"/>
  <c r="DD2447" i="1" s="1"/>
  <c r="DD2448" i="1" a="1"/>
  <c r="DD2448" i="1" s="1"/>
  <c r="DD2449" i="1" a="1"/>
  <c r="DD2449" i="1" s="1"/>
  <c r="DD2450" i="1" a="1"/>
  <c r="DD2450" i="1" s="1"/>
  <c r="DD2451" i="1" a="1"/>
  <c r="DD2451" i="1"/>
  <c r="DD2452" i="1" a="1"/>
  <c r="DD2452" i="1"/>
  <c r="DD2453" i="1" a="1"/>
  <c r="DD2453" i="1"/>
  <c r="DD2454" i="1" a="1"/>
  <c r="DD2454" i="1" s="1"/>
  <c r="DD2455" i="1" a="1"/>
  <c r="DD2455" i="1" s="1"/>
  <c r="DD2456" i="1" a="1"/>
  <c r="DD2456" i="1" s="1"/>
  <c r="DD2457" i="1" a="1"/>
  <c r="DD2457" i="1" s="1"/>
  <c r="DD2458" i="1" a="1"/>
  <c r="DD2458" i="1" s="1"/>
  <c r="DD2459" i="1" a="1"/>
  <c r="DD2459" i="1" s="1"/>
  <c r="DD2460" i="1" a="1"/>
  <c r="DD2460" i="1"/>
  <c r="DD2461" i="1" a="1"/>
  <c r="DD2461" i="1"/>
  <c r="DD2462" i="1" a="1"/>
  <c r="DD2462" i="1" s="1"/>
  <c r="DD2463" i="1" a="1"/>
  <c r="DD2463" i="1" s="1"/>
  <c r="DD2464" i="1" a="1"/>
  <c r="DD2464" i="1" s="1"/>
  <c r="DD2465" i="1" a="1"/>
  <c r="DD2465" i="1" s="1"/>
  <c r="DD2466" i="1" a="1"/>
  <c r="DD2466" i="1" s="1"/>
  <c r="DD2467" i="1" a="1"/>
  <c r="DD2467" i="1"/>
  <c r="DD2468" i="1" a="1"/>
  <c r="DD2468" i="1"/>
  <c r="DD2469" i="1" a="1"/>
  <c r="DD2469" i="1"/>
  <c r="DD2470" i="1" a="1"/>
  <c r="DD2470" i="1" s="1"/>
  <c r="DD2471" i="1" a="1"/>
  <c r="DD2471" i="1" s="1"/>
  <c r="DD2472" i="1" a="1"/>
  <c r="DD2472" i="1" s="1"/>
  <c r="DD2473" i="1" a="1"/>
  <c r="DD2473" i="1" s="1"/>
  <c r="DD2474" i="1" a="1"/>
  <c r="DD2474" i="1" s="1"/>
  <c r="DD2475" i="1" a="1"/>
  <c r="DD2475" i="1"/>
  <c r="DD2476" i="1" a="1"/>
  <c r="DD2476" i="1"/>
  <c r="DD2477" i="1" a="1"/>
  <c r="DD2477" i="1" s="1"/>
  <c r="DD2478" i="1" a="1"/>
  <c r="DD2478" i="1" s="1"/>
  <c r="DD2479" i="1" a="1"/>
  <c r="DD2479" i="1" s="1"/>
  <c r="DD2480" i="1" a="1"/>
  <c r="DD2480" i="1" s="1"/>
  <c r="DD2481" i="1" a="1"/>
  <c r="DD2481" i="1" s="1"/>
  <c r="DD2482" i="1" a="1"/>
  <c r="DD2482" i="1" s="1"/>
  <c r="DD2483" i="1" a="1"/>
  <c r="DD2483" i="1"/>
  <c r="DD2484" i="1" a="1"/>
  <c r="DD2484" i="1"/>
  <c r="DD2485" i="1" a="1"/>
  <c r="DD2485" i="1"/>
  <c r="DD2486" i="1" a="1"/>
  <c r="DD2486" i="1" s="1"/>
  <c r="DD2487" i="1" a="1"/>
  <c r="DD2487" i="1" s="1"/>
  <c r="DD2488" i="1" a="1"/>
  <c r="DD2488" i="1" s="1"/>
  <c r="DD2489" i="1" a="1"/>
  <c r="DD2489" i="1" s="1"/>
  <c r="DD2490" i="1" a="1"/>
  <c r="DD2490" i="1" s="1"/>
  <c r="DD2491" i="1" a="1"/>
  <c r="DD2491" i="1"/>
  <c r="DD2492" i="1" a="1"/>
  <c r="DD2492" i="1"/>
  <c r="DD2493" i="1" a="1"/>
  <c r="DD2493" i="1"/>
  <c r="DD2494" i="1" a="1"/>
  <c r="DD2494" i="1" s="1"/>
  <c r="DD2495" i="1" a="1"/>
  <c r="DD2495" i="1" s="1"/>
  <c r="DD2496" i="1" a="1"/>
  <c r="DD2496" i="1" s="1"/>
  <c r="DD2497" i="1" a="1"/>
  <c r="DD2497" i="1" s="1"/>
  <c r="DD2498" i="1" a="1"/>
  <c r="DD2498" i="1" s="1"/>
  <c r="DD2499" i="1" a="1"/>
  <c r="DD2499" i="1"/>
  <c r="DD2500" i="1" a="1"/>
  <c r="DD2500" i="1"/>
  <c r="DD2501" i="1" a="1"/>
  <c r="DD2501" i="1" s="1"/>
  <c r="DD2502" i="1" a="1"/>
  <c r="DD2502" i="1" s="1"/>
  <c r="DD2503" i="1" a="1"/>
  <c r="DD2503" i="1" s="1"/>
  <c r="DD2504" i="1" a="1"/>
  <c r="DD2504" i="1" s="1"/>
  <c r="DD2505" i="1" a="1"/>
  <c r="DD2505" i="1" s="1"/>
  <c r="DD2506" i="1" a="1"/>
  <c r="DD2506" i="1" s="1"/>
  <c r="DD2507" i="1" a="1"/>
  <c r="DD2507" i="1"/>
  <c r="DD2508" i="1" a="1"/>
  <c r="DD2508" i="1"/>
  <c r="DD2509" i="1" a="1"/>
  <c r="DD2509" i="1"/>
  <c r="DD2510" i="1" a="1"/>
  <c r="DD2510" i="1" s="1"/>
  <c r="DD2511" i="1" a="1"/>
  <c r="DD2511" i="1" s="1"/>
  <c r="DD2512" i="1" a="1"/>
  <c r="DD2512" i="1" s="1"/>
  <c r="DD2513" i="1" a="1"/>
  <c r="DD2513" i="1" s="1"/>
  <c r="DD2514" i="1" a="1"/>
  <c r="DD2514" i="1" s="1"/>
  <c r="DD2515" i="1" a="1"/>
  <c r="DD2515" i="1"/>
  <c r="DD2516" i="1" a="1"/>
  <c r="DD2516" i="1"/>
  <c r="DD2517" i="1" a="1"/>
  <c r="DD2517" i="1" s="1"/>
  <c r="DD2518" i="1" a="1"/>
  <c r="DD2518" i="1" s="1"/>
  <c r="DD2519" i="1" a="1"/>
  <c r="DD2519" i="1" s="1"/>
  <c r="DD2520" i="1" a="1"/>
  <c r="DD2520" i="1" s="1"/>
  <c r="DD2521" i="1" a="1"/>
  <c r="DD2521" i="1" s="1"/>
  <c r="DD2522" i="1" a="1"/>
  <c r="DD2522" i="1" s="1"/>
  <c r="DD2523" i="1" a="1"/>
  <c r="DD2523" i="1"/>
  <c r="DD2524" i="1" a="1"/>
  <c r="DD2524" i="1"/>
  <c r="DD2525" i="1" a="1"/>
  <c r="DD2525" i="1"/>
  <c r="DD2526" i="1" a="1"/>
  <c r="DD2526" i="1" s="1"/>
  <c r="DD2527" i="1" a="1"/>
  <c r="DD2527" i="1" s="1"/>
  <c r="DD2528" i="1" a="1"/>
  <c r="DD2528" i="1" s="1"/>
  <c r="DD2529" i="1" a="1"/>
  <c r="DD2529" i="1" s="1"/>
  <c r="DD2530" i="1" a="1"/>
  <c r="DD2530" i="1" s="1"/>
  <c r="DD2531" i="1" a="1"/>
  <c r="DD2531" i="1"/>
  <c r="DD2532" i="1" a="1"/>
  <c r="DD2532" i="1"/>
  <c r="DD2533" i="1" a="1"/>
  <c r="DD2533" i="1"/>
  <c r="DD2534" i="1" a="1"/>
  <c r="DD2534" i="1" s="1"/>
  <c r="DD2535" i="1" a="1"/>
  <c r="DD2535" i="1" s="1"/>
  <c r="DD2536" i="1" a="1"/>
  <c r="DD2536" i="1" s="1"/>
  <c r="DD2537" i="1" a="1"/>
  <c r="DD2537" i="1" s="1"/>
  <c r="DD2538" i="1" a="1"/>
  <c r="DD2538" i="1" s="1"/>
  <c r="DD2539" i="1" a="1"/>
  <c r="DD2539" i="1"/>
  <c r="DD2540" i="1" a="1"/>
  <c r="DD2540" i="1"/>
  <c r="DD2541" i="1" a="1"/>
  <c r="DD2541" i="1"/>
  <c r="DD2542" i="1" a="1"/>
  <c r="DD2542" i="1" s="1"/>
  <c r="DD2543" i="1" a="1"/>
  <c r="DD2543" i="1" s="1"/>
  <c r="DD2544" i="1" a="1"/>
  <c r="DD2544" i="1" s="1"/>
  <c r="DD2545" i="1" a="1"/>
  <c r="DD2545" i="1" s="1"/>
  <c r="DD2546" i="1" a="1"/>
  <c r="DD2546" i="1" s="1"/>
  <c r="DD2547" i="1" a="1"/>
  <c r="DD2547" i="1"/>
  <c r="DD2548" i="1" a="1"/>
  <c r="DD2548" i="1"/>
  <c r="DD2549" i="1" a="1"/>
  <c r="DD2549" i="1"/>
  <c r="DD2550" i="1" a="1"/>
  <c r="DD2550" i="1" s="1"/>
  <c r="DD2551" i="1" a="1"/>
  <c r="DD2551" i="1" s="1"/>
  <c r="DD2552" i="1" a="1"/>
  <c r="DD2552" i="1" s="1"/>
  <c r="DD2553" i="1" a="1"/>
  <c r="DD2553" i="1" s="1"/>
  <c r="DD2554" i="1" a="1"/>
  <c r="DD2554" i="1" s="1"/>
  <c r="DD2555" i="1" a="1"/>
  <c r="DD2555" i="1"/>
  <c r="DD2556" i="1" a="1"/>
  <c r="DD2556" i="1"/>
  <c r="DD2557" i="1" a="1"/>
  <c r="DD2557" i="1"/>
  <c r="DD2558" i="1" a="1"/>
  <c r="DD2558" i="1" s="1"/>
  <c r="DD2559" i="1" a="1"/>
  <c r="DD2559" i="1" s="1"/>
  <c r="DD2560" i="1" a="1"/>
  <c r="DD2560" i="1" s="1"/>
  <c r="DD2561" i="1" a="1"/>
  <c r="DD2561" i="1" s="1"/>
  <c r="DD2562" i="1" a="1"/>
  <c r="DD2562" i="1" s="1"/>
  <c r="DD2563" i="1" a="1"/>
  <c r="DD2563" i="1"/>
  <c r="DD2564" i="1" a="1"/>
  <c r="DD2564" i="1" s="1"/>
  <c r="DD2565" i="1" a="1"/>
  <c r="DD2565" i="1" s="1"/>
  <c r="DD2566" i="1" a="1"/>
  <c r="DD2566" i="1" s="1"/>
  <c r="DD2567" i="1" a="1"/>
  <c r="DD2567" i="1" s="1"/>
  <c r="DD2568" i="1" a="1"/>
  <c r="DD2568" i="1" s="1"/>
  <c r="DD2569" i="1" a="1"/>
  <c r="DD2569" i="1" s="1"/>
  <c r="DD2570" i="1" a="1"/>
  <c r="DD2570" i="1" s="1"/>
  <c r="DD2571" i="1" a="1"/>
  <c r="DD2571" i="1"/>
  <c r="DD2572" i="1" a="1"/>
  <c r="DD2572" i="1" s="1"/>
  <c r="DD2573" i="1" a="1"/>
  <c r="DD2573" i="1"/>
  <c r="DD2574" i="1" a="1"/>
  <c r="DD2574" i="1" s="1"/>
  <c r="DD2575" i="1" a="1"/>
  <c r="DD2575" i="1" s="1"/>
  <c r="DD2576" i="1" a="1"/>
  <c r="DD2576" i="1" s="1"/>
  <c r="DD2577" i="1" a="1"/>
  <c r="DD2577" i="1" s="1"/>
  <c r="DD2578" i="1" a="1"/>
  <c r="DD2578" i="1" s="1"/>
  <c r="DD2579" i="1" a="1"/>
  <c r="DD2579" i="1"/>
  <c r="DD2580" i="1" a="1"/>
  <c r="DD2580" i="1"/>
  <c r="DD2581" i="1" a="1"/>
  <c r="DD2581" i="1"/>
  <c r="DD2582" i="1" a="1"/>
  <c r="DD2582" i="1" s="1"/>
  <c r="DD2583" i="1" a="1"/>
  <c r="DD2583" i="1" s="1"/>
  <c r="DD2584" i="1" a="1"/>
  <c r="DD2584" i="1" s="1"/>
  <c r="DD2585" i="1" a="1"/>
  <c r="DD2585" i="1" s="1"/>
  <c r="DD2586" i="1" a="1"/>
  <c r="DD2586" i="1" s="1"/>
  <c r="DD2587" i="1" a="1"/>
  <c r="DD2587" i="1"/>
  <c r="DD2588" i="1" a="1"/>
  <c r="DD2588" i="1"/>
  <c r="DD2589" i="1" a="1"/>
  <c r="DD2589" i="1"/>
  <c r="DD2590" i="1" a="1"/>
  <c r="DD2590" i="1" s="1"/>
  <c r="DD2591" i="1" a="1"/>
  <c r="DD2591" i="1" s="1"/>
  <c r="DD2592" i="1" a="1"/>
  <c r="DD2592" i="1" s="1"/>
  <c r="DD2593" i="1" a="1"/>
  <c r="DD2593" i="1" s="1"/>
  <c r="DD2594" i="1" a="1"/>
  <c r="DD2594" i="1" s="1"/>
  <c r="DD2595" i="1" a="1"/>
  <c r="DD2595" i="1"/>
  <c r="DD2596" i="1" a="1"/>
  <c r="DD2596" i="1"/>
  <c r="DD2597" i="1" a="1"/>
  <c r="DD2597" i="1" s="1"/>
  <c r="DD2598" i="1" a="1"/>
  <c r="DD2598" i="1" s="1"/>
  <c r="DD2599" i="1" a="1"/>
  <c r="DD2599" i="1" s="1"/>
  <c r="DD2600" i="1" a="1"/>
  <c r="DD2600" i="1" s="1"/>
  <c r="DD2601" i="1" a="1"/>
  <c r="DD2601" i="1" s="1"/>
  <c r="DD2602" i="1" a="1"/>
  <c r="DD2602" i="1" s="1"/>
  <c r="DD2603" i="1" a="1"/>
  <c r="DD2603" i="1"/>
  <c r="DD2604" i="1" a="1"/>
  <c r="DD2604" i="1"/>
  <c r="DD2605" i="1" a="1"/>
  <c r="DD2605" i="1"/>
  <c r="DD2606" i="1" a="1"/>
  <c r="DD2606" i="1" s="1"/>
  <c r="DD2607" i="1" a="1"/>
  <c r="DD2607" i="1" s="1"/>
  <c r="DD2608" i="1" a="1"/>
  <c r="DD2608" i="1" s="1"/>
  <c r="DD2609" i="1" a="1"/>
  <c r="DD2609" i="1" s="1"/>
  <c r="DD2610" i="1" a="1"/>
  <c r="DD2610" i="1" s="1"/>
  <c r="DD2611" i="1" a="1"/>
  <c r="DD2611" i="1"/>
  <c r="DD2612" i="1" a="1"/>
  <c r="DD2612" i="1"/>
  <c r="DD2613" i="1" a="1"/>
  <c r="DD2613" i="1"/>
  <c r="DD2614" i="1" a="1"/>
  <c r="DD2614" i="1" s="1"/>
  <c r="DD2615" i="1" a="1"/>
  <c r="DD2615" i="1" s="1"/>
  <c r="DD2616" i="1" a="1"/>
  <c r="DD2616" i="1" s="1"/>
  <c r="DD2617" i="1" a="1"/>
  <c r="DD2617" i="1" s="1"/>
  <c r="DD2618" i="1" a="1"/>
  <c r="DD2618" i="1" s="1"/>
  <c r="DD2619" i="1" a="1"/>
  <c r="DD2619" i="1"/>
  <c r="DD2620" i="1" a="1"/>
  <c r="DD2620" i="1"/>
  <c r="DD2621" i="1" a="1"/>
  <c r="DD2621" i="1"/>
  <c r="DD2622" i="1" a="1"/>
  <c r="DD2622" i="1" s="1"/>
  <c r="DD2623" i="1" a="1"/>
  <c r="DD2623" i="1" s="1"/>
  <c r="DD2624" i="1" a="1"/>
  <c r="DD2624" i="1" s="1"/>
  <c r="DD2625" i="1" a="1"/>
  <c r="DD2625" i="1" s="1"/>
  <c r="DD2626" i="1" a="1"/>
  <c r="DD2626" i="1" s="1"/>
  <c r="DD2627" i="1" a="1"/>
  <c r="DD2627" i="1"/>
  <c r="DD2628" i="1" a="1"/>
  <c r="DD2628" i="1"/>
  <c r="DD2629" i="1" a="1"/>
  <c r="DD2629" i="1"/>
  <c r="DD2630" i="1" a="1"/>
  <c r="DD2630" i="1" s="1"/>
  <c r="DD2631" i="1" a="1"/>
  <c r="DD2631" i="1" s="1"/>
  <c r="DD2632" i="1" a="1"/>
  <c r="DD2632" i="1" s="1"/>
  <c r="DD2633" i="1" a="1"/>
  <c r="DD2633" i="1" s="1"/>
  <c r="DD2634" i="1" a="1"/>
  <c r="DD2634" i="1" s="1"/>
  <c r="DD2635" i="1" a="1"/>
  <c r="DD2635" i="1"/>
  <c r="DD2636" i="1" a="1"/>
  <c r="DD2636" i="1"/>
  <c r="DD2637" i="1" a="1"/>
  <c r="DD2637" i="1"/>
  <c r="DD2638" i="1" a="1"/>
  <c r="DD2638" i="1" s="1"/>
  <c r="DD2639" i="1" a="1"/>
  <c r="DD2639" i="1" s="1"/>
  <c r="DD2640" i="1" a="1"/>
  <c r="DD2640" i="1" s="1"/>
  <c r="DD2641" i="1" a="1"/>
  <c r="DD2641" i="1" s="1"/>
  <c r="DD2642" i="1" a="1"/>
  <c r="DD2642" i="1" s="1"/>
  <c r="DD2643" i="1" a="1"/>
  <c r="DD2643" i="1"/>
  <c r="DD2644" i="1" a="1"/>
  <c r="DD2644" i="1"/>
  <c r="DD2645" i="1" a="1"/>
  <c r="DD2645" i="1"/>
  <c r="DD2646" i="1" a="1"/>
  <c r="DD2646" i="1" s="1"/>
  <c r="DD2647" i="1" a="1"/>
  <c r="DD2647" i="1" s="1"/>
  <c r="DD2648" i="1" a="1"/>
  <c r="DD2648" i="1" s="1"/>
  <c r="DD2649" i="1" a="1"/>
  <c r="DD2649" i="1" s="1"/>
  <c r="DD2650" i="1" a="1"/>
  <c r="DD2650" i="1" s="1"/>
  <c r="DD2651" i="1" a="1"/>
  <c r="DD2651" i="1"/>
  <c r="DD2652" i="1" a="1"/>
  <c r="DD2652" i="1"/>
  <c r="DD2653" i="1" a="1"/>
  <c r="DD2653" i="1"/>
  <c r="DD2654" i="1" a="1"/>
  <c r="DD2654" i="1" s="1"/>
  <c r="DD2655" i="1" a="1"/>
  <c r="DD2655" i="1" s="1"/>
  <c r="DD2656" i="1" a="1"/>
  <c r="DD2656" i="1" s="1"/>
  <c r="DD2657" i="1" a="1"/>
  <c r="DD2657" i="1" s="1"/>
  <c r="DD2658" i="1" a="1"/>
  <c r="DD2658" i="1" s="1"/>
  <c r="DD2659" i="1" a="1"/>
  <c r="DD2659" i="1"/>
  <c r="DD2660" i="1" a="1"/>
  <c r="DD2660" i="1"/>
  <c r="DD2661" i="1" a="1"/>
  <c r="DD2661" i="1"/>
  <c r="DD2662" i="1" a="1"/>
  <c r="DD2662" i="1" s="1"/>
  <c r="DD2663" i="1" a="1"/>
  <c r="DD2663" i="1" s="1"/>
  <c r="DD2664" i="1" a="1"/>
  <c r="DD2664" i="1" s="1"/>
  <c r="DD2665" i="1" a="1"/>
  <c r="DD2665" i="1" s="1"/>
  <c r="DD2666" i="1" a="1"/>
  <c r="DD2666" i="1" s="1"/>
  <c r="DD2667" i="1" a="1"/>
  <c r="DD2667" i="1"/>
  <c r="DD2668" i="1" a="1"/>
  <c r="DD2668" i="1"/>
  <c r="DD2669" i="1" a="1"/>
  <c r="DD2669" i="1"/>
  <c r="DD2670" i="1" a="1"/>
  <c r="DD2670" i="1" s="1"/>
  <c r="DD2671" i="1" a="1"/>
  <c r="DD2671" i="1" s="1"/>
  <c r="DD2672" i="1" a="1"/>
  <c r="DD2672" i="1" s="1"/>
  <c r="DD2673" i="1" a="1"/>
  <c r="DD2673" i="1" s="1"/>
  <c r="DD2674" i="1" a="1"/>
  <c r="DD2674" i="1" s="1"/>
  <c r="DD2675" i="1" a="1"/>
  <c r="DD2675" i="1"/>
  <c r="DD2676" i="1" a="1"/>
  <c r="DD2676" i="1"/>
  <c r="DD2677" i="1" a="1"/>
  <c r="DD2677" i="1"/>
  <c r="DD2678" i="1" a="1"/>
  <c r="DD2678" i="1" s="1"/>
  <c r="DD2679" i="1" a="1"/>
  <c r="DD2679" i="1" s="1"/>
  <c r="DD2680" i="1" a="1"/>
  <c r="DD2680" i="1" s="1"/>
  <c r="DD2681" i="1" a="1"/>
  <c r="DD2681" i="1" s="1"/>
  <c r="DD2682" i="1" a="1"/>
  <c r="DD2682" i="1" s="1"/>
  <c r="DD2683" i="1" a="1"/>
  <c r="DD2683" i="1"/>
  <c r="DD2684" i="1" a="1"/>
  <c r="DD2684" i="1"/>
  <c r="DD2685" i="1" a="1"/>
  <c r="DD2685" i="1"/>
  <c r="DD2686" i="1" a="1"/>
  <c r="DD2686" i="1" s="1"/>
  <c r="DD2687" i="1" a="1"/>
  <c r="DD2687" i="1" s="1"/>
  <c r="DD2688" i="1" a="1"/>
  <c r="DD2688" i="1"/>
  <c r="DD2689" i="1" a="1"/>
  <c r="DD2689" i="1" s="1"/>
  <c r="DD2690" i="1" a="1"/>
  <c r="DD2690" i="1"/>
  <c r="DD2691" i="1" a="1"/>
  <c r="DD2691" i="1"/>
  <c r="DD2692" i="1" a="1"/>
  <c r="DD2692" i="1"/>
  <c r="DD2693" i="1" a="1"/>
  <c r="DD2693" i="1" s="1"/>
  <c r="DD2694" i="1" a="1"/>
  <c r="DD2694" i="1" s="1"/>
  <c r="DD2695" i="1" a="1"/>
  <c r="DD2695" i="1" s="1"/>
  <c r="DD2696" i="1" a="1"/>
  <c r="DD2696" i="1" s="1"/>
  <c r="DD2697" i="1" a="1"/>
  <c r="DD2697" i="1" s="1"/>
  <c r="DD2698" i="1" a="1"/>
  <c r="DD2698" i="1" s="1"/>
  <c r="DD2699" i="1" a="1"/>
  <c r="DD2699" i="1"/>
  <c r="DD2700" i="1" a="1"/>
  <c r="DD2700" i="1"/>
  <c r="DD2701" i="1" a="1"/>
  <c r="DD2701" i="1" s="1"/>
  <c r="DD2702" i="1" a="1"/>
  <c r="DD2702" i="1"/>
  <c r="DD2703" i="1" a="1"/>
  <c r="DD2703" i="1" s="1"/>
  <c r="DD2704" i="1" a="1"/>
  <c r="DD2704" i="1" s="1"/>
  <c r="DD2705" i="1" a="1"/>
  <c r="DD2705" i="1" s="1"/>
  <c r="DD2706" i="1" a="1"/>
  <c r="DD2706" i="1"/>
  <c r="DD2707" i="1" a="1"/>
  <c r="DD2707" i="1" s="1"/>
  <c r="DD2708" i="1" a="1"/>
  <c r="DD2708" i="1"/>
  <c r="DD2709" i="1" a="1"/>
  <c r="DD2709" i="1" s="1"/>
  <c r="DD2710" i="1" a="1"/>
  <c r="DD2710" i="1" s="1"/>
  <c r="DD2711" i="1" a="1"/>
  <c r="DD2711" i="1"/>
  <c r="DD2712" i="1" a="1"/>
  <c r="DD2712" i="1" s="1"/>
  <c r="DD2713" i="1" a="1"/>
  <c r="DD2713" i="1" s="1"/>
  <c r="DD2714" i="1" a="1"/>
  <c r="DD2714" i="1"/>
  <c r="DD2715" i="1" a="1"/>
  <c r="DD2715" i="1"/>
  <c r="DD2716" i="1" a="1"/>
  <c r="DD2716" i="1"/>
  <c r="DD2717" i="1" a="1"/>
  <c r="DD2717" i="1" s="1"/>
  <c r="DD2718" i="1" a="1"/>
  <c r="DD2718" i="1" s="1"/>
  <c r="DD2719" i="1" a="1"/>
  <c r="DD2719" i="1" s="1"/>
  <c r="DD2720" i="1" a="1"/>
  <c r="DD2720" i="1"/>
  <c r="DD2721" i="1" a="1"/>
  <c r="DD2721" i="1" s="1"/>
  <c r="DD2722" i="1" a="1"/>
  <c r="DD2722" i="1"/>
  <c r="DD2723" i="1" a="1"/>
  <c r="DD2723" i="1"/>
  <c r="DD2724" i="1" a="1"/>
  <c r="DD2724" i="1"/>
  <c r="DD2725" i="1" a="1"/>
  <c r="DD2725" i="1" s="1"/>
  <c r="DD2726" i="1" a="1"/>
  <c r="DD2726" i="1" s="1"/>
  <c r="DD2727" i="1" a="1"/>
  <c r="DD2727" i="1" s="1"/>
  <c r="DD2728" i="1" a="1"/>
  <c r="DD2728" i="1" s="1"/>
  <c r="DD2729" i="1" a="1"/>
  <c r="DD2729" i="1" s="1"/>
  <c r="DD2730" i="1" a="1"/>
  <c r="DD2730" i="1" s="1"/>
  <c r="DD2731" i="1" a="1"/>
  <c r="DD2731" i="1"/>
  <c r="DD2732" i="1" a="1"/>
  <c r="DD2732" i="1"/>
  <c r="DD2733" i="1" a="1"/>
  <c r="DD2733" i="1" s="1"/>
  <c r="DD2734" i="1" a="1"/>
  <c r="DD2734" i="1"/>
  <c r="DD2735" i="1" a="1"/>
  <c r="DD2735" i="1" s="1"/>
  <c r="DD2736" i="1" a="1"/>
  <c r="DD2736" i="1" s="1"/>
  <c r="DD2737" i="1" a="1"/>
  <c r="DD2737" i="1" s="1"/>
  <c r="DD2738" i="1" a="1"/>
  <c r="DD2738" i="1"/>
  <c r="DD2739" i="1" a="1"/>
  <c r="DD2739" i="1"/>
  <c r="DD2740" i="1" a="1"/>
  <c r="DD2740" i="1"/>
  <c r="DD2741" i="1" a="1"/>
  <c r="DD2741" i="1" s="1"/>
  <c r="DD2742" i="1" a="1"/>
  <c r="DD2742" i="1" s="1"/>
  <c r="DD2743" i="1" a="1"/>
  <c r="DD2743" i="1"/>
  <c r="DD2744" i="1" a="1"/>
  <c r="DD2744" i="1" s="1"/>
  <c r="DD2745" i="1" a="1"/>
  <c r="DD2745" i="1" s="1"/>
  <c r="DD2746" i="1" a="1"/>
  <c r="DD2746" i="1"/>
  <c r="DD2747" i="1" a="1"/>
  <c r="DD2747" i="1"/>
  <c r="DD2748" i="1" a="1"/>
  <c r="DD2748" i="1" s="1"/>
  <c r="DD2749" i="1" a="1"/>
  <c r="DD2749" i="1" s="1"/>
  <c r="DD2750" i="1" a="1"/>
  <c r="DD2750" i="1" s="1"/>
  <c r="DD2751" i="1" a="1"/>
  <c r="DD2751" i="1" s="1"/>
  <c r="DD2752" i="1" a="1"/>
  <c r="DD2752" i="1"/>
  <c r="DD2753" i="1" a="1"/>
  <c r="DD2753" i="1" s="1"/>
  <c r="DD2754" i="1" a="1"/>
  <c r="DD2754" i="1"/>
  <c r="DD2755" i="1" a="1"/>
  <c r="DD2755" i="1"/>
  <c r="DD2756" i="1" a="1"/>
  <c r="DD2756" i="1"/>
  <c r="DD2757" i="1" a="1"/>
  <c r="DD2757" i="1" s="1"/>
  <c r="DD2758" i="1" a="1"/>
  <c r="DD2758" i="1" s="1"/>
  <c r="DD2759" i="1" a="1"/>
  <c r="DD2759" i="1" s="1"/>
  <c r="DD2760" i="1" a="1"/>
  <c r="DD2760" i="1" s="1"/>
  <c r="DD2761" i="1" a="1"/>
  <c r="DD2761" i="1" s="1"/>
  <c r="DD2762" i="1" a="1"/>
  <c r="DD2762" i="1" s="1"/>
  <c r="DD2763" i="1" a="1"/>
  <c r="DD2763" i="1"/>
  <c r="DD2764" i="1" a="1"/>
  <c r="DD2764" i="1"/>
  <c r="DD2765" i="1" a="1"/>
  <c r="DD2765" i="1" s="1"/>
  <c r="DD2766" i="1" a="1"/>
  <c r="DD2766" i="1"/>
  <c r="DD2767" i="1" a="1"/>
  <c r="DD2767" i="1" s="1"/>
  <c r="DD2768" i="1" a="1"/>
  <c r="DD2768" i="1" s="1"/>
  <c r="DD2769" i="1" a="1"/>
  <c r="DD2769" i="1" s="1"/>
  <c r="DD2770" i="1" a="1"/>
  <c r="DD2770" i="1"/>
  <c r="DD2771" i="1" a="1"/>
  <c r="DD2771" i="1" s="1"/>
  <c r="DD2772" i="1" a="1"/>
  <c r="DD2772" i="1"/>
  <c r="DD2773" i="1" a="1"/>
  <c r="DD2773" i="1" s="1"/>
  <c r="DD2774" i="1" a="1"/>
  <c r="DD2774" i="1" s="1"/>
  <c r="DD2775" i="1" a="1"/>
  <c r="DD2775" i="1"/>
  <c r="DD2776" i="1" a="1"/>
  <c r="DD2776" i="1" s="1"/>
  <c r="DD2777" i="1" a="1"/>
  <c r="DD2777" i="1" s="1"/>
  <c r="DD2778" i="1" a="1"/>
  <c r="DD2778" i="1"/>
  <c r="DD2779" i="1" a="1"/>
  <c r="DD2779" i="1"/>
  <c r="DD2780" i="1" a="1"/>
  <c r="DD2780" i="1" s="1"/>
  <c r="DD2781" i="1" a="1"/>
  <c r="DD2781" i="1" s="1"/>
  <c r="DD2782" i="1" a="1"/>
  <c r="DD2782" i="1" s="1"/>
  <c r="DD2783" i="1" a="1"/>
  <c r="DD2783" i="1" s="1"/>
  <c r="DD2784" i="1" a="1"/>
  <c r="DD2784" i="1"/>
  <c r="DD2785" i="1" a="1"/>
  <c r="DD2785" i="1" s="1"/>
  <c r="DD2786" i="1" a="1"/>
  <c r="DD2786" i="1"/>
  <c r="DD2787" i="1" a="1"/>
  <c r="DD2787" i="1"/>
  <c r="DD2788" i="1" a="1"/>
  <c r="DD2788" i="1"/>
  <c r="DD2789" i="1" a="1"/>
  <c r="DD2789" i="1" s="1"/>
  <c r="DD2790" i="1" a="1"/>
  <c r="DD2790" i="1" s="1"/>
  <c r="DD2791" i="1" a="1"/>
  <c r="DD2791" i="1" s="1"/>
  <c r="DD2792" i="1" a="1"/>
  <c r="DD2792" i="1" s="1"/>
  <c r="DD2793" i="1" a="1"/>
  <c r="DD2793" i="1" s="1"/>
  <c r="DD2794" i="1" a="1"/>
  <c r="DD2794" i="1" s="1"/>
  <c r="DD2795" i="1" a="1"/>
  <c r="DD2795" i="1" s="1"/>
  <c r="DD2796" i="1" a="1"/>
  <c r="DD2796" i="1"/>
  <c r="DD2797" i="1" a="1"/>
  <c r="DD2797" i="1" s="1"/>
  <c r="DD2798" i="1" a="1"/>
  <c r="DD2798" i="1"/>
  <c r="DD2799" i="1" a="1"/>
  <c r="DD2799" i="1" s="1"/>
  <c r="DD2800" i="1" a="1"/>
  <c r="DD2800" i="1" s="1"/>
  <c r="DD2801" i="1" a="1"/>
  <c r="DD2801" i="1" s="1"/>
  <c r="DD2802" i="1" a="1"/>
  <c r="DD2802" i="1"/>
  <c r="DD2803" i="1" a="1"/>
  <c r="DD2803" i="1" s="1"/>
  <c r="DD2804" i="1" a="1"/>
  <c r="DD2804" i="1"/>
  <c r="DD2805" i="1" a="1"/>
  <c r="DD2805" i="1" s="1"/>
  <c r="DD2806" i="1" a="1"/>
  <c r="DD2806" i="1" s="1"/>
  <c r="DD2807" i="1" a="1"/>
  <c r="DD2807" i="1"/>
  <c r="DD2808" i="1" a="1"/>
  <c r="DD2808" i="1" s="1"/>
  <c r="DD2809" i="1" a="1"/>
  <c r="DD2809" i="1" s="1"/>
  <c r="DD2810" i="1" a="1"/>
  <c r="DD2810" i="1"/>
  <c r="DD2811" i="1" a="1"/>
  <c r="DD2811" i="1" s="1"/>
  <c r="DD2812" i="1" a="1"/>
  <c r="DD2812" i="1"/>
  <c r="DD2813" i="1" a="1"/>
  <c r="DD2813" i="1" s="1"/>
  <c r="DD2814" i="1" a="1"/>
  <c r="DD2814" i="1" s="1"/>
  <c r="DD2815" i="1" a="1"/>
  <c r="DD2815" i="1" s="1"/>
  <c r="DD2816" i="1" a="1"/>
  <c r="DD2816" i="1"/>
  <c r="DD2817" i="1" a="1"/>
  <c r="DD2817" i="1" s="1"/>
  <c r="DD2818" i="1" a="1"/>
  <c r="DD2818" i="1"/>
  <c r="DD2819" i="1" a="1"/>
  <c r="DD2819" i="1"/>
  <c r="DD2820" i="1" a="1"/>
  <c r="DD2820" i="1" s="1"/>
  <c r="DD2821" i="1" a="1"/>
  <c r="DD2821" i="1" s="1"/>
  <c r="DD2822" i="1" a="1"/>
  <c r="DD2822" i="1" s="1"/>
  <c r="DD2823" i="1" a="1"/>
  <c r="DD2823" i="1" s="1"/>
  <c r="DD2824" i="1" a="1"/>
  <c r="DD2824" i="1" s="1"/>
  <c r="DD2825" i="1" a="1"/>
  <c r="DD2825" i="1" s="1"/>
  <c r="DD2826" i="1" a="1"/>
  <c r="DD2826" i="1"/>
  <c r="DD2827" i="1" a="1"/>
  <c r="DD2827" i="1"/>
  <c r="DD2828" i="1" a="1"/>
  <c r="DD2828" i="1"/>
  <c r="DD2829" i="1" a="1"/>
  <c r="DD2829" i="1" s="1"/>
  <c r="DD2830" i="1" a="1"/>
  <c r="DD2830" i="1"/>
  <c r="DD2831" i="1" a="1"/>
  <c r="DD2831" i="1" s="1"/>
  <c r="DD2832" i="1" a="1"/>
  <c r="DD2832" i="1" s="1"/>
  <c r="DD2833" i="1" a="1"/>
  <c r="DD2833" i="1" s="1"/>
  <c r="DD2834" i="1" a="1"/>
  <c r="DD2834" i="1" s="1"/>
  <c r="DD2835" i="1" a="1"/>
  <c r="DD2835" i="1"/>
  <c r="DD2836" i="1" a="1"/>
  <c r="DD2836" i="1"/>
  <c r="DD2837" i="1" a="1"/>
  <c r="DD2837" i="1" s="1"/>
  <c r="DD2838" i="1" a="1"/>
  <c r="DD2838" i="1" s="1"/>
  <c r="DD2839" i="1" a="1"/>
  <c r="DD2839" i="1"/>
  <c r="DD2840" i="1" a="1"/>
  <c r="DD2840" i="1" s="1"/>
  <c r="DD2841" i="1" a="1"/>
  <c r="DD2841" i="1" s="1"/>
  <c r="DD2842" i="1" a="1"/>
  <c r="DD2842" i="1"/>
  <c r="DD2843" i="1" a="1"/>
  <c r="DD2843" i="1" s="1"/>
  <c r="DD2844" i="1" a="1"/>
  <c r="DD2844" i="1"/>
  <c r="DD2845" i="1" a="1"/>
  <c r="DD2845" i="1" s="1"/>
  <c r="DD2846" i="1" a="1"/>
  <c r="DD2846" i="1" s="1"/>
  <c r="DD2847" i="1" a="1"/>
  <c r="DD2847" i="1" s="1"/>
  <c r="DD2848" i="1" a="1"/>
  <c r="DD2848" i="1"/>
  <c r="DD2849" i="1" a="1"/>
  <c r="DD2849" i="1" s="1"/>
  <c r="DD2850" i="1" a="1"/>
  <c r="DD2850" i="1"/>
  <c r="DD2851" i="1" a="1"/>
  <c r="DD2851" i="1"/>
  <c r="DD2852" i="1" a="1"/>
  <c r="DD2852" i="1" s="1"/>
  <c r="DD2853" i="1" a="1"/>
  <c r="DD2853" i="1" s="1"/>
  <c r="DD2854" i="1" a="1"/>
  <c r="DD2854" i="1" s="1"/>
  <c r="DD2855" i="1" a="1"/>
  <c r="DD2855" i="1" s="1"/>
  <c r="DD2856" i="1" a="1"/>
  <c r="DD2856" i="1" s="1"/>
  <c r="DD2857" i="1" a="1"/>
  <c r="DD2857" i="1" s="1"/>
  <c r="DD2858" i="1" a="1"/>
  <c r="DD2858" i="1"/>
  <c r="DD2859" i="1" a="1"/>
  <c r="DD2859" i="1"/>
  <c r="DD2860" i="1" a="1"/>
  <c r="DD2860" i="1"/>
  <c r="DD2861" i="1" a="1"/>
  <c r="DD2861" i="1" s="1"/>
  <c r="DD2862" i="1" a="1"/>
  <c r="DD2862" i="1"/>
  <c r="DD2863" i="1" a="1"/>
  <c r="DD2863" i="1" s="1"/>
  <c r="DD2864" i="1" a="1"/>
  <c r="DD2864" i="1" s="1"/>
  <c r="DD2865" i="1" a="1"/>
  <c r="DD2865" i="1" s="1"/>
  <c r="DD2866" i="1" a="1"/>
  <c r="DD2866" i="1" s="1"/>
  <c r="DD2867" i="1" a="1"/>
  <c r="DD2867" i="1"/>
  <c r="DD2868" i="1" a="1"/>
  <c r="DD2868" i="1" s="1"/>
  <c r="DD2869" i="1" a="1"/>
  <c r="DD2869" i="1" s="1"/>
  <c r="DD2870" i="1" a="1"/>
  <c r="DD2870" i="1" s="1"/>
  <c r="DD2871" i="1" a="1"/>
  <c r="DD2871" i="1"/>
  <c r="DD2872" i="1" a="1"/>
  <c r="DD2872" i="1" s="1"/>
  <c r="DD2873" i="1" a="1"/>
  <c r="DD2873" i="1" s="1"/>
  <c r="DD2874" i="1" a="1"/>
  <c r="DD2874" i="1"/>
  <c r="DD2875" i="1" a="1"/>
  <c r="DD2875" i="1" s="1"/>
  <c r="DD2876" i="1" a="1"/>
  <c r="DD2876" i="1" s="1"/>
  <c r="DD2877" i="1" a="1"/>
  <c r="DD2877" i="1" s="1"/>
  <c r="DD2878" i="1" a="1"/>
  <c r="DD2878" i="1" s="1"/>
  <c r="DD2879" i="1" a="1"/>
  <c r="DD2879" i="1" s="1"/>
  <c r="DD2880" i="1" a="1"/>
  <c r="DD2880" i="1"/>
  <c r="DD2881" i="1" a="1"/>
  <c r="DD2881" i="1" s="1"/>
  <c r="DD2882" i="1" a="1"/>
  <c r="DD2882" i="1" s="1"/>
  <c r="DD2883" i="1" a="1"/>
  <c r="DD2883" i="1"/>
  <c r="DD2884" i="1" a="1"/>
  <c r="DD2884" i="1" s="1"/>
  <c r="DD2885" i="1" a="1"/>
  <c r="DD2885" i="1" s="1"/>
  <c r="DD2886" i="1" a="1"/>
  <c r="DD2886" i="1" s="1"/>
  <c r="DD2887" i="1" a="1"/>
  <c r="DD2887" i="1" s="1"/>
  <c r="DD2888" i="1" a="1"/>
  <c r="DD2888" i="1" s="1"/>
  <c r="DD2889" i="1" a="1"/>
  <c r="DD2889" i="1" s="1"/>
  <c r="DD2890" i="1" a="1"/>
  <c r="DD2890" i="1"/>
  <c r="DD2891" i="1" a="1"/>
  <c r="DD2891" i="1" s="1"/>
  <c r="DD2892" i="1" a="1"/>
  <c r="DD2892" i="1"/>
  <c r="DD2893" i="1" a="1"/>
  <c r="DD2893" i="1" s="1"/>
  <c r="DD2894" i="1" a="1"/>
  <c r="DD2894" i="1"/>
  <c r="DD2895" i="1" a="1"/>
  <c r="DD2895" i="1" s="1"/>
  <c r="DD2896" i="1" a="1"/>
  <c r="DD2896" i="1" s="1"/>
  <c r="DD2897" i="1" a="1"/>
  <c r="DD2897" i="1" s="1"/>
  <c r="DD2898" i="1" a="1"/>
  <c r="DD2898" i="1" s="1"/>
  <c r="DD2899" i="1" a="1"/>
  <c r="DD2899" i="1"/>
  <c r="DD2900" i="1" a="1"/>
  <c r="DD2900" i="1" s="1"/>
  <c r="DD2901" i="1" a="1"/>
  <c r="DD2901" i="1" s="1"/>
  <c r="DD2902" i="1" a="1"/>
  <c r="DD2902" i="1" s="1"/>
  <c r="DD2903" i="1" a="1"/>
  <c r="DD2903" i="1"/>
  <c r="DD2904" i="1" a="1"/>
  <c r="DD2904" i="1" s="1"/>
  <c r="DD2905" i="1" a="1"/>
  <c r="DD2905" i="1" s="1"/>
  <c r="DD2906" i="1" a="1"/>
  <c r="DD2906" i="1"/>
  <c r="DD2907" i="1" a="1"/>
  <c r="DD2907" i="1" s="1"/>
  <c r="DD2908" i="1" a="1"/>
  <c r="DD2908" i="1" s="1"/>
  <c r="DD2909" i="1" a="1"/>
  <c r="DD2909" i="1" s="1"/>
  <c r="DD2910" i="1" a="1"/>
  <c r="DD2910" i="1" s="1"/>
  <c r="DD2911" i="1" a="1"/>
  <c r="DD2911" i="1" s="1"/>
  <c r="DD2912" i="1" a="1"/>
  <c r="DD2912" i="1"/>
  <c r="DD2913" i="1" a="1"/>
  <c r="DD2913" i="1" s="1"/>
  <c r="DD2914" i="1" a="1"/>
  <c r="DD2914" i="1" s="1"/>
  <c r="DD2915" i="1" a="1"/>
  <c r="DD2915" i="1"/>
  <c r="DD2916" i="1" a="1"/>
  <c r="DD2916" i="1" s="1"/>
  <c r="DD2917" i="1" a="1"/>
  <c r="DD2917" i="1" s="1"/>
  <c r="DD2918" i="1" a="1"/>
  <c r="DD2918" i="1" s="1"/>
  <c r="DD2919" i="1" a="1"/>
  <c r="DD2919" i="1" s="1"/>
  <c r="DD2920" i="1" a="1"/>
  <c r="DD2920" i="1" s="1"/>
  <c r="DD2921" i="1" a="1"/>
  <c r="DD2921" i="1" s="1"/>
  <c r="DD2922" i="1" a="1"/>
  <c r="DD2922" i="1" s="1"/>
  <c r="DD2923" i="1" a="1"/>
  <c r="DD2923" i="1" s="1"/>
  <c r="DD2924" i="1" a="1"/>
  <c r="DD2924" i="1"/>
  <c r="DD2925" i="1" a="1"/>
  <c r="DD2925" i="1" s="1"/>
  <c r="DD2926" i="1" a="1"/>
  <c r="DD2926" i="1"/>
  <c r="DD2927" i="1" a="1"/>
  <c r="DD2927" i="1" s="1"/>
  <c r="DD2928" i="1" a="1"/>
  <c r="DD2928" i="1" s="1"/>
  <c r="DD2929" i="1" a="1"/>
  <c r="DD2929" i="1" s="1"/>
  <c r="DD2930" i="1" a="1"/>
  <c r="DD2930" i="1" s="1"/>
  <c r="DD2931" i="1" a="1"/>
  <c r="DD2931" i="1" s="1"/>
  <c r="DD2932" i="1" a="1"/>
  <c r="DD2932" i="1" s="1"/>
  <c r="DD2933" i="1" a="1"/>
  <c r="DD2933" i="1" s="1"/>
  <c r="DD2934" i="1" a="1"/>
  <c r="DD2934" i="1" s="1"/>
  <c r="DD2935" i="1" a="1"/>
  <c r="DD2935" i="1" s="1"/>
  <c r="DD2936" i="1" a="1"/>
  <c r="DD2936" i="1" s="1"/>
  <c r="DD2937" i="1" a="1"/>
  <c r="DD2937" i="1" s="1"/>
  <c r="DD2938" i="1" a="1"/>
  <c r="DD2938" i="1"/>
  <c r="DD2939" i="1" a="1"/>
  <c r="DD2939" i="1"/>
  <c r="DD2940" i="1" a="1"/>
  <c r="DD2940" i="1" s="1"/>
  <c r="DD2941" i="1" a="1"/>
  <c r="DD2941" i="1" s="1"/>
  <c r="DD2942" i="1" a="1"/>
  <c r="DD2942" i="1" s="1"/>
  <c r="DD2943" i="1" a="1"/>
  <c r="DD2943" i="1" s="1"/>
  <c r="DD2944" i="1" a="1"/>
  <c r="DD2944" i="1"/>
  <c r="DD2945" i="1" a="1"/>
  <c r="DD2945" i="1" s="1"/>
  <c r="DD2946" i="1" a="1"/>
  <c r="DD2946" i="1" s="1"/>
  <c r="DD2947" i="1" a="1"/>
  <c r="DD2947" i="1"/>
  <c r="DD2948" i="1" a="1"/>
  <c r="DD2948" i="1"/>
  <c r="DD2949" i="1" a="1"/>
  <c r="DD2949" i="1" s="1"/>
  <c r="DD2950" i="1" a="1"/>
  <c r="DD2950" i="1" s="1"/>
  <c r="DD2951" i="1" a="1"/>
  <c r="DD2951" i="1" s="1"/>
  <c r="DD2952" i="1" a="1"/>
  <c r="DD2952" i="1" s="1"/>
  <c r="DD2953" i="1" a="1"/>
  <c r="DD2953" i="1" s="1"/>
  <c r="DD2954" i="1" a="1"/>
  <c r="DD2954" i="1" s="1"/>
  <c r="DD2955" i="1" a="1"/>
  <c r="DD2955" i="1" s="1"/>
  <c r="DD2956" i="1" a="1"/>
  <c r="DD2956" i="1"/>
  <c r="DD2957" i="1" a="1"/>
  <c r="DD2957" i="1" s="1"/>
  <c r="DD2958" i="1" a="1"/>
  <c r="DD2958" i="1"/>
  <c r="DD2959" i="1" a="1"/>
  <c r="DD2959" i="1" s="1"/>
  <c r="DD2960" i="1" a="1"/>
  <c r="DD2960" i="1" s="1"/>
  <c r="DD2961" i="1" a="1"/>
  <c r="DD2961" i="1" s="1"/>
  <c r="DD2962" i="1" a="1"/>
  <c r="DD2962" i="1"/>
  <c r="DD2963" i="1" a="1"/>
  <c r="DD2963" i="1" s="1"/>
  <c r="DD2964" i="1" a="1"/>
  <c r="DD2964" i="1" s="1"/>
  <c r="DD2965" i="1" a="1"/>
  <c r="DD2965" i="1" s="1"/>
  <c r="DD2966" i="1" a="1"/>
  <c r="DD2966" i="1" s="1"/>
  <c r="DD2967" i="1" a="1"/>
  <c r="DD2967" i="1"/>
  <c r="DD2968" i="1" a="1"/>
  <c r="DD2968" i="1" s="1"/>
  <c r="DD2969" i="1" a="1"/>
  <c r="DD2969" i="1" s="1"/>
  <c r="DD2970" i="1" a="1"/>
  <c r="DD2970" i="1"/>
  <c r="DD2971" i="1" a="1"/>
  <c r="DD2971" i="1"/>
  <c r="DD2972" i="1" a="1"/>
  <c r="DD2972" i="1" s="1"/>
  <c r="DD2973" i="1" a="1"/>
  <c r="DD2973" i="1" s="1"/>
  <c r="DD2974" i="1" a="1"/>
  <c r="DD2974" i="1" s="1"/>
  <c r="DD2975" i="1" a="1"/>
  <c r="DD2975" i="1" s="1"/>
  <c r="DD2976" i="1" a="1"/>
  <c r="DD2976" i="1"/>
  <c r="DD2977" i="1" a="1"/>
  <c r="DD2977" i="1" s="1"/>
  <c r="DD2978" i="1" a="1"/>
  <c r="DD2978" i="1" s="1"/>
  <c r="DD2979" i="1" a="1"/>
  <c r="DD2979" i="1"/>
  <c r="DD2980" i="1" a="1"/>
  <c r="DD2980" i="1"/>
  <c r="DD2981" i="1" a="1"/>
  <c r="DD2981" i="1" s="1"/>
  <c r="DD2982" i="1" a="1"/>
  <c r="DD2982" i="1" s="1"/>
  <c r="DD2983" i="1" a="1"/>
  <c r="DD2983" i="1" s="1"/>
  <c r="DD2984" i="1" a="1"/>
  <c r="DD2984" i="1" s="1"/>
  <c r="DD2985" i="1" a="1"/>
  <c r="DD2985" i="1" s="1"/>
  <c r="DD2986" i="1" a="1"/>
  <c r="DD2986" i="1" s="1"/>
  <c r="DD2987" i="1" a="1"/>
  <c r="DD2987" i="1" s="1"/>
  <c r="DD2988" i="1" a="1"/>
  <c r="DD2988" i="1"/>
  <c r="DD2989" i="1" a="1"/>
  <c r="DD2989" i="1" s="1"/>
  <c r="DD2990" i="1" a="1"/>
  <c r="DD2990" i="1"/>
  <c r="DD2991" i="1" a="1"/>
  <c r="DD2991" i="1" s="1"/>
  <c r="DD2992" i="1" a="1"/>
  <c r="DD2992" i="1" s="1"/>
  <c r="DD2993" i="1" a="1"/>
  <c r="DD2993" i="1" s="1"/>
  <c r="DD2994" i="1" a="1"/>
  <c r="DD2994" i="1"/>
  <c r="DD2995" i="1" a="1"/>
  <c r="DD2995" i="1" s="1"/>
  <c r="DD2996" i="1" a="1"/>
  <c r="DD2996" i="1" s="1"/>
  <c r="DD2997" i="1" a="1"/>
  <c r="DD2997" i="1" s="1"/>
  <c r="DD2998" i="1" a="1"/>
  <c r="DD2998" i="1" s="1"/>
  <c r="DD2999" i="1" a="1"/>
  <c r="DD2999" i="1"/>
  <c r="DD3000" i="1" a="1"/>
  <c r="DD3000" i="1" s="1"/>
  <c r="DD3001" i="1" a="1"/>
  <c r="DD3001" i="1" s="1"/>
  <c r="DD3002" i="1" a="1"/>
  <c r="DD3002" i="1"/>
  <c r="DD3003" i="1" a="1"/>
  <c r="DD3003" i="1"/>
  <c r="DD3004" i="1" a="1"/>
  <c r="DD3004" i="1" s="1"/>
  <c r="DD3005" i="1" a="1"/>
  <c r="DD3005" i="1" s="1"/>
  <c r="DD3006" i="1" a="1"/>
  <c r="DD3006" i="1" s="1"/>
  <c r="DD3007" i="1" a="1"/>
  <c r="DD3007" i="1" s="1"/>
  <c r="DD3008" i="1" a="1"/>
  <c r="DD3008" i="1" s="1"/>
  <c r="DD3009" i="1" a="1"/>
  <c r="DD3009" i="1" s="1"/>
  <c r="DD3010" i="1" a="1"/>
  <c r="DD3010" i="1" s="1"/>
  <c r="DD3011" i="1" a="1"/>
  <c r="DD3011" i="1"/>
  <c r="DD3012" i="1" a="1"/>
  <c r="DD3012" i="1"/>
  <c r="DD3013" i="1" a="1"/>
  <c r="DD3013" i="1" s="1"/>
  <c r="DD3014" i="1" a="1"/>
  <c r="DD3014" i="1" s="1"/>
  <c r="DD3015" i="1" a="1"/>
  <c r="DD3015" i="1" s="1"/>
  <c r="DD3016" i="1" a="1"/>
  <c r="DD3016" i="1" s="1"/>
  <c r="DD3017" i="1" a="1"/>
  <c r="DD3017" i="1" s="1"/>
  <c r="DD3018" i="1" a="1"/>
  <c r="DD3018" i="1" s="1"/>
  <c r="DD3019" i="1" a="1"/>
  <c r="DD3019" i="1" s="1"/>
  <c r="DD3020" i="1" a="1"/>
  <c r="DD3020" i="1"/>
  <c r="DD3021" i="1" a="1"/>
  <c r="DD3021" i="1" s="1"/>
  <c r="DD3022" i="1" a="1"/>
  <c r="DD3022" i="1"/>
  <c r="DD3023" i="1" a="1"/>
  <c r="DD3023" i="1" s="1"/>
  <c r="DD3024" i="1" a="1"/>
  <c r="DD3024" i="1" s="1"/>
  <c r="DD3025" i="1" a="1"/>
  <c r="DD3025" i="1" s="1"/>
  <c r="DD3026" i="1" a="1"/>
  <c r="DD3026" i="1"/>
  <c r="DD3027" i="1" a="1"/>
  <c r="DD3027" i="1" s="1"/>
  <c r="DD3028" i="1" a="1"/>
  <c r="DD3028" i="1" s="1"/>
  <c r="DD3029" i="1" a="1"/>
  <c r="DD3029" i="1" s="1"/>
  <c r="DD3030" i="1" a="1"/>
  <c r="DD3030" i="1" s="1"/>
  <c r="DD3031" i="1" a="1"/>
  <c r="DD3031" i="1" s="1"/>
  <c r="DD3032" i="1" a="1"/>
  <c r="DD3032" i="1" s="1"/>
  <c r="DD3033" i="1" a="1"/>
  <c r="DD3033" i="1" s="1"/>
  <c r="DD3034" i="1" a="1"/>
  <c r="DD3034" i="1"/>
  <c r="DD3035" i="1" a="1"/>
  <c r="DD3035" i="1"/>
  <c r="DD3036" i="1" a="1"/>
  <c r="DD3036" i="1" s="1"/>
  <c r="DD3037" i="1" a="1"/>
  <c r="DD3037" i="1" s="1"/>
  <c r="DD3038" i="1" a="1"/>
  <c r="DD3038" i="1" s="1"/>
  <c r="DD3039" i="1" a="1"/>
  <c r="DD3039" i="1" s="1"/>
  <c r="DD3040" i="1" a="1"/>
  <c r="DD3040" i="1"/>
  <c r="DD3041" i="1" a="1"/>
  <c r="DD3041" i="1" s="1"/>
  <c r="DD3042" i="1" a="1"/>
  <c r="DD3042" i="1" s="1"/>
  <c r="DD3043" i="1" a="1"/>
  <c r="DD3043" i="1"/>
  <c r="DD3044" i="1" a="1"/>
  <c r="DD3044" i="1"/>
  <c r="DD3045" i="1" a="1"/>
  <c r="DD3045" i="1" s="1"/>
  <c r="DD3046" i="1" a="1"/>
  <c r="DD3046" i="1" s="1"/>
  <c r="DD3047" i="1" a="1"/>
  <c r="DD3047" i="1" s="1"/>
  <c r="DD3048" i="1" a="1"/>
  <c r="DD3048" i="1" s="1"/>
  <c r="DD3049" i="1" a="1"/>
  <c r="DD3049" i="1" s="1"/>
  <c r="DD3050" i="1" a="1"/>
  <c r="DD3050" i="1" s="1"/>
  <c r="DD3051" i="1" a="1"/>
  <c r="DD3051" i="1" s="1"/>
  <c r="DD3052" i="1" a="1"/>
  <c r="DD3052" i="1"/>
  <c r="DD3053" i="1" a="1"/>
  <c r="DD3053" i="1" s="1"/>
  <c r="DD3054" i="1" a="1"/>
  <c r="DD3054" i="1" s="1"/>
  <c r="DD3055" i="1" a="1"/>
  <c r="DD3055" i="1" s="1"/>
  <c r="DD3056" i="1" a="1"/>
  <c r="DD3056" i="1" s="1"/>
  <c r="DD3057" i="1" a="1"/>
  <c r="DD3057" i="1" s="1"/>
  <c r="DD3058" i="1" a="1"/>
  <c r="DD3058" i="1"/>
  <c r="DD3059" i="1" a="1"/>
  <c r="DD3059" i="1" s="1"/>
  <c r="DD3060" i="1" a="1"/>
  <c r="DD3060" i="1" s="1"/>
  <c r="DD3061" i="1" a="1"/>
  <c r="DD3061" i="1" s="1"/>
  <c r="DD3062" i="1" a="1"/>
  <c r="DD3062" i="1" s="1"/>
  <c r="DD3063" i="1" a="1"/>
  <c r="DD3063" i="1"/>
  <c r="DD3064" i="1" a="1"/>
  <c r="DD3064" i="1" s="1"/>
  <c r="DD3065" i="1" a="1"/>
  <c r="DD3065" i="1" s="1"/>
  <c r="DD3066" i="1" a="1"/>
  <c r="DD3066" i="1"/>
  <c r="DD3067" i="1" a="1"/>
  <c r="DD3067" i="1"/>
  <c r="DD3068" i="1" a="1"/>
  <c r="DD3068" i="1"/>
  <c r="DD3069" i="1" a="1"/>
  <c r="DD3069" i="1" s="1"/>
  <c r="DD3070" i="1" a="1"/>
  <c r="DD3070" i="1" s="1"/>
  <c r="DD3071" i="1" a="1"/>
  <c r="DD3071" i="1" s="1"/>
  <c r="DD3072" i="1" a="1"/>
  <c r="DD3072" i="1"/>
  <c r="DD3073" i="1" a="1"/>
  <c r="DD3073" i="1" s="1"/>
  <c r="DD3074" i="1" a="1"/>
  <c r="DD3074" i="1" s="1"/>
  <c r="DD3075" i="1" a="1"/>
  <c r="DD3075" i="1"/>
  <c r="DD3076" i="1" a="1"/>
  <c r="DD3076" i="1"/>
  <c r="DD3077" i="1" a="1"/>
  <c r="DD3077" i="1" s="1"/>
  <c r="DD3078" i="1" a="1"/>
  <c r="DD3078" i="1" s="1"/>
  <c r="DD3079" i="1" a="1"/>
  <c r="DD3079" i="1" s="1"/>
  <c r="DD3080" i="1" a="1"/>
  <c r="DD3080" i="1" s="1"/>
  <c r="DD3081" i="1" a="1"/>
  <c r="DD3081" i="1" s="1"/>
  <c r="DD3082" i="1" a="1"/>
  <c r="DD3082" i="1"/>
  <c r="DD3083" i="1" a="1"/>
  <c r="DD3083" i="1" s="1"/>
  <c r="DD3084" i="1" a="1"/>
  <c r="DD3084" i="1"/>
  <c r="DD3085" i="1" a="1"/>
  <c r="DD3085" i="1" s="1"/>
  <c r="DD3086" i="1" a="1"/>
  <c r="DD3086" i="1"/>
  <c r="DD3087" i="1" a="1"/>
  <c r="DD3087" i="1" s="1"/>
  <c r="DD3088" i="1" a="1"/>
  <c r="DD3088" i="1" s="1"/>
  <c r="DD3089" i="1" a="1"/>
  <c r="DD3089" i="1" s="1"/>
  <c r="DD3090" i="1" a="1"/>
  <c r="DD3090" i="1"/>
  <c r="DD3091" i="1" a="1"/>
  <c r="DD3091" i="1"/>
  <c r="DD3092" i="1" a="1"/>
  <c r="DD3092" i="1" s="1"/>
  <c r="DD3093" i="1" a="1"/>
  <c r="DD3093" i="1" s="1"/>
  <c r="DD3094" i="1" a="1"/>
  <c r="DD3094" i="1" s="1"/>
  <c r="DD3095" i="1" a="1"/>
  <c r="DD3095" i="1"/>
  <c r="DD3096" i="1" a="1"/>
  <c r="DD3096" i="1" s="1"/>
  <c r="DD3097" i="1" a="1"/>
  <c r="DD3097" i="1" s="1"/>
  <c r="DD3098" i="1" a="1"/>
  <c r="DD3098" i="1" s="1"/>
  <c r="DD3099" i="1" a="1"/>
  <c r="DD3099" i="1"/>
  <c r="DD3100" i="1" a="1"/>
  <c r="DD3100" i="1"/>
  <c r="DD3101" i="1" a="1"/>
  <c r="DD3101" i="1" s="1"/>
  <c r="DD3102" i="1" a="1"/>
  <c r="DD3102" i="1" s="1"/>
  <c r="DD3103" i="1" a="1"/>
  <c r="DD3103" i="1" s="1"/>
  <c r="DD3104" i="1" a="1"/>
  <c r="DD3104" i="1"/>
  <c r="DD3105" i="1" a="1"/>
  <c r="DD3105" i="1" s="1"/>
  <c r="DD3106" i="1" a="1"/>
  <c r="DD3106" i="1"/>
  <c r="DD3107" i="1" a="1"/>
  <c r="DD3107" i="1"/>
  <c r="DD3108" i="1" a="1"/>
  <c r="DD3108" i="1"/>
  <c r="DD3109" i="1" a="1"/>
  <c r="DD3109" i="1" s="1"/>
  <c r="DD3110" i="1" a="1"/>
  <c r="DD3110" i="1" s="1"/>
  <c r="DD3111" i="1" a="1"/>
  <c r="DD3111" i="1" s="1"/>
  <c r="DD3112" i="1" a="1"/>
  <c r="DD3112" i="1" s="1"/>
  <c r="DD3113" i="1" a="1"/>
  <c r="DD3113" i="1" s="1"/>
  <c r="DD3114" i="1" a="1"/>
  <c r="DD3114" i="1"/>
  <c r="DD3115" i="1" a="1"/>
  <c r="DD3115" i="1"/>
  <c r="DD3116" i="1" a="1"/>
  <c r="DD3116" i="1"/>
  <c r="DD3117" i="1" a="1"/>
  <c r="DD3117" i="1" s="1"/>
  <c r="DD3118" i="1" a="1"/>
  <c r="DD3118" i="1"/>
  <c r="DD3119" i="1" a="1"/>
  <c r="DD3119" i="1" s="1"/>
  <c r="DD3120" i="1" a="1"/>
  <c r="DD3120" i="1" s="1"/>
  <c r="DD3121" i="1" a="1"/>
  <c r="DD3121" i="1" s="1"/>
  <c r="DD3122" i="1" a="1"/>
  <c r="DD3122" i="1"/>
  <c r="DD3123" i="1" a="1"/>
  <c r="DD3123" i="1"/>
  <c r="DD3124" i="1" a="1"/>
  <c r="DD3124" i="1"/>
  <c r="DD3125" i="1" a="1"/>
  <c r="DD3125" i="1" s="1"/>
  <c r="DD3126" i="1" a="1"/>
  <c r="DD3126" i="1" s="1"/>
  <c r="DD3127" i="1" a="1"/>
  <c r="DD3127" i="1"/>
  <c r="DD3128" i="1" a="1"/>
  <c r="DD3128" i="1" s="1"/>
  <c r="DD3129" i="1" a="1"/>
  <c r="DD3129" i="1" s="1"/>
  <c r="DD3130" i="1" a="1"/>
  <c r="DD3130" i="1"/>
  <c r="DD3131" i="1" a="1"/>
  <c r="DD3131" i="1"/>
  <c r="DD3132" i="1" a="1"/>
  <c r="DD3132" i="1"/>
  <c r="DD3133" i="1" a="1"/>
  <c r="DD3133" i="1" s="1"/>
  <c r="DD3134" i="1" a="1"/>
  <c r="DD3134" i="1" s="1"/>
  <c r="DD3135" i="1" a="1"/>
  <c r="DD3135" i="1" s="1"/>
  <c r="DD3136" i="1" a="1"/>
  <c r="DD3136" i="1"/>
  <c r="DD3137" i="1" a="1"/>
  <c r="DD3137" i="1" s="1"/>
  <c r="DD3138" i="1" a="1"/>
  <c r="DD3138" i="1"/>
  <c r="DD3139" i="1" a="1"/>
  <c r="DD3139" i="1"/>
  <c r="DD3140" i="1" a="1"/>
  <c r="DD3140" i="1"/>
  <c r="DD3141" i="1" a="1"/>
  <c r="DD3141" i="1" s="1"/>
  <c r="DD3142" i="1" a="1"/>
  <c r="DD3142" i="1" s="1"/>
  <c r="DD3143" i="1" a="1"/>
  <c r="DD3143" i="1" s="1"/>
  <c r="DD3144" i="1" a="1"/>
  <c r="DD3144" i="1" s="1"/>
  <c r="DD3145" i="1" a="1"/>
  <c r="DD3145" i="1" s="1"/>
  <c r="DD3146" i="1" a="1"/>
  <c r="DD3146" i="1"/>
  <c r="DD3147" i="1" a="1"/>
  <c r="DD3147" i="1"/>
  <c r="DD3148" i="1" a="1"/>
  <c r="DD3148" i="1"/>
  <c r="DD3149" i="1" a="1"/>
  <c r="DD3149" i="1" s="1"/>
  <c r="DD3150" i="1" a="1"/>
  <c r="DD3150" i="1"/>
  <c r="DD3151" i="1" a="1"/>
  <c r="DD3151" i="1" s="1"/>
  <c r="DD3152" i="1" a="1"/>
  <c r="DD3152" i="1" s="1"/>
  <c r="DD3153" i="1" a="1"/>
  <c r="DD3153" i="1" s="1"/>
  <c r="DD3154" i="1" a="1"/>
  <c r="DD3154" i="1" s="1"/>
  <c r="DD3155" i="1" a="1"/>
  <c r="DD3155" i="1"/>
  <c r="DD3156" i="1" a="1"/>
  <c r="DD3156" i="1" s="1"/>
  <c r="DD3157" i="1" a="1"/>
  <c r="DD3157" i="1" s="1"/>
  <c r="DD3158" i="1" a="1"/>
  <c r="DD3158" i="1" s="1"/>
  <c r="DD3159" i="1" a="1"/>
  <c r="DD3159" i="1"/>
  <c r="DD3160" i="1" a="1"/>
  <c r="DD3160" i="1" s="1"/>
  <c r="DD3161" i="1" a="1"/>
  <c r="DD3161" i="1" s="1"/>
  <c r="DD3162" i="1" a="1"/>
  <c r="DD3162" i="1"/>
  <c r="DD3163" i="1" a="1"/>
  <c r="DD3163" i="1" s="1"/>
  <c r="DD3164" i="1" a="1"/>
  <c r="DD3164" i="1"/>
  <c r="DD3165" i="1" a="1"/>
  <c r="DD3165" i="1" s="1"/>
  <c r="DD3166" i="1" a="1"/>
  <c r="DD3166" i="1" s="1"/>
  <c r="DD3167" i="1" a="1"/>
  <c r="DD3167" i="1" s="1"/>
  <c r="DD3168" i="1" a="1"/>
  <c r="DD3168" i="1"/>
  <c r="DD3169" i="1" a="1"/>
  <c r="DD3169" i="1" s="1"/>
  <c r="DD3170" i="1" a="1"/>
  <c r="DD3170" i="1" s="1"/>
  <c r="DD3171" i="1" a="1"/>
  <c r="DD3171" i="1" s="1"/>
  <c r="DD3172" i="1" a="1"/>
  <c r="DD3172" i="1" s="1"/>
  <c r="DD3173" i="1" a="1"/>
  <c r="DD3173" i="1" s="1"/>
  <c r="DD3174" i="1" a="1"/>
  <c r="DD3174" i="1" s="1"/>
  <c r="DD3175" i="1" a="1"/>
  <c r="DD3175" i="1" s="1"/>
  <c r="DD3176" i="1" a="1"/>
  <c r="DD3176" i="1" s="1"/>
  <c r="DD3177" i="1" a="1"/>
  <c r="DD3177" i="1" s="1"/>
  <c r="DD3178" i="1" a="1"/>
  <c r="DD3178" i="1"/>
  <c r="DD3179" i="1" a="1"/>
  <c r="DD3179" i="1" s="1"/>
  <c r="DD3180" i="1" a="1"/>
  <c r="DD3180" i="1"/>
  <c r="DD3181" i="1" a="1"/>
  <c r="DD3181" i="1" s="1"/>
  <c r="DD3182" i="1" a="1"/>
  <c r="DD3182" i="1"/>
  <c r="DD3183" i="1" a="1"/>
  <c r="DD3183" i="1" s="1"/>
  <c r="DD3184" i="1" a="1"/>
  <c r="DD3184" i="1" s="1"/>
  <c r="DD3185" i="1" a="1"/>
  <c r="DD3185" i="1" s="1"/>
  <c r="DD3186" i="1" a="1"/>
  <c r="DD3186" i="1" s="1"/>
  <c r="DD3187" i="1" a="1"/>
  <c r="DD3187" i="1"/>
  <c r="DD3188" i="1" a="1"/>
  <c r="DD3188" i="1" s="1"/>
  <c r="DD3189" i="1" a="1"/>
  <c r="DD3189" i="1" s="1"/>
  <c r="DD3190" i="1" a="1"/>
  <c r="DD3190" i="1" s="1"/>
  <c r="DD3191" i="1" a="1"/>
  <c r="DD3191" i="1"/>
  <c r="DD3192" i="1" a="1"/>
  <c r="DD3192" i="1" s="1"/>
  <c r="DD3193" i="1" a="1"/>
  <c r="DD3193" i="1" s="1"/>
  <c r="DD3194" i="1" a="1"/>
  <c r="DD3194" i="1"/>
  <c r="DD3195" i="1" a="1"/>
  <c r="DD3195" i="1" s="1"/>
  <c r="DD3196" i="1" a="1"/>
  <c r="DD3196" i="1" s="1"/>
  <c r="DD3197" i="1" a="1"/>
  <c r="DD3197" i="1" s="1"/>
  <c r="DD3198" i="1" a="1"/>
  <c r="DD3198" i="1" s="1"/>
  <c r="DD3199" i="1" a="1"/>
  <c r="DD3199" i="1" s="1"/>
  <c r="DD3200" i="1" a="1"/>
  <c r="DD3200" i="1"/>
  <c r="DD3201" i="1" a="1"/>
  <c r="DD3201" i="1" s="1"/>
  <c r="DD3202" i="1" a="1"/>
  <c r="DD3202" i="1" s="1"/>
  <c r="DD3203" i="1" a="1"/>
  <c r="DD3203" i="1"/>
  <c r="DD3204" i="1" a="1"/>
  <c r="DD3204" i="1" s="1"/>
  <c r="DD3205" i="1" a="1"/>
  <c r="DD3205" i="1" s="1"/>
  <c r="DD3206" i="1" a="1"/>
  <c r="DD3206" i="1" s="1"/>
  <c r="DD3207" i="1" a="1"/>
  <c r="DD3207" i="1" s="1"/>
  <c r="DD3208" i="1" a="1"/>
  <c r="DD3208" i="1" s="1"/>
  <c r="DD3209" i="1" a="1"/>
  <c r="DD3209" i="1" s="1"/>
  <c r="DD3210" i="1" a="1"/>
  <c r="DD3210" i="1"/>
  <c r="DD3211" i="1" a="1"/>
  <c r="DD3211" i="1" s="1"/>
  <c r="DD3212" i="1" a="1"/>
  <c r="DD3212" i="1"/>
  <c r="DD3213" i="1" a="1"/>
  <c r="DD3213" i="1" s="1"/>
  <c r="DD3214" i="1" a="1"/>
  <c r="DD3214" i="1"/>
  <c r="DD3215" i="1" a="1"/>
  <c r="DD3215" i="1" s="1"/>
  <c r="DD3216" i="1" a="1"/>
  <c r="DD3216" i="1" s="1"/>
  <c r="DD3217" i="1" a="1"/>
  <c r="DD3217" i="1" s="1"/>
  <c r="DD3218" i="1" a="1"/>
  <c r="DD3218" i="1" s="1"/>
  <c r="DD3219" i="1" a="1"/>
  <c r="DD3219" i="1"/>
  <c r="DD3220" i="1" a="1"/>
  <c r="DD3220" i="1" s="1"/>
  <c r="DD3221" i="1" a="1"/>
  <c r="DD3221" i="1" s="1"/>
  <c r="DD3222" i="1" a="1"/>
  <c r="DD3222" i="1" s="1"/>
  <c r="DD3223" i="1" a="1"/>
  <c r="DD3223" i="1"/>
  <c r="DD3224" i="1" a="1"/>
  <c r="DD3224" i="1" s="1"/>
  <c r="DD3225" i="1" a="1"/>
  <c r="DD3225" i="1" s="1"/>
  <c r="DD3226" i="1" a="1"/>
  <c r="DD3226" i="1"/>
  <c r="DD3227" i="1" a="1"/>
  <c r="DD3227" i="1" s="1"/>
  <c r="DD3228" i="1" a="1"/>
  <c r="DD3228" i="1"/>
  <c r="DD3229" i="1" a="1"/>
  <c r="DD3229" i="1" s="1"/>
  <c r="DD3230" i="1" a="1"/>
  <c r="DD3230" i="1" s="1"/>
  <c r="DD3231" i="1" a="1"/>
  <c r="DD3231" i="1" s="1"/>
  <c r="DD3232" i="1" a="1"/>
  <c r="DD3232" i="1"/>
  <c r="DD3233" i="1" a="1"/>
  <c r="DD3233" i="1" s="1"/>
  <c r="DD3234" i="1" a="1"/>
  <c r="DD3234" i="1" s="1"/>
  <c r="DD3235" i="1" a="1"/>
  <c r="DD3235" i="1"/>
  <c r="DD3236" i="1" a="1"/>
  <c r="DD3236" i="1" s="1"/>
  <c r="DD3237" i="1" a="1"/>
  <c r="DD3237" i="1" s="1"/>
  <c r="DD3238" i="1" a="1"/>
  <c r="DD3238" i="1" s="1"/>
  <c r="DD3239" i="1" a="1"/>
  <c r="DD3239" i="1" s="1"/>
  <c r="DD3240" i="1" a="1"/>
  <c r="DD3240" i="1" s="1"/>
  <c r="DD3241" i="1" a="1"/>
  <c r="DD3241" i="1" s="1"/>
  <c r="DD3242" i="1" a="1"/>
  <c r="DD3242" i="1"/>
  <c r="DD3243" i="1" a="1"/>
  <c r="DD3243" i="1"/>
  <c r="DD3244" i="1" a="1"/>
  <c r="DD3244" i="1"/>
  <c r="DD3245" i="1" a="1"/>
  <c r="DD3245" i="1" s="1"/>
  <c r="DD3246" i="1" a="1"/>
  <c r="DD3246" i="1"/>
  <c r="DD3247" i="1" a="1"/>
  <c r="DD3247" i="1" s="1"/>
  <c r="DD3248" i="1" a="1"/>
  <c r="DD3248" i="1" s="1"/>
  <c r="DD3249" i="1" a="1"/>
  <c r="DD3249" i="1" s="1"/>
  <c r="DD3250" i="1" a="1"/>
  <c r="DD3250" i="1"/>
  <c r="DD3251" i="1" a="1"/>
  <c r="DD3251" i="1" s="1"/>
  <c r="DD3252" i="1" a="1"/>
  <c r="DD3252" i="1" s="1"/>
  <c r="DD3253" i="1" a="1"/>
  <c r="DD3253" i="1"/>
  <c r="DD3254" i="1" a="1"/>
  <c r="DD3254" i="1" s="1"/>
  <c r="DD3255" i="1" a="1"/>
  <c r="DD3255" i="1" s="1"/>
  <c r="DD3256" i="1" a="1"/>
  <c r="DD3256" i="1"/>
  <c r="DD3257" i="1" a="1"/>
  <c r="DD3257" i="1"/>
  <c r="DD3258" i="1" a="1"/>
  <c r="DD3258" i="1" s="1"/>
  <c r="DD3259" i="1" a="1"/>
  <c r="DD3259" i="1"/>
  <c r="DD3260" i="1" a="1"/>
  <c r="DD3260" i="1" s="1"/>
  <c r="DD3261" i="1" a="1"/>
  <c r="DD3261" i="1"/>
  <c r="DD3262" i="1" a="1"/>
  <c r="DD3262" i="1" s="1"/>
  <c r="DD3263" i="1" a="1"/>
  <c r="DD3263" i="1" s="1"/>
  <c r="DD3264" i="1" a="1"/>
  <c r="DD3264" i="1" s="1"/>
  <c r="DD3265" i="1" a="1"/>
  <c r="DD3265" i="1"/>
  <c r="DD3266" i="1" a="1"/>
  <c r="DD3266" i="1" s="1"/>
  <c r="DD3267" i="1" a="1"/>
  <c r="DD3267" i="1" s="1"/>
  <c r="DD3268" i="1" a="1"/>
  <c r="DD3268" i="1" s="1"/>
  <c r="DD3269" i="1" a="1"/>
  <c r="DD3269" i="1" s="1"/>
  <c r="DD3270" i="1" a="1"/>
  <c r="DD3270" i="1" s="1"/>
  <c r="DD3271" i="1" a="1"/>
  <c r="DD3271" i="1"/>
  <c r="DD3272" i="1" a="1"/>
  <c r="DD3272" i="1"/>
  <c r="DD3273" i="1" a="1"/>
  <c r="DD3273" i="1" s="1"/>
  <c r="DD3274" i="1" a="1"/>
  <c r="DD3274" i="1" s="1"/>
  <c r="DD3275" i="1" a="1"/>
  <c r="DD3275" i="1" s="1"/>
  <c r="DD3276" i="1" a="1"/>
  <c r="DD3276" i="1" s="1"/>
  <c r="DD3277" i="1" a="1"/>
  <c r="DD3277" i="1"/>
  <c r="DD3278" i="1" a="1"/>
  <c r="DD3278" i="1" s="1"/>
  <c r="DD3279" i="1" a="1"/>
  <c r="DD3279" i="1"/>
  <c r="DD3280" i="1" a="1"/>
  <c r="DD3280" i="1" s="1"/>
  <c r="DD3281" i="1" a="1"/>
  <c r="DD3281" i="1"/>
  <c r="DD3282" i="1" a="1"/>
  <c r="DD3282" i="1" s="1"/>
  <c r="DD3283" i="1" a="1"/>
  <c r="DD3283" i="1" s="1"/>
  <c r="DD3284" i="1" a="1"/>
  <c r="DD3284" i="1" s="1"/>
  <c r="DD3285" i="1" a="1"/>
  <c r="DD3285" i="1" s="1"/>
  <c r="DD3286" i="1" a="1"/>
  <c r="DD3286" i="1" s="1"/>
  <c r="DD3287" i="1" a="1"/>
  <c r="DD3287" i="1" s="1"/>
  <c r="DD3288" i="1" a="1"/>
  <c r="DD3288" i="1"/>
  <c r="DD3289" i="1" a="1"/>
  <c r="DD3289" i="1" s="1"/>
  <c r="DD3290" i="1" a="1"/>
  <c r="DD3290" i="1" s="1"/>
  <c r="DD3291" i="1" a="1"/>
  <c r="DD3291" i="1"/>
  <c r="DD3292" i="1" a="1"/>
  <c r="DD3292" i="1" s="1"/>
  <c r="DD3293" i="1" a="1"/>
  <c r="DD3293" i="1" s="1"/>
  <c r="DD3294" i="1" a="1"/>
  <c r="DD3294" i="1" s="1"/>
  <c r="DD3295" i="1" a="1"/>
  <c r="DD3295" i="1"/>
  <c r="DD3296" i="1" a="1"/>
  <c r="DD3296" i="1" s="1"/>
  <c r="DD3297" i="1" a="1"/>
  <c r="DD3297" i="1"/>
  <c r="DD3298" i="1" a="1"/>
  <c r="DD3298" i="1" s="1"/>
  <c r="DD3299" i="1" a="1"/>
  <c r="DD3299" i="1" s="1"/>
  <c r="DD3300" i="1" a="1"/>
  <c r="DD3300" i="1"/>
  <c r="DD3301" i="1" a="1"/>
  <c r="DD3301" i="1" s="1"/>
  <c r="DD3302" i="1" a="1"/>
  <c r="DD3302" i="1" s="1"/>
  <c r="DD3303" i="1" a="1"/>
  <c r="DD3303" i="1" s="1"/>
  <c r="DD3304" i="1" a="1"/>
  <c r="DD3304" i="1"/>
  <c r="DD3305" i="1" a="1"/>
  <c r="DD3305" i="1" s="1"/>
  <c r="DD3306" i="1" a="1"/>
  <c r="DD3306" i="1" s="1"/>
  <c r="DD3307" i="1" a="1"/>
  <c r="DD3307" i="1" s="1"/>
  <c r="DD3308" i="1" a="1"/>
  <c r="DD3308" i="1" s="1"/>
  <c r="DD3309" i="1" a="1"/>
  <c r="DD3309" i="1"/>
  <c r="DD3310" i="1" a="1"/>
  <c r="DD3310" i="1" s="1"/>
  <c r="DD3311" i="1" a="1"/>
  <c r="DD3311" i="1"/>
  <c r="DD3312" i="1" a="1"/>
  <c r="DD3312" i="1" s="1"/>
  <c r="DD3313" i="1" a="1"/>
  <c r="DD3313" i="1"/>
  <c r="DD3314" i="1" a="1"/>
  <c r="DD3314" i="1" s="1"/>
  <c r="DD3315" i="1" a="1"/>
  <c r="DD3315" i="1" s="1"/>
  <c r="DD3316" i="1" a="1"/>
  <c r="DD3316" i="1" s="1"/>
  <c r="DD3317" i="1" a="1"/>
  <c r="DD3317" i="1" s="1"/>
  <c r="DD3318" i="1" a="1"/>
  <c r="DD3318" i="1" s="1"/>
  <c r="DD3319" i="1" a="1"/>
  <c r="DD3319" i="1" s="1"/>
  <c r="DD3320" i="1" a="1"/>
  <c r="DD3320" i="1"/>
  <c r="DD3321" i="1" a="1"/>
  <c r="DD3321" i="1" s="1"/>
  <c r="DD3322" i="1" a="1"/>
  <c r="DD3322" i="1" s="1"/>
  <c r="DD3323" i="1" a="1"/>
  <c r="DD3323" i="1"/>
  <c r="DD3324" i="1" a="1"/>
  <c r="DD3324" i="1" s="1"/>
  <c r="DD3325" i="1" a="1"/>
  <c r="DD3325" i="1" s="1"/>
  <c r="DD3326" i="1" a="1"/>
  <c r="DD3326" i="1" s="1"/>
  <c r="DD3327" i="1" a="1"/>
  <c r="DD3327" i="1"/>
  <c r="DD3328" i="1" a="1"/>
  <c r="DD3328" i="1" s="1"/>
  <c r="DD3329" i="1" a="1"/>
  <c r="DD3329" i="1"/>
  <c r="DD3330" i="1" a="1"/>
  <c r="DD3330" i="1" s="1"/>
  <c r="DD3331" i="1" a="1"/>
  <c r="DD3331" i="1" s="1"/>
  <c r="DD3332" i="1" a="1"/>
  <c r="DD3332" i="1"/>
  <c r="DD3333" i="1" a="1"/>
  <c r="DD3333" i="1" s="1"/>
  <c r="DD3334" i="1" a="1"/>
  <c r="DD3334" i="1" s="1"/>
  <c r="DD3335" i="1" a="1"/>
  <c r="DD3335" i="1" s="1"/>
  <c r="DD3336" i="1" a="1"/>
  <c r="DD3336" i="1"/>
  <c r="DD3337" i="1" a="1"/>
  <c r="DD3337" i="1" s="1"/>
  <c r="DD3338" i="1" a="1"/>
  <c r="DD3338" i="1" s="1"/>
  <c r="DD3339" i="1" a="1"/>
  <c r="DD3339" i="1" s="1"/>
  <c r="DD3340" i="1" a="1"/>
  <c r="DD3340" i="1" s="1"/>
  <c r="DD3341" i="1" a="1"/>
  <c r="DD3341" i="1"/>
  <c r="DD3342" i="1" a="1"/>
  <c r="DD3342" i="1" s="1"/>
  <c r="DD3343" i="1" a="1"/>
  <c r="DD3343" i="1"/>
  <c r="DD3344" i="1" a="1"/>
  <c r="DD3344" i="1" s="1"/>
  <c r="DD3345" i="1" a="1"/>
  <c r="DD3345" i="1"/>
  <c r="DD3346" i="1" a="1"/>
  <c r="DD3346" i="1" s="1"/>
  <c r="DD3347" i="1" a="1"/>
  <c r="DD3347" i="1" s="1"/>
  <c r="DD3348" i="1" a="1"/>
  <c r="DD3348" i="1" s="1"/>
  <c r="DD3349" i="1" a="1"/>
  <c r="DD3349" i="1" s="1"/>
  <c r="DD3350" i="1" a="1"/>
  <c r="DD3350" i="1" s="1"/>
  <c r="DD3351" i="1" a="1"/>
  <c r="DD3351" i="1"/>
  <c r="DD3352" i="1" a="1"/>
  <c r="DD3352" i="1"/>
  <c r="DD3353" i="1" a="1"/>
  <c r="DD3353" i="1" s="1"/>
  <c r="DD3354" i="1" a="1"/>
  <c r="DD3354" i="1" s="1"/>
  <c r="DD3355" i="1" a="1"/>
  <c r="DD3355" i="1"/>
  <c r="DD3356" i="1" a="1"/>
  <c r="DD3356" i="1" s="1"/>
  <c r="DD3357" i="1" a="1"/>
  <c r="DD3357" i="1" s="1"/>
  <c r="DD3358" i="1" a="1"/>
  <c r="DD3358" i="1" s="1"/>
  <c r="DD3359" i="1" a="1"/>
  <c r="DD3359" i="1"/>
  <c r="DD3360" i="1" a="1"/>
  <c r="DD3360" i="1"/>
  <c r="DD3361" i="1" a="1"/>
  <c r="DD3361" i="1"/>
  <c r="DD3362" i="1" a="1"/>
  <c r="DD3362" i="1" s="1"/>
  <c r="DD3363" i="1" a="1"/>
  <c r="DD3363" i="1" s="1"/>
  <c r="DD3364" i="1" a="1"/>
  <c r="DD3364" i="1"/>
  <c r="DD3365" i="1" a="1"/>
  <c r="DD3365" i="1" s="1"/>
  <c r="DD3366" i="1" a="1"/>
  <c r="DD3366" i="1" s="1"/>
  <c r="DD3367" i="1" a="1"/>
  <c r="DD3367" i="1" s="1"/>
  <c r="DD3368" i="1" a="1"/>
  <c r="DD3368" i="1"/>
  <c r="DD3369" i="1" a="1"/>
  <c r="DD3369" i="1"/>
  <c r="DD3370" i="1" a="1"/>
  <c r="DD3370" i="1" s="1"/>
  <c r="DD3371" i="1" a="1"/>
  <c r="DD3371" i="1" s="1"/>
  <c r="DD3372" i="1" a="1"/>
  <c r="DD3372" i="1" s="1"/>
  <c r="DD3373" i="1" a="1"/>
  <c r="DD3373" i="1"/>
  <c r="DD3374" i="1" a="1"/>
  <c r="DD3374" i="1" s="1"/>
  <c r="DD3375" i="1" a="1"/>
  <c r="DD3375" i="1"/>
  <c r="DD3376" i="1" a="1"/>
  <c r="DD3376" i="1" s="1"/>
  <c r="DD3377" i="1" a="1"/>
  <c r="DD3377" i="1"/>
  <c r="DD3378" i="1" a="1"/>
  <c r="DD3378" i="1" s="1"/>
  <c r="DD3379" i="1" a="1"/>
  <c r="DD3379" i="1" s="1"/>
  <c r="DD3380" i="1" a="1"/>
  <c r="DD3380" i="1" s="1"/>
  <c r="DD3381" i="1" a="1"/>
  <c r="DD3381" i="1" s="1"/>
  <c r="DD3382" i="1" a="1"/>
  <c r="DD3382" i="1" s="1"/>
  <c r="DD3383" i="1" a="1"/>
  <c r="DD3383" i="1"/>
  <c r="DD3384" i="1" a="1"/>
  <c r="DD3384" i="1"/>
  <c r="DD3385" i="1" a="1"/>
  <c r="DD3385" i="1" s="1"/>
  <c r="DD3386" i="1" a="1"/>
  <c r="DD3386" i="1" s="1"/>
  <c r="DD3387" i="1" a="1"/>
  <c r="DD3387" i="1"/>
  <c r="DD3388" i="1" a="1"/>
  <c r="DD3388" i="1" s="1"/>
  <c r="DD3389" i="1" a="1"/>
  <c r="DD3389" i="1" s="1"/>
  <c r="DD3390" i="1" a="1"/>
  <c r="DD3390" i="1" s="1"/>
  <c r="DD3391" i="1" a="1"/>
  <c r="DD3391" i="1"/>
  <c r="DD3392" i="1" a="1"/>
  <c r="DD3392" i="1"/>
  <c r="DD3393" i="1" a="1"/>
  <c r="DD3393" i="1"/>
  <c r="DD3394" i="1" a="1"/>
  <c r="DD3394" i="1" s="1"/>
  <c r="DD3395" i="1" a="1"/>
  <c r="DD3395" i="1" s="1"/>
  <c r="DD3396" i="1" a="1"/>
  <c r="DD3396" i="1"/>
  <c r="DD3397" i="1" a="1"/>
  <c r="DD3397" i="1" s="1"/>
  <c r="DD3398" i="1" a="1"/>
  <c r="DD3398" i="1" s="1"/>
  <c r="DD3399" i="1" a="1"/>
  <c r="DD3399" i="1" s="1"/>
  <c r="DD3400" i="1" a="1"/>
  <c r="DD3400" i="1"/>
  <c r="DD3401" i="1" a="1"/>
  <c r="DD3401" i="1"/>
  <c r="DD3402" i="1" a="1"/>
  <c r="DD3402" i="1" s="1"/>
  <c r="DD3403" i="1" a="1"/>
  <c r="DD3403" i="1" s="1"/>
  <c r="DD3404" i="1" a="1"/>
  <c r="DD3404" i="1" s="1"/>
  <c r="DD3405" i="1" a="1"/>
  <c r="DD3405" i="1"/>
  <c r="DD3406" i="1" a="1"/>
  <c r="DD3406" i="1" s="1"/>
  <c r="DD3407" i="1" a="1"/>
  <c r="DD3407" i="1"/>
  <c r="DD3408" i="1" a="1"/>
  <c r="DD3408" i="1" s="1"/>
  <c r="DD3409" i="1" a="1"/>
  <c r="DD3409" i="1"/>
  <c r="DD3410" i="1" a="1"/>
  <c r="DD3410" i="1" s="1"/>
  <c r="DD3411" i="1" a="1"/>
  <c r="DD3411" i="1" s="1"/>
  <c r="DD3412" i="1" a="1"/>
  <c r="DD3412" i="1" s="1"/>
  <c r="DD3413" i="1" a="1"/>
  <c r="DD3413" i="1" s="1"/>
  <c r="DD3414" i="1" a="1"/>
  <c r="DD3414" i="1" s="1"/>
  <c r="DD3415" i="1" a="1"/>
  <c r="DD3415" i="1"/>
  <c r="DD3416" i="1" a="1"/>
  <c r="DD3416" i="1"/>
  <c r="DD3417" i="1" a="1"/>
  <c r="DD3417" i="1" s="1"/>
  <c r="DD3418" i="1" a="1"/>
  <c r="DD3418" i="1" s="1"/>
  <c r="DD3419" i="1" a="1"/>
  <c r="DD3419" i="1"/>
  <c r="DD3420" i="1" a="1"/>
  <c r="DD3420" i="1" s="1"/>
  <c r="DD3421" i="1" a="1"/>
  <c r="DD3421" i="1" s="1"/>
  <c r="DD3422" i="1" a="1"/>
  <c r="DD3422" i="1" s="1"/>
  <c r="DD3423" i="1" a="1"/>
  <c r="DD3423" i="1"/>
  <c r="DD3424" i="1" a="1"/>
  <c r="DD3424" i="1"/>
  <c r="DD3425" i="1" a="1"/>
  <c r="DD3425" i="1"/>
  <c r="DD3426" i="1" a="1"/>
  <c r="DD3426" i="1" s="1"/>
  <c r="DD3427" i="1" a="1"/>
  <c r="DD3427" i="1" s="1"/>
  <c r="DD3428" i="1" a="1"/>
  <c r="DD3428" i="1"/>
  <c r="DD3429" i="1" a="1"/>
  <c r="DD3429" i="1" s="1"/>
  <c r="DD3430" i="1" a="1"/>
  <c r="DD3430" i="1" s="1"/>
  <c r="DD3431" i="1" a="1"/>
  <c r="DD3431" i="1"/>
  <c r="DD3432" i="1" a="1"/>
  <c r="DD3432" i="1"/>
  <c r="DD3433" i="1" a="1"/>
  <c r="DD3433" i="1"/>
  <c r="DD3434" i="1" a="1"/>
  <c r="DD3434" i="1" s="1"/>
  <c r="DD3435" i="1" a="1"/>
  <c r="DD3435" i="1" s="1"/>
  <c r="DD3436" i="1" a="1"/>
  <c r="DD3436" i="1" s="1"/>
  <c r="DD3437" i="1" a="1"/>
  <c r="DD3437" i="1" s="1"/>
  <c r="DD3438" i="1" a="1"/>
  <c r="DD3438" i="1" s="1"/>
  <c r="DD3439" i="1" a="1"/>
  <c r="DD3439" i="1"/>
  <c r="DD3440" i="1" a="1"/>
  <c r="DD3440" i="1"/>
  <c r="DD3441" i="1" a="1"/>
  <c r="DD3441" i="1"/>
  <c r="DD3442" i="1" a="1"/>
  <c r="DD3442" i="1" s="1"/>
  <c r="DD3443" i="1" a="1"/>
  <c r="DD3443" i="1" s="1"/>
  <c r="DD3444" i="1" a="1"/>
  <c r="DD3444" i="1" s="1"/>
  <c r="DD3445" i="1" a="1"/>
  <c r="DD3445" i="1" s="1"/>
  <c r="DD3446" i="1" a="1"/>
  <c r="DD3446" i="1" s="1"/>
  <c r="DD3447" i="1" a="1"/>
  <c r="DD3447" i="1"/>
  <c r="DD3448" i="1" a="1"/>
  <c r="DD3448" i="1"/>
  <c r="DD3449" i="1" a="1"/>
  <c r="DD3449" i="1"/>
  <c r="DD3450" i="1" a="1"/>
  <c r="DD3450" i="1" s="1"/>
  <c r="DD3451" i="1" a="1"/>
  <c r="DD3451" i="1"/>
  <c r="DD3452" i="1" a="1"/>
  <c r="DD3452" i="1" s="1"/>
  <c r="DD3453" i="1" a="1"/>
  <c r="DD3453" i="1" s="1"/>
  <c r="DD3454" i="1" a="1"/>
  <c r="DD3454" i="1" s="1"/>
  <c r="DD3455" i="1" a="1"/>
  <c r="DD3455" i="1"/>
  <c r="DD3456" i="1" a="1"/>
  <c r="DD3456" i="1"/>
  <c r="DD3457" i="1" a="1"/>
  <c r="DD3457" i="1"/>
  <c r="DD3458" i="1" a="1"/>
  <c r="DD3458" i="1" s="1"/>
  <c r="DD3459" i="1" a="1"/>
  <c r="DD3459" i="1" s="1"/>
  <c r="DD3460" i="1" a="1"/>
  <c r="DD3460" i="1"/>
  <c r="DD3461" i="1" a="1"/>
  <c r="DD3461" i="1" s="1"/>
  <c r="DD3462" i="1" a="1"/>
  <c r="DD3462" i="1" s="1"/>
  <c r="DD3463" i="1" a="1"/>
  <c r="DD3463" i="1"/>
  <c r="DD3464" i="1" a="1"/>
  <c r="DD3464" i="1"/>
  <c r="DD3465" i="1" a="1"/>
  <c r="DD3465" i="1"/>
  <c r="DD3466" i="1" a="1"/>
  <c r="DD3466" i="1" s="1"/>
  <c r="DD3467" i="1" a="1"/>
  <c r="DD3467" i="1" s="1"/>
  <c r="DD3468" i="1" a="1"/>
  <c r="DD3468" i="1" s="1"/>
  <c r="DD3469" i="1" a="1"/>
  <c r="DD3469" i="1" s="1"/>
  <c r="DD3470" i="1" a="1"/>
  <c r="DD3470" i="1" s="1"/>
  <c r="DD3471" i="1" a="1"/>
  <c r="DD3471" i="1"/>
  <c r="DD3472" i="1" a="1"/>
  <c r="DD3472" i="1"/>
  <c r="DD3473" i="1" a="1"/>
  <c r="DD3473" i="1"/>
  <c r="DD3474" i="1" a="1"/>
  <c r="DD3474" i="1" s="1"/>
  <c r="DD3475" i="1" a="1"/>
  <c r="DD3475" i="1" s="1"/>
  <c r="DD3476" i="1" a="1"/>
  <c r="DD3476" i="1" s="1"/>
  <c r="DD3477" i="1" a="1"/>
  <c r="DD3477" i="1" s="1"/>
  <c r="DD3478" i="1" a="1"/>
  <c r="DD3478" i="1" s="1"/>
  <c r="DD3479" i="1" a="1"/>
  <c r="DD3479" i="1"/>
  <c r="DD3480" i="1" a="1"/>
  <c r="DD3480" i="1"/>
  <c r="DD3481" i="1" a="1"/>
  <c r="DD3481" i="1"/>
  <c r="DD3482" i="1" a="1"/>
  <c r="DD3482" i="1" s="1"/>
  <c r="DD3483" i="1" a="1"/>
  <c r="DD3483" i="1"/>
  <c r="DD3484" i="1" a="1"/>
  <c r="DD3484" i="1" s="1"/>
  <c r="DD3485" i="1" a="1"/>
  <c r="DD3485" i="1" s="1"/>
  <c r="DD3486" i="1" a="1"/>
  <c r="DD3486" i="1" s="1"/>
  <c r="DD3487" i="1" a="1"/>
  <c r="DD3487" i="1"/>
  <c r="DD3488" i="1" a="1"/>
  <c r="DD3488" i="1"/>
  <c r="DD3489" i="1" a="1"/>
  <c r="DD3489" i="1"/>
  <c r="DD3490" i="1" a="1"/>
  <c r="DD3490" i="1" s="1"/>
  <c r="DD3491" i="1" a="1"/>
  <c r="DD3491" i="1" s="1"/>
  <c r="DD3492" i="1" a="1"/>
  <c r="DD3492" i="1"/>
  <c r="DD3493" i="1" a="1"/>
  <c r="DD3493" i="1" s="1"/>
  <c r="DD3494" i="1" a="1"/>
  <c r="DD3494" i="1" s="1"/>
  <c r="DD3495" i="1" a="1"/>
  <c r="DD3495" i="1"/>
  <c r="DD3496" i="1" a="1"/>
  <c r="DD3496" i="1"/>
  <c r="DD3497" i="1" a="1"/>
  <c r="DD3497" i="1"/>
  <c r="DD3498" i="1" a="1"/>
  <c r="DD3498" i="1" s="1"/>
  <c r="DD3499" i="1" a="1"/>
  <c r="DD3499" i="1" s="1"/>
  <c r="DD3500" i="1" a="1"/>
  <c r="DD3500" i="1" s="1"/>
  <c r="DD3501" i="1" a="1"/>
  <c r="DD3501" i="1"/>
  <c r="DD3502" i="1" a="1"/>
  <c r="DD3502" i="1" s="1"/>
  <c r="DD3503" i="1" a="1"/>
  <c r="DD3503" i="1"/>
  <c r="DD3504" i="1" a="1"/>
  <c r="DD3504" i="1"/>
  <c r="DD3505" i="1" a="1"/>
  <c r="DD3505" i="1"/>
  <c r="DD3506" i="1" a="1"/>
  <c r="DD3506" i="1"/>
  <c r="DD3507" i="1" a="1"/>
  <c r="DD3507" i="1"/>
  <c r="DD3508" i="1" a="1"/>
  <c r="DD3508" i="1"/>
  <c r="DD3509" i="1" a="1"/>
  <c r="DD3509" i="1"/>
  <c r="DD3510" i="1" a="1"/>
  <c r="DD3510" i="1"/>
  <c r="DD3511" i="1" a="1"/>
  <c r="DD3511" i="1"/>
  <c r="DD3512" i="1" a="1"/>
  <c r="DD3512" i="1"/>
  <c r="DD3513" i="1" a="1"/>
  <c r="DD3513" i="1"/>
  <c r="DD3514" i="1" a="1"/>
  <c r="DD3514" i="1" s="1"/>
  <c r="DD3515" i="1" a="1"/>
  <c r="DD3515" i="1" s="1"/>
  <c r="DD3516" i="1" a="1"/>
  <c r="DD3516" i="1" s="1"/>
  <c r="DD3517" i="1" a="1"/>
  <c r="DD3517" i="1" s="1"/>
  <c r="DD3518" i="1" a="1"/>
  <c r="DD3518" i="1"/>
  <c r="DD3519" i="1" a="1"/>
  <c r="DD3519" i="1" s="1"/>
  <c r="DD3520" i="1" a="1"/>
  <c r="DD3520" i="1" s="1"/>
  <c r="DD3521" i="1" a="1"/>
  <c r="DD3521" i="1" s="1"/>
  <c r="DD3522" i="1" a="1"/>
  <c r="DD3522" i="1" s="1"/>
  <c r="DD3523" i="1" a="1"/>
  <c r="DD3523" i="1"/>
  <c r="DD3524" i="1" a="1"/>
  <c r="DD3524" i="1" s="1"/>
  <c r="DD3525" i="1" a="1"/>
  <c r="DD3525" i="1" s="1"/>
  <c r="DD3526" i="1" a="1"/>
  <c r="DD3526" i="1" s="1"/>
  <c r="DD3527" i="1" a="1"/>
  <c r="DD3527" i="1" s="1"/>
  <c r="DD3528" i="1" a="1"/>
  <c r="DD3528" i="1" s="1"/>
  <c r="DD3529" i="1" a="1"/>
  <c r="DD3529" i="1" s="1"/>
  <c r="DD3530" i="1" a="1"/>
  <c r="DD3530" i="1" s="1"/>
  <c r="DD3531" i="1" a="1"/>
  <c r="DD3531" i="1" s="1"/>
  <c r="DD3532" i="1" a="1"/>
  <c r="DD3532" i="1" s="1"/>
  <c r="DD3533" i="1" a="1"/>
  <c r="DD3533" i="1" s="1"/>
  <c r="DD3534" i="1" a="1"/>
  <c r="DD3534" i="1"/>
  <c r="DD3535" i="1" a="1"/>
  <c r="DD3535" i="1" s="1"/>
  <c r="DD3536" i="1" a="1"/>
  <c r="DD3536" i="1" s="1"/>
  <c r="DD3537" i="1" a="1"/>
  <c r="DD3537" i="1" s="1"/>
  <c r="DD3538" i="1" a="1"/>
  <c r="DD3538" i="1" s="1"/>
  <c r="DD3539" i="1" a="1"/>
  <c r="DD3539" i="1" s="1"/>
  <c r="DD3540" i="1" a="1"/>
  <c r="DD3540" i="1" s="1"/>
  <c r="DD3541" i="1" a="1"/>
  <c r="DD3541" i="1" s="1"/>
  <c r="DD3542" i="1" a="1"/>
  <c r="DD3542" i="1" s="1"/>
  <c r="DD3543" i="1" a="1"/>
  <c r="DD3543" i="1" s="1"/>
  <c r="DD3544" i="1" a="1"/>
  <c r="DD3544" i="1" s="1"/>
  <c r="DD3545" i="1" a="1"/>
  <c r="DD3545" i="1" s="1"/>
  <c r="DD3546" i="1" a="1"/>
  <c r="DD3546" i="1" s="1"/>
  <c r="DD3547" i="1" a="1"/>
  <c r="DD3547" i="1" s="1"/>
  <c r="DD3548" i="1" a="1"/>
  <c r="DD3548" i="1" s="1"/>
  <c r="DD3549" i="1" a="1"/>
  <c r="DD3549" i="1" s="1"/>
  <c r="DD3550" i="1" a="1"/>
  <c r="DD3550" i="1" s="1"/>
  <c r="DD3551" i="1" a="1"/>
  <c r="DD3551" i="1" s="1"/>
  <c r="DD3552" i="1" a="1"/>
  <c r="DD3552" i="1" s="1"/>
  <c r="DD3553" i="1" a="1"/>
  <c r="DD3553" i="1" s="1"/>
  <c r="DD3554" i="1" a="1"/>
  <c r="DD3554" i="1" s="1"/>
  <c r="DD3555" i="1" a="1"/>
  <c r="DD3555" i="1" s="1"/>
  <c r="DD3556" i="1" a="1"/>
  <c r="DD3556" i="1" s="1"/>
  <c r="DD3557" i="1" a="1"/>
  <c r="DD3557" i="1" s="1"/>
  <c r="DD3558" i="1" a="1"/>
  <c r="DD3558" i="1" s="1"/>
  <c r="DD3559" i="1" a="1"/>
  <c r="DD3559" i="1" s="1"/>
  <c r="DD3560" i="1" a="1"/>
  <c r="DD3560" i="1" s="1"/>
  <c r="DD3561" i="1" a="1"/>
  <c r="DD3561" i="1" s="1"/>
  <c r="DD3562" i="1" a="1"/>
  <c r="DD3562" i="1" s="1"/>
  <c r="DD3563" i="1" a="1"/>
  <c r="DD3563" i="1" s="1"/>
  <c r="DD3564" i="1" a="1"/>
  <c r="DD3564" i="1" s="1"/>
  <c r="DD3565" i="1" a="1"/>
  <c r="DD3565" i="1" s="1"/>
  <c r="DD3566" i="1" a="1"/>
  <c r="DD3566" i="1" s="1"/>
  <c r="DD3567" i="1" a="1"/>
  <c r="DD3567" i="1" s="1"/>
  <c r="DD3568" i="1" a="1"/>
  <c r="DD3568" i="1" s="1"/>
  <c r="DD3569" i="1" a="1"/>
  <c r="DD3569" i="1" s="1"/>
  <c r="DD3570" i="1" a="1"/>
  <c r="DD3570" i="1" s="1"/>
  <c r="DD3571" i="1" a="1"/>
  <c r="DD3571" i="1" s="1"/>
  <c r="DD3572" i="1" a="1"/>
  <c r="DD3572" i="1" s="1"/>
  <c r="DD3573" i="1" a="1"/>
  <c r="DD3573" i="1" s="1"/>
  <c r="DD3574" i="1" a="1"/>
  <c r="DD3574" i="1" s="1"/>
  <c r="DD3575" i="1" a="1"/>
  <c r="DD3575" i="1" s="1"/>
  <c r="DD3576" i="1" a="1"/>
  <c r="DD3576" i="1" s="1"/>
  <c r="DD3577" i="1" a="1"/>
  <c r="DD3577" i="1" s="1"/>
  <c r="DD3578" i="1" a="1"/>
  <c r="DD3578" i="1" s="1"/>
  <c r="DD3579" i="1" a="1"/>
  <c r="DD3579" i="1" s="1"/>
  <c r="DD3580" i="1" a="1"/>
  <c r="DD3580" i="1" s="1"/>
  <c r="DD3581" i="1" a="1"/>
  <c r="DD3581" i="1" s="1"/>
  <c r="DD3582" i="1" a="1"/>
  <c r="DD3582" i="1" s="1"/>
  <c r="DD3583" i="1" a="1"/>
  <c r="DD3583" i="1" s="1"/>
  <c r="DD3584" i="1" a="1"/>
  <c r="DD3584" i="1" s="1"/>
  <c r="DD3585" i="1" a="1"/>
  <c r="DD3585" i="1" s="1"/>
  <c r="DD3586" i="1" a="1"/>
  <c r="DD3586" i="1" s="1"/>
  <c r="DD3587" i="1" a="1"/>
  <c r="DD3587" i="1" s="1"/>
  <c r="DD3588" i="1" a="1"/>
  <c r="DD3588" i="1" s="1"/>
  <c r="DD3589" i="1" a="1"/>
  <c r="DD3589" i="1" s="1"/>
  <c r="DD3590" i="1" a="1"/>
  <c r="DD3590" i="1" s="1"/>
  <c r="DD3591" i="1" a="1"/>
  <c r="DD3591" i="1" s="1"/>
  <c r="DD3592" i="1" a="1"/>
  <c r="DD3592" i="1" s="1"/>
  <c r="DD3593" i="1" a="1"/>
  <c r="DD3593" i="1" s="1"/>
  <c r="DD3594" i="1" a="1"/>
  <c r="DD3594" i="1" s="1"/>
  <c r="DD3595" i="1" a="1"/>
  <c r="DD3595" i="1" s="1"/>
  <c r="DD3596" i="1" a="1"/>
  <c r="DD3596" i="1" s="1"/>
  <c r="DD3597" i="1" a="1"/>
  <c r="DD3597" i="1" s="1"/>
  <c r="DD3598" i="1" a="1"/>
  <c r="DD3598" i="1" s="1"/>
  <c r="DD3599" i="1" a="1"/>
  <c r="DD3599" i="1" s="1"/>
  <c r="DD3600" i="1" a="1"/>
  <c r="DD3600" i="1" s="1"/>
  <c r="DD3601" i="1" a="1"/>
  <c r="DD3601" i="1" s="1"/>
  <c r="DD3602" i="1" a="1"/>
  <c r="DD3602" i="1" s="1"/>
  <c r="DD3603" i="1" a="1"/>
  <c r="DD3603" i="1" s="1"/>
  <c r="DD3604" i="1" a="1"/>
  <c r="DD3604" i="1" s="1"/>
  <c r="DD3605" i="1" a="1"/>
  <c r="DD3605" i="1" s="1"/>
  <c r="DD3606" i="1" a="1"/>
  <c r="DD3606" i="1" s="1"/>
  <c r="DD3607" i="1" a="1"/>
  <c r="DD3607" i="1" s="1"/>
  <c r="DD3608" i="1" a="1"/>
  <c r="DD3608" i="1" s="1"/>
  <c r="DD3609" i="1" a="1"/>
  <c r="DD3609" i="1" s="1"/>
  <c r="DD3610" i="1" a="1"/>
  <c r="DD3610" i="1" s="1"/>
  <c r="DD3611" i="1" a="1"/>
  <c r="DD3611" i="1" s="1"/>
  <c r="DD3612" i="1" a="1"/>
  <c r="DD3612" i="1" s="1"/>
  <c r="DD3613" i="1" a="1"/>
  <c r="DD3613" i="1" s="1"/>
  <c r="DD3614" i="1" a="1"/>
  <c r="DD3614" i="1" s="1"/>
  <c r="DD3615" i="1" a="1"/>
  <c r="DD3615" i="1" s="1"/>
  <c r="DD3616" i="1" a="1"/>
  <c r="DD3616" i="1" s="1"/>
  <c r="DD3617" i="1" a="1"/>
  <c r="DD3617" i="1" s="1"/>
  <c r="DD3618" i="1" a="1"/>
  <c r="DD3618" i="1" s="1"/>
  <c r="DD3619" i="1" a="1"/>
  <c r="DD3619" i="1" s="1"/>
  <c r="DD3620" i="1" a="1"/>
  <c r="DD3620" i="1" s="1"/>
  <c r="DD3621" i="1" a="1"/>
  <c r="DD3621" i="1" s="1"/>
  <c r="DD3622" i="1" a="1"/>
  <c r="DD3622" i="1" s="1"/>
  <c r="DD3623" i="1" a="1"/>
  <c r="DD3623" i="1" s="1"/>
  <c r="DD3624" i="1" a="1"/>
  <c r="DD3624" i="1" s="1"/>
  <c r="DD3625" i="1" a="1"/>
  <c r="DD3625" i="1" s="1"/>
  <c r="DD3626" i="1" a="1"/>
  <c r="DD3626" i="1" s="1"/>
  <c r="DD3627" i="1" a="1"/>
  <c r="DD3627" i="1" s="1"/>
  <c r="DD3628" i="1" a="1"/>
  <c r="DD3628" i="1" s="1"/>
  <c r="DD3629" i="1" a="1"/>
  <c r="DD3629" i="1" s="1"/>
  <c r="DD3630" i="1" a="1"/>
  <c r="DD3630" i="1" s="1"/>
  <c r="DD3631" i="1" a="1"/>
  <c r="DD3631" i="1" s="1"/>
  <c r="DD3632" i="1" a="1"/>
  <c r="DD3632" i="1" s="1"/>
  <c r="DD3633" i="1" a="1"/>
  <c r="DD3633" i="1" s="1"/>
  <c r="DD3634" i="1" a="1"/>
  <c r="DD3634" i="1" s="1"/>
  <c r="DD3635" i="1" a="1"/>
  <c r="DD3635" i="1" s="1"/>
  <c r="DD3636" i="1" a="1"/>
  <c r="DD3636" i="1" s="1"/>
  <c r="DD3637" i="1" a="1"/>
  <c r="DD3637" i="1" s="1"/>
  <c r="DD3638" i="1" a="1"/>
  <c r="DD3638" i="1" s="1"/>
  <c r="DD3639" i="1" a="1"/>
  <c r="DD3639" i="1" s="1"/>
  <c r="DD3640" i="1" a="1"/>
  <c r="DD3640" i="1" s="1"/>
  <c r="DD3641" i="1" a="1"/>
  <c r="DD3641" i="1" s="1"/>
  <c r="DD3642" i="1" a="1"/>
  <c r="DD3642" i="1" s="1"/>
  <c r="DD3643" i="1" a="1"/>
  <c r="DD3643" i="1" s="1"/>
  <c r="DD3644" i="1" a="1"/>
  <c r="DD3644" i="1" s="1"/>
  <c r="DD3645" i="1" a="1"/>
  <c r="DD3645" i="1" s="1"/>
  <c r="DD3646" i="1" a="1"/>
  <c r="DD3646" i="1" s="1"/>
  <c r="DD3647" i="1" a="1"/>
  <c r="DD3647" i="1" s="1"/>
  <c r="DD3648" i="1" a="1"/>
  <c r="DD3648" i="1" s="1"/>
  <c r="DD3649" i="1" a="1"/>
  <c r="DD3649" i="1" s="1"/>
  <c r="DD3650" i="1" a="1"/>
  <c r="DD3650" i="1" s="1"/>
  <c r="DD3651" i="1" a="1"/>
  <c r="DD3651" i="1" s="1"/>
  <c r="DD3652" i="1" a="1"/>
  <c r="DD3652" i="1" s="1"/>
  <c r="DD3653" i="1" a="1"/>
  <c r="DD3653" i="1" s="1"/>
  <c r="DD3654" i="1" a="1"/>
  <c r="DD3654" i="1" s="1"/>
  <c r="DD3655" i="1" a="1"/>
  <c r="DD3655" i="1" s="1"/>
  <c r="DD3656" i="1" a="1"/>
  <c r="DD3656" i="1" s="1"/>
  <c r="DD3657" i="1" a="1"/>
  <c r="DD3657" i="1" s="1"/>
  <c r="DD3658" i="1" a="1"/>
  <c r="DD3658" i="1" s="1"/>
  <c r="DD3659" i="1" a="1"/>
  <c r="DD3659" i="1" s="1"/>
  <c r="DD3660" i="1" a="1"/>
  <c r="DD3660" i="1" s="1"/>
  <c r="DD3661" i="1" a="1"/>
  <c r="DD3661" i="1" s="1"/>
  <c r="DD3662" i="1" a="1"/>
  <c r="DD3662" i="1" s="1"/>
  <c r="DD3663" i="1" a="1"/>
  <c r="DD3663" i="1" s="1"/>
  <c r="DD3664" i="1" a="1"/>
  <c r="DD3664" i="1" s="1"/>
  <c r="DD3665" i="1" a="1"/>
  <c r="DD3665" i="1" s="1"/>
  <c r="DD3666" i="1" a="1"/>
  <c r="DD3666" i="1" s="1"/>
  <c r="DD3667" i="1" a="1"/>
  <c r="DD3667" i="1" s="1"/>
  <c r="DD3668" i="1" a="1"/>
  <c r="DD3668" i="1" s="1"/>
  <c r="DD3669" i="1" a="1"/>
  <c r="DD3669" i="1" s="1"/>
  <c r="DD3670" i="1" a="1"/>
  <c r="DD3670" i="1" s="1"/>
  <c r="DD3671" i="1" a="1"/>
  <c r="DD3671" i="1" s="1"/>
  <c r="DD3672" i="1" a="1"/>
  <c r="DD3672" i="1" s="1"/>
  <c r="DD3673" i="1" a="1"/>
  <c r="DD3673" i="1" s="1"/>
  <c r="DD3674" i="1" a="1"/>
  <c r="DD3674" i="1" s="1"/>
  <c r="DD3675" i="1" a="1"/>
  <c r="DD3675" i="1" s="1"/>
  <c r="DD3676" i="1" a="1"/>
  <c r="DD3676" i="1" s="1"/>
  <c r="DD3677" i="1" a="1"/>
  <c r="DD3677" i="1" s="1"/>
  <c r="DD3678" i="1" a="1"/>
  <c r="DD3678" i="1" s="1"/>
  <c r="DD3679" i="1" a="1"/>
  <c r="DD3679" i="1" s="1"/>
  <c r="DD3680" i="1" a="1"/>
  <c r="DD3680" i="1" s="1"/>
  <c r="DD3681" i="1" a="1"/>
  <c r="DD3681" i="1" s="1"/>
  <c r="DD3682" i="1" a="1"/>
  <c r="DD3682" i="1" s="1"/>
  <c r="DD3683" i="1" a="1"/>
  <c r="DD3683" i="1" s="1"/>
  <c r="DD3684" i="1" a="1"/>
  <c r="DD3684" i="1" s="1"/>
  <c r="DD3685" i="1" a="1"/>
  <c r="DD3685" i="1" s="1"/>
  <c r="DD3686" i="1" a="1"/>
  <c r="DD3686" i="1" s="1"/>
  <c r="DD3687" i="1" a="1"/>
  <c r="DD3687" i="1" s="1"/>
  <c r="DD3688" i="1" a="1"/>
  <c r="DD3688" i="1" s="1"/>
  <c r="DD3689" i="1" a="1"/>
  <c r="DD3689" i="1" s="1"/>
  <c r="DD3690" i="1" a="1"/>
  <c r="DD3690" i="1" s="1"/>
  <c r="DD3691" i="1" a="1"/>
  <c r="DD3691" i="1" s="1"/>
  <c r="DD3692" i="1" a="1"/>
  <c r="DD3692" i="1" s="1"/>
  <c r="DD3693" i="1" a="1"/>
  <c r="DD3693" i="1" s="1"/>
  <c r="DD3694" i="1" a="1"/>
  <c r="DD3694" i="1" s="1"/>
  <c r="DD3695" i="1" a="1"/>
  <c r="DD3695" i="1" s="1"/>
  <c r="DD3696" i="1" a="1"/>
  <c r="DD3696" i="1" s="1"/>
  <c r="DD3697" i="1" a="1"/>
  <c r="DD3697" i="1" s="1"/>
  <c r="DD3698" i="1" a="1"/>
  <c r="DD3698" i="1" s="1"/>
  <c r="DD3699" i="1" a="1"/>
  <c r="DD3699" i="1" s="1"/>
  <c r="DD3700" i="1" a="1"/>
  <c r="DD3700" i="1" s="1"/>
  <c r="DD3701" i="1" a="1"/>
  <c r="DD3701" i="1" s="1"/>
  <c r="DD3702" i="1" a="1"/>
  <c r="DD3702" i="1" s="1"/>
  <c r="DD3703" i="1" a="1"/>
  <c r="DD3703" i="1" s="1"/>
  <c r="DD3704" i="1" a="1"/>
  <c r="DD3704" i="1" s="1"/>
  <c r="DD3705" i="1" a="1"/>
  <c r="DD3705" i="1" s="1"/>
  <c r="DD3706" i="1" a="1"/>
  <c r="DD3706" i="1" s="1"/>
  <c r="DD3707" i="1" a="1"/>
  <c r="DD3707" i="1" s="1"/>
  <c r="DD3708" i="1" a="1"/>
  <c r="DD3708" i="1" s="1"/>
  <c r="DD3709" i="1" a="1"/>
  <c r="DD3709" i="1" s="1"/>
  <c r="DD3710" i="1" a="1"/>
  <c r="DD3710" i="1" s="1"/>
  <c r="DD3711" i="1" a="1"/>
  <c r="DD3711" i="1" s="1"/>
  <c r="DD3712" i="1" a="1"/>
  <c r="DD3712" i="1" s="1"/>
  <c r="DD3713" i="1" a="1"/>
  <c r="DD3713" i="1" s="1"/>
  <c r="DD3714" i="1" a="1"/>
  <c r="DD3714" i="1" s="1"/>
  <c r="DD3715" i="1" a="1"/>
  <c r="DD3715" i="1" s="1"/>
  <c r="DD3716" i="1" a="1"/>
  <c r="DD3716" i="1" s="1"/>
  <c r="DD3717" i="1" a="1"/>
  <c r="DD3717" i="1" s="1"/>
  <c r="DD3718" i="1" a="1"/>
  <c r="DD3718" i="1" s="1"/>
  <c r="DD3719" i="1" a="1"/>
  <c r="DD3719" i="1" s="1"/>
  <c r="DD3720" i="1" a="1"/>
  <c r="DD3720" i="1" s="1"/>
  <c r="DD3721" i="1" a="1"/>
  <c r="DD3721" i="1" s="1"/>
  <c r="DD3722" i="1" a="1"/>
  <c r="DD3722" i="1" s="1"/>
  <c r="DD3723" i="1" a="1"/>
  <c r="DD3723" i="1" s="1"/>
  <c r="DD3724" i="1" a="1"/>
  <c r="DD3724" i="1" s="1"/>
  <c r="DD3725" i="1" a="1"/>
  <c r="DD3725" i="1" s="1"/>
  <c r="DD3726" i="1" a="1"/>
  <c r="DD3726" i="1" s="1"/>
  <c r="DD3727" i="1" a="1"/>
  <c r="DD3727" i="1" s="1"/>
  <c r="DD3728" i="1" a="1"/>
  <c r="DD3728" i="1" s="1"/>
  <c r="DD3729" i="1" a="1"/>
  <c r="DD3729" i="1" s="1"/>
  <c r="DD3730" i="1" a="1"/>
  <c r="DD3730" i="1" s="1"/>
  <c r="DD3731" i="1" a="1"/>
  <c r="DD3731" i="1" s="1"/>
  <c r="DD3732" i="1" a="1"/>
  <c r="DD3732" i="1" s="1"/>
  <c r="DD3733" i="1" a="1"/>
  <c r="DD3733" i="1" s="1"/>
  <c r="DD3734" i="1" a="1"/>
  <c r="DD3734" i="1" s="1"/>
  <c r="DD3735" i="1" a="1"/>
  <c r="DD3735" i="1" s="1"/>
  <c r="DD3736" i="1" a="1"/>
  <c r="DD3736" i="1" s="1"/>
  <c r="DD3737" i="1" a="1"/>
  <c r="DD3737" i="1" s="1"/>
  <c r="DD3738" i="1" a="1"/>
  <c r="DD3738" i="1" s="1"/>
  <c r="DD3739" i="1" a="1"/>
  <c r="DD3739" i="1" s="1"/>
  <c r="DD3740" i="1" a="1"/>
  <c r="DD3740" i="1" s="1"/>
  <c r="DD3741" i="1" a="1"/>
  <c r="DD3741" i="1" s="1"/>
  <c r="DD3742" i="1" a="1"/>
  <c r="DD3742" i="1" s="1"/>
  <c r="DD3743" i="1" a="1"/>
  <c r="DD3743" i="1" s="1"/>
  <c r="DD3744" i="1" a="1"/>
  <c r="DD3744" i="1" s="1"/>
  <c r="DD3745" i="1" a="1"/>
  <c r="DD3745" i="1" s="1"/>
  <c r="DD3746" i="1" a="1"/>
  <c r="DD3746" i="1" s="1"/>
  <c r="DD3747" i="1" a="1"/>
  <c r="DD3747" i="1" s="1"/>
  <c r="DD3748" i="1" a="1"/>
  <c r="DD3748" i="1" s="1"/>
  <c r="DD3749" i="1" a="1"/>
  <c r="DD3749" i="1" s="1"/>
  <c r="DD3750" i="1" a="1"/>
  <c r="DD3750" i="1" s="1"/>
  <c r="DD3751" i="1" a="1"/>
  <c r="DD3751" i="1" s="1"/>
  <c r="DD3752" i="1" a="1"/>
  <c r="DD3752" i="1" s="1"/>
  <c r="DD3753" i="1" a="1"/>
  <c r="DD3753" i="1" s="1"/>
  <c r="DD3754" i="1" a="1"/>
  <c r="DD3754" i="1" s="1"/>
  <c r="DD3755" i="1" a="1"/>
  <c r="DD3755" i="1" s="1"/>
  <c r="DD3756" i="1" a="1"/>
  <c r="DD3756" i="1" s="1"/>
  <c r="DD3757" i="1" a="1"/>
  <c r="DD3757" i="1" s="1"/>
  <c r="DD3758" i="1" a="1"/>
  <c r="DD3758" i="1" s="1"/>
  <c r="DD3759" i="1" a="1"/>
  <c r="DD3759" i="1" s="1"/>
  <c r="DD3760" i="1" a="1"/>
  <c r="DD3760" i="1" s="1"/>
  <c r="DD3761" i="1" a="1"/>
  <c r="DD3761" i="1" s="1"/>
  <c r="DD3762" i="1" a="1"/>
  <c r="DD3762" i="1" s="1"/>
  <c r="DD3763" i="1" a="1"/>
  <c r="DD3763" i="1" s="1"/>
  <c r="DD3764" i="1" a="1"/>
  <c r="DD3764" i="1" s="1"/>
  <c r="DD3765" i="1" a="1"/>
  <c r="DD3765" i="1" s="1"/>
  <c r="DD3766" i="1" a="1"/>
  <c r="DD3766" i="1" s="1"/>
  <c r="DD3767" i="1" a="1"/>
  <c r="DD3767" i="1" s="1"/>
  <c r="DD3768" i="1" a="1"/>
  <c r="DD3768" i="1" s="1"/>
  <c r="DD3769" i="1" a="1"/>
  <c r="DD3769" i="1" s="1"/>
  <c r="DD3770" i="1" a="1"/>
  <c r="DD3770" i="1" s="1"/>
  <c r="DD3771" i="1" a="1"/>
  <c r="DD3771" i="1" s="1"/>
  <c r="DD3772" i="1" a="1"/>
  <c r="DD3772" i="1" s="1"/>
  <c r="DD3773" i="1" a="1"/>
  <c r="DD3773" i="1" s="1"/>
  <c r="DD3774" i="1" a="1"/>
  <c r="DD3774" i="1" s="1"/>
  <c r="DD3775" i="1" a="1"/>
  <c r="DD3775" i="1" s="1"/>
  <c r="DD3776" i="1" a="1"/>
  <c r="DD3776" i="1" s="1"/>
  <c r="DD3777" i="1" a="1"/>
  <c r="DD3777" i="1" s="1"/>
  <c r="DD3778" i="1" a="1"/>
  <c r="DD3778" i="1" s="1"/>
  <c r="DD3779" i="1" a="1"/>
  <c r="DD3779" i="1" s="1"/>
  <c r="DD3780" i="1" a="1"/>
  <c r="DD3780" i="1" s="1"/>
  <c r="DD3781" i="1" a="1"/>
  <c r="DD3781" i="1" s="1"/>
  <c r="DD3782" i="1" a="1"/>
  <c r="DD3782" i="1" s="1"/>
  <c r="DD3783" i="1" a="1"/>
  <c r="DD3783" i="1" s="1"/>
  <c r="DD3784" i="1" a="1"/>
  <c r="DD3784" i="1" s="1"/>
  <c r="DD3785" i="1" a="1"/>
  <c r="DD3785" i="1" s="1"/>
  <c r="DD3786" i="1" a="1"/>
  <c r="DD3786" i="1" s="1"/>
  <c r="DD3787" i="1" a="1"/>
  <c r="DD3787" i="1" s="1"/>
  <c r="DD3788" i="1" a="1"/>
  <c r="DD3788" i="1" s="1"/>
  <c r="DD3789" i="1" a="1"/>
  <c r="DD3789" i="1" s="1"/>
  <c r="DD3790" i="1" a="1"/>
  <c r="DD3790" i="1" s="1"/>
  <c r="DD3791" i="1" a="1"/>
  <c r="DD3791" i="1" s="1"/>
  <c r="DD3792" i="1" a="1"/>
  <c r="DD3792" i="1" s="1"/>
  <c r="DD3793" i="1" a="1"/>
  <c r="DD3793" i="1" s="1"/>
  <c r="DD3794" i="1" a="1"/>
  <c r="DD3794" i="1" s="1"/>
  <c r="DD3795" i="1" a="1"/>
  <c r="DD3795" i="1" s="1"/>
  <c r="DD3796" i="1" a="1"/>
  <c r="DD3796" i="1" s="1"/>
  <c r="DD3797" i="1" a="1"/>
  <c r="DD3797" i="1" s="1"/>
  <c r="DD3798" i="1" a="1"/>
  <c r="DD3798" i="1" s="1"/>
  <c r="DD3799" i="1" a="1"/>
  <c r="DD3799" i="1" s="1"/>
  <c r="DD3800" i="1" a="1"/>
  <c r="DD3800" i="1" s="1"/>
  <c r="DD3801" i="1" a="1"/>
  <c r="DD3801" i="1" s="1"/>
  <c r="DD3802" i="1" a="1"/>
  <c r="DD3802" i="1" s="1"/>
  <c r="DD3803" i="1" a="1"/>
  <c r="DD3803" i="1" s="1"/>
  <c r="DD3804" i="1" a="1"/>
  <c r="DD3804" i="1" s="1"/>
  <c r="DD3805" i="1" a="1"/>
  <c r="DD3805" i="1" s="1"/>
  <c r="DD3806" i="1" a="1"/>
  <c r="DD3806" i="1" s="1"/>
  <c r="DD3807" i="1" a="1"/>
  <c r="DD3807" i="1" s="1"/>
  <c r="DD3808" i="1" a="1"/>
  <c r="DD3808" i="1" s="1"/>
  <c r="DD3809" i="1" a="1"/>
  <c r="DD3809" i="1" s="1"/>
  <c r="DD3810" i="1" a="1"/>
  <c r="DD3810" i="1" s="1"/>
  <c r="DD3811" i="1" a="1"/>
  <c r="DD3811" i="1" s="1"/>
  <c r="DD3812" i="1" a="1"/>
  <c r="DD3812" i="1" s="1"/>
  <c r="DD3813" i="1" a="1"/>
  <c r="DD3813" i="1" s="1"/>
  <c r="DD3814" i="1" a="1"/>
  <c r="DD3814" i="1" s="1"/>
  <c r="DD3815" i="1" a="1"/>
  <c r="DD3815" i="1" s="1"/>
  <c r="DD3816" i="1" a="1"/>
  <c r="DD3816" i="1" s="1"/>
  <c r="DD3817" i="1" a="1"/>
  <c r="DD3817" i="1" s="1"/>
  <c r="DD3818" i="1" a="1"/>
  <c r="DD3818" i="1" s="1"/>
  <c r="DD3819" i="1" a="1"/>
  <c r="DD3819" i="1" s="1"/>
  <c r="DD3820" i="1" a="1"/>
  <c r="DD3820" i="1" s="1"/>
  <c r="DD3821" i="1" a="1"/>
  <c r="DD3821" i="1" s="1"/>
  <c r="DD3822" i="1" a="1"/>
  <c r="DD3822" i="1" s="1"/>
  <c r="DD3823" i="1" a="1"/>
  <c r="DD3823" i="1" s="1"/>
  <c r="DD3824" i="1" a="1"/>
  <c r="DD3824" i="1" s="1"/>
  <c r="DD3825" i="1" a="1"/>
  <c r="DD3825" i="1"/>
  <c r="DD3826" i="1" a="1"/>
  <c r="DD3826" i="1" s="1"/>
  <c r="DD3827" i="1" a="1"/>
  <c r="DD3827" i="1" s="1"/>
  <c r="DD3828" i="1" a="1"/>
  <c r="DD3828" i="1" s="1"/>
  <c r="DD3829" i="1" a="1"/>
  <c r="DD3829" i="1" s="1"/>
  <c r="DD3830" i="1" a="1"/>
  <c r="DD3830" i="1" s="1"/>
  <c r="DD3831" i="1" a="1"/>
  <c r="DD3831" i="1" s="1"/>
  <c r="DD3832" i="1" a="1"/>
  <c r="DD3832" i="1" s="1"/>
  <c r="DD3833" i="1" a="1"/>
  <c r="DD3833" i="1"/>
  <c r="DD3834" i="1" a="1"/>
  <c r="DD3834" i="1"/>
  <c r="DD3835" i="1" a="1"/>
  <c r="DD3835" i="1"/>
  <c r="DD3836" i="1" a="1"/>
  <c r="DD3836" i="1" s="1"/>
  <c r="DD3837" i="1" a="1"/>
  <c r="DD3837" i="1" s="1"/>
  <c r="DD3838" i="1" a="1"/>
  <c r="DD3838" i="1" s="1"/>
  <c r="DD3839" i="1" a="1"/>
  <c r="DD3839" i="1" s="1"/>
  <c r="DD3840" i="1" a="1"/>
  <c r="DD3840" i="1" s="1"/>
  <c r="DD3841" i="1" a="1"/>
  <c r="DD3841" i="1"/>
  <c r="DD3842" i="1" a="1"/>
  <c r="DD3842" i="1"/>
  <c r="DD3843" i="1" a="1"/>
  <c r="DD3843" i="1"/>
  <c r="DD3844" i="1" a="1"/>
  <c r="DD3844" i="1" s="1"/>
  <c r="DD3845" i="1" a="1"/>
  <c r="DD3845" i="1" s="1"/>
  <c r="DD3846" i="1" a="1"/>
  <c r="DD3846" i="1" s="1"/>
  <c r="DD3847" i="1" a="1"/>
  <c r="DD3847" i="1" s="1"/>
  <c r="DD3848" i="1" a="1"/>
  <c r="DD3848" i="1" s="1"/>
  <c r="DD3849" i="1" a="1"/>
  <c r="DD3849" i="1"/>
  <c r="DD3850" i="1" a="1"/>
  <c r="DD3850" i="1"/>
  <c r="DD3851" i="1" a="1"/>
  <c r="DD3851" i="1"/>
  <c r="DD3852" i="1" a="1"/>
  <c r="DD3852" i="1" s="1"/>
  <c r="DD3853" i="1" a="1"/>
  <c r="DD3853" i="1" s="1"/>
  <c r="DD3854" i="1" a="1"/>
  <c r="DD3854" i="1" s="1"/>
  <c r="DD3855" i="1" a="1"/>
  <c r="DD3855" i="1" s="1"/>
  <c r="DD3856" i="1" a="1"/>
  <c r="DD3856" i="1" s="1"/>
  <c r="DD3857" i="1" a="1"/>
  <c r="DD3857" i="1"/>
  <c r="DD3858" i="1" a="1"/>
  <c r="DD3858" i="1"/>
  <c r="DD3859" i="1" a="1"/>
  <c r="DD3859" i="1"/>
  <c r="DD3860" i="1" a="1"/>
  <c r="DD3860" i="1" s="1"/>
  <c r="DD3861" i="1" a="1"/>
  <c r="DD3861" i="1" s="1"/>
  <c r="DD3862" i="1" a="1"/>
  <c r="DD3862" i="1" s="1"/>
  <c r="DD3863" i="1" a="1"/>
  <c r="DD3863" i="1" s="1"/>
  <c r="DD3864" i="1" a="1"/>
  <c r="DD3864" i="1" s="1"/>
  <c r="DD3865" i="1" a="1"/>
  <c r="DD3865" i="1"/>
  <c r="DD3866" i="1" a="1"/>
  <c r="DD3866" i="1"/>
  <c r="DD3867" i="1" a="1"/>
  <c r="DD3867" i="1"/>
  <c r="DD3868" i="1" a="1"/>
  <c r="DD3868" i="1" s="1"/>
  <c r="DD3869" i="1" a="1"/>
  <c r="DD3869" i="1" s="1"/>
  <c r="DD3870" i="1" a="1"/>
  <c r="DD3870" i="1" s="1"/>
  <c r="DD3871" i="1" a="1"/>
  <c r="DD3871" i="1" s="1"/>
  <c r="DD3872" i="1" a="1"/>
  <c r="DD3872" i="1" s="1"/>
  <c r="DD3873" i="1" a="1"/>
  <c r="DD3873" i="1"/>
  <c r="DD3874" i="1" a="1"/>
  <c r="DD3874" i="1"/>
  <c r="DD3875" i="1" a="1"/>
  <c r="DD3875" i="1"/>
  <c r="DD3876" i="1" a="1"/>
  <c r="DD3876" i="1" s="1"/>
  <c r="DD3877" i="1" a="1"/>
  <c r="DD3877" i="1" s="1"/>
  <c r="DD3878" i="1" a="1"/>
  <c r="DD3878" i="1" s="1"/>
  <c r="DD3879" i="1" a="1"/>
  <c r="DD3879" i="1" s="1"/>
  <c r="DD3880" i="1" a="1"/>
  <c r="DD3880" i="1" s="1"/>
  <c r="DD3881" i="1" a="1"/>
  <c r="DD3881" i="1" s="1"/>
  <c r="DD3882" i="1" a="1"/>
  <c r="DD3882" i="1"/>
  <c r="DD3883" i="1" a="1"/>
  <c r="DD3883" i="1"/>
  <c r="DD3884" i="1" a="1"/>
  <c r="DD3884" i="1" s="1"/>
  <c r="DD3885" i="1" a="1"/>
  <c r="DD3885" i="1" s="1"/>
  <c r="DD3886" i="1" a="1"/>
  <c r="DD3886" i="1" s="1"/>
  <c r="DD3887" i="1" a="1"/>
  <c r="DD3887" i="1" s="1"/>
  <c r="DD3888" i="1" a="1"/>
  <c r="DD3888" i="1" s="1"/>
  <c r="DD3889" i="1" a="1"/>
  <c r="DD3889" i="1"/>
  <c r="DD3890" i="1" a="1"/>
  <c r="DD3890" i="1"/>
  <c r="DD3891" i="1" a="1"/>
  <c r="DD3891" i="1"/>
  <c r="DD3892" i="1" a="1"/>
  <c r="DD3892" i="1" s="1"/>
  <c r="DD3893" i="1" a="1"/>
  <c r="DD3893" i="1" s="1"/>
  <c r="DD3894" i="1" a="1"/>
  <c r="DD3894" i="1" s="1"/>
  <c r="DD3895" i="1" a="1"/>
  <c r="DD3895" i="1" s="1"/>
  <c r="DD3896" i="1" a="1"/>
  <c r="DD3896" i="1" s="1"/>
  <c r="DD3897" i="1" a="1"/>
  <c r="DD3897" i="1"/>
  <c r="DD3898" i="1" a="1"/>
  <c r="DD3898" i="1"/>
  <c r="DD3899" i="1" a="1"/>
  <c r="DD3899" i="1"/>
  <c r="DD3900" i="1" a="1"/>
  <c r="DD3900" i="1" s="1"/>
  <c r="DD3901" i="1" a="1"/>
  <c r="DD3901" i="1" s="1"/>
  <c r="DD3902" i="1" a="1"/>
  <c r="DD3902" i="1" s="1"/>
  <c r="DD3903" i="1" a="1"/>
  <c r="DD3903" i="1" s="1"/>
  <c r="DD3904" i="1" a="1"/>
  <c r="DD3904" i="1" s="1"/>
  <c r="DD3905" i="1" a="1"/>
  <c r="DD3905" i="1"/>
  <c r="DD3906" i="1" a="1"/>
  <c r="DD3906" i="1"/>
  <c r="DD3907" i="1" a="1"/>
  <c r="DD3907" i="1"/>
  <c r="DD3908" i="1" a="1"/>
  <c r="DD3908" i="1" s="1"/>
  <c r="DD3909" i="1" a="1"/>
  <c r="DD3909" i="1" s="1"/>
  <c r="DD3910" i="1" a="1"/>
  <c r="DD3910" i="1" s="1"/>
  <c r="DD3911" i="1" a="1"/>
  <c r="DD3911" i="1" s="1"/>
  <c r="DD3912" i="1" a="1"/>
  <c r="DD3912" i="1" s="1"/>
  <c r="DD3913" i="1" a="1"/>
  <c r="DD3913" i="1"/>
  <c r="DD3914" i="1" a="1"/>
  <c r="DD3914" i="1"/>
  <c r="DD3915" i="1" a="1"/>
  <c r="DD3915" i="1"/>
  <c r="DD3916" i="1" a="1"/>
  <c r="DD3916" i="1" s="1"/>
  <c r="DD3917" i="1" a="1"/>
  <c r="DD3917" i="1" s="1"/>
  <c r="DD3918" i="1" a="1"/>
  <c r="DD3918" i="1" s="1"/>
  <c r="DD3919" i="1" a="1"/>
  <c r="DD3919" i="1" s="1"/>
  <c r="DD3920" i="1" a="1"/>
  <c r="DD3920" i="1" s="1"/>
  <c r="DD3921" i="1" a="1"/>
  <c r="DD3921" i="1"/>
  <c r="DD3922" i="1" a="1"/>
  <c r="DD3922" i="1"/>
  <c r="DD3923" i="1" a="1"/>
  <c r="DD3923" i="1"/>
  <c r="DD3924" i="1" a="1"/>
  <c r="DD3924" i="1" s="1"/>
  <c r="DD3925" i="1" a="1"/>
  <c r="DD3925" i="1" s="1"/>
  <c r="DD3926" i="1" a="1"/>
  <c r="DD3926" i="1" s="1"/>
  <c r="DD3927" i="1" a="1"/>
  <c r="DD3927" i="1" s="1"/>
  <c r="DD3928" i="1" a="1"/>
  <c r="DD3928" i="1" s="1"/>
  <c r="DD3929" i="1" a="1"/>
  <c r="DD3929" i="1"/>
  <c r="DD3930" i="1" a="1"/>
  <c r="DD3930" i="1"/>
  <c r="DD3931" i="1" a="1"/>
  <c r="DD3931" i="1"/>
  <c r="DD3932" i="1" a="1"/>
  <c r="DD3932" i="1" s="1"/>
  <c r="DD3933" i="1" a="1"/>
  <c r="DD3933" i="1" s="1"/>
  <c r="DD3934" i="1" a="1"/>
  <c r="DD3934" i="1" s="1"/>
  <c r="DD3935" i="1" a="1"/>
  <c r="DD3935" i="1" s="1"/>
  <c r="DD3936" i="1" a="1"/>
  <c r="DD3936" i="1" s="1"/>
  <c r="DD3937" i="1" a="1"/>
  <c r="DD3937" i="1"/>
  <c r="DD3938" i="1" a="1"/>
  <c r="DD3938" i="1"/>
  <c r="DD3939" i="1" a="1"/>
  <c r="DD3939" i="1"/>
  <c r="DD3940" i="1" a="1"/>
  <c r="DD3940" i="1" s="1"/>
  <c r="DD3941" i="1" a="1"/>
  <c r="DD3941" i="1" s="1"/>
  <c r="DD3942" i="1" a="1"/>
  <c r="DD3942" i="1" s="1"/>
  <c r="DD3943" i="1" a="1"/>
  <c r="DD3943" i="1" s="1"/>
  <c r="DD3944" i="1" a="1"/>
  <c r="DD3944" i="1" s="1"/>
  <c r="DD3945" i="1" a="1"/>
  <c r="DD3945" i="1"/>
  <c r="DD3946" i="1" a="1"/>
  <c r="DD3946" i="1"/>
  <c r="DD3947" i="1" a="1"/>
  <c r="DD3947" i="1"/>
  <c r="DD3948" i="1" a="1"/>
  <c r="DD3948" i="1" s="1"/>
  <c r="DD3949" i="1" a="1"/>
  <c r="DD3949" i="1" s="1"/>
  <c r="DD3950" i="1" a="1"/>
  <c r="DD3950" i="1" s="1"/>
  <c r="DD3951" i="1" a="1"/>
  <c r="DD3951" i="1" s="1"/>
  <c r="DD3952" i="1" a="1"/>
  <c r="DD3952" i="1" s="1"/>
  <c r="DD3953" i="1" a="1"/>
  <c r="DD3953" i="1"/>
  <c r="DD3954" i="1" a="1"/>
  <c r="DD3954" i="1"/>
  <c r="DD3955" i="1" a="1"/>
  <c r="DD3955" i="1"/>
  <c r="DD3956" i="1" a="1"/>
  <c r="DD3956" i="1" s="1"/>
  <c r="DD3957" i="1" a="1"/>
  <c r="DD3957" i="1" s="1"/>
  <c r="DD3958" i="1" a="1"/>
  <c r="DD3958" i="1" s="1"/>
  <c r="DD3959" i="1" a="1"/>
  <c r="DD3959" i="1" s="1"/>
  <c r="DD3960" i="1" a="1"/>
  <c r="DD3960" i="1" s="1"/>
  <c r="DD3961" i="1" a="1"/>
  <c r="DD3961" i="1"/>
  <c r="DD3962" i="1" a="1"/>
  <c r="DD3962" i="1"/>
  <c r="DD3963" i="1" a="1"/>
  <c r="DD3963" i="1" s="1"/>
  <c r="DD3964" i="1" a="1"/>
  <c r="DD3964" i="1" s="1"/>
  <c r="DD3965" i="1" a="1"/>
  <c r="DD3965" i="1" s="1"/>
  <c r="DD3966" i="1" a="1"/>
  <c r="DD3966" i="1" s="1"/>
  <c r="DD3967" i="1" a="1"/>
  <c r="DD3967" i="1" s="1"/>
  <c r="DD3968" i="1" a="1"/>
  <c r="DD3968" i="1" s="1"/>
  <c r="DD3969" i="1" a="1"/>
  <c r="DD3969" i="1"/>
  <c r="DD3970" i="1" a="1"/>
  <c r="DD3970" i="1"/>
  <c r="DD3971" i="1" a="1"/>
  <c r="DD3971" i="1"/>
  <c r="DD3972" i="1" a="1"/>
  <c r="DD3972" i="1" s="1"/>
  <c r="DD3973" i="1" a="1"/>
  <c r="DD3973" i="1" s="1"/>
  <c r="DD3974" i="1" a="1"/>
  <c r="DD3974" i="1" s="1"/>
  <c r="DD3975" i="1" a="1"/>
  <c r="DD3975" i="1" s="1"/>
  <c r="DD3976" i="1" a="1"/>
  <c r="DD3976" i="1" s="1"/>
  <c r="DD3977" i="1" a="1"/>
  <c r="DD3977" i="1"/>
  <c r="DD3978" i="1" a="1"/>
  <c r="DD3978" i="1"/>
  <c r="DD3979" i="1" a="1"/>
  <c r="DD3979" i="1"/>
  <c r="DD3980" i="1" a="1"/>
  <c r="DD3980" i="1" s="1"/>
  <c r="DD3981" i="1" a="1"/>
  <c r="DD3981" i="1" s="1"/>
  <c r="DD3982" i="1" a="1"/>
  <c r="DD3982" i="1" s="1"/>
  <c r="DD3983" i="1" a="1"/>
  <c r="DD3983" i="1" s="1"/>
  <c r="DD3984" i="1" a="1"/>
  <c r="DD3984" i="1" s="1"/>
  <c r="DD3985" i="1" a="1"/>
  <c r="DD3985" i="1"/>
  <c r="DD3986" i="1" a="1"/>
  <c r="DD3986" i="1"/>
  <c r="DD3987" i="1" a="1"/>
  <c r="DD3987" i="1"/>
  <c r="DD3988" i="1" a="1"/>
  <c r="DD3988" i="1" s="1"/>
  <c r="DD3989" i="1" a="1"/>
  <c r="DD3989" i="1" s="1"/>
  <c r="DD3990" i="1" a="1"/>
  <c r="DD3990" i="1" s="1"/>
  <c r="DD3991" i="1" a="1"/>
  <c r="DD3991" i="1" s="1"/>
  <c r="DD3992" i="1" a="1"/>
  <c r="DD3992" i="1" s="1"/>
  <c r="DD3993" i="1" a="1"/>
  <c r="DD3993" i="1"/>
  <c r="DD3994" i="1" a="1"/>
  <c r="DD3994" i="1"/>
  <c r="DD3995" i="1" a="1"/>
  <c r="DD3995" i="1"/>
  <c r="DD3996" i="1" a="1"/>
  <c r="DD3996" i="1" s="1"/>
  <c r="DD3997" i="1" a="1"/>
  <c r="DD3997" i="1" s="1"/>
  <c r="DD3998" i="1" a="1"/>
  <c r="DD3998" i="1" s="1"/>
  <c r="DD3999" i="1" a="1"/>
  <c r="DD3999" i="1" s="1"/>
  <c r="DD4000" i="1" a="1"/>
  <c r="DD4000" i="1" s="1"/>
  <c r="DD4001" i="1" a="1"/>
  <c r="DD4001" i="1"/>
  <c r="DD4002" i="1" a="1"/>
  <c r="DD4002" i="1"/>
  <c r="DD4003" i="1" a="1"/>
  <c r="DD4003" i="1"/>
  <c r="DD4004" i="1" a="1"/>
  <c r="DD4004" i="1" s="1"/>
  <c r="DD4005" i="1" a="1"/>
  <c r="DD4005" i="1" s="1"/>
  <c r="DD4006" i="1" a="1"/>
  <c r="DD4006" i="1" s="1"/>
  <c r="DD4007" i="1" a="1"/>
  <c r="DD4007" i="1" s="1"/>
  <c r="DD4008" i="1" a="1"/>
  <c r="DD4008" i="1" s="1"/>
  <c r="DD4009" i="1" a="1"/>
  <c r="DD4009" i="1"/>
  <c r="DD4010" i="1" a="1"/>
  <c r="DD4010" i="1"/>
  <c r="DD4011" i="1" a="1"/>
  <c r="DD4011" i="1"/>
  <c r="DD4012" i="1" a="1"/>
  <c r="DD4012" i="1" s="1"/>
  <c r="DD4013" i="1" a="1"/>
  <c r="DD4013" i="1" s="1"/>
  <c r="DD4014" i="1" a="1"/>
  <c r="DD4014" i="1" s="1"/>
  <c r="DD4015" i="1" a="1"/>
  <c r="DD4015" i="1" s="1"/>
  <c r="DD4016" i="1" a="1"/>
  <c r="DD4016" i="1" s="1"/>
  <c r="DD4017" i="1" a="1"/>
  <c r="DD4017" i="1"/>
  <c r="DD4018" i="1" a="1"/>
  <c r="DD4018" i="1"/>
  <c r="DD4019" i="1" a="1"/>
  <c r="DD4019" i="1"/>
  <c r="DD4020" i="1" a="1"/>
  <c r="DD4020" i="1" s="1"/>
  <c r="DD4021" i="1" a="1"/>
  <c r="DD4021" i="1" s="1"/>
  <c r="DD4022" i="1" a="1"/>
  <c r="DD4022" i="1" s="1"/>
  <c r="DD4023" i="1" a="1"/>
  <c r="DD4023" i="1" s="1"/>
  <c r="DD4024" i="1" a="1"/>
  <c r="DD4024" i="1" s="1"/>
  <c r="DD4025" i="1" a="1"/>
  <c r="DD4025" i="1"/>
  <c r="DD4026" i="1" a="1"/>
  <c r="DD4026" i="1"/>
  <c r="DD4027" i="1" a="1"/>
  <c r="DD4027" i="1"/>
  <c r="DD4028" i="1" a="1"/>
  <c r="DD4028" i="1" s="1"/>
  <c r="DD4029" i="1" a="1"/>
  <c r="DD4029" i="1" s="1"/>
  <c r="DD4030" i="1" a="1"/>
  <c r="DD4030" i="1" s="1"/>
  <c r="DD4031" i="1" a="1"/>
  <c r="DD4031" i="1" s="1"/>
  <c r="DD4032" i="1" a="1"/>
  <c r="DD4032" i="1" s="1"/>
  <c r="DD4033" i="1" a="1"/>
  <c r="DD4033" i="1"/>
  <c r="DD4034" i="1" a="1"/>
  <c r="DD4034" i="1"/>
  <c r="DD4035" i="1" a="1"/>
  <c r="DD4035" i="1"/>
  <c r="DD4036" i="1" a="1"/>
  <c r="DD4036" i="1" s="1"/>
  <c r="DD4037" i="1" a="1"/>
  <c r="DD4037" i="1" s="1"/>
  <c r="DD4038" i="1" a="1"/>
  <c r="DD4038" i="1" s="1"/>
  <c r="DD4039" i="1" a="1"/>
  <c r="DD4039" i="1" s="1"/>
  <c r="DD4040" i="1" a="1"/>
  <c r="DD4040" i="1" s="1"/>
  <c r="DD4041" i="1" a="1"/>
  <c r="DD4041" i="1"/>
  <c r="DD4042" i="1" a="1"/>
  <c r="DD4042" i="1"/>
  <c r="DD4043" i="1" a="1"/>
  <c r="DD4043" i="1"/>
  <c r="DD4044" i="1" a="1"/>
  <c r="DD4044" i="1" s="1"/>
  <c r="DD4045" i="1" a="1"/>
  <c r="DD4045" i="1" s="1"/>
  <c r="DD4046" i="1" a="1"/>
  <c r="DD4046" i="1" s="1"/>
  <c r="DD4047" i="1" a="1"/>
  <c r="DD4047" i="1" s="1"/>
  <c r="DD4048" i="1" a="1"/>
  <c r="DD4048" i="1" s="1"/>
  <c r="DD4049" i="1" a="1"/>
  <c r="DD4049" i="1"/>
  <c r="DD4050" i="1" a="1"/>
  <c r="DD4050" i="1"/>
  <c r="DD4051" i="1" a="1"/>
  <c r="DD4051" i="1"/>
  <c r="DD4052" i="1" a="1"/>
  <c r="DD4052" i="1" s="1"/>
  <c r="DD4053" i="1" a="1"/>
  <c r="DD4053" i="1" s="1"/>
  <c r="DD4054" i="1" a="1"/>
  <c r="DD4054" i="1" s="1"/>
  <c r="DD4055" i="1" a="1"/>
  <c r="DD4055" i="1" s="1"/>
  <c r="DD4056" i="1" a="1"/>
  <c r="DD4056" i="1" s="1"/>
  <c r="DD4057" i="1" a="1"/>
  <c r="DD4057" i="1"/>
  <c r="DD4058" i="1" a="1"/>
  <c r="DD4058" i="1"/>
  <c r="DD4059" i="1" a="1"/>
  <c r="DD4059" i="1"/>
  <c r="DD4060" i="1" a="1"/>
  <c r="DD4060" i="1" s="1"/>
  <c r="DD4061" i="1" a="1"/>
  <c r="DD4061" i="1" s="1"/>
  <c r="DD4062" i="1" a="1"/>
  <c r="DD4062" i="1" s="1"/>
  <c r="DD4063" i="1" a="1"/>
  <c r="DD4063" i="1" s="1"/>
  <c r="DD4064" i="1" a="1"/>
  <c r="DD4064" i="1" s="1"/>
  <c r="DD4065" i="1" a="1"/>
  <c r="DD4065" i="1"/>
  <c r="DD4066" i="1" a="1"/>
  <c r="DD4066" i="1"/>
  <c r="DD4067" i="1" a="1"/>
  <c r="DD4067" i="1"/>
  <c r="DD4068" i="1" a="1"/>
  <c r="DD4068" i="1" s="1"/>
  <c r="DD4069" i="1" a="1"/>
  <c r="DD4069" i="1" s="1"/>
  <c r="DD4070" i="1" a="1"/>
  <c r="DD4070" i="1" s="1"/>
  <c r="DD4071" i="1" a="1"/>
  <c r="DD4071" i="1" s="1"/>
  <c r="DD4072" i="1" a="1"/>
  <c r="DD4072" i="1" s="1"/>
  <c r="DD4073" i="1" a="1"/>
  <c r="DD4073" i="1" s="1"/>
  <c r="DD4074" i="1" a="1"/>
  <c r="DD4074" i="1"/>
  <c r="DD4075" i="1" a="1"/>
  <c r="DD4075" i="1"/>
  <c r="DD4076" i="1" a="1"/>
  <c r="DD4076" i="1" s="1"/>
  <c r="DD4077" i="1" a="1"/>
  <c r="DD4077" i="1" s="1"/>
  <c r="DD4078" i="1" a="1"/>
  <c r="DD4078" i="1" s="1"/>
  <c r="DD4079" i="1" a="1"/>
  <c r="DD4079" i="1" s="1"/>
  <c r="DD4080" i="1" a="1"/>
  <c r="DD4080" i="1" s="1"/>
  <c r="DD4081" i="1" a="1"/>
  <c r="DD4081" i="1"/>
  <c r="DD4082" i="1" a="1"/>
  <c r="DD4082" i="1"/>
  <c r="DD4083" i="1" a="1"/>
  <c r="DD4083" i="1"/>
  <c r="DD4084" i="1" a="1"/>
  <c r="DD4084" i="1" s="1"/>
  <c r="DD4085" i="1" a="1"/>
  <c r="DD4085" i="1" s="1"/>
  <c r="DD4086" i="1" a="1"/>
  <c r="DD4086" i="1" s="1"/>
  <c r="DD4087" i="1" a="1"/>
  <c r="DD4087" i="1" s="1"/>
  <c r="DD4088" i="1" a="1"/>
  <c r="DD4088" i="1" s="1"/>
  <c r="DD4089" i="1" a="1"/>
  <c r="DD4089" i="1"/>
  <c r="DD4090" i="1" a="1"/>
  <c r="DD4090" i="1"/>
  <c r="DD4091" i="1" a="1"/>
  <c r="DD4091" i="1"/>
  <c r="DD4092" i="1" a="1"/>
  <c r="DD4092" i="1" s="1"/>
  <c r="DD4093" i="1" a="1"/>
  <c r="DD4093" i="1" s="1"/>
  <c r="DD4094" i="1" a="1"/>
  <c r="DD4094" i="1" s="1"/>
  <c r="DD4095" i="1" a="1"/>
  <c r="DD4095" i="1" s="1"/>
  <c r="DD4096" i="1" a="1"/>
  <c r="DD4096" i="1" s="1"/>
  <c r="DD4097" i="1" a="1"/>
  <c r="DD4097" i="1"/>
  <c r="DD4098" i="1" a="1"/>
  <c r="DD4098" i="1"/>
  <c r="DD4099" i="1" a="1"/>
  <c r="DD4099" i="1"/>
  <c r="DD4100" i="1" a="1"/>
  <c r="DD4100" i="1" s="1"/>
  <c r="DD4101" i="1" a="1"/>
  <c r="DD4101" i="1" s="1"/>
  <c r="DD4102" i="1" a="1"/>
  <c r="DD4102" i="1" s="1"/>
  <c r="DD4103" i="1" a="1"/>
  <c r="DD4103" i="1" s="1"/>
  <c r="DD4104" i="1" a="1"/>
  <c r="DD4104" i="1" s="1"/>
  <c r="DD4105" i="1" a="1"/>
  <c r="DD4105" i="1"/>
  <c r="DD4106" i="1" a="1"/>
  <c r="DD4106" i="1"/>
  <c r="DD4107" i="1" a="1"/>
  <c r="DD4107" i="1"/>
  <c r="DD4108" i="1" a="1"/>
  <c r="DD4108" i="1" s="1"/>
  <c r="DD4109" i="1" a="1"/>
  <c r="DD4109" i="1" s="1"/>
  <c r="DD4110" i="1" a="1"/>
  <c r="DD4110" i="1" s="1"/>
  <c r="DD4111" i="1" a="1"/>
  <c r="DD4111" i="1" s="1"/>
  <c r="DD4112" i="1" a="1"/>
  <c r="DD4112" i="1" s="1"/>
  <c r="DD4113" i="1" a="1"/>
  <c r="DD4113" i="1"/>
  <c r="DD4114" i="1" a="1"/>
  <c r="DD4114" i="1"/>
  <c r="DD4115" i="1" a="1"/>
  <c r="DD4115" i="1"/>
  <c r="DD4116" i="1" a="1"/>
  <c r="DD4116" i="1" s="1"/>
  <c r="DD4117" i="1" a="1"/>
  <c r="DD4117" i="1" s="1"/>
  <c r="DD4118" i="1" a="1"/>
  <c r="DD4118" i="1" s="1"/>
  <c r="DD4119" i="1" a="1"/>
  <c r="DD4119" i="1" s="1"/>
  <c r="DD4120" i="1" a="1"/>
  <c r="DD4120" i="1" s="1"/>
  <c r="DD4121" i="1" a="1"/>
  <c r="DD4121" i="1"/>
  <c r="DD4122" i="1" a="1"/>
  <c r="DD4122" i="1"/>
  <c r="DD4123" i="1" a="1"/>
  <c r="DD4123" i="1"/>
  <c r="DD4124" i="1" a="1"/>
  <c r="DD4124" i="1" s="1"/>
  <c r="DD4125" i="1" a="1"/>
  <c r="DD4125" i="1" s="1"/>
  <c r="DD4126" i="1" a="1"/>
  <c r="DD4126" i="1" s="1"/>
  <c r="DD4127" i="1" a="1"/>
  <c r="DD4127" i="1" s="1"/>
  <c r="DD4128" i="1" a="1"/>
  <c r="DD4128" i="1" s="1"/>
  <c r="DD4129" i="1" a="1"/>
  <c r="DD4129" i="1"/>
  <c r="DD4130" i="1" a="1"/>
  <c r="DD4130" i="1"/>
  <c r="DD4131" i="1" a="1"/>
  <c r="DD4131" i="1"/>
  <c r="DD4132" i="1" a="1"/>
  <c r="DD4132" i="1" s="1"/>
  <c r="DD4133" i="1" a="1"/>
  <c r="DD4133" i="1" s="1"/>
  <c r="DD4134" i="1" a="1"/>
  <c r="DD4134" i="1" s="1"/>
  <c r="DD4135" i="1" a="1"/>
  <c r="DD4135" i="1" s="1"/>
  <c r="DD4136" i="1" a="1"/>
  <c r="DD4136" i="1" s="1"/>
  <c r="DD4137" i="1" a="1"/>
  <c r="DD4137" i="1"/>
  <c r="DD4138" i="1" a="1"/>
  <c r="DD4138" i="1"/>
  <c r="DD4139" i="1" a="1"/>
  <c r="DD4139" i="1"/>
  <c r="DD4140" i="1" a="1"/>
  <c r="DD4140" i="1" s="1"/>
  <c r="DD4141" i="1" a="1"/>
  <c r="DD4141" i="1" s="1"/>
  <c r="DD4142" i="1" a="1"/>
  <c r="DD4142" i="1" s="1"/>
  <c r="DD4143" i="1" a="1"/>
  <c r="DD4143" i="1" s="1"/>
  <c r="DD4144" i="1" a="1"/>
  <c r="DD4144" i="1" s="1"/>
  <c r="DD4145" i="1" a="1"/>
  <c r="DD4145" i="1"/>
  <c r="DD4146" i="1" a="1"/>
  <c r="DD4146" i="1"/>
  <c r="DD4147" i="1" a="1"/>
  <c r="DD4147" i="1"/>
  <c r="DD4148" i="1" a="1"/>
  <c r="DD4148" i="1" s="1"/>
  <c r="DD4149" i="1" a="1"/>
  <c r="DD4149" i="1" s="1"/>
  <c r="DD4150" i="1" a="1"/>
  <c r="DD4150" i="1" s="1"/>
  <c r="DD4151" i="1" a="1"/>
  <c r="DD4151" i="1" s="1"/>
  <c r="DD4152" i="1" a="1"/>
  <c r="DD4152" i="1" s="1"/>
  <c r="DD4153" i="1" a="1"/>
  <c r="DD4153" i="1"/>
  <c r="DD4154" i="1" a="1"/>
  <c r="DD4154" i="1"/>
  <c r="DD4155" i="1" a="1"/>
  <c r="DD4155" i="1"/>
  <c r="DD4156" i="1" a="1"/>
  <c r="DD4156" i="1" s="1"/>
  <c r="DD4157" i="1" a="1"/>
  <c r="DD4157" i="1" s="1"/>
  <c r="DD4158" i="1" a="1"/>
  <c r="DD4158" i="1" s="1"/>
  <c r="DD4159" i="1" a="1"/>
  <c r="DD4159" i="1" s="1"/>
  <c r="DD4160" i="1" a="1"/>
  <c r="DD4160" i="1" s="1"/>
  <c r="DD4161" i="1" a="1"/>
  <c r="DD4161" i="1"/>
  <c r="DD4162" i="1" a="1"/>
  <c r="DD4162" i="1"/>
  <c r="DD4163" i="1" a="1"/>
  <c r="DD4163" i="1"/>
  <c r="DD4164" i="1" a="1"/>
  <c r="DD4164" i="1" s="1"/>
  <c r="DD4165" i="1" a="1"/>
  <c r="DD4165" i="1" s="1"/>
  <c r="DD4166" i="1" a="1"/>
  <c r="DD4166" i="1" s="1"/>
  <c r="DD4167" i="1" a="1"/>
  <c r="DD4167" i="1" s="1"/>
  <c r="DD4168" i="1" a="1"/>
  <c r="DD4168" i="1" s="1"/>
  <c r="DD4169" i="1" a="1"/>
  <c r="DD4169" i="1"/>
  <c r="DD4170" i="1" a="1"/>
  <c r="DD4170" i="1"/>
  <c r="DD4171" i="1" a="1"/>
  <c r="DD4171" i="1"/>
  <c r="DD4172" i="1" a="1"/>
  <c r="DD4172" i="1" s="1"/>
  <c r="DD4173" i="1" a="1"/>
  <c r="DD4173" i="1" s="1"/>
  <c r="DD4174" i="1" a="1"/>
  <c r="DD4174" i="1" s="1"/>
  <c r="DD4175" i="1" a="1"/>
  <c r="DD4175" i="1" s="1"/>
  <c r="DD4176" i="1" a="1"/>
  <c r="DD4176" i="1" s="1"/>
  <c r="DD4177" i="1" a="1"/>
  <c r="DD4177" i="1"/>
  <c r="DD4178" i="1" a="1"/>
  <c r="DD4178" i="1"/>
  <c r="DD4179" i="1" a="1"/>
  <c r="DD4179" i="1"/>
  <c r="DD4180" i="1" a="1"/>
  <c r="DD4180" i="1" s="1"/>
  <c r="DD4181" i="1" a="1"/>
  <c r="DD4181" i="1" s="1"/>
  <c r="DD4182" i="1" a="1"/>
  <c r="DD4182" i="1" s="1"/>
  <c r="DD4183" i="1" a="1"/>
  <c r="DD4183" i="1" s="1"/>
  <c r="DD4184" i="1" a="1"/>
  <c r="DD4184" i="1" s="1"/>
  <c r="DD4185" i="1" a="1"/>
  <c r="DD4185" i="1"/>
  <c r="DD4186" i="1" a="1"/>
  <c r="DD4186" i="1"/>
  <c r="DD4187" i="1" a="1"/>
  <c r="DD4187" i="1"/>
  <c r="DD4188" i="1" a="1"/>
  <c r="DD4188" i="1" s="1"/>
  <c r="DD4189" i="1" a="1"/>
  <c r="DD4189" i="1" s="1"/>
  <c r="DD4190" i="1" a="1"/>
  <c r="DD4190" i="1" s="1"/>
  <c r="DD4191" i="1" a="1"/>
  <c r="DD4191" i="1" s="1"/>
  <c r="DD4192" i="1" a="1"/>
  <c r="DD4192" i="1" s="1"/>
  <c r="DD4193" i="1" a="1"/>
  <c r="DD4193" i="1"/>
  <c r="DD4194" i="1" a="1"/>
  <c r="DD4194" i="1"/>
  <c r="DD4195" i="1" a="1"/>
  <c r="DD4195" i="1"/>
  <c r="DD4196" i="1" a="1"/>
  <c r="DD4196" i="1" s="1"/>
  <c r="DD4197" i="1" a="1"/>
  <c r="DD4197" i="1" s="1"/>
  <c r="DD4198" i="1" a="1"/>
  <c r="DD4198" i="1" s="1"/>
  <c r="DD4199" i="1" a="1"/>
  <c r="DD4199" i="1" s="1"/>
  <c r="DD4200" i="1" a="1"/>
  <c r="DD4200" i="1" s="1"/>
  <c r="DD4201" i="1" a="1"/>
  <c r="DD4201" i="1"/>
  <c r="DD4202" i="1" a="1"/>
  <c r="DD4202" i="1"/>
  <c r="DD4203" i="1" a="1"/>
  <c r="DD4203" i="1"/>
  <c r="DD4204" i="1" a="1"/>
  <c r="DD4204" i="1" s="1"/>
  <c r="DD4205" i="1" a="1"/>
  <c r="DD4205" i="1" s="1"/>
  <c r="DD4206" i="1" a="1"/>
  <c r="DD4206" i="1" s="1"/>
  <c r="DD4207" i="1" a="1"/>
  <c r="DD4207" i="1" s="1"/>
  <c r="DD4208" i="1" a="1"/>
  <c r="DD4208" i="1" s="1"/>
  <c r="DD4209" i="1" a="1"/>
  <c r="DD4209" i="1"/>
  <c r="DD4210" i="1" a="1"/>
  <c r="DD4210" i="1"/>
  <c r="DD4211" i="1" a="1"/>
  <c r="DD4211" i="1"/>
  <c r="DD4212" i="1" a="1"/>
  <c r="DD4212" i="1" s="1"/>
  <c r="DD4213" i="1" a="1"/>
  <c r="DD4213" i="1" s="1"/>
  <c r="DD4214" i="1" a="1"/>
  <c r="DD4214" i="1" s="1"/>
  <c r="DD4215" i="1" a="1"/>
  <c r="DD4215" i="1" s="1"/>
  <c r="DD4216" i="1" a="1"/>
  <c r="DD4216" i="1" s="1"/>
  <c r="DD4217" i="1" a="1"/>
  <c r="DD4217" i="1"/>
  <c r="DD4218" i="1" a="1"/>
  <c r="DD4218" i="1"/>
  <c r="DD4219" i="1" a="1"/>
  <c r="DD4219" i="1"/>
  <c r="DD4220" i="1" a="1"/>
  <c r="DD4220" i="1" s="1"/>
  <c r="DD4221" i="1" a="1"/>
  <c r="DD4221" i="1" s="1"/>
  <c r="DD4222" i="1" a="1"/>
  <c r="DD4222" i="1" s="1"/>
  <c r="DD4223" i="1" a="1"/>
  <c r="DD4223" i="1" s="1"/>
  <c r="DD4224" i="1" a="1"/>
  <c r="DD4224" i="1" s="1"/>
  <c r="DD4225" i="1" a="1"/>
  <c r="DD4225" i="1"/>
  <c r="DD4226" i="1" a="1"/>
  <c r="DD4226" i="1"/>
  <c r="DD4227" i="1" a="1"/>
  <c r="DD4227" i="1"/>
  <c r="DD4228" i="1" a="1"/>
  <c r="DD4228" i="1" s="1"/>
  <c r="DD4229" i="1" a="1"/>
  <c r="DD4229" i="1" s="1"/>
  <c r="DD4230" i="1" a="1"/>
  <c r="DD4230" i="1"/>
  <c r="DD4231" i="1" a="1"/>
  <c r="DD4231" i="1" s="1"/>
  <c r="DD4232" i="1" a="1"/>
  <c r="DD4232" i="1" s="1"/>
  <c r="DD4233" i="1" a="1"/>
  <c r="DD4233" i="1"/>
  <c r="DD4234" i="1" a="1"/>
  <c r="DD4234" i="1"/>
  <c r="DD4235" i="1" a="1"/>
  <c r="DD4235" i="1"/>
  <c r="DD4236" i="1" a="1"/>
  <c r="DD4236" i="1" s="1"/>
  <c r="DD4237" i="1" a="1"/>
  <c r="DD4237" i="1"/>
  <c r="DD4238" i="1" a="1"/>
  <c r="DD4238" i="1" s="1"/>
  <c r="DD4239" i="1" a="1"/>
  <c r="DD4239" i="1"/>
  <c r="DD4240" i="1" a="1"/>
  <c r="DD4240" i="1" s="1"/>
  <c r="DD4241" i="1" a="1"/>
  <c r="DD4241" i="1"/>
  <c r="DD4242" i="1" a="1"/>
  <c r="DD4242" i="1"/>
  <c r="DD4243" i="1" a="1"/>
  <c r="DD4243" i="1"/>
  <c r="DD4244" i="1" a="1"/>
  <c r="DD4244" i="1" s="1"/>
  <c r="DD4245" i="1" a="1"/>
  <c r="DD4245" i="1" s="1"/>
  <c r="DD4246" i="1" a="1"/>
  <c r="DD4246" i="1" s="1"/>
  <c r="DD4247" i="1" a="1"/>
  <c r="DD4247" i="1" s="1"/>
  <c r="DD4248" i="1" a="1"/>
  <c r="DD4248" i="1" s="1"/>
  <c r="DD4249" i="1" a="1"/>
  <c r="DD4249" i="1"/>
  <c r="DD4250" i="1" a="1"/>
  <c r="DD4250" i="1"/>
  <c r="DD4251" i="1" a="1"/>
  <c r="DD4251" i="1" s="1"/>
  <c r="DD4252" i="1" a="1"/>
  <c r="DD4252" i="1" s="1"/>
  <c r="DD4253" i="1" a="1"/>
  <c r="DD4253" i="1" s="1"/>
  <c r="DD4254" i="1" a="1"/>
  <c r="DD4254" i="1" s="1"/>
  <c r="DD4255" i="1" a="1"/>
  <c r="DD4255" i="1" s="1"/>
  <c r="DD4256" i="1" a="1"/>
  <c r="DD4256" i="1" s="1"/>
  <c r="DD4257" i="1" a="1"/>
  <c r="DD4257" i="1"/>
  <c r="DD4258" i="1" a="1"/>
  <c r="DD4258" i="1" s="1"/>
  <c r="DD4259" i="1" a="1"/>
  <c r="DD4259" i="1"/>
  <c r="DD4260" i="1" a="1"/>
  <c r="DD4260" i="1" s="1"/>
  <c r="DD4261" i="1" a="1"/>
  <c r="DD4261" i="1" s="1"/>
  <c r="DD4262" i="1" a="1"/>
  <c r="DD4262" i="1" s="1"/>
  <c r="DD4263" i="1" a="1"/>
  <c r="DD4263" i="1" s="1"/>
  <c r="DD4264" i="1" a="1"/>
  <c r="DD4264" i="1" s="1"/>
  <c r="DD4265" i="1" a="1"/>
  <c r="DD4265" i="1" s="1"/>
  <c r="DD4266" i="1" a="1"/>
  <c r="DD4266" i="1" s="1"/>
  <c r="DD4267" i="1" a="1"/>
  <c r="DD4267" i="1"/>
  <c r="DD4268" i="1" a="1"/>
  <c r="DD4268" i="1" s="1"/>
  <c r="DD4269" i="1" a="1"/>
  <c r="DD4269" i="1"/>
  <c r="DD4270" i="1" a="1"/>
  <c r="DD4270" i="1"/>
  <c r="DD4271" i="1" a="1"/>
  <c r="DD4271" i="1"/>
  <c r="DD4272" i="1" a="1"/>
  <c r="DD4272" i="1" s="1"/>
  <c r="DD4273" i="1" a="1"/>
  <c r="DD4273" i="1"/>
  <c r="DD4274" i="1" a="1"/>
  <c r="DD4274" i="1" s="1"/>
  <c r="DD4275" i="1" a="1"/>
  <c r="DD4275" i="1" s="1"/>
  <c r="DD4276" i="1" a="1"/>
  <c r="DD4276" i="1" s="1"/>
  <c r="DD4277" i="1" a="1"/>
  <c r="DD4277" i="1" s="1"/>
  <c r="DD4278" i="1" a="1"/>
  <c r="DD4278" i="1"/>
  <c r="DD4279" i="1" a="1"/>
  <c r="DD4279" i="1" s="1"/>
  <c r="DD4280" i="1" a="1"/>
  <c r="DD4280" i="1" s="1"/>
  <c r="DD4281" i="1" a="1"/>
  <c r="DD4281" i="1"/>
  <c r="DD4282" i="1" a="1"/>
  <c r="DD4282" i="1"/>
  <c r="DD4283" i="1" a="1"/>
  <c r="DD4283" i="1"/>
  <c r="DD4284" i="1" a="1"/>
  <c r="DD4284" i="1" s="1"/>
  <c r="DD4285" i="1" a="1"/>
  <c r="DD4285" i="1" s="1"/>
  <c r="DD4286" i="1" a="1"/>
  <c r="DD4286" i="1" s="1"/>
  <c r="DD4287" i="1" a="1"/>
  <c r="DD4287" i="1" s="1"/>
  <c r="DD4288" i="1" a="1"/>
  <c r="DD4288" i="1" s="1"/>
  <c r="DD4289" i="1" a="1"/>
  <c r="DD4289" i="1" s="1"/>
  <c r="DD4290" i="1" a="1"/>
  <c r="DD4290" i="1" s="1"/>
  <c r="DD4291" i="1" a="1"/>
  <c r="DD4291" i="1" s="1"/>
  <c r="DD4292" i="1" a="1"/>
  <c r="DD4292" i="1" s="1"/>
  <c r="DD4293" i="1" a="1"/>
  <c r="DD4293" i="1"/>
  <c r="DD4294" i="1" a="1"/>
  <c r="DD4294" i="1"/>
  <c r="DD4295" i="1" a="1"/>
  <c r="DD4295" i="1"/>
  <c r="DD4296" i="1" a="1"/>
  <c r="DD4296" i="1" s="1"/>
  <c r="DD4297" i="1" a="1"/>
  <c r="DD4297" i="1"/>
  <c r="DD4298" i="1" a="1"/>
  <c r="DD4298" i="1" s="1"/>
  <c r="DD4299" i="1" a="1"/>
  <c r="DD4299" i="1" s="1"/>
  <c r="DD4300" i="1" a="1"/>
  <c r="DD4300" i="1" s="1"/>
  <c r="DD4301" i="1" a="1"/>
  <c r="DD4301" i="1" s="1"/>
  <c r="DD4302" i="1" a="1"/>
  <c r="DD4302" i="1"/>
  <c r="DD4303" i="1" a="1"/>
  <c r="DD4303" i="1"/>
  <c r="DD4304" i="1" a="1"/>
  <c r="DD4304" i="1" s="1"/>
  <c r="DD4305" i="1" a="1"/>
  <c r="DD4305" i="1"/>
  <c r="DD4306" i="1" a="1"/>
  <c r="DD4306" i="1"/>
  <c r="DD4307" i="1" a="1"/>
  <c r="DD4307" i="1" s="1"/>
  <c r="DD4308" i="1" a="1"/>
  <c r="DD4308" i="1" s="1"/>
  <c r="DD4309" i="1" a="1"/>
  <c r="DD4309" i="1"/>
  <c r="DD4310" i="1" a="1"/>
  <c r="DD4310" i="1" s="1"/>
  <c r="DD4311" i="1" a="1"/>
  <c r="DD4311" i="1"/>
  <c r="DD4312" i="1" a="1"/>
  <c r="DD4312" i="1" s="1"/>
  <c r="DD4313" i="1" a="1"/>
  <c r="DD4313" i="1" s="1"/>
  <c r="DD4314" i="1" a="1"/>
  <c r="DD4314" i="1"/>
  <c r="DD4315" i="1" a="1"/>
  <c r="DD4315" i="1"/>
  <c r="DD4316" i="1" a="1"/>
  <c r="DD4316" i="1" s="1"/>
  <c r="DD4317" i="1" a="1"/>
  <c r="DD4317" i="1"/>
  <c r="DD4318" i="1" a="1"/>
  <c r="DD4318" i="1"/>
  <c r="DD4319" i="1" a="1"/>
  <c r="DD4319" i="1" s="1"/>
  <c r="DD4320" i="1" a="1"/>
  <c r="DD4320" i="1" s="1"/>
  <c r="DD4321" i="1" a="1"/>
  <c r="DD4321" i="1" s="1"/>
  <c r="DD4322" i="1" a="1"/>
  <c r="DD4322" i="1" s="1"/>
  <c r="DD4323" i="1" a="1"/>
  <c r="DD4323" i="1"/>
  <c r="DD4324" i="1" a="1"/>
  <c r="DD4324" i="1" s="1"/>
  <c r="DD4325" i="1" a="1"/>
  <c r="DD4325" i="1"/>
  <c r="DD4326" i="1" a="1"/>
  <c r="DD4326" i="1"/>
  <c r="DD4327" i="1" a="1"/>
  <c r="DD4327" i="1"/>
  <c r="DD4328" i="1" a="1"/>
  <c r="DD4328" i="1" s="1"/>
  <c r="DD4329" i="1" a="1"/>
  <c r="DD4329" i="1" s="1"/>
  <c r="DD4330" i="1" a="1"/>
  <c r="DD4330" i="1" s="1"/>
  <c r="DD4331" i="1" a="1"/>
  <c r="DD4331" i="1" s="1"/>
  <c r="DD4332" i="1" a="1"/>
  <c r="DD4332" i="1" s="1"/>
  <c r="DD4333" i="1" a="1"/>
  <c r="DD4333" i="1" s="1"/>
  <c r="DD4334" i="1" a="1"/>
  <c r="DD4334" i="1"/>
  <c r="DD4335" i="1" a="1"/>
  <c r="DD4335" i="1" s="1"/>
  <c r="DD4336" i="1" a="1"/>
  <c r="DD4336" i="1" s="1"/>
  <c r="DD4337" i="1" a="1"/>
  <c r="DD4337" i="1"/>
  <c r="DD4338" i="1" a="1"/>
  <c r="DD4338" i="1"/>
  <c r="DD4339" i="1" a="1"/>
  <c r="DD4339" i="1" s="1"/>
  <c r="DD4340" i="1" a="1"/>
  <c r="DD4340" i="1" s="1"/>
  <c r="DD4341" i="1" a="1"/>
  <c r="DD4341" i="1"/>
  <c r="DD4342" i="1" a="1"/>
  <c r="DD4342" i="1" s="1"/>
  <c r="DD4343" i="1" a="1"/>
  <c r="DD4343" i="1"/>
  <c r="DD4344" i="1" a="1"/>
  <c r="DD4344" i="1" s="1"/>
  <c r="DD4345" i="1" a="1"/>
  <c r="DD4345" i="1" s="1"/>
  <c r="DD4346" i="1" a="1"/>
  <c r="DD4346" i="1"/>
  <c r="DD4347" i="1" a="1"/>
  <c r="DD4347" i="1"/>
  <c r="DD4348" i="1" a="1"/>
  <c r="DD4348" i="1" s="1"/>
  <c r="DD4349" i="1" a="1"/>
  <c r="DD4349" i="1"/>
  <c r="DD4350" i="1" a="1"/>
  <c r="DD4350" i="1"/>
  <c r="DD4351" i="1" a="1"/>
  <c r="DD4351" i="1" s="1"/>
  <c r="DD4352" i="1" a="1"/>
  <c r="DD4352" i="1" s="1"/>
  <c r="DD4353" i="1" a="1"/>
  <c r="DD4353" i="1" s="1"/>
  <c r="DD4354" i="1" a="1"/>
  <c r="DD4354" i="1" s="1"/>
  <c r="DD4355" i="1" a="1"/>
  <c r="DD4355" i="1"/>
  <c r="DD4356" i="1" a="1"/>
  <c r="DD4356" i="1" s="1"/>
  <c r="DD4357" i="1" a="1"/>
  <c r="DD4357" i="1"/>
  <c r="DD4358" i="1" a="1"/>
  <c r="DD4358" i="1"/>
  <c r="DD4359" i="1" a="1"/>
  <c r="DD4359" i="1"/>
  <c r="DD4360" i="1" a="1"/>
  <c r="DD4360" i="1" s="1"/>
  <c r="DD4361" i="1" a="1"/>
  <c r="DD4361" i="1"/>
  <c r="DD4362" i="1" a="1"/>
  <c r="DD4362" i="1" s="1"/>
  <c r="DD4363" i="1" a="1"/>
  <c r="DD4363" i="1" s="1"/>
  <c r="DD4364" i="1" a="1"/>
  <c r="DD4364" i="1" s="1"/>
  <c r="DD4365" i="1" a="1"/>
  <c r="DD4365" i="1" s="1"/>
  <c r="DD4366" i="1" a="1"/>
  <c r="DD4366" i="1"/>
  <c r="DD4367" i="1" a="1"/>
  <c r="DD4367" i="1" s="1"/>
  <c r="DD4368" i="1" a="1"/>
  <c r="DD4368" i="1" s="1"/>
  <c r="DD4369" i="1" a="1"/>
  <c r="DD4369" i="1"/>
  <c r="DD4370" i="1" a="1"/>
  <c r="DD4370" i="1"/>
  <c r="DD4371" i="1" a="1"/>
  <c r="DD4371" i="1" s="1"/>
  <c r="DD4372" i="1" a="1"/>
  <c r="DD4372" i="1" s="1"/>
  <c r="DD4373" i="1" a="1"/>
  <c r="DD4373" i="1" s="1"/>
  <c r="DD4374" i="1" a="1"/>
  <c r="DD4374" i="1" s="1"/>
  <c r="DD4375" i="1" a="1"/>
  <c r="DD4375" i="1"/>
  <c r="DD4376" i="1" a="1"/>
  <c r="DD4376" i="1" s="1"/>
  <c r="DD4377" i="1" a="1"/>
  <c r="DD4377" i="1" s="1"/>
  <c r="DD4378" i="1" a="1"/>
  <c r="DD4378" i="1"/>
  <c r="DD4379" i="1" a="1"/>
  <c r="DD4379" i="1"/>
  <c r="DD4380" i="1" a="1"/>
  <c r="DD4380" i="1" s="1"/>
  <c r="DD4381" i="1" a="1"/>
  <c r="DD4381" i="1" s="1"/>
  <c r="DD4382" i="1" a="1"/>
  <c r="DD4382" i="1"/>
  <c r="DD4383" i="1" a="1"/>
  <c r="DD4383" i="1" s="1"/>
  <c r="DD4384" i="1" a="1"/>
  <c r="DD4384" i="1" s="1"/>
  <c r="DD4385" i="1" a="1"/>
  <c r="DD4385" i="1" s="1"/>
  <c r="DD4386" i="1" a="1"/>
  <c r="DD4386" i="1" s="1"/>
  <c r="DD4387" i="1" a="1"/>
  <c r="DD4387" i="1" s="1"/>
  <c r="DD4388" i="1" a="1"/>
  <c r="DD4388" i="1" s="1"/>
  <c r="DD4389" i="1" a="1"/>
  <c r="DD4389" i="1"/>
  <c r="DD4390" i="1" a="1"/>
  <c r="DD4390" i="1"/>
  <c r="DD4391" i="1" a="1"/>
  <c r="DD4391" i="1"/>
  <c r="DD4392" i="1" a="1"/>
  <c r="DD4392" i="1" s="1"/>
  <c r="DD4393" i="1" a="1"/>
  <c r="DD4393" i="1"/>
  <c r="DD4394" i="1" a="1"/>
  <c r="DD4394" i="1" s="1"/>
  <c r="DD4395" i="1" a="1"/>
  <c r="DD4395" i="1" s="1"/>
  <c r="DD4396" i="1" a="1"/>
  <c r="DD4396" i="1" s="1"/>
  <c r="DD4397" i="1" a="1"/>
  <c r="DD4397" i="1" s="1"/>
  <c r="DD4398" i="1" a="1"/>
  <c r="DD4398" i="1"/>
  <c r="DD4399" i="1" a="1"/>
  <c r="DD4399" i="1"/>
  <c r="DD4400" i="1" a="1"/>
  <c r="DD4400" i="1" s="1"/>
  <c r="DD4401" i="1" a="1"/>
  <c r="DD4401" i="1"/>
  <c r="DD4402" i="1" a="1"/>
  <c r="DD4402" i="1"/>
  <c r="DD4403" i="1" a="1"/>
  <c r="DD4403" i="1" s="1"/>
  <c r="DD4404" i="1" a="1"/>
  <c r="DD4404" i="1" s="1"/>
  <c r="DD4405" i="1" a="1"/>
  <c r="DD4405" i="1"/>
  <c r="DD4406" i="1" a="1"/>
  <c r="DD4406" i="1" s="1"/>
  <c r="DD4407" i="1" a="1"/>
  <c r="DD4407" i="1"/>
  <c r="DD4408" i="1" a="1"/>
  <c r="DD4408" i="1" s="1"/>
  <c r="DD4409" i="1" a="1"/>
  <c r="DD4409" i="1" s="1"/>
  <c r="DD4410" i="1" a="1"/>
  <c r="DD4410" i="1"/>
  <c r="DD4411" i="1" a="1"/>
  <c r="DD4411" i="1" s="1"/>
  <c r="DD4412" i="1" a="1"/>
  <c r="DD4412" i="1" s="1"/>
  <c r="DD4413" i="1" a="1"/>
  <c r="DD4413" i="1"/>
  <c r="DD4414" i="1" a="1"/>
  <c r="DD4414" i="1"/>
  <c r="DD4415" i="1" a="1"/>
  <c r="DD4415" i="1" s="1"/>
  <c r="DD4416" i="1" a="1"/>
  <c r="DD4416" i="1" s="1"/>
  <c r="DD4417" i="1" a="1"/>
  <c r="DD4417" i="1" s="1"/>
  <c r="DD4418" i="1" a="1"/>
  <c r="DD4418" i="1" s="1"/>
  <c r="DD4419" i="1" a="1"/>
  <c r="DD4419" i="1"/>
  <c r="DD4420" i="1" a="1"/>
  <c r="DD4420" i="1" s="1"/>
  <c r="DD4421" i="1" a="1"/>
  <c r="DD4421" i="1"/>
  <c r="DD4422" i="1" a="1"/>
  <c r="DD4422" i="1"/>
  <c r="DD4423" i="1" a="1"/>
  <c r="DD4423" i="1"/>
  <c r="DD4424" i="1" a="1"/>
  <c r="DD4424" i="1" s="1"/>
  <c r="DD4425" i="1" a="1"/>
  <c r="DD4425" i="1"/>
  <c r="DD4426" i="1" a="1"/>
  <c r="DD4426" i="1" s="1"/>
  <c r="DD4427" i="1" a="1"/>
  <c r="DD4427" i="1" s="1"/>
  <c r="DD4428" i="1" a="1"/>
  <c r="DD4428" i="1" s="1"/>
  <c r="DD4429" i="1" a="1"/>
  <c r="DD4429" i="1" s="1"/>
  <c r="DD4430" i="1" a="1"/>
  <c r="DD4430" i="1"/>
  <c r="DD4431" i="1" a="1"/>
  <c r="DD4431" i="1"/>
  <c r="DD4432" i="1" a="1"/>
  <c r="DD4432" i="1" s="1"/>
  <c r="DD4433" i="1" a="1"/>
  <c r="DD4433" i="1"/>
  <c r="DD4434" i="1" a="1"/>
  <c r="DD4434" i="1"/>
  <c r="DD4435" i="1" a="1"/>
  <c r="DD4435" i="1" s="1"/>
  <c r="DD4436" i="1" a="1"/>
  <c r="DD4436" i="1" s="1"/>
  <c r="DD4437" i="1" a="1"/>
  <c r="DD4437" i="1"/>
  <c r="DD4438" i="1" a="1"/>
  <c r="DD4438" i="1" s="1"/>
  <c r="DD4439" i="1" a="1"/>
  <c r="DD4439" i="1"/>
  <c r="DD4440" i="1" a="1"/>
  <c r="DD4440" i="1" s="1"/>
  <c r="DD4441" i="1" a="1"/>
  <c r="DD4441" i="1" s="1"/>
  <c r="DD4442" i="1" a="1"/>
  <c r="DD4442" i="1"/>
  <c r="DD4443" i="1" a="1"/>
  <c r="DD4443" i="1" s="1"/>
  <c r="DD4444" i="1" a="1"/>
  <c r="DD4444" i="1" s="1"/>
  <c r="DD4445" i="1" a="1"/>
  <c r="DD4445" i="1" s="1"/>
  <c r="DD4446" i="1" a="1"/>
  <c r="DD4446" i="1"/>
  <c r="DD4447" i="1" a="1"/>
  <c r="DD4447" i="1" s="1"/>
  <c r="DD4448" i="1" a="1"/>
  <c r="DD4448" i="1" s="1"/>
  <c r="DD4449" i="1" a="1"/>
  <c r="DD4449" i="1" s="1"/>
  <c r="DD4450" i="1" a="1"/>
  <c r="DD4450" i="1" s="1"/>
  <c r="DD4451" i="1" a="1"/>
  <c r="DD4451" i="1"/>
  <c r="DD4452" i="1" a="1"/>
  <c r="DD4452" i="1" s="1"/>
  <c r="DD4453" i="1" a="1"/>
  <c r="DD4453" i="1"/>
  <c r="DD4454" i="1" a="1"/>
  <c r="DD4454" i="1" s="1"/>
  <c r="DD4455" i="1" a="1"/>
  <c r="DD4455" i="1" s="1"/>
  <c r="DD4456" i="1" a="1"/>
  <c r="DD4456" i="1" s="1"/>
  <c r="DD4457" i="1" a="1"/>
  <c r="DD4457" i="1"/>
  <c r="DD4458" i="1" a="1"/>
  <c r="DD4458" i="1" s="1"/>
  <c r="DD4459" i="1" a="1"/>
  <c r="DD4459" i="1" s="1"/>
  <c r="DD4460" i="1" a="1"/>
  <c r="DD4460" i="1" s="1"/>
  <c r="DD4461" i="1" a="1"/>
  <c r="DD4461" i="1" s="1"/>
  <c r="DD4462" i="1" a="1"/>
  <c r="DD4462" i="1"/>
  <c r="DD4463" i="1" a="1"/>
  <c r="DD4463" i="1"/>
  <c r="DD4464" i="1" a="1"/>
  <c r="DD4464" i="1" s="1"/>
  <c r="DD4465" i="1" a="1"/>
  <c r="DD4465" i="1" s="1"/>
  <c r="DD4466" i="1" a="1"/>
  <c r="DD4466" i="1"/>
  <c r="DD4467" i="1" a="1"/>
  <c r="DD4467" i="1" s="1"/>
  <c r="DD4468" i="1" a="1"/>
  <c r="DD4468" i="1" s="1"/>
  <c r="DD4469" i="1" a="1"/>
  <c r="DD4469" i="1"/>
  <c r="DD4470" i="1" a="1"/>
  <c r="DD4470" i="1" s="1"/>
  <c r="DD4471" i="1" a="1"/>
  <c r="DD4471" i="1"/>
  <c r="DD4472" i="1" a="1"/>
  <c r="DD4472" i="1" s="1"/>
  <c r="DD4473" i="1" a="1"/>
  <c r="DD4473" i="1" s="1"/>
  <c r="DD4474" i="1" a="1"/>
  <c r="DD4474" i="1"/>
  <c r="DD4475" i="1" a="1"/>
  <c r="DD4475" i="1"/>
  <c r="DD4476" i="1" a="1"/>
  <c r="DD4476" i="1" s="1"/>
  <c r="DD4477" i="1" a="1"/>
  <c r="DD4477" i="1"/>
  <c r="DD4478" i="1" a="1"/>
  <c r="DD4478" i="1"/>
  <c r="DD4479" i="1" a="1"/>
  <c r="DD4479" i="1" s="1"/>
  <c r="DD4480" i="1" a="1"/>
  <c r="DD4480" i="1" s="1"/>
  <c r="DD4481" i="1" a="1"/>
  <c r="DD4481" i="1" s="1"/>
  <c r="DD4482" i="1" a="1"/>
  <c r="DD4482" i="1" s="1"/>
  <c r="DD4483" i="1" a="1"/>
  <c r="DD4483" i="1" s="1"/>
  <c r="DD4484" i="1" a="1"/>
  <c r="DD4484" i="1" s="1"/>
  <c r="DD4485" i="1" a="1"/>
  <c r="DD4485" i="1"/>
  <c r="DD4486" i="1" a="1"/>
  <c r="DD4486" i="1"/>
  <c r="DD4487" i="1" a="1"/>
  <c r="DD4487" i="1"/>
  <c r="DD4488" i="1" a="1"/>
  <c r="DD4488" i="1" s="1"/>
  <c r="DD4489" i="1" a="1"/>
  <c r="DD4489" i="1"/>
  <c r="DD4490" i="1" a="1"/>
  <c r="DD4490" i="1" s="1"/>
  <c r="DD4491" i="1" a="1"/>
  <c r="DD4491" i="1" s="1"/>
  <c r="DD4492" i="1" a="1"/>
  <c r="DD4492" i="1" s="1"/>
  <c r="DD4493" i="1" a="1"/>
  <c r="DD4493" i="1" s="1"/>
  <c r="DD4494" i="1" a="1"/>
  <c r="DD4494" i="1"/>
  <c r="DD4495" i="1" a="1"/>
  <c r="DD4495" i="1"/>
  <c r="DD4496" i="1" a="1"/>
  <c r="DD4496" i="1" s="1"/>
  <c r="DD4497" i="1" a="1"/>
  <c r="DD4497" i="1"/>
  <c r="DD4498" i="1" a="1"/>
  <c r="DD4498" i="1"/>
  <c r="DD4499" i="1" a="1"/>
  <c r="DD4499" i="1" s="1"/>
  <c r="DD4500" i="1" a="1"/>
  <c r="DD4500" i="1" s="1"/>
  <c r="DD4501" i="1" a="1"/>
  <c r="DD4501" i="1"/>
  <c r="DD4502" i="1" a="1"/>
  <c r="DD4502" i="1" s="1"/>
  <c r="DD4503" i="1" a="1"/>
  <c r="DD4503" i="1"/>
  <c r="DD4504" i="1" a="1"/>
  <c r="DD4504" i="1" s="1"/>
  <c r="DD4505" i="1" a="1"/>
  <c r="DD4505" i="1" s="1"/>
  <c r="DD4506" i="1" a="1"/>
  <c r="DD4506" i="1"/>
  <c r="DD4507" i="1" a="1"/>
  <c r="DD4507" i="1"/>
  <c r="DD4508" i="1" a="1"/>
  <c r="DD4508" i="1" s="1"/>
  <c r="DD4509" i="1" a="1"/>
  <c r="DD4509" i="1" s="1"/>
  <c r="DD4510" i="1" a="1"/>
  <c r="DD4510" i="1"/>
  <c r="DD4511" i="1" a="1"/>
  <c r="DD4511" i="1" s="1"/>
  <c r="DD4512" i="1" a="1"/>
  <c r="DD4512" i="1" s="1"/>
  <c r="DD4513" i="1" a="1"/>
  <c r="DD4513" i="1" s="1"/>
  <c r="DD4514" i="1" a="1"/>
  <c r="DD4514" i="1" s="1"/>
  <c r="DD4515" i="1" a="1"/>
  <c r="DD4515" i="1"/>
  <c r="DD4516" i="1" a="1"/>
  <c r="DD4516" i="1" s="1"/>
  <c r="DD4517" i="1" a="1"/>
  <c r="DD4517" i="1"/>
  <c r="DD4518" i="1" a="1"/>
  <c r="DD4518" i="1"/>
  <c r="DD4519" i="1" a="1"/>
  <c r="DD4519" i="1" s="1"/>
  <c r="DD4520" i="1" a="1"/>
  <c r="DD4520" i="1" s="1"/>
  <c r="DD4521" i="1" a="1"/>
  <c r="DD4521" i="1"/>
  <c r="DD4522" i="1" a="1"/>
  <c r="DD4522" i="1" s="1"/>
  <c r="DD4523" i="1" a="1"/>
  <c r="DD4523" i="1" s="1"/>
  <c r="DD4524" i="1" a="1"/>
  <c r="DD4524" i="1" s="1"/>
  <c r="DD4525" i="1" a="1"/>
  <c r="DD4525" i="1" s="1"/>
  <c r="DD4526" i="1" a="1"/>
  <c r="DD4526" i="1"/>
  <c r="DD4527" i="1" a="1"/>
  <c r="DD4527" i="1" s="1"/>
  <c r="DD4528" i="1" a="1"/>
  <c r="DD4528" i="1" s="1"/>
  <c r="DD4529" i="1" a="1"/>
  <c r="DD4529" i="1"/>
  <c r="DD4530" i="1" a="1"/>
  <c r="DD4530" i="1"/>
  <c r="DD4531" i="1" a="1"/>
  <c r="DD4531" i="1" s="1"/>
  <c r="DD4532" i="1" a="1"/>
  <c r="DD4532" i="1" s="1"/>
  <c r="DD4533" i="1" a="1"/>
  <c r="DD4533" i="1"/>
  <c r="DD4534" i="1" a="1"/>
  <c r="DD4534" i="1" s="1"/>
  <c r="DD4535" i="1" a="1"/>
  <c r="DD4535" i="1"/>
  <c r="DD4536" i="1" a="1"/>
  <c r="DD4536" i="1" s="1"/>
  <c r="DD4537" i="1" a="1"/>
  <c r="DD4537" i="1" s="1"/>
  <c r="DD4538" i="1" a="1"/>
  <c r="DD4538" i="1"/>
  <c r="DD4539" i="1" a="1"/>
  <c r="DD4539" i="1"/>
  <c r="DD4540" i="1" a="1"/>
  <c r="DD4540" i="1" s="1"/>
  <c r="DD4541" i="1" a="1"/>
  <c r="DD4541" i="1"/>
  <c r="DD4542" i="1" a="1"/>
  <c r="DD4542" i="1"/>
  <c r="DD4543" i="1" a="1"/>
  <c r="DD4543" i="1" s="1"/>
  <c r="DD4544" i="1" a="1"/>
  <c r="DD4544" i="1" s="1"/>
  <c r="DD4545" i="1" a="1"/>
  <c r="DD4545" i="1" s="1"/>
  <c r="DD4546" i="1" a="1"/>
  <c r="DD4546" i="1" s="1"/>
  <c r="DD4547" i="1" a="1"/>
  <c r="DD4547" i="1"/>
  <c r="DD4548" i="1" a="1"/>
  <c r="DD4548" i="1" s="1"/>
  <c r="DD4549" i="1" a="1"/>
  <c r="DD4549" i="1"/>
  <c r="DD4550" i="1" a="1"/>
  <c r="DD4550" i="1"/>
  <c r="DD4551" i="1" a="1"/>
  <c r="DD4551" i="1"/>
  <c r="DD4552" i="1" a="1"/>
  <c r="DD4552" i="1" s="1"/>
  <c r="DD4553" i="1" a="1"/>
  <c r="DD4553" i="1"/>
  <c r="DD4554" i="1" a="1"/>
  <c r="DD4554" i="1" s="1"/>
  <c r="DD4555" i="1" a="1"/>
  <c r="DD4555" i="1" s="1"/>
  <c r="DD4556" i="1" a="1"/>
  <c r="DD4556" i="1" s="1"/>
  <c r="DD4557" i="1" a="1"/>
  <c r="DD4557" i="1" s="1"/>
  <c r="DD4558" i="1" a="1"/>
  <c r="DD4558" i="1"/>
  <c r="DD4559" i="1" a="1"/>
  <c r="DD4559" i="1"/>
  <c r="DD4560" i="1" a="1"/>
  <c r="DD4560" i="1" s="1"/>
  <c r="DD4561" i="1" a="1"/>
  <c r="DD4561" i="1"/>
  <c r="DD4562" i="1" a="1"/>
  <c r="DD4562" i="1"/>
  <c r="DD4563" i="1" a="1"/>
  <c r="DD4563" i="1" s="1"/>
  <c r="DD4564" i="1" a="1"/>
  <c r="DD4564" i="1" s="1"/>
  <c r="DD4565" i="1" a="1"/>
  <c r="DD4565" i="1"/>
  <c r="DD4566" i="1" a="1"/>
  <c r="DD4566" i="1" s="1"/>
  <c r="DD4567" i="1" a="1"/>
  <c r="DD4567" i="1"/>
  <c r="DD4568" i="1" a="1"/>
  <c r="DD4568" i="1" s="1"/>
  <c r="DD4569" i="1" a="1"/>
  <c r="DD4569" i="1" s="1"/>
  <c r="DD4570" i="1" a="1"/>
  <c r="DD4570" i="1"/>
  <c r="DD4571" i="1" a="1"/>
  <c r="DD4571" i="1"/>
  <c r="DD4572" i="1" a="1"/>
  <c r="DD4572" i="1" s="1"/>
  <c r="DD4573" i="1" a="1"/>
  <c r="DD4573" i="1"/>
  <c r="DD4574" i="1" a="1"/>
  <c r="DD4574" i="1"/>
  <c r="DD4575" i="1" a="1"/>
  <c r="DD4575" i="1" s="1"/>
  <c r="DD4576" i="1" a="1"/>
  <c r="DD4576" i="1" s="1"/>
  <c r="DD4577" i="1" a="1"/>
  <c r="DD4577" i="1" s="1"/>
  <c r="DD4578" i="1" a="1"/>
  <c r="DD4578" i="1" s="1"/>
  <c r="DD4579" i="1" a="1"/>
  <c r="DD4579" i="1" s="1"/>
  <c r="DD4580" i="1" a="1"/>
  <c r="DD4580" i="1" s="1"/>
  <c r="DD4581" i="1" a="1"/>
  <c r="DD4581" i="1"/>
  <c r="DD4582" i="1" a="1"/>
  <c r="DD4582" i="1"/>
  <c r="DD4583" i="1" a="1"/>
  <c r="DD4583" i="1"/>
  <c r="DD4584" i="1" a="1"/>
  <c r="DD4584" i="1" s="1"/>
  <c r="DD4585" i="1" a="1"/>
  <c r="DD4585" i="1" s="1"/>
  <c r="DD4586" i="1" a="1"/>
  <c r="DD4586" i="1" s="1"/>
  <c r="DD4587" i="1" a="1"/>
  <c r="DD4587" i="1" s="1"/>
  <c r="DD4588" i="1" a="1"/>
  <c r="DD4588" i="1" s="1"/>
  <c r="DD4589" i="1" a="1"/>
  <c r="DD4589" i="1" s="1"/>
  <c r="DD4590" i="1" a="1"/>
  <c r="DD4590" i="1"/>
  <c r="DD4591" i="1" a="1"/>
  <c r="DD4591" i="1" s="1"/>
  <c r="DD4592" i="1" a="1"/>
  <c r="DD4592" i="1" s="1"/>
  <c r="DD4593" i="1" a="1"/>
  <c r="DD4593" i="1"/>
  <c r="DD4594" i="1" a="1"/>
  <c r="DD4594" i="1"/>
  <c r="DD4595" i="1" a="1"/>
  <c r="DD4595" i="1" s="1"/>
  <c r="DD4596" i="1" a="1"/>
  <c r="DD4596" i="1" s="1"/>
  <c r="DD4597" i="1" a="1"/>
  <c r="DD4597" i="1"/>
  <c r="DD4598" i="1" a="1"/>
  <c r="DD4598" i="1" s="1"/>
  <c r="DD4599" i="1" a="1"/>
  <c r="DD4599" i="1"/>
  <c r="DD4600" i="1" a="1"/>
  <c r="DD4600" i="1" s="1"/>
  <c r="DD4601" i="1" a="1"/>
  <c r="DD4601" i="1" s="1"/>
  <c r="DD4602" i="1" a="1"/>
  <c r="DD4602" i="1"/>
  <c r="DD4603" i="1" a="1"/>
  <c r="DD4603" i="1"/>
  <c r="DD4604" i="1" a="1"/>
  <c r="DD4604" i="1" s="1"/>
  <c r="DD4605" i="1" a="1"/>
  <c r="DD4605" i="1"/>
  <c r="DD4606" i="1" a="1"/>
  <c r="DD4606" i="1"/>
  <c r="DD4607" i="1" a="1"/>
  <c r="DD4607" i="1" s="1"/>
  <c r="DD4608" i="1" a="1"/>
  <c r="DD4608" i="1" s="1"/>
  <c r="DD4609" i="1" a="1"/>
  <c r="DD4609" i="1" s="1"/>
  <c r="DD4610" i="1" a="1"/>
  <c r="DD4610" i="1" s="1"/>
  <c r="DD4611" i="1" a="1"/>
  <c r="DD4611" i="1"/>
  <c r="DD4612" i="1" a="1"/>
  <c r="DD4612" i="1" s="1"/>
  <c r="DD4613" i="1" a="1"/>
  <c r="DD4613" i="1"/>
  <c r="DD4614" i="1" a="1"/>
  <c r="DD4614" i="1"/>
  <c r="DD4615" i="1" a="1"/>
  <c r="DD4615" i="1"/>
  <c r="DD4616" i="1" a="1"/>
  <c r="DD4616" i="1" s="1"/>
  <c r="DD4617" i="1" a="1"/>
  <c r="DD4617" i="1"/>
  <c r="DD4618" i="1" a="1"/>
  <c r="DD4618" i="1" s="1"/>
  <c r="DD4619" i="1" a="1"/>
  <c r="DD4619" i="1" s="1"/>
  <c r="DD4620" i="1" a="1"/>
  <c r="DD4620" i="1" s="1"/>
  <c r="DD4621" i="1" a="1"/>
  <c r="DD4621" i="1" s="1"/>
  <c r="DD4622" i="1" a="1"/>
  <c r="DD4622" i="1"/>
  <c r="DD4623" i="1" a="1"/>
  <c r="DD4623" i="1"/>
  <c r="DD4624" i="1" a="1"/>
  <c r="DD4624" i="1" s="1"/>
  <c r="DD4625" i="1" a="1"/>
  <c r="DD4625" i="1"/>
  <c r="DD4626" i="1" a="1"/>
  <c r="DD4626" i="1"/>
  <c r="DD4627" i="1" a="1"/>
  <c r="DD4627" i="1" s="1"/>
  <c r="DD4628" i="1" a="1"/>
  <c r="DD4628" i="1" s="1"/>
  <c r="DD4629" i="1" a="1"/>
  <c r="DD4629" i="1"/>
  <c r="DD4630" i="1" a="1"/>
  <c r="DD4630" i="1" s="1"/>
  <c r="DD4631" i="1" a="1"/>
  <c r="DD4631" i="1"/>
  <c r="DD4632" i="1" a="1"/>
  <c r="DD4632" i="1" s="1"/>
  <c r="DD4633" i="1" a="1"/>
  <c r="DD4633" i="1" s="1"/>
  <c r="DD4634" i="1" a="1"/>
  <c r="DD4634" i="1" s="1"/>
  <c r="DD4635" i="1" a="1"/>
  <c r="DD4635" i="1"/>
  <c r="DD4636" i="1" a="1"/>
  <c r="DD4636" i="1" s="1"/>
  <c r="DD4637" i="1" a="1"/>
  <c r="DD4637" i="1"/>
  <c r="DD4638" i="1" a="1"/>
  <c r="DD4638" i="1"/>
  <c r="DD4639" i="1" a="1"/>
  <c r="DD4639" i="1" s="1"/>
  <c r="DD4640" i="1" a="1"/>
  <c r="DD4640" i="1" s="1"/>
  <c r="DD4641" i="1" a="1"/>
  <c r="DD4641" i="1" s="1"/>
  <c r="DD4642" i="1" a="1"/>
  <c r="DD4642" i="1" s="1"/>
  <c r="DD4643" i="1" a="1"/>
  <c r="DD4643" i="1"/>
  <c r="DD4644" i="1" a="1"/>
  <c r="DD4644" i="1" s="1"/>
  <c r="DD4645" i="1" a="1"/>
  <c r="DD4645" i="1"/>
  <c r="DD4646" i="1" a="1"/>
  <c r="DD4646" i="1"/>
  <c r="DD4647" i="1" a="1"/>
  <c r="DD4647" i="1"/>
  <c r="DD4648" i="1" a="1"/>
  <c r="DD4648" i="1" s="1"/>
  <c r="DD4649" i="1" a="1"/>
  <c r="DD4649" i="1"/>
  <c r="DD4650" i="1" a="1"/>
  <c r="DD4650" i="1" s="1"/>
  <c r="DD4651" i="1" a="1"/>
  <c r="DD4651" i="1" s="1"/>
  <c r="DD4652" i="1" a="1"/>
  <c r="DD4652" i="1" s="1"/>
  <c r="DD4653" i="1" a="1"/>
  <c r="DD4653" i="1" s="1"/>
  <c r="DD4654" i="1" a="1"/>
  <c r="DD4654" i="1"/>
  <c r="DD4655" i="1" a="1"/>
  <c r="DD4655" i="1"/>
  <c r="DD4656" i="1" a="1"/>
  <c r="DD4656" i="1" s="1"/>
  <c r="DD4657" i="1" a="1"/>
  <c r="DD4657" i="1" s="1"/>
  <c r="DD4658" i="1" a="1"/>
  <c r="DD4658" i="1"/>
  <c r="DD4659" i="1" a="1"/>
  <c r="DD4659" i="1" s="1"/>
  <c r="DD4660" i="1" a="1"/>
  <c r="DD4660" i="1" s="1"/>
  <c r="DD4661" i="1" a="1"/>
  <c r="DD4661" i="1"/>
  <c r="DD4662" i="1" a="1"/>
  <c r="DD4662" i="1" s="1"/>
  <c r="DD4663" i="1" a="1"/>
  <c r="DD4663" i="1"/>
  <c r="DD4664" i="1" a="1"/>
  <c r="DD4664" i="1" s="1"/>
  <c r="DD4665" i="1" a="1"/>
  <c r="DD4665" i="1" s="1"/>
  <c r="DD4666" i="1" a="1"/>
  <c r="DD4666" i="1"/>
  <c r="DD4667" i="1" a="1"/>
  <c r="DD4667" i="1"/>
  <c r="DD4668" i="1" a="1"/>
  <c r="DD4668" i="1" s="1"/>
  <c r="DD4669" i="1" a="1"/>
  <c r="DD4669" i="1"/>
  <c r="DD4670" i="1" a="1"/>
  <c r="DD4670" i="1"/>
  <c r="DD4671" i="1" a="1"/>
  <c r="DD4671" i="1" s="1"/>
  <c r="DD4672" i="1" a="1"/>
  <c r="DD4672" i="1" s="1"/>
  <c r="DD4673" i="1" a="1"/>
  <c r="DD4673" i="1" s="1"/>
  <c r="DD4674" i="1" a="1"/>
  <c r="DD4674" i="1" s="1"/>
  <c r="DD4675" i="1" a="1"/>
  <c r="DD4675" i="1"/>
  <c r="DD4676" i="1" a="1"/>
  <c r="DD4676" i="1" s="1"/>
  <c r="DD4677" i="1" a="1"/>
  <c r="DD4677" i="1"/>
  <c r="DD4678" i="1" a="1"/>
  <c r="DD4678" i="1"/>
  <c r="DD4679" i="1" a="1"/>
  <c r="DD4679" i="1"/>
  <c r="DD4680" i="1" a="1"/>
  <c r="DD4680" i="1" s="1"/>
  <c r="DD4681" i="1" a="1"/>
  <c r="DD4681" i="1"/>
  <c r="DD4682" i="1" a="1"/>
  <c r="DD4682" i="1" s="1"/>
  <c r="DD4683" i="1" a="1"/>
  <c r="DD4683" i="1" s="1"/>
  <c r="DD4684" i="1" a="1"/>
  <c r="DD4684" i="1" s="1"/>
  <c r="DD4685" i="1" a="1"/>
  <c r="DD4685" i="1" s="1"/>
  <c r="DD4686" i="1" a="1"/>
  <c r="DD4686" i="1" s="1"/>
  <c r="DD4687" i="1" a="1"/>
  <c r="DD4687" i="1"/>
  <c r="DD4688" i="1" a="1"/>
  <c r="DD4688" i="1" s="1"/>
  <c r="DD4689" i="1" a="1"/>
  <c r="DD4689" i="1"/>
  <c r="DD4690" i="1" a="1"/>
  <c r="DD4690" i="1"/>
  <c r="DD4691" i="1" a="1"/>
  <c r="DD4691" i="1" s="1"/>
  <c r="DD4692" i="1" a="1"/>
  <c r="DD4692" i="1" s="1"/>
  <c r="DD4693" i="1" a="1"/>
  <c r="DD4693" i="1"/>
  <c r="DD4694" i="1" a="1"/>
  <c r="DD4694" i="1" s="1"/>
  <c r="DD4695" i="1" a="1"/>
  <c r="DD4695" i="1" s="1"/>
  <c r="DD4696" i="1" a="1"/>
  <c r="DD4696" i="1" s="1"/>
  <c r="DD4697" i="1" a="1"/>
  <c r="DD4697" i="1" s="1"/>
  <c r="DD4698" i="1" a="1"/>
  <c r="DD4698" i="1"/>
  <c r="DD4699" i="1" a="1"/>
  <c r="DD4699" i="1"/>
  <c r="DD4700" i="1" a="1"/>
  <c r="DD4700" i="1" s="1"/>
  <c r="DD4701" i="1" a="1"/>
  <c r="DD4701" i="1"/>
  <c r="DD4702" i="1" a="1"/>
  <c r="DD4702" i="1"/>
  <c r="DD4703" i="1" a="1"/>
  <c r="DD4703" i="1" s="1"/>
  <c r="DD4704" i="1" a="1"/>
  <c r="DD4704" i="1" s="1"/>
  <c r="DD4705" i="1" a="1"/>
  <c r="DD4705" i="1" s="1"/>
  <c r="DD4706" i="1" a="1"/>
  <c r="DD4706" i="1" s="1"/>
  <c r="DD4707" i="1" a="1"/>
  <c r="DD4707" i="1"/>
  <c r="DD4708" i="1" a="1"/>
  <c r="DD4708" i="1" s="1"/>
  <c r="DD4709" i="1" a="1"/>
  <c r="DD4709" i="1" s="1"/>
  <c r="DD4710" i="1" a="1"/>
  <c r="DD4710" i="1"/>
  <c r="DD4711" i="1" a="1"/>
  <c r="DD4711" i="1"/>
  <c r="DD4712" i="1" a="1"/>
  <c r="DD4712" i="1" s="1"/>
  <c r="DD4713" i="1" a="1"/>
  <c r="DD4713" i="1"/>
  <c r="DD4714" i="1" a="1"/>
  <c r="DD4714" i="1" s="1"/>
  <c r="DD4715" i="1" a="1"/>
  <c r="DD4715" i="1" s="1"/>
  <c r="DD4716" i="1" a="1"/>
  <c r="DD4716" i="1" s="1"/>
  <c r="DD4717" i="1" a="1"/>
  <c r="DD4717" i="1" s="1"/>
  <c r="DD4718" i="1" a="1"/>
  <c r="DD4718" i="1" s="1"/>
  <c r="DD4719" i="1" a="1"/>
  <c r="DD4719" i="1"/>
  <c r="DD4720" i="1" a="1"/>
  <c r="DD4720" i="1" s="1"/>
  <c r="DD4721" i="1" a="1"/>
  <c r="DD4721" i="1"/>
  <c r="DD4722" i="1" a="1"/>
  <c r="DD4722" i="1"/>
  <c r="DD4723" i="1" a="1"/>
  <c r="DD4723" i="1" s="1"/>
  <c r="DD4724" i="1" a="1"/>
  <c r="DD4724" i="1" s="1"/>
  <c r="DD4725" i="1" a="1"/>
  <c r="DD4725" i="1"/>
  <c r="DD4726" i="1" a="1"/>
  <c r="DD4726" i="1" s="1"/>
  <c r="DD4727" i="1" a="1"/>
  <c r="DD4727" i="1" s="1"/>
  <c r="DD4728" i="1" a="1"/>
  <c r="DD4728" i="1" s="1"/>
  <c r="DD4729" i="1" a="1"/>
  <c r="DD4729" i="1" s="1"/>
  <c r="DD4730" i="1" a="1"/>
  <c r="DD4730" i="1"/>
  <c r="DD4731" i="1" a="1"/>
  <c r="DD4731" i="1"/>
  <c r="DD4732" i="1" a="1"/>
  <c r="DD4732" i="1" s="1"/>
  <c r="DD4733" i="1" a="1"/>
  <c r="DD4733" i="1"/>
  <c r="DD4734" i="1" a="1"/>
  <c r="DD4734" i="1" s="1"/>
  <c r="DD4735" i="1" a="1"/>
  <c r="DD4735" i="1" s="1"/>
  <c r="DD4736" i="1" a="1"/>
  <c r="DD4736" i="1" s="1"/>
  <c r="DD4737" i="1" a="1"/>
  <c r="DD4737" i="1" s="1"/>
  <c r="DD4738" i="1" a="1"/>
  <c r="DD4738" i="1" s="1"/>
  <c r="DD4739" i="1" a="1"/>
  <c r="DD4739" i="1"/>
  <c r="DD4740" i="1" a="1"/>
  <c r="DD4740" i="1" s="1"/>
  <c r="DD4741" i="1" a="1"/>
  <c r="DD4741" i="1"/>
  <c r="DD4742" i="1" a="1"/>
  <c r="DD4742" i="1"/>
  <c r="DD4743" i="1" a="1"/>
  <c r="DD4743" i="1"/>
  <c r="DD4744" i="1" a="1"/>
  <c r="DD4744" i="1" s="1"/>
  <c r="DD4745" i="1" a="1"/>
  <c r="DD4745" i="1"/>
  <c r="DD4746" i="1" a="1"/>
  <c r="DD4746" i="1" s="1"/>
  <c r="DD4747" i="1" a="1"/>
  <c r="DD4747" i="1" s="1"/>
  <c r="DD4748" i="1" a="1"/>
  <c r="DD4748" i="1" s="1"/>
  <c r="DD4749" i="1" a="1"/>
  <c r="DD4749" i="1" s="1"/>
  <c r="DD4750" i="1" a="1"/>
  <c r="DD4750" i="1" s="1"/>
  <c r="DD4751" i="1" a="1"/>
  <c r="DD4751" i="1"/>
  <c r="DD4752" i="1" a="1"/>
  <c r="DD4752" i="1" s="1"/>
  <c r="DD4753" i="1" a="1"/>
  <c r="DD4753" i="1"/>
  <c r="DD4754" i="1" a="1"/>
  <c r="DD4754" i="1"/>
  <c r="DD4755" i="1" a="1"/>
  <c r="DD4755" i="1" s="1"/>
  <c r="DD4756" i="1" a="1"/>
  <c r="DD4756" i="1" s="1"/>
  <c r="DD4757" i="1" a="1"/>
  <c r="DD4757" i="1"/>
  <c r="DD4758" i="1" a="1"/>
  <c r="DD4758" i="1" s="1"/>
  <c r="DD4759" i="1" a="1"/>
  <c r="DD4759" i="1"/>
  <c r="DD4760" i="1" a="1"/>
  <c r="DD4760" i="1" s="1"/>
  <c r="DD4761" i="1" a="1"/>
  <c r="DD4761" i="1" s="1"/>
  <c r="DD4762" i="1" a="1"/>
  <c r="DD4762" i="1"/>
  <c r="DD4763" i="1" a="1"/>
  <c r="DD4763" i="1"/>
  <c r="DD4764" i="1" a="1"/>
  <c r="DD4764" i="1" s="1"/>
  <c r="DD4765" i="1" a="1"/>
  <c r="DD4765" i="1"/>
  <c r="DD4766" i="1" a="1"/>
  <c r="DD4766" i="1"/>
  <c r="DD4767" i="1" a="1"/>
  <c r="DD4767" i="1" s="1"/>
  <c r="DD4768" i="1" a="1"/>
  <c r="DD4768" i="1" s="1"/>
  <c r="DD4769" i="1" a="1"/>
  <c r="DD4769" i="1" s="1"/>
  <c r="DD4770" i="1" a="1"/>
  <c r="DD4770" i="1" s="1"/>
  <c r="DD4771" i="1" a="1"/>
  <c r="DD4771" i="1"/>
  <c r="DD4772" i="1" a="1"/>
  <c r="DD4772" i="1" s="1"/>
  <c r="DD4773" i="1" a="1"/>
  <c r="DD4773" i="1" s="1"/>
  <c r="DD4774" i="1" a="1"/>
  <c r="DD4774" i="1"/>
  <c r="DD4775" i="1" a="1"/>
  <c r="DD4775" i="1"/>
  <c r="DD4776" i="1" a="1"/>
  <c r="DD4776" i="1" s="1"/>
  <c r="DD4777" i="1" a="1"/>
  <c r="DD4777" i="1"/>
  <c r="DD4778" i="1" a="1"/>
  <c r="DD4778" i="1"/>
  <c r="DD4779" i="1" a="1"/>
  <c r="DD4779" i="1" s="1"/>
  <c r="DD4780" i="1" a="1"/>
  <c r="DD4780" i="1" s="1"/>
  <c r="DD4781" i="1" a="1"/>
  <c r="DD4781" i="1" s="1"/>
  <c r="DD4782" i="1" a="1"/>
  <c r="DD4782" i="1" s="1"/>
  <c r="DD4783" i="1" a="1"/>
  <c r="DD4783" i="1" s="1"/>
  <c r="DD4784" i="1" a="1"/>
  <c r="DD4784" i="1" s="1"/>
  <c r="DD4785" i="1" a="1"/>
  <c r="DD4785" i="1" s="1"/>
  <c r="DD4786" i="1" a="1"/>
  <c r="DD4786" i="1"/>
  <c r="DD4787" i="1" a="1"/>
  <c r="DD4787" i="1" s="1"/>
  <c r="DD4788" i="1" a="1"/>
  <c r="DD4788" i="1" s="1"/>
  <c r="DD4789" i="1" a="1"/>
  <c r="DD4789" i="1"/>
  <c r="DD4790" i="1" a="1"/>
  <c r="DD4790" i="1" s="1"/>
  <c r="DD4791" i="1" a="1"/>
  <c r="DD4791" i="1" s="1"/>
  <c r="DD4792" i="1" a="1"/>
  <c r="DD4792" i="1" s="1"/>
  <c r="DD4793" i="1" a="1"/>
  <c r="DD4793" i="1" s="1"/>
  <c r="DD4794" i="1" a="1"/>
  <c r="DD4794" i="1"/>
  <c r="DD4795" i="1" a="1"/>
  <c r="DD4795" i="1"/>
  <c r="DD4796" i="1" a="1"/>
  <c r="DD4796" i="1" s="1"/>
  <c r="DD4797" i="1" a="1"/>
  <c r="DD4797" i="1" s="1"/>
  <c r="DD4798" i="1" a="1"/>
  <c r="DD4798" i="1"/>
  <c r="DD4799" i="1" a="1"/>
  <c r="DD4799" i="1" s="1"/>
  <c r="DD4800" i="1" a="1"/>
  <c r="DD4800" i="1" s="1"/>
  <c r="DD4801" i="1" a="1"/>
  <c r="DD4801" i="1" s="1"/>
  <c r="DD4802" i="1" a="1"/>
  <c r="DD4802" i="1" s="1"/>
  <c r="DD4803" i="1" a="1"/>
  <c r="DD4803" i="1" s="1"/>
  <c r="DD4804" i="1" a="1"/>
  <c r="DD4804" i="1" s="1"/>
  <c r="DD4805" i="1" a="1"/>
  <c r="DD4805" i="1"/>
  <c r="DD4806" i="1" a="1"/>
  <c r="DD4806" i="1"/>
  <c r="DD4807" i="1" a="1"/>
  <c r="DD4807" i="1"/>
  <c r="DD4808" i="1" a="1"/>
  <c r="DD4808" i="1" s="1"/>
  <c r="DD4809" i="1" a="1"/>
  <c r="DD4809" i="1"/>
  <c r="DD4810" i="1" a="1"/>
  <c r="DD4810" i="1" s="1"/>
  <c r="DD4811" i="1" a="1"/>
  <c r="DD4811" i="1" s="1"/>
  <c r="DD4812" i="1" a="1"/>
  <c r="DD4812" i="1" s="1"/>
  <c r="DD4813" i="1" a="1"/>
  <c r="DD4813" i="1" s="1"/>
  <c r="DD4814" i="1" a="1"/>
  <c r="DD4814" i="1" s="1"/>
  <c r="DD4815" i="1" a="1"/>
  <c r="DD4815" i="1"/>
  <c r="DD4816" i="1" a="1"/>
  <c r="DD4816" i="1" s="1"/>
  <c r="DD4817" i="1" a="1"/>
  <c r="DD4817" i="1" s="1"/>
  <c r="DD4818" i="1" a="1"/>
  <c r="DD4818" i="1"/>
  <c r="DD4819" i="1" a="1"/>
  <c r="DD4819" i="1"/>
  <c r="DD4820" i="1" a="1"/>
  <c r="DD4820" i="1" s="1"/>
  <c r="DD4821" i="1" a="1"/>
  <c r="DD4821" i="1"/>
  <c r="DD4822" i="1" a="1"/>
  <c r="DD4822" i="1" s="1"/>
  <c r="DD4823" i="1" a="1"/>
  <c r="DD4823" i="1" s="1"/>
  <c r="DD4824" i="1" a="1"/>
  <c r="DD4824" i="1"/>
  <c r="DD4825" i="1" a="1"/>
  <c r="DD4825" i="1" s="1"/>
  <c r="DD4826" i="1" a="1"/>
  <c r="DD4826" i="1" s="1"/>
  <c r="DD4827" i="1" a="1"/>
  <c r="DD4827" i="1" s="1"/>
  <c r="DD4828" i="1" a="1"/>
  <c r="DD4828" i="1" s="1"/>
  <c r="DD4829" i="1" a="1"/>
  <c r="DD4829" i="1"/>
  <c r="DD4830" i="1" a="1"/>
  <c r="DD4830" i="1" s="1"/>
  <c r="DD4831" i="1" a="1"/>
  <c r="DD4831" i="1" s="1"/>
  <c r="DD4832" i="1" a="1"/>
  <c r="DD4832" i="1" s="1"/>
  <c r="DD4833" i="1" a="1"/>
  <c r="DD4833" i="1" s="1"/>
  <c r="DD4834" i="1" a="1"/>
  <c r="DD4834" i="1" s="1"/>
  <c r="DD4835" i="1" a="1"/>
  <c r="DD4835" i="1"/>
  <c r="DD4836" i="1" a="1"/>
  <c r="DD4836" i="1" s="1"/>
  <c r="DD4837" i="1" a="1"/>
  <c r="DD4837" i="1" s="1"/>
  <c r="DD4838" i="1" a="1"/>
  <c r="DD4838" i="1" s="1"/>
  <c r="DD4839" i="1" a="1"/>
  <c r="DD4839" i="1" s="1"/>
  <c r="DD4840" i="1" a="1"/>
  <c r="DD4840" i="1" s="1"/>
  <c r="DD4841" i="1" a="1"/>
  <c r="DD4841" i="1" s="1"/>
  <c r="DD4842" i="1" a="1"/>
  <c r="DD4842" i="1" s="1"/>
  <c r="DD4843" i="1" a="1"/>
  <c r="DD4843" i="1"/>
  <c r="DD4844" i="1" a="1"/>
  <c r="DD4844" i="1"/>
  <c r="DD4845" i="1" a="1"/>
  <c r="DD4845" i="1" s="1"/>
  <c r="DD4846" i="1" a="1"/>
  <c r="DD4846" i="1" s="1"/>
  <c r="DD4847" i="1" a="1"/>
  <c r="DD4847" i="1"/>
  <c r="DD4848" i="1" a="1"/>
  <c r="DD4848" i="1" s="1"/>
  <c r="DD4849" i="1" a="1"/>
  <c r="DD4849" i="1" s="1"/>
  <c r="DD4850" i="1" a="1"/>
  <c r="DD4850" i="1" s="1"/>
  <c r="DD4851" i="1" a="1"/>
  <c r="DD4851" i="1" s="1"/>
  <c r="DD4852" i="1" a="1"/>
  <c r="DD4852" i="1" s="1"/>
  <c r="DD4853" i="1" a="1"/>
  <c r="DD4853" i="1"/>
  <c r="DD4854" i="1" a="1"/>
  <c r="DD4854" i="1" s="1"/>
  <c r="DD4855" i="1" a="1"/>
  <c r="DD4855" i="1" s="1"/>
  <c r="DD4856" i="1" a="1"/>
  <c r="DD4856" i="1"/>
  <c r="DD4857" i="1" a="1"/>
  <c r="DD4857" i="1" s="1"/>
  <c r="DD4858" i="1" a="1"/>
  <c r="DD4858" i="1" s="1"/>
  <c r="DD4859" i="1" a="1"/>
  <c r="DD4859" i="1" s="1"/>
  <c r="DD4860" i="1" a="1"/>
  <c r="DD4860" i="1" s="1"/>
  <c r="DD4861" i="1" a="1"/>
  <c r="DD4861" i="1"/>
  <c r="DD4862" i="1" a="1"/>
  <c r="DD4862" i="1" s="1"/>
  <c r="DD4863" i="1" a="1"/>
  <c r="DD4863" i="1" s="1"/>
  <c r="DD4864" i="1" a="1"/>
  <c r="DD4864" i="1" s="1"/>
  <c r="DD4865" i="1" a="1"/>
  <c r="DD4865" i="1"/>
  <c r="DD4866" i="1" a="1"/>
  <c r="DD4866" i="1" s="1"/>
  <c r="DD4867" i="1" a="1"/>
  <c r="DD4867" i="1"/>
  <c r="DD4868" i="1" a="1"/>
  <c r="DD4868" i="1" s="1"/>
  <c r="DD4869" i="1" a="1"/>
  <c r="DD4869" i="1" s="1"/>
  <c r="DD4870" i="1" a="1"/>
  <c r="DD4870" i="1" s="1"/>
  <c r="DD4871" i="1" a="1"/>
  <c r="DD4871" i="1" s="1"/>
  <c r="DD4872" i="1" a="1"/>
  <c r="DD4872" i="1" s="1"/>
  <c r="DD4873" i="1" a="1"/>
  <c r="DD4873" i="1" s="1"/>
  <c r="DD4874" i="1" a="1"/>
  <c r="DD4874" i="1" s="1"/>
  <c r="DD4875" i="1" a="1"/>
  <c r="DD4875" i="1"/>
  <c r="DD4876" i="1" a="1"/>
  <c r="DD4876" i="1"/>
  <c r="DD4877" i="1" a="1"/>
  <c r="DD4877" i="1" s="1"/>
  <c r="DD4878" i="1" a="1"/>
  <c r="DD4878" i="1" s="1"/>
  <c r="DD4879" i="1" a="1"/>
  <c r="DD4879" i="1"/>
  <c r="DD4880" i="1" a="1"/>
  <c r="DD4880" i="1" s="1"/>
  <c r="DD4881" i="1" a="1"/>
  <c r="DD4881" i="1" s="1"/>
  <c r="DD4882" i="1" a="1"/>
  <c r="DD4882" i="1" s="1"/>
  <c r="DD4883" i="1" a="1"/>
  <c r="DD4883" i="1" s="1"/>
  <c r="DD4884" i="1" a="1"/>
  <c r="DD4884" i="1"/>
  <c r="DD4885" i="1" a="1"/>
  <c r="DD4885" i="1" s="1"/>
  <c r="DD4886" i="1" a="1"/>
  <c r="DD4886" i="1" s="1"/>
  <c r="DD4887" i="1" a="1"/>
  <c r="DD4887" i="1" s="1"/>
  <c r="DD4888" i="1" a="1"/>
  <c r="DD4888" i="1"/>
  <c r="DD4889" i="1" a="1"/>
  <c r="DD4889" i="1" s="1"/>
  <c r="DD4890" i="1" a="1"/>
  <c r="DD4890" i="1" s="1"/>
  <c r="DD4891" i="1" a="1"/>
  <c r="DD4891" i="1" s="1"/>
  <c r="DD4892" i="1" a="1"/>
  <c r="DD4892" i="1" s="1"/>
  <c r="DD4893" i="1" a="1"/>
  <c r="DD4893" i="1"/>
  <c r="DD4894" i="1" a="1"/>
  <c r="DD4894" i="1" s="1"/>
  <c r="DD4895" i="1" a="1"/>
  <c r="DD4895" i="1" s="1"/>
  <c r="DD4896" i="1" a="1"/>
  <c r="DD4896" i="1" s="1"/>
  <c r="DD4897" i="1" a="1"/>
  <c r="DD4897" i="1"/>
  <c r="DD4898" i="1" a="1"/>
  <c r="DD4898" i="1" s="1"/>
  <c r="DD4899" i="1" a="1"/>
  <c r="DD4899" i="1" s="1"/>
  <c r="DD4900" i="1" a="1"/>
  <c r="DD4900" i="1" s="1"/>
  <c r="DD4901" i="1" a="1"/>
  <c r="DD4901" i="1" s="1"/>
  <c r="DD4902" i="1" a="1"/>
  <c r="DD4902" i="1" s="1"/>
  <c r="DD4903" i="1" a="1"/>
  <c r="DD4903" i="1" s="1"/>
  <c r="DD4904" i="1" a="1"/>
  <c r="DD4904" i="1" s="1"/>
  <c r="DD4905" i="1" a="1"/>
  <c r="DD4905" i="1" s="1"/>
  <c r="DD4906" i="1" a="1"/>
  <c r="DD4906" i="1" s="1"/>
  <c r="DD4907" i="1" a="1"/>
  <c r="DD4907" i="1"/>
  <c r="DD4908" i="1" a="1"/>
  <c r="DD4908" i="1"/>
  <c r="DD4909" i="1" a="1"/>
  <c r="DD4909" i="1" s="1"/>
  <c r="DD4910" i="1" a="1"/>
  <c r="DD4910" i="1" s="1"/>
  <c r="DD4911" i="1" a="1"/>
  <c r="DD4911" i="1" s="1"/>
  <c r="DD4912" i="1" a="1"/>
  <c r="DD4912" i="1" s="1"/>
  <c r="DD4913" i="1" a="1"/>
  <c r="DD4913" i="1" s="1"/>
  <c r="DD4914" i="1" a="1"/>
  <c r="DD4914" i="1" s="1"/>
  <c r="DD4915" i="1" a="1"/>
  <c r="DD4915" i="1" s="1"/>
  <c r="DD4916" i="1" a="1"/>
  <c r="DD4916" i="1"/>
  <c r="DD4917" i="1" a="1"/>
  <c r="DD4917" i="1"/>
  <c r="DD4918" i="1" a="1"/>
  <c r="DD4918" i="1" s="1"/>
  <c r="DD4919" i="1" a="1"/>
  <c r="DD4919" i="1" s="1"/>
  <c r="DD4920" i="1" a="1"/>
  <c r="DD4920" i="1"/>
  <c r="DD4921" i="1" a="1"/>
  <c r="DD4921" i="1" s="1"/>
  <c r="DD4922" i="1" a="1"/>
  <c r="DD4922" i="1" s="1"/>
  <c r="DD4923" i="1" a="1"/>
  <c r="DD4923" i="1" s="1"/>
  <c r="DD4924" i="1" a="1"/>
  <c r="DD4924" i="1" s="1"/>
  <c r="DD4925" i="1" a="1"/>
  <c r="DD4925" i="1"/>
  <c r="DD4926" i="1" a="1"/>
  <c r="DD4926" i="1" s="1"/>
  <c r="DD4927" i="1" a="1"/>
  <c r="DD4927" i="1" s="1"/>
  <c r="DD4928" i="1" a="1"/>
  <c r="DD4928" i="1" s="1"/>
  <c r="DD4929" i="1" a="1"/>
  <c r="DD4929" i="1"/>
  <c r="DD4930" i="1" a="1"/>
  <c r="DD4930" i="1" s="1"/>
  <c r="DD4931" i="1" a="1"/>
  <c r="DD4931" i="1"/>
  <c r="DD4932" i="1" a="1"/>
  <c r="DD4932" i="1" s="1"/>
  <c r="DD4933" i="1" a="1"/>
  <c r="DD4933" i="1" s="1"/>
  <c r="DD4934" i="1" a="1"/>
  <c r="DD4934" i="1" s="1"/>
  <c r="DD4935" i="1" a="1"/>
  <c r="DD4935" i="1" s="1"/>
  <c r="DD4936" i="1" a="1"/>
  <c r="DD4936" i="1" s="1"/>
  <c r="DD4937" i="1" a="1"/>
  <c r="DD4937" i="1" s="1"/>
  <c r="DD4938" i="1" a="1"/>
  <c r="DD4938" i="1" s="1"/>
  <c r="DD4939" i="1" a="1"/>
  <c r="DD4939" i="1"/>
  <c r="DD4940" i="1" a="1"/>
  <c r="DD4940" i="1"/>
  <c r="DD4941" i="1" a="1"/>
  <c r="DD4941" i="1" s="1"/>
  <c r="DD4942" i="1" a="1"/>
  <c r="DD4942" i="1" s="1"/>
  <c r="DD4943" i="1" a="1"/>
  <c r="DD4943" i="1" s="1"/>
  <c r="DD4944" i="1" a="1"/>
  <c r="DD4944" i="1" s="1"/>
  <c r="DD4945" i="1" a="1"/>
  <c r="DD4945" i="1" s="1"/>
  <c r="DD4946" i="1" a="1"/>
  <c r="DD4946" i="1" s="1"/>
  <c r="DD4947" i="1" a="1"/>
  <c r="DD4947" i="1"/>
  <c r="DD4948" i="1" a="1"/>
  <c r="DD4948" i="1"/>
  <c r="DD4949" i="1" a="1"/>
  <c r="DD4949" i="1"/>
  <c r="DD4950" i="1" a="1"/>
  <c r="DD4950" i="1" s="1"/>
  <c r="DD4951" i="1" a="1"/>
  <c r="DD4951" i="1" s="1"/>
  <c r="DD4952" i="1" a="1"/>
  <c r="DD4952" i="1" s="1"/>
  <c r="DD4953" i="1" a="1"/>
  <c r="DD4953" i="1" s="1"/>
  <c r="DD4954" i="1" a="1"/>
  <c r="DD4954" i="1" s="1"/>
  <c r="DD4955" i="1" a="1"/>
  <c r="DD4955" i="1" s="1"/>
  <c r="DD4956" i="1" a="1"/>
  <c r="DD4956" i="1"/>
  <c r="DD4957" i="1" a="1"/>
  <c r="DD4957" i="1"/>
  <c r="DD4958" i="1" a="1"/>
  <c r="DD4958" i="1" s="1"/>
  <c r="DD4959" i="1" a="1"/>
  <c r="DD4959" i="1" s="1"/>
  <c r="DD4960" i="1" a="1"/>
  <c r="DD4960" i="1" s="1"/>
  <c r="DD4961" i="1" a="1"/>
  <c r="DD4961" i="1" s="1"/>
  <c r="DD4962" i="1" a="1"/>
  <c r="DD4962" i="1" s="1"/>
  <c r="DD4963" i="1" a="1"/>
  <c r="DD4963" i="1"/>
  <c r="DD4964" i="1" a="1"/>
  <c r="DD4964" i="1" s="1"/>
  <c r="DD4965" i="1" a="1"/>
  <c r="DD4965" i="1"/>
  <c r="DD4966" i="1" a="1"/>
  <c r="DD4966" i="1" s="1"/>
  <c r="DD4967" i="1" a="1"/>
  <c r="DD4967" i="1" s="1"/>
  <c r="DD4968" i="1" a="1"/>
  <c r="DD4968" i="1" s="1"/>
  <c r="DD4969" i="1" a="1"/>
  <c r="DD4969" i="1" s="1"/>
  <c r="DD4970" i="1" a="1"/>
  <c r="DD4970" i="1" s="1"/>
  <c r="DD4971" i="1" a="1"/>
  <c r="DD4971" i="1"/>
  <c r="DD4972" i="1" a="1"/>
  <c r="DD4972" i="1" s="1"/>
  <c r="DD4973" i="1" a="1"/>
  <c r="DD4973" i="1" s="1"/>
  <c r="DD4974" i="1" a="1"/>
  <c r="DD4974" i="1" s="1"/>
  <c r="DD4975" i="1" a="1"/>
  <c r="DD4975" i="1" s="1"/>
  <c r="DD4976" i="1" a="1"/>
  <c r="DD4976" i="1" s="1"/>
  <c r="DD4977" i="1" a="1"/>
  <c r="DD4977" i="1" s="1"/>
  <c r="DD4978" i="1" a="1"/>
  <c r="DD4978" i="1" s="1"/>
  <c r="DD4979" i="1" a="1"/>
  <c r="DD4979" i="1"/>
  <c r="DD4980" i="1" a="1"/>
  <c r="DD4980" i="1"/>
  <c r="DD4981" i="1" a="1"/>
  <c r="DD4981" i="1"/>
  <c r="DD4982" i="1" a="1"/>
  <c r="DD4982" i="1" s="1"/>
  <c r="DD4983" i="1" a="1"/>
  <c r="DD4983" i="1" s="1"/>
  <c r="DD4984" i="1" a="1"/>
  <c r="DD4984" i="1" s="1"/>
  <c r="DD4985" i="1" a="1"/>
  <c r="DD4985" i="1" s="1"/>
  <c r="DD4986" i="1" a="1"/>
  <c r="DD4986" i="1" s="1"/>
  <c r="DD4987" i="1" a="1"/>
  <c r="DD4987" i="1" s="1"/>
  <c r="DD4988" i="1" a="1"/>
  <c r="DD4988" i="1"/>
  <c r="DD4989" i="1" a="1"/>
  <c r="DD4989" i="1"/>
  <c r="DD4990" i="1" a="1"/>
  <c r="DD4990" i="1" s="1"/>
  <c r="DD4991" i="1" a="1"/>
  <c r="DD4991" i="1" s="1"/>
  <c r="DD4992" i="1" a="1"/>
  <c r="DD4992" i="1" s="1"/>
  <c r="DD4993" i="1" a="1"/>
  <c r="DD4993" i="1" s="1"/>
  <c r="DD4994" i="1" a="1"/>
  <c r="DD4994" i="1" s="1"/>
  <c r="DD4995" i="1" a="1"/>
  <c r="DD4995" i="1"/>
  <c r="DD4996" i="1" a="1"/>
  <c r="DD4996" i="1" s="1"/>
  <c r="DD4997" i="1" a="1"/>
  <c r="DD4997" i="1"/>
  <c r="DD4998" i="1" a="1"/>
  <c r="DD4998" i="1" s="1"/>
  <c r="DD4999" i="1" a="1"/>
  <c r="DD4999" i="1" s="1"/>
  <c r="DD5000" i="1" a="1"/>
  <c r="DD5000" i="1" s="1"/>
  <c r="DD5001" i="1" a="1"/>
  <c r="DD5001" i="1" s="1"/>
  <c r="DD5002" i="1" a="1"/>
  <c r="DD5002" i="1" s="1"/>
  <c r="DD5003" i="1" a="1"/>
  <c r="DD5003" i="1"/>
  <c r="DD5004" i="1" a="1"/>
  <c r="DD5004" i="1"/>
  <c r="DD5005" i="1" a="1"/>
  <c r="DD5005" i="1" s="1"/>
  <c r="DD5006" i="1" a="1"/>
  <c r="DD5006" i="1" s="1"/>
  <c r="DD5007" i="1" a="1"/>
  <c r="DD5007" i="1" s="1"/>
  <c r="DD5008" i="1" a="1"/>
  <c r="DD5008" i="1" s="1"/>
  <c r="DD5009" i="1" a="1"/>
  <c r="DD5009" i="1" s="1"/>
  <c r="DD5010" i="1" a="1"/>
  <c r="DD5010" i="1" s="1"/>
  <c r="DD5011" i="1" a="1"/>
  <c r="DD5011" i="1"/>
  <c r="DD5012" i="1" a="1"/>
  <c r="DD5012" i="1"/>
  <c r="DD5013" i="1" a="1"/>
  <c r="DD5013" i="1" s="1"/>
  <c r="DD5014" i="1" a="1"/>
  <c r="DD5014" i="1" s="1"/>
  <c r="DD5015" i="1" a="1"/>
  <c r="DD5015" i="1" s="1"/>
  <c r="DD5016" i="1" a="1"/>
  <c r="DD5016" i="1" s="1"/>
  <c r="DD5017" i="1" a="1"/>
  <c r="DD5017" i="1" s="1"/>
  <c r="DD5018" i="1" a="1"/>
  <c r="DD5018" i="1" s="1"/>
  <c r="DD5019" i="1" a="1"/>
  <c r="DD5019" i="1" s="1"/>
  <c r="DD5020" i="1" a="1"/>
  <c r="DD5020" i="1"/>
  <c r="DD5021" i="1" a="1"/>
  <c r="DD5021" i="1"/>
  <c r="DD5022" i="1" a="1"/>
  <c r="DD5022" i="1" s="1"/>
  <c r="DD5023" i="1" a="1"/>
  <c r="DD5023" i="1" s="1"/>
  <c r="DD5024" i="1" a="1"/>
  <c r="DD5024" i="1" s="1"/>
  <c r="DD5025" i="1" a="1"/>
  <c r="DD5025" i="1" s="1"/>
  <c r="DD5026" i="1" a="1"/>
  <c r="DD5026" i="1" s="1"/>
  <c r="DD5027" i="1" a="1"/>
  <c r="DD5027" i="1" s="1"/>
  <c r="DD5028" i="1" a="1"/>
  <c r="DD5028" i="1" s="1"/>
  <c r="DD5029" i="1" a="1"/>
  <c r="DD5029" i="1" s="1"/>
  <c r="DD5030" i="1" a="1"/>
  <c r="DD5030" i="1" s="1"/>
  <c r="DD5031" i="1" a="1"/>
  <c r="DD5031" i="1"/>
  <c r="DD5032" i="1" a="1"/>
  <c r="DD5032" i="1" s="1"/>
  <c r="DD5033" i="1" a="1"/>
  <c r="DD5033" i="1" s="1"/>
  <c r="DD5034" i="1" a="1"/>
  <c r="DD5034" i="1" s="1"/>
  <c r="DD5035" i="1" a="1"/>
  <c r="DD5035" i="1" s="1"/>
  <c r="DD5036" i="1" a="1"/>
  <c r="DD5036" i="1"/>
  <c r="DD5037" i="1" a="1"/>
  <c r="DD5037" i="1" s="1"/>
  <c r="DD5038" i="1" a="1"/>
  <c r="DD5038" i="1" s="1"/>
  <c r="DD5039" i="1" a="1"/>
  <c r="DD5039" i="1" s="1"/>
  <c r="DD5040" i="1" a="1"/>
  <c r="DD5040" i="1"/>
  <c r="DD5041" i="1" a="1"/>
  <c r="DD5041" i="1" s="1"/>
  <c r="DD5042" i="1" a="1"/>
  <c r="DD5042" i="1" s="1"/>
  <c r="DD5043" i="1" a="1"/>
  <c r="DD5043" i="1" s="1"/>
  <c r="DD5044" i="1" a="1"/>
  <c r="DD5044" i="1" s="1"/>
  <c r="DD5045" i="1" a="1"/>
  <c r="DD5045" i="1"/>
  <c r="DD5046" i="1" a="1"/>
  <c r="DD5046" i="1" s="1"/>
  <c r="DD5047" i="1" a="1"/>
  <c r="DD5047" i="1" s="1"/>
  <c r="DD5048" i="1" a="1"/>
  <c r="DD5048" i="1" s="1"/>
  <c r="DD5049" i="1" a="1"/>
  <c r="DD5049" i="1" s="1"/>
  <c r="DD5050" i="1" a="1"/>
  <c r="DD5050" i="1" s="1"/>
  <c r="DD5051" i="1" a="1"/>
  <c r="DD5051" i="1"/>
  <c r="DD5052" i="1" a="1"/>
  <c r="DD5052" i="1" s="1"/>
  <c r="DD5053" i="1" a="1"/>
  <c r="DD5053" i="1"/>
  <c r="DD5054" i="1" a="1"/>
  <c r="DD5054" i="1" s="1"/>
  <c r="DD5055" i="1" a="1"/>
  <c r="DD5055" i="1" s="1"/>
  <c r="DD5056" i="1" a="1"/>
  <c r="DD5056" i="1" s="1"/>
  <c r="DD5057" i="1" a="1"/>
  <c r="DD5057" i="1" s="1"/>
  <c r="DD5058" i="1" a="1"/>
  <c r="DD5058" i="1" s="1"/>
  <c r="DD5059" i="1" a="1"/>
  <c r="DD5059" i="1"/>
  <c r="DD5060" i="1" a="1"/>
  <c r="DD5060" i="1"/>
  <c r="DD5061" i="1" a="1"/>
  <c r="DD5061" i="1"/>
  <c r="DD5062" i="1" a="1"/>
  <c r="DD5062" i="1" s="1"/>
  <c r="DD5063" i="1" a="1"/>
  <c r="DD5063" i="1" s="1"/>
  <c r="DD5064" i="1" a="1"/>
  <c r="DD5064" i="1" s="1"/>
  <c r="DD5065" i="1" a="1"/>
  <c r="DD5065" i="1" s="1"/>
  <c r="DD5066" i="1" a="1"/>
  <c r="DD5066" i="1" s="1"/>
  <c r="DD5067" i="1" a="1"/>
  <c r="DD5067" i="1" s="1"/>
  <c r="DD5068" i="1" a="1"/>
  <c r="DD5068" i="1" s="1"/>
  <c r="DD5069" i="1" a="1"/>
  <c r="DD5069" i="1"/>
  <c r="DD5070" i="1" a="1"/>
  <c r="DD5070" i="1" s="1"/>
  <c r="DD5071" i="1" a="1"/>
  <c r="DD5071" i="1" s="1"/>
  <c r="DD5072" i="1" a="1"/>
  <c r="DD5072" i="1"/>
  <c r="DD5073" i="1" a="1"/>
  <c r="DD5073" i="1" s="1"/>
  <c r="DD5074" i="1" a="1"/>
  <c r="DD5074" i="1" s="1"/>
  <c r="DD5075" i="1" a="1"/>
  <c r="DD5075" i="1"/>
  <c r="DD5076" i="1" a="1"/>
  <c r="DD5076" i="1" s="1"/>
  <c r="DD5077" i="1" a="1"/>
  <c r="DD5077" i="1"/>
  <c r="DD5078" i="1" a="1"/>
  <c r="DD5078" i="1" s="1"/>
  <c r="DD5079" i="1" a="1"/>
  <c r="DD5079" i="1" s="1"/>
  <c r="DD5080" i="1" a="1"/>
  <c r="DD5080" i="1" s="1"/>
  <c r="DD5081" i="1" a="1"/>
  <c r="DD5081" i="1"/>
  <c r="DD5082" i="1" a="1"/>
  <c r="DD5082" i="1" s="1"/>
  <c r="DD5083" i="1" a="1"/>
  <c r="DD5083" i="1"/>
  <c r="DD5084" i="1" a="1"/>
  <c r="DD5084" i="1"/>
  <c r="DD5085" i="1" a="1"/>
  <c r="DD5085" i="1" s="1"/>
  <c r="DD5086" i="1" a="1"/>
  <c r="DD5086" i="1" s="1"/>
  <c r="DD5087" i="1" a="1"/>
  <c r="DD5087" i="1" s="1"/>
  <c r="DD5088" i="1" a="1"/>
  <c r="DD5088" i="1" s="1"/>
  <c r="DD5089" i="1" a="1"/>
  <c r="DD5089" i="1" s="1"/>
  <c r="DD5090" i="1" a="1"/>
  <c r="DD5090" i="1" s="1"/>
  <c r="DD5091" i="1" a="1"/>
  <c r="DD5091" i="1"/>
  <c r="DD5092" i="1" a="1"/>
  <c r="DD5092" i="1"/>
  <c r="DD5093" i="1" a="1"/>
  <c r="DD5093" i="1"/>
  <c r="DD5094" i="1" a="1"/>
  <c r="DD5094" i="1" s="1"/>
  <c r="DD5095" i="1" a="1"/>
  <c r="DD5095" i="1"/>
  <c r="DD5096" i="1" a="1"/>
  <c r="DD5096" i="1" s="1"/>
  <c r="DD5097" i="1" a="1"/>
  <c r="DD5097" i="1" s="1"/>
  <c r="DD5098" i="1" a="1"/>
  <c r="DD5098" i="1" s="1"/>
  <c r="DD5099" i="1" a="1"/>
  <c r="DD5099" i="1"/>
  <c r="DD5100" i="1" a="1"/>
  <c r="DD5100" i="1" s="1"/>
  <c r="DD5101" i="1" a="1"/>
  <c r="DD5101" i="1" s="1"/>
  <c r="DD5102" i="1" a="1"/>
  <c r="DD5102" i="1" s="1"/>
  <c r="DD5103" i="1" a="1"/>
  <c r="DD5103" i="1" s="1"/>
  <c r="DD5104" i="1" a="1"/>
  <c r="DD5104" i="1"/>
  <c r="DD5105" i="1" a="1"/>
  <c r="DD5105" i="1" s="1"/>
  <c r="DD5106" i="1" a="1"/>
  <c r="DD5106" i="1" s="1"/>
  <c r="DD5107" i="1" a="1"/>
  <c r="DD5107" i="1"/>
  <c r="DD5108" i="1" a="1"/>
  <c r="DD5108" i="1" s="1"/>
  <c r="DD5109" i="1" a="1"/>
  <c r="DD5109" i="1"/>
  <c r="DD5110" i="1" a="1"/>
  <c r="DD5110" i="1" s="1"/>
  <c r="DD5111" i="1" a="1"/>
  <c r="DD5111" i="1" s="1"/>
  <c r="DD5112" i="1" a="1"/>
  <c r="DD5112" i="1" s="1"/>
  <c r="DD5113" i="1" a="1"/>
  <c r="DD5113" i="1"/>
  <c r="DD5114" i="1" a="1"/>
  <c r="DD5114" i="1" s="1"/>
  <c r="DD5115" i="1" a="1"/>
  <c r="DD5115" i="1"/>
  <c r="DD5116" i="1" a="1"/>
  <c r="DD5116" i="1" s="1"/>
  <c r="DD5117" i="1" a="1"/>
  <c r="DD5117" i="1" s="1"/>
  <c r="DD5118" i="1" a="1"/>
  <c r="DD5118" i="1" s="1"/>
  <c r="DD5119" i="1" a="1"/>
  <c r="DD5119" i="1" s="1"/>
  <c r="DD5120" i="1" a="1"/>
  <c r="DD5120" i="1"/>
  <c r="DD5121" i="1" a="1"/>
  <c r="DD5121" i="1" s="1"/>
  <c r="DD5122" i="1" a="1"/>
  <c r="DD5122" i="1" s="1"/>
  <c r="DD5123" i="1" a="1"/>
  <c r="DD5123" i="1"/>
  <c r="DD5124" i="1" a="1"/>
  <c r="DD5124" i="1"/>
  <c r="DD5125" i="1" a="1"/>
  <c r="DD5125" i="1"/>
  <c r="DD5126" i="1" a="1"/>
  <c r="DD5126" i="1" s="1"/>
  <c r="DD5127" i="1" a="1"/>
  <c r="DD5127" i="1"/>
  <c r="DD5128" i="1" a="1"/>
  <c r="DD5128" i="1" s="1"/>
  <c r="DD5129" i="1" a="1"/>
  <c r="DD5129" i="1"/>
  <c r="DD5130" i="1" a="1"/>
  <c r="DD5130" i="1" s="1"/>
  <c r="DD5131" i="1" a="1"/>
  <c r="DD5131" i="1" s="1"/>
  <c r="DD5132" i="1" a="1"/>
  <c r="DD5132" i="1"/>
  <c r="DD5133" i="1" a="1"/>
  <c r="DD5133" i="1"/>
  <c r="DD5134" i="1" a="1"/>
  <c r="DD5134" i="1" s="1"/>
  <c r="DD5135" i="1" a="1"/>
  <c r="DD5135" i="1" s="1"/>
  <c r="DD5136" i="1" a="1"/>
  <c r="DD5136" i="1"/>
  <c r="DD5137" i="1" a="1"/>
  <c r="DD5137" i="1" s="1"/>
  <c r="DD5138" i="1" a="1"/>
  <c r="DD5138" i="1" s="1"/>
  <c r="DD5139" i="1" a="1"/>
  <c r="DD5139" i="1"/>
  <c r="DD5140" i="1" a="1"/>
  <c r="DD5140" i="1" s="1"/>
  <c r="DD5141" i="1" a="1"/>
  <c r="DD5141" i="1"/>
  <c r="DD5142" i="1" a="1"/>
  <c r="DD5142" i="1" s="1"/>
  <c r="DD5143" i="1" a="1"/>
  <c r="DD5143" i="1"/>
  <c r="DD5144" i="1" a="1"/>
  <c r="DD5144" i="1" s="1"/>
  <c r="DD5145" i="1" a="1"/>
  <c r="DD5145" i="1" s="1"/>
  <c r="DD5146" i="1" a="1"/>
  <c r="DD5146" i="1" s="1"/>
  <c r="DD5147" i="1" a="1"/>
  <c r="DD5147" i="1"/>
  <c r="DD5148" i="1" a="1"/>
  <c r="DD5148" i="1"/>
  <c r="DD5149" i="1" a="1"/>
  <c r="DD5149" i="1" s="1"/>
  <c r="DD5150" i="1" a="1"/>
  <c r="DD5150" i="1" s="1"/>
  <c r="DD5151" i="1" a="1"/>
  <c r="DD5151" i="1" s="1"/>
  <c r="DD5152" i="1" a="1"/>
  <c r="DD5152" i="1"/>
  <c r="DD5153" i="1" a="1"/>
  <c r="DD5153" i="1" s="1"/>
  <c r="DD5154" i="1" a="1"/>
  <c r="DD5154" i="1" s="1"/>
  <c r="DD5155" i="1" a="1"/>
  <c r="DD5155" i="1"/>
  <c r="DD5156" i="1" a="1"/>
  <c r="DD5156" i="1"/>
  <c r="DD5157" i="1" a="1"/>
  <c r="DD5157" i="1"/>
  <c r="DD5158" i="1" a="1"/>
  <c r="DD5158" i="1" s="1"/>
  <c r="DD5159" i="1" a="1"/>
  <c r="DD5159" i="1"/>
  <c r="DD5160" i="1" a="1"/>
  <c r="DD5160" i="1" s="1"/>
  <c r="DD5161" i="1" a="1"/>
  <c r="DD5161" i="1"/>
  <c r="DD5162" i="1" a="1"/>
  <c r="DD5162" i="1" s="1"/>
  <c r="DD5163" i="1" a="1"/>
  <c r="DD5163" i="1" s="1"/>
  <c r="DD5164" i="1" a="1"/>
  <c r="DD5164" i="1"/>
  <c r="DD5165" i="1" a="1"/>
  <c r="DD5165" i="1"/>
  <c r="DD5166" i="1" a="1"/>
  <c r="DD5166" i="1" s="1"/>
  <c r="DD5167" i="1" a="1"/>
  <c r="DD5167" i="1" s="1"/>
  <c r="DD5168" i="1" a="1"/>
  <c r="DD5168" i="1"/>
  <c r="DD5169" i="1" a="1"/>
  <c r="DD5169" i="1" s="1"/>
  <c r="DD5170" i="1" a="1"/>
  <c r="DD5170" i="1" s="1"/>
  <c r="DD5171" i="1" a="1"/>
  <c r="DD5171" i="1"/>
  <c r="DD5172" i="1" a="1"/>
  <c r="DD5172" i="1" s="1"/>
  <c r="DD5173" i="1" a="1"/>
  <c r="DD5173" i="1" s="1"/>
  <c r="DD5174" i="1" a="1"/>
  <c r="DD5174" i="1" s="1"/>
  <c r="DD5175" i="1" a="1"/>
  <c r="DD5175" i="1"/>
  <c r="DD5176" i="1" a="1"/>
  <c r="DD5176" i="1" s="1"/>
  <c r="DD5177" i="1" a="1"/>
  <c r="DD5177" i="1"/>
  <c r="DD5178" i="1" a="1"/>
  <c r="DD5178" i="1" s="1"/>
  <c r="DD5179" i="1" a="1"/>
  <c r="DD5179" i="1"/>
  <c r="DD5180" i="1" a="1"/>
  <c r="DD5180" i="1"/>
  <c r="DD5181" i="1" a="1"/>
  <c r="DD5181" i="1" s="1"/>
  <c r="DD5182" i="1" a="1"/>
  <c r="DD5182" i="1" s="1"/>
  <c r="DD5183" i="1" a="1"/>
  <c r="DD5183" i="1" s="1"/>
  <c r="DD5184" i="1" a="1"/>
  <c r="DD5184" i="1"/>
  <c r="DD5185" i="1" a="1"/>
  <c r="DD5185" i="1" s="1"/>
  <c r="DD5186" i="1" a="1"/>
  <c r="DD5186" i="1" s="1"/>
  <c r="DD5187" i="1" a="1"/>
  <c r="DD5187" i="1"/>
  <c r="DD5188" i="1" a="1"/>
  <c r="DD5188" i="1"/>
  <c r="DD5189" i="1" a="1"/>
  <c r="DD5189" i="1"/>
  <c r="DD5190" i="1" a="1"/>
  <c r="DD5190" i="1" s="1"/>
  <c r="DD5191" i="1" a="1"/>
  <c r="DD5191" i="1"/>
  <c r="DD5192" i="1" a="1"/>
  <c r="DD5192" i="1" s="1"/>
  <c r="DD5193" i="1" a="1"/>
  <c r="DD5193" i="1"/>
  <c r="DD5194" i="1" a="1"/>
  <c r="DD5194" i="1" s="1"/>
  <c r="DD5195" i="1" a="1"/>
  <c r="DD5195" i="1"/>
  <c r="DD5196" i="1" a="1"/>
  <c r="DD5196" i="1"/>
  <c r="DD5197" i="1" a="1"/>
  <c r="DD5197" i="1"/>
  <c r="DD5198" i="1" a="1"/>
  <c r="DD5198" i="1" s="1"/>
  <c r="DD5199" i="1" a="1"/>
  <c r="DD5199" i="1" s="1"/>
  <c r="DD5200" i="1" a="1"/>
  <c r="DD5200" i="1"/>
  <c r="DD5201" i="1" a="1"/>
  <c r="DD5201" i="1" s="1"/>
  <c r="DD5202" i="1" a="1"/>
  <c r="DD5202" i="1" s="1"/>
  <c r="DD5203" i="1" a="1"/>
  <c r="DD5203" i="1"/>
  <c r="DD5204" i="1" a="1"/>
  <c r="DD5204" i="1" s="1"/>
  <c r="DD5205" i="1" a="1"/>
  <c r="DD5205" i="1"/>
  <c r="DD5206" i="1" a="1"/>
  <c r="DD5206" i="1" s="1"/>
  <c r="DD5207" i="1" a="1"/>
  <c r="DD5207" i="1"/>
  <c r="DD5208" i="1" a="1"/>
  <c r="DD5208" i="1" s="1"/>
  <c r="DD5209" i="1" a="1"/>
  <c r="DD5209" i="1"/>
  <c r="DD5210" i="1" a="1"/>
  <c r="DD5210" i="1" s="1"/>
  <c r="DD5211" i="1" a="1"/>
  <c r="DD5211" i="1"/>
  <c r="DD5212" i="1" a="1"/>
  <c r="DD5212" i="1"/>
  <c r="DD5213" i="1" a="1"/>
  <c r="DD5213" i="1"/>
  <c r="DD5214" i="1" a="1"/>
  <c r="DD5214" i="1" s="1"/>
  <c r="DD5215" i="1" a="1"/>
  <c r="DD5215" i="1" s="1"/>
  <c r="DD5216" i="1" a="1"/>
  <c r="DD5216" i="1"/>
  <c r="DD5217" i="1" a="1"/>
  <c r="DD5217" i="1" s="1"/>
  <c r="DD5218" i="1" a="1"/>
  <c r="DD5218" i="1" s="1"/>
  <c r="DD5219" i="1" a="1"/>
  <c r="DD5219" i="1"/>
  <c r="DD5220" i="1" a="1"/>
  <c r="DD5220" i="1"/>
  <c r="DD5221" i="1" a="1"/>
  <c r="DD5221" i="1"/>
  <c r="DD5222" i="1" a="1"/>
  <c r="DD5222" i="1" s="1"/>
  <c r="DD5223" i="1" a="1"/>
  <c r="DD5223" i="1"/>
  <c r="DD5224" i="1" a="1"/>
  <c r="DD5224" i="1" s="1"/>
  <c r="DD5225" i="1" a="1"/>
  <c r="DD5225" i="1"/>
  <c r="DD5226" i="1" a="1"/>
  <c r="DD5226" i="1" s="1"/>
  <c r="DD5227" i="1" a="1"/>
  <c r="DD5227" i="1"/>
  <c r="DD5228" i="1" a="1"/>
  <c r="DD5228" i="1"/>
  <c r="DD5229" i="1" a="1"/>
  <c r="DD5229" i="1"/>
  <c r="DD5230" i="1" a="1"/>
  <c r="DD5230" i="1" s="1"/>
  <c r="DD5231" i="1" a="1"/>
  <c r="DD5231" i="1" s="1"/>
  <c r="DD5232" i="1" a="1"/>
  <c r="DD5232" i="1"/>
  <c r="DD5233" i="1" a="1"/>
  <c r="DD5233" i="1" s="1"/>
  <c r="DD5234" i="1" a="1"/>
  <c r="DD5234" i="1" s="1"/>
  <c r="DD5235" i="1" a="1"/>
  <c r="DD5235" i="1"/>
  <c r="DD5236" i="1" a="1"/>
  <c r="DD5236" i="1"/>
  <c r="DD5237" i="1" a="1"/>
  <c r="DD5237" i="1"/>
  <c r="DD5238" i="1" a="1"/>
  <c r="DD5238" i="1" s="1"/>
  <c r="DD5239" i="1" a="1"/>
  <c r="DD5239" i="1"/>
  <c r="DD5240" i="1" a="1"/>
  <c r="DD5240" i="1" s="1"/>
  <c r="DD5241" i="1" a="1"/>
  <c r="DD5241" i="1"/>
  <c r="DD5242" i="1" a="1"/>
  <c r="DD5242" i="1" s="1"/>
  <c r="DD5243" i="1" a="1"/>
  <c r="DD5243" i="1"/>
  <c r="DD5244" i="1" a="1"/>
  <c r="DD5244" i="1"/>
  <c r="DD5245" i="1" a="1"/>
  <c r="DD5245" i="1"/>
  <c r="DD5246" i="1" a="1"/>
  <c r="DD5246" i="1" s="1"/>
  <c r="DD5247" i="1" a="1"/>
  <c r="DD5247" i="1" s="1"/>
  <c r="DD5248" i="1" a="1"/>
  <c r="DD5248" i="1"/>
  <c r="DD5249" i="1" a="1"/>
  <c r="DD5249" i="1" s="1"/>
  <c r="DD5250" i="1" a="1"/>
  <c r="DD5250" i="1" s="1"/>
  <c r="DD5251" i="1" a="1"/>
  <c r="DD5251" i="1"/>
  <c r="DD5252" i="1" a="1"/>
  <c r="DD5252" i="1"/>
  <c r="DD5253" i="1" a="1"/>
  <c r="DD5253" i="1"/>
  <c r="DD5254" i="1" a="1"/>
  <c r="DD5254" i="1" s="1"/>
  <c r="DD5255" i="1" a="1"/>
  <c r="DD5255" i="1"/>
  <c r="DD5256" i="1" a="1"/>
  <c r="DD5256" i="1" s="1"/>
  <c r="DD5257" i="1" a="1"/>
  <c r="DD5257" i="1"/>
  <c r="DD5258" i="1" a="1"/>
  <c r="DD5258" i="1" s="1"/>
  <c r="DD5259" i="1" a="1"/>
  <c r="DD5259" i="1"/>
  <c r="DD5260" i="1" a="1"/>
  <c r="DD5260" i="1"/>
  <c r="DD5261" i="1" a="1"/>
  <c r="DD5261" i="1"/>
  <c r="DD5262" i="1" a="1"/>
  <c r="DD5262" i="1" s="1"/>
  <c r="DD5263" i="1" a="1"/>
  <c r="DD5263" i="1" s="1"/>
  <c r="DD5264" i="1" a="1"/>
  <c r="DD5264" i="1"/>
  <c r="DD5265" i="1" a="1"/>
  <c r="DD5265" i="1" s="1"/>
  <c r="DD5266" i="1" a="1"/>
  <c r="DD5266" i="1" s="1"/>
  <c r="DD5267" i="1" a="1"/>
  <c r="DD5267" i="1" s="1"/>
  <c r="DD5268" i="1" a="1"/>
  <c r="DD5268" i="1"/>
  <c r="DD5269" i="1" a="1"/>
  <c r="DD5269" i="1"/>
  <c r="DD5270" i="1" a="1"/>
  <c r="DD5270" i="1" s="1"/>
  <c r="DD5271" i="1" a="1"/>
  <c r="DD5271" i="1"/>
  <c r="DD5272" i="1" a="1"/>
  <c r="DD5272" i="1" s="1"/>
  <c r="DD5273" i="1" a="1"/>
  <c r="DD5273" i="1"/>
  <c r="DD5274" i="1" a="1"/>
  <c r="DD5274" i="1" s="1"/>
  <c r="DD5275" i="1" a="1"/>
  <c r="DD5275" i="1"/>
  <c r="DD5276" i="1" a="1"/>
  <c r="DD5276" i="1"/>
  <c r="DD5277" i="1" a="1"/>
  <c r="DD5277" i="1"/>
  <c r="DD5278" i="1" a="1"/>
  <c r="DD5278" i="1" s="1"/>
  <c r="DD5279" i="1" a="1"/>
  <c r="DD5279" i="1" s="1"/>
  <c r="DD5280" i="1" a="1"/>
  <c r="DD5280" i="1"/>
  <c r="DD5281" i="1" a="1"/>
  <c r="DD5281" i="1" s="1"/>
  <c r="DD5282" i="1" a="1"/>
  <c r="DD5282" i="1" s="1"/>
  <c r="DD5283" i="1" a="1"/>
  <c r="DD5283" i="1" s="1"/>
  <c r="DD5284" i="1" a="1"/>
  <c r="DD5284" i="1" s="1"/>
  <c r="DD5285" i="1" a="1"/>
  <c r="DD5285" i="1" s="1"/>
  <c r="DD5286" i="1" a="1"/>
  <c r="DD5286" i="1"/>
  <c r="DD5287" i="1" a="1"/>
  <c r="DD5287" i="1" s="1"/>
  <c r="DD5288" i="1" a="1"/>
  <c r="DD5288" i="1"/>
  <c r="DD5289" i="1" a="1"/>
  <c r="DD5289" i="1" s="1"/>
  <c r="DD5290" i="1" a="1"/>
  <c r="DD5290" i="1" s="1"/>
  <c r="DD5291" i="1" a="1"/>
  <c r="DD5291" i="1" s="1"/>
  <c r="DD5292" i="1" a="1"/>
  <c r="DD5292" i="1"/>
  <c r="DD5293" i="1" a="1"/>
  <c r="DD5293" i="1" s="1"/>
  <c r="DD5294" i="1" a="1"/>
  <c r="DD5294" i="1"/>
  <c r="DD5295" i="1" a="1"/>
  <c r="DD5295" i="1" s="1"/>
  <c r="DD5296" i="1" a="1"/>
  <c r="DD5296" i="1"/>
  <c r="DD5297" i="1" a="1"/>
  <c r="DD5297" i="1" s="1"/>
  <c r="DD5298" i="1" a="1"/>
  <c r="DD5298" i="1" s="1"/>
  <c r="DD5299" i="1" a="1"/>
  <c r="DD5299" i="1" s="1"/>
  <c r="DD5300" i="1" a="1"/>
  <c r="DD5300" i="1" s="1"/>
  <c r="DD5301" i="1" a="1"/>
  <c r="DD5301" i="1" s="1"/>
  <c r="DD5302" i="1" a="1"/>
  <c r="DD5302" i="1" s="1"/>
  <c r="DD5303" i="1" a="1"/>
  <c r="DD5303" i="1" s="1"/>
  <c r="DD5304" i="1" a="1"/>
  <c r="DD5304" i="1"/>
  <c r="DD5305" i="1" a="1"/>
  <c r="DD5305" i="1" s="1"/>
  <c r="DD5306" i="1" a="1"/>
  <c r="DD5306" i="1" s="1"/>
  <c r="DD5307" i="1" a="1"/>
  <c r="DD5307" i="1" s="1"/>
  <c r="DD5308" i="1" a="1"/>
  <c r="DD5308" i="1"/>
  <c r="DD5309" i="1" a="1"/>
  <c r="DD5309" i="1" s="1"/>
  <c r="DD5310" i="1" a="1"/>
  <c r="DD5310" i="1"/>
  <c r="DD5311" i="1" a="1"/>
  <c r="DD5311" i="1" s="1"/>
  <c r="DD5312" i="1" a="1"/>
  <c r="DD5312" i="1"/>
  <c r="DD5313" i="1" a="1"/>
  <c r="DD5313" i="1" s="1"/>
  <c r="DD5314" i="1" a="1"/>
  <c r="DD5314" i="1" s="1"/>
  <c r="DD5315" i="1" a="1"/>
  <c r="DD5315" i="1" s="1"/>
  <c r="DD5316" i="1" a="1"/>
  <c r="DD5316" i="1" s="1"/>
  <c r="DD5317" i="1" a="1"/>
  <c r="DD5317" i="1" s="1"/>
  <c r="DD5318" i="1" a="1"/>
  <c r="DD5318" i="1" s="1"/>
  <c r="DD5319" i="1" a="1"/>
  <c r="DD5319" i="1" s="1"/>
  <c r="DD5320" i="1" a="1"/>
  <c r="DD5320" i="1"/>
  <c r="DD5321" i="1" a="1"/>
  <c r="DD5321" i="1" s="1"/>
  <c r="DD5322" i="1" a="1"/>
  <c r="DD5322" i="1" s="1"/>
  <c r="DD5323" i="1" a="1"/>
  <c r="DD5323" i="1" s="1"/>
  <c r="DD5324" i="1" a="1"/>
  <c r="DD5324" i="1"/>
  <c r="DD5325" i="1" a="1"/>
  <c r="DD5325" i="1" s="1"/>
  <c r="DD5326" i="1" a="1"/>
  <c r="DD5326" i="1"/>
  <c r="DD5327" i="1" a="1"/>
  <c r="DD5327" i="1" s="1"/>
  <c r="DD5328" i="1" a="1"/>
  <c r="DD5328" i="1" s="1"/>
  <c r="DD5329" i="1" a="1"/>
  <c r="DD5329" i="1" s="1"/>
  <c r="DD5330" i="1" a="1"/>
  <c r="DD5330" i="1" s="1"/>
  <c r="DD5331" i="1" a="1"/>
  <c r="DD5331" i="1" s="1"/>
  <c r="DD5332" i="1" a="1"/>
  <c r="DD5332" i="1" s="1"/>
  <c r="DD5333" i="1" a="1"/>
  <c r="DD5333" i="1" s="1"/>
  <c r="DD5334" i="1" a="1"/>
  <c r="DD5334" i="1" s="1"/>
  <c r="DD5335" i="1" a="1"/>
  <c r="DD5335" i="1" s="1"/>
  <c r="DD5336" i="1" a="1"/>
  <c r="DD5336" i="1"/>
  <c r="DD5337" i="1" a="1"/>
  <c r="DD5337" i="1" s="1"/>
  <c r="DD5338" i="1" a="1"/>
  <c r="DD5338" i="1" s="1"/>
  <c r="DD5339" i="1" a="1"/>
  <c r="DD5339" i="1" s="1"/>
  <c r="DD5340" i="1" a="1"/>
  <c r="DD5340" i="1"/>
  <c r="DD5341" i="1" a="1"/>
  <c r="DD5341" i="1" s="1"/>
  <c r="DD5342" i="1" a="1"/>
  <c r="DD5342" i="1"/>
  <c r="DD5343" i="1" a="1"/>
  <c r="DD5343" i="1" s="1"/>
  <c r="DD5344" i="1" a="1"/>
  <c r="DD5344" i="1"/>
  <c r="DD5345" i="1" a="1"/>
  <c r="DD5345" i="1" s="1"/>
  <c r="DD5346" i="1" a="1"/>
  <c r="DD5346" i="1" s="1"/>
  <c r="DD5347" i="1" a="1"/>
  <c r="DD5347" i="1" s="1"/>
  <c r="DD5348" i="1" a="1"/>
  <c r="DD5348" i="1" s="1"/>
  <c r="DD5349" i="1" a="1"/>
  <c r="DD5349" i="1" s="1"/>
  <c r="DD5350" i="1" a="1"/>
  <c r="DD5350" i="1" s="1"/>
  <c r="DD5351" i="1" a="1"/>
  <c r="DD5351" i="1" s="1"/>
  <c r="DD5352" i="1" a="1"/>
  <c r="DD5352" i="1"/>
  <c r="DD5353" i="1" a="1"/>
  <c r="DD5353" i="1" s="1"/>
  <c r="DD5354" i="1" a="1"/>
  <c r="DD5354" i="1" s="1"/>
  <c r="DD5355" i="1" a="1"/>
  <c r="DD5355" i="1" s="1"/>
  <c r="DD5356" i="1" a="1"/>
  <c r="DD5356" i="1"/>
  <c r="DD5357" i="1" a="1"/>
  <c r="DD5357" i="1" s="1"/>
  <c r="DD5358" i="1" a="1"/>
  <c r="DD5358" i="1"/>
  <c r="DD5359" i="1" a="1"/>
  <c r="DD5359" i="1" s="1"/>
  <c r="DD5360" i="1" a="1"/>
  <c r="DD5360" i="1"/>
  <c r="DD5361" i="1" a="1"/>
  <c r="DD5361" i="1" s="1"/>
  <c r="DD5362" i="1" a="1"/>
  <c r="DD5362" i="1" s="1"/>
  <c r="DD5363" i="1" a="1"/>
  <c r="DD5363" i="1" s="1"/>
  <c r="DD5364" i="1" a="1"/>
  <c r="DD5364" i="1" s="1"/>
  <c r="DD5365" i="1" a="1"/>
  <c r="DD5365" i="1" s="1"/>
  <c r="DD5366" i="1" a="1"/>
  <c r="DD5366" i="1" s="1"/>
  <c r="DD5367" i="1" a="1"/>
  <c r="DD5367" i="1" s="1"/>
  <c r="DD5368" i="1" a="1"/>
  <c r="DD5368" i="1" s="1"/>
  <c r="DD5369" i="1" a="1"/>
  <c r="DD5369" i="1" s="1"/>
  <c r="DD5370" i="1" a="1"/>
  <c r="DD5370" i="1" s="1"/>
  <c r="DD5371" i="1" a="1"/>
  <c r="DD5371" i="1" s="1"/>
  <c r="DD5372" i="1" a="1"/>
  <c r="DD5372" i="1"/>
  <c r="DD5373" i="1" a="1"/>
  <c r="DD5373" i="1" s="1"/>
  <c r="DD5374" i="1" a="1"/>
  <c r="DD5374" i="1" s="1"/>
  <c r="DD5375" i="1" a="1"/>
  <c r="DD5375" i="1" s="1"/>
  <c r="DD5376" i="1" a="1"/>
  <c r="DD5376" i="1" s="1"/>
  <c r="DD5377" i="1" a="1"/>
  <c r="DD5377" i="1" s="1"/>
  <c r="DD5378" i="1" a="1"/>
  <c r="DD5378" i="1" s="1"/>
  <c r="DD5379" i="1" a="1"/>
  <c r="DD5379" i="1" s="1"/>
  <c r="DD5380" i="1" a="1"/>
  <c r="DD5380" i="1" s="1"/>
  <c r="DD5381" i="1" a="1"/>
  <c r="DD5381" i="1" s="1"/>
  <c r="DD5382" i="1" a="1"/>
  <c r="DD5382" i="1" s="1"/>
  <c r="DD5383" i="1" a="1"/>
  <c r="DD5383" i="1" s="1"/>
  <c r="DD5384" i="1" a="1"/>
  <c r="DD5384" i="1"/>
  <c r="DD5385" i="1" a="1"/>
  <c r="DD5385" i="1" s="1"/>
  <c r="DD5386" i="1" a="1"/>
  <c r="DD5386" i="1" s="1"/>
  <c r="DD5387" i="1" a="1"/>
  <c r="DD5387" i="1" s="1"/>
  <c r="DD5388" i="1" a="1"/>
  <c r="DD5388" i="1"/>
  <c r="DD5389" i="1" a="1"/>
  <c r="DD5389" i="1" s="1"/>
  <c r="DD5390" i="1" a="1"/>
  <c r="DD5390" i="1"/>
  <c r="DD5391" i="1" a="1"/>
  <c r="DD5391" i="1" s="1"/>
  <c r="DD5392" i="1" a="1"/>
  <c r="DD5392" i="1" s="1"/>
  <c r="DD5393" i="1" a="1"/>
  <c r="DD5393" i="1" s="1"/>
  <c r="DD5394" i="1" a="1"/>
  <c r="DD5394" i="1" s="1"/>
  <c r="DD5395" i="1" a="1"/>
  <c r="DD5395" i="1" s="1"/>
  <c r="DD5396" i="1" a="1"/>
  <c r="DD5396" i="1" s="1"/>
  <c r="DD5397" i="1" a="1"/>
  <c r="DD5397" i="1" s="1"/>
  <c r="DD5398" i="1" a="1"/>
  <c r="DD5398" i="1" s="1"/>
  <c r="DD5399" i="1" a="1"/>
  <c r="DD5399" i="1" s="1"/>
  <c r="DD5400" i="1" a="1"/>
  <c r="DD5400" i="1" s="1"/>
  <c r="DD5401" i="1" a="1"/>
  <c r="DD5401" i="1" s="1"/>
  <c r="DD5402" i="1" a="1"/>
  <c r="DD5402" i="1" s="1"/>
  <c r="DD5403" i="1" a="1"/>
  <c r="DD5403" i="1" s="1"/>
  <c r="DD5404" i="1" a="1"/>
  <c r="DD5404" i="1"/>
  <c r="DD5405" i="1" a="1"/>
  <c r="DD5405" i="1" s="1"/>
  <c r="DD5406" i="1" a="1"/>
  <c r="DD5406" i="1"/>
  <c r="DD5407" i="1" a="1"/>
  <c r="DD5407" i="1" s="1"/>
  <c r="DD5408" i="1" a="1"/>
  <c r="DD5408" i="1"/>
  <c r="DD5409" i="1" a="1"/>
  <c r="DD5409" i="1" s="1"/>
  <c r="DD5410" i="1" a="1"/>
  <c r="DD5410" i="1" s="1"/>
  <c r="DD5411" i="1" a="1"/>
  <c r="DD5411" i="1" s="1"/>
  <c r="DD5412" i="1" a="1"/>
  <c r="DD5412" i="1" s="1"/>
  <c r="DD5413" i="1" a="1"/>
  <c r="DD5413" i="1" s="1"/>
  <c r="DD5414" i="1" a="1"/>
  <c r="DD5414" i="1" s="1"/>
  <c r="DD5415" i="1" a="1"/>
  <c r="DD5415" i="1" s="1"/>
  <c r="DD5416" i="1" a="1"/>
  <c r="DD5416" i="1"/>
  <c r="DD5417" i="1" a="1"/>
  <c r="DD5417" i="1" s="1"/>
  <c r="DD5418" i="1" a="1"/>
  <c r="DD5418" i="1" s="1"/>
  <c r="DD5419" i="1" a="1"/>
  <c r="DD5419" i="1" s="1"/>
  <c r="DD5420" i="1" a="1"/>
  <c r="DD5420" i="1"/>
  <c r="DD5421" i="1" a="1"/>
  <c r="DD5421" i="1" s="1"/>
  <c r="DD5422" i="1" a="1"/>
  <c r="DD5422" i="1"/>
  <c r="DD5423" i="1" a="1"/>
  <c r="DD5423" i="1" s="1"/>
  <c r="DD5424" i="1" a="1"/>
  <c r="DD5424" i="1" s="1"/>
  <c r="DD5425" i="1" a="1"/>
  <c r="DD5425" i="1" s="1"/>
  <c r="DD5426" i="1" a="1"/>
  <c r="DD5426" i="1" s="1"/>
  <c r="DD5427" i="1" a="1"/>
  <c r="DD5427" i="1" s="1"/>
  <c r="DD5428" i="1" a="1"/>
  <c r="DD5428" i="1" s="1"/>
  <c r="DD5429" i="1" a="1"/>
  <c r="DD5429" i="1" s="1"/>
  <c r="DD5430" i="1" a="1"/>
  <c r="DD5430" i="1"/>
  <c r="DD5431" i="1" a="1"/>
  <c r="DD5431" i="1" s="1"/>
  <c r="DD5432" i="1" a="1"/>
  <c r="DD5432" i="1"/>
  <c r="DD5433" i="1" a="1"/>
  <c r="DD5433" i="1" s="1"/>
  <c r="DD5434" i="1" a="1"/>
  <c r="DD5434" i="1" s="1"/>
  <c r="DD5435" i="1" a="1"/>
  <c r="DD5435" i="1" s="1"/>
  <c r="DD5436" i="1" a="1"/>
  <c r="DD5436" i="1" s="1"/>
  <c r="DD5437" i="1" a="1"/>
  <c r="DD5437" i="1" s="1"/>
  <c r="DD5438" i="1" a="1"/>
  <c r="DD5438" i="1" s="1"/>
  <c r="DD5439" i="1" a="1"/>
  <c r="DD5439" i="1" s="1"/>
  <c r="DD5440" i="1" a="1"/>
  <c r="DD5440" i="1"/>
  <c r="DD5441" i="1" a="1"/>
  <c r="DD5441" i="1" s="1"/>
  <c r="DD5442" i="1" a="1"/>
  <c r="DD5442" i="1"/>
  <c r="DD5443" i="1" a="1"/>
  <c r="DD5443" i="1" s="1"/>
  <c r="DD5444" i="1" a="1"/>
  <c r="DD5444" i="1" s="1"/>
  <c r="DD5445" i="1" a="1"/>
  <c r="DD5445" i="1" s="1"/>
  <c r="DD5446" i="1" a="1"/>
  <c r="DD5446" i="1"/>
  <c r="DD5447" i="1" a="1"/>
  <c r="DD5447" i="1" s="1"/>
  <c r="DD5448" i="1" a="1"/>
  <c r="DD5448" i="1" s="1"/>
  <c r="DD5449" i="1" a="1"/>
  <c r="DD5449" i="1" s="1"/>
  <c r="DD5450" i="1" a="1"/>
  <c r="DD5450" i="1" s="1"/>
  <c r="DD5451" i="1" a="1"/>
  <c r="DD5451" i="1"/>
  <c r="DD5452" i="1" a="1"/>
  <c r="DD5452" i="1" s="1"/>
  <c r="DD5453" i="1" a="1"/>
  <c r="DD5453" i="1" s="1"/>
  <c r="DD5454" i="1" a="1"/>
  <c r="DD5454" i="1"/>
  <c r="DD5455" i="1" a="1"/>
  <c r="DD5455" i="1"/>
  <c r="DD5456" i="1" a="1"/>
  <c r="DD5456" i="1" s="1"/>
  <c r="DD5457" i="1" a="1"/>
  <c r="DD5457" i="1" s="1"/>
  <c r="DD5458" i="1" a="1"/>
  <c r="DD5458" i="1" s="1"/>
  <c r="DD5459" i="1" a="1"/>
  <c r="DD5459" i="1" s="1"/>
  <c r="DD5460" i="1" a="1"/>
  <c r="DD5460" i="1"/>
  <c r="DD5461" i="1" a="1"/>
  <c r="DD5461" i="1" s="1"/>
  <c r="DD5462" i="1" a="1"/>
  <c r="DD5462" i="1" s="1"/>
  <c r="DD5463" i="1" a="1"/>
  <c r="DD5463" i="1"/>
  <c r="DD5464" i="1" a="1"/>
  <c r="DD5464" i="1" s="1"/>
  <c r="DD5465" i="1" a="1"/>
  <c r="DD5465" i="1" s="1"/>
  <c r="DD5466" i="1" a="1"/>
  <c r="DD5466" i="1" s="1"/>
  <c r="DD5467" i="1" a="1"/>
  <c r="DD5467" i="1" s="1"/>
  <c r="DD5468" i="1" a="1"/>
  <c r="DD5468" i="1" s="1"/>
  <c r="DD5469" i="1" a="1"/>
  <c r="DD5469" i="1" s="1"/>
  <c r="DD5470" i="1" a="1"/>
  <c r="DD5470" i="1" s="1"/>
  <c r="DD5471" i="1" a="1"/>
  <c r="DD5471" i="1" s="1"/>
  <c r="DD5472" i="1" a="1"/>
  <c r="DD5472" i="1"/>
  <c r="DD5473" i="1" a="1"/>
  <c r="DD5473" i="1" s="1"/>
  <c r="DD5474" i="1" a="1"/>
  <c r="DD5474" i="1"/>
  <c r="DD5475" i="1" a="1"/>
  <c r="DD5475" i="1" s="1"/>
  <c r="DD5476" i="1" a="1"/>
  <c r="DD5476" i="1" s="1"/>
  <c r="DD5477" i="1" a="1"/>
  <c r="DD5477" i="1" s="1"/>
  <c r="DD5478" i="1" a="1"/>
  <c r="DD5478" i="1" s="1"/>
  <c r="DD5479" i="1" a="1"/>
  <c r="DD5479" i="1" s="1"/>
  <c r="DD5480" i="1" a="1"/>
  <c r="DD5480" i="1" s="1"/>
  <c r="DD5481" i="1" a="1"/>
  <c r="DD5481" i="1" s="1"/>
  <c r="DD5482" i="1" a="1"/>
  <c r="DD5482" i="1" s="1"/>
  <c r="DD5483" i="1" a="1"/>
  <c r="DD5483" i="1"/>
  <c r="DD5484" i="1" a="1"/>
  <c r="DD5484" i="1" s="1"/>
  <c r="DD5485" i="1" a="1"/>
  <c r="DD5485" i="1" s="1"/>
  <c r="DD5486" i="1" a="1"/>
  <c r="DD5486" i="1"/>
  <c r="DD5487" i="1" a="1"/>
  <c r="DD5487" i="1" s="1"/>
  <c r="DD5488" i="1" a="1"/>
  <c r="DD5488" i="1" s="1"/>
  <c r="DD5489" i="1" a="1"/>
  <c r="DD5489" i="1" s="1"/>
  <c r="DD5490" i="1" a="1"/>
  <c r="DD5490" i="1" s="1"/>
  <c r="DD5491" i="1" a="1"/>
  <c r="DD5491" i="1" s="1"/>
  <c r="DD5492" i="1" a="1"/>
  <c r="DD5492" i="1"/>
  <c r="DD5493" i="1" a="1"/>
  <c r="DD5493" i="1" s="1"/>
  <c r="DD5494" i="1" a="1"/>
  <c r="DD5494" i="1" s="1"/>
  <c r="DD5495" i="1" a="1"/>
  <c r="DD5495" i="1"/>
  <c r="DD5496" i="1" a="1"/>
  <c r="DD5496" i="1" s="1"/>
  <c r="DD5497" i="1" a="1"/>
  <c r="DD5497" i="1" s="1"/>
  <c r="DD5498" i="1" a="1"/>
  <c r="DD5498" i="1" s="1"/>
  <c r="DD5499" i="1" a="1"/>
  <c r="DD5499" i="1" s="1"/>
  <c r="DD5500" i="1" a="1"/>
  <c r="DD5500" i="1" s="1"/>
  <c r="DD5501" i="1" a="1"/>
  <c r="DD5501" i="1" s="1"/>
  <c r="DD5502" i="1" a="1"/>
  <c r="DD5502" i="1" s="1"/>
  <c r="DD5503" i="1" a="1"/>
  <c r="DD5503" i="1" s="1"/>
  <c r="DD5504" i="1" a="1"/>
  <c r="DD5504" i="1"/>
  <c r="DD5505" i="1" a="1"/>
  <c r="DD5505" i="1" s="1"/>
  <c r="DD5506" i="1" a="1"/>
  <c r="DD5506" i="1"/>
  <c r="DD5507" i="1" a="1"/>
  <c r="DD5507" i="1" s="1"/>
  <c r="DD5508" i="1" a="1"/>
  <c r="DD5508" i="1" s="1"/>
  <c r="DD5509" i="1" a="1"/>
  <c r="DD5509" i="1" s="1"/>
  <c r="DD5510" i="1" a="1"/>
  <c r="DD5510" i="1" s="1"/>
  <c r="DD5511" i="1" a="1"/>
  <c r="DD5511" i="1" s="1"/>
  <c r="DD5512" i="1" a="1"/>
  <c r="DD5512" i="1" s="1"/>
  <c r="DD5513" i="1" a="1"/>
  <c r="DD5513" i="1" s="1"/>
  <c r="DD5514" i="1" a="1"/>
  <c r="DD5514" i="1" s="1"/>
  <c r="DD5515" i="1" a="1"/>
  <c r="DD5515" i="1"/>
  <c r="DD5516" i="1" a="1"/>
  <c r="DD5516" i="1" s="1"/>
  <c r="DD5517" i="1" a="1"/>
  <c r="DD5517" i="1" s="1"/>
  <c r="DD5518" i="1" a="1"/>
  <c r="DD5518" i="1"/>
  <c r="DD5519" i="1" a="1"/>
  <c r="DD5519" i="1" s="1"/>
  <c r="DD5520" i="1" a="1"/>
  <c r="DD5520" i="1" s="1"/>
  <c r="DD5521" i="1" a="1"/>
  <c r="DD5521" i="1" s="1"/>
  <c r="DD5522" i="1" a="1"/>
  <c r="DD5522" i="1" s="1"/>
  <c r="DD5523" i="1" a="1"/>
  <c r="DD5523" i="1" s="1"/>
  <c r="DD5524" i="1" a="1"/>
  <c r="DD5524" i="1"/>
  <c r="DD5525" i="1" a="1"/>
  <c r="DD5525" i="1" s="1"/>
  <c r="DD5526" i="1" a="1"/>
  <c r="DD5526" i="1" s="1"/>
  <c r="DD5527" i="1" a="1"/>
  <c r="DD5527" i="1"/>
  <c r="DD5528" i="1" a="1"/>
  <c r="DD5528" i="1" s="1"/>
  <c r="DD5529" i="1" a="1"/>
  <c r="DD5529" i="1" s="1"/>
  <c r="DD5530" i="1" a="1"/>
  <c r="DD5530" i="1" s="1"/>
  <c r="DD5531" i="1" a="1"/>
  <c r="DD5531" i="1" s="1"/>
  <c r="DD5532" i="1" a="1"/>
  <c r="DD5532" i="1" s="1"/>
  <c r="DD5533" i="1" a="1"/>
  <c r="DD5533" i="1" s="1"/>
  <c r="DD5534" i="1" a="1"/>
  <c r="DD5534" i="1" s="1"/>
  <c r="DD5535" i="1" a="1"/>
  <c r="DD5535" i="1" s="1"/>
  <c r="DD5536" i="1" a="1"/>
  <c r="DD5536" i="1"/>
  <c r="DD5537" i="1" a="1"/>
  <c r="DD5537" i="1" s="1"/>
  <c r="DD5538" i="1" a="1"/>
  <c r="DD5538" i="1"/>
  <c r="DD5539" i="1" a="1"/>
  <c r="DD5539" i="1" s="1"/>
  <c r="DD5540" i="1" a="1"/>
  <c r="DD5540" i="1" s="1"/>
  <c r="DD5541" i="1" a="1"/>
  <c r="DD5541" i="1" s="1"/>
  <c r="DD5542" i="1" a="1"/>
  <c r="DD5542" i="1" s="1"/>
  <c r="DD5543" i="1" a="1"/>
  <c r="DD5543" i="1" s="1"/>
  <c r="DD5544" i="1" a="1"/>
  <c r="DD5544" i="1" s="1"/>
  <c r="DD5545" i="1" a="1"/>
  <c r="DD5545" i="1" s="1"/>
  <c r="DD5546" i="1" a="1"/>
  <c r="DD5546" i="1" s="1"/>
  <c r="DD5547" i="1" a="1"/>
  <c r="DD5547" i="1"/>
  <c r="DD5548" i="1" a="1"/>
  <c r="DD5548" i="1" s="1"/>
  <c r="DD5549" i="1" a="1"/>
  <c r="DD5549" i="1" s="1"/>
  <c r="DD5550" i="1" a="1"/>
  <c r="DD5550" i="1"/>
  <c r="DD5551" i="1" a="1"/>
  <c r="DD5551" i="1" s="1"/>
  <c r="DD5552" i="1" a="1"/>
  <c r="DD5552" i="1" s="1"/>
  <c r="DD5553" i="1" a="1"/>
  <c r="DD5553" i="1" s="1"/>
  <c r="DD5554" i="1" a="1"/>
  <c r="DD5554" i="1" s="1"/>
  <c r="DD5555" i="1" a="1"/>
  <c r="DD5555" i="1" s="1"/>
  <c r="DD5556" i="1" a="1"/>
  <c r="DD5556" i="1"/>
  <c r="DD5557" i="1" a="1"/>
  <c r="DD5557" i="1" s="1"/>
  <c r="DD5558" i="1" a="1"/>
  <c r="DD5558" i="1" s="1"/>
  <c r="DD5559" i="1" a="1"/>
  <c r="DD5559" i="1"/>
  <c r="DD5560" i="1" a="1"/>
  <c r="DD5560" i="1" s="1"/>
  <c r="DD5561" i="1" a="1"/>
  <c r="DD5561" i="1" s="1"/>
  <c r="DD5562" i="1" a="1"/>
  <c r="DD5562" i="1" s="1"/>
  <c r="DD5563" i="1" a="1"/>
  <c r="DD5563" i="1" s="1"/>
  <c r="DD5564" i="1" a="1"/>
  <c r="DD5564" i="1" s="1"/>
  <c r="DD5565" i="1" a="1"/>
  <c r="DD5565" i="1" s="1"/>
  <c r="DD5566" i="1" a="1"/>
  <c r="DD5566" i="1" s="1"/>
  <c r="DD5567" i="1" a="1"/>
  <c r="DD5567" i="1" s="1"/>
  <c r="DD5568" i="1" a="1"/>
  <c r="DD5568" i="1" s="1"/>
  <c r="DD5569" i="1" a="1"/>
  <c r="DD5569" i="1" s="1"/>
  <c r="DD5570" i="1" a="1"/>
  <c r="DD5570" i="1"/>
  <c r="DD5571" i="1" a="1"/>
  <c r="DD5571" i="1" s="1"/>
  <c r="DD5572" i="1" a="1"/>
  <c r="DD5572" i="1" s="1"/>
  <c r="DD5573" i="1" a="1"/>
  <c r="DD5573" i="1" s="1"/>
  <c r="DD5574" i="1" a="1"/>
  <c r="DD5574" i="1" s="1"/>
  <c r="DD5575" i="1" a="1"/>
  <c r="DD5575" i="1" s="1"/>
  <c r="DD5576" i="1" a="1"/>
  <c r="DD5576" i="1" s="1"/>
  <c r="DD5577" i="1" a="1"/>
  <c r="DD5577" i="1" s="1"/>
  <c r="DD5578" i="1" a="1"/>
  <c r="DD5578" i="1" s="1"/>
  <c r="DD5579" i="1" a="1"/>
  <c r="DD5579" i="1"/>
  <c r="DD5580" i="1" a="1"/>
  <c r="DD5580" i="1" s="1"/>
  <c r="DD5581" i="1" a="1"/>
  <c r="DD5581" i="1" s="1"/>
  <c r="DD5582" i="1" a="1"/>
  <c r="DD5582" i="1"/>
  <c r="DD5583" i="1" a="1"/>
  <c r="DD5583" i="1" s="1"/>
  <c r="DD5584" i="1" a="1"/>
  <c r="DD5584" i="1" s="1"/>
  <c r="DD5585" i="1" a="1"/>
  <c r="DD5585" i="1" s="1"/>
  <c r="DD5586" i="1" a="1"/>
  <c r="DD5586" i="1" s="1"/>
  <c r="DD5587" i="1" a="1"/>
  <c r="DD5587" i="1" s="1"/>
  <c r="DD5588" i="1" a="1"/>
  <c r="DD5588" i="1"/>
  <c r="DD5589" i="1" a="1"/>
  <c r="DD5589" i="1" s="1"/>
  <c r="DD5590" i="1" a="1"/>
  <c r="DD5590" i="1" s="1"/>
  <c r="DD5591" i="1" a="1"/>
  <c r="DD5591" i="1" s="1"/>
  <c r="DD5592" i="1" a="1"/>
  <c r="DD5592" i="1" s="1"/>
  <c r="DD5593" i="1" a="1"/>
  <c r="DD5593" i="1" s="1"/>
  <c r="DD5594" i="1" a="1"/>
  <c r="DD5594" i="1" s="1"/>
  <c r="DD5595" i="1" a="1"/>
  <c r="DD5595" i="1" s="1"/>
  <c r="DD5596" i="1" a="1"/>
  <c r="DD5596" i="1" s="1"/>
  <c r="DD5597" i="1" a="1"/>
  <c r="DD5597" i="1" s="1"/>
  <c r="DD5598" i="1" a="1"/>
  <c r="DD5598" i="1" s="1"/>
  <c r="DD5599" i="1" a="1"/>
  <c r="DD5599" i="1" s="1"/>
  <c r="DD5600" i="1" a="1"/>
  <c r="DD5600" i="1"/>
  <c r="DD5601" i="1" a="1"/>
  <c r="DD5601" i="1" s="1"/>
  <c r="DD5602" i="1" a="1"/>
  <c r="DD5602" i="1"/>
  <c r="DD5603" i="1" a="1"/>
  <c r="DD5603" i="1" s="1"/>
  <c r="DD5604" i="1" a="1"/>
  <c r="DD5604" i="1" s="1"/>
  <c r="DD5605" i="1" a="1"/>
  <c r="DD5605" i="1" s="1"/>
  <c r="DD5606" i="1" a="1"/>
  <c r="DD5606" i="1" s="1"/>
  <c r="DD5607" i="1" a="1"/>
  <c r="DD5607" i="1" s="1"/>
  <c r="DD5608" i="1" a="1"/>
  <c r="DD5608" i="1" s="1"/>
  <c r="DD5609" i="1" a="1"/>
  <c r="DD5609" i="1" s="1"/>
  <c r="DD814" i="1" a="1"/>
  <c r="DD814" i="1" s="1"/>
  <c r="DD815" i="1" a="1"/>
  <c r="DD815" i="1" s="1"/>
  <c r="DD816" i="1" a="1"/>
  <c r="DD816" i="1" s="1"/>
  <c r="DD817" i="1" a="1"/>
  <c r="DD817" i="1" s="1"/>
  <c r="DD818" i="1" a="1"/>
  <c r="DD818" i="1" s="1"/>
  <c r="DD819" i="1" a="1"/>
  <c r="DD819" i="1" s="1"/>
  <c r="DD820" i="1" a="1"/>
  <c r="DD820" i="1" s="1"/>
  <c r="DD821" i="1" a="1"/>
  <c r="DD821" i="1" s="1"/>
  <c r="DD822" i="1" a="1"/>
  <c r="DD822" i="1" s="1"/>
  <c r="DD823" i="1" a="1"/>
  <c r="DD823" i="1" s="1"/>
  <c r="DD824" i="1" a="1"/>
  <c r="DD824" i="1" s="1"/>
  <c r="DD825" i="1" a="1"/>
  <c r="DD825" i="1" s="1"/>
  <c r="DD826" i="1" a="1"/>
  <c r="DD826" i="1" s="1"/>
  <c r="DD827" i="1" a="1"/>
  <c r="DD827" i="1" s="1"/>
  <c r="DD828" i="1" a="1"/>
  <c r="DD828" i="1" s="1"/>
  <c r="DD829" i="1" a="1"/>
  <c r="DD829" i="1" s="1"/>
  <c r="DD830" i="1" a="1"/>
  <c r="DD830" i="1" s="1"/>
  <c r="DD2" i="1" a="1"/>
  <c r="DD2" i="1" s="1"/>
  <c r="DD3" i="1" a="1"/>
  <c r="DD3" i="1" s="1"/>
  <c r="DD4" i="1" a="1"/>
  <c r="DD4" i="1"/>
  <c r="DD5" i="1" a="1"/>
  <c r="DD5" i="1"/>
  <c r="DD6" i="1" a="1"/>
  <c r="DD6" i="1" s="1"/>
  <c r="DD7" i="1" a="1"/>
  <c r="DD7" i="1" s="1"/>
  <c r="DD8" i="1" a="1"/>
  <c r="DD8" i="1" s="1"/>
  <c r="DD9" i="1" a="1"/>
  <c r="DD9" i="1" s="1"/>
  <c r="DD10" i="1" a="1"/>
  <c r="DD10" i="1" s="1"/>
  <c r="DD11" i="1" a="1"/>
  <c r="DD11" i="1" s="1"/>
  <c r="DD12" i="1" a="1"/>
  <c r="DD12" i="1" s="1"/>
  <c r="DD13" i="1" a="1"/>
  <c r="DD13" i="1" s="1"/>
  <c r="DD14" i="1" a="1"/>
  <c r="DD14" i="1" s="1"/>
  <c r="DD15" i="1" a="1"/>
  <c r="DD15" i="1" s="1"/>
  <c r="DD16" i="1" a="1"/>
  <c r="DD16" i="1" s="1"/>
  <c r="DD17" i="1" a="1"/>
  <c r="DD17" i="1" s="1"/>
  <c r="DD18" i="1" a="1"/>
  <c r="DD18" i="1" s="1"/>
  <c r="DD19" i="1" a="1"/>
  <c r="DD19" i="1" s="1"/>
  <c r="DD20" i="1" a="1"/>
  <c r="DD20" i="1" s="1"/>
  <c r="DD21" i="1" a="1"/>
  <c r="DD21" i="1" s="1"/>
  <c r="DD22" i="1" a="1"/>
  <c r="DD22" i="1" s="1"/>
  <c r="DD23" i="1" a="1"/>
  <c r="DD23" i="1" s="1"/>
  <c r="DD24" i="1" a="1"/>
  <c r="DD24" i="1" s="1"/>
  <c r="DD25" i="1" a="1"/>
  <c r="DD25" i="1"/>
  <c r="DD26" i="1" a="1"/>
  <c r="DD26" i="1" s="1"/>
  <c r="DD27" i="1" a="1"/>
  <c r="DD27" i="1" s="1"/>
  <c r="DD28" i="1" a="1"/>
  <c r="DD28" i="1" s="1"/>
  <c r="DD29" i="1" a="1"/>
  <c r="DD29" i="1"/>
  <c r="DD30" i="1" a="1"/>
  <c r="DD30" i="1" s="1"/>
  <c r="DD31" i="1" a="1"/>
  <c r="DD31" i="1" s="1"/>
  <c r="DD32" i="1" a="1"/>
  <c r="DD32" i="1" s="1"/>
  <c r="DD33" i="1" a="1"/>
  <c r="DD33" i="1" s="1"/>
  <c r="DD34" i="1" a="1"/>
  <c r="DD34" i="1" s="1"/>
  <c r="DD35" i="1" a="1"/>
  <c r="DD35" i="1" s="1"/>
  <c r="DD36" i="1" a="1"/>
  <c r="DD36" i="1" s="1"/>
  <c r="DD37" i="1" a="1"/>
  <c r="DD37" i="1" s="1"/>
  <c r="DD38" i="1" a="1"/>
  <c r="DD38" i="1" s="1"/>
  <c r="DD39" i="1" a="1"/>
  <c r="DD39" i="1" s="1"/>
  <c r="DD40" i="1" a="1"/>
  <c r="DD40" i="1" s="1"/>
  <c r="DD41" i="1" a="1"/>
  <c r="DD41" i="1" s="1"/>
  <c r="DD42" i="1" a="1"/>
  <c r="DD42" i="1" s="1"/>
  <c r="DD43" i="1" a="1"/>
  <c r="DD43" i="1" s="1"/>
  <c r="DD44" i="1" a="1"/>
  <c r="DD44" i="1" s="1"/>
  <c r="DD45" i="1" a="1"/>
  <c r="DD45" i="1" s="1"/>
  <c r="DD46" i="1" a="1"/>
  <c r="DD46" i="1" s="1"/>
  <c r="DD47" i="1" a="1"/>
  <c r="DD47" i="1" s="1"/>
  <c r="DD48" i="1" a="1"/>
  <c r="DD48" i="1" s="1"/>
  <c r="DD49" i="1" a="1"/>
  <c r="DD49" i="1" s="1"/>
  <c r="DD50" i="1" a="1"/>
  <c r="DD50" i="1" s="1"/>
  <c r="DD51" i="1" a="1"/>
  <c r="DD51" i="1" s="1"/>
  <c r="DD52" i="1" a="1"/>
  <c r="DD52" i="1" s="1"/>
  <c r="DD53" i="1" a="1"/>
  <c r="DD53" i="1" s="1"/>
  <c r="DD54" i="1" a="1"/>
  <c r="DD54" i="1" s="1"/>
  <c r="DD55" i="1" a="1"/>
  <c r="DD55" i="1" s="1"/>
  <c r="DD56" i="1" a="1"/>
  <c r="DD56" i="1" s="1"/>
  <c r="DD57" i="1" a="1"/>
  <c r="DD57" i="1"/>
  <c r="DD58" i="1" a="1"/>
  <c r="DD58" i="1" s="1"/>
  <c r="DD59" i="1" a="1"/>
  <c r="DD59" i="1" s="1"/>
  <c r="DD60" i="1" a="1"/>
  <c r="DD60" i="1" s="1"/>
  <c r="DD61" i="1" a="1"/>
  <c r="DD61" i="1"/>
  <c r="DD62" i="1" a="1"/>
  <c r="DD62" i="1" s="1"/>
  <c r="DD63" i="1" a="1"/>
  <c r="DD63" i="1" s="1"/>
  <c r="DD64" i="1" a="1"/>
  <c r="DD64" i="1" s="1"/>
  <c r="DD65" i="1" a="1"/>
  <c r="DD65" i="1" s="1"/>
  <c r="DD66" i="1" a="1"/>
  <c r="DD66" i="1" s="1"/>
  <c r="DD67" i="1" a="1"/>
  <c r="DD67" i="1" s="1"/>
  <c r="DD68" i="1" a="1"/>
  <c r="DD68" i="1" s="1"/>
  <c r="DD69" i="1" a="1"/>
  <c r="DD69" i="1" s="1"/>
  <c r="DD70" i="1" a="1"/>
  <c r="DD70" i="1" s="1"/>
  <c r="DD71" i="1" a="1"/>
  <c r="DD71" i="1" s="1"/>
  <c r="DD72" i="1" a="1"/>
  <c r="DD72" i="1" s="1"/>
  <c r="DD73" i="1" a="1"/>
  <c r="DD73" i="1" s="1"/>
  <c r="DD74" i="1" a="1"/>
  <c r="DD74" i="1" s="1"/>
  <c r="DD75" i="1" a="1"/>
  <c r="DD75" i="1" s="1"/>
  <c r="DD76" i="1" a="1"/>
  <c r="DD76" i="1" s="1"/>
  <c r="DD77" i="1" a="1"/>
  <c r="DD77" i="1" s="1"/>
  <c r="DD78" i="1" a="1"/>
  <c r="DD78" i="1" s="1"/>
  <c r="DD79" i="1" a="1"/>
  <c r="DD79" i="1" s="1"/>
  <c r="DD80" i="1" a="1"/>
  <c r="DD80" i="1" s="1"/>
  <c r="DD81" i="1" a="1"/>
  <c r="DD81" i="1" s="1"/>
  <c r="DD82" i="1" a="1"/>
  <c r="DD82" i="1" s="1"/>
  <c r="DD83" i="1" a="1"/>
  <c r="DD83" i="1" s="1"/>
  <c r="DD84" i="1" a="1"/>
  <c r="DD84" i="1" s="1"/>
  <c r="DD85" i="1" a="1"/>
  <c r="DD85" i="1" s="1"/>
  <c r="DD86" i="1" a="1"/>
  <c r="DD86" i="1" s="1"/>
  <c r="DD87" i="1" a="1"/>
  <c r="DD87" i="1" s="1"/>
  <c r="DD88" i="1" a="1"/>
  <c r="DD88" i="1" s="1"/>
  <c r="DD89" i="1" a="1"/>
  <c r="DD89" i="1"/>
  <c r="DD90" i="1" a="1"/>
  <c r="DD90" i="1" s="1"/>
  <c r="DD91" i="1" a="1"/>
  <c r="DD91" i="1" s="1"/>
  <c r="DD92" i="1" a="1"/>
  <c r="DD92" i="1" s="1"/>
  <c r="DD93" i="1" a="1"/>
  <c r="DD93" i="1" s="1"/>
  <c r="DD94" i="1" a="1"/>
  <c r="DD94" i="1" s="1"/>
  <c r="DD95" i="1" a="1"/>
  <c r="DD95" i="1" s="1"/>
  <c r="DD96" i="1" a="1"/>
  <c r="DD96" i="1" s="1"/>
  <c r="DD97" i="1" a="1"/>
  <c r="DD97" i="1" s="1"/>
  <c r="DD98" i="1" a="1"/>
  <c r="DD98" i="1" s="1"/>
  <c r="DD99" i="1" a="1"/>
  <c r="DD99" i="1" s="1"/>
  <c r="DD100" i="1" a="1"/>
  <c r="DD100" i="1" s="1"/>
  <c r="DD101" i="1" a="1"/>
  <c r="DD101" i="1" s="1"/>
  <c r="DD102" i="1" a="1"/>
  <c r="DD102" i="1" s="1"/>
  <c r="DD103" i="1" a="1"/>
  <c r="DD103" i="1" s="1"/>
  <c r="DD104" i="1" a="1"/>
  <c r="DD104" i="1" s="1"/>
  <c r="DD105" i="1" a="1"/>
  <c r="DD105" i="1" s="1"/>
  <c r="DD106" i="1" a="1"/>
  <c r="DD106" i="1" s="1"/>
  <c r="DD107" i="1" a="1"/>
  <c r="DD107" i="1" s="1"/>
  <c r="DD108" i="1" a="1"/>
  <c r="DD108" i="1" s="1"/>
  <c r="DD109" i="1" a="1"/>
  <c r="DD109" i="1" s="1"/>
  <c r="DD110" i="1" a="1"/>
  <c r="DD110" i="1" s="1"/>
  <c r="DD111" i="1" a="1"/>
  <c r="DD111" i="1" s="1"/>
  <c r="DD112" i="1" a="1"/>
  <c r="DD112" i="1" s="1"/>
  <c r="DD113" i="1" a="1"/>
  <c r="DD113" i="1" s="1"/>
  <c r="DD114" i="1" a="1"/>
  <c r="DD114" i="1" s="1"/>
  <c r="DD115" i="1" a="1"/>
  <c r="DD115" i="1" s="1"/>
  <c r="DD116" i="1" a="1"/>
  <c r="DD116" i="1" s="1"/>
  <c r="DD117" i="1" a="1"/>
  <c r="DD117" i="1" s="1"/>
  <c r="DD118" i="1" a="1"/>
  <c r="DD118" i="1" s="1"/>
  <c r="DD119" i="1" a="1"/>
  <c r="DD119" i="1" s="1"/>
  <c r="DD120" i="1" a="1"/>
  <c r="DD120" i="1" s="1"/>
  <c r="DD121" i="1" a="1"/>
  <c r="DD121" i="1"/>
  <c r="DD122" i="1" a="1"/>
  <c r="DD122" i="1" s="1"/>
  <c r="DD123" i="1" a="1"/>
  <c r="DD123" i="1" s="1"/>
  <c r="DD124" i="1" a="1"/>
  <c r="DD124" i="1" s="1"/>
  <c r="DD125" i="1" a="1"/>
  <c r="DD125" i="1" s="1"/>
  <c r="DD126" i="1" a="1"/>
  <c r="DD126" i="1" s="1"/>
  <c r="DD127" i="1" a="1"/>
  <c r="DD127" i="1" s="1"/>
  <c r="DD128" i="1" a="1"/>
  <c r="DD128" i="1" s="1"/>
  <c r="DD129" i="1" a="1"/>
  <c r="DD129" i="1" s="1"/>
  <c r="DD130" i="1" a="1"/>
  <c r="DD130" i="1" s="1"/>
  <c r="DD131" i="1" a="1"/>
  <c r="DD131" i="1" s="1"/>
  <c r="DD132" i="1" a="1"/>
  <c r="DD132" i="1" s="1"/>
  <c r="DD133" i="1" a="1"/>
  <c r="DD133" i="1" s="1"/>
  <c r="DD134" i="1" a="1"/>
  <c r="DD134" i="1" s="1"/>
  <c r="DD135" i="1" a="1"/>
  <c r="DD135" i="1" s="1"/>
  <c r="DD136" i="1" a="1"/>
  <c r="DD136" i="1" s="1"/>
  <c r="DD137" i="1" a="1"/>
  <c r="DD137" i="1"/>
  <c r="DD138" i="1" a="1"/>
  <c r="DD138" i="1" s="1"/>
  <c r="DD139" i="1" a="1"/>
  <c r="DD139" i="1" s="1"/>
  <c r="DD140" i="1" a="1"/>
  <c r="DD140" i="1" s="1"/>
  <c r="DD141" i="1" a="1"/>
  <c r="DD141" i="1" s="1"/>
  <c r="DD142" i="1" a="1"/>
  <c r="DD142" i="1" s="1"/>
  <c r="DD143" i="1" a="1"/>
  <c r="DD143" i="1" s="1"/>
  <c r="DD144" i="1" a="1"/>
  <c r="DD144" i="1" s="1"/>
  <c r="DD145" i="1" a="1"/>
  <c r="DD145" i="1" s="1"/>
  <c r="DD146" i="1" a="1"/>
  <c r="DD146" i="1" s="1"/>
  <c r="DD147" i="1" a="1"/>
  <c r="DD147" i="1" s="1"/>
  <c r="DD148" i="1" a="1"/>
  <c r="DD148" i="1" s="1"/>
  <c r="DD149" i="1" a="1"/>
  <c r="DD149" i="1" s="1"/>
  <c r="DD150" i="1" a="1"/>
  <c r="DD150" i="1" s="1"/>
  <c r="DD151" i="1" a="1"/>
  <c r="DD151" i="1" s="1"/>
  <c r="DD152" i="1" a="1"/>
  <c r="DD152" i="1" s="1"/>
  <c r="DD153" i="1" a="1"/>
  <c r="DD153" i="1"/>
  <c r="DD154" i="1" a="1"/>
  <c r="DD154" i="1" s="1"/>
  <c r="DD155" i="1" a="1"/>
  <c r="DD155" i="1" s="1"/>
  <c r="DD156" i="1" a="1"/>
  <c r="DD156" i="1" s="1"/>
  <c r="DD157" i="1" a="1"/>
  <c r="DD157" i="1" s="1"/>
  <c r="DD158" i="1" a="1"/>
  <c r="DD158" i="1" s="1"/>
  <c r="DD159" i="1" a="1"/>
  <c r="DD159" i="1" s="1"/>
  <c r="DD160" i="1" a="1"/>
  <c r="DD160" i="1" s="1"/>
  <c r="DD161" i="1" a="1"/>
  <c r="DD161" i="1" s="1"/>
  <c r="DD162" i="1" a="1"/>
  <c r="DD162" i="1" s="1"/>
  <c r="DD163" i="1" a="1"/>
  <c r="DD163" i="1" s="1"/>
  <c r="DD164" i="1" a="1"/>
  <c r="DD164" i="1" s="1"/>
  <c r="DD165" i="1" a="1"/>
  <c r="DD165" i="1" s="1"/>
  <c r="DD166" i="1" a="1"/>
  <c r="DD166" i="1" s="1"/>
  <c r="DD167" i="1" a="1"/>
  <c r="DD167" i="1" s="1"/>
  <c r="DD168" i="1" a="1"/>
  <c r="DD168" i="1" s="1"/>
  <c r="DD169" i="1" a="1"/>
  <c r="DD169" i="1"/>
  <c r="DD170" i="1" a="1"/>
  <c r="DD170" i="1" s="1"/>
  <c r="DD171" i="1" a="1"/>
  <c r="DD171" i="1" s="1"/>
  <c r="DD172" i="1" a="1"/>
  <c r="DD172" i="1" s="1"/>
  <c r="DD173" i="1" a="1"/>
  <c r="DD173" i="1" s="1"/>
  <c r="DD174" i="1" a="1"/>
  <c r="DD174" i="1" s="1"/>
  <c r="DD175" i="1" a="1"/>
  <c r="DD175" i="1" s="1"/>
  <c r="DD176" i="1" a="1"/>
  <c r="DD176" i="1" s="1"/>
  <c r="DD177" i="1" a="1"/>
  <c r="DD177" i="1" s="1"/>
  <c r="DD178" i="1" a="1"/>
  <c r="DD178" i="1" s="1"/>
  <c r="DD179" i="1" a="1"/>
  <c r="DD179" i="1" s="1"/>
  <c r="DD180" i="1" a="1"/>
  <c r="DD180" i="1" s="1"/>
  <c r="DD181" i="1" a="1"/>
  <c r="DD181" i="1" s="1"/>
  <c r="DD182" i="1" a="1"/>
  <c r="DD182" i="1" s="1"/>
  <c r="DD183" i="1" a="1"/>
  <c r="DD183" i="1" s="1"/>
  <c r="DD184" i="1" a="1"/>
  <c r="DD184" i="1" s="1"/>
  <c r="DD185" i="1" a="1"/>
  <c r="DD185" i="1"/>
  <c r="DD186" i="1" a="1"/>
  <c r="DD186" i="1" s="1"/>
  <c r="DD187" i="1" a="1"/>
  <c r="DD187" i="1" s="1"/>
  <c r="DD188" i="1" a="1"/>
  <c r="DD188" i="1" s="1"/>
  <c r="DD189" i="1" a="1"/>
  <c r="DD189" i="1"/>
  <c r="DD190" i="1" a="1"/>
  <c r="DD190" i="1" s="1"/>
  <c r="DD191" i="1" a="1"/>
  <c r="DD191" i="1" s="1"/>
  <c r="DD192" i="1" a="1"/>
  <c r="DD192" i="1" s="1"/>
  <c r="DD193" i="1" a="1"/>
  <c r="DD193" i="1" s="1"/>
  <c r="DD194" i="1" a="1"/>
  <c r="DD194" i="1" s="1"/>
  <c r="DD195" i="1" a="1"/>
  <c r="DD195" i="1" s="1"/>
  <c r="DD196" i="1" a="1"/>
  <c r="DD196" i="1" s="1"/>
  <c r="DD197" i="1" a="1"/>
  <c r="DD197" i="1" s="1"/>
  <c r="DD198" i="1" a="1"/>
  <c r="DD198" i="1" s="1"/>
  <c r="DD199" i="1" a="1"/>
  <c r="DD199" i="1" s="1"/>
  <c r="DD200" i="1" a="1"/>
  <c r="DD200" i="1" s="1"/>
  <c r="DD201" i="1" a="1"/>
  <c r="DD201" i="1" s="1"/>
  <c r="DD202" i="1" a="1"/>
  <c r="DD202" i="1" s="1"/>
  <c r="DD203" i="1" a="1"/>
  <c r="DD203" i="1" s="1"/>
  <c r="DD204" i="1" a="1"/>
  <c r="DD204" i="1" s="1"/>
  <c r="DD205" i="1" a="1"/>
  <c r="DD205" i="1" s="1"/>
  <c r="DD206" i="1" a="1"/>
  <c r="DD206" i="1" s="1"/>
  <c r="DD207" i="1" a="1"/>
  <c r="DD207" i="1" s="1"/>
  <c r="DD208" i="1" a="1"/>
  <c r="DD208" i="1" s="1"/>
  <c r="DD209" i="1" a="1"/>
  <c r="DD209" i="1" s="1"/>
  <c r="DD210" i="1" a="1"/>
  <c r="DD210" i="1" s="1"/>
  <c r="DD211" i="1" a="1"/>
  <c r="DD211" i="1" s="1"/>
  <c r="DD212" i="1" a="1"/>
  <c r="DD212" i="1" s="1"/>
  <c r="DD213" i="1" a="1"/>
  <c r="DD213" i="1" s="1"/>
  <c r="DD214" i="1" a="1"/>
  <c r="DD214" i="1" s="1"/>
  <c r="DD215" i="1" a="1"/>
  <c r="DD215" i="1" s="1"/>
  <c r="DD216" i="1" a="1"/>
  <c r="DD216" i="1" s="1"/>
  <c r="DD217" i="1" a="1"/>
  <c r="DD217" i="1"/>
  <c r="DD218" i="1" a="1"/>
  <c r="DD218" i="1" s="1"/>
  <c r="DD219" i="1" a="1"/>
  <c r="DD219" i="1" s="1"/>
  <c r="DD220" i="1" a="1"/>
  <c r="DD220" i="1" s="1"/>
  <c r="DD221" i="1" a="1"/>
  <c r="DD221" i="1"/>
  <c r="DD222" i="1" a="1"/>
  <c r="DD222" i="1" s="1"/>
  <c r="DD223" i="1" a="1"/>
  <c r="DD223" i="1" s="1"/>
  <c r="DD224" i="1" a="1"/>
  <c r="DD224" i="1" s="1"/>
  <c r="DD225" i="1" a="1"/>
  <c r="DD225" i="1" s="1"/>
  <c r="DD226" i="1" a="1"/>
  <c r="DD226" i="1" s="1"/>
  <c r="DD227" i="1" a="1"/>
  <c r="DD227" i="1" s="1"/>
  <c r="DD228" i="1" a="1"/>
  <c r="DD228" i="1" s="1"/>
  <c r="DD229" i="1" a="1"/>
  <c r="DD229" i="1" s="1"/>
  <c r="DD230" i="1" a="1"/>
  <c r="DD230" i="1" s="1"/>
  <c r="DD231" i="1" a="1"/>
  <c r="DD231" i="1" s="1"/>
  <c r="DD232" i="1" a="1"/>
  <c r="DD232" i="1" s="1"/>
  <c r="DD233" i="1" a="1"/>
  <c r="DD233" i="1" s="1"/>
  <c r="DD234" i="1" a="1"/>
  <c r="DD234" i="1" s="1"/>
  <c r="DD235" i="1" a="1"/>
  <c r="DD235" i="1" s="1"/>
  <c r="DD236" i="1" a="1"/>
  <c r="DD236" i="1" s="1"/>
  <c r="DD237" i="1" a="1"/>
  <c r="DD237" i="1" s="1"/>
  <c r="DD238" i="1" a="1"/>
  <c r="DD238" i="1" s="1"/>
  <c r="DD239" i="1" a="1"/>
  <c r="DD239" i="1" s="1"/>
  <c r="DD240" i="1" a="1"/>
  <c r="DD240" i="1" s="1"/>
  <c r="DD241" i="1" a="1"/>
  <c r="DD241" i="1" s="1"/>
  <c r="DD242" i="1" a="1"/>
  <c r="DD242" i="1" s="1"/>
  <c r="DD243" i="1" a="1"/>
  <c r="DD243" i="1" s="1"/>
  <c r="DD244" i="1" a="1"/>
  <c r="DD244" i="1" s="1"/>
  <c r="DD245" i="1" a="1"/>
  <c r="DD245" i="1" s="1"/>
  <c r="DD246" i="1" a="1"/>
  <c r="DD246" i="1" s="1"/>
  <c r="DD247" i="1" a="1"/>
  <c r="DD247" i="1" s="1"/>
  <c r="DD248" i="1" a="1"/>
  <c r="DD248" i="1" s="1"/>
  <c r="DD249" i="1" a="1"/>
  <c r="DD249" i="1"/>
  <c r="DD250" i="1" a="1"/>
  <c r="DD250" i="1" s="1"/>
  <c r="DD251" i="1" a="1"/>
  <c r="DD251" i="1" s="1"/>
  <c r="DD252" i="1" a="1"/>
  <c r="DD252" i="1" s="1"/>
  <c r="DD253" i="1" a="1"/>
  <c r="DD253" i="1"/>
  <c r="DD254" i="1" a="1"/>
  <c r="DD254" i="1" s="1"/>
  <c r="DD255" i="1" a="1"/>
  <c r="DD255" i="1" s="1"/>
  <c r="DD256" i="1" a="1"/>
  <c r="DD256" i="1" s="1"/>
  <c r="DD257" i="1" a="1"/>
  <c r="DD257" i="1"/>
  <c r="DD258" i="1" a="1"/>
  <c r="DD258" i="1" s="1"/>
  <c r="DD259" i="1" a="1"/>
  <c r="DD259" i="1" s="1"/>
  <c r="DD260" i="1" a="1"/>
  <c r="DD260" i="1" s="1"/>
  <c r="DD261" i="1" a="1"/>
  <c r="DD261" i="1" s="1"/>
  <c r="DD262" i="1" a="1"/>
  <c r="DD262" i="1" s="1"/>
  <c r="DD263" i="1" a="1"/>
  <c r="DD263" i="1" s="1"/>
  <c r="DD264" i="1" a="1"/>
  <c r="DD264" i="1" s="1"/>
  <c r="DD265" i="1" a="1"/>
  <c r="DD265" i="1" s="1"/>
  <c r="DD266" i="1" a="1"/>
  <c r="DD266" i="1" s="1"/>
  <c r="DD267" i="1" a="1"/>
  <c r="DD267" i="1" s="1"/>
  <c r="DD268" i="1" a="1"/>
  <c r="DD268" i="1" s="1"/>
  <c r="DD269" i="1" a="1"/>
  <c r="DD269" i="1" s="1"/>
  <c r="DD270" i="1" a="1"/>
  <c r="DD270" i="1" s="1"/>
  <c r="DD271" i="1" a="1"/>
  <c r="DD271" i="1" s="1"/>
  <c r="DD272" i="1" a="1"/>
  <c r="DD272" i="1" s="1"/>
  <c r="DD273" i="1" a="1"/>
  <c r="DD273" i="1" s="1"/>
  <c r="DD274" i="1" a="1"/>
  <c r="DD274" i="1" s="1"/>
  <c r="DD275" i="1" a="1"/>
  <c r="DD275" i="1" s="1"/>
  <c r="DD276" i="1" a="1"/>
  <c r="DD276" i="1" s="1"/>
  <c r="DD277" i="1" a="1"/>
  <c r="DD277" i="1" s="1"/>
  <c r="DD278" i="1" a="1"/>
  <c r="DD278" i="1" s="1"/>
  <c r="DD279" i="1" a="1"/>
  <c r="DD279" i="1" s="1"/>
  <c r="DD280" i="1" a="1"/>
  <c r="DD280" i="1" s="1"/>
  <c r="DD281" i="1" a="1"/>
  <c r="DD281" i="1"/>
  <c r="DD282" i="1" a="1"/>
  <c r="DD282" i="1" s="1"/>
  <c r="DD283" i="1" a="1"/>
  <c r="DD283" i="1" s="1"/>
  <c r="DD284" i="1" a="1"/>
  <c r="DD284" i="1" s="1"/>
  <c r="DD285" i="1" a="1"/>
  <c r="DD285" i="1"/>
  <c r="DD286" i="1" a="1"/>
  <c r="DD286" i="1" s="1"/>
  <c r="DD287" i="1" a="1"/>
  <c r="DD287" i="1" s="1"/>
  <c r="DD288" i="1" a="1"/>
  <c r="DD288" i="1" s="1"/>
  <c r="DD289" i="1" a="1"/>
  <c r="DD289" i="1"/>
  <c r="DD290" i="1" a="1"/>
  <c r="DD290" i="1" s="1"/>
  <c r="DD291" i="1" a="1"/>
  <c r="DD291" i="1" s="1"/>
  <c r="DD292" i="1" a="1"/>
  <c r="DD292" i="1" s="1"/>
  <c r="DD293" i="1" a="1"/>
  <c r="DD293" i="1"/>
  <c r="DD294" i="1" a="1"/>
  <c r="DD294" i="1" s="1"/>
  <c r="DD295" i="1" a="1"/>
  <c r="DD295" i="1" s="1"/>
  <c r="DD296" i="1" a="1"/>
  <c r="DD296" i="1" s="1"/>
  <c r="DD297" i="1" a="1"/>
  <c r="DD297" i="1" s="1"/>
  <c r="DD298" i="1" a="1"/>
  <c r="DD298" i="1" s="1"/>
  <c r="DD299" i="1" a="1"/>
  <c r="DD299" i="1" s="1"/>
  <c r="DD300" i="1" a="1"/>
  <c r="DD300" i="1" s="1"/>
  <c r="DD301" i="1" a="1"/>
  <c r="DD301" i="1" s="1"/>
  <c r="DD302" i="1" a="1"/>
  <c r="DD302" i="1" s="1"/>
  <c r="DD303" i="1" a="1"/>
  <c r="DD303" i="1" s="1"/>
  <c r="DD304" i="1" a="1"/>
  <c r="DD304" i="1" s="1"/>
  <c r="DD305" i="1" a="1"/>
  <c r="DD305" i="1" s="1"/>
  <c r="DD306" i="1" a="1"/>
  <c r="DD306" i="1"/>
  <c r="DD307" i="1" a="1"/>
  <c r="DD307" i="1" s="1"/>
  <c r="DD308" i="1" a="1"/>
  <c r="DD308" i="1" s="1"/>
  <c r="DD309" i="1" a="1"/>
  <c r="DD309" i="1"/>
  <c r="DD310" i="1" a="1"/>
  <c r="DD310" i="1" s="1"/>
  <c r="DD311" i="1" a="1"/>
  <c r="DD311" i="1" s="1"/>
  <c r="DD312" i="1" a="1"/>
  <c r="DD312" i="1" s="1"/>
  <c r="DD313" i="1" a="1"/>
  <c r="DD313" i="1" s="1"/>
  <c r="DD314" i="1" a="1"/>
  <c r="DD314" i="1" s="1"/>
  <c r="DD315" i="1" a="1"/>
  <c r="DD315" i="1" s="1"/>
  <c r="DD316" i="1" a="1"/>
  <c r="DD316" i="1" s="1"/>
  <c r="DD317" i="1" a="1"/>
  <c r="DD317" i="1" s="1"/>
  <c r="DD318" i="1" a="1"/>
  <c r="DD318" i="1" s="1"/>
  <c r="DD319" i="1" a="1"/>
  <c r="DD319" i="1" s="1"/>
  <c r="DD320" i="1" a="1"/>
  <c r="DD320" i="1"/>
  <c r="DD321" i="1" a="1"/>
  <c r="DD321" i="1" s="1"/>
  <c r="DD322" i="1" a="1"/>
  <c r="DD322" i="1" s="1"/>
  <c r="DD323" i="1" a="1"/>
  <c r="DD323" i="1" s="1"/>
  <c r="DD324" i="1" a="1"/>
  <c r="DD324" i="1"/>
  <c r="DD325" i="1" a="1"/>
  <c r="DD325" i="1" s="1"/>
  <c r="DD326" i="1" a="1"/>
  <c r="DD326" i="1" s="1"/>
  <c r="DD327" i="1" a="1"/>
  <c r="DD327" i="1" s="1"/>
  <c r="DD328" i="1" a="1"/>
  <c r="DD328" i="1" s="1"/>
  <c r="DD329" i="1" a="1"/>
  <c r="DD329" i="1"/>
  <c r="DD330" i="1" a="1"/>
  <c r="DD330" i="1"/>
  <c r="DD331" i="1" a="1"/>
  <c r="DD331" i="1" s="1"/>
  <c r="DD332" i="1" a="1"/>
  <c r="DD332" i="1"/>
  <c r="DD333" i="1" a="1"/>
  <c r="DD333" i="1"/>
  <c r="DD334" i="1" a="1"/>
  <c r="DD334" i="1" s="1"/>
  <c r="DD335" i="1" a="1"/>
  <c r="DD335" i="1" s="1"/>
  <c r="DD336" i="1" a="1"/>
  <c r="DD336" i="1" s="1"/>
  <c r="DD337" i="1" a="1"/>
  <c r="DD337" i="1" s="1"/>
  <c r="DD338" i="1" a="1"/>
  <c r="DD338" i="1"/>
  <c r="DD339" i="1" a="1"/>
  <c r="DD339" i="1" s="1"/>
  <c r="DD340" i="1" a="1"/>
  <c r="DD340" i="1" s="1"/>
  <c r="DD341" i="1" a="1"/>
  <c r="DD341" i="1" s="1"/>
  <c r="DD342" i="1" a="1"/>
  <c r="DD342" i="1" s="1"/>
  <c r="DD343" i="1" a="1"/>
  <c r="DD343" i="1" s="1"/>
  <c r="DD344" i="1" a="1"/>
  <c r="DD344" i="1" s="1"/>
  <c r="DD345" i="1" a="1"/>
  <c r="DD345" i="1" s="1"/>
  <c r="DD346" i="1" a="1"/>
  <c r="DD346" i="1" s="1"/>
  <c r="DD347" i="1" a="1"/>
  <c r="DD347" i="1" s="1"/>
  <c r="DD348" i="1" a="1"/>
  <c r="DD348" i="1" s="1"/>
  <c r="DD349" i="1" a="1"/>
  <c r="DD349" i="1" s="1"/>
  <c r="DD350" i="1" a="1"/>
  <c r="DD350" i="1" s="1"/>
  <c r="DD351" i="1" a="1"/>
  <c r="DD351" i="1" s="1"/>
  <c r="DD352" i="1" a="1"/>
  <c r="DD352" i="1"/>
  <c r="DD353" i="1" a="1"/>
  <c r="DD353" i="1" s="1"/>
  <c r="DD354" i="1" a="1"/>
  <c r="DD354" i="1" s="1"/>
  <c r="DD355" i="1" a="1"/>
  <c r="DD355" i="1" s="1"/>
  <c r="DD356" i="1" a="1"/>
  <c r="DD356" i="1" s="1"/>
  <c r="DD357" i="1" a="1"/>
  <c r="DD357" i="1" s="1"/>
  <c r="DD358" i="1" a="1"/>
  <c r="DD358" i="1" s="1"/>
  <c r="DD359" i="1" a="1"/>
  <c r="DD359" i="1" s="1"/>
  <c r="DD360" i="1" a="1"/>
  <c r="DD360" i="1" s="1"/>
  <c r="DD361" i="1" a="1"/>
  <c r="DD361" i="1"/>
  <c r="DD362" i="1" a="1"/>
  <c r="DD362" i="1"/>
  <c r="DD363" i="1" a="1"/>
  <c r="DD363" i="1" s="1"/>
  <c r="DD364" i="1" a="1"/>
  <c r="DD364" i="1"/>
  <c r="DD365" i="1" a="1"/>
  <c r="DD365" i="1"/>
  <c r="DD366" i="1" a="1"/>
  <c r="DD366" i="1" s="1"/>
  <c r="DD367" i="1" a="1"/>
  <c r="DD367" i="1" s="1"/>
  <c r="DD368" i="1" a="1"/>
  <c r="DD368" i="1" s="1"/>
  <c r="DD369" i="1" a="1"/>
  <c r="DD369" i="1" s="1"/>
  <c r="DD370" i="1" a="1"/>
  <c r="DD370" i="1"/>
  <c r="DD371" i="1" a="1"/>
  <c r="DD371" i="1" s="1"/>
  <c r="DD372" i="1" a="1"/>
  <c r="DD372" i="1" s="1"/>
  <c r="DD373" i="1" a="1"/>
  <c r="DD373" i="1"/>
  <c r="DD374" i="1" a="1"/>
  <c r="DD374" i="1" s="1"/>
  <c r="DD375" i="1" a="1"/>
  <c r="DD375" i="1" s="1"/>
  <c r="DD376" i="1" a="1"/>
  <c r="DD376" i="1" s="1"/>
  <c r="DD377" i="1" a="1"/>
  <c r="DD377" i="1" s="1"/>
  <c r="DD378" i="1" a="1"/>
  <c r="DD378" i="1"/>
  <c r="DD379" i="1" a="1"/>
  <c r="DD379" i="1" s="1"/>
  <c r="DD380" i="1" a="1"/>
  <c r="DD380" i="1" s="1"/>
  <c r="DD381" i="1" a="1"/>
  <c r="DD381" i="1" s="1"/>
  <c r="DD382" i="1" a="1"/>
  <c r="DD382" i="1" s="1"/>
  <c r="DD383" i="1" a="1"/>
  <c r="DD383" i="1" s="1"/>
  <c r="DD384" i="1" a="1"/>
  <c r="DD384" i="1"/>
  <c r="DD385" i="1" a="1"/>
  <c r="DD385" i="1" s="1"/>
  <c r="DD386" i="1" a="1"/>
  <c r="DD386" i="1" s="1"/>
  <c r="DD387" i="1" a="1"/>
  <c r="DD387" i="1" s="1"/>
  <c r="DD388" i="1" a="1"/>
  <c r="DD388" i="1" s="1"/>
  <c r="DD389" i="1" a="1"/>
  <c r="DD389" i="1" s="1"/>
  <c r="DD390" i="1" a="1"/>
  <c r="DD390" i="1" s="1"/>
  <c r="DD391" i="1" a="1"/>
  <c r="DD391" i="1" s="1"/>
  <c r="DD392" i="1" a="1"/>
  <c r="DD392" i="1"/>
  <c r="DD393" i="1" a="1"/>
  <c r="DD393" i="1"/>
  <c r="DD394" i="1" a="1"/>
  <c r="DD394" i="1"/>
  <c r="DD395" i="1" a="1"/>
  <c r="DD395" i="1" s="1"/>
  <c r="DD396" i="1" a="1"/>
  <c r="DD396" i="1"/>
  <c r="DD397" i="1" a="1"/>
  <c r="DD397" i="1" s="1"/>
  <c r="DD398" i="1" a="1"/>
  <c r="DD398" i="1" s="1"/>
  <c r="DD399" i="1" a="1"/>
  <c r="DD399" i="1" s="1"/>
  <c r="DD400" i="1" a="1"/>
  <c r="DD400" i="1" s="1"/>
  <c r="DD401" i="1" a="1"/>
  <c r="DD401" i="1"/>
  <c r="DD402" i="1" a="1"/>
  <c r="DD402" i="1"/>
  <c r="DD403" i="1" a="1"/>
  <c r="DD403" i="1" s="1"/>
  <c r="DD404" i="1" a="1"/>
  <c r="DD404" i="1" s="1"/>
  <c r="DD405" i="1" a="1"/>
  <c r="DD405" i="1" s="1"/>
  <c r="DD406" i="1" a="1"/>
  <c r="DD406" i="1" s="1"/>
  <c r="DD407" i="1" a="1"/>
  <c r="DD407" i="1" s="1"/>
  <c r="DD408" i="1" a="1"/>
  <c r="DD408" i="1"/>
  <c r="DD409" i="1" a="1"/>
  <c r="DD409" i="1"/>
  <c r="DD410" i="1" a="1"/>
  <c r="DD410" i="1"/>
  <c r="DD411" i="1" a="1"/>
  <c r="DD411" i="1" s="1"/>
  <c r="DD412" i="1" a="1"/>
  <c r="DD412" i="1" s="1"/>
  <c r="DD413" i="1" a="1"/>
  <c r="DD413" i="1" s="1"/>
  <c r="DD414" i="1" a="1"/>
  <c r="DD414" i="1"/>
  <c r="DD415" i="1" a="1"/>
  <c r="DD415" i="1" s="1"/>
  <c r="DD416" i="1" a="1"/>
  <c r="DD416" i="1"/>
  <c r="DD417" i="1" a="1"/>
  <c r="DD417" i="1" s="1"/>
  <c r="DD418" i="1" a="1"/>
  <c r="DD418" i="1" s="1"/>
  <c r="DD419" i="1" a="1"/>
  <c r="DD419" i="1" s="1"/>
  <c r="DD420" i="1" a="1"/>
  <c r="DD420" i="1" s="1"/>
  <c r="DD421" i="1" a="1"/>
  <c r="DD421" i="1" s="1"/>
  <c r="DD422" i="1" a="1"/>
  <c r="DD422" i="1" s="1"/>
  <c r="DD423" i="1" a="1"/>
  <c r="DD423" i="1" s="1"/>
  <c r="DD424" i="1" a="1"/>
  <c r="DD424" i="1" s="1"/>
  <c r="DD425" i="1" a="1"/>
  <c r="DD425" i="1" s="1"/>
  <c r="DN425" i="1" s="1"/>
  <c r="DD426" i="1" a="1"/>
  <c r="DD426" i="1" s="1"/>
  <c r="DD427" i="1" a="1"/>
  <c r="DD427" i="1" s="1"/>
  <c r="DD428" i="1" a="1"/>
  <c r="DD428" i="1" s="1"/>
  <c r="DD429" i="1" a="1"/>
  <c r="DD429" i="1" s="1"/>
  <c r="DD430" i="1" a="1"/>
  <c r="DD430" i="1" s="1"/>
  <c r="DD431" i="1" a="1"/>
  <c r="DD431" i="1" s="1"/>
  <c r="DD432" i="1" a="1"/>
  <c r="DD432" i="1" s="1"/>
  <c r="DD433" i="1" a="1"/>
  <c r="DD433" i="1" s="1"/>
  <c r="DD434" i="1" a="1"/>
  <c r="DD434" i="1"/>
  <c r="DD435" i="1" a="1"/>
  <c r="DD435" i="1" s="1"/>
  <c r="DD436" i="1" a="1"/>
  <c r="DD436" i="1" s="1"/>
  <c r="DD437" i="1" a="1"/>
  <c r="DD437" i="1"/>
  <c r="DD438" i="1" a="1"/>
  <c r="DD438" i="1" s="1"/>
  <c r="DD439" i="1" a="1"/>
  <c r="DD439" i="1" s="1"/>
  <c r="DD440" i="1" a="1"/>
  <c r="DD440" i="1"/>
  <c r="DD441" i="1" a="1"/>
  <c r="DD441" i="1" s="1"/>
  <c r="DD442" i="1" a="1"/>
  <c r="DD442" i="1"/>
  <c r="DD443" i="1" a="1"/>
  <c r="DD443" i="1" s="1"/>
  <c r="DD444" i="1" a="1"/>
  <c r="DD444" i="1" s="1"/>
  <c r="DD445" i="1" a="1"/>
  <c r="DD445" i="1" s="1"/>
  <c r="DD446" i="1" a="1"/>
  <c r="DD446" i="1" s="1"/>
  <c r="DN446" i="1" s="1"/>
  <c r="DD447" i="1" a="1"/>
  <c r="DD447" i="1" s="1"/>
  <c r="DD448" i="1" a="1"/>
  <c r="DD448" i="1"/>
  <c r="DD449" i="1" a="1"/>
  <c r="DD449" i="1"/>
  <c r="DD450" i="1" a="1"/>
  <c r="DD450" i="1"/>
  <c r="DD451" i="1" a="1"/>
  <c r="DD451" i="1" s="1"/>
  <c r="DD452" i="1" a="1"/>
  <c r="DD452" i="1" s="1"/>
  <c r="DD453" i="1" a="1"/>
  <c r="DD453" i="1" s="1"/>
  <c r="DD454" i="1" a="1"/>
  <c r="DD454" i="1" s="1"/>
  <c r="DD455" i="1" a="1"/>
  <c r="DD455" i="1" s="1"/>
  <c r="DD456" i="1" a="1"/>
  <c r="DD456" i="1"/>
  <c r="DD457" i="1" a="1"/>
  <c r="DD457" i="1"/>
  <c r="DD458" i="1" a="1"/>
  <c r="DD458" i="1"/>
  <c r="DD459" i="1" a="1"/>
  <c r="DD459" i="1" s="1"/>
  <c r="DD460" i="1" a="1"/>
  <c r="DD460" i="1" s="1"/>
  <c r="DD461" i="1" a="1"/>
  <c r="DD461" i="1" s="1"/>
  <c r="DD462" i="1" a="1"/>
  <c r="DD462" i="1" s="1"/>
  <c r="DD463" i="1" a="1"/>
  <c r="DD463" i="1" s="1"/>
  <c r="DD464" i="1" a="1"/>
  <c r="DD464" i="1" s="1"/>
  <c r="DD465" i="1" a="1"/>
  <c r="DD465" i="1"/>
  <c r="DD466" i="1" a="1"/>
  <c r="DD466" i="1" s="1"/>
  <c r="DD467" i="1" a="1"/>
  <c r="DD467" i="1" s="1"/>
  <c r="DD468" i="1" a="1"/>
  <c r="DD468" i="1" s="1"/>
  <c r="DD469" i="1" a="1"/>
  <c r="DD469" i="1" s="1"/>
  <c r="DD470" i="1" a="1"/>
  <c r="DD470" i="1"/>
  <c r="DD471" i="1" a="1"/>
  <c r="DD471" i="1" s="1"/>
  <c r="DD472" i="1" a="1"/>
  <c r="DD472" i="1"/>
  <c r="DD473" i="1" a="1"/>
  <c r="DD473" i="1" s="1"/>
  <c r="DD474" i="1" a="1"/>
  <c r="DD474" i="1" s="1"/>
  <c r="DD475" i="1" a="1"/>
  <c r="DD475" i="1" s="1"/>
  <c r="DD476" i="1" a="1"/>
  <c r="DD476" i="1" s="1"/>
  <c r="DD477" i="1" a="1"/>
  <c r="DD477" i="1" s="1"/>
  <c r="DD478" i="1" a="1"/>
  <c r="DD478" i="1" s="1"/>
  <c r="DD479" i="1" a="1"/>
  <c r="DD479" i="1" s="1"/>
  <c r="DD480" i="1" a="1"/>
  <c r="DD480" i="1" s="1"/>
  <c r="DD481" i="1" a="1"/>
  <c r="DD481" i="1" s="1"/>
  <c r="DN481" i="1" s="1"/>
  <c r="DD482" i="1" a="1"/>
  <c r="DD482" i="1"/>
  <c r="DD483" i="1" a="1"/>
  <c r="DD483" i="1" s="1"/>
  <c r="DD484" i="1" a="1"/>
  <c r="DD484" i="1"/>
  <c r="DD485" i="1" a="1"/>
  <c r="DD485" i="1" s="1"/>
  <c r="DD486" i="1" a="1"/>
  <c r="DD486" i="1" s="1"/>
  <c r="DD487" i="1" a="1"/>
  <c r="DD487" i="1" s="1"/>
  <c r="DD488" i="1" a="1"/>
  <c r="DD488" i="1" s="1"/>
  <c r="DD489" i="1" a="1"/>
  <c r="DD489" i="1"/>
  <c r="DD490" i="1" a="1"/>
  <c r="DD490" i="1" s="1"/>
  <c r="DD491" i="1" a="1"/>
  <c r="DD491" i="1" s="1"/>
  <c r="DD492" i="1" a="1"/>
  <c r="DD492" i="1" s="1"/>
  <c r="DD493" i="1" a="1"/>
  <c r="DD493" i="1"/>
  <c r="DD494" i="1" a="1"/>
  <c r="DD494" i="1" s="1"/>
  <c r="DD495" i="1" a="1"/>
  <c r="DD495" i="1" s="1"/>
  <c r="DN495" i="1" s="1"/>
  <c r="DD496" i="1" a="1"/>
  <c r="DD496" i="1" s="1"/>
  <c r="DD497" i="1" a="1"/>
  <c r="DD497" i="1" s="1"/>
  <c r="DD498" i="1" a="1"/>
  <c r="DD498" i="1"/>
  <c r="DD499" i="1" a="1"/>
  <c r="DD499" i="1" s="1"/>
  <c r="DD500" i="1" a="1"/>
  <c r="DD500" i="1" s="1"/>
  <c r="DD501" i="1" a="1"/>
  <c r="DD501" i="1" s="1"/>
  <c r="DD502" i="1" a="1"/>
  <c r="DD502" i="1" s="1"/>
  <c r="DD503" i="1" a="1"/>
  <c r="DD503" i="1" s="1"/>
  <c r="DD504" i="1" a="1"/>
  <c r="DD504" i="1" s="1"/>
  <c r="DN504" i="1" s="1"/>
  <c r="DD505" i="1" a="1"/>
  <c r="DD505" i="1"/>
  <c r="DD506" i="1" a="1"/>
  <c r="DD506" i="1" s="1"/>
  <c r="DD507" i="1" a="1"/>
  <c r="DD507" i="1" s="1"/>
  <c r="DD508" i="1" a="1"/>
  <c r="DD508" i="1" s="1"/>
  <c r="DD509" i="1" a="1"/>
  <c r="DD509" i="1" s="1"/>
  <c r="DD510" i="1" a="1"/>
  <c r="DD510" i="1" s="1"/>
  <c r="DD511" i="1" a="1"/>
  <c r="DD511" i="1" s="1"/>
  <c r="DD512" i="1" a="1"/>
  <c r="DD512" i="1"/>
  <c r="DD513" i="1" a="1"/>
  <c r="DD513" i="1" s="1"/>
  <c r="DD514" i="1" a="1"/>
  <c r="DD514" i="1"/>
  <c r="DD515" i="1" a="1"/>
  <c r="DD515" i="1" s="1"/>
  <c r="DD516" i="1" a="1"/>
  <c r="DD516" i="1"/>
  <c r="DD517" i="1" a="1"/>
  <c r="DD517" i="1" s="1"/>
  <c r="DD518" i="1" a="1"/>
  <c r="DD518" i="1" s="1"/>
  <c r="DD519" i="1" a="1"/>
  <c r="DD519" i="1" s="1"/>
  <c r="DD520" i="1" a="1"/>
  <c r="DD520" i="1" s="1"/>
  <c r="DD521" i="1" a="1"/>
  <c r="DD521" i="1"/>
  <c r="DD522" i="1" a="1"/>
  <c r="DD522" i="1" s="1"/>
  <c r="DD523" i="1" a="1"/>
  <c r="DD523" i="1" s="1"/>
  <c r="DD524" i="1" a="1"/>
  <c r="DD524" i="1" s="1"/>
  <c r="DD525" i="1" a="1"/>
  <c r="DD525" i="1" s="1"/>
  <c r="DD526" i="1" a="1"/>
  <c r="DD526" i="1" s="1"/>
  <c r="DD527" i="1" a="1"/>
  <c r="DD527" i="1" s="1"/>
  <c r="DD528" i="1" a="1"/>
  <c r="DD528" i="1"/>
  <c r="DD529" i="1" a="1"/>
  <c r="DD529" i="1" s="1"/>
  <c r="DD530" i="1" a="1"/>
  <c r="DD530" i="1"/>
  <c r="DD531" i="1" a="1"/>
  <c r="DD531" i="1" s="1"/>
  <c r="DD532" i="1" a="1"/>
  <c r="DD532" i="1" s="1"/>
  <c r="DD533" i="1" a="1"/>
  <c r="DD533" i="1" s="1"/>
  <c r="DD534" i="1" a="1"/>
  <c r="DD534" i="1"/>
  <c r="DD535" i="1" a="1"/>
  <c r="DD535" i="1" s="1"/>
  <c r="DD536" i="1" a="1"/>
  <c r="DD536" i="1" s="1"/>
  <c r="DD537" i="1" a="1"/>
  <c r="DD537" i="1"/>
  <c r="DD538" i="1" a="1"/>
  <c r="DD538" i="1" s="1"/>
  <c r="DD539" i="1" a="1"/>
  <c r="DD539" i="1" s="1"/>
  <c r="DD540" i="1" a="1"/>
  <c r="DD540" i="1" s="1"/>
  <c r="DD541" i="1" a="1"/>
  <c r="DD541" i="1" s="1"/>
  <c r="DD542" i="1" a="1"/>
  <c r="DD542" i="1" s="1"/>
  <c r="DD543" i="1" a="1"/>
  <c r="DD543" i="1" s="1"/>
  <c r="DD544" i="1" a="1"/>
  <c r="DD544" i="1"/>
  <c r="DD545" i="1" a="1"/>
  <c r="DD545" i="1" s="1"/>
  <c r="DD546" i="1" a="1"/>
  <c r="DD546" i="1" s="1"/>
  <c r="DD547" i="1" a="1"/>
  <c r="DD547" i="1" s="1"/>
  <c r="DD548" i="1" a="1"/>
  <c r="DD548" i="1" s="1"/>
  <c r="DD549" i="1" a="1"/>
  <c r="DD549" i="1" s="1"/>
  <c r="DD550" i="1" a="1"/>
  <c r="DD550" i="1" s="1"/>
  <c r="DD551" i="1" a="1"/>
  <c r="DD551" i="1" s="1"/>
  <c r="DD552" i="1" a="1"/>
  <c r="DD552" i="1" s="1"/>
  <c r="DD553" i="1" a="1"/>
  <c r="DD553" i="1"/>
  <c r="DD554" i="1" a="1"/>
  <c r="DD554" i="1" s="1"/>
  <c r="DD555" i="1" a="1"/>
  <c r="DD555" i="1" s="1"/>
  <c r="DD556" i="1" a="1"/>
  <c r="DD556" i="1" s="1"/>
  <c r="DD557" i="1" a="1"/>
  <c r="DD557" i="1" s="1"/>
  <c r="DD558" i="1" a="1"/>
  <c r="DD558" i="1" s="1"/>
  <c r="DD559" i="1" a="1"/>
  <c r="DD559" i="1" s="1"/>
  <c r="DD560" i="1" a="1"/>
  <c r="DD560" i="1" s="1"/>
  <c r="DD561" i="1" a="1"/>
  <c r="DD561" i="1" s="1"/>
  <c r="DD562" i="1" a="1"/>
  <c r="DD562" i="1"/>
  <c r="DD563" i="1" a="1"/>
  <c r="DD563" i="1" s="1"/>
  <c r="DD564" i="1" a="1"/>
  <c r="DD564" i="1" s="1"/>
  <c r="DD565" i="1" a="1"/>
  <c r="DD565" i="1" s="1"/>
  <c r="DD566" i="1" a="1"/>
  <c r="DD566" i="1" s="1"/>
  <c r="DD567" i="1" a="1"/>
  <c r="DD567" i="1" s="1"/>
  <c r="DD568" i="1" a="1"/>
  <c r="DD568" i="1" s="1"/>
  <c r="DD569" i="1" a="1"/>
  <c r="DD569" i="1"/>
  <c r="DD570" i="1" a="1"/>
  <c r="DD570" i="1" s="1"/>
  <c r="DD571" i="1" a="1"/>
  <c r="DD571" i="1" s="1"/>
  <c r="DD572" i="1" a="1"/>
  <c r="DD572" i="1" s="1"/>
  <c r="DD573" i="1" a="1"/>
  <c r="DD573" i="1" s="1"/>
  <c r="DD574" i="1" a="1"/>
  <c r="DD574" i="1" s="1"/>
  <c r="DD575" i="1" a="1"/>
  <c r="DD575" i="1" s="1"/>
  <c r="DD576" i="1" a="1"/>
  <c r="DD576" i="1"/>
  <c r="DD577" i="1" a="1"/>
  <c r="DD577" i="1" s="1"/>
  <c r="DD578" i="1" a="1"/>
  <c r="DD578" i="1"/>
  <c r="DD579" i="1" a="1"/>
  <c r="DD579" i="1" s="1"/>
  <c r="DD580" i="1" a="1"/>
  <c r="DD580" i="1"/>
  <c r="DD581" i="1" a="1"/>
  <c r="DD581" i="1" s="1"/>
  <c r="DD582" i="1" a="1"/>
  <c r="DD582" i="1" s="1"/>
  <c r="DD583" i="1" a="1"/>
  <c r="DD583" i="1" s="1"/>
  <c r="DD584" i="1" a="1"/>
  <c r="DD584" i="1" s="1"/>
  <c r="DD585" i="1" a="1"/>
  <c r="DD585" i="1"/>
  <c r="DD586" i="1" a="1"/>
  <c r="DD586" i="1" s="1"/>
  <c r="DD587" i="1" a="1"/>
  <c r="DD587" i="1" s="1"/>
  <c r="DD588" i="1" a="1"/>
  <c r="DD588" i="1" s="1"/>
  <c r="DD589" i="1" a="1"/>
  <c r="DD589" i="1"/>
  <c r="DD590" i="1" a="1"/>
  <c r="DD590" i="1" s="1"/>
  <c r="DD591" i="1" a="1"/>
  <c r="DD591" i="1" s="1"/>
  <c r="DD592" i="1" a="1"/>
  <c r="DD592" i="1"/>
  <c r="DD593" i="1" a="1"/>
  <c r="DD593" i="1" s="1"/>
  <c r="DD594" i="1" a="1"/>
  <c r="DD594" i="1"/>
  <c r="DD595" i="1" a="1"/>
  <c r="DD595" i="1" s="1"/>
  <c r="DD596" i="1" a="1"/>
  <c r="DD596" i="1" s="1"/>
  <c r="DD597" i="1" a="1"/>
  <c r="DD597" i="1" s="1"/>
  <c r="DD598" i="1" a="1"/>
  <c r="DD598" i="1"/>
  <c r="DD599" i="1" a="1"/>
  <c r="DD599" i="1" s="1"/>
  <c r="DD600" i="1" a="1"/>
  <c r="DD600" i="1" s="1"/>
  <c r="DD601" i="1" a="1"/>
  <c r="DD601" i="1"/>
  <c r="DD602" i="1" a="1"/>
  <c r="DD602" i="1" s="1"/>
  <c r="DD603" i="1" a="1"/>
  <c r="DD603" i="1" s="1"/>
  <c r="DD604" i="1" a="1"/>
  <c r="DD604" i="1" s="1"/>
  <c r="DD605" i="1" a="1"/>
  <c r="DD605" i="1" s="1"/>
  <c r="DD606" i="1" a="1"/>
  <c r="DD606" i="1" s="1"/>
  <c r="DD607" i="1" a="1"/>
  <c r="DD607" i="1" s="1"/>
  <c r="DD608" i="1" a="1"/>
  <c r="DD608" i="1"/>
  <c r="DD609" i="1" a="1"/>
  <c r="DD609" i="1" s="1"/>
  <c r="DD610" i="1" a="1"/>
  <c r="DD610" i="1" s="1"/>
  <c r="DD611" i="1" a="1"/>
  <c r="DD611" i="1" s="1"/>
  <c r="DD612" i="1" a="1"/>
  <c r="DD612" i="1" s="1"/>
  <c r="DD613" i="1" a="1"/>
  <c r="DD613" i="1" s="1"/>
  <c r="DD614" i="1" a="1"/>
  <c r="DD614" i="1" s="1"/>
  <c r="DD615" i="1" a="1"/>
  <c r="DD615" i="1" s="1"/>
  <c r="DD616" i="1" a="1"/>
  <c r="DD616" i="1" s="1"/>
  <c r="DD617" i="1" a="1"/>
  <c r="DD617" i="1"/>
  <c r="DD618" i="1" a="1"/>
  <c r="DD618" i="1" s="1"/>
  <c r="DD619" i="1" a="1"/>
  <c r="DD619" i="1" s="1"/>
  <c r="DD620" i="1" a="1"/>
  <c r="DD620" i="1" s="1"/>
  <c r="DD621" i="1" a="1"/>
  <c r="DD621" i="1" s="1"/>
  <c r="DD622" i="1" a="1"/>
  <c r="DD622" i="1" s="1"/>
  <c r="DD623" i="1" a="1"/>
  <c r="DD623" i="1" s="1"/>
  <c r="DD624" i="1" a="1"/>
  <c r="DD624" i="1" s="1"/>
  <c r="DD625" i="1" a="1"/>
  <c r="DD625" i="1" s="1"/>
  <c r="DD626" i="1" a="1"/>
  <c r="DD626" i="1"/>
  <c r="DD627" i="1" a="1"/>
  <c r="DD627" i="1" s="1"/>
  <c r="DD628" i="1" a="1"/>
  <c r="DD628" i="1" s="1"/>
  <c r="DD629" i="1" a="1"/>
  <c r="DD629" i="1" s="1"/>
  <c r="DD630" i="1" a="1"/>
  <c r="DD630" i="1" s="1"/>
  <c r="DD631" i="1" a="1"/>
  <c r="DD631" i="1" s="1"/>
  <c r="DD632" i="1" a="1"/>
  <c r="DD632" i="1" s="1"/>
  <c r="DD633" i="1" a="1"/>
  <c r="DD633" i="1" s="1"/>
  <c r="DD634" i="1" a="1"/>
  <c r="DD634" i="1" s="1"/>
  <c r="DD635" i="1" a="1"/>
  <c r="DD635" i="1" s="1"/>
  <c r="DD636" i="1" a="1"/>
  <c r="DD636" i="1" s="1"/>
  <c r="DD637" i="1" a="1"/>
  <c r="DD637" i="1" s="1"/>
  <c r="DD638" i="1" a="1"/>
  <c r="DD638" i="1" s="1"/>
  <c r="DD639" i="1" a="1"/>
  <c r="DD639" i="1" s="1"/>
  <c r="DD640" i="1" a="1"/>
  <c r="DD640" i="1"/>
  <c r="DD641" i="1" a="1"/>
  <c r="DD641" i="1" s="1"/>
  <c r="DD642" i="1" a="1"/>
  <c r="DD642" i="1" s="1"/>
  <c r="DD643" i="1" a="1"/>
  <c r="DD643" i="1" s="1"/>
  <c r="DD644" i="1" a="1"/>
  <c r="DD644" i="1" s="1"/>
  <c r="DD645" i="1" a="1"/>
  <c r="DD645" i="1" s="1"/>
  <c r="DD646" i="1" a="1"/>
  <c r="DD646" i="1" s="1"/>
  <c r="DD647" i="1" a="1"/>
  <c r="DD647" i="1" s="1"/>
  <c r="DD648" i="1" a="1"/>
  <c r="DD648" i="1" s="1"/>
  <c r="DD649" i="1" a="1"/>
  <c r="DD649" i="1"/>
  <c r="DD650" i="1" a="1"/>
  <c r="DD650" i="1" s="1"/>
  <c r="DD651" i="1" a="1"/>
  <c r="DD651" i="1" s="1"/>
  <c r="DD652" i="1" a="1"/>
  <c r="DD652" i="1" s="1"/>
  <c r="DD653" i="1" a="1"/>
  <c r="DD653" i="1" s="1"/>
  <c r="DD654" i="1" a="1"/>
  <c r="DD654" i="1" s="1"/>
  <c r="DD655" i="1" a="1"/>
  <c r="DD655" i="1" s="1"/>
  <c r="DD656" i="1" a="1"/>
  <c r="DD656" i="1" s="1"/>
  <c r="DD657" i="1" a="1"/>
  <c r="DD657" i="1" s="1"/>
  <c r="DD658" i="1" a="1"/>
  <c r="DD658" i="1"/>
  <c r="DD659" i="1" a="1"/>
  <c r="DD659" i="1" s="1"/>
  <c r="DD660" i="1" a="1"/>
  <c r="DD660" i="1" s="1"/>
  <c r="DD661" i="1" a="1"/>
  <c r="DD661" i="1" s="1"/>
  <c r="DD662" i="1" a="1"/>
  <c r="DD662" i="1" s="1"/>
  <c r="DD663" i="1" a="1"/>
  <c r="DD663" i="1" s="1"/>
  <c r="DD664" i="1" a="1"/>
  <c r="DD664" i="1" s="1"/>
  <c r="DD665" i="1" a="1"/>
  <c r="DD665" i="1"/>
  <c r="DD666" i="1" a="1"/>
  <c r="DD666" i="1" s="1"/>
  <c r="DD667" i="1" a="1"/>
  <c r="DD667" i="1" s="1"/>
  <c r="DD668" i="1" a="1"/>
  <c r="DD668" i="1" s="1"/>
  <c r="DD669" i="1" a="1"/>
  <c r="DD669" i="1" s="1"/>
  <c r="DD670" i="1" a="1"/>
  <c r="DD670" i="1" s="1"/>
  <c r="DD671" i="1" a="1"/>
  <c r="DD671" i="1" s="1"/>
  <c r="DD672" i="1" a="1"/>
  <c r="DD672" i="1" s="1"/>
  <c r="DD673" i="1" a="1"/>
  <c r="DD673" i="1" s="1"/>
  <c r="DD674" i="1" a="1"/>
  <c r="DD674" i="1"/>
  <c r="DD675" i="1" a="1"/>
  <c r="DD675" i="1" s="1"/>
  <c r="DD676" i="1" a="1"/>
  <c r="DD676" i="1"/>
  <c r="DD677" i="1" a="1"/>
  <c r="DD677" i="1" s="1"/>
  <c r="DD678" i="1" a="1"/>
  <c r="DD678" i="1" s="1"/>
  <c r="DD679" i="1" a="1"/>
  <c r="DD679" i="1" s="1"/>
  <c r="DD680" i="1" a="1"/>
  <c r="DD680" i="1" s="1"/>
  <c r="DD681" i="1" a="1"/>
  <c r="DD681" i="1" s="1"/>
  <c r="DD682" i="1" a="1"/>
  <c r="DD682" i="1" s="1"/>
  <c r="DD683" i="1" a="1"/>
  <c r="DD683" i="1"/>
  <c r="DD684" i="1" a="1"/>
  <c r="DD684" i="1" s="1"/>
  <c r="DD685" i="1" a="1"/>
  <c r="DD685" i="1" s="1"/>
  <c r="DD686" i="1" a="1"/>
  <c r="DD686" i="1" s="1"/>
  <c r="DD687" i="1" a="1"/>
  <c r="DD687" i="1"/>
  <c r="DD688" i="1" a="1"/>
  <c r="DD688" i="1" s="1"/>
  <c r="DD689" i="1" a="1"/>
  <c r="DD689" i="1" s="1"/>
  <c r="DD690" i="1" a="1"/>
  <c r="DD690" i="1" s="1"/>
  <c r="DD691" i="1" a="1"/>
  <c r="DD691" i="1"/>
  <c r="DD692" i="1" a="1"/>
  <c r="DD692" i="1" s="1"/>
  <c r="DD693" i="1" a="1"/>
  <c r="DD693" i="1"/>
  <c r="DD694" i="1" a="1"/>
  <c r="DD694" i="1"/>
  <c r="DD695" i="1" a="1"/>
  <c r="DD695" i="1"/>
  <c r="DD696" i="1" a="1"/>
  <c r="DD696" i="1" s="1"/>
  <c r="DD697" i="1" a="1"/>
  <c r="DD697" i="1"/>
  <c r="DD698" i="1" a="1"/>
  <c r="DD698" i="1" s="1"/>
  <c r="DD699" i="1" a="1"/>
  <c r="DD699" i="1" s="1"/>
  <c r="DD700" i="1" a="1"/>
  <c r="DD700" i="1" s="1"/>
  <c r="DD701" i="1" a="1"/>
  <c r="DD701" i="1" s="1"/>
  <c r="DD702" i="1" a="1"/>
  <c r="DD702" i="1"/>
  <c r="DD703" i="1" a="1"/>
  <c r="DD703" i="1"/>
  <c r="DD704" i="1" a="1"/>
  <c r="DD704" i="1" s="1"/>
  <c r="DD705" i="1" a="1"/>
  <c r="DD705" i="1"/>
  <c r="DD706" i="1" a="1"/>
  <c r="DD706" i="1"/>
  <c r="DD707" i="1" a="1"/>
  <c r="DD707" i="1" s="1"/>
  <c r="DD708" i="1" a="1"/>
  <c r="DD708" i="1" s="1"/>
  <c r="DD709" i="1" a="1"/>
  <c r="DD709" i="1"/>
  <c r="DD710" i="1" a="1"/>
  <c r="DD710" i="1" s="1"/>
  <c r="DD711" i="1" a="1"/>
  <c r="DD711" i="1"/>
  <c r="DD712" i="1" a="1"/>
  <c r="DD712" i="1" s="1"/>
  <c r="DD713" i="1" a="1"/>
  <c r="DD713" i="1" s="1"/>
  <c r="DD714" i="1" a="1"/>
  <c r="DD714" i="1"/>
  <c r="DD715" i="1" a="1"/>
  <c r="DD715" i="1"/>
  <c r="DD716" i="1" a="1"/>
  <c r="DD716" i="1" s="1"/>
  <c r="DD717" i="1" a="1"/>
  <c r="DD717" i="1"/>
  <c r="DD718" i="1" a="1"/>
  <c r="DD718" i="1"/>
  <c r="DD719" i="1" a="1"/>
  <c r="DD719" i="1" s="1"/>
  <c r="DD720" i="1" a="1"/>
  <c r="DD720" i="1" s="1"/>
  <c r="DD721" i="1" a="1"/>
  <c r="DD721" i="1" s="1"/>
  <c r="DD722" i="1" a="1"/>
  <c r="DD722" i="1" s="1"/>
  <c r="DD723" i="1" a="1"/>
  <c r="DD723" i="1"/>
  <c r="DD724" i="1" a="1"/>
  <c r="DD724" i="1" s="1"/>
  <c r="DD725" i="1" a="1"/>
  <c r="DD725" i="1"/>
  <c r="DD726" i="1" a="1"/>
  <c r="DD726" i="1"/>
  <c r="DD727" i="1" a="1"/>
  <c r="DD727" i="1"/>
  <c r="DD728" i="1" a="1"/>
  <c r="DD728" i="1" s="1"/>
  <c r="DD729" i="1" a="1"/>
  <c r="DD729" i="1"/>
  <c r="DD730" i="1" a="1"/>
  <c r="DD730" i="1" s="1"/>
  <c r="DD731" i="1" a="1"/>
  <c r="DD731" i="1" s="1"/>
  <c r="DD732" i="1" a="1"/>
  <c r="DD732" i="1" s="1"/>
  <c r="DD733" i="1" a="1"/>
  <c r="DD733" i="1" s="1"/>
  <c r="DD734" i="1" a="1"/>
  <c r="DD734" i="1"/>
  <c r="DD735" i="1" a="1"/>
  <c r="DD735" i="1"/>
  <c r="DD736" i="1" a="1"/>
  <c r="DD736" i="1" s="1"/>
  <c r="DD737" i="1" a="1"/>
  <c r="DD737" i="1"/>
  <c r="DD738" i="1" a="1"/>
  <c r="DD738" i="1"/>
  <c r="DD739" i="1" a="1"/>
  <c r="DD739" i="1" s="1"/>
  <c r="DD740" i="1" a="1"/>
  <c r="DD740" i="1" s="1"/>
  <c r="DD741" i="1" a="1"/>
  <c r="DD741" i="1"/>
  <c r="DD742" i="1" a="1"/>
  <c r="DD742" i="1" s="1"/>
  <c r="DD743" i="1" a="1"/>
  <c r="DD743" i="1"/>
  <c r="DD744" i="1" a="1"/>
  <c r="DD744" i="1" s="1"/>
  <c r="DD745" i="1" a="1"/>
  <c r="DD745" i="1" s="1"/>
  <c r="DD746" i="1" a="1"/>
  <c r="DD746" i="1"/>
  <c r="DD747" i="1" a="1"/>
  <c r="DD747" i="1"/>
  <c r="DD748" i="1" a="1"/>
  <c r="DD748" i="1" s="1"/>
  <c r="DD749" i="1" a="1"/>
  <c r="DD749" i="1"/>
  <c r="DD750" i="1" a="1"/>
  <c r="DD750" i="1"/>
  <c r="DD751" i="1" a="1"/>
  <c r="DD751" i="1" s="1"/>
  <c r="DD752" i="1" a="1"/>
  <c r="DD752" i="1" s="1"/>
  <c r="DD753" i="1" a="1"/>
  <c r="DD753" i="1" s="1"/>
  <c r="DD754" i="1" a="1"/>
  <c r="DD754" i="1" s="1"/>
  <c r="DD755" i="1" a="1"/>
  <c r="DD755" i="1"/>
  <c r="DD756" i="1" a="1"/>
  <c r="DD756" i="1" s="1"/>
  <c r="DD757" i="1" a="1"/>
  <c r="DD757" i="1"/>
  <c r="DD758" i="1" a="1"/>
  <c r="DD758" i="1"/>
  <c r="DD759" i="1" a="1"/>
  <c r="DD759" i="1"/>
  <c r="DD760" i="1" a="1"/>
  <c r="DD760" i="1" s="1"/>
  <c r="DD761" i="1" a="1"/>
  <c r="DD761" i="1"/>
  <c r="DD762" i="1" a="1"/>
  <c r="DD762" i="1" s="1"/>
  <c r="DD763" i="1" a="1"/>
  <c r="DD763" i="1" s="1"/>
  <c r="DD764" i="1" a="1"/>
  <c r="DD764" i="1" s="1"/>
  <c r="DD765" i="1" a="1"/>
  <c r="DD765" i="1" s="1"/>
  <c r="DD766" i="1" a="1"/>
  <c r="DD766" i="1"/>
  <c r="DD767" i="1" a="1"/>
  <c r="DD767" i="1"/>
  <c r="DD768" i="1" a="1"/>
  <c r="DD768" i="1" s="1"/>
  <c r="DD769" i="1" a="1"/>
  <c r="DD769" i="1"/>
  <c r="DD770" i="1" a="1"/>
  <c r="DD770" i="1"/>
  <c r="DD771" i="1" a="1"/>
  <c r="DD771" i="1" s="1"/>
  <c r="DD772" i="1" a="1"/>
  <c r="DD772" i="1" s="1"/>
  <c r="DD773" i="1" a="1"/>
  <c r="DD773" i="1"/>
  <c r="DD774" i="1" a="1"/>
  <c r="DD774" i="1" s="1"/>
  <c r="DD775" i="1" a="1"/>
  <c r="DD775" i="1"/>
  <c r="DD776" i="1" a="1"/>
  <c r="DD776" i="1" s="1"/>
  <c r="DD777" i="1" a="1"/>
  <c r="DD777" i="1" s="1"/>
  <c r="DD778" i="1" a="1"/>
  <c r="DD778" i="1"/>
  <c r="DD779" i="1" a="1"/>
  <c r="DD779" i="1"/>
  <c r="DD780" i="1" a="1"/>
  <c r="DD780" i="1" s="1"/>
  <c r="DD781" i="1" a="1"/>
  <c r="DD781" i="1"/>
  <c r="DD782" i="1" a="1"/>
  <c r="DD782" i="1"/>
  <c r="DD783" i="1" a="1"/>
  <c r="DD783" i="1" s="1"/>
  <c r="DD784" i="1" a="1"/>
  <c r="DD784" i="1" s="1"/>
  <c r="DD785" i="1" a="1"/>
  <c r="DD785" i="1" s="1"/>
  <c r="DD786" i="1" a="1"/>
  <c r="DD786" i="1" s="1"/>
  <c r="DD787" i="1" a="1"/>
  <c r="DD787" i="1"/>
  <c r="DD788" i="1" a="1"/>
  <c r="DD788" i="1" s="1"/>
  <c r="DD789" i="1" a="1"/>
  <c r="DD789" i="1"/>
  <c r="DD790" i="1" a="1"/>
  <c r="DD790" i="1"/>
  <c r="DD791" i="1" a="1"/>
  <c r="DD791" i="1"/>
  <c r="DD792" i="1" a="1"/>
  <c r="DD792" i="1" s="1"/>
  <c r="DD793" i="1" a="1"/>
  <c r="DD793" i="1"/>
  <c r="DD794" i="1" a="1"/>
  <c r="DD794" i="1" s="1"/>
  <c r="DD795" i="1" a="1"/>
  <c r="DD795" i="1" s="1"/>
  <c r="DD796" i="1" a="1"/>
  <c r="DD796" i="1" s="1"/>
  <c r="DD797" i="1" a="1"/>
  <c r="DD797" i="1" s="1"/>
  <c r="DD798" i="1" a="1"/>
  <c r="DD798" i="1"/>
  <c r="DD799" i="1" a="1"/>
  <c r="DD799" i="1"/>
  <c r="DD800" i="1" a="1"/>
  <c r="DD800" i="1" s="1"/>
  <c r="DD801" i="1" a="1"/>
  <c r="DD801" i="1"/>
  <c r="DD802" i="1" a="1"/>
  <c r="DD802" i="1"/>
  <c r="DD803" i="1" a="1"/>
  <c r="DD803" i="1" s="1"/>
  <c r="DD804" i="1" a="1"/>
  <c r="DD804" i="1" s="1"/>
  <c r="DD805" i="1" a="1"/>
  <c r="DD805" i="1"/>
  <c r="DD806" i="1" a="1"/>
  <c r="DD806" i="1" s="1"/>
  <c r="DD807" i="1" a="1"/>
  <c r="DD807" i="1"/>
  <c r="DD808" i="1" a="1"/>
  <c r="DD808" i="1"/>
  <c r="DD809" i="1" a="1"/>
  <c r="DD809" i="1"/>
  <c r="DD810" i="1" a="1"/>
  <c r="DD810" i="1" s="1"/>
  <c r="DD811" i="1" a="1"/>
  <c r="DD811" i="1" s="1"/>
  <c r="DD812" i="1" a="1"/>
  <c r="DD812" i="1"/>
  <c r="DD813" i="1" a="1"/>
  <c r="DD813" i="1"/>
  <c r="AU131" i="1"/>
  <c r="AU210" i="1"/>
  <c r="AU226" i="1"/>
  <c r="AU251" i="1"/>
  <c r="AU395" i="1"/>
  <c r="AU695" i="1"/>
  <c r="AU747" i="1"/>
  <c r="AU836" i="1"/>
  <c r="AU972" i="1"/>
  <c r="AU1000" i="1"/>
  <c r="AU1082" i="1"/>
  <c r="AU1099" i="1"/>
  <c r="AU1111" i="1"/>
  <c r="AU1220" i="1"/>
  <c r="AU1232" i="1"/>
  <c r="AU1398" i="1"/>
  <c r="AU1558" i="1"/>
  <c r="AU1612" i="1"/>
  <c r="AU1627" i="1"/>
  <c r="AU1787" i="1"/>
  <c r="AU1945" i="1"/>
  <c r="AU2054" i="1"/>
  <c r="AU2077" i="1"/>
  <c r="AU2192" i="1"/>
  <c r="AU2215" i="1"/>
  <c r="AU2400" i="1"/>
  <c r="AU2447" i="1"/>
  <c r="AU2468" i="1"/>
  <c r="AU2547" i="1"/>
  <c r="AU2580" i="1"/>
  <c r="AU2771" i="1"/>
  <c r="AU2785" i="1"/>
  <c r="AU2923" i="1"/>
  <c r="AU2927" i="1"/>
  <c r="AU3067" i="1"/>
  <c r="AU3092" i="1"/>
  <c r="AU3118" i="1"/>
  <c r="AU3183" i="1"/>
  <c r="AU3284" i="1"/>
  <c r="AU3302" i="1"/>
  <c r="AU3346" i="1"/>
  <c r="AU3391" i="1"/>
  <c r="AU3404" i="1"/>
  <c r="AU3623" i="1"/>
  <c r="AU3628" i="1"/>
  <c r="AU3705" i="1"/>
  <c r="AU3851" i="1"/>
  <c r="AU3856" i="1"/>
  <c r="AU3887" i="1"/>
  <c r="AU4125" i="1"/>
  <c r="AU4191" i="1"/>
  <c r="AU4206" i="1"/>
  <c r="AU4304" i="1"/>
  <c r="AU4318" i="1"/>
  <c r="AU4444" i="1"/>
  <c r="AU4532" i="1"/>
  <c r="AU4577" i="1"/>
  <c r="AU4646" i="1"/>
  <c r="AU4672" i="1"/>
  <c r="AU4955" i="1"/>
  <c r="AU5083" i="1"/>
  <c r="AU5085" i="1"/>
  <c r="AU5208" i="1"/>
  <c r="AU5235" i="1"/>
  <c r="AU5365" i="1"/>
  <c r="AU5548" i="1"/>
  <c r="AU5549" i="1"/>
  <c r="AU559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<sst xmlns="http://schemas.openxmlformats.org/spreadsheetml/2006/main" count="145138" uniqueCount="12263">
  <si>
    <t>%F</t>
  </si>
  <si>
    <t>task_id</t>
  </si>
  <si>
    <t>proj_id</t>
  </si>
  <si>
    <t>wbs_id</t>
  </si>
  <si>
    <t>clndr_id</t>
  </si>
  <si>
    <t>phys_complete_pct</t>
  </si>
  <si>
    <t>rev_fdbk_flag</t>
  </si>
  <si>
    <t>lock_plan_flag</t>
  </si>
  <si>
    <t>auto_compute_act_flag</t>
  </si>
  <si>
    <t>complete_pct_type</t>
  </si>
  <si>
    <t>task_type</t>
  </si>
  <si>
    <t>duration_type</t>
  </si>
  <si>
    <t>status_code</t>
  </si>
  <si>
    <t>task_code</t>
  </si>
  <si>
    <t>task_name</t>
  </si>
  <si>
    <t>rsrc_id</t>
  </si>
  <si>
    <t>total_float_hr_cnt</t>
  </si>
  <si>
    <t>free_float_hr_cnt</t>
  </si>
  <si>
    <t>remain_drtn_hr_cnt</t>
  </si>
  <si>
    <t>act_work_qty</t>
  </si>
  <si>
    <t>remain_work_qty</t>
  </si>
  <si>
    <t>target_work_qty</t>
  </si>
  <si>
    <t>target_drtn_hr_cnt</t>
  </si>
  <si>
    <t>target_equip_qty</t>
  </si>
  <si>
    <t>act_equip_qty</t>
  </si>
  <si>
    <t>remain_equip_qty</t>
  </si>
  <si>
    <t>cstr_date</t>
  </si>
  <si>
    <t>act_start_date</t>
  </si>
  <si>
    <t>act_end_date</t>
  </si>
  <si>
    <t>late_start_date</t>
  </si>
  <si>
    <t>late_end_date</t>
  </si>
  <si>
    <t>expect_end_date</t>
  </si>
  <si>
    <t>early_start_date</t>
  </si>
  <si>
    <t>early_end_date</t>
  </si>
  <si>
    <t>restart_date</t>
  </si>
  <si>
    <t>reend_date</t>
  </si>
  <si>
    <t>target_start_date</t>
  </si>
  <si>
    <t>target_end_date</t>
  </si>
  <si>
    <t>rem_late_start_date</t>
  </si>
  <si>
    <t>rem_late_end_date</t>
  </si>
  <si>
    <t>cstr_type</t>
  </si>
  <si>
    <t>priority_type</t>
  </si>
  <si>
    <t>suspend_date</t>
  </si>
  <si>
    <t>resume_date</t>
  </si>
  <si>
    <t>float_path</t>
  </si>
  <si>
    <t>float_path_order</t>
  </si>
  <si>
    <t>guid</t>
  </si>
  <si>
    <t>tmpl_guid</t>
  </si>
  <si>
    <t>cstr_date2</t>
  </si>
  <si>
    <t>cstr_type2</t>
  </si>
  <si>
    <t>driving_path_flag</t>
  </si>
  <si>
    <t>act_this_per_work_qty</t>
  </si>
  <si>
    <t>act_this_per_equip_qty</t>
  </si>
  <si>
    <t>external_early_start_date</t>
  </si>
  <si>
    <t>external_late_end_date</t>
  </si>
  <si>
    <t>create_date</t>
  </si>
  <si>
    <t>update_date</t>
  </si>
  <si>
    <t>create_user</t>
  </si>
  <si>
    <t>update_user</t>
  </si>
  <si>
    <t>parent_rsrc_id</t>
  </si>
  <si>
    <t>role_id</t>
  </si>
  <si>
    <t>shift_id</t>
  </si>
  <si>
    <t>user_id</t>
  </si>
  <si>
    <t>pobs_id</t>
  </si>
  <si>
    <t>rsrc_seq_num</t>
  </si>
  <si>
    <t>email_addr</t>
  </si>
  <si>
    <t>employee_code</t>
  </si>
  <si>
    <t>office_phone</t>
  </si>
  <si>
    <t>other_phone</t>
  </si>
  <si>
    <t>rsrc_name</t>
  </si>
  <si>
    <t>rsrc_short_name</t>
  </si>
  <si>
    <t>rsrc_title_name</t>
  </si>
  <si>
    <t>def_qty_per_hr</t>
  </si>
  <si>
    <t>cost_qty_type</t>
  </si>
  <si>
    <t>ot_factor</t>
  </si>
  <si>
    <t>active_flag</t>
  </si>
  <si>
    <t>def_cost_qty_link_flag</t>
  </si>
  <si>
    <t>ot_flag</t>
  </si>
  <si>
    <t>curr_id</t>
  </si>
  <si>
    <t>unit_id</t>
  </si>
  <si>
    <t>rsrc_type</t>
  </si>
  <si>
    <t>rsrc_notes</t>
  </si>
  <si>
    <t>load_tasks_flag</t>
  </si>
  <si>
    <t>level_flag</t>
  </si>
  <si>
    <t>last_checksum</t>
  </si>
  <si>
    <t>obs_id</t>
  </si>
  <si>
    <t>seq_num</t>
  </si>
  <si>
    <t>proj_node_flag</t>
  </si>
  <si>
    <t>sum_data_flag</t>
  </si>
  <si>
    <t>wbs_short_name</t>
  </si>
  <si>
    <t>wbs_name</t>
  </si>
  <si>
    <t>phase_id</t>
  </si>
  <si>
    <t>parent_wbs_id</t>
  </si>
  <si>
    <t>ev_user_pct</t>
  </si>
  <si>
    <t>ev_etc_user_value</t>
  </si>
  <si>
    <t>orig_cost</t>
  </si>
  <si>
    <t>indep_remain_total_cost</t>
  </si>
  <si>
    <t>ann_dscnt_rate_pct</t>
  </si>
  <si>
    <t>dscnt_period_type</t>
  </si>
  <si>
    <t>indep_remain_work_qty</t>
  </si>
  <si>
    <t>anticip_start_date</t>
  </si>
  <si>
    <t>anticip_end_date</t>
  </si>
  <si>
    <t>ev_compute_type</t>
  </si>
  <si>
    <t>ev_etc_compute_type</t>
  </si>
  <si>
    <t>plan_open_state</t>
  </si>
  <si>
    <t>%R</t>
  </si>
  <si>
    <t>N</t>
  </si>
  <si>
    <t>CP_Drtn</t>
  </si>
  <si>
    <t>TT_Task</t>
  </si>
  <si>
    <t>DT_FixedDUR2</t>
  </si>
  <si>
    <t>TK_NotStart</t>
  </si>
  <si>
    <t>DUKHHANP03GNACTC9000</t>
  </si>
  <si>
    <t>Submission  &amp; Clearance of Punch list,Final Testing &amp; Commissioning of AC Works</t>
  </si>
  <si>
    <t>PT_Normal</t>
  </si>
  <si>
    <t>2u4XDsnBS+KqRni2Wvb/vg</t>
  </si>
  <si>
    <t>admin</t>
  </si>
  <si>
    <t>LABOR- SUBCONTRACTOR</t>
  </si>
  <si>
    <t>LS30</t>
  </si>
  <si>
    <t>QT_Hour</t>
  </si>
  <si>
    <t>Y</t>
  </si>
  <si>
    <t>RT_Labor</t>
  </si>
  <si>
    <t>L45</t>
  </si>
  <si>
    <t>PACKAGE-3</t>
  </si>
  <si>
    <t>EC_Cmp_pct</t>
  </si>
  <si>
    <t>EE_PF_cpi</t>
  </si>
  <si>
    <t>DUKHHANP03GNELTC9010</t>
  </si>
  <si>
    <t>Submission  &amp; Clearance Punch list,Final Testing &amp; Commissioning of Electrical  Works</t>
  </si>
  <si>
    <t>s2ElMOAyTjifQRHGgVQpAg</t>
  </si>
  <si>
    <t>DUKHHANP03GNAB009015</t>
  </si>
  <si>
    <t>Submission &amp; Approval of As-Built Drawings &amp; O&amp;M Manuals</t>
  </si>
  <si>
    <t>QNW26tBXSIO/L+hOEoFDoA</t>
  </si>
  <si>
    <t>DRAFTMAN SK</t>
  </si>
  <si>
    <t>J320</t>
  </si>
  <si>
    <t>DUKHHANP03GNDM009020</t>
  </si>
  <si>
    <t>Demobilization &amp;  Handing Over</t>
  </si>
  <si>
    <t>jV3cA4nYTAGA2eek61O7pw</t>
  </si>
  <si>
    <t>DUKHHANP03GNPLTC9005</t>
  </si>
  <si>
    <t>Submission  &amp; Clearance of Punch list, Final Testing &amp;Commissioning of Plumbing/Drainage</t>
  </si>
  <si>
    <t>qIt0gbX0RWyrzriWK/md4w</t>
  </si>
  <si>
    <t>DUKHHANP1BGNACTC9000</t>
  </si>
  <si>
    <t>7bPrvPGVTCibzP7lL+j3pg</t>
  </si>
  <si>
    <t>L25</t>
  </si>
  <si>
    <t>PACKAGE-1B</t>
  </si>
  <si>
    <t>DUKHHANP1BGNELTC9010</t>
  </si>
  <si>
    <t>VCnnZyfTRaqdeN+WTKpyBw</t>
  </si>
  <si>
    <t>DUKHHANP1BGNPLTC9005</t>
  </si>
  <si>
    <t>h+hE9gIDTGa0SPWgvDMMBw</t>
  </si>
  <si>
    <t>DUKHHANP1BGNAB009015</t>
  </si>
  <si>
    <t>XZkGXLwaQKqRnJk31JZr5Q</t>
  </si>
  <si>
    <t>DUKHHANP1BGNDM009020</t>
  </si>
  <si>
    <t>TeJ8LnOnSkyqJtUhHLBasA</t>
  </si>
  <si>
    <t>DUKHHANP2AGNAB009015</t>
  </si>
  <si>
    <t>R/e3eIg5QjeZwO0G6j1N9Q</t>
  </si>
  <si>
    <t>L35</t>
  </si>
  <si>
    <t>PACKAGE-2A</t>
  </si>
  <si>
    <t>DUKHHANP2AGNDM009020</t>
  </si>
  <si>
    <t>lKIW5RA9TlCCYEm9T+6VgA</t>
  </si>
  <si>
    <t>DUKHHANP2AGNACTC9000</t>
  </si>
  <si>
    <t>MD7u8W8mSmaq1z6UxhELEA</t>
  </si>
  <si>
    <t>DUKHHANP2AGNELTC9010</t>
  </si>
  <si>
    <t>bSWKsWpZQCuZoe16ELCVQQ</t>
  </si>
  <si>
    <t>DUKHHANP2AGNPLTC9005</t>
  </si>
  <si>
    <t>ArGoIniNSD+oOHOSP/rMZA</t>
  </si>
  <si>
    <t>DUKHHANP1AGNPLTC9005</t>
  </si>
  <si>
    <t>hxCSlnp9QQ6h8ifN9VHI0A</t>
  </si>
  <si>
    <t>L20</t>
  </si>
  <si>
    <t>PACKAGE-1A</t>
  </si>
  <si>
    <t>DUKHHANP1AGNACTC9000</t>
  </si>
  <si>
    <t>hv3xza5ORUqOutXJrN075g</t>
  </si>
  <si>
    <t>DUKHHANP1AGNELTC9010</t>
  </si>
  <si>
    <t>m8FaUSU9T9+53nwXD5sIJQ</t>
  </si>
  <si>
    <t>DUKHHANP1AGNAB009015</t>
  </si>
  <si>
    <t>I0RR+ALxQF6LAHTFoyND4A</t>
  </si>
  <si>
    <t>DUKHHANP1AGNDM009020</t>
  </si>
  <si>
    <t>BzefXAONQY2NXNSOAVUWlw</t>
  </si>
  <si>
    <t>DUKHHANP2BGNAB009015</t>
  </si>
  <si>
    <t>JT+8+t0jSxqlre4nigGngg</t>
  </si>
  <si>
    <t>L40</t>
  </si>
  <si>
    <t>PACKAGE-2B</t>
  </si>
  <si>
    <t>DUKHHANP2BGNDM009020</t>
  </si>
  <si>
    <t>ptLyWXX7RbKun7I0RXCJRg</t>
  </si>
  <si>
    <t>DUKHHANP2BGNELTC9010</t>
  </si>
  <si>
    <t>oowqqIYxT26L4iAql9maXg</t>
  </si>
  <si>
    <t>DUKHHANP2BGNPLTC9005</t>
  </si>
  <si>
    <t>xpYVx3SKShuIQCVdtHhqCw</t>
  </si>
  <si>
    <t>DUKHHANP2BGNACTC9000</t>
  </si>
  <si>
    <t>A9JhNNqCSOedvl0yvB0LVg</t>
  </si>
  <si>
    <t>TT_FinMile</t>
  </si>
  <si>
    <t>DUKHKYDP020000002000</t>
  </si>
  <si>
    <t>Package -2 (Milestone-2) -23 Months</t>
  </si>
  <si>
    <t>CS_MEOB</t>
  </si>
  <si>
    <t>ZC6cvhjDQySEKXDWj7wGCA</t>
  </si>
  <si>
    <t>L30</t>
  </si>
  <si>
    <t>PACKAGE-2</t>
  </si>
  <si>
    <t>DUKHKYDP030000003000</t>
  </si>
  <si>
    <t>Package -3 (Milestone -3) -25 Months</t>
  </si>
  <si>
    <t>IP4iNwGeTe2p2ShTaJvdiA</t>
  </si>
  <si>
    <t>TT_Mile</t>
  </si>
  <si>
    <t>DUKHKYDGEN0000001000</t>
  </si>
  <si>
    <t>Project Commencement</t>
  </si>
  <si>
    <t>K2sEZS8NTwW7Vg58GTYpfw</t>
  </si>
  <si>
    <t>L10</t>
  </si>
  <si>
    <t>GENERAL</t>
  </si>
  <si>
    <t>DT_FixedDrtn</t>
  </si>
  <si>
    <t>DUKHKYDGEN0000002000</t>
  </si>
  <si>
    <t>Project Completion Date</t>
  </si>
  <si>
    <t>Dtu5DUBzSbirUCdANWIQOQ</t>
  </si>
  <si>
    <t>DUKHKYDP010000001000</t>
  </si>
  <si>
    <t>Package -1 (Milestone -1) -29 Months</t>
  </si>
  <si>
    <t>A/hPO32DTTirjRb3NJAMew</t>
  </si>
  <si>
    <t>L15</t>
  </si>
  <si>
    <t>PACKAGE-1</t>
  </si>
  <si>
    <t>DUKHENGP2ADWARAP4930</t>
  </si>
  <si>
    <t>Doors &amp; Window Drawings-App</t>
  </si>
  <si>
    <t>or2k3ktZRb+UMSNQQ7uXcw</t>
  </si>
  <si>
    <t>G20</t>
  </si>
  <si>
    <t>APPROVAL OF DRAWINGS</t>
  </si>
  <si>
    <t>DUKHENGP2ADWARAP4940</t>
  </si>
  <si>
    <t>Carpentry &amp; Joinery Drawings-App</t>
  </si>
  <si>
    <t>zi14dbEBTJG8D9sbutAyyA</t>
  </si>
  <si>
    <t>DUKHENGP2ADWARAP4850</t>
  </si>
  <si>
    <t>Ground Floor Plan-App</t>
  </si>
  <si>
    <t>sBtue8ZnSW2p/d8OfRNldw</t>
  </si>
  <si>
    <t>DUKHENGP2ADWARAP4870</t>
  </si>
  <si>
    <t>Roof Floor Plan-App</t>
  </si>
  <si>
    <t>eZ1mnA39QD2chha4W+wz5Q</t>
  </si>
  <si>
    <t>DUKHENGP2ADWARAP4880</t>
  </si>
  <si>
    <t>Ceramic Flooring &amp; Wall Drawings-App</t>
  </si>
  <si>
    <t>2Kzj8xfZQF+MeFpgKpPQqg</t>
  </si>
  <si>
    <t>DUKHENGP2ADWARAP4890</t>
  </si>
  <si>
    <t>Porcelain Floor Drawings-App</t>
  </si>
  <si>
    <t>4jwa14WERrW/qhvwYh94pw</t>
  </si>
  <si>
    <t>DUKHENGP2ADWARAP4900</t>
  </si>
  <si>
    <t>Cobble &amp; Slate Flooring Drawings-App</t>
  </si>
  <si>
    <t>3A1+CjrtStuBND5GcV5s7Q</t>
  </si>
  <si>
    <t>DUKHENGP2ADWARAP4910</t>
  </si>
  <si>
    <t>Gypsum False Ceiling Drawings-App</t>
  </si>
  <si>
    <t>qdp9JQkiQ7WhabKhV+/Yiw</t>
  </si>
  <si>
    <t>DUKHENGP2ADWARSM4850</t>
  </si>
  <si>
    <t>Ground Floor Plan-Sub</t>
  </si>
  <si>
    <t>e1yLr1UZQiGnQYwbvCo3ZA</t>
  </si>
  <si>
    <t>G10</t>
  </si>
  <si>
    <t>SUBMISSION OF DRAWINGS</t>
  </si>
  <si>
    <t>DUKHENGP2ADWARSM4870</t>
  </si>
  <si>
    <t>Roof Floor Plan-Sub</t>
  </si>
  <si>
    <t>YugQjbaaSPefIIocDLtWXA</t>
  </si>
  <si>
    <t>DUKHENGP2ADWARSM4880</t>
  </si>
  <si>
    <t>Ceramic Flooring &amp; Wall Drawings-Sub</t>
  </si>
  <si>
    <t>hUVRbipMRTC1jpVWUHHHZg</t>
  </si>
  <si>
    <t>DUKHENGP2ADWARSM4890</t>
  </si>
  <si>
    <t>Porcelain Floor Drawings-Sub</t>
  </si>
  <si>
    <t>kcd/psEKTKuaJC2vATMy0Q</t>
  </si>
  <si>
    <t>DUKHENGP2ADWARSM4900</t>
  </si>
  <si>
    <t>Cobble &amp; Slate Flooring Drawings-Sub</t>
  </si>
  <si>
    <t>b3im1nf0SEOGZilWM2h+ew</t>
  </si>
  <si>
    <t>DUKHENGP2ADWARSM4910</t>
  </si>
  <si>
    <t>Gypsum False Ceiling Drawings-Sub</t>
  </si>
  <si>
    <t>PcEAbJJLTPWlpTcwrfpmXg</t>
  </si>
  <si>
    <t>DUKHENGP2ADWARSM4930</t>
  </si>
  <si>
    <t>Doors &amp; window Drawings-Sub</t>
  </si>
  <si>
    <t>0caG/hnMTl+iQATB4nni6A</t>
  </si>
  <si>
    <t>DUKHENGP2ADWARSM4940</t>
  </si>
  <si>
    <t>Carpentry &amp; Joinery Drawings-Sub</t>
  </si>
  <si>
    <t>lJLX+UdCToGVUSJq7ovIjA</t>
  </si>
  <si>
    <t>DUKHENGP2ADWMESM5010</t>
  </si>
  <si>
    <t>Plumbing Layout &amp; Details Drawings-Sub</t>
  </si>
  <si>
    <t>GSwww5lpR3i5fX4eo6hKFQ</t>
  </si>
  <si>
    <t>DUKHENGP2ADWMESM5020</t>
  </si>
  <si>
    <t>Drainage Layout &amp; Details Drawings-Sub</t>
  </si>
  <si>
    <t>iOWpKr3pT2GaI/F69d1icg</t>
  </si>
  <si>
    <t>DUKHENGP2ADWMESM5030</t>
  </si>
  <si>
    <t>Fire Fighting Layout &amp; Details Drawings-Sub</t>
  </si>
  <si>
    <t>ZwOvqOf3TkSlAIfYD/iTMA</t>
  </si>
  <si>
    <t>DUKHENGP2ADWMESM5040</t>
  </si>
  <si>
    <t>AC Layout &amp; Details Drawings-Sub</t>
  </si>
  <si>
    <t>EwjV9dXkS8uuNl8U6kvEYw</t>
  </si>
  <si>
    <t>DUKHENGP2ADWMEAP5010</t>
  </si>
  <si>
    <t>Plumbing Layout &amp; Details Drawings-App</t>
  </si>
  <si>
    <t>H4/MvUOXSAqjaVtA896VbA</t>
  </si>
  <si>
    <t>DUKHENGP2ADWMEAP5020</t>
  </si>
  <si>
    <t>Drainage Layout &amp; Details Drawings-App</t>
  </si>
  <si>
    <t>sVnxP+QIQFKd/Q6rACTLQQ</t>
  </si>
  <si>
    <t>DUKHENGP2ADWMEAP5030</t>
  </si>
  <si>
    <t>Fire Fighting Layout &amp; Details Drawings-App</t>
  </si>
  <si>
    <t>mJY/le8TSAamQ0rjpqBiog</t>
  </si>
  <si>
    <t>DUKHENGP2ADWMEAP5040</t>
  </si>
  <si>
    <t>AC Layout &amp; Details Drawings-App</t>
  </si>
  <si>
    <t>p0tmacThQialiW0MfVRhIQ</t>
  </si>
  <si>
    <t>DUKHENGP2ADWSTAP4800</t>
  </si>
  <si>
    <t>Footing Drawings-App</t>
  </si>
  <si>
    <t>5AEXPyk1TVaVtMxCbyO7Fg</t>
  </si>
  <si>
    <t>DUKHENGP2ADWSTAP4810</t>
  </si>
  <si>
    <t>Grade Beam &amp; Slab Drawings-App</t>
  </si>
  <si>
    <t>6nsqNayET/KsWOAmXWZVcg</t>
  </si>
  <si>
    <t>DUKHENGP2ADWSTAP4820</t>
  </si>
  <si>
    <t>Column Drawings-App</t>
  </si>
  <si>
    <t>MTr9g7SBT1u6zlznS0uOQg</t>
  </si>
  <si>
    <t>DUKHENGP2ADWSTAP4830</t>
  </si>
  <si>
    <t>GF Beams &amp; Slabs Drawings-App</t>
  </si>
  <si>
    <t>fFeYAii9QuagLrHBPl0y9g</t>
  </si>
  <si>
    <t>DUKHENGP2ADWSTSM4800</t>
  </si>
  <si>
    <t>Footing Drawings-Sub</t>
  </si>
  <si>
    <t>wVHSjPZbRHOQ/cbi7e/yjA</t>
  </si>
  <si>
    <t>DUKHENGP2ADWSTSM4810</t>
  </si>
  <si>
    <t>Grade Beam &amp; Slab Drawings-Sub</t>
  </si>
  <si>
    <t>U1QMSn0lQ42dTipngdILyQ</t>
  </si>
  <si>
    <t>DUKHENGP2ADWSTSM4820</t>
  </si>
  <si>
    <t>Column Drawings-Sub</t>
  </si>
  <si>
    <t>JvuWqu/nQLyijTB2Tv7Pjg</t>
  </si>
  <si>
    <t>DUKHENGP2ADWSTSM4830</t>
  </si>
  <si>
    <t>GF Beams &amp; Slabs Drawings-Sub</t>
  </si>
  <si>
    <t>0SBwHn3ZR9+FwCsEe0rkiQ</t>
  </si>
  <si>
    <t>DUKHENGP2ADWELAP5000</t>
  </si>
  <si>
    <t>Telephone &amp; TV System Drawings-App</t>
  </si>
  <si>
    <t>n3PdlMyOT1u3HLhW8JjVfg</t>
  </si>
  <si>
    <t>DUKHENGP2ADWELAP4950</t>
  </si>
  <si>
    <t>Single Line Diagram-App</t>
  </si>
  <si>
    <t>d7VIRyRCQyu0jpQPIFTppQ</t>
  </si>
  <si>
    <t>DUKHENGP2ADWELAP4960</t>
  </si>
  <si>
    <t>Lighting Layout Drawings-App</t>
  </si>
  <si>
    <t>bqswCp3NR3uPj6EWT/INrw</t>
  </si>
  <si>
    <t>DUKHENGP2ADWELAP4970</t>
  </si>
  <si>
    <t>Power Layout Drawings-App</t>
  </si>
  <si>
    <t>QwCb7WjLRaebGnCNL4Mvbg</t>
  </si>
  <si>
    <t>DUKHENGP2ADWELAP4980</t>
  </si>
  <si>
    <t>Central Alarm Monitoring System Drawings-App</t>
  </si>
  <si>
    <t>46JSVg9QQ0yDjOfRuweryg</t>
  </si>
  <si>
    <t>DUKHENGP2ADWELAP4990</t>
  </si>
  <si>
    <t>Audio Video Intercom System Drawings-App</t>
  </si>
  <si>
    <t>H0kIM6ViSQqgzmT1SgYDXw</t>
  </si>
  <si>
    <t>DUKHENGP2ADWELSM4950</t>
  </si>
  <si>
    <t>Single Line Diagram-Sub</t>
  </si>
  <si>
    <t>jGJ4ZE5ZRgSmG/Ar6nJhww</t>
  </si>
  <si>
    <t>DUKHENGP2ADWELSM4960</t>
  </si>
  <si>
    <t>Lighting Layout Drawings-Sub</t>
  </si>
  <si>
    <t>KugGQO43TWeuBcbAtc1FIQ</t>
  </si>
  <si>
    <t>DUKHENGP2ADWELSM4970</t>
  </si>
  <si>
    <t>Power Layout Drawings-Sub</t>
  </si>
  <si>
    <t>SQn+XHkzTTy0EPkjC4anTg</t>
  </si>
  <si>
    <t>DUKHENGP2ADWELSM4980</t>
  </si>
  <si>
    <t>Central Alarm Monitoring System Drawings-Sub</t>
  </si>
  <si>
    <t>tktwkdZVTZ+Kxph9DFK2sw</t>
  </si>
  <si>
    <t>DUKHENGP2ADWELSM4990</t>
  </si>
  <si>
    <t>Audio Video Intercom System Drawings-Sub</t>
  </si>
  <si>
    <t>2xJL/6exQHiEaZGlOuRoaw</t>
  </si>
  <si>
    <t>DUKHENGP2ADWELSM5000</t>
  </si>
  <si>
    <t>Telephone &amp; TV System Drawings-Sub</t>
  </si>
  <si>
    <t>YwSs02/rTcy2/ML4G6gFxA</t>
  </si>
  <si>
    <t>DUKHENGI2ADWELSM5080</t>
  </si>
  <si>
    <t>Electrical Line Layout &amp; Details-Sub</t>
  </si>
  <si>
    <t>F3nOQlCAQLC70oleRcP+pA</t>
  </si>
  <si>
    <t>DUKHENGI2ADWSTSM5090</t>
  </si>
  <si>
    <t>Street Lighting Layout &amp; details -Sub</t>
  </si>
  <si>
    <t>gsOUjjwMSaqucjMhbfaxVg</t>
  </si>
  <si>
    <t>DUKHENGI2ADWDRSM5050</t>
  </si>
  <si>
    <t>Drainage Line Layout &amp; Details-Sub</t>
  </si>
  <si>
    <t>r29oD1IDSzqTBMfDosFDdw</t>
  </si>
  <si>
    <t>DUKHENGI2ADWFFSM5060</t>
  </si>
  <si>
    <t>Fire Fighting Line Layout &amp; Details-Sub</t>
  </si>
  <si>
    <t>WVNZGeiTTh+DUkaXvltPJg</t>
  </si>
  <si>
    <t>DUKHENGI2ADWWSSM5070</t>
  </si>
  <si>
    <t>Water Supply Line Layout &amp; Details-Sub</t>
  </si>
  <si>
    <t>0NhJtWCNRDSoib8qDoy5rg</t>
  </si>
  <si>
    <t>DUKHENGI2ADWIRSM5110</t>
  </si>
  <si>
    <t>Irrigation Layout &amp; Details-Sub</t>
  </si>
  <si>
    <t>VkIicYQQQ/y3ce/sf5z17w</t>
  </si>
  <si>
    <t>DUKHENGI2ADWTCSM5100</t>
  </si>
  <si>
    <t>Telecommunication Line Layout &amp; Details-Sub</t>
  </si>
  <si>
    <t>wZzZSl4FQbmnbSR+WrEOvQ</t>
  </si>
  <si>
    <t>DUKHENGI2ADWPSSM5140</t>
  </si>
  <si>
    <t>Parking Shed Layout &amp; Details Drawings-Sub</t>
  </si>
  <si>
    <t>P+iu5plwSYiS3HKb0PL3TA</t>
  </si>
  <si>
    <t>DUKHENGI2ADWSLSM5120</t>
  </si>
  <si>
    <t>Soft &amp; HardLandscaping Layout &amp; Detail-Sub</t>
  </si>
  <si>
    <t>rAvU3Vv+TQ+QoC8mdvXyDA</t>
  </si>
  <si>
    <t>DUKHENGI2ADWBWSM5130</t>
  </si>
  <si>
    <t>Boundary Wall Layout &amp; Details-Sub</t>
  </si>
  <si>
    <t>Ouc53IwzSzOr5M+IWsUyzQ</t>
  </si>
  <si>
    <t>DUKHENGI2ADWRWSM5150</t>
  </si>
  <si>
    <t>Road Layout &amp; Details-Sub</t>
  </si>
  <si>
    <t>/zFkS7AKTdmIZ+0CTdiIvg</t>
  </si>
  <si>
    <t>DUKHENGI2ADWIWSM5160</t>
  </si>
  <si>
    <t>Irrigation Water Tank &amp; Pump Room Details- Sub</t>
  </si>
  <si>
    <t>gpUFxlkZTQCpC296b3O5zQ</t>
  </si>
  <si>
    <t>DUKHENGI2ADWGZSM5170</t>
  </si>
  <si>
    <t>Gazebo Plan &amp; Details-Sub</t>
  </si>
  <si>
    <t>sCM1d49fRk2lRK7tFP11dg</t>
  </si>
  <si>
    <t>DUKHENGI2ADWELAP5080</t>
  </si>
  <si>
    <t>Electrical Line Layout &amp; Details-App</t>
  </si>
  <si>
    <t>i3ElXCarTfSC295Km6/L4A</t>
  </si>
  <si>
    <t>DUKHENGI2ADWSTAP5090</t>
  </si>
  <si>
    <t>Street Lighting Layout &amp; details -App</t>
  </si>
  <si>
    <t>ng9jRKTJQtOCM9RHmRR8Dg</t>
  </si>
  <si>
    <t>DUKHENGI2ADWDRAP5050</t>
  </si>
  <si>
    <t>Drainage Line Layout &amp; Details-App</t>
  </si>
  <si>
    <t>CEMjgFWyRzetNVgOOP6voA</t>
  </si>
  <si>
    <t>DUKHENGI2ADWFFAP5060</t>
  </si>
  <si>
    <t>Fire Fighting Line Layout &amp; Details-App</t>
  </si>
  <si>
    <t>Ds5qSVnbSYWmX9AHYn9RGg</t>
  </si>
  <si>
    <t>DUKHENGI2ADWWSAP5070</t>
  </si>
  <si>
    <t>Water Supply Line Layout &amp; Details-App</t>
  </si>
  <si>
    <t>akgVJshbQxi1m6lYZ/ZHWw</t>
  </si>
  <si>
    <t>DUKHENGI2ADWIRAP5110</t>
  </si>
  <si>
    <t>Irrigation Layout &amp; Details-App</t>
  </si>
  <si>
    <t>Ns0Tr11mR/6U1LlVG3PjGA</t>
  </si>
  <si>
    <t>DUKHENGI2ADWTCAP5100</t>
  </si>
  <si>
    <t>Telecommunication Line Layout &amp; Details-App</t>
  </si>
  <si>
    <t>tHJckZhfQACzdXOA56nlug</t>
  </si>
  <si>
    <t>DUKHENGI2ADWPSAP5140</t>
  </si>
  <si>
    <t>Parking Shed Layout &amp; Details Drawings-App</t>
  </si>
  <si>
    <t>zgqgYEZ1SSu8Md2QTcGtPg</t>
  </si>
  <si>
    <t>DUKHENGI2ADWSLAP5120</t>
  </si>
  <si>
    <t>Soft &amp; HardLandscaping Layout &amp; Detail-App</t>
  </si>
  <si>
    <t>CMkQ4qB/QQag/5iGIWqsXA</t>
  </si>
  <si>
    <t>DUKHENGI2ADWBWAP5130</t>
  </si>
  <si>
    <t>Boundary Wall Layout &amp; Details-App</t>
  </si>
  <si>
    <t>66PQkafjSDeN1051nuAbQA</t>
  </si>
  <si>
    <t>DUKHENGI2ADWRWAP5150</t>
  </si>
  <si>
    <t>Road Layout &amp; Details-App</t>
  </si>
  <si>
    <t>YVtJansNTMOT2Qh3NbkYbQ</t>
  </si>
  <si>
    <t>DUKHENGI2ADWIWAP5160</t>
  </si>
  <si>
    <t>Irrigation Water Tank &amp; Pump Room Details-App</t>
  </si>
  <si>
    <t>uKNY6kvlTfmsIK4x1kS8Fg</t>
  </si>
  <si>
    <t>DUKHENGI2ADWGZAP5170</t>
  </si>
  <si>
    <t>Gazebo Plan &amp; Details-App</t>
  </si>
  <si>
    <t>yMcbfOIqQ6+ME2y99Nhc/A</t>
  </si>
  <si>
    <t>DUKHENGP1ADWMESM4210</t>
  </si>
  <si>
    <t>OTyjmycQRkKCDV72atC+1g</t>
  </si>
  <si>
    <t>DUKHENGP1ADWMESM4220</t>
  </si>
  <si>
    <t>eaErJ+3USbCxK9/x+ysWOg</t>
  </si>
  <si>
    <t>DUKHENGP1ADWMESM4230</t>
  </si>
  <si>
    <t>NjjXSuWERXWmE+VVJanmAg</t>
  </si>
  <si>
    <t>DUKHENGP1ADWMESM4240</t>
  </si>
  <si>
    <t>P9OO+UrzSVGW7n7A3ZASxg</t>
  </si>
  <si>
    <t>DUKHENGP1ADWMEAP4210</t>
  </si>
  <si>
    <t>fO9EXrMEQS+58YTFWUmqvA</t>
  </si>
  <si>
    <t>DUKHENGP1ADWMEAP4220</t>
  </si>
  <si>
    <t>8BNlv34GTRGNA1gLJq7WYg</t>
  </si>
  <si>
    <t>DUKHENGP1ADWMEAP4230</t>
  </si>
  <si>
    <t>DJ4hindFTVmN1p1Xy4yh2A</t>
  </si>
  <si>
    <t>DUKHENGP1ADWMEAP4240</t>
  </si>
  <si>
    <t>6OTUla9dTO6esDhc/94S5w</t>
  </si>
  <si>
    <t>DUKHENGP1ADWELSM4150</t>
  </si>
  <si>
    <t>8JnF1hSJR6iRrYwjO34yVg</t>
  </si>
  <si>
    <t>DUKHENGP1ADWELSM4160</t>
  </si>
  <si>
    <t>kxOjQgVURxyxrBO+SUv6Ag</t>
  </si>
  <si>
    <t>DUKHENGP1ADWELSM4170</t>
  </si>
  <si>
    <t>Cap+JeZrSM+FwubAmuLzog</t>
  </si>
  <si>
    <t>DUKHENGP1ADWELSM4180</t>
  </si>
  <si>
    <t>m6lxHSriRsuoO7m4fchSzQ</t>
  </si>
  <si>
    <t>DUKHENGP1ADWELSM4190</t>
  </si>
  <si>
    <t>S+Fcg+WDRBWPm/wkzqGBgA</t>
  </si>
  <si>
    <t>DUKHENGP1ADWELSM4200</t>
  </si>
  <si>
    <t>YlBzXEjBRUuHmpuHZG5X0w</t>
  </si>
  <si>
    <t>DUKHENGP1ADWELAP4150</t>
  </si>
  <si>
    <t>VjegkJLdSRadUczSdwZ7vw</t>
  </si>
  <si>
    <t>DUKHENGP1ADWELAP4160</t>
  </si>
  <si>
    <t>6/PdXu4zRVykukyliBRgpA</t>
  </si>
  <si>
    <t>DUKHENGP1ADWELAP4170</t>
  </si>
  <si>
    <t>VfjYk7NCQY2MvG2hFHjWUQ</t>
  </si>
  <si>
    <t>DUKHENGP1ADWELAP4180</t>
  </si>
  <si>
    <t>jWKBY99QTKaOrMC/HeiziA</t>
  </si>
  <si>
    <t>DUKHENGP1ADWELAP4190</t>
  </si>
  <si>
    <t>SubG2mCKTquV0Dp4x8s5xQ</t>
  </si>
  <si>
    <t>DUKHENGP1ADWELAP4200</t>
  </si>
  <si>
    <t>ameOUpBZR1e3A4+00SPiDg</t>
  </si>
  <si>
    <t>DUKHENGI1ADWPSAP4340</t>
  </si>
  <si>
    <t>CFCGP4nETjuOcFid35gZpg</t>
  </si>
  <si>
    <t>DUKHENGI1ADWSLAP4320</t>
  </si>
  <si>
    <t>4d9Lzxm4TDG5whiyMnSLVg</t>
  </si>
  <si>
    <t>DUKHENGI1ADWBWAP4330</t>
  </si>
  <si>
    <t>Fe7gZQy3RiKsJZiehcidAA</t>
  </si>
  <si>
    <t>DUKHENGI1ADWRWAP4350</t>
  </si>
  <si>
    <t>3L8OVy5NTBG8EBogLdDcYQ</t>
  </si>
  <si>
    <t>DUKHENGI1ADWIWAP4360</t>
  </si>
  <si>
    <t>VjKBBduSRyuX8AdlPR8N0A</t>
  </si>
  <si>
    <t>DUKHENGI1ADWTRAP4370</t>
  </si>
  <si>
    <t>Telephone Room Details-App</t>
  </si>
  <si>
    <t>aUte4TU7RQe/pI9miuc5sg</t>
  </si>
  <si>
    <t>DUKHENGI1ADWGZAP4380</t>
  </si>
  <si>
    <t>N9c/VfAvTE6qH4I600vlWg</t>
  </si>
  <si>
    <t>DUKHENGI1ADWGHAP4390</t>
  </si>
  <si>
    <t>Guard House Plan &amp; Details-App</t>
  </si>
  <si>
    <t>GOH2/z7kSF+1IzXtiDXXFw</t>
  </si>
  <si>
    <t>DUKHENGI1ADWELAP4280</t>
  </si>
  <si>
    <t>xEhE39gGTJGKVSMKnh5eFw</t>
  </si>
  <si>
    <t>DUKHENGI1ADWSTAP4290</t>
  </si>
  <si>
    <t>DUKHENGI1ADWDRAP4250</t>
  </si>
  <si>
    <t>PBt8L0OTQgiQ/4txK/lJUg</t>
  </si>
  <si>
    <t>DUKHENGI1ADWFFAP4260</t>
  </si>
  <si>
    <t>ZWhpHbUZR3a2jJD33VZ9QA</t>
  </si>
  <si>
    <t>DUKHENGI1ADWWSAP4270</t>
  </si>
  <si>
    <t>BVsvX21UT6mIaWkjB8+ibA</t>
  </si>
  <si>
    <t>DUKHENGI1ADWIRAP4310</t>
  </si>
  <si>
    <t>MNfqcwpBSpCe5qeQU+vbog</t>
  </si>
  <si>
    <t>DUKHENGI1ADWTCAP4300</t>
  </si>
  <si>
    <t>mxM53e3QSNK+yWdEKKYUyQ</t>
  </si>
  <si>
    <t>DUKHENGI1ADWDRSM4250</t>
  </si>
  <si>
    <t>idvBQanWQcacZxpc5tHk3w</t>
  </si>
  <si>
    <t>DUKHENGI1ADWFFSM4260</t>
  </si>
  <si>
    <t>FlIpyt14T2qHTLICyFkGHA</t>
  </si>
  <si>
    <t>DUKHENGI1ADWWSSM4270</t>
  </si>
  <si>
    <t>F8u/P5fpRAahf0xCkVJ/EQ</t>
  </si>
  <si>
    <t>DUKHENGI1ADWIRSM4310</t>
  </si>
  <si>
    <t>z9XfydjAT3mhVajqR/TY5g</t>
  </si>
  <si>
    <t>DUKHENGI1ADWTCSM4300</t>
  </si>
  <si>
    <t>o2uoOKQhSyGIju41iQwZOA</t>
  </si>
  <si>
    <t>DUKHENGI1ADWPSSM4340</t>
  </si>
  <si>
    <t>O/zBSPlkTAK8y1QWk9EBZw</t>
  </si>
  <si>
    <t>DUKHENGI1ADWSLSM4320</t>
  </si>
  <si>
    <t>tx/FWdFYQ5O/wGKCX7mq3w</t>
  </si>
  <si>
    <t>DUKHENGI1ADWBWSM4330</t>
  </si>
  <si>
    <t>F0awJ0g2TPmfaMPVnF+vNg</t>
  </si>
  <si>
    <t>DUKHENGI1ADWRWSM4350</t>
  </si>
  <si>
    <t>TC6rYf6mSmOauuJK4Oe3tQ</t>
  </si>
  <si>
    <t>DUKHENGI1ADWIWSM4360</t>
  </si>
  <si>
    <t>sT/5Yr8ES3GzAomCXtKWDg</t>
  </si>
  <si>
    <t>DUKHENGI1ADWTRSM4370</t>
  </si>
  <si>
    <t>Telephone Room Details-Sub</t>
  </si>
  <si>
    <t>iuRLrifWR1+mvX2W+x3+CQ</t>
  </si>
  <si>
    <t>DUKHENGI1ADWGZSM4380</t>
  </si>
  <si>
    <t>Plr+2qpGQgmz4x771JlHhQ</t>
  </si>
  <si>
    <t>DUKHENGI1ADWGHSM4390</t>
  </si>
  <si>
    <t>Guard House Plan &amp; Details-Sub</t>
  </si>
  <si>
    <t>WtCvQ+5IRampTtCgTQwJrg</t>
  </si>
  <si>
    <t>DUKHENGI1ADWELSM4280</t>
  </si>
  <si>
    <t>tKAf/pLDSEW15ztHarnj5Q</t>
  </si>
  <si>
    <t>DUKHENGI1ADWSTSM4290</t>
  </si>
  <si>
    <t>8zSG4Z3OTOCZK75QCu3s7A</t>
  </si>
  <si>
    <t>DUKHENGP1ADWARAP4050</t>
  </si>
  <si>
    <t>WFib3bb8TUmQNm1swZKyEQ</t>
  </si>
  <si>
    <t>DUKHENGP1ADWARAP4060</t>
  </si>
  <si>
    <t>First Floor Plan-App</t>
  </si>
  <si>
    <t>S002S4lBQSSkEng0YltlCA</t>
  </si>
  <si>
    <t>DUKHENGP1ADWARAP4070</t>
  </si>
  <si>
    <t>w4d6abiGTcmgpaLgz9rNlw</t>
  </si>
  <si>
    <t>DUKHENGP1ADWARAP4080</t>
  </si>
  <si>
    <t>HXu6JoysTzmr3eiJpVWffA</t>
  </si>
  <si>
    <t>DUKHENGP1ADWARAP4090</t>
  </si>
  <si>
    <t>PyAmCQeiR7aKIY/VLSRRLA</t>
  </si>
  <si>
    <t>DUKHENGP1ADWARAP4100</t>
  </si>
  <si>
    <t>pTHpRuSyRjeotQNbTIGmsw</t>
  </si>
  <si>
    <t>DUKHENGP1ADWARAP4110</t>
  </si>
  <si>
    <t>KAldFzA6SyGzA/dpLWtjVQ</t>
  </si>
  <si>
    <t>DUKHENGP1ADWARAP4120</t>
  </si>
  <si>
    <t>Aluminum False Ceiling Drawings-App</t>
  </si>
  <si>
    <t>FB6pRg0zRkmULcRdq+I9XA</t>
  </si>
  <si>
    <t>DUKHENGP1ADWARAP4130</t>
  </si>
  <si>
    <t>2uclEJFgSuqcgRTJBGZidg</t>
  </si>
  <si>
    <t>DUKHENGP1ADWARAP4140</t>
  </si>
  <si>
    <t>ikPnFo6gTD+SM7e+KkF3xw</t>
  </si>
  <si>
    <t>DUKHENGP1ADWARSM4050</t>
  </si>
  <si>
    <t>nPnTgx3RRXuJsVSkcUrnmg</t>
  </si>
  <si>
    <t>DUKHENGP1ADWARSM4060</t>
  </si>
  <si>
    <t>First Floor Plan-Sub</t>
  </si>
  <si>
    <t>s1e9rX4iRYS/wpnXjIUGxA</t>
  </si>
  <si>
    <t>DUKHENGP1ADWARSM4070</t>
  </si>
  <si>
    <t>lqeULUNCQUe0sj6m7i8jGA</t>
  </si>
  <si>
    <t>DUKHENGP1ADWARSM4080</t>
  </si>
  <si>
    <t>n538m5/hRqyONYwgVD0tuA</t>
  </si>
  <si>
    <t>DUKHENGP1ADWARSM4090</t>
  </si>
  <si>
    <t>4Bz6hjLzRxy5vi3PLA8SVQ</t>
  </si>
  <si>
    <t>DUKHENGP1ADWARSM4100</t>
  </si>
  <si>
    <t>oCx3Os3rSy66UURms9TKAA</t>
  </si>
  <si>
    <t>DUKHENGP1ADWARSM4110</t>
  </si>
  <si>
    <t>P/lwCJpzTSGny3wozbO6Yg</t>
  </si>
  <si>
    <t>DUKHENGP1ADWARSM4120</t>
  </si>
  <si>
    <t>Aluminum False Ceiling Drawings-Sub</t>
  </si>
  <si>
    <t>i3u5oHOSSruD11Bvf/V33w</t>
  </si>
  <si>
    <t>DUKHENGP1ADWARSM4130</t>
  </si>
  <si>
    <t>qoyEbUwXQTaA94E7QxqgQQ</t>
  </si>
  <si>
    <t>DUKHENGP1ADWARSM4140</t>
  </si>
  <si>
    <t>8HDPnAJjTKGYjMxRf2r2Lg</t>
  </si>
  <si>
    <t>DUKHENGP1ADWSTAP4020</t>
  </si>
  <si>
    <t>eJxz10zKRtmIfm5F7hKh/w</t>
  </si>
  <si>
    <t>DUKHENGP1ADWSTAP4030</t>
  </si>
  <si>
    <t>T7kYDJwQRVybjbxJivF2YQ</t>
  </si>
  <si>
    <t>DUKHENGP1ADWSTAP4040</t>
  </si>
  <si>
    <t>FF Beams &amp; Slabs Drawings-App</t>
  </si>
  <si>
    <t>oh5viV47Q1W7ktz4jJx+eA</t>
  </si>
  <si>
    <t>DUKHENGP1ADWSTAP4000</t>
  </si>
  <si>
    <t>gVeR5oyySK6BM36MZMiqsA</t>
  </si>
  <si>
    <t>DUKHENGP1ADWSTAP4010</t>
  </si>
  <si>
    <t>DYA9m7TCQwWScnJYABotRg</t>
  </si>
  <si>
    <t>DUKHENGP1ADWSTSM4000</t>
  </si>
  <si>
    <t>gaayB1yhSzqw71AioC0y9g</t>
  </si>
  <si>
    <t>DUKHENGP1ADWSTSM4010</t>
  </si>
  <si>
    <t>Crs60XobS5K37bo+e3m3bw</t>
  </si>
  <si>
    <t>DUKHENGP1ADWSTSM4020</t>
  </si>
  <si>
    <t>12iznbS2QwGcy694z/Ujnw</t>
  </si>
  <si>
    <t>DUKHENGP1ADWSTSM4030</t>
  </si>
  <si>
    <t>vfBfpB7bTZmJMXDJWQmwpg</t>
  </si>
  <si>
    <t>DUKHENGP1ADWSTSM4040</t>
  </si>
  <si>
    <t>FF Beams &amp; Slabs Drawings-Sub</t>
  </si>
  <si>
    <t>i4GT2Oz+Q2SfAGhoXOD/yg</t>
  </si>
  <si>
    <t>DUKHENGI1BDWGHSM4790</t>
  </si>
  <si>
    <t>5QWfoiq0RUuVoAabKbsV/g</t>
  </si>
  <si>
    <t>DUKHENGI1BDWGZSM4780</t>
  </si>
  <si>
    <t>sHpNxFbDQ6GeyxUuc10CXg</t>
  </si>
  <si>
    <t>DUKHENGI1BDWELSM4680</t>
  </si>
  <si>
    <t>g/qhCi7BSFij6sE3gVrjQQ</t>
  </si>
  <si>
    <t>DUKHENGI1BDWSTSM4690</t>
  </si>
  <si>
    <t>HwImXB84RHG5zQweEbxLtg</t>
  </si>
  <si>
    <t>DUKHENGI1BDWDRSM4650</t>
  </si>
  <si>
    <t>IhHnlBiWT+qEe62S+LjqjQ</t>
  </si>
  <si>
    <t>DUKHENGI1BDWFFSM4660</t>
  </si>
  <si>
    <t>pgjYZYbuR/C95kznqjZV4w</t>
  </si>
  <si>
    <t>DUKHENGI1BDWWSSM4670</t>
  </si>
  <si>
    <t>a2jQcZRvQxG1rd3THXDzvA</t>
  </si>
  <si>
    <t>DUKHENGI1BDWIRSM4710</t>
  </si>
  <si>
    <t>6gcqk4FrT0KpzbzqiQ742A</t>
  </si>
  <si>
    <t>DUKHENGI1BDWTCSM4700</t>
  </si>
  <si>
    <t>qi/eJAUoSOyaEKP1PNI/MQ</t>
  </si>
  <si>
    <t>DUKHENGI1BDWPSSM4740</t>
  </si>
  <si>
    <t>+qCIphsIRHWBcDf/2FWRpg</t>
  </si>
  <si>
    <t>DUKHENGI1BDWSLSM4720</t>
  </si>
  <si>
    <t>ROGcu7ydRpeWsZyoiigUOQ</t>
  </si>
  <si>
    <t>DUKHENGI1BDWBWSM4730</t>
  </si>
  <si>
    <t>jIjlRSQdTw6pp+ODcQkD3g</t>
  </si>
  <si>
    <t>DUKHENGI1BDWRWSM4750</t>
  </si>
  <si>
    <t>IRuo3Pi2QP2czqv9X3ZoTQ</t>
  </si>
  <si>
    <t>DUKHENGI1BDWIWSM4760</t>
  </si>
  <si>
    <t>XuJ4zCLKRqarQDC7R8RU8A</t>
  </si>
  <si>
    <t>DUKHENGI1BDWTRSM4770</t>
  </si>
  <si>
    <t>WtGeh2puTKqLx+RQUAjcpg</t>
  </si>
  <si>
    <t>DUKHENGI1BDWELAP4680</t>
  </si>
  <si>
    <t>6NmBclYJSmCuwBEhsJXCug</t>
  </si>
  <si>
    <t>DUKHENGI1BDWSTAP4690</t>
  </si>
  <si>
    <t>3R5CTp6SSeCLlbHGPRmzBg</t>
  </si>
  <si>
    <t>DUKHENGI1BDWDRAP4650</t>
  </si>
  <si>
    <t>01uIUj+iTQGBVQCZ0x0+rQ</t>
  </si>
  <si>
    <t>DUKHENGI1BDWFFAP4660</t>
  </si>
  <si>
    <t>jx3SwcYZRl2GolnLA/NsYQ</t>
  </si>
  <si>
    <t>DUKHENGI1BDWWSAP4670</t>
  </si>
  <si>
    <t>3WLkd33kTNCWiis1cUSyug</t>
  </si>
  <si>
    <t>DUKHENGI1BDWIRAP4710</t>
  </si>
  <si>
    <t>iwsOVo+ASv6DgTDJLZs/9w</t>
  </si>
  <si>
    <t>DUKHENGI1BDWTCAP4700</t>
  </si>
  <si>
    <t>ShijvBAqQiaMKwnuGOKcGg</t>
  </si>
  <si>
    <t>DUKHENGI1BDWPSAP4740</t>
  </si>
  <si>
    <t>4cWUOOo1RGK4ZCvsu9aasg</t>
  </si>
  <si>
    <t>DUKHENGI1BDWSLAP4720</t>
  </si>
  <si>
    <t>4nYrZLP9QHak5QDc73FyBw</t>
  </si>
  <si>
    <t>DUKHENGI1BDWBWAP4730</t>
  </si>
  <si>
    <t>Vx0hd4S6R/ioylMm566BCg</t>
  </si>
  <si>
    <t>DUKHENGI1BDWRWAP4750</t>
  </si>
  <si>
    <t>1iZD0c6qRzGxH9QnPBLK6Q</t>
  </si>
  <si>
    <t>DUKHENGI1BDWIWAP4760</t>
  </si>
  <si>
    <t>kzy5CsqBQDmXlC9kSEelhQ</t>
  </si>
  <si>
    <t>DUKHENGI1BDWTRAP4770</t>
  </si>
  <si>
    <t>fcKCgnlqQeKO9ido5PoYrQ</t>
  </si>
  <si>
    <t>DUKHENGI1BDWGZAP4780</t>
  </si>
  <si>
    <t>DUKHENGI1BDWGHAP4790</t>
  </si>
  <si>
    <t>mVZk+AsYRUG200NjhmO7Vw</t>
  </si>
  <si>
    <t>DUKHENGP1BDWELAP4550</t>
  </si>
  <si>
    <t>xA6se/DnQ7mXtRlLvqfo9g</t>
  </si>
  <si>
    <t>DUKHENGP1BDWELAP4560</t>
  </si>
  <si>
    <t>8CkAfgUsTTaSRwX2Z5zjfw</t>
  </si>
  <si>
    <t>DUKHENGP1BDWELAP4570</t>
  </si>
  <si>
    <t>ceWRgZ2gRXGC6i01Mh2ucg</t>
  </si>
  <si>
    <t>DUKHENGP1BDWELAP4580</t>
  </si>
  <si>
    <t>sQGTlWmET3GBD8NT52r4zw</t>
  </si>
  <si>
    <t>DUKHENGP1BDWELAP4590</t>
  </si>
  <si>
    <t>lKwkWXk6QCa5H8Sh3Ju6QQ</t>
  </si>
  <si>
    <t>DUKHENGP1BDWELAP4600</t>
  </si>
  <si>
    <t>o8fb8XV5SU6LKNoDxy44Yw</t>
  </si>
  <si>
    <t>DUKHENGP1BDWELSM4550</t>
  </si>
  <si>
    <t>hZ5S6xn7RvaKsmvs5cZDWQ</t>
  </si>
  <si>
    <t>DUKHENGP1BDWELSM4560</t>
  </si>
  <si>
    <t>0fxYQCMDR2CpJxM1O0SqMw</t>
  </si>
  <si>
    <t>DUKHENGP1BDWELSM4570</t>
  </si>
  <si>
    <t>NFnyFyWxSs+9GhkWQJ2ExA</t>
  </si>
  <si>
    <t>DUKHENGP1BDWELSM4580</t>
  </si>
  <si>
    <t>41kT3BH6TWmNZ3Kf1V0img</t>
  </si>
  <si>
    <t>DUKHENGP1BDWELSM4590</t>
  </si>
  <si>
    <t>XBYk3msXQaKIHOvLGB8TYQ</t>
  </si>
  <si>
    <t>DUKHENGP1BDWELSM4600</t>
  </si>
  <si>
    <t>W0ylOBqKQsiXaoPk/0vmYw</t>
  </si>
  <si>
    <t>DUKHENGP1BDWMEAP4610</t>
  </si>
  <si>
    <t>WkMMx+ZfSm+elHPj90eY/Q</t>
  </si>
  <si>
    <t>DUKHENGP1BDWMEAP4620</t>
  </si>
  <si>
    <t>Qg6/Yu3KSVCI1eHG35ny/g</t>
  </si>
  <si>
    <t>DUKHENGP1BDWMEAP4630</t>
  </si>
  <si>
    <t>DUKHENGP1BDWMEAP4640</t>
  </si>
  <si>
    <t>/C62U+14QSGEgPDQS7eRTg</t>
  </si>
  <si>
    <t>DUKHENGP1BDWMESM4610</t>
  </si>
  <si>
    <t>dt79AqwuT365e77xgO+avA</t>
  </si>
  <si>
    <t>DUKHENGP1BDWMESM4620</t>
  </si>
  <si>
    <t>gKvJ7AQBQlCzPLoWfKzWZQ</t>
  </si>
  <si>
    <t>DUKHENGP1BDWMESM4630</t>
  </si>
  <si>
    <t>+Xei0c2jQPKn+3WHBTIvBg</t>
  </si>
  <si>
    <t>DUKHENGP1BDWMESM4640</t>
  </si>
  <si>
    <t>K9gM07YBTsKTjYCq+chehg</t>
  </si>
  <si>
    <t>DUKHENGP1BDWSTAP4400</t>
  </si>
  <si>
    <t>0nprnVQ8TLy3pUtIHYFjZw</t>
  </si>
  <si>
    <t>DUKHENGP1BDWSTAP4410</t>
  </si>
  <si>
    <t>f2gWDmNsRn+0zzOhBqoh1Q</t>
  </si>
  <si>
    <t>DUKHENGP1BDWSTAP4420</t>
  </si>
  <si>
    <t>OQNEjdsFQVWUC0tDKEHPmA</t>
  </si>
  <si>
    <t>DUKHENGP1BDWSTAP4430</t>
  </si>
  <si>
    <t>D0XNeGZjRuW7ngZ5dRpjgg</t>
  </si>
  <si>
    <t>DUKHENGP1BDWSTAP4440</t>
  </si>
  <si>
    <t>tNhJ1fmzT2CIOXo801k/EA</t>
  </si>
  <si>
    <t>DUKHENGP1BDWSTSM4400</t>
  </si>
  <si>
    <t>qockfVEHSPiHUXGwxrywuw</t>
  </si>
  <si>
    <t>DUKHENGP1BDWSTSM4410</t>
  </si>
  <si>
    <t>4w2daZ28SW6ktsaUHn11iA</t>
  </si>
  <si>
    <t>DUKHENGP1BDWSTSM4420</t>
  </si>
  <si>
    <t>YGbzGXA8RIiaIbe7SIcjHw</t>
  </si>
  <si>
    <t>DUKHENGP1BDWSTSM4430</t>
  </si>
  <si>
    <t>w7upkBRxTsi1cVzEidmcLQ</t>
  </si>
  <si>
    <t>DUKHENGP1BDWSTSM4440</t>
  </si>
  <si>
    <t>xC+DVwL5Q4aEokislLkDUA</t>
  </si>
  <si>
    <t>DUKHENGP1BDWARAP4450</t>
  </si>
  <si>
    <t>YI0kQzVWQxaDdmGd+9GD3g</t>
  </si>
  <si>
    <t>DUKHENGP1BDWARAP4460</t>
  </si>
  <si>
    <t>dcx9rNTySnST9GQsGyqOnQ</t>
  </si>
  <si>
    <t>DUKHENGP1BDWARAP4470</t>
  </si>
  <si>
    <t>fcl+FesTSmmxanbZyYQrUw</t>
  </si>
  <si>
    <t>DUKHENGP1BDWARAP4500</t>
  </si>
  <si>
    <t>IWpFw1FuQh6asWwxQuWm2g</t>
  </si>
  <si>
    <t>DUKHENGP1BDWARAP4510</t>
  </si>
  <si>
    <t>vv7vXs3QS7qEvivkAQlIww</t>
  </si>
  <si>
    <t>DUKHENGP1BDWARAP4520</t>
  </si>
  <si>
    <t>LsCP8ATiSPC0ZsUaT1+gSQ</t>
  </si>
  <si>
    <t>DUKHENGP1BDWARAP4490</t>
  </si>
  <si>
    <t>444KF4zoR4GyaQd54cTAUQ</t>
  </si>
  <si>
    <t>DUKHENGP1BDWARAP4530</t>
  </si>
  <si>
    <t>FYsoknPATVaZYaK56dxL6Q</t>
  </si>
  <si>
    <t>DUKHENGP1BDWARAP4540</t>
  </si>
  <si>
    <t>P6O8Mft6QCm+qDW7b+9gwg</t>
  </si>
  <si>
    <t>DUKHENGP1BDWARAP4480</t>
  </si>
  <si>
    <t>DUKHENGP1BDWARSM4450</t>
  </si>
  <si>
    <t>JK4yPrnDRAS7kqAtvN3B1g</t>
  </si>
  <si>
    <t>DUKHENGP1BDWARSM4460</t>
  </si>
  <si>
    <t>Nt5Ybjr7Qq6Jp3xB9EQIdw</t>
  </si>
  <si>
    <t>DUKHENGP1BDWARSM4470</t>
  </si>
  <si>
    <t>dbW4JIqTQSmacs8j496UdA</t>
  </si>
  <si>
    <t>DUKHENGP1BDWARSM4500</t>
  </si>
  <si>
    <t>U+24XX15TSGII6gL46x00g</t>
  </si>
  <si>
    <t>DUKHENGP1BDWARSM4510</t>
  </si>
  <si>
    <t>rbk2pjXgQZ2wj859lM4LaQ</t>
  </si>
  <si>
    <t>DUKHENGP1BDWARSM4520</t>
  </si>
  <si>
    <t>G4HQ+2+5RGG3DzKPkJkhDQ</t>
  </si>
  <si>
    <t>DUKHENGP1BDWARSM4480</t>
  </si>
  <si>
    <t>dCmmZST/R2WTPLEQgPMdvg</t>
  </si>
  <si>
    <t>DUKHENGP1BDWARSM4490</t>
  </si>
  <si>
    <t>I0kf8/ygRS2DISZkoLA4rA</t>
  </si>
  <si>
    <t>DUKHENGP1BDWARSM4530</t>
  </si>
  <si>
    <t>4DW04uT0QYCpIJIJyl7doQ</t>
  </si>
  <si>
    <t>DUKHENGP1BDWARSM4540</t>
  </si>
  <si>
    <t>i7S6Ki4bRUa0jFCebnzwqQ</t>
  </si>
  <si>
    <t>DUKHENGP2BDWSTAP5180</t>
  </si>
  <si>
    <t>XKbgn82hQHqWrP9GOqxTeg</t>
  </si>
  <si>
    <t>DUKHENGP2BDWSTAP5190</t>
  </si>
  <si>
    <t>asTRZTftQRCSTOR4Rdctxw</t>
  </si>
  <si>
    <t>DUKHENGP2BDWSTAP5200</t>
  </si>
  <si>
    <t>AjqLhrWzRPeXRWD2rprIPA</t>
  </si>
  <si>
    <t>DUKHENGP2BDWSTAP5210</t>
  </si>
  <si>
    <t>RBjX3J2hQga4gUTm97Pm1w</t>
  </si>
  <si>
    <t>DUKHENGP2BDWSTSM5180</t>
  </si>
  <si>
    <t>O4KXvRTdSOylWNRjzQmMqQ</t>
  </si>
  <si>
    <t>DUKHENGP2BDWSTSM5190</t>
  </si>
  <si>
    <t>YUrqjKtrSMemQ01ebZGmlA</t>
  </si>
  <si>
    <t>DUKHENGP2BDWSTSM5200</t>
  </si>
  <si>
    <t>UkgJGdMPSjqigEBbmv8BUQ</t>
  </si>
  <si>
    <t>DUKHENGP2BDWSTSM5210</t>
  </si>
  <si>
    <t>a84KaenBR3W0StOUmukI8A</t>
  </si>
  <si>
    <t>DUKHENGI2BDWELAP5460</t>
  </si>
  <si>
    <t>70jj3V5CQCKbNPiVScNlSw</t>
  </si>
  <si>
    <t>DUKHENGI2BDWSTAP5470</t>
  </si>
  <si>
    <t>nJ590dRUTR6BoM0qBTVDWw</t>
  </si>
  <si>
    <t>DUKHENGI2BDWDRAP5430</t>
  </si>
  <si>
    <t>Lqvx07zoTVOHw/yM34uluw</t>
  </si>
  <si>
    <t>DUKHENGI2BDWFFAP5440</t>
  </si>
  <si>
    <t>cg8t62/vQ0+CnXnshy7ggw</t>
  </si>
  <si>
    <t>DUKHENGI2BDWWSAP5450</t>
  </si>
  <si>
    <t>CmvIEwGeRt23bfolfm3nYQ</t>
  </si>
  <si>
    <t>DUKHENGI2BDWIRAP5490</t>
  </si>
  <si>
    <t>KIaRLhLBSa68uaTcXCap0w</t>
  </si>
  <si>
    <t>DUKHENGI2BDWTCAP5480</t>
  </si>
  <si>
    <t>f/W3tQKoQ627k9qHxN1m5Q</t>
  </si>
  <si>
    <t>DUKHENGI2BDWPSAP5520</t>
  </si>
  <si>
    <t>TlhOYPDPQgiCY7LjhAvT8w</t>
  </si>
  <si>
    <t>DUKHENGI2BDWSLAP5500</t>
  </si>
  <si>
    <t>T+LiIV8sRGyYBPlrmhxqAA</t>
  </si>
  <si>
    <t>DUKHENGI2BDWBWAP5510</t>
  </si>
  <si>
    <t>hqGlQcVoSOakUIvFT2De5g</t>
  </si>
  <si>
    <t>DUKHENGI2BDWRWAP5530</t>
  </si>
  <si>
    <t>6HHC0SoVTECwqsy4ZGUdVA</t>
  </si>
  <si>
    <t>DUKHENGI2BDWIWAP5540</t>
  </si>
  <si>
    <t>0EC4VczaSQu2TpuY+vce3w</t>
  </si>
  <si>
    <t>DUKHENGI2BDWGZAP5550</t>
  </si>
  <si>
    <t>HRWBZk2cR9CGiOa3mUGTHA</t>
  </si>
  <si>
    <t>DUKHENGI2BDWELSM5460</t>
  </si>
  <si>
    <t>yqlmeltWRLK0fZyzn5r3ng</t>
  </si>
  <si>
    <t>DUKHENGI2BDWSTSM5470</t>
  </si>
  <si>
    <t>aJZNU4NrRdeBCwd6zMeuQA</t>
  </si>
  <si>
    <t>DUKHENGI2BDWDRSM5430</t>
  </si>
  <si>
    <t>1nK9+NlrS1OYOvBa7Lmakw</t>
  </si>
  <si>
    <t>DUKHENGI2BDWFFSM5440</t>
  </si>
  <si>
    <t>9Zh5FlbqS1upu+trbTqPlA</t>
  </si>
  <si>
    <t>DUKHENGI2BDWWSSM5450</t>
  </si>
  <si>
    <t>BS0bcahNSkqZdAbHKnuJEA</t>
  </si>
  <si>
    <t>DUKHENGI2BDWIRSM5490</t>
  </si>
  <si>
    <t>1u7UmYtoR0iN4yxjQxZ7Fw</t>
  </si>
  <si>
    <t>DUKHENGI2BDWTCSM5480</t>
  </si>
  <si>
    <t>P0ivcQZLRWOd+WgrUBzBPQ</t>
  </si>
  <si>
    <t>DUKHENGI2BDWPSSM5520</t>
  </si>
  <si>
    <t>AIv+WjTFQ3KOIHyFZ6KjBQ</t>
  </si>
  <si>
    <t>DUKHENGI2BDWSLSM5500</t>
  </si>
  <si>
    <t>DCox8G4KRIinpNuTnsrJhw</t>
  </si>
  <si>
    <t>DUKHENGI2BDWBWSM5510</t>
  </si>
  <si>
    <t>yyQFbfcfS7+TSFY/iKFgkA</t>
  </si>
  <si>
    <t>DUKHENGI2BDWRWSM5530</t>
  </si>
  <si>
    <t>p1PtBv+RRFaBtEvX/cynag</t>
  </si>
  <si>
    <t>DUKHENGI2BDWIWSM5540</t>
  </si>
  <si>
    <t>4yIrfW3wRZSMCmmpy7xf/g</t>
  </si>
  <si>
    <t>DUKHENGI2BDWGZSM5550</t>
  </si>
  <si>
    <t>IvzlKFQTRq6zGYaNRS1uyQ</t>
  </si>
  <si>
    <t>DUKHENGP2BDWMEAP5390</t>
  </si>
  <si>
    <t>opw0b67ARtue6iX5nlriGg</t>
  </si>
  <si>
    <t>DUKHENGP2BDWMEAP5400</t>
  </si>
  <si>
    <t>HVa8RzG3SqOC9rxcHObyqA</t>
  </si>
  <si>
    <t>DUKHENGP2BDWMEAP5410</t>
  </si>
  <si>
    <t>9fiBitq9SbqtHNpO/dorVg</t>
  </si>
  <si>
    <t>DUKHENGP2BDWMEAP5420</t>
  </si>
  <si>
    <t>7a67ZEUTQiCvSQTZeJH+VQ</t>
  </si>
  <si>
    <t>DUKHENGP2BDWMESM5390</t>
  </si>
  <si>
    <t>SS25S7ERRqO/PR1jPu3nIw</t>
  </si>
  <si>
    <t>DUKHENGP2BDWMESM5400</t>
  </si>
  <si>
    <t>XSxloOOGSIOkR4esKnkwQw</t>
  </si>
  <si>
    <t>DUKHENGP2BDWMESM5410</t>
  </si>
  <si>
    <t>0rXWLa53R82k41SnByOIEw</t>
  </si>
  <si>
    <t>DUKHENGP2BDWMESM5420</t>
  </si>
  <si>
    <t>KsmRFEBJSBSMYMyUzoOQfQ</t>
  </si>
  <si>
    <t>DUKHENGP2BDWELSM5330</t>
  </si>
  <si>
    <t>ahaS1RBkRHyUEsCACa8e4A</t>
  </si>
  <si>
    <t>DUKHENGP2BDWELSM5340</t>
  </si>
  <si>
    <t>/4P8dCNJSfGL+Y/VJu7zZQ</t>
  </si>
  <si>
    <t>DUKHENGP2BDWELSM5350</t>
  </si>
  <si>
    <t>bFh+VyXtR0a+QBEFEKkpJw</t>
  </si>
  <si>
    <t>DUKHENGP2BDWELSM5360</t>
  </si>
  <si>
    <t>VwGdNAa0RPOxmr+Sv0rUaw</t>
  </si>
  <si>
    <t>DUKHENGP2BDWELSM5370</t>
  </si>
  <si>
    <t>UGZe2Bd6SbCRSvlqY8pEeg</t>
  </si>
  <si>
    <t>DUKHENGP2BDWELSM5380</t>
  </si>
  <si>
    <t>XCYYaiN8Qy+qTDW7UIziQQ</t>
  </si>
  <si>
    <t>DUKHENGP2BDWELAP5330</t>
  </si>
  <si>
    <t>M/t9f4W3TIWjdrXyIa5k7g</t>
  </si>
  <si>
    <t>DUKHENGP2BDWELAP5340</t>
  </si>
  <si>
    <t>q6s3tuTITBKsuFsDwp4h2g</t>
  </si>
  <si>
    <t>DUKHENGP2BDWELAP5350</t>
  </si>
  <si>
    <t>Sqh/JDFSQK6uwseWXmUe6Q</t>
  </si>
  <si>
    <t>DUKHENGP2BDWELAP5360</t>
  </si>
  <si>
    <t>PxrSlTNMRT+la+iP09Uw2w</t>
  </si>
  <si>
    <t>DUKHENGP2BDWELAP5370</t>
  </si>
  <si>
    <t>h7GNq7DyTne4FH9BS7oqog</t>
  </si>
  <si>
    <t>DUKHENGP2BDWELAP5380</t>
  </si>
  <si>
    <t>hSxFEBf+RP6Ca/OgqOEOEQ</t>
  </si>
  <si>
    <t>DUKHENGP2BDWARAP5230</t>
  </si>
  <si>
    <t>vDLG5auhSMOU7ZYNfV906A</t>
  </si>
  <si>
    <t>DUKHENGP2BDWARAP5250</t>
  </si>
  <si>
    <t>D2PZZKTlQ9OzRKERbMJcig</t>
  </si>
  <si>
    <t>DUKHENGP2BDWARAP5260</t>
  </si>
  <si>
    <t>L77b2ZzfTj2KRcRKF3R7mQ</t>
  </si>
  <si>
    <t>DUKHENGP2BDWARAP5270</t>
  </si>
  <si>
    <t>XQ+XkwvCTUS7Wp+EB31xOA</t>
  </si>
  <si>
    <t>DUKHENGP2BDWARAP5280</t>
  </si>
  <si>
    <t>fW5c1ygFSTGWzAPlF+KBFg</t>
  </si>
  <si>
    <t>DUKHENGP2BDWARAP5290</t>
  </si>
  <si>
    <t>prpXs9vUR4Guwf98eeBvmA</t>
  </si>
  <si>
    <t>DUKHENGP2BDWARAP5310</t>
  </si>
  <si>
    <t>efeQrSKjRKaw50wDVesxsQ</t>
  </si>
  <si>
    <t>DUKHENGP2BDWARAP5320</t>
  </si>
  <si>
    <t>t7r1Zzf2QmaOUOj++ShB3Q</t>
  </si>
  <si>
    <t>DUKHENGP2BDWARSM5230</t>
  </si>
  <si>
    <t>VuO2VS9AQK67RBs7NrpdJQ</t>
  </si>
  <si>
    <t>DUKHENGP2BDWARSM5250</t>
  </si>
  <si>
    <t>q1UYEaxbSsyKTEXvVdyR8Q</t>
  </si>
  <si>
    <t>DUKHENGP2BDWARSM5260</t>
  </si>
  <si>
    <t>QPCUPhoAROKIWoH683Be4w</t>
  </si>
  <si>
    <t>DUKHENGP2BDWARSM5270</t>
  </si>
  <si>
    <t>PRcC1QtsTua6gumsU19DjA</t>
  </si>
  <si>
    <t>DUKHENGP2BDWARSM5280</t>
  </si>
  <si>
    <t>S9cIukAhRyuEQ03k6r1n0g</t>
  </si>
  <si>
    <t>DUKHENGP2BDWARSM5290</t>
  </si>
  <si>
    <t>0fuM63gDS52lpo2ImLsyoQ</t>
  </si>
  <si>
    <t>DUKHENGP2BDWARSM5310</t>
  </si>
  <si>
    <t>DBfEkCueSiOkPh+Np5lDNg</t>
  </si>
  <si>
    <t>DUKHENGP2BDWARSM5320</t>
  </si>
  <si>
    <t>WPryOFzLSASRHm8XpfZS+g</t>
  </si>
  <si>
    <t>DUKHENGP03DWELSM5710</t>
  </si>
  <si>
    <t>FI0IRYJjQLuci6DT4FX/0Q</t>
  </si>
  <si>
    <t>DUKHENGP03DWELSM5720</t>
  </si>
  <si>
    <t>fP4ggIxNTomUoGgkECedZA</t>
  </si>
  <si>
    <t>DUKHENGP03DWELSM5730</t>
  </si>
  <si>
    <t>pfZ4oV88Qf2Nz2q+ZBHx0g</t>
  </si>
  <si>
    <t>DUKHENGP03DWELSM5740</t>
  </si>
  <si>
    <t>QO+cWnxmTBezpJ2L6GomJA</t>
  </si>
  <si>
    <t>DUKHENGP03DWELSM5750</t>
  </si>
  <si>
    <t>C535w4SXR4qDEFsr5JSzUw</t>
  </si>
  <si>
    <t>DUKHENGP03DWELSM5760</t>
  </si>
  <si>
    <t>Bl30H9x9TxyPuQH5NBQ0lA</t>
  </si>
  <si>
    <t>DUKHENGP03DWELAP5740</t>
  </si>
  <si>
    <t>4PCfl7WhT3qtgHvxkYqOZg</t>
  </si>
  <si>
    <t>DUKHENGP03DWELAP5750</t>
  </si>
  <si>
    <t>7L2R+i41T8i7u0dxIVVwvw</t>
  </si>
  <si>
    <t>DUKHENGP03DWELAP5760</t>
  </si>
  <si>
    <t>wZ0f6D5BSdG4B+IkZzGwYg</t>
  </si>
  <si>
    <t>DUKHENGP03DWELAP5710</t>
  </si>
  <si>
    <t>UAlfL8EeSSihpzbspRsVdA</t>
  </si>
  <si>
    <t>DUKHENGP03DWELAP5720</t>
  </si>
  <si>
    <t>m7emT1cfRIeX+XmwVzBWyA</t>
  </si>
  <si>
    <t>DUKHENGP03DWELAP5730</t>
  </si>
  <si>
    <t>HnBHdcS3Txeu1zb9+8IgBw</t>
  </si>
  <si>
    <t>DUKHENGI03DWELAP5840</t>
  </si>
  <si>
    <t>REmcl/anTxKGftlMvSRVkA</t>
  </si>
  <si>
    <t>DUKHENGI03DWSTAP5850</t>
  </si>
  <si>
    <t>SjZshSd0SWO4z5PiqO3ZlQ</t>
  </si>
  <si>
    <t>DUKHENGI03DWDRAP5810</t>
  </si>
  <si>
    <t>kScWj79tQHCIkZn7GeTS+w</t>
  </si>
  <si>
    <t>DUKHENGI03DWFFAP5820</t>
  </si>
  <si>
    <t>aAVyqiJRTB6Nr6L/8pV0Ig</t>
  </si>
  <si>
    <t>DUKHENGI03DWWSAP5830</t>
  </si>
  <si>
    <t>1XCAWB/EQaCiQfxFLciypg</t>
  </si>
  <si>
    <t>DUKHENGI03DWIRAP5870</t>
  </si>
  <si>
    <t>dn730uDUQDCQNKZ/FJzyBg</t>
  </si>
  <si>
    <t>DUKHENGI03DWTCAP5860</t>
  </si>
  <si>
    <t>PChvhmtaRVKlCUu8hO4huw</t>
  </si>
  <si>
    <t>DUKHENGI03DWPSAP5900</t>
  </si>
  <si>
    <t>0I8ArSFURxGaVwBu9A44fA</t>
  </si>
  <si>
    <t>DUKHENGI03DWSLAP5880</t>
  </si>
  <si>
    <t>ggWO+fZDRvG/guazruCeFA</t>
  </si>
  <si>
    <t>DUKHENGI03DWBWAP5890</t>
  </si>
  <si>
    <t>N1VbFithTOqR6i6EPuV0CA</t>
  </si>
  <si>
    <t>DUKHENGI03DWRWAP5910</t>
  </si>
  <si>
    <t>8HJNrYAoTBCNkJWuKGd4ZA</t>
  </si>
  <si>
    <t>DUKHENGI03DWIWAP5920</t>
  </si>
  <si>
    <t>QnuJ6JGWSDK3KYmz5XDk6A</t>
  </si>
  <si>
    <t>DUKHENGI03DWTRAP5930</t>
  </si>
  <si>
    <t>gOPpTVc3Ti2G2QO4zBhOUQ</t>
  </si>
  <si>
    <t>DUKHENGI03DWGZAP5940</t>
  </si>
  <si>
    <t>rIhpyPqeRgqHHcvlAyxZAw</t>
  </si>
  <si>
    <t>DUKHENGI03DWGHAP5950</t>
  </si>
  <si>
    <t>5a5TonUiRCShU8OAhfA/wA</t>
  </si>
  <si>
    <t>DUKHENGI03DWELSM5840</t>
  </si>
  <si>
    <t>Yd5RWnGRRiabiTj+LVehBw</t>
  </si>
  <si>
    <t>DUKHENGI03DWSTSM5850</t>
  </si>
  <si>
    <t>doTP6PYVRGKZbpgf/K5DEQ</t>
  </si>
  <si>
    <t>DUKHENGI03DWDRSM5810</t>
  </si>
  <si>
    <t>t/82UcnvRLqZDs44up2wSw</t>
  </si>
  <si>
    <t>DUKHENGI03DWFFSM5820</t>
  </si>
  <si>
    <t>7sEhs5ZxQfuCu1RW2VnddQ</t>
  </si>
  <si>
    <t>DUKHENGI03DWWSSM5830</t>
  </si>
  <si>
    <t>JVauB5JHT5SPVGJ/HN6fMg</t>
  </si>
  <si>
    <t>DUKHENGI03DWIRSM5870</t>
  </si>
  <si>
    <t>EjmgPTNTSmKCQ7mjDmF/KA</t>
  </si>
  <si>
    <t>DUKHENGI03DWTCSM5860</t>
  </si>
  <si>
    <t>Dgi4Z55wSyGSJ0l0q57zvA</t>
  </si>
  <si>
    <t>DUKHENGI03DWPSSM5900</t>
  </si>
  <si>
    <t>M8sjJVM2QzGSJccr2cuizQ</t>
  </si>
  <si>
    <t>DUKHENGI03DWSLSM5880</t>
  </si>
  <si>
    <t>j4sPh7DDSzuwDpRHh0qRxg</t>
  </si>
  <si>
    <t>DUKHENGI03DWBWSM5890</t>
  </si>
  <si>
    <t>ilfHnjJtQjGtFWtWPYN1Rg</t>
  </si>
  <si>
    <t>DUKHENGI03DWRWSM5910</t>
  </si>
  <si>
    <t>jxkW+fCzSsaAH1Sf3hky5g</t>
  </si>
  <si>
    <t>DUKHENGI03DWIWSM5920</t>
  </si>
  <si>
    <t>HczDrW2mTEmmKEJE5hvt4Q</t>
  </si>
  <si>
    <t>DUKHENGI03DWTRSM5930</t>
  </si>
  <si>
    <t>hjyXM46ySvqmCL11nAr+mg</t>
  </si>
  <si>
    <t>DUKHENGI03DWGZSM5940</t>
  </si>
  <si>
    <t>DjY9JrphTNaQd3+/bKLJVw</t>
  </si>
  <si>
    <t>DUKHENGI03DWGHSM5950</t>
  </si>
  <si>
    <t>X4h3P389RRit4tvQ2nHndA</t>
  </si>
  <si>
    <t>DUKHENGP03DWMEAP5770</t>
  </si>
  <si>
    <t>/aJiALenTC2uSo2ykCbxsg</t>
  </si>
  <si>
    <t>DUKHENGP03DWMEAP5780</t>
  </si>
  <si>
    <t>hCEfeAEcSgmBMwcL36aS4Q</t>
  </si>
  <si>
    <t>DUKHENGP03DWMEAP5790</t>
  </si>
  <si>
    <t>8LPQxdUaQOSINyUM2PJNkw</t>
  </si>
  <si>
    <t>DUKHENGP03DWMEAP5800</t>
  </si>
  <si>
    <t>dW/mLzjESGOlJgaafRv66Q</t>
  </si>
  <si>
    <t>DUKHENGP03DWMESM5770</t>
  </si>
  <si>
    <t>h6R0imndQemwWDOSn2UbOw</t>
  </si>
  <si>
    <t>DUKHENGP03DWMESM5780</t>
  </si>
  <si>
    <t>talGRau0SVWZQ+4v8m25ig</t>
  </si>
  <si>
    <t>DUKHENGP03DWMESM5790</t>
  </si>
  <si>
    <t>YPOw/lASSu2Tz5AVvvXq4Q</t>
  </si>
  <si>
    <t>DUKHENGP03DWMESM5800</t>
  </si>
  <si>
    <t>rckJtdQzRsSykMTTp1YuwQ</t>
  </si>
  <si>
    <t>DUKHENGP03DWARAP5610</t>
  </si>
  <si>
    <t>PCw6PIaSSI6lbpG21vAGHQ</t>
  </si>
  <si>
    <t>DUKHENGP03DWARAP5620</t>
  </si>
  <si>
    <t>ZHoTaE13TU6G7xzIT5RxPA</t>
  </si>
  <si>
    <t>DUKHENGP03DWARAP5630</t>
  </si>
  <si>
    <t>zI5zl9P0Q2W59AddXXUWzA</t>
  </si>
  <si>
    <t>DUKHENGP03DWARAP5640</t>
  </si>
  <si>
    <t>o4gqkeQSThCq0ZYw+0n2tA</t>
  </si>
  <si>
    <t>DUKHENGP03DWARAP5650</t>
  </si>
  <si>
    <t>hKTGhKx2RGOtjw4MBWQ7JA</t>
  </si>
  <si>
    <t>DUKHENGP03DWARAP5660</t>
  </si>
  <si>
    <t>M40nBK6VTDyw8UgTVQFU7g</t>
  </si>
  <si>
    <t>DUKHENGP03DWARAP5670</t>
  </si>
  <si>
    <t>jxOSRDlZTFCU1CJ2P245SQ</t>
  </si>
  <si>
    <t>DUKHENGP03DWARAP5680</t>
  </si>
  <si>
    <t>4hTqMOMwQY+cSG9/0av2Cw</t>
  </si>
  <si>
    <t>DUKHENGP03DWARAP5690</t>
  </si>
  <si>
    <t>zTdvq/PgRSG4qWqVY/RzmA</t>
  </si>
  <si>
    <t>DUKHENGP03DWARAP5700</t>
  </si>
  <si>
    <t>Dpbiuh45TtO2WwGSK4R/RA</t>
  </si>
  <si>
    <t>DUKHENGP03DWARSM5610</t>
  </si>
  <si>
    <t>TexPCWFUSGmNWgVQ42O0Cw</t>
  </si>
  <si>
    <t>DUKHENGP03DWARSM5620</t>
  </si>
  <si>
    <t>FBnCtwzTSsODeVEwJMAnQg</t>
  </si>
  <si>
    <t>DUKHENGP03DWARSM5630</t>
  </si>
  <si>
    <t>U+8mNnk/T8WuZrqmw6+UIw</t>
  </si>
  <si>
    <t>DUKHENGP03DWARSM5640</t>
  </si>
  <si>
    <t>DUKHENGP03DWARSM5650</t>
  </si>
  <si>
    <t>zAErE6zESA2TglDh9HqS9Q</t>
  </si>
  <si>
    <t>DUKHENGP03DWARSM5660</t>
  </si>
  <si>
    <t>9gRXSGWzQpSoNZ2ZKiadnw</t>
  </si>
  <si>
    <t>DUKHENGP03DWARSM5670</t>
  </si>
  <si>
    <t>taSVXtkiSlyzTyRpSA1kpA</t>
  </si>
  <si>
    <t>DUKHENGP03DWARSM5680</t>
  </si>
  <si>
    <t>aBCpHTZ2T1ae6Qw5lZXmkA</t>
  </si>
  <si>
    <t>DUKHENGP03DWARSM5690</t>
  </si>
  <si>
    <t>S0BEYEuTQy2nPG0r5IllvQ</t>
  </si>
  <si>
    <t>DUKHENGP03DWARSM5700</t>
  </si>
  <si>
    <t>kJAmMPeJR/Cetsv1ar3mLQ</t>
  </si>
  <si>
    <t>DUKHENGP03DWSTAP5560</t>
  </si>
  <si>
    <t>bBwiuEhgR0Gmbl1ZtFu91A</t>
  </si>
  <si>
    <t>DUKHENGP03DWSTAP5570</t>
  </si>
  <si>
    <t>jrYb+hS+SQS0LaK+7eBAeA</t>
  </si>
  <si>
    <t>DUKHENGP03DWSTAP5580</t>
  </si>
  <si>
    <t>fLlZdKyOTRi+SMUoQc+36g</t>
  </si>
  <si>
    <t>DUKHENGP03DWSTAP5590</t>
  </si>
  <si>
    <t>re8tJnjdTryfJM2zZcFMIA</t>
  </si>
  <si>
    <t>DUKHENGP03DWSTAP5600</t>
  </si>
  <si>
    <t>CuW+VTnORIuSkR1CaqGQ5g</t>
  </si>
  <si>
    <t>DUKHENGP03DWSTSM5600</t>
  </si>
  <si>
    <t>mYMtuSYaSw2gftektTgjCw</t>
  </si>
  <si>
    <t>DUKHENGP03DWSTSM5560</t>
  </si>
  <si>
    <t>retbBcIQTTqwhOxXyoij3w</t>
  </si>
  <si>
    <t>DUKHENGP03DWSTSM5570</t>
  </si>
  <si>
    <t>ONGt3kCPSvOA6XVldi9fMw</t>
  </si>
  <si>
    <t>DUKHENGP03DWSTSM5580</t>
  </si>
  <si>
    <t>mqbV0OO8QUOp1xPf2a5rmw</t>
  </si>
  <si>
    <t>DUKHENGP03DWSTSM5590</t>
  </si>
  <si>
    <t>XkBH0MsGQgesYX6Dn6KM4w</t>
  </si>
  <si>
    <t>DUKHMOBP2APS00002140</t>
  </si>
  <si>
    <t>Receiving of Site Instruction</t>
  </si>
  <si>
    <t>Tn3q5BGORyiDLQBRdDBQsQ</t>
  </si>
  <si>
    <t>PACKAGE 2A - VILLA</t>
  </si>
  <si>
    <t>DUKHMOBP2APS00002145</t>
  </si>
  <si>
    <t>Finalization of Subcontractor</t>
  </si>
  <si>
    <t>DCjNjJcZQBSN4sCv7z5RNQ</t>
  </si>
  <si>
    <t>DUKHMOBP2APS00002150</t>
  </si>
  <si>
    <t>Submission of Cost Proposal</t>
  </si>
  <si>
    <t>L/dlAWyYQBK4OJBUOqBYxg</t>
  </si>
  <si>
    <t>DUKHMOBP2APS00002155</t>
  </si>
  <si>
    <t>Approval of Cost Proposal</t>
  </si>
  <si>
    <t>zLhiqYAiSjuJaxyEaSeyrQ</t>
  </si>
  <si>
    <t>DUKHMOBP2APS00002160</t>
  </si>
  <si>
    <t>Receiving of Variation Order</t>
  </si>
  <si>
    <t>NCz/r29HThKoMhqALHYInA</t>
  </si>
  <si>
    <t>DUKHMOBP2APS00002165</t>
  </si>
  <si>
    <t>Engineering &amp; Procurement</t>
  </si>
  <si>
    <t>KJr7VMb5R5SAApUkFQiLig</t>
  </si>
  <si>
    <t>DUKHMOBP2APS00002170</t>
  </si>
  <si>
    <t>Commencement of Construction Work</t>
  </si>
  <si>
    <t>7YG5VdG4RJix0Lg5vbTrFg</t>
  </si>
  <si>
    <t>DUKHMOBP1BPS00002070</t>
  </si>
  <si>
    <t>SkmogfopTdSUeyVA4vXsAw</t>
  </si>
  <si>
    <t>PACKAGE 1B - VILLA</t>
  </si>
  <si>
    <t>DUKHMOBP1BPS00002075</t>
  </si>
  <si>
    <t>Cr0b5UeHQTew8OvXplNLYw</t>
  </si>
  <si>
    <t>DUKHMOBP1BPS00002080</t>
  </si>
  <si>
    <t>MDCk3v7qQYmsG3GSm2BGEw</t>
  </si>
  <si>
    <t>DUKHMOBP1BPS00002085</t>
  </si>
  <si>
    <t>0QUyTZ9XT4+vulAqxuUcyQ</t>
  </si>
  <si>
    <t>DUKHMOBP1BPS00002090</t>
  </si>
  <si>
    <t>RgYwbcyKSfqC/LM5JCMRnw</t>
  </si>
  <si>
    <t>DUKHMOBP1BPS00002095</t>
  </si>
  <si>
    <t>eUDuAMD+SlaK/D0LP2FqJw</t>
  </si>
  <si>
    <t>DUKHMOBP1BPS00002100</t>
  </si>
  <si>
    <t>QLwMscttQbuZgVGHEYhKbA</t>
  </si>
  <si>
    <t>DUKHMOBP03PS00002295</t>
  </si>
  <si>
    <t>WfsoKsroQROLi7S6OO/25Q</t>
  </si>
  <si>
    <t>PACKAGE 3 - APARTMENT</t>
  </si>
  <si>
    <t>DUKHMOBP03PS00002300</t>
  </si>
  <si>
    <t>y/KScyISRyeRWSwNPMPC0Q</t>
  </si>
  <si>
    <t>DUKHMOBP03PS00002305</t>
  </si>
  <si>
    <t>ZdaFAZzUQRGnjUiHen8LTw</t>
  </si>
  <si>
    <t>DUKHMOBP03PS00002310</t>
  </si>
  <si>
    <t>DN9YTHH4SZ+94aXkK9+HIg</t>
  </si>
  <si>
    <t>DUKHMOBP03PS00002280</t>
  </si>
  <si>
    <t>5W/3LfFhSr2ZQmFa6wcU2g</t>
  </si>
  <si>
    <t>DUKHMOBP03PS00002285</t>
  </si>
  <si>
    <t>ePsrU9DVSMiIM7DjzTzETQ</t>
  </si>
  <si>
    <t>DUKHMOBP03PS00002290</t>
  </si>
  <si>
    <t>Z2Yr++meR/GgayYojTYqmA</t>
  </si>
  <si>
    <t>DUKHMOBI2BPS00002245</t>
  </si>
  <si>
    <t>f4hggcWTRvuPmF4PXkqg5A</t>
  </si>
  <si>
    <t>PACKAGE 2B - INFRASTRUCTURE</t>
  </si>
  <si>
    <t>DUKHMOBI2BPS00002250</t>
  </si>
  <si>
    <t>4bCKBxYuTjaazy8aiU8GXA</t>
  </si>
  <si>
    <t>DUKHMOBI2BPS00002255</t>
  </si>
  <si>
    <t>JUsJu/i1SWCmZzhtYON5KQ</t>
  </si>
  <si>
    <t>DUKHMOBI2BPS00002260</t>
  </si>
  <si>
    <t>q/WwNJOcSHia+BbgcsAXRg</t>
  </si>
  <si>
    <t>DUKHMOBI2BPS00002265</t>
  </si>
  <si>
    <t>XHDGe1GMQjmiYI8sj6nNbQ</t>
  </si>
  <si>
    <t>DUKHMOBI2BPS00002270</t>
  </si>
  <si>
    <t>XOQGjwr+SdyNNmaJRZkKLQ</t>
  </si>
  <si>
    <t>DUKHMOBI2BPS00002275</t>
  </si>
  <si>
    <t>La9VGSNoQ2q0c2oX6R3YVQ</t>
  </si>
  <si>
    <t>DUKHMOBI1APS00002035</t>
  </si>
  <si>
    <t>2Sfu9a6vTKeK4sxIMJmYXw</t>
  </si>
  <si>
    <t>PACKAGE 1A - INFRASTRUCTURE</t>
  </si>
  <si>
    <t>DUKHMOBI1APS00002040</t>
  </si>
  <si>
    <t>8aCCZL6RSWSLLSQbUpeg/A</t>
  </si>
  <si>
    <t>DUKHMOBI1APS00002045</t>
  </si>
  <si>
    <t>r0s5Jr+sSuqj4LXPGg3YBA</t>
  </si>
  <si>
    <t>DUKHMOBI1APS00002050</t>
  </si>
  <si>
    <t>j9b+DeeeQtqjkTVX8TApUA</t>
  </si>
  <si>
    <t>DUKHMOBI1APS00002055</t>
  </si>
  <si>
    <t>qITXsBWhSNSSliX7ihThGw</t>
  </si>
  <si>
    <t>DUKHMOBI1APS00002060</t>
  </si>
  <si>
    <t>oUH4NJwbSauqgFsK4fKRdA</t>
  </si>
  <si>
    <t>DUKHMOBI1APS00002065</t>
  </si>
  <si>
    <t>NZiFFVsPRKaI/oyN3XKz3w</t>
  </si>
  <si>
    <t>DUKHMOBI1APS00002043</t>
  </si>
  <si>
    <t>Submission &amp; Approval of General Site Layout</t>
  </si>
  <si>
    <t>G1EiYiwiQF2CNOjjA8OdBw</t>
  </si>
  <si>
    <t>DUKHMOBI1APS00001000</t>
  </si>
  <si>
    <t>Submission of New Site Design Layout</t>
  </si>
  <si>
    <t>44aQbJEYQ1CQ91RcBmOh3w</t>
  </si>
  <si>
    <t>bRhhc9wzTlCfDlhtCkRJTg</t>
  </si>
  <si>
    <t>DUKHMOBI1APS00001200</t>
  </si>
  <si>
    <t>Approval of New Site Design Layout</t>
  </si>
  <si>
    <t>rygNNHOHQLmQwbMuHuGLUw</t>
  </si>
  <si>
    <t>mUa/mwVkL06WZ2VwS6c03g</t>
  </si>
  <si>
    <t>DUKHMOBI1APS00001225</t>
  </si>
  <si>
    <t>Submission of Finished Floor Level</t>
  </si>
  <si>
    <t>fOov3uk5QImF8vTG2PRVIA</t>
  </si>
  <si>
    <t>DUKHMOBI1APS00001250</t>
  </si>
  <si>
    <t>Approval of Finished Floor Level</t>
  </si>
  <si>
    <t>Vk40iV5YRyaUjAGAEaxmhQ</t>
  </si>
  <si>
    <t>1bxI7mBXcUGHOwncrhw4Ig</t>
  </si>
  <si>
    <t>DUKHMOBI1APS00001300</t>
  </si>
  <si>
    <t>Submission of New Site Design MEP Services Layout</t>
  </si>
  <si>
    <t>Uma2XfeLQ8SITVfsO1wy/A</t>
  </si>
  <si>
    <t>DUKHMOBI1APS00001400</t>
  </si>
  <si>
    <t>Approval of New Site Design MEP Services Layout</t>
  </si>
  <si>
    <t>jAAXMisNTE+d1sFIiD6fyA</t>
  </si>
  <si>
    <t>DUKHMOBP2BPS00002210</t>
  </si>
  <si>
    <t>CHG1xONoRt6Ig3vbsUBNOA</t>
  </si>
  <si>
    <t>PACKAGE 2B - VILLA</t>
  </si>
  <si>
    <t>DUKHMOBP2BPS00002215</t>
  </si>
  <si>
    <t>38onYNPrTDKobKm6NBTy0Q</t>
  </si>
  <si>
    <t>DUKHMOBP2BPS00002220</t>
  </si>
  <si>
    <t>0tW0UkZwTUmAbVhXAkHJMQ</t>
  </si>
  <si>
    <t>DUKHMOBP2BPS00002225</t>
  </si>
  <si>
    <t>fmVAn88HSu++I1Ywl9x6bw</t>
  </si>
  <si>
    <t>DUKHMOBP2BPS00002230</t>
  </si>
  <si>
    <t>iOoAO/oRQ7aenGvZyBfcfQ</t>
  </si>
  <si>
    <t>DUKHMOBP2BPS00002235</t>
  </si>
  <si>
    <t>5ZX9SOYQTSesDrDB5qSVQQ</t>
  </si>
  <si>
    <t>DUKHMOBP2BPS00002240</t>
  </si>
  <si>
    <t>53hKxg8nTTujPCo7qpx3Dw</t>
  </si>
  <si>
    <t>DUKHMOBI2APS00002175</t>
  </si>
  <si>
    <t>YYBlsMOQSZ+xXZQF1PmWWg</t>
  </si>
  <si>
    <t>PACKAGE 2A- INFRASTRUCTURE</t>
  </si>
  <si>
    <t>DUKHMOBI2APS00002180</t>
  </si>
  <si>
    <t>yH9TM9RBSseAbV3LEaPdfA</t>
  </si>
  <si>
    <t>DUKHMOBI2APS00002185</t>
  </si>
  <si>
    <t>bRof1KunRh6dwpoAUOedzQ</t>
  </si>
  <si>
    <t>DUKHMOBI2APS00002190</t>
  </si>
  <si>
    <t>lgeLu48hRiOuHKea1CB/7A</t>
  </si>
  <si>
    <t>DUKHMOBI2APS00002195</t>
  </si>
  <si>
    <t>cFX/7ZCXTWOisRUgGcEX/Q</t>
  </si>
  <si>
    <t>DUKHMOBI2APS00002200</t>
  </si>
  <si>
    <t>Dx3q3P3HQBu+lOOHS99ubA</t>
  </si>
  <si>
    <t>DUKHMOBI2APS00002205</t>
  </si>
  <si>
    <t>2W7EY6FzQQadjliLnpv3WA</t>
  </si>
  <si>
    <t>DUKHMOBI03PS00002315</t>
  </si>
  <si>
    <t>36vfoOGySRuKAuHh31+HYA</t>
  </si>
  <si>
    <t>PACKAGE 3 - INFRASTRUCTURE</t>
  </si>
  <si>
    <t>DUKHMOBI03PS00002320</t>
  </si>
  <si>
    <t>Lmk6VuY4TeiW3fhcZ/uH7g</t>
  </si>
  <si>
    <t>DUKHMOBI03PS00002325</t>
  </si>
  <si>
    <t>5IwxHMLBTYG9LNhLbmjw0A</t>
  </si>
  <si>
    <t>DUKHMOBI03PS00002330</t>
  </si>
  <si>
    <t>FV5XH/fcRuCIYOK0kUxGog</t>
  </si>
  <si>
    <t>DUKHMOBI03PS00002335</t>
  </si>
  <si>
    <t>2U2Dq1C2R+GzMYGO2yfQ4w</t>
  </si>
  <si>
    <t>DUKHMOBI03PS00002340</t>
  </si>
  <si>
    <t>zuDPSbdnQQiKvwAbpVa+Vg</t>
  </si>
  <si>
    <t>DUKHMOBI03PS00002345</t>
  </si>
  <si>
    <t>uzR0DGRGRHSQrZ12oFDUVw</t>
  </si>
  <si>
    <t>DUKHMOBI1BPS00002105</t>
  </si>
  <si>
    <t>2rmjb++tSEqCzSuJW6dnQw</t>
  </si>
  <si>
    <t>PACKAGE 1B -INFRASTRUCTURE</t>
  </si>
  <si>
    <t>DUKHMOBI1BPS00002110</t>
  </si>
  <si>
    <t>2EIuBOaqRR6EnkJr+sDF5w</t>
  </si>
  <si>
    <t>DUKHMOBI1BPS00002115</t>
  </si>
  <si>
    <t>5oGl6ZHpSxCVgkQVojlPQg</t>
  </si>
  <si>
    <t>DUKHMOBI1BPS00002120</t>
  </si>
  <si>
    <t>czWUVQkcR6yOzU6POXlTRQ</t>
  </si>
  <si>
    <t>DUKHMOBI1BPS00002125</t>
  </si>
  <si>
    <t>ju5zYPWZS0C5yhBs8mcP+g</t>
  </si>
  <si>
    <t>DUKHMOBI1BPS00002130</t>
  </si>
  <si>
    <t>4DV+WIf0SBOiDB8uVm14Cg</t>
  </si>
  <si>
    <t>DUKHMOBI1BPS00002135</t>
  </si>
  <si>
    <t>5Txk8g09QqGEPrCmlbCy1g</t>
  </si>
  <si>
    <t>DUKHMOBI1BPS00002113</t>
  </si>
  <si>
    <t>6wwXSlMtRByGUHIRe1BEvQ</t>
  </si>
  <si>
    <t>DUKHMOBI1BPS00001000</t>
  </si>
  <si>
    <t>ifoUgD8UQaeWWtar7X5GUg</t>
  </si>
  <si>
    <t>IT27RBTeT4GTef+9l/xLjQ</t>
  </si>
  <si>
    <t>DUKHMOBI1BPS00001200</t>
  </si>
  <si>
    <t>8kmLG1TJQcqqOp/QFJ9yjg</t>
  </si>
  <si>
    <t>TkQuAhd13UORiC85wxansA</t>
  </si>
  <si>
    <t>DUKHMOBI1BPS00001225</t>
  </si>
  <si>
    <t>dNc0R2OzT6GHWWdU94rcgQ</t>
  </si>
  <si>
    <t>DUKHMOBI1BPS00001250</t>
  </si>
  <si>
    <t>o4pjqeNcSFOMbcan1041Ew</t>
  </si>
  <si>
    <t>LkoIGHT/jkujbzY48akh+w</t>
  </si>
  <si>
    <t>DUKHMOBI1BPS00001300</t>
  </si>
  <si>
    <t>F/SRSB0oSGq7f9ALdloEzA</t>
  </si>
  <si>
    <t>DUKHMOBI1BPS00001400</t>
  </si>
  <si>
    <t>wvHZopVLQ2KPkeZ2Wc9hZw</t>
  </si>
  <si>
    <t>DUKHMOBP1APS00002000</t>
  </si>
  <si>
    <t>Pc0+cFSYRJeFqC7co+taHg</t>
  </si>
  <si>
    <t xml:space="preserve">05 </t>
  </si>
  <si>
    <t>PACKAGE 1A - VILLA</t>
  </si>
  <si>
    <t>DUKHMOBP1APS00002005</t>
  </si>
  <si>
    <t>5WFlcGB+Sse9mc72cU7ppw</t>
  </si>
  <si>
    <t>DUKHMOBP1APS00002010</t>
  </si>
  <si>
    <t>m+vKgNgeS0exMA2wt69trQ</t>
  </si>
  <si>
    <t>DUKHMOBP1APS00002015</t>
  </si>
  <si>
    <t>ANuX8edjSPyYzSxearALPA</t>
  </si>
  <si>
    <t>DUKHMOBP1APS00002020</t>
  </si>
  <si>
    <t>al1uDbt0SlGBA4Vx8x7Xmw</t>
  </si>
  <si>
    <t>DUKHMOBP1APS00002025</t>
  </si>
  <si>
    <t>g9Yu21x1RiWAXvS//z9mYA</t>
  </si>
  <si>
    <t>DUKHMOBP1APS00002030</t>
  </si>
  <si>
    <t>9bMz2bMISZOdyMusdLeIKg</t>
  </si>
  <si>
    <t>DUKHMOBGEN0000003030</t>
  </si>
  <si>
    <t>Sub &amp; App -Key Personnel CVs</t>
  </si>
  <si>
    <t>fSf4rNJeSOaYQ4HdJqkOKA</t>
  </si>
  <si>
    <t>QUANTITY SURVEYOUR</t>
  </si>
  <si>
    <t>M305</t>
  </si>
  <si>
    <t>DUKHMOBGEN0000003035</t>
  </si>
  <si>
    <t>Sub &amp; App -HSE plan</t>
  </si>
  <si>
    <t>uwxvoquyRceFh83MXuhfxQ</t>
  </si>
  <si>
    <t>SAFETY OFFICER</t>
  </si>
  <si>
    <t>M306</t>
  </si>
  <si>
    <t>DUKHMOBGEN0000003040</t>
  </si>
  <si>
    <t>Sub &amp; App -Quality plan</t>
  </si>
  <si>
    <t>UfJiJrDvSJapeI7xwj9L2w</t>
  </si>
  <si>
    <t>DUKHMOBGEN0000003000</t>
  </si>
  <si>
    <t>Performance Bond (Clause 10)</t>
  </si>
  <si>
    <t>csX3aL49S3i5HC2sXqMzZA</t>
  </si>
  <si>
    <t>DUKHMOBGEN0000003005</t>
  </si>
  <si>
    <t>Setting Out (Clause 17)</t>
  </si>
  <si>
    <t>IiaD440ZRG2fZlFOFFGHRw</t>
  </si>
  <si>
    <t>DUKHMOBGEN0000003010</t>
  </si>
  <si>
    <t>Insurance of works (Clause 21-23)</t>
  </si>
  <si>
    <t>BfuIFZ3DSb+Gjzl5ZgZ2KQ</t>
  </si>
  <si>
    <t>DUKHMOBGEN0000003015</t>
  </si>
  <si>
    <t>Commencement of works (Clause 41)</t>
  </si>
  <si>
    <t>WgC1QOsCQ+WlQETmtiLnRg</t>
  </si>
  <si>
    <t>DUKHMOBGEN0000003020</t>
  </si>
  <si>
    <t>Construction of plant,Temporary works &amp; material</t>
  </si>
  <si>
    <t>B7Kmw0G4TH+w02ntJZAmiA</t>
  </si>
  <si>
    <t>DUKHMOBGEN0000003025</t>
  </si>
  <si>
    <t>Construction Running Cost</t>
  </si>
  <si>
    <t>riSc+UhpQ+66TxmDJSu31Q</t>
  </si>
  <si>
    <t>DUKHMOBP020000004000</t>
  </si>
  <si>
    <t>Securing Gate Passes/Access Permit &amp; Courses</t>
  </si>
  <si>
    <t>wjXXbMT1Sxec4aqJZU58TQ</t>
  </si>
  <si>
    <t>DUKHMOBP020000004010</t>
  </si>
  <si>
    <t>Sub &amp; Approval of Site Logistic Plan</t>
  </si>
  <si>
    <t>VqlnjOJyTQK4TAPybK9UXg</t>
  </si>
  <si>
    <t>DUKHMOBP020000004020</t>
  </si>
  <si>
    <t>Sub &amp; App of Method Statement-Temporary Struct.</t>
  </si>
  <si>
    <t>nHXFMgGZRcyJIuptQa3QYA</t>
  </si>
  <si>
    <t>DUKHMOBP020000004030</t>
  </si>
  <si>
    <t>Sub &amp; App of Layout Drawings-Temporary Struct.</t>
  </si>
  <si>
    <t>Fk7csKwBTk6UphrXPBPh3Q</t>
  </si>
  <si>
    <t>DUKHMOBP020000004040</t>
  </si>
  <si>
    <t>Securing Permit To Work</t>
  </si>
  <si>
    <t>iHZsk7XzRqabQrXiG/djOg</t>
  </si>
  <si>
    <t>DUKHMOBP020000004060</t>
  </si>
  <si>
    <t>Establishment of Security Fences &amp; Gates</t>
  </si>
  <si>
    <t>M4wbD0HRSHO5KzAvlu1E4Q</t>
  </si>
  <si>
    <t>LABOR - CIVIL</t>
  </si>
  <si>
    <t>LC30</t>
  </si>
  <si>
    <t>DUKHMOBP020000004070</t>
  </si>
  <si>
    <t>Establishment of Site offices</t>
  </si>
  <si>
    <t>OXe0kD3oTC+Be3SAKur7DQ</t>
  </si>
  <si>
    <t>CARPENTERS SK</t>
  </si>
  <si>
    <t>J305</t>
  </si>
  <si>
    <t>DUKHMOBP020000004080</t>
  </si>
  <si>
    <t>Establishment of Labour Mess &amp; Toilets</t>
  </si>
  <si>
    <t>EeFb7D8uQx+dPexUFqqdcw</t>
  </si>
  <si>
    <t>BLOCK MASON SK</t>
  </si>
  <si>
    <t>J307</t>
  </si>
  <si>
    <t>DUKHMOBP020000004090</t>
  </si>
  <si>
    <t>Establishment of Stores &amp; Workshops</t>
  </si>
  <si>
    <t>6Qw0WY69RO+TcoGS5UqkJQ</t>
  </si>
  <si>
    <t>DUKHMOBP020000004050</t>
  </si>
  <si>
    <t>Site Cleaning &amp; Leveling Works</t>
  </si>
  <si>
    <t>c4t8zjpXQfCrR/+AlOeAhA</t>
  </si>
  <si>
    <t>DUKHMOBP010000004060</t>
  </si>
  <si>
    <t>TPW8Fre0RWiNyH9+0JlUZw</t>
  </si>
  <si>
    <t>DUKHMOBP010000004070</t>
  </si>
  <si>
    <t>Lm0dEQ3JS+qrr1ABpI7TlA</t>
  </si>
  <si>
    <t>DUKHMOBP010000004080</t>
  </si>
  <si>
    <t>A0QOdTNyRHOX8Y/gJ8yaUA</t>
  </si>
  <si>
    <t>DUKHMOBP010000004090</t>
  </si>
  <si>
    <t>TQZTzGkVTLu2fcQRwoPVwQ</t>
  </si>
  <si>
    <t>DUKHMOBP010000004050</t>
  </si>
  <si>
    <t>J/fH5xrcR2WwdTKGBDtzZg</t>
  </si>
  <si>
    <t>DUKHMOBP010000004000</t>
  </si>
  <si>
    <t>wARin3HnSUGHtzD4ROCUTw</t>
  </si>
  <si>
    <t>DUKHMOBP010000004010</t>
  </si>
  <si>
    <t>Gy3Fr2/gSja7wlUM8+7rVw</t>
  </si>
  <si>
    <t>DUKHMOBP010000004020</t>
  </si>
  <si>
    <t>AdXrhxeaQCWCyuxA0kmVJw</t>
  </si>
  <si>
    <t>DUKHMOBP010000004030</t>
  </si>
  <si>
    <t>bbgzm3mSQBGt6ohvnU39cg</t>
  </si>
  <si>
    <t>DUKHMOBP010000004040</t>
  </si>
  <si>
    <t>w+mEqGIIRyWNyjdQYRTdeA</t>
  </si>
  <si>
    <t>DUKHMOBP030000004010</t>
  </si>
  <si>
    <t>R/tQfH0SQhK9ssH1ykvfEQ</t>
  </si>
  <si>
    <t>DUKHMOBP030000004020</t>
  </si>
  <si>
    <t>CBOYGxNST+2+4MWz6b6IBg</t>
  </si>
  <si>
    <t>DUKHMOBP030000004030</t>
  </si>
  <si>
    <t>Z0uC7CjhQ6m/PUG1TawSNw</t>
  </si>
  <si>
    <t>DUKHMOBP030000004040</t>
  </si>
  <si>
    <t>zfwuuPD3QZWywWaLm4JW1w</t>
  </si>
  <si>
    <t>DUKHMOBP030000004060</t>
  </si>
  <si>
    <t>uwiUCQPzR3yErMJoGrID9Q</t>
  </si>
  <si>
    <t>DUKHMOBP030000004070</t>
  </si>
  <si>
    <t>prBMPP/FTx+6UHO6LC2IAw</t>
  </si>
  <si>
    <t>DUKHMOBP030000004090</t>
  </si>
  <si>
    <t>/+hp9TcFSL2TisNvH6jkVQ</t>
  </si>
  <si>
    <t>DUKHMOBP030000004050</t>
  </si>
  <si>
    <t>vY4RdM4iQFKpT1sUAaTbbQ</t>
  </si>
  <si>
    <t>DUKHMOBP030000004080</t>
  </si>
  <si>
    <t>eJV2+nZnRHKFzobAR1FvaA</t>
  </si>
  <si>
    <t>DUKHMOBP030000004000</t>
  </si>
  <si>
    <t>6ZSF96fXQvOv0rdxKjuCPw</t>
  </si>
  <si>
    <t>DUKHPROGEN00PQAP1040</t>
  </si>
  <si>
    <t>MEPD_Prequa. 1st App.</t>
  </si>
  <si>
    <t>cBK61wD7TF+VAjuytiCdFw</t>
  </si>
  <si>
    <t>1ST APPROVAL OF PREQUALIFICATION</t>
  </si>
  <si>
    <t>DUKHPROGEN00PQAP1000</t>
  </si>
  <si>
    <t>Anti Termite Treatment_Prequa. 1st App.</t>
  </si>
  <si>
    <t>qHpZpgQ0QCe2xjNFAhLE+g</t>
  </si>
  <si>
    <t>DUKHPROGEN00PQAP1010</t>
  </si>
  <si>
    <t>Concrete_Prequa. 1st App.</t>
  </si>
  <si>
    <t>c5o8SpVjQlis5yesYuFJVQ</t>
  </si>
  <si>
    <t>DUKHPROGEN00PQAP1020</t>
  </si>
  <si>
    <t>Waterproofing  -Wet Area _Prequa. 1st App.</t>
  </si>
  <si>
    <t>hygnP707TMi8oK6BZREWIA</t>
  </si>
  <si>
    <t>DUKHPROGEN00PQAP1030</t>
  </si>
  <si>
    <t>Waterproofing  -Roof_Prequa. 1st App.</t>
  </si>
  <si>
    <t>iW+NByfHSdqXlybvA7Uk2A</t>
  </si>
  <si>
    <t>DUKHPROGEN00PQAP1070</t>
  </si>
  <si>
    <t>Wooden Doors_Prequa. 1st App.</t>
  </si>
  <si>
    <t>TiQnNwDuQ+S2kNnNehljjA</t>
  </si>
  <si>
    <t>DUKHPROGEN00PQAP1150</t>
  </si>
  <si>
    <t>Carpentry &amp; Joinery Works_Prequa. 1st App.</t>
  </si>
  <si>
    <t>GsS892mORSGRvCTOVInXhQ</t>
  </si>
  <si>
    <t>DUKHPROGEN00PQAP1080</t>
  </si>
  <si>
    <t>Aluminum Doors &amp;  Windows_Prequa. 1st App.</t>
  </si>
  <si>
    <t>tNRqvh56RsqOezmRGLOatA</t>
  </si>
  <si>
    <t>DUKHPROGEN00PQAP1090</t>
  </si>
  <si>
    <t>Granite_Prequa. 1st App.</t>
  </si>
  <si>
    <t>Ri0+BgcZTmydtEkiMtjOgg</t>
  </si>
  <si>
    <t>DUKHPROGEN00PQAP1050</t>
  </si>
  <si>
    <t>Ceiling Works_Prequa. 1st App.</t>
  </si>
  <si>
    <t>fMfyjUHPSv6pyIoOM/Rv/g</t>
  </si>
  <si>
    <t>DUKHPROGEN00PQAP1060</t>
  </si>
  <si>
    <t>GRC Panels_Prequa. 1st App.</t>
  </si>
  <si>
    <t>rB5fgeUKSn6CBTf4xg9tIg</t>
  </si>
  <si>
    <t>DUKHPROGEN00PQAP1100</t>
  </si>
  <si>
    <t>Roller Shutter_Prequa. 1st App.</t>
  </si>
  <si>
    <t>b0RffBJ9SQidTYhQ98xKMw</t>
  </si>
  <si>
    <t>DUKHPROGEN00PQAP1180</t>
  </si>
  <si>
    <t>Road Works _Prequa. 1st App.</t>
  </si>
  <si>
    <t>dXkmhGCsQNmUtQEXArRVkQ</t>
  </si>
  <si>
    <t>DUKHPROGEN00PQAP1110</t>
  </si>
  <si>
    <t>Structural Steel works_Prequa. 1st App.</t>
  </si>
  <si>
    <t>1Nx4n0jmQsifUnMSYmQ4Ag</t>
  </si>
  <si>
    <t>DUKHPROGEN00PQAP1120</t>
  </si>
  <si>
    <t>Car Parking Shed_Prequa. 1st App.</t>
  </si>
  <si>
    <t>tl1znwdORgW5SEvhh31Ubw</t>
  </si>
  <si>
    <t>DUKHPROGEN00PQAP1160</t>
  </si>
  <si>
    <t>Soft landscaping /Irrigation _Prequa. 1st App.</t>
  </si>
  <si>
    <t>QKs/fqsIRZCOnqqIF5OZCA</t>
  </si>
  <si>
    <t>DUKHPROGEN00PQAP1170</t>
  </si>
  <si>
    <t>Pre-cast Boundary Wall _Prequa. 1st App.</t>
  </si>
  <si>
    <t>pjyNaT55QN+euZczgzXY5A</t>
  </si>
  <si>
    <t>DUKHPROGEN00PQAP1130</t>
  </si>
  <si>
    <t>Steel Door_Prequa. 1st App.</t>
  </si>
  <si>
    <t>oLOJYPQkSfmef4V04W7EVg</t>
  </si>
  <si>
    <t>DUKHPROGEN00PQAP1140</t>
  </si>
  <si>
    <t>PVC Tent_Prequa. 1st App.</t>
  </si>
  <si>
    <t>B193jFb9RS2Rjc7bieYjKg</t>
  </si>
  <si>
    <t>DUKHPROGEN00PQAP2070</t>
  </si>
  <si>
    <t>Wooden Doors_Prequa. 2nd App.</t>
  </si>
  <si>
    <t>1zCrdXdnRmioH7vCiqHouA</t>
  </si>
  <si>
    <t>2ND APPROVAL OF PREQUALIFICATION</t>
  </si>
  <si>
    <t>DUKHPROGEN00PQAP2150</t>
  </si>
  <si>
    <t>Carpentry &amp; Joinery Works_Prequa. 2nd App.</t>
  </si>
  <si>
    <t>V5DPXN15SoKUu1P5C+jjpA</t>
  </si>
  <si>
    <t>DUKHPROGEN00PQAP2080</t>
  </si>
  <si>
    <t>Aluminum Doors &amp;  Windows_Prequa. 2nd App.</t>
  </si>
  <si>
    <t>dhNbusm+SMKcwtlDCoElsQ</t>
  </si>
  <si>
    <t>DUKHPROGEN00PQAP2090</t>
  </si>
  <si>
    <t>Granite_Prequa. 2nd App.</t>
  </si>
  <si>
    <t>4gBzssxrQNeK2aQ6ZRUkcA</t>
  </si>
  <si>
    <t>DUKHPROGEN00PQAP2050</t>
  </si>
  <si>
    <t>Ceiling Works_Prequa. 2nd App.</t>
  </si>
  <si>
    <t>sc/AfN15TfKVqjaE2pzsJQ</t>
  </si>
  <si>
    <t>DUKHPROGEN00PQAP2060</t>
  </si>
  <si>
    <t>GRC Panels_Prequa. 2nd App.</t>
  </si>
  <si>
    <t>a25T1+4oSmiAGBqix7Na8Q</t>
  </si>
  <si>
    <t>DUKHPROGEN00PQAP2100</t>
  </si>
  <si>
    <t>Roller Shutter_Prequa. 2nd App.</t>
  </si>
  <si>
    <t>ctid1VCtQkCgB0YnbRkolA</t>
  </si>
  <si>
    <t>DUKHPROGEN00PQAP2180</t>
  </si>
  <si>
    <t>Road Works _Prequa. 2nd App.</t>
  </si>
  <si>
    <t>XVZqivyASZqrgLirS2d6Ig</t>
  </si>
  <si>
    <t>DUKHPROGEN00PQAP2110</t>
  </si>
  <si>
    <t>Structural Steel works_Prequa. 2nd App.</t>
  </si>
  <si>
    <t>0qZrMYeZSWydm6P1BjcmNw</t>
  </si>
  <si>
    <t>DUKHPROGEN00PQAP2120</t>
  </si>
  <si>
    <t>Car Parking Shed_Prequa. 2nd App.</t>
  </si>
  <si>
    <t>CBUkRDYjRFSyqaja3CSASw</t>
  </si>
  <si>
    <t>DUKHPROGEN00PQAP2160</t>
  </si>
  <si>
    <t>Soft landscaping /Irrigation _Prequa. 2nd App.</t>
  </si>
  <si>
    <t>o74M114SRrqt60nZ9skthw</t>
  </si>
  <si>
    <t>DUKHPROGEN00PQAP2170</t>
  </si>
  <si>
    <t>Pre-cast Boundary Wall _Prequa. 2nd App.</t>
  </si>
  <si>
    <t>FYAKtstCReyedaMKeIvvOw</t>
  </si>
  <si>
    <t>DUKHPROGEN00PQAP2130</t>
  </si>
  <si>
    <t>Steel Door_Prequa. 2nd App.</t>
  </si>
  <si>
    <t>xIXyO10BQdmXVrgdmx8jTw</t>
  </si>
  <si>
    <t>DUKHPROGEN00PQAP2140</t>
  </si>
  <si>
    <t>PVC Tent_Prequa. 2nd App.</t>
  </si>
  <si>
    <t>85ZO41dQTR6D27reQX09Ig</t>
  </si>
  <si>
    <t>DUKHPROGEN00PQAP2040</t>
  </si>
  <si>
    <t>MEPD_Prequa. 2nd App.</t>
  </si>
  <si>
    <t>5m3dpAJkQKqvXDws1iWFyQ</t>
  </si>
  <si>
    <t>DUKHPROGEN00PQSM1000</t>
  </si>
  <si>
    <t>Anti Termite Treatment_Prequa. 1st Sub.</t>
  </si>
  <si>
    <t>0pecTXKuThCysn6J4pcnOw</t>
  </si>
  <si>
    <t>MATERIAL ENGG</t>
  </si>
  <si>
    <t>M304</t>
  </si>
  <si>
    <t>1ST SUBMISSION OF PREQUALIFICATION</t>
  </si>
  <si>
    <t>DUKHPROGEN00PQSM1010</t>
  </si>
  <si>
    <t>Concrete_Prequa. 1st Sub.</t>
  </si>
  <si>
    <t>GiQc8FCeTM6nKUAL3QQJvw</t>
  </si>
  <si>
    <t>DUKHPROGEN00PQSM1020</t>
  </si>
  <si>
    <t>Waterproofing  -Wet Area _Prequa. 1st Sub.</t>
  </si>
  <si>
    <t>e8i4ZaTEQNaPwJaZejSeqA</t>
  </si>
  <si>
    <t>DUKHPROGEN00PQSM1030</t>
  </si>
  <si>
    <t>Waterproofing  -Roof_Prequa. 1st Sub.</t>
  </si>
  <si>
    <t>xaNo8x/YQeeTebKLWG+nLQ</t>
  </si>
  <si>
    <t>DUKHPROGEN00PQSM1070</t>
  </si>
  <si>
    <t>Wooden Doors_Prequa. 1st Sub.</t>
  </si>
  <si>
    <t>9i0SXUvKSGqxEFST1hEzOw</t>
  </si>
  <si>
    <t>DUKHPROGEN00PQSM1150</t>
  </si>
  <si>
    <t>Carpentry &amp; Joinery Works_Prequa. 1st Sub.</t>
  </si>
  <si>
    <t>wUYBPUO+T82KevHz/mugHg</t>
  </si>
  <si>
    <t>DUKHPROGEN00PQSM1080</t>
  </si>
  <si>
    <t>Aluminum Doors &amp;  Windows_Prequa. 1st Sub.</t>
  </si>
  <si>
    <t>D9lvn6i/QW2QzO+b5WQ7gA</t>
  </si>
  <si>
    <t>DUKHPROGEN00PQSM1090</t>
  </si>
  <si>
    <t>Granite_Prequa. 1st Sub.</t>
  </si>
  <si>
    <t>txApPcAGQ7em3mOukfW9Bw</t>
  </si>
  <si>
    <t>DUKHPROGEN00PQSM1050</t>
  </si>
  <si>
    <t>Ceiling Works_Prequa. 1st Sub.</t>
  </si>
  <si>
    <t>5jo+j4sNR0a9D0BB9sr2Bg</t>
  </si>
  <si>
    <t>DUKHPROGEN00PQSM1060</t>
  </si>
  <si>
    <t>GRC Panels_Prequa. 1st Sub.</t>
  </si>
  <si>
    <t>I9EWoGbjS/CZ4mydhW3EWQ</t>
  </si>
  <si>
    <t>DUKHPROGEN00PQSM1100</t>
  </si>
  <si>
    <t>Roller Shutter_Prequa. 1st Sub.</t>
  </si>
  <si>
    <t>l1D7v2QbQU6e+PlSDvtq3A</t>
  </si>
  <si>
    <t>DUKHPROGEN00PQSM1180</t>
  </si>
  <si>
    <t>Road Works _Prequa. 1st Sub.</t>
  </si>
  <si>
    <t>4tuM0s6/RJGVaNA2YHRtJg</t>
  </si>
  <si>
    <t>DUKHPROGEN00PQSM1110</t>
  </si>
  <si>
    <t>Structural Steel works_Prequa. 1st Sub.</t>
  </si>
  <si>
    <t>Qf0bo65zQrGD7vIKfKsVpg</t>
  </si>
  <si>
    <t>DUKHPROGEN00PQSM1120</t>
  </si>
  <si>
    <t>Car Parking Shed_Prequa. 1st Sub.</t>
  </si>
  <si>
    <t>ilnjxFq6QO2gGM0bQ6nG0Q</t>
  </si>
  <si>
    <t>DUKHPROGEN00PQSM1160</t>
  </si>
  <si>
    <t>Soft landscaping /Irrigation _Prequa. 1st Sub.</t>
  </si>
  <si>
    <t>kkOy/lcRQOGEb5xZiNFWNg</t>
  </si>
  <si>
    <t>DUKHPROGEN00PQSM1170</t>
  </si>
  <si>
    <t>Pre-cast Boundary Wall _Prequa. 1st Sub.</t>
  </si>
  <si>
    <t>QJBDZA6CRwKZVtVenir1gQ</t>
  </si>
  <si>
    <t>DUKHPROGEN00PQSM1130</t>
  </si>
  <si>
    <t>Steel Door_Prequa. 1st Sub.</t>
  </si>
  <si>
    <t>5cXkRsZKR1+eOHhkPHpWqA</t>
  </si>
  <si>
    <t>DUKHPROGEN00PQSM1140</t>
  </si>
  <si>
    <t>PVC Tent_Prequa. 1st Sub.</t>
  </si>
  <si>
    <t>GY7IXbPLTTK/eEzDxc9ruw</t>
  </si>
  <si>
    <t>DUKHPROGEN00PQSM1040</t>
  </si>
  <si>
    <t>MEPD_Prequa. 1st Sub.</t>
  </si>
  <si>
    <t>4tXW3AuBTnWwHi6JgJ/KBQ</t>
  </si>
  <si>
    <t>DUKHPROGEN00PQSM2070</t>
  </si>
  <si>
    <t>Wooden Doors_Prequa. 2nd Sub.</t>
  </si>
  <si>
    <t>CbVZW7DiR6qNOUk8ibiAeg</t>
  </si>
  <si>
    <t>2ND SUBMISSION OF PREQUALIFICATION</t>
  </si>
  <si>
    <t>DUKHPROGEN00PQSM2150</t>
  </si>
  <si>
    <t>Carpentry &amp; Joinery Works_Prequa. 2nd Sub.</t>
  </si>
  <si>
    <t>dIjlcmGdQKyc0+IZS1Y+9A</t>
  </si>
  <si>
    <t>DUKHPROGEN00PQSM2080</t>
  </si>
  <si>
    <t>Aluminum Doors &amp;  Windows_Prequa. 2nd Sub.</t>
  </si>
  <si>
    <t>W7jWMjQ8TxqKNBFaA7LOYg</t>
  </si>
  <si>
    <t>DUKHPROGEN00PQSM2090</t>
  </si>
  <si>
    <t>Granite_Prequa. 2nd Sub.</t>
  </si>
  <si>
    <t>uY6svZ/ATIes22INlSgUlQ</t>
  </si>
  <si>
    <t>DUKHPROGEN00PQSM2050</t>
  </si>
  <si>
    <t>Ceiling Works_Prequa. 2nd Sub.</t>
  </si>
  <si>
    <t>321Xi0rbR3u/GYc0He3R6g</t>
  </si>
  <si>
    <t>DUKHPROGEN00PQSM2060</t>
  </si>
  <si>
    <t>GRC Panels_Prequa. 2nd Sub.</t>
  </si>
  <si>
    <t>MIbNMv6tRpeAfgUNUb5EUQ</t>
  </si>
  <si>
    <t>DUKHPROGEN00PQSM2100</t>
  </si>
  <si>
    <t>Roller Shutter_Prequa. 2nd Sub.</t>
  </si>
  <si>
    <t>0Ga+V4cvTLi8qZmBT78XbA</t>
  </si>
  <si>
    <t>DUKHPROGEN00PQSM2180</t>
  </si>
  <si>
    <t>Road Works _Prequa. 2nd Sub.</t>
  </si>
  <si>
    <t>dmVo6cq8TMupnS2/mkc/HQ</t>
  </si>
  <si>
    <t>DUKHPROGEN00PQSM2110</t>
  </si>
  <si>
    <t>Structural Steel works_Prequa. 2nd Sub.</t>
  </si>
  <si>
    <t>zV//qnVWT+6FI7Gl5UDoyQ</t>
  </si>
  <si>
    <t>DUKHPROGEN00PQSM2120</t>
  </si>
  <si>
    <t>Car Parking Shed_Prequa. 2nd Sub.</t>
  </si>
  <si>
    <t>8zEvZm41TpS/LRqTBC+prA</t>
  </si>
  <si>
    <t>DUKHPROGEN00PQSM2160</t>
  </si>
  <si>
    <t>Soft landscaping /Irrigation _Prequa. 2nd Sub.</t>
  </si>
  <si>
    <t>r4LYV/qeQWGMjGy4DXKsag</t>
  </si>
  <si>
    <t>DUKHPROGEN00PQSM2170</t>
  </si>
  <si>
    <t>Pre-cast Boundary Wall _Prequa. 2nd Sub.</t>
  </si>
  <si>
    <t>j6nipW33R2+HwclLGV4Djg</t>
  </si>
  <si>
    <t>DUKHPROGEN00PQSM2130</t>
  </si>
  <si>
    <t>Steel Door_Prequa. 2nd Sub.</t>
  </si>
  <si>
    <t>AjC2gIkgRTSunNE53YqzxQ</t>
  </si>
  <si>
    <t>DUKHPROGEN00PQSM2140</t>
  </si>
  <si>
    <t>PVC Tent_Prequa. 2nd Sub.</t>
  </si>
  <si>
    <t>b9bcPOiITCaCbKbLCmksnw</t>
  </si>
  <si>
    <t>DUKHPROGEN00PQSM2040</t>
  </si>
  <si>
    <t>MEPD_Prequa. 2nd Sub.</t>
  </si>
  <si>
    <t>VoBuPQDARf+TAbobqVjqDw</t>
  </si>
  <si>
    <t>DUKHPROGEN00PRDV3000</t>
  </si>
  <si>
    <t>Proc &amp; Del Anti Termite</t>
  </si>
  <si>
    <t>8Wb7S9GTTV+6+/TstzWrFg</t>
  </si>
  <si>
    <t>MANUFACTURING, PROCUREMENT &amp; DELIVERY</t>
  </si>
  <si>
    <t>DUKHPROGEN00PRDV3020</t>
  </si>
  <si>
    <t>Proc &amp; Del Concrete</t>
  </si>
  <si>
    <t>Xt7xHu/7Sum0+Z1YhLGa3Q</t>
  </si>
  <si>
    <t>DUKHPROGEN00PRDV3030</t>
  </si>
  <si>
    <t>Proc &amp; Del Waterproofing</t>
  </si>
  <si>
    <t>4uWAzpkSSBW2cvnA0O1nqw</t>
  </si>
  <si>
    <t>DUKHPROGEN00PRDV3010</t>
  </si>
  <si>
    <t>Proc &amp; Del Block Work</t>
  </si>
  <si>
    <t>fXsxZGT8QEqOUtRWh67eiw</t>
  </si>
  <si>
    <t>DUKHPROGEN00PRDV3040</t>
  </si>
  <si>
    <t>Proc &amp; Del Plastering &amp; Accessories</t>
  </si>
  <si>
    <t>/LnHX4KXQY6ZoOfPD45ldw</t>
  </si>
  <si>
    <t>DUKHPROGEN00PRDV3050</t>
  </si>
  <si>
    <t>Proc &amp; Del Thermal Insulation</t>
  </si>
  <si>
    <t>FLXiaGN9Qt2t0NtPrPZjXg</t>
  </si>
  <si>
    <t>DUKHPROGEN00PRDV3140</t>
  </si>
  <si>
    <t>Proc &amp; Del Pitch roofing</t>
  </si>
  <si>
    <t>L0SSzgrYRoey+9qpbcsJuQ</t>
  </si>
  <si>
    <t>DUKHPROGEN00PRDV3490</t>
  </si>
  <si>
    <t>Proc &amp; Del Wooden Doors</t>
  </si>
  <si>
    <t>0XGijsp8RzGuktC6GD9jhA</t>
  </si>
  <si>
    <t>DUKHPROGEN00PRDV3440</t>
  </si>
  <si>
    <t>Proc &amp; Del PVC Doors</t>
  </si>
  <si>
    <t>umqCD0GXTBmoihKz5x/XmQ</t>
  </si>
  <si>
    <t>DUKHPROGEN00PRDV3550</t>
  </si>
  <si>
    <t>Proc &amp; Del Closets /wardrobe&amp; Pelmets</t>
  </si>
  <si>
    <t>cB/Luw1xTCeOmX+AzA6mZg</t>
  </si>
  <si>
    <t>DUKHPROGEN00PRDV3560</t>
  </si>
  <si>
    <t>Proc &amp; Del Counters, Cabinets &amp; Shelves</t>
  </si>
  <si>
    <t>2r+YEmVcRP+vFO9+BnjDvg</t>
  </si>
  <si>
    <t>DUKHPROGEN00PRDV3570</t>
  </si>
  <si>
    <t>Proc &amp; Del Wooden Hand Rails</t>
  </si>
  <si>
    <t>n1sGUYCtRvS7lfuyY7qQyg</t>
  </si>
  <si>
    <t>DUKHPROGEN00PRDV3780</t>
  </si>
  <si>
    <t>Proc &amp; Del Gazebo Structure</t>
  </si>
  <si>
    <t>OuSZO8pJTAqbK6RuPiCQow</t>
  </si>
  <si>
    <t>DUKHPROGEN00PRDV3450</t>
  </si>
  <si>
    <t>Proc &amp; Del Ironmogeries</t>
  </si>
  <si>
    <t>I+neYZmXR7WiaTP6t55Sww</t>
  </si>
  <si>
    <t>DUKHPROGEN00PRDV3460</t>
  </si>
  <si>
    <t>Proc &amp; Del Aluminum Doors</t>
  </si>
  <si>
    <t>tC7fTznKQQCMh8H60Iu6oA</t>
  </si>
  <si>
    <t>DUKHPROGEN00PRDV3470</t>
  </si>
  <si>
    <t>Proc &amp; Del Aluminum Windows</t>
  </si>
  <si>
    <t>L4WQG3tlRLqt+iP6GEAgHA</t>
  </si>
  <si>
    <t>DUKHPROGEN00PRDV3480</t>
  </si>
  <si>
    <t>Proc &amp; Del Granite</t>
  </si>
  <si>
    <t>ACQS0Rk1Tlq0KoH9pJWlxg</t>
  </si>
  <si>
    <t>DUKHPROGEN00PRDV3090</t>
  </si>
  <si>
    <t>Proc &amp; Del Cobble stone finish</t>
  </si>
  <si>
    <t>o4II+gWaTC2gE8Q25VGbXQ</t>
  </si>
  <si>
    <t>DUKHPROGEN00PRDV3100</t>
  </si>
  <si>
    <t>Proc &amp; Del Slate Tile</t>
  </si>
  <si>
    <t>OXzv6ylZQZePPHfwsq4dNg</t>
  </si>
  <si>
    <t>DUKHPROGEN00PRDV3110</t>
  </si>
  <si>
    <t>Proc &amp; Del Stone Cladding</t>
  </si>
  <si>
    <t>rAQaS7+NTSSn01vVtH9KLw</t>
  </si>
  <si>
    <t>DUKHPROGEN00PRDV3300</t>
  </si>
  <si>
    <t>Proc &amp; Del Gypsum Board false ceiling</t>
  </si>
  <si>
    <t>89844HFbR0Gl62E9Ydo8TQ</t>
  </si>
  <si>
    <t>DUKHPROGEN00PRDV3310</t>
  </si>
  <si>
    <t>Proc &amp; Del Aluminum Tile false ceiling</t>
  </si>
  <si>
    <t>Jc9yw7wqRWa0t9t1psW2ng</t>
  </si>
  <si>
    <t>DUKHPROGEN00PRDV3390</t>
  </si>
  <si>
    <t>Proc &amp; Del GRC Panels</t>
  </si>
  <si>
    <t>4XVCDMk6Qa+ALeCbfzLTFQ</t>
  </si>
  <si>
    <t>DUKHPROGEN00PRDV3320</t>
  </si>
  <si>
    <t>Proc &amp; Del Paints</t>
  </si>
  <si>
    <t>BLoVsv/mT9qUdiL4+vyIwQ</t>
  </si>
  <si>
    <t>DUKHPROGEN00PRDV3420</t>
  </si>
  <si>
    <t>Proc &amp; Del Epoxy</t>
  </si>
  <si>
    <t>RJY+MBFoSty8i2PsbtCcpg</t>
  </si>
  <si>
    <t>DUKHPROGEN00PRDV3430</t>
  </si>
  <si>
    <t>Proc &amp; Del Roller Shutter</t>
  </si>
  <si>
    <t>hpIU0T1RRuS49jdNGeW1ug</t>
  </si>
  <si>
    <t>DUKHPROGEN00PRDV3700</t>
  </si>
  <si>
    <t>Proc &amp; Del Road Works Materials</t>
  </si>
  <si>
    <t>UKFxiTjgQuiheyA5s+0Fig</t>
  </si>
  <si>
    <t>DUKHPROGEN00PRDV3710</t>
  </si>
  <si>
    <t>Proc &amp; Del External signage</t>
  </si>
  <si>
    <t>PepPMZjNT1qDndm8V++59A</t>
  </si>
  <si>
    <t>DUKHPROGEN00PRDV3720</t>
  </si>
  <si>
    <t>Proc &amp; Del Road Marking</t>
  </si>
  <si>
    <t>LzCWd8cyS9qtmJq86MoGgQ</t>
  </si>
  <si>
    <t>DUKHPROGEN00PRDV3600</t>
  </si>
  <si>
    <t>Proc &amp; Del kerb works</t>
  </si>
  <si>
    <t>o2/Aa23sQaikl0gkooYP5g</t>
  </si>
  <si>
    <t>DUKHPROGEN00PRDV3660</t>
  </si>
  <si>
    <t>Proc &amp; Del Interlock works</t>
  </si>
  <si>
    <t>jXIRrFPfTp27vW6/hNVovg</t>
  </si>
  <si>
    <t>DUKHPROGEN00PRDV3730</t>
  </si>
  <si>
    <t>Proc &amp; Del Car Parking Shed</t>
  </si>
  <si>
    <t>UhTsZsbfSvavPiQNxBfrBQ</t>
  </si>
  <si>
    <t>DUKHPROGEN00PRDV3740</t>
  </si>
  <si>
    <t>Proc &amp; Del Stone Boulders</t>
  </si>
  <si>
    <t>Zq0wagwVTjWJ7lqrOPN9Dw</t>
  </si>
  <si>
    <t>DUKHPROGEN00PRDV3750</t>
  </si>
  <si>
    <t>Proc &amp; Del Speed Humps</t>
  </si>
  <si>
    <t>hn4C5f1QTGmhepZ4uWNEWw</t>
  </si>
  <si>
    <t>DUKHPROGEN00PRDV3790</t>
  </si>
  <si>
    <t>Proc &amp; Del Plantation(Grass,Trees)</t>
  </si>
  <si>
    <t>MI3VswreSXiwISVdHNGJmQ</t>
  </si>
  <si>
    <t>DUKHPROGEN00PRDV3820</t>
  </si>
  <si>
    <t>Proc &amp; Del Pre-cast Boundry Wall</t>
  </si>
  <si>
    <t>JXNlIgkgTdmt0zzi9uSg6g</t>
  </si>
  <si>
    <t>DUKHPROGEN00PRDV3800</t>
  </si>
  <si>
    <t>Proc &amp; Del Steel Gate &amp; Barrier gates</t>
  </si>
  <si>
    <t>AsPksYx5ROGFF85qspuzlA</t>
  </si>
  <si>
    <t>DUKHPROGEN00PRDV3630</t>
  </si>
  <si>
    <t>Proc &amp; Del Steel Ladder</t>
  </si>
  <si>
    <t>FVLra+tbRB6XA1v57Eo5Rw</t>
  </si>
  <si>
    <t>DUKHPROGEN00PRDV3590</t>
  </si>
  <si>
    <t>Proc &amp; Del Manhole Covers and Frames</t>
  </si>
  <si>
    <t>zCVQbx4MTKu94lzZKUA8jA</t>
  </si>
  <si>
    <t>DUKHPROGEN00PRDV3400</t>
  </si>
  <si>
    <t>Proc &amp; Del Access Ladder</t>
  </si>
  <si>
    <t>uNiah1TWRdqVio6t3mc/Fg</t>
  </si>
  <si>
    <t>DUKHPROGEN00PRDV3500</t>
  </si>
  <si>
    <t>Proc &amp; Del Steel Door</t>
  </si>
  <si>
    <t>ohRtti9xTIKHVPSzrPdLSw</t>
  </si>
  <si>
    <t>DUKHPROGEN00PRDV3580</t>
  </si>
  <si>
    <t>Proc &amp; Del Stainless Steel Handrail</t>
  </si>
  <si>
    <t>/26/VQbFTbigXIBVdoglDQ</t>
  </si>
  <si>
    <t>DUKHPROGEN00PRDV3120</t>
  </si>
  <si>
    <t>Proc &amp; Del Ceramic Tile</t>
  </si>
  <si>
    <t>IlxyE6oVQKSxOOkP/1WHDg</t>
  </si>
  <si>
    <t>DUKHPROGEN00PRDV3130</t>
  </si>
  <si>
    <t>Proc &amp; Del Porcelain Tile</t>
  </si>
  <si>
    <t>isDC3dehR9GFKjnSxNvyJg</t>
  </si>
  <si>
    <t>DUKHPROGEN00PRDV3410</t>
  </si>
  <si>
    <t>Proc &amp; Del Aluminium Slat Screen</t>
  </si>
  <si>
    <t>D01LvmOHTz24FfWoXI7mKw</t>
  </si>
  <si>
    <t>DUKHPROGEN00PRDV3510</t>
  </si>
  <si>
    <t>Proc &amp; Del Stainless Steel Cover</t>
  </si>
  <si>
    <t>sOqAZf7VQW+lXb2EhlIWEQ</t>
  </si>
  <si>
    <t>DUKHPROGEN00PRDV3610</t>
  </si>
  <si>
    <t>Proc &amp; Del PVC Tent</t>
  </si>
  <si>
    <t>e1ljy9pVQXeXZghDXtN1Qg</t>
  </si>
  <si>
    <t>DUKHPROGEN00PRDV3620</t>
  </si>
  <si>
    <t>Proc &amp; Del Strutural Steel</t>
  </si>
  <si>
    <t>uCFLOOBUT+aDO1z4NqmyAw</t>
  </si>
  <si>
    <t>DUKHPROGEN00PRDV3220</t>
  </si>
  <si>
    <t>Proc &amp; Del Water Chiller</t>
  </si>
  <si>
    <t>aohwlh0GSHq3riFviIJ8Gw</t>
  </si>
  <si>
    <t>DUKHPROGEN00PRDV3330</t>
  </si>
  <si>
    <t>Proc &amp; Del Booster Pump</t>
  </si>
  <si>
    <t>sqfp6MChRi+NhhHu4X+TNg</t>
  </si>
  <si>
    <t>DUKHPROGEN00PRDV3520</t>
  </si>
  <si>
    <t>Proc &amp; Del Lift Pump</t>
  </si>
  <si>
    <t>Q9brF3R/TtOkMer6RrFQUw</t>
  </si>
  <si>
    <t>DUKHPROGEN00PRDV3640</t>
  </si>
  <si>
    <t>Proc &amp; Del Water meter</t>
  </si>
  <si>
    <t>F5JBfXk9R+KM3JjV+urL4w</t>
  </si>
  <si>
    <t>DUKHPROGEN00PRDV3680</t>
  </si>
  <si>
    <t>Proc &amp; Del Water Tank</t>
  </si>
  <si>
    <t>U0Le3K4QRcmqm4r8aFLKNA</t>
  </si>
  <si>
    <t>DUKHPROGEN00PRDV3770</t>
  </si>
  <si>
    <t>Proc &amp; Del Kitchen Water Filter</t>
  </si>
  <si>
    <t>mIfA6HWNTp6jDccD1dvPXw</t>
  </si>
  <si>
    <t>DUKHPROGEN00PRDV3060</t>
  </si>
  <si>
    <t>Proc &amp; Del UPVC Pipes</t>
  </si>
  <si>
    <t>zITfWHlXTWGgQZErkcKpoQ</t>
  </si>
  <si>
    <t>DUKHPROGEN00PRDV3070</t>
  </si>
  <si>
    <t>Proc &amp; Del Floor drains &amp; Cleanouts</t>
  </si>
  <si>
    <t>e/2j6+LpSKegPWpjeiyklA</t>
  </si>
  <si>
    <t>DUKHPROGEN00PRDV3150</t>
  </si>
  <si>
    <t>Proc &amp; Del Sanitary Fittings</t>
  </si>
  <si>
    <t>etirqcXURn+rR0q1mKfTJw</t>
  </si>
  <si>
    <t>DUKHPROGEN00PRDV3230</t>
  </si>
  <si>
    <t>Proc &amp; Del Water Heater</t>
  </si>
  <si>
    <t>ElX2xa7xQpakMSjJbEAjaA</t>
  </si>
  <si>
    <t>DUKHPROGEN00PRDV3080</t>
  </si>
  <si>
    <t>Proc &amp; Del Polyethylene Pipes</t>
  </si>
  <si>
    <t>y1Xtf3nXSmOsOW/sNby8ZA</t>
  </si>
  <si>
    <t>DUKHPROGEN00PRDV3160</t>
  </si>
  <si>
    <t>Proc &amp; Del Copper Pipes</t>
  </si>
  <si>
    <t>9xko36ofScyZ3rxX4Fyoww</t>
  </si>
  <si>
    <t>DUKHPROGEN00PRDV3240</t>
  </si>
  <si>
    <t>Proc &amp; Del Split AC</t>
  </si>
  <si>
    <t>fESIShToQiewIU2FUvogQg</t>
  </si>
  <si>
    <t>DUKHPROGEN00PRDV3340</t>
  </si>
  <si>
    <t>Proc &amp; Del Exhaust Air louver</t>
  </si>
  <si>
    <t>vScc18xWSy2YsevwwCdopQ</t>
  </si>
  <si>
    <t>DUKHPROGEN00PRDV3530</t>
  </si>
  <si>
    <t>Proc &amp; Del Exhaust Fan</t>
  </si>
  <si>
    <t>Q1op94UkTzKzZbwqaeH5Ow</t>
  </si>
  <si>
    <t>DUKHPROGEN00PRDV3170</t>
  </si>
  <si>
    <t>Proc &amp; Del SMDB</t>
  </si>
  <si>
    <t>KhmibntlT8qpreD47AXt7A</t>
  </si>
  <si>
    <t>DUKHPROGEN00PRDV3180</t>
  </si>
  <si>
    <t>Proc &amp; Del Cables &amp; Wires</t>
  </si>
  <si>
    <t>EdF2+9X5RsOs1sh6dlt5xA</t>
  </si>
  <si>
    <t>DUKHPROGEN00PRDV3190</t>
  </si>
  <si>
    <t>Proc &amp; Del Lights &amp; Fixtures</t>
  </si>
  <si>
    <t>QoITUMzVQouGOOMOIQxwjA</t>
  </si>
  <si>
    <t>DUKHPROGEN00PRDV3200</t>
  </si>
  <si>
    <t>Proc &amp; Del Isolators</t>
  </si>
  <si>
    <t>2kUFuJggRoWBGaWEl67lbw</t>
  </si>
  <si>
    <t>DUKHPROGEN00PRDV3250</t>
  </si>
  <si>
    <t>Proc &amp; Del Street Light Post Set</t>
  </si>
  <si>
    <t>FcdCPNHTRDCpAhS22EEqGQ</t>
  </si>
  <si>
    <t>DUKHPROGEN00PRDV3350</t>
  </si>
  <si>
    <t>Proc &amp; Del Bollard Lamp</t>
  </si>
  <si>
    <t>x9gh1c7uTEekorMEz2V/zA</t>
  </si>
  <si>
    <t>DUKHPROGEN00PRDV3210</t>
  </si>
  <si>
    <t>Proc &amp; Del Fire Resistant Cables</t>
  </si>
  <si>
    <t>JgsaH4/TT2CTIKLoYgi4SQ</t>
  </si>
  <si>
    <t>DUKHPROGEN00PRDV3260</t>
  </si>
  <si>
    <t>Proc &amp; Del Smoke Detector</t>
  </si>
  <si>
    <t>IwLry5U7TCy7lw7NDUUNAw</t>
  </si>
  <si>
    <t>DUKHPROGEN00PRDV3360</t>
  </si>
  <si>
    <t>Proc &amp; Del Digital Alarm Communicator Panel</t>
  </si>
  <si>
    <t>78PC1t7eRQyb2sk0w0eCrg</t>
  </si>
  <si>
    <t>DUKHPROGEN00PRDV3370</t>
  </si>
  <si>
    <t>Proc &amp; Del Fire Blanket</t>
  </si>
  <si>
    <t>kmxIvSh+SkuSDSRazdiKtw</t>
  </si>
  <si>
    <t>DUKHPROGEN00PRDV3380</t>
  </si>
  <si>
    <t>Proc &amp; Del Fire Extinguisher</t>
  </si>
  <si>
    <t>gfM0g5BaSPymUXn3j6GobQ</t>
  </si>
  <si>
    <t>DUKHPROGEN00PRDV3540</t>
  </si>
  <si>
    <t>Proc &amp; Del Ductile Iron Pipes</t>
  </si>
  <si>
    <t>IrQQ31TtRHKsTceNP7v7Wg</t>
  </si>
  <si>
    <t>DUKHPROGEN00PRDV3650</t>
  </si>
  <si>
    <t>Proc &amp; Del Isolating Values</t>
  </si>
  <si>
    <t>BqIqLteOR1aIxLhmo726iQ</t>
  </si>
  <si>
    <t>DUKHPROGEN00PRDV3690</t>
  </si>
  <si>
    <t>Proc &amp; Del Fire Hydrant</t>
  </si>
  <si>
    <t>9CLMAthDS9eeEbYPZVUn7w</t>
  </si>
  <si>
    <t>DUKHPROGEN00PRDV3270</t>
  </si>
  <si>
    <t>Proc &amp; Del Video Com System</t>
  </si>
  <si>
    <t>USmZJE+dT+mEFA/BCKjSJA</t>
  </si>
  <si>
    <t>DUKHPROGEN00PRDV3280</t>
  </si>
  <si>
    <t>Proc &amp; Del Telephone Fittings &amp; Accessories</t>
  </si>
  <si>
    <t>Q3Cy1qrbR7SH+oWHTYs3gQ</t>
  </si>
  <si>
    <t>DUKHPROGEN00PRDV3290</t>
  </si>
  <si>
    <t>Proc &amp; Del Television devices,Fit. &amp; Access.</t>
  </si>
  <si>
    <t>YtPgJNnGSFKVDva7RLB3Ww</t>
  </si>
  <si>
    <t>DUKHPROGEN00PRDV3670</t>
  </si>
  <si>
    <t>Proc &amp; Del Irrigation Pipes</t>
  </si>
  <si>
    <t>m2OiZKGNSTuYDWHf/pPuiw</t>
  </si>
  <si>
    <t>DUKHPROGEN00PRDV3760</t>
  </si>
  <si>
    <t>Proc &amp; Del Sprinklers</t>
  </si>
  <si>
    <t>HW6Rb+TLS7eQBdYc4IZvpg</t>
  </si>
  <si>
    <t>DUKHPROGEN00PRDV3810</t>
  </si>
  <si>
    <t>Proc &amp; Del Nozzle Jet</t>
  </si>
  <si>
    <t>zhb2uA6QQqCyjO4twxEKPg</t>
  </si>
  <si>
    <t>DUKHPROGEN00PRDV3830</t>
  </si>
  <si>
    <t>Proc &amp; Del Solenoid Values</t>
  </si>
  <si>
    <t>ULEHDSTdTLKBFPG3riW6kw</t>
  </si>
  <si>
    <t>DUKHPROGEN00PRDV3840</t>
  </si>
  <si>
    <t>Proc &amp; Del Gate Values</t>
  </si>
  <si>
    <t>OmM5vicdSwC+Bcc22Nt1SQ</t>
  </si>
  <si>
    <t>DUKHPROGEN00PRDV3860</t>
  </si>
  <si>
    <t>Proc &amp; Del Remote Control Value</t>
  </si>
  <si>
    <t>UN2cCFVERpC2SB3cRqBXDw</t>
  </si>
  <si>
    <t>DUKHPROGEN00PRDV3870</t>
  </si>
  <si>
    <t>Proc &amp; Del Irrigation Controller</t>
  </si>
  <si>
    <t>e2/ASqgRR92AQw6zlEJ1ZA</t>
  </si>
  <si>
    <t>DUKHPROGEN00PRDV3850</t>
  </si>
  <si>
    <t>Proc &amp; Del Fences</t>
  </si>
  <si>
    <t>bPjAiBIYSfO2cwhf0w4OZw</t>
  </si>
  <si>
    <t>DUKHPROGEN00MTSM1770</t>
  </si>
  <si>
    <t>Kitchen Water Filter_1st_Sub</t>
  </si>
  <si>
    <t>rBNbPTi9QEe+KL0NbVEbiw</t>
  </si>
  <si>
    <t>1ST SUBMISSION OF MATERIAL</t>
  </si>
  <si>
    <t>DUKHPROGEN00MTSM1060</t>
  </si>
  <si>
    <t>UPVC  Pipes_1st_Sub</t>
  </si>
  <si>
    <t>NEIhDbUXRjOdGoG7xR9tPA</t>
  </si>
  <si>
    <t>DUKHPROGEN00MTSM1070</t>
  </si>
  <si>
    <t>Floor drains &amp; Cleanouts_1st_Sub</t>
  </si>
  <si>
    <t>gizdsa8aTJ+glIc+oNTjUA</t>
  </si>
  <si>
    <t>DUKHPROGEN00MTSM1150</t>
  </si>
  <si>
    <t>Sanitary Fittings_1st_Sub</t>
  </si>
  <si>
    <t>vSJjUntOQHiBFi3yjDd8mg</t>
  </si>
  <si>
    <t>DUKHPROGEN00MTSM1230</t>
  </si>
  <si>
    <t>Water Heater_1st_Sub</t>
  </si>
  <si>
    <t>DUKHPROGEN00MTSM1080</t>
  </si>
  <si>
    <t>Polyethylene Pipes_1st_Sub</t>
  </si>
  <si>
    <t>ra8fEGGaRmanjp4FC8Ceeg</t>
  </si>
  <si>
    <t>DUKHPROGEN00MTSM1160</t>
  </si>
  <si>
    <t>Copper Pipes_1st_Sub</t>
  </si>
  <si>
    <t>OoV9WKL+QyOwMI3bTjl7Yw</t>
  </si>
  <si>
    <t>DUKHPROGEN00MTSM1240</t>
  </si>
  <si>
    <t>Split AC_1st_Sub</t>
  </si>
  <si>
    <t>g3ciCJr3Sw+Bnm/ZW3ae8Q</t>
  </si>
  <si>
    <t>DUKHPROGEN00MTSM1340</t>
  </si>
  <si>
    <t>Exhaust Air louver_1st_Sub</t>
  </si>
  <si>
    <t>SZq3mc/2RjSrB+1ik4jY3Q</t>
  </si>
  <si>
    <t>DUKHPROGEN00MTSM1530</t>
  </si>
  <si>
    <t>Exhaust Fan_1st_Sub</t>
  </si>
  <si>
    <t>MUPF4u3tQZO0KUUjkZIT2g</t>
  </si>
  <si>
    <t>DUKHPROGEN00MTSM1170</t>
  </si>
  <si>
    <t>SMDB_1st_Sub</t>
  </si>
  <si>
    <t>Q6cMZ9D3SrCq+TU/op3u5A</t>
  </si>
  <si>
    <t>DUKHPROGEN00MTSM1180</t>
  </si>
  <si>
    <t>Cables &amp; Wires_1st_Sub</t>
  </si>
  <si>
    <t>lFNBUELYRE67Rlgy0V8n6g</t>
  </si>
  <si>
    <t>DUKHPROGEN00MTSM1190</t>
  </si>
  <si>
    <t>Lights &amp; Fixtures_1st_Sub</t>
  </si>
  <si>
    <t>6SnECwHqTfG1cggW2fJ6nA</t>
  </si>
  <si>
    <t>DUKHPROGEN00MTSM1200</t>
  </si>
  <si>
    <t>Isolators_1st_Sub</t>
  </si>
  <si>
    <t>6JieAoFqRN2V/WFczR+D3A</t>
  </si>
  <si>
    <t>DUKHPROGEN00MTSM1250</t>
  </si>
  <si>
    <t>Street Light Post Set_1st_Sub</t>
  </si>
  <si>
    <t>NBuH9ITNQHqqW86t086C4g</t>
  </si>
  <si>
    <t>DUKHPROGEN00MTSM1350</t>
  </si>
  <si>
    <t>Bollard Lamp_1st_Sub</t>
  </si>
  <si>
    <t>3TmXbWSqSOirm5jxG3dJVg</t>
  </si>
  <si>
    <t>DUKHPROGEN00MTSM1210</t>
  </si>
  <si>
    <t>Fire Resistant Cables_1st_Sub</t>
  </si>
  <si>
    <t>4g28TsejSiCviMy/VW+Cvw</t>
  </si>
  <si>
    <t>DUKHPROGEN00MTSM1260</t>
  </si>
  <si>
    <t>Smoke Detector_1st_Sub</t>
  </si>
  <si>
    <t>hQ1hA2rvQkWZmerJDpO8Xw</t>
  </si>
  <si>
    <t>DUKHPROGEN00MTSM1360</t>
  </si>
  <si>
    <t>Digital Alarm Communicator Panel_1st_Sub</t>
  </si>
  <si>
    <t>xvVaVQxTQJK5y0hhdkOtwg</t>
  </si>
  <si>
    <t>DUKHPROGEN00MTSM1370</t>
  </si>
  <si>
    <t>Fire Blanket_1st_Sub</t>
  </si>
  <si>
    <t>KkOXOC9zSB+F8aEIhft3AA</t>
  </si>
  <si>
    <t>DUKHPROGEN00MTSM1380</t>
  </si>
  <si>
    <t>Fire Extinguisher_1st_Sub</t>
  </si>
  <si>
    <t>8/pjydewQjeKeLcsZpn6bQ</t>
  </si>
  <si>
    <t>DUKHPROGEN00MTSM1540</t>
  </si>
  <si>
    <t>Ductile Iron Pipes_1st_Sub</t>
  </si>
  <si>
    <t>Q31knEOvRPi90E4zH5LlhA</t>
  </si>
  <si>
    <t>DUKHPROGEN00MTSM1650</t>
  </si>
  <si>
    <t>Isolating Values_1st_Sub</t>
  </si>
  <si>
    <t>ZSsmeZVGSTyxfSwNRM9CHg</t>
  </si>
  <si>
    <t>DUKHPROGEN00MTSM1690</t>
  </si>
  <si>
    <t>Fire Hydrant_1st_Sub</t>
  </si>
  <si>
    <t>e6eMt+VSRY6gLvAm6HdnWw</t>
  </si>
  <si>
    <t>DUKHPROGEN00MTSM1270</t>
  </si>
  <si>
    <t>Video Com System_1st_Sub</t>
  </si>
  <si>
    <t>p2jKDuy1Sx+WJarOiyYyuQ</t>
  </si>
  <si>
    <t>DUKHPROGEN00MTSM1280</t>
  </si>
  <si>
    <t>Telephone Fittings &amp; Accessories_1st_Sub</t>
  </si>
  <si>
    <t>pYoxM+kOSKaqhj2X8xnR8Q</t>
  </si>
  <si>
    <t>DUKHPROGEN00MTSM1290</t>
  </si>
  <si>
    <t>Television devices,Fittings &amp; Access._1st_Sub</t>
  </si>
  <si>
    <t>QKvb/2vKRU2d9p2On95QYg</t>
  </si>
  <si>
    <t>DUKHPROGEN00MTSM1670</t>
  </si>
  <si>
    <t>Irrigation Pipes_1st_Sub</t>
  </si>
  <si>
    <t>CmzOYHXWSVC4zgZ3LEOSwg</t>
  </si>
  <si>
    <t>DUKHPROGEN00MTSM1760</t>
  </si>
  <si>
    <t>Sprinklers_1st_Sub</t>
  </si>
  <si>
    <t>pJIIDO1+TxKeSbA/eaMZCA</t>
  </si>
  <si>
    <t>DUKHPROGEN00MTSM1810</t>
  </si>
  <si>
    <t>Nozzle Jet_1st_Sub</t>
  </si>
  <si>
    <t>5aSsgTmDQQG6yFGPV6AhJQ</t>
  </si>
  <si>
    <t>DUKHPROGEN00MTSM1830</t>
  </si>
  <si>
    <t>Solenoid Values_1st_Sub</t>
  </si>
  <si>
    <t>6LOmAWmuR1KyONCN+jaR0w</t>
  </si>
  <si>
    <t>DUKHPROGEN00MTSM1840</t>
  </si>
  <si>
    <t>Gate Values_1st_Sub</t>
  </si>
  <si>
    <t>RJPtyZrQSAaE9/ziJLcOAQ</t>
  </si>
  <si>
    <t>DUKHPROGEN00MTSM1860</t>
  </si>
  <si>
    <t>Remote Control Value_1st_Sub</t>
  </si>
  <si>
    <t>egVjoAQ1Tyau5WDYvIhCtQ</t>
  </si>
  <si>
    <t>DUKHPROGEN00MTSM1870</t>
  </si>
  <si>
    <t>Irrigation Controller_1st_Sub</t>
  </si>
  <si>
    <t>UV/XMsURThyCzP3MuxtzWg</t>
  </si>
  <si>
    <t>DUKHPROGEN00MTSM1850</t>
  </si>
  <si>
    <t>Fences_1st_Sub</t>
  </si>
  <si>
    <t>HPi9gU+oRX+mBHEL3tlzFw</t>
  </si>
  <si>
    <t>DUKHPROGEN00MTSM1000</t>
  </si>
  <si>
    <t>Anti Termite _1st_Sub</t>
  </si>
  <si>
    <t>HKBperbgRf6aJvd6cMhqoQ</t>
  </si>
  <si>
    <t>DUKHPROGEN00MTSM1020</t>
  </si>
  <si>
    <t>Concrete_1st_Sub</t>
  </si>
  <si>
    <t>tBhUPahbRPKnJ7EFFT3vSw</t>
  </si>
  <si>
    <t>DUKHPROGEN00MTSM1030</t>
  </si>
  <si>
    <t>Waterproofing_1st_Sub</t>
  </si>
  <si>
    <t>8HSmcqb8SWS0OLnj23/HZw</t>
  </si>
  <si>
    <t>DUKHPROGEN00MTSM1010</t>
  </si>
  <si>
    <t>Block Work_1st_Sub</t>
  </si>
  <si>
    <t>aWiOrVNRQ9CZ+S67LK23/A</t>
  </si>
  <si>
    <t>DUKHPROGEN00MTSM1040</t>
  </si>
  <si>
    <t>Plastering &amp; Accessories_1st_Sub</t>
  </si>
  <si>
    <t>MgMhw1aQTg2Zn8GJfKfFIg</t>
  </si>
  <si>
    <t>DUKHPROGEN00MTSM1050</t>
  </si>
  <si>
    <t>Thermal Insulation_1st_Sub</t>
  </si>
  <si>
    <t>8l9Xz7moRwaAQMdlM7b71Q</t>
  </si>
  <si>
    <t>DUKHPROGEN00MTSM1140</t>
  </si>
  <si>
    <t>Pitch roofing_1st_Sub</t>
  </si>
  <si>
    <t>lAQP8WCOS/OHKEsKuOfuvw</t>
  </si>
  <si>
    <t>DUKHPROGEN00MTSM1490</t>
  </si>
  <si>
    <t>Wooden Doors_1st_Sub</t>
  </si>
  <si>
    <t>NyVJGkG8TgWltDTdqPisnw</t>
  </si>
  <si>
    <t>DUKHPROGEN00MTSM1440</t>
  </si>
  <si>
    <t>PVC Doors_1st_Sub</t>
  </si>
  <si>
    <t>76H76br2SZq3IAEdBU+w8A</t>
  </si>
  <si>
    <t>DUKHPROGEN00MTSM1550</t>
  </si>
  <si>
    <t>Closets /wardrobe&amp; Pelmets_1st_Sub</t>
  </si>
  <si>
    <t>hhIDIEjwQGGCjjwf4LOwTA</t>
  </si>
  <si>
    <t>DUKHPROGEN00MTSM1560</t>
  </si>
  <si>
    <t>Counters, Cabinets &amp; Shelves_1st_Sub</t>
  </si>
  <si>
    <t>jPJxVLWxSMC1fTt0mXdVuQ</t>
  </si>
  <si>
    <t>DUKHPROGEN00MTSM1570</t>
  </si>
  <si>
    <t>Wooden Hand Rails _1st_Sub</t>
  </si>
  <si>
    <t>uBW4M3qRQeuN9LBdN5dyKw</t>
  </si>
  <si>
    <t>DUKHPROGEN00MTSM1780</t>
  </si>
  <si>
    <t>Gazebo Structure_1st_Sub</t>
  </si>
  <si>
    <t>NOKaWfcGRKyMiLDJo38uQw</t>
  </si>
  <si>
    <t>DUKHPROGEN00MTSM1450</t>
  </si>
  <si>
    <t>Ironmongeries_1st_Sub</t>
  </si>
  <si>
    <t>FlTQePuwQGuAxr4yru3Osw</t>
  </si>
  <si>
    <t>DUKHPROGEN00MTSM1460</t>
  </si>
  <si>
    <t>Aluminum Doors _1st_Sub</t>
  </si>
  <si>
    <t>0vjwiLKfRB6sSO0DIVkq1g</t>
  </si>
  <si>
    <t>DUKHPROGEN00MTSM1470</t>
  </si>
  <si>
    <t>Aluminum  Windows_1st_Sub</t>
  </si>
  <si>
    <t>r+yd50qXSmCmN3KxjJ/10Q</t>
  </si>
  <si>
    <t>DUKHPROGEN00MTSM1480</t>
  </si>
  <si>
    <t>Granite_1st_Sub</t>
  </si>
  <si>
    <t>oSWCdZ66RbakNE7mFhE7eA</t>
  </si>
  <si>
    <t>DUKHPROGEN00MTSM1090</t>
  </si>
  <si>
    <t>Cobble stone finish _1st_Sub</t>
  </si>
  <si>
    <t>/okdHIO5TA2rBjWrZd24eg</t>
  </si>
  <si>
    <t>DUKHPROGEN00MTSM1100</t>
  </si>
  <si>
    <t>Slate Tile_1st_Sub</t>
  </si>
  <si>
    <t>FMj5DRmVQAWaUVOaTTQfCg</t>
  </si>
  <si>
    <t>DUKHPROGEN00MTSM1110</t>
  </si>
  <si>
    <t>Stone Cladding_1st_Sub</t>
  </si>
  <si>
    <t>nFmhk7+MTb6UPlmIDJwgQw</t>
  </si>
  <si>
    <t>DUKHPROGEN00MTSM1300</t>
  </si>
  <si>
    <t>Gypsum Board false ceiling_1st_Sub</t>
  </si>
  <si>
    <t>ZMaWTQ0wTqSU8Cy46WyFtg</t>
  </si>
  <si>
    <t>DUKHPROGEN00MTSM1310</t>
  </si>
  <si>
    <t>Aluminum Tile false ceiling_1st_Sub</t>
  </si>
  <si>
    <t>DUKHPROGEN00MTSM1390</t>
  </si>
  <si>
    <t>GRC Panels_1st_Sub</t>
  </si>
  <si>
    <t>7mRp3/JTQDmfnXeM/hg8Qg</t>
  </si>
  <si>
    <t>DUKHPROGEN00MTSM1320</t>
  </si>
  <si>
    <t>Paints_1st_Sub</t>
  </si>
  <si>
    <t>1cRMQ+JdQbysrEyi3hxZYA</t>
  </si>
  <si>
    <t>DUKHPROGEN00MTSM1420</t>
  </si>
  <si>
    <t>Epoxy_1st_Sub</t>
  </si>
  <si>
    <t>Zl+sOJ2qTeKzeyIrpWyqVA</t>
  </si>
  <si>
    <t>DUKHPROGEN00MTSM1430</t>
  </si>
  <si>
    <t>Roller Shutter_1st_Sub</t>
  </si>
  <si>
    <t>WEGs/hcUQjWLyj6Srl0qDA</t>
  </si>
  <si>
    <t>DUKHPROGEN00MTSM1700</t>
  </si>
  <si>
    <t>Road Works Materials _1st_Sub</t>
  </si>
  <si>
    <t>CgIeeifxQVS6NMLhSHSJEQ</t>
  </si>
  <si>
    <t>DUKHPROGEN00MTSM1710</t>
  </si>
  <si>
    <t>External signage _1st_Sub</t>
  </si>
  <si>
    <t>291Cdw7PRkOFYASDzZSqgQ</t>
  </si>
  <si>
    <t>DUKHPROGEN00MTSM1720</t>
  </si>
  <si>
    <t>Road Marking_1st_Sub</t>
  </si>
  <si>
    <t>FIThM7j7SLCi0E0elpDcEA</t>
  </si>
  <si>
    <t>DUKHPROGEN00MTSM1600</t>
  </si>
  <si>
    <t>kerb works_1st_Sub</t>
  </si>
  <si>
    <t>d7m9wXgsS06+ymofUaApbA</t>
  </si>
  <si>
    <t>DUKHPROGEN00MTSM1660</t>
  </si>
  <si>
    <t>Interlock works_1st_Sub</t>
  </si>
  <si>
    <t>ht0UpetwTH6/FFwj27cCqw</t>
  </si>
  <si>
    <t>DUKHPROGEN00MTSM1730</t>
  </si>
  <si>
    <t>Car Parking Shed_1st_Sub</t>
  </si>
  <si>
    <t>Nky5hvFyTTGHMgq0JVM6Cg</t>
  </si>
  <si>
    <t>DUKHPROGEN00MTSM1740</t>
  </si>
  <si>
    <t>Stone Boulders_1st_Sub</t>
  </si>
  <si>
    <t>ejbo+ymqQEmGpBPkWRAP7w</t>
  </si>
  <si>
    <t>DUKHPROGEN00MTSM1750</t>
  </si>
  <si>
    <t>Speed Humps _1st_Sub</t>
  </si>
  <si>
    <t>EVThxlyRRjWKmpP4R9iLKQ</t>
  </si>
  <si>
    <t>DUKHPROGEN00MTSM1790</t>
  </si>
  <si>
    <t>Plantation(Grass,Trees)_1st_Sub</t>
  </si>
  <si>
    <t>Ihg8ysbwRW2Xt/HUPKaBOA</t>
  </si>
  <si>
    <t>DUKHPROGEN00MTSM1820</t>
  </si>
  <si>
    <t>Pre-cast Boundary Wall _1st_Sub</t>
  </si>
  <si>
    <t>GTd+JgkqRBmN50pxbrl7wA</t>
  </si>
  <si>
    <t>DUKHPROGEN00MTSM1800</t>
  </si>
  <si>
    <t>Steel Gate &amp; Barrier gates_1st_Sub</t>
  </si>
  <si>
    <t>myzyxuXxRzypl3T7ccalew</t>
  </si>
  <si>
    <t>DUKHPROGEN00MTSM1630</t>
  </si>
  <si>
    <t>Steel Ladder_1st_Sub</t>
  </si>
  <si>
    <t>VMhjfJ9wT+K6xrhP/zkMFw</t>
  </si>
  <si>
    <t>DUKHPROGEN00MTSM1590</t>
  </si>
  <si>
    <t>Manhole Covers  and Frames_1st_Sub</t>
  </si>
  <si>
    <t>hTEssUAWTHGC/P95KYJetw</t>
  </si>
  <si>
    <t>DUKHPROGEN00MTSM1400</t>
  </si>
  <si>
    <t>Access Ladder_1st_Sub</t>
  </si>
  <si>
    <t>81e/gAwnQBu1dlSLASytgQ</t>
  </si>
  <si>
    <t>DUKHPROGEN00MTSM1500</t>
  </si>
  <si>
    <t>Steel Door_1st_Sub</t>
  </si>
  <si>
    <t>k59ZIJIsS5emqpA8hBAbtQ</t>
  </si>
  <si>
    <t>DUKHPROGEN00MTSM1580</t>
  </si>
  <si>
    <t>Stainless Steel Handrail_1st_Sub</t>
  </si>
  <si>
    <t>8vMki393TJW0wVx2IJZTiA</t>
  </si>
  <si>
    <t>DUKHPROGEN00MTSM1120</t>
  </si>
  <si>
    <t>Ceramic Tile_1st_Sub</t>
  </si>
  <si>
    <t>yfjw2M78RjWFJ1bnJ0BuTw</t>
  </si>
  <si>
    <t>DUKHPROGEN00MTSM1130</t>
  </si>
  <si>
    <t>Porcelain Tile_1st_Sub</t>
  </si>
  <si>
    <t>kW3n69z0S66wt9xczsrjvw</t>
  </si>
  <si>
    <t>DUKHPROGEN00MTSM1410</t>
  </si>
  <si>
    <t>Aluminum Slat Screen_1st_Sub</t>
  </si>
  <si>
    <t>zNQ/IfcpQaGdcRRU/57K4Q</t>
  </si>
  <si>
    <t>DUKHPROGEN00MTSM1510</t>
  </si>
  <si>
    <t>Stainless Steel Cover_1st_Sub</t>
  </si>
  <si>
    <t>jzrU9lEES+my5akjC0T+xA</t>
  </si>
  <si>
    <t>DUKHPROGEN00MTSM1610</t>
  </si>
  <si>
    <t>PVC Tent_1st_Sub</t>
  </si>
  <si>
    <t>9sO0bggyQLOGMg4h9JuQgw</t>
  </si>
  <si>
    <t>DUKHPROGEN00MTSM1620</t>
  </si>
  <si>
    <t>Structural Steel_1st_Sub</t>
  </si>
  <si>
    <t>Vu5j6ponSpe/1fe+RJEA4Q</t>
  </si>
  <si>
    <t>DUKHPROGEN00MTSM1220</t>
  </si>
  <si>
    <t>Water Chiller_1st_Sub</t>
  </si>
  <si>
    <t>XWkQsZ8QQeCKDEqK+qKR+g</t>
  </si>
  <si>
    <t>DUKHPROGEN00MTSM1330</t>
  </si>
  <si>
    <t>Booster Pump_1st_Sub</t>
  </si>
  <si>
    <t>4ywkfXpRR4SfdlzJXkQDpA</t>
  </si>
  <si>
    <t>DUKHPROGEN00MTSM1520</t>
  </si>
  <si>
    <t>Lift Pump_1st_Sub</t>
  </si>
  <si>
    <t>fMgpQsw+SiWX1b0jXdRyig</t>
  </si>
  <si>
    <t>DUKHPROGEN00MTSM1640</t>
  </si>
  <si>
    <t>Water meter_1st_Sub</t>
  </si>
  <si>
    <t>ph9++lC7THqLbeoDtZmNjw</t>
  </si>
  <si>
    <t>DUKHPROGEN00MTSM1680</t>
  </si>
  <si>
    <t>Water Tank_1st_Sub</t>
  </si>
  <si>
    <t>5/bvnojRRFC6id1GftfH4w</t>
  </si>
  <si>
    <t>DUKHPROGEN00MTSM2160</t>
  </si>
  <si>
    <t>Copper Pipes_2nd_Sub</t>
  </si>
  <si>
    <t>uAOGQYLDQ+mGzC4ZfQb+JQ</t>
  </si>
  <si>
    <t>2ND SUBMISSION OF MATERIAL</t>
  </si>
  <si>
    <t>DUKHPROGEN00MTSM2240</t>
  </si>
  <si>
    <t>Split AC_2nd_Sub</t>
  </si>
  <si>
    <t>ci+SMUOGSE+CJQY9xGUPqg</t>
  </si>
  <si>
    <t>DUKHPROGEN00MTSM2340</t>
  </si>
  <si>
    <t>Exhaust Air louver_2nd_Sub</t>
  </si>
  <si>
    <t>1lvBHxeoSkKWu8hbNfVggg</t>
  </si>
  <si>
    <t>DUKHPROGEN00MTSM2530</t>
  </si>
  <si>
    <t>Exhaust Fan_2nd_Sub</t>
  </si>
  <si>
    <t>YcL4oI0ERNeT7PmPQ4rWUw</t>
  </si>
  <si>
    <t>DUKHPROGEN00MTSM2170</t>
  </si>
  <si>
    <t>SMDB_2nd_Sub</t>
  </si>
  <si>
    <t>Pekute/pSSqb/zgJVLIwRA</t>
  </si>
  <si>
    <t>DUKHPROGEN00MTSM2190</t>
  </si>
  <si>
    <t>Lights &amp; Fixtures_2nd_Sub</t>
  </si>
  <si>
    <t>iMMIlg9zRGylNFCxiJU3mg</t>
  </si>
  <si>
    <t>DUKHPROGEN00MTSM2200</t>
  </si>
  <si>
    <t>Isolators_2nd_Sub</t>
  </si>
  <si>
    <t>2vZ5u/AwTau58uSUCNA9+A</t>
  </si>
  <si>
    <t>DUKHPROGEN00MTSM2250</t>
  </si>
  <si>
    <t>Street Light Post Set_2nd_Sub</t>
  </si>
  <si>
    <t>vJfJALVCRJumifBWnzjZTg</t>
  </si>
  <si>
    <t>DUKHPROGEN00MTSM2350</t>
  </si>
  <si>
    <t>Bollard Lamp_2nd_Sub</t>
  </si>
  <si>
    <t>CP1NyKeZR4OpqgLSU6Xs2w</t>
  </si>
  <si>
    <t>DUKHPROGEN00MTSM2210</t>
  </si>
  <si>
    <t>Fire Resistant Cables_2nd_Sub</t>
  </si>
  <si>
    <t>GODjD1dTQPicsjIKbk/uyg</t>
  </si>
  <si>
    <t>DUKHPROGEN00MTSM2260</t>
  </si>
  <si>
    <t>Smoke Detector_2nd_Sub</t>
  </si>
  <si>
    <t>uO1OYItOTwWh4jOJxbbJXg</t>
  </si>
  <si>
    <t>DUKHPROGEN00MTSM2360</t>
  </si>
  <si>
    <t>Digital Alarm Communicator Panel_2nd_Sub</t>
  </si>
  <si>
    <t>fI2xeKbsRLGNMSnJnINB6Q</t>
  </si>
  <si>
    <t>DUKHPROGEN00MTSM2370</t>
  </si>
  <si>
    <t>Fire Blanket_2nd_Sub</t>
  </si>
  <si>
    <t>NDQislaMRsWlxdGHMehFBA</t>
  </si>
  <si>
    <t>DUKHPROGEN00MTSM2380</t>
  </si>
  <si>
    <t>Fire Extinguisher_2nd_Sub</t>
  </si>
  <si>
    <t>hNeBc7x+SMu3wxD5OAeyXQ</t>
  </si>
  <si>
    <t>DUKHPROGEN00MTSM2540</t>
  </si>
  <si>
    <t>Ductile Iron Pipes_2nd_Sub</t>
  </si>
  <si>
    <t>4p+0oHn0Q86/4J/XZLLu/g</t>
  </si>
  <si>
    <t>DUKHPROGEN00MTSM2650</t>
  </si>
  <si>
    <t>Isolating Values_2nd_Sub</t>
  </si>
  <si>
    <t>M1ByVVpIQTW9SSrhCaNuIA</t>
  </si>
  <si>
    <t>DUKHPROGEN00MTSM2690</t>
  </si>
  <si>
    <t>Fire Hydrant_2nd_Sub</t>
  </si>
  <si>
    <t>Cg3wtHwhQ9q2kiN2Sve3RA</t>
  </si>
  <si>
    <t>DUKHPROGEN00MTSM2270</t>
  </si>
  <si>
    <t>Video Com System_2nd_Sub</t>
  </si>
  <si>
    <t>peZJdBmrSV+uHfYyTYYRsw</t>
  </si>
  <si>
    <t>DUKHPROGEN00MTSM2280</t>
  </si>
  <si>
    <t>Telephone Fittings &amp; Accessories_2nd_Sub</t>
  </si>
  <si>
    <t>4+nVT+haTdKlC8KEzoM0gQ</t>
  </si>
  <si>
    <t>DUKHPROGEN00MTSM2290</t>
  </si>
  <si>
    <t>Television devices,Fittings &amp; Access._2nd_Sub</t>
  </si>
  <si>
    <t>iwhLh5B6TyumdT2CDP40Kw</t>
  </si>
  <si>
    <t>DUKHPROGEN00MTSM2670</t>
  </si>
  <si>
    <t>Irrigation Pipes_2nd_Sub</t>
  </si>
  <si>
    <t>TNYKhNUGR4i/a9KKA839/g</t>
  </si>
  <si>
    <t>DUKHPROGEN00MTSM2760</t>
  </si>
  <si>
    <t>Sprinklers_2nd_Sub</t>
  </si>
  <si>
    <t>daS/v5WTRpy0/alX3daZmw</t>
  </si>
  <si>
    <t>DUKHPROGEN00MTSM2810</t>
  </si>
  <si>
    <t>Nozzle Jet_2nd_Sub</t>
  </si>
  <si>
    <t>5bf6ijy3TtiE9v1Mn9jQIg</t>
  </si>
  <si>
    <t>DUKHPROGEN00MTSM2830</t>
  </si>
  <si>
    <t>Solenoid Values_2nd_Sub</t>
  </si>
  <si>
    <t>qfU0Pdt2QUq53/jsx3KwPw</t>
  </si>
  <si>
    <t>DUKHPROGEN00MTSM2840</t>
  </si>
  <si>
    <t>Gate Values_2nd_Sub</t>
  </si>
  <si>
    <t>uX+JPsXpRDixtgGVxDaUew</t>
  </si>
  <si>
    <t>DUKHPROGEN00MTSM2860</t>
  </si>
  <si>
    <t>Remote Control Value_2nd_Sub</t>
  </si>
  <si>
    <t>CHznwBy4SZWK8G7bJWKhMQ</t>
  </si>
  <si>
    <t>DUKHPROGEN00MTSM2870</t>
  </si>
  <si>
    <t>Irrigation Controller_2nd_Sub</t>
  </si>
  <si>
    <t>1tk4veiGTvm6+ZcSnsKYlg</t>
  </si>
  <si>
    <t>DUKHPROGEN00MTSM2850</t>
  </si>
  <si>
    <t>Fences_2nd_Sub</t>
  </si>
  <si>
    <t>wUfa15V/TTKijpl/c+X4gw</t>
  </si>
  <si>
    <t>DUKHPROGEN00MTSM2040</t>
  </si>
  <si>
    <t>Plastering &amp; Accessories_2nd_Sub</t>
  </si>
  <si>
    <t>/hPp7g7qQlizW09VztGUzw</t>
  </si>
  <si>
    <t>DUKHPROGEN00MTSM2050</t>
  </si>
  <si>
    <t>Thermal Insulation_2nd_Sub</t>
  </si>
  <si>
    <t>AP0iD93RTwuUx6EkAoCpfg</t>
  </si>
  <si>
    <t>DUKHPROGEN00MTSM2140</t>
  </si>
  <si>
    <t>Pitch roofing_2nd_Sub</t>
  </si>
  <si>
    <t>WB6ZV8JNR9+srsFwIFlJOg</t>
  </si>
  <si>
    <t>DUKHPROGEN00MTSM2490</t>
  </si>
  <si>
    <t>Wooden Doors_2nd_Sub</t>
  </si>
  <si>
    <t>1NmZDjazRI6pJ/khn0K8Pw</t>
  </si>
  <si>
    <t>DUKHPROGEN00MTSM2440</t>
  </si>
  <si>
    <t>PVC Doors_2nd_Sub</t>
  </si>
  <si>
    <t>kg8uXcE2TMe6/Y7zQWSvWw</t>
  </si>
  <si>
    <t>DUKHPROGEN00MTSM2550</t>
  </si>
  <si>
    <t>Closets /wardrobe&amp; Pelmets_2nd_Sub</t>
  </si>
  <si>
    <t>htkvZirGRCO2Z6V2nhvbTg</t>
  </si>
  <si>
    <t>DUKHPROGEN00MTSM2560</t>
  </si>
  <si>
    <t>Counters, Cabinets &amp; Shelves_2nd_Sub</t>
  </si>
  <si>
    <t>pQtDkr3EQUGbGlpfy7HlyA</t>
  </si>
  <si>
    <t>DUKHPROGEN00MTSM2570</t>
  </si>
  <si>
    <t>Wooden Hand Rails _2nd_Sub</t>
  </si>
  <si>
    <t>RwGfwcWBT6aMb9gr8dUCmA</t>
  </si>
  <si>
    <t>DUKHPROGEN00MTSM2780</t>
  </si>
  <si>
    <t>Gazebo Structure_2nd_Sub</t>
  </si>
  <si>
    <t>SToAaYsgSamepC+Ej0wkWw</t>
  </si>
  <si>
    <t>DUKHPROGEN00MTSM2450</t>
  </si>
  <si>
    <t>Ironmongeries_2nd_Sub</t>
  </si>
  <si>
    <t>fRTdVDUbQruecw5B974U7g</t>
  </si>
  <si>
    <t>DUKHPROGEN00MTSM2460</t>
  </si>
  <si>
    <t>Aluminum Doors_2nd_Sub</t>
  </si>
  <si>
    <t>lRhjVPLQTCSCufN/SiUbcw</t>
  </si>
  <si>
    <t>DUKHPROGEN00MTSM2470</t>
  </si>
  <si>
    <t>Aluminum  Windows_2nd_Sub</t>
  </si>
  <si>
    <t>GmZLPUAkT62TTgB0FOkDnA</t>
  </si>
  <si>
    <t>DUKHPROGEN00MTSM2480</t>
  </si>
  <si>
    <t>Granite_2nd_Sub</t>
  </si>
  <si>
    <t>yryjH7RsQ4mKFhduCaFq2Q</t>
  </si>
  <si>
    <t>DUKHPROGEN00MTSM2090</t>
  </si>
  <si>
    <t>Cobble stone finish _2nd_Sub</t>
  </si>
  <si>
    <t>xTKJAoRlSTmiJ079oRuS5w</t>
  </si>
  <si>
    <t>DUKHPROGEN00MTSM2100</t>
  </si>
  <si>
    <t>Slate Tile_2nd_Sub</t>
  </si>
  <si>
    <t>FrOsMcmaS8SkE5R1XUlIcA</t>
  </si>
  <si>
    <t>DUKHPROGEN00MTSM2110</t>
  </si>
  <si>
    <t>Stone Cladding_2nd_Sub</t>
  </si>
  <si>
    <t>DZpM3iQnSPuwn8WYFGsEWA</t>
  </si>
  <si>
    <t>DUKHPROGEN00MTSM2300</t>
  </si>
  <si>
    <t>Gypsum Board false ceiling_2nd_Sub</t>
  </si>
  <si>
    <t>sVAyAWOnSEediC5lU7PWWw</t>
  </si>
  <si>
    <t>DUKHPROGEN00MTSM2310</t>
  </si>
  <si>
    <t>Aluminum Tile false ceiling_2nd_Sub</t>
  </si>
  <si>
    <t>uLwX5OboSIarUyTe3I67kA</t>
  </si>
  <si>
    <t>DUKHPROGEN00MTSM2390</t>
  </si>
  <si>
    <t>GRC Panels_2nd_Sub</t>
  </si>
  <si>
    <t>unIVVFClSWWifIWJPe/PIA</t>
  </si>
  <si>
    <t>DUKHPROGEN00MTSM2320</t>
  </si>
  <si>
    <t>Paints_2nd_Sub</t>
  </si>
  <si>
    <t>n2g4sYEHQKSJUXINYby+og</t>
  </si>
  <si>
    <t>DUKHPROGEN00MTSM2420</t>
  </si>
  <si>
    <t>Epoxy_2nd_Sub</t>
  </si>
  <si>
    <t>W6cxKXbtQ/qlopG1MnbSDQ</t>
  </si>
  <si>
    <t>DUKHPROGEN00MTSM2430</t>
  </si>
  <si>
    <t>Roller Shutter_2nd_Sub</t>
  </si>
  <si>
    <t>eAJib3DRS0ajlLofe+HcWg</t>
  </si>
  <si>
    <t>DUKHPROGEN00MTSM2700</t>
  </si>
  <si>
    <t>Road Works Materials _2nd_Sub</t>
  </si>
  <si>
    <t>XpOZj/T9QnmroIo8Y8khvg</t>
  </si>
  <si>
    <t>DUKHPROGEN00MTSM2710</t>
  </si>
  <si>
    <t>External signage _2nd_Sub</t>
  </si>
  <si>
    <t>yUKzoV13TM6NFGmOH69Eaw</t>
  </si>
  <si>
    <t>DUKHPROGEN00MTSM2720</t>
  </si>
  <si>
    <t>Road Marking_2nd_Sub</t>
  </si>
  <si>
    <t>U5LWA4LyRYyt/uCAKsoWkw</t>
  </si>
  <si>
    <t>DUKHPROGEN00MTSM2600</t>
  </si>
  <si>
    <t>kerb works_2nd_Sub</t>
  </si>
  <si>
    <t>eIAf8qW3SQ6EsdK3EBn9Zw</t>
  </si>
  <si>
    <t>DUKHPROGEN00MTSM2660</t>
  </si>
  <si>
    <t>Interlock works_2nd_Sub</t>
  </si>
  <si>
    <t>65bBuUWxSKGUt3o1sMFksQ</t>
  </si>
  <si>
    <t>DUKHPROGEN00MTSM2730</t>
  </si>
  <si>
    <t>Car Parking Shed_2nd_Sub</t>
  </si>
  <si>
    <t>KJxFwO5ETPikNZ5TMHaDgw</t>
  </si>
  <si>
    <t>DUKHPROGEN00MTSM2740</t>
  </si>
  <si>
    <t>Stone Boulders_2nd_Sub</t>
  </si>
  <si>
    <t>oThMtqtHQWKCFWubZAvnZA</t>
  </si>
  <si>
    <t>DUKHPROGEN00MTSM2750</t>
  </si>
  <si>
    <t>Speed Humps _2nd_Sub</t>
  </si>
  <si>
    <t>DUKHPROGEN00MTSM2790</t>
  </si>
  <si>
    <t>Plantation(Grass,Trees)_2nd_Sub</t>
  </si>
  <si>
    <t>aNRpfXLSStS9rVRvkGnsjw</t>
  </si>
  <si>
    <t>DUKHPROGEN00MTSM2820</t>
  </si>
  <si>
    <t>Pre-cast Boundary Wall _2nd_Sub</t>
  </si>
  <si>
    <t>5YEorxACR2+OG3NE8+xsnQ</t>
  </si>
  <si>
    <t>DUKHPROGEN00MTSM2800</t>
  </si>
  <si>
    <t>Steel Gate &amp; Barrier gates_2nd_Sub</t>
  </si>
  <si>
    <t>g4I57hoTRz6ZPjAkLBfLyQ</t>
  </si>
  <si>
    <t>DUKHPROGEN00MTSM2630</t>
  </si>
  <si>
    <t>Steel Ladder_2nd_Sub</t>
  </si>
  <si>
    <t>2wFJCz/aQyaTY8QbaYm8KA</t>
  </si>
  <si>
    <t>DUKHPROGEN00MTSM2590</t>
  </si>
  <si>
    <t>Manhole Covers  and Frames_2nd_Sub</t>
  </si>
  <si>
    <t>Rvo1T3RcRr+eVl6UojpdEw</t>
  </si>
  <si>
    <t>DUKHPROGEN00MTSM2400</t>
  </si>
  <si>
    <t>Access Ladder_2nd_Sub</t>
  </si>
  <si>
    <t>UVv1cyqQTUi6NLZZUd2Wrw</t>
  </si>
  <si>
    <t>DUKHPROGEN00MTSM2500</t>
  </si>
  <si>
    <t>Steel Door_2nd_Sub</t>
  </si>
  <si>
    <t>jwxJZbM3TMiIMbxf9hBjUA</t>
  </si>
  <si>
    <t>DUKHPROGEN00MTSM2580</t>
  </si>
  <si>
    <t>Stainless Steel Handrail_2nd_Sub</t>
  </si>
  <si>
    <t>ijE0EZUGSiOunFFKA8Lw2A</t>
  </si>
  <si>
    <t>DUKHPROGEN00MTSM2120</t>
  </si>
  <si>
    <t>Ceramic Tile_2nd_Sub</t>
  </si>
  <si>
    <t>KujlUx6cSQ6PmyOJZMshKw</t>
  </si>
  <si>
    <t>DUKHPROGEN00MTSM2130</t>
  </si>
  <si>
    <t>Porcelain Tile_2nd_Sub</t>
  </si>
  <si>
    <t>sHV1NvSnSQWGlG2bXEUS7Q</t>
  </si>
  <si>
    <t>DUKHPROGEN00MTSM2410</t>
  </si>
  <si>
    <t>Aluminum Slat Screen_2nd_Sub</t>
  </si>
  <si>
    <t>vxZhp5jSQRSbG9rWMhH32g</t>
  </si>
  <si>
    <t>DUKHPROGEN00MTSM2510</t>
  </si>
  <si>
    <t>Stainless Steel Cover_2nd_Sub</t>
  </si>
  <si>
    <t>h+ryDR/bTQqpP0XXqSf1Xg</t>
  </si>
  <si>
    <t>DUKHPROGEN00MTSM2610</t>
  </si>
  <si>
    <t>PVC Tent_2nd_Sub</t>
  </si>
  <si>
    <t>4cqp27B/RC+E7a1ttW9TPA</t>
  </si>
  <si>
    <t>DUKHPROGEN00MTSM2620</t>
  </si>
  <si>
    <t>Structural Steel_2nd_Sub</t>
  </si>
  <si>
    <t>uwY85T+5RGayDA5VzQ6tag</t>
  </si>
  <si>
    <t>DUKHPROGEN00MTSM2220</t>
  </si>
  <si>
    <t>Water Chiller_2nd_Sub</t>
  </si>
  <si>
    <t>nBRwf1kHQTGZnITAadpalQ</t>
  </si>
  <si>
    <t>DUKHPROGEN00MTSM2330</t>
  </si>
  <si>
    <t>Booster Pump_2nd_Sub</t>
  </si>
  <si>
    <t>EsoK58SVQIKHxqUas7vfUA</t>
  </si>
  <si>
    <t>DUKHPROGEN00MTSM2520</t>
  </si>
  <si>
    <t>Lift Pump_2nd_Sub</t>
  </si>
  <si>
    <t>WNGIBPILTNOM6lUvj6vfUA</t>
  </si>
  <si>
    <t>DUKHPROGEN00MTSM2640</t>
  </si>
  <si>
    <t>Water meter_2nd_Sub</t>
  </si>
  <si>
    <t>oHymLTmfQOe0QX6CWrcoxg</t>
  </si>
  <si>
    <t>DUKHPROGEN00MTSM2680</t>
  </si>
  <si>
    <t>Water Tank_2nd_Sub</t>
  </si>
  <si>
    <t>Ao8rgSR7QfyHe7Z1ae8jFQ</t>
  </si>
  <si>
    <t>DUKHPROGEN00MTSM2770</t>
  </si>
  <si>
    <t>Kitchen Water Filter_2nd_Sub</t>
  </si>
  <si>
    <t>QtyHNMdGT6ye1jzFjXcqTQ</t>
  </si>
  <si>
    <t>DUKHPROGEN00MTSM2150</t>
  </si>
  <si>
    <t>Sanitary Fittings_2nd_Sub</t>
  </si>
  <si>
    <t>JNRiA0qJRMaC3EyA0a0/QQ</t>
  </si>
  <si>
    <t>DUKHPROGEN00MTSM2230</t>
  </si>
  <si>
    <t>Water Heater_2nd_Sub</t>
  </si>
  <si>
    <t>iFtnVIgVQ4C4khGhFkR/FA</t>
  </si>
  <si>
    <t>DUKHPROGEN00MTSM2080</t>
  </si>
  <si>
    <t>Polyethylene Pipes_2nd_Sub</t>
  </si>
  <si>
    <t>ZVa9QX63Tgum8wKaxtwJow</t>
  </si>
  <si>
    <t>DUKHPROGEN00MTAP2120</t>
  </si>
  <si>
    <t>Ceramic Tile_2nd_App</t>
  </si>
  <si>
    <t>ZWbMK02sSCevHA3YqwLtfQ</t>
  </si>
  <si>
    <t>2ND APPROVAL OF MATERIAL</t>
  </si>
  <si>
    <t>DUKHPROGEN00MTAP2130</t>
  </si>
  <si>
    <t>Porcelain Tile_2nd_App</t>
  </si>
  <si>
    <t>WX9YmS4ATfiWPR8RORhmTg</t>
  </si>
  <si>
    <t>DUKHPROGEN00MTAP2410</t>
  </si>
  <si>
    <t>Aluminum Slat Screen_2nd_App</t>
  </si>
  <si>
    <t>qiZjluVHQx2BHya1AbFAsw</t>
  </si>
  <si>
    <t>DUKHPROGEN00MTAP2510</t>
  </si>
  <si>
    <t>Stainless Steel Cover_2nd_App</t>
  </si>
  <si>
    <t>PnBitO/bQ0uF3nOxwIvCZg</t>
  </si>
  <si>
    <t>DUKHPROGEN00MTAP2610</t>
  </si>
  <si>
    <t>PVC Tent_2nd_App</t>
  </si>
  <si>
    <t>TxinutySRUaQPSkGp/56vA</t>
  </si>
  <si>
    <t>DUKHPROGEN00MTAP2620</t>
  </si>
  <si>
    <t>Structural Steel_2nd_App</t>
  </si>
  <si>
    <t>hETOEiaRR6GNgCjodPMkeQ</t>
  </si>
  <si>
    <t>DUKHPROGEN00MTAP2220</t>
  </si>
  <si>
    <t>Water Chiller_2nd_App</t>
  </si>
  <si>
    <t>tdfU+Vi5RCWw6WTLFWoIlw</t>
  </si>
  <si>
    <t>DUKHPROGEN00MTAP2330</t>
  </si>
  <si>
    <t>Booster Pump_2nd_App</t>
  </si>
  <si>
    <t>l3DjWR14Th+JZilh7/b5ZA</t>
  </si>
  <si>
    <t>DUKHPROGEN00MTAP2520</t>
  </si>
  <si>
    <t>Lift Pump_2nd_App</t>
  </si>
  <si>
    <t>t04jGlEuQ4u0HRGX+OAD+Q</t>
  </si>
  <si>
    <t>DUKHPROGEN00MTAP2640</t>
  </si>
  <si>
    <t>Water meter_2nd_App</t>
  </si>
  <si>
    <t>G6WgscAXSjiDSlvGI5rKCg</t>
  </si>
  <si>
    <t>DUKHPROGEN00MTAP2680</t>
  </si>
  <si>
    <t>Water Tank_2nd_App</t>
  </si>
  <si>
    <t>WU9ucWLZQBmLdMoIZyPPzA</t>
  </si>
  <si>
    <t>DUKHPROGEN00MTAP2770</t>
  </si>
  <si>
    <t>Kitchen Water Filter_2nd_App</t>
  </si>
  <si>
    <t>IK4XHHjaSEOT47kRk1awRg</t>
  </si>
  <si>
    <t>DUKHPROGEN00MTAP2150</t>
  </si>
  <si>
    <t>Sanitary Fittings_2nd_App</t>
  </si>
  <si>
    <t>fuUfs7NfQ0GEmqd9WLOGSQ</t>
  </si>
  <si>
    <t>DUKHPROGEN00MTAP2230</t>
  </si>
  <si>
    <t>Water Heater_2nd_App</t>
  </si>
  <si>
    <t>ofCKk+s5SK6SgAL20+gdQg</t>
  </si>
  <si>
    <t>DUKHPROGEN00MTAP2080</t>
  </si>
  <si>
    <t>Polyethylene Pipes_2nd_App</t>
  </si>
  <si>
    <t>GyS4RQCDTsCvNrlqvNyKXg</t>
  </si>
  <si>
    <t>DUKHPROGEN00MTAP2160</t>
  </si>
  <si>
    <t>Copper Pipes_2nd_App</t>
  </si>
  <si>
    <t>70nGHixcScuuNkKkIR5Y/A</t>
  </si>
  <si>
    <t>DUKHPROGEN00MTAP2240</t>
  </si>
  <si>
    <t>Split AC_2nd_App</t>
  </si>
  <si>
    <t>bAMnCvq5TD6YpzotheDXQQ</t>
  </si>
  <si>
    <t>DUKHPROGEN00MTAP2340</t>
  </si>
  <si>
    <t>Exhaust Air louver_2nd_App</t>
  </si>
  <si>
    <t>ZZFrMzLKTEK8Ed+cy0p33Q</t>
  </si>
  <si>
    <t>DUKHPROGEN00MTAP2530</t>
  </si>
  <si>
    <t>Exhaust Fan_2nd_App</t>
  </si>
  <si>
    <t>QccfJ6sPReCACxK8SPRyBA</t>
  </si>
  <si>
    <t>DUKHPROGEN00MTAP2170</t>
  </si>
  <si>
    <t>SMDB_2nd_App</t>
  </si>
  <si>
    <t>aPhCAjDHSh6CKjuwFpdlEQ</t>
  </si>
  <si>
    <t>DUKHPROGEN00MTAP2190</t>
  </si>
  <si>
    <t>Lights &amp; Fixtures_2nd_App</t>
  </si>
  <si>
    <t>sgxBjf9iSve04rtgVDr/Lw</t>
  </si>
  <si>
    <t>DUKHPROGEN00MTAP2200</t>
  </si>
  <si>
    <t>Isolators_2nd_App</t>
  </si>
  <si>
    <t>R5b9ErBdTk+bunRTV7ROxA</t>
  </si>
  <si>
    <t>DUKHPROGEN00MTAP2250</t>
  </si>
  <si>
    <t>Street Light Post Set_2nd_App</t>
  </si>
  <si>
    <t>rUHHVDZBSRW7C2cDnxGnMA</t>
  </si>
  <si>
    <t>DUKHPROGEN00MTAP2350</t>
  </si>
  <si>
    <t>Bollard Lamp_2nd_App</t>
  </si>
  <si>
    <t>UuR+TXGYRXW9Gw1zQL2KcA</t>
  </si>
  <si>
    <t>DUKHPROGEN00MTAP2210</t>
  </si>
  <si>
    <t>Fire Resistant Cables_2nd_App</t>
  </si>
  <si>
    <t>2R4GlMVCTlG0jedqcJj/NQ</t>
  </si>
  <si>
    <t>DUKHPROGEN00MTAP2260</t>
  </si>
  <si>
    <t>Smoke Detector_2nd_App</t>
  </si>
  <si>
    <t>9tKos1DUSK+r+S6f7Ko19Q</t>
  </si>
  <si>
    <t>DUKHPROGEN00MTAP2360</t>
  </si>
  <si>
    <t>Digital Alarm Communicator Panel_2nd_App</t>
  </si>
  <si>
    <t>R83IdQZ5SKujTDdoZlU5FQ</t>
  </si>
  <si>
    <t>DUKHPROGEN00MTAP2370</t>
  </si>
  <si>
    <t>Fire Blanket_2nd_App</t>
  </si>
  <si>
    <t>I2Q6Frd/R26BBJxtEuBpEg</t>
  </si>
  <si>
    <t>DUKHPROGEN00MTAP2380</t>
  </si>
  <si>
    <t>Fire Extinguisher_2nd_App</t>
  </si>
  <si>
    <t>BmLgSW/dTaG7ELRY+bkqhw</t>
  </si>
  <si>
    <t>DUKHPROGEN00MTAP2540</t>
  </si>
  <si>
    <t>Ductile Iron Pipes_2nd_App</t>
  </si>
  <si>
    <t>IvWFRQLdRxy5wvocWUMSxg</t>
  </si>
  <si>
    <t>DUKHPROGEN00MTAP2650</t>
  </si>
  <si>
    <t>Isolating Values_2nd_App</t>
  </si>
  <si>
    <t>EK1viainTBuQABGQxCENdQ</t>
  </si>
  <si>
    <t>DUKHPROGEN00MTAP2690</t>
  </si>
  <si>
    <t>Fire Hydrant_2nd_App</t>
  </si>
  <si>
    <t>lWJ21gnATv6H7bbAIVdqHw</t>
  </si>
  <si>
    <t>DUKHPROGEN00MTAP2270</t>
  </si>
  <si>
    <t>Video Com System_2nd_App</t>
  </si>
  <si>
    <t>CPdkg0pxT3mMIdB1vXMK6A</t>
  </si>
  <si>
    <t>DUKHPROGEN00MTAP2280</t>
  </si>
  <si>
    <t>Telephone Fittings &amp; Accessories_2nd_App</t>
  </si>
  <si>
    <t>EoXXU4kjQ3+E4gW7gHkhTQ</t>
  </si>
  <si>
    <t>DUKHPROGEN00MTAP2290</t>
  </si>
  <si>
    <t>Television devices,Fittings &amp; Access._2nd_App</t>
  </si>
  <si>
    <t>cHXO1TnTRCO9nibc2VVdwg</t>
  </si>
  <si>
    <t>DUKHPROGEN00MTAP2670</t>
  </si>
  <si>
    <t>Irrigation Pipes_2nd_App</t>
  </si>
  <si>
    <t>cLB6HM9DSVS0zGESeK04gQ</t>
  </si>
  <si>
    <t>DUKHPROGEN00MTAP2760</t>
  </si>
  <si>
    <t>Sprinklers_2nd_App</t>
  </si>
  <si>
    <t>rkhthhIdQPORgsKXZ7qfcg</t>
  </si>
  <si>
    <t>DUKHPROGEN00MTAP2810</t>
  </si>
  <si>
    <t>Nozzle Jet_2nd_App</t>
  </si>
  <si>
    <t>oipesOMoSSef65JG6YUfUQ</t>
  </si>
  <si>
    <t>DUKHPROGEN00MTAP2830</t>
  </si>
  <si>
    <t>Solenoid Values_2nd_App</t>
  </si>
  <si>
    <t>t6rpaC9BTJuQPS16Ez4Vdw</t>
  </si>
  <si>
    <t>DUKHPROGEN00MTAP2840</t>
  </si>
  <si>
    <t>Gate Values_2nd_App</t>
  </si>
  <si>
    <t>yYorHzJsT1CD+gWzlft6bw</t>
  </si>
  <si>
    <t>DUKHPROGEN00MTAP2860</t>
  </si>
  <si>
    <t>Remote Control Value_2nd_App</t>
  </si>
  <si>
    <t>Ta/xqEnXQ7OuSBygpKmAww</t>
  </si>
  <si>
    <t>DUKHPROGEN00MTAP2870</t>
  </si>
  <si>
    <t>Irrigation Controller_2nd_App</t>
  </si>
  <si>
    <t>C+tA+rOTRKiEGKlWe85eCA</t>
  </si>
  <si>
    <t>DUKHPROGEN00MTAP2850</t>
  </si>
  <si>
    <t>Fences_2nd_App</t>
  </si>
  <si>
    <t>6U0yXXFzTZaxFWePU06CzA</t>
  </si>
  <si>
    <t>DUKHPROGEN00MTAP2040</t>
  </si>
  <si>
    <t>Plastering &amp; Accessories_2nd_App</t>
  </si>
  <si>
    <t>414q0rViT+2S+09VgzDD2w</t>
  </si>
  <si>
    <t>DUKHPROGEN00MTAP2050</t>
  </si>
  <si>
    <t>Thermal Insulation_2nd_App</t>
  </si>
  <si>
    <t>BGVsirkCRd+5Eu/t4gkCpQ</t>
  </si>
  <si>
    <t>DUKHPROGEN00MTAP2140</t>
  </si>
  <si>
    <t>Pitch roofing_2nd_App</t>
  </si>
  <si>
    <t>fXtrdwnnRrWVzFqCPT+Dww</t>
  </si>
  <si>
    <t>DUKHPROGEN00MTAP2490</t>
  </si>
  <si>
    <t>Wooden Doors_2nd_App</t>
  </si>
  <si>
    <t>v6y6eoJkSv21vBPP7snIQQ</t>
  </si>
  <si>
    <t>DUKHPROGEN00MTAP2440</t>
  </si>
  <si>
    <t>PVC Doors_2nd_App</t>
  </si>
  <si>
    <t>/Dcpy6igS2WDev0C4OyS5A</t>
  </si>
  <si>
    <t>DUKHPROGEN00MTAP2550</t>
  </si>
  <si>
    <t>Closets /wardrobe&amp; Pelmets_2nd_App</t>
  </si>
  <si>
    <t>7XPaMuIcQR6gTGXnTp4kcA</t>
  </si>
  <si>
    <t>DUKHPROGEN00MTAP2560</t>
  </si>
  <si>
    <t>Counters, Cabinets &amp; Shelves_2nd_App</t>
  </si>
  <si>
    <t>wbJWJi1mTduyWCaTgex8cQ</t>
  </si>
  <si>
    <t>DUKHPROGEN00MTAP2570</t>
  </si>
  <si>
    <t>Wooden Hand Rails _2nd_App</t>
  </si>
  <si>
    <t>PDO9yURSSVCyefbPtT6/BA</t>
  </si>
  <si>
    <t>DUKHPROGEN00MTAP2780</t>
  </si>
  <si>
    <t>Gazebo Structure_2nd_App</t>
  </si>
  <si>
    <t>8d6Q1CI7R8i/ItewYbvXRA</t>
  </si>
  <si>
    <t>DUKHPROGEN00MTAP2450</t>
  </si>
  <si>
    <t>Ironmongeries_2nd_App</t>
  </si>
  <si>
    <t>jF+d3f3TRXSvMVF6AEPyBQ</t>
  </si>
  <si>
    <t>DUKHPROGEN00MTAP2460</t>
  </si>
  <si>
    <t>Aluminum Doors_2nd_App</t>
  </si>
  <si>
    <t>OJqAkjcCQwCG2J3vng1T7A</t>
  </si>
  <si>
    <t>DUKHPROGEN00MTAP2470</t>
  </si>
  <si>
    <t>Aluminum  Windows_2nd_App</t>
  </si>
  <si>
    <t>uhXTqvHlQsiOg6Sd4PFNbA</t>
  </si>
  <si>
    <t>DUKHPROGEN00MTAP2480</t>
  </si>
  <si>
    <t>Granite_2nd_App</t>
  </si>
  <si>
    <t>n7qpvLRFSKiRV/d1o/4zkg</t>
  </si>
  <si>
    <t>DUKHPROGEN00MTAP2090</t>
  </si>
  <si>
    <t>Cobble stone finish _2nd_App</t>
  </si>
  <si>
    <t>lxR70aF3TFCjJfK4Z73niw</t>
  </si>
  <si>
    <t>DUKHPROGEN00MTAP2100</t>
  </si>
  <si>
    <t>Slate Tile_2nd_App</t>
  </si>
  <si>
    <t>RIVRkkorRg+UHie2Sf0rtQ</t>
  </si>
  <si>
    <t>DUKHPROGEN00MTAP2110</t>
  </si>
  <si>
    <t>Stone Cladding_2nd_App</t>
  </si>
  <si>
    <t>6CwcV4A9TueDY6ZV1cxQAA</t>
  </si>
  <si>
    <t>DUKHPROGEN00MTAP2300</t>
  </si>
  <si>
    <t>Gypsum Board false ceiling_2nd_App</t>
  </si>
  <si>
    <t>rF/9RSRKSs2cD76Pq9MlFw</t>
  </si>
  <si>
    <t>DUKHPROGEN00MTAP2310</t>
  </si>
  <si>
    <t>Aluminum Tile false ceiling_2nd_App</t>
  </si>
  <si>
    <t>lT3EPEvgTXOL6prV7sIWvA</t>
  </si>
  <si>
    <t>DUKHPROGEN00MTAP2390</t>
  </si>
  <si>
    <t>GRC Panels_2nd_App</t>
  </si>
  <si>
    <t>9LPSaM38SJCtZ/b4gWtvMQ</t>
  </si>
  <si>
    <t>DUKHPROGEN00MTAP2320</t>
  </si>
  <si>
    <t>Paints_2nd_App</t>
  </si>
  <si>
    <t>Zwk/qSBrTm+T2Qghqf4iVg</t>
  </si>
  <si>
    <t>DUKHPROGEN00MTAP2420</t>
  </si>
  <si>
    <t>Epoxy_2nd_App</t>
  </si>
  <si>
    <t>EnxhFaoJQZmZWAwrd00BjQ</t>
  </si>
  <si>
    <t>DUKHPROGEN00MTAP2430</t>
  </si>
  <si>
    <t>Roller Shutter_2nd_App</t>
  </si>
  <si>
    <t>pZDgRZEzTIuRw5BdyBjLOQ</t>
  </si>
  <si>
    <t>DUKHPROGEN00MTAP2700</t>
  </si>
  <si>
    <t>Road Works Materials_2nd_App</t>
  </si>
  <si>
    <t>iFf+BvPSQ+ex9GUf+r14wQ</t>
  </si>
  <si>
    <t>DUKHPROGEN00MTAP2710</t>
  </si>
  <si>
    <t>External signage _2nd_App</t>
  </si>
  <si>
    <t>wpK999nTSGm+BESUt812BA</t>
  </si>
  <si>
    <t>DUKHPROGEN00MTAP2720</t>
  </si>
  <si>
    <t>Road Marking_2nd_App</t>
  </si>
  <si>
    <t>nJ3FX5IFTkmxwXSlJcgObA</t>
  </si>
  <si>
    <t>DUKHPROGEN00MTAP2600</t>
  </si>
  <si>
    <t>kerb works_2nd_App</t>
  </si>
  <si>
    <t>HBiGnNkVSAGTjqZ4CGgajQ</t>
  </si>
  <si>
    <t>DUKHPROGEN00MTAP2660</t>
  </si>
  <si>
    <t>Interlock works_2nd_App</t>
  </si>
  <si>
    <t>7TsKFbd+S/m9Duto2GRP3A</t>
  </si>
  <si>
    <t>DUKHPROGEN00MTAP2730</t>
  </si>
  <si>
    <t>Car Parking Shed_2nd_App</t>
  </si>
  <si>
    <t>siHQXrnFSjqCgA7dN24T5Q</t>
  </si>
  <si>
    <t>DUKHPROGEN00MTAP2740</t>
  </si>
  <si>
    <t>Stone Boulders_2nd_App</t>
  </si>
  <si>
    <t>/0mayk3lQMmisW64+CaUag</t>
  </si>
  <si>
    <t>DUKHPROGEN00MTAP2750</t>
  </si>
  <si>
    <t>Speed Humps _2nd_App</t>
  </si>
  <si>
    <t>beHZu5nkSTm/Lr3AUCmleg</t>
  </si>
  <si>
    <t>DUKHPROGEN00MTAP2790</t>
  </si>
  <si>
    <t>Plantation(Grass,Trees)_2nd_App</t>
  </si>
  <si>
    <t>Cw6P2ER5QvmM2r0LJe/R0w</t>
  </si>
  <si>
    <t>DUKHPROGEN00MTAP2820</t>
  </si>
  <si>
    <t>Pre-cast Boundary Wall _2nd_App</t>
  </si>
  <si>
    <t>hqDO0hCNSZaIvLg8C9lX7Q</t>
  </si>
  <si>
    <t>DUKHPROGEN00MTAP2800</t>
  </si>
  <si>
    <t>Steel Gate &amp; Barrier gates_2nd_App</t>
  </si>
  <si>
    <t>nw+PCnT9RIaslju/pUWR0A</t>
  </si>
  <si>
    <t>DUKHPROGEN00MTAP2630</t>
  </si>
  <si>
    <t>Steel Ladder_2nd_App</t>
  </si>
  <si>
    <t>QZX1NzXVRnqDmzkwD/76cg</t>
  </si>
  <si>
    <t>DUKHPROGEN00MTAP2590</t>
  </si>
  <si>
    <t>Manhole Covers  and Frames_2nd_App</t>
  </si>
  <si>
    <t>npBhwQhfTai+10v9/lb42w</t>
  </si>
  <si>
    <t>DUKHPROGEN00MTAP2400</t>
  </si>
  <si>
    <t>Access Ladder_2nd_App</t>
  </si>
  <si>
    <t>WF/R++AiToqscXXGy4ppWw</t>
  </si>
  <si>
    <t>DUKHPROGEN00MTAP2500</t>
  </si>
  <si>
    <t>Steel Door_2nd_App</t>
  </si>
  <si>
    <t>pfvsdkO4Rl6R5hQ9M3AobA</t>
  </si>
  <si>
    <t>DUKHPROGEN00MTAP2580</t>
  </si>
  <si>
    <t>Stainless Steel Handrail_2nd_App</t>
  </si>
  <si>
    <t>iYnRv5UuR6SncNoluC6Tbw</t>
  </si>
  <si>
    <t>DUKHPROGEN00MTAP1150</t>
  </si>
  <si>
    <t>Sanitary Fittings_1st_App</t>
  </si>
  <si>
    <t>1hbRc7eWQSWZWM42uRv4iA</t>
  </si>
  <si>
    <t>1ST APPROVAL OF MATERIAL</t>
  </si>
  <si>
    <t>DUKHPROGEN00MTAP1230</t>
  </si>
  <si>
    <t>Water Heater_1st_App</t>
  </si>
  <si>
    <t>+G1ywzN4SAKK8E/D/18qYw</t>
  </si>
  <si>
    <t>DUKHPROGEN00MTAP1080</t>
  </si>
  <si>
    <t>Polyethylene Pipes_1st_App</t>
  </si>
  <si>
    <t>+79Fi16oT9GDoJ463R3lfA</t>
  </si>
  <si>
    <t>DUKHPROGEN00MTAP1160</t>
  </si>
  <si>
    <t>Copper Pipes_1st_App</t>
  </si>
  <si>
    <t>LmW4JqiIR72c00vCjYR5vg</t>
  </si>
  <si>
    <t>DUKHPROGEN00MTAP1240</t>
  </si>
  <si>
    <t>Split AC_1st_App</t>
  </si>
  <si>
    <t>liQ3RHz3Qg+xTxZVU9mHpA</t>
  </si>
  <si>
    <t>DUKHPROGEN00MTAP1340</t>
  </si>
  <si>
    <t>Exhaust Air louver_1st_App</t>
  </si>
  <si>
    <t>yR5Fivu5Qq6fbcg6LrfsHg</t>
  </si>
  <si>
    <t>DUKHPROGEN00MTAP1530</t>
  </si>
  <si>
    <t>Exhaust Fan_1st_App</t>
  </si>
  <si>
    <t>fTdnY9H1RqyQTqap6I9hXA</t>
  </si>
  <si>
    <t>DUKHPROGEN00MTAP1170</t>
  </si>
  <si>
    <t>SMDB_1st_App</t>
  </si>
  <si>
    <t>ZHvna+w9TsCAo9lplLoWlw</t>
  </si>
  <si>
    <t>DUKHPROGEN00MTAP1180</t>
  </si>
  <si>
    <t>Cables &amp; Wires_1st_App</t>
  </si>
  <si>
    <t>A1Mx8hTKS+64sbADmO0wXA</t>
  </si>
  <si>
    <t>DUKHPROGEN00MTAP1190</t>
  </si>
  <si>
    <t>Lights &amp; Fixtures_1st_App</t>
  </si>
  <si>
    <t>mIcQBx51RFO69kGtgypBUg</t>
  </si>
  <si>
    <t>DUKHPROGEN00MTAP1200</t>
  </si>
  <si>
    <t>Isolators_1st_App</t>
  </si>
  <si>
    <t>MhJLWD7bSyK0GCtznWXgcQ</t>
  </si>
  <si>
    <t>DUKHPROGEN00MTAP1250</t>
  </si>
  <si>
    <t>Street Light Post Set_1st_App</t>
  </si>
  <si>
    <t>nY/yCUi5TVKKigIU8ICCJA</t>
  </si>
  <si>
    <t>DUKHPROGEN00MTAP1350</t>
  </si>
  <si>
    <t>Bollard Lamp_1st_App</t>
  </si>
  <si>
    <t>FXe9fnVVQNqEb1bkngdYYw</t>
  </si>
  <si>
    <t>DUKHPROGEN00MTAP1210</t>
  </si>
  <si>
    <t>Fire Resistant Cables_1st_App</t>
  </si>
  <si>
    <t>GtYfDRTwTsyZBEjN1Ne+Xw</t>
  </si>
  <si>
    <t>DUKHPROGEN00MTAP1260</t>
  </si>
  <si>
    <t>Smoke Detector_1st_App</t>
  </si>
  <si>
    <t>frr3CB7iSuWa2rp4lzIwcA</t>
  </si>
  <si>
    <t>DUKHPROGEN00MTAP1360</t>
  </si>
  <si>
    <t>Digital Alarm Communicator Panel_1st_App</t>
  </si>
  <si>
    <t>TbCj3u2lSbSipVqBBZkN5g</t>
  </si>
  <si>
    <t>DUKHPROGEN00MTAP1370</t>
  </si>
  <si>
    <t>Fire Blanket_1st_App</t>
  </si>
  <si>
    <t>uejjuo9eSn+C79d+jLawvQ</t>
  </si>
  <si>
    <t>DUKHPROGEN00MTAP1380</t>
  </si>
  <si>
    <t>Fire Extinguisher_1st_App</t>
  </si>
  <si>
    <t>E1ACDW13TvqnV5y1SI2BYg</t>
  </si>
  <si>
    <t>DUKHPROGEN00MTAP1540</t>
  </si>
  <si>
    <t>Ductile Iron Pipes_1st_App</t>
  </si>
  <si>
    <t>1XK20PqLQzC+rgUvOb3CLg</t>
  </si>
  <si>
    <t>DUKHPROGEN00MTAP1650</t>
  </si>
  <si>
    <t>Isolating Values_1st_App</t>
  </si>
  <si>
    <t>iL7FhCTsSf6JQqB+jSIa4Q</t>
  </si>
  <si>
    <t>DUKHPROGEN00MTAP1690</t>
  </si>
  <si>
    <t>Fire Hydrant_1st_App</t>
  </si>
  <si>
    <t>IJBiJ7cnRha1WuMnzZP7mw</t>
  </si>
  <si>
    <t>DUKHPROGEN00MTAP1270</t>
  </si>
  <si>
    <t>Video Com System_1st_App</t>
  </si>
  <si>
    <t>tHL13z+kTnCScPUwAIE1Kg</t>
  </si>
  <si>
    <t>DUKHPROGEN00MTAP1280</t>
  </si>
  <si>
    <t>Telephone Fittings &amp; Accessories_1st_App</t>
  </si>
  <si>
    <t>K8Mgq9EvTKGK4b3YQKupdA</t>
  </si>
  <si>
    <t>DUKHPROGEN00MTAP1290</t>
  </si>
  <si>
    <t>Television devices,Fittings &amp; Access._1st_App</t>
  </si>
  <si>
    <t>tZSHDNzZTmeTBUEWnodOGw</t>
  </si>
  <si>
    <t>DUKHPROGEN00MTAP1670</t>
  </si>
  <si>
    <t>Irrigation Pipes_1st_App</t>
  </si>
  <si>
    <t>XjSAgrihRLSmoG4wDOXzQQ</t>
  </si>
  <si>
    <t>DUKHPROGEN00MTAP1760</t>
  </si>
  <si>
    <t>Sprinklers_1st_App</t>
  </si>
  <si>
    <t>wzsUduygQJC32t9E/Z1TBA</t>
  </si>
  <si>
    <t>DUKHPROGEN00MTAP1810</t>
  </si>
  <si>
    <t>Nozzle Jet_1st_App</t>
  </si>
  <si>
    <t>Pw88qm66TFWMGZvuWDBwcQ</t>
  </si>
  <si>
    <t>DUKHPROGEN00MTAP1830</t>
  </si>
  <si>
    <t>Solenoid Values_1st_App</t>
  </si>
  <si>
    <t>FT3BwrssRCeYW5j3wAamvA</t>
  </si>
  <si>
    <t>DUKHPROGEN00MTAP1840</t>
  </si>
  <si>
    <t>Gate Values_1st_App</t>
  </si>
  <si>
    <t>lz6vdASRTOmrU5liaWYU/Q</t>
  </si>
  <si>
    <t>DUKHPROGEN00MTAP1860</t>
  </si>
  <si>
    <t>Remote Control Value_1st_App</t>
  </si>
  <si>
    <t>s0/2Ugv5RQCFovzS6LRjzQ</t>
  </si>
  <si>
    <t>DUKHPROGEN00MTAP1870</t>
  </si>
  <si>
    <t>Irrigation Controller_1st_App</t>
  </si>
  <si>
    <t>GvEJn70HSB66JL0ataLz+g</t>
  </si>
  <si>
    <t>DUKHPROGEN00MTAP1850</t>
  </si>
  <si>
    <t>Fences_1st_App</t>
  </si>
  <si>
    <t>DUKHPROGEN00MTAP1000</t>
  </si>
  <si>
    <t>Anti Termite _1st_App</t>
  </si>
  <si>
    <t>cYpzNU/kTPSm9Y6boNf+Gg</t>
  </si>
  <si>
    <t>DUKHPROGEN00MTAP1020</t>
  </si>
  <si>
    <t>Concrete_1st_App</t>
  </si>
  <si>
    <t>15O9KZRETpSuLTsLXvwPpg</t>
  </si>
  <si>
    <t>DUKHPROGEN00MTAP1030</t>
  </si>
  <si>
    <t>Waterproofing_1st_App</t>
  </si>
  <si>
    <t>JQS1Gm/VS/iyuppTGLSnag</t>
  </si>
  <si>
    <t>DUKHPROGEN00MTAP1010</t>
  </si>
  <si>
    <t>Block Work_1st_App</t>
  </si>
  <si>
    <t>FU+LDhTQTNqtePpCrM2Hog</t>
  </si>
  <si>
    <t>DUKHPROGEN00MTAP1040</t>
  </si>
  <si>
    <t>Plastering &amp; Accessories_1st_App</t>
  </si>
  <si>
    <t>L9s9p5ozQPW9yxxSFOkaOw</t>
  </si>
  <si>
    <t>DUKHPROGEN00MTAP1050</t>
  </si>
  <si>
    <t>Thermal Insulation_1st_App</t>
  </si>
  <si>
    <t>sRrOTOWeRQO6nDXncgWaRA</t>
  </si>
  <si>
    <t>DUKHPROGEN00MTAP1140</t>
  </si>
  <si>
    <t>Pitch roofing_1st_App</t>
  </si>
  <si>
    <t>jorN5OFSR6epsOPn99bb0w</t>
  </si>
  <si>
    <t>DUKHPROGEN00MTAP1490</t>
  </si>
  <si>
    <t>Wooden Doors_1st_App</t>
  </si>
  <si>
    <t>uylFb0eXSHCi5sLJc4fj5Q</t>
  </si>
  <si>
    <t>DUKHPROGEN00MTAP1440</t>
  </si>
  <si>
    <t>PVC Doors_1st_App</t>
  </si>
  <si>
    <t>HFBw77i6QbKlm8zW2YRMyA</t>
  </si>
  <si>
    <t>DUKHPROGEN00MTAP1550</t>
  </si>
  <si>
    <t>Closets /wardrobe&amp; Pelmets_1st_App</t>
  </si>
  <si>
    <t>uL+JbQZXSbuBCndxEufBug</t>
  </si>
  <si>
    <t>DUKHPROGEN00MTAP1560</t>
  </si>
  <si>
    <t>Counters, Cabinets &amp; Shelves_1st_App</t>
  </si>
  <si>
    <t>JXQIhkHuS5myn/z4sRYAXw</t>
  </si>
  <si>
    <t>DUKHPROGEN00MTAP1570</t>
  </si>
  <si>
    <t>Wooden Hand Rails _1st_App</t>
  </si>
  <si>
    <t>5NP181ttQjiUGdPwNpiWoQ</t>
  </si>
  <si>
    <t>DUKHPROGEN00MTAP1780</t>
  </si>
  <si>
    <t>Gazebo Structure_1st_App</t>
  </si>
  <si>
    <t>jik5fqMcRbmii0VQjElcGA</t>
  </si>
  <si>
    <t>DUKHPROGEN00MTAP1450</t>
  </si>
  <si>
    <t>Ironmongeries_1st_App</t>
  </si>
  <si>
    <t>GXdXEFPtT8SLEtufga67rw</t>
  </si>
  <si>
    <t>DUKHPROGEN00MTAP1460</t>
  </si>
  <si>
    <t>Aluminum Doors_1st_App</t>
  </si>
  <si>
    <t>Aa4BWtTaT0aVbw0VhYu6rw</t>
  </si>
  <si>
    <t>DUKHPROGEN00MTAP1470</t>
  </si>
  <si>
    <t>Aluminum  Windows_1st_App</t>
  </si>
  <si>
    <t>yso1x3m1QWyftH9WHUmreg</t>
  </si>
  <si>
    <t>DUKHPROGEN00MTAP1480</t>
  </si>
  <si>
    <t>Granite_1st_App</t>
  </si>
  <si>
    <t>s4JFi8BzQMy/HwDTJrB3TA</t>
  </si>
  <si>
    <t>DUKHPROGEN00MTAP1090</t>
  </si>
  <si>
    <t>Cobble stone finish _1st_App</t>
  </si>
  <si>
    <t>JIyXWrqKT0apo7n7E+m6XA</t>
  </si>
  <si>
    <t>DUKHPROGEN00MTAP1100</t>
  </si>
  <si>
    <t>Slate Tile_1st_App</t>
  </si>
  <si>
    <t>fmSx2mFWThen0NcrMPqB0g</t>
  </si>
  <si>
    <t>DUKHPROGEN00MTAP1110</t>
  </si>
  <si>
    <t>Stone Cladding_1st_App</t>
  </si>
  <si>
    <t>sA2lehVPROmAQagYBoD47A</t>
  </si>
  <si>
    <t>DUKHPROGEN00MTAP1300</t>
  </si>
  <si>
    <t>Gypsum Board false ceiling_1st_App</t>
  </si>
  <si>
    <t>eS9dYdgtRHuj1WKsFkgMBA</t>
  </si>
  <si>
    <t>DUKHPROGEN00MTAP1310</t>
  </si>
  <si>
    <t>Aluminum Tile false ceiling_1st_App</t>
  </si>
  <si>
    <t>PbaSAxrUT3SkfsdRoLiaGw</t>
  </si>
  <si>
    <t>DUKHPROGEN00MTAP1390</t>
  </si>
  <si>
    <t>GRC Panels_1st_App</t>
  </si>
  <si>
    <t>gD68u/98RBOJoB26sHZWHQ</t>
  </si>
  <si>
    <t>DUKHPROGEN00MTAP1320</t>
  </si>
  <si>
    <t>Paints_1st_App</t>
  </si>
  <si>
    <t>IiSb053EQtGRGjOpkHd9WQ</t>
  </si>
  <si>
    <t>DUKHPROGEN00MTAP1420</t>
  </si>
  <si>
    <t>Epoxy_1st_App</t>
  </si>
  <si>
    <t>dFqvhtjlR7a31FUFLSyOKA</t>
  </si>
  <si>
    <t>DUKHPROGEN00MTAP1430</t>
  </si>
  <si>
    <t>Roller Shutter_1st_App</t>
  </si>
  <si>
    <t>BezmeZhVTSmtCaqa90G0Jw</t>
  </si>
  <si>
    <t>DUKHPROGEN00MTAP1700</t>
  </si>
  <si>
    <t>Road Works Materials _1st_App</t>
  </si>
  <si>
    <t>2T1rGqU9S5yqTkpRnE7mXA</t>
  </si>
  <si>
    <t>DUKHPROGEN00MTAP1710</t>
  </si>
  <si>
    <t>External signage _1st_App</t>
  </si>
  <si>
    <t>DUKHPROGEN00MTAP1720</t>
  </si>
  <si>
    <t>Road Marking_1st_App</t>
  </si>
  <si>
    <t>RCJlbrhMRtKeb3TauYF7aQ</t>
  </si>
  <si>
    <t>DUKHPROGEN00MTAP1600</t>
  </si>
  <si>
    <t>kerb works_1st_App</t>
  </si>
  <si>
    <t>0NEYRbXDTICQkmzVxgmtpg</t>
  </si>
  <si>
    <t>DUKHPROGEN00MTAP1660</t>
  </si>
  <si>
    <t>Interlock works_1st_App</t>
  </si>
  <si>
    <t>rhgD1kr/Sj2vEa7NXX+jlw</t>
  </si>
  <si>
    <t>DUKHPROGEN00MTAP1730</t>
  </si>
  <si>
    <t>Car Parking Shed_1st_App</t>
  </si>
  <si>
    <t>Gs1iNxOfRwm4+lUHWjTZ+w</t>
  </si>
  <si>
    <t>DUKHPROGEN00MTAP1740</t>
  </si>
  <si>
    <t>Stone Boulders_1st_App</t>
  </si>
  <si>
    <t>WIL5WrKOQ7KEDc2RI64rUA</t>
  </si>
  <si>
    <t>DUKHPROGEN00MTAP1750</t>
  </si>
  <si>
    <t>Speed Humps _1st_App</t>
  </si>
  <si>
    <t>evBPpckpTOOBT+ZH/XEtOw</t>
  </si>
  <si>
    <t>DUKHPROGEN00MTAP1790</t>
  </si>
  <si>
    <t>Plantation(Grass,Trees)_1st_App</t>
  </si>
  <si>
    <t>7Qjum07gRzOligimvo8Zew</t>
  </si>
  <si>
    <t>DUKHPROGEN00MTAP1820</t>
  </si>
  <si>
    <t>Pre-cast Boundary Wall _1st_App</t>
  </si>
  <si>
    <t>9dsj+33xQVuIQNYCqu67Mw</t>
  </si>
  <si>
    <t>DUKHPROGEN00MTAP1800</t>
  </si>
  <si>
    <t>Steel Gate &amp; Barrier gates_1st_App</t>
  </si>
  <si>
    <t>1/l6f9wkQDOLtsHjvoI6Nw</t>
  </si>
  <si>
    <t>DUKHPROGEN00MTAP1630</t>
  </si>
  <si>
    <t>Steel Ladder_1st_App</t>
  </si>
  <si>
    <t>F7l6A9exR7yEpvhmgYPTRg</t>
  </si>
  <si>
    <t>DUKHPROGEN00MTAP1590</t>
  </si>
  <si>
    <t>Manhole Covers  and Frames_1st_App</t>
  </si>
  <si>
    <t>daa3IH/8R+aq2yaEro+t8Q</t>
  </si>
  <si>
    <t>DUKHPROGEN00MTAP1400</t>
  </si>
  <si>
    <t>Access Ladder_1st_App</t>
  </si>
  <si>
    <t>5jr7xix3RS2Ymmy1cH0+yw</t>
  </si>
  <si>
    <t>DUKHPROGEN00MTAP1500</t>
  </si>
  <si>
    <t>Steel Door_1st_App</t>
  </si>
  <si>
    <t>vPpV6dx2Sg6k7fvQZepZAQ</t>
  </si>
  <si>
    <t>DUKHPROGEN00MTAP1580</t>
  </si>
  <si>
    <t>Stainless Steel Handrail_1st_App</t>
  </si>
  <si>
    <t>dlnWQ3jHSKGN1f89af2ojw</t>
  </si>
  <si>
    <t>DUKHPROGEN00MTAP1120</t>
  </si>
  <si>
    <t>Ceramic Tile_1st_App</t>
  </si>
  <si>
    <t>mHS6yjx+QrOB0B5oTYdeAw</t>
  </si>
  <si>
    <t>DUKHPROGEN00MTAP1130</t>
  </si>
  <si>
    <t>Porcelain Tile_1st_App</t>
  </si>
  <si>
    <t>odSub0RDQpmp+Rx4KL7Evw</t>
  </si>
  <si>
    <t>DUKHPROGEN00MTAP1410</t>
  </si>
  <si>
    <t>Aluminum Slat Screen_1st_App</t>
  </si>
  <si>
    <t>LFIlOOp0R6GXkFaROHOV0g</t>
  </si>
  <si>
    <t>DUKHPROGEN00MTAP1510</t>
  </si>
  <si>
    <t>Stainless Steel Cover_1st_App</t>
  </si>
  <si>
    <t>u0WFLRYVSVC48//XKmzSeg</t>
  </si>
  <si>
    <t>DUKHPROGEN00MTAP1610</t>
  </si>
  <si>
    <t>PVC Tent_1st_App</t>
  </si>
  <si>
    <t>HZJwfjyUTe29RJhJD44Afg</t>
  </si>
  <si>
    <t>DUKHPROGEN00MTAP1620</t>
  </si>
  <si>
    <t>Structural Steel_1st_App</t>
  </si>
  <si>
    <t>eAuRS+tGSeef/PZz3//swQ</t>
  </si>
  <si>
    <t>DUKHPROGEN00MTAP1220</t>
  </si>
  <si>
    <t>Water Chiller_1st_App</t>
  </si>
  <si>
    <t>icxwO0noRgijCTGFDFakiQ</t>
  </si>
  <si>
    <t>DUKHPROGEN00MTAP1330</t>
  </si>
  <si>
    <t>Booster Pump_1st_App</t>
  </si>
  <si>
    <t>I3quOoDITeCQXdjAx7J45A</t>
  </si>
  <si>
    <t>DUKHPROGEN00MTAP1520</t>
  </si>
  <si>
    <t>Lift Pump_1st_App</t>
  </si>
  <si>
    <t>KWLsJE9oQA+hp19w+YvjNw</t>
  </si>
  <si>
    <t>DUKHPROGEN00MTAP1640</t>
  </si>
  <si>
    <t>Water meter_1st_App</t>
  </si>
  <si>
    <t>w/y2jXbDQ/qRqeNw848nfQ</t>
  </si>
  <si>
    <t>DUKHPROGEN00MTAP1680</t>
  </si>
  <si>
    <t>Water Tank_1st_App</t>
  </si>
  <si>
    <t>Aq7gunLTTdq/HVXRN2V+IQ</t>
  </si>
  <si>
    <t>DUKHPROGEN00MTAP1770</t>
  </si>
  <si>
    <t>Kitchen Water Filter_1st_App</t>
  </si>
  <si>
    <t>V0fFK02sRZO11Q0gksB8oA</t>
  </si>
  <si>
    <t>DUKHPROGEN00MTAP1060</t>
  </si>
  <si>
    <t>UPVC  Pipes_1st_App</t>
  </si>
  <si>
    <t>vUO6E/+BQRm98HfoDCReaw</t>
  </si>
  <si>
    <t>DUKHPROGEN00MTAP1070</t>
  </si>
  <si>
    <t>Floor drains &amp; Cleanouts_1st_App</t>
  </si>
  <si>
    <t>ApAQi1xIRG2DsuwWR5mg7g</t>
  </si>
  <si>
    <t>DUKHCONP1BZ2AREL3665</t>
  </si>
  <si>
    <t>External Plastering</t>
  </si>
  <si>
    <t>Ix7uNJoFQ8aWxvYzEa/llA</t>
  </si>
  <si>
    <t>PLASTER MASON SK</t>
  </si>
  <si>
    <t>J308</t>
  </si>
  <si>
    <t>ELEVATION</t>
  </si>
  <si>
    <t>DUKHCONP1BZ2AREL3670</t>
  </si>
  <si>
    <t>External stone cladding works</t>
  </si>
  <si>
    <t>dNGlV3TrRdSSJj/IeJ9gyg</t>
  </si>
  <si>
    <t>TILE MASON SK</t>
  </si>
  <si>
    <t>J309</t>
  </si>
  <si>
    <t>DUKHCONP1BZ2AREL3675</t>
  </si>
  <si>
    <t>GRC works</t>
  </si>
  <si>
    <t>BbsU1diOSXqcLeYqFtlePw</t>
  </si>
  <si>
    <t>DUKHCONP1BZ2AREL3680</t>
  </si>
  <si>
    <t>External Painting</t>
  </si>
  <si>
    <t>86PXAQ23QtaZMFgVh+D38g</t>
  </si>
  <si>
    <t>DUKHCONP1BZ2ARRF3630</t>
  </si>
  <si>
    <t>Leveling Screed for Waterproofing</t>
  </si>
  <si>
    <t>DfTkKs84TmGXhK4iKOHvzg</t>
  </si>
  <si>
    <t>SCREED MASON SK</t>
  </si>
  <si>
    <t>J303</t>
  </si>
  <si>
    <t>ROOF</t>
  </si>
  <si>
    <t>DUKHCONP1BZ2ARRF3635</t>
  </si>
  <si>
    <t>Laying of Waterproofing Membrane</t>
  </si>
  <si>
    <t>z0uzmhh0SdSdXLYejfgIZQ</t>
  </si>
  <si>
    <t>DUKHCONP1BZ2ARRF3640</t>
  </si>
  <si>
    <t>Installation of Insulation &amp; Protection</t>
  </si>
  <si>
    <t>KKKG2b4mSVm/lVYVtqOBBQ</t>
  </si>
  <si>
    <t>DUKHCONP1BZ2ARRF3645</t>
  </si>
  <si>
    <t>Lime Stone Chips &amp; Paving slab Installation</t>
  </si>
  <si>
    <t>GzgQmBdOQ/KX3h7bfszs0Q</t>
  </si>
  <si>
    <t>DUKHCONP1BZ2ARRF3655</t>
  </si>
  <si>
    <t>Installation of Pumps Protection cabinets</t>
  </si>
  <si>
    <t>sF3KtWfHSdefqR7c/e6RUg</t>
  </si>
  <si>
    <t>DUKHCONP1BZ2ARRF3650</t>
  </si>
  <si>
    <t>Install. of Gal. Frame &amp; Aluminum Slat Screen</t>
  </si>
  <si>
    <t>Lyp7fURxTH+2fZq0jMTwMA</t>
  </si>
  <si>
    <t>DUKHCONP1BZ2ARRF3660</t>
  </si>
  <si>
    <t>Installation of Access Ladder</t>
  </si>
  <si>
    <t>yd301RMSRBykLcTcVo7k9A</t>
  </si>
  <si>
    <t>DUKHCONP1BZ2ARGF3075</t>
  </si>
  <si>
    <t>Carpentry &amp; Joinery Works</t>
  </si>
  <si>
    <t>6COMGC9QTY+CaDzXA1M3qg</t>
  </si>
  <si>
    <t>GROUND FLOOR</t>
  </si>
  <si>
    <t>DUKHCONP1BZ2ARGF3090</t>
  </si>
  <si>
    <t>Installation of Granite Counter Top</t>
  </si>
  <si>
    <t>WAMoYK+HREWsuSuAyQL4UQ</t>
  </si>
  <si>
    <t>GRANITE MASON SK</t>
  </si>
  <si>
    <t>J310</t>
  </si>
  <si>
    <t>DUKHCONP1BZ2ARGF3085</t>
  </si>
  <si>
    <t>S.S.Balustrade</t>
  </si>
  <si>
    <t>Zeh3yLVGQ32Uqz68G72/vg</t>
  </si>
  <si>
    <t>DUKHCONP1BZ2ARGF3095</t>
  </si>
  <si>
    <t>Final Painting</t>
  </si>
  <si>
    <t>JpiYGHr+TBmT3aHKxs5++g</t>
  </si>
  <si>
    <t>DUKHCONP1BZ2ARGF3070</t>
  </si>
  <si>
    <t>Aluminum doors</t>
  </si>
  <si>
    <t>hYkJvpfdQJee+gWehJyNOQ</t>
  </si>
  <si>
    <t>DUKHCONP1BZ2ARGF3000</t>
  </si>
  <si>
    <t>Block work</t>
  </si>
  <si>
    <t>3C8il6vZSmCHzBQDCTKm+A</t>
  </si>
  <si>
    <t>DUKHCONP1BZ2ARGF3005</t>
  </si>
  <si>
    <t>Plastering work</t>
  </si>
  <si>
    <t>riwYtON0QPOAbpiDdWKS6w</t>
  </si>
  <si>
    <t>DUKHCONP1BZ2ARGF3010</t>
  </si>
  <si>
    <t>Flooring screed</t>
  </si>
  <si>
    <t>EuEScuY1Q4S76rb9yu7aZw</t>
  </si>
  <si>
    <t>DUKHCONP1BZ2ARGF3015</t>
  </si>
  <si>
    <t>Wet area waterproofing &amp; Protection Screed</t>
  </si>
  <si>
    <t>jc4pez+6RTWsiwCMkZd8JQ</t>
  </si>
  <si>
    <t>DUKHCONP1BZ2ARGF3030</t>
  </si>
  <si>
    <t>Paint First coat</t>
  </si>
  <si>
    <t>caRKOwozQ1CiUZX2w+hw0A</t>
  </si>
  <si>
    <t>DUKHCONP1BZ2ARGF3020</t>
  </si>
  <si>
    <t>Ceramic Wall Tiling</t>
  </si>
  <si>
    <t>JUt2q+nhRZuQ5JR0WVRWiQ</t>
  </si>
  <si>
    <t>DUKHCONP1BZ2ARGF3025</t>
  </si>
  <si>
    <t>Porcelain Tile flooring</t>
  </si>
  <si>
    <t>DMgERKChQn6VZsMYt31Flw</t>
  </si>
  <si>
    <t>DUKHCONP1BZ2ARGF3040</t>
  </si>
  <si>
    <t>Cobble Tile flooring</t>
  </si>
  <si>
    <t>P1Tr/6yQQheXOdFwlTtqVw</t>
  </si>
  <si>
    <t>DUKHCONP1BZ2ARGF3035</t>
  </si>
  <si>
    <t>Slate Tile Flooring &amp; Skirting</t>
  </si>
  <si>
    <t>Aa312uBOSlqLrDwPNFBd5w</t>
  </si>
  <si>
    <t>DUKHCONP1BZ2ARGF3050</t>
  </si>
  <si>
    <t>Granite - Stair case flooring &amp; Skirting</t>
  </si>
  <si>
    <t>MTe8BGxMQzyFj4+v+8tuCQ</t>
  </si>
  <si>
    <t>DUKHCONP1BZ2ARGF3045</t>
  </si>
  <si>
    <t>Fixing of Suspension systems</t>
  </si>
  <si>
    <t>JrRiwpjSSE6NB2tT9WkmwA</t>
  </si>
  <si>
    <t>DUKHCONP1BZ2ARGF3055</t>
  </si>
  <si>
    <t>Aluminum tile false ceiling</t>
  </si>
  <si>
    <t>5kG7XdUMSquB4lrbxQ7atg</t>
  </si>
  <si>
    <t>DUKHCONP1BZ2ARGF3060</t>
  </si>
  <si>
    <t>Gypsum board false ceiling</t>
  </si>
  <si>
    <t>2UFDUysySzekibEcpP2cPw</t>
  </si>
  <si>
    <t>DUKHCONP1BZ2ARGF3065</t>
  </si>
  <si>
    <t>Wooden door &amp; PVC Door</t>
  </si>
  <si>
    <t>twS5nov0QKeBF4556M+13Q</t>
  </si>
  <si>
    <t>DUKHCONP1BZ2ARGF3080</t>
  </si>
  <si>
    <t>Aluminum windows</t>
  </si>
  <si>
    <t>rcrPDOtVTPW1dX6qRwiUyg</t>
  </si>
  <si>
    <t>DUKHCONP1BZ2ARRF3600</t>
  </si>
  <si>
    <t>s7KmfUlIR+y4y1Yjgu7ktQ</t>
  </si>
  <si>
    <t>DUKHCONP1BZ2ARRF3605</t>
  </si>
  <si>
    <t>czL5PPjTStCwHPrrtCPI7A</t>
  </si>
  <si>
    <t>DUKHCONP1BZ2ARRF3610</t>
  </si>
  <si>
    <t>qskJ/r+8RQ+Cy8zq3CWbyA</t>
  </si>
  <si>
    <t>DUKHCONP1BZ2ARRF3695</t>
  </si>
  <si>
    <t>Painting -Storage area</t>
  </si>
  <si>
    <t>cGqH764hRyaQBtG7SgARkg</t>
  </si>
  <si>
    <t>DUKHCONP1BZ2ARRF3620</t>
  </si>
  <si>
    <t>Epoxy Painting -Storage area</t>
  </si>
  <si>
    <t>t8qxa4F9TI2Kb7vN4Iz1AA</t>
  </si>
  <si>
    <t>DUKHCONP1BZ2ARFF3300</t>
  </si>
  <si>
    <t>pbMElWq1QQiGa430PhvvTQ</t>
  </si>
  <si>
    <t>FIRST FLOORS</t>
  </si>
  <si>
    <t>DUKHCONP1BZ2ARFF3305</t>
  </si>
  <si>
    <t>qqU+o9g5QDCVrHCSPP1IWg</t>
  </si>
  <si>
    <t>DUKHCONP1BZ2ARFF3310</t>
  </si>
  <si>
    <t>33rUDvj5Qgqgxb/8D+WDEg</t>
  </si>
  <si>
    <t>DUKHCONP1BZ2ARFF3315</t>
  </si>
  <si>
    <t>Wet area waterproofing</t>
  </si>
  <si>
    <t>Gnec1da6SVOt3zwG6LA/SQ</t>
  </si>
  <si>
    <t>DUKHCONP1BZ2ARFF3330</t>
  </si>
  <si>
    <t>VtF8GgBCToa5Ji0uhl6jDw</t>
  </si>
  <si>
    <t>DUKHCONP1BZ2ARFF3320</t>
  </si>
  <si>
    <t>2tlRdRLWTT+7RA73ljRbxw</t>
  </si>
  <si>
    <t>DUKHCONP1BZ2ARFF3325</t>
  </si>
  <si>
    <t>JI6OHA3RQAmz/qs1Den2gA</t>
  </si>
  <si>
    <t>DUKHCONP1BZ2ARFF3335</t>
  </si>
  <si>
    <t>xJzJfdu4TcqOjDSypVWLrQ</t>
  </si>
  <si>
    <t>DUKHCONP1BZ2ARFF3350</t>
  </si>
  <si>
    <t>niuouaAIRpCtmhQO/YGvDw</t>
  </si>
  <si>
    <t>DUKHCONP1BZ2ARFF3345</t>
  </si>
  <si>
    <t>989iypIsRGOVlIgC7E6vQg</t>
  </si>
  <si>
    <t>DUKHCONP1BZ2ARFF3360</t>
  </si>
  <si>
    <t>EaFT5ou/QTSdRWsTxKTaaA</t>
  </si>
  <si>
    <t>DUKHCONP1BZ2ARFF3365</t>
  </si>
  <si>
    <t>Wooden door</t>
  </si>
  <si>
    <t>AgboszbMR5mHqw0h9n8cEQ</t>
  </si>
  <si>
    <t>DUKHCONP1BZ2ARFF3370</t>
  </si>
  <si>
    <t>Aluminum Door</t>
  </si>
  <si>
    <t>DXo89LDaSIGXbjzWwZXwtg</t>
  </si>
  <si>
    <t>DUKHCONP1BZ2ARFF3380</t>
  </si>
  <si>
    <t>IIqfkr6QTVK9dEGszVXHBA</t>
  </si>
  <si>
    <t>DUKHCONP1BZ2ARFF3375</t>
  </si>
  <si>
    <t>MJsmfN2tQ4W4Pc0jqwDkiQ</t>
  </si>
  <si>
    <t>DUKHCONP1BZ2ARFF3390</t>
  </si>
  <si>
    <t>7rcLzK5uQuqHdQ9DagbVTg</t>
  </si>
  <si>
    <t>DUKHCONP1BZ2ARFF3385</t>
  </si>
  <si>
    <t>Handrail &amp;  Balustrade</t>
  </si>
  <si>
    <t>IktJ2/UuSt2Ha/lb5A5A3Q</t>
  </si>
  <si>
    <t>DUKHCONP1BZ2ARFF3395</t>
  </si>
  <si>
    <t>DUKHCONP1BZ2ELFF4035</t>
  </si>
  <si>
    <t>Fixing of wall conduits &amp; switch socket boxes</t>
  </si>
  <si>
    <t>ozoIjuD3SCSiogIEsQiIRQ</t>
  </si>
  <si>
    <t>DUKHCONP1BZ2ELFF4040</t>
  </si>
  <si>
    <t>Cable tray &amp; trunking installation</t>
  </si>
  <si>
    <t>qgRe/a8eQIqAzHOUmxrFHA</t>
  </si>
  <si>
    <t>DUKHCONP1BZ2ELFF4045</t>
  </si>
  <si>
    <t>Installation of wiring &amp; Main Cabling</t>
  </si>
  <si>
    <t>wWz/q/GHRbWHwJZQV9SRiQ</t>
  </si>
  <si>
    <t>DUKHCONP1BZ2ELFF4060</t>
  </si>
  <si>
    <t>Installation  of DBS,MCCB Accessories.</t>
  </si>
  <si>
    <t>XQ+DSftAS6aQKgU0yuzDZQ</t>
  </si>
  <si>
    <t>DUKHCONP1BZ2ELFF4065</t>
  </si>
  <si>
    <t>Installation of Lighting fixtures &amp; Accessories</t>
  </si>
  <si>
    <t>msIjlEimRjKB9SI+HzWtAg</t>
  </si>
  <si>
    <t>DUKHCONP1BZ2ELFF4055</t>
  </si>
  <si>
    <t>Install. of CAMS &amp; Fire Fighting Accessories</t>
  </si>
  <si>
    <t>nkQZr5yQQDuOnsB+E0ejUg</t>
  </si>
  <si>
    <t>DUKHCONP1BZ2ELFF4050</t>
  </si>
  <si>
    <t>Installation of Telephone System</t>
  </si>
  <si>
    <t>eggNDnWrT+ePaSp2cLDb/g</t>
  </si>
  <si>
    <t>DUKHCONP1BZ2ELRF4070</t>
  </si>
  <si>
    <t>Installation of Isolator</t>
  </si>
  <si>
    <t>QZEpc7uzQoS2SgkAqpIJBg</t>
  </si>
  <si>
    <t>DUKHCONP1BZ2ELRF4075</t>
  </si>
  <si>
    <t>Installation of TV Dish Antenna</t>
  </si>
  <si>
    <t>IpO8AF1NSCy/EecxZclwlA</t>
  </si>
  <si>
    <t>DUKHCONP1BZ2ELGF4000</t>
  </si>
  <si>
    <t>x9GDgInmQnyGPG/pQg3mdA</t>
  </si>
  <si>
    <t>DUKHCONP1BZ2ELGF4005</t>
  </si>
  <si>
    <t>REhagBxIRXurnaSmDupshg</t>
  </si>
  <si>
    <t>DUKHCONP1BZ2ELGF4010</t>
  </si>
  <si>
    <t>qu+SKHBwSpmByr6XUYmR9A</t>
  </si>
  <si>
    <t>DUKHCONP1BZ2ELGF4020</t>
  </si>
  <si>
    <t>QEqN78iZRkWP65jJQnuEWg</t>
  </si>
  <si>
    <t>DUKHCONP1BZ2ELGF4025</t>
  </si>
  <si>
    <t>Wv5DNA95SrqRFODdnjHdwA</t>
  </si>
  <si>
    <t>DUKHCONP1BZ2ELGF4015</t>
  </si>
  <si>
    <t>gpoNLW5ZTXar/NIMnPpNXA</t>
  </si>
  <si>
    <t>DUKHCONP1BZ2ELGF4030</t>
  </si>
  <si>
    <t>FJcR+hOjSQaBFpSfFmBU5A</t>
  </si>
  <si>
    <t>DUKHCONP1BZ2ACRF4630</t>
  </si>
  <si>
    <t>Installation of Refrigerant Pipes</t>
  </si>
  <si>
    <t>DUKHCONP1BZ2ACRF4635</t>
  </si>
  <si>
    <t>Installation of Condensing Unit</t>
  </si>
  <si>
    <t>a5swIpA/T7eo7I1vvHvPLg</t>
  </si>
  <si>
    <t>DUKHCONP1BZ2ACGF4600</t>
  </si>
  <si>
    <t>Installation AC Pipes</t>
  </si>
  <si>
    <t>VO2cOoy3SOWTkrq0O0dMEA</t>
  </si>
  <si>
    <t>DUKHCONP1BZ2ACGF4605</t>
  </si>
  <si>
    <t>Fixing of Ventilation Equipments</t>
  </si>
  <si>
    <t>e/lREGRrTlW33XtfRPLcxg</t>
  </si>
  <si>
    <t>DUKHCONP1BZ2ACGF4610</t>
  </si>
  <si>
    <t>Fixing of Split AC</t>
  </si>
  <si>
    <t>EYjC1g+zQUy8tOoEt38OYg</t>
  </si>
  <si>
    <t>DUKHCONP1BZ2ACFF4615</t>
  </si>
  <si>
    <t>AN/4lmFQTkGFXC0gnB7snQ</t>
  </si>
  <si>
    <t>DUKHCONP1BZ2ACFF4620</t>
  </si>
  <si>
    <t>nLCbpP9aTAmhwMdKXOKSNw</t>
  </si>
  <si>
    <t>DUKHCONP1BZ2ACFF4625</t>
  </si>
  <si>
    <t>kMeEx5xNTduKGERnu6hBCg</t>
  </si>
  <si>
    <t>DUKHCONP1BZ2PLGF4305</t>
  </si>
  <si>
    <t>Installation of Plumbing pipes &amp; testing</t>
  </si>
  <si>
    <t>6KXjEl57TDmg0M0tMzJ6qA</t>
  </si>
  <si>
    <t>DUKHCONP1BZ2PLGF4310</t>
  </si>
  <si>
    <t>Installation of Drainage pipes &amp;testing</t>
  </si>
  <si>
    <t>H47O9oTzTcaar3lIFa/qEw</t>
  </si>
  <si>
    <t>DUKHCONP1BZ2PLGF4315</t>
  </si>
  <si>
    <t>Sanitary Fittings &amp; Accessories</t>
  </si>
  <si>
    <t>WBYR+1aNR6qA1eR2MqGuoQ</t>
  </si>
  <si>
    <t>DUKHCONP1BZ2PLGF4320</t>
  </si>
  <si>
    <t>Installation of Water Heater</t>
  </si>
  <si>
    <t>IwsMHap/TqeH4/5CD08leg</t>
  </si>
  <si>
    <t>DUKHCONP1BZ2PLUG4300</t>
  </si>
  <si>
    <t>Drainage / Storm Pipes in Grade Slab</t>
  </si>
  <si>
    <t>DUKHCONP1BZ2PLFF4340</t>
  </si>
  <si>
    <t>MBVJC5WARlypB8ignkxcvw</t>
  </si>
  <si>
    <t>DUKHCONP1BZ2PLFF4325</t>
  </si>
  <si>
    <t>OLY83K8hQUahIzScXWoWOQ</t>
  </si>
  <si>
    <t>DUKHCONP1BZ2PLFF4330</t>
  </si>
  <si>
    <t>Installation of Drainage pipes &amp; testing</t>
  </si>
  <si>
    <t>xfGOc0yuRxOf3N7neWnR7w</t>
  </si>
  <si>
    <t>DUKHCONP1BZ2PLFF4335</t>
  </si>
  <si>
    <t>Mc/QHEyqQM2ZOa/fXKk0Rw</t>
  </si>
  <si>
    <t>DUKHCONP1BZ2PLRF4345</t>
  </si>
  <si>
    <t>Installation of Plumbing pipes &amp; fittings</t>
  </si>
  <si>
    <t>VjEtgyr6SYqy6Cxr1smOBg</t>
  </si>
  <si>
    <t>DUKHCONP1BZ2PLRF4350</t>
  </si>
  <si>
    <t>Installation of Rain water Pipes</t>
  </si>
  <si>
    <t>LIZ2ssDWQIC0dyliTm9UMg</t>
  </si>
  <si>
    <t>DUKHCONP1BZ2PLRF4355</t>
  </si>
  <si>
    <t>Roof  Water Tank Installation &amp; Connections</t>
  </si>
  <si>
    <t>xFtUpkeLRyurVTm8SScyGQ</t>
  </si>
  <si>
    <t>DUKHCONP1BZ2PLTC8005</t>
  </si>
  <si>
    <t>Pre-Commissioning &amp; Testing of Plumbing Works</t>
  </si>
  <si>
    <t>rhn4dgQrSZim+IglX9U7eQ</t>
  </si>
  <si>
    <t>TESTING AND COMMISSIONING</t>
  </si>
  <si>
    <t>DUKHCONP1BZ2ACTC8000</t>
  </si>
  <si>
    <t>Pre-Commissioning &amp; Testing of AC Works</t>
  </si>
  <si>
    <t>k83pbsmBR8y+j3b94MoDKg</t>
  </si>
  <si>
    <t>DUKHCONP1BZ2ELTC8010</t>
  </si>
  <si>
    <t>Pre-Commissioning &amp; Testing of Electrical Works</t>
  </si>
  <si>
    <t>9VW/ZU2BQ5Gj33nMTsdRzw</t>
  </si>
  <si>
    <t>DUKHCONP1BZ2STUG1000</t>
  </si>
  <si>
    <t>Footing Excavation</t>
  </si>
  <si>
    <t>m0yx60U0Q3KF5XTNxGGdHw</t>
  </si>
  <si>
    <t>UPTO GRADE SLAB</t>
  </si>
  <si>
    <t>DUKHCONP1BZ2STUG1005</t>
  </si>
  <si>
    <t>Footing Antitermite</t>
  </si>
  <si>
    <t>LEdC1ReBR4Cuu/xJOUUgQw</t>
  </si>
  <si>
    <t>DUKHCONP1BZ2STUG1010</t>
  </si>
  <si>
    <t>Footing Blinding</t>
  </si>
  <si>
    <t>C4X8Mjo0Qjmw30JXmI1LPQ</t>
  </si>
  <si>
    <t>BLINDING MASON SK</t>
  </si>
  <si>
    <t>J302</t>
  </si>
  <si>
    <t>DUKHCONP1BZ2STUG1015</t>
  </si>
  <si>
    <t>Footing Waterproofing &amp; Screed</t>
  </si>
  <si>
    <t>qhJb+lqWTK2119QJhPCpdg</t>
  </si>
  <si>
    <t>DUKHCONP1BZ2STUG1020</t>
  </si>
  <si>
    <t>Construction of foundations</t>
  </si>
  <si>
    <t>Bqo+yGeNT1KQmHfn54r9uw</t>
  </si>
  <si>
    <t>STEEL FIXERS SK</t>
  </si>
  <si>
    <t>J304</t>
  </si>
  <si>
    <t>DUKHCONP1BZ2STUG1030</t>
  </si>
  <si>
    <t>Waterproofing Footing &amp; Neck Column</t>
  </si>
  <si>
    <t>5XcFbc7qTJKiPLGJMdtW3A</t>
  </si>
  <si>
    <t>DUKHCONP1BZ2STUG1035</t>
  </si>
  <si>
    <t>Backfilling Upto Grade Beam Bottom</t>
  </si>
  <si>
    <t>pkUfrKknQRWb/tJJ7HG2jw</t>
  </si>
  <si>
    <t>DUKHCONP1BZ2STUG1040</t>
  </si>
  <si>
    <t>Construction of Grade Beams</t>
  </si>
  <si>
    <t>jgsiV4KlT569E9enl6aY0A</t>
  </si>
  <si>
    <t>DUKHCONP1BZ2STUG1045</t>
  </si>
  <si>
    <t>Construction of slab on grade</t>
  </si>
  <si>
    <t>6KAY7i1nRuiJkVn+jU1EfA</t>
  </si>
  <si>
    <t>DUKHCONP1BZ2STUG1025</t>
  </si>
  <si>
    <t>Construction of neck of columns</t>
  </si>
  <si>
    <t>aAg5mEvMQtOBCXln0LG6pA</t>
  </si>
  <si>
    <t>DUKHCONP1BZ2STRF2040</t>
  </si>
  <si>
    <t>Column-Rebar &amp; Formwork</t>
  </si>
  <si>
    <t>lhybsTpnSx6Sp67p1uE04w</t>
  </si>
  <si>
    <t>DUKHCONP1BZ2STRF2045</t>
  </si>
  <si>
    <t>Column-Concrete</t>
  </si>
  <si>
    <t>0frnIIvTTKqpxCJ8YOLHwg</t>
  </si>
  <si>
    <t>CONCRETE MASON SK</t>
  </si>
  <si>
    <t>J306</t>
  </si>
  <si>
    <t>DUKHCONP1BZ2STRF2050</t>
  </si>
  <si>
    <t>Slab-Rebar &amp; Formwork - Head Room</t>
  </si>
  <si>
    <t>bkEFW8fpTuGk3NJ/zW8LaQ</t>
  </si>
  <si>
    <t>DUKHCONP1BZ2STRF2055</t>
  </si>
  <si>
    <t>Slab-Concrete-Head room</t>
  </si>
  <si>
    <t>1U8Sp4PvQKqdRELg0akV2g</t>
  </si>
  <si>
    <t>DUKHCONP1BZ2STRF2060</t>
  </si>
  <si>
    <t>Construction of Parapets</t>
  </si>
  <si>
    <t>NWzMSFFJRrqaWDBJ93VHtQ</t>
  </si>
  <si>
    <t>DUKHCONP1BZ2STRF2065</t>
  </si>
  <si>
    <t>Construction of up stands/Plinth</t>
  </si>
  <si>
    <t>JngciILPSo65iOgUpeI1Pw</t>
  </si>
  <si>
    <t>DUKHCONP1BZ2STFF2020</t>
  </si>
  <si>
    <t>4aQNymIcSXGGj++nu6adhQ</t>
  </si>
  <si>
    <t>DUKHCONP1BZ2STFF2025</t>
  </si>
  <si>
    <t>AvWSHubUQX6c1odDk2e5zQ</t>
  </si>
  <si>
    <t>DUKHCONP1BZ2STFF2030</t>
  </si>
  <si>
    <t>Beam, Stairs ,Slab-Rebar &amp; Formwork</t>
  </si>
  <si>
    <t>eq/1cijJSlenkWr5jqepxw</t>
  </si>
  <si>
    <t>DUKHCONP1BZ2STFF2035</t>
  </si>
  <si>
    <t>Beam, Stairs ,Slab-Concrete</t>
  </si>
  <si>
    <t>WvB8cA/5T4W66laQvUvi8g</t>
  </si>
  <si>
    <t>DUKHCONP1BZ2STGF2000</t>
  </si>
  <si>
    <t>l8V7u8R7QFO+4FgFoD0SYQ</t>
  </si>
  <si>
    <t>DUKHCONP1BZ2STGF2005</t>
  </si>
  <si>
    <t>MKFmBnefSzycO0y2Q6k9GQ</t>
  </si>
  <si>
    <t>DUKHCONP1BZ2STGF2010</t>
  </si>
  <si>
    <t>dSWmb4eFSje9ZwpkG7cXdw</t>
  </si>
  <si>
    <t>DUKHCONP1BZ2STGF2015</t>
  </si>
  <si>
    <t>3q/MvI9kQEaVrY6m/yU74A</t>
  </si>
  <si>
    <t>DUKHCONP1BZ2SLEX5105</t>
  </si>
  <si>
    <t>Laying of Grass/ green area</t>
  </si>
  <si>
    <t>dIOvtSH/SF+OS2OM9RO7og</t>
  </si>
  <si>
    <t>SOFT LANDSCAPING</t>
  </si>
  <si>
    <t>DUKHCONP1BZ2SLEX5110</t>
  </si>
  <si>
    <t>Laying of Palm tree</t>
  </si>
  <si>
    <t>TAhPToLdSye0sTs1eVnsgQ</t>
  </si>
  <si>
    <t>DUKHCONP1BZ2MSEX5335</t>
  </si>
  <si>
    <t>Aluminum Roll-up Shutter with 2m Wall</t>
  </si>
  <si>
    <t>XTspQdqjT/OEvXzZbRX/+g</t>
  </si>
  <si>
    <t>MISCELLANEOUS</t>
  </si>
  <si>
    <t>DUKHCONP1BZ2MSEX5020</t>
  </si>
  <si>
    <t>Construction Entrance Ramp</t>
  </si>
  <si>
    <t>KwQS8i34QrSHgbPK4q3eUQ</t>
  </si>
  <si>
    <t>DUKHCONP1BZ2MSEX5025</t>
  </si>
  <si>
    <t>SS.Handrails and Balustrades</t>
  </si>
  <si>
    <t>+9u9AQpXRGm5nlAV7JJXOg</t>
  </si>
  <si>
    <t>DUKHCONP1BZ2MSEX5015</t>
  </si>
  <si>
    <t>Construction of grease Trap</t>
  </si>
  <si>
    <t>Nnn0cuPkTEOC+ffNt8X3TA</t>
  </si>
  <si>
    <t>DUKHCONP1BZ2MSEX5000</t>
  </si>
  <si>
    <t>Construction of Manholes</t>
  </si>
  <si>
    <t>VVj6vEiMRwqqu3KaWbaarg</t>
  </si>
  <si>
    <t>MANHOLES SK</t>
  </si>
  <si>
    <t>J311</t>
  </si>
  <si>
    <t>DUKHCONP1BZ2MSEX5010</t>
  </si>
  <si>
    <t>Telephone cable laying</t>
  </si>
  <si>
    <t>0vN4B8arQz+5W+OLBMrK6w</t>
  </si>
  <si>
    <t>DUKHCONP1BZ2MSEX5005</t>
  </si>
  <si>
    <t>Construction  of Soak pit, Chambers</t>
  </si>
  <si>
    <t>sn5IsH91To6HIlg6EvO7xw</t>
  </si>
  <si>
    <t>DUKHCONP1BZ2WEEX5030</t>
  </si>
  <si>
    <t>Excavation</t>
  </si>
  <si>
    <t>96tG1NC2TYeQexTQco0hpg</t>
  </si>
  <si>
    <t>WATER TANK ENCLOSURE</t>
  </si>
  <si>
    <t>DUKHCONP1BZ2WEEX5035</t>
  </si>
  <si>
    <t>Construction of Raft</t>
  </si>
  <si>
    <t>2JSmjWFQSnWlSwobW58Jpw</t>
  </si>
  <si>
    <t>DUKHCONP1BZ2WEEX5040</t>
  </si>
  <si>
    <t>Block works &amp; Plastering</t>
  </si>
  <si>
    <t>Nh6InJk7T3ib0zOWIb5E3A</t>
  </si>
  <si>
    <t>DUKHCONP1BZ2WEEX5045</t>
  </si>
  <si>
    <t>Flooring &amp; Painting</t>
  </si>
  <si>
    <t>WFTnNFadT8SeuaOtkWVWMA</t>
  </si>
  <si>
    <t>DUKHCONP1BZ2WEEX5050</t>
  </si>
  <si>
    <t>Installation of Steel Gate</t>
  </si>
  <si>
    <t>Y4w3FF1iQH6S5Elh/a1BZw</t>
  </si>
  <si>
    <t>DUKHCONP1BZ2WEEX5060</t>
  </si>
  <si>
    <t>Structural steel &amp;  SS Shed cover installation</t>
  </si>
  <si>
    <t>i1f1QLx2QNCCQw/2PhscsQ</t>
  </si>
  <si>
    <t>DUKHCONP1BZ2WEEX5065</t>
  </si>
  <si>
    <t>Install. of Water Tank,Chiller,Pump &amp; Meter</t>
  </si>
  <si>
    <t>6jGwHW7cQ2mVIjOrk/Auyw</t>
  </si>
  <si>
    <t>DUKHCONP1BZ2HDEX5090</t>
  </si>
  <si>
    <t>kerb works</t>
  </si>
  <si>
    <t>6fjKgGPgQcOF/gdxQ6Q1Dg</t>
  </si>
  <si>
    <t>KERBSTONE MASON SK</t>
  </si>
  <si>
    <t>J312</t>
  </si>
  <si>
    <t>HARD LANDSCAPING</t>
  </si>
  <si>
    <t>DUKHCONP1BZ2HDEX5095</t>
  </si>
  <si>
    <t>Cobble Stone Works</t>
  </si>
  <si>
    <t>8T3PriC6Sl6gJ5rm4flWKg</t>
  </si>
  <si>
    <t>DUKHCONP1BZ2HDEX5100</t>
  </si>
  <si>
    <t>Interlock works</t>
  </si>
  <si>
    <t>M+fSENB3QJO1H82YwcGB2Q</t>
  </si>
  <si>
    <t>INTERLOCK MASON SK</t>
  </si>
  <si>
    <t>J313</t>
  </si>
  <si>
    <t>DUKHCONP1BGNSP001000</t>
  </si>
  <si>
    <t>Survey works,</t>
  </si>
  <si>
    <t>x6xKApHAQSOTzR7gfBU2Ow</t>
  </si>
  <si>
    <t>SURVEYOR SK</t>
  </si>
  <si>
    <t>J315</t>
  </si>
  <si>
    <t xml:space="preserve">03 </t>
  </si>
  <si>
    <t>SITE PREPARATORY WORKS</t>
  </si>
  <si>
    <t>DUKHCONP1BGNSP002000</t>
  </si>
  <si>
    <t>Scanning for Existing Services for rerouting</t>
  </si>
  <si>
    <t>8ioC8kigRASnvkd8X+Ehfw</t>
  </si>
  <si>
    <t>ELECTRICIANS SK</t>
  </si>
  <si>
    <t>M302</t>
  </si>
  <si>
    <t>DUKHCONP1BGNSP004000</t>
  </si>
  <si>
    <t>Demolition of Existing building &amp; landscaping</t>
  </si>
  <si>
    <t>s3GZzjTZRbuAVTEGLWEIkQ</t>
  </si>
  <si>
    <t>DUKHCONP1BGNSP005000</t>
  </si>
  <si>
    <t>Demolition of existing services works</t>
  </si>
  <si>
    <t>injzK6tpRyCsOHmv8LTDRw</t>
  </si>
  <si>
    <t>DUKHCONP1BGNSP003000</t>
  </si>
  <si>
    <t>Site stripping</t>
  </si>
  <si>
    <t>3fgfuo7nSXq0iCUItedqlw</t>
  </si>
  <si>
    <t>DUKHCONP1BGNSP002100</t>
  </si>
  <si>
    <t>Submission of Scanning Reports</t>
  </si>
  <si>
    <t>3cXxqHQWR721YRNCyXe0Tg</t>
  </si>
  <si>
    <t>JRFiGGBnTCaUtxRsMC9IFg</t>
  </si>
  <si>
    <t>DUKHCONP1BGNSP002200</t>
  </si>
  <si>
    <t>Information Required for  Rerouting</t>
  </si>
  <si>
    <t>FBR1ZwgcT9Kw4sl4ax7kjA</t>
  </si>
  <si>
    <t>DUKHCONP1BGNSP002300</t>
  </si>
  <si>
    <t>Preparation &amp; Submission for new Layout for rerouting</t>
  </si>
  <si>
    <t>hRwoBKjDQJSDpAQFycC4bA</t>
  </si>
  <si>
    <t>1UOtSVyUzUukS/S9jaCffQ</t>
  </si>
  <si>
    <t>DUKHCONP1BGNSP002400</t>
  </si>
  <si>
    <t>Approval for new Layout for rerouting</t>
  </si>
  <si>
    <t>d8osTHRqS6q0rHBxUEIYqw</t>
  </si>
  <si>
    <t>JuGELodzY0efmuSLH0uRig</t>
  </si>
  <si>
    <t>DUKHCONP1BGNSP002500</t>
  </si>
  <si>
    <t>Rerouting Works</t>
  </si>
  <si>
    <t>1ZluaTpFTEOvNLefMBGnxw</t>
  </si>
  <si>
    <t>vmi+KZyKMUahQKTW6dbRhg</t>
  </si>
  <si>
    <t>DUKHCONP1BZ5ACFF4615</t>
  </si>
  <si>
    <t>HvvnKNERTaqDlwJx3iox2g</t>
  </si>
  <si>
    <t>DUKHCONP1BZ5ACFF4620</t>
  </si>
  <si>
    <t>fOxOr+GDRUatgrhc1BaMzg</t>
  </si>
  <si>
    <t>DUKHCONP1BZ5ACFF4625</t>
  </si>
  <si>
    <t>LcQqXfK/RvO7pIM+jcBDZw</t>
  </si>
  <si>
    <t>DUKHCONP1BZ5ACRF4630</t>
  </si>
  <si>
    <t>IoWLfgk4Tw+YJA6VK1uxdA</t>
  </si>
  <si>
    <t>DUKHCONP1BZ5ACRF4635</t>
  </si>
  <si>
    <t>o/V59/2iRc2AFygEporbxg</t>
  </si>
  <si>
    <t>DUKHCONP1BZ5ACGF4600</t>
  </si>
  <si>
    <t>4GYg+uGbSES/xRhE+ONhkQ</t>
  </si>
  <si>
    <t>DUKHCONP1BZ5ACGF4605</t>
  </si>
  <si>
    <t>BNU3d5fgSGKHewjSf5SqqA</t>
  </si>
  <si>
    <t>DUKHCONP1BZ5ACGF4610</t>
  </si>
  <si>
    <t>NoMZf4ifR7CAkLD0Jz+3/A</t>
  </si>
  <si>
    <t>DUKHCONP1BZ5ELRF4070</t>
  </si>
  <si>
    <t>gtJcQ/LmTJyHJeJkQVwnQw</t>
  </si>
  <si>
    <t>DUKHCONP1BZ5ELRF4075</t>
  </si>
  <si>
    <t>DwVKC+/YQ9GhE3XKSKAacg</t>
  </si>
  <si>
    <t>DUKHCONP1BZ5ELGF4000</t>
  </si>
  <si>
    <t>bLEuKto4RbK02aPzKwJjfQ</t>
  </si>
  <si>
    <t>DUKHCONP1BZ5ELGF4005</t>
  </si>
  <si>
    <t>447Yjrx5Qsu+jyhVcieG3w</t>
  </si>
  <si>
    <t>DUKHCONP1BZ5ELGF4020</t>
  </si>
  <si>
    <t>CKUAqAzPQFOjNLeJsyoPxw</t>
  </si>
  <si>
    <t>DUKHCONP1BZ5ELGF4025</t>
  </si>
  <si>
    <t>YAVUebhgQCmaPaKY/ZEB2g</t>
  </si>
  <si>
    <t>DUKHCONP1BZ5ELGF4015</t>
  </si>
  <si>
    <t>0OCJSATjQ3CXf9S0sDGgGA</t>
  </si>
  <si>
    <t>DUKHCONP1BZ5ELGF4030</t>
  </si>
  <si>
    <t>kuIxR4IWQZyBNsSQKDrLmg</t>
  </si>
  <si>
    <t>DUKHCONP1BZ5ELGF4010</t>
  </si>
  <si>
    <t>0VjRCH2HSMmMWEn098n+Hw</t>
  </si>
  <si>
    <t>DUKHCONP1BZ5ELFF4035</t>
  </si>
  <si>
    <t>hxs+5OfYTNyh+LEmWRv2nA</t>
  </si>
  <si>
    <t>DUKHCONP1BZ5ELFF4040</t>
  </si>
  <si>
    <t>WJ0yraXpTFmzYWXeQtNpBQ</t>
  </si>
  <si>
    <t>DUKHCONP1BZ5ELFF4045</t>
  </si>
  <si>
    <t>e5O7Sqf2SIum5If8eJAE4w</t>
  </si>
  <si>
    <t>DUKHCONP1BZ5ELFF4060</t>
  </si>
  <si>
    <t>FS2sLllYQW22ZHeLyPEFIA</t>
  </si>
  <si>
    <t>DUKHCONP1BZ5ELFF4065</t>
  </si>
  <si>
    <t>BmN7pR+oTniFnOyh8ymdLQ</t>
  </si>
  <si>
    <t>DUKHCONP1BZ5ELFF4055</t>
  </si>
  <si>
    <t>1ObXva20Q+KvBSIxcPRaQg</t>
  </si>
  <si>
    <t>DUKHCONP1BZ5ELFF4050</t>
  </si>
  <si>
    <t>GnQ6+VqtQmWrZ2X+PbGn5w</t>
  </si>
  <si>
    <t>DUKHCONP1BZ5PLGF4305</t>
  </si>
  <si>
    <t>datvyTzOSb2xWCffoEL5vg</t>
  </si>
  <si>
    <t>DUKHCONP1BZ5PLGF4310</t>
  </si>
  <si>
    <t>bmuPArNDRgyLTTRwN7SwSw</t>
  </si>
  <si>
    <t>DUKHCONP1BZ5PLGF4315</t>
  </si>
  <si>
    <t>mYBVsy26Qea0Tpst1mYQIw</t>
  </si>
  <si>
    <t>DUKHCONP1BZ5PLGF4320</t>
  </si>
  <si>
    <t>LK32xj94QGa4LPJXwnDRQA</t>
  </si>
  <si>
    <t>DUKHCONP1BZ5PLUG4300</t>
  </si>
  <si>
    <t>BtHBFkrsSm6be6SWwN2a7w</t>
  </si>
  <si>
    <t>DUKHCONP1BZ5PLFF4325</t>
  </si>
  <si>
    <t>xg97YbxgQRG+8MV0Zluwig</t>
  </si>
  <si>
    <t>DUKHCONP1BZ5PLFF4330</t>
  </si>
  <si>
    <t>Hf1H/i6uQ9uaoBCrSL44CA</t>
  </si>
  <si>
    <t>DUKHCONP1BZ5PLFF4335</t>
  </si>
  <si>
    <t>d6BJlXuxSaubhrSSUsR0iQ</t>
  </si>
  <si>
    <t>DUKHCONP1BZ5PLFF4340</t>
  </si>
  <si>
    <t>QVscYScGQEik7LlHp1GKsg</t>
  </si>
  <si>
    <t>DUKHCONP1BZ5PLRF4345</t>
  </si>
  <si>
    <t>EyeypzCYSMySZtfIYd27FA</t>
  </si>
  <si>
    <t>DUKHCONP1BZ5PLRF4350</t>
  </si>
  <si>
    <t>PCa1r9RsT8GNuhkypaTGgQ</t>
  </si>
  <si>
    <t>DUKHCONP1BZ5PLRF4355</t>
  </si>
  <si>
    <t>6GFkKPVdQcyikB6Igd6dzw</t>
  </si>
  <si>
    <t>DUKHCONP1BZ5MSEX5335</t>
  </si>
  <si>
    <t>K8UKCMk/SgitpFxdXZ8C6g</t>
  </si>
  <si>
    <t>DUKHCONP1BZ5MSEX5020</t>
  </si>
  <si>
    <t>T440paxnTo2faga40YDu4A</t>
  </si>
  <si>
    <t>DUKHCONP1BZ5MSEX5025</t>
  </si>
  <si>
    <t>UtjayQ9lRU2E2aqg94FptA</t>
  </si>
  <si>
    <t>DUKHCONP1BZ5MSEX5015</t>
  </si>
  <si>
    <t>M+HpzSTZQTi/oHsfNRGPaw</t>
  </si>
  <si>
    <t>DUKHCONP1BZ5MSEX5000</t>
  </si>
  <si>
    <t>3Pz1goMGQEiPy3hySsi3eA</t>
  </si>
  <si>
    <t>DUKHCONP1BZ5MSEX5005</t>
  </si>
  <si>
    <t>mGlY4wQYSAqWL8nMG8yaSg</t>
  </si>
  <si>
    <t>DUKHCONP1BZ5MSEX5010</t>
  </si>
  <si>
    <t>DI+AkW7sSq6YRHK2j/tPgA</t>
  </si>
  <si>
    <t>DUKHCONP1BZ5SLEX5105</t>
  </si>
  <si>
    <t>EGbh3b0oQBWTLdJkSVUgTw</t>
  </si>
  <si>
    <t>DUKHCONP1BZ5SLEX5110</t>
  </si>
  <si>
    <t>bYfr5jrmSeOTRgZ2h+bvDg</t>
  </si>
  <si>
    <t>DUKHCONP1BZ5WEEX5030</t>
  </si>
  <si>
    <t>DUKHCONP1BZ5WEEX5035</t>
  </si>
  <si>
    <t>xxR1l9MvSleoPIkqQbctsA</t>
  </si>
  <si>
    <t>DUKHCONP1BZ5WEEX5040</t>
  </si>
  <si>
    <t>L0gsXLDZScmlX30eUTkNPw</t>
  </si>
  <si>
    <t>DUKHCONP1BZ5WEEX5045</t>
  </si>
  <si>
    <t>gpsWh60eT3G0e/G+2060uA</t>
  </si>
  <si>
    <t>DUKHCONP1BZ5WEEX5050</t>
  </si>
  <si>
    <t>svytQr+LQ3yuoQdYP8BONQ</t>
  </si>
  <si>
    <t>DUKHCONP1BZ5WEEX5060</t>
  </si>
  <si>
    <t>uEOYWOnARsKVUzlvZnIgdA</t>
  </si>
  <si>
    <t>DUKHCONP1BZ5WEEX5065</t>
  </si>
  <si>
    <t>gamxbDTfSHWi4ISQ7P8qPg</t>
  </si>
  <si>
    <t>DUKHCONP1BZ5HDEX5090</t>
  </si>
  <si>
    <t>RTz3eq9NSBuYXx7a80xebw</t>
  </si>
  <si>
    <t>DUKHCONP1BZ5HDEX5095</t>
  </si>
  <si>
    <t>ZYt7xHOvQwKSmF1EypWGtw</t>
  </si>
  <si>
    <t>DUKHCONP1BZ5HDEX5100</t>
  </si>
  <si>
    <t>z6RIrxTbRJCIh9ImDymytg</t>
  </si>
  <si>
    <t>DUKHCONP1BZ5ARFF3300</t>
  </si>
  <si>
    <t>177APofTTKCZucwWJCJIoQ</t>
  </si>
  <si>
    <t>DUKHCONP1BZ5ARFF3305</t>
  </si>
  <si>
    <t>VGCw+kl3R8+pk3eDU6OgOg</t>
  </si>
  <si>
    <t>DUKHCONP1BZ5ARFF3310</t>
  </si>
  <si>
    <t>DUKHCONP1BZ5ARFF3315</t>
  </si>
  <si>
    <t>KIIHBLbzQgaGV2/79WdSuw</t>
  </si>
  <si>
    <t>DUKHCONP1BZ5ARFF3330</t>
  </si>
  <si>
    <t>wXEuYgylTFyx6r8QL+SKig</t>
  </si>
  <si>
    <t>DUKHCONP1BZ5ARFF3320</t>
  </si>
  <si>
    <t>mCLvfV1uRMmGvitPe45lgQ</t>
  </si>
  <si>
    <t>DUKHCONP1BZ5ARFF3325</t>
  </si>
  <si>
    <t>iUlItKvoQwCnQPsQo5z2Hg</t>
  </si>
  <si>
    <t>DUKHCONP1BZ5ARFF3335</t>
  </si>
  <si>
    <t>9niuUe1UQI6h6QgJWfl/3w</t>
  </si>
  <si>
    <t>DUKHCONP1BZ5ARFF3350</t>
  </si>
  <si>
    <t>d5b2hnGkQEiG1m/CGboZBA</t>
  </si>
  <si>
    <t>DUKHCONP1BZ5ARFF3345</t>
  </si>
  <si>
    <t>YneQdNU7TkGiEyi7gCuNqQ</t>
  </si>
  <si>
    <t>DUKHCONP1BZ5ARFF3360</t>
  </si>
  <si>
    <t>z7tYs7raSqqb7aS8cnyZlg</t>
  </si>
  <si>
    <t>DUKHCONP1BZ5ARFF3365</t>
  </si>
  <si>
    <t>VKiT5qUbRaWHySHPvY7STg</t>
  </si>
  <si>
    <t>DUKHCONP1BZ5ARFF3370</t>
  </si>
  <si>
    <t>vSAKN8QqRtyjzuJtiE+MEg</t>
  </si>
  <si>
    <t>DUKHCONP1BZ5ARFF3380</t>
  </si>
  <si>
    <t>Fgti9eooSUqMoqCbMf9tqg</t>
  </si>
  <si>
    <t>DUKHCONP1BZ5ARFF3375</t>
  </si>
  <si>
    <t>PC5suabyRH28G2qQwdG89w</t>
  </si>
  <si>
    <t>DUKHCONP1BZ5ARFF3390</t>
  </si>
  <si>
    <t>SSKw50f9SO6CaH6fRmSf9g</t>
  </si>
  <si>
    <t>DUKHCONP1BZ5ARFF3385</t>
  </si>
  <si>
    <t>hAGSSjTgTCiBKpsNWg9yiQ</t>
  </si>
  <si>
    <t>DUKHCONP1BZ5ARFF3395</t>
  </si>
  <si>
    <t>kPp7+SP4S2S94h//yedXug</t>
  </si>
  <si>
    <t>DUKHCONP1BZ5ARGF3000</t>
  </si>
  <si>
    <t>qn70zUGGRQ2iwNpTUG1q6g</t>
  </si>
  <si>
    <t>DUKHCONP1BZ5ARGF3005</t>
  </si>
  <si>
    <t>8uj/COaJSlCL20bLkOehTQ</t>
  </si>
  <si>
    <t>DUKHCONP1BZ5ARGF3010</t>
  </si>
  <si>
    <t>Pfwu4nfCTZO9wQaJzUWKFA</t>
  </si>
  <si>
    <t>DUKHCONP1BZ5ARGF3015</t>
  </si>
  <si>
    <t>qzKhW/GMT2Or/B3vkhP5og</t>
  </si>
  <si>
    <t>DUKHCONP1BZ5ARGF3030</t>
  </si>
  <si>
    <t>XyJ3Is2qRp2z/tF1AaQ12A</t>
  </si>
  <si>
    <t>DUKHCONP1BZ5ARGF3020</t>
  </si>
  <si>
    <t>DU4l+x4iSy6VE793k60aQw</t>
  </si>
  <si>
    <t>DUKHCONP1BZ5ARGF3025</t>
  </si>
  <si>
    <t>1yCgDN4mTCKDPzPrJhK5Ig</t>
  </si>
  <si>
    <t>DUKHCONP1BZ5ARGF3040</t>
  </si>
  <si>
    <t>pJsQIVDHRlW1sEnWNNOEdw</t>
  </si>
  <si>
    <t>DUKHCONP1BZ5ARGF3035</t>
  </si>
  <si>
    <t>L8SkyMFWR8SzqLEy1qTvGg</t>
  </si>
  <si>
    <t>DUKHCONP1BZ5ARGF3050</t>
  </si>
  <si>
    <t>x+UMC6d7Ti2JqyppTeY0Gw</t>
  </si>
  <si>
    <t>DUKHCONP1BZ5ARGF3045</t>
  </si>
  <si>
    <t>uJ/idgY/RPOrK6t9qiePEw</t>
  </si>
  <si>
    <t>DUKHCONP1BZ5ARGF3055</t>
  </si>
  <si>
    <t>nSRRXCoFSpOKl2yq22lo0Q</t>
  </si>
  <si>
    <t>DUKHCONP1BZ5ARGF3060</t>
  </si>
  <si>
    <t>N6PXhZqfSTaZ/FrRz3ZTAA</t>
  </si>
  <si>
    <t>DUKHCONP1BZ5ARGF3065</t>
  </si>
  <si>
    <t>K80B4MxSRu6I+EOdVgzdLQ</t>
  </si>
  <si>
    <t>DUKHCONP1BZ5ARGF3070</t>
  </si>
  <si>
    <t>99Yh6RoURt2sVprY5GBTUQ</t>
  </si>
  <si>
    <t>DUKHCONP1BZ5ARGF3080</t>
  </si>
  <si>
    <t>zNe1gRN9SX+YQCjEtdLg7A</t>
  </si>
  <si>
    <t>DUKHCONP1BZ5ARGF3075</t>
  </si>
  <si>
    <t>1uheY805S2ex7R+Oh9zETw</t>
  </si>
  <si>
    <t>DUKHCONP1BZ5ARGF3090</t>
  </si>
  <si>
    <t>9L4c+KmaQeG2WfqsW1B5Sw</t>
  </si>
  <si>
    <t>DUKHCONP1BZ5ARGF3085</t>
  </si>
  <si>
    <t>7wGpWM7MTWKMJrUFbI7+iw</t>
  </si>
  <si>
    <t>DUKHCONP1BZ5ARGF3095</t>
  </si>
  <si>
    <t>pwgAfEFcQKSa2LHBqqNK/A</t>
  </si>
  <si>
    <t>DUKHCONP1BZ5ARRF3605</t>
  </si>
  <si>
    <t>NvaMHS7dSCePQVZ2DetGAw</t>
  </si>
  <si>
    <t>DUKHCONP1BZ5ARRF3610</t>
  </si>
  <si>
    <t>Q5YVmw7+SxOeoNVrexh09Q</t>
  </si>
  <si>
    <t>DUKHCONP1BZ5ARRF3695</t>
  </si>
  <si>
    <t>X4jw2gyDSoCAoBMJEowxQw</t>
  </si>
  <si>
    <t>DUKHCONP1BZ5ARRF3620</t>
  </si>
  <si>
    <t>ulE4ejwvQleYw3MhigdQWA</t>
  </si>
  <si>
    <t>DUKHCONP1BZ5ARRF3600</t>
  </si>
  <si>
    <t>1kSMH4OVRdWbaUTtL/S2Mw</t>
  </si>
  <si>
    <t>DUKHCONP1BZ5ARRF3630</t>
  </si>
  <si>
    <t>YcpVCHl+SSeZLVlq8EOZ3w</t>
  </si>
  <si>
    <t>DUKHCONP1BZ5ARRF3635</t>
  </si>
  <si>
    <t>M+vR8gXdTcq+ytLOgXG4qA</t>
  </si>
  <si>
    <t>DUKHCONP1BZ5ARRF3640</t>
  </si>
  <si>
    <t>HDMUkM0kTD6SyYhYkPxkTQ</t>
  </si>
  <si>
    <t>DUKHCONP1BZ5ARRF3645</t>
  </si>
  <si>
    <t>m6dttc/BQkaL4T5HgwYGlg</t>
  </si>
  <si>
    <t>DUKHCONP1BZ5ARRF3655</t>
  </si>
  <si>
    <t>Ii5uVblHSletO9kK+NEQng</t>
  </si>
  <si>
    <t>DUKHCONP1BZ5ARRF3650</t>
  </si>
  <si>
    <t>eoFpC3mkRVC+jJNDyQQEoA</t>
  </si>
  <si>
    <t>DUKHCONP1BZ5ARRF3660</t>
  </si>
  <si>
    <t>XA41wJRkRZiw1yeGCcmSFg</t>
  </si>
  <si>
    <t>DUKHCONP1BZ5AREL3665</t>
  </si>
  <si>
    <t>QscvOd2GS/mzpQIPYRAGRQ</t>
  </si>
  <si>
    <t>DUKHCONP1BZ5AREL3670</t>
  </si>
  <si>
    <t>/YPlRtzUT6CffRsYjfe5tQ</t>
  </si>
  <si>
    <t>DUKHCONP1BZ5AREL3675</t>
  </si>
  <si>
    <t>oaOdbfwPSXi8BdEbVx3u0g</t>
  </si>
  <si>
    <t>DUKHCONP1BZ5AREL3680</t>
  </si>
  <si>
    <t>kSGUM2XcQQeOedpaI2omCw</t>
  </si>
  <si>
    <t>DUKHCONP1BZ5ACTC8000</t>
  </si>
  <si>
    <t>NcPOJWz+RdqHSIY4cntkNQ</t>
  </si>
  <si>
    <t>DUKHCONP1BZ5ELTC8010</t>
  </si>
  <si>
    <t>09XCXSu6QDWrekfvDnHISw</t>
  </si>
  <si>
    <t>DUKHCONP1BZ5PLTC8005</t>
  </si>
  <si>
    <t>3kvAPnAMSE+jHhThTr+h3w</t>
  </si>
  <si>
    <t>DUKHCONP1BZ5STFF2020</t>
  </si>
  <si>
    <t>tyj9aCI+RX6W0g72K4UQlw</t>
  </si>
  <si>
    <t>DUKHCONP1BZ5STFF2025</t>
  </si>
  <si>
    <t>WNkj5dF7TpuHYaajkbgfkg</t>
  </si>
  <si>
    <t>DUKHCONP1BZ5STFF2030</t>
  </si>
  <si>
    <t>MZOe6IZyQ3CyO3MbWKVXBw</t>
  </si>
  <si>
    <t>DUKHCONP1BZ5STFF2035</t>
  </si>
  <si>
    <t>4EGHcykOQcirkMmWg+4qXg</t>
  </si>
  <si>
    <t>DUKHCONP1BZ5STRF2040</t>
  </si>
  <si>
    <t>SpXo4BIdSkyxPTefxjR4Rg</t>
  </si>
  <si>
    <t>DUKHCONP1BZ5STRF2045</t>
  </si>
  <si>
    <t>mNwpx3VIT0u7Rt1zfUCbjQ</t>
  </si>
  <si>
    <t>DUKHCONP1BZ5STRF2050</t>
  </si>
  <si>
    <t>4QPM5gOBQI6hEMwd5iuzYA</t>
  </si>
  <si>
    <t>DUKHCONP1BZ5STRF2055</t>
  </si>
  <si>
    <t>2kEdEXobRliKyzZwO9RRfA</t>
  </si>
  <si>
    <t>DUKHCONP1BZ5STRF2060</t>
  </si>
  <si>
    <t>guAWYa9bTSK48aDqJ13oJw</t>
  </si>
  <si>
    <t>DUKHCONP1BZ5STRF2065</t>
  </si>
  <si>
    <t>Us27K7GER22PC7Yo2PZv/g</t>
  </si>
  <si>
    <t>DUKHCONP1BZ5STGF2000</t>
  </si>
  <si>
    <t>CC/eZ0tHTKKE07ic//DHzQ</t>
  </si>
  <si>
    <t>DUKHCONP1BZ5STGF2005</t>
  </si>
  <si>
    <t>zX7WtsPkSwSUKTZybwNbJw</t>
  </si>
  <si>
    <t>DUKHCONP1BZ5STGF2010</t>
  </si>
  <si>
    <t>FhK7Sa9MQYmOtyDtMFYLVQ</t>
  </si>
  <si>
    <t>DUKHCONP1BZ5STGF2015</t>
  </si>
  <si>
    <t>Mawzh5giSR+Vk4khwlNNUg</t>
  </si>
  <si>
    <t>DUKHCONP1BZ5STUG1000</t>
  </si>
  <si>
    <t>h9d6VlBLRE6B3ujlfueSGA</t>
  </si>
  <si>
    <t>DUKHCONP1BZ5STUG1005</t>
  </si>
  <si>
    <t>akNW9QnpRAC1XZF/Xh5aLQ</t>
  </si>
  <si>
    <t>DUKHCONP1BZ5STUG1010</t>
  </si>
  <si>
    <t>jype2wwCQKKtZjuMNVJHfQ</t>
  </si>
  <si>
    <t>DUKHCONP1BZ5STUG1015</t>
  </si>
  <si>
    <t>DsB90iJLQyGXot9HDm1S3w</t>
  </si>
  <si>
    <t>DUKHCONP1BZ5STUG1020</t>
  </si>
  <si>
    <t>KuKVV9GTTnqWTd51EnQeiA</t>
  </si>
  <si>
    <t>DUKHCONP1BZ5STUG1025</t>
  </si>
  <si>
    <t>6m/N3qOYQMW42+rUTX9zjQ</t>
  </si>
  <si>
    <t>DUKHCONP1BZ5STUG1030</t>
  </si>
  <si>
    <t>SlzR+IiVTke6AxlGY+TyPg</t>
  </si>
  <si>
    <t>DUKHCONP1BZ5STUG1035</t>
  </si>
  <si>
    <t>ryGkajWBSj6truRGT4Av4Q</t>
  </si>
  <si>
    <t>DUKHCONP1BZ5STUG1040</t>
  </si>
  <si>
    <t>qW1TNilHQk6mTLT4eMU5Qw</t>
  </si>
  <si>
    <t>DUKHCONP1BZ5STUG1045</t>
  </si>
  <si>
    <t>VJ8PWD2jS4y50OS2sUHOgQ</t>
  </si>
  <si>
    <t>DUKHCONP1BZ4STUG1000</t>
  </si>
  <si>
    <t>s47SsjeoSh+NYGLcXUSg1g</t>
  </si>
  <si>
    <t>DUKHCONP1BZ4STUG1005</t>
  </si>
  <si>
    <t>rWoQhsybQTazigKI84c3/g</t>
  </si>
  <si>
    <t>DUKHCONP1BZ4STUG1010</t>
  </si>
  <si>
    <t>63em0Km7TxysK3yab/Vyaw</t>
  </si>
  <si>
    <t>DUKHCONP1BZ4STUG1015</t>
  </si>
  <si>
    <t>QA/hlKteTlmz6ucKk++vBQ</t>
  </si>
  <si>
    <t>DUKHCONP1BZ4STUG1020</t>
  </si>
  <si>
    <t>aa7UevHqSx++LOf0pLJT7w</t>
  </si>
  <si>
    <t>DUKHCONP1BZ4STUG1025</t>
  </si>
  <si>
    <t>TfOeMTutT7CcyQ3oZJEzPQ</t>
  </si>
  <si>
    <t>DUKHCONP1BZ4STUG1030</t>
  </si>
  <si>
    <t>ab/RlcksTaCZovyrudDTvg</t>
  </si>
  <si>
    <t>DUKHCONP1BZ4STUG1035</t>
  </si>
  <si>
    <t>8wKSXxqXTje0rQcPIKOvJw</t>
  </si>
  <si>
    <t>DUKHCONP1BZ4STUG1040</t>
  </si>
  <si>
    <t>nZbkWT+DTTGlX5OFW6NjpQ</t>
  </si>
  <si>
    <t>DUKHCONP1BZ4STUG1045</t>
  </si>
  <si>
    <t>PW+PFsjlRkiG5l1WlKCt4A</t>
  </si>
  <si>
    <t>DUKHCONP1BZ4STFF2020</t>
  </si>
  <si>
    <t>Xf3obMd0QUyPvigncC+o1Q</t>
  </si>
  <si>
    <t>DUKHCONP1BZ4STFF2025</t>
  </si>
  <si>
    <t>ujMZqO5uRGeb582HRrxaOA</t>
  </si>
  <si>
    <t>DUKHCONP1BZ4STFF2030</t>
  </si>
  <si>
    <t>KgaJ2s2jR8GZMVmvgX3rTA</t>
  </si>
  <si>
    <t>DUKHCONP1BZ4STFF2035</t>
  </si>
  <si>
    <t>/e5XBcK1TfK42Bd1m0tHyw</t>
  </si>
  <si>
    <t>DUKHCONP1BZ4STRF2040</t>
  </si>
  <si>
    <t>wJvH1wueRo+s7OYgPYzX8g</t>
  </si>
  <si>
    <t>DUKHCONP1BZ4STRF2045</t>
  </si>
  <si>
    <t>bZH9NkUQQp6EAiG5w0Ms0A</t>
  </si>
  <si>
    <t>DUKHCONP1BZ4STRF2050</t>
  </si>
  <si>
    <t>pyv4b6f5Rc6+YZs54CwHRQ</t>
  </si>
  <si>
    <t>DUKHCONP1BZ4STRF2055</t>
  </si>
  <si>
    <t>13W7vRYUQ4i545dSGdrE5w</t>
  </si>
  <si>
    <t>DUKHCONP1BZ4STRF2060</t>
  </si>
  <si>
    <t>nQ74XpqBSX66Se4f7E/iyA</t>
  </si>
  <si>
    <t>DUKHCONP1BZ4STRF2065</t>
  </si>
  <si>
    <t>hVmhsF9XQEq9hyLF6GzKrg</t>
  </si>
  <si>
    <t>DUKHCONP1BZ4STGF2000</t>
  </si>
  <si>
    <t>cDx3Bd+vRjuQSQjZJYnb4Q</t>
  </si>
  <si>
    <t>DUKHCONP1BZ4STGF2005</t>
  </si>
  <si>
    <t>GgR/oT48QKS1vLFvpFbp3Q</t>
  </si>
  <si>
    <t>DUKHCONP1BZ4STGF2010</t>
  </si>
  <si>
    <t>D9EEZ9RaSwqwabMbb6LttQ</t>
  </si>
  <si>
    <t>DUKHCONP1BZ4STGF2015</t>
  </si>
  <si>
    <t>jiZHpmbyR+yPR1IcIsFypg</t>
  </si>
  <si>
    <t>DUKHCONP1BZ4SLEX5105</t>
  </si>
  <si>
    <t>WdltzlayTxyar0gtBJh1Yw</t>
  </si>
  <si>
    <t>DUKHCONP1BZ4SLEX5110</t>
  </si>
  <si>
    <t>PLv/UQpoSwSYBNwMQzHjlA</t>
  </si>
  <si>
    <t>DUKHCONP1BZ4HDEX5090</t>
  </si>
  <si>
    <t>gNqCje/9TO6E8y5273CJBg</t>
  </si>
  <si>
    <t>DUKHCONP1BZ4HDEX5095</t>
  </si>
  <si>
    <t>Mgm32q3DSEiKgWLi76FnYw</t>
  </si>
  <si>
    <t>DUKHCONP1BZ4HDEX5100</t>
  </si>
  <si>
    <t>2Rj8Pm0BTMO9p/lfmLMtgA</t>
  </si>
  <si>
    <t>DUKHCONP1BZ4MSEX5020</t>
  </si>
  <si>
    <t>nF1XbpDHQvKGdMTnta+LOg</t>
  </si>
  <si>
    <t>DUKHCONP1BZ4MSEX5025</t>
  </si>
  <si>
    <t>UqF04bVKRxmloRO66NipAQ</t>
  </si>
  <si>
    <t>DUKHCONP1BZ4MSEX5015</t>
  </si>
  <si>
    <t>fp1yzCXpRRmiPqGE88Nr1Q</t>
  </si>
  <si>
    <t>DUKHCONP1BZ4MSEX5000</t>
  </si>
  <si>
    <t>2G0yt2GhQem0NqBk17KJYg</t>
  </si>
  <si>
    <t>DUKHCONP1BZ4MSEX5005</t>
  </si>
  <si>
    <t>MwtyIz4zQCSOcS9E2iWV+g</t>
  </si>
  <si>
    <t>DUKHCONP1BZ4MSEX5010</t>
  </si>
  <si>
    <t>/udFeMzQQmmRPjDsNOXihg</t>
  </si>
  <si>
    <t>DUKHCONP1BZ4MSEX5335</t>
  </si>
  <si>
    <t>FNKVu1LiTmOCXEdWRKPg3w</t>
  </si>
  <si>
    <t>DUKHCONP1BZ4WEEX5030</t>
  </si>
  <si>
    <t>csgbr9ZETHKeUWwZTbOQ1Q</t>
  </si>
  <si>
    <t>DUKHCONP1BZ4WEEX5035</t>
  </si>
  <si>
    <t>1oLXyfcsTr292JxpL9mHcw</t>
  </si>
  <si>
    <t>DUKHCONP1BZ4WEEX5040</t>
  </si>
  <si>
    <t>T2ypLfmgR6Kl0d8UZOcc+g</t>
  </si>
  <si>
    <t>DUKHCONP1BZ4WEEX5045</t>
  </si>
  <si>
    <t>IXnv0RSpSgSeM2F217K4qw</t>
  </si>
  <si>
    <t>DUKHCONP1BZ4WEEX5050</t>
  </si>
  <si>
    <t>q6r+gLHIT7+MS/U2tziczg</t>
  </si>
  <si>
    <t>DUKHCONP1BZ4WEEX5060</t>
  </si>
  <si>
    <t>K35LFHXrQ7qLreLI9WGiBA</t>
  </si>
  <si>
    <t>DUKHCONP1BZ4WEEX5065</t>
  </si>
  <si>
    <t>IPYCJ39lQxyVk2ArLozDpw</t>
  </si>
  <si>
    <t>DUKHCONP1BZ4AREL3665</t>
  </si>
  <si>
    <t>gcdXm43vRuuaYce2d+pW9A</t>
  </si>
  <si>
    <t>DUKHCONP1BZ4AREL3670</t>
  </si>
  <si>
    <t>pewgigPqQ6CBAV3HEaX5lg</t>
  </si>
  <si>
    <t>DUKHCONP1BZ4AREL3675</t>
  </si>
  <si>
    <t>HqO/jfMsTES0VhxZq7TmzQ</t>
  </si>
  <si>
    <t>DUKHCONP1BZ4AREL3680</t>
  </si>
  <si>
    <t>JuVqFfOmT++B6mPGga0nJQ</t>
  </si>
  <si>
    <t>DUKHCONP1BZ4ARRF3630</t>
  </si>
  <si>
    <t>d+n0eZJVSlKyUtFaD5ym1Q</t>
  </si>
  <si>
    <t>DUKHCONP1BZ4ARRF3635</t>
  </si>
  <si>
    <t>f744MvMDSSO4AmJ5fq516Q</t>
  </si>
  <si>
    <t>DUKHCONP1BZ4ARRF3640</t>
  </si>
  <si>
    <t>QKBJVfMHR1iLpRuIHa7Kqw</t>
  </si>
  <si>
    <t>DUKHCONP1BZ4ARRF3645</t>
  </si>
  <si>
    <t>HvnEq0nQRciq1o/0jyY69w</t>
  </si>
  <si>
    <t>DUKHCONP1BZ4ARRF3655</t>
  </si>
  <si>
    <t>0fBPPpm8TQanEybATzXxhw</t>
  </si>
  <si>
    <t>DUKHCONP1BZ4ARRF3650</t>
  </si>
  <si>
    <t>LzH6m7oSTZWTkAOojb/xuw</t>
  </si>
  <si>
    <t>DUKHCONP1BZ4ARRF3660</t>
  </si>
  <si>
    <t>JzIhv1iKQyqkM2SI0fowOw</t>
  </si>
  <si>
    <t>DUKHCONP1BZ4ARRF3605</t>
  </si>
  <si>
    <t>aVWaERVfR1uh0qOcVP5k6Q</t>
  </si>
  <si>
    <t>DUKHCONP1BZ4ARRF3610</t>
  </si>
  <si>
    <t>6f8ug92BSVSihnO+rsCnkw</t>
  </si>
  <si>
    <t>DUKHCONP1BZ4ARRF3695</t>
  </si>
  <si>
    <t>A7tm+76wTViAS9cQOdZjRg</t>
  </si>
  <si>
    <t>DUKHCONP1BZ4ARRF3620</t>
  </si>
  <si>
    <t>OsJ54ZWnSLaE+7Hh1ZKCeg</t>
  </si>
  <si>
    <t>DUKHCONP1BZ4ARRF3600</t>
  </si>
  <si>
    <t>s9GN7SxqQManCv5UDLEQwQ</t>
  </si>
  <si>
    <t>DUKHCONP1BZ4ARFF3385</t>
  </si>
  <si>
    <t>v7wjADstTiCCqmtme1iInQ</t>
  </si>
  <si>
    <t>DUKHCONP1BZ4ARFF3300</t>
  </si>
  <si>
    <t>xZ2MXSVIS3OViBkhFLYB8w</t>
  </si>
  <si>
    <t>DUKHCONP1BZ4ARFF3305</t>
  </si>
  <si>
    <t>/qr22ienQFGmFMa9WhLLew</t>
  </si>
  <si>
    <t>DUKHCONP1BZ4ARFF3310</t>
  </si>
  <si>
    <t>TzEibDnkRMKYGnX7GG53ug</t>
  </si>
  <si>
    <t>DUKHCONP1BZ4ARFF3315</t>
  </si>
  <si>
    <t>SKPhOoM/ReqcGYgm8njtvQ</t>
  </si>
  <si>
    <t>DUKHCONP1BZ4ARFF3395</t>
  </si>
  <si>
    <t>VCjteXTVSuibo72KpQh5ow</t>
  </si>
  <si>
    <t>DUKHCONP1BZ4ARFF3330</t>
  </si>
  <si>
    <t>25Zr9Y8ORJGAOJoCPlpjFg</t>
  </si>
  <si>
    <t>DUKHCONP1BZ4ARFF3320</t>
  </si>
  <si>
    <t>K8558RWUTHq4e3y5uQ0c+A</t>
  </si>
  <si>
    <t>DUKHCONP1BZ4ARFF3325</t>
  </si>
  <si>
    <t>jf4Qzh6eSWSEeW1IKJxmuQ</t>
  </si>
  <si>
    <t>DUKHCONP1BZ4ARFF3335</t>
  </si>
  <si>
    <t>emZWt/rARAemIOxVgzstkw</t>
  </si>
  <si>
    <t>DUKHCONP1BZ4ARFF3350</t>
  </si>
  <si>
    <t>xRGcCdoiSl+C5e6ynVuUZg</t>
  </si>
  <si>
    <t>DUKHCONP1BZ4ARFF3345</t>
  </si>
  <si>
    <t>MrQtinOlTiyobRu5hColcQ</t>
  </si>
  <si>
    <t>DUKHCONP1BZ4ARFF3360</t>
  </si>
  <si>
    <t>JKlr5knKRaCxRMQCZ/0I0g</t>
  </si>
  <si>
    <t>DUKHCONP1BZ4ARFF3365</t>
  </si>
  <si>
    <t>ssnB/o6STg+Bq+vpcndWzA</t>
  </si>
  <si>
    <t>DUKHCONP1BZ4ARFF3370</t>
  </si>
  <si>
    <t>8vR2mbqRTMKKNspgxt3onQ</t>
  </si>
  <si>
    <t>DUKHCONP1BZ4ARFF3380</t>
  </si>
  <si>
    <t>95byHNHVR3GYlDkgilKQLA</t>
  </si>
  <si>
    <t>DUKHCONP1BZ4ARFF3375</t>
  </si>
  <si>
    <t>CwCCJmbMQnqo8SjFViOU+g</t>
  </si>
  <si>
    <t>DUKHCONP1BZ4ARFF3390</t>
  </si>
  <si>
    <t>BoRSPnqTS0u7q50mieMNmA</t>
  </si>
  <si>
    <t>DUKHCONP1BZ4ARGF3075</t>
  </si>
  <si>
    <t>/I6n6QO2T0O+c+Xu14zYRQ</t>
  </si>
  <si>
    <t>DUKHCONP1BZ4ARGF3090</t>
  </si>
  <si>
    <t>61D5BkQKQPmxbYPWPAqe5w</t>
  </si>
  <si>
    <t>DUKHCONP1BZ4ARGF3085</t>
  </si>
  <si>
    <t>LDBwSbokQneIWVP50JCmhA</t>
  </si>
  <si>
    <t>DUKHCONP1BZ4ARGF3095</t>
  </si>
  <si>
    <t>Rjpvp7y7TtC0xlCzvAGnmQ</t>
  </si>
  <si>
    <t>DUKHCONP1BZ4ARGF3000</t>
  </si>
  <si>
    <t>eOtgMhGqQWycy5IGEvfbDw</t>
  </si>
  <si>
    <t>DUKHCONP1BZ4ARGF3005</t>
  </si>
  <si>
    <t>U4FN2th2Q1u48N+jIGJb6A</t>
  </si>
  <si>
    <t>DUKHCONP1BZ4ARGF3010</t>
  </si>
  <si>
    <t>aIgZ5hF4QqOW0qi2PXRnLQ</t>
  </si>
  <si>
    <t>DUKHCONP1BZ4ARGF3015</t>
  </si>
  <si>
    <t>IW4GSKTzTKaR3mHa1FqmZQ</t>
  </si>
  <si>
    <t>DUKHCONP1BZ4ARGF3030</t>
  </si>
  <si>
    <t>a0iOGXckTKuGynkL6RZFkA</t>
  </si>
  <si>
    <t>DUKHCONP1BZ4ARGF3020</t>
  </si>
  <si>
    <t>yJbb6BwBQyqweBmPqntZtA</t>
  </si>
  <si>
    <t>DUKHCONP1BZ4ARGF3025</t>
  </si>
  <si>
    <t>DUKHCONP1BZ4ARGF3040</t>
  </si>
  <si>
    <t>ZmKK/2nPTuOWnJem8c0ZfA</t>
  </si>
  <si>
    <t>DUKHCONP1BZ4ARGF3035</t>
  </si>
  <si>
    <t>NzMMRMfiQFG49I2EWjdukQ</t>
  </si>
  <si>
    <t>DUKHCONP1BZ4ARGF3050</t>
  </si>
  <si>
    <t>Y6um13f3QuenseMz01/7fA</t>
  </si>
  <si>
    <t>DUKHCONP1BZ4ARGF3045</t>
  </si>
  <si>
    <t>s0/KmBjyQ6CWQ1G67szWzw</t>
  </si>
  <si>
    <t>DUKHCONP1BZ4ARGF3055</t>
  </si>
  <si>
    <t>/kztnDsBSBm4QZU+wS5Ndw</t>
  </si>
  <si>
    <t>DUKHCONP1BZ4ARGF3060</t>
  </si>
  <si>
    <t>cJ+csNCWTaa9p40XiGH59g</t>
  </si>
  <si>
    <t>DUKHCONP1BZ4ARGF3065</t>
  </si>
  <si>
    <t>KGiBGlyOS1G7A5gbHIvvLg</t>
  </si>
  <si>
    <t>DUKHCONP1BZ4ARGF3070</t>
  </si>
  <si>
    <t>p4Zql/+xS1OSE0g+93WZ1g</t>
  </si>
  <si>
    <t>DUKHCONP1BZ4ARGF3080</t>
  </si>
  <si>
    <t>YSpst86hT5GMrlvSc90oiQ</t>
  </si>
  <si>
    <t>DUKHCONP1BZ4ELRF4070</t>
  </si>
  <si>
    <t>Hqoi1elgRdqEvTiCFP9kGQ</t>
  </si>
  <si>
    <t>DUKHCONP1BZ4ELRF4075</t>
  </si>
  <si>
    <t>8jU4CbwCSveyOdtyrw+DdQ</t>
  </si>
  <si>
    <t>DUKHCONP1BZ4ELFF4035</t>
  </si>
  <si>
    <t>0PL+oXYeSKWAfovprQgTEg</t>
  </si>
  <si>
    <t>DUKHCONP1BZ4ELFF4040</t>
  </si>
  <si>
    <t>IO6nRMLsTIyJOwi8c3wBQg</t>
  </si>
  <si>
    <t>DUKHCONP1BZ4ELFF4045</t>
  </si>
  <si>
    <t>94n6PeUkQMGiE4uBI0Jv9Q</t>
  </si>
  <si>
    <t>DUKHCONP1BZ4ELFF4060</t>
  </si>
  <si>
    <t>BuRIGYWZRRiA8cb9xDIhYg</t>
  </si>
  <si>
    <t>DUKHCONP1BZ4ELFF4065</t>
  </si>
  <si>
    <t>QzuSoR7IS6KCaUKRnjDP+w</t>
  </si>
  <si>
    <t>DUKHCONP1BZ4ELFF4055</t>
  </si>
  <si>
    <t>ajc4ZcycR1GrPEYi99H5wA</t>
  </si>
  <si>
    <t>DUKHCONP1BZ4ELFF4050</t>
  </si>
  <si>
    <t>Yd9jdnOuQj6hmNVoVOyG/g</t>
  </si>
  <si>
    <t>DUKHCONP1BZ4ELGF4000</t>
  </si>
  <si>
    <t>VzhmdzpbRaGjak5Z/14f1A</t>
  </si>
  <si>
    <t>DUKHCONP1BZ4ELGF4005</t>
  </si>
  <si>
    <t>BSJk1sPiSdO+6BBiwgthyQ</t>
  </si>
  <si>
    <t>DUKHCONP1BZ4ELGF4010</t>
  </si>
  <si>
    <t>zZngbUYqSmOre2Ys+iYhnA</t>
  </si>
  <si>
    <t>DUKHCONP1BZ4ELGF4020</t>
  </si>
  <si>
    <t>ppUCO0p9TCON8Vpffbm15A</t>
  </si>
  <si>
    <t>DUKHCONP1BZ4ELGF4025</t>
  </si>
  <si>
    <t>kG9TWBuaQx6BUTIVeKSdTw</t>
  </si>
  <si>
    <t>DUKHCONP1BZ4ELGF4015</t>
  </si>
  <si>
    <t>F/knkDS3S72rVRgolVwUQQ</t>
  </si>
  <si>
    <t>DUKHCONP1BZ4ELGF4030</t>
  </si>
  <si>
    <t>DBiPhvZGRVGen8ZZzohFrQ</t>
  </si>
  <si>
    <t>DUKHCONP1BZ4PLGF4305</t>
  </si>
  <si>
    <t>L5FKW+VXR0+tUSvxMhr7eA</t>
  </si>
  <si>
    <t>DUKHCONP1BZ4PLGF4310</t>
  </si>
  <si>
    <t>PYRWbvDyQ7GbJQSfaNDmvw</t>
  </si>
  <si>
    <t>DUKHCONP1BZ4PLGF4315</t>
  </si>
  <si>
    <t>Fy9uXvGbS2ygD40YzV9h6w</t>
  </si>
  <si>
    <t>DUKHCONP1BZ4PLGF4320</t>
  </si>
  <si>
    <t>M6PZASfUS72pHWFzPPoJiQ</t>
  </si>
  <si>
    <t>DUKHCONP1BZ4PLUG4300</t>
  </si>
  <si>
    <t>rnYYDnC3TcOngOj+uipEUA</t>
  </si>
  <si>
    <t>DUKHCONP1BZ4PLFF4325</t>
  </si>
  <si>
    <t>evo8mg6qQyuJk2APrwT1bQ</t>
  </si>
  <si>
    <t>DUKHCONP1BZ4PLFF4330</t>
  </si>
  <si>
    <t>60hE6zL+RdGmDoExwMui5A</t>
  </si>
  <si>
    <t>DUKHCONP1BZ4PLFF4335</t>
  </si>
  <si>
    <t>mTK2YmJTS7iveCvOv5Qniw</t>
  </si>
  <si>
    <t>DUKHCONP1BZ4PLFF4340</t>
  </si>
  <si>
    <t>RdM7CvCOQr6IduTBd0h4xw</t>
  </si>
  <si>
    <t>DUKHCONP1BZ4PLRF4345</t>
  </si>
  <si>
    <t>yy5PLHYnRsaOvaHfrOZodw</t>
  </si>
  <si>
    <t>DUKHCONP1BZ4PLRF4350</t>
  </si>
  <si>
    <t>YEnUdpQPSC2p6PQN+oiD0Q</t>
  </si>
  <si>
    <t>DUKHCONP1BZ4PLRF4355</t>
  </si>
  <si>
    <t>/vnAQKHbRUCp5lcP1L7bvg</t>
  </si>
  <si>
    <t>DUKHCONP1BZ4ACRF4630</t>
  </si>
  <si>
    <t>JpyGDlP4RFadkMCvTZIGOg</t>
  </si>
  <si>
    <t>DUKHCONP1BZ4ACRF4635</t>
  </si>
  <si>
    <t>Ma6ZM8qnQlWfM+/wLzLwSg</t>
  </si>
  <si>
    <t>DUKHCONP1BZ4ACFF4615</t>
  </si>
  <si>
    <t>JOXoh8fMQueNW+5JNdlvBQ</t>
  </si>
  <si>
    <t>DUKHCONP1BZ4ACFF4620</t>
  </si>
  <si>
    <t>CZxKfMiBQWG5K53wfUJsfg</t>
  </si>
  <si>
    <t>DUKHCONP1BZ4ACFF4625</t>
  </si>
  <si>
    <t>JpNu8irFRxOrZxnILJCzxA</t>
  </si>
  <si>
    <t>DUKHCONP1BZ4ACGF4600</t>
  </si>
  <si>
    <t>Fs2u6CobRpm+/SJVlQf/+Q</t>
  </si>
  <si>
    <t>DUKHCONP1BZ4ACGF4605</t>
  </si>
  <si>
    <t>EC+MZQ0+TQ2HqYdtrri4VQ</t>
  </si>
  <si>
    <t>DUKHCONP1BZ4ACGF4610</t>
  </si>
  <si>
    <t>lrCBeZ8yTbqeqU9guHeLLw</t>
  </si>
  <si>
    <t>DUKHCONP1BZ4PLTC8005</t>
  </si>
  <si>
    <t>KU59Ek27ROmjWBjlQJ1lkw</t>
  </si>
  <si>
    <t>DUKHCONP1BZ4ACTC8000</t>
  </si>
  <si>
    <t>YoSwdpzUQB+hutgD1j0UmA</t>
  </si>
  <si>
    <t>DUKHCONP1BZ4ELTC8010</t>
  </si>
  <si>
    <t>X3Acw1ynQ7i2vgJ1n3L3Bg</t>
  </si>
  <si>
    <t>DUKHCONP1BZ6SLEX5105</t>
  </si>
  <si>
    <t>6sycooSoTFeYnCf5due1VA</t>
  </si>
  <si>
    <t>DUKHCONP1BZ6SLEX5110</t>
  </si>
  <si>
    <t>lASWNER2QgC0MdBimeAnpw</t>
  </si>
  <si>
    <t>DUKHCONP1BZ6HDEX5090</t>
  </si>
  <si>
    <t>ar7o27/kSNuBU7VvWZJHaA</t>
  </si>
  <si>
    <t>DUKHCONP1BZ6HDEX5095</t>
  </si>
  <si>
    <t>JxBJc5YIQR2sLLkUWpQ8hg</t>
  </si>
  <si>
    <t>DUKHCONP1BZ6HDEX5100</t>
  </si>
  <si>
    <t>L5QiCzAES1S/4cyrzV7r1w</t>
  </si>
  <si>
    <t>DUKHCONP1BZ6WEEX5030</t>
  </si>
  <si>
    <t>3TXF/rjsQJq8mXmdxN+E6A</t>
  </si>
  <si>
    <t>DUKHCONP1BZ6WEEX5035</t>
  </si>
  <si>
    <t>/BsjLDz8RWatzNDVaJ7I1g</t>
  </si>
  <si>
    <t>DUKHCONP1BZ6WEEX5040</t>
  </si>
  <si>
    <t>s4JhbAZmTymKvsr4Terqyg</t>
  </si>
  <si>
    <t>DUKHCONP1BZ6WEEX5045</t>
  </si>
  <si>
    <t>3qzlmTpDSLOIYO4IX/OGVw</t>
  </si>
  <si>
    <t>DUKHCONP1BZ6WEEX5050</t>
  </si>
  <si>
    <t>LEBFu1GmQy2+ESMx+j3ZKw</t>
  </si>
  <si>
    <t>DUKHCONP1BZ6WEEX5060</t>
  </si>
  <si>
    <t>q7IoejUhTZ23U/yzzbTE4Q</t>
  </si>
  <si>
    <t>DUKHCONP1BZ6WEEX5065</t>
  </si>
  <si>
    <t>20OJY2NVRLeYep0IB1wBcQ</t>
  </si>
  <si>
    <t>DUKHCONP1BZ6MSEX5335</t>
  </si>
  <si>
    <t>twbjeRMdQUOgMwPgegdpVw</t>
  </si>
  <si>
    <t>DUKHCONP1BZ6MSEX5020</t>
  </si>
  <si>
    <t>WMYI7WpvTou5CIW9lflY1g</t>
  </si>
  <si>
    <t>DUKHCONP1BZ6MSEX5025</t>
  </si>
  <si>
    <t>KRJzbA7dRLi5EkoSmxfYvA</t>
  </si>
  <si>
    <t>DUKHCONP1BZ6MSEX5015</t>
  </si>
  <si>
    <t>NTWPFb3BSquNmSq2E+Zpxg</t>
  </si>
  <si>
    <t>DUKHCONP1BZ6MSEX5000</t>
  </si>
  <si>
    <t>v3e1HAlMRsW7K/9YKqYROQ</t>
  </si>
  <si>
    <t>DUKHCONP1BZ6MSEX5005</t>
  </si>
  <si>
    <t>J2/RbfLoSqSIhDIRtWzSgw</t>
  </si>
  <si>
    <t>DUKHCONP1BZ6MSEX5010</t>
  </si>
  <si>
    <t>xX87zBZOQIu9kajw3Gmp1g</t>
  </si>
  <si>
    <t>DUKHCONP1BZ6AREL3665</t>
  </si>
  <si>
    <t>P04040O6S8Oek+HMhkqyog</t>
  </si>
  <si>
    <t>DUKHCONP1BZ6AREL3670</t>
  </si>
  <si>
    <t>rgRtSrxfRKWbIyrUVBcbHg</t>
  </si>
  <si>
    <t>DUKHCONP1BZ6AREL3680</t>
  </si>
  <si>
    <t>P6KUlyDSRtaKWiG3FNHmFg</t>
  </si>
  <si>
    <t>DUKHCONP1BZ6AREL3675</t>
  </si>
  <si>
    <t>k2actkP0RISv/O9S79egYA</t>
  </si>
  <si>
    <t>DUKHCONP1BZ6ARRF3630</t>
  </si>
  <si>
    <t>uS4D4bQyQVmgyRz75o87iQ</t>
  </si>
  <si>
    <t>DUKHCONP1BZ6ARRF3635</t>
  </si>
  <si>
    <t>kSygxe99RbC+pMcwVBTcQw</t>
  </si>
  <si>
    <t>DUKHCONP1BZ6ARRF3640</t>
  </si>
  <si>
    <t>nI91lr4sQ7OcXdFXulU4CQ</t>
  </si>
  <si>
    <t>DUKHCONP1BZ6ARRF3645</t>
  </si>
  <si>
    <t>6TgfLoz2SgarIhB9S6XkkA</t>
  </si>
  <si>
    <t>DUKHCONP1BZ6ARRF3655</t>
  </si>
  <si>
    <t>wDMEaQOcSgif1C+O8HvSBg</t>
  </si>
  <si>
    <t>DUKHCONP1BZ6ARRF3650</t>
  </si>
  <si>
    <t>VI8ltcoNQHGeldj2VIG9gg</t>
  </si>
  <si>
    <t>DUKHCONP1BZ6ARRF3660</t>
  </si>
  <si>
    <t>fsSlF0KqQDi9eA8vE81qpg</t>
  </si>
  <si>
    <t>DUKHCONP1BZ6ARFF3300</t>
  </si>
  <si>
    <t>4oXuaFL/TIen9K7ONEVrBg</t>
  </si>
  <si>
    <t>DUKHCONP1BZ6ARFF3305</t>
  </si>
  <si>
    <t>he5nGnHLQhmNtTugnJvUAw</t>
  </si>
  <si>
    <t>DUKHCONP1BZ6ARFF3310</t>
  </si>
  <si>
    <t>YQxCDwc8TRGCI8lAJRF0Aw</t>
  </si>
  <si>
    <t>DUKHCONP1BZ6ARFF3315</t>
  </si>
  <si>
    <t>2nHwKrs8RkmYYNBcvhKF/Q</t>
  </si>
  <si>
    <t>DUKHCONP1BZ6ARFF3330</t>
  </si>
  <si>
    <t>JjsGcYa7TKKBPRigf5Gwqw</t>
  </si>
  <si>
    <t>DUKHCONP1BZ6ARFF3320</t>
  </si>
  <si>
    <t>Kh5lrFRDQQW1xbWv7sTveQ</t>
  </si>
  <si>
    <t>DUKHCONP1BZ6ARFF3325</t>
  </si>
  <si>
    <t>tV/xRh7BTVGhBFq+bBuE0g</t>
  </si>
  <si>
    <t>DUKHCONP1BZ6ARFF3335</t>
  </si>
  <si>
    <t>p9dkFdIZTLuJNo0+jrOa7Q</t>
  </si>
  <si>
    <t>DUKHCONP1BZ6ARFF3350</t>
  </si>
  <si>
    <t>N36O9JsyQ3y9UHd6QdLzQw</t>
  </si>
  <si>
    <t>DUKHCONP1BZ6ARFF3345</t>
  </si>
  <si>
    <t>uTPRuuUvT2yymsL1N+OVKQ</t>
  </si>
  <si>
    <t>DUKHCONP1BZ6ARFF3360</t>
  </si>
  <si>
    <t>RxztjDUbTyKxmN1EpNvOBA</t>
  </si>
  <si>
    <t>DUKHCONP1BZ6ARFF3365</t>
  </si>
  <si>
    <t>rJXmVarLTnubDzve6Q53fg</t>
  </si>
  <si>
    <t>DUKHCONP1BZ6ARFF3370</t>
  </si>
  <si>
    <t>yMqtxNkqRDOT6yxeY6jCrw</t>
  </si>
  <si>
    <t>DUKHCONP1BZ6ARFF3380</t>
  </si>
  <si>
    <t>icalPZLiRUSyVwmkcw8LpA</t>
  </si>
  <si>
    <t>DUKHCONP1BZ6ARFF3375</t>
  </si>
  <si>
    <t>QKMdzqUgSbuneQkiwRPqew</t>
  </si>
  <si>
    <t>DUKHCONP1BZ6ARFF3390</t>
  </si>
  <si>
    <t>zZsLjZjKS12ix2D6m18nWQ</t>
  </si>
  <si>
    <t>DUKHCONP1BZ6ARFF3385</t>
  </si>
  <si>
    <t>DiqyyWPGTTGO46WXiRvwtA</t>
  </si>
  <si>
    <t>DUKHCONP1BZ6ARFF3395</t>
  </si>
  <si>
    <t>1LGZpfW/QsCueRn1D+gtyg</t>
  </si>
  <si>
    <t>DUKHCONP1BZ6ARGF3030</t>
  </si>
  <si>
    <t>i6O4I/l8TeSm6MHz2HL6bA</t>
  </si>
  <si>
    <t>DUKHCONP1BZ6ARGF3020</t>
  </si>
  <si>
    <t>w0sXyQSDQqGa8o1g/joD4Q</t>
  </si>
  <si>
    <t>DUKHCONP1BZ6ARGF3025</t>
  </si>
  <si>
    <t>uSbL09eRQz+QGvhT/jv88A</t>
  </si>
  <si>
    <t>DUKHCONP1BZ6ARGF3040</t>
  </si>
  <si>
    <t>D0VnIe2ZR5yos+k90yViaw</t>
  </si>
  <si>
    <t>DUKHCONP1BZ6ARGF3035</t>
  </si>
  <si>
    <t>D0Ah2N6mQPKIecdH0ODh7Q</t>
  </si>
  <si>
    <t>DUKHCONP1BZ6ARGF3050</t>
  </si>
  <si>
    <t>edJlNcskSUaiVy605b+drQ</t>
  </si>
  <si>
    <t>DUKHCONP1BZ6ARGF3045</t>
  </si>
  <si>
    <t>ERnuRDOKQNyaUnPL1eKeXQ</t>
  </si>
  <si>
    <t>DUKHCONP1BZ6ARGF3055</t>
  </si>
  <si>
    <t>GJNhEgMCRzGJuY0f/UoexQ</t>
  </si>
  <si>
    <t>DUKHCONP1BZ6ARGF3060</t>
  </si>
  <si>
    <t>SorMXM31Tz21kFOGC4+HfA</t>
  </si>
  <si>
    <t>DUKHCONP1BZ6ARGF3065</t>
  </si>
  <si>
    <t>Ji8s9lMtSrWqTLP0VUb9XQ</t>
  </si>
  <si>
    <t>DUKHCONP1BZ6ARGF3070</t>
  </si>
  <si>
    <t>Hdl7eDZnTWqNlnmfk5+THQ</t>
  </si>
  <si>
    <t>DUKHCONP1BZ6ARGF3080</t>
  </si>
  <si>
    <t>hN+yvTuxSr68HJvQacNRng</t>
  </si>
  <si>
    <t>DUKHCONP1BZ6ARGF3075</t>
  </si>
  <si>
    <t>yGxIvPsVTKeSrt2tMk3tZQ</t>
  </si>
  <si>
    <t>DUKHCONP1BZ6ARGF3090</t>
  </si>
  <si>
    <t>hyNQRaOSSnWN5s8OGAIUyA</t>
  </si>
  <si>
    <t>DUKHCONP1BZ6ARGF3085</t>
  </si>
  <si>
    <t>r0iKME7ORXaJ028qSM3v9g</t>
  </si>
  <si>
    <t>DUKHCONP1BZ6ARGF3095</t>
  </si>
  <si>
    <t>Xng7lHAmQeCnHYFTqqwAaA</t>
  </si>
  <si>
    <t>DUKHCONP1BZ6ARGF3000</t>
  </si>
  <si>
    <t>LDsEC7APSJ6saXDvvlTmCg</t>
  </si>
  <si>
    <t>DUKHCONP1BZ6ARGF3005</t>
  </si>
  <si>
    <t>vPqfqucQSxmLRPeMwMMRgA</t>
  </si>
  <si>
    <t>DUKHCONP1BZ6ARGF3010</t>
  </si>
  <si>
    <t>9z8TB+mITD+XsIbJlAUN4Q</t>
  </si>
  <si>
    <t>DUKHCONP1BZ6ARGF3015</t>
  </si>
  <si>
    <t>HDw+PCsjTIawO3D/vQIkKg</t>
  </si>
  <si>
    <t>DUKHCONP1BZ6ARRF3600</t>
  </si>
  <si>
    <t>tVkkKsBFS4adaJi1Aau70Q</t>
  </si>
  <si>
    <t>DUKHCONP1BZ6ARRF3605</t>
  </si>
  <si>
    <t>N4XbKqo0RvqgThsoR1ASYA</t>
  </si>
  <si>
    <t>DUKHCONP1BZ6ARRF3610</t>
  </si>
  <si>
    <t>+5mjbjIOSniw3YJdPcz31g</t>
  </si>
  <si>
    <t>DUKHCONP1BZ6ARRF3695</t>
  </si>
  <si>
    <t>I/EQpCaCTyuN3Ky0rF5+6A</t>
  </si>
  <si>
    <t>DUKHCONP1BZ6ARRF3620</t>
  </si>
  <si>
    <t>W5qNzR8MR8CBYWnUig0mrw</t>
  </si>
  <si>
    <t>DUKHCONP1BZ6ELRF4070</t>
  </si>
  <si>
    <t>TKqj6kO8RhCaMk7oeNjaDQ</t>
  </si>
  <si>
    <t>DUKHCONP1BZ6ELRF4075</t>
  </si>
  <si>
    <t>yHz01kv9Q8iuiByN/D8kWw</t>
  </si>
  <si>
    <t>DUKHCONP1BZ6ELFF4035</t>
  </si>
  <si>
    <t>iur3/f+XS7aXuaO6ldBa4A</t>
  </si>
  <si>
    <t>DUKHCONP1BZ6ELFF4040</t>
  </si>
  <si>
    <t>q0lBHMimSgWHdup4s8apFg</t>
  </si>
  <si>
    <t>DUKHCONP1BZ6ELFF4045</t>
  </si>
  <si>
    <t>ARL3UhaFQrK1DRJ3omRT4A</t>
  </si>
  <si>
    <t>DUKHCONP1BZ6ELFF4060</t>
  </si>
  <si>
    <t>OenzEtt+QbiKTjJMMV/d1A</t>
  </si>
  <si>
    <t>DUKHCONP1BZ6ELFF4065</t>
  </si>
  <si>
    <t>zdLgxf96SvGoxG4ouCAO2Q</t>
  </si>
  <si>
    <t>DUKHCONP1BZ6ELFF4055</t>
  </si>
  <si>
    <t>ZMqeJDP2Syio6JZxUujtIA</t>
  </si>
  <si>
    <t>DUKHCONP1BZ6ELFF4050</t>
  </si>
  <si>
    <t>vR74Oy1qRPmlffWsybgkSQ</t>
  </si>
  <si>
    <t>DUKHCONP1BZ6ELGF4000</t>
  </si>
  <si>
    <t>17QMuQ1LSYmrJ2DeN48gag</t>
  </si>
  <si>
    <t>DUKHCONP1BZ6ELGF4005</t>
  </si>
  <si>
    <t>xAVbkwAQRxOL9+VAUukyUw</t>
  </si>
  <si>
    <t>DUKHCONP1BZ6ELGF4010</t>
  </si>
  <si>
    <t>fW4r78t8QxWFBCHv5y8OHQ</t>
  </si>
  <si>
    <t>DUKHCONP1BZ6ELGF4020</t>
  </si>
  <si>
    <t>qsG1JL2OQTuIQaS5x7JThA</t>
  </si>
  <si>
    <t>DUKHCONP1BZ6ELGF4025</t>
  </si>
  <si>
    <t>IJNDJePZRfim+V2QIMHH0A</t>
  </si>
  <si>
    <t>DUKHCONP1BZ6ELGF4015</t>
  </si>
  <si>
    <t>myoSAeCiSyKJwTGkW7Nkeg</t>
  </si>
  <si>
    <t>DUKHCONP1BZ6ELGF4030</t>
  </si>
  <si>
    <t>LrLVtLLVQhyeaibXIzahPg</t>
  </si>
  <si>
    <t>DUKHCONP1BZ6ACFF4615</t>
  </si>
  <si>
    <t>XQO1veRGTnqt5q+bDiijkQ</t>
  </si>
  <si>
    <t>DUKHCONP1BZ6ACFF4620</t>
  </si>
  <si>
    <t>MixWYsXDQ866IzhEHkKfjw</t>
  </si>
  <si>
    <t>DUKHCONP1BZ6ACFF4625</t>
  </si>
  <si>
    <t>0wRJhva3Su6O10dMMPASvA</t>
  </si>
  <si>
    <t>DUKHCONP1BZ6ACRF4630</t>
  </si>
  <si>
    <t>x3YbNHkETlOY5+b4bxoqSg</t>
  </si>
  <si>
    <t>DUKHCONP1BZ6ACRF4635</t>
  </si>
  <si>
    <t>4DMFYhxgQ9uaEUp2qopM7A</t>
  </si>
  <si>
    <t>DUKHCONP1BZ6ACGF4600</t>
  </si>
  <si>
    <t>7cvrQfaaRj2oCGnyr8s0bQ</t>
  </si>
  <si>
    <t>DUKHCONP1BZ6ACGF4605</t>
  </si>
  <si>
    <t>Syrq2Fs4Q32IkvYgqyX89Q</t>
  </si>
  <si>
    <t>DUKHCONP1BZ6ACGF4610</t>
  </si>
  <si>
    <t>2LYY+VWkRD6vJQyAesGm0Q</t>
  </si>
  <si>
    <t>DUKHCONP1BZ6PLFF4325</t>
  </si>
  <si>
    <t>3QjcIe1PSVyBEZqU1DNHoA</t>
  </si>
  <si>
    <t>DUKHCONP1BZ6PLFF4330</t>
  </si>
  <si>
    <t>cqV9C81+T7SGBvPs8om6ew</t>
  </si>
  <si>
    <t>DUKHCONP1BZ6PLFF4335</t>
  </si>
  <si>
    <t>Ts+h+pfpTHS6kzJW8+YyHw</t>
  </si>
  <si>
    <t>DUKHCONP1BZ6PLFF4340</t>
  </si>
  <si>
    <t>FYMMgXNcStaytkfXW0KvjA</t>
  </si>
  <si>
    <t>DUKHCONP1BZ6PLUG4300</t>
  </si>
  <si>
    <t>0UhiA83IRXK5EsiwzfnZwA</t>
  </si>
  <si>
    <t>DUKHCONP1BZ6PLGF4305</t>
  </si>
  <si>
    <t>Vl6a9cLSSpOAwPUMcDuINQ</t>
  </si>
  <si>
    <t>DUKHCONP1BZ6PLGF4310</t>
  </si>
  <si>
    <t>heLoycgiR0m8XIAhWF94gg</t>
  </si>
  <si>
    <t>DUKHCONP1BZ6PLGF4315</t>
  </si>
  <si>
    <t>1MdvtlsXR3qUI6Yu1pF4fw</t>
  </si>
  <si>
    <t>DUKHCONP1BZ6PLGF4320</t>
  </si>
  <si>
    <t>8fEEf+szQ4ysJoZiqz6rIw</t>
  </si>
  <si>
    <t>DUKHCONP1BZ6PLRF4345</t>
  </si>
  <si>
    <t>AGsujw3pTNOOfqI795rsOw</t>
  </si>
  <si>
    <t>DUKHCONP1BZ6PLRF4350</t>
  </si>
  <si>
    <t>6FLLKtABRiO7LYmRArH0DQ</t>
  </si>
  <si>
    <t>DUKHCONP1BZ6PLRF4355</t>
  </si>
  <si>
    <t>BqrzCwFURD2u/BHj6jSzaQ</t>
  </si>
  <si>
    <t>DUKHCONP1BZ6STFF2020</t>
  </si>
  <si>
    <t>C7YMzM00TdGPuEMtRwdhvA</t>
  </si>
  <si>
    <t>DUKHCONP1BZ6STFF2025</t>
  </si>
  <si>
    <t>3rypGTTNSuiThg1IyuiQxQ</t>
  </si>
  <si>
    <t>DUKHCONP1BZ6STFF2030</t>
  </si>
  <si>
    <t>DUKHCONP1BZ6STFF2035</t>
  </si>
  <si>
    <t>8TmIx4OrT/K0FaeYzMMaOg</t>
  </si>
  <si>
    <t>DUKHCONP1BZ6STRF2040</t>
  </si>
  <si>
    <t>qgJIonTZSam+DOwhIn302g</t>
  </si>
  <si>
    <t>DUKHCONP1BZ6STRF2045</t>
  </si>
  <si>
    <t>riiCE0I0SPeGUkYxiAoceQ</t>
  </si>
  <si>
    <t>DUKHCONP1BZ6STRF2050</t>
  </si>
  <si>
    <t>14/33/9FScOWQO5M/Kw1Tg</t>
  </si>
  <si>
    <t>DUKHCONP1BZ6STRF2055</t>
  </si>
  <si>
    <t>PqjSbtg1RemAujDivgc1Wg</t>
  </si>
  <si>
    <t>DUKHCONP1BZ6STRF2060</t>
  </si>
  <si>
    <t>ZlIcUr/xQYSdHdcHDuEqzQ</t>
  </si>
  <si>
    <t>DUKHCONP1BZ6STRF2065</t>
  </si>
  <si>
    <t>SpqFGp8yRa+S9fWeYFDyiQ</t>
  </si>
  <si>
    <t>DUKHCONP1BZ6STGF2000</t>
  </si>
  <si>
    <t>OOQYAmELTWi2AghH5OTv6Q</t>
  </si>
  <si>
    <t>DUKHCONP1BZ6STGF2005</t>
  </si>
  <si>
    <t>E+Kg7l+kSdyL/RRZmAHR9A</t>
  </si>
  <si>
    <t>DUKHCONP1BZ6STGF2010</t>
  </si>
  <si>
    <t>fq6ZK3RmTuKA0q70b3HEzg</t>
  </si>
  <si>
    <t>DUKHCONP1BZ6STGF2015</t>
  </si>
  <si>
    <t>SSUrDxsZQBetoCO+GmovtA</t>
  </si>
  <si>
    <t>DUKHCONP1BZ6STUG1010</t>
  </si>
  <si>
    <t>/hpDB+BlT3m6B68Gx76xAg</t>
  </si>
  <si>
    <t>DUKHCONP1BZ6STUG1015</t>
  </si>
  <si>
    <t>URglp9p0SkW/+fNZLIhsrg</t>
  </si>
  <si>
    <t>DUKHCONP1BZ6STUG1020</t>
  </si>
  <si>
    <t>hBfII0vmT6i+KUgdyY4edA</t>
  </si>
  <si>
    <t>DUKHCONP1BZ6STUG1025</t>
  </si>
  <si>
    <t>fNzvrsJZReC/v8vJxoWInQ</t>
  </si>
  <si>
    <t>DUKHCONP1BZ6STUG1030</t>
  </si>
  <si>
    <t>gS3sUv35TrOcnb203Y7XDA</t>
  </si>
  <si>
    <t>DUKHCONP1BZ6STUG1035</t>
  </si>
  <si>
    <t>C7B+tfwRR3O2Q/IiXkbnrQ</t>
  </si>
  <si>
    <t>DUKHCONP1BZ6STUG1040</t>
  </si>
  <si>
    <t>C/uWEzvgQx2G7D5JwRitDg</t>
  </si>
  <si>
    <t>DUKHCONP1BZ6STUG1045</t>
  </si>
  <si>
    <t>V+i5g3ZFT4+LLKHtRUl4bA</t>
  </si>
  <si>
    <t>DUKHCONP1BZ6STUG1000</t>
  </si>
  <si>
    <t>oBs4rhXwT6Oe8y3m/Jshsg</t>
  </si>
  <si>
    <t>DUKHCONP1BZ6STUG1005</t>
  </si>
  <si>
    <t>65KrBYFESH2aP+nYBczfQg</t>
  </si>
  <si>
    <t>DUKHCONP1BZ6ACTC8000</t>
  </si>
  <si>
    <t>x3iPb845Qs+34bjqv83sNA</t>
  </si>
  <si>
    <t>DUKHCONP1BZ6ELTC8010</t>
  </si>
  <si>
    <t>zOCM+MY8RoiaSJ6SWlx+UA</t>
  </si>
  <si>
    <t>DUKHCONP1BZ6PLTC8005</t>
  </si>
  <si>
    <t>MjsoRrtzR/aoqZlNnZ7X2Q</t>
  </si>
  <si>
    <t>DUKHCONP1BZ3STUG1000</t>
  </si>
  <si>
    <t>dVPTlL6hQiyKHG+g1olEGQ</t>
  </si>
  <si>
    <t>DUKHCONP1BZ3STUG1005</t>
  </si>
  <si>
    <t>9P+AZRivSYq8oJhRtZQ7JA</t>
  </si>
  <si>
    <t>DUKHCONP1BZ3STUG1010</t>
  </si>
  <si>
    <t>j+hRMrmAS0ySTTtlW1qgsg</t>
  </si>
  <si>
    <t>DUKHCONP1BZ3STUG1015</t>
  </si>
  <si>
    <t>RxSxELLoSvyLSG1HoK/wOA</t>
  </si>
  <si>
    <t>DUKHCONP1BZ3STUG1020</t>
  </si>
  <si>
    <t>BROFChE+R/ykercCFl4IYg</t>
  </si>
  <si>
    <t>DUKHCONP1BZ3STUG1025</t>
  </si>
  <si>
    <t>zNC9//0eRFSqiRfpxUdpmQ</t>
  </si>
  <si>
    <t>DUKHCONP1BZ3STUG1035</t>
  </si>
  <si>
    <t>SwSvpZa5SQy2YPcZx9190w</t>
  </si>
  <si>
    <t>DUKHCONP1BZ3STUG1040</t>
  </si>
  <si>
    <t>DdgRtbsCTSWC/8tQ0nK9fw</t>
  </si>
  <si>
    <t>DUKHCONP1BZ3STUG1045</t>
  </si>
  <si>
    <t>2bPIrc+jSPKf7Ib8X+RmuA</t>
  </si>
  <si>
    <t>DUKHCONP1BZ3STUG1030</t>
  </si>
  <si>
    <t>WUOT2sJkRcG09nMAU+sn6g</t>
  </si>
  <si>
    <t>DUKHCONP1BZ3STGF2010</t>
  </si>
  <si>
    <t>y2/cilsnRkGukenoIFLXBQ</t>
  </si>
  <si>
    <t>DUKHCONP1BZ3STGF2015</t>
  </si>
  <si>
    <t>JZO5ZFhGRzq6HdvOp/GgCQ</t>
  </si>
  <si>
    <t>DUKHCONP1BZ3STGF2000</t>
  </si>
  <si>
    <t>qlpsNcKnSByGeWUGNMiLHQ</t>
  </si>
  <si>
    <t>DUKHCONP1BZ3STGF2005</t>
  </si>
  <si>
    <t>upH2gnZ3Requ1tnjk3AYPg</t>
  </si>
  <si>
    <t>DUKHCONP1BZ3STRF2045</t>
  </si>
  <si>
    <t>feti1IeeTKGxMzYDK0WMuA</t>
  </si>
  <si>
    <t>DUKHCONP1BZ3STRF2050</t>
  </si>
  <si>
    <t>v2LmjFRNR36tJvZjFfqJSA</t>
  </si>
  <si>
    <t>DUKHCONP1BZ3STRF2055</t>
  </si>
  <si>
    <t>jLu50V2FSWe6PaHUXVP3bg</t>
  </si>
  <si>
    <t>DUKHCONP1BZ3STRF2060</t>
  </si>
  <si>
    <t>8FaQSFIeRY+z+iLFzIW0zA</t>
  </si>
  <si>
    <t>DUKHCONP1BZ3STRF2040</t>
  </si>
  <si>
    <t>3gj1sFp/QneNP9U9rjVWfg</t>
  </si>
  <si>
    <t>DUKHCONP1BZ3STRF2065</t>
  </si>
  <si>
    <t>yXCzAMZOTQGnSfVG49iSkg</t>
  </si>
  <si>
    <t>DUKHCONP1BZ3STFF2020</t>
  </si>
  <si>
    <t>Qg5mK9Z7QMm8nbAAKb5MTw</t>
  </si>
  <si>
    <t>DUKHCONP1BZ3STFF2025</t>
  </si>
  <si>
    <t>ZaEK59zhR+WNMLIcWVeaXg</t>
  </si>
  <si>
    <t>DUKHCONP1BZ3STFF2030</t>
  </si>
  <si>
    <t>OQM+4+UxTZiMNeisSkwvEg</t>
  </si>
  <si>
    <t>DUKHCONP1BZ3STFF2035</t>
  </si>
  <si>
    <t>80hbc9FFTtG4ZtRJgJ7QEw</t>
  </si>
  <si>
    <t>DUKHCONP1BZ3AREL3665</t>
  </si>
  <si>
    <t>wWMrgBD1Shus2liesScm/g</t>
  </si>
  <si>
    <t>DUKHCONP1BZ3AREL3670</t>
  </si>
  <si>
    <t>8iFSgmstTrmosUo9tl+EXQ</t>
  </si>
  <si>
    <t>DUKHCONP1BZ3AREL3675</t>
  </si>
  <si>
    <t>s3TsmwhmQQq/F8GIH8neQw</t>
  </si>
  <si>
    <t>DUKHCONP1BZ3AREL3680</t>
  </si>
  <si>
    <t>BW+wo0G/QYWTI2SLnsuNwA</t>
  </si>
  <si>
    <t>DUKHCONP1BZ3ARRF3630</t>
  </si>
  <si>
    <t>CzXlypm5Se2e/wuZx+o/bg</t>
  </si>
  <si>
    <t>DUKHCONP1BZ3ARRF3635</t>
  </si>
  <si>
    <t>DUKHCONP1BZ3ARRF3640</t>
  </si>
  <si>
    <t>DDNdcNE/SIS9FlpodGorDQ</t>
  </si>
  <si>
    <t>DUKHCONP1BZ3ARRF3645</t>
  </si>
  <si>
    <t>OTDxQBaZSVC+axJwWmLPSQ</t>
  </si>
  <si>
    <t>DUKHCONP1BZ3ARRF3655</t>
  </si>
  <si>
    <t>8p1yzzinSt2LZiqA//WqBw</t>
  </si>
  <si>
    <t>DUKHCONP1BZ3ARRF3650</t>
  </si>
  <si>
    <t>F+x3cMSzRmu9uy5lZ/aPRQ</t>
  </si>
  <si>
    <t>DUKHCONP1BZ3ARRF3660</t>
  </si>
  <si>
    <t>6FGxdsdOQdmTdLJXKtzA1w</t>
  </si>
  <si>
    <t>DUKHCONP1BZ3ARFF3300</t>
  </si>
  <si>
    <t>GUNn72jqQsy2VtJbj1s9IA</t>
  </si>
  <si>
    <t>DUKHCONP1BZ3ARFF3305</t>
  </si>
  <si>
    <t>8GOv7qw0QSitJj6OAlEejg</t>
  </si>
  <si>
    <t>DUKHCONP1BZ3ARFF3310</t>
  </si>
  <si>
    <t>9KXsqlfCT2qxvmMJ4kOQKg</t>
  </si>
  <si>
    <t>DUKHCONP1BZ3ARFF3315</t>
  </si>
  <si>
    <t>8BI+rmJbTyOb9L65BAIq+A</t>
  </si>
  <si>
    <t>DUKHCONP1BZ3ARFF3330</t>
  </si>
  <si>
    <t>KPw1qhkRSp6XxUateU0IcQ</t>
  </si>
  <si>
    <t>DUKHCONP1BZ3ARFF3320</t>
  </si>
  <si>
    <t>6h98J8snRtidOKkjkI9oWg</t>
  </si>
  <si>
    <t>DUKHCONP1BZ3ARFF3325</t>
  </si>
  <si>
    <t>fYwJa64tT3qTESz94ho8ZA</t>
  </si>
  <si>
    <t>DUKHCONP1BZ3ARFF3335</t>
  </si>
  <si>
    <t>dOa8ke2sRfW4b7+FVl/kVw</t>
  </si>
  <si>
    <t>DUKHCONP1BZ3ARFF3350</t>
  </si>
  <si>
    <t>fEWgxDmgQByW1PtmYUTTUQ</t>
  </si>
  <si>
    <t>DUKHCONP1BZ3ARFF3345</t>
  </si>
  <si>
    <t>DUKHCONP1BZ3ARFF3360</t>
  </si>
  <si>
    <t>y7qM1YJZTZSJp1k+K9w7rA</t>
  </si>
  <si>
    <t>DUKHCONP1BZ3ARFF3365</t>
  </si>
  <si>
    <t>viFWtxlnR8CS/yJJLqEzXA</t>
  </si>
  <si>
    <t>DUKHCONP1BZ3ARFF3370</t>
  </si>
  <si>
    <t>0vQXGI3TTVGbiLmMcLMqTA</t>
  </si>
  <si>
    <t>DUKHCONP1BZ3ARFF3380</t>
  </si>
  <si>
    <t>1VtL8vZoTz6r2AuQMz4GhA</t>
  </si>
  <si>
    <t>DUKHCONP1BZ3ARFF3390</t>
  </si>
  <si>
    <t>IjBYyABHQvaxssFt/C43jg</t>
  </si>
  <si>
    <t>DUKHCONP1BZ3ARFF3385</t>
  </si>
  <si>
    <t>8XwWzGMARyi6CaJ6bs9j4Q</t>
  </si>
  <si>
    <t>DUKHCONP1BZ3ARFF3395</t>
  </si>
  <si>
    <t>/befUOQsTNa4JxOQre+f1Q</t>
  </si>
  <si>
    <t>DUKHCONP1BZ3ARFF3375</t>
  </si>
  <si>
    <t>q9Dd77A2Ts6qRx5hFmrwcQ</t>
  </si>
  <si>
    <t>DUKHCONP1BZ3ARGF3000</t>
  </si>
  <si>
    <t>4Frep068S7SoQD9XVj4Geg</t>
  </si>
  <si>
    <t>DUKHCONP1BZ3ARGF3005</t>
  </si>
  <si>
    <t>opC0CHrmSzWbQmo+Qd/Brw</t>
  </si>
  <si>
    <t>DUKHCONP1BZ3ARGF3010</t>
  </si>
  <si>
    <t>wgBs3WaGROW/zUQVJK4qTg</t>
  </si>
  <si>
    <t>DUKHCONP1BZ3ARGF3015</t>
  </si>
  <si>
    <t>OWhKG/NDSue4egZTO2Ow0Q</t>
  </si>
  <si>
    <t>DUKHCONP1BZ3ARGF3030</t>
  </si>
  <si>
    <t>55KQrls+SfWfKaNH2xsbOg</t>
  </si>
  <si>
    <t>DUKHCONP1BZ3ARGF3020</t>
  </si>
  <si>
    <t>3uKLADNXQ5qDzkzivnQbHQ</t>
  </si>
  <si>
    <t>DUKHCONP1BZ3ARGF3025</t>
  </si>
  <si>
    <t>9dc2a9MUTIi1J7BnnIrCTQ</t>
  </si>
  <si>
    <t>DUKHCONP1BZ3ARGF3040</t>
  </si>
  <si>
    <t>ch5fMYzeRsuwJawfYRJpZA</t>
  </si>
  <si>
    <t>DUKHCONP1BZ3ARGF3035</t>
  </si>
  <si>
    <t>GvImFTiFSTeqWHKQHU3Hnw</t>
  </si>
  <si>
    <t>DUKHCONP1BZ3ARGF3050</t>
  </si>
  <si>
    <t>5zw7gz1DTJ6n6In+LBClxg</t>
  </si>
  <si>
    <t>DUKHCONP1BZ3ARGF3045</t>
  </si>
  <si>
    <t>oBh5U/pCSBqjACivyeH9eA</t>
  </si>
  <si>
    <t>DUKHCONP1BZ3ARGF3055</t>
  </si>
  <si>
    <t>PspFmQieS1aBMLyIxpjyKQ</t>
  </si>
  <si>
    <t>DUKHCONP1BZ3ARGF3060</t>
  </si>
  <si>
    <t>fP0A2UCUTB2BtDQ7xEVntA</t>
  </si>
  <si>
    <t>DUKHCONP1BZ3ARGF3065</t>
  </si>
  <si>
    <t>0daKLYiRT+quj36fWUxpXg</t>
  </si>
  <si>
    <t>DUKHCONP1BZ3ARGF3070</t>
  </si>
  <si>
    <t>1w4b5uNoQ1WqQXmUDj0MBA</t>
  </si>
  <si>
    <t>DUKHCONP1BZ3ARGF3080</t>
  </si>
  <si>
    <t>Vrx0d7zcSCuuJY1ZN4+FdQ</t>
  </si>
  <si>
    <t>DUKHCONP1BZ3ARGF3090</t>
  </si>
  <si>
    <t>VL0HtX2FSL6rQZGKjU4vWg</t>
  </si>
  <si>
    <t>DUKHCONP1BZ3ARGF3085</t>
  </si>
  <si>
    <t>ZDSwb+ThSeKArX8ew6ViDQ</t>
  </si>
  <si>
    <t>DUKHCONP1BZ3ARGF3095</t>
  </si>
  <si>
    <t>flKAUynyRv2u/RdR3XJKEg</t>
  </si>
  <si>
    <t>DUKHCONP1BZ3ARGF3075</t>
  </si>
  <si>
    <t>PhbzBchfTqmlrv9muuCZWA</t>
  </si>
  <si>
    <t>DUKHCONP1BZ3ARRF3600</t>
  </si>
  <si>
    <t>8H1R8lzlQLSR9NHouMk4tA</t>
  </si>
  <si>
    <t>DUKHCONP1BZ3ARRF3605</t>
  </si>
  <si>
    <t>5tFIkmbOQ/WiEKqFdaFoaQ</t>
  </si>
  <si>
    <t>DUKHCONP1BZ3ARRF3610</t>
  </si>
  <si>
    <t>yravlzr9SpaY6Kjfw0wRBQ</t>
  </si>
  <si>
    <t>DUKHCONP1BZ3ARRF3695</t>
  </si>
  <si>
    <t>C1mYJiMuT6eLsGXlm3qsAQ</t>
  </si>
  <si>
    <t>DUKHCONP1BZ3ARRF3620</t>
  </si>
  <si>
    <t>o3mcdyLaTqq0WPBWPhL69A</t>
  </si>
  <si>
    <t>DUKHCONP1BZ3ACTC8000</t>
  </si>
  <si>
    <t>0S6JgYoNRPC6ULHV5AQRVQ</t>
  </si>
  <si>
    <t>DUKHCONP1BZ3ELTC8010</t>
  </si>
  <si>
    <t>JOg2Epd5TZahR1M5Z22j3w</t>
  </si>
  <si>
    <t>DUKHCONP1BZ3PLTC8005</t>
  </si>
  <si>
    <t>uoNUk/PtQHWm3VqVTWdm5w</t>
  </si>
  <si>
    <t>DUKHCONP1BZ3ELFF4035</t>
  </si>
  <si>
    <t>9anm/Xl5SWuYNuX2ZWpUhw</t>
  </si>
  <si>
    <t>DUKHCONP1BZ3ELFF4040</t>
  </si>
  <si>
    <t>kEgThC29S+qzmhNbMBWN/g</t>
  </si>
  <si>
    <t>DUKHCONP1BZ3ELFF4045</t>
  </si>
  <si>
    <t>S7K3p0n5RWyxvKH06lr3/Q</t>
  </si>
  <si>
    <t>DUKHCONP1BZ3ELFF4060</t>
  </si>
  <si>
    <t>MVenBCNrT5+sMbEic6U7RA</t>
  </si>
  <si>
    <t>DUKHCONP1BZ3ELFF4065</t>
  </si>
  <si>
    <t>HiRaln6zRpiVD5c+mQy6FQ</t>
  </si>
  <si>
    <t>DUKHCONP1BZ3ELFF4055</t>
  </si>
  <si>
    <t>lc9WrvLXQ++p/7qzMQPCgQ</t>
  </si>
  <si>
    <t>DUKHCONP1BZ3ELFF4050</t>
  </si>
  <si>
    <t>TJDUFwsrQlOaOnnmiDC5mA</t>
  </si>
  <si>
    <t>DUKHCONP1BZ3ELGF4000</t>
  </si>
  <si>
    <t>u26nUwy2QOunl+FiT97mOg</t>
  </si>
  <si>
    <t>DUKHCONP1BZ3ELGF4005</t>
  </si>
  <si>
    <t>z7+wDjL1R++s0eeINZ5MnQ</t>
  </si>
  <si>
    <t>DUKHCONP1BZ3ELGF4010</t>
  </si>
  <si>
    <t>Hfoxf67TQOCmW8jxON7tUw</t>
  </si>
  <si>
    <t>DUKHCONP1BZ3ELGF4020</t>
  </si>
  <si>
    <t>Fhx05GBhRSGwrzNK+3do2A</t>
  </si>
  <si>
    <t>DUKHCONP1BZ3ELGF4015</t>
  </si>
  <si>
    <t>Pin+sHW8TPOmz7c56Xmq6A</t>
  </si>
  <si>
    <t>DUKHCONP1BZ3ELGF4030</t>
  </si>
  <si>
    <t>/bo8lYQhTqeDd/KzClEM6g</t>
  </si>
  <si>
    <t>DUKHCONP1BZ3ELGF4025</t>
  </si>
  <si>
    <t>GK5EnYgeTsy505dKhi+Ayg</t>
  </si>
  <si>
    <t>DUKHCONP1BZ3ELRF4070</t>
  </si>
  <si>
    <t>VZjS19f5TeWHuD2iQ+oKYw</t>
  </si>
  <si>
    <t>DUKHCONP1BZ3ELRF4075</t>
  </si>
  <si>
    <t>1czXAreLRBKuJtqUYh0Sfw</t>
  </si>
  <si>
    <t>DUKHCONP1BZ3ACFF4615</t>
  </si>
  <si>
    <t>39SRotC4S1eGexPumMZZQA</t>
  </si>
  <si>
    <t>DUKHCONP1BZ3ACFF4620</t>
  </si>
  <si>
    <t>V7uperobScmmIBxRNI7Z1A</t>
  </si>
  <si>
    <t>DUKHCONP1BZ3ACFF4625</t>
  </si>
  <si>
    <t>sh5h/3l2TPyJA3s8h6qBwg</t>
  </si>
  <si>
    <t>DUKHCONP1BZ3ACRF4630</t>
  </si>
  <si>
    <t>eQer5z+oRBq5qt0ygMdMeQ</t>
  </si>
  <si>
    <t>DUKHCONP1BZ3ACRF4635</t>
  </si>
  <si>
    <t>VuVsFLgATiG1HpJPN5XXNg</t>
  </si>
  <si>
    <t>DUKHCONP1BZ3ACGF4600</t>
  </si>
  <si>
    <t>JIVlid/WSgSk8XH9g7RYzw</t>
  </si>
  <si>
    <t>DUKHCONP1BZ3ACGF4605</t>
  </si>
  <si>
    <t>eoL0106aT3WMcD7xJG4B7w</t>
  </si>
  <si>
    <t>DUKHCONP1BZ3ACGF4610</t>
  </si>
  <si>
    <t>2OEooebHTWGiIZ59lSXy+w</t>
  </si>
  <si>
    <t>DUKHCONP1BZ3PLFF4335</t>
  </si>
  <si>
    <t>rRdEqxQBTASP8eo+9gPrNA</t>
  </si>
  <si>
    <t>DUKHCONP1BZ3PLFF4340</t>
  </si>
  <si>
    <t>uaSXlEz2RsyRXSzR6Bop/Q</t>
  </si>
  <si>
    <t>DUKHCONP1BZ3PLFF4330</t>
  </si>
  <si>
    <t>b7VKl9zhTmuXrbWc19T77g</t>
  </si>
  <si>
    <t>DUKHCONP1BZ3PLFF4325</t>
  </si>
  <si>
    <t>TibDeaBTRxWJ7+rA5MiW6w</t>
  </si>
  <si>
    <t>DUKHCONP1BZ3PLRF4345</t>
  </si>
  <si>
    <t>wdYqplbJQx2NyFxLP9vQKg</t>
  </si>
  <si>
    <t>DUKHCONP1BZ3PLRF4350</t>
  </si>
  <si>
    <t>kwAK6NnQRCGJoVuWTIOr2w</t>
  </si>
  <si>
    <t>DUKHCONP1BZ3PLRF4355</t>
  </si>
  <si>
    <t>3JdpT3PpQcyzi8zcTJM2/w</t>
  </si>
  <si>
    <t>DUKHCONP1BZ3PLGF4305</t>
  </si>
  <si>
    <t>nhjoN/EXRISy61Omv5AU0w</t>
  </si>
  <si>
    <t>DUKHCONP1BZ3PLGF4310</t>
  </si>
  <si>
    <t>GT8Ynvi1QiCnRbUV0aPk+A</t>
  </si>
  <si>
    <t>DUKHCONP1BZ3PLGF4315</t>
  </si>
  <si>
    <t>WidW4oa1RJm4kQ+HpJspyA</t>
  </si>
  <si>
    <t>DUKHCONP1BZ3PLGF4320</t>
  </si>
  <si>
    <t>9U3BwB+bTo2OQBqMqEsbHA</t>
  </si>
  <si>
    <t>DUKHCONP1BZ3PLUG4300</t>
  </si>
  <si>
    <t>PayMLe9AT+CAguOlDZ5MtQ</t>
  </si>
  <si>
    <t>DUKHCONP1BZ3HDEX5090</t>
  </si>
  <si>
    <t>WfsDDK6DR2e5N+8GkTKWnQ</t>
  </si>
  <si>
    <t>DUKHCONP1BZ3HDEX5095</t>
  </si>
  <si>
    <t>OZoFPosvTe+uObc2xp102Q</t>
  </si>
  <si>
    <t>DUKHCONP1BZ3HDEX5100</t>
  </si>
  <si>
    <t>tFjPskNTQUuaqzyDrA+GsQ</t>
  </si>
  <si>
    <t>DUKHCONP1BZ3MSEX5335</t>
  </si>
  <si>
    <t>zybxU8PbSr6AjLalqJvjXQ</t>
  </si>
  <si>
    <t>DUKHCONP1BZ3MSEX5020</t>
  </si>
  <si>
    <t>AkQQH1QkQbm/lFQfnKBAEg</t>
  </si>
  <si>
    <t>DUKHCONP1BZ3MSEX5025</t>
  </si>
  <si>
    <t>5KyqQ+SxRHWBNx42yIqBqg</t>
  </si>
  <si>
    <t>DUKHCONP1BZ3MSEX5015</t>
  </si>
  <si>
    <t>TloaUZzZRGCmu8/cAODR3Q</t>
  </si>
  <si>
    <t>DUKHCONP1BZ3MSEX5000</t>
  </si>
  <si>
    <t>EsWowOOoRmyPeoDZO5p03w</t>
  </si>
  <si>
    <t>DUKHCONP1BZ3MSEX5005</t>
  </si>
  <si>
    <t>vSJt85T3Qz+JBlha9R7oWQ</t>
  </si>
  <si>
    <t>DUKHCONP1BZ3MSEX5010</t>
  </si>
  <si>
    <t>VEbF5klkQauA9UimGgqrIQ</t>
  </si>
  <si>
    <t>DUKHCONP1BZ3SLEX5105</t>
  </si>
  <si>
    <t>nyr3EXNETaC+EjeEMV0JvQ</t>
  </si>
  <si>
    <t>DUKHCONP1BZ3SLEX5110</t>
  </si>
  <si>
    <t>pLK9j31jTE2FoPwM6o9WtQ</t>
  </si>
  <si>
    <t>DUKHCONP1BZ3WEEX5030</t>
  </si>
  <si>
    <t>vpCghBjxQOWCgcD6/O5s8w</t>
  </si>
  <si>
    <t>DUKHCONP1BZ3WEEX5035</t>
  </si>
  <si>
    <t>Ap9yjlAySV6lG34XpEavRQ</t>
  </si>
  <si>
    <t>DUKHCONP1BZ3WEEX5040</t>
  </si>
  <si>
    <t>FsWZlTSCR1qoiibQ/76g+g</t>
  </si>
  <si>
    <t>DUKHCONP1BZ3WEEX5045</t>
  </si>
  <si>
    <t>bc3sjxVMRuq4oBxq3l+Tfw</t>
  </si>
  <si>
    <t>DUKHCONP1BZ3WEEX5050</t>
  </si>
  <si>
    <t>YKd7TyWrT82tHv3GKmXmag</t>
  </si>
  <si>
    <t>DUKHCONP1BZ3WEEX5060</t>
  </si>
  <si>
    <t>ZxER32NQSxmcFwvG4xPuwg</t>
  </si>
  <si>
    <t>DUKHCONP1BZ3WEEX5065</t>
  </si>
  <si>
    <t>f0XFR/4EReyXb/ICQ2D0uA</t>
  </si>
  <si>
    <t>DUKHCONP1BZ1ACRF4630</t>
  </si>
  <si>
    <t>Jd44Ywy+RF2c63P8JTm48Q</t>
  </si>
  <si>
    <t>DUKHCONP1BZ1ACRF4635</t>
  </si>
  <si>
    <t>yk8V0UbiTrOJvOCOfRqz0A</t>
  </si>
  <si>
    <t>DUKHCONP1BZ1ACGF4600</t>
  </si>
  <si>
    <t>tysEgvc3RvK5ZhUC0YCVmg</t>
  </si>
  <si>
    <t>DUKHCONP1BZ1ACGF4605</t>
  </si>
  <si>
    <t>Ran59yWYRPiGsLPrX0+nGA</t>
  </si>
  <si>
    <t>DUKHCONP1BZ1ACGF4610</t>
  </si>
  <si>
    <t>QqkE/kBMTP2PDDaktBQUOA</t>
  </si>
  <si>
    <t>DUKHCONP1BZ1ACFF4615</t>
  </si>
  <si>
    <t>dMmXTUtAQPeoI6uQpn6ojQ</t>
  </si>
  <si>
    <t>DUKHCONP1BZ1ACFF4620</t>
  </si>
  <si>
    <t>hPZzEdH9T4GCTaVaHYgnxw</t>
  </si>
  <si>
    <t>DUKHCONP1BZ1ACFF4625</t>
  </si>
  <si>
    <t>yiFp6typS1mipR3lGWDF4g</t>
  </si>
  <si>
    <t>DUKHCONP1BZ1ELFF4055</t>
  </si>
  <si>
    <t>d34cImv7To6Qh+BlY72dwQ</t>
  </si>
  <si>
    <t>DUKHCONP1BZ1ELFF4050</t>
  </si>
  <si>
    <t>DLqIR3/bTUe6rO3s9X2r3A</t>
  </si>
  <si>
    <t>DUKHCONP1BZ1ELFF4040</t>
  </si>
  <si>
    <t>JiU2UuAqSI+PfPCraC/kCA</t>
  </si>
  <si>
    <t>DUKHCONP1BZ1ELFF4035</t>
  </si>
  <si>
    <t>vuRY54t2T5akX4zI9TMbKg</t>
  </si>
  <si>
    <t>DUKHCONP1BZ1ELFF4045</t>
  </si>
  <si>
    <t>ggHtC+IQSt2RwGQQdZBQaA</t>
  </si>
  <si>
    <t>DUKHCONP1BZ1ELFF4060</t>
  </si>
  <si>
    <t>eml5G6ExRvS9ydGGC0z0mg</t>
  </si>
  <si>
    <t>DUKHCONP1BZ1ELFF4065</t>
  </si>
  <si>
    <t>3XwVHPFfSg+mHdUKL8fbEg</t>
  </si>
  <si>
    <t>DUKHCONP1BZ1ELGF4000</t>
  </si>
  <si>
    <t>SvGA60CqQTePNOSe4xBLhQ</t>
  </si>
  <si>
    <t>DUKHCONP1BZ1ELGF4005</t>
  </si>
  <si>
    <t>3Cd8B/T8TWutk6IxR7if0Q</t>
  </si>
  <si>
    <t>DUKHCONP1BZ1ELGF4010</t>
  </si>
  <si>
    <t>ubsLOfHGTu6wXaDAa8fGgw</t>
  </si>
  <si>
    <t>DUKHCONP1BZ1ELGF4020</t>
  </si>
  <si>
    <t>IhyOngIsQhuACCYFxIh2Bg</t>
  </si>
  <si>
    <t>DUKHCONP1BZ1ELGF4025</t>
  </si>
  <si>
    <t>iGzj330bTriIH5osfmQfiQ</t>
  </si>
  <si>
    <t>DUKHCONP1BZ1ELGF4015</t>
  </si>
  <si>
    <t>9p6jciXiRheCjUE9fYI1dg</t>
  </si>
  <si>
    <t>DUKHCONP1BZ1ELGF4030</t>
  </si>
  <si>
    <t>xx5uPb1YRsGEpgqDM7P1aA</t>
  </si>
  <si>
    <t>DUKHCONP1BZ1ELRF4070</t>
  </si>
  <si>
    <t>KtwUf71TSOmibJ4/U/k7LQ</t>
  </si>
  <si>
    <t>DUKHCONP1BZ1ELRF4075</t>
  </si>
  <si>
    <t>On2PsDFCRem9qO8Ar4NC7A</t>
  </si>
  <si>
    <t>DUKHCONP1BZ1PLGF4305</t>
  </si>
  <si>
    <t>Kt9XeptiSbOykkraN2U6rg</t>
  </si>
  <si>
    <t>DUKHCONP1BZ1PLGF4310</t>
  </si>
  <si>
    <t>uejgEAMRQKa9y0+7yJ37hw</t>
  </si>
  <si>
    <t>DUKHCONP1BZ1PLGF4315</t>
  </si>
  <si>
    <t>FV6UvPx8S9aMJWo43iBUgA</t>
  </si>
  <si>
    <t>DUKHCONP1BZ1PLGF4320</t>
  </si>
  <si>
    <t>YFXi7D8+RPKejEJ2uOQ+kQ</t>
  </si>
  <si>
    <t>DUKHCONP1BZ1PLUG4300</t>
  </si>
  <si>
    <t>37cYZmqdRuS5dJK9K3N5OA</t>
  </si>
  <si>
    <t>DUKHCONP1BZ1PLFF4325</t>
  </si>
  <si>
    <t>3ndl+h+6QXuLY4687kg+SQ</t>
  </si>
  <si>
    <t>DUKHCONP1BZ1PLFF4330</t>
  </si>
  <si>
    <t>AT2bwtKwRSGSWZSakb/UFg</t>
  </si>
  <si>
    <t>DUKHCONP1BZ1PLFF4335</t>
  </si>
  <si>
    <t>kEjBe8aSTom8iMMvBI6img</t>
  </si>
  <si>
    <t>DUKHCONP1BZ1PLFF4340</t>
  </si>
  <si>
    <t>8p33rilgSQulWKraa7I7fA</t>
  </si>
  <si>
    <t>DUKHCONP1BZ1PLRF4345</t>
  </si>
  <si>
    <t>yONIIaedTZGlOo5RCC/x9w</t>
  </si>
  <si>
    <t>DUKHCONP1BZ1PLRF4350</t>
  </si>
  <si>
    <t>TKa3mNZpTnOo2hqfp1lJXA</t>
  </si>
  <si>
    <t>DUKHCONP1BZ1PLRF4355</t>
  </si>
  <si>
    <t>3L4RBxagSKy+IPVgK5WSbw</t>
  </si>
  <si>
    <t>DUKHCONP1BZ1STRF2040</t>
  </si>
  <si>
    <t>mD5n0PsdSiKqB1WLiiD5Bg</t>
  </si>
  <si>
    <t>DUKHCONP1BZ1STRF2045</t>
  </si>
  <si>
    <t>UFYYMofyTdCYoTp+9C5DbA</t>
  </si>
  <si>
    <t>DUKHCONP1BZ1STRF2050</t>
  </si>
  <si>
    <t>BCZLRORZRhKQ2kQ9uiVUEA</t>
  </si>
  <si>
    <t>DUKHCONP1BZ1STRF2055</t>
  </si>
  <si>
    <t>CpEiAQDPQ+u7zLeS5QFvIA</t>
  </si>
  <si>
    <t>DUKHCONP1BZ1STRF2060</t>
  </si>
  <si>
    <t>gyQWre50T92qi3OPGoIxSQ</t>
  </si>
  <si>
    <t>DUKHCONP1BZ1STRF2065</t>
  </si>
  <si>
    <t>tT/mU4lkT3qXUhfiyBfBNg</t>
  </si>
  <si>
    <t>DUKHCONP1BZ1STGF2005</t>
  </si>
  <si>
    <t>bciAdyMKQJWKX0ikGbDriw</t>
  </si>
  <si>
    <t>DUKHCONP1BZ1STGF2010</t>
  </si>
  <si>
    <t>zWGLjCDSTB+fP93CDCYVhQ</t>
  </si>
  <si>
    <t>DUKHCONP1BZ1STGF2015</t>
  </si>
  <si>
    <t>9915HLd+R2iEIvrWeCEMmw</t>
  </si>
  <si>
    <t>DUKHCONP1BZ1STGF2000</t>
  </si>
  <si>
    <t>JutooPc8SqO0i9TzseVhYw</t>
  </si>
  <si>
    <t>DUKHCONP1BZ1STFF2020</t>
  </si>
  <si>
    <t>l7J6ilDdTea4JyG+5+jEmg</t>
  </si>
  <si>
    <t>DUKHCONP1BZ1STFF2025</t>
  </si>
  <si>
    <t>hJlRbMk7TcqAxlLWIkkGOQ</t>
  </si>
  <si>
    <t>DUKHCONP1BZ1STFF2030</t>
  </si>
  <si>
    <t>n2JftmjBSgem0pD2D82LKg</t>
  </si>
  <si>
    <t>DUKHCONP1BZ1STFF2035</t>
  </si>
  <si>
    <t>MmFmsKUtTjG+jEBUQF/RAA</t>
  </si>
  <si>
    <t>DUKHCONP1BZ1STUG1000</t>
  </si>
  <si>
    <t>fvv/CeJaQ9uywqscEJuXUg</t>
  </si>
  <si>
    <t>DUKHCONP1BZ1STUG1005</t>
  </si>
  <si>
    <t>XFeRj5B4ToWcox7by6EKKA</t>
  </si>
  <si>
    <t>DUKHCONP1BZ1STUG1010</t>
  </si>
  <si>
    <t>UqqNsU1VTRi0AVNyaq17wA</t>
  </si>
  <si>
    <t>DUKHCONP1BZ1STUG1015</t>
  </si>
  <si>
    <t>LKVr6rBxRUCPJgrjvbdJkg</t>
  </si>
  <si>
    <t>DUKHCONP1BZ1STUG1020</t>
  </si>
  <si>
    <t>fuBsiXyzS5mXldfBlYIj6A</t>
  </si>
  <si>
    <t>DUKHCONP1BZ1STUG1025</t>
  </si>
  <si>
    <t>E8qwOehzRNGp3xluhgi6iQ</t>
  </si>
  <si>
    <t>DUKHCONP1BZ1STUG1030</t>
  </si>
  <si>
    <t>6CSnCpfdQ9qu3GmtT7gQiQ</t>
  </si>
  <si>
    <t>DUKHCONP1BZ1STUG1035</t>
  </si>
  <si>
    <t>onqd4RdPQm2yXU9CiNm+Hg</t>
  </si>
  <si>
    <t>DUKHCONP1BZ1STUG1040</t>
  </si>
  <si>
    <t>4oMTAEM9SCShVA0B0o/4Xw</t>
  </si>
  <si>
    <t>DUKHCONP1BZ1STUG1045</t>
  </si>
  <si>
    <t>nw49WRHhTimhpkxNnBKiHQ</t>
  </si>
  <si>
    <t>DUKHCONP1BZ1ACTC8000</t>
  </si>
  <si>
    <t>jT324IYqSSWxC7fMLlz8DQ</t>
  </si>
  <si>
    <t>DUKHCONP1BZ1ELTC8010</t>
  </si>
  <si>
    <t>Z6CvXaOATCK/+XEr42Nbpw</t>
  </si>
  <si>
    <t>DUKHCONP1BZ1PLTC8005</t>
  </si>
  <si>
    <t>wnTdcL31Qe23OjKpaq7FhA</t>
  </si>
  <si>
    <t>DUKHCONP1BZ1MSEX5335</t>
  </si>
  <si>
    <t>4a/Q+SLcQKqIHAmi4xjGMg</t>
  </si>
  <si>
    <t>DUKHCONP1BZ1MSEX5020</t>
  </si>
  <si>
    <t>YgBUJK0rT02a65D0G9NNYg</t>
  </si>
  <si>
    <t>DUKHCONP1BZ1MSEX5025</t>
  </si>
  <si>
    <t>KWmxc1DJS06+Qq1nOXAFzA</t>
  </si>
  <si>
    <t>DUKHCONP1BZ1MSEX5015</t>
  </si>
  <si>
    <t>orALG+fFTsuDm+6F8Xu20A</t>
  </si>
  <si>
    <t>DUKHCONP1BZ1MSEX5000</t>
  </si>
  <si>
    <t>LH1J2IFgQXiT1kOvttLyqQ</t>
  </si>
  <si>
    <t>DUKHCONP1BZ1MSEX5005</t>
  </si>
  <si>
    <t>DUKHCONP1BZ1MSEX5010</t>
  </si>
  <si>
    <t>MsK0dSOFTkKt0fdeofVW5Q</t>
  </si>
  <si>
    <t>DUKHCONP1BZ1WEEX5030</t>
  </si>
  <si>
    <t>2OgdarD+Qi201OSSQXeDwg</t>
  </si>
  <si>
    <t>DUKHCONP1BZ1WEEX5035</t>
  </si>
  <si>
    <t>/p/QJIYGToS3sHyZy/5WoA</t>
  </si>
  <si>
    <t>DUKHCONP1BZ1WEEX5040</t>
  </si>
  <si>
    <t>oEvTafqwR2iXGH7GZfy2xA</t>
  </si>
  <si>
    <t>DUKHCONP1BZ1WEEX5045</t>
  </si>
  <si>
    <t>ObJ7ds+HT+e+BxAa16IGqA</t>
  </si>
  <si>
    <t>DUKHCONP1BZ1WEEX5050</t>
  </si>
  <si>
    <t>KDjAoReCSE2K7H0KKRM0eA</t>
  </si>
  <si>
    <t>DUKHCONP1BZ1WEEX5060</t>
  </si>
  <si>
    <t>o441l1e8Ts64iANiglcKbA</t>
  </si>
  <si>
    <t>DUKHCONP1BZ1WEEX5065</t>
  </si>
  <si>
    <t>qFBxF9mNQ1+c2l41cdhk6A</t>
  </si>
  <si>
    <t>DUKHCONP1BZ1HDEX5090</t>
  </si>
  <si>
    <t>QNvUysahSfWeGcCGqu4qew</t>
  </si>
  <si>
    <t>DUKHCONP1BZ1HDEX5095</t>
  </si>
  <si>
    <t>wvzqJ3DrTIaSw7mg+qCwXg</t>
  </si>
  <si>
    <t>DUKHCONP1BZ1HDEX5100</t>
  </si>
  <si>
    <t>hDopiiYSRtyvYFw75YaBew</t>
  </si>
  <si>
    <t>DUKHCONP1BZ1SLEX5105</t>
  </si>
  <si>
    <t>Ar5tRiA+TSi56ZBBYj+8cA</t>
  </si>
  <si>
    <t>DUKHCONP1BZ1SLEX5110</t>
  </si>
  <si>
    <t>Z175rg8LTmSJUpuCdkOBKw</t>
  </si>
  <si>
    <t>DUKHCONP1BZ1AREL3665</t>
  </si>
  <si>
    <t>cvoAtf7jQdOh7ERUBoa6VA</t>
  </si>
  <si>
    <t>DUKHCONP1BZ1AREL3670</t>
  </si>
  <si>
    <t>XnEO2dj9RLWWVyOdhOE5nQ</t>
  </si>
  <si>
    <t>DUKHCONP1BZ1AREL3675</t>
  </si>
  <si>
    <t>x3UL4WfWTVaxhmFKteW8Ug</t>
  </si>
  <si>
    <t>DUKHCONP1BZ1AREL3680</t>
  </si>
  <si>
    <t>NXNhQcPeTseh/3gHDkMHgA</t>
  </si>
  <si>
    <t>DUKHCONP1BZ1ARRF3630</t>
  </si>
  <si>
    <t>GTIFLi89SxW0DL7UbV5GWA</t>
  </si>
  <si>
    <t>DUKHCONP1BZ1ARRF3635</t>
  </si>
  <si>
    <t>flsGml3mSDenllpe06i7Vg</t>
  </si>
  <si>
    <t>DUKHCONP1BZ1ARRF3640</t>
  </si>
  <si>
    <t>rtoaDyOmR4ypFZRw7KzWAg</t>
  </si>
  <si>
    <t>DUKHCONP1BZ1ARRF3645</t>
  </si>
  <si>
    <t>7o0Nk+EkRCqezO9IOLGMOg</t>
  </si>
  <si>
    <t>DUKHCONP1BZ1ARRF3655</t>
  </si>
  <si>
    <t>YzoibMzuS9mTeObmepXXdA</t>
  </si>
  <si>
    <t>DUKHCONP1BZ1ARRF3650</t>
  </si>
  <si>
    <t>gY6zGG7bQaKUQBCWsIJM9A</t>
  </si>
  <si>
    <t>DUKHCONP1BZ1ARRF3660</t>
  </si>
  <si>
    <t>GMqjDMGkTDCsB2QDR9/0tw</t>
  </si>
  <si>
    <t>DUKHCONP1BZ1ARRF3600</t>
  </si>
  <si>
    <t>HKGaVqDqRvO9N16Np3IoSA</t>
  </si>
  <si>
    <t>DUKHCONP1BZ1ARRF3605</t>
  </si>
  <si>
    <t>C1b0mWYARlyYWLphCQn97A</t>
  </si>
  <si>
    <t>DUKHCONP1BZ1ARRF3610</t>
  </si>
  <si>
    <t>nglKZ6q8RS2oxefYjHlb+g</t>
  </si>
  <si>
    <t>DUKHCONP1BZ1ARRF3695</t>
  </si>
  <si>
    <t>IVBhivWBQSuOU8jzn3P/Hg</t>
  </si>
  <si>
    <t>DUKHCONP1BZ1ARRF3620</t>
  </si>
  <si>
    <t>4kElhjU9SB6SMKUXIOACjQ</t>
  </si>
  <si>
    <t>DUKHCONP1BZ1ARFF3300</t>
  </si>
  <si>
    <t>zhiqqEwEQyG/QQ6nhE25vw</t>
  </si>
  <si>
    <t>DUKHCONP1BZ1ARFF3305</t>
  </si>
  <si>
    <t>5wkCbbHgSeetSkMhdOgmDA</t>
  </si>
  <si>
    <t>DUKHCONP1BZ1ARFF3310</t>
  </si>
  <si>
    <t>YZyg/aQjROWroyDTtIaR9A</t>
  </si>
  <si>
    <t>DUKHCONP1BZ1ARFF3315</t>
  </si>
  <si>
    <t>VjAL/21PT2WWUsViTB20WQ</t>
  </si>
  <si>
    <t>DUKHCONP1BZ1ARFF3330</t>
  </si>
  <si>
    <t>qRKC2pnwQF+UU+vpxJKX2g</t>
  </si>
  <si>
    <t>DUKHCONP1BZ1ARFF3320</t>
  </si>
  <si>
    <t>s0IEtEW2RmCLG196rvxWNA</t>
  </si>
  <si>
    <t>DUKHCONP1BZ1ARFF3325</t>
  </si>
  <si>
    <t>brcgwmubTOGzm5vFcfN6VQ</t>
  </si>
  <si>
    <t>DUKHCONP1BZ1ARFF3335</t>
  </si>
  <si>
    <t>j8LAh99rRJG/iYIQKX/rLA</t>
  </si>
  <si>
    <t>DUKHCONP1BZ1ARFF3350</t>
  </si>
  <si>
    <t>agjqM/q6TjyYyppNOJksOw</t>
  </si>
  <si>
    <t>DUKHCONP1BZ1ARFF3345</t>
  </si>
  <si>
    <t>xot4oBxASDipy7jGJIrtWA</t>
  </si>
  <si>
    <t>DUKHCONP1BZ1ARFF3360</t>
  </si>
  <si>
    <t>iD9m9/G9QYqO72Xnv87nJA</t>
  </si>
  <si>
    <t>DUKHCONP1BZ1ARFF3370</t>
  </si>
  <si>
    <t>rUj6MHorTRuT99NSLfKywA</t>
  </si>
  <si>
    <t>DUKHCONP1BZ1ARFF3380</t>
  </si>
  <si>
    <t>XwnRCx6iRDiUnWYjPZBK8A</t>
  </si>
  <si>
    <t>DUKHCONP1BZ1ARFF3375</t>
  </si>
  <si>
    <t>MCJz6q6YR3+eGsTwB5dkTA</t>
  </si>
  <si>
    <t>DUKHCONP1BZ1ARFF3390</t>
  </si>
  <si>
    <t>IlsxpiOoSdmWhREXOMKeCw</t>
  </si>
  <si>
    <t>DUKHCONP1BZ1ARFF3385</t>
  </si>
  <si>
    <t>zAMCFvfFSLCSxRmlTN0Wig</t>
  </si>
  <si>
    <t>DUKHCONP1BZ1ARFF3395</t>
  </si>
  <si>
    <t>UDyyfpfiTOOjF+qm2bkU3Q</t>
  </si>
  <si>
    <t>DUKHCONP1BZ1ARFF3365</t>
  </si>
  <si>
    <t>Sp4fnZ53S82onVfcI8EFzg</t>
  </si>
  <si>
    <t>DUKHCONP1BZ1ARGF3000</t>
  </si>
  <si>
    <t>NHMq5cmUQyG1OLddD5B1ZA</t>
  </si>
  <si>
    <t>DUKHCONP1BZ1ARGF3005</t>
  </si>
  <si>
    <t>4+2pI7PgRL2QSR6WDNntPg</t>
  </si>
  <si>
    <t>DUKHCONP1BZ1ARGF3010</t>
  </si>
  <si>
    <t>QjoTB9jwR5Gl4B1IEagJ6A</t>
  </si>
  <si>
    <t>DUKHCONP1BZ1ARGF3015</t>
  </si>
  <si>
    <t>yG+nBXvhS32lq1/mNKYILg</t>
  </si>
  <si>
    <t>DUKHCONP1BZ1ARGF3030</t>
  </si>
  <si>
    <t>ULdgzAUYQiGn54e0i26Khg</t>
  </si>
  <si>
    <t>DUKHCONP1BZ1ARGF3020</t>
  </si>
  <si>
    <t>xGHwp+MVRq24EMZIV9xGhQ</t>
  </si>
  <si>
    <t>DUKHCONP1BZ1ARGF3025</t>
  </si>
  <si>
    <t>2Y00M3DaRU+ktfWC1Lya6Q</t>
  </si>
  <si>
    <t>DUKHCONP1BZ1ARGF3040</t>
  </si>
  <si>
    <t>QR6FeOqKSBeuMH8awsFqUg</t>
  </si>
  <si>
    <t>DUKHCONP1BZ1ARGF3035</t>
  </si>
  <si>
    <t>paKG+NMOTemZhubUBy2l8g</t>
  </si>
  <si>
    <t>DUKHCONP1BZ1ARGF3050</t>
  </si>
  <si>
    <t>oaarRiqRTdKcvYXAe50bSw</t>
  </si>
  <si>
    <t>DUKHCONP1BZ1ARGF3045</t>
  </si>
  <si>
    <t>Z/BLywBaRU6CU89Syy/JoQ</t>
  </si>
  <si>
    <t>DUKHCONP1BZ1ARGF3055</t>
  </si>
  <si>
    <t>DQGMCK4dT96gXfMBztLAag</t>
  </si>
  <si>
    <t>DUKHCONP1BZ1ARGF3060</t>
  </si>
  <si>
    <t>NHh0I6dER/CHJrc6hHNDRg</t>
  </si>
  <si>
    <t>DUKHCONP1BZ1ARGF3065</t>
  </si>
  <si>
    <t>JfrNAlUMR0qr6FqUwrdn8g</t>
  </si>
  <si>
    <t>DUKHCONP1BZ1ARGF3070</t>
  </si>
  <si>
    <t>zM00yTi1StuTr96JpZ51Bw</t>
  </si>
  <si>
    <t>DUKHCONP1BZ1ARGF3080</t>
  </si>
  <si>
    <t>95FoPM8vQvKZs/iQogPeTQ</t>
  </si>
  <si>
    <t>DUKHCONP1BZ1ARGF3075</t>
  </si>
  <si>
    <t>PKLCjScURKi+QAg3bw2wlw</t>
  </si>
  <si>
    <t>DUKHCONP1BZ1ARGF3090</t>
  </si>
  <si>
    <t>jbeSzfDQQDuVqNnzeBNZgQ</t>
  </si>
  <si>
    <t>DUKHCONP1BZ1ARGF3085</t>
  </si>
  <si>
    <t>TTWlHEjdTAG/UFJuJvJOpw</t>
  </si>
  <si>
    <t>DUKHCONP1BZ1ARGF3095</t>
  </si>
  <si>
    <t>4OqIeo4xTiOQfuvM9Dasyw</t>
  </si>
  <si>
    <t>DUKHCONI2AZ1ELGL5215</t>
  </si>
  <si>
    <t>Excavation Cable  Trenches  &amp; Duct Banks</t>
  </si>
  <si>
    <t>hWDk4Bz4R0urMUAAbMVZDQ</t>
  </si>
  <si>
    <t>ELECTRICAL LINES</t>
  </si>
  <si>
    <t>DUKHCONI2AZ1ELGL5220</t>
  </si>
  <si>
    <t>Laying of electrical cables</t>
  </si>
  <si>
    <t>bV3KMLRORYq9g/VMEjpTEQ</t>
  </si>
  <si>
    <t>DUKHCONI2AZ1ELGL5225</t>
  </si>
  <si>
    <t>Backfilling Electrical trench</t>
  </si>
  <si>
    <t>C49W1+JNTa+Zg7UIa3jWYQ</t>
  </si>
  <si>
    <t>DUKHCONI2AZ1ELGL5230</t>
  </si>
  <si>
    <t>Construction of Submain Board &amp; Feeder Pillar</t>
  </si>
  <si>
    <t>oKH3yaPnR1i8/ozZd+SloQ</t>
  </si>
  <si>
    <t>DUKHCONI2AZ1PSGL7000</t>
  </si>
  <si>
    <t>RtZPcY5AQZqLsok5XogBnw</t>
  </si>
  <si>
    <t>PARKING SHED</t>
  </si>
  <si>
    <t>DUKHCONI2AZ1PSGL7005</t>
  </si>
  <si>
    <t>Foundation casting</t>
  </si>
  <si>
    <t>dT+Vx6bnQSi4wlUzcZLY1w</t>
  </si>
  <si>
    <t>DUKHCONI2AZ1PSGL7010</t>
  </si>
  <si>
    <t>Column, Frame&amp;  Fabrics  Erection</t>
  </si>
  <si>
    <t>blUr58ZESzKZTndc+tQleg</t>
  </si>
  <si>
    <t>DUKHCONI2AZ1PSGL7015</t>
  </si>
  <si>
    <t>Electrical Works-Parking Shed</t>
  </si>
  <si>
    <t>NuS4yEKFRnOzLnESnX8biw</t>
  </si>
  <si>
    <t>DUKHCONI2AZ1TCGL5295</t>
  </si>
  <si>
    <t>Excavation Telecommunication trenches</t>
  </si>
  <si>
    <t>LjdjZI5lRiOWfZjfTMaCVQ</t>
  </si>
  <si>
    <t>TELECOMMUNICATION LINES</t>
  </si>
  <si>
    <t>DUKHCONI2AZ1TCGL5300</t>
  </si>
  <si>
    <t>Laying of cables</t>
  </si>
  <si>
    <t>qg1r0IOcRPa3M8meuPyrxQ</t>
  </si>
  <si>
    <t>DUKHCONI2AZ1TCGL5305</t>
  </si>
  <si>
    <t>Backfilling telecommunication trench</t>
  </si>
  <si>
    <t>2AQ4bWrpSZqLEJtnTJ6++w</t>
  </si>
  <si>
    <t>DUKHCONI2AZ1TCGL5310</t>
  </si>
  <si>
    <t>Connection &amp; Installation</t>
  </si>
  <si>
    <t>oQZGzy2OSpCzqz/m91xFMQ</t>
  </si>
  <si>
    <t>DUKHCONI2AZ1WSGL5155</t>
  </si>
  <si>
    <t>Excavation for water line</t>
  </si>
  <si>
    <t>0v+oq0LNQQG/Km1LlxAAxA</t>
  </si>
  <si>
    <t>WATER SUPPLY SYSTEM</t>
  </si>
  <si>
    <t>DUKHCONI2AZ1WSGL5160</t>
  </si>
  <si>
    <t>Laying of water line</t>
  </si>
  <si>
    <t>Jw/Lx009TG2bZ9SfBPiAAA</t>
  </si>
  <si>
    <t>DUKHCONI2AZ1WSGL5165</t>
  </si>
  <si>
    <t>Testing of potable water line</t>
  </si>
  <si>
    <t>c+qc+B83T1edt2AlCz5bBQ</t>
  </si>
  <si>
    <t>DUKHCONI2AZ1WSGL5170</t>
  </si>
  <si>
    <t>Backfilling potable water line</t>
  </si>
  <si>
    <t>0sRnUxivQOa3FtODUxFeGA</t>
  </si>
  <si>
    <t>DUKHCONI2AZ1WSGL5175</t>
  </si>
  <si>
    <t>Construction of valve chambers &amp; Thrust Blocks</t>
  </si>
  <si>
    <t>04CkaujSTaGg4chYUxAmEw</t>
  </si>
  <si>
    <t>DUKHCONI2AZ1WSGL5180</t>
  </si>
  <si>
    <t>Installation of meter ,Accessories &amp; Connection</t>
  </si>
  <si>
    <t>SlcD40DXSIOtiZdMOvomuw</t>
  </si>
  <si>
    <t>DUKHCONI2AZ1SAGL5135</t>
  </si>
  <si>
    <t>Construction of manholes Drainage</t>
  </si>
  <si>
    <t>ibZQKPQ7SX6gBXcKmdKHCA</t>
  </si>
  <si>
    <t>MANHOLES &amp; SOAKAWAY</t>
  </si>
  <si>
    <t>DUKHCONI2AZ1SAGL5140</t>
  </si>
  <si>
    <t>Construction of soakaways</t>
  </si>
  <si>
    <t>ed1Yy6NHSvak99jvN3o4ug</t>
  </si>
  <si>
    <t>DUKHCONI2AZ1SAGL5145</t>
  </si>
  <si>
    <t>Construction of Road gullies</t>
  </si>
  <si>
    <t>68V0VyFUT2q2wQHXL/qvbg</t>
  </si>
  <si>
    <t>DUKHCONI2AZ1SAGL5150</t>
  </si>
  <si>
    <t>Connection with existing sewer manhole</t>
  </si>
  <si>
    <t>SAS9s1e4TZSrwk7ahgB8sw</t>
  </si>
  <si>
    <t>DUKHCONI2AZ1STGL5235</t>
  </si>
  <si>
    <t>Excavation for Street lighting</t>
  </si>
  <si>
    <t>biKYGY57R4m8u4mR8ZD/0A</t>
  </si>
  <si>
    <t>STREET LIGHTING</t>
  </si>
  <si>
    <t>DUKHCONI2AZ1STGL5240</t>
  </si>
  <si>
    <t>Construction of Duct Banks</t>
  </si>
  <si>
    <t>MKkKuowYQsuB7QI5hj681g</t>
  </si>
  <si>
    <t>DUKHCONI2AZ1STGL5245</t>
  </si>
  <si>
    <t>Construction of Foundation</t>
  </si>
  <si>
    <t>AJwqhlbqSVuubevHlhnsLw</t>
  </si>
  <si>
    <t>DUKHCONI2AZ1STGL5250</t>
  </si>
  <si>
    <t>Backfilling Street Lighting</t>
  </si>
  <si>
    <t>Vx8RE0D/Ru6bIyNZK3KzEw</t>
  </si>
  <si>
    <t>DUKHCONI2AZ1STGL5255</t>
  </si>
  <si>
    <t>Installation of light Post</t>
  </si>
  <si>
    <t>9dr6eplOSnCfCSaZ6dYLLw</t>
  </si>
  <si>
    <t>DUKHCONI2AZ1STGL5260</t>
  </si>
  <si>
    <t>Electrical Works</t>
  </si>
  <si>
    <t>tEMM8LXOThK8gslzdybDAA</t>
  </si>
  <si>
    <t>DUKHCONI2AZ1IRGL5265</t>
  </si>
  <si>
    <t>Excavation for irrigation line</t>
  </si>
  <si>
    <t>k//Fxg0QRt2lI/GSO/VDXA</t>
  </si>
  <si>
    <t>IRRIGATION LINES</t>
  </si>
  <si>
    <t>DUKHCONI2AZ1IRGL5270</t>
  </si>
  <si>
    <t>Laying of irrigationline</t>
  </si>
  <si>
    <t>kUiJ7qeHR0e6kE56HHcGBw</t>
  </si>
  <si>
    <t>DUKHCONI2AZ1IRGL5275</t>
  </si>
  <si>
    <t>Testing of irrigation line</t>
  </si>
  <si>
    <t>ujytmvhRQqmkAzIKET/7Vw</t>
  </si>
  <si>
    <t>DUKHCONI2AZ1IRGL5280</t>
  </si>
  <si>
    <t>Backfilling irrigation line</t>
  </si>
  <si>
    <t>80acVa4DRlSXQo8MXY2k2Q</t>
  </si>
  <si>
    <t>DUKHCONI2AZ1IRGL5285</t>
  </si>
  <si>
    <t>Construction of Thrust Blocks,Pull boxes</t>
  </si>
  <si>
    <t>NH7tjulAT/G/2bnjlhS0QA</t>
  </si>
  <si>
    <t>DUKHCONI2AZ1IRGL5290</t>
  </si>
  <si>
    <t>Irrigation Fittings (Nozzle,Values)</t>
  </si>
  <si>
    <t>2enRg8U5RVeFCiH5CFDp9A</t>
  </si>
  <si>
    <t>DUKHCONI2AZ1SLGL7200</t>
  </si>
  <si>
    <t>zgKCNapdSKWYiZuUEPj/gQ</t>
  </si>
  <si>
    <t>DUKHCONI2AZ1SLGL7205</t>
  </si>
  <si>
    <t>Sweet Soil Laying</t>
  </si>
  <si>
    <t>hcdqdxPpS1mJ1ao1accU+Q</t>
  </si>
  <si>
    <t>DUKHCONI2AZ1SLGL7210</t>
  </si>
  <si>
    <t>Plantation works</t>
  </si>
  <si>
    <t>giTDfJkSRbmuJgSNxkqiEA</t>
  </si>
  <si>
    <t>DUKHCONI2AZ1HDGL7020</t>
  </si>
  <si>
    <t>Precast Concrete Kerbs works</t>
  </si>
  <si>
    <t>sg4fucxUQ1qLGrKFDJeeKA</t>
  </si>
  <si>
    <t>DUKHCONI2AZ1HDGL7025</t>
  </si>
  <si>
    <t>Interlocking for Walkways</t>
  </si>
  <si>
    <t>GO3/a52yTVO2NaOe4vh8NQ</t>
  </si>
  <si>
    <t>DUKHCONI2AZ1HDGL7030</t>
  </si>
  <si>
    <t>Construction of Retaining wall</t>
  </si>
  <si>
    <t>g7ehXK7RR0C5HbdZtN1ZQg</t>
  </si>
  <si>
    <t>DUKHCONI2AZ1HDGL7035</t>
  </si>
  <si>
    <t>Construction of Wash Stone Boulders</t>
  </si>
  <si>
    <t>kdub3R0fSSmOV1cd1gvl2w</t>
  </si>
  <si>
    <t>DUKHCONI2AZ1HDGL7040</t>
  </si>
  <si>
    <t>Construction of Speed Humps</t>
  </si>
  <si>
    <t>skkA0rkvQOCfNz6YbNmLcg</t>
  </si>
  <si>
    <t>DUKHCONI2AZ1FFGL5185</t>
  </si>
  <si>
    <t>Excavation for firefighting line</t>
  </si>
  <si>
    <t>G/FkUWUrTcOBtMCc7KYIGg</t>
  </si>
  <si>
    <t>FIREFIGHTING LINES</t>
  </si>
  <si>
    <t>DUKHCONI2AZ1FFGL5190</t>
  </si>
  <si>
    <t>Laying of firefighting line</t>
  </si>
  <si>
    <t>JgqwzYy5ROuMnRmYr4BDQA</t>
  </si>
  <si>
    <t>DUKHCONI2AZ1FFGL5195</t>
  </si>
  <si>
    <t>Testing of firefighting line</t>
  </si>
  <si>
    <t>hFYVkDVPS0ScHD2Fpf8puw</t>
  </si>
  <si>
    <t>DUKHCONI2AZ1FFGL5200</t>
  </si>
  <si>
    <t>Backfilling firefighting line</t>
  </si>
  <si>
    <t>an4VcviXTxOEmjBcisxUxQ</t>
  </si>
  <si>
    <t>DUKHCONI2AZ1FFGL5205</t>
  </si>
  <si>
    <t>cFh+c6dOTZeMs8oS5R8DUQ</t>
  </si>
  <si>
    <t>DUKHCONI2AZ1FFGL5210</t>
  </si>
  <si>
    <t>Connection with existing Firewater System</t>
  </si>
  <si>
    <t>/u1Bn2EJTl6czH61ykv5xA</t>
  </si>
  <si>
    <t>DUKHCONI2AZ1DRGL5115</t>
  </si>
  <si>
    <t>Excavation for Drainage line</t>
  </si>
  <si>
    <t>MhnHFgSSQcSOhRNsye5nTA</t>
  </si>
  <si>
    <t>DRAINAGE LINES</t>
  </si>
  <si>
    <t>DUKHCONI2AZ1DRGL5120</t>
  </si>
  <si>
    <t>Laying of Drainage line</t>
  </si>
  <si>
    <t>GAMQZtBvTcOUovEsFar8qg</t>
  </si>
  <si>
    <t>DUKHCONI2AZ1DRGL5125</t>
  </si>
  <si>
    <t>Testing of Drainage line</t>
  </si>
  <si>
    <t>GY3AKzssRj2wA2PN0O2wEg</t>
  </si>
  <si>
    <t>DUKHCONI2AZ1DRGL5130</t>
  </si>
  <si>
    <t>Backfilling Drainage line</t>
  </si>
  <si>
    <t>3ZHMRnJvQJ6ZjujIqMtl1A</t>
  </si>
  <si>
    <t>DUKHCONI2AZ1RWGL6000</t>
  </si>
  <si>
    <t>Excavation &amp; Earth Filling</t>
  </si>
  <si>
    <t>MIhKUsZBQfqVITQ9AXSa1Q</t>
  </si>
  <si>
    <t>ROAD WORKS</t>
  </si>
  <si>
    <t>DUKHCONI2AZ1RWGL6005</t>
  </si>
  <si>
    <t>Laying of Sub Grade</t>
  </si>
  <si>
    <t>DbBiKWHUQaOL2GIvbMsy1w</t>
  </si>
  <si>
    <t>DUKHCONI2AZ1RWGL6010</t>
  </si>
  <si>
    <t>Laying of Precast Kerbs</t>
  </si>
  <si>
    <t>+C+UldCHR6KOIVFHt+mo3Q</t>
  </si>
  <si>
    <t>DUKHCONI2AZ1RWGL6015</t>
  </si>
  <si>
    <t>Laying of Granular Sub Base Coarse</t>
  </si>
  <si>
    <t>8coRRbEdTOe9NgxjIh1yfA</t>
  </si>
  <si>
    <t>DUKHCONI2AZ1RWGL6020</t>
  </si>
  <si>
    <t>Laying of Road Base Asphalt Concrete</t>
  </si>
  <si>
    <t>7a2tM2xMR5idjDC2hVPHYw</t>
  </si>
  <si>
    <t>DUKHCONI2AZ1RWGL6025</t>
  </si>
  <si>
    <t>Laying of Asphalt Wearing Coarse</t>
  </si>
  <si>
    <t>28XIFD8RQhCKZhSpeoiFMw</t>
  </si>
  <si>
    <t>DUKHCONI2AZ1RWGL6030</t>
  </si>
  <si>
    <t>Traffic Signage &amp; Road Marking</t>
  </si>
  <si>
    <t>b/Cyxs/CSh6WLTLhDSL1kA</t>
  </si>
  <si>
    <t>DUKHCONI2AZ1BWGL5315</t>
  </si>
  <si>
    <t>Construction of Boundary Wall (Ht-3m)</t>
  </si>
  <si>
    <t>A4xbXC0pS32twEt11JLJBg</t>
  </si>
  <si>
    <t>BOUNDARY WALL</t>
  </si>
  <si>
    <t>DUKHCONI2AZ1BWGL5320</t>
  </si>
  <si>
    <t>Install.Steel Gate,Entance Barrier (3m Wall)</t>
  </si>
  <si>
    <t>/7p7J/jpRfuqgK5yPe/WQQ</t>
  </si>
  <si>
    <t>DUKHCONI2AZ1BWGL5325</t>
  </si>
  <si>
    <t>Const. of Villa Front Boundary Wall (Ht-2m)</t>
  </si>
  <si>
    <t>4H7J98eTT6e8EzQzDG1Jog</t>
  </si>
  <si>
    <t>DUKHCONI2AZ1BWGL5330</t>
  </si>
  <si>
    <t>Const. of Blockwork fence Wall (Ht-1.85m)</t>
  </si>
  <si>
    <t>EQV5QzYHQ/2YgG2YejrINA</t>
  </si>
  <si>
    <t>DUKHCONI2ASBIWGL7400</t>
  </si>
  <si>
    <t>dfMNim42QXejZ/FPfvkFxA</t>
  </si>
  <si>
    <t>IRRIGATION WATER TANK &amp; PUMP ROOM</t>
  </si>
  <si>
    <t>DUKHCONI2ASBIWGL7405</t>
  </si>
  <si>
    <t>Blinding &amp; base waterproofing</t>
  </si>
  <si>
    <t>nNf8e+2HSguyoDvBXdDlAA</t>
  </si>
  <si>
    <t>DUKHCONI2ASBIWGL7410</t>
  </si>
  <si>
    <t>Construction of Raft slab</t>
  </si>
  <si>
    <t>OmUhHYB4RICUE2M/+BHYHQ</t>
  </si>
  <si>
    <t>DUKHCONI2ASBIWGL7415</t>
  </si>
  <si>
    <t>Construction of RCC Wall</t>
  </si>
  <si>
    <t>AaNdkxEIRIO8CWamR3tFIQ</t>
  </si>
  <si>
    <t>DUKHCONI2ASBIWGL7420</t>
  </si>
  <si>
    <t>Construction of  Roof Slab</t>
  </si>
  <si>
    <t>7CdQ3RnPTimllf2C+9qhwQ</t>
  </si>
  <si>
    <t>DUKHCONI2ASBIWGL7425</t>
  </si>
  <si>
    <t>Waterproofing &amp; Backfilling</t>
  </si>
  <si>
    <t>Reb25fhlRceteCkW5ztR6A</t>
  </si>
  <si>
    <t>DUKHCONI2ASBIWGL7430</t>
  </si>
  <si>
    <t>Floor screed</t>
  </si>
  <si>
    <t>eZuNu50URp2FB+isH/prww</t>
  </si>
  <si>
    <t>DUKHCONI2ASBIWGL7455</t>
  </si>
  <si>
    <t>Internal epoxy coating &amp; Painting</t>
  </si>
  <si>
    <t>V7xgi3i4Qwe4MaQSTfcB0Q</t>
  </si>
  <si>
    <t>DUKHCONI2ASBIWGL7460</t>
  </si>
  <si>
    <t>Installation of Steel Ladder</t>
  </si>
  <si>
    <t>6X9U88TGQ2WeRYC38xY3Yw</t>
  </si>
  <si>
    <t>DUKHCONI2ASBIWGL7465</t>
  </si>
  <si>
    <t>Installation of G.I Handrails</t>
  </si>
  <si>
    <t>WorSYGG2TG+fh/gV4Oabkg</t>
  </si>
  <si>
    <t>DUKHCONI2ASBIWGL7440</t>
  </si>
  <si>
    <t>Plumbing , Drainage &amp; Firefighting  works</t>
  </si>
  <si>
    <t>B7gDtFHWQ/eYUi9nc3COSw</t>
  </si>
  <si>
    <t>DUKHCONI2ASBIWGL7445</t>
  </si>
  <si>
    <t>AC Works</t>
  </si>
  <si>
    <t>j15SsVizTTuOm8YqRbmC1g</t>
  </si>
  <si>
    <t>DUKHCONI2ASBIWGL7450</t>
  </si>
  <si>
    <t>/exBS/uoSg2ljUg1kliUnQ</t>
  </si>
  <si>
    <t>DUKHCONI2ASBIWGL7950</t>
  </si>
  <si>
    <t>Laying of Interlock</t>
  </si>
  <si>
    <t>aCqZLaMCRditrCz+/agS0g</t>
  </si>
  <si>
    <t>DUKHCONI2ASBIWGL7435</t>
  </si>
  <si>
    <t>Installation of Boundary Fences</t>
  </si>
  <si>
    <t>pCz/qLi2QIaECyLSHDi0Yg</t>
  </si>
  <si>
    <t>DUKHCONI2ASBGZGL7900</t>
  </si>
  <si>
    <t>Construction of Concrete structure</t>
  </si>
  <si>
    <t>2bybN7eNTymit3cX+JyZMQ</t>
  </si>
  <si>
    <t>GAZEBO</t>
  </si>
  <si>
    <t>DUKHCONI2ASBGZGL7905</t>
  </si>
  <si>
    <t>Installation of Wooden Works</t>
  </si>
  <si>
    <t>CqFCY9OJQmeHtJnuZ+XqUw</t>
  </si>
  <si>
    <t>DUKHCONI2ASBGZGL7910</t>
  </si>
  <si>
    <t>Electrical Works-Gazebo</t>
  </si>
  <si>
    <t>xLNkSNR6SuK9W5MzGmjdhQ</t>
  </si>
  <si>
    <t>DUKHCONI2ASBGZGL7915</t>
  </si>
  <si>
    <t>Park Benches  Installation</t>
  </si>
  <si>
    <t>I+O1Aun6QfquRCGrR9Ch8Q</t>
  </si>
  <si>
    <t>DUKHCONI2AZ2IRGL5265</t>
  </si>
  <si>
    <t>Q9EcWXmqQ3mVMI3vzLK0iQ</t>
  </si>
  <si>
    <t>DUKHCONI2AZ2IRGL5270</t>
  </si>
  <si>
    <t>68LcszB8TsOhgRWa2oBaVw</t>
  </si>
  <si>
    <t>DUKHCONI2AZ2IRGL5275</t>
  </si>
  <si>
    <t>AKWfUohWRPCvn/v2u9ih4A</t>
  </si>
  <si>
    <t>DUKHCONI2AZ2IRGL5280</t>
  </si>
  <si>
    <t>dRTLYpDMQRKS8IB8bgIxIA</t>
  </si>
  <si>
    <t>DUKHCONI2AZ2IRGL5285</t>
  </si>
  <si>
    <t>D9dkV2UMTomXaYIjDjDGkw</t>
  </si>
  <si>
    <t>DUKHCONI2AZ2IRGL5290</t>
  </si>
  <si>
    <t>D72w/3vpT/a0ht6uvN80TA</t>
  </si>
  <si>
    <t>DUKHCONI2AZ2SLGL7200</t>
  </si>
  <si>
    <t>Excavation for Landscaping</t>
  </si>
  <si>
    <t>gg0xG2JsSEefW7JWDRqLEg</t>
  </si>
  <si>
    <t>DUKHCONI2AZ2SLGL7205</t>
  </si>
  <si>
    <t>xqgMDhchTjysMyLECuu6cQ</t>
  </si>
  <si>
    <t>DUKHCONI2AZ2SLGL7210</t>
  </si>
  <si>
    <t>DUKHCONI2AZ2ELGL5215</t>
  </si>
  <si>
    <t>3bHM3JKpSDypiUxprDpl+g</t>
  </si>
  <si>
    <t>DUKHCONI2AZ2ELGL5220</t>
  </si>
  <si>
    <t>QW2yXu+1RgC7iE6S+zV/vg</t>
  </si>
  <si>
    <t>DUKHCONI2AZ2ELGL5225</t>
  </si>
  <si>
    <t>hohMzS4UQR6zgYpDIrZCLA</t>
  </si>
  <si>
    <t>DUKHCONI2AZ2ELGL5230</t>
  </si>
  <si>
    <t>YnKoeVikT7Wt5UFb8xY2fA</t>
  </si>
  <si>
    <t>DUKHCONI2AZ2WSGL5160</t>
  </si>
  <si>
    <t>vvdY8O6jTs6C6LRXsuXWSA</t>
  </si>
  <si>
    <t>DUKHCONI2AZ2WSGL5165</t>
  </si>
  <si>
    <t>fzuWFzQERHCCeVzr1/tEgg</t>
  </si>
  <si>
    <t>DUKHCONI2AZ2WSGL5170</t>
  </si>
  <si>
    <t>u3VMFdEATAGaZycq1cga1Q</t>
  </si>
  <si>
    <t>DUKHCONI2AZ2WSGL5175</t>
  </si>
  <si>
    <t>Azc/8sOJRkeqv8PE+7eLjg</t>
  </si>
  <si>
    <t>DUKHCONI2AZ2WSGL5180</t>
  </si>
  <si>
    <t>tIt8pmT4TQKOtf8WnUHdTQ</t>
  </si>
  <si>
    <t>DUKHCONI2AZ2WSGL5155</t>
  </si>
  <si>
    <t>ayOgjFzIS6ui9FEReXFXwA</t>
  </si>
  <si>
    <t>DUKHCONI2AZ2SAGL5135</t>
  </si>
  <si>
    <t>NpS4QgHIQLCbLHi71r5YnA</t>
  </si>
  <si>
    <t>DUKHCONI2AZ2SAGL5140</t>
  </si>
  <si>
    <t>81pXpsQCToigmPOhexfn3A</t>
  </si>
  <si>
    <t>DUKHCONI2AZ2SAGL5145</t>
  </si>
  <si>
    <t>PQe89hojT6C5sOT3El0/3w</t>
  </si>
  <si>
    <t>DUKHCONI2AZ2SAGL5150</t>
  </si>
  <si>
    <t>zHVGqoFfTx+zt/WELTsA2g</t>
  </si>
  <si>
    <t>DUKHCONI2AZ2TCGL5295</t>
  </si>
  <si>
    <t>GMtwk/cvR5eLL6/0dryOSQ</t>
  </si>
  <si>
    <t>DUKHCONI2AZ2TCGL5300</t>
  </si>
  <si>
    <t>eKmaX9ihTNmsmGv0dLTrMg</t>
  </si>
  <si>
    <t>DUKHCONI2AZ2TCGL5305</t>
  </si>
  <si>
    <t>fhrWgEMSQmG/yNkEdmxO3w</t>
  </si>
  <si>
    <t>DUKHCONI2AZ2TCGL5310</t>
  </si>
  <si>
    <t>1k3Xtd1sR0S4RYz2jzNzsA</t>
  </si>
  <si>
    <t>DUKHCONI2AZ2STGL5235</t>
  </si>
  <si>
    <t>WxJ8UKm5Q767VvFEY4RbfA</t>
  </si>
  <si>
    <t>DUKHCONI2AZ2STGL5240</t>
  </si>
  <si>
    <t>TXXkBmKpQWiQZfexboAL2A</t>
  </si>
  <si>
    <t>DUKHCONI2AZ2STGL5245</t>
  </si>
  <si>
    <t>q6cCLjrHSumonlMPmJZ5nw</t>
  </si>
  <si>
    <t>DUKHCONI2AZ2STGL5250</t>
  </si>
  <si>
    <t>mzakfoPsR12GAzwoFNdfIA</t>
  </si>
  <si>
    <t>DUKHCONI2AZ2STGL5255</t>
  </si>
  <si>
    <t>2O+e3/43T1qZTdN7b16Beg</t>
  </si>
  <si>
    <t>DUKHCONI2AZ2STGL5260</t>
  </si>
  <si>
    <t>xA0gS9Y3SGeL8mgDsssyTg</t>
  </si>
  <si>
    <t>DUKHCONI2AZ2RWGL6015</t>
  </si>
  <si>
    <t>SdWXJjgMSOKXU32d5+WZDQ</t>
  </si>
  <si>
    <t>DUKHCONI2AZ2RWGL6020</t>
  </si>
  <si>
    <t>Zww7mT4ISL2Ri5eqyOJOIg</t>
  </si>
  <si>
    <t>DUKHCONI2AZ2RWGL6025</t>
  </si>
  <si>
    <t>NRHbdcXgQTGGXBZHiaXH+g</t>
  </si>
  <si>
    <t>DUKHCONI2AZ2RWGL6030</t>
  </si>
  <si>
    <t>47qy7DfdTGyC4nrhaGaFvw</t>
  </si>
  <si>
    <t>DUKHCONI2AZ2RWGL6000</t>
  </si>
  <si>
    <t>iKpi/3xIRFK5Hw69YC20Zg</t>
  </si>
  <si>
    <t>DUKHCONI2AZ2RWGL6005</t>
  </si>
  <si>
    <t>Hl9baNeZTLGQx8MSqNQ7fg</t>
  </si>
  <si>
    <t>DUKHCONI2AZ2RWGL6010</t>
  </si>
  <si>
    <t>+031N2jMT0OO9yHudAsWVA</t>
  </si>
  <si>
    <t>DUKHCONI2AZ2FFGL5185</t>
  </si>
  <si>
    <t>BFyq7e2MSI+H7GmDZNtIYw</t>
  </si>
  <si>
    <t>DUKHCONI2AZ2FFGL5190</t>
  </si>
  <si>
    <t>uSOM7RpNTNGXkq/DCSPNRQ</t>
  </si>
  <si>
    <t>DUKHCONI2AZ2FFGL5195</t>
  </si>
  <si>
    <t>xjfV7VTGSQKrhGt6FKFf+w</t>
  </si>
  <si>
    <t>DUKHCONI2AZ2FFGL5200</t>
  </si>
  <si>
    <t>/9OjZ4dATLiKXp65/s//lg</t>
  </si>
  <si>
    <t>DUKHCONI2AZ2FFGL5205</t>
  </si>
  <si>
    <t>HS0OSkTHQ6+i4Lekm2e1Ww</t>
  </si>
  <si>
    <t>DUKHCONI2AZ2FFGL5210</t>
  </si>
  <si>
    <t>kmSyijiBSS6CsgxhfdBPeQ</t>
  </si>
  <si>
    <t>DUKHCONI2AZ2HDGL7020</t>
  </si>
  <si>
    <t>iZ4SOa3RQBK0ckRAly3ymQ</t>
  </si>
  <si>
    <t>DUKHCONI2AZ2HDGL7025</t>
  </si>
  <si>
    <t>ymz2MzWiSdyyxQV3I8HWCA</t>
  </si>
  <si>
    <t>DUKHCONI2AZ2HDGL7030</t>
  </si>
  <si>
    <t>lZcrd9FCS+Kkg2I3XCNZGw</t>
  </si>
  <si>
    <t>DUKHCONI2AZ2HDGL7035</t>
  </si>
  <si>
    <t>5BpausUbSh6GvlLq9Faf4Q</t>
  </si>
  <si>
    <t>DUKHCONI2AZ2HDGL7040</t>
  </si>
  <si>
    <t>hF9TRfIpTqquGX16Ln0TFg</t>
  </si>
  <si>
    <t>DUKHCONI2AZ2DRGL5115</t>
  </si>
  <si>
    <t>8XvP0MzXTpuF6VNK9b+lDw</t>
  </si>
  <si>
    <t>DUKHCONI2AZ2DRGL5120</t>
  </si>
  <si>
    <t>NAKkKBDxRoypLaQ3wiYZ4w</t>
  </si>
  <si>
    <t>DUKHCONI2AZ2DRGL5125</t>
  </si>
  <si>
    <t>9z+qEQ7sQIyD1TShE5JJqA</t>
  </si>
  <si>
    <t>DUKHCONI2AZ2DRGL5130</t>
  </si>
  <si>
    <t>jW02cG1cRlOadkro5tSfaw</t>
  </si>
  <si>
    <t>DUKHCONI2AZ2PSGL7010</t>
  </si>
  <si>
    <t>qPcbCxW6SoicIQMf2gTxeg</t>
  </si>
  <si>
    <t>DUKHCONI2AZ2PSGL7015</t>
  </si>
  <si>
    <t>EtC/s+HKQoesOQ5zFQhWZw</t>
  </si>
  <si>
    <t>DUKHCONI2AZ2PSGL7000</t>
  </si>
  <si>
    <t>sch37sMySX+srf+MY0x8hw</t>
  </si>
  <si>
    <t>DUKHCONI2AZ2PSGL7005</t>
  </si>
  <si>
    <t>V9K1g6JQR0KEPStzQfpNOA</t>
  </si>
  <si>
    <t>DUKHCONI2AZ2BWGL5315</t>
  </si>
  <si>
    <t>OzRcb8nWQyyJu4xrLizU4Q</t>
  </si>
  <si>
    <t>DUKHCONI2AZ2BWGL5320</t>
  </si>
  <si>
    <t>o1K/VXerS5OONwRWdaI0LQ</t>
  </si>
  <si>
    <t>DUKHCONI2AZ2BWGL5325</t>
  </si>
  <si>
    <t>AmEk2/E/SgqRL358lIiNPw</t>
  </si>
  <si>
    <t>DUKHCONI2AZ2BWGL5330</t>
  </si>
  <si>
    <t>hwz8WCzSTaKhvazRYJBJvw</t>
  </si>
  <si>
    <t>DUKHCONI1BSBGZGL7900</t>
  </si>
  <si>
    <t>/ih1RIKbQ1W1dcRuCs139w</t>
  </si>
  <si>
    <t>DUKHCONI1BSBGZGL7905</t>
  </si>
  <si>
    <t>c36bGtGhQzyegWwDDDsZuw</t>
  </si>
  <si>
    <t>DUKHCONI1BSBGZGL7910</t>
  </si>
  <si>
    <t>B7yQmDnWT1iXBlvGF65oKg</t>
  </si>
  <si>
    <t>DUKHCONI1BSBGZGL7915</t>
  </si>
  <si>
    <t>9HED+UW8RSqqNJmxaOgDCA</t>
  </si>
  <si>
    <t>DUKHCONI1BSBIWGL7460</t>
  </si>
  <si>
    <t>HpetqwXWTFeQZuvHtnKXsw</t>
  </si>
  <si>
    <t>DUKHCONI1BSBIWGL7465</t>
  </si>
  <si>
    <t>BPFJjfwgSLS19HK7x8hH5A</t>
  </si>
  <si>
    <t>DUKHCONI1BSBIWGL7440</t>
  </si>
  <si>
    <t>lh7FXqUsSgimfDnzIkIVlw</t>
  </si>
  <si>
    <t>DUKHCONI1BSBIWGL7445</t>
  </si>
  <si>
    <t>w1Dt3oXZRiGO6E1+k42sTA</t>
  </si>
  <si>
    <t>DUKHCONI1BSBIWGL7450</t>
  </si>
  <si>
    <t>jluD5PzARyqkqmho4gsxCQ</t>
  </si>
  <si>
    <t>DUKHCONI1BSBIWGL7950</t>
  </si>
  <si>
    <t>5HplT8VZTz2iZY2groRq6Q</t>
  </si>
  <si>
    <t>DUKHCONI1BSBIWGL7435</t>
  </si>
  <si>
    <t>RIrR/s4vSAiO1A3Ko9a1yQ</t>
  </si>
  <si>
    <t>DUKHCONI1BSBIWGL7400</t>
  </si>
  <si>
    <t>FfA/wII/RD2dV2aW1iw9yg</t>
  </si>
  <si>
    <t>EQUIP OPERATORS</t>
  </si>
  <si>
    <t>EQOP</t>
  </si>
  <si>
    <t>DUKHCONI1BSBIWGL7405</t>
  </si>
  <si>
    <t>XOtMTMqNQ9C8iQmknqisAA</t>
  </si>
  <si>
    <t>DUKHCONI1BSBIWGL7415</t>
  </si>
  <si>
    <t>/XJHGkBCSNeQ3GE6que8lw</t>
  </si>
  <si>
    <t>DUKHCONI1BSBIWGL7420</t>
  </si>
  <si>
    <t>CBB5BlNsRbeY4X0ocjlWwg</t>
  </si>
  <si>
    <t>DUKHCONI1BSBIWGL7425</t>
  </si>
  <si>
    <t>Y5O86HO6RMS/jex+WXhyog</t>
  </si>
  <si>
    <t>DUKHCONI1BSBIWGL7430</t>
  </si>
  <si>
    <t>3EtBv7NcQ+C6Q6KDqHg+ng</t>
  </si>
  <si>
    <t>DUKHCONI1BSBIWGL7455</t>
  </si>
  <si>
    <t>Wmt9l9qKSKGEVDF3hh73Mw</t>
  </si>
  <si>
    <t>DUKHCONI1BSBIWGL7410</t>
  </si>
  <si>
    <t>xcEwOKgCStKxPkat93N5Sg</t>
  </si>
  <si>
    <t>DUKHCONI1BSBTRGL7600</t>
  </si>
  <si>
    <t>vNL2z7TuQKqOL7AXM1DtWQ</t>
  </si>
  <si>
    <t>TELECOMMUNICATION ROOM</t>
  </si>
  <si>
    <t>DUKHCONI1BSBTRGL7605</t>
  </si>
  <si>
    <t>Construction of foundation &amp; Grade slab</t>
  </si>
  <si>
    <t>puURPDQwQ2GABRvFj43Y/w</t>
  </si>
  <si>
    <t>DUKHCONI1BSBTRGL7610</t>
  </si>
  <si>
    <t>Construction Column,Beams &amp; Roof Slab</t>
  </si>
  <si>
    <t>n/i58HfqTXGqeQItfTF/2Q</t>
  </si>
  <si>
    <t>DUKHCONI1BSBTRGL7615</t>
  </si>
  <si>
    <t>Finishing Works</t>
  </si>
  <si>
    <t>yp74h0ZdQ+CR93HWmY4Gow</t>
  </si>
  <si>
    <t>DUKHCONI1BSBTRGL7620</t>
  </si>
  <si>
    <t>/E2R+j+TQI6kdpgSYepvlQ</t>
  </si>
  <si>
    <t>DUKHCONI1BSBTRGL7625</t>
  </si>
  <si>
    <t>EjYVzKr0RByDXw9LuPd8rw</t>
  </si>
  <si>
    <t>DUKHCONI1BSBTRGL7630</t>
  </si>
  <si>
    <t>Electrical Works-Telecom Room</t>
  </si>
  <si>
    <t>h3xGekIcQlmveXkZ85Bt1Q</t>
  </si>
  <si>
    <t>DUKHCONI1BSBTRGL7635</t>
  </si>
  <si>
    <t>Final Paintings</t>
  </si>
  <si>
    <t>mLnkK+7LTBSjTDIRxK/iyg</t>
  </si>
  <si>
    <t>DUKHCONI1BSBGHGL7800</t>
  </si>
  <si>
    <t>jEDBNYD/Tnqu76nVWv17GQ</t>
  </si>
  <si>
    <t>GUARD HOUSE</t>
  </si>
  <si>
    <t>DUKHCONI1BSBGHGL7805</t>
  </si>
  <si>
    <t>11LGfRQ/S+eW1QvxRd67aA</t>
  </si>
  <si>
    <t>DUKHCONI1BSBGHGL7810</t>
  </si>
  <si>
    <t>K9Uj7qmTT9WD+gR3kBl1Tg</t>
  </si>
  <si>
    <t>DUKHCONI1BSBGHGL7815</t>
  </si>
  <si>
    <t>nxsaCWy/TSSGYBFgu0cr6g</t>
  </si>
  <si>
    <t>DUKHCONI1BSBGHGL7820</t>
  </si>
  <si>
    <t>pTsjwmCKQcaXl6IxUIT4Jg</t>
  </si>
  <si>
    <t>MECHANICALS SK</t>
  </si>
  <si>
    <t>M303</t>
  </si>
  <si>
    <t>DUKHCONI1BSBGHGL7825</t>
  </si>
  <si>
    <t>W80yHkWjQy2Q7NzbkLUEGg</t>
  </si>
  <si>
    <t>DUKHCONI1BSBGHGL7830</t>
  </si>
  <si>
    <t>+6HXkG4HTCyDv+aAOLBK0g</t>
  </si>
  <si>
    <t>DUKHCONI1BSBGHGL7835</t>
  </si>
  <si>
    <t>3Ycule62Quq864jOyfaEJw</t>
  </si>
  <si>
    <t>DUKHCONI1BZ2SLGL7200</t>
  </si>
  <si>
    <t>eglZcuZnTnOls4N5NqKTUw</t>
  </si>
  <si>
    <t>DUKHCONI1BZ2SLGL7205</t>
  </si>
  <si>
    <t>WSOzpmQhQSyNVdAvxQsUJA</t>
  </si>
  <si>
    <t>DUKHCONI1BZ2SLGL7210</t>
  </si>
  <si>
    <t>MGA2MW7pR9+wXnfkp6Rv+g</t>
  </si>
  <si>
    <t>DUKHCONI1BZ2BWGL5315</t>
  </si>
  <si>
    <t>0ZQpAwPqQjO0Q5l7oA34nA</t>
  </si>
  <si>
    <t>DUKHCONI1BZ2BWGL5320</t>
  </si>
  <si>
    <t>xf3StfXUTkiKhY8I165O6A</t>
  </si>
  <si>
    <t>DUKHCONI1BZ2BWGL5325</t>
  </si>
  <si>
    <t>r38lyPcCTsKMMeaH4MslFw</t>
  </si>
  <si>
    <t>DUKHCONI1BZ2BWGL5330</t>
  </si>
  <si>
    <t>pYGcah+VRbu+1TDyhQ9y0g</t>
  </si>
  <si>
    <t>DUKHCONI1BZ2FFGL5185</t>
  </si>
  <si>
    <t>9XuVDA2IReKH1h0aDwbWnA</t>
  </si>
  <si>
    <t>DUKHCONI1BZ2FFGL5190</t>
  </si>
  <si>
    <t>csLAK4K4QQKNUKz3Bi2OtA</t>
  </si>
  <si>
    <t>DUKHCONI1BZ2FFGL5195</t>
  </si>
  <si>
    <t>wnnixq/USjSnuOQGxey9dA</t>
  </si>
  <si>
    <t>DUKHCONI1BZ2FFGL5200</t>
  </si>
  <si>
    <t>GNl4cUZKQvCpi/912bNB5g</t>
  </si>
  <si>
    <t>DUKHCONI1BZ2FFGL5205</t>
  </si>
  <si>
    <t>BSTc5DgkR2C4sLC82O2g3g</t>
  </si>
  <si>
    <t>DUKHCONI1BZ2FFGL5210</t>
  </si>
  <si>
    <t>kSBZdW8GQjqlPpRYalN9KA</t>
  </si>
  <si>
    <t>DUKHCONI1BZ2SAGL5135</t>
  </si>
  <si>
    <t>rCxhP2EOS2aqzt3xZx/6fA</t>
  </si>
  <si>
    <t>DUKHCONI1BZ2SAGL5145</t>
  </si>
  <si>
    <t>yfAwG+pOQtWRxTQ18tV9iQ</t>
  </si>
  <si>
    <t>DUKHCONI1BZ2SAGL5150</t>
  </si>
  <si>
    <t>OllRn1jbQP6h7To1br/Bdg</t>
  </si>
  <si>
    <t>DUKHCONI1BZ2SAGL5140</t>
  </si>
  <si>
    <t>yrm9bErKRw6ZNccPL0bOXg</t>
  </si>
  <si>
    <t>DUKHCONI1BZ2IRGL5265</t>
  </si>
  <si>
    <t>4JHPMxrqSPuF89RFi+ok8g</t>
  </si>
  <si>
    <t>DUKHCONI1BZ2IRGL5270</t>
  </si>
  <si>
    <t>njrtsPJgSIeCnTmWAuAgXg</t>
  </si>
  <si>
    <t>DUKHCONI1BZ2IRGL5275</t>
  </si>
  <si>
    <t>DUKHCONI1BZ2IRGL5280</t>
  </si>
  <si>
    <t>L2HG3TjJSymO71oS93ujzQ</t>
  </si>
  <si>
    <t>DUKHCONI1BZ2IRGL5285</t>
  </si>
  <si>
    <t>wI3eALumTkyxqSde7ipvjw</t>
  </si>
  <si>
    <t>DUKHCONI1BZ2IRGL5290</t>
  </si>
  <si>
    <t>t8WA/eCXQL+p36qfP5Bd5A</t>
  </si>
  <si>
    <t>DUKHCONI1BZ2RWGL6020</t>
  </si>
  <si>
    <t>ZPLePxyrQVG8loQLPKJL0g</t>
  </si>
  <si>
    <t>DUKHCONI1BZ2RWGL6025</t>
  </si>
  <si>
    <t>Lxj6MKcyRuq6Sfjywmt9Tw</t>
  </si>
  <si>
    <t>DUKHCONI1BZ2RWGL6030</t>
  </si>
  <si>
    <t>kyD9y14oQWiXZXNUeYvXKg</t>
  </si>
  <si>
    <t>DUKHCONI1BZ2RWGL6000</t>
  </si>
  <si>
    <t>B7fikzSdQpyX/FH0FXdZyg</t>
  </si>
  <si>
    <t>DUKHCONI1BZ2RWGL6005</t>
  </si>
  <si>
    <t>/VMmbkGPRxa0c6wWhxMJFg</t>
  </si>
  <si>
    <t>DUKHCONI1BZ2RWGL6010</t>
  </si>
  <si>
    <t>j67kTMlIRU+lNiZBnwCqpg</t>
  </si>
  <si>
    <t>DUKHCONI1BZ2RWGL6015</t>
  </si>
  <si>
    <t>6p02o4T+Rf+N9ct1KcaDyw</t>
  </si>
  <si>
    <t>DUKHCONI1BZ2TCGL5295</t>
  </si>
  <si>
    <t>DdHdoi/8SSCuOcdYUQE1aw</t>
  </si>
  <si>
    <t>DUKHCONI1BZ2TCGL5300</t>
  </si>
  <si>
    <t>mDi+QjBCQbKFKEegIY7Ofg</t>
  </si>
  <si>
    <t>DUKHCONI1BZ2TCGL5305</t>
  </si>
  <si>
    <t>4vEzMem3TCGKoLkTP3v/6w</t>
  </si>
  <si>
    <t>DUKHCONI1BZ2TCGL5310</t>
  </si>
  <si>
    <t>uGXvJGVWRIyTrc7v/0QK6g</t>
  </si>
  <si>
    <t>DUKHCONI1BZ2HDGL7020</t>
  </si>
  <si>
    <t>k4r80m1TRGieOR0jalpg5Q</t>
  </si>
  <si>
    <t>DUKHCONI1BZ2HDGL7025</t>
  </si>
  <si>
    <t>kSsun+DWRf+P4TUcR12Nqg</t>
  </si>
  <si>
    <t>DUKHCONI1BZ2HDGL7030</t>
  </si>
  <si>
    <t>6RmbkRKBTMu3g0LzlckNSg</t>
  </si>
  <si>
    <t>DUKHCONI1BZ2HDGL7035</t>
  </si>
  <si>
    <t>xMByJf2RScW3WGSe+X3LCA</t>
  </si>
  <si>
    <t>DUKHCONI1BZ2HDGL7040</t>
  </si>
  <si>
    <t>oWhh1l7FTbWLXJrZmv/feQ</t>
  </si>
  <si>
    <t>DUKHCONI1BZ2DRGL5115</t>
  </si>
  <si>
    <t>LFcaOKUVTe60AQeBYNxHiw</t>
  </si>
  <si>
    <t>DUKHCONI1BZ2DRGL5120</t>
  </si>
  <si>
    <t>rcH6FP2SS7erkn9FmpknXA</t>
  </si>
  <si>
    <t>DUKHCONI1BZ2DRGL5125</t>
  </si>
  <si>
    <t>jPFFvXh9QzyrHkhQA/MejA</t>
  </si>
  <si>
    <t>DUKHCONI1BZ2DRGL5130</t>
  </si>
  <si>
    <t>DUKHCONI1BZ2STGL5235</t>
  </si>
  <si>
    <t>mdGQh+H4RfeiZ2V94fwtdw</t>
  </si>
  <si>
    <t>DUKHCONI1BZ2STGL5240</t>
  </si>
  <si>
    <t>7EKRi0shSEaj2Kbs6fn3ww</t>
  </si>
  <si>
    <t>DUKHCONI1BZ2STGL5245</t>
  </si>
  <si>
    <t>iKUsqWSkTeypWWUg/D+biw</t>
  </si>
  <si>
    <t>DUKHCONI1BZ2STGL5250</t>
  </si>
  <si>
    <t>HwAatu9mSDSfG9Zp4Ge49g</t>
  </si>
  <si>
    <t>DUKHCONI1BZ2STGL5255</t>
  </si>
  <si>
    <t>aG6i+k1xS5qKPfCTGlgNvg</t>
  </si>
  <si>
    <t>DUKHCONI1BZ2STGL5260</t>
  </si>
  <si>
    <t>cfgp1Sx3S7aC2fhmqv5jEw</t>
  </si>
  <si>
    <t>DUKHCONI1BZ2WSGL5155</t>
  </si>
  <si>
    <t>AAhhTMU9QAyXVN463GGSSg</t>
  </si>
  <si>
    <t>DUKHCONI1BZ2WSGL5160</t>
  </si>
  <si>
    <t>Qpulw2VcSLy/Xyqyjtx6fw</t>
  </si>
  <si>
    <t>DUKHCONI1BZ2WSGL5165</t>
  </si>
  <si>
    <t>EZUiqFktQhGZ5qz+rIFLFw</t>
  </si>
  <si>
    <t>DUKHCONI1BZ2WSGL5170</t>
  </si>
  <si>
    <t>aNdskWD/RoC6M2mYMxlyWQ</t>
  </si>
  <si>
    <t>DUKHCONI1BZ2WSGL5175</t>
  </si>
  <si>
    <t>hPvwgsgyQSKzJfoLy3j3Bg</t>
  </si>
  <si>
    <t>DUKHCONI1BZ2WSGL5180</t>
  </si>
  <si>
    <t>V7TLqPilSL66O5kdQNB9eQ</t>
  </si>
  <si>
    <t>DUKHCONI1BZ2ELGL5215</t>
  </si>
  <si>
    <t>v805cGFCRL+z0AJk6u61Gw</t>
  </si>
  <si>
    <t>DUKHCONI1BZ2ELGL5220</t>
  </si>
  <si>
    <t>z8O0Kxk6SfOX9KuBaHvuGg</t>
  </si>
  <si>
    <t>DUKHCONI1BZ2ELGL5225</t>
  </si>
  <si>
    <t>mnPJBoQISmumwCVxrUcy+A</t>
  </si>
  <si>
    <t>DUKHCONI1BZ2ELGL5230</t>
  </si>
  <si>
    <t>hfAnUBTjRiu1N0S8oumAZw</t>
  </si>
  <si>
    <t>DUKHCONI1BZ2PSGL7000</t>
  </si>
  <si>
    <t>uHx95mxeQK2s5+llJHENLg</t>
  </si>
  <si>
    <t>DUKHCONI1BZ2PSGL7005</t>
  </si>
  <si>
    <t>ZUs0O1R5SEW+Mnkx9A7eYQ</t>
  </si>
  <si>
    <t>DUKHCONI1BZ2PSGL7010</t>
  </si>
  <si>
    <t>MHKiAsjDQXq3Qcw9CabkWA</t>
  </si>
  <si>
    <t>DUKHCONI1BZ2PSGL7015</t>
  </si>
  <si>
    <t>qzjo1xvXTGStkaCeT8YOiA</t>
  </si>
  <si>
    <t>DUKHCONI1BZ3DRGL5115</t>
  </si>
  <si>
    <t>lvvPTQ0ZRNu/eR6q7CbvIQ</t>
  </si>
  <si>
    <t>DUKHCONI1BZ3DRGL5120</t>
  </si>
  <si>
    <t>S9HumtawTrWtAlOfK0W/NQ</t>
  </si>
  <si>
    <t>DUKHCONI1BZ3DRGL5125</t>
  </si>
  <si>
    <t>jN3gXtkwRj+MnbcYitMaHw</t>
  </si>
  <si>
    <t>DUKHCONI1BZ3DRGL5130</t>
  </si>
  <si>
    <t>clDGzx0MRiCPbVfDyMRwcw</t>
  </si>
  <si>
    <t>DUKHCONI1BZ3FFGL5185</t>
  </si>
  <si>
    <t>h9U1Fc5cSZyGv2Psgh2e8Q</t>
  </si>
  <si>
    <t>DUKHCONI1BZ3FFGL5190</t>
  </si>
  <si>
    <t>9DXoB6P6TpykQzvasMbhNA</t>
  </si>
  <si>
    <t>DUKHCONI1BZ3FFGL5195</t>
  </si>
  <si>
    <t>Iiq4Sk4CSv+SDweqlmUcMg</t>
  </si>
  <si>
    <t>DUKHCONI1BZ3FFGL5200</t>
  </si>
  <si>
    <t>hmyn6TCJS06D5iCBzI+a6Q</t>
  </si>
  <si>
    <t>DUKHCONI1BZ3FFGL5205</t>
  </si>
  <si>
    <t>0PoErh9kT3iO76VCqCizgg</t>
  </si>
  <si>
    <t>DUKHCONI1BZ3FFGL5210</t>
  </si>
  <si>
    <t>mEXPLDwZS1mvrUuk2cdygg</t>
  </si>
  <si>
    <t>DUKHCONI1BZ3BWGL5315</t>
  </si>
  <si>
    <t>sLGn0q76RZabE1WFLWqcfA</t>
  </si>
  <si>
    <t>DUKHCONI1BZ3BWGL5320</t>
  </si>
  <si>
    <t>XSJxXBhrRzGeh0tB745uTg</t>
  </si>
  <si>
    <t>DUKHCONI1BZ3BWGL5325</t>
  </si>
  <si>
    <t>iGq7HMEIQliYjp2yGWaOtQ</t>
  </si>
  <si>
    <t>DUKHCONI1BZ3BWGL5330</t>
  </si>
  <si>
    <t>yJCgv+3SQJmfcDAGNhDT3w</t>
  </si>
  <si>
    <t>DUKHCONI1BZ3SLGL7200</t>
  </si>
  <si>
    <t>XJQov+rxTNewGl/zEZaghA</t>
  </si>
  <si>
    <t>DUKHCONI1BZ3SLGL7205</t>
  </si>
  <si>
    <t>/BczF7XqSU+mHu8yfm2+LQ</t>
  </si>
  <si>
    <t>DUKHCONI1BZ3SLGL7210</t>
  </si>
  <si>
    <t>6X27C5iNRDaEffbKC4nEkw</t>
  </si>
  <si>
    <t>DUKHCONI1BZ3TCGL5295</t>
  </si>
  <si>
    <t>Dz8I6abNSs2qgxiruLJr/g</t>
  </si>
  <si>
    <t>DUKHCONI1BZ3TCGL5300</t>
  </si>
  <si>
    <t>EBzVE0IrTCKMv+psY2lfRw</t>
  </si>
  <si>
    <t>DUKHCONI1BZ3TCGL5305</t>
  </si>
  <si>
    <t>zbHudxKcQPWZYIpD8TxDUQ</t>
  </si>
  <si>
    <t>DUKHCONI1BZ3TCGL5310</t>
  </si>
  <si>
    <t>EDPyV2JJSGKoJsfwVHi56g</t>
  </si>
  <si>
    <t>DUKHCONI1BZ3SAGL5135</t>
  </si>
  <si>
    <t>MR+UgQYDTKmvFu7B1HVdhA</t>
  </si>
  <si>
    <t>DUKHCONI1BZ3SAGL5140</t>
  </si>
  <si>
    <t>jong2Tk1Q8GuIkx9fK8iKA</t>
  </si>
  <si>
    <t>DUKHCONI1BZ3SAGL5145</t>
  </si>
  <si>
    <t>pIEVvOn6QpeTeFcNYqSuSg</t>
  </si>
  <si>
    <t>DUKHCONI1BZ3SAGL5150</t>
  </si>
  <si>
    <t>3Visfvb5RvKgyvns5tNJkw</t>
  </si>
  <si>
    <t>DUKHCONI1BZ3HDGL7035</t>
  </si>
  <si>
    <t>XRa7DcBCTnewoK+013aD9Q</t>
  </si>
  <si>
    <t>DUKHCONI1BZ3HDGL7040</t>
  </si>
  <si>
    <t>EoYpFrzrQb6puoVphQrp2w</t>
  </si>
  <si>
    <t>DUKHCONI1BZ3HDGL7020</t>
  </si>
  <si>
    <t>tqjRtKvaQU+DrbQpL9iS9A</t>
  </si>
  <si>
    <t>DUKHCONI1BZ3HDGL7025</t>
  </si>
  <si>
    <t>ZMBrPJZxQjqhlOsoxFKg3Q</t>
  </si>
  <si>
    <t>DUKHCONI1BZ3HDGL7030</t>
  </si>
  <si>
    <t>aIa+f6BRRoaF1u6m/8y+xA</t>
  </si>
  <si>
    <t>DUKHCONI1BZ3PSGL7000</t>
  </si>
  <si>
    <t>KOFZSF53Q9mB7NTQgQsqHA</t>
  </si>
  <si>
    <t>DUKHCONI1BZ3PSGL7005</t>
  </si>
  <si>
    <t>uWSw/Cm5Q2CLMeDJhWraOA</t>
  </si>
  <si>
    <t>DUKHCONI1BZ3PSGL7015</t>
  </si>
  <si>
    <t>TbHNb3FmTYWoejocSzNpPw</t>
  </si>
  <si>
    <t>DUKHCONI1BZ3PSGL7010</t>
  </si>
  <si>
    <t>d4UIpTvdTUmtkhebIbKOVA</t>
  </si>
  <si>
    <t>DUKHCONI1BZ3ELGL5215</t>
  </si>
  <si>
    <t>R0QTjJtDRviR2t0IFTvMxg</t>
  </si>
  <si>
    <t>DUKHCONI1BZ3ELGL5220</t>
  </si>
  <si>
    <t>RW3sIsg3SfWBkI+Rfhn1vw</t>
  </si>
  <si>
    <t>DUKHCONI1BZ3ELGL5225</t>
  </si>
  <si>
    <t>raSGV3QZQxqjcey4xxgXyA</t>
  </si>
  <si>
    <t>DUKHCONI1BZ3ELGL5230</t>
  </si>
  <si>
    <t>uMuL6/TXSqiSPbya4/o94g</t>
  </si>
  <si>
    <t>DUKHCONI1BZ3WSGL5155</t>
  </si>
  <si>
    <t>4V5IdPdLTbOHnPukpDOR+Q</t>
  </si>
  <si>
    <t>DUKHCONI1BZ3WSGL5160</t>
  </si>
  <si>
    <t>noc+8JKVSU2GfL7n/KuioA</t>
  </si>
  <si>
    <t>DUKHCONI1BZ3WSGL5165</t>
  </si>
  <si>
    <t>lQpxvxpRTR67g6vtmPaHXQ</t>
  </si>
  <si>
    <t>DUKHCONI1BZ3WSGL5170</t>
  </si>
  <si>
    <t>EiM9Xt8oR7e3k4w1WjnsXg</t>
  </si>
  <si>
    <t>DUKHCONI1BZ3WSGL5175</t>
  </si>
  <si>
    <t>EHo/GB/fQ9qp1HtB6RV0zg</t>
  </si>
  <si>
    <t>DUKHCONI1BZ3WSGL5180</t>
  </si>
  <si>
    <t>tzhcWy0ERKumv4cS0vcFVA</t>
  </si>
  <si>
    <t>DUKHCONI1BZ3IRGL5265</t>
  </si>
  <si>
    <t>aJnkjm9cRJ+KvPJhn667cw</t>
  </si>
  <si>
    <t>DUKHCONI1BZ3IRGL5270</t>
  </si>
  <si>
    <t>sdIZFzTSTJ2M3UgmtTrOpg</t>
  </si>
  <si>
    <t>DUKHCONI1BZ3IRGL5275</t>
  </si>
  <si>
    <t>3MfELBb4SS6YOJY9Rt8LLg</t>
  </si>
  <si>
    <t>DUKHCONI1BZ3IRGL5280</t>
  </si>
  <si>
    <t>L0MsyNNzQoi+Va2XqjwVvg</t>
  </si>
  <si>
    <t>DUKHCONI1BZ3IRGL5285</t>
  </si>
  <si>
    <t>7Mpd+Eh7TPGHIav79Ox++g</t>
  </si>
  <si>
    <t>DUKHCONI1BZ3IRGL5290</t>
  </si>
  <si>
    <t>7pcqCFO+T3G+3yL3genhrw</t>
  </si>
  <si>
    <t>DUKHCONI1BZ3STGL5235</t>
  </si>
  <si>
    <t>/6klv9b+TJ+ZlvCep/vUmw</t>
  </si>
  <si>
    <t>DUKHCONI1BZ3STGL5240</t>
  </si>
  <si>
    <t>YwW7cqFzQD60qHvMbj73tQ</t>
  </si>
  <si>
    <t>DUKHCONI1BZ3STGL5245</t>
  </si>
  <si>
    <t>ygD/ZkCsRPGfyoYIf9ZA4Q</t>
  </si>
  <si>
    <t>DUKHCONI1BZ3STGL5250</t>
  </si>
  <si>
    <t>HacYRWkNR9mmmCx5Ndobwg</t>
  </si>
  <si>
    <t>DUKHCONI1BZ3STGL5255</t>
  </si>
  <si>
    <t>gR6TvYAlRM65pfdxUa12xw</t>
  </si>
  <si>
    <t>DUKHCONI1BZ3STGL5260</t>
  </si>
  <si>
    <t>ThoE0S2jS+GUlrNABkuc0g</t>
  </si>
  <si>
    <t>DUKHCONI1BZ3RWGL6000</t>
  </si>
  <si>
    <t>iHM5X2s5RKmei3nj1cw3Gg</t>
  </si>
  <si>
    <t>DUKHCONI1BZ3RWGL6005</t>
  </si>
  <si>
    <t>A0bpCPDuTwqohCopIxXHpA</t>
  </si>
  <si>
    <t>DUKHCONI1BZ3RWGL6010</t>
  </si>
  <si>
    <t>GM/jb1OxTQuTHKqkBX5zQA</t>
  </si>
  <si>
    <t>DUKHCONI1BZ3RWGL6015</t>
  </si>
  <si>
    <t>5+lOcNJaSH2Qtacxa8kokg</t>
  </si>
  <si>
    <t>DUKHCONI1BZ3RWGL6020</t>
  </si>
  <si>
    <t>naO1tBd2TnGr5yGCJRc3tQ</t>
  </si>
  <si>
    <t>DUKHCONI1BZ3RWGL6025</t>
  </si>
  <si>
    <t>ak6cCh6rS2iJiU07UKTayw</t>
  </si>
  <si>
    <t>DUKHCONI1BZ3RWGL6030</t>
  </si>
  <si>
    <t>e/eTTzGBQyGbNE9KejY8YA</t>
  </si>
  <si>
    <t>DUKHCONI1BZ4SAGL5135</t>
  </si>
  <si>
    <t>lGVHi9uMR5KIsLpczjeq6A</t>
  </si>
  <si>
    <t>DUKHCONI1BZ4SAGL5140</t>
  </si>
  <si>
    <t>hc8nRGtUS6S9Dzy/G3FpeQ</t>
  </si>
  <si>
    <t>DUKHCONI1BZ4SAGL5145</t>
  </si>
  <si>
    <t>vOdNn+CLRvyPs3dlK0xLpg</t>
  </si>
  <si>
    <t>DUKHCONI1BZ4SAGL5150</t>
  </si>
  <si>
    <t>5WKHbcAjTymuerf7I8Di/Q</t>
  </si>
  <si>
    <t>DUKHCONI1BZ4IRGL5265</t>
  </si>
  <si>
    <t>YoOMG7mcTSug3Kgp+aWMkQ</t>
  </si>
  <si>
    <t>DUKHCONI1BZ4IRGL5270</t>
  </si>
  <si>
    <t>ddreiPs0Rq6HhDxUrfw9/g</t>
  </si>
  <si>
    <t>DUKHCONI1BZ4IRGL5275</t>
  </si>
  <si>
    <t>02kPtSYoThyKioNHhC1JMQ</t>
  </si>
  <si>
    <t>DUKHCONI1BZ4IRGL5280</t>
  </si>
  <si>
    <t>CvYoVpuCTvOHY0KytznT8w</t>
  </si>
  <si>
    <t>DUKHCONI1BZ4IRGL5285</t>
  </si>
  <si>
    <t>ON6l+vtmSEGZJ1t1Ak2FKA</t>
  </si>
  <si>
    <t>DUKHCONI1BZ4IRGL5290</t>
  </si>
  <si>
    <t>NxmEuAV0S7yhuguuRN2yBg</t>
  </si>
  <si>
    <t>DUKHCONI1BZ4HDGL7020</t>
  </si>
  <si>
    <t>o/EyLlNzTnig2pk9sQLPPA</t>
  </si>
  <si>
    <t>DUKHCONI1BZ4HDGL7025</t>
  </si>
  <si>
    <t>06ccMBhpT4y4q8O/UfG9iA</t>
  </si>
  <si>
    <t>DUKHCONI1BZ4HDGL7030</t>
  </si>
  <si>
    <t>8iQzZ08MS8K6ta+MTQn3pQ</t>
  </si>
  <si>
    <t>DUKHCONI1BZ4HDGL7035</t>
  </si>
  <si>
    <t>NUGcZsscRZ6zhP2FnLsZrw</t>
  </si>
  <si>
    <t>DUKHCONI1BZ4HDGL7040</t>
  </si>
  <si>
    <t>rw98JE4qQ2uJUagn4G/lFw</t>
  </si>
  <si>
    <t>DUKHCONI1BZ4SLGL7210</t>
  </si>
  <si>
    <t>ZYsnQs6gQ3qfcAGgTmj62A</t>
  </si>
  <si>
    <t>DUKHCONI1BZ4SLGL7200</t>
  </si>
  <si>
    <t>Dr9lqMcBQy2zghuteiYE2w</t>
  </si>
  <si>
    <t>DUKHCONI1BZ4SLGL7205</t>
  </si>
  <si>
    <t>DYfei8gyQjCmyVyxKF4JbQ</t>
  </si>
  <si>
    <t>DUKHCONI1BZ4FFGL5185</t>
  </si>
  <si>
    <t>bpPsO8mMQLGiv+IbSoIOSQ</t>
  </si>
  <si>
    <t>DUKHCONI1BZ4FFGL5190</t>
  </si>
  <si>
    <t>RPyDG91YTU69lLFZSCxJQg</t>
  </si>
  <si>
    <t>DUKHCONI1BZ4FFGL5195</t>
  </si>
  <si>
    <t>kgDz2SutScKCsBV6MXF6vw</t>
  </si>
  <si>
    <t>DUKHCONI1BZ4FFGL5200</t>
  </si>
  <si>
    <t>jINHCMhjTy2LQ1GmVFieEA</t>
  </si>
  <si>
    <t>DUKHCONI1BZ4FFGL5205</t>
  </si>
  <si>
    <t>wmY8Fbw0SoCHrMy4KaI06A</t>
  </si>
  <si>
    <t>DUKHCONI1BZ4FFGL5210</t>
  </si>
  <si>
    <t>U/dqGpjbSR2x90SM59ARnQ</t>
  </si>
  <si>
    <t>DUKHCONI1BZ4WSGL5180</t>
  </si>
  <si>
    <t>l5hyv3DMQMS95hc38uMvzA</t>
  </si>
  <si>
    <t>DUKHCONI1BZ4WSGL5155</t>
  </si>
  <si>
    <t>oi/zLTdMRUKL0XDA6kHU3g</t>
  </si>
  <si>
    <t>DUKHCONI1BZ4WSGL5160</t>
  </si>
  <si>
    <t>gcWktnH2QTq7Om6fJm22uQ</t>
  </si>
  <si>
    <t>DUKHCONI1BZ4WSGL5165</t>
  </si>
  <si>
    <t>o2FKmXcRSVm2D6HmhLYsXg</t>
  </si>
  <si>
    <t>DUKHCONI1BZ4WSGL5170</t>
  </si>
  <si>
    <t>o35O0+50RbG2YRB8NFtCQw</t>
  </si>
  <si>
    <t>DUKHCONI1BZ4WSGL5175</t>
  </si>
  <si>
    <t>o6m6pj3rTs6fc5qHhXvRAw</t>
  </si>
  <si>
    <t>DUKHCONI1BZ4TCGL5295</t>
  </si>
  <si>
    <t>M+n3LPX+TOi2YzyjPuPq+g</t>
  </si>
  <si>
    <t>DUKHCONI1BZ4TCGL5300</t>
  </si>
  <si>
    <t>DUKHCONI1BZ4TCGL5305</t>
  </si>
  <si>
    <t>aSZAuiaITvaNgUVSfBuVdQ</t>
  </si>
  <si>
    <t>DUKHCONI1BZ4TCGL5310</t>
  </si>
  <si>
    <t>0OIHyyUZRkOwf8/Ynyo0Bw</t>
  </si>
  <si>
    <t>DUKHCONI1BZ4STGL5235</t>
  </si>
  <si>
    <t>lkx19wDxQ9uk2dDt8DRymw</t>
  </si>
  <si>
    <t>DUKHCONI1BZ4STGL5240</t>
  </si>
  <si>
    <t>uavSjfs8RcCZsSwbqiB4Ug</t>
  </si>
  <si>
    <t>DUKHCONI1BZ4STGL5245</t>
  </si>
  <si>
    <t>Oun2sd+VSZ6DS01423HknA</t>
  </si>
  <si>
    <t>DUKHCONI1BZ4STGL5250</t>
  </si>
  <si>
    <t>77NfZhKTRFGII7Eu+omAnQ</t>
  </si>
  <si>
    <t>DUKHCONI1BZ4STGL5255</t>
  </si>
  <si>
    <t>etX3Ym8DTNGN9/7DAl2UtA</t>
  </si>
  <si>
    <t>DUKHCONI1BZ4STGL5260</t>
  </si>
  <si>
    <t>jvWdigBPRsOm+OYUG1YTXA</t>
  </si>
  <si>
    <t>DUKHCONI1BZ4DRGL5115</t>
  </si>
  <si>
    <t>wh1kvTI2QD6nXWJsRMP8zQ</t>
  </si>
  <si>
    <t>DUKHCONI1BZ4DRGL5120</t>
  </si>
  <si>
    <t>FeEekZPDTcSyUj3OSE1GYw</t>
  </si>
  <si>
    <t>DUKHCONI1BZ4DRGL5125</t>
  </si>
  <si>
    <t>/iGb0wmvT/mlMjEMpA+b+A</t>
  </si>
  <si>
    <t>DUKHCONI1BZ4DRGL5130</t>
  </si>
  <si>
    <t>AcIZEQheQpKIP98yhzeR5Q</t>
  </si>
  <si>
    <t>DUKHCONI1BZ4PSGL7000</t>
  </si>
  <si>
    <t>KBflIrE1QCuAiML0BaIPuQ</t>
  </si>
  <si>
    <t>DUKHCONI1BZ4PSGL7005</t>
  </si>
  <si>
    <t>3YjLnnfZSM2SrG3dbb2wNw</t>
  </si>
  <si>
    <t>DUKHCONI1BZ4PSGL7010</t>
  </si>
  <si>
    <t>1khut1XtTUC80UaROknzYg</t>
  </si>
  <si>
    <t>DUKHCONI1BZ4PSGL7015</t>
  </si>
  <si>
    <t>oIEPFEd0SpGEhoxAGmpoJA</t>
  </si>
  <si>
    <t>DUKHCONI1BZ4ELGL5215</t>
  </si>
  <si>
    <t>QwK6h+MyRQSrgDOcblQbXg</t>
  </si>
  <si>
    <t>DUKHCONI1BZ4ELGL5220</t>
  </si>
  <si>
    <t>sDAXgxIbRrOm8GQKKyOZ5Q</t>
  </si>
  <si>
    <t>DUKHCONI1BZ4ELGL5225</t>
  </si>
  <si>
    <t>YVhQsTUdRz6kgymsx06Bjg</t>
  </si>
  <si>
    <t>DUKHCONI1BZ4ELGL5230</t>
  </si>
  <si>
    <t>ODSVIdLPTSeWcBukmNIX4Q</t>
  </si>
  <si>
    <t>DUKHCONI1BZ4BWGL5315</t>
  </si>
  <si>
    <t>coYyPsNkRt6ASxd6rHNb5A</t>
  </si>
  <si>
    <t>DUKHCONI1BZ4BWGL5320</t>
  </si>
  <si>
    <t>AzsJYpk9Qie7ZAO57wmYYA</t>
  </si>
  <si>
    <t>DUKHCONI1BZ4BWGL5325</t>
  </si>
  <si>
    <t>DUKHCONI1BZ4BWGL5330</t>
  </si>
  <si>
    <t>j71ReuHcQkO8GOop2TNQ/w</t>
  </si>
  <si>
    <t>DUKHCONI1BZ4RWGL6000</t>
  </si>
  <si>
    <t>XblDjYqcQMm1yrfX6sCn3g</t>
  </si>
  <si>
    <t>DUKHCONI1BZ4RWGL6005</t>
  </si>
  <si>
    <t>r5j/zGYTSO+HY3MVq/G4Ag</t>
  </si>
  <si>
    <t>DUKHCONI1BZ4RWGL6010</t>
  </si>
  <si>
    <t>9iumzNifS3+R73YwUVOR/Q</t>
  </si>
  <si>
    <t>DUKHCONI1BZ4RWGL6015</t>
  </si>
  <si>
    <t>a4JQTMjIQ7uRYmuTHGfcNw</t>
  </si>
  <si>
    <t>DUKHCONI1BZ4RWGL6020</t>
  </si>
  <si>
    <t>k2sfCHt8Tu+UrxyzRyrojA</t>
  </si>
  <si>
    <t>DUKHCONI1BZ4RWGL6025</t>
  </si>
  <si>
    <t>yfi0ODRcTH6bOvSi+ViVFw</t>
  </si>
  <si>
    <t>DUKHCONI1BZ4RWGL6030</t>
  </si>
  <si>
    <t>SK8SsjYfTuiKokPRpCNQPg</t>
  </si>
  <si>
    <t>DUKHCONI1BZ1SAGL5135</t>
  </si>
  <si>
    <t>6KjaqcDgQFGjqNOqkbFZDw</t>
  </si>
  <si>
    <t>DUKHCONI1BZ1SAGL5140</t>
  </si>
  <si>
    <t>30ePbo/wQ4Wt80ki7FFSUA</t>
  </si>
  <si>
    <t>DUKHCONI1BZ1SAGL5145</t>
  </si>
  <si>
    <t>YxUDIhA2SJSj54blU+j4Sw</t>
  </si>
  <si>
    <t>DUKHCONI1BZ1SAGL5150</t>
  </si>
  <si>
    <t>R/DUpmQVQn23L5GWhYo9OQ</t>
  </si>
  <si>
    <t>DUKHCONI1BZ1TCGL5295</t>
  </si>
  <si>
    <t>sRJQwtdBQwi9drEMcf+ujg</t>
  </si>
  <si>
    <t>DUKHCONI1BZ1TCGL5300</t>
  </si>
  <si>
    <t>TYiCSZCNQN2H165x12WR/w</t>
  </si>
  <si>
    <t>DUKHCONI1BZ1TCGL5305</t>
  </si>
  <si>
    <t>1jigVh3TTlmeNbMqxfaD3A</t>
  </si>
  <si>
    <t>DUKHCONI1BZ1TCGL5310</t>
  </si>
  <si>
    <t>APNiQnlrRz60dbzxAqkppQ</t>
  </si>
  <si>
    <t>DUKHCONI1BZ1DRGL5115</t>
  </si>
  <si>
    <t>P46G2VGhQAi4EYd7i8Y0hA</t>
  </si>
  <si>
    <t>DUKHCONI1BZ1DRGL5120</t>
  </si>
  <si>
    <t>q6JIvoV0SfKBy3N1rqm7MA</t>
  </si>
  <si>
    <t>DUKHCONI1BZ1DRGL5125</t>
  </si>
  <si>
    <t>rjCfM307TAeGLE+7H9vv3Q</t>
  </si>
  <si>
    <t>DUKHCONI1BZ1DRGL5130</t>
  </si>
  <si>
    <t>/nFK/T++S/KaxCyS9JTtBQ</t>
  </si>
  <si>
    <t>DUKHCONI1BZ1STGL5235</t>
  </si>
  <si>
    <t>IcAeZQLaQBaChlqhnIUzUQ</t>
  </si>
  <si>
    <t>DUKHCONI1BZ1STGL5240</t>
  </si>
  <si>
    <t>nOsDm2OvSSGpJRgNNWECoA</t>
  </si>
  <si>
    <t>DUKHCONI1BZ1STGL5245</t>
  </si>
  <si>
    <t>JPwamGVKQFqKKkP+5gGXdA</t>
  </si>
  <si>
    <t>DUKHCONI1BZ1STGL5250</t>
  </si>
  <si>
    <t>yUpXarHxT5CMWzhf1/oDsQ</t>
  </si>
  <si>
    <t>DUKHCONI1BZ1STGL5255</t>
  </si>
  <si>
    <t>Um1H10k+Rauig4Xg1kNzdQ</t>
  </si>
  <si>
    <t>DUKHCONI1BZ1STGL5260</t>
  </si>
  <si>
    <t>qTwFTjmYQvyRfS3vQcsX7g</t>
  </si>
  <si>
    <t>DUKHCONI1BZ1IRGL5265</t>
  </si>
  <si>
    <t>xDlE82VlSF+ozROa/ZKIYA</t>
  </si>
  <si>
    <t>DUKHCONI1BZ1IRGL5270</t>
  </si>
  <si>
    <t>AVT1jqRWS8il1KvDILIIzA</t>
  </si>
  <si>
    <t>DUKHCONI1BZ1IRGL5275</t>
  </si>
  <si>
    <t>XbpdVZ9XT8Wbzy9r8Mvy/A</t>
  </si>
  <si>
    <t>DUKHCONI1BZ1IRGL5280</t>
  </si>
  <si>
    <t>ntn+Fv6TQvOxthiqHojWIw</t>
  </si>
  <si>
    <t>DUKHCONI1BZ1IRGL5285</t>
  </si>
  <si>
    <t>zCtsq4vRSBuh6eBXcOxDmA</t>
  </si>
  <si>
    <t>DUKHCONI1BZ1IRGL5290</t>
  </si>
  <si>
    <t>jbxzboy1Tb6ilXauJDER9Q</t>
  </si>
  <si>
    <t>DUKHCONI1BZ1HDGL7020</t>
  </si>
  <si>
    <t>MDUQtW/sSfK9KDhZLCnS0w</t>
  </si>
  <si>
    <t>DUKHCONI1BZ1HDGL7025</t>
  </si>
  <si>
    <t>cRJdE/UkTH+Qxax7bTQimA</t>
  </si>
  <si>
    <t>DUKHCONI1BZ1HDGL7030</t>
  </si>
  <si>
    <t>Dj9EmILvQ9+ArqtDvo8JFg</t>
  </si>
  <si>
    <t>DUKHCONI1BZ1HDGL7035</t>
  </si>
  <si>
    <t>iq+GO5PKSEu4tvfs2tSb8A</t>
  </si>
  <si>
    <t>DUKHCONI1BZ1HDGL7040</t>
  </si>
  <si>
    <t>r+fdGXFmQISDLwlf2rC/QQ</t>
  </si>
  <si>
    <t>DUKHCONI1BZ1BWGL5330</t>
  </si>
  <si>
    <t>Y3LYxHS8SgG4xrZnW4SDYg</t>
  </si>
  <si>
    <t>DUKHCONI1BZ1BWGL5315</t>
  </si>
  <si>
    <t>T62GPiPgRzq3i5egSmkIbw</t>
  </si>
  <si>
    <t>DUKHCONI1BZ1BWGL5320</t>
  </si>
  <si>
    <t>XozXnqVQQICmzIM+Uhx9AQ</t>
  </si>
  <si>
    <t>DUKHCONI1BZ1BWGL5325</t>
  </si>
  <si>
    <t>avorwNANRVat/AxWSKEmQQ</t>
  </si>
  <si>
    <t>DUKHCONI1BZ1PSGL7000</t>
  </si>
  <si>
    <t>spvEqm83RpCIizr22GOq4g</t>
  </si>
  <si>
    <t>DUKHCONI1BZ1PSGL7005</t>
  </si>
  <si>
    <t>2YUuWxMRQ1+7nbrV7JriQA</t>
  </si>
  <si>
    <t>DUKHCONI1BZ1PSGL7010</t>
  </si>
  <si>
    <t>hrKSMKk9ShuDu2UNn5WtZQ</t>
  </si>
  <si>
    <t>DUKHCONI1BZ1PSGL7015</t>
  </si>
  <si>
    <t>oFHzMGKVTvKRQmS8YzI0pA</t>
  </si>
  <si>
    <t>DUKHCONI1BZ1FFGL5185</t>
  </si>
  <si>
    <t>J6RE0cduTJy30bb49mteww</t>
  </si>
  <si>
    <t>DUKHCONI1BZ1FFGL5190</t>
  </si>
  <si>
    <t>8GNjDgRoQbmgP0PCjeVV2w</t>
  </si>
  <si>
    <t>DUKHCONI1BZ1FFGL5195</t>
  </si>
  <si>
    <t>/HwdGuiSRla4pvzjTPccQg</t>
  </si>
  <si>
    <t>DUKHCONI1BZ1FFGL5200</t>
  </si>
  <si>
    <t>KyG0SbJQQ86U+h8lXsdflA</t>
  </si>
  <si>
    <t>DUKHCONI1BZ1FFGL5205</t>
  </si>
  <si>
    <t>+0XRH/22QlG5TDeyJyIYdg</t>
  </si>
  <si>
    <t>DUKHCONI1BZ1FFGL5210</t>
  </si>
  <si>
    <t>nQf2bDR3S9WoBgRxAZHZXg</t>
  </si>
  <si>
    <t>DUKHCONI1BZ1SLGL7200</t>
  </si>
  <si>
    <t>Oz0SD61fRz6Y2/hh5y+IAw</t>
  </si>
  <si>
    <t>DUKHCONI1BZ1SLGL7210</t>
  </si>
  <si>
    <t>Bi7VXeEaSUuuYRu6HPLpRw</t>
  </si>
  <si>
    <t>DUKHCONI1BZ1SLGL7205</t>
  </si>
  <si>
    <t>4Kc7nxR4RL231Zq5W4hf9g</t>
  </si>
  <si>
    <t>DUKHCONI1BZ1WSGL5155</t>
  </si>
  <si>
    <t>5f6TkcxnQIuv4/c3R09ZaQ</t>
  </si>
  <si>
    <t>DUKHCONI1BZ1WSGL5160</t>
  </si>
  <si>
    <t>oaVudmipQSyygoNz69dMOA</t>
  </si>
  <si>
    <t>DUKHCONI1BZ1WSGL5165</t>
  </si>
  <si>
    <t>fHounxWbRSWi1AkkTIH4ig</t>
  </si>
  <si>
    <t>DUKHCONI1BZ1WSGL5170</t>
  </si>
  <si>
    <t>45K8+gtcQTC0XiZTGh9WDw</t>
  </si>
  <si>
    <t>DUKHCONI1BZ1WSGL5175</t>
  </si>
  <si>
    <t>xZGTGYczQbuuWYZQo/XD2w</t>
  </si>
  <si>
    <t>DUKHCONI1BZ1WSGL5180</t>
  </si>
  <si>
    <t>w1Ef5mJfTOScUUbd/w23OA</t>
  </si>
  <si>
    <t>DUKHCONI1BZ1ELGL5215</t>
  </si>
  <si>
    <t>jU4Hpms1Q1Cf0wZbEO8+jQ</t>
  </si>
  <si>
    <t>DUKHCONI1BZ1ELGL5220</t>
  </si>
  <si>
    <t>9hR6STZUS9qULwVmZSY5cQ</t>
  </si>
  <si>
    <t>DUKHCONI1BZ1ELGL5225</t>
  </si>
  <si>
    <t>eIyUoc8oTe+tBFSTCYdM9g</t>
  </si>
  <si>
    <t>DUKHCONI1BZ1ELGL5230</t>
  </si>
  <si>
    <t>GuyqXZuwRFeCOE28o1e2wg</t>
  </si>
  <si>
    <t>DUKHCONI1BZ1RWGL6000</t>
  </si>
  <si>
    <t>uua9UjNfT/y3TMAZEkZltw</t>
  </si>
  <si>
    <t>DUKHCONI1BZ1RWGL6005</t>
  </si>
  <si>
    <t>4sioHMEqQ6CVlIkq9qt0FA</t>
  </si>
  <si>
    <t>DUKHCONI1BZ1RWGL6010</t>
  </si>
  <si>
    <t>oClptBrzTy2+fmX/3yeqNg</t>
  </si>
  <si>
    <t>DUKHCONI1BZ1RWGL6015</t>
  </si>
  <si>
    <t>dmN58+cfSM2Sv5KMWNHKPA</t>
  </si>
  <si>
    <t>DUKHCONI1BZ1RWGL6020</t>
  </si>
  <si>
    <t>M1OEBTzxQkiKkWU0lpw19Q</t>
  </si>
  <si>
    <t>DUKHCONI1BZ1RWGL6025</t>
  </si>
  <si>
    <t>0zR9fmeHSrqVPjscvJJtDg</t>
  </si>
  <si>
    <t>DUKHCONI1BZ1RWGL6030</t>
  </si>
  <si>
    <t>8fJtfLpsTTWSbt2EdnymQQ</t>
  </si>
  <si>
    <t>DUKHCONP03Z2ACTC8000</t>
  </si>
  <si>
    <t>UmncrCEcSwmmSJLdv+6l/Q</t>
  </si>
  <si>
    <t>DUKHCONP03Z2ELTC8010</t>
  </si>
  <si>
    <t>I4FVBGV/QKCbefmz6Zodwg</t>
  </si>
  <si>
    <t>DUKHCONP03Z2PLTC8005</t>
  </si>
  <si>
    <t>e8MzXB2rQ3GrK5kr/b3HOA</t>
  </si>
  <si>
    <t>DUKHCONP03Z2AREL3665</t>
  </si>
  <si>
    <t>X6XLtPPtQvauF/UsBNhsyg</t>
  </si>
  <si>
    <t>DUKHCONP03Z2AREL3675</t>
  </si>
  <si>
    <t>GRC Panel Works</t>
  </si>
  <si>
    <t>WUQiSca2QRebwIaXFHqdUA</t>
  </si>
  <si>
    <t>DUKHCONP03Z2AREL3680</t>
  </si>
  <si>
    <t>QcFHNkjzSa6C9dNGB3ysgA</t>
  </si>
  <si>
    <t>DUKHCONP03Z2ARRF3630</t>
  </si>
  <si>
    <t>FC1mN3shR+Sx3mKKSLhP+g</t>
  </si>
  <si>
    <t>DUKHCONP03Z2ARRF3635</t>
  </si>
  <si>
    <t>CMx2Zu2STPekHnByP89JOw</t>
  </si>
  <si>
    <t>DUKHCONP03Z2ARRF3640</t>
  </si>
  <si>
    <t>yQe7UApTRZO9qh0aJdj1og</t>
  </si>
  <si>
    <t>DUKHCONP03Z2ARRF3645</t>
  </si>
  <si>
    <t>E+KZLPc1TcaeKacmwL4Q1A</t>
  </si>
  <si>
    <t>DUKHCONP03Z2ARRF3655</t>
  </si>
  <si>
    <t>WPUKfQM8RDiwAiQSjC911g</t>
  </si>
  <si>
    <t>DUKHCONP03Z2ARRF3650</t>
  </si>
  <si>
    <t>SjmApVhyR3OeRJhRWC76pw</t>
  </si>
  <si>
    <t>DUKHCONP03Z2ARRF3660</t>
  </si>
  <si>
    <t>N/bZKyMUSKmD/rR3lr+r6A</t>
  </si>
  <si>
    <t>DUKHCONP03Z2ARRF3600</t>
  </si>
  <si>
    <t>sDIICuPETmC0COE4UnLU4w</t>
  </si>
  <si>
    <t>DUKHCONP03Z2ARRF3605</t>
  </si>
  <si>
    <t>jLZH2ojzS6O1R/NEp18Y9Q</t>
  </si>
  <si>
    <t>DUKHCONP03Z2ARRF3610</t>
  </si>
  <si>
    <t>PlLkLVS0SH+o8O6D2MBRog</t>
  </si>
  <si>
    <t>DUKHCONP03Z2ARRF3695</t>
  </si>
  <si>
    <t>Painting</t>
  </si>
  <si>
    <t>BuIQQ9QhQ8iSAAR/MOmNSA</t>
  </si>
  <si>
    <t>DUKHCONP03Z2ARRF3620</t>
  </si>
  <si>
    <t>Epoxy Painting</t>
  </si>
  <si>
    <t>kIHwhN6rSCmi4Dr2rYrKBQ</t>
  </si>
  <si>
    <t>DUKHCONP03Z2ARFF3300</t>
  </si>
  <si>
    <t>96O9zINUTRaDU6CqePc4YA</t>
  </si>
  <si>
    <t>DUKHCONP03Z2ARFF3305</t>
  </si>
  <si>
    <t>lRu5k+kAS/2IRmeZhzKD3Q</t>
  </si>
  <si>
    <t>DUKHCONP03Z2ARFF3310</t>
  </si>
  <si>
    <t>KV2uMyHLQzOctYbDz0jn4g</t>
  </si>
  <si>
    <t>DUKHCONP03Z2ARFF3315</t>
  </si>
  <si>
    <t>lfu1xezyT+aXp/ALntTJGw</t>
  </si>
  <si>
    <t>DUKHCONP03Z2ARFF3330</t>
  </si>
  <si>
    <t>xJboz2VpRSWjKjHoMUAz1A</t>
  </si>
  <si>
    <t>DUKHCONP03Z2ARFF3320</t>
  </si>
  <si>
    <t>WEyvOTqbRxqsdcL5tcWZ0g</t>
  </si>
  <si>
    <t>DUKHCONP03Z2ARFF3325</t>
  </si>
  <si>
    <t>MBiK6Az6SVyHNw7+jN9d4A</t>
  </si>
  <si>
    <t>DUKHCONP03Z2ARFF3335</t>
  </si>
  <si>
    <t>4nv3jBQgRQaiPjlvi0cOMg</t>
  </si>
  <si>
    <t>DUKHCONP03Z2ARFF3350</t>
  </si>
  <si>
    <t>PnZe7dxkRyuj2qnyhUdl+g</t>
  </si>
  <si>
    <t>DUKHCONP03Z2ARFF3345</t>
  </si>
  <si>
    <t>HIorjQziR0SDR7uHYb8nzA</t>
  </si>
  <si>
    <t>DUKHCONP03Z2ARFF3355</t>
  </si>
  <si>
    <t>ZMDzOXWWSiuB6LllctQQDA</t>
  </si>
  <si>
    <t>DUKHCONP03Z2ARFF3360</t>
  </si>
  <si>
    <t>sFwtpqttSEuRM2WeBBjL8g</t>
  </si>
  <si>
    <t>DUKHCONP03Z2ARFF3365</t>
  </si>
  <si>
    <t>tsbB8IdsRbKdqqZcsAEKXA</t>
  </si>
  <si>
    <t>DUKHCONP03Z2ARFF3370</t>
  </si>
  <si>
    <t>S/vD3Z9ERFmlwHD6Xj6kpw</t>
  </si>
  <si>
    <t>DUKHCONP03Z2ARFF3380</t>
  </si>
  <si>
    <t>DtcnTPm4SWuzZ8wsWPOCuw</t>
  </si>
  <si>
    <t>DUKHCONP03Z2ARFF3375</t>
  </si>
  <si>
    <t>GnbF19VOTPWyAbm5UEOVWQ</t>
  </si>
  <si>
    <t>DUKHCONP03Z2ARFF3390</t>
  </si>
  <si>
    <t>yW7eDwX0SnaRWE3cfqEPmA</t>
  </si>
  <si>
    <t>DUKHCONP03Z2ARFF3385</t>
  </si>
  <si>
    <t>7mmiObvjSByqRbnAXNzt9w</t>
  </si>
  <si>
    <t>DUKHCONP03Z2ARFF3395</t>
  </si>
  <si>
    <t>2meuVwm2RaqfNHBbZeLFUg</t>
  </si>
  <si>
    <t>DUKHCONP03Z2ARGF3020</t>
  </si>
  <si>
    <t>w0hVq1lxR1WLJkGRUTxxgQ</t>
  </si>
  <si>
    <t>DUKHCONP03Z2ARGF3025</t>
  </si>
  <si>
    <t>L0JnqvIbRnqeqX8V96jPHg</t>
  </si>
  <si>
    <t>DUKHCONP03Z2ARGF3040</t>
  </si>
  <si>
    <t>J+cmMGQ3Rt+isdCI2SPX3A</t>
  </si>
  <si>
    <t>DUKHCONP03Z2ARGF3035</t>
  </si>
  <si>
    <t>3bVDxWUNQs+gJ5ndEkpffg</t>
  </si>
  <si>
    <t>DUKHCONP03Z2ARGF3050</t>
  </si>
  <si>
    <t>/jP55/PpQRWlVkTU6G3xKw</t>
  </si>
  <si>
    <t>DUKHCONP03Z2ARGF3045</t>
  </si>
  <si>
    <t>h/Vvid5STs+PkmwMDOsjqQ</t>
  </si>
  <si>
    <t>DUKHCONP03Z2ARGF3055</t>
  </si>
  <si>
    <t>wK2O/mj1QTS5NWomTPz+Jg</t>
  </si>
  <si>
    <t>DUKHCONP03Z2ARGF3060</t>
  </si>
  <si>
    <t>rK7RZCajT2KTZQKCWPWmLA</t>
  </si>
  <si>
    <t>DUKHCONP03Z2ARGF3065</t>
  </si>
  <si>
    <t>Y6jjndZiQ7K3Ezhb+pflnw</t>
  </si>
  <si>
    <t>DUKHCONP03Z2ARGF3070</t>
  </si>
  <si>
    <t>fYJ8ts/iR9OT3eLa9WQ84A</t>
  </si>
  <si>
    <t>DUKHCONP03Z2ARGF3080</t>
  </si>
  <si>
    <t>hn4DKDpWTlinUbTFEd+W4g</t>
  </si>
  <si>
    <t>DUKHCONP03Z2ARGF3075</t>
  </si>
  <si>
    <t>Ld8XUHbhR82YkVQGISqxgA</t>
  </si>
  <si>
    <t>DUKHCONP03Z2ARGF3090</t>
  </si>
  <si>
    <t>6j6yXIrqTpej48YnH5mZyw</t>
  </si>
  <si>
    <t>DUKHCONP03Z2ARGF3085</t>
  </si>
  <si>
    <t>at4FmkHZSSqfYT4PmXX21Q</t>
  </si>
  <si>
    <t>DUKHCONP03Z2ARGF3095</t>
  </si>
  <si>
    <t>jMHkMF1oSWarqgVaLu8efA</t>
  </si>
  <si>
    <t>DUKHCONP03Z2ARGF3000</t>
  </si>
  <si>
    <t>tvuLjp8+SCSLKlgP2YgpMQ</t>
  </si>
  <si>
    <t>DUKHCONP03Z2ARGF3005</t>
  </si>
  <si>
    <t>wC0KHwdoTXOM+VlH32f3+w</t>
  </si>
  <si>
    <t>DUKHCONP03Z2ARGF3010</t>
  </si>
  <si>
    <t>x0d9l4n+TgivUWISAHj2jg</t>
  </si>
  <si>
    <t>DUKHCONP03Z2ARGF3015</t>
  </si>
  <si>
    <t>C8n78WqOSe2f/lEozxLDaA</t>
  </si>
  <si>
    <t>DUKHCONP03Z2ARGF3030</t>
  </si>
  <si>
    <t>G3VOghAVQUyaK9DyJYe8rg</t>
  </si>
  <si>
    <t>DUKHCONP03Z2WTEX5030</t>
  </si>
  <si>
    <t>1nnfuHycS7G6FtBwc88/7Q</t>
  </si>
  <si>
    <t>DOMESTIC WATER TANK &amp; PUMP ROOM</t>
  </si>
  <si>
    <t>DUKHCONP03Z2WTEX5035</t>
  </si>
  <si>
    <t>PWXyMk3dQsaUtDJaHK/QDg</t>
  </si>
  <si>
    <t>DUKHCONP03Z2WTEX5040</t>
  </si>
  <si>
    <t>mOBf8tDwSWavErhOwBCmXg</t>
  </si>
  <si>
    <t>DUKHCONP03Z2WTEX5045</t>
  </si>
  <si>
    <t>vxWVRZ5UTG6cMp9beHM6zg</t>
  </si>
  <si>
    <t>DUKHCONP03Z2WTEX5050</t>
  </si>
  <si>
    <t>zdoqgfGsS668IECTXJA09g</t>
  </si>
  <si>
    <t>DUKHCONP03Z2WTEX5060</t>
  </si>
  <si>
    <t>bkCR/tMGRSC1aXO8PrDY9A</t>
  </si>
  <si>
    <t>DUKHCONP03Z2WTEX5065</t>
  </si>
  <si>
    <t>OnjxNIzETueVxJjoHuuT9g</t>
  </si>
  <si>
    <t>DUKHCONP03Z2WTEX5080</t>
  </si>
  <si>
    <t>Domestic Water Tank Electrical works</t>
  </si>
  <si>
    <t>KSHbnN0NQ+qZCk67PrEPig</t>
  </si>
  <si>
    <t>DUKHCONP03Z2WTEX5070</t>
  </si>
  <si>
    <t>Domestic Water Tank Plumbings works</t>
  </si>
  <si>
    <t>G4a9YLzVRlmKrpDIlHjqKQ</t>
  </si>
  <si>
    <t>DUKHCONP03Z2WTEX5075</t>
  </si>
  <si>
    <t>Domestic Water Tank AC works</t>
  </si>
  <si>
    <t>9yQ4cePTTIGL74WbWvT2MA</t>
  </si>
  <si>
    <t>DUKHCONP03Z2WTEX5085</t>
  </si>
  <si>
    <t>Domestic Water Tank Firefighting works</t>
  </si>
  <si>
    <t>3BweqIE1SZCQEI83i+oy8Q</t>
  </si>
  <si>
    <t>DUKHCONP03Z2MSEX5020</t>
  </si>
  <si>
    <t>FPEWukrLS7Cf4bn08j2cQA</t>
  </si>
  <si>
    <t>DUKHCONP03Z2MSEX5025</t>
  </si>
  <si>
    <t>ODIJB/T0Q6idBPRAMv56ZQ</t>
  </si>
  <si>
    <t>DUKHCONP03Z2MSEX5015</t>
  </si>
  <si>
    <t>f/IGSabzRUWdS9XyuZgkdA</t>
  </si>
  <si>
    <t>DUKHCONP03Z2MSEX5000</t>
  </si>
  <si>
    <t>C1bdmfSQQ/iaCn1MuBjxnA</t>
  </si>
  <si>
    <t>DUKHCONP03Z2MSEX5005</t>
  </si>
  <si>
    <t>ChK0yiFpTFagduveDLemcg</t>
  </si>
  <si>
    <t>DUKHCONP03Z2MSEX5010</t>
  </si>
  <si>
    <t>dSKlUI+fSz+MPj7iw4m0OA</t>
  </si>
  <si>
    <t>DUKHCONP03Z2STUG1045</t>
  </si>
  <si>
    <t>h2m1VizHTeeTXG2BgphGjA</t>
  </si>
  <si>
    <t>DUKHCONP03Z2STUG1000</t>
  </si>
  <si>
    <t>dzQ4FUyxSN6/SvOXr/QsrA</t>
  </si>
  <si>
    <t>DUKHCONP03Z2STUG1005</t>
  </si>
  <si>
    <t>y2J9Xv+IT0+5D08BKs0xmQ</t>
  </si>
  <si>
    <t>DUKHCONP03Z2STUG1010</t>
  </si>
  <si>
    <t>r0x0sfnJSsmOM1TASTn60g</t>
  </si>
  <si>
    <t>DUKHCONP03Z2STUG1015</t>
  </si>
  <si>
    <t>cVK7ZCIHQVG5OD7SvuZ6ug</t>
  </si>
  <si>
    <t>DUKHCONP03Z2STUG1020</t>
  </si>
  <si>
    <t>h2Vgcdt1S8Sha8qHM/UD/A</t>
  </si>
  <si>
    <t>DUKHCONP03Z2STUG1025</t>
  </si>
  <si>
    <t>jHGxjmxURDygS5kATnCXZg</t>
  </si>
  <si>
    <t>DUKHCONP03Z2STUG1030</t>
  </si>
  <si>
    <t>XeWGFmdLSjCYc6o+Kux+8A</t>
  </si>
  <si>
    <t>DUKHCONP03Z2STUG1035</t>
  </si>
  <si>
    <t>7DJhwwbNRIK+ADSPH5h32g</t>
  </si>
  <si>
    <t>DUKHCONP03Z2STUG1040</t>
  </si>
  <si>
    <t>1SwMi4n+SOWpw0Pd4bABiQ</t>
  </si>
  <si>
    <t>DUKHCONP03Z2STFF2020</t>
  </si>
  <si>
    <t>CiebM0+YRcKEzCMrwfr//w</t>
  </si>
  <si>
    <t>DUKHCONP03Z2STFF2025</t>
  </si>
  <si>
    <t>9NUa/FFGQv6nvBzt6LsD4A</t>
  </si>
  <si>
    <t>DUKHCONP03Z2STFF2030</t>
  </si>
  <si>
    <t>Ah+HSY3XTA6cycuQGPIC3w</t>
  </si>
  <si>
    <t>DUKHCONP03Z2STFF2035</t>
  </si>
  <si>
    <t>U4jiQLB6T6WcV1j7XKqlow</t>
  </si>
  <si>
    <t>DUKHCONP03Z2STRF2040</t>
  </si>
  <si>
    <t>yIKChX2NQ42VLZaG6g9Jsg</t>
  </si>
  <si>
    <t>DUKHCONP03Z2STRF2045</t>
  </si>
  <si>
    <t>obOC8z7eQP6g9xAXTol0Cg</t>
  </si>
  <si>
    <t>DUKHCONP03Z2STRF2050</t>
  </si>
  <si>
    <t>Slab-Rebar &amp; Formwork</t>
  </si>
  <si>
    <t>0cH7TqUHQeSC8TknncVkeA</t>
  </si>
  <si>
    <t>DUKHCONP03Z2STRF2055</t>
  </si>
  <si>
    <t>Slab-Concrete</t>
  </si>
  <si>
    <t>kD+7Ca3jTgGycMc9DVTiVw</t>
  </si>
  <si>
    <t>DUKHCONP03Z2STRF2060</t>
  </si>
  <si>
    <t>zCoxaNcPQsym0A0/G/Zgnw</t>
  </si>
  <si>
    <t>DUKHCONP03Z2STRF2065</t>
  </si>
  <si>
    <t>22j26i58RaOrUKuDs0GXgA</t>
  </si>
  <si>
    <t>DUKHCONP03Z2STGF2000</t>
  </si>
  <si>
    <t>uXnJRFGAQRmA/6hzhHSSwg</t>
  </si>
  <si>
    <t>DUKHCONP03Z2STGF2005</t>
  </si>
  <si>
    <t>rKz/zyKBSoG+AywVrP/0pw</t>
  </si>
  <si>
    <t>DUKHCONP03Z2STGF2010</t>
  </si>
  <si>
    <t>d3+eYgIFTaqx6kEod13kbg</t>
  </si>
  <si>
    <t>DUKHCONP03Z2STGF2015</t>
  </si>
  <si>
    <t>4yyiX9qYSKmSg8gEH4FlCA</t>
  </si>
  <si>
    <t>DUKHCONP03Z2ACFF4615</t>
  </si>
  <si>
    <t>TsC1tXxfReWVYwtmPC0mIQ</t>
  </si>
  <si>
    <t>DUKHCONP03Z2ACFF4620</t>
  </si>
  <si>
    <t>QDI47MZURr2/fPsLhZYc0A</t>
  </si>
  <si>
    <t>DUKHCONP03Z2ACFF4625</t>
  </si>
  <si>
    <t>TA80Z6QuRa+53M7y8ZJ0Uw</t>
  </si>
  <si>
    <t>DUKHCONP03Z2ACRF4630</t>
  </si>
  <si>
    <t>0jTRtrlPTPGG6iJCTWEAzw</t>
  </si>
  <si>
    <t>DUKHCONP03Z2ACRF4635</t>
  </si>
  <si>
    <t>bRneuAP/S8e8K1efvkw9/w</t>
  </si>
  <si>
    <t>DUKHCONP03Z2ACGF4600</t>
  </si>
  <si>
    <t>XwqjSqyNSqO7JdeSPeeWsQ</t>
  </si>
  <si>
    <t>DUKHCONP03Z2ACGF4605</t>
  </si>
  <si>
    <t>gd4qiKbBT3+tzePuRnVk8w</t>
  </si>
  <si>
    <t>DUKHCONP03Z2ACGF4610</t>
  </si>
  <si>
    <t>vqNg/RrqSs2gAORobJdFnQ</t>
  </si>
  <si>
    <t>DUKHCONP03Z2PLRF4345</t>
  </si>
  <si>
    <t>6GsqsSNfQg2zOBkvf8ms9A</t>
  </si>
  <si>
    <t>DUKHCONP03Z2PLRF4350</t>
  </si>
  <si>
    <t>FULjPn8iQ+eGlwweFcPa0Q</t>
  </si>
  <si>
    <t>DUKHCONP03Z2PLRF4355</t>
  </si>
  <si>
    <t>4eoFiUBoQtOxfFGjJdtJYA</t>
  </si>
  <si>
    <t>DUKHCONP03Z2PLFF4325</t>
  </si>
  <si>
    <t>3DqNoRmUS1+cdqpHY6UHug</t>
  </si>
  <si>
    <t>DUKHCONP03Z2PLFF4330</t>
  </si>
  <si>
    <t>AQ9TGWZnQd2eUS4CXBIsuw</t>
  </si>
  <si>
    <t>DUKHCONP03Z2PLFF4335</t>
  </si>
  <si>
    <t>2jcK2yVpSHu/LSu+NuCZiA</t>
  </si>
  <si>
    <t>DUKHCONP03Z2PLFF4340</t>
  </si>
  <si>
    <t>H3em7B/PSD6qxJPe1jliNA</t>
  </si>
  <si>
    <t>DUKHCONP03Z2PLGF4305</t>
  </si>
  <si>
    <t>DUKHCONP03Z2PLGF4310</t>
  </si>
  <si>
    <t>wuIhcbPsSdKzfPEZTru4dw</t>
  </si>
  <si>
    <t>DUKHCONP03Z2PLGF4315</t>
  </si>
  <si>
    <t>8ThgjcKyRaOV9y2aqjre5g</t>
  </si>
  <si>
    <t>DUKHCONP03Z2PLGF4320</t>
  </si>
  <si>
    <t>JcnAE9e1Rk+6QL4eanfvZA</t>
  </si>
  <si>
    <t>DUKHCONP03Z2PLUG4300</t>
  </si>
  <si>
    <t>KbrS0HFASxejqUl/gJvpsA</t>
  </si>
  <si>
    <t>DUKHCONP03Z2ELFF4035</t>
  </si>
  <si>
    <t>x1jrnD/tQe+JnJhxS0Aq7g</t>
  </si>
  <si>
    <t>DUKHCONP03Z2ELFF4040</t>
  </si>
  <si>
    <t>kvgWwN8+R5SuBmbKI80ZkA</t>
  </si>
  <si>
    <t>DUKHCONP03Z2ELFF4045</t>
  </si>
  <si>
    <t>2IdmqH/URxOFO2cbhng3sg</t>
  </si>
  <si>
    <t>DUKHCONP03Z2ELFF4060</t>
  </si>
  <si>
    <t>pJjInAchQSWJbJTaJxTaSw</t>
  </si>
  <si>
    <t>DUKHCONP03Z2ELFF4065</t>
  </si>
  <si>
    <t>gL45HN7qRdKzDSHy71aosA</t>
  </si>
  <si>
    <t>DUKHCONP03Z2ELFF4055</t>
  </si>
  <si>
    <t>fcPEcm52SYCFU/Y6Wkvs2g</t>
  </si>
  <si>
    <t>DUKHCONP03Z2ELFF4050</t>
  </si>
  <si>
    <t>OkTerOsYSNWMy67YAeRdeA</t>
  </si>
  <si>
    <t>DUKHCONP03Z2ELGF4025</t>
  </si>
  <si>
    <t>hMnLeZOjRKeVCV0ydg7uRA</t>
  </si>
  <si>
    <t>DUKHCONP03Z2ELGF4015</t>
  </si>
  <si>
    <t>rw/mv9S1Tv61GDbOkmXcZA</t>
  </si>
  <si>
    <t>DUKHCONP03Z2ELGF4030</t>
  </si>
  <si>
    <t>j71or//sRmOwL/zSjL1ULg</t>
  </si>
  <si>
    <t>DUKHCONP03Z2ELGF4000</t>
  </si>
  <si>
    <t>5pbyL0U8TcCn8jhAHp/1ag</t>
  </si>
  <si>
    <t>DUKHCONP03Z2ELGF4005</t>
  </si>
  <si>
    <t>PeA8IYtlQzO7UDBU1yJk8w</t>
  </si>
  <si>
    <t>DUKHCONP03Z2ELGF4010</t>
  </si>
  <si>
    <t>kPIb2BjvTSC3VAhrC+391Q</t>
  </si>
  <si>
    <t>DUKHCONP03Z2ELGF4020</t>
  </si>
  <si>
    <t>9vygB8BuSlCjpTrSC9RqJQ</t>
  </si>
  <si>
    <t>DUKHCONP03Z2ELRF4070</t>
  </si>
  <si>
    <t>C93oFcE+RomdU3O0JmMleA</t>
  </si>
  <si>
    <t>DUKHCONP03Z2ELRF4075</t>
  </si>
  <si>
    <t>HFV78SjOTZWH5510ao+KOg</t>
  </si>
  <si>
    <t>DUKHCONP03Z5MSEX5020</t>
  </si>
  <si>
    <t>5FWonS4GRAWu4Fp2cCI6iw</t>
  </si>
  <si>
    <t>DUKHCONP03Z5MSEX5025</t>
  </si>
  <si>
    <t>TGsOHmyUTrm1YiQwn8utuA</t>
  </si>
  <si>
    <t>DUKHCONP03Z5MSEX5015</t>
  </si>
  <si>
    <t>GgZrbfeyRLWGXjs2bsFlXA</t>
  </si>
  <si>
    <t>DUKHCONP03Z5MSEX5000</t>
  </si>
  <si>
    <t>Yze8L96YSea8uzDZZl3FQQ</t>
  </si>
  <si>
    <t>DUKHCONP03Z5MSEX5005</t>
  </si>
  <si>
    <t>nKYKkXZtRc6qSuWLx9VQaA</t>
  </si>
  <si>
    <t>DUKHCONP03Z5MSEX5010</t>
  </si>
  <si>
    <t>WcXH208SQM28A9nF4bpOog</t>
  </si>
  <si>
    <t>DUKHCONP03Z5WTEX5040</t>
  </si>
  <si>
    <t>mRqTkLgtSVuShcIKjF4gSQ</t>
  </si>
  <si>
    <t>DUKHCONP03Z5WTEX5045</t>
  </si>
  <si>
    <t>aYZ1yOC2SAK09t3ZsITSEA</t>
  </si>
  <si>
    <t>DUKHCONP03Z5WTEX5050</t>
  </si>
  <si>
    <t>xRaNXm3kQTmEKfDNdotgGQ</t>
  </si>
  <si>
    <t>DUKHCONP03Z5WTEX5060</t>
  </si>
  <si>
    <t>e/eV9BPqQH2Lfpgs4tYExw</t>
  </si>
  <si>
    <t>DUKHCONP03Z5WTEX5065</t>
  </si>
  <si>
    <t>pzWPg3ENQ2+Ep+8FJ2I6gw</t>
  </si>
  <si>
    <t>DUKHCONP03Z5WTEX5080</t>
  </si>
  <si>
    <t>SJ27Uv7NSwC8jk/dx8mnUg</t>
  </si>
  <si>
    <t>DUKHCONP03Z5WTEX5070</t>
  </si>
  <si>
    <t>frsex3noRBuv8Og7TplpnA</t>
  </si>
  <si>
    <t>DUKHCONP03Z5WTEX5075</t>
  </si>
  <si>
    <t>1D2LnFLUSMWlDsuLEdiGzw</t>
  </si>
  <si>
    <t>DUKHCONP03Z5WTEX5085</t>
  </si>
  <si>
    <t>CbNLzHTAQoG4Uhrp2dTdyw</t>
  </si>
  <si>
    <t>DUKHCONP03Z5WTEX5030</t>
  </si>
  <si>
    <t>VS5FxkxaRrusr/iehU/Z7Q</t>
  </si>
  <si>
    <t>DUKHCONP03Z5WTEX5035</t>
  </si>
  <si>
    <t>jPSEONjlTae3aD5WlWpI2A</t>
  </si>
  <si>
    <t>DUKHCONP03Z5STFF2020</t>
  </si>
  <si>
    <t>V34Vs5RwQ6KRg40L9w2O5w</t>
  </si>
  <si>
    <t>DUKHCONP03Z5STFF2025</t>
  </si>
  <si>
    <t>Szo+LiacQhq0Hln2FH3+5A</t>
  </si>
  <si>
    <t>DUKHCONP03Z5STFF2030</t>
  </si>
  <si>
    <t>lHtkkNQ1TfqRXkx6ydulvA</t>
  </si>
  <si>
    <t>DUKHCONP03Z5STFF2035</t>
  </si>
  <si>
    <t>3xgwWSqlR6+bmImLEPwPfQ</t>
  </si>
  <si>
    <t>DUKHCONP03Z5STRF2040</t>
  </si>
  <si>
    <t>cGZIV3vGS2+Xk3vr11uBcg</t>
  </si>
  <si>
    <t>DUKHCONP03Z5STRF2045</t>
  </si>
  <si>
    <t>+3Qcn5VIQZeU8xi2CoCnjg</t>
  </si>
  <si>
    <t>DUKHCONP03Z5STRF2050</t>
  </si>
  <si>
    <t>zV2ayIIlSR2ffAEUxxLLdg</t>
  </si>
  <si>
    <t>DUKHCONP03Z5STRF2055</t>
  </si>
  <si>
    <t>Q8X2Pw0ERnWY8/pFu8jTlg</t>
  </si>
  <si>
    <t>DUKHCONP03Z5STRF2060</t>
  </si>
  <si>
    <t>x4FjFZLeSyChmhJFXSU9Zw</t>
  </si>
  <si>
    <t>DUKHCONP03Z5STRF2065</t>
  </si>
  <si>
    <t>DUKHCONP03Z5STGF2000</t>
  </si>
  <si>
    <t>MTMHGv/VTCC5fzDp6oxUWA</t>
  </si>
  <si>
    <t>DUKHCONP03Z5STGF2005</t>
  </si>
  <si>
    <t>t4KbGDt+QtqEq5RIONaKVA</t>
  </si>
  <si>
    <t>DUKHCONP03Z5STGF2010</t>
  </si>
  <si>
    <t>f7+buwZGRC2TxLerxKIASg</t>
  </si>
  <si>
    <t>DUKHCONP03Z5STGF2015</t>
  </si>
  <si>
    <t>HapMw02bSl2ewdQLxE5kVA</t>
  </si>
  <si>
    <t>DUKHCONP03Z5STUG1000</t>
  </si>
  <si>
    <t>9rlyifg3SY2dC3GcwohY3Q</t>
  </si>
  <si>
    <t>DUKHCONP03Z5STUG1005</t>
  </si>
  <si>
    <t>11Eo+tlYQfunlHuj0ycU6w</t>
  </si>
  <si>
    <t>DUKHCONP03Z5STUG1010</t>
  </si>
  <si>
    <t>buYTZiU/Q3KzuZ4NvkBN6A</t>
  </si>
  <si>
    <t>DUKHCONP03Z5STUG1015</t>
  </si>
  <si>
    <t>HoZyPlIQR2SAqlw3UxuoVA</t>
  </si>
  <si>
    <t>DUKHCONP03Z5STUG1020</t>
  </si>
  <si>
    <t>0caX5rXwTn61NVpBPI2YeQ</t>
  </si>
  <si>
    <t>DUKHCONP03Z5STUG1025</t>
  </si>
  <si>
    <t>1943Y5nlTnSXJFXxSKseZw</t>
  </si>
  <si>
    <t>DUKHCONP03Z5STUG1030</t>
  </si>
  <si>
    <t>mXJeiX+hRV+H8oe84UC0UQ</t>
  </si>
  <si>
    <t>DUKHCONP03Z5STUG1035</t>
  </si>
  <si>
    <t>PmVuwGE8RLC2Y3K/UES6IQ</t>
  </si>
  <si>
    <t>DUKHCONP03Z5STUG1040</t>
  </si>
  <si>
    <t>JFpapZoeRdytdaNLcdfHxA</t>
  </si>
  <si>
    <t>DUKHCONP03Z5STUG1045</t>
  </si>
  <si>
    <t>KpUQWrroSvizLmCKyNnQow</t>
  </si>
  <si>
    <t>DUKHCONP03Z5ACTC8000</t>
  </si>
  <si>
    <t>1HvYXHqFSKmPcFRggEHPhA</t>
  </si>
  <si>
    <t>DUKHCONP03Z5ELTC8010</t>
  </si>
  <si>
    <t>MKjssf29TYONVOxr6zqT8w</t>
  </si>
  <si>
    <t>DUKHCONP03Z5PLTC8005</t>
  </si>
  <si>
    <t>O3LioIObQW6Pv5wfsVqymQ</t>
  </si>
  <si>
    <t>DUKHCONP03Z5PLFF4325</t>
  </si>
  <si>
    <t>MrHjYy8CQFmlhVrcKYbjqA</t>
  </si>
  <si>
    <t>DUKHCONP03Z5PLFF4330</t>
  </si>
  <si>
    <t>wTn8j64PQEifx9NmllfGjQ</t>
  </si>
  <si>
    <t>DUKHCONP03Z5PLFF4335</t>
  </si>
  <si>
    <t>zAvEtbjZQ2eqiV/JhPOTNQ</t>
  </si>
  <si>
    <t>DUKHCONP03Z5PLFF4340</t>
  </si>
  <si>
    <t>DUKHCONP03Z5PLRF4345</t>
  </si>
  <si>
    <t>lUZUEfBqSVqw2fwBEo7/AQ</t>
  </si>
  <si>
    <t>DUKHCONP03Z5PLRF4350</t>
  </si>
  <si>
    <t>hrhA+ZoBQBm998X/KJv/4g</t>
  </si>
  <si>
    <t>DUKHCONP03Z5PLRF4355</t>
  </si>
  <si>
    <t>l3jWUWJ2TCWXLHE+QvbfSg</t>
  </si>
  <si>
    <t>DUKHCONP03Z5PLGF4305</t>
  </si>
  <si>
    <t>yqo7ksbKS5e4OwiKoNrOLw</t>
  </si>
  <si>
    <t>DUKHCONP03Z5PLGF4310</t>
  </si>
  <si>
    <t>efDbu/FqQCGI/Mm57BUloA</t>
  </si>
  <si>
    <t>DUKHCONP03Z5PLGF4315</t>
  </si>
  <si>
    <t>G26FcdAwReOeXe9qeF3hhw</t>
  </si>
  <si>
    <t>DUKHCONP03Z5PLGF4320</t>
  </si>
  <si>
    <t>v81FcaahSSezHhKfLVBQUA</t>
  </si>
  <si>
    <t>DUKHCONP03Z5PLUG4300</t>
  </si>
  <si>
    <t>Ub/VMm//TQ+8BKqRE3bl1g</t>
  </si>
  <si>
    <t>DUKHCONP03Z5ELFF4035</t>
  </si>
  <si>
    <t>/ezBU9sFTRmCuXagA8eZdQ</t>
  </si>
  <si>
    <t>DUKHCONP03Z5ELFF4040</t>
  </si>
  <si>
    <t>e+SeLMBARtu02UL04dTb2w</t>
  </si>
  <si>
    <t>DUKHCONP03Z5ELFF4045</t>
  </si>
  <si>
    <t>MDyVsknnRz6kasNHH2y3Qw</t>
  </si>
  <si>
    <t>DUKHCONP03Z5ELFF4060</t>
  </si>
  <si>
    <t>6xWOaYPNQIClW5bCDFK0FQ</t>
  </si>
  <si>
    <t>DUKHCONP03Z5ELFF4065</t>
  </si>
  <si>
    <t>9g+TOFnOSaGmtAMf7LKaKw</t>
  </si>
  <si>
    <t>DUKHCONP03Z5ELFF4055</t>
  </si>
  <si>
    <t>2MgXX/7YRfyR06tuCgcGBg</t>
  </si>
  <si>
    <t>DUKHCONP03Z5ELFF4050</t>
  </si>
  <si>
    <t>2cXt7aDPSWiw2jP6Vqhrkw</t>
  </si>
  <si>
    <t>DUKHCONP03Z5ELGF4015</t>
  </si>
  <si>
    <t>4z4Er2gOQ9Ccj3QMN76xXA</t>
  </si>
  <si>
    <t>DUKHCONP03Z5ELGF4030</t>
  </si>
  <si>
    <t>rrfiJZeNRz6ArLi1dYoTFw</t>
  </si>
  <si>
    <t>DUKHCONP03Z5ELGF4000</t>
  </si>
  <si>
    <t>H6ELSAjQRg6DgIUWSJLBig</t>
  </si>
  <si>
    <t>DUKHCONP03Z5ELGF4005</t>
  </si>
  <si>
    <t>9QjwjcymRCqnvS4X18Sh4g</t>
  </si>
  <si>
    <t>DUKHCONP03Z5ELGF4010</t>
  </si>
  <si>
    <t>fYvl+J9SRlKoWBrr2RKzqg</t>
  </si>
  <si>
    <t>DUKHCONP03Z5ELGF4020</t>
  </si>
  <si>
    <t>VN/VaUnRSX2iN7yKIoF8Bg</t>
  </si>
  <si>
    <t>DUKHCONP03Z5ELGF4025</t>
  </si>
  <si>
    <t>E7SpPI1xSSyzjZYFLwAy1Q</t>
  </si>
  <si>
    <t>DUKHCONP03Z5ELRF4070</t>
  </si>
  <si>
    <t>0/PXy4m9SICQt4nRKZA/UA</t>
  </si>
  <si>
    <t>DUKHCONP03Z5ELRF4075</t>
  </si>
  <si>
    <t>g+dL2Ky8ThqIHcbO/7Jatw</t>
  </si>
  <si>
    <t>DUKHCONP03Z5ACFF4615</t>
  </si>
  <si>
    <t>VO0QDkxFSTOdLpiCY0fqrQ</t>
  </si>
  <si>
    <t>DUKHCONP03Z5ACFF4620</t>
  </si>
  <si>
    <t>q7npsYm2QnikXJ64Mvxl7A</t>
  </si>
  <si>
    <t>DUKHCONP03Z5ACFF4625</t>
  </si>
  <si>
    <t>398RN9R9Q/qqLJBz1cm1lQ</t>
  </si>
  <si>
    <t>DUKHCONP03Z5ACGF4600</t>
  </si>
  <si>
    <t>EBVt7xFFTimn4CZUKnRRWQ</t>
  </si>
  <si>
    <t>DUKHCONP03Z5ACGF4605</t>
  </si>
  <si>
    <t>u2k1+L0/TOq+nYHlhK0DSA</t>
  </si>
  <si>
    <t>DUKHCONP03Z5ACGF4610</t>
  </si>
  <si>
    <t>pfrT2TQRTFK+dCixbBIhKg</t>
  </si>
  <si>
    <t>DUKHCONP03Z5ACRF4630</t>
  </si>
  <si>
    <t>CLXg5pZFSaioQ/qDJg+Qzg</t>
  </si>
  <si>
    <t>DUKHCONP03Z5ACRF4635</t>
  </si>
  <si>
    <t>KjTTreVDQayOlENorXAWeA</t>
  </si>
  <si>
    <t>DUKHCONP03Z5ARRF3630</t>
  </si>
  <si>
    <t>VoMFp6+dSNSFwSzwy4Clkg</t>
  </si>
  <si>
    <t>DUKHCONP03Z5ARRF3635</t>
  </si>
  <si>
    <t>4qmnENTNSQaskoL/98SqsQ</t>
  </si>
  <si>
    <t>DUKHCONP03Z5ARRF3640</t>
  </si>
  <si>
    <t>faKIBKecTPGg8yk+WRO5Ww</t>
  </si>
  <si>
    <t>DUKHCONP03Z5ARRF3645</t>
  </si>
  <si>
    <t>udjv9UUWR3Kgk4PFYR9tqQ</t>
  </si>
  <si>
    <t>DUKHCONP03Z5ARRF3655</t>
  </si>
  <si>
    <t>bz8MvYDbTDGgfmRHeM4oCQ</t>
  </si>
  <si>
    <t>DUKHCONP03Z5ARRF3650</t>
  </si>
  <si>
    <t>VnO9EPtAQyOCt9m/ioD30w</t>
  </si>
  <si>
    <t>DUKHCONP03Z5ARRF3660</t>
  </si>
  <si>
    <t>OKQd4jrzTQOuZl9kmnk/Gw</t>
  </si>
  <si>
    <t>DUKHCONP03Z5AREL3665</t>
  </si>
  <si>
    <t>7S8xImigQ36FxQf893rwLQ</t>
  </si>
  <si>
    <t>DUKHCONP03Z5AREL3675</t>
  </si>
  <si>
    <t>stvYpJ5WRrSLrh+U4bx02Q</t>
  </si>
  <si>
    <t>DUKHCONP03Z5AREL3680</t>
  </si>
  <si>
    <t>/EcEAES4S4KE1FRyeqLo5g</t>
  </si>
  <si>
    <t>DUKHCONP03Z5ARGF3000</t>
  </si>
  <si>
    <t>EHJmJkJ+ThqSIJP9QF5O5w</t>
  </si>
  <si>
    <t>DUKHCONP03Z5ARGF3005</t>
  </si>
  <si>
    <t>76PdZLHLSrmpvTuQHh8X+w</t>
  </si>
  <si>
    <t>DUKHCONP03Z5ARGF3010</t>
  </si>
  <si>
    <t>amf+brF8RXCRoHX2JIIckw</t>
  </si>
  <si>
    <t>DUKHCONP03Z5ARGF3015</t>
  </si>
  <si>
    <t>nC5p9F4VS/G46n1wHAbfSQ</t>
  </si>
  <si>
    <t>DUKHCONP03Z5ARGF3030</t>
  </si>
  <si>
    <t>ibii99GNR6i+w7HjV/1PVg</t>
  </si>
  <si>
    <t>DUKHCONP03Z5ARGF3020</t>
  </si>
  <si>
    <t>DG0dV7WdQPqpuo+jQr3f3g</t>
  </si>
  <si>
    <t>DUKHCONP03Z5ARGF3025</t>
  </si>
  <si>
    <t>yMnxyxT7QiqY/RbVbvoWpQ</t>
  </si>
  <si>
    <t>DUKHCONP03Z5ARGF3040</t>
  </si>
  <si>
    <t>1y6E39uiQHOakMcara+5gw</t>
  </si>
  <si>
    <t>DUKHCONP03Z5ARGF3035</t>
  </si>
  <si>
    <t>wJdap42hQIe9hR1OQp4TzQ</t>
  </si>
  <si>
    <t>DUKHCONP03Z5ARGF3050</t>
  </si>
  <si>
    <t>/DlMHkk0S+Wg/Qjt5/E6sA</t>
  </si>
  <si>
    <t>DUKHCONP03Z5ARGF3045</t>
  </si>
  <si>
    <t>U7PpbnL8RkeDGz4yHkAhNQ</t>
  </si>
  <si>
    <t>DUKHCONP03Z5ARGF3055</t>
  </si>
  <si>
    <t>T9pm6lTkQpOBF+OAkRn/nw</t>
  </si>
  <si>
    <t>DUKHCONP03Z5ARGF3060</t>
  </si>
  <si>
    <t>+R5QYav7QWq720xcXU0oGA</t>
  </si>
  <si>
    <t>DUKHCONP03Z5ARGF3065</t>
  </si>
  <si>
    <t>QLKqkT5BQAOnp/jC4tY/4Q</t>
  </si>
  <si>
    <t>DUKHCONP03Z5ARGF3070</t>
  </si>
  <si>
    <t>zclpRrmITrGqrD0LUN/5zw</t>
  </si>
  <si>
    <t>DUKHCONP03Z5ARGF3080</t>
  </si>
  <si>
    <t>Y/pj1bGtQ0K5N7DHXPgd7g</t>
  </si>
  <si>
    <t>DUKHCONP03Z5ARGF3075</t>
  </si>
  <si>
    <t>az1AzxuHRG6kbbkJlDcx2Q</t>
  </si>
  <si>
    <t>DUKHCONP03Z5ARGF3090</t>
  </si>
  <si>
    <t>mfAxJDPOTfG2DCQPdicqTg</t>
  </si>
  <si>
    <t>DUKHCONP03Z5ARGF3085</t>
  </si>
  <si>
    <t>b3PXbdNRQd+4Byjgt68FUQ</t>
  </si>
  <si>
    <t>DUKHCONP03Z5ARGF3095</t>
  </si>
  <si>
    <t>aanvsrA4SB+MFmKwfMklrQ</t>
  </si>
  <si>
    <t>DUKHCONP03Z5ARRF3600</t>
  </si>
  <si>
    <t>8UA0pTg5QjewHC2JtodrtQ</t>
  </si>
  <si>
    <t>DUKHCONP03Z5ARRF3605</t>
  </si>
  <si>
    <t>aGvPIIm4SMyDag9E7QdLTg</t>
  </si>
  <si>
    <t>DUKHCONP03Z5ARRF3610</t>
  </si>
  <si>
    <t>BKFpttaRS8Op13bvowQMMQ</t>
  </si>
  <si>
    <t>DUKHCONP03Z5ARRF3695</t>
  </si>
  <si>
    <t>eGWk2u2iQFmF2zILgZHRGA</t>
  </si>
  <si>
    <t>DUKHCONP03Z5ARRF3620</t>
  </si>
  <si>
    <t>wf+dMNXRR0avjI4HM7UWgg</t>
  </si>
  <si>
    <t>DUKHCONP03Z5ARFF3300</t>
  </si>
  <si>
    <t>84rWN0yQS6KA8LeHj4y1FQ</t>
  </si>
  <si>
    <t>DUKHCONP03Z5ARFF3305</t>
  </si>
  <si>
    <t>jxHptPMRSLaqGebN+4Yg7w</t>
  </si>
  <si>
    <t>DUKHCONP03Z5ARFF3310</t>
  </si>
  <si>
    <t>2oRWQO4/SJmdgIWqxRLFLg</t>
  </si>
  <si>
    <t>DUKHCONP03Z5ARFF3315</t>
  </si>
  <si>
    <t>kr/quIT2Sg+cGDEpoWdhnA</t>
  </si>
  <si>
    <t>DUKHCONP03Z5ARFF3330</t>
  </si>
  <si>
    <t>uivthLpyQ2SSZkjTmal+yA</t>
  </si>
  <si>
    <t>DUKHCONP03Z5ARFF3320</t>
  </si>
  <si>
    <t>ymirQLHGQSKD437Dz7iwWQ</t>
  </si>
  <si>
    <t>DUKHCONP03Z5ARFF3325</t>
  </si>
  <si>
    <t>qmUkK2phRm+QWWwlTvYdkw</t>
  </si>
  <si>
    <t>DUKHCONP03Z5ARFF3335</t>
  </si>
  <si>
    <t>TCW+mzS3TPaPl2QB2GwWhQ</t>
  </si>
  <si>
    <t>DUKHCONP03Z5ARFF3350</t>
  </si>
  <si>
    <t>XdYa0mQiTHuNVqVDaRvprw</t>
  </si>
  <si>
    <t>DUKHCONP03Z5ARFF3345</t>
  </si>
  <si>
    <t>SSmhglQDQHGfw4o2FqLGjg</t>
  </si>
  <si>
    <t>DUKHCONP03Z5ARFF3355</t>
  </si>
  <si>
    <t>pTnzw6LMTnKeeW6pOyCLrg</t>
  </si>
  <si>
    <t>DUKHCONP03Z5ARFF3360</t>
  </si>
  <si>
    <t>DUKHCONP03Z5ARFF3365</t>
  </si>
  <si>
    <t>52aPL8ECROuK09ZQAfrDiQ</t>
  </si>
  <si>
    <t>DUKHCONP03Z5ARFF3370</t>
  </si>
  <si>
    <t>Nb3OuTuZT4q3/GTxsa5xYA</t>
  </si>
  <si>
    <t>DUKHCONP03Z5ARFF3380</t>
  </si>
  <si>
    <t>xYISNimcS0iDlRpywx9PUQ</t>
  </si>
  <si>
    <t>DUKHCONP03Z5ARFF3375</t>
  </si>
  <si>
    <t>L1t6nB2uSHeQCGl28GeoxA</t>
  </si>
  <si>
    <t>DUKHCONP03Z5ARFF3390</t>
  </si>
  <si>
    <t>wj53KBPhQVyCF5dXQD95pw</t>
  </si>
  <si>
    <t>DUKHCONP03Z5ARFF3385</t>
  </si>
  <si>
    <t>MmT9nFW8SHqITnN5S0u1Xw</t>
  </si>
  <si>
    <t>DUKHCONP03Z5ARFF3395</t>
  </si>
  <si>
    <t>27F7913gT1WlWRx82t/CTQ</t>
  </si>
  <si>
    <t>DUKHCONP03Z1STGF2000</t>
  </si>
  <si>
    <t>V5GxBs6LRxWUBu5qZ4l+ZQ</t>
  </si>
  <si>
    <t>DUKHCONP03Z1STGF2005</t>
  </si>
  <si>
    <t>7sRsqkFpRX2JMT+S0RpYTQ</t>
  </si>
  <si>
    <t>DUKHCONP03Z1STGF2010</t>
  </si>
  <si>
    <t>SFTsOo6rRz+8ZwkAxyuVhw</t>
  </si>
  <si>
    <t>DUKHCONP03Z1STGF2015</t>
  </si>
  <si>
    <t>NcMzu9A9Td65GIESkYfCLw</t>
  </si>
  <si>
    <t>DUKHCONP03Z1STRF2040</t>
  </si>
  <si>
    <t>l4TcK53WQP6ugZ44a0c6tw</t>
  </si>
  <si>
    <t>DUKHCONP03Z1STRF2045</t>
  </si>
  <si>
    <t>x5KMKo42TdS3EeCjXnOXHw</t>
  </si>
  <si>
    <t>DUKHCONP03Z1STRF2050</t>
  </si>
  <si>
    <t>kmd6FvnFSuykO3drjFDbHg</t>
  </si>
  <si>
    <t>DUKHCONP03Z1STRF2055</t>
  </si>
  <si>
    <t>LYEKpQOnR2ao9h2/0WsdMQ</t>
  </si>
  <si>
    <t>DUKHCONP03Z1STRF2060</t>
  </si>
  <si>
    <t>O+Ia9HfvQWuP7zypDOeeWA</t>
  </si>
  <si>
    <t>DUKHCONP03Z1STRF2065</t>
  </si>
  <si>
    <t>D+S/6U1xTvKKxCflzHahPg</t>
  </si>
  <si>
    <t>DUKHCONP03Z1STFF2020</t>
  </si>
  <si>
    <t>2ffKSGXcQJ6seiwpyzerrg</t>
  </si>
  <si>
    <t>DUKHCONP03Z1STFF2025</t>
  </si>
  <si>
    <t>PQWAIFASQzSKdmJbdj5dHA</t>
  </si>
  <si>
    <t>DUKHCONP03Z1STFF2030</t>
  </si>
  <si>
    <t>RWRtoz1zRnKoAzaNG4pxiw</t>
  </si>
  <si>
    <t>DUKHCONP03Z1STFF2035</t>
  </si>
  <si>
    <t>YMBYhaBaSMiBJxJ/OqbUQA</t>
  </si>
  <si>
    <t>DUKHCONP03Z1STUG1000</t>
  </si>
  <si>
    <t>3rZukdjaTz2EyzesuO5tqw</t>
  </si>
  <si>
    <t>DUKHCONP03Z1STUG1005</t>
  </si>
  <si>
    <t>P4GbFtCSQ9WyHufgwDzAmA</t>
  </si>
  <si>
    <t>DUKHCONP03Z1STUG1010</t>
  </si>
  <si>
    <t>qFurMJhdSOqjo4GC6j+57A</t>
  </si>
  <si>
    <t>DUKHCONP03Z1STUG1015</t>
  </si>
  <si>
    <t>Paw+SCRbSomBs01GSD4sEg</t>
  </si>
  <si>
    <t>DUKHCONP03Z1STUG1020</t>
  </si>
  <si>
    <t>XLY69J+hTBOBIqwrtmFI6Q</t>
  </si>
  <si>
    <t>DUKHCONP03Z1STUG1025</t>
  </si>
  <si>
    <t>FtYD5p0RQJqMDhOJLEwgWQ</t>
  </si>
  <si>
    <t>DUKHCONP03Z1STUG1030</t>
  </si>
  <si>
    <t>y8s46tqoQR6R+JCFPVZZvA</t>
  </si>
  <si>
    <t>DUKHCONP03Z1STUG1035</t>
  </si>
  <si>
    <t>4bStLizbQdKWw9SaGxxWqQ</t>
  </si>
  <si>
    <t>DUKHCONP03Z1STUG1040</t>
  </si>
  <si>
    <t>oMu4eyMXTsWZASA1PYj1+w</t>
  </si>
  <si>
    <t>DUKHCONP03Z1STUG1045</t>
  </si>
  <si>
    <t>YPnD034VTZ+khSfFkfWhaQ</t>
  </si>
  <si>
    <t>DUKHCONP03Z1MSEX5020</t>
  </si>
  <si>
    <t>nLN+jUuZQiOfjdHY2RmVIQ</t>
  </si>
  <si>
    <t>DUKHCONP03Z1MSEX5025</t>
  </si>
  <si>
    <t>DUKHCONP03Z1MSEX5015</t>
  </si>
  <si>
    <t>ttB2E3W1R3CIBJ0zeRSP5w</t>
  </si>
  <si>
    <t>DUKHCONP03Z1MSEX5000</t>
  </si>
  <si>
    <t>6SHw5n0eSEy8lSxrjarOxg</t>
  </si>
  <si>
    <t>DUKHCONP03Z1MSEX5005</t>
  </si>
  <si>
    <t>tlA20hrJRPa5zeb/D7FZ0Q</t>
  </si>
  <si>
    <t>DUKHCONP03Z1MSEX5010</t>
  </si>
  <si>
    <t>Telephone Cable laying</t>
  </si>
  <si>
    <t>uIXV6dQ7SfKTVuuUc7UfZg</t>
  </si>
  <si>
    <t>DUKHCONP03Z1WTEX5030</t>
  </si>
  <si>
    <t>JTUnAOCjT1CkStLeskZXYA</t>
  </si>
  <si>
    <t>DUKHCONP03Z1WTEX5035</t>
  </si>
  <si>
    <t>Construction of Raft &amp; slab</t>
  </si>
  <si>
    <t>5d5KGhjET7Weo7tg426Q4Q</t>
  </si>
  <si>
    <t>DUKHCONP03Z1WTEX5040</t>
  </si>
  <si>
    <t>BbkGdbeEQg2nXPYpqxwhOA</t>
  </si>
  <si>
    <t>DUKHCONP03Z1WTEX5045</t>
  </si>
  <si>
    <t>rDng1kPFTkqz+6Uc2AG2aQ</t>
  </si>
  <si>
    <t>DUKHCONP03Z1WTEX5050</t>
  </si>
  <si>
    <t>u1eiEjP2QoWjysb6nxpdPg</t>
  </si>
  <si>
    <t>DUKHCONP03Z1WTEX5060</t>
  </si>
  <si>
    <t>SS Shed cover installation</t>
  </si>
  <si>
    <t>UeN0pj0OQyOdOqX4PInKRg</t>
  </si>
  <si>
    <t>DUKHCONP03Z1WTEX5065</t>
  </si>
  <si>
    <t>vVb0ZuMrQ1inZd8J7dF7qQ</t>
  </si>
  <si>
    <t>DUKHCONP03Z1WTEX5080</t>
  </si>
  <si>
    <t>OX7zOw6PR7islf0m7jVMZA</t>
  </si>
  <si>
    <t>DUKHCONP03Z1WTEX5070</t>
  </si>
  <si>
    <t>MnwuDzNCTZ2q908+UorpNg</t>
  </si>
  <si>
    <t>DUKHCONP03Z1WTEX5075</t>
  </si>
  <si>
    <t>l3Ocyea9QXaRpH6EIhLvoQ</t>
  </si>
  <si>
    <t>DUKHCONP03Z1WTEX5085</t>
  </si>
  <si>
    <t>BRwsX+5BSbGyOP23ufPTdg</t>
  </si>
  <si>
    <t>DUKHCONP03Z1ACRF4630</t>
  </si>
  <si>
    <t>kalhAY6nSVWE9uKNNovMYQ</t>
  </si>
  <si>
    <t>DUKHCONP03Z1ACRF4635</t>
  </si>
  <si>
    <t>GAPZ++NBRKGGE37o4HGVdQ</t>
  </si>
  <si>
    <t>DUKHCONP03Z1ACGF4600</t>
  </si>
  <si>
    <t>tjKsZufqToWwf922QIwnhQ</t>
  </si>
  <si>
    <t>DUKHCONP03Z1ACGF4605</t>
  </si>
  <si>
    <t>DsVKz5JbTzeqvXL30UDc1A</t>
  </si>
  <si>
    <t>DUKHCONP03Z1ACGF4610</t>
  </si>
  <si>
    <t>rjV0EGNgRyGIo3qk9dAbtQ</t>
  </si>
  <si>
    <t>DUKHCONP03Z1ACFF4615</t>
  </si>
  <si>
    <t>ALuoNyK/Q/2WiqjeGPhChw</t>
  </si>
  <si>
    <t>DUKHCONP03Z1ACFF4620</t>
  </si>
  <si>
    <t>AbzNsm3sS16QepKFtLIfng</t>
  </si>
  <si>
    <t>DUKHCONP03Z1ACFF4625</t>
  </si>
  <si>
    <t>XkvR9x/VTRiT8DRv1rKFng</t>
  </si>
  <si>
    <t>DUKHCONP03Z1ELGF4000</t>
  </si>
  <si>
    <t>frApJpygRrar/4kFV6iQdw</t>
  </si>
  <si>
    <t>DUKHCONP03Z1ELGF4005</t>
  </si>
  <si>
    <t>T3moe+/KScK8LMNRmF/raw</t>
  </si>
  <si>
    <t>DUKHCONP03Z1ELGF4010</t>
  </si>
  <si>
    <t>ibF0zCP6To6dLjs9uc+ROg</t>
  </si>
  <si>
    <t>DUKHCONP03Z1ELGF4020</t>
  </si>
  <si>
    <t>u6LgKDjHQfWvs6plaEf/Fg</t>
  </si>
  <si>
    <t>DUKHCONP03Z1ELGF4025</t>
  </si>
  <si>
    <t>CxEo7DZ7QmCVehZtTX/ZMw</t>
  </si>
  <si>
    <t>DUKHCONP03Z1ELGF4015</t>
  </si>
  <si>
    <t>H7EndVUCQACrQ5LRR3oAZw</t>
  </si>
  <si>
    <t>DUKHCONP03Z1ELGF4030</t>
  </si>
  <si>
    <t>XF32NHd6QQO+8FlSCI86dw</t>
  </si>
  <si>
    <t>DUKHCONP03Z1ELFF4035</t>
  </si>
  <si>
    <t>dnO4pSA8S5GyU9JsFna1Vw</t>
  </si>
  <si>
    <t>DUKHCONP03Z1ELFF4040</t>
  </si>
  <si>
    <t>pxwKasfpT0K1e80L4tczww</t>
  </si>
  <si>
    <t>DUKHCONP03Z1ELFF4045</t>
  </si>
  <si>
    <t>mXi/fk2iSHO0zxzPJXQ/0g</t>
  </si>
  <si>
    <t>DUKHCONP03Z1ELFF4060</t>
  </si>
  <si>
    <t>rxQG79OOTGCTLUQ3RLxGAQ</t>
  </si>
  <si>
    <t>DUKHCONP03Z1ELFF4065</t>
  </si>
  <si>
    <t>QKZ95QNkRzO3DxOhOSS+rw</t>
  </si>
  <si>
    <t>DUKHCONP03Z1ELFF4055</t>
  </si>
  <si>
    <t>Bx5A+AXTQJiSwUCsEVdzVA</t>
  </si>
  <si>
    <t>DUKHCONP03Z1ELFF4050</t>
  </si>
  <si>
    <t>gSKCGtjQTZucDsP+0srWdg</t>
  </si>
  <si>
    <t>DUKHCONP03Z1ELRF4070</t>
  </si>
  <si>
    <t>6J5xBK5lSlOgFtLzu4bumA</t>
  </si>
  <si>
    <t>DUKHCONP03Z1ELRF4075</t>
  </si>
  <si>
    <t>L5o75fXXSN2Qk/+wserPmQ</t>
  </si>
  <si>
    <t>DUKHCONP03Z1PLFF4340</t>
  </si>
  <si>
    <t>MQ2OrMrpSym8sJElEQ07yw</t>
  </si>
  <si>
    <t>DUKHCONP03Z1PLFF4325</t>
  </si>
  <si>
    <t>iJzXL+9jSreC4L4qNYIdOA</t>
  </si>
  <si>
    <t>DUKHCONP03Z1PLFF4330</t>
  </si>
  <si>
    <t>L6Vvuyp5Rj+ELBuygpfQQA</t>
  </si>
  <si>
    <t>DUKHCONP03Z1PLFF4335</t>
  </si>
  <si>
    <t>pd7wG1M2T1eh6jMC1MTlQw</t>
  </si>
  <si>
    <t>DUKHCONP03Z1PLRF4345</t>
  </si>
  <si>
    <t>P3oYDX8bQeauvUfERjs6ug</t>
  </si>
  <si>
    <t>DUKHCONP03Z1PLRF4350</t>
  </si>
  <si>
    <t>W+fFAdRjTIyr+0wNpV+hVg</t>
  </si>
  <si>
    <t>DUKHCONP03Z1PLRF4355</t>
  </si>
  <si>
    <t>3Kz8T1Q1RiOfdgspY7YVJw</t>
  </si>
  <si>
    <t>DUKHCONP03Z1PLGF4305</t>
  </si>
  <si>
    <t>FNljR2SkSyqU8r8umpwClw</t>
  </si>
  <si>
    <t>DUKHCONP03Z1PLGF4310</t>
  </si>
  <si>
    <t>rmyRH1ZfS4SDYcmJyOG6vg</t>
  </si>
  <si>
    <t>DUKHCONP03Z1PLGF4315</t>
  </si>
  <si>
    <t>ggahRbk3S1SjGshuJTcB/A</t>
  </si>
  <si>
    <t>DUKHCONP03Z1PLGF4320</t>
  </si>
  <si>
    <t>IGHFEPH3SCiH6NCrPq1q0g</t>
  </si>
  <si>
    <t>DUKHCONP03Z1PLUG4300</t>
  </si>
  <si>
    <t>mWMPXWUJTSC0ZrFrPijEGQ</t>
  </si>
  <si>
    <t>DUKHCONP03Z1ARGF3000</t>
  </si>
  <si>
    <t>QO3aSd+UTNaEK2tI0yTSpg</t>
  </si>
  <si>
    <t>DUKHCONP03Z1ARGF3005</t>
  </si>
  <si>
    <t>tqblY2azQkWvZ3pCtHoSRw</t>
  </si>
  <si>
    <t>DUKHCONP03Z1ARGF3010</t>
  </si>
  <si>
    <t>DyJG8XkTTfOYSbfSrB7oOQ</t>
  </si>
  <si>
    <t>DUKHCONP03Z1ARGF3015</t>
  </si>
  <si>
    <t>ms8d3TKCRG2ImryBiAj9aA</t>
  </si>
  <si>
    <t>DUKHCONP03Z1ARGF3030</t>
  </si>
  <si>
    <t>2IkLcIETQIeRQyz5pKG4HA</t>
  </si>
  <si>
    <t>DUKHCONP03Z1ARGF3020</t>
  </si>
  <si>
    <t>NtPy9j/SQr6H6uu9jpHlJQ</t>
  </si>
  <si>
    <t>DUKHCONP03Z1ARGF3025</t>
  </si>
  <si>
    <t>LBX/EYStS26FsgSf4Aj4oQ</t>
  </si>
  <si>
    <t>DUKHCONP03Z1ARGF3040</t>
  </si>
  <si>
    <t>zTFPaOXNSKu0JxGs5ZBiXg</t>
  </si>
  <si>
    <t>DUKHCONP03Z1ARGF3035</t>
  </si>
  <si>
    <t>jZl2aLpDRraVnLKJIrzqZw</t>
  </si>
  <si>
    <t>DUKHCONP03Z1ARGF3050</t>
  </si>
  <si>
    <t>nDBv/7zjSRygfS6u9OQEPg</t>
  </si>
  <si>
    <t>DUKHCONP03Z1ARGF3045</t>
  </si>
  <si>
    <t>y9bHT/A3RZqNHzarYJ5/Kg</t>
  </si>
  <si>
    <t>DUKHCONP03Z1ARGF3055</t>
  </si>
  <si>
    <t>UVgpdv3BRDOY/I7vMkheoQ</t>
  </si>
  <si>
    <t>DUKHCONP03Z1ARGF3060</t>
  </si>
  <si>
    <t>HqD7oPscTCiLJUqroMKY7g</t>
  </si>
  <si>
    <t>DUKHCONP03Z1ARGF3065</t>
  </si>
  <si>
    <t>I/dkUpS0SYafdan4SKQcrg</t>
  </si>
  <si>
    <t>DUKHCONP03Z1ARGF3070</t>
  </si>
  <si>
    <t>Q07YbMbzSDKpb6HkAzVkbg</t>
  </si>
  <si>
    <t>DUKHCONP03Z1ARGF3080</t>
  </si>
  <si>
    <t>wHtftFCDQ7e3PaTXS4ptng</t>
  </si>
  <si>
    <t>DUKHCONP03Z1ARGF3075</t>
  </si>
  <si>
    <t>sJCUac0OQnmiZmIjnNjuYw</t>
  </si>
  <si>
    <t>DUKHCONP03Z1ARGF3090</t>
  </si>
  <si>
    <t>R0OtpuBzTjCt4+HZeBfFMw</t>
  </si>
  <si>
    <t>DUKHCONP03Z1ARGF3085</t>
  </si>
  <si>
    <t>s2VxxBbVRc6gH/XrUpaTOQ</t>
  </si>
  <si>
    <t>DUKHCONP03Z1ARGF3095</t>
  </si>
  <si>
    <t>aWVHBVAqT2+ecjj2wZhV+g</t>
  </si>
  <si>
    <t>DUKHCONP03Z1ARFF3320</t>
  </si>
  <si>
    <t>gH0DHpojSc6Yj1Hmo0LtFg</t>
  </si>
  <si>
    <t>DUKHCONP03Z1ARFF3325</t>
  </si>
  <si>
    <t>7f4sEwIJSruyxyMxqVgWwA</t>
  </si>
  <si>
    <t>DUKHCONP03Z1ARFF3335</t>
  </si>
  <si>
    <t>ab5/HwtvQlGq8s9k+FElWQ</t>
  </si>
  <si>
    <t>DUKHCONP03Z1ARFF3350</t>
  </si>
  <si>
    <t>HRj7mB41RZyl0+UcdJ3Lfw</t>
  </si>
  <si>
    <t>DUKHCONP03Z1ARFF3345</t>
  </si>
  <si>
    <t>x3YYTF+/TX6FiiDQy0MajQ</t>
  </si>
  <si>
    <t>DUKHCONP03Z1ARFF3355</t>
  </si>
  <si>
    <t>z30deSdnQxOVYFfotNCDLg</t>
  </si>
  <si>
    <t>DUKHCONP03Z1ARFF3360</t>
  </si>
  <si>
    <t>co8sUmvvQpmw1UYKMbS5Xg</t>
  </si>
  <si>
    <t>DUKHCONP03Z1ARFF3365</t>
  </si>
  <si>
    <t>R6UTwKs1QUaS2MsXWEP24w</t>
  </si>
  <si>
    <t>DUKHCONP03Z1ARFF3370</t>
  </si>
  <si>
    <t>mcL72ivxRAGA/gg05vNq4w</t>
  </si>
  <si>
    <t>DUKHCONP03Z1ARFF3380</t>
  </si>
  <si>
    <t>NYbk/3F2RvisuTMMEIsUiw</t>
  </si>
  <si>
    <t>DUKHCONP03Z1ARFF3375</t>
  </si>
  <si>
    <t>LdRJzPsMRrWZNcVfwfbpEg</t>
  </si>
  <si>
    <t>DUKHCONP03Z1ARFF3390</t>
  </si>
  <si>
    <t>FZpVDyZxTqqTV7w1MAu3tA</t>
  </si>
  <si>
    <t>DUKHCONP03Z1ARFF3385</t>
  </si>
  <si>
    <t>YODHET1NQ1SzBFN+wPIRLw</t>
  </si>
  <si>
    <t>HANDRAIL ERECTOR SKILLED</t>
  </si>
  <si>
    <t>S308</t>
  </si>
  <si>
    <t>DUKHCONP03Z1ARFF3395</t>
  </si>
  <si>
    <t>oqHE0f8ZTUeNVK1S5zwkKw</t>
  </si>
  <si>
    <t>DUKHCONP03Z1ARFF3300</t>
  </si>
  <si>
    <t>883XaHghQXKjb0qCCdXsiw</t>
  </si>
  <si>
    <t>DUKHCONP03Z1ARFF3305</t>
  </si>
  <si>
    <t>GcMs4cstQbKJlSdi5wKsJA</t>
  </si>
  <si>
    <t>DUKHCONP03Z1ARFF3310</t>
  </si>
  <si>
    <t>hWwCtOCBRrWAVudY8E/LBQ</t>
  </si>
  <si>
    <t>DUKHCONP03Z1ARFF3315</t>
  </si>
  <si>
    <t>1905RnEFQWSyWBx4oDKcQg</t>
  </si>
  <si>
    <t>DUKHCONP03Z1ARFF3330</t>
  </si>
  <si>
    <t>D8DqXOCjRPSliBk7PEFyLg</t>
  </si>
  <si>
    <t>DUKHCONP03Z1ARRF3600</t>
  </si>
  <si>
    <t>CqzrzTRiQ0KMbzjN0fLANQ</t>
  </si>
  <si>
    <t>DUKHCONP03Z1ARRF3605</t>
  </si>
  <si>
    <t>x2YJz17iTqmkOHLL3GTyDg</t>
  </si>
  <si>
    <t>DUKHCONP03Z1ARRF3610</t>
  </si>
  <si>
    <t>SQPQlN2PSSKxIordNTGsAQ</t>
  </si>
  <si>
    <t>DUKHCONP03Z1ARRF3695</t>
  </si>
  <si>
    <t>gJ877H9ZQ7qd2zp5sHdscQ</t>
  </si>
  <si>
    <t>DUKHCONP03Z1ARRF3620</t>
  </si>
  <si>
    <t>zMlpeygWQhiEq3FCTx2KXg</t>
  </si>
  <si>
    <t>DUKHCONP03Z1ARRF3630</t>
  </si>
  <si>
    <t>zEZb1eHTQ9S6h0zY/pszaA</t>
  </si>
  <si>
    <t>DUKHCONP03Z1ARRF3635</t>
  </si>
  <si>
    <t>2N4SEpLnTUK32Vn1mlRXjQ</t>
  </si>
  <si>
    <t>DUKHCONP03Z1ARRF3640</t>
  </si>
  <si>
    <t>dNsMmfK+T3iQM0pL4ESIcA</t>
  </si>
  <si>
    <t>DUKHCONP03Z1ARRF3645</t>
  </si>
  <si>
    <t>KoPuMyq/T1SIfhMJ0fsjng</t>
  </si>
  <si>
    <t>DUKHCONP03Z1ARRF3655</t>
  </si>
  <si>
    <t>+50cTco7T4CLV9H1i6btGA</t>
  </si>
  <si>
    <t>DUKHCONP03Z1ARRF3650</t>
  </si>
  <si>
    <t>lr9rya6iT66fCOKrSK+umg</t>
  </si>
  <si>
    <t>DUKHCONP03Z1ARRF3660</t>
  </si>
  <si>
    <t>2/h3lrUHTde3fo3VIezJzQ</t>
  </si>
  <si>
    <t>DUKHCONP03Z1AREL3665</t>
  </si>
  <si>
    <t>AE/jlQ/6R46zjQHgP8xD2Q</t>
  </si>
  <si>
    <t>DUKHCONP03Z1AREL3675</t>
  </si>
  <si>
    <t>VlxJPq+bRNKTbBzsFTIrbg</t>
  </si>
  <si>
    <t>DUKHCONP03Z1AREL3680</t>
  </si>
  <si>
    <t>VrPOnGoZRGCx6zn3nRmb2g</t>
  </si>
  <si>
    <t>DUKHCONP03Z1ACTC8000</t>
  </si>
  <si>
    <t>s9U8fhxCSLyxRjrgDo/BkQ</t>
  </si>
  <si>
    <t>DUKHCONP03Z1ELTC8010</t>
  </si>
  <si>
    <t>lybv+joLTPC7y8Dm8TAaYg</t>
  </si>
  <si>
    <t>DUKHCONP03Z1PLTC8005</t>
  </si>
  <si>
    <t>iDZ//3YvSm6W6IKXk4Fi9g</t>
  </si>
  <si>
    <t>DUKHCONP03Z3ARRF3600</t>
  </si>
  <si>
    <t>LKZo8cciQL2SmGBWGGIFOQ</t>
  </si>
  <si>
    <t>DUKHCONP03Z3ARRF3605</t>
  </si>
  <si>
    <t>I22UosdXRP2zTUyOXzJxhA</t>
  </si>
  <si>
    <t>DUKHCONP03Z3ARRF3610</t>
  </si>
  <si>
    <t>9SrXVtklTjibHJ1t+EQaxg</t>
  </si>
  <si>
    <t>DUKHCONP03Z3ARRF3695</t>
  </si>
  <si>
    <t>X4Fo4uaLRrSr84FzPnhbIA</t>
  </si>
  <si>
    <t>DUKHCONP03Z3ARRF3620</t>
  </si>
  <si>
    <t>RJ5GOROLSge8tyHRNYlvtg</t>
  </si>
  <si>
    <t>DUKHCONP03Z3ARGF3040</t>
  </si>
  <si>
    <t>jNBGetzKTUatBe8ljgeRZQ</t>
  </si>
  <si>
    <t>DUKHCONP03Z3ARGF3035</t>
  </si>
  <si>
    <t>jTY7idU6S6KABlnhIHvNhQ</t>
  </si>
  <si>
    <t>DUKHCONP03Z3ARGF3050</t>
  </si>
  <si>
    <t>5Nyj0k0AQMKsMnjmyY4rsg</t>
  </si>
  <si>
    <t>DUKHCONP03Z3ARGF3045</t>
  </si>
  <si>
    <t>X7FeHSyTRziJQgOAgoUQ7w</t>
  </si>
  <si>
    <t>DUKHCONP03Z3ARGF3055</t>
  </si>
  <si>
    <t>1Wx7+NQTQFS+8CaWfZujcA</t>
  </si>
  <si>
    <t>DUKHCONP03Z3ARGF3060</t>
  </si>
  <si>
    <t>Jt6DELR9Tce6cvPvoZsCXw</t>
  </si>
  <si>
    <t>DUKHCONP03Z3ARGF3065</t>
  </si>
  <si>
    <t>0rI5eT4XSpiM82i/1X0Htw</t>
  </si>
  <si>
    <t>DUKHCONP03Z3ARGF3070</t>
  </si>
  <si>
    <t>M/nFXHkXRbycQqliOmLTjQ</t>
  </si>
  <si>
    <t>DUKHCONP03Z3ARGF3080</t>
  </si>
  <si>
    <t>OOiSCfchTMKX3oCvdp8VjQ</t>
  </si>
  <si>
    <t>DUKHCONP03Z3ARGF3075</t>
  </si>
  <si>
    <t>ltvvBTP3TgaFIJJTOB8tVQ</t>
  </si>
  <si>
    <t>DUKHCONP03Z3ARGF3090</t>
  </si>
  <si>
    <t>OoMuC3i7QpGVlJLlzx53JQ</t>
  </si>
  <si>
    <t>DUKHCONP03Z3ARGF3085</t>
  </si>
  <si>
    <t>qq0adifVSSq5MF35HaBCRQ</t>
  </si>
  <si>
    <t>DUKHCONP03Z3ARGF3095</t>
  </si>
  <si>
    <t>q5aL8wKfTgKBB9Ga9phyZA</t>
  </si>
  <si>
    <t>DUKHCONP03Z3ARGF3000</t>
  </si>
  <si>
    <t>3AEUDno5R1mCEWGAQd7wqQ</t>
  </si>
  <si>
    <t>DUKHCONP03Z3ARGF3005</t>
  </si>
  <si>
    <t>XUleVh1hQUm/t9prdUGKzg</t>
  </si>
  <si>
    <t>DUKHCONP03Z3ARGF3010</t>
  </si>
  <si>
    <t>WhA36q/yQNqyv3D41WdCMg</t>
  </si>
  <si>
    <t>DUKHCONP03Z3ARGF3015</t>
  </si>
  <si>
    <t>FqC9LPZVTWqA239hVdAsCA</t>
  </si>
  <si>
    <t>DUKHCONP03Z3ARGF3030</t>
  </si>
  <si>
    <t>TcKRCpepRReQMej61zwVag</t>
  </si>
  <si>
    <t>DUKHCONP03Z3ARGF3020</t>
  </si>
  <si>
    <t>G9lFdQBbSOyn6GDMm5dKhA</t>
  </si>
  <si>
    <t>DUKHCONP03Z3ARGF3025</t>
  </si>
  <si>
    <t>IYUTXsm9TviSjN1kThskXA</t>
  </si>
  <si>
    <t>DUKHCONP03Z3ARFF3390</t>
  </si>
  <si>
    <t>uAGnwv57TQm2dT5i31whjw</t>
  </si>
  <si>
    <t>DUKHCONP03Z3ARFF3385</t>
  </si>
  <si>
    <t>JogBFQXWSj+480FwNHJ/Rw</t>
  </si>
  <si>
    <t>DUKHCONP03Z3ARFF3395</t>
  </si>
  <si>
    <t>kOxWJt93Q3CLSSODvABE5g</t>
  </si>
  <si>
    <t>DUKHCONP03Z3ARFF3300</t>
  </si>
  <si>
    <t>VTOAkEYAR8iNPf3sA5aXpg</t>
  </si>
  <si>
    <t>DUKHCONP03Z3ARFF3305</t>
  </si>
  <si>
    <t>Q5hNMxWBQn6gtHiwE3FWXw</t>
  </si>
  <si>
    <t>DUKHCONP03Z3ARFF3310</t>
  </si>
  <si>
    <t>qeRKTohCSdmY2dClm9yJpg</t>
  </si>
  <si>
    <t>DUKHCONP03Z3ARFF3315</t>
  </si>
  <si>
    <t>BI2amrQTSTaU4WRm7X8s6w</t>
  </si>
  <si>
    <t>DUKHCONP03Z3ARFF3330</t>
  </si>
  <si>
    <t>8PbR2ldSQdG6QR1BflBqjA</t>
  </si>
  <si>
    <t>DUKHCONP03Z3ARFF3320</t>
  </si>
  <si>
    <t>NeuvUSnWSH23N8bj7Cg1GQ</t>
  </si>
  <si>
    <t>DUKHCONP03Z3ARFF3325</t>
  </si>
  <si>
    <t>C4dPY6nISmCTExVvW8alMA</t>
  </si>
  <si>
    <t>DUKHCONP03Z3ARFF3335</t>
  </si>
  <si>
    <t>arscE7haRtC6KLvWDpwbQg</t>
  </si>
  <si>
    <t>DUKHCONP03Z3ARFF3350</t>
  </si>
  <si>
    <t>7LugnVqGRDCGpjLaUBaB9Q</t>
  </si>
  <si>
    <t>DUKHCONP03Z3ARFF3345</t>
  </si>
  <si>
    <t>H2sswN6kRVKFJxvzTsMytw</t>
  </si>
  <si>
    <t>DUKHCONP03Z3ARFF3355</t>
  </si>
  <si>
    <t>5k5yHFi/QjaFJ0NGFeVkCw</t>
  </si>
  <si>
    <t>DUKHCONP03Z3ARFF3360</t>
  </si>
  <si>
    <t>p31rSGqHSVm6jnTJBc1q0A</t>
  </si>
  <si>
    <t>DUKHCONP03Z3ARFF3365</t>
  </si>
  <si>
    <t>sube1AfGSjOpp7ml90EQ6Q</t>
  </si>
  <si>
    <t>DUKHCONP03Z3ARFF3370</t>
  </si>
  <si>
    <t>Cgs6IL7VRSGIZ7PZk42ArQ</t>
  </si>
  <si>
    <t>DUKHCONP03Z3ARFF3380</t>
  </si>
  <si>
    <t>an0Kst8nR1KSZXPwYtPLpQ</t>
  </si>
  <si>
    <t>DUKHCONP03Z3ARFF3375</t>
  </si>
  <si>
    <t>qhwFmXN4SwytxTZoi6howQ</t>
  </si>
  <si>
    <t>DUKHCONP03Z3AREL3665</t>
  </si>
  <si>
    <t>FMjr4+MUS9abIpdgv+D+fw</t>
  </si>
  <si>
    <t>DUKHCONP03Z3AREL3675</t>
  </si>
  <si>
    <t>diPj2P7OQ/aqBsz2HJmE5g</t>
  </si>
  <si>
    <t>DUKHCONP03Z3AREL3680</t>
  </si>
  <si>
    <t>2cTCVg8ZTgiNOKvS7LytNg</t>
  </si>
  <si>
    <t>DUKHCONP03Z3ARRF3630</t>
  </si>
  <si>
    <t>VWNEb44jTnuN4uACefX1kA</t>
  </si>
  <si>
    <t>DUKHCONP03Z3ARRF3635</t>
  </si>
  <si>
    <t>1nFz+De5Q+aYnyyVjztOmQ</t>
  </si>
  <si>
    <t>DUKHCONP03Z3ARRF3640</t>
  </si>
  <si>
    <t>IYR5xDfLTb+bxWOtkFdDNQ</t>
  </si>
  <si>
    <t>DUKHCONP03Z3ARRF3645</t>
  </si>
  <si>
    <t>0+9/3mT0RYWiGdxcK8RbtA</t>
  </si>
  <si>
    <t>DUKHCONP03Z3ARRF3655</t>
  </si>
  <si>
    <t>w68FUA2pRZC4ymG0YjPt9g</t>
  </si>
  <si>
    <t>DUKHCONP03Z3ARRF3650</t>
  </si>
  <si>
    <t>V02un8gySYu298cXerDDPw</t>
  </si>
  <si>
    <t>DUKHCONP03Z3ARRF3660</t>
  </si>
  <si>
    <t>StkchXZnRt+F5v/E8T3+zw</t>
  </si>
  <si>
    <t>DUKHCONP03Z3ACTC8000</t>
  </si>
  <si>
    <t>edOuXHX1SiSsKO82K3NV+A</t>
  </si>
  <si>
    <t>DUKHCONP03Z3ELTC8010</t>
  </si>
  <si>
    <t>y94rE3qVR3mVXE6Z8MDgYg</t>
  </si>
  <si>
    <t>DUKHCONP03Z3PLTC8005</t>
  </si>
  <si>
    <t>VN94tUdQSwu6OH13nW/52g</t>
  </si>
  <si>
    <t>DUKHCONP03Z3STFF2020</t>
  </si>
  <si>
    <t>oMbV5HyJS8qTYOJ8UkjHfg</t>
  </si>
  <si>
    <t>DUKHCONP03Z3STFF2025</t>
  </si>
  <si>
    <t>ok5rY/JGRdSYUqKEj4YwUQ</t>
  </si>
  <si>
    <t>DUKHCONP03Z3STFF2030</t>
  </si>
  <si>
    <t>kOne+9T+TcSOeMc/qSHFPA</t>
  </si>
  <si>
    <t>DUKHCONP03Z3STFF2035</t>
  </si>
  <si>
    <t>rYCcBjIVTBKgv0X2ZH9ZOQ</t>
  </si>
  <si>
    <t>DUKHCONP03Z3STGF2000</t>
  </si>
  <si>
    <t>9Hek/NY1QNe+rY1QP7FzPA</t>
  </si>
  <si>
    <t>DUKHCONP03Z3STGF2005</t>
  </si>
  <si>
    <t>K8M0FcU9SB22gHCs/hJccw</t>
  </si>
  <si>
    <t>DUKHCONP03Z3STGF2010</t>
  </si>
  <si>
    <t>fi6bCIiaSQCHbQLj2juYXg</t>
  </si>
  <si>
    <t>DUKHCONP03Z3STGF2015</t>
  </si>
  <si>
    <t>fbPR2oBkQlKHU70HK8/g8w</t>
  </si>
  <si>
    <t>DUKHCONP03Z3STRF2040</t>
  </si>
  <si>
    <t>vYsMwSpqTru2HQUlUsCeOA</t>
  </si>
  <si>
    <t>DUKHCONP03Z3STRF2045</t>
  </si>
  <si>
    <t>b6VTIUECQROvgbj7k7n92w</t>
  </si>
  <si>
    <t>DUKHCONP03Z3STRF2050</t>
  </si>
  <si>
    <t>gxX9PjPMRmumqhUVIVfuUg</t>
  </si>
  <si>
    <t>DUKHCONP03Z3STRF2055</t>
  </si>
  <si>
    <t>G5CZ6WFBQzO/rphidPqB8A</t>
  </si>
  <si>
    <t>DUKHCONP03Z3STRF2060</t>
  </si>
  <si>
    <t>TdLX3Oe4Sp2P5eZPxE4XbQ</t>
  </si>
  <si>
    <t>DUKHCONP03Z3STRF2065</t>
  </si>
  <si>
    <t>zLk4Tja5SYmtOdq04C5z1g</t>
  </si>
  <si>
    <t>DUKHCONP03Z3STUG1010</t>
  </si>
  <si>
    <t>YyN5yDMwSTmAKhOLWxt3zw</t>
  </si>
  <si>
    <t>DUKHCONP03Z3STUG1015</t>
  </si>
  <si>
    <t>0BaBbRLxSf+2kRkhOGfVkQ</t>
  </si>
  <si>
    <t>DUKHCONP03Z3STUG1020</t>
  </si>
  <si>
    <t>ExFfV4gBQXuTb8yURXcn1A</t>
  </si>
  <si>
    <t>DUKHCONP03Z3STUG1025</t>
  </si>
  <si>
    <t>UaE2fDIWR1ubMmR+JML+Ow</t>
  </si>
  <si>
    <t>DUKHCONP03Z3STUG1030</t>
  </si>
  <si>
    <t>LEV7DHGSQy6xYBxGXeNnhg</t>
  </si>
  <si>
    <t>DUKHCONP03Z3STUG1035</t>
  </si>
  <si>
    <t>WqHXbkVjQfir8eRF7ryAMA</t>
  </si>
  <si>
    <t>DUKHCONP03Z3STUG1040</t>
  </si>
  <si>
    <t>KkV2dw5eRc+sDdrxCJFn4w</t>
  </si>
  <si>
    <t>DUKHCONP03Z3STUG1045</t>
  </si>
  <si>
    <t>ocC2AVhiSxO0lAmqDnZe2A</t>
  </si>
  <si>
    <t>DUKHCONP03Z3STUG1000</t>
  </si>
  <si>
    <t>NKQNG+q7Sumeu2v7pwrfjQ</t>
  </si>
  <si>
    <t>DUKHCONP03Z3STUG1005</t>
  </si>
  <si>
    <t>bF7XsTaaRVO4zqr8ToINzA</t>
  </si>
  <si>
    <t>DUKHCONP03Z3PLGF4305</t>
  </si>
  <si>
    <t>g1ZUmgTHT12O/uRaD7DgMQ</t>
  </si>
  <si>
    <t>DUKHCONP03Z3PLGF4310</t>
  </si>
  <si>
    <t>DUKHCONP03Z3PLGF4315</t>
  </si>
  <si>
    <t>t7lOiFLvSTq7iiJYPJlqlA</t>
  </si>
  <si>
    <t>DUKHCONP03Z3PLGF4320</t>
  </si>
  <si>
    <t>iFdrPKHwSxaN18rqgCm4mg</t>
  </si>
  <si>
    <t>DUKHCONP03Z3PLUG4300</t>
  </si>
  <si>
    <t>Mz607KtDSsmzw+jD0t0IAw</t>
  </si>
  <si>
    <t>DUKHCONP03Z3PLFF4330</t>
  </si>
  <si>
    <t>CBsd7tXMS2icpUBIyp4f1g</t>
  </si>
  <si>
    <t>DUKHCONP03Z3PLFF4335</t>
  </si>
  <si>
    <t>+zV8y/x4RZifs+9Dchh2EA</t>
  </si>
  <si>
    <t>DUKHCONP03Z3PLFF4340</t>
  </si>
  <si>
    <t>nz1wxdooQwydeqdeVZIPwg</t>
  </si>
  <si>
    <t>DUKHCONP03Z3PLFF4325</t>
  </si>
  <si>
    <t>2/vzwivpTPWUv1ZI5BndRg</t>
  </si>
  <si>
    <t>DUKHCONP03Z3PLRF4345</t>
  </si>
  <si>
    <t>DyCjZodLTU6smuIDJRe+5A</t>
  </si>
  <si>
    <t>DUKHCONP03Z3PLRF4350</t>
  </si>
  <si>
    <t>OZW2fcF/S/GoM8FbUYLJqw</t>
  </si>
  <si>
    <t>DUKHCONP03Z3PLRF4355</t>
  </si>
  <si>
    <t>KkxvBI0mQ4KARxwqMWZ1xw</t>
  </si>
  <si>
    <t>DUKHCONP03Z3ELFF4035</t>
  </si>
  <si>
    <t>P20e41sMRRyeM8Tg70lTsw</t>
  </si>
  <si>
    <t>DUKHCONP03Z3ELFF4040</t>
  </si>
  <si>
    <t>K/AtAhhHR9GLI8alQ9B4Rg</t>
  </si>
  <si>
    <t>DUKHCONP03Z3ELFF4045</t>
  </si>
  <si>
    <t>YZuzoXOSQ66Dc0QNYqFaHA</t>
  </si>
  <si>
    <t>DUKHCONP03Z3ELFF4060</t>
  </si>
  <si>
    <t>DUKHCONP03Z3ELFF4065</t>
  </si>
  <si>
    <t>oDp+JSTCROeuBUnLhI3u/w</t>
  </si>
  <si>
    <t>DUKHCONP03Z3ELFF4055</t>
  </si>
  <si>
    <t>20Bb04CHSs6vxv0NcGFGMg</t>
  </si>
  <si>
    <t>DUKHCONP03Z3ELFF4050</t>
  </si>
  <si>
    <t>kDDCs2fTT2e7W/aO0CACew</t>
  </si>
  <si>
    <t>DUKHCONP03Z3ELRF4070</t>
  </si>
  <si>
    <t>Kcin0xcZTySDUjRfpHCO5A</t>
  </si>
  <si>
    <t>DUKHCONP03Z3ELRF4075</t>
  </si>
  <si>
    <t>bQxQgnmYStSBV3NfmfasPw</t>
  </si>
  <si>
    <t>DUKHCONP03Z3ELGF4000</t>
  </si>
  <si>
    <t>66+Ny2tnT6mgSeYHdwwcAw</t>
  </si>
  <si>
    <t>DUKHCONP03Z3ELGF4005</t>
  </si>
  <si>
    <t>gN/kjsqaT42KPH9vJU00nA</t>
  </si>
  <si>
    <t>DUKHCONP03Z3ELGF4010</t>
  </si>
  <si>
    <t>ZWh6oRTqRriYLzc3V7QU2g</t>
  </si>
  <si>
    <t>DUKHCONP03Z3ELGF4020</t>
  </si>
  <si>
    <t>pTb6ja+tQaGlqB3q3/2PCA</t>
  </si>
  <si>
    <t>DUKHCONP03Z3ELGF4025</t>
  </si>
  <si>
    <t>wFXksu1GQue3fbxcnQ8kcw</t>
  </si>
  <si>
    <t>DUKHCONP03Z3ELGF4015</t>
  </si>
  <si>
    <t>boBWB/RhQweaQPrgFB1tvA</t>
  </si>
  <si>
    <t>DUKHCONP03Z3ELGF4030</t>
  </si>
  <si>
    <t>ey3rCbLNRdy23eFkkuYiGA</t>
  </si>
  <si>
    <t>DUKHCONP03Z3ACFF4615</t>
  </si>
  <si>
    <t>3A+V0tQXRA+w8NYs0byVdQ</t>
  </si>
  <si>
    <t>DUKHCONP03Z3ACFF4620</t>
  </si>
  <si>
    <t>n9n4FJ43Q1WF32UH7/VnLw</t>
  </si>
  <si>
    <t>DUKHCONP03Z3ACFF4625</t>
  </si>
  <si>
    <t>9kqsW9YPSKi5BgWSNKPi4w</t>
  </si>
  <si>
    <t>DUKHCONP03Z3ACGF4600</t>
  </si>
  <si>
    <t>nanXSZGFQb+xMloTt+Y7Rw</t>
  </si>
  <si>
    <t>DUKHCONP03Z3ACGF4605</t>
  </si>
  <si>
    <t>cHRtUxx0SpaUUE/bQQdsmQ</t>
  </si>
  <si>
    <t>DUKHCONP03Z3ACGF4610</t>
  </si>
  <si>
    <t>TtTJka7ZTXSNrhdjce/YpQ</t>
  </si>
  <si>
    <t>DUKHCONP03Z3ACRF4630</t>
  </si>
  <si>
    <t>Jn4H9ijxRJSuaNunKAt7aw</t>
  </si>
  <si>
    <t>DUKHCONP03Z3ACRF4635</t>
  </si>
  <si>
    <t>QcmEDb8dQ+20pol3nzni9Q</t>
  </si>
  <si>
    <t>DUKHCONP03Z3MSEX5020</t>
  </si>
  <si>
    <t>rAO092xVRMG5kyTBUxCQAw</t>
  </si>
  <si>
    <t>DUKHCONP03Z3MSEX5025</t>
  </si>
  <si>
    <t>AcqKY9A4QF65p2/f4EWeJg</t>
  </si>
  <si>
    <t>DUKHCONP03Z3MSEX5015</t>
  </si>
  <si>
    <t>wKwyEA0oQTyIodz/W9FulA</t>
  </si>
  <si>
    <t>DUKHCONP03Z3MSEX5000</t>
  </si>
  <si>
    <t>9Fi4VTMuT/WVwZT3tlFQEg</t>
  </si>
  <si>
    <t>DUKHCONP03Z3MSEX5005</t>
  </si>
  <si>
    <t>SzuSEZxbRKiI6jjPOkMZvA</t>
  </si>
  <si>
    <t>DUKHCONP03Z3MSEX5010</t>
  </si>
  <si>
    <t>9X+iI1b2TMyAoQkMV4Y7PA</t>
  </si>
  <si>
    <t>DUKHCONP03Z3WTEX5030</t>
  </si>
  <si>
    <t>/gfGIiDXQSuJtiGN/dQj2w</t>
  </si>
  <si>
    <t>DUKHCONP03Z3WTEX5035</t>
  </si>
  <si>
    <t>sybhxljpSjCBKm4glTFU8Q</t>
  </si>
  <si>
    <t>DUKHCONP03Z3WTEX5040</t>
  </si>
  <si>
    <t>MOMxtWRfSl2uuXyHlUTCAg</t>
  </si>
  <si>
    <t>DUKHCONP03Z3WTEX5045</t>
  </si>
  <si>
    <t>mLmk0EOhTjeYwi+3Tyne5Q</t>
  </si>
  <si>
    <t>DUKHCONP03Z3WTEX5050</t>
  </si>
  <si>
    <t>Uf6gkgXGR0eo0QDyqn06RQ</t>
  </si>
  <si>
    <t>DUKHCONP03Z3WTEX5060</t>
  </si>
  <si>
    <t>S/ShXbbuQqyJ/gipQ6o3+Q</t>
  </si>
  <si>
    <t>DUKHCONP03Z3WTEX5065</t>
  </si>
  <si>
    <t>Y5/B6b+IRmOybfmDmWspLA</t>
  </si>
  <si>
    <t>DUKHCONP03Z3WTEX5080</t>
  </si>
  <si>
    <t>h6d6dBNTRmqrvkj5aROn0A</t>
  </si>
  <si>
    <t>DUKHCONP03Z3WTEX5070</t>
  </si>
  <si>
    <t>lc8ql2fFQCeXkfdbgmeeoQ</t>
  </si>
  <si>
    <t>DUKHCONP03Z3WTEX5075</t>
  </si>
  <si>
    <t>2nug6e0ZQ/ytJFD1IoqrIA</t>
  </si>
  <si>
    <t>DUKHCONP03Z3WTEX5085</t>
  </si>
  <si>
    <t>gg20jv0QQNSXY919MeluRg</t>
  </si>
  <si>
    <t>DUKHCONP03GNSP001000</t>
  </si>
  <si>
    <t>oid4w6K0Q6uFwpj/3pp28A</t>
  </si>
  <si>
    <t>DUKHCONP03GNSP002000</t>
  </si>
  <si>
    <t>fKoPKKPSSXietPJUTQpfiA</t>
  </si>
  <si>
    <t>DUKHCONP03GNSP003000</t>
  </si>
  <si>
    <t>3uBoaI3lTLumWXjAqAmSdg</t>
  </si>
  <si>
    <t>DUKHCONP03GNSP004000</t>
  </si>
  <si>
    <t>3P7WO1erQDeW46Bzl9WFOg</t>
  </si>
  <si>
    <t>DUKHCONP03GNSP005000</t>
  </si>
  <si>
    <t>bE527Oa7TEmd7+bllotdeg</t>
  </si>
  <si>
    <t>DUKHCONP03GNSP002100</t>
  </si>
  <si>
    <t>79R5EtdWTm2uKvtIEA67Vg</t>
  </si>
  <si>
    <t>Y75aF4QgRxWhj47ZJVDqQA</t>
  </si>
  <si>
    <t>DUKHCONP03GNSP002200</t>
  </si>
  <si>
    <t>vJaG9y8ETK+XwThhQ/vMCg</t>
  </si>
  <si>
    <t>DUKHCONP03GNSP002300</t>
  </si>
  <si>
    <t>Preparation &amp; Submission for New Layout</t>
  </si>
  <si>
    <t>CMqJTbbkRrq8FZIOGrwl4g</t>
  </si>
  <si>
    <t>zqt8miC+PE2BOOz6wRLSOw</t>
  </si>
  <si>
    <t>DUKHCONP03GNSP002400</t>
  </si>
  <si>
    <t>FhZrDM+OTwK7XYjKQDhZ+g</t>
  </si>
  <si>
    <t>zI1R+4GvEkS6yTXhRIShOw</t>
  </si>
  <si>
    <t>DUKHCONP03GNSP002500</t>
  </si>
  <si>
    <t>tuA4M7xkRF+0LcU+I6sAiA</t>
  </si>
  <si>
    <t>oDyiYv8C1EO7EISJj7AOSA</t>
  </si>
  <si>
    <t>DUKHCONP03Z4ACTC8000</t>
  </si>
  <si>
    <t>Kd5agjqsSJKc4PyzZWgqcw</t>
  </si>
  <si>
    <t>DUKHCONP03Z4ELTC8010</t>
  </si>
  <si>
    <t>e7LkPhGdQZaRkyWoyeRsBw</t>
  </si>
  <si>
    <t>DUKHCONP03Z4PLTC8005</t>
  </si>
  <si>
    <t>koRrVajOQiSdH8J8QzQudw</t>
  </si>
  <si>
    <t>DUKHCONP03Z4ELRF4070</t>
  </si>
  <si>
    <t>sAXTUj+EQ/OxtoLhETVLeA</t>
  </si>
  <si>
    <t>DUKHCONP03Z4ELRF4075</t>
  </si>
  <si>
    <t>YzxhK4qBTZuXxhzqVeADRA</t>
  </si>
  <si>
    <t>DUKHCONP03Z4ELGF4015</t>
  </si>
  <si>
    <t>qhgH4zrqRnm2DdqX+Cqc6Q</t>
  </si>
  <si>
    <t>DUKHCONP03Z4ELGF4030</t>
  </si>
  <si>
    <t>O2WKBkJ6QuGMMtWxXrL2DQ</t>
  </si>
  <si>
    <t>DUKHCONP03Z4ELGF4000</t>
  </si>
  <si>
    <t>4GHTnivcTLOUtqM0cFBtqQ</t>
  </si>
  <si>
    <t>DUKHCONP03Z4ELGF4005</t>
  </si>
  <si>
    <t>LNOR3i2CRg2nWHfsSGou1w</t>
  </si>
  <si>
    <t>DUKHCONP03Z4ELGF4010</t>
  </si>
  <si>
    <t>ThPXUHGITo6j0pXXh/Bebw</t>
  </si>
  <si>
    <t>DUKHCONP03Z4ELGF4020</t>
  </si>
  <si>
    <t>SpmfpNTMRD2MDTI3r3ZjFg</t>
  </si>
  <si>
    <t>DUKHCONP03Z4ELGF4025</t>
  </si>
  <si>
    <t>qTMynPjBQ16XySLsmt1Y6Q</t>
  </si>
  <si>
    <t>DUKHCONP03Z4ELFF4035</t>
  </si>
  <si>
    <t>/w96j/QEQFWR/OIXNhdufA</t>
  </si>
  <si>
    <t>DUKHCONP03Z4ELFF4040</t>
  </si>
  <si>
    <t>7JNe1+C9SgCBNpLdyddJAg</t>
  </si>
  <si>
    <t>DUKHCONP03Z4ELFF4045</t>
  </si>
  <si>
    <t>jquJmlgdSSKECDRaKZ8Veg</t>
  </si>
  <si>
    <t>DUKHCONP03Z4ELFF4060</t>
  </si>
  <si>
    <t>eDdiRc+MTzu9MPE6Ic1WNQ</t>
  </si>
  <si>
    <t>DUKHCONP03Z4ELFF4065</t>
  </si>
  <si>
    <t>Dsp0ADcJRuqHR4odr6hemw</t>
  </si>
  <si>
    <t>DUKHCONP03Z4ELFF4055</t>
  </si>
  <si>
    <t>FCJ0QeOmTzC8zc8p65WEag</t>
  </si>
  <si>
    <t>DUKHCONP03Z4ELFF4050</t>
  </si>
  <si>
    <t>IhocrYaPSVS+WruC+s8J+g</t>
  </si>
  <si>
    <t>DUKHCONP03Z4PLGF4305</t>
  </si>
  <si>
    <t>vRa+Q1LkTyO1eC8HT//8UA</t>
  </si>
  <si>
    <t>DUKHCONP03Z4PLGF4310</t>
  </si>
  <si>
    <t>gfxIiVmdRXiqEO5Hj+/i/w</t>
  </si>
  <si>
    <t>DUKHCONP03Z4PLGF4315</t>
  </si>
  <si>
    <t>SXquM8zDTJeO14Va58HeuQ</t>
  </si>
  <si>
    <t>DUKHCONP03Z4PLGF4320</t>
  </si>
  <si>
    <t>0j6vTNf5ShWu3x0k8z0AIQ</t>
  </si>
  <si>
    <t>DUKHCONP03Z4PLUG4300</t>
  </si>
  <si>
    <t>yjlMn3QSSpapX1XtMF/5LQ</t>
  </si>
  <si>
    <t>DUKHCONP03Z4PLRF4345</t>
  </si>
  <si>
    <t>SDsbGvOhSmiTS09wS3rnfA</t>
  </si>
  <si>
    <t>DUKHCONP03Z4PLRF4350</t>
  </si>
  <si>
    <t>HC7G7xi8QsGsSp53toa8iQ</t>
  </si>
  <si>
    <t>DUKHCONP03Z4PLRF4355</t>
  </si>
  <si>
    <t>GVWymM7GTzOpKiVV4INXSw</t>
  </si>
  <si>
    <t>DUKHCONP03Z4PLFF4325</t>
  </si>
  <si>
    <t>92mnQrtbRHuuMgIdMvz+XQ</t>
  </si>
  <si>
    <t>DUKHCONP03Z4PLFF4330</t>
  </si>
  <si>
    <t>k/d4og7yQeGnbipM0cE7yQ</t>
  </si>
  <si>
    <t>DUKHCONP03Z4PLFF4335</t>
  </si>
  <si>
    <t>h8lMuiiWR1uO/Uax4yr8pA</t>
  </si>
  <si>
    <t>DUKHCONP03Z4PLFF4340</t>
  </si>
  <si>
    <t>ZASIwTpEQeuh+CYpFL7TJw</t>
  </si>
  <si>
    <t>DUKHCONP03Z4ACFF4615</t>
  </si>
  <si>
    <t>vI2O+piwRfGl0Z5oMKBFdg</t>
  </si>
  <si>
    <t>DUKHCONP03Z4ACFF4620</t>
  </si>
  <si>
    <t>3+RGDfrNSz+8YHPUb12I1A</t>
  </si>
  <si>
    <t>DUKHCONP03Z4ACFF4625</t>
  </si>
  <si>
    <t>YVSgarIjSteJnG2XC+biHg</t>
  </si>
  <si>
    <t>DUKHCONP03Z4ACGF4600</t>
  </si>
  <si>
    <t>vYAhVyD1Qgq+rMhOI8wy9g</t>
  </si>
  <si>
    <t>DUKHCONP03Z4ACGF4605</t>
  </si>
  <si>
    <t>hCto/uzNRPCyCglG8LDi8A</t>
  </si>
  <si>
    <t>DUKHCONP03Z4ACGF4610</t>
  </si>
  <si>
    <t>KofZkfmTS1eTe7RVkzj/iA</t>
  </si>
  <si>
    <t>DUKHCONP03Z4ACRF4630</t>
  </si>
  <si>
    <t>tYJQTO7RSP20L9D4Ne0fyQ</t>
  </si>
  <si>
    <t>DUKHCONP03Z4ACRF4635</t>
  </si>
  <si>
    <t>U+DbYRktQ+SLTC2DudJnIg</t>
  </si>
  <si>
    <t>DUKHCONP03Z4ARRF3610</t>
  </si>
  <si>
    <t>fvKiUHUSRZamlYmD6qfyow</t>
  </si>
  <si>
    <t>DUKHCONP03Z4ARRF3695</t>
  </si>
  <si>
    <t>RY5JO+zwQrCcj8eOR18+RQ</t>
  </si>
  <si>
    <t>DUKHCONP03Z4ARRF3620</t>
  </si>
  <si>
    <t>7lxHU+zlRUueXvjKnpOMcQ</t>
  </si>
  <si>
    <t>DUKHCONP03Z4ARRF3600</t>
  </si>
  <si>
    <t>Awe2hlWpTomw+Isd8VPqlA</t>
  </si>
  <si>
    <t>DUKHCONP03Z4ARRF3605</t>
  </si>
  <si>
    <t>45yG2Z8fTUaUsCDoWAJZBw</t>
  </si>
  <si>
    <t>DUKHCONP03Z4ARFF3300</t>
  </si>
  <si>
    <t>CIkW+oWVQgmPm0aGFZsffQ</t>
  </si>
  <si>
    <t>DUKHCONP03Z4ARFF3305</t>
  </si>
  <si>
    <t>BeyJbLLGTZuHtOnPamkh3Q</t>
  </si>
  <si>
    <t>DUKHCONP03Z4ARFF3310</t>
  </si>
  <si>
    <t>DtfTacbmTxit3KnLt5IL6g</t>
  </si>
  <si>
    <t>DUKHCONP03Z4ARFF3315</t>
  </si>
  <si>
    <t>Ijr1mjYMTd63FfS5KtlZ3A</t>
  </si>
  <si>
    <t>DUKHCONP03Z4ARFF3330</t>
  </si>
  <si>
    <t>0+RHJOwUS1W5PKH1oPh7sA</t>
  </si>
  <si>
    <t>DUKHCONP03Z4ARFF3320</t>
  </si>
  <si>
    <t>jidYp+5kTJedNiul3htxTA</t>
  </si>
  <si>
    <t>DUKHCONP03Z4ARFF3325</t>
  </si>
  <si>
    <t>lKpp4cL0TXa/JRScSHr61Q</t>
  </si>
  <si>
    <t>DUKHCONP03Z4ARFF3335</t>
  </si>
  <si>
    <t>VR3Xrx/vToSU41k4SINSgg</t>
  </si>
  <si>
    <t>DUKHCONP03Z4ARFF3350</t>
  </si>
  <si>
    <t>J3y5u0GAQDeVnSfm4IqQjg</t>
  </si>
  <si>
    <t>DUKHCONP03Z4ARFF3345</t>
  </si>
  <si>
    <t>ct5jwHmdSueeO+nzp/+IQg</t>
  </si>
  <si>
    <t>DUKHCONP03Z4ARFF3355</t>
  </si>
  <si>
    <t>fIlrKg4NTIibJgK1U51W2g</t>
  </si>
  <si>
    <t>DUKHCONP03Z4ARFF3360</t>
  </si>
  <si>
    <t>AoZkDOqITF2oOfOt90GMqg</t>
  </si>
  <si>
    <t>DUKHCONP03Z4ARFF3365</t>
  </si>
  <si>
    <t>rmcQSzR6Qz2/IDdVQch43w</t>
  </si>
  <si>
    <t>DUKHCONP03Z4ARFF3370</t>
  </si>
  <si>
    <t>2an3KR6LStO6DWvRVlPGgA</t>
  </si>
  <si>
    <t>DUKHCONP03Z4ARFF3380</t>
  </si>
  <si>
    <t>oLxDUDPpR9qu/8BEdklVnw</t>
  </si>
  <si>
    <t>DUKHCONP03Z4ARFF3375</t>
  </si>
  <si>
    <t>LcCC8TyDQrqWR46JcYdWMg</t>
  </si>
  <si>
    <t>DUKHCONP03Z4ARFF3390</t>
  </si>
  <si>
    <t>HjWpILOJQsK0hihEJQXYWg</t>
  </si>
  <si>
    <t>DUKHCONP03Z4ARFF3385</t>
  </si>
  <si>
    <t>5I7aGG07QyWfjKgLnqp1YA</t>
  </si>
  <si>
    <t>DUKHCONP03Z4ARFF3395</t>
  </si>
  <si>
    <t>zlvkLs3ES4GbG4H2YXHKvw</t>
  </si>
  <si>
    <t>DUKHCONP03Z4ARGF3000</t>
  </si>
  <si>
    <t>8HlBKH6XRDml9OF59P+gqg</t>
  </si>
  <si>
    <t>DUKHCONP03Z4ARGF3005</t>
  </si>
  <si>
    <t>/WphrVZNTZSeqzq3oNhngw</t>
  </si>
  <si>
    <t>DUKHCONP03Z4ARGF3010</t>
  </si>
  <si>
    <t>F55HwyOyQ+G5RwJPN1dYFA</t>
  </si>
  <si>
    <t>DUKHCONP03Z4ARGF3015</t>
  </si>
  <si>
    <t>wz00B7taTq6i4f9y9pHuhw</t>
  </si>
  <si>
    <t>DUKHCONP03Z4ARGF3030</t>
  </si>
  <si>
    <t>q9E7KJxzSouh+n8oqLLp9Q</t>
  </si>
  <si>
    <t>DUKHCONP03Z4ARGF3020</t>
  </si>
  <si>
    <t>wPfHN2ZDQ0ieN8iOs4Ey1w</t>
  </si>
  <si>
    <t>DUKHCONP03Z4ARGF3025</t>
  </si>
  <si>
    <t>9XEOdBAwSfG9VxYXXYq65w</t>
  </si>
  <si>
    <t>DUKHCONP03Z4ARGF3040</t>
  </si>
  <si>
    <t>eDDTTZmvR/afOfG5K6SNCQ</t>
  </si>
  <si>
    <t>DUKHCONP03Z4ARGF3035</t>
  </si>
  <si>
    <t>DcfegP5eRJKh4guChhgWfw</t>
  </si>
  <si>
    <t>DUKHCONP03Z4ARGF3050</t>
  </si>
  <si>
    <t>H3XcCsWYTfesTnDLgnudiA</t>
  </si>
  <si>
    <t>DUKHCONP03Z4ARGF3045</t>
  </si>
  <si>
    <t>r4L63an5Qpu65BpWJxbYzw</t>
  </si>
  <si>
    <t>DUKHCONP03Z4ARGF3055</t>
  </si>
  <si>
    <t>tnUnrkS3Si627/qtasSjhA</t>
  </si>
  <si>
    <t>DUKHCONP03Z4ARGF3060</t>
  </si>
  <si>
    <t>bPi7MpxxRRi0b7HJ9MSNiA</t>
  </si>
  <si>
    <t>DUKHCONP03Z4ARGF3065</t>
  </si>
  <si>
    <t>OkRWs58OTce7f1egwaVgVQ</t>
  </si>
  <si>
    <t>DUKHCONP03Z4ARGF3070</t>
  </si>
  <si>
    <t>5FbY9hpqR3CoFbwmIv7OTQ</t>
  </si>
  <si>
    <t>DUKHCONP03Z4ARGF3080</t>
  </si>
  <si>
    <t>OexWbYSqQMiVDUHUu6Cgmg</t>
  </si>
  <si>
    <t>DUKHCONP03Z4ARGF3075</t>
  </si>
  <si>
    <t>rrr6FXzBTuCig9VzKl1n5w</t>
  </si>
  <si>
    <t>DUKHCONP03Z4ARGF3090</t>
  </si>
  <si>
    <t>Ls3s6Sa3SHWCz8p/KElH2Q</t>
  </si>
  <si>
    <t>DUKHCONP03Z4ARGF3085</t>
  </si>
  <si>
    <t>LhGB7GhfSDeGNZ8C2XxIbw</t>
  </si>
  <si>
    <t>DUKHCONP03Z4ARGF3095</t>
  </si>
  <si>
    <t>bkUdV4+TQZi5+sn4HyxgcQ</t>
  </si>
  <si>
    <t>DUKHCONP03Z4ARRF3630</t>
  </si>
  <si>
    <t>D62RlF7YQC2dN8QBUyOi4w</t>
  </si>
  <si>
    <t>DUKHCONP03Z4ARRF3635</t>
  </si>
  <si>
    <t>ltoVXZGBT12gHAf4l8C2zg</t>
  </si>
  <si>
    <t>DUKHCONP03Z4ARRF3640</t>
  </si>
  <si>
    <t>TyBFMljQR1at6qBU65ngWA</t>
  </si>
  <si>
    <t>DUKHCONP03Z4ARRF3645</t>
  </si>
  <si>
    <t>VX3ERW/3TU+p+rnx8IKbKQ</t>
  </si>
  <si>
    <t>DUKHCONP03Z4ARRF3655</t>
  </si>
  <si>
    <t>tEI7vwSdTkSIPj3mFgS79A</t>
  </si>
  <si>
    <t>DUKHCONP03Z4ARRF3650</t>
  </si>
  <si>
    <t>KSa0uY3xTIKO3v3iS4ZlYg</t>
  </si>
  <si>
    <t>DUKHCONP03Z4ARRF3660</t>
  </si>
  <si>
    <t>Jwyd0hxTQdK1FahIkHoSNg</t>
  </si>
  <si>
    <t>DUKHCONP03Z4AREL3665</t>
  </si>
  <si>
    <t>DUKHCONP03Z4AREL3675</t>
  </si>
  <si>
    <t>WnITZUxpRvato+RQMvF2nQ</t>
  </si>
  <si>
    <t>DUKHCONP03Z4AREL3680</t>
  </si>
  <si>
    <t>YvQY48J7RKq2K2ZeSva3LQ</t>
  </si>
  <si>
    <t>DUKHCONP03Z4MSEX5020</t>
  </si>
  <si>
    <t>hFEcG3dATKCd687yJ24k7Q</t>
  </si>
  <si>
    <t>DUKHCONP03Z4MSEX5025</t>
  </si>
  <si>
    <t>DUKHCONP03Z4MSEX5015</t>
  </si>
  <si>
    <t>RcvPgMHyQLaX3JG+oXnW6A</t>
  </si>
  <si>
    <t>DUKHCONP03Z4MSEX5000</t>
  </si>
  <si>
    <t>5GnsIwA+T5CeRe3dWPhtEA</t>
  </si>
  <si>
    <t>DUKHCONP03Z4MSEX5005</t>
  </si>
  <si>
    <t>xe+LON5ySu+zLCmEK7dpmw</t>
  </si>
  <si>
    <t>DUKHCONP03Z4MSEX5010</t>
  </si>
  <si>
    <t>oCMYkqjqQRCBy18yncesnA</t>
  </si>
  <si>
    <t>DUKHCONP03Z4WTEX5030</t>
  </si>
  <si>
    <t>2HI2xwP4RY+6wWnVs+89pA</t>
  </si>
  <si>
    <t>DUKHCONP03Z4WTEX5035</t>
  </si>
  <si>
    <t>yuhyyprFRgSVyUBEYzEltA</t>
  </si>
  <si>
    <t>DUKHCONP03Z4WTEX5040</t>
  </si>
  <si>
    <t>QtP7sGwSRqetYC8cJ5jFuA</t>
  </si>
  <si>
    <t>DUKHCONP03Z4WTEX5045</t>
  </si>
  <si>
    <t>p5B9A/ZhRJamqV6lpGffeQ</t>
  </si>
  <si>
    <t>DUKHCONP03Z4WTEX5050</t>
  </si>
  <si>
    <t>uAdMM6+FSkqZCy7q+jtJgw</t>
  </si>
  <si>
    <t>DUKHCONP03Z4WTEX5060</t>
  </si>
  <si>
    <t>fjsGzH0gTGCTOOHkPVN8jg</t>
  </si>
  <si>
    <t>DUKHCONP03Z4WTEX5065</t>
  </si>
  <si>
    <t>WbUfY7gwRm+o/ELs7zx9Yw</t>
  </si>
  <si>
    <t>DUKHCONP03Z4WTEX5080</t>
  </si>
  <si>
    <t>fWPLSlUbQfmNz01PAvZsgw</t>
  </si>
  <si>
    <t>DUKHCONP03Z4WTEX5070</t>
  </si>
  <si>
    <t>wLFvZCtwQmmR+a7vI0CcjQ</t>
  </si>
  <si>
    <t>DUKHCONP03Z4WTEX5075</t>
  </si>
  <si>
    <t>6xeW+SpZTOaSKWaiDYS5mQ</t>
  </si>
  <si>
    <t>DUKHCONP03Z4WTEX5085</t>
  </si>
  <si>
    <t>AX5U7h8ZTm2NazsyeyQIAw</t>
  </si>
  <si>
    <t>DUKHCONP03Z4STUG1000</t>
  </si>
  <si>
    <t>XIwQ4QsDSCGq81Vb/W6ECw</t>
  </si>
  <si>
    <t>DUKHCONP03Z4STUG1005</t>
  </si>
  <si>
    <t>YPZweAh+ThSDjMlpjZZ9YQ</t>
  </si>
  <si>
    <t>DUKHCONP03Z4STUG1010</t>
  </si>
  <si>
    <t>UUz5hjJJReG+EJBQ0STVhg</t>
  </si>
  <si>
    <t>DUKHCONP03Z4STUG1015</t>
  </si>
  <si>
    <t>Q8Tb0pBxQ/KdcXua813h8g</t>
  </si>
  <si>
    <t>DUKHCONP03Z4STUG1020</t>
  </si>
  <si>
    <t>nRxKNF9RTVasX9RoXmqFQg</t>
  </si>
  <si>
    <t>DUKHCONP03Z4STUG1025</t>
  </si>
  <si>
    <t>XRPr2WBtRuCx9ksLtt5KeQ</t>
  </si>
  <si>
    <t>DUKHCONP03Z4STUG1030</t>
  </si>
  <si>
    <t>+imy/8c2TVeYFVxAui1nmQ</t>
  </si>
  <si>
    <t>DUKHCONP03Z4STUG1035</t>
  </si>
  <si>
    <t>czI/ZhIZTdqwznGeLORjqw</t>
  </si>
  <si>
    <t>DUKHCONP03Z4STUG1040</t>
  </si>
  <si>
    <t>Bn9peGwNSAG2xB7XJlMSJA</t>
  </si>
  <si>
    <t>DUKHCONP03Z4STUG1045</t>
  </si>
  <si>
    <t>VzsoV3WETYuZxhrk4N8gzg</t>
  </si>
  <si>
    <t>DUKHCONP03Z4STFF2020</t>
  </si>
  <si>
    <t>kum8pk0mSVWqyIZbsQhKnw</t>
  </si>
  <si>
    <t>DUKHCONP03Z4STFF2025</t>
  </si>
  <si>
    <t>njVkx7a8RRmPadMypVW9DA</t>
  </si>
  <si>
    <t>DUKHCONP03Z4STFF2030</t>
  </si>
  <si>
    <t>RMfQiI7WSMyR5VY6p3rgLA</t>
  </si>
  <si>
    <t>DUKHCONP03Z4STFF2035</t>
  </si>
  <si>
    <t>0VmJ/UySTWGvhB2lNqb75g</t>
  </si>
  <si>
    <t>DUKHCONP03Z4STRF2045</t>
  </si>
  <si>
    <t>o6t+iQnpTImfkPh8tpe1LA</t>
  </si>
  <si>
    <t>DUKHCONP03Z4STRF2050</t>
  </si>
  <si>
    <t>bXFwD6FrTrqF4SQvY61RoQ</t>
  </si>
  <si>
    <t>DUKHCONP03Z4STRF2055</t>
  </si>
  <si>
    <t>sikTZMWKRj+CzzlUq/SIkQ</t>
  </si>
  <si>
    <t>DUKHCONP03Z4STRF2060</t>
  </si>
  <si>
    <t>uGQUZ8SqR9qCtREhhwh55A</t>
  </si>
  <si>
    <t>DUKHCONP03Z4STRF2065</t>
  </si>
  <si>
    <t>JtFq+iGsTt+axBACtuoa+g</t>
  </si>
  <si>
    <t>DUKHCONP03Z4STRF2040</t>
  </si>
  <si>
    <t>li0MlXZcQK2Yo9RRPlu0vw</t>
  </si>
  <si>
    <t>DUKHCONP03Z4STGF2000</t>
  </si>
  <si>
    <t>hW1vzVs9Q5ifMgefyO7Ufg</t>
  </si>
  <si>
    <t>DUKHCONP03Z4STGF2005</t>
  </si>
  <si>
    <t>gFWsl/lkQteKUX+URHItJw</t>
  </si>
  <si>
    <t>DUKHCONP03Z4STGF2010</t>
  </si>
  <si>
    <t>sfVZDJsWQyerUvAoXlxPfg</t>
  </si>
  <si>
    <t>DUKHCONP03Z4STGF2015</t>
  </si>
  <si>
    <t>SgUD/6cfTFagr+eK0mmg8Q</t>
  </si>
  <si>
    <t>DUKHCONP03MKMSEX5020</t>
  </si>
  <si>
    <t>XPQ9wn15T0WcpPzFx7jvDg</t>
  </si>
  <si>
    <t>DUKHCONP03MKMSEX5025</t>
  </si>
  <si>
    <t>wTS+ksYJT2yI4ulrZ7hOQQ</t>
  </si>
  <si>
    <t>DUKHCONP03MKMSEX5015</t>
  </si>
  <si>
    <t>xCUTkmB5SqqwfxIao0clZw</t>
  </si>
  <si>
    <t>DUKHCONP03MKMSEX5000</t>
  </si>
  <si>
    <t>gmcyZW1oQzefndyPSS5c7w</t>
  </si>
  <si>
    <t>DUKHCONP03MKMSEX5005</t>
  </si>
  <si>
    <t>fODsgiv2THSKuqWjkt80ZA</t>
  </si>
  <si>
    <t>DUKHCONP03MKARGF3000</t>
  </si>
  <si>
    <t>sLq82hOgRoqIK05jnD6Quw</t>
  </si>
  <si>
    <t>DUKHCONP03MKARGF3005</t>
  </si>
  <si>
    <t>xJa2kUV/QVqKZ4X2cFZxqA</t>
  </si>
  <si>
    <t>DUKHCONP03MKARGF3010</t>
  </si>
  <si>
    <t>D0wZ8pq/RYiRis2rMCbt1A</t>
  </si>
  <si>
    <t>DUKHCONP03MKARGF3015</t>
  </si>
  <si>
    <t>2C+X1bNlQUOZz8um+PEZWQ</t>
  </si>
  <si>
    <t>DUKHCONP03MKARGF3030</t>
  </si>
  <si>
    <t>vKORmcg5SZuM8SrObnSglw</t>
  </si>
  <si>
    <t>DUKHCONP03MKARGF3020</t>
  </si>
  <si>
    <t>tWHRKt0BSwWe2uY9PeHD+Q</t>
  </si>
  <si>
    <t>DUKHCONP03MKARGF3025</t>
  </si>
  <si>
    <t>pLc7M2jFRLCsJ6W93dT6rQ</t>
  </si>
  <si>
    <t>DUKHCONP03MKARGF3040</t>
  </si>
  <si>
    <t>TXOoqFWYSkCwGlQFYIJCcg</t>
  </si>
  <si>
    <t>DUKHCONP03MKARGF3035</t>
  </si>
  <si>
    <t>N3W/UaSqRxmBnfurYBwV2Q</t>
  </si>
  <si>
    <t>DUKHCONP03MKARGF3050</t>
  </si>
  <si>
    <t>ppHc/wAOR2GhzsZpo2ziyQ</t>
  </si>
  <si>
    <t>DUKHCONP03MKARGF3045</t>
  </si>
  <si>
    <t>Z3LYDwiiRxa2CJ9KQmjA6w</t>
  </si>
  <si>
    <t>DUKHCONP03MKARGF3055</t>
  </si>
  <si>
    <t>f7wVPrQORwON45I6HOiZZg</t>
  </si>
  <si>
    <t>DUKHCONP03MKARGF3060</t>
  </si>
  <si>
    <t>KOeYi0hgQdC6zk2/ezQkGQ</t>
  </si>
  <si>
    <t>DUKHCONP03MKARGF3065</t>
  </si>
  <si>
    <t>rg/NUgOKTY6NrS3ubLyZ5A</t>
  </si>
  <si>
    <t>DUKHCONP03MKARGF3070</t>
  </si>
  <si>
    <t>cXjwmSkiSjW7zpicjaIrDQ</t>
  </si>
  <si>
    <t>DUKHCONP03MKARGF3080</t>
  </si>
  <si>
    <t>eTmNS/ceS8ucsAGPj5DXJw</t>
  </si>
  <si>
    <t>DUKHCONP03MKARGF3075</t>
  </si>
  <si>
    <t>t2XYCM1eQQK6+rbswwoVMQ</t>
  </si>
  <si>
    <t>DUKHCONP03MKARGF3090</t>
  </si>
  <si>
    <t>UTv0YvibTyu0zD+ncSm44A</t>
  </si>
  <si>
    <t>DUKHCONP03MKARGF3085</t>
  </si>
  <si>
    <t>S.S.Handrails &amp; Balustrade</t>
  </si>
  <si>
    <t>46j4fMmGSjGIr+C9rO3u6w</t>
  </si>
  <si>
    <t>DUKHCONP03MKARGF3095</t>
  </si>
  <si>
    <t>gB4wNJvDQkapJ7kHVC3cqA</t>
  </si>
  <si>
    <t>DUKHCONP03MKARFF3300</t>
  </si>
  <si>
    <t>423C9x7HRK+TLTPDGHTSUA</t>
  </si>
  <si>
    <t>DUKHCONP03MKARFF3305</t>
  </si>
  <si>
    <t>ejm2BGUHSWyuk07X5VGXGA</t>
  </si>
  <si>
    <t>DUKHCONP03MKARFF3310</t>
  </si>
  <si>
    <t>xrcrZPIJSR2eOmrdBMm9ZA</t>
  </si>
  <si>
    <t>DUKHCONP03MKARFF3315</t>
  </si>
  <si>
    <t>nutWWgmzS4+6E9Fpsgw+vg</t>
  </si>
  <si>
    <t>DUKHCONP03MKARFF3330</t>
  </si>
  <si>
    <t>s7v9is3BRuWE6JWJvfTaQQ</t>
  </si>
  <si>
    <t>DUKHCONP03MKARFF3320</t>
  </si>
  <si>
    <t>SUn32wEeQSSvzdkgXn27Cw</t>
  </si>
  <si>
    <t>DUKHCONP03MKARFF3325</t>
  </si>
  <si>
    <t>mKQPnGusQJGqUDxKNpelsw</t>
  </si>
  <si>
    <t>DUKHCONP03MKARFF3335</t>
  </si>
  <si>
    <t>7myWD22jSbC1BXfx0UdIMA</t>
  </si>
  <si>
    <t>DUKHCONP03MKARFF3350</t>
  </si>
  <si>
    <t>uHQ+OGYxTsKd4yD5ZlirkA</t>
  </si>
  <si>
    <t>DUKHCONP03MKARFF3345</t>
  </si>
  <si>
    <t>HSUZrH7OQWGp8HdUiOzDJw</t>
  </si>
  <si>
    <t>DUKHCONP03MKARFF3360</t>
  </si>
  <si>
    <t>8WtUs8WQSl+dgB3l4iKzvA</t>
  </si>
  <si>
    <t>DUKHCONP03MKARFF3365</t>
  </si>
  <si>
    <t>7UBcHRyLQiKnHmr9ztsqFA</t>
  </si>
  <si>
    <t>DUKHCONP03MKARFF3370</t>
  </si>
  <si>
    <t>QK5YbffqRqGhjCWuuKe4sg</t>
  </si>
  <si>
    <t>DUKHCONP03MKARFF3380</t>
  </si>
  <si>
    <t>Xq6JnNtaRq6LZzUfkw/+Lw</t>
  </si>
  <si>
    <t>DUKHCONP03MKARFF3375</t>
  </si>
  <si>
    <t>v8QQQKgrQ32RnmdW10dzAg</t>
  </si>
  <si>
    <t>DUKHCONP03MKARFF3390</t>
  </si>
  <si>
    <t>QEBdTCreS4eeGkPK9A+ZPg</t>
  </si>
  <si>
    <t>DUKHCONP03MKARFF3385</t>
  </si>
  <si>
    <t>SDe/kMjwS0+09DoJFgJ39w</t>
  </si>
  <si>
    <t>DUKHCONP03MKARFF3395</t>
  </si>
  <si>
    <t>o/ZVAmbHTzGnugZSh0E2wQ</t>
  </si>
  <si>
    <t>DUKHCONP03MKARFF3355</t>
  </si>
  <si>
    <t>3sJmurqATH6L16tzEdbQzw</t>
  </si>
  <si>
    <t>DUKHCONP03MKARRF3600</t>
  </si>
  <si>
    <t>WL1uL59/RRmcwTAUxy8hJQ</t>
  </si>
  <si>
    <t>DUKHCONP03MKARRF3605</t>
  </si>
  <si>
    <t>xiy08CdLSkuYbHsJT28Gmg</t>
  </si>
  <si>
    <t>DUKHCONP03MKARRF3610</t>
  </si>
  <si>
    <t>xLO56g9GTBqDlOVjDqK0fg</t>
  </si>
  <si>
    <t>DUKHCONP03MKARRF3695</t>
  </si>
  <si>
    <t>oSrvCkZsRLWS8kqb9U6X1Q</t>
  </si>
  <si>
    <t>DUKHCONP03MKARRF3620</t>
  </si>
  <si>
    <t>cuIa+gojT+SLAEsixka2Dw</t>
  </si>
  <si>
    <t>DUKHCONP03MKAREL3675</t>
  </si>
  <si>
    <t>6i8/tCDqRTiPZQbad3NcnQ</t>
  </si>
  <si>
    <t>DUKHCONP03MKAREL3680</t>
  </si>
  <si>
    <t>i39g1QERQmeDGIfaUOIUdw</t>
  </si>
  <si>
    <t>DUKHCONP03MKAREL3665</t>
  </si>
  <si>
    <t>JV2hnl3gT06kPdq9J0Nwzg</t>
  </si>
  <si>
    <t>DUKHCONP03MKARRF3630</t>
  </si>
  <si>
    <t>DqCHpPwgR6OXEkIbFE7fBg</t>
  </si>
  <si>
    <t>DUKHCONP03MKARRF3635</t>
  </si>
  <si>
    <t>Pn8935pKTeu8Ot+6TlsLiQ</t>
  </si>
  <si>
    <t>DUKHCONP03MKARRF3640</t>
  </si>
  <si>
    <t>AjnLwfWZSWOd6qi4vDlSEA</t>
  </si>
  <si>
    <t>DUKHCONP03MKARRF3645</t>
  </si>
  <si>
    <t>MeRiOwtNRhiesq8EZwvUJg</t>
  </si>
  <si>
    <t>DUKHCONP03MKARRF3655</t>
  </si>
  <si>
    <t>7rY/aB2eRwWdrzpP8kcspg</t>
  </si>
  <si>
    <t>DUKHCONP03MKARRF3650</t>
  </si>
  <si>
    <t>oXsg8ANwQBis1prVrLo0Ug</t>
  </si>
  <si>
    <t>DUKHCONP03MKARRF3660</t>
  </si>
  <si>
    <t>9hEn3haeTKivWvz01zlGug</t>
  </si>
  <si>
    <t>DUKHCONP03MKELGF4000</t>
  </si>
  <si>
    <t>qFx52e7rRiSvMIVPcOfqhA</t>
  </si>
  <si>
    <t>DUKHCONP03MKELGF4005</t>
  </si>
  <si>
    <t>dDrdeBAWRQ+b4UWeWzOm2g</t>
  </si>
  <si>
    <t>DUKHCONP03MKELGF4010</t>
  </si>
  <si>
    <t>qU3KZwwXS1qWLQB0V1hbEg</t>
  </si>
  <si>
    <t>DUKHCONP03MKELGF4020</t>
  </si>
  <si>
    <t>NnSUuU8CSKu34Lz4ADPK+w</t>
  </si>
  <si>
    <t>DUKHCONP03MKELGF4025</t>
  </si>
  <si>
    <t>jwPGPUlvT16l5lC7joKltg</t>
  </si>
  <si>
    <t>DUKHCONP03MKELGF4015</t>
  </si>
  <si>
    <t>0QT8UJswSx+XEy4TDBaCKQ</t>
  </si>
  <si>
    <t>DUKHCONP03MKELGF4030</t>
  </si>
  <si>
    <t>8e7c3TIaR5W232XAzUrzMA</t>
  </si>
  <si>
    <t>DUKHCONP03MKELRF4070</t>
  </si>
  <si>
    <t>SETd3ExKR/uiZJ+94zVO9w</t>
  </si>
  <si>
    <t>DUKHCONP03MKELRF4075</t>
  </si>
  <si>
    <t>sxR5zMJnQteisjDKR5OggQ</t>
  </si>
  <si>
    <t>DUKHCONP03MKELFF4035</t>
  </si>
  <si>
    <t>Lctie4KeRDCJMHEO2sSDOg</t>
  </si>
  <si>
    <t>DUKHCONP03MKELFF4040</t>
  </si>
  <si>
    <t>VuYPEcgaSXmp0j5UfFxkCw</t>
  </si>
  <si>
    <t>DUKHCONP03MKELFF4045</t>
  </si>
  <si>
    <t>Mod//ZNKRrSOkNfPtrCr/A</t>
  </si>
  <si>
    <t>DUKHCONP03MKELFF4060</t>
  </si>
  <si>
    <t>7i3dNftrTtOFOvwV1k3Vqg</t>
  </si>
  <si>
    <t>DUKHCONP03MKELFF4065</t>
  </si>
  <si>
    <t>s52kGyOhQze4Fwp99wgMKQ</t>
  </si>
  <si>
    <t>DUKHCONP03MKELFF4055</t>
  </si>
  <si>
    <t>BSkGG3QZTWCge9PYcLlraA</t>
  </si>
  <si>
    <t>DUKHCONP03MKELFF4050</t>
  </si>
  <si>
    <t>QqCYq5pGR0OhQT59Fqy1ig</t>
  </si>
  <si>
    <t>DUKHCONP03MKPLRF4345</t>
  </si>
  <si>
    <t>zPSWbjaYQ3CaupUTIhHaUA</t>
  </si>
  <si>
    <t>DUKHCONP03MKPLRF4350</t>
  </si>
  <si>
    <t>4UFoWe1/Tmyi6L3gAU6mlA</t>
  </si>
  <si>
    <t>DUKHCONP03MKPLRF4355</t>
  </si>
  <si>
    <t>4L9/fSDtTy6Sd4KfCZ0Jvw</t>
  </si>
  <si>
    <t>DUKHCONP03MKPLGF4305</t>
  </si>
  <si>
    <t>TnfOH6Y3TxeRWxilM4DjIg</t>
  </si>
  <si>
    <t>DUKHCONP03MKPLGF4310</t>
  </si>
  <si>
    <t>q8ZaoVCWT9e9c6LzjRElYA</t>
  </si>
  <si>
    <t>DUKHCONP03MKPLGF4315</t>
  </si>
  <si>
    <t>M8zZHmeDQ+qcqj93koOAPw</t>
  </si>
  <si>
    <t>DUKHCONP03MKPLGF4320</t>
  </si>
  <si>
    <t>Uvml2fxNR9KrmHFPOGwF7w</t>
  </si>
  <si>
    <t>DUKHCONP03MKPLFF4325</t>
  </si>
  <si>
    <t>55raHiLhRUadBu8noaKIVg</t>
  </si>
  <si>
    <t>DUKHCONP03MKPLFF4330</t>
  </si>
  <si>
    <t>cO0h5j7JSI6wJzim9s1gQg</t>
  </si>
  <si>
    <t>DUKHCONP03MKPLFF4335</t>
  </si>
  <si>
    <t>cf45N85OS6ai4+zN04AmYQ</t>
  </si>
  <si>
    <t>DUKHCONP03MKPLFF4340</t>
  </si>
  <si>
    <t>6RCdHWMATlK/Zk754HRLWg</t>
  </si>
  <si>
    <t>DUKHCONP03MKACGF4600</t>
  </si>
  <si>
    <t>a3bz9e1+QR6HSsrjS6koWQ</t>
  </si>
  <si>
    <t>DUKHCONP03MKACGF4605</t>
  </si>
  <si>
    <t>oL4IJPOHRmaxEEhvJGKHoA</t>
  </si>
  <si>
    <t>DUKHCONP03MKACGF4610</t>
  </si>
  <si>
    <t>Tt+QrP4wSeKl8oSXQ3W1jg</t>
  </si>
  <si>
    <t>DUKHCONP03MKACRF4630</t>
  </si>
  <si>
    <t>h1C7gMDxQG+mqH85TN7zUw</t>
  </si>
  <si>
    <t>DUKHCONP03MKACRF4635</t>
  </si>
  <si>
    <t>zECNBNeLTMWt5WeS0CRA6w</t>
  </si>
  <si>
    <t>DUKHCONP03MKACFF4615</t>
  </si>
  <si>
    <t>rirwpQjOSMG45Eq8OhZgmA</t>
  </si>
  <si>
    <t>DUKHCONP03MKACFF4620</t>
  </si>
  <si>
    <t>Ps6YhS5/Q6Kp2J6Y45hD3g</t>
  </si>
  <si>
    <t>DUKHCONP03MKACFF4625</t>
  </si>
  <si>
    <t>ptI6B2zjSz6nBiAfHTr/BA</t>
  </si>
  <si>
    <t>DUKHCONI03Z3PSGL7000</t>
  </si>
  <si>
    <t>R7Bn80MBTFurg5AcZOjCqA</t>
  </si>
  <si>
    <t>DUKHCONI03Z3PSGL7005</t>
  </si>
  <si>
    <t>CvOZZimcQfq534FCeyciPg</t>
  </si>
  <si>
    <t>DUKHCONI03Z3PSGL7010</t>
  </si>
  <si>
    <t>VBe7e0Y2RQume008YYznUA</t>
  </si>
  <si>
    <t>DUKHCONI03Z3PSGL7015</t>
  </si>
  <si>
    <t>L28dTET5TpKXUT79LRqp2A</t>
  </si>
  <si>
    <t>DUKHCONI03Z3DRGL5120</t>
  </si>
  <si>
    <t>1me0AVgDS1iQv4R+X/mOLA</t>
  </si>
  <si>
    <t>DUKHCONI03Z3DRGL5125</t>
  </si>
  <si>
    <t>QvsO2e6vTH6jkOEEyq1IGw</t>
  </si>
  <si>
    <t>DUKHCONI03Z3DRGL5130</t>
  </si>
  <si>
    <t>DUKHCONI03Z3DRGL5115</t>
  </si>
  <si>
    <t>i0FTywpFTWGhEpchycuZ2w</t>
  </si>
  <si>
    <t>DUKHCONI03Z3WSGL5155</t>
  </si>
  <si>
    <t>nwVcf6u8S7Ox7NZMGAmzzQ</t>
  </si>
  <si>
    <t>DUKHCONI03Z3WSGL5160</t>
  </si>
  <si>
    <t>0A9FYr03QT64vnBxx3ioBg</t>
  </si>
  <si>
    <t>DUKHCONI03Z3WSGL5165</t>
  </si>
  <si>
    <t>Npwdh0wIRQyT1zUxm0Uq7A</t>
  </si>
  <si>
    <t>DUKHCONI03Z3WSGL5170</t>
  </si>
  <si>
    <t>5kNJgLXbRK6SDDMVpFg+Dg</t>
  </si>
  <si>
    <t>DUKHCONI03Z3WSGL5175</t>
  </si>
  <si>
    <t>k7xzHktbTUu/d+jQYApjvQ</t>
  </si>
  <si>
    <t>DUKHCONI03Z3WSGL5180</t>
  </si>
  <si>
    <t>xguT3ggPSe6XcWCBrMn/9Q</t>
  </si>
  <si>
    <t>DUKHCONI03Z3IRGL5265</t>
  </si>
  <si>
    <t>k84g78F3TkSOoXlwdlwENw</t>
  </si>
  <si>
    <t>DUKHCONI03Z3IRGL5270</t>
  </si>
  <si>
    <t>rqiN3qzWSe2lAWVNE2VdVA</t>
  </si>
  <si>
    <t>DUKHCONI03Z3IRGL5275</t>
  </si>
  <si>
    <t>M0EfxLzGR1qSSnUgBPXSRg</t>
  </si>
  <si>
    <t>DUKHCONI03Z3IRGL5280</t>
  </si>
  <si>
    <t>pB9qKUBeSC+rJh78moZKkg</t>
  </si>
  <si>
    <t>DUKHCONI03Z3IRGL5285</t>
  </si>
  <si>
    <t>fLutT93ST6KdUy1zgdDeFw</t>
  </si>
  <si>
    <t>DUKHCONI03Z3IRGL5290</t>
  </si>
  <si>
    <t>r5GaBYEVQ0aqGmN6nBo1tA</t>
  </si>
  <si>
    <t>DUKHCONI03Z3RWGL6000</t>
  </si>
  <si>
    <t>jrxpeeCzQS+DPJzDZ553+Q</t>
  </si>
  <si>
    <t>DUKHCONI03Z3RWGL6005</t>
  </si>
  <si>
    <t>rpFt9bKRSueymhhh7sL1xQ</t>
  </si>
  <si>
    <t>DUKHCONI03Z3RWGL6010</t>
  </si>
  <si>
    <t>8BMkbG8AScqt9drbc65mSQ</t>
  </si>
  <si>
    <t>DUKHCONI03Z3RWGL6015</t>
  </si>
  <si>
    <t>if0D/LbNQayn8kcnP6vcLA</t>
  </si>
  <si>
    <t>DUKHCONI03Z3RWGL6020</t>
  </si>
  <si>
    <t>mCqaqRUeRhaGvcIYg3qT5w</t>
  </si>
  <si>
    <t>DUKHCONI03Z3RWGL6025</t>
  </si>
  <si>
    <t>aiYXUC5eRpiAjwMiF4eKCQ</t>
  </si>
  <si>
    <t>DUKHCONI03Z3RWGL6030</t>
  </si>
  <si>
    <t>al8bCveoRiavOikpovBs5g</t>
  </si>
  <si>
    <t>DUKHCONI03Z3BWGL5315</t>
  </si>
  <si>
    <t>sE1rvkQtRIuEnOPDXIsW8Q</t>
  </si>
  <si>
    <t>DUKHCONI03Z3BWGL5320</t>
  </si>
  <si>
    <t>gnxjBDj8QX63O56D4u07kA</t>
  </si>
  <si>
    <t>GATE ERECTOR SK</t>
  </si>
  <si>
    <t>S313</t>
  </si>
  <si>
    <t>DUKHCONI03Z3STGL5235</t>
  </si>
  <si>
    <t>0ThlJ3YpTqy57NJrO4Cciw</t>
  </si>
  <si>
    <t>DUKHCONI03Z3STGL5240</t>
  </si>
  <si>
    <t>X0hZ8YhNTLmErzdCwX+U+A</t>
  </si>
  <si>
    <t>DUKHCONI03Z3STGL5245</t>
  </si>
  <si>
    <t>DUKHCONI03Z3STGL5250</t>
  </si>
  <si>
    <t>egWD/JgRRk6ITSRzc4p6wg</t>
  </si>
  <si>
    <t>DUKHCONI03Z3STGL5255</t>
  </si>
  <si>
    <t>a9h/y7nlQz21juYpGCfU8Q</t>
  </si>
  <si>
    <t>DUKHCONI03Z3STGL5260</t>
  </si>
  <si>
    <t>FAqa6+kKTXa20Npc0/1Slw</t>
  </si>
  <si>
    <t>DUKHCONI03Z3FFGL5185</t>
  </si>
  <si>
    <t>z+0P0VSSQ466VitOA455Qw</t>
  </si>
  <si>
    <t>DUKHCONI03Z3FFGL5190</t>
  </si>
  <si>
    <t>W7lzg6gKQXOhEnICPuZD/A</t>
  </si>
  <si>
    <t>DUKHCONI03Z3FFGL5195</t>
  </si>
  <si>
    <t>rMwc0DI9TUSwQqWNFgY+gg</t>
  </si>
  <si>
    <t>DUKHCONI03Z3FFGL5200</t>
  </si>
  <si>
    <t>QY48wHRTS/eoynxHVPSFvw</t>
  </si>
  <si>
    <t>DUKHCONI03Z3FFGL5205</t>
  </si>
  <si>
    <t>QnBn66qsQCiVQvFrFeMVyg</t>
  </si>
  <si>
    <t>DUKHCONI03Z3FFGL5210</t>
  </si>
  <si>
    <t>j7WvT2M6QAG9eARxAIIoAw</t>
  </si>
  <si>
    <t>DUKHCONI03Z3ELGL5215</t>
  </si>
  <si>
    <t>AEiqdF4SSFWmIhvBU8JcbA</t>
  </si>
  <si>
    <t>DUKHCONI03Z3ELGL5220</t>
  </si>
  <si>
    <t>p5APN5EDQ32SwHjvOYCAYA</t>
  </si>
  <si>
    <t>DUKHCONI03Z3ELGL5225</t>
  </si>
  <si>
    <t>qKD5lPieRN6vIHS8Bg4tXQ</t>
  </si>
  <si>
    <t>DUKHCONI03Z3ELGL5230</t>
  </si>
  <si>
    <t>az9MHOdSTAutt9ZBGEXFMQ</t>
  </si>
  <si>
    <t>DUKHCONI03Z3SLGL7200</t>
  </si>
  <si>
    <t>EzyFtg+lQWG7hLKHq528PQ</t>
  </si>
  <si>
    <t>DUKHCONI03Z3SLGL7205</t>
  </si>
  <si>
    <t>Lvhq0Oj1RE+XHE48ZiOPbA</t>
  </si>
  <si>
    <t>DUKHCONI03Z3SLGL7210</t>
  </si>
  <si>
    <t>3A3JE4PmSYCG3ghQkNoTzw</t>
  </si>
  <si>
    <t>DUKHCONI03Z3SAGL5135</t>
  </si>
  <si>
    <t>D+dtzwhcRFe1HOvoONzVEA</t>
  </si>
  <si>
    <t>DUKHCONI03Z3SAGL5140</t>
  </si>
  <si>
    <t>fl9IDva8R9Krz7FlrJcCeg</t>
  </si>
  <si>
    <t>DUKHCONI03Z3SAGL5145</t>
  </si>
  <si>
    <t>Bbzi+mJ5Q52wS7NbDoTgzw</t>
  </si>
  <si>
    <t>DUKHCONI03Z3SAGL5150</t>
  </si>
  <si>
    <t>SHT38IFmTL6EMJEq6QpUxQ</t>
  </si>
  <si>
    <t>DUKHCONI03Z3TCGL5295</t>
  </si>
  <si>
    <t>vec2fjxRSLS85J6+8WmelQ</t>
  </si>
  <si>
    <t>DUKHCONI03Z3TCGL5300</t>
  </si>
  <si>
    <t>RLsxZiJOSXqgvJx1oAQ6uA</t>
  </si>
  <si>
    <t>DUKHCONI03Z3TCGL5305</t>
  </si>
  <si>
    <t>1Ckv/r68TGmheOsc1Vj1Kg</t>
  </si>
  <si>
    <t>DUKHCONI03Z3TCGL5310</t>
  </si>
  <si>
    <t>hv+h+9ffT6q8pq+U0eIJNQ</t>
  </si>
  <si>
    <t>DUKHCONI03Z3HDGL7020</t>
  </si>
  <si>
    <t>HTuafNG/RdK3wTWNkqsE5w</t>
  </si>
  <si>
    <t>DUKHCONI03Z3HDGL7025</t>
  </si>
  <si>
    <t>DUKHCONI03Z3HDGL7030</t>
  </si>
  <si>
    <t>CK0tdhQFRBu+OYupCM33Kw</t>
  </si>
  <si>
    <t>DUKHCONI03Z3HDGL7035</t>
  </si>
  <si>
    <t>MxvR95lDRfmurm5QOzs7zQ</t>
  </si>
  <si>
    <t>DUKHCONI03Z3HDGL7040</t>
  </si>
  <si>
    <t>bqPt+LmVRXCBOtlfrc8+Kg</t>
  </si>
  <si>
    <t>DUKHCONI03SBIWGL7455</t>
  </si>
  <si>
    <t>ftOfeoHeQtGK0E15xV/ApQ</t>
  </si>
  <si>
    <t>DUKHCONI03SBIWGL7460</t>
  </si>
  <si>
    <t>Qn0SsdPRT/GVkL1d0VSjuQ</t>
  </si>
  <si>
    <t>DUKHCONI03SBIWGL7465</t>
  </si>
  <si>
    <t>xDA5c7ZOQzWSVwpxtqZKOw</t>
  </si>
  <si>
    <t>DUKHCONI03SBIWGL7440</t>
  </si>
  <si>
    <t>ZA0iS/WNSG+ub2FCzA7gvw</t>
  </si>
  <si>
    <t>DUKHCONI03SBIWGL7445</t>
  </si>
  <si>
    <t>Dg10JSCaSAuUkFg5jllU9g</t>
  </si>
  <si>
    <t>DUKHCONI03SBIWGL7450</t>
  </si>
  <si>
    <t>8JewE2cBQa2fMNGA/NkYWA</t>
  </si>
  <si>
    <t>DUKHCONI03SBIWGL7950</t>
  </si>
  <si>
    <t>YDpIVz7DTby9OWnuXfaqoQ</t>
  </si>
  <si>
    <t>DUKHCONI03SBIWGL7435</t>
  </si>
  <si>
    <t>Gh1cZtPvRiSCYnzGXSPDkw</t>
  </si>
  <si>
    <t>DUKHCONI03SBIWGL7400</t>
  </si>
  <si>
    <t>ajdDHT9QSp25G5VxSACjIw</t>
  </si>
  <si>
    <t>DUKHCONI03SBIWGL7405</t>
  </si>
  <si>
    <t>C+c6DIU4TL6/3ih/mY1H7A</t>
  </si>
  <si>
    <t>DUKHCONI03SBIWGL7410</t>
  </si>
  <si>
    <t>MIFyg4w3Sp6c/L37hHn2QQ</t>
  </si>
  <si>
    <t>DUKHCONI03SBIWGL7415</t>
  </si>
  <si>
    <t>iQEcomPcRuyVONHEbKxAkw</t>
  </si>
  <si>
    <t>DUKHCONI03SBIWGL7420</t>
  </si>
  <si>
    <t>BnX7ImbKSleAFGlK/3d80Q</t>
  </si>
  <si>
    <t>DUKHCONI03SBIWGL7425</t>
  </si>
  <si>
    <t>sW8JNqsuToO0Q4g4kC8fBA</t>
  </si>
  <si>
    <t>DUKHCONI03SBIWGL7430</t>
  </si>
  <si>
    <t>vALLVAQZTlKPITtnMr2S5A</t>
  </si>
  <si>
    <t>DUKHCONI03SBTRGL7600</t>
  </si>
  <si>
    <t>qm1V5ZR/RFqm3I4CThZbZA</t>
  </si>
  <si>
    <t>DUKHCONI03SBTRGL7605</t>
  </si>
  <si>
    <t>d89w4jUSR8q6S194ew5yew</t>
  </si>
  <si>
    <t>DUKHCONI03SBTRGL7610</t>
  </si>
  <si>
    <t>Sb4xyRz2TeKwa6RlD63JOA</t>
  </si>
  <si>
    <t>DUKHCONI03SBTRGL7615</t>
  </si>
  <si>
    <t>mzCpnU0YTdCeUQa6BmRkWg</t>
  </si>
  <si>
    <t>DUKHCONI03SBTRGL7620</t>
  </si>
  <si>
    <t>yyiUcmhcRySKAHST6LnC+Q</t>
  </si>
  <si>
    <t>DUKHCONI03SBTRGL7625</t>
  </si>
  <si>
    <t>K2EZ7xvUTLyeD3kmqtE+4g</t>
  </si>
  <si>
    <t>DUKHCONI03SBTRGL7630</t>
  </si>
  <si>
    <t>FamUPFZJRf2uVphkw8P4HQ</t>
  </si>
  <si>
    <t>DUKHCONI03SBTRGL7635</t>
  </si>
  <si>
    <t>u7LIljwKRmqfnegISdM47A</t>
  </si>
  <si>
    <t>DUKHCONI03SBGHGL7825</t>
  </si>
  <si>
    <t>Pfsrsd/PT+OWAnR5ne3n7A</t>
  </si>
  <si>
    <t>DUKHCONI03SBGHGL7830</t>
  </si>
  <si>
    <t>ejNlsy1+S4emRWjNry3Mjw</t>
  </si>
  <si>
    <t>DUKHCONI03SBGHGL7835</t>
  </si>
  <si>
    <t>V0MCzZfgQlqfZ36Sl+K7Ew</t>
  </si>
  <si>
    <t>DUKHCONI03SBGHGL7800</t>
  </si>
  <si>
    <t>4Ag0+xQZTZqYSPphRYqETQ</t>
  </si>
  <si>
    <t>DUKHCONI03SBGHGL7805</t>
  </si>
  <si>
    <t>SAcqha7dSeyuVxg4V7YNRw</t>
  </si>
  <si>
    <t>DUKHCONI03SBGHGL7810</t>
  </si>
  <si>
    <t>zLyZhFYrRgqxNBsyQqIENQ</t>
  </si>
  <si>
    <t>DUKHCONI03SBGHGL7815</t>
  </si>
  <si>
    <t>k00NaVBUT2yhF/oCWF9Fnw</t>
  </si>
  <si>
    <t>DUKHCONI03SBGHGL7820</t>
  </si>
  <si>
    <t>F4IQJCaQRZ+xtpGMnKZwKQ</t>
  </si>
  <si>
    <t>DUKHCONI03SBPGGL7940</t>
  </si>
  <si>
    <t>Intial Work Play Ground Works</t>
  </si>
  <si>
    <t>FWHhYmJITBCBnE8JxqREeQ</t>
  </si>
  <si>
    <t>PLAY GROUND</t>
  </si>
  <si>
    <t>DUKHCONI03SBPGGL7945</t>
  </si>
  <si>
    <t>Final Work Play Ground Works</t>
  </si>
  <si>
    <t>6Osov7wFTTqdRgvdPfB28w</t>
  </si>
  <si>
    <t>DUKHCONI03SBGZGL7900</t>
  </si>
  <si>
    <t>N7DQK0HpT26t0bHSqPAmUA</t>
  </si>
  <si>
    <t>DUKHCONI03SBGZGL7905</t>
  </si>
  <si>
    <t>XCEO2s9oTaKS7QrycXJLOg</t>
  </si>
  <si>
    <t>DUKHCONI03SBGZGL7910</t>
  </si>
  <si>
    <t>KZSoOYx7SnGUdilvnK9bvw</t>
  </si>
  <si>
    <t>DUKHCONI03SBGZGL7915</t>
  </si>
  <si>
    <t>/yzCgk+1TBiJiRaShOLTSg</t>
  </si>
  <si>
    <t>DUKHCONI03Z2SAGL5135</t>
  </si>
  <si>
    <t>fCV8B5ZtRgW5w9PIOPhrqg</t>
  </si>
  <si>
    <t>DUKHCONI03Z2SAGL5140</t>
  </si>
  <si>
    <t>b13ohVibR2eIQdzPDqNSPA</t>
  </si>
  <si>
    <t>DUKHCONI03Z2SAGL5145</t>
  </si>
  <si>
    <t>P0cyDP9XR+26z1z1urMmsA</t>
  </si>
  <si>
    <t>DUKHCONI03Z2SAGL5150</t>
  </si>
  <si>
    <t>L8GbhBnoTcCLUuQeySnNtQ</t>
  </si>
  <si>
    <t>DUKHCONI03Z2DRGL5115</t>
  </si>
  <si>
    <t>thLsau3bTT6zh+i+ufZMng</t>
  </si>
  <si>
    <t>DUKHCONI03Z2DRGL5120</t>
  </si>
  <si>
    <t>IUCmVE41Tx2SZxnDMPfU+w</t>
  </si>
  <si>
    <t>DUKHCONI03Z2DRGL5125</t>
  </si>
  <si>
    <t>tk5erEq9S/qp3hHeI7QEyA</t>
  </si>
  <si>
    <t>DUKHCONI03Z2DRGL5130</t>
  </si>
  <si>
    <t>KbHuorrURh66GImTq5s5Bw</t>
  </si>
  <si>
    <t>DUKHCONI03Z2PSGL7000</t>
  </si>
  <si>
    <t>EahB18KRTTicV1XrhxadHg</t>
  </si>
  <si>
    <t>DUKHCONI03Z2PSGL7005</t>
  </si>
  <si>
    <t>12g4bgvbQm6E0RHkgLLaKA</t>
  </si>
  <si>
    <t>DUKHCONI03Z2PSGL7010</t>
  </si>
  <si>
    <t>lq+/z7aVTHer3MH6ETnmVw</t>
  </si>
  <si>
    <t>DUKHCONI03Z2PSGL7015</t>
  </si>
  <si>
    <t>SxQn8taCSoqh41h/4Of4eA</t>
  </si>
  <si>
    <t>DUKHCONI03Z2WSGL5155</t>
  </si>
  <si>
    <t>k/u2WFiHRY+eOM6yPBZ68g</t>
  </si>
  <si>
    <t>DUKHCONI03Z2WSGL5160</t>
  </si>
  <si>
    <t>M6Am1KMHRqmHvr1OpmFaXA</t>
  </si>
  <si>
    <t>DUKHCONI03Z2WSGL5165</t>
  </si>
  <si>
    <t>A/OkVI36TuiwsZE/DPszZw</t>
  </si>
  <si>
    <t>DUKHCONI03Z2WSGL5170</t>
  </si>
  <si>
    <t>2m5TAaOqTh+2bxmjBTanMA</t>
  </si>
  <si>
    <t>DUKHCONI03Z2WSGL5175</t>
  </si>
  <si>
    <t>a9cnWSA8SWqC2YhdvGq35g</t>
  </si>
  <si>
    <t>DUKHCONI03Z2WSGL5180</t>
  </si>
  <si>
    <t>jW6R37PoQiaG0zIzeQAwrQ</t>
  </si>
  <si>
    <t>DUKHCONI03Z2HDGL7020</t>
  </si>
  <si>
    <t>z6qB/OJBQWexHj1oCnTsog</t>
  </si>
  <si>
    <t>DUKHCONI03Z2HDGL7025</t>
  </si>
  <si>
    <t>Boy9hBETRHa300t+A9dGwQ</t>
  </si>
  <si>
    <t>DUKHCONI03Z2HDGL7030</t>
  </si>
  <si>
    <t>FPF3yCLsTuWaLGozZwDxxQ</t>
  </si>
  <si>
    <t>DUKHCONI03Z2HDGL7040</t>
  </si>
  <si>
    <t>e3tR/mbOQ/+EWV64YlO4IA</t>
  </si>
  <si>
    <t>DUKHCONI03Z2HDGL7035</t>
  </si>
  <si>
    <t>Chz/hh3DSjOppELB6mOsBg</t>
  </si>
  <si>
    <t>DUKHCONI03Z2TCGL5295</t>
  </si>
  <si>
    <t>OopEoUgAS7ihIZY087UW6w</t>
  </si>
  <si>
    <t>DUKHCONI03Z2TCGL5300</t>
  </si>
  <si>
    <t>DUKHCONI03Z2TCGL5305</t>
  </si>
  <si>
    <t>PbVBhaNNQUegc/p1g6hIsg</t>
  </si>
  <si>
    <t>DUKHCONI03Z2TCGL5310</t>
  </si>
  <si>
    <t>0q8iSm7rQnqbemw8bYJE/g</t>
  </si>
  <si>
    <t>DUKHCONI03Z2RWGL6020</t>
  </si>
  <si>
    <t>+WpK51rRQ/+6RsFdTMLorA</t>
  </si>
  <si>
    <t>DUKHCONI03Z2RWGL6025</t>
  </si>
  <si>
    <t>BjeWuqC0RaWRZXHmD4YAbQ</t>
  </si>
  <si>
    <t>DUKHCONI03Z2RWGL6030</t>
  </si>
  <si>
    <t>W2oVfnPZRMajLUGiR4So0g</t>
  </si>
  <si>
    <t>DUKHCONI03Z2RWGL6000</t>
  </si>
  <si>
    <t>sg2/BZ50TNGCuEhxAcXDww</t>
  </si>
  <si>
    <t>DUKHCONI03Z2RWGL6005</t>
  </si>
  <si>
    <t>dPij54bKSnGfP+mFrNgF6g</t>
  </si>
  <si>
    <t>DUKHCONI03Z2RWGL6010</t>
  </si>
  <si>
    <t>igvqy9XmSlO7sKbAl0TkVQ</t>
  </si>
  <si>
    <t>DUKHCONI03Z2RWGL6015</t>
  </si>
  <si>
    <t>NlRoyFpLRyqD/Yen0Js8fQ</t>
  </si>
  <si>
    <t>DUKHCONI03Z2STGL5235</t>
  </si>
  <si>
    <t>EHEqCjQeQt+8uRCzurNgEg</t>
  </si>
  <si>
    <t>DUKHCONI03Z2STGL5240</t>
  </si>
  <si>
    <t>ggFdg3NSRyKR+e8lNWilEQ</t>
  </si>
  <si>
    <t>DUKHCONI03Z2STGL5245</t>
  </si>
  <si>
    <t>HbcLZT9MQc6WYmnWuc/zmA</t>
  </si>
  <si>
    <t>DUKHCONI03Z2STGL5250</t>
  </si>
  <si>
    <t>IDt+1x76R+Kpg/xT2eNJqw</t>
  </si>
  <si>
    <t>DUKHCONI03Z2STGL5255</t>
  </si>
  <si>
    <t>6CEyaU2wTKiF7KVGCvEEoQ</t>
  </si>
  <si>
    <t>DUKHCONI03Z2STGL5260</t>
  </si>
  <si>
    <t>kBxaKh8IReSDWdrx4kb3sg</t>
  </si>
  <si>
    <t>DUKHCONI03Z2ELGL5215</t>
  </si>
  <si>
    <t>z9RZ9csiQVCztZr9O3/sZg</t>
  </si>
  <si>
    <t>DUKHCONI03Z2ELGL5220</t>
  </si>
  <si>
    <t>Csh9zgdFTB2k5pw03f9jrQ</t>
  </si>
  <si>
    <t>DUKHCONI03Z2ELGL5225</t>
  </si>
  <si>
    <t>iWAJpOUDRm6Ql9zUO9pMHg</t>
  </si>
  <si>
    <t>DUKHCONI03Z2ELGL5230</t>
  </si>
  <si>
    <t>/8Vh/HOlThGoer2M5LKY3Q</t>
  </si>
  <si>
    <t>DUKHCONI03Z2SLGL7200</t>
  </si>
  <si>
    <t>OXh536H/Qz+2db+XZkkdzQ</t>
  </si>
  <si>
    <t>DUKHCONI03Z2SLGL7205</t>
  </si>
  <si>
    <t>vL6OkRHUQ7eohlpcY89mEQ</t>
  </si>
  <si>
    <t>DUKHCONI03Z2SLGL7210</t>
  </si>
  <si>
    <t>Nw9BumXdTcuv48PIT46HDw</t>
  </si>
  <si>
    <t>DUKHCONI03Z2BWGL5315</t>
  </si>
  <si>
    <t>xIgWuULyTE24IZoJacyrjg</t>
  </si>
  <si>
    <t>DUKHCONI03Z2BWGL5320</t>
  </si>
  <si>
    <t>I8atnK5RQWa1mLBYsS7CXA</t>
  </si>
  <si>
    <t>DUKHCONI03Z2IRGL5265</t>
  </si>
  <si>
    <t>W6FbYw3ER5OJb8yhOTTdYw</t>
  </si>
  <si>
    <t>DUKHCONI03Z2IRGL5270</t>
  </si>
  <si>
    <t>HTaX52XCSA+tRoV6knM0YA</t>
  </si>
  <si>
    <t>DUKHCONI03Z2IRGL5275</t>
  </si>
  <si>
    <t>RzaFxYRrRdCIjUA7dlJPIg</t>
  </si>
  <si>
    <t>DUKHCONI03Z2IRGL5280</t>
  </si>
  <si>
    <t>4gQ3tcbQTaeLWibUXieg3w</t>
  </si>
  <si>
    <t>DUKHCONI03Z2IRGL5285</t>
  </si>
  <si>
    <t>BcneHKkUQF+Wt7vnaBag7Q</t>
  </si>
  <si>
    <t>DUKHCONI03Z2IRGL5290</t>
  </si>
  <si>
    <t>BCmeuAlYTN6hcPiRTbdU2A</t>
  </si>
  <si>
    <t>DUKHCONI03Z2FFGL5195</t>
  </si>
  <si>
    <t>kSvpwwoGTUOKL6rsOSwh0g</t>
  </si>
  <si>
    <t>DUKHCONI03Z2FFGL5200</t>
  </si>
  <si>
    <t>w0ie/AR2STuzfmyYi2EJSQ</t>
  </si>
  <si>
    <t>DUKHCONI03Z2FFGL5205</t>
  </si>
  <si>
    <t>jFF2m+wSRSytD1dPMzMCLQ</t>
  </si>
  <si>
    <t>DUKHCONI03Z2FFGL5210</t>
  </si>
  <si>
    <t>dXay9XyUTCqJDGsGcvIv0g</t>
  </si>
  <si>
    <t>DUKHCONI03Z2FFGL5185</t>
  </si>
  <si>
    <t>UgiGMe2MTEOCFiNj4tTgDQ</t>
  </si>
  <si>
    <t>DUKHCONI03Z2FFGL5190</t>
  </si>
  <si>
    <t>WQdjGplDQpS2KO022PjZAw</t>
  </si>
  <si>
    <t>DUKHCONI03Z1DRGL5115</t>
  </si>
  <si>
    <t>3QvjLyqwSrGwbdbQCoOJGw</t>
  </si>
  <si>
    <t>DUKHCONI03Z1DRGL5120</t>
  </si>
  <si>
    <t>Rwcq3jzmQqKZqmphjtMFzQ</t>
  </si>
  <si>
    <t>DUKHCONI03Z1DRGL5125</t>
  </si>
  <si>
    <t>BhGDvf7GTMWxOKJW4wfQVQ</t>
  </si>
  <si>
    <t>DUKHCONI03Z1DRGL5130</t>
  </si>
  <si>
    <t>N1YKcZjATSqLU39HvVIEnw</t>
  </si>
  <si>
    <t>DUKHCONI03Z1FFGL5195</t>
  </si>
  <si>
    <t>xCaVigKxTUecTLDFgFEA4g</t>
  </si>
  <si>
    <t>DUKHCONI03Z1FFGL5200</t>
  </si>
  <si>
    <t>CiAF1O/jSs+OB+/m+ACWfw</t>
  </si>
  <si>
    <t>DUKHCONI03Z1FFGL5205</t>
  </si>
  <si>
    <t>lysNLRwpTvWFW5QvHZr6ig</t>
  </si>
  <si>
    <t>DUKHCONI03Z1FFGL5210</t>
  </si>
  <si>
    <t>AyYPjOumQoWu1nQrHs0FKw</t>
  </si>
  <si>
    <t>DUKHCONI03Z1FFGL5185</t>
  </si>
  <si>
    <t>WO1aDtMeQcmBssrXVnyL7A</t>
  </si>
  <si>
    <t>DUKHCONI03Z1FFGL5190</t>
  </si>
  <si>
    <t>K5l2o86xRded0TlcoyDNeg</t>
  </si>
  <si>
    <t>DUKHCONI03Z1SLGL7200</t>
  </si>
  <si>
    <t>CMiqaYd/TsqhkYtw8Pb7KQ</t>
  </si>
  <si>
    <t>DUKHCONI03Z1SLGL7205</t>
  </si>
  <si>
    <t>EyuNI2AeRAyA73Z2W3LM0A</t>
  </si>
  <si>
    <t>DUKHCONI03Z1SLGL7210</t>
  </si>
  <si>
    <t>hMvc0ItURWC6W2s59Ez+yQ</t>
  </si>
  <si>
    <t>DUKHCONI03Z1SAGL5135</t>
  </si>
  <si>
    <t>9h7eq0rPRliLUmmTw6EhoA</t>
  </si>
  <si>
    <t>DUKHCONI03Z1SAGL5140</t>
  </si>
  <si>
    <t>rmRM6qdhRuu7ykuwEBPKrA</t>
  </si>
  <si>
    <t>DUKHCONI03Z1SAGL5145</t>
  </si>
  <si>
    <t>ejLvsyoyR6+NQwCbXB8a0g</t>
  </si>
  <si>
    <t>DUKHCONI03Z1SAGL5150</t>
  </si>
  <si>
    <t>pLdl9UBHRmyCPCA0CtA3sw</t>
  </si>
  <si>
    <t>DUKHCONI03Z1IRGL5265</t>
  </si>
  <si>
    <t>MEn020ToSoKSqVPT/981Bw</t>
  </si>
  <si>
    <t>DUKHCONI03Z1IRGL5270</t>
  </si>
  <si>
    <t>ldw2vuSgRyObMqrw02ShXg</t>
  </si>
  <si>
    <t>DUKHCONI03Z1IRGL5275</t>
  </si>
  <si>
    <t>pv45SSIrRuetglpy2W5Kgg</t>
  </si>
  <si>
    <t>DUKHCONI03Z1IRGL5280</t>
  </si>
  <si>
    <t>KQbyoPfyRsy4OUbyLO+Lyw</t>
  </si>
  <si>
    <t>DUKHCONI03Z1IRGL5285</t>
  </si>
  <si>
    <t>iy2dSsMNR6SQKcKkqlzvLQ</t>
  </si>
  <si>
    <t>DUKHCONI03Z1IRGL5290</t>
  </si>
  <si>
    <t>vVAH2v2uSQaTe8TGuVfT9g</t>
  </si>
  <si>
    <t>DUKHCONI03Z1BWGL5315</t>
  </si>
  <si>
    <t>FrJrJ1jfR8Krb/fXEMU2fg</t>
  </si>
  <si>
    <t>DUKHCONI03Z1BWGL5320</t>
  </si>
  <si>
    <t>PptPZUA9RjSCCiCk87Np5g</t>
  </si>
  <si>
    <t>DUKHCONI03Z1RWGL6000</t>
  </si>
  <si>
    <t>x6h7oYv/S3C8C/ssCoXjNA</t>
  </si>
  <si>
    <t>DUKHCONI03Z1RWGL6005</t>
  </si>
  <si>
    <t>2XVso0OTRKmlC6D5/9qN1A</t>
  </si>
  <si>
    <t>DUKHCONI03Z1RWGL6010</t>
  </si>
  <si>
    <t>7f6SIPUKTJao+RYzRPT59A</t>
  </si>
  <si>
    <t>DUKHCONI03Z1RWGL6015</t>
  </si>
  <si>
    <t>2NLI4LjJQmeB9wWX5XVryw</t>
  </si>
  <si>
    <t>DUKHCONI03Z1RWGL6020</t>
  </si>
  <si>
    <t>wKPCN9QfQO+w8BGVp9KUXg</t>
  </si>
  <si>
    <t>DUKHCONI03Z1RWGL6025</t>
  </si>
  <si>
    <t>7Ylalp8PTGSzM1bfRH59Bg</t>
  </si>
  <si>
    <t>DUKHCONI03Z1RWGL6030</t>
  </si>
  <si>
    <t>/2EVt3RkRPeQTeZuyM65bQ</t>
  </si>
  <si>
    <t>DUKHCONI03Z1WSGL5155</t>
  </si>
  <si>
    <t>k3sE3Ir2S1enANs+2RM+7g</t>
  </si>
  <si>
    <t>DUKHCONI03Z1WSGL5160</t>
  </si>
  <si>
    <t>uEhZHBI0TeyooZ7sOKAv5w</t>
  </si>
  <si>
    <t>DUKHCONI03Z1WSGL5165</t>
  </si>
  <si>
    <t>FUA+yaQIRyyexGhZiP7hhg</t>
  </si>
  <si>
    <t>DUKHCONI03Z1WSGL5170</t>
  </si>
  <si>
    <t>BXFephrORdq1K6lWqhDILg</t>
  </si>
  <si>
    <t>DUKHCONI03Z1WSGL5175</t>
  </si>
  <si>
    <t>gfYObYY/QESrRdVQSpy2uA</t>
  </si>
  <si>
    <t>DUKHCONI03Z1WSGL5180</t>
  </si>
  <si>
    <t>6eYvgblATDG88BrcLZmECg</t>
  </si>
  <si>
    <t>DUKHCONI03Z1TCGL5295</t>
  </si>
  <si>
    <t>GaZ7TLUYSYuzqwjGsR8FBg</t>
  </si>
  <si>
    <t>DUKHCONI03Z1TCGL5300</t>
  </si>
  <si>
    <t>XGdtfn2MTLe8sieuszcvTQ</t>
  </si>
  <si>
    <t>DUKHCONI03Z1TCGL5305</t>
  </si>
  <si>
    <t>3t70o+Z3T7mvWI4pnmDQdw</t>
  </si>
  <si>
    <t>DUKHCONI03Z1TCGL5310</t>
  </si>
  <si>
    <t>mEkHP+/USIibEopGVZRVNg</t>
  </si>
  <si>
    <t>DUKHCONI03Z1ELGL5230</t>
  </si>
  <si>
    <t>9l6UfVg1RVe3xdG45v+pRA</t>
  </si>
  <si>
    <t>DUKHCONI03Z1ELGL5215</t>
  </si>
  <si>
    <t>1GPpDsjIQo2wH7k8yVN8GQ</t>
  </si>
  <si>
    <t>DUKHCONI03Z1ELGL5220</t>
  </si>
  <si>
    <t>aqv4i9QXTzyS72Lpg818HA</t>
  </si>
  <si>
    <t>DUKHCONI03Z1ELGL5225</t>
  </si>
  <si>
    <t>i1cNVFAMQuWGL2+0kvcDeg</t>
  </si>
  <si>
    <t>DUKHCONI03Z1HDGL7020</t>
  </si>
  <si>
    <t>44CTOGysQguAxgF1Oi265w</t>
  </si>
  <si>
    <t>DUKHCONI03Z1HDGL7025</t>
  </si>
  <si>
    <t>saKx2X4gQoefpUCO6zR+6Q</t>
  </si>
  <si>
    <t>DUKHCONI03Z1HDGL7030</t>
  </si>
  <si>
    <t>4IDa3P4FSh+60+WtONl0Ig</t>
  </si>
  <si>
    <t>DUKHCONI03Z1HDGL7035</t>
  </si>
  <si>
    <t>mpBu8sy6R4yOOVZZA1vKgg</t>
  </si>
  <si>
    <t>DUKHCONI03Z1HDGL7040</t>
  </si>
  <si>
    <t>ySubaCwUQdmfUfcrD7rDEQ</t>
  </si>
  <si>
    <t>DUKHCONI03Z1PSGL7000</t>
  </si>
  <si>
    <t>gc+DJlJISkKuSfKi/d37IA</t>
  </si>
  <si>
    <t>DUKHCONI03Z1PSGL7005</t>
  </si>
  <si>
    <t>dGgSTmSbTAusXev/sRjqlA</t>
  </si>
  <si>
    <t>DUKHCONI03Z1PSGL7010</t>
  </si>
  <si>
    <t>RL/4SrpATEmdcvN8IdI4yA</t>
  </si>
  <si>
    <t>DUKHCONI03Z1PSGL7015</t>
  </si>
  <si>
    <t>GcI1H+TZTlObjR2/2ou+Eg</t>
  </si>
  <si>
    <t>DUKHCONI03Z1STGL5235</t>
  </si>
  <si>
    <t>lj6x1LEcT2yaNQesMpD1pA</t>
  </si>
  <si>
    <t>DUKHCONI03Z1STGL5240</t>
  </si>
  <si>
    <t>r8L/Iu2xScG8QMUj4e6x1A</t>
  </si>
  <si>
    <t>DUKHCONI03Z1STGL5245</t>
  </si>
  <si>
    <t>o/yCAyX4R5Sw/7TQ5XcsZA</t>
  </si>
  <si>
    <t>DUKHCONI03Z1STGL5250</t>
  </si>
  <si>
    <t>xLuOBOU4QwS5NkX/FYHMew</t>
  </si>
  <si>
    <t>DUKHCONI03Z1STGL5255</t>
  </si>
  <si>
    <t>gVhDeNJjQhaPL2Ar1epsqQ</t>
  </si>
  <si>
    <t>DUKHCONI03Z1STGL5260</t>
  </si>
  <si>
    <t>yQjVWLMISs+/BVRRL3EEoA</t>
  </si>
  <si>
    <t>DUKHCONP2BZ3ACTC8000</t>
  </si>
  <si>
    <t>iWQ4Cl54SdmwRf1pTh4UQw</t>
  </si>
  <si>
    <t>DUKHCONP2BZ3ELTC8010</t>
  </si>
  <si>
    <t>KoHvLHfmTvKnDPwSYkUa/w</t>
  </si>
  <si>
    <t>DUKHCONP2BZ3PLTC8005</t>
  </si>
  <si>
    <t>iqBk+OEUT3Kd5BCug/y1AQ</t>
  </si>
  <si>
    <t>DUKHCONP2BZ3PLRF4350</t>
  </si>
  <si>
    <t>DUKHCONP2BZ3PLGF4305</t>
  </si>
  <si>
    <t>k71p+M+VS6y+sxl4WFlWOw</t>
  </si>
  <si>
    <t>DUKHCONP2BZ3PLGF4310</t>
  </si>
  <si>
    <t>8YGi1P+sRRyiNqgU1utnmw</t>
  </si>
  <si>
    <t>DUKHCONP2BZ3PLGF4320</t>
  </si>
  <si>
    <t>UlynoELGQ/S4QsV9UgO3Sg</t>
  </si>
  <si>
    <t>DUKHCONP2BZ3PLUG4300</t>
  </si>
  <si>
    <t>3PElPEWzRZKuYI1AeTDtQw</t>
  </si>
  <si>
    <t>DUKHCONP2BZ3PLGF4315</t>
  </si>
  <si>
    <t>tEvPdIlwTSK4+MSkpprg7g</t>
  </si>
  <si>
    <t>DUKHCONP2BZ3ELGF4000</t>
  </si>
  <si>
    <t>zChqxi7ETL2RmeS9R/+gjA</t>
  </si>
  <si>
    <t>DUKHCONP2BZ3ELGF4005</t>
  </si>
  <si>
    <t>Il+ws9wITZye41YtFUOZxQ</t>
  </si>
  <si>
    <t>DUKHCONP2BZ3ELGF4010</t>
  </si>
  <si>
    <t>AnnSDabySQa/Nrop121Rmw</t>
  </si>
  <si>
    <t>DUKHCONP2BZ3ELGF4020</t>
  </si>
  <si>
    <t>G2uS28WPQg2fm/bTNHRXbA</t>
  </si>
  <si>
    <t>DUKHCONP2BZ3ELGF4025</t>
  </si>
  <si>
    <t>edxNk1GWTJisCzuOnu0f2A</t>
  </si>
  <si>
    <t>DUKHCONP2BZ3ELGF4015</t>
  </si>
  <si>
    <t>iQYhWdSHRvip1/R20jwyNQ</t>
  </si>
  <si>
    <t>DUKHCONP2BZ3ELGF4030</t>
  </si>
  <si>
    <t>tC67DRhzQtCG+4ompC7PyQ</t>
  </si>
  <si>
    <t>DUKHCONP2BZ3ELRF4070</t>
  </si>
  <si>
    <t>gumfPHT6RR+X5be0pC5vPg</t>
  </si>
  <si>
    <t>DUKHCONP2BZ3ELRF4075</t>
  </si>
  <si>
    <t>iVjxxKfHTzKICxO0LAHiaQ</t>
  </si>
  <si>
    <t>DUKHCONP2BZ3ACGF4600</t>
  </si>
  <si>
    <t>GYyKuPWmQjGNSY2Say61Sg</t>
  </si>
  <si>
    <t>DUKHCONP2BZ3ACGF4605</t>
  </si>
  <si>
    <t>9pw8gbB4QOueQsgLQpqMjQ</t>
  </si>
  <si>
    <t>DUKHCONP2BZ3ACGF4610</t>
  </si>
  <si>
    <t>bEg2w3O2Rpiq8G4vR0tBiQ</t>
  </si>
  <si>
    <t>DUKHCONP2BZ3ACRF4630</t>
  </si>
  <si>
    <t>DUKHCONP2BZ3ACRF4635</t>
  </si>
  <si>
    <t>g8avUjWqTqKzMvGck3/qUw</t>
  </si>
  <si>
    <t>DUKHCONP2BZ3STGF2000</t>
  </si>
  <si>
    <t>E8TIKBSWQhil3W/1DxZohA</t>
  </si>
  <si>
    <t>DUKHCONP2BZ3STGF2005</t>
  </si>
  <si>
    <t>5Zjyfmh6QraZCdpYmUA9FQ</t>
  </si>
  <si>
    <t>DUKHCONP2BZ3STGF2010</t>
  </si>
  <si>
    <t>fOr9mt13RWGPGieaU+hYwA</t>
  </si>
  <si>
    <t>DUKHCONP2BZ3STGF2015</t>
  </si>
  <si>
    <t>EQXXQABqTFayClHFJnnG3A</t>
  </si>
  <si>
    <t>DUKHCONP2BZ3STRF2060</t>
  </si>
  <si>
    <t>EN+IhWHSQk6p8u5UJ5pz5A</t>
  </si>
  <si>
    <t>DUKHCONP2BZ3STRF2065</t>
  </si>
  <si>
    <t>dePhFGe8S16GNAodmslZLg</t>
  </si>
  <si>
    <t>DUKHCONP2BZ3STUG1005</t>
  </si>
  <si>
    <t>x8TSqWnQRy6deFjYbCF64g</t>
  </si>
  <si>
    <t>DUKHCONP2BZ3STUG1010</t>
  </si>
  <si>
    <t>q6mcD2zcT6iFthAbYvwGog</t>
  </si>
  <si>
    <t>DUKHCONP2BZ3STUG1015</t>
  </si>
  <si>
    <t>2/20u5BkSCyCBEskuVaLgQ</t>
  </si>
  <si>
    <t>DUKHCONP2BZ3STUG1020</t>
  </si>
  <si>
    <t>n17McgzZTlWVSQVBptjCzw</t>
  </si>
  <si>
    <t>DUKHCONP2BZ3STUG1025</t>
  </si>
  <si>
    <t>zttn9yXpR2qovnlYr0xUsg</t>
  </si>
  <si>
    <t>DUKHCONP2BZ3STUG1030</t>
  </si>
  <si>
    <t>elF0O4yZSAqv01kBlXwQ5g</t>
  </si>
  <si>
    <t>DUKHCONP2BZ3STUG1035</t>
  </si>
  <si>
    <t>InCs1/ZCTTWo32DGQ00pMw</t>
  </si>
  <si>
    <t>DUKHCONP2BZ3STUG1040</t>
  </si>
  <si>
    <t>eifWcIzGTsqP66dTaWqcSQ</t>
  </si>
  <si>
    <t>DUKHCONP2BZ3STUG1045</t>
  </si>
  <si>
    <t>ofYDO67nTQiG/p5NBqNHog</t>
  </si>
  <si>
    <t>DUKHCONP2BZ3STUG1000</t>
  </si>
  <si>
    <t>9y/zk/U3Q8CTh59im4Hs1Q</t>
  </si>
  <si>
    <t>DUKHCONP2BZ3ARGF3000</t>
  </si>
  <si>
    <t>BZfE+D+rTsW+YH0VJA3gTw</t>
  </si>
  <si>
    <t>DUKHCONP2BZ3ARGF3005</t>
  </si>
  <si>
    <t>h/wBWZHrR+OZW5dF+j98vg</t>
  </si>
  <si>
    <t>DUKHCONP2BZ3ARGF3010</t>
  </si>
  <si>
    <t>HZxwAT/vRMOa7RUZJYqaMw</t>
  </si>
  <si>
    <t>DUKHCONP2BZ3ARGF3015</t>
  </si>
  <si>
    <t>DkfXPFwTSIiniQS3gH4c2w</t>
  </si>
  <si>
    <t>DUKHCONP2BZ3ARGF3030</t>
  </si>
  <si>
    <t>7zsvn6MfQr+gNM1/fOD8UQ</t>
  </si>
  <si>
    <t>DUKHCONP2BZ3ARGF3020</t>
  </si>
  <si>
    <t>RwkD9PoCT0OhEgf63/+avw</t>
  </si>
  <si>
    <t>DUKHCONP2BZ3ARGF3025</t>
  </si>
  <si>
    <t>W3bi2qGXRK+8QHe7y5PqsA</t>
  </si>
  <si>
    <t>DUKHCONP2BZ3ARGF3040</t>
  </si>
  <si>
    <t>BxViF3JPSouVm3d7WpgX8Q</t>
  </si>
  <si>
    <t>DUKHCONP2BZ3ARGF3045</t>
  </si>
  <si>
    <t>V3O1UZoHTluAd7qQIIohhw</t>
  </si>
  <si>
    <t>DUKHCONP2BZ3ARGF3060</t>
  </si>
  <si>
    <t>5pqy/m9RT0CwUoAI6WKP1Q</t>
  </si>
  <si>
    <t>DUKHCONP2BZ3ARGF3065</t>
  </si>
  <si>
    <t>o0lELTOAScSQZwCWmxbevQ</t>
  </si>
  <si>
    <t>DUKHCONP2BZ3ARGF3080</t>
  </si>
  <si>
    <t>lmY+GWN3SvSZI/REjjlQnw</t>
  </si>
  <si>
    <t>DUKHCONP2BZ3ARGF3075</t>
  </si>
  <si>
    <t>mMbSdzruTbKAXeog7CujyQ</t>
  </si>
  <si>
    <t>DUKHCONP2BZ3ARGF3090</t>
  </si>
  <si>
    <t>9EyGHY/KTHKqItY5XieKYw</t>
  </si>
  <si>
    <t>DUKHCONP2BZ3ARGF3095</t>
  </si>
  <si>
    <t>b0HCqQVmSHOfNSCv8hM+aA</t>
  </si>
  <si>
    <t>DUKHCONP2BZ3ARGF3035</t>
  </si>
  <si>
    <t>QiaFEnfnQbCCcTz8xE4kxA</t>
  </si>
  <si>
    <t>DUKHCONP2BZ3AREL3665</t>
  </si>
  <si>
    <t>6y2rX0EpQ1uld2aSmAJOHQ</t>
  </si>
  <si>
    <t>DUKHCONP2BZ3AREL3680</t>
  </si>
  <si>
    <t>RZxtldESQ2GcLWWbDlQc1w</t>
  </si>
  <si>
    <t>DUKHCONP2BZ3ARRF3625</t>
  </si>
  <si>
    <t>Laying of Pitched Roof</t>
  </si>
  <si>
    <t>oDnBsw4cR0u3RbiTMF5Gvg</t>
  </si>
  <si>
    <t>DUKHCONP2BZ3ARRF3630</t>
  </si>
  <si>
    <t>Tg4cCa3SQ8O74He9yWeloQ</t>
  </si>
  <si>
    <t>DUKHCONP2BZ3ARRF3635</t>
  </si>
  <si>
    <t>F9JlNJ2vTi6G5O6Ruv6HxQ</t>
  </si>
  <si>
    <t>DUKHCONP2BZ3ARRF3640</t>
  </si>
  <si>
    <t>Po1E1lW/Q2679y7+nu5VaQ</t>
  </si>
  <si>
    <t>DUKHCONP2BZ3ARRF3645</t>
  </si>
  <si>
    <t>SmKBrUkXQnqa6lp+qfxGjA</t>
  </si>
  <si>
    <t>DUKHCONP2BZ3ARRF3660</t>
  </si>
  <si>
    <t>YH3MRPweQyy23tRvNRrQrg</t>
  </si>
  <si>
    <t>DUKHCONP2BZ3MSEX5020</t>
  </si>
  <si>
    <t>5Lq+Xli0RK27PZ7msyqzLQ</t>
  </si>
  <si>
    <t>DUKHCONP2BZ3MSEX5025</t>
  </si>
  <si>
    <t>9+Q0YnDKTNyaNkEVc8RXQg</t>
  </si>
  <si>
    <t>DUKHCONP2BZ3MSEX5015</t>
  </si>
  <si>
    <t>DUKHCONP2BZ3MSEX5000</t>
  </si>
  <si>
    <t>SxFkA3TsTLKZgbjekl4gow</t>
  </si>
  <si>
    <t>DUKHCONP2BZ3MSEX5005</t>
  </si>
  <si>
    <t>vqmH9iwnRZybcLwED9R9ow</t>
  </si>
  <si>
    <t>DUKHCONP2BZ3MSEX5055</t>
  </si>
  <si>
    <t>Installation Steel Door</t>
  </si>
  <si>
    <t>h3mfJ5WwTMKRtD3QClMhaA</t>
  </si>
  <si>
    <t>DUKHCONP2BZ3MSEX5010</t>
  </si>
  <si>
    <t>XCn7Gcf7TGqdsxaHVA7SGQ</t>
  </si>
  <si>
    <t>DUKHCONP2BZ3WEEX5035</t>
  </si>
  <si>
    <t>R28pt64wQOW5gNcb6aF2AQ</t>
  </si>
  <si>
    <t>DUKHCONP2BZ3WEEX5040</t>
  </si>
  <si>
    <t>uF9QUNVIQ921OpaavQV9wQ</t>
  </si>
  <si>
    <t>DUKHCONP2BZ3WEEX5045</t>
  </si>
  <si>
    <t>k8T8rh7qTD27LAglGVjIKw</t>
  </si>
  <si>
    <t>DUKHCONP2BZ3WEEX5050</t>
  </si>
  <si>
    <t>JtKhULNxReCVwOJ2xbJ58Q</t>
  </si>
  <si>
    <t>DUKHCONP2BZ3WEEX5060</t>
  </si>
  <si>
    <t>12vjX3ApRyyrBORbVjeGcg</t>
  </si>
  <si>
    <t>DUKHCONP2BZ3WEEX5065</t>
  </si>
  <si>
    <t>0cMq6ZATT1meiML+HWrZEw</t>
  </si>
  <si>
    <t>DUKHCONP2BZ3WEEX5070</t>
  </si>
  <si>
    <t>Installation ladder for water Tank</t>
  </si>
  <si>
    <t>inoFO/b+TeeAAu7nbEjlzQ</t>
  </si>
  <si>
    <t>DUKHCONP2BZ3MSEX5335</t>
  </si>
  <si>
    <t>THJBkW/MStOP0YhYik64Sw</t>
  </si>
  <si>
    <t>DUKHCONP2BZ3WEEX5030</t>
  </si>
  <si>
    <t>gWl9litJQ5WlRrZBAfDuEQ</t>
  </si>
  <si>
    <t>DUKHCONP2BZ3HDEX5090</t>
  </si>
  <si>
    <t>/K3+flVZSwWDjC+l0hHeFA</t>
  </si>
  <si>
    <t>DUKHCONP2BZ3HDEX5095</t>
  </si>
  <si>
    <t>XSrHfccHQnGmCNyhtAhlEg</t>
  </si>
  <si>
    <t>DUKHCONP2BZ3HDEX5100</t>
  </si>
  <si>
    <t>VYXsJVaVSIy9AQrMJe3jtg</t>
  </si>
  <si>
    <t>DUKHCONP2BZ3SLEX5105</t>
  </si>
  <si>
    <t>t3GXTObeTWKm/IyWZh5oYg</t>
  </si>
  <si>
    <t>DUKHCONP2BZ3SLEX5110</t>
  </si>
  <si>
    <t>Q8XgQu4UQPGNw7uGZv/7uQ</t>
  </si>
  <si>
    <t>DUKHCONP2BZ5PLGF4305</t>
  </si>
  <si>
    <t>30xHAtOURDebmJ/leSpu4Q</t>
  </si>
  <si>
    <t>DUKHCONP2BZ5PLGF4310</t>
  </si>
  <si>
    <t>UDFklH54Tlie8a50CRJ9pw</t>
  </si>
  <si>
    <t>DUKHCONP2BZ5PLGF4315</t>
  </si>
  <si>
    <t>v43PmSHZTgmF2fxGu28JbA</t>
  </si>
  <si>
    <t>DUKHCONP2BZ5PLGF4320</t>
  </si>
  <si>
    <t>xynIEVWtSASBz2nDPt2B9w</t>
  </si>
  <si>
    <t>DUKHCONP2BZ5PLUG4300</t>
  </si>
  <si>
    <t>EwkT3t+tQdaDxS0CBM+EFw</t>
  </si>
  <si>
    <t>DUKHCONP2BZ5PLRF4350</t>
  </si>
  <si>
    <t>SdReBSD3QF2Gmxev35fMqQ</t>
  </si>
  <si>
    <t>DUKHCONP2BZ5ELRF4070</t>
  </si>
  <si>
    <t>l0B3g/20QVyHV0DDUQpegg</t>
  </si>
  <si>
    <t>DUKHCONP2BZ5ELRF4075</t>
  </si>
  <si>
    <t>djAGXEHJTnu+zEQsN3d6Lg</t>
  </si>
  <si>
    <t>DUKHCONP2BZ5ELGF4000</t>
  </si>
  <si>
    <t>X99q+of/Rt+dDIfXjqxGTQ</t>
  </si>
  <si>
    <t>DUKHCONP2BZ5ELGF4005</t>
  </si>
  <si>
    <t>wmFTheqHStaGVAhcj5jPuQ</t>
  </si>
  <si>
    <t>DUKHCONP2BZ5ELGF4010</t>
  </si>
  <si>
    <t>pwC4KAMUQFWFgrZ0PZjUKQ</t>
  </si>
  <si>
    <t>DUKHCONP2BZ5ELGF4020</t>
  </si>
  <si>
    <t>ESN84CBUSjWmZbfaoQ+00A</t>
  </si>
  <si>
    <t>DUKHCONP2BZ5ELGF4025</t>
  </si>
  <si>
    <t>TO5Oc06VScmzA0qHGWxzaw</t>
  </si>
  <si>
    <t>DUKHCONP2BZ5ELGF4015</t>
  </si>
  <si>
    <t>EKZTBQBITLuI3IvGMWviug</t>
  </si>
  <si>
    <t>DUKHCONP2BZ5ELGF4030</t>
  </si>
  <si>
    <t>2wPY7jEpQ1+wCxzRZdoAUg</t>
  </si>
  <si>
    <t>DUKHCONP2BZ5ACRF4635</t>
  </si>
  <si>
    <t>dwcKmaFXRJatIY78vUHmpA</t>
  </si>
  <si>
    <t>DUKHCONP2BZ5ACRF4630</t>
  </si>
  <si>
    <t>c+xvFVJiRrO4BckMEideDw</t>
  </si>
  <si>
    <t>DUKHCONP2BZ5ACGF4600</t>
  </si>
  <si>
    <t>3f76fg9jQbOqrn27gNyKxg</t>
  </si>
  <si>
    <t>DUKHCONP2BZ5ACGF4605</t>
  </si>
  <si>
    <t>lQKPgaFeSNewOolB9b90Zw</t>
  </si>
  <si>
    <t>DUKHCONP2BZ5ACGF4610</t>
  </si>
  <si>
    <t>dx8oIL77QumoQGw90CL4ow</t>
  </si>
  <si>
    <t>DUKHCONP2BZ5ACTC8000</t>
  </si>
  <si>
    <t>Q8bkwQgBTtCYJSAVvM+I7g</t>
  </si>
  <si>
    <t>DUKHCONP2BZ5ELTC8010</t>
  </si>
  <si>
    <t>DEa4nCVcTxSkN4g1yq6W5w</t>
  </si>
  <si>
    <t>DUKHCONP2BZ5PLTC8005</t>
  </si>
  <si>
    <t>ptzhQ11YQfWgnRyl6NABBg</t>
  </si>
  <si>
    <t>DUKHCONP2BZ5AREL3665</t>
  </si>
  <si>
    <t>53G/Apo6QoyhawgwOcrRow</t>
  </si>
  <si>
    <t>DUKHCONP2BZ5AREL3680</t>
  </si>
  <si>
    <t>TPsAUAgQSJqSG4BvScIXqw</t>
  </si>
  <si>
    <t>DUKHCONP2BZ5ARRF3660</t>
  </si>
  <si>
    <t>8HiAyZJ7TWaQOakP1d0oHg</t>
  </si>
  <si>
    <t>DUKHCONP2BZ5ARRF3625</t>
  </si>
  <si>
    <t>DUKHCONP2BZ5ARRF3630</t>
  </si>
  <si>
    <t>49LNCnpCSiq5FkjJ6CMHeA</t>
  </si>
  <si>
    <t>DUKHCONP2BZ5ARRF3635</t>
  </si>
  <si>
    <t>9wAWauA4S8aBW7o1I8OL0Q</t>
  </si>
  <si>
    <t>DUKHCONP2BZ5ARRF3640</t>
  </si>
  <si>
    <t>ycVb2qXKSy2ygL+/ecroHQ</t>
  </si>
  <si>
    <t>DUKHCONP2BZ5ARRF3645</t>
  </si>
  <si>
    <t>FEwY2z64SfqTP6j9fW7l0A</t>
  </si>
  <si>
    <t>DUKHCONP2BZ5ARGF3030</t>
  </si>
  <si>
    <t>9ikDtyb6RDu7ahT4S4fc6Q</t>
  </si>
  <si>
    <t>DUKHCONP2BZ5ARGF3020</t>
  </si>
  <si>
    <t>/sWgPF2/Rn+ftZXTrdBmRQ</t>
  </si>
  <si>
    <t>DUKHCONP2BZ5ARGF3025</t>
  </si>
  <si>
    <t>9Acm0aPxTNCJ70f+FMm/ZA</t>
  </si>
  <si>
    <t>DUKHCONP2BZ5ARGF3040</t>
  </si>
  <si>
    <t>gAhyXk9JQR2N8vn6qmLePw</t>
  </si>
  <si>
    <t>DUKHCONP2BZ5ARGF3035</t>
  </si>
  <si>
    <t>l1DF+9wlQwinipX1D649nQ</t>
  </si>
  <si>
    <t>DUKHCONP2BZ5ARGF3045</t>
  </si>
  <si>
    <t>2A1mAvTfQRac5r72+nyVOw</t>
  </si>
  <si>
    <t>DUKHCONP2BZ5ARGF3060</t>
  </si>
  <si>
    <t>ZCo2YDC9Q+2y1su0E2UE6Q</t>
  </si>
  <si>
    <t>DUKHCONP2BZ5ARGF3065</t>
  </si>
  <si>
    <t>GDRKjXbeRnq+6w4vhXIhvQ</t>
  </si>
  <si>
    <t>DUKHCONP2BZ5ARGF3080</t>
  </si>
  <si>
    <t>DUKHCONP2BZ5ARGF3075</t>
  </si>
  <si>
    <t>O1YTZfXdQUW9IChlr3nFGA</t>
  </si>
  <si>
    <t>DUKHCONP2BZ5ARGF3090</t>
  </si>
  <si>
    <t>bufFZHJ1Srmp4oVgfnaspg</t>
  </si>
  <si>
    <t>DUKHCONP2BZ5ARGF3095</t>
  </si>
  <si>
    <t>XIHsQlkuSMmuetuQw6lbcw</t>
  </si>
  <si>
    <t>DUKHCONP2BZ5ARGF3000</t>
  </si>
  <si>
    <t>Yy18cUQeSjOygtIowuWsJw</t>
  </si>
  <si>
    <t>DUKHCONP2BZ5ARGF3005</t>
  </si>
  <si>
    <t>6puN92NDS7a79VzkWEWRTA</t>
  </si>
  <si>
    <t>DUKHCONP2BZ5ARGF3010</t>
  </si>
  <si>
    <t>nqpCKPSWQ1SjDhBwLOGwfA</t>
  </si>
  <si>
    <t>DUKHCONP2BZ5ARGF3015</t>
  </si>
  <si>
    <t>KeT17u8iSe6FIVGUGIrf/w</t>
  </si>
  <si>
    <t>DUKHCONP2BZ5STUG1000</t>
  </si>
  <si>
    <t>ER8+82h3SuKQWjAULoPOtw</t>
  </si>
  <si>
    <t>DUKHCONP2BZ5STUG1005</t>
  </si>
  <si>
    <t>diibYg7OTVCr5Gg+5vMNoA</t>
  </si>
  <si>
    <t>DUKHCONP2BZ5STUG1010</t>
  </si>
  <si>
    <t>D2wpngBSQzKJRVYsSrwTRA</t>
  </si>
  <si>
    <t>DUKHCONP2BZ5STUG1015</t>
  </si>
  <si>
    <t>aoUfJWbSQjGv0kTM7HPOJA</t>
  </si>
  <si>
    <t>DUKHCONP2BZ5STUG1020</t>
  </si>
  <si>
    <t>IW95pxGaQiiiCgyMpLCaBg</t>
  </si>
  <si>
    <t>DUKHCONP2BZ5STUG1025</t>
  </si>
  <si>
    <t>b+b+W73PRSWOGD+INfFNIg</t>
  </si>
  <si>
    <t>DUKHCONP2BZ5STUG1030</t>
  </si>
  <si>
    <t>rgVJYNaKQBC/NFvRVluzFQ</t>
  </si>
  <si>
    <t>DUKHCONP2BZ5STUG1035</t>
  </si>
  <si>
    <t>pbRt3bCKSfGk6HTeVPa5Kw</t>
  </si>
  <si>
    <t>DUKHCONP2BZ5STUG1040</t>
  </si>
  <si>
    <t>FRTDSwYyS8qrYSSsEROBlQ</t>
  </si>
  <si>
    <t>DUKHCONP2BZ5STUG1045</t>
  </si>
  <si>
    <t>Asvr+8JOTHGBU5uFe6HnFg</t>
  </si>
  <si>
    <t>DUKHCONP2BZ5STGF2000</t>
  </si>
  <si>
    <t>ryR+SKiCS32167f1pAZpdQ</t>
  </si>
  <si>
    <t>DUKHCONP2BZ5STGF2005</t>
  </si>
  <si>
    <t>udUf8W09Qo6qhy7Krd6WZw</t>
  </si>
  <si>
    <t>DUKHCONP2BZ5STGF2010</t>
  </si>
  <si>
    <t>ewfZeJfbTteNqNto8Pth8Q</t>
  </si>
  <si>
    <t>DUKHCONP2BZ5STGF2015</t>
  </si>
  <si>
    <t>E27BVydvQm+aubiyr++1Pw</t>
  </si>
  <si>
    <t>DUKHCONP2BZ5STRF2060</t>
  </si>
  <si>
    <t>yKZ1/s1PRriCkVaQe47iYQ</t>
  </si>
  <si>
    <t>DUKHCONP2BZ5STRF2065</t>
  </si>
  <si>
    <t>XyvTY8WkSqeFfbVOvnJLQQ</t>
  </si>
  <si>
    <t>DUKHCONP2BZ5MSEX5020</t>
  </si>
  <si>
    <t>H0fQkmt/QQKAfw3MLTKLFA</t>
  </si>
  <si>
    <t>DUKHCONP2BZ5MSEX5025</t>
  </si>
  <si>
    <t>WXAV0rEcS7KWJ2J0Z5Gq5g</t>
  </si>
  <si>
    <t>DUKHCONP2BZ5MSEX5015</t>
  </si>
  <si>
    <t>OuKhl4ScQFW6n0NWRDSUew</t>
  </si>
  <si>
    <t>DUKHCONP2BZ5MSEX5000</t>
  </si>
  <si>
    <t>cPgx8RQGRXqbEIdqWfB9Gw</t>
  </si>
  <si>
    <t>DUKHCONP2BZ5MSEX5005</t>
  </si>
  <si>
    <t>EQmpWa0MTk+w6FgVg9TFvQ</t>
  </si>
  <si>
    <t>DUKHCONP2BZ5MSEX5055</t>
  </si>
  <si>
    <t>V+3WajOnRAW4AmU4obM3uQ</t>
  </si>
  <si>
    <t>DUKHCONP2BZ5MSEX5010</t>
  </si>
  <si>
    <t>ynpAsb38QH6geYSytNGFgA</t>
  </si>
  <si>
    <t>DUKHCONP2BZ5WEEX5030</t>
  </si>
  <si>
    <t>bPmluXkQSguXNYrNOELDNQ</t>
  </si>
  <si>
    <t>DUKHCONP2BZ5WEEX5035</t>
  </si>
  <si>
    <t>eOcPdWLMTVaLEioTmPwWsg</t>
  </si>
  <si>
    <t>DUKHCONP2BZ5WEEX5040</t>
  </si>
  <si>
    <t>z/9efpX9Q26ijyCSuPtjEg</t>
  </si>
  <si>
    <t>DUKHCONP2BZ5WEEX5045</t>
  </si>
  <si>
    <t>NZrBetMhRXSLovl0mSjprw</t>
  </si>
  <si>
    <t>DUKHCONP2BZ5WEEX5050</t>
  </si>
  <si>
    <t>Installation of Steel</t>
  </si>
  <si>
    <t>ERCRqfLAScOdG3QzdoQ1QQ</t>
  </si>
  <si>
    <t>DUKHCONP2BZ5WEEX5060</t>
  </si>
  <si>
    <t>eJRlpLuoS16qX2gYmiXotA</t>
  </si>
  <si>
    <t>DUKHCONP2BZ5WEEX5065</t>
  </si>
  <si>
    <t>M7WnqxpiTwywWpNtiVX1Sg</t>
  </si>
  <si>
    <t>DUKHCONP2BZ5WEEX5070</t>
  </si>
  <si>
    <t>JM6WAr5PTTyfvAF7jVZgCQ</t>
  </si>
  <si>
    <t>DUKHCONP2BZ5MSEX5335</t>
  </si>
  <si>
    <t>We2oIzwAR8u5KNY4SCdFwQ</t>
  </si>
  <si>
    <t>DUKHCONP2BZ5HDEX5090</t>
  </si>
  <si>
    <t>y0eXUY/HSbCWCBKA0iprYQ</t>
  </si>
  <si>
    <t>DUKHCONP2BZ5HDEX5095</t>
  </si>
  <si>
    <t>KDnFiMz6QDSQ1OX7f7mi5g</t>
  </si>
  <si>
    <t>DUKHCONP2BZ5HDEX5100</t>
  </si>
  <si>
    <t>s7LMcSLxTLqrr30g9aM2xA</t>
  </si>
  <si>
    <t>DUKHCONP2BZ5SLEX5105</t>
  </si>
  <si>
    <t>bcIeG0VNScSJIscyxwSKSQ</t>
  </si>
  <si>
    <t>DUKHCONP2BZ5SLEX5110</t>
  </si>
  <si>
    <t>L01gYBmjSoeliiz2ZJ97Iw</t>
  </si>
  <si>
    <t>DUKHCONP2BGNSP001000</t>
  </si>
  <si>
    <t>sf+hygHwTta03pNqmIdXDA</t>
  </si>
  <si>
    <t>DUKHCONP2BGNSP002000</t>
  </si>
  <si>
    <t>WYB0cjpCTfuTnTssOhiawQ</t>
  </si>
  <si>
    <t>DUKHCONP2BGNSP003000</t>
  </si>
  <si>
    <t>okRBS1pfR7K4j8rzzyGizg</t>
  </si>
  <si>
    <t>DUKHCONP2BGNSP004000</t>
  </si>
  <si>
    <t>NiChegq5Q0WEc/bzVm7qjw</t>
  </si>
  <si>
    <t>DUKHCONP2BGNSP005000</t>
  </si>
  <si>
    <t>Z7giiagSQm2EQytwieE4WQ</t>
  </si>
  <si>
    <t>DUKHCONP2BGNSP002100</t>
  </si>
  <si>
    <t>soRUpRNaQ1qNelFupN1iJQ</t>
  </si>
  <si>
    <t>4KFvqL/XTj6N1/VzcFih0A</t>
  </si>
  <si>
    <t>DUKHCONP2BGNSP002200</t>
  </si>
  <si>
    <t>0wkCWkomSuGemx3jYVuQpg</t>
  </si>
  <si>
    <t>0umPvUk9bkKXzcQTENb+qA</t>
  </si>
  <si>
    <t>DUKHCONP2BGNSP002300</t>
  </si>
  <si>
    <t>kqErGDs9TFyEDqp/dCCdqQ</t>
  </si>
  <si>
    <t>DUKHCONP2BGNSP002400</t>
  </si>
  <si>
    <t>3kUDdorrSCqouhwVoBTWlw</t>
  </si>
  <si>
    <t>DUKHCONP2BGNSP002500</t>
  </si>
  <si>
    <t>PXs9q0lfSf26oli2y5bcaQ</t>
  </si>
  <si>
    <t>qfjYHXbObUibzuRpxKOuvw</t>
  </si>
  <si>
    <t>DUKHCONP2BZ4ELGF4000</t>
  </si>
  <si>
    <t>kSI0+OO7QqKoFClreuounQ</t>
  </si>
  <si>
    <t>DUKHCONP2BZ4ELGF4005</t>
  </si>
  <si>
    <t>Q3lfXptOQ5GBwapYEpVn6w</t>
  </si>
  <si>
    <t>DUKHCONP2BZ4ELGF4010</t>
  </si>
  <si>
    <t>nTOqbSk8SlCr2KGj58TUAQ</t>
  </si>
  <si>
    <t>DUKHCONP2BZ4ELGF4020</t>
  </si>
  <si>
    <t>pSLw642cQJq0XcvNdbF2Wg</t>
  </si>
  <si>
    <t>DUKHCONP2BZ4ELGF4025</t>
  </si>
  <si>
    <t>rQdM+1T6Sjai5oaBD6e8Gg</t>
  </si>
  <si>
    <t>DUKHCONP2BZ4ELGF4015</t>
  </si>
  <si>
    <t>8g0iY7FSR0ymPodi3i5Aww</t>
  </si>
  <si>
    <t>DUKHCONP2BZ4ELGF4030</t>
  </si>
  <si>
    <t>QAJJmTyESUasqpjOqXustg</t>
  </si>
  <si>
    <t>DUKHCONP2BZ4ELRF4070</t>
  </si>
  <si>
    <t>2Vb5lnUzQQOKqtnldmV+Qg</t>
  </si>
  <si>
    <t>DUKHCONP2BZ4ELRF4075</t>
  </si>
  <si>
    <t>G6OSmVXMQ9eFLXdBA9i+Vg</t>
  </si>
  <si>
    <t>DUKHCONP2BZ4ACGF4600</t>
  </si>
  <si>
    <t>FvLRIVwhQsaQXpone+lrRg</t>
  </si>
  <si>
    <t>DUKHCONP2BZ4ACGF4605</t>
  </si>
  <si>
    <t>mBcjr6IwTDyDRDycEB2yIg</t>
  </si>
  <si>
    <t>DUKHCONP2BZ4ACGF4610</t>
  </si>
  <si>
    <t>mO0EPCAvQdq15KRL8Hfwug</t>
  </si>
  <si>
    <t>DUKHCONP2BZ4ACRF4635</t>
  </si>
  <si>
    <t>ijhbPD6jS/2AYyXPwF6ndA</t>
  </si>
  <si>
    <t>DUKHCONP2BZ4ACRF4630</t>
  </si>
  <si>
    <t>ykHOoQbBRtSSgBtAGQKiSw</t>
  </si>
  <si>
    <t>DUKHCONP2BZ4PLGF4305</t>
  </si>
  <si>
    <t>ZqqGy4cKQMysMHjfhL70KQ</t>
  </si>
  <si>
    <t>DUKHCONP2BZ4PLGF4310</t>
  </si>
  <si>
    <t>dnq9oQCzQmmXDCsjb2iv5Q</t>
  </si>
  <si>
    <t>DUKHCONP2BZ4PLGF4315</t>
  </si>
  <si>
    <t>0mSav7SqRraIUureFyj8HQ</t>
  </si>
  <si>
    <t>DUKHCONP2BZ4PLGF4320</t>
  </si>
  <si>
    <t>H7WGgy1iQV6aazVoYLwxow</t>
  </si>
  <si>
    <t>DUKHCONP2BZ4PLUG4300</t>
  </si>
  <si>
    <t>wHj1NrrdTO2jrjz4sti0eQ</t>
  </si>
  <si>
    <t>DUKHCONP2BZ4PLRF4350</t>
  </si>
  <si>
    <t>IN6IPVx5QVyPE2wEHX+/TQ</t>
  </si>
  <si>
    <t>DUKHCONP2BZ4HDEX5090</t>
  </si>
  <si>
    <t>uB1uBqPmSzyU90yL7NGVLA</t>
  </si>
  <si>
    <t>DUKHCONP2BZ4HDEX5095</t>
  </si>
  <si>
    <t>6cFyCQDjQhmgDCRQRblgOw</t>
  </si>
  <si>
    <t>DUKHCONP2BZ4HDEX5100</t>
  </si>
  <si>
    <t>aAxtA9YLSGG+rb/xS4WgHw</t>
  </si>
  <si>
    <t>DUKHCONP2BZ4SLEX5105</t>
  </si>
  <si>
    <t>0N+0Msy9RfuALe+o80KrgA</t>
  </si>
  <si>
    <t>DUKHCONP2BZ4SLEX5110</t>
  </si>
  <si>
    <t>NPSh0zrqT06Z5fCFSvdGJg</t>
  </si>
  <si>
    <t>DUKHCONP2BZ4WEEX5030</t>
  </si>
  <si>
    <t>ZPjRslU3Q+SmgS3pFABA8w</t>
  </si>
  <si>
    <t>DUKHCONP2BZ4WEEX5035</t>
  </si>
  <si>
    <t>VAx+H6AEQ8uBI3wZtasCPw</t>
  </si>
  <si>
    <t>DUKHCONP2BZ4WEEX5040</t>
  </si>
  <si>
    <t>TFDEPCoxTq24IpqXJf/KyQ</t>
  </si>
  <si>
    <t>DUKHCONP2BZ4WEEX5045</t>
  </si>
  <si>
    <t>VQZ4HtlCSaajU+J15OxVfg</t>
  </si>
  <si>
    <t>DUKHCONP2BZ4WEEX5050</t>
  </si>
  <si>
    <t>p+mYqAppTJa/xcyKnY5fSQ</t>
  </si>
  <si>
    <t>DUKHCONP2BZ4WEEX5060</t>
  </si>
  <si>
    <t>ToX5Z5AEQx6QQM83Nzh/7A</t>
  </si>
  <si>
    <t>DUKHCONP2BZ4WEEX5065</t>
  </si>
  <si>
    <t>7NFKMm6NRby4a1Vx4m48ZQ</t>
  </si>
  <si>
    <t>DUKHCONP2BZ4WEEX5070</t>
  </si>
  <si>
    <t>hBhC2wkFQQWaRHVhCLf+Vw</t>
  </si>
  <si>
    <t>DUKHCONP2BZ4MSEX5335</t>
  </si>
  <si>
    <t>MFFyGesOROSuVp0tI1iSVg</t>
  </si>
  <si>
    <t>DUKHCONP2BZ4MSEX5020</t>
  </si>
  <si>
    <t>mVF6xBsxSu6AIsqrbi7riw</t>
  </si>
  <si>
    <t>DUKHCONP2BZ4MSEX5025</t>
  </si>
  <si>
    <t>CJHy2721SBqGbiqzPidkqA</t>
  </si>
  <si>
    <t>DUKHCONP2BZ4MSEX5015</t>
  </si>
  <si>
    <t>btBkECn8RmuUCGfbclNcLw</t>
  </si>
  <si>
    <t>DUKHCONP2BZ4MSEX5000</t>
  </si>
  <si>
    <t>Pr9G8jYhS+OVkrm4ImhL2A</t>
  </si>
  <si>
    <t>DUKHCONP2BZ4MSEX5005</t>
  </si>
  <si>
    <t>fyu/ATGQSV+I/oSRfMmAiA</t>
  </si>
  <si>
    <t>DUKHCONP2BZ4MSEX5055</t>
  </si>
  <si>
    <t>HQcmXng3Tw2s3b8pd72uGg</t>
  </si>
  <si>
    <t>DUKHCONP2BZ4MSEX5010</t>
  </si>
  <si>
    <t>CY/wQTRISFOj8PFgyrjnoQ</t>
  </si>
  <si>
    <t>DUKHCONP2BZ4ACTC8000</t>
  </si>
  <si>
    <t>mMQb6PoFQUyyEZBK7myq1Q</t>
  </si>
  <si>
    <t>DUKHCONP2BZ4ELTC8010</t>
  </si>
  <si>
    <t>jmWlPpElT3C7VEaeeKYfsg</t>
  </si>
  <si>
    <t>DUKHCONP2BZ4PLTC8005</t>
  </si>
  <si>
    <t>1Ii1zJuTT2ugKf5gUGkLcg</t>
  </si>
  <si>
    <t>DUKHCONP2BZ4STRF2060</t>
  </si>
  <si>
    <t>AWrI8+7MR+2y5vGzBlWDaw</t>
  </si>
  <si>
    <t>DUKHCONP2BZ4STRF2065</t>
  </si>
  <si>
    <t>7EY2FraVSvGWC+Pv+cUoow</t>
  </si>
  <si>
    <t>DUKHCONP2BZ4STGF2000</t>
  </si>
  <si>
    <t>YSTLPAdJQQuSHEPKrMpfug</t>
  </si>
  <si>
    <t>DUKHCONP2BZ4STGF2005</t>
  </si>
  <si>
    <t>SC6xhsZeSayOYbWXj667qA</t>
  </si>
  <si>
    <t>DUKHCONP2BZ4STGF2010</t>
  </si>
  <si>
    <t>8Rg736s9TIix80mAUHIAPQ</t>
  </si>
  <si>
    <t>DUKHCONP2BZ4STGF2015</t>
  </si>
  <si>
    <t>jVtn/w+7TYif+0uDUjwKWQ</t>
  </si>
  <si>
    <t>DUKHCONP2BZ4STUG1000</t>
  </si>
  <si>
    <t>YOZW6QY9Q++lxJ6i/A7V3g</t>
  </si>
  <si>
    <t>DUKHCONP2BZ4STUG1005</t>
  </si>
  <si>
    <t>yXIpK50LS3GvQcP68pcNzQ</t>
  </si>
  <si>
    <t>DUKHCONP2BZ4STUG1010</t>
  </si>
  <si>
    <t>vVkhjH4LSWK5sQKs8Iw0dw</t>
  </si>
  <si>
    <t>DUKHCONP2BZ4STUG1020</t>
  </si>
  <si>
    <t>wkLvYKIbQayQhK/zifAU6A</t>
  </si>
  <si>
    <t>DUKHCONP2BZ4STUG1025</t>
  </si>
  <si>
    <t>Cj107n8+SJadLGx+zmL3Kg</t>
  </si>
  <si>
    <t>DUKHCONP2BZ4STUG1030</t>
  </si>
  <si>
    <t>79zxBjJjSpKD5ZcocUF4Zw</t>
  </si>
  <si>
    <t>DUKHCONP2BZ4STUG1035</t>
  </si>
  <si>
    <t>Ys2nHwrrSiaJOg9canO+bg</t>
  </si>
  <si>
    <t>DUKHCONP2BZ4STUG1040</t>
  </si>
  <si>
    <t>MSKaw9EbQNWRx8Xngibm9w</t>
  </si>
  <si>
    <t>DUKHCONP2BZ4STUG1045</t>
  </si>
  <si>
    <t>kY+NK+fRRdaSXq7+TVo5Pg</t>
  </si>
  <si>
    <t>DUKHCONP2BZ4STUG1015</t>
  </si>
  <si>
    <t>dqVmQLTtReWHQHLH7OEEYw</t>
  </si>
  <si>
    <t>DUKHCONP2BZ4AREL3665</t>
  </si>
  <si>
    <t>dBmSOnq7Trat858PtpKq8A</t>
  </si>
  <si>
    <t>DUKHCONP2BZ4AREL3680</t>
  </si>
  <si>
    <t>0TUr1QCHRUOcTdrGDQ/3Iw</t>
  </si>
  <si>
    <t>DUKHCONP2BZ4ARRF3625</t>
  </si>
  <si>
    <t>zcWHn6GxSVORFym677lnvw</t>
  </si>
  <si>
    <t>DUKHCONP2BZ4ARRF3635</t>
  </si>
  <si>
    <t>7GINOmxjSQ67liLQM+n8Lg</t>
  </si>
  <si>
    <t>DUKHCONP2BZ4ARRF3640</t>
  </si>
  <si>
    <t>DL5uJUNERvmJ/zJ9UbXPFQ</t>
  </si>
  <si>
    <t>DUKHCONP2BZ4ARRF3645</t>
  </si>
  <si>
    <t>FdYPpDv7T22ZuGIyVFRoZw</t>
  </si>
  <si>
    <t>DUKHCONP2BZ4ARRF3660</t>
  </si>
  <si>
    <t>io7lzRc6QMKVwwoc/lxvpw</t>
  </si>
  <si>
    <t>DUKHCONP2BZ4ARRF3630</t>
  </si>
  <si>
    <t>vMYN8T7UQ92tKaPrp2qJOA</t>
  </si>
  <si>
    <t>DUKHCONP2BZ4ARGF3000</t>
  </si>
  <si>
    <t>/yRNis4GR/iLUJiFKiKK3Q</t>
  </si>
  <si>
    <t>DUKHCONP2BZ4ARGF3005</t>
  </si>
  <si>
    <t>/l4mVQBIS1uUk2jyUgS+qA</t>
  </si>
  <si>
    <t>DUKHCONP2BZ4ARGF3010</t>
  </si>
  <si>
    <t>PXjUynkFRmua6K+BPsegbA</t>
  </si>
  <si>
    <t>DUKHCONP2BZ4ARGF3015</t>
  </si>
  <si>
    <t>6gPiC6bbReG4TUC8q7cxhQ</t>
  </si>
  <si>
    <t>DUKHCONP2BZ4ARGF3030</t>
  </si>
  <si>
    <t>cUR9ewZqR/WQhX8v+8KDqg</t>
  </si>
  <si>
    <t>DUKHCONP2BZ4ARGF3020</t>
  </si>
  <si>
    <t>iZPeLx4RQba09Df5fTe52w</t>
  </si>
  <si>
    <t>DUKHCONP2BZ4ARGF3025</t>
  </si>
  <si>
    <t>QLAhgmVHRJ6p7C0CAXThLA</t>
  </si>
  <si>
    <t>DUKHCONP2BZ4ARGF3040</t>
  </si>
  <si>
    <t>wRV6vWboSxWB+wBQvkw8yA</t>
  </si>
  <si>
    <t>DUKHCONP2BZ4ARGF3035</t>
  </si>
  <si>
    <t>h4QDkkLYRICkLmRrezQ6EQ</t>
  </si>
  <si>
    <t>DUKHCONP2BZ4ARGF3045</t>
  </si>
  <si>
    <t>ixU8L72BRVyOLtM0fbyjDQ</t>
  </si>
  <si>
    <t>DUKHCONP2BZ4ARGF3060</t>
  </si>
  <si>
    <t>/basi6FHTLCqS7vkVYJXIw</t>
  </si>
  <si>
    <t>DUKHCONP2BZ4ARGF3065</t>
  </si>
  <si>
    <t>6HXbgSmlRGCgqDvaDkRF1A</t>
  </si>
  <si>
    <t>DUKHCONP2BZ4ARGF3075</t>
  </si>
  <si>
    <t>oejQzvtTRtuTtuzpIJ9x2Q</t>
  </si>
  <si>
    <t>DUKHCONP2BZ4ARGF3090</t>
  </si>
  <si>
    <t>Dd6BZxPbTvOdBmtmJ34mfw</t>
  </si>
  <si>
    <t>DUKHCONP2BZ4ARGF3095</t>
  </si>
  <si>
    <t>jP9+TZYdRkSxM0pdbGKcsA</t>
  </si>
  <si>
    <t>DUKHCONP2BZ4ARGF3080</t>
  </si>
  <si>
    <t>Fz7f5GJTT4WWQZqZrhcntQ</t>
  </si>
  <si>
    <t>DUKHCONI1AZ1SLGL7200</t>
  </si>
  <si>
    <t>vyXHMYcmSH+kzYqEYBg/KA</t>
  </si>
  <si>
    <t>DUKHCONI1AZ1SLGL7205</t>
  </si>
  <si>
    <t>bjoN6L9VQj26WCSYzfMhUA</t>
  </si>
  <si>
    <t>DUKHCONI1AZ1SLGL7210</t>
  </si>
  <si>
    <t>uvYi5VmKRVmlWLlm4n2y6g</t>
  </si>
  <si>
    <t>DUKHCONI1AZ1IRGL5265</t>
  </si>
  <si>
    <t>XVyYajYtSFeg/CUe+NYbww</t>
  </si>
  <si>
    <t>DUKHCONI1AZ1IRGL5270</t>
  </si>
  <si>
    <t>CL1VYx4tTOCgx7agVzqFlQ</t>
  </si>
  <si>
    <t>DUKHCONI1AZ1IRGL5275</t>
  </si>
  <si>
    <t>oh6y6uRtThWxN2iO/EMt0A</t>
  </si>
  <si>
    <t>DUKHCONI1AZ1IRGL5280</t>
  </si>
  <si>
    <t>Oexnp2BLS1ybDIpTnYaeLA</t>
  </si>
  <si>
    <t>DUKHCONI1AZ1IRGL5285</t>
  </si>
  <si>
    <t>AeeACneTRr+egKuwW7+JsQ</t>
  </si>
  <si>
    <t>DUKHCONI1AZ1IRGL5290</t>
  </si>
  <si>
    <t>ZmuacpxWTi6TvllsSH04JQ</t>
  </si>
  <si>
    <t>DUKHCONI1AZ1ELGL5215</t>
  </si>
  <si>
    <t>wMw5LhQBQZapPcZcFEe4BA</t>
  </si>
  <si>
    <t>DUKHCONI1AZ1ELGL5220</t>
  </si>
  <si>
    <t>ehGgm8VET/yFLkkIZInofg</t>
  </si>
  <si>
    <t>DUKHCONI1AZ1ELGL5225</t>
  </si>
  <si>
    <t>o2ZfdFmJSzC8wjFuky2ZzQ</t>
  </si>
  <si>
    <t>DUKHCONI1AZ1ELGL5230</t>
  </si>
  <si>
    <t>OKZw3uGQQ+WGftvBmQJD8Q</t>
  </si>
  <si>
    <t>DUKHCONI1AZ1PSGL7000</t>
  </si>
  <si>
    <t>e1J1OGXwTge8zxY4WQdtTA</t>
  </si>
  <si>
    <t>DUKHCONI1AZ1PSGL7005</t>
  </si>
  <si>
    <t>CkRqowtFTCKaBJRSL0KKuQ</t>
  </si>
  <si>
    <t>DUKHCONI1AZ1PSGL7010</t>
  </si>
  <si>
    <t>slT3MjSZTiG8XrDcVj5Twg</t>
  </si>
  <si>
    <t>DUKHCONI1AZ1PSGL7015</t>
  </si>
  <si>
    <t>IumUONs3SISLI7O30DSJlg</t>
  </si>
  <si>
    <t>DUKHCONI1AZ1SAGL5135</t>
  </si>
  <si>
    <t>HlqKI/EuQxK1lzeMsqFB5Q</t>
  </si>
  <si>
    <t>DUKHCONI1AZ1SAGL5140</t>
  </si>
  <si>
    <t>GKyGNp6ZT7+x2ZHuI3ZLKA</t>
  </si>
  <si>
    <t>DUKHCONI1AZ1SAGL5145</t>
  </si>
  <si>
    <t>EAJq6FymR5Skf6qXR3QVVw</t>
  </si>
  <si>
    <t>DUKHCONI1AZ1SAGL5150</t>
  </si>
  <si>
    <t>RcyAotOgTpS/dmsv08sTVQ</t>
  </si>
  <si>
    <t>DUKHCONI1AZ1HDGL7020</t>
  </si>
  <si>
    <t>qE82p+61TouUVz6KLXyHdA</t>
  </si>
  <si>
    <t>DUKHCONI1AZ1HDGL7025</t>
  </si>
  <si>
    <t>euiaItjsQjqUA+WfraYY7Q</t>
  </si>
  <si>
    <t>DUKHCONI1AZ1HDGL7030</t>
  </si>
  <si>
    <t>8YC4B/I5Rr2cAwxq7XQuVQ</t>
  </si>
  <si>
    <t>DUKHCONI1AZ1HDGL7035</t>
  </si>
  <si>
    <t>JT/TsNMAQfiKfeoFEAa3Ng</t>
  </si>
  <si>
    <t>DUKHCONI1AZ1HDGL7040</t>
  </si>
  <si>
    <t>7NTj5nkHRZGSG+wUDyQcHQ</t>
  </si>
  <si>
    <t>DUKHCONI1AZ1WSGL5155</t>
  </si>
  <si>
    <t>hFbENg8YSDWd6JYi21LSWQ</t>
  </si>
  <si>
    <t>DUKHCONI1AZ1WSGL5160</t>
  </si>
  <si>
    <t>Kafl73/GR3GvJPT9uVCpiQ</t>
  </si>
  <si>
    <t>DUKHCONI1AZ1WSGL5165</t>
  </si>
  <si>
    <t>Ky66HL0VRxm78y89vHy3/w</t>
  </si>
  <si>
    <t>DUKHCONI1AZ1WSGL5170</t>
  </si>
  <si>
    <t>sWMwgvKgTJyFP7UjRJLdpg</t>
  </si>
  <si>
    <t>DUKHCONI1AZ1WSGL5175</t>
  </si>
  <si>
    <t>y6EYNMLsSZmOTMkofB+Bjw</t>
  </si>
  <si>
    <t>DUKHCONI1AZ1WSGL5180</t>
  </si>
  <si>
    <t>KrlOBfjDS9itiJjWf51nZA</t>
  </si>
  <si>
    <t>DUKHCONI1AZ1RWGL6000</t>
  </si>
  <si>
    <t>4TiSfNtXS/qmJ4e2ZKyeDg</t>
  </si>
  <si>
    <t>DUKHCONI1AZ1RWGL6005</t>
  </si>
  <si>
    <t>z2TEs9KsSCCOXPMP0+6DLw</t>
  </si>
  <si>
    <t>DUKHCONI1AZ1RWGL6010</t>
  </si>
  <si>
    <t>Au1lLKgXQyKU9Lnwkn6iqA</t>
  </si>
  <si>
    <t>DUKHCONI1AZ1RWGL6015</t>
  </si>
  <si>
    <t>CyPi85akSLeRcqEaQ/QlUg</t>
  </si>
  <si>
    <t>DUKHCONI1AZ1RWGL6020</t>
  </si>
  <si>
    <t>JsAVvzWvTXeQNnx/UucDbQ</t>
  </si>
  <si>
    <t>DUKHCONI1AZ1RWGL6025</t>
  </si>
  <si>
    <t>gbaZ5s25QnOojJI88rdq9w</t>
  </si>
  <si>
    <t>DUKHCONI1AZ1RWGL6030</t>
  </si>
  <si>
    <t>spPCbFurTeqb5Pfq3HX5Fg</t>
  </si>
  <si>
    <t>DUKHCONI1AZ1STGL5235</t>
  </si>
  <si>
    <t>8iZxc07ZTKmNI8ZzULou+w</t>
  </si>
  <si>
    <t>DUKHCONI1AZ1STGL5240</t>
  </si>
  <si>
    <t>7c3VdRBoRFyIe1wAfWceyw</t>
  </si>
  <si>
    <t>DUKHCONI1AZ1STGL5245</t>
  </si>
  <si>
    <t>IGaJVtv/RIGdMEHB88oHCQ</t>
  </si>
  <si>
    <t>DUKHCONI1AZ1STGL5250</t>
  </si>
  <si>
    <t>rRFhjWHmQzuZkRakAGtzZg</t>
  </si>
  <si>
    <t>DUKHCONI1AZ1STGL5255</t>
  </si>
  <si>
    <t>EodAdHGbQWeUQzdXHQZgtw</t>
  </si>
  <si>
    <t>DUKHCONI1AZ1STGL5260</t>
  </si>
  <si>
    <t>sJ/Vjiu1SmCH8EavRTaqvQ</t>
  </si>
  <si>
    <t>DUKHCONI1AZ1FFGL5200</t>
  </si>
  <si>
    <t>amrql4teRpK9Dszwo3K8DQ</t>
  </si>
  <si>
    <t>DUKHCONI1AZ1FFGL5205</t>
  </si>
  <si>
    <t>58NpvMhTQja2u0gypH1cwQ</t>
  </si>
  <si>
    <t>DUKHCONI1AZ1FFGL5210</t>
  </si>
  <si>
    <t>xtG8RpkwS5W2POQuWYoxkA</t>
  </si>
  <si>
    <t>DUKHCONI1AZ1FFGL5185</t>
  </si>
  <si>
    <t>1/5K8oyXSLmvjVWN+yaQOQ</t>
  </si>
  <si>
    <t>DUKHCONI1AZ1FFGL5190</t>
  </si>
  <si>
    <t>r0hLdj9vT868JlJMM8QYlA</t>
  </si>
  <si>
    <t>DUKHCONI1AZ1FFGL5195</t>
  </si>
  <si>
    <t>im6J/3+wRGWpFkeepWhTzA</t>
  </si>
  <si>
    <t>DUKHCONI1AZ1BWGL5315</t>
  </si>
  <si>
    <t>WHPG+jZqQOKRrxo4qlnpvg</t>
  </si>
  <si>
    <t>DUKHCONI1AZ1BWGL5320</t>
  </si>
  <si>
    <t>Lm8l0cO3S5WyZ20IiyZiNw</t>
  </si>
  <si>
    <t>DUKHCONI1AZ1BWGL5325</t>
  </si>
  <si>
    <t>ezXOpQeaRKCrf4hqttUErw</t>
  </si>
  <si>
    <t>DUKHCONI1AZ1BWGL5330</t>
  </si>
  <si>
    <t>DLjgzeAWRe2646LNI6Iz9Q</t>
  </si>
  <si>
    <t>DUKHCONI1AZ1DRGL5115</t>
  </si>
  <si>
    <t>gaKTtqAgRCSji/zqtpmYqA</t>
  </si>
  <si>
    <t>DUKHCONI1AZ1DRGL5120</t>
  </si>
  <si>
    <t>tec3QJ1QTYWlrfp+huTDrw</t>
  </si>
  <si>
    <t>DUKHCONI1AZ1DRGL5125</t>
  </si>
  <si>
    <t>h0ZjTcwCTYWynearqV6b4Q</t>
  </si>
  <si>
    <t>DUKHCONI1AZ1DRGL5130</t>
  </si>
  <si>
    <t>ZWnCvppkS5mIKwDSY2HrFw</t>
  </si>
  <si>
    <t>DUKHCONI1AZ1TCGL5295</t>
  </si>
  <si>
    <t>qJIEHQpdQoah5rvNnQPZdA</t>
  </si>
  <si>
    <t>DUKHCONI1AZ1TCGL5300</t>
  </si>
  <si>
    <t>iDm+pIEjTUWBQNx53B7mHg</t>
  </si>
  <si>
    <t>DUKHCONI1AZ1TCGL5305</t>
  </si>
  <si>
    <t>pgPQ57hLRu2uqRjPWz/BjQ</t>
  </si>
  <si>
    <t>DUKHCONI1AZ1TCGL5310</t>
  </si>
  <si>
    <t>r9YkzuUOS/+yO1Nlw4oLhg</t>
  </si>
  <si>
    <t>DUKHCONI1AZ4TCGL5295</t>
  </si>
  <si>
    <t>E3hqcsGEQy2cw0lM2E8mNA</t>
  </si>
  <si>
    <t>DUKHCONI1AZ4TCGL5300</t>
  </si>
  <si>
    <t>fgDW9PJSTyGpEepZPYzwoQ</t>
  </si>
  <si>
    <t>DUKHCONI1AZ4TCGL5305</t>
  </si>
  <si>
    <t>lgSxoUzASu2pdWiuG87x+g</t>
  </si>
  <si>
    <t>DUKHCONI1AZ4TCGL5310</t>
  </si>
  <si>
    <t>sFQDio0rRmOVnWmghIQyiQ</t>
  </si>
  <si>
    <t>DUKHCONI1AZ4RWGL6000</t>
  </si>
  <si>
    <t>uNXaxxarRLerah30mfGsAQ</t>
  </si>
  <si>
    <t>DUKHCONI1AZ4RWGL6005</t>
  </si>
  <si>
    <t>MfwEItFlSieR+UfhC4bZhA</t>
  </si>
  <si>
    <t>DUKHCONI1AZ4RWGL6010</t>
  </si>
  <si>
    <t>BTzpFXUJQhCWCM5AUsCt5A</t>
  </si>
  <si>
    <t>DUKHCONI1AZ4RWGL6015</t>
  </si>
  <si>
    <t>DgpRaNQwQFGq8vi7aoC+xA</t>
  </si>
  <si>
    <t>DUKHCONI1AZ4RWGL6020</t>
  </si>
  <si>
    <t>wGZ7YJLKRuyaeOE9DqZbeA</t>
  </si>
  <si>
    <t>DUKHCONI1AZ4RWGL6025</t>
  </si>
  <si>
    <t>N4JAM0wVTZi3dsgcxt773w</t>
  </si>
  <si>
    <t>DUKHCONI1AZ4RWGL6030</t>
  </si>
  <si>
    <t>ilpOp0neTMezPUCuhQOhPA</t>
  </si>
  <si>
    <t>DUKHCONI1AZ4IRGL5265</t>
  </si>
  <si>
    <t>qxDt4ViER86sSsZNTTsW5g</t>
  </si>
  <si>
    <t>DUKHCONI1AZ4IRGL5270</t>
  </si>
  <si>
    <t>mIdyWZg7SiKer2xK9APsiw</t>
  </si>
  <si>
    <t>DUKHCONI1AZ4IRGL5275</t>
  </si>
  <si>
    <t>4r+0BUS3R1CYUznonlOaYQ</t>
  </si>
  <si>
    <t>DUKHCONI1AZ4IRGL5280</t>
  </si>
  <si>
    <t>0dvwdiuGT1KVwWCVXu9VIg</t>
  </si>
  <si>
    <t>DUKHCONI1AZ4IRGL5285</t>
  </si>
  <si>
    <t>YIUx8j8iTzaFll5kTxnO3A</t>
  </si>
  <si>
    <t>DUKHCONI1AZ4IRGL5290</t>
  </si>
  <si>
    <t>axF9Kn3+QGCtwmwB6CecfA</t>
  </si>
  <si>
    <t>DUKHCONI1AZ4WSGL5155</t>
  </si>
  <si>
    <t>DUKHCONI1AZ4WSGL5160</t>
  </si>
  <si>
    <t>7yOMClcRTK+SbV6SoJpFgw</t>
  </si>
  <si>
    <t>DUKHCONI1AZ4WSGL5165</t>
  </si>
  <si>
    <t>M/MrXzbsR0abLQS0Ue/cIQ</t>
  </si>
  <si>
    <t>DUKHCONI1AZ4WSGL5170</t>
  </si>
  <si>
    <t>jI6yOZsQSx+mbYBRJ4nLEg</t>
  </si>
  <si>
    <t>DUKHCONI1AZ4WSGL5175</t>
  </si>
  <si>
    <t>FNznftGuROmgmwDVOEBxKQ</t>
  </si>
  <si>
    <t>DUKHCONI1AZ4WSGL5180</t>
  </si>
  <si>
    <t>DUKHCONI1AZ4FFGL5185</t>
  </si>
  <si>
    <t>oPYgus/OQaugczFS0EvxLw</t>
  </si>
  <si>
    <t>DUKHCONI1AZ4FFGL5190</t>
  </si>
  <si>
    <t>GOb0Hi8bRrmGPZYawNJ2KQ</t>
  </si>
  <si>
    <t>DUKHCONI1AZ4FFGL5195</t>
  </si>
  <si>
    <t>U0zzJ0TORomnSoYJoJI20A</t>
  </si>
  <si>
    <t>DUKHCONI1AZ4FFGL5200</t>
  </si>
  <si>
    <t>Hl79HTZgT8SX0qnplTlEMA</t>
  </si>
  <si>
    <t>DUKHCONI1AZ4FFGL5205</t>
  </si>
  <si>
    <t>8UQasvklSrKEYpaknfC7dg</t>
  </si>
  <si>
    <t>DUKHCONI1AZ4FFGL5210</t>
  </si>
  <si>
    <t>h0TB8H0nS3CmXOwi7bcGLw</t>
  </si>
  <si>
    <t>DUKHCONI1AZ4HDGL7020</t>
  </si>
  <si>
    <t>tO/HZ1o9TAK8w9XmJrnA3g</t>
  </si>
  <si>
    <t>DUKHCONI1AZ4HDGL7025</t>
  </si>
  <si>
    <t>Vy0OUZtpQmi7f5laiM2XoQ</t>
  </si>
  <si>
    <t>DUKHCONI1AZ4HDGL7030</t>
  </si>
  <si>
    <t>hSkAWblfTEu8wcWDWBYAlw</t>
  </si>
  <si>
    <t>DUKHCONI1AZ4HDGL7035</t>
  </si>
  <si>
    <t>yt5H+hAMTaOwdh2idMZuQQ</t>
  </si>
  <si>
    <t>DUKHCONI1AZ4HDGL7040</t>
  </si>
  <si>
    <t>Xrk60iR4RyGznW6Vi4sM2g</t>
  </si>
  <si>
    <t>DUKHCONI1AZ4PSGL7000</t>
  </si>
  <si>
    <t>fYZfNly9RtKflYCjrHeEdA</t>
  </si>
  <si>
    <t>DUKHCONI1AZ4PSGL7005</t>
  </si>
  <si>
    <t>nD4PJcEdSKCae3RX15+SoQ</t>
  </si>
  <si>
    <t>DUKHCONI1AZ4PSGL7010</t>
  </si>
  <si>
    <t>SoD8bzq3QPmIsaqEOA5ymA</t>
  </si>
  <si>
    <t>DUKHCONI1AZ4PSGL7015</t>
  </si>
  <si>
    <t>y71hnLDxSRy6jytz97KIow</t>
  </si>
  <si>
    <t>DUKHCONI1AZ4SLGL7200</t>
  </si>
  <si>
    <t>hjoCQp5YSOONZgW0E/zwrQ</t>
  </si>
  <si>
    <t>DUKHCONI1AZ4SLGL7205</t>
  </si>
  <si>
    <t>Kl3IsEpBSGSOMYtgMfSW5A</t>
  </si>
  <si>
    <t>DUKHCONI1AZ4SLGL7210</t>
  </si>
  <si>
    <t>hvPk2k6xTQaxFA/xBEl0sQ</t>
  </si>
  <si>
    <t>DUKHCONI1AZ4STGL5235</t>
  </si>
  <si>
    <t>3F64JCUDQvGmtse8tPp+aQ</t>
  </si>
  <si>
    <t>DUKHCONI1AZ4STGL5240</t>
  </si>
  <si>
    <t>nXbT2AoITcOqhjngjKvkMA</t>
  </si>
  <si>
    <t>DUKHCONI1AZ4STGL5245</t>
  </si>
  <si>
    <t>nyDDJzC+TjmSJNZecNpuLQ</t>
  </si>
  <si>
    <t>DUKHCONI1AZ4STGL5250</t>
  </si>
  <si>
    <t>7WKht0NYSb+W4WFVQteV6A</t>
  </si>
  <si>
    <t>DUKHCONI1AZ4STGL5255</t>
  </si>
  <si>
    <t>TvCEwGJrTwG7OAC4n+VyDA</t>
  </si>
  <si>
    <t>DUKHCONI1AZ4STGL5260</t>
  </si>
  <si>
    <t>DKUfMYCYRLu5ickHS55/kQ</t>
  </si>
  <si>
    <t>DUKHCONI1AZ4DRGL5115</t>
  </si>
  <si>
    <t>aZ7XnMA9TJie6NnW7v6Tkg</t>
  </si>
  <si>
    <t>DUKHCONI1AZ4DRGL5120</t>
  </si>
  <si>
    <t>ChYp8aiiQb2ZWohiraiK1w</t>
  </si>
  <si>
    <t>DUKHCONI1AZ4DRGL5125</t>
  </si>
  <si>
    <t>XrxofTvIT5GW/bBFJZgr4w</t>
  </si>
  <si>
    <t>DUKHCONI1AZ4DRGL5130</t>
  </si>
  <si>
    <t>UiQObifaRaq0xVVsuaiBXQ</t>
  </si>
  <si>
    <t>DUKHCONI1AZ4SAGL5135</t>
  </si>
  <si>
    <t>feBvK+q3RJSMx0bSXAskhw</t>
  </si>
  <si>
    <t>DUKHCONI1AZ4SAGL5140</t>
  </si>
  <si>
    <t>B6WdBenyTBmCcaOKAg94XQ</t>
  </si>
  <si>
    <t>DUKHCONI1AZ4SAGL5145</t>
  </si>
  <si>
    <t>pIuO7vOUT0ybthurFwr7iw</t>
  </si>
  <si>
    <t>DUKHCONI1AZ4SAGL5150</t>
  </si>
  <si>
    <t>3BQ2PdyGQiGgifhs6RJsaw</t>
  </si>
  <si>
    <t>DUKHCONI1AZ4ELGL5215</t>
  </si>
  <si>
    <t>h+kMawrHQh64e7yWWDNmmg</t>
  </si>
  <si>
    <t>DUKHCONI1AZ4ELGL5220</t>
  </si>
  <si>
    <t>kW0iTY/ST8ijR/6xoxrMxw</t>
  </si>
  <si>
    <t>DUKHCONI1AZ4ELGL5225</t>
  </si>
  <si>
    <t>7FBrtvk2TUSVVGJ5FVQt2g</t>
  </si>
  <si>
    <t>DUKHCONI1AZ4ELGL5230</t>
  </si>
  <si>
    <t>agdDYjG9TSmEQy8Dr2Yr9w</t>
  </si>
  <si>
    <t>DUKHCONI1AZ4BWGL5315</t>
  </si>
  <si>
    <t>EKw85zQGRByfeKScV8T1Kg</t>
  </si>
  <si>
    <t>DUKHCONI1AZ4BWGL5320</t>
  </si>
  <si>
    <t>/xMrOcL+TVCwShd9G4McTw</t>
  </si>
  <si>
    <t>DUKHCONI1AZ4BWGL5325</t>
  </si>
  <si>
    <t>qG1/ziw1SvusS6PoUUk0hw</t>
  </si>
  <si>
    <t>DUKHCONI1AZ4BWGL5330</t>
  </si>
  <si>
    <t>H0kif1euRReGZ3RBCCp2ww</t>
  </si>
  <si>
    <t>DUKHCONI1AZ2ELGL5215</t>
  </si>
  <si>
    <t>iw3wIiP/RXyM7PnI+CxFpA</t>
  </si>
  <si>
    <t>DUKHCONI1AZ2ELGL5220</t>
  </si>
  <si>
    <t>mPrFHRw8SCyqX306+eXpwg</t>
  </si>
  <si>
    <t>DUKHCONI1AZ2ELGL5225</t>
  </si>
  <si>
    <t>St30XFU4R0yTOmv04bgfrA</t>
  </si>
  <si>
    <t>DUKHCONI1AZ2ELGL5230</t>
  </si>
  <si>
    <t>Au1SctcyQhiIzJWc0TxJbA</t>
  </si>
  <si>
    <t>DUKHCONI1AZ2SLGL7200</t>
  </si>
  <si>
    <t>cE7UmIpaSCCGeFAAB97/LA</t>
  </si>
  <si>
    <t>DUKHCONI1AZ2SLGL7205</t>
  </si>
  <si>
    <t>pwiAa3B9QjajPcWW4lTiuw</t>
  </si>
  <si>
    <t>DUKHCONI1AZ2SLGL7210</t>
  </si>
  <si>
    <t>8R3WuCWNRzKkFcq02XOYYQ</t>
  </si>
  <si>
    <t>DUKHCONI1AZ2TCGL5295</t>
  </si>
  <si>
    <t>I3Pdsn5RSDmuSca/wPzMug</t>
  </si>
  <si>
    <t>DUKHCONI1AZ2TCGL5300</t>
  </si>
  <si>
    <t>QDIv35hSQF+qVlf+K+tcuA</t>
  </si>
  <si>
    <t>DUKHCONI1AZ2TCGL5305</t>
  </si>
  <si>
    <t>7SqPqYSrQa65h4DGG+AJmA</t>
  </si>
  <si>
    <t>DUKHCONI1AZ2TCGL5310</t>
  </si>
  <si>
    <t>mlAxpPu9QVKPob2tNpcVqg</t>
  </si>
  <si>
    <t>DUKHCONI1AZ2IRGL5265</t>
  </si>
  <si>
    <t>Y20f/QVvTe+QjfNhNtwsHA</t>
  </si>
  <si>
    <t>DUKHCONI1AZ2IRGL5270</t>
  </si>
  <si>
    <t>/fyUKBonQDmyOCOWBHRgCw</t>
  </si>
  <si>
    <t>DUKHCONI1AZ2IRGL5275</t>
  </si>
  <si>
    <t>y6wativDSgGg2hVl9Pokmw</t>
  </si>
  <si>
    <t>DUKHCONI1AZ2IRGL5280</t>
  </si>
  <si>
    <t>ofLYti+JQbOauNtP1QDM3Q</t>
  </si>
  <si>
    <t>DUKHCONI1AZ2IRGL5285</t>
  </si>
  <si>
    <t>qduOCPYPRBaVt3MF3JvhEQ</t>
  </si>
  <si>
    <t>DUKHCONI1AZ2IRGL5290</t>
  </si>
  <si>
    <t>cVthYI0YQv++pwNXEeLMIw</t>
  </si>
  <si>
    <t>DUKHCONI1AZ2HDGL7020</t>
  </si>
  <si>
    <t>S1UNjrJ6T/66BJRc46mn4g</t>
  </si>
  <si>
    <t>DUKHCONI1AZ2HDGL7025</t>
  </si>
  <si>
    <t>d3/iRwReQk6EygLl+2/Ufw</t>
  </si>
  <si>
    <t>DUKHCONI1AZ2HDGL7030</t>
  </si>
  <si>
    <t>dE/2SWviQqy8uYVZUN+OEQ</t>
  </si>
  <si>
    <t>DUKHCONI1AZ2HDGL7035</t>
  </si>
  <si>
    <t>SwQ6K3cbTZGOmHZ7kFlQlg</t>
  </si>
  <si>
    <t>DUKHCONI1AZ2HDGL7040</t>
  </si>
  <si>
    <t>ZKu2KTdvTjmxQRg1A49qrQ</t>
  </si>
  <si>
    <t>DUKHCONI1AZ2RWGL6000</t>
  </si>
  <si>
    <t>hJKB9/cHT0OkpiVRKuafAA</t>
  </si>
  <si>
    <t>DUKHCONI1AZ2RWGL6005</t>
  </si>
  <si>
    <t>8AdM81uqRtOzWGAGsJ1Q7A</t>
  </si>
  <si>
    <t>DUKHCONI1AZ2RWGL6010</t>
  </si>
  <si>
    <t>BVbJYQTmT1SgzxPwrWMO4A</t>
  </si>
  <si>
    <t>DUKHCONI1AZ2RWGL6015</t>
  </si>
  <si>
    <t>iGNGEjhvQ7CV2oBAb8ZzAg</t>
  </si>
  <si>
    <t>DUKHCONI1AZ2RWGL6020</t>
  </si>
  <si>
    <t>gawPy8c0TKmy2iWKeDqdWg</t>
  </si>
  <si>
    <t>DUKHCONI1AZ2RWGL6025</t>
  </si>
  <si>
    <t>0hwwlv3IQfC28K6jkxSgLA</t>
  </si>
  <si>
    <t>DUKHCONI1AZ2RWGL6030</t>
  </si>
  <si>
    <t>ZDJpX9u2RWKoYrUHWA+ZKg</t>
  </si>
  <si>
    <t>DUKHCONI1AZ2FFGL5185</t>
  </si>
  <si>
    <t>amNM8wyTQH6jYeKPlJ9vrQ</t>
  </si>
  <si>
    <t>DUKHCONI1AZ2FFGL5190</t>
  </si>
  <si>
    <t>lo0wgmA2Sq2nRFKUt2BtXw</t>
  </si>
  <si>
    <t>DUKHCONI1AZ2FFGL5195</t>
  </si>
  <si>
    <t>Dr5JaBDHSPq3ksZeX16n0Q</t>
  </si>
  <si>
    <t>DUKHCONI1AZ2FFGL5200</t>
  </si>
  <si>
    <t>O53FEvYnTAK4jZcq/T/sNA</t>
  </si>
  <si>
    <t>DUKHCONI1AZ2FFGL5205</t>
  </si>
  <si>
    <t>TKUoORnAQLunDvbzueqmZw</t>
  </si>
  <si>
    <t>DUKHCONI1AZ2FFGL5210</t>
  </si>
  <si>
    <t>5J9CS50jTr26RXNQMBh+/Q</t>
  </si>
  <si>
    <t>DUKHCONI1AZ2STGL5235</t>
  </si>
  <si>
    <t>C3meAyvUQBeVomqp4yKXqg</t>
  </si>
  <si>
    <t>DUKHCONI1AZ2STGL5240</t>
  </si>
  <si>
    <t>DUKHCONI1AZ2STGL5245</t>
  </si>
  <si>
    <t>BrVbyVyqSGCHyprNcrwITA</t>
  </si>
  <si>
    <t>DUKHCONI1AZ2STGL5250</t>
  </si>
  <si>
    <t>8nUqEPNaTbOm0qNQwy6KVw</t>
  </si>
  <si>
    <t>DUKHCONI1AZ2STGL5255</t>
  </si>
  <si>
    <t>RL2lzP4TTC2YCvm0IUfruQ</t>
  </si>
  <si>
    <t>DUKHCONI1AZ2STGL5260</t>
  </si>
  <si>
    <t>Fp2T653gRkCkbkEauIv8Ug</t>
  </si>
  <si>
    <t>DUKHCONI1AZ2BWGL5315</t>
  </si>
  <si>
    <t>taHw75rgTTepPkfTEYJ1Pg</t>
  </si>
  <si>
    <t>DUKHCONI1AZ2BWGL5320</t>
  </si>
  <si>
    <t>Wgkb8LdPSPGfdeKPl0KtbQ</t>
  </si>
  <si>
    <t>DUKHCONI1AZ2BWGL5325</t>
  </si>
  <si>
    <t>q8jTtcplQTuFusVZFdhDmw</t>
  </si>
  <si>
    <t>DUKHCONI1AZ2BWGL5330</t>
  </si>
  <si>
    <t>ebv4YSn0Sp2MyULhb2V/UA</t>
  </si>
  <si>
    <t>DUKHCONI1AZ2WSGL5180</t>
  </si>
  <si>
    <t>BEa8C6miSDKpgcB9kzAoXg</t>
  </si>
  <si>
    <t>DUKHCONI1AZ2WSGL5160</t>
  </si>
  <si>
    <t>z/aNvY42SV+fpu/czUBQyQ</t>
  </si>
  <si>
    <t>DUKHCONI1AZ2WSGL5155</t>
  </si>
  <si>
    <t>CpX987nwQGOfoeW6gc2nVw</t>
  </si>
  <si>
    <t>DUKHCONI1AZ2WSGL5165</t>
  </si>
  <si>
    <t>DUyPE4GEQbezump8Dzqg2w</t>
  </si>
  <si>
    <t>DUKHCONI1AZ2WSGL5170</t>
  </si>
  <si>
    <t>Z9kGdiDXTKC36hQPwbSuXw</t>
  </si>
  <si>
    <t>DUKHCONI1AZ2WSGL5175</t>
  </si>
  <si>
    <t>4chaqxNiS1ydYjM5gyUNMA</t>
  </si>
  <si>
    <t>DUKHCONI1AZ2DRGL5125</t>
  </si>
  <si>
    <t>zB4NTv8/QY6ScgQ8FYR0zw</t>
  </si>
  <si>
    <t>DUKHCONI1AZ2DRGL5130</t>
  </si>
  <si>
    <t>NWFXiuupTdCfAXd6uLFoHg</t>
  </si>
  <si>
    <t>DUKHCONI1AZ2DRGL5115</t>
  </si>
  <si>
    <t>zOTr2q1UT7mkUNxmR1IlfA</t>
  </si>
  <si>
    <t>DUKHCONI1AZ2DRGL5120</t>
  </si>
  <si>
    <t>w/4ymFGwQIu1o3MPwR4urA</t>
  </si>
  <si>
    <t>DUKHCONI1AZ2SAGL5135</t>
  </si>
  <si>
    <t>qukPaSemSBK2wLOXcGi1Rw</t>
  </si>
  <si>
    <t>DUKHCONI1AZ2SAGL5140</t>
  </si>
  <si>
    <t>pG/ByaG9T4SkUCBdEypOBA</t>
  </si>
  <si>
    <t>DUKHCONI1AZ2SAGL5145</t>
  </si>
  <si>
    <t>hJn4Vc7sS4OpPFfYn1FPFw</t>
  </si>
  <si>
    <t>DUKHCONI1AZ2SAGL5150</t>
  </si>
  <si>
    <t>gupmH9z1SIedQ+ip7XKgFQ</t>
  </si>
  <si>
    <t>DUKHCONI1AZ2PSGL7015</t>
  </si>
  <si>
    <t>6JSYC7HkRdqDEB1blDjOhg</t>
  </si>
  <si>
    <t>DUKHCONI1AZ2PSGL7000</t>
  </si>
  <si>
    <t>aCQ/kle0TuOKlNdc4MnXzw</t>
  </si>
  <si>
    <t>DUKHCONI1AZ2PSGL7005</t>
  </si>
  <si>
    <t>YDBQsA2USiucnmbR8hzX4w</t>
  </si>
  <si>
    <t>DUKHCONI1AZ2PSGL7010</t>
  </si>
  <si>
    <t>992k2qvMR9KvR5p2Hfgr3Q</t>
  </si>
  <si>
    <t>DUKHCONI1AZ5STGL5235</t>
  </si>
  <si>
    <t>PXrNauWoTnOFKY9ktpHh8w</t>
  </si>
  <si>
    <t>DUKHCONI1AZ5STGL5240</t>
  </si>
  <si>
    <t>T6TgmZhhRsGvR+GPAmTg9w</t>
  </si>
  <si>
    <t>DUKHCONI1AZ5STGL5245</t>
  </si>
  <si>
    <t>AKKICfYvSzqjZ5qsQg8g2g</t>
  </si>
  <si>
    <t>DUKHCONI1AZ5STGL5250</t>
  </si>
  <si>
    <t>c0IzOoBrT+CRty0rFR1gUw</t>
  </si>
  <si>
    <t>DUKHCONI1AZ5STGL5255</t>
  </si>
  <si>
    <t>VN6JpKnWRzyZc7wLbnepRg</t>
  </si>
  <si>
    <t>DUKHCONI1AZ5STGL5260</t>
  </si>
  <si>
    <t>VKaePwCHTcuzsL9MiGeYGg</t>
  </si>
  <si>
    <t>DUKHCONI1AZ5SLGL7205</t>
  </si>
  <si>
    <t>7bLmSeLwTsyt2wD48DfyMg</t>
  </si>
  <si>
    <t>DUKHCONI1AZ5SLGL7210</t>
  </si>
  <si>
    <t>DxGItTZxTuyu9PpyXAzZLw</t>
  </si>
  <si>
    <t>DUKHCONI1AZ5SLGL7200</t>
  </si>
  <si>
    <t>M3zJMBZ2T7Ku5vOY2AsO5A</t>
  </si>
  <si>
    <t>DUKHCONI1AZ5ELGL5215</t>
  </si>
  <si>
    <t>GVS/1lojTWuSduJ3xGgm6g</t>
  </si>
  <si>
    <t>DUKHCONI1AZ5ELGL5220</t>
  </si>
  <si>
    <t>QeexUGijR+Wht7BIJZlC9Q</t>
  </si>
  <si>
    <t>DUKHCONI1AZ5ELGL5225</t>
  </si>
  <si>
    <t>nDvBtnChQlu0ypS6JVrPow</t>
  </si>
  <si>
    <t>DUKHCONI1AZ5ELGL5230</t>
  </si>
  <si>
    <t>b5HXNqcZTIycvKy7rRBX4w</t>
  </si>
  <si>
    <t>DUKHCONI1AZ5BWGL5315</t>
  </si>
  <si>
    <t>s9f4oT5+Sp+Z8Q3ZxizrFw</t>
  </si>
  <si>
    <t>DUKHCONI1AZ5BWGL5320</t>
  </si>
  <si>
    <t>vOjy6duEQnGRCy9g8fykHw</t>
  </si>
  <si>
    <t>DUKHCONI1AZ5BWGL5325</t>
  </si>
  <si>
    <t>pUWaxAJtSIe/Vr07fjQMbg</t>
  </si>
  <si>
    <t>DUKHCONI1AZ5BWGL5330</t>
  </si>
  <si>
    <t>W4D0pAR+QdybSgmlmsjdMQ</t>
  </si>
  <si>
    <t>DUKHCONI1AZ5SAGL5135</t>
  </si>
  <si>
    <t>s7QC8+fsTka4OGR/Vqt7gg</t>
  </si>
  <si>
    <t>DUKHCONI1AZ5SAGL5140</t>
  </si>
  <si>
    <t>+381IWZ+R8O9axdEViZ9yg</t>
  </si>
  <si>
    <t>DUKHCONI1AZ5SAGL5145</t>
  </si>
  <si>
    <t>4CCX9q8/RCmRl72TMkI3kg</t>
  </si>
  <si>
    <t>DUKHCONI1AZ5SAGL5150</t>
  </si>
  <si>
    <t>LLmG+euBRQSLc1fzI3qpeQ</t>
  </si>
  <si>
    <t>DUKHCONI1AZ5RWGL6000</t>
  </si>
  <si>
    <t>q4A+FByFRP2gyl0vlNFo2w</t>
  </si>
  <si>
    <t>DUKHCONI1AZ5RWGL6005</t>
  </si>
  <si>
    <t>mvyoG2KuS2y6Xd4mYqFcmw</t>
  </si>
  <si>
    <t>DUKHCONI1AZ5RWGL6015</t>
  </si>
  <si>
    <t>5pQfwkeBTQWLIR5zZYeJvg</t>
  </si>
  <si>
    <t>DUKHCONI1AZ5RWGL6020</t>
  </si>
  <si>
    <t>WEb4rxVASy2HcJwFzFa9xg</t>
  </si>
  <si>
    <t>DUKHCONI1AZ5RWGL6025</t>
  </si>
  <si>
    <t>hJJmIb1JSXu8uRtlHPWhJw</t>
  </si>
  <si>
    <t>DUKHCONI1AZ5RWGL6030</t>
  </si>
  <si>
    <t>3L1q3QMJQAWPtJOUszqJAw</t>
  </si>
  <si>
    <t>DUKHCONI1AZ5RWGL6010</t>
  </si>
  <si>
    <t>JLnyzHJRTDOFpttHHtO+vw</t>
  </si>
  <si>
    <t>DUKHCONI1AZ5TCGL5295</t>
  </si>
  <si>
    <t>3MhNs/pmR7+vZnjpWaqM8Q</t>
  </si>
  <si>
    <t>DUKHCONI1AZ5TCGL5300</t>
  </si>
  <si>
    <t>VvUl7W/2Rs2HRVEZREg4zw</t>
  </si>
  <si>
    <t>DUKHCONI1AZ5TCGL5305</t>
  </si>
  <si>
    <t>Wr91fwCESgqd0ISzyB0x7w</t>
  </si>
  <si>
    <t>DUKHCONI1AZ5TCGL5310</t>
  </si>
  <si>
    <t>sCMHCyNPTqCduAX2CE0DUg</t>
  </si>
  <si>
    <t>DUKHCONI1AZ5FFGL5185</t>
  </si>
  <si>
    <t>K/MQ549YQkG0bv7cEhqzRg</t>
  </si>
  <si>
    <t>DUKHCONI1AZ5FFGL5190</t>
  </si>
  <si>
    <t>SvWrNXTFTKywSyDgNdggZQ</t>
  </si>
  <si>
    <t>DUKHCONI1AZ5FFGL5195</t>
  </si>
  <si>
    <t>0YC/nkxVQKyR/p+mznoFog</t>
  </si>
  <si>
    <t>DUKHCONI1AZ5FFGL5200</t>
  </si>
  <si>
    <t>xneOKwsbTDyQQwHvGa3crw</t>
  </si>
  <si>
    <t>DUKHCONI1AZ5FFGL5205</t>
  </si>
  <si>
    <t>pY+gAh6gRRWR2dkcHbyMgA</t>
  </si>
  <si>
    <t>DUKHCONI1AZ5FFGL5210</t>
  </si>
  <si>
    <t>JzmHhmfqQNyH6kyp7zsqLg</t>
  </si>
  <si>
    <t>DUKHCONI1AZ5HDGL7020</t>
  </si>
  <si>
    <t>SzoqZ8wLQKO2nH74AdOR/g</t>
  </si>
  <si>
    <t>DUKHCONI1AZ5HDGL7025</t>
  </si>
  <si>
    <t>TERV3RJnRxmVKajHuAbvrQ</t>
  </si>
  <si>
    <t>DUKHCONI1AZ5HDGL7030</t>
  </si>
  <si>
    <t>HgUfer1aS2O5QTdGh88Zyg</t>
  </si>
  <si>
    <t>DUKHCONI1AZ5HDGL7035</t>
  </si>
  <si>
    <t>5h2Mzs/UQH+f0e3cOXHrlg</t>
  </si>
  <si>
    <t>DUKHCONI1AZ5HDGL7040</t>
  </si>
  <si>
    <t>VVGR/nrqRiWhxLKTvAOYKQ</t>
  </si>
  <si>
    <t>DUKHCONI1AZ5DRGL5115</t>
  </si>
  <si>
    <t>kP10o29wTbiO2egqJW3bDg</t>
  </si>
  <si>
    <t>DUKHCONI1AZ5DRGL5120</t>
  </si>
  <si>
    <t>JiHg2Nr9QhCuWe75Ybsfbw</t>
  </si>
  <si>
    <t>DUKHCONI1AZ5DRGL5125</t>
  </si>
  <si>
    <t>5ZtliP40RSaBThg30cPN/A</t>
  </si>
  <si>
    <t>DUKHCONI1AZ5DRGL5130</t>
  </si>
  <si>
    <t>Lh6mJjRHSy+Hc3znKmBnhg</t>
  </si>
  <si>
    <t>DUKHCONI1AZ5PSGL7000</t>
  </si>
  <si>
    <t>EOFApkJhTw+3vtmKMMldZw</t>
  </si>
  <si>
    <t>DUKHCONI1AZ5PSGL7005</t>
  </si>
  <si>
    <t>tAVTmRfdRmuwmJbc0yJMpQ</t>
  </si>
  <si>
    <t>DUKHCONI1AZ5PSGL7010</t>
  </si>
  <si>
    <t>hnHJWHXaSgqKzLUOemLh5g</t>
  </si>
  <si>
    <t>DUKHCONI1AZ5PSGL7015</t>
  </si>
  <si>
    <t>dkLjAPKTSXWbunfs1IkhWQ</t>
  </si>
  <si>
    <t>DUKHCONI1AZ5IRGL5265</t>
  </si>
  <si>
    <t>SVGh/N8XR0aMmwgtnt12iw</t>
  </si>
  <si>
    <t>DUKHCONI1AZ5IRGL5270</t>
  </si>
  <si>
    <t>NZKN7k+rSt6sPIPWIeC4aA</t>
  </si>
  <si>
    <t>DUKHCONI1AZ5IRGL5275</t>
  </si>
  <si>
    <t>itf3Qp9SS+uwWzdu4H//2Q</t>
  </si>
  <si>
    <t>DUKHCONI1AZ5IRGL5280</t>
  </si>
  <si>
    <t>i1q9FlNnRS2OqkHMum/BnQ</t>
  </si>
  <si>
    <t>DUKHCONI1AZ5IRGL5285</t>
  </si>
  <si>
    <t>vuhJCxqaSiSkOTcaI8StQQ</t>
  </si>
  <si>
    <t>DUKHCONI1AZ5IRGL5290</t>
  </si>
  <si>
    <t>jyHwc382QgOkxLLQiSo2jw</t>
  </si>
  <si>
    <t>DUKHCONI1AZ5WSGL5155</t>
  </si>
  <si>
    <t>/bk017jRRWmVf7z/PoftDw</t>
  </si>
  <si>
    <t>DUKHCONI1AZ5WSGL5160</t>
  </si>
  <si>
    <t>9KF7z4phQI6d7lq2nfSBoA</t>
  </si>
  <si>
    <t>DUKHCONI1AZ5WSGL5165</t>
  </si>
  <si>
    <t>cNAn67F0QjaojyES0O7KnQ</t>
  </si>
  <si>
    <t>DUKHCONI1AZ5WSGL5170</t>
  </si>
  <si>
    <t>E2WfkReWRaq1opc1hRTxZQ</t>
  </si>
  <si>
    <t>DUKHCONI1AZ5WSGL5175</t>
  </si>
  <si>
    <t>wJQmNHZzQGKoyrk7tBAZkQ</t>
  </si>
  <si>
    <t>DUKHCONI1AZ5WSGL5180</t>
  </si>
  <si>
    <t>pVsp7C6QTaG7seOiS6hguQ</t>
  </si>
  <si>
    <t>DUKHCONI1ASBIWGL7400</t>
  </si>
  <si>
    <t>QBD4k8XQRlWtRu+Ku6fmEA</t>
  </si>
  <si>
    <t>DUKHCONI1ASBIWGL7405</t>
  </si>
  <si>
    <t>icy9EX3NRF6JcJvDi58MvA</t>
  </si>
  <si>
    <t>DUKHCONI1ASBIWGL7410</t>
  </si>
  <si>
    <t>EGgBLasdTR2mm7boS4G5Fg</t>
  </si>
  <si>
    <t>DUKHCONI1ASBIWGL7415</t>
  </si>
  <si>
    <t>65fifWjRQ0OjcwXvaj5nQQ</t>
  </si>
  <si>
    <t>DUKHCONI1ASBIWGL7420</t>
  </si>
  <si>
    <t>BeSOQ3FNTvC+zFNO6WXKRA</t>
  </si>
  <si>
    <t>DUKHCONI1ASBIWGL7425</t>
  </si>
  <si>
    <t>5RaH9lVjSgqF0AoV6gYXNA</t>
  </si>
  <si>
    <t>DUKHCONI1ASBIWGL7430</t>
  </si>
  <si>
    <t>pTkjC0cdQy6SmpxbNLrRwA</t>
  </si>
  <si>
    <t>DUKHCONI1ASBIWGL7455</t>
  </si>
  <si>
    <t>W63/TiR6QDqamIOtfBMCsQ</t>
  </si>
  <si>
    <t>DUKHCONI1ASBIWGL7460</t>
  </si>
  <si>
    <t>RO0or04eQI2/PvsvfrB1Vg</t>
  </si>
  <si>
    <t>DUKHCONI1ASBIWGL7465</t>
  </si>
  <si>
    <t>ksL7gVbnSBWI+x4usb1jRg</t>
  </si>
  <si>
    <t>DUKHCONI1ASBIWGL7440</t>
  </si>
  <si>
    <t>6XCP+Fb8RMWrXdNfowim3g</t>
  </si>
  <si>
    <t>DUKHCONI1ASBIWGL7445</t>
  </si>
  <si>
    <t>3rpCs9YPQBe8ZgqBsxHM+A</t>
  </si>
  <si>
    <t>DUKHCONI1ASBIWGL7450</t>
  </si>
  <si>
    <t>JlgGV7YLRdCvARg+ABtryg</t>
  </si>
  <si>
    <t>DUKHCONI1ASBIWGL7950</t>
  </si>
  <si>
    <t>xy9x1cRsQxS+cOh8Ba3vnA</t>
  </si>
  <si>
    <t>DUKHCONI1ASBIWGL7435</t>
  </si>
  <si>
    <t>WHWa1ObER+yEjHWLPZfs4A</t>
  </si>
  <si>
    <t>DUKHCONI1ASBGHGL7800</t>
  </si>
  <si>
    <t>zDGsBQxLSp23KQzeIpAHDg</t>
  </si>
  <si>
    <t>DUKHCONI1ASBGHGL7805</t>
  </si>
  <si>
    <t>fCrrGYBgQguk0TXmB92Yrw</t>
  </si>
  <si>
    <t>DUKHCONI1ASBGHGL7810</t>
  </si>
  <si>
    <t>5A25ZTAORr+05DLmBbhqLQ</t>
  </si>
  <si>
    <t>DUKHCONI1ASBGHGL7815</t>
  </si>
  <si>
    <t>OjCl6xSIRTuulxYLY7Ftng</t>
  </si>
  <si>
    <t>DUKHCONI1ASBGHGL7820</t>
  </si>
  <si>
    <t>KULbdTVVQL+jC3ZJ1AiIvg</t>
  </si>
  <si>
    <t>DUKHCONI1ASBGHGL7825</t>
  </si>
  <si>
    <t>D68GdzzrSbGZF/ENky8n9g</t>
  </si>
  <si>
    <t>DUKHCONI1ASBGHGL7830</t>
  </si>
  <si>
    <t>CYMRHmAySj+jMUU5xpL1tA</t>
  </si>
  <si>
    <t>DUKHCONI1ASBGHGL7835</t>
  </si>
  <si>
    <t>EIy96vkDQ+yIlHcMXRQsaQ</t>
  </si>
  <si>
    <t>DUKHCONI1ASBTRGL7600</t>
  </si>
  <si>
    <t>3OzdKHLDS4ewMfYka9dV4A</t>
  </si>
  <si>
    <t>DUKHCONI1ASBTRGL7605</t>
  </si>
  <si>
    <t>e5xfVflFRpG4rVpVPlvZsg</t>
  </si>
  <si>
    <t>DUKHCONI1ASBTRGL7610</t>
  </si>
  <si>
    <t>kDxi/wWYQkyXSBiYIVTB1w</t>
  </si>
  <si>
    <t>DUKHCONI1ASBTRGL7615</t>
  </si>
  <si>
    <t>2stscppyTs2Geaydz8QUNg</t>
  </si>
  <si>
    <t>DUKHCONI1ASBTRGL7620</t>
  </si>
  <si>
    <t>Fx8AW660Sdu81+phA4grKw</t>
  </si>
  <si>
    <t>DUKHCONI1ASBTRGL7625</t>
  </si>
  <si>
    <t>ylu+8DwWT+uci4Wvz1f83g</t>
  </si>
  <si>
    <t>DUKHCONI1ASBTRGL7630</t>
  </si>
  <si>
    <t>yTXn1LAuSC6SDUdxbq6wdA</t>
  </si>
  <si>
    <t>DUKHCONI1ASBTRGL7635</t>
  </si>
  <si>
    <t>vYneHOZuQ+aCi4LYTmbiFw</t>
  </si>
  <si>
    <t>DUKHCONI1ASBSSGL7920</t>
  </si>
  <si>
    <t>Hard landscaping around substation</t>
  </si>
  <si>
    <t>2DVhAXyhRSKmSrSGxVnUOQ</t>
  </si>
  <si>
    <t>SUBSTATION-(LANDSCAPING,FENCES &amp; CHANNEL WORKS)</t>
  </si>
  <si>
    <t>DUKHCONI1ASBSSGL7925</t>
  </si>
  <si>
    <t>Soft landscaping around substation</t>
  </si>
  <si>
    <t>1Vc5tj8kSAixTDqYyl6DRg</t>
  </si>
  <si>
    <t>LANDSCAPING SK</t>
  </si>
  <si>
    <t>S312</t>
  </si>
  <si>
    <t>DUKHCONI1ASBSSGL7930</t>
  </si>
  <si>
    <t>Construction of Drainage Channel</t>
  </si>
  <si>
    <t>6kx06Z56QBOfd+A9rtsZ/g</t>
  </si>
  <si>
    <t>DUKHCONI1ASBSSGL7935</t>
  </si>
  <si>
    <t>Fencing Works</t>
  </si>
  <si>
    <t>6CBd8ciJRAOK+8Pm5g4osQ</t>
  </si>
  <si>
    <t>DUKHCONI1ASBGZGL7900</t>
  </si>
  <si>
    <t>zs2FSQJhRqqfxT+02exsGQ</t>
  </si>
  <si>
    <t>DUKHCONI1ASBGZGL7905</t>
  </si>
  <si>
    <t>XeFpghYsSyayY/ngvzQ2Nw</t>
  </si>
  <si>
    <t>DUKHCONI1ASBGZGL7910</t>
  </si>
  <si>
    <t>xSfcKYtbQ7WczSCjo+PBBw</t>
  </si>
  <si>
    <t>DUKHCONI1ASBGZGL7915</t>
  </si>
  <si>
    <t>4cgzSm2+R/G7/WfHZls45g</t>
  </si>
  <si>
    <t>DUKHCONI1AZ3DRGL5115</t>
  </si>
  <si>
    <t>nK7JcpV6T2+xkB/uwTdKFA</t>
  </si>
  <si>
    <t>DUKHCONI1AZ3DRGL5120</t>
  </si>
  <si>
    <t>uRFf/iBLR5Ot7w4s76x+7g</t>
  </si>
  <si>
    <t>DUKHCONI1AZ3DRGL5125</t>
  </si>
  <si>
    <t>6cvsrlZGT3Cjw2L4JweGIw</t>
  </si>
  <si>
    <t>DUKHCONI1AZ3DRGL5130</t>
  </si>
  <si>
    <t>9BTImtqYQQ2hLko8BZLSuw</t>
  </si>
  <si>
    <t>DUKHCONI1AZ3BWGL5315</t>
  </si>
  <si>
    <t>XT6/6CWLQU+PZ4zb/CKp4Q</t>
  </si>
  <si>
    <t>DUKHCONI1AZ3BWGL5320</t>
  </si>
  <si>
    <t>13j6RWbBQ1yeOAQOT4TKBg</t>
  </si>
  <si>
    <t>DUKHCONI1AZ3BWGL5325</t>
  </si>
  <si>
    <t>4urkWwhORTmv8/KkVt7yRg</t>
  </si>
  <si>
    <t>DUKHCONI1AZ3BWGL5330</t>
  </si>
  <si>
    <t>dMpb+KDkRvSMY8ZeUQq2Ig</t>
  </si>
  <si>
    <t>DUKHCONI1AZ3SAGL5135</t>
  </si>
  <si>
    <t>5pFFp1o6RmO4x2vJYwYuDg</t>
  </si>
  <si>
    <t>DUKHCONI1AZ3SAGL5140</t>
  </si>
  <si>
    <t>gps9ivlcSM6nAgtBJOGfLA</t>
  </si>
  <si>
    <t>DUKHCONI1AZ3SAGL5145</t>
  </si>
  <si>
    <t>D7BRcx+jT3SrPGQ4ilQ1Uw</t>
  </si>
  <si>
    <t>DUKHCONI1AZ3SAGL5150</t>
  </si>
  <si>
    <t>XUfVWwwWQGCjCNBwXN68uw</t>
  </si>
  <si>
    <t>DUKHCONI1AZ3FFGL5185</t>
  </si>
  <si>
    <t>uTPyv7TjR+GzdUT029XXtg</t>
  </si>
  <si>
    <t>DUKHCONI1AZ3FFGL5190</t>
  </si>
  <si>
    <t>tSkn+nbzR12z6RzSuiVthA</t>
  </si>
  <si>
    <t>DUKHCONI1AZ3FFGL5195</t>
  </si>
  <si>
    <t>Wtl7GGRURjmYQUf0EyU/gA</t>
  </si>
  <si>
    <t>DUKHCONI1AZ3FFGL5200</t>
  </si>
  <si>
    <t>FK5vHzXsSpGHxj65qfm+GA</t>
  </si>
  <si>
    <t>DUKHCONI1AZ3FFGL5205</t>
  </si>
  <si>
    <t>03yRKp1RSH+8oB1pkI1qvQ</t>
  </si>
  <si>
    <t>DUKHCONI1AZ3FFGL5210</t>
  </si>
  <si>
    <t>DUKHCONI1AZ3ELGL5215</t>
  </si>
  <si>
    <t>45pd52IjTX6YB03PrbyxKw</t>
  </si>
  <si>
    <t>DUKHCONI1AZ3ELGL5220</t>
  </si>
  <si>
    <t>u8+Gch+cTp2Hvog3/53Qkg</t>
  </si>
  <si>
    <t>DUKHCONI1AZ3ELGL5225</t>
  </si>
  <si>
    <t>xLBr4u3SSqGqGHOzGXCodQ</t>
  </si>
  <si>
    <t>DUKHCONI1AZ3ELGL5230</t>
  </si>
  <si>
    <t>GK6ZesZ/QKCdBU19jY2Hgg</t>
  </si>
  <si>
    <t>DUKHCONI1AZ3STGL5235</t>
  </si>
  <si>
    <t>DUKHCONI1AZ3STGL5240</t>
  </si>
  <si>
    <t>CU6Fmtz/T3a4oKMtfFYK2A</t>
  </si>
  <si>
    <t>DUKHCONI1AZ3STGL5245</t>
  </si>
  <si>
    <t>fJSFhOwxS/at7HwpaNFolg</t>
  </si>
  <si>
    <t>DUKHCONI1AZ3STGL5250</t>
  </si>
  <si>
    <t>n6oJX7UFTA2djj8ttyI36Q</t>
  </si>
  <si>
    <t>DUKHCONI1AZ3STGL5255</t>
  </si>
  <si>
    <t>uQCFXi4SToaDqh3ZMOcTTA</t>
  </si>
  <si>
    <t>DUKHCONI1AZ3STGL5260</t>
  </si>
  <si>
    <t>oAJGqnU6QROOGbcGUGI0Jw</t>
  </si>
  <si>
    <t>DUKHCONI1AZ3RWGL6000</t>
  </si>
  <si>
    <t>HZxlx+x3R6umezzOe4q9NA</t>
  </si>
  <si>
    <t>DUKHCONI1AZ3RWGL6005</t>
  </si>
  <si>
    <t>J1/dffhhR9OXt+/AHQulgw</t>
  </si>
  <si>
    <t>DUKHCONI1AZ3RWGL6010</t>
  </si>
  <si>
    <t>Iabs8xMeR+unzZ1EoM63tQ</t>
  </si>
  <si>
    <t>DUKHCONI1AZ3RWGL6015</t>
  </si>
  <si>
    <t>eiG7Lv/hTy2Q7vtJhyQbPQ</t>
  </si>
  <si>
    <t>DUKHCONI1AZ3RWGL6020</t>
  </si>
  <si>
    <t>6ciHV9kPSrWiY26YhK++sg</t>
  </si>
  <si>
    <t>DUKHCONI1AZ3RWGL6025</t>
  </si>
  <si>
    <t>Gr021jE1Q3+MzYyidZ4AnA</t>
  </si>
  <si>
    <t>DUKHCONI1AZ3RWGL6030</t>
  </si>
  <si>
    <t>Bt/KR7vJSaGSz+QsrvsQjw</t>
  </si>
  <si>
    <t>DUKHCONI1AZ3WSGL5155</t>
  </si>
  <si>
    <t>82XIGZFFRcqYXtP9oa6SIQ</t>
  </si>
  <si>
    <t>DUKHCONI1AZ3WSGL5160</t>
  </si>
  <si>
    <t>B0YMeryfQ2miCBYHtV4+Qw</t>
  </si>
  <si>
    <t>DUKHCONI1AZ3WSGL5165</t>
  </si>
  <si>
    <t>e+FbSOw/R6i1dtwAKEum5A</t>
  </si>
  <si>
    <t>DUKHCONI1AZ3WSGL5170</t>
  </si>
  <si>
    <t>MWo6N5oFQ7KJe6Apq2Zj9A</t>
  </si>
  <si>
    <t>DUKHCONI1AZ3WSGL5175</t>
  </si>
  <si>
    <t>p3JI1T+VRXyJtWKeBOyFJg</t>
  </si>
  <si>
    <t>DUKHCONI1AZ3WSGL5180</t>
  </si>
  <si>
    <t>tYfn27tCSpacL+tat8HjCg</t>
  </si>
  <si>
    <t>DUKHCONI1AZ3TCGL5295</t>
  </si>
  <si>
    <t>d1S6MeDyQHObGCFxyD0Q7g</t>
  </si>
  <si>
    <t>DUKHCONI1AZ3TCGL5300</t>
  </si>
  <si>
    <t>SBeH3bQ/SP+q25gCFkYO6Q</t>
  </si>
  <si>
    <t>DUKHCONI1AZ3TCGL5305</t>
  </si>
  <si>
    <t>zPKBj1dDTz+1HC0+4jbWWw</t>
  </si>
  <si>
    <t>DUKHCONI1AZ3TCGL5310</t>
  </si>
  <si>
    <t>BXvlQUWwT8+ON2DnEhWTnQ</t>
  </si>
  <si>
    <t>DUKHCONI1AZ3SLGL7200</t>
  </si>
  <si>
    <t>aHLdiNoBQm+KntDevP3KpA</t>
  </si>
  <si>
    <t>DUKHCONI1AZ3SLGL7205</t>
  </si>
  <si>
    <t>F3klrIsBQimg/4V7jQbl2A</t>
  </si>
  <si>
    <t>DUKHCONI1AZ3SLGL7210</t>
  </si>
  <si>
    <t>4GLI1TjvRIOhdQTrSCBKDw</t>
  </si>
  <si>
    <t>DUKHCONI1AZ3HDGL7020</t>
  </si>
  <si>
    <t>3AWduIgOTT+9TCDoCuqZxA</t>
  </si>
  <si>
    <t>DUKHCONI1AZ3HDGL7025</t>
  </si>
  <si>
    <t>qkIPwiOPTcSl9phttx1YCA</t>
  </si>
  <si>
    <t>DUKHCONI1AZ3HDGL7030</t>
  </si>
  <si>
    <t>4DzirRtZTaqCSQcR2cYsZA</t>
  </si>
  <si>
    <t>DUKHCONI1AZ3HDGL7040</t>
  </si>
  <si>
    <t>VNZkBlPvRsWgYrNs1ArGFw</t>
  </si>
  <si>
    <t>DUKHCONI1AZ3HDGL7035</t>
  </si>
  <si>
    <t>nKGkk6mhTMy22IHRXii7XA</t>
  </si>
  <si>
    <t>DUKHCONI1AZ3IRGL5265</t>
  </si>
  <si>
    <t>DUKHCONI1AZ3IRGL5270</t>
  </si>
  <si>
    <t>2X0kpmBDQH+0vv9UaJWHnQ</t>
  </si>
  <si>
    <t>DUKHCONI1AZ3IRGL5275</t>
  </si>
  <si>
    <t>JMhRrOoqSpafW9ujvnCf/A</t>
  </si>
  <si>
    <t>DUKHCONI1AZ3IRGL5280</t>
  </si>
  <si>
    <t>itCYlkLRQNChhi7nSdJNTg</t>
  </si>
  <si>
    <t>DUKHCONI1AZ3IRGL5285</t>
  </si>
  <si>
    <t>kqKu1QanSyy0FkbLLflF0A</t>
  </si>
  <si>
    <t>DUKHCONI1AZ3IRGL5290</t>
  </si>
  <si>
    <t>0oSWNe6UToa3Q2iAAwjLlQ</t>
  </si>
  <si>
    <t>DUKHCONI1AZ3PSGL7010</t>
  </si>
  <si>
    <t>cZM56tgAS5ylmcn9YDkTAw</t>
  </si>
  <si>
    <t>DUKHCONI1AZ3PSGL7015</t>
  </si>
  <si>
    <t>ps9c3MzUQ82u82YEIETZkw</t>
  </si>
  <si>
    <t>DUKHCONI1AZ3PSGL7000</t>
  </si>
  <si>
    <t>94Td96/ETBWzyGlpWUrOVg</t>
  </si>
  <si>
    <t>DUKHCONI1AZ3PSGL7005</t>
  </si>
  <si>
    <t>bdAyGhJ7T3GNBcesIqVH2A</t>
  </si>
  <si>
    <t>DUKHCONP2AZ1STUG1000</t>
  </si>
  <si>
    <t>tcbPa7nGRECUyGtIEcd2mg</t>
  </si>
  <si>
    <t>DUKHCONP2AZ1STUG1005</t>
  </si>
  <si>
    <t>6VFfSVciTFevENoUcnk7yQ</t>
  </si>
  <si>
    <t>DUKHCONP2AZ1STUG1010</t>
  </si>
  <si>
    <t>mPAbhiXYR+CI0pXuXRVr4A</t>
  </si>
  <si>
    <t>DUKHCONP2AZ1STUG1015</t>
  </si>
  <si>
    <t>c+azP95WR6aqECpMfsTcsA</t>
  </si>
  <si>
    <t>DUKHCONP2AZ1STUG1020</t>
  </si>
  <si>
    <t>5kDqrzvCSf+3dP4lzIOnwQ</t>
  </si>
  <si>
    <t>DUKHCONP2AZ1STUG1025</t>
  </si>
  <si>
    <t>wvTJSOHqRc2obecF4VpDcw</t>
  </si>
  <si>
    <t>DUKHCONP2AZ1STUG1030</t>
  </si>
  <si>
    <t>N7IimtouQ/mrDvTEVOWxbA</t>
  </si>
  <si>
    <t>DUKHCONP2AZ1STUG1035</t>
  </si>
  <si>
    <t>8jRfWeDGT82ErmeZeSbKGQ</t>
  </si>
  <si>
    <t>DUKHCONP2AZ1STUG1040</t>
  </si>
  <si>
    <t>y4K6TIc/RJmgrvHA05YiZQ</t>
  </si>
  <si>
    <t>DUKHCONP2AZ1STUG1045</t>
  </si>
  <si>
    <t>HlsLiUHAR+KIByvve8GmPw</t>
  </si>
  <si>
    <t>DUKHCONP2AZ1STRF2060</t>
  </si>
  <si>
    <t>oOxRZD5BRIqUhkO4wavoBA</t>
  </si>
  <si>
    <t>DUKHCONP2AZ1STRF2065</t>
  </si>
  <si>
    <t>6oan1iwcReK3q49UKHLgMw</t>
  </si>
  <si>
    <t>DUKHCONP2AZ1STGF2000</t>
  </si>
  <si>
    <t>1rqk3qMiR1uI25f3vtB7Lg</t>
  </si>
  <si>
    <t>DUKHCONP2AZ1STGF2005</t>
  </si>
  <si>
    <t>vxw5AT+jQaWSy7TI8RtQFA</t>
  </si>
  <si>
    <t>DUKHCONP2AZ1STGF2010</t>
  </si>
  <si>
    <t>Ucq1LKlrSr+opnkGqGuHBg</t>
  </si>
  <si>
    <t>DUKHCONP2AZ1STGF2015</t>
  </si>
  <si>
    <t>FpDBoRDJRb+RmQDORWe8Fg</t>
  </si>
  <si>
    <t>DUKHCONP2AZ1MSEX5335</t>
  </si>
  <si>
    <t>W4j3he9tRY6larcg7TZKsw</t>
  </si>
  <si>
    <t>DUKHCONP2AZ1MSEX5020</t>
  </si>
  <si>
    <t>bBMxTBeXTuGX8loJBOBJ3Q</t>
  </si>
  <si>
    <t>DUKHCONP2AZ1MSEX5025</t>
  </si>
  <si>
    <t>FE84Rl+ISP64I7dCC9fIJg</t>
  </si>
  <si>
    <t>DUKHCONP2AZ1MSEX5015</t>
  </si>
  <si>
    <t>kSvPE+qETGmTp/Ben2AJiQ</t>
  </si>
  <si>
    <t>DUKHCONP2AZ1MSEX5005</t>
  </si>
  <si>
    <t>NC/vulh/RE+TIRsES+FWzg</t>
  </si>
  <si>
    <t>DUKHCONP2AZ1MSEX5055</t>
  </si>
  <si>
    <t>AXTOFpFCS1a+OVpYL6L/sA</t>
  </si>
  <si>
    <t>DUKHCONP2AZ1MSEX5010</t>
  </si>
  <si>
    <t>1NsWiWwoTYO2sxrjED/B2w</t>
  </si>
  <si>
    <t>DUKHCONP2AZ1MSEX5000</t>
  </si>
  <si>
    <t>woNND/0dSKa85hbw9sV+Fg</t>
  </si>
  <si>
    <t>DUKHCONP2AZ1SLEX5105</t>
  </si>
  <si>
    <t>KvML0d+4S66R57PA0cTQaQ</t>
  </si>
  <si>
    <t>DUKHCONP2AZ1SLEX5110</t>
  </si>
  <si>
    <t>ScszIDXSTN2c3PASCKWjBw</t>
  </si>
  <si>
    <t>DUKHCONP2AZ1WEEX5030</t>
  </si>
  <si>
    <t>22+oT0Y9RgKq0MFS1byiqw</t>
  </si>
  <si>
    <t>DUKHCONP2AZ1WEEX5035</t>
  </si>
  <si>
    <t>OgDBqtiLSsaRr9jcFaghBQ</t>
  </si>
  <si>
    <t>DUKHCONP2AZ1WEEX5040</t>
  </si>
  <si>
    <t>X5YtncoXQK2G78VXo+lZAg</t>
  </si>
  <si>
    <t>DUKHCONP2AZ1WEEX5050</t>
  </si>
  <si>
    <t>famvELzSQdKzu47+q7CVyw</t>
  </si>
  <si>
    <t>DUKHCONP2AZ1WEEX5060</t>
  </si>
  <si>
    <t>IrI2qCz1RJOLF6RSAwupBw</t>
  </si>
  <si>
    <t>DUKHCONP2AZ1WEEX5065</t>
  </si>
  <si>
    <t>XIgGErlHS+6EPwy6o8fVzw</t>
  </si>
  <si>
    <t>DUKHCONP2AZ1WEEX5070</t>
  </si>
  <si>
    <t>usVKajLTSEuyyxdRiOdOPA</t>
  </si>
  <si>
    <t>DUKHCONP2AZ1WEEX5045</t>
  </si>
  <si>
    <t>60xPq/h1SZi6ZeqZjnhL/Q</t>
  </si>
  <si>
    <t>DUKHCONP2AZ1HDEX5090</t>
  </si>
  <si>
    <t>p4F5DrBBT1ipOqP7nWkkvw</t>
  </si>
  <si>
    <t>DUKHCONP2AZ1HDEX5095</t>
  </si>
  <si>
    <t>fRLu0NptSo6iS376wUJu3A</t>
  </si>
  <si>
    <t>DUKHCONP2AZ1HDEX5100</t>
  </si>
  <si>
    <t>m7a17atASlWBRZurjpNoNQ</t>
  </si>
  <si>
    <t>DUKHCONP2AZ1ACGF4600</t>
  </si>
  <si>
    <t>lFtV+0PSRICqgK3uPsyUsA</t>
  </si>
  <si>
    <t>DUKHCONP2AZ1ACGF4605</t>
  </si>
  <si>
    <t>ftbviXZ+SAe35FckroVMuA</t>
  </si>
  <si>
    <t>DUKHCONP2AZ1ACGF4610</t>
  </si>
  <si>
    <t>0uv8jVqcTq+0Lb1Jwc2sjw</t>
  </si>
  <si>
    <t>DUKHCONP2AZ1ACRF4630</t>
  </si>
  <si>
    <t>Sclw8b9XQ+C3dOIu0RsxPg</t>
  </si>
  <si>
    <t>DUKHCONP2AZ1ACRF4635</t>
  </si>
  <si>
    <t>Ji/j6U7wSFqtJVEAW3yyeg</t>
  </si>
  <si>
    <t>DUKHCONP2AZ1ELRF4070</t>
  </si>
  <si>
    <t>3Ugs88zXStCLj6K0tvvaRQ</t>
  </si>
  <si>
    <t>DUKHCONP2AZ1ELRF4075</t>
  </si>
  <si>
    <t>Ke5gB0bUS1G2I5P7l/AbjA</t>
  </si>
  <si>
    <t>DUKHCONP2AZ1ELGF4000</t>
  </si>
  <si>
    <t>fUMeuUY/RhqeZF+IxuX8og</t>
  </si>
  <si>
    <t>DUKHCONP2AZ1ELGF4005</t>
  </si>
  <si>
    <t>erAt+7zGSIiJLKRZ/ZW3Yw</t>
  </si>
  <si>
    <t>DUKHCONP2AZ1ELGF4010</t>
  </si>
  <si>
    <t>SyNlqynBTIiHWMMYZ2YxHQ</t>
  </si>
  <si>
    <t>DUKHCONP2AZ1ELGF4020</t>
  </si>
  <si>
    <t>/BPRhDvTR5qfZ6vaZ3aPwA</t>
  </si>
  <si>
    <t>DUKHCONP2AZ1ELGF4025</t>
  </si>
  <si>
    <t>XqA95MLAS/2eIFtAb5U7fg</t>
  </si>
  <si>
    <t>DUKHCONP2AZ1ELGF4015</t>
  </si>
  <si>
    <t>ruNjfSJaTzqxCA+Ysu5s5A</t>
  </si>
  <si>
    <t>DUKHCONP2AZ1ELGF4030</t>
  </si>
  <si>
    <t>ZKCAaJLCTYafgP/DNYKODg</t>
  </si>
  <si>
    <t>DUKHCONP2AZ1PLGF4305</t>
  </si>
  <si>
    <t>ljUsuWTNS3mU8bxmm+2xSw</t>
  </si>
  <si>
    <t>DUKHCONP2AZ1PLGF4310</t>
  </si>
  <si>
    <t>Pfx9RsAbQka4Owe3DHMr3A</t>
  </si>
  <si>
    <t>DUKHCONP2AZ1PLGF4315</t>
  </si>
  <si>
    <t>8Bsg1Y9GR7SHZBlllvzAyg</t>
  </si>
  <si>
    <t>DUKHCONP2AZ1PLGF4320</t>
  </si>
  <si>
    <t>mEP/UDLvRTOvQZjkE0x+yQ</t>
  </si>
  <si>
    <t>DUKHCONP2AZ1PLUG4300</t>
  </si>
  <si>
    <t>JkQKFW48SkOPoNagRxdr/w</t>
  </si>
  <si>
    <t>DUKHCONP2AZ1PLRF4350</t>
  </si>
  <si>
    <t>hI6hvq2tT861UWIYmMIVVg</t>
  </si>
  <si>
    <t>DUKHCONP2AZ1ACTC8000</t>
  </si>
  <si>
    <t>0ieLHMBFR4ulBCP7GL6htQ</t>
  </si>
  <si>
    <t>DUKHCONP2AZ1ELTC8010</t>
  </si>
  <si>
    <t>rlYiK9sZRque0l9er9qAdg</t>
  </si>
  <si>
    <t>DUKHCONP2AZ1PLTC8005</t>
  </si>
  <si>
    <t>hxgIh8HdSYC5k6dneaaFpQ</t>
  </si>
  <si>
    <t>DUKHCONP2AZ1ARGF3045</t>
  </si>
  <si>
    <t>4kg43StqSmOFTd2mAc/Log</t>
  </si>
  <si>
    <t>DUKHCONP2AZ1ARGF3060</t>
  </si>
  <si>
    <t>rcmVlDH/RZmtdzZTvnLDRw</t>
  </si>
  <si>
    <t>DUKHCONP2AZ1ARGF3065</t>
  </si>
  <si>
    <t>ilJC+b8MT5qx+6r/TuJIXA</t>
  </si>
  <si>
    <t>DUKHCONP2AZ1ARGF3080</t>
  </si>
  <si>
    <t>pBbSBZ1TStaCw0YAP+leTA</t>
  </si>
  <si>
    <t>DUKHCONP2AZ1ARGF3075</t>
  </si>
  <si>
    <t>YiCfvQexQSaLpiSqsiXDBg</t>
  </si>
  <si>
    <t>DUKHCONP2AZ1ARGF3090</t>
  </si>
  <si>
    <t>yM/zvpkOTZSX9QPt5neVLQ</t>
  </si>
  <si>
    <t>DUKHCONP2AZ1ARGF3095</t>
  </si>
  <si>
    <t>poPc71djSkGekzR3vmj/Gg</t>
  </si>
  <si>
    <t>DUKHCONP2AZ1ARGF3000</t>
  </si>
  <si>
    <t>wZqifH4qTay8d286EBXJEg</t>
  </si>
  <si>
    <t>DUKHCONP2AZ1ARGF3005</t>
  </si>
  <si>
    <t>eJdL+44YTVeCUya320EAwg</t>
  </si>
  <si>
    <t>DUKHCONP2AZ1ARGF3010</t>
  </si>
  <si>
    <t>EVpLyObYTeS58sspStRR+g</t>
  </si>
  <si>
    <t>DUKHCONP2AZ1ARGF3015</t>
  </si>
  <si>
    <t>zSfl/1LeRlC2Hv3rdwLKGQ</t>
  </si>
  <si>
    <t>DUKHCONP2AZ1ARGF3030</t>
  </si>
  <si>
    <t>5TAVl4MrQVKnw37HWnyG5Q</t>
  </si>
  <si>
    <t>DUKHCONP2AZ1ARGF3020</t>
  </si>
  <si>
    <t>gfj3t1qpSUS7OVlqqmF+rQ</t>
  </si>
  <si>
    <t>DUKHCONP2AZ1ARGF3025</t>
  </si>
  <si>
    <t>9Hsd+Cn6Ty6eAU5+wZucgg</t>
  </si>
  <si>
    <t>DUKHCONP2AZ1ARGF3040</t>
  </si>
  <si>
    <t>T2K7uMcrSr2zjFwV0Zh8ng</t>
  </si>
  <si>
    <t>DUKHCONP2AZ1ARGF3035</t>
  </si>
  <si>
    <t>k/1VT27XQ7qT9v955KGD1w</t>
  </si>
  <si>
    <t>DUKHCONP2AZ1AREL3665</t>
  </si>
  <si>
    <t>gmYw3fYnR324Mc+u2F2OIA</t>
  </si>
  <si>
    <t>DUKHCONP2AZ1AREL3680</t>
  </si>
  <si>
    <t>gW4e2LUiSHCDnC122AQvAw</t>
  </si>
  <si>
    <t>DUKHCONP2AZ1ARRF3625</t>
  </si>
  <si>
    <t>ZHsSh6WySwuBSKmkc1w2gg</t>
  </si>
  <si>
    <t>DUKHCONP2AZ1ARRF3630</t>
  </si>
  <si>
    <t>Bskb8SXtRTu2IMgo4oieGA</t>
  </si>
  <si>
    <t>DUKHCONP2AZ1ARRF3635</t>
  </si>
  <si>
    <t>A6HhLCkIRvGW0B0NBmNCZw</t>
  </si>
  <si>
    <t>DUKHCONP2AZ1ARRF3640</t>
  </si>
  <si>
    <t>HoLxOQYNRBGYup9pYlqWhA</t>
  </si>
  <si>
    <t>DUKHCONP2AZ1ARRF3645</t>
  </si>
  <si>
    <t>FcUkL18aSIuVF8/F1mUiow</t>
  </si>
  <si>
    <t>DUKHCONP2AZ1ARRF3660</t>
  </si>
  <si>
    <t>tGT83NyMSIGTPCjXDGpIfg</t>
  </si>
  <si>
    <t>DUKHCONP2AGNSP001000</t>
  </si>
  <si>
    <t>BDH0J36fTXW9a/8S19uIew</t>
  </si>
  <si>
    <t>DUKHCONP2AGNSP002000</t>
  </si>
  <si>
    <t>ppORvVg9TQa2iVzStsC4GA</t>
  </si>
  <si>
    <t>DUKHCONP2AGNSP003000</t>
  </si>
  <si>
    <t>x3vQuk97RSGzyaMP8SKfXQ</t>
  </si>
  <si>
    <t>DUKHCONP2AGNSP004000</t>
  </si>
  <si>
    <t>181qLHsJSj2bKe2EPrq2ew</t>
  </si>
  <si>
    <t>DUKHCONP2AGNSP005000</t>
  </si>
  <si>
    <t>ojasJTNFQoGfOrqnRlczMw</t>
  </si>
  <si>
    <t>DUKHCONP2AGNSP002100</t>
  </si>
  <si>
    <t>FB9ABQxbSSCisHa7VE45aA</t>
  </si>
  <si>
    <t>X6g8P8xaSruGyGDe80BZow</t>
  </si>
  <si>
    <t>DUKHCONP2AGNSP002200</t>
  </si>
  <si>
    <t>aD3+cfJsQFeyA7JQe9qLFA</t>
  </si>
  <si>
    <t>G4W1dBGg0UuF/M5dHjAf+Q</t>
  </si>
  <si>
    <t>DUKHCONP2AGNSP002300</t>
  </si>
  <si>
    <t>cSNvToNHQbuLL0lLQtpG6g</t>
  </si>
  <si>
    <t>VsckLxeAp0C9pl0wxj5E/Q</t>
  </si>
  <si>
    <t>DUKHCONP2AGNSP002400</t>
  </si>
  <si>
    <t>a8Rl6vDlQUKgGM89dupXDA</t>
  </si>
  <si>
    <t>nchmWbR/s0Wr0F//VVLvvg</t>
  </si>
  <si>
    <t>DUKHCONP2AGNSP002500</t>
  </si>
  <si>
    <t>gGmE0FINTBWRrCcVrQjSQQ</t>
  </si>
  <si>
    <t>F9W9WBvdd0ywqVbvBEXKNQ</t>
  </si>
  <si>
    <t>DUKHCONP2AMKARGF3000</t>
  </si>
  <si>
    <t>Q5C1L4YSQoGL0Fz1lUJFIg</t>
  </si>
  <si>
    <t>DUKHCONP2AMKARGF3005</t>
  </si>
  <si>
    <t>25s27gyYTWqxSulWFkhrIA</t>
  </si>
  <si>
    <t>DUKHCONP2AMKARGF3010</t>
  </si>
  <si>
    <t>i5MwmkXaSLyxOc0z1cuXlw</t>
  </si>
  <si>
    <t>DUKHCONP2AMKARGF3015</t>
  </si>
  <si>
    <t>inn+mOmvTzijpSpj64ZBPg</t>
  </si>
  <si>
    <t>DUKHCONP2AMKARGF3030</t>
  </si>
  <si>
    <t>tYNL4sA7SZyuDlmY1+8+aw</t>
  </si>
  <si>
    <t>DUKHCONP2AMKARGF3020</t>
  </si>
  <si>
    <t>eY7ZK6P+RAyYddsVlfpQcw</t>
  </si>
  <si>
    <t>DUKHCONP2AMKARGF3025</t>
  </si>
  <si>
    <t>/X7qUVW1Tjej8lWKuwWyFg</t>
  </si>
  <si>
    <t>DUKHCONP2AMKARGF3040</t>
  </si>
  <si>
    <t>RPWvn5ejTFKRwRbiQxAkQg</t>
  </si>
  <si>
    <t>DUKHCONP2AMKARGF3035</t>
  </si>
  <si>
    <t>9YT/qbyuTny0hXQ2okpDCQ</t>
  </si>
  <si>
    <t>DUKHCONP2AMKARGF3045</t>
  </si>
  <si>
    <t>TQHY4S+gSEG+lHUvl4T2xA</t>
  </si>
  <si>
    <t>DUKHCONP2AMKARGF3060</t>
  </si>
  <si>
    <t>7758lk08QhWZsuC5PW074Q</t>
  </si>
  <si>
    <t>DUKHCONP2AMKARGF3065</t>
  </si>
  <si>
    <t>q41ylKJvT4aBnzq/zDrFtA</t>
  </si>
  <si>
    <t>DUKHCONP2AMKARGF3080</t>
  </si>
  <si>
    <t>lKKThmXBQSCkbaKSTGrYWg</t>
  </si>
  <si>
    <t>DUKHCONP2AMKARGF3075</t>
  </si>
  <si>
    <t>/tfVC51LRF+oQJRzO0cwXw</t>
  </si>
  <si>
    <t>DUKHCONP2AMKARGF3090</t>
  </si>
  <si>
    <t>kcHkhqXVRrGDJE178HQQGw</t>
  </si>
  <si>
    <t>DUKHCONP2AMKARGF3095</t>
  </si>
  <si>
    <t>xD4oV0bWR/W+RIo0BCaFqQ</t>
  </si>
  <si>
    <t>DUKHCONP2AMKAREL3665</t>
  </si>
  <si>
    <t>ZN9JQm3PSeqWZBXOnWlXyg</t>
  </si>
  <si>
    <t>DUKHCONP2AMKAREL3680</t>
  </si>
  <si>
    <t>GiEOmsKhRniWBwbD6vqGVA</t>
  </si>
  <si>
    <t>DUKHCONP2AMKARRF3625</t>
  </si>
  <si>
    <t>kUURgrM5QJeCOH2rUbJwaw</t>
  </si>
  <si>
    <t>DUKHCONP2AMKARRF3630</t>
  </si>
  <si>
    <t>rMhSfh4XQD2u11a+zizNbg</t>
  </si>
  <si>
    <t>DUKHCONP2AMKARRF3635</t>
  </si>
  <si>
    <t>qK76p+CdTZmi6u2T28mYAQ</t>
  </si>
  <si>
    <t>DUKHCONP2AMKARRF3640</t>
  </si>
  <si>
    <t>FN+43azISaCRjTHuHGeVnQ</t>
  </si>
  <si>
    <t>DUKHCONP2AMKARRF3645</t>
  </si>
  <si>
    <t>TLIf7nwVR+iPz0UwKpnzqg</t>
  </si>
  <si>
    <t>DUKHCONP2AMKARRF3660</t>
  </si>
  <si>
    <t>1Xm651gRTCuvXyrxHX3Ttw</t>
  </si>
  <si>
    <t>DUKHCONP2AMKACRF4630</t>
  </si>
  <si>
    <t>nSY7FtkdSj6namRTQOEkXw</t>
  </si>
  <si>
    <t>DUKHCONP2AMKACRF4635</t>
  </si>
  <si>
    <t>CatG/u6vRQuJTa3fSxFBYA</t>
  </si>
  <si>
    <t>DUKHCONP2AMKACGF4600</t>
  </si>
  <si>
    <t>Qmi9YCl+R4KzxS6dN3PgTQ</t>
  </si>
  <si>
    <t>DUKHCONP2AMKACGF4605</t>
  </si>
  <si>
    <t>/K1ToYZxTHqp9CcEXC7XLg</t>
  </si>
  <si>
    <t>DUKHCONP2AMKACGF4610</t>
  </si>
  <si>
    <t>lUildzo9RMW7I7T/17TAnA</t>
  </si>
  <si>
    <t>DUKHCONP2AMKELRF4070</t>
  </si>
  <si>
    <t>D7U/WqYvTnO1PGu3xxVxrg</t>
  </si>
  <si>
    <t>DUKHCONP2AMKELRF4075</t>
  </si>
  <si>
    <t>HbKNpqLyRWe6F8SJOHWE4Q</t>
  </si>
  <si>
    <t>DUKHCONP2AMKELGF4000</t>
  </si>
  <si>
    <t>P8GaviJ3Q8W4058vU4UL0g</t>
  </si>
  <si>
    <t>DUKHCONP2AMKELGF4005</t>
  </si>
  <si>
    <t>F5ERn825SfunlRscOMzXtg</t>
  </si>
  <si>
    <t>DUKHCONP2AMKELGF4010</t>
  </si>
  <si>
    <t>P5p2hcqDQHmyY9v287uAHw</t>
  </si>
  <si>
    <t>DUKHCONP2AMKELGF4020</t>
  </si>
  <si>
    <t>CdNYlvMkT3GEjpVr+yUpnQ</t>
  </si>
  <si>
    <t>DUKHCONP2AMKELGF4025</t>
  </si>
  <si>
    <t>ylUgWU4zT5G01NkEfmGOQw</t>
  </si>
  <si>
    <t>DUKHCONP2AMKELGF4015</t>
  </si>
  <si>
    <t>UHXOkAtnRaeR1Xp/BkwsEw</t>
  </si>
  <si>
    <t>DUKHCONP2AMKELGF4030</t>
  </si>
  <si>
    <t>Pz2HC7ajShyULtMTjYouCA</t>
  </si>
  <si>
    <t>DUKHCONP2AMKPLRF4350</t>
  </si>
  <si>
    <t>U+a6iR2ZR92PPo/vuUHCwA</t>
  </si>
  <si>
    <t>DUKHCONP2AMKPLGF4305</t>
  </si>
  <si>
    <t>BP/wLYmOTWeuS16Nv+th8w</t>
  </si>
  <si>
    <t>DUKHCONP2AMKPLGF4310</t>
  </si>
  <si>
    <t>NLUVIl/oTa6PNSW6eZeoXw</t>
  </si>
  <si>
    <t>DUKHCONP2AMKPLGF4315</t>
  </si>
  <si>
    <t>M9wTjDmZQXGXClSvYhTk2Q</t>
  </si>
  <si>
    <t>DUKHCONP2AMKPLGF4320</t>
  </si>
  <si>
    <t>buMMamQoTES1fzSIWC7f5g</t>
  </si>
  <si>
    <t>DUKHCONP2AMKSLEX5105</t>
  </si>
  <si>
    <t>/jZWqLFzTBGuVxEUx1U4Jw</t>
  </si>
  <si>
    <t>DUKHCONP2AMKSLEX5110</t>
  </si>
  <si>
    <t>Yk6qoPn1QBOtfdNgJ25gZg</t>
  </si>
  <si>
    <t>DUKHCONP2AMKHDEX5100</t>
  </si>
  <si>
    <t>qSkwslZDTaWrybjWPOnfwg</t>
  </si>
  <si>
    <t>DUKHCONP2AMKHDEX5090</t>
  </si>
  <si>
    <t>1t0aKDJVSTKwQV09OmlJJw</t>
  </si>
  <si>
    <t>DUKHCONP2AMKHDEX5095</t>
  </si>
  <si>
    <t>ajhOlf3KRK6pPetJktiHSw</t>
  </si>
  <si>
    <t>DUKHCONP2AMKMSEX5005</t>
  </si>
  <si>
    <t>xfhcHDuvSGacy/2Z503M3A</t>
  </si>
  <si>
    <t>DUKHCONP2AMKMSEX5020</t>
  </si>
  <si>
    <t>gtKeu1VGR/6nu9anjgp0JQ</t>
  </si>
  <si>
    <t>DUKHCONP2AMKMSEX5025</t>
  </si>
  <si>
    <t>mR2esEVZRDuO7UUr2x8RCQ</t>
  </si>
  <si>
    <t>DUKHCONP2AMKMSEX5015</t>
  </si>
  <si>
    <t>QRdo97ZeS5O1o4+ggPGwCg</t>
  </si>
  <si>
    <t>DUKHCONP2AMKMSEX5000</t>
  </si>
  <si>
    <t>E2n30t/UR72MLzkjx/nd3g</t>
  </si>
  <si>
    <t>DUKHCONP2AMKWEEX5030</t>
  </si>
  <si>
    <t>kkDHO3/qSRivD6vWd2VMpw</t>
  </si>
  <si>
    <t>DUKHCONP2AMKWEEX5035</t>
  </si>
  <si>
    <t>pfYjQk1PSAakLdyHj9SLdg</t>
  </si>
  <si>
    <t>DUKHCONP2AMKWEEX5040</t>
  </si>
  <si>
    <t>ykxVuVAvT7ywHKcQHHE5Lg</t>
  </si>
  <si>
    <t>DUKHCONP2AMKWEEX5045</t>
  </si>
  <si>
    <t>qKLzgK+9R5m4vZ5MnZQz8Q</t>
  </si>
  <si>
    <t>DUKHCONP2AMKWEEX5050</t>
  </si>
  <si>
    <t>F5mN4c+dSpu9MO+kMN/8Iw</t>
  </si>
  <si>
    <t>DUKHCONP2AMKWEEX5060</t>
  </si>
  <si>
    <t>Y+U4N5alQoGSNrnRAXmRhw</t>
  </si>
  <si>
    <t>DUKHCONP2AMKWEEX5065</t>
  </si>
  <si>
    <t>3Loh2LkVSWeUMJHfyP+BFQ</t>
  </si>
  <si>
    <t>DUKHCONP2AZ2PLUG4300</t>
  </si>
  <si>
    <t>agxS4WYkRjadYvrV3iqZxA</t>
  </si>
  <si>
    <t>DUKHCONP2AZ2PLGF4320</t>
  </si>
  <si>
    <t>/nEb6c7hTc2IsdiLqnP5lg</t>
  </si>
  <si>
    <t>DUKHCONP2AZ2PLGF4305</t>
  </si>
  <si>
    <t>d8hmgZAOTuCxZZgY6AfygA</t>
  </si>
  <si>
    <t>DUKHCONP2AZ2PLGF4310</t>
  </si>
  <si>
    <t>de7lv/BBT8elU3r+FyhfHQ</t>
  </si>
  <si>
    <t>DUKHCONP2AZ2PLGF4315</t>
  </si>
  <si>
    <t>k/UnKE6iRkqq94B3UZAZAQ</t>
  </si>
  <si>
    <t>DUKHCONP2AZ2PLRF4350</t>
  </si>
  <si>
    <t>0BXhYEOSQ02VbYiZqUdnnw</t>
  </si>
  <si>
    <t>DUKHCONP2AZ2ELGF4000</t>
  </si>
  <si>
    <t>qAmw94RqQSaWDB5OouwREg</t>
  </si>
  <si>
    <t>DUKHCONP2AZ2ELGF4005</t>
  </si>
  <si>
    <t>YHzK4ZjoTTWzm8Up+zO1mQ</t>
  </si>
  <si>
    <t>DUKHCONP2AZ2ELGF4010</t>
  </si>
  <si>
    <t>tpZ1j9+FRAOIqI4BesvHpw</t>
  </si>
  <si>
    <t>DUKHCONP2AZ2ELGF4020</t>
  </si>
  <si>
    <t>SimkYRgHQ7+Wp5CDGDQmuQ</t>
  </si>
  <si>
    <t>DUKHCONP2AZ2ELGF4025</t>
  </si>
  <si>
    <t>T3ckivPJQXazXrf4lOgn1Q</t>
  </si>
  <si>
    <t>DUKHCONP2AZ2ELGF4015</t>
  </si>
  <si>
    <t>U7SKlNjERk68gFMttHXJIQ</t>
  </si>
  <si>
    <t>DUKHCONP2AZ2ELGF4030</t>
  </si>
  <si>
    <t>TCVXM6YsTLWTDQ6vFrpbxQ</t>
  </si>
  <si>
    <t>DUKHCONP2AZ2ELRF4070</t>
  </si>
  <si>
    <t>qDvi/xblQOeCfqCwq3XE0g</t>
  </si>
  <si>
    <t>DUKHCONP2AZ2ELRF4075</t>
  </si>
  <si>
    <t>tjpEyWH9RLqM91kG7Nf7Ow</t>
  </si>
  <si>
    <t>DUKHCONP2AZ2ACRF4630</t>
  </si>
  <si>
    <t>jtNyJ+9fSqy5Mw68ieykEQ</t>
  </si>
  <si>
    <t>DUKHCONP2AZ2ACRF4635</t>
  </si>
  <si>
    <t>4cqFykrcRCG+YTt61LLTrA</t>
  </si>
  <si>
    <t>DUKHCONP2AZ2ACGF4600</t>
  </si>
  <si>
    <t>HpcxR2+uRYKuVYSiiDsCBg</t>
  </si>
  <si>
    <t>DUKHCONP2AZ2ACGF4605</t>
  </si>
  <si>
    <t>YlK0/8sQS5KsiJbCklT/dw</t>
  </si>
  <si>
    <t>DUKHCONP2AZ2ACGF4610</t>
  </si>
  <si>
    <t>nYE92YMDSO2QRhpVac7/eg</t>
  </si>
  <si>
    <t>DUKHCONP2AZ2ARRF3645</t>
  </si>
  <si>
    <t>2x/hPppbRxylGYQUSl8zlw</t>
  </si>
  <si>
    <t>DUKHCONP2AZ2ARRF3660</t>
  </si>
  <si>
    <t>WGAzc6c9QQSDAkWJ9wjl5Q</t>
  </si>
  <si>
    <t>DUKHCONP2AZ2ARRF3625</t>
  </si>
  <si>
    <t>edQqAHg3Q+uqhtVOERxGAA</t>
  </si>
  <si>
    <t>DUKHCONP2AZ2ARRF3630</t>
  </si>
  <si>
    <t>3+pAnhooRvCxAqSjeqN0Ug</t>
  </si>
  <si>
    <t>DUKHCONP2AZ2ARRF3635</t>
  </si>
  <si>
    <t>Uxrb0HVyQiuS1qegYrqWnQ</t>
  </si>
  <si>
    <t>DUKHCONP2AZ2ARRF3640</t>
  </si>
  <si>
    <t>7KEcl9H8SPWv/frg54C8QQ</t>
  </si>
  <si>
    <t>DUKHCONP2AZ2AREL3665</t>
  </si>
  <si>
    <t>vOgC/iYNS56s52Tehx0aiQ</t>
  </si>
  <si>
    <t>DUKHCONP2AZ2AREL3680</t>
  </si>
  <si>
    <t>cBNUIkQNTuKodTaKlk8x1A</t>
  </si>
  <si>
    <t>DUKHCONP2AZ2ARGF3000</t>
  </si>
  <si>
    <t>Jg73Wv9CSWeDZY/aMtP+9A</t>
  </si>
  <si>
    <t>DUKHCONP2AZ2ARGF3005</t>
  </si>
  <si>
    <t>gvIex9CuQKaEPSV5N+/kew</t>
  </si>
  <si>
    <t>DUKHCONP2AZ2ARGF3010</t>
  </si>
  <si>
    <t>6judCWByQ2aovX+GUkGr3A</t>
  </si>
  <si>
    <t>DUKHCONP2AZ2ARGF3015</t>
  </si>
  <si>
    <t>oIGsQGw4Q4e90PLF8sm08g</t>
  </si>
  <si>
    <t>DUKHCONP2AZ2ARGF3030</t>
  </si>
  <si>
    <t>PMjOH9fAQqSmydMNELZEPA</t>
  </si>
  <si>
    <t>DUKHCONP2AZ2ARGF3020</t>
  </si>
  <si>
    <t>GxnA6J+sSeGfRtZOdz+10w</t>
  </si>
  <si>
    <t>DUKHCONP2AZ2ARGF3025</t>
  </si>
  <si>
    <t>7S3tqbzZSqahK2EfAjolgg</t>
  </si>
  <si>
    <t>DUKHCONP2AZ2ARGF3040</t>
  </si>
  <si>
    <t>i5dbrqPjTzufzZ1vnFGaNA</t>
  </si>
  <si>
    <t>DUKHCONP2AZ2ARGF3035</t>
  </si>
  <si>
    <t>/W7XycU4ROuL51Weu641YA</t>
  </si>
  <si>
    <t>DUKHCONP2AZ2ARGF3045</t>
  </si>
  <si>
    <t>UhRGPz/FR1+CZLrdZV7U/g</t>
  </si>
  <si>
    <t>DUKHCONP2AZ2ARGF3060</t>
  </si>
  <si>
    <t>wUHa2swSTemRkrp/1lzqxg</t>
  </si>
  <si>
    <t>DUKHCONP2AZ2ARGF3065</t>
  </si>
  <si>
    <t>EPQDZMMoQr2nbzkY+p38/A</t>
  </si>
  <si>
    <t>DUKHCONP2AZ2ARGF3080</t>
  </si>
  <si>
    <t>/lAvxsJnTTi016nF2SWmOA</t>
  </si>
  <si>
    <t>DUKHCONP2AZ2ARGF3075</t>
  </si>
  <si>
    <t>VIG4GOm2SMW2jIipp1KriA</t>
  </si>
  <si>
    <t>DUKHCONP2AZ2ARGF3090</t>
  </si>
  <si>
    <t>dCW4TJvDQ6q9pmGGAlTBMw</t>
  </si>
  <si>
    <t>DUKHCONP2AZ2ARGF3095</t>
  </si>
  <si>
    <t>Pap0qlI7TdW0WL/A5UESzA</t>
  </si>
  <si>
    <t>DUKHCONP2AZ2STRF2060</t>
  </si>
  <si>
    <t>T5/wivEtSlyv/ddQHWxs6Q</t>
  </si>
  <si>
    <t>DUKHCONP2AZ2STRF2065</t>
  </si>
  <si>
    <t>z5dTGIPiQ5m2HCczfDx41Q</t>
  </si>
  <si>
    <t>DUKHCONP2AZ2STGF2000</t>
  </si>
  <si>
    <t>x3g22rLpSNWeFkCB9sH36g</t>
  </si>
  <si>
    <t>DUKHCONP2AZ2STGF2005</t>
  </si>
  <si>
    <t>7bZL3ZwyQoy9Edl5VjB7zA</t>
  </si>
  <si>
    <t>DUKHCONP2AZ2STGF2010</t>
  </si>
  <si>
    <t>nuwZrHipRXihepspeSSewA</t>
  </si>
  <si>
    <t>DUKHCONP2AZ2STGF2015</t>
  </si>
  <si>
    <t>kgsD/eV9SMabLPaXby0ImQ</t>
  </si>
  <si>
    <t>DUKHCONP2AZ2STUG1000</t>
  </si>
  <si>
    <t>XaFLJZSuQgCOCET8+gWzmg</t>
  </si>
  <si>
    <t>DUKHCONP2AZ2STUG1005</t>
  </si>
  <si>
    <t>2OnDl0hySRmaBFoU4+mCBg</t>
  </si>
  <si>
    <t>DUKHCONP2AZ2STUG1010</t>
  </si>
  <si>
    <t>Zu6yHkdXTUu93qyQCHZOJA</t>
  </si>
  <si>
    <t>DUKHCONP2AZ2STUG1015</t>
  </si>
  <si>
    <t>YDX11mxaQcWCSXPrvY+7Ww</t>
  </si>
  <si>
    <t>DUKHCONP2AZ2STUG1020</t>
  </si>
  <si>
    <t>Gsak5FH9Rpur5WAM7X00jQ</t>
  </si>
  <si>
    <t>DUKHCONP2AZ2STUG1025</t>
  </si>
  <si>
    <t>b09m8bfjRxaIinEWGKcw1w</t>
  </si>
  <si>
    <t>DUKHCONP2AZ2STUG1030</t>
  </si>
  <si>
    <t>qB6uQs6CQE+47eguf/oW+w</t>
  </si>
  <si>
    <t>DUKHCONP2AZ2STUG1035</t>
  </si>
  <si>
    <t>PY8gccm8RR6U22LOAoWraQ</t>
  </si>
  <si>
    <t>DUKHCONP2AZ2STUG1040</t>
  </si>
  <si>
    <t>R2amyerVSyuykGEvSD6vTQ</t>
  </si>
  <si>
    <t>DUKHCONP2AZ2STUG1045</t>
  </si>
  <si>
    <t>g1EZaK4mSaO2JEO3cILa8A</t>
  </si>
  <si>
    <t>DUKHCONP2AZ2WEEX5030</t>
  </si>
  <si>
    <t>fo+UlYW4RsibkqkxtBJ/2A</t>
  </si>
  <si>
    <t>DUKHCONP2AZ2WEEX5035</t>
  </si>
  <si>
    <t>FDBEng5MQtywcFI1sjocAw</t>
  </si>
  <si>
    <t>DUKHCONP2AZ2WEEX5040</t>
  </si>
  <si>
    <t>WdC+squ/S6qeqxalggSOcQ</t>
  </si>
  <si>
    <t>DUKHCONP2AZ2WEEX5045</t>
  </si>
  <si>
    <t>1FW3NqlxTa2fcf9pf7+NWA</t>
  </si>
  <si>
    <t>DUKHCONP2AZ2WEEX5050</t>
  </si>
  <si>
    <t>SmheBnUCRY2a1xxYIPlx3w</t>
  </si>
  <si>
    <t>DUKHCONP2AZ2WEEX5060</t>
  </si>
  <si>
    <t>Pg3RyUmCQe+45G1xP8I9mg</t>
  </si>
  <si>
    <t>DUKHCONP2AZ2WEEX5065</t>
  </si>
  <si>
    <t>G7HRWTeQR6O7Q+cmrFJfFA</t>
  </si>
  <si>
    <t>DUKHCONP2AZ2WEEX5070</t>
  </si>
  <si>
    <t>nl6bre5tTlCG96+EUWHEWg</t>
  </si>
  <si>
    <t>DUKHCONP2AZ2SLEX5105</t>
  </si>
  <si>
    <t>W7/3YSXpSm+VZerTvVFmKA</t>
  </si>
  <si>
    <t>DUKHCONP2AZ2SLEX5110</t>
  </si>
  <si>
    <t>4RWAWJraRzKhAJDibpqm4g</t>
  </si>
  <si>
    <t>DUKHCONP2AZ2MSEX5335</t>
  </si>
  <si>
    <t>20s58K8YQfmZcgF4q/8Cow</t>
  </si>
  <si>
    <t>DUKHCONP2AZ2MSEX5020</t>
  </si>
  <si>
    <t>UZ/cSrl4SwWkHfDaMypK7g</t>
  </si>
  <si>
    <t>DUKHCONP2AZ2MSEX5015</t>
  </si>
  <si>
    <t>NbNBD5RAT7OVsYpOqCbk5Q</t>
  </si>
  <si>
    <t>DUKHCONP2AZ2MSEX5000</t>
  </si>
  <si>
    <t>5CcB+bTOTvqtQxkuoA2+BQ</t>
  </si>
  <si>
    <t>DUKHCONP2AZ2MSEX5005</t>
  </si>
  <si>
    <t>DUKHCONP2AZ2MSEX5055</t>
  </si>
  <si>
    <t>fDnrOL9RQm6hIvuz9BvsFA</t>
  </si>
  <si>
    <t>DUKHCONP2AZ2MSEX5010</t>
  </si>
  <si>
    <t>VwvbAqI+QiiEXgXNZ67XTg</t>
  </si>
  <si>
    <t>DUKHCONP2AZ2MSEX5025</t>
  </si>
  <si>
    <t>I/GjYq+fRxqxB/6NxwXxdA</t>
  </si>
  <si>
    <t>DUKHCONP2AZ2HDEX5090</t>
  </si>
  <si>
    <t>sMQAI/KnQRSxvh/6LHtH3g</t>
  </si>
  <si>
    <t>DUKHCONP2AZ2HDEX5095</t>
  </si>
  <si>
    <t>jJMecWs9TrC4HyFwz9IE+w</t>
  </si>
  <si>
    <t>DUKHCONP2AZ2HDEX5100</t>
  </si>
  <si>
    <t>c4bwjvNRSYWYNnfdq/rmAQ</t>
  </si>
  <si>
    <t>DUKHCONP2AZ2PLTC8005</t>
  </si>
  <si>
    <t>BJ0NicgmSyikxw4eVWUnUQ</t>
  </si>
  <si>
    <t>DUKHCONP2AZ2ACTC8000</t>
  </si>
  <si>
    <t>UqVMt6IuQae998T2h8zZ5w</t>
  </si>
  <si>
    <t>DUKHCONP2AZ2ELTC8010</t>
  </si>
  <si>
    <t>HHnf8gcwTgqgP07aPVGNpg</t>
  </si>
  <si>
    <t>DUKHCONI2BZ2TCGL5295</t>
  </si>
  <si>
    <t>6R1P3TVLRUSTrwksWUjnQA</t>
  </si>
  <si>
    <t>DUKHCONI2BZ2TCGL5300</t>
  </si>
  <si>
    <t>pvYBRB+SSoy4sUCohsY9sQ</t>
  </si>
  <si>
    <t>DUKHCONI2BZ2TCGL5305</t>
  </si>
  <si>
    <t>hiAa1rtJSquWMG/CILB4Mg</t>
  </si>
  <si>
    <t>DUKHCONI2BZ2TCGL5310</t>
  </si>
  <si>
    <t>u2dDELuZSWyiAt34KWrvZw</t>
  </si>
  <si>
    <t>DUKHCONI2BZ2HDGL7020</t>
  </si>
  <si>
    <t>lJ1CVWQARBeQYEjzeJehKw</t>
  </si>
  <si>
    <t>DUKHCONI2BZ2HDGL7025</t>
  </si>
  <si>
    <t>wLMqUg/ZTmahFcIkAAcidg</t>
  </si>
  <si>
    <t>DUKHCONI2BZ2HDGL7030</t>
  </si>
  <si>
    <t>CwD0adMXQ5uttHSnTi3bPQ</t>
  </si>
  <si>
    <t>DUKHCONI2BZ2HDGL7035</t>
  </si>
  <si>
    <t>7lv2KikrRWKHkRW4t8jUWQ</t>
  </si>
  <si>
    <t>DUKHCONI2BZ2HDGL7040</t>
  </si>
  <si>
    <t>ok+wt9xhS+io80HztOH82w</t>
  </si>
  <si>
    <t>DUKHCONI2BZ2PSGL7000</t>
  </si>
  <si>
    <t>di7W3kWKTIWdF0o3TBeCfQ</t>
  </si>
  <si>
    <t>DUKHCONI2BZ2PSGL7005</t>
  </si>
  <si>
    <t>pzMVP3PuSNSgTtM1xizDrA</t>
  </si>
  <si>
    <t>DUKHCONI2BZ2PSGL7010</t>
  </si>
  <si>
    <t>nTjt5OkvTOO/e9c+rCP/iw</t>
  </si>
  <si>
    <t>DUKHCONI2BZ2PSGL7015</t>
  </si>
  <si>
    <t>3xpOzwFITzuEjuhkYatuiQ</t>
  </si>
  <si>
    <t>DUKHCONI2BZ2SLGL7210</t>
  </si>
  <si>
    <t>pl41cuJITDm8NXvTJ9lpdw</t>
  </si>
  <si>
    <t>DUKHCONI2BZ2SLGL7200</t>
  </si>
  <si>
    <t>iVRBPtIFQ5ujz93TQzrfdg</t>
  </si>
  <si>
    <t>DUKHCONI2BZ2SLGL7205</t>
  </si>
  <si>
    <t>10WpZKSDR3m7BQwzlQyz6w</t>
  </si>
  <si>
    <t>DUKHCONI2BZ2RWGL6000</t>
  </si>
  <si>
    <t>Fx53YhCcR4uO9qIiXQ02QQ</t>
  </si>
  <si>
    <t>DUKHCONI2BZ2RWGL6005</t>
  </si>
  <si>
    <t>hvGepzrdTxykEgbkDyT8sg</t>
  </si>
  <si>
    <t>DUKHCONI2BZ2RWGL6010</t>
  </si>
  <si>
    <t>PVG3XhPTRrOdYL5aW4QKwg</t>
  </si>
  <si>
    <t>DUKHCONI2BZ2RWGL6015</t>
  </si>
  <si>
    <t>R0LcoV3mQsq0pYvmF89LSA</t>
  </si>
  <si>
    <t>DUKHCONI2BZ2RWGL6020</t>
  </si>
  <si>
    <t>giPLDeM8TrGpdzdZobqV3w</t>
  </si>
  <si>
    <t>DUKHCONI2BZ2RWGL6025</t>
  </si>
  <si>
    <t>30K/vdhzQ/+OT8uu9whKDw</t>
  </si>
  <si>
    <t>DUKHCONI2BZ2RWGL6030</t>
  </si>
  <si>
    <t>gS/2q0F6QpevpkJ5tAyclw</t>
  </si>
  <si>
    <t>DUKHCONI2BZ2WSGL5155</t>
  </si>
  <si>
    <t>s7mixdjiSOSoPqlQTYW27Q</t>
  </si>
  <si>
    <t>DUKHCONI2BZ2WSGL5160</t>
  </si>
  <si>
    <t>rO/LiZKqS7CormiCZlHIrw</t>
  </si>
  <si>
    <t>DUKHCONI2BZ2WSGL5165</t>
  </si>
  <si>
    <t>f+DOe3vBRtyFTOBZSGF3LA</t>
  </si>
  <si>
    <t>DUKHCONI2BZ2WSGL5170</t>
  </si>
  <si>
    <t>dOIhdwR8SB2Q03MrgUcOlA</t>
  </si>
  <si>
    <t>DUKHCONI2BZ2WSGL5175</t>
  </si>
  <si>
    <t>jr2PhZC7SDWIS4slh1khWQ</t>
  </si>
  <si>
    <t>DUKHCONI2BZ2WSGL5180</t>
  </si>
  <si>
    <t>HOXX8eIBQzelLdaaWPSu0w</t>
  </si>
  <si>
    <t>DUKHCONI2BZ2SAGL5135</t>
  </si>
  <si>
    <t>kQtYBGfDRs+r95cLViRrpQ</t>
  </si>
  <si>
    <t>DUKHCONI2BZ2SAGL5140</t>
  </si>
  <si>
    <t>FiR4PZFpRtykP08uwHixWg</t>
  </si>
  <si>
    <t>DUKHCONI2BZ2SAGL5145</t>
  </si>
  <si>
    <t>Gl9gFOV/QsWognIlLcf86A</t>
  </si>
  <si>
    <t>DUKHCONI2BZ2SAGL5150</t>
  </si>
  <si>
    <t>vmgG6Z/wS/+GdhtuEoutHg</t>
  </si>
  <si>
    <t>DUKHCONI2BZ2IRGL5265</t>
  </si>
  <si>
    <t>2wCeYZCdQFSCj/Aa79tCfg</t>
  </si>
  <si>
    <t>DUKHCONI2BZ2IRGL5270</t>
  </si>
  <si>
    <t>kF4HrU4lT6CcBCamJTijUw</t>
  </si>
  <si>
    <t>DUKHCONI2BZ2IRGL5275</t>
  </si>
  <si>
    <t>vdPQUA5qQte33q7iNLW7wQ</t>
  </si>
  <si>
    <t>DUKHCONI2BZ2IRGL5280</t>
  </si>
  <si>
    <t>Ws9KrqYXQ5+69DGxLxGkHQ</t>
  </si>
  <si>
    <t>DUKHCONI2BZ2IRGL5285</t>
  </si>
  <si>
    <t>Ey1OZw1SQ5+noL7aSv1ARw</t>
  </si>
  <si>
    <t>DUKHCONI2BZ2IRGL5290</t>
  </si>
  <si>
    <t>AuRhEXH6SLaspbo2b4VqzA</t>
  </si>
  <si>
    <t>DUKHCONI2BZ2DRGL5115</t>
  </si>
  <si>
    <t>e50gGnGBREijoRNbpQrTbA</t>
  </si>
  <si>
    <t>DUKHCONI2BZ2DRGL5120</t>
  </si>
  <si>
    <t>jR/KUVNdRfqifRQwyZ8otw</t>
  </si>
  <si>
    <t>DUKHCONI2BZ2DRGL5125</t>
  </si>
  <si>
    <t>w8wb1PVrTxiMbRh6596BKQ</t>
  </si>
  <si>
    <t>DUKHCONI2BZ2DRGL5130</t>
  </si>
  <si>
    <t>/Hauef2HTVWDNEiUXeP6FA</t>
  </si>
  <si>
    <t>DUKHCONI2BZ2FFGL5185</t>
  </si>
  <si>
    <t>1RDk6G3/TVC/EhQEPoDHTQ</t>
  </si>
  <si>
    <t>DUKHCONI2BZ2FFGL5190</t>
  </si>
  <si>
    <t>x1REMcnOSjq7YwtOhGdX0A</t>
  </si>
  <si>
    <t>DUKHCONI2BZ2FFGL5195</t>
  </si>
  <si>
    <t>ccPZdKHuRtG0tXXn5LqooQ</t>
  </si>
  <si>
    <t>DUKHCONI2BZ2FFGL5200</t>
  </si>
  <si>
    <t>Mj9VTIwTQiueWlgksCx7NQ</t>
  </si>
  <si>
    <t>DUKHCONI2BZ2FFGL5205</t>
  </si>
  <si>
    <t>ErGFnNzcSb+NvoydQcXMKQ</t>
  </si>
  <si>
    <t>DUKHCONI2BZ2FFGL5210</t>
  </si>
  <si>
    <t>Gx2cGH37Q6WG5T8cPl0K+g</t>
  </si>
  <si>
    <t>DUKHCONI2BZ2ELGL5215</t>
  </si>
  <si>
    <t>Hl6V4Q76Q7GpUwZgNiWvYg</t>
  </si>
  <si>
    <t>DUKHCONI2BZ2ELGL5220</t>
  </si>
  <si>
    <t>Q0O8k1zKQuGadc5wlHok0Q</t>
  </si>
  <si>
    <t>DUKHCONI2BZ2ELGL5225</t>
  </si>
  <si>
    <t>fumtTeC1TweeGkOnVGfW4Q</t>
  </si>
  <si>
    <t>DUKHCONI2BZ2ELGL5230</t>
  </si>
  <si>
    <t>hQs/eDlZSOanE7ESwgiQnA</t>
  </si>
  <si>
    <t>DUKHCONI2BZ2STGL5235</t>
  </si>
  <si>
    <t>aRQr2RV3TV6giU+uxZrzog</t>
  </si>
  <si>
    <t>DUKHCONI2BZ2STGL5240</t>
  </si>
  <si>
    <t>2j26iq6MS2i852F6nKGurw</t>
  </si>
  <si>
    <t>DUKHCONI2BZ2STGL5245</t>
  </si>
  <si>
    <t>9fbpJVDETi25TsiKTiXYQA</t>
  </si>
  <si>
    <t>DUKHCONI2BZ2STGL5250</t>
  </si>
  <si>
    <t>DUKHCONI2BZ2STGL5255</t>
  </si>
  <si>
    <t>uOKC91QQQ6Sj5Wv9KpiUqA</t>
  </si>
  <si>
    <t>DUKHCONI2BZ2STGL5260</t>
  </si>
  <si>
    <t>C1NbQUQEQ0q9LbOXA5epkw</t>
  </si>
  <si>
    <t>DUKHCONI2BZ2BWGL5315</t>
  </si>
  <si>
    <t>x4evw4SGRsqNdDc9b6Nn2g</t>
  </si>
  <si>
    <t>DUKHCONI2BZ2BWGL5320</t>
  </si>
  <si>
    <t>eRyqE0/rQeWLzAz+DU5/LA</t>
  </si>
  <si>
    <t>DUKHCONI2BZ2BWGL5325</t>
  </si>
  <si>
    <t>p71lBTOvSrGMtVk/NLAx1g</t>
  </si>
  <si>
    <t>DUKHCONI2BZ2BWGL5330</t>
  </si>
  <si>
    <t>ZpOst41MRXWXQUeFhbpFAQ</t>
  </si>
  <si>
    <t>DUKHCONI2BSBIWGL7400</t>
  </si>
  <si>
    <t>fu7CppynRZSuUk6ha1oFEA</t>
  </si>
  <si>
    <t>DUKHCONI2BSBIWGL7405</t>
  </si>
  <si>
    <t>J+pYEjeiTF+Whdr193CtjQ</t>
  </si>
  <si>
    <t>DUKHCONI2BSBIWGL7410</t>
  </si>
  <si>
    <t>KpdBoDhMT1qAYDwbixfLWA</t>
  </si>
  <si>
    <t>DUKHCONI2BSBIWGL7415</t>
  </si>
  <si>
    <t>GqqkENYDQ/SxyXrxAJIUIw</t>
  </si>
  <si>
    <t>DUKHCONI2BSBIWGL7420</t>
  </si>
  <si>
    <t>oDn5Gfa2SJyHl8g7CGUHtg</t>
  </si>
  <si>
    <t>DUKHCONI2BSBIWGL7430</t>
  </si>
  <si>
    <t>N2aOWnBcSMuJDaEPwTIsvQ</t>
  </si>
  <si>
    <t>DUKHCONI2BSBIWGL7455</t>
  </si>
  <si>
    <t>jo/SoOIeQ6eUbxQUstHMfw</t>
  </si>
  <si>
    <t>DUKHCONI2BSBIWGL7460</t>
  </si>
  <si>
    <t>t4UNRRDvTLWBdRaVC9UkwQ</t>
  </si>
  <si>
    <t>DUKHCONI2BSBIWGL7465</t>
  </si>
  <si>
    <t>DUKHCONI2BSBIWGL7440</t>
  </si>
  <si>
    <t>EVZ8lWGOTOuR2sNqPiqpKg</t>
  </si>
  <si>
    <t>DUKHCONI2BSBIWGL7445</t>
  </si>
  <si>
    <t>AP15KAqrR+aBr+VytIpXZw</t>
  </si>
  <si>
    <t>DUKHCONI2BSBIWGL7450</t>
  </si>
  <si>
    <t>SO5/KTFDTMKyICyCajLtcg</t>
  </si>
  <si>
    <t>DUKHCONI2BSBIWGL7950</t>
  </si>
  <si>
    <t>Hf3ih8gNQb+EE3VbNNHbWA</t>
  </si>
  <si>
    <t>DUKHCONI2BSBIWGL7435</t>
  </si>
  <si>
    <t>tmYYXF32T0OGvaEWW6tADQ</t>
  </si>
  <si>
    <t>DUKHCONI2BSBIWGL7425</t>
  </si>
  <si>
    <t>BgjlLOjpRnCpI/Pchfd8rg</t>
  </si>
  <si>
    <t>DUKHCONI2BSBGZGL7900</t>
  </si>
  <si>
    <t>iu292lvBTrefUtv3DVmipQ</t>
  </si>
  <si>
    <t>DUKHCONI2BSBGZGL7905</t>
  </si>
  <si>
    <t>1asmIBN+QVaZXx6TfIaAVA</t>
  </si>
  <si>
    <t>DUKHCONI2BSBGZGL7910</t>
  </si>
  <si>
    <t>YakOwZKkQeuBz3pjnp1vag</t>
  </si>
  <si>
    <t>DUKHCONI2BSBGZGL7915</t>
  </si>
  <si>
    <t>6NRncb39TbeWvBFJ3LHViQ</t>
  </si>
  <si>
    <t>DUKHCONI2BZ1BWGL5315</t>
  </si>
  <si>
    <t>7B0pD6ZPTQ+Ewm29Y9NNXw</t>
  </si>
  <si>
    <t>DUKHCONI2BZ1BWGL5320</t>
  </si>
  <si>
    <t>nnmOjyHsRQOSXjgnvM5n9g</t>
  </si>
  <si>
    <t>DUKHCONI2BZ1BWGL5325</t>
  </si>
  <si>
    <t>s5m1WefXSJWdce9Hb3MXxw</t>
  </si>
  <si>
    <t>DUKHCONI2BZ1BWGL5330</t>
  </si>
  <si>
    <t>FwJ2wNhFTa6Zs2p3OBfZKQ</t>
  </si>
  <si>
    <t>DUKHCONI2BZ1IRGL5265</t>
  </si>
  <si>
    <t>B9KtI8NGS6+PRv9jgfHeQQ</t>
  </si>
  <si>
    <t>DUKHCONI2BZ1IRGL5270</t>
  </si>
  <si>
    <t>CuO73shWQ8iPw2+2Lbpwqg</t>
  </si>
  <si>
    <t>DUKHCONI2BZ1IRGL5275</t>
  </si>
  <si>
    <t>vFc05PWmQPy8hhb/MTPeJg</t>
  </si>
  <si>
    <t>DUKHCONI2BZ1IRGL5280</t>
  </si>
  <si>
    <t>GpcnMMD8TM6VBMK3QMqEIA</t>
  </si>
  <si>
    <t>DUKHCONI2BZ1IRGL5285</t>
  </si>
  <si>
    <t>0FhrOz8gSTGbpv/j6Wpr6w</t>
  </si>
  <si>
    <t>DUKHCONI2BZ1IRGL5290</t>
  </si>
  <si>
    <t>a2y8H8r3QbOPJH7NDsLHeg</t>
  </si>
  <si>
    <t>DUKHCONI2BZ1ELGL5215</t>
  </si>
  <si>
    <t>SqodzsVxRrWws0Wl3AXmzQ</t>
  </si>
  <si>
    <t>DUKHCONI2BZ1ELGL5220</t>
  </si>
  <si>
    <t>bkZZ1fthTvSNeQhlw35ByA</t>
  </si>
  <si>
    <t>DUKHCONI2BZ1ELGL5225</t>
  </si>
  <si>
    <t>+8VmMN4qTAavckk74m1qbw</t>
  </si>
  <si>
    <t>DUKHCONI2BZ1ELGL5230</t>
  </si>
  <si>
    <t>vZ6yMKMoRe6jutDJHgSHEQ</t>
  </si>
  <si>
    <t>DUKHCONI2BZ1SLGL7200</t>
  </si>
  <si>
    <t>U1fMl+YOS8GQKA5v6KAjNw</t>
  </si>
  <si>
    <t>DUKHCONI2BZ1SLGL7205</t>
  </si>
  <si>
    <t>IEKCowa9TWe/l4UIog6gSQ</t>
  </si>
  <si>
    <t>DUKHCONI2BZ1SLGL7210</t>
  </si>
  <si>
    <t>/aOdIL9wSUGhPV6moA5iPA</t>
  </si>
  <si>
    <t>DUKHCONI2BZ1PSGL7000</t>
  </si>
  <si>
    <t>saYYD/WtSpW5abO+eM5sAw</t>
  </si>
  <si>
    <t>DUKHCONI2BZ1PSGL7005</t>
  </si>
  <si>
    <t>e60U/qc+R8y760zQauNdQg</t>
  </si>
  <si>
    <t>DUKHCONI2BZ1PSGL7010</t>
  </si>
  <si>
    <t>U5WikzNRSFeLOOPV3YRE4Q</t>
  </si>
  <si>
    <t>DUKHCONI2BZ1PSGL7015</t>
  </si>
  <si>
    <t>V1VUaVFbRc6SPNccRi63iw</t>
  </si>
  <si>
    <t>DUKHCONI2BZ1WSGL5180</t>
  </si>
  <si>
    <t>wIMKkPLiRNOE0wDeLqYdEg</t>
  </si>
  <si>
    <t>DUKHCONI2BZ1WSGL5155</t>
  </si>
  <si>
    <t>Zwiu4MggS/qP5WHNUVENsw</t>
  </si>
  <si>
    <t>DUKHCONI2BZ1WSGL5160</t>
  </si>
  <si>
    <t>3NHDdSeYSbWpF29WcxvHAw</t>
  </si>
  <si>
    <t>DUKHCONI2BZ1WSGL5165</t>
  </si>
  <si>
    <t>NzsjmCVLSt+H5259mpjadw</t>
  </si>
  <si>
    <t>DUKHCONI2BZ1WSGL5170</t>
  </si>
  <si>
    <t>050IGi4wQayA8rAn6tW4hg</t>
  </si>
  <si>
    <t>DUKHCONI2BZ1WSGL5175</t>
  </si>
  <si>
    <t>3ktly1/+SBmzKc6OaE1SpA</t>
  </si>
  <si>
    <t>DUKHCONI2BZ1RWGL6000</t>
  </si>
  <si>
    <t>VB5d3qMsTpu285Kyu3HX8w</t>
  </si>
  <si>
    <t>DUKHCONI2BZ1RWGL6005</t>
  </si>
  <si>
    <t>M9JzWRgpRdW7OAkEPy3NNA</t>
  </si>
  <si>
    <t>DUKHCONI2BZ1RWGL6010</t>
  </si>
  <si>
    <t>eCh7x5IBQlmNi251MMKtSA</t>
  </si>
  <si>
    <t>DUKHCONI2BZ1RWGL6015</t>
  </si>
  <si>
    <t>CI2Bf/57RH6iCi/9Cztqzg</t>
  </si>
  <si>
    <t>DUKHCONI2BZ1RWGL6020</t>
  </si>
  <si>
    <t>WR/xKy39R/u9IeiVeZfJ2Q</t>
  </si>
  <si>
    <t>DUKHCONI2BZ1RWGL6025</t>
  </si>
  <si>
    <t>was9fgBxRpuQyshG7u+/6w</t>
  </si>
  <si>
    <t>DUKHCONI2BZ1RWGL6030</t>
  </si>
  <si>
    <t>RpMrWOj9SsGngXC8xiTItg</t>
  </si>
  <si>
    <t>DUKHCONI2BZ1TCGL5295</t>
  </si>
  <si>
    <t>rStTxg1nRSeSy7DlgQ0gYQ</t>
  </si>
  <si>
    <t>DUKHCONI2BZ1TCGL5300</t>
  </si>
  <si>
    <t>/Iy2gO9qQqik526qeGNAMA</t>
  </si>
  <si>
    <t>DUKHCONI2BZ1TCGL5305</t>
  </si>
  <si>
    <t>juKDGhf0T0eRXgDMjkgujA</t>
  </si>
  <si>
    <t>DUKHCONI2BZ1TCGL5310</t>
  </si>
  <si>
    <t>OWXys9RPQuywdglGskm02A</t>
  </si>
  <si>
    <t>DUKHCONI2BZ1DRGL5115</t>
  </si>
  <si>
    <t>9pUFaDESRyS7ksQUs/8CNg</t>
  </si>
  <si>
    <t>DUKHCONI2BZ1DRGL5125</t>
  </si>
  <si>
    <t>pA0dO3mlSNulW52rrn0YtQ</t>
  </si>
  <si>
    <t>DUKHCONI2BZ1DRGL5130</t>
  </si>
  <si>
    <t>8rJd7Hh4TPyiIVtHDIXvjg</t>
  </si>
  <si>
    <t>DUKHCONI2BZ1DRGL5120</t>
  </si>
  <si>
    <t>7hVefdf5QeGRYvdv0v6H4g</t>
  </si>
  <si>
    <t>DUKHCONI2BZ1STGL5235</t>
  </si>
  <si>
    <t>XBXVF0aGR5ejbKF5x2XyVg</t>
  </si>
  <si>
    <t>DUKHCONI2BZ1STGL5240</t>
  </si>
  <si>
    <t>Uoq/zUlEQMC4sQ5QRjiopA</t>
  </si>
  <si>
    <t>DUKHCONI2BZ1STGL5245</t>
  </si>
  <si>
    <t>TVDTmatkRsyTJ2m44EFd0Q</t>
  </si>
  <si>
    <t>DUKHCONI2BZ1STGL5250</t>
  </si>
  <si>
    <t>mr5/9F5RRDeO3XVAyDwDng</t>
  </si>
  <si>
    <t>DUKHCONI2BZ1STGL5255</t>
  </si>
  <si>
    <t>sM5WD/QqSfabVPOAke3Xhw</t>
  </si>
  <si>
    <t>DUKHCONI2BZ1STGL5260</t>
  </si>
  <si>
    <t>RX97uvoiSparTC4bqTEvIQ</t>
  </si>
  <si>
    <t>DUKHCONI2BZ1FFGL5185</t>
  </si>
  <si>
    <t>wWg99JSjT22VSeblgARcuw</t>
  </si>
  <si>
    <t>DUKHCONI2BZ1FFGL5190</t>
  </si>
  <si>
    <t>axeqYxuBSQ+BwbIcgcSxyQ</t>
  </si>
  <si>
    <t>DUKHCONI2BZ1FFGL5195</t>
  </si>
  <si>
    <t>zuHd9d/2Q6ivmfXC/Si6mQ</t>
  </si>
  <si>
    <t>DUKHCONI2BZ1FFGL5200</t>
  </si>
  <si>
    <t>PqMG6K4cTvaHeDFs2FjY5w</t>
  </si>
  <si>
    <t>DUKHCONI2BZ1FFGL5205</t>
  </si>
  <si>
    <t>ASzlXPcJRD+8alwkqi+gzQ</t>
  </si>
  <si>
    <t>DUKHCONI2BZ1FFGL5210</t>
  </si>
  <si>
    <t>grFLW/rtTm261R1+cCQiVg</t>
  </si>
  <si>
    <t>DUKHCONI2BZ1SAGL5135</t>
  </si>
  <si>
    <t>CS31OlImQLqfUujUjBQO7Q</t>
  </si>
  <si>
    <t>DUKHCONI2BZ1SAGL5140</t>
  </si>
  <si>
    <t>jmSqvxonTT6eWIMt2gz9XQ</t>
  </si>
  <si>
    <t>DUKHCONI2BZ1SAGL5145</t>
  </si>
  <si>
    <t>3P0NQiYXSB6Ev137oBddJg</t>
  </si>
  <si>
    <t>DUKHCONI2BZ1SAGL5150</t>
  </si>
  <si>
    <t>g/+LTrRWSDGGzsfFkI8cLA</t>
  </si>
  <si>
    <t>DUKHCONI2BZ1HDGL7020</t>
  </si>
  <si>
    <t>u7TYoL60R9uWyFOQ3UVy4g</t>
  </si>
  <si>
    <t>DUKHCONI2BZ1HDGL7025</t>
  </si>
  <si>
    <t>E77eIe4/ScicM8DsQS5sKg</t>
  </si>
  <si>
    <t>DUKHCONI2BZ1HDGL7030</t>
  </si>
  <si>
    <t>AD2lcptZQVqEJ+i/S/KJyQ</t>
  </si>
  <si>
    <t>DUKHCONI2BZ1HDGL7035</t>
  </si>
  <si>
    <t>NT0I0uWZR1uJfyYGfi4qBw</t>
  </si>
  <si>
    <t>DUKHCONI2BZ1HDGL7040</t>
  </si>
  <si>
    <t>Mw2IibyBRuesW5Y1YB0+Xg</t>
  </si>
  <si>
    <t>DUKHCONP1AGNSP001000</t>
  </si>
  <si>
    <t>3TLtxQ92SeODIHP2snQwkQ</t>
  </si>
  <si>
    <t>DUKHCONP1AGNSP002000</t>
  </si>
  <si>
    <t>Go3Ub3jGQviIDTDidsXIPQ</t>
  </si>
  <si>
    <t>DUKHCONP1AGNSP003000</t>
  </si>
  <si>
    <t>vebATI3uS2m7VHeFxaPp8Q</t>
  </si>
  <si>
    <t>DUKHCONP1AGNSP004000</t>
  </si>
  <si>
    <t>qRRZI4jRT+C07auqWmBr8w</t>
  </si>
  <si>
    <t>DUKHCONP1AGNSP005000</t>
  </si>
  <si>
    <t>7Jdt7KdMQ9GJgxBKaGNZSg</t>
  </si>
  <si>
    <t>DUKHCONP1AGNSP002100</t>
  </si>
  <si>
    <t>kXHzANrFSEa8s0EAYaPGaQ</t>
  </si>
  <si>
    <t>DUKHCONP1AGNSP002200</t>
  </si>
  <si>
    <t>F9F8dl4gQFOKF8dZutdsMg</t>
  </si>
  <si>
    <t>DUKHCONP1AGNSP002300</t>
  </si>
  <si>
    <t>rFCEaIEeQGqiIu/8FyYXXQ</t>
  </si>
  <si>
    <t>NdEYf1DMFUuZ6s1akbRJ+A</t>
  </si>
  <si>
    <t>DUKHCONP1AGNSP002400</t>
  </si>
  <si>
    <t>cPtXmCoETe+jPzkLbQtPcg</t>
  </si>
  <si>
    <t>CeTNX/h3PkyHhgVT4OipZw</t>
  </si>
  <si>
    <t>DUKHCONP1AGNSP002500</t>
  </si>
  <si>
    <t>p6WLTUMaRBCgpjtgEEhB1Q</t>
  </si>
  <si>
    <t>GenXSjxaLke8f4XSY6yRnQ</t>
  </si>
  <si>
    <t>DUKHCONP1AZ2WEEX5040</t>
  </si>
  <si>
    <t>H1SOYp2JQc6I+u/0TRfpAw</t>
  </si>
  <si>
    <t>DUKHCONP1AZ2WEEX5045</t>
  </si>
  <si>
    <t>acwSLkwXQEK8uuRpaLyV3A</t>
  </si>
  <si>
    <t>DUKHCONP1AZ2WEEX5050</t>
  </si>
  <si>
    <t>5N+wKHoCTYeLg4eEVprqBA</t>
  </si>
  <si>
    <t>DUKHCONP1AZ2WEEX5060</t>
  </si>
  <si>
    <t>rBhsyAIwSQO0Z9Ztz1nRFw</t>
  </si>
  <si>
    <t>DUKHCONP1AZ2WEEX5065</t>
  </si>
  <si>
    <t>tGwa5kuHTW6LsNGovuEb/w</t>
  </si>
  <si>
    <t>DUKHCONP1AZ2WEEX5030</t>
  </si>
  <si>
    <t>oht2MC1kQK6/E2uob3IBtg</t>
  </si>
  <si>
    <t>DUKHCONP1AZ2WEEX5035</t>
  </si>
  <si>
    <t>/elU3VzRQW2G3peWiZ2Ivw</t>
  </si>
  <si>
    <t>DUKHCONP1AZ2HDEX5090</t>
  </si>
  <si>
    <t>0e3UdiivRi2N5tOnotrVSQ</t>
  </si>
  <si>
    <t>DUKHCONP1AZ2HDEX5095</t>
  </si>
  <si>
    <t>SB6tHQVQQf+K2SD4u2TkEA</t>
  </si>
  <si>
    <t>DUKHCONP1AZ2HDEX5100</t>
  </si>
  <si>
    <t>GSIyAxXoRbW3KmT0BbxENw</t>
  </si>
  <si>
    <t>DUKHCONP1AZ2SLEX5105</t>
  </si>
  <si>
    <t>Vef9KdX1SDy/kggmxcn8Yg</t>
  </si>
  <si>
    <t>DUKHCONP1AZ2SLEX5110</t>
  </si>
  <si>
    <t>SGIPnsycRhellwmkCk7RIQ</t>
  </si>
  <si>
    <t>DUKHCONP1AZ2MSEX5015</t>
  </si>
  <si>
    <t>z8v5T11UQhy+/VEP3WVsjg</t>
  </si>
  <si>
    <t>DUKHCONP1AZ2MSEX5000</t>
  </si>
  <si>
    <t>wEQQtZ+LS4uIkDy6IbmRGw</t>
  </si>
  <si>
    <t>DUKHCONP1AZ2MSEX5005</t>
  </si>
  <si>
    <t>DUKHCONP1AZ2MSEX5010</t>
  </si>
  <si>
    <t>zZNU2q3uT5KPiI8rcn6ajg</t>
  </si>
  <si>
    <t>DUKHCONP1AZ2MSEX5335</t>
  </si>
  <si>
    <t>UvtO1ZuXS/mu8f5pyDPeug</t>
  </si>
  <si>
    <t>DUKHCONP1AZ2MSEX5020</t>
  </si>
  <si>
    <t>pGtVjLEDQFK7z/8OC8/M9A</t>
  </si>
  <si>
    <t>DUKHCONP1AZ2MSEX5025</t>
  </si>
  <si>
    <t>SjU4tqbTTO2ieHR5bg0+bw</t>
  </si>
  <si>
    <t>DUKHCONP1AZ2ARRF3600</t>
  </si>
  <si>
    <t>cLs70s6sSBWj8URE0qVgtw</t>
  </si>
  <si>
    <t>DUKHCONP1AZ2ARRF3605</t>
  </si>
  <si>
    <t>KcqxzGIYS5W6FR1Ata9Jcg</t>
  </si>
  <si>
    <t>DUKHCONP1AZ2ARRF3610</t>
  </si>
  <si>
    <t>Po+6rInCTtyB8ovQ3Tn14w</t>
  </si>
  <si>
    <t>DUKHCONP1AZ2ARRF3695</t>
  </si>
  <si>
    <t>qPaelL5GTDOPu9JFzcHRaA</t>
  </si>
  <si>
    <t>DUKHCONP1AZ2ARRF3620</t>
  </si>
  <si>
    <t>1AGLDYyRQv2PAIxLKWefAA</t>
  </si>
  <si>
    <t>DUKHCONP1AZ2ARFF3380</t>
  </si>
  <si>
    <t>Rsvk7PV8TAWl4auMsk5qdQ</t>
  </si>
  <si>
    <t>DUKHCONP1AZ2ARFF3375</t>
  </si>
  <si>
    <t>urDnAFouTFi9fgxOL+09/w</t>
  </si>
  <si>
    <t>DUKHCONP1AZ2ARFF3390</t>
  </si>
  <si>
    <t>eBO+ybJ7Tq+eFRbtDS4lig</t>
  </si>
  <si>
    <t>DUKHCONP1AZ2ARFF3385</t>
  </si>
  <si>
    <t>42pfzH0uRkC79rjypJmp+w</t>
  </si>
  <si>
    <t>DUKHCONP1AZ2ARFF3395</t>
  </si>
  <si>
    <t>DUKHCONP1AZ2ARFF3300</t>
  </si>
  <si>
    <t>9gqFSYTlQZ2uJPiu+boXsw</t>
  </si>
  <si>
    <t>DUKHCONP1AZ2ARFF3305</t>
  </si>
  <si>
    <t>2v/Tgy8PTgi5DgLPmFSaPw</t>
  </si>
  <si>
    <t>DUKHCONP1AZ2ARFF3310</t>
  </si>
  <si>
    <t>dvj4OLHkR8O2YKVfppyz1w</t>
  </si>
  <si>
    <t>DUKHCONP1AZ2ARFF3315</t>
  </si>
  <si>
    <t>8xVJuBOiRZGVcrCq5u8hJw</t>
  </si>
  <si>
    <t>DUKHCONP1AZ2ARFF3330</t>
  </si>
  <si>
    <t>J5V0OW4lQy2k8Bz93BDHhA</t>
  </si>
  <si>
    <t>DUKHCONP1AZ2ARFF3320</t>
  </si>
  <si>
    <t>RNQ2WEUGRaGOjPJXzsMcuw</t>
  </si>
  <si>
    <t>DUKHCONP1AZ2ARFF3325</t>
  </si>
  <si>
    <t>8GjI9lq2QKuWYUE/E7egfQ</t>
  </si>
  <si>
    <t>DUKHCONP1AZ2ARFF3335</t>
  </si>
  <si>
    <t>6aYUOz36SmyGZf0jbw3H3g</t>
  </si>
  <si>
    <t>DUKHCONP1AZ2ARFF3350</t>
  </si>
  <si>
    <t>zLP+nmqCSqCbIthTn6KNMg</t>
  </si>
  <si>
    <t>DUKHCONP1AZ2ARFF3345</t>
  </si>
  <si>
    <t>3/y9fiI2Tx6U0tt5dvlPtA</t>
  </si>
  <si>
    <t>DUKHCONP1AZ2ARFF3360</t>
  </si>
  <si>
    <t>GzUKK9fPSZW7ai8D6nKS4g</t>
  </si>
  <si>
    <t>DUKHCONP1AZ2ARFF3365</t>
  </si>
  <si>
    <t>10bYMOb9TLaEiTCvZn7VvQ</t>
  </si>
  <si>
    <t>DUKHCONP1AZ2ARFF3370</t>
  </si>
  <si>
    <t>h9v6WdX7SxKxQRuU5OLU7w</t>
  </si>
  <si>
    <t>DUKHCONP1AZ2ARGF3090</t>
  </si>
  <si>
    <t>m9bqGruYThijurFnYPguGA</t>
  </si>
  <si>
    <t>DUKHCONP1AZ2ARGF3085</t>
  </si>
  <si>
    <t>2pDM//H3S9qrDwvdvR87FA</t>
  </si>
  <si>
    <t>DUKHCONP1AZ2ARGF3095</t>
  </si>
  <si>
    <t>TLH7XdPwR3ODSOr+lyPeYg</t>
  </si>
  <si>
    <t>DUKHCONP1AZ2ARGF3000</t>
  </si>
  <si>
    <t>IKhkuWgUSb60M1S8c5zocQ</t>
  </si>
  <si>
    <t>DUKHCONP1AZ2ARGF3005</t>
  </si>
  <si>
    <t>GSqJRMTATHCZC32TF5ZS8A</t>
  </si>
  <si>
    <t>DUKHCONP1AZ2ARGF3010</t>
  </si>
  <si>
    <t>BeytolVaRM2wuaMqS0ccTw</t>
  </si>
  <si>
    <t>DUKHCONP1AZ2ARGF3015</t>
  </si>
  <si>
    <t>viYclvvfQUCBPAqt3+Ppzw</t>
  </si>
  <si>
    <t>DUKHCONP1AZ2ARGF3030</t>
  </si>
  <si>
    <t>bTwcJpkuQEqxYs07QQCrnA</t>
  </si>
  <si>
    <t>DUKHCONP1AZ2ARGF3020</t>
  </si>
  <si>
    <t>vW/wjGCNRl2kj+WCMWRkfw</t>
  </si>
  <si>
    <t>DUKHCONP1AZ2ARGF3025</t>
  </si>
  <si>
    <t>TfsA/5dLRmatoCC9UpyCgg</t>
  </si>
  <si>
    <t>DUKHCONP1AZ2ARGF3040</t>
  </si>
  <si>
    <t>DAwayWuaQO6j+kq9acdNyA</t>
  </si>
  <si>
    <t>DUKHCONP1AZ2ARGF3035</t>
  </si>
  <si>
    <t>JZRn+d+yS6yFcvc9kFRJHA</t>
  </si>
  <si>
    <t>DUKHCONP1AZ2ARGF3050</t>
  </si>
  <si>
    <t>OnGzn8n3TIK6c3Wxe/epSA</t>
  </si>
  <si>
    <t>DUKHCONP1AZ2ARGF3045</t>
  </si>
  <si>
    <t>MOa5x9dLTuGEeG237k9qXQ</t>
  </si>
  <si>
    <t>DUKHCONP1AZ2ARGF3055</t>
  </si>
  <si>
    <t>Cbnnqu3aTGaDc18S+xRWZg</t>
  </si>
  <si>
    <t>DUKHCONP1AZ2ARGF3060</t>
  </si>
  <si>
    <t>pB6Kwq8RQKWODqZEk0m6sQ</t>
  </si>
  <si>
    <t>DUKHCONP1AZ2ARGF3065</t>
  </si>
  <si>
    <t>942ij9h2R1ihdK4Xrm8xBw</t>
  </si>
  <si>
    <t>DUKHCONP1AZ2ARGF3070</t>
  </si>
  <si>
    <t>ST9I8ln6R52yAkceeZcaEA</t>
  </si>
  <si>
    <t>DUKHCONP1AZ2ARGF3080</t>
  </si>
  <si>
    <t>pxdFkGo9RW+2NcOhe2WAiQ</t>
  </si>
  <si>
    <t>DUKHCONP1AZ2ARGF3075</t>
  </si>
  <si>
    <t>AZD7outmQCuULcsxZvaCPg</t>
  </si>
  <si>
    <t>DUKHCONP1AZ2AREL3665</t>
  </si>
  <si>
    <t>fUPz3flCT2egmIHYcozj0g</t>
  </si>
  <si>
    <t>DUKHCONP1AZ2AREL3670</t>
  </si>
  <si>
    <t>vyHtos3BQiWqK85ldAj0Pg</t>
  </si>
  <si>
    <t>DUKHCONP1AZ2AREL3680</t>
  </si>
  <si>
    <t>VTkX/f/+RMG/zb+Vq68mCA</t>
  </si>
  <si>
    <t>DUKHCONP1AZ2ARRF3630</t>
  </si>
  <si>
    <t>NB1i5z3RSR+SeBTkC2a1gw</t>
  </si>
  <si>
    <t>DUKHCONP1AZ2ARRF3635</t>
  </si>
  <si>
    <t>VNeMy90rRB29NUd4rI8BqQ</t>
  </si>
  <si>
    <t>DUKHCONP1AZ2ARRF3640</t>
  </si>
  <si>
    <t>p57AidToR7GSjwbmX4wewQ</t>
  </si>
  <si>
    <t>DUKHCONP1AZ2ARRF3645</t>
  </si>
  <si>
    <t>TlQRPhasRl6WcGd2j0hD0w</t>
  </si>
  <si>
    <t>DUKHCONP1AZ2ARRF3655</t>
  </si>
  <si>
    <t>dfcFugLqSrKEZvND4aqTGQ</t>
  </si>
  <si>
    <t>DUKHCONP1AZ2ARRF3650</t>
  </si>
  <si>
    <t>VrthGYTxSIOgCbadQT1WGw</t>
  </si>
  <si>
    <t>DUKHCONP1AZ2ARRF3660</t>
  </si>
  <si>
    <t>VrI2O60FReCXXg7RZO7LZQ</t>
  </si>
  <si>
    <t>DUKHCONP1AZ2ACTC8000</t>
  </si>
  <si>
    <t>nPIZyY+TS3aag8pfT5NUfw</t>
  </si>
  <si>
    <t>DUKHCONP1AZ2ELTC8010</t>
  </si>
  <si>
    <t>r5u4fjV9QOatei0Z0RHUkQ</t>
  </si>
  <si>
    <t>DUKHCONP1AZ2PLTC8005</t>
  </si>
  <si>
    <t>oH2dcHNgRKWpJQrZFDORww</t>
  </si>
  <si>
    <t>DUKHCONP1AZ2ELRF4070</t>
  </si>
  <si>
    <t>SaW8iPwIQ2Kd0b/ThOUFyw</t>
  </si>
  <si>
    <t>DUKHCONP1AZ2ELRF4075</t>
  </si>
  <si>
    <t>X1utrzVdSPqFDoZ4S5OdPw</t>
  </si>
  <si>
    <t>DUKHCONP1AZ2ELFF4035</t>
  </si>
  <si>
    <t>oxiiNPJbQRSa2inTIQwO6g</t>
  </si>
  <si>
    <t>DUKHCONP1AZ2ELFF4040</t>
  </si>
  <si>
    <t>tv6FwpIuQDSbEfJ5A+brVA</t>
  </si>
  <si>
    <t>DUKHCONP1AZ2ELFF4045</t>
  </si>
  <si>
    <t>cgT7XPp/RzS0Me82R8mACQ</t>
  </si>
  <si>
    <t>DUKHCONP1AZ2ELFF4060</t>
  </si>
  <si>
    <t>rF8U28eEQEaxgG/37B8KzQ</t>
  </si>
  <si>
    <t>DUKHCONP1AZ2ELFF4065</t>
  </si>
  <si>
    <t>OVnRcxjgSkKtxXALuH37yg</t>
  </si>
  <si>
    <t>DUKHCONP1AZ2ELFF4055</t>
  </si>
  <si>
    <t>Ld6zt53XTmWou2jhyy1cMA</t>
  </si>
  <si>
    <t>DUKHCONP1AZ2ELFF4050</t>
  </si>
  <si>
    <t>ou2L75v+SfSfylfBQ4gHXg</t>
  </si>
  <si>
    <t>DUKHCONP1AZ2ELGF4000</t>
  </si>
  <si>
    <t>NZOlQmYfSuSH+H7Ss0+2Yg</t>
  </si>
  <si>
    <t>DUKHCONP1AZ2ELGF4005</t>
  </si>
  <si>
    <t>/PRMZINsQzu+99hi9PndHQ</t>
  </si>
  <si>
    <t>DUKHCONP1AZ2ELGF4010</t>
  </si>
  <si>
    <t>3Ysmt6UdRTWAUbvFJnu++g</t>
  </si>
  <si>
    <t>DUKHCONP1AZ2ELGF4020</t>
  </si>
  <si>
    <t>tH7rtiecQRySBcgfKmL9PA</t>
  </si>
  <si>
    <t>DUKHCONP1AZ2ELGF4025</t>
  </si>
  <si>
    <t>Dpt10zMdRGC1xVoBkMm35w</t>
  </si>
  <si>
    <t>DUKHCONP1AZ2ELGF4015</t>
  </si>
  <si>
    <t>JCmeigPnRbqDSrJFzxiYmA</t>
  </si>
  <si>
    <t>DUKHCONP1AZ2ELGF4030</t>
  </si>
  <si>
    <t>FRHf6aTcSEmE8FVzSsm9EQ</t>
  </si>
  <si>
    <t>DUKHCONP1AZ2ACRF4630</t>
  </si>
  <si>
    <t>zZcXvnzLQOOHaCeqtG26gA</t>
  </si>
  <si>
    <t>DUKHCONP1AZ2ACRF4635</t>
  </si>
  <si>
    <t>XtlR67hEQP+Gsk48o0C+mg</t>
  </si>
  <si>
    <t>DUKHCONP1AZ2ACGF4600</t>
  </si>
  <si>
    <t>3NaLkpl9Re+6V6vwyAjVYA</t>
  </si>
  <si>
    <t>DUKHCONP1AZ2ACGF4605</t>
  </si>
  <si>
    <t>FRRxGbIWQiOZeu8T66os9A</t>
  </si>
  <si>
    <t>DUKHCONP1AZ2ACGF4610</t>
  </si>
  <si>
    <t>HqvZUQF6QgOa8lHjoqgOiQ</t>
  </si>
  <si>
    <t>DUKHCONP1AZ2ACFF4615</t>
  </si>
  <si>
    <t>NNZbcqFDQk2HPg2PKYWRtQ</t>
  </si>
  <si>
    <t>DUKHCONP1AZ2ACFF4620</t>
  </si>
  <si>
    <t>0oTl4muJSXWhei+wnb14rg</t>
  </si>
  <si>
    <t>DUKHCONP1AZ2ACFF4625</t>
  </si>
  <si>
    <t>igXnBNrlQZKeV730snaQdg</t>
  </si>
  <si>
    <t>DUKHCONP1AZ2PLRF4345</t>
  </si>
  <si>
    <t>cUl5dueMS9KmJ0YJhedgWw</t>
  </si>
  <si>
    <t>DUKHCONP1AZ2PLRF4350</t>
  </si>
  <si>
    <t>ovVqQAOXRHmog/P1c/2X8Q</t>
  </si>
  <si>
    <t>DUKHCONP1AZ2PLRF4355</t>
  </si>
  <si>
    <t>btm3CoM2RFOS8vc4dZgSFA</t>
  </si>
  <si>
    <t>DUKHCONP1AZ2PLFF4325</t>
  </si>
  <si>
    <t>qcZkDzVoTXqck0BCkyK1OA</t>
  </si>
  <si>
    <t>DUKHCONP1AZ2PLFF4330</t>
  </si>
  <si>
    <t>A9gz26L7TG2MokYWFT+mqw</t>
  </si>
  <si>
    <t>DUKHCONP1AZ2PLFF4335</t>
  </si>
  <si>
    <t>uuQw/8PkSQq2ZbSqjMkavQ</t>
  </si>
  <si>
    <t>DUKHCONP1AZ2PLFF4340</t>
  </si>
  <si>
    <t>iY+6vJ3dT06k8n1OBTvgcw</t>
  </si>
  <si>
    <t>DUKHCONP1AZ2PLGF4305</t>
  </si>
  <si>
    <t>2dXBipqES42Zw06srBkxZw</t>
  </si>
  <si>
    <t>DUKHCONP1AZ2PLGF4310</t>
  </si>
  <si>
    <t>4NnnGOz2REWQJqIoeJFt6A</t>
  </si>
  <si>
    <t>DUKHCONP1AZ2PLGF4315</t>
  </si>
  <si>
    <t>5BLJgGreTf6HLSSlPZXRyg</t>
  </si>
  <si>
    <t>DUKHCONP1AZ2PLGF4320</t>
  </si>
  <si>
    <t>oMXxLn+6QhuuUKnpSbko+w</t>
  </si>
  <si>
    <t>DUKHCONP1AZ2PLUG4300</t>
  </si>
  <si>
    <t>c8loucv9QIyor15fNLCswg</t>
  </si>
  <si>
    <t>DUKHCONP1AZ2STRF2040</t>
  </si>
  <si>
    <t>eAzBLATiRs28TEbM+Jc+0A</t>
  </si>
  <si>
    <t>DUKHCONP1AZ2STRF2045</t>
  </si>
  <si>
    <t>ap3J+vtWSoS2G1IS20o2Cw</t>
  </si>
  <si>
    <t>DUKHCONP1AZ2STRF2050</t>
  </si>
  <si>
    <t>oor9vev+QRymCDpRR5bRfA</t>
  </si>
  <si>
    <t>DUKHCONP1AZ2STRF2055</t>
  </si>
  <si>
    <t>GQ+7QZmhQV6bl3CnS6YkTA</t>
  </si>
  <si>
    <t>DUKHCONP1AZ2STRF2060</t>
  </si>
  <si>
    <t>nV30GpiNTau8LRgh73QMBQ</t>
  </si>
  <si>
    <t>DUKHCONP1AZ2STRF2065</t>
  </si>
  <si>
    <t>MVhyihdWRbWisNKDn5t/rA</t>
  </si>
  <si>
    <t>DUKHCONP1AZ2STFF2020</t>
  </si>
  <si>
    <t>jLGBmmBuQGOXnMxIxTDISw</t>
  </si>
  <si>
    <t>DUKHCONP1AZ2STFF2025</t>
  </si>
  <si>
    <t>gbM3x+M/Q5WWC691+1g72A</t>
  </si>
  <si>
    <t>DUKHCONP1AZ2STFF2030</t>
  </si>
  <si>
    <t>q0X3TZBFTYmd0k9j0Z7zqA</t>
  </si>
  <si>
    <t>DUKHCONP1AZ2STFF2035</t>
  </si>
  <si>
    <t>cZD5uBOyQv26Nx0XewUAYw</t>
  </si>
  <si>
    <t>DUKHCONP1AZ2STGF2000</t>
  </si>
  <si>
    <t>UZC+nqzDTQaSPHoZ30Db3w</t>
  </si>
  <si>
    <t>DUKHCONP1AZ2STGF2005</t>
  </si>
  <si>
    <t>THsUvl2mR8KZv/jddwG1UQ</t>
  </si>
  <si>
    <t>DUKHCONP1AZ2STGF2010</t>
  </si>
  <si>
    <t>6E7rL7HGS7u3waXqu4KXvg</t>
  </si>
  <si>
    <t>DUKHCONP1AZ2STGF2015</t>
  </si>
  <si>
    <t>pDK90rPcSJKzyfSwfCHnEw</t>
  </si>
  <si>
    <t>DUKHCONP1AZ2STUG1015</t>
  </si>
  <si>
    <t>vSq2WQ58QEGJDJxDH92axg</t>
  </si>
  <si>
    <t>DUKHCONP1AZ2STUG1020</t>
  </si>
  <si>
    <t>GbavQCDSTyeDRDJWIRR2lg</t>
  </si>
  <si>
    <t>DUKHCONP1AZ2STUG1025</t>
  </si>
  <si>
    <t>K+ra7NupT3ac/YpUiQKdXA</t>
  </si>
  <si>
    <t>DUKHCONP1AZ2STUG1030</t>
  </si>
  <si>
    <t>BAKRg0w2Toi23lHqAJh/Yg</t>
  </si>
  <si>
    <t>DUKHCONP1AZ2STUG1035</t>
  </si>
  <si>
    <t>jeM5CRGZR2SIRXXlN+Fyug</t>
  </si>
  <si>
    <t>DUKHCONP1AZ2STUG1040</t>
  </si>
  <si>
    <t>vSDBJenRSvOEHEEd+1Kgng</t>
  </si>
  <si>
    <t>DUKHCONP1AZ2STUG1045</t>
  </si>
  <si>
    <t>Df2gypEbSPaSGIN+VyvY5g</t>
  </si>
  <si>
    <t>DUKHCONP1AZ2STUG1010</t>
  </si>
  <si>
    <t>66ynmllSQS2Fr7V1QVeg9A</t>
  </si>
  <si>
    <t>DUKHCONP1AZ2STUG1000</t>
  </si>
  <si>
    <t>eYZK1Aa6Ro+aFt3z6Iayeg</t>
  </si>
  <si>
    <t>DUKHCONP1AZ2STUG1005</t>
  </si>
  <si>
    <t>JyX6O4RITMeGXG9QQt7gsg</t>
  </si>
  <si>
    <t>DUKHCONP1AZ3STUG1000</t>
  </si>
  <si>
    <t>f0GndhlhQUmJy3on4ISgjQ</t>
  </si>
  <si>
    <t>DUKHCONP1AZ3STUG1005</t>
  </si>
  <si>
    <t>PSvMdeGvSnCp5A5Y7vN0AQ</t>
  </si>
  <si>
    <t>DUKHCONP1AZ3STUG1010</t>
  </si>
  <si>
    <t>3dZ/XnOgRnyJ5w2YppqxtQ</t>
  </si>
  <si>
    <t>DUKHCONP1AZ3STUG1015</t>
  </si>
  <si>
    <t>legGpvCWTx6IeN4FKvFJpw</t>
  </si>
  <si>
    <t>DUKHCONP1AZ3STUG1020</t>
  </si>
  <si>
    <t>jUJz4uehQPaWtK/d0a+z8g</t>
  </si>
  <si>
    <t>DUKHCONP1AZ3STUG1025</t>
  </si>
  <si>
    <t>P2/1/MmmTqS19Z0RQjTZ8Q</t>
  </si>
  <si>
    <t>DUKHCONP1AZ3STUG1030</t>
  </si>
  <si>
    <t>fK2HChL4SdeUYbp2JPNqIw</t>
  </si>
  <si>
    <t>DUKHCONP1AZ3STUG1035</t>
  </si>
  <si>
    <t>4zz7e9/fTyuWv46EpxPf1g</t>
  </si>
  <si>
    <t>DUKHCONP1AZ3STUG1040</t>
  </si>
  <si>
    <t>bVaS04BjRFmgit2DP7S0dA</t>
  </si>
  <si>
    <t>DUKHCONP1AZ3STUG1045</t>
  </si>
  <si>
    <t>zS8nUAaiQLmrwJ5B3a1kfA</t>
  </si>
  <si>
    <t>DUKHCONP1AZ3STRF2040</t>
  </si>
  <si>
    <t>7S0qxzI6SRShCBTA8BwG4Q</t>
  </si>
  <si>
    <t>DUKHCONP1AZ3STRF2045</t>
  </si>
  <si>
    <t>WbDdnzxJQP6nSTUVHWwNLQ</t>
  </si>
  <si>
    <t>DUKHCONP1AZ3STRF2050</t>
  </si>
  <si>
    <t>ibAqghLPSRClBZDfSFIR7Q</t>
  </si>
  <si>
    <t>DUKHCONP1AZ3STRF2055</t>
  </si>
  <si>
    <t>CicNjThQSQi6hdP7n04Xag</t>
  </si>
  <si>
    <t>DUKHCONP1AZ3STRF2060</t>
  </si>
  <si>
    <t>D3XTaNI+T9KeihM5s4lC1A</t>
  </si>
  <si>
    <t>DUKHCONP1AZ3STRF2065</t>
  </si>
  <si>
    <t>clIKHav5TLaOBiteWgbxjQ</t>
  </si>
  <si>
    <t>DUKHCONP1AZ3STGF2000</t>
  </si>
  <si>
    <t>MwqncgrZSXGb01zqODyV5w</t>
  </si>
  <si>
    <t>DUKHCONP1AZ3STGF2005</t>
  </si>
  <si>
    <t>HZXVw5YpT4CeogpjBdqj2g</t>
  </si>
  <si>
    <t>DUKHCONP1AZ3STGF2010</t>
  </si>
  <si>
    <t>6jjumV9NSRqiC+GtZWIhYQ</t>
  </si>
  <si>
    <t>DUKHCONP1AZ3STGF2015</t>
  </si>
  <si>
    <t>DUKHCONP1AZ3STFF2020</t>
  </si>
  <si>
    <t>RPkq4U0tRsyQhYZ5aFjtlw</t>
  </si>
  <si>
    <t>DUKHCONP1AZ3STFF2025</t>
  </si>
  <si>
    <t>vo5RZvEqSQaUHXhwht0X5A</t>
  </si>
  <si>
    <t>DUKHCONP1AZ3STFF2030</t>
  </si>
  <si>
    <t>lBjLcWYAR82aQI/o0NUGAw</t>
  </si>
  <si>
    <t>DUKHCONP1AZ3STFF2035</t>
  </si>
  <si>
    <t>LIA/6jECQ1Wc+GMzX+c+2g</t>
  </si>
  <si>
    <t>DUKHCONP1AZ3AREL3665</t>
  </si>
  <si>
    <t>t0/46MMQSUOAZDJnXB03Mg</t>
  </si>
  <si>
    <t>DUKHCONP1AZ3AREL3670</t>
  </si>
  <si>
    <t>6A2JbepeRZG8ZWDMDOvJWw</t>
  </si>
  <si>
    <t>DUKHCONP1AZ3AREL3680</t>
  </si>
  <si>
    <t>cL63jDpMS+yOZ++27nC6mw</t>
  </si>
  <si>
    <t>DUKHCONP1AZ3ARRF3630</t>
  </si>
  <si>
    <t>njWCYo4wRc+wvDE1PgRhnw</t>
  </si>
  <si>
    <t>DUKHCONP1AZ3ARRF3635</t>
  </si>
  <si>
    <t>1kHXv0d7TQqfK9V4an+vLA</t>
  </si>
  <si>
    <t>DUKHCONP1AZ3ARRF3640</t>
  </si>
  <si>
    <t>46rc+s2fQk6a5krJ8V6GuA</t>
  </si>
  <si>
    <t>DUKHCONP1AZ3ARRF3645</t>
  </si>
  <si>
    <t>9p79RJzLQ0GKcafbYX/t+g</t>
  </si>
  <si>
    <t>DUKHCONP1AZ3ARRF3655</t>
  </si>
  <si>
    <t>VweBzl+tRceH9f0RTIOyxQ</t>
  </si>
  <si>
    <t>DUKHCONP1AZ3ARRF3650</t>
  </si>
  <si>
    <t>QxzVevPqSD+uxgVBiSvMgw</t>
  </si>
  <si>
    <t>DUKHCONP1AZ3ARRF3660</t>
  </si>
  <si>
    <t>7C6RGnuwTb6ML6DM5LgVkQ</t>
  </si>
  <si>
    <t>DUKHCONP1AZ3ARGF3025</t>
  </si>
  <si>
    <t>LSwdlxKeRWS7Aau7cefQPA</t>
  </si>
  <si>
    <t>DUKHCONP1AZ3ARGF3040</t>
  </si>
  <si>
    <t>ceL1HmuzRnCVoFJ6tfAkIg</t>
  </si>
  <si>
    <t>DUKHCONP1AZ3ARGF3035</t>
  </si>
  <si>
    <t>f27O1Ig9TtCPVEGexGkDhQ</t>
  </si>
  <si>
    <t>DUKHCONP1AZ3ARGF3050</t>
  </si>
  <si>
    <t>Z6ruhnmfQm6Ki1iIPBmafQ</t>
  </si>
  <si>
    <t>DUKHCONP1AZ3ARGF3045</t>
  </si>
  <si>
    <t>m9Mbm6oSTiiBl7kCFS5dVQ</t>
  </si>
  <si>
    <t>DUKHCONP1AZ3ARGF3055</t>
  </si>
  <si>
    <t>YPbzuWxjQFCZ0Mvz06QAqQ</t>
  </si>
  <si>
    <t>DUKHCONP1AZ3ARGF3060</t>
  </si>
  <si>
    <t>i0Cdh7OGR0ucF1d4zKljaw</t>
  </si>
  <si>
    <t>DUKHCONP1AZ3ARGF3065</t>
  </si>
  <si>
    <t>t8Xgxqu6TTKfVyXOJf82cQ</t>
  </si>
  <si>
    <t>DUKHCONP1AZ3ARGF3070</t>
  </si>
  <si>
    <t>ljGjp+SuTBmAz9JTRT/gVw</t>
  </si>
  <si>
    <t>DUKHCONP1AZ3ARGF3080</t>
  </si>
  <si>
    <t>1rvKAiAyRsi6Y1VjiZ9M3A</t>
  </si>
  <si>
    <t>DUKHCONP1AZ3ARGF3075</t>
  </si>
  <si>
    <t>Lb/FxKVPRQuDgJSqBC9UXA</t>
  </si>
  <si>
    <t>DUKHCONP1AZ3ARGF3090</t>
  </si>
  <si>
    <t>pmcfdz52Sk+oHVUIn9DqeQ</t>
  </si>
  <si>
    <t>DUKHCONP1AZ3ARGF3085</t>
  </si>
  <si>
    <t>iHipci0vR6uCsSTum8ixfg</t>
  </si>
  <si>
    <t>DUKHCONP1AZ3ARGF3095</t>
  </si>
  <si>
    <t>lgP+2xXCTF2HNIF6yYNuuQ</t>
  </si>
  <si>
    <t>DUKHCONP1AZ3ARGF3000</t>
  </si>
  <si>
    <t>h2nFfkEHSfGNbLi3FzDFeg</t>
  </si>
  <si>
    <t>DUKHCONP1AZ3ARGF3005</t>
  </si>
  <si>
    <t>woqe1MgSSkGD9OoLvztaTw</t>
  </si>
  <si>
    <t>DUKHCONP1AZ3ARGF3010</t>
  </si>
  <si>
    <t>UcypIqBVTg+YNjS9uN81yQ</t>
  </si>
  <si>
    <t>DUKHCONP1AZ3ARGF3015</t>
  </si>
  <si>
    <t>HQ9aqwobSqa77otqCdt2Hw</t>
  </si>
  <si>
    <t>DUKHCONP1AZ3ARGF3030</t>
  </si>
  <si>
    <t>5iySJ/6bQJe0utRB9mg7Qw</t>
  </si>
  <si>
    <t>DUKHCONP1AZ3ARGF3020</t>
  </si>
  <si>
    <t>5Hu98b8bS6K/YrS4Doa4yQ</t>
  </si>
  <si>
    <t>DUKHCONP1AZ3ARFF3300</t>
  </si>
  <si>
    <t>MGLJ8G1MQYmQNbMCpYJXTg</t>
  </si>
  <si>
    <t>DUKHCONP1AZ3ARFF3305</t>
  </si>
  <si>
    <t>bnCoacqRSQmiPSiiCxXj8Q</t>
  </si>
  <si>
    <t>DUKHCONP1AZ3ARFF3310</t>
  </si>
  <si>
    <t>3O6vLtO6SYSACY9/Na45qw</t>
  </si>
  <si>
    <t>DUKHCONP1AZ3ARFF3315</t>
  </si>
  <si>
    <t>WUO/qhzpTNKgclKCoF6iqg</t>
  </si>
  <si>
    <t>DUKHCONP1AZ3ARFF3330</t>
  </si>
  <si>
    <t>7Ap1GIN1SJqPYb1xjb5CHQ</t>
  </si>
  <si>
    <t>DUKHCONP1AZ3ARFF3320</t>
  </si>
  <si>
    <t>pGyiWFq1TpGYGll2CGUDwQ</t>
  </si>
  <si>
    <t>DUKHCONP1AZ3ARFF3325</t>
  </si>
  <si>
    <t>yOjvNohqT2CHlp2RC3T1Kg</t>
  </si>
  <si>
    <t>DUKHCONP1AZ3ARFF3335</t>
  </si>
  <si>
    <t>OGKsMg5ZQJO9mp7JBFR1qA</t>
  </si>
  <si>
    <t>DUKHCONP1AZ3ARFF3350</t>
  </si>
  <si>
    <t>eFEJUjwZSO25gEw9TDcOfQ</t>
  </si>
  <si>
    <t>DUKHCONP1AZ3ARFF3345</t>
  </si>
  <si>
    <t>Uu+Tc88iRVyZTlcxBUGXJA</t>
  </si>
  <si>
    <t>DUKHCONP1AZ3ARFF3365</t>
  </si>
  <si>
    <t>53dHMIFgQaubFtKHbddjQw</t>
  </si>
  <si>
    <t>DUKHCONP1AZ3ARFF3370</t>
  </si>
  <si>
    <t>E7LBu9//RH6/SMqsTOiUiw</t>
  </si>
  <si>
    <t>DUKHCONP1AZ3ARFF3380</t>
  </si>
  <si>
    <t>RtBeVJLgS3CHJEvTsf6+AA</t>
  </si>
  <si>
    <t>DUKHCONP1AZ3ARFF3375</t>
  </si>
  <si>
    <t>Xp2js+XMTfuI8zuObJ/sWg</t>
  </si>
  <si>
    <t>DUKHCONP1AZ3ARFF3390</t>
  </si>
  <si>
    <t>NG0uVCuHTgyQFMHx0tSicg</t>
  </si>
  <si>
    <t>DUKHCONP1AZ3ARFF3385</t>
  </si>
  <si>
    <t>oH+uY2d0SjuVGceoTyompQ</t>
  </si>
  <si>
    <t>DUKHCONP1AZ3ARFF3395</t>
  </si>
  <si>
    <t>RkRQitmNRsSl0JfIMIYBXg</t>
  </si>
  <si>
    <t>DUKHCONP1AZ3ARFF3360</t>
  </si>
  <si>
    <t>qzFthlonSb+yesugDJ5viA</t>
  </si>
  <si>
    <t>DUKHCONP1AZ3ARRF3600</t>
  </si>
  <si>
    <t>sQv+DtkMTu2UytwQTvF79w</t>
  </si>
  <si>
    <t>DUKHCONP1AZ3ARRF3605</t>
  </si>
  <si>
    <t>efUO77kQSLWffrEOl7x2MQ</t>
  </si>
  <si>
    <t>DUKHCONP1AZ3ARRF3610</t>
  </si>
  <si>
    <t>aGZpKQmmQj2sVgmzj69NkA</t>
  </si>
  <si>
    <t>DUKHCONP1AZ3ARRF3695</t>
  </si>
  <si>
    <t>yBOaFlKdRwSbzlCRkBvNew</t>
  </si>
  <si>
    <t>DUKHCONP1AZ3ARRF3620</t>
  </si>
  <si>
    <t>5NstjftlS0Gs1SDQOaNKQA</t>
  </si>
  <si>
    <t>DUKHCONP1AZ3PLTC8005</t>
  </si>
  <si>
    <t>l5+sKqnVS+G5xeWjIsIiiA</t>
  </si>
  <si>
    <t>DUKHCONP1AZ3ACTC8000</t>
  </si>
  <si>
    <t>s7yRviuOTHWlu+SnCTSdpw</t>
  </si>
  <si>
    <t>DUKHCONP1AZ3ELTC8010</t>
  </si>
  <si>
    <t>MVQWrZ4qQQCgzp3x5s9DMg</t>
  </si>
  <si>
    <t>DUKHCONP1AZ3SLEX5105</t>
  </si>
  <si>
    <t>ogTYJUkTR8yH75F8YvVXoQ</t>
  </si>
  <si>
    <t>DUKHCONP1AZ3SLEX5110</t>
  </si>
  <si>
    <t>LorwdEcMS5unO01IC6thdA</t>
  </si>
  <si>
    <t>DUKHCONP1AZ3WEEX5030</t>
  </si>
  <si>
    <t>1f/DUqUSQ9y3x9Uo1WnpOA</t>
  </si>
  <si>
    <t>DUKHCONP1AZ3WEEX5035</t>
  </si>
  <si>
    <t>oK0jd3sDRuKwhcXawswCAA</t>
  </si>
  <si>
    <t>DUKHCONP1AZ3WEEX5040</t>
  </si>
  <si>
    <t>dzzVsmnZQPCiGfMEDx7RPg</t>
  </si>
  <si>
    <t>DUKHCONP1AZ3WEEX5045</t>
  </si>
  <si>
    <t>KxGDgC5eRTO1mVeyKiO0vw</t>
  </si>
  <si>
    <t>DUKHCONP1AZ3WEEX5050</t>
  </si>
  <si>
    <t>cKba5tfLQtWokqbPVcfS4g</t>
  </si>
  <si>
    <t>DUKHCONP1AZ3WEEX5060</t>
  </si>
  <si>
    <t>eUynIquCSz6ExsYasJI20g</t>
  </si>
  <si>
    <t>DUKHCONP1AZ3WEEX5065</t>
  </si>
  <si>
    <t>3fcBlnxwSruAbVIZ9uBByw</t>
  </si>
  <si>
    <t>DUKHCONP1AZ3MSEX5020</t>
  </si>
  <si>
    <t>6OMaTgPvTzCWoOJVsNjaiA</t>
  </si>
  <si>
    <t>DUKHCONP1AZ3MSEX5025</t>
  </si>
  <si>
    <t>FugNNy7tRjKAPssIfwdf8g</t>
  </si>
  <si>
    <t>DUKHCONP1AZ3MSEX5015</t>
  </si>
  <si>
    <t>ETD+S7lsRiuNMdq/JYGU5Q</t>
  </si>
  <si>
    <t>DUKHCONP1AZ3MSEX5000</t>
  </si>
  <si>
    <t>ZsCMijFRTtCOywS7/H6FEQ</t>
  </si>
  <si>
    <t>DUKHCONP1AZ3MSEX5005</t>
  </si>
  <si>
    <t>nV4/EnvdRpOUwXL/2iZj1A</t>
  </si>
  <si>
    <t>DUKHCONP1AZ3MSEX5010</t>
  </si>
  <si>
    <t>okd075t9TASPK9283Gw/IA</t>
  </si>
  <si>
    <t>DUKHCONP1AZ3MSEX5335</t>
  </si>
  <si>
    <t>b5Cv+Y7JSRy0ZEOrt/viqQ</t>
  </si>
  <si>
    <t>DUKHCONP1AZ3HDEX5090</t>
  </si>
  <si>
    <t>cwX7FAnATn2pcTCpA0PnLg</t>
  </si>
  <si>
    <t>DUKHCONP1AZ3HDEX5095</t>
  </si>
  <si>
    <t>K8azIyIVRGyU/PNL7TD8ew</t>
  </si>
  <si>
    <t>DUKHCONP1AZ3HDEX5100</t>
  </si>
  <si>
    <t>V7Z1pmvkQ56Urj5ti3YKvw</t>
  </si>
  <si>
    <t>DUKHCONP1AZ3ELGF4010</t>
  </si>
  <si>
    <t>oyyOkLFORJWj4/LYw7mrjg</t>
  </si>
  <si>
    <t>DUKHCONP1AZ3ELGF4020</t>
  </si>
  <si>
    <t>msG97MdyQNWG2+6d4KWmYg</t>
  </si>
  <si>
    <t>DUKHCONP1AZ3ELGF4025</t>
  </si>
  <si>
    <t>8Tvuece+TdiXy0T42xJIsQ</t>
  </si>
  <si>
    <t>DUKHCONP1AZ3ELGF4015</t>
  </si>
  <si>
    <t>hzKZGuIwQW+4f8xIAU9+YA</t>
  </si>
  <si>
    <t>DUKHCONP1AZ3ELGF4030</t>
  </si>
  <si>
    <t>dx9NQ/d2TQeIJqvA0krb1Q</t>
  </si>
  <si>
    <t>DUKHCONP1AZ3ELGF4000</t>
  </si>
  <si>
    <t>QxHIJ5esSSyAbimiDVg+yg</t>
  </si>
  <si>
    <t>DUKHCONP1AZ3ELGF4005</t>
  </si>
  <si>
    <t>9kWcmaUKR5KNMXNFReeyIw</t>
  </si>
  <si>
    <t>DUKHCONP1AZ3ELRF4070</t>
  </si>
  <si>
    <t>IlmxXDN3Qv+f/lsi946a4A</t>
  </si>
  <si>
    <t>DUKHCONP1AZ3ELRF4075</t>
  </si>
  <si>
    <t>DUKHCONP1AZ3ELFF4040</t>
  </si>
  <si>
    <t>Rf3A7PTkQp6NpjiWbqmIig</t>
  </si>
  <si>
    <t>DUKHCONP1AZ3ELFF4045</t>
  </si>
  <si>
    <t>IAJVrwVmTyy6W+cQHVBclQ</t>
  </si>
  <si>
    <t>DUKHCONP1AZ3ELFF4060</t>
  </si>
  <si>
    <t>wxSXO2W4SfWIQqVb/jSqUg</t>
  </si>
  <si>
    <t>DUKHCONP1AZ3ELFF4065</t>
  </si>
  <si>
    <t>6cKOjNteRGWv4IfPrAMeWg</t>
  </si>
  <si>
    <t>DUKHCONP1AZ3ELFF4055</t>
  </si>
  <si>
    <t>fN38jdZaR9utm8ooePe/hA</t>
  </si>
  <si>
    <t>DUKHCONP1AZ3ELFF4050</t>
  </si>
  <si>
    <t>Ksba++FARTyem7k77DKFag</t>
  </si>
  <si>
    <t>DUKHCONP1AZ3ELFF4035</t>
  </si>
  <si>
    <t>vcsgK46IRaGsX2cqZkvkRQ</t>
  </si>
  <si>
    <t>DUKHCONP1AZ3PLRF4345</t>
  </si>
  <si>
    <t>5/MlgPqBSuWjno2sWjrcJA</t>
  </si>
  <si>
    <t>DUKHCONP1AZ3PLRF4350</t>
  </si>
  <si>
    <t>/Ri15V0pR/iuUsbQB6MWZw</t>
  </si>
  <si>
    <t>DUKHCONP1AZ3PLRF4355</t>
  </si>
  <si>
    <t>337PuEDjRUePgcoO6JIhNA</t>
  </si>
  <si>
    <t>DUKHCONP1AZ3PLFF4325</t>
  </si>
  <si>
    <t>BIkFv0sKQaSxDku6p9B5Ew</t>
  </si>
  <si>
    <t>DUKHCONP1AZ3PLFF4330</t>
  </si>
  <si>
    <t>RzxJkot7SJSEt8rZykIr9w</t>
  </si>
  <si>
    <t>DUKHCONP1AZ3PLFF4335</t>
  </si>
  <si>
    <t>MpJHcsjxQUGmjw3LPf5B2g</t>
  </si>
  <si>
    <t>DUKHCONP1AZ3PLFF4340</t>
  </si>
  <si>
    <t>lLMJYWbITSiFTHJM9PJnOQ</t>
  </si>
  <si>
    <t>DUKHCONP1AZ3PLGF4305</t>
  </si>
  <si>
    <t>Z40noL4KTM21HEdG6cmbDQ</t>
  </si>
  <si>
    <t>DUKHCONP1AZ3PLGF4310</t>
  </si>
  <si>
    <t>W7/qFGf/S+2J34zywrXhYw</t>
  </si>
  <si>
    <t>DUKHCONP1AZ3PLGF4315</t>
  </si>
  <si>
    <t>UkSD2bhASqi71Igj1S2kDQ</t>
  </si>
  <si>
    <t>DUKHCONP1AZ3PLGF4320</t>
  </si>
  <si>
    <t>dXKApJAxSdK6ip++Nk4N3g</t>
  </si>
  <si>
    <t>DUKHCONP1AZ3PLUG4300</t>
  </si>
  <si>
    <t>8F9AXm9hTAi/3Cusoj3j6w</t>
  </si>
  <si>
    <t>DUKHCONP1AZ3ACFF4620</t>
  </si>
  <si>
    <t>kCXPPv9USD+T/I8YepcxmA</t>
  </si>
  <si>
    <t>DUKHCONP1AZ3ACFF4625</t>
  </si>
  <si>
    <t>y234jTZVSRGoGzIZBjjxyQ</t>
  </si>
  <si>
    <t>DUKHCONP1AZ3ACFF4615</t>
  </si>
  <si>
    <t>kbDAFAolSlOnXBHDSABpHw</t>
  </si>
  <si>
    <t>DUKHCONP1AZ3ACGF4600</t>
  </si>
  <si>
    <t>zkXQlwtrTBiSRoyDbk6bsQ</t>
  </si>
  <si>
    <t>DUKHCONP1AZ3ACGF4605</t>
  </si>
  <si>
    <t>GSldAfMFSlysqzZ+ucIJLA</t>
  </si>
  <si>
    <t>DUKHCONP1AZ3ACGF4610</t>
  </si>
  <si>
    <t>veMJtz9XRw+EShgd7Kwmqw</t>
  </si>
  <si>
    <t>DUKHCONP1AZ3ACRF4630</t>
  </si>
  <si>
    <t>TmNd697VSHGNwMoC88TEMQ</t>
  </si>
  <si>
    <t>DUKHCONP1AZ3ACRF4635</t>
  </si>
  <si>
    <t>g+vnwV8uQayuce1w2DwK5A</t>
  </si>
  <si>
    <t>DUKHCONP1AZ5SLEX5105</t>
  </si>
  <si>
    <t>BaxbPgDtTx+gXGYJovuDKQ</t>
  </si>
  <si>
    <t>DUKHCONP1AZ5SLEX5110</t>
  </si>
  <si>
    <t>ETlST7MMTQi8wrkJUxAC4w</t>
  </si>
  <si>
    <t>DUKHCONP1AZ5WEEX5030</t>
  </si>
  <si>
    <t>84vRq5OSRCCP+W+rajcBfA</t>
  </si>
  <si>
    <t>DUKHCONP1AZ5WEEX5035</t>
  </si>
  <si>
    <t>CX7TlEzvQGqnYzx3P0fKYg</t>
  </si>
  <si>
    <t>DUKHCONP1AZ5WEEX5040</t>
  </si>
  <si>
    <t>ab1iSuJSRIO0wFsDoeZN1g</t>
  </si>
  <si>
    <t>DUKHCONP1AZ5WEEX5045</t>
  </si>
  <si>
    <t>rn2CUvVCQmymC31gfKiOgA</t>
  </si>
  <si>
    <t>DUKHCONP1AZ5WEEX5050</t>
  </si>
  <si>
    <t>AQ/DJPleSZiBEsmToSTAGQ</t>
  </si>
  <si>
    <t>DUKHCONP1AZ5WEEX5060</t>
  </si>
  <si>
    <t>LZVEX/sjTKy+R0mUNhB7lw</t>
  </si>
  <si>
    <t>DUKHCONP1AZ5WEEX5065</t>
  </si>
  <si>
    <t>pu3mJn8mTj2oGnxiGj0eMg</t>
  </si>
  <si>
    <t>DUKHCONP1AZ5MSEX5020</t>
  </si>
  <si>
    <t>GdTC8aqqTDy9ppiHqxEKpg</t>
  </si>
  <si>
    <t>DUKHCONP1AZ5MSEX5025</t>
  </si>
  <si>
    <t>P2OQDPxgQ/6aanZ2BAuLIg</t>
  </si>
  <si>
    <t>DUKHCONP1AZ5MSEX5015</t>
  </si>
  <si>
    <t>d43R3spNS9+MmGW6QtkFCQ</t>
  </si>
  <si>
    <t>DUKHCONP1AZ5MSEX5000</t>
  </si>
  <si>
    <t>O9xqvp7oQg2oJvEZI3ac2g</t>
  </si>
  <si>
    <t>DUKHCONP1AZ5MSEX5005</t>
  </si>
  <si>
    <t>ggWggXKBTIKRZID+izIuWA</t>
  </si>
  <si>
    <t>DUKHCONP1AZ5MSEX5010</t>
  </si>
  <si>
    <t>H4yiK8bqRoGOjYVTwbmlKw</t>
  </si>
  <si>
    <t>DUKHCONP1AZ5MSEX5335</t>
  </si>
  <si>
    <t>PLtkaqTsTGisiUgCLABIUA</t>
  </si>
  <si>
    <t>DUKHCONP1AZ5HDEX5090</t>
  </si>
  <si>
    <t>FO+QQCk1TZqX5u+kIiCyQA</t>
  </si>
  <si>
    <t>DUKHCONP1AZ5HDEX5095</t>
  </si>
  <si>
    <t>DUKHCONP1AZ5HDEX5100</t>
  </si>
  <si>
    <t>HMynhg7bSJWYzvzJzE+WkA</t>
  </si>
  <si>
    <t>DUKHCONP1AZ5PLTC8005</t>
  </si>
  <si>
    <t>dpGcRzphSf6tYhMqCHTmfw</t>
  </si>
  <si>
    <t>DUKHCONP1AZ5ACTC8000</t>
  </si>
  <si>
    <t>9GBFuBzuTGKxLQfqlYNj+w</t>
  </si>
  <si>
    <t>DUKHCONP1AZ5ELTC8010</t>
  </si>
  <si>
    <t>r3ZkyYijSvqnrcC1atlm4g</t>
  </si>
  <si>
    <t>DUKHCONP1AZ5ELGF4030</t>
  </si>
  <si>
    <t>vXI4wPK+S/KMxyUJbzkJuw</t>
  </si>
  <si>
    <t>DUKHCONP1AZ5ELGF4000</t>
  </si>
  <si>
    <t>ZsVnsLCJTsavwR5C6vSLbQ</t>
  </si>
  <si>
    <t>DUKHCONP1AZ5ELGF4005</t>
  </si>
  <si>
    <t>PSaMnZgPQZuz0gz7xc1eDA</t>
  </si>
  <si>
    <t>DUKHCONP1AZ5ELGF4010</t>
  </si>
  <si>
    <t>XiKcvGSdSSGEJ+enq6MGFA</t>
  </si>
  <si>
    <t>DUKHCONP1AZ5ELGF4020</t>
  </si>
  <si>
    <t>tt8IQu6bQEGfcptT8qH3Ww</t>
  </si>
  <si>
    <t>DUKHCONP1AZ5ELGF4025</t>
  </si>
  <si>
    <t>/DmqOFfiQMibS3EeSMinZA</t>
  </si>
  <si>
    <t>DUKHCONP1AZ5ELGF4015</t>
  </si>
  <si>
    <t>ri/Z7+HbSkiUql5Vuxmb6A</t>
  </si>
  <si>
    <t>DUKHCONP1AZ5ELRF4070</t>
  </si>
  <si>
    <t>fxQXCvqHQqusZqgMpGB1gA</t>
  </si>
  <si>
    <t>DUKHCONP1AZ5ELRF4075</t>
  </si>
  <si>
    <t>vIQgvQZkQ2alDUXu24tQIg</t>
  </si>
  <si>
    <t>DUKHCONP1AZ5ELFF4035</t>
  </si>
  <si>
    <t>1GkQ6ql0QOyiSnji5SGa1g</t>
  </si>
  <si>
    <t>DUKHCONP1AZ5ELFF4040</t>
  </si>
  <si>
    <t>aE3hPSQjRfiQ2NbbwZtrqA</t>
  </si>
  <si>
    <t>DUKHCONP1AZ5ELFF4045</t>
  </si>
  <si>
    <t>cCVR33lRSDWn1p0lL5trjQ</t>
  </si>
  <si>
    <t>DUKHCONP1AZ5ELFF4060</t>
  </si>
  <si>
    <t>1vurQqu8R/e0VkKRRZEDBA</t>
  </si>
  <si>
    <t>DUKHCONP1AZ5ELFF4065</t>
  </si>
  <si>
    <t>EWeuwciKQai9CzVNZDPyTg</t>
  </si>
  <si>
    <t>DUKHCONP1AZ5ELFF4055</t>
  </si>
  <si>
    <t>gTNLhKU/R6Sh6gY0+r0t1g</t>
  </si>
  <si>
    <t>DUKHCONP1AZ5ELFF4050</t>
  </si>
  <si>
    <t>a0zZ8tM1SeaLjKcHWCqf0w</t>
  </si>
  <si>
    <t>DUKHCONP1AZ5PLFF4325</t>
  </si>
  <si>
    <t>oZiSLR3JQ6e4x62Mtdn4SQ</t>
  </si>
  <si>
    <t>DUKHCONP1AZ5PLFF4330</t>
  </si>
  <si>
    <t>eBcoWufVSK+tivFMHZ9QRg</t>
  </si>
  <si>
    <t>DUKHCONP1AZ5PLFF4335</t>
  </si>
  <si>
    <t>ZqRxtiX6Q+2xERALHcga6Q</t>
  </si>
  <si>
    <t>DUKHCONP1AZ5PLFF4340</t>
  </si>
  <si>
    <t>tTNZb7FmQ76+v/zCjmXSiQ</t>
  </si>
  <si>
    <t>DUKHCONP1AZ5PLRF4345</t>
  </si>
  <si>
    <t>XqWaPZK3QS6X9RKCS845ew</t>
  </si>
  <si>
    <t>DUKHCONP1AZ5PLRF4350</t>
  </si>
  <si>
    <t>xbC2J0AORdeaaSAOZbHaLQ</t>
  </si>
  <si>
    <t>DUKHCONP1AZ5PLRF4355</t>
  </si>
  <si>
    <t>fOzzMreURx6WnFimj1Qdtg</t>
  </si>
  <si>
    <t>DUKHCONP1AZ5PLGF4305</t>
  </si>
  <si>
    <t>mAgG7YRqTKyA73fjlZA7mg</t>
  </si>
  <si>
    <t>DUKHCONP1AZ5PLGF4310</t>
  </si>
  <si>
    <t>2+4kaR1vRBmc5wjyzocmdA</t>
  </si>
  <si>
    <t>DUKHCONP1AZ5PLGF4315</t>
  </si>
  <si>
    <t>z1opUDO4T1mU3BlRgqGq4w</t>
  </si>
  <si>
    <t>DUKHCONP1AZ5PLGF4320</t>
  </si>
  <si>
    <t>LjauT7fgQ0a5xmR/K64OSw</t>
  </si>
  <si>
    <t>DUKHCONP1AZ5PLUG4300</t>
  </si>
  <si>
    <t>n2RV86MhRXqyQCscWpPHLQ</t>
  </si>
  <si>
    <t>DUKHCONP1AZ5ACRF4630</t>
  </si>
  <si>
    <t>XFeHwb5jSP+cBMWutDfxiw</t>
  </si>
  <si>
    <t>DUKHCONP1AZ5ACRF4635</t>
  </si>
  <si>
    <t>M4ei5OdHQHSMqnkC4v6EFg</t>
  </si>
  <si>
    <t>DUKHCONP1AZ5ACFF4615</t>
  </si>
  <si>
    <t>dFqxfMLgQ4G80d31zke3HQ</t>
  </si>
  <si>
    <t>DUKHCONP1AZ5ACFF4620</t>
  </si>
  <si>
    <t>0MaaR37xRw+qsPXcQgMKEg</t>
  </si>
  <si>
    <t>DUKHCONP1AZ5ACFF4625</t>
  </si>
  <si>
    <t>Y5e4ecBBTLu4zfN8Sub4Tg</t>
  </si>
  <si>
    <t>DUKHCONP1AZ5ACGF4600</t>
  </si>
  <si>
    <t>RlLq8SIWQfq+Mdqah0wwcQ</t>
  </si>
  <si>
    <t>DUKHCONP1AZ5ACGF4605</t>
  </si>
  <si>
    <t>01f8oBusTnSN5c7PzUWBAQ</t>
  </si>
  <si>
    <t>DUKHCONP1AZ5ACGF4610</t>
  </si>
  <si>
    <t>jEmyVHAiQSSPzun08vIGXw</t>
  </si>
  <si>
    <t>DUKHCONP1AZ5STFF2020</t>
  </si>
  <si>
    <t>Nhv10ApQTPaWsirXMjNiwA</t>
  </si>
  <si>
    <t>DUKHCONP1AZ5STFF2025</t>
  </si>
  <si>
    <t>WKae8j2ESWSAcp0+uW9pLA</t>
  </si>
  <si>
    <t>DUKHCONP1AZ5STFF2030</t>
  </si>
  <si>
    <t>FvdlaGvDT62fifdEsWcf0w</t>
  </si>
  <si>
    <t>DUKHCONP1AZ5STFF2035</t>
  </si>
  <si>
    <t>siu9Sd61SbSQ5Gn/rbTXgQ</t>
  </si>
  <si>
    <t>DUKHCONP1AZ5STGF2000</t>
  </si>
  <si>
    <t>Oa2a3BHWQfC/u5jQgABCvw</t>
  </si>
  <si>
    <t>DUKHCONP1AZ5STGF2005</t>
  </si>
  <si>
    <t>DeiiRbxxTe26EYjbIPSpbg</t>
  </si>
  <si>
    <t>DUKHCONP1AZ5STGF2010</t>
  </si>
  <si>
    <t>ukpLHp5BQJaY+/rGdYMkjg</t>
  </si>
  <si>
    <t>DUKHCONP1AZ5STGF2015</t>
  </si>
  <si>
    <t>4oKI9cBESn6Qp0+KFCh4FA</t>
  </si>
  <si>
    <t>DUKHCONP1AZ5STRF2040</t>
  </si>
  <si>
    <t>VHKmaX+JTDKWpahaOP7jcg</t>
  </si>
  <si>
    <t>DUKHCONP1AZ5STRF2045</t>
  </si>
  <si>
    <t>aUIpbwTZRw+sQ/fCPUX5ng</t>
  </si>
  <si>
    <t>DUKHCONP1AZ5STRF2050</t>
  </si>
  <si>
    <t>fUXafp9IQaOB3uoBuUXkOQ</t>
  </si>
  <si>
    <t>DUKHCONP1AZ5STRF2055</t>
  </si>
  <si>
    <t>us27c54xSECtzY3r5QGWWA</t>
  </si>
  <si>
    <t>DUKHCONP1AZ5STRF2060</t>
  </si>
  <si>
    <t>XX49zBtxSQKoafRpzwvv7Q</t>
  </si>
  <si>
    <t>DUKHCONP1AZ5STRF2065</t>
  </si>
  <si>
    <t>ywK0dtnLTDyBA4O/0pQVww</t>
  </si>
  <si>
    <t>DUKHCONP1AZ5STUG1035</t>
  </si>
  <si>
    <t>iTohvNiZR9qDscgEBGurdw</t>
  </si>
  <si>
    <t>DUKHCONP1AZ5STUG1040</t>
  </si>
  <si>
    <t>QUb58SxDTBmneCCX/dtiDA</t>
  </si>
  <si>
    <t>DUKHCONP1AZ5STUG1045</t>
  </si>
  <si>
    <t>vpsApO+uQ3aOYdZt4Rq3DA</t>
  </si>
  <si>
    <t>DUKHCONP1AZ5STUG1000</t>
  </si>
  <si>
    <t>r+m+5W+eRxypUQpNqswjoQ</t>
  </si>
  <si>
    <t>DUKHCONP1AZ5STUG1005</t>
  </si>
  <si>
    <t>aPcRuf+5TqOY7Wcm/IOZ9Q</t>
  </si>
  <si>
    <t>DUKHCONP1AZ5STUG1010</t>
  </si>
  <si>
    <t>oziymU5oRw2AlglK+OWq8g</t>
  </si>
  <si>
    <t>DUKHCONP1AZ5STUG1015</t>
  </si>
  <si>
    <t>IEgJ7HeCQWiLVwvLaQHXIw</t>
  </si>
  <si>
    <t>DUKHCONP1AZ5STUG1020</t>
  </si>
  <si>
    <t>oDzRdASFTPKbjL8J9M9xjA</t>
  </si>
  <si>
    <t>DUKHCONP1AZ5STUG1025</t>
  </si>
  <si>
    <t>ENDJbHIlTE27Mq2C6+60lA</t>
  </si>
  <si>
    <t>DUKHCONP1AZ5STUG1030</t>
  </si>
  <si>
    <t>C9Nv8D0FTjmxs9bE/uJl7A</t>
  </si>
  <si>
    <t>DUKHCONP1AZ5AREL3665</t>
  </si>
  <si>
    <t>zZbkRXiVTj6a9QH8phlhUQ</t>
  </si>
  <si>
    <t>DUKHCONP1AZ5AREL3670</t>
  </si>
  <si>
    <t>TornF2ORTwOl513vZ9hf2g</t>
  </si>
  <si>
    <t>DUKHCONP1AZ5AREL3680</t>
  </si>
  <si>
    <t>8Ro/5IU1Q9KbLIAptI2LrQ</t>
  </si>
  <si>
    <t>DUKHCONP1AZ5ARRF3630</t>
  </si>
  <si>
    <t>a7dLVe4DQCaC3bMLa9+Lyg</t>
  </si>
  <si>
    <t>DUKHCONP1AZ5ARRF3635</t>
  </si>
  <si>
    <t>DUKHCONP1AZ5ARRF3640</t>
  </si>
  <si>
    <t>vE59bd0+Tkah4ZnWPsovrQ</t>
  </si>
  <si>
    <t>DUKHCONP1AZ5ARRF3645</t>
  </si>
  <si>
    <t>ACjb0seVSNGer+N7MRG11Q</t>
  </si>
  <si>
    <t>DUKHCONP1AZ5ARRF3655</t>
  </si>
  <si>
    <t>MxxV3qITRWiiTRjIw/OnaQ</t>
  </si>
  <si>
    <t>DUKHCONP1AZ5ARRF3650</t>
  </si>
  <si>
    <t>fvffPyC/RRCL++kM8ashPA</t>
  </si>
  <si>
    <t>DUKHCONP1AZ5ARRF3660</t>
  </si>
  <si>
    <t>UtcnL+CbQkyRDYMhrCjKUQ</t>
  </si>
  <si>
    <t>DUKHCONP1AZ5ARGF3000</t>
  </si>
  <si>
    <t>0B8taPJSR9GVm9hbytTw1g</t>
  </si>
  <si>
    <t>DUKHCONP1AZ5ARGF3005</t>
  </si>
  <si>
    <t>7YwDtIIIRLeArgRopPMEhA</t>
  </si>
  <si>
    <t>DUKHCONP1AZ5ARGF3010</t>
  </si>
  <si>
    <t>RGp/y6eyQMeRw+ONfND5kw</t>
  </si>
  <si>
    <t>DUKHCONP1AZ5ARGF3015</t>
  </si>
  <si>
    <t>SsH9zPy3QQ2wSOA0uD2ITg</t>
  </si>
  <si>
    <t>DUKHCONP1AZ5ARGF3030</t>
  </si>
  <si>
    <t>g4BgEJPTTruEdd3KEu9K/g</t>
  </si>
  <si>
    <t>DUKHCONP1AZ5ARGF3020</t>
  </si>
  <si>
    <t>bYCtbzniSVSbmA/sAKiHQg</t>
  </si>
  <si>
    <t>DUKHCONP1AZ5ARGF3025</t>
  </si>
  <si>
    <t>tIdlO45aQWmn3hdjAaI93Q</t>
  </si>
  <si>
    <t>DUKHCONP1AZ5ARGF3040</t>
  </si>
  <si>
    <t>WGYvpqoHSxGm/Sa3Fl6QMQ</t>
  </si>
  <si>
    <t>DUKHCONP1AZ5ARGF3035</t>
  </si>
  <si>
    <t>c5WmWK/4TuSwWLryYQNstw</t>
  </si>
  <si>
    <t>DUKHCONP1AZ5ARGF3050</t>
  </si>
  <si>
    <t>B2VQB5Z7TLOuj5TfwIS1EQ</t>
  </si>
  <si>
    <t>DUKHCONP1AZ5ARGF3045</t>
  </si>
  <si>
    <t>5w5I0Th1Q7iJzX4YjvWgIg</t>
  </si>
  <si>
    <t>DUKHCONP1AZ5ARGF3055</t>
  </si>
  <si>
    <t>mtB3wUoJTGS17QpoE8KYfw</t>
  </si>
  <si>
    <t>DUKHCONP1AZ5ARGF3060</t>
  </si>
  <si>
    <t>58KAQuP8SF+zENkAgMjydw</t>
  </si>
  <si>
    <t>DUKHCONP1AZ5ARGF3065</t>
  </si>
  <si>
    <t>LX8JcwnNR9GuADzQ4d/CkA</t>
  </si>
  <si>
    <t>DUKHCONP1AZ5ARGF3070</t>
  </si>
  <si>
    <t>AjshabO6Qtyau+irS6dpnw</t>
  </si>
  <si>
    <t>DUKHCONP1AZ5ARGF3080</t>
  </si>
  <si>
    <t>oE3x+ghtQnaFJGp61L5T2Q</t>
  </si>
  <si>
    <t>DUKHCONP1AZ5ARGF3075</t>
  </si>
  <si>
    <t>iHquyGKWTsurW1SI4UPOIg</t>
  </si>
  <si>
    <t>DUKHCONP1AZ5ARGF3090</t>
  </si>
  <si>
    <t>6A4QU7M5SIeYaZUuU5ZUXA</t>
  </si>
  <si>
    <t>DUKHCONP1AZ5ARGF3085</t>
  </si>
  <si>
    <t>FLDWK1C8Quu9KRCDH2R2hA</t>
  </si>
  <si>
    <t>DUKHCONP1AZ5ARGF3095</t>
  </si>
  <si>
    <t>bn53RzkWQL2OQR0lPq+k5A</t>
  </si>
  <si>
    <t>DUKHCONP1AZ5ARFF3300</t>
  </si>
  <si>
    <t>DUKHCONP1AZ5ARFF3305</t>
  </si>
  <si>
    <t>et69NYlqS6KMwVGDA7rYqg</t>
  </si>
  <si>
    <t>DUKHCONP1AZ5ARFF3310</t>
  </si>
  <si>
    <t>3uuVuXdTT7aiUzCczxuyyQ</t>
  </si>
  <si>
    <t>DUKHCONP1AZ5ARFF3315</t>
  </si>
  <si>
    <t>K3kzNsffQkK/OjfOoPqVLA</t>
  </si>
  <si>
    <t>DUKHCONP1AZ5ARFF3330</t>
  </si>
  <si>
    <t>NoreR+RuTKa0k4PmiB1TTg</t>
  </si>
  <si>
    <t>DUKHCONP1AZ5ARFF3320</t>
  </si>
  <si>
    <t>Ka37s9RYR6SL4hTPZFqfbQ</t>
  </si>
  <si>
    <t>DUKHCONP1AZ5ARFF3325</t>
  </si>
  <si>
    <t>yACYLeSlSSSu0XwiSZdyjw</t>
  </si>
  <si>
    <t>DUKHCONP1AZ5ARFF3335</t>
  </si>
  <si>
    <t>j9GyVVoLTuuI0D5C/njxng</t>
  </si>
  <si>
    <t>DUKHCONP1AZ5ARFF3350</t>
  </si>
  <si>
    <t>G5hAN/aXTdGRMGpe+YJe5A</t>
  </si>
  <si>
    <t>DUKHCONP1AZ5ARFF3345</t>
  </si>
  <si>
    <t>/hfpUA43Sy6pCR8JBbJAKQ</t>
  </si>
  <si>
    <t>DUKHCONP1AZ5ARFF3360</t>
  </si>
  <si>
    <t>8kiav5NnT0O+NIt2smw27g</t>
  </si>
  <si>
    <t>DUKHCONP1AZ5ARFF3365</t>
  </si>
  <si>
    <t>sjH0kZomS+OA3C9UhXynzw</t>
  </si>
  <si>
    <t>DUKHCONP1AZ5ARFF3370</t>
  </si>
  <si>
    <t>a9Rt5lP4S4C3/L9UpqEuKA</t>
  </si>
  <si>
    <t>DUKHCONP1AZ5ARFF3380</t>
  </si>
  <si>
    <t>JGC4EWcSSJGko24Q/Kr65A</t>
  </si>
  <si>
    <t>DUKHCONP1AZ5ARFF3375</t>
  </si>
  <si>
    <t>R00pGoEqRjuVCnAgx1htCw</t>
  </si>
  <si>
    <t>DUKHCONP1AZ5ARFF3390</t>
  </si>
  <si>
    <t>IImk+bJ0S6erOJNw6uPEWQ</t>
  </si>
  <si>
    <t>DUKHCONP1AZ5ARFF3385</t>
  </si>
  <si>
    <t>uVAyKULASUm0xWyun6L50g</t>
  </si>
  <si>
    <t>DUKHCONP1AZ5ARFF3395</t>
  </si>
  <si>
    <t>z9E6ppbfRa2a9HqJGCMmAw</t>
  </si>
  <si>
    <t>DUKHCONP1AZ5ARRF3600</t>
  </si>
  <si>
    <t>pXcDPJJsT66KLE2xgxjTKg</t>
  </si>
  <si>
    <t>DUKHCONP1AZ5ARRF3605</t>
  </si>
  <si>
    <t>vcCWsuofS5C2gVzcWz2OAA</t>
  </si>
  <si>
    <t>DUKHCONP1AZ5ARRF3610</t>
  </si>
  <si>
    <t>8gj35HkTTNOMGegiaz2Gag</t>
  </si>
  <si>
    <t>DUKHCONP1AZ5ARRF3695</t>
  </si>
  <si>
    <t>HvwMFu6lRFqL8Lo8LsWOEg</t>
  </si>
  <si>
    <t>DUKHCONP1AZ5ARRF3620</t>
  </si>
  <si>
    <t>R3/7nfkkSj6egnp5jNBCQw</t>
  </si>
  <si>
    <t>DUKHCONP1AZ9WEEX5035</t>
  </si>
  <si>
    <t>0Aa03b59QDyx0QmOIQnAOQ</t>
  </si>
  <si>
    <t>DUKHCONP1AZ9WEEX5040</t>
  </si>
  <si>
    <t>TCRAmb3ERsWU/wgi6EkLRw</t>
  </si>
  <si>
    <t>DUKHCONP1AZ9WEEX5045</t>
  </si>
  <si>
    <t>Y0MfhXMRT0GBnoUW02ueGw</t>
  </si>
  <si>
    <t>DUKHCONP1AZ9WEEX5050</t>
  </si>
  <si>
    <t>3MwAIIkSQy+Rv8FnA55j7Q</t>
  </si>
  <si>
    <t>DUKHCONP1AZ9WEEX5060</t>
  </si>
  <si>
    <t>UbaTNGlyRZaWkg11Zfz/qw</t>
  </si>
  <si>
    <t>DUKHCONP1AZ9WEEX5065</t>
  </si>
  <si>
    <t>8PrU+U3BTjOGmVaMqbeogg</t>
  </si>
  <si>
    <t>DUKHCONP1AZ9WEEX5030</t>
  </si>
  <si>
    <t>S1t6ffYhS1GeVvdGCInfgQ</t>
  </si>
  <si>
    <t>DUKHCONP1AZ9HDEX5090</t>
  </si>
  <si>
    <t>6xC1tf9GQcGmgpxIFY/Z6w</t>
  </si>
  <si>
    <t>DUKHCONP1AZ9HDEX5095</t>
  </si>
  <si>
    <t>XV0O3MusRjGfwoKWSvEumg</t>
  </si>
  <si>
    <t>DUKHCONP1AZ9HDEX5100</t>
  </si>
  <si>
    <t>9i5tmjb7SC6tKVIo0iY4Ag</t>
  </si>
  <si>
    <t>DUKHCONP1AZ9SLEX5105</t>
  </si>
  <si>
    <t>auOD0ScVROOmmzoIbcmKOQ</t>
  </si>
  <si>
    <t>DUKHCONP1AZ9SLEX5110</t>
  </si>
  <si>
    <t>CaE/o+xZTwy7EVDFLC5wmA</t>
  </si>
  <si>
    <t>DUKHCONP1AZ9MSEX5335</t>
  </si>
  <si>
    <t>dyqQlptaRV29JmLfKGdVDw</t>
  </si>
  <si>
    <t>DUKHCONP1AZ9MSEX5020</t>
  </si>
  <si>
    <t>QMvBqi2gTdCfz9XeusLl/g</t>
  </si>
  <si>
    <t>DUKHCONP1AZ9MSEX5025</t>
  </si>
  <si>
    <t>88K2qyWcReqBSuazvfsTZQ</t>
  </si>
  <si>
    <t>DUKHCONP1AZ9MSEX5015</t>
  </si>
  <si>
    <t>uWLWkwQYQAKCgM2PiFYjlQ</t>
  </si>
  <si>
    <t>DUKHCONP1AZ9MSEX5000</t>
  </si>
  <si>
    <t>arC4uHZTR92DK2dH5K+acQ</t>
  </si>
  <si>
    <t>DUKHCONP1AZ9MSEX5005</t>
  </si>
  <si>
    <t>pnm6cnLIRzOXmDGTUx9vkg</t>
  </si>
  <si>
    <t>DUKHCONP1AZ9MSEX5010</t>
  </si>
  <si>
    <t>fTtSliaETlCTqIL/Ic9aCg</t>
  </si>
  <si>
    <t>DUKHCONP1AZ9ACTC8000</t>
  </si>
  <si>
    <t>RnO8xAOpS7q9Y5yXsQVlxg</t>
  </si>
  <si>
    <t>DUKHCONP1AZ9ELTC8010</t>
  </si>
  <si>
    <t>4/akdkDsSVWr1l94w9G7DA</t>
  </si>
  <si>
    <t>DUKHCONP1AZ9PLTC8005</t>
  </si>
  <si>
    <t>afFUzvO9RMOE4+jC+YBDug</t>
  </si>
  <si>
    <t>DUKHCONP1AZ9PLFF4325</t>
  </si>
  <si>
    <t>Dsdo6y7YT7SL8r6epOejHg</t>
  </si>
  <si>
    <t>DUKHCONP1AZ9PLFF4330</t>
  </si>
  <si>
    <t>XQP3yBQFRbSMEvHNehcn4A</t>
  </si>
  <si>
    <t>DUKHCONP1AZ9PLFF4335</t>
  </si>
  <si>
    <t>fuc63KdiRuO51bdU1B4Z/Q</t>
  </si>
  <si>
    <t>DUKHCONP1AZ9PLFF4340</t>
  </si>
  <si>
    <t>j366OIuJQpWaszjHjHXOdQ</t>
  </si>
  <si>
    <t>DUKHCONP1AZ9PLGF4305</t>
  </si>
  <si>
    <t>ZPRYgzmzTIG61SlHIKYCsw</t>
  </si>
  <si>
    <t>DUKHCONP1AZ9PLGF4310</t>
  </si>
  <si>
    <t>/2PExLhbTsqqUf5375RcRg</t>
  </si>
  <si>
    <t>DUKHCONP1AZ9PLGF4315</t>
  </si>
  <si>
    <t>Zi3vH3K/Q4W8u1RC2gwypw</t>
  </si>
  <si>
    <t>DUKHCONP1AZ9PLGF4320</t>
  </si>
  <si>
    <t>43G4NX80Rhy56qSIy7klMw</t>
  </si>
  <si>
    <t>DUKHCONP1AZ9PLUG4300</t>
  </si>
  <si>
    <t>CQ0++FjsR4a0iM5IOEshSA</t>
  </si>
  <si>
    <t>DUKHCONP1AZ9PLRF4345</t>
  </si>
  <si>
    <t>CGnpblrzSESAZZzPlM0GWQ</t>
  </si>
  <si>
    <t>DUKHCONP1AZ9PLRF4350</t>
  </si>
  <si>
    <t>OFSSwShgT4CXt5Gf0pdnKg</t>
  </si>
  <si>
    <t>DUKHCONP1AZ9PLRF4355</t>
  </si>
  <si>
    <t>IvM5I04TSXa69oWVDrIOvw</t>
  </si>
  <si>
    <t>DUKHCONP1AZ9ELFF4035</t>
  </si>
  <si>
    <t>xjMaI8JAQ4q5hZopMxHxaQ</t>
  </si>
  <si>
    <t>DUKHCONP1AZ9ELFF4040</t>
  </si>
  <si>
    <t>m5iJ+0sbS76gMKKzE8vsPg</t>
  </si>
  <si>
    <t>DUKHCONP1AZ9ELFF4045</t>
  </si>
  <si>
    <t>/7VxRGWCTOqMbG+3SWp57w</t>
  </si>
  <si>
    <t>DUKHCONP1AZ9ELFF4060</t>
  </si>
  <si>
    <t>fyZx7ZVXTxmoCgFsxREaUQ</t>
  </si>
  <si>
    <t>DUKHCONP1AZ9ELFF4065</t>
  </si>
  <si>
    <t>1mCQb+32QN6V7spyCm1Wpw</t>
  </si>
  <si>
    <t>DUKHCONP1AZ9ELFF4055</t>
  </si>
  <si>
    <t>oYpPfpvXQzOZpcC8FhwZ9w</t>
  </si>
  <si>
    <t>DUKHCONP1AZ9ELFF4050</t>
  </si>
  <si>
    <t>S1pu0ke/TyOAsGMO3s01zQ</t>
  </si>
  <si>
    <t>DUKHCONP1AZ9ELGF4000</t>
  </si>
  <si>
    <t>oipdp665SpyRJftGGI4Lqg</t>
  </si>
  <si>
    <t>DUKHCONP1AZ9ELGF4005</t>
  </si>
  <si>
    <t>yerjNK/WTlemNxmn6uKmzQ</t>
  </si>
  <si>
    <t>DUKHCONP1AZ9ELGF4010</t>
  </si>
  <si>
    <t>359xiebRSyqUiJiZUexWKg</t>
  </si>
  <si>
    <t>DUKHCONP1AZ9ELGF4020</t>
  </si>
  <si>
    <t>NS4AIIt8Tam2JSoGS7yl+A</t>
  </si>
  <si>
    <t>DUKHCONP1AZ9ELGF4025</t>
  </si>
  <si>
    <t>7THxEovvStG/m2krTqXKBg</t>
  </si>
  <si>
    <t>DUKHCONP1AZ9ELGF4015</t>
  </si>
  <si>
    <t>Og1siRPPT1KOntglbZHXWA</t>
  </si>
  <si>
    <t>DUKHCONP1AZ9ELGF4030</t>
  </si>
  <si>
    <t>i1GHa/P9RQ+CPAi9ILjoBw</t>
  </si>
  <si>
    <t>DUKHCONP1AZ9ELRF4070</t>
  </si>
  <si>
    <t>x/8N+AG3SWO7AlvF1KgdOw</t>
  </si>
  <si>
    <t>DUKHCONP1AZ9ELRF4075</t>
  </si>
  <si>
    <t>c9xjCQU+Qt+kDdXtSR4LJw</t>
  </si>
  <si>
    <t>DUKHCONP1AZ9ACGF4600</t>
  </si>
  <si>
    <t>dYRCZB6OTg64iKz66nV4TA</t>
  </si>
  <si>
    <t>DUKHCONP1AZ9ACGF4605</t>
  </si>
  <si>
    <t>Q+eOCx4aSQay8gc0M4CX5Q</t>
  </si>
  <si>
    <t>DUKHCONP1AZ9ACGF4610</t>
  </si>
  <si>
    <t>6Oy/YhtRR4qpz1WyWvK/6Q</t>
  </si>
  <si>
    <t>DUKHCONP1AZ9ACRF4630</t>
  </si>
  <si>
    <t>XP/WM/6XRVWXebPeprJM7A</t>
  </si>
  <si>
    <t>DUKHCONP1AZ9ACRF4635</t>
  </si>
  <si>
    <t>QRbU/bBRTPSeizaBLCdV+A</t>
  </si>
  <si>
    <t>DUKHCONP1AZ9ACFF4615</t>
  </si>
  <si>
    <t>2YGbfbwvQVSXhz4FdR1T7A</t>
  </si>
  <si>
    <t>DUKHCONP1AZ9ACFF4620</t>
  </si>
  <si>
    <t>IATrb7TvSzqKFj/VaaacAQ</t>
  </si>
  <si>
    <t>DUKHCONP1AZ9ACFF4625</t>
  </si>
  <si>
    <t>pDwptm9XQQGsS66WJ2apeA</t>
  </si>
  <si>
    <t>DUKHCONP1AZ9AREL3665</t>
  </si>
  <si>
    <t>OyrgRi2QRCaI5iEfZt96rA</t>
  </si>
  <si>
    <t>DUKHCONP1AZ9AREL3670</t>
  </si>
  <si>
    <t>85E8W7zpTsmXlS3fvs+XZg</t>
  </si>
  <si>
    <t>DUKHCONP1AZ9AREL3680</t>
  </si>
  <si>
    <t>0fZ5l4YsRYSsJcinp+JNSw</t>
  </si>
  <si>
    <t>DUKHCONP1AZ9ARRF3635</t>
  </si>
  <si>
    <t>OxuI+ykDSvWp++U12XAQQA</t>
  </si>
  <si>
    <t>DUKHCONP1AZ9ARRF3640</t>
  </si>
  <si>
    <t>na/LpHJhT6CSwTOJZvwfBA</t>
  </si>
  <si>
    <t>DUKHCONP1AZ9ARRF3645</t>
  </si>
  <si>
    <t>PtBeBEEmQQ2lXHo/7t/8Ig</t>
  </si>
  <si>
    <t>DUKHCONP1AZ9ARRF3655</t>
  </si>
  <si>
    <t>mllFZqabTjiNKrh9KuHiFA</t>
  </si>
  <si>
    <t>DUKHCONP1AZ9ARRF3650</t>
  </si>
  <si>
    <t>YFC6c2I1Tj6lsuu9ND5ZUw</t>
  </si>
  <si>
    <t>DUKHCONP1AZ9ARRF3660</t>
  </si>
  <si>
    <t>N8yz9DfASIOPj1ELjwjxSg</t>
  </si>
  <si>
    <t>DUKHCONP1AZ9ARRF3630</t>
  </si>
  <si>
    <t>lSLrtpUIRTi8RN3t3G8OOA</t>
  </si>
  <si>
    <t>DUKHCONP1AZ9ARGF3000</t>
  </si>
  <si>
    <t>Y988BpTgTwCeeXKiHdvU+A</t>
  </si>
  <si>
    <t>DUKHCONP1AZ9ARGF3005</t>
  </si>
  <si>
    <t>esIsjy03Sv+BaN/LyAIdQA</t>
  </si>
  <si>
    <t>DUKHCONP1AZ9ARGF3010</t>
  </si>
  <si>
    <t>VMFXEnnCR+SyIjRCO699Vw</t>
  </si>
  <si>
    <t>DUKHCONP1AZ9ARGF3015</t>
  </si>
  <si>
    <t>gFRHKXksTFuiODGx8/CpBQ</t>
  </si>
  <si>
    <t>DUKHCONP1AZ9ARGF3030</t>
  </si>
  <si>
    <t>mV9PDfO+SaGP8CvprA7Gww</t>
  </si>
  <si>
    <t>DUKHCONP1AZ9ARGF3020</t>
  </si>
  <si>
    <t>Z+kmFIkzSk6P70D/+sPByA</t>
  </si>
  <si>
    <t>DUKHCONP1AZ9ARGF3025</t>
  </si>
  <si>
    <t>EmebZFTxSlay1l80bxa4AQ</t>
  </si>
  <si>
    <t>DUKHCONP1AZ9ARGF3040</t>
  </si>
  <si>
    <t>auq2gUqyT3eTe07hhKsm1A</t>
  </si>
  <si>
    <t>DUKHCONP1AZ9ARGF3035</t>
  </si>
  <si>
    <t>xFmestIGQuC3sfcipLTUDA</t>
  </si>
  <si>
    <t>DUKHCONP1AZ9ARGF3050</t>
  </si>
  <si>
    <t>IJfP65BaSVO62CkwtOGMDA</t>
  </si>
  <si>
    <t>DUKHCONP1AZ9ARGF3045</t>
  </si>
  <si>
    <t>fy4CnzzsQbubu+svVxU/Vg</t>
  </si>
  <si>
    <t>DUKHCONP1AZ9ARGF3055</t>
  </si>
  <si>
    <t>eJJfpG++T4KKk49Ti45hXg</t>
  </si>
  <si>
    <t>DUKHCONP1AZ9ARGF3060</t>
  </si>
  <si>
    <t>NLhTn3I+QsOZgUOwi+5r4A</t>
  </si>
  <si>
    <t>DUKHCONP1AZ9ARGF3065</t>
  </si>
  <si>
    <t>AdMrTKf/SG+V5vyTKRBCuQ</t>
  </si>
  <si>
    <t>DUKHCONP1AZ9ARGF3070</t>
  </si>
  <si>
    <t>fZrZN3CNSZKksSFmZ3VM8Q</t>
  </si>
  <si>
    <t>DUKHCONP1AZ9ARGF3080</t>
  </si>
  <si>
    <t>Nntu1wfhRsWzQDPHgzAAEA</t>
  </si>
  <si>
    <t>DUKHCONP1AZ9ARGF3075</t>
  </si>
  <si>
    <t>lQRQzEdpQ/+BKhEMZgAIyw</t>
  </si>
  <si>
    <t>DUKHCONP1AZ9ARGF3090</t>
  </si>
  <si>
    <t>XepbsXcBSYaQj5DzdwVjtQ</t>
  </si>
  <si>
    <t>DUKHCONP1AZ9ARGF3085</t>
  </si>
  <si>
    <t>TpdCWl2bTnaqtz+ZR4UoCQ</t>
  </si>
  <si>
    <t>DUKHCONP1AZ9ARGF3095</t>
  </si>
  <si>
    <t>0RM2vI35RWCTxiCNT6ON3A</t>
  </si>
  <si>
    <t>DUKHCONP1AZ9ARRF3600</t>
  </si>
  <si>
    <t>1M7YB5ArQ7+HklOjWYdLvA</t>
  </si>
  <si>
    <t>DUKHCONP1AZ9ARRF3605</t>
  </si>
  <si>
    <t>imWYgBqsSXyabTNVL4sjDA</t>
  </si>
  <si>
    <t>DUKHCONP1AZ9ARRF3610</t>
  </si>
  <si>
    <t>HmWLhy5YRrC8vsNPmMzNCw</t>
  </si>
  <si>
    <t>DUKHCONP1AZ9ARRF3695</t>
  </si>
  <si>
    <t>mzw0qAP8RoyGuYPBpjMs5Q</t>
  </si>
  <si>
    <t>DUKHCONP1AZ9ARRF3620</t>
  </si>
  <si>
    <t>9cks8qidQtqnkxBr1PEmfg</t>
  </si>
  <si>
    <t>DUKHCONP1AZ9ARFF3345</t>
  </si>
  <si>
    <t>krRezLcsRNKmWpDm9tYSCw</t>
  </si>
  <si>
    <t>DUKHCONP1AZ9ARFF3360</t>
  </si>
  <si>
    <t>d9MtHR8nQGmB0CDiJbXFuA</t>
  </si>
  <si>
    <t>DUKHCONP1AZ9ARFF3365</t>
  </si>
  <si>
    <t>lEdGnlW9RnipyKLWG18uZg</t>
  </si>
  <si>
    <t>DUKHCONP1AZ9ARFF3370</t>
  </si>
  <si>
    <t>kbBycXN+TMyI7jhlPUTswA</t>
  </si>
  <si>
    <t>DUKHCONP1AZ9ARFF3380</t>
  </si>
  <si>
    <t>5UCOLe0KTOe2NYOqEllCCQ</t>
  </si>
  <si>
    <t>DUKHCONP1AZ9ARFF3375</t>
  </si>
  <si>
    <t>u6YZq7oISAukNgAW1uDE5A</t>
  </si>
  <si>
    <t>DUKHCONP1AZ9ARFF3390</t>
  </si>
  <si>
    <t>USvVoopWTXOmWSn26fnldw</t>
  </si>
  <si>
    <t>DUKHCONP1AZ9ARFF3385</t>
  </si>
  <si>
    <t>DCGAxFxmSq+LFjSMR7VX6A</t>
  </si>
  <si>
    <t>DUKHCONP1AZ9ARFF3395</t>
  </si>
  <si>
    <t>Z25LA+pLRs6aFIq6kK5w9Q</t>
  </si>
  <si>
    <t>DUKHCONP1AZ9ARFF3300</t>
  </si>
  <si>
    <t>PQlOtgtnSXSopkwmZZJKWw</t>
  </si>
  <si>
    <t>DUKHCONP1AZ9ARFF3305</t>
  </si>
  <si>
    <t>VE20ydFvTiCcEUd12MYJfg</t>
  </si>
  <si>
    <t>DUKHCONP1AZ9ARFF3310</t>
  </si>
  <si>
    <t>8Vs4OIh3TTqsXlDIWr5NeQ</t>
  </si>
  <si>
    <t>DUKHCONP1AZ9ARFF3315</t>
  </si>
  <si>
    <t>bONMjO8cSEywkGqALcs3og</t>
  </si>
  <si>
    <t>DUKHCONP1AZ9ARFF3330</t>
  </si>
  <si>
    <t>4wiVzD3XRXaByXkpmDeUaQ</t>
  </si>
  <si>
    <t>DUKHCONP1AZ9ARFF3320</t>
  </si>
  <si>
    <t>Z8AfkQy0TL6OQduoP1k8vQ</t>
  </si>
  <si>
    <t>DUKHCONP1AZ9ARFF3325</t>
  </si>
  <si>
    <t>33KISCFuScOqUar0SDPbwg</t>
  </si>
  <si>
    <t>DUKHCONP1AZ9ARFF3335</t>
  </si>
  <si>
    <t>Y7SL6aAEQpSegC/4hBwiIA</t>
  </si>
  <si>
    <t>DUKHCONP1AZ9ARFF3350</t>
  </si>
  <si>
    <t>gBHFbHPZRcGQ46Ze85Eylg</t>
  </si>
  <si>
    <t>DUKHCONP1AZ9STFF2020</t>
  </si>
  <si>
    <t>v5nVaFh3Tkuba3/X7659Mw</t>
  </si>
  <si>
    <t>DUKHCONP1AZ9STFF2025</t>
  </si>
  <si>
    <t>5sihZ6XSQVmVJQgDtIEqag</t>
  </si>
  <si>
    <t>DUKHCONP1AZ9STFF2030</t>
  </si>
  <si>
    <t>3043YnFhR3GdfmIUbs2g9w</t>
  </si>
  <si>
    <t>DUKHCONP1AZ9STFF2035</t>
  </si>
  <si>
    <t>BUUb6esXS+ej47/XA3RFlA</t>
  </si>
  <si>
    <t>DUKHCONP1AZ9STRF2040</t>
  </si>
  <si>
    <t>whFwgYhZRreC0ljpjsWkUA</t>
  </si>
  <si>
    <t>DUKHCONP1AZ9STRF2045</t>
  </si>
  <si>
    <t>SITPdw0rRayH0oxbkQDYMA</t>
  </si>
  <si>
    <t>DUKHCONP1AZ9STRF2050</t>
  </si>
  <si>
    <t>nPfax2qDTASdOFr+v0ND2g</t>
  </si>
  <si>
    <t>DUKHCONP1AZ9STRF2055</t>
  </si>
  <si>
    <t>NCXDOVeZT0Ca8m/f3nvNWA</t>
  </si>
  <si>
    <t>DUKHCONP1AZ9STRF2060</t>
  </si>
  <si>
    <t>6QvvQm9fRcaJs1io+llWeA</t>
  </si>
  <si>
    <t>DUKHCONP1AZ9STRF2065</t>
  </si>
  <si>
    <t>wfx6tmY6RYu0gu0ouysNdA</t>
  </si>
  <si>
    <t>DUKHCONP1AZ9STGF2000</t>
  </si>
  <si>
    <t>b/qL5hs6TRCvk/hwDjyVbQ</t>
  </si>
  <si>
    <t>DUKHCONP1AZ9STGF2005</t>
  </si>
  <si>
    <t>VXV1N2kPQFaMNRk8yjVDGg</t>
  </si>
  <si>
    <t>DUKHCONP1AZ9STGF2010</t>
  </si>
  <si>
    <t>f4FUiy8XRo+sfTPUOVACJw</t>
  </si>
  <si>
    <t>DUKHCONP1AZ9STGF2015</t>
  </si>
  <si>
    <t>mOtm1q8lQlWTNhGb0Csm5A</t>
  </si>
  <si>
    <t>DUKHCONP1AZ9STUG1015</t>
  </si>
  <si>
    <t>rF42Q3BZSLuomFLcJ2wD0Q</t>
  </si>
  <si>
    <t>DUKHCONP1AZ9STUG1020</t>
  </si>
  <si>
    <t>vuiD4bYFQau6ZmWK1KDkDA</t>
  </si>
  <si>
    <t>DUKHCONP1AZ9STUG1030</t>
  </si>
  <si>
    <t>38TZvIWaRamkrNPGdRkrcA</t>
  </si>
  <si>
    <t>DUKHCONP1AZ9STUG1035</t>
  </si>
  <si>
    <t>6TCG4T72Tc6WGoMCH8KBwg</t>
  </si>
  <si>
    <t>DUKHCONP1AZ9STUG1040</t>
  </si>
  <si>
    <t>nQqvmypPT+6WJBP1x318wQ</t>
  </si>
  <si>
    <t>DUKHCONP1AZ9STUG1045</t>
  </si>
  <si>
    <t>7wlbu3LRQAuMfJ3u8NWkNA</t>
  </si>
  <si>
    <t>DUKHCONP1AZ9STUG1025</t>
  </si>
  <si>
    <t>VdHqIcp1SqKuD6WLpKKshg</t>
  </si>
  <si>
    <t>DUKHCONP1AZ9STUG1000</t>
  </si>
  <si>
    <t>d4YdjpulSyquhbFWYANqzg</t>
  </si>
  <si>
    <t>DUKHCONP1AZ9STUG1005</t>
  </si>
  <si>
    <t>pJ9REf5IQ1ydmgXMCAJ7mg</t>
  </si>
  <si>
    <t>DUKHCONP1AZ9STUG1010</t>
  </si>
  <si>
    <t>Mofso5rOST6h219Y+TtuKg</t>
  </si>
  <si>
    <t>DUKHCONP1AZ6STUG1000</t>
  </si>
  <si>
    <t>EODDAwNvRvOmb4VHlnPaig</t>
  </si>
  <si>
    <t>DUKHCONP1AZ6STUG1005</t>
  </si>
  <si>
    <t>i4Xa2ETASRWXtc0qUko2ew</t>
  </si>
  <si>
    <t>DUKHCONP1AZ6STUG1010</t>
  </si>
  <si>
    <t>7M+DmV5uQAeVtlzr6sra9A</t>
  </si>
  <si>
    <t>DUKHCONP1AZ6STUG1015</t>
  </si>
  <si>
    <t>4OSagSOBTRyvFH/DeswHvw</t>
  </si>
  <si>
    <t>DUKHCONP1AZ6STUG1020</t>
  </si>
  <si>
    <t>xEAfFp68RTK0jyiK6ECm3Q</t>
  </si>
  <si>
    <t>DUKHCONP1AZ6STUG1025</t>
  </si>
  <si>
    <t>TO4YeJw8QEiz+GcWIIJe+Q</t>
  </si>
  <si>
    <t>DUKHCONP1AZ6STUG1030</t>
  </si>
  <si>
    <t>DGbhEloiRbOSgW5KuOA/zg</t>
  </si>
  <si>
    <t>DUKHCONP1AZ6STUG1035</t>
  </si>
  <si>
    <t>uRT9cBm/R+OxuvJFQXiXrQ</t>
  </si>
  <si>
    <t>DUKHCONP1AZ6STUG1040</t>
  </si>
  <si>
    <t>u0mqIas0QZqYp3mWEvo4bQ</t>
  </si>
  <si>
    <t>DUKHCONP1AZ6STUG1045</t>
  </si>
  <si>
    <t>C0EWmawaQMuqNF4g++6EnA</t>
  </si>
  <si>
    <t>DUKHCONP1AZ6STRF2040</t>
  </si>
  <si>
    <t>vWjqct22TpqCWs5pmWQkGw</t>
  </si>
  <si>
    <t>DUKHCONP1AZ6STRF2045</t>
  </si>
  <si>
    <t>DOHozTGKQMW4dxeLJIti5A</t>
  </si>
  <si>
    <t>DUKHCONP1AZ6STRF2050</t>
  </si>
  <si>
    <t>AMWIyHK8QUCnIHdZH6M3Ww</t>
  </si>
  <si>
    <t>DUKHCONP1AZ6STRF2055</t>
  </si>
  <si>
    <t>JnjoEeBCTg+PQPhYGkKm5A</t>
  </si>
  <si>
    <t>DUKHCONP1AZ6STRF2060</t>
  </si>
  <si>
    <t>CjC1W1rGRjemyp/sX70G4w</t>
  </si>
  <si>
    <t>DUKHCONP1AZ6STRF2065</t>
  </si>
  <si>
    <t>ww349yC1TgqYb3QOIsb1gQ</t>
  </si>
  <si>
    <t>DUKHCONP1AZ6STGF2015</t>
  </si>
  <si>
    <t>jhAIDYkaTI2nITEfa7osEg</t>
  </si>
  <si>
    <t>DUKHCONP1AZ6STGF2000</t>
  </si>
  <si>
    <t>HiFV7O9NTZ+527HvGUtNIw</t>
  </si>
  <si>
    <t>DUKHCONP1AZ6STGF2005</t>
  </si>
  <si>
    <t>7s4rmbD6QCyho+kgQ50oyA</t>
  </si>
  <si>
    <t>DUKHCONP1AZ6STGF2010</t>
  </si>
  <si>
    <t>9CaLrmvyS6KTLtT4mnz/mA</t>
  </si>
  <si>
    <t>DUKHCONP1AZ6STFF2020</t>
  </si>
  <si>
    <t>Wvlg9pCsTkisk0zEeEQ5uw</t>
  </si>
  <si>
    <t>DUKHCONP1AZ6STFF2025</t>
  </si>
  <si>
    <t>ZxKMNEWdRrqSQ4HuuG/APw</t>
  </si>
  <si>
    <t>DUKHCONP1AZ6STFF2030</t>
  </si>
  <si>
    <t>LmL3GPXOQkapj2nqsendUQ</t>
  </si>
  <si>
    <t>DUKHCONP1AZ6STFF2035</t>
  </si>
  <si>
    <t>i7kOFepvQliApsirTG8P9A</t>
  </si>
  <si>
    <t>DUKHCONP1AZ6ACTC8000</t>
  </si>
  <si>
    <t>D0Ef6cslTLqlYJzLpwZL9Q</t>
  </si>
  <si>
    <t>DUKHCONP1AZ6ELTC8010</t>
  </si>
  <si>
    <t>uw+e0t1yQHqiJTuzuAKepw</t>
  </si>
  <si>
    <t>DUKHCONP1AZ6PLTC8005</t>
  </si>
  <si>
    <t>D0PyQZajQP2UGSjAFrgW9Q</t>
  </si>
  <si>
    <t>DUKHCONP1AZ6WEEX5030</t>
  </si>
  <si>
    <t>BACBy+1YTNCxDSX2O4ELPA</t>
  </si>
  <si>
    <t>DUKHCONP1AZ6WEEX5035</t>
  </si>
  <si>
    <t>Kqd97/5rR+Wje4IGevb4GQ</t>
  </si>
  <si>
    <t>DUKHCONP1AZ6WEEX5040</t>
  </si>
  <si>
    <t>PCpsR42lS1Cfg+h2YbAX1A</t>
  </si>
  <si>
    <t>DUKHCONP1AZ6WEEX5045</t>
  </si>
  <si>
    <t>RNVSF7+kTeugKLbx9QOIRQ</t>
  </si>
  <si>
    <t>DUKHCONP1AZ6WEEX5050</t>
  </si>
  <si>
    <t>HQT1x/k9TfmfUOhZV6CdTg</t>
  </si>
  <si>
    <t>DUKHCONP1AZ6WEEX5060</t>
  </si>
  <si>
    <t>eVfzO2KzSGKQ6Bcysjjw5w</t>
  </si>
  <si>
    <t>DUKHCONP1AZ6WEEX5065</t>
  </si>
  <si>
    <t>c00MAxW6SD6zBc3o+skjmQ</t>
  </si>
  <si>
    <t>DUKHCONP1AZ6MSEX5335</t>
  </si>
  <si>
    <t>GT5EecZHRNGWpCbnISo7YA</t>
  </si>
  <si>
    <t>DUKHCONP1AZ6MSEX5020</t>
  </si>
  <si>
    <t>ViAIsVVUQrq7CDsPyPRaXA</t>
  </si>
  <si>
    <t>DUKHCONP1AZ6MSEX5025</t>
  </si>
  <si>
    <t>IJIf/Y4iR42D8GJi8wHEXw</t>
  </si>
  <si>
    <t>DUKHCONP1AZ6MSEX5015</t>
  </si>
  <si>
    <t>Rwe9nvwgTPmXuKj/CmYAKA</t>
  </si>
  <si>
    <t>DUKHCONP1AZ6MSEX5000</t>
  </si>
  <si>
    <t>OlPZwLTdS+Kew1QzX80rEw</t>
  </si>
  <si>
    <t>DUKHCONP1AZ6MSEX5005</t>
  </si>
  <si>
    <t>StsgxflfQH+PfbkHYxFG5Q</t>
  </si>
  <si>
    <t>DUKHCONP1AZ6MSEX5010</t>
  </si>
  <si>
    <t>tN6h2oVuS2yJrkGa5iUFrg</t>
  </si>
  <si>
    <t>DUKHCONP1AZ6HDEX5090</t>
  </si>
  <si>
    <t>eln2AMj9Qh6qNHFqz4Vbow</t>
  </si>
  <si>
    <t>DUKHCONP1AZ6HDEX5095</t>
  </si>
  <si>
    <t>WJvS+sJhQ52MakQK13Se4Q</t>
  </si>
  <si>
    <t>DUKHCONP1AZ6HDEX5100</t>
  </si>
  <si>
    <t>Hsg5aX4bSeucmSC8Uv5zKw</t>
  </si>
  <si>
    <t>DUKHCONP1AZ6SLEX5105</t>
  </si>
  <si>
    <t>gp2+4pupS0KdUT+EKYumuA</t>
  </si>
  <si>
    <t>DUKHCONP1AZ6SLEX5110</t>
  </si>
  <si>
    <t>f5xB5TEHTOGUpd+awfL9Ww</t>
  </si>
  <si>
    <t>DUKHCONP1AZ6ELRF4070</t>
  </si>
  <si>
    <t>wdePEWFeRgCWuW8hfiq2PA</t>
  </si>
  <si>
    <t>DUKHCONP1AZ6ELRF4075</t>
  </si>
  <si>
    <t>ReOl9NxJTn2vKmj5UOYt7Q</t>
  </si>
  <si>
    <t>DUKHCONP1AZ6ELFF4035</t>
  </si>
  <si>
    <t>XIJ4HcDRRqijbV/MLLX1zg</t>
  </si>
  <si>
    <t>DUKHCONP1AZ6ELFF4040</t>
  </si>
  <si>
    <t>SilZTSMFR2udG0kMCXuw7Q</t>
  </si>
  <si>
    <t>DUKHCONP1AZ6ELFF4045</t>
  </si>
  <si>
    <t>2kwct4ncSXSsuOx1BhhEaQ</t>
  </si>
  <si>
    <t>DUKHCONP1AZ6ELFF4060</t>
  </si>
  <si>
    <t>rH2cWYWzS5qV0FJWaASASw</t>
  </si>
  <si>
    <t>DUKHCONP1AZ6ELFF4065</t>
  </si>
  <si>
    <t>/04oSBZZRn2MZ18Dru4h6g</t>
  </si>
  <si>
    <t>DUKHCONP1AZ6ELFF4055</t>
  </si>
  <si>
    <t>1H/oYkI0Rxay53trjL/Zmw</t>
  </si>
  <si>
    <t>DUKHCONP1AZ6ELFF4050</t>
  </si>
  <si>
    <t>MyUKV5lAS16czVQdpgtfjQ</t>
  </si>
  <si>
    <t>DUKHCONP1AZ6ELGF4000</t>
  </si>
  <si>
    <t>eYL6yZaeS2iRvMq8xeWY8Q</t>
  </si>
  <si>
    <t>DUKHCONP1AZ6ELGF4005</t>
  </si>
  <si>
    <t>PfNjz+j6SP2+tvXI3l8rXQ</t>
  </si>
  <si>
    <t>DUKHCONP1AZ6ELGF4010</t>
  </si>
  <si>
    <t>fAPFwNkIS72LKfUUBlnuww</t>
  </si>
  <si>
    <t>DUKHCONP1AZ6ELGF4020</t>
  </si>
  <si>
    <t>kqM91GVMQAiqDPFKoObT0w</t>
  </si>
  <si>
    <t>DUKHCONP1AZ6ELGF4025</t>
  </si>
  <si>
    <t>1TE7SE0/RtuBVE42twN6EQ</t>
  </si>
  <si>
    <t>DUKHCONP1AZ6ELGF4015</t>
  </si>
  <si>
    <t>S4lock3ISjKSE3S9vMRLOg</t>
  </si>
  <si>
    <t>DUKHCONP1AZ6ELGF4030</t>
  </si>
  <si>
    <t>Txvm4SRtS4+XxPssDOnokA</t>
  </si>
  <si>
    <t>DUKHCONP1AZ6PLGF4305</t>
  </si>
  <si>
    <t>vyt5c+KsTGGb5bfZwj3o9Q</t>
  </si>
  <si>
    <t>DUKHCONP1AZ6PLGF4310</t>
  </si>
  <si>
    <t>Ilg5DgOBQw+2CV1ZPlpTXA</t>
  </si>
  <si>
    <t>DUKHCONP1AZ6PLGF4315</t>
  </si>
  <si>
    <t>N3JwQ1UjSV+F2n1GusQQlQ</t>
  </si>
  <si>
    <t>DUKHCONP1AZ6PLGF4320</t>
  </si>
  <si>
    <t>vzpXuF9DSLWFyOQVkfj/vw</t>
  </si>
  <si>
    <t>DUKHCONP1AZ6PLUG4300</t>
  </si>
  <si>
    <t>iaUpoZUyS8+TzFPbFdGRhQ</t>
  </si>
  <si>
    <t>DUKHCONP1AZ6PLRF4345</t>
  </si>
  <si>
    <t>678uVZ+pTNaNP4vaRdXiew</t>
  </si>
  <si>
    <t>DUKHCONP1AZ6PLRF4350</t>
  </si>
  <si>
    <t>82q6a2KCSAOZMemnVWyQvQ</t>
  </si>
  <si>
    <t>DUKHCONP1AZ6PLRF4355</t>
  </si>
  <si>
    <t>gryjN7HBTqq3pp0sXbW9XA</t>
  </si>
  <si>
    <t>DUKHCONP1AZ6PLFF4325</t>
  </si>
  <si>
    <t>L1LQNQhiRrG16f/2GCsWJQ</t>
  </si>
  <si>
    <t>DUKHCONP1AZ6PLFF4330</t>
  </si>
  <si>
    <t>WDAZzNzFTxaXaXS8hbxg4w</t>
  </si>
  <si>
    <t>DUKHCONP1AZ6PLFF4335</t>
  </si>
  <si>
    <t>EfZl9AA7SMKR9GWoDmAzjA</t>
  </si>
  <si>
    <t>DUKHCONP1AZ6PLFF4340</t>
  </si>
  <si>
    <t>2jb/+UFDQ7iJNkpfo/iF8w</t>
  </si>
  <si>
    <t>DUKHCONP1AZ6ACFF4615</t>
  </si>
  <si>
    <t>WUvLBT5xR+2CNwNgm7VNuQ</t>
  </si>
  <si>
    <t>DUKHCONP1AZ6ACFF4620</t>
  </si>
  <si>
    <t>tN+2KqAqQvuV2bnRBEyFxg</t>
  </si>
  <si>
    <t>DUKHCONP1AZ6ACFF4625</t>
  </si>
  <si>
    <t>BEUhwdorTXq/K8nkfnUdcw</t>
  </si>
  <si>
    <t>DUKHCONP1AZ6ACGF4600</t>
  </si>
  <si>
    <t>4KlnqpdjTyOShKQJ0dAF4w</t>
  </si>
  <si>
    <t>DUKHCONP1AZ6ACGF4605</t>
  </si>
  <si>
    <t>UEk5bVTuShOvuumece1vhw</t>
  </si>
  <si>
    <t>DUKHCONP1AZ6ACGF4610</t>
  </si>
  <si>
    <t>5wy0gWZdSqmwMrIjb0a3aQ</t>
  </si>
  <si>
    <t>DUKHCONP1AZ6ACRF4630</t>
  </si>
  <si>
    <t>adkLDPRrRkSVmzdJLI0s3Q</t>
  </si>
  <si>
    <t>DUKHCONP1AZ6ACRF4635</t>
  </si>
  <si>
    <t>G35X+7QAToa2uVukn6WMSQ</t>
  </si>
  <si>
    <t>DUKHCONP1AZ6ARRF3600</t>
  </si>
  <si>
    <t>arZWKGmYRru8Uep7wVl1YA</t>
  </si>
  <si>
    <t>DUKHCONP1AZ6ARRF3605</t>
  </si>
  <si>
    <t>WUXDtfSNQ0mZ9fJJs3y3Hw</t>
  </si>
  <si>
    <t>DUKHCONP1AZ6ARRF3610</t>
  </si>
  <si>
    <t>IOlkUUeqTMmyIKR+FoOgQg</t>
  </si>
  <si>
    <t>DUKHCONP1AZ6ARRF3695</t>
  </si>
  <si>
    <t>jWhgKExkQJGruzN/o1KzDQ</t>
  </si>
  <si>
    <t>DUKHCONP1AZ6ARRF3620</t>
  </si>
  <si>
    <t>CbK6l+KvQICQQ2acQ/aU0g</t>
  </si>
  <si>
    <t>DUKHCONP1AZ6ARFF3300</t>
  </si>
  <si>
    <t>62pNKGVBRDO1unZdc+2fuA</t>
  </si>
  <si>
    <t>DUKHCONP1AZ6ARFF3305</t>
  </si>
  <si>
    <t>E+aGl+5iSROy97Qvd6NReA</t>
  </si>
  <si>
    <t>DUKHCONP1AZ6ARFF3310</t>
  </si>
  <si>
    <t>fu9howYDQeuZrTNaKzr4Qw</t>
  </si>
  <si>
    <t>DUKHCONP1AZ6ARFF3315</t>
  </si>
  <si>
    <t>wMDbaLbzS9aZHd+l0H2ShQ</t>
  </si>
  <si>
    <t>DUKHCONP1AZ6ARFF3330</t>
  </si>
  <si>
    <t>FLyASuPLREKFM7nC+5JmAw</t>
  </si>
  <si>
    <t>DUKHCONP1AZ6ARFF3320</t>
  </si>
  <si>
    <t>CB6pz+ELS0iNGvmHj/weFg</t>
  </si>
  <si>
    <t>DUKHCONP1AZ6ARFF3325</t>
  </si>
  <si>
    <t>Enz84yL2Tyir4lER7qe5QQ</t>
  </si>
  <si>
    <t>DUKHCONP1AZ6ARFF3335</t>
  </si>
  <si>
    <t>kKvGTzq6S7aIpkb5T/GhvQ</t>
  </si>
  <si>
    <t>DUKHCONP1AZ6ARFF3350</t>
  </si>
  <si>
    <t>4xN1CMLRRWWVd2+2MI0TXQ</t>
  </si>
  <si>
    <t>DUKHCONP1AZ6ARFF3345</t>
  </si>
  <si>
    <t>FnZkOiFpQ/WGyhVbqG1moQ</t>
  </si>
  <si>
    <t>DUKHCONP1AZ6ARFF3360</t>
  </si>
  <si>
    <t>N5gORMlQRKmYWI7RxcJeLw</t>
  </si>
  <si>
    <t>DUKHCONP1AZ6ARFF3365</t>
  </si>
  <si>
    <t>yGZuccv5RpW5tfM3bOd0hA</t>
  </si>
  <si>
    <t>DUKHCONP1AZ6ARFF3370</t>
  </si>
  <si>
    <t>hd3DyXxjTR2VvtUKzL6j0g</t>
  </si>
  <si>
    <t>DUKHCONP1AZ6ARFF3380</t>
  </si>
  <si>
    <t>eKJfdURoReKjEyswvlxBLg</t>
  </si>
  <si>
    <t>DUKHCONP1AZ6ARFF3375</t>
  </si>
  <si>
    <t>1czqykfOQVe9VaScJmi3PQ</t>
  </si>
  <si>
    <t>DUKHCONP1AZ6ARFF3390</t>
  </si>
  <si>
    <t>J8zuDofZRLC1O7e6+HFeig</t>
  </si>
  <si>
    <t>DUKHCONP1AZ6ARFF3385</t>
  </si>
  <si>
    <t>XePTzig+QdOrVCLFXqNX9A</t>
  </si>
  <si>
    <t>DUKHCONP1AZ6ARFF3395</t>
  </si>
  <si>
    <t>boCGybT0RsyBgFwr3cvRfw</t>
  </si>
  <si>
    <t>DUKHCONP1AZ6ARGF3000</t>
  </si>
  <si>
    <t>sun3j7ivRdCvpY++mKJaDw</t>
  </si>
  <si>
    <t>DUKHCONP1AZ6ARGF3005</t>
  </si>
  <si>
    <t>vMMZIxHBSWO46ng0ilKYfw</t>
  </si>
  <si>
    <t>DUKHCONP1AZ6ARGF3010</t>
  </si>
  <si>
    <t>ZQUcbdU1TpaeIyrijfXK6g</t>
  </si>
  <si>
    <t>DUKHCONP1AZ6ARGF3015</t>
  </si>
  <si>
    <t>mPH3QHE2T9OdT53U3p4ZUQ</t>
  </si>
  <si>
    <t>DUKHCONP1AZ6ARGF3030</t>
  </si>
  <si>
    <t>xLz8FM4KQz2hhBMfE7+K6A</t>
  </si>
  <si>
    <t>DUKHCONP1AZ6ARGF3020</t>
  </si>
  <si>
    <t>UXjuOlrnRIe4B33c5Q4Z2Q</t>
  </si>
  <si>
    <t>DUKHCONP1AZ6ARGF3025</t>
  </si>
  <si>
    <t>1HhiDQuoSyaGm6bZRF2s1w</t>
  </si>
  <si>
    <t>DUKHCONP1AZ6ARGF3040</t>
  </si>
  <si>
    <t>q2IChTPKRiK9euBMC/ygsg</t>
  </si>
  <si>
    <t>DUKHCONP1AZ6ARGF3035</t>
  </si>
  <si>
    <t>90F6HefTQAycJSt03+yFhA</t>
  </si>
  <si>
    <t>DUKHCONP1AZ6ARGF3050</t>
  </si>
  <si>
    <t>RgyySe5fSNa0/s7aTviQVA</t>
  </si>
  <si>
    <t>DUKHCONP1AZ6ARGF3045</t>
  </si>
  <si>
    <t>CqiR+oPZTLGe6aATscSTpw</t>
  </si>
  <si>
    <t>DUKHCONP1AZ6ARGF3055</t>
  </si>
  <si>
    <t>/s1ZZvHcSOOeve7EtkcSjw</t>
  </si>
  <si>
    <t>DUKHCONP1AZ6ARGF3060</t>
  </si>
  <si>
    <t>E7sfggprQZuwpNi4rf7lgQ</t>
  </si>
  <si>
    <t>DUKHCONP1AZ6ARGF3065</t>
  </si>
  <si>
    <t>oB5ioImJTrSYYkajcrK2MQ</t>
  </si>
  <si>
    <t>DUKHCONP1AZ6ARGF3070</t>
  </si>
  <si>
    <t>pRCDXwfARg6acE9UMJdRuA</t>
  </si>
  <si>
    <t>DUKHCONP1AZ6ARGF3080</t>
  </si>
  <si>
    <t>/5gmoXvnQoODfcrQSb+L7A</t>
  </si>
  <si>
    <t>DUKHCONP1AZ6ARGF3075</t>
  </si>
  <si>
    <t>WN4slLYJTDuW2muTrgVYyA</t>
  </si>
  <si>
    <t>DUKHCONP1AZ6ARGF3090</t>
  </si>
  <si>
    <t>uasYcjinTQu5l9YnDQ+b4w</t>
  </si>
  <si>
    <t>DUKHCONP1AZ6ARGF3085</t>
  </si>
  <si>
    <t>tGTwrGF9RFKo2QuqIK0P+w</t>
  </si>
  <si>
    <t>DUKHCONP1AZ6ARGF3095</t>
  </si>
  <si>
    <t>Arw96XWrQVyma+He488UWg</t>
  </si>
  <si>
    <t>DUKHCONP1AZ6ARRF3630</t>
  </si>
  <si>
    <t>DUKHCONP1AZ6ARRF3635</t>
  </si>
  <si>
    <t>Lu6ZRFyOR9SIG82D/U8+3Q</t>
  </si>
  <si>
    <t>DUKHCONP1AZ6ARRF3640</t>
  </si>
  <si>
    <t>CTpcrlz6T0y20EBvyj6gYg</t>
  </si>
  <si>
    <t>DUKHCONP1AZ6ARRF3645</t>
  </si>
  <si>
    <t>U5D37KqJRv28H6RptK6UaA</t>
  </si>
  <si>
    <t>DUKHCONP1AZ6ARRF3655</t>
  </si>
  <si>
    <t>3X1SZCbKTy+jljyJ37SOmw</t>
  </si>
  <si>
    <t>DUKHCONP1AZ6ARRF3650</t>
  </si>
  <si>
    <t>aj5CFRXxTM20lZJZuWRTDw</t>
  </si>
  <si>
    <t>DUKHCONP1AZ6ARRF3660</t>
  </si>
  <si>
    <t>pZcH50okR1OtUp8ySs6eyg</t>
  </si>
  <si>
    <t>DUKHCONP1AZ6AREL3665</t>
  </si>
  <si>
    <t>n8dr3dvhTEOnzvWveiLt/w</t>
  </si>
  <si>
    <t>DUKHCONP1AZ6AREL3670</t>
  </si>
  <si>
    <t>U9YJ9WUEQOSm5oZ6MvBuIw</t>
  </si>
  <si>
    <t>DUKHCONP1AZ6AREL3680</t>
  </si>
  <si>
    <t>Uh+BuAdjT4KFadIXm0B4Gg</t>
  </si>
  <si>
    <t>DUKHCONP1AZ8ELTC8010</t>
  </si>
  <si>
    <t>aiIbJMZeTg2GomDfukewFw</t>
  </si>
  <si>
    <t>DUKHCONP1AZ8PLTC8005</t>
  </si>
  <si>
    <t>JPdBqdKVQkGe6wWDP/Knew</t>
  </si>
  <si>
    <t>DUKHCONP1AZ8ACTC8000</t>
  </si>
  <si>
    <t>t7ZSegHrTPWujvpO526wLQ</t>
  </si>
  <si>
    <t>DUKHCONP1AZ8HDEX5090</t>
  </si>
  <si>
    <t>FO4t4h7sSHGC7JBy6Wx0ZQ</t>
  </si>
  <si>
    <t>DUKHCONP1AZ8HDEX5095</t>
  </si>
  <si>
    <t>6sxH0gV8Sbikqpc8DkXmXA</t>
  </si>
  <si>
    <t>DUKHCONP1AZ8HDEX5100</t>
  </si>
  <si>
    <t>5PWg2UXISlmDq0un1jmWJw</t>
  </si>
  <si>
    <t>DUKHCONP1AZ8MSEX5335</t>
  </si>
  <si>
    <t>i1+ySOIbTSqEBCqgHikRig</t>
  </si>
  <si>
    <t>DUKHCONP1AZ8MSEX5020</t>
  </si>
  <si>
    <t>bq3jXblWR/+7S197F6SpyA</t>
  </si>
  <si>
    <t>DUKHCONP1AZ8MSEX5025</t>
  </si>
  <si>
    <t>nRrU3peySROYnrw8BlQ7yA</t>
  </si>
  <si>
    <t>DUKHCONP1AZ8MSEX5015</t>
  </si>
  <si>
    <t>++1xX90gQ7CFzrDSK8K/dg</t>
  </si>
  <si>
    <t>DUKHCONP1AZ8MSEX5000</t>
  </si>
  <si>
    <t>bys5ywvDSee8O8XULsottA</t>
  </si>
  <si>
    <t>DUKHCONP1AZ8MSEX5005</t>
  </si>
  <si>
    <t>5ptPo+GGTXunjd0J9WsKgA</t>
  </si>
  <si>
    <t>DUKHCONP1AZ8MSEX5010</t>
  </si>
  <si>
    <t>jYMwF/l2RwKnE19axZ31Zw</t>
  </si>
  <si>
    <t>DUKHCONP1AZ8SLEX5105</t>
  </si>
  <si>
    <t>QURRtM7/R4C1dCGEwm99rQ</t>
  </si>
  <si>
    <t>DUKHCONP1AZ8SLEX5110</t>
  </si>
  <si>
    <t>CrBXSZF4ShCO5p7dBH24RQ</t>
  </si>
  <si>
    <t>DUKHCONP1AZ8WEEX5030</t>
  </si>
  <si>
    <t>S/lVMDLHQ3m/XigjKV9O6g</t>
  </si>
  <si>
    <t>DUKHCONP1AZ8WEEX5035</t>
  </si>
  <si>
    <t>VhnxPXxoTt+VvqXIpyBtgQ</t>
  </si>
  <si>
    <t>DUKHCONP1AZ8WEEX5040</t>
  </si>
  <si>
    <t>eWUnOAgwRiSl+wSxLhOXDA</t>
  </si>
  <si>
    <t>DUKHCONP1AZ8WEEX5045</t>
  </si>
  <si>
    <t>cFN0Op5+SsSljJ81AQV5Kw</t>
  </si>
  <si>
    <t>DUKHCONP1AZ8WEEX5050</t>
  </si>
  <si>
    <t>u+UcWAe9TZKxLauksVDOZA</t>
  </si>
  <si>
    <t>DUKHCONP1AZ8WEEX5060</t>
  </si>
  <si>
    <t>RIg225RFRjWSvYNfRd8XkA</t>
  </si>
  <si>
    <t>DUKHCONP1AZ8WEEX5065</t>
  </si>
  <si>
    <t>82SnrJMhQt2OGVYBUVnUeA</t>
  </si>
  <si>
    <t>DUKHCONP1AZ8STFF2030</t>
  </si>
  <si>
    <t>6AjlTL9xQZes67WQY4atTw</t>
  </si>
  <si>
    <t>DUKHCONP1AZ8STFF2035</t>
  </si>
  <si>
    <t>NxVoqER5RXOyVQjB88NnTA</t>
  </si>
  <si>
    <t>DUKHCONP1AZ8STFF2020</t>
  </si>
  <si>
    <t>lUD8weHHTZqgb+mIPfsmIQ</t>
  </si>
  <si>
    <t>DUKHCONP1AZ8STFF2025</t>
  </si>
  <si>
    <t>qqyG04P7SDqhj+71bN7x9w</t>
  </si>
  <si>
    <t>DUKHCONP1AZ8STGF2000</t>
  </si>
  <si>
    <t>x4eotDLGTIeM6fXOW3h9cw</t>
  </si>
  <si>
    <t>DUKHCONP1AZ8STGF2005</t>
  </si>
  <si>
    <t>vKZs2Z+1T6OEIjzMOhUI3A</t>
  </si>
  <si>
    <t>DUKHCONP1AZ8STGF2010</t>
  </si>
  <si>
    <t>h4VBXaf3SP6YE97OZMZ7/Q</t>
  </si>
  <si>
    <t>DUKHCONP1AZ8STGF2015</t>
  </si>
  <si>
    <t>lGthWsHLTHiWMhCc9dfsWA</t>
  </si>
  <si>
    <t>DUKHCONP1AZ8STRF2040</t>
  </si>
  <si>
    <t>bJHAzTRCTwav89zPsm2iuQ</t>
  </si>
  <si>
    <t>DUKHCONP1AZ8STRF2045</t>
  </si>
  <si>
    <t>d38H8lbmScCLaDCeiG5ZTQ</t>
  </si>
  <si>
    <t>DUKHCONP1AZ8STRF2050</t>
  </si>
  <si>
    <t>fFWUykmSRBudxK1TXhD6SA</t>
  </si>
  <si>
    <t>DUKHCONP1AZ8STRF2055</t>
  </si>
  <si>
    <t>zwD5p08+Rx+BcQG3oYWqvQ</t>
  </si>
  <si>
    <t>DUKHCONP1AZ8STRF2060</t>
  </si>
  <si>
    <t>cZ74FfNyQ7+bUpd53TTwRw</t>
  </si>
  <si>
    <t>DUKHCONP1AZ8STRF2065</t>
  </si>
  <si>
    <t>ecifZK+cSS6wTHqsBOj7yg</t>
  </si>
  <si>
    <t>DUKHCONP1AZ8STUG1005</t>
  </si>
  <si>
    <t>2vP+qCJjRniqhgYaTz3yQA</t>
  </si>
  <si>
    <t>DUKHCONP1AZ8STUG1010</t>
  </si>
  <si>
    <t>l9JvoRtCRLO28sLxrMtzeA</t>
  </si>
  <si>
    <t>DUKHCONP1AZ8STUG1015</t>
  </si>
  <si>
    <t>gJi9ltTdQ6yLNEpUYFL6JQ</t>
  </si>
  <si>
    <t>DUKHCONP1AZ8STUG1020</t>
  </si>
  <si>
    <t>i/HJvJSETNyuRgWRD62vSg</t>
  </si>
  <si>
    <t>DUKHCONP1AZ8STUG1025</t>
  </si>
  <si>
    <t>5JHTLtXDRQyZdCk8jg8r7Q</t>
  </si>
  <si>
    <t>DUKHCONP1AZ8STUG1030</t>
  </si>
  <si>
    <t>jTouisvHTuuWQJuI3rz2KQ</t>
  </si>
  <si>
    <t>DUKHCONP1AZ8STUG1035</t>
  </si>
  <si>
    <t>lLk7/hTBS6STLwdaDznAnQ</t>
  </si>
  <si>
    <t>DUKHCONP1AZ8STUG1040</t>
  </si>
  <si>
    <t>HTt0OhMMRkKFrk+fkqRPfw</t>
  </si>
  <si>
    <t>DUKHCONP1AZ8STUG1045</t>
  </si>
  <si>
    <t>xacrUYbhQZ+4xuGI0VQ/vQ</t>
  </si>
  <si>
    <t>DUKHCONP1AZ8STUG1000</t>
  </si>
  <si>
    <t>GY12/8PGT8ejIpdSNgt1FA</t>
  </si>
  <si>
    <t>DUKHCONP1AZ8PLRF4345</t>
  </si>
  <si>
    <t>jxiDGErbRsyZUKxNbYYJoQ</t>
  </si>
  <si>
    <t>DUKHCONP1AZ8PLRF4350</t>
  </si>
  <si>
    <t>gPMI3cupSeWA61K/7r0b7A</t>
  </si>
  <si>
    <t>DUKHCONP1AZ8PLRF4355</t>
  </si>
  <si>
    <t>GKm8uuEVTB+AX4o5IYtg/Q</t>
  </si>
  <si>
    <t>DUKHCONP1AZ8PLFF4325</t>
  </si>
  <si>
    <t>wAnSIG94TAOZK0UPR1x2Zw</t>
  </si>
  <si>
    <t>DUKHCONP1AZ8PLFF4330</t>
  </si>
  <si>
    <t>u48JE/VnRRu/L/0SlW2xzw</t>
  </si>
  <si>
    <t>DUKHCONP1AZ8PLFF4335</t>
  </si>
  <si>
    <t>1SzKp+3AT6SW+sVIlZ/XoA</t>
  </si>
  <si>
    <t>DUKHCONP1AZ8PLFF4340</t>
  </si>
  <si>
    <t>ri9ZtvwlQt+zCSDi5eZ7RA</t>
  </si>
  <si>
    <t>DUKHCONP1AZ8PLGF4305</t>
  </si>
  <si>
    <t>7datScGlR4qItF7ND7Cgag</t>
  </si>
  <si>
    <t>DUKHCONP1AZ8PLGF4310</t>
  </si>
  <si>
    <t>BnmdSBaGT6+P5WsKR9l29A</t>
  </si>
  <si>
    <t>DUKHCONP1AZ8PLGF4315</t>
  </si>
  <si>
    <t>3XJwgU6ZSlSUsh0FgjSQOA</t>
  </si>
  <si>
    <t>DUKHCONP1AZ8PLGF4320</t>
  </si>
  <si>
    <t>As6gCMSEQvKijujeuZxDOg</t>
  </si>
  <si>
    <t>DUKHCONP1AZ8PLUG4300</t>
  </si>
  <si>
    <t>WT/8neU9SjOUN2U1KcdN0g</t>
  </si>
  <si>
    <t>DUKHCONP1AZ8ACFF4615</t>
  </si>
  <si>
    <t>sgYeaV28Rb+7MHXirhbUHg</t>
  </si>
  <si>
    <t>DUKHCONP1AZ8ACFF4620</t>
  </si>
  <si>
    <t>/pbvJmv4SYeWjSA2YVk3KQ</t>
  </si>
  <si>
    <t>DUKHCONP1AZ8ACFF4625</t>
  </si>
  <si>
    <t>lju983JGToisWopOaAqp9A</t>
  </si>
  <si>
    <t>DUKHCONP1AZ8ACGF4600</t>
  </si>
  <si>
    <t>OFKbYILeSD+jQod5WppcQg</t>
  </si>
  <si>
    <t>DUKHCONP1AZ8ACGF4605</t>
  </si>
  <si>
    <t>/OFSYGB9TNSWvziz32ylrQ</t>
  </si>
  <si>
    <t>DUKHCONP1AZ8ACGF4610</t>
  </si>
  <si>
    <t>MvKU7xN6QeimBjkuE4Jw2w</t>
  </si>
  <si>
    <t>DUKHCONP1AZ8ACRF4630</t>
  </si>
  <si>
    <t>K6YrPrtHSIeWALYBzMdCGQ</t>
  </si>
  <si>
    <t>DUKHCONP1AZ8ACRF4635</t>
  </si>
  <si>
    <t>7qaCBP4CSw+2zJ4tK8DooA</t>
  </si>
  <si>
    <t>DUKHCONP1AZ8ELFF4035</t>
  </si>
  <si>
    <t>bnvIYRLxSmmJXuzed2YYcg</t>
  </si>
  <si>
    <t>DUKHCONP1AZ8ELFF4040</t>
  </si>
  <si>
    <t>TJbBaVvqRZWiCbqNOTzcsw</t>
  </si>
  <si>
    <t>DUKHCONP1AZ8ELFF4045</t>
  </si>
  <si>
    <t>auShZ20fQNSccyQJ5lCkFw</t>
  </si>
  <si>
    <t>DUKHCONP1AZ8ELFF4060</t>
  </si>
  <si>
    <t>yKYEV3grTXqJY2ziQb3CIg</t>
  </si>
  <si>
    <t>DUKHCONP1AZ8ELFF4065</t>
  </si>
  <si>
    <t>MvXMiGuPSHWmRTz+uNcZHw</t>
  </si>
  <si>
    <t>DUKHCONP1AZ8ELFF4055</t>
  </si>
  <si>
    <t>Smu5yxIESxCDSZMmlkRusA</t>
  </si>
  <si>
    <t>DUKHCONP1AZ8ELFF4050</t>
  </si>
  <si>
    <t>dFLfszmCQD+fAm6HyY/9dw</t>
  </si>
  <si>
    <t>DUKHCONP1AZ8ELGF4000</t>
  </si>
  <si>
    <t>grQFadBYSUSlxluvAsmpJA</t>
  </si>
  <si>
    <t>DUKHCONP1AZ8ELGF4005</t>
  </si>
  <si>
    <t>gXndLZ5wR+66OA3SQXKvbg</t>
  </si>
  <si>
    <t>DUKHCONP1AZ8ELGF4010</t>
  </si>
  <si>
    <t>zsq/Vl6vQ7Cf5op3FSPiOA</t>
  </si>
  <si>
    <t>DUKHCONP1AZ8ELGF4020</t>
  </si>
  <si>
    <t>u8tqvn4lTfGFLAoPvhfALQ</t>
  </si>
  <si>
    <t>DUKHCONP1AZ8ELGF4025</t>
  </si>
  <si>
    <t>GhCoROoqTNqYtA4mAI2jwQ</t>
  </si>
  <si>
    <t>DUKHCONP1AZ8ELGF4015</t>
  </si>
  <si>
    <t>DW4wsTttSuSTeLuuXnaXCw</t>
  </si>
  <si>
    <t>DUKHCONP1AZ8ELGF4030</t>
  </si>
  <si>
    <t>8ulfDqGlQLONe6klXND+sQ</t>
  </si>
  <si>
    <t>DUKHCONP1AZ8ELRF4070</t>
  </si>
  <si>
    <t>yG5/m4uwRP2nZcCjfKS1Pw</t>
  </si>
  <si>
    <t>DUKHCONP1AZ8ELRF4075</t>
  </si>
  <si>
    <t>QRLrVPPSR4iJy79DhABc0Q</t>
  </si>
  <si>
    <t>DUKHCONP1AZ8ARRF3630</t>
  </si>
  <si>
    <t>t7xjFFEBRAWLJNMMglLn8A</t>
  </si>
  <si>
    <t>DUKHCONP1AZ8ARRF3635</t>
  </si>
  <si>
    <t>5OLBJGR0QBOfu5f4U48oOw</t>
  </si>
  <si>
    <t>DUKHCONP1AZ8ARRF3640</t>
  </si>
  <si>
    <t>R/UGRmBkQtSGpEHeWaPkqg</t>
  </si>
  <si>
    <t>DUKHCONP1AZ8ARRF3645</t>
  </si>
  <si>
    <t>R1PcCG1rQsyQYBBGOyzS0g</t>
  </si>
  <si>
    <t>DUKHCONP1AZ8ARRF3655</t>
  </si>
  <si>
    <t>oQCTLavCQNGMDRupo1poEA</t>
  </si>
  <si>
    <t>DUKHCONP1AZ8ARRF3650</t>
  </si>
  <si>
    <t>cEQTeWgHQHWDmtJRPtpx9Q</t>
  </si>
  <si>
    <t>DUKHCONP1AZ8ARRF3660</t>
  </si>
  <si>
    <t>/uqv0EdeSomgwsDaX8gzvw</t>
  </si>
  <si>
    <t>DUKHCONP1AZ8AREL3665</t>
  </si>
  <si>
    <t>3WMPo4inR3q/Jl6nSSSWLg</t>
  </si>
  <si>
    <t>DUKHCONP1AZ8AREL3670</t>
  </si>
  <si>
    <t>S+rerYJtR+O49lFV9LkA1g</t>
  </si>
  <si>
    <t>DUKHCONP1AZ8AREL3680</t>
  </si>
  <si>
    <t>4HTAW+hBR4eJn4SWAz6O/g</t>
  </si>
  <si>
    <t>DUKHCONP1AZ8ARRF3600</t>
  </si>
  <si>
    <t>KLWkfRG4TP69yIhU8vtkdQ</t>
  </si>
  <si>
    <t>DUKHCONP1AZ8ARRF3605</t>
  </si>
  <si>
    <t>VK9zAEBOQc6JZ3bP3T0MdQ</t>
  </si>
  <si>
    <t>DUKHCONP1AZ8ARRF3610</t>
  </si>
  <si>
    <t>zb/KjzO9Tryh1Fj/K2uOZA</t>
  </si>
  <si>
    <t>DUKHCONP1AZ8ARRF3695</t>
  </si>
  <si>
    <t>ME53LcIqTbS0N+cfhZRxqg</t>
  </si>
  <si>
    <t>DUKHCONP1AZ8ARRF3620</t>
  </si>
  <si>
    <t>M5VjZvhURKCXPrQexTY/pQ</t>
  </si>
  <si>
    <t>DUKHCONP1AZ8ARFF3300</t>
  </si>
  <si>
    <t>ZyYqTtC3Tg6FFRhS80T8nw</t>
  </si>
  <si>
    <t>DUKHCONP1AZ8ARFF3305</t>
  </si>
  <si>
    <t>v0xT9NmtRFqKwdxvuLy1pA</t>
  </si>
  <si>
    <t>DUKHCONP1AZ8ARFF3310</t>
  </si>
  <si>
    <t>FY8FUf6dTA+7ZxTuW5DobA</t>
  </si>
  <si>
    <t>DUKHCONP1AZ8ARFF3315</t>
  </si>
  <si>
    <t>4wgMbvEQQneECnE8isP3yA</t>
  </si>
  <si>
    <t>DUKHCONP1AZ8ARFF3330</t>
  </si>
  <si>
    <t>Xu4WV+IBSTCKJ1Uf6TS5Mw</t>
  </si>
  <si>
    <t>DUKHCONP1AZ8ARFF3320</t>
  </si>
  <si>
    <t>5/VIKWksTF+/c121j5PWPw</t>
  </si>
  <si>
    <t>DUKHCONP1AZ8ARFF3325</t>
  </si>
  <si>
    <t>7Ge0usl6Txy/uMUHzJz1AQ</t>
  </si>
  <si>
    <t>DUKHCONP1AZ8ARFF3335</t>
  </si>
  <si>
    <t>bc0TxfViS+Skgi6KLeqYpQ</t>
  </si>
  <si>
    <t>DUKHCONP1AZ8ARFF3350</t>
  </si>
  <si>
    <t>EG4Yydg/SJGIr3L101d/1A</t>
  </si>
  <si>
    <t>DUKHCONP1AZ8ARFF3345</t>
  </si>
  <si>
    <t>BaZGeeh0T8CZfyvYExqtLQ</t>
  </si>
  <si>
    <t>DUKHCONP1AZ8ARFF3360</t>
  </si>
  <si>
    <t>hxCa2d+oQAeeEFVQVQdwTA</t>
  </si>
  <si>
    <t>DUKHCONP1AZ8ARFF3365</t>
  </si>
  <si>
    <t>RO5kUqpfTb6rHCfcbAV1GQ</t>
  </si>
  <si>
    <t>DUKHCONP1AZ8ARFF3370</t>
  </si>
  <si>
    <t>wQUQoMFhQheuxLEXy+oE0w</t>
  </si>
  <si>
    <t>DUKHCONP1AZ8ARFF3380</t>
  </si>
  <si>
    <t>D7vCt+viRmK0ROTsQQkImQ</t>
  </si>
  <si>
    <t>DUKHCONP1AZ8ARFF3375</t>
  </si>
  <si>
    <t>9O51ugnkTaeEpTCHs0dnjA</t>
  </si>
  <si>
    <t>DUKHCONP1AZ8ARFF3390</t>
  </si>
  <si>
    <t>Bu6z2UXdRAGyDO9DSFMZsw</t>
  </si>
  <si>
    <t>DUKHCONP1AZ8ARFF3385</t>
  </si>
  <si>
    <t>uiOUlOU/TZe9TrCOyp7nyg</t>
  </si>
  <si>
    <t>DUKHCONP1AZ8ARFF3395</t>
  </si>
  <si>
    <t>ULjSPQ6OQBOIADQ3CIzEnQ</t>
  </si>
  <si>
    <t>DUKHCONP1AZ8ARGF3000</t>
  </si>
  <si>
    <t>XjUX7Cc+Rya51PgSeJTDIg</t>
  </si>
  <si>
    <t>DUKHCONP1AZ8ARGF3005</t>
  </si>
  <si>
    <t>sXI2veHWSMaPTiftlc8MNg</t>
  </si>
  <si>
    <t>DUKHCONP1AZ8ARGF3010</t>
  </si>
  <si>
    <t>1zSU/vZiSJa+fax7g/uOMw</t>
  </si>
  <si>
    <t>DUKHCONP1AZ8ARGF3015</t>
  </si>
  <si>
    <t>DUKHCONP1AZ8ARGF3030</t>
  </si>
  <si>
    <t>GnT5Ak/WRVymjIYt3vVyvA</t>
  </si>
  <si>
    <t>DUKHCONP1AZ8ARGF3020</t>
  </si>
  <si>
    <t>DUKHCONP1AZ8ARGF3025</t>
  </si>
  <si>
    <t>xQxsW57ARUaZ+szY3h0VWw</t>
  </si>
  <si>
    <t>DUKHCONP1AZ8ARGF3040</t>
  </si>
  <si>
    <t>72IEVzZPT46kkNtVDxeQ1g</t>
  </si>
  <si>
    <t>DUKHCONP1AZ8ARGF3035</t>
  </si>
  <si>
    <t>Gf9J6oKdRwOiwz6yb8n0fA</t>
  </si>
  <si>
    <t>DUKHCONP1AZ8ARGF3050</t>
  </si>
  <si>
    <t>mCnoOA2LSnqL9tRi4/d6VA</t>
  </si>
  <si>
    <t>DUKHCONP1AZ8ARGF3045</t>
  </si>
  <si>
    <t>Oid4/9JWTdukiyYq0cHKbQ</t>
  </si>
  <si>
    <t>DUKHCONP1AZ8ARGF3055</t>
  </si>
  <si>
    <t>q46Li7fQTdubfWcU7LXZqQ</t>
  </si>
  <si>
    <t>DUKHCONP1AZ8ARGF3060</t>
  </si>
  <si>
    <t>ZspaneKITPKMeiVHfw7ohg</t>
  </si>
  <si>
    <t>DUKHCONP1AZ8ARGF3065</t>
  </si>
  <si>
    <t>/7yDzuCuSZahs2bON64Bvw</t>
  </si>
  <si>
    <t>DUKHCONP1AZ8ARGF3070</t>
  </si>
  <si>
    <t>EVPQ67DhQOWNoPiDlXa5bA</t>
  </si>
  <si>
    <t>DUKHCONP1AZ8ARGF3080</t>
  </si>
  <si>
    <t>boNy0w3iTgG048tDxYoDtg</t>
  </si>
  <si>
    <t>DUKHCONP1AZ8ARGF3075</t>
  </si>
  <si>
    <t>Kgm1n5Q5RYGpu+y07GVajQ</t>
  </si>
  <si>
    <t>DUKHCONP1AZ8ARGF3090</t>
  </si>
  <si>
    <t>DbD5dhFwQh6hxp5U9JKklQ</t>
  </si>
  <si>
    <t>DUKHCONP1AZ8ARGF3085</t>
  </si>
  <si>
    <t>KOqi3XNESCGqwzPCVRfqrg</t>
  </si>
  <si>
    <t>DUKHCONP1AZ8ARGF3095</t>
  </si>
  <si>
    <t>sp4SXhnLSqqdx+fO+48RNQ</t>
  </si>
  <si>
    <t>DUKHCONP1AZ7PLTC8005</t>
  </si>
  <si>
    <t>2mhuI+1fQH+ik5++o0ly7w</t>
  </si>
  <si>
    <t>DUKHCONP1AZ7ACTC8000</t>
  </si>
  <si>
    <t>HOI8pNKQQr6FHLJdyJRckA</t>
  </si>
  <si>
    <t>DUKHCONP1AZ7ELTC8010</t>
  </si>
  <si>
    <t>UnjU2Cx/R5C0bn5/4IAHmQ</t>
  </si>
  <si>
    <t>DUKHCONP1AZ7STUG1000</t>
  </si>
  <si>
    <t>ZZC+m0HLTTGjxfHvM/6E+A</t>
  </si>
  <si>
    <t>DUKHCONP1AZ7STUG1005</t>
  </si>
  <si>
    <t>hdHHlSbaQvWn1wbDw/t0vg</t>
  </si>
  <si>
    <t>DUKHCONP1AZ7STUG1010</t>
  </si>
  <si>
    <t>b0NtYw3WSEKgqRUpmrZ8nQ</t>
  </si>
  <si>
    <t>DUKHCONP1AZ7STUG1015</t>
  </si>
  <si>
    <t>hWuPtN2ySDO25P0dFUskWg</t>
  </si>
  <si>
    <t>DUKHCONP1AZ7STUG1020</t>
  </si>
  <si>
    <t>whTiZ1bbRAib7xhJomoujA</t>
  </si>
  <si>
    <t>DUKHCONP1AZ7STUG1025</t>
  </si>
  <si>
    <t>DKrZtxlXTpGL4Kv5cCrrtA</t>
  </si>
  <si>
    <t>DUKHCONP1AZ7STUG1030</t>
  </si>
  <si>
    <t>/+YdQ4iAR6WIWHLI1xV8TQ</t>
  </si>
  <si>
    <t>DUKHCONP1AZ7STUG1035</t>
  </si>
  <si>
    <t>FaC+45k3TLuarjppTzV26g</t>
  </si>
  <si>
    <t>DUKHCONP1AZ7STUG1040</t>
  </si>
  <si>
    <t>7vh71M49TwSP7RpCncJxcw</t>
  </si>
  <si>
    <t>DUKHCONP1AZ7STUG1045</t>
  </si>
  <si>
    <t>5ltkSYZXSxuxnmXmYCXxlA</t>
  </si>
  <si>
    <t>DUKHCONP1AZ7STFF2025</t>
  </si>
  <si>
    <t>TPEqFx7DQbGqckXiOvNQpg</t>
  </si>
  <si>
    <t>DUKHCONP1AZ7STFF2030</t>
  </si>
  <si>
    <t>juJqyk8MS+qqsg7nmwBzbg</t>
  </si>
  <si>
    <t>DUKHCONP1AZ7STFF2035</t>
  </si>
  <si>
    <t>yDsaRnIQRA2KEcmm0fl1uQ</t>
  </si>
  <si>
    <t>DUKHCONP1AZ7STFF2020</t>
  </si>
  <si>
    <t>Mih/nBrrQJ+NJ4sA3OwwUA</t>
  </si>
  <si>
    <t>DUKHCONP1AZ7STGF2000</t>
  </si>
  <si>
    <t>OtL63Tp/T62xEivz/E7xVA</t>
  </si>
  <si>
    <t>DUKHCONP1AZ7STGF2005</t>
  </si>
  <si>
    <t>nOdB01/aTAeUNmLKl7azDw</t>
  </si>
  <si>
    <t>DUKHCONP1AZ7STGF2010</t>
  </si>
  <si>
    <t>GaLP4qJTSDGmnYski3YR/Q</t>
  </si>
  <si>
    <t>DUKHCONP1AZ7STGF2015</t>
  </si>
  <si>
    <t>JUMpGsSMTiGbvy9s9KpFIQ</t>
  </si>
  <si>
    <t>DUKHCONP1AZ7STRF2040</t>
  </si>
  <si>
    <t>GvW3JL7USlSZwuaIT0VeCw</t>
  </si>
  <si>
    <t>DUKHCONP1AZ7STRF2045</t>
  </si>
  <si>
    <t>RHlam2anRri2pcy1uTLcMw</t>
  </si>
  <si>
    <t>DUKHCONP1AZ7STRF2050</t>
  </si>
  <si>
    <t>8zxYmN39QHK9+xtEBQwK/A</t>
  </si>
  <si>
    <t>DUKHCONP1AZ7STRF2055</t>
  </si>
  <si>
    <t>1kL9Cc21Q3SYE43FtyahEw</t>
  </si>
  <si>
    <t>DUKHCONP1AZ7STRF2060</t>
  </si>
  <si>
    <t>5W0ugGPSRAe7neTURcS7sQ</t>
  </si>
  <si>
    <t>DUKHCONP1AZ7STRF2065</t>
  </si>
  <si>
    <t>T91SQFF/SBGaFLiQAO11kA</t>
  </si>
  <si>
    <t>DUKHCONP1AZ7HDEX5090</t>
  </si>
  <si>
    <t>NWm4OP7yRjKqVp7bP5kmqA</t>
  </si>
  <si>
    <t>DUKHCONP1AZ7HDEX5095</t>
  </si>
  <si>
    <t>rLzyGevnQDeyPIysP7e16A</t>
  </si>
  <si>
    <t>DUKHCONP1AZ7HDEX5100</t>
  </si>
  <si>
    <t>Dj1hRW/mR3GK7bJzbH6i/g</t>
  </si>
  <si>
    <t>DUKHCONP1AZ7WEEX5030</t>
  </si>
  <si>
    <t>YETkWluJQMOEZW+D99P8Rg</t>
  </si>
  <si>
    <t>DUKHCONP1AZ7WEEX5035</t>
  </si>
  <si>
    <t>CqVElic/S/S07ukGDSVr/g</t>
  </si>
  <si>
    <t>DUKHCONP1AZ7WEEX5040</t>
  </si>
  <si>
    <t>T0aEqewuRPOwVL0oKUzOow</t>
  </si>
  <si>
    <t>DUKHCONP1AZ7WEEX5045</t>
  </si>
  <si>
    <t>Uu9dkVRgSQKXKRWv05Hdpw</t>
  </si>
  <si>
    <t>DUKHCONP1AZ7WEEX5050</t>
  </si>
  <si>
    <t>tTLJG4F4Rj6znRRRcffneA</t>
  </si>
  <si>
    <t>DUKHCONP1AZ7WEEX5060</t>
  </si>
  <si>
    <t>yPeTqcxMSdm9rswRggYAQA</t>
  </si>
  <si>
    <t>DUKHCONP1AZ7WEEX5065</t>
  </si>
  <si>
    <t>d77VK0eVRmac3vfQblSK2g</t>
  </si>
  <si>
    <t>DUKHCONP1AZ7MSEX5335</t>
  </si>
  <si>
    <t>zjylguJGT0KUPavM3sAiaA</t>
  </si>
  <si>
    <t>DUKHCONP1AZ7MSEX5020</t>
  </si>
  <si>
    <t>C0+3M8y1T0ecrQZDPhQ9lw</t>
  </si>
  <si>
    <t>DUKHCONP1AZ7MSEX5025</t>
  </si>
  <si>
    <t>xfn+mY3CRMONned0u/pe3w</t>
  </si>
  <si>
    <t>DUKHCONP1AZ7MSEX5015</t>
  </si>
  <si>
    <t>tCZKYH1NRgOMa92+MdSvsA</t>
  </si>
  <si>
    <t>DUKHCONP1AZ7MSEX5000</t>
  </si>
  <si>
    <t>Lp6AZ+GNQnqAtt67bMW4/w</t>
  </si>
  <si>
    <t>DUKHCONP1AZ7MSEX5005</t>
  </si>
  <si>
    <t>J0cFK38WSV6bGFU4T+hfgQ</t>
  </si>
  <si>
    <t>DUKHCONP1AZ7MSEX5010</t>
  </si>
  <si>
    <t>Oi3Gx2uLQ5CGqTrl+vHKIA</t>
  </si>
  <si>
    <t>DUKHCONP1AZ7SLEX5105</t>
  </si>
  <si>
    <t>Yz49jIgCRzm+79i2NA88iA</t>
  </si>
  <si>
    <t>DUKHCONP1AZ7SLEX5110</t>
  </si>
  <si>
    <t>aaDybtglTNSROXfZVdQm8Q</t>
  </si>
  <si>
    <t>DUKHCONP1AZ7ARRF3630</t>
  </si>
  <si>
    <t>J06t1rJ+RlaOIhAc98N2/g</t>
  </si>
  <si>
    <t>DUKHCONP1AZ7ARRF3635</t>
  </si>
  <si>
    <t>HRLSTDlIRK6ubWf+csz0fQ</t>
  </si>
  <si>
    <t>DUKHCONP1AZ7ARRF3640</t>
  </si>
  <si>
    <t>KKCyVLqqQ8WRCxSbe1+tSQ</t>
  </si>
  <si>
    <t>DUKHCONP1AZ7ARRF3645</t>
  </si>
  <si>
    <t>N68KErbSR4qcQx4ksq3HFg</t>
  </si>
  <si>
    <t>DUKHCONP1AZ7ARRF3655</t>
  </si>
  <si>
    <t>0/SlnlqSRH+Rhf0hbEdw4Q</t>
  </si>
  <si>
    <t>DUKHCONP1AZ7ARRF3650</t>
  </si>
  <si>
    <t>xb+MXp52QwqCNcRjUZtP3w</t>
  </si>
  <si>
    <t>DUKHCONP1AZ7ARRF3660</t>
  </si>
  <si>
    <t>BjITlB7xSVarnyBt01JQPg</t>
  </si>
  <si>
    <t>DUKHCONP1AZ7AREL3665</t>
  </si>
  <si>
    <t>8U5tErdeSVyMXy6iH1Ae3A</t>
  </si>
  <si>
    <t>DUKHCONP1AZ7AREL3670</t>
  </si>
  <si>
    <t>8Rrhg1vZTMa05WGXtCjzKA</t>
  </si>
  <si>
    <t>DUKHCONP1AZ7AREL3680</t>
  </si>
  <si>
    <t>cYj0xXAEQM6GpNNLyUe26g</t>
  </si>
  <si>
    <t>DUKHCONP1AZ7ARRF3600</t>
  </si>
  <si>
    <t>uFWQ0t4fRQeXVAuHFxoaRw</t>
  </si>
  <si>
    <t>DUKHCONP1AZ7ARRF3605</t>
  </si>
  <si>
    <t>BaE8a/mMSQOWeWqIOBLhZg</t>
  </si>
  <si>
    <t>DUKHCONP1AZ7ARRF3610</t>
  </si>
  <si>
    <t>00B5guiJS6WzApH2GwEreA</t>
  </si>
  <si>
    <t>DUKHCONP1AZ7ARRF3695</t>
  </si>
  <si>
    <t>/qc1lOkjQMCmWFRSWQU0Bg</t>
  </si>
  <si>
    <t>DUKHCONP1AZ7ARRF3620</t>
  </si>
  <si>
    <t>QhCB/z2kQCGYl1mUAnckIg</t>
  </si>
  <si>
    <t>DUKHCONP1AZ7ARFF3310</t>
  </si>
  <si>
    <t>UZlG7BjsRmSegs7BVF3I0Q</t>
  </si>
  <si>
    <t>DUKHCONP1AZ7ARFF3315</t>
  </si>
  <si>
    <t>YpwpwNbERIWlczQtruHFzQ</t>
  </si>
  <si>
    <t>DUKHCONP1AZ7ARFF3330</t>
  </si>
  <si>
    <t>PS0LkYhcQraAQT9ZhkCrRA</t>
  </si>
  <si>
    <t>DUKHCONP1AZ7ARFF3320</t>
  </si>
  <si>
    <t>qrPwnIvGRty7W/JxSUpG2Q</t>
  </si>
  <si>
    <t>DUKHCONP1AZ7ARFF3325</t>
  </si>
  <si>
    <t>9o3hSbvwRyuK92kfeIShFA</t>
  </si>
  <si>
    <t>DUKHCONP1AZ7ARFF3335</t>
  </si>
  <si>
    <t>PLw+6434SfSggMHWhZ/6lA</t>
  </si>
  <si>
    <t>DUKHCONP1AZ7ARFF3350</t>
  </si>
  <si>
    <t>9E4kwK17REmS54DrDhqgew</t>
  </si>
  <si>
    <t>DUKHCONP1AZ7ARFF3345</t>
  </si>
  <si>
    <t>6uh2i1hnSPSLenjQWTZnJQ</t>
  </si>
  <si>
    <t>DUKHCONP1AZ7ARFF3360</t>
  </si>
  <si>
    <t>coJMaNpyQjKGJo0GvpFisA</t>
  </si>
  <si>
    <t>DUKHCONP1AZ7ARFF3365</t>
  </si>
  <si>
    <t>UI52/wp9QkCgWBXje79rWg</t>
  </si>
  <si>
    <t>DUKHCONP1AZ7ARFF3370</t>
  </si>
  <si>
    <t>aggVDvgaS56wC6T/DVsHAw</t>
  </si>
  <si>
    <t>DUKHCONP1AZ7ARFF3380</t>
  </si>
  <si>
    <t>ZCFwbkDSQYKkSC8I+c2dDQ</t>
  </si>
  <si>
    <t>DUKHCONP1AZ7ARFF3375</t>
  </si>
  <si>
    <t>HEUah5A5Q1OkxFmF5QU3BQ</t>
  </si>
  <si>
    <t>DUKHCONP1AZ7ARFF3390</t>
  </si>
  <si>
    <t>PJ9knusWTF2U5XZNPScDKw</t>
  </si>
  <si>
    <t>DUKHCONP1AZ7ARFF3385</t>
  </si>
  <si>
    <t>KIZecZFCTcajG5SlxVgHSA</t>
  </si>
  <si>
    <t>DUKHCONP1AZ7ARFF3395</t>
  </si>
  <si>
    <t>WYaqUXSQTAWVjFkNdA6wGw</t>
  </si>
  <si>
    <t>DUKHCONP1AZ7ARFF3300</t>
  </si>
  <si>
    <t>+1CayyNkTR6KkQNDemQz/w</t>
  </si>
  <si>
    <t>DUKHCONP1AZ7ARFF3305</t>
  </si>
  <si>
    <t>OWNKdi8MT5iYE9fRZXBWyQ</t>
  </si>
  <si>
    <t>DUKHCONP1AZ7ARGF3000</t>
  </si>
  <si>
    <t>ft8aEp5USQqNLF9sfrZ7KQ</t>
  </si>
  <si>
    <t>DUKHCONP1AZ7ARGF3005</t>
  </si>
  <si>
    <t>/ZYny5pIQe+BjPgyluZ2Qw</t>
  </si>
  <si>
    <t>DUKHCONP1AZ7ARGF3010</t>
  </si>
  <si>
    <t>QZo1c3dsSRCoFhjDE5bOiw</t>
  </si>
  <si>
    <t>DUKHCONP1AZ7ARGF3015</t>
  </si>
  <si>
    <t>oOcE/YEtTUyfuDKo3RAFvg</t>
  </si>
  <si>
    <t>DUKHCONP1AZ7ARGF3030</t>
  </si>
  <si>
    <t>RomZZGSdST23krpq1kmYeg</t>
  </si>
  <si>
    <t>DUKHCONP1AZ7ARGF3020</t>
  </si>
  <si>
    <t>ozvS4IJVR9C8e40l7OZ57A</t>
  </si>
  <si>
    <t>DUKHCONP1AZ7ARGF3025</t>
  </si>
  <si>
    <t>PoZGXMQVTXKuuWAhORG2FQ</t>
  </si>
  <si>
    <t>DUKHCONP1AZ7ARGF3040</t>
  </si>
  <si>
    <t>AvnJtCq0QoyY5avBcXoRBA</t>
  </si>
  <si>
    <t>DUKHCONP1AZ7ARGF3035</t>
  </si>
  <si>
    <t>ZzZ2nKctQVerrN/8ObQe8A</t>
  </si>
  <si>
    <t>DUKHCONP1AZ7ARGF3050</t>
  </si>
  <si>
    <t>KxinKKupRIamH9RpWqVseA</t>
  </si>
  <si>
    <t>DUKHCONP1AZ7ARGF3045</t>
  </si>
  <si>
    <t>84O3h6EkQOeroMFs6UV08A</t>
  </si>
  <si>
    <t>DUKHCONP1AZ7ARGF3055</t>
  </si>
  <si>
    <t>NHj2Olc/Tg2fihAOuj1tgQ</t>
  </si>
  <si>
    <t>DUKHCONP1AZ7ARGF3060</t>
  </si>
  <si>
    <t>j1Ykc1uMQuWBsxU/Laoq6w</t>
  </si>
  <si>
    <t>DUKHCONP1AZ7ARGF3065</t>
  </si>
  <si>
    <t>mzslrVSFSWiGVTv6FyRmbQ</t>
  </si>
  <si>
    <t>DUKHCONP1AZ7ARGF3070</t>
  </si>
  <si>
    <t>N+yjZTDLQCeRD4UlBp5GiA</t>
  </si>
  <si>
    <t>DUKHCONP1AZ7ARGF3080</t>
  </si>
  <si>
    <t>AhE37puWRFC4tAKHabhlHg</t>
  </si>
  <si>
    <t>DUKHCONP1AZ7ARGF3075</t>
  </si>
  <si>
    <t>TVFRhc2nR5WSfspiFTPjvA</t>
  </si>
  <si>
    <t>DUKHCONP1AZ7ARGF3090</t>
  </si>
  <si>
    <t>CLecDlbuSc+jVUn1USdryg</t>
  </si>
  <si>
    <t>DUKHCONP1AZ7ARGF3085</t>
  </si>
  <si>
    <t>82dASGhaSc2fCX0xRyJiig</t>
  </si>
  <si>
    <t>DUKHCONP1AZ7ARGF3095</t>
  </si>
  <si>
    <t>rFi/oqLmQ8ihIqvifj065g</t>
  </si>
  <si>
    <t>DUKHCONP1AZ7PLFF4330</t>
  </si>
  <si>
    <t>/QArbT4LSu6G6NFJgnM1Jw</t>
  </si>
  <si>
    <t>DUKHCONP1AZ7PLFF4335</t>
  </si>
  <si>
    <t>d/vSbUX4QhCuf1Jf0RrNwA</t>
  </si>
  <si>
    <t>DUKHCONP1AZ7PLFF4340</t>
  </si>
  <si>
    <t>byoChGt7Q1OjzG/4T0MjHQ</t>
  </si>
  <si>
    <t>DUKHCONP1AZ7PLFF4325</t>
  </si>
  <si>
    <t>8J/Y6QUmQW2oVOoIe12Dpg</t>
  </si>
  <si>
    <t>DUKHCONP1AZ7PLRF4345</t>
  </si>
  <si>
    <t>MDLzBoqmTiao7Z6r5IxUkw</t>
  </si>
  <si>
    <t>DUKHCONP1AZ7PLRF4350</t>
  </si>
  <si>
    <t>HjDt+6iNS+aXN+1pN8qHnw</t>
  </si>
  <si>
    <t>DUKHCONP1AZ7PLRF4355</t>
  </si>
  <si>
    <t>nRPaXxtWQe+/dPjhraVP2g</t>
  </si>
  <si>
    <t>DUKHCONP1AZ7PLGF4315</t>
  </si>
  <si>
    <t>AO5/udcLQbiQ5a1SVE0Cuw</t>
  </si>
  <si>
    <t>DUKHCONP1AZ7PLGF4320</t>
  </si>
  <si>
    <t>o9IIr/aXRaWS0ZiKDTs9PQ</t>
  </si>
  <si>
    <t>DUKHCONP1AZ7PLUG4300</t>
  </si>
  <si>
    <t>DUKHCONP1AZ7PLGF4305</t>
  </si>
  <si>
    <t>gbIPEN3JTg++3w4AHdHLPg</t>
  </si>
  <si>
    <t>DUKHCONP1AZ7PLGF4310</t>
  </si>
  <si>
    <t>b7rmQeqIRqiekphmXHWdBw</t>
  </si>
  <si>
    <t>DUKHCONP1AZ7ELRF4070</t>
  </si>
  <si>
    <t>zBBuJaQSS/a+FbFEJePcaA</t>
  </si>
  <si>
    <t>DUKHCONP1AZ7ELRF4075</t>
  </si>
  <si>
    <t>fQHzVNJQToSOucvxYJfXLg</t>
  </si>
  <si>
    <t>DUKHCONP1AZ7ELFF4035</t>
  </si>
  <si>
    <t>K/jyP5p9TfeUyk3reqD73Q</t>
  </si>
  <si>
    <t>DUKHCONP1AZ7ELFF4040</t>
  </si>
  <si>
    <t>hXI6dwrlSQKoSsEAgkTnIQ</t>
  </si>
  <si>
    <t>DUKHCONP1AZ7ELFF4045</t>
  </si>
  <si>
    <t>Egdfq2MzRS6gO8rdOda/TA</t>
  </si>
  <si>
    <t>DUKHCONP1AZ7ELFF4060</t>
  </si>
  <si>
    <t>Td/SXTpdTOeZ+swyOxjGAw</t>
  </si>
  <si>
    <t>DUKHCONP1AZ7ELFF4065</t>
  </si>
  <si>
    <t>MStqPkkoT9y5Ph8eyHP2jw</t>
  </si>
  <si>
    <t>DUKHCONP1AZ7ELFF4055</t>
  </si>
  <si>
    <t>V2T3lgEdSEWeMlVgsUEAhA</t>
  </si>
  <si>
    <t>DUKHCONP1AZ7ELFF4050</t>
  </si>
  <si>
    <t>bto4A2IPTgm1jXw/n6/LQw</t>
  </si>
  <si>
    <t>DUKHCONP1AZ7ELGF4000</t>
  </si>
  <si>
    <t>XtRgscVzSOSY0L1SNA1qIw</t>
  </si>
  <si>
    <t>DUKHCONP1AZ7ELGF4005</t>
  </si>
  <si>
    <t>ZNn3fQ9qQdubUbkx+Cdllw</t>
  </si>
  <si>
    <t>DUKHCONP1AZ7ELGF4010</t>
  </si>
  <si>
    <t>EaCT7YpgRxGYaqIQGo3lmw</t>
  </si>
  <si>
    <t>DUKHCONP1AZ7ELGF4020</t>
  </si>
  <si>
    <t>g42ptd4xSGCa8t1ife+pEg</t>
  </si>
  <si>
    <t>DUKHCONP1AZ7ELGF4025</t>
  </si>
  <si>
    <t>Ulr9bst4Rfiq1TyKaU6O6w</t>
  </si>
  <si>
    <t>DUKHCONP1AZ7ELGF4015</t>
  </si>
  <si>
    <t>NC17emfaQ4WoFoeK+HmghA</t>
  </si>
  <si>
    <t>DUKHCONP1AZ7ELGF4030</t>
  </si>
  <si>
    <t>XAMopIC4S6eQhBPyaMV/eQ</t>
  </si>
  <si>
    <t>DUKHCONP1AZ7ACFF4615</t>
  </si>
  <si>
    <t>781qziYbTyWbFZGRjlqOjQ</t>
  </si>
  <si>
    <t>DUKHCONP1AZ7ACFF4620</t>
  </si>
  <si>
    <t>dOGYT+juRJ6wD7UUZuJlkw</t>
  </si>
  <si>
    <t>DUKHCONP1AZ7ACFF4625</t>
  </si>
  <si>
    <t>+53ZBZ8ATMePDPksYxR/Fw</t>
  </si>
  <si>
    <t>DUKHCONP1AZ7ACRF4630</t>
  </si>
  <si>
    <t>Kds4YoyjQpWsZy/3DlTVUw</t>
  </si>
  <si>
    <t>DUKHCONP1AZ7ACRF4635</t>
  </si>
  <si>
    <t>YBIv/RCRQKWARNpixNpHgw</t>
  </si>
  <si>
    <t>DUKHCONP1AZ7ACGF4600</t>
  </si>
  <si>
    <t>pTqkpC/cTiW0/apytbGC3Q</t>
  </si>
  <si>
    <t>DUKHCONP1AZ7ACGF4605</t>
  </si>
  <si>
    <t>qwpYO5WkSymuNHYnAa4ykw</t>
  </si>
  <si>
    <t>DUKHCONP1AZ7ACGF4610</t>
  </si>
  <si>
    <t>lB/Zf+0LRWuE1L2PZFGE7A</t>
  </si>
  <si>
    <t>DUKHCONP1AMKMSEX5020</t>
  </si>
  <si>
    <t>DUKHCONP1AMKMSEX5025</t>
  </si>
  <si>
    <t>P7L2hbqkQp6EGdVVhQGL2A</t>
  </si>
  <si>
    <t>DUKHCONP1AMKMSEX5015</t>
  </si>
  <si>
    <t>onJbIQKtS5yYC68UD5xciA</t>
  </si>
  <si>
    <t>DUKHCONP1AMKMSEX5000</t>
  </si>
  <si>
    <t>0Oos3dGIS0Gm40gUD2+9SQ</t>
  </si>
  <si>
    <t>DUKHCONP1AMKMSEX5005</t>
  </si>
  <si>
    <t>iyIUY1TKQ/G3zXjHdOkgsQ</t>
  </si>
  <si>
    <t>DUKHCONP1AMKWEEX5030</t>
  </si>
  <si>
    <t>qvAWBaklSDSUUg8DTQxjTg</t>
  </si>
  <si>
    <t>DUKHCONP1AMKWEEX5035</t>
  </si>
  <si>
    <t>9rIstxRGQvy0BClEUyaEHA</t>
  </si>
  <si>
    <t>DUKHCONP1AMKWEEX5040</t>
  </si>
  <si>
    <t>LsjpqSPmR2OjIco8wg9dIg</t>
  </si>
  <si>
    <t>DUKHCONP1AMKWEEX5045</t>
  </si>
  <si>
    <t>JMMGP/boSiefaVEQD8Vn+g</t>
  </si>
  <si>
    <t>DUKHCONP1AMKWEEX5050</t>
  </si>
  <si>
    <t>9Yy158YUT36DxV77mxHKoA</t>
  </si>
  <si>
    <t>DUKHCONP1AMKWEEX5060</t>
  </si>
  <si>
    <t>fv3GHAunROaQNggmZ3oLPw</t>
  </si>
  <si>
    <t>DUKHCONP1AMKWEEX5065</t>
  </si>
  <si>
    <t>znEpHbZET2yDx0sdWwV7Gw</t>
  </si>
  <si>
    <t>DUKHCONP1AMKSLEX5105</t>
  </si>
  <si>
    <t>C28+US7lSpu5yGj3IAlC6A</t>
  </si>
  <si>
    <t>DUKHCONP1AMKSLEX5110</t>
  </si>
  <si>
    <t>V9cSCtiCQ4Kz5D2oByX5iA</t>
  </si>
  <si>
    <t>DUKHCONP1AMKHDEX5090</t>
  </si>
  <si>
    <t>8XY6nw9rR/6XLaf931ghlg</t>
  </si>
  <si>
    <t>DUKHCONP1AMKHDEX5095</t>
  </si>
  <si>
    <t>f2cHt3+ZRwqm8iv8A5ofTw</t>
  </si>
  <si>
    <t>DUKHCONP1AMKHDEX5100</t>
  </si>
  <si>
    <t>rK/fHPG9T1OAA+TZRAFjjg</t>
  </si>
  <si>
    <t>DUKHCONP1AMKAREL3665</t>
  </si>
  <si>
    <t>0mST/9CzQ9efFJBAh26spg</t>
  </si>
  <si>
    <t>DUKHCONP1AMKAREL3670</t>
  </si>
  <si>
    <t>EQZaGybYSvKNgBwuINA+rQ</t>
  </si>
  <si>
    <t>DUKHCONP1AMKAREL3680</t>
  </si>
  <si>
    <t>xX0UoP4zS2GBVnhtM0/2PQ</t>
  </si>
  <si>
    <t>DUKHCONP1AMKARRF3650</t>
  </si>
  <si>
    <t>z+UBtUvySuOlCF01ai1t1w</t>
  </si>
  <si>
    <t>DUKHCONP1AMKARRF3660</t>
  </si>
  <si>
    <t>yZOU5qqVQfW8BXDc/Rlnag</t>
  </si>
  <si>
    <t>DUKHCONP1AMKARRF3630</t>
  </si>
  <si>
    <t>/u0iTJE3TvKkXaeJttvzZw</t>
  </si>
  <si>
    <t>DUKHCONP1AMKARRF3635</t>
  </si>
  <si>
    <t>x6OrzkXqT+OqE+mp7p5CZA</t>
  </si>
  <si>
    <t>DUKHCONP1AMKARRF3640</t>
  </si>
  <si>
    <t>Q6Hm4SdNQ8CV53N0mnpwfg</t>
  </si>
  <si>
    <t>DUKHCONP1AMKARRF3645</t>
  </si>
  <si>
    <t>oKNo3ZqyQq2M8KGAcGUO6w</t>
  </si>
  <si>
    <t>DUKHCONP1AMKARRF3655</t>
  </si>
  <si>
    <t>kl3YhVJ6SNK88A4k38cOdg</t>
  </si>
  <si>
    <t>DUKHCONP1AMKARGF3060</t>
  </si>
  <si>
    <t>IxSEDTZuTlqsFfhpylFvmA</t>
  </si>
  <si>
    <t>DUKHCONP1AMKARGF3065</t>
  </si>
  <si>
    <t>/iYPhz2hSQKZeDNupCL4Rw</t>
  </si>
  <si>
    <t>DUKHCONP1AMKARGF3070</t>
  </si>
  <si>
    <t>CsmtroWfQ6WmgM2p0r7zsA</t>
  </si>
  <si>
    <t>DUKHCONP1AMKARGF3080</t>
  </si>
  <si>
    <t>Wf1vibCvSqedQERDqbZKhg</t>
  </si>
  <si>
    <t>DUKHCONP1AMKARGF3075</t>
  </si>
  <si>
    <t>3bawH5vAS+m4MrRF3W4OaA</t>
  </si>
  <si>
    <t>DUKHCONP1AMKARGF3090</t>
  </si>
  <si>
    <t>RZAjdS+gRXS6rIkZ/V41GA</t>
  </si>
  <si>
    <t>DUKHCONP1AMKARGF3085</t>
  </si>
  <si>
    <t>77GI2ZC+QW6XJ2wO+eru2Q</t>
  </si>
  <si>
    <t>DUKHCONP1AMKARGF3095</t>
  </si>
  <si>
    <t>plnl8YU0T7aCY5xEfzeumA</t>
  </si>
  <si>
    <t>DUKHCONP1AMKARGF3035</t>
  </si>
  <si>
    <t>fkXty1mNQL26HKZkLnRtYg</t>
  </si>
  <si>
    <t>DUKHCONP1AMKARGF3000</t>
  </si>
  <si>
    <t>3eteeumYQEa/GvbMkT+IMQ</t>
  </si>
  <si>
    <t>DUKHCONP1AMKARGF3005</t>
  </si>
  <si>
    <t>LbW43manQpKavcLv1KsPfw</t>
  </si>
  <si>
    <t>DUKHCONP1AMKARGF3010</t>
  </si>
  <si>
    <t>VtsvpOHSRPyoVSuZizXOwg</t>
  </si>
  <si>
    <t>DUKHCONP1AMKARGF3015</t>
  </si>
  <si>
    <t>ASjkITy4RxWP27izk37nSA</t>
  </si>
  <si>
    <t>DUKHCONP1AMKARGF3030</t>
  </si>
  <si>
    <t>Ll60+wGrQZef/LZltZnJRQ</t>
  </si>
  <si>
    <t>DUKHCONP1AMKARGF3020</t>
  </si>
  <si>
    <t>SEjuaZG7Tom02t+LYRWxrA</t>
  </si>
  <si>
    <t>DUKHCONP1AMKARGF3025</t>
  </si>
  <si>
    <t>IbgQzSSzS3+oJ/6UOxfNdA</t>
  </si>
  <si>
    <t>DUKHCONP1AMKARGF3040</t>
  </si>
  <si>
    <t>8S94KK9uRHuyGV5bGKjSLA</t>
  </si>
  <si>
    <t>DUKHCONP1AMKARGF3050</t>
  </si>
  <si>
    <t>Yo8rlcObTHOIPw8hb+zX2Q</t>
  </si>
  <si>
    <t>DUKHCONP1AMKARGF3045</t>
  </si>
  <si>
    <t>N99pMvdJQDaVsDa7gmNPkQ</t>
  </si>
  <si>
    <t>DUKHCONP1AMKARGF3055</t>
  </si>
  <si>
    <t>deWWwT4GSZq5Eq5F6adhCA</t>
  </si>
  <si>
    <t>DUKHCONP1AMKARRF3600</t>
  </si>
  <si>
    <t>dpNK4EX7TtSNJyhMS6o5gg</t>
  </si>
  <si>
    <t>DUKHCONP1AMKARRF3605</t>
  </si>
  <si>
    <t>41ex1LQmSEKn+paiFWfe7Q</t>
  </si>
  <si>
    <t>DUKHCONP1AMKARRF3610</t>
  </si>
  <si>
    <t>C2/bY3e5St6uSOM/07osjw</t>
  </si>
  <si>
    <t>DUKHCONP1AMKARRF3695</t>
  </si>
  <si>
    <t>ak6JFbseTP+LZoMZY44Knw</t>
  </si>
  <si>
    <t>DUKHCONP1AMKARRF3620</t>
  </si>
  <si>
    <t>WgW5GjMfS/uJ/OSf6RLzFQ</t>
  </si>
  <si>
    <t>DUKHCONP1AMKARFF3320</t>
  </si>
  <si>
    <t>D0BSnignTBKJX+86EcueGA</t>
  </si>
  <si>
    <t>DUKHCONP1AMKARFF3325</t>
  </si>
  <si>
    <t>YVyd3h0LR+yF60bAMVN8aA</t>
  </si>
  <si>
    <t>DUKHCONP1AMKARFF3335</t>
  </si>
  <si>
    <t>4a0yvu63QG2bV6AEJSomhg</t>
  </si>
  <si>
    <t>DUKHCONP1AMKARFF3350</t>
  </si>
  <si>
    <t>wF7+AvMAQ1udz8xEPi9/ug</t>
  </si>
  <si>
    <t>DUKHCONP1AMKARFF3345</t>
  </si>
  <si>
    <t>xw7IfXVLQLGbCjv9PugEMg</t>
  </si>
  <si>
    <t>DUKHCONP1AMKARFF3360</t>
  </si>
  <si>
    <t>S/vzVKbiQnaHdy0ULtl0BA</t>
  </si>
  <si>
    <t>DUKHCONP1AMKARFF3365</t>
  </si>
  <si>
    <t>017tmGqISGKylyzhK63fFw</t>
  </si>
  <si>
    <t>DUKHCONP1AMKARFF3370</t>
  </si>
  <si>
    <t>KXkQICW2TxyVY+PKwwMu3g</t>
  </si>
  <si>
    <t>DUKHCONP1AMKARFF3380</t>
  </si>
  <si>
    <t>SmqgrDj0TyeYJ+C2vpUzaw</t>
  </si>
  <si>
    <t>DUKHCONP1AMKARFF3375</t>
  </si>
  <si>
    <t>AZhErGRKSSWwaAZ+0UeJow</t>
  </si>
  <si>
    <t>DUKHCONP1AMKARFF3390</t>
  </si>
  <si>
    <t>ORi5pS/ySpi3m9VbUgIlZw</t>
  </si>
  <si>
    <t>DUKHCONP1AMKARFF3385</t>
  </si>
  <si>
    <t>TTHOhYtEReaVNUJyL6EsHA</t>
  </si>
  <si>
    <t>DUKHCONP1AMKARFF3395</t>
  </si>
  <si>
    <t>h60Ukw5iRzumCglVrOL9rw</t>
  </si>
  <si>
    <t>DUKHCONP1AMKARFF3300</t>
  </si>
  <si>
    <t>iT3zmVC8TCOQDRJxthVVMw</t>
  </si>
  <si>
    <t>DUKHCONP1AMKARFF3305</t>
  </si>
  <si>
    <t>zTa3PF+wT1iMQExiIA7bOA</t>
  </si>
  <si>
    <t>DUKHCONP1AMKARFF3310</t>
  </si>
  <si>
    <t>uIwyD5XYS6yu7XRTFN9sHA</t>
  </si>
  <si>
    <t>DUKHCONP1AMKARFF3315</t>
  </si>
  <si>
    <t>Ru+MmWyQTA+DbdZwgrdv5g</t>
  </si>
  <si>
    <t>DUKHCONP1AMKARFF3330</t>
  </si>
  <si>
    <t>xgX7nUGGRHaaaOjXOx2JEw</t>
  </si>
  <si>
    <t>DUKHCONP1AMKPLGF4320</t>
  </si>
  <si>
    <t>Ey2MwlAaQj64duiAVpMsRw</t>
  </si>
  <si>
    <t>DUKHCONP1AMKPLGF4305</t>
  </si>
  <si>
    <t>FGvkiDBwTJyK22+6vApSsw</t>
  </si>
  <si>
    <t>DUKHCONP1AMKPLGF4310</t>
  </si>
  <si>
    <t>iZaD52GaQRWUyjWPOvwmOw</t>
  </si>
  <si>
    <t>DUKHCONP1AMKPLGF4315</t>
  </si>
  <si>
    <t>A0iOdkCESHGLazdDpgA5Uw</t>
  </si>
  <si>
    <t>DUKHCONP1AMKPLFF4325</t>
  </si>
  <si>
    <t>3+UTr9WLSxGVk86V6bdpLg</t>
  </si>
  <si>
    <t>DUKHCONP1AMKPLFF4330</t>
  </si>
  <si>
    <t>WZUfpjWITf27JtoVtjY5yg</t>
  </si>
  <si>
    <t>DUKHCONP1AMKPLFF4335</t>
  </si>
  <si>
    <t>AGiC3EtlTKeJhzIUTZiUsw</t>
  </si>
  <si>
    <t>DUKHCONP1AMKPLFF4340</t>
  </si>
  <si>
    <t>Ras0eh5KQUaWnzfn/5pFNA</t>
  </si>
  <si>
    <t>DUKHCONP1AMKPLRF4345</t>
  </si>
  <si>
    <t>UGF5yl8aTeqTf3XbHFVVIQ</t>
  </si>
  <si>
    <t>DUKHCONP1AMKPLRF4350</t>
  </si>
  <si>
    <t>P8rAVSpyTPSHZt/710ze1g</t>
  </si>
  <si>
    <t>DUKHCONP1AMKPLRF4355</t>
  </si>
  <si>
    <t>zXBwaMRyREWx+GU8JgEC1A</t>
  </si>
  <si>
    <t>DUKHCONP1AMKACFF4615</t>
  </si>
  <si>
    <t>xM47RUv9T2abr81lgz5fzQ</t>
  </si>
  <si>
    <t>DUKHCONP1AMKACFF4620</t>
  </si>
  <si>
    <t>i7YS5gAdT4u8sJvgKif6tQ</t>
  </si>
  <si>
    <t>DUKHCONP1AMKACFF4625</t>
  </si>
  <si>
    <t>NnKcEfjIQd+9mb7NrFCahA</t>
  </si>
  <si>
    <t>DUKHCONP1AMKACGF4600</t>
  </si>
  <si>
    <t>/dBKSjvXSrafA4oJSF8yjw</t>
  </si>
  <si>
    <t>DUKHCONP1AMKACGF4605</t>
  </si>
  <si>
    <t>I+K9nMX8T125i++ObdeQdw</t>
  </si>
  <si>
    <t>DUKHCONP1AMKACGF4610</t>
  </si>
  <si>
    <t>tbSEcRz4SyOdg7yer8CjFw</t>
  </si>
  <si>
    <t>DUKHCONP1AMKACRF4630</t>
  </si>
  <si>
    <t>eY6M7iheS6CcuoyGu9I6dQ</t>
  </si>
  <si>
    <t>DUKHCONP1AMKACRF4635</t>
  </si>
  <si>
    <t>FAYywaBvS9mRcQOPVDsdcg</t>
  </si>
  <si>
    <t>DUKHCONP1AMKELFF4035</t>
  </si>
  <si>
    <t>wv14AyW5TjiuD+fjgjlRxQ</t>
  </si>
  <si>
    <t>DUKHCONP1AMKELFF4040</t>
  </si>
  <si>
    <t>weCLgi1pQGikFaYDp6/gAw</t>
  </si>
  <si>
    <t>DUKHCONP1AMKELFF4045</t>
  </si>
  <si>
    <t>DXR75hqeRlyuICad2bqiQQ</t>
  </si>
  <si>
    <t>DUKHCONP1AMKELFF4060</t>
  </si>
  <si>
    <t>gESe88FSSamOE+/5Th2Hvw</t>
  </si>
  <si>
    <t>DUKHCONP1AMKELFF4065</t>
  </si>
  <si>
    <t>TcGK9FRySzeXRlvvlTua7g</t>
  </si>
  <si>
    <t>DUKHCONP1AMKELFF4055</t>
  </si>
  <si>
    <t>ejnIPXbeTHu4Jm+81Ft+rA</t>
  </si>
  <si>
    <t>DUKHCONP1AMKELFF4050</t>
  </si>
  <si>
    <t>U344Is1JSGCYXTNAXt0vuQ</t>
  </si>
  <si>
    <t>DUKHCONP1AMKELGF4000</t>
  </si>
  <si>
    <t>4ohYQ0CISyu807SaljfpFg</t>
  </si>
  <si>
    <t>DUKHCONP1AMKELGF4005</t>
  </si>
  <si>
    <t>Il27HdSaRaG3lm0NQqXQRQ</t>
  </si>
  <si>
    <t>DUKHCONP1AMKELGF4010</t>
  </si>
  <si>
    <t>gKA7LKWvS6WxP9gtPKOA+w</t>
  </si>
  <si>
    <t>DUKHCONP1AMKELGF4020</t>
  </si>
  <si>
    <t>sbpGpoinRn2eNnowX35uJQ</t>
  </si>
  <si>
    <t>DUKHCONP1AMKELGF4025</t>
  </si>
  <si>
    <t>lXzOvx8SQ8OO2mjzk2Ofgw</t>
  </si>
  <si>
    <t>DUKHCONP1AMKELGF4015</t>
  </si>
  <si>
    <t>jsIandXWQTSht7wcoaPlCg</t>
  </si>
  <si>
    <t>DUKHCONP1AMKELGF4030</t>
  </si>
  <si>
    <t>KqhtFLs7QtupKpcPwCAiFw</t>
  </si>
  <si>
    <t>DUKHCONP1AMKELRF4070</t>
  </si>
  <si>
    <t>X0RUHrihSYCR9MF3PNyQiA</t>
  </si>
  <si>
    <t>DUKHCONP1AMKELRF4075</t>
  </si>
  <si>
    <t>582WTAg8R0uZP3bjxtmRRw</t>
  </si>
  <si>
    <t>DUKHCONP1AZ1ARFF3300</t>
  </si>
  <si>
    <t>/4rk1cUcRxu3UkQBMdO70A</t>
  </si>
  <si>
    <t>DUKHCONP1AZ1ARFF3305</t>
  </si>
  <si>
    <t>5Q1l/wvdQgKN6taLyad7pw</t>
  </si>
  <si>
    <t>DUKHCONP1AZ1ARFF3310</t>
  </si>
  <si>
    <t>IyIZyUeRSSaTR0Jo9OXzVQ</t>
  </si>
  <si>
    <t>DUKHCONP1AZ1ARFF3315</t>
  </si>
  <si>
    <t>5OqEmVXkRiO4VgRzCT+TNA</t>
  </si>
  <si>
    <t>DUKHCONP1AZ1ARFF3330</t>
  </si>
  <si>
    <t>ZmZGNjX4SDquK+L1vIvJ5A</t>
  </si>
  <si>
    <t>DUKHCONP1AZ1ARFF3320</t>
  </si>
  <si>
    <t>njjYck0BRdCkr1JROn71wA</t>
  </si>
  <si>
    <t>DUKHCONP1AZ1ARFF3325</t>
  </si>
  <si>
    <t>Dc9RK7vOS0mph4gCMeprRg</t>
  </si>
  <si>
    <t>DUKHCONP1AZ1ARFF3335</t>
  </si>
  <si>
    <t>jnp+Q9R4T1+tv1SljVJl7Q</t>
  </si>
  <si>
    <t>DUKHCONP1AZ1ARFF3350</t>
  </si>
  <si>
    <t>G4jAopC1R+6LOr1kIvCCCg</t>
  </si>
  <si>
    <t>DUKHCONP1AZ1ARFF3345</t>
  </si>
  <si>
    <t>3ts9Kn/bR0y1L0ZfPfzGLQ</t>
  </si>
  <si>
    <t>DUKHCONP1AZ1ARFF3360</t>
  </si>
  <si>
    <t>t7z0VWV5QSyTfZGHIRAmUQ</t>
  </si>
  <si>
    <t>DUKHCONP1AZ1ARFF3365</t>
  </si>
  <si>
    <t>jibozNweTDeFxtwEv3ROvQ</t>
  </si>
  <si>
    <t>DUKHCONP1AZ1ARFF3370</t>
  </si>
  <si>
    <t>h2iKIAKATc6dZ+wMu+uvhg</t>
  </si>
  <si>
    <t>DUKHCONP1AZ1ARFF3380</t>
  </si>
  <si>
    <t>3WZsIxsJQRibZ55DHIlUwA</t>
  </si>
  <si>
    <t>DUKHCONP1AZ1ARFF3375</t>
  </si>
  <si>
    <t>gYzm1pdvSHiDFasvSkWlEw</t>
  </si>
  <si>
    <t>DUKHCONP1AZ1ARFF3390</t>
  </si>
  <si>
    <t>K0OHBorYSMit3A0u/THuOw</t>
  </si>
  <si>
    <t>DUKHCONP1AZ1ARFF3385</t>
  </si>
  <si>
    <t>Handrail &amp;  S.S.Balustrade</t>
  </si>
  <si>
    <t>xQE01IexRrStWFYj8aPYyA</t>
  </si>
  <si>
    <t>DUKHCONP1AZ1ARFF3395</t>
  </si>
  <si>
    <t>DFAdwBa/QVOfeWoVPPHrzQ</t>
  </si>
  <si>
    <t>DUKHCONP1AZ1ARRF3600</t>
  </si>
  <si>
    <t>RMs3CaO3RPSu1XVfjHdxJQ</t>
  </si>
  <si>
    <t>DUKHCONP1AZ1ARRF3605</t>
  </si>
  <si>
    <t>SM6p343rTBKi7vYUjC6k5g</t>
  </si>
  <si>
    <t>DUKHCONP1AZ1ARRF3610</t>
  </si>
  <si>
    <t>L4pt2Nx8Qhe36GzPRyGYfQ</t>
  </si>
  <si>
    <t>DUKHCONP1AZ1ARRF3695</t>
  </si>
  <si>
    <t>twlhfNaxQ4O5f9NpSs/wdQ</t>
  </si>
  <si>
    <t>DUKHCONP1AZ1ARRF3620</t>
  </si>
  <si>
    <t>+jXmV+IfTm+2i+HFt1xM7A</t>
  </si>
  <si>
    <t>DUKHCONP1AZ1ARGF3000</t>
  </si>
  <si>
    <t>s8SyqUB2TwOSP5p+45Ifyg</t>
  </si>
  <si>
    <t>DUKHCONP1AZ1ARGF3005</t>
  </si>
  <si>
    <t>hQLpymOaSK+2R3VlwDR6sg</t>
  </si>
  <si>
    <t>DUKHCONP1AZ1ARGF3010</t>
  </si>
  <si>
    <t>DUKHCONP1AZ1ARGF3015</t>
  </si>
  <si>
    <t>JSl0Tb5KTZC2i8dCU+dp2A</t>
  </si>
  <si>
    <t>DUKHCONP1AZ1ARGF3030</t>
  </si>
  <si>
    <t>rV/CKiWsTIe6dOso7TmFvg</t>
  </si>
  <si>
    <t>DUKHCONP1AZ1ARGF3020</t>
  </si>
  <si>
    <t>6sAbHTh8S8i8FgU/6BIQVw</t>
  </si>
  <si>
    <t>DUKHCONP1AZ1ARGF3025</t>
  </si>
  <si>
    <t>z1p6+lTbSre3eMTNa5oEfA</t>
  </si>
  <si>
    <t>DUKHCONP1AZ1ARGF3040</t>
  </si>
  <si>
    <t>sbfQahpHQlqlQN5NshscYw</t>
  </si>
  <si>
    <t>DUKHCONP1AZ1ARGF3035</t>
  </si>
  <si>
    <t>w22Md4deT6aAeEbJKi2cjg</t>
  </si>
  <si>
    <t>DUKHCONP1AZ1ARGF3050</t>
  </si>
  <si>
    <t>2YfNDd00QM2eKPKfseyuuw</t>
  </si>
  <si>
    <t>DUKHCONP1AZ1ARGF3045</t>
  </si>
  <si>
    <t>SZjMsea0TOiguE9j7g+UfQ</t>
  </si>
  <si>
    <t>DUKHCONP1AZ1ARGF3055</t>
  </si>
  <si>
    <t>qtmQheobQCaYzp0xufvN1g</t>
  </si>
  <si>
    <t>DUKHCONP1AZ1ARGF3060</t>
  </si>
  <si>
    <t>ILxXkSawSciIQUa0S3uMeg</t>
  </si>
  <si>
    <t>DUKHCONP1AZ1ARGF3065</t>
  </si>
  <si>
    <t>Alir+HHZQW68EinmvbDa2g</t>
  </si>
  <si>
    <t>DUKHCONP1AZ1ARGF3070</t>
  </si>
  <si>
    <t>irLx2+9aT9Czcj2nFyGTEA</t>
  </si>
  <si>
    <t>DUKHCONP1AZ1ARGF3080</t>
  </si>
  <si>
    <t>pyFpDDb1Se+bc5RsyxJI8w</t>
  </si>
  <si>
    <t>DUKHCONP1AZ1ARGF3075</t>
  </si>
  <si>
    <t>S4twa4MmR7iJVxxXoVNnfA</t>
  </si>
  <si>
    <t>DUKHCONP1AZ1ARGF3090</t>
  </si>
  <si>
    <t>g+v8WEy3Ssiy3DtGk65ieQ</t>
  </si>
  <si>
    <t>DUKHCONP1AZ1ARGF3085</t>
  </si>
  <si>
    <t>/MqKPNKKSQK2WaFXpLRQcg</t>
  </si>
  <si>
    <t>DUKHCONP1AZ1ARGF3095</t>
  </si>
  <si>
    <t>bYtZXk/CQVeCgycm4VExrQ</t>
  </si>
  <si>
    <t>DUKHCONP1AZ1AREL3665</t>
  </si>
  <si>
    <t>qonqCkaHTFawGxI0Ie8IwQ</t>
  </si>
  <si>
    <t>DUKHCONP1AZ1AREL3670</t>
  </si>
  <si>
    <t>/HZzhsm2Teyo1xDAnnuyCg</t>
  </si>
  <si>
    <t>DUKHCONP1AZ1AREL3680</t>
  </si>
  <si>
    <t>1SsS/zMwTdukAm2pk314WA</t>
  </si>
  <si>
    <t>DUKHCONP1AZ1ARRF3630</t>
  </si>
  <si>
    <t>oCQTptSYRKWdZpZLBIIylg</t>
  </si>
  <si>
    <t>DUKHCONP1AZ1ARRF3635</t>
  </si>
  <si>
    <t>WIRAXGrqRKKc9wex4sfDVQ</t>
  </si>
  <si>
    <t>DUKHCONP1AZ1ARRF3640</t>
  </si>
  <si>
    <t>QMFtPjXySGmVVyPZYRA5vQ</t>
  </si>
  <si>
    <t>DUKHCONP1AZ1ARRF3645</t>
  </si>
  <si>
    <t>SBYE8kkQQdmYuAjzrKmxdQ</t>
  </si>
  <si>
    <t>DUKHCONP1AZ1ARRF3655</t>
  </si>
  <si>
    <t>hC+nH2hzRoK75G60weW/KQ</t>
  </si>
  <si>
    <t>DUKHCONP1AZ1ARRF3650</t>
  </si>
  <si>
    <t>v+XTmHR4S/qhlvEkr2SO2Q</t>
  </si>
  <si>
    <t>DUKHCONP1AZ1ARRF3660</t>
  </si>
  <si>
    <t>vQAGgm3LRoyiDfaFhQ2VBA</t>
  </si>
  <si>
    <t>DUKHCONP1AZ1ACFF4615</t>
  </si>
  <si>
    <t>J1s4RxY/SJi8kdzUX2CzgA</t>
  </si>
  <si>
    <t>DUKHCONP1AZ1ACFF4620</t>
  </si>
  <si>
    <t>ASajaRKzSriXFzb5ZT93hA</t>
  </si>
  <si>
    <t>DUKHCONP1AZ1ACFF4625</t>
  </si>
  <si>
    <t>B/mHSsqZRq+hnQh2uIomnQ</t>
  </si>
  <si>
    <t>DUKHCONP1AZ1ACGF4600</t>
  </si>
  <si>
    <t>jD20VL3ES9CXq1PNXHkFKQ</t>
  </si>
  <si>
    <t>DUKHCONP1AZ1ACGF4605</t>
  </si>
  <si>
    <t>20E6zrJBT+WD9hS/9yS5kw</t>
  </si>
  <si>
    <t>DUKHCONP1AZ1ACGF4610</t>
  </si>
  <si>
    <t>JI5iMXEWQhyBdW2zBfUUFg</t>
  </si>
  <si>
    <t>DUKHCONP1AZ1ACRF4630</t>
  </si>
  <si>
    <t>fC5iiThaSv25pw5mQEZMEg</t>
  </si>
  <si>
    <t>DUKHCONP1AZ1ACRF4635</t>
  </si>
  <si>
    <t>UMkzzGySRmi4NiHrSyo0Fw</t>
  </si>
  <si>
    <t>DUKHCONP1AZ1PLFF4325</t>
  </si>
  <si>
    <t>0tW5KFFQQC6HkPx8sUaHWw</t>
  </si>
  <si>
    <t>DUKHCONP1AZ1PLFF4330</t>
  </si>
  <si>
    <t>bWUlJnMGSdamwBGve9UmuA</t>
  </si>
  <si>
    <t>DUKHCONP1AZ1PLFF4335</t>
  </si>
  <si>
    <t>eS0W/tXXSnmD30AcFnjQGw</t>
  </si>
  <si>
    <t>DUKHCONP1AZ1PLFF4340</t>
  </si>
  <si>
    <t>83AqL6wHTWancoLwBWGVjQ</t>
  </si>
  <si>
    <t>DUKHCONP1AZ1PLRF4345</t>
  </si>
  <si>
    <t>Pgpx8Q4oS9etjirv8N08Iw</t>
  </si>
  <si>
    <t>DUKHCONP1AZ1PLRF4350</t>
  </si>
  <si>
    <t>FWLNrgJRQo+mSbZpuMI0Ag</t>
  </si>
  <si>
    <t>DUKHCONP1AZ1PLRF4355</t>
  </si>
  <si>
    <t>HyRvm6hUSSe3P9gVgJNNPg</t>
  </si>
  <si>
    <t>DUKHCONP1AZ1PLUG4300</t>
  </si>
  <si>
    <t>gFd00ODtRluyvvsho/VXaQ</t>
  </si>
  <si>
    <t>DUKHCONP1AZ1PLGF4305</t>
  </si>
  <si>
    <t>tl4teKs1RTWsz7DKZANoXg</t>
  </si>
  <si>
    <t>DUKHCONP1AZ1PLGF4310</t>
  </si>
  <si>
    <t>9AQ3m6YOSCycsw6r72eRhw</t>
  </si>
  <si>
    <t>DUKHCONP1AZ1PLGF4315</t>
  </si>
  <si>
    <t>vxR3HPGmRiWiOnWb9PosrA</t>
  </si>
  <si>
    <t>DUKHCONP1AZ1PLGF4320</t>
  </si>
  <si>
    <t>5Do/WZY3T8i8SSo62enRYw</t>
  </si>
  <si>
    <t>DUKHCONP1AZ1ELGF4000</t>
  </si>
  <si>
    <t>UjrFcLLKTY+QGvU0zgSZEQ</t>
  </si>
  <si>
    <t>DUKHCONP1AZ1ELGF4005</t>
  </si>
  <si>
    <t>T4K8jQn/TLq0ySwsjlvmPg</t>
  </si>
  <si>
    <t>DUKHCONP1AZ1ELGF4010</t>
  </si>
  <si>
    <t>fsWoKT1UTVOhSjK0/nDtrA</t>
  </si>
  <si>
    <t>DUKHCONP1AZ1ELGF4020</t>
  </si>
  <si>
    <t>5ItYebZoQhaVVDNALVhjAw</t>
  </si>
  <si>
    <t>DUKHCONP1AZ1ELGF4025</t>
  </si>
  <si>
    <t>rICt95e7QT+ebLkVI3tBvA</t>
  </si>
  <si>
    <t>DUKHCONP1AZ1ELGF4015</t>
  </si>
  <si>
    <t>3HH681nST9+bo7SbqrCjMQ</t>
  </si>
  <si>
    <t>DUKHCONP1AZ1ELGF4030</t>
  </si>
  <si>
    <t>bvFdpAxLQzaEghBvlbn45Q</t>
  </si>
  <si>
    <t>DUKHCONP1AZ1ELRF4070</t>
  </si>
  <si>
    <t>14CdpvISRl6GOgiv1z2xUA</t>
  </si>
  <si>
    <t>DUKHCONP1AZ1ELRF4075</t>
  </si>
  <si>
    <t>Acua2w6DR2iatEQqPRe0Hw</t>
  </si>
  <si>
    <t>DUKHCONP1AZ1ELFF4035</t>
  </si>
  <si>
    <t>aV8E5Og3QA+OaKDzeFCbtA</t>
  </si>
  <si>
    <t>DUKHCONP1AZ1ELFF4040</t>
  </si>
  <si>
    <t>ZaXCwWBETVyQk+eQZhjCZA</t>
  </si>
  <si>
    <t>DUKHCONP1AZ1ELFF4060</t>
  </si>
  <si>
    <t>UatJHqx4RUaN3og7y9g3yA</t>
  </si>
  <si>
    <t>DUKHCONP1AZ1ELFF4065</t>
  </si>
  <si>
    <t>AvpVwuSkS6+KatcAq6FTmw</t>
  </si>
  <si>
    <t>DUKHCONP1AZ1ELFF4055</t>
  </si>
  <si>
    <t>u/dACz+/RXCPs23KqDzDBw</t>
  </si>
  <si>
    <t>DUKHCONP1AZ1ELFF4050</t>
  </si>
  <si>
    <t>S58bmkeGTQmQUno1jUNgtg</t>
  </si>
  <si>
    <t>DUKHCONP1AZ1ELFF4045</t>
  </si>
  <si>
    <t>JUa5TWhgSnGPIGr2D996Ow</t>
  </si>
  <si>
    <t>DUKHCONP1AZ1STGF2000</t>
  </si>
  <si>
    <t>xoOcbqq3QBehoyYfi9iGcw</t>
  </si>
  <si>
    <t>DUKHCONP1AZ1STGF2005</t>
  </si>
  <si>
    <t>4bYuaR89SPu0ChRZr33cHA</t>
  </si>
  <si>
    <t>DUKHCONP1AZ1STGF2010</t>
  </si>
  <si>
    <t>xGBWgHUYRJqYUlBq2p4qNw</t>
  </si>
  <si>
    <t>DUKHCONP1AZ1STGF2015</t>
  </si>
  <si>
    <t>Kwajoa9aRjyARq9N5SWyOw</t>
  </si>
  <si>
    <t>DUKHCONP1AZ1STRF2040</t>
  </si>
  <si>
    <t>cy1OhnSwSgmpLFtshDfyfw</t>
  </si>
  <si>
    <t>DUKHCONP1AZ1STRF2045</t>
  </si>
  <si>
    <t>IstUCqxlTcyPT5741W2aKg</t>
  </si>
  <si>
    <t>DUKHCONP1AZ1STRF2050</t>
  </si>
  <si>
    <t>6NXFHS8/TBSQQOzY5pJu6g</t>
  </si>
  <si>
    <t>DUKHCONP1AZ1STRF2055</t>
  </si>
  <si>
    <t>FaXkfzZAS1qjOY291Q3aMw</t>
  </si>
  <si>
    <t>DUKHCONP1AZ1STRF2060</t>
  </si>
  <si>
    <t>AQak22aVTd6GF78W9xXp9A</t>
  </si>
  <si>
    <t>DUKHCONP1AZ1STRF2065</t>
  </si>
  <si>
    <t>ZuPDaSJ8T42IbY/ZoXBsYg</t>
  </si>
  <si>
    <t>DUKHCONP1AZ1STFF2020</t>
  </si>
  <si>
    <t>x/ICCsBzTsG5qjjEbXnTDQ</t>
  </si>
  <si>
    <t>DUKHCONP1AZ1STFF2025</t>
  </si>
  <si>
    <t>PGGttB/3SEminum+PpkFVA</t>
  </si>
  <si>
    <t>DUKHCONP1AZ1STFF2030</t>
  </si>
  <si>
    <t>vVHNz2oURoe+qIUoXTv2IQ</t>
  </si>
  <si>
    <t>DUKHCONP1AZ1STFF2035</t>
  </si>
  <si>
    <t>ojfwdBfwRRSq1wZdgM7brg</t>
  </si>
  <si>
    <t>DUKHCONP1AZ1STUG1000</t>
  </si>
  <si>
    <t>0PdlGWOaR++FNjfK8KMlvA</t>
  </si>
  <si>
    <t>DUKHCONP1AZ1STUG1005</t>
  </si>
  <si>
    <t>FVPT7lCWTGGFmYST8on6Yw</t>
  </si>
  <si>
    <t>DUKHCONP1AZ1STUG1010</t>
  </si>
  <si>
    <t>zHrycdArRWOpEeMHqd9xBw</t>
  </si>
  <si>
    <t>DUKHCONP1AZ1STUG1015</t>
  </si>
  <si>
    <t>OFxaBZSxSAa6lKqV8X8bsw</t>
  </si>
  <si>
    <t>DUKHCONP1AZ1STUG1020</t>
  </si>
  <si>
    <t>TKLmua6yT/eI/kq+1Os2IQ</t>
  </si>
  <si>
    <t>DUKHCONP1AZ1STUG1025</t>
  </si>
  <si>
    <t>qgE37Y+4QV6lUjOhyezMSw</t>
  </si>
  <si>
    <t>DUKHCONP1AZ1STUG1030</t>
  </si>
  <si>
    <t>dUgTN0MASTW6gYbaKTw0cQ</t>
  </si>
  <si>
    <t>DUKHCONP1AZ1STUG1035</t>
  </si>
  <si>
    <t>m+o+6kH/Tn+nUIM4E7qWrw</t>
  </si>
  <si>
    <t>DUKHCONP1AZ1STUG1040</t>
  </si>
  <si>
    <t>aGLlkalgT3SjZkYucnfyyA</t>
  </si>
  <si>
    <t>DUKHCONP1AZ1STUG1045</t>
  </si>
  <si>
    <t>mLvj0VZoSa2jPqHqsQu/Jg</t>
  </si>
  <si>
    <t>DUKHCONP1AZ1HDEX5090</t>
  </si>
  <si>
    <t>qa71Lo6KQOKgT8kJyNh5IQ</t>
  </si>
  <si>
    <t>DUKHCONP1AZ1HDEX5095</t>
  </si>
  <si>
    <t>U7xvXi6aQ46wL1DLfzeJSA</t>
  </si>
  <si>
    <t>DUKHCONP1AZ1HDEX5100</t>
  </si>
  <si>
    <t>d0WUS5fuTc2QBxSCY4jAOQ</t>
  </si>
  <si>
    <t>DUKHCONP1AZ1MSEX5025</t>
  </si>
  <si>
    <t>kV8VJRuVQ7Cenkog++M/Og</t>
  </si>
  <si>
    <t>DUKHCONP1AZ1MSEX5015</t>
  </si>
  <si>
    <t>6dpmr3g8TLS9zJ+qzELIvg</t>
  </si>
  <si>
    <t>DUKHCONP1AZ1MSEX5000</t>
  </si>
  <si>
    <t>8FAKGNMKRA2POYR9lcE/MQ</t>
  </si>
  <si>
    <t>DUKHCONP1AZ1MSEX5005</t>
  </si>
  <si>
    <t>fBVGet5lRGW2ofxAv1YBOg</t>
  </si>
  <si>
    <t>DUKHCONP1AZ1MSEX5010</t>
  </si>
  <si>
    <t>nwrsj6ZXRPWn7mnp5OvyQQ</t>
  </si>
  <si>
    <t>DUKHCONP1AZ1MSEX5335</t>
  </si>
  <si>
    <t>1hyC2d9uQ664aXTT41FYmg</t>
  </si>
  <si>
    <t>DUKHCONP1AZ1MSEX5020</t>
  </si>
  <si>
    <t>2yphswiESCW0O/FaKWH5rg</t>
  </si>
  <si>
    <t>DUKHCONP1AZ1SLEX5105</t>
  </si>
  <si>
    <t>p1kXAWZoSeeWA66u9PEqcw</t>
  </si>
  <si>
    <t>DUKHCONP1AZ1SLEX5110</t>
  </si>
  <si>
    <t>eTobxUZ/ROC4fecQW/vD9w</t>
  </si>
  <si>
    <t>DUKHCONP1AZ1WEEX5030</t>
  </si>
  <si>
    <t>sulrMOH6TL+ULcgxaTe09g</t>
  </si>
  <si>
    <t>DUKHCONP1AZ1WEEX5035</t>
  </si>
  <si>
    <t>hidqALO7Re6u+erRKDZ03w</t>
  </si>
  <si>
    <t>DUKHCONP1AZ1WEEX5040</t>
  </si>
  <si>
    <t>VwtCqPdSRECPyDrEnqTfmQ</t>
  </si>
  <si>
    <t>DUKHCONP1AZ1WEEX5045</t>
  </si>
  <si>
    <t>wGeanKiESgWpJ/e8RfQu4g</t>
  </si>
  <si>
    <t>DUKHCONP1AZ1WEEX5050</t>
  </si>
  <si>
    <t>hvrVFP71Tia0FKgj2FgCCA</t>
  </si>
  <si>
    <t>DUKHCONP1AZ1WEEX5060</t>
  </si>
  <si>
    <t>5hnO9nFXRj6oPuTTvDW1dA</t>
  </si>
  <si>
    <t>DUKHCONP1AZ1WEEX5065</t>
  </si>
  <si>
    <t>1hV7c7pGQe+Hx6p36rPNtg</t>
  </si>
  <si>
    <t>DUKHCONP1AZ1PLTC8005</t>
  </si>
  <si>
    <t>BHNnG86/T5y+Be912ZXndg</t>
  </si>
  <si>
    <t>DUKHCONP1AZ1ACTC8000</t>
  </si>
  <si>
    <t>oc9w1Uj/RZiAAqfpsLuzVQ</t>
  </si>
  <si>
    <t>DUKHCONP1AZ1ELTC8010</t>
  </si>
  <si>
    <t>/UbbgNRWT2Wmr4/ut7AKgg</t>
  </si>
  <si>
    <t>DUKHCONP1AZ4ELTC8010</t>
  </si>
  <si>
    <t>HvosgCaQT7as277S3jPgKQ</t>
  </si>
  <si>
    <t>DUKHCONP1AZ4PLTC8005</t>
  </si>
  <si>
    <t>oZfyFDPnSV2UJ3AYvakA0A</t>
  </si>
  <si>
    <t>DUKHCONP1AZ4ACTC8000</t>
  </si>
  <si>
    <t>yvsvEeKwRnCDrsAHcSVkyw</t>
  </si>
  <si>
    <t>DUKHCONP1AZ4SLEX5105</t>
  </si>
  <si>
    <t>ceJ3bxhnTiOBGYyfT8gyzw</t>
  </si>
  <si>
    <t>DUKHCONP1AZ4SLEX5110</t>
  </si>
  <si>
    <t>Tw/2+3+ZTE+3ayauxQZlGg</t>
  </si>
  <si>
    <t>DUKHCONP1AZ4MSEX5335</t>
  </si>
  <si>
    <t>wTsTPbs+TMewyPORuI5iGw</t>
  </si>
  <si>
    <t>DUKHCONP1AZ4MSEX5020</t>
  </si>
  <si>
    <t>nmUvLVbFRxq9GJFOjEeVMw</t>
  </si>
  <si>
    <t>DUKHCONP1AZ4MSEX5025</t>
  </si>
  <si>
    <t>H9TA4N0qTpaTkZzOqTFIHA</t>
  </si>
  <si>
    <t>DUKHCONP1AZ4MSEX5015</t>
  </si>
  <si>
    <t>OS8okHxjRoyJ3sgPMIxM3g</t>
  </si>
  <si>
    <t>DUKHCONP1AZ4MSEX5000</t>
  </si>
  <si>
    <t>TE25ctYKTt6NOczGX/BprQ</t>
  </si>
  <si>
    <t>DUKHCONP1AZ4MSEX5005</t>
  </si>
  <si>
    <t>1UUYcsKHRb+09XMvC64zQA</t>
  </si>
  <si>
    <t>DUKHCONP1AZ4MSEX5010</t>
  </si>
  <si>
    <t>S67YtHjMStim7FBKg2lTkg</t>
  </si>
  <si>
    <t>DUKHCONP1AZ4WEEX5030</t>
  </si>
  <si>
    <t>PcwBzFCeQN2QNFdAScnf+w</t>
  </si>
  <si>
    <t>DUKHCONP1AZ4WEEX5035</t>
  </si>
  <si>
    <t>KE7InL30SJu7a3xq/VkFWg</t>
  </si>
  <si>
    <t>DUKHCONP1AZ4WEEX5040</t>
  </si>
  <si>
    <t>FUm56mv8SayFMxC3UMQdbw</t>
  </si>
  <si>
    <t>DUKHCONP1AZ4WEEX5045</t>
  </si>
  <si>
    <t>wUZNQVA3RQGTiRAONZZpNw</t>
  </si>
  <si>
    <t>DUKHCONP1AZ4WEEX5050</t>
  </si>
  <si>
    <t>rsnqdwkmRMebp8pc/3oy+Q</t>
  </si>
  <si>
    <t>DUKHCONP1AZ4WEEX5060</t>
  </si>
  <si>
    <t>xRjG2MrhSYSXlVQ8eN2VZA</t>
  </si>
  <si>
    <t>DUKHCONP1AZ4WEEX5065</t>
  </si>
  <si>
    <t>TsulcQYFTDOkteDN0akdcA</t>
  </si>
  <si>
    <t>DUKHCONP1AZ4HDEX5090</t>
  </si>
  <si>
    <t>2dxD9vPRS22XSYbBKR1ETQ</t>
  </si>
  <si>
    <t>DUKHCONP1AZ4HDEX5095</t>
  </si>
  <si>
    <t>Q79wyYp7RzGTGHn8ZYsuOw</t>
  </si>
  <si>
    <t>DUKHCONP1AZ4HDEX5100</t>
  </si>
  <si>
    <t>hRKB2q13S9mBl5F9RgBmRA</t>
  </si>
  <si>
    <t>DUKHCONP1AZ4ACGF4600</t>
  </si>
  <si>
    <t>VluWQi0pQOuvenxbSmSOfQ</t>
  </si>
  <si>
    <t>DUKHCONP1AZ4ACGF4605</t>
  </si>
  <si>
    <t>zfigNSquSTicD7VpIcPTUw</t>
  </si>
  <si>
    <t>DUKHCONP1AZ4ACGF4610</t>
  </si>
  <si>
    <t>QtKx8rqBSRq+52M4UzNisA</t>
  </si>
  <si>
    <t>DUKHCONP1AZ4ACRF4630</t>
  </si>
  <si>
    <t>0LOqOm7LT+qLLccs0iWo1g</t>
  </si>
  <si>
    <t>DUKHCONP1AZ4ACRF4635</t>
  </si>
  <si>
    <t>Li8U3ynSRqKmuMe/AsbTPQ</t>
  </si>
  <si>
    <t>DUKHCONP1AZ4ACFF4615</t>
  </si>
  <si>
    <t>jDS+/bqfRe+62p5bUYuujg</t>
  </si>
  <si>
    <t>DUKHCONP1AZ4ACFF4620</t>
  </si>
  <si>
    <t>218cXu4VSbmYRYVQLG2zTg</t>
  </si>
  <si>
    <t>DUKHCONP1AZ4ACFF4625</t>
  </si>
  <si>
    <t>Zd/Po/uEQRWSGu9p0UVCHw</t>
  </si>
  <si>
    <t>DUKHCONP1AZ4PLGF4305</t>
  </si>
  <si>
    <t>OSlXr2eDSFOmY15iMcm4/w</t>
  </si>
  <si>
    <t>DUKHCONP1AZ4PLGF4310</t>
  </si>
  <si>
    <t>gHaOr+A/SNuUodA8c8hdhQ</t>
  </si>
  <si>
    <t>DUKHCONP1AZ4PLGF4315</t>
  </si>
  <si>
    <t>kf9mIWxMScuwxjY8+Zc24A</t>
  </si>
  <si>
    <t>DUKHCONP1AZ4PLGF4320</t>
  </si>
  <si>
    <t>X4wI8I9VSyeyQMDINkKTPA</t>
  </si>
  <si>
    <t>DUKHCONP1AZ4PLUG4300</t>
  </si>
  <si>
    <t>KGocslmqT0OPXFNxzOt88w</t>
  </si>
  <si>
    <t>DUKHCONP1AZ4PLFF4325</t>
  </si>
  <si>
    <t>WlWs8rxHQpmYZ52pa2lCMQ</t>
  </si>
  <si>
    <t>DUKHCONP1AZ4PLFF4330</t>
  </si>
  <si>
    <t>xdT1Vr/7TWW+ca4ILrnpVA</t>
  </si>
  <si>
    <t>DUKHCONP1AZ4PLFF4335</t>
  </si>
  <si>
    <t>WJCrq9p0QUSgLHUcsiAu4g</t>
  </si>
  <si>
    <t>DUKHCONP1AZ4PLFF4340</t>
  </si>
  <si>
    <t>xl+dxHBTS6KpwxuOQDvMfw</t>
  </si>
  <si>
    <t>DUKHCONP1AZ4PLRF4345</t>
  </si>
  <si>
    <t>ePnVWfK1TBSyiHpxU2xi0A</t>
  </si>
  <si>
    <t>DUKHCONP1AZ4PLRF4350</t>
  </si>
  <si>
    <t>4CDpcuPNSM6uoB+8vmEyLA</t>
  </si>
  <si>
    <t>DUKHCONP1AZ4PLRF4355</t>
  </si>
  <si>
    <t>c39vlzuERxiG2SW8U3xHEg</t>
  </si>
  <si>
    <t>DUKHCONP1AZ4ELGF4000</t>
  </si>
  <si>
    <t>NNTsSi0GR7OXjmw5suYaoQ</t>
  </si>
  <si>
    <t>DUKHCONP1AZ4ELGF4005</t>
  </si>
  <si>
    <t>ctstqlxqT4OjYelSH3mtrg</t>
  </si>
  <si>
    <t>DUKHCONP1AZ4ELGF4010</t>
  </si>
  <si>
    <t>XXyBWcA2Stq58/Y+GXm7+w</t>
  </si>
  <si>
    <t>DUKHCONP1AZ4ELGF4020</t>
  </si>
  <si>
    <t>cDKZvsUzQ/K/I8szQRNFcg</t>
  </si>
  <si>
    <t>DUKHCONP1AZ4ELGF4025</t>
  </si>
  <si>
    <t>sxO27q4MSgOfTEN5rtqZeQ</t>
  </si>
  <si>
    <t>DUKHCONP1AZ4ELGF4015</t>
  </si>
  <si>
    <t>LbbTxpfeSVCBAsfx1HLrjQ</t>
  </si>
  <si>
    <t>DUKHCONP1AZ4ELGF4030</t>
  </si>
  <si>
    <t>X3wyIPoTTOa6JXdkHu49mQ</t>
  </si>
  <si>
    <t>DUKHCONP1AZ4ELFF4035</t>
  </si>
  <si>
    <t>sg1pDadWRXyzfM3Qv/y2rQ</t>
  </si>
  <si>
    <t>DUKHCONP1AZ4ELFF4040</t>
  </si>
  <si>
    <t>F56MGRPQQAyDJQV/MpKFfw</t>
  </si>
  <si>
    <t>DUKHCONP1AZ4ELFF4045</t>
  </si>
  <si>
    <t>1hXkHWdzTQGbyI/fj2bcCw</t>
  </si>
  <si>
    <t>DUKHCONP1AZ4ELFF4060</t>
  </si>
  <si>
    <t>/Yy4bX6OQ4OxOg9E8mD1GA</t>
  </si>
  <si>
    <t>DUKHCONP1AZ4ELFF4065</t>
  </si>
  <si>
    <t>j8r11BXwQTeNjr6Pyv9Gyw</t>
  </si>
  <si>
    <t>DUKHCONP1AZ4ELFF4055</t>
  </si>
  <si>
    <t>687DQyKkQJWbw8qJmkcAYg</t>
  </si>
  <si>
    <t>DUKHCONP1AZ4ELFF4050</t>
  </si>
  <si>
    <t>9UeQfnUrS7680oqcRcuhug</t>
  </si>
  <si>
    <t>DUKHCONP1AZ4ELRF4070</t>
  </si>
  <si>
    <t>1qNgoX1hTcWVw3Olvcqwmw</t>
  </si>
  <si>
    <t>DUKHCONP1AZ4ELRF4075</t>
  </si>
  <si>
    <t>IQhkovilRkC3+X2gzyFfhw</t>
  </si>
  <si>
    <t>DUKHCONP1AZ4STRF2040</t>
  </si>
  <si>
    <t>LluXCma1TzyaL2WW7SDKyw</t>
  </si>
  <si>
    <t>DUKHCONP1AZ4STRF2045</t>
  </si>
  <si>
    <t>ItxahXiIRk2mPnCqUM0N9Q</t>
  </si>
  <si>
    <t>DUKHCONP1AZ4STRF2050</t>
  </si>
  <si>
    <t>7VMwB7IZRJekHLXB0QiAmQ</t>
  </si>
  <si>
    <t>DUKHCONP1AZ4STRF2055</t>
  </si>
  <si>
    <t>0CQNBM5DRFiz3iO6P7JZRA</t>
  </si>
  <si>
    <t>DUKHCONP1AZ4STRF2060</t>
  </si>
  <si>
    <t>FJl2WbbtRh2/qfx3G8NFtg</t>
  </si>
  <si>
    <t>DUKHCONP1AZ4STRF2065</t>
  </si>
  <si>
    <t>Y4U1LNHXQu+NTJZar0jM/A</t>
  </si>
  <si>
    <t>DUKHCONP1AZ4STFF2020</t>
  </si>
  <si>
    <t>U5TUfHzzSx6pANAp3O3msQ</t>
  </si>
  <si>
    <t>DUKHCONP1AZ4STFF2025</t>
  </si>
  <si>
    <t>9z1P5zPGRkikuHaSYX7UJg</t>
  </si>
  <si>
    <t>DUKHCONP1AZ4STFF2030</t>
  </si>
  <si>
    <t>qoLsGjDBQFGb2fKmDSaDsA</t>
  </si>
  <si>
    <t>DUKHCONP1AZ4STFF2035</t>
  </si>
  <si>
    <t>ZxtggsVRSTiHcJuqm7EN7g</t>
  </si>
  <si>
    <t>DUKHCONP1AZ4STGF2000</t>
  </si>
  <si>
    <t>5fyW9rW5QoGoJg+TwQqYrg</t>
  </si>
  <si>
    <t>DUKHCONP1AZ4STGF2005</t>
  </si>
  <si>
    <t>jEqac4hCTUe0oKPcIeeVCQ</t>
  </si>
  <si>
    <t>DUKHCONP1AZ4STGF2010</t>
  </si>
  <si>
    <t>XhiRwuBaTk64pfrh9r8l+w</t>
  </si>
  <si>
    <t>DUKHCONP1AZ4STGF2015</t>
  </si>
  <si>
    <t>k1LoNUwSRKSYfpLS2192lA</t>
  </si>
  <si>
    <t>DUKHCONP1AZ4STUG1000</t>
  </si>
  <si>
    <t>RHe1Qh3cQKG5FtJPGtIaoQ</t>
  </si>
  <si>
    <t>DUKHCONP1AZ4STUG1005</t>
  </si>
  <si>
    <t>DUKHCONP1AZ4STUG1010</t>
  </si>
  <si>
    <t>DUKHCONP1AZ4STUG1015</t>
  </si>
  <si>
    <t>TuJKZPj2TwKHi2UQzZKKPg</t>
  </si>
  <si>
    <t>DUKHCONP1AZ4STUG1020</t>
  </si>
  <si>
    <t>dBriWKmtTg6LcbyE3lRRJg</t>
  </si>
  <si>
    <t>DUKHCONP1AZ4STUG1025</t>
  </si>
  <si>
    <t>mEMYwCnqSFOGwGQXX1xCCw</t>
  </si>
  <si>
    <t>DUKHCONP1AZ4STUG1030</t>
  </si>
  <si>
    <t>VNXI00AvTMqbE0X1UVi6vw</t>
  </si>
  <si>
    <t>DUKHCONP1AZ4STUG1035</t>
  </si>
  <si>
    <t>FGaC07YFQLCMDmXMZliZ3A</t>
  </si>
  <si>
    <t>DUKHCONP1AZ4STUG1040</t>
  </si>
  <si>
    <t>q/yFOvYNQFeLyihBKQgRSg</t>
  </si>
  <si>
    <t>DUKHCONP1AZ4STUG1045</t>
  </si>
  <si>
    <t>ZyYp8cSiRZeKb8nePajKYw</t>
  </si>
  <si>
    <t>DUKHCONP1AZ4AREL3665</t>
  </si>
  <si>
    <t>n+J4fUV5Rwub9ThuofsIzA</t>
  </si>
  <si>
    <t>DUKHCONP1AZ4AREL3670</t>
  </si>
  <si>
    <t>O7Ont6FXT9Oggth5jIgo5g</t>
  </si>
  <si>
    <t>DUKHCONP1AZ4AREL3680</t>
  </si>
  <si>
    <t>LkYp7IYtSgWxspX/1bDGpQ</t>
  </si>
  <si>
    <t>DUKHCONP1AZ4ARRF3630</t>
  </si>
  <si>
    <t>/Gh20dnsSee3f2489svosw</t>
  </si>
  <si>
    <t>DUKHCONP1AZ4ARRF3635</t>
  </si>
  <si>
    <t>RF/8xps4RCydCXjpRzUJPA</t>
  </si>
  <si>
    <t>DUKHCONP1AZ4ARRF3640</t>
  </si>
  <si>
    <t>9uAj15TsQGKlSRJXO5ZlLg</t>
  </si>
  <si>
    <t>DUKHCONP1AZ4ARRF3645</t>
  </si>
  <si>
    <t>JiKA3QFOROKQwO1jtQv0zQ</t>
  </si>
  <si>
    <t>DUKHCONP1AZ4ARRF3655</t>
  </si>
  <si>
    <t>WnWmaE3mRo6fRdzm1BMFXg</t>
  </si>
  <si>
    <t>DUKHCONP1AZ4ARRF3650</t>
  </si>
  <si>
    <t>/Wz1+Y12TYyfxKd26S9FCQ</t>
  </si>
  <si>
    <t>DUKHCONP1AZ4ARRF3660</t>
  </si>
  <si>
    <t>esBmLSXCRYCPuXJNkC2MRA</t>
  </si>
  <si>
    <t>DUKHCONP1AZ4ARFF3300</t>
  </si>
  <si>
    <t>r/v/jYukQPKdUj2/yIGyqw</t>
  </si>
  <si>
    <t>DUKHCONP1AZ4ARFF3305</t>
  </si>
  <si>
    <t>/vc8IlmkRM+jw9PSsjbIDA</t>
  </si>
  <si>
    <t>DUKHCONP1AZ4ARFF3310</t>
  </si>
  <si>
    <t>4n4O46hiQzu/+Lwpo47Q6Q</t>
  </si>
  <si>
    <t>DUKHCONP1AZ4ARFF3315</t>
  </si>
  <si>
    <t>DLaHb22GQAeARZIgF4kKFQ</t>
  </si>
  <si>
    <t>DUKHCONP1AZ4ARFF3330</t>
  </si>
  <si>
    <t>U8jwtV61RWWXhcuJfGczcw</t>
  </si>
  <si>
    <t>DUKHCONP1AZ4ARFF3320</t>
  </si>
  <si>
    <t>/lU18S4MTk2KDZqOz+qi4g</t>
  </si>
  <si>
    <t>DUKHCONP1AZ4ARFF3325</t>
  </si>
  <si>
    <t>iUGvQawqS0+kCtEE0/FFow</t>
  </si>
  <si>
    <t>DUKHCONP1AZ4ARFF3335</t>
  </si>
  <si>
    <t>Ka+L1hK/Skq9Eyq3Ifgw9g</t>
  </si>
  <si>
    <t>DUKHCONP1AZ4ARFF3350</t>
  </si>
  <si>
    <t>Zog7h7trTrWi5L7PxfJCpg</t>
  </si>
  <si>
    <t>DUKHCONP1AZ4ARFF3345</t>
  </si>
  <si>
    <t>3s/1LFECRb+dAs12QSsPnA</t>
  </si>
  <si>
    <t>DUKHCONP1AZ4ARFF3360</t>
  </si>
  <si>
    <t>TFkJFTJyTvCdDwsiOX3/Bw</t>
  </si>
  <si>
    <t>DUKHCONP1AZ4ARFF3365</t>
  </si>
  <si>
    <t>1Zu7pl48TSG1F6ImWUJTbQ</t>
  </si>
  <si>
    <t>DUKHCONP1AZ4ARFF3370</t>
  </si>
  <si>
    <t>F5Frq+0wSzGIZh5Wm4c6AA</t>
  </si>
  <si>
    <t>DUKHCONP1AZ4ARFF3380</t>
  </si>
  <si>
    <t>0NK96bRmQ3+cbQiqO+HC0w</t>
  </si>
  <si>
    <t>DUKHCONP1AZ4ARFF3375</t>
  </si>
  <si>
    <t>90V9C0oKQQ2pag8jA+hkfg</t>
  </si>
  <si>
    <t>DUKHCONP1AZ4ARFF3390</t>
  </si>
  <si>
    <t>04qiTkNaTBq+Zaq73vuPlA</t>
  </si>
  <si>
    <t>DUKHCONP1AZ4ARFF3385</t>
  </si>
  <si>
    <t>Xu5rvP8bTquG09Ymrk/CFg</t>
  </si>
  <si>
    <t>DUKHCONP1AZ4ARFF3395</t>
  </si>
  <si>
    <t>WdqPw8oURDK92kKIk1gpaw</t>
  </si>
  <si>
    <t>DUKHCONP1AZ4ARGF3000</t>
  </si>
  <si>
    <t>KmV7fDyzSzWPOPoxd6lb6g</t>
  </si>
  <si>
    <t>DUKHCONP1AZ4ARGF3005</t>
  </si>
  <si>
    <t>ZK14TmHkRwOYiG4suoJ48A</t>
  </si>
  <si>
    <t>DUKHCONP1AZ4ARGF3010</t>
  </si>
  <si>
    <t>8YBwcMq5TBqq1JGlt6IDhA</t>
  </si>
  <si>
    <t>DUKHCONP1AZ4ARGF3015</t>
  </si>
  <si>
    <t>1OwEdq04R2m/IDy2dvFItg</t>
  </si>
  <si>
    <t>DUKHCONP1AZ4ARGF3030</t>
  </si>
  <si>
    <t>53XiOUzUQsimnHKBXj2Zlg</t>
  </si>
  <si>
    <t>DUKHCONP1AZ4ARGF3020</t>
  </si>
  <si>
    <t>3nqKtna6RyqEd5KD5zOA+w</t>
  </si>
  <si>
    <t>DUKHCONP1AZ4ARGF3025</t>
  </si>
  <si>
    <t>DUKHCONP1AZ4ARGF3040</t>
  </si>
  <si>
    <t>CZxVHX9DQ46LTurM+8Kl1Q</t>
  </si>
  <si>
    <t>DUKHCONP1AZ4ARGF3035</t>
  </si>
  <si>
    <t>RcT7TAknTJCFu+J7uNsj2w</t>
  </si>
  <si>
    <t>DUKHCONP1AZ4ARGF3050</t>
  </si>
  <si>
    <t>VIJnvLvRQAOFIrTgXBXUDA</t>
  </si>
  <si>
    <t>DUKHCONP1AZ4ARGF3045</t>
  </si>
  <si>
    <t>sZZ4HlT0T/a+3jY3MuO7qw</t>
  </si>
  <si>
    <t>DUKHCONP1AZ4ARGF3055</t>
  </si>
  <si>
    <t>cQcux511RUeH4ePPDaJtdQ</t>
  </si>
  <si>
    <t>DUKHCONP1AZ4ARGF3060</t>
  </si>
  <si>
    <t>ZYBzMBNDRhWSPrh8puu6Pw</t>
  </si>
  <si>
    <t>DUKHCONP1AZ4ARGF3065</t>
  </si>
  <si>
    <t>VoQZoQDrSNOk7nOhb1AcaA</t>
  </si>
  <si>
    <t>DUKHCONP1AZ4ARGF3070</t>
  </si>
  <si>
    <t>8CWft2q/QpmuEwuF3ufeyQ</t>
  </si>
  <si>
    <t>DUKHCONP1AZ4ARGF3080</t>
  </si>
  <si>
    <t>uD4EligxRjKp5UxGcsFM3A</t>
  </si>
  <si>
    <t>DUKHCONP1AZ4ARGF3075</t>
  </si>
  <si>
    <t>F+MYiG2qSwqlFUnoLaKAEw</t>
  </si>
  <si>
    <t>DUKHCONP1AZ4ARGF3090</t>
  </si>
  <si>
    <t>fM4F9JwESa6CnoGzF8nppQ</t>
  </si>
  <si>
    <t>DUKHCONP1AZ4ARGF3085</t>
  </si>
  <si>
    <t>dRAnKdgHRbuzUUjrkqf+Fg</t>
  </si>
  <si>
    <t>DUKHCONP1AZ4ARGF3095</t>
  </si>
  <si>
    <t>lFICMluwTWWtqqnxZX0vNQ</t>
  </si>
  <si>
    <t>DUKHCONP1AZ4ARRF3600</t>
  </si>
  <si>
    <t>9w1yOHhUSH2dGkCWayPjtw</t>
  </si>
  <si>
    <t>DUKHCONP1AZ4ARRF3605</t>
  </si>
  <si>
    <t>JUM5uufKQo+7tjEBVHom8Q</t>
  </si>
  <si>
    <t>DUKHCONP1AZ4ARRF3610</t>
  </si>
  <si>
    <t>YkJ8651NRQy9BF7WUKCb1Q</t>
  </si>
  <si>
    <t>DUKHCONP1AZ4ARRF3695</t>
  </si>
  <si>
    <t>RefP4vVpQyi1lc3Qb9BJKQ</t>
  </si>
  <si>
    <t>DUKHCONP1AZ4ARRF3620</t>
  </si>
  <si>
    <t>FJb4iTEaQryvlRv2gBVCJw</t>
  </si>
  <si>
    <t>Column1</t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</si>
  <si>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</si>
  <si>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</si>
  <si>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</si>
  <si>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</si>
  <si>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</si>
  <si>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</si>
  <si>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</si>
  <si>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</si>
  <si>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</si>
  <si>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</si>
  <si>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labour</t>
  </si>
  <si>
    <t>resource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</si>
</sst>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165" formatCode="yyyy\-mm\-dd;@"/>
    </dxf>
    <dxf>
      <numFmt numFmtId="165" formatCode="yyyy\-mm\-dd;@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/>
    <cx:plotArea>
      <cx:plotAreaRegion>
        <cx:series layoutId="waterfall" uniqueId="{00000002-4922-4DAF-BF5F-924A45847ED1}"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155575</xdr:colOff>
      <xdr:row>0</xdr:row>
      <xdr:rowOff>111125</xdr:rowOff>
    </xdr:from>
    <xdr:to>
      <xdr:col>11</xdr:col>
      <xdr:colOff>460375</xdr:colOff>
      <xdr:row>15</xdr:row>
      <xdr:rowOff>92075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2162E1-2FA6-EB3D-7C0A-3A8F9356CD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3975" y="111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10</v>
    <v>8</v>
    <v>0</v>
    <v>1</v>
  </rv>
  <rv s="0">
    <v>12</v>
    <v>8</v>
    <v>0</v>
    <v>1</v>
  </rv>
  <rv s="0">
    <v>11</v>
    <v>8</v>
    <v>0</v>
    <v>1</v>
  </rv>
  <rv s="0">
    <v>28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4A264-9029-4FD6-B640-2EF61F168AD1}" name="Table1" displayName="Table1" ref="A1:DB5609" totalsRowShown="0">
  <autoFilter ref="A1:DB5609" xr:uid="{FA14A264-9029-4FD6-B640-2EF61F168AD1}"/>
  <tableColumns count="106">
    <tableColumn id="1" xr3:uid="{EA129F56-769B-4BA9-A7AD-7699F5A2D150}" name="%F"/>
    <tableColumn id="2" xr3:uid="{0AF7E772-E0DA-4E99-8AEF-26658FAD341A}" name="task_id"/>
    <tableColumn id="3" xr3:uid="{1B232806-D2EF-4A96-BE2A-0D5DFB45EEDE}" name="proj_id"/>
    <tableColumn id="4" xr3:uid="{C0769AC8-DFCC-4196-A577-56036CB4225B}" name="wbs_id"/>
    <tableColumn id="5" xr3:uid="{52FD7B18-48D4-4AA1-A87D-E64BC08336EB}" name="clndr_id"/>
    <tableColumn id="6" xr3:uid="{7E6C8788-A076-43AC-A90E-5739430A1FD6}" name="phys_complete_pct"/>
    <tableColumn id="7" xr3:uid="{BA3E0497-C903-4143-946F-B189F405D55D}" name="rev_fdbk_flag"/>
    <tableColumn id="8" xr3:uid="{624BDBA2-5059-4E27-9A2E-73FD386AD849}" name="lock_plan_flag"/>
    <tableColumn id="9" xr3:uid="{5CFEE977-151C-42DD-B918-CBC663109E4B}" name="auto_compute_act_flag"/>
    <tableColumn id="10" xr3:uid="{1330CBC8-880A-4B51-9C3A-546E52C8AE26}" name="complete_pct_type"/>
    <tableColumn id="11" xr3:uid="{6EE0A3AD-3C11-4D75-8906-02B2CE633782}" name="task_type"/>
    <tableColumn id="12" xr3:uid="{70FE0A80-4EAB-4C1C-BD37-AF855DC8142D}" name="duration_type"/>
    <tableColumn id="13" xr3:uid="{15B58870-2511-4D25-976C-B80AB7A5E9CA}" name="status_code"/>
    <tableColumn id="14" xr3:uid="{29E97830-0B86-4CB9-978E-802F92E14B3D}" name="task_code"/>
    <tableColumn id="15" xr3:uid="{28788020-4006-4439-A378-26A21FD01515}" name="task_name"/>
    <tableColumn id="16" xr3:uid="{400B1117-16BE-455F-803B-0D0541C49EB2}" name="rsrc_id"/>
    <tableColumn id="17" xr3:uid="{8DB65957-27F8-4CFB-B946-D39E4D8BE90E}" name="total_float_hr_cnt"/>
    <tableColumn id="18" xr3:uid="{1CFF5487-D0E1-4686-8643-35A42EB270E5}" name="free_float_hr_cnt"/>
    <tableColumn id="19" xr3:uid="{2182E052-EF44-4AA2-AD65-C938B4D9159F}" name="remain_drtn_hr_cnt"/>
    <tableColumn id="20" xr3:uid="{FE7BE67A-84FE-4FB0-9BC7-8D5A0C473F65}" name="act_work_qty"/>
    <tableColumn id="21" xr3:uid="{EDE3994D-5334-4712-8728-0AD886508E1C}" name="remain_work_qty"/>
    <tableColumn id="22" xr3:uid="{FA2360A8-0B68-4292-ABB8-75E56F0C0A63}" name="target_work_qty"/>
    <tableColumn id="23" xr3:uid="{AB757EBA-86E5-43CF-A458-E340EF6B94DE}" name="target_drtn_hr_cnt"/>
    <tableColumn id="24" xr3:uid="{01090B20-E716-4F6D-83B8-3F5735D363CD}" name="target_equip_qty"/>
    <tableColumn id="25" xr3:uid="{0ED7D6ED-80AB-4942-8423-840198F833AC}" name="act_equip_qty"/>
    <tableColumn id="26" xr3:uid="{5D03BC55-F01D-4921-8035-BBB38B6A5160}" name="remain_equip_qty"/>
    <tableColumn id="27" xr3:uid="{45859426-A82A-45FD-8BEB-829BD7E3D99D}" name="cstr_date"/>
    <tableColumn id="28" xr3:uid="{6A46E6C8-6F29-4721-9B73-BA4D920F166C}" name="act_start_date"/>
    <tableColumn id="29" xr3:uid="{697A275E-F0AE-41A6-8B40-955E09FB1C34}" name="act_end_date"/>
    <tableColumn id="30" xr3:uid="{EC3F1B8A-787F-48E9-B911-EE30EEE28CFE}" name="late_start_date" dataDxfId="12"/>
    <tableColumn id="31" xr3:uid="{E59C0D39-BEB9-4D94-AC10-BA12CB124EDB}" name="late_end_date" dataDxfId="11"/>
    <tableColumn id="32" xr3:uid="{C39E65F8-1654-42F0-8B06-34A40F7AD8FE}" name="expect_end_date"/>
    <tableColumn id="33" xr3:uid="{F42FFCC8-3993-4253-B8C9-AF80906D01D2}" name="early_start_date" dataDxfId="10"/>
    <tableColumn id="34" xr3:uid="{C1D0EE3C-5E67-4098-8906-524B20794341}" name="early_end_date" dataDxfId="9"/>
    <tableColumn id="35" xr3:uid="{E88926F0-491C-4715-A4C7-AE4106F02A56}" name="restart_date" dataDxfId="8"/>
    <tableColumn id="36" xr3:uid="{14419FDC-F0DA-485E-A613-25D8F8CE917B}" name="reend_date" dataDxfId="7"/>
    <tableColumn id="37" xr3:uid="{B5BFF73A-E14E-4AC1-B990-E4ACD0DAC2E9}" name="target_start_date" dataDxfId="6"/>
    <tableColumn id="38" xr3:uid="{1C1B2F8E-7168-47AE-B0BC-C9B78A4ADADC}" name="target_end_date" dataDxfId="5"/>
    <tableColumn id="39" xr3:uid="{B638BB1E-7E81-4F17-94FA-200219EA2529}" name="rem_late_start_date" dataDxfId="4"/>
    <tableColumn id="40" xr3:uid="{B3B942FD-56D8-44F0-AF6A-09815FDD5CDA}" name="rem_late_end_date" dataDxfId="3"/>
    <tableColumn id="41" xr3:uid="{025A44FE-65F3-4C2B-A28C-6D2FD14E258A}" name="cstr_type"/>
    <tableColumn id="42" xr3:uid="{820E76A5-0FF0-435F-9B6C-EC5E4B0B1052}" name="priority_type"/>
    <tableColumn id="43" xr3:uid="{CBDEC218-A618-487A-871E-6E149E6FFAFD}" name="suspend_date"/>
    <tableColumn id="44" xr3:uid="{EE52CA90-DBCB-4C39-9748-5734914A5EA6}" name="resume_date"/>
    <tableColumn id="45" xr3:uid="{073BCA8C-C6B0-4A4E-8A8E-1990FBE22AA8}" name="float_path"/>
    <tableColumn id="46" xr3:uid="{3CA5FD07-3B8A-44F0-8AC5-0C311AB06709}" name="float_path_order"/>
    <tableColumn id="47" xr3:uid="{2169B70B-1EC4-47F8-94D4-4EB58883BA25}" name="guid"/>
    <tableColumn id="48" xr3:uid="{4ABC943B-D303-442F-A390-2925AF9DBCF2}" name="tmpl_guid"/>
    <tableColumn id="49" xr3:uid="{6C876283-29A0-4AC6-8D59-25B263395B31}" name="cstr_date2"/>
    <tableColumn id="50" xr3:uid="{366A1CDE-2247-4A91-B2A3-AE6711D95114}" name="cstr_type2"/>
    <tableColumn id="51" xr3:uid="{AE779B84-141E-4FF6-9517-C82DD3026142}" name="driving_path_flag"/>
    <tableColumn id="52" xr3:uid="{E9B33966-EE38-48CD-96C2-BF20CE78DDC0}" name="act_this_per_work_qty"/>
    <tableColumn id="53" xr3:uid="{50362AE7-9105-444E-ACA4-231059A19AF8}" name="act_this_per_equip_qty"/>
    <tableColumn id="54" xr3:uid="{FE9F15BB-34DE-4FB9-B5DF-43E2B88D9570}" name="external_early_start_date"/>
    <tableColumn id="55" xr3:uid="{C9B9CFED-66C5-48B1-BBB9-B4D7266E832F}" name="external_late_end_date"/>
    <tableColumn id="56" xr3:uid="{7E900E9B-1303-4507-A6E5-75FA697DD6C0}" name="create_date" dataDxfId="2"/>
    <tableColumn id="57" xr3:uid="{0B4ED1B9-12A4-4EFF-866D-6605AE3A22CD}" name="update_date" dataDxfId="1"/>
    <tableColumn id="58" xr3:uid="{3C3E562F-1DC3-4EEB-A8CE-1DEE98EFC5D8}" name="create_user"/>
    <tableColumn id="59" xr3:uid="{4FB21CC6-1C47-4A4D-B786-4BCE987991E1}" name="update_user"/>
    <tableColumn id="60" xr3:uid="{2B92CEBC-6AA6-40D3-9784-FA0E693035A8}" name="parent_rsrc_id"/>
    <tableColumn id="61" xr3:uid="{2391B879-2464-4464-9852-93DA72772D15}" name="role_id"/>
    <tableColumn id="62" xr3:uid="{E014F782-8588-4109-A83C-B3F161A85D0F}" name="shift_id"/>
    <tableColumn id="63" xr3:uid="{1972697C-CC00-474A-A1B3-BFCF88E1F854}" name="user_id"/>
    <tableColumn id="64" xr3:uid="{D794642C-E669-4E26-A778-8E436441A9D7}" name="pobs_id"/>
    <tableColumn id="65" xr3:uid="{648ED1BA-8980-4BA0-B9DE-B372A5ADBA39}" name="rsrc_seq_num"/>
    <tableColumn id="66" xr3:uid="{67ED98F9-0811-4A5B-A375-41A2D0F12C5A}" name="email_addr"/>
    <tableColumn id="67" xr3:uid="{589FEFF5-9E2A-4842-86F3-B13AB3651A90}" name="employee_code"/>
    <tableColumn id="68" xr3:uid="{206BFD8E-9A82-47B5-8CD0-7FB7EF734F32}" name="office_phone"/>
    <tableColumn id="69" xr3:uid="{F82F9DE0-6E91-4F0C-95ED-9A3148A74058}" name="other_phone"/>
    <tableColumn id="70" xr3:uid="{E772E308-76DE-4CCA-A5E7-5D46286B1211}" name="rsrc_name"/>
    <tableColumn id="71" xr3:uid="{2A97DE2E-E9C7-4F78-B655-9E165F4012FE}" name="rsrc_short_name"/>
    <tableColumn id="72" xr3:uid="{8D21C651-B704-4804-943E-FAAA26DD8A90}" name="rsrc_title_name"/>
    <tableColumn id="73" xr3:uid="{16B38D29-CD55-48FA-8F98-CD894FC74780}" name="def_qty_per_hr"/>
    <tableColumn id="74" xr3:uid="{D4679031-A2B6-4240-B179-7529F1E2C942}" name="cost_qty_type"/>
    <tableColumn id="75" xr3:uid="{65FF0A18-8F91-422A-8FAA-AC04CC72EF98}" name="ot_factor"/>
    <tableColumn id="76" xr3:uid="{6782C0CF-CFFB-45D2-AF2F-7D8A1A665540}" name="active_flag"/>
    <tableColumn id="77" xr3:uid="{B6EF276A-1DA6-471A-B917-1169A470F52E}" name="def_cost_qty_link_flag"/>
    <tableColumn id="78" xr3:uid="{C13EA19C-5F19-4F76-AE00-A9E153878C3A}" name="ot_flag"/>
    <tableColumn id="79" xr3:uid="{DAD00C8D-2BAF-404A-BBB9-0DCD284258CF}" name="curr_id"/>
    <tableColumn id="80" xr3:uid="{1B910558-6BBB-47EC-BD6D-E2AEF7829E73}" name="unit_id"/>
    <tableColumn id="81" xr3:uid="{D3234C2E-3853-4DFD-8B58-EE75CC112EAE}" name="rsrc_type"/>
    <tableColumn id="82" xr3:uid="{E199D088-85E0-4D09-A98F-89ACC7D7888A}" name="rsrc_notes"/>
    <tableColumn id="83" xr3:uid="{442C0046-CF7E-4CF8-A9E3-BA01655FAEEA}" name="load_tasks_flag"/>
    <tableColumn id="84" xr3:uid="{B82F349C-4987-4AEE-AB4B-84CA155A2D9B}" name="level_flag"/>
    <tableColumn id="85" xr3:uid="{0018C23A-CD8B-47F7-A595-F1F703FCC3E4}" name="last_checksum"/>
    <tableColumn id="86" xr3:uid="{640298FF-A3AA-4A77-AEB8-3290DDF8FCD6}" name="obs_id"/>
    <tableColumn id="87" xr3:uid="{6998DA9D-3F19-4CF1-ADE3-A0787B782C23}" name="seq_num"/>
    <tableColumn id="88" xr3:uid="{336E7849-7AE8-4A19-AF98-DD570EFE6CA1}" name="proj_node_flag"/>
    <tableColumn id="89" xr3:uid="{5712B035-8B78-4DCE-BAF7-92FABAF0AAF4}" name="sum_data_flag"/>
    <tableColumn id="90" xr3:uid="{14506E2D-DC06-4356-985D-2B841FA71993}" name="wbs_short_name"/>
    <tableColumn id="91" xr3:uid="{E49CA072-DCA9-4F32-858D-C11272EF89A7}" name="wbs_name"/>
    <tableColumn id="92" xr3:uid="{DFDA2DA4-F2B0-42FE-82FF-7822B0598BB9}" name="phase_id"/>
    <tableColumn id="93" xr3:uid="{0B1E3C39-E8DF-4174-BAE8-46DE2DE02FE5}" name="parent_wbs_id"/>
    <tableColumn id="94" xr3:uid="{B4F8758B-8622-43EE-B34D-0875EDA30E25}" name="ev_user_pct"/>
    <tableColumn id="95" xr3:uid="{A7B5759B-1EB3-46D6-B609-B59A107D5DBB}" name="ev_etc_user_value"/>
    <tableColumn id="96" xr3:uid="{11080445-6624-45BB-BEAA-E87AE546447B}" name="orig_cost"/>
    <tableColumn id="97" xr3:uid="{C2686E6D-3535-4C5D-BB75-6FA2C9F9B2CB}" name="indep_remain_total_cost"/>
    <tableColumn id="98" xr3:uid="{FA56478D-88A5-4D20-A670-2CB5BAA18C13}" name="ann_dscnt_rate_pct"/>
    <tableColumn id="99" xr3:uid="{F7956162-3FD1-4E20-85FA-9E41F7D50DC3}" name="dscnt_period_type"/>
    <tableColumn id="100" xr3:uid="{42B9775D-4E14-4FBE-B411-44433F0102D2}" name="indep_remain_work_qty"/>
    <tableColumn id="101" xr3:uid="{B8262FBD-7190-42B8-BB3A-4169A1F5AE5C}" name="anticip_start_date"/>
    <tableColumn id="102" xr3:uid="{20BB4C7E-0A02-4AE0-9A7B-B17704A87419}" name="anticip_end_date"/>
    <tableColumn id="103" xr3:uid="{56A5D52B-FB56-43DC-92B4-2142D602296D}" name="ev_compute_type"/>
    <tableColumn id="104" xr3:uid="{7AEF410D-4CC4-46E5-BE56-D0CCAE365DF1}" name="ev_etc_compute_type"/>
    <tableColumn id="105" xr3:uid="{C55A63D5-3E37-4EDD-A742-43EB77413BFD}" name="plan_open_state"/>
    <tableColumn id="106" xr3:uid="{2D6B8D95-F6F1-4433-94BB-4467B3DD4DFC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060F8-F005-4DB6-B88A-E51091A11971}">
  <dimension ref="A1:DO5609"/>
  <sheetViews>
    <sheetView tabSelected="1" topLeftCell="DA1" workbookViewId="0">
      <selection activeCell="DN2" sqref="DN2"/>
    </sheetView>
  </sheetViews>
  <sheetFormatPr defaultRowHeight="14.5" x14ac:dyDescent="0.35"/>
  <cols>
    <col min="2" max="2" width="8.81640625" customWidth="1"/>
    <col min="5" max="5" width="9.6328125" customWidth="1"/>
    <col min="6" max="6" width="19.08984375" customWidth="1"/>
    <col min="7" max="7" width="13.90625" customWidth="1"/>
    <col min="8" max="8" width="14.81640625" customWidth="1"/>
    <col min="9" max="9" width="22.1796875" customWidth="1"/>
    <col min="10" max="10" width="18.7265625" customWidth="1"/>
    <col min="11" max="11" width="10.81640625" customWidth="1"/>
    <col min="12" max="12" width="14.36328125" customWidth="1"/>
    <col min="13" max="13" width="12.90625" customWidth="1"/>
    <col min="14" max="14" width="11.26953125" customWidth="1"/>
    <col min="15" max="15" width="11.90625" customWidth="1"/>
    <col min="17" max="17" width="17.36328125" customWidth="1"/>
    <col min="18" max="18" width="16.81640625" customWidth="1"/>
    <col min="19" max="19" width="19.08984375" customWidth="1"/>
    <col min="20" max="20" width="13.7265625" customWidth="1"/>
    <col min="21" max="21" width="17" customWidth="1"/>
    <col min="22" max="22" width="15.90625" customWidth="1"/>
    <col min="23" max="23" width="18" customWidth="1"/>
    <col min="24" max="24" width="16.7265625" customWidth="1"/>
    <col min="25" max="25" width="14.54296875" customWidth="1"/>
    <col min="26" max="26" width="17.81640625" customWidth="1"/>
    <col min="27" max="27" width="10.54296875" customWidth="1"/>
    <col min="28" max="28" width="14.6328125" customWidth="1"/>
    <col min="29" max="29" width="14" customWidth="1"/>
    <col min="30" max="30" width="15.1796875" customWidth="1"/>
    <col min="31" max="31" width="15.08984375" bestFit="1" customWidth="1"/>
    <col min="32" max="32" width="17" customWidth="1"/>
    <col min="33" max="33" width="16.08984375" customWidth="1"/>
    <col min="34" max="34" width="15.453125" customWidth="1"/>
    <col min="35" max="36" width="15.08984375" bestFit="1" customWidth="1"/>
    <col min="37" max="37" width="16.81640625" customWidth="1"/>
    <col min="38" max="38" width="16.1796875" customWidth="1"/>
    <col min="39" max="39" width="19.26953125" customWidth="1"/>
    <col min="40" max="40" width="18.6328125" customWidth="1"/>
    <col min="41" max="41" width="10.453125" customWidth="1"/>
    <col min="42" max="42" width="13.26953125" customWidth="1"/>
    <col min="43" max="43" width="14.54296875" customWidth="1"/>
    <col min="44" max="44" width="13.6328125" customWidth="1"/>
    <col min="45" max="45" width="11.26953125" customWidth="1"/>
    <col min="46" max="46" width="16.453125" customWidth="1"/>
    <col min="48" max="48" width="11.1796875" customWidth="1"/>
    <col min="49" max="49" width="11.54296875" customWidth="1"/>
    <col min="50" max="50" width="11.453125" customWidth="1"/>
    <col min="51" max="51" width="17.08984375" customWidth="1"/>
    <col min="52" max="52" width="21.26953125" customWidth="1"/>
    <col min="53" max="53" width="22.08984375" customWidth="1"/>
    <col min="54" max="54" width="23.7265625" customWidth="1"/>
    <col min="55" max="55" width="22.1796875" customWidth="1"/>
    <col min="56" max="57" width="15.08984375" style="3" bestFit="1" customWidth="1"/>
    <col min="58" max="58" width="12.54296875" customWidth="1"/>
    <col min="59" max="59" width="13.1796875" customWidth="1"/>
    <col min="60" max="60" width="14.7265625" customWidth="1"/>
    <col min="62" max="62" width="9.08984375" customWidth="1"/>
    <col min="63" max="63" width="8.90625" customWidth="1"/>
    <col min="64" max="64" width="9.36328125" customWidth="1"/>
    <col min="65" max="65" width="14.453125" customWidth="1"/>
    <col min="66" max="66" width="12.1796875" customWidth="1"/>
    <col min="67" max="67" width="15.90625" customWidth="1"/>
    <col min="68" max="68" width="13.7265625" customWidth="1"/>
    <col min="69" max="69" width="13.26953125" customWidth="1"/>
    <col min="70" max="70" width="14.26953125" customWidth="1"/>
    <col min="71" max="71" width="16.6328125" customWidth="1"/>
    <col min="72" max="72" width="15.7265625" customWidth="1"/>
    <col min="73" max="73" width="15.08984375" customWidth="1"/>
    <col min="74" max="74" width="14.26953125" customWidth="1"/>
    <col min="75" max="75" width="10.1796875" customWidth="1"/>
    <col min="76" max="76" width="11.81640625" customWidth="1"/>
    <col min="77" max="77" width="21.26953125" customWidth="1"/>
    <col min="81" max="81" width="10.453125" customWidth="1"/>
    <col min="82" max="82" width="11.453125" customWidth="1"/>
    <col min="83" max="83" width="15.6328125" customWidth="1"/>
    <col min="84" max="84" width="10.7265625" customWidth="1"/>
    <col min="85" max="85" width="15.453125" customWidth="1"/>
    <col min="87" max="87" width="10.453125" customWidth="1"/>
    <col min="88" max="88" width="15" customWidth="1"/>
    <col min="89" max="89" width="14.90625" customWidth="1"/>
    <col min="90" max="90" width="16.81640625" customWidth="1"/>
    <col min="91" max="91" width="11.7265625" customWidth="1"/>
    <col min="92" max="92" width="10.36328125" customWidth="1"/>
    <col min="93" max="93" width="14.90625" customWidth="1"/>
    <col min="94" max="94" width="12.7265625" customWidth="1"/>
    <col min="95" max="95" width="18" customWidth="1"/>
    <col min="96" max="96" width="10.26953125" customWidth="1"/>
    <col min="97" max="97" width="23.36328125" customWidth="1"/>
    <col min="98" max="98" width="19.1796875" customWidth="1"/>
    <col min="99" max="99" width="18.1796875" customWidth="1"/>
    <col min="100" max="100" width="22.6328125" customWidth="1"/>
    <col min="101" max="101" width="17.90625" customWidth="1"/>
    <col min="102" max="102" width="17.26953125" customWidth="1"/>
    <col min="103" max="103" width="17.453125" customWidth="1"/>
    <col min="104" max="104" width="20.90625" customWidth="1"/>
    <col min="105" max="105" width="16.54296875" customWidth="1"/>
  </cols>
  <sheetData>
    <row r="1" spans="1:1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s="3" t="s">
        <v>55</v>
      </c>
      <c r="BE1" s="3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12250</v>
      </c>
      <c r="DD1" t="s">
        <v>12251</v>
      </c>
      <c r="DE1" t="s">
        <v>12252</v>
      </c>
      <c r="DF1" t="s">
        <v>12253</v>
      </c>
      <c r="DG1" t="s">
        <v>12254</v>
      </c>
      <c r="DH1" t="s">
        <v>12255</v>
      </c>
      <c r="DI1" t="s">
        <v>12256</v>
      </c>
      <c r="DJ1" t="s">
        <v>12257</v>
      </c>
      <c r="DK1" t="s">
        <v>12258</v>
      </c>
      <c r="DL1" t="s">
        <v>12259</v>
      </c>
      <c r="DM1" t="s">
        <v>12260</v>
      </c>
      <c r="DN1" t="s">
        <v>12261</v>
      </c>
      <c r="DO1" t="s">
        <v>12262</v>
      </c>
    </row>
    <row r="2" spans="1:119" x14ac:dyDescent="0.35">
      <c r="A2" t="s">
        <v>105</v>
      </c>
      <c r="B2">
        <v>499287</v>
      </c>
      <c r="C2">
        <v>6359</v>
      </c>
      <c r="D2">
        <v>124256</v>
      </c>
      <c r="E2">
        <v>13662</v>
      </c>
      <c r="F2">
        <v>0</v>
      </c>
      <c r="G2" t="s">
        <v>106</v>
      </c>
      <c r="H2" t="s">
        <v>106</v>
      </c>
      <c r="I2" t="s">
        <v>106</v>
      </c>
      <c r="J2" t="s">
        <v>107</v>
      </c>
      <c r="K2" t="s">
        <v>108</v>
      </c>
      <c r="L2" t="s">
        <v>109</v>
      </c>
      <c r="M2" t="s">
        <v>110</v>
      </c>
      <c r="N2" t="s">
        <v>111</v>
      </c>
      <c r="O2" t="s">
        <v>112</v>
      </c>
      <c r="P2">
        <v>8178</v>
      </c>
      <c r="Q2">
        <v>0</v>
      </c>
      <c r="R2">
        <v>0</v>
      </c>
      <c r="S2">
        <v>240</v>
      </c>
      <c r="T2">
        <v>0</v>
      </c>
      <c r="U2">
        <v>1800</v>
      </c>
      <c r="V2">
        <v>1800</v>
      </c>
      <c r="W2">
        <v>240</v>
      </c>
      <c r="X2">
        <v>0</v>
      </c>
      <c r="Y2">
        <v>0</v>
      </c>
      <c r="Z2">
        <v>0</v>
      </c>
      <c r="AD2" s="1">
        <v>41867.333333333336</v>
      </c>
      <c r="AE2" s="1">
        <v>41900.708333333336</v>
      </c>
      <c r="AG2" s="1">
        <v>41867.333333333336</v>
      </c>
      <c r="AH2" s="1">
        <v>41900.708333333336</v>
      </c>
      <c r="AI2" s="1">
        <v>41867.333333333336</v>
      </c>
      <c r="AJ2" s="1">
        <v>41900.708333333336</v>
      </c>
      <c r="AK2" s="1">
        <v>41867.333333333336</v>
      </c>
      <c r="AL2" s="1">
        <v>41900.708333333336</v>
      </c>
      <c r="AM2" s="1">
        <v>41867.333333333336</v>
      </c>
      <c r="AN2" s="1">
        <v>41900.708333333336</v>
      </c>
      <c r="AP2" t="s">
        <v>113</v>
      </c>
      <c r="AU2" t="s">
        <v>114</v>
      </c>
      <c r="AY2" t="s">
        <v>106</v>
      </c>
      <c r="AZ2">
        <v>0</v>
      </c>
      <c r="BA2">
        <v>0</v>
      </c>
      <c r="BD2" s="3">
        <v>41321.660416666666</v>
      </c>
      <c r="BE2" s="3">
        <v>41326.50277777778</v>
      </c>
      <c r="BF2" t="s">
        <v>115</v>
      </c>
      <c r="BG2" t="s">
        <v>115</v>
      </c>
      <c r="BH2">
        <v>8149</v>
      </c>
      <c r="BM2">
        <v>43550</v>
      </c>
      <c r="BR2" t="s">
        <v>116</v>
      </c>
      <c r="BS2" t="s">
        <v>117</v>
      </c>
      <c r="BU2">
        <v>1</v>
      </c>
      <c r="BV2" t="s">
        <v>118</v>
      </c>
      <c r="BX2" t="s">
        <v>119</v>
      </c>
      <c r="BY2" t="s">
        <v>119</v>
      </c>
      <c r="BZ2" t="s">
        <v>119</v>
      </c>
      <c r="CA2">
        <v>1</v>
      </c>
      <c r="CC2" t="s">
        <v>120</v>
      </c>
      <c r="CH2">
        <v>540</v>
      </c>
      <c r="CI2">
        <v>43370</v>
      </c>
      <c r="CJ2" t="s">
        <v>106</v>
      </c>
      <c r="CK2" t="s">
        <v>106</v>
      </c>
      <c r="CL2" t="s">
        <v>121</v>
      </c>
      <c r="CM2" t="s">
        <v>122</v>
      </c>
      <c r="CO2">
        <v>124255</v>
      </c>
      <c r="CQ2">
        <v>0</v>
      </c>
      <c r="CR2">
        <v>0</v>
      </c>
      <c r="CS2">
        <v>0</v>
      </c>
      <c r="CY2" t="s">
        <v>123</v>
      </c>
      <c r="CZ2" t="s">
        <v>124</v>
      </c>
      <c r="DD2" t="str" cm="1">
        <f t="array" ref="DD2:DE2">TEXT(_xlfn.SEQUENCE(1, DATEDIF(AG2, AH2, "m") + 1, AG2, 30), "YYYY-APMM")</f>
        <v>2014-AP08</v>
      </c>
      <c r="DE2" t="str">
        <v>2014-AP09</v>
      </c>
      <c r="DN2">
        <f>V2/COUNTIF(DD2:DF2, "&lt;&gt;")</f>
        <v>900</v>
      </c>
      <c r="DO2" t="str">
        <f>BR2</f>
        <v>LABOR- SUBCONTRACTOR</v>
      </c>
    </row>
    <row r="3" spans="1:119" x14ac:dyDescent="0.35">
      <c r="A3" t="s">
        <v>105</v>
      </c>
      <c r="B3">
        <v>499288</v>
      </c>
      <c r="C3">
        <v>6359</v>
      </c>
      <c r="D3">
        <v>124256</v>
      </c>
      <c r="E3">
        <v>13662</v>
      </c>
      <c r="F3">
        <v>0</v>
      </c>
      <c r="G3" t="s">
        <v>106</v>
      </c>
      <c r="H3" t="s">
        <v>106</v>
      </c>
      <c r="I3" t="s">
        <v>106</v>
      </c>
      <c r="J3" t="s">
        <v>107</v>
      </c>
      <c r="K3" t="s">
        <v>108</v>
      </c>
      <c r="L3" t="s">
        <v>109</v>
      </c>
      <c r="M3" t="s">
        <v>110</v>
      </c>
      <c r="N3" t="s">
        <v>125</v>
      </c>
      <c r="O3" t="s">
        <v>126</v>
      </c>
      <c r="P3">
        <v>8178</v>
      </c>
      <c r="Q3">
        <v>0</v>
      </c>
      <c r="R3">
        <v>0</v>
      </c>
      <c r="S3">
        <v>240</v>
      </c>
      <c r="T3">
        <v>0</v>
      </c>
      <c r="U3">
        <v>3600</v>
      </c>
      <c r="V3">
        <v>3600</v>
      </c>
      <c r="W3">
        <v>240</v>
      </c>
      <c r="X3">
        <v>0</v>
      </c>
      <c r="Y3">
        <v>0</v>
      </c>
      <c r="Z3">
        <v>0</v>
      </c>
      <c r="AD3" s="1">
        <v>41867.333333333336</v>
      </c>
      <c r="AE3" s="1">
        <v>41900.708333333336</v>
      </c>
      <c r="AG3" s="1">
        <v>41867.333333333336</v>
      </c>
      <c r="AH3" s="1">
        <v>41900.708333333336</v>
      </c>
      <c r="AI3" s="1">
        <v>41867.333333333336</v>
      </c>
      <c r="AJ3" s="1">
        <v>41900.708333333336</v>
      </c>
      <c r="AK3" s="1">
        <v>41867.333333333336</v>
      </c>
      <c r="AL3" s="1">
        <v>41900.708333333336</v>
      </c>
      <c r="AM3" s="1">
        <v>41867.333333333336</v>
      </c>
      <c r="AN3" s="1">
        <v>41900.708333333336</v>
      </c>
      <c r="AP3" t="s">
        <v>113</v>
      </c>
      <c r="AU3" t="s">
        <v>127</v>
      </c>
      <c r="AY3" t="s">
        <v>106</v>
      </c>
      <c r="AZ3">
        <v>0</v>
      </c>
      <c r="BA3">
        <v>0</v>
      </c>
      <c r="BD3" s="3">
        <v>41321.660416666666</v>
      </c>
      <c r="BE3" s="3">
        <v>41326.504861111112</v>
      </c>
      <c r="BF3" t="s">
        <v>115</v>
      </c>
      <c r="BG3" t="s">
        <v>115</v>
      </c>
      <c r="BH3">
        <v>8149</v>
      </c>
      <c r="BM3">
        <v>43550</v>
      </c>
      <c r="BR3" t="s">
        <v>116</v>
      </c>
      <c r="BS3" t="s">
        <v>117</v>
      </c>
      <c r="BU3">
        <v>1</v>
      </c>
      <c r="BV3" t="s">
        <v>118</v>
      </c>
      <c r="BX3" t="s">
        <v>119</v>
      </c>
      <c r="BY3" t="s">
        <v>119</v>
      </c>
      <c r="BZ3" t="s">
        <v>119</v>
      </c>
      <c r="CA3">
        <v>1</v>
      </c>
      <c r="CC3" t="s">
        <v>120</v>
      </c>
      <c r="CH3">
        <v>540</v>
      </c>
      <c r="CI3">
        <v>43370</v>
      </c>
      <c r="CJ3" t="s">
        <v>106</v>
      </c>
      <c r="CK3" t="s">
        <v>106</v>
      </c>
      <c r="CL3" t="s">
        <v>121</v>
      </c>
      <c r="CM3" t="s">
        <v>122</v>
      </c>
      <c r="CO3">
        <v>124255</v>
      </c>
      <c r="CQ3">
        <v>0</v>
      </c>
      <c r="CR3">
        <v>0</v>
      </c>
      <c r="CS3">
        <v>0</v>
      </c>
      <c r="CY3" t="s">
        <v>123</v>
      </c>
      <c r="CZ3" t="s">
        <v>124</v>
      </c>
      <c r="DD3" t="str" cm="1">
        <f t="array" ref="DD3:DE3">TEXT(_xlfn.SEQUENCE(1, DATEDIF(AG3, AH3, "m") + 1, AG3, 30), "YYYY-APMM")</f>
        <v>2014-AP08</v>
      </c>
      <c r="DE3" t="str">
        <v>2014-AP09</v>
      </c>
      <c r="DN3">
        <f t="shared" ref="DN3:DN66" si="0">V3/COUNTIF(DD3:DF3, "&lt;&gt;")</f>
        <v>1800</v>
      </c>
      <c r="DO3" t="str">
        <f t="shared" ref="DO3:DO66" si="1">BR3</f>
        <v>LABOR- SUBCONTRACTOR</v>
      </c>
    </row>
    <row r="4" spans="1:119" x14ac:dyDescent="0.35">
      <c r="A4" t="s">
        <v>105</v>
      </c>
      <c r="B4">
        <v>499289</v>
      </c>
      <c r="C4">
        <v>6359</v>
      </c>
      <c r="D4">
        <v>124256</v>
      </c>
      <c r="E4">
        <v>13662</v>
      </c>
      <c r="F4">
        <v>0</v>
      </c>
      <c r="G4" t="s">
        <v>106</v>
      </c>
      <c r="H4" t="s">
        <v>106</v>
      </c>
      <c r="I4" t="s">
        <v>106</v>
      </c>
      <c r="J4" t="s">
        <v>107</v>
      </c>
      <c r="K4" t="s">
        <v>108</v>
      </c>
      <c r="L4" t="s">
        <v>109</v>
      </c>
      <c r="M4" t="s">
        <v>110</v>
      </c>
      <c r="N4" t="s">
        <v>128</v>
      </c>
      <c r="O4" t="s">
        <v>129</v>
      </c>
      <c r="P4">
        <v>8176</v>
      </c>
      <c r="Q4">
        <v>0</v>
      </c>
      <c r="R4">
        <v>0</v>
      </c>
      <c r="S4">
        <v>160</v>
      </c>
      <c r="T4">
        <v>0</v>
      </c>
      <c r="U4">
        <v>320</v>
      </c>
      <c r="V4">
        <v>320</v>
      </c>
      <c r="W4">
        <v>160</v>
      </c>
      <c r="X4">
        <v>0</v>
      </c>
      <c r="Y4">
        <v>0</v>
      </c>
      <c r="Z4">
        <v>0</v>
      </c>
      <c r="AD4" s="1">
        <v>41890.333333333336</v>
      </c>
      <c r="AE4" s="1">
        <v>41912.708333333336</v>
      </c>
      <c r="AG4" s="1">
        <v>41890.333333333336</v>
      </c>
      <c r="AH4" s="1">
        <v>41912.708333333336</v>
      </c>
      <c r="AI4" s="1">
        <v>41890.333333333336</v>
      </c>
      <c r="AJ4" s="1">
        <v>41912.708333333336</v>
      </c>
      <c r="AK4" s="1">
        <v>41890.333333333336</v>
      </c>
      <c r="AL4" s="1">
        <v>41912.708333333336</v>
      </c>
      <c r="AM4" s="1">
        <v>41890.333333333336</v>
      </c>
      <c r="AN4" s="1">
        <v>41912.708333333336</v>
      </c>
      <c r="AP4" t="s">
        <v>113</v>
      </c>
      <c r="AU4" t="s">
        <v>130</v>
      </c>
      <c r="AY4" t="s">
        <v>106</v>
      </c>
      <c r="AZ4">
        <v>0</v>
      </c>
      <c r="BA4">
        <v>0</v>
      </c>
      <c r="BD4" s="3">
        <v>41321.660416666666</v>
      </c>
      <c r="BE4" s="3">
        <v>41326.507638888892</v>
      </c>
      <c r="BF4" t="s">
        <v>115</v>
      </c>
      <c r="BG4" t="s">
        <v>115</v>
      </c>
      <c r="BH4">
        <v>8149</v>
      </c>
      <c r="BM4">
        <v>43530</v>
      </c>
      <c r="BR4" t="s">
        <v>131</v>
      </c>
      <c r="BS4" t="s">
        <v>132</v>
      </c>
      <c r="BU4">
        <v>1</v>
      </c>
      <c r="BV4" t="s">
        <v>118</v>
      </c>
      <c r="BX4" t="s">
        <v>119</v>
      </c>
      <c r="BY4" t="s">
        <v>119</v>
      </c>
      <c r="BZ4" t="s">
        <v>119</v>
      </c>
      <c r="CA4">
        <v>1</v>
      </c>
      <c r="CC4" t="s">
        <v>120</v>
      </c>
      <c r="CH4">
        <v>540</v>
      </c>
      <c r="CI4">
        <v>43370</v>
      </c>
      <c r="CJ4" t="s">
        <v>106</v>
      </c>
      <c r="CK4" t="s">
        <v>106</v>
      </c>
      <c r="CL4" t="s">
        <v>121</v>
      </c>
      <c r="CM4" t="s">
        <v>122</v>
      </c>
      <c r="CO4">
        <v>124255</v>
      </c>
      <c r="CQ4">
        <v>0</v>
      </c>
      <c r="CR4">
        <v>0</v>
      </c>
      <c r="CS4">
        <v>0</v>
      </c>
      <c r="CY4" t="s">
        <v>123</v>
      </c>
      <c r="CZ4" t="s">
        <v>124</v>
      </c>
      <c r="DD4" t="str" cm="1">
        <f t="array" ref="DD4">TEXT(_xlfn.SEQUENCE(1, DATEDIF(AG4, AH4, "m") + 1, AG4, 30), "YYYY-APMM")</f>
        <v>2014-AP09</v>
      </c>
      <c r="DN4">
        <f t="shared" si="0"/>
        <v>320</v>
      </c>
      <c r="DO4" t="str">
        <f t="shared" si="1"/>
        <v>DRAFTMAN SK</v>
      </c>
    </row>
    <row r="5" spans="1:119" x14ac:dyDescent="0.35">
      <c r="A5" t="s">
        <v>105</v>
      </c>
      <c r="B5">
        <v>499290</v>
      </c>
      <c r="C5">
        <v>6359</v>
      </c>
      <c r="D5">
        <v>124256</v>
      </c>
      <c r="E5">
        <v>13662</v>
      </c>
      <c r="F5">
        <v>0</v>
      </c>
      <c r="G5" t="s">
        <v>106</v>
      </c>
      <c r="H5" t="s">
        <v>106</v>
      </c>
      <c r="I5" t="s">
        <v>106</v>
      </c>
      <c r="J5" t="s">
        <v>107</v>
      </c>
      <c r="K5" t="s">
        <v>108</v>
      </c>
      <c r="L5" t="s">
        <v>109</v>
      </c>
      <c r="M5" t="s">
        <v>110</v>
      </c>
      <c r="N5" t="s">
        <v>133</v>
      </c>
      <c r="O5" t="s">
        <v>134</v>
      </c>
      <c r="P5">
        <v>8178</v>
      </c>
      <c r="Q5">
        <v>0</v>
      </c>
      <c r="R5">
        <v>0</v>
      </c>
      <c r="S5">
        <v>480</v>
      </c>
      <c r="T5">
        <v>0</v>
      </c>
      <c r="U5">
        <v>19440</v>
      </c>
      <c r="V5">
        <v>19440</v>
      </c>
      <c r="W5">
        <v>480</v>
      </c>
      <c r="X5">
        <v>0</v>
      </c>
      <c r="Y5">
        <v>0</v>
      </c>
      <c r="Z5">
        <v>0</v>
      </c>
      <c r="AD5" s="1">
        <v>41902.333333333336</v>
      </c>
      <c r="AE5" s="1">
        <v>41973.708333333336</v>
      </c>
      <c r="AG5" s="1">
        <v>41902.333333333336</v>
      </c>
      <c r="AH5" s="1">
        <v>41973.708333333336</v>
      </c>
      <c r="AI5" s="1">
        <v>41902.333333333336</v>
      </c>
      <c r="AJ5" s="1">
        <v>41973.708333333336</v>
      </c>
      <c r="AK5" s="1">
        <v>41902.333333333336</v>
      </c>
      <c r="AL5" s="1">
        <v>41973.708333333336</v>
      </c>
      <c r="AM5" s="1">
        <v>41902.333333333336</v>
      </c>
      <c r="AN5" s="1">
        <v>41973.708333333336</v>
      </c>
      <c r="AP5" t="s">
        <v>113</v>
      </c>
      <c r="AU5" t="s">
        <v>135</v>
      </c>
      <c r="AY5" t="s">
        <v>106</v>
      </c>
      <c r="AZ5">
        <v>0</v>
      </c>
      <c r="BA5">
        <v>0</v>
      </c>
      <c r="BD5" s="3">
        <v>41321.660416666666</v>
      </c>
      <c r="BE5" s="3">
        <v>41321.690972222219</v>
      </c>
      <c r="BF5" t="s">
        <v>115</v>
      </c>
      <c r="BG5" t="s">
        <v>115</v>
      </c>
      <c r="BH5">
        <v>8149</v>
      </c>
      <c r="BM5">
        <v>43550</v>
      </c>
      <c r="BR5" t="s">
        <v>116</v>
      </c>
      <c r="BS5" t="s">
        <v>117</v>
      </c>
      <c r="BU5">
        <v>1</v>
      </c>
      <c r="BV5" t="s">
        <v>118</v>
      </c>
      <c r="BX5" t="s">
        <v>119</v>
      </c>
      <c r="BY5" t="s">
        <v>119</v>
      </c>
      <c r="BZ5" t="s">
        <v>119</v>
      </c>
      <c r="CA5">
        <v>1</v>
      </c>
      <c r="CC5" t="s">
        <v>120</v>
      </c>
      <c r="CH5">
        <v>540</v>
      </c>
      <c r="CI5">
        <v>43370</v>
      </c>
      <c r="CJ5" t="s">
        <v>106</v>
      </c>
      <c r="CK5" t="s">
        <v>106</v>
      </c>
      <c r="CL5" t="s">
        <v>121</v>
      </c>
      <c r="CM5" t="s">
        <v>122</v>
      </c>
      <c r="CO5">
        <v>124255</v>
      </c>
      <c r="CQ5">
        <v>0</v>
      </c>
      <c r="CR5">
        <v>0</v>
      </c>
      <c r="CS5">
        <v>0</v>
      </c>
      <c r="CY5" t="s">
        <v>123</v>
      </c>
      <c r="CZ5" t="s">
        <v>124</v>
      </c>
      <c r="DD5" t="str" cm="1">
        <f t="array" ref="DD5:DF5">TEXT(_xlfn.SEQUENCE(1, DATEDIF(AG5, AH5, "m") + 1, AG5, 30), "YYYY-APMM")</f>
        <v>2014-AP09</v>
      </c>
      <c r="DE5" t="str">
        <v>2014-AP10</v>
      </c>
      <c r="DF5" t="str">
        <v>2014-AP11</v>
      </c>
      <c r="DN5">
        <f t="shared" si="0"/>
        <v>6480</v>
      </c>
      <c r="DO5" t="str">
        <f t="shared" si="1"/>
        <v>LABOR- SUBCONTRACTOR</v>
      </c>
    </row>
    <row r="6" spans="1:119" x14ac:dyDescent="0.35">
      <c r="A6" t="s">
        <v>105</v>
      </c>
      <c r="B6">
        <v>499291</v>
      </c>
      <c r="C6">
        <v>6359</v>
      </c>
      <c r="D6">
        <v>124256</v>
      </c>
      <c r="E6">
        <v>13662</v>
      </c>
      <c r="F6">
        <v>0</v>
      </c>
      <c r="G6" t="s">
        <v>106</v>
      </c>
      <c r="H6" t="s">
        <v>106</v>
      </c>
      <c r="I6" t="s">
        <v>106</v>
      </c>
      <c r="J6" t="s">
        <v>107</v>
      </c>
      <c r="K6" t="s">
        <v>108</v>
      </c>
      <c r="L6" t="s">
        <v>109</v>
      </c>
      <c r="M6" t="s">
        <v>110</v>
      </c>
      <c r="N6" t="s">
        <v>136</v>
      </c>
      <c r="O6" t="s">
        <v>137</v>
      </c>
      <c r="P6">
        <v>8178</v>
      </c>
      <c r="Q6">
        <v>0</v>
      </c>
      <c r="R6">
        <v>0</v>
      </c>
      <c r="S6">
        <v>240</v>
      </c>
      <c r="T6">
        <v>0</v>
      </c>
      <c r="U6">
        <v>3600</v>
      </c>
      <c r="V6">
        <v>3600</v>
      </c>
      <c r="W6">
        <v>240</v>
      </c>
      <c r="X6">
        <v>0</v>
      </c>
      <c r="Y6">
        <v>0</v>
      </c>
      <c r="Z6">
        <v>0</v>
      </c>
      <c r="AD6" s="1">
        <v>41867.333333333336</v>
      </c>
      <c r="AE6" s="1">
        <v>41900.708333333336</v>
      </c>
      <c r="AG6" s="1">
        <v>41867.333333333336</v>
      </c>
      <c r="AH6" s="1">
        <v>41900.708333333336</v>
      </c>
      <c r="AI6" s="1">
        <v>41867.333333333336</v>
      </c>
      <c r="AJ6" s="1">
        <v>41900.708333333336</v>
      </c>
      <c r="AK6" s="1">
        <v>41867.333333333336</v>
      </c>
      <c r="AL6" s="1">
        <v>41900.708333333336</v>
      </c>
      <c r="AM6" s="1">
        <v>41867.333333333336</v>
      </c>
      <c r="AN6" s="1">
        <v>41900.708333333336</v>
      </c>
      <c r="AP6" t="s">
        <v>113</v>
      </c>
      <c r="AU6" t="s">
        <v>138</v>
      </c>
      <c r="AY6" t="s">
        <v>106</v>
      </c>
      <c r="AZ6">
        <v>0</v>
      </c>
      <c r="BA6">
        <v>0</v>
      </c>
      <c r="BD6" s="3">
        <v>41321.660416666666</v>
      </c>
      <c r="BE6" s="3">
        <v>41326.492361111108</v>
      </c>
      <c r="BF6" t="s">
        <v>115</v>
      </c>
      <c r="BG6" t="s">
        <v>115</v>
      </c>
      <c r="BH6">
        <v>8149</v>
      </c>
      <c r="BM6">
        <v>43550</v>
      </c>
      <c r="BR6" t="s">
        <v>116</v>
      </c>
      <c r="BS6" t="s">
        <v>117</v>
      </c>
      <c r="BU6">
        <v>1</v>
      </c>
      <c r="BV6" t="s">
        <v>118</v>
      </c>
      <c r="BX6" t="s">
        <v>119</v>
      </c>
      <c r="BY6" t="s">
        <v>119</v>
      </c>
      <c r="BZ6" t="s">
        <v>119</v>
      </c>
      <c r="CA6">
        <v>1</v>
      </c>
      <c r="CC6" t="s">
        <v>120</v>
      </c>
      <c r="CH6">
        <v>540</v>
      </c>
      <c r="CI6">
        <v>43370</v>
      </c>
      <c r="CJ6" t="s">
        <v>106</v>
      </c>
      <c r="CK6" t="s">
        <v>106</v>
      </c>
      <c r="CL6" t="s">
        <v>121</v>
      </c>
      <c r="CM6" t="s">
        <v>122</v>
      </c>
      <c r="CO6">
        <v>124255</v>
      </c>
      <c r="CQ6">
        <v>0</v>
      </c>
      <c r="CR6">
        <v>0</v>
      </c>
      <c r="CS6">
        <v>0</v>
      </c>
      <c r="CY6" t="s">
        <v>123</v>
      </c>
      <c r="CZ6" t="s">
        <v>124</v>
      </c>
      <c r="DD6" t="str" cm="1">
        <f t="array" ref="DD6:DE6">TEXT(_xlfn.SEQUENCE(1, DATEDIF(AG6, AH6, "m") + 1, AG6, 30), "YYYY-APMM")</f>
        <v>2014-AP08</v>
      </c>
      <c r="DE6" t="str">
        <v>2014-AP09</v>
      </c>
      <c r="DN6">
        <f t="shared" si="0"/>
        <v>1800</v>
      </c>
      <c r="DO6" t="str">
        <f t="shared" si="1"/>
        <v>LABOR- SUBCONTRACTOR</v>
      </c>
    </row>
    <row r="7" spans="1:119" x14ac:dyDescent="0.35">
      <c r="A7" t="s">
        <v>105</v>
      </c>
      <c r="B7">
        <v>499292</v>
      </c>
      <c r="C7">
        <v>6359</v>
      </c>
      <c r="D7">
        <v>124257</v>
      </c>
      <c r="E7">
        <v>13662</v>
      </c>
      <c r="F7">
        <v>0</v>
      </c>
      <c r="G7" t="s">
        <v>106</v>
      </c>
      <c r="H7" t="s">
        <v>106</v>
      </c>
      <c r="I7" t="s">
        <v>106</v>
      </c>
      <c r="J7" t="s">
        <v>107</v>
      </c>
      <c r="K7" t="s">
        <v>108</v>
      </c>
      <c r="L7" t="s">
        <v>109</v>
      </c>
      <c r="M7" t="s">
        <v>110</v>
      </c>
      <c r="N7" t="s">
        <v>139</v>
      </c>
      <c r="O7" t="s">
        <v>112</v>
      </c>
      <c r="P7">
        <v>8178</v>
      </c>
      <c r="Q7">
        <v>0</v>
      </c>
      <c r="R7">
        <v>0</v>
      </c>
      <c r="S7">
        <v>240</v>
      </c>
      <c r="T7">
        <v>0</v>
      </c>
      <c r="U7">
        <v>1800</v>
      </c>
      <c r="V7">
        <v>1800</v>
      </c>
      <c r="W7">
        <v>240</v>
      </c>
      <c r="X7">
        <v>0</v>
      </c>
      <c r="Y7">
        <v>0</v>
      </c>
      <c r="Z7">
        <v>0</v>
      </c>
      <c r="AD7" s="1">
        <v>41988.333333333336</v>
      </c>
      <c r="AE7" s="1">
        <v>42023.708333333336</v>
      </c>
      <c r="AG7" s="1">
        <v>41988.333333333336</v>
      </c>
      <c r="AH7" s="1">
        <v>42023.708333333336</v>
      </c>
      <c r="AI7" s="1">
        <v>41988.333333333336</v>
      </c>
      <c r="AJ7" s="1">
        <v>42023.708333333336</v>
      </c>
      <c r="AK7" s="1">
        <v>41988.333333333336</v>
      </c>
      <c r="AL7" s="1">
        <v>42023.708333333336</v>
      </c>
      <c r="AM7" s="1">
        <v>41988.333333333336</v>
      </c>
      <c r="AN7" s="1">
        <v>42023.708333333336</v>
      </c>
      <c r="AP7" t="s">
        <v>113</v>
      </c>
      <c r="AU7" t="s">
        <v>140</v>
      </c>
      <c r="AY7" t="s">
        <v>119</v>
      </c>
      <c r="AZ7">
        <v>0</v>
      </c>
      <c r="BA7">
        <v>0</v>
      </c>
      <c r="BD7" s="3">
        <v>41321.660416666666</v>
      </c>
      <c r="BE7" s="3">
        <v>41326.50277777778</v>
      </c>
      <c r="BF7" t="s">
        <v>115</v>
      </c>
      <c r="BG7" t="s">
        <v>115</v>
      </c>
      <c r="BH7">
        <v>8149</v>
      </c>
      <c r="BM7">
        <v>43550</v>
      </c>
      <c r="BR7" t="s">
        <v>116</v>
      </c>
      <c r="BS7" t="s">
        <v>117</v>
      </c>
      <c r="BU7">
        <v>1</v>
      </c>
      <c r="BV7" t="s">
        <v>118</v>
      </c>
      <c r="BX7" t="s">
        <v>119</v>
      </c>
      <c r="BY7" t="s">
        <v>119</v>
      </c>
      <c r="BZ7" t="s">
        <v>119</v>
      </c>
      <c r="CA7">
        <v>1</v>
      </c>
      <c r="CC7" t="s">
        <v>120</v>
      </c>
      <c r="CH7">
        <v>540</v>
      </c>
      <c r="CI7">
        <v>43340</v>
      </c>
      <c r="CJ7" t="s">
        <v>106</v>
      </c>
      <c r="CK7" t="s">
        <v>106</v>
      </c>
      <c r="CL7" t="s">
        <v>141</v>
      </c>
      <c r="CM7" t="s">
        <v>142</v>
      </c>
      <c r="CO7">
        <v>124255</v>
      </c>
      <c r="CQ7">
        <v>0</v>
      </c>
      <c r="CR7">
        <v>0</v>
      </c>
      <c r="CS7">
        <v>0</v>
      </c>
      <c r="CY7" t="s">
        <v>123</v>
      </c>
      <c r="CZ7" t="s">
        <v>124</v>
      </c>
      <c r="DD7" t="str" cm="1">
        <f t="array" ref="DD7:DE7">TEXT(_xlfn.SEQUENCE(1, DATEDIF(AG7, AH7, "m") + 1, AG7, 30), "YYYY-APMM")</f>
        <v>2014-AP12</v>
      </c>
      <c r="DE7" t="str">
        <v>2015-AP01</v>
      </c>
      <c r="DN7">
        <f t="shared" si="0"/>
        <v>900</v>
      </c>
      <c r="DO7" t="str">
        <f t="shared" si="1"/>
        <v>LABOR- SUBCONTRACTOR</v>
      </c>
    </row>
    <row r="8" spans="1:119" x14ac:dyDescent="0.35">
      <c r="A8" t="s">
        <v>105</v>
      </c>
      <c r="B8">
        <v>499293</v>
      </c>
      <c r="C8">
        <v>6359</v>
      </c>
      <c r="D8">
        <v>124257</v>
      </c>
      <c r="E8">
        <v>13662</v>
      </c>
      <c r="F8">
        <v>0</v>
      </c>
      <c r="G8" t="s">
        <v>106</v>
      </c>
      <c r="H8" t="s">
        <v>106</v>
      </c>
      <c r="I8" t="s">
        <v>106</v>
      </c>
      <c r="J8" t="s">
        <v>107</v>
      </c>
      <c r="K8" t="s">
        <v>108</v>
      </c>
      <c r="L8" t="s">
        <v>109</v>
      </c>
      <c r="M8" t="s">
        <v>110</v>
      </c>
      <c r="N8" t="s">
        <v>143</v>
      </c>
      <c r="O8" t="s">
        <v>126</v>
      </c>
      <c r="P8">
        <v>8178</v>
      </c>
      <c r="Q8">
        <v>0</v>
      </c>
      <c r="R8">
        <v>0</v>
      </c>
      <c r="S8">
        <v>240</v>
      </c>
      <c r="T8">
        <v>0</v>
      </c>
      <c r="U8">
        <v>3600</v>
      </c>
      <c r="V8">
        <v>3600</v>
      </c>
      <c r="W8">
        <v>240</v>
      </c>
      <c r="X8">
        <v>0</v>
      </c>
      <c r="Y8">
        <v>0</v>
      </c>
      <c r="Z8">
        <v>0</v>
      </c>
      <c r="AD8" s="1">
        <v>41988.333333333336</v>
      </c>
      <c r="AE8" s="1">
        <v>42023.708333333336</v>
      </c>
      <c r="AG8" s="1">
        <v>41988.333333333336</v>
      </c>
      <c r="AH8" s="1">
        <v>42023.708333333336</v>
      </c>
      <c r="AI8" s="1">
        <v>41988.333333333336</v>
      </c>
      <c r="AJ8" s="1">
        <v>42023.708333333336</v>
      </c>
      <c r="AK8" s="1">
        <v>41988.333333333336</v>
      </c>
      <c r="AL8" s="1">
        <v>42023.708333333336</v>
      </c>
      <c r="AM8" s="1">
        <v>41988.333333333336</v>
      </c>
      <c r="AN8" s="1">
        <v>42023.708333333336</v>
      </c>
      <c r="AP8" t="s">
        <v>113</v>
      </c>
      <c r="AU8" t="s">
        <v>144</v>
      </c>
      <c r="AY8" t="s">
        <v>119</v>
      </c>
      <c r="AZ8">
        <v>0</v>
      </c>
      <c r="BA8">
        <v>0</v>
      </c>
      <c r="BD8" s="3">
        <v>41321.660416666666</v>
      </c>
      <c r="BE8" s="3">
        <v>41326.504861111112</v>
      </c>
      <c r="BF8" t="s">
        <v>115</v>
      </c>
      <c r="BG8" t="s">
        <v>115</v>
      </c>
      <c r="BH8">
        <v>8149</v>
      </c>
      <c r="BM8">
        <v>43550</v>
      </c>
      <c r="BR8" t="s">
        <v>116</v>
      </c>
      <c r="BS8" t="s">
        <v>117</v>
      </c>
      <c r="BU8">
        <v>1</v>
      </c>
      <c r="BV8" t="s">
        <v>118</v>
      </c>
      <c r="BX8" t="s">
        <v>119</v>
      </c>
      <c r="BY8" t="s">
        <v>119</v>
      </c>
      <c r="BZ8" t="s">
        <v>119</v>
      </c>
      <c r="CA8">
        <v>1</v>
      </c>
      <c r="CC8" t="s">
        <v>120</v>
      </c>
      <c r="CH8">
        <v>540</v>
      </c>
      <c r="CI8">
        <v>43340</v>
      </c>
      <c r="CJ8" t="s">
        <v>106</v>
      </c>
      <c r="CK8" t="s">
        <v>106</v>
      </c>
      <c r="CL8" t="s">
        <v>141</v>
      </c>
      <c r="CM8" t="s">
        <v>142</v>
      </c>
      <c r="CO8">
        <v>124255</v>
      </c>
      <c r="CQ8">
        <v>0</v>
      </c>
      <c r="CR8">
        <v>0</v>
      </c>
      <c r="CS8">
        <v>0</v>
      </c>
      <c r="CY8" t="s">
        <v>123</v>
      </c>
      <c r="CZ8" t="s">
        <v>124</v>
      </c>
      <c r="DD8" t="str" cm="1">
        <f t="array" ref="DD8:DE8">TEXT(_xlfn.SEQUENCE(1, DATEDIF(AG8, AH8, "m") + 1, AG8, 30), "YYYY-APMM")</f>
        <v>2014-AP12</v>
      </c>
      <c r="DE8" t="str">
        <v>2015-AP01</v>
      </c>
      <c r="DN8">
        <f t="shared" si="0"/>
        <v>1800</v>
      </c>
      <c r="DO8" t="str">
        <f t="shared" si="1"/>
        <v>LABOR- SUBCONTRACTOR</v>
      </c>
    </row>
    <row r="9" spans="1:119" x14ac:dyDescent="0.35">
      <c r="A9" t="s">
        <v>105</v>
      </c>
      <c r="B9">
        <v>499294</v>
      </c>
      <c r="C9">
        <v>6359</v>
      </c>
      <c r="D9">
        <v>124257</v>
      </c>
      <c r="E9">
        <v>13662</v>
      </c>
      <c r="F9">
        <v>0</v>
      </c>
      <c r="G9" t="s">
        <v>106</v>
      </c>
      <c r="H9" t="s">
        <v>106</v>
      </c>
      <c r="I9" t="s">
        <v>106</v>
      </c>
      <c r="J9" t="s">
        <v>107</v>
      </c>
      <c r="K9" t="s">
        <v>108</v>
      </c>
      <c r="L9" t="s">
        <v>109</v>
      </c>
      <c r="M9" t="s">
        <v>110</v>
      </c>
      <c r="N9" t="s">
        <v>145</v>
      </c>
      <c r="O9" t="s">
        <v>137</v>
      </c>
      <c r="P9">
        <v>8178</v>
      </c>
      <c r="Q9">
        <v>0</v>
      </c>
      <c r="R9">
        <v>0</v>
      </c>
      <c r="S9">
        <v>240</v>
      </c>
      <c r="T9">
        <v>0</v>
      </c>
      <c r="U9">
        <v>3600</v>
      </c>
      <c r="V9">
        <v>3600</v>
      </c>
      <c r="W9">
        <v>240</v>
      </c>
      <c r="X9">
        <v>0</v>
      </c>
      <c r="Y9">
        <v>0</v>
      </c>
      <c r="Z9">
        <v>0</v>
      </c>
      <c r="AD9" s="1">
        <v>41988.333333333336</v>
      </c>
      <c r="AE9" s="1">
        <v>42023.708333333336</v>
      </c>
      <c r="AG9" s="1">
        <v>41988.333333333336</v>
      </c>
      <c r="AH9" s="1">
        <v>42023.708333333336</v>
      </c>
      <c r="AI9" s="1">
        <v>41988.333333333336</v>
      </c>
      <c r="AJ9" s="1">
        <v>42023.708333333336</v>
      </c>
      <c r="AK9" s="1">
        <v>41988.333333333336</v>
      </c>
      <c r="AL9" s="1">
        <v>42023.708333333336</v>
      </c>
      <c r="AM9" s="1">
        <v>41988.333333333336</v>
      </c>
      <c r="AN9" s="1">
        <v>42023.708333333336</v>
      </c>
      <c r="AP9" t="s">
        <v>113</v>
      </c>
      <c r="AU9" t="s">
        <v>146</v>
      </c>
      <c r="AY9" t="s">
        <v>119</v>
      </c>
      <c r="AZ9">
        <v>0</v>
      </c>
      <c r="BA9">
        <v>0</v>
      </c>
      <c r="BD9" s="3">
        <v>41321.660416666666</v>
      </c>
      <c r="BE9" s="3">
        <v>41326.492361111108</v>
      </c>
      <c r="BF9" t="s">
        <v>115</v>
      </c>
      <c r="BG9" t="s">
        <v>115</v>
      </c>
      <c r="BH9">
        <v>8149</v>
      </c>
      <c r="BM9">
        <v>43550</v>
      </c>
      <c r="BR9" t="s">
        <v>116</v>
      </c>
      <c r="BS9" t="s">
        <v>117</v>
      </c>
      <c r="BU9">
        <v>1</v>
      </c>
      <c r="BV9" t="s">
        <v>118</v>
      </c>
      <c r="BX9" t="s">
        <v>119</v>
      </c>
      <c r="BY9" t="s">
        <v>119</v>
      </c>
      <c r="BZ9" t="s">
        <v>119</v>
      </c>
      <c r="CA9">
        <v>1</v>
      </c>
      <c r="CC9" t="s">
        <v>120</v>
      </c>
      <c r="CH9">
        <v>540</v>
      </c>
      <c r="CI9">
        <v>43340</v>
      </c>
      <c r="CJ9" t="s">
        <v>106</v>
      </c>
      <c r="CK9" t="s">
        <v>106</v>
      </c>
      <c r="CL9" t="s">
        <v>141</v>
      </c>
      <c r="CM9" t="s">
        <v>142</v>
      </c>
      <c r="CO9">
        <v>124255</v>
      </c>
      <c r="CQ9">
        <v>0</v>
      </c>
      <c r="CR9">
        <v>0</v>
      </c>
      <c r="CS9">
        <v>0</v>
      </c>
      <c r="CY9" t="s">
        <v>123</v>
      </c>
      <c r="CZ9" t="s">
        <v>124</v>
      </c>
      <c r="DD9" t="str" cm="1">
        <f t="array" ref="DD9:DE9">TEXT(_xlfn.SEQUENCE(1, DATEDIF(AG9, AH9, "m") + 1, AG9, 30), "YYYY-APMM")</f>
        <v>2014-AP12</v>
      </c>
      <c r="DE9" t="str">
        <v>2015-AP01</v>
      </c>
      <c r="DN9">
        <f t="shared" si="0"/>
        <v>1800</v>
      </c>
      <c r="DO9" t="str">
        <f t="shared" si="1"/>
        <v>LABOR- SUBCONTRACTOR</v>
      </c>
    </row>
    <row r="10" spans="1:119" x14ac:dyDescent="0.35">
      <c r="A10" t="s">
        <v>105</v>
      </c>
      <c r="B10">
        <v>499295</v>
      </c>
      <c r="C10">
        <v>6359</v>
      </c>
      <c r="D10">
        <v>124257</v>
      </c>
      <c r="E10">
        <v>13662</v>
      </c>
      <c r="F10">
        <v>0</v>
      </c>
      <c r="G10" t="s">
        <v>106</v>
      </c>
      <c r="H10" t="s">
        <v>106</v>
      </c>
      <c r="I10" t="s">
        <v>106</v>
      </c>
      <c r="J10" t="s">
        <v>107</v>
      </c>
      <c r="K10" t="s">
        <v>108</v>
      </c>
      <c r="L10" t="s">
        <v>109</v>
      </c>
      <c r="M10" t="s">
        <v>110</v>
      </c>
      <c r="N10" t="s">
        <v>147</v>
      </c>
      <c r="O10" t="s">
        <v>129</v>
      </c>
      <c r="P10">
        <v>8176</v>
      </c>
      <c r="Q10">
        <v>0</v>
      </c>
      <c r="R10">
        <v>0</v>
      </c>
      <c r="S10">
        <v>160</v>
      </c>
      <c r="T10">
        <v>0</v>
      </c>
      <c r="U10">
        <v>320</v>
      </c>
      <c r="V10">
        <v>320</v>
      </c>
      <c r="W10">
        <v>160</v>
      </c>
      <c r="X10">
        <v>0</v>
      </c>
      <c r="Y10">
        <v>0</v>
      </c>
      <c r="Z10">
        <v>0</v>
      </c>
      <c r="AD10" s="1">
        <v>42012.333333333336</v>
      </c>
      <c r="AE10" s="1">
        <v>42035.708333333336</v>
      </c>
      <c r="AG10" s="1">
        <v>42012.333333333336</v>
      </c>
      <c r="AH10" s="1">
        <v>42035.708333333336</v>
      </c>
      <c r="AI10" s="1">
        <v>42012.333333333336</v>
      </c>
      <c r="AJ10" s="1">
        <v>42035.708333333336</v>
      </c>
      <c r="AK10" s="1">
        <v>42012.333333333336</v>
      </c>
      <c r="AL10" s="1">
        <v>42035.708333333336</v>
      </c>
      <c r="AM10" s="1">
        <v>42012.333333333336</v>
      </c>
      <c r="AN10" s="1">
        <v>42035.708333333336</v>
      </c>
      <c r="AP10" t="s">
        <v>113</v>
      </c>
      <c r="AU10" t="s">
        <v>148</v>
      </c>
      <c r="AY10" t="s">
        <v>119</v>
      </c>
      <c r="AZ10">
        <v>0</v>
      </c>
      <c r="BA10">
        <v>0</v>
      </c>
      <c r="BD10" s="3">
        <v>41321.660416666666</v>
      </c>
      <c r="BE10" s="3">
        <v>41326.507638888892</v>
      </c>
      <c r="BF10" t="s">
        <v>115</v>
      </c>
      <c r="BG10" t="s">
        <v>115</v>
      </c>
      <c r="BH10">
        <v>8149</v>
      </c>
      <c r="BM10">
        <v>43530</v>
      </c>
      <c r="BR10" t="s">
        <v>131</v>
      </c>
      <c r="BS10" t="s">
        <v>132</v>
      </c>
      <c r="BU10">
        <v>1</v>
      </c>
      <c r="BV10" t="s">
        <v>118</v>
      </c>
      <c r="BX10" t="s">
        <v>119</v>
      </c>
      <c r="BY10" t="s">
        <v>119</v>
      </c>
      <c r="BZ10" t="s">
        <v>119</v>
      </c>
      <c r="CA10">
        <v>1</v>
      </c>
      <c r="CC10" t="s">
        <v>120</v>
      </c>
      <c r="CH10">
        <v>540</v>
      </c>
      <c r="CI10">
        <v>43340</v>
      </c>
      <c r="CJ10" t="s">
        <v>106</v>
      </c>
      <c r="CK10" t="s">
        <v>106</v>
      </c>
      <c r="CL10" t="s">
        <v>141</v>
      </c>
      <c r="CM10" t="s">
        <v>142</v>
      </c>
      <c r="CO10">
        <v>124255</v>
      </c>
      <c r="CQ10">
        <v>0</v>
      </c>
      <c r="CR10">
        <v>0</v>
      </c>
      <c r="CS10">
        <v>0</v>
      </c>
      <c r="CY10" t="s">
        <v>123</v>
      </c>
      <c r="CZ10" t="s">
        <v>124</v>
      </c>
      <c r="DD10" t="str" cm="1">
        <f t="array" ref="DD10">TEXT(_xlfn.SEQUENCE(1, DATEDIF(AG10, AH10, "m") + 1, AG10, 30), "YYYY-APMM")</f>
        <v>2015-AP01</v>
      </c>
      <c r="DN10">
        <f t="shared" si="0"/>
        <v>320</v>
      </c>
      <c r="DO10" t="str">
        <f t="shared" si="1"/>
        <v>DRAFTMAN SK</v>
      </c>
    </row>
    <row r="11" spans="1:119" x14ac:dyDescent="0.35">
      <c r="A11" t="s">
        <v>105</v>
      </c>
      <c r="B11">
        <v>499296</v>
      </c>
      <c r="C11">
        <v>6359</v>
      </c>
      <c r="D11">
        <v>124257</v>
      </c>
      <c r="E11">
        <v>13662</v>
      </c>
      <c r="F11">
        <v>0</v>
      </c>
      <c r="G11" t="s">
        <v>106</v>
      </c>
      <c r="H11" t="s">
        <v>106</v>
      </c>
      <c r="I11" t="s">
        <v>106</v>
      </c>
      <c r="J11" t="s">
        <v>107</v>
      </c>
      <c r="K11" t="s">
        <v>108</v>
      </c>
      <c r="L11" t="s">
        <v>109</v>
      </c>
      <c r="M11" t="s">
        <v>110</v>
      </c>
      <c r="N11" t="s">
        <v>149</v>
      </c>
      <c r="O11" t="s">
        <v>134</v>
      </c>
      <c r="P11">
        <v>8178</v>
      </c>
      <c r="Q11">
        <v>0</v>
      </c>
      <c r="R11">
        <v>0</v>
      </c>
      <c r="S11">
        <v>480</v>
      </c>
      <c r="T11">
        <v>0</v>
      </c>
      <c r="U11">
        <v>18500</v>
      </c>
      <c r="V11">
        <v>18500</v>
      </c>
      <c r="W11">
        <v>480</v>
      </c>
      <c r="X11">
        <v>0</v>
      </c>
      <c r="Y11">
        <v>0</v>
      </c>
      <c r="Z11">
        <v>0</v>
      </c>
      <c r="AD11" s="1">
        <v>42024.333333333336</v>
      </c>
      <c r="AE11" s="1">
        <v>42094.708333333336</v>
      </c>
      <c r="AG11" s="1">
        <v>42024.333333333336</v>
      </c>
      <c r="AH11" s="1">
        <v>42094.708333333336</v>
      </c>
      <c r="AI11" s="1">
        <v>42024.333333333336</v>
      </c>
      <c r="AJ11" s="1">
        <v>42094.708333333336</v>
      </c>
      <c r="AK11" s="1">
        <v>42024.333333333336</v>
      </c>
      <c r="AL11" s="1">
        <v>42094.708333333336</v>
      </c>
      <c r="AM11" s="1">
        <v>42024.333333333336</v>
      </c>
      <c r="AN11" s="1">
        <v>42094.708333333336</v>
      </c>
      <c r="AP11" t="s">
        <v>113</v>
      </c>
      <c r="AU11" t="s">
        <v>150</v>
      </c>
      <c r="AY11" t="s">
        <v>119</v>
      </c>
      <c r="AZ11">
        <v>0</v>
      </c>
      <c r="BA11">
        <v>0</v>
      </c>
      <c r="BD11" s="3">
        <v>41321.660416666666</v>
      </c>
      <c r="BE11" s="3">
        <v>41321.663888888892</v>
      </c>
      <c r="BF11" t="s">
        <v>115</v>
      </c>
      <c r="BG11" t="s">
        <v>115</v>
      </c>
      <c r="BH11">
        <v>8149</v>
      </c>
      <c r="BM11">
        <v>43550</v>
      </c>
      <c r="BR11" t="s">
        <v>116</v>
      </c>
      <c r="BS11" t="s">
        <v>117</v>
      </c>
      <c r="BU11">
        <v>1</v>
      </c>
      <c r="BV11" t="s">
        <v>118</v>
      </c>
      <c r="BX11" t="s">
        <v>119</v>
      </c>
      <c r="BY11" t="s">
        <v>119</v>
      </c>
      <c r="BZ11" t="s">
        <v>119</v>
      </c>
      <c r="CA11">
        <v>1</v>
      </c>
      <c r="CC11" t="s">
        <v>120</v>
      </c>
      <c r="CH11">
        <v>540</v>
      </c>
      <c r="CI11">
        <v>43340</v>
      </c>
      <c r="CJ11" t="s">
        <v>106</v>
      </c>
      <c r="CK11" t="s">
        <v>106</v>
      </c>
      <c r="CL11" t="s">
        <v>141</v>
      </c>
      <c r="CM11" t="s">
        <v>142</v>
      </c>
      <c r="CO11">
        <v>124255</v>
      </c>
      <c r="CQ11">
        <v>0</v>
      </c>
      <c r="CR11">
        <v>0</v>
      </c>
      <c r="CS11">
        <v>0</v>
      </c>
      <c r="CY11" t="s">
        <v>123</v>
      </c>
      <c r="CZ11" t="s">
        <v>124</v>
      </c>
      <c r="DD11" t="str" cm="1">
        <f t="array" ref="DD11:DF11">TEXT(_xlfn.SEQUENCE(1, DATEDIF(AG11, AH11, "m") + 1, AG11, 30), "YYYY-APMM")</f>
        <v>2015-AP01</v>
      </c>
      <c r="DE11" t="str">
        <v>2015-AP02</v>
      </c>
      <c r="DF11" t="str">
        <v>2015-AP03</v>
      </c>
      <c r="DN11">
        <f t="shared" si="0"/>
        <v>6166.666666666667</v>
      </c>
      <c r="DO11" t="str">
        <f t="shared" si="1"/>
        <v>LABOR- SUBCONTRACTOR</v>
      </c>
    </row>
    <row r="12" spans="1:119" x14ac:dyDescent="0.35">
      <c r="A12" t="s">
        <v>105</v>
      </c>
      <c r="B12">
        <v>499297</v>
      </c>
      <c r="C12">
        <v>6359</v>
      </c>
      <c r="D12">
        <v>124258</v>
      </c>
      <c r="E12">
        <v>13662</v>
      </c>
      <c r="F12">
        <v>0</v>
      </c>
      <c r="G12" t="s">
        <v>106</v>
      </c>
      <c r="H12" t="s">
        <v>106</v>
      </c>
      <c r="I12" t="s">
        <v>106</v>
      </c>
      <c r="J12" t="s">
        <v>107</v>
      </c>
      <c r="K12" t="s">
        <v>108</v>
      </c>
      <c r="L12" t="s">
        <v>109</v>
      </c>
      <c r="M12" t="s">
        <v>110</v>
      </c>
      <c r="N12" t="s">
        <v>151</v>
      </c>
      <c r="O12" t="s">
        <v>129</v>
      </c>
      <c r="P12">
        <v>8176</v>
      </c>
      <c r="Q12">
        <v>0</v>
      </c>
      <c r="R12">
        <v>0</v>
      </c>
      <c r="S12">
        <v>160</v>
      </c>
      <c r="T12">
        <v>0</v>
      </c>
      <c r="U12">
        <v>320</v>
      </c>
      <c r="V12">
        <v>320</v>
      </c>
      <c r="W12">
        <v>160</v>
      </c>
      <c r="X12">
        <v>0</v>
      </c>
      <c r="Y12">
        <v>0</v>
      </c>
      <c r="Z12">
        <v>0</v>
      </c>
      <c r="AD12" s="1">
        <v>41828.333333333336</v>
      </c>
      <c r="AE12" s="1">
        <v>41850.708333333336</v>
      </c>
      <c r="AG12" s="1">
        <v>41828.333333333336</v>
      </c>
      <c r="AH12" s="1">
        <v>41850.708333333336</v>
      </c>
      <c r="AI12" s="1">
        <v>41828.333333333336</v>
      </c>
      <c r="AJ12" s="1">
        <v>41850.708333333336</v>
      </c>
      <c r="AK12" s="1">
        <v>41828.333333333336</v>
      </c>
      <c r="AL12" s="1">
        <v>41850.708333333336</v>
      </c>
      <c r="AM12" s="1">
        <v>41828.333333333336</v>
      </c>
      <c r="AN12" s="1">
        <v>41850.708333333336</v>
      </c>
      <c r="AP12" t="s">
        <v>113</v>
      </c>
      <c r="AU12" t="s">
        <v>152</v>
      </c>
      <c r="AY12" t="s">
        <v>106</v>
      </c>
      <c r="AZ12">
        <v>0</v>
      </c>
      <c r="BA12">
        <v>0</v>
      </c>
      <c r="BD12" s="3">
        <v>41321.660416666666</v>
      </c>
      <c r="BE12" s="3">
        <v>41326.507638888892</v>
      </c>
      <c r="BF12" t="s">
        <v>115</v>
      </c>
      <c r="BG12" t="s">
        <v>115</v>
      </c>
      <c r="BH12">
        <v>8149</v>
      </c>
      <c r="BM12">
        <v>43530</v>
      </c>
      <c r="BR12" t="s">
        <v>131</v>
      </c>
      <c r="BS12" t="s">
        <v>132</v>
      </c>
      <c r="BU12">
        <v>1</v>
      </c>
      <c r="BV12" t="s">
        <v>118</v>
      </c>
      <c r="BX12" t="s">
        <v>119</v>
      </c>
      <c r="BY12" t="s">
        <v>119</v>
      </c>
      <c r="BZ12" t="s">
        <v>119</v>
      </c>
      <c r="CA12">
        <v>1</v>
      </c>
      <c r="CC12" t="s">
        <v>120</v>
      </c>
      <c r="CH12">
        <v>540</v>
      </c>
      <c r="CI12">
        <v>43350</v>
      </c>
      <c r="CJ12" t="s">
        <v>106</v>
      </c>
      <c r="CK12" t="s">
        <v>106</v>
      </c>
      <c r="CL12" t="s">
        <v>153</v>
      </c>
      <c r="CM12" t="s">
        <v>154</v>
      </c>
      <c r="CO12">
        <v>124255</v>
      </c>
      <c r="CQ12">
        <v>0</v>
      </c>
      <c r="CR12">
        <v>0</v>
      </c>
      <c r="CS12">
        <v>0</v>
      </c>
      <c r="CY12" t="s">
        <v>123</v>
      </c>
      <c r="CZ12" t="s">
        <v>124</v>
      </c>
      <c r="DD12" t="str" cm="1">
        <f t="array" ref="DD12">TEXT(_xlfn.SEQUENCE(1, DATEDIF(AG12, AH12, "m") + 1, AG12, 30), "YYYY-APMM")</f>
        <v>2014-AP07</v>
      </c>
      <c r="DN12">
        <f t="shared" si="0"/>
        <v>320</v>
      </c>
      <c r="DO12" t="str">
        <f t="shared" si="1"/>
        <v>DRAFTMAN SK</v>
      </c>
    </row>
    <row r="13" spans="1:119" x14ac:dyDescent="0.35">
      <c r="A13" t="s">
        <v>105</v>
      </c>
      <c r="B13">
        <v>499298</v>
      </c>
      <c r="C13">
        <v>6359</v>
      </c>
      <c r="D13">
        <v>124258</v>
      </c>
      <c r="E13">
        <v>13662</v>
      </c>
      <c r="F13">
        <v>0</v>
      </c>
      <c r="G13" t="s">
        <v>106</v>
      </c>
      <c r="H13" t="s">
        <v>106</v>
      </c>
      <c r="I13" t="s">
        <v>106</v>
      </c>
      <c r="J13" t="s">
        <v>107</v>
      </c>
      <c r="K13" t="s">
        <v>108</v>
      </c>
      <c r="L13" t="s">
        <v>109</v>
      </c>
      <c r="M13" t="s">
        <v>110</v>
      </c>
      <c r="N13" t="s">
        <v>155</v>
      </c>
      <c r="O13" t="s">
        <v>134</v>
      </c>
      <c r="P13">
        <v>8178</v>
      </c>
      <c r="Q13">
        <v>0</v>
      </c>
      <c r="R13">
        <v>0</v>
      </c>
      <c r="S13">
        <v>480</v>
      </c>
      <c r="T13">
        <v>0</v>
      </c>
      <c r="U13">
        <v>23280</v>
      </c>
      <c r="V13">
        <v>23280</v>
      </c>
      <c r="W13">
        <v>480</v>
      </c>
      <c r="X13">
        <v>0</v>
      </c>
      <c r="Y13">
        <v>0</v>
      </c>
      <c r="Z13">
        <v>0</v>
      </c>
      <c r="AD13" s="1">
        <v>41840.333333333336</v>
      </c>
      <c r="AE13" s="1">
        <v>41912.708333333336</v>
      </c>
      <c r="AG13" s="1">
        <v>41840.333333333336</v>
      </c>
      <c r="AH13" s="1">
        <v>41912.708333333336</v>
      </c>
      <c r="AI13" s="1">
        <v>41840.333333333336</v>
      </c>
      <c r="AJ13" s="1">
        <v>41912.708333333336</v>
      </c>
      <c r="AK13" s="1">
        <v>41840.333333333336</v>
      </c>
      <c r="AL13" s="1">
        <v>41912.708333333336</v>
      </c>
      <c r="AM13" s="1">
        <v>41840.333333333336</v>
      </c>
      <c r="AN13" s="1">
        <v>41912.708333333336</v>
      </c>
      <c r="AP13" t="s">
        <v>113</v>
      </c>
      <c r="AU13" t="s">
        <v>156</v>
      </c>
      <c r="AY13" t="s">
        <v>106</v>
      </c>
      <c r="AZ13">
        <v>0</v>
      </c>
      <c r="BA13">
        <v>0</v>
      </c>
      <c r="BD13" s="3">
        <v>41321.660416666666</v>
      </c>
      <c r="BE13" s="3">
        <v>41321.690972222219</v>
      </c>
      <c r="BF13" t="s">
        <v>115</v>
      </c>
      <c r="BG13" t="s">
        <v>115</v>
      </c>
      <c r="BH13">
        <v>8149</v>
      </c>
      <c r="BM13">
        <v>43550</v>
      </c>
      <c r="BR13" t="s">
        <v>116</v>
      </c>
      <c r="BS13" t="s">
        <v>117</v>
      </c>
      <c r="BU13">
        <v>1</v>
      </c>
      <c r="BV13" t="s">
        <v>118</v>
      </c>
      <c r="BX13" t="s">
        <v>119</v>
      </c>
      <c r="BY13" t="s">
        <v>119</v>
      </c>
      <c r="BZ13" t="s">
        <v>119</v>
      </c>
      <c r="CA13">
        <v>1</v>
      </c>
      <c r="CC13" t="s">
        <v>120</v>
      </c>
      <c r="CH13">
        <v>540</v>
      </c>
      <c r="CI13">
        <v>43350</v>
      </c>
      <c r="CJ13" t="s">
        <v>106</v>
      </c>
      <c r="CK13" t="s">
        <v>106</v>
      </c>
      <c r="CL13" t="s">
        <v>153</v>
      </c>
      <c r="CM13" t="s">
        <v>154</v>
      </c>
      <c r="CO13">
        <v>124255</v>
      </c>
      <c r="CQ13">
        <v>0</v>
      </c>
      <c r="CR13">
        <v>0</v>
      </c>
      <c r="CS13">
        <v>0</v>
      </c>
      <c r="CY13" t="s">
        <v>123</v>
      </c>
      <c r="CZ13" t="s">
        <v>124</v>
      </c>
      <c r="DD13" t="str" cm="1">
        <f t="array" ref="DD13:DF13">TEXT(_xlfn.SEQUENCE(1, DATEDIF(AG13, AH13, "m") + 1, AG13, 30), "YYYY-APMM")</f>
        <v>2014-AP07</v>
      </c>
      <c r="DE13" t="str">
        <v>2014-AP08</v>
      </c>
      <c r="DF13" t="str">
        <v>2014-AP09</v>
      </c>
      <c r="DN13">
        <f t="shared" si="0"/>
        <v>7760</v>
      </c>
      <c r="DO13" t="str">
        <f t="shared" si="1"/>
        <v>LABOR- SUBCONTRACTOR</v>
      </c>
    </row>
    <row r="14" spans="1:119" x14ac:dyDescent="0.35">
      <c r="A14" t="s">
        <v>105</v>
      </c>
      <c r="B14">
        <v>499299</v>
      </c>
      <c r="C14">
        <v>6359</v>
      </c>
      <c r="D14">
        <v>124258</v>
      </c>
      <c r="E14">
        <v>13662</v>
      </c>
      <c r="F14">
        <v>0</v>
      </c>
      <c r="G14" t="s">
        <v>106</v>
      </c>
      <c r="H14" t="s">
        <v>106</v>
      </c>
      <c r="I14" t="s">
        <v>106</v>
      </c>
      <c r="J14" t="s">
        <v>107</v>
      </c>
      <c r="K14" t="s">
        <v>108</v>
      </c>
      <c r="L14" t="s">
        <v>109</v>
      </c>
      <c r="M14" t="s">
        <v>110</v>
      </c>
      <c r="N14" t="s">
        <v>157</v>
      </c>
      <c r="O14" t="s">
        <v>112</v>
      </c>
      <c r="P14">
        <v>8178</v>
      </c>
      <c r="Q14">
        <v>0</v>
      </c>
      <c r="R14">
        <v>0</v>
      </c>
      <c r="S14">
        <v>240</v>
      </c>
      <c r="T14">
        <v>0</v>
      </c>
      <c r="U14">
        <v>1800</v>
      </c>
      <c r="V14">
        <v>1800</v>
      </c>
      <c r="W14">
        <v>240</v>
      </c>
      <c r="X14">
        <v>0</v>
      </c>
      <c r="Y14">
        <v>0</v>
      </c>
      <c r="Z14">
        <v>0</v>
      </c>
      <c r="AD14" s="1">
        <v>41805.333333333336</v>
      </c>
      <c r="AE14" s="1">
        <v>41839.708333333336</v>
      </c>
      <c r="AG14" s="1">
        <v>41805.333333333336</v>
      </c>
      <c r="AH14" s="1">
        <v>41839.708333333336</v>
      </c>
      <c r="AI14" s="1">
        <v>41805.333333333336</v>
      </c>
      <c r="AJ14" s="1">
        <v>41839.708333333336</v>
      </c>
      <c r="AK14" s="1">
        <v>41805.333333333336</v>
      </c>
      <c r="AL14" s="1">
        <v>41839.708333333336</v>
      </c>
      <c r="AM14" s="1">
        <v>41805.333333333336</v>
      </c>
      <c r="AN14" s="1">
        <v>41839.708333333336</v>
      </c>
      <c r="AP14" t="s">
        <v>113</v>
      </c>
      <c r="AU14" t="s">
        <v>158</v>
      </c>
      <c r="AY14" t="s">
        <v>106</v>
      </c>
      <c r="AZ14">
        <v>0</v>
      </c>
      <c r="BA14">
        <v>0</v>
      </c>
      <c r="BD14" s="3">
        <v>41321.660416666666</v>
      </c>
      <c r="BE14" s="3">
        <v>41326.50277777778</v>
      </c>
      <c r="BF14" t="s">
        <v>115</v>
      </c>
      <c r="BG14" t="s">
        <v>115</v>
      </c>
      <c r="BH14">
        <v>8149</v>
      </c>
      <c r="BM14">
        <v>43550</v>
      </c>
      <c r="BR14" t="s">
        <v>116</v>
      </c>
      <c r="BS14" t="s">
        <v>117</v>
      </c>
      <c r="BU14">
        <v>1</v>
      </c>
      <c r="BV14" t="s">
        <v>118</v>
      </c>
      <c r="BX14" t="s">
        <v>119</v>
      </c>
      <c r="BY14" t="s">
        <v>119</v>
      </c>
      <c r="BZ14" t="s">
        <v>119</v>
      </c>
      <c r="CA14">
        <v>1</v>
      </c>
      <c r="CC14" t="s">
        <v>120</v>
      </c>
      <c r="CH14">
        <v>540</v>
      </c>
      <c r="CI14">
        <v>43350</v>
      </c>
      <c r="CJ14" t="s">
        <v>106</v>
      </c>
      <c r="CK14" t="s">
        <v>106</v>
      </c>
      <c r="CL14" t="s">
        <v>153</v>
      </c>
      <c r="CM14" t="s">
        <v>154</v>
      </c>
      <c r="CO14">
        <v>124255</v>
      </c>
      <c r="CQ14">
        <v>0</v>
      </c>
      <c r="CR14">
        <v>0</v>
      </c>
      <c r="CS14">
        <v>0</v>
      </c>
      <c r="CY14" t="s">
        <v>123</v>
      </c>
      <c r="CZ14" t="s">
        <v>124</v>
      </c>
      <c r="DD14" t="str" cm="1">
        <f t="array" ref="DD14:DE14">TEXT(_xlfn.SEQUENCE(1, DATEDIF(AG14, AH14, "m") + 1, AG14, 30), "YYYY-APMM")</f>
        <v>2014-AP06</v>
      </c>
      <c r="DE14" t="str">
        <v>2014-AP07</v>
      </c>
      <c r="DN14">
        <f t="shared" si="0"/>
        <v>900</v>
      </c>
      <c r="DO14" t="str">
        <f t="shared" si="1"/>
        <v>LABOR- SUBCONTRACTOR</v>
      </c>
    </row>
    <row r="15" spans="1:119" x14ac:dyDescent="0.35">
      <c r="A15" t="s">
        <v>105</v>
      </c>
      <c r="B15">
        <v>499300</v>
      </c>
      <c r="C15">
        <v>6359</v>
      </c>
      <c r="D15">
        <v>124258</v>
      </c>
      <c r="E15">
        <v>13662</v>
      </c>
      <c r="F15">
        <v>0</v>
      </c>
      <c r="G15" t="s">
        <v>106</v>
      </c>
      <c r="H15" t="s">
        <v>106</v>
      </c>
      <c r="I15" t="s">
        <v>106</v>
      </c>
      <c r="J15" t="s">
        <v>107</v>
      </c>
      <c r="K15" t="s">
        <v>108</v>
      </c>
      <c r="L15" t="s">
        <v>109</v>
      </c>
      <c r="M15" t="s">
        <v>110</v>
      </c>
      <c r="N15" t="s">
        <v>159</v>
      </c>
      <c r="O15" t="s">
        <v>126</v>
      </c>
      <c r="P15">
        <v>8178</v>
      </c>
      <c r="Q15">
        <v>0</v>
      </c>
      <c r="R15">
        <v>0</v>
      </c>
      <c r="S15">
        <v>240</v>
      </c>
      <c r="T15">
        <v>0</v>
      </c>
      <c r="U15">
        <v>3600</v>
      </c>
      <c r="V15">
        <v>3600</v>
      </c>
      <c r="W15">
        <v>240</v>
      </c>
      <c r="X15">
        <v>0</v>
      </c>
      <c r="Y15">
        <v>0</v>
      </c>
      <c r="Z15">
        <v>0</v>
      </c>
      <c r="AD15" s="1">
        <v>41805.333333333336</v>
      </c>
      <c r="AE15" s="1">
        <v>41839.708333333336</v>
      </c>
      <c r="AG15" s="1">
        <v>41805.333333333336</v>
      </c>
      <c r="AH15" s="1">
        <v>41839.708333333336</v>
      </c>
      <c r="AI15" s="1">
        <v>41805.333333333336</v>
      </c>
      <c r="AJ15" s="1">
        <v>41839.708333333336</v>
      </c>
      <c r="AK15" s="1">
        <v>41805.333333333336</v>
      </c>
      <c r="AL15" s="1">
        <v>41839.708333333336</v>
      </c>
      <c r="AM15" s="1">
        <v>41805.333333333336</v>
      </c>
      <c r="AN15" s="1">
        <v>41839.708333333336</v>
      </c>
      <c r="AP15" t="s">
        <v>113</v>
      </c>
      <c r="AU15" t="s">
        <v>160</v>
      </c>
      <c r="AY15" t="s">
        <v>106</v>
      </c>
      <c r="AZ15">
        <v>0</v>
      </c>
      <c r="BA15">
        <v>0</v>
      </c>
      <c r="BD15" s="3">
        <v>41321.660416666666</v>
      </c>
      <c r="BE15" s="3">
        <v>41326.504861111112</v>
      </c>
      <c r="BF15" t="s">
        <v>115</v>
      </c>
      <c r="BG15" t="s">
        <v>115</v>
      </c>
      <c r="BH15">
        <v>8149</v>
      </c>
      <c r="BM15">
        <v>43550</v>
      </c>
      <c r="BR15" t="s">
        <v>116</v>
      </c>
      <c r="BS15" t="s">
        <v>117</v>
      </c>
      <c r="BU15">
        <v>1</v>
      </c>
      <c r="BV15" t="s">
        <v>118</v>
      </c>
      <c r="BX15" t="s">
        <v>119</v>
      </c>
      <c r="BY15" t="s">
        <v>119</v>
      </c>
      <c r="BZ15" t="s">
        <v>119</v>
      </c>
      <c r="CA15">
        <v>1</v>
      </c>
      <c r="CC15" t="s">
        <v>120</v>
      </c>
      <c r="CH15">
        <v>540</v>
      </c>
      <c r="CI15">
        <v>43350</v>
      </c>
      <c r="CJ15" t="s">
        <v>106</v>
      </c>
      <c r="CK15" t="s">
        <v>106</v>
      </c>
      <c r="CL15" t="s">
        <v>153</v>
      </c>
      <c r="CM15" t="s">
        <v>154</v>
      </c>
      <c r="CO15">
        <v>124255</v>
      </c>
      <c r="CQ15">
        <v>0</v>
      </c>
      <c r="CR15">
        <v>0</v>
      </c>
      <c r="CS15">
        <v>0</v>
      </c>
      <c r="CY15" t="s">
        <v>123</v>
      </c>
      <c r="CZ15" t="s">
        <v>124</v>
      </c>
      <c r="DD15" t="str" cm="1">
        <f t="array" ref="DD15:DE15">TEXT(_xlfn.SEQUENCE(1, DATEDIF(AG15, AH15, "m") + 1, AG15, 30), "YYYY-APMM")</f>
        <v>2014-AP06</v>
      </c>
      <c r="DE15" t="str">
        <v>2014-AP07</v>
      </c>
      <c r="DN15">
        <f t="shared" si="0"/>
        <v>1800</v>
      </c>
      <c r="DO15" t="str">
        <f t="shared" si="1"/>
        <v>LABOR- SUBCONTRACTOR</v>
      </c>
    </row>
    <row r="16" spans="1:119" x14ac:dyDescent="0.35">
      <c r="A16" t="s">
        <v>105</v>
      </c>
      <c r="B16">
        <v>499301</v>
      </c>
      <c r="C16">
        <v>6359</v>
      </c>
      <c r="D16">
        <v>124258</v>
      </c>
      <c r="E16">
        <v>13662</v>
      </c>
      <c r="F16">
        <v>0</v>
      </c>
      <c r="G16" t="s">
        <v>106</v>
      </c>
      <c r="H16" t="s">
        <v>106</v>
      </c>
      <c r="I16" t="s">
        <v>106</v>
      </c>
      <c r="J16" t="s">
        <v>107</v>
      </c>
      <c r="K16" t="s">
        <v>108</v>
      </c>
      <c r="L16" t="s">
        <v>109</v>
      </c>
      <c r="M16" t="s">
        <v>110</v>
      </c>
      <c r="N16" t="s">
        <v>161</v>
      </c>
      <c r="O16" t="s">
        <v>137</v>
      </c>
      <c r="P16">
        <v>8178</v>
      </c>
      <c r="Q16">
        <v>0</v>
      </c>
      <c r="R16">
        <v>0</v>
      </c>
      <c r="S16">
        <v>240</v>
      </c>
      <c r="T16">
        <v>0</v>
      </c>
      <c r="U16">
        <v>3600</v>
      </c>
      <c r="V16">
        <v>3600</v>
      </c>
      <c r="W16">
        <v>240</v>
      </c>
      <c r="X16">
        <v>0</v>
      </c>
      <c r="Y16">
        <v>0</v>
      </c>
      <c r="Z16">
        <v>0</v>
      </c>
      <c r="AD16" s="1">
        <v>41805.333333333336</v>
      </c>
      <c r="AE16" s="1">
        <v>41839.708333333336</v>
      </c>
      <c r="AG16" s="1">
        <v>41805.333333333336</v>
      </c>
      <c r="AH16" s="1">
        <v>41839.708333333336</v>
      </c>
      <c r="AI16" s="1">
        <v>41805.333333333336</v>
      </c>
      <c r="AJ16" s="1">
        <v>41839.708333333336</v>
      </c>
      <c r="AK16" s="1">
        <v>41805.333333333336</v>
      </c>
      <c r="AL16" s="1">
        <v>41839.708333333336</v>
      </c>
      <c r="AM16" s="1">
        <v>41805.333333333336</v>
      </c>
      <c r="AN16" s="1">
        <v>41839.708333333336</v>
      </c>
      <c r="AP16" t="s">
        <v>113</v>
      </c>
      <c r="AU16" t="s">
        <v>162</v>
      </c>
      <c r="AY16" t="s">
        <v>106</v>
      </c>
      <c r="AZ16">
        <v>0</v>
      </c>
      <c r="BA16">
        <v>0</v>
      </c>
      <c r="BD16" s="3">
        <v>41321.660416666666</v>
      </c>
      <c r="BE16" s="3">
        <v>41326.492361111108</v>
      </c>
      <c r="BF16" t="s">
        <v>115</v>
      </c>
      <c r="BG16" t="s">
        <v>115</v>
      </c>
      <c r="BH16">
        <v>8149</v>
      </c>
      <c r="BM16">
        <v>43550</v>
      </c>
      <c r="BR16" t="s">
        <v>116</v>
      </c>
      <c r="BS16" t="s">
        <v>117</v>
      </c>
      <c r="BU16">
        <v>1</v>
      </c>
      <c r="BV16" t="s">
        <v>118</v>
      </c>
      <c r="BX16" t="s">
        <v>119</v>
      </c>
      <c r="BY16" t="s">
        <v>119</v>
      </c>
      <c r="BZ16" t="s">
        <v>119</v>
      </c>
      <c r="CA16">
        <v>1</v>
      </c>
      <c r="CC16" t="s">
        <v>120</v>
      </c>
      <c r="CH16">
        <v>540</v>
      </c>
      <c r="CI16">
        <v>43350</v>
      </c>
      <c r="CJ16" t="s">
        <v>106</v>
      </c>
      <c r="CK16" t="s">
        <v>106</v>
      </c>
      <c r="CL16" t="s">
        <v>153</v>
      </c>
      <c r="CM16" t="s">
        <v>154</v>
      </c>
      <c r="CO16">
        <v>124255</v>
      </c>
      <c r="CQ16">
        <v>0</v>
      </c>
      <c r="CR16">
        <v>0</v>
      </c>
      <c r="CS16">
        <v>0</v>
      </c>
      <c r="CY16" t="s">
        <v>123</v>
      </c>
      <c r="CZ16" t="s">
        <v>124</v>
      </c>
      <c r="DD16" t="str" cm="1">
        <f t="array" ref="DD16:DE16">TEXT(_xlfn.SEQUENCE(1, DATEDIF(AG16, AH16, "m") + 1, AG16, 30), "YYYY-APMM")</f>
        <v>2014-AP06</v>
      </c>
      <c r="DE16" t="str">
        <v>2014-AP07</v>
      </c>
      <c r="DN16">
        <f t="shared" si="0"/>
        <v>1800</v>
      </c>
      <c r="DO16" t="str">
        <f t="shared" si="1"/>
        <v>LABOR- SUBCONTRACTOR</v>
      </c>
    </row>
    <row r="17" spans="1:119" x14ac:dyDescent="0.35">
      <c r="A17" t="s">
        <v>105</v>
      </c>
      <c r="B17">
        <v>499302</v>
      </c>
      <c r="C17">
        <v>6359</v>
      </c>
      <c r="D17">
        <v>124259</v>
      </c>
      <c r="E17">
        <v>13662</v>
      </c>
      <c r="F17">
        <v>0</v>
      </c>
      <c r="G17" t="s">
        <v>106</v>
      </c>
      <c r="H17" t="s">
        <v>106</v>
      </c>
      <c r="I17" t="s">
        <v>106</v>
      </c>
      <c r="J17" t="s">
        <v>107</v>
      </c>
      <c r="K17" t="s">
        <v>108</v>
      </c>
      <c r="L17" t="s">
        <v>109</v>
      </c>
      <c r="M17" t="s">
        <v>110</v>
      </c>
      <c r="N17" t="s">
        <v>163</v>
      </c>
      <c r="O17" t="s">
        <v>137</v>
      </c>
      <c r="P17">
        <v>8178</v>
      </c>
      <c r="Q17">
        <v>0</v>
      </c>
      <c r="R17">
        <v>0</v>
      </c>
      <c r="S17">
        <v>240</v>
      </c>
      <c r="T17">
        <v>0</v>
      </c>
      <c r="U17">
        <v>3600</v>
      </c>
      <c r="V17">
        <v>3600</v>
      </c>
      <c r="W17">
        <v>240</v>
      </c>
      <c r="X17">
        <v>0</v>
      </c>
      <c r="Y17">
        <v>0</v>
      </c>
      <c r="Z17">
        <v>0</v>
      </c>
      <c r="AD17" s="1">
        <v>41988.333333333336</v>
      </c>
      <c r="AE17" s="1">
        <v>42023.708333333336</v>
      </c>
      <c r="AG17" s="1">
        <v>41988.333333333336</v>
      </c>
      <c r="AH17" s="1">
        <v>42023.708333333336</v>
      </c>
      <c r="AI17" s="1">
        <v>41988.333333333336</v>
      </c>
      <c r="AJ17" s="1">
        <v>42023.708333333336</v>
      </c>
      <c r="AK17" s="1">
        <v>41988.333333333336</v>
      </c>
      <c r="AL17" s="1">
        <v>42023.708333333336</v>
      </c>
      <c r="AM17" s="1">
        <v>41988.333333333336</v>
      </c>
      <c r="AN17" s="1">
        <v>42023.708333333336</v>
      </c>
      <c r="AP17" t="s">
        <v>113</v>
      </c>
      <c r="AU17" t="s">
        <v>164</v>
      </c>
      <c r="AY17" t="s">
        <v>119</v>
      </c>
      <c r="AZ17">
        <v>0</v>
      </c>
      <c r="BA17">
        <v>0</v>
      </c>
      <c r="BD17" s="3">
        <v>41321.660416666666</v>
      </c>
      <c r="BE17" s="3">
        <v>41326.492361111108</v>
      </c>
      <c r="BF17" t="s">
        <v>115</v>
      </c>
      <c r="BG17" t="s">
        <v>115</v>
      </c>
      <c r="BH17">
        <v>8149</v>
      </c>
      <c r="BM17">
        <v>43550</v>
      </c>
      <c r="BR17" t="s">
        <v>116</v>
      </c>
      <c r="BS17" t="s">
        <v>117</v>
      </c>
      <c r="BU17">
        <v>1</v>
      </c>
      <c r="BV17" t="s">
        <v>118</v>
      </c>
      <c r="BX17" t="s">
        <v>119</v>
      </c>
      <c r="BY17" t="s">
        <v>119</v>
      </c>
      <c r="BZ17" t="s">
        <v>119</v>
      </c>
      <c r="CA17">
        <v>1</v>
      </c>
      <c r="CC17" t="s">
        <v>120</v>
      </c>
      <c r="CH17">
        <v>540</v>
      </c>
      <c r="CI17">
        <v>43330</v>
      </c>
      <c r="CJ17" t="s">
        <v>106</v>
      </c>
      <c r="CK17" t="s">
        <v>106</v>
      </c>
      <c r="CL17" t="s">
        <v>165</v>
      </c>
      <c r="CM17" t="s">
        <v>166</v>
      </c>
      <c r="CO17">
        <v>124255</v>
      </c>
      <c r="CQ17">
        <v>0</v>
      </c>
      <c r="CR17">
        <v>0</v>
      </c>
      <c r="CS17">
        <v>0</v>
      </c>
      <c r="CY17" t="s">
        <v>123</v>
      </c>
      <c r="CZ17" t="s">
        <v>124</v>
      </c>
      <c r="DD17" t="str" cm="1">
        <f t="array" ref="DD17:DE17">TEXT(_xlfn.SEQUENCE(1, DATEDIF(AG17, AH17, "m") + 1, AG17, 30), "YYYY-APMM")</f>
        <v>2014-AP12</v>
      </c>
      <c r="DE17" t="str">
        <v>2015-AP01</v>
      </c>
      <c r="DN17">
        <f t="shared" si="0"/>
        <v>1800</v>
      </c>
      <c r="DO17" t="str">
        <f t="shared" si="1"/>
        <v>LABOR- SUBCONTRACTOR</v>
      </c>
    </row>
    <row r="18" spans="1:119" x14ac:dyDescent="0.35">
      <c r="A18" t="s">
        <v>105</v>
      </c>
      <c r="B18">
        <v>499303</v>
      </c>
      <c r="C18">
        <v>6359</v>
      </c>
      <c r="D18">
        <v>124259</v>
      </c>
      <c r="E18">
        <v>13662</v>
      </c>
      <c r="F18">
        <v>0</v>
      </c>
      <c r="G18" t="s">
        <v>106</v>
      </c>
      <c r="H18" t="s">
        <v>106</v>
      </c>
      <c r="I18" t="s">
        <v>106</v>
      </c>
      <c r="J18" t="s">
        <v>107</v>
      </c>
      <c r="K18" t="s">
        <v>108</v>
      </c>
      <c r="L18" t="s">
        <v>109</v>
      </c>
      <c r="M18" t="s">
        <v>110</v>
      </c>
      <c r="N18" t="s">
        <v>167</v>
      </c>
      <c r="O18" t="s">
        <v>112</v>
      </c>
      <c r="P18">
        <v>8178</v>
      </c>
      <c r="Q18">
        <v>0</v>
      </c>
      <c r="R18">
        <v>0</v>
      </c>
      <c r="S18">
        <v>240</v>
      </c>
      <c r="T18">
        <v>0</v>
      </c>
      <c r="U18">
        <v>1800</v>
      </c>
      <c r="V18">
        <v>1800</v>
      </c>
      <c r="W18">
        <v>240</v>
      </c>
      <c r="X18">
        <v>0</v>
      </c>
      <c r="Y18">
        <v>0</v>
      </c>
      <c r="Z18">
        <v>0</v>
      </c>
      <c r="AD18" s="1">
        <v>41988.333333333336</v>
      </c>
      <c r="AE18" s="1">
        <v>42023.708333333336</v>
      </c>
      <c r="AG18" s="1">
        <v>41988.333333333336</v>
      </c>
      <c r="AH18" s="1">
        <v>42023.708333333336</v>
      </c>
      <c r="AI18" s="1">
        <v>41988.333333333336</v>
      </c>
      <c r="AJ18" s="1">
        <v>42023.708333333336</v>
      </c>
      <c r="AK18" s="1">
        <v>41988.333333333336</v>
      </c>
      <c r="AL18" s="1">
        <v>42023.708333333336</v>
      </c>
      <c r="AM18" s="1">
        <v>41988.333333333336</v>
      </c>
      <c r="AN18" s="1">
        <v>42023.708333333336</v>
      </c>
      <c r="AP18" t="s">
        <v>113</v>
      </c>
      <c r="AU18" t="s">
        <v>168</v>
      </c>
      <c r="AY18" t="s">
        <v>119</v>
      </c>
      <c r="AZ18">
        <v>0</v>
      </c>
      <c r="BA18">
        <v>0</v>
      </c>
      <c r="BD18" s="3">
        <v>41321.660416666666</v>
      </c>
      <c r="BE18" s="3">
        <v>41326.50277777778</v>
      </c>
      <c r="BF18" t="s">
        <v>115</v>
      </c>
      <c r="BG18" t="s">
        <v>115</v>
      </c>
      <c r="BH18">
        <v>8149</v>
      </c>
      <c r="BM18">
        <v>43550</v>
      </c>
      <c r="BR18" t="s">
        <v>116</v>
      </c>
      <c r="BS18" t="s">
        <v>117</v>
      </c>
      <c r="BU18">
        <v>1</v>
      </c>
      <c r="BV18" t="s">
        <v>118</v>
      </c>
      <c r="BX18" t="s">
        <v>119</v>
      </c>
      <c r="BY18" t="s">
        <v>119</v>
      </c>
      <c r="BZ18" t="s">
        <v>119</v>
      </c>
      <c r="CA18">
        <v>1</v>
      </c>
      <c r="CC18" t="s">
        <v>120</v>
      </c>
      <c r="CH18">
        <v>540</v>
      </c>
      <c r="CI18">
        <v>43330</v>
      </c>
      <c r="CJ18" t="s">
        <v>106</v>
      </c>
      <c r="CK18" t="s">
        <v>106</v>
      </c>
      <c r="CL18" t="s">
        <v>165</v>
      </c>
      <c r="CM18" t="s">
        <v>166</v>
      </c>
      <c r="CO18">
        <v>124255</v>
      </c>
      <c r="CQ18">
        <v>0</v>
      </c>
      <c r="CR18">
        <v>0</v>
      </c>
      <c r="CS18">
        <v>0</v>
      </c>
      <c r="CY18" t="s">
        <v>123</v>
      </c>
      <c r="CZ18" t="s">
        <v>124</v>
      </c>
      <c r="DD18" t="str" cm="1">
        <f t="array" ref="DD18:DE18">TEXT(_xlfn.SEQUENCE(1, DATEDIF(AG18, AH18, "m") + 1, AG18, 30), "YYYY-APMM")</f>
        <v>2014-AP12</v>
      </c>
      <c r="DE18" t="str">
        <v>2015-AP01</v>
      </c>
      <c r="DN18">
        <f t="shared" si="0"/>
        <v>900</v>
      </c>
      <c r="DO18" t="str">
        <f t="shared" si="1"/>
        <v>LABOR- SUBCONTRACTOR</v>
      </c>
    </row>
    <row r="19" spans="1:119" x14ac:dyDescent="0.35">
      <c r="A19" t="s">
        <v>105</v>
      </c>
      <c r="B19">
        <v>499304</v>
      </c>
      <c r="C19">
        <v>6359</v>
      </c>
      <c r="D19">
        <v>124259</v>
      </c>
      <c r="E19">
        <v>13662</v>
      </c>
      <c r="F19">
        <v>0</v>
      </c>
      <c r="G19" t="s">
        <v>106</v>
      </c>
      <c r="H19" t="s">
        <v>106</v>
      </c>
      <c r="I19" t="s">
        <v>106</v>
      </c>
      <c r="J19" t="s">
        <v>107</v>
      </c>
      <c r="K19" t="s">
        <v>108</v>
      </c>
      <c r="L19" t="s">
        <v>109</v>
      </c>
      <c r="M19" t="s">
        <v>110</v>
      </c>
      <c r="N19" t="s">
        <v>169</v>
      </c>
      <c r="O19" t="s">
        <v>126</v>
      </c>
      <c r="P19">
        <v>8178</v>
      </c>
      <c r="Q19">
        <v>0</v>
      </c>
      <c r="R19">
        <v>0</v>
      </c>
      <c r="S19">
        <v>240</v>
      </c>
      <c r="T19">
        <v>0</v>
      </c>
      <c r="U19">
        <v>3600</v>
      </c>
      <c r="V19">
        <v>3600</v>
      </c>
      <c r="W19">
        <v>240</v>
      </c>
      <c r="X19">
        <v>0</v>
      </c>
      <c r="Y19">
        <v>0</v>
      </c>
      <c r="Z19">
        <v>0</v>
      </c>
      <c r="AD19" s="1">
        <v>41988.333333333336</v>
      </c>
      <c r="AE19" s="1">
        <v>42023.708333333336</v>
      </c>
      <c r="AG19" s="1">
        <v>41988.333333333336</v>
      </c>
      <c r="AH19" s="1">
        <v>42023.708333333336</v>
      </c>
      <c r="AI19" s="1">
        <v>41988.333333333336</v>
      </c>
      <c r="AJ19" s="1">
        <v>42023.708333333336</v>
      </c>
      <c r="AK19" s="1">
        <v>41988.333333333336</v>
      </c>
      <c r="AL19" s="1">
        <v>42023.708333333336</v>
      </c>
      <c r="AM19" s="1">
        <v>41988.333333333336</v>
      </c>
      <c r="AN19" s="1">
        <v>42023.708333333336</v>
      </c>
      <c r="AP19" t="s">
        <v>113</v>
      </c>
      <c r="AU19" t="s">
        <v>170</v>
      </c>
      <c r="AY19" t="s">
        <v>119</v>
      </c>
      <c r="AZ19">
        <v>0</v>
      </c>
      <c r="BA19">
        <v>0</v>
      </c>
      <c r="BD19" s="3">
        <v>41321.660416666666</v>
      </c>
      <c r="BE19" s="3">
        <v>41326.504861111112</v>
      </c>
      <c r="BF19" t="s">
        <v>115</v>
      </c>
      <c r="BG19" t="s">
        <v>115</v>
      </c>
      <c r="BH19">
        <v>8149</v>
      </c>
      <c r="BM19">
        <v>43550</v>
      </c>
      <c r="BR19" t="s">
        <v>116</v>
      </c>
      <c r="BS19" t="s">
        <v>117</v>
      </c>
      <c r="BU19">
        <v>1</v>
      </c>
      <c r="BV19" t="s">
        <v>118</v>
      </c>
      <c r="BX19" t="s">
        <v>119</v>
      </c>
      <c r="BY19" t="s">
        <v>119</v>
      </c>
      <c r="BZ19" t="s">
        <v>119</v>
      </c>
      <c r="CA19">
        <v>1</v>
      </c>
      <c r="CC19" t="s">
        <v>120</v>
      </c>
      <c r="CH19">
        <v>540</v>
      </c>
      <c r="CI19">
        <v>43330</v>
      </c>
      <c r="CJ19" t="s">
        <v>106</v>
      </c>
      <c r="CK19" t="s">
        <v>106</v>
      </c>
      <c r="CL19" t="s">
        <v>165</v>
      </c>
      <c r="CM19" t="s">
        <v>166</v>
      </c>
      <c r="CO19">
        <v>124255</v>
      </c>
      <c r="CQ19">
        <v>0</v>
      </c>
      <c r="CR19">
        <v>0</v>
      </c>
      <c r="CS19">
        <v>0</v>
      </c>
      <c r="CY19" t="s">
        <v>123</v>
      </c>
      <c r="CZ19" t="s">
        <v>124</v>
      </c>
      <c r="DD19" t="str" cm="1">
        <f t="array" ref="DD19:DE19">TEXT(_xlfn.SEQUENCE(1, DATEDIF(AG19, AH19, "m") + 1, AG19, 30), "YYYY-APMM")</f>
        <v>2014-AP12</v>
      </c>
      <c r="DE19" t="str">
        <v>2015-AP01</v>
      </c>
      <c r="DN19">
        <f t="shared" si="0"/>
        <v>1800</v>
      </c>
      <c r="DO19" t="str">
        <f t="shared" si="1"/>
        <v>LABOR- SUBCONTRACTOR</v>
      </c>
    </row>
    <row r="20" spans="1:119" x14ac:dyDescent="0.35">
      <c r="A20" t="s">
        <v>105</v>
      </c>
      <c r="B20">
        <v>499305</v>
      </c>
      <c r="C20">
        <v>6359</v>
      </c>
      <c r="D20">
        <v>124259</v>
      </c>
      <c r="E20">
        <v>13662</v>
      </c>
      <c r="F20">
        <v>0</v>
      </c>
      <c r="G20" t="s">
        <v>106</v>
      </c>
      <c r="H20" t="s">
        <v>106</v>
      </c>
      <c r="I20" t="s">
        <v>106</v>
      </c>
      <c r="J20" t="s">
        <v>107</v>
      </c>
      <c r="K20" t="s">
        <v>108</v>
      </c>
      <c r="L20" t="s">
        <v>109</v>
      </c>
      <c r="M20" t="s">
        <v>110</v>
      </c>
      <c r="N20" t="s">
        <v>171</v>
      </c>
      <c r="O20" t="s">
        <v>129</v>
      </c>
      <c r="P20">
        <v>8176</v>
      </c>
      <c r="Q20">
        <v>0</v>
      </c>
      <c r="R20">
        <v>0</v>
      </c>
      <c r="S20">
        <v>160</v>
      </c>
      <c r="T20">
        <v>0</v>
      </c>
      <c r="U20">
        <v>320</v>
      </c>
      <c r="V20">
        <v>320</v>
      </c>
      <c r="W20">
        <v>160</v>
      </c>
      <c r="X20">
        <v>0</v>
      </c>
      <c r="Y20">
        <v>0</v>
      </c>
      <c r="Z20">
        <v>0</v>
      </c>
      <c r="AD20" s="1">
        <v>42012.333333333336</v>
      </c>
      <c r="AE20" s="1">
        <v>42035.708333333336</v>
      </c>
      <c r="AG20" s="1">
        <v>42012.333333333336</v>
      </c>
      <c r="AH20" s="1">
        <v>42035.708333333336</v>
      </c>
      <c r="AI20" s="1">
        <v>42012.333333333336</v>
      </c>
      <c r="AJ20" s="1">
        <v>42035.708333333336</v>
      </c>
      <c r="AK20" s="1">
        <v>42012.333333333336</v>
      </c>
      <c r="AL20" s="1">
        <v>42035.708333333336</v>
      </c>
      <c r="AM20" s="1">
        <v>42012.333333333336</v>
      </c>
      <c r="AN20" s="1">
        <v>42035.708333333336</v>
      </c>
      <c r="AP20" t="s">
        <v>113</v>
      </c>
      <c r="AU20" t="s">
        <v>172</v>
      </c>
      <c r="AY20" t="s">
        <v>119</v>
      </c>
      <c r="AZ20">
        <v>0</v>
      </c>
      <c r="BA20">
        <v>0</v>
      </c>
      <c r="BD20" s="3">
        <v>41321.660416666666</v>
      </c>
      <c r="BE20" s="3">
        <v>41326.507638888892</v>
      </c>
      <c r="BF20" t="s">
        <v>115</v>
      </c>
      <c r="BG20" t="s">
        <v>115</v>
      </c>
      <c r="BH20">
        <v>8149</v>
      </c>
      <c r="BM20">
        <v>43530</v>
      </c>
      <c r="BR20" t="s">
        <v>131</v>
      </c>
      <c r="BS20" t="s">
        <v>132</v>
      </c>
      <c r="BU20">
        <v>1</v>
      </c>
      <c r="BV20" t="s">
        <v>118</v>
      </c>
      <c r="BX20" t="s">
        <v>119</v>
      </c>
      <c r="BY20" t="s">
        <v>119</v>
      </c>
      <c r="BZ20" t="s">
        <v>119</v>
      </c>
      <c r="CA20">
        <v>1</v>
      </c>
      <c r="CC20" t="s">
        <v>120</v>
      </c>
      <c r="CH20">
        <v>540</v>
      </c>
      <c r="CI20">
        <v>43330</v>
      </c>
      <c r="CJ20" t="s">
        <v>106</v>
      </c>
      <c r="CK20" t="s">
        <v>106</v>
      </c>
      <c r="CL20" t="s">
        <v>165</v>
      </c>
      <c r="CM20" t="s">
        <v>166</v>
      </c>
      <c r="CO20">
        <v>124255</v>
      </c>
      <c r="CQ20">
        <v>0</v>
      </c>
      <c r="CR20">
        <v>0</v>
      </c>
      <c r="CS20">
        <v>0</v>
      </c>
      <c r="CY20" t="s">
        <v>123</v>
      </c>
      <c r="CZ20" t="s">
        <v>124</v>
      </c>
      <c r="DD20" t="str" cm="1">
        <f t="array" ref="DD20">TEXT(_xlfn.SEQUENCE(1, DATEDIF(AG20, AH20, "m") + 1, AG20, 30), "YYYY-APMM")</f>
        <v>2015-AP01</v>
      </c>
      <c r="DN20">
        <f t="shared" si="0"/>
        <v>320</v>
      </c>
      <c r="DO20" t="str">
        <f t="shared" si="1"/>
        <v>DRAFTMAN SK</v>
      </c>
    </row>
    <row r="21" spans="1:119" x14ac:dyDescent="0.35">
      <c r="A21" t="s">
        <v>105</v>
      </c>
      <c r="B21">
        <v>499306</v>
      </c>
      <c r="C21">
        <v>6359</v>
      </c>
      <c r="D21">
        <v>124259</v>
      </c>
      <c r="E21">
        <v>13662</v>
      </c>
      <c r="F21">
        <v>0</v>
      </c>
      <c r="G21" t="s">
        <v>106</v>
      </c>
      <c r="H21" t="s">
        <v>106</v>
      </c>
      <c r="I21" t="s">
        <v>106</v>
      </c>
      <c r="J21" t="s">
        <v>107</v>
      </c>
      <c r="K21" t="s">
        <v>108</v>
      </c>
      <c r="L21" t="s">
        <v>109</v>
      </c>
      <c r="M21" t="s">
        <v>110</v>
      </c>
      <c r="N21" t="s">
        <v>173</v>
      </c>
      <c r="O21" t="s">
        <v>134</v>
      </c>
      <c r="P21">
        <v>8178</v>
      </c>
      <c r="Q21">
        <v>0</v>
      </c>
      <c r="R21">
        <v>0</v>
      </c>
      <c r="S21">
        <v>480</v>
      </c>
      <c r="T21">
        <v>0</v>
      </c>
      <c r="U21">
        <v>18500</v>
      </c>
      <c r="V21">
        <v>18500</v>
      </c>
      <c r="W21">
        <v>480</v>
      </c>
      <c r="X21">
        <v>0</v>
      </c>
      <c r="Y21">
        <v>0</v>
      </c>
      <c r="Z21">
        <v>0</v>
      </c>
      <c r="AD21" s="1">
        <v>42024.333333333336</v>
      </c>
      <c r="AE21" s="1">
        <v>42094.708333333336</v>
      </c>
      <c r="AG21" s="1">
        <v>42024.333333333336</v>
      </c>
      <c r="AH21" s="1">
        <v>42094.708333333336</v>
      </c>
      <c r="AI21" s="1">
        <v>42024.333333333336</v>
      </c>
      <c r="AJ21" s="1">
        <v>42094.708333333336</v>
      </c>
      <c r="AK21" s="1">
        <v>42024.333333333336</v>
      </c>
      <c r="AL21" s="1">
        <v>42094.708333333336</v>
      </c>
      <c r="AM21" s="1">
        <v>42024.333333333336</v>
      </c>
      <c r="AN21" s="1">
        <v>42094.708333333336</v>
      </c>
      <c r="AP21" t="s">
        <v>113</v>
      </c>
      <c r="AU21" t="s">
        <v>174</v>
      </c>
      <c r="AY21" t="s">
        <v>119</v>
      </c>
      <c r="AZ21">
        <v>0</v>
      </c>
      <c r="BA21">
        <v>0</v>
      </c>
      <c r="BD21" s="3">
        <v>41321.660416666666</v>
      </c>
      <c r="BE21" s="3">
        <v>41321.663888888892</v>
      </c>
      <c r="BF21" t="s">
        <v>115</v>
      </c>
      <c r="BG21" t="s">
        <v>115</v>
      </c>
      <c r="BH21">
        <v>8149</v>
      </c>
      <c r="BM21">
        <v>43550</v>
      </c>
      <c r="BR21" t="s">
        <v>116</v>
      </c>
      <c r="BS21" t="s">
        <v>117</v>
      </c>
      <c r="BU21">
        <v>1</v>
      </c>
      <c r="BV21" t="s">
        <v>118</v>
      </c>
      <c r="BX21" t="s">
        <v>119</v>
      </c>
      <c r="BY21" t="s">
        <v>119</v>
      </c>
      <c r="BZ21" t="s">
        <v>119</v>
      </c>
      <c r="CA21">
        <v>1</v>
      </c>
      <c r="CC21" t="s">
        <v>120</v>
      </c>
      <c r="CH21">
        <v>540</v>
      </c>
      <c r="CI21">
        <v>43330</v>
      </c>
      <c r="CJ21" t="s">
        <v>106</v>
      </c>
      <c r="CK21" t="s">
        <v>106</v>
      </c>
      <c r="CL21" t="s">
        <v>165</v>
      </c>
      <c r="CM21" t="s">
        <v>166</v>
      </c>
      <c r="CO21">
        <v>124255</v>
      </c>
      <c r="CQ21">
        <v>0</v>
      </c>
      <c r="CR21">
        <v>0</v>
      </c>
      <c r="CS21">
        <v>0</v>
      </c>
      <c r="CY21" t="s">
        <v>123</v>
      </c>
      <c r="CZ21" t="s">
        <v>124</v>
      </c>
      <c r="DD21" t="str" cm="1">
        <f t="array" ref="DD21:DF21">TEXT(_xlfn.SEQUENCE(1, DATEDIF(AG21, AH21, "m") + 1, AG21, 30), "YYYY-APMM")</f>
        <v>2015-AP01</v>
      </c>
      <c r="DE21" t="str">
        <v>2015-AP02</v>
      </c>
      <c r="DF21" t="str">
        <v>2015-AP03</v>
      </c>
      <c r="DN21">
        <f t="shared" si="0"/>
        <v>6166.666666666667</v>
      </c>
      <c r="DO21" t="str">
        <f t="shared" si="1"/>
        <v>LABOR- SUBCONTRACTOR</v>
      </c>
    </row>
    <row r="22" spans="1:119" x14ac:dyDescent="0.35">
      <c r="A22" t="s">
        <v>105</v>
      </c>
      <c r="B22">
        <v>499307</v>
      </c>
      <c r="C22">
        <v>6359</v>
      </c>
      <c r="D22">
        <v>124260</v>
      </c>
      <c r="E22">
        <v>13662</v>
      </c>
      <c r="F22">
        <v>0</v>
      </c>
      <c r="G22" t="s">
        <v>106</v>
      </c>
      <c r="H22" t="s">
        <v>106</v>
      </c>
      <c r="I22" t="s">
        <v>106</v>
      </c>
      <c r="J22" t="s">
        <v>107</v>
      </c>
      <c r="K22" t="s">
        <v>108</v>
      </c>
      <c r="L22" t="s">
        <v>109</v>
      </c>
      <c r="M22" t="s">
        <v>110</v>
      </c>
      <c r="N22" t="s">
        <v>175</v>
      </c>
      <c r="O22" t="s">
        <v>129</v>
      </c>
      <c r="P22">
        <v>8176</v>
      </c>
      <c r="Q22">
        <v>0</v>
      </c>
      <c r="R22">
        <v>0</v>
      </c>
      <c r="S22">
        <v>160</v>
      </c>
      <c r="T22">
        <v>0</v>
      </c>
      <c r="U22">
        <v>320</v>
      </c>
      <c r="V22">
        <v>320</v>
      </c>
      <c r="W22">
        <v>160</v>
      </c>
      <c r="X22">
        <v>0</v>
      </c>
      <c r="Y22">
        <v>0</v>
      </c>
      <c r="Z22">
        <v>0</v>
      </c>
      <c r="AD22" s="1">
        <v>41828.333333333336</v>
      </c>
      <c r="AE22" s="1">
        <v>41850.708333333336</v>
      </c>
      <c r="AG22" s="1">
        <v>41828.333333333336</v>
      </c>
      <c r="AH22" s="1">
        <v>41850.708333333336</v>
      </c>
      <c r="AI22" s="1">
        <v>41828.333333333336</v>
      </c>
      <c r="AJ22" s="1">
        <v>41850.708333333336</v>
      </c>
      <c r="AK22" s="1">
        <v>41828.333333333336</v>
      </c>
      <c r="AL22" s="1">
        <v>41850.708333333336</v>
      </c>
      <c r="AM22" s="1">
        <v>41828.333333333336</v>
      </c>
      <c r="AN22" s="1">
        <v>41850.708333333336</v>
      </c>
      <c r="AP22" t="s">
        <v>113</v>
      </c>
      <c r="AU22" t="s">
        <v>176</v>
      </c>
      <c r="AY22" t="s">
        <v>106</v>
      </c>
      <c r="AZ22">
        <v>0</v>
      </c>
      <c r="BA22">
        <v>0</v>
      </c>
      <c r="BD22" s="3">
        <v>41321.660416666666</v>
      </c>
      <c r="BE22" s="3">
        <v>41326.507638888892</v>
      </c>
      <c r="BF22" t="s">
        <v>115</v>
      </c>
      <c r="BG22" t="s">
        <v>115</v>
      </c>
      <c r="BH22">
        <v>8149</v>
      </c>
      <c r="BM22">
        <v>43530</v>
      </c>
      <c r="BR22" t="s">
        <v>131</v>
      </c>
      <c r="BS22" t="s">
        <v>132</v>
      </c>
      <c r="BU22">
        <v>1</v>
      </c>
      <c r="BV22" t="s">
        <v>118</v>
      </c>
      <c r="BX22" t="s">
        <v>119</v>
      </c>
      <c r="BY22" t="s">
        <v>119</v>
      </c>
      <c r="BZ22" t="s">
        <v>119</v>
      </c>
      <c r="CA22">
        <v>1</v>
      </c>
      <c r="CC22" t="s">
        <v>120</v>
      </c>
      <c r="CH22">
        <v>540</v>
      </c>
      <c r="CI22">
        <v>43360</v>
      </c>
      <c r="CJ22" t="s">
        <v>106</v>
      </c>
      <c r="CK22" t="s">
        <v>106</v>
      </c>
      <c r="CL22" t="s">
        <v>177</v>
      </c>
      <c r="CM22" t="s">
        <v>178</v>
      </c>
      <c r="CO22">
        <v>124255</v>
      </c>
      <c r="CQ22">
        <v>0</v>
      </c>
      <c r="CR22">
        <v>0</v>
      </c>
      <c r="CS22">
        <v>0</v>
      </c>
      <c r="CY22" t="s">
        <v>123</v>
      </c>
      <c r="CZ22" t="s">
        <v>124</v>
      </c>
      <c r="DD22" t="str" cm="1">
        <f t="array" ref="DD22">TEXT(_xlfn.SEQUENCE(1, DATEDIF(AG22, AH22, "m") + 1, AG22, 30), "YYYY-APMM")</f>
        <v>2014-AP07</v>
      </c>
      <c r="DN22">
        <f t="shared" si="0"/>
        <v>320</v>
      </c>
      <c r="DO22" t="str">
        <f t="shared" si="1"/>
        <v>DRAFTMAN SK</v>
      </c>
    </row>
    <row r="23" spans="1:119" x14ac:dyDescent="0.35">
      <c r="A23" t="s">
        <v>105</v>
      </c>
      <c r="B23">
        <v>499308</v>
      </c>
      <c r="C23">
        <v>6359</v>
      </c>
      <c r="D23">
        <v>124260</v>
      </c>
      <c r="E23">
        <v>13662</v>
      </c>
      <c r="F23">
        <v>0</v>
      </c>
      <c r="G23" t="s">
        <v>106</v>
      </c>
      <c r="H23" t="s">
        <v>106</v>
      </c>
      <c r="I23" t="s">
        <v>106</v>
      </c>
      <c r="J23" t="s">
        <v>107</v>
      </c>
      <c r="K23" t="s">
        <v>108</v>
      </c>
      <c r="L23" t="s">
        <v>109</v>
      </c>
      <c r="M23" t="s">
        <v>110</v>
      </c>
      <c r="N23" t="s">
        <v>179</v>
      </c>
      <c r="O23" t="s">
        <v>134</v>
      </c>
      <c r="P23">
        <v>8178</v>
      </c>
      <c r="Q23">
        <v>0</v>
      </c>
      <c r="R23">
        <v>0</v>
      </c>
      <c r="S23">
        <v>480</v>
      </c>
      <c r="T23">
        <v>0</v>
      </c>
      <c r="U23">
        <v>23280</v>
      </c>
      <c r="V23">
        <v>23280</v>
      </c>
      <c r="W23">
        <v>480</v>
      </c>
      <c r="X23">
        <v>0</v>
      </c>
      <c r="Y23">
        <v>0</v>
      </c>
      <c r="Z23">
        <v>0</v>
      </c>
      <c r="AD23" s="1">
        <v>41840.333333333336</v>
      </c>
      <c r="AE23" s="1">
        <v>41912.708333333336</v>
      </c>
      <c r="AG23" s="1">
        <v>41840.333333333336</v>
      </c>
      <c r="AH23" s="1">
        <v>41912.708333333336</v>
      </c>
      <c r="AI23" s="1">
        <v>41840.333333333336</v>
      </c>
      <c r="AJ23" s="1">
        <v>41912.708333333336</v>
      </c>
      <c r="AK23" s="1">
        <v>41840.333333333336</v>
      </c>
      <c r="AL23" s="1">
        <v>41912.708333333336</v>
      </c>
      <c r="AM23" s="1">
        <v>41840.333333333336</v>
      </c>
      <c r="AN23" s="1">
        <v>41912.708333333336</v>
      </c>
      <c r="AP23" t="s">
        <v>113</v>
      </c>
      <c r="AU23" t="s">
        <v>180</v>
      </c>
      <c r="AY23" t="s">
        <v>106</v>
      </c>
      <c r="AZ23">
        <v>0</v>
      </c>
      <c r="BA23">
        <v>0</v>
      </c>
      <c r="BD23" s="3">
        <v>41321.660416666666</v>
      </c>
      <c r="BE23" s="3">
        <v>41321.690972222219</v>
      </c>
      <c r="BF23" t="s">
        <v>115</v>
      </c>
      <c r="BG23" t="s">
        <v>115</v>
      </c>
      <c r="BH23">
        <v>8149</v>
      </c>
      <c r="BM23">
        <v>43550</v>
      </c>
      <c r="BR23" t="s">
        <v>116</v>
      </c>
      <c r="BS23" t="s">
        <v>117</v>
      </c>
      <c r="BU23">
        <v>1</v>
      </c>
      <c r="BV23" t="s">
        <v>118</v>
      </c>
      <c r="BX23" t="s">
        <v>119</v>
      </c>
      <c r="BY23" t="s">
        <v>119</v>
      </c>
      <c r="BZ23" t="s">
        <v>119</v>
      </c>
      <c r="CA23">
        <v>1</v>
      </c>
      <c r="CC23" t="s">
        <v>120</v>
      </c>
      <c r="CH23">
        <v>540</v>
      </c>
      <c r="CI23">
        <v>43360</v>
      </c>
      <c r="CJ23" t="s">
        <v>106</v>
      </c>
      <c r="CK23" t="s">
        <v>106</v>
      </c>
      <c r="CL23" t="s">
        <v>177</v>
      </c>
      <c r="CM23" t="s">
        <v>178</v>
      </c>
      <c r="CO23">
        <v>124255</v>
      </c>
      <c r="CQ23">
        <v>0</v>
      </c>
      <c r="CR23">
        <v>0</v>
      </c>
      <c r="CS23">
        <v>0</v>
      </c>
      <c r="CY23" t="s">
        <v>123</v>
      </c>
      <c r="CZ23" t="s">
        <v>124</v>
      </c>
      <c r="DD23" t="str" cm="1">
        <f t="array" ref="DD23:DF23">TEXT(_xlfn.SEQUENCE(1, DATEDIF(AG23, AH23, "m") + 1, AG23, 30), "YYYY-APMM")</f>
        <v>2014-AP07</v>
      </c>
      <c r="DE23" t="str">
        <v>2014-AP08</v>
      </c>
      <c r="DF23" t="str">
        <v>2014-AP09</v>
      </c>
      <c r="DN23">
        <f t="shared" si="0"/>
        <v>7760</v>
      </c>
      <c r="DO23" t="str">
        <f t="shared" si="1"/>
        <v>LABOR- SUBCONTRACTOR</v>
      </c>
    </row>
    <row r="24" spans="1:119" x14ac:dyDescent="0.35">
      <c r="A24" t="s">
        <v>105</v>
      </c>
      <c r="B24">
        <v>499309</v>
      </c>
      <c r="C24">
        <v>6359</v>
      </c>
      <c r="D24">
        <v>124260</v>
      </c>
      <c r="E24">
        <v>13662</v>
      </c>
      <c r="F24">
        <v>0</v>
      </c>
      <c r="G24" t="s">
        <v>106</v>
      </c>
      <c r="H24" t="s">
        <v>106</v>
      </c>
      <c r="I24" t="s">
        <v>106</v>
      </c>
      <c r="J24" t="s">
        <v>107</v>
      </c>
      <c r="K24" t="s">
        <v>108</v>
      </c>
      <c r="L24" t="s">
        <v>109</v>
      </c>
      <c r="M24" t="s">
        <v>110</v>
      </c>
      <c r="N24" t="s">
        <v>181</v>
      </c>
      <c r="O24" t="s">
        <v>126</v>
      </c>
      <c r="P24">
        <v>8178</v>
      </c>
      <c r="Q24">
        <v>0</v>
      </c>
      <c r="R24">
        <v>0</v>
      </c>
      <c r="S24">
        <v>240</v>
      </c>
      <c r="T24">
        <v>0</v>
      </c>
      <c r="U24">
        <v>3600</v>
      </c>
      <c r="V24">
        <v>3600</v>
      </c>
      <c r="W24">
        <v>240</v>
      </c>
      <c r="X24">
        <v>0</v>
      </c>
      <c r="Y24">
        <v>0</v>
      </c>
      <c r="Z24">
        <v>0</v>
      </c>
      <c r="AD24" s="1">
        <v>41805.333333333336</v>
      </c>
      <c r="AE24" s="1">
        <v>41839.708333333336</v>
      </c>
      <c r="AG24" s="1">
        <v>41805.333333333336</v>
      </c>
      <c r="AH24" s="1">
        <v>41839.708333333336</v>
      </c>
      <c r="AI24" s="1">
        <v>41805.333333333336</v>
      </c>
      <c r="AJ24" s="1">
        <v>41839.708333333336</v>
      </c>
      <c r="AK24" s="1">
        <v>41805.333333333336</v>
      </c>
      <c r="AL24" s="1">
        <v>41839.708333333336</v>
      </c>
      <c r="AM24" s="1">
        <v>41805.333333333336</v>
      </c>
      <c r="AN24" s="1">
        <v>41839.708333333336</v>
      </c>
      <c r="AP24" t="s">
        <v>113</v>
      </c>
      <c r="AU24" t="s">
        <v>182</v>
      </c>
      <c r="AY24" t="s">
        <v>106</v>
      </c>
      <c r="AZ24">
        <v>0</v>
      </c>
      <c r="BA24">
        <v>0</v>
      </c>
      <c r="BD24" s="3">
        <v>41321.660416666666</v>
      </c>
      <c r="BE24" s="3">
        <v>41326.504861111112</v>
      </c>
      <c r="BF24" t="s">
        <v>115</v>
      </c>
      <c r="BG24" t="s">
        <v>115</v>
      </c>
      <c r="BH24">
        <v>8149</v>
      </c>
      <c r="BM24">
        <v>43550</v>
      </c>
      <c r="BR24" t="s">
        <v>116</v>
      </c>
      <c r="BS24" t="s">
        <v>117</v>
      </c>
      <c r="BU24">
        <v>1</v>
      </c>
      <c r="BV24" t="s">
        <v>118</v>
      </c>
      <c r="BX24" t="s">
        <v>119</v>
      </c>
      <c r="BY24" t="s">
        <v>119</v>
      </c>
      <c r="BZ24" t="s">
        <v>119</v>
      </c>
      <c r="CA24">
        <v>1</v>
      </c>
      <c r="CC24" t="s">
        <v>120</v>
      </c>
      <c r="CH24">
        <v>540</v>
      </c>
      <c r="CI24">
        <v>43360</v>
      </c>
      <c r="CJ24" t="s">
        <v>106</v>
      </c>
      <c r="CK24" t="s">
        <v>106</v>
      </c>
      <c r="CL24" t="s">
        <v>177</v>
      </c>
      <c r="CM24" t="s">
        <v>178</v>
      </c>
      <c r="CO24">
        <v>124255</v>
      </c>
      <c r="CQ24">
        <v>0</v>
      </c>
      <c r="CR24">
        <v>0</v>
      </c>
      <c r="CS24">
        <v>0</v>
      </c>
      <c r="CY24" t="s">
        <v>123</v>
      </c>
      <c r="CZ24" t="s">
        <v>124</v>
      </c>
      <c r="DD24" t="str" cm="1">
        <f t="array" ref="DD24:DE24">TEXT(_xlfn.SEQUENCE(1, DATEDIF(AG24, AH24, "m") + 1, AG24, 30), "YYYY-APMM")</f>
        <v>2014-AP06</v>
      </c>
      <c r="DE24" t="str">
        <v>2014-AP07</v>
      </c>
      <c r="DN24">
        <f t="shared" si="0"/>
        <v>1800</v>
      </c>
      <c r="DO24" t="str">
        <f t="shared" si="1"/>
        <v>LABOR- SUBCONTRACTOR</v>
      </c>
    </row>
    <row r="25" spans="1:119" x14ac:dyDescent="0.35">
      <c r="A25" t="s">
        <v>105</v>
      </c>
      <c r="B25">
        <v>499310</v>
      </c>
      <c r="C25">
        <v>6359</v>
      </c>
      <c r="D25">
        <v>124260</v>
      </c>
      <c r="E25">
        <v>13662</v>
      </c>
      <c r="F25">
        <v>0</v>
      </c>
      <c r="G25" t="s">
        <v>106</v>
      </c>
      <c r="H25" t="s">
        <v>106</v>
      </c>
      <c r="I25" t="s">
        <v>106</v>
      </c>
      <c r="J25" t="s">
        <v>107</v>
      </c>
      <c r="K25" t="s">
        <v>108</v>
      </c>
      <c r="L25" t="s">
        <v>109</v>
      </c>
      <c r="M25" t="s">
        <v>110</v>
      </c>
      <c r="N25" t="s">
        <v>183</v>
      </c>
      <c r="O25" t="s">
        <v>137</v>
      </c>
      <c r="P25">
        <v>8178</v>
      </c>
      <c r="Q25">
        <v>0</v>
      </c>
      <c r="R25">
        <v>0</v>
      </c>
      <c r="S25">
        <v>240</v>
      </c>
      <c r="T25">
        <v>0</v>
      </c>
      <c r="U25">
        <v>3600</v>
      </c>
      <c r="V25">
        <v>3600</v>
      </c>
      <c r="W25">
        <v>240</v>
      </c>
      <c r="X25">
        <v>0</v>
      </c>
      <c r="Y25">
        <v>0</v>
      </c>
      <c r="Z25">
        <v>0</v>
      </c>
      <c r="AD25" s="1">
        <v>41805.333333333336</v>
      </c>
      <c r="AE25" s="1">
        <v>41839.708333333336</v>
      </c>
      <c r="AG25" s="1">
        <v>41805.333333333336</v>
      </c>
      <c r="AH25" s="1">
        <v>41839.708333333336</v>
      </c>
      <c r="AI25" s="1">
        <v>41805.333333333336</v>
      </c>
      <c r="AJ25" s="1">
        <v>41839.708333333336</v>
      </c>
      <c r="AK25" s="1">
        <v>41805.333333333336</v>
      </c>
      <c r="AL25" s="1">
        <v>41839.708333333336</v>
      </c>
      <c r="AM25" s="1">
        <v>41805.333333333336</v>
      </c>
      <c r="AN25" s="1">
        <v>41839.708333333336</v>
      </c>
      <c r="AP25" t="s">
        <v>113</v>
      </c>
      <c r="AU25" t="s">
        <v>184</v>
      </c>
      <c r="AY25" t="s">
        <v>106</v>
      </c>
      <c r="AZ25">
        <v>0</v>
      </c>
      <c r="BA25">
        <v>0</v>
      </c>
      <c r="BD25" s="3">
        <v>41321.660416666666</v>
      </c>
      <c r="BE25" s="3">
        <v>41326.492361111108</v>
      </c>
      <c r="BF25" t="s">
        <v>115</v>
      </c>
      <c r="BG25" t="s">
        <v>115</v>
      </c>
      <c r="BH25">
        <v>8149</v>
      </c>
      <c r="BM25">
        <v>43550</v>
      </c>
      <c r="BR25" t="s">
        <v>116</v>
      </c>
      <c r="BS25" t="s">
        <v>117</v>
      </c>
      <c r="BU25">
        <v>1</v>
      </c>
      <c r="BV25" t="s">
        <v>118</v>
      </c>
      <c r="BX25" t="s">
        <v>119</v>
      </c>
      <c r="BY25" t="s">
        <v>119</v>
      </c>
      <c r="BZ25" t="s">
        <v>119</v>
      </c>
      <c r="CA25">
        <v>1</v>
      </c>
      <c r="CC25" t="s">
        <v>120</v>
      </c>
      <c r="CH25">
        <v>540</v>
      </c>
      <c r="CI25">
        <v>43360</v>
      </c>
      <c r="CJ25" t="s">
        <v>106</v>
      </c>
      <c r="CK25" t="s">
        <v>106</v>
      </c>
      <c r="CL25" t="s">
        <v>177</v>
      </c>
      <c r="CM25" t="s">
        <v>178</v>
      </c>
      <c r="CO25">
        <v>124255</v>
      </c>
      <c r="CQ25">
        <v>0</v>
      </c>
      <c r="CR25">
        <v>0</v>
      </c>
      <c r="CS25">
        <v>0</v>
      </c>
      <c r="CY25" t="s">
        <v>123</v>
      </c>
      <c r="CZ25" t="s">
        <v>124</v>
      </c>
      <c r="DD25" t="str" cm="1">
        <f t="array" ref="DD25:DE25">TEXT(_xlfn.SEQUENCE(1, DATEDIF(AG25, AH25, "m") + 1, AG25, 30), "YYYY-APMM")</f>
        <v>2014-AP06</v>
      </c>
      <c r="DE25" t="str">
        <v>2014-AP07</v>
      </c>
      <c r="DN25">
        <f t="shared" si="0"/>
        <v>1800</v>
      </c>
      <c r="DO25" t="str">
        <f t="shared" si="1"/>
        <v>LABOR- SUBCONTRACTOR</v>
      </c>
    </row>
    <row r="26" spans="1:119" x14ac:dyDescent="0.35">
      <c r="A26" t="s">
        <v>105</v>
      </c>
      <c r="B26">
        <v>499311</v>
      </c>
      <c r="C26">
        <v>6359</v>
      </c>
      <c r="D26">
        <v>124260</v>
      </c>
      <c r="E26">
        <v>13662</v>
      </c>
      <c r="F26">
        <v>0</v>
      </c>
      <c r="G26" t="s">
        <v>106</v>
      </c>
      <c r="H26" t="s">
        <v>106</v>
      </c>
      <c r="I26" t="s">
        <v>106</v>
      </c>
      <c r="J26" t="s">
        <v>107</v>
      </c>
      <c r="K26" t="s">
        <v>108</v>
      </c>
      <c r="L26" t="s">
        <v>109</v>
      </c>
      <c r="M26" t="s">
        <v>110</v>
      </c>
      <c r="N26" t="s">
        <v>185</v>
      </c>
      <c r="O26" t="s">
        <v>112</v>
      </c>
      <c r="P26">
        <v>8178</v>
      </c>
      <c r="Q26">
        <v>0</v>
      </c>
      <c r="R26">
        <v>0</v>
      </c>
      <c r="S26">
        <v>240</v>
      </c>
      <c r="T26">
        <v>0</v>
      </c>
      <c r="U26">
        <v>1800</v>
      </c>
      <c r="V26">
        <v>1800</v>
      </c>
      <c r="W26">
        <v>240</v>
      </c>
      <c r="X26">
        <v>0</v>
      </c>
      <c r="Y26">
        <v>0</v>
      </c>
      <c r="Z26">
        <v>0</v>
      </c>
      <c r="AD26" s="1">
        <v>41805.333333333336</v>
      </c>
      <c r="AE26" s="1">
        <v>41839.708333333336</v>
      </c>
      <c r="AG26" s="1">
        <v>41805.333333333336</v>
      </c>
      <c r="AH26" s="1">
        <v>41839.708333333336</v>
      </c>
      <c r="AI26" s="1">
        <v>41805.333333333336</v>
      </c>
      <c r="AJ26" s="1">
        <v>41839.708333333336</v>
      </c>
      <c r="AK26" s="1">
        <v>41805.333333333336</v>
      </c>
      <c r="AL26" s="1">
        <v>41839.708333333336</v>
      </c>
      <c r="AM26" s="1">
        <v>41805.333333333336</v>
      </c>
      <c r="AN26" s="1">
        <v>41839.708333333336</v>
      </c>
      <c r="AP26" t="s">
        <v>113</v>
      </c>
      <c r="AU26" t="s">
        <v>186</v>
      </c>
      <c r="AY26" t="s">
        <v>106</v>
      </c>
      <c r="AZ26">
        <v>0</v>
      </c>
      <c r="BA26">
        <v>0</v>
      </c>
      <c r="BD26" s="3">
        <v>41321.660416666666</v>
      </c>
      <c r="BE26" s="3">
        <v>41326.50277777778</v>
      </c>
      <c r="BF26" t="s">
        <v>115</v>
      </c>
      <c r="BG26" t="s">
        <v>115</v>
      </c>
      <c r="BH26">
        <v>8149</v>
      </c>
      <c r="BM26">
        <v>43550</v>
      </c>
      <c r="BR26" t="s">
        <v>116</v>
      </c>
      <c r="BS26" t="s">
        <v>117</v>
      </c>
      <c r="BU26">
        <v>1</v>
      </c>
      <c r="BV26" t="s">
        <v>118</v>
      </c>
      <c r="BX26" t="s">
        <v>119</v>
      </c>
      <c r="BY26" t="s">
        <v>119</v>
      </c>
      <c r="BZ26" t="s">
        <v>119</v>
      </c>
      <c r="CA26">
        <v>1</v>
      </c>
      <c r="CC26" t="s">
        <v>120</v>
      </c>
      <c r="CH26">
        <v>540</v>
      </c>
      <c r="CI26">
        <v>43360</v>
      </c>
      <c r="CJ26" t="s">
        <v>106</v>
      </c>
      <c r="CK26" t="s">
        <v>106</v>
      </c>
      <c r="CL26" t="s">
        <v>177</v>
      </c>
      <c r="CM26" t="s">
        <v>178</v>
      </c>
      <c r="CO26">
        <v>124255</v>
      </c>
      <c r="CQ26">
        <v>0</v>
      </c>
      <c r="CR26">
        <v>0</v>
      </c>
      <c r="CS26">
        <v>0</v>
      </c>
      <c r="CY26" t="s">
        <v>123</v>
      </c>
      <c r="CZ26" t="s">
        <v>124</v>
      </c>
      <c r="DD26" t="str" cm="1">
        <f t="array" ref="DD26:DE26">TEXT(_xlfn.SEQUENCE(1, DATEDIF(AG26, AH26, "m") + 1, AG26, 30), "YYYY-APMM")</f>
        <v>2014-AP06</v>
      </c>
      <c r="DE26" t="str">
        <v>2014-AP07</v>
      </c>
      <c r="DN26">
        <f t="shared" si="0"/>
        <v>900</v>
      </c>
      <c r="DO26" t="str">
        <f t="shared" si="1"/>
        <v>LABOR- SUBCONTRACTOR</v>
      </c>
    </row>
    <row r="27" spans="1:119" x14ac:dyDescent="0.35">
      <c r="A27" t="s">
        <v>105</v>
      </c>
      <c r="B27">
        <v>499312</v>
      </c>
      <c r="C27">
        <v>6359</v>
      </c>
      <c r="D27">
        <v>124262</v>
      </c>
      <c r="E27">
        <v>13662</v>
      </c>
      <c r="F27">
        <v>0</v>
      </c>
      <c r="G27" t="s">
        <v>106</v>
      </c>
      <c r="H27" t="s">
        <v>106</v>
      </c>
      <c r="I27" t="s">
        <v>106</v>
      </c>
      <c r="J27" t="s">
        <v>107</v>
      </c>
      <c r="K27" t="s">
        <v>187</v>
      </c>
      <c r="L27" t="s">
        <v>109</v>
      </c>
      <c r="M27" t="s">
        <v>110</v>
      </c>
      <c r="N27" t="s">
        <v>188</v>
      </c>
      <c r="O27" t="s">
        <v>189</v>
      </c>
      <c r="Q27">
        <v>0</v>
      </c>
      <c r="R27">
        <v>1216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41912.708333333336</v>
      </c>
      <c r="AD27" s="1">
        <v>41912.708333333336</v>
      </c>
      <c r="AE27" s="1">
        <v>41912.708333333336</v>
      </c>
      <c r="AG27" s="1">
        <v>41912.708333333336</v>
      </c>
      <c r="AH27" s="1">
        <v>41912.708333333336</v>
      </c>
      <c r="AI27" s="1">
        <v>41912.708333333336</v>
      </c>
      <c r="AJ27" s="1">
        <v>41912.708333333336</v>
      </c>
      <c r="AK27" s="1">
        <v>41912.708333333336</v>
      </c>
      <c r="AL27" s="1">
        <v>41912.708333333336</v>
      </c>
      <c r="AM27" s="1">
        <v>41912.708333333336</v>
      </c>
      <c r="AN27" s="1">
        <v>41912.708333333336</v>
      </c>
      <c r="AO27" t="s">
        <v>190</v>
      </c>
      <c r="AP27" t="s">
        <v>113</v>
      </c>
      <c r="AU27" t="s">
        <v>191</v>
      </c>
      <c r="AY27" t="s">
        <v>106</v>
      </c>
      <c r="AZ27">
        <v>0</v>
      </c>
      <c r="BA27">
        <v>0</v>
      </c>
      <c r="BD27" s="3">
        <v>41321.660416666666</v>
      </c>
      <c r="BE27" s="3">
        <v>41321.690972222219</v>
      </c>
      <c r="BF27" t="s">
        <v>115</v>
      </c>
      <c r="BG27" t="s">
        <v>115</v>
      </c>
      <c r="CH27">
        <v>540</v>
      </c>
      <c r="CI27">
        <v>28320</v>
      </c>
      <c r="CJ27" t="s">
        <v>106</v>
      </c>
      <c r="CK27" t="s">
        <v>106</v>
      </c>
      <c r="CL27" t="s">
        <v>192</v>
      </c>
      <c r="CM27" t="s">
        <v>193</v>
      </c>
      <c r="CO27">
        <v>124261</v>
      </c>
      <c r="CQ27">
        <v>0</v>
      </c>
      <c r="CR27">
        <v>0</v>
      </c>
      <c r="CS27">
        <v>0</v>
      </c>
      <c r="CY27" t="s">
        <v>123</v>
      </c>
      <c r="CZ27" t="s">
        <v>124</v>
      </c>
      <c r="DD27" t="str" cm="1">
        <f t="array" ref="DD27">TEXT(_xlfn.SEQUENCE(1, DATEDIF(AG27, AH27, "m") + 1, AG27, 30), "YYYY-APMM")</f>
        <v>2014-AP09</v>
      </c>
      <c r="DN27">
        <f t="shared" si="0"/>
        <v>0</v>
      </c>
      <c r="DO27">
        <f t="shared" si="1"/>
        <v>0</v>
      </c>
    </row>
    <row r="28" spans="1:119" x14ac:dyDescent="0.35">
      <c r="A28" t="s">
        <v>105</v>
      </c>
      <c r="B28">
        <v>499313</v>
      </c>
      <c r="C28">
        <v>6359</v>
      </c>
      <c r="D28">
        <v>124263</v>
      </c>
      <c r="E28">
        <v>13662</v>
      </c>
      <c r="F28">
        <v>0</v>
      </c>
      <c r="G28" t="s">
        <v>106</v>
      </c>
      <c r="H28" t="s">
        <v>106</v>
      </c>
      <c r="I28" t="s">
        <v>106</v>
      </c>
      <c r="J28" t="s">
        <v>107</v>
      </c>
      <c r="K28" t="s">
        <v>187</v>
      </c>
      <c r="L28" t="s">
        <v>109</v>
      </c>
      <c r="M28" t="s">
        <v>110</v>
      </c>
      <c r="N28" t="s">
        <v>194</v>
      </c>
      <c r="O28" t="s">
        <v>195</v>
      </c>
      <c r="Q28">
        <v>0</v>
      </c>
      <c r="R28">
        <v>816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>
        <v>41973.708333333336</v>
      </c>
      <c r="AD28" s="1">
        <v>41973.708333333336</v>
      </c>
      <c r="AE28" s="1">
        <v>41973.708333333336</v>
      </c>
      <c r="AG28" s="1">
        <v>41973.708333333336</v>
      </c>
      <c r="AH28" s="1">
        <v>41973.708333333336</v>
      </c>
      <c r="AI28" s="1">
        <v>41973.708333333336</v>
      </c>
      <c r="AJ28" s="1">
        <v>41973.708333333336</v>
      </c>
      <c r="AK28" s="1">
        <v>41973.708333333336</v>
      </c>
      <c r="AL28" s="1">
        <v>41973.708333333336</v>
      </c>
      <c r="AM28" s="1">
        <v>41973.708333333336</v>
      </c>
      <c r="AN28" s="1">
        <v>41973.708333333336</v>
      </c>
      <c r="AO28" t="s">
        <v>190</v>
      </c>
      <c r="AP28" t="s">
        <v>113</v>
      </c>
      <c r="AU28" t="s">
        <v>196</v>
      </c>
      <c r="AY28" t="s">
        <v>106</v>
      </c>
      <c r="AZ28">
        <v>0</v>
      </c>
      <c r="BA28">
        <v>0</v>
      </c>
      <c r="BD28" s="3">
        <v>41321.660416666666</v>
      </c>
      <c r="BE28" s="3">
        <v>41321.690972222219</v>
      </c>
      <c r="BF28" t="s">
        <v>115</v>
      </c>
      <c r="BG28" t="s">
        <v>115</v>
      </c>
      <c r="CH28">
        <v>540</v>
      </c>
      <c r="CI28">
        <v>28350</v>
      </c>
      <c r="CJ28" t="s">
        <v>106</v>
      </c>
      <c r="CK28" t="s">
        <v>106</v>
      </c>
      <c r="CL28" t="s">
        <v>121</v>
      </c>
      <c r="CM28" t="s">
        <v>122</v>
      </c>
      <c r="CO28">
        <v>124261</v>
      </c>
      <c r="CQ28">
        <v>0</v>
      </c>
      <c r="CR28">
        <v>0</v>
      </c>
      <c r="CS28">
        <v>0</v>
      </c>
      <c r="CY28" t="s">
        <v>123</v>
      </c>
      <c r="CZ28" t="s">
        <v>124</v>
      </c>
      <c r="DD28" t="str" cm="1">
        <f t="array" ref="DD28">TEXT(_xlfn.SEQUENCE(1, DATEDIF(AG28, AH28, "m") + 1, AG28, 30), "YYYY-APMM")</f>
        <v>2014-AP11</v>
      </c>
      <c r="DN28">
        <f t="shared" si="0"/>
        <v>0</v>
      </c>
      <c r="DO28">
        <f t="shared" si="1"/>
        <v>0</v>
      </c>
    </row>
    <row r="29" spans="1:119" x14ac:dyDescent="0.35">
      <c r="A29" t="s">
        <v>105</v>
      </c>
      <c r="B29">
        <v>499314</v>
      </c>
      <c r="C29">
        <v>6359</v>
      </c>
      <c r="D29">
        <v>124264</v>
      </c>
      <c r="E29">
        <v>13663</v>
      </c>
      <c r="F29">
        <v>0</v>
      </c>
      <c r="G29" t="s">
        <v>106</v>
      </c>
      <c r="H29" t="s">
        <v>106</v>
      </c>
      <c r="I29" t="s">
        <v>106</v>
      </c>
      <c r="J29" t="s">
        <v>107</v>
      </c>
      <c r="K29" t="s">
        <v>197</v>
      </c>
      <c r="L29" t="s">
        <v>109</v>
      </c>
      <c r="M29" t="s">
        <v>110</v>
      </c>
      <c r="N29" t="s">
        <v>198</v>
      </c>
      <c r="O29" t="s">
        <v>199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D29" s="1">
        <v>41214.333333333336</v>
      </c>
      <c r="AE29" s="1">
        <v>41214.333333333336</v>
      </c>
      <c r="AG29" s="1">
        <v>41214.333333333336</v>
      </c>
      <c r="AH29" s="1">
        <v>41214.333333333336</v>
      </c>
      <c r="AI29" s="1">
        <v>41214.333333333336</v>
      </c>
      <c r="AJ29" s="1">
        <v>41214.333333333336</v>
      </c>
      <c r="AK29" s="1">
        <v>41214.333333333336</v>
      </c>
      <c r="AL29" s="1">
        <v>41214.333333333336</v>
      </c>
      <c r="AM29" s="1">
        <v>41214.333333333336</v>
      </c>
      <c r="AN29" s="1">
        <v>41214.333333333336</v>
      </c>
      <c r="AP29" t="s">
        <v>113</v>
      </c>
      <c r="AU29" t="s">
        <v>200</v>
      </c>
      <c r="AY29" t="s">
        <v>119</v>
      </c>
      <c r="AZ29">
        <v>0</v>
      </c>
      <c r="BA29">
        <v>0</v>
      </c>
      <c r="BD29" s="3">
        <v>41321.660416666666</v>
      </c>
      <c r="BE29" s="3">
        <v>41321.690972222219</v>
      </c>
      <c r="BF29" t="s">
        <v>115</v>
      </c>
      <c r="BG29" t="s">
        <v>115</v>
      </c>
      <c r="CH29">
        <v>540</v>
      </c>
      <c r="CI29">
        <v>28280</v>
      </c>
      <c r="CJ29" t="s">
        <v>106</v>
      </c>
      <c r="CK29" t="s">
        <v>106</v>
      </c>
      <c r="CL29" t="s">
        <v>201</v>
      </c>
      <c r="CM29" t="s">
        <v>202</v>
      </c>
      <c r="CO29">
        <v>124261</v>
      </c>
      <c r="CQ29">
        <v>0</v>
      </c>
      <c r="CR29">
        <v>0</v>
      </c>
      <c r="CS29">
        <v>0</v>
      </c>
      <c r="CY29" t="s">
        <v>123</v>
      </c>
      <c r="CZ29" t="s">
        <v>124</v>
      </c>
      <c r="DD29" t="str" cm="1">
        <f t="array" ref="DD29">TEXT(_xlfn.SEQUENCE(1, DATEDIF(AG29, AH29, "m") + 1, AG29, 30), "YYYY-APMM")</f>
        <v>2012-AP11</v>
      </c>
      <c r="DN29">
        <f t="shared" si="0"/>
        <v>0</v>
      </c>
      <c r="DO29">
        <f t="shared" si="1"/>
        <v>0</v>
      </c>
    </row>
    <row r="30" spans="1:119" x14ac:dyDescent="0.35">
      <c r="A30" t="s">
        <v>105</v>
      </c>
      <c r="B30">
        <v>499315</v>
      </c>
      <c r="C30">
        <v>6359</v>
      </c>
      <c r="D30">
        <v>124264</v>
      </c>
      <c r="E30">
        <v>13662</v>
      </c>
      <c r="F30">
        <v>0</v>
      </c>
      <c r="G30" t="s">
        <v>106</v>
      </c>
      <c r="H30" t="s">
        <v>106</v>
      </c>
      <c r="I30" t="s">
        <v>106</v>
      </c>
      <c r="J30" t="s">
        <v>107</v>
      </c>
      <c r="K30" t="s">
        <v>187</v>
      </c>
      <c r="L30" t="s">
        <v>203</v>
      </c>
      <c r="M30" t="s">
        <v>110</v>
      </c>
      <c r="N30" t="s">
        <v>204</v>
      </c>
      <c r="O30" t="s">
        <v>205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D30" s="1">
        <v>42094.708333333336</v>
      </c>
      <c r="AE30" s="1">
        <v>42094.708333333336</v>
      </c>
      <c r="AG30" s="1">
        <v>42094.708333333336</v>
      </c>
      <c r="AH30" s="1">
        <v>42094.708333333336</v>
      </c>
      <c r="AI30" s="1">
        <v>42094.708333333336</v>
      </c>
      <c r="AJ30" s="1">
        <v>42094.708333333336</v>
      </c>
      <c r="AK30" s="1">
        <v>42094.708333333336</v>
      </c>
      <c r="AL30" s="1">
        <v>42094.708333333336</v>
      </c>
      <c r="AM30" s="1">
        <v>42094.708333333336</v>
      </c>
      <c r="AN30" s="1">
        <v>42094.708333333336</v>
      </c>
      <c r="AP30" t="s">
        <v>113</v>
      </c>
      <c r="AU30" t="s">
        <v>206</v>
      </c>
      <c r="AY30" t="s">
        <v>119</v>
      </c>
      <c r="AZ30">
        <v>0</v>
      </c>
      <c r="BA30">
        <v>0</v>
      </c>
      <c r="BD30" s="3">
        <v>41321.660416666666</v>
      </c>
      <c r="BE30" s="3">
        <v>41321.663888888892</v>
      </c>
      <c r="BF30" t="s">
        <v>115</v>
      </c>
      <c r="BG30" t="s">
        <v>115</v>
      </c>
      <c r="CH30">
        <v>540</v>
      </c>
      <c r="CI30">
        <v>28280</v>
      </c>
      <c r="CJ30" t="s">
        <v>106</v>
      </c>
      <c r="CK30" t="s">
        <v>106</v>
      </c>
      <c r="CL30" t="s">
        <v>201</v>
      </c>
      <c r="CM30" t="s">
        <v>202</v>
      </c>
      <c r="CO30">
        <v>124261</v>
      </c>
      <c r="CQ30">
        <v>0</v>
      </c>
      <c r="CR30">
        <v>0</v>
      </c>
      <c r="CS30">
        <v>0</v>
      </c>
      <c r="CY30" t="s">
        <v>123</v>
      </c>
      <c r="CZ30" t="s">
        <v>124</v>
      </c>
      <c r="DD30" t="str" cm="1">
        <f t="array" ref="DD30">TEXT(_xlfn.SEQUENCE(1, DATEDIF(AG30, AH30, "m") + 1, AG30, 30), "YYYY-APMM")</f>
        <v>2015-AP03</v>
      </c>
      <c r="DN30">
        <f t="shared" si="0"/>
        <v>0</v>
      </c>
      <c r="DO30">
        <f t="shared" si="1"/>
        <v>0</v>
      </c>
    </row>
    <row r="31" spans="1:119" x14ac:dyDescent="0.35">
      <c r="A31" t="s">
        <v>105</v>
      </c>
      <c r="B31">
        <v>499316</v>
      </c>
      <c r="C31">
        <v>6359</v>
      </c>
      <c r="D31">
        <v>124265</v>
      </c>
      <c r="E31">
        <v>13662</v>
      </c>
      <c r="F31">
        <v>0</v>
      </c>
      <c r="G31" t="s">
        <v>106</v>
      </c>
      <c r="H31" t="s">
        <v>106</v>
      </c>
      <c r="I31" t="s">
        <v>106</v>
      </c>
      <c r="J31" t="s">
        <v>107</v>
      </c>
      <c r="K31" t="s">
        <v>187</v>
      </c>
      <c r="L31" t="s">
        <v>109</v>
      </c>
      <c r="M31" t="s">
        <v>110</v>
      </c>
      <c r="N31" t="s">
        <v>207</v>
      </c>
      <c r="O31" t="s">
        <v>208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D31" s="1">
        <v>42094.708333333336</v>
      </c>
      <c r="AE31" s="1">
        <v>42094.708333333336</v>
      </c>
      <c r="AG31" s="1">
        <v>42094.708333333336</v>
      </c>
      <c r="AH31" s="1">
        <v>42094.708333333336</v>
      </c>
      <c r="AI31" s="1">
        <v>42094.708333333336</v>
      </c>
      <c r="AJ31" s="1">
        <v>42094.708333333336</v>
      </c>
      <c r="AK31" s="1">
        <v>42094.708333333336</v>
      </c>
      <c r="AL31" s="1">
        <v>42094.708333333336</v>
      </c>
      <c r="AM31" s="1">
        <v>42094.708333333336</v>
      </c>
      <c r="AN31" s="1">
        <v>42094.708333333336</v>
      </c>
      <c r="AP31" t="s">
        <v>113</v>
      </c>
      <c r="AU31" t="s">
        <v>209</v>
      </c>
      <c r="AY31" t="s">
        <v>119</v>
      </c>
      <c r="AZ31">
        <v>0</v>
      </c>
      <c r="BA31">
        <v>0</v>
      </c>
      <c r="BD31" s="3">
        <v>41321.660416666666</v>
      </c>
      <c r="BE31" s="3">
        <v>41321.663888888892</v>
      </c>
      <c r="BF31" t="s">
        <v>115</v>
      </c>
      <c r="BG31" t="s">
        <v>115</v>
      </c>
      <c r="CH31">
        <v>540</v>
      </c>
      <c r="CI31">
        <v>28290</v>
      </c>
      <c r="CJ31" t="s">
        <v>106</v>
      </c>
      <c r="CK31" t="s">
        <v>106</v>
      </c>
      <c r="CL31" t="s">
        <v>210</v>
      </c>
      <c r="CM31" t="s">
        <v>211</v>
      </c>
      <c r="CO31">
        <v>124261</v>
      </c>
      <c r="CQ31">
        <v>0</v>
      </c>
      <c r="CR31">
        <v>0</v>
      </c>
      <c r="CS31">
        <v>0</v>
      </c>
      <c r="CY31" t="s">
        <v>123</v>
      </c>
      <c r="CZ31" t="s">
        <v>124</v>
      </c>
      <c r="DD31" t="str" cm="1">
        <f t="array" ref="DD31">TEXT(_xlfn.SEQUENCE(1, DATEDIF(AG31, AH31, "m") + 1, AG31, 30), "YYYY-APMM")</f>
        <v>2015-AP03</v>
      </c>
      <c r="DN31">
        <f t="shared" si="0"/>
        <v>0</v>
      </c>
      <c r="DO31">
        <f t="shared" si="1"/>
        <v>0</v>
      </c>
    </row>
    <row r="32" spans="1:119" x14ac:dyDescent="0.35">
      <c r="A32" t="s">
        <v>105</v>
      </c>
      <c r="B32">
        <v>499317</v>
      </c>
      <c r="C32">
        <v>6359</v>
      </c>
      <c r="D32">
        <v>124270</v>
      </c>
      <c r="E32">
        <v>13662</v>
      </c>
      <c r="F32">
        <v>0</v>
      </c>
      <c r="G32" t="s">
        <v>106</v>
      </c>
      <c r="H32" t="s">
        <v>106</v>
      </c>
      <c r="I32" t="s">
        <v>106</v>
      </c>
      <c r="J32" t="s">
        <v>107</v>
      </c>
      <c r="K32" t="s">
        <v>108</v>
      </c>
      <c r="L32" t="s">
        <v>109</v>
      </c>
      <c r="M32" t="s">
        <v>110</v>
      </c>
      <c r="N32" t="s">
        <v>212</v>
      </c>
      <c r="O32" t="s">
        <v>213</v>
      </c>
      <c r="Q32">
        <v>488</v>
      </c>
      <c r="R32">
        <v>280</v>
      </c>
      <c r="S32">
        <v>240</v>
      </c>
      <c r="T32">
        <v>0</v>
      </c>
      <c r="U32">
        <v>0</v>
      </c>
      <c r="V32">
        <v>0</v>
      </c>
      <c r="W32">
        <v>240</v>
      </c>
      <c r="X32">
        <v>0</v>
      </c>
      <c r="Y32">
        <v>0</v>
      </c>
      <c r="Z32">
        <v>0</v>
      </c>
      <c r="AD32" s="1">
        <v>41442.333333333336</v>
      </c>
      <c r="AE32" s="1">
        <v>41476.708333333336</v>
      </c>
      <c r="AG32" s="1">
        <v>41371.333333333336</v>
      </c>
      <c r="AH32" s="1">
        <v>41405.708333333336</v>
      </c>
      <c r="AI32" s="1">
        <v>41371.333333333336</v>
      </c>
      <c r="AJ32" s="1">
        <v>41405.708333333336</v>
      </c>
      <c r="AK32" s="1">
        <v>41371.333333333336</v>
      </c>
      <c r="AL32" s="1">
        <v>41405.708333333336</v>
      </c>
      <c r="AM32" s="1">
        <v>41442.333333333336</v>
      </c>
      <c r="AN32" s="1">
        <v>41476.708333333336</v>
      </c>
      <c r="AP32" t="s">
        <v>113</v>
      </c>
      <c r="AU32" t="s">
        <v>214</v>
      </c>
      <c r="AY32" t="s">
        <v>106</v>
      </c>
      <c r="AZ32">
        <v>0</v>
      </c>
      <c r="BA32">
        <v>0</v>
      </c>
      <c r="BD32" s="3">
        <v>41321.660416666666</v>
      </c>
      <c r="BE32" s="3">
        <v>41321.663888888892</v>
      </c>
      <c r="BF32" t="s">
        <v>115</v>
      </c>
      <c r="BG32" t="s">
        <v>115</v>
      </c>
      <c r="CH32">
        <v>540</v>
      </c>
      <c r="CI32">
        <v>29110</v>
      </c>
      <c r="CJ32" t="s">
        <v>106</v>
      </c>
      <c r="CK32" t="s">
        <v>106</v>
      </c>
      <c r="CL32" t="s">
        <v>215</v>
      </c>
      <c r="CM32" t="s">
        <v>216</v>
      </c>
      <c r="CO32">
        <v>124269</v>
      </c>
      <c r="CQ32">
        <v>0</v>
      </c>
      <c r="CR32">
        <v>0</v>
      </c>
      <c r="CS32">
        <v>0</v>
      </c>
      <c r="CY32" t="s">
        <v>123</v>
      </c>
      <c r="CZ32" t="s">
        <v>124</v>
      </c>
      <c r="DD32" t="str" cm="1">
        <f t="array" ref="DD32:DE32">TEXT(_xlfn.SEQUENCE(1, DATEDIF(AG32, AH32, "m") + 1, AG32, 30), "YYYY-APMM")</f>
        <v>2013-AP04</v>
      </c>
      <c r="DE32" t="str">
        <v>2013-AP05</v>
      </c>
      <c r="DN32">
        <f t="shared" si="0"/>
        <v>0</v>
      </c>
      <c r="DO32">
        <f t="shared" si="1"/>
        <v>0</v>
      </c>
    </row>
    <row r="33" spans="1:119" x14ac:dyDescent="0.35">
      <c r="A33" t="s">
        <v>105</v>
      </c>
      <c r="B33">
        <v>499318</v>
      </c>
      <c r="C33">
        <v>6359</v>
      </c>
      <c r="D33">
        <v>124270</v>
      </c>
      <c r="E33">
        <v>13662</v>
      </c>
      <c r="F33">
        <v>0</v>
      </c>
      <c r="G33" t="s">
        <v>106</v>
      </c>
      <c r="H33" t="s">
        <v>106</v>
      </c>
      <c r="I33" t="s">
        <v>106</v>
      </c>
      <c r="J33" t="s">
        <v>107</v>
      </c>
      <c r="K33" t="s">
        <v>108</v>
      </c>
      <c r="L33" t="s">
        <v>109</v>
      </c>
      <c r="M33" t="s">
        <v>110</v>
      </c>
      <c r="N33" t="s">
        <v>217</v>
      </c>
      <c r="O33" t="s">
        <v>218</v>
      </c>
      <c r="Q33">
        <v>664</v>
      </c>
      <c r="R33">
        <v>320</v>
      </c>
      <c r="S33">
        <v>240</v>
      </c>
      <c r="T33">
        <v>0</v>
      </c>
      <c r="U33">
        <v>0</v>
      </c>
      <c r="V33">
        <v>0</v>
      </c>
      <c r="W33">
        <v>240</v>
      </c>
      <c r="X33">
        <v>0</v>
      </c>
      <c r="Y33">
        <v>0</v>
      </c>
      <c r="Z33">
        <v>0</v>
      </c>
      <c r="AD33" s="1">
        <v>41485.333333333336</v>
      </c>
      <c r="AE33" s="1">
        <v>41522.708333333336</v>
      </c>
      <c r="AG33" s="1">
        <v>41388.333333333336</v>
      </c>
      <c r="AH33" s="1">
        <v>41422.708333333336</v>
      </c>
      <c r="AI33" s="1">
        <v>41388.333333333336</v>
      </c>
      <c r="AJ33" s="1">
        <v>41422.708333333336</v>
      </c>
      <c r="AK33" s="1">
        <v>41388.333333333336</v>
      </c>
      <c r="AL33" s="1">
        <v>41422.708333333336</v>
      </c>
      <c r="AM33" s="1">
        <v>41485.333333333336</v>
      </c>
      <c r="AN33" s="1">
        <v>41522.708333333336</v>
      </c>
      <c r="AP33" t="s">
        <v>113</v>
      </c>
      <c r="AU33" t="s">
        <v>219</v>
      </c>
      <c r="AY33" t="s">
        <v>106</v>
      </c>
      <c r="AZ33">
        <v>0</v>
      </c>
      <c r="BA33">
        <v>0</v>
      </c>
      <c r="BD33" s="3">
        <v>41321.660416666666</v>
      </c>
      <c r="BE33" s="3">
        <v>41321.663888888892</v>
      </c>
      <c r="BF33" t="s">
        <v>115</v>
      </c>
      <c r="BG33" t="s">
        <v>115</v>
      </c>
      <c r="CH33">
        <v>540</v>
      </c>
      <c r="CI33">
        <v>29110</v>
      </c>
      <c r="CJ33" t="s">
        <v>106</v>
      </c>
      <c r="CK33" t="s">
        <v>106</v>
      </c>
      <c r="CL33" t="s">
        <v>215</v>
      </c>
      <c r="CM33" t="s">
        <v>216</v>
      </c>
      <c r="CO33">
        <v>124269</v>
      </c>
      <c r="CQ33">
        <v>0</v>
      </c>
      <c r="CR33">
        <v>0</v>
      </c>
      <c r="CS33">
        <v>0</v>
      </c>
      <c r="CY33" t="s">
        <v>123</v>
      </c>
      <c r="CZ33" t="s">
        <v>124</v>
      </c>
      <c r="DD33" t="str" cm="1">
        <f t="array" ref="DD33:DE33">TEXT(_xlfn.SEQUENCE(1, DATEDIF(AG33, AH33, "m") + 1, AG33, 30), "YYYY-APMM")</f>
        <v>2013-AP04</v>
      </c>
      <c r="DE33" t="str">
        <v>2013-AP05</v>
      </c>
      <c r="DN33">
        <f t="shared" si="0"/>
        <v>0</v>
      </c>
      <c r="DO33">
        <f t="shared" si="1"/>
        <v>0</v>
      </c>
    </row>
    <row r="34" spans="1:119" x14ac:dyDescent="0.35">
      <c r="A34" t="s">
        <v>105</v>
      </c>
      <c r="B34">
        <v>499319</v>
      </c>
      <c r="C34">
        <v>6359</v>
      </c>
      <c r="D34">
        <v>124270</v>
      </c>
      <c r="E34">
        <v>13662</v>
      </c>
      <c r="F34">
        <v>0</v>
      </c>
      <c r="G34" t="s">
        <v>106</v>
      </c>
      <c r="H34" t="s">
        <v>106</v>
      </c>
      <c r="I34" t="s">
        <v>106</v>
      </c>
      <c r="J34" t="s">
        <v>107</v>
      </c>
      <c r="K34" t="s">
        <v>108</v>
      </c>
      <c r="L34" t="s">
        <v>109</v>
      </c>
      <c r="M34" t="s">
        <v>110</v>
      </c>
      <c r="N34" t="s">
        <v>220</v>
      </c>
      <c r="O34" t="s">
        <v>221</v>
      </c>
      <c r="Q34">
        <v>888</v>
      </c>
      <c r="R34">
        <v>232</v>
      </c>
      <c r="S34">
        <v>240</v>
      </c>
      <c r="T34">
        <v>0</v>
      </c>
      <c r="U34">
        <v>0</v>
      </c>
      <c r="V34">
        <v>0</v>
      </c>
      <c r="W34">
        <v>240</v>
      </c>
      <c r="X34">
        <v>0</v>
      </c>
      <c r="Y34">
        <v>0</v>
      </c>
      <c r="Z34">
        <v>0</v>
      </c>
      <c r="AD34" s="1">
        <v>41429.333333333336</v>
      </c>
      <c r="AE34" s="1">
        <v>41463.708333333336</v>
      </c>
      <c r="AG34" s="1">
        <v>41298.333333333336</v>
      </c>
      <c r="AH34" s="1">
        <v>41333.708333333336</v>
      </c>
      <c r="AI34" s="1">
        <v>41298.333333333336</v>
      </c>
      <c r="AJ34" s="1">
        <v>41333.708333333336</v>
      </c>
      <c r="AK34" s="1">
        <v>41298.333333333336</v>
      </c>
      <c r="AL34" s="1">
        <v>41333.708333333336</v>
      </c>
      <c r="AM34" s="1">
        <v>41429.333333333336</v>
      </c>
      <c r="AN34" s="1">
        <v>41463.708333333336</v>
      </c>
      <c r="AP34" t="s">
        <v>113</v>
      </c>
      <c r="AU34" t="s">
        <v>222</v>
      </c>
      <c r="AY34" t="s">
        <v>106</v>
      </c>
      <c r="AZ34">
        <v>0</v>
      </c>
      <c r="BA34">
        <v>0</v>
      </c>
      <c r="BD34" s="3">
        <v>41321.660416666666</v>
      </c>
      <c r="BE34" s="3">
        <v>41321.663888888892</v>
      </c>
      <c r="BF34" t="s">
        <v>115</v>
      </c>
      <c r="BG34" t="s">
        <v>115</v>
      </c>
      <c r="CH34">
        <v>540</v>
      </c>
      <c r="CI34">
        <v>29110</v>
      </c>
      <c r="CJ34" t="s">
        <v>106</v>
      </c>
      <c r="CK34" t="s">
        <v>106</v>
      </c>
      <c r="CL34" t="s">
        <v>215</v>
      </c>
      <c r="CM34" t="s">
        <v>216</v>
      </c>
      <c r="CO34">
        <v>124269</v>
      </c>
      <c r="CQ34">
        <v>0</v>
      </c>
      <c r="CR34">
        <v>0</v>
      </c>
      <c r="CS34">
        <v>0</v>
      </c>
      <c r="CY34" t="s">
        <v>123</v>
      </c>
      <c r="CZ34" t="s">
        <v>124</v>
      </c>
      <c r="DD34" t="str" cm="1">
        <f t="array" ref="DD34:DE34">TEXT(_xlfn.SEQUENCE(1, DATEDIF(AG34, AH34, "m") + 1, AG34, 30), "YYYY-APMM")</f>
        <v>2013-AP01</v>
      </c>
      <c r="DE34" t="str">
        <v>2013-AP02</v>
      </c>
      <c r="DN34">
        <f t="shared" si="0"/>
        <v>0</v>
      </c>
      <c r="DO34">
        <f t="shared" si="1"/>
        <v>0</v>
      </c>
    </row>
    <row r="35" spans="1:119" x14ac:dyDescent="0.35">
      <c r="A35" t="s">
        <v>105</v>
      </c>
      <c r="B35">
        <v>499320</v>
      </c>
      <c r="C35">
        <v>6359</v>
      </c>
      <c r="D35">
        <v>124270</v>
      </c>
      <c r="E35">
        <v>13662</v>
      </c>
      <c r="F35">
        <v>0</v>
      </c>
      <c r="G35" t="s">
        <v>106</v>
      </c>
      <c r="H35" t="s">
        <v>106</v>
      </c>
      <c r="I35" t="s">
        <v>106</v>
      </c>
      <c r="J35" t="s">
        <v>107</v>
      </c>
      <c r="K35" t="s">
        <v>108</v>
      </c>
      <c r="L35" t="s">
        <v>109</v>
      </c>
      <c r="M35" t="s">
        <v>110</v>
      </c>
      <c r="N35" t="s">
        <v>223</v>
      </c>
      <c r="O35" t="s">
        <v>224</v>
      </c>
      <c r="Q35">
        <v>680</v>
      </c>
      <c r="R35">
        <v>192</v>
      </c>
      <c r="S35">
        <v>240</v>
      </c>
      <c r="T35">
        <v>0</v>
      </c>
      <c r="U35">
        <v>0</v>
      </c>
      <c r="V35">
        <v>0</v>
      </c>
      <c r="W35">
        <v>240</v>
      </c>
      <c r="X35">
        <v>0</v>
      </c>
      <c r="Y35">
        <v>0</v>
      </c>
      <c r="Z35">
        <v>0</v>
      </c>
      <c r="AD35" s="1">
        <v>41407.333333333336</v>
      </c>
      <c r="AE35" s="1">
        <v>41441.708333333336</v>
      </c>
      <c r="AG35" s="1">
        <v>41307.333333333336</v>
      </c>
      <c r="AH35" s="1">
        <v>41342.708333333336</v>
      </c>
      <c r="AI35" s="1">
        <v>41307.333333333336</v>
      </c>
      <c r="AJ35" s="1">
        <v>41342.708333333336</v>
      </c>
      <c r="AK35" s="1">
        <v>41307.333333333336</v>
      </c>
      <c r="AL35" s="1">
        <v>41342.708333333336</v>
      </c>
      <c r="AM35" s="1">
        <v>41407.333333333336</v>
      </c>
      <c r="AN35" s="1">
        <v>41441.708333333336</v>
      </c>
      <c r="AP35" t="s">
        <v>113</v>
      </c>
      <c r="AU35" t="s">
        <v>225</v>
      </c>
      <c r="AY35" t="s">
        <v>106</v>
      </c>
      <c r="AZ35">
        <v>0</v>
      </c>
      <c r="BA35">
        <v>0</v>
      </c>
      <c r="BD35" s="3">
        <v>41321.660416666666</v>
      </c>
      <c r="BE35" s="3">
        <v>41321.663888888892</v>
      </c>
      <c r="BF35" t="s">
        <v>115</v>
      </c>
      <c r="BG35" t="s">
        <v>115</v>
      </c>
      <c r="CH35">
        <v>540</v>
      </c>
      <c r="CI35">
        <v>29110</v>
      </c>
      <c r="CJ35" t="s">
        <v>106</v>
      </c>
      <c r="CK35" t="s">
        <v>106</v>
      </c>
      <c r="CL35" t="s">
        <v>215</v>
      </c>
      <c r="CM35" t="s">
        <v>216</v>
      </c>
      <c r="CO35">
        <v>124269</v>
      </c>
      <c r="CQ35">
        <v>0</v>
      </c>
      <c r="CR35">
        <v>0</v>
      </c>
      <c r="CS35">
        <v>0</v>
      </c>
      <c r="CY35" t="s">
        <v>123</v>
      </c>
      <c r="CZ35" t="s">
        <v>124</v>
      </c>
      <c r="DD35" t="str" cm="1">
        <f t="array" ref="DD35:DE35">TEXT(_xlfn.SEQUENCE(1, DATEDIF(AG35, AH35, "m") + 1, AG35, 30), "YYYY-APMM")</f>
        <v>2013-AP02</v>
      </c>
      <c r="DE35" t="str">
        <v>2013-AP03</v>
      </c>
      <c r="DN35">
        <f t="shared" si="0"/>
        <v>0</v>
      </c>
      <c r="DO35">
        <f t="shared" si="1"/>
        <v>0</v>
      </c>
    </row>
    <row r="36" spans="1:119" x14ac:dyDescent="0.35">
      <c r="A36" t="s">
        <v>105</v>
      </c>
      <c r="B36">
        <v>499321</v>
      </c>
      <c r="C36">
        <v>6359</v>
      </c>
      <c r="D36">
        <v>124270</v>
      </c>
      <c r="E36">
        <v>13662</v>
      </c>
      <c r="F36">
        <v>0</v>
      </c>
      <c r="G36" t="s">
        <v>106</v>
      </c>
      <c r="H36" t="s">
        <v>106</v>
      </c>
      <c r="I36" t="s">
        <v>106</v>
      </c>
      <c r="J36" t="s">
        <v>107</v>
      </c>
      <c r="K36" t="s">
        <v>108</v>
      </c>
      <c r="L36" t="s">
        <v>109</v>
      </c>
      <c r="M36" t="s">
        <v>110</v>
      </c>
      <c r="N36" t="s">
        <v>226</v>
      </c>
      <c r="O36" t="s">
        <v>227</v>
      </c>
      <c r="Q36">
        <v>624</v>
      </c>
      <c r="R36">
        <v>288</v>
      </c>
      <c r="S36">
        <v>240</v>
      </c>
      <c r="T36">
        <v>0</v>
      </c>
      <c r="U36">
        <v>0</v>
      </c>
      <c r="V36">
        <v>0</v>
      </c>
      <c r="W36">
        <v>240</v>
      </c>
      <c r="X36">
        <v>0</v>
      </c>
      <c r="Y36">
        <v>0</v>
      </c>
      <c r="Z36">
        <v>0</v>
      </c>
      <c r="AD36" s="1">
        <v>41408.333333333336</v>
      </c>
      <c r="AE36" s="1">
        <v>41442.708333333336</v>
      </c>
      <c r="AG36" s="1">
        <v>41316.333333333336</v>
      </c>
      <c r="AH36" s="1">
        <v>41351.708333333336</v>
      </c>
      <c r="AI36" s="1">
        <v>41316.333333333336</v>
      </c>
      <c r="AJ36" s="1">
        <v>41351.708333333336</v>
      </c>
      <c r="AK36" s="1">
        <v>41316.333333333336</v>
      </c>
      <c r="AL36" s="1">
        <v>41351.708333333336</v>
      </c>
      <c r="AM36" s="1">
        <v>41408.333333333336</v>
      </c>
      <c r="AN36" s="1">
        <v>41442.708333333336</v>
      </c>
      <c r="AP36" t="s">
        <v>113</v>
      </c>
      <c r="AU36" t="s">
        <v>228</v>
      </c>
      <c r="AY36" t="s">
        <v>106</v>
      </c>
      <c r="AZ36">
        <v>0</v>
      </c>
      <c r="BA36">
        <v>0</v>
      </c>
      <c r="BD36" s="3">
        <v>41321.660416666666</v>
      </c>
      <c r="BE36" s="3">
        <v>41321.663888888892</v>
      </c>
      <c r="BF36" t="s">
        <v>115</v>
      </c>
      <c r="BG36" t="s">
        <v>115</v>
      </c>
      <c r="CH36">
        <v>540</v>
      </c>
      <c r="CI36">
        <v>29110</v>
      </c>
      <c r="CJ36" t="s">
        <v>106</v>
      </c>
      <c r="CK36" t="s">
        <v>106</v>
      </c>
      <c r="CL36" t="s">
        <v>215</v>
      </c>
      <c r="CM36" t="s">
        <v>216</v>
      </c>
      <c r="CO36">
        <v>124269</v>
      </c>
      <c r="CQ36">
        <v>0</v>
      </c>
      <c r="CR36">
        <v>0</v>
      </c>
      <c r="CS36">
        <v>0</v>
      </c>
      <c r="CY36" t="s">
        <v>123</v>
      </c>
      <c r="CZ36" t="s">
        <v>124</v>
      </c>
      <c r="DD36" t="str" cm="1">
        <f t="array" ref="DD36:DE36">TEXT(_xlfn.SEQUENCE(1, DATEDIF(AG36, AH36, "m") + 1, AG36, 30), "YYYY-APMM")</f>
        <v>2013-AP02</v>
      </c>
      <c r="DE36" t="str">
        <v>2013-AP03</v>
      </c>
      <c r="DN36">
        <f t="shared" si="0"/>
        <v>0</v>
      </c>
      <c r="DO36">
        <f t="shared" si="1"/>
        <v>0</v>
      </c>
    </row>
    <row r="37" spans="1:119" x14ac:dyDescent="0.35">
      <c r="A37" t="s">
        <v>105</v>
      </c>
      <c r="B37">
        <v>499322</v>
      </c>
      <c r="C37">
        <v>6359</v>
      </c>
      <c r="D37">
        <v>124270</v>
      </c>
      <c r="E37">
        <v>13662</v>
      </c>
      <c r="F37">
        <v>0</v>
      </c>
      <c r="G37" t="s">
        <v>106</v>
      </c>
      <c r="H37" t="s">
        <v>106</v>
      </c>
      <c r="I37" t="s">
        <v>106</v>
      </c>
      <c r="J37" t="s">
        <v>107</v>
      </c>
      <c r="K37" t="s">
        <v>108</v>
      </c>
      <c r="L37" t="s">
        <v>109</v>
      </c>
      <c r="M37" t="s">
        <v>110</v>
      </c>
      <c r="N37" t="s">
        <v>229</v>
      </c>
      <c r="O37" t="s">
        <v>230</v>
      </c>
      <c r="Q37">
        <v>696</v>
      </c>
      <c r="R37">
        <v>288</v>
      </c>
      <c r="S37">
        <v>240</v>
      </c>
      <c r="T37">
        <v>0</v>
      </c>
      <c r="U37">
        <v>0</v>
      </c>
      <c r="V37">
        <v>0</v>
      </c>
      <c r="W37">
        <v>240</v>
      </c>
      <c r="X37">
        <v>0</v>
      </c>
      <c r="Y37">
        <v>0</v>
      </c>
      <c r="Z37">
        <v>0</v>
      </c>
      <c r="AD37" s="1">
        <v>41419.333333333336</v>
      </c>
      <c r="AE37" s="1">
        <v>41452.708333333336</v>
      </c>
      <c r="AG37" s="1">
        <v>41316.333333333336</v>
      </c>
      <c r="AH37" s="1">
        <v>41351.708333333336</v>
      </c>
      <c r="AI37" s="1">
        <v>41316.333333333336</v>
      </c>
      <c r="AJ37" s="1">
        <v>41351.708333333336</v>
      </c>
      <c r="AK37" s="1">
        <v>41316.333333333336</v>
      </c>
      <c r="AL37" s="1">
        <v>41351.708333333336</v>
      </c>
      <c r="AM37" s="1">
        <v>41419.333333333336</v>
      </c>
      <c r="AN37" s="1">
        <v>41452.708333333336</v>
      </c>
      <c r="AP37" t="s">
        <v>113</v>
      </c>
      <c r="AU37" t="s">
        <v>231</v>
      </c>
      <c r="AY37" t="s">
        <v>106</v>
      </c>
      <c r="AZ37">
        <v>0</v>
      </c>
      <c r="BA37">
        <v>0</v>
      </c>
      <c r="BD37" s="3">
        <v>41321.660416666666</v>
      </c>
      <c r="BE37" s="3">
        <v>41321.663888888892</v>
      </c>
      <c r="BF37" t="s">
        <v>115</v>
      </c>
      <c r="BG37" t="s">
        <v>115</v>
      </c>
      <c r="CH37">
        <v>540</v>
      </c>
      <c r="CI37">
        <v>29110</v>
      </c>
      <c r="CJ37" t="s">
        <v>106</v>
      </c>
      <c r="CK37" t="s">
        <v>106</v>
      </c>
      <c r="CL37" t="s">
        <v>215</v>
      </c>
      <c r="CM37" t="s">
        <v>216</v>
      </c>
      <c r="CO37">
        <v>124269</v>
      </c>
      <c r="CQ37">
        <v>0</v>
      </c>
      <c r="CR37">
        <v>0</v>
      </c>
      <c r="CS37">
        <v>0</v>
      </c>
      <c r="CY37" t="s">
        <v>123</v>
      </c>
      <c r="CZ37" t="s">
        <v>124</v>
      </c>
      <c r="DD37" t="str" cm="1">
        <f t="array" ref="DD37:DE37">TEXT(_xlfn.SEQUENCE(1, DATEDIF(AG37, AH37, "m") + 1, AG37, 30), "YYYY-APMM")</f>
        <v>2013-AP02</v>
      </c>
      <c r="DE37" t="str">
        <v>2013-AP03</v>
      </c>
      <c r="DN37">
        <f t="shared" si="0"/>
        <v>0</v>
      </c>
      <c r="DO37">
        <f t="shared" si="1"/>
        <v>0</v>
      </c>
    </row>
    <row r="38" spans="1:119" x14ac:dyDescent="0.35">
      <c r="A38" t="s">
        <v>105</v>
      </c>
      <c r="B38">
        <v>499323</v>
      </c>
      <c r="C38">
        <v>6359</v>
      </c>
      <c r="D38">
        <v>124270</v>
      </c>
      <c r="E38">
        <v>13662</v>
      </c>
      <c r="F38">
        <v>0</v>
      </c>
      <c r="G38" t="s">
        <v>106</v>
      </c>
      <c r="H38" t="s">
        <v>106</v>
      </c>
      <c r="I38" t="s">
        <v>106</v>
      </c>
      <c r="J38" t="s">
        <v>107</v>
      </c>
      <c r="K38" t="s">
        <v>108</v>
      </c>
      <c r="L38" t="s">
        <v>109</v>
      </c>
      <c r="M38" t="s">
        <v>110</v>
      </c>
      <c r="N38" t="s">
        <v>232</v>
      </c>
      <c r="O38" t="s">
        <v>233</v>
      </c>
      <c r="Q38">
        <v>944</v>
      </c>
      <c r="R38">
        <v>288</v>
      </c>
      <c r="S38">
        <v>240</v>
      </c>
      <c r="T38">
        <v>0</v>
      </c>
      <c r="U38">
        <v>0</v>
      </c>
      <c r="V38">
        <v>0</v>
      </c>
      <c r="W38">
        <v>240</v>
      </c>
      <c r="X38">
        <v>0</v>
      </c>
      <c r="Y38">
        <v>0</v>
      </c>
      <c r="Z38">
        <v>0</v>
      </c>
      <c r="AD38" s="1">
        <v>41455.333333333336</v>
      </c>
      <c r="AE38" s="1">
        <v>41489.708333333336</v>
      </c>
      <c r="AG38" s="1">
        <v>41316.333333333336</v>
      </c>
      <c r="AH38" s="1">
        <v>41351.708333333336</v>
      </c>
      <c r="AI38" s="1">
        <v>41316.333333333336</v>
      </c>
      <c r="AJ38" s="1">
        <v>41351.708333333336</v>
      </c>
      <c r="AK38" s="1">
        <v>41316.333333333336</v>
      </c>
      <c r="AL38" s="1">
        <v>41351.708333333336</v>
      </c>
      <c r="AM38" s="1">
        <v>41455.333333333336</v>
      </c>
      <c r="AN38" s="1">
        <v>41489.708333333336</v>
      </c>
      <c r="AP38" t="s">
        <v>113</v>
      </c>
      <c r="AU38" t="s">
        <v>234</v>
      </c>
      <c r="AY38" t="s">
        <v>106</v>
      </c>
      <c r="AZ38">
        <v>0</v>
      </c>
      <c r="BA38">
        <v>0</v>
      </c>
      <c r="BD38" s="3">
        <v>41321.660416666666</v>
      </c>
      <c r="BE38" s="3">
        <v>41321.663888888892</v>
      </c>
      <c r="BF38" t="s">
        <v>115</v>
      </c>
      <c r="BG38" t="s">
        <v>115</v>
      </c>
      <c r="CH38">
        <v>540</v>
      </c>
      <c r="CI38">
        <v>29110</v>
      </c>
      <c r="CJ38" t="s">
        <v>106</v>
      </c>
      <c r="CK38" t="s">
        <v>106</v>
      </c>
      <c r="CL38" t="s">
        <v>215</v>
      </c>
      <c r="CM38" t="s">
        <v>216</v>
      </c>
      <c r="CO38">
        <v>124269</v>
      </c>
      <c r="CQ38">
        <v>0</v>
      </c>
      <c r="CR38">
        <v>0</v>
      </c>
      <c r="CS38">
        <v>0</v>
      </c>
      <c r="CY38" t="s">
        <v>123</v>
      </c>
      <c r="CZ38" t="s">
        <v>124</v>
      </c>
      <c r="DD38" t="str" cm="1">
        <f t="array" ref="DD38:DE38">TEXT(_xlfn.SEQUENCE(1, DATEDIF(AG38, AH38, "m") + 1, AG38, 30), "YYYY-APMM")</f>
        <v>2013-AP02</v>
      </c>
      <c r="DE38" t="str">
        <v>2013-AP03</v>
      </c>
      <c r="DN38">
        <f t="shared" si="0"/>
        <v>0</v>
      </c>
      <c r="DO38">
        <f t="shared" si="1"/>
        <v>0</v>
      </c>
    </row>
    <row r="39" spans="1:119" x14ac:dyDescent="0.35">
      <c r="A39" t="s">
        <v>105</v>
      </c>
      <c r="B39">
        <v>499324</v>
      </c>
      <c r="C39">
        <v>6359</v>
      </c>
      <c r="D39">
        <v>124270</v>
      </c>
      <c r="E39">
        <v>13662</v>
      </c>
      <c r="F39">
        <v>0</v>
      </c>
      <c r="G39" t="s">
        <v>106</v>
      </c>
      <c r="H39" t="s">
        <v>106</v>
      </c>
      <c r="I39" t="s">
        <v>106</v>
      </c>
      <c r="J39" t="s">
        <v>107</v>
      </c>
      <c r="K39" t="s">
        <v>108</v>
      </c>
      <c r="L39" t="s">
        <v>109</v>
      </c>
      <c r="M39" t="s">
        <v>110</v>
      </c>
      <c r="N39" t="s">
        <v>235</v>
      </c>
      <c r="O39" t="s">
        <v>236</v>
      </c>
      <c r="Q39">
        <v>536</v>
      </c>
      <c r="R39">
        <v>280</v>
      </c>
      <c r="S39">
        <v>240</v>
      </c>
      <c r="T39">
        <v>0</v>
      </c>
      <c r="U39">
        <v>0</v>
      </c>
      <c r="V39">
        <v>0</v>
      </c>
      <c r="W39">
        <v>240</v>
      </c>
      <c r="X39">
        <v>0</v>
      </c>
      <c r="Y39">
        <v>0</v>
      </c>
      <c r="Z39">
        <v>0</v>
      </c>
      <c r="AD39" s="1">
        <v>41443.333333333336</v>
      </c>
      <c r="AE39" s="1">
        <v>41477.708333333336</v>
      </c>
      <c r="AG39" s="1">
        <v>41365.333333333336</v>
      </c>
      <c r="AH39" s="1">
        <v>41399.708333333336</v>
      </c>
      <c r="AI39" s="1">
        <v>41365.333333333336</v>
      </c>
      <c r="AJ39" s="1">
        <v>41399.708333333336</v>
      </c>
      <c r="AK39" s="1">
        <v>41365.333333333336</v>
      </c>
      <c r="AL39" s="1">
        <v>41399.708333333336</v>
      </c>
      <c r="AM39" s="1">
        <v>41443.333333333336</v>
      </c>
      <c r="AN39" s="1">
        <v>41477.708333333336</v>
      </c>
      <c r="AP39" t="s">
        <v>113</v>
      </c>
      <c r="AU39" t="s">
        <v>237</v>
      </c>
      <c r="AY39" t="s">
        <v>106</v>
      </c>
      <c r="AZ39">
        <v>0</v>
      </c>
      <c r="BA39">
        <v>0</v>
      </c>
      <c r="BD39" s="3">
        <v>41321.660416666666</v>
      </c>
      <c r="BE39" s="3">
        <v>41321.663888888892</v>
      </c>
      <c r="BF39" t="s">
        <v>115</v>
      </c>
      <c r="BG39" t="s">
        <v>115</v>
      </c>
      <c r="CH39">
        <v>540</v>
      </c>
      <c r="CI39">
        <v>29110</v>
      </c>
      <c r="CJ39" t="s">
        <v>106</v>
      </c>
      <c r="CK39" t="s">
        <v>106</v>
      </c>
      <c r="CL39" t="s">
        <v>215</v>
      </c>
      <c r="CM39" t="s">
        <v>216</v>
      </c>
      <c r="CO39">
        <v>124269</v>
      </c>
      <c r="CQ39">
        <v>0</v>
      </c>
      <c r="CR39">
        <v>0</v>
      </c>
      <c r="CS39">
        <v>0</v>
      </c>
      <c r="CY39" t="s">
        <v>123</v>
      </c>
      <c r="CZ39" t="s">
        <v>124</v>
      </c>
      <c r="DD39" t="str" cm="1">
        <f t="array" ref="DD39:DE39">TEXT(_xlfn.SEQUENCE(1, DATEDIF(AG39, AH39, "m") + 1, AG39, 30), "YYYY-APMM")</f>
        <v>2013-AP04</v>
      </c>
      <c r="DE39" t="str">
        <v>2013-AP05</v>
      </c>
      <c r="DN39">
        <f t="shared" si="0"/>
        <v>0</v>
      </c>
      <c r="DO39">
        <f t="shared" si="1"/>
        <v>0</v>
      </c>
    </row>
    <row r="40" spans="1:119" x14ac:dyDescent="0.35">
      <c r="A40" t="s">
        <v>105</v>
      </c>
      <c r="B40">
        <v>499325</v>
      </c>
      <c r="C40">
        <v>6359</v>
      </c>
      <c r="D40">
        <v>124271</v>
      </c>
      <c r="E40">
        <v>13662</v>
      </c>
      <c r="F40">
        <v>0</v>
      </c>
      <c r="G40" t="s">
        <v>106</v>
      </c>
      <c r="H40" t="s">
        <v>106</v>
      </c>
      <c r="I40" t="s">
        <v>106</v>
      </c>
      <c r="J40" t="s">
        <v>107</v>
      </c>
      <c r="K40" t="s">
        <v>108</v>
      </c>
      <c r="L40" t="s">
        <v>109</v>
      </c>
      <c r="M40" t="s">
        <v>110</v>
      </c>
      <c r="N40" t="s">
        <v>238</v>
      </c>
      <c r="O40" t="s">
        <v>239</v>
      </c>
      <c r="Q40">
        <v>624</v>
      </c>
      <c r="R40">
        <v>0</v>
      </c>
      <c r="S40">
        <v>120</v>
      </c>
      <c r="T40">
        <v>0</v>
      </c>
      <c r="U40">
        <v>30</v>
      </c>
      <c r="V40">
        <v>30</v>
      </c>
      <c r="W40">
        <v>120</v>
      </c>
      <c r="X40">
        <v>0</v>
      </c>
      <c r="Y40">
        <v>0</v>
      </c>
      <c r="Z40">
        <v>0</v>
      </c>
      <c r="AD40" s="1">
        <v>41373.333333333336</v>
      </c>
      <c r="AE40" s="1">
        <v>41389.708333333336</v>
      </c>
      <c r="AG40" s="1">
        <v>41281.333333333336</v>
      </c>
      <c r="AH40" s="1">
        <v>41297.708333333336</v>
      </c>
      <c r="AI40" s="1">
        <v>41281.333333333336</v>
      </c>
      <c r="AJ40" s="1">
        <v>41297.708333333336</v>
      </c>
      <c r="AK40" s="1">
        <v>41281.333333333336</v>
      </c>
      <c r="AL40" s="1">
        <v>41297.708333333336</v>
      </c>
      <c r="AM40" s="1">
        <v>41373.333333333336</v>
      </c>
      <c r="AN40" s="1">
        <v>41389.708333333336</v>
      </c>
      <c r="AP40" t="s">
        <v>113</v>
      </c>
      <c r="AU40" t="s">
        <v>240</v>
      </c>
      <c r="AY40" t="s">
        <v>106</v>
      </c>
      <c r="AZ40">
        <v>0</v>
      </c>
      <c r="BA40">
        <v>0</v>
      </c>
      <c r="BD40" s="3">
        <v>41321.660416666666</v>
      </c>
      <c r="BE40" s="3">
        <v>41321.663888888892</v>
      </c>
      <c r="BF40" t="s">
        <v>115</v>
      </c>
      <c r="BG40" t="s">
        <v>115</v>
      </c>
      <c r="CH40">
        <v>540</v>
      </c>
      <c r="CI40">
        <v>29100</v>
      </c>
      <c r="CJ40" t="s">
        <v>106</v>
      </c>
      <c r="CK40" t="s">
        <v>106</v>
      </c>
      <c r="CL40" t="s">
        <v>241</v>
      </c>
      <c r="CM40" t="s">
        <v>242</v>
      </c>
      <c r="CO40">
        <v>124269</v>
      </c>
      <c r="CQ40">
        <v>0</v>
      </c>
      <c r="CR40">
        <v>0</v>
      </c>
      <c r="CS40">
        <v>0</v>
      </c>
      <c r="CY40" t="s">
        <v>123</v>
      </c>
      <c r="CZ40" t="s">
        <v>124</v>
      </c>
      <c r="DD40" t="str" cm="1">
        <f t="array" ref="DD40">TEXT(_xlfn.SEQUENCE(1, DATEDIF(AG40, AH40, "m") + 1, AG40, 30), "YYYY-APMM")</f>
        <v>2013-AP01</v>
      </c>
      <c r="DN40">
        <f t="shared" si="0"/>
        <v>30</v>
      </c>
      <c r="DO40">
        <f t="shared" si="1"/>
        <v>0</v>
      </c>
    </row>
    <row r="41" spans="1:119" x14ac:dyDescent="0.35">
      <c r="A41" t="s">
        <v>105</v>
      </c>
      <c r="B41">
        <v>499326</v>
      </c>
      <c r="C41">
        <v>6359</v>
      </c>
      <c r="D41">
        <v>124271</v>
      </c>
      <c r="E41">
        <v>13662</v>
      </c>
      <c r="F41">
        <v>0</v>
      </c>
      <c r="G41" t="s">
        <v>106</v>
      </c>
      <c r="H41" t="s">
        <v>106</v>
      </c>
      <c r="I41" t="s">
        <v>106</v>
      </c>
      <c r="J41" t="s">
        <v>107</v>
      </c>
      <c r="K41" t="s">
        <v>108</v>
      </c>
      <c r="L41" t="s">
        <v>109</v>
      </c>
      <c r="M41" t="s">
        <v>110</v>
      </c>
      <c r="N41" t="s">
        <v>243</v>
      </c>
      <c r="O41" t="s">
        <v>244</v>
      </c>
      <c r="Q41">
        <v>664</v>
      </c>
      <c r="R41">
        <v>0</v>
      </c>
      <c r="S41">
        <v>120</v>
      </c>
      <c r="T41">
        <v>0</v>
      </c>
      <c r="U41">
        <v>30</v>
      </c>
      <c r="V41">
        <v>30</v>
      </c>
      <c r="W41">
        <v>120</v>
      </c>
      <c r="X41">
        <v>0</v>
      </c>
      <c r="Y41">
        <v>0</v>
      </c>
      <c r="Z41">
        <v>0</v>
      </c>
      <c r="AD41" s="1">
        <v>41387.333333333336</v>
      </c>
      <c r="AE41" s="1">
        <v>41403.708333333336</v>
      </c>
      <c r="AG41" s="1">
        <v>41289.333333333336</v>
      </c>
      <c r="AH41" s="1">
        <v>41305.708333333336</v>
      </c>
      <c r="AI41" s="1">
        <v>41289.333333333336</v>
      </c>
      <c r="AJ41" s="1">
        <v>41305.708333333336</v>
      </c>
      <c r="AK41" s="1">
        <v>41289.333333333336</v>
      </c>
      <c r="AL41" s="1">
        <v>41305.708333333336</v>
      </c>
      <c r="AM41" s="1">
        <v>41387.333333333336</v>
      </c>
      <c r="AN41" s="1">
        <v>41403.708333333336</v>
      </c>
      <c r="AP41" t="s">
        <v>113</v>
      </c>
      <c r="AU41" t="s">
        <v>245</v>
      </c>
      <c r="AY41" t="s">
        <v>106</v>
      </c>
      <c r="AZ41">
        <v>0</v>
      </c>
      <c r="BA41">
        <v>0</v>
      </c>
      <c r="BD41" s="3">
        <v>41321.660416666666</v>
      </c>
      <c r="BE41" s="3">
        <v>41321.663888888892</v>
      </c>
      <c r="BF41" t="s">
        <v>115</v>
      </c>
      <c r="BG41" t="s">
        <v>115</v>
      </c>
      <c r="CH41">
        <v>540</v>
      </c>
      <c r="CI41">
        <v>29100</v>
      </c>
      <c r="CJ41" t="s">
        <v>106</v>
      </c>
      <c r="CK41" t="s">
        <v>106</v>
      </c>
      <c r="CL41" t="s">
        <v>241</v>
      </c>
      <c r="CM41" t="s">
        <v>242</v>
      </c>
      <c r="CO41">
        <v>124269</v>
      </c>
      <c r="CQ41">
        <v>0</v>
      </c>
      <c r="CR41">
        <v>0</v>
      </c>
      <c r="CS41">
        <v>0</v>
      </c>
      <c r="CY41" t="s">
        <v>123</v>
      </c>
      <c r="CZ41" t="s">
        <v>124</v>
      </c>
      <c r="DD41" t="str" cm="1">
        <f t="array" ref="DD41">TEXT(_xlfn.SEQUENCE(1, DATEDIF(AG41, AH41, "m") + 1, AG41, 30), "YYYY-APMM")</f>
        <v>2013-AP01</v>
      </c>
      <c r="DN41">
        <f t="shared" si="0"/>
        <v>30</v>
      </c>
      <c r="DO41">
        <f t="shared" si="1"/>
        <v>0</v>
      </c>
    </row>
    <row r="42" spans="1:119" x14ac:dyDescent="0.35">
      <c r="A42" t="s">
        <v>105</v>
      </c>
      <c r="B42">
        <v>499327</v>
      </c>
      <c r="C42">
        <v>6359</v>
      </c>
      <c r="D42">
        <v>124271</v>
      </c>
      <c r="E42">
        <v>13662</v>
      </c>
      <c r="F42">
        <v>0</v>
      </c>
      <c r="G42" t="s">
        <v>106</v>
      </c>
      <c r="H42" t="s">
        <v>106</v>
      </c>
      <c r="I42" t="s">
        <v>106</v>
      </c>
      <c r="J42" t="s">
        <v>107</v>
      </c>
      <c r="K42" t="s">
        <v>108</v>
      </c>
      <c r="L42" t="s">
        <v>109</v>
      </c>
      <c r="M42" t="s">
        <v>110</v>
      </c>
      <c r="N42" t="s">
        <v>246</v>
      </c>
      <c r="O42" t="s">
        <v>247</v>
      </c>
      <c r="Q42">
        <v>624</v>
      </c>
      <c r="R42">
        <v>0</v>
      </c>
      <c r="S42">
        <v>120</v>
      </c>
      <c r="T42">
        <v>0</v>
      </c>
      <c r="U42">
        <v>30</v>
      </c>
      <c r="V42">
        <v>30</v>
      </c>
      <c r="W42">
        <v>120</v>
      </c>
      <c r="X42">
        <v>0</v>
      </c>
      <c r="Y42">
        <v>0</v>
      </c>
      <c r="Z42">
        <v>0</v>
      </c>
      <c r="AD42" s="1">
        <v>41391.333333333336</v>
      </c>
      <c r="AE42" s="1">
        <v>41407.708333333336</v>
      </c>
      <c r="AG42" s="1">
        <v>41298.333333333336</v>
      </c>
      <c r="AH42" s="1">
        <v>41315.708333333336</v>
      </c>
      <c r="AI42" s="1">
        <v>41298.333333333336</v>
      </c>
      <c r="AJ42" s="1">
        <v>41315.708333333336</v>
      </c>
      <c r="AK42" s="1">
        <v>41298.333333333336</v>
      </c>
      <c r="AL42" s="1">
        <v>41315.708333333336</v>
      </c>
      <c r="AM42" s="1">
        <v>41391.333333333336</v>
      </c>
      <c r="AN42" s="1">
        <v>41407.708333333336</v>
      </c>
      <c r="AP42" t="s">
        <v>113</v>
      </c>
      <c r="AU42" t="s">
        <v>248</v>
      </c>
      <c r="AY42" t="s">
        <v>106</v>
      </c>
      <c r="AZ42">
        <v>0</v>
      </c>
      <c r="BA42">
        <v>0</v>
      </c>
      <c r="BD42" s="3">
        <v>41321.660416666666</v>
      </c>
      <c r="BE42" s="3">
        <v>41321.663888888892</v>
      </c>
      <c r="BF42" t="s">
        <v>115</v>
      </c>
      <c r="BG42" t="s">
        <v>115</v>
      </c>
      <c r="CH42">
        <v>540</v>
      </c>
      <c r="CI42">
        <v>29100</v>
      </c>
      <c r="CJ42" t="s">
        <v>106</v>
      </c>
      <c r="CK42" t="s">
        <v>106</v>
      </c>
      <c r="CL42" t="s">
        <v>241</v>
      </c>
      <c r="CM42" t="s">
        <v>242</v>
      </c>
      <c r="CO42">
        <v>124269</v>
      </c>
      <c r="CQ42">
        <v>0</v>
      </c>
      <c r="CR42">
        <v>0</v>
      </c>
      <c r="CS42">
        <v>0</v>
      </c>
      <c r="CY42" t="s">
        <v>123</v>
      </c>
      <c r="CZ42" t="s">
        <v>124</v>
      </c>
      <c r="DD42" t="str" cm="1">
        <f t="array" ref="DD42">TEXT(_xlfn.SEQUENCE(1, DATEDIF(AG42, AH42, "m") + 1, AG42, 30), "YYYY-APMM")</f>
        <v>2013-AP01</v>
      </c>
      <c r="DN42">
        <f t="shared" si="0"/>
        <v>30</v>
      </c>
      <c r="DO42">
        <f t="shared" si="1"/>
        <v>0</v>
      </c>
    </row>
    <row r="43" spans="1:119" x14ac:dyDescent="0.35">
      <c r="A43" t="s">
        <v>105</v>
      </c>
      <c r="B43">
        <v>499328</v>
      </c>
      <c r="C43">
        <v>6359</v>
      </c>
      <c r="D43">
        <v>124271</v>
      </c>
      <c r="E43">
        <v>13662</v>
      </c>
      <c r="F43">
        <v>0</v>
      </c>
      <c r="G43" t="s">
        <v>106</v>
      </c>
      <c r="H43" t="s">
        <v>106</v>
      </c>
      <c r="I43" t="s">
        <v>106</v>
      </c>
      <c r="J43" t="s">
        <v>107</v>
      </c>
      <c r="K43" t="s">
        <v>108</v>
      </c>
      <c r="L43" t="s">
        <v>109</v>
      </c>
      <c r="M43" t="s">
        <v>110</v>
      </c>
      <c r="N43" t="s">
        <v>249</v>
      </c>
      <c r="O43" t="s">
        <v>250</v>
      </c>
      <c r="Q43">
        <v>696</v>
      </c>
      <c r="R43">
        <v>0</v>
      </c>
      <c r="S43">
        <v>120</v>
      </c>
      <c r="T43">
        <v>0</v>
      </c>
      <c r="U43">
        <v>30</v>
      </c>
      <c r="V43">
        <v>30</v>
      </c>
      <c r="W43">
        <v>120</v>
      </c>
      <c r="X43">
        <v>0</v>
      </c>
      <c r="Y43">
        <v>0</v>
      </c>
      <c r="Z43">
        <v>0</v>
      </c>
      <c r="AD43" s="1">
        <v>41401.333333333336</v>
      </c>
      <c r="AE43" s="1">
        <v>41417.708333333336</v>
      </c>
      <c r="AG43" s="1">
        <v>41298.333333333336</v>
      </c>
      <c r="AH43" s="1">
        <v>41315.708333333336</v>
      </c>
      <c r="AI43" s="1">
        <v>41298.333333333336</v>
      </c>
      <c r="AJ43" s="1">
        <v>41315.708333333336</v>
      </c>
      <c r="AK43" s="1">
        <v>41298.333333333336</v>
      </c>
      <c r="AL43" s="1">
        <v>41315.708333333336</v>
      </c>
      <c r="AM43" s="1">
        <v>41401.333333333336</v>
      </c>
      <c r="AN43" s="1">
        <v>41417.708333333336</v>
      </c>
      <c r="AP43" t="s">
        <v>113</v>
      </c>
      <c r="AU43" t="s">
        <v>251</v>
      </c>
      <c r="AY43" t="s">
        <v>106</v>
      </c>
      <c r="AZ43">
        <v>0</v>
      </c>
      <c r="BA43">
        <v>0</v>
      </c>
      <c r="BD43" s="3">
        <v>41321.660416666666</v>
      </c>
      <c r="BE43" s="3">
        <v>41321.663888888892</v>
      </c>
      <c r="BF43" t="s">
        <v>115</v>
      </c>
      <c r="BG43" t="s">
        <v>115</v>
      </c>
      <c r="CH43">
        <v>540</v>
      </c>
      <c r="CI43">
        <v>29100</v>
      </c>
      <c r="CJ43" t="s">
        <v>106</v>
      </c>
      <c r="CK43" t="s">
        <v>106</v>
      </c>
      <c r="CL43" t="s">
        <v>241</v>
      </c>
      <c r="CM43" t="s">
        <v>242</v>
      </c>
      <c r="CO43">
        <v>124269</v>
      </c>
      <c r="CQ43">
        <v>0</v>
      </c>
      <c r="CR43">
        <v>0</v>
      </c>
      <c r="CS43">
        <v>0</v>
      </c>
      <c r="CY43" t="s">
        <v>123</v>
      </c>
      <c r="CZ43" t="s">
        <v>124</v>
      </c>
      <c r="DD43" t="str" cm="1">
        <f t="array" ref="DD43">TEXT(_xlfn.SEQUENCE(1, DATEDIF(AG43, AH43, "m") + 1, AG43, 30), "YYYY-APMM")</f>
        <v>2013-AP01</v>
      </c>
      <c r="DN43">
        <f t="shared" si="0"/>
        <v>30</v>
      </c>
      <c r="DO43">
        <f t="shared" si="1"/>
        <v>0</v>
      </c>
    </row>
    <row r="44" spans="1:119" x14ac:dyDescent="0.35">
      <c r="A44" t="s">
        <v>105</v>
      </c>
      <c r="B44">
        <v>499329</v>
      </c>
      <c r="C44">
        <v>6359</v>
      </c>
      <c r="D44">
        <v>124271</v>
      </c>
      <c r="E44">
        <v>13662</v>
      </c>
      <c r="F44">
        <v>0</v>
      </c>
      <c r="G44" t="s">
        <v>106</v>
      </c>
      <c r="H44" t="s">
        <v>106</v>
      </c>
      <c r="I44" t="s">
        <v>106</v>
      </c>
      <c r="J44" t="s">
        <v>107</v>
      </c>
      <c r="K44" t="s">
        <v>108</v>
      </c>
      <c r="L44" t="s">
        <v>109</v>
      </c>
      <c r="M44" t="s">
        <v>110</v>
      </c>
      <c r="N44" t="s">
        <v>252</v>
      </c>
      <c r="O44" t="s">
        <v>253</v>
      </c>
      <c r="Q44">
        <v>944</v>
      </c>
      <c r="R44">
        <v>0</v>
      </c>
      <c r="S44">
        <v>120</v>
      </c>
      <c r="T44">
        <v>0</v>
      </c>
      <c r="U44">
        <v>30</v>
      </c>
      <c r="V44">
        <v>30</v>
      </c>
      <c r="W44">
        <v>120</v>
      </c>
      <c r="X44">
        <v>0</v>
      </c>
      <c r="Y44">
        <v>0</v>
      </c>
      <c r="Z44">
        <v>0</v>
      </c>
      <c r="AD44" s="1">
        <v>41437.333333333336</v>
      </c>
      <c r="AE44" s="1">
        <v>41454.708333333336</v>
      </c>
      <c r="AG44" s="1">
        <v>41298.333333333336</v>
      </c>
      <c r="AH44" s="1">
        <v>41315.708333333336</v>
      </c>
      <c r="AI44" s="1">
        <v>41298.333333333336</v>
      </c>
      <c r="AJ44" s="1">
        <v>41315.708333333336</v>
      </c>
      <c r="AK44" s="1">
        <v>41298.333333333336</v>
      </c>
      <c r="AL44" s="1">
        <v>41315.708333333336</v>
      </c>
      <c r="AM44" s="1">
        <v>41437.333333333336</v>
      </c>
      <c r="AN44" s="1">
        <v>41454.708333333336</v>
      </c>
      <c r="AP44" t="s">
        <v>113</v>
      </c>
      <c r="AU44" t="s">
        <v>254</v>
      </c>
      <c r="AY44" t="s">
        <v>106</v>
      </c>
      <c r="AZ44">
        <v>0</v>
      </c>
      <c r="BA44">
        <v>0</v>
      </c>
      <c r="BD44" s="3">
        <v>41321.660416666666</v>
      </c>
      <c r="BE44" s="3">
        <v>41321.663888888892</v>
      </c>
      <c r="BF44" t="s">
        <v>115</v>
      </c>
      <c r="BG44" t="s">
        <v>115</v>
      </c>
      <c r="CH44">
        <v>540</v>
      </c>
      <c r="CI44">
        <v>29100</v>
      </c>
      <c r="CJ44" t="s">
        <v>106</v>
      </c>
      <c r="CK44" t="s">
        <v>106</v>
      </c>
      <c r="CL44" t="s">
        <v>241</v>
      </c>
      <c r="CM44" t="s">
        <v>242</v>
      </c>
      <c r="CO44">
        <v>124269</v>
      </c>
      <c r="CQ44">
        <v>0</v>
      </c>
      <c r="CR44">
        <v>0</v>
      </c>
      <c r="CS44">
        <v>0</v>
      </c>
      <c r="CY44" t="s">
        <v>123</v>
      </c>
      <c r="CZ44" t="s">
        <v>124</v>
      </c>
      <c r="DD44" t="str" cm="1">
        <f t="array" ref="DD44">TEXT(_xlfn.SEQUENCE(1, DATEDIF(AG44, AH44, "m") + 1, AG44, 30), "YYYY-APMM")</f>
        <v>2013-AP01</v>
      </c>
      <c r="DN44">
        <f t="shared" si="0"/>
        <v>30</v>
      </c>
      <c r="DO44">
        <f t="shared" si="1"/>
        <v>0</v>
      </c>
    </row>
    <row r="45" spans="1:119" x14ac:dyDescent="0.35">
      <c r="A45" t="s">
        <v>105</v>
      </c>
      <c r="B45">
        <v>499330</v>
      </c>
      <c r="C45">
        <v>6359</v>
      </c>
      <c r="D45">
        <v>124271</v>
      </c>
      <c r="E45">
        <v>13662</v>
      </c>
      <c r="F45">
        <v>0</v>
      </c>
      <c r="G45" t="s">
        <v>106</v>
      </c>
      <c r="H45" t="s">
        <v>106</v>
      </c>
      <c r="I45" t="s">
        <v>106</v>
      </c>
      <c r="J45" t="s">
        <v>107</v>
      </c>
      <c r="K45" t="s">
        <v>108</v>
      </c>
      <c r="L45" t="s">
        <v>109</v>
      </c>
      <c r="M45" t="s">
        <v>110</v>
      </c>
      <c r="N45" t="s">
        <v>255</v>
      </c>
      <c r="O45" t="s">
        <v>256</v>
      </c>
      <c r="Q45">
        <v>536</v>
      </c>
      <c r="R45">
        <v>0</v>
      </c>
      <c r="S45">
        <v>120</v>
      </c>
      <c r="T45">
        <v>0</v>
      </c>
      <c r="U45">
        <v>20</v>
      </c>
      <c r="V45">
        <v>20</v>
      </c>
      <c r="W45">
        <v>120</v>
      </c>
      <c r="X45">
        <v>0</v>
      </c>
      <c r="Y45">
        <v>0</v>
      </c>
      <c r="Z45">
        <v>0</v>
      </c>
      <c r="AD45" s="1">
        <v>41426.333333333336</v>
      </c>
      <c r="AE45" s="1">
        <v>41442.708333333336</v>
      </c>
      <c r="AG45" s="1">
        <v>41347.333333333336</v>
      </c>
      <c r="AH45" s="1">
        <v>41364.708333333336</v>
      </c>
      <c r="AI45" s="1">
        <v>41347.333333333336</v>
      </c>
      <c r="AJ45" s="1">
        <v>41364.708333333336</v>
      </c>
      <c r="AK45" s="1">
        <v>41347.333333333336</v>
      </c>
      <c r="AL45" s="1">
        <v>41364.708333333336</v>
      </c>
      <c r="AM45" s="1">
        <v>41426.333333333336</v>
      </c>
      <c r="AN45" s="1">
        <v>41442.708333333336</v>
      </c>
      <c r="AP45" t="s">
        <v>113</v>
      </c>
      <c r="AU45" t="s">
        <v>257</v>
      </c>
      <c r="AY45" t="s">
        <v>106</v>
      </c>
      <c r="AZ45">
        <v>0</v>
      </c>
      <c r="BA45">
        <v>0</v>
      </c>
      <c r="BD45" s="3">
        <v>41321.660416666666</v>
      </c>
      <c r="BE45" s="3">
        <v>41321.663888888892</v>
      </c>
      <c r="BF45" t="s">
        <v>115</v>
      </c>
      <c r="BG45" t="s">
        <v>115</v>
      </c>
      <c r="CH45">
        <v>540</v>
      </c>
      <c r="CI45">
        <v>29100</v>
      </c>
      <c r="CJ45" t="s">
        <v>106</v>
      </c>
      <c r="CK45" t="s">
        <v>106</v>
      </c>
      <c r="CL45" t="s">
        <v>241</v>
      </c>
      <c r="CM45" t="s">
        <v>242</v>
      </c>
      <c r="CO45">
        <v>124269</v>
      </c>
      <c r="CQ45">
        <v>0</v>
      </c>
      <c r="CR45">
        <v>0</v>
      </c>
      <c r="CS45">
        <v>0</v>
      </c>
      <c r="CY45" t="s">
        <v>123</v>
      </c>
      <c r="CZ45" t="s">
        <v>124</v>
      </c>
      <c r="DD45" t="str" cm="1">
        <f t="array" ref="DD45">TEXT(_xlfn.SEQUENCE(1, DATEDIF(AG45, AH45, "m") + 1, AG45, 30), "YYYY-APMM")</f>
        <v>2013-AP03</v>
      </c>
      <c r="DN45">
        <f t="shared" si="0"/>
        <v>20</v>
      </c>
      <c r="DO45">
        <f t="shared" si="1"/>
        <v>0</v>
      </c>
    </row>
    <row r="46" spans="1:119" x14ac:dyDescent="0.35">
      <c r="A46" t="s">
        <v>105</v>
      </c>
      <c r="B46">
        <v>499331</v>
      </c>
      <c r="C46">
        <v>6359</v>
      </c>
      <c r="D46">
        <v>124271</v>
      </c>
      <c r="E46">
        <v>13662</v>
      </c>
      <c r="F46">
        <v>0</v>
      </c>
      <c r="G46" t="s">
        <v>106</v>
      </c>
      <c r="H46" t="s">
        <v>106</v>
      </c>
      <c r="I46" t="s">
        <v>106</v>
      </c>
      <c r="J46" t="s">
        <v>107</v>
      </c>
      <c r="K46" t="s">
        <v>108</v>
      </c>
      <c r="L46" t="s">
        <v>109</v>
      </c>
      <c r="M46" t="s">
        <v>110</v>
      </c>
      <c r="N46" t="s">
        <v>258</v>
      </c>
      <c r="O46" t="s">
        <v>259</v>
      </c>
      <c r="Q46">
        <v>488</v>
      </c>
      <c r="R46">
        <v>0</v>
      </c>
      <c r="S46">
        <v>120</v>
      </c>
      <c r="T46">
        <v>0</v>
      </c>
      <c r="U46">
        <v>20</v>
      </c>
      <c r="V46">
        <v>20</v>
      </c>
      <c r="W46">
        <v>120</v>
      </c>
      <c r="X46">
        <v>0</v>
      </c>
      <c r="Y46">
        <v>0</v>
      </c>
      <c r="Z46">
        <v>0</v>
      </c>
      <c r="AD46" s="1">
        <v>41424.333333333336</v>
      </c>
      <c r="AE46" s="1">
        <v>41441.708333333336</v>
      </c>
      <c r="AG46" s="1">
        <v>41353.333333333336</v>
      </c>
      <c r="AH46" s="1">
        <v>41370.708333333336</v>
      </c>
      <c r="AI46" s="1">
        <v>41353.333333333336</v>
      </c>
      <c r="AJ46" s="1">
        <v>41370.708333333336</v>
      </c>
      <c r="AK46" s="1">
        <v>41353.333333333336</v>
      </c>
      <c r="AL46" s="1">
        <v>41370.708333333336</v>
      </c>
      <c r="AM46" s="1">
        <v>41424.333333333336</v>
      </c>
      <c r="AN46" s="1">
        <v>41441.708333333336</v>
      </c>
      <c r="AP46" t="s">
        <v>113</v>
      </c>
      <c r="AU46" t="s">
        <v>260</v>
      </c>
      <c r="AY46" t="s">
        <v>106</v>
      </c>
      <c r="AZ46">
        <v>0</v>
      </c>
      <c r="BA46">
        <v>0</v>
      </c>
      <c r="BD46" s="3">
        <v>41321.660416666666</v>
      </c>
      <c r="BE46" s="3">
        <v>41321.663888888892</v>
      </c>
      <c r="BF46" t="s">
        <v>115</v>
      </c>
      <c r="BG46" t="s">
        <v>115</v>
      </c>
      <c r="CH46">
        <v>540</v>
      </c>
      <c r="CI46">
        <v>29100</v>
      </c>
      <c r="CJ46" t="s">
        <v>106</v>
      </c>
      <c r="CK46" t="s">
        <v>106</v>
      </c>
      <c r="CL46" t="s">
        <v>241</v>
      </c>
      <c r="CM46" t="s">
        <v>242</v>
      </c>
      <c r="CO46">
        <v>124269</v>
      </c>
      <c r="CQ46">
        <v>0</v>
      </c>
      <c r="CR46">
        <v>0</v>
      </c>
      <c r="CS46">
        <v>0</v>
      </c>
      <c r="CY46" t="s">
        <v>123</v>
      </c>
      <c r="CZ46" t="s">
        <v>124</v>
      </c>
      <c r="DD46" t="str" cm="1">
        <f t="array" ref="DD46">TEXT(_xlfn.SEQUENCE(1, DATEDIF(AG46, AH46, "m") + 1, AG46, 30), "YYYY-APMM")</f>
        <v>2013-AP03</v>
      </c>
      <c r="DN46">
        <f t="shared" si="0"/>
        <v>20</v>
      </c>
      <c r="DO46">
        <f t="shared" si="1"/>
        <v>0</v>
      </c>
    </row>
    <row r="47" spans="1:119" x14ac:dyDescent="0.35">
      <c r="A47" t="s">
        <v>105</v>
      </c>
      <c r="B47">
        <v>499332</v>
      </c>
      <c r="C47">
        <v>6359</v>
      </c>
      <c r="D47">
        <v>124271</v>
      </c>
      <c r="E47">
        <v>13662</v>
      </c>
      <c r="F47">
        <v>0</v>
      </c>
      <c r="G47" t="s">
        <v>106</v>
      </c>
      <c r="H47" t="s">
        <v>106</v>
      </c>
      <c r="I47" t="s">
        <v>106</v>
      </c>
      <c r="J47" t="s">
        <v>107</v>
      </c>
      <c r="K47" t="s">
        <v>108</v>
      </c>
      <c r="L47" t="s">
        <v>109</v>
      </c>
      <c r="M47" t="s">
        <v>110</v>
      </c>
      <c r="N47" t="s">
        <v>261</v>
      </c>
      <c r="O47" t="s">
        <v>262</v>
      </c>
      <c r="Q47">
        <v>664</v>
      </c>
      <c r="R47">
        <v>0</v>
      </c>
      <c r="S47">
        <v>120</v>
      </c>
      <c r="T47">
        <v>0</v>
      </c>
      <c r="U47">
        <v>30</v>
      </c>
      <c r="V47">
        <v>30</v>
      </c>
      <c r="W47">
        <v>120</v>
      </c>
      <c r="X47">
        <v>0</v>
      </c>
      <c r="Y47">
        <v>0</v>
      </c>
      <c r="Z47">
        <v>0</v>
      </c>
      <c r="AD47" s="1">
        <v>41468.333333333336</v>
      </c>
      <c r="AE47" s="1">
        <v>41484.708333333336</v>
      </c>
      <c r="AG47" s="1">
        <v>41371.333333333336</v>
      </c>
      <c r="AH47" s="1">
        <v>41387.708333333336</v>
      </c>
      <c r="AI47" s="1">
        <v>41371.333333333336</v>
      </c>
      <c r="AJ47" s="1">
        <v>41387.708333333336</v>
      </c>
      <c r="AK47" s="1">
        <v>41371.333333333336</v>
      </c>
      <c r="AL47" s="1">
        <v>41387.708333333336</v>
      </c>
      <c r="AM47" s="1">
        <v>41468.333333333336</v>
      </c>
      <c r="AN47" s="1">
        <v>41484.708333333336</v>
      </c>
      <c r="AP47" t="s">
        <v>113</v>
      </c>
      <c r="AU47" t="s">
        <v>263</v>
      </c>
      <c r="AY47" t="s">
        <v>106</v>
      </c>
      <c r="AZ47">
        <v>0</v>
      </c>
      <c r="BA47">
        <v>0</v>
      </c>
      <c r="BD47" s="3">
        <v>41321.660416666666</v>
      </c>
      <c r="BE47" s="3">
        <v>41321.663888888892</v>
      </c>
      <c r="BF47" t="s">
        <v>115</v>
      </c>
      <c r="BG47" t="s">
        <v>115</v>
      </c>
      <c r="CH47">
        <v>540</v>
      </c>
      <c r="CI47">
        <v>29100</v>
      </c>
      <c r="CJ47" t="s">
        <v>106</v>
      </c>
      <c r="CK47" t="s">
        <v>106</v>
      </c>
      <c r="CL47" t="s">
        <v>241</v>
      </c>
      <c r="CM47" t="s">
        <v>242</v>
      </c>
      <c r="CO47">
        <v>124269</v>
      </c>
      <c r="CQ47">
        <v>0</v>
      </c>
      <c r="CR47">
        <v>0</v>
      </c>
      <c r="CS47">
        <v>0</v>
      </c>
      <c r="CY47" t="s">
        <v>123</v>
      </c>
      <c r="CZ47" t="s">
        <v>124</v>
      </c>
      <c r="DD47" t="str" cm="1">
        <f t="array" ref="DD47">TEXT(_xlfn.SEQUENCE(1, DATEDIF(AG47, AH47, "m") + 1, AG47, 30), "YYYY-APMM")</f>
        <v>2013-AP04</v>
      </c>
      <c r="DN47">
        <f t="shared" si="0"/>
        <v>30</v>
      </c>
      <c r="DO47">
        <f t="shared" si="1"/>
        <v>0</v>
      </c>
    </row>
    <row r="48" spans="1:119" x14ac:dyDescent="0.35">
      <c r="A48" t="s">
        <v>105</v>
      </c>
      <c r="B48">
        <v>499333</v>
      </c>
      <c r="C48">
        <v>6359</v>
      </c>
      <c r="D48">
        <v>124273</v>
      </c>
      <c r="E48">
        <v>13662</v>
      </c>
      <c r="F48">
        <v>0</v>
      </c>
      <c r="G48" t="s">
        <v>106</v>
      </c>
      <c r="H48" t="s">
        <v>106</v>
      </c>
      <c r="I48" t="s">
        <v>106</v>
      </c>
      <c r="J48" t="s">
        <v>107</v>
      </c>
      <c r="K48" t="s">
        <v>108</v>
      </c>
      <c r="L48" t="s">
        <v>109</v>
      </c>
      <c r="M48" t="s">
        <v>110</v>
      </c>
      <c r="N48" t="s">
        <v>264</v>
      </c>
      <c r="O48" t="s">
        <v>265</v>
      </c>
      <c r="Q48">
        <v>424</v>
      </c>
      <c r="R48">
        <v>0</v>
      </c>
      <c r="S48">
        <v>120</v>
      </c>
      <c r="T48">
        <v>0</v>
      </c>
      <c r="U48">
        <v>20</v>
      </c>
      <c r="V48">
        <v>20</v>
      </c>
      <c r="W48">
        <v>120</v>
      </c>
      <c r="X48">
        <v>0</v>
      </c>
      <c r="Y48">
        <v>0</v>
      </c>
      <c r="Z48">
        <v>0</v>
      </c>
      <c r="AD48" s="1">
        <v>41388.333333333336</v>
      </c>
      <c r="AE48" s="1">
        <v>41405.708333333336</v>
      </c>
      <c r="AG48" s="1">
        <v>41326.333333333336</v>
      </c>
      <c r="AH48" s="1">
        <v>41343.708333333336</v>
      </c>
      <c r="AI48" s="1">
        <v>41326.333333333336</v>
      </c>
      <c r="AJ48" s="1">
        <v>41343.708333333336</v>
      </c>
      <c r="AK48" s="1">
        <v>41326.333333333336</v>
      </c>
      <c r="AL48" s="1">
        <v>41343.708333333336</v>
      </c>
      <c r="AM48" s="1">
        <v>41388.333333333336</v>
      </c>
      <c r="AN48" s="1">
        <v>41405.708333333336</v>
      </c>
      <c r="AP48" t="s">
        <v>113</v>
      </c>
      <c r="AU48" t="s">
        <v>266</v>
      </c>
      <c r="AY48" t="s">
        <v>106</v>
      </c>
      <c r="AZ48">
        <v>0</v>
      </c>
      <c r="BA48">
        <v>0</v>
      </c>
      <c r="BD48" s="3">
        <v>41321.660416666666</v>
      </c>
      <c r="BE48" s="3">
        <v>41321.663888888892</v>
      </c>
      <c r="BF48" t="s">
        <v>115</v>
      </c>
      <c r="BG48" t="s">
        <v>115</v>
      </c>
      <c r="CH48">
        <v>540</v>
      </c>
      <c r="CI48">
        <v>29160</v>
      </c>
      <c r="CJ48" t="s">
        <v>106</v>
      </c>
      <c r="CK48" t="s">
        <v>106</v>
      </c>
      <c r="CL48" t="s">
        <v>241</v>
      </c>
      <c r="CM48" t="s">
        <v>242</v>
      </c>
      <c r="CO48">
        <v>124272</v>
      </c>
      <c r="CQ48">
        <v>0</v>
      </c>
      <c r="CR48">
        <v>0</v>
      </c>
      <c r="CS48">
        <v>0</v>
      </c>
      <c r="CY48" t="s">
        <v>123</v>
      </c>
      <c r="CZ48" t="s">
        <v>124</v>
      </c>
      <c r="DD48" t="str" cm="1">
        <f t="array" ref="DD48">TEXT(_xlfn.SEQUENCE(1, DATEDIF(AG48, AH48, "m") + 1, AG48, 30), "YYYY-APMM")</f>
        <v>2013-AP02</v>
      </c>
      <c r="DN48">
        <f t="shared" si="0"/>
        <v>20</v>
      </c>
      <c r="DO48">
        <f t="shared" si="1"/>
        <v>0</v>
      </c>
    </row>
    <row r="49" spans="1:119" x14ac:dyDescent="0.35">
      <c r="A49" t="s">
        <v>105</v>
      </c>
      <c r="B49">
        <v>499334</v>
      </c>
      <c r="C49">
        <v>6359</v>
      </c>
      <c r="D49">
        <v>124273</v>
      </c>
      <c r="E49">
        <v>13662</v>
      </c>
      <c r="F49">
        <v>0</v>
      </c>
      <c r="G49" t="s">
        <v>106</v>
      </c>
      <c r="H49" t="s">
        <v>106</v>
      </c>
      <c r="I49" t="s">
        <v>106</v>
      </c>
      <c r="J49" t="s">
        <v>107</v>
      </c>
      <c r="K49" t="s">
        <v>108</v>
      </c>
      <c r="L49" t="s">
        <v>109</v>
      </c>
      <c r="M49" t="s">
        <v>110</v>
      </c>
      <c r="N49" t="s">
        <v>267</v>
      </c>
      <c r="O49" t="s">
        <v>268</v>
      </c>
      <c r="Q49">
        <v>360</v>
      </c>
      <c r="R49">
        <v>0</v>
      </c>
      <c r="S49">
        <v>120</v>
      </c>
      <c r="T49">
        <v>0</v>
      </c>
      <c r="U49">
        <v>20</v>
      </c>
      <c r="V49">
        <v>20</v>
      </c>
      <c r="W49">
        <v>120</v>
      </c>
      <c r="X49">
        <v>0</v>
      </c>
      <c r="Y49">
        <v>0</v>
      </c>
      <c r="Z49">
        <v>0</v>
      </c>
      <c r="AD49" s="1">
        <v>41379.333333333336</v>
      </c>
      <c r="AE49" s="1">
        <v>41395.708333333336</v>
      </c>
      <c r="AG49" s="1">
        <v>41326.333333333336</v>
      </c>
      <c r="AH49" s="1">
        <v>41343.708333333336</v>
      </c>
      <c r="AI49" s="1">
        <v>41326.333333333336</v>
      </c>
      <c r="AJ49" s="1">
        <v>41343.708333333336</v>
      </c>
      <c r="AK49" s="1">
        <v>41326.333333333336</v>
      </c>
      <c r="AL49" s="1">
        <v>41343.708333333336</v>
      </c>
      <c r="AM49" s="1">
        <v>41379.333333333336</v>
      </c>
      <c r="AN49" s="1">
        <v>41395.708333333336</v>
      </c>
      <c r="AP49" t="s">
        <v>113</v>
      </c>
      <c r="AU49" t="s">
        <v>269</v>
      </c>
      <c r="AY49" t="s">
        <v>106</v>
      </c>
      <c r="AZ49">
        <v>0</v>
      </c>
      <c r="BA49">
        <v>0</v>
      </c>
      <c r="BD49" s="3">
        <v>41321.660416666666</v>
      </c>
      <c r="BE49" s="3">
        <v>41321.678472222222</v>
      </c>
      <c r="BF49" t="s">
        <v>115</v>
      </c>
      <c r="BG49" t="s">
        <v>115</v>
      </c>
      <c r="CH49">
        <v>540</v>
      </c>
      <c r="CI49">
        <v>29160</v>
      </c>
      <c r="CJ49" t="s">
        <v>106</v>
      </c>
      <c r="CK49" t="s">
        <v>106</v>
      </c>
      <c r="CL49" t="s">
        <v>241</v>
      </c>
      <c r="CM49" t="s">
        <v>242</v>
      </c>
      <c r="CO49">
        <v>124272</v>
      </c>
      <c r="CQ49">
        <v>0</v>
      </c>
      <c r="CR49">
        <v>0</v>
      </c>
      <c r="CS49">
        <v>0</v>
      </c>
      <c r="CY49" t="s">
        <v>123</v>
      </c>
      <c r="CZ49" t="s">
        <v>124</v>
      </c>
      <c r="DD49" t="str" cm="1">
        <f t="array" ref="DD49">TEXT(_xlfn.SEQUENCE(1, DATEDIF(AG49, AH49, "m") + 1, AG49, 30), "YYYY-APMM")</f>
        <v>2013-AP02</v>
      </c>
      <c r="DN49">
        <f t="shared" si="0"/>
        <v>20</v>
      </c>
      <c r="DO49">
        <f t="shared" si="1"/>
        <v>0</v>
      </c>
    </row>
    <row r="50" spans="1:119" x14ac:dyDescent="0.35">
      <c r="A50" t="s">
        <v>105</v>
      </c>
      <c r="B50">
        <v>499335</v>
      </c>
      <c r="C50">
        <v>6359</v>
      </c>
      <c r="D50">
        <v>124273</v>
      </c>
      <c r="E50">
        <v>13662</v>
      </c>
      <c r="F50">
        <v>0</v>
      </c>
      <c r="G50" t="s">
        <v>106</v>
      </c>
      <c r="H50" t="s">
        <v>106</v>
      </c>
      <c r="I50" t="s">
        <v>106</v>
      </c>
      <c r="J50" t="s">
        <v>107</v>
      </c>
      <c r="K50" t="s">
        <v>108</v>
      </c>
      <c r="L50" t="s">
        <v>109</v>
      </c>
      <c r="M50" t="s">
        <v>110</v>
      </c>
      <c r="N50" t="s">
        <v>270</v>
      </c>
      <c r="O50" t="s">
        <v>271</v>
      </c>
      <c r="Q50">
        <v>360</v>
      </c>
      <c r="R50">
        <v>0</v>
      </c>
      <c r="S50">
        <v>120</v>
      </c>
      <c r="T50">
        <v>0</v>
      </c>
      <c r="U50">
        <v>20</v>
      </c>
      <c r="V50">
        <v>20</v>
      </c>
      <c r="W50">
        <v>120</v>
      </c>
      <c r="X50">
        <v>0</v>
      </c>
      <c r="Y50">
        <v>0</v>
      </c>
      <c r="Z50">
        <v>0</v>
      </c>
      <c r="AD50" s="1">
        <v>41396.333333333336</v>
      </c>
      <c r="AE50" s="1">
        <v>41413.708333333336</v>
      </c>
      <c r="AG50" s="1">
        <v>41344.333333333336</v>
      </c>
      <c r="AH50" s="1">
        <v>41360.708333333336</v>
      </c>
      <c r="AI50" s="1">
        <v>41344.333333333336</v>
      </c>
      <c r="AJ50" s="1">
        <v>41360.708333333336</v>
      </c>
      <c r="AK50" s="1">
        <v>41344.333333333336</v>
      </c>
      <c r="AL50" s="1">
        <v>41360.708333333336</v>
      </c>
      <c r="AM50" s="1">
        <v>41396.333333333336</v>
      </c>
      <c r="AN50" s="1">
        <v>41413.708333333336</v>
      </c>
      <c r="AP50" t="s">
        <v>113</v>
      </c>
      <c r="AU50" t="s">
        <v>272</v>
      </c>
      <c r="AY50" t="s">
        <v>106</v>
      </c>
      <c r="AZ50">
        <v>0</v>
      </c>
      <c r="BA50">
        <v>0</v>
      </c>
      <c r="BD50" s="3">
        <v>41321.660416666666</v>
      </c>
      <c r="BE50" s="3">
        <v>41321.678472222222</v>
      </c>
      <c r="BF50" t="s">
        <v>115</v>
      </c>
      <c r="BG50" t="s">
        <v>115</v>
      </c>
      <c r="CH50">
        <v>540</v>
      </c>
      <c r="CI50">
        <v>29160</v>
      </c>
      <c r="CJ50" t="s">
        <v>106</v>
      </c>
      <c r="CK50" t="s">
        <v>106</v>
      </c>
      <c r="CL50" t="s">
        <v>241</v>
      </c>
      <c r="CM50" t="s">
        <v>242</v>
      </c>
      <c r="CO50">
        <v>124272</v>
      </c>
      <c r="CQ50">
        <v>0</v>
      </c>
      <c r="CR50">
        <v>0</v>
      </c>
      <c r="CS50">
        <v>0</v>
      </c>
      <c r="CY50" t="s">
        <v>123</v>
      </c>
      <c r="CZ50" t="s">
        <v>124</v>
      </c>
      <c r="DD50" t="str" cm="1">
        <f t="array" ref="DD50">TEXT(_xlfn.SEQUENCE(1, DATEDIF(AG50, AH50, "m") + 1, AG50, 30), "YYYY-APMM")</f>
        <v>2013-AP03</v>
      </c>
      <c r="DN50">
        <f t="shared" si="0"/>
        <v>20</v>
      </c>
      <c r="DO50">
        <f t="shared" si="1"/>
        <v>0</v>
      </c>
    </row>
    <row r="51" spans="1:119" x14ac:dyDescent="0.35">
      <c r="A51" t="s">
        <v>105</v>
      </c>
      <c r="B51">
        <v>499336</v>
      </c>
      <c r="C51">
        <v>6359</v>
      </c>
      <c r="D51">
        <v>124273</v>
      </c>
      <c r="E51">
        <v>13662</v>
      </c>
      <c r="F51">
        <v>0</v>
      </c>
      <c r="G51" t="s">
        <v>106</v>
      </c>
      <c r="H51" t="s">
        <v>106</v>
      </c>
      <c r="I51" t="s">
        <v>106</v>
      </c>
      <c r="J51" t="s">
        <v>107</v>
      </c>
      <c r="K51" t="s">
        <v>108</v>
      </c>
      <c r="L51" t="s">
        <v>109</v>
      </c>
      <c r="M51" t="s">
        <v>110</v>
      </c>
      <c r="N51" t="s">
        <v>273</v>
      </c>
      <c r="O51" t="s">
        <v>274</v>
      </c>
      <c r="Q51">
        <v>360</v>
      </c>
      <c r="R51">
        <v>0</v>
      </c>
      <c r="S51">
        <v>120</v>
      </c>
      <c r="T51">
        <v>0</v>
      </c>
      <c r="U51">
        <v>30</v>
      </c>
      <c r="V51">
        <v>30</v>
      </c>
      <c r="W51">
        <v>120</v>
      </c>
      <c r="X51">
        <v>0</v>
      </c>
      <c r="Y51">
        <v>0</v>
      </c>
      <c r="Z51">
        <v>0</v>
      </c>
      <c r="AD51" s="1">
        <v>41414.333333333336</v>
      </c>
      <c r="AE51" s="1">
        <v>41430.708333333336</v>
      </c>
      <c r="AG51" s="1">
        <v>41361.333333333336</v>
      </c>
      <c r="AH51" s="1">
        <v>41378.708333333336</v>
      </c>
      <c r="AI51" s="1">
        <v>41361.333333333336</v>
      </c>
      <c r="AJ51" s="1">
        <v>41378.708333333336</v>
      </c>
      <c r="AK51" s="1">
        <v>41361.333333333336</v>
      </c>
      <c r="AL51" s="1">
        <v>41378.708333333336</v>
      </c>
      <c r="AM51" s="1">
        <v>41414.333333333336</v>
      </c>
      <c r="AN51" s="1">
        <v>41430.708333333336</v>
      </c>
      <c r="AP51" t="s">
        <v>113</v>
      </c>
      <c r="AU51" t="s">
        <v>275</v>
      </c>
      <c r="AY51" t="s">
        <v>106</v>
      </c>
      <c r="AZ51">
        <v>0</v>
      </c>
      <c r="BA51">
        <v>0</v>
      </c>
      <c r="BD51" s="3">
        <v>41321.660416666666</v>
      </c>
      <c r="BE51" s="3">
        <v>41321.678472222222</v>
      </c>
      <c r="BF51" t="s">
        <v>115</v>
      </c>
      <c r="BG51" t="s">
        <v>115</v>
      </c>
      <c r="CH51">
        <v>540</v>
      </c>
      <c r="CI51">
        <v>29160</v>
      </c>
      <c r="CJ51" t="s">
        <v>106</v>
      </c>
      <c r="CK51" t="s">
        <v>106</v>
      </c>
      <c r="CL51" t="s">
        <v>241</v>
      </c>
      <c r="CM51" t="s">
        <v>242</v>
      </c>
      <c r="CO51">
        <v>124272</v>
      </c>
      <c r="CQ51">
        <v>0</v>
      </c>
      <c r="CR51">
        <v>0</v>
      </c>
      <c r="CS51">
        <v>0</v>
      </c>
      <c r="CY51" t="s">
        <v>123</v>
      </c>
      <c r="CZ51" t="s">
        <v>124</v>
      </c>
      <c r="DD51" t="str" cm="1">
        <f t="array" ref="DD51">TEXT(_xlfn.SEQUENCE(1, DATEDIF(AG51, AH51, "m") + 1, AG51, 30), "YYYY-APMM")</f>
        <v>2013-AP03</v>
      </c>
      <c r="DN51">
        <f t="shared" si="0"/>
        <v>30</v>
      </c>
      <c r="DO51">
        <f t="shared" si="1"/>
        <v>0</v>
      </c>
    </row>
    <row r="52" spans="1:119" x14ac:dyDescent="0.35">
      <c r="A52" t="s">
        <v>105</v>
      </c>
      <c r="B52">
        <v>499337</v>
      </c>
      <c r="C52">
        <v>6359</v>
      </c>
      <c r="D52">
        <v>124274</v>
      </c>
      <c r="E52">
        <v>13662</v>
      </c>
      <c r="F52">
        <v>0</v>
      </c>
      <c r="G52" t="s">
        <v>106</v>
      </c>
      <c r="H52" t="s">
        <v>106</v>
      </c>
      <c r="I52" t="s">
        <v>106</v>
      </c>
      <c r="J52" t="s">
        <v>107</v>
      </c>
      <c r="K52" t="s">
        <v>108</v>
      </c>
      <c r="L52" t="s">
        <v>109</v>
      </c>
      <c r="M52" t="s">
        <v>110</v>
      </c>
      <c r="N52" t="s">
        <v>276</v>
      </c>
      <c r="O52" t="s">
        <v>277</v>
      </c>
      <c r="Q52">
        <v>424</v>
      </c>
      <c r="R52">
        <v>0</v>
      </c>
      <c r="S52">
        <v>240</v>
      </c>
      <c r="T52">
        <v>0</v>
      </c>
      <c r="U52">
        <v>0</v>
      </c>
      <c r="V52">
        <v>0</v>
      </c>
      <c r="W52">
        <v>240</v>
      </c>
      <c r="X52">
        <v>0</v>
      </c>
      <c r="Y52">
        <v>0</v>
      </c>
      <c r="Z52">
        <v>0</v>
      </c>
      <c r="AD52" s="1">
        <v>41406.333333333336</v>
      </c>
      <c r="AE52" s="1">
        <v>41440.708333333336</v>
      </c>
      <c r="AG52" s="1">
        <v>41344.333333333336</v>
      </c>
      <c r="AH52" s="1">
        <v>41378.708333333336</v>
      </c>
      <c r="AI52" s="1">
        <v>41344.333333333336</v>
      </c>
      <c r="AJ52" s="1">
        <v>41378.708333333336</v>
      </c>
      <c r="AK52" s="1">
        <v>41344.333333333336</v>
      </c>
      <c r="AL52" s="1">
        <v>41378.708333333336</v>
      </c>
      <c r="AM52" s="1">
        <v>41406.333333333336</v>
      </c>
      <c r="AN52" s="1">
        <v>41440.708333333336</v>
      </c>
      <c r="AP52" t="s">
        <v>113</v>
      </c>
      <c r="AU52" t="s">
        <v>278</v>
      </c>
      <c r="AY52" t="s">
        <v>106</v>
      </c>
      <c r="AZ52">
        <v>0</v>
      </c>
      <c r="BA52">
        <v>0</v>
      </c>
      <c r="BD52" s="3">
        <v>41321.660416666666</v>
      </c>
      <c r="BE52" s="3">
        <v>41321.663888888892</v>
      </c>
      <c r="BF52" t="s">
        <v>115</v>
      </c>
      <c r="BG52" t="s">
        <v>115</v>
      </c>
      <c r="CH52">
        <v>540</v>
      </c>
      <c r="CI52">
        <v>29170</v>
      </c>
      <c r="CJ52" t="s">
        <v>106</v>
      </c>
      <c r="CK52" t="s">
        <v>106</v>
      </c>
      <c r="CL52" t="s">
        <v>215</v>
      </c>
      <c r="CM52" t="s">
        <v>216</v>
      </c>
      <c r="CO52">
        <v>124272</v>
      </c>
      <c r="CQ52">
        <v>0</v>
      </c>
      <c r="CR52">
        <v>0</v>
      </c>
      <c r="CS52">
        <v>0</v>
      </c>
      <c r="CY52" t="s">
        <v>123</v>
      </c>
      <c r="CZ52" t="s">
        <v>124</v>
      </c>
      <c r="DD52" t="str" cm="1">
        <f t="array" ref="DD52:DE52">TEXT(_xlfn.SEQUENCE(1, DATEDIF(AG52, AH52, "m") + 1, AG52, 30), "YYYY-APMM")</f>
        <v>2013-AP03</v>
      </c>
      <c r="DE52" t="str">
        <v>2013-AP04</v>
      </c>
      <c r="DN52">
        <f t="shared" si="0"/>
        <v>0</v>
      </c>
      <c r="DO52">
        <f t="shared" si="1"/>
        <v>0</v>
      </c>
    </row>
    <row r="53" spans="1:119" x14ac:dyDescent="0.35">
      <c r="A53" t="s">
        <v>105</v>
      </c>
      <c r="B53">
        <v>499338</v>
      </c>
      <c r="C53">
        <v>6359</v>
      </c>
      <c r="D53">
        <v>124274</v>
      </c>
      <c r="E53">
        <v>13662</v>
      </c>
      <c r="F53">
        <v>0</v>
      </c>
      <c r="G53" t="s">
        <v>106</v>
      </c>
      <c r="H53" t="s">
        <v>106</v>
      </c>
      <c r="I53" t="s">
        <v>106</v>
      </c>
      <c r="J53" t="s">
        <v>107</v>
      </c>
      <c r="K53" t="s">
        <v>108</v>
      </c>
      <c r="L53" t="s">
        <v>109</v>
      </c>
      <c r="M53" t="s">
        <v>110</v>
      </c>
      <c r="N53" t="s">
        <v>279</v>
      </c>
      <c r="O53" t="s">
        <v>280</v>
      </c>
      <c r="Q53">
        <v>424</v>
      </c>
      <c r="R53">
        <v>0</v>
      </c>
      <c r="S53">
        <v>240</v>
      </c>
      <c r="T53">
        <v>0</v>
      </c>
      <c r="U53">
        <v>0</v>
      </c>
      <c r="V53">
        <v>0</v>
      </c>
      <c r="W53">
        <v>240</v>
      </c>
      <c r="X53">
        <v>0</v>
      </c>
      <c r="Y53">
        <v>0</v>
      </c>
      <c r="Z53">
        <v>0</v>
      </c>
      <c r="AD53" s="1">
        <v>41406.333333333336</v>
      </c>
      <c r="AE53" s="1">
        <v>41440.708333333336</v>
      </c>
      <c r="AG53" s="1">
        <v>41344.333333333336</v>
      </c>
      <c r="AH53" s="1">
        <v>41378.708333333336</v>
      </c>
      <c r="AI53" s="1">
        <v>41344.333333333336</v>
      </c>
      <c r="AJ53" s="1">
        <v>41378.708333333336</v>
      </c>
      <c r="AK53" s="1">
        <v>41344.333333333336</v>
      </c>
      <c r="AL53" s="1">
        <v>41378.708333333336</v>
      </c>
      <c r="AM53" s="1">
        <v>41406.333333333336</v>
      </c>
      <c r="AN53" s="1">
        <v>41440.708333333336</v>
      </c>
      <c r="AP53" t="s">
        <v>113</v>
      </c>
      <c r="AU53" t="s">
        <v>281</v>
      </c>
      <c r="AY53" t="s">
        <v>106</v>
      </c>
      <c r="AZ53">
        <v>0</v>
      </c>
      <c r="BA53">
        <v>0</v>
      </c>
      <c r="BD53" s="3">
        <v>41321.660416666666</v>
      </c>
      <c r="BE53" s="3">
        <v>41321.663888888892</v>
      </c>
      <c r="BF53" t="s">
        <v>115</v>
      </c>
      <c r="BG53" t="s">
        <v>115</v>
      </c>
      <c r="CH53">
        <v>540</v>
      </c>
      <c r="CI53">
        <v>29170</v>
      </c>
      <c r="CJ53" t="s">
        <v>106</v>
      </c>
      <c r="CK53" t="s">
        <v>106</v>
      </c>
      <c r="CL53" t="s">
        <v>215</v>
      </c>
      <c r="CM53" t="s">
        <v>216</v>
      </c>
      <c r="CO53">
        <v>124272</v>
      </c>
      <c r="CQ53">
        <v>0</v>
      </c>
      <c r="CR53">
        <v>0</v>
      </c>
      <c r="CS53">
        <v>0</v>
      </c>
      <c r="CY53" t="s">
        <v>123</v>
      </c>
      <c r="CZ53" t="s">
        <v>124</v>
      </c>
      <c r="DD53" t="str" cm="1">
        <f t="array" ref="DD53:DE53">TEXT(_xlfn.SEQUENCE(1, DATEDIF(AG53, AH53, "m") + 1, AG53, 30), "YYYY-APMM")</f>
        <v>2013-AP03</v>
      </c>
      <c r="DE53" t="str">
        <v>2013-AP04</v>
      </c>
      <c r="DN53">
        <f t="shared" si="0"/>
        <v>0</v>
      </c>
      <c r="DO53">
        <f t="shared" si="1"/>
        <v>0</v>
      </c>
    </row>
    <row r="54" spans="1:119" x14ac:dyDescent="0.35">
      <c r="A54" t="s">
        <v>105</v>
      </c>
      <c r="B54">
        <v>499339</v>
      </c>
      <c r="C54">
        <v>6359</v>
      </c>
      <c r="D54">
        <v>124274</v>
      </c>
      <c r="E54">
        <v>13662</v>
      </c>
      <c r="F54">
        <v>0</v>
      </c>
      <c r="G54" t="s">
        <v>106</v>
      </c>
      <c r="H54" t="s">
        <v>106</v>
      </c>
      <c r="I54" t="s">
        <v>106</v>
      </c>
      <c r="J54" t="s">
        <v>107</v>
      </c>
      <c r="K54" t="s">
        <v>108</v>
      </c>
      <c r="L54" t="s">
        <v>109</v>
      </c>
      <c r="M54" t="s">
        <v>110</v>
      </c>
      <c r="N54" t="s">
        <v>282</v>
      </c>
      <c r="O54" t="s">
        <v>283</v>
      </c>
      <c r="Q54">
        <v>1160</v>
      </c>
      <c r="R54">
        <v>440</v>
      </c>
      <c r="S54">
        <v>240</v>
      </c>
      <c r="T54">
        <v>0</v>
      </c>
      <c r="U54">
        <v>0</v>
      </c>
      <c r="V54">
        <v>0</v>
      </c>
      <c r="W54">
        <v>240</v>
      </c>
      <c r="X54">
        <v>0</v>
      </c>
      <c r="Y54">
        <v>0</v>
      </c>
      <c r="Z54">
        <v>0</v>
      </c>
      <c r="AD54" s="1">
        <v>41534.333333333336</v>
      </c>
      <c r="AE54" s="1">
        <v>41570.708333333336</v>
      </c>
      <c r="AG54" s="1">
        <v>41361.333333333336</v>
      </c>
      <c r="AH54" s="1">
        <v>41395.708333333336</v>
      </c>
      <c r="AI54" s="1">
        <v>41361.333333333336</v>
      </c>
      <c r="AJ54" s="1">
        <v>41395.708333333336</v>
      </c>
      <c r="AK54" s="1">
        <v>41361.333333333336</v>
      </c>
      <c r="AL54" s="1">
        <v>41395.708333333336</v>
      </c>
      <c r="AM54" s="1">
        <v>41534.333333333336</v>
      </c>
      <c r="AN54" s="1">
        <v>41570.708333333336</v>
      </c>
      <c r="AP54" t="s">
        <v>113</v>
      </c>
      <c r="AU54" t="s">
        <v>284</v>
      </c>
      <c r="AY54" t="s">
        <v>106</v>
      </c>
      <c r="AZ54">
        <v>0</v>
      </c>
      <c r="BA54">
        <v>0</v>
      </c>
      <c r="BD54" s="3">
        <v>41321.660416666666</v>
      </c>
      <c r="BE54" s="3">
        <v>41321.663888888892</v>
      </c>
      <c r="BF54" t="s">
        <v>115</v>
      </c>
      <c r="BG54" t="s">
        <v>115</v>
      </c>
      <c r="CH54">
        <v>540</v>
      </c>
      <c r="CI54">
        <v>29170</v>
      </c>
      <c r="CJ54" t="s">
        <v>106</v>
      </c>
      <c r="CK54" t="s">
        <v>106</v>
      </c>
      <c r="CL54" t="s">
        <v>215</v>
      </c>
      <c r="CM54" t="s">
        <v>216</v>
      </c>
      <c r="CO54">
        <v>124272</v>
      </c>
      <c r="CQ54">
        <v>0</v>
      </c>
      <c r="CR54">
        <v>0</v>
      </c>
      <c r="CS54">
        <v>0</v>
      </c>
      <c r="CY54" t="s">
        <v>123</v>
      </c>
      <c r="CZ54" t="s">
        <v>124</v>
      </c>
      <c r="DD54" t="str" cm="1">
        <f t="array" ref="DD54:DE54">TEXT(_xlfn.SEQUENCE(1, DATEDIF(AG54, AH54, "m") + 1, AG54, 30), "YYYY-APMM")</f>
        <v>2013-AP03</v>
      </c>
      <c r="DE54" t="str">
        <v>2013-AP04</v>
      </c>
      <c r="DN54">
        <f t="shared" si="0"/>
        <v>0</v>
      </c>
      <c r="DO54">
        <f t="shared" si="1"/>
        <v>0</v>
      </c>
    </row>
    <row r="55" spans="1:119" x14ac:dyDescent="0.35">
      <c r="A55" t="s">
        <v>105</v>
      </c>
      <c r="B55">
        <v>499340</v>
      </c>
      <c r="C55">
        <v>6359</v>
      </c>
      <c r="D55">
        <v>124274</v>
      </c>
      <c r="E55">
        <v>13662</v>
      </c>
      <c r="F55">
        <v>0</v>
      </c>
      <c r="G55" t="s">
        <v>106</v>
      </c>
      <c r="H55" t="s">
        <v>106</v>
      </c>
      <c r="I55" t="s">
        <v>106</v>
      </c>
      <c r="J55" t="s">
        <v>107</v>
      </c>
      <c r="K55" t="s">
        <v>108</v>
      </c>
      <c r="L55" t="s">
        <v>109</v>
      </c>
      <c r="M55" t="s">
        <v>110</v>
      </c>
      <c r="N55" t="s">
        <v>285</v>
      </c>
      <c r="O55" t="s">
        <v>286</v>
      </c>
      <c r="Q55">
        <v>512</v>
      </c>
      <c r="R55">
        <v>80</v>
      </c>
      <c r="S55">
        <v>240</v>
      </c>
      <c r="T55">
        <v>0</v>
      </c>
      <c r="U55">
        <v>0</v>
      </c>
      <c r="V55">
        <v>0</v>
      </c>
      <c r="W55">
        <v>240</v>
      </c>
      <c r="X55">
        <v>0</v>
      </c>
      <c r="Y55">
        <v>0</v>
      </c>
      <c r="Z55">
        <v>0</v>
      </c>
      <c r="AD55" s="1">
        <v>41454.333333333336</v>
      </c>
      <c r="AE55" s="1">
        <v>41487.708333333336</v>
      </c>
      <c r="AG55" s="1">
        <v>41379.333333333336</v>
      </c>
      <c r="AH55" s="1">
        <v>41413.708333333336</v>
      </c>
      <c r="AI55" s="1">
        <v>41379.333333333336</v>
      </c>
      <c r="AJ55" s="1">
        <v>41413.708333333336</v>
      </c>
      <c r="AK55" s="1">
        <v>41379.333333333336</v>
      </c>
      <c r="AL55" s="1">
        <v>41413.708333333336</v>
      </c>
      <c r="AM55" s="1">
        <v>41454.333333333336</v>
      </c>
      <c r="AN55" s="1">
        <v>41487.708333333336</v>
      </c>
      <c r="AP55" t="s">
        <v>113</v>
      </c>
      <c r="AU55" t="s">
        <v>287</v>
      </c>
      <c r="AY55" t="s">
        <v>106</v>
      </c>
      <c r="AZ55">
        <v>0</v>
      </c>
      <c r="BA55">
        <v>0</v>
      </c>
      <c r="BD55" s="3">
        <v>41321.660416666666</v>
      </c>
      <c r="BE55" s="3">
        <v>41321.663888888892</v>
      </c>
      <c r="BF55" t="s">
        <v>115</v>
      </c>
      <c r="BG55" t="s">
        <v>115</v>
      </c>
      <c r="CH55">
        <v>540</v>
      </c>
      <c r="CI55">
        <v>29170</v>
      </c>
      <c r="CJ55" t="s">
        <v>106</v>
      </c>
      <c r="CK55" t="s">
        <v>106</v>
      </c>
      <c r="CL55" t="s">
        <v>215</v>
      </c>
      <c r="CM55" t="s">
        <v>216</v>
      </c>
      <c r="CO55">
        <v>124272</v>
      </c>
      <c r="CQ55">
        <v>0</v>
      </c>
      <c r="CR55">
        <v>0</v>
      </c>
      <c r="CS55">
        <v>0</v>
      </c>
      <c r="CY55" t="s">
        <v>123</v>
      </c>
      <c r="CZ55" t="s">
        <v>124</v>
      </c>
      <c r="DD55" t="str" cm="1">
        <f t="array" ref="DD55:DE55">TEXT(_xlfn.SEQUENCE(1, DATEDIF(AG55, AH55, "m") + 1, AG55, 30), "YYYY-APMM")</f>
        <v>2013-AP04</v>
      </c>
      <c r="DE55" t="str">
        <v>2013-AP05</v>
      </c>
      <c r="DN55">
        <f t="shared" si="0"/>
        <v>0</v>
      </c>
      <c r="DO55">
        <f t="shared" si="1"/>
        <v>0</v>
      </c>
    </row>
    <row r="56" spans="1:119" x14ac:dyDescent="0.35">
      <c r="A56" t="s">
        <v>105</v>
      </c>
      <c r="B56">
        <v>499341</v>
      </c>
      <c r="C56">
        <v>6359</v>
      </c>
      <c r="D56">
        <v>124276</v>
      </c>
      <c r="E56">
        <v>13662</v>
      </c>
      <c r="F56">
        <v>0</v>
      </c>
      <c r="G56" t="s">
        <v>106</v>
      </c>
      <c r="H56" t="s">
        <v>106</v>
      </c>
      <c r="I56" t="s">
        <v>106</v>
      </c>
      <c r="J56" t="s">
        <v>107</v>
      </c>
      <c r="K56" t="s">
        <v>108</v>
      </c>
      <c r="L56" t="s">
        <v>109</v>
      </c>
      <c r="M56" t="s">
        <v>110</v>
      </c>
      <c r="N56" t="s">
        <v>288</v>
      </c>
      <c r="O56" t="s">
        <v>289</v>
      </c>
      <c r="Q56">
        <v>432</v>
      </c>
      <c r="R56">
        <v>432</v>
      </c>
      <c r="S56">
        <v>200</v>
      </c>
      <c r="T56">
        <v>0</v>
      </c>
      <c r="U56">
        <v>0</v>
      </c>
      <c r="V56">
        <v>0</v>
      </c>
      <c r="W56">
        <v>200</v>
      </c>
      <c r="X56">
        <v>0</v>
      </c>
      <c r="Y56">
        <v>0</v>
      </c>
      <c r="Z56">
        <v>0</v>
      </c>
      <c r="AD56" s="1">
        <v>41315.333333333336</v>
      </c>
      <c r="AE56" s="1">
        <v>41344.708333333336</v>
      </c>
      <c r="AG56" s="1">
        <v>41251.333333333336</v>
      </c>
      <c r="AH56" s="1">
        <v>41280.708333333336</v>
      </c>
      <c r="AI56" s="1">
        <v>41251.333333333336</v>
      </c>
      <c r="AJ56" s="1">
        <v>41280.708333333336</v>
      </c>
      <c r="AK56" s="1">
        <v>41251.333333333336</v>
      </c>
      <c r="AL56" s="1">
        <v>41280.708333333336</v>
      </c>
      <c r="AM56" s="1">
        <v>41315.333333333336</v>
      </c>
      <c r="AN56" s="1">
        <v>41344.708333333336</v>
      </c>
      <c r="AP56" t="s">
        <v>113</v>
      </c>
      <c r="AU56" t="s">
        <v>290</v>
      </c>
      <c r="AY56" t="s">
        <v>106</v>
      </c>
      <c r="AZ56">
        <v>0</v>
      </c>
      <c r="BA56">
        <v>0</v>
      </c>
      <c r="BD56" s="3">
        <v>41321.660416666666</v>
      </c>
      <c r="BE56" s="3">
        <v>41321.663888888892</v>
      </c>
      <c r="BF56" t="s">
        <v>115</v>
      </c>
      <c r="BG56" t="s">
        <v>115</v>
      </c>
      <c r="CH56">
        <v>540</v>
      </c>
      <c r="CI56">
        <v>29080</v>
      </c>
      <c r="CJ56" t="s">
        <v>106</v>
      </c>
      <c r="CK56" t="s">
        <v>106</v>
      </c>
      <c r="CL56" t="s">
        <v>215</v>
      </c>
      <c r="CM56" t="s">
        <v>216</v>
      </c>
      <c r="CO56">
        <v>124275</v>
      </c>
      <c r="CQ56">
        <v>0</v>
      </c>
      <c r="CR56">
        <v>0</v>
      </c>
      <c r="CS56">
        <v>0</v>
      </c>
      <c r="CY56" t="s">
        <v>123</v>
      </c>
      <c r="CZ56" t="s">
        <v>124</v>
      </c>
      <c r="DD56" t="str" cm="1">
        <f t="array" ref="DD56">TEXT(_xlfn.SEQUENCE(1, DATEDIF(AG56, AH56, "m") + 1, AG56, 30), "YYYY-APMM")</f>
        <v>2012-AP12</v>
      </c>
      <c r="DN56">
        <f t="shared" si="0"/>
        <v>0</v>
      </c>
      <c r="DO56">
        <f t="shared" si="1"/>
        <v>0</v>
      </c>
    </row>
    <row r="57" spans="1:119" x14ac:dyDescent="0.35">
      <c r="A57" t="s">
        <v>105</v>
      </c>
      <c r="B57">
        <v>499342</v>
      </c>
      <c r="C57">
        <v>6359</v>
      </c>
      <c r="D57">
        <v>124276</v>
      </c>
      <c r="E57">
        <v>13662</v>
      </c>
      <c r="F57">
        <v>0</v>
      </c>
      <c r="G57" t="s">
        <v>106</v>
      </c>
      <c r="H57" t="s">
        <v>106</v>
      </c>
      <c r="I57" t="s">
        <v>106</v>
      </c>
      <c r="J57" t="s">
        <v>107</v>
      </c>
      <c r="K57" t="s">
        <v>108</v>
      </c>
      <c r="L57" t="s">
        <v>109</v>
      </c>
      <c r="M57" t="s">
        <v>110</v>
      </c>
      <c r="N57" t="s">
        <v>291</v>
      </c>
      <c r="O57" t="s">
        <v>292</v>
      </c>
      <c r="Q57">
        <v>680</v>
      </c>
      <c r="R57">
        <v>680</v>
      </c>
      <c r="S57">
        <v>240</v>
      </c>
      <c r="T57">
        <v>0</v>
      </c>
      <c r="U57">
        <v>0</v>
      </c>
      <c r="V57">
        <v>0</v>
      </c>
      <c r="W57">
        <v>240</v>
      </c>
      <c r="X57">
        <v>0</v>
      </c>
      <c r="Y57">
        <v>0</v>
      </c>
      <c r="Z57">
        <v>0</v>
      </c>
      <c r="AD57" s="1">
        <v>41364.333333333336</v>
      </c>
      <c r="AE57" s="1">
        <v>41398.708333333336</v>
      </c>
      <c r="AG57" s="1">
        <v>41263.333333333336</v>
      </c>
      <c r="AH57" s="1">
        <v>41297.708333333336</v>
      </c>
      <c r="AI57" s="1">
        <v>41263.333333333336</v>
      </c>
      <c r="AJ57" s="1">
        <v>41297.708333333336</v>
      </c>
      <c r="AK57" s="1">
        <v>41263.333333333336</v>
      </c>
      <c r="AL57" s="1">
        <v>41297.708333333336</v>
      </c>
      <c r="AM57" s="1">
        <v>41364.333333333336</v>
      </c>
      <c r="AN57" s="1">
        <v>41398.708333333336</v>
      </c>
      <c r="AP57" t="s">
        <v>113</v>
      </c>
      <c r="AU57" t="s">
        <v>293</v>
      </c>
      <c r="AY57" t="s">
        <v>106</v>
      </c>
      <c r="AZ57">
        <v>0</v>
      </c>
      <c r="BA57">
        <v>0</v>
      </c>
      <c r="BD57" s="3">
        <v>41321.660416666666</v>
      </c>
      <c r="BE57" s="3">
        <v>41321.663888888892</v>
      </c>
      <c r="BF57" t="s">
        <v>115</v>
      </c>
      <c r="BG57" t="s">
        <v>115</v>
      </c>
      <c r="CH57">
        <v>540</v>
      </c>
      <c r="CI57">
        <v>29080</v>
      </c>
      <c r="CJ57" t="s">
        <v>106</v>
      </c>
      <c r="CK57" t="s">
        <v>106</v>
      </c>
      <c r="CL57" t="s">
        <v>215</v>
      </c>
      <c r="CM57" t="s">
        <v>216</v>
      </c>
      <c r="CO57">
        <v>124275</v>
      </c>
      <c r="CQ57">
        <v>0</v>
      </c>
      <c r="CR57">
        <v>0</v>
      </c>
      <c r="CS57">
        <v>0</v>
      </c>
      <c r="CY57" t="s">
        <v>123</v>
      </c>
      <c r="CZ57" t="s">
        <v>124</v>
      </c>
      <c r="DD57" t="str" cm="1">
        <f t="array" ref="DD57:DE57">TEXT(_xlfn.SEQUENCE(1, DATEDIF(AG57, AH57, "m") + 1, AG57, 30), "YYYY-APMM")</f>
        <v>2012-AP12</v>
      </c>
      <c r="DE57" t="str">
        <v>2013-AP01</v>
      </c>
      <c r="DN57">
        <f t="shared" si="0"/>
        <v>0</v>
      </c>
      <c r="DO57">
        <f t="shared" si="1"/>
        <v>0</v>
      </c>
    </row>
    <row r="58" spans="1:119" x14ac:dyDescent="0.35">
      <c r="A58" t="s">
        <v>105</v>
      </c>
      <c r="B58">
        <v>499343</v>
      </c>
      <c r="C58">
        <v>6359</v>
      </c>
      <c r="D58">
        <v>124276</v>
      </c>
      <c r="E58">
        <v>13662</v>
      </c>
      <c r="F58">
        <v>0</v>
      </c>
      <c r="G58" t="s">
        <v>106</v>
      </c>
      <c r="H58" t="s">
        <v>106</v>
      </c>
      <c r="I58" t="s">
        <v>106</v>
      </c>
      <c r="J58" t="s">
        <v>107</v>
      </c>
      <c r="K58" t="s">
        <v>108</v>
      </c>
      <c r="L58" t="s">
        <v>109</v>
      </c>
      <c r="M58" t="s">
        <v>110</v>
      </c>
      <c r="N58" t="s">
        <v>294</v>
      </c>
      <c r="O58" t="s">
        <v>295</v>
      </c>
      <c r="Q58">
        <v>952</v>
      </c>
      <c r="R58">
        <v>952</v>
      </c>
      <c r="S58">
        <v>240</v>
      </c>
      <c r="T58">
        <v>0</v>
      </c>
      <c r="U58">
        <v>0</v>
      </c>
      <c r="V58">
        <v>0</v>
      </c>
      <c r="W58">
        <v>240</v>
      </c>
      <c r="X58">
        <v>0</v>
      </c>
      <c r="Y58">
        <v>0</v>
      </c>
      <c r="Z58">
        <v>0</v>
      </c>
      <c r="AD58" s="1">
        <v>41409.333333333336</v>
      </c>
      <c r="AE58" s="1">
        <v>41443.708333333336</v>
      </c>
      <c r="AG58" s="1">
        <v>41269.333333333336</v>
      </c>
      <c r="AH58" s="1">
        <v>41303.708333333336</v>
      </c>
      <c r="AI58" s="1">
        <v>41269.333333333336</v>
      </c>
      <c r="AJ58" s="1">
        <v>41303.708333333336</v>
      </c>
      <c r="AK58" s="1">
        <v>41269.333333333336</v>
      </c>
      <c r="AL58" s="1">
        <v>41303.708333333336</v>
      </c>
      <c r="AM58" s="1">
        <v>41409.333333333336</v>
      </c>
      <c r="AN58" s="1">
        <v>41443.708333333336</v>
      </c>
      <c r="AP58" t="s">
        <v>113</v>
      </c>
      <c r="AU58" t="s">
        <v>296</v>
      </c>
      <c r="AY58" t="s">
        <v>106</v>
      </c>
      <c r="AZ58">
        <v>0</v>
      </c>
      <c r="BA58">
        <v>0</v>
      </c>
      <c r="BD58" s="3">
        <v>41321.660416666666</v>
      </c>
      <c r="BE58" s="3">
        <v>41321.663888888892</v>
      </c>
      <c r="BF58" t="s">
        <v>115</v>
      </c>
      <c r="BG58" t="s">
        <v>115</v>
      </c>
      <c r="CH58">
        <v>540</v>
      </c>
      <c r="CI58">
        <v>29080</v>
      </c>
      <c r="CJ58" t="s">
        <v>106</v>
      </c>
      <c r="CK58" t="s">
        <v>106</v>
      </c>
      <c r="CL58" t="s">
        <v>215</v>
      </c>
      <c r="CM58" t="s">
        <v>216</v>
      </c>
      <c r="CO58">
        <v>124275</v>
      </c>
      <c r="CQ58">
        <v>0</v>
      </c>
      <c r="CR58">
        <v>0</v>
      </c>
      <c r="CS58">
        <v>0</v>
      </c>
      <c r="CY58" t="s">
        <v>123</v>
      </c>
      <c r="CZ58" t="s">
        <v>124</v>
      </c>
      <c r="DD58" t="str" cm="1">
        <f t="array" ref="DD58:DE58">TEXT(_xlfn.SEQUENCE(1, DATEDIF(AG58, AH58, "m") + 1, AG58, 30), "YYYY-APMM")</f>
        <v>2012-AP12</v>
      </c>
      <c r="DE58" t="str">
        <v>2013-AP01</v>
      </c>
      <c r="DN58">
        <f t="shared" si="0"/>
        <v>0</v>
      </c>
      <c r="DO58">
        <f t="shared" si="1"/>
        <v>0</v>
      </c>
    </row>
    <row r="59" spans="1:119" x14ac:dyDescent="0.35">
      <c r="A59" t="s">
        <v>105</v>
      </c>
      <c r="B59">
        <v>499344</v>
      </c>
      <c r="C59">
        <v>6359</v>
      </c>
      <c r="D59">
        <v>124276</v>
      </c>
      <c r="E59">
        <v>13662</v>
      </c>
      <c r="F59">
        <v>0</v>
      </c>
      <c r="G59" t="s">
        <v>106</v>
      </c>
      <c r="H59" t="s">
        <v>106</v>
      </c>
      <c r="I59" t="s">
        <v>106</v>
      </c>
      <c r="J59" t="s">
        <v>107</v>
      </c>
      <c r="K59" t="s">
        <v>108</v>
      </c>
      <c r="L59" t="s">
        <v>109</v>
      </c>
      <c r="M59" t="s">
        <v>110</v>
      </c>
      <c r="N59" t="s">
        <v>297</v>
      </c>
      <c r="O59" t="s">
        <v>298</v>
      </c>
      <c r="Q59">
        <v>1000</v>
      </c>
      <c r="R59">
        <v>1000</v>
      </c>
      <c r="S59">
        <v>240</v>
      </c>
      <c r="T59">
        <v>0</v>
      </c>
      <c r="U59">
        <v>0</v>
      </c>
      <c r="V59">
        <v>0</v>
      </c>
      <c r="W59">
        <v>240</v>
      </c>
      <c r="X59">
        <v>0</v>
      </c>
      <c r="Y59">
        <v>0</v>
      </c>
      <c r="Z59">
        <v>0</v>
      </c>
      <c r="AD59" s="1">
        <v>41428.333333333336</v>
      </c>
      <c r="AE59" s="1">
        <v>41462.708333333336</v>
      </c>
      <c r="AG59" s="1">
        <v>41281.333333333336</v>
      </c>
      <c r="AH59" s="1">
        <v>41315.708333333336</v>
      </c>
      <c r="AI59" s="1">
        <v>41281.333333333336</v>
      </c>
      <c r="AJ59" s="1">
        <v>41315.708333333336</v>
      </c>
      <c r="AK59" s="1">
        <v>41281.333333333336</v>
      </c>
      <c r="AL59" s="1">
        <v>41315.708333333336</v>
      </c>
      <c r="AM59" s="1">
        <v>41428.333333333336</v>
      </c>
      <c r="AN59" s="1">
        <v>41462.708333333336</v>
      </c>
      <c r="AP59" t="s">
        <v>113</v>
      </c>
      <c r="AU59" t="s">
        <v>299</v>
      </c>
      <c r="AY59" t="s">
        <v>106</v>
      </c>
      <c r="AZ59">
        <v>0</v>
      </c>
      <c r="BA59">
        <v>0</v>
      </c>
      <c r="BD59" s="3">
        <v>41321.660416666666</v>
      </c>
      <c r="BE59" s="3">
        <v>41321.663888888892</v>
      </c>
      <c r="BF59" t="s">
        <v>115</v>
      </c>
      <c r="BG59" t="s">
        <v>115</v>
      </c>
      <c r="CH59">
        <v>540</v>
      </c>
      <c r="CI59">
        <v>29080</v>
      </c>
      <c r="CJ59" t="s">
        <v>106</v>
      </c>
      <c r="CK59" t="s">
        <v>106</v>
      </c>
      <c r="CL59" t="s">
        <v>215</v>
      </c>
      <c r="CM59" t="s">
        <v>216</v>
      </c>
      <c r="CO59">
        <v>124275</v>
      </c>
      <c r="CQ59">
        <v>0</v>
      </c>
      <c r="CR59">
        <v>0</v>
      </c>
      <c r="CS59">
        <v>0</v>
      </c>
      <c r="CY59" t="s">
        <v>123</v>
      </c>
      <c r="CZ59" t="s">
        <v>124</v>
      </c>
      <c r="DD59" t="str" cm="1">
        <f t="array" ref="DD59:DE59">TEXT(_xlfn.SEQUENCE(1, DATEDIF(AG59, AH59, "m") + 1, AG59, 30), "YYYY-APMM")</f>
        <v>2013-AP01</v>
      </c>
      <c r="DE59" t="str">
        <v>2013-AP02</v>
      </c>
      <c r="DN59">
        <f t="shared" si="0"/>
        <v>0</v>
      </c>
      <c r="DO59">
        <f t="shared" si="1"/>
        <v>0</v>
      </c>
    </row>
    <row r="60" spans="1:119" x14ac:dyDescent="0.35">
      <c r="A60" t="s">
        <v>105</v>
      </c>
      <c r="B60">
        <v>499345</v>
      </c>
      <c r="C60">
        <v>6359</v>
      </c>
      <c r="D60">
        <v>124277</v>
      </c>
      <c r="E60">
        <v>13662</v>
      </c>
      <c r="F60">
        <v>0</v>
      </c>
      <c r="G60" t="s">
        <v>106</v>
      </c>
      <c r="H60" t="s">
        <v>106</v>
      </c>
      <c r="I60" t="s">
        <v>106</v>
      </c>
      <c r="J60" t="s">
        <v>107</v>
      </c>
      <c r="K60" t="s">
        <v>108</v>
      </c>
      <c r="L60" t="s">
        <v>109</v>
      </c>
      <c r="M60" t="s">
        <v>110</v>
      </c>
      <c r="N60" t="s">
        <v>300</v>
      </c>
      <c r="O60" t="s">
        <v>301</v>
      </c>
      <c r="Q60">
        <v>432</v>
      </c>
      <c r="R60">
        <v>0</v>
      </c>
      <c r="S60">
        <v>80</v>
      </c>
      <c r="T60">
        <v>0</v>
      </c>
      <c r="U60">
        <v>20</v>
      </c>
      <c r="V60">
        <v>20</v>
      </c>
      <c r="W60">
        <v>80</v>
      </c>
      <c r="X60">
        <v>0</v>
      </c>
      <c r="Y60">
        <v>0</v>
      </c>
      <c r="Z60">
        <v>0</v>
      </c>
      <c r="AD60" s="1">
        <v>41303.333333333336</v>
      </c>
      <c r="AE60" s="1">
        <v>41314.708333333336</v>
      </c>
      <c r="AG60" s="1">
        <v>41239.333333333336</v>
      </c>
      <c r="AH60" s="1">
        <v>41249.708333333336</v>
      </c>
      <c r="AI60" s="1">
        <v>41239.333333333336</v>
      </c>
      <c r="AJ60" s="1">
        <v>41249.708333333336</v>
      </c>
      <c r="AK60" s="1">
        <v>41239.333333333336</v>
      </c>
      <c r="AL60" s="1">
        <v>41249.708333333336</v>
      </c>
      <c r="AM60" s="1">
        <v>41303.333333333336</v>
      </c>
      <c r="AN60" s="1">
        <v>41314.708333333336</v>
      </c>
      <c r="AP60" t="s">
        <v>113</v>
      </c>
      <c r="AU60" t="s">
        <v>302</v>
      </c>
      <c r="AY60" t="s">
        <v>106</v>
      </c>
      <c r="AZ60">
        <v>0</v>
      </c>
      <c r="BA60">
        <v>0</v>
      </c>
      <c r="BD60" s="3">
        <v>41321.660416666666</v>
      </c>
      <c r="BE60" s="3">
        <v>41321.663888888892</v>
      </c>
      <c r="BF60" t="s">
        <v>115</v>
      </c>
      <c r="BG60" t="s">
        <v>115</v>
      </c>
      <c r="CH60">
        <v>540</v>
      </c>
      <c r="CI60">
        <v>29070</v>
      </c>
      <c r="CJ60" t="s">
        <v>106</v>
      </c>
      <c r="CK60" t="s">
        <v>106</v>
      </c>
      <c r="CL60" t="s">
        <v>241</v>
      </c>
      <c r="CM60" t="s">
        <v>242</v>
      </c>
      <c r="CO60">
        <v>124275</v>
      </c>
      <c r="CQ60">
        <v>0</v>
      </c>
      <c r="CR60">
        <v>0</v>
      </c>
      <c r="CS60">
        <v>0</v>
      </c>
      <c r="CY60" t="s">
        <v>123</v>
      </c>
      <c r="CZ60" t="s">
        <v>124</v>
      </c>
      <c r="DD60" t="str" cm="1">
        <f t="array" ref="DD60">TEXT(_xlfn.SEQUENCE(1, DATEDIF(AG60, AH60, "m") + 1, AG60, 30), "YYYY-APMM")</f>
        <v>2012-AP11</v>
      </c>
      <c r="DN60">
        <f t="shared" si="0"/>
        <v>20</v>
      </c>
      <c r="DO60">
        <f t="shared" si="1"/>
        <v>0</v>
      </c>
    </row>
    <row r="61" spans="1:119" x14ac:dyDescent="0.35">
      <c r="A61" t="s">
        <v>105</v>
      </c>
      <c r="B61">
        <v>499346</v>
      </c>
      <c r="C61">
        <v>6359</v>
      </c>
      <c r="D61">
        <v>124277</v>
      </c>
      <c r="E61">
        <v>13662</v>
      </c>
      <c r="F61">
        <v>0</v>
      </c>
      <c r="G61" t="s">
        <v>106</v>
      </c>
      <c r="H61" t="s">
        <v>106</v>
      </c>
      <c r="I61" t="s">
        <v>106</v>
      </c>
      <c r="J61" t="s">
        <v>107</v>
      </c>
      <c r="K61" t="s">
        <v>108</v>
      </c>
      <c r="L61" t="s">
        <v>109</v>
      </c>
      <c r="M61" t="s">
        <v>110</v>
      </c>
      <c r="N61" t="s">
        <v>303</v>
      </c>
      <c r="O61" t="s">
        <v>304</v>
      </c>
      <c r="Q61">
        <v>624</v>
      </c>
      <c r="R61">
        <v>0</v>
      </c>
      <c r="S61">
        <v>120</v>
      </c>
      <c r="T61">
        <v>0</v>
      </c>
      <c r="U61">
        <v>30</v>
      </c>
      <c r="V61">
        <v>30</v>
      </c>
      <c r="W61">
        <v>120</v>
      </c>
      <c r="X61">
        <v>0</v>
      </c>
      <c r="Y61">
        <v>0</v>
      </c>
      <c r="Z61">
        <v>0</v>
      </c>
      <c r="AD61" s="1">
        <v>41338.333333333336</v>
      </c>
      <c r="AE61" s="1">
        <v>41354.708333333336</v>
      </c>
      <c r="AG61" s="1">
        <v>41245.333333333336</v>
      </c>
      <c r="AH61" s="1">
        <v>41262.708333333336</v>
      </c>
      <c r="AI61" s="1">
        <v>41245.333333333336</v>
      </c>
      <c r="AJ61" s="1">
        <v>41262.708333333336</v>
      </c>
      <c r="AK61" s="1">
        <v>41245.333333333336</v>
      </c>
      <c r="AL61" s="1">
        <v>41262.708333333336</v>
      </c>
      <c r="AM61" s="1">
        <v>41338.333333333336</v>
      </c>
      <c r="AN61" s="1">
        <v>41354.708333333336</v>
      </c>
      <c r="AP61" t="s">
        <v>113</v>
      </c>
      <c r="AU61" t="s">
        <v>305</v>
      </c>
      <c r="AY61" t="s">
        <v>106</v>
      </c>
      <c r="AZ61">
        <v>0</v>
      </c>
      <c r="BA61">
        <v>0</v>
      </c>
      <c r="BD61" s="3">
        <v>41321.660416666666</v>
      </c>
      <c r="BE61" s="3">
        <v>41321.663888888892</v>
      </c>
      <c r="BF61" t="s">
        <v>115</v>
      </c>
      <c r="BG61" t="s">
        <v>115</v>
      </c>
      <c r="CH61">
        <v>540</v>
      </c>
      <c r="CI61">
        <v>29070</v>
      </c>
      <c r="CJ61" t="s">
        <v>106</v>
      </c>
      <c r="CK61" t="s">
        <v>106</v>
      </c>
      <c r="CL61" t="s">
        <v>241</v>
      </c>
      <c r="CM61" t="s">
        <v>242</v>
      </c>
      <c r="CO61">
        <v>124275</v>
      </c>
      <c r="CQ61">
        <v>0</v>
      </c>
      <c r="CR61">
        <v>0</v>
      </c>
      <c r="CS61">
        <v>0</v>
      </c>
      <c r="CY61" t="s">
        <v>123</v>
      </c>
      <c r="CZ61" t="s">
        <v>124</v>
      </c>
      <c r="DD61" t="str" cm="1">
        <f t="array" ref="DD61">TEXT(_xlfn.SEQUENCE(1, DATEDIF(AG61, AH61, "m") + 1, AG61, 30), "YYYY-APMM")</f>
        <v>2012-AP12</v>
      </c>
      <c r="DN61">
        <f t="shared" si="0"/>
        <v>30</v>
      </c>
      <c r="DO61">
        <f t="shared" si="1"/>
        <v>0</v>
      </c>
    </row>
    <row r="62" spans="1:119" x14ac:dyDescent="0.35">
      <c r="A62" t="s">
        <v>105</v>
      </c>
      <c r="B62">
        <v>499347</v>
      </c>
      <c r="C62">
        <v>6359</v>
      </c>
      <c r="D62">
        <v>124277</v>
      </c>
      <c r="E62">
        <v>13662</v>
      </c>
      <c r="F62">
        <v>0</v>
      </c>
      <c r="G62" t="s">
        <v>106</v>
      </c>
      <c r="H62" t="s">
        <v>106</v>
      </c>
      <c r="I62" t="s">
        <v>106</v>
      </c>
      <c r="J62" t="s">
        <v>107</v>
      </c>
      <c r="K62" t="s">
        <v>108</v>
      </c>
      <c r="L62" t="s">
        <v>109</v>
      </c>
      <c r="M62" t="s">
        <v>110</v>
      </c>
      <c r="N62" t="s">
        <v>306</v>
      </c>
      <c r="O62" t="s">
        <v>307</v>
      </c>
      <c r="Q62">
        <v>624</v>
      </c>
      <c r="R62">
        <v>0</v>
      </c>
      <c r="S62">
        <v>120</v>
      </c>
      <c r="T62">
        <v>0</v>
      </c>
      <c r="U62">
        <v>30</v>
      </c>
      <c r="V62">
        <v>30</v>
      </c>
      <c r="W62">
        <v>120</v>
      </c>
      <c r="X62">
        <v>0</v>
      </c>
      <c r="Y62">
        <v>0</v>
      </c>
      <c r="Z62">
        <v>0</v>
      </c>
      <c r="AD62" s="1">
        <v>41344.333333333336</v>
      </c>
      <c r="AE62" s="1">
        <v>41360.708333333336</v>
      </c>
      <c r="AG62" s="1">
        <v>41251.333333333336</v>
      </c>
      <c r="AH62" s="1">
        <v>41268.708333333336</v>
      </c>
      <c r="AI62" s="1">
        <v>41251.333333333336</v>
      </c>
      <c r="AJ62" s="1">
        <v>41268.708333333336</v>
      </c>
      <c r="AK62" s="1">
        <v>41251.333333333336</v>
      </c>
      <c r="AL62" s="1">
        <v>41268.708333333336</v>
      </c>
      <c r="AM62" s="1">
        <v>41344.333333333336</v>
      </c>
      <c r="AN62" s="1">
        <v>41360.708333333336</v>
      </c>
      <c r="AP62" t="s">
        <v>113</v>
      </c>
      <c r="AU62" t="s">
        <v>308</v>
      </c>
      <c r="AY62" t="s">
        <v>106</v>
      </c>
      <c r="AZ62">
        <v>0</v>
      </c>
      <c r="BA62">
        <v>0</v>
      </c>
      <c r="BD62" s="3">
        <v>41321.660416666666</v>
      </c>
      <c r="BE62" s="3">
        <v>41321.663888888892</v>
      </c>
      <c r="BF62" t="s">
        <v>115</v>
      </c>
      <c r="BG62" t="s">
        <v>115</v>
      </c>
      <c r="CH62">
        <v>540</v>
      </c>
      <c r="CI62">
        <v>29070</v>
      </c>
      <c r="CJ62" t="s">
        <v>106</v>
      </c>
      <c r="CK62" t="s">
        <v>106</v>
      </c>
      <c r="CL62" t="s">
        <v>241</v>
      </c>
      <c r="CM62" t="s">
        <v>242</v>
      </c>
      <c r="CO62">
        <v>124275</v>
      </c>
      <c r="CQ62">
        <v>0</v>
      </c>
      <c r="CR62">
        <v>0</v>
      </c>
      <c r="CS62">
        <v>0</v>
      </c>
      <c r="CY62" t="s">
        <v>123</v>
      </c>
      <c r="CZ62" t="s">
        <v>124</v>
      </c>
      <c r="DD62" t="str" cm="1">
        <f t="array" ref="DD62">TEXT(_xlfn.SEQUENCE(1, DATEDIF(AG62, AH62, "m") + 1, AG62, 30), "YYYY-APMM")</f>
        <v>2012-AP12</v>
      </c>
      <c r="DN62">
        <f t="shared" si="0"/>
        <v>30</v>
      </c>
      <c r="DO62">
        <f t="shared" si="1"/>
        <v>0</v>
      </c>
    </row>
    <row r="63" spans="1:119" x14ac:dyDescent="0.35">
      <c r="A63" t="s">
        <v>105</v>
      </c>
      <c r="B63">
        <v>499348</v>
      </c>
      <c r="C63">
        <v>6359</v>
      </c>
      <c r="D63">
        <v>124277</v>
      </c>
      <c r="E63">
        <v>13662</v>
      </c>
      <c r="F63">
        <v>0</v>
      </c>
      <c r="G63" t="s">
        <v>106</v>
      </c>
      <c r="H63" t="s">
        <v>106</v>
      </c>
      <c r="I63" t="s">
        <v>106</v>
      </c>
      <c r="J63" t="s">
        <v>107</v>
      </c>
      <c r="K63" t="s">
        <v>108</v>
      </c>
      <c r="L63" t="s">
        <v>109</v>
      </c>
      <c r="M63" t="s">
        <v>110</v>
      </c>
      <c r="N63" t="s">
        <v>309</v>
      </c>
      <c r="O63" t="s">
        <v>310</v>
      </c>
      <c r="Q63">
        <v>624</v>
      </c>
      <c r="R63">
        <v>0</v>
      </c>
      <c r="S63">
        <v>120</v>
      </c>
      <c r="T63">
        <v>0</v>
      </c>
      <c r="U63">
        <v>30</v>
      </c>
      <c r="V63">
        <v>30</v>
      </c>
      <c r="W63">
        <v>120</v>
      </c>
      <c r="X63">
        <v>0</v>
      </c>
      <c r="Y63">
        <v>0</v>
      </c>
      <c r="Z63">
        <v>0</v>
      </c>
      <c r="AD63" s="1">
        <v>41356.333333333336</v>
      </c>
      <c r="AE63" s="1">
        <v>41372.708333333336</v>
      </c>
      <c r="AG63" s="1">
        <v>41263.333333333336</v>
      </c>
      <c r="AH63" s="1">
        <v>41280.708333333336</v>
      </c>
      <c r="AI63" s="1">
        <v>41263.333333333336</v>
      </c>
      <c r="AJ63" s="1">
        <v>41280.708333333336</v>
      </c>
      <c r="AK63" s="1">
        <v>41263.333333333336</v>
      </c>
      <c r="AL63" s="1">
        <v>41280.708333333336</v>
      </c>
      <c r="AM63" s="1">
        <v>41356.333333333336</v>
      </c>
      <c r="AN63" s="1">
        <v>41372.708333333336</v>
      </c>
      <c r="AP63" t="s">
        <v>113</v>
      </c>
      <c r="AU63" t="s">
        <v>311</v>
      </c>
      <c r="AY63" t="s">
        <v>106</v>
      </c>
      <c r="AZ63">
        <v>0</v>
      </c>
      <c r="BA63">
        <v>0</v>
      </c>
      <c r="BD63" s="3">
        <v>41321.660416666666</v>
      </c>
      <c r="BE63" s="3">
        <v>41321.663888888892</v>
      </c>
      <c r="BF63" t="s">
        <v>115</v>
      </c>
      <c r="BG63" t="s">
        <v>115</v>
      </c>
      <c r="CH63">
        <v>540</v>
      </c>
      <c r="CI63">
        <v>29070</v>
      </c>
      <c r="CJ63" t="s">
        <v>106</v>
      </c>
      <c r="CK63" t="s">
        <v>106</v>
      </c>
      <c r="CL63" t="s">
        <v>241</v>
      </c>
      <c r="CM63" t="s">
        <v>242</v>
      </c>
      <c r="CO63">
        <v>124275</v>
      </c>
      <c r="CQ63">
        <v>0</v>
      </c>
      <c r="CR63">
        <v>0</v>
      </c>
      <c r="CS63">
        <v>0</v>
      </c>
      <c r="CY63" t="s">
        <v>123</v>
      </c>
      <c r="CZ63" t="s">
        <v>124</v>
      </c>
      <c r="DD63" t="str" cm="1">
        <f t="array" ref="DD63">TEXT(_xlfn.SEQUENCE(1, DATEDIF(AG63, AH63, "m") + 1, AG63, 30), "YYYY-APMM")</f>
        <v>2012-AP12</v>
      </c>
      <c r="DN63">
        <f t="shared" si="0"/>
        <v>30</v>
      </c>
      <c r="DO63">
        <f t="shared" si="1"/>
        <v>0</v>
      </c>
    </row>
    <row r="64" spans="1:119" x14ac:dyDescent="0.35">
      <c r="A64" t="s">
        <v>105</v>
      </c>
      <c r="B64">
        <v>499349</v>
      </c>
      <c r="C64">
        <v>6359</v>
      </c>
      <c r="D64">
        <v>124279</v>
      </c>
      <c r="E64">
        <v>13662</v>
      </c>
      <c r="F64">
        <v>0</v>
      </c>
      <c r="G64" t="s">
        <v>106</v>
      </c>
      <c r="H64" t="s">
        <v>106</v>
      </c>
      <c r="I64" t="s">
        <v>106</v>
      </c>
      <c r="J64" t="s">
        <v>107</v>
      </c>
      <c r="K64" t="s">
        <v>108</v>
      </c>
      <c r="L64" t="s">
        <v>109</v>
      </c>
      <c r="M64" t="s">
        <v>110</v>
      </c>
      <c r="N64" t="s">
        <v>312</v>
      </c>
      <c r="O64" t="s">
        <v>313</v>
      </c>
      <c r="Q64">
        <v>600</v>
      </c>
      <c r="R64">
        <v>48</v>
      </c>
      <c r="S64">
        <v>240</v>
      </c>
      <c r="T64">
        <v>0</v>
      </c>
      <c r="U64">
        <v>0</v>
      </c>
      <c r="V64">
        <v>0</v>
      </c>
      <c r="W64">
        <v>240</v>
      </c>
      <c r="X64">
        <v>0</v>
      </c>
      <c r="Y64">
        <v>0</v>
      </c>
      <c r="Z64">
        <v>0</v>
      </c>
      <c r="AD64" s="1">
        <v>41490.333333333336</v>
      </c>
      <c r="AE64" s="1">
        <v>41527.708333333336</v>
      </c>
      <c r="AG64" s="1">
        <v>41402.333333333336</v>
      </c>
      <c r="AH64" s="1">
        <v>41436.708333333336</v>
      </c>
      <c r="AI64" s="1">
        <v>41402.333333333336</v>
      </c>
      <c r="AJ64" s="1">
        <v>41436.708333333336</v>
      </c>
      <c r="AK64" s="1">
        <v>41402.333333333336</v>
      </c>
      <c r="AL64" s="1">
        <v>41436.708333333336</v>
      </c>
      <c r="AM64" s="1">
        <v>41490.333333333336</v>
      </c>
      <c r="AN64" s="1">
        <v>41527.708333333336</v>
      </c>
      <c r="AP64" t="s">
        <v>113</v>
      </c>
      <c r="AU64" t="s">
        <v>314</v>
      </c>
      <c r="AY64" t="s">
        <v>106</v>
      </c>
      <c r="AZ64">
        <v>0</v>
      </c>
      <c r="BA64">
        <v>0</v>
      </c>
      <c r="BD64" s="3">
        <v>41321.660416666666</v>
      </c>
      <c r="BE64" s="3">
        <v>41321.663888888892</v>
      </c>
      <c r="BF64" t="s">
        <v>115</v>
      </c>
      <c r="BG64" t="s">
        <v>115</v>
      </c>
      <c r="CH64">
        <v>540</v>
      </c>
      <c r="CI64">
        <v>29140</v>
      </c>
      <c r="CJ64" t="s">
        <v>106</v>
      </c>
      <c r="CK64" t="s">
        <v>106</v>
      </c>
      <c r="CL64" t="s">
        <v>215</v>
      </c>
      <c r="CM64" t="s">
        <v>216</v>
      </c>
      <c r="CO64">
        <v>124278</v>
      </c>
      <c r="CQ64">
        <v>0</v>
      </c>
      <c r="CR64">
        <v>0</v>
      </c>
      <c r="CS64">
        <v>0</v>
      </c>
      <c r="CY64" t="s">
        <v>123</v>
      </c>
      <c r="CZ64" t="s">
        <v>124</v>
      </c>
      <c r="DD64" t="str" cm="1">
        <f t="array" ref="DD64:DE64">TEXT(_xlfn.SEQUENCE(1, DATEDIF(AG64, AH64, "m") + 1, AG64, 30), "YYYY-APMM")</f>
        <v>2013-AP05</v>
      </c>
      <c r="DE64" t="str">
        <v>2013-AP06</v>
      </c>
      <c r="DN64">
        <f t="shared" si="0"/>
        <v>0</v>
      </c>
      <c r="DO64">
        <f t="shared" si="1"/>
        <v>0</v>
      </c>
    </row>
    <row r="65" spans="1:119" x14ac:dyDescent="0.35">
      <c r="A65" t="s">
        <v>105</v>
      </c>
      <c r="B65">
        <v>499350</v>
      </c>
      <c r="C65">
        <v>6359</v>
      </c>
      <c r="D65">
        <v>124279</v>
      </c>
      <c r="E65">
        <v>13662</v>
      </c>
      <c r="F65">
        <v>0</v>
      </c>
      <c r="G65" t="s">
        <v>106</v>
      </c>
      <c r="H65" t="s">
        <v>106</v>
      </c>
      <c r="I65" t="s">
        <v>106</v>
      </c>
      <c r="J65" t="s">
        <v>107</v>
      </c>
      <c r="K65" t="s">
        <v>108</v>
      </c>
      <c r="L65" t="s">
        <v>109</v>
      </c>
      <c r="M65" t="s">
        <v>110</v>
      </c>
      <c r="N65" t="s">
        <v>315</v>
      </c>
      <c r="O65" t="s">
        <v>316</v>
      </c>
      <c r="Q65">
        <v>920</v>
      </c>
      <c r="R65">
        <v>320</v>
      </c>
      <c r="S65">
        <v>240</v>
      </c>
      <c r="T65">
        <v>0</v>
      </c>
      <c r="U65">
        <v>0</v>
      </c>
      <c r="V65">
        <v>0</v>
      </c>
      <c r="W65">
        <v>240</v>
      </c>
      <c r="X65">
        <v>0</v>
      </c>
      <c r="Y65">
        <v>0</v>
      </c>
      <c r="Z65">
        <v>0</v>
      </c>
      <c r="AD65" s="1">
        <v>41478.333333333336</v>
      </c>
      <c r="AE65" s="1">
        <v>41515.708333333336</v>
      </c>
      <c r="AG65" s="1">
        <v>41344.333333333336</v>
      </c>
      <c r="AH65" s="1">
        <v>41378.708333333336</v>
      </c>
      <c r="AI65" s="1">
        <v>41344.333333333336</v>
      </c>
      <c r="AJ65" s="1">
        <v>41378.708333333336</v>
      </c>
      <c r="AK65" s="1">
        <v>41344.333333333336</v>
      </c>
      <c r="AL65" s="1">
        <v>41378.708333333336</v>
      </c>
      <c r="AM65" s="1">
        <v>41478.333333333336</v>
      </c>
      <c r="AN65" s="1">
        <v>41515.708333333336</v>
      </c>
      <c r="AP65" t="s">
        <v>113</v>
      </c>
      <c r="AU65" t="s">
        <v>317</v>
      </c>
      <c r="AY65" t="s">
        <v>106</v>
      </c>
      <c r="AZ65">
        <v>0</v>
      </c>
      <c r="BA65">
        <v>0</v>
      </c>
      <c r="BD65" s="3">
        <v>41321.660416666666</v>
      </c>
      <c r="BE65" s="3">
        <v>41321.663888888892</v>
      </c>
      <c r="BF65" t="s">
        <v>115</v>
      </c>
      <c r="BG65" t="s">
        <v>115</v>
      </c>
      <c r="CH65">
        <v>540</v>
      </c>
      <c r="CI65">
        <v>29140</v>
      </c>
      <c r="CJ65" t="s">
        <v>106</v>
      </c>
      <c r="CK65" t="s">
        <v>106</v>
      </c>
      <c r="CL65" t="s">
        <v>215</v>
      </c>
      <c r="CM65" t="s">
        <v>216</v>
      </c>
      <c r="CO65">
        <v>124278</v>
      </c>
      <c r="CQ65">
        <v>0</v>
      </c>
      <c r="CR65">
        <v>0</v>
      </c>
      <c r="CS65">
        <v>0</v>
      </c>
      <c r="CY65" t="s">
        <v>123</v>
      </c>
      <c r="CZ65" t="s">
        <v>124</v>
      </c>
      <c r="DD65" t="str" cm="1">
        <f t="array" ref="DD65:DE65">TEXT(_xlfn.SEQUENCE(1, DATEDIF(AG65, AH65, "m") + 1, AG65, 30), "YYYY-APMM")</f>
        <v>2013-AP03</v>
      </c>
      <c r="DE65" t="str">
        <v>2013-AP04</v>
      </c>
      <c r="DN65">
        <f t="shared" si="0"/>
        <v>0</v>
      </c>
      <c r="DO65">
        <f t="shared" si="1"/>
        <v>0</v>
      </c>
    </row>
    <row r="66" spans="1:119" x14ac:dyDescent="0.35">
      <c r="A66" t="s">
        <v>105</v>
      </c>
      <c r="B66">
        <v>499351</v>
      </c>
      <c r="C66">
        <v>6359</v>
      </c>
      <c r="D66">
        <v>124279</v>
      </c>
      <c r="E66">
        <v>13662</v>
      </c>
      <c r="F66">
        <v>0</v>
      </c>
      <c r="G66" t="s">
        <v>106</v>
      </c>
      <c r="H66" t="s">
        <v>106</v>
      </c>
      <c r="I66" t="s">
        <v>106</v>
      </c>
      <c r="J66" t="s">
        <v>107</v>
      </c>
      <c r="K66" t="s">
        <v>108</v>
      </c>
      <c r="L66" t="s">
        <v>109</v>
      </c>
      <c r="M66" t="s">
        <v>110</v>
      </c>
      <c r="N66" t="s">
        <v>318</v>
      </c>
      <c r="O66" t="s">
        <v>319</v>
      </c>
      <c r="Q66">
        <v>472</v>
      </c>
      <c r="R66">
        <v>0</v>
      </c>
      <c r="S66">
        <v>240</v>
      </c>
      <c r="T66">
        <v>0</v>
      </c>
      <c r="U66">
        <v>0</v>
      </c>
      <c r="V66">
        <v>0</v>
      </c>
      <c r="W66">
        <v>240</v>
      </c>
      <c r="X66">
        <v>0</v>
      </c>
      <c r="Y66">
        <v>0</v>
      </c>
      <c r="Z66">
        <v>0</v>
      </c>
      <c r="AD66" s="1">
        <v>41419.333333333336</v>
      </c>
      <c r="AE66" s="1">
        <v>41452.708333333336</v>
      </c>
      <c r="AG66" s="1">
        <v>41350.333333333336</v>
      </c>
      <c r="AH66" s="1">
        <v>41384.708333333336</v>
      </c>
      <c r="AI66" s="1">
        <v>41350.333333333336</v>
      </c>
      <c r="AJ66" s="1">
        <v>41384.708333333336</v>
      </c>
      <c r="AK66" s="1">
        <v>41350.333333333336</v>
      </c>
      <c r="AL66" s="1">
        <v>41384.708333333336</v>
      </c>
      <c r="AM66" s="1">
        <v>41419.333333333336</v>
      </c>
      <c r="AN66" s="1">
        <v>41452.708333333336</v>
      </c>
      <c r="AP66" t="s">
        <v>113</v>
      </c>
      <c r="AU66" t="s">
        <v>320</v>
      </c>
      <c r="AY66" t="s">
        <v>106</v>
      </c>
      <c r="AZ66">
        <v>0</v>
      </c>
      <c r="BA66">
        <v>0</v>
      </c>
      <c r="BD66" s="3">
        <v>41321.660416666666</v>
      </c>
      <c r="BE66" s="3">
        <v>41321.663888888892</v>
      </c>
      <c r="BF66" t="s">
        <v>115</v>
      </c>
      <c r="BG66" t="s">
        <v>115</v>
      </c>
      <c r="CH66">
        <v>540</v>
      </c>
      <c r="CI66">
        <v>29140</v>
      </c>
      <c r="CJ66" t="s">
        <v>106</v>
      </c>
      <c r="CK66" t="s">
        <v>106</v>
      </c>
      <c r="CL66" t="s">
        <v>215</v>
      </c>
      <c r="CM66" t="s">
        <v>216</v>
      </c>
      <c r="CO66">
        <v>124278</v>
      </c>
      <c r="CQ66">
        <v>0</v>
      </c>
      <c r="CR66">
        <v>0</v>
      </c>
      <c r="CS66">
        <v>0</v>
      </c>
      <c r="CY66" t="s">
        <v>123</v>
      </c>
      <c r="CZ66" t="s">
        <v>124</v>
      </c>
      <c r="DD66" t="str" cm="1">
        <f t="array" ref="DD66:DE66">TEXT(_xlfn.SEQUENCE(1, DATEDIF(AG66, AH66, "m") + 1, AG66, 30), "YYYY-APMM")</f>
        <v>2013-AP03</v>
      </c>
      <c r="DE66" t="str">
        <v>2013-AP04</v>
      </c>
      <c r="DN66">
        <f t="shared" si="0"/>
        <v>0</v>
      </c>
      <c r="DO66">
        <f t="shared" si="1"/>
        <v>0</v>
      </c>
    </row>
    <row r="67" spans="1:119" x14ac:dyDescent="0.35">
      <c r="A67" t="s">
        <v>105</v>
      </c>
      <c r="B67">
        <v>499352</v>
      </c>
      <c r="C67">
        <v>6359</v>
      </c>
      <c r="D67">
        <v>124279</v>
      </c>
      <c r="E67">
        <v>13662</v>
      </c>
      <c r="F67">
        <v>0</v>
      </c>
      <c r="G67" t="s">
        <v>106</v>
      </c>
      <c r="H67" t="s">
        <v>106</v>
      </c>
      <c r="I67" t="s">
        <v>106</v>
      </c>
      <c r="J67" t="s">
        <v>107</v>
      </c>
      <c r="K67" t="s">
        <v>108</v>
      </c>
      <c r="L67" t="s">
        <v>109</v>
      </c>
      <c r="M67" t="s">
        <v>110</v>
      </c>
      <c r="N67" t="s">
        <v>321</v>
      </c>
      <c r="O67" t="s">
        <v>322</v>
      </c>
      <c r="Q67">
        <v>880</v>
      </c>
      <c r="R67">
        <v>280</v>
      </c>
      <c r="S67">
        <v>240</v>
      </c>
      <c r="T67">
        <v>0</v>
      </c>
      <c r="U67">
        <v>0</v>
      </c>
      <c r="V67">
        <v>0</v>
      </c>
      <c r="W67">
        <v>240</v>
      </c>
      <c r="X67">
        <v>0</v>
      </c>
      <c r="Y67">
        <v>0</v>
      </c>
      <c r="Z67">
        <v>0</v>
      </c>
      <c r="AD67" s="1">
        <v>41478.333333333336</v>
      </c>
      <c r="AE67" s="1">
        <v>41515.708333333336</v>
      </c>
      <c r="AG67" s="1">
        <v>41350.333333333336</v>
      </c>
      <c r="AH67" s="1">
        <v>41384.708333333336</v>
      </c>
      <c r="AI67" s="1">
        <v>41350.333333333336</v>
      </c>
      <c r="AJ67" s="1">
        <v>41384.708333333336</v>
      </c>
      <c r="AK67" s="1">
        <v>41350.333333333336</v>
      </c>
      <c r="AL67" s="1">
        <v>41384.708333333336</v>
      </c>
      <c r="AM67" s="1">
        <v>41478.333333333336</v>
      </c>
      <c r="AN67" s="1">
        <v>41515.708333333336</v>
      </c>
      <c r="AP67" t="s">
        <v>113</v>
      </c>
      <c r="AU67" t="s">
        <v>323</v>
      </c>
      <c r="AY67" t="s">
        <v>106</v>
      </c>
      <c r="AZ67">
        <v>0</v>
      </c>
      <c r="BA67">
        <v>0</v>
      </c>
      <c r="BD67" s="3">
        <v>41321.660416666666</v>
      </c>
      <c r="BE67" s="3">
        <v>41321.663888888892</v>
      </c>
      <c r="BF67" t="s">
        <v>115</v>
      </c>
      <c r="BG67" t="s">
        <v>115</v>
      </c>
      <c r="CH67">
        <v>540</v>
      </c>
      <c r="CI67">
        <v>29140</v>
      </c>
      <c r="CJ67" t="s">
        <v>106</v>
      </c>
      <c r="CK67" t="s">
        <v>106</v>
      </c>
      <c r="CL67" t="s">
        <v>215</v>
      </c>
      <c r="CM67" t="s">
        <v>216</v>
      </c>
      <c r="CO67">
        <v>124278</v>
      </c>
      <c r="CQ67">
        <v>0</v>
      </c>
      <c r="CR67">
        <v>0</v>
      </c>
      <c r="CS67">
        <v>0</v>
      </c>
      <c r="CY67" t="s">
        <v>123</v>
      </c>
      <c r="CZ67" t="s">
        <v>124</v>
      </c>
      <c r="DD67" t="str" cm="1">
        <f t="array" ref="DD67:DE67">TEXT(_xlfn.SEQUENCE(1, DATEDIF(AG67, AH67, "m") + 1, AG67, 30), "YYYY-APMM")</f>
        <v>2013-AP03</v>
      </c>
      <c r="DE67" t="str">
        <v>2013-AP04</v>
      </c>
      <c r="DN67">
        <f t="shared" ref="DN67:DN130" si="2">V67/COUNTIF(DD67:DF67, "&lt;&gt;")</f>
        <v>0</v>
      </c>
      <c r="DO67">
        <f t="shared" ref="DO67:DO130" si="3">BR67</f>
        <v>0</v>
      </c>
    </row>
    <row r="68" spans="1:119" x14ac:dyDescent="0.35">
      <c r="A68" t="s">
        <v>105</v>
      </c>
      <c r="B68">
        <v>499353</v>
      </c>
      <c r="C68">
        <v>6359</v>
      </c>
      <c r="D68">
        <v>124279</v>
      </c>
      <c r="E68">
        <v>13662</v>
      </c>
      <c r="F68">
        <v>0</v>
      </c>
      <c r="G68" t="s">
        <v>106</v>
      </c>
      <c r="H68" t="s">
        <v>106</v>
      </c>
      <c r="I68" t="s">
        <v>106</v>
      </c>
      <c r="J68" t="s">
        <v>107</v>
      </c>
      <c r="K68" t="s">
        <v>108</v>
      </c>
      <c r="L68" t="s">
        <v>109</v>
      </c>
      <c r="M68" t="s">
        <v>110</v>
      </c>
      <c r="N68" t="s">
        <v>324</v>
      </c>
      <c r="O68" t="s">
        <v>325</v>
      </c>
      <c r="Q68">
        <v>792</v>
      </c>
      <c r="R68">
        <v>160</v>
      </c>
      <c r="S68">
        <v>240</v>
      </c>
      <c r="T68">
        <v>0</v>
      </c>
      <c r="U68">
        <v>0</v>
      </c>
      <c r="V68">
        <v>0</v>
      </c>
      <c r="W68">
        <v>240</v>
      </c>
      <c r="X68">
        <v>0</v>
      </c>
      <c r="Y68">
        <v>0</v>
      </c>
      <c r="Z68">
        <v>0</v>
      </c>
      <c r="AD68" s="1">
        <v>41483.333333333336</v>
      </c>
      <c r="AE68" s="1">
        <v>41520.708333333336</v>
      </c>
      <c r="AG68" s="1">
        <v>41367.333333333336</v>
      </c>
      <c r="AH68" s="1">
        <v>41401.708333333336</v>
      </c>
      <c r="AI68" s="1">
        <v>41367.333333333336</v>
      </c>
      <c r="AJ68" s="1">
        <v>41401.708333333336</v>
      </c>
      <c r="AK68" s="1">
        <v>41367.333333333336</v>
      </c>
      <c r="AL68" s="1">
        <v>41401.708333333336</v>
      </c>
      <c r="AM68" s="1">
        <v>41483.333333333336</v>
      </c>
      <c r="AN68" s="1">
        <v>41520.708333333336</v>
      </c>
      <c r="AP68" t="s">
        <v>113</v>
      </c>
      <c r="AU68" t="s">
        <v>326</v>
      </c>
      <c r="AY68" t="s">
        <v>106</v>
      </c>
      <c r="AZ68">
        <v>0</v>
      </c>
      <c r="BA68">
        <v>0</v>
      </c>
      <c r="BD68" s="3">
        <v>41321.660416666666</v>
      </c>
      <c r="BE68" s="3">
        <v>41321.663888888892</v>
      </c>
      <c r="BF68" t="s">
        <v>115</v>
      </c>
      <c r="BG68" t="s">
        <v>115</v>
      </c>
      <c r="CH68">
        <v>540</v>
      </c>
      <c r="CI68">
        <v>29140</v>
      </c>
      <c r="CJ68" t="s">
        <v>106</v>
      </c>
      <c r="CK68" t="s">
        <v>106</v>
      </c>
      <c r="CL68" t="s">
        <v>215</v>
      </c>
      <c r="CM68" t="s">
        <v>216</v>
      </c>
      <c r="CO68">
        <v>124278</v>
      </c>
      <c r="CQ68">
        <v>0</v>
      </c>
      <c r="CR68">
        <v>0</v>
      </c>
      <c r="CS68">
        <v>0</v>
      </c>
      <c r="CY68" t="s">
        <v>123</v>
      </c>
      <c r="CZ68" t="s">
        <v>124</v>
      </c>
      <c r="DD68" t="str" cm="1">
        <f t="array" ref="DD68:DE68">TEXT(_xlfn.SEQUENCE(1, DATEDIF(AG68, AH68, "m") + 1, AG68, 30), "YYYY-APMM")</f>
        <v>2013-AP04</v>
      </c>
      <c r="DE68" t="str">
        <v>2013-AP05</v>
      </c>
      <c r="DN68">
        <f t="shared" si="2"/>
        <v>0</v>
      </c>
      <c r="DO68">
        <f t="shared" si="3"/>
        <v>0</v>
      </c>
    </row>
    <row r="69" spans="1:119" x14ac:dyDescent="0.35">
      <c r="A69" t="s">
        <v>105</v>
      </c>
      <c r="B69">
        <v>499354</v>
      </c>
      <c r="C69">
        <v>6359</v>
      </c>
      <c r="D69">
        <v>124279</v>
      </c>
      <c r="E69">
        <v>13662</v>
      </c>
      <c r="F69">
        <v>0</v>
      </c>
      <c r="G69" t="s">
        <v>106</v>
      </c>
      <c r="H69" t="s">
        <v>106</v>
      </c>
      <c r="I69" t="s">
        <v>106</v>
      </c>
      <c r="J69" t="s">
        <v>107</v>
      </c>
      <c r="K69" t="s">
        <v>108</v>
      </c>
      <c r="L69" t="s">
        <v>109</v>
      </c>
      <c r="M69" t="s">
        <v>110</v>
      </c>
      <c r="N69" t="s">
        <v>327</v>
      </c>
      <c r="O69" t="s">
        <v>328</v>
      </c>
      <c r="Q69">
        <v>720</v>
      </c>
      <c r="R69">
        <v>160</v>
      </c>
      <c r="S69">
        <v>240</v>
      </c>
      <c r="T69">
        <v>0</v>
      </c>
      <c r="U69">
        <v>0</v>
      </c>
      <c r="V69">
        <v>0</v>
      </c>
      <c r="W69">
        <v>240</v>
      </c>
      <c r="X69">
        <v>0</v>
      </c>
      <c r="Y69">
        <v>0</v>
      </c>
      <c r="Z69">
        <v>0</v>
      </c>
      <c r="AD69" s="1">
        <v>41490.333333333336</v>
      </c>
      <c r="AE69" s="1">
        <v>41527.708333333336</v>
      </c>
      <c r="AG69" s="1">
        <v>41385.333333333336</v>
      </c>
      <c r="AH69" s="1">
        <v>41419.708333333336</v>
      </c>
      <c r="AI69" s="1">
        <v>41385.333333333336</v>
      </c>
      <c r="AJ69" s="1">
        <v>41419.708333333336</v>
      </c>
      <c r="AK69" s="1">
        <v>41385.333333333336</v>
      </c>
      <c r="AL69" s="1">
        <v>41419.708333333336</v>
      </c>
      <c r="AM69" s="1">
        <v>41490.333333333336</v>
      </c>
      <c r="AN69" s="1">
        <v>41527.708333333336</v>
      </c>
      <c r="AP69" t="s">
        <v>113</v>
      </c>
      <c r="AU69" t="s">
        <v>329</v>
      </c>
      <c r="AY69" t="s">
        <v>106</v>
      </c>
      <c r="AZ69">
        <v>0</v>
      </c>
      <c r="BA69">
        <v>0</v>
      </c>
      <c r="BD69" s="3">
        <v>41321.660416666666</v>
      </c>
      <c r="BE69" s="3">
        <v>41321.663888888892</v>
      </c>
      <c r="BF69" t="s">
        <v>115</v>
      </c>
      <c r="BG69" t="s">
        <v>115</v>
      </c>
      <c r="CH69">
        <v>540</v>
      </c>
      <c r="CI69">
        <v>29140</v>
      </c>
      <c r="CJ69" t="s">
        <v>106</v>
      </c>
      <c r="CK69" t="s">
        <v>106</v>
      </c>
      <c r="CL69" t="s">
        <v>215</v>
      </c>
      <c r="CM69" t="s">
        <v>216</v>
      </c>
      <c r="CO69">
        <v>124278</v>
      </c>
      <c r="CQ69">
        <v>0</v>
      </c>
      <c r="CR69">
        <v>0</v>
      </c>
      <c r="CS69">
        <v>0</v>
      </c>
      <c r="CY69" t="s">
        <v>123</v>
      </c>
      <c r="CZ69" t="s">
        <v>124</v>
      </c>
      <c r="DD69" t="str" cm="1">
        <f t="array" ref="DD69:DE69">TEXT(_xlfn.SEQUENCE(1, DATEDIF(AG69, AH69, "m") + 1, AG69, 30), "YYYY-APMM")</f>
        <v>2013-AP04</v>
      </c>
      <c r="DE69" t="str">
        <v>2013-AP05</v>
      </c>
      <c r="DN69">
        <f t="shared" si="2"/>
        <v>0</v>
      </c>
      <c r="DO69">
        <f t="shared" si="3"/>
        <v>0</v>
      </c>
    </row>
    <row r="70" spans="1:119" x14ac:dyDescent="0.35">
      <c r="A70" t="s">
        <v>105</v>
      </c>
      <c r="B70">
        <v>499355</v>
      </c>
      <c r="C70">
        <v>6359</v>
      </c>
      <c r="D70">
        <v>124280</v>
      </c>
      <c r="E70">
        <v>13662</v>
      </c>
      <c r="F70">
        <v>0</v>
      </c>
      <c r="G70" t="s">
        <v>106</v>
      </c>
      <c r="H70" t="s">
        <v>106</v>
      </c>
      <c r="I70" t="s">
        <v>106</v>
      </c>
      <c r="J70" t="s">
        <v>107</v>
      </c>
      <c r="K70" t="s">
        <v>108</v>
      </c>
      <c r="L70" t="s">
        <v>109</v>
      </c>
      <c r="M70" t="s">
        <v>110</v>
      </c>
      <c r="N70" t="s">
        <v>330</v>
      </c>
      <c r="O70" t="s">
        <v>331</v>
      </c>
      <c r="Q70">
        <v>472</v>
      </c>
      <c r="R70">
        <v>0</v>
      </c>
      <c r="S70">
        <v>120</v>
      </c>
      <c r="T70">
        <v>0</v>
      </c>
      <c r="U70">
        <v>20</v>
      </c>
      <c r="V70">
        <v>20</v>
      </c>
      <c r="W70">
        <v>120</v>
      </c>
      <c r="X70">
        <v>0</v>
      </c>
      <c r="Y70">
        <v>0</v>
      </c>
      <c r="Z70">
        <v>0</v>
      </c>
      <c r="AD70" s="1">
        <v>41395.333333333336</v>
      </c>
      <c r="AE70" s="1">
        <v>41412.708333333336</v>
      </c>
      <c r="AG70" s="1">
        <v>41326.333333333336</v>
      </c>
      <c r="AH70" s="1">
        <v>41343.708333333336</v>
      </c>
      <c r="AI70" s="1">
        <v>41326.333333333336</v>
      </c>
      <c r="AJ70" s="1">
        <v>41343.708333333336</v>
      </c>
      <c r="AK70" s="1">
        <v>41326.333333333336</v>
      </c>
      <c r="AL70" s="1">
        <v>41343.708333333336</v>
      </c>
      <c r="AM70" s="1">
        <v>41395.333333333336</v>
      </c>
      <c r="AN70" s="1">
        <v>41412.708333333336</v>
      </c>
      <c r="AP70" t="s">
        <v>113</v>
      </c>
      <c r="AU70" t="s">
        <v>332</v>
      </c>
      <c r="AY70" t="s">
        <v>106</v>
      </c>
      <c r="AZ70">
        <v>0</v>
      </c>
      <c r="BA70">
        <v>0</v>
      </c>
      <c r="BD70" s="3">
        <v>41321.660416666666</v>
      </c>
      <c r="BE70" s="3">
        <v>41321.663888888892</v>
      </c>
      <c r="BF70" t="s">
        <v>115</v>
      </c>
      <c r="BG70" t="s">
        <v>115</v>
      </c>
      <c r="CH70">
        <v>540</v>
      </c>
      <c r="CI70">
        <v>29130</v>
      </c>
      <c r="CJ70" t="s">
        <v>106</v>
      </c>
      <c r="CK70" t="s">
        <v>106</v>
      </c>
      <c r="CL70" t="s">
        <v>241</v>
      </c>
      <c r="CM70" t="s">
        <v>242</v>
      </c>
      <c r="CO70">
        <v>124278</v>
      </c>
      <c r="CQ70">
        <v>0</v>
      </c>
      <c r="CR70">
        <v>0</v>
      </c>
      <c r="CS70">
        <v>0</v>
      </c>
      <c r="CY70" t="s">
        <v>123</v>
      </c>
      <c r="CZ70" t="s">
        <v>124</v>
      </c>
      <c r="DD70" t="str" cm="1">
        <f t="array" ref="DD70">TEXT(_xlfn.SEQUENCE(1, DATEDIF(AG70, AH70, "m") + 1, AG70, 30), "YYYY-APMM")</f>
        <v>2013-AP02</v>
      </c>
      <c r="DN70">
        <f t="shared" si="2"/>
        <v>20</v>
      </c>
      <c r="DO70">
        <f t="shared" si="3"/>
        <v>0</v>
      </c>
    </row>
    <row r="71" spans="1:119" x14ac:dyDescent="0.35">
      <c r="A71" t="s">
        <v>105</v>
      </c>
      <c r="B71">
        <v>499356</v>
      </c>
      <c r="C71">
        <v>6359</v>
      </c>
      <c r="D71">
        <v>124280</v>
      </c>
      <c r="E71">
        <v>13662</v>
      </c>
      <c r="F71">
        <v>0</v>
      </c>
      <c r="G71" t="s">
        <v>106</v>
      </c>
      <c r="H71" t="s">
        <v>106</v>
      </c>
      <c r="I71" t="s">
        <v>106</v>
      </c>
      <c r="J71" t="s">
        <v>107</v>
      </c>
      <c r="K71" t="s">
        <v>108</v>
      </c>
      <c r="L71" t="s">
        <v>109</v>
      </c>
      <c r="M71" t="s">
        <v>110</v>
      </c>
      <c r="N71" t="s">
        <v>333</v>
      </c>
      <c r="O71" t="s">
        <v>334</v>
      </c>
      <c r="Q71">
        <v>472</v>
      </c>
      <c r="R71">
        <v>0</v>
      </c>
      <c r="S71">
        <v>120</v>
      </c>
      <c r="T71">
        <v>0</v>
      </c>
      <c r="U71">
        <v>20</v>
      </c>
      <c r="V71">
        <v>20</v>
      </c>
      <c r="W71">
        <v>120</v>
      </c>
      <c r="X71">
        <v>0</v>
      </c>
      <c r="Y71">
        <v>0</v>
      </c>
      <c r="Z71">
        <v>0</v>
      </c>
      <c r="AD71" s="1">
        <v>41401.333333333336</v>
      </c>
      <c r="AE71" s="1">
        <v>41417.708333333336</v>
      </c>
      <c r="AG71" s="1">
        <v>41332.333333333336</v>
      </c>
      <c r="AH71" s="1">
        <v>41349.708333333336</v>
      </c>
      <c r="AI71" s="1">
        <v>41332.333333333336</v>
      </c>
      <c r="AJ71" s="1">
        <v>41349.708333333336</v>
      </c>
      <c r="AK71" s="1">
        <v>41332.333333333336</v>
      </c>
      <c r="AL71" s="1">
        <v>41349.708333333336</v>
      </c>
      <c r="AM71" s="1">
        <v>41401.333333333336</v>
      </c>
      <c r="AN71" s="1">
        <v>41417.708333333336</v>
      </c>
      <c r="AP71" t="s">
        <v>113</v>
      </c>
      <c r="AU71" t="s">
        <v>335</v>
      </c>
      <c r="AY71" t="s">
        <v>106</v>
      </c>
      <c r="AZ71">
        <v>0</v>
      </c>
      <c r="BA71">
        <v>0</v>
      </c>
      <c r="BD71" s="3">
        <v>41321.660416666666</v>
      </c>
      <c r="BE71" s="3">
        <v>41321.663888888892</v>
      </c>
      <c r="BF71" t="s">
        <v>115</v>
      </c>
      <c r="BG71" t="s">
        <v>115</v>
      </c>
      <c r="CH71">
        <v>540</v>
      </c>
      <c r="CI71">
        <v>29130</v>
      </c>
      <c r="CJ71" t="s">
        <v>106</v>
      </c>
      <c r="CK71" t="s">
        <v>106</v>
      </c>
      <c r="CL71" t="s">
        <v>241</v>
      </c>
      <c r="CM71" t="s">
        <v>242</v>
      </c>
      <c r="CO71">
        <v>124278</v>
      </c>
      <c r="CQ71">
        <v>0</v>
      </c>
      <c r="CR71">
        <v>0</v>
      </c>
      <c r="CS71">
        <v>0</v>
      </c>
      <c r="CY71" t="s">
        <v>123</v>
      </c>
      <c r="CZ71" t="s">
        <v>124</v>
      </c>
      <c r="DD71" t="str" cm="1">
        <f t="array" ref="DD71">TEXT(_xlfn.SEQUENCE(1, DATEDIF(AG71, AH71, "m") + 1, AG71, 30), "YYYY-APMM")</f>
        <v>2013-AP02</v>
      </c>
      <c r="DN71">
        <f t="shared" si="2"/>
        <v>20</v>
      </c>
      <c r="DO71">
        <f t="shared" si="3"/>
        <v>0</v>
      </c>
    </row>
    <row r="72" spans="1:119" x14ac:dyDescent="0.35">
      <c r="A72" t="s">
        <v>105</v>
      </c>
      <c r="B72">
        <v>499357</v>
      </c>
      <c r="C72">
        <v>6359</v>
      </c>
      <c r="D72">
        <v>124280</v>
      </c>
      <c r="E72">
        <v>13662</v>
      </c>
      <c r="F72">
        <v>0</v>
      </c>
      <c r="G72" t="s">
        <v>106</v>
      </c>
      <c r="H72" t="s">
        <v>106</v>
      </c>
      <c r="I72" t="s">
        <v>106</v>
      </c>
      <c r="J72" t="s">
        <v>107</v>
      </c>
      <c r="K72" t="s">
        <v>108</v>
      </c>
      <c r="L72" t="s">
        <v>109</v>
      </c>
      <c r="M72" t="s">
        <v>110</v>
      </c>
      <c r="N72" t="s">
        <v>336</v>
      </c>
      <c r="O72" t="s">
        <v>337</v>
      </c>
      <c r="Q72">
        <v>600</v>
      </c>
      <c r="R72">
        <v>0</v>
      </c>
      <c r="S72">
        <v>120</v>
      </c>
      <c r="T72">
        <v>0</v>
      </c>
      <c r="U72">
        <v>20</v>
      </c>
      <c r="V72">
        <v>20</v>
      </c>
      <c r="W72">
        <v>120</v>
      </c>
      <c r="X72">
        <v>0</v>
      </c>
      <c r="Y72">
        <v>0</v>
      </c>
      <c r="Z72">
        <v>0</v>
      </c>
      <c r="AD72" s="1">
        <v>41420.333333333336</v>
      </c>
      <c r="AE72" s="1">
        <v>41436.708333333336</v>
      </c>
      <c r="AG72" s="1">
        <v>41332.333333333336</v>
      </c>
      <c r="AH72" s="1">
        <v>41349.708333333336</v>
      </c>
      <c r="AI72" s="1">
        <v>41332.333333333336</v>
      </c>
      <c r="AJ72" s="1">
        <v>41349.708333333336</v>
      </c>
      <c r="AK72" s="1">
        <v>41332.333333333336</v>
      </c>
      <c r="AL72" s="1">
        <v>41349.708333333336</v>
      </c>
      <c r="AM72" s="1">
        <v>41420.333333333336</v>
      </c>
      <c r="AN72" s="1">
        <v>41436.708333333336</v>
      </c>
      <c r="AP72" t="s">
        <v>113</v>
      </c>
      <c r="AU72" t="s">
        <v>338</v>
      </c>
      <c r="AY72" t="s">
        <v>106</v>
      </c>
      <c r="AZ72">
        <v>0</v>
      </c>
      <c r="BA72">
        <v>0</v>
      </c>
      <c r="BD72" s="3">
        <v>41321.660416666666</v>
      </c>
      <c r="BE72" s="3">
        <v>41321.663888888892</v>
      </c>
      <c r="BF72" t="s">
        <v>115</v>
      </c>
      <c r="BG72" t="s">
        <v>115</v>
      </c>
      <c r="CH72">
        <v>540</v>
      </c>
      <c r="CI72">
        <v>29130</v>
      </c>
      <c r="CJ72" t="s">
        <v>106</v>
      </c>
      <c r="CK72" t="s">
        <v>106</v>
      </c>
      <c r="CL72" t="s">
        <v>241</v>
      </c>
      <c r="CM72" t="s">
        <v>242</v>
      </c>
      <c r="CO72">
        <v>124278</v>
      </c>
      <c r="CQ72">
        <v>0</v>
      </c>
      <c r="CR72">
        <v>0</v>
      </c>
      <c r="CS72">
        <v>0</v>
      </c>
      <c r="CY72" t="s">
        <v>123</v>
      </c>
      <c r="CZ72" t="s">
        <v>124</v>
      </c>
      <c r="DD72" t="str" cm="1">
        <f t="array" ref="DD72">TEXT(_xlfn.SEQUENCE(1, DATEDIF(AG72, AH72, "m") + 1, AG72, 30), "YYYY-APMM")</f>
        <v>2013-AP02</v>
      </c>
      <c r="DN72">
        <f t="shared" si="2"/>
        <v>20</v>
      </c>
      <c r="DO72">
        <f t="shared" si="3"/>
        <v>0</v>
      </c>
    </row>
    <row r="73" spans="1:119" x14ac:dyDescent="0.35">
      <c r="A73" t="s">
        <v>105</v>
      </c>
      <c r="B73">
        <v>499358</v>
      </c>
      <c r="C73">
        <v>6359</v>
      </c>
      <c r="D73">
        <v>124280</v>
      </c>
      <c r="E73">
        <v>13662</v>
      </c>
      <c r="F73">
        <v>0</v>
      </c>
      <c r="G73" t="s">
        <v>106</v>
      </c>
      <c r="H73" t="s">
        <v>106</v>
      </c>
      <c r="I73" t="s">
        <v>106</v>
      </c>
      <c r="J73" t="s">
        <v>107</v>
      </c>
      <c r="K73" t="s">
        <v>108</v>
      </c>
      <c r="L73" t="s">
        <v>109</v>
      </c>
      <c r="M73" t="s">
        <v>110</v>
      </c>
      <c r="N73" t="s">
        <v>339</v>
      </c>
      <c r="O73" t="s">
        <v>340</v>
      </c>
      <c r="Q73">
        <v>600</v>
      </c>
      <c r="R73">
        <v>0</v>
      </c>
      <c r="S73">
        <v>120</v>
      </c>
      <c r="T73">
        <v>0</v>
      </c>
      <c r="U73">
        <v>20</v>
      </c>
      <c r="V73">
        <v>20</v>
      </c>
      <c r="W73">
        <v>120</v>
      </c>
      <c r="X73">
        <v>0</v>
      </c>
      <c r="Y73">
        <v>0</v>
      </c>
      <c r="Z73">
        <v>0</v>
      </c>
      <c r="AD73" s="1">
        <v>41437.333333333336</v>
      </c>
      <c r="AE73" s="1">
        <v>41454.708333333336</v>
      </c>
      <c r="AG73" s="1">
        <v>41350.333333333336</v>
      </c>
      <c r="AH73" s="1">
        <v>41366.708333333336</v>
      </c>
      <c r="AI73" s="1">
        <v>41350.333333333336</v>
      </c>
      <c r="AJ73" s="1">
        <v>41366.708333333336</v>
      </c>
      <c r="AK73" s="1">
        <v>41350.333333333336</v>
      </c>
      <c r="AL73" s="1">
        <v>41366.708333333336</v>
      </c>
      <c r="AM73" s="1">
        <v>41437.333333333336</v>
      </c>
      <c r="AN73" s="1">
        <v>41454.708333333336</v>
      </c>
      <c r="AP73" t="s">
        <v>113</v>
      </c>
      <c r="AU73" t="s">
        <v>341</v>
      </c>
      <c r="AY73" t="s">
        <v>106</v>
      </c>
      <c r="AZ73">
        <v>0</v>
      </c>
      <c r="BA73">
        <v>0</v>
      </c>
      <c r="BD73" s="3">
        <v>41321.660416666666</v>
      </c>
      <c r="BE73" s="3">
        <v>41321.663888888892</v>
      </c>
      <c r="BF73" t="s">
        <v>115</v>
      </c>
      <c r="BG73" t="s">
        <v>115</v>
      </c>
      <c r="CH73">
        <v>540</v>
      </c>
      <c r="CI73">
        <v>29130</v>
      </c>
      <c r="CJ73" t="s">
        <v>106</v>
      </c>
      <c r="CK73" t="s">
        <v>106</v>
      </c>
      <c r="CL73" t="s">
        <v>241</v>
      </c>
      <c r="CM73" t="s">
        <v>242</v>
      </c>
      <c r="CO73">
        <v>124278</v>
      </c>
      <c r="CQ73">
        <v>0</v>
      </c>
      <c r="CR73">
        <v>0</v>
      </c>
      <c r="CS73">
        <v>0</v>
      </c>
      <c r="CY73" t="s">
        <v>123</v>
      </c>
      <c r="CZ73" t="s">
        <v>124</v>
      </c>
      <c r="DD73" t="str" cm="1">
        <f t="array" ref="DD73">TEXT(_xlfn.SEQUENCE(1, DATEDIF(AG73, AH73, "m") + 1, AG73, 30), "YYYY-APMM")</f>
        <v>2013-AP03</v>
      </c>
      <c r="DN73">
        <f t="shared" si="2"/>
        <v>20</v>
      </c>
      <c r="DO73">
        <f t="shared" si="3"/>
        <v>0</v>
      </c>
    </row>
    <row r="74" spans="1:119" x14ac:dyDescent="0.35">
      <c r="A74" t="s">
        <v>105</v>
      </c>
      <c r="B74">
        <v>499359</v>
      </c>
      <c r="C74">
        <v>6359</v>
      </c>
      <c r="D74">
        <v>124280</v>
      </c>
      <c r="E74">
        <v>13662</v>
      </c>
      <c r="F74">
        <v>0</v>
      </c>
      <c r="G74" t="s">
        <v>106</v>
      </c>
      <c r="H74" t="s">
        <v>106</v>
      </c>
      <c r="I74" t="s">
        <v>106</v>
      </c>
      <c r="J74" t="s">
        <v>107</v>
      </c>
      <c r="K74" t="s">
        <v>108</v>
      </c>
      <c r="L74" t="s">
        <v>109</v>
      </c>
      <c r="M74" t="s">
        <v>110</v>
      </c>
      <c r="N74" t="s">
        <v>342</v>
      </c>
      <c r="O74" t="s">
        <v>343</v>
      </c>
      <c r="Q74">
        <v>600</v>
      </c>
      <c r="R74">
        <v>0</v>
      </c>
      <c r="S74">
        <v>120</v>
      </c>
      <c r="T74">
        <v>0</v>
      </c>
      <c r="U74">
        <v>30</v>
      </c>
      <c r="V74">
        <v>30</v>
      </c>
      <c r="W74">
        <v>120</v>
      </c>
      <c r="X74">
        <v>0</v>
      </c>
      <c r="Y74">
        <v>0</v>
      </c>
      <c r="Z74">
        <v>0</v>
      </c>
      <c r="AD74" s="1">
        <v>41455.333333333336</v>
      </c>
      <c r="AE74" s="1">
        <v>41471.708333333336</v>
      </c>
      <c r="AG74" s="1">
        <v>41367.333333333336</v>
      </c>
      <c r="AH74" s="1">
        <v>41384.708333333336</v>
      </c>
      <c r="AI74" s="1">
        <v>41367.333333333336</v>
      </c>
      <c r="AJ74" s="1">
        <v>41384.708333333336</v>
      </c>
      <c r="AK74" s="1">
        <v>41367.333333333336</v>
      </c>
      <c r="AL74" s="1">
        <v>41384.708333333336</v>
      </c>
      <c r="AM74" s="1">
        <v>41455.333333333336</v>
      </c>
      <c r="AN74" s="1">
        <v>41471.708333333336</v>
      </c>
      <c r="AP74" t="s">
        <v>113</v>
      </c>
      <c r="AU74" t="s">
        <v>344</v>
      </c>
      <c r="AY74" t="s">
        <v>106</v>
      </c>
      <c r="AZ74">
        <v>0</v>
      </c>
      <c r="BA74">
        <v>0</v>
      </c>
      <c r="BD74" s="3">
        <v>41321.660416666666</v>
      </c>
      <c r="BE74" s="3">
        <v>41321.663888888892</v>
      </c>
      <c r="BF74" t="s">
        <v>115</v>
      </c>
      <c r="BG74" t="s">
        <v>115</v>
      </c>
      <c r="CH74">
        <v>540</v>
      </c>
      <c r="CI74">
        <v>29130</v>
      </c>
      <c r="CJ74" t="s">
        <v>106</v>
      </c>
      <c r="CK74" t="s">
        <v>106</v>
      </c>
      <c r="CL74" t="s">
        <v>241</v>
      </c>
      <c r="CM74" t="s">
        <v>242</v>
      </c>
      <c r="CO74">
        <v>124278</v>
      </c>
      <c r="CQ74">
        <v>0</v>
      </c>
      <c r="CR74">
        <v>0</v>
      </c>
      <c r="CS74">
        <v>0</v>
      </c>
      <c r="CY74" t="s">
        <v>123</v>
      </c>
      <c r="CZ74" t="s">
        <v>124</v>
      </c>
      <c r="DD74" t="str" cm="1">
        <f t="array" ref="DD74">TEXT(_xlfn.SEQUENCE(1, DATEDIF(AG74, AH74, "m") + 1, AG74, 30), "YYYY-APMM")</f>
        <v>2013-AP04</v>
      </c>
      <c r="DN74">
        <f t="shared" si="2"/>
        <v>30</v>
      </c>
      <c r="DO74">
        <f t="shared" si="3"/>
        <v>0</v>
      </c>
    </row>
    <row r="75" spans="1:119" x14ac:dyDescent="0.35">
      <c r="A75" t="s">
        <v>105</v>
      </c>
      <c r="B75">
        <v>499360</v>
      </c>
      <c r="C75">
        <v>6359</v>
      </c>
      <c r="D75">
        <v>124280</v>
      </c>
      <c r="E75">
        <v>13662</v>
      </c>
      <c r="F75">
        <v>0</v>
      </c>
      <c r="G75" t="s">
        <v>106</v>
      </c>
      <c r="H75" t="s">
        <v>106</v>
      </c>
      <c r="I75" t="s">
        <v>106</v>
      </c>
      <c r="J75" t="s">
        <v>107</v>
      </c>
      <c r="K75" t="s">
        <v>108</v>
      </c>
      <c r="L75" t="s">
        <v>109</v>
      </c>
      <c r="M75" t="s">
        <v>110</v>
      </c>
      <c r="N75" t="s">
        <v>345</v>
      </c>
      <c r="O75" t="s">
        <v>346</v>
      </c>
      <c r="Q75">
        <v>600</v>
      </c>
      <c r="R75">
        <v>0</v>
      </c>
      <c r="S75">
        <v>120</v>
      </c>
      <c r="T75">
        <v>0</v>
      </c>
      <c r="U75">
        <v>30</v>
      </c>
      <c r="V75">
        <v>30</v>
      </c>
      <c r="W75">
        <v>120</v>
      </c>
      <c r="X75">
        <v>0</v>
      </c>
      <c r="Y75">
        <v>0</v>
      </c>
      <c r="Z75">
        <v>0</v>
      </c>
      <c r="AD75" s="1">
        <v>41472.333333333336</v>
      </c>
      <c r="AE75" s="1">
        <v>41489.708333333336</v>
      </c>
      <c r="AG75" s="1">
        <v>41385.333333333336</v>
      </c>
      <c r="AH75" s="1">
        <v>41401.708333333336</v>
      </c>
      <c r="AI75" s="1">
        <v>41385.333333333336</v>
      </c>
      <c r="AJ75" s="1">
        <v>41401.708333333336</v>
      </c>
      <c r="AK75" s="1">
        <v>41385.333333333336</v>
      </c>
      <c r="AL75" s="1">
        <v>41401.708333333336</v>
      </c>
      <c r="AM75" s="1">
        <v>41472.333333333336</v>
      </c>
      <c r="AN75" s="1">
        <v>41489.708333333336</v>
      </c>
      <c r="AP75" t="s">
        <v>113</v>
      </c>
      <c r="AU75" t="s">
        <v>347</v>
      </c>
      <c r="AY75" t="s">
        <v>106</v>
      </c>
      <c r="AZ75">
        <v>0</v>
      </c>
      <c r="BA75">
        <v>0</v>
      </c>
      <c r="BD75" s="3">
        <v>41321.660416666666</v>
      </c>
      <c r="BE75" s="3">
        <v>41321.663888888892</v>
      </c>
      <c r="BF75" t="s">
        <v>115</v>
      </c>
      <c r="BG75" t="s">
        <v>115</v>
      </c>
      <c r="CH75">
        <v>540</v>
      </c>
      <c r="CI75">
        <v>29130</v>
      </c>
      <c r="CJ75" t="s">
        <v>106</v>
      </c>
      <c r="CK75" t="s">
        <v>106</v>
      </c>
      <c r="CL75" t="s">
        <v>241</v>
      </c>
      <c r="CM75" t="s">
        <v>242</v>
      </c>
      <c r="CO75">
        <v>124278</v>
      </c>
      <c r="CQ75">
        <v>0</v>
      </c>
      <c r="CR75">
        <v>0</v>
      </c>
      <c r="CS75">
        <v>0</v>
      </c>
      <c r="CY75" t="s">
        <v>123</v>
      </c>
      <c r="CZ75" t="s">
        <v>124</v>
      </c>
      <c r="DD75" t="str" cm="1">
        <f t="array" ref="DD75">TEXT(_xlfn.SEQUENCE(1, DATEDIF(AG75, AH75, "m") + 1, AG75, 30), "YYYY-APMM")</f>
        <v>2013-AP04</v>
      </c>
      <c r="DN75">
        <f t="shared" si="2"/>
        <v>30</v>
      </c>
      <c r="DO75">
        <f t="shared" si="3"/>
        <v>0</v>
      </c>
    </row>
    <row r="76" spans="1:119" x14ac:dyDescent="0.35">
      <c r="A76" t="s">
        <v>105</v>
      </c>
      <c r="B76">
        <v>499361</v>
      </c>
      <c r="C76">
        <v>6359</v>
      </c>
      <c r="D76">
        <v>124282</v>
      </c>
      <c r="E76">
        <v>13662</v>
      </c>
      <c r="F76">
        <v>0</v>
      </c>
      <c r="G76" t="s">
        <v>106</v>
      </c>
      <c r="H76" t="s">
        <v>106</v>
      </c>
      <c r="I76" t="s">
        <v>106</v>
      </c>
      <c r="J76" t="s">
        <v>107</v>
      </c>
      <c r="K76" t="s">
        <v>108</v>
      </c>
      <c r="L76" t="s">
        <v>109</v>
      </c>
      <c r="M76" t="s">
        <v>110</v>
      </c>
      <c r="N76" t="s">
        <v>348</v>
      </c>
      <c r="O76" t="s">
        <v>349</v>
      </c>
      <c r="Q76">
        <v>392</v>
      </c>
      <c r="R76">
        <v>0</v>
      </c>
      <c r="S76">
        <v>120</v>
      </c>
      <c r="T76">
        <v>0</v>
      </c>
      <c r="U76">
        <v>30</v>
      </c>
      <c r="V76">
        <v>30</v>
      </c>
      <c r="W76">
        <v>120</v>
      </c>
      <c r="X76">
        <v>0</v>
      </c>
      <c r="Y76">
        <v>0</v>
      </c>
      <c r="Z76">
        <v>0</v>
      </c>
      <c r="AD76" s="1">
        <v>41454.333333333336</v>
      </c>
      <c r="AE76" s="1">
        <v>41470.708333333336</v>
      </c>
      <c r="AG76" s="1">
        <v>41396.333333333336</v>
      </c>
      <c r="AH76" s="1">
        <v>41413.708333333336</v>
      </c>
      <c r="AI76" s="1">
        <v>41396.333333333336</v>
      </c>
      <c r="AJ76" s="1">
        <v>41413.708333333336</v>
      </c>
      <c r="AK76" s="1">
        <v>41396.333333333336</v>
      </c>
      <c r="AL76" s="1">
        <v>41413.708333333336</v>
      </c>
      <c r="AM76" s="1">
        <v>41454.333333333336</v>
      </c>
      <c r="AN76" s="1">
        <v>41470.708333333336</v>
      </c>
      <c r="AP76" t="s">
        <v>113</v>
      </c>
      <c r="AU76" t="s">
        <v>350</v>
      </c>
      <c r="AY76" t="s">
        <v>106</v>
      </c>
      <c r="AZ76">
        <v>0</v>
      </c>
      <c r="BA76">
        <v>0</v>
      </c>
      <c r="BD76" s="3">
        <v>41321.660416666666</v>
      </c>
      <c r="BE76" s="3">
        <v>41321.663888888892</v>
      </c>
      <c r="BF76" t="s">
        <v>115</v>
      </c>
      <c r="BG76" t="s">
        <v>115</v>
      </c>
      <c r="CH76">
        <v>540</v>
      </c>
      <c r="CI76">
        <v>29190</v>
      </c>
      <c r="CJ76" t="s">
        <v>106</v>
      </c>
      <c r="CK76" t="s">
        <v>106</v>
      </c>
      <c r="CL76" t="s">
        <v>241</v>
      </c>
      <c r="CM76" t="s">
        <v>242</v>
      </c>
      <c r="CO76">
        <v>124281</v>
      </c>
      <c r="CQ76">
        <v>0</v>
      </c>
      <c r="CR76">
        <v>0</v>
      </c>
      <c r="CS76">
        <v>0</v>
      </c>
      <c r="CY76" t="s">
        <v>123</v>
      </c>
      <c r="CZ76" t="s">
        <v>124</v>
      </c>
      <c r="DD76" t="str" cm="1">
        <f t="array" ref="DD76">TEXT(_xlfn.SEQUENCE(1, DATEDIF(AG76, AH76, "m") + 1, AG76, 30), "YYYY-APMM")</f>
        <v>2013-AP05</v>
      </c>
      <c r="DN76">
        <f t="shared" si="2"/>
        <v>30</v>
      </c>
      <c r="DO76">
        <f t="shared" si="3"/>
        <v>0</v>
      </c>
    </row>
    <row r="77" spans="1:119" x14ac:dyDescent="0.35">
      <c r="A77" t="s">
        <v>105</v>
      </c>
      <c r="B77">
        <v>499362</v>
      </c>
      <c r="C77">
        <v>6359</v>
      </c>
      <c r="D77">
        <v>124282</v>
      </c>
      <c r="E77">
        <v>13662</v>
      </c>
      <c r="F77">
        <v>0</v>
      </c>
      <c r="G77" t="s">
        <v>106</v>
      </c>
      <c r="H77" t="s">
        <v>106</v>
      </c>
      <c r="I77" t="s">
        <v>106</v>
      </c>
      <c r="J77" t="s">
        <v>107</v>
      </c>
      <c r="K77" t="s">
        <v>108</v>
      </c>
      <c r="L77" t="s">
        <v>109</v>
      </c>
      <c r="M77" t="s">
        <v>110</v>
      </c>
      <c r="N77" t="s">
        <v>351</v>
      </c>
      <c r="O77" t="s">
        <v>352</v>
      </c>
      <c r="Q77">
        <v>392</v>
      </c>
      <c r="R77">
        <v>0</v>
      </c>
      <c r="S77">
        <v>120</v>
      </c>
      <c r="T77">
        <v>0</v>
      </c>
      <c r="U77">
        <v>30</v>
      </c>
      <c r="V77">
        <v>30</v>
      </c>
      <c r="W77">
        <v>120</v>
      </c>
      <c r="X77">
        <v>0</v>
      </c>
      <c r="Y77">
        <v>0</v>
      </c>
      <c r="Z77">
        <v>0</v>
      </c>
      <c r="AD77" s="1">
        <v>41454.333333333336</v>
      </c>
      <c r="AE77" s="1">
        <v>41470.708333333336</v>
      </c>
      <c r="AG77" s="1">
        <v>41396.333333333336</v>
      </c>
      <c r="AH77" s="1">
        <v>41413.708333333336</v>
      </c>
      <c r="AI77" s="1">
        <v>41396.333333333336</v>
      </c>
      <c r="AJ77" s="1">
        <v>41413.708333333336</v>
      </c>
      <c r="AK77" s="1">
        <v>41396.333333333336</v>
      </c>
      <c r="AL77" s="1">
        <v>41413.708333333336</v>
      </c>
      <c r="AM77" s="1">
        <v>41454.333333333336</v>
      </c>
      <c r="AN77" s="1">
        <v>41470.708333333336</v>
      </c>
      <c r="AP77" t="s">
        <v>113</v>
      </c>
      <c r="AU77" t="s">
        <v>353</v>
      </c>
      <c r="AY77" t="s">
        <v>106</v>
      </c>
      <c r="AZ77">
        <v>0</v>
      </c>
      <c r="BA77">
        <v>0</v>
      </c>
      <c r="BD77" s="3">
        <v>41321.660416666666</v>
      </c>
      <c r="BE77" s="3">
        <v>41321.663888888892</v>
      </c>
      <c r="BF77" t="s">
        <v>115</v>
      </c>
      <c r="BG77" t="s">
        <v>115</v>
      </c>
      <c r="CH77">
        <v>540</v>
      </c>
      <c r="CI77">
        <v>29190</v>
      </c>
      <c r="CJ77" t="s">
        <v>106</v>
      </c>
      <c r="CK77" t="s">
        <v>106</v>
      </c>
      <c r="CL77" t="s">
        <v>241</v>
      </c>
      <c r="CM77" t="s">
        <v>242</v>
      </c>
      <c r="CO77">
        <v>124281</v>
      </c>
      <c r="CQ77">
        <v>0</v>
      </c>
      <c r="CR77">
        <v>0</v>
      </c>
      <c r="CS77">
        <v>0</v>
      </c>
      <c r="CY77" t="s">
        <v>123</v>
      </c>
      <c r="CZ77" t="s">
        <v>124</v>
      </c>
      <c r="DD77" t="str" cm="1">
        <f t="array" ref="DD77">TEXT(_xlfn.SEQUENCE(1, DATEDIF(AG77, AH77, "m") + 1, AG77, 30), "YYYY-APMM")</f>
        <v>2013-AP05</v>
      </c>
      <c r="DN77">
        <f t="shared" si="2"/>
        <v>30</v>
      </c>
      <c r="DO77">
        <f t="shared" si="3"/>
        <v>0</v>
      </c>
    </row>
    <row r="78" spans="1:119" x14ac:dyDescent="0.35">
      <c r="A78" t="s">
        <v>105</v>
      </c>
      <c r="B78">
        <v>499363</v>
      </c>
      <c r="C78">
        <v>6359</v>
      </c>
      <c r="D78">
        <v>124282</v>
      </c>
      <c r="E78">
        <v>13662</v>
      </c>
      <c r="F78">
        <v>0</v>
      </c>
      <c r="G78" t="s">
        <v>106</v>
      </c>
      <c r="H78" t="s">
        <v>106</v>
      </c>
      <c r="I78" t="s">
        <v>106</v>
      </c>
      <c r="J78" t="s">
        <v>107</v>
      </c>
      <c r="K78" t="s">
        <v>108</v>
      </c>
      <c r="L78" t="s">
        <v>109</v>
      </c>
      <c r="M78" t="s">
        <v>110</v>
      </c>
      <c r="N78" t="s">
        <v>354</v>
      </c>
      <c r="O78" t="s">
        <v>355</v>
      </c>
      <c r="Q78">
        <v>360</v>
      </c>
      <c r="R78">
        <v>0</v>
      </c>
      <c r="S78">
        <v>120</v>
      </c>
      <c r="T78">
        <v>0</v>
      </c>
      <c r="U78">
        <v>30</v>
      </c>
      <c r="V78">
        <v>30</v>
      </c>
      <c r="W78">
        <v>120</v>
      </c>
      <c r="X78">
        <v>0</v>
      </c>
      <c r="Y78">
        <v>0</v>
      </c>
      <c r="Z78">
        <v>0</v>
      </c>
      <c r="AD78" s="1">
        <v>41431.333333333336</v>
      </c>
      <c r="AE78" s="1">
        <v>41448.708333333336</v>
      </c>
      <c r="AG78" s="1">
        <v>41379.333333333336</v>
      </c>
      <c r="AH78" s="1">
        <v>41395.708333333336</v>
      </c>
      <c r="AI78" s="1">
        <v>41379.333333333336</v>
      </c>
      <c r="AJ78" s="1">
        <v>41395.708333333336</v>
      </c>
      <c r="AK78" s="1">
        <v>41379.333333333336</v>
      </c>
      <c r="AL78" s="1">
        <v>41395.708333333336</v>
      </c>
      <c r="AM78" s="1">
        <v>41431.333333333336</v>
      </c>
      <c r="AN78" s="1">
        <v>41448.708333333336</v>
      </c>
      <c r="AP78" t="s">
        <v>113</v>
      </c>
      <c r="AU78" t="s">
        <v>356</v>
      </c>
      <c r="AY78" t="s">
        <v>106</v>
      </c>
      <c r="AZ78">
        <v>0</v>
      </c>
      <c r="BA78">
        <v>0</v>
      </c>
      <c r="BD78" s="3">
        <v>41321.660416666666</v>
      </c>
      <c r="BE78" s="3">
        <v>41321.678472222222</v>
      </c>
      <c r="BF78" t="s">
        <v>115</v>
      </c>
      <c r="BG78" t="s">
        <v>115</v>
      </c>
      <c r="CH78">
        <v>540</v>
      </c>
      <c r="CI78">
        <v>29190</v>
      </c>
      <c r="CJ78" t="s">
        <v>106</v>
      </c>
      <c r="CK78" t="s">
        <v>106</v>
      </c>
      <c r="CL78" t="s">
        <v>241</v>
      </c>
      <c r="CM78" t="s">
        <v>242</v>
      </c>
      <c r="CO78">
        <v>124281</v>
      </c>
      <c r="CQ78">
        <v>0</v>
      </c>
      <c r="CR78">
        <v>0</v>
      </c>
      <c r="CS78">
        <v>0</v>
      </c>
      <c r="CY78" t="s">
        <v>123</v>
      </c>
      <c r="CZ78" t="s">
        <v>124</v>
      </c>
      <c r="DD78" t="str" cm="1">
        <f t="array" ref="DD78">TEXT(_xlfn.SEQUENCE(1, DATEDIF(AG78, AH78, "m") + 1, AG78, 30), "YYYY-APMM")</f>
        <v>2013-AP04</v>
      </c>
      <c r="DN78">
        <f t="shared" si="2"/>
        <v>30</v>
      </c>
      <c r="DO78">
        <f t="shared" si="3"/>
        <v>0</v>
      </c>
    </row>
    <row r="79" spans="1:119" x14ac:dyDescent="0.35">
      <c r="A79" t="s">
        <v>105</v>
      </c>
      <c r="B79">
        <v>499364</v>
      </c>
      <c r="C79">
        <v>6359</v>
      </c>
      <c r="D79">
        <v>124282</v>
      </c>
      <c r="E79">
        <v>13662</v>
      </c>
      <c r="F79">
        <v>0</v>
      </c>
      <c r="G79" t="s">
        <v>106</v>
      </c>
      <c r="H79" t="s">
        <v>106</v>
      </c>
      <c r="I79" t="s">
        <v>106</v>
      </c>
      <c r="J79" t="s">
        <v>107</v>
      </c>
      <c r="K79" t="s">
        <v>108</v>
      </c>
      <c r="L79" t="s">
        <v>109</v>
      </c>
      <c r="M79" t="s">
        <v>110</v>
      </c>
      <c r="N79" t="s">
        <v>357</v>
      </c>
      <c r="O79" t="s">
        <v>358</v>
      </c>
      <c r="Q79">
        <v>360</v>
      </c>
      <c r="R79">
        <v>0</v>
      </c>
      <c r="S79">
        <v>120</v>
      </c>
      <c r="T79">
        <v>0</v>
      </c>
      <c r="U79">
        <v>30</v>
      </c>
      <c r="V79">
        <v>30</v>
      </c>
      <c r="W79">
        <v>120</v>
      </c>
      <c r="X79">
        <v>0</v>
      </c>
      <c r="Y79">
        <v>0</v>
      </c>
      <c r="Z79">
        <v>0</v>
      </c>
      <c r="AD79" s="1">
        <v>41431.333333333336</v>
      </c>
      <c r="AE79" s="1">
        <v>41448.708333333336</v>
      </c>
      <c r="AG79" s="1">
        <v>41379.333333333336</v>
      </c>
      <c r="AH79" s="1">
        <v>41395.708333333336</v>
      </c>
      <c r="AI79" s="1">
        <v>41379.333333333336</v>
      </c>
      <c r="AJ79" s="1">
        <v>41395.708333333336</v>
      </c>
      <c r="AK79" s="1">
        <v>41379.333333333336</v>
      </c>
      <c r="AL79" s="1">
        <v>41395.708333333336</v>
      </c>
      <c r="AM79" s="1">
        <v>41431.333333333336</v>
      </c>
      <c r="AN79" s="1">
        <v>41448.708333333336</v>
      </c>
      <c r="AP79" t="s">
        <v>113</v>
      </c>
      <c r="AU79" t="s">
        <v>359</v>
      </c>
      <c r="AY79" t="s">
        <v>106</v>
      </c>
      <c r="AZ79">
        <v>0</v>
      </c>
      <c r="BA79">
        <v>0</v>
      </c>
      <c r="BD79" s="3">
        <v>41321.660416666666</v>
      </c>
      <c r="BE79" s="3">
        <v>41321.678472222222</v>
      </c>
      <c r="BF79" t="s">
        <v>115</v>
      </c>
      <c r="BG79" t="s">
        <v>115</v>
      </c>
      <c r="CH79">
        <v>540</v>
      </c>
      <c r="CI79">
        <v>29190</v>
      </c>
      <c r="CJ79" t="s">
        <v>106</v>
      </c>
      <c r="CK79" t="s">
        <v>106</v>
      </c>
      <c r="CL79" t="s">
        <v>241</v>
      </c>
      <c r="CM79" t="s">
        <v>242</v>
      </c>
      <c r="CO79">
        <v>124281</v>
      </c>
      <c r="CQ79">
        <v>0</v>
      </c>
      <c r="CR79">
        <v>0</v>
      </c>
      <c r="CS79">
        <v>0</v>
      </c>
      <c r="CY79" t="s">
        <v>123</v>
      </c>
      <c r="CZ79" t="s">
        <v>124</v>
      </c>
      <c r="DD79" t="str" cm="1">
        <f t="array" ref="DD79">TEXT(_xlfn.SEQUENCE(1, DATEDIF(AG79, AH79, "m") + 1, AG79, 30), "YYYY-APMM")</f>
        <v>2013-AP04</v>
      </c>
      <c r="DN79">
        <f t="shared" si="2"/>
        <v>30</v>
      </c>
      <c r="DO79">
        <f t="shared" si="3"/>
        <v>0</v>
      </c>
    </row>
    <row r="80" spans="1:119" x14ac:dyDescent="0.35">
      <c r="A80" t="s">
        <v>105</v>
      </c>
      <c r="B80">
        <v>499365</v>
      </c>
      <c r="C80">
        <v>6359</v>
      </c>
      <c r="D80">
        <v>124282</v>
      </c>
      <c r="E80">
        <v>13662</v>
      </c>
      <c r="F80">
        <v>0</v>
      </c>
      <c r="G80" t="s">
        <v>106</v>
      </c>
      <c r="H80" t="s">
        <v>106</v>
      </c>
      <c r="I80" t="s">
        <v>106</v>
      </c>
      <c r="J80" t="s">
        <v>107</v>
      </c>
      <c r="K80" t="s">
        <v>108</v>
      </c>
      <c r="L80" t="s">
        <v>109</v>
      </c>
      <c r="M80" t="s">
        <v>110</v>
      </c>
      <c r="N80" t="s">
        <v>360</v>
      </c>
      <c r="O80" t="s">
        <v>361</v>
      </c>
      <c r="Q80">
        <v>360</v>
      </c>
      <c r="R80">
        <v>0</v>
      </c>
      <c r="S80">
        <v>120</v>
      </c>
      <c r="T80">
        <v>0</v>
      </c>
      <c r="U80">
        <v>30</v>
      </c>
      <c r="V80">
        <v>30</v>
      </c>
      <c r="W80">
        <v>120</v>
      </c>
      <c r="X80">
        <v>0</v>
      </c>
      <c r="Y80">
        <v>0</v>
      </c>
      <c r="Z80">
        <v>0</v>
      </c>
      <c r="AD80" s="1">
        <v>41431.333333333336</v>
      </c>
      <c r="AE80" s="1">
        <v>41448.708333333336</v>
      </c>
      <c r="AG80" s="1">
        <v>41379.333333333336</v>
      </c>
      <c r="AH80" s="1">
        <v>41395.708333333336</v>
      </c>
      <c r="AI80" s="1">
        <v>41379.333333333336</v>
      </c>
      <c r="AJ80" s="1">
        <v>41395.708333333336</v>
      </c>
      <c r="AK80" s="1">
        <v>41379.333333333336</v>
      </c>
      <c r="AL80" s="1">
        <v>41395.708333333336</v>
      </c>
      <c r="AM80" s="1">
        <v>41431.333333333336</v>
      </c>
      <c r="AN80" s="1">
        <v>41448.708333333336</v>
      </c>
      <c r="AP80" t="s">
        <v>113</v>
      </c>
      <c r="AU80" t="s">
        <v>362</v>
      </c>
      <c r="AY80" t="s">
        <v>106</v>
      </c>
      <c r="AZ80">
        <v>0</v>
      </c>
      <c r="BA80">
        <v>0</v>
      </c>
      <c r="BD80" s="3">
        <v>41321.660416666666</v>
      </c>
      <c r="BE80" s="3">
        <v>41321.678472222222</v>
      </c>
      <c r="BF80" t="s">
        <v>115</v>
      </c>
      <c r="BG80" t="s">
        <v>115</v>
      </c>
      <c r="CH80">
        <v>540</v>
      </c>
      <c r="CI80">
        <v>29190</v>
      </c>
      <c r="CJ80" t="s">
        <v>106</v>
      </c>
      <c r="CK80" t="s">
        <v>106</v>
      </c>
      <c r="CL80" t="s">
        <v>241</v>
      </c>
      <c r="CM80" t="s">
        <v>242</v>
      </c>
      <c r="CO80">
        <v>124281</v>
      </c>
      <c r="CQ80">
        <v>0</v>
      </c>
      <c r="CR80">
        <v>0</v>
      </c>
      <c r="CS80">
        <v>0</v>
      </c>
      <c r="CY80" t="s">
        <v>123</v>
      </c>
      <c r="CZ80" t="s">
        <v>124</v>
      </c>
      <c r="DD80" t="str" cm="1">
        <f t="array" ref="DD80">TEXT(_xlfn.SEQUENCE(1, DATEDIF(AG80, AH80, "m") + 1, AG80, 30), "YYYY-APMM")</f>
        <v>2013-AP04</v>
      </c>
      <c r="DN80">
        <f t="shared" si="2"/>
        <v>30</v>
      </c>
      <c r="DO80">
        <f t="shared" si="3"/>
        <v>0</v>
      </c>
    </row>
    <row r="81" spans="1:119" x14ac:dyDescent="0.35">
      <c r="A81" t="s">
        <v>105</v>
      </c>
      <c r="B81">
        <v>499366</v>
      </c>
      <c r="C81">
        <v>6359</v>
      </c>
      <c r="D81">
        <v>124282</v>
      </c>
      <c r="E81">
        <v>13662</v>
      </c>
      <c r="F81">
        <v>0</v>
      </c>
      <c r="G81" t="s">
        <v>106</v>
      </c>
      <c r="H81" t="s">
        <v>106</v>
      </c>
      <c r="I81" t="s">
        <v>106</v>
      </c>
      <c r="J81" t="s">
        <v>107</v>
      </c>
      <c r="K81" t="s">
        <v>108</v>
      </c>
      <c r="L81" t="s">
        <v>109</v>
      </c>
      <c r="M81" t="s">
        <v>110</v>
      </c>
      <c r="N81" t="s">
        <v>363</v>
      </c>
      <c r="O81" t="s">
        <v>364</v>
      </c>
      <c r="Q81">
        <v>392</v>
      </c>
      <c r="R81">
        <v>0</v>
      </c>
      <c r="S81">
        <v>120</v>
      </c>
      <c r="T81">
        <v>0</v>
      </c>
      <c r="U81">
        <v>30</v>
      </c>
      <c r="V81">
        <v>30</v>
      </c>
      <c r="W81">
        <v>120</v>
      </c>
      <c r="X81">
        <v>0</v>
      </c>
      <c r="Y81">
        <v>0</v>
      </c>
      <c r="Z81">
        <v>0</v>
      </c>
      <c r="AD81" s="1">
        <v>41471.333333333336</v>
      </c>
      <c r="AE81" s="1">
        <v>41487.708333333336</v>
      </c>
      <c r="AG81" s="1">
        <v>41414.333333333336</v>
      </c>
      <c r="AH81" s="1">
        <v>41430.708333333336</v>
      </c>
      <c r="AI81" s="1">
        <v>41414.333333333336</v>
      </c>
      <c r="AJ81" s="1">
        <v>41430.708333333336</v>
      </c>
      <c r="AK81" s="1">
        <v>41414.333333333336</v>
      </c>
      <c r="AL81" s="1">
        <v>41430.708333333336</v>
      </c>
      <c r="AM81" s="1">
        <v>41471.333333333336</v>
      </c>
      <c r="AN81" s="1">
        <v>41487.708333333336</v>
      </c>
      <c r="AP81" t="s">
        <v>113</v>
      </c>
      <c r="AU81" t="s">
        <v>365</v>
      </c>
      <c r="AY81" t="s">
        <v>106</v>
      </c>
      <c r="AZ81">
        <v>0</v>
      </c>
      <c r="BA81">
        <v>0</v>
      </c>
      <c r="BD81" s="3">
        <v>41321.660416666666</v>
      </c>
      <c r="BE81" s="3">
        <v>41321.663888888892</v>
      </c>
      <c r="BF81" t="s">
        <v>115</v>
      </c>
      <c r="BG81" t="s">
        <v>115</v>
      </c>
      <c r="CH81">
        <v>540</v>
      </c>
      <c r="CI81">
        <v>29190</v>
      </c>
      <c r="CJ81" t="s">
        <v>106</v>
      </c>
      <c r="CK81" t="s">
        <v>106</v>
      </c>
      <c r="CL81" t="s">
        <v>241</v>
      </c>
      <c r="CM81" t="s">
        <v>242</v>
      </c>
      <c r="CO81">
        <v>124281</v>
      </c>
      <c r="CQ81">
        <v>0</v>
      </c>
      <c r="CR81">
        <v>0</v>
      </c>
      <c r="CS81">
        <v>0</v>
      </c>
      <c r="CY81" t="s">
        <v>123</v>
      </c>
      <c r="CZ81" t="s">
        <v>124</v>
      </c>
      <c r="DD81" t="str" cm="1">
        <f t="array" ref="DD81">TEXT(_xlfn.SEQUENCE(1, DATEDIF(AG81, AH81, "m") + 1, AG81, 30), "YYYY-APMM")</f>
        <v>2013-AP05</v>
      </c>
      <c r="DN81">
        <f t="shared" si="2"/>
        <v>30</v>
      </c>
      <c r="DO81">
        <f t="shared" si="3"/>
        <v>0</v>
      </c>
    </row>
    <row r="82" spans="1:119" x14ac:dyDescent="0.35">
      <c r="A82" t="s">
        <v>105</v>
      </c>
      <c r="B82">
        <v>499367</v>
      </c>
      <c r="C82">
        <v>6359</v>
      </c>
      <c r="D82">
        <v>124282</v>
      </c>
      <c r="E82">
        <v>13662</v>
      </c>
      <c r="F82">
        <v>0</v>
      </c>
      <c r="G82" t="s">
        <v>106</v>
      </c>
      <c r="H82" t="s">
        <v>106</v>
      </c>
      <c r="I82" t="s">
        <v>106</v>
      </c>
      <c r="J82" t="s">
        <v>107</v>
      </c>
      <c r="K82" t="s">
        <v>108</v>
      </c>
      <c r="L82" t="s">
        <v>109</v>
      </c>
      <c r="M82" t="s">
        <v>110</v>
      </c>
      <c r="N82" t="s">
        <v>366</v>
      </c>
      <c r="O82" t="s">
        <v>367</v>
      </c>
      <c r="Q82">
        <v>392</v>
      </c>
      <c r="R82">
        <v>0</v>
      </c>
      <c r="S82">
        <v>120</v>
      </c>
      <c r="T82">
        <v>0</v>
      </c>
      <c r="U82">
        <v>30</v>
      </c>
      <c r="V82">
        <v>30</v>
      </c>
      <c r="W82">
        <v>120</v>
      </c>
      <c r="X82">
        <v>0</v>
      </c>
      <c r="Y82">
        <v>0</v>
      </c>
      <c r="Z82">
        <v>0</v>
      </c>
      <c r="AD82" s="1">
        <v>41454.333333333336</v>
      </c>
      <c r="AE82" s="1">
        <v>41470.708333333336</v>
      </c>
      <c r="AG82" s="1">
        <v>41396.333333333336</v>
      </c>
      <c r="AH82" s="1">
        <v>41413.708333333336</v>
      </c>
      <c r="AI82" s="1">
        <v>41396.333333333336</v>
      </c>
      <c r="AJ82" s="1">
        <v>41413.708333333336</v>
      </c>
      <c r="AK82" s="1">
        <v>41396.333333333336</v>
      </c>
      <c r="AL82" s="1">
        <v>41413.708333333336</v>
      </c>
      <c r="AM82" s="1">
        <v>41454.333333333336</v>
      </c>
      <c r="AN82" s="1">
        <v>41470.708333333336</v>
      </c>
      <c r="AP82" t="s">
        <v>113</v>
      </c>
      <c r="AU82" t="s">
        <v>368</v>
      </c>
      <c r="AY82" t="s">
        <v>106</v>
      </c>
      <c r="AZ82">
        <v>0</v>
      </c>
      <c r="BA82">
        <v>0</v>
      </c>
      <c r="BD82" s="3">
        <v>41321.660416666666</v>
      </c>
      <c r="BE82" s="3">
        <v>41321.663888888892</v>
      </c>
      <c r="BF82" t="s">
        <v>115</v>
      </c>
      <c r="BG82" t="s">
        <v>115</v>
      </c>
      <c r="CH82">
        <v>540</v>
      </c>
      <c r="CI82">
        <v>29190</v>
      </c>
      <c r="CJ82" t="s">
        <v>106</v>
      </c>
      <c r="CK82" t="s">
        <v>106</v>
      </c>
      <c r="CL82" t="s">
        <v>241</v>
      </c>
      <c r="CM82" t="s">
        <v>242</v>
      </c>
      <c r="CO82">
        <v>124281</v>
      </c>
      <c r="CQ82">
        <v>0</v>
      </c>
      <c r="CR82">
        <v>0</v>
      </c>
      <c r="CS82">
        <v>0</v>
      </c>
      <c r="CY82" t="s">
        <v>123</v>
      </c>
      <c r="CZ82" t="s">
        <v>124</v>
      </c>
      <c r="DD82" t="str" cm="1">
        <f t="array" ref="DD82">TEXT(_xlfn.SEQUENCE(1, DATEDIF(AG82, AH82, "m") + 1, AG82, 30), "YYYY-APMM")</f>
        <v>2013-AP05</v>
      </c>
      <c r="DN82">
        <f t="shared" si="2"/>
        <v>30</v>
      </c>
      <c r="DO82">
        <f t="shared" si="3"/>
        <v>0</v>
      </c>
    </row>
    <row r="83" spans="1:119" x14ac:dyDescent="0.35">
      <c r="A83" t="s">
        <v>105</v>
      </c>
      <c r="B83">
        <v>499368</v>
      </c>
      <c r="C83">
        <v>6359</v>
      </c>
      <c r="D83">
        <v>124282</v>
      </c>
      <c r="E83">
        <v>13662</v>
      </c>
      <c r="F83">
        <v>0</v>
      </c>
      <c r="G83" t="s">
        <v>106</v>
      </c>
      <c r="H83" t="s">
        <v>106</v>
      </c>
      <c r="I83" t="s">
        <v>106</v>
      </c>
      <c r="J83" t="s">
        <v>107</v>
      </c>
      <c r="K83" t="s">
        <v>108</v>
      </c>
      <c r="L83" t="s">
        <v>109</v>
      </c>
      <c r="M83" t="s">
        <v>110</v>
      </c>
      <c r="N83" t="s">
        <v>369</v>
      </c>
      <c r="O83" t="s">
        <v>370</v>
      </c>
      <c r="Q83">
        <v>392</v>
      </c>
      <c r="R83">
        <v>0</v>
      </c>
      <c r="S83">
        <v>120</v>
      </c>
      <c r="T83">
        <v>0</v>
      </c>
      <c r="U83">
        <v>30</v>
      </c>
      <c r="V83">
        <v>30</v>
      </c>
      <c r="W83">
        <v>120</v>
      </c>
      <c r="X83">
        <v>0</v>
      </c>
      <c r="Y83">
        <v>0</v>
      </c>
      <c r="Z83">
        <v>0</v>
      </c>
      <c r="AD83" s="1">
        <v>41479.333333333336</v>
      </c>
      <c r="AE83" s="1">
        <v>41499.708333333336</v>
      </c>
      <c r="AG83" s="1">
        <v>41422.333333333336</v>
      </c>
      <c r="AH83" s="1">
        <v>41438.708333333336</v>
      </c>
      <c r="AI83" s="1">
        <v>41422.333333333336</v>
      </c>
      <c r="AJ83" s="1">
        <v>41438.708333333336</v>
      </c>
      <c r="AK83" s="1">
        <v>41422.333333333336</v>
      </c>
      <c r="AL83" s="1">
        <v>41438.708333333336</v>
      </c>
      <c r="AM83" s="1">
        <v>41479.333333333336</v>
      </c>
      <c r="AN83" s="1">
        <v>41499.708333333336</v>
      </c>
      <c r="AP83" t="s">
        <v>113</v>
      </c>
      <c r="AU83" t="s">
        <v>371</v>
      </c>
      <c r="AY83" t="s">
        <v>106</v>
      </c>
      <c r="AZ83">
        <v>0</v>
      </c>
      <c r="BA83">
        <v>0</v>
      </c>
      <c r="BD83" s="3">
        <v>41321.660416666666</v>
      </c>
      <c r="BE83" s="3">
        <v>41321.663888888892</v>
      </c>
      <c r="BF83" t="s">
        <v>115</v>
      </c>
      <c r="BG83" t="s">
        <v>115</v>
      </c>
      <c r="CH83">
        <v>540</v>
      </c>
      <c r="CI83">
        <v>29190</v>
      </c>
      <c r="CJ83" t="s">
        <v>106</v>
      </c>
      <c r="CK83" t="s">
        <v>106</v>
      </c>
      <c r="CL83" t="s">
        <v>241</v>
      </c>
      <c r="CM83" t="s">
        <v>242</v>
      </c>
      <c r="CO83">
        <v>124281</v>
      </c>
      <c r="CQ83">
        <v>0</v>
      </c>
      <c r="CR83">
        <v>0</v>
      </c>
      <c r="CS83">
        <v>0</v>
      </c>
      <c r="CY83" t="s">
        <v>123</v>
      </c>
      <c r="CZ83" t="s">
        <v>124</v>
      </c>
      <c r="DD83" t="str" cm="1">
        <f t="array" ref="DD83">TEXT(_xlfn.SEQUENCE(1, DATEDIF(AG83, AH83, "m") + 1, AG83, 30), "YYYY-APMM")</f>
        <v>2013-AP05</v>
      </c>
      <c r="DN83">
        <f t="shared" si="2"/>
        <v>30</v>
      </c>
      <c r="DO83">
        <f t="shared" si="3"/>
        <v>0</v>
      </c>
    </row>
    <row r="84" spans="1:119" x14ac:dyDescent="0.35">
      <c r="A84" t="s">
        <v>105</v>
      </c>
      <c r="B84">
        <v>499369</v>
      </c>
      <c r="C84">
        <v>6359</v>
      </c>
      <c r="D84">
        <v>124282</v>
      </c>
      <c r="E84">
        <v>13662</v>
      </c>
      <c r="F84">
        <v>0</v>
      </c>
      <c r="G84" t="s">
        <v>106</v>
      </c>
      <c r="H84" t="s">
        <v>106</v>
      </c>
      <c r="I84" t="s">
        <v>106</v>
      </c>
      <c r="J84" t="s">
        <v>107</v>
      </c>
      <c r="K84" t="s">
        <v>108</v>
      </c>
      <c r="L84" t="s">
        <v>109</v>
      </c>
      <c r="M84" t="s">
        <v>110</v>
      </c>
      <c r="N84" t="s">
        <v>372</v>
      </c>
      <c r="O84" t="s">
        <v>373</v>
      </c>
      <c r="Q84">
        <v>392</v>
      </c>
      <c r="R84">
        <v>0</v>
      </c>
      <c r="S84">
        <v>120</v>
      </c>
      <c r="T84">
        <v>0</v>
      </c>
      <c r="U84">
        <v>30</v>
      </c>
      <c r="V84">
        <v>30</v>
      </c>
      <c r="W84">
        <v>120</v>
      </c>
      <c r="X84">
        <v>0</v>
      </c>
      <c r="Y84">
        <v>0</v>
      </c>
      <c r="Z84">
        <v>0</v>
      </c>
      <c r="AD84" s="1">
        <v>41471.333333333336</v>
      </c>
      <c r="AE84" s="1">
        <v>41487.708333333336</v>
      </c>
      <c r="AG84" s="1">
        <v>41414.333333333336</v>
      </c>
      <c r="AH84" s="1">
        <v>41430.708333333336</v>
      </c>
      <c r="AI84" s="1">
        <v>41414.333333333336</v>
      </c>
      <c r="AJ84" s="1">
        <v>41430.708333333336</v>
      </c>
      <c r="AK84" s="1">
        <v>41414.333333333336</v>
      </c>
      <c r="AL84" s="1">
        <v>41430.708333333336</v>
      </c>
      <c r="AM84" s="1">
        <v>41471.333333333336</v>
      </c>
      <c r="AN84" s="1">
        <v>41487.708333333336</v>
      </c>
      <c r="AP84" t="s">
        <v>113</v>
      </c>
      <c r="AU84" t="s">
        <v>374</v>
      </c>
      <c r="AY84" t="s">
        <v>106</v>
      </c>
      <c r="AZ84">
        <v>0</v>
      </c>
      <c r="BA84">
        <v>0</v>
      </c>
      <c r="BD84" s="3">
        <v>41321.660416666666</v>
      </c>
      <c r="BE84" s="3">
        <v>41321.663888888892</v>
      </c>
      <c r="BF84" t="s">
        <v>115</v>
      </c>
      <c r="BG84" t="s">
        <v>115</v>
      </c>
      <c r="CH84">
        <v>540</v>
      </c>
      <c r="CI84">
        <v>29190</v>
      </c>
      <c r="CJ84" t="s">
        <v>106</v>
      </c>
      <c r="CK84" t="s">
        <v>106</v>
      </c>
      <c r="CL84" t="s">
        <v>241</v>
      </c>
      <c r="CM84" t="s">
        <v>242</v>
      </c>
      <c r="CO84">
        <v>124281</v>
      </c>
      <c r="CQ84">
        <v>0</v>
      </c>
      <c r="CR84">
        <v>0</v>
      </c>
      <c r="CS84">
        <v>0</v>
      </c>
      <c r="CY84" t="s">
        <v>123</v>
      </c>
      <c r="CZ84" t="s">
        <v>124</v>
      </c>
      <c r="DD84" t="str" cm="1">
        <f t="array" ref="DD84">TEXT(_xlfn.SEQUENCE(1, DATEDIF(AG84, AH84, "m") + 1, AG84, 30), "YYYY-APMM")</f>
        <v>2013-AP05</v>
      </c>
      <c r="DN84">
        <f t="shared" si="2"/>
        <v>30</v>
      </c>
      <c r="DO84">
        <f t="shared" si="3"/>
        <v>0</v>
      </c>
    </row>
    <row r="85" spans="1:119" x14ac:dyDescent="0.35">
      <c r="A85" t="s">
        <v>105</v>
      </c>
      <c r="B85">
        <v>499370</v>
      </c>
      <c r="C85">
        <v>6359</v>
      </c>
      <c r="D85">
        <v>124282</v>
      </c>
      <c r="E85">
        <v>13662</v>
      </c>
      <c r="F85">
        <v>0</v>
      </c>
      <c r="G85" t="s">
        <v>106</v>
      </c>
      <c r="H85" t="s">
        <v>106</v>
      </c>
      <c r="I85" t="s">
        <v>106</v>
      </c>
      <c r="J85" t="s">
        <v>107</v>
      </c>
      <c r="K85" t="s">
        <v>108</v>
      </c>
      <c r="L85" t="s">
        <v>109</v>
      </c>
      <c r="M85" t="s">
        <v>110</v>
      </c>
      <c r="N85" t="s">
        <v>375</v>
      </c>
      <c r="O85" t="s">
        <v>376</v>
      </c>
      <c r="Q85">
        <v>392</v>
      </c>
      <c r="R85">
        <v>0</v>
      </c>
      <c r="S85">
        <v>120</v>
      </c>
      <c r="T85">
        <v>0</v>
      </c>
      <c r="U85">
        <v>30</v>
      </c>
      <c r="V85">
        <v>30</v>
      </c>
      <c r="W85">
        <v>120</v>
      </c>
      <c r="X85">
        <v>0</v>
      </c>
      <c r="Y85">
        <v>0</v>
      </c>
      <c r="Z85">
        <v>0</v>
      </c>
      <c r="AD85" s="1">
        <v>41471.333333333336</v>
      </c>
      <c r="AE85" s="1">
        <v>41487.708333333336</v>
      </c>
      <c r="AG85" s="1">
        <v>41414.333333333336</v>
      </c>
      <c r="AH85" s="1">
        <v>41430.708333333336</v>
      </c>
      <c r="AI85" s="1">
        <v>41414.333333333336</v>
      </c>
      <c r="AJ85" s="1">
        <v>41430.708333333336</v>
      </c>
      <c r="AK85" s="1">
        <v>41414.333333333336</v>
      </c>
      <c r="AL85" s="1">
        <v>41430.708333333336</v>
      </c>
      <c r="AM85" s="1">
        <v>41471.333333333336</v>
      </c>
      <c r="AN85" s="1">
        <v>41487.708333333336</v>
      </c>
      <c r="AP85" t="s">
        <v>113</v>
      </c>
      <c r="AU85" t="s">
        <v>377</v>
      </c>
      <c r="AY85" t="s">
        <v>106</v>
      </c>
      <c r="AZ85">
        <v>0</v>
      </c>
      <c r="BA85">
        <v>0</v>
      </c>
      <c r="BD85" s="3">
        <v>41321.660416666666</v>
      </c>
      <c r="BE85" s="3">
        <v>41321.663888888892</v>
      </c>
      <c r="BF85" t="s">
        <v>115</v>
      </c>
      <c r="BG85" t="s">
        <v>115</v>
      </c>
      <c r="CH85">
        <v>540</v>
      </c>
      <c r="CI85">
        <v>29190</v>
      </c>
      <c r="CJ85" t="s">
        <v>106</v>
      </c>
      <c r="CK85" t="s">
        <v>106</v>
      </c>
      <c r="CL85" t="s">
        <v>241</v>
      </c>
      <c r="CM85" t="s">
        <v>242</v>
      </c>
      <c r="CO85">
        <v>124281</v>
      </c>
      <c r="CQ85">
        <v>0</v>
      </c>
      <c r="CR85">
        <v>0</v>
      </c>
      <c r="CS85">
        <v>0</v>
      </c>
      <c r="CY85" t="s">
        <v>123</v>
      </c>
      <c r="CZ85" t="s">
        <v>124</v>
      </c>
      <c r="DD85" t="str" cm="1">
        <f t="array" ref="DD85">TEXT(_xlfn.SEQUENCE(1, DATEDIF(AG85, AH85, "m") + 1, AG85, 30), "YYYY-APMM")</f>
        <v>2013-AP05</v>
      </c>
      <c r="DN85">
        <f t="shared" si="2"/>
        <v>30</v>
      </c>
      <c r="DO85">
        <f t="shared" si="3"/>
        <v>0</v>
      </c>
    </row>
    <row r="86" spans="1:119" x14ac:dyDescent="0.35">
      <c r="A86" t="s">
        <v>105</v>
      </c>
      <c r="B86">
        <v>499371</v>
      </c>
      <c r="C86">
        <v>6359</v>
      </c>
      <c r="D86">
        <v>124282</v>
      </c>
      <c r="E86">
        <v>13662</v>
      </c>
      <c r="F86">
        <v>0</v>
      </c>
      <c r="G86" t="s">
        <v>106</v>
      </c>
      <c r="H86" t="s">
        <v>106</v>
      </c>
      <c r="I86" t="s">
        <v>106</v>
      </c>
      <c r="J86" t="s">
        <v>107</v>
      </c>
      <c r="K86" t="s">
        <v>108</v>
      </c>
      <c r="L86" t="s">
        <v>109</v>
      </c>
      <c r="M86" t="s">
        <v>110</v>
      </c>
      <c r="N86" t="s">
        <v>378</v>
      </c>
      <c r="O86" t="s">
        <v>379</v>
      </c>
      <c r="Q86">
        <v>392</v>
      </c>
      <c r="R86">
        <v>0</v>
      </c>
      <c r="S86">
        <v>120</v>
      </c>
      <c r="T86">
        <v>0</v>
      </c>
      <c r="U86">
        <v>30</v>
      </c>
      <c r="V86">
        <v>30</v>
      </c>
      <c r="W86">
        <v>120</v>
      </c>
      <c r="X86">
        <v>0</v>
      </c>
      <c r="Y86">
        <v>0</v>
      </c>
      <c r="Z86">
        <v>0</v>
      </c>
      <c r="AD86" s="1">
        <v>41479.333333333336</v>
      </c>
      <c r="AE86" s="1">
        <v>41499.708333333336</v>
      </c>
      <c r="AG86" s="1">
        <v>41422.333333333336</v>
      </c>
      <c r="AH86" s="1">
        <v>41438.708333333336</v>
      </c>
      <c r="AI86" s="1">
        <v>41422.333333333336</v>
      </c>
      <c r="AJ86" s="1">
        <v>41438.708333333336</v>
      </c>
      <c r="AK86" s="1">
        <v>41422.333333333336</v>
      </c>
      <c r="AL86" s="1">
        <v>41438.708333333336</v>
      </c>
      <c r="AM86" s="1">
        <v>41479.333333333336</v>
      </c>
      <c r="AN86" s="1">
        <v>41499.708333333336</v>
      </c>
      <c r="AP86" t="s">
        <v>113</v>
      </c>
      <c r="AU86" t="s">
        <v>380</v>
      </c>
      <c r="AY86" t="s">
        <v>106</v>
      </c>
      <c r="AZ86">
        <v>0</v>
      </c>
      <c r="BA86">
        <v>0</v>
      </c>
      <c r="BD86" s="3">
        <v>41321.660416666666</v>
      </c>
      <c r="BE86" s="3">
        <v>41321.663888888892</v>
      </c>
      <c r="BF86" t="s">
        <v>115</v>
      </c>
      <c r="BG86" t="s">
        <v>115</v>
      </c>
      <c r="CH86">
        <v>540</v>
      </c>
      <c r="CI86">
        <v>29190</v>
      </c>
      <c r="CJ86" t="s">
        <v>106</v>
      </c>
      <c r="CK86" t="s">
        <v>106</v>
      </c>
      <c r="CL86" t="s">
        <v>241</v>
      </c>
      <c r="CM86" t="s">
        <v>242</v>
      </c>
      <c r="CO86">
        <v>124281</v>
      </c>
      <c r="CQ86">
        <v>0</v>
      </c>
      <c r="CR86">
        <v>0</v>
      </c>
      <c r="CS86">
        <v>0</v>
      </c>
      <c r="CY86" t="s">
        <v>123</v>
      </c>
      <c r="CZ86" t="s">
        <v>124</v>
      </c>
      <c r="DD86" t="str" cm="1">
        <f t="array" ref="DD86">TEXT(_xlfn.SEQUENCE(1, DATEDIF(AG86, AH86, "m") + 1, AG86, 30), "YYYY-APMM")</f>
        <v>2013-AP05</v>
      </c>
      <c r="DN86">
        <f t="shared" si="2"/>
        <v>30</v>
      </c>
      <c r="DO86">
        <f t="shared" si="3"/>
        <v>0</v>
      </c>
    </row>
    <row r="87" spans="1:119" x14ac:dyDescent="0.35">
      <c r="A87" t="s">
        <v>105</v>
      </c>
      <c r="B87">
        <v>499372</v>
      </c>
      <c r="C87">
        <v>6359</v>
      </c>
      <c r="D87">
        <v>124282</v>
      </c>
      <c r="E87">
        <v>13662</v>
      </c>
      <c r="F87">
        <v>0</v>
      </c>
      <c r="G87" t="s">
        <v>106</v>
      </c>
      <c r="H87" t="s">
        <v>106</v>
      </c>
      <c r="I87" t="s">
        <v>106</v>
      </c>
      <c r="J87" t="s">
        <v>107</v>
      </c>
      <c r="K87" t="s">
        <v>108</v>
      </c>
      <c r="L87" t="s">
        <v>109</v>
      </c>
      <c r="M87" t="s">
        <v>110</v>
      </c>
      <c r="N87" t="s">
        <v>381</v>
      </c>
      <c r="O87" t="s">
        <v>382</v>
      </c>
      <c r="Q87">
        <v>392</v>
      </c>
      <c r="R87">
        <v>0</v>
      </c>
      <c r="S87">
        <v>120</v>
      </c>
      <c r="T87">
        <v>0</v>
      </c>
      <c r="U87">
        <v>30</v>
      </c>
      <c r="V87">
        <v>30</v>
      </c>
      <c r="W87">
        <v>120</v>
      </c>
      <c r="X87">
        <v>0</v>
      </c>
      <c r="Y87">
        <v>0</v>
      </c>
      <c r="Z87">
        <v>0</v>
      </c>
      <c r="AD87" s="1">
        <v>41479.333333333336</v>
      </c>
      <c r="AE87" s="1">
        <v>41499.708333333336</v>
      </c>
      <c r="AG87" s="1">
        <v>41422.333333333336</v>
      </c>
      <c r="AH87" s="1">
        <v>41438.708333333336</v>
      </c>
      <c r="AI87" s="1">
        <v>41422.333333333336</v>
      </c>
      <c r="AJ87" s="1">
        <v>41438.708333333336</v>
      </c>
      <c r="AK87" s="1">
        <v>41422.333333333336</v>
      </c>
      <c r="AL87" s="1">
        <v>41438.708333333336</v>
      </c>
      <c r="AM87" s="1">
        <v>41479.333333333336</v>
      </c>
      <c r="AN87" s="1">
        <v>41499.708333333336</v>
      </c>
      <c r="AP87" t="s">
        <v>113</v>
      </c>
      <c r="AU87" t="s">
        <v>383</v>
      </c>
      <c r="AY87" t="s">
        <v>106</v>
      </c>
      <c r="AZ87">
        <v>0</v>
      </c>
      <c r="BA87">
        <v>0</v>
      </c>
      <c r="BD87" s="3">
        <v>41321.660416666666</v>
      </c>
      <c r="BE87" s="3">
        <v>41321.663888888892</v>
      </c>
      <c r="BF87" t="s">
        <v>115</v>
      </c>
      <c r="BG87" t="s">
        <v>115</v>
      </c>
      <c r="CH87">
        <v>540</v>
      </c>
      <c r="CI87">
        <v>29190</v>
      </c>
      <c r="CJ87" t="s">
        <v>106</v>
      </c>
      <c r="CK87" t="s">
        <v>106</v>
      </c>
      <c r="CL87" t="s">
        <v>241</v>
      </c>
      <c r="CM87" t="s">
        <v>242</v>
      </c>
      <c r="CO87">
        <v>124281</v>
      </c>
      <c r="CQ87">
        <v>0</v>
      </c>
      <c r="CR87">
        <v>0</v>
      </c>
      <c r="CS87">
        <v>0</v>
      </c>
      <c r="CY87" t="s">
        <v>123</v>
      </c>
      <c r="CZ87" t="s">
        <v>124</v>
      </c>
      <c r="DD87" t="str" cm="1">
        <f t="array" ref="DD87">TEXT(_xlfn.SEQUENCE(1, DATEDIF(AG87, AH87, "m") + 1, AG87, 30), "YYYY-APMM")</f>
        <v>2013-AP05</v>
      </c>
      <c r="DN87">
        <f t="shared" si="2"/>
        <v>30</v>
      </c>
      <c r="DO87">
        <f t="shared" si="3"/>
        <v>0</v>
      </c>
    </row>
    <row r="88" spans="1:119" x14ac:dyDescent="0.35">
      <c r="A88" t="s">
        <v>105</v>
      </c>
      <c r="B88">
        <v>499373</v>
      </c>
      <c r="C88">
        <v>6359</v>
      </c>
      <c r="D88">
        <v>124282</v>
      </c>
      <c r="E88">
        <v>13662</v>
      </c>
      <c r="F88">
        <v>0</v>
      </c>
      <c r="G88" t="s">
        <v>106</v>
      </c>
      <c r="H88" t="s">
        <v>106</v>
      </c>
      <c r="I88" t="s">
        <v>106</v>
      </c>
      <c r="J88" t="s">
        <v>107</v>
      </c>
      <c r="K88" t="s">
        <v>108</v>
      </c>
      <c r="L88" t="s">
        <v>109</v>
      </c>
      <c r="M88" t="s">
        <v>110</v>
      </c>
      <c r="N88" t="s">
        <v>384</v>
      </c>
      <c r="O88" t="s">
        <v>385</v>
      </c>
      <c r="Q88">
        <v>720</v>
      </c>
      <c r="R88">
        <v>0</v>
      </c>
      <c r="S88">
        <v>120</v>
      </c>
      <c r="T88">
        <v>0</v>
      </c>
      <c r="U88">
        <v>30</v>
      </c>
      <c r="V88">
        <v>30</v>
      </c>
      <c r="W88">
        <v>120</v>
      </c>
      <c r="X88">
        <v>0</v>
      </c>
      <c r="Y88">
        <v>0</v>
      </c>
      <c r="Z88">
        <v>0</v>
      </c>
      <c r="AD88" s="1">
        <v>41548.333333333336</v>
      </c>
      <c r="AE88" s="1">
        <v>41567.708333333336</v>
      </c>
      <c r="AG88" s="1">
        <v>41440.333333333336</v>
      </c>
      <c r="AH88" s="1">
        <v>41456.708333333336</v>
      </c>
      <c r="AI88" s="1">
        <v>41440.333333333336</v>
      </c>
      <c r="AJ88" s="1">
        <v>41456.708333333336</v>
      </c>
      <c r="AK88" s="1">
        <v>41440.333333333336</v>
      </c>
      <c r="AL88" s="1">
        <v>41456.708333333336</v>
      </c>
      <c r="AM88" s="1">
        <v>41548.333333333336</v>
      </c>
      <c r="AN88" s="1">
        <v>41567.708333333336</v>
      </c>
      <c r="AP88" t="s">
        <v>113</v>
      </c>
      <c r="AU88" t="s">
        <v>386</v>
      </c>
      <c r="AY88" t="s">
        <v>106</v>
      </c>
      <c r="AZ88">
        <v>0</v>
      </c>
      <c r="BA88">
        <v>0</v>
      </c>
      <c r="BD88" s="3">
        <v>41321.660416666666</v>
      </c>
      <c r="BE88" s="3">
        <v>41321.663888888892</v>
      </c>
      <c r="BF88" t="s">
        <v>115</v>
      </c>
      <c r="BG88" t="s">
        <v>115</v>
      </c>
      <c r="CH88">
        <v>540</v>
      </c>
      <c r="CI88">
        <v>29190</v>
      </c>
      <c r="CJ88" t="s">
        <v>106</v>
      </c>
      <c r="CK88" t="s">
        <v>106</v>
      </c>
      <c r="CL88" t="s">
        <v>241</v>
      </c>
      <c r="CM88" t="s">
        <v>242</v>
      </c>
      <c r="CO88">
        <v>124281</v>
      </c>
      <c r="CQ88">
        <v>0</v>
      </c>
      <c r="CR88">
        <v>0</v>
      </c>
      <c r="CS88">
        <v>0</v>
      </c>
      <c r="CY88" t="s">
        <v>123</v>
      </c>
      <c r="CZ88" t="s">
        <v>124</v>
      </c>
      <c r="DD88" t="str" cm="1">
        <f t="array" ref="DD88">TEXT(_xlfn.SEQUENCE(1, DATEDIF(AG88, AH88, "m") + 1, AG88, 30), "YYYY-APMM")</f>
        <v>2013-AP06</v>
      </c>
      <c r="DN88">
        <f t="shared" si="2"/>
        <v>30</v>
      </c>
      <c r="DO88">
        <f t="shared" si="3"/>
        <v>0</v>
      </c>
    </row>
    <row r="89" spans="1:119" x14ac:dyDescent="0.35">
      <c r="A89" t="s">
        <v>105</v>
      </c>
      <c r="B89">
        <v>499374</v>
      </c>
      <c r="C89">
        <v>6359</v>
      </c>
      <c r="D89">
        <v>124283</v>
      </c>
      <c r="E89">
        <v>13662</v>
      </c>
      <c r="F89">
        <v>0</v>
      </c>
      <c r="G89" t="s">
        <v>106</v>
      </c>
      <c r="H89" t="s">
        <v>106</v>
      </c>
      <c r="I89" t="s">
        <v>106</v>
      </c>
      <c r="J89" t="s">
        <v>107</v>
      </c>
      <c r="K89" t="s">
        <v>108</v>
      </c>
      <c r="L89" t="s">
        <v>109</v>
      </c>
      <c r="M89" t="s">
        <v>110</v>
      </c>
      <c r="N89" t="s">
        <v>387</v>
      </c>
      <c r="O89" t="s">
        <v>388</v>
      </c>
      <c r="Q89">
        <v>960</v>
      </c>
      <c r="R89">
        <v>240</v>
      </c>
      <c r="S89">
        <v>240</v>
      </c>
      <c r="T89">
        <v>0</v>
      </c>
      <c r="U89">
        <v>0</v>
      </c>
      <c r="V89">
        <v>0</v>
      </c>
      <c r="W89">
        <v>240</v>
      </c>
      <c r="X89">
        <v>0</v>
      </c>
      <c r="Y89">
        <v>0</v>
      </c>
      <c r="Z89">
        <v>0</v>
      </c>
      <c r="AD89" s="1">
        <v>41557.333333333336</v>
      </c>
      <c r="AE89" s="1">
        <v>41594.708333333336</v>
      </c>
      <c r="AG89" s="1">
        <v>41414.333333333336</v>
      </c>
      <c r="AH89" s="1">
        <v>41448.708333333336</v>
      </c>
      <c r="AI89" s="1">
        <v>41414.333333333336</v>
      </c>
      <c r="AJ89" s="1">
        <v>41448.708333333336</v>
      </c>
      <c r="AK89" s="1">
        <v>41414.333333333336</v>
      </c>
      <c r="AL89" s="1">
        <v>41448.708333333336</v>
      </c>
      <c r="AM89" s="1">
        <v>41557.333333333336</v>
      </c>
      <c r="AN89" s="1">
        <v>41594.708333333336</v>
      </c>
      <c r="AP89" t="s">
        <v>113</v>
      </c>
      <c r="AU89" t="s">
        <v>389</v>
      </c>
      <c r="AY89" t="s">
        <v>106</v>
      </c>
      <c r="AZ89">
        <v>0</v>
      </c>
      <c r="BA89">
        <v>0</v>
      </c>
      <c r="BD89" s="3">
        <v>41321.660416666666</v>
      </c>
      <c r="BE89" s="3">
        <v>41321.663888888892</v>
      </c>
      <c r="BF89" t="s">
        <v>115</v>
      </c>
      <c r="BG89" t="s">
        <v>115</v>
      </c>
      <c r="CH89">
        <v>540</v>
      </c>
      <c r="CI89">
        <v>29200</v>
      </c>
      <c r="CJ89" t="s">
        <v>106</v>
      </c>
      <c r="CK89" t="s">
        <v>106</v>
      </c>
      <c r="CL89" t="s">
        <v>215</v>
      </c>
      <c r="CM89" t="s">
        <v>216</v>
      </c>
      <c r="CO89">
        <v>124281</v>
      </c>
      <c r="CQ89">
        <v>0</v>
      </c>
      <c r="CR89">
        <v>0</v>
      </c>
      <c r="CS89">
        <v>0</v>
      </c>
      <c r="CY89" t="s">
        <v>123</v>
      </c>
      <c r="CZ89" t="s">
        <v>124</v>
      </c>
      <c r="DD89" t="str" cm="1">
        <f t="array" ref="DD89:DE89">TEXT(_xlfn.SEQUENCE(1, DATEDIF(AG89, AH89, "m") + 1, AG89, 30), "YYYY-APMM")</f>
        <v>2013-AP05</v>
      </c>
      <c r="DE89" t="str">
        <v>2013-AP06</v>
      </c>
      <c r="DN89">
        <f t="shared" si="2"/>
        <v>0</v>
      </c>
      <c r="DO89">
        <f t="shared" si="3"/>
        <v>0</v>
      </c>
    </row>
    <row r="90" spans="1:119" x14ac:dyDescent="0.35">
      <c r="A90" t="s">
        <v>105</v>
      </c>
      <c r="B90">
        <v>499375</v>
      </c>
      <c r="C90">
        <v>6359</v>
      </c>
      <c r="D90">
        <v>124283</v>
      </c>
      <c r="E90">
        <v>13662</v>
      </c>
      <c r="F90">
        <v>0</v>
      </c>
      <c r="G90" t="s">
        <v>106</v>
      </c>
      <c r="H90" t="s">
        <v>106</v>
      </c>
      <c r="I90" t="s">
        <v>106</v>
      </c>
      <c r="J90" t="s">
        <v>107</v>
      </c>
      <c r="K90" t="s">
        <v>108</v>
      </c>
      <c r="L90" t="s">
        <v>109</v>
      </c>
      <c r="M90" t="s">
        <v>110</v>
      </c>
      <c r="N90" t="s">
        <v>390</v>
      </c>
      <c r="O90" t="s">
        <v>391</v>
      </c>
      <c r="Q90">
        <v>960</v>
      </c>
      <c r="R90">
        <v>240</v>
      </c>
      <c r="S90">
        <v>240</v>
      </c>
      <c r="T90">
        <v>0</v>
      </c>
      <c r="U90">
        <v>0</v>
      </c>
      <c r="V90">
        <v>0</v>
      </c>
      <c r="W90">
        <v>240</v>
      </c>
      <c r="X90">
        <v>0</v>
      </c>
      <c r="Y90">
        <v>0</v>
      </c>
      <c r="Z90">
        <v>0</v>
      </c>
      <c r="AD90" s="1">
        <v>41557.333333333336</v>
      </c>
      <c r="AE90" s="1">
        <v>41594.708333333336</v>
      </c>
      <c r="AG90" s="1">
        <v>41414.333333333336</v>
      </c>
      <c r="AH90" s="1">
        <v>41448.708333333336</v>
      </c>
      <c r="AI90" s="1">
        <v>41414.333333333336</v>
      </c>
      <c r="AJ90" s="1">
        <v>41448.708333333336</v>
      </c>
      <c r="AK90" s="1">
        <v>41414.333333333336</v>
      </c>
      <c r="AL90" s="1">
        <v>41448.708333333336</v>
      </c>
      <c r="AM90" s="1">
        <v>41557.333333333336</v>
      </c>
      <c r="AN90" s="1">
        <v>41594.708333333336</v>
      </c>
      <c r="AP90" t="s">
        <v>113</v>
      </c>
      <c r="AU90" t="s">
        <v>392</v>
      </c>
      <c r="AY90" t="s">
        <v>106</v>
      </c>
      <c r="AZ90">
        <v>0</v>
      </c>
      <c r="BA90">
        <v>0</v>
      </c>
      <c r="BD90" s="3">
        <v>41321.660416666666</v>
      </c>
      <c r="BE90" s="3">
        <v>41321.663888888892</v>
      </c>
      <c r="BF90" t="s">
        <v>115</v>
      </c>
      <c r="BG90" t="s">
        <v>115</v>
      </c>
      <c r="CH90">
        <v>540</v>
      </c>
      <c r="CI90">
        <v>29200</v>
      </c>
      <c r="CJ90" t="s">
        <v>106</v>
      </c>
      <c r="CK90" t="s">
        <v>106</v>
      </c>
      <c r="CL90" t="s">
        <v>215</v>
      </c>
      <c r="CM90" t="s">
        <v>216</v>
      </c>
      <c r="CO90">
        <v>124281</v>
      </c>
      <c r="CQ90">
        <v>0</v>
      </c>
      <c r="CR90">
        <v>0</v>
      </c>
      <c r="CS90">
        <v>0</v>
      </c>
      <c r="CY90" t="s">
        <v>123</v>
      </c>
      <c r="CZ90" t="s">
        <v>124</v>
      </c>
      <c r="DD90" t="str" cm="1">
        <f t="array" ref="DD90:DE90">TEXT(_xlfn.SEQUENCE(1, DATEDIF(AG90, AH90, "m") + 1, AG90, 30), "YYYY-APMM")</f>
        <v>2013-AP05</v>
      </c>
      <c r="DE90" t="str">
        <v>2013-AP06</v>
      </c>
      <c r="DN90">
        <f t="shared" si="2"/>
        <v>0</v>
      </c>
      <c r="DO90">
        <f t="shared" si="3"/>
        <v>0</v>
      </c>
    </row>
    <row r="91" spans="1:119" x14ac:dyDescent="0.35">
      <c r="A91" t="s">
        <v>105</v>
      </c>
      <c r="B91">
        <v>499376</v>
      </c>
      <c r="C91">
        <v>6359</v>
      </c>
      <c r="D91">
        <v>124283</v>
      </c>
      <c r="E91">
        <v>13662</v>
      </c>
      <c r="F91">
        <v>0</v>
      </c>
      <c r="G91" t="s">
        <v>106</v>
      </c>
      <c r="H91" t="s">
        <v>106</v>
      </c>
      <c r="I91" t="s">
        <v>106</v>
      </c>
      <c r="J91" t="s">
        <v>107</v>
      </c>
      <c r="K91" t="s">
        <v>108</v>
      </c>
      <c r="L91" t="s">
        <v>109</v>
      </c>
      <c r="M91" t="s">
        <v>110</v>
      </c>
      <c r="N91" t="s">
        <v>393</v>
      </c>
      <c r="O91" t="s">
        <v>394</v>
      </c>
      <c r="Q91">
        <v>544</v>
      </c>
      <c r="R91">
        <v>296</v>
      </c>
      <c r="S91">
        <v>240</v>
      </c>
      <c r="T91">
        <v>0</v>
      </c>
      <c r="U91">
        <v>0</v>
      </c>
      <c r="V91">
        <v>0</v>
      </c>
      <c r="W91">
        <v>240</v>
      </c>
      <c r="X91">
        <v>0</v>
      </c>
      <c r="Y91">
        <v>0</v>
      </c>
      <c r="Z91">
        <v>0</v>
      </c>
      <c r="AD91" s="1">
        <v>41476.333333333336</v>
      </c>
      <c r="AE91" s="1">
        <v>41513.708333333336</v>
      </c>
      <c r="AG91" s="1">
        <v>41396.333333333336</v>
      </c>
      <c r="AH91" s="1">
        <v>41430.708333333336</v>
      </c>
      <c r="AI91" s="1">
        <v>41396.333333333336</v>
      </c>
      <c r="AJ91" s="1">
        <v>41430.708333333336</v>
      </c>
      <c r="AK91" s="1">
        <v>41396.333333333336</v>
      </c>
      <c r="AL91" s="1">
        <v>41430.708333333336</v>
      </c>
      <c r="AM91" s="1">
        <v>41476.333333333336</v>
      </c>
      <c r="AN91" s="1">
        <v>41513.708333333336</v>
      </c>
      <c r="AP91" t="s">
        <v>113</v>
      </c>
      <c r="AU91" t="s">
        <v>395</v>
      </c>
      <c r="AY91" t="s">
        <v>106</v>
      </c>
      <c r="AZ91">
        <v>0</v>
      </c>
      <c r="BA91">
        <v>0</v>
      </c>
      <c r="BD91" s="3">
        <v>41321.660416666666</v>
      </c>
      <c r="BE91" s="3">
        <v>41321.663888888892</v>
      </c>
      <c r="BF91" t="s">
        <v>115</v>
      </c>
      <c r="BG91" t="s">
        <v>115</v>
      </c>
      <c r="CH91">
        <v>540</v>
      </c>
      <c r="CI91">
        <v>29200</v>
      </c>
      <c r="CJ91" t="s">
        <v>106</v>
      </c>
      <c r="CK91" t="s">
        <v>106</v>
      </c>
      <c r="CL91" t="s">
        <v>215</v>
      </c>
      <c r="CM91" t="s">
        <v>216</v>
      </c>
      <c r="CO91">
        <v>124281</v>
      </c>
      <c r="CQ91">
        <v>0</v>
      </c>
      <c r="CR91">
        <v>0</v>
      </c>
      <c r="CS91">
        <v>0</v>
      </c>
      <c r="CY91" t="s">
        <v>123</v>
      </c>
      <c r="CZ91" t="s">
        <v>124</v>
      </c>
      <c r="DD91" t="str" cm="1">
        <f t="array" ref="DD91:DE91">TEXT(_xlfn.SEQUENCE(1, DATEDIF(AG91, AH91, "m") + 1, AG91, 30), "YYYY-APMM")</f>
        <v>2013-AP05</v>
      </c>
      <c r="DE91" t="str">
        <v>2013-AP06</v>
      </c>
      <c r="DN91">
        <f t="shared" si="2"/>
        <v>0</v>
      </c>
      <c r="DO91">
        <f t="shared" si="3"/>
        <v>0</v>
      </c>
    </row>
    <row r="92" spans="1:119" x14ac:dyDescent="0.35">
      <c r="A92" t="s">
        <v>105</v>
      </c>
      <c r="B92">
        <v>499377</v>
      </c>
      <c r="C92">
        <v>6359</v>
      </c>
      <c r="D92">
        <v>124283</v>
      </c>
      <c r="E92">
        <v>13662</v>
      </c>
      <c r="F92">
        <v>0</v>
      </c>
      <c r="G92" t="s">
        <v>106</v>
      </c>
      <c r="H92" t="s">
        <v>106</v>
      </c>
      <c r="I92" t="s">
        <v>106</v>
      </c>
      <c r="J92" t="s">
        <v>107</v>
      </c>
      <c r="K92" t="s">
        <v>108</v>
      </c>
      <c r="L92" t="s">
        <v>109</v>
      </c>
      <c r="M92" t="s">
        <v>110</v>
      </c>
      <c r="N92" t="s">
        <v>396</v>
      </c>
      <c r="O92" t="s">
        <v>397</v>
      </c>
      <c r="Q92">
        <v>360</v>
      </c>
      <c r="R92">
        <v>320</v>
      </c>
      <c r="S92">
        <v>240</v>
      </c>
      <c r="T92">
        <v>0</v>
      </c>
      <c r="U92">
        <v>0</v>
      </c>
      <c r="V92">
        <v>0</v>
      </c>
      <c r="W92">
        <v>240</v>
      </c>
      <c r="X92">
        <v>0</v>
      </c>
      <c r="Y92">
        <v>0</v>
      </c>
      <c r="Z92">
        <v>0</v>
      </c>
      <c r="AD92" s="1">
        <v>41449.333333333336</v>
      </c>
      <c r="AE92" s="1">
        <v>41483.708333333336</v>
      </c>
      <c r="AG92" s="1">
        <v>41396.333333333336</v>
      </c>
      <c r="AH92" s="1">
        <v>41430.708333333336</v>
      </c>
      <c r="AI92" s="1">
        <v>41396.333333333336</v>
      </c>
      <c r="AJ92" s="1">
        <v>41430.708333333336</v>
      </c>
      <c r="AK92" s="1">
        <v>41396.333333333336</v>
      </c>
      <c r="AL92" s="1">
        <v>41430.708333333336</v>
      </c>
      <c r="AM92" s="1">
        <v>41449.333333333336</v>
      </c>
      <c r="AN92" s="1">
        <v>41483.708333333336</v>
      </c>
      <c r="AP92" t="s">
        <v>113</v>
      </c>
      <c r="AU92" t="s">
        <v>398</v>
      </c>
      <c r="AY92" t="s">
        <v>106</v>
      </c>
      <c r="AZ92">
        <v>0</v>
      </c>
      <c r="BA92">
        <v>0</v>
      </c>
      <c r="BD92" s="3">
        <v>41321.660416666666</v>
      </c>
      <c r="BE92" s="3">
        <v>41321.678472222222</v>
      </c>
      <c r="BF92" t="s">
        <v>115</v>
      </c>
      <c r="BG92" t="s">
        <v>115</v>
      </c>
      <c r="CH92">
        <v>540</v>
      </c>
      <c r="CI92">
        <v>29200</v>
      </c>
      <c r="CJ92" t="s">
        <v>106</v>
      </c>
      <c r="CK92" t="s">
        <v>106</v>
      </c>
      <c r="CL92" t="s">
        <v>215</v>
      </c>
      <c r="CM92" t="s">
        <v>216</v>
      </c>
      <c r="CO92">
        <v>124281</v>
      </c>
      <c r="CQ92">
        <v>0</v>
      </c>
      <c r="CR92">
        <v>0</v>
      </c>
      <c r="CS92">
        <v>0</v>
      </c>
      <c r="CY92" t="s">
        <v>123</v>
      </c>
      <c r="CZ92" t="s">
        <v>124</v>
      </c>
      <c r="DD92" t="str" cm="1">
        <f t="array" ref="DD92:DE92">TEXT(_xlfn.SEQUENCE(1, DATEDIF(AG92, AH92, "m") + 1, AG92, 30), "YYYY-APMM")</f>
        <v>2013-AP05</v>
      </c>
      <c r="DE92" t="str">
        <v>2013-AP06</v>
      </c>
      <c r="DN92">
        <f t="shared" si="2"/>
        <v>0</v>
      </c>
      <c r="DO92">
        <f t="shared" si="3"/>
        <v>0</v>
      </c>
    </row>
    <row r="93" spans="1:119" x14ac:dyDescent="0.35">
      <c r="A93" t="s">
        <v>105</v>
      </c>
      <c r="B93">
        <v>499378</v>
      </c>
      <c r="C93">
        <v>6359</v>
      </c>
      <c r="D93">
        <v>124283</v>
      </c>
      <c r="E93">
        <v>13662</v>
      </c>
      <c r="F93">
        <v>0</v>
      </c>
      <c r="G93" t="s">
        <v>106</v>
      </c>
      <c r="H93" t="s">
        <v>106</v>
      </c>
      <c r="I93" t="s">
        <v>106</v>
      </c>
      <c r="J93" t="s">
        <v>107</v>
      </c>
      <c r="K93" t="s">
        <v>108</v>
      </c>
      <c r="L93" t="s">
        <v>109</v>
      </c>
      <c r="M93" t="s">
        <v>110</v>
      </c>
      <c r="N93" t="s">
        <v>399</v>
      </c>
      <c r="O93" t="s">
        <v>400</v>
      </c>
      <c r="Q93">
        <v>688</v>
      </c>
      <c r="R93">
        <v>296</v>
      </c>
      <c r="S93">
        <v>240</v>
      </c>
      <c r="T93">
        <v>0</v>
      </c>
      <c r="U93">
        <v>0</v>
      </c>
      <c r="V93">
        <v>0</v>
      </c>
      <c r="W93">
        <v>240</v>
      </c>
      <c r="X93">
        <v>0</v>
      </c>
      <c r="Y93">
        <v>0</v>
      </c>
      <c r="Z93">
        <v>0</v>
      </c>
      <c r="AD93" s="1">
        <v>41500.333333333336</v>
      </c>
      <c r="AE93" s="1">
        <v>41534.708333333336</v>
      </c>
      <c r="AG93" s="1">
        <v>41396.333333333336</v>
      </c>
      <c r="AH93" s="1">
        <v>41430.708333333336</v>
      </c>
      <c r="AI93" s="1">
        <v>41396.333333333336</v>
      </c>
      <c r="AJ93" s="1">
        <v>41430.708333333336</v>
      </c>
      <c r="AK93" s="1">
        <v>41396.333333333336</v>
      </c>
      <c r="AL93" s="1">
        <v>41430.708333333336</v>
      </c>
      <c r="AM93" s="1">
        <v>41500.333333333336</v>
      </c>
      <c r="AN93" s="1">
        <v>41534.708333333336</v>
      </c>
      <c r="AP93" t="s">
        <v>113</v>
      </c>
      <c r="AU93" t="s">
        <v>401</v>
      </c>
      <c r="AY93" t="s">
        <v>106</v>
      </c>
      <c r="AZ93">
        <v>0</v>
      </c>
      <c r="BA93">
        <v>0</v>
      </c>
      <c r="BD93" s="3">
        <v>41321.660416666666</v>
      </c>
      <c r="BE93" s="3">
        <v>41321.663888888892</v>
      </c>
      <c r="BF93" t="s">
        <v>115</v>
      </c>
      <c r="BG93" t="s">
        <v>115</v>
      </c>
      <c r="CH93">
        <v>540</v>
      </c>
      <c r="CI93">
        <v>29200</v>
      </c>
      <c r="CJ93" t="s">
        <v>106</v>
      </c>
      <c r="CK93" t="s">
        <v>106</v>
      </c>
      <c r="CL93" t="s">
        <v>215</v>
      </c>
      <c r="CM93" t="s">
        <v>216</v>
      </c>
      <c r="CO93">
        <v>124281</v>
      </c>
      <c r="CQ93">
        <v>0</v>
      </c>
      <c r="CR93">
        <v>0</v>
      </c>
      <c r="CS93">
        <v>0</v>
      </c>
      <c r="CY93" t="s">
        <v>123</v>
      </c>
      <c r="CZ93" t="s">
        <v>124</v>
      </c>
      <c r="DD93" t="str" cm="1">
        <f t="array" ref="DD93:DE93">TEXT(_xlfn.SEQUENCE(1, DATEDIF(AG93, AH93, "m") + 1, AG93, 30), "YYYY-APMM")</f>
        <v>2013-AP05</v>
      </c>
      <c r="DE93" t="str">
        <v>2013-AP06</v>
      </c>
      <c r="DN93">
        <f t="shared" si="2"/>
        <v>0</v>
      </c>
      <c r="DO93">
        <f t="shared" si="3"/>
        <v>0</v>
      </c>
    </row>
    <row r="94" spans="1:119" x14ac:dyDescent="0.35">
      <c r="A94" t="s">
        <v>105</v>
      </c>
      <c r="B94">
        <v>499379</v>
      </c>
      <c r="C94">
        <v>6359</v>
      </c>
      <c r="D94">
        <v>124283</v>
      </c>
      <c r="E94">
        <v>13662</v>
      </c>
      <c r="F94">
        <v>0</v>
      </c>
      <c r="G94" t="s">
        <v>106</v>
      </c>
      <c r="H94" t="s">
        <v>106</v>
      </c>
      <c r="I94" t="s">
        <v>106</v>
      </c>
      <c r="J94" t="s">
        <v>107</v>
      </c>
      <c r="K94" t="s">
        <v>108</v>
      </c>
      <c r="L94" t="s">
        <v>109</v>
      </c>
      <c r="M94" t="s">
        <v>110</v>
      </c>
      <c r="N94" t="s">
        <v>402</v>
      </c>
      <c r="O94" t="s">
        <v>403</v>
      </c>
      <c r="Q94">
        <v>728</v>
      </c>
      <c r="R94">
        <v>120</v>
      </c>
      <c r="S94">
        <v>240</v>
      </c>
      <c r="T94">
        <v>0</v>
      </c>
      <c r="U94">
        <v>0</v>
      </c>
      <c r="V94">
        <v>0</v>
      </c>
      <c r="W94">
        <v>240</v>
      </c>
      <c r="X94">
        <v>0</v>
      </c>
      <c r="Y94">
        <v>0</v>
      </c>
      <c r="Z94">
        <v>0</v>
      </c>
      <c r="AD94" s="1">
        <v>41541.333333333336</v>
      </c>
      <c r="AE94" s="1">
        <v>41577.708333333336</v>
      </c>
      <c r="AG94" s="1">
        <v>41431.333333333336</v>
      </c>
      <c r="AH94" s="1">
        <v>41465.708333333336</v>
      </c>
      <c r="AI94" s="1">
        <v>41431.333333333336</v>
      </c>
      <c r="AJ94" s="1">
        <v>41465.708333333336</v>
      </c>
      <c r="AK94" s="1">
        <v>41431.333333333336</v>
      </c>
      <c r="AL94" s="1">
        <v>41465.708333333336</v>
      </c>
      <c r="AM94" s="1">
        <v>41541.333333333336</v>
      </c>
      <c r="AN94" s="1">
        <v>41577.708333333336</v>
      </c>
      <c r="AP94" t="s">
        <v>113</v>
      </c>
      <c r="AU94" t="s">
        <v>404</v>
      </c>
      <c r="AY94" t="s">
        <v>106</v>
      </c>
      <c r="AZ94">
        <v>0</v>
      </c>
      <c r="BA94">
        <v>0</v>
      </c>
      <c r="BD94" s="3">
        <v>41321.660416666666</v>
      </c>
      <c r="BE94" s="3">
        <v>41321.663888888892</v>
      </c>
      <c r="BF94" t="s">
        <v>115</v>
      </c>
      <c r="BG94" t="s">
        <v>115</v>
      </c>
      <c r="CH94">
        <v>540</v>
      </c>
      <c r="CI94">
        <v>29200</v>
      </c>
      <c r="CJ94" t="s">
        <v>106</v>
      </c>
      <c r="CK94" t="s">
        <v>106</v>
      </c>
      <c r="CL94" t="s">
        <v>215</v>
      </c>
      <c r="CM94" t="s">
        <v>216</v>
      </c>
      <c r="CO94">
        <v>124281</v>
      </c>
      <c r="CQ94">
        <v>0</v>
      </c>
      <c r="CR94">
        <v>0</v>
      </c>
      <c r="CS94">
        <v>0</v>
      </c>
      <c r="CY94" t="s">
        <v>123</v>
      </c>
      <c r="CZ94" t="s">
        <v>124</v>
      </c>
      <c r="DD94" t="str" cm="1">
        <f t="array" ref="DD94:DE94">TEXT(_xlfn.SEQUENCE(1, DATEDIF(AG94, AH94, "m") + 1, AG94, 30), "YYYY-APMM")</f>
        <v>2013-AP06</v>
      </c>
      <c r="DE94" t="str">
        <v>2013-AP07</v>
      </c>
      <c r="DN94">
        <f t="shared" si="2"/>
        <v>0</v>
      </c>
      <c r="DO94">
        <f t="shared" si="3"/>
        <v>0</v>
      </c>
    </row>
    <row r="95" spans="1:119" x14ac:dyDescent="0.35">
      <c r="A95" t="s">
        <v>105</v>
      </c>
      <c r="B95">
        <v>499380</v>
      </c>
      <c r="C95">
        <v>6359</v>
      </c>
      <c r="D95">
        <v>124283</v>
      </c>
      <c r="E95">
        <v>13662</v>
      </c>
      <c r="F95">
        <v>0</v>
      </c>
      <c r="G95" t="s">
        <v>106</v>
      </c>
      <c r="H95" t="s">
        <v>106</v>
      </c>
      <c r="I95" t="s">
        <v>106</v>
      </c>
      <c r="J95" t="s">
        <v>107</v>
      </c>
      <c r="K95" t="s">
        <v>108</v>
      </c>
      <c r="L95" t="s">
        <v>109</v>
      </c>
      <c r="M95" t="s">
        <v>110</v>
      </c>
      <c r="N95" t="s">
        <v>405</v>
      </c>
      <c r="O95" t="s">
        <v>406</v>
      </c>
      <c r="Q95">
        <v>960</v>
      </c>
      <c r="R95">
        <v>480</v>
      </c>
      <c r="S95">
        <v>240</v>
      </c>
      <c r="T95">
        <v>0</v>
      </c>
      <c r="U95">
        <v>0</v>
      </c>
      <c r="V95">
        <v>0</v>
      </c>
      <c r="W95">
        <v>240</v>
      </c>
      <c r="X95">
        <v>0</v>
      </c>
      <c r="Y95">
        <v>0</v>
      </c>
      <c r="Z95">
        <v>0</v>
      </c>
      <c r="AD95" s="1">
        <v>41557.333333333336</v>
      </c>
      <c r="AE95" s="1">
        <v>41594.708333333336</v>
      </c>
      <c r="AG95" s="1">
        <v>41414.333333333336</v>
      </c>
      <c r="AH95" s="1">
        <v>41448.708333333336</v>
      </c>
      <c r="AI95" s="1">
        <v>41414.333333333336</v>
      </c>
      <c r="AJ95" s="1">
        <v>41448.708333333336</v>
      </c>
      <c r="AK95" s="1">
        <v>41414.333333333336</v>
      </c>
      <c r="AL95" s="1">
        <v>41448.708333333336</v>
      </c>
      <c r="AM95" s="1">
        <v>41557.333333333336</v>
      </c>
      <c r="AN95" s="1">
        <v>41594.708333333336</v>
      </c>
      <c r="AP95" t="s">
        <v>113</v>
      </c>
      <c r="AU95" t="s">
        <v>407</v>
      </c>
      <c r="AY95" t="s">
        <v>106</v>
      </c>
      <c r="AZ95">
        <v>0</v>
      </c>
      <c r="BA95">
        <v>0</v>
      </c>
      <c r="BD95" s="3">
        <v>41321.660416666666</v>
      </c>
      <c r="BE95" s="3">
        <v>41321.663888888892</v>
      </c>
      <c r="BF95" t="s">
        <v>115</v>
      </c>
      <c r="BG95" t="s">
        <v>115</v>
      </c>
      <c r="CH95">
        <v>540</v>
      </c>
      <c r="CI95">
        <v>29200</v>
      </c>
      <c r="CJ95" t="s">
        <v>106</v>
      </c>
      <c r="CK95" t="s">
        <v>106</v>
      </c>
      <c r="CL95" t="s">
        <v>215</v>
      </c>
      <c r="CM95" t="s">
        <v>216</v>
      </c>
      <c r="CO95">
        <v>124281</v>
      </c>
      <c r="CQ95">
        <v>0</v>
      </c>
      <c r="CR95">
        <v>0</v>
      </c>
      <c r="CS95">
        <v>0</v>
      </c>
      <c r="CY95" t="s">
        <v>123</v>
      </c>
      <c r="CZ95" t="s">
        <v>124</v>
      </c>
      <c r="DD95" t="str" cm="1">
        <f t="array" ref="DD95:DE95">TEXT(_xlfn.SEQUENCE(1, DATEDIF(AG95, AH95, "m") + 1, AG95, 30), "YYYY-APMM")</f>
        <v>2013-AP05</v>
      </c>
      <c r="DE95" t="str">
        <v>2013-AP06</v>
      </c>
      <c r="DN95">
        <f t="shared" si="2"/>
        <v>0</v>
      </c>
      <c r="DO95">
        <f t="shared" si="3"/>
        <v>0</v>
      </c>
    </row>
    <row r="96" spans="1:119" x14ac:dyDescent="0.35">
      <c r="A96" t="s">
        <v>105</v>
      </c>
      <c r="B96">
        <v>499381</v>
      </c>
      <c r="C96">
        <v>6359</v>
      </c>
      <c r="D96">
        <v>124283</v>
      </c>
      <c r="E96">
        <v>13662</v>
      </c>
      <c r="F96">
        <v>0</v>
      </c>
      <c r="G96" t="s">
        <v>106</v>
      </c>
      <c r="H96" t="s">
        <v>106</v>
      </c>
      <c r="I96" t="s">
        <v>106</v>
      </c>
      <c r="J96" t="s">
        <v>107</v>
      </c>
      <c r="K96" t="s">
        <v>108</v>
      </c>
      <c r="L96" t="s">
        <v>109</v>
      </c>
      <c r="M96" t="s">
        <v>110</v>
      </c>
      <c r="N96" t="s">
        <v>408</v>
      </c>
      <c r="O96" t="s">
        <v>409</v>
      </c>
      <c r="Q96">
        <v>1200</v>
      </c>
      <c r="R96">
        <v>184</v>
      </c>
      <c r="S96">
        <v>240</v>
      </c>
      <c r="T96">
        <v>0</v>
      </c>
      <c r="U96">
        <v>0</v>
      </c>
      <c r="V96">
        <v>0</v>
      </c>
      <c r="W96">
        <v>240</v>
      </c>
      <c r="X96">
        <v>0</v>
      </c>
      <c r="Y96">
        <v>0</v>
      </c>
      <c r="Z96">
        <v>0</v>
      </c>
      <c r="AD96" s="1">
        <v>41620.333333333336</v>
      </c>
      <c r="AE96" s="1">
        <v>41655.708333333336</v>
      </c>
      <c r="AG96" s="1">
        <v>41440.333333333336</v>
      </c>
      <c r="AH96" s="1">
        <v>41473.708333333336</v>
      </c>
      <c r="AI96" s="1">
        <v>41440.333333333336</v>
      </c>
      <c r="AJ96" s="1">
        <v>41473.708333333336</v>
      </c>
      <c r="AK96" s="1">
        <v>41440.333333333336</v>
      </c>
      <c r="AL96" s="1">
        <v>41473.708333333336</v>
      </c>
      <c r="AM96" s="1">
        <v>41620.333333333336</v>
      </c>
      <c r="AN96" s="1">
        <v>41655.708333333336</v>
      </c>
      <c r="AP96" t="s">
        <v>113</v>
      </c>
      <c r="AU96" t="s">
        <v>410</v>
      </c>
      <c r="AY96" t="s">
        <v>106</v>
      </c>
      <c r="AZ96">
        <v>0</v>
      </c>
      <c r="BA96">
        <v>0</v>
      </c>
      <c r="BD96" s="3">
        <v>41321.660416666666</v>
      </c>
      <c r="BE96" s="3">
        <v>41321.663888888892</v>
      </c>
      <c r="BF96" t="s">
        <v>115</v>
      </c>
      <c r="BG96" t="s">
        <v>115</v>
      </c>
      <c r="CH96">
        <v>540</v>
      </c>
      <c r="CI96">
        <v>29200</v>
      </c>
      <c r="CJ96" t="s">
        <v>106</v>
      </c>
      <c r="CK96" t="s">
        <v>106</v>
      </c>
      <c r="CL96" t="s">
        <v>215</v>
      </c>
      <c r="CM96" t="s">
        <v>216</v>
      </c>
      <c r="CO96">
        <v>124281</v>
      </c>
      <c r="CQ96">
        <v>0</v>
      </c>
      <c r="CR96">
        <v>0</v>
      </c>
      <c r="CS96">
        <v>0</v>
      </c>
      <c r="CY96" t="s">
        <v>123</v>
      </c>
      <c r="CZ96" t="s">
        <v>124</v>
      </c>
      <c r="DD96" t="str" cm="1">
        <f t="array" ref="DD96:DE96">TEXT(_xlfn.SEQUENCE(1, DATEDIF(AG96, AH96, "m") + 1, AG96, 30), "YYYY-APMM")</f>
        <v>2013-AP06</v>
      </c>
      <c r="DE96" t="str">
        <v>2013-AP07</v>
      </c>
      <c r="DN96">
        <f t="shared" si="2"/>
        <v>0</v>
      </c>
      <c r="DO96">
        <f t="shared" si="3"/>
        <v>0</v>
      </c>
    </row>
    <row r="97" spans="1:119" x14ac:dyDescent="0.35">
      <c r="A97" t="s">
        <v>105</v>
      </c>
      <c r="B97">
        <v>499382</v>
      </c>
      <c r="C97">
        <v>6359</v>
      </c>
      <c r="D97">
        <v>124283</v>
      </c>
      <c r="E97">
        <v>13662</v>
      </c>
      <c r="F97">
        <v>0</v>
      </c>
      <c r="G97" t="s">
        <v>106</v>
      </c>
      <c r="H97" t="s">
        <v>106</v>
      </c>
      <c r="I97" t="s">
        <v>106</v>
      </c>
      <c r="J97" t="s">
        <v>107</v>
      </c>
      <c r="K97" t="s">
        <v>108</v>
      </c>
      <c r="L97" t="s">
        <v>109</v>
      </c>
      <c r="M97" t="s">
        <v>110</v>
      </c>
      <c r="N97" t="s">
        <v>411</v>
      </c>
      <c r="O97" t="s">
        <v>412</v>
      </c>
      <c r="Q97">
        <v>536</v>
      </c>
      <c r="R97">
        <v>360</v>
      </c>
      <c r="S97">
        <v>240</v>
      </c>
      <c r="T97">
        <v>0</v>
      </c>
      <c r="U97">
        <v>0</v>
      </c>
      <c r="V97">
        <v>0</v>
      </c>
      <c r="W97">
        <v>240</v>
      </c>
      <c r="X97">
        <v>0</v>
      </c>
      <c r="Y97">
        <v>0</v>
      </c>
      <c r="Z97">
        <v>0</v>
      </c>
      <c r="AD97" s="1">
        <v>41513.333333333336</v>
      </c>
      <c r="AE97" s="1">
        <v>41547.708333333336</v>
      </c>
      <c r="AG97" s="1">
        <v>41431.333333333336</v>
      </c>
      <c r="AH97" s="1">
        <v>41465.708333333336</v>
      </c>
      <c r="AI97" s="1">
        <v>41431.333333333336</v>
      </c>
      <c r="AJ97" s="1">
        <v>41465.708333333336</v>
      </c>
      <c r="AK97" s="1">
        <v>41431.333333333336</v>
      </c>
      <c r="AL97" s="1">
        <v>41465.708333333336</v>
      </c>
      <c r="AM97" s="1">
        <v>41513.333333333336</v>
      </c>
      <c r="AN97" s="1">
        <v>41547.708333333336</v>
      </c>
      <c r="AP97" t="s">
        <v>113</v>
      </c>
      <c r="AU97" t="s">
        <v>413</v>
      </c>
      <c r="AY97" t="s">
        <v>106</v>
      </c>
      <c r="AZ97">
        <v>0</v>
      </c>
      <c r="BA97">
        <v>0</v>
      </c>
      <c r="BD97" s="3">
        <v>41321.660416666666</v>
      </c>
      <c r="BE97" s="3">
        <v>41321.663888888892</v>
      </c>
      <c r="BF97" t="s">
        <v>115</v>
      </c>
      <c r="BG97" t="s">
        <v>115</v>
      </c>
      <c r="CH97">
        <v>540</v>
      </c>
      <c r="CI97">
        <v>29200</v>
      </c>
      <c r="CJ97" t="s">
        <v>106</v>
      </c>
      <c r="CK97" t="s">
        <v>106</v>
      </c>
      <c r="CL97" t="s">
        <v>215</v>
      </c>
      <c r="CM97" t="s">
        <v>216</v>
      </c>
      <c r="CO97">
        <v>124281</v>
      </c>
      <c r="CQ97">
        <v>0</v>
      </c>
      <c r="CR97">
        <v>0</v>
      </c>
      <c r="CS97">
        <v>0</v>
      </c>
      <c r="CY97" t="s">
        <v>123</v>
      </c>
      <c r="CZ97" t="s">
        <v>124</v>
      </c>
      <c r="DD97" t="str" cm="1">
        <f t="array" ref="DD97:DE97">TEXT(_xlfn.SEQUENCE(1, DATEDIF(AG97, AH97, "m") + 1, AG97, 30), "YYYY-APMM")</f>
        <v>2013-AP06</v>
      </c>
      <c r="DE97" t="str">
        <v>2013-AP07</v>
      </c>
      <c r="DN97">
        <f t="shared" si="2"/>
        <v>0</v>
      </c>
      <c r="DO97">
        <f t="shared" si="3"/>
        <v>0</v>
      </c>
    </row>
    <row r="98" spans="1:119" x14ac:dyDescent="0.35">
      <c r="A98" t="s">
        <v>105</v>
      </c>
      <c r="B98">
        <v>499383</v>
      </c>
      <c r="C98">
        <v>6359</v>
      </c>
      <c r="D98">
        <v>124283</v>
      </c>
      <c r="E98">
        <v>13662</v>
      </c>
      <c r="F98">
        <v>0</v>
      </c>
      <c r="G98" t="s">
        <v>106</v>
      </c>
      <c r="H98" t="s">
        <v>106</v>
      </c>
      <c r="I98" t="s">
        <v>106</v>
      </c>
      <c r="J98" t="s">
        <v>107</v>
      </c>
      <c r="K98" t="s">
        <v>108</v>
      </c>
      <c r="L98" t="s">
        <v>109</v>
      </c>
      <c r="M98" t="s">
        <v>110</v>
      </c>
      <c r="N98" t="s">
        <v>414</v>
      </c>
      <c r="O98" t="s">
        <v>415</v>
      </c>
      <c r="Q98">
        <v>680</v>
      </c>
      <c r="R98">
        <v>360</v>
      </c>
      <c r="S98">
        <v>240</v>
      </c>
      <c r="T98">
        <v>0</v>
      </c>
      <c r="U98">
        <v>0</v>
      </c>
      <c r="V98">
        <v>0</v>
      </c>
      <c r="W98">
        <v>240</v>
      </c>
      <c r="X98">
        <v>0</v>
      </c>
      <c r="Y98">
        <v>0</v>
      </c>
      <c r="Z98">
        <v>0</v>
      </c>
      <c r="AD98" s="1">
        <v>41534.333333333336</v>
      </c>
      <c r="AE98" s="1">
        <v>41570.708333333336</v>
      </c>
      <c r="AG98" s="1">
        <v>41431.333333333336</v>
      </c>
      <c r="AH98" s="1">
        <v>41465.708333333336</v>
      </c>
      <c r="AI98" s="1">
        <v>41431.333333333336</v>
      </c>
      <c r="AJ98" s="1">
        <v>41465.708333333336</v>
      </c>
      <c r="AK98" s="1">
        <v>41431.333333333336</v>
      </c>
      <c r="AL98" s="1">
        <v>41465.708333333336</v>
      </c>
      <c r="AM98" s="1">
        <v>41534.333333333336</v>
      </c>
      <c r="AN98" s="1">
        <v>41570.708333333336</v>
      </c>
      <c r="AP98" t="s">
        <v>113</v>
      </c>
      <c r="AU98" t="s">
        <v>416</v>
      </c>
      <c r="AY98" t="s">
        <v>106</v>
      </c>
      <c r="AZ98">
        <v>0</v>
      </c>
      <c r="BA98">
        <v>0</v>
      </c>
      <c r="BD98" s="3">
        <v>41321.660416666666</v>
      </c>
      <c r="BE98" s="3">
        <v>41321.697916666664</v>
      </c>
      <c r="BF98" t="s">
        <v>115</v>
      </c>
      <c r="BG98" t="s">
        <v>115</v>
      </c>
      <c r="CH98">
        <v>540</v>
      </c>
      <c r="CI98">
        <v>29200</v>
      </c>
      <c r="CJ98" t="s">
        <v>106</v>
      </c>
      <c r="CK98" t="s">
        <v>106</v>
      </c>
      <c r="CL98" t="s">
        <v>215</v>
      </c>
      <c r="CM98" t="s">
        <v>216</v>
      </c>
      <c r="CO98">
        <v>124281</v>
      </c>
      <c r="CQ98">
        <v>0</v>
      </c>
      <c r="CR98">
        <v>0</v>
      </c>
      <c r="CS98">
        <v>0</v>
      </c>
      <c r="CY98" t="s">
        <v>123</v>
      </c>
      <c r="CZ98" t="s">
        <v>124</v>
      </c>
      <c r="DD98" t="str" cm="1">
        <f t="array" ref="DD98:DE98">TEXT(_xlfn.SEQUENCE(1, DATEDIF(AG98, AH98, "m") + 1, AG98, 30), "YYYY-APMM")</f>
        <v>2013-AP06</v>
      </c>
      <c r="DE98" t="str">
        <v>2013-AP07</v>
      </c>
      <c r="DN98">
        <f t="shared" si="2"/>
        <v>0</v>
      </c>
      <c r="DO98">
        <f t="shared" si="3"/>
        <v>0</v>
      </c>
    </row>
    <row r="99" spans="1:119" x14ac:dyDescent="0.35">
      <c r="A99" t="s">
        <v>105</v>
      </c>
      <c r="B99">
        <v>499384</v>
      </c>
      <c r="C99">
        <v>6359</v>
      </c>
      <c r="D99">
        <v>124283</v>
      </c>
      <c r="E99">
        <v>13662</v>
      </c>
      <c r="F99">
        <v>0</v>
      </c>
      <c r="G99" t="s">
        <v>106</v>
      </c>
      <c r="H99" t="s">
        <v>106</v>
      </c>
      <c r="I99" t="s">
        <v>106</v>
      </c>
      <c r="J99" t="s">
        <v>107</v>
      </c>
      <c r="K99" t="s">
        <v>108</v>
      </c>
      <c r="L99" t="s">
        <v>109</v>
      </c>
      <c r="M99" t="s">
        <v>110</v>
      </c>
      <c r="N99" t="s">
        <v>417</v>
      </c>
      <c r="O99" t="s">
        <v>418</v>
      </c>
      <c r="Q99">
        <v>1192</v>
      </c>
      <c r="R99">
        <v>184</v>
      </c>
      <c r="S99">
        <v>240</v>
      </c>
      <c r="T99">
        <v>0</v>
      </c>
      <c r="U99">
        <v>0</v>
      </c>
      <c r="V99">
        <v>0</v>
      </c>
      <c r="W99">
        <v>240</v>
      </c>
      <c r="X99">
        <v>0</v>
      </c>
      <c r="Y99">
        <v>0</v>
      </c>
      <c r="Z99">
        <v>0</v>
      </c>
      <c r="AD99" s="1">
        <v>41619.333333333336</v>
      </c>
      <c r="AE99" s="1">
        <v>41654.708333333336</v>
      </c>
      <c r="AG99" s="1">
        <v>41440.333333333336</v>
      </c>
      <c r="AH99" s="1">
        <v>41473.708333333336</v>
      </c>
      <c r="AI99" s="1">
        <v>41440.333333333336</v>
      </c>
      <c r="AJ99" s="1">
        <v>41473.708333333336</v>
      </c>
      <c r="AK99" s="1">
        <v>41440.333333333336</v>
      </c>
      <c r="AL99" s="1">
        <v>41473.708333333336</v>
      </c>
      <c r="AM99" s="1">
        <v>41619.333333333336</v>
      </c>
      <c r="AN99" s="1">
        <v>41654.708333333336</v>
      </c>
      <c r="AP99" t="s">
        <v>113</v>
      </c>
      <c r="AU99" t="s">
        <v>419</v>
      </c>
      <c r="AY99" t="s">
        <v>106</v>
      </c>
      <c r="AZ99">
        <v>0</v>
      </c>
      <c r="BA99">
        <v>0</v>
      </c>
      <c r="BD99" s="3">
        <v>41321.660416666666</v>
      </c>
      <c r="BE99" s="3">
        <v>41321.663888888892</v>
      </c>
      <c r="BF99" t="s">
        <v>115</v>
      </c>
      <c r="BG99" t="s">
        <v>115</v>
      </c>
      <c r="CH99">
        <v>540</v>
      </c>
      <c r="CI99">
        <v>29200</v>
      </c>
      <c r="CJ99" t="s">
        <v>106</v>
      </c>
      <c r="CK99" t="s">
        <v>106</v>
      </c>
      <c r="CL99" t="s">
        <v>215</v>
      </c>
      <c r="CM99" t="s">
        <v>216</v>
      </c>
      <c r="CO99">
        <v>124281</v>
      </c>
      <c r="CQ99">
        <v>0</v>
      </c>
      <c r="CR99">
        <v>0</v>
      </c>
      <c r="CS99">
        <v>0</v>
      </c>
      <c r="CY99" t="s">
        <v>123</v>
      </c>
      <c r="CZ99" t="s">
        <v>124</v>
      </c>
      <c r="DD99" t="str" cm="1">
        <f t="array" ref="DD99:DE99">TEXT(_xlfn.SEQUENCE(1, DATEDIF(AG99, AH99, "m") + 1, AG99, 30), "YYYY-APMM")</f>
        <v>2013-AP06</v>
      </c>
      <c r="DE99" t="str">
        <v>2013-AP07</v>
      </c>
      <c r="DN99">
        <f t="shared" si="2"/>
        <v>0</v>
      </c>
      <c r="DO99">
        <f t="shared" si="3"/>
        <v>0</v>
      </c>
    </row>
    <row r="100" spans="1:119" x14ac:dyDescent="0.35">
      <c r="A100" t="s">
        <v>105</v>
      </c>
      <c r="B100">
        <v>499385</v>
      </c>
      <c r="C100">
        <v>6359</v>
      </c>
      <c r="D100">
        <v>124283</v>
      </c>
      <c r="E100">
        <v>13662</v>
      </c>
      <c r="F100">
        <v>0</v>
      </c>
      <c r="G100" t="s">
        <v>106</v>
      </c>
      <c r="H100" t="s">
        <v>106</v>
      </c>
      <c r="I100" t="s">
        <v>106</v>
      </c>
      <c r="J100" t="s">
        <v>107</v>
      </c>
      <c r="K100" t="s">
        <v>108</v>
      </c>
      <c r="L100" t="s">
        <v>109</v>
      </c>
      <c r="M100" t="s">
        <v>110</v>
      </c>
      <c r="N100" t="s">
        <v>420</v>
      </c>
      <c r="O100" t="s">
        <v>421</v>
      </c>
      <c r="Q100">
        <v>392</v>
      </c>
      <c r="R100">
        <v>0</v>
      </c>
      <c r="S100">
        <v>240</v>
      </c>
      <c r="T100">
        <v>0</v>
      </c>
      <c r="U100">
        <v>0</v>
      </c>
      <c r="V100">
        <v>0</v>
      </c>
      <c r="W100">
        <v>240</v>
      </c>
      <c r="X100">
        <v>0</v>
      </c>
      <c r="Y100">
        <v>0</v>
      </c>
      <c r="Z100">
        <v>0</v>
      </c>
      <c r="AD100" s="1">
        <v>41500.333333333336</v>
      </c>
      <c r="AE100" s="1">
        <v>41534.708333333336</v>
      </c>
      <c r="AG100" s="1">
        <v>41440.333333333336</v>
      </c>
      <c r="AH100" s="1">
        <v>41473.708333333336</v>
      </c>
      <c r="AI100" s="1">
        <v>41440.333333333336</v>
      </c>
      <c r="AJ100" s="1">
        <v>41473.708333333336</v>
      </c>
      <c r="AK100" s="1">
        <v>41440.333333333336</v>
      </c>
      <c r="AL100" s="1">
        <v>41473.708333333336</v>
      </c>
      <c r="AM100" s="1">
        <v>41500.333333333336</v>
      </c>
      <c r="AN100" s="1">
        <v>41534.708333333336</v>
      </c>
      <c r="AP100" t="s">
        <v>113</v>
      </c>
      <c r="AU100" t="s">
        <v>422</v>
      </c>
      <c r="AY100" t="s">
        <v>106</v>
      </c>
      <c r="AZ100">
        <v>0</v>
      </c>
      <c r="BA100">
        <v>0</v>
      </c>
      <c r="BD100" s="3">
        <v>41321.660416666666</v>
      </c>
      <c r="BE100" s="3">
        <v>41321.663888888892</v>
      </c>
      <c r="BF100" t="s">
        <v>115</v>
      </c>
      <c r="BG100" t="s">
        <v>115</v>
      </c>
      <c r="CH100">
        <v>540</v>
      </c>
      <c r="CI100">
        <v>29200</v>
      </c>
      <c r="CJ100" t="s">
        <v>106</v>
      </c>
      <c r="CK100" t="s">
        <v>106</v>
      </c>
      <c r="CL100" t="s">
        <v>215</v>
      </c>
      <c r="CM100" t="s">
        <v>216</v>
      </c>
      <c r="CO100">
        <v>124281</v>
      </c>
      <c r="CQ100">
        <v>0</v>
      </c>
      <c r="CR100">
        <v>0</v>
      </c>
      <c r="CS100">
        <v>0</v>
      </c>
      <c r="CY100" t="s">
        <v>123</v>
      </c>
      <c r="CZ100" t="s">
        <v>124</v>
      </c>
      <c r="DD100" t="str" cm="1">
        <f t="array" ref="DD100:DE100">TEXT(_xlfn.SEQUENCE(1, DATEDIF(AG100, AH100, "m") + 1, AG100, 30), "YYYY-APMM")</f>
        <v>2013-AP06</v>
      </c>
      <c r="DE100" t="str">
        <v>2013-AP07</v>
      </c>
      <c r="DN100">
        <f t="shared" si="2"/>
        <v>0</v>
      </c>
      <c r="DO100">
        <f t="shared" si="3"/>
        <v>0</v>
      </c>
    </row>
    <row r="101" spans="1:119" x14ac:dyDescent="0.35">
      <c r="A101" t="s">
        <v>105</v>
      </c>
      <c r="B101">
        <v>499386</v>
      </c>
      <c r="C101">
        <v>6359</v>
      </c>
      <c r="D101">
        <v>124283</v>
      </c>
      <c r="E101">
        <v>13662</v>
      </c>
      <c r="F101">
        <v>0</v>
      </c>
      <c r="G101" t="s">
        <v>106</v>
      </c>
      <c r="H101" t="s">
        <v>106</v>
      </c>
      <c r="I101" t="s">
        <v>106</v>
      </c>
      <c r="J101" t="s">
        <v>107</v>
      </c>
      <c r="K101" t="s">
        <v>108</v>
      </c>
      <c r="L101" t="s">
        <v>109</v>
      </c>
      <c r="M101" t="s">
        <v>110</v>
      </c>
      <c r="N101" t="s">
        <v>423</v>
      </c>
      <c r="O101" t="s">
        <v>424</v>
      </c>
      <c r="Q101">
        <v>720</v>
      </c>
      <c r="R101">
        <v>240</v>
      </c>
      <c r="S101">
        <v>240</v>
      </c>
      <c r="T101">
        <v>0</v>
      </c>
      <c r="U101">
        <v>0</v>
      </c>
      <c r="V101">
        <v>0</v>
      </c>
      <c r="W101">
        <v>240</v>
      </c>
      <c r="X101">
        <v>0</v>
      </c>
      <c r="Y101">
        <v>0</v>
      </c>
      <c r="Z101">
        <v>0</v>
      </c>
      <c r="AD101" s="1">
        <v>41568.333333333336</v>
      </c>
      <c r="AE101" s="1">
        <v>41602.708333333336</v>
      </c>
      <c r="AG101" s="1">
        <v>41457.333333333336</v>
      </c>
      <c r="AH101" s="1">
        <v>41491.708333333336</v>
      </c>
      <c r="AI101" s="1">
        <v>41457.333333333336</v>
      </c>
      <c r="AJ101" s="1">
        <v>41491.708333333336</v>
      </c>
      <c r="AK101" s="1">
        <v>41457.333333333336</v>
      </c>
      <c r="AL101" s="1">
        <v>41491.708333333336</v>
      </c>
      <c r="AM101" s="1">
        <v>41568.333333333336</v>
      </c>
      <c r="AN101" s="1">
        <v>41602.708333333336</v>
      </c>
      <c r="AP101" t="s">
        <v>113</v>
      </c>
      <c r="AU101" t="s">
        <v>425</v>
      </c>
      <c r="AY101" t="s">
        <v>106</v>
      </c>
      <c r="AZ101">
        <v>0</v>
      </c>
      <c r="BA101">
        <v>0</v>
      </c>
      <c r="BD101" s="3">
        <v>41321.660416666666</v>
      </c>
      <c r="BE101" s="3">
        <v>41321.663888888892</v>
      </c>
      <c r="BF101" t="s">
        <v>115</v>
      </c>
      <c r="BG101" t="s">
        <v>115</v>
      </c>
      <c r="CH101">
        <v>540</v>
      </c>
      <c r="CI101">
        <v>29200</v>
      </c>
      <c r="CJ101" t="s">
        <v>106</v>
      </c>
      <c r="CK101" t="s">
        <v>106</v>
      </c>
      <c r="CL101" t="s">
        <v>215</v>
      </c>
      <c r="CM101" t="s">
        <v>216</v>
      </c>
      <c r="CO101">
        <v>124281</v>
      </c>
      <c r="CQ101">
        <v>0</v>
      </c>
      <c r="CR101">
        <v>0</v>
      </c>
      <c r="CS101">
        <v>0</v>
      </c>
      <c r="CY101" t="s">
        <v>123</v>
      </c>
      <c r="CZ101" t="s">
        <v>124</v>
      </c>
      <c r="DD101" t="str" cm="1">
        <f t="array" ref="DD101:DE101">TEXT(_xlfn.SEQUENCE(1, DATEDIF(AG101, AH101, "m") + 1, AG101, 30), "YYYY-APMM")</f>
        <v>2013-AP07</v>
      </c>
      <c r="DE101" t="str">
        <v>2013-AP08</v>
      </c>
      <c r="DN101">
        <f t="shared" si="2"/>
        <v>0</v>
      </c>
      <c r="DO101">
        <f t="shared" si="3"/>
        <v>0</v>
      </c>
    </row>
    <row r="102" spans="1:119" x14ac:dyDescent="0.35">
      <c r="A102" t="s">
        <v>105</v>
      </c>
      <c r="B102">
        <v>499387</v>
      </c>
      <c r="C102">
        <v>6359</v>
      </c>
      <c r="D102">
        <v>124287</v>
      </c>
      <c r="E102">
        <v>13662</v>
      </c>
      <c r="F102">
        <v>0</v>
      </c>
      <c r="G102" t="s">
        <v>106</v>
      </c>
      <c r="H102" t="s">
        <v>106</v>
      </c>
      <c r="I102" t="s">
        <v>106</v>
      </c>
      <c r="J102" t="s">
        <v>107</v>
      </c>
      <c r="K102" t="s">
        <v>108</v>
      </c>
      <c r="L102" t="s">
        <v>109</v>
      </c>
      <c r="M102" t="s">
        <v>110</v>
      </c>
      <c r="N102" t="s">
        <v>426</v>
      </c>
      <c r="O102" t="s">
        <v>265</v>
      </c>
      <c r="Q102">
        <v>424</v>
      </c>
      <c r="R102">
        <v>0</v>
      </c>
      <c r="S102">
        <v>120</v>
      </c>
      <c r="T102">
        <v>0</v>
      </c>
      <c r="U102">
        <v>20</v>
      </c>
      <c r="V102">
        <v>20</v>
      </c>
      <c r="W102">
        <v>120</v>
      </c>
      <c r="X102">
        <v>0</v>
      </c>
      <c r="Y102">
        <v>0</v>
      </c>
      <c r="Z102">
        <v>0</v>
      </c>
      <c r="AD102" s="1">
        <v>41388.333333333336</v>
      </c>
      <c r="AE102" s="1">
        <v>41405.708333333336</v>
      </c>
      <c r="AG102" s="1">
        <v>41326.333333333336</v>
      </c>
      <c r="AH102" s="1">
        <v>41343.708333333336</v>
      </c>
      <c r="AI102" s="1">
        <v>41326.333333333336</v>
      </c>
      <c r="AJ102" s="1">
        <v>41343.708333333336</v>
      </c>
      <c r="AK102" s="1">
        <v>41326.333333333336</v>
      </c>
      <c r="AL102" s="1">
        <v>41343.708333333336</v>
      </c>
      <c r="AM102" s="1">
        <v>41388.333333333336</v>
      </c>
      <c r="AN102" s="1">
        <v>41405.708333333336</v>
      </c>
      <c r="AP102" t="s">
        <v>113</v>
      </c>
      <c r="AU102" t="s">
        <v>427</v>
      </c>
      <c r="AY102" t="s">
        <v>106</v>
      </c>
      <c r="AZ102">
        <v>0</v>
      </c>
      <c r="BA102">
        <v>0</v>
      </c>
      <c r="BD102" s="3">
        <v>41321.660416666666</v>
      </c>
      <c r="BE102" s="3">
        <v>41321.663888888892</v>
      </c>
      <c r="BF102" t="s">
        <v>115</v>
      </c>
      <c r="BG102" t="s">
        <v>115</v>
      </c>
      <c r="CH102">
        <v>540</v>
      </c>
      <c r="CI102">
        <v>28820</v>
      </c>
      <c r="CJ102" t="s">
        <v>106</v>
      </c>
      <c r="CK102" t="s">
        <v>106</v>
      </c>
      <c r="CL102" t="s">
        <v>241</v>
      </c>
      <c r="CM102" t="s">
        <v>242</v>
      </c>
      <c r="CO102">
        <v>124286</v>
      </c>
      <c r="CQ102">
        <v>0</v>
      </c>
      <c r="CR102">
        <v>0</v>
      </c>
      <c r="CS102">
        <v>0</v>
      </c>
      <c r="CY102" t="s">
        <v>123</v>
      </c>
      <c r="CZ102" t="s">
        <v>124</v>
      </c>
      <c r="DD102" t="str" cm="1">
        <f t="array" ref="DD102">TEXT(_xlfn.SEQUENCE(1, DATEDIF(AG102, AH102, "m") + 1, AG102, 30), "YYYY-APMM")</f>
        <v>2013-AP02</v>
      </c>
      <c r="DN102">
        <f t="shared" si="2"/>
        <v>20</v>
      </c>
      <c r="DO102">
        <f t="shared" si="3"/>
        <v>0</v>
      </c>
    </row>
    <row r="103" spans="1:119" x14ac:dyDescent="0.35">
      <c r="A103" t="s">
        <v>105</v>
      </c>
      <c r="B103">
        <v>499388</v>
      </c>
      <c r="C103">
        <v>6359</v>
      </c>
      <c r="D103">
        <v>124287</v>
      </c>
      <c r="E103">
        <v>13662</v>
      </c>
      <c r="F103">
        <v>0</v>
      </c>
      <c r="G103" t="s">
        <v>106</v>
      </c>
      <c r="H103" t="s">
        <v>106</v>
      </c>
      <c r="I103" t="s">
        <v>106</v>
      </c>
      <c r="J103" t="s">
        <v>107</v>
      </c>
      <c r="K103" t="s">
        <v>108</v>
      </c>
      <c r="L103" t="s">
        <v>109</v>
      </c>
      <c r="M103" t="s">
        <v>110</v>
      </c>
      <c r="N103" t="s">
        <v>428</v>
      </c>
      <c r="O103" t="s">
        <v>268</v>
      </c>
      <c r="Q103">
        <v>360</v>
      </c>
      <c r="R103">
        <v>0</v>
      </c>
      <c r="S103">
        <v>120</v>
      </c>
      <c r="T103">
        <v>0</v>
      </c>
      <c r="U103">
        <v>20</v>
      </c>
      <c r="V103">
        <v>20</v>
      </c>
      <c r="W103">
        <v>120</v>
      </c>
      <c r="X103">
        <v>0</v>
      </c>
      <c r="Y103">
        <v>0</v>
      </c>
      <c r="Z103">
        <v>0</v>
      </c>
      <c r="AD103" s="1">
        <v>41379.333333333336</v>
      </c>
      <c r="AE103" s="1">
        <v>41395.708333333336</v>
      </c>
      <c r="AG103" s="1">
        <v>41326.333333333336</v>
      </c>
      <c r="AH103" s="1">
        <v>41343.708333333336</v>
      </c>
      <c r="AI103" s="1">
        <v>41326.333333333336</v>
      </c>
      <c r="AJ103" s="1">
        <v>41343.708333333336</v>
      </c>
      <c r="AK103" s="1">
        <v>41326.333333333336</v>
      </c>
      <c r="AL103" s="1">
        <v>41343.708333333336</v>
      </c>
      <c r="AM103" s="1">
        <v>41379.333333333336</v>
      </c>
      <c r="AN103" s="1">
        <v>41395.708333333336</v>
      </c>
      <c r="AP103" t="s">
        <v>113</v>
      </c>
      <c r="AU103" t="s">
        <v>429</v>
      </c>
      <c r="AY103" t="s">
        <v>106</v>
      </c>
      <c r="AZ103">
        <v>0</v>
      </c>
      <c r="BA103">
        <v>0</v>
      </c>
      <c r="BD103" s="3">
        <v>41321.660416666666</v>
      </c>
      <c r="BE103" s="3">
        <v>41321.678472222222</v>
      </c>
      <c r="BF103" t="s">
        <v>115</v>
      </c>
      <c r="BG103" t="s">
        <v>115</v>
      </c>
      <c r="CH103">
        <v>540</v>
      </c>
      <c r="CI103">
        <v>28820</v>
      </c>
      <c r="CJ103" t="s">
        <v>106</v>
      </c>
      <c r="CK103" t="s">
        <v>106</v>
      </c>
      <c r="CL103" t="s">
        <v>241</v>
      </c>
      <c r="CM103" t="s">
        <v>242</v>
      </c>
      <c r="CO103">
        <v>124286</v>
      </c>
      <c r="CQ103">
        <v>0</v>
      </c>
      <c r="CR103">
        <v>0</v>
      </c>
      <c r="CS103">
        <v>0</v>
      </c>
      <c r="CY103" t="s">
        <v>123</v>
      </c>
      <c r="CZ103" t="s">
        <v>124</v>
      </c>
      <c r="DD103" t="str" cm="1">
        <f t="array" ref="DD103">TEXT(_xlfn.SEQUENCE(1, DATEDIF(AG103, AH103, "m") + 1, AG103, 30), "YYYY-APMM")</f>
        <v>2013-AP02</v>
      </c>
      <c r="DN103">
        <f t="shared" si="2"/>
        <v>20</v>
      </c>
      <c r="DO103">
        <f t="shared" si="3"/>
        <v>0</v>
      </c>
    </row>
    <row r="104" spans="1:119" x14ac:dyDescent="0.35">
      <c r="A104" t="s">
        <v>105</v>
      </c>
      <c r="B104">
        <v>499389</v>
      </c>
      <c r="C104">
        <v>6359</v>
      </c>
      <c r="D104">
        <v>124287</v>
      </c>
      <c r="E104">
        <v>13662</v>
      </c>
      <c r="F104">
        <v>0</v>
      </c>
      <c r="G104" t="s">
        <v>106</v>
      </c>
      <c r="H104" t="s">
        <v>106</v>
      </c>
      <c r="I104" t="s">
        <v>106</v>
      </c>
      <c r="J104" t="s">
        <v>107</v>
      </c>
      <c r="K104" t="s">
        <v>108</v>
      </c>
      <c r="L104" t="s">
        <v>109</v>
      </c>
      <c r="M104" t="s">
        <v>110</v>
      </c>
      <c r="N104" t="s">
        <v>430</v>
      </c>
      <c r="O104" t="s">
        <v>271</v>
      </c>
      <c r="Q104">
        <v>360</v>
      </c>
      <c r="R104">
        <v>0</v>
      </c>
      <c r="S104">
        <v>120</v>
      </c>
      <c r="T104">
        <v>0</v>
      </c>
      <c r="U104">
        <v>20</v>
      </c>
      <c r="V104">
        <v>20</v>
      </c>
      <c r="W104">
        <v>120</v>
      </c>
      <c r="X104">
        <v>0</v>
      </c>
      <c r="Y104">
        <v>0</v>
      </c>
      <c r="Z104">
        <v>0</v>
      </c>
      <c r="AD104" s="1">
        <v>41396.333333333336</v>
      </c>
      <c r="AE104" s="1">
        <v>41413.708333333336</v>
      </c>
      <c r="AG104" s="1">
        <v>41344.333333333336</v>
      </c>
      <c r="AH104" s="1">
        <v>41360.708333333336</v>
      </c>
      <c r="AI104" s="1">
        <v>41344.333333333336</v>
      </c>
      <c r="AJ104" s="1">
        <v>41360.708333333336</v>
      </c>
      <c r="AK104" s="1">
        <v>41344.333333333336</v>
      </c>
      <c r="AL104" s="1">
        <v>41360.708333333336</v>
      </c>
      <c r="AM104" s="1">
        <v>41396.333333333336</v>
      </c>
      <c r="AN104" s="1">
        <v>41413.708333333336</v>
      </c>
      <c r="AP104" t="s">
        <v>113</v>
      </c>
      <c r="AU104" t="s">
        <v>431</v>
      </c>
      <c r="AY104" t="s">
        <v>106</v>
      </c>
      <c r="AZ104">
        <v>0</v>
      </c>
      <c r="BA104">
        <v>0</v>
      </c>
      <c r="BD104" s="3">
        <v>41321.660416666666</v>
      </c>
      <c r="BE104" s="3">
        <v>41321.678472222222</v>
      </c>
      <c r="BF104" t="s">
        <v>115</v>
      </c>
      <c r="BG104" t="s">
        <v>115</v>
      </c>
      <c r="CH104">
        <v>540</v>
      </c>
      <c r="CI104">
        <v>28820</v>
      </c>
      <c r="CJ104" t="s">
        <v>106</v>
      </c>
      <c r="CK104" t="s">
        <v>106</v>
      </c>
      <c r="CL104" t="s">
        <v>241</v>
      </c>
      <c r="CM104" t="s">
        <v>242</v>
      </c>
      <c r="CO104">
        <v>124286</v>
      </c>
      <c r="CQ104">
        <v>0</v>
      </c>
      <c r="CR104">
        <v>0</v>
      </c>
      <c r="CS104">
        <v>0</v>
      </c>
      <c r="CY104" t="s">
        <v>123</v>
      </c>
      <c r="CZ104" t="s">
        <v>124</v>
      </c>
      <c r="DD104" t="str" cm="1">
        <f t="array" ref="DD104">TEXT(_xlfn.SEQUENCE(1, DATEDIF(AG104, AH104, "m") + 1, AG104, 30), "YYYY-APMM")</f>
        <v>2013-AP03</v>
      </c>
      <c r="DN104">
        <f t="shared" si="2"/>
        <v>20</v>
      </c>
      <c r="DO104">
        <f t="shared" si="3"/>
        <v>0</v>
      </c>
    </row>
    <row r="105" spans="1:119" x14ac:dyDescent="0.35">
      <c r="A105" t="s">
        <v>105</v>
      </c>
      <c r="B105">
        <v>499390</v>
      </c>
      <c r="C105">
        <v>6359</v>
      </c>
      <c r="D105">
        <v>124287</v>
      </c>
      <c r="E105">
        <v>13662</v>
      </c>
      <c r="F105">
        <v>0</v>
      </c>
      <c r="G105" t="s">
        <v>106</v>
      </c>
      <c r="H105" t="s">
        <v>106</v>
      </c>
      <c r="I105" t="s">
        <v>106</v>
      </c>
      <c r="J105" t="s">
        <v>107</v>
      </c>
      <c r="K105" t="s">
        <v>108</v>
      </c>
      <c r="L105" t="s">
        <v>109</v>
      </c>
      <c r="M105" t="s">
        <v>110</v>
      </c>
      <c r="N105" t="s">
        <v>432</v>
      </c>
      <c r="O105" t="s">
        <v>274</v>
      </c>
      <c r="Q105">
        <v>360</v>
      </c>
      <c r="R105">
        <v>0</v>
      </c>
      <c r="S105">
        <v>120</v>
      </c>
      <c r="T105">
        <v>0</v>
      </c>
      <c r="U105">
        <v>30</v>
      </c>
      <c r="V105">
        <v>30</v>
      </c>
      <c r="W105">
        <v>120</v>
      </c>
      <c r="X105">
        <v>0</v>
      </c>
      <c r="Y105">
        <v>0</v>
      </c>
      <c r="Z105">
        <v>0</v>
      </c>
      <c r="AD105" s="1">
        <v>41414.333333333336</v>
      </c>
      <c r="AE105" s="1">
        <v>41430.708333333336</v>
      </c>
      <c r="AG105" s="1">
        <v>41361.333333333336</v>
      </c>
      <c r="AH105" s="1">
        <v>41378.708333333336</v>
      </c>
      <c r="AI105" s="1">
        <v>41361.333333333336</v>
      </c>
      <c r="AJ105" s="1">
        <v>41378.708333333336</v>
      </c>
      <c r="AK105" s="1">
        <v>41361.333333333336</v>
      </c>
      <c r="AL105" s="1">
        <v>41378.708333333336</v>
      </c>
      <c r="AM105" s="1">
        <v>41414.333333333336</v>
      </c>
      <c r="AN105" s="1">
        <v>41430.708333333336</v>
      </c>
      <c r="AP105" t="s">
        <v>113</v>
      </c>
      <c r="AU105" t="s">
        <v>433</v>
      </c>
      <c r="AY105" t="s">
        <v>106</v>
      </c>
      <c r="AZ105">
        <v>0</v>
      </c>
      <c r="BA105">
        <v>0</v>
      </c>
      <c r="BD105" s="3">
        <v>41321.660416666666</v>
      </c>
      <c r="BE105" s="3">
        <v>41321.678472222222</v>
      </c>
      <c r="BF105" t="s">
        <v>115</v>
      </c>
      <c r="BG105" t="s">
        <v>115</v>
      </c>
      <c r="CH105">
        <v>540</v>
      </c>
      <c r="CI105">
        <v>28820</v>
      </c>
      <c r="CJ105" t="s">
        <v>106</v>
      </c>
      <c r="CK105" t="s">
        <v>106</v>
      </c>
      <c r="CL105" t="s">
        <v>241</v>
      </c>
      <c r="CM105" t="s">
        <v>242</v>
      </c>
      <c r="CO105">
        <v>124286</v>
      </c>
      <c r="CQ105">
        <v>0</v>
      </c>
      <c r="CR105">
        <v>0</v>
      </c>
      <c r="CS105">
        <v>0</v>
      </c>
      <c r="CY105" t="s">
        <v>123</v>
      </c>
      <c r="CZ105" t="s">
        <v>124</v>
      </c>
      <c r="DD105" t="str" cm="1">
        <f t="array" ref="DD105">TEXT(_xlfn.SEQUENCE(1, DATEDIF(AG105, AH105, "m") + 1, AG105, 30), "YYYY-APMM")</f>
        <v>2013-AP03</v>
      </c>
      <c r="DN105">
        <f t="shared" si="2"/>
        <v>30</v>
      </c>
      <c r="DO105">
        <f t="shared" si="3"/>
        <v>0</v>
      </c>
    </row>
    <row r="106" spans="1:119" x14ac:dyDescent="0.35">
      <c r="A106" t="s">
        <v>105</v>
      </c>
      <c r="B106">
        <v>499391</v>
      </c>
      <c r="C106">
        <v>6359</v>
      </c>
      <c r="D106">
        <v>124288</v>
      </c>
      <c r="E106">
        <v>13662</v>
      </c>
      <c r="F106">
        <v>0</v>
      </c>
      <c r="G106" t="s">
        <v>106</v>
      </c>
      <c r="H106" t="s">
        <v>106</v>
      </c>
      <c r="I106" t="s">
        <v>106</v>
      </c>
      <c r="J106" t="s">
        <v>107</v>
      </c>
      <c r="K106" t="s">
        <v>108</v>
      </c>
      <c r="L106" t="s">
        <v>109</v>
      </c>
      <c r="M106" t="s">
        <v>110</v>
      </c>
      <c r="N106" t="s">
        <v>434</v>
      </c>
      <c r="O106" t="s">
        <v>277</v>
      </c>
      <c r="Q106">
        <v>424</v>
      </c>
      <c r="R106">
        <v>0</v>
      </c>
      <c r="S106">
        <v>240</v>
      </c>
      <c r="T106">
        <v>0</v>
      </c>
      <c r="U106">
        <v>0</v>
      </c>
      <c r="V106">
        <v>0</v>
      </c>
      <c r="W106">
        <v>240</v>
      </c>
      <c r="X106">
        <v>0</v>
      </c>
      <c r="Y106">
        <v>0</v>
      </c>
      <c r="Z106">
        <v>0</v>
      </c>
      <c r="AD106" s="1">
        <v>41406.333333333336</v>
      </c>
      <c r="AE106" s="1">
        <v>41440.708333333336</v>
      </c>
      <c r="AG106" s="1">
        <v>41344.333333333336</v>
      </c>
      <c r="AH106" s="1">
        <v>41378.708333333336</v>
      </c>
      <c r="AI106" s="1">
        <v>41344.333333333336</v>
      </c>
      <c r="AJ106" s="1">
        <v>41378.708333333336</v>
      </c>
      <c r="AK106" s="1">
        <v>41344.333333333336</v>
      </c>
      <c r="AL106" s="1">
        <v>41378.708333333336</v>
      </c>
      <c r="AM106" s="1">
        <v>41406.333333333336</v>
      </c>
      <c r="AN106" s="1">
        <v>41440.708333333336</v>
      </c>
      <c r="AP106" t="s">
        <v>113</v>
      </c>
      <c r="AU106" t="s">
        <v>435</v>
      </c>
      <c r="AY106" t="s">
        <v>106</v>
      </c>
      <c r="AZ106">
        <v>0</v>
      </c>
      <c r="BA106">
        <v>0</v>
      </c>
      <c r="BD106" s="3">
        <v>41321.660416666666</v>
      </c>
      <c r="BE106" s="3">
        <v>41321.663888888892</v>
      </c>
      <c r="BF106" t="s">
        <v>115</v>
      </c>
      <c r="BG106" t="s">
        <v>115</v>
      </c>
      <c r="CH106">
        <v>540</v>
      </c>
      <c r="CI106">
        <v>28830</v>
      </c>
      <c r="CJ106" t="s">
        <v>106</v>
      </c>
      <c r="CK106" t="s">
        <v>106</v>
      </c>
      <c r="CL106" t="s">
        <v>215</v>
      </c>
      <c r="CM106" t="s">
        <v>216</v>
      </c>
      <c r="CO106">
        <v>124286</v>
      </c>
      <c r="CQ106">
        <v>0</v>
      </c>
      <c r="CR106">
        <v>0</v>
      </c>
      <c r="CS106">
        <v>0</v>
      </c>
      <c r="CY106" t="s">
        <v>123</v>
      </c>
      <c r="CZ106" t="s">
        <v>124</v>
      </c>
      <c r="DD106" t="str" cm="1">
        <f t="array" ref="DD106:DE106">TEXT(_xlfn.SEQUENCE(1, DATEDIF(AG106, AH106, "m") + 1, AG106, 30), "YYYY-APMM")</f>
        <v>2013-AP03</v>
      </c>
      <c r="DE106" t="str">
        <v>2013-AP04</v>
      </c>
      <c r="DN106">
        <f t="shared" si="2"/>
        <v>0</v>
      </c>
      <c r="DO106">
        <f t="shared" si="3"/>
        <v>0</v>
      </c>
    </row>
    <row r="107" spans="1:119" x14ac:dyDescent="0.35">
      <c r="A107" t="s">
        <v>105</v>
      </c>
      <c r="B107">
        <v>499392</v>
      </c>
      <c r="C107">
        <v>6359</v>
      </c>
      <c r="D107">
        <v>124288</v>
      </c>
      <c r="E107">
        <v>13662</v>
      </c>
      <c r="F107">
        <v>0</v>
      </c>
      <c r="G107" t="s">
        <v>106</v>
      </c>
      <c r="H107" t="s">
        <v>106</v>
      </c>
      <c r="I107" t="s">
        <v>106</v>
      </c>
      <c r="J107" t="s">
        <v>107</v>
      </c>
      <c r="K107" t="s">
        <v>108</v>
      </c>
      <c r="L107" t="s">
        <v>109</v>
      </c>
      <c r="M107" t="s">
        <v>110</v>
      </c>
      <c r="N107" t="s">
        <v>436</v>
      </c>
      <c r="O107" t="s">
        <v>280</v>
      </c>
      <c r="Q107">
        <v>424</v>
      </c>
      <c r="R107">
        <v>0</v>
      </c>
      <c r="S107">
        <v>240</v>
      </c>
      <c r="T107">
        <v>0</v>
      </c>
      <c r="U107">
        <v>0</v>
      </c>
      <c r="V107">
        <v>0</v>
      </c>
      <c r="W107">
        <v>240</v>
      </c>
      <c r="X107">
        <v>0</v>
      </c>
      <c r="Y107">
        <v>0</v>
      </c>
      <c r="Z107">
        <v>0</v>
      </c>
      <c r="AD107" s="1">
        <v>41406.333333333336</v>
      </c>
      <c r="AE107" s="1">
        <v>41440.708333333336</v>
      </c>
      <c r="AG107" s="1">
        <v>41344.333333333336</v>
      </c>
      <c r="AH107" s="1">
        <v>41378.708333333336</v>
      </c>
      <c r="AI107" s="1">
        <v>41344.333333333336</v>
      </c>
      <c r="AJ107" s="1">
        <v>41378.708333333336</v>
      </c>
      <c r="AK107" s="1">
        <v>41344.333333333336</v>
      </c>
      <c r="AL107" s="1">
        <v>41378.708333333336</v>
      </c>
      <c r="AM107" s="1">
        <v>41406.333333333336</v>
      </c>
      <c r="AN107" s="1">
        <v>41440.708333333336</v>
      </c>
      <c r="AP107" t="s">
        <v>113</v>
      </c>
      <c r="AU107" t="s">
        <v>437</v>
      </c>
      <c r="AY107" t="s">
        <v>106</v>
      </c>
      <c r="AZ107">
        <v>0</v>
      </c>
      <c r="BA107">
        <v>0</v>
      </c>
      <c r="BD107" s="3">
        <v>41321.660416666666</v>
      </c>
      <c r="BE107" s="3">
        <v>41321.663888888892</v>
      </c>
      <c r="BF107" t="s">
        <v>115</v>
      </c>
      <c r="BG107" t="s">
        <v>115</v>
      </c>
      <c r="CH107">
        <v>540</v>
      </c>
      <c r="CI107">
        <v>28830</v>
      </c>
      <c r="CJ107" t="s">
        <v>106</v>
      </c>
      <c r="CK107" t="s">
        <v>106</v>
      </c>
      <c r="CL107" t="s">
        <v>215</v>
      </c>
      <c r="CM107" t="s">
        <v>216</v>
      </c>
      <c r="CO107">
        <v>124286</v>
      </c>
      <c r="CQ107">
        <v>0</v>
      </c>
      <c r="CR107">
        <v>0</v>
      </c>
      <c r="CS107">
        <v>0</v>
      </c>
      <c r="CY107" t="s">
        <v>123</v>
      </c>
      <c r="CZ107" t="s">
        <v>124</v>
      </c>
      <c r="DD107" t="str" cm="1">
        <f t="array" ref="DD107:DE107">TEXT(_xlfn.SEQUENCE(1, DATEDIF(AG107, AH107, "m") + 1, AG107, 30), "YYYY-APMM")</f>
        <v>2013-AP03</v>
      </c>
      <c r="DE107" t="str">
        <v>2013-AP04</v>
      </c>
      <c r="DN107">
        <f t="shared" si="2"/>
        <v>0</v>
      </c>
      <c r="DO107">
        <f t="shared" si="3"/>
        <v>0</v>
      </c>
    </row>
    <row r="108" spans="1:119" x14ac:dyDescent="0.35">
      <c r="A108" t="s">
        <v>105</v>
      </c>
      <c r="B108">
        <v>499393</v>
      </c>
      <c r="C108">
        <v>6359</v>
      </c>
      <c r="D108">
        <v>124288</v>
      </c>
      <c r="E108">
        <v>13662</v>
      </c>
      <c r="F108">
        <v>0</v>
      </c>
      <c r="G108" t="s">
        <v>106</v>
      </c>
      <c r="H108" t="s">
        <v>106</v>
      </c>
      <c r="I108" t="s">
        <v>106</v>
      </c>
      <c r="J108" t="s">
        <v>107</v>
      </c>
      <c r="K108" t="s">
        <v>108</v>
      </c>
      <c r="L108" t="s">
        <v>109</v>
      </c>
      <c r="M108" t="s">
        <v>110</v>
      </c>
      <c r="N108" t="s">
        <v>438</v>
      </c>
      <c r="O108" t="s">
        <v>283</v>
      </c>
      <c r="Q108">
        <v>1160</v>
      </c>
      <c r="R108">
        <v>440</v>
      </c>
      <c r="S108">
        <v>240</v>
      </c>
      <c r="T108">
        <v>0</v>
      </c>
      <c r="U108">
        <v>0</v>
      </c>
      <c r="V108">
        <v>0</v>
      </c>
      <c r="W108">
        <v>240</v>
      </c>
      <c r="X108">
        <v>0</v>
      </c>
      <c r="Y108">
        <v>0</v>
      </c>
      <c r="Z108">
        <v>0</v>
      </c>
      <c r="AD108" s="1">
        <v>41534.333333333336</v>
      </c>
      <c r="AE108" s="1">
        <v>41570.708333333336</v>
      </c>
      <c r="AG108" s="1">
        <v>41361.333333333336</v>
      </c>
      <c r="AH108" s="1">
        <v>41395.708333333336</v>
      </c>
      <c r="AI108" s="1">
        <v>41361.333333333336</v>
      </c>
      <c r="AJ108" s="1">
        <v>41395.708333333336</v>
      </c>
      <c r="AK108" s="1">
        <v>41361.333333333336</v>
      </c>
      <c r="AL108" s="1">
        <v>41395.708333333336</v>
      </c>
      <c r="AM108" s="1">
        <v>41534.333333333336</v>
      </c>
      <c r="AN108" s="1">
        <v>41570.708333333336</v>
      </c>
      <c r="AP108" t="s">
        <v>113</v>
      </c>
      <c r="AU108" t="s">
        <v>439</v>
      </c>
      <c r="AY108" t="s">
        <v>106</v>
      </c>
      <c r="AZ108">
        <v>0</v>
      </c>
      <c r="BA108">
        <v>0</v>
      </c>
      <c r="BD108" s="3">
        <v>41321.660416666666</v>
      </c>
      <c r="BE108" s="3">
        <v>41321.663888888892</v>
      </c>
      <c r="BF108" t="s">
        <v>115</v>
      </c>
      <c r="BG108" t="s">
        <v>115</v>
      </c>
      <c r="CH108">
        <v>540</v>
      </c>
      <c r="CI108">
        <v>28830</v>
      </c>
      <c r="CJ108" t="s">
        <v>106</v>
      </c>
      <c r="CK108" t="s">
        <v>106</v>
      </c>
      <c r="CL108" t="s">
        <v>215</v>
      </c>
      <c r="CM108" t="s">
        <v>216</v>
      </c>
      <c r="CO108">
        <v>124286</v>
      </c>
      <c r="CQ108">
        <v>0</v>
      </c>
      <c r="CR108">
        <v>0</v>
      </c>
      <c r="CS108">
        <v>0</v>
      </c>
      <c r="CY108" t="s">
        <v>123</v>
      </c>
      <c r="CZ108" t="s">
        <v>124</v>
      </c>
      <c r="DD108" t="str" cm="1">
        <f t="array" ref="DD108:DE108">TEXT(_xlfn.SEQUENCE(1, DATEDIF(AG108, AH108, "m") + 1, AG108, 30), "YYYY-APMM")</f>
        <v>2013-AP03</v>
      </c>
      <c r="DE108" t="str">
        <v>2013-AP04</v>
      </c>
      <c r="DN108">
        <f t="shared" si="2"/>
        <v>0</v>
      </c>
      <c r="DO108">
        <f t="shared" si="3"/>
        <v>0</v>
      </c>
    </row>
    <row r="109" spans="1:119" x14ac:dyDescent="0.35">
      <c r="A109" t="s">
        <v>105</v>
      </c>
      <c r="B109">
        <v>499394</v>
      </c>
      <c r="C109">
        <v>6359</v>
      </c>
      <c r="D109">
        <v>124288</v>
      </c>
      <c r="E109">
        <v>13662</v>
      </c>
      <c r="F109">
        <v>0</v>
      </c>
      <c r="G109" t="s">
        <v>106</v>
      </c>
      <c r="H109" t="s">
        <v>106</v>
      </c>
      <c r="I109" t="s">
        <v>106</v>
      </c>
      <c r="J109" t="s">
        <v>107</v>
      </c>
      <c r="K109" t="s">
        <v>108</v>
      </c>
      <c r="L109" t="s">
        <v>109</v>
      </c>
      <c r="M109" t="s">
        <v>110</v>
      </c>
      <c r="N109" t="s">
        <v>440</v>
      </c>
      <c r="O109" t="s">
        <v>286</v>
      </c>
      <c r="Q109">
        <v>512</v>
      </c>
      <c r="R109">
        <v>80</v>
      </c>
      <c r="S109">
        <v>240</v>
      </c>
      <c r="T109">
        <v>0</v>
      </c>
      <c r="U109">
        <v>0</v>
      </c>
      <c r="V109">
        <v>0</v>
      </c>
      <c r="W109">
        <v>240</v>
      </c>
      <c r="X109">
        <v>0</v>
      </c>
      <c r="Y109">
        <v>0</v>
      </c>
      <c r="Z109">
        <v>0</v>
      </c>
      <c r="AD109" s="1">
        <v>41454.333333333336</v>
      </c>
      <c r="AE109" s="1">
        <v>41487.708333333336</v>
      </c>
      <c r="AG109" s="1">
        <v>41379.333333333336</v>
      </c>
      <c r="AH109" s="1">
        <v>41413.708333333336</v>
      </c>
      <c r="AI109" s="1">
        <v>41379.333333333336</v>
      </c>
      <c r="AJ109" s="1">
        <v>41413.708333333336</v>
      </c>
      <c r="AK109" s="1">
        <v>41379.333333333336</v>
      </c>
      <c r="AL109" s="1">
        <v>41413.708333333336</v>
      </c>
      <c r="AM109" s="1">
        <v>41454.333333333336</v>
      </c>
      <c r="AN109" s="1">
        <v>41487.708333333336</v>
      </c>
      <c r="AP109" t="s">
        <v>113</v>
      </c>
      <c r="AU109" t="s">
        <v>441</v>
      </c>
      <c r="AY109" t="s">
        <v>106</v>
      </c>
      <c r="AZ109">
        <v>0</v>
      </c>
      <c r="BA109">
        <v>0</v>
      </c>
      <c r="BD109" s="3">
        <v>41321.660416666666</v>
      </c>
      <c r="BE109" s="3">
        <v>41321.663888888892</v>
      </c>
      <c r="BF109" t="s">
        <v>115</v>
      </c>
      <c r="BG109" t="s">
        <v>115</v>
      </c>
      <c r="CH109">
        <v>540</v>
      </c>
      <c r="CI109">
        <v>28830</v>
      </c>
      <c r="CJ109" t="s">
        <v>106</v>
      </c>
      <c r="CK109" t="s">
        <v>106</v>
      </c>
      <c r="CL109" t="s">
        <v>215</v>
      </c>
      <c r="CM109" t="s">
        <v>216</v>
      </c>
      <c r="CO109">
        <v>124286</v>
      </c>
      <c r="CQ109">
        <v>0</v>
      </c>
      <c r="CR109">
        <v>0</v>
      </c>
      <c r="CS109">
        <v>0</v>
      </c>
      <c r="CY109" t="s">
        <v>123</v>
      </c>
      <c r="CZ109" t="s">
        <v>124</v>
      </c>
      <c r="DD109" t="str" cm="1">
        <f t="array" ref="DD109:DE109">TEXT(_xlfn.SEQUENCE(1, DATEDIF(AG109, AH109, "m") + 1, AG109, 30), "YYYY-APMM")</f>
        <v>2013-AP04</v>
      </c>
      <c r="DE109" t="str">
        <v>2013-AP05</v>
      </c>
      <c r="DN109">
        <f t="shared" si="2"/>
        <v>0</v>
      </c>
      <c r="DO109">
        <f t="shared" si="3"/>
        <v>0</v>
      </c>
    </row>
    <row r="110" spans="1:119" x14ac:dyDescent="0.35">
      <c r="A110" t="s">
        <v>105</v>
      </c>
      <c r="B110">
        <v>499395</v>
      </c>
      <c r="C110">
        <v>6359</v>
      </c>
      <c r="D110">
        <v>124290</v>
      </c>
      <c r="E110">
        <v>13662</v>
      </c>
      <c r="F110">
        <v>0</v>
      </c>
      <c r="G110" t="s">
        <v>106</v>
      </c>
      <c r="H110" t="s">
        <v>106</v>
      </c>
      <c r="I110" t="s">
        <v>106</v>
      </c>
      <c r="J110" t="s">
        <v>107</v>
      </c>
      <c r="K110" t="s">
        <v>108</v>
      </c>
      <c r="L110" t="s">
        <v>109</v>
      </c>
      <c r="M110" t="s">
        <v>110</v>
      </c>
      <c r="N110" t="s">
        <v>442</v>
      </c>
      <c r="O110" t="s">
        <v>331</v>
      </c>
      <c r="Q110">
        <v>512</v>
      </c>
      <c r="R110">
        <v>0</v>
      </c>
      <c r="S110">
        <v>120</v>
      </c>
      <c r="T110">
        <v>0</v>
      </c>
      <c r="U110">
        <v>20</v>
      </c>
      <c r="V110">
        <v>20</v>
      </c>
      <c r="W110">
        <v>120</v>
      </c>
      <c r="X110">
        <v>0</v>
      </c>
      <c r="Y110">
        <v>0</v>
      </c>
      <c r="Z110">
        <v>0</v>
      </c>
      <c r="AD110" s="1">
        <v>41401.333333333336</v>
      </c>
      <c r="AE110" s="1">
        <v>41417.708333333336</v>
      </c>
      <c r="AG110" s="1">
        <v>41326.333333333336</v>
      </c>
      <c r="AH110" s="1">
        <v>41343.708333333336</v>
      </c>
      <c r="AI110" s="1">
        <v>41326.333333333336</v>
      </c>
      <c r="AJ110" s="1">
        <v>41343.708333333336</v>
      </c>
      <c r="AK110" s="1">
        <v>41326.333333333336</v>
      </c>
      <c r="AL110" s="1">
        <v>41343.708333333336</v>
      </c>
      <c r="AM110" s="1">
        <v>41401.333333333336</v>
      </c>
      <c r="AN110" s="1">
        <v>41417.708333333336</v>
      </c>
      <c r="AP110" t="s">
        <v>113</v>
      </c>
      <c r="AU110" t="s">
        <v>443</v>
      </c>
      <c r="AY110" t="s">
        <v>106</v>
      </c>
      <c r="AZ110">
        <v>0</v>
      </c>
      <c r="BA110">
        <v>0</v>
      </c>
      <c r="BD110" s="3">
        <v>41321.660416666666</v>
      </c>
      <c r="BE110" s="3">
        <v>41321.663888888892</v>
      </c>
      <c r="BF110" t="s">
        <v>115</v>
      </c>
      <c r="BG110" t="s">
        <v>115</v>
      </c>
      <c r="CH110">
        <v>540</v>
      </c>
      <c r="CI110">
        <v>28790</v>
      </c>
      <c r="CJ110" t="s">
        <v>106</v>
      </c>
      <c r="CK110" t="s">
        <v>106</v>
      </c>
      <c r="CL110" t="s">
        <v>241</v>
      </c>
      <c r="CM110" t="s">
        <v>242</v>
      </c>
      <c r="CO110">
        <v>124289</v>
      </c>
      <c r="CQ110">
        <v>0</v>
      </c>
      <c r="CR110">
        <v>0</v>
      </c>
      <c r="CS110">
        <v>0</v>
      </c>
      <c r="CY110" t="s">
        <v>123</v>
      </c>
      <c r="CZ110" t="s">
        <v>124</v>
      </c>
      <c r="DD110" t="str" cm="1">
        <f t="array" ref="DD110">TEXT(_xlfn.SEQUENCE(1, DATEDIF(AG110, AH110, "m") + 1, AG110, 30), "YYYY-APMM")</f>
        <v>2013-AP02</v>
      </c>
      <c r="DN110">
        <f t="shared" si="2"/>
        <v>20</v>
      </c>
      <c r="DO110">
        <f t="shared" si="3"/>
        <v>0</v>
      </c>
    </row>
    <row r="111" spans="1:119" x14ac:dyDescent="0.35">
      <c r="A111" t="s">
        <v>105</v>
      </c>
      <c r="B111">
        <v>499396</v>
      </c>
      <c r="C111">
        <v>6359</v>
      </c>
      <c r="D111">
        <v>124290</v>
      </c>
      <c r="E111">
        <v>13662</v>
      </c>
      <c r="F111">
        <v>0</v>
      </c>
      <c r="G111" t="s">
        <v>106</v>
      </c>
      <c r="H111" t="s">
        <v>106</v>
      </c>
      <c r="I111" t="s">
        <v>106</v>
      </c>
      <c r="J111" t="s">
        <v>107</v>
      </c>
      <c r="K111" t="s">
        <v>108</v>
      </c>
      <c r="L111" t="s">
        <v>109</v>
      </c>
      <c r="M111" t="s">
        <v>110</v>
      </c>
      <c r="N111" t="s">
        <v>444</v>
      </c>
      <c r="O111" t="s">
        <v>334</v>
      </c>
      <c r="Q111">
        <v>512</v>
      </c>
      <c r="R111">
        <v>0</v>
      </c>
      <c r="S111">
        <v>120</v>
      </c>
      <c r="T111">
        <v>0</v>
      </c>
      <c r="U111">
        <v>20</v>
      </c>
      <c r="V111">
        <v>20</v>
      </c>
      <c r="W111">
        <v>120</v>
      </c>
      <c r="X111">
        <v>0</v>
      </c>
      <c r="Y111">
        <v>0</v>
      </c>
      <c r="Z111">
        <v>0</v>
      </c>
      <c r="AD111" s="1">
        <v>41401.333333333336</v>
      </c>
      <c r="AE111" s="1">
        <v>41417.708333333336</v>
      </c>
      <c r="AG111" s="1">
        <v>41326.333333333336</v>
      </c>
      <c r="AH111" s="1">
        <v>41343.708333333336</v>
      </c>
      <c r="AI111" s="1">
        <v>41326.333333333336</v>
      </c>
      <c r="AJ111" s="1">
        <v>41343.708333333336</v>
      </c>
      <c r="AK111" s="1">
        <v>41326.333333333336</v>
      </c>
      <c r="AL111" s="1">
        <v>41343.708333333336</v>
      </c>
      <c r="AM111" s="1">
        <v>41401.333333333336</v>
      </c>
      <c r="AN111" s="1">
        <v>41417.708333333336</v>
      </c>
      <c r="AP111" t="s">
        <v>113</v>
      </c>
      <c r="AU111" t="s">
        <v>445</v>
      </c>
      <c r="AY111" t="s">
        <v>106</v>
      </c>
      <c r="AZ111">
        <v>0</v>
      </c>
      <c r="BA111">
        <v>0</v>
      </c>
      <c r="BD111" s="3">
        <v>41321.660416666666</v>
      </c>
      <c r="BE111" s="3">
        <v>41321.663888888892</v>
      </c>
      <c r="BF111" t="s">
        <v>115</v>
      </c>
      <c r="BG111" t="s">
        <v>115</v>
      </c>
      <c r="CH111">
        <v>540</v>
      </c>
      <c r="CI111">
        <v>28790</v>
      </c>
      <c r="CJ111" t="s">
        <v>106</v>
      </c>
      <c r="CK111" t="s">
        <v>106</v>
      </c>
      <c r="CL111" t="s">
        <v>241</v>
      </c>
      <c r="CM111" t="s">
        <v>242</v>
      </c>
      <c r="CO111">
        <v>124289</v>
      </c>
      <c r="CQ111">
        <v>0</v>
      </c>
      <c r="CR111">
        <v>0</v>
      </c>
      <c r="CS111">
        <v>0</v>
      </c>
      <c r="CY111" t="s">
        <v>123</v>
      </c>
      <c r="CZ111" t="s">
        <v>124</v>
      </c>
      <c r="DD111" t="str" cm="1">
        <f t="array" ref="DD111">TEXT(_xlfn.SEQUENCE(1, DATEDIF(AG111, AH111, "m") + 1, AG111, 30), "YYYY-APMM")</f>
        <v>2013-AP02</v>
      </c>
      <c r="DN111">
        <f t="shared" si="2"/>
        <v>20</v>
      </c>
      <c r="DO111">
        <f t="shared" si="3"/>
        <v>0</v>
      </c>
    </row>
    <row r="112" spans="1:119" x14ac:dyDescent="0.35">
      <c r="A112" t="s">
        <v>105</v>
      </c>
      <c r="B112">
        <v>499397</v>
      </c>
      <c r="C112">
        <v>6359</v>
      </c>
      <c r="D112">
        <v>124290</v>
      </c>
      <c r="E112">
        <v>13662</v>
      </c>
      <c r="F112">
        <v>0</v>
      </c>
      <c r="G112" t="s">
        <v>106</v>
      </c>
      <c r="H112" t="s">
        <v>106</v>
      </c>
      <c r="I112" t="s">
        <v>106</v>
      </c>
      <c r="J112" t="s">
        <v>107</v>
      </c>
      <c r="K112" t="s">
        <v>108</v>
      </c>
      <c r="L112" t="s">
        <v>109</v>
      </c>
      <c r="M112" t="s">
        <v>110</v>
      </c>
      <c r="N112" t="s">
        <v>446</v>
      </c>
      <c r="O112" t="s">
        <v>337</v>
      </c>
      <c r="Q112">
        <v>560</v>
      </c>
      <c r="R112">
        <v>0</v>
      </c>
      <c r="S112">
        <v>120</v>
      </c>
      <c r="T112">
        <v>0</v>
      </c>
      <c r="U112">
        <v>20</v>
      </c>
      <c r="V112">
        <v>20</v>
      </c>
      <c r="W112">
        <v>120</v>
      </c>
      <c r="X112">
        <v>0</v>
      </c>
      <c r="Y112">
        <v>0</v>
      </c>
      <c r="Z112">
        <v>0</v>
      </c>
      <c r="AD112" s="1">
        <v>41420.333333333336</v>
      </c>
      <c r="AE112" s="1">
        <v>41436.708333333336</v>
      </c>
      <c r="AG112" s="1">
        <v>41338.333333333336</v>
      </c>
      <c r="AH112" s="1">
        <v>41354.708333333336</v>
      </c>
      <c r="AI112" s="1">
        <v>41338.333333333336</v>
      </c>
      <c r="AJ112" s="1">
        <v>41354.708333333336</v>
      </c>
      <c r="AK112" s="1">
        <v>41338.333333333336</v>
      </c>
      <c r="AL112" s="1">
        <v>41354.708333333336</v>
      </c>
      <c r="AM112" s="1">
        <v>41420.333333333336</v>
      </c>
      <c r="AN112" s="1">
        <v>41436.708333333336</v>
      </c>
      <c r="AP112" t="s">
        <v>113</v>
      </c>
      <c r="AU112" t="s">
        <v>447</v>
      </c>
      <c r="AY112" t="s">
        <v>106</v>
      </c>
      <c r="AZ112">
        <v>0</v>
      </c>
      <c r="BA112">
        <v>0</v>
      </c>
      <c r="BD112" s="3">
        <v>41321.660416666666</v>
      </c>
      <c r="BE112" s="3">
        <v>41321.663888888892</v>
      </c>
      <c r="BF112" t="s">
        <v>115</v>
      </c>
      <c r="BG112" t="s">
        <v>115</v>
      </c>
      <c r="CH112">
        <v>540</v>
      </c>
      <c r="CI112">
        <v>28790</v>
      </c>
      <c r="CJ112" t="s">
        <v>106</v>
      </c>
      <c r="CK112" t="s">
        <v>106</v>
      </c>
      <c r="CL112" t="s">
        <v>241</v>
      </c>
      <c r="CM112" t="s">
        <v>242</v>
      </c>
      <c r="CO112">
        <v>124289</v>
      </c>
      <c r="CQ112">
        <v>0</v>
      </c>
      <c r="CR112">
        <v>0</v>
      </c>
      <c r="CS112">
        <v>0</v>
      </c>
      <c r="CY112" t="s">
        <v>123</v>
      </c>
      <c r="CZ112" t="s">
        <v>124</v>
      </c>
      <c r="DD112" t="str" cm="1">
        <f t="array" ref="DD112">TEXT(_xlfn.SEQUENCE(1, DATEDIF(AG112, AH112, "m") + 1, AG112, 30), "YYYY-APMM")</f>
        <v>2013-AP03</v>
      </c>
      <c r="DN112">
        <f t="shared" si="2"/>
        <v>20</v>
      </c>
      <c r="DO112">
        <f t="shared" si="3"/>
        <v>0</v>
      </c>
    </row>
    <row r="113" spans="1:119" x14ac:dyDescent="0.35">
      <c r="A113" t="s">
        <v>105</v>
      </c>
      <c r="B113">
        <v>499398</v>
      </c>
      <c r="C113">
        <v>6359</v>
      </c>
      <c r="D113">
        <v>124290</v>
      </c>
      <c r="E113">
        <v>13662</v>
      </c>
      <c r="F113">
        <v>0</v>
      </c>
      <c r="G113" t="s">
        <v>106</v>
      </c>
      <c r="H113" t="s">
        <v>106</v>
      </c>
      <c r="I113" t="s">
        <v>106</v>
      </c>
      <c r="J113" t="s">
        <v>107</v>
      </c>
      <c r="K113" t="s">
        <v>108</v>
      </c>
      <c r="L113" t="s">
        <v>109</v>
      </c>
      <c r="M113" t="s">
        <v>110</v>
      </c>
      <c r="N113" t="s">
        <v>448</v>
      </c>
      <c r="O113" t="s">
        <v>340</v>
      </c>
      <c r="Q113">
        <v>560</v>
      </c>
      <c r="R113">
        <v>0</v>
      </c>
      <c r="S113">
        <v>120</v>
      </c>
      <c r="T113">
        <v>0</v>
      </c>
      <c r="U113">
        <v>20</v>
      </c>
      <c r="V113">
        <v>20</v>
      </c>
      <c r="W113">
        <v>120</v>
      </c>
      <c r="X113">
        <v>0</v>
      </c>
      <c r="Y113">
        <v>0</v>
      </c>
      <c r="Z113">
        <v>0</v>
      </c>
      <c r="AD113" s="1">
        <v>41437.333333333336</v>
      </c>
      <c r="AE113" s="1">
        <v>41454.708333333336</v>
      </c>
      <c r="AG113" s="1">
        <v>41356.333333333336</v>
      </c>
      <c r="AH113" s="1">
        <v>41372.708333333336</v>
      </c>
      <c r="AI113" s="1">
        <v>41356.333333333336</v>
      </c>
      <c r="AJ113" s="1">
        <v>41372.708333333336</v>
      </c>
      <c r="AK113" s="1">
        <v>41356.333333333336</v>
      </c>
      <c r="AL113" s="1">
        <v>41372.708333333336</v>
      </c>
      <c r="AM113" s="1">
        <v>41437.333333333336</v>
      </c>
      <c r="AN113" s="1">
        <v>41454.708333333336</v>
      </c>
      <c r="AP113" t="s">
        <v>113</v>
      </c>
      <c r="AU113" t="s">
        <v>449</v>
      </c>
      <c r="AY113" t="s">
        <v>106</v>
      </c>
      <c r="AZ113">
        <v>0</v>
      </c>
      <c r="BA113">
        <v>0</v>
      </c>
      <c r="BD113" s="3">
        <v>41321.660416666666</v>
      </c>
      <c r="BE113" s="3">
        <v>41321.663888888892</v>
      </c>
      <c r="BF113" t="s">
        <v>115</v>
      </c>
      <c r="BG113" t="s">
        <v>115</v>
      </c>
      <c r="CH113">
        <v>540</v>
      </c>
      <c r="CI113">
        <v>28790</v>
      </c>
      <c r="CJ113" t="s">
        <v>106</v>
      </c>
      <c r="CK113" t="s">
        <v>106</v>
      </c>
      <c r="CL113" t="s">
        <v>241</v>
      </c>
      <c r="CM113" t="s">
        <v>242</v>
      </c>
      <c r="CO113">
        <v>124289</v>
      </c>
      <c r="CQ113">
        <v>0</v>
      </c>
      <c r="CR113">
        <v>0</v>
      </c>
      <c r="CS113">
        <v>0</v>
      </c>
      <c r="CY113" t="s">
        <v>123</v>
      </c>
      <c r="CZ113" t="s">
        <v>124</v>
      </c>
      <c r="DD113" t="str" cm="1">
        <f t="array" ref="DD113">TEXT(_xlfn.SEQUENCE(1, DATEDIF(AG113, AH113, "m") + 1, AG113, 30), "YYYY-APMM")</f>
        <v>2013-AP03</v>
      </c>
      <c r="DN113">
        <f t="shared" si="2"/>
        <v>20</v>
      </c>
      <c r="DO113">
        <f t="shared" si="3"/>
        <v>0</v>
      </c>
    </row>
    <row r="114" spans="1:119" x14ac:dyDescent="0.35">
      <c r="A114" t="s">
        <v>105</v>
      </c>
      <c r="B114">
        <v>499399</v>
      </c>
      <c r="C114">
        <v>6359</v>
      </c>
      <c r="D114">
        <v>124290</v>
      </c>
      <c r="E114">
        <v>13662</v>
      </c>
      <c r="F114">
        <v>0</v>
      </c>
      <c r="G114" t="s">
        <v>106</v>
      </c>
      <c r="H114" t="s">
        <v>106</v>
      </c>
      <c r="I114" t="s">
        <v>106</v>
      </c>
      <c r="J114" t="s">
        <v>107</v>
      </c>
      <c r="K114" t="s">
        <v>108</v>
      </c>
      <c r="L114" t="s">
        <v>109</v>
      </c>
      <c r="M114" t="s">
        <v>110</v>
      </c>
      <c r="N114" t="s">
        <v>450</v>
      </c>
      <c r="O114" t="s">
        <v>343</v>
      </c>
      <c r="Q114">
        <v>560</v>
      </c>
      <c r="R114">
        <v>0</v>
      </c>
      <c r="S114">
        <v>120</v>
      </c>
      <c r="T114">
        <v>0</v>
      </c>
      <c r="U114">
        <v>30</v>
      </c>
      <c r="V114">
        <v>30</v>
      </c>
      <c r="W114">
        <v>120</v>
      </c>
      <c r="X114">
        <v>0</v>
      </c>
      <c r="Y114">
        <v>0</v>
      </c>
      <c r="Z114">
        <v>0</v>
      </c>
      <c r="AD114" s="1">
        <v>41455.333333333336</v>
      </c>
      <c r="AE114" s="1">
        <v>41471.708333333336</v>
      </c>
      <c r="AG114" s="1">
        <v>41373.333333333336</v>
      </c>
      <c r="AH114" s="1">
        <v>41389.708333333336</v>
      </c>
      <c r="AI114" s="1">
        <v>41373.333333333336</v>
      </c>
      <c r="AJ114" s="1">
        <v>41389.708333333336</v>
      </c>
      <c r="AK114" s="1">
        <v>41373.333333333336</v>
      </c>
      <c r="AL114" s="1">
        <v>41389.708333333336</v>
      </c>
      <c r="AM114" s="1">
        <v>41455.333333333336</v>
      </c>
      <c r="AN114" s="1">
        <v>41471.708333333336</v>
      </c>
      <c r="AP114" t="s">
        <v>113</v>
      </c>
      <c r="AU114" t="s">
        <v>451</v>
      </c>
      <c r="AY114" t="s">
        <v>106</v>
      </c>
      <c r="AZ114">
        <v>0</v>
      </c>
      <c r="BA114">
        <v>0</v>
      </c>
      <c r="BD114" s="3">
        <v>41321.660416666666</v>
      </c>
      <c r="BE114" s="3">
        <v>41321.663888888892</v>
      </c>
      <c r="BF114" t="s">
        <v>115</v>
      </c>
      <c r="BG114" t="s">
        <v>115</v>
      </c>
      <c r="CH114">
        <v>540</v>
      </c>
      <c r="CI114">
        <v>28790</v>
      </c>
      <c r="CJ114" t="s">
        <v>106</v>
      </c>
      <c r="CK114" t="s">
        <v>106</v>
      </c>
      <c r="CL114" t="s">
        <v>241</v>
      </c>
      <c r="CM114" t="s">
        <v>242</v>
      </c>
      <c r="CO114">
        <v>124289</v>
      </c>
      <c r="CQ114">
        <v>0</v>
      </c>
      <c r="CR114">
        <v>0</v>
      </c>
      <c r="CS114">
        <v>0</v>
      </c>
      <c r="CY114" t="s">
        <v>123</v>
      </c>
      <c r="CZ114" t="s">
        <v>124</v>
      </c>
      <c r="DD114" t="str" cm="1">
        <f t="array" ref="DD114">TEXT(_xlfn.SEQUENCE(1, DATEDIF(AG114, AH114, "m") + 1, AG114, 30), "YYYY-APMM")</f>
        <v>2013-AP04</v>
      </c>
      <c r="DN114">
        <f t="shared" si="2"/>
        <v>30</v>
      </c>
      <c r="DO114">
        <f t="shared" si="3"/>
        <v>0</v>
      </c>
    </row>
    <row r="115" spans="1:119" x14ac:dyDescent="0.35">
      <c r="A115" t="s">
        <v>105</v>
      </c>
      <c r="B115">
        <v>499400</v>
      </c>
      <c r="C115">
        <v>6359</v>
      </c>
      <c r="D115">
        <v>124290</v>
      </c>
      <c r="E115">
        <v>13662</v>
      </c>
      <c r="F115">
        <v>0</v>
      </c>
      <c r="G115" t="s">
        <v>106</v>
      </c>
      <c r="H115" t="s">
        <v>106</v>
      </c>
      <c r="I115" t="s">
        <v>106</v>
      </c>
      <c r="J115" t="s">
        <v>107</v>
      </c>
      <c r="K115" t="s">
        <v>108</v>
      </c>
      <c r="L115" t="s">
        <v>109</v>
      </c>
      <c r="M115" t="s">
        <v>110</v>
      </c>
      <c r="N115" t="s">
        <v>452</v>
      </c>
      <c r="O115" t="s">
        <v>346</v>
      </c>
      <c r="Q115">
        <v>560</v>
      </c>
      <c r="R115">
        <v>0</v>
      </c>
      <c r="S115">
        <v>120</v>
      </c>
      <c r="T115">
        <v>0</v>
      </c>
      <c r="U115">
        <v>30</v>
      </c>
      <c r="V115">
        <v>30</v>
      </c>
      <c r="W115">
        <v>120</v>
      </c>
      <c r="X115">
        <v>0</v>
      </c>
      <c r="Y115">
        <v>0</v>
      </c>
      <c r="Z115">
        <v>0</v>
      </c>
      <c r="AD115" s="1">
        <v>41472.333333333336</v>
      </c>
      <c r="AE115" s="1">
        <v>41489.708333333336</v>
      </c>
      <c r="AG115" s="1">
        <v>41391.333333333336</v>
      </c>
      <c r="AH115" s="1">
        <v>41407.708333333336</v>
      </c>
      <c r="AI115" s="1">
        <v>41391.333333333336</v>
      </c>
      <c r="AJ115" s="1">
        <v>41407.708333333336</v>
      </c>
      <c r="AK115" s="1">
        <v>41391.333333333336</v>
      </c>
      <c r="AL115" s="1">
        <v>41407.708333333336</v>
      </c>
      <c r="AM115" s="1">
        <v>41472.333333333336</v>
      </c>
      <c r="AN115" s="1">
        <v>41489.708333333336</v>
      </c>
      <c r="AP115" t="s">
        <v>113</v>
      </c>
      <c r="AU115" t="s">
        <v>453</v>
      </c>
      <c r="AY115" t="s">
        <v>106</v>
      </c>
      <c r="AZ115">
        <v>0</v>
      </c>
      <c r="BA115">
        <v>0</v>
      </c>
      <c r="BD115" s="3">
        <v>41321.660416666666</v>
      </c>
      <c r="BE115" s="3">
        <v>41321.663888888892</v>
      </c>
      <c r="BF115" t="s">
        <v>115</v>
      </c>
      <c r="BG115" t="s">
        <v>115</v>
      </c>
      <c r="CH115">
        <v>540</v>
      </c>
      <c r="CI115">
        <v>28790</v>
      </c>
      <c r="CJ115" t="s">
        <v>106</v>
      </c>
      <c r="CK115" t="s">
        <v>106</v>
      </c>
      <c r="CL115" t="s">
        <v>241</v>
      </c>
      <c r="CM115" t="s">
        <v>242</v>
      </c>
      <c r="CO115">
        <v>124289</v>
      </c>
      <c r="CQ115">
        <v>0</v>
      </c>
      <c r="CR115">
        <v>0</v>
      </c>
      <c r="CS115">
        <v>0</v>
      </c>
      <c r="CY115" t="s">
        <v>123</v>
      </c>
      <c r="CZ115" t="s">
        <v>124</v>
      </c>
      <c r="DD115" t="str" cm="1">
        <f t="array" ref="DD115">TEXT(_xlfn.SEQUENCE(1, DATEDIF(AG115, AH115, "m") + 1, AG115, 30), "YYYY-APMM")</f>
        <v>2013-AP04</v>
      </c>
      <c r="DN115">
        <f t="shared" si="2"/>
        <v>30</v>
      </c>
      <c r="DO115">
        <f t="shared" si="3"/>
        <v>0</v>
      </c>
    </row>
    <row r="116" spans="1:119" x14ac:dyDescent="0.35">
      <c r="A116" t="s">
        <v>105</v>
      </c>
      <c r="B116">
        <v>499401</v>
      </c>
      <c r="C116">
        <v>6359</v>
      </c>
      <c r="D116">
        <v>124291</v>
      </c>
      <c r="E116">
        <v>13662</v>
      </c>
      <c r="F116">
        <v>0</v>
      </c>
      <c r="G116" t="s">
        <v>106</v>
      </c>
      <c r="H116" t="s">
        <v>106</v>
      </c>
      <c r="I116" t="s">
        <v>106</v>
      </c>
      <c r="J116" t="s">
        <v>107</v>
      </c>
      <c r="K116" t="s">
        <v>108</v>
      </c>
      <c r="L116" t="s">
        <v>109</v>
      </c>
      <c r="M116" t="s">
        <v>110</v>
      </c>
      <c r="N116" t="s">
        <v>454</v>
      </c>
      <c r="O116" t="s">
        <v>316</v>
      </c>
      <c r="Q116">
        <v>920</v>
      </c>
      <c r="R116">
        <v>320</v>
      </c>
      <c r="S116">
        <v>240</v>
      </c>
      <c r="T116">
        <v>0</v>
      </c>
      <c r="U116">
        <v>0</v>
      </c>
      <c r="V116">
        <v>0</v>
      </c>
      <c r="W116">
        <v>240</v>
      </c>
      <c r="X116">
        <v>0</v>
      </c>
      <c r="Y116">
        <v>0</v>
      </c>
      <c r="Z116">
        <v>0</v>
      </c>
      <c r="AD116" s="1">
        <v>41478.333333333336</v>
      </c>
      <c r="AE116" s="1">
        <v>41515.708333333336</v>
      </c>
      <c r="AG116" s="1">
        <v>41344.333333333336</v>
      </c>
      <c r="AH116" s="1">
        <v>41378.708333333336</v>
      </c>
      <c r="AI116" s="1">
        <v>41344.333333333336</v>
      </c>
      <c r="AJ116" s="1">
        <v>41378.708333333336</v>
      </c>
      <c r="AK116" s="1">
        <v>41344.333333333336</v>
      </c>
      <c r="AL116" s="1">
        <v>41378.708333333336</v>
      </c>
      <c r="AM116" s="1">
        <v>41478.333333333336</v>
      </c>
      <c r="AN116" s="1">
        <v>41515.708333333336</v>
      </c>
      <c r="AP116" t="s">
        <v>113</v>
      </c>
      <c r="AU116" t="s">
        <v>455</v>
      </c>
      <c r="AY116" t="s">
        <v>106</v>
      </c>
      <c r="AZ116">
        <v>0</v>
      </c>
      <c r="BA116">
        <v>0</v>
      </c>
      <c r="BD116" s="3">
        <v>41321.660416666666</v>
      </c>
      <c r="BE116" s="3">
        <v>41321.663888888892</v>
      </c>
      <c r="BF116" t="s">
        <v>115</v>
      </c>
      <c r="BG116" t="s">
        <v>115</v>
      </c>
      <c r="CH116">
        <v>540</v>
      </c>
      <c r="CI116">
        <v>28800</v>
      </c>
      <c r="CJ116" t="s">
        <v>106</v>
      </c>
      <c r="CK116" t="s">
        <v>106</v>
      </c>
      <c r="CL116" t="s">
        <v>215</v>
      </c>
      <c r="CM116" t="s">
        <v>216</v>
      </c>
      <c r="CO116">
        <v>124289</v>
      </c>
      <c r="CQ116">
        <v>0</v>
      </c>
      <c r="CR116">
        <v>0</v>
      </c>
      <c r="CS116">
        <v>0</v>
      </c>
      <c r="CY116" t="s">
        <v>123</v>
      </c>
      <c r="CZ116" t="s">
        <v>124</v>
      </c>
      <c r="DD116" t="str" cm="1">
        <f t="array" ref="DD116:DE116">TEXT(_xlfn.SEQUENCE(1, DATEDIF(AG116, AH116, "m") + 1, AG116, 30), "YYYY-APMM")</f>
        <v>2013-AP03</v>
      </c>
      <c r="DE116" t="str">
        <v>2013-AP04</v>
      </c>
      <c r="DN116">
        <f t="shared" si="2"/>
        <v>0</v>
      </c>
      <c r="DO116">
        <f t="shared" si="3"/>
        <v>0</v>
      </c>
    </row>
    <row r="117" spans="1:119" x14ac:dyDescent="0.35">
      <c r="A117" t="s">
        <v>105</v>
      </c>
      <c r="B117">
        <v>499402</v>
      </c>
      <c r="C117">
        <v>6359</v>
      </c>
      <c r="D117">
        <v>124291</v>
      </c>
      <c r="E117">
        <v>13662</v>
      </c>
      <c r="F117">
        <v>0</v>
      </c>
      <c r="G117" t="s">
        <v>106</v>
      </c>
      <c r="H117" t="s">
        <v>106</v>
      </c>
      <c r="I117" t="s">
        <v>106</v>
      </c>
      <c r="J117" t="s">
        <v>107</v>
      </c>
      <c r="K117" t="s">
        <v>108</v>
      </c>
      <c r="L117" t="s">
        <v>109</v>
      </c>
      <c r="M117" t="s">
        <v>110</v>
      </c>
      <c r="N117" t="s">
        <v>456</v>
      </c>
      <c r="O117" t="s">
        <v>319</v>
      </c>
      <c r="Q117">
        <v>512</v>
      </c>
      <c r="R117">
        <v>40</v>
      </c>
      <c r="S117">
        <v>240</v>
      </c>
      <c r="T117">
        <v>0</v>
      </c>
      <c r="U117">
        <v>0</v>
      </c>
      <c r="V117">
        <v>0</v>
      </c>
      <c r="W117">
        <v>240</v>
      </c>
      <c r="X117">
        <v>0</v>
      </c>
      <c r="Y117">
        <v>0</v>
      </c>
      <c r="Z117">
        <v>0</v>
      </c>
      <c r="AD117" s="1">
        <v>41419.333333333336</v>
      </c>
      <c r="AE117" s="1">
        <v>41452.708333333336</v>
      </c>
      <c r="AG117" s="1">
        <v>41344.333333333336</v>
      </c>
      <c r="AH117" s="1">
        <v>41378.708333333336</v>
      </c>
      <c r="AI117" s="1">
        <v>41344.333333333336</v>
      </c>
      <c r="AJ117" s="1">
        <v>41378.708333333336</v>
      </c>
      <c r="AK117" s="1">
        <v>41344.333333333336</v>
      </c>
      <c r="AL117" s="1">
        <v>41378.708333333336</v>
      </c>
      <c r="AM117" s="1">
        <v>41419.333333333336</v>
      </c>
      <c r="AN117" s="1">
        <v>41452.708333333336</v>
      </c>
      <c r="AP117" t="s">
        <v>113</v>
      </c>
      <c r="AU117" t="s">
        <v>457</v>
      </c>
      <c r="AY117" t="s">
        <v>106</v>
      </c>
      <c r="AZ117">
        <v>0</v>
      </c>
      <c r="BA117">
        <v>0</v>
      </c>
      <c r="BD117" s="3">
        <v>41321.660416666666</v>
      </c>
      <c r="BE117" s="3">
        <v>41321.663888888892</v>
      </c>
      <c r="BF117" t="s">
        <v>115</v>
      </c>
      <c r="BG117" t="s">
        <v>115</v>
      </c>
      <c r="CH117">
        <v>540</v>
      </c>
      <c r="CI117">
        <v>28800</v>
      </c>
      <c r="CJ117" t="s">
        <v>106</v>
      </c>
      <c r="CK117" t="s">
        <v>106</v>
      </c>
      <c r="CL117" t="s">
        <v>215</v>
      </c>
      <c r="CM117" t="s">
        <v>216</v>
      </c>
      <c r="CO117">
        <v>124289</v>
      </c>
      <c r="CQ117">
        <v>0</v>
      </c>
      <c r="CR117">
        <v>0</v>
      </c>
      <c r="CS117">
        <v>0</v>
      </c>
      <c r="CY117" t="s">
        <v>123</v>
      </c>
      <c r="CZ117" t="s">
        <v>124</v>
      </c>
      <c r="DD117" t="str" cm="1">
        <f t="array" ref="DD117:DE117">TEXT(_xlfn.SEQUENCE(1, DATEDIF(AG117, AH117, "m") + 1, AG117, 30), "YYYY-APMM")</f>
        <v>2013-AP03</v>
      </c>
      <c r="DE117" t="str">
        <v>2013-AP04</v>
      </c>
      <c r="DN117">
        <f t="shared" si="2"/>
        <v>0</v>
      </c>
      <c r="DO117">
        <f t="shared" si="3"/>
        <v>0</v>
      </c>
    </row>
    <row r="118" spans="1:119" x14ac:dyDescent="0.35">
      <c r="A118" t="s">
        <v>105</v>
      </c>
      <c r="B118">
        <v>499403</v>
      </c>
      <c r="C118">
        <v>6359</v>
      </c>
      <c r="D118">
        <v>124291</v>
      </c>
      <c r="E118">
        <v>13662</v>
      </c>
      <c r="F118">
        <v>0</v>
      </c>
      <c r="G118" t="s">
        <v>106</v>
      </c>
      <c r="H118" t="s">
        <v>106</v>
      </c>
      <c r="I118" t="s">
        <v>106</v>
      </c>
      <c r="J118" t="s">
        <v>107</v>
      </c>
      <c r="K118" t="s">
        <v>108</v>
      </c>
      <c r="L118" t="s">
        <v>109</v>
      </c>
      <c r="M118" t="s">
        <v>110</v>
      </c>
      <c r="N118" t="s">
        <v>458</v>
      </c>
      <c r="O118" t="s">
        <v>322</v>
      </c>
      <c r="Q118">
        <v>840</v>
      </c>
      <c r="R118">
        <v>240</v>
      </c>
      <c r="S118">
        <v>240</v>
      </c>
      <c r="T118">
        <v>0</v>
      </c>
      <c r="U118">
        <v>0</v>
      </c>
      <c r="V118">
        <v>0</v>
      </c>
      <c r="W118">
        <v>240</v>
      </c>
      <c r="X118">
        <v>0</v>
      </c>
      <c r="Y118">
        <v>0</v>
      </c>
      <c r="Z118">
        <v>0</v>
      </c>
      <c r="AD118" s="1">
        <v>41478.333333333336</v>
      </c>
      <c r="AE118" s="1">
        <v>41515.708333333336</v>
      </c>
      <c r="AG118" s="1">
        <v>41356.333333333336</v>
      </c>
      <c r="AH118" s="1">
        <v>41389.708333333336</v>
      </c>
      <c r="AI118" s="1">
        <v>41356.333333333336</v>
      </c>
      <c r="AJ118" s="1">
        <v>41389.708333333336</v>
      </c>
      <c r="AK118" s="1">
        <v>41356.333333333336</v>
      </c>
      <c r="AL118" s="1">
        <v>41389.708333333336</v>
      </c>
      <c r="AM118" s="1">
        <v>41478.333333333336</v>
      </c>
      <c r="AN118" s="1">
        <v>41515.708333333336</v>
      </c>
      <c r="AP118" t="s">
        <v>113</v>
      </c>
      <c r="AU118" t="s">
        <v>459</v>
      </c>
      <c r="AY118" t="s">
        <v>106</v>
      </c>
      <c r="AZ118">
        <v>0</v>
      </c>
      <c r="BA118">
        <v>0</v>
      </c>
      <c r="BD118" s="3">
        <v>41321.660416666666</v>
      </c>
      <c r="BE118" s="3">
        <v>41321.663888888892</v>
      </c>
      <c r="BF118" t="s">
        <v>115</v>
      </c>
      <c r="BG118" t="s">
        <v>115</v>
      </c>
      <c r="CH118">
        <v>540</v>
      </c>
      <c r="CI118">
        <v>28800</v>
      </c>
      <c r="CJ118" t="s">
        <v>106</v>
      </c>
      <c r="CK118" t="s">
        <v>106</v>
      </c>
      <c r="CL118" t="s">
        <v>215</v>
      </c>
      <c r="CM118" t="s">
        <v>216</v>
      </c>
      <c r="CO118">
        <v>124289</v>
      </c>
      <c r="CQ118">
        <v>0</v>
      </c>
      <c r="CR118">
        <v>0</v>
      </c>
      <c r="CS118">
        <v>0</v>
      </c>
      <c r="CY118" t="s">
        <v>123</v>
      </c>
      <c r="CZ118" t="s">
        <v>124</v>
      </c>
      <c r="DD118" t="str" cm="1">
        <f t="array" ref="DD118:DE118">TEXT(_xlfn.SEQUENCE(1, DATEDIF(AG118, AH118, "m") + 1, AG118, 30), "YYYY-APMM")</f>
        <v>2013-AP03</v>
      </c>
      <c r="DE118" t="str">
        <v>2013-AP04</v>
      </c>
      <c r="DN118">
        <f t="shared" si="2"/>
        <v>0</v>
      </c>
      <c r="DO118">
        <f t="shared" si="3"/>
        <v>0</v>
      </c>
    </row>
    <row r="119" spans="1:119" x14ac:dyDescent="0.35">
      <c r="A119" t="s">
        <v>105</v>
      </c>
      <c r="B119">
        <v>499404</v>
      </c>
      <c r="C119">
        <v>6359</v>
      </c>
      <c r="D119">
        <v>124291</v>
      </c>
      <c r="E119">
        <v>13662</v>
      </c>
      <c r="F119">
        <v>0</v>
      </c>
      <c r="G119" t="s">
        <v>106</v>
      </c>
      <c r="H119" t="s">
        <v>106</v>
      </c>
      <c r="I119" t="s">
        <v>106</v>
      </c>
      <c r="J119" t="s">
        <v>107</v>
      </c>
      <c r="K119" t="s">
        <v>108</v>
      </c>
      <c r="L119" t="s">
        <v>109</v>
      </c>
      <c r="M119" t="s">
        <v>110</v>
      </c>
      <c r="N119" t="s">
        <v>460</v>
      </c>
      <c r="O119" t="s">
        <v>325</v>
      </c>
      <c r="Q119">
        <v>752</v>
      </c>
      <c r="R119">
        <v>120</v>
      </c>
      <c r="S119">
        <v>240</v>
      </c>
      <c r="T119">
        <v>0</v>
      </c>
      <c r="U119">
        <v>0</v>
      </c>
      <c r="V119">
        <v>0</v>
      </c>
      <c r="W119">
        <v>240</v>
      </c>
      <c r="X119">
        <v>0</v>
      </c>
      <c r="Y119">
        <v>0</v>
      </c>
      <c r="Z119">
        <v>0</v>
      </c>
      <c r="AD119" s="1">
        <v>41483.333333333336</v>
      </c>
      <c r="AE119" s="1">
        <v>41520.708333333336</v>
      </c>
      <c r="AG119" s="1">
        <v>41373.333333333336</v>
      </c>
      <c r="AH119" s="1">
        <v>41407.708333333336</v>
      </c>
      <c r="AI119" s="1">
        <v>41373.333333333336</v>
      </c>
      <c r="AJ119" s="1">
        <v>41407.708333333336</v>
      </c>
      <c r="AK119" s="1">
        <v>41373.333333333336</v>
      </c>
      <c r="AL119" s="1">
        <v>41407.708333333336</v>
      </c>
      <c r="AM119" s="1">
        <v>41483.333333333336</v>
      </c>
      <c r="AN119" s="1">
        <v>41520.708333333336</v>
      </c>
      <c r="AP119" t="s">
        <v>113</v>
      </c>
      <c r="AU119" t="s">
        <v>461</v>
      </c>
      <c r="AY119" t="s">
        <v>106</v>
      </c>
      <c r="AZ119">
        <v>0</v>
      </c>
      <c r="BA119">
        <v>0</v>
      </c>
      <c r="BD119" s="3">
        <v>41321.660416666666</v>
      </c>
      <c r="BE119" s="3">
        <v>41321.663888888892</v>
      </c>
      <c r="BF119" t="s">
        <v>115</v>
      </c>
      <c r="BG119" t="s">
        <v>115</v>
      </c>
      <c r="CH119">
        <v>540</v>
      </c>
      <c r="CI119">
        <v>28800</v>
      </c>
      <c r="CJ119" t="s">
        <v>106</v>
      </c>
      <c r="CK119" t="s">
        <v>106</v>
      </c>
      <c r="CL119" t="s">
        <v>215</v>
      </c>
      <c r="CM119" t="s">
        <v>216</v>
      </c>
      <c r="CO119">
        <v>124289</v>
      </c>
      <c r="CQ119">
        <v>0</v>
      </c>
      <c r="CR119">
        <v>0</v>
      </c>
      <c r="CS119">
        <v>0</v>
      </c>
      <c r="CY119" t="s">
        <v>123</v>
      </c>
      <c r="CZ119" t="s">
        <v>124</v>
      </c>
      <c r="DD119" t="str" cm="1">
        <f t="array" ref="DD119:DE119">TEXT(_xlfn.SEQUENCE(1, DATEDIF(AG119, AH119, "m") + 1, AG119, 30), "YYYY-APMM")</f>
        <v>2013-AP04</v>
      </c>
      <c r="DE119" t="str">
        <v>2013-AP05</v>
      </c>
      <c r="DN119">
        <f t="shared" si="2"/>
        <v>0</v>
      </c>
      <c r="DO119">
        <f t="shared" si="3"/>
        <v>0</v>
      </c>
    </row>
    <row r="120" spans="1:119" x14ac:dyDescent="0.35">
      <c r="A120" t="s">
        <v>105</v>
      </c>
      <c r="B120">
        <v>499405</v>
      </c>
      <c r="C120">
        <v>6359</v>
      </c>
      <c r="D120">
        <v>124291</v>
      </c>
      <c r="E120">
        <v>13662</v>
      </c>
      <c r="F120">
        <v>0</v>
      </c>
      <c r="G120" t="s">
        <v>106</v>
      </c>
      <c r="H120" t="s">
        <v>106</v>
      </c>
      <c r="I120" t="s">
        <v>106</v>
      </c>
      <c r="J120" t="s">
        <v>107</v>
      </c>
      <c r="K120" t="s">
        <v>108</v>
      </c>
      <c r="L120" t="s">
        <v>109</v>
      </c>
      <c r="M120" t="s">
        <v>110</v>
      </c>
      <c r="N120" t="s">
        <v>462</v>
      </c>
      <c r="O120" t="s">
        <v>328</v>
      </c>
      <c r="Q120">
        <v>680</v>
      </c>
      <c r="R120">
        <v>120</v>
      </c>
      <c r="S120">
        <v>240</v>
      </c>
      <c r="T120">
        <v>0</v>
      </c>
      <c r="U120">
        <v>0</v>
      </c>
      <c r="V120">
        <v>0</v>
      </c>
      <c r="W120">
        <v>240</v>
      </c>
      <c r="X120">
        <v>0</v>
      </c>
      <c r="Y120">
        <v>0</v>
      </c>
      <c r="Z120">
        <v>0</v>
      </c>
      <c r="AD120" s="1">
        <v>41490.333333333336</v>
      </c>
      <c r="AE120" s="1">
        <v>41527.708333333336</v>
      </c>
      <c r="AG120" s="1">
        <v>41391.333333333336</v>
      </c>
      <c r="AH120" s="1">
        <v>41424.708333333336</v>
      </c>
      <c r="AI120" s="1">
        <v>41391.333333333336</v>
      </c>
      <c r="AJ120" s="1">
        <v>41424.708333333336</v>
      </c>
      <c r="AK120" s="1">
        <v>41391.333333333336</v>
      </c>
      <c r="AL120" s="1">
        <v>41424.708333333336</v>
      </c>
      <c r="AM120" s="1">
        <v>41490.333333333336</v>
      </c>
      <c r="AN120" s="1">
        <v>41527.708333333336</v>
      </c>
      <c r="AP120" t="s">
        <v>113</v>
      </c>
      <c r="AU120" t="s">
        <v>463</v>
      </c>
      <c r="AY120" t="s">
        <v>106</v>
      </c>
      <c r="AZ120">
        <v>0</v>
      </c>
      <c r="BA120">
        <v>0</v>
      </c>
      <c r="BD120" s="3">
        <v>41321.660416666666</v>
      </c>
      <c r="BE120" s="3">
        <v>41321.663888888892</v>
      </c>
      <c r="BF120" t="s">
        <v>115</v>
      </c>
      <c r="BG120" t="s">
        <v>115</v>
      </c>
      <c r="CH120">
        <v>540</v>
      </c>
      <c r="CI120">
        <v>28800</v>
      </c>
      <c r="CJ120" t="s">
        <v>106</v>
      </c>
      <c r="CK120" t="s">
        <v>106</v>
      </c>
      <c r="CL120" t="s">
        <v>215</v>
      </c>
      <c r="CM120" t="s">
        <v>216</v>
      </c>
      <c r="CO120">
        <v>124289</v>
      </c>
      <c r="CQ120">
        <v>0</v>
      </c>
      <c r="CR120">
        <v>0</v>
      </c>
      <c r="CS120">
        <v>0</v>
      </c>
      <c r="CY120" t="s">
        <v>123</v>
      </c>
      <c r="CZ120" t="s">
        <v>124</v>
      </c>
      <c r="DD120" t="str" cm="1">
        <f t="array" ref="DD120:DE120">TEXT(_xlfn.SEQUENCE(1, DATEDIF(AG120, AH120, "m") + 1, AG120, 30), "YYYY-APMM")</f>
        <v>2013-AP04</v>
      </c>
      <c r="DE120" t="str">
        <v>2013-AP05</v>
      </c>
      <c r="DN120">
        <f t="shared" si="2"/>
        <v>0</v>
      </c>
      <c r="DO120">
        <f t="shared" si="3"/>
        <v>0</v>
      </c>
    </row>
    <row r="121" spans="1:119" x14ac:dyDescent="0.35">
      <c r="A121" t="s">
        <v>105</v>
      </c>
      <c r="B121">
        <v>499406</v>
      </c>
      <c r="C121">
        <v>6359</v>
      </c>
      <c r="D121">
        <v>124291</v>
      </c>
      <c r="E121">
        <v>13662</v>
      </c>
      <c r="F121">
        <v>0</v>
      </c>
      <c r="G121" t="s">
        <v>106</v>
      </c>
      <c r="H121" t="s">
        <v>106</v>
      </c>
      <c r="I121" t="s">
        <v>106</v>
      </c>
      <c r="J121" t="s">
        <v>107</v>
      </c>
      <c r="K121" t="s">
        <v>108</v>
      </c>
      <c r="L121" t="s">
        <v>109</v>
      </c>
      <c r="M121" t="s">
        <v>110</v>
      </c>
      <c r="N121" t="s">
        <v>464</v>
      </c>
      <c r="O121" t="s">
        <v>313</v>
      </c>
      <c r="Q121">
        <v>560</v>
      </c>
      <c r="R121">
        <v>8</v>
      </c>
      <c r="S121">
        <v>240</v>
      </c>
      <c r="T121">
        <v>0</v>
      </c>
      <c r="U121">
        <v>0</v>
      </c>
      <c r="V121">
        <v>0</v>
      </c>
      <c r="W121">
        <v>240</v>
      </c>
      <c r="X121">
        <v>0</v>
      </c>
      <c r="Y121">
        <v>0</v>
      </c>
      <c r="Z121">
        <v>0</v>
      </c>
      <c r="AD121" s="1">
        <v>41490.333333333336</v>
      </c>
      <c r="AE121" s="1">
        <v>41527.708333333336</v>
      </c>
      <c r="AG121" s="1">
        <v>41408.333333333336</v>
      </c>
      <c r="AH121" s="1">
        <v>41442.708333333336</v>
      </c>
      <c r="AI121" s="1">
        <v>41408.333333333336</v>
      </c>
      <c r="AJ121" s="1">
        <v>41442.708333333336</v>
      </c>
      <c r="AK121" s="1">
        <v>41408.333333333336</v>
      </c>
      <c r="AL121" s="1">
        <v>41442.708333333336</v>
      </c>
      <c r="AM121" s="1">
        <v>41490.333333333336</v>
      </c>
      <c r="AN121" s="1">
        <v>41527.708333333336</v>
      </c>
      <c r="AP121" t="s">
        <v>113</v>
      </c>
      <c r="AU121" t="s">
        <v>465</v>
      </c>
      <c r="AY121" t="s">
        <v>106</v>
      </c>
      <c r="AZ121">
        <v>0</v>
      </c>
      <c r="BA121">
        <v>0</v>
      </c>
      <c r="BD121" s="3">
        <v>41321.660416666666</v>
      </c>
      <c r="BE121" s="3">
        <v>41321.663888888892</v>
      </c>
      <c r="BF121" t="s">
        <v>115</v>
      </c>
      <c r="BG121" t="s">
        <v>115</v>
      </c>
      <c r="CH121">
        <v>540</v>
      </c>
      <c r="CI121">
        <v>28800</v>
      </c>
      <c r="CJ121" t="s">
        <v>106</v>
      </c>
      <c r="CK121" t="s">
        <v>106</v>
      </c>
      <c r="CL121" t="s">
        <v>215</v>
      </c>
      <c r="CM121" t="s">
        <v>216</v>
      </c>
      <c r="CO121">
        <v>124289</v>
      </c>
      <c r="CQ121">
        <v>0</v>
      </c>
      <c r="CR121">
        <v>0</v>
      </c>
      <c r="CS121">
        <v>0</v>
      </c>
      <c r="CY121" t="s">
        <v>123</v>
      </c>
      <c r="CZ121" t="s">
        <v>124</v>
      </c>
      <c r="DD121" t="str" cm="1">
        <f t="array" ref="DD121:DE121">TEXT(_xlfn.SEQUENCE(1, DATEDIF(AG121, AH121, "m") + 1, AG121, 30), "YYYY-APMM")</f>
        <v>2013-AP05</v>
      </c>
      <c r="DE121" t="str">
        <v>2013-AP06</v>
      </c>
      <c r="DN121">
        <f t="shared" si="2"/>
        <v>0</v>
      </c>
      <c r="DO121">
        <f t="shared" si="3"/>
        <v>0</v>
      </c>
    </row>
    <row r="122" spans="1:119" x14ac:dyDescent="0.35">
      <c r="A122" t="s">
        <v>105</v>
      </c>
      <c r="B122">
        <v>499407</v>
      </c>
      <c r="C122">
        <v>6359</v>
      </c>
      <c r="D122">
        <v>124293</v>
      </c>
      <c r="E122">
        <v>13662</v>
      </c>
      <c r="F122">
        <v>0</v>
      </c>
      <c r="G122" t="s">
        <v>106</v>
      </c>
      <c r="H122" t="s">
        <v>106</v>
      </c>
      <c r="I122" t="s">
        <v>106</v>
      </c>
      <c r="J122" t="s">
        <v>107</v>
      </c>
      <c r="K122" t="s">
        <v>108</v>
      </c>
      <c r="L122" t="s">
        <v>109</v>
      </c>
      <c r="M122" t="s">
        <v>110</v>
      </c>
      <c r="N122" t="s">
        <v>466</v>
      </c>
      <c r="O122" t="s">
        <v>409</v>
      </c>
      <c r="Q122">
        <v>1200</v>
      </c>
      <c r="R122">
        <v>184</v>
      </c>
      <c r="S122">
        <v>240</v>
      </c>
      <c r="T122">
        <v>0</v>
      </c>
      <c r="U122">
        <v>0</v>
      </c>
      <c r="V122">
        <v>0</v>
      </c>
      <c r="W122">
        <v>240</v>
      </c>
      <c r="X122">
        <v>0</v>
      </c>
      <c r="Y122">
        <v>0</v>
      </c>
      <c r="Z122">
        <v>0</v>
      </c>
      <c r="AD122" s="1">
        <v>41620.333333333336</v>
      </c>
      <c r="AE122" s="1">
        <v>41655.708333333336</v>
      </c>
      <c r="AG122" s="1">
        <v>41440.333333333336</v>
      </c>
      <c r="AH122" s="1">
        <v>41473.708333333336</v>
      </c>
      <c r="AI122" s="1">
        <v>41440.333333333336</v>
      </c>
      <c r="AJ122" s="1">
        <v>41473.708333333336</v>
      </c>
      <c r="AK122" s="1">
        <v>41440.333333333336</v>
      </c>
      <c r="AL122" s="1">
        <v>41473.708333333336</v>
      </c>
      <c r="AM122" s="1">
        <v>41620.333333333336</v>
      </c>
      <c r="AN122" s="1">
        <v>41655.708333333336</v>
      </c>
      <c r="AP122" t="s">
        <v>113</v>
      </c>
      <c r="AU122" t="s">
        <v>467</v>
      </c>
      <c r="AY122" t="s">
        <v>106</v>
      </c>
      <c r="AZ122">
        <v>0</v>
      </c>
      <c r="BA122">
        <v>0</v>
      </c>
      <c r="BD122" s="3">
        <v>41321.660416666666</v>
      </c>
      <c r="BE122" s="3">
        <v>41321.663888888892</v>
      </c>
      <c r="BF122" t="s">
        <v>115</v>
      </c>
      <c r="BG122" t="s">
        <v>115</v>
      </c>
      <c r="CH122">
        <v>540</v>
      </c>
      <c r="CI122">
        <v>28860</v>
      </c>
      <c r="CJ122" t="s">
        <v>106</v>
      </c>
      <c r="CK122" t="s">
        <v>106</v>
      </c>
      <c r="CL122" t="s">
        <v>215</v>
      </c>
      <c r="CM122" t="s">
        <v>216</v>
      </c>
      <c r="CO122">
        <v>124292</v>
      </c>
      <c r="CQ122">
        <v>0</v>
      </c>
      <c r="CR122">
        <v>0</v>
      </c>
      <c r="CS122">
        <v>0</v>
      </c>
      <c r="CY122" t="s">
        <v>123</v>
      </c>
      <c r="CZ122" t="s">
        <v>124</v>
      </c>
      <c r="DD122" t="str" cm="1">
        <f t="array" ref="DD122:DE122">TEXT(_xlfn.SEQUENCE(1, DATEDIF(AG122, AH122, "m") + 1, AG122, 30), "YYYY-APMM")</f>
        <v>2013-AP06</v>
      </c>
      <c r="DE122" t="str">
        <v>2013-AP07</v>
      </c>
      <c r="DN122">
        <f t="shared" si="2"/>
        <v>0</v>
      </c>
      <c r="DO122">
        <f t="shared" si="3"/>
        <v>0</v>
      </c>
    </row>
    <row r="123" spans="1:119" x14ac:dyDescent="0.35">
      <c r="A123" t="s">
        <v>105</v>
      </c>
      <c r="B123">
        <v>499408</v>
      </c>
      <c r="C123">
        <v>6359</v>
      </c>
      <c r="D123">
        <v>124293</v>
      </c>
      <c r="E123">
        <v>13662</v>
      </c>
      <c r="F123">
        <v>0</v>
      </c>
      <c r="G123" t="s">
        <v>106</v>
      </c>
      <c r="H123" t="s">
        <v>106</v>
      </c>
      <c r="I123" t="s">
        <v>106</v>
      </c>
      <c r="J123" t="s">
        <v>107</v>
      </c>
      <c r="K123" t="s">
        <v>108</v>
      </c>
      <c r="L123" t="s">
        <v>109</v>
      </c>
      <c r="M123" t="s">
        <v>110</v>
      </c>
      <c r="N123" t="s">
        <v>468</v>
      </c>
      <c r="O123" t="s">
        <v>412</v>
      </c>
      <c r="Q123">
        <v>536</v>
      </c>
      <c r="R123">
        <v>360</v>
      </c>
      <c r="S123">
        <v>240</v>
      </c>
      <c r="T123">
        <v>0</v>
      </c>
      <c r="U123">
        <v>0</v>
      </c>
      <c r="V123">
        <v>0</v>
      </c>
      <c r="W123">
        <v>240</v>
      </c>
      <c r="X123">
        <v>0</v>
      </c>
      <c r="Y123">
        <v>0</v>
      </c>
      <c r="Z123">
        <v>0</v>
      </c>
      <c r="AD123" s="1">
        <v>41513.333333333336</v>
      </c>
      <c r="AE123" s="1">
        <v>41547.708333333336</v>
      </c>
      <c r="AG123" s="1">
        <v>41431.333333333336</v>
      </c>
      <c r="AH123" s="1">
        <v>41465.708333333336</v>
      </c>
      <c r="AI123" s="1">
        <v>41431.333333333336</v>
      </c>
      <c r="AJ123" s="1">
        <v>41465.708333333336</v>
      </c>
      <c r="AK123" s="1">
        <v>41431.333333333336</v>
      </c>
      <c r="AL123" s="1">
        <v>41465.708333333336</v>
      </c>
      <c r="AM123" s="1">
        <v>41513.333333333336</v>
      </c>
      <c r="AN123" s="1">
        <v>41547.708333333336</v>
      </c>
      <c r="AP123" t="s">
        <v>113</v>
      </c>
      <c r="AU123" t="s">
        <v>469</v>
      </c>
      <c r="AY123" t="s">
        <v>106</v>
      </c>
      <c r="AZ123">
        <v>0</v>
      </c>
      <c r="BA123">
        <v>0</v>
      </c>
      <c r="BD123" s="3">
        <v>41321.660416666666</v>
      </c>
      <c r="BE123" s="3">
        <v>41321.663888888892</v>
      </c>
      <c r="BF123" t="s">
        <v>115</v>
      </c>
      <c r="BG123" t="s">
        <v>115</v>
      </c>
      <c r="CH123">
        <v>540</v>
      </c>
      <c r="CI123">
        <v>28860</v>
      </c>
      <c r="CJ123" t="s">
        <v>106</v>
      </c>
      <c r="CK123" t="s">
        <v>106</v>
      </c>
      <c r="CL123" t="s">
        <v>215</v>
      </c>
      <c r="CM123" t="s">
        <v>216</v>
      </c>
      <c r="CO123">
        <v>124292</v>
      </c>
      <c r="CQ123">
        <v>0</v>
      </c>
      <c r="CR123">
        <v>0</v>
      </c>
      <c r="CS123">
        <v>0</v>
      </c>
      <c r="CY123" t="s">
        <v>123</v>
      </c>
      <c r="CZ123" t="s">
        <v>124</v>
      </c>
      <c r="DD123" t="str" cm="1">
        <f t="array" ref="DD123:DE123">TEXT(_xlfn.SEQUENCE(1, DATEDIF(AG123, AH123, "m") + 1, AG123, 30), "YYYY-APMM")</f>
        <v>2013-AP06</v>
      </c>
      <c r="DE123" t="str">
        <v>2013-AP07</v>
      </c>
      <c r="DN123">
        <f t="shared" si="2"/>
        <v>0</v>
      </c>
      <c r="DO123">
        <f t="shared" si="3"/>
        <v>0</v>
      </c>
    </row>
    <row r="124" spans="1:119" x14ac:dyDescent="0.35">
      <c r="A124" t="s">
        <v>105</v>
      </c>
      <c r="B124">
        <v>499409</v>
      </c>
      <c r="C124">
        <v>6359</v>
      </c>
      <c r="D124">
        <v>124293</v>
      </c>
      <c r="E124">
        <v>13662</v>
      </c>
      <c r="F124">
        <v>0</v>
      </c>
      <c r="G124" t="s">
        <v>106</v>
      </c>
      <c r="H124" t="s">
        <v>106</v>
      </c>
      <c r="I124" t="s">
        <v>106</v>
      </c>
      <c r="J124" t="s">
        <v>107</v>
      </c>
      <c r="K124" t="s">
        <v>108</v>
      </c>
      <c r="L124" t="s">
        <v>109</v>
      </c>
      <c r="M124" t="s">
        <v>110</v>
      </c>
      <c r="N124" t="s">
        <v>470</v>
      </c>
      <c r="O124" t="s">
        <v>415</v>
      </c>
      <c r="Q124">
        <v>680</v>
      </c>
      <c r="R124">
        <v>360</v>
      </c>
      <c r="S124">
        <v>240</v>
      </c>
      <c r="T124">
        <v>0</v>
      </c>
      <c r="U124">
        <v>0</v>
      </c>
      <c r="V124">
        <v>0</v>
      </c>
      <c r="W124">
        <v>240</v>
      </c>
      <c r="X124">
        <v>0</v>
      </c>
      <c r="Y124">
        <v>0</v>
      </c>
      <c r="Z124">
        <v>0</v>
      </c>
      <c r="AD124" s="1">
        <v>41534.333333333336</v>
      </c>
      <c r="AE124" s="1">
        <v>41570.708333333336</v>
      </c>
      <c r="AG124" s="1">
        <v>41431.333333333336</v>
      </c>
      <c r="AH124" s="1">
        <v>41465.708333333336</v>
      </c>
      <c r="AI124" s="1">
        <v>41431.333333333336</v>
      </c>
      <c r="AJ124" s="1">
        <v>41465.708333333336</v>
      </c>
      <c r="AK124" s="1">
        <v>41431.333333333336</v>
      </c>
      <c r="AL124" s="1">
        <v>41465.708333333336</v>
      </c>
      <c r="AM124" s="1">
        <v>41534.333333333336</v>
      </c>
      <c r="AN124" s="1">
        <v>41570.708333333336</v>
      </c>
      <c r="AP124" t="s">
        <v>113</v>
      </c>
      <c r="AU124" t="s">
        <v>471</v>
      </c>
      <c r="AY124" t="s">
        <v>106</v>
      </c>
      <c r="AZ124">
        <v>0</v>
      </c>
      <c r="BA124">
        <v>0</v>
      </c>
      <c r="BD124" s="3">
        <v>41321.660416666666</v>
      </c>
      <c r="BE124" s="3">
        <v>41321.697916666664</v>
      </c>
      <c r="BF124" t="s">
        <v>115</v>
      </c>
      <c r="BG124" t="s">
        <v>115</v>
      </c>
      <c r="CH124">
        <v>540</v>
      </c>
      <c r="CI124">
        <v>28860</v>
      </c>
      <c r="CJ124" t="s">
        <v>106</v>
      </c>
      <c r="CK124" t="s">
        <v>106</v>
      </c>
      <c r="CL124" t="s">
        <v>215</v>
      </c>
      <c r="CM124" t="s">
        <v>216</v>
      </c>
      <c r="CO124">
        <v>124292</v>
      </c>
      <c r="CQ124">
        <v>0</v>
      </c>
      <c r="CR124">
        <v>0</v>
      </c>
      <c r="CS124">
        <v>0</v>
      </c>
      <c r="CY124" t="s">
        <v>123</v>
      </c>
      <c r="CZ124" t="s">
        <v>124</v>
      </c>
      <c r="DD124" t="str" cm="1">
        <f t="array" ref="DD124:DE124">TEXT(_xlfn.SEQUENCE(1, DATEDIF(AG124, AH124, "m") + 1, AG124, 30), "YYYY-APMM")</f>
        <v>2013-AP06</v>
      </c>
      <c r="DE124" t="str">
        <v>2013-AP07</v>
      </c>
      <c r="DN124">
        <f t="shared" si="2"/>
        <v>0</v>
      </c>
      <c r="DO124">
        <f t="shared" si="3"/>
        <v>0</v>
      </c>
    </row>
    <row r="125" spans="1:119" x14ac:dyDescent="0.35">
      <c r="A125" t="s">
        <v>105</v>
      </c>
      <c r="B125">
        <v>499410</v>
      </c>
      <c r="C125">
        <v>6359</v>
      </c>
      <c r="D125">
        <v>124293</v>
      </c>
      <c r="E125">
        <v>13662</v>
      </c>
      <c r="F125">
        <v>0</v>
      </c>
      <c r="G125" t="s">
        <v>106</v>
      </c>
      <c r="H125" t="s">
        <v>106</v>
      </c>
      <c r="I125" t="s">
        <v>106</v>
      </c>
      <c r="J125" t="s">
        <v>107</v>
      </c>
      <c r="K125" t="s">
        <v>108</v>
      </c>
      <c r="L125" t="s">
        <v>109</v>
      </c>
      <c r="M125" t="s">
        <v>110</v>
      </c>
      <c r="N125" t="s">
        <v>472</v>
      </c>
      <c r="O125" t="s">
        <v>418</v>
      </c>
      <c r="Q125">
        <v>1192</v>
      </c>
      <c r="R125">
        <v>184</v>
      </c>
      <c r="S125">
        <v>240</v>
      </c>
      <c r="T125">
        <v>0</v>
      </c>
      <c r="U125">
        <v>0</v>
      </c>
      <c r="V125">
        <v>0</v>
      </c>
      <c r="W125">
        <v>240</v>
      </c>
      <c r="X125">
        <v>0</v>
      </c>
      <c r="Y125">
        <v>0</v>
      </c>
      <c r="Z125">
        <v>0</v>
      </c>
      <c r="AD125" s="1">
        <v>41619.333333333336</v>
      </c>
      <c r="AE125" s="1">
        <v>41654.708333333336</v>
      </c>
      <c r="AG125" s="1">
        <v>41440.333333333336</v>
      </c>
      <c r="AH125" s="1">
        <v>41473.708333333336</v>
      </c>
      <c r="AI125" s="1">
        <v>41440.333333333336</v>
      </c>
      <c r="AJ125" s="1">
        <v>41473.708333333336</v>
      </c>
      <c r="AK125" s="1">
        <v>41440.333333333336</v>
      </c>
      <c r="AL125" s="1">
        <v>41473.708333333336</v>
      </c>
      <c r="AM125" s="1">
        <v>41619.333333333336</v>
      </c>
      <c r="AN125" s="1">
        <v>41654.708333333336</v>
      </c>
      <c r="AP125" t="s">
        <v>113</v>
      </c>
      <c r="AU125" t="s">
        <v>473</v>
      </c>
      <c r="AY125" t="s">
        <v>106</v>
      </c>
      <c r="AZ125">
        <v>0</v>
      </c>
      <c r="BA125">
        <v>0</v>
      </c>
      <c r="BD125" s="3">
        <v>41321.660416666666</v>
      </c>
      <c r="BE125" s="3">
        <v>41321.663888888892</v>
      </c>
      <c r="BF125" t="s">
        <v>115</v>
      </c>
      <c r="BG125" t="s">
        <v>115</v>
      </c>
      <c r="CH125">
        <v>540</v>
      </c>
      <c r="CI125">
        <v>28860</v>
      </c>
      <c r="CJ125" t="s">
        <v>106</v>
      </c>
      <c r="CK125" t="s">
        <v>106</v>
      </c>
      <c r="CL125" t="s">
        <v>215</v>
      </c>
      <c r="CM125" t="s">
        <v>216</v>
      </c>
      <c r="CO125">
        <v>124292</v>
      </c>
      <c r="CQ125">
        <v>0</v>
      </c>
      <c r="CR125">
        <v>0</v>
      </c>
      <c r="CS125">
        <v>0</v>
      </c>
      <c r="CY125" t="s">
        <v>123</v>
      </c>
      <c r="CZ125" t="s">
        <v>124</v>
      </c>
      <c r="DD125" t="str" cm="1">
        <f t="array" ref="DD125:DE125">TEXT(_xlfn.SEQUENCE(1, DATEDIF(AG125, AH125, "m") + 1, AG125, 30), "YYYY-APMM")</f>
        <v>2013-AP06</v>
      </c>
      <c r="DE125" t="str">
        <v>2013-AP07</v>
      </c>
      <c r="DN125">
        <f t="shared" si="2"/>
        <v>0</v>
      </c>
      <c r="DO125">
        <f t="shared" si="3"/>
        <v>0</v>
      </c>
    </row>
    <row r="126" spans="1:119" x14ac:dyDescent="0.35">
      <c r="A126" t="s">
        <v>105</v>
      </c>
      <c r="B126">
        <v>499411</v>
      </c>
      <c r="C126">
        <v>6359</v>
      </c>
      <c r="D126">
        <v>124293</v>
      </c>
      <c r="E126">
        <v>13662</v>
      </c>
      <c r="F126">
        <v>0</v>
      </c>
      <c r="G126" t="s">
        <v>106</v>
      </c>
      <c r="H126" t="s">
        <v>106</v>
      </c>
      <c r="I126" t="s">
        <v>106</v>
      </c>
      <c r="J126" t="s">
        <v>107</v>
      </c>
      <c r="K126" t="s">
        <v>108</v>
      </c>
      <c r="L126" t="s">
        <v>109</v>
      </c>
      <c r="M126" t="s">
        <v>110</v>
      </c>
      <c r="N126" t="s">
        <v>474</v>
      </c>
      <c r="O126" t="s">
        <v>421</v>
      </c>
      <c r="Q126">
        <v>392</v>
      </c>
      <c r="R126">
        <v>0</v>
      </c>
      <c r="S126">
        <v>240</v>
      </c>
      <c r="T126">
        <v>0</v>
      </c>
      <c r="U126">
        <v>0</v>
      </c>
      <c r="V126">
        <v>0</v>
      </c>
      <c r="W126">
        <v>240</v>
      </c>
      <c r="X126">
        <v>0</v>
      </c>
      <c r="Y126">
        <v>0</v>
      </c>
      <c r="Z126">
        <v>0</v>
      </c>
      <c r="AD126" s="1">
        <v>41500.333333333336</v>
      </c>
      <c r="AE126" s="1">
        <v>41534.708333333336</v>
      </c>
      <c r="AG126" s="1">
        <v>41440.333333333336</v>
      </c>
      <c r="AH126" s="1">
        <v>41473.708333333336</v>
      </c>
      <c r="AI126" s="1">
        <v>41440.333333333336</v>
      </c>
      <c r="AJ126" s="1">
        <v>41473.708333333336</v>
      </c>
      <c r="AK126" s="1">
        <v>41440.333333333336</v>
      </c>
      <c r="AL126" s="1">
        <v>41473.708333333336</v>
      </c>
      <c r="AM126" s="1">
        <v>41500.333333333336</v>
      </c>
      <c r="AN126" s="1">
        <v>41534.708333333336</v>
      </c>
      <c r="AP126" t="s">
        <v>113</v>
      </c>
      <c r="AU126" t="s">
        <v>475</v>
      </c>
      <c r="AY126" t="s">
        <v>106</v>
      </c>
      <c r="AZ126">
        <v>0</v>
      </c>
      <c r="BA126">
        <v>0</v>
      </c>
      <c r="BD126" s="3">
        <v>41321.660416666666</v>
      </c>
      <c r="BE126" s="3">
        <v>41321.663888888892</v>
      </c>
      <c r="BF126" t="s">
        <v>115</v>
      </c>
      <c r="BG126" t="s">
        <v>115</v>
      </c>
      <c r="CH126">
        <v>540</v>
      </c>
      <c r="CI126">
        <v>28860</v>
      </c>
      <c r="CJ126" t="s">
        <v>106</v>
      </c>
      <c r="CK126" t="s">
        <v>106</v>
      </c>
      <c r="CL126" t="s">
        <v>215</v>
      </c>
      <c r="CM126" t="s">
        <v>216</v>
      </c>
      <c r="CO126">
        <v>124292</v>
      </c>
      <c r="CQ126">
        <v>0</v>
      </c>
      <c r="CR126">
        <v>0</v>
      </c>
      <c r="CS126">
        <v>0</v>
      </c>
      <c r="CY126" t="s">
        <v>123</v>
      </c>
      <c r="CZ126" t="s">
        <v>124</v>
      </c>
      <c r="DD126" t="str" cm="1">
        <f t="array" ref="DD126:DE126">TEXT(_xlfn.SEQUENCE(1, DATEDIF(AG126, AH126, "m") + 1, AG126, 30), "YYYY-APMM")</f>
        <v>2013-AP06</v>
      </c>
      <c r="DE126" t="str">
        <v>2013-AP07</v>
      </c>
      <c r="DN126">
        <f t="shared" si="2"/>
        <v>0</v>
      </c>
      <c r="DO126">
        <f t="shared" si="3"/>
        <v>0</v>
      </c>
    </row>
    <row r="127" spans="1:119" x14ac:dyDescent="0.35">
      <c r="A127" t="s">
        <v>105</v>
      </c>
      <c r="B127">
        <v>499412</v>
      </c>
      <c r="C127">
        <v>6359</v>
      </c>
      <c r="D127">
        <v>124293</v>
      </c>
      <c r="E127">
        <v>13662</v>
      </c>
      <c r="F127">
        <v>0</v>
      </c>
      <c r="G127" t="s">
        <v>106</v>
      </c>
      <c r="H127" t="s">
        <v>106</v>
      </c>
      <c r="I127" t="s">
        <v>106</v>
      </c>
      <c r="J127" t="s">
        <v>107</v>
      </c>
      <c r="K127" t="s">
        <v>108</v>
      </c>
      <c r="L127" t="s">
        <v>109</v>
      </c>
      <c r="M127" t="s">
        <v>110</v>
      </c>
      <c r="N127" t="s">
        <v>476</v>
      </c>
      <c r="O127" t="s">
        <v>477</v>
      </c>
      <c r="Q127">
        <v>480</v>
      </c>
      <c r="R127">
        <v>0</v>
      </c>
      <c r="S127">
        <v>240</v>
      </c>
      <c r="T127">
        <v>0</v>
      </c>
      <c r="U127">
        <v>0</v>
      </c>
      <c r="V127">
        <v>0</v>
      </c>
      <c r="W127">
        <v>240</v>
      </c>
      <c r="X127">
        <v>0</v>
      </c>
      <c r="Y127">
        <v>0</v>
      </c>
      <c r="Z127">
        <v>0</v>
      </c>
      <c r="AD127" s="1">
        <v>41531.333333333336</v>
      </c>
      <c r="AE127" s="1">
        <v>41567.708333333336</v>
      </c>
      <c r="AG127" s="1">
        <v>41457.333333333336</v>
      </c>
      <c r="AH127" s="1">
        <v>41491.708333333336</v>
      </c>
      <c r="AI127" s="1">
        <v>41457.333333333336</v>
      </c>
      <c r="AJ127" s="1">
        <v>41491.708333333336</v>
      </c>
      <c r="AK127" s="1">
        <v>41457.333333333336</v>
      </c>
      <c r="AL127" s="1">
        <v>41491.708333333336</v>
      </c>
      <c r="AM127" s="1">
        <v>41531.333333333336</v>
      </c>
      <c r="AN127" s="1">
        <v>41567.708333333336</v>
      </c>
      <c r="AP127" t="s">
        <v>113</v>
      </c>
      <c r="AU127" t="s">
        <v>478</v>
      </c>
      <c r="AY127" t="s">
        <v>106</v>
      </c>
      <c r="AZ127">
        <v>0</v>
      </c>
      <c r="BA127">
        <v>0</v>
      </c>
      <c r="BD127" s="3">
        <v>41321.660416666666</v>
      </c>
      <c r="BE127" s="3">
        <v>41321.663888888892</v>
      </c>
      <c r="BF127" t="s">
        <v>115</v>
      </c>
      <c r="BG127" t="s">
        <v>115</v>
      </c>
      <c r="CH127">
        <v>540</v>
      </c>
      <c r="CI127">
        <v>28860</v>
      </c>
      <c r="CJ127" t="s">
        <v>106</v>
      </c>
      <c r="CK127" t="s">
        <v>106</v>
      </c>
      <c r="CL127" t="s">
        <v>215</v>
      </c>
      <c r="CM127" t="s">
        <v>216</v>
      </c>
      <c r="CO127">
        <v>124292</v>
      </c>
      <c r="CQ127">
        <v>0</v>
      </c>
      <c r="CR127">
        <v>0</v>
      </c>
      <c r="CS127">
        <v>0</v>
      </c>
      <c r="CY127" t="s">
        <v>123</v>
      </c>
      <c r="CZ127" t="s">
        <v>124</v>
      </c>
      <c r="DD127" t="str" cm="1">
        <f t="array" ref="DD127:DE127">TEXT(_xlfn.SEQUENCE(1, DATEDIF(AG127, AH127, "m") + 1, AG127, 30), "YYYY-APMM")</f>
        <v>2013-AP07</v>
      </c>
      <c r="DE127" t="str">
        <v>2013-AP08</v>
      </c>
      <c r="DN127">
        <f t="shared" si="2"/>
        <v>0</v>
      </c>
      <c r="DO127">
        <f t="shared" si="3"/>
        <v>0</v>
      </c>
    </row>
    <row r="128" spans="1:119" x14ac:dyDescent="0.35">
      <c r="A128" t="s">
        <v>105</v>
      </c>
      <c r="B128">
        <v>499413</v>
      </c>
      <c r="C128">
        <v>6359</v>
      </c>
      <c r="D128">
        <v>124293</v>
      </c>
      <c r="E128">
        <v>13662</v>
      </c>
      <c r="F128">
        <v>0</v>
      </c>
      <c r="G128" t="s">
        <v>106</v>
      </c>
      <c r="H128" t="s">
        <v>106</v>
      </c>
      <c r="I128" t="s">
        <v>106</v>
      </c>
      <c r="J128" t="s">
        <v>107</v>
      </c>
      <c r="K128" t="s">
        <v>108</v>
      </c>
      <c r="L128" t="s">
        <v>109</v>
      </c>
      <c r="M128" t="s">
        <v>110</v>
      </c>
      <c r="N128" t="s">
        <v>479</v>
      </c>
      <c r="O128" t="s">
        <v>424</v>
      </c>
      <c r="Q128">
        <v>480</v>
      </c>
      <c r="R128">
        <v>0</v>
      </c>
      <c r="S128">
        <v>240</v>
      </c>
      <c r="T128">
        <v>0</v>
      </c>
      <c r="U128">
        <v>0</v>
      </c>
      <c r="V128">
        <v>0</v>
      </c>
      <c r="W128">
        <v>240</v>
      </c>
      <c r="X128">
        <v>0</v>
      </c>
      <c r="Y128">
        <v>0</v>
      </c>
      <c r="Z128">
        <v>0</v>
      </c>
      <c r="AD128" s="1">
        <v>41568.333333333336</v>
      </c>
      <c r="AE128" s="1">
        <v>41602.708333333336</v>
      </c>
      <c r="AG128" s="1">
        <v>41492.333333333336</v>
      </c>
      <c r="AH128" s="1">
        <v>41529.708333333336</v>
      </c>
      <c r="AI128" s="1">
        <v>41492.333333333336</v>
      </c>
      <c r="AJ128" s="1">
        <v>41529.708333333336</v>
      </c>
      <c r="AK128" s="1">
        <v>41492.333333333336</v>
      </c>
      <c r="AL128" s="1">
        <v>41529.708333333336</v>
      </c>
      <c r="AM128" s="1">
        <v>41568.333333333336</v>
      </c>
      <c r="AN128" s="1">
        <v>41602.708333333336</v>
      </c>
      <c r="AP128" t="s">
        <v>113</v>
      </c>
      <c r="AU128" t="s">
        <v>480</v>
      </c>
      <c r="AY128" t="s">
        <v>106</v>
      </c>
      <c r="AZ128">
        <v>0</v>
      </c>
      <c r="BA128">
        <v>0</v>
      </c>
      <c r="BD128" s="3">
        <v>41321.660416666666</v>
      </c>
      <c r="BE128" s="3">
        <v>41321.663888888892</v>
      </c>
      <c r="BF128" t="s">
        <v>115</v>
      </c>
      <c r="BG128" t="s">
        <v>115</v>
      </c>
      <c r="CH128">
        <v>540</v>
      </c>
      <c r="CI128">
        <v>28860</v>
      </c>
      <c r="CJ128" t="s">
        <v>106</v>
      </c>
      <c r="CK128" t="s">
        <v>106</v>
      </c>
      <c r="CL128" t="s">
        <v>215</v>
      </c>
      <c r="CM128" t="s">
        <v>216</v>
      </c>
      <c r="CO128">
        <v>124292</v>
      </c>
      <c r="CQ128">
        <v>0</v>
      </c>
      <c r="CR128">
        <v>0</v>
      </c>
      <c r="CS128">
        <v>0</v>
      </c>
      <c r="CY128" t="s">
        <v>123</v>
      </c>
      <c r="CZ128" t="s">
        <v>124</v>
      </c>
      <c r="DD128" t="str" cm="1">
        <f t="array" ref="DD128:DE128">TEXT(_xlfn.SEQUENCE(1, DATEDIF(AG128, AH128, "m") + 1, AG128, 30), "YYYY-APMM")</f>
        <v>2013-AP08</v>
      </c>
      <c r="DE128" t="str">
        <v>2013-AP09</v>
      </c>
      <c r="DN128">
        <f t="shared" si="2"/>
        <v>0</v>
      </c>
      <c r="DO128">
        <f t="shared" si="3"/>
        <v>0</v>
      </c>
    </row>
    <row r="129" spans="1:119" x14ac:dyDescent="0.35">
      <c r="A129" t="s">
        <v>105</v>
      </c>
      <c r="B129">
        <v>499414</v>
      </c>
      <c r="C129">
        <v>6359</v>
      </c>
      <c r="D129">
        <v>124293</v>
      </c>
      <c r="E129">
        <v>13662</v>
      </c>
      <c r="F129">
        <v>0</v>
      </c>
      <c r="G129" t="s">
        <v>106</v>
      </c>
      <c r="H129" t="s">
        <v>106</v>
      </c>
      <c r="I129" t="s">
        <v>106</v>
      </c>
      <c r="J129" t="s">
        <v>107</v>
      </c>
      <c r="K129" t="s">
        <v>108</v>
      </c>
      <c r="L129" t="s">
        <v>109</v>
      </c>
      <c r="M129" t="s">
        <v>110</v>
      </c>
      <c r="N129" t="s">
        <v>481</v>
      </c>
      <c r="O129" t="s">
        <v>482</v>
      </c>
      <c r="Q129">
        <v>2176</v>
      </c>
      <c r="R129">
        <v>1936</v>
      </c>
      <c r="S129">
        <v>240</v>
      </c>
      <c r="T129">
        <v>0</v>
      </c>
      <c r="U129">
        <v>0</v>
      </c>
      <c r="V129">
        <v>0</v>
      </c>
      <c r="W129">
        <v>240</v>
      </c>
      <c r="X129">
        <v>0</v>
      </c>
      <c r="Y129">
        <v>0</v>
      </c>
      <c r="Z129">
        <v>0</v>
      </c>
      <c r="AD129" s="1">
        <v>41818.333333333336</v>
      </c>
      <c r="AE129" s="1">
        <v>41851.708333333336</v>
      </c>
      <c r="AG129" s="1">
        <v>41492.333333333336</v>
      </c>
      <c r="AH129" s="1">
        <v>41529.708333333336</v>
      </c>
      <c r="AI129" s="1">
        <v>41492.333333333336</v>
      </c>
      <c r="AJ129" s="1">
        <v>41529.708333333336</v>
      </c>
      <c r="AK129" s="1">
        <v>41492.333333333336</v>
      </c>
      <c r="AL129" s="1">
        <v>41529.708333333336</v>
      </c>
      <c r="AM129" s="1">
        <v>41818.333333333336</v>
      </c>
      <c r="AN129" s="1">
        <v>41851.708333333336</v>
      </c>
      <c r="AP129" t="s">
        <v>113</v>
      </c>
      <c r="AU129" t="s">
        <v>483</v>
      </c>
      <c r="AY129" t="s">
        <v>106</v>
      </c>
      <c r="AZ129">
        <v>0</v>
      </c>
      <c r="BA129">
        <v>0</v>
      </c>
      <c r="BD129" s="3">
        <v>41321.660416666666</v>
      </c>
      <c r="BE129" s="3">
        <v>41321.663888888892</v>
      </c>
      <c r="BF129" t="s">
        <v>115</v>
      </c>
      <c r="BG129" t="s">
        <v>115</v>
      </c>
      <c r="CH129">
        <v>540</v>
      </c>
      <c r="CI129">
        <v>28860</v>
      </c>
      <c r="CJ129" t="s">
        <v>106</v>
      </c>
      <c r="CK129" t="s">
        <v>106</v>
      </c>
      <c r="CL129" t="s">
        <v>215</v>
      </c>
      <c r="CM129" t="s">
        <v>216</v>
      </c>
      <c r="CO129">
        <v>124292</v>
      </c>
      <c r="CQ129">
        <v>0</v>
      </c>
      <c r="CR129">
        <v>0</v>
      </c>
      <c r="CS129">
        <v>0</v>
      </c>
      <c r="CY129" t="s">
        <v>123</v>
      </c>
      <c r="CZ129" t="s">
        <v>124</v>
      </c>
      <c r="DD129" t="str" cm="1">
        <f t="array" ref="DD129:DE129">TEXT(_xlfn.SEQUENCE(1, DATEDIF(AG129, AH129, "m") + 1, AG129, 30), "YYYY-APMM")</f>
        <v>2013-AP08</v>
      </c>
      <c r="DE129" t="str">
        <v>2013-AP09</v>
      </c>
      <c r="DN129">
        <f t="shared" si="2"/>
        <v>0</v>
      </c>
      <c r="DO129">
        <f t="shared" si="3"/>
        <v>0</v>
      </c>
    </row>
    <row r="130" spans="1:119" x14ac:dyDescent="0.35">
      <c r="A130" t="s">
        <v>105</v>
      </c>
      <c r="B130">
        <v>499415</v>
      </c>
      <c r="C130">
        <v>6359</v>
      </c>
      <c r="D130">
        <v>124293</v>
      </c>
      <c r="E130">
        <v>13662</v>
      </c>
      <c r="F130">
        <v>0</v>
      </c>
      <c r="G130" t="s">
        <v>106</v>
      </c>
      <c r="H130" t="s">
        <v>106</v>
      </c>
      <c r="I130" t="s">
        <v>106</v>
      </c>
      <c r="J130" t="s">
        <v>107</v>
      </c>
      <c r="K130" t="s">
        <v>108</v>
      </c>
      <c r="L130" t="s">
        <v>109</v>
      </c>
      <c r="M130" t="s">
        <v>110</v>
      </c>
      <c r="N130" t="s">
        <v>484</v>
      </c>
      <c r="O130" t="s">
        <v>388</v>
      </c>
      <c r="Q130">
        <v>480</v>
      </c>
      <c r="R130">
        <v>0</v>
      </c>
      <c r="S130">
        <v>240</v>
      </c>
      <c r="T130">
        <v>0</v>
      </c>
      <c r="U130">
        <v>0</v>
      </c>
      <c r="V130">
        <v>0</v>
      </c>
      <c r="W130">
        <v>240</v>
      </c>
      <c r="X130">
        <v>0</v>
      </c>
      <c r="Y130">
        <v>0</v>
      </c>
      <c r="Z130">
        <v>0</v>
      </c>
      <c r="AD130" s="1">
        <v>41484.333333333336</v>
      </c>
      <c r="AE130" s="1">
        <v>41521.708333333336</v>
      </c>
      <c r="AG130" s="1">
        <v>41414.333333333336</v>
      </c>
      <c r="AH130" s="1">
        <v>41448.708333333336</v>
      </c>
      <c r="AI130" s="1">
        <v>41414.333333333336</v>
      </c>
      <c r="AJ130" s="1">
        <v>41448.708333333336</v>
      </c>
      <c r="AK130" s="1">
        <v>41414.333333333336</v>
      </c>
      <c r="AL130" s="1">
        <v>41448.708333333336</v>
      </c>
      <c r="AM130" s="1">
        <v>41484.333333333336</v>
      </c>
      <c r="AN130" s="1">
        <v>41521.708333333336</v>
      </c>
      <c r="AP130" t="s">
        <v>113</v>
      </c>
      <c r="AU130" t="s">
        <v>485</v>
      </c>
      <c r="AY130" t="s">
        <v>106</v>
      </c>
      <c r="AZ130">
        <v>0</v>
      </c>
      <c r="BA130">
        <v>0</v>
      </c>
      <c r="BD130" s="3">
        <v>41321.660416666666</v>
      </c>
      <c r="BE130" s="3">
        <v>41321.663888888892</v>
      </c>
      <c r="BF130" t="s">
        <v>115</v>
      </c>
      <c r="BG130" t="s">
        <v>115</v>
      </c>
      <c r="CH130">
        <v>540</v>
      </c>
      <c r="CI130">
        <v>28860</v>
      </c>
      <c r="CJ130" t="s">
        <v>106</v>
      </c>
      <c r="CK130" t="s">
        <v>106</v>
      </c>
      <c r="CL130" t="s">
        <v>215</v>
      </c>
      <c r="CM130" t="s">
        <v>216</v>
      </c>
      <c r="CO130">
        <v>124292</v>
      </c>
      <c r="CQ130">
        <v>0</v>
      </c>
      <c r="CR130">
        <v>0</v>
      </c>
      <c r="CS130">
        <v>0</v>
      </c>
      <c r="CY130" t="s">
        <v>123</v>
      </c>
      <c r="CZ130" t="s">
        <v>124</v>
      </c>
      <c r="DD130" t="str" cm="1">
        <f t="array" ref="DD130:DE130">TEXT(_xlfn.SEQUENCE(1, DATEDIF(AG130, AH130, "m") + 1, AG130, 30), "YYYY-APMM")</f>
        <v>2013-AP05</v>
      </c>
      <c r="DE130" t="str">
        <v>2013-AP06</v>
      </c>
      <c r="DN130">
        <f t="shared" si="2"/>
        <v>0</v>
      </c>
      <c r="DO130">
        <f t="shared" si="3"/>
        <v>0</v>
      </c>
    </row>
    <row r="131" spans="1:119" x14ac:dyDescent="0.35">
      <c r="A131" t="s">
        <v>105</v>
      </c>
      <c r="B131">
        <v>499416</v>
      </c>
      <c r="C131">
        <v>6359</v>
      </c>
      <c r="D131">
        <v>124293</v>
      </c>
      <c r="E131">
        <v>13662</v>
      </c>
      <c r="F131">
        <v>0</v>
      </c>
      <c r="G131" t="s">
        <v>106</v>
      </c>
      <c r="H131" t="s">
        <v>106</v>
      </c>
      <c r="I131" t="s">
        <v>106</v>
      </c>
      <c r="J131" t="s">
        <v>107</v>
      </c>
      <c r="K131" t="s">
        <v>108</v>
      </c>
      <c r="L131" t="s">
        <v>109</v>
      </c>
      <c r="M131" t="s">
        <v>110</v>
      </c>
      <c r="N131" t="s">
        <v>486</v>
      </c>
      <c r="O131" t="s">
        <v>391</v>
      </c>
      <c r="Q131">
        <v>480</v>
      </c>
      <c r="R131">
        <v>0</v>
      </c>
      <c r="S131">
        <v>240</v>
      </c>
      <c r="T131">
        <v>0</v>
      </c>
      <c r="U131">
        <v>0</v>
      </c>
      <c r="V131">
        <v>0</v>
      </c>
      <c r="W131">
        <v>240</v>
      </c>
      <c r="X131">
        <v>0</v>
      </c>
      <c r="Y131">
        <v>0</v>
      </c>
      <c r="Z131">
        <v>0</v>
      </c>
      <c r="AD131" s="1">
        <v>41522.333333333336</v>
      </c>
      <c r="AE131" s="1">
        <v>41556.708333333336</v>
      </c>
      <c r="AG131" s="1">
        <v>41449.333333333336</v>
      </c>
      <c r="AH131" s="1">
        <v>41483.708333333336</v>
      </c>
      <c r="AI131" s="1">
        <v>41449.333333333336</v>
      </c>
      <c r="AJ131" s="1">
        <v>41483.708333333336</v>
      </c>
      <c r="AK131" s="1">
        <v>41449.333333333336</v>
      </c>
      <c r="AL131" s="1">
        <v>41483.708333333336</v>
      </c>
      <c r="AM131" s="1">
        <v>41522.333333333336</v>
      </c>
      <c r="AN131" s="1">
        <v>41556.708333333336</v>
      </c>
      <c r="AP131" t="s">
        <v>113</v>
      </c>
      <c r="AU131" t="e">
        <f>+LguQoLWTMKK8fHrA2jW7g</f>
        <v>#NAME?</v>
      </c>
      <c r="AY131" t="s">
        <v>106</v>
      </c>
      <c r="AZ131">
        <v>0</v>
      </c>
      <c r="BA131">
        <v>0</v>
      </c>
      <c r="BD131" s="3">
        <v>41321.660416666666</v>
      </c>
      <c r="BE131" s="3">
        <v>41321.663888888892</v>
      </c>
      <c r="BF131" t="s">
        <v>115</v>
      </c>
      <c r="BG131" t="s">
        <v>115</v>
      </c>
      <c r="CH131">
        <v>540</v>
      </c>
      <c r="CI131">
        <v>28860</v>
      </c>
      <c r="CJ131" t="s">
        <v>106</v>
      </c>
      <c r="CK131" t="s">
        <v>106</v>
      </c>
      <c r="CL131" t="s">
        <v>215</v>
      </c>
      <c r="CM131" t="s">
        <v>216</v>
      </c>
      <c r="CO131">
        <v>124292</v>
      </c>
      <c r="CQ131">
        <v>0</v>
      </c>
      <c r="CR131">
        <v>0</v>
      </c>
      <c r="CS131">
        <v>0</v>
      </c>
      <c r="CY131" t="s">
        <v>123</v>
      </c>
      <c r="CZ131" t="s">
        <v>124</v>
      </c>
      <c r="DD131" t="str" cm="1">
        <f t="array" ref="DD131:DE131">TEXT(_xlfn.SEQUENCE(1, DATEDIF(AG131, AH131, "m") + 1, AG131, 30), "YYYY-APMM")</f>
        <v>2013-AP06</v>
      </c>
      <c r="DE131" t="str">
        <v>2013-AP07</v>
      </c>
      <c r="DN131">
        <f t="shared" ref="DN131:DN194" si="4">V131/COUNTIF(DD131:DF131, "&lt;&gt;")</f>
        <v>0</v>
      </c>
      <c r="DO131">
        <f t="shared" ref="DO131:DO194" si="5">BR131</f>
        <v>0</v>
      </c>
    </row>
    <row r="132" spans="1:119" x14ac:dyDescent="0.35">
      <c r="A132" t="s">
        <v>105</v>
      </c>
      <c r="B132">
        <v>499417</v>
      </c>
      <c r="C132">
        <v>6359</v>
      </c>
      <c r="D132">
        <v>124293</v>
      </c>
      <c r="E132">
        <v>13662</v>
      </c>
      <c r="F132">
        <v>0</v>
      </c>
      <c r="G132" t="s">
        <v>106</v>
      </c>
      <c r="H132" t="s">
        <v>106</v>
      </c>
      <c r="I132" t="s">
        <v>106</v>
      </c>
      <c r="J132" t="s">
        <v>107</v>
      </c>
      <c r="K132" t="s">
        <v>108</v>
      </c>
      <c r="L132" t="s">
        <v>109</v>
      </c>
      <c r="M132" t="s">
        <v>110</v>
      </c>
      <c r="N132" t="s">
        <v>487</v>
      </c>
      <c r="O132" t="s">
        <v>394</v>
      </c>
      <c r="Q132">
        <v>672</v>
      </c>
      <c r="R132">
        <v>296</v>
      </c>
      <c r="S132">
        <v>240</v>
      </c>
      <c r="T132">
        <v>0</v>
      </c>
      <c r="U132">
        <v>0</v>
      </c>
      <c r="V132">
        <v>0</v>
      </c>
      <c r="W132">
        <v>240</v>
      </c>
      <c r="X132">
        <v>0</v>
      </c>
      <c r="Y132">
        <v>0</v>
      </c>
      <c r="Z132">
        <v>0</v>
      </c>
      <c r="AD132" s="1">
        <v>41494.333333333336</v>
      </c>
      <c r="AE132" s="1">
        <v>41532.708333333336</v>
      </c>
      <c r="AG132" s="1">
        <v>41396.333333333336</v>
      </c>
      <c r="AH132" s="1">
        <v>41430.708333333336</v>
      </c>
      <c r="AI132" s="1">
        <v>41396.333333333336</v>
      </c>
      <c r="AJ132" s="1">
        <v>41430.708333333336</v>
      </c>
      <c r="AK132" s="1">
        <v>41396.333333333336</v>
      </c>
      <c r="AL132" s="1">
        <v>41430.708333333336</v>
      </c>
      <c r="AM132" s="1">
        <v>41494.333333333336</v>
      </c>
      <c r="AN132" s="1">
        <v>41532.708333333336</v>
      </c>
      <c r="AP132" t="s">
        <v>113</v>
      </c>
      <c r="AU132" t="s">
        <v>488</v>
      </c>
      <c r="AY132" t="s">
        <v>106</v>
      </c>
      <c r="AZ132">
        <v>0</v>
      </c>
      <c r="BA132">
        <v>0</v>
      </c>
      <c r="BD132" s="3">
        <v>41321.660416666666</v>
      </c>
      <c r="BE132" s="3">
        <v>41321.663888888892</v>
      </c>
      <c r="BF132" t="s">
        <v>115</v>
      </c>
      <c r="BG132" t="s">
        <v>115</v>
      </c>
      <c r="CH132">
        <v>540</v>
      </c>
      <c r="CI132">
        <v>28860</v>
      </c>
      <c r="CJ132" t="s">
        <v>106</v>
      </c>
      <c r="CK132" t="s">
        <v>106</v>
      </c>
      <c r="CL132" t="s">
        <v>215</v>
      </c>
      <c r="CM132" t="s">
        <v>216</v>
      </c>
      <c r="CO132">
        <v>124292</v>
      </c>
      <c r="CQ132">
        <v>0</v>
      </c>
      <c r="CR132">
        <v>0</v>
      </c>
      <c r="CS132">
        <v>0</v>
      </c>
      <c r="CY132" t="s">
        <v>123</v>
      </c>
      <c r="CZ132" t="s">
        <v>124</v>
      </c>
      <c r="DD132" t="str" cm="1">
        <f t="array" ref="DD132:DE132">TEXT(_xlfn.SEQUENCE(1, DATEDIF(AG132, AH132, "m") + 1, AG132, 30), "YYYY-APMM")</f>
        <v>2013-AP05</v>
      </c>
      <c r="DE132" t="str">
        <v>2013-AP06</v>
      </c>
      <c r="DN132">
        <f t="shared" si="4"/>
        <v>0</v>
      </c>
      <c r="DO132">
        <f t="shared" si="5"/>
        <v>0</v>
      </c>
    </row>
    <row r="133" spans="1:119" x14ac:dyDescent="0.35">
      <c r="A133" t="s">
        <v>105</v>
      </c>
      <c r="B133">
        <v>499418</v>
      </c>
      <c r="C133">
        <v>6359</v>
      </c>
      <c r="D133">
        <v>124293</v>
      </c>
      <c r="E133">
        <v>13662</v>
      </c>
      <c r="F133">
        <v>0</v>
      </c>
      <c r="G133" t="s">
        <v>106</v>
      </c>
      <c r="H133" t="s">
        <v>106</v>
      </c>
      <c r="I133" t="s">
        <v>106</v>
      </c>
      <c r="J133" t="s">
        <v>107</v>
      </c>
      <c r="K133" t="s">
        <v>108</v>
      </c>
      <c r="L133" t="s">
        <v>109</v>
      </c>
      <c r="M133" t="s">
        <v>110</v>
      </c>
      <c r="N133" t="s">
        <v>489</v>
      </c>
      <c r="O133" t="s">
        <v>397</v>
      </c>
      <c r="Q133">
        <v>360</v>
      </c>
      <c r="R133">
        <v>320</v>
      </c>
      <c r="S133">
        <v>240</v>
      </c>
      <c r="T133">
        <v>0</v>
      </c>
      <c r="U133">
        <v>0</v>
      </c>
      <c r="V133">
        <v>0</v>
      </c>
      <c r="W133">
        <v>240</v>
      </c>
      <c r="X133">
        <v>0</v>
      </c>
      <c r="Y133">
        <v>0</v>
      </c>
      <c r="Z133">
        <v>0</v>
      </c>
      <c r="AD133" s="1">
        <v>41449.333333333336</v>
      </c>
      <c r="AE133" s="1">
        <v>41483.708333333336</v>
      </c>
      <c r="AG133" s="1">
        <v>41396.333333333336</v>
      </c>
      <c r="AH133" s="1">
        <v>41430.708333333336</v>
      </c>
      <c r="AI133" s="1">
        <v>41396.333333333336</v>
      </c>
      <c r="AJ133" s="1">
        <v>41430.708333333336</v>
      </c>
      <c r="AK133" s="1">
        <v>41396.333333333336</v>
      </c>
      <c r="AL133" s="1">
        <v>41430.708333333336</v>
      </c>
      <c r="AM133" s="1">
        <v>41449.333333333336</v>
      </c>
      <c r="AN133" s="1">
        <v>41483.708333333336</v>
      </c>
      <c r="AP133" t="s">
        <v>113</v>
      </c>
      <c r="AU133" t="s">
        <v>490</v>
      </c>
      <c r="AY133" t="s">
        <v>106</v>
      </c>
      <c r="AZ133">
        <v>0</v>
      </c>
      <c r="BA133">
        <v>0</v>
      </c>
      <c r="BD133" s="3">
        <v>41321.660416666666</v>
      </c>
      <c r="BE133" s="3">
        <v>41321.678472222222</v>
      </c>
      <c r="BF133" t="s">
        <v>115</v>
      </c>
      <c r="BG133" t="s">
        <v>115</v>
      </c>
      <c r="CH133">
        <v>540</v>
      </c>
      <c r="CI133">
        <v>28860</v>
      </c>
      <c r="CJ133" t="s">
        <v>106</v>
      </c>
      <c r="CK133" t="s">
        <v>106</v>
      </c>
      <c r="CL133" t="s">
        <v>215</v>
      </c>
      <c r="CM133" t="s">
        <v>216</v>
      </c>
      <c r="CO133">
        <v>124292</v>
      </c>
      <c r="CQ133">
        <v>0</v>
      </c>
      <c r="CR133">
        <v>0</v>
      </c>
      <c r="CS133">
        <v>0</v>
      </c>
      <c r="CY133" t="s">
        <v>123</v>
      </c>
      <c r="CZ133" t="s">
        <v>124</v>
      </c>
      <c r="DD133" t="str" cm="1">
        <f t="array" ref="DD133:DE133">TEXT(_xlfn.SEQUENCE(1, DATEDIF(AG133, AH133, "m") + 1, AG133, 30), "YYYY-APMM")</f>
        <v>2013-AP05</v>
      </c>
      <c r="DE133" t="str">
        <v>2013-AP06</v>
      </c>
      <c r="DN133">
        <f t="shared" si="4"/>
        <v>0</v>
      </c>
      <c r="DO133">
        <f t="shared" si="5"/>
        <v>0</v>
      </c>
    </row>
    <row r="134" spans="1:119" x14ac:dyDescent="0.35">
      <c r="A134" t="s">
        <v>105</v>
      </c>
      <c r="B134">
        <v>499419</v>
      </c>
      <c r="C134">
        <v>6359</v>
      </c>
      <c r="D134">
        <v>124293</v>
      </c>
      <c r="E134">
        <v>13662</v>
      </c>
      <c r="F134">
        <v>0</v>
      </c>
      <c r="G134" t="s">
        <v>106</v>
      </c>
      <c r="H134" t="s">
        <v>106</v>
      </c>
      <c r="I134" t="s">
        <v>106</v>
      </c>
      <c r="J134" t="s">
        <v>107</v>
      </c>
      <c r="K134" t="s">
        <v>108</v>
      </c>
      <c r="L134" t="s">
        <v>109</v>
      </c>
      <c r="M134" t="s">
        <v>110</v>
      </c>
      <c r="N134" t="s">
        <v>491</v>
      </c>
      <c r="O134" t="s">
        <v>400</v>
      </c>
      <c r="Q134">
        <v>688</v>
      </c>
      <c r="R134">
        <v>296</v>
      </c>
      <c r="S134">
        <v>240</v>
      </c>
      <c r="T134">
        <v>0</v>
      </c>
      <c r="U134">
        <v>0</v>
      </c>
      <c r="V134">
        <v>0</v>
      </c>
      <c r="W134">
        <v>240</v>
      </c>
      <c r="X134">
        <v>0</v>
      </c>
      <c r="Y134">
        <v>0</v>
      </c>
      <c r="Z134">
        <v>0</v>
      </c>
      <c r="AD134" s="1">
        <v>41500.333333333336</v>
      </c>
      <c r="AE134" s="1">
        <v>41534.708333333336</v>
      </c>
      <c r="AG134" s="1">
        <v>41396.333333333336</v>
      </c>
      <c r="AH134" s="1">
        <v>41430.708333333336</v>
      </c>
      <c r="AI134" s="1">
        <v>41396.333333333336</v>
      </c>
      <c r="AJ134" s="1">
        <v>41430.708333333336</v>
      </c>
      <c r="AK134" s="1">
        <v>41396.333333333336</v>
      </c>
      <c r="AL134" s="1">
        <v>41430.708333333336</v>
      </c>
      <c r="AM134" s="1">
        <v>41500.333333333336</v>
      </c>
      <c r="AN134" s="1">
        <v>41534.708333333336</v>
      </c>
      <c r="AP134" t="s">
        <v>113</v>
      </c>
      <c r="AU134" t="s">
        <v>492</v>
      </c>
      <c r="AY134" t="s">
        <v>106</v>
      </c>
      <c r="AZ134">
        <v>0</v>
      </c>
      <c r="BA134">
        <v>0</v>
      </c>
      <c r="BD134" s="3">
        <v>41321.660416666666</v>
      </c>
      <c r="BE134" s="3">
        <v>41321.663888888892</v>
      </c>
      <c r="BF134" t="s">
        <v>115</v>
      </c>
      <c r="BG134" t="s">
        <v>115</v>
      </c>
      <c r="CH134">
        <v>540</v>
      </c>
      <c r="CI134">
        <v>28860</v>
      </c>
      <c r="CJ134" t="s">
        <v>106</v>
      </c>
      <c r="CK134" t="s">
        <v>106</v>
      </c>
      <c r="CL134" t="s">
        <v>215</v>
      </c>
      <c r="CM134" t="s">
        <v>216</v>
      </c>
      <c r="CO134">
        <v>124292</v>
      </c>
      <c r="CQ134">
        <v>0</v>
      </c>
      <c r="CR134">
        <v>0</v>
      </c>
      <c r="CS134">
        <v>0</v>
      </c>
      <c r="CY134" t="s">
        <v>123</v>
      </c>
      <c r="CZ134" t="s">
        <v>124</v>
      </c>
      <c r="DD134" t="str" cm="1">
        <f t="array" ref="DD134:DE134">TEXT(_xlfn.SEQUENCE(1, DATEDIF(AG134, AH134, "m") + 1, AG134, 30), "YYYY-APMM")</f>
        <v>2013-AP05</v>
      </c>
      <c r="DE134" t="str">
        <v>2013-AP06</v>
      </c>
      <c r="DN134">
        <f t="shared" si="4"/>
        <v>0</v>
      </c>
      <c r="DO134">
        <f t="shared" si="5"/>
        <v>0</v>
      </c>
    </row>
    <row r="135" spans="1:119" x14ac:dyDescent="0.35">
      <c r="A135" t="s">
        <v>105</v>
      </c>
      <c r="B135">
        <v>499420</v>
      </c>
      <c r="C135">
        <v>6359</v>
      </c>
      <c r="D135">
        <v>124293</v>
      </c>
      <c r="E135">
        <v>13662</v>
      </c>
      <c r="F135">
        <v>0</v>
      </c>
      <c r="G135" t="s">
        <v>106</v>
      </c>
      <c r="H135" t="s">
        <v>106</v>
      </c>
      <c r="I135" t="s">
        <v>106</v>
      </c>
      <c r="J135" t="s">
        <v>107</v>
      </c>
      <c r="K135" t="s">
        <v>108</v>
      </c>
      <c r="L135" t="s">
        <v>109</v>
      </c>
      <c r="M135" t="s">
        <v>110</v>
      </c>
      <c r="N135" t="s">
        <v>493</v>
      </c>
      <c r="O135" t="s">
        <v>403</v>
      </c>
      <c r="Q135">
        <v>728</v>
      </c>
      <c r="R135">
        <v>120</v>
      </c>
      <c r="S135">
        <v>240</v>
      </c>
      <c r="T135">
        <v>0</v>
      </c>
      <c r="U135">
        <v>0</v>
      </c>
      <c r="V135">
        <v>0</v>
      </c>
      <c r="W135">
        <v>240</v>
      </c>
      <c r="X135">
        <v>0</v>
      </c>
      <c r="Y135">
        <v>0</v>
      </c>
      <c r="Z135">
        <v>0</v>
      </c>
      <c r="AD135" s="1">
        <v>41541.333333333336</v>
      </c>
      <c r="AE135" s="1">
        <v>41577.708333333336</v>
      </c>
      <c r="AG135" s="1">
        <v>41431.333333333336</v>
      </c>
      <c r="AH135" s="1">
        <v>41465.708333333336</v>
      </c>
      <c r="AI135" s="1">
        <v>41431.333333333336</v>
      </c>
      <c r="AJ135" s="1">
        <v>41465.708333333336</v>
      </c>
      <c r="AK135" s="1">
        <v>41431.333333333336</v>
      </c>
      <c r="AL135" s="1">
        <v>41465.708333333336</v>
      </c>
      <c r="AM135" s="1">
        <v>41541.333333333336</v>
      </c>
      <c r="AN135" s="1">
        <v>41577.708333333336</v>
      </c>
      <c r="AP135" t="s">
        <v>113</v>
      </c>
      <c r="AU135" t="s">
        <v>494</v>
      </c>
      <c r="AY135" t="s">
        <v>106</v>
      </c>
      <c r="AZ135">
        <v>0</v>
      </c>
      <c r="BA135">
        <v>0</v>
      </c>
      <c r="BD135" s="3">
        <v>41321.660416666666</v>
      </c>
      <c r="BE135" s="3">
        <v>41321.663888888892</v>
      </c>
      <c r="BF135" t="s">
        <v>115</v>
      </c>
      <c r="BG135" t="s">
        <v>115</v>
      </c>
      <c r="CH135">
        <v>540</v>
      </c>
      <c r="CI135">
        <v>28860</v>
      </c>
      <c r="CJ135" t="s">
        <v>106</v>
      </c>
      <c r="CK135" t="s">
        <v>106</v>
      </c>
      <c r="CL135" t="s">
        <v>215</v>
      </c>
      <c r="CM135" t="s">
        <v>216</v>
      </c>
      <c r="CO135">
        <v>124292</v>
      </c>
      <c r="CQ135">
        <v>0</v>
      </c>
      <c r="CR135">
        <v>0</v>
      </c>
      <c r="CS135">
        <v>0</v>
      </c>
      <c r="CY135" t="s">
        <v>123</v>
      </c>
      <c r="CZ135" t="s">
        <v>124</v>
      </c>
      <c r="DD135" t="str" cm="1">
        <f t="array" ref="DD135:DE135">TEXT(_xlfn.SEQUENCE(1, DATEDIF(AG135, AH135, "m") + 1, AG135, 30), "YYYY-APMM")</f>
        <v>2013-AP06</v>
      </c>
      <c r="DE135" t="str">
        <v>2013-AP07</v>
      </c>
      <c r="DN135">
        <f t="shared" si="4"/>
        <v>0</v>
      </c>
      <c r="DO135">
        <f t="shared" si="5"/>
        <v>0</v>
      </c>
    </row>
    <row r="136" spans="1:119" x14ac:dyDescent="0.35">
      <c r="A136" t="s">
        <v>105</v>
      </c>
      <c r="B136">
        <v>499421</v>
      </c>
      <c r="C136">
        <v>6359</v>
      </c>
      <c r="D136">
        <v>124293</v>
      </c>
      <c r="E136">
        <v>13662</v>
      </c>
      <c r="F136">
        <v>0</v>
      </c>
      <c r="G136" t="s">
        <v>106</v>
      </c>
      <c r="H136" t="s">
        <v>106</v>
      </c>
      <c r="I136" t="s">
        <v>106</v>
      </c>
      <c r="J136" t="s">
        <v>107</v>
      </c>
      <c r="K136" t="s">
        <v>108</v>
      </c>
      <c r="L136" t="s">
        <v>109</v>
      </c>
      <c r="M136" t="s">
        <v>110</v>
      </c>
      <c r="N136" t="s">
        <v>495</v>
      </c>
      <c r="O136" t="s">
        <v>406</v>
      </c>
      <c r="Q136">
        <v>480</v>
      </c>
      <c r="R136">
        <v>0</v>
      </c>
      <c r="S136">
        <v>240</v>
      </c>
      <c r="T136">
        <v>0</v>
      </c>
      <c r="U136">
        <v>0</v>
      </c>
      <c r="V136">
        <v>0</v>
      </c>
      <c r="W136">
        <v>240</v>
      </c>
      <c r="X136">
        <v>0</v>
      </c>
      <c r="Y136">
        <v>0</v>
      </c>
      <c r="Z136">
        <v>0</v>
      </c>
      <c r="AD136" s="1">
        <v>41557.333333333336</v>
      </c>
      <c r="AE136" s="1">
        <v>41594.708333333336</v>
      </c>
      <c r="AG136" s="1">
        <v>41484.333333333336</v>
      </c>
      <c r="AH136" s="1">
        <v>41521.708333333336</v>
      </c>
      <c r="AI136" s="1">
        <v>41484.333333333336</v>
      </c>
      <c r="AJ136" s="1">
        <v>41521.708333333336</v>
      </c>
      <c r="AK136" s="1">
        <v>41484.333333333336</v>
      </c>
      <c r="AL136" s="1">
        <v>41521.708333333336</v>
      </c>
      <c r="AM136" s="1">
        <v>41557.333333333336</v>
      </c>
      <c r="AN136" s="1">
        <v>41594.708333333336</v>
      </c>
      <c r="AP136" t="s">
        <v>113</v>
      </c>
      <c r="AU136" t="s">
        <v>496</v>
      </c>
      <c r="AY136" t="s">
        <v>106</v>
      </c>
      <c r="AZ136">
        <v>0</v>
      </c>
      <c r="BA136">
        <v>0</v>
      </c>
      <c r="BD136" s="3">
        <v>41321.660416666666</v>
      </c>
      <c r="BE136" s="3">
        <v>41321.663888888892</v>
      </c>
      <c r="BF136" t="s">
        <v>115</v>
      </c>
      <c r="BG136" t="s">
        <v>115</v>
      </c>
      <c r="CH136">
        <v>540</v>
      </c>
      <c r="CI136">
        <v>28860</v>
      </c>
      <c r="CJ136" t="s">
        <v>106</v>
      </c>
      <c r="CK136" t="s">
        <v>106</v>
      </c>
      <c r="CL136" t="s">
        <v>215</v>
      </c>
      <c r="CM136" t="s">
        <v>216</v>
      </c>
      <c r="CO136">
        <v>124292</v>
      </c>
      <c r="CQ136">
        <v>0</v>
      </c>
      <c r="CR136">
        <v>0</v>
      </c>
      <c r="CS136">
        <v>0</v>
      </c>
      <c r="CY136" t="s">
        <v>123</v>
      </c>
      <c r="CZ136" t="s">
        <v>124</v>
      </c>
      <c r="DD136" t="str" cm="1">
        <f t="array" ref="DD136:DE136">TEXT(_xlfn.SEQUENCE(1, DATEDIF(AG136, AH136, "m") + 1, AG136, 30), "YYYY-APMM")</f>
        <v>2013-AP07</v>
      </c>
      <c r="DE136" t="str">
        <v>2013-AP08</v>
      </c>
      <c r="DN136">
        <f t="shared" si="4"/>
        <v>0</v>
      </c>
      <c r="DO136">
        <f t="shared" si="5"/>
        <v>0</v>
      </c>
    </row>
    <row r="137" spans="1:119" x14ac:dyDescent="0.35">
      <c r="A137" t="s">
        <v>105</v>
      </c>
      <c r="B137">
        <v>499422</v>
      </c>
      <c r="C137">
        <v>6359</v>
      </c>
      <c r="D137">
        <v>124294</v>
      </c>
      <c r="E137">
        <v>13662</v>
      </c>
      <c r="F137">
        <v>0</v>
      </c>
      <c r="G137" t="s">
        <v>106</v>
      </c>
      <c r="H137" t="s">
        <v>106</v>
      </c>
      <c r="I137" t="s">
        <v>106</v>
      </c>
      <c r="J137" t="s">
        <v>107</v>
      </c>
      <c r="K137" t="s">
        <v>108</v>
      </c>
      <c r="L137" t="s">
        <v>109</v>
      </c>
      <c r="M137" t="s">
        <v>110</v>
      </c>
      <c r="N137" t="s">
        <v>497</v>
      </c>
      <c r="O137" t="s">
        <v>355</v>
      </c>
      <c r="Q137">
        <v>360</v>
      </c>
      <c r="R137">
        <v>0</v>
      </c>
      <c r="S137">
        <v>120</v>
      </c>
      <c r="T137">
        <v>0</v>
      </c>
      <c r="U137">
        <v>30</v>
      </c>
      <c r="V137">
        <v>30</v>
      </c>
      <c r="W137">
        <v>120</v>
      </c>
      <c r="X137">
        <v>0</v>
      </c>
      <c r="Y137">
        <v>0</v>
      </c>
      <c r="Z137">
        <v>0</v>
      </c>
      <c r="AD137" s="1">
        <v>41431.333333333336</v>
      </c>
      <c r="AE137" s="1">
        <v>41448.708333333336</v>
      </c>
      <c r="AG137" s="1">
        <v>41379.333333333336</v>
      </c>
      <c r="AH137" s="1">
        <v>41395.708333333336</v>
      </c>
      <c r="AI137" s="1">
        <v>41379.333333333336</v>
      </c>
      <c r="AJ137" s="1">
        <v>41395.708333333336</v>
      </c>
      <c r="AK137" s="1">
        <v>41379.333333333336</v>
      </c>
      <c r="AL137" s="1">
        <v>41395.708333333336</v>
      </c>
      <c r="AM137" s="1">
        <v>41431.333333333336</v>
      </c>
      <c r="AN137" s="1">
        <v>41448.708333333336</v>
      </c>
      <c r="AP137" t="s">
        <v>113</v>
      </c>
      <c r="AU137" t="s">
        <v>498</v>
      </c>
      <c r="AY137" t="s">
        <v>106</v>
      </c>
      <c r="AZ137">
        <v>0</v>
      </c>
      <c r="BA137">
        <v>0</v>
      </c>
      <c r="BD137" s="3">
        <v>41321.660416666666</v>
      </c>
      <c r="BE137" s="3">
        <v>41321.678472222222</v>
      </c>
      <c r="BF137" t="s">
        <v>115</v>
      </c>
      <c r="BG137" t="s">
        <v>115</v>
      </c>
      <c r="CH137">
        <v>540</v>
      </c>
      <c r="CI137">
        <v>28850</v>
      </c>
      <c r="CJ137" t="s">
        <v>106</v>
      </c>
      <c r="CK137" t="s">
        <v>106</v>
      </c>
      <c r="CL137" t="s">
        <v>241</v>
      </c>
      <c r="CM137" t="s">
        <v>242</v>
      </c>
      <c r="CO137">
        <v>124292</v>
      </c>
      <c r="CQ137">
        <v>0</v>
      </c>
      <c r="CR137">
        <v>0</v>
      </c>
      <c r="CS137">
        <v>0</v>
      </c>
      <c r="CY137" t="s">
        <v>123</v>
      </c>
      <c r="CZ137" t="s">
        <v>124</v>
      </c>
      <c r="DD137" t="str" cm="1">
        <f t="array" ref="DD137">TEXT(_xlfn.SEQUENCE(1, DATEDIF(AG137, AH137, "m") + 1, AG137, 30), "YYYY-APMM")</f>
        <v>2013-AP04</v>
      </c>
      <c r="DN137">
        <f t="shared" si="4"/>
        <v>30</v>
      </c>
      <c r="DO137">
        <f t="shared" si="5"/>
        <v>0</v>
      </c>
    </row>
    <row r="138" spans="1:119" x14ac:dyDescent="0.35">
      <c r="A138" t="s">
        <v>105</v>
      </c>
      <c r="B138">
        <v>499423</v>
      </c>
      <c r="C138">
        <v>6359</v>
      </c>
      <c r="D138">
        <v>124294</v>
      </c>
      <c r="E138">
        <v>13662</v>
      </c>
      <c r="F138">
        <v>0</v>
      </c>
      <c r="G138" t="s">
        <v>106</v>
      </c>
      <c r="H138" t="s">
        <v>106</v>
      </c>
      <c r="I138" t="s">
        <v>106</v>
      </c>
      <c r="J138" t="s">
        <v>107</v>
      </c>
      <c r="K138" t="s">
        <v>108</v>
      </c>
      <c r="L138" t="s">
        <v>109</v>
      </c>
      <c r="M138" t="s">
        <v>110</v>
      </c>
      <c r="N138" t="s">
        <v>499</v>
      </c>
      <c r="O138" t="s">
        <v>358</v>
      </c>
      <c r="Q138">
        <v>360</v>
      </c>
      <c r="R138">
        <v>0</v>
      </c>
      <c r="S138">
        <v>120</v>
      </c>
      <c r="T138">
        <v>0</v>
      </c>
      <c r="U138">
        <v>30</v>
      </c>
      <c r="V138">
        <v>30</v>
      </c>
      <c r="W138">
        <v>120</v>
      </c>
      <c r="X138">
        <v>0</v>
      </c>
      <c r="Y138">
        <v>0</v>
      </c>
      <c r="Z138">
        <v>0</v>
      </c>
      <c r="AD138" s="1">
        <v>41431.333333333336</v>
      </c>
      <c r="AE138" s="1">
        <v>41448.708333333336</v>
      </c>
      <c r="AG138" s="1">
        <v>41379.333333333336</v>
      </c>
      <c r="AH138" s="1">
        <v>41395.708333333336</v>
      </c>
      <c r="AI138" s="1">
        <v>41379.333333333336</v>
      </c>
      <c r="AJ138" s="1">
        <v>41395.708333333336</v>
      </c>
      <c r="AK138" s="1">
        <v>41379.333333333336</v>
      </c>
      <c r="AL138" s="1">
        <v>41395.708333333336</v>
      </c>
      <c r="AM138" s="1">
        <v>41431.333333333336</v>
      </c>
      <c r="AN138" s="1">
        <v>41448.708333333336</v>
      </c>
      <c r="AP138" t="s">
        <v>113</v>
      </c>
      <c r="AU138" t="s">
        <v>500</v>
      </c>
      <c r="AY138" t="s">
        <v>106</v>
      </c>
      <c r="AZ138">
        <v>0</v>
      </c>
      <c r="BA138">
        <v>0</v>
      </c>
      <c r="BD138" s="3">
        <v>41321.660416666666</v>
      </c>
      <c r="BE138" s="3">
        <v>41321.678472222222</v>
      </c>
      <c r="BF138" t="s">
        <v>115</v>
      </c>
      <c r="BG138" t="s">
        <v>115</v>
      </c>
      <c r="CH138">
        <v>540</v>
      </c>
      <c r="CI138">
        <v>28850</v>
      </c>
      <c r="CJ138" t="s">
        <v>106</v>
      </c>
      <c r="CK138" t="s">
        <v>106</v>
      </c>
      <c r="CL138" t="s">
        <v>241</v>
      </c>
      <c r="CM138" t="s">
        <v>242</v>
      </c>
      <c r="CO138">
        <v>124292</v>
      </c>
      <c r="CQ138">
        <v>0</v>
      </c>
      <c r="CR138">
        <v>0</v>
      </c>
      <c r="CS138">
        <v>0</v>
      </c>
      <c r="CY138" t="s">
        <v>123</v>
      </c>
      <c r="CZ138" t="s">
        <v>124</v>
      </c>
      <c r="DD138" t="str" cm="1">
        <f t="array" ref="DD138">TEXT(_xlfn.SEQUENCE(1, DATEDIF(AG138, AH138, "m") + 1, AG138, 30), "YYYY-APMM")</f>
        <v>2013-AP04</v>
      </c>
      <c r="DN138">
        <f t="shared" si="4"/>
        <v>30</v>
      </c>
      <c r="DO138">
        <f t="shared" si="5"/>
        <v>0</v>
      </c>
    </row>
    <row r="139" spans="1:119" x14ac:dyDescent="0.35">
      <c r="A139" t="s">
        <v>105</v>
      </c>
      <c r="B139">
        <v>499424</v>
      </c>
      <c r="C139">
        <v>6359</v>
      </c>
      <c r="D139">
        <v>124294</v>
      </c>
      <c r="E139">
        <v>13662</v>
      </c>
      <c r="F139">
        <v>0</v>
      </c>
      <c r="G139" t="s">
        <v>106</v>
      </c>
      <c r="H139" t="s">
        <v>106</v>
      </c>
      <c r="I139" t="s">
        <v>106</v>
      </c>
      <c r="J139" t="s">
        <v>107</v>
      </c>
      <c r="K139" t="s">
        <v>108</v>
      </c>
      <c r="L139" t="s">
        <v>109</v>
      </c>
      <c r="M139" t="s">
        <v>110</v>
      </c>
      <c r="N139" t="s">
        <v>501</v>
      </c>
      <c r="O139" t="s">
        <v>361</v>
      </c>
      <c r="Q139">
        <v>360</v>
      </c>
      <c r="R139">
        <v>0</v>
      </c>
      <c r="S139">
        <v>120</v>
      </c>
      <c r="T139">
        <v>0</v>
      </c>
      <c r="U139">
        <v>30</v>
      </c>
      <c r="V139">
        <v>30</v>
      </c>
      <c r="W139">
        <v>120</v>
      </c>
      <c r="X139">
        <v>0</v>
      </c>
      <c r="Y139">
        <v>0</v>
      </c>
      <c r="Z139">
        <v>0</v>
      </c>
      <c r="AD139" s="1">
        <v>41431.333333333336</v>
      </c>
      <c r="AE139" s="1">
        <v>41448.708333333336</v>
      </c>
      <c r="AG139" s="1">
        <v>41379.333333333336</v>
      </c>
      <c r="AH139" s="1">
        <v>41395.708333333336</v>
      </c>
      <c r="AI139" s="1">
        <v>41379.333333333336</v>
      </c>
      <c r="AJ139" s="1">
        <v>41395.708333333336</v>
      </c>
      <c r="AK139" s="1">
        <v>41379.333333333336</v>
      </c>
      <c r="AL139" s="1">
        <v>41395.708333333336</v>
      </c>
      <c r="AM139" s="1">
        <v>41431.333333333336</v>
      </c>
      <c r="AN139" s="1">
        <v>41448.708333333336</v>
      </c>
      <c r="AP139" t="s">
        <v>113</v>
      </c>
      <c r="AU139" t="s">
        <v>502</v>
      </c>
      <c r="AY139" t="s">
        <v>106</v>
      </c>
      <c r="AZ139">
        <v>0</v>
      </c>
      <c r="BA139">
        <v>0</v>
      </c>
      <c r="BD139" s="3">
        <v>41321.660416666666</v>
      </c>
      <c r="BE139" s="3">
        <v>41321.678472222222</v>
      </c>
      <c r="BF139" t="s">
        <v>115</v>
      </c>
      <c r="BG139" t="s">
        <v>115</v>
      </c>
      <c r="CH139">
        <v>540</v>
      </c>
      <c r="CI139">
        <v>28850</v>
      </c>
      <c r="CJ139" t="s">
        <v>106</v>
      </c>
      <c r="CK139" t="s">
        <v>106</v>
      </c>
      <c r="CL139" t="s">
        <v>241</v>
      </c>
      <c r="CM139" t="s">
        <v>242</v>
      </c>
      <c r="CO139">
        <v>124292</v>
      </c>
      <c r="CQ139">
        <v>0</v>
      </c>
      <c r="CR139">
        <v>0</v>
      </c>
      <c r="CS139">
        <v>0</v>
      </c>
      <c r="CY139" t="s">
        <v>123</v>
      </c>
      <c r="CZ139" t="s">
        <v>124</v>
      </c>
      <c r="DD139" t="str" cm="1">
        <f t="array" ref="DD139">TEXT(_xlfn.SEQUENCE(1, DATEDIF(AG139, AH139, "m") + 1, AG139, 30), "YYYY-APMM")</f>
        <v>2013-AP04</v>
      </c>
      <c r="DN139">
        <f t="shared" si="4"/>
        <v>30</v>
      </c>
      <c r="DO139">
        <f t="shared" si="5"/>
        <v>0</v>
      </c>
    </row>
    <row r="140" spans="1:119" x14ac:dyDescent="0.35">
      <c r="A140" t="s">
        <v>105</v>
      </c>
      <c r="B140">
        <v>499425</v>
      </c>
      <c r="C140">
        <v>6359</v>
      </c>
      <c r="D140">
        <v>124294</v>
      </c>
      <c r="E140">
        <v>13662</v>
      </c>
      <c r="F140">
        <v>0</v>
      </c>
      <c r="G140" t="s">
        <v>106</v>
      </c>
      <c r="H140" t="s">
        <v>106</v>
      </c>
      <c r="I140" t="s">
        <v>106</v>
      </c>
      <c r="J140" t="s">
        <v>107</v>
      </c>
      <c r="K140" t="s">
        <v>108</v>
      </c>
      <c r="L140" t="s">
        <v>109</v>
      </c>
      <c r="M140" t="s">
        <v>110</v>
      </c>
      <c r="N140" t="s">
        <v>503</v>
      </c>
      <c r="O140" t="s">
        <v>364</v>
      </c>
      <c r="Q140">
        <v>392</v>
      </c>
      <c r="R140">
        <v>0</v>
      </c>
      <c r="S140">
        <v>120</v>
      </c>
      <c r="T140">
        <v>0</v>
      </c>
      <c r="U140">
        <v>30</v>
      </c>
      <c r="V140">
        <v>30</v>
      </c>
      <c r="W140">
        <v>120</v>
      </c>
      <c r="X140">
        <v>0</v>
      </c>
      <c r="Y140">
        <v>0</v>
      </c>
      <c r="Z140">
        <v>0</v>
      </c>
      <c r="AD140" s="1">
        <v>41471.333333333336</v>
      </c>
      <c r="AE140" s="1">
        <v>41487.708333333336</v>
      </c>
      <c r="AG140" s="1">
        <v>41414.333333333336</v>
      </c>
      <c r="AH140" s="1">
        <v>41430.708333333336</v>
      </c>
      <c r="AI140" s="1">
        <v>41414.333333333336</v>
      </c>
      <c r="AJ140" s="1">
        <v>41430.708333333336</v>
      </c>
      <c r="AK140" s="1">
        <v>41414.333333333336</v>
      </c>
      <c r="AL140" s="1">
        <v>41430.708333333336</v>
      </c>
      <c r="AM140" s="1">
        <v>41471.333333333336</v>
      </c>
      <c r="AN140" s="1">
        <v>41487.708333333336</v>
      </c>
      <c r="AP140" t="s">
        <v>113</v>
      </c>
      <c r="AU140" t="s">
        <v>504</v>
      </c>
      <c r="AY140" t="s">
        <v>106</v>
      </c>
      <c r="AZ140">
        <v>0</v>
      </c>
      <c r="BA140">
        <v>0</v>
      </c>
      <c r="BD140" s="3">
        <v>41321.660416666666</v>
      </c>
      <c r="BE140" s="3">
        <v>41321.663888888892</v>
      </c>
      <c r="BF140" t="s">
        <v>115</v>
      </c>
      <c r="BG140" t="s">
        <v>115</v>
      </c>
      <c r="CH140">
        <v>540</v>
      </c>
      <c r="CI140">
        <v>28850</v>
      </c>
      <c r="CJ140" t="s">
        <v>106</v>
      </c>
      <c r="CK140" t="s">
        <v>106</v>
      </c>
      <c r="CL140" t="s">
        <v>241</v>
      </c>
      <c r="CM140" t="s">
        <v>242</v>
      </c>
      <c r="CO140">
        <v>124292</v>
      </c>
      <c r="CQ140">
        <v>0</v>
      </c>
      <c r="CR140">
        <v>0</v>
      </c>
      <c r="CS140">
        <v>0</v>
      </c>
      <c r="CY140" t="s">
        <v>123</v>
      </c>
      <c r="CZ140" t="s">
        <v>124</v>
      </c>
      <c r="DD140" t="str" cm="1">
        <f t="array" ref="DD140">TEXT(_xlfn.SEQUENCE(1, DATEDIF(AG140, AH140, "m") + 1, AG140, 30), "YYYY-APMM")</f>
        <v>2013-AP05</v>
      </c>
      <c r="DN140">
        <f t="shared" si="4"/>
        <v>30</v>
      </c>
      <c r="DO140">
        <f t="shared" si="5"/>
        <v>0</v>
      </c>
    </row>
    <row r="141" spans="1:119" x14ac:dyDescent="0.35">
      <c r="A141" t="s">
        <v>105</v>
      </c>
      <c r="B141">
        <v>499426</v>
      </c>
      <c r="C141">
        <v>6359</v>
      </c>
      <c r="D141">
        <v>124294</v>
      </c>
      <c r="E141">
        <v>13662</v>
      </c>
      <c r="F141">
        <v>0</v>
      </c>
      <c r="G141" t="s">
        <v>106</v>
      </c>
      <c r="H141" t="s">
        <v>106</v>
      </c>
      <c r="I141" t="s">
        <v>106</v>
      </c>
      <c r="J141" t="s">
        <v>107</v>
      </c>
      <c r="K141" t="s">
        <v>108</v>
      </c>
      <c r="L141" t="s">
        <v>109</v>
      </c>
      <c r="M141" t="s">
        <v>110</v>
      </c>
      <c r="N141" t="s">
        <v>505</v>
      </c>
      <c r="O141" t="s">
        <v>367</v>
      </c>
      <c r="Q141">
        <v>392</v>
      </c>
      <c r="R141">
        <v>0</v>
      </c>
      <c r="S141">
        <v>120</v>
      </c>
      <c r="T141">
        <v>0</v>
      </c>
      <c r="U141">
        <v>30</v>
      </c>
      <c r="V141">
        <v>30</v>
      </c>
      <c r="W141">
        <v>120</v>
      </c>
      <c r="X141">
        <v>0</v>
      </c>
      <c r="Y141">
        <v>0</v>
      </c>
      <c r="Z141">
        <v>0</v>
      </c>
      <c r="AD141" s="1">
        <v>41454.333333333336</v>
      </c>
      <c r="AE141" s="1">
        <v>41470.708333333336</v>
      </c>
      <c r="AG141" s="1">
        <v>41396.333333333336</v>
      </c>
      <c r="AH141" s="1">
        <v>41413.708333333336</v>
      </c>
      <c r="AI141" s="1">
        <v>41396.333333333336</v>
      </c>
      <c r="AJ141" s="1">
        <v>41413.708333333336</v>
      </c>
      <c r="AK141" s="1">
        <v>41396.333333333336</v>
      </c>
      <c r="AL141" s="1">
        <v>41413.708333333336</v>
      </c>
      <c r="AM141" s="1">
        <v>41454.333333333336</v>
      </c>
      <c r="AN141" s="1">
        <v>41470.708333333336</v>
      </c>
      <c r="AP141" t="s">
        <v>113</v>
      </c>
      <c r="AU141" t="s">
        <v>506</v>
      </c>
      <c r="AY141" t="s">
        <v>106</v>
      </c>
      <c r="AZ141">
        <v>0</v>
      </c>
      <c r="BA141">
        <v>0</v>
      </c>
      <c r="BD141" s="3">
        <v>41321.660416666666</v>
      </c>
      <c r="BE141" s="3">
        <v>41321.663888888892</v>
      </c>
      <c r="BF141" t="s">
        <v>115</v>
      </c>
      <c r="BG141" t="s">
        <v>115</v>
      </c>
      <c r="CH141">
        <v>540</v>
      </c>
      <c r="CI141">
        <v>28850</v>
      </c>
      <c r="CJ141" t="s">
        <v>106</v>
      </c>
      <c r="CK141" t="s">
        <v>106</v>
      </c>
      <c r="CL141" t="s">
        <v>241</v>
      </c>
      <c r="CM141" t="s">
        <v>242</v>
      </c>
      <c r="CO141">
        <v>124292</v>
      </c>
      <c r="CQ141">
        <v>0</v>
      </c>
      <c r="CR141">
        <v>0</v>
      </c>
      <c r="CS141">
        <v>0</v>
      </c>
      <c r="CY141" t="s">
        <v>123</v>
      </c>
      <c r="CZ141" t="s">
        <v>124</v>
      </c>
      <c r="DD141" t="str" cm="1">
        <f t="array" ref="DD141">TEXT(_xlfn.SEQUENCE(1, DATEDIF(AG141, AH141, "m") + 1, AG141, 30), "YYYY-APMM")</f>
        <v>2013-AP05</v>
      </c>
      <c r="DN141">
        <f t="shared" si="4"/>
        <v>30</v>
      </c>
      <c r="DO141">
        <f t="shared" si="5"/>
        <v>0</v>
      </c>
    </row>
    <row r="142" spans="1:119" x14ac:dyDescent="0.35">
      <c r="A142" t="s">
        <v>105</v>
      </c>
      <c r="B142">
        <v>499427</v>
      </c>
      <c r="C142">
        <v>6359</v>
      </c>
      <c r="D142">
        <v>124294</v>
      </c>
      <c r="E142">
        <v>13662</v>
      </c>
      <c r="F142">
        <v>0</v>
      </c>
      <c r="G142" t="s">
        <v>106</v>
      </c>
      <c r="H142" t="s">
        <v>106</v>
      </c>
      <c r="I142" t="s">
        <v>106</v>
      </c>
      <c r="J142" t="s">
        <v>107</v>
      </c>
      <c r="K142" t="s">
        <v>108</v>
      </c>
      <c r="L142" t="s">
        <v>109</v>
      </c>
      <c r="M142" t="s">
        <v>110</v>
      </c>
      <c r="N142" t="s">
        <v>507</v>
      </c>
      <c r="O142" t="s">
        <v>370</v>
      </c>
      <c r="Q142">
        <v>392</v>
      </c>
      <c r="R142">
        <v>0</v>
      </c>
      <c r="S142">
        <v>120</v>
      </c>
      <c r="T142">
        <v>0</v>
      </c>
      <c r="U142">
        <v>30</v>
      </c>
      <c r="V142">
        <v>30</v>
      </c>
      <c r="W142">
        <v>120</v>
      </c>
      <c r="X142">
        <v>0</v>
      </c>
      <c r="Y142">
        <v>0</v>
      </c>
      <c r="Z142">
        <v>0</v>
      </c>
      <c r="AD142" s="1">
        <v>41479.333333333336</v>
      </c>
      <c r="AE142" s="1">
        <v>41499.708333333336</v>
      </c>
      <c r="AG142" s="1">
        <v>41422.333333333336</v>
      </c>
      <c r="AH142" s="1">
        <v>41438.708333333336</v>
      </c>
      <c r="AI142" s="1">
        <v>41422.333333333336</v>
      </c>
      <c r="AJ142" s="1">
        <v>41438.708333333336</v>
      </c>
      <c r="AK142" s="1">
        <v>41422.333333333336</v>
      </c>
      <c r="AL142" s="1">
        <v>41438.708333333336</v>
      </c>
      <c r="AM142" s="1">
        <v>41479.333333333336</v>
      </c>
      <c r="AN142" s="1">
        <v>41499.708333333336</v>
      </c>
      <c r="AP142" t="s">
        <v>113</v>
      </c>
      <c r="AU142" t="s">
        <v>508</v>
      </c>
      <c r="AY142" t="s">
        <v>106</v>
      </c>
      <c r="AZ142">
        <v>0</v>
      </c>
      <c r="BA142">
        <v>0</v>
      </c>
      <c r="BD142" s="3">
        <v>41321.660416666666</v>
      </c>
      <c r="BE142" s="3">
        <v>41321.663888888892</v>
      </c>
      <c r="BF142" t="s">
        <v>115</v>
      </c>
      <c r="BG142" t="s">
        <v>115</v>
      </c>
      <c r="CH142">
        <v>540</v>
      </c>
      <c r="CI142">
        <v>28850</v>
      </c>
      <c r="CJ142" t="s">
        <v>106</v>
      </c>
      <c r="CK142" t="s">
        <v>106</v>
      </c>
      <c r="CL142" t="s">
        <v>241</v>
      </c>
      <c r="CM142" t="s">
        <v>242</v>
      </c>
      <c r="CO142">
        <v>124292</v>
      </c>
      <c r="CQ142">
        <v>0</v>
      </c>
      <c r="CR142">
        <v>0</v>
      </c>
      <c r="CS142">
        <v>0</v>
      </c>
      <c r="CY142" t="s">
        <v>123</v>
      </c>
      <c r="CZ142" t="s">
        <v>124</v>
      </c>
      <c r="DD142" t="str" cm="1">
        <f t="array" ref="DD142">TEXT(_xlfn.SEQUENCE(1, DATEDIF(AG142, AH142, "m") + 1, AG142, 30), "YYYY-APMM")</f>
        <v>2013-AP05</v>
      </c>
      <c r="DN142">
        <f t="shared" si="4"/>
        <v>30</v>
      </c>
      <c r="DO142">
        <f t="shared" si="5"/>
        <v>0</v>
      </c>
    </row>
    <row r="143" spans="1:119" x14ac:dyDescent="0.35">
      <c r="A143" t="s">
        <v>105</v>
      </c>
      <c r="B143">
        <v>499428</v>
      </c>
      <c r="C143">
        <v>6359</v>
      </c>
      <c r="D143">
        <v>124294</v>
      </c>
      <c r="E143">
        <v>13662</v>
      </c>
      <c r="F143">
        <v>0</v>
      </c>
      <c r="G143" t="s">
        <v>106</v>
      </c>
      <c r="H143" t="s">
        <v>106</v>
      </c>
      <c r="I143" t="s">
        <v>106</v>
      </c>
      <c r="J143" t="s">
        <v>107</v>
      </c>
      <c r="K143" t="s">
        <v>108</v>
      </c>
      <c r="L143" t="s">
        <v>109</v>
      </c>
      <c r="M143" t="s">
        <v>110</v>
      </c>
      <c r="N143" t="s">
        <v>509</v>
      </c>
      <c r="O143" t="s">
        <v>373</v>
      </c>
      <c r="Q143">
        <v>392</v>
      </c>
      <c r="R143">
        <v>0</v>
      </c>
      <c r="S143">
        <v>120</v>
      </c>
      <c r="T143">
        <v>0</v>
      </c>
      <c r="U143">
        <v>30</v>
      </c>
      <c r="V143">
        <v>30</v>
      </c>
      <c r="W143">
        <v>120</v>
      </c>
      <c r="X143">
        <v>0</v>
      </c>
      <c r="Y143">
        <v>0</v>
      </c>
      <c r="Z143">
        <v>0</v>
      </c>
      <c r="AD143" s="1">
        <v>41471.333333333336</v>
      </c>
      <c r="AE143" s="1">
        <v>41487.708333333336</v>
      </c>
      <c r="AG143" s="1">
        <v>41414.333333333336</v>
      </c>
      <c r="AH143" s="1">
        <v>41430.708333333336</v>
      </c>
      <c r="AI143" s="1">
        <v>41414.333333333336</v>
      </c>
      <c r="AJ143" s="1">
        <v>41430.708333333336</v>
      </c>
      <c r="AK143" s="1">
        <v>41414.333333333336</v>
      </c>
      <c r="AL143" s="1">
        <v>41430.708333333336</v>
      </c>
      <c r="AM143" s="1">
        <v>41471.333333333336</v>
      </c>
      <c r="AN143" s="1">
        <v>41487.708333333336</v>
      </c>
      <c r="AP143" t="s">
        <v>113</v>
      </c>
      <c r="AU143" t="s">
        <v>510</v>
      </c>
      <c r="AY143" t="s">
        <v>106</v>
      </c>
      <c r="AZ143">
        <v>0</v>
      </c>
      <c r="BA143">
        <v>0</v>
      </c>
      <c r="BD143" s="3">
        <v>41321.660416666666</v>
      </c>
      <c r="BE143" s="3">
        <v>41321.663888888892</v>
      </c>
      <c r="BF143" t="s">
        <v>115</v>
      </c>
      <c r="BG143" t="s">
        <v>115</v>
      </c>
      <c r="CH143">
        <v>540</v>
      </c>
      <c r="CI143">
        <v>28850</v>
      </c>
      <c r="CJ143" t="s">
        <v>106</v>
      </c>
      <c r="CK143" t="s">
        <v>106</v>
      </c>
      <c r="CL143" t="s">
        <v>241</v>
      </c>
      <c r="CM143" t="s">
        <v>242</v>
      </c>
      <c r="CO143">
        <v>124292</v>
      </c>
      <c r="CQ143">
        <v>0</v>
      </c>
      <c r="CR143">
        <v>0</v>
      </c>
      <c r="CS143">
        <v>0</v>
      </c>
      <c r="CY143" t="s">
        <v>123</v>
      </c>
      <c r="CZ143" t="s">
        <v>124</v>
      </c>
      <c r="DD143" t="str" cm="1">
        <f t="array" ref="DD143">TEXT(_xlfn.SEQUENCE(1, DATEDIF(AG143, AH143, "m") + 1, AG143, 30), "YYYY-APMM")</f>
        <v>2013-AP05</v>
      </c>
      <c r="DN143">
        <f t="shared" si="4"/>
        <v>30</v>
      </c>
      <c r="DO143">
        <f t="shared" si="5"/>
        <v>0</v>
      </c>
    </row>
    <row r="144" spans="1:119" x14ac:dyDescent="0.35">
      <c r="A144" t="s">
        <v>105</v>
      </c>
      <c r="B144">
        <v>499429</v>
      </c>
      <c r="C144">
        <v>6359</v>
      </c>
      <c r="D144">
        <v>124294</v>
      </c>
      <c r="E144">
        <v>13662</v>
      </c>
      <c r="F144">
        <v>0</v>
      </c>
      <c r="G144" t="s">
        <v>106</v>
      </c>
      <c r="H144" t="s">
        <v>106</v>
      </c>
      <c r="I144" t="s">
        <v>106</v>
      </c>
      <c r="J144" t="s">
        <v>107</v>
      </c>
      <c r="K144" t="s">
        <v>108</v>
      </c>
      <c r="L144" t="s">
        <v>109</v>
      </c>
      <c r="M144" t="s">
        <v>110</v>
      </c>
      <c r="N144" t="s">
        <v>511</v>
      </c>
      <c r="O144" t="s">
        <v>376</v>
      </c>
      <c r="Q144">
        <v>392</v>
      </c>
      <c r="R144">
        <v>0</v>
      </c>
      <c r="S144">
        <v>120</v>
      </c>
      <c r="T144">
        <v>0</v>
      </c>
      <c r="U144">
        <v>30</v>
      </c>
      <c r="V144">
        <v>30</v>
      </c>
      <c r="W144">
        <v>120</v>
      </c>
      <c r="X144">
        <v>0</v>
      </c>
      <c r="Y144">
        <v>0</v>
      </c>
      <c r="Z144">
        <v>0</v>
      </c>
      <c r="AD144" s="1">
        <v>41471.333333333336</v>
      </c>
      <c r="AE144" s="1">
        <v>41487.708333333336</v>
      </c>
      <c r="AG144" s="1">
        <v>41414.333333333336</v>
      </c>
      <c r="AH144" s="1">
        <v>41430.708333333336</v>
      </c>
      <c r="AI144" s="1">
        <v>41414.333333333336</v>
      </c>
      <c r="AJ144" s="1">
        <v>41430.708333333336</v>
      </c>
      <c r="AK144" s="1">
        <v>41414.333333333336</v>
      </c>
      <c r="AL144" s="1">
        <v>41430.708333333336</v>
      </c>
      <c r="AM144" s="1">
        <v>41471.333333333336</v>
      </c>
      <c r="AN144" s="1">
        <v>41487.708333333336</v>
      </c>
      <c r="AP144" t="s">
        <v>113</v>
      </c>
      <c r="AU144" t="s">
        <v>512</v>
      </c>
      <c r="AY144" t="s">
        <v>106</v>
      </c>
      <c r="AZ144">
        <v>0</v>
      </c>
      <c r="BA144">
        <v>0</v>
      </c>
      <c r="BD144" s="3">
        <v>41321.660416666666</v>
      </c>
      <c r="BE144" s="3">
        <v>41321.663888888892</v>
      </c>
      <c r="BF144" t="s">
        <v>115</v>
      </c>
      <c r="BG144" t="s">
        <v>115</v>
      </c>
      <c r="CH144">
        <v>540</v>
      </c>
      <c r="CI144">
        <v>28850</v>
      </c>
      <c r="CJ144" t="s">
        <v>106</v>
      </c>
      <c r="CK144" t="s">
        <v>106</v>
      </c>
      <c r="CL144" t="s">
        <v>241</v>
      </c>
      <c r="CM144" t="s">
        <v>242</v>
      </c>
      <c r="CO144">
        <v>124292</v>
      </c>
      <c r="CQ144">
        <v>0</v>
      </c>
      <c r="CR144">
        <v>0</v>
      </c>
      <c r="CS144">
        <v>0</v>
      </c>
      <c r="CY144" t="s">
        <v>123</v>
      </c>
      <c r="CZ144" t="s">
        <v>124</v>
      </c>
      <c r="DD144" t="str" cm="1">
        <f t="array" ref="DD144">TEXT(_xlfn.SEQUENCE(1, DATEDIF(AG144, AH144, "m") + 1, AG144, 30), "YYYY-APMM")</f>
        <v>2013-AP05</v>
      </c>
      <c r="DN144">
        <f t="shared" si="4"/>
        <v>30</v>
      </c>
      <c r="DO144">
        <f t="shared" si="5"/>
        <v>0</v>
      </c>
    </row>
    <row r="145" spans="1:119" x14ac:dyDescent="0.35">
      <c r="A145" t="s">
        <v>105</v>
      </c>
      <c r="B145">
        <v>499430</v>
      </c>
      <c r="C145">
        <v>6359</v>
      </c>
      <c r="D145">
        <v>124294</v>
      </c>
      <c r="E145">
        <v>13662</v>
      </c>
      <c r="F145">
        <v>0</v>
      </c>
      <c r="G145" t="s">
        <v>106</v>
      </c>
      <c r="H145" t="s">
        <v>106</v>
      </c>
      <c r="I145" t="s">
        <v>106</v>
      </c>
      <c r="J145" t="s">
        <v>107</v>
      </c>
      <c r="K145" t="s">
        <v>108</v>
      </c>
      <c r="L145" t="s">
        <v>109</v>
      </c>
      <c r="M145" t="s">
        <v>110</v>
      </c>
      <c r="N145" t="s">
        <v>513</v>
      </c>
      <c r="O145" t="s">
        <v>379</v>
      </c>
      <c r="Q145">
        <v>392</v>
      </c>
      <c r="R145">
        <v>0</v>
      </c>
      <c r="S145">
        <v>120</v>
      </c>
      <c r="T145">
        <v>0</v>
      </c>
      <c r="U145">
        <v>30</v>
      </c>
      <c r="V145">
        <v>30</v>
      </c>
      <c r="W145">
        <v>120</v>
      </c>
      <c r="X145">
        <v>0</v>
      </c>
      <c r="Y145">
        <v>0</v>
      </c>
      <c r="Z145">
        <v>0</v>
      </c>
      <c r="AD145" s="1">
        <v>41479.333333333336</v>
      </c>
      <c r="AE145" s="1">
        <v>41499.708333333336</v>
      </c>
      <c r="AG145" s="1">
        <v>41422.333333333336</v>
      </c>
      <c r="AH145" s="1">
        <v>41438.708333333336</v>
      </c>
      <c r="AI145" s="1">
        <v>41422.333333333336</v>
      </c>
      <c r="AJ145" s="1">
        <v>41438.708333333336</v>
      </c>
      <c r="AK145" s="1">
        <v>41422.333333333336</v>
      </c>
      <c r="AL145" s="1">
        <v>41438.708333333336</v>
      </c>
      <c r="AM145" s="1">
        <v>41479.333333333336</v>
      </c>
      <c r="AN145" s="1">
        <v>41499.708333333336</v>
      </c>
      <c r="AP145" t="s">
        <v>113</v>
      </c>
      <c r="AU145" t="s">
        <v>514</v>
      </c>
      <c r="AY145" t="s">
        <v>106</v>
      </c>
      <c r="AZ145">
        <v>0</v>
      </c>
      <c r="BA145">
        <v>0</v>
      </c>
      <c r="BD145" s="3">
        <v>41321.660416666666</v>
      </c>
      <c r="BE145" s="3">
        <v>41321.663888888892</v>
      </c>
      <c r="BF145" t="s">
        <v>115</v>
      </c>
      <c r="BG145" t="s">
        <v>115</v>
      </c>
      <c r="CH145">
        <v>540</v>
      </c>
      <c r="CI145">
        <v>28850</v>
      </c>
      <c r="CJ145" t="s">
        <v>106</v>
      </c>
      <c r="CK145" t="s">
        <v>106</v>
      </c>
      <c r="CL145" t="s">
        <v>241</v>
      </c>
      <c r="CM145" t="s">
        <v>242</v>
      </c>
      <c r="CO145">
        <v>124292</v>
      </c>
      <c r="CQ145">
        <v>0</v>
      </c>
      <c r="CR145">
        <v>0</v>
      </c>
      <c r="CS145">
        <v>0</v>
      </c>
      <c r="CY145" t="s">
        <v>123</v>
      </c>
      <c r="CZ145" t="s">
        <v>124</v>
      </c>
      <c r="DD145" t="str" cm="1">
        <f t="array" ref="DD145">TEXT(_xlfn.SEQUENCE(1, DATEDIF(AG145, AH145, "m") + 1, AG145, 30), "YYYY-APMM")</f>
        <v>2013-AP05</v>
      </c>
      <c r="DN145">
        <f t="shared" si="4"/>
        <v>30</v>
      </c>
      <c r="DO145">
        <f t="shared" si="5"/>
        <v>0</v>
      </c>
    </row>
    <row r="146" spans="1:119" x14ac:dyDescent="0.35">
      <c r="A146" t="s">
        <v>105</v>
      </c>
      <c r="B146">
        <v>499431</v>
      </c>
      <c r="C146">
        <v>6359</v>
      </c>
      <c r="D146">
        <v>124294</v>
      </c>
      <c r="E146">
        <v>13662</v>
      </c>
      <c r="F146">
        <v>0</v>
      </c>
      <c r="G146" t="s">
        <v>106</v>
      </c>
      <c r="H146" t="s">
        <v>106</v>
      </c>
      <c r="I146" t="s">
        <v>106</v>
      </c>
      <c r="J146" t="s">
        <v>107</v>
      </c>
      <c r="K146" t="s">
        <v>108</v>
      </c>
      <c r="L146" t="s">
        <v>109</v>
      </c>
      <c r="M146" t="s">
        <v>110</v>
      </c>
      <c r="N146" t="s">
        <v>515</v>
      </c>
      <c r="O146" t="s">
        <v>382</v>
      </c>
      <c r="Q146">
        <v>392</v>
      </c>
      <c r="R146">
        <v>0</v>
      </c>
      <c r="S146">
        <v>120</v>
      </c>
      <c r="T146">
        <v>0</v>
      </c>
      <c r="U146">
        <v>30</v>
      </c>
      <c r="V146">
        <v>30</v>
      </c>
      <c r="W146">
        <v>120</v>
      </c>
      <c r="X146">
        <v>0</v>
      </c>
      <c r="Y146">
        <v>0</v>
      </c>
      <c r="Z146">
        <v>0</v>
      </c>
      <c r="AD146" s="1">
        <v>41479.333333333336</v>
      </c>
      <c r="AE146" s="1">
        <v>41499.708333333336</v>
      </c>
      <c r="AG146" s="1">
        <v>41422.333333333336</v>
      </c>
      <c r="AH146" s="1">
        <v>41438.708333333336</v>
      </c>
      <c r="AI146" s="1">
        <v>41422.333333333336</v>
      </c>
      <c r="AJ146" s="1">
        <v>41438.708333333336</v>
      </c>
      <c r="AK146" s="1">
        <v>41422.333333333336</v>
      </c>
      <c r="AL146" s="1">
        <v>41438.708333333336</v>
      </c>
      <c r="AM146" s="1">
        <v>41479.333333333336</v>
      </c>
      <c r="AN146" s="1">
        <v>41499.708333333336</v>
      </c>
      <c r="AP146" t="s">
        <v>113</v>
      </c>
      <c r="AU146" t="s">
        <v>516</v>
      </c>
      <c r="AY146" t="s">
        <v>106</v>
      </c>
      <c r="AZ146">
        <v>0</v>
      </c>
      <c r="BA146">
        <v>0</v>
      </c>
      <c r="BD146" s="3">
        <v>41321.660416666666</v>
      </c>
      <c r="BE146" s="3">
        <v>41321.663888888892</v>
      </c>
      <c r="BF146" t="s">
        <v>115</v>
      </c>
      <c r="BG146" t="s">
        <v>115</v>
      </c>
      <c r="CH146">
        <v>540</v>
      </c>
      <c r="CI146">
        <v>28850</v>
      </c>
      <c r="CJ146" t="s">
        <v>106</v>
      </c>
      <c r="CK146" t="s">
        <v>106</v>
      </c>
      <c r="CL146" t="s">
        <v>241</v>
      </c>
      <c r="CM146" t="s">
        <v>242</v>
      </c>
      <c r="CO146">
        <v>124292</v>
      </c>
      <c r="CQ146">
        <v>0</v>
      </c>
      <c r="CR146">
        <v>0</v>
      </c>
      <c r="CS146">
        <v>0</v>
      </c>
      <c r="CY146" t="s">
        <v>123</v>
      </c>
      <c r="CZ146" t="s">
        <v>124</v>
      </c>
      <c r="DD146" t="str" cm="1">
        <f t="array" ref="DD146">TEXT(_xlfn.SEQUENCE(1, DATEDIF(AG146, AH146, "m") + 1, AG146, 30), "YYYY-APMM")</f>
        <v>2013-AP05</v>
      </c>
      <c r="DN146">
        <f t="shared" si="4"/>
        <v>30</v>
      </c>
      <c r="DO146">
        <f t="shared" si="5"/>
        <v>0</v>
      </c>
    </row>
    <row r="147" spans="1:119" x14ac:dyDescent="0.35">
      <c r="A147" t="s">
        <v>105</v>
      </c>
      <c r="B147">
        <v>499432</v>
      </c>
      <c r="C147">
        <v>6359</v>
      </c>
      <c r="D147">
        <v>124294</v>
      </c>
      <c r="E147">
        <v>13662</v>
      </c>
      <c r="F147">
        <v>0</v>
      </c>
      <c r="G147" t="s">
        <v>106</v>
      </c>
      <c r="H147" t="s">
        <v>106</v>
      </c>
      <c r="I147" t="s">
        <v>106</v>
      </c>
      <c r="J147" t="s">
        <v>107</v>
      </c>
      <c r="K147" t="s">
        <v>108</v>
      </c>
      <c r="L147" t="s">
        <v>109</v>
      </c>
      <c r="M147" t="s">
        <v>110</v>
      </c>
      <c r="N147" t="s">
        <v>517</v>
      </c>
      <c r="O147" t="s">
        <v>518</v>
      </c>
      <c r="Q147">
        <v>480</v>
      </c>
      <c r="R147">
        <v>0</v>
      </c>
      <c r="S147">
        <v>120</v>
      </c>
      <c r="T147">
        <v>0</v>
      </c>
      <c r="U147">
        <v>30</v>
      </c>
      <c r="V147">
        <v>30</v>
      </c>
      <c r="W147">
        <v>120</v>
      </c>
      <c r="X147">
        <v>0</v>
      </c>
      <c r="Y147">
        <v>0</v>
      </c>
      <c r="Z147">
        <v>0</v>
      </c>
      <c r="AD147" s="1">
        <v>41513.333333333336</v>
      </c>
      <c r="AE147" s="1">
        <v>41529.708333333336</v>
      </c>
      <c r="AG147" s="1">
        <v>41440.333333333336</v>
      </c>
      <c r="AH147" s="1">
        <v>41456.708333333336</v>
      </c>
      <c r="AI147" s="1">
        <v>41440.333333333336</v>
      </c>
      <c r="AJ147" s="1">
        <v>41456.708333333336</v>
      </c>
      <c r="AK147" s="1">
        <v>41440.333333333336</v>
      </c>
      <c r="AL147" s="1">
        <v>41456.708333333336</v>
      </c>
      <c r="AM147" s="1">
        <v>41513.333333333336</v>
      </c>
      <c r="AN147" s="1">
        <v>41529.708333333336</v>
      </c>
      <c r="AP147" t="s">
        <v>113</v>
      </c>
      <c r="AU147" t="s">
        <v>519</v>
      </c>
      <c r="AY147" t="s">
        <v>106</v>
      </c>
      <c r="AZ147">
        <v>0</v>
      </c>
      <c r="BA147">
        <v>0</v>
      </c>
      <c r="BD147" s="3">
        <v>41321.660416666666</v>
      </c>
      <c r="BE147" s="3">
        <v>41321.663888888892</v>
      </c>
      <c r="BF147" t="s">
        <v>115</v>
      </c>
      <c r="BG147" t="s">
        <v>115</v>
      </c>
      <c r="CH147">
        <v>540</v>
      </c>
      <c r="CI147">
        <v>28850</v>
      </c>
      <c r="CJ147" t="s">
        <v>106</v>
      </c>
      <c r="CK147" t="s">
        <v>106</v>
      </c>
      <c r="CL147" t="s">
        <v>241</v>
      </c>
      <c r="CM147" t="s">
        <v>242</v>
      </c>
      <c r="CO147">
        <v>124292</v>
      </c>
      <c r="CQ147">
        <v>0</v>
      </c>
      <c r="CR147">
        <v>0</v>
      </c>
      <c r="CS147">
        <v>0</v>
      </c>
      <c r="CY147" t="s">
        <v>123</v>
      </c>
      <c r="CZ147" t="s">
        <v>124</v>
      </c>
      <c r="DD147" t="str" cm="1">
        <f t="array" ref="DD147">TEXT(_xlfn.SEQUENCE(1, DATEDIF(AG147, AH147, "m") + 1, AG147, 30), "YYYY-APMM")</f>
        <v>2013-AP06</v>
      </c>
      <c r="DN147">
        <f t="shared" si="4"/>
        <v>30</v>
      </c>
      <c r="DO147">
        <f t="shared" si="5"/>
        <v>0</v>
      </c>
    </row>
    <row r="148" spans="1:119" x14ac:dyDescent="0.35">
      <c r="A148" t="s">
        <v>105</v>
      </c>
      <c r="B148">
        <v>499433</v>
      </c>
      <c r="C148">
        <v>6359</v>
      </c>
      <c r="D148">
        <v>124294</v>
      </c>
      <c r="E148">
        <v>13662</v>
      </c>
      <c r="F148">
        <v>0</v>
      </c>
      <c r="G148" t="s">
        <v>106</v>
      </c>
      <c r="H148" t="s">
        <v>106</v>
      </c>
      <c r="I148" t="s">
        <v>106</v>
      </c>
      <c r="J148" t="s">
        <v>107</v>
      </c>
      <c r="K148" t="s">
        <v>108</v>
      </c>
      <c r="L148" t="s">
        <v>109</v>
      </c>
      <c r="M148" t="s">
        <v>110</v>
      </c>
      <c r="N148" t="s">
        <v>520</v>
      </c>
      <c r="O148" t="s">
        <v>385</v>
      </c>
      <c r="Q148">
        <v>600</v>
      </c>
      <c r="R148">
        <v>120</v>
      </c>
      <c r="S148">
        <v>120</v>
      </c>
      <c r="T148">
        <v>0</v>
      </c>
      <c r="U148">
        <v>30</v>
      </c>
      <c r="V148">
        <v>30</v>
      </c>
      <c r="W148">
        <v>120</v>
      </c>
      <c r="X148">
        <v>0</v>
      </c>
      <c r="Y148">
        <v>0</v>
      </c>
      <c r="Z148">
        <v>0</v>
      </c>
      <c r="AD148" s="1">
        <v>41548.333333333336</v>
      </c>
      <c r="AE148" s="1">
        <v>41567.708333333336</v>
      </c>
      <c r="AG148" s="1">
        <v>41457.333333333336</v>
      </c>
      <c r="AH148" s="1">
        <v>41473.708333333336</v>
      </c>
      <c r="AI148" s="1">
        <v>41457.333333333336</v>
      </c>
      <c r="AJ148" s="1">
        <v>41473.708333333336</v>
      </c>
      <c r="AK148" s="1">
        <v>41457.333333333336</v>
      </c>
      <c r="AL148" s="1">
        <v>41473.708333333336</v>
      </c>
      <c r="AM148" s="1">
        <v>41548.333333333336</v>
      </c>
      <c r="AN148" s="1">
        <v>41567.708333333336</v>
      </c>
      <c r="AP148" t="s">
        <v>113</v>
      </c>
      <c r="AU148" t="s">
        <v>521</v>
      </c>
      <c r="AY148" t="s">
        <v>106</v>
      </c>
      <c r="AZ148">
        <v>0</v>
      </c>
      <c r="BA148">
        <v>0</v>
      </c>
      <c r="BD148" s="3">
        <v>41321.660416666666</v>
      </c>
      <c r="BE148" s="3">
        <v>41321.663888888892</v>
      </c>
      <c r="BF148" t="s">
        <v>115</v>
      </c>
      <c r="BG148" t="s">
        <v>115</v>
      </c>
      <c r="CH148">
        <v>540</v>
      </c>
      <c r="CI148">
        <v>28850</v>
      </c>
      <c r="CJ148" t="s">
        <v>106</v>
      </c>
      <c r="CK148" t="s">
        <v>106</v>
      </c>
      <c r="CL148" t="s">
        <v>241</v>
      </c>
      <c r="CM148" t="s">
        <v>242</v>
      </c>
      <c r="CO148">
        <v>124292</v>
      </c>
      <c r="CQ148">
        <v>0</v>
      </c>
      <c r="CR148">
        <v>0</v>
      </c>
      <c r="CS148">
        <v>0</v>
      </c>
      <c r="CY148" t="s">
        <v>123</v>
      </c>
      <c r="CZ148" t="s">
        <v>124</v>
      </c>
      <c r="DD148" t="str" cm="1">
        <f t="array" ref="DD148">TEXT(_xlfn.SEQUENCE(1, DATEDIF(AG148, AH148, "m") + 1, AG148, 30), "YYYY-APMM")</f>
        <v>2013-AP07</v>
      </c>
      <c r="DN148">
        <f t="shared" si="4"/>
        <v>30</v>
      </c>
      <c r="DO148">
        <f t="shared" si="5"/>
        <v>0</v>
      </c>
    </row>
    <row r="149" spans="1:119" x14ac:dyDescent="0.35">
      <c r="A149" t="s">
        <v>105</v>
      </c>
      <c r="B149">
        <v>499434</v>
      </c>
      <c r="C149">
        <v>6359</v>
      </c>
      <c r="D149">
        <v>124294</v>
      </c>
      <c r="E149">
        <v>13662</v>
      </c>
      <c r="F149">
        <v>0</v>
      </c>
      <c r="G149" t="s">
        <v>106</v>
      </c>
      <c r="H149" t="s">
        <v>106</v>
      </c>
      <c r="I149" t="s">
        <v>106</v>
      </c>
      <c r="J149" t="s">
        <v>107</v>
      </c>
      <c r="K149" t="s">
        <v>108</v>
      </c>
      <c r="L149" t="s">
        <v>109</v>
      </c>
      <c r="M149" t="s">
        <v>110</v>
      </c>
      <c r="N149" t="s">
        <v>522</v>
      </c>
      <c r="O149" t="s">
        <v>523</v>
      </c>
      <c r="Q149">
        <v>2296</v>
      </c>
      <c r="R149">
        <v>120</v>
      </c>
      <c r="S149">
        <v>120</v>
      </c>
      <c r="T149">
        <v>0</v>
      </c>
      <c r="U149">
        <v>30</v>
      </c>
      <c r="V149">
        <v>30</v>
      </c>
      <c r="W149">
        <v>120</v>
      </c>
      <c r="X149">
        <v>0</v>
      </c>
      <c r="Y149">
        <v>0</v>
      </c>
      <c r="Z149">
        <v>0</v>
      </c>
      <c r="AD149" s="1">
        <v>41800.333333333336</v>
      </c>
      <c r="AE149" s="1">
        <v>41816.708333333336</v>
      </c>
      <c r="AG149" s="1">
        <v>41457.333333333336</v>
      </c>
      <c r="AH149" s="1">
        <v>41473.708333333336</v>
      </c>
      <c r="AI149" s="1">
        <v>41457.333333333336</v>
      </c>
      <c r="AJ149" s="1">
        <v>41473.708333333336</v>
      </c>
      <c r="AK149" s="1">
        <v>41457.333333333336</v>
      </c>
      <c r="AL149" s="1">
        <v>41473.708333333336</v>
      </c>
      <c r="AM149" s="1">
        <v>41800.333333333336</v>
      </c>
      <c r="AN149" s="1">
        <v>41816.708333333336</v>
      </c>
      <c r="AP149" t="s">
        <v>113</v>
      </c>
      <c r="AU149" t="s">
        <v>524</v>
      </c>
      <c r="AY149" t="s">
        <v>106</v>
      </c>
      <c r="AZ149">
        <v>0</v>
      </c>
      <c r="BA149">
        <v>0</v>
      </c>
      <c r="BD149" s="3">
        <v>41321.660416666666</v>
      </c>
      <c r="BE149" s="3">
        <v>41321.663888888892</v>
      </c>
      <c r="BF149" t="s">
        <v>115</v>
      </c>
      <c r="BG149" t="s">
        <v>115</v>
      </c>
      <c r="CH149">
        <v>540</v>
      </c>
      <c r="CI149">
        <v>28850</v>
      </c>
      <c r="CJ149" t="s">
        <v>106</v>
      </c>
      <c r="CK149" t="s">
        <v>106</v>
      </c>
      <c r="CL149" t="s">
        <v>241</v>
      </c>
      <c r="CM149" t="s">
        <v>242</v>
      </c>
      <c r="CO149">
        <v>124292</v>
      </c>
      <c r="CQ149">
        <v>0</v>
      </c>
      <c r="CR149">
        <v>0</v>
      </c>
      <c r="CS149">
        <v>0</v>
      </c>
      <c r="CY149" t="s">
        <v>123</v>
      </c>
      <c r="CZ149" t="s">
        <v>124</v>
      </c>
      <c r="DD149" t="str" cm="1">
        <f t="array" ref="DD149">TEXT(_xlfn.SEQUENCE(1, DATEDIF(AG149, AH149, "m") + 1, AG149, 30), "YYYY-APMM")</f>
        <v>2013-AP07</v>
      </c>
      <c r="DN149">
        <f t="shared" si="4"/>
        <v>30</v>
      </c>
      <c r="DO149">
        <f t="shared" si="5"/>
        <v>0</v>
      </c>
    </row>
    <row r="150" spans="1:119" x14ac:dyDescent="0.35">
      <c r="A150" t="s">
        <v>105</v>
      </c>
      <c r="B150">
        <v>499435</v>
      </c>
      <c r="C150">
        <v>6359</v>
      </c>
      <c r="D150">
        <v>124294</v>
      </c>
      <c r="E150">
        <v>13662</v>
      </c>
      <c r="F150">
        <v>0</v>
      </c>
      <c r="G150" t="s">
        <v>106</v>
      </c>
      <c r="H150" t="s">
        <v>106</v>
      </c>
      <c r="I150" t="s">
        <v>106</v>
      </c>
      <c r="J150" t="s">
        <v>107</v>
      </c>
      <c r="K150" t="s">
        <v>108</v>
      </c>
      <c r="L150" t="s">
        <v>109</v>
      </c>
      <c r="M150" t="s">
        <v>110</v>
      </c>
      <c r="N150" t="s">
        <v>525</v>
      </c>
      <c r="O150" t="s">
        <v>349</v>
      </c>
      <c r="Q150">
        <v>392</v>
      </c>
      <c r="R150">
        <v>0</v>
      </c>
      <c r="S150">
        <v>120</v>
      </c>
      <c r="T150">
        <v>0</v>
      </c>
      <c r="U150">
        <v>30</v>
      </c>
      <c r="V150">
        <v>30</v>
      </c>
      <c r="W150">
        <v>120</v>
      </c>
      <c r="X150">
        <v>0</v>
      </c>
      <c r="Y150">
        <v>0</v>
      </c>
      <c r="Z150">
        <v>0</v>
      </c>
      <c r="AD150" s="1">
        <v>41454.333333333336</v>
      </c>
      <c r="AE150" s="1">
        <v>41470.708333333336</v>
      </c>
      <c r="AG150" s="1">
        <v>41396.333333333336</v>
      </c>
      <c r="AH150" s="1">
        <v>41413.708333333336</v>
      </c>
      <c r="AI150" s="1">
        <v>41396.333333333336</v>
      </c>
      <c r="AJ150" s="1">
        <v>41413.708333333336</v>
      </c>
      <c r="AK150" s="1">
        <v>41396.333333333336</v>
      </c>
      <c r="AL150" s="1">
        <v>41413.708333333336</v>
      </c>
      <c r="AM150" s="1">
        <v>41454.333333333336</v>
      </c>
      <c r="AN150" s="1">
        <v>41470.708333333336</v>
      </c>
      <c r="AP150" t="s">
        <v>113</v>
      </c>
      <c r="AU150" t="s">
        <v>526</v>
      </c>
      <c r="AY150" t="s">
        <v>106</v>
      </c>
      <c r="AZ150">
        <v>0</v>
      </c>
      <c r="BA150">
        <v>0</v>
      </c>
      <c r="BD150" s="3">
        <v>41321.660416666666</v>
      </c>
      <c r="BE150" s="3">
        <v>41321.663888888892</v>
      </c>
      <c r="BF150" t="s">
        <v>115</v>
      </c>
      <c r="BG150" t="s">
        <v>115</v>
      </c>
      <c r="CH150">
        <v>540</v>
      </c>
      <c r="CI150">
        <v>28850</v>
      </c>
      <c r="CJ150" t="s">
        <v>106</v>
      </c>
      <c r="CK150" t="s">
        <v>106</v>
      </c>
      <c r="CL150" t="s">
        <v>241</v>
      </c>
      <c r="CM150" t="s">
        <v>242</v>
      </c>
      <c r="CO150">
        <v>124292</v>
      </c>
      <c r="CQ150">
        <v>0</v>
      </c>
      <c r="CR150">
        <v>0</v>
      </c>
      <c r="CS150">
        <v>0</v>
      </c>
      <c r="CY150" t="s">
        <v>123</v>
      </c>
      <c r="CZ150" t="s">
        <v>124</v>
      </c>
      <c r="DD150" t="str" cm="1">
        <f t="array" ref="DD150">TEXT(_xlfn.SEQUENCE(1, DATEDIF(AG150, AH150, "m") + 1, AG150, 30), "YYYY-APMM")</f>
        <v>2013-AP05</v>
      </c>
      <c r="DN150">
        <f t="shared" si="4"/>
        <v>30</v>
      </c>
      <c r="DO150">
        <f t="shared" si="5"/>
        <v>0</v>
      </c>
    </row>
    <row r="151" spans="1:119" x14ac:dyDescent="0.35">
      <c r="A151" t="s">
        <v>105</v>
      </c>
      <c r="B151">
        <v>499436</v>
      </c>
      <c r="C151">
        <v>6359</v>
      </c>
      <c r="D151">
        <v>124294</v>
      </c>
      <c r="E151">
        <v>13662</v>
      </c>
      <c r="F151">
        <v>0</v>
      </c>
      <c r="G151" t="s">
        <v>106</v>
      </c>
      <c r="H151" t="s">
        <v>106</v>
      </c>
      <c r="I151" t="s">
        <v>106</v>
      </c>
      <c r="J151" t="s">
        <v>107</v>
      </c>
      <c r="K151" t="s">
        <v>108</v>
      </c>
      <c r="L151" t="s">
        <v>109</v>
      </c>
      <c r="M151" t="s">
        <v>110</v>
      </c>
      <c r="N151" t="s">
        <v>527</v>
      </c>
      <c r="O151" t="s">
        <v>352</v>
      </c>
      <c r="Q151">
        <v>392</v>
      </c>
      <c r="R151">
        <v>0</v>
      </c>
      <c r="S151">
        <v>120</v>
      </c>
      <c r="T151">
        <v>0</v>
      </c>
      <c r="U151">
        <v>30</v>
      </c>
      <c r="V151">
        <v>30</v>
      </c>
      <c r="W151">
        <v>120</v>
      </c>
      <c r="X151">
        <v>0</v>
      </c>
      <c r="Y151">
        <v>0</v>
      </c>
      <c r="Z151">
        <v>0</v>
      </c>
      <c r="AD151" s="1">
        <v>41454.333333333336</v>
      </c>
      <c r="AE151" s="1">
        <v>41470.708333333336</v>
      </c>
      <c r="AG151" s="1">
        <v>41396.333333333336</v>
      </c>
      <c r="AH151" s="1">
        <v>41413.708333333336</v>
      </c>
      <c r="AI151" s="1">
        <v>41396.333333333336</v>
      </c>
      <c r="AJ151" s="1">
        <v>41413.708333333336</v>
      </c>
      <c r="AK151" s="1">
        <v>41396.333333333336</v>
      </c>
      <c r="AL151" s="1">
        <v>41413.708333333336</v>
      </c>
      <c r="AM151" s="1">
        <v>41454.333333333336</v>
      </c>
      <c r="AN151" s="1">
        <v>41470.708333333336</v>
      </c>
      <c r="AP151" t="s">
        <v>113</v>
      </c>
      <c r="AU151" t="s">
        <v>528</v>
      </c>
      <c r="AY151" t="s">
        <v>106</v>
      </c>
      <c r="AZ151">
        <v>0</v>
      </c>
      <c r="BA151">
        <v>0</v>
      </c>
      <c r="BD151" s="3">
        <v>41321.660416666666</v>
      </c>
      <c r="BE151" s="3">
        <v>41321.663888888892</v>
      </c>
      <c r="BF151" t="s">
        <v>115</v>
      </c>
      <c r="BG151" t="s">
        <v>115</v>
      </c>
      <c r="CH151">
        <v>540</v>
      </c>
      <c r="CI151">
        <v>28850</v>
      </c>
      <c r="CJ151" t="s">
        <v>106</v>
      </c>
      <c r="CK151" t="s">
        <v>106</v>
      </c>
      <c r="CL151" t="s">
        <v>241</v>
      </c>
      <c r="CM151" t="s">
        <v>242</v>
      </c>
      <c r="CO151">
        <v>124292</v>
      </c>
      <c r="CQ151">
        <v>0</v>
      </c>
      <c r="CR151">
        <v>0</v>
      </c>
      <c r="CS151">
        <v>0</v>
      </c>
      <c r="CY151" t="s">
        <v>123</v>
      </c>
      <c r="CZ151" t="s">
        <v>124</v>
      </c>
      <c r="DD151" t="str" cm="1">
        <f t="array" ref="DD151">TEXT(_xlfn.SEQUENCE(1, DATEDIF(AG151, AH151, "m") + 1, AG151, 30), "YYYY-APMM")</f>
        <v>2013-AP05</v>
      </c>
      <c r="DN151">
        <f t="shared" si="4"/>
        <v>30</v>
      </c>
      <c r="DO151">
        <f t="shared" si="5"/>
        <v>0</v>
      </c>
    </row>
    <row r="152" spans="1:119" x14ac:dyDescent="0.35">
      <c r="A152" t="s">
        <v>105</v>
      </c>
      <c r="B152">
        <v>499437</v>
      </c>
      <c r="C152">
        <v>6359</v>
      </c>
      <c r="D152">
        <v>124296</v>
      </c>
      <c r="E152">
        <v>13662</v>
      </c>
      <c r="F152">
        <v>0</v>
      </c>
      <c r="G152" t="s">
        <v>106</v>
      </c>
      <c r="H152" t="s">
        <v>106</v>
      </c>
      <c r="I152" t="s">
        <v>106</v>
      </c>
      <c r="J152" t="s">
        <v>107</v>
      </c>
      <c r="K152" t="s">
        <v>108</v>
      </c>
      <c r="L152" t="s">
        <v>109</v>
      </c>
      <c r="M152" t="s">
        <v>110</v>
      </c>
      <c r="N152" t="s">
        <v>529</v>
      </c>
      <c r="O152" t="s">
        <v>221</v>
      </c>
      <c r="Q152">
        <v>736</v>
      </c>
      <c r="R152">
        <v>80</v>
      </c>
      <c r="S152">
        <v>240</v>
      </c>
      <c r="T152">
        <v>0</v>
      </c>
      <c r="U152">
        <v>0</v>
      </c>
      <c r="V152">
        <v>0</v>
      </c>
      <c r="W152">
        <v>240</v>
      </c>
      <c r="X152">
        <v>0</v>
      </c>
      <c r="Y152">
        <v>0</v>
      </c>
      <c r="Z152">
        <v>0</v>
      </c>
      <c r="AD152" s="1">
        <v>41429.333333333336</v>
      </c>
      <c r="AE152" s="1">
        <v>41463.708333333336</v>
      </c>
      <c r="AG152" s="1">
        <v>41322.333333333336</v>
      </c>
      <c r="AH152" s="1">
        <v>41356.708333333336</v>
      </c>
      <c r="AI152" s="1">
        <v>41322.333333333336</v>
      </c>
      <c r="AJ152" s="1">
        <v>41356.708333333336</v>
      </c>
      <c r="AK152" s="1">
        <v>41322.333333333336</v>
      </c>
      <c r="AL152" s="1">
        <v>41356.708333333336</v>
      </c>
      <c r="AM152" s="1">
        <v>41429.333333333336</v>
      </c>
      <c r="AN152" s="1">
        <v>41463.708333333336</v>
      </c>
      <c r="AP152" t="s">
        <v>113</v>
      </c>
      <c r="AU152" t="s">
        <v>530</v>
      </c>
      <c r="AY152" t="s">
        <v>106</v>
      </c>
      <c r="AZ152">
        <v>0</v>
      </c>
      <c r="BA152">
        <v>0</v>
      </c>
      <c r="BD152" s="3">
        <v>41321.660416666666</v>
      </c>
      <c r="BE152" s="3">
        <v>41321.663888888892</v>
      </c>
      <c r="BF152" t="s">
        <v>115</v>
      </c>
      <c r="BG152" t="s">
        <v>115</v>
      </c>
      <c r="CH152">
        <v>540</v>
      </c>
      <c r="CI152">
        <v>28770</v>
      </c>
      <c r="CJ152" t="s">
        <v>106</v>
      </c>
      <c r="CK152" t="s">
        <v>106</v>
      </c>
      <c r="CL152" t="s">
        <v>215</v>
      </c>
      <c r="CM152" t="s">
        <v>216</v>
      </c>
      <c r="CO152">
        <v>124295</v>
      </c>
      <c r="CQ152">
        <v>0</v>
      </c>
      <c r="CR152">
        <v>0</v>
      </c>
      <c r="CS152">
        <v>0</v>
      </c>
      <c r="CY152" t="s">
        <v>123</v>
      </c>
      <c r="CZ152" t="s">
        <v>124</v>
      </c>
      <c r="DD152" t="str" cm="1">
        <f t="array" ref="DD152:DE152">TEXT(_xlfn.SEQUENCE(1, DATEDIF(AG152, AH152, "m") + 1, AG152, 30), "YYYY-APMM")</f>
        <v>2013-AP02</v>
      </c>
      <c r="DE152" t="str">
        <v>2013-AP03</v>
      </c>
      <c r="DN152">
        <f t="shared" si="4"/>
        <v>0</v>
      </c>
      <c r="DO152">
        <f t="shared" si="5"/>
        <v>0</v>
      </c>
    </row>
    <row r="153" spans="1:119" x14ac:dyDescent="0.35">
      <c r="A153" t="s">
        <v>105</v>
      </c>
      <c r="B153">
        <v>499438</v>
      </c>
      <c r="C153">
        <v>6359</v>
      </c>
      <c r="D153">
        <v>124296</v>
      </c>
      <c r="E153">
        <v>13662</v>
      </c>
      <c r="F153">
        <v>0</v>
      </c>
      <c r="G153" t="s">
        <v>106</v>
      </c>
      <c r="H153" t="s">
        <v>106</v>
      </c>
      <c r="I153" t="s">
        <v>106</v>
      </c>
      <c r="J153" t="s">
        <v>107</v>
      </c>
      <c r="K153" t="s">
        <v>108</v>
      </c>
      <c r="L153" t="s">
        <v>109</v>
      </c>
      <c r="M153" t="s">
        <v>110</v>
      </c>
      <c r="N153" t="s">
        <v>531</v>
      </c>
      <c r="O153" t="s">
        <v>532</v>
      </c>
      <c r="Q153">
        <v>496</v>
      </c>
      <c r="R153">
        <v>48</v>
      </c>
      <c r="S153">
        <v>240</v>
      </c>
      <c r="T153">
        <v>0</v>
      </c>
      <c r="U153">
        <v>0</v>
      </c>
      <c r="V153">
        <v>0</v>
      </c>
      <c r="W153">
        <v>240</v>
      </c>
      <c r="X153">
        <v>0</v>
      </c>
      <c r="Y153">
        <v>0</v>
      </c>
      <c r="Z153">
        <v>0</v>
      </c>
      <c r="AD153" s="1">
        <v>41407.333333333336</v>
      </c>
      <c r="AE153" s="1">
        <v>41441.708333333336</v>
      </c>
      <c r="AG153" s="1">
        <v>41335.333333333336</v>
      </c>
      <c r="AH153" s="1">
        <v>41368.708333333336</v>
      </c>
      <c r="AI153" s="1">
        <v>41335.333333333336</v>
      </c>
      <c r="AJ153" s="1">
        <v>41368.708333333336</v>
      </c>
      <c r="AK153" s="1">
        <v>41335.333333333336</v>
      </c>
      <c r="AL153" s="1">
        <v>41368.708333333336</v>
      </c>
      <c r="AM153" s="1">
        <v>41407.333333333336</v>
      </c>
      <c r="AN153" s="1">
        <v>41441.708333333336</v>
      </c>
      <c r="AP153" t="s">
        <v>113</v>
      </c>
      <c r="AU153" t="s">
        <v>533</v>
      </c>
      <c r="AY153" t="s">
        <v>106</v>
      </c>
      <c r="AZ153">
        <v>0</v>
      </c>
      <c r="BA153">
        <v>0</v>
      </c>
      <c r="BD153" s="3">
        <v>41321.660416666666</v>
      </c>
      <c r="BE153" s="3">
        <v>41321.663888888892</v>
      </c>
      <c r="BF153" t="s">
        <v>115</v>
      </c>
      <c r="BG153" t="s">
        <v>115</v>
      </c>
      <c r="CH153">
        <v>540</v>
      </c>
      <c r="CI153">
        <v>28770</v>
      </c>
      <c r="CJ153" t="s">
        <v>106</v>
      </c>
      <c r="CK153" t="s">
        <v>106</v>
      </c>
      <c r="CL153" t="s">
        <v>215</v>
      </c>
      <c r="CM153" t="s">
        <v>216</v>
      </c>
      <c r="CO153">
        <v>124295</v>
      </c>
      <c r="CQ153">
        <v>0</v>
      </c>
      <c r="CR153">
        <v>0</v>
      </c>
      <c r="CS153">
        <v>0</v>
      </c>
      <c r="CY153" t="s">
        <v>123</v>
      </c>
      <c r="CZ153" t="s">
        <v>124</v>
      </c>
      <c r="DD153" t="str" cm="1">
        <f t="array" ref="DD153:DE153">TEXT(_xlfn.SEQUENCE(1, DATEDIF(AG153, AH153, "m") + 1, AG153, 30), "YYYY-APMM")</f>
        <v>2013-AP03</v>
      </c>
      <c r="DE153" t="str">
        <v>2013-AP04</v>
      </c>
      <c r="DN153">
        <f t="shared" si="4"/>
        <v>0</v>
      </c>
      <c r="DO153">
        <f t="shared" si="5"/>
        <v>0</v>
      </c>
    </row>
    <row r="154" spans="1:119" x14ac:dyDescent="0.35">
      <c r="A154" t="s">
        <v>105</v>
      </c>
      <c r="B154">
        <v>499439</v>
      </c>
      <c r="C154">
        <v>6359</v>
      </c>
      <c r="D154">
        <v>124296</v>
      </c>
      <c r="E154">
        <v>13662</v>
      </c>
      <c r="F154">
        <v>0</v>
      </c>
      <c r="G154" t="s">
        <v>106</v>
      </c>
      <c r="H154" t="s">
        <v>106</v>
      </c>
      <c r="I154" t="s">
        <v>106</v>
      </c>
      <c r="J154" t="s">
        <v>107</v>
      </c>
      <c r="K154" t="s">
        <v>108</v>
      </c>
      <c r="L154" t="s">
        <v>109</v>
      </c>
      <c r="M154" t="s">
        <v>110</v>
      </c>
      <c r="N154" t="s">
        <v>534</v>
      </c>
      <c r="O154" t="s">
        <v>224</v>
      </c>
      <c r="Q154">
        <v>440</v>
      </c>
      <c r="R154">
        <v>0</v>
      </c>
      <c r="S154">
        <v>240</v>
      </c>
      <c r="T154">
        <v>0</v>
      </c>
      <c r="U154">
        <v>0</v>
      </c>
      <c r="V154">
        <v>0</v>
      </c>
      <c r="W154">
        <v>240</v>
      </c>
      <c r="X154">
        <v>0</v>
      </c>
      <c r="Y154">
        <v>0</v>
      </c>
      <c r="Z154">
        <v>0</v>
      </c>
      <c r="AD154" s="1">
        <v>41407.333333333336</v>
      </c>
      <c r="AE154" s="1">
        <v>41441.708333333336</v>
      </c>
      <c r="AG154" s="1">
        <v>41343.333333333336</v>
      </c>
      <c r="AH154" s="1">
        <v>41377.708333333336</v>
      </c>
      <c r="AI154" s="1">
        <v>41343.333333333336</v>
      </c>
      <c r="AJ154" s="1">
        <v>41377.708333333336</v>
      </c>
      <c r="AK154" s="1">
        <v>41343.333333333336</v>
      </c>
      <c r="AL154" s="1">
        <v>41377.708333333336</v>
      </c>
      <c r="AM154" s="1">
        <v>41407.333333333336</v>
      </c>
      <c r="AN154" s="1">
        <v>41441.708333333336</v>
      </c>
      <c r="AP154" t="s">
        <v>113</v>
      </c>
      <c r="AU154" t="s">
        <v>535</v>
      </c>
      <c r="AY154" t="s">
        <v>106</v>
      </c>
      <c r="AZ154">
        <v>0</v>
      </c>
      <c r="BA154">
        <v>0</v>
      </c>
      <c r="BD154" s="3">
        <v>41321.660416666666</v>
      </c>
      <c r="BE154" s="3">
        <v>41321.663888888892</v>
      </c>
      <c r="BF154" t="s">
        <v>115</v>
      </c>
      <c r="BG154" t="s">
        <v>115</v>
      </c>
      <c r="CH154">
        <v>540</v>
      </c>
      <c r="CI154">
        <v>28770</v>
      </c>
      <c r="CJ154" t="s">
        <v>106</v>
      </c>
      <c r="CK154" t="s">
        <v>106</v>
      </c>
      <c r="CL154" t="s">
        <v>215</v>
      </c>
      <c r="CM154" t="s">
        <v>216</v>
      </c>
      <c r="CO154">
        <v>124295</v>
      </c>
      <c r="CQ154">
        <v>0</v>
      </c>
      <c r="CR154">
        <v>0</v>
      </c>
      <c r="CS154">
        <v>0</v>
      </c>
      <c r="CY154" t="s">
        <v>123</v>
      </c>
      <c r="CZ154" t="s">
        <v>124</v>
      </c>
      <c r="DD154" t="str" cm="1">
        <f t="array" ref="DD154:DE154">TEXT(_xlfn.SEQUENCE(1, DATEDIF(AG154, AH154, "m") + 1, AG154, 30), "YYYY-APMM")</f>
        <v>2013-AP03</v>
      </c>
      <c r="DE154" t="str">
        <v>2013-AP04</v>
      </c>
      <c r="DN154">
        <f t="shared" si="4"/>
        <v>0</v>
      </c>
      <c r="DO154">
        <f t="shared" si="5"/>
        <v>0</v>
      </c>
    </row>
    <row r="155" spans="1:119" x14ac:dyDescent="0.35">
      <c r="A155" t="s">
        <v>105</v>
      </c>
      <c r="B155">
        <v>499440</v>
      </c>
      <c r="C155">
        <v>6359</v>
      </c>
      <c r="D155">
        <v>124296</v>
      </c>
      <c r="E155">
        <v>13662</v>
      </c>
      <c r="F155">
        <v>0</v>
      </c>
      <c r="G155" t="s">
        <v>106</v>
      </c>
      <c r="H155" t="s">
        <v>106</v>
      </c>
      <c r="I155" t="s">
        <v>106</v>
      </c>
      <c r="J155" t="s">
        <v>107</v>
      </c>
      <c r="K155" t="s">
        <v>108</v>
      </c>
      <c r="L155" t="s">
        <v>109</v>
      </c>
      <c r="M155" t="s">
        <v>110</v>
      </c>
      <c r="N155" t="s">
        <v>536</v>
      </c>
      <c r="O155" t="s">
        <v>227</v>
      </c>
      <c r="Q155">
        <v>384</v>
      </c>
      <c r="R155">
        <v>48</v>
      </c>
      <c r="S155">
        <v>240</v>
      </c>
      <c r="T155">
        <v>0</v>
      </c>
      <c r="U155">
        <v>0</v>
      </c>
      <c r="V155">
        <v>0</v>
      </c>
      <c r="W155">
        <v>240</v>
      </c>
      <c r="X155">
        <v>0</v>
      </c>
      <c r="Y155">
        <v>0</v>
      </c>
      <c r="Z155">
        <v>0</v>
      </c>
      <c r="AD155" s="1">
        <v>41408.333333333336</v>
      </c>
      <c r="AE155" s="1">
        <v>41442.708333333336</v>
      </c>
      <c r="AG155" s="1">
        <v>41352.333333333336</v>
      </c>
      <c r="AH155" s="1">
        <v>41386.708333333336</v>
      </c>
      <c r="AI155" s="1">
        <v>41352.333333333336</v>
      </c>
      <c r="AJ155" s="1">
        <v>41386.708333333336</v>
      </c>
      <c r="AK155" s="1">
        <v>41352.333333333336</v>
      </c>
      <c r="AL155" s="1">
        <v>41386.708333333336</v>
      </c>
      <c r="AM155" s="1">
        <v>41408.333333333336</v>
      </c>
      <c r="AN155" s="1">
        <v>41442.708333333336</v>
      </c>
      <c r="AP155" t="s">
        <v>113</v>
      </c>
      <c r="AU155" t="s">
        <v>537</v>
      </c>
      <c r="AY155" t="s">
        <v>106</v>
      </c>
      <c r="AZ155">
        <v>0</v>
      </c>
      <c r="BA155">
        <v>0</v>
      </c>
      <c r="BD155" s="3">
        <v>41321.660416666666</v>
      </c>
      <c r="BE155" s="3">
        <v>41321.663888888892</v>
      </c>
      <c r="BF155" t="s">
        <v>115</v>
      </c>
      <c r="BG155" t="s">
        <v>115</v>
      </c>
      <c r="CH155">
        <v>540</v>
      </c>
      <c r="CI155">
        <v>28770</v>
      </c>
      <c r="CJ155" t="s">
        <v>106</v>
      </c>
      <c r="CK155" t="s">
        <v>106</v>
      </c>
      <c r="CL155" t="s">
        <v>215</v>
      </c>
      <c r="CM155" t="s">
        <v>216</v>
      </c>
      <c r="CO155">
        <v>124295</v>
      </c>
      <c r="CQ155">
        <v>0</v>
      </c>
      <c r="CR155">
        <v>0</v>
      </c>
      <c r="CS155">
        <v>0</v>
      </c>
      <c r="CY155" t="s">
        <v>123</v>
      </c>
      <c r="CZ155" t="s">
        <v>124</v>
      </c>
      <c r="DD155" t="str" cm="1">
        <f t="array" ref="DD155:DE155">TEXT(_xlfn.SEQUENCE(1, DATEDIF(AG155, AH155, "m") + 1, AG155, 30), "YYYY-APMM")</f>
        <v>2013-AP03</v>
      </c>
      <c r="DE155" t="str">
        <v>2013-AP04</v>
      </c>
      <c r="DN155">
        <f t="shared" si="4"/>
        <v>0</v>
      </c>
      <c r="DO155">
        <f t="shared" si="5"/>
        <v>0</v>
      </c>
    </row>
    <row r="156" spans="1:119" x14ac:dyDescent="0.35">
      <c r="A156" t="s">
        <v>105</v>
      </c>
      <c r="B156">
        <v>499441</v>
      </c>
      <c r="C156">
        <v>6359</v>
      </c>
      <c r="D156">
        <v>124296</v>
      </c>
      <c r="E156">
        <v>13662</v>
      </c>
      <c r="F156">
        <v>0</v>
      </c>
      <c r="G156" t="s">
        <v>106</v>
      </c>
      <c r="H156" t="s">
        <v>106</v>
      </c>
      <c r="I156" t="s">
        <v>106</v>
      </c>
      <c r="J156" t="s">
        <v>107</v>
      </c>
      <c r="K156" t="s">
        <v>108</v>
      </c>
      <c r="L156" t="s">
        <v>109</v>
      </c>
      <c r="M156" t="s">
        <v>110</v>
      </c>
      <c r="N156" t="s">
        <v>538</v>
      </c>
      <c r="O156" t="s">
        <v>230</v>
      </c>
      <c r="Q156">
        <v>456</v>
      </c>
      <c r="R156">
        <v>48</v>
      </c>
      <c r="S156">
        <v>240</v>
      </c>
      <c r="T156">
        <v>0</v>
      </c>
      <c r="U156">
        <v>0</v>
      </c>
      <c r="V156">
        <v>0</v>
      </c>
      <c r="W156">
        <v>240</v>
      </c>
      <c r="X156">
        <v>0</v>
      </c>
      <c r="Y156">
        <v>0</v>
      </c>
      <c r="Z156">
        <v>0</v>
      </c>
      <c r="AD156" s="1">
        <v>41419.333333333336</v>
      </c>
      <c r="AE156" s="1">
        <v>41452.708333333336</v>
      </c>
      <c r="AG156" s="1">
        <v>41352.333333333336</v>
      </c>
      <c r="AH156" s="1">
        <v>41386.708333333336</v>
      </c>
      <c r="AI156" s="1">
        <v>41352.333333333336</v>
      </c>
      <c r="AJ156" s="1">
        <v>41386.708333333336</v>
      </c>
      <c r="AK156" s="1">
        <v>41352.333333333336</v>
      </c>
      <c r="AL156" s="1">
        <v>41386.708333333336</v>
      </c>
      <c r="AM156" s="1">
        <v>41419.333333333336</v>
      </c>
      <c r="AN156" s="1">
        <v>41452.708333333336</v>
      </c>
      <c r="AP156" t="s">
        <v>113</v>
      </c>
      <c r="AU156" t="s">
        <v>539</v>
      </c>
      <c r="AY156" t="s">
        <v>106</v>
      </c>
      <c r="AZ156">
        <v>0</v>
      </c>
      <c r="BA156">
        <v>0</v>
      </c>
      <c r="BD156" s="3">
        <v>41321.660416666666</v>
      </c>
      <c r="BE156" s="3">
        <v>41321.663888888892</v>
      </c>
      <c r="BF156" t="s">
        <v>115</v>
      </c>
      <c r="BG156" t="s">
        <v>115</v>
      </c>
      <c r="CH156">
        <v>540</v>
      </c>
      <c r="CI156">
        <v>28770</v>
      </c>
      <c r="CJ156" t="s">
        <v>106</v>
      </c>
      <c r="CK156" t="s">
        <v>106</v>
      </c>
      <c r="CL156" t="s">
        <v>215</v>
      </c>
      <c r="CM156" t="s">
        <v>216</v>
      </c>
      <c r="CO156">
        <v>124295</v>
      </c>
      <c r="CQ156">
        <v>0</v>
      </c>
      <c r="CR156">
        <v>0</v>
      </c>
      <c r="CS156">
        <v>0</v>
      </c>
      <c r="CY156" t="s">
        <v>123</v>
      </c>
      <c r="CZ156" t="s">
        <v>124</v>
      </c>
      <c r="DD156" t="str" cm="1">
        <f t="array" ref="DD156:DE156">TEXT(_xlfn.SEQUENCE(1, DATEDIF(AG156, AH156, "m") + 1, AG156, 30), "YYYY-APMM")</f>
        <v>2013-AP03</v>
      </c>
      <c r="DE156" t="str">
        <v>2013-AP04</v>
      </c>
      <c r="DN156">
        <f t="shared" si="4"/>
        <v>0</v>
      </c>
      <c r="DO156">
        <f t="shared" si="5"/>
        <v>0</v>
      </c>
    </row>
    <row r="157" spans="1:119" x14ac:dyDescent="0.35">
      <c r="A157" t="s">
        <v>105</v>
      </c>
      <c r="B157">
        <v>499442</v>
      </c>
      <c r="C157">
        <v>6359</v>
      </c>
      <c r="D157">
        <v>124296</v>
      </c>
      <c r="E157">
        <v>13662</v>
      </c>
      <c r="F157">
        <v>0</v>
      </c>
      <c r="G157" t="s">
        <v>106</v>
      </c>
      <c r="H157" t="s">
        <v>106</v>
      </c>
      <c r="I157" t="s">
        <v>106</v>
      </c>
      <c r="J157" t="s">
        <v>107</v>
      </c>
      <c r="K157" t="s">
        <v>108</v>
      </c>
      <c r="L157" t="s">
        <v>109</v>
      </c>
      <c r="M157" t="s">
        <v>110</v>
      </c>
      <c r="N157" t="s">
        <v>540</v>
      </c>
      <c r="O157" t="s">
        <v>233</v>
      </c>
      <c r="Q157">
        <v>704</v>
      </c>
      <c r="R157">
        <v>48</v>
      </c>
      <c r="S157">
        <v>240</v>
      </c>
      <c r="T157">
        <v>0</v>
      </c>
      <c r="U157">
        <v>0</v>
      </c>
      <c r="V157">
        <v>0</v>
      </c>
      <c r="W157">
        <v>240</v>
      </c>
      <c r="X157">
        <v>0</v>
      </c>
      <c r="Y157">
        <v>0</v>
      </c>
      <c r="Z157">
        <v>0</v>
      </c>
      <c r="AD157" s="1">
        <v>41455.333333333336</v>
      </c>
      <c r="AE157" s="1">
        <v>41489.708333333336</v>
      </c>
      <c r="AG157" s="1">
        <v>41352.333333333336</v>
      </c>
      <c r="AH157" s="1">
        <v>41386.708333333336</v>
      </c>
      <c r="AI157" s="1">
        <v>41352.333333333336</v>
      </c>
      <c r="AJ157" s="1">
        <v>41386.708333333336</v>
      </c>
      <c r="AK157" s="1">
        <v>41352.333333333336</v>
      </c>
      <c r="AL157" s="1">
        <v>41386.708333333336</v>
      </c>
      <c r="AM157" s="1">
        <v>41455.333333333336</v>
      </c>
      <c r="AN157" s="1">
        <v>41489.708333333336</v>
      </c>
      <c r="AP157" t="s">
        <v>113</v>
      </c>
      <c r="AU157" t="s">
        <v>541</v>
      </c>
      <c r="AY157" t="s">
        <v>106</v>
      </c>
      <c r="AZ157">
        <v>0</v>
      </c>
      <c r="BA157">
        <v>0</v>
      </c>
      <c r="BD157" s="3">
        <v>41321.660416666666</v>
      </c>
      <c r="BE157" s="3">
        <v>41321.663888888892</v>
      </c>
      <c r="BF157" t="s">
        <v>115</v>
      </c>
      <c r="BG157" t="s">
        <v>115</v>
      </c>
      <c r="CH157">
        <v>540</v>
      </c>
      <c r="CI157">
        <v>28770</v>
      </c>
      <c r="CJ157" t="s">
        <v>106</v>
      </c>
      <c r="CK157" t="s">
        <v>106</v>
      </c>
      <c r="CL157" t="s">
        <v>215</v>
      </c>
      <c r="CM157" t="s">
        <v>216</v>
      </c>
      <c r="CO157">
        <v>124295</v>
      </c>
      <c r="CQ157">
        <v>0</v>
      </c>
      <c r="CR157">
        <v>0</v>
      </c>
      <c r="CS157">
        <v>0</v>
      </c>
      <c r="CY157" t="s">
        <v>123</v>
      </c>
      <c r="CZ157" t="s">
        <v>124</v>
      </c>
      <c r="DD157" t="str" cm="1">
        <f t="array" ref="DD157:DE157">TEXT(_xlfn.SEQUENCE(1, DATEDIF(AG157, AH157, "m") + 1, AG157, 30), "YYYY-APMM")</f>
        <v>2013-AP03</v>
      </c>
      <c r="DE157" t="str">
        <v>2013-AP04</v>
      </c>
      <c r="DN157">
        <f t="shared" si="4"/>
        <v>0</v>
      </c>
      <c r="DO157">
        <f t="shared" si="5"/>
        <v>0</v>
      </c>
    </row>
    <row r="158" spans="1:119" x14ac:dyDescent="0.35">
      <c r="A158" t="s">
        <v>105</v>
      </c>
      <c r="B158">
        <v>499443</v>
      </c>
      <c r="C158">
        <v>6359</v>
      </c>
      <c r="D158">
        <v>124296</v>
      </c>
      <c r="E158">
        <v>13662</v>
      </c>
      <c r="F158">
        <v>0</v>
      </c>
      <c r="G158" t="s">
        <v>106</v>
      </c>
      <c r="H158" t="s">
        <v>106</v>
      </c>
      <c r="I158" t="s">
        <v>106</v>
      </c>
      <c r="J158" t="s">
        <v>107</v>
      </c>
      <c r="K158" t="s">
        <v>108</v>
      </c>
      <c r="L158" t="s">
        <v>109</v>
      </c>
      <c r="M158" t="s">
        <v>110</v>
      </c>
      <c r="N158" t="s">
        <v>542</v>
      </c>
      <c r="O158" t="s">
        <v>236</v>
      </c>
      <c r="Q158">
        <v>536</v>
      </c>
      <c r="R158">
        <v>280</v>
      </c>
      <c r="S158">
        <v>240</v>
      </c>
      <c r="T158">
        <v>0</v>
      </c>
      <c r="U158">
        <v>0</v>
      </c>
      <c r="V158">
        <v>0</v>
      </c>
      <c r="W158">
        <v>240</v>
      </c>
      <c r="X158">
        <v>0</v>
      </c>
      <c r="Y158">
        <v>0</v>
      </c>
      <c r="Z158">
        <v>0</v>
      </c>
      <c r="AD158" s="1">
        <v>41443.333333333336</v>
      </c>
      <c r="AE158" s="1">
        <v>41477.708333333336</v>
      </c>
      <c r="AG158" s="1">
        <v>41365.333333333336</v>
      </c>
      <c r="AH158" s="1">
        <v>41399.708333333336</v>
      </c>
      <c r="AI158" s="1">
        <v>41365.333333333336</v>
      </c>
      <c r="AJ158" s="1">
        <v>41399.708333333336</v>
      </c>
      <c r="AK158" s="1">
        <v>41365.333333333336</v>
      </c>
      <c r="AL158" s="1">
        <v>41399.708333333336</v>
      </c>
      <c r="AM158" s="1">
        <v>41443.333333333336</v>
      </c>
      <c r="AN158" s="1">
        <v>41477.708333333336</v>
      </c>
      <c r="AP158" t="s">
        <v>113</v>
      </c>
      <c r="AU158" t="s">
        <v>543</v>
      </c>
      <c r="AY158" t="s">
        <v>106</v>
      </c>
      <c r="AZ158">
        <v>0</v>
      </c>
      <c r="BA158">
        <v>0</v>
      </c>
      <c r="BD158" s="3">
        <v>41321.660416666666</v>
      </c>
      <c r="BE158" s="3">
        <v>41321.663888888892</v>
      </c>
      <c r="BF158" t="s">
        <v>115</v>
      </c>
      <c r="BG158" t="s">
        <v>115</v>
      </c>
      <c r="CH158">
        <v>540</v>
      </c>
      <c r="CI158">
        <v>28770</v>
      </c>
      <c r="CJ158" t="s">
        <v>106</v>
      </c>
      <c r="CK158" t="s">
        <v>106</v>
      </c>
      <c r="CL158" t="s">
        <v>215</v>
      </c>
      <c r="CM158" t="s">
        <v>216</v>
      </c>
      <c r="CO158">
        <v>124295</v>
      </c>
      <c r="CQ158">
        <v>0</v>
      </c>
      <c r="CR158">
        <v>0</v>
      </c>
      <c r="CS158">
        <v>0</v>
      </c>
      <c r="CY158" t="s">
        <v>123</v>
      </c>
      <c r="CZ158" t="s">
        <v>124</v>
      </c>
      <c r="DD158" t="str" cm="1">
        <f t="array" ref="DD158:DE158">TEXT(_xlfn.SEQUENCE(1, DATEDIF(AG158, AH158, "m") + 1, AG158, 30), "YYYY-APMM")</f>
        <v>2013-AP04</v>
      </c>
      <c r="DE158" t="str">
        <v>2013-AP05</v>
      </c>
      <c r="DN158">
        <f t="shared" si="4"/>
        <v>0</v>
      </c>
      <c r="DO158">
        <f t="shared" si="5"/>
        <v>0</v>
      </c>
    </row>
    <row r="159" spans="1:119" x14ac:dyDescent="0.35">
      <c r="A159" t="s">
        <v>105</v>
      </c>
      <c r="B159">
        <v>499444</v>
      </c>
      <c r="C159">
        <v>6359</v>
      </c>
      <c r="D159">
        <v>124296</v>
      </c>
      <c r="E159">
        <v>13662</v>
      </c>
      <c r="F159">
        <v>0</v>
      </c>
      <c r="G159" t="s">
        <v>106</v>
      </c>
      <c r="H159" t="s">
        <v>106</v>
      </c>
      <c r="I159" t="s">
        <v>106</v>
      </c>
      <c r="J159" t="s">
        <v>107</v>
      </c>
      <c r="K159" t="s">
        <v>108</v>
      </c>
      <c r="L159" t="s">
        <v>109</v>
      </c>
      <c r="M159" t="s">
        <v>110</v>
      </c>
      <c r="N159" t="s">
        <v>544</v>
      </c>
      <c r="O159" t="s">
        <v>545</v>
      </c>
      <c r="Q159">
        <v>656</v>
      </c>
      <c r="R159">
        <v>320</v>
      </c>
      <c r="S159">
        <v>240</v>
      </c>
      <c r="T159">
        <v>0</v>
      </c>
      <c r="U159">
        <v>0</v>
      </c>
      <c r="V159">
        <v>0</v>
      </c>
      <c r="W159">
        <v>240</v>
      </c>
      <c r="X159">
        <v>0</v>
      </c>
      <c r="Y159">
        <v>0</v>
      </c>
      <c r="Z159">
        <v>0</v>
      </c>
      <c r="AD159" s="1">
        <v>41461.333333333336</v>
      </c>
      <c r="AE159" s="1">
        <v>41494.708333333336</v>
      </c>
      <c r="AG159" s="1">
        <v>41365.333333333336</v>
      </c>
      <c r="AH159" s="1">
        <v>41399.708333333336</v>
      </c>
      <c r="AI159" s="1">
        <v>41365.333333333336</v>
      </c>
      <c r="AJ159" s="1">
        <v>41399.708333333336</v>
      </c>
      <c r="AK159" s="1">
        <v>41365.333333333336</v>
      </c>
      <c r="AL159" s="1">
        <v>41399.708333333336</v>
      </c>
      <c r="AM159" s="1">
        <v>41461.333333333336</v>
      </c>
      <c r="AN159" s="1">
        <v>41494.708333333336</v>
      </c>
      <c r="AP159" t="s">
        <v>113</v>
      </c>
      <c r="AU159" t="s">
        <v>546</v>
      </c>
      <c r="AY159" t="s">
        <v>106</v>
      </c>
      <c r="AZ159">
        <v>0</v>
      </c>
      <c r="BA159">
        <v>0</v>
      </c>
      <c r="BD159" s="3">
        <v>41321.660416666666</v>
      </c>
      <c r="BE159" s="3">
        <v>41321.663888888892</v>
      </c>
      <c r="BF159" t="s">
        <v>115</v>
      </c>
      <c r="BG159" t="s">
        <v>115</v>
      </c>
      <c r="CH159">
        <v>540</v>
      </c>
      <c r="CI159">
        <v>28770</v>
      </c>
      <c r="CJ159" t="s">
        <v>106</v>
      </c>
      <c r="CK159" t="s">
        <v>106</v>
      </c>
      <c r="CL159" t="s">
        <v>215</v>
      </c>
      <c r="CM159" t="s">
        <v>216</v>
      </c>
      <c r="CO159">
        <v>124295</v>
      </c>
      <c r="CQ159">
        <v>0</v>
      </c>
      <c r="CR159">
        <v>0</v>
      </c>
      <c r="CS159">
        <v>0</v>
      </c>
      <c r="CY159" t="s">
        <v>123</v>
      </c>
      <c r="CZ159" t="s">
        <v>124</v>
      </c>
      <c r="DD159" t="str" cm="1">
        <f t="array" ref="DD159:DE159">TEXT(_xlfn.SEQUENCE(1, DATEDIF(AG159, AH159, "m") + 1, AG159, 30), "YYYY-APMM")</f>
        <v>2013-AP04</v>
      </c>
      <c r="DE159" t="str">
        <v>2013-AP05</v>
      </c>
      <c r="DN159">
        <f t="shared" si="4"/>
        <v>0</v>
      </c>
      <c r="DO159">
        <f t="shared" si="5"/>
        <v>0</v>
      </c>
    </row>
    <row r="160" spans="1:119" x14ac:dyDescent="0.35">
      <c r="A160" t="s">
        <v>105</v>
      </c>
      <c r="B160">
        <v>499445</v>
      </c>
      <c r="C160">
        <v>6359</v>
      </c>
      <c r="D160">
        <v>124296</v>
      </c>
      <c r="E160">
        <v>13662</v>
      </c>
      <c r="F160">
        <v>0</v>
      </c>
      <c r="G160" t="s">
        <v>106</v>
      </c>
      <c r="H160" t="s">
        <v>106</v>
      </c>
      <c r="I160" t="s">
        <v>106</v>
      </c>
      <c r="J160" t="s">
        <v>107</v>
      </c>
      <c r="K160" t="s">
        <v>108</v>
      </c>
      <c r="L160" t="s">
        <v>109</v>
      </c>
      <c r="M160" t="s">
        <v>110</v>
      </c>
      <c r="N160" t="s">
        <v>547</v>
      </c>
      <c r="O160" t="s">
        <v>213</v>
      </c>
      <c r="Q160">
        <v>440</v>
      </c>
      <c r="R160">
        <v>232</v>
      </c>
      <c r="S160">
        <v>240</v>
      </c>
      <c r="T160">
        <v>0</v>
      </c>
      <c r="U160">
        <v>0</v>
      </c>
      <c r="V160">
        <v>0</v>
      </c>
      <c r="W160">
        <v>240</v>
      </c>
      <c r="X160">
        <v>0</v>
      </c>
      <c r="Y160">
        <v>0</v>
      </c>
      <c r="Z160">
        <v>0</v>
      </c>
      <c r="AD160" s="1">
        <v>41442.333333333336</v>
      </c>
      <c r="AE160" s="1">
        <v>41476.708333333336</v>
      </c>
      <c r="AG160" s="1">
        <v>41378.333333333336</v>
      </c>
      <c r="AH160" s="1">
        <v>41412.708333333336</v>
      </c>
      <c r="AI160" s="1">
        <v>41378.333333333336</v>
      </c>
      <c r="AJ160" s="1">
        <v>41412.708333333336</v>
      </c>
      <c r="AK160" s="1">
        <v>41378.333333333336</v>
      </c>
      <c r="AL160" s="1">
        <v>41412.708333333336</v>
      </c>
      <c r="AM160" s="1">
        <v>41442.333333333336</v>
      </c>
      <c r="AN160" s="1">
        <v>41476.708333333336</v>
      </c>
      <c r="AP160" t="s">
        <v>113</v>
      </c>
      <c r="AU160" t="s">
        <v>548</v>
      </c>
      <c r="AY160" t="s">
        <v>106</v>
      </c>
      <c r="AZ160">
        <v>0</v>
      </c>
      <c r="BA160">
        <v>0</v>
      </c>
      <c r="BD160" s="3">
        <v>41321.660416666666</v>
      </c>
      <c r="BE160" s="3">
        <v>41321.663888888892</v>
      </c>
      <c r="BF160" t="s">
        <v>115</v>
      </c>
      <c r="BG160" t="s">
        <v>115</v>
      </c>
      <c r="CH160">
        <v>540</v>
      </c>
      <c r="CI160">
        <v>28770</v>
      </c>
      <c r="CJ160" t="s">
        <v>106</v>
      </c>
      <c r="CK160" t="s">
        <v>106</v>
      </c>
      <c r="CL160" t="s">
        <v>215</v>
      </c>
      <c r="CM160" t="s">
        <v>216</v>
      </c>
      <c r="CO160">
        <v>124295</v>
      </c>
      <c r="CQ160">
        <v>0</v>
      </c>
      <c r="CR160">
        <v>0</v>
      </c>
      <c r="CS160">
        <v>0</v>
      </c>
      <c r="CY160" t="s">
        <v>123</v>
      </c>
      <c r="CZ160" t="s">
        <v>124</v>
      </c>
      <c r="DD160" t="str" cm="1">
        <f t="array" ref="DD160:DE160">TEXT(_xlfn.SEQUENCE(1, DATEDIF(AG160, AH160, "m") + 1, AG160, 30), "YYYY-APMM")</f>
        <v>2013-AP04</v>
      </c>
      <c r="DE160" t="str">
        <v>2013-AP05</v>
      </c>
      <c r="DN160">
        <f t="shared" si="4"/>
        <v>0</v>
      </c>
      <c r="DO160">
        <f t="shared" si="5"/>
        <v>0</v>
      </c>
    </row>
    <row r="161" spans="1:119" x14ac:dyDescent="0.35">
      <c r="A161" t="s">
        <v>105</v>
      </c>
      <c r="B161">
        <v>499446</v>
      </c>
      <c r="C161">
        <v>6359</v>
      </c>
      <c r="D161">
        <v>124296</v>
      </c>
      <c r="E161">
        <v>13662</v>
      </c>
      <c r="F161">
        <v>0</v>
      </c>
      <c r="G161" t="s">
        <v>106</v>
      </c>
      <c r="H161" t="s">
        <v>106</v>
      </c>
      <c r="I161" t="s">
        <v>106</v>
      </c>
      <c r="J161" t="s">
        <v>107</v>
      </c>
      <c r="K161" t="s">
        <v>108</v>
      </c>
      <c r="L161" t="s">
        <v>109</v>
      </c>
      <c r="M161" t="s">
        <v>110</v>
      </c>
      <c r="N161" t="s">
        <v>549</v>
      </c>
      <c r="O161" t="s">
        <v>218</v>
      </c>
      <c r="Q161">
        <v>664</v>
      </c>
      <c r="R161">
        <v>320</v>
      </c>
      <c r="S161">
        <v>240</v>
      </c>
      <c r="T161">
        <v>0</v>
      </c>
      <c r="U161">
        <v>0</v>
      </c>
      <c r="V161">
        <v>0</v>
      </c>
      <c r="W161">
        <v>240</v>
      </c>
      <c r="X161">
        <v>0</v>
      </c>
      <c r="Y161">
        <v>0</v>
      </c>
      <c r="Z161">
        <v>0</v>
      </c>
      <c r="AD161" s="1">
        <v>41485.333333333336</v>
      </c>
      <c r="AE161" s="1">
        <v>41522.708333333336</v>
      </c>
      <c r="AG161" s="1">
        <v>41388.333333333336</v>
      </c>
      <c r="AH161" s="1">
        <v>41422.708333333336</v>
      </c>
      <c r="AI161" s="1">
        <v>41388.333333333336</v>
      </c>
      <c r="AJ161" s="1">
        <v>41422.708333333336</v>
      </c>
      <c r="AK161" s="1">
        <v>41388.333333333336</v>
      </c>
      <c r="AL161" s="1">
        <v>41422.708333333336</v>
      </c>
      <c r="AM161" s="1">
        <v>41485.333333333336</v>
      </c>
      <c r="AN161" s="1">
        <v>41522.708333333336</v>
      </c>
      <c r="AP161" t="s">
        <v>113</v>
      </c>
      <c r="AU161" t="s">
        <v>550</v>
      </c>
      <c r="AY161" t="s">
        <v>106</v>
      </c>
      <c r="AZ161">
        <v>0</v>
      </c>
      <c r="BA161">
        <v>0</v>
      </c>
      <c r="BD161" s="3">
        <v>41321.660416666666</v>
      </c>
      <c r="BE161" s="3">
        <v>41321.663888888892</v>
      </c>
      <c r="BF161" t="s">
        <v>115</v>
      </c>
      <c r="BG161" t="s">
        <v>115</v>
      </c>
      <c r="CH161">
        <v>540</v>
      </c>
      <c r="CI161">
        <v>28770</v>
      </c>
      <c r="CJ161" t="s">
        <v>106</v>
      </c>
      <c r="CK161" t="s">
        <v>106</v>
      </c>
      <c r="CL161" t="s">
        <v>215</v>
      </c>
      <c r="CM161" t="s">
        <v>216</v>
      </c>
      <c r="CO161">
        <v>124295</v>
      </c>
      <c r="CQ161">
        <v>0</v>
      </c>
      <c r="CR161">
        <v>0</v>
      </c>
      <c r="CS161">
        <v>0</v>
      </c>
      <c r="CY161" t="s">
        <v>123</v>
      </c>
      <c r="CZ161" t="s">
        <v>124</v>
      </c>
      <c r="DD161" t="str" cm="1">
        <f t="array" ref="DD161:DE161">TEXT(_xlfn.SEQUENCE(1, DATEDIF(AG161, AH161, "m") + 1, AG161, 30), "YYYY-APMM")</f>
        <v>2013-AP04</v>
      </c>
      <c r="DE161" t="str">
        <v>2013-AP05</v>
      </c>
      <c r="DN161">
        <f t="shared" si="4"/>
        <v>0</v>
      </c>
      <c r="DO161">
        <f t="shared" si="5"/>
        <v>0</v>
      </c>
    </row>
    <row r="162" spans="1:119" x14ac:dyDescent="0.35">
      <c r="A162" t="s">
        <v>105</v>
      </c>
      <c r="B162">
        <v>499447</v>
      </c>
      <c r="C162">
        <v>6359</v>
      </c>
      <c r="D162">
        <v>124297</v>
      </c>
      <c r="E162">
        <v>13662</v>
      </c>
      <c r="F162">
        <v>0</v>
      </c>
      <c r="G162" t="s">
        <v>106</v>
      </c>
      <c r="H162" t="s">
        <v>106</v>
      </c>
      <c r="I162" t="s">
        <v>106</v>
      </c>
      <c r="J162" t="s">
        <v>107</v>
      </c>
      <c r="K162" t="s">
        <v>108</v>
      </c>
      <c r="L162" t="s">
        <v>109</v>
      </c>
      <c r="M162" t="s">
        <v>110</v>
      </c>
      <c r="N162" t="s">
        <v>551</v>
      </c>
      <c r="O162" t="s">
        <v>239</v>
      </c>
      <c r="Q162">
        <v>384</v>
      </c>
      <c r="R162">
        <v>0</v>
      </c>
      <c r="S162">
        <v>120</v>
      </c>
      <c r="T162">
        <v>0</v>
      </c>
      <c r="U162">
        <v>30</v>
      </c>
      <c r="V162">
        <v>30</v>
      </c>
      <c r="W162">
        <v>120</v>
      </c>
      <c r="X162">
        <v>0</v>
      </c>
      <c r="Y162">
        <v>0</v>
      </c>
      <c r="Z162">
        <v>0</v>
      </c>
      <c r="AD162" s="1">
        <v>41360.333333333336</v>
      </c>
      <c r="AE162" s="1">
        <v>41377.708333333336</v>
      </c>
      <c r="AG162" s="1">
        <v>41303.333333333336</v>
      </c>
      <c r="AH162" s="1">
        <v>41321.708333333336</v>
      </c>
      <c r="AI162" s="1">
        <v>41303.333333333336</v>
      </c>
      <c r="AJ162" s="1">
        <v>41321.708333333336</v>
      </c>
      <c r="AK162" s="1">
        <v>41303.333333333336</v>
      </c>
      <c r="AL162" s="1">
        <v>41321.708333333336</v>
      </c>
      <c r="AM162" s="1">
        <v>41360.333333333336</v>
      </c>
      <c r="AN162" s="1">
        <v>41377.708333333336</v>
      </c>
      <c r="AP162" t="s">
        <v>113</v>
      </c>
      <c r="AU162" t="s">
        <v>552</v>
      </c>
      <c r="AY162" t="s">
        <v>106</v>
      </c>
      <c r="AZ162">
        <v>0</v>
      </c>
      <c r="BA162">
        <v>0</v>
      </c>
      <c r="BD162" s="3">
        <v>41321.660416666666</v>
      </c>
      <c r="BE162" s="3">
        <v>41321.663888888892</v>
      </c>
      <c r="BF162" t="s">
        <v>115</v>
      </c>
      <c r="BG162" t="s">
        <v>115</v>
      </c>
      <c r="CH162">
        <v>540</v>
      </c>
      <c r="CI162">
        <v>28760</v>
      </c>
      <c r="CJ162" t="s">
        <v>106</v>
      </c>
      <c r="CK162" t="s">
        <v>106</v>
      </c>
      <c r="CL162" t="s">
        <v>241</v>
      </c>
      <c r="CM162" t="s">
        <v>242</v>
      </c>
      <c r="CO162">
        <v>124295</v>
      </c>
      <c r="CQ162">
        <v>0</v>
      </c>
      <c r="CR162">
        <v>0</v>
      </c>
      <c r="CS162">
        <v>0</v>
      </c>
      <c r="CY162" t="s">
        <v>123</v>
      </c>
      <c r="CZ162" t="s">
        <v>124</v>
      </c>
      <c r="DD162" t="str" cm="1">
        <f t="array" ref="DD162">TEXT(_xlfn.SEQUENCE(1, DATEDIF(AG162, AH162, "m") + 1, AG162, 30), "YYYY-APMM")</f>
        <v>2013-AP01</v>
      </c>
      <c r="DN162">
        <f t="shared" si="4"/>
        <v>30</v>
      </c>
      <c r="DO162">
        <f t="shared" si="5"/>
        <v>0</v>
      </c>
    </row>
    <row r="163" spans="1:119" x14ac:dyDescent="0.35">
      <c r="A163" t="s">
        <v>105</v>
      </c>
      <c r="B163">
        <v>499448</v>
      </c>
      <c r="C163">
        <v>6359</v>
      </c>
      <c r="D163">
        <v>124297</v>
      </c>
      <c r="E163">
        <v>13662</v>
      </c>
      <c r="F163">
        <v>0</v>
      </c>
      <c r="G163" t="s">
        <v>106</v>
      </c>
      <c r="H163" t="s">
        <v>106</v>
      </c>
      <c r="I163" t="s">
        <v>106</v>
      </c>
      <c r="J163" t="s">
        <v>107</v>
      </c>
      <c r="K163" t="s">
        <v>108</v>
      </c>
      <c r="L163" t="s">
        <v>109</v>
      </c>
      <c r="M163" t="s">
        <v>110</v>
      </c>
      <c r="N163" t="s">
        <v>553</v>
      </c>
      <c r="O163" t="s">
        <v>554</v>
      </c>
      <c r="Q163">
        <v>384</v>
      </c>
      <c r="R163">
        <v>0</v>
      </c>
      <c r="S163">
        <v>120</v>
      </c>
      <c r="T163">
        <v>0</v>
      </c>
      <c r="U163">
        <v>30</v>
      </c>
      <c r="V163">
        <v>30</v>
      </c>
      <c r="W163">
        <v>120</v>
      </c>
      <c r="X163">
        <v>0</v>
      </c>
      <c r="Y163">
        <v>0</v>
      </c>
      <c r="Z163">
        <v>0</v>
      </c>
      <c r="AD163" s="1">
        <v>41373.333333333336</v>
      </c>
      <c r="AE163" s="1">
        <v>41389.708333333336</v>
      </c>
      <c r="AG163" s="1">
        <v>41316.333333333336</v>
      </c>
      <c r="AH163" s="1">
        <v>41333.708333333336</v>
      </c>
      <c r="AI163" s="1">
        <v>41316.333333333336</v>
      </c>
      <c r="AJ163" s="1">
        <v>41333.708333333336</v>
      </c>
      <c r="AK163" s="1">
        <v>41316.333333333336</v>
      </c>
      <c r="AL163" s="1">
        <v>41333.708333333336</v>
      </c>
      <c r="AM163" s="1">
        <v>41373.333333333336</v>
      </c>
      <c r="AN163" s="1">
        <v>41389.708333333336</v>
      </c>
      <c r="AP163" t="s">
        <v>113</v>
      </c>
      <c r="AU163" t="s">
        <v>555</v>
      </c>
      <c r="AY163" t="s">
        <v>106</v>
      </c>
      <c r="AZ163">
        <v>0</v>
      </c>
      <c r="BA163">
        <v>0</v>
      </c>
      <c r="BD163" s="3">
        <v>41321.660416666666</v>
      </c>
      <c r="BE163" s="3">
        <v>41321.663888888892</v>
      </c>
      <c r="BF163" t="s">
        <v>115</v>
      </c>
      <c r="BG163" t="s">
        <v>115</v>
      </c>
      <c r="CH163">
        <v>540</v>
      </c>
      <c r="CI163">
        <v>28760</v>
      </c>
      <c r="CJ163" t="s">
        <v>106</v>
      </c>
      <c r="CK163" t="s">
        <v>106</v>
      </c>
      <c r="CL163" t="s">
        <v>241</v>
      </c>
      <c r="CM163" t="s">
        <v>242</v>
      </c>
      <c r="CO163">
        <v>124295</v>
      </c>
      <c r="CQ163">
        <v>0</v>
      </c>
      <c r="CR163">
        <v>0</v>
      </c>
      <c r="CS163">
        <v>0</v>
      </c>
      <c r="CY163" t="s">
        <v>123</v>
      </c>
      <c r="CZ163" t="s">
        <v>124</v>
      </c>
      <c r="DD163" t="str" cm="1">
        <f t="array" ref="DD163">TEXT(_xlfn.SEQUENCE(1, DATEDIF(AG163, AH163, "m") + 1, AG163, 30), "YYYY-APMM")</f>
        <v>2013-AP02</v>
      </c>
      <c r="DN163">
        <f t="shared" si="4"/>
        <v>30</v>
      </c>
      <c r="DO163">
        <f t="shared" si="5"/>
        <v>0</v>
      </c>
    </row>
    <row r="164" spans="1:119" x14ac:dyDescent="0.35">
      <c r="A164" t="s">
        <v>105</v>
      </c>
      <c r="B164">
        <v>499449</v>
      </c>
      <c r="C164">
        <v>6359</v>
      </c>
      <c r="D164">
        <v>124297</v>
      </c>
      <c r="E164">
        <v>13662</v>
      </c>
      <c r="F164">
        <v>0</v>
      </c>
      <c r="G164" t="s">
        <v>106</v>
      </c>
      <c r="H164" t="s">
        <v>106</v>
      </c>
      <c r="I164" t="s">
        <v>106</v>
      </c>
      <c r="J164" t="s">
        <v>107</v>
      </c>
      <c r="K164" t="s">
        <v>108</v>
      </c>
      <c r="L164" t="s">
        <v>109</v>
      </c>
      <c r="M164" t="s">
        <v>110</v>
      </c>
      <c r="N164" t="s">
        <v>556</v>
      </c>
      <c r="O164" t="s">
        <v>244</v>
      </c>
      <c r="Q164">
        <v>424</v>
      </c>
      <c r="R164">
        <v>0</v>
      </c>
      <c r="S164">
        <v>120</v>
      </c>
      <c r="T164">
        <v>0</v>
      </c>
      <c r="U164">
        <v>30</v>
      </c>
      <c r="V164">
        <v>30</v>
      </c>
      <c r="W164">
        <v>120</v>
      </c>
      <c r="X164">
        <v>0</v>
      </c>
      <c r="Y164">
        <v>0</v>
      </c>
      <c r="Z164">
        <v>0</v>
      </c>
      <c r="AD164" s="1">
        <v>41387.333333333336</v>
      </c>
      <c r="AE164" s="1">
        <v>41403.708333333336</v>
      </c>
      <c r="AG164" s="1">
        <v>41325.333333333336</v>
      </c>
      <c r="AH164" s="1">
        <v>41342.708333333336</v>
      </c>
      <c r="AI164" s="1">
        <v>41325.333333333336</v>
      </c>
      <c r="AJ164" s="1">
        <v>41342.708333333336</v>
      </c>
      <c r="AK164" s="1">
        <v>41325.333333333336</v>
      </c>
      <c r="AL164" s="1">
        <v>41342.708333333336</v>
      </c>
      <c r="AM164" s="1">
        <v>41387.333333333336</v>
      </c>
      <c r="AN164" s="1">
        <v>41403.708333333336</v>
      </c>
      <c r="AP164" t="s">
        <v>113</v>
      </c>
      <c r="AU164" t="s">
        <v>557</v>
      </c>
      <c r="AY164" t="s">
        <v>106</v>
      </c>
      <c r="AZ164">
        <v>0</v>
      </c>
      <c r="BA164">
        <v>0</v>
      </c>
      <c r="BD164" s="3">
        <v>41321.660416666666</v>
      </c>
      <c r="BE164" s="3">
        <v>41321.663888888892</v>
      </c>
      <c r="BF164" t="s">
        <v>115</v>
      </c>
      <c r="BG164" t="s">
        <v>115</v>
      </c>
      <c r="CH164">
        <v>540</v>
      </c>
      <c r="CI164">
        <v>28760</v>
      </c>
      <c r="CJ164" t="s">
        <v>106</v>
      </c>
      <c r="CK164" t="s">
        <v>106</v>
      </c>
      <c r="CL164" t="s">
        <v>241</v>
      </c>
      <c r="CM164" t="s">
        <v>242</v>
      </c>
      <c r="CO164">
        <v>124295</v>
      </c>
      <c r="CQ164">
        <v>0</v>
      </c>
      <c r="CR164">
        <v>0</v>
      </c>
      <c r="CS164">
        <v>0</v>
      </c>
      <c r="CY164" t="s">
        <v>123</v>
      </c>
      <c r="CZ164" t="s">
        <v>124</v>
      </c>
      <c r="DD164" t="str" cm="1">
        <f t="array" ref="DD164">TEXT(_xlfn.SEQUENCE(1, DATEDIF(AG164, AH164, "m") + 1, AG164, 30), "YYYY-APMM")</f>
        <v>2013-AP02</v>
      </c>
      <c r="DN164">
        <f t="shared" si="4"/>
        <v>30</v>
      </c>
      <c r="DO164">
        <f t="shared" si="5"/>
        <v>0</v>
      </c>
    </row>
    <row r="165" spans="1:119" x14ac:dyDescent="0.35">
      <c r="A165" t="s">
        <v>105</v>
      </c>
      <c r="B165">
        <v>499450</v>
      </c>
      <c r="C165">
        <v>6359</v>
      </c>
      <c r="D165">
        <v>124297</v>
      </c>
      <c r="E165">
        <v>13662</v>
      </c>
      <c r="F165">
        <v>0</v>
      </c>
      <c r="G165" t="s">
        <v>106</v>
      </c>
      <c r="H165" t="s">
        <v>106</v>
      </c>
      <c r="I165" t="s">
        <v>106</v>
      </c>
      <c r="J165" t="s">
        <v>107</v>
      </c>
      <c r="K165" t="s">
        <v>108</v>
      </c>
      <c r="L165" t="s">
        <v>109</v>
      </c>
      <c r="M165" t="s">
        <v>110</v>
      </c>
      <c r="N165" t="s">
        <v>558</v>
      </c>
      <c r="O165" t="s">
        <v>247</v>
      </c>
      <c r="Q165">
        <v>384</v>
      </c>
      <c r="R165">
        <v>0</v>
      </c>
      <c r="S165">
        <v>120</v>
      </c>
      <c r="T165">
        <v>0</v>
      </c>
      <c r="U165">
        <v>20</v>
      </c>
      <c r="V165">
        <v>20</v>
      </c>
      <c r="W165">
        <v>120</v>
      </c>
      <c r="X165">
        <v>0</v>
      </c>
      <c r="Y165">
        <v>0</v>
      </c>
      <c r="Z165">
        <v>0</v>
      </c>
      <c r="AD165" s="1">
        <v>41391.333333333336</v>
      </c>
      <c r="AE165" s="1">
        <v>41407.708333333336</v>
      </c>
      <c r="AG165" s="1">
        <v>41335.333333333336</v>
      </c>
      <c r="AH165" s="1">
        <v>41351.708333333336</v>
      </c>
      <c r="AI165" s="1">
        <v>41335.333333333336</v>
      </c>
      <c r="AJ165" s="1">
        <v>41351.708333333336</v>
      </c>
      <c r="AK165" s="1">
        <v>41335.333333333336</v>
      </c>
      <c r="AL165" s="1">
        <v>41351.708333333336</v>
      </c>
      <c r="AM165" s="1">
        <v>41391.333333333336</v>
      </c>
      <c r="AN165" s="1">
        <v>41407.708333333336</v>
      </c>
      <c r="AP165" t="s">
        <v>113</v>
      </c>
      <c r="AU165" t="s">
        <v>559</v>
      </c>
      <c r="AY165" t="s">
        <v>106</v>
      </c>
      <c r="AZ165">
        <v>0</v>
      </c>
      <c r="BA165">
        <v>0</v>
      </c>
      <c r="BD165" s="3">
        <v>41321.660416666666</v>
      </c>
      <c r="BE165" s="3">
        <v>41321.663888888892</v>
      </c>
      <c r="BF165" t="s">
        <v>115</v>
      </c>
      <c r="BG165" t="s">
        <v>115</v>
      </c>
      <c r="CH165">
        <v>540</v>
      </c>
      <c r="CI165">
        <v>28760</v>
      </c>
      <c r="CJ165" t="s">
        <v>106</v>
      </c>
      <c r="CK165" t="s">
        <v>106</v>
      </c>
      <c r="CL165" t="s">
        <v>241</v>
      </c>
      <c r="CM165" t="s">
        <v>242</v>
      </c>
      <c r="CO165">
        <v>124295</v>
      </c>
      <c r="CQ165">
        <v>0</v>
      </c>
      <c r="CR165">
        <v>0</v>
      </c>
      <c r="CS165">
        <v>0</v>
      </c>
      <c r="CY165" t="s">
        <v>123</v>
      </c>
      <c r="CZ165" t="s">
        <v>124</v>
      </c>
      <c r="DD165" t="str" cm="1">
        <f t="array" ref="DD165">TEXT(_xlfn.SEQUENCE(1, DATEDIF(AG165, AH165, "m") + 1, AG165, 30), "YYYY-APMM")</f>
        <v>2013-AP03</v>
      </c>
      <c r="DN165">
        <f t="shared" si="4"/>
        <v>20</v>
      </c>
      <c r="DO165">
        <f t="shared" si="5"/>
        <v>0</v>
      </c>
    </row>
    <row r="166" spans="1:119" x14ac:dyDescent="0.35">
      <c r="A166" t="s">
        <v>105</v>
      </c>
      <c r="B166">
        <v>499451</v>
      </c>
      <c r="C166">
        <v>6359</v>
      </c>
      <c r="D166">
        <v>124297</v>
      </c>
      <c r="E166">
        <v>13662</v>
      </c>
      <c r="F166">
        <v>0</v>
      </c>
      <c r="G166" t="s">
        <v>106</v>
      </c>
      <c r="H166" t="s">
        <v>106</v>
      </c>
      <c r="I166" t="s">
        <v>106</v>
      </c>
      <c r="J166" t="s">
        <v>107</v>
      </c>
      <c r="K166" t="s">
        <v>108</v>
      </c>
      <c r="L166" t="s">
        <v>109</v>
      </c>
      <c r="M166" t="s">
        <v>110</v>
      </c>
      <c r="N166" t="s">
        <v>560</v>
      </c>
      <c r="O166" t="s">
        <v>250</v>
      </c>
      <c r="Q166">
        <v>456</v>
      </c>
      <c r="R166">
        <v>0</v>
      </c>
      <c r="S166">
        <v>120</v>
      </c>
      <c r="T166">
        <v>0</v>
      </c>
      <c r="U166">
        <v>20</v>
      </c>
      <c r="V166">
        <v>20</v>
      </c>
      <c r="W166">
        <v>120</v>
      </c>
      <c r="X166">
        <v>0</v>
      </c>
      <c r="Y166">
        <v>0</v>
      </c>
      <c r="Z166">
        <v>0</v>
      </c>
      <c r="AD166" s="1">
        <v>41401.333333333336</v>
      </c>
      <c r="AE166" s="1">
        <v>41417.708333333336</v>
      </c>
      <c r="AG166" s="1">
        <v>41335.333333333336</v>
      </c>
      <c r="AH166" s="1">
        <v>41351.708333333336</v>
      </c>
      <c r="AI166" s="1">
        <v>41335.333333333336</v>
      </c>
      <c r="AJ166" s="1">
        <v>41351.708333333336</v>
      </c>
      <c r="AK166" s="1">
        <v>41335.333333333336</v>
      </c>
      <c r="AL166" s="1">
        <v>41351.708333333336</v>
      </c>
      <c r="AM166" s="1">
        <v>41401.333333333336</v>
      </c>
      <c r="AN166" s="1">
        <v>41417.708333333336</v>
      </c>
      <c r="AP166" t="s">
        <v>113</v>
      </c>
      <c r="AU166" t="s">
        <v>561</v>
      </c>
      <c r="AY166" t="s">
        <v>106</v>
      </c>
      <c r="AZ166">
        <v>0</v>
      </c>
      <c r="BA166">
        <v>0</v>
      </c>
      <c r="BD166" s="3">
        <v>41321.660416666666</v>
      </c>
      <c r="BE166" s="3">
        <v>41321.663888888892</v>
      </c>
      <c r="BF166" t="s">
        <v>115</v>
      </c>
      <c r="BG166" t="s">
        <v>115</v>
      </c>
      <c r="CH166">
        <v>540</v>
      </c>
      <c r="CI166">
        <v>28760</v>
      </c>
      <c r="CJ166" t="s">
        <v>106</v>
      </c>
      <c r="CK166" t="s">
        <v>106</v>
      </c>
      <c r="CL166" t="s">
        <v>241</v>
      </c>
      <c r="CM166" t="s">
        <v>242</v>
      </c>
      <c r="CO166">
        <v>124295</v>
      </c>
      <c r="CQ166">
        <v>0</v>
      </c>
      <c r="CR166">
        <v>0</v>
      </c>
      <c r="CS166">
        <v>0</v>
      </c>
      <c r="CY166" t="s">
        <v>123</v>
      </c>
      <c r="CZ166" t="s">
        <v>124</v>
      </c>
      <c r="DD166" t="str" cm="1">
        <f t="array" ref="DD166">TEXT(_xlfn.SEQUENCE(1, DATEDIF(AG166, AH166, "m") + 1, AG166, 30), "YYYY-APMM")</f>
        <v>2013-AP03</v>
      </c>
      <c r="DN166">
        <f t="shared" si="4"/>
        <v>20</v>
      </c>
      <c r="DO166">
        <f t="shared" si="5"/>
        <v>0</v>
      </c>
    </row>
    <row r="167" spans="1:119" x14ac:dyDescent="0.35">
      <c r="A167" t="s">
        <v>105</v>
      </c>
      <c r="B167">
        <v>499452</v>
      </c>
      <c r="C167">
        <v>6359</v>
      </c>
      <c r="D167">
        <v>124297</v>
      </c>
      <c r="E167">
        <v>13662</v>
      </c>
      <c r="F167">
        <v>0</v>
      </c>
      <c r="G167" t="s">
        <v>106</v>
      </c>
      <c r="H167" t="s">
        <v>106</v>
      </c>
      <c r="I167" t="s">
        <v>106</v>
      </c>
      <c r="J167" t="s">
        <v>107</v>
      </c>
      <c r="K167" t="s">
        <v>108</v>
      </c>
      <c r="L167" t="s">
        <v>109</v>
      </c>
      <c r="M167" t="s">
        <v>110</v>
      </c>
      <c r="N167" t="s">
        <v>562</v>
      </c>
      <c r="O167" t="s">
        <v>253</v>
      </c>
      <c r="Q167">
        <v>704</v>
      </c>
      <c r="R167">
        <v>0</v>
      </c>
      <c r="S167">
        <v>120</v>
      </c>
      <c r="T167">
        <v>0</v>
      </c>
      <c r="U167">
        <v>20</v>
      </c>
      <c r="V167">
        <v>20</v>
      </c>
      <c r="W167">
        <v>120</v>
      </c>
      <c r="X167">
        <v>0</v>
      </c>
      <c r="Y167">
        <v>0</v>
      </c>
      <c r="Z167">
        <v>0</v>
      </c>
      <c r="AD167" s="1">
        <v>41437.333333333336</v>
      </c>
      <c r="AE167" s="1">
        <v>41454.708333333336</v>
      </c>
      <c r="AG167" s="1">
        <v>41335.333333333336</v>
      </c>
      <c r="AH167" s="1">
        <v>41351.708333333336</v>
      </c>
      <c r="AI167" s="1">
        <v>41335.333333333336</v>
      </c>
      <c r="AJ167" s="1">
        <v>41351.708333333336</v>
      </c>
      <c r="AK167" s="1">
        <v>41335.333333333336</v>
      </c>
      <c r="AL167" s="1">
        <v>41351.708333333336</v>
      </c>
      <c r="AM167" s="1">
        <v>41437.333333333336</v>
      </c>
      <c r="AN167" s="1">
        <v>41454.708333333336</v>
      </c>
      <c r="AP167" t="s">
        <v>113</v>
      </c>
      <c r="AU167" t="s">
        <v>563</v>
      </c>
      <c r="AY167" t="s">
        <v>106</v>
      </c>
      <c r="AZ167">
        <v>0</v>
      </c>
      <c r="BA167">
        <v>0</v>
      </c>
      <c r="BD167" s="3">
        <v>41321.660416666666</v>
      </c>
      <c r="BE167" s="3">
        <v>41321.663888888892</v>
      </c>
      <c r="BF167" t="s">
        <v>115</v>
      </c>
      <c r="BG167" t="s">
        <v>115</v>
      </c>
      <c r="CH167">
        <v>540</v>
      </c>
      <c r="CI167">
        <v>28760</v>
      </c>
      <c r="CJ167" t="s">
        <v>106</v>
      </c>
      <c r="CK167" t="s">
        <v>106</v>
      </c>
      <c r="CL167" t="s">
        <v>241</v>
      </c>
      <c r="CM167" t="s">
        <v>242</v>
      </c>
      <c r="CO167">
        <v>124295</v>
      </c>
      <c r="CQ167">
        <v>0</v>
      </c>
      <c r="CR167">
        <v>0</v>
      </c>
      <c r="CS167">
        <v>0</v>
      </c>
      <c r="CY167" t="s">
        <v>123</v>
      </c>
      <c r="CZ167" t="s">
        <v>124</v>
      </c>
      <c r="DD167" t="str" cm="1">
        <f t="array" ref="DD167">TEXT(_xlfn.SEQUENCE(1, DATEDIF(AG167, AH167, "m") + 1, AG167, 30), "YYYY-APMM")</f>
        <v>2013-AP03</v>
      </c>
      <c r="DN167">
        <f t="shared" si="4"/>
        <v>20</v>
      </c>
      <c r="DO167">
        <f t="shared" si="5"/>
        <v>0</v>
      </c>
    </row>
    <row r="168" spans="1:119" x14ac:dyDescent="0.35">
      <c r="A168" t="s">
        <v>105</v>
      </c>
      <c r="B168">
        <v>499453</v>
      </c>
      <c r="C168">
        <v>6359</v>
      </c>
      <c r="D168">
        <v>124297</v>
      </c>
      <c r="E168">
        <v>13662</v>
      </c>
      <c r="F168">
        <v>0</v>
      </c>
      <c r="G168" t="s">
        <v>106</v>
      </c>
      <c r="H168" t="s">
        <v>106</v>
      </c>
      <c r="I168" t="s">
        <v>106</v>
      </c>
      <c r="J168" t="s">
        <v>107</v>
      </c>
      <c r="K168" t="s">
        <v>108</v>
      </c>
      <c r="L168" t="s">
        <v>109</v>
      </c>
      <c r="M168" t="s">
        <v>110</v>
      </c>
      <c r="N168" t="s">
        <v>564</v>
      </c>
      <c r="O168" t="s">
        <v>256</v>
      </c>
      <c r="Q168">
        <v>536</v>
      </c>
      <c r="R168">
        <v>0</v>
      </c>
      <c r="S168">
        <v>120</v>
      </c>
      <c r="T168">
        <v>0</v>
      </c>
      <c r="U168">
        <v>20</v>
      </c>
      <c r="V168">
        <v>20</v>
      </c>
      <c r="W168">
        <v>120</v>
      </c>
      <c r="X168">
        <v>0</v>
      </c>
      <c r="Y168">
        <v>0</v>
      </c>
      <c r="Z168">
        <v>0</v>
      </c>
      <c r="AD168" s="1">
        <v>41426.333333333336</v>
      </c>
      <c r="AE168" s="1">
        <v>41442.708333333336</v>
      </c>
      <c r="AG168" s="1">
        <v>41347.333333333336</v>
      </c>
      <c r="AH168" s="1">
        <v>41364.708333333336</v>
      </c>
      <c r="AI168" s="1">
        <v>41347.333333333336</v>
      </c>
      <c r="AJ168" s="1">
        <v>41364.708333333336</v>
      </c>
      <c r="AK168" s="1">
        <v>41347.333333333336</v>
      </c>
      <c r="AL168" s="1">
        <v>41364.708333333336</v>
      </c>
      <c r="AM168" s="1">
        <v>41426.333333333336</v>
      </c>
      <c r="AN168" s="1">
        <v>41442.708333333336</v>
      </c>
      <c r="AP168" t="s">
        <v>113</v>
      </c>
      <c r="AU168" t="s">
        <v>565</v>
      </c>
      <c r="AY168" t="s">
        <v>106</v>
      </c>
      <c r="AZ168">
        <v>0</v>
      </c>
      <c r="BA168">
        <v>0</v>
      </c>
      <c r="BD168" s="3">
        <v>41321.660416666666</v>
      </c>
      <c r="BE168" s="3">
        <v>41321.663888888892</v>
      </c>
      <c r="BF168" t="s">
        <v>115</v>
      </c>
      <c r="BG168" t="s">
        <v>115</v>
      </c>
      <c r="CH168">
        <v>540</v>
      </c>
      <c r="CI168">
        <v>28760</v>
      </c>
      <c r="CJ168" t="s">
        <v>106</v>
      </c>
      <c r="CK168" t="s">
        <v>106</v>
      </c>
      <c r="CL168" t="s">
        <v>241</v>
      </c>
      <c r="CM168" t="s">
        <v>242</v>
      </c>
      <c r="CO168">
        <v>124295</v>
      </c>
      <c r="CQ168">
        <v>0</v>
      </c>
      <c r="CR168">
        <v>0</v>
      </c>
      <c r="CS168">
        <v>0</v>
      </c>
      <c r="CY168" t="s">
        <v>123</v>
      </c>
      <c r="CZ168" t="s">
        <v>124</v>
      </c>
      <c r="DD168" t="str" cm="1">
        <f t="array" ref="DD168">TEXT(_xlfn.SEQUENCE(1, DATEDIF(AG168, AH168, "m") + 1, AG168, 30), "YYYY-APMM")</f>
        <v>2013-AP03</v>
      </c>
      <c r="DN168">
        <f t="shared" si="4"/>
        <v>20</v>
      </c>
      <c r="DO168">
        <f t="shared" si="5"/>
        <v>0</v>
      </c>
    </row>
    <row r="169" spans="1:119" x14ac:dyDescent="0.35">
      <c r="A169" t="s">
        <v>105</v>
      </c>
      <c r="B169">
        <v>499454</v>
      </c>
      <c r="C169">
        <v>6359</v>
      </c>
      <c r="D169">
        <v>124297</v>
      </c>
      <c r="E169">
        <v>13662</v>
      </c>
      <c r="F169">
        <v>0</v>
      </c>
      <c r="G169" t="s">
        <v>106</v>
      </c>
      <c r="H169" t="s">
        <v>106</v>
      </c>
      <c r="I169" t="s">
        <v>106</v>
      </c>
      <c r="J169" t="s">
        <v>107</v>
      </c>
      <c r="K169" t="s">
        <v>108</v>
      </c>
      <c r="L169" t="s">
        <v>109</v>
      </c>
      <c r="M169" t="s">
        <v>110</v>
      </c>
      <c r="N169" t="s">
        <v>566</v>
      </c>
      <c r="O169" t="s">
        <v>567</v>
      </c>
      <c r="Q169">
        <v>656</v>
      </c>
      <c r="R169">
        <v>0</v>
      </c>
      <c r="S169">
        <v>120</v>
      </c>
      <c r="T169">
        <v>0</v>
      </c>
      <c r="U169">
        <v>20</v>
      </c>
      <c r="V169">
        <v>20</v>
      </c>
      <c r="W169">
        <v>120</v>
      </c>
      <c r="X169">
        <v>0</v>
      </c>
      <c r="Y169">
        <v>0</v>
      </c>
      <c r="Z169">
        <v>0</v>
      </c>
      <c r="AD169" s="1">
        <v>41443.333333333336</v>
      </c>
      <c r="AE169" s="1">
        <v>41459.708333333336</v>
      </c>
      <c r="AG169" s="1">
        <v>41347.333333333336</v>
      </c>
      <c r="AH169" s="1">
        <v>41364.708333333336</v>
      </c>
      <c r="AI169" s="1">
        <v>41347.333333333336</v>
      </c>
      <c r="AJ169" s="1">
        <v>41364.708333333336</v>
      </c>
      <c r="AK169" s="1">
        <v>41347.333333333336</v>
      </c>
      <c r="AL169" s="1">
        <v>41364.708333333336</v>
      </c>
      <c r="AM169" s="1">
        <v>41443.333333333336</v>
      </c>
      <c r="AN169" s="1">
        <v>41459.708333333336</v>
      </c>
      <c r="AP169" t="s">
        <v>113</v>
      </c>
      <c r="AU169" t="s">
        <v>568</v>
      </c>
      <c r="AY169" t="s">
        <v>106</v>
      </c>
      <c r="AZ169">
        <v>0</v>
      </c>
      <c r="BA169">
        <v>0</v>
      </c>
      <c r="BD169" s="3">
        <v>41321.660416666666</v>
      </c>
      <c r="BE169" s="3">
        <v>41321.663888888892</v>
      </c>
      <c r="BF169" t="s">
        <v>115</v>
      </c>
      <c r="BG169" t="s">
        <v>115</v>
      </c>
      <c r="CH169">
        <v>540</v>
      </c>
      <c r="CI169">
        <v>28760</v>
      </c>
      <c r="CJ169" t="s">
        <v>106</v>
      </c>
      <c r="CK169" t="s">
        <v>106</v>
      </c>
      <c r="CL169" t="s">
        <v>241</v>
      </c>
      <c r="CM169" t="s">
        <v>242</v>
      </c>
      <c r="CO169">
        <v>124295</v>
      </c>
      <c r="CQ169">
        <v>0</v>
      </c>
      <c r="CR169">
        <v>0</v>
      </c>
      <c r="CS169">
        <v>0</v>
      </c>
      <c r="CY169" t="s">
        <v>123</v>
      </c>
      <c r="CZ169" t="s">
        <v>124</v>
      </c>
      <c r="DD169" t="str" cm="1">
        <f t="array" ref="DD169">TEXT(_xlfn.SEQUENCE(1, DATEDIF(AG169, AH169, "m") + 1, AG169, 30), "YYYY-APMM")</f>
        <v>2013-AP03</v>
      </c>
      <c r="DN169">
        <f t="shared" si="4"/>
        <v>20</v>
      </c>
      <c r="DO169">
        <f t="shared" si="5"/>
        <v>0</v>
      </c>
    </row>
    <row r="170" spans="1:119" x14ac:dyDescent="0.35">
      <c r="A170" t="s">
        <v>105</v>
      </c>
      <c r="B170">
        <v>499455</v>
      </c>
      <c r="C170">
        <v>6359</v>
      </c>
      <c r="D170">
        <v>124297</v>
      </c>
      <c r="E170">
        <v>13662</v>
      </c>
      <c r="F170">
        <v>0</v>
      </c>
      <c r="G170" t="s">
        <v>106</v>
      </c>
      <c r="H170" t="s">
        <v>106</v>
      </c>
      <c r="I170" t="s">
        <v>106</v>
      </c>
      <c r="J170" t="s">
        <v>107</v>
      </c>
      <c r="K170" t="s">
        <v>108</v>
      </c>
      <c r="L170" t="s">
        <v>109</v>
      </c>
      <c r="M170" t="s">
        <v>110</v>
      </c>
      <c r="N170" t="s">
        <v>569</v>
      </c>
      <c r="O170" t="s">
        <v>259</v>
      </c>
      <c r="Q170">
        <v>488</v>
      </c>
      <c r="R170">
        <v>48</v>
      </c>
      <c r="S170">
        <v>120</v>
      </c>
      <c r="T170">
        <v>0</v>
      </c>
      <c r="U170">
        <v>20</v>
      </c>
      <c r="V170">
        <v>20</v>
      </c>
      <c r="W170">
        <v>120</v>
      </c>
      <c r="X170">
        <v>0</v>
      </c>
      <c r="Y170">
        <v>0</v>
      </c>
      <c r="Z170">
        <v>0</v>
      </c>
      <c r="AD170" s="1">
        <v>41424.333333333336</v>
      </c>
      <c r="AE170" s="1">
        <v>41441.708333333336</v>
      </c>
      <c r="AG170" s="1">
        <v>41353.333333333336</v>
      </c>
      <c r="AH170" s="1">
        <v>41370.708333333336</v>
      </c>
      <c r="AI170" s="1">
        <v>41353.333333333336</v>
      </c>
      <c r="AJ170" s="1">
        <v>41370.708333333336</v>
      </c>
      <c r="AK170" s="1">
        <v>41353.333333333336</v>
      </c>
      <c r="AL170" s="1">
        <v>41370.708333333336</v>
      </c>
      <c r="AM170" s="1">
        <v>41424.333333333336</v>
      </c>
      <c r="AN170" s="1">
        <v>41441.708333333336</v>
      </c>
      <c r="AP170" t="s">
        <v>113</v>
      </c>
      <c r="AU170" t="s">
        <v>570</v>
      </c>
      <c r="AY170" t="s">
        <v>106</v>
      </c>
      <c r="AZ170">
        <v>0</v>
      </c>
      <c r="BA170">
        <v>0</v>
      </c>
      <c r="BD170" s="3">
        <v>41321.660416666666</v>
      </c>
      <c r="BE170" s="3">
        <v>41321.663888888892</v>
      </c>
      <c r="BF170" t="s">
        <v>115</v>
      </c>
      <c r="BG170" t="s">
        <v>115</v>
      </c>
      <c r="CH170">
        <v>540</v>
      </c>
      <c r="CI170">
        <v>28760</v>
      </c>
      <c r="CJ170" t="s">
        <v>106</v>
      </c>
      <c r="CK170" t="s">
        <v>106</v>
      </c>
      <c r="CL170" t="s">
        <v>241</v>
      </c>
      <c r="CM170" t="s">
        <v>242</v>
      </c>
      <c r="CO170">
        <v>124295</v>
      </c>
      <c r="CQ170">
        <v>0</v>
      </c>
      <c r="CR170">
        <v>0</v>
      </c>
      <c r="CS170">
        <v>0</v>
      </c>
      <c r="CY170" t="s">
        <v>123</v>
      </c>
      <c r="CZ170" t="s">
        <v>124</v>
      </c>
      <c r="DD170" t="str" cm="1">
        <f t="array" ref="DD170">TEXT(_xlfn.SEQUENCE(1, DATEDIF(AG170, AH170, "m") + 1, AG170, 30), "YYYY-APMM")</f>
        <v>2013-AP03</v>
      </c>
      <c r="DN170">
        <f t="shared" si="4"/>
        <v>20</v>
      </c>
      <c r="DO170">
        <f t="shared" si="5"/>
        <v>0</v>
      </c>
    </row>
    <row r="171" spans="1:119" x14ac:dyDescent="0.35">
      <c r="A171" t="s">
        <v>105</v>
      </c>
      <c r="B171">
        <v>499456</v>
      </c>
      <c r="C171">
        <v>6359</v>
      </c>
      <c r="D171">
        <v>124297</v>
      </c>
      <c r="E171">
        <v>13662</v>
      </c>
      <c r="F171">
        <v>0</v>
      </c>
      <c r="G171" t="s">
        <v>106</v>
      </c>
      <c r="H171" t="s">
        <v>106</v>
      </c>
      <c r="I171" t="s">
        <v>106</v>
      </c>
      <c r="J171" t="s">
        <v>107</v>
      </c>
      <c r="K171" t="s">
        <v>108</v>
      </c>
      <c r="L171" t="s">
        <v>109</v>
      </c>
      <c r="M171" t="s">
        <v>110</v>
      </c>
      <c r="N171" t="s">
        <v>571</v>
      </c>
      <c r="O171" t="s">
        <v>262</v>
      </c>
      <c r="Q171">
        <v>664</v>
      </c>
      <c r="R171">
        <v>0</v>
      </c>
      <c r="S171">
        <v>120</v>
      </c>
      <c r="T171">
        <v>0</v>
      </c>
      <c r="U171">
        <v>30</v>
      </c>
      <c r="V171">
        <v>30</v>
      </c>
      <c r="W171">
        <v>120</v>
      </c>
      <c r="X171">
        <v>0</v>
      </c>
      <c r="Y171">
        <v>0</v>
      </c>
      <c r="Z171">
        <v>0</v>
      </c>
      <c r="AD171" s="1">
        <v>41468.333333333336</v>
      </c>
      <c r="AE171" s="1">
        <v>41484.708333333336</v>
      </c>
      <c r="AG171" s="1">
        <v>41371.333333333336</v>
      </c>
      <c r="AH171" s="1">
        <v>41387.708333333336</v>
      </c>
      <c r="AI171" s="1">
        <v>41371.333333333336</v>
      </c>
      <c r="AJ171" s="1">
        <v>41387.708333333336</v>
      </c>
      <c r="AK171" s="1">
        <v>41371.333333333336</v>
      </c>
      <c r="AL171" s="1">
        <v>41387.708333333336</v>
      </c>
      <c r="AM171" s="1">
        <v>41468.333333333336</v>
      </c>
      <c r="AN171" s="1">
        <v>41484.708333333336</v>
      </c>
      <c r="AP171" t="s">
        <v>113</v>
      </c>
      <c r="AU171" t="s">
        <v>572</v>
      </c>
      <c r="AY171" t="s">
        <v>106</v>
      </c>
      <c r="AZ171">
        <v>0</v>
      </c>
      <c r="BA171">
        <v>0</v>
      </c>
      <c r="BD171" s="3">
        <v>41321.660416666666</v>
      </c>
      <c r="BE171" s="3">
        <v>41321.663888888892</v>
      </c>
      <c r="BF171" t="s">
        <v>115</v>
      </c>
      <c r="BG171" t="s">
        <v>115</v>
      </c>
      <c r="CH171">
        <v>540</v>
      </c>
      <c r="CI171">
        <v>28760</v>
      </c>
      <c r="CJ171" t="s">
        <v>106</v>
      </c>
      <c r="CK171" t="s">
        <v>106</v>
      </c>
      <c r="CL171" t="s">
        <v>241</v>
      </c>
      <c r="CM171" t="s">
        <v>242</v>
      </c>
      <c r="CO171">
        <v>124295</v>
      </c>
      <c r="CQ171">
        <v>0</v>
      </c>
      <c r="CR171">
        <v>0</v>
      </c>
      <c r="CS171">
        <v>0</v>
      </c>
      <c r="CY171" t="s">
        <v>123</v>
      </c>
      <c r="CZ171" t="s">
        <v>124</v>
      </c>
      <c r="DD171" t="str" cm="1">
        <f t="array" ref="DD171">TEXT(_xlfn.SEQUENCE(1, DATEDIF(AG171, AH171, "m") + 1, AG171, 30), "YYYY-APMM")</f>
        <v>2013-AP04</v>
      </c>
      <c r="DN171">
        <f t="shared" si="4"/>
        <v>30</v>
      </c>
      <c r="DO171">
        <f t="shared" si="5"/>
        <v>0</v>
      </c>
    </row>
    <row r="172" spans="1:119" x14ac:dyDescent="0.35">
      <c r="A172" t="s">
        <v>105</v>
      </c>
      <c r="B172">
        <v>499457</v>
      </c>
      <c r="C172">
        <v>6359</v>
      </c>
      <c r="D172">
        <v>124299</v>
      </c>
      <c r="E172">
        <v>13662</v>
      </c>
      <c r="F172">
        <v>0</v>
      </c>
      <c r="G172" t="s">
        <v>106</v>
      </c>
      <c r="H172" t="s">
        <v>106</v>
      </c>
      <c r="I172" t="s">
        <v>106</v>
      </c>
      <c r="J172" t="s">
        <v>107</v>
      </c>
      <c r="K172" t="s">
        <v>108</v>
      </c>
      <c r="L172" t="s">
        <v>109</v>
      </c>
      <c r="M172" t="s">
        <v>110</v>
      </c>
      <c r="N172" t="s">
        <v>573</v>
      </c>
      <c r="O172" t="s">
        <v>295</v>
      </c>
      <c r="Q172">
        <v>984</v>
      </c>
      <c r="R172">
        <v>984</v>
      </c>
      <c r="S172">
        <v>240</v>
      </c>
      <c r="T172">
        <v>0</v>
      </c>
      <c r="U172">
        <v>0</v>
      </c>
      <c r="V172">
        <v>0</v>
      </c>
      <c r="W172">
        <v>240</v>
      </c>
      <c r="X172">
        <v>0</v>
      </c>
      <c r="Y172">
        <v>0</v>
      </c>
      <c r="Z172">
        <v>0</v>
      </c>
      <c r="AD172" s="1">
        <v>41419.333333333336</v>
      </c>
      <c r="AE172" s="1">
        <v>41452.708333333336</v>
      </c>
      <c r="AG172" s="1">
        <v>41274.333333333336</v>
      </c>
      <c r="AH172" s="1">
        <v>41308.708333333336</v>
      </c>
      <c r="AI172" s="1">
        <v>41274.333333333336</v>
      </c>
      <c r="AJ172" s="1">
        <v>41308.708333333336</v>
      </c>
      <c r="AK172" s="1">
        <v>41274.333333333336</v>
      </c>
      <c r="AL172" s="1">
        <v>41308.708333333336</v>
      </c>
      <c r="AM172" s="1">
        <v>41419.333333333336</v>
      </c>
      <c r="AN172" s="1">
        <v>41452.708333333336</v>
      </c>
      <c r="AP172" t="s">
        <v>113</v>
      </c>
      <c r="AU172" t="s">
        <v>574</v>
      </c>
      <c r="AY172" t="s">
        <v>106</v>
      </c>
      <c r="AZ172">
        <v>0</v>
      </c>
      <c r="BA172">
        <v>0</v>
      </c>
      <c r="BD172" s="3">
        <v>41321.660416666666</v>
      </c>
      <c r="BE172" s="3">
        <v>41321.663888888892</v>
      </c>
      <c r="BF172" t="s">
        <v>115</v>
      </c>
      <c r="BG172" t="s">
        <v>115</v>
      </c>
      <c r="CH172">
        <v>540</v>
      </c>
      <c r="CI172">
        <v>28740</v>
      </c>
      <c r="CJ172" t="s">
        <v>106</v>
      </c>
      <c r="CK172" t="s">
        <v>106</v>
      </c>
      <c r="CL172" t="s">
        <v>215</v>
      </c>
      <c r="CM172" t="s">
        <v>216</v>
      </c>
      <c r="CO172">
        <v>124298</v>
      </c>
      <c r="CQ172">
        <v>0</v>
      </c>
      <c r="CR172">
        <v>0</v>
      </c>
      <c r="CS172">
        <v>0</v>
      </c>
      <c r="CY172" t="s">
        <v>123</v>
      </c>
      <c r="CZ172" t="s">
        <v>124</v>
      </c>
      <c r="DD172" t="str" cm="1">
        <f t="array" ref="DD172:DE172">TEXT(_xlfn.SEQUENCE(1, DATEDIF(AG172, AH172, "m") + 1, AG172, 30), "YYYY-APMM")</f>
        <v>2012-AP12</v>
      </c>
      <c r="DE172" t="str">
        <v>2013-AP01</v>
      </c>
      <c r="DN172">
        <f t="shared" si="4"/>
        <v>0</v>
      </c>
      <c r="DO172">
        <f t="shared" si="5"/>
        <v>0</v>
      </c>
    </row>
    <row r="173" spans="1:119" x14ac:dyDescent="0.35">
      <c r="A173" t="s">
        <v>105</v>
      </c>
      <c r="B173">
        <v>499458</v>
      </c>
      <c r="C173">
        <v>6359</v>
      </c>
      <c r="D173">
        <v>124299</v>
      </c>
      <c r="E173">
        <v>13662</v>
      </c>
      <c r="F173">
        <v>0</v>
      </c>
      <c r="G173" t="s">
        <v>106</v>
      </c>
      <c r="H173" t="s">
        <v>106</v>
      </c>
      <c r="I173" t="s">
        <v>106</v>
      </c>
      <c r="J173" t="s">
        <v>107</v>
      </c>
      <c r="K173" t="s">
        <v>108</v>
      </c>
      <c r="L173" t="s">
        <v>109</v>
      </c>
      <c r="M173" t="s">
        <v>110</v>
      </c>
      <c r="N173" t="s">
        <v>575</v>
      </c>
      <c r="O173" t="s">
        <v>298</v>
      </c>
      <c r="Q173">
        <v>1064</v>
      </c>
      <c r="R173">
        <v>1064</v>
      </c>
      <c r="S173">
        <v>240</v>
      </c>
      <c r="T173">
        <v>0</v>
      </c>
      <c r="U173">
        <v>0</v>
      </c>
      <c r="V173">
        <v>0</v>
      </c>
      <c r="W173">
        <v>240</v>
      </c>
      <c r="X173">
        <v>0</v>
      </c>
      <c r="Y173">
        <v>0</v>
      </c>
      <c r="Z173">
        <v>0</v>
      </c>
      <c r="AD173" s="1">
        <v>41442.333333333336</v>
      </c>
      <c r="AE173" s="1">
        <v>41476.708333333336</v>
      </c>
      <c r="AG173" s="1">
        <v>41286.333333333336</v>
      </c>
      <c r="AH173" s="1">
        <v>41321.708333333336</v>
      </c>
      <c r="AI173" s="1">
        <v>41286.333333333336</v>
      </c>
      <c r="AJ173" s="1">
        <v>41321.708333333336</v>
      </c>
      <c r="AK173" s="1">
        <v>41286.333333333336</v>
      </c>
      <c r="AL173" s="1">
        <v>41321.708333333336</v>
      </c>
      <c r="AM173" s="1">
        <v>41442.333333333336</v>
      </c>
      <c r="AN173" s="1">
        <v>41476.708333333336</v>
      </c>
      <c r="AP173" t="s">
        <v>113</v>
      </c>
      <c r="AU173" t="s">
        <v>576</v>
      </c>
      <c r="AY173" t="s">
        <v>106</v>
      </c>
      <c r="AZ173">
        <v>0</v>
      </c>
      <c r="BA173">
        <v>0</v>
      </c>
      <c r="BD173" s="3">
        <v>41321.660416666666</v>
      </c>
      <c r="BE173" s="3">
        <v>41321.663888888892</v>
      </c>
      <c r="BF173" t="s">
        <v>115</v>
      </c>
      <c r="BG173" t="s">
        <v>115</v>
      </c>
      <c r="CH173">
        <v>540</v>
      </c>
      <c r="CI173">
        <v>28740</v>
      </c>
      <c r="CJ173" t="s">
        <v>106</v>
      </c>
      <c r="CK173" t="s">
        <v>106</v>
      </c>
      <c r="CL173" t="s">
        <v>215</v>
      </c>
      <c r="CM173" t="s">
        <v>216</v>
      </c>
      <c r="CO173">
        <v>124298</v>
      </c>
      <c r="CQ173">
        <v>0</v>
      </c>
      <c r="CR173">
        <v>0</v>
      </c>
      <c r="CS173">
        <v>0</v>
      </c>
      <c r="CY173" t="s">
        <v>123</v>
      </c>
      <c r="CZ173" t="s">
        <v>124</v>
      </c>
      <c r="DD173" t="str" cm="1">
        <f t="array" ref="DD173:DE173">TEXT(_xlfn.SEQUENCE(1, DATEDIF(AG173, AH173, "m") + 1, AG173, 30), "YYYY-APMM")</f>
        <v>2013-AP01</v>
      </c>
      <c r="DE173" t="str">
        <v>2013-AP02</v>
      </c>
      <c r="DN173">
        <f t="shared" si="4"/>
        <v>0</v>
      </c>
      <c r="DO173">
        <f t="shared" si="5"/>
        <v>0</v>
      </c>
    </row>
    <row r="174" spans="1:119" x14ac:dyDescent="0.35">
      <c r="A174" t="s">
        <v>105</v>
      </c>
      <c r="B174">
        <v>499459</v>
      </c>
      <c r="C174">
        <v>6359</v>
      </c>
      <c r="D174">
        <v>124299</v>
      </c>
      <c r="E174">
        <v>13662</v>
      </c>
      <c r="F174">
        <v>0</v>
      </c>
      <c r="G174" t="s">
        <v>106</v>
      </c>
      <c r="H174" t="s">
        <v>106</v>
      </c>
      <c r="I174" t="s">
        <v>106</v>
      </c>
      <c r="J174" t="s">
        <v>107</v>
      </c>
      <c r="K174" t="s">
        <v>108</v>
      </c>
      <c r="L174" t="s">
        <v>109</v>
      </c>
      <c r="M174" t="s">
        <v>110</v>
      </c>
      <c r="N174" t="s">
        <v>577</v>
      </c>
      <c r="O174" t="s">
        <v>578</v>
      </c>
      <c r="Q174">
        <v>1064</v>
      </c>
      <c r="R174">
        <v>1064</v>
      </c>
      <c r="S174">
        <v>240</v>
      </c>
      <c r="T174">
        <v>0</v>
      </c>
      <c r="U174">
        <v>0</v>
      </c>
      <c r="V174">
        <v>0</v>
      </c>
      <c r="W174">
        <v>240</v>
      </c>
      <c r="X174">
        <v>0</v>
      </c>
      <c r="Y174">
        <v>0</v>
      </c>
      <c r="Z174">
        <v>0</v>
      </c>
      <c r="AD174" s="1">
        <v>41459.333333333336</v>
      </c>
      <c r="AE174" s="1">
        <v>41493.708333333336</v>
      </c>
      <c r="AG174" s="1">
        <v>41303.333333333336</v>
      </c>
      <c r="AH174" s="1">
        <v>41338.708333333336</v>
      </c>
      <c r="AI174" s="1">
        <v>41303.333333333336</v>
      </c>
      <c r="AJ174" s="1">
        <v>41338.708333333336</v>
      </c>
      <c r="AK174" s="1">
        <v>41303.333333333336</v>
      </c>
      <c r="AL174" s="1">
        <v>41338.708333333336</v>
      </c>
      <c r="AM174" s="1">
        <v>41459.333333333336</v>
      </c>
      <c r="AN174" s="1">
        <v>41493.708333333336</v>
      </c>
      <c r="AP174" t="s">
        <v>113</v>
      </c>
      <c r="AU174" t="s">
        <v>579</v>
      </c>
      <c r="AY174" t="s">
        <v>106</v>
      </c>
      <c r="AZ174">
        <v>0</v>
      </c>
      <c r="BA174">
        <v>0</v>
      </c>
      <c r="BD174" s="3">
        <v>41321.660416666666</v>
      </c>
      <c r="BE174" s="3">
        <v>41321.663888888892</v>
      </c>
      <c r="BF174" t="s">
        <v>115</v>
      </c>
      <c r="BG174" t="s">
        <v>115</v>
      </c>
      <c r="CH174">
        <v>540</v>
      </c>
      <c r="CI174">
        <v>28740</v>
      </c>
      <c r="CJ174" t="s">
        <v>106</v>
      </c>
      <c r="CK174" t="s">
        <v>106</v>
      </c>
      <c r="CL174" t="s">
        <v>215</v>
      </c>
      <c r="CM174" t="s">
        <v>216</v>
      </c>
      <c r="CO174">
        <v>124298</v>
      </c>
      <c r="CQ174">
        <v>0</v>
      </c>
      <c r="CR174">
        <v>0</v>
      </c>
      <c r="CS174">
        <v>0</v>
      </c>
      <c r="CY174" t="s">
        <v>123</v>
      </c>
      <c r="CZ174" t="s">
        <v>124</v>
      </c>
      <c r="DD174" t="str" cm="1">
        <f t="array" ref="DD174:DE174">TEXT(_xlfn.SEQUENCE(1, DATEDIF(AG174, AH174, "m") + 1, AG174, 30), "YYYY-APMM")</f>
        <v>2013-AP01</v>
      </c>
      <c r="DE174" t="str">
        <v>2013-AP02</v>
      </c>
      <c r="DN174">
        <f t="shared" si="4"/>
        <v>0</v>
      </c>
      <c r="DO174">
        <f t="shared" si="5"/>
        <v>0</v>
      </c>
    </row>
    <row r="175" spans="1:119" x14ac:dyDescent="0.35">
      <c r="A175" t="s">
        <v>105</v>
      </c>
      <c r="B175">
        <v>499460</v>
      </c>
      <c r="C175">
        <v>6359</v>
      </c>
      <c r="D175">
        <v>124299</v>
      </c>
      <c r="E175">
        <v>13662</v>
      </c>
      <c r="F175">
        <v>0</v>
      </c>
      <c r="G175" t="s">
        <v>106</v>
      </c>
      <c r="H175" t="s">
        <v>106</v>
      </c>
      <c r="I175" t="s">
        <v>106</v>
      </c>
      <c r="J175" t="s">
        <v>107</v>
      </c>
      <c r="K175" t="s">
        <v>108</v>
      </c>
      <c r="L175" t="s">
        <v>109</v>
      </c>
      <c r="M175" t="s">
        <v>110</v>
      </c>
      <c r="N175" t="s">
        <v>580</v>
      </c>
      <c r="O175" t="s">
        <v>289</v>
      </c>
      <c r="Q175">
        <v>368</v>
      </c>
      <c r="R175">
        <v>368</v>
      </c>
      <c r="S175">
        <v>200</v>
      </c>
      <c r="T175">
        <v>0</v>
      </c>
      <c r="U175">
        <v>0</v>
      </c>
      <c r="V175">
        <v>0</v>
      </c>
      <c r="W175">
        <v>200</v>
      </c>
      <c r="X175">
        <v>0</v>
      </c>
      <c r="Y175">
        <v>0</v>
      </c>
      <c r="Z175">
        <v>0</v>
      </c>
      <c r="AD175" s="1">
        <v>41310.333333333336</v>
      </c>
      <c r="AE175" s="1">
        <v>41339.708333333336</v>
      </c>
      <c r="AG175" s="1">
        <v>41255.333333333336</v>
      </c>
      <c r="AH175" s="1">
        <v>41284.708333333336</v>
      </c>
      <c r="AI175" s="1">
        <v>41255.333333333336</v>
      </c>
      <c r="AJ175" s="1">
        <v>41284.708333333336</v>
      </c>
      <c r="AK175" s="1">
        <v>41255.333333333336</v>
      </c>
      <c r="AL175" s="1">
        <v>41284.708333333336</v>
      </c>
      <c r="AM175" s="1">
        <v>41310.333333333336</v>
      </c>
      <c r="AN175" s="1">
        <v>41339.708333333336</v>
      </c>
      <c r="AP175" t="s">
        <v>113</v>
      </c>
      <c r="AU175" t="s">
        <v>581</v>
      </c>
      <c r="AY175" t="s">
        <v>106</v>
      </c>
      <c r="AZ175">
        <v>0</v>
      </c>
      <c r="BA175">
        <v>0</v>
      </c>
      <c r="BD175" s="3">
        <v>41321.660416666666</v>
      </c>
      <c r="BE175" s="3">
        <v>41321.663888888892</v>
      </c>
      <c r="BF175" t="s">
        <v>115</v>
      </c>
      <c r="BG175" t="s">
        <v>115</v>
      </c>
      <c r="CH175">
        <v>540</v>
      </c>
      <c r="CI175">
        <v>28740</v>
      </c>
      <c r="CJ175" t="s">
        <v>106</v>
      </c>
      <c r="CK175" t="s">
        <v>106</v>
      </c>
      <c r="CL175" t="s">
        <v>215</v>
      </c>
      <c r="CM175" t="s">
        <v>216</v>
      </c>
      <c r="CO175">
        <v>124298</v>
      </c>
      <c r="CQ175">
        <v>0</v>
      </c>
      <c r="CR175">
        <v>0</v>
      </c>
      <c r="CS175">
        <v>0</v>
      </c>
      <c r="CY175" t="s">
        <v>123</v>
      </c>
      <c r="CZ175" t="s">
        <v>124</v>
      </c>
      <c r="DD175" t="str" cm="1">
        <f t="array" ref="DD175">TEXT(_xlfn.SEQUENCE(1, DATEDIF(AG175, AH175, "m") + 1, AG175, 30), "YYYY-APMM")</f>
        <v>2012-AP12</v>
      </c>
      <c r="DN175">
        <f t="shared" si="4"/>
        <v>0</v>
      </c>
      <c r="DO175">
        <f t="shared" si="5"/>
        <v>0</v>
      </c>
    </row>
    <row r="176" spans="1:119" x14ac:dyDescent="0.35">
      <c r="A176" t="s">
        <v>105</v>
      </c>
      <c r="B176">
        <v>499461</v>
      </c>
      <c r="C176">
        <v>6359</v>
      </c>
      <c r="D176">
        <v>124299</v>
      </c>
      <c r="E176">
        <v>13662</v>
      </c>
      <c r="F176">
        <v>0</v>
      </c>
      <c r="G176" t="s">
        <v>106</v>
      </c>
      <c r="H176" t="s">
        <v>106</v>
      </c>
      <c r="I176" t="s">
        <v>106</v>
      </c>
      <c r="J176" t="s">
        <v>107</v>
      </c>
      <c r="K176" t="s">
        <v>108</v>
      </c>
      <c r="L176" t="s">
        <v>109</v>
      </c>
      <c r="M176" t="s">
        <v>110</v>
      </c>
      <c r="N176" t="s">
        <v>582</v>
      </c>
      <c r="O176" t="s">
        <v>292</v>
      </c>
      <c r="Q176">
        <v>688</v>
      </c>
      <c r="R176">
        <v>688</v>
      </c>
      <c r="S176">
        <v>240</v>
      </c>
      <c r="T176">
        <v>0</v>
      </c>
      <c r="U176">
        <v>0</v>
      </c>
      <c r="V176">
        <v>0</v>
      </c>
      <c r="W176">
        <v>240</v>
      </c>
      <c r="X176">
        <v>0</v>
      </c>
      <c r="Y176">
        <v>0</v>
      </c>
      <c r="Z176">
        <v>0</v>
      </c>
      <c r="AD176" s="1">
        <v>41370.333333333336</v>
      </c>
      <c r="AE176" s="1">
        <v>41403.708333333336</v>
      </c>
      <c r="AG176" s="1">
        <v>41268.333333333336</v>
      </c>
      <c r="AH176" s="1">
        <v>41302.708333333336</v>
      </c>
      <c r="AI176" s="1">
        <v>41268.333333333336</v>
      </c>
      <c r="AJ176" s="1">
        <v>41302.708333333336</v>
      </c>
      <c r="AK176" s="1">
        <v>41268.333333333336</v>
      </c>
      <c r="AL176" s="1">
        <v>41302.708333333336</v>
      </c>
      <c r="AM176" s="1">
        <v>41370.333333333336</v>
      </c>
      <c r="AN176" s="1">
        <v>41403.708333333336</v>
      </c>
      <c r="AP176" t="s">
        <v>113</v>
      </c>
      <c r="AU176" t="s">
        <v>583</v>
      </c>
      <c r="AY176" t="s">
        <v>106</v>
      </c>
      <c r="AZ176">
        <v>0</v>
      </c>
      <c r="BA176">
        <v>0</v>
      </c>
      <c r="BD176" s="3">
        <v>41321.660416666666</v>
      </c>
      <c r="BE176" s="3">
        <v>41321.663888888892</v>
      </c>
      <c r="BF176" t="s">
        <v>115</v>
      </c>
      <c r="BG176" t="s">
        <v>115</v>
      </c>
      <c r="CH176">
        <v>540</v>
      </c>
      <c r="CI176">
        <v>28740</v>
      </c>
      <c r="CJ176" t="s">
        <v>106</v>
      </c>
      <c r="CK176" t="s">
        <v>106</v>
      </c>
      <c r="CL176" t="s">
        <v>215</v>
      </c>
      <c r="CM176" t="s">
        <v>216</v>
      </c>
      <c r="CO176">
        <v>124298</v>
      </c>
      <c r="CQ176">
        <v>0</v>
      </c>
      <c r="CR176">
        <v>0</v>
      </c>
      <c r="CS176">
        <v>0</v>
      </c>
      <c r="CY176" t="s">
        <v>123</v>
      </c>
      <c r="CZ176" t="s">
        <v>124</v>
      </c>
      <c r="DD176" t="str" cm="1">
        <f t="array" ref="DD176:DE176">TEXT(_xlfn.SEQUENCE(1, DATEDIF(AG176, AH176, "m") + 1, AG176, 30), "YYYY-APMM")</f>
        <v>2012-AP12</v>
      </c>
      <c r="DE176" t="str">
        <v>2013-AP01</v>
      </c>
      <c r="DN176">
        <f t="shared" si="4"/>
        <v>0</v>
      </c>
      <c r="DO176">
        <f t="shared" si="5"/>
        <v>0</v>
      </c>
    </row>
    <row r="177" spans="1:119" x14ac:dyDescent="0.35">
      <c r="A177" t="s">
        <v>105</v>
      </c>
      <c r="B177">
        <v>499462</v>
      </c>
      <c r="C177">
        <v>6359</v>
      </c>
      <c r="D177">
        <v>124300</v>
      </c>
      <c r="E177">
        <v>13662</v>
      </c>
      <c r="F177">
        <v>0</v>
      </c>
      <c r="G177" t="s">
        <v>106</v>
      </c>
      <c r="H177" t="s">
        <v>106</v>
      </c>
      <c r="I177" t="s">
        <v>106</v>
      </c>
      <c r="J177" t="s">
        <v>107</v>
      </c>
      <c r="K177" t="s">
        <v>108</v>
      </c>
      <c r="L177" t="s">
        <v>109</v>
      </c>
      <c r="M177" t="s">
        <v>110</v>
      </c>
      <c r="N177" t="s">
        <v>584</v>
      </c>
      <c r="O177" t="s">
        <v>301</v>
      </c>
      <c r="P177">
        <v>8176</v>
      </c>
      <c r="Q177">
        <v>368</v>
      </c>
      <c r="R177">
        <v>0</v>
      </c>
      <c r="S177">
        <v>80</v>
      </c>
      <c r="T177">
        <v>0</v>
      </c>
      <c r="U177">
        <v>20</v>
      </c>
      <c r="V177">
        <v>20</v>
      </c>
      <c r="W177">
        <v>80</v>
      </c>
      <c r="X177">
        <v>0</v>
      </c>
      <c r="Y177">
        <v>0</v>
      </c>
      <c r="Z177">
        <v>0</v>
      </c>
      <c r="AD177" s="1">
        <v>41298.333333333336</v>
      </c>
      <c r="AE177" s="1">
        <v>41309.708333333336</v>
      </c>
      <c r="AG177" s="1">
        <v>41244.333333333336</v>
      </c>
      <c r="AH177" s="1">
        <v>41254.708333333336</v>
      </c>
      <c r="AI177" s="1">
        <v>41244.333333333336</v>
      </c>
      <c r="AJ177" s="1">
        <v>41254.708333333336</v>
      </c>
      <c r="AK177" s="1">
        <v>41244.333333333336</v>
      </c>
      <c r="AL177" s="1">
        <v>41254.708333333336</v>
      </c>
      <c r="AM177" s="1">
        <v>41298.333333333336</v>
      </c>
      <c r="AN177" s="1">
        <v>41309.708333333336</v>
      </c>
      <c r="AP177" t="s">
        <v>113</v>
      </c>
      <c r="AU177" t="s">
        <v>585</v>
      </c>
      <c r="AY177" t="s">
        <v>106</v>
      </c>
      <c r="AZ177">
        <v>0</v>
      </c>
      <c r="BA177">
        <v>0</v>
      </c>
      <c r="BD177" s="3">
        <v>41321.660416666666</v>
      </c>
      <c r="BE177" s="3">
        <v>41321.663888888892</v>
      </c>
      <c r="BF177" t="s">
        <v>115</v>
      </c>
      <c r="BG177" t="s">
        <v>115</v>
      </c>
      <c r="BH177">
        <v>8149</v>
      </c>
      <c r="BM177">
        <v>43530</v>
      </c>
      <c r="BR177" t="s">
        <v>131</v>
      </c>
      <c r="BS177" t="s">
        <v>132</v>
      </c>
      <c r="BU177">
        <v>1</v>
      </c>
      <c r="BV177" t="s">
        <v>118</v>
      </c>
      <c r="BX177" t="s">
        <v>119</v>
      </c>
      <c r="BY177" t="s">
        <v>119</v>
      </c>
      <c r="BZ177" t="s">
        <v>119</v>
      </c>
      <c r="CA177">
        <v>1</v>
      </c>
      <c r="CC177" t="s">
        <v>120</v>
      </c>
      <c r="CH177">
        <v>540</v>
      </c>
      <c r="CI177">
        <v>28730</v>
      </c>
      <c r="CJ177" t="s">
        <v>106</v>
      </c>
      <c r="CK177" t="s">
        <v>106</v>
      </c>
      <c r="CL177" t="s">
        <v>241</v>
      </c>
      <c r="CM177" t="s">
        <v>242</v>
      </c>
      <c r="CO177">
        <v>124298</v>
      </c>
      <c r="CQ177">
        <v>0</v>
      </c>
      <c r="CR177">
        <v>0</v>
      </c>
      <c r="CS177">
        <v>0</v>
      </c>
      <c r="CY177" t="s">
        <v>123</v>
      </c>
      <c r="CZ177" t="s">
        <v>124</v>
      </c>
      <c r="DD177" t="str" cm="1">
        <f t="array" ref="DD177">TEXT(_xlfn.SEQUENCE(1, DATEDIF(AG177, AH177, "m") + 1, AG177, 30), "YYYY-APMM")</f>
        <v>2012-AP12</v>
      </c>
      <c r="DN177">
        <f t="shared" si="4"/>
        <v>20</v>
      </c>
      <c r="DO177" t="str">
        <f t="shared" si="5"/>
        <v>DRAFTMAN SK</v>
      </c>
    </row>
    <row r="178" spans="1:119" x14ac:dyDescent="0.35">
      <c r="A178" t="s">
        <v>105</v>
      </c>
      <c r="B178">
        <v>499463</v>
      </c>
      <c r="C178">
        <v>6359</v>
      </c>
      <c r="D178">
        <v>124300</v>
      </c>
      <c r="E178">
        <v>13662</v>
      </c>
      <c r="F178">
        <v>0</v>
      </c>
      <c r="G178" t="s">
        <v>106</v>
      </c>
      <c r="H178" t="s">
        <v>106</v>
      </c>
      <c r="I178" t="s">
        <v>106</v>
      </c>
      <c r="J178" t="s">
        <v>107</v>
      </c>
      <c r="K178" t="s">
        <v>108</v>
      </c>
      <c r="L178" t="s">
        <v>109</v>
      </c>
      <c r="M178" t="s">
        <v>110</v>
      </c>
      <c r="N178" t="s">
        <v>586</v>
      </c>
      <c r="O178" t="s">
        <v>304</v>
      </c>
      <c r="Q178">
        <v>384</v>
      </c>
      <c r="R178">
        <v>0</v>
      </c>
      <c r="S178">
        <v>120</v>
      </c>
      <c r="T178">
        <v>0</v>
      </c>
      <c r="U178">
        <v>30</v>
      </c>
      <c r="V178">
        <v>30</v>
      </c>
      <c r="W178">
        <v>120</v>
      </c>
      <c r="X178">
        <v>0</v>
      </c>
      <c r="Y178">
        <v>0</v>
      </c>
      <c r="Z178">
        <v>0</v>
      </c>
      <c r="AD178" s="1">
        <v>41307.333333333336</v>
      </c>
      <c r="AE178" s="1">
        <v>41324.708333333336</v>
      </c>
      <c r="AG178" s="1">
        <v>41249.333333333336</v>
      </c>
      <c r="AH178" s="1">
        <v>41267.708333333336</v>
      </c>
      <c r="AI178" s="1">
        <v>41249.333333333336</v>
      </c>
      <c r="AJ178" s="1">
        <v>41267.708333333336</v>
      </c>
      <c r="AK178" s="1">
        <v>41249.333333333336</v>
      </c>
      <c r="AL178" s="1">
        <v>41267.708333333336</v>
      </c>
      <c r="AM178" s="1">
        <v>41307.333333333336</v>
      </c>
      <c r="AN178" s="1">
        <v>41324.708333333336</v>
      </c>
      <c r="AP178" t="s">
        <v>113</v>
      </c>
      <c r="AU178" t="s">
        <v>587</v>
      </c>
      <c r="AY178" t="s">
        <v>106</v>
      </c>
      <c r="AZ178">
        <v>0</v>
      </c>
      <c r="BA178">
        <v>0</v>
      </c>
      <c r="BD178" s="3">
        <v>41321.660416666666</v>
      </c>
      <c r="BE178" s="3">
        <v>41321.663888888892</v>
      </c>
      <c r="BF178" t="s">
        <v>115</v>
      </c>
      <c r="BG178" t="s">
        <v>115</v>
      </c>
      <c r="CH178">
        <v>540</v>
      </c>
      <c r="CI178">
        <v>28730</v>
      </c>
      <c r="CJ178" t="s">
        <v>106</v>
      </c>
      <c r="CK178" t="s">
        <v>106</v>
      </c>
      <c r="CL178" t="s">
        <v>241</v>
      </c>
      <c r="CM178" t="s">
        <v>242</v>
      </c>
      <c r="CO178">
        <v>124298</v>
      </c>
      <c r="CQ178">
        <v>0</v>
      </c>
      <c r="CR178">
        <v>0</v>
      </c>
      <c r="CS178">
        <v>0</v>
      </c>
      <c r="CY178" t="s">
        <v>123</v>
      </c>
      <c r="CZ178" t="s">
        <v>124</v>
      </c>
      <c r="DD178" t="str" cm="1">
        <f t="array" ref="DD178">TEXT(_xlfn.SEQUENCE(1, DATEDIF(AG178, AH178, "m") + 1, AG178, 30), "YYYY-APMM")</f>
        <v>2012-AP12</v>
      </c>
      <c r="DN178">
        <f t="shared" si="4"/>
        <v>30</v>
      </c>
      <c r="DO178">
        <f t="shared" si="5"/>
        <v>0</v>
      </c>
    </row>
    <row r="179" spans="1:119" x14ac:dyDescent="0.35">
      <c r="A179" t="s">
        <v>105</v>
      </c>
      <c r="B179">
        <v>499464</v>
      </c>
      <c r="C179">
        <v>6359</v>
      </c>
      <c r="D179">
        <v>124300</v>
      </c>
      <c r="E179">
        <v>13662</v>
      </c>
      <c r="F179">
        <v>0</v>
      </c>
      <c r="G179" t="s">
        <v>106</v>
      </c>
      <c r="H179" t="s">
        <v>106</v>
      </c>
      <c r="I179" t="s">
        <v>106</v>
      </c>
      <c r="J179" t="s">
        <v>107</v>
      </c>
      <c r="K179" t="s">
        <v>108</v>
      </c>
      <c r="L179" t="s">
        <v>109</v>
      </c>
      <c r="M179" t="s">
        <v>110</v>
      </c>
      <c r="N179" t="s">
        <v>588</v>
      </c>
      <c r="O179" t="s">
        <v>307</v>
      </c>
      <c r="Q179">
        <v>384</v>
      </c>
      <c r="R179">
        <v>0</v>
      </c>
      <c r="S179">
        <v>120</v>
      </c>
      <c r="T179">
        <v>0</v>
      </c>
      <c r="U179">
        <v>30</v>
      </c>
      <c r="V179">
        <v>30</v>
      </c>
      <c r="W179">
        <v>120</v>
      </c>
      <c r="X179">
        <v>0</v>
      </c>
      <c r="Y179">
        <v>0</v>
      </c>
      <c r="Z179">
        <v>0</v>
      </c>
      <c r="AD179" s="1">
        <v>41312.333333333336</v>
      </c>
      <c r="AE179" s="1">
        <v>41330.708333333336</v>
      </c>
      <c r="AG179" s="1">
        <v>41255.333333333336</v>
      </c>
      <c r="AH179" s="1">
        <v>41273.708333333336</v>
      </c>
      <c r="AI179" s="1">
        <v>41255.333333333336</v>
      </c>
      <c r="AJ179" s="1">
        <v>41273.708333333336</v>
      </c>
      <c r="AK179" s="1">
        <v>41255.333333333336</v>
      </c>
      <c r="AL179" s="1">
        <v>41273.708333333336</v>
      </c>
      <c r="AM179" s="1">
        <v>41312.333333333336</v>
      </c>
      <c r="AN179" s="1">
        <v>41330.708333333336</v>
      </c>
      <c r="AP179" t="s">
        <v>113</v>
      </c>
      <c r="AU179" t="s">
        <v>589</v>
      </c>
      <c r="AY179" t="s">
        <v>106</v>
      </c>
      <c r="AZ179">
        <v>0</v>
      </c>
      <c r="BA179">
        <v>0</v>
      </c>
      <c r="BD179" s="3">
        <v>41321.660416666666</v>
      </c>
      <c r="BE179" s="3">
        <v>41321.663888888892</v>
      </c>
      <c r="BF179" t="s">
        <v>115</v>
      </c>
      <c r="BG179" t="s">
        <v>115</v>
      </c>
      <c r="CH179">
        <v>540</v>
      </c>
      <c r="CI179">
        <v>28730</v>
      </c>
      <c r="CJ179" t="s">
        <v>106</v>
      </c>
      <c r="CK179" t="s">
        <v>106</v>
      </c>
      <c r="CL179" t="s">
        <v>241</v>
      </c>
      <c r="CM179" t="s">
        <v>242</v>
      </c>
      <c r="CO179">
        <v>124298</v>
      </c>
      <c r="CQ179">
        <v>0</v>
      </c>
      <c r="CR179">
        <v>0</v>
      </c>
      <c r="CS179">
        <v>0</v>
      </c>
      <c r="CY179" t="s">
        <v>123</v>
      </c>
      <c r="CZ179" t="s">
        <v>124</v>
      </c>
      <c r="DD179" t="str" cm="1">
        <f t="array" ref="DD179">TEXT(_xlfn.SEQUENCE(1, DATEDIF(AG179, AH179, "m") + 1, AG179, 30), "YYYY-APMM")</f>
        <v>2012-AP12</v>
      </c>
      <c r="DN179">
        <f t="shared" si="4"/>
        <v>30</v>
      </c>
      <c r="DO179">
        <f t="shared" si="5"/>
        <v>0</v>
      </c>
    </row>
    <row r="180" spans="1:119" x14ac:dyDescent="0.35">
      <c r="A180" t="s">
        <v>105</v>
      </c>
      <c r="B180">
        <v>499465</v>
      </c>
      <c r="C180">
        <v>6359</v>
      </c>
      <c r="D180">
        <v>124300</v>
      </c>
      <c r="E180">
        <v>13662</v>
      </c>
      <c r="F180">
        <v>0</v>
      </c>
      <c r="G180" t="s">
        <v>106</v>
      </c>
      <c r="H180" t="s">
        <v>106</v>
      </c>
      <c r="I180" t="s">
        <v>106</v>
      </c>
      <c r="J180" t="s">
        <v>107</v>
      </c>
      <c r="K180" t="s">
        <v>108</v>
      </c>
      <c r="L180" t="s">
        <v>109</v>
      </c>
      <c r="M180" t="s">
        <v>110</v>
      </c>
      <c r="N180" t="s">
        <v>590</v>
      </c>
      <c r="O180" t="s">
        <v>310</v>
      </c>
      <c r="Q180">
        <v>384</v>
      </c>
      <c r="R180">
        <v>0</v>
      </c>
      <c r="S180">
        <v>120</v>
      </c>
      <c r="T180">
        <v>0</v>
      </c>
      <c r="U180">
        <v>30</v>
      </c>
      <c r="V180">
        <v>30</v>
      </c>
      <c r="W180">
        <v>120</v>
      </c>
      <c r="X180">
        <v>0</v>
      </c>
      <c r="Y180">
        <v>0</v>
      </c>
      <c r="Z180">
        <v>0</v>
      </c>
      <c r="AD180" s="1">
        <v>41325.333333333336</v>
      </c>
      <c r="AE180" s="1">
        <v>41342.708333333336</v>
      </c>
      <c r="AG180" s="1">
        <v>41268.333333333336</v>
      </c>
      <c r="AH180" s="1">
        <v>41284.708333333336</v>
      </c>
      <c r="AI180" s="1">
        <v>41268.333333333336</v>
      </c>
      <c r="AJ180" s="1">
        <v>41284.708333333336</v>
      </c>
      <c r="AK180" s="1">
        <v>41268.333333333336</v>
      </c>
      <c r="AL180" s="1">
        <v>41284.708333333336</v>
      </c>
      <c r="AM180" s="1">
        <v>41325.333333333336</v>
      </c>
      <c r="AN180" s="1">
        <v>41342.708333333336</v>
      </c>
      <c r="AP180" t="s">
        <v>113</v>
      </c>
      <c r="AU180" t="s">
        <v>591</v>
      </c>
      <c r="AY180" t="s">
        <v>106</v>
      </c>
      <c r="AZ180">
        <v>0</v>
      </c>
      <c r="BA180">
        <v>0</v>
      </c>
      <c r="BD180" s="3">
        <v>41321.660416666666</v>
      </c>
      <c r="BE180" s="3">
        <v>41321.663888888892</v>
      </c>
      <c r="BF180" t="s">
        <v>115</v>
      </c>
      <c r="BG180" t="s">
        <v>115</v>
      </c>
      <c r="CH180">
        <v>540</v>
      </c>
      <c r="CI180">
        <v>28730</v>
      </c>
      <c r="CJ180" t="s">
        <v>106</v>
      </c>
      <c r="CK180" t="s">
        <v>106</v>
      </c>
      <c r="CL180" t="s">
        <v>241</v>
      </c>
      <c r="CM180" t="s">
        <v>242</v>
      </c>
      <c r="CO180">
        <v>124298</v>
      </c>
      <c r="CQ180">
        <v>0</v>
      </c>
      <c r="CR180">
        <v>0</v>
      </c>
      <c r="CS180">
        <v>0</v>
      </c>
      <c r="CY180" t="s">
        <v>123</v>
      </c>
      <c r="CZ180" t="s">
        <v>124</v>
      </c>
      <c r="DD180" t="str" cm="1">
        <f t="array" ref="DD180">TEXT(_xlfn.SEQUENCE(1, DATEDIF(AG180, AH180, "m") + 1, AG180, 30), "YYYY-APMM")</f>
        <v>2012-AP12</v>
      </c>
      <c r="DN180">
        <f t="shared" si="4"/>
        <v>30</v>
      </c>
      <c r="DO180">
        <f t="shared" si="5"/>
        <v>0</v>
      </c>
    </row>
    <row r="181" spans="1:119" x14ac:dyDescent="0.35">
      <c r="A181" t="s">
        <v>105</v>
      </c>
      <c r="B181">
        <v>499466</v>
      </c>
      <c r="C181">
        <v>6359</v>
      </c>
      <c r="D181">
        <v>124300</v>
      </c>
      <c r="E181">
        <v>13662</v>
      </c>
      <c r="F181">
        <v>0</v>
      </c>
      <c r="G181" t="s">
        <v>106</v>
      </c>
      <c r="H181" t="s">
        <v>106</v>
      </c>
      <c r="I181" t="s">
        <v>106</v>
      </c>
      <c r="J181" t="s">
        <v>107</v>
      </c>
      <c r="K181" t="s">
        <v>108</v>
      </c>
      <c r="L181" t="s">
        <v>109</v>
      </c>
      <c r="M181" t="s">
        <v>110</v>
      </c>
      <c r="N181" t="s">
        <v>592</v>
      </c>
      <c r="O181" t="s">
        <v>593</v>
      </c>
      <c r="Q181">
        <v>384</v>
      </c>
      <c r="R181">
        <v>0</v>
      </c>
      <c r="S181">
        <v>120</v>
      </c>
      <c r="T181">
        <v>0</v>
      </c>
      <c r="U181">
        <v>30</v>
      </c>
      <c r="V181">
        <v>30</v>
      </c>
      <c r="W181">
        <v>120</v>
      </c>
      <c r="X181">
        <v>0</v>
      </c>
      <c r="Y181">
        <v>0</v>
      </c>
      <c r="Z181">
        <v>0</v>
      </c>
      <c r="AD181" s="1">
        <v>41343.333333333336</v>
      </c>
      <c r="AE181" s="1">
        <v>41359.708333333336</v>
      </c>
      <c r="AG181" s="1">
        <v>41286.333333333336</v>
      </c>
      <c r="AH181" s="1">
        <v>41302.708333333336</v>
      </c>
      <c r="AI181" s="1">
        <v>41286.333333333336</v>
      </c>
      <c r="AJ181" s="1">
        <v>41302.708333333336</v>
      </c>
      <c r="AK181" s="1">
        <v>41286.333333333336</v>
      </c>
      <c r="AL181" s="1">
        <v>41302.708333333336</v>
      </c>
      <c r="AM181" s="1">
        <v>41343.333333333336</v>
      </c>
      <c r="AN181" s="1">
        <v>41359.708333333336</v>
      </c>
      <c r="AP181" t="s">
        <v>113</v>
      </c>
      <c r="AU181" t="s">
        <v>594</v>
      </c>
      <c r="AY181" t="s">
        <v>106</v>
      </c>
      <c r="AZ181">
        <v>0</v>
      </c>
      <c r="BA181">
        <v>0</v>
      </c>
      <c r="BD181" s="3">
        <v>41321.660416666666</v>
      </c>
      <c r="BE181" s="3">
        <v>41321.663888888892</v>
      </c>
      <c r="BF181" t="s">
        <v>115</v>
      </c>
      <c r="BG181" t="s">
        <v>115</v>
      </c>
      <c r="CH181">
        <v>540</v>
      </c>
      <c r="CI181">
        <v>28730</v>
      </c>
      <c r="CJ181" t="s">
        <v>106</v>
      </c>
      <c r="CK181" t="s">
        <v>106</v>
      </c>
      <c r="CL181" t="s">
        <v>241</v>
      </c>
      <c r="CM181" t="s">
        <v>242</v>
      </c>
      <c r="CO181">
        <v>124298</v>
      </c>
      <c r="CQ181">
        <v>0</v>
      </c>
      <c r="CR181">
        <v>0</v>
      </c>
      <c r="CS181">
        <v>0</v>
      </c>
      <c r="CY181" t="s">
        <v>123</v>
      </c>
      <c r="CZ181" t="s">
        <v>124</v>
      </c>
      <c r="DD181" t="str" cm="1">
        <f t="array" ref="DD181">TEXT(_xlfn.SEQUENCE(1, DATEDIF(AG181, AH181, "m") + 1, AG181, 30), "YYYY-APMM")</f>
        <v>2013-AP01</v>
      </c>
      <c r="DN181">
        <f t="shared" si="4"/>
        <v>30</v>
      </c>
      <c r="DO181">
        <f t="shared" si="5"/>
        <v>0</v>
      </c>
    </row>
    <row r="182" spans="1:119" x14ac:dyDescent="0.35">
      <c r="A182" t="s">
        <v>105</v>
      </c>
      <c r="B182">
        <v>499467</v>
      </c>
      <c r="C182">
        <v>6359</v>
      </c>
      <c r="D182">
        <v>124304</v>
      </c>
      <c r="E182">
        <v>13662</v>
      </c>
      <c r="F182">
        <v>0</v>
      </c>
      <c r="G182" t="s">
        <v>106</v>
      </c>
      <c r="H182" t="s">
        <v>106</v>
      </c>
      <c r="I182" t="s">
        <v>106</v>
      </c>
      <c r="J182" t="s">
        <v>107</v>
      </c>
      <c r="K182" t="s">
        <v>108</v>
      </c>
      <c r="L182" t="s">
        <v>109</v>
      </c>
      <c r="M182" t="s">
        <v>110</v>
      </c>
      <c r="N182" t="s">
        <v>595</v>
      </c>
      <c r="O182" t="s">
        <v>523</v>
      </c>
      <c r="Q182">
        <v>2416</v>
      </c>
      <c r="R182">
        <v>120</v>
      </c>
      <c r="S182">
        <v>120</v>
      </c>
      <c r="T182">
        <v>0</v>
      </c>
      <c r="U182">
        <v>30</v>
      </c>
      <c r="V182">
        <v>30</v>
      </c>
      <c r="W182">
        <v>120</v>
      </c>
      <c r="X182">
        <v>0</v>
      </c>
      <c r="Y182">
        <v>0</v>
      </c>
      <c r="Z182">
        <v>0</v>
      </c>
      <c r="AD182" s="1">
        <v>41800.333333333336</v>
      </c>
      <c r="AE182" s="1">
        <v>41816.708333333336</v>
      </c>
      <c r="AG182" s="1">
        <v>41440.333333333336</v>
      </c>
      <c r="AH182" s="1">
        <v>41456.708333333336</v>
      </c>
      <c r="AI182" s="1">
        <v>41440.333333333336</v>
      </c>
      <c r="AJ182" s="1">
        <v>41456.708333333336</v>
      </c>
      <c r="AK182" s="1">
        <v>41440.333333333336</v>
      </c>
      <c r="AL182" s="1">
        <v>41456.708333333336</v>
      </c>
      <c r="AM182" s="1">
        <v>41800.333333333336</v>
      </c>
      <c r="AN182" s="1">
        <v>41816.708333333336</v>
      </c>
      <c r="AP182" t="s">
        <v>113</v>
      </c>
      <c r="AU182" t="s">
        <v>596</v>
      </c>
      <c r="AY182" t="s">
        <v>106</v>
      </c>
      <c r="AZ182">
        <v>0</v>
      </c>
      <c r="BA182">
        <v>0</v>
      </c>
      <c r="BD182" s="3">
        <v>41321.660416666666</v>
      </c>
      <c r="BE182" s="3">
        <v>41321.663888888892</v>
      </c>
      <c r="BF182" t="s">
        <v>115</v>
      </c>
      <c r="BG182" t="s">
        <v>115</v>
      </c>
      <c r="CH182">
        <v>540</v>
      </c>
      <c r="CI182">
        <v>29020</v>
      </c>
      <c r="CJ182" t="s">
        <v>106</v>
      </c>
      <c r="CK182" t="s">
        <v>106</v>
      </c>
      <c r="CL182" t="s">
        <v>241</v>
      </c>
      <c r="CM182" t="s">
        <v>242</v>
      </c>
      <c r="CO182">
        <v>124303</v>
      </c>
      <c r="CQ182">
        <v>0</v>
      </c>
      <c r="CR182">
        <v>0</v>
      </c>
      <c r="CS182">
        <v>0</v>
      </c>
      <c r="CY182" t="s">
        <v>123</v>
      </c>
      <c r="CZ182" t="s">
        <v>124</v>
      </c>
      <c r="DD182" t="str" cm="1">
        <f t="array" ref="DD182">TEXT(_xlfn.SEQUENCE(1, DATEDIF(AG182, AH182, "m") + 1, AG182, 30), "YYYY-APMM")</f>
        <v>2013-AP06</v>
      </c>
      <c r="DN182">
        <f t="shared" si="4"/>
        <v>30</v>
      </c>
      <c r="DO182">
        <f t="shared" si="5"/>
        <v>0</v>
      </c>
    </row>
    <row r="183" spans="1:119" x14ac:dyDescent="0.35">
      <c r="A183" t="s">
        <v>105</v>
      </c>
      <c r="B183">
        <v>499468</v>
      </c>
      <c r="C183">
        <v>6359</v>
      </c>
      <c r="D183">
        <v>124304</v>
      </c>
      <c r="E183">
        <v>13662</v>
      </c>
      <c r="F183">
        <v>0</v>
      </c>
      <c r="G183" t="s">
        <v>106</v>
      </c>
      <c r="H183" t="s">
        <v>106</v>
      </c>
      <c r="I183" t="s">
        <v>106</v>
      </c>
      <c r="J183" t="s">
        <v>107</v>
      </c>
      <c r="K183" t="s">
        <v>108</v>
      </c>
      <c r="L183" t="s">
        <v>109</v>
      </c>
      <c r="M183" t="s">
        <v>110</v>
      </c>
      <c r="N183" t="s">
        <v>597</v>
      </c>
      <c r="O183" t="s">
        <v>385</v>
      </c>
      <c r="Q183">
        <v>720</v>
      </c>
      <c r="R183">
        <v>120</v>
      </c>
      <c r="S183">
        <v>120</v>
      </c>
      <c r="T183">
        <v>0</v>
      </c>
      <c r="U183">
        <v>30</v>
      </c>
      <c r="V183">
        <v>30</v>
      </c>
      <c r="W183">
        <v>120</v>
      </c>
      <c r="X183">
        <v>0</v>
      </c>
      <c r="Y183">
        <v>0</v>
      </c>
      <c r="Z183">
        <v>0</v>
      </c>
      <c r="AD183" s="1">
        <v>41548.333333333336</v>
      </c>
      <c r="AE183" s="1">
        <v>41567.708333333336</v>
      </c>
      <c r="AG183" s="1">
        <v>41440.333333333336</v>
      </c>
      <c r="AH183" s="1">
        <v>41456.708333333336</v>
      </c>
      <c r="AI183" s="1">
        <v>41440.333333333336</v>
      </c>
      <c r="AJ183" s="1">
        <v>41456.708333333336</v>
      </c>
      <c r="AK183" s="1">
        <v>41440.333333333336</v>
      </c>
      <c r="AL183" s="1">
        <v>41456.708333333336</v>
      </c>
      <c r="AM183" s="1">
        <v>41548.333333333336</v>
      </c>
      <c r="AN183" s="1">
        <v>41567.708333333336</v>
      </c>
      <c r="AP183" t="s">
        <v>113</v>
      </c>
      <c r="AU183" t="s">
        <v>598</v>
      </c>
      <c r="AY183" t="s">
        <v>106</v>
      </c>
      <c r="AZ183">
        <v>0</v>
      </c>
      <c r="BA183">
        <v>0</v>
      </c>
      <c r="BD183" s="3">
        <v>41321.660416666666</v>
      </c>
      <c r="BE183" s="3">
        <v>41321.663888888892</v>
      </c>
      <c r="BF183" t="s">
        <v>115</v>
      </c>
      <c r="BG183" t="s">
        <v>115</v>
      </c>
      <c r="CH183">
        <v>540</v>
      </c>
      <c r="CI183">
        <v>29020</v>
      </c>
      <c r="CJ183" t="s">
        <v>106</v>
      </c>
      <c r="CK183" t="s">
        <v>106</v>
      </c>
      <c r="CL183" t="s">
        <v>241</v>
      </c>
      <c r="CM183" t="s">
        <v>242</v>
      </c>
      <c r="CO183">
        <v>124303</v>
      </c>
      <c r="CQ183">
        <v>0</v>
      </c>
      <c r="CR183">
        <v>0</v>
      </c>
      <c r="CS183">
        <v>0</v>
      </c>
      <c r="CY183" t="s">
        <v>123</v>
      </c>
      <c r="CZ183" t="s">
        <v>124</v>
      </c>
      <c r="DD183" t="str" cm="1">
        <f t="array" ref="DD183">TEXT(_xlfn.SEQUENCE(1, DATEDIF(AG183, AH183, "m") + 1, AG183, 30), "YYYY-APMM")</f>
        <v>2013-AP06</v>
      </c>
      <c r="DN183">
        <f t="shared" si="4"/>
        <v>30</v>
      </c>
      <c r="DO183">
        <f t="shared" si="5"/>
        <v>0</v>
      </c>
    </row>
    <row r="184" spans="1:119" x14ac:dyDescent="0.35">
      <c r="A184" t="s">
        <v>105</v>
      </c>
      <c r="B184">
        <v>499469</v>
      </c>
      <c r="C184">
        <v>6359</v>
      </c>
      <c r="D184">
        <v>124304</v>
      </c>
      <c r="E184">
        <v>13662</v>
      </c>
      <c r="F184">
        <v>0</v>
      </c>
      <c r="G184" t="s">
        <v>106</v>
      </c>
      <c r="H184" t="s">
        <v>106</v>
      </c>
      <c r="I184" t="s">
        <v>106</v>
      </c>
      <c r="J184" t="s">
        <v>107</v>
      </c>
      <c r="K184" t="s">
        <v>108</v>
      </c>
      <c r="L184" t="s">
        <v>109</v>
      </c>
      <c r="M184" t="s">
        <v>110</v>
      </c>
      <c r="N184" t="s">
        <v>599</v>
      </c>
      <c r="O184" t="s">
        <v>349</v>
      </c>
      <c r="Q184">
        <v>392</v>
      </c>
      <c r="R184">
        <v>0</v>
      </c>
      <c r="S184">
        <v>120</v>
      </c>
      <c r="T184">
        <v>0</v>
      </c>
      <c r="U184">
        <v>30</v>
      </c>
      <c r="V184">
        <v>30</v>
      </c>
      <c r="W184">
        <v>120</v>
      </c>
      <c r="X184">
        <v>0</v>
      </c>
      <c r="Y184">
        <v>0</v>
      </c>
      <c r="Z184">
        <v>0</v>
      </c>
      <c r="AD184" s="1">
        <v>41454.333333333336</v>
      </c>
      <c r="AE184" s="1">
        <v>41470.708333333336</v>
      </c>
      <c r="AG184" s="1">
        <v>41396.333333333336</v>
      </c>
      <c r="AH184" s="1">
        <v>41413.708333333336</v>
      </c>
      <c r="AI184" s="1">
        <v>41396.333333333336</v>
      </c>
      <c r="AJ184" s="1">
        <v>41413.708333333336</v>
      </c>
      <c r="AK184" s="1">
        <v>41396.333333333336</v>
      </c>
      <c r="AL184" s="1">
        <v>41413.708333333336</v>
      </c>
      <c r="AM184" s="1">
        <v>41454.333333333336</v>
      </c>
      <c r="AN184" s="1">
        <v>41470.708333333336</v>
      </c>
      <c r="AP184" t="s">
        <v>113</v>
      </c>
      <c r="AU184" t="s">
        <v>600</v>
      </c>
      <c r="AY184" t="s">
        <v>106</v>
      </c>
      <c r="AZ184">
        <v>0</v>
      </c>
      <c r="BA184">
        <v>0</v>
      </c>
      <c r="BD184" s="3">
        <v>41321.660416666666</v>
      </c>
      <c r="BE184" s="3">
        <v>41321.663888888892</v>
      </c>
      <c r="BF184" t="s">
        <v>115</v>
      </c>
      <c r="BG184" t="s">
        <v>115</v>
      </c>
      <c r="CH184">
        <v>540</v>
      </c>
      <c r="CI184">
        <v>29020</v>
      </c>
      <c r="CJ184" t="s">
        <v>106</v>
      </c>
      <c r="CK184" t="s">
        <v>106</v>
      </c>
      <c r="CL184" t="s">
        <v>241</v>
      </c>
      <c r="CM184" t="s">
        <v>242</v>
      </c>
      <c r="CO184">
        <v>124303</v>
      </c>
      <c r="CQ184">
        <v>0</v>
      </c>
      <c r="CR184">
        <v>0</v>
      </c>
      <c r="CS184">
        <v>0</v>
      </c>
      <c r="CY184" t="s">
        <v>123</v>
      </c>
      <c r="CZ184" t="s">
        <v>124</v>
      </c>
      <c r="DD184" t="str" cm="1">
        <f t="array" ref="DD184">TEXT(_xlfn.SEQUENCE(1, DATEDIF(AG184, AH184, "m") + 1, AG184, 30), "YYYY-APMM")</f>
        <v>2013-AP05</v>
      </c>
      <c r="DN184">
        <f t="shared" si="4"/>
        <v>30</v>
      </c>
      <c r="DO184">
        <f t="shared" si="5"/>
        <v>0</v>
      </c>
    </row>
    <row r="185" spans="1:119" x14ac:dyDescent="0.35">
      <c r="A185" t="s">
        <v>105</v>
      </c>
      <c r="B185">
        <v>499470</v>
      </c>
      <c r="C185">
        <v>6359</v>
      </c>
      <c r="D185">
        <v>124304</v>
      </c>
      <c r="E185">
        <v>13662</v>
      </c>
      <c r="F185">
        <v>0</v>
      </c>
      <c r="G185" t="s">
        <v>106</v>
      </c>
      <c r="H185" t="s">
        <v>106</v>
      </c>
      <c r="I185" t="s">
        <v>106</v>
      </c>
      <c r="J185" t="s">
        <v>107</v>
      </c>
      <c r="K185" t="s">
        <v>108</v>
      </c>
      <c r="L185" t="s">
        <v>109</v>
      </c>
      <c r="M185" t="s">
        <v>110</v>
      </c>
      <c r="N185" t="s">
        <v>601</v>
      </c>
      <c r="O185" t="s">
        <v>352</v>
      </c>
      <c r="Q185">
        <v>392</v>
      </c>
      <c r="R185">
        <v>0</v>
      </c>
      <c r="S185">
        <v>120</v>
      </c>
      <c r="T185">
        <v>0</v>
      </c>
      <c r="U185">
        <v>30</v>
      </c>
      <c r="V185">
        <v>30</v>
      </c>
      <c r="W185">
        <v>120</v>
      </c>
      <c r="X185">
        <v>0</v>
      </c>
      <c r="Y185">
        <v>0</v>
      </c>
      <c r="Z185">
        <v>0</v>
      </c>
      <c r="AD185" s="1">
        <v>41454.333333333336</v>
      </c>
      <c r="AE185" s="1">
        <v>41470.708333333336</v>
      </c>
      <c r="AG185" s="1">
        <v>41396.333333333336</v>
      </c>
      <c r="AH185" s="1">
        <v>41413.708333333336</v>
      </c>
      <c r="AI185" s="1">
        <v>41396.333333333336</v>
      </c>
      <c r="AJ185" s="1">
        <v>41413.708333333336</v>
      </c>
      <c r="AK185" s="1">
        <v>41396.333333333336</v>
      </c>
      <c r="AL185" s="1">
        <v>41413.708333333336</v>
      </c>
      <c r="AM185" s="1">
        <v>41454.333333333336</v>
      </c>
      <c r="AN185" s="1">
        <v>41470.708333333336</v>
      </c>
      <c r="AP185" t="s">
        <v>113</v>
      </c>
      <c r="AU185" t="s">
        <v>602</v>
      </c>
      <c r="AY185" t="s">
        <v>106</v>
      </c>
      <c r="AZ185">
        <v>0</v>
      </c>
      <c r="BA185">
        <v>0</v>
      </c>
      <c r="BD185" s="3">
        <v>41321.660416666666</v>
      </c>
      <c r="BE185" s="3">
        <v>41321.663888888892</v>
      </c>
      <c r="BF185" t="s">
        <v>115</v>
      </c>
      <c r="BG185" t="s">
        <v>115</v>
      </c>
      <c r="CH185">
        <v>540</v>
      </c>
      <c r="CI185">
        <v>29020</v>
      </c>
      <c r="CJ185" t="s">
        <v>106</v>
      </c>
      <c r="CK185" t="s">
        <v>106</v>
      </c>
      <c r="CL185" t="s">
        <v>241</v>
      </c>
      <c r="CM185" t="s">
        <v>242</v>
      </c>
      <c r="CO185">
        <v>124303</v>
      </c>
      <c r="CQ185">
        <v>0</v>
      </c>
      <c r="CR185">
        <v>0</v>
      </c>
      <c r="CS185">
        <v>0</v>
      </c>
      <c r="CY185" t="s">
        <v>123</v>
      </c>
      <c r="CZ185" t="s">
        <v>124</v>
      </c>
      <c r="DD185" t="str" cm="1">
        <f t="array" ref="DD185">TEXT(_xlfn.SEQUENCE(1, DATEDIF(AG185, AH185, "m") + 1, AG185, 30), "YYYY-APMM")</f>
        <v>2013-AP05</v>
      </c>
      <c r="DN185">
        <f t="shared" si="4"/>
        <v>30</v>
      </c>
      <c r="DO185">
        <f t="shared" si="5"/>
        <v>0</v>
      </c>
    </row>
    <row r="186" spans="1:119" x14ac:dyDescent="0.35">
      <c r="A186" t="s">
        <v>105</v>
      </c>
      <c r="B186">
        <v>499471</v>
      </c>
      <c r="C186">
        <v>6359</v>
      </c>
      <c r="D186">
        <v>124304</v>
      </c>
      <c r="E186">
        <v>13662</v>
      </c>
      <c r="F186">
        <v>0</v>
      </c>
      <c r="G186" t="s">
        <v>106</v>
      </c>
      <c r="H186" t="s">
        <v>106</v>
      </c>
      <c r="I186" t="s">
        <v>106</v>
      </c>
      <c r="J186" t="s">
        <v>107</v>
      </c>
      <c r="K186" t="s">
        <v>108</v>
      </c>
      <c r="L186" t="s">
        <v>109</v>
      </c>
      <c r="M186" t="s">
        <v>110</v>
      </c>
      <c r="N186" t="s">
        <v>603</v>
      </c>
      <c r="O186" t="s">
        <v>355</v>
      </c>
      <c r="Q186">
        <v>360</v>
      </c>
      <c r="R186">
        <v>0</v>
      </c>
      <c r="S186">
        <v>120</v>
      </c>
      <c r="T186">
        <v>0</v>
      </c>
      <c r="U186">
        <v>30</v>
      </c>
      <c r="V186">
        <v>30</v>
      </c>
      <c r="W186">
        <v>120</v>
      </c>
      <c r="X186">
        <v>0</v>
      </c>
      <c r="Y186">
        <v>0</v>
      </c>
      <c r="Z186">
        <v>0</v>
      </c>
      <c r="AD186" s="1">
        <v>41431.333333333336</v>
      </c>
      <c r="AE186" s="1">
        <v>41448.708333333336</v>
      </c>
      <c r="AG186" s="1">
        <v>41379.333333333336</v>
      </c>
      <c r="AH186" s="1">
        <v>41395.708333333336</v>
      </c>
      <c r="AI186" s="1">
        <v>41379.333333333336</v>
      </c>
      <c r="AJ186" s="1">
        <v>41395.708333333336</v>
      </c>
      <c r="AK186" s="1">
        <v>41379.333333333336</v>
      </c>
      <c r="AL186" s="1">
        <v>41395.708333333336</v>
      </c>
      <c r="AM186" s="1">
        <v>41431.333333333336</v>
      </c>
      <c r="AN186" s="1">
        <v>41448.708333333336</v>
      </c>
      <c r="AP186" t="s">
        <v>113</v>
      </c>
      <c r="AU186" t="s">
        <v>604</v>
      </c>
      <c r="AY186" t="s">
        <v>106</v>
      </c>
      <c r="AZ186">
        <v>0</v>
      </c>
      <c r="BA186">
        <v>0</v>
      </c>
      <c r="BD186" s="3">
        <v>41321.660416666666</v>
      </c>
      <c r="BE186" s="3">
        <v>41321.678472222222</v>
      </c>
      <c r="BF186" t="s">
        <v>115</v>
      </c>
      <c r="BG186" t="s">
        <v>115</v>
      </c>
      <c r="CH186">
        <v>540</v>
      </c>
      <c r="CI186">
        <v>29020</v>
      </c>
      <c r="CJ186" t="s">
        <v>106</v>
      </c>
      <c r="CK186" t="s">
        <v>106</v>
      </c>
      <c r="CL186" t="s">
        <v>241</v>
      </c>
      <c r="CM186" t="s">
        <v>242</v>
      </c>
      <c r="CO186">
        <v>124303</v>
      </c>
      <c r="CQ186">
        <v>0</v>
      </c>
      <c r="CR186">
        <v>0</v>
      </c>
      <c r="CS186">
        <v>0</v>
      </c>
      <c r="CY186" t="s">
        <v>123</v>
      </c>
      <c r="CZ186" t="s">
        <v>124</v>
      </c>
      <c r="DD186" t="str" cm="1">
        <f t="array" ref="DD186">TEXT(_xlfn.SEQUENCE(1, DATEDIF(AG186, AH186, "m") + 1, AG186, 30), "YYYY-APMM")</f>
        <v>2013-AP04</v>
      </c>
      <c r="DN186">
        <f t="shared" si="4"/>
        <v>30</v>
      </c>
      <c r="DO186">
        <f t="shared" si="5"/>
        <v>0</v>
      </c>
    </row>
    <row r="187" spans="1:119" x14ac:dyDescent="0.35">
      <c r="A187" t="s">
        <v>105</v>
      </c>
      <c r="B187">
        <v>499472</v>
      </c>
      <c r="C187">
        <v>6359</v>
      </c>
      <c r="D187">
        <v>124304</v>
      </c>
      <c r="E187">
        <v>13662</v>
      </c>
      <c r="F187">
        <v>0</v>
      </c>
      <c r="G187" t="s">
        <v>106</v>
      </c>
      <c r="H187" t="s">
        <v>106</v>
      </c>
      <c r="I187" t="s">
        <v>106</v>
      </c>
      <c r="J187" t="s">
        <v>107</v>
      </c>
      <c r="K187" t="s">
        <v>108</v>
      </c>
      <c r="L187" t="s">
        <v>109</v>
      </c>
      <c r="M187" t="s">
        <v>110</v>
      </c>
      <c r="N187" t="s">
        <v>605</v>
      </c>
      <c r="O187" t="s">
        <v>358</v>
      </c>
      <c r="Q187">
        <v>360</v>
      </c>
      <c r="R187">
        <v>0</v>
      </c>
      <c r="S187">
        <v>120</v>
      </c>
      <c r="T187">
        <v>0</v>
      </c>
      <c r="U187">
        <v>30</v>
      </c>
      <c r="V187">
        <v>30</v>
      </c>
      <c r="W187">
        <v>120</v>
      </c>
      <c r="X187">
        <v>0</v>
      </c>
      <c r="Y187">
        <v>0</v>
      </c>
      <c r="Z187">
        <v>0</v>
      </c>
      <c r="AD187" s="1">
        <v>41431.333333333336</v>
      </c>
      <c r="AE187" s="1">
        <v>41448.708333333336</v>
      </c>
      <c r="AG187" s="1">
        <v>41379.333333333336</v>
      </c>
      <c r="AH187" s="1">
        <v>41395.708333333336</v>
      </c>
      <c r="AI187" s="1">
        <v>41379.333333333336</v>
      </c>
      <c r="AJ187" s="1">
        <v>41395.708333333336</v>
      </c>
      <c r="AK187" s="1">
        <v>41379.333333333336</v>
      </c>
      <c r="AL187" s="1">
        <v>41395.708333333336</v>
      </c>
      <c r="AM187" s="1">
        <v>41431.333333333336</v>
      </c>
      <c r="AN187" s="1">
        <v>41448.708333333336</v>
      </c>
      <c r="AP187" t="s">
        <v>113</v>
      </c>
      <c r="AU187" t="s">
        <v>606</v>
      </c>
      <c r="AY187" t="s">
        <v>106</v>
      </c>
      <c r="AZ187">
        <v>0</v>
      </c>
      <c r="BA187">
        <v>0</v>
      </c>
      <c r="BD187" s="3">
        <v>41321.660416666666</v>
      </c>
      <c r="BE187" s="3">
        <v>41321.678472222222</v>
      </c>
      <c r="BF187" t="s">
        <v>115</v>
      </c>
      <c r="BG187" t="s">
        <v>115</v>
      </c>
      <c r="CH187">
        <v>540</v>
      </c>
      <c r="CI187">
        <v>29020</v>
      </c>
      <c r="CJ187" t="s">
        <v>106</v>
      </c>
      <c r="CK187" t="s">
        <v>106</v>
      </c>
      <c r="CL187" t="s">
        <v>241</v>
      </c>
      <c r="CM187" t="s">
        <v>242</v>
      </c>
      <c r="CO187">
        <v>124303</v>
      </c>
      <c r="CQ187">
        <v>0</v>
      </c>
      <c r="CR187">
        <v>0</v>
      </c>
      <c r="CS187">
        <v>0</v>
      </c>
      <c r="CY187" t="s">
        <v>123</v>
      </c>
      <c r="CZ187" t="s">
        <v>124</v>
      </c>
      <c r="DD187" t="str" cm="1">
        <f t="array" ref="DD187">TEXT(_xlfn.SEQUENCE(1, DATEDIF(AG187, AH187, "m") + 1, AG187, 30), "YYYY-APMM")</f>
        <v>2013-AP04</v>
      </c>
      <c r="DN187">
        <f t="shared" si="4"/>
        <v>30</v>
      </c>
      <c r="DO187">
        <f t="shared" si="5"/>
        <v>0</v>
      </c>
    </row>
    <row r="188" spans="1:119" x14ac:dyDescent="0.35">
      <c r="A188" t="s">
        <v>105</v>
      </c>
      <c r="B188">
        <v>499473</v>
      </c>
      <c r="C188">
        <v>6359</v>
      </c>
      <c r="D188">
        <v>124304</v>
      </c>
      <c r="E188">
        <v>13662</v>
      </c>
      <c r="F188">
        <v>0</v>
      </c>
      <c r="G188" t="s">
        <v>106</v>
      </c>
      <c r="H188" t="s">
        <v>106</v>
      </c>
      <c r="I188" t="s">
        <v>106</v>
      </c>
      <c r="J188" t="s">
        <v>107</v>
      </c>
      <c r="K188" t="s">
        <v>108</v>
      </c>
      <c r="L188" t="s">
        <v>109</v>
      </c>
      <c r="M188" t="s">
        <v>110</v>
      </c>
      <c r="N188" t="s">
        <v>607</v>
      </c>
      <c r="O188" t="s">
        <v>361</v>
      </c>
      <c r="Q188">
        <v>360</v>
      </c>
      <c r="R188">
        <v>0</v>
      </c>
      <c r="S188">
        <v>120</v>
      </c>
      <c r="T188">
        <v>0</v>
      </c>
      <c r="U188">
        <v>30</v>
      </c>
      <c r="V188">
        <v>30</v>
      </c>
      <c r="W188">
        <v>120</v>
      </c>
      <c r="X188">
        <v>0</v>
      </c>
      <c r="Y188">
        <v>0</v>
      </c>
      <c r="Z188">
        <v>0</v>
      </c>
      <c r="AD188" s="1">
        <v>41431.333333333336</v>
      </c>
      <c r="AE188" s="1">
        <v>41448.708333333336</v>
      </c>
      <c r="AG188" s="1">
        <v>41379.333333333336</v>
      </c>
      <c r="AH188" s="1">
        <v>41395.708333333336</v>
      </c>
      <c r="AI188" s="1">
        <v>41379.333333333336</v>
      </c>
      <c r="AJ188" s="1">
        <v>41395.708333333336</v>
      </c>
      <c r="AK188" s="1">
        <v>41379.333333333336</v>
      </c>
      <c r="AL188" s="1">
        <v>41395.708333333336</v>
      </c>
      <c r="AM188" s="1">
        <v>41431.333333333336</v>
      </c>
      <c r="AN188" s="1">
        <v>41448.708333333336</v>
      </c>
      <c r="AP188" t="s">
        <v>113</v>
      </c>
      <c r="AU188" t="s">
        <v>608</v>
      </c>
      <c r="AY188" t="s">
        <v>106</v>
      </c>
      <c r="AZ188">
        <v>0</v>
      </c>
      <c r="BA188">
        <v>0</v>
      </c>
      <c r="BD188" s="3">
        <v>41321.660416666666</v>
      </c>
      <c r="BE188" s="3">
        <v>41321.678472222222</v>
      </c>
      <c r="BF188" t="s">
        <v>115</v>
      </c>
      <c r="BG188" t="s">
        <v>115</v>
      </c>
      <c r="CH188">
        <v>540</v>
      </c>
      <c r="CI188">
        <v>29020</v>
      </c>
      <c r="CJ188" t="s">
        <v>106</v>
      </c>
      <c r="CK188" t="s">
        <v>106</v>
      </c>
      <c r="CL188" t="s">
        <v>241</v>
      </c>
      <c r="CM188" t="s">
        <v>242</v>
      </c>
      <c r="CO188">
        <v>124303</v>
      </c>
      <c r="CQ188">
        <v>0</v>
      </c>
      <c r="CR188">
        <v>0</v>
      </c>
      <c r="CS188">
        <v>0</v>
      </c>
      <c r="CY188" t="s">
        <v>123</v>
      </c>
      <c r="CZ188" t="s">
        <v>124</v>
      </c>
      <c r="DD188" t="str" cm="1">
        <f t="array" ref="DD188">TEXT(_xlfn.SEQUENCE(1, DATEDIF(AG188, AH188, "m") + 1, AG188, 30), "YYYY-APMM")</f>
        <v>2013-AP04</v>
      </c>
      <c r="DN188">
        <f t="shared" si="4"/>
        <v>30</v>
      </c>
      <c r="DO188">
        <f t="shared" si="5"/>
        <v>0</v>
      </c>
    </row>
    <row r="189" spans="1:119" x14ac:dyDescent="0.35">
      <c r="A189" t="s">
        <v>105</v>
      </c>
      <c r="B189">
        <v>499474</v>
      </c>
      <c r="C189">
        <v>6359</v>
      </c>
      <c r="D189">
        <v>124304</v>
      </c>
      <c r="E189">
        <v>13662</v>
      </c>
      <c r="F189">
        <v>0</v>
      </c>
      <c r="G189" t="s">
        <v>106</v>
      </c>
      <c r="H189" t="s">
        <v>106</v>
      </c>
      <c r="I189" t="s">
        <v>106</v>
      </c>
      <c r="J189" t="s">
        <v>107</v>
      </c>
      <c r="K189" t="s">
        <v>108</v>
      </c>
      <c r="L189" t="s">
        <v>109</v>
      </c>
      <c r="M189" t="s">
        <v>110</v>
      </c>
      <c r="N189" t="s">
        <v>609</v>
      </c>
      <c r="O189" t="s">
        <v>364</v>
      </c>
      <c r="Q189">
        <v>392</v>
      </c>
      <c r="R189">
        <v>0</v>
      </c>
      <c r="S189">
        <v>120</v>
      </c>
      <c r="T189">
        <v>0</v>
      </c>
      <c r="U189">
        <v>30</v>
      </c>
      <c r="V189">
        <v>30</v>
      </c>
      <c r="W189">
        <v>120</v>
      </c>
      <c r="X189">
        <v>0</v>
      </c>
      <c r="Y189">
        <v>0</v>
      </c>
      <c r="Z189">
        <v>0</v>
      </c>
      <c r="AD189" s="1">
        <v>41471.333333333336</v>
      </c>
      <c r="AE189" s="1">
        <v>41487.708333333336</v>
      </c>
      <c r="AG189" s="1">
        <v>41414.333333333336</v>
      </c>
      <c r="AH189" s="1">
        <v>41430.708333333336</v>
      </c>
      <c r="AI189" s="1">
        <v>41414.333333333336</v>
      </c>
      <c r="AJ189" s="1">
        <v>41430.708333333336</v>
      </c>
      <c r="AK189" s="1">
        <v>41414.333333333336</v>
      </c>
      <c r="AL189" s="1">
        <v>41430.708333333336</v>
      </c>
      <c r="AM189" s="1">
        <v>41471.333333333336</v>
      </c>
      <c r="AN189" s="1">
        <v>41487.708333333336</v>
      </c>
      <c r="AP189" t="s">
        <v>113</v>
      </c>
      <c r="AU189" t="s">
        <v>610</v>
      </c>
      <c r="AY189" t="s">
        <v>106</v>
      </c>
      <c r="AZ189">
        <v>0</v>
      </c>
      <c r="BA189">
        <v>0</v>
      </c>
      <c r="BD189" s="3">
        <v>41321.660416666666</v>
      </c>
      <c r="BE189" s="3">
        <v>41321.663888888892</v>
      </c>
      <c r="BF189" t="s">
        <v>115</v>
      </c>
      <c r="BG189" t="s">
        <v>115</v>
      </c>
      <c r="CH189">
        <v>540</v>
      </c>
      <c r="CI189">
        <v>29020</v>
      </c>
      <c r="CJ189" t="s">
        <v>106</v>
      </c>
      <c r="CK189" t="s">
        <v>106</v>
      </c>
      <c r="CL189" t="s">
        <v>241</v>
      </c>
      <c r="CM189" t="s">
        <v>242</v>
      </c>
      <c r="CO189">
        <v>124303</v>
      </c>
      <c r="CQ189">
        <v>0</v>
      </c>
      <c r="CR189">
        <v>0</v>
      </c>
      <c r="CS189">
        <v>0</v>
      </c>
      <c r="CY189" t="s">
        <v>123</v>
      </c>
      <c r="CZ189" t="s">
        <v>124</v>
      </c>
      <c r="DD189" t="str" cm="1">
        <f t="array" ref="DD189">TEXT(_xlfn.SEQUENCE(1, DATEDIF(AG189, AH189, "m") + 1, AG189, 30), "YYYY-APMM")</f>
        <v>2013-AP05</v>
      </c>
      <c r="DN189">
        <f t="shared" si="4"/>
        <v>30</v>
      </c>
      <c r="DO189">
        <f t="shared" si="5"/>
        <v>0</v>
      </c>
    </row>
    <row r="190" spans="1:119" x14ac:dyDescent="0.35">
      <c r="A190" t="s">
        <v>105</v>
      </c>
      <c r="B190">
        <v>499475</v>
      </c>
      <c r="C190">
        <v>6359</v>
      </c>
      <c r="D190">
        <v>124304</v>
      </c>
      <c r="E190">
        <v>13662</v>
      </c>
      <c r="F190">
        <v>0</v>
      </c>
      <c r="G190" t="s">
        <v>106</v>
      </c>
      <c r="H190" t="s">
        <v>106</v>
      </c>
      <c r="I190" t="s">
        <v>106</v>
      </c>
      <c r="J190" t="s">
        <v>107</v>
      </c>
      <c r="K190" t="s">
        <v>108</v>
      </c>
      <c r="L190" t="s">
        <v>109</v>
      </c>
      <c r="M190" t="s">
        <v>110</v>
      </c>
      <c r="N190" t="s">
        <v>611</v>
      </c>
      <c r="O190" t="s">
        <v>367</v>
      </c>
      <c r="Q190">
        <v>392</v>
      </c>
      <c r="R190">
        <v>0</v>
      </c>
      <c r="S190">
        <v>120</v>
      </c>
      <c r="T190">
        <v>0</v>
      </c>
      <c r="U190">
        <v>30</v>
      </c>
      <c r="V190">
        <v>30</v>
      </c>
      <c r="W190">
        <v>120</v>
      </c>
      <c r="X190">
        <v>0</v>
      </c>
      <c r="Y190">
        <v>0</v>
      </c>
      <c r="Z190">
        <v>0</v>
      </c>
      <c r="AD190" s="1">
        <v>41454.333333333336</v>
      </c>
      <c r="AE190" s="1">
        <v>41470.708333333336</v>
      </c>
      <c r="AG190" s="1">
        <v>41396.333333333336</v>
      </c>
      <c r="AH190" s="1">
        <v>41413.708333333336</v>
      </c>
      <c r="AI190" s="1">
        <v>41396.333333333336</v>
      </c>
      <c r="AJ190" s="1">
        <v>41413.708333333336</v>
      </c>
      <c r="AK190" s="1">
        <v>41396.333333333336</v>
      </c>
      <c r="AL190" s="1">
        <v>41413.708333333336</v>
      </c>
      <c r="AM190" s="1">
        <v>41454.333333333336</v>
      </c>
      <c r="AN190" s="1">
        <v>41470.708333333336</v>
      </c>
      <c r="AP190" t="s">
        <v>113</v>
      </c>
      <c r="AU190" t="s">
        <v>612</v>
      </c>
      <c r="AY190" t="s">
        <v>106</v>
      </c>
      <c r="AZ190">
        <v>0</v>
      </c>
      <c r="BA190">
        <v>0</v>
      </c>
      <c r="BD190" s="3">
        <v>41321.660416666666</v>
      </c>
      <c r="BE190" s="3">
        <v>41321.663888888892</v>
      </c>
      <c r="BF190" t="s">
        <v>115</v>
      </c>
      <c r="BG190" t="s">
        <v>115</v>
      </c>
      <c r="CH190">
        <v>540</v>
      </c>
      <c r="CI190">
        <v>29020</v>
      </c>
      <c r="CJ190" t="s">
        <v>106</v>
      </c>
      <c r="CK190" t="s">
        <v>106</v>
      </c>
      <c r="CL190" t="s">
        <v>241</v>
      </c>
      <c r="CM190" t="s">
        <v>242</v>
      </c>
      <c r="CO190">
        <v>124303</v>
      </c>
      <c r="CQ190">
        <v>0</v>
      </c>
      <c r="CR190">
        <v>0</v>
      </c>
      <c r="CS190">
        <v>0</v>
      </c>
      <c r="CY190" t="s">
        <v>123</v>
      </c>
      <c r="CZ190" t="s">
        <v>124</v>
      </c>
      <c r="DD190" t="str" cm="1">
        <f t="array" ref="DD190">TEXT(_xlfn.SEQUENCE(1, DATEDIF(AG190, AH190, "m") + 1, AG190, 30), "YYYY-APMM")</f>
        <v>2013-AP05</v>
      </c>
      <c r="DN190">
        <f t="shared" si="4"/>
        <v>30</v>
      </c>
      <c r="DO190">
        <f t="shared" si="5"/>
        <v>0</v>
      </c>
    </row>
    <row r="191" spans="1:119" x14ac:dyDescent="0.35">
      <c r="A191" t="s">
        <v>105</v>
      </c>
      <c r="B191">
        <v>499476</v>
      </c>
      <c r="C191">
        <v>6359</v>
      </c>
      <c r="D191">
        <v>124304</v>
      </c>
      <c r="E191">
        <v>13662</v>
      </c>
      <c r="F191">
        <v>0</v>
      </c>
      <c r="G191" t="s">
        <v>106</v>
      </c>
      <c r="H191" t="s">
        <v>106</v>
      </c>
      <c r="I191" t="s">
        <v>106</v>
      </c>
      <c r="J191" t="s">
        <v>107</v>
      </c>
      <c r="K191" t="s">
        <v>108</v>
      </c>
      <c r="L191" t="s">
        <v>109</v>
      </c>
      <c r="M191" t="s">
        <v>110</v>
      </c>
      <c r="N191" t="s">
        <v>613</v>
      </c>
      <c r="O191" t="s">
        <v>370</v>
      </c>
      <c r="Q191">
        <v>392</v>
      </c>
      <c r="R191">
        <v>0</v>
      </c>
      <c r="S191">
        <v>120</v>
      </c>
      <c r="T191">
        <v>0</v>
      </c>
      <c r="U191">
        <v>30</v>
      </c>
      <c r="V191">
        <v>30</v>
      </c>
      <c r="W191">
        <v>120</v>
      </c>
      <c r="X191">
        <v>0</v>
      </c>
      <c r="Y191">
        <v>0</v>
      </c>
      <c r="Z191">
        <v>0</v>
      </c>
      <c r="AD191" s="1">
        <v>41479.333333333336</v>
      </c>
      <c r="AE191" s="1">
        <v>41499.708333333336</v>
      </c>
      <c r="AG191" s="1">
        <v>41422.333333333336</v>
      </c>
      <c r="AH191" s="1">
        <v>41438.708333333336</v>
      </c>
      <c r="AI191" s="1">
        <v>41422.333333333336</v>
      </c>
      <c r="AJ191" s="1">
        <v>41438.708333333336</v>
      </c>
      <c r="AK191" s="1">
        <v>41422.333333333336</v>
      </c>
      <c r="AL191" s="1">
        <v>41438.708333333336</v>
      </c>
      <c r="AM191" s="1">
        <v>41479.333333333336</v>
      </c>
      <c r="AN191" s="1">
        <v>41499.708333333336</v>
      </c>
      <c r="AP191" t="s">
        <v>113</v>
      </c>
      <c r="AU191" t="s">
        <v>614</v>
      </c>
      <c r="AY191" t="s">
        <v>106</v>
      </c>
      <c r="AZ191">
        <v>0</v>
      </c>
      <c r="BA191">
        <v>0</v>
      </c>
      <c r="BD191" s="3">
        <v>41321.660416666666</v>
      </c>
      <c r="BE191" s="3">
        <v>41321.663888888892</v>
      </c>
      <c r="BF191" t="s">
        <v>115</v>
      </c>
      <c r="BG191" t="s">
        <v>115</v>
      </c>
      <c r="CH191">
        <v>540</v>
      </c>
      <c r="CI191">
        <v>29020</v>
      </c>
      <c r="CJ191" t="s">
        <v>106</v>
      </c>
      <c r="CK191" t="s">
        <v>106</v>
      </c>
      <c r="CL191" t="s">
        <v>241</v>
      </c>
      <c r="CM191" t="s">
        <v>242</v>
      </c>
      <c r="CO191">
        <v>124303</v>
      </c>
      <c r="CQ191">
        <v>0</v>
      </c>
      <c r="CR191">
        <v>0</v>
      </c>
      <c r="CS191">
        <v>0</v>
      </c>
      <c r="CY191" t="s">
        <v>123</v>
      </c>
      <c r="CZ191" t="s">
        <v>124</v>
      </c>
      <c r="DD191" t="str" cm="1">
        <f t="array" ref="DD191">TEXT(_xlfn.SEQUENCE(1, DATEDIF(AG191, AH191, "m") + 1, AG191, 30), "YYYY-APMM")</f>
        <v>2013-AP05</v>
      </c>
      <c r="DN191">
        <f t="shared" si="4"/>
        <v>30</v>
      </c>
      <c r="DO191">
        <f t="shared" si="5"/>
        <v>0</v>
      </c>
    </row>
    <row r="192" spans="1:119" x14ac:dyDescent="0.35">
      <c r="A192" t="s">
        <v>105</v>
      </c>
      <c r="B192">
        <v>499477</v>
      </c>
      <c r="C192">
        <v>6359</v>
      </c>
      <c r="D192">
        <v>124304</v>
      </c>
      <c r="E192">
        <v>13662</v>
      </c>
      <c r="F192">
        <v>0</v>
      </c>
      <c r="G192" t="s">
        <v>106</v>
      </c>
      <c r="H192" t="s">
        <v>106</v>
      </c>
      <c r="I192" t="s">
        <v>106</v>
      </c>
      <c r="J192" t="s">
        <v>107</v>
      </c>
      <c r="K192" t="s">
        <v>108</v>
      </c>
      <c r="L192" t="s">
        <v>109</v>
      </c>
      <c r="M192" t="s">
        <v>110</v>
      </c>
      <c r="N192" t="s">
        <v>615</v>
      </c>
      <c r="O192" t="s">
        <v>373</v>
      </c>
      <c r="Q192">
        <v>392</v>
      </c>
      <c r="R192">
        <v>0</v>
      </c>
      <c r="S192">
        <v>120</v>
      </c>
      <c r="T192">
        <v>0</v>
      </c>
      <c r="U192">
        <v>30</v>
      </c>
      <c r="V192">
        <v>30</v>
      </c>
      <c r="W192">
        <v>120</v>
      </c>
      <c r="X192">
        <v>0</v>
      </c>
      <c r="Y192">
        <v>0</v>
      </c>
      <c r="Z192">
        <v>0</v>
      </c>
      <c r="AD192" s="1">
        <v>41471.333333333336</v>
      </c>
      <c r="AE192" s="1">
        <v>41487.708333333336</v>
      </c>
      <c r="AG192" s="1">
        <v>41414.333333333336</v>
      </c>
      <c r="AH192" s="1">
        <v>41430.708333333336</v>
      </c>
      <c r="AI192" s="1">
        <v>41414.333333333336</v>
      </c>
      <c r="AJ192" s="1">
        <v>41430.708333333336</v>
      </c>
      <c r="AK192" s="1">
        <v>41414.333333333336</v>
      </c>
      <c r="AL192" s="1">
        <v>41430.708333333336</v>
      </c>
      <c r="AM192" s="1">
        <v>41471.333333333336</v>
      </c>
      <c r="AN192" s="1">
        <v>41487.708333333336</v>
      </c>
      <c r="AP192" t="s">
        <v>113</v>
      </c>
      <c r="AU192" t="s">
        <v>616</v>
      </c>
      <c r="AY192" t="s">
        <v>106</v>
      </c>
      <c r="AZ192">
        <v>0</v>
      </c>
      <c r="BA192">
        <v>0</v>
      </c>
      <c r="BD192" s="3">
        <v>41321.660416666666</v>
      </c>
      <c r="BE192" s="3">
        <v>41321.663888888892</v>
      </c>
      <c r="BF192" t="s">
        <v>115</v>
      </c>
      <c r="BG192" t="s">
        <v>115</v>
      </c>
      <c r="CH192">
        <v>540</v>
      </c>
      <c r="CI192">
        <v>29020</v>
      </c>
      <c r="CJ192" t="s">
        <v>106</v>
      </c>
      <c r="CK192" t="s">
        <v>106</v>
      </c>
      <c r="CL192" t="s">
        <v>241</v>
      </c>
      <c r="CM192" t="s">
        <v>242</v>
      </c>
      <c r="CO192">
        <v>124303</v>
      </c>
      <c r="CQ192">
        <v>0</v>
      </c>
      <c r="CR192">
        <v>0</v>
      </c>
      <c r="CS192">
        <v>0</v>
      </c>
      <c r="CY192" t="s">
        <v>123</v>
      </c>
      <c r="CZ192" t="s">
        <v>124</v>
      </c>
      <c r="DD192" t="str" cm="1">
        <f t="array" ref="DD192">TEXT(_xlfn.SEQUENCE(1, DATEDIF(AG192, AH192, "m") + 1, AG192, 30), "YYYY-APMM")</f>
        <v>2013-AP05</v>
      </c>
      <c r="DN192">
        <f t="shared" si="4"/>
        <v>30</v>
      </c>
      <c r="DO192">
        <f t="shared" si="5"/>
        <v>0</v>
      </c>
    </row>
    <row r="193" spans="1:119" x14ac:dyDescent="0.35">
      <c r="A193" t="s">
        <v>105</v>
      </c>
      <c r="B193">
        <v>499478</v>
      </c>
      <c r="C193">
        <v>6359</v>
      </c>
      <c r="D193">
        <v>124304</v>
      </c>
      <c r="E193">
        <v>13662</v>
      </c>
      <c r="F193">
        <v>0</v>
      </c>
      <c r="G193" t="s">
        <v>106</v>
      </c>
      <c r="H193" t="s">
        <v>106</v>
      </c>
      <c r="I193" t="s">
        <v>106</v>
      </c>
      <c r="J193" t="s">
        <v>107</v>
      </c>
      <c r="K193" t="s">
        <v>108</v>
      </c>
      <c r="L193" t="s">
        <v>109</v>
      </c>
      <c r="M193" t="s">
        <v>110</v>
      </c>
      <c r="N193" t="s">
        <v>617</v>
      </c>
      <c r="O193" t="s">
        <v>376</v>
      </c>
      <c r="Q193">
        <v>392</v>
      </c>
      <c r="R193">
        <v>0</v>
      </c>
      <c r="S193">
        <v>120</v>
      </c>
      <c r="T193">
        <v>0</v>
      </c>
      <c r="U193">
        <v>30</v>
      </c>
      <c r="V193">
        <v>30</v>
      </c>
      <c r="W193">
        <v>120</v>
      </c>
      <c r="X193">
        <v>0</v>
      </c>
      <c r="Y193">
        <v>0</v>
      </c>
      <c r="Z193">
        <v>0</v>
      </c>
      <c r="AD193" s="1">
        <v>41471.333333333336</v>
      </c>
      <c r="AE193" s="1">
        <v>41487.708333333336</v>
      </c>
      <c r="AG193" s="1">
        <v>41414.333333333336</v>
      </c>
      <c r="AH193" s="1">
        <v>41430.708333333336</v>
      </c>
      <c r="AI193" s="1">
        <v>41414.333333333336</v>
      </c>
      <c r="AJ193" s="1">
        <v>41430.708333333336</v>
      </c>
      <c r="AK193" s="1">
        <v>41414.333333333336</v>
      </c>
      <c r="AL193" s="1">
        <v>41430.708333333336</v>
      </c>
      <c r="AM193" s="1">
        <v>41471.333333333336</v>
      </c>
      <c r="AN193" s="1">
        <v>41487.708333333336</v>
      </c>
      <c r="AP193" t="s">
        <v>113</v>
      </c>
      <c r="AU193" t="s">
        <v>618</v>
      </c>
      <c r="AY193" t="s">
        <v>106</v>
      </c>
      <c r="AZ193">
        <v>0</v>
      </c>
      <c r="BA193">
        <v>0</v>
      </c>
      <c r="BD193" s="3">
        <v>41321.660416666666</v>
      </c>
      <c r="BE193" s="3">
        <v>41321.663888888892</v>
      </c>
      <c r="BF193" t="s">
        <v>115</v>
      </c>
      <c r="BG193" t="s">
        <v>115</v>
      </c>
      <c r="CH193">
        <v>540</v>
      </c>
      <c r="CI193">
        <v>29020</v>
      </c>
      <c r="CJ193" t="s">
        <v>106</v>
      </c>
      <c r="CK193" t="s">
        <v>106</v>
      </c>
      <c r="CL193" t="s">
        <v>241</v>
      </c>
      <c r="CM193" t="s">
        <v>242</v>
      </c>
      <c r="CO193">
        <v>124303</v>
      </c>
      <c r="CQ193">
        <v>0</v>
      </c>
      <c r="CR193">
        <v>0</v>
      </c>
      <c r="CS193">
        <v>0</v>
      </c>
      <c r="CY193" t="s">
        <v>123</v>
      </c>
      <c r="CZ193" t="s">
        <v>124</v>
      </c>
      <c r="DD193" t="str" cm="1">
        <f t="array" ref="DD193">TEXT(_xlfn.SEQUENCE(1, DATEDIF(AG193, AH193, "m") + 1, AG193, 30), "YYYY-APMM")</f>
        <v>2013-AP05</v>
      </c>
      <c r="DN193">
        <f t="shared" si="4"/>
        <v>30</v>
      </c>
      <c r="DO193">
        <f t="shared" si="5"/>
        <v>0</v>
      </c>
    </row>
    <row r="194" spans="1:119" x14ac:dyDescent="0.35">
      <c r="A194" t="s">
        <v>105</v>
      </c>
      <c r="B194">
        <v>499479</v>
      </c>
      <c r="C194">
        <v>6359</v>
      </c>
      <c r="D194">
        <v>124304</v>
      </c>
      <c r="E194">
        <v>13662</v>
      </c>
      <c r="F194">
        <v>0</v>
      </c>
      <c r="G194" t="s">
        <v>106</v>
      </c>
      <c r="H194" t="s">
        <v>106</v>
      </c>
      <c r="I194" t="s">
        <v>106</v>
      </c>
      <c r="J194" t="s">
        <v>107</v>
      </c>
      <c r="K194" t="s">
        <v>108</v>
      </c>
      <c r="L194" t="s">
        <v>109</v>
      </c>
      <c r="M194" t="s">
        <v>110</v>
      </c>
      <c r="N194" t="s">
        <v>619</v>
      </c>
      <c r="O194" t="s">
        <v>379</v>
      </c>
      <c r="Q194">
        <v>392</v>
      </c>
      <c r="R194">
        <v>0</v>
      </c>
      <c r="S194">
        <v>120</v>
      </c>
      <c r="T194">
        <v>0</v>
      </c>
      <c r="U194">
        <v>30</v>
      </c>
      <c r="V194">
        <v>30</v>
      </c>
      <c r="W194">
        <v>120</v>
      </c>
      <c r="X194">
        <v>0</v>
      </c>
      <c r="Y194">
        <v>0</v>
      </c>
      <c r="Z194">
        <v>0</v>
      </c>
      <c r="AD194" s="1">
        <v>41479.333333333336</v>
      </c>
      <c r="AE194" s="1">
        <v>41499.708333333336</v>
      </c>
      <c r="AG194" s="1">
        <v>41422.333333333336</v>
      </c>
      <c r="AH194" s="1">
        <v>41438.708333333336</v>
      </c>
      <c r="AI194" s="1">
        <v>41422.333333333336</v>
      </c>
      <c r="AJ194" s="1">
        <v>41438.708333333336</v>
      </c>
      <c r="AK194" s="1">
        <v>41422.333333333336</v>
      </c>
      <c r="AL194" s="1">
        <v>41438.708333333336</v>
      </c>
      <c r="AM194" s="1">
        <v>41479.333333333336</v>
      </c>
      <c r="AN194" s="1">
        <v>41499.708333333336</v>
      </c>
      <c r="AP194" t="s">
        <v>113</v>
      </c>
      <c r="AU194" t="s">
        <v>620</v>
      </c>
      <c r="AY194" t="s">
        <v>106</v>
      </c>
      <c r="AZ194">
        <v>0</v>
      </c>
      <c r="BA194">
        <v>0</v>
      </c>
      <c r="BD194" s="3">
        <v>41321.660416666666</v>
      </c>
      <c r="BE194" s="3">
        <v>41321.663888888892</v>
      </c>
      <c r="BF194" t="s">
        <v>115</v>
      </c>
      <c r="BG194" t="s">
        <v>115</v>
      </c>
      <c r="CH194">
        <v>540</v>
      </c>
      <c r="CI194">
        <v>29020</v>
      </c>
      <c r="CJ194" t="s">
        <v>106</v>
      </c>
      <c r="CK194" t="s">
        <v>106</v>
      </c>
      <c r="CL194" t="s">
        <v>241</v>
      </c>
      <c r="CM194" t="s">
        <v>242</v>
      </c>
      <c r="CO194">
        <v>124303</v>
      </c>
      <c r="CQ194">
        <v>0</v>
      </c>
      <c r="CR194">
        <v>0</v>
      </c>
      <c r="CS194">
        <v>0</v>
      </c>
      <c r="CY194" t="s">
        <v>123</v>
      </c>
      <c r="CZ194" t="s">
        <v>124</v>
      </c>
      <c r="DD194" t="str" cm="1">
        <f t="array" ref="DD194">TEXT(_xlfn.SEQUENCE(1, DATEDIF(AG194, AH194, "m") + 1, AG194, 30), "YYYY-APMM")</f>
        <v>2013-AP05</v>
      </c>
      <c r="DN194">
        <f t="shared" si="4"/>
        <v>30</v>
      </c>
      <c r="DO194">
        <f t="shared" si="5"/>
        <v>0</v>
      </c>
    </row>
    <row r="195" spans="1:119" x14ac:dyDescent="0.35">
      <c r="A195" t="s">
        <v>105</v>
      </c>
      <c r="B195">
        <v>499480</v>
      </c>
      <c r="C195">
        <v>6359</v>
      </c>
      <c r="D195">
        <v>124304</v>
      </c>
      <c r="E195">
        <v>13662</v>
      </c>
      <c r="F195">
        <v>0</v>
      </c>
      <c r="G195" t="s">
        <v>106</v>
      </c>
      <c r="H195" t="s">
        <v>106</v>
      </c>
      <c r="I195" t="s">
        <v>106</v>
      </c>
      <c r="J195" t="s">
        <v>107</v>
      </c>
      <c r="K195" t="s">
        <v>108</v>
      </c>
      <c r="L195" t="s">
        <v>109</v>
      </c>
      <c r="M195" t="s">
        <v>110</v>
      </c>
      <c r="N195" t="s">
        <v>621</v>
      </c>
      <c r="O195" t="s">
        <v>382</v>
      </c>
      <c r="Q195">
        <v>392</v>
      </c>
      <c r="R195">
        <v>0</v>
      </c>
      <c r="S195">
        <v>120</v>
      </c>
      <c r="T195">
        <v>0</v>
      </c>
      <c r="U195">
        <v>30</v>
      </c>
      <c r="V195">
        <v>30</v>
      </c>
      <c r="W195">
        <v>120</v>
      </c>
      <c r="X195">
        <v>0</v>
      </c>
      <c r="Y195">
        <v>0</v>
      </c>
      <c r="Z195">
        <v>0</v>
      </c>
      <c r="AD195" s="1">
        <v>41479.333333333336</v>
      </c>
      <c r="AE195" s="1">
        <v>41499.708333333336</v>
      </c>
      <c r="AG195" s="1">
        <v>41422.333333333336</v>
      </c>
      <c r="AH195" s="1">
        <v>41438.708333333336</v>
      </c>
      <c r="AI195" s="1">
        <v>41422.333333333336</v>
      </c>
      <c r="AJ195" s="1">
        <v>41438.708333333336</v>
      </c>
      <c r="AK195" s="1">
        <v>41422.333333333336</v>
      </c>
      <c r="AL195" s="1">
        <v>41438.708333333336</v>
      </c>
      <c r="AM195" s="1">
        <v>41479.333333333336</v>
      </c>
      <c r="AN195" s="1">
        <v>41499.708333333336</v>
      </c>
      <c r="AP195" t="s">
        <v>113</v>
      </c>
      <c r="AU195" t="s">
        <v>622</v>
      </c>
      <c r="AY195" t="s">
        <v>106</v>
      </c>
      <c r="AZ195">
        <v>0</v>
      </c>
      <c r="BA195">
        <v>0</v>
      </c>
      <c r="BD195" s="3">
        <v>41321.660416666666</v>
      </c>
      <c r="BE195" s="3">
        <v>41321.663888888892</v>
      </c>
      <c r="BF195" t="s">
        <v>115</v>
      </c>
      <c r="BG195" t="s">
        <v>115</v>
      </c>
      <c r="CH195">
        <v>540</v>
      </c>
      <c r="CI195">
        <v>29020</v>
      </c>
      <c r="CJ195" t="s">
        <v>106</v>
      </c>
      <c r="CK195" t="s">
        <v>106</v>
      </c>
      <c r="CL195" t="s">
        <v>241</v>
      </c>
      <c r="CM195" t="s">
        <v>242</v>
      </c>
      <c r="CO195">
        <v>124303</v>
      </c>
      <c r="CQ195">
        <v>0</v>
      </c>
      <c r="CR195">
        <v>0</v>
      </c>
      <c r="CS195">
        <v>0</v>
      </c>
      <c r="CY195" t="s">
        <v>123</v>
      </c>
      <c r="CZ195" t="s">
        <v>124</v>
      </c>
      <c r="DD195" t="str" cm="1">
        <f t="array" ref="DD195">TEXT(_xlfn.SEQUENCE(1, DATEDIF(AG195, AH195, "m") + 1, AG195, 30), "YYYY-APMM")</f>
        <v>2013-AP05</v>
      </c>
      <c r="DN195">
        <f t="shared" ref="DN195:DN258" si="6">V195/COUNTIF(DD195:DF195, "&lt;&gt;")</f>
        <v>30</v>
      </c>
      <c r="DO195">
        <f t="shared" ref="DO195:DO258" si="7">BR195</f>
        <v>0</v>
      </c>
    </row>
    <row r="196" spans="1:119" x14ac:dyDescent="0.35">
      <c r="A196" t="s">
        <v>105</v>
      </c>
      <c r="B196">
        <v>499481</v>
      </c>
      <c r="C196">
        <v>6359</v>
      </c>
      <c r="D196">
        <v>124304</v>
      </c>
      <c r="E196">
        <v>13662</v>
      </c>
      <c r="F196">
        <v>0</v>
      </c>
      <c r="G196" t="s">
        <v>106</v>
      </c>
      <c r="H196" t="s">
        <v>106</v>
      </c>
      <c r="I196" t="s">
        <v>106</v>
      </c>
      <c r="J196" t="s">
        <v>107</v>
      </c>
      <c r="K196" t="s">
        <v>108</v>
      </c>
      <c r="L196" t="s">
        <v>109</v>
      </c>
      <c r="M196" t="s">
        <v>110</v>
      </c>
      <c r="N196" t="s">
        <v>623</v>
      </c>
      <c r="O196" t="s">
        <v>518</v>
      </c>
      <c r="Q196">
        <v>600</v>
      </c>
      <c r="R196">
        <v>0</v>
      </c>
      <c r="S196">
        <v>120</v>
      </c>
      <c r="T196">
        <v>0</v>
      </c>
      <c r="U196">
        <v>30</v>
      </c>
      <c r="V196">
        <v>30</v>
      </c>
      <c r="W196">
        <v>120</v>
      </c>
      <c r="X196">
        <v>0</v>
      </c>
      <c r="Y196">
        <v>0</v>
      </c>
      <c r="Z196">
        <v>0</v>
      </c>
      <c r="AD196" s="1">
        <v>41513.333333333336</v>
      </c>
      <c r="AE196" s="1">
        <v>41529.708333333336</v>
      </c>
      <c r="AG196" s="1">
        <v>41422.333333333336</v>
      </c>
      <c r="AH196" s="1">
        <v>41438.708333333336</v>
      </c>
      <c r="AI196" s="1">
        <v>41422.333333333336</v>
      </c>
      <c r="AJ196" s="1">
        <v>41438.708333333336</v>
      </c>
      <c r="AK196" s="1">
        <v>41422.333333333336</v>
      </c>
      <c r="AL196" s="1">
        <v>41438.708333333336</v>
      </c>
      <c r="AM196" s="1">
        <v>41513.333333333336</v>
      </c>
      <c r="AN196" s="1">
        <v>41529.708333333336</v>
      </c>
      <c r="AP196" t="s">
        <v>113</v>
      </c>
      <c r="AU196" t="s">
        <v>624</v>
      </c>
      <c r="AY196" t="s">
        <v>106</v>
      </c>
      <c r="AZ196">
        <v>0</v>
      </c>
      <c r="BA196">
        <v>0</v>
      </c>
      <c r="BD196" s="3">
        <v>41321.660416666666</v>
      </c>
      <c r="BE196" s="3">
        <v>41321.663888888892</v>
      </c>
      <c r="BF196" t="s">
        <v>115</v>
      </c>
      <c r="BG196" t="s">
        <v>115</v>
      </c>
      <c r="CH196">
        <v>540</v>
      </c>
      <c r="CI196">
        <v>29020</v>
      </c>
      <c r="CJ196" t="s">
        <v>106</v>
      </c>
      <c r="CK196" t="s">
        <v>106</v>
      </c>
      <c r="CL196" t="s">
        <v>241</v>
      </c>
      <c r="CM196" t="s">
        <v>242</v>
      </c>
      <c r="CO196">
        <v>124303</v>
      </c>
      <c r="CQ196">
        <v>0</v>
      </c>
      <c r="CR196">
        <v>0</v>
      </c>
      <c r="CS196">
        <v>0</v>
      </c>
      <c r="CY196" t="s">
        <v>123</v>
      </c>
      <c r="CZ196" t="s">
        <v>124</v>
      </c>
      <c r="DD196" t="str" cm="1">
        <f t="array" ref="DD196">TEXT(_xlfn.SEQUENCE(1, DATEDIF(AG196, AH196, "m") + 1, AG196, 30), "YYYY-APMM")</f>
        <v>2013-AP05</v>
      </c>
      <c r="DN196">
        <f t="shared" si="6"/>
        <v>30</v>
      </c>
      <c r="DO196">
        <f t="shared" si="7"/>
        <v>0</v>
      </c>
    </row>
    <row r="197" spans="1:119" x14ac:dyDescent="0.35">
      <c r="A197" t="s">
        <v>105</v>
      </c>
      <c r="B197">
        <v>499482</v>
      </c>
      <c r="C197">
        <v>6359</v>
      </c>
      <c r="D197">
        <v>124305</v>
      </c>
      <c r="E197">
        <v>13662</v>
      </c>
      <c r="F197">
        <v>0</v>
      </c>
      <c r="G197" t="s">
        <v>106</v>
      </c>
      <c r="H197" t="s">
        <v>106</v>
      </c>
      <c r="I197" t="s">
        <v>106</v>
      </c>
      <c r="J197" t="s">
        <v>107</v>
      </c>
      <c r="K197" t="s">
        <v>108</v>
      </c>
      <c r="L197" t="s">
        <v>109</v>
      </c>
      <c r="M197" t="s">
        <v>110</v>
      </c>
      <c r="N197" t="s">
        <v>625</v>
      </c>
      <c r="O197" t="s">
        <v>388</v>
      </c>
      <c r="Q197">
        <v>480</v>
      </c>
      <c r="R197">
        <v>0</v>
      </c>
      <c r="S197">
        <v>240</v>
      </c>
      <c r="T197">
        <v>0</v>
      </c>
      <c r="U197">
        <v>0</v>
      </c>
      <c r="V197">
        <v>0</v>
      </c>
      <c r="W197">
        <v>240</v>
      </c>
      <c r="X197">
        <v>0</v>
      </c>
      <c r="Y197">
        <v>0</v>
      </c>
      <c r="Z197">
        <v>0</v>
      </c>
      <c r="AD197" s="1">
        <v>41484.333333333336</v>
      </c>
      <c r="AE197" s="1">
        <v>41521.708333333336</v>
      </c>
      <c r="AG197" s="1">
        <v>41414.333333333336</v>
      </c>
      <c r="AH197" s="1">
        <v>41448.708333333336</v>
      </c>
      <c r="AI197" s="1">
        <v>41414.333333333336</v>
      </c>
      <c r="AJ197" s="1">
        <v>41448.708333333336</v>
      </c>
      <c r="AK197" s="1">
        <v>41414.333333333336</v>
      </c>
      <c r="AL197" s="1">
        <v>41448.708333333336</v>
      </c>
      <c r="AM197" s="1">
        <v>41484.333333333336</v>
      </c>
      <c r="AN197" s="1">
        <v>41521.708333333336</v>
      </c>
      <c r="AP197" t="s">
        <v>113</v>
      </c>
      <c r="AU197" t="s">
        <v>626</v>
      </c>
      <c r="AY197" t="s">
        <v>106</v>
      </c>
      <c r="AZ197">
        <v>0</v>
      </c>
      <c r="BA197">
        <v>0</v>
      </c>
      <c r="BD197" s="3">
        <v>41321.660416666666</v>
      </c>
      <c r="BE197" s="3">
        <v>41321.663888888892</v>
      </c>
      <c r="BF197" t="s">
        <v>115</v>
      </c>
      <c r="BG197" t="s">
        <v>115</v>
      </c>
      <c r="CH197">
        <v>540</v>
      </c>
      <c r="CI197">
        <v>29030</v>
      </c>
      <c r="CJ197" t="s">
        <v>106</v>
      </c>
      <c r="CK197" t="s">
        <v>106</v>
      </c>
      <c r="CL197" t="s">
        <v>215</v>
      </c>
      <c r="CM197" t="s">
        <v>216</v>
      </c>
      <c r="CO197">
        <v>124303</v>
      </c>
      <c r="CQ197">
        <v>0</v>
      </c>
      <c r="CR197">
        <v>0</v>
      </c>
      <c r="CS197">
        <v>0</v>
      </c>
      <c r="CY197" t="s">
        <v>123</v>
      </c>
      <c r="CZ197" t="s">
        <v>124</v>
      </c>
      <c r="DD197" t="str" cm="1">
        <f t="array" ref="DD197:DE197">TEXT(_xlfn.SEQUENCE(1, DATEDIF(AG197, AH197, "m") + 1, AG197, 30), "YYYY-APMM")</f>
        <v>2013-AP05</v>
      </c>
      <c r="DE197" t="str">
        <v>2013-AP06</v>
      </c>
      <c r="DN197">
        <f t="shared" si="6"/>
        <v>0</v>
      </c>
      <c r="DO197">
        <f t="shared" si="7"/>
        <v>0</v>
      </c>
    </row>
    <row r="198" spans="1:119" x14ac:dyDescent="0.35">
      <c r="A198" t="s">
        <v>105</v>
      </c>
      <c r="B198">
        <v>499483</v>
      </c>
      <c r="C198">
        <v>6359</v>
      </c>
      <c r="D198">
        <v>124305</v>
      </c>
      <c r="E198">
        <v>13662</v>
      </c>
      <c r="F198">
        <v>0</v>
      </c>
      <c r="G198" t="s">
        <v>106</v>
      </c>
      <c r="H198" t="s">
        <v>106</v>
      </c>
      <c r="I198" t="s">
        <v>106</v>
      </c>
      <c r="J198" t="s">
        <v>107</v>
      </c>
      <c r="K198" t="s">
        <v>108</v>
      </c>
      <c r="L198" t="s">
        <v>109</v>
      </c>
      <c r="M198" t="s">
        <v>110</v>
      </c>
      <c r="N198" t="s">
        <v>627</v>
      </c>
      <c r="O198" t="s">
        <v>391</v>
      </c>
      <c r="Q198">
        <v>480</v>
      </c>
      <c r="R198">
        <v>0</v>
      </c>
      <c r="S198">
        <v>240</v>
      </c>
      <c r="T198">
        <v>0</v>
      </c>
      <c r="U198">
        <v>0</v>
      </c>
      <c r="V198">
        <v>0</v>
      </c>
      <c r="W198">
        <v>240</v>
      </c>
      <c r="X198">
        <v>0</v>
      </c>
      <c r="Y198">
        <v>0</v>
      </c>
      <c r="Z198">
        <v>0</v>
      </c>
      <c r="AD198" s="1">
        <v>41522.333333333336</v>
      </c>
      <c r="AE198" s="1">
        <v>41556.708333333336</v>
      </c>
      <c r="AG198" s="1">
        <v>41449.333333333336</v>
      </c>
      <c r="AH198" s="1">
        <v>41483.708333333336</v>
      </c>
      <c r="AI198" s="1">
        <v>41449.333333333336</v>
      </c>
      <c r="AJ198" s="1">
        <v>41483.708333333336</v>
      </c>
      <c r="AK198" s="1">
        <v>41449.333333333336</v>
      </c>
      <c r="AL198" s="1">
        <v>41483.708333333336</v>
      </c>
      <c r="AM198" s="1">
        <v>41522.333333333336</v>
      </c>
      <c r="AN198" s="1">
        <v>41556.708333333336</v>
      </c>
      <c r="AP198" t="s">
        <v>113</v>
      </c>
      <c r="AU198" t="s">
        <v>628</v>
      </c>
      <c r="AY198" t="s">
        <v>106</v>
      </c>
      <c r="AZ198">
        <v>0</v>
      </c>
      <c r="BA198">
        <v>0</v>
      </c>
      <c r="BD198" s="3">
        <v>41321.660416666666</v>
      </c>
      <c r="BE198" s="3">
        <v>41321.663888888892</v>
      </c>
      <c r="BF198" t="s">
        <v>115</v>
      </c>
      <c r="BG198" t="s">
        <v>115</v>
      </c>
      <c r="CH198">
        <v>540</v>
      </c>
      <c r="CI198">
        <v>29030</v>
      </c>
      <c r="CJ198" t="s">
        <v>106</v>
      </c>
      <c r="CK198" t="s">
        <v>106</v>
      </c>
      <c r="CL198" t="s">
        <v>215</v>
      </c>
      <c r="CM198" t="s">
        <v>216</v>
      </c>
      <c r="CO198">
        <v>124303</v>
      </c>
      <c r="CQ198">
        <v>0</v>
      </c>
      <c r="CR198">
        <v>0</v>
      </c>
      <c r="CS198">
        <v>0</v>
      </c>
      <c r="CY198" t="s">
        <v>123</v>
      </c>
      <c r="CZ198" t="s">
        <v>124</v>
      </c>
      <c r="DD198" t="str" cm="1">
        <f t="array" ref="DD198:DE198">TEXT(_xlfn.SEQUENCE(1, DATEDIF(AG198, AH198, "m") + 1, AG198, 30), "YYYY-APMM")</f>
        <v>2013-AP06</v>
      </c>
      <c r="DE198" t="str">
        <v>2013-AP07</v>
      </c>
      <c r="DN198">
        <f t="shared" si="6"/>
        <v>0</v>
      </c>
      <c r="DO198">
        <f t="shared" si="7"/>
        <v>0</v>
      </c>
    </row>
    <row r="199" spans="1:119" x14ac:dyDescent="0.35">
      <c r="A199" t="s">
        <v>105</v>
      </c>
      <c r="B199">
        <v>499484</v>
      </c>
      <c r="C199">
        <v>6359</v>
      </c>
      <c r="D199">
        <v>124305</v>
      </c>
      <c r="E199">
        <v>13662</v>
      </c>
      <c r="F199">
        <v>0</v>
      </c>
      <c r="G199" t="s">
        <v>106</v>
      </c>
      <c r="H199" t="s">
        <v>106</v>
      </c>
      <c r="I199" t="s">
        <v>106</v>
      </c>
      <c r="J199" t="s">
        <v>107</v>
      </c>
      <c r="K199" t="s">
        <v>108</v>
      </c>
      <c r="L199" t="s">
        <v>109</v>
      </c>
      <c r="M199" t="s">
        <v>110</v>
      </c>
      <c r="N199" t="s">
        <v>629</v>
      </c>
      <c r="O199" t="s">
        <v>394</v>
      </c>
      <c r="Q199">
        <v>688</v>
      </c>
      <c r="R199">
        <v>296</v>
      </c>
      <c r="S199">
        <v>240</v>
      </c>
      <c r="T199">
        <v>0</v>
      </c>
      <c r="U199">
        <v>0</v>
      </c>
      <c r="V199">
        <v>0</v>
      </c>
      <c r="W199">
        <v>240</v>
      </c>
      <c r="X199">
        <v>0</v>
      </c>
      <c r="Y199">
        <v>0</v>
      </c>
      <c r="Z199">
        <v>0</v>
      </c>
      <c r="AD199" s="1">
        <v>41500.333333333336</v>
      </c>
      <c r="AE199" s="1">
        <v>41534.708333333336</v>
      </c>
      <c r="AG199" s="1">
        <v>41396.333333333336</v>
      </c>
      <c r="AH199" s="1">
        <v>41430.708333333336</v>
      </c>
      <c r="AI199" s="1">
        <v>41396.333333333336</v>
      </c>
      <c r="AJ199" s="1">
        <v>41430.708333333336</v>
      </c>
      <c r="AK199" s="1">
        <v>41396.333333333336</v>
      </c>
      <c r="AL199" s="1">
        <v>41430.708333333336</v>
      </c>
      <c r="AM199" s="1">
        <v>41500.333333333336</v>
      </c>
      <c r="AN199" s="1">
        <v>41534.708333333336</v>
      </c>
      <c r="AP199" t="s">
        <v>113</v>
      </c>
      <c r="AU199" t="s">
        <v>630</v>
      </c>
      <c r="AY199" t="s">
        <v>106</v>
      </c>
      <c r="AZ199">
        <v>0</v>
      </c>
      <c r="BA199">
        <v>0</v>
      </c>
      <c r="BD199" s="3">
        <v>41321.660416666666</v>
      </c>
      <c r="BE199" s="3">
        <v>41321.663888888892</v>
      </c>
      <c r="BF199" t="s">
        <v>115</v>
      </c>
      <c r="BG199" t="s">
        <v>115</v>
      </c>
      <c r="CH199">
        <v>540</v>
      </c>
      <c r="CI199">
        <v>29030</v>
      </c>
      <c r="CJ199" t="s">
        <v>106</v>
      </c>
      <c r="CK199" t="s">
        <v>106</v>
      </c>
      <c r="CL199" t="s">
        <v>215</v>
      </c>
      <c r="CM199" t="s">
        <v>216</v>
      </c>
      <c r="CO199">
        <v>124303</v>
      </c>
      <c r="CQ199">
        <v>0</v>
      </c>
      <c r="CR199">
        <v>0</v>
      </c>
      <c r="CS199">
        <v>0</v>
      </c>
      <c r="CY199" t="s">
        <v>123</v>
      </c>
      <c r="CZ199" t="s">
        <v>124</v>
      </c>
      <c r="DD199" t="str" cm="1">
        <f t="array" ref="DD199:DE199">TEXT(_xlfn.SEQUENCE(1, DATEDIF(AG199, AH199, "m") + 1, AG199, 30), "YYYY-APMM")</f>
        <v>2013-AP05</v>
      </c>
      <c r="DE199" t="str">
        <v>2013-AP06</v>
      </c>
      <c r="DN199">
        <f t="shared" si="6"/>
        <v>0</v>
      </c>
      <c r="DO199">
        <f t="shared" si="7"/>
        <v>0</v>
      </c>
    </row>
    <row r="200" spans="1:119" x14ac:dyDescent="0.35">
      <c r="A200" t="s">
        <v>105</v>
      </c>
      <c r="B200">
        <v>499485</v>
      </c>
      <c r="C200">
        <v>6359</v>
      </c>
      <c r="D200">
        <v>124305</v>
      </c>
      <c r="E200">
        <v>13662</v>
      </c>
      <c r="F200">
        <v>0</v>
      </c>
      <c r="G200" t="s">
        <v>106</v>
      </c>
      <c r="H200" t="s">
        <v>106</v>
      </c>
      <c r="I200" t="s">
        <v>106</v>
      </c>
      <c r="J200" t="s">
        <v>107</v>
      </c>
      <c r="K200" t="s">
        <v>108</v>
      </c>
      <c r="L200" t="s">
        <v>109</v>
      </c>
      <c r="M200" t="s">
        <v>110</v>
      </c>
      <c r="N200" t="s">
        <v>631</v>
      </c>
      <c r="O200" t="s">
        <v>397</v>
      </c>
      <c r="Q200">
        <v>360</v>
      </c>
      <c r="R200">
        <v>320</v>
      </c>
      <c r="S200">
        <v>240</v>
      </c>
      <c r="T200">
        <v>0</v>
      </c>
      <c r="U200">
        <v>0</v>
      </c>
      <c r="V200">
        <v>0</v>
      </c>
      <c r="W200">
        <v>240</v>
      </c>
      <c r="X200">
        <v>0</v>
      </c>
      <c r="Y200">
        <v>0</v>
      </c>
      <c r="Z200">
        <v>0</v>
      </c>
      <c r="AD200" s="1">
        <v>41449.333333333336</v>
      </c>
      <c r="AE200" s="1">
        <v>41483.708333333336</v>
      </c>
      <c r="AG200" s="1">
        <v>41396.333333333336</v>
      </c>
      <c r="AH200" s="1">
        <v>41430.708333333336</v>
      </c>
      <c r="AI200" s="1">
        <v>41396.333333333336</v>
      </c>
      <c r="AJ200" s="1">
        <v>41430.708333333336</v>
      </c>
      <c r="AK200" s="1">
        <v>41396.333333333336</v>
      </c>
      <c r="AL200" s="1">
        <v>41430.708333333336</v>
      </c>
      <c r="AM200" s="1">
        <v>41449.333333333336</v>
      </c>
      <c r="AN200" s="1">
        <v>41483.708333333336</v>
      </c>
      <c r="AP200" t="s">
        <v>113</v>
      </c>
      <c r="AU200" t="s">
        <v>632</v>
      </c>
      <c r="AY200" t="s">
        <v>106</v>
      </c>
      <c r="AZ200">
        <v>0</v>
      </c>
      <c r="BA200">
        <v>0</v>
      </c>
      <c r="BD200" s="3">
        <v>41321.660416666666</v>
      </c>
      <c r="BE200" s="3">
        <v>41321.678472222222</v>
      </c>
      <c r="BF200" t="s">
        <v>115</v>
      </c>
      <c r="BG200" t="s">
        <v>115</v>
      </c>
      <c r="CH200">
        <v>540</v>
      </c>
      <c r="CI200">
        <v>29030</v>
      </c>
      <c r="CJ200" t="s">
        <v>106</v>
      </c>
      <c r="CK200" t="s">
        <v>106</v>
      </c>
      <c r="CL200" t="s">
        <v>215</v>
      </c>
      <c r="CM200" t="s">
        <v>216</v>
      </c>
      <c r="CO200">
        <v>124303</v>
      </c>
      <c r="CQ200">
        <v>0</v>
      </c>
      <c r="CR200">
        <v>0</v>
      </c>
      <c r="CS200">
        <v>0</v>
      </c>
      <c r="CY200" t="s">
        <v>123</v>
      </c>
      <c r="CZ200" t="s">
        <v>124</v>
      </c>
      <c r="DD200" t="str" cm="1">
        <f t="array" ref="DD200:DE200">TEXT(_xlfn.SEQUENCE(1, DATEDIF(AG200, AH200, "m") + 1, AG200, 30), "YYYY-APMM")</f>
        <v>2013-AP05</v>
      </c>
      <c r="DE200" t="str">
        <v>2013-AP06</v>
      </c>
      <c r="DN200">
        <f t="shared" si="6"/>
        <v>0</v>
      </c>
      <c r="DO200">
        <f t="shared" si="7"/>
        <v>0</v>
      </c>
    </row>
    <row r="201" spans="1:119" x14ac:dyDescent="0.35">
      <c r="A201" t="s">
        <v>105</v>
      </c>
      <c r="B201">
        <v>499486</v>
      </c>
      <c r="C201">
        <v>6359</v>
      </c>
      <c r="D201">
        <v>124305</v>
      </c>
      <c r="E201">
        <v>13662</v>
      </c>
      <c r="F201">
        <v>0</v>
      </c>
      <c r="G201" t="s">
        <v>106</v>
      </c>
      <c r="H201" t="s">
        <v>106</v>
      </c>
      <c r="I201" t="s">
        <v>106</v>
      </c>
      <c r="J201" t="s">
        <v>107</v>
      </c>
      <c r="K201" t="s">
        <v>108</v>
      </c>
      <c r="L201" t="s">
        <v>109</v>
      </c>
      <c r="M201" t="s">
        <v>110</v>
      </c>
      <c r="N201" t="s">
        <v>633</v>
      </c>
      <c r="O201" t="s">
        <v>400</v>
      </c>
      <c r="Q201">
        <v>688</v>
      </c>
      <c r="R201">
        <v>296</v>
      </c>
      <c r="S201">
        <v>240</v>
      </c>
      <c r="T201">
        <v>0</v>
      </c>
      <c r="U201">
        <v>0</v>
      </c>
      <c r="V201">
        <v>0</v>
      </c>
      <c r="W201">
        <v>240</v>
      </c>
      <c r="X201">
        <v>0</v>
      </c>
      <c r="Y201">
        <v>0</v>
      </c>
      <c r="Z201">
        <v>0</v>
      </c>
      <c r="AD201" s="1">
        <v>41500.333333333336</v>
      </c>
      <c r="AE201" s="1">
        <v>41534.708333333336</v>
      </c>
      <c r="AG201" s="1">
        <v>41396.333333333336</v>
      </c>
      <c r="AH201" s="1">
        <v>41430.708333333336</v>
      </c>
      <c r="AI201" s="1">
        <v>41396.333333333336</v>
      </c>
      <c r="AJ201" s="1">
        <v>41430.708333333336</v>
      </c>
      <c r="AK201" s="1">
        <v>41396.333333333336</v>
      </c>
      <c r="AL201" s="1">
        <v>41430.708333333336</v>
      </c>
      <c r="AM201" s="1">
        <v>41500.333333333336</v>
      </c>
      <c r="AN201" s="1">
        <v>41534.708333333336</v>
      </c>
      <c r="AP201" t="s">
        <v>113</v>
      </c>
      <c r="AU201" t="s">
        <v>634</v>
      </c>
      <c r="AY201" t="s">
        <v>106</v>
      </c>
      <c r="AZ201">
        <v>0</v>
      </c>
      <c r="BA201">
        <v>0</v>
      </c>
      <c r="BD201" s="3">
        <v>41321.660416666666</v>
      </c>
      <c r="BE201" s="3">
        <v>41321.663888888892</v>
      </c>
      <c r="BF201" t="s">
        <v>115</v>
      </c>
      <c r="BG201" t="s">
        <v>115</v>
      </c>
      <c r="CH201">
        <v>540</v>
      </c>
      <c r="CI201">
        <v>29030</v>
      </c>
      <c r="CJ201" t="s">
        <v>106</v>
      </c>
      <c r="CK201" t="s">
        <v>106</v>
      </c>
      <c r="CL201" t="s">
        <v>215</v>
      </c>
      <c r="CM201" t="s">
        <v>216</v>
      </c>
      <c r="CO201">
        <v>124303</v>
      </c>
      <c r="CQ201">
        <v>0</v>
      </c>
      <c r="CR201">
        <v>0</v>
      </c>
      <c r="CS201">
        <v>0</v>
      </c>
      <c r="CY201" t="s">
        <v>123</v>
      </c>
      <c r="CZ201" t="s">
        <v>124</v>
      </c>
      <c r="DD201" t="str" cm="1">
        <f t="array" ref="DD201:DE201">TEXT(_xlfn.SEQUENCE(1, DATEDIF(AG201, AH201, "m") + 1, AG201, 30), "YYYY-APMM")</f>
        <v>2013-AP05</v>
      </c>
      <c r="DE201" t="str">
        <v>2013-AP06</v>
      </c>
      <c r="DN201">
        <f t="shared" si="6"/>
        <v>0</v>
      </c>
      <c r="DO201">
        <f t="shared" si="7"/>
        <v>0</v>
      </c>
    </row>
    <row r="202" spans="1:119" x14ac:dyDescent="0.35">
      <c r="A202" t="s">
        <v>105</v>
      </c>
      <c r="B202">
        <v>499487</v>
      </c>
      <c r="C202">
        <v>6359</v>
      </c>
      <c r="D202">
        <v>124305</v>
      </c>
      <c r="E202">
        <v>13662</v>
      </c>
      <c r="F202">
        <v>0</v>
      </c>
      <c r="G202" t="s">
        <v>106</v>
      </c>
      <c r="H202" t="s">
        <v>106</v>
      </c>
      <c r="I202" t="s">
        <v>106</v>
      </c>
      <c r="J202" t="s">
        <v>107</v>
      </c>
      <c r="K202" t="s">
        <v>108</v>
      </c>
      <c r="L202" t="s">
        <v>109</v>
      </c>
      <c r="M202" t="s">
        <v>110</v>
      </c>
      <c r="N202" t="s">
        <v>635</v>
      </c>
      <c r="O202" t="s">
        <v>403</v>
      </c>
      <c r="Q202">
        <v>728</v>
      </c>
      <c r="R202">
        <v>120</v>
      </c>
      <c r="S202">
        <v>240</v>
      </c>
      <c r="T202">
        <v>0</v>
      </c>
      <c r="U202">
        <v>0</v>
      </c>
      <c r="V202">
        <v>0</v>
      </c>
      <c r="W202">
        <v>240</v>
      </c>
      <c r="X202">
        <v>0</v>
      </c>
      <c r="Y202">
        <v>0</v>
      </c>
      <c r="Z202">
        <v>0</v>
      </c>
      <c r="AD202" s="1">
        <v>41541.333333333336</v>
      </c>
      <c r="AE202" s="1">
        <v>41577.708333333336</v>
      </c>
      <c r="AG202" s="1">
        <v>41431.333333333336</v>
      </c>
      <c r="AH202" s="1">
        <v>41465.708333333336</v>
      </c>
      <c r="AI202" s="1">
        <v>41431.333333333336</v>
      </c>
      <c r="AJ202" s="1">
        <v>41465.708333333336</v>
      </c>
      <c r="AK202" s="1">
        <v>41431.333333333336</v>
      </c>
      <c r="AL202" s="1">
        <v>41465.708333333336</v>
      </c>
      <c r="AM202" s="1">
        <v>41541.333333333336</v>
      </c>
      <c r="AN202" s="1">
        <v>41577.708333333336</v>
      </c>
      <c r="AP202" t="s">
        <v>113</v>
      </c>
      <c r="AU202" t="s">
        <v>636</v>
      </c>
      <c r="AY202" t="s">
        <v>106</v>
      </c>
      <c r="AZ202">
        <v>0</v>
      </c>
      <c r="BA202">
        <v>0</v>
      </c>
      <c r="BD202" s="3">
        <v>41321.660416666666</v>
      </c>
      <c r="BE202" s="3">
        <v>41321.663888888892</v>
      </c>
      <c r="BF202" t="s">
        <v>115</v>
      </c>
      <c r="BG202" t="s">
        <v>115</v>
      </c>
      <c r="CH202">
        <v>540</v>
      </c>
      <c r="CI202">
        <v>29030</v>
      </c>
      <c r="CJ202" t="s">
        <v>106</v>
      </c>
      <c r="CK202" t="s">
        <v>106</v>
      </c>
      <c r="CL202" t="s">
        <v>215</v>
      </c>
      <c r="CM202" t="s">
        <v>216</v>
      </c>
      <c r="CO202">
        <v>124303</v>
      </c>
      <c r="CQ202">
        <v>0</v>
      </c>
      <c r="CR202">
        <v>0</v>
      </c>
      <c r="CS202">
        <v>0</v>
      </c>
      <c r="CY202" t="s">
        <v>123</v>
      </c>
      <c r="CZ202" t="s">
        <v>124</v>
      </c>
      <c r="DD202" t="str" cm="1">
        <f t="array" ref="DD202:DE202">TEXT(_xlfn.SEQUENCE(1, DATEDIF(AG202, AH202, "m") + 1, AG202, 30), "YYYY-APMM")</f>
        <v>2013-AP06</v>
      </c>
      <c r="DE202" t="str">
        <v>2013-AP07</v>
      </c>
      <c r="DN202">
        <f t="shared" si="6"/>
        <v>0</v>
      </c>
      <c r="DO202">
        <f t="shared" si="7"/>
        <v>0</v>
      </c>
    </row>
    <row r="203" spans="1:119" x14ac:dyDescent="0.35">
      <c r="A203" t="s">
        <v>105</v>
      </c>
      <c r="B203">
        <v>499488</v>
      </c>
      <c r="C203">
        <v>6359</v>
      </c>
      <c r="D203">
        <v>124305</v>
      </c>
      <c r="E203">
        <v>13662</v>
      </c>
      <c r="F203">
        <v>0</v>
      </c>
      <c r="G203" t="s">
        <v>106</v>
      </c>
      <c r="H203" t="s">
        <v>106</v>
      </c>
      <c r="I203" t="s">
        <v>106</v>
      </c>
      <c r="J203" t="s">
        <v>107</v>
      </c>
      <c r="K203" t="s">
        <v>108</v>
      </c>
      <c r="L203" t="s">
        <v>109</v>
      </c>
      <c r="M203" t="s">
        <v>110</v>
      </c>
      <c r="N203" t="s">
        <v>637</v>
      </c>
      <c r="O203" t="s">
        <v>406</v>
      </c>
      <c r="Q203">
        <v>480</v>
      </c>
      <c r="R203">
        <v>0</v>
      </c>
      <c r="S203">
        <v>240</v>
      </c>
      <c r="T203">
        <v>0</v>
      </c>
      <c r="U203">
        <v>0</v>
      </c>
      <c r="V203">
        <v>0</v>
      </c>
      <c r="W203">
        <v>240</v>
      </c>
      <c r="X203">
        <v>0</v>
      </c>
      <c r="Y203">
        <v>0</v>
      </c>
      <c r="Z203">
        <v>0</v>
      </c>
      <c r="AD203" s="1">
        <v>41557.333333333336</v>
      </c>
      <c r="AE203" s="1">
        <v>41594.708333333336</v>
      </c>
      <c r="AG203" s="1">
        <v>41484.333333333336</v>
      </c>
      <c r="AH203" s="1">
        <v>41521.708333333336</v>
      </c>
      <c r="AI203" s="1">
        <v>41484.333333333336</v>
      </c>
      <c r="AJ203" s="1">
        <v>41521.708333333336</v>
      </c>
      <c r="AK203" s="1">
        <v>41484.333333333336</v>
      </c>
      <c r="AL203" s="1">
        <v>41521.708333333336</v>
      </c>
      <c r="AM203" s="1">
        <v>41557.333333333336</v>
      </c>
      <c r="AN203" s="1">
        <v>41594.708333333336</v>
      </c>
      <c r="AP203" t="s">
        <v>113</v>
      </c>
      <c r="AU203" t="s">
        <v>638</v>
      </c>
      <c r="AY203" t="s">
        <v>106</v>
      </c>
      <c r="AZ203">
        <v>0</v>
      </c>
      <c r="BA203">
        <v>0</v>
      </c>
      <c r="BD203" s="3">
        <v>41321.660416666666</v>
      </c>
      <c r="BE203" s="3">
        <v>41321.663888888892</v>
      </c>
      <c r="BF203" t="s">
        <v>115</v>
      </c>
      <c r="BG203" t="s">
        <v>115</v>
      </c>
      <c r="CH203">
        <v>540</v>
      </c>
      <c r="CI203">
        <v>29030</v>
      </c>
      <c r="CJ203" t="s">
        <v>106</v>
      </c>
      <c r="CK203" t="s">
        <v>106</v>
      </c>
      <c r="CL203" t="s">
        <v>215</v>
      </c>
      <c r="CM203" t="s">
        <v>216</v>
      </c>
      <c r="CO203">
        <v>124303</v>
      </c>
      <c r="CQ203">
        <v>0</v>
      </c>
      <c r="CR203">
        <v>0</v>
      </c>
      <c r="CS203">
        <v>0</v>
      </c>
      <c r="CY203" t="s">
        <v>123</v>
      </c>
      <c r="CZ203" t="s">
        <v>124</v>
      </c>
      <c r="DD203" t="str" cm="1">
        <f t="array" ref="DD203:DE203">TEXT(_xlfn.SEQUENCE(1, DATEDIF(AG203, AH203, "m") + 1, AG203, 30), "YYYY-APMM")</f>
        <v>2013-AP07</v>
      </c>
      <c r="DE203" t="str">
        <v>2013-AP08</v>
      </c>
      <c r="DN203">
        <f t="shared" si="6"/>
        <v>0</v>
      </c>
      <c r="DO203">
        <f t="shared" si="7"/>
        <v>0</v>
      </c>
    </row>
    <row r="204" spans="1:119" x14ac:dyDescent="0.35">
      <c r="A204" t="s">
        <v>105</v>
      </c>
      <c r="B204">
        <v>499489</v>
      </c>
      <c r="C204">
        <v>6359</v>
      </c>
      <c r="D204">
        <v>124305</v>
      </c>
      <c r="E204">
        <v>13662</v>
      </c>
      <c r="F204">
        <v>0</v>
      </c>
      <c r="G204" t="s">
        <v>106</v>
      </c>
      <c r="H204" t="s">
        <v>106</v>
      </c>
      <c r="I204" t="s">
        <v>106</v>
      </c>
      <c r="J204" t="s">
        <v>107</v>
      </c>
      <c r="K204" t="s">
        <v>108</v>
      </c>
      <c r="L204" t="s">
        <v>109</v>
      </c>
      <c r="M204" t="s">
        <v>110</v>
      </c>
      <c r="N204" t="s">
        <v>639</v>
      </c>
      <c r="O204" t="s">
        <v>409</v>
      </c>
      <c r="Q204">
        <v>1200</v>
      </c>
      <c r="R204">
        <v>184</v>
      </c>
      <c r="S204">
        <v>240</v>
      </c>
      <c r="T204">
        <v>0</v>
      </c>
      <c r="U204">
        <v>0</v>
      </c>
      <c r="V204">
        <v>0</v>
      </c>
      <c r="W204">
        <v>240</v>
      </c>
      <c r="X204">
        <v>0</v>
      </c>
      <c r="Y204">
        <v>0</v>
      </c>
      <c r="Z204">
        <v>0</v>
      </c>
      <c r="AD204" s="1">
        <v>41620.333333333336</v>
      </c>
      <c r="AE204" s="1">
        <v>41655.708333333336</v>
      </c>
      <c r="AG204" s="1">
        <v>41440.333333333336</v>
      </c>
      <c r="AH204" s="1">
        <v>41473.708333333336</v>
      </c>
      <c r="AI204" s="1">
        <v>41440.333333333336</v>
      </c>
      <c r="AJ204" s="1">
        <v>41473.708333333336</v>
      </c>
      <c r="AK204" s="1">
        <v>41440.333333333336</v>
      </c>
      <c r="AL204" s="1">
        <v>41473.708333333336</v>
      </c>
      <c r="AM204" s="1">
        <v>41620.333333333336</v>
      </c>
      <c r="AN204" s="1">
        <v>41655.708333333336</v>
      </c>
      <c r="AP204" t="s">
        <v>113</v>
      </c>
      <c r="AU204" t="s">
        <v>640</v>
      </c>
      <c r="AY204" t="s">
        <v>106</v>
      </c>
      <c r="AZ204">
        <v>0</v>
      </c>
      <c r="BA204">
        <v>0</v>
      </c>
      <c r="BD204" s="3">
        <v>41321.660416666666</v>
      </c>
      <c r="BE204" s="3">
        <v>41321.663888888892</v>
      </c>
      <c r="BF204" t="s">
        <v>115</v>
      </c>
      <c r="BG204" t="s">
        <v>115</v>
      </c>
      <c r="CH204">
        <v>540</v>
      </c>
      <c r="CI204">
        <v>29030</v>
      </c>
      <c r="CJ204" t="s">
        <v>106</v>
      </c>
      <c r="CK204" t="s">
        <v>106</v>
      </c>
      <c r="CL204" t="s">
        <v>215</v>
      </c>
      <c r="CM204" t="s">
        <v>216</v>
      </c>
      <c r="CO204">
        <v>124303</v>
      </c>
      <c r="CQ204">
        <v>0</v>
      </c>
      <c r="CR204">
        <v>0</v>
      </c>
      <c r="CS204">
        <v>0</v>
      </c>
      <c r="CY204" t="s">
        <v>123</v>
      </c>
      <c r="CZ204" t="s">
        <v>124</v>
      </c>
      <c r="DD204" t="str" cm="1">
        <f t="array" ref="DD204:DE204">TEXT(_xlfn.SEQUENCE(1, DATEDIF(AG204, AH204, "m") + 1, AG204, 30), "YYYY-APMM")</f>
        <v>2013-AP06</v>
      </c>
      <c r="DE204" t="str">
        <v>2013-AP07</v>
      </c>
      <c r="DN204">
        <f t="shared" si="6"/>
        <v>0</v>
      </c>
      <c r="DO204">
        <f t="shared" si="7"/>
        <v>0</v>
      </c>
    </row>
    <row r="205" spans="1:119" x14ac:dyDescent="0.35">
      <c r="A205" t="s">
        <v>105</v>
      </c>
      <c r="B205">
        <v>499490</v>
      </c>
      <c r="C205">
        <v>6359</v>
      </c>
      <c r="D205">
        <v>124305</v>
      </c>
      <c r="E205">
        <v>13662</v>
      </c>
      <c r="F205">
        <v>0</v>
      </c>
      <c r="G205" t="s">
        <v>106</v>
      </c>
      <c r="H205" t="s">
        <v>106</v>
      </c>
      <c r="I205" t="s">
        <v>106</v>
      </c>
      <c r="J205" t="s">
        <v>107</v>
      </c>
      <c r="K205" t="s">
        <v>108</v>
      </c>
      <c r="L205" t="s">
        <v>109</v>
      </c>
      <c r="M205" t="s">
        <v>110</v>
      </c>
      <c r="N205" t="s">
        <v>641</v>
      </c>
      <c r="O205" t="s">
        <v>412</v>
      </c>
      <c r="Q205">
        <v>536</v>
      </c>
      <c r="R205">
        <v>360</v>
      </c>
      <c r="S205">
        <v>240</v>
      </c>
      <c r="T205">
        <v>0</v>
      </c>
      <c r="U205">
        <v>0</v>
      </c>
      <c r="V205">
        <v>0</v>
      </c>
      <c r="W205">
        <v>240</v>
      </c>
      <c r="X205">
        <v>0</v>
      </c>
      <c r="Y205">
        <v>0</v>
      </c>
      <c r="Z205">
        <v>0</v>
      </c>
      <c r="AD205" s="1">
        <v>41513.333333333336</v>
      </c>
      <c r="AE205" s="1">
        <v>41547.708333333336</v>
      </c>
      <c r="AG205" s="1">
        <v>41431.333333333336</v>
      </c>
      <c r="AH205" s="1">
        <v>41465.708333333336</v>
      </c>
      <c r="AI205" s="1">
        <v>41431.333333333336</v>
      </c>
      <c r="AJ205" s="1">
        <v>41465.708333333336</v>
      </c>
      <c r="AK205" s="1">
        <v>41431.333333333336</v>
      </c>
      <c r="AL205" s="1">
        <v>41465.708333333336</v>
      </c>
      <c r="AM205" s="1">
        <v>41513.333333333336</v>
      </c>
      <c r="AN205" s="1">
        <v>41547.708333333336</v>
      </c>
      <c r="AP205" t="s">
        <v>113</v>
      </c>
      <c r="AU205" t="s">
        <v>642</v>
      </c>
      <c r="AY205" t="s">
        <v>106</v>
      </c>
      <c r="AZ205">
        <v>0</v>
      </c>
      <c r="BA205">
        <v>0</v>
      </c>
      <c r="BD205" s="3">
        <v>41321.660416666666</v>
      </c>
      <c r="BE205" s="3">
        <v>41321.663888888892</v>
      </c>
      <c r="BF205" t="s">
        <v>115</v>
      </c>
      <c r="BG205" t="s">
        <v>115</v>
      </c>
      <c r="CH205">
        <v>540</v>
      </c>
      <c r="CI205">
        <v>29030</v>
      </c>
      <c r="CJ205" t="s">
        <v>106</v>
      </c>
      <c r="CK205" t="s">
        <v>106</v>
      </c>
      <c r="CL205" t="s">
        <v>215</v>
      </c>
      <c r="CM205" t="s">
        <v>216</v>
      </c>
      <c r="CO205">
        <v>124303</v>
      </c>
      <c r="CQ205">
        <v>0</v>
      </c>
      <c r="CR205">
        <v>0</v>
      </c>
      <c r="CS205">
        <v>0</v>
      </c>
      <c r="CY205" t="s">
        <v>123</v>
      </c>
      <c r="CZ205" t="s">
        <v>124</v>
      </c>
      <c r="DD205" t="str" cm="1">
        <f t="array" ref="DD205:DE205">TEXT(_xlfn.SEQUENCE(1, DATEDIF(AG205, AH205, "m") + 1, AG205, 30), "YYYY-APMM")</f>
        <v>2013-AP06</v>
      </c>
      <c r="DE205" t="str">
        <v>2013-AP07</v>
      </c>
      <c r="DN205">
        <f t="shared" si="6"/>
        <v>0</v>
      </c>
      <c r="DO205">
        <f t="shared" si="7"/>
        <v>0</v>
      </c>
    </row>
    <row r="206" spans="1:119" x14ac:dyDescent="0.35">
      <c r="A206" t="s">
        <v>105</v>
      </c>
      <c r="B206">
        <v>499491</v>
      </c>
      <c r="C206">
        <v>6359</v>
      </c>
      <c r="D206">
        <v>124305</v>
      </c>
      <c r="E206">
        <v>13662</v>
      </c>
      <c r="F206">
        <v>0</v>
      </c>
      <c r="G206" t="s">
        <v>106</v>
      </c>
      <c r="H206" t="s">
        <v>106</v>
      </c>
      <c r="I206" t="s">
        <v>106</v>
      </c>
      <c r="J206" t="s">
        <v>107</v>
      </c>
      <c r="K206" t="s">
        <v>108</v>
      </c>
      <c r="L206" t="s">
        <v>109</v>
      </c>
      <c r="M206" t="s">
        <v>110</v>
      </c>
      <c r="N206" t="s">
        <v>643</v>
      </c>
      <c r="O206" t="s">
        <v>415</v>
      </c>
      <c r="Q206">
        <v>680</v>
      </c>
      <c r="R206">
        <v>360</v>
      </c>
      <c r="S206">
        <v>240</v>
      </c>
      <c r="T206">
        <v>0</v>
      </c>
      <c r="U206">
        <v>0</v>
      </c>
      <c r="V206">
        <v>0</v>
      </c>
      <c r="W206">
        <v>240</v>
      </c>
      <c r="X206">
        <v>0</v>
      </c>
      <c r="Y206">
        <v>0</v>
      </c>
      <c r="Z206">
        <v>0</v>
      </c>
      <c r="AD206" s="1">
        <v>41534.333333333336</v>
      </c>
      <c r="AE206" s="1">
        <v>41570.708333333336</v>
      </c>
      <c r="AG206" s="1">
        <v>41431.333333333336</v>
      </c>
      <c r="AH206" s="1">
        <v>41465.708333333336</v>
      </c>
      <c r="AI206" s="1">
        <v>41431.333333333336</v>
      </c>
      <c r="AJ206" s="1">
        <v>41465.708333333336</v>
      </c>
      <c r="AK206" s="1">
        <v>41431.333333333336</v>
      </c>
      <c r="AL206" s="1">
        <v>41465.708333333336</v>
      </c>
      <c r="AM206" s="1">
        <v>41534.333333333336</v>
      </c>
      <c r="AN206" s="1">
        <v>41570.708333333336</v>
      </c>
      <c r="AP206" t="s">
        <v>113</v>
      </c>
      <c r="AU206" t="s">
        <v>644</v>
      </c>
      <c r="AY206" t="s">
        <v>106</v>
      </c>
      <c r="AZ206">
        <v>0</v>
      </c>
      <c r="BA206">
        <v>0</v>
      </c>
      <c r="BD206" s="3">
        <v>41321.660416666666</v>
      </c>
      <c r="BE206" s="3">
        <v>41321.697916666664</v>
      </c>
      <c r="BF206" t="s">
        <v>115</v>
      </c>
      <c r="BG206" t="s">
        <v>115</v>
      </c>
      <c r="CH206">
        <v>540</v>
      </c>
      <c r="CI206">
        <v>29030</v>
      </c>
      <c r="CJ206" t="s">
        <v>106</v>
      </c>
      <c r="CK206" t="s">
        <v>106</v>
      </c>
      <c r="CL206" t="s">
        <v>215</v>
      </c>
      <c r="CM206" t="s">
        <v>216</v>
      </c>
      <c r="CO206">
        <v>124303</v>
      </c>
      <c r="CQ206">
        <v>0</v>
      </c>
      <c r="CR206">
        <v>0</v>
      </c>
      <c r="CS206">
        <v>0</v>
      </c>
      <c r="CY206" t="s">
        <v>123</v>
      </c>
      <c r="CZ206" t="s">
        <v>124</v>
      </c>
      <c r="DD206" t="str" cm="1">
        <f t="array" ref="DD206:DE206">TEXT(_xlfn.SEQUENCE(1, DATEDIF(AG206, AH206, "m") + 1, AG206, 30), "YYYY-APMM")</f>
        <v>2013-AP06</v>
      </c>
      <c r="DE206" t="str">
        <v>2013-AP07</v>
      </c>
      <c r="DN206">
        <f t="shared" si="6"/>
        <v>0</v>
      </c>
      <c r="DO206">
        <f t="shared" si="7"/>
        <v>0</v>
      </c>
    </row>
    <row r="207" spans="1:119" x14ac:dyDescent="0.35">
      <c r="A207" t="s">
        <v>105</v>
      </c>
      <c r="B207">
        <v>499492</v>
      </c>
      <c r="C207">
        <v>6359</v>
      </c>
      <c r="D207">
        <v>124305</v>
      </c>
      <c r="E207">
        <v>13662</v>
      </c>
      <c r="F207">
        <v>0</v>
      </c>
      <c r="G207" t="s">
        <v>106</v>
      </c>
      <c r="H207" t="s">
        <v>106</v>
      </c>
      <c r="I207" t="s">
        <v>106</v>
      </c>
      <c r="J207" t="s">
        <v>107</v>
      </c>
      <c r="K207" t="s">
        <v>108</v>
      </c>
      <c r="L207" t="s">
        <v>109</v>
      </c>
      <c r="M207" t="s">
        <v>110</v>
      </c>
      <c r="N207" t="s">
        <v>645</v>
      </c>
      <c r="O207" t="s">
        <v>418</v>
      </c>
      <c r="Q207">
        <v>1192</v>
      </c>
      <c r="R207">
        <v>184</v>
      </c>
      <c r="S207">
        <v>240</v>
      </c>
      <c r="T207">
        <v>0</v>
      </c>
      <c r="U207">
        <v>0</v>
      </c>
      <c r="V207">
        <v>0</v>
      </c>
      <c r="W207">
        <v>240</v>
      </c>
      <c r="X207">
        <v>0</v>
      </c>
      <c r="Y207">
        <v>0</v>
      </c>
      <c r="Z207">
        <v>0</v>
      </c>
      <c r="AD207" s="1">
        <v>41619.333333333336</v>
      </c>
      <c r="AE207" s="1">
        <v>41654.708333333336</v>
      </c>
      <c r="AG207" s="1">
        <v>41440.333333333336</v>
      </c>
      <c r="AH207" s="1">
        <v>41473.708333333336</v>
      </c>
      <c r="AI207" s="1">
        <v>41440.333333333336</v>
      </c>
      <c r="AJ207" s="1">
        <v>41473.708333333336</v>
      </c>
      <c r="AK207" s="1">
        <v>41440.333333333336</v>
      </c>
      <c r="AL207" s="1">
        <v>41473.708333333336</v>
      </c>
      <c r="AM207" s="1">
        <v>41619.333333333336</v>
      </c>
      <c r="AN207" s="1">
        <v>41654.708333333336</v>
      </c>
      <c r="AP207" t="s">
        <v>113</v>
      </c>
      <c r="AU207" t="s">
        <v>646</v>
      </c>
      <c r="AY207" t="s">
        <v>106</v>
      </c>
      <c r="AZ207">
        <v>0</v>
      </c>
      <c r="BA207">
        <v>0</v>
      </c>
      <c r="BD207" s="3">
        <v>41321.660416666666</v>
      </c>
      <c r="BE207" s="3">
        <v>41321.663888888892</v>
      </c>
      <c r="BF207" t="s">
        <v>115</v>
      </c>
      <c r="BG207" t="s">
        <v>115</v>
      </c>
      <c r="CH207">
        <v>540</v>
      </c>
      <c r="CI207">
        <v>29030</v>
      </c>
      <c r="CJ207" t="s">
        <v>106</v>
      </c>
      <c r="CK207" t="s">
        <v>106</v>
      </c>
      <c r="CL207" t="s">
        <v>215</v>
      </c>
      <c r="CM207" t="s">
        <v>216</v>
      </c>
      <c r="CO207">
        <v>124303</v>
      </c>
      <c r="CQ207">
        <v>0</v>
      </c>
      <c r="CR207">
        <v>0</v>
      </c>
      <c r="CS207">
        <v>0</v>
      </c>
      <c r="CY207" t="s">
        <v>123</v>
      </c>
      <c r="CZ207" t="s">
        <v>124</v>
      </c>
      <c r="DD207" t="str" cm="1">
        <f t="array" ref="DD207:DE207">TEXT(_xlfn.SEQUENCE(1, DATEDIF(AG207, AH207, "m") + 1, AG207, 30), "YYYY-APMM")</f>
        <v>2013-AP06</v>
      </c>
      <c r="DE207" t="str">
        <v>2013-AP07</v>
      </c>
      <c r="DN207">
        <f t="shared" si="6"/>
        <v>0</v>
      </c>
      <c r="DO207">
        <f t="shared" si="7"/>
        <v>0</v>
      </c>
    </row>
    <row r="208" spans="1:119" x14ac:dyDescent="0.35">
      <c r="A208" t="s">
        <v>105</v>
      </c>
      <c r="B208">
        <v>499493</v>
      </c>
      <c r="C208">
        <v>6359</v>
      </c>
      <c r="D208">
        <v>124305</v>
      </c>
      <c r="E208">
        <v>13662</v>
      </c>
      <c r="F208">
        <v>0</v>
      </c>
      <c r="G208" t="s">
        <v>106</v>
      </c>
      <c r="H208" t="s">
        <v>106</v>
      </c>
      <c r="I208" t="s">
        <v>106</v>
      </c>
      <c r="J208" t="s">
        <v>107</v>
      </c>
      <c r="K208" t="s">
        <v>108</v>
      </c>
      <c r="L208" t="s">
        <v>109</v>
      </c>
      <c r="M208" t="s">
        <v>110</v>
      </c>
      <c r="N208" t="s">
        <v>647</v>
      </c>
      <c r="O208" t="s">
        <v>421</v>
      </c>
      <c r="Q208">
        <v>392</v>
      </c>
      <c r="R208">
        <v>0</v>
      </c>
      <c r="S208">
        <v>240</v>
      </c>
      <c r="T208">
        <v>0</v>
      </c>
      <c r="U208">
        <v>0</v>
      </c>
      <c r="V208">
        <v>0</v>
      </c>
      <c r="W208">
        <v>240</v>
      </c>
      <c r="X208">
        <v>0</v>
      </c>
      <c r="Y208">
        <v>0</v>
      </c>
      <c r="Z208">
        <v>0</v>
      </c>
      <c r="AD208" s="1">
        <v>41500.333333333336</v>
      </c>
      <c r="AE208" s="1">
        <v>41534.708333333336</v>
      </c>
      <c r="AG208" s="1">
        <v>41440.333333333336</v>
      </c>
      <c r="AH208" s="1">
        <v>41473.708333333336</v>
      </c>
      <c r="AI208" s="1">
        <v>41440.333333333336</v>
      </c>
      <c r="AJ208" s="1">
        <v>41473.708333333336</v>
      </c>
      <c r="AK208" s="1">
        <v>41440.333333333336</v>
      </c>
      <c r="AL208" s="1">
        <v>41473.708333333336</v>
      </c>
      <c r="AM208" s="1">
        <v>41500.333333333336</v>
      </c>
      <c r="AN208" s="1">
        <v>41534.708333333336</v>
      </c>
      <c r="AP208" t="s">
        <v>113</v>
      </c>
      <c r="AU208" t="s">
        <v>648</v>
      </c>
      <c r="AY208" t="s">
        <v>106</v>
      </c>
      <c r="AZ208">
        <v>0</v>
      </c>
      <c r="BA208">
        <v>0</v>
      </c>
      <c r="BD208" s="3">
        <v>41321.660416666666</v>
      </c>
      <c r="BE208" s="3">
        <v>41321.663888888892</v>
      </c>
      <c r="BF208" t="s">
        <v>115</v>
      </c>
      <c r="BG208" t="s">
        <v>115</v>
      </c>
      <c r="CH208">
        <v>540</v>
      </c>
      <c r="CI208">
        <v>29030</v>
      </c>
      <c r="CJ208" t="s">
        <v>106</v>
      </c>
      <c r="CK208" t="s">
        <v>106</v>
      </c>
      <c r="CL208" t="s">
        <v>215</v>
      </c>
      <c r="CM208" t="s">
        <v>216</v>
      </c>
      <c r="CO208">
        <v>124303</v>
      </c>
      <c r="CQ208">
        <v>0</v>
      </c>
      <c r="CR208">
        <v>0</v>
      </c>
      <c r="CS208">
        <v>0</v>
      </c>
      <c r="CY208" t="s">
        <v>123</v>
      </c>
      <c r="CZ208" t="s">
        <v>124</v>
      </c>
      <c r="DD208" t="str" cm="1">
        <f t="array" ref="DD208:DE208">TEXT(_xlfn.SEQUENCE(1, DATEDIF(AG208, AH208, "m") + 1, AG208, 30), "YYYY-APMM")</f>
        <v>2013-AP06</v>
      </c>
      <c r="DE208" t="str">
        <v>2013-AP07</v>
      </c>
      <c r="DN208">
        <f t="shared" si="6"/>
        <v>0</v>
      </c>
      <c r="DO208">
        <f t="shared" si="7"/>
        <v>0</v>
      </c>
    </row>
    <row r="209" spans="1:119" x14ac:dyDescent="0.35">
      <c r="A209" t="s">
        <v>105</v>
      </c>
      <c r="B209">
        <v>499494</v>
      </c>
      <c r="C209">
        <v>6359</v>
      </c>
      <c r="D209">
        <v>124305</v>
      </c>
      <c r="E209">
        <v>13662</v>
      </c>
      <c r="F209">
        <v>0</v>
      </c>
      <c r="G209" t="s">
        <v>106</v>
      </c>
      <c r="H209" t="s">
        <v>106</v>
      </c>
      <c r="I209" t="s">
        <v>106</v>
      </c>
      <c r="J209" t="s">
        <v>107</v>
      </c>
      <c r="K209" t="s">
        <v>108</v>
      </c>
      <c r="L209" t="s">
        <v>109</v>
      </c>
      <c r="M209" t="s">
        <v>110</v>
      </c>
      <c r="N209" t="s">
        <v>649</v>
      </c>
      <c r="O209" t="s">
        <v>477</v>
      </c>
      <c r="Q209">
        <v>600</v>
      </c>
      <c r="R209">
        <v>0</v>
      </c>
      <c r="S209">
        <v>240</v>
      </c>
      <c r="T209">
        <v>0</v>
      </c>
      <c r="U209">
        <v>0</v>
      </c>
      <c r="V209">
        <v>0</v>
      </c>
      <c r="W209">
        <v>240</v>
      </c>
      <c r="X209">
        <v>0</v>
      </c>
      <c r="Y209">
        <v>0</v>
      </c>
      <c r="Z209">
        <v>0</v>
      </c>
      <c r="AD209" s="1">
        <v>41531.333333333336</v>
      </c>
      <c r="AE209" s="1">
        <v>41567.708333333336</v>
      </c>
      <c r="AG209" s="1">
        <v>41440.333333333336</v>
      </c>
      <c r="AH209" s="1">
        <v>41473.708333333336</v>
      </c>
      <c r="AI209" s="1">
        <v>41440.333333333336</v>
      </c>
      <c r="AJ209" s="1">
        <v>41473.708333333336</v>
      </c>
      <c r="AK209" s="1">
        <v>41440.333333333336</v>
      </c>
      <c r="AL209" s="1">
        <v>41473.708333333336</v>
      </c>
      <c r="AM209" s="1">
        <v>41531.333333333336</v>
      </c>
      <c r="AN209" s="1">
        <v>41567.708333333336</v>
      </c>
      <c r="AP209" t="s">
        <v>113</v>
      </c>
      <c r="AU209" t="s">
        <v>650</v>
      </c>
      <c r="AY209" t="s">
        <v>106</v>
      </c>
      <c r="AZ209">
        <v>0</v>
      </c>
      <c r="BA209">
        <v>0</v>
      </c>
      <c r="BD209" s="3">
        <v>41321.660416666666</v>
      </c>
      <c r="BE209" s="3">
        <v>41321.663888888892</v>
      </c>
      <c r="BF209" t="s">
        <v>115</v>
      </c>
      <c r="BG209" t="s">
        <v>115</v>
      </c>
      <c r="CH209">
        <v>540</v>
      </c>
      <c r="CI209">
        <v>29030</v>
      </c>
      <c r="CJ209" t="s">
        <v>106</v>
      </c>
      <c r="CK209" t="s">
        <v>106</v>
      </c>
      <c r="CL209" t="s">
        <v>215</v>
      </c>
      <c r="CM209" t="s">
        <v>216</v>
      </c>
      <c r="CO209">
        <v>124303</v>
      </c>
      <c r="CQ209">
        <v>0</v>
      </c>
      <c r="CR209">
        <v>0</v>
      </c>
      <c r="CS209">
        <v>0</v>
      </c>
      <c r="CY209" t="s">
        <v>123</v>
      </c>
      <c r="CZ209" t="s">
        <v>124</v>
      </c>
      <c r="DD209" t="str" cm="1">
        <f t="array" ref="DD209:DE209">TEXT(_xlfn.SEQUENCE(1, DATEDIF(AG209, AH209, "m") + 1, AG209, 30), "YYYY-APMM")</f>
        <v>2013-AP06</v>
      </c>
      <c r="DE209" t="str">
        <v>2013-AP07</v>
      </c>
      <c r="DN209">
        <f t="shared" si="6"/>
        <v>0</v>
      </c>
      <c r="DO209">
        <f t="shared" si="7"/>
        <v>0</v>
      </c>
    </row>
    <row r="210" spans="1:119" x14ac:dyDescent="0.35">
      <c r="A210" t="s">
        <v>105</v>
      </c>
      <c r="B210">
        <v>499495</v>
      </c>
      <c r="C210">
        <v>6359</v>
      </c>
      <c r="D210">
        <v>124305</v>
      </c>
      <c r="E210">
        <v>13662</v>
      </c>
      <c r="F210">
        <v>0</v>
      </c>
      <c r="G210" t="s">
        <v>106</v>
      </c>
      <c r="H210" t="s">
        <v>106</v>
      </c>
      <c r="I210" t="s">
        <v>106</v>
      </c>
      <c r="J210" t="s">
        <v>107</v>
      </c>
      <c r="K210" t="s">
        <v>108</v>
      </c>
      <c r="L210" t="s">
        <v>109</v>
      </c>
      <c r="M210" t="s">
        <v>110</v>
      </c>
      <c r="N210" t="s">
        <v>651</v>
      </c>
      <c r="O210" t="s">
        <v>424</v>
      </c>
      <c r="Q210">
        <v>600</v>
      </c>
      <c r="R210">
        <v>120</v>
      </c>
      <c r="S210">
        <v>240</v>
      </c>
      <c r="T210">
        <v>0</v>
      </c>
      <c r="U210">
        <v>0</v>
      </c>
      <c r="V210">
        <v>0</v>
      </c>
      <c r="W210">
        <v>240</v>
      </c>
      <c r="X210">
        <v>0</v>
      </c>
      <c r="Y210">
        <v>0</v>
      </c>
      <c r="Z210">
        <v>0</v>
      </c>
      <c r="AD210" s="1">
        <v>41568.333333333336</v>
      </c>
      <c r="AE210" s="1">
        <v>41602.708333333336</v>
      </c>
      <c r="AG210" s="1">
        <v>41475.333333333336</v>
      </c>
      <c r="AH210" s="1">
        <v>41512.708333333336</v>
      </c>
      <c r="AI210" s="1">
        <v>41475.333333333336</v>
      </c>
      <c r="AJ210" s="1">
        <v>41512.708333333336</v>
      </c>
      <c r="AK210" s="1">
        <v>41475.333333333336</v>
      </c>
      <c r="AL210" s="1">
        <v>41512.708333333336</v>
      </c>
      <c r="AM210" s="1">
        <v>41568.333333333336</v>
      </c>
      <c r="AN210" s="1">
        <v>41602.708333333336</v>
      </c>
      <c r="AP210" t="s">
        <v>113</v>
      </c>
      <c r="AU210" t="e">
        <f>+yGRNT1ST0GvZSffeRY+nQ</f>
        <v>#NAME?</v>
      </c>
      <c r="AY210" t="s">
        <v>106</v>
      </c>
      <c r="AZ210">
        <v>0</v>
      </c>
      <c r="BA210">
        <v>0</v>
      </c>
      <c r="BD210" s="3">
        <v>41321.660416666666</v>
      </c>
      <c r="BE210" s="3">
        <v>41321.663888888892</v>
      </c>
      <c r="BF210" t="s">
        <v>115</v>
      </c>
      <c r="BG210" t="s">
        <v>115</v>
      </c>
      <c r="CH210">
        <v>540</v>
      </c>
      <c r="CI210">
        <v>29030</v>
      </c>
      <c r="CJ210" t="s">
        <v>106</v>
      </c>
      <c r="CK210" t="s">
        <v>106</v>
      </c>
      <c r="CL210" t="s">
        <v>215</v>
      </c>
      <c r="CM210" t="s">
        <v>216</v>
      </c>
      <c r="CO210">
        <v>124303</v>
      </c>
      <c r="CQ210">
        <v>0</v>
      </c>
      <c r="CR210">
        <v>0</v>
      </c>
      <c r="CS210">
        <v>0</v>
      </c>
      <c r="CY210" t="s">
        <v>123</v>
      </c>
      <c r="CZ210" t="s">
        <v>124</v>
      </c>
      <c r="DD210" t="str" cm="1">
        <f t="array" ref="DD210:DE210">TEXT(_xlfn.SEQUENCE(1, DATEDIF(AG210, AH210, "m") + 1, AG210, 30), "YYYY-APMM")</f>
        <v>2013-AP07</v>
      </c>
      <c r="DE210" t="str">
        <v>2013-AP08</v>
      </c>
      <c r="DN210">
        <f t="shared" si="6"/>
        <v>0</v>
      </c>
      <c r="DO210">
        <f t="shared" si="7"/>
        <v>0</v>
      </c>
    </row>
    <row r="211" spans="1:119" x14ac:dyDescent="0.35">
      <c r="A211" t="s">
        <v>105</v>
      </c>
      <c r="B211">
        <v>499496</v>
      </c>
      <c r="C211">
        <v>6359</v>
      </c>
      <c r="D211">
        <v>124305</v>
      </c>
      <c r="E211">
        <v>13662</v>
      </c>
      <c r="F211">
        <v>0</v>
      </c>
      <c r="G211" t="s">
        <v>106</v>
      </c>
      <c r="H211" t="s">
        <v>106</v>
      </c>
      <c r="I211" t="s">
        <v>106</v>
      </c>
      <c r="J211" t="s">
        <v>107</v>
      </c>
      <c r="K211" t="s">
        <v>108</v>
      </c>
      <c r="L211" t="s">
        <v>109</v>
      </c>
      <c r="M211" t="s">
        <v>110</v>
      </c>
      <c r="N211" t="s">
        <v>652</v>
      </c>
      <c r="O211" t="s">
        <v>482</v>
      </c>
      <c r="Q211">
        <v>2296</v>
      </c>
      <c r="R211">
        <v>2192</v>
      </c>
      <c r="S211">
        <v>240</v>
      </c>
      <c r="T211">
        <v>0</v>
      </c>
      <c r="U211">
        <v>0</v>
      </c>
      <c r="V211">
        <v>0</v>
      </c>
      <c r="W211">
        <v>240</v>
      </c>
      <c r="X211">
        <v>0</v>
      </c>
      <c r="Y211">
        <v>0</v>
      </c>
      <c r="Z211">
        <v>0</v>
      </c>
      <c r="AD211" s="1">
        <v>41818.333333333336</v>
      </c>
      <c r="AE211" s="1">
        <v>41851.708333333336</v>
      </c>
      <c r="AG211" s="1">
        <v>41475.333333333336</v>
      </c>
      <c r="AH211" s="1">
        <v>41512.708333333336</v>
      </c>
      <c r="AI211" s="1">
        <v>41475.333333333336</v>
      </c>
      <c r="AJ211" s="1">
        <v>41512.708333333336</v>
      </c>
      <c r="AK211" s="1">
        <v>41475.333333333336</v>
      </c>
      <c r="AL211" s="1">
        <v>41512.708333333336</v>
      </c>
      <c r="AM211" s="1">
        <v>41818.333333333336</v>
      </c>
      <c r="AN211" s="1">
        <v>41851.708333333336</v>
      </c>
      <c r="AP211" t="s">
        <v>113</v>
      </c>
      <c r="AU211" t="s">
        <v>653</v>
      </c>
      <c r="AY211" t="s">
        <v>106</v>
      </c>
      <c r="AZ211">
        <v>0</v>
      </c>
      <c r="BA211">
        <v>0</v>
      </c>
      <c r="BD211" s="3">
        <v>41321.660416666666</v>
      </c>
      <c r="BE211" s="3">
        <v>41321.663888888892</v>
      </c>
      <c r="BF211" t="s">
        <v>115</v>
      </c>
      <c r="BG211" t="s">
        <v>115</v>
      </c>
      <c r="CH211">
        <v>540</v>
      </c>
      <c r="CI211">
        <v>29030</v>
      </c>
      <c r="CJ211" t="s">
        <v>106</v>
      </c>
      <c r="CK211" t="s">
        <v>106</v>
      </c>
      <c r="CL211" t="s">
        <v>215</v>
      </c>
      <c r="CM211" t="s">
        <v>216</v>
      </c>
      <c r="CO211">
        <v>124303</v>
      </c>
      <c r="CQ211">
        <v>0</v>
      </c>
      <c r="CR211">
        <v>0</v>
      </c>
      <c r="CS211">
        <v>0</v>
      </c>
      <c r="CY211" t="s">
        <v>123</v>
      </c>
      <c r="CZ211" t="s">
        <v>124</v>
      </c>
      <c r="DD211" t="str" cm="1">
        <f t="array" ref="DD211:DE211">TEXT(_xlfn.SEQUENCE(1, DATEDIF(AG211, AH211, "m") + 1, AG211, 30), "YYYY-APMM")</f>
        <v>2013-AP07</v>
      </c>
      <c r="DE211" t="str">
        <v>2013-AP08</v>
      </c>
      <c r="DN211">
        <f t="shared" si="6"/>
        <v>0</v>
      </c>
      <c r="DO211">
        <f t="shared" si="7"/>
        <v>0</v>
      </c>
    </row>
    <row r="212" spans="1:119" x14ac:dyDescent="0.35">
      <c r="A212" t="s">
        <v>105</v>
      </c>
      <c r="B212">
        <v>499497</v>
      </c>
      <c r="C212">
        <v>6359</v>
      </c>
      <c r="D212">
        <v>124307</v>
      </c>
      <c r="E212">
        <v>13662</v>
      </c>
      <c r="F212">
        <v>0</v>
      </c>
      <c r="G212" t="s">
        <v>106</v>
      </c>
      <c r="H212" t="s">
        <v>106</v>
      </c>
      <c r="I212" t="s">
        <v>106</v>
      </c>
      <c r="J212" t="s">
        <v>107</v>
      </c>
      <c r="K212" t="s">
        <v>108</v>
      </c>
      <c r="L212" t="s">
        <v>109</v>
      </c>
      <c r="M212" t="s">
        <v>110</v>
      </c>
      <c r="N212" t="s">
        <v>654</v>
      </c>
      <c r="O212" t="s">
        <v>316</v>
      </c>
      <c r="Q212">
        <v>920</v>
      </c>
      <c r="R212">
        <v>320</v>
      </c>
      <c r="S212">
        <v>240</v>
      </c>
      <c r="T212">
        <v>0</v>
      </c>
      <c r="U212">
        <v>0</v>
      </c>
      <c r="V212">
        <v>0</v>
      </c>
      <c r="W212">
        <v>240</v>
      </c>
      <c r="X212">
        <v>0</v>
      </c>
      <c r="Y212">
        <v>0</v>
      </c>
      <c r="Z212">
        <v>0</v>
      </c>
      <c r="AD212" s="1">
        <v>41478.333333333336</v>
      </c>
      <c r="AE212" s="1">
        <v>41515.708333333336</v>
      </c>
      <c r="AG212" s="1">
        <v>41344.333333333336</v>
      </c>
      <c r="AH212" s="1">
        <v>41378.708333333336</v>
      </c>
      <c r="AI212" s="1">
        <v>41344.333333333336</v>
      </c>
      <c r="AJ212" s="1">
        <v>41378.708333333336</v>
      </c>
      <c r="AK212" s="1">
        <v>41344.333333333336</v>
      </c>
      <c r="AL212" s="1">
        <v>41378.708333333336</v>
      </c>
      <c r="AM212" s="1">
        <v>41478.333333333336</v>
      </c>
      <c r="AN212" s="1">
        <v>41515.708333333336</v>
      </c>
      <c r="AP212" t="s">
        <v>113</v>
      </c>
      <c r="AU212" t="s">
        <v>655</v>
      </c>
      <c r="AY212" t="s">
        <v>106</v>
      </c>
      <c r="AZ212">
        <v>0</v>
      </c>
      <c r="BA212">
        <v>0</v>
      </c>
      <c r="BD212" s="3">
        <v>41321.660416666666</v>
      </c>
      <c r="BE212" s="3">
        <v>41321.663888888892</v>
      </c>
      <c r="BF212" t="s">
        <v>115</v>
      </c>
      <c r="BG212" t="s">
        <v>115</v>
      </c>
      <c r="CH212">
        <v>540</v>
      </c>
      <c r="CI212">
        <v>28970</v>
      </c>
      <c r="CJ212" t="s">
        <v>106</v>
      </c>
      <c r="CK212" t="s">
        <v>106</v>
      </c>
      <c r="CL212" t="s">
        <v>215</v>
      </c>
      <c r="CM212" t="s">
        <v>216</v>
      </c>
      <c r="CO212">
        <v>124306</v>
      </c>
      <c r="CQ212">
        <v>0</v>
      </c>
      <c r="CR212">
        <v>0</v>
      </c>
      <c r="CS212">
        <v>0</v>
      </c>
      <c r="CY212" t="s">
        <v>123</v>
      </c>
      <c r="CZ212" t="s">
        <v>124</v>
      </c>
      <c r="DD212" t="str" cm="1">
        <f t="array" ref="DD212:DE212">TEXT(_xlfn.SEQUENCE(1, DATEDIF(AG212, AH212, "m") + 1, AG212, 30), "YYYY-APMM")</f>
        <v>2013-AP03</v>
      </c>
      <c r="DE212" t="str">
        <v>2013-AP04</v>
      </c>
      <c r="DN212">
        <f t="shared" si="6"/>
        <v>0</v>
      </c>
      <c r="DO212">
        <f t="shared" si="7"/>
        <v>0</v>
      </c>
    </row>
    <row r="213" spans="1:119" x14ac:dyDescent="0.35">
      <c r="A213" t="s">
        <v>105</v>
      </c>
      <c r="B213">
        <v>499498</v>
      </c>
      <c r="C213">
        <v>6359</v>
      </c>
      <c r="D213">
        <v>124307</v>
      </c>
      <c r="E213">
        <v>13662</v>
      </c>
      <c r="F213">
        <v>0</v>
      </c>
      <c r="G213" t="s">
        <v>106</v>
      </c>
      <c r="H213" t="s">
        <v>106</v>
      </c>
      <c r="I213" t="s">
        <v>106</v>
      </c>
      <c r="J213" t="s">
        <v>107</v>
      </c>
      <c r="K213" t="s">
        <v>108</v>
      </c>
      <c r="L213" t="s">
        <v>109</v>
      </c>
      <c r="M213" t="s">
        <v>110</v>
      </c>
      <c r="N213" t="s">
        <v>656</v>
      </c>
      <c r="O213" t="s">
        <v>319</v>
      </c>
      <c r="Q213">
        <v>1176</v>
      </c>
      <c r="R213">
        <v>720</v>
      </c>
      <c r="S213">
        <v>240</v>
      </c>
      <c r="T213">
        <v>0</v>
      </c>
      <c r="U213">
        <v>0</v>
      </c>
      <c r="V213">
        <v>0</v>
      </c>
      <c r="W213">
        <v>240</v>
      </c>
      <c r="X213">
        <v>0</v>
      </c>
      <c r="Y213">
        <v>0</v>
      </c>
      <c r="Z213">
        <v>0</v>
      </c>
      <c r="AD213" s="1">
        <v>41536.333333333336</v>
      </c>
      <c r="AE213" s="1">
        <v>41573.708333333336</v>
      </c>
      <c r="AG213" s="1">
        <v>41361.333333333336</v>
      </c>
      <c r="AH213" s="1">
        <v>41395.708333333336</v>
      </c>
      <c r="AI213" s="1">
        <v>41361.333333333336</v>
      </c>
      <c r="AJ213" s="1">
        <v>41395.708333333336</v>
      </c>
      <c r="AK213" s="1">
        <v>41361.333333333336</v>
      </c>
      <c r="AL213" s="1">
        <v>41395.708333333336</v>
      </c>
      <c r="AM213" s="1">
        <v>41536.333333333336</v>
      </c>
      <c r="AN213" s="1">
        <v>41573.708333333336</v>
      </c>
      <c r="AP213" t="s">
        <v>113</v>
      </c>
      <c r="AU213" t="s">
        <v>657</v>
      </c>
      <c r="AY213" t="s">
        <v>106</v>
      </c>
      <c r="AZ213">
        <v>0</v>
      </c>
      <c r="BA213">
        <v>0</v>
      </c>
      <c r="BD213" s="3">
        <v>41321.660416666666</v>
      </c>
      <c r="BE213" s="3">
        <v>41321.663888888892</v>
      </c>
      <c r="BF213" t="s">
        <v>115</v>
      </c>
      <c r="BG213" t="s">
        <v>115</v>
      </c>
      <c r="CH213">
        <v>540</v>
      </c>
      <c r="CI213">
        <v>28970</v>
      </c>
      <c r="CJ213" t="s">
        <v>106</v>
      </c>
      <c r="CK213" t="s">
        <v>106</v>
      </c>
      <c r="CL213" t="s">
        <v>215</v>
      </c>
      <c r="CM213" t="s">
        <v>216</v>
      </c>
      <c r="CO213">
        <v>124306</v>
      </c>
      <c r="CQ213">
        <v>0</v>
      </c>
      <c r="CR213">
        <v>0</v>
      </c>
      <c r="CS213">
        <v>0</v>
      </c>
      <c r="CY213" t="s">
        <v>123</v>
      </c>
      <c r="CZ213" t="s">
        <v>124</v>
      </c>
      <c r="DD213" t="str" cm="1">
        <f t="array" ref="DD213:DE213">TEXT(_xlfn.SEQUENCE(1, DATEDIF(AG213, AH213, "m") + 1, AG213, 30), "YYYY-APMM")</f>
        <v>2013-AP03</v>
      </c>
      <c r="DE213" t="str">
        <v>2013-AP04</v>
      </c>
      <c r="DN213">
        <f t="shared" si="6"/>
        <v>0</v>
      </c>
      <c r="DO213">
        <f t="shared" si="7"/>
        <v>0</v>
      </c>
    </row>
    <row r="214" spans="1:119" x14ac:dyDescent="0.35">
      <c r="A214" t="s">
        <v>105</v>
      </c>
      <c r="B214">
        <v>499499</v>
      </c>
      <c r="C214">
        <v>6359</v>
      </c>
      <c r="D214">
        <v>124307</v>
      </c>
      <c r="E214">
        <v>13662</v>
      </c>
      <c r="F214">
        <v>0</v>
      </c>
      <c r="G214" t="s">
        <v>106</v>
      </c>
      <c r="H214" t="s">
        <v>106</v>
      </c>
      <c r="I214" t="s">
        <v>106</v>
      </c>
      <c r="J214" t="s">
        <v>107</v>
      </c>
      <c r="K214" t="s">
        <v>108</v>
      </c>
      <c r="L214" t="s">
        <v>109</v>
      </c>
      <c r="M214" t="s">
        <v>110</v>
      </c>
      <c r="N214" t="s">
        <v>658</v>
      </c>
      <c r="O214" t="s">
        <v>322</v>
      </c>
      <c r="Q214">
        <v>768</v>
      </c>
      <c r="R214">
        <v>168</v>
      </c>
      <c r="S214">
        <v>240</v>
      </c>
      <c r="T214">
        <v>0</v>
      </c>
      <c r="U214">
        <v>0</v>
      </c>
      <c r="V214">
        <v>0</v>
      </c>
      <c r="W214">
        <v>240</v>
      </c>
      <c r="X214">
        <v>0</v>
      </c>
      <c r="Y214">
        <v>0</v>
      </c>
      <c r="Z214">
        <v>0</v>
      </c>
      <c r="AD214" s="1">
        <v>41478.333333333336</v>
      </c>
      <c r="AE214" s="1">
        <v>41515.708333333336</v>
      </c>
      <c r="AG214" s="1">
        <v>41366.333333333336</v>
      </c>
      <c r="AH214" s="1">
        <v>41400.708333333336</v>
      </c>
      <c r="AI214" s="1">
        <v>41366.333333333336</v>
      </c>
      <c r="AJ214" s="1">
        <v>41400.708333333336</v>
      </c>
      <c r="AK214" s="1">
        <v>41366.333333333336</v>
      </c>
      <c r="AL214" s="1">
        <v>41400.708333333336</v>
      </c>
      <c r="AM214" s="1">
        <v>41478.333333333336</v>
      </c>
      <c r="AN214" s="1">
        <v>41515.708333333336</v>
      </c>
      <c r="AP214" t="s">
        <v>113</v>
      </c>
      <c r="AU214" t="s">
        <v>659</v>
      </c>
      <c r="AY214" t="s">
        <v>106</v>
      </c>
      <c r="AZ214">
        <v>0</v>
      </c>
      <c r="BA214">
        <v>0</v>
      </c>
      <c r="BD214" s="3">
        <v>41321.660416666666</v>
      </c>
      <c r="BE214" s="3">
        <v>41321.663888888892</v>
      </c>
      <c r="BF214" t="s">
        <v>115</v>
      </c>
      <c r="BG214" t="s">
        <v>115</v>
      </c>
      <c r="CH214">
        <v>540</v>
      </c>
      <c r="CI214">
        <v>28970</v>
      </c>
      <c r="CJ214" t="s">
        <v>106</v>
      </c>
      <c r="CK214" t="s">
        <v>106</v>
      </c>
      <c r="CL214" t="s">
        <v>215</v>
      </c>
      <c r="CM214" t="s">
        <v>216</v>
      </c>
      <c r="CO214">
        <v>124306</v>
      </c>
      <c r="CQ214">
        <v>0</v>
      </c>
      <c r="CR214">
        <v>0</v>
      </c>
      <c r="CS214">
        <v>0</v>
      </c>
      <c r="CY214" t="s">
        <v>123</v>
      </c>
      <c r="CZ214" t="s">
        <v>124</v>
      </c>
      <c r="DD214" t="str" cm="1">
        <f t="array" ref="DD214:DE214">TEXT(_xlfn.SEQUENCE(1, DATEDIF(AG214, AH214, "m") + 1, AG214, 30), "YYYY-APMM")</f>
        <v>2013-AP04</v>
      </c>
      <c r="DE214" t="str">
        <v>2013-AP05</v>
      </c>
      <c r="DN214">
        <f t="shared" si="6"/>
        <v>0</v>
      </c>
      <c r="DO214">
        <f t="shared" si="7"/>
        <v>0</v>
      </c>
    </row>
    <row r="215" spans="1:119" x14ac:dyDescent="0.35">
      <c r="A215" t="s">
        <v>105</v>
      </c>
      <c r="B215">
        <v>499500</v>
      </c>
      <c r="C215">
        <v>6359</v>
      </c>
      <c r="D215">
        <v>124307</v>
      </c>
      <c r="E215">
        <v>13662</v>
      </c>
      <c r="F215">
        <v>0</v>
      </c>
      <c r="G215" t="s">
        <v>106</v>
      </c>
      <c r="H215" t="s">
        <v>106</v>
      </c>
      <c r="I215" t="s">
        <v>106</v>
      </c>
      <c r="J215" t="s">
        <v>107</v>
      </c>
      <c r="K215" t="s">
        <v>108</v>
      </c>
      <c r="L215" t="s">
        <v>109</v>
      </c>
      <c r="M215" t="s">
        <v>110</v>
      </c>
      <c r="N215" t="s">
        <v>660</v>
      </c>
      <c r="O215" t="s">
        <v>325</v>
      </c>
      <c r="Q215">
        <v>1544</v>
      </c>
      <c r="R215">
        <v>704</v>
      </c>
      <c r="S215">
        <v>240</v>
      </c>
      <c r="T215">
        <v>0</v>
      </c>
      <c r="U215">
        <v>0</v>
      </c>
      <c r="V215">
        <v>0</v>
      </c>
      <c r="W215">
        <v>240</v>
      </c>
      <c r="X215">
        <v>0</v>
      </c>
      <c r="Y215">
        <v>0</v>
      </c>
      <c r="Z215">
        <v>0</v>
      </c>
      <c r="AD215" s="1">
        <v>41605.333333333336</v>
      </c>
      <c r="AE215" s="1">
        <v>41640.708333333336</v>
      </c>
      <c r="AG215" s="1">
        <v>41374.333333333336</v>
      </c>
      <c r="AH215" s="1">
        <v>41408.708333333336</v>
      </c>
      <c r="AI215" s="1">
        <v>41374.333333333336</v>
      </c>
      <c r="AJ215" s="1">
        <v>41408.708333333336</v>
      </c>
      <c r="AK215" s="1">
        <v>41374.333333333336</v>
      </c>
      <c r="AL215" s="1">
        <v>41408.708333333336</v>
      </c>
      <c r="AM215" s="1">
        <v>41605.333333333336</v>
      </c>
      <c r="AN215" s="1">
        <v>41640.708333333336</v>
      </c>
      <c r="AP215" t="s">
        <v>113</v>
      </c>
      <c r="AU215" t="s">
        <v>661</v>
      </c>
      <c r="AY215" t="s">
        <v>106</v>
      </c>
      <c r="AZ215">
        <v>0</v>
      </c>
      <c r="BA215">
        <v>0</v>
      </c>
      <c r="BD215" s="3">
        <v>41321.660416666666</v>
      </c>
      <c r="BE215" s="3">
        <v>41321.663888888892</v>
      </c>
      <c r="BF215" t="s">
        <v>115</v>
      </c>
      <c r="BG215" t="s">
        <v>115</v>
      </c>
      <c r="CH215">
        <v>540</v>
      </c>
      <c r="CI215">
        <v>28970</v>
      </c>
      <c r="CJ215" t="s">
        <v>106</v>
      </c>
      <c r="CK215" t="s">
        <v>106</v>
      </c>
      <c r="CL215" t="s">
        <v>215</v>
      </c>
      <c r="CM215" t="s">
        <v>216</v>
      </c>
      <c r="CO215">
        <v>124306</v>
      </c>
      <c r="CQ215">
        <v>0</v>
      </c>
      <c r="CR215">
        <v>0</v>
      </c>
      <c r="CS215">
        <v>0</v>
      </c>
      <c r="CY215" t="s">
        <v>123</v>
      </c>
      <c r="CZ215" t="s">
        <v>124</v>
      </c>
      <c r="DD215" t="str" cm="1">
        <f t="array" ref="DD215:DE215">TEXT(_xlfn.SEQUENCE(1, DATEDIF(AG215, AH215, "m") + 1, AG215, 30), "YYYY-APMM")</f>
        <v>2013-AP04</v>
      </c>
      <c r="DE215" t="str">
        <v>2013-AP05</v>
      </c>
      <c r="DN215">
        <f t="shared" si="6"/>
        <v>0</v>
      </c>
      <c r="DO215">
        <f t="shared" si="7"/>
        <v>0</v>
      </c>
    </row>
    <row r="216" spans="1:119" x14ac:dyDescent="0.35">
      <c r="A216" t="s">
        <v>105</v>
      </c>
      <c r="B216">
        <v>499501</v>
      </c>
      <c r="C216">
        <v>6359</v>
      </c>
      <c r="D216">
        <v>124307</v>
      </c>
      <c r="E216">
        <v>13662</v>
      </c>
      <c r="F216">
        <v>0</v>
      </c>
      <c r="G216" t="s">
        <v>106</v>
      </c>
      <c r="H216" t="s">
        <v>106</v>
      </c>
      <c r="I216" t="s">
        <v>106</v>
      </c>
      <c r="J216" t="s">
        <v>107</v>
      </c>
      <c r="K216" t="s">
        <v>108</v>
      </c>
      <c r="L216" t="s">
        <v>109</v>
      </c>
      <c r="M216" t="s">
        <v>110</v>
      </c>
      <c r="N216" t="s">
        <v>662</v>
      </c>
      <c r="O216" t="s">
        <v>328</v>
      </c>
      <c r="Q216">
        <v>672</v>
      </c>
      <c r="R216">
        <v>112</v>
      </c>
      <c r="S216">
        <v>240</v>
      </c>
      <c r="T216">
        <v>0</v>
      </c>
      <c r="U216">
        <v>0</v>
      </c>
      <c r="V216">
        <v>0</v>
      </c>
      <c r="W216">
        <v>240</v>
      </c>
      <c r="X216">
        <v>0</v>
      </c>
      <c r="Y216">
        <v>0</v>
      </c>
      <c r="Z216">
        <v>0</v>
      </c>
      <c r="AD216" s="1">
        <v>41490.333333333336</v>
      </c>
      <c r="AE216" s="1">
        <v>41527.708333333336</v>
      </c>
      <c r="AG216" s="1">
        <v>41392.333333333336</v>
      </c>
      <c r="AH216" s="1">
        <v>41426.708333333336</v>
      </c>
      <c r="AI216" s="1">
        <v>41392.333333333336</v>
      </c>
      <c r="AJ216" s="1">
        <v>41426.708333333336</v>
      </c>
      <c r="AK216" s="1">
        <v>41392.333333333336</v>
      </c>
      <c r="AL216" s="1">
        <v>41426.708333333336</v>
      </c>
      <c r="AM216" s="1">
        <v>41490.333333333336</v>
      </c>
      <c r="AN216" s="1">
        <v>41527.708333333336</v>
      </c>
      <c r="AP216" t="s">
        <v>113</v>
      </c>
      <c r="AU216" t="s">
        <v>663</v>
      </c>
      <c r="AY216" t="s">
        <v>106</v>
      </c>
      <c r="AZ216">
        <v>0</v>
      </c>
      <c r="BA216">
        <v>0</v>
      </c>
      <c r="BD216" s="3">
        <v>41321.660416666666</v>
      </c>
      <c r="BE216" s="3">
        <v>41321.663888888892</v>
      </c>
      <c r="BF216" t="s">
        <v>115</v>
      </c>
      <c r="BG216" t="s">
        <v>115</v>
      </c>
      <c r="CH216">
        <v>540</v>
      </c>
      <c r="CI216">
        <v>28970</v>
      </c>
      <c r="CJ216" t="s">
        <v>106</v>
      </c>
      <c r="CK216" t="s">
        <v>106</v>
      </c>
      <c r="CL216" t="s">
        <v>215</v>
      </c>
      <c r="CM216" t="s">
        <v>216</v>
      </c>
      <c r="CO216">
        <v>124306</v>
      </c>
      <c r="CQ216">
        <v>0</v>
      </c>
      <c r="CR216">
        <v>0</v>
      </c>
      <c r="CS216">
        <v>0</v>
      </c>
      <c r="CY216" t="s">
        <v>123</v>
      </c>
      <c r="CZ216" t="s">
        <v>124</v>
      </c>
      <c r="DD216" t="str" cm="1">
        <f t="array" ref="DD216:DE216">TEXT(_xlfn.SEQUENCE(1, DATEDIF(AG216, AH216, "m") + 1, AG216, 30), "YYYY-APMM")</f>
        <v>2013-AP04</v>
      </c>
      <c r="DE216" t="str">
        <v>2013-AP05</v>
      </c>
      <c r="DN216">
        <f t="shared" si="6"/>
        <v>0</v>
      </c>
      <c r="DO216">
        <f t="shared" si="7"/>
        <v>0</v>
      </c>
    </row>
    <row r="217" spans="1:119" x14ac:dyDescent="0.35">
      <c r="A217" t="s">
        <v>105</v>
      </c>
      <c r="B217">
        <v>499502</v>
      </c>
      <c r="C217">
        <v>6359</v>
      </c>
      <c r="D217">
        <v>124307</v>
      </c>
      <c r="E217">
        <v>13662</v>
      </c>
      <c r="F217">
        <v>0</v>
      </c>
      <c r="G217" t="s">
        <v>106</v>
      </c>
      <c r="H217" t="s">
        <v>106</v>
      </c>
      <c r="I217" t="s">
        <v>106</v>
      </c>
      <c r="J217" t="s">
        <v>107</v>
      </c>
      <c r="K217" t="s">
        <v>108</v>
      </c>
      <c r="L217" t="s">
        <v>109</v>
      </c>
      <c r="M217" t="s">
        <v>110</v>
      </c>
      <c r="N217" t="s">
        <v>664</v>
      </c>
      <c r="O217" t="s">
        <v>313</v>
      </c>
      <c r="Q217">
        <v>552</v>
      </c>
      <c r="R217">
        <v>0</v>
      </c>
      <c r="S217">
        <v>240</v>
      </c>
      <c r="T217">
        <v>0</v>
      </c>
      <c r="U217">
        <v>0</v>
      </c>
      <c r="V217">
        <v>0</v>
      </c>
      <c r="W217">
        <v>240</v>
      </c>
      <c r="X217">
        <v>0</v>
      </c>
      <c r="Y217">
        <v>0</v>
      </c>
      <c r="Z217">
        <v>0</v>
      </c>
      <c r="AD217" s="1">
        <v>41490.333333333336</v>
      </c>
      <c r="AE217" s="1">
        <v>41527.708333333336</v>
      </c>
      <c r="AG217" s="1">
        <v>41409.333333333336</v>
      </c>
      <c r="AH217" s="1">
        <v>41443.708333333336</v>
      </c>
      <c r="AI217" s="1">
        <v>41409.333333333336</v>
      </c>
      <c r="AJ217" s="1">
        <v>41443.708333333336</v>
      </c>
      <c r="AK217" s="1">
        <v>41409.333333333336</v>
      </c>
      <c r="AL217" s="1">
        <v>41443.708333333336</v>
      </c>
      <c r="AM217" s="1">
        <v>41490.333333333336</v>
      </c>
      <c r="AN217" s="1">
        <v>41527.708333333336</v>
      </c>
      <c r="AP217" t="s">
        <v>113</v>
      </c>
      <c r="AU217" t="s">
        <v>665</v>
      </c>
      <c r="AY217" t="s">
        <v>106</v>
      </c>
      <c r="AZ217">
        <v>0</v>
      </c>
      <c r="BA217">
        <v>0</v>
      </c>
      <c r="BD217" s="3">
        <v>41321.660416666666</v>
      </c>
      <c r="BE217" s="3">
        <v>41321.663888888892</v>
      </c>
      <c r="BF217" t="s">
        <v>115</v>
      </c>
      <c r="BG217" t="s">
        <v>115</v>
      </c>
      <c r="CH217">
        <v>540</v>
      </c>
      <c r="CI217">
        <v>28970</v>
      </c>
      <c r="CJ217" t="s">
        <v>106</v>
      </c>
      <c r="CK217" t="s">
        <v>106</v>
      </c>
      <c r="CL217" t="s">
        <v>215</v>
      </c>
      <c r="CM217" t="s">
        <v>216</v>
      </c>
      <c r="CO217">
        <v>124306</v>
      </c>
      <c r="CQ217">
        <v>0</v>
      </c>
      <c r="CR217">
        <v>0</v>
      </c>
      <c r="CS217">
        <v>0</v>
      </c>
      <c r="CY217" t="s">
        <v>123</v>
      </c>
      <c r="CZ217" t="s">
        <v>124</v>
      </c>
      <c r="DD217" t="str" cm="1">
        <f t="array" ref="DD217:DE217">TEXT(_xlfn.SEQUENCE(1, DATEDIF(AG217, AH217, "m") + 1, AG217, 30), "YYYY-APMM")</f>
        <v>2013-AP05</v>
      </c>
      <c r="DE217" t="str">
        <v>2013-AP06</v>
      </c>
      <c r="DN217">
        <f t="shared" si="6"/>
        <v>0</v>
      </c>
      <c r="DO217">
        <f t="shared" si="7"/>
        <v>0</v>
      </c>
    </row>
    <row r="218" spans="1:119" x14ac:dyDescent="0.35">
      <c r="A218" t="s">
        <v>105</v>
      </c>
      <c r="B218">
        <v>499503</v>
      </c>
      <c r="C218">
        <v>6359</v>
      </c>
      <c r="D218">
        <v>124308</v>
      </c>
      <c r="E218">
        <v>13662</v>
      </c>
      <c r="F218">
        <v>0</v>
      </c>
      <c r="G218" t="s">
        <v>106</v>
      </c>
      <c r="H218" t="s">
        <v>106</v>
      </c>
      <c r="I218" t="s">
        <v>106</v>
      </c>
      <c r="J218" t="s">
        <v>107</v>
      </c>
      <c r="K218" t="s">
        <v>108</v>
      </c>
      <c r="L218" t="s">
        <v>109</v>
      </c>
      <c r="M218" t="s">
        <v>110</v>
      </c>
      <c r="N218" t="s">
        <v>666</v>
      </c>
      <c r="O218" t="s">
        <v>331</v>
      </c>
      <c r="Q218">
        <v>552</v>
      </c>
      <c r="R218">
        <v>0</v>
      </c>
      <c r="S218">
        <v>120</v>
      </c>
      <c r="T218">
        <v>0</v>
      </c>
      <c r="U218">
        <v>20</v>
      </c>
      <c r="V218">
        <v>20</v>
      </c>
      <c r="W218">
        <v>120</v>
      </c>
      <c r="X218">
        <v>0</v>
      </c>
      <c r="Y218">
        <v>0</v>
      </c>
      <c r="Z218">
        <v>0</v>
      </c>
      <c r="AD218" s="1">
        <v>41407.333333333336</v>
      </c>
      <c r="AE218" s="1">
        <v>41423.708333333336</v>
      </c>
      <c r="AG218" s="1">
        <v>41326.333333333336</v>
      </c>
      <c r="AH218" s="1">
        <v>41343.708333333336</v>
      </c>
      <c r="AI218" s="1">
        <v>41326.333333333336</v>
      </c>
      <c r="AJ218" s="1">
        <v>41343.708333333336</v>
      </c>
      <c r="AK218" s="1">
        <v>41326.333333333336</v>
      </c>
      <c r="AL218" s="1">
        <v>41343.708333333336</v>
      </c>
      <c r="AM218" s="1">
        <v>41407.333333333336</v>
      </c>
      <c r="AN218" s="1">
        <v>41423.708333333336</v>
      </c>
      <c r="AP218" t="s">
        <v>113</v>
      </c>
      <c r="AU218" t="s">
        <v>667</v>
      </c>
      <c r="AY218" t="s">
        <v>106</v>
      </c>
      <c r="AZ218">
        <v>0</v>
      </c>
      <c r="BA218">
        <v>0</v>
      </c>
      <c r="BD218" s="3">
        <v>41321.660416666666</v>
      </c>
      <c r="BE218" s="3">
        <v>41321.663888888892</v>
      </c>
      <c r="BF218" t="s">
        <v>115</v>
      </c>
      <c r="BG218" t="s">
        <v>115</v>
      </c>
      <c r="CH218">
        <v>540</v>
      </c>
      <c r="CI218">
        <v>28960</v>
      </c>
      <c r="CJ218" t="s">
        <v>106</v>
      </c>
      <c r="CK218" t="s">
        <v>106</v>
      </c>
      <c r="CL218" t="s">
        <v>241</v>
      </c>
      <c r="CM218" t="s">
        <v>242</v>
      </c>
      <c r="CO218">
        <v>124306</v>
      </c>
      <c r="CQ218">
        <v>0</v>
      </c>
      <c r="CR218">
        <v>0</v>
      </c>
      <c r="CS218">
        <v>0</v>
      </c>
      <c r="CY218" t="s">
        <v>123</v>
      </c>
      <c r="CZ218" t="s">
        <v>124</v>
      </c>
      <c r="DD218" t="str" cm="1">
        <f t="array" ref="DD218">TEXT(_xlfn.SEQUENCE(1, DATEDIF(AG218, AH218, "m") + 1, AG218, 30), "YYYY-APMM")</f>
        <v>2013-AP02</v>
      </c>
      <c r="DN218">
        <f t="shared" si="6"/>
        <v>20</v>
      </c>
      <c r="DO218">
        <f t="shared" si="7"/>
        <v>0</v>
      </c>
    </row>
    <row r="219" spans="1:119" x14ac:dyDescent="0.35">
      <c r="A219" t="s">
        <v>105</v>
      </c>
      <c r="B219">
        <v>499504</v>
      </c>
      <c r="C219">
        <v>6359</v>
      </c>
      <c r="D219">
        <v>124308</v>
      </c>
      <c r="E219">
        <v>13662</v>
      </c>
      <c r="F219">
        <v>0</v>
      </c>
      <c r="G219" t="s">
        <v>106</v>
      </c>
      <c r="H219" t="s">
        <v>106</v>
      </c>
      <c r="I219" t="s">
        <v>106</v>
      </c>
      <c r="J219" t="s">
        <v>107</v>
      </c>
      <c r="K219" t="s">
        <v>108</v>
      </c>
      <c r="L219" t="s">
        <v>109</v>
      </c>
      <c r="M219" t="s">
        <v>110</v>
      </c>
      <c r="N219" t="s">
        <v>668</v>
      </c>
      <c r="O219" t="s">
        <v>334</v>
      </c>
      <c r="Q219">
        <v>552</v>
      </c>
      <c r="R219">
        <v>0</v>
      </c>
      <c r="S219">
        <v>120</v>
      </c>
      <c r="T219">
        <v>0</v>
      </c>
      <c r="U219">
        <v>20</v>
      </c>
      <c r="V219">
        <v>20</v>
      </c>
      <c r="W219">
        <v>120</v>
      </c>
      <c r="X219">
        <v>0</v>
      </c>
      <c r="Y219">
        <v>0</v>
      </c>
      <c r="Z219">
        <v>0</v>
      </c>
      <c r="AD219" s="1">
        <v>41424.333333333336</v>
      </c>
      <c r="AE219" s="1">
        <v>41441.708333333336</v>
      </c>
      <c r="AG219" s="1">
        <v>41344.333333333336</v>
      </c>
      <c r="AH219" s="1">
        <v>41360.708333333336</v>
      </c>
      <c r="AI219" s="1">
        <v>41344.333333333336</v>
      </c>
      <c r="AJ219" s="1">
        <v>41360.708333333336</v>
      </c>
      <c r="AK219" s="1">
        <v>41344.333333333336</v>
      </c>
      <c r="AL219" s="1">
        <v>41360.708333333336</v>
      </c>
      <c r="AM219" s="1">
        <v>41424.333333333336</v>
      </c>
      <c r="AN219" s="1">
        <v>41441.708333333336</v>
      </c>
      <c r="AP219" t="s">
        <v>113</v>
      </c>
      <c r="AU219" t="s">
        <v>669</v>
      </c>
      <c r="AY219" t="s">
        <v>106</v>
      </c>
      <c r="AZ219">
        <v>0</v>
      </c>
      <c r="BA219">
        <v>0</v>
      </c>
      <c r="BD219" s="3">
        <v>41321.660416666666</v>
      </c>
      <c r="BE219" s="3">
        <v>41321.663888888892</v>
      </c>
      <c r="BF219" t="s">
        <v>115</v>
      </c>
      <c r="BG219" t="s">
        <v>115</v>
      </c>
      <c r="CH219">
        <v>540</v>
      </c>
      <c r="CI219">
        <v>28960</v>
      </c>
      <c r="CJ219" t="s">
        <v>106</v>
      </c>
      <c r="CK219" t="s">
        <v>106</v>
      </c>
      <c r="CL219" t="s">
        <v>241</v>
      </c>
      <c r="CM219" t="s">
        <v>242</v>
      </c>
      <c r="CO219">
        <v>124306</v>
      </c>
      <c r="CQ219">
        <v>0</v>
      </c>
      <c r="CR219">
        <v>0</v>
      </c>
      <c r="CS219">
        <v>0</v>
      </c>
      <c r="CY219" t="s">
        <v>123</v>
      </c>
      <c r="CZ219" t="s">
        <v>124</v>
      </c>
      <c r="DD219" t="str" cm="1">
        <f t="array" ref="DD219">TEXT(_xlfn.SEQUENCE(1, DATEDIF(AG219, AH219, "m") + 1, AG219, 30), "YYYY-APMM")</f>
        <v>2013-AP03</v>
      </c>
      <c r="DN219">
        <f t="shared" si="6"/>
        <v>20</v>
      </c>
      <c r="DO219">
        <f t="shared" si="7"/>
        <v>0</v>
      </c>
    </row>
    <row r="220" spans="1:119" x14ac:dyDescent="0.35">
      <c r="A220" t="s">
        <v>105</v>
      </c>
      <c r="B220">
        <v>499505</v>
      </c>
      <c r="C220">
        <v>6359</v>
      </c>
      <c r="D220">
        <v>124308</v>
      </c>
      <c r="E220">
        <v>13662</v>
      </c>
      <c r="F220">
        <v>0</v>
      </c>
      <c r="G220" t="s">
        <v>106</v>
      </c>
      <c r="H220" t="s">
        <v>106</v>
      </c>
      <c r="I220" t="s">
        <v>106</v>
      </c>
      <c r="J220" t="s">
        <v>107</v>
      </c>
      <c r="K220" t="s">
        <v>108</v>
      </c>
      <c r="L220" t="s">
        <v>109</v>
      </c>
      <c r="M220" t="s">
        <v>110</v>
      </c>
      <c r="N220" t="s">
        <v>670</v>
      </c>
      <c r="O220" t="s">
        <v>337</v>
      </c>
      <c r="Q220">
        <v>552</v>
      </c>
      <c r="R220">
        <v>0</v>
      </c>
      <c r="S220">
        <v>120</v>
      </c>
      <c r="T220">
        <v>0</v>
      </c>
      <c r="U220">
        <v>20</v>
      </c>
      <c r="V220">
        <v>20</v>
      </c>
      <c r="W220">
        <v>120</v>
      </c>
      <c r="X220">
        <v>0</v>
      </c>
      <c r="Y220">
        <v>0</v>
      </c>
      <c r="Z220">
        <v>0</v>
      </c>
      <c r="AD220" s="1">
        <v>41429.333333333336</v>
      </c>
      <c r="AE220" s="1">
        <v>41445.708333333336</v>
      </c>
      <c r="AG220" s="1">
        <v>41349.333333333336</v>
      </c>
      <c r="AH220" s="1">
        <v>41365.708333333336</v>
      </c>
      <c r="AI220" s="1">
        <v>41349.333333333336</v>
      </c>
      <c r="AJ220" s="1">
        <v>41365.708333333336</v>
      </c>
      <c r="AK220" s="1">
        <v>41349.333333333336</v>
      </c>
      <c r="AL220" s="1">
        <v>41365.708333333336</v>
      </c>
      <c r="AM220" s="1">
        <v>41429.333333333336</v>
      </c>
      <c r="AN220" s="1">
        <v>41445.708333333336</v>
      </c>
      <c r="AP220" t="s">
        <v>113</v>
      </c>
      <c r="AU220" t="s">
        <v>671</v>
      </c>
      <c r="AY220" t="s">
        <v>106</v>
      </c>
      <c r="AZ220">
        <v>0</v>
      </c>
      <c r="BA220">
        <v>0</v>
      </c>
      <c r="BD220" s="3">
        <v>41321.660416666666</v>
      </c>
      <c r="BE220" s="3">
        <v>41321.663888888892</v>
      </c>
      <c r="BF220" t="s">
        <v>115</v>
      </c>
      <c r="BG220" t="s">
        <v>115</v>
      </c>
      <c r="CH220">
        <v>540</v>
      </c>
      <c r="CI220">
        <v>28960</v>
      </c>
      <c r="CJ220" t="s">
        <v>106</v>
      </c>
      <c r="CK220" t="s">
        <v>106</v>
      </c>
      <c r="CL220" t="s">
        <v>241</v>
      </c>
      <c r="CM220" t="s">
        <v>242</v>
      </c>
      <c r="CO220">
        <v>124306</v>
      </c>
      <c r="CQ220">
        <v>0</v>
      </c>
      <c r="CR220">
        <v>0</v>
      </c>
      <c r="CS220">
        <v>0</v>
      </c>
      <c r="CY220" t="s">
        <v>123</v>
      </c>
      <c r="CZ220" t="s">
        <v>124</v>
      </c>
      <c r="DD220" t="str" cm="1">
        <f t="array" ref="DD220">TEXT(_xlfn.SEQUENCE(1, DATEDIF(AG220, AH220, "m") + 1, AG220, 30), "YYYY-APMM")</f>
        <v>2013-AP03</v>
      </c>
      <c r="DN220">
        <f t="shared" si="6"/>
        <v>20</v>
      </c>
      <c r="DO220">
        <f t="shared" si="7"/>
        <v>0</v>
      </c>
    </row>
    <row r="221" spans="1:119" x14ac:dyDescent="0.35">
      <c r="A221" t="s">
        <v>105</v>
      </c>
      <c r="B221">
        <v>499506</v>
      </c>
      <c r="C221">
        <v>6359</v>
      </c>
      <c r="D221">
        <v>124308</v>
      </c>
      <c r="E221">
        <v>13662</v>
      </c>
      <c r="F221">
        <v>0</v>
      </c>
      <c r="G221" t="s">
        <v>106</v>
      </c>
      <c r="H221" t="s">
        <v>106</v>
      </c>
      <c r="I221" t="s">
        <v>106</v>
      </c>
      <c r="J221" t="s">
        <v>107</v>
      </c>
      <c r="K221" t="s">
        <v>108</v>
      </c>
      <c r="L221" t="s">
        <v>109</v>
      </c>
      <c r="M221" t="s">
        <v>110</v>
      </c>
      <c r="N221" t="s">
        <v>672</v>
      </c>
      <c r="O221" t="s">
        <v>340</v>
      </c>
      <c r="Q221">
        <v>552</v>
      </c>
      <c r="R221">
        <v>0</v>
      </c>
      <c r="S221">
        <v>120</v>
      </c>
      <c r="T221">
        <v>0</v>
      </c>
      <c r="U221">
        <v>20</v>
      </c>
      <c r="V221">
        <v>20</v>
      </c>
      <c r="W221">
        <v>120</v>
      </c>
      <c r="X221">
        <v>0</v>
      </c>
      <c r="Y221">
        <v>0</v>
      </c>
      <c r="Z221">
        <v>0</v>
      </c>
      <c r="AD221" s="1">
        <v>41437.333333333336</v>
      </c>
      <c r="AE221" s="1">
        <v>41454.708333333336</v>
      </c>
      <c r="AG221" s="1">
        <v>41357.333333333336</v>
      </c>
      <c r="AH221" s="1">
        <v>41373.708333333336</v>
      </c>
      <c r="AI221" s="1">
        <v>41357.333333333336</v>
      </c>
      <c r="AJ221" s="1">
        <v>41373.708333333336</v>
      </c>
      <c r="AK221" s="1">
        <v>41357.333333333336</v>
      </c>
      <c r="AL221" s="1">
        <v>41373.708333333336</v>
      </c>
      <c r="AM221" s="1">
        <v>41437.333333333336</v>
      </c>
      <c r="AN221" s="1">
        <v>41454.708333333336</v>
      </c>
      <c r="AP221" t="s">
        <v>113</v>
      </c>
      <c r="AU221" t="s">
        <v>673</v>
      </c>
      <c r="AY221" t="s">
        <v>106</v>
      </c>
      <c r="AZ221">
        <v>0</v>
      </c>
      <c r="BA221">
        <v>0</v>
      </c>
      <c r="BD221" s="3">
        <v>41321.660416666666</v>
      </c>
      <c r="BE221" s="3">
        <v>41321.663888888892</v>
      </c>
      <c r="BF221" t="s">
        <v>115</v>
      </c>
      <c r="BG221" t="s">
        <v>115</v>
      </c>
      <c r="CH221">
        <v>540</v>
      </c>
      <c r="CI221">
        <v>28960</v>
      </c>
      <c r="CJ221" t="s">
        <v>106</v>
      </c>
      <c r="CK221" t="s">
        <v>106</v>
      </c>
      <c r="CL221" t="s">
        <v>241</v>
      </c>
      <c r="CM221" t="s">
        <v>242</v>
      </c>
      <c r="CO221">
        <v>124306</v>
      </c>
      <c r="CQ221">
        <v>0</v>
      </c>
      <c r="CR221">
        <v>0</v>
      </c>
      <c r="CS221">
        <v>0</v>
      </c>
      <c r="CY221" t="s">
        <v>123</v>
      </c>
      <c r="CZ221" t="s">
        <v>124</v>
      </c>
      <c r="DD221" t="str" cm="1">
        <f t="array" ref="DD221">TEXT(_xlfn.SEQUENCE(1, DATEDIF(AG221, AH221, "m") + 1, AG221, 30), "YYYY-APMM")</f>
        <v>2013-AP03</v>
      </c>
      <c r="DN221">
        <f t="shared" si="6"/>
        <v>20</v>
      </c>
      <c r="DO221">
        <f t="shared" si="7"/>
        <v>0</v>
      </c>
    </row>
    <row r="222" spans="1:119" x14ac:dyDescent="0.35">
      <c r="A222" t="s">
        <v>105</v>
      </c>
      <c r="B222">
        <v>499507</v>
      </c>
      <c r="C222">
        <v>6359</v>
      </c>
      <c r="D222">
        <v>124308</v>
      </c>
      <c r="E222">
        <v>13662</v>
      </c>
      <c r="F222">
        <v>0</v>
      </c>
      <c r="G222" t="s">
        <v>106</v>
      </c>
      <c r="H222" t="s">
        <v>106</v>
      </c>
      <c r="I222" t="s">
        <v>106</v>
      </c>
      <c r="J222" t="s">
        <v>107</v>
      </c>
      <c r="K222" t="s">
        <v>108</v>
      </c>
      <c r="L222" t="s">
        <v>109</v>
      </c>
      <c r="M222" t="s">
        <v>110</v>
      </c>
      <c r="N222" t="s">
        <v>674</v>
      </c>
      <c r="O222" t="s">
        <v>343</v>
      </c>
      <c r="Q222">
        <v>552</v>
      </c>
      <c r="R222">
        <v>0</v>
      </c>
      <c r="S222">
        <v>120</v>
      </c>
      <c r="T222">
        <v>0</v>
      </c>
      <c r="U222">
        <v>30</v>
      </c>
      <c r="V222">
        <v>30</v>
      </c>
      <c r="W222">
        <v>120</v>
      </c>
      <c r="X222">
        <v>0</v>
      </c>
      <c r="Y222">
        <v>0</v>
      </c>
      <c r="Z222">
        <v>0</v>
      </c>
      <c r="AD222" s="1">
        <v>41455.333333333336</v>
      </c>
      <c r="AE222" s="1">
        <v>41471.708333333336</v>
      </c>
      <c r="AG222" s="1">
        <v>41374.333333333336</v>
      </c>
      <c r="AH222" s="1">
        <v>41391.708333333336</v>
      </c>
      <c r="AI222" s="1">
        <v>41374.333333333336</v>
      </c>
      <c r="AJ222" s="1">
        <v>41391.708333333336</v>
      </c>
      <c r="AK222" s="1">
        <v>41374.333333333336</v>
      </c>
      <c r="AL222" s="1">
        <v>41391.708333333336</v>
      </c>
      <c r="AM222" s="1">
        <v>41455.333333333336</v>
      </c>
      <c r="AN222" s="1">
        <v>41471.708333333336</v>
      </c>
      <c r="AP222" t="s">
        <v>113</v>
      </c>
      <c r="AU222" t="s">
        <v>675</v>
      </c>
      <c r="AY222" t="s">
        <v>106</v>
      </c>
      <c r="AZ222">
        <v>0</v>
      </c>
      <c r="BA222">
        <v>0</v>
      </c>
      <c r="BD222" s="3">
        <v>41321.660416666666</v>
      </c>
      <c r="BE222" s="3">
        <v>41321.663888888892</v>
      </c>
      <c r="BF222" t="s">
        <v>115</v>
      </c>
      <c r="BG222" t="s">
        <v>115</v>
      </c>
      <c r="CH222">
        <v>540</v>
      </c>
      <c r="CI222">
        <v>28960</v>
      </c>
      <c r="CJ222" t="s">
        <v>106</v>
      </c>
      <c r="CK222" t="s">
        <v>106</v>
      </c>
      <c r="CL222" t="s">
        <v>241</v>
      </c>
      <c r="CM222" t="s">
        <v>242</v>
      </c>
      <c r="CO222">
        <v>124306</v>
      </c>
      <c r="CQ222">
        <v>0</v>
      </c>
      <c r="CR222">
        <v>0</v>
      </c>
      <c r="CS222">
        <v>0</v>
      </c>
      <c r="CY222" t="s">
        <v>123</v>
      </c>
      <c r="CZ222" t="s">
        <v>124</v>
      </c>
      <c r="DD222" t="str" cm="1">
        <f t="array" ref="DD222">TEXT(_xlfn.SEQUENCE(1, DATEDIF(AG222, AH222, "m") + 1, AG222, 30), "YYYY-APMM")</f>
        <v>2013-AP04</v>
      </c>
      <c r="DN222">
        <f t="shared" si="6"/>
        <v>30</v>
      </c>
      <c r="DO222">
        <f t="shared" si="7"/>
        <v>0</v>
      </c>
    </row>
    <row r="223" spans="1:119" x14ac:dyDescent="0.35">
      <c r="A223" t="s">
        <v>105</v>
      </c>
      <c r="B223">
        <v>499508</v>
      </c>
      <c r="C223">
        <v>6359</v>
      </c>
      <c r="D223">
        <v>124308</v>
      </c>
      <c r="E223">
        <v>13662</v>
      </c>
      <c r="F223">
        <v>0</v>
      </c>
      <c r="G223" t="s">
        <v>106</v>
      </c>
      <c r="H223" t="s">
        <v>106</v>
      </c>
      <c r="I223" t="s">
        <v>106</v>
      </c>
      <c r="J223" t="s">
        <v>107</v>
      </c>
      <c r="K223" t="s">
        <v>108</v>
      </c>
      <c r="L223" t="s">
        <v>109</v>
      </c>
      <c r="M223" t="s">
        <v>110</v>
      </c>
      <c r="N223" t="s">
        <v>676</v>
      </c>
      <c r="O223" t="s">
        <v>346</v>
      </c>
      <c r="Q223">
        <v>552</v>
      </c>
      <c r="R223">
        <v>0</v>
      </c>
      <c r="S223">
        <v>120</v>
      </c>
      <c r="T223">
        <v>0</v>
      </c>
      <c r="U223">
        <v>30</v>
      </c>
      <c r="V223">
        <v>30</v>
      </c>
      <c r="W223">
        <v>120</v>
      </c>
      <c r="X223">
        <v>0</v>
      </c>
      <c r="Y223">
        <v>0</v>
      </c>
      <c r="Z223">
        <v>0</v>
      </c>
      <c r="AD223" s="1">
        <v>41472.333333333336</v>
      </c>
      <c r="AE223" s="1">
        <v>41489.708333333336</v>
      </c>
      <c r="AG223" s="1">
        <v>41392.333333333336</v>
      </c>
      <c r="AH223" s="1">
        <v>41408.708333333336</v>
      </c>
      <c r="AI223" s="1">
        <v>41392.333333333336</v>
      </c>
      <c r="AJ223" s="1">
        <v>41408.708333333336</v>
      </c>
      <c r="AK223" s="1">
        <v>41392.333333333336</v>
      </c>
      <c r="AL223" s="1">
        <v>41408.708333333336</v>
      </c>
      <c r="AM223" s="1">
        <v>41472.333333333336</v>
      </c>
      <c r="AN223" s="1">
        <v>41489.708333333336</v>
      </c>
      <c r="AP223" t="s">
        <v>113</v>
      </c>
      <c r="AU223" t="s">
        <v>677</v>
      </c>
      <c r="AY223" t="s">
        <v>106</v>
      </c>
      <c r="AZ223">
        <v>0</v>
      </c>
      <c r="BA223">
        <v>0</v>
      </c>
      <c r="BD223" s="3">
        <v>41321.660416666666</v>
      </c>
      <c r="BE223" s="3">
        <v>41321.663888888892</v>
      </c>
      <c r="BF223" t="s">
        <v>115</v>
      </c>
      <c r="BG223" t="s">
        <v>115</v>
      </c>
      <c r="CH223">
        <v>540</v>
      </c>
      <c r="CI223">
        <v>28960</v>
      </c>
      <c r="CJ223" t="s">
        <v>106</v>
      </c>
      <c r="CK223" t="s">
        <v>106</v>
      </c>
      <c r="CL223" t="s">
        <v>241</v>
      </c>
      <c r="CM223" t="s">
        <v>242</v>
      </c>
      <c r="CO223">
        <v>124306</v>
      </c>
      <c r="CQ223">
        <v>0</v>
      </c>
      <c r="CR223">
        <v>0</v>
      </c>
      <c r="CS223">
        <v>0</v>
      </c>
      <c r="CY223" t="s">
        <v>123</v>
      </c>
      <c r="CZ223" t="s">
        <v>124</v>
      </c>
      <c r="DD223" t="str" cm="1">
        <f t="array" ref="DD223">TEXT(_xlfn.SEQUENCE(1, DATEDIF(AG223, AH223, "m") + 1, AG223, 30), "YYYY-APMM")</f>
        <v>2013-AP04</v>
      </c>
      <c r="DN223">
        <f t="shared" si="6"/>
        <v>30</v>
      </c>
      <c r="DO223">
        <f t="shared" si="7"/>
        <v>0</v>
      </c>
    </row>
    <row r="224" spans="1:119" x14ac:dyDescent="0.35">
      <c r="A224" t="s">
        <v>105</v>
      </c>
      <c r="B224">
        <v>499509</v>
      </c>
      <c r="C224">
        <v>6359</v>
      </c>
      <c r="D224">
        <v>124310</v>
      </c>
      <c r="E224">
        <v>13662</v>
      </c>
      <c r="F224">
        <v>0</v>
      </c>
      <c r="G224" t="s">
        <v>106</v>
      </c>
      <c r="H224" t="s">
        <v>106</v>
      </c>
      <c r="I224" t="s">
        <v>106</v>
      </c>
      <c r="J224" t="s">
        <v>107</v>
      </c>
      <c r="K224" t="s">
        <v>108</v>
      </c>
      <c r="L224" t="s">
        <v>109</v>
      </c>
      <c r="M224" t="s">
        <v>110</v>
      </c>
      <c r="N224" t="s">
        <v>678</v>
      </c>
      <c r="O224" t="s">
        <v>277</v>
      </c>
      <c r="Q224">
        <v>424</v>
      </c>
      <c r="R224">
        <v>0</v>
      </c>
      <c r="S224">
        <v>240</v>
      </c>
      <c r="T224">
        <v>0</v>
      </c>
      <c r="U224">
        <v>0</v>
      </c>
      <c r="V224">
        <v>0</v>
      </c>
      <c r="W224">
        <v>240</v>
      </c>
      <c r="X224">
        <v>0</v>
      </c>
      <c r="Y224">
        <v>0</v>
      </c>
      <c r="Z224">
        <v>0</v>
      </c>
      <c r="AD224" s="1">
        <v>41406.333333333336</v>
      </c>
      <c r="AE224" s="1">
        <v>41440.708333333336</v>
      </c>
      <c r="AG224" s="1">
        <v>41344.333333333336</v>
      </c>
      <c r="AH224" s="1">
        <v>41378.708333333336</v>
      </c>
      <c r="AI224" s="1">
        <v>41344.333333333336</v>
      </c>
      <c r="AJ224" s="1">
        <v>41378.708333333336</v>
      </c>
      <c r="AK224" s="1">
        <v>41344.333333333336</v>
      </c>
      <c r="AL224" s="1">
        <v>41378.708333333336</v>
      </c>
      <c r="AM224" s="1">
        <v>41406.333333333336</v>
      </c>
      <c r="AN224" s="1">
        <v>41440.708333333336</v>
      </c>
      <c r="AP224" t="s">
        <v>113</v>
      </c>
      <c r="AU224" t="s">
        <v>679</v>
      </c>
      <c r="AY224" t="s">
        <v>106</v>
      </c>
      <c r="AZ224">
        <v>0</v>
      </c>
      <c r="BA224">
        <v>0</v>
      </c>
      <c r="BD224" s="3">
        <v>41321.660416666666</v>
      </c>
      <c r="BE224" s="3">
        <v>41321.663888888892</v>
      </c>
      <c r="BF224" t="s">
        <v>115</v>
      </c>
      <c r="BG224" t="s">
        <v>115</v>
      </c>
      <c r="CH224">
        <v>540</v>
      </c>
      <c r="CI224">
        <v>29000</v>
      </c>
      <c r="CJ224" t="s">
        <v>106</v>
      </c>
      <c r="CK224" t="s">
        <v>106</v>
      </c>
      <c r="CL224" t="s">
        <v>215</v>
      </c>
      <c r="CM224" t="s">
        <v>216</v>
      </c>
      <c r="CO224">
        <v>124309</v>
      </c>
      <c r="CQ224">
        <v>0</v>
      </c>
      <c r="CR224">
        <v>0</v>
      </c>
      <c r="CS224">
        <v>0</v>
      </c>
      <c r="CY224" t="s">
        <v>123</v>
      </c>
      <c r="CZ224" t="s">
        <v>124</v>
      </c>
      <c r="DD224" t="str" cm="1">
        <f t="array" ref="DD224:DE224">TEXT(_xlfn.SEQUENCE(1, DATEDIF(AG224, AH224, "m") + 1, AG224, 30), "YYYY-APMM")</f>
        <v>2013-AP03</v>
      </c>
      <c r="DE224" t="str">
        <v>2013-AP04</v>
      </c>
      <c r="DN224">
        <f t="shared" si="6"/>
        <v>0</v>
      </c>
      <c r="DO224">
        <f t="shared" si="7"/>
        <v>0</v>
      </c>
    </row>
    <row r="225" spans="1:119" x14ac:dyDescent="0.35">
      <c r="A225" t="s">
        <v>105</v>
      </c>
      <c r="B225">
        <v>499510</v>
      </c>
      <c r="C225">
        <v>6359</v>
      </c>
      <c r="D225">
        <v>124310</v>
      </c>
      <c r="E225">
        <v>13662</v>
      </c>
      <c r="F225">
        <v>0</v>
      </c>
      <c r="G225" t="s">
        <v>106</v>
      </c>
      <c r="H225" t="s">
        <v>106</v>
      </c>
      <c r="I225" t="s">
        <v>106</v>
      </c>
      <c r="J225" t="s">
        <v>107</v>
      </c>
      <c r="K225" t="s">
        <v>108</v>
      </c>
      <c r="L225" t="s">
        <v>109</v>
      </c>
      <c r="M225" t="s">
        <v>110</v>
      </c>
      <c r="N225" t="s">
        <v>680</v>
      </c>
      <c r="O225" t="s">
        <v>280</v>
      </c>
      <c r="Q225">
        <v>424</v>
      </c>
      <c r="R225">
        <v>0</v>
      </c>
      <c r="S225">
        <v>240</v>
      </c>
      <c r="T225">
        <v>0</v>
      </c>
      <c r="U225">
        <v>0</v>
      </c>
      <c r="V225">
        <v>0</v>
      </c>
      <c r="W225">
        <v>240</v>
      </c>
      <c r="X225">
        <v>0</v>
      </c>
      <c r="Y225">
        <v>0</v>
      </c>
      <c r="Z225">
        <v>0</v>
      </c>
      <c r="AD225" s="1">
        <v>41406.333333333336</v>
      </c>
      <c r="AE225" s="1">
        <v>41440.708333333336</v>
      </c>
      <c r="AG225" s="1">
        <v>41344.333333333336</v>
      </c>
      <c r="AH225" s="1">
        <v>41378.708333333336</v>
      </c>
      <c r="AI225" s="1">
        <v>41344.333333333336</v>
      </c>
      <c r="AJ225" s="1">
        <v>41378.708333333336</v>
      </c>
      <c r="AK225" s="1">
        <v>41344.333333333336</v>
      </c>
      <c r="AL225" s="1">
        <v>41378.708333333336</v>
      </c>
      <c r="AM225" s="1">
        <v>41406.333333333336</v>
      </c>
      <c r="AN225" s="1">
        <v>41440.708333333336</v>
      </c>
      <c r="AP225" t="s">
        <v>113</v>
      </c>
      <c r="AU225" t="s">
        <v>681</v>
      </c>
      <c r="AY225" t="s">
        <v>106</v>
      </c>
      <c r="AZ225">
        <v>0</v>
      </c>
      <c r="BA225">
        <v>0</v>
      </c>
      <c r="BD225" s="3">
        <v>41321.660416666666</v>
      </c>
      <c r="BE225" s="3">
        <v>41321.663888888892</v>
      </c>
      <c r="BF225" t="s">
        <v>115</v>
      </c>
      <c r="BG225" t="s">
        <v>115</v>
      </c>
      <c r="CH225">
        <v>540</v>
      </c>
      <c r="CI225">
        <v>29000</v>
      </c>
      <c r="CJ225" t="s">
        <v>106</v>
      </c>
      <c r="CK225" t="s">
        <v>106</v>
      </c>
      <c r="CL225" t="s">
        <v>215</v>
      </c>
      <c r="CM225" t="s">
        <v>216</v>
      </c>
      <c r="CO225">
        <v>124309</v>
      </c>
      <c r="CQ225">
        <v>0</v>
      </c>
      <c r="CR225">
        <v>0</v>
      </c>
      <c r="CS225">
        <v>0</v>
      </c>
      <c r="CY225" t="s">
        <v>123</v>
      </c>
      <c r="CZ225" t="s">
        <v>124</v>
      </c>
      <c r="DD225" t="str" cm="1">
        <f t="array" ref="DD225:DE225">TEXT(_xlfn.SEQUENCE(1, DATEDIF(AG225, AH225, "m") + 1, AG225, 30), "YYYY-APMM")</f>
        <v>2013-AP03</v>
      </c>
      <c r="DE225" t="str">
        <v>2013-AP04</v>
      </c>
      <c r="DN225">
        <f t="shared" si="6"/>
        <v>0</v>
      </c>
      <c r="DO225">
        <f t="shared" si="7"/>
        <v>0</v>
      </c>
    </row>
    <row r="226" spans="1:119" x14ac:dyDescent="0.35">
      <c r="A226" t="s">
        <v>105</v>
      </c>
      <c r="B226">
        <v>499511</v>
      </c>
      <c r="C226">
        <v>6359</v>
      </c>
      <c r="D226">
        <v>124310</v>
      </c>
      <c r="E226">
        <v>13662</v>
      </c>
      <c r="F226">
        <v>0</v>
      </c>
      <c r="G226" t="s">
        <v>106</v>
      </c>
      <c r="H226" t="s">
        <v>106</v>
      </c>
      <c r="I226" t="s">
        <v>106</v>
      </c>
      <c r="J226" t="s">
        <v>107</v>
      </c>
      <c r="K226" t="s">
        <v>108</v>
      </c>
      <c r="L226" t="s">
        <v>109</v>
      </c>
      <c r="M226" t="s">
        <v>110</v>
      </c>
      <c r="N226" t="s">
        <v>682</v>
      </c>
      <c r="O226" t="s">
        <v>283</v>
      </c>
      <c r="Q226">
        <v>1160</v>
      </c>
      <c r="R226">
        <v>440</v>
      </c>
      <c r="S226">
        <v>240</v>
      </c>
      <c r="T226">
        <v>0</v>
      </c>
      <c r="U226">
        <v>0</v>
      </c>
      <c r="V226">
        <v>0</v>
      </c>
      <c r="W226">
        <v>240</v>
      </c>
      <c r="X226">
        <v>0</v>
      </c>
      <c r="Y226">
        <v>0</v>
      </c>
      <c r="Z226">
        <v>0</v>
      </c>
      <c r="AD226" s="1">
        <v>41534.333333333336</v>
      </c>
      <c r="AE226" s="1">
        <v>41570.708333333336</v>
      </c>
      <c r="AG226" s="1">
        <v>41361.333333333336</v>
      </c>
      <c r="AH226" s="1">
        <v>41395.708333333336</v>
      </c>
      <c r="AI226" s="1">
        <v>41361.333333333336</v>
      </c>
      <c r="AJ226" s="1">
        <v>41395.708333333336</v>
      </c>
      <c r="AK226" s="1">
        <v>41361.333333333336</v>
      </c>
      <c r="AL226" s="1">
        <v>41395.708333333336</v>
      </c>
      <c r="AM226" s="1">
        <v>41534.333333333336</v>
      </c>
      <c r="AN226" s="1">
        <v>41570.708333333336</v>
      </c>
      <c r="AP226" t="s">
        <v>113</v>
      </c>
      <c r="AU226" t="e">
        <f>+DKSVoIOQ9erjn7mFHPYlA</f>
        <v>#NAME?</v>
      </c>
      <c r="AY226" t="s">
        <v>106</v>
      </c>
      <c r="AZ226">
        <v>0</v>
      </c>
      <c r="BA226">
        <v>0</v>
      </c>
      <c r="BD226" s="3">
        <v>41321.660416666666</v>
      </c>
      <c r="BE226" s="3">
        <v>41321.663888888892</v>
      </c>
      <c r="BF226" t="s">
        <v>115</v>
      </c>
      <c r="BG226" t="s">
        <v>115</v>
      </c>
      <c r="CH226">
        <v>540</v>
      </c>
      <c r="CI226">
        <v>29000</v>
      </c>
      <c r="CJ226" t="s">
        <v>106</v>
      </c>
      <c r="CK226" t="s">
        <v>106</v>
      </c>
      <c r="CL226" t="s">
        <v>215</v>
      </c>
      <c r="CM226" t="s">
        <v>216</v>
      </c>
      <c r="CO226">
        <v>124309</v>
      </c>
      <c r="CQ226">
        <v>0</v>
      </c>
      <c r="CR226">
        <v>0</v>
      </c>
      <c r="CS226">
        <v>0</v>
      </c>
      <c r="CY226" t="s">
        <v>123</v>
      </c>
      <c r="CZ226" t="s">
        <v>124</v>
      </c>
      <c r="DD226" t="str" cm="1">
        <f t="array" ref="DD226:DE226">TEXT(_xlfn.SEQUENCE(1, DATEDIF(AG226, AH226, "m") + 1, AG226, 30), "YYYY-APMM")</f>
        <v>2013-AP03</v>
      </c>
      <c r="DE226" t="str">
        <v>2013-AP04</v>
      </c>
      <c r="DN226">
        <f t="shared" si="6"/>
        <v>0</v>
      </c>
      <c r="DO226">
        <f t="shared" si="7"/>
        <v>0</v>
      </c>
    </row>
    <row r="227" spans="1:119" x14ac:dyDescent="0.35">
      <c r="A227" t="s">
        <v>105</v>
      </c>
      <c r="B227">
        <v>499512</v>
      </c>
      <c r="C227">
        <v>6359</v>
      </c>
      <c r="D227">
        <v>124310</v>
      </c>
      <c r="E227">
        <v>13662</v>
      </c>
      <c r="F227">
        <v>0</v>
      </c>
      <c r="G227" t="s">
        <v>106</v>
      </c>
      <c r="H227" t="s">
        <v>106</v>
      </c>
      <c r="I227" t="s">
        <v>106</v>
      </c>
      <c r="J227" t="s">
        <v>107</v>
      </c>
      <c r="K227" t="s">
        <v>108</v>
      </c>
      <c r="L227" t="s">
        <v>109</v>
      </c>
      <c r="M227" t="s">
        <v>110</v>
      </c>
      <c r="N227" t="s">
        <v>683</v>
      </c>
      <c r="O227" t="s">
        <v>286</v>
      </c>
      <c r="Q227">
        <v>512</v>
      </c>
      <c r="R227">
        <v>80</v>
      </c>
      <c r="S227">
        <v>240</v>
      </c>
      <c r="T227">
        <v>0</v>
      </c>
      <c r="U227">
        <v>0</v>
      </c>
      <c r="V227">
        <v>0</v>
      </c>
      <c r="W227">
        <v>240</v>
      </c>
      <c r="X227">
        <v>0</v>
      </c>
      <c r="Y227">
        <v>0</v>
      </c>
      <c r="Z227">
        <v>0</v>
      </c>
      <c r="AD227" s="1">
        <v>41454.333333333336</v>
      </c>
      <c r="AE227" s="1">
        <v>41487.708333333336</v>
      </c>
      <c r="AG227" s="1">
        <v>41379.333333333336</v>
      </c>
      <c r="AH227" s="1">
        <v>41413.708333333336</v>
      </c>
      <c r="AI227" s="1">
        <v>41379.333333333336</v>
      </c>
      <c r="AJ227" s="1">
        <v>41413.708333333336</v>
      </c>
      <c r="AK227" s="1">
        <v>41379.333333333336</v>
      </c>
      <c r="AL227" s="1">
        <v>41413.708333333336</v>
      </c>
      <c r="AM227" s="1">
        <v>41454.333333333336</v>
      </c>
      <c r="AN227" s="1">
        <v>41487.708333333336</v>
      </c>
      <c r="AP227" t="s">
        <v>113</v>
      </c>
      <c r="AU227" t="s">
        <v>684</v>
      </c>
      <c r="AY227" t="s">
        <v>106</v>
      </c>
      <c r="AZ227">
        <v>0</v>
      </c>
      <c r="BA227">
        <v>0</v>
      </c>
      <c r="BD227" s="3">
        <v>41321.660416666666</v>
      </c>
      <c r="BE227" s="3">
        <v>41321.663888888892</v>
      </c>
      <c r="BF227" t="s">
        <v>115</v>
      </c>
      <c r="BG227" t="s">
        <v>115</v>
      </c>
      <c r="CH227">
        <v>540</v>
      </c>
      <c r="CI227">
        <v>29000</v>
      </c>
      <c r="CJ227" t="s">
        <v>106</v>
      </c>
      <c r="CK227" t="s">
        <v>106</v>
      </c>
      <c r="CL227" t="s">
        <v>215</v>
      </c>
      <c r="CM227" t="s">
        <v>216</v>
      </c>
      <c r="CO227">
        <v>124309</v>
      </c>
      <c r="CQ227">
        <v>0</v>
      </c>
      <c r="CR227">
        <v>0</v>
      </c>
      <c r="CS227">
        <v>0</v>
      </c>
      <c r="CY227" t="s">
        <v>123</v>
      </c>
      <c r="CZ227" t="s">
        <v>124</v>
      </c>
      <c r="DD227" t="str" cm="1">
        <f t="array" ref="DD227:DE227">TEXT(_xlfn.SEQUENCE(1, DATEDIF(AG227, AH227, "m") + 1, AG227, 30), "YYYY-APMM")</f>
        <v>2013-AP04</v>
      </c>
      <c r="DE227" t="str">
        <v>2013-AP05</v>
      </c>
      <c r="DN227">
        <f t="shared" si="6"/>
        <v>0</v>
      </c>
      <c r="DO227">
        <f t="shared" si="7"/>
        <v>0</v>
      </c>
    </row>
    <row r="228" spans="1:119" x14ac:dyDescent="0.35">
      <c r="A228" t="s">
        <v>105</v>
      </c>
      <c r="B228">
        <v>499513</v>
      </c>
      <c r="C228">
        <v>6359</v>
      </c>
      <c r="D228">
        <v>124311</v>
      </c>
      <c r="E228">
        <v>13662</v>
      </c>
      <c r="F228">
        <v>0</v>
      </c>
      <c r="G228" t="s">
        <v>106</v>
      </c>
      <c r="H228" t="s">
        <v>106</v>
      </c>
      <c r="I228" t="s">
        <v>106</v>
      </c>
      <c r="J228" t="s">
        <v>107</v>
      </c>
      <c r="K228" t="s">
        <v>108</v>
      </c>
      <c r="L228" t="s">
        <v>109</v>
      </c>
      <c r="M228" t="s">
        <v>110</v>
      </c>
      <c r="N228" t="s">
        <v>685</v>
      </c>
      <c r="O228" t="s">
        <v>265</v>
      </c>
      <c r="Q228">
        <v>424</v>
      </c>
      <c r="R228">
        <v>0</v>
      </c>
      <c r="S228">
        <v>120</v>
      </c>
      <c r="T228">
        <v>0</v>
      </c>
      <c r="U228">
        <v>20</v>
      </c>
      <c r="V228">
        <v>20</v>
      </c>
      <c r="W228">
        <v>120</v>
      </c>
      <c r="X228">
        <v>0</v>
      </c>
      <c r="Y228">
        <v>0</v>
      </c>
      <c r="Z228">
        <v>0</v>
      </c>
      <c r="AD228" s="1">
        <v>41388.333333333336</v>
      </c>
      <c r="AE228" s="1">
        <v>41405.708333333336</v>
      </c>
      <c r="AG228" s="1">
        <v>41326.333333333336</v>
      </c>
      <c r="AH228" s="1">
        <v>41343.708333333336</v>
      </c>
      <c r="AI228" s="1">
        <v>41326.333333333336</v>
      </c>
      <c r="AJ228" s="1">
        <v>41343.708333333336</v>
      </c>
      <c r="AK228" s="1">
        <v>41326.333333333336</v>
      </c>
      <c r="AL228" s="1">
        <v>41343.708333333336</v>
      </c>
      <c r="AM228" s="1">
        <v>41388.333333333336</v>
      </c>
      <c r="AN228" s="1">
        <v>41405.708333333336</v>
      </c>
      <c r="AP228" t="s">
        <v>113</v>
      </c>
      <c r="AU228" t="s">
        <v>686</v>
      </c>
      <c r="AY228" t="s">
        <v>106</v>
      </c>
      <c r="AZ228">
        <v>0</v>
      </c>
      <c r="BA228">
        <v>0</v>
      </c>
      <c r="BD228" s="3">
        <v>41321.660416666666</v>
      </c>
      <c r="BE228" s="3">
        <v>41321.663888888892</v>
      </c>
      <c r="BF228" t="s">
        <v>115</v>
      </c>
      <c r="BG228" t="s">
        <v>115</v>
      </c>
      <c r="CH228">
        <v>540</v>
      </c>
      <c r="CI228">
        <v>28990</v>
      </c>
      <c r="CJ228" t="s">
        <v>106</v>
      </c>
      <c r="CK228" t="s">
        <v>106</v>
      </c>
      <c r="CL228" t="s">
        <v>241</v>
      </c>
      <c r="CM228" t="s">
        <v>242</v>
      </c>
      <c r="CO228">
        <v>124309</v>
      </c>
      <c r="CQ228">
        <v>0</v>
      </c>
      <c r="CR228">
        <v>0</v>
      </c>
      <c r="CS228">
        <v>0</v>
      </c>
      <c r="CY228" t="s">
        <v>123</v>
      </c>
      <c r="CZ228" t="s">
        <v>124</v>
      </c>
      <c r="DD228" t="str" cm="1">
        <f t="array" ref="DD228">TEXT(_xlfn.SEQUENCE(1, DATEDIF(AG228, AH228, "m") + 1, AG228, 30), "YYYY-APMM")</f>
        <v>2013-AP02</v>
      </c>
      <c r="DN228">
        <f t="shared" si="6"/>
        <v>20</v>
      </c>
      <c r="DO228">
        <f t="shared" si="7"/>
        <v>0</v>
      </c>
    </row>
    <row r="229" spans="1:119" x14ac:dyDescent="0.35">
      <c r="A229" t="s">
        <v>105</v>
      </c>
      <c r="B229">
        <v>499514</v>
      </c>
      <c r="C229">
        <v>6359</v>
      </c>
      <c r="D229">
        <v>124311</v>
      </c>
      <c r="E229">
        <v>13662</v>
      </c>
      <c r="F229">
        <v>0</v>
      </c>
      <c r="G229" t="s">
        <v>106</v>
      </c>
      <c r="H229" t="s">
        <v>106</v>
      </c>
      <c r="I229" t="s">
        <v>106</v>
      </c>
      <c r="J229" t="s">
        <v>107</v>
      </c>
      <c r="K229" t="s">
        <v>108</v>
      </c>
      <c r="L229" t="s">
        <v>109</v>
      </c>
      <c r="M229" t="s">
        <v>110</v>
      </c>
      <c r="N229" t="s">
        <v>687</v>
      </c>
      <c r="O229" t="s">
        <v>268</v>
      </c>
      <c r="Q229">
        <v>360</v>
      </c>
      <c r="R229">
        <v>0</v>
      </c>
      <c r="S229">
        <v>120</v>
      </c>
      <c r="T229">
        <v>0</v>
      </c>
      <c r="U229">
        <v>20</v>
      </c>
      <c r="V229">
        <v>20</v>
      </c>
      <c r="W229">
        <v>120</v>
      </c>
      <c r="X229">
        <v>0</v>
      </c>
      <c r="Y229">
        <v>0</v>
      </c>
      <c r="Z229">
        <v>0</v>
      </c>
      <c r="AD229" s="1">
        <v>41379.333333333336</v>
      </c>
      <c r="AE229" s="1">
        <v>41395.708333333336</v>
      </c>
      <c r="AG229" s="1">
        <v>41326.333333333336</v>
      </c>
      <c r="AH229" s="1">
        <v>41343.708333333336</v>
      </c>
      <c r="AI229" s="1">
        <v>41326.333333333336</v>
      </c>
      <c r="AJ229" s="1">
        <v>41343.708333333336</v>
      </c>
      <c r="AK229" s="1">
        <v>41326.333333333336</v>
      </c>
      <c r="AL229" s="1">
        <v>41343.708333333336</v>
      </c>
      <c r="AM229" s="1">
        <v>41379.333333333336</v>
      </c>
      <c r="AN229" s="1">
        <v>41395.708333333336</v>
      </c>
      <c r="AP229" t="s">
        <v>113</v>
      </c>
      <c r="AU229" t="s">
        <v>688</v>
      </c>
      <c r="AY229" t="s">
        <v>106</v>
      </c>
      <c r="AZ229">
        <v>0</v>
      </c>
      <c r="BA229">
        <v>0</v>
      </c>
      <c r="BD229" s="3">
        <v>41321.660416666666</v>
      </c>
      <c r="BE229" s="3">
        <v>41321.678472222222</v>
      </c>
      <c r="BF229" t="s">
        <v>115</v>
      </c>
      <c r="BG229" t="s">
        <v>115</v>
      </c>
      <c r="CH229">
        <v>540</v>
      </c>
      <c r="CI229">
        <v>28990</v>
      </c>
      <c r="CJ229" t="s">
        <v>106</v>
      </c>
      <c r="CK229" t="s">
        <v>106</v>
      </c>
      <c r="CL229" t="s">
        <v>241</v>
      </c>
      <c r="CM229" t="s">
        <v>242</v>
      </c>
      <c r="CO229">
        <v>124309</v>
      </c>
      <c r="CQ229">
        <v>0</v>
      </c>
      <c r="CR229">
        <v>0</v>
      </c>
      <c r="CS229">
        <v>0</v>
      </c>
      <c r="CY229" t="s">
        <v>123</v>
      </c>
      <c r="CZ229" t="s">
        <v>124</v>
      </c>
      <c r="DD229" t="str" cm="1">
        <f t="array" ref="DD229">TEXT(_xlfn.SEQUENCE(1, DATEDIF(AG229, AH229, "m") + 1, AG229, 30), "YYYY-APMM")</f>
        <v>2013-AP02</v>
      </c>
      <c r="DN229">
        <f t="shared" si="6"/>
        <v>20</v>
      </c>
      <c r="DO229">
        <f t="shared" si="7"/>
        <v>0</v>
      </c>
    </row>
    <row r="230" spans="1:119" x14ac:dyDescent="0.35">
      <c r="A230" t="s">
        <v>105</v>
      </c>
      <c r="B230">
        <v>499515</v>
      </c>
      <c r="C230">
        <v>6359</v>
      </c>
      <c r="D230">
        <v>124311</v>
      </c>
      <c r="E230">
        <v>13662</v>
      </c>
      <c r="F230">
        <v>0</v>
      </c>
      <c r="G230" t="s">
        <v>106</v>
      </c>
      <c r="H230" t="s">
        <v>106</v>
      </c>
      <c r="I230" t="s">
        <v>106</v>
      </c>
      <c r="J230" t="s">
        <v>107</v>
      </c>
      <c r="K230" t="s">
        <v>108</v>
      </c>
      <c r="L230" t="s">
        <v>109</v>
      </c>
      <c r="M230" t="s">
        <v>110</v>
      </c>
      <c r="N230" t="s">
        <v>689</v>
      </c>
      <c r="O230" t="s">
        <v>271</v>
      </c>
      <c r="Q230">
        <v>360</v>
      </c>
      <c r="R230">
        <v>0</v>
      </c>
      <c r="S230">
        <v>120</v>
      </c>
      <c r="T230">
        <v>0</v>
      </c>
      <c r="U230">
        <v>20</v>
      </c>
      <c r="V230">
        <v>20</v>
      </c>
      <c r="W230">
        <v>120</v>
      </c>
      <c r="X230">
        <v>0</v>
      </c>
      <c r="Y230">
        <v>0</v>
      </c>
      <c r="Z230">
        <v>0</v>
      </c>
      <c r="AD230" s="1">
        <v>41396.333333333336</v>
      </c>
      <c r="AE230" s="1">
        <v>41413.708333333336</v>
      </c>
      <c r="AG230" s="1">
        <v>41344.333333333336</v>
      </c>
      <c r="AH230" s="1">
        <v>41360.708333333336</v>
      </c>
      <c r="AI230" s="1">
        <v>41344.333333333336</v>
      </c>
      <c r="AJ230" s="1">
        <v>41360.708333333336</v>
      </c>
      <c r="AK230" s="1">
        <v>41344.333333333336</v>
      </c>
      <c r="AL230" s="1">
        <v>41360.708333333336</v>
      </c>
      <c r="AM230" s="1">
        <v>41396.333333333336</v>
      </c>
      <c r="AN230" s="1">
        <v>41413.708333333336</v>
      </c>
      <c r="AP230" t="s">
        <v>113</v>
      </c>
      <c r="AU230" t="s">
        <v>690</v>
      </c>
      <c r="AY230" t="s">
        <v>106</v>
      </c>
      <c r="AZ230">
        <v>0</v>
      </c>
      <c r="BA230">
        <v>0</v>
      </c>
      <c r="BD230" s="3">
        <v>41321.660416666666</v>
      </c>
      <c r="BE230" s="3">
        <v>41321.678472222222</v>
      </c>
      <c r="BF230" t="s">
        <v>115</v>
      </c>
      <c r="BG230" t="s">
        <v>115</v>
      </c>
      <c r="CH230">
        <v>540</v>
      </c>
      <c r="CI230">
        <v>28990</v>
      </c>
      <c r="CJ230" t="s">
        <v>106</v>
      </c>
      <c r="CK230" t="s">
        <v>106</v>
      </c>
      <c r="CL230" t="s">
        <v>241</v>
      </c>
      <c r="CM230" t="s">
        <v>242</v>
      </c>
      <c r="CO230">
        <v>124309</v>
      </c>
      <c r="CQ230">
        <v>0</v>
      </c>
      <c r="CR230">
        <v>0</v>
      </c>
      <c r="CS230">
        <v>0</v>
      </c>
      <c r="CY230" t="s">
        <v>123</v>
      </c>
      <c r="CZ230" t="s">
        <v>124</v>
      </c>
      <c r="DD230" t="str" cm="1">
        <f t="array" ref="DD230">TEXT(_xlfn.SEQUENCE(1, DATEDIF(AG230, AH230, "m") + 1, AG230, 30), "YYYY-APMM")</f>
        <v>2013-AP03</v>
      </c>
      <c r="DN230">
        <f t="shared" si="6"/>
        <v>20</v>
      </c>
      <c r="DO230">
        <f t="shared" si="7"/>
        <v>0</v>
      </c>
    </row>
    <row r="231" spans="1:119" x14ac:dyDescent="0.35">
      <c r="A231" t="s">
        <v>105</v>
      </c>
      <c r="B231">
        <v>499516</v>
      </c>
      <c r="C231">
        <v>6359</v>
      </c>
      <c r="D231">
        <v>124311</v>
      </c>
      <c r="E231">
        <v>13662</v>
      </c>
      <c r="F231">
        <v>0</v>
      </c>
      <c r="G231" t="s">
        <v>106</v>
      </c>
      <c r="H231" t="s">
        <v>106</v>
      </c>
      <c r="I231" t="s">
        <v>106</v>
      </c>
      <c r="J231" t="s">
        <v>107</v>
      </c>
      <c r="K231" t="s">
        <v>108</v>
      </c>
      <c r="L231" t="s">
        <v>109</v>
      </c>
      <c r="M231" t="s">
        <v>110</v>
      </c>
      <c r="N231" t="s">
        <v>691</v>
      </c>
      <c r="O231" t="s">
        <v>274</v>
      </c>
      <c r="Q231">
        <v>360</v>
      </c>
      <c r="R231">
        <v>0</v>
      </c>
      <c r="S231">
        <v>120</v>
      </c>
      <c r="T231">
        <v>0</v>
      </c>
      <c r="U231">
        <v>30</v>
      </c>
      <c r="V231">
        <v>30</v>
      </c>
      <c r="W231">
        <v>120</v>
      </c>
      <c r="X231">
        <v>0</v>
      </c>
      <c r="Y231">
        <v>0</v>
      </c>
      <c r="Z231">
        <v>0</v>
      </c>
      <c r="AD231" s="1">
        <v>41414.333333333336</v>
      </c>
      <c r="AE231" s="1">
        <v>41430.708333333336</v>
      </c>
      <c r="AG231" s="1">
        <v>41361.333333333336</v>
      </c>
      <c r="AH231" s="1">
        <v>41378.708333333336</v>
      </c>
      <c r="AI231" s="1">
        <v>41361.333333333336</v>
      </c>
      <c r="AJ231" s="1">
        <v>41378.708333333336</v>
      </c>
      <c r="AK231" s="1">
        <v>41361.333333333336</v>
      </c>
      <c r="AL231" s="1">
        <v>41378.708333333336</v>
      </c>
      <c r="AM231" s="1">
        <v>41414.333333333336</v>
      </c>
      <c r="AN231" s="1">
        <v>41430.708333333336</v>
      </c>
      <c r="AP231" t="s">
        <v>113</v>
      </c>
      <c r="AU231" t="s">
        <v>692</v>
      </c>
      <c r="AY231" t="s">
        <v>106</v>
      </c>
      <c r="AZ231">
        <v>0</v>
      </c>
      <c r="BA231">
        <v>0</v>
      </c>
      <c r="BD231" s="3">
        <v>41321.660416666666</v>
      </c>
      <c r="BE231" s="3">
        <v>41321.678472222222</v>
      </c>
      <c r="BF231" t="s">
        <v>115</v>
      </c>
      <c r="BG231" t="s">
        <v>115</v>
      </c>
      <c r="CH231">
        <v>540</v>
      </c>
      <c r="CI231">
        <v>28990</v>
      </c>
      <c r="CJ231" t="s">
        <v>106</v>
      </c>
      <c r="CK231" t="s">
        <v>106</v>
      </c>
      <c r="CL231" t="s">
        <v>241</v>
      </c>
      <c r="CM231" t="s">
        <v>242</v>
      </c>
      <c r="CO231">
        <v>124309</v>
      </c>
      <c r="CQ231">
        <v>0</v>
      </c>
      <c r="CR231">
        <v>0</v>
      </c>
      <c r="CS231">
        <v>0</v>
      </c>
      <c r="CY231" t="s">
        <v>123</v>
      </c>
      <c r="CZ231" t="s">
        <v>124</v>
      </c>
      <c r="DD231" t="str" cm="1">
        <f t="array" ref="DD231">TEXT(_xlfn.SEQUENCE(1, DATEDIF(AG231, AH231, "m") + 1, AG231, 30), "YYYY-APMM")</f>
        <v>2013-AP03</v>
      </c>
      <c r="DN231">
        <f t="shared" si="6"/>
        <v>30</v>
      </c>
      <c r="DO231">
        <f t="shared" si="7"/>
        <v>0</v>
      </c>
    </row>
    <row r="232" spans="1:119" x14ac:dyDescent="0.35">
      <c r="A232" t="s">
        <v>105</v>
      </c>
      <c r="B232">
        <v>499517</v>
      </c>
      <c r="C232">
        <v>6359</v>
      </c>
      <c r="D232">
        <v>124313</v>
      </c>
      <c r="E232">
        <v>13662</v>
      </c>
      <c r="F232">
        <v>0</v>
      </c>
      <c r="G232" t="s">
        <v>106</v>
      </c>
      <c r="H232" t="s">
        <v>106</v>
      </c>
      <c r="I232" t="s">
        <v>106</v>
      </c>
      <c r="J232" t="s">
        <v>107</v>
      </c>
      <c r="K232" t="s">
        <v>108</v>
      </c>
      <c r="L232" t="s">
        <v>109</v>
      </c>
      <c r="M232" t="s">
        <v>110</v>
      </c>
      <c r="N232" t="s">
        <v>693</v>
      </c>
      <c r="O232" t="s">
        <v>289</v>
      </c>
      <c r="Q232">
        <v>464</v>
      </c>
      <c r="R232">
        <v>464</v>
      </c>
      <c r="S232">
        <v>240</v>
      </c>
      <c r="T232">
        <v>0</v>
      </c>
      <c r="U232">
        <v>0</v>
      </c>
      <c r="V232">
        <v>0</v>
      </c>
      <c r="W232">
        <v>240</v>
      </c>
      <c r="X232">
        <v>0</v>
      </c>
      <c r="Y232">
        <v>0</v>
      </c>
      <c r="Z232">
        <v>0</v>
      </c>
      <c r="AD232" s="1">
        <v>41343.333333333336</v>
      </c>
      <c r="AE232" s="1">
        <v>41377.708333333336</v>
      </c>
      <c r="AG232" s="1">
        <v>41274.333333333336</v>
      </c>
      <c r="AH232" s="1">
        <v>41308.708333333336</v>
      </c>
      <c r="AI232" s="1">
        <v>41274.333333333336</v>
      </c>
      <c r="AJ232" s="1">
        <v>41308.708333333336</v>
      </c>
      <c r="AK232" s="1">
        <v>41274.333333333336</v>
      </c>
      <c r="AL232" s="1">
        <v>41308.708333333336</v>
      </c>
      <c r="AM232" s="1">
        <v>41343.333333333336</v>
      </c>
      <c r="AN232" s="1">
        <v>41377.708333333336</v>
      </c>
      <c r="AP232" t="s">
        <v>113</v>
      </c>
      <c r="AU232" t="s">
        <v>694</v>
      </c>
      <c r="AY232" t="s">
        <v>106</v>
      </c>
      <c r="AZ232">
        <v>0</v>
      </c>
      <c r="BA232">
        <v>0</v>
      </c>
      <c r="BD232" s="3">
        <v>41321.660416666666</v>
      </c>
      <c r="BE232" s="3">
        <v>41321.663888888892</v>
      </c>
      <c r="BF232" t="s">
        <v>115</v>
      </c>
      <c r="BG232" t="s">
        <v>115</v>
      </c>
      <c r="CH232">
        <v>540</v>
      </c>
      <c r="CI232">
        <v>28910</v>
      </c>
      <c r="CJ232" t="s">
        <v>106</v>
      </c>
      <c r="CK232" t="s">
        <v>106</v>
      </c>
      <c r="CL232" t="s">
        <v>215</v>
      </c>
      <c r="CM232" t="s">
        <v>216</v>
      </c>
      <c r="CO232">
        <v>124312</v>
      </c>
      <c r="CQ232">
        <v>0</v>
      </c>
      <c r="CR232">
        <v>0</v>
      </c>
      <c r="CS232">
        <v>0</v>
      </c>
      <c r="CY232" t="s">
        <v>123</v>
      </c>
      <c r="CZ232" t="s">
        <v>124</v>
      </c>
      <c r="DD232" t="str" cm="1">
        <f t="array" ref="DD232:DE232">TEXT(_xlfn.SEQUENCE(1, DATEDIF(AG232, AH232, "m") + 1, AG232, 30), "YYYY-APMM")</f>
        <v>2012-AP12</v>
      </c>
      <c r="DE232" t="str">
        <v>2013-AP01</v>
      </c>
      <c r="DN232">
        <f t="shared" si="6"/>
        <v>0</v>
      </c>
      <c r="DO232">
        <f t="shared" si="7"/>
        <v>0</v>
      </c>
    </row>
    <row r="233" spans="1:119" x14ac:dyDescent="0.35">
      <c r="A233" t="s">
        <v>105</v>
      </c>
      <c r="B233">
        <v>499518</v>
      </c>
      <c r="C233">
        <v>6359</v>
      </c>
      <c r="D233">
        <v>124313</v>
      </c>
      <c r="E233">
        <v>13662</v>
      </c>
      <c r="F233">
        <v>0</v>
      </c>
      <c r="G233" t="s">
        <v>106</v>
      </c>
      <c r="H233" t="s">
        <v>106</v>
      </c>
      <c r="I233" t="s">
        <v>106</v>
      </c>
      <c r="J233" t="s">
        <v>107</v>
      </c>
      <c r="K233" t="s">
        <v>108</v>
      </c>
      <c r="L233" t="s">
        <v>109</v>
      </c>
      <c r="M233" t="s">
        <v>110</v>
      </c>
      <c r="N233" t="s">
        <v>695</v>
      </c>
      <c r="O233" t="s">
        <v>292</v>
      </c>
      <c r="Q233">
        <v>992</v>
      </c>
      <c r="R233">
        <v>992</v>
      </c>
      <c r="S233">
        <v>240</v>
      </c>
      <c r="T233">
        <v>0</v>
      </c>
      <c r="U233">
        <v>0</v>
      </c>
      <c r="V233">
        <v>0</v>
      </c>
      <c r="W233">
        <v>240</v>
      </c>
      <c r="X233">
        <v>0</v>
      </c>
      <c r="Y233">
        <v>0</v>
      </c>
      <c r="Z233">
        <v>0</v>
      </c>
      <c r="AD233" s="1">
        <v>41426.333333333336</v>
      </c>
      <c r="AE233" s="1">
        <v>41459.708333333336</v>
      </c>
      <c r="AG233" s="1">
        <v>41280.333333333336</v>
      </c>
      <c r="AH233" s="1">
        <v>41314.708333333336</v>
      </c>
      <c r="AI233" s="1">
        <v>41280.333333333336</v>
      </c>
      <c r="AJ233" s="1">
        <v>41314.708333333336</v>
      </c>
      <c r="AK233" s="1">
        <v>41280.333333333336</v>
      </c>
      <c r="AL233" s="1">
        <v>41314.708333333336</v>
      </c>
      <c r="AM233" s="1">
        <v>41426.333333333336</v>
      </c>
      <c r="AN233" s="1">
        <v>41459.708333333336</v>
      </c>
      <c r="AP233" t="s">
        <v>113</v>
      </c>
      <c r="AU233" t="s">
        <v>696</v>
      </c>
      <c r="AY233" t="s">
        <v>106</v>
      </c>
      <c r="AZ233">
        <v>0</v>
      </c>
      <c r="BA233">
        <v>0</v>
      </c>
      <c r="BD233" s="3">
        <v>41321.660416666666</v>
      </c>
      <c r="BE233" s="3">
        <v>41321.663888888892</v>
      </c>
      <c r="BF233" t="s">
        <v>115</v>
      </c>
      <c r="BG233" t="s">
        <v>115</v>
      </c>
      <c r="CH233">
        <v>540</v>
      </c>
      <c r="CI233">
        <v>28910</v>
      </c>
      <c r="CJ233" t="s">
        <v>106</v>
      </c>
      <c r="CK233" t="s">
        <v>106</v>
      </c>
      <c r="CL233" t="s">
        <v>215</v>
      </c>
      <c r="CM233" t="s">
        <v>216</v>
      </c>
      <c r="CO233">
        <v>124312</v>
      </c>
      <c r="CQ233">
        <v>0</v>
      </c>
      <c r="CR233">
        <v>0</v>
      </c>
      <c r="CS233">
        <v>0</v>
      </c>
      <c r="CY233" t="s">
        <v>123</v>
      </c>
      <c r="CZ233" t="s">
        <v>124</v>
      </c>
      <c r="DD233" t="str" cm="1">
        <f t="array" ref="DD233:DE233">TEXT(_xlfn.SEQUENCE(1, DATEDIF(AG233, AH233, "m") + 1, AG233, 30), "YYYY-APMM")</f>
        <v>2013-AP01</v>
      </c>
      <c r="DE233" t="str">
        <v>2013-AP02</v>
      </c>
      <c r="DN233">
        <f t="shared" si="6"/>
        <v>0</v>
      </c>
      <c r="DO233">
        <f t="shared" si="7"/>
        <v>0</v>
      </c>
    </row>
    <row r="234" spans="1:119" x14ac:dyDescent="0.35">
      <c r="A234" t="s">
        <v>105</v>
      </c>
      <c r="B234">
        <v>499519</v>
      </c>
      <c r="C234">
        <v>6359</v>
      </c>
      <c r="D234">
        <v>124313</v>
      </c>
      <c r="E234">
        <v>13662</v>
      </c>
      <c r="F234">
        <v>0</v>
      </c>
      <c r="G234" t="s">
        <v>106</v>
      </c>
      <c r="H234" t="s">
        <v>106</v>
      </c>
      <c r="I234" t="s">
        <v>106</v>
      </c>
      <c r="J234" t="s">
        <v>107</v>
      </c>
      <c r="K234" t="s">
        <v>108</v>
      </c>
      <c r="L234" t="s">
        <v>109</v>
      </c>
      <c r="M234" t="s">
        <v>110</v>
      </c>
      <c r="N234" t="s">
        <v>697</v>
      </c>
      <c r="O234" t="s">
        <v>295</v>
      </c>
      <c r="Q234">
        <v>1248</v>
      </c>
      <c r="R234">
        <v>1248</v>
      </c>
      <c r="S234">
        <v>240</v>
      </c>
      <c r="T234">
        <v>0</v>
      </c>
      <c r="U234">
        <v>0</v>
      </c>
      <c r="V234">
        <v>0</v>
      </c>
      <c r="W234">
        <v>240</v>
      </c>
      <c r="X234">
        <v>0</v>
      </c>
      <c r="Y234">
        <v>0</v>
      </c>
      <c r="Z234">
        <v>0</v>
      </c>
      <c r="AD234" s="1">
        <v>41469.333333333336</v>
      </c>
      <c r="AE234" s="1">
        <v>41506.708333333336</v>
      </c>
      <c r="AG234" s="1">
        <v>41286.333333333336</v>
      </c>
      <c r="AH234" s="1">
        <v>41321.708333333336</v>
      </c>
      <c r="AI234" s="1">
        <v>41286.333333333336</v>
      </c>
      <c r="AJ234" s="1">
        <v>41321.708333333336</v>
      </c>
      <c r="AK234" s="1">
        <v>41286.333333333336</v>
      </c>
      <c r="AL234" s="1">
        <v>41321.708333333336</v>
      </c>
      <c r="AM234" s="1">
        <v>41469.333333333336</v>
      </c>
      <c r="AN234" s="1">
        <v>41506.708333333336</v>
      </c>
      <c r="AP234" t="s">
        <v>113</v>
      </c>
      <c r="AU234" t="s">
        <v>698</v>
      </c>
      <c r="AY234" t="s">
        <v>106</v>
      </c>
      <c r="AZ234">
        <v>0</v>
      </c>
      <c r="BA234">
        <v>0</v>
      </c>
      <c r="BD234" s="3">
        <v>41321.660416666666</v>
      </c>
      <c r="BE234" s="3">
        <v>41321.663888888892</v>
      </c>
      <c r="BF234" t="s">
        <v>115</v>
      </c>
      <c r="BG234" t="s">
        <v>115</v>
      </c>
      <c r="CH234">
        <v>540</v>
      </c>
      <c r="CI234">
        <v>28910</v>
      </c>
      <c r="CJ234" t="s">
        <v>106</v>
      </c>
      <c r="CK234" t="s">
        <v>106</v>
      </c>
      <c r="CL234" t="s">
        <v>215</v>
      </c>
      <c r="CM234" t="s">
        <v>216</v>
      </c>
      <c r="CO234">
        <v>124312</v>
      </c>
      <c r="CQ234">
        <v>0</v>
      </c>
      <c r="CR234">
        <v>0</v>
      </c>
      <c r="CS234">
        <v>0</v>
      </c>
      <c r="CY234" t="s">
        <v>123</v>
      </c>
      <c r="CZ234" t="s">
        <v>124</v>
      </c>
      <c r="DD234" t="str" cm="1">
        <f t="array" ref="DD234:DE234">TEXT(_xlfn.SEQUENCE(1, DATEDIF(AG234, AH234, "m") + 1, AG234, 30), "YYYY-APMM")</f>
        <v>2013-AP01</v>
      </c>
      <c r="DE234" t="str">
        <v>2013-AP02</v>
      </c>
      <c r="DN234">
        <f t="shared" si="6"/>
        <v>0</v>
      </c>
      <c r="DO234">
        <f t="shared" si="7"/>
        <v>0</v>
      </c>
    </row>
    <row r="235" spans="1:119" x14ac:dyDescent="0.35">
      <c r="A235" t="s">
        <v>105</v>
      </c>
      <c r="B235">
        <v>499520</v>
      </c>
      <c r="C235">
        <v>6359</v>
      </c>
      <c r="D235">
        <v>124313</v>
      </c>
      <c r="E235">
        <v>13662</v>
      </c>
      <c r="F235">
        <v>0</v>
      </c>
      <c r="G235" t="s">
        <v>106</v>
      </c>
      <c r="H235" t="s">
        <v>106</v>
      </c>
      <c r="I235" t="s">
        <v>106</v>
      </c>
      <c r="J235" t="s">
        <v>107</v>
      </c>
      <c r="K235" t="s">
        <v>108</v>
      </c>
      <c r="L235" t="s">
        <v>109</v>
      </c>
      <c r="M235" t="s">
        <v>110</v>
      </c>
      <c r="N235" t="s">
        <v>699</v>
      </c>
      <c r="O235" t="s">
        <v>298</v>
      </c>
      <c r="Q235">
        <v>1328</v>
      </c>
      <c r="R235">
        <v>1328</v>
      </c>
      <c r="S235">
        <v>240</v>
      </c>
      <c r="T235">
        <v>0</v>
      </c>
      <c r="U235">
        <v>0</v>
      </c>
      <c r="V235">
        <v>0</v>
      </c>
      <c r="W235">
        <v>240</v>
      </c>
      <c r="X235">
        <v>0</v>
      </c>
      <c r="Y235">
        <v>0</v>
      </c>
      <c r="Z235">
        <v>0</v>
      </c>
      <c r="AD235" s="1">
        <v>41492.333333333336</v>
      </c>
      <c r="AE235" s="1">
        <v>41529.708333333336</v>
      </c>
      <c r="AG235" s="1">
        <v>41297.333333333336</v>
      </c>
      <c r="AH235" s="1">
        <v>41332.708333333336</v>
      </c>
      <c r="AI235" s="1">
        <v>41297.333333333336</v>
      </c>
      <c r="AJ235" s="1">
        <v>41332.708333333336</v>
      </c>
      <c r="AK235" s="1">
        <v>41297.333333333336</v>
      </c>
      <c r="AL235" s="1">
        <v>41332.708333333336</v>
      </c>
      <c r="AM235" s="1">
        <v>41492.333333333336</v>
      </c>
      <c r="AN235" s="1">
        <v>41529.708333333336</v>
      </c>
      <c r="AP235" t="s">
        <v>113</v>
      </c>
      <c r="AU235" t="s">
        <v>700</v>
      </c>
      <c r="AY235" t="s">
        <v>106</v>
      </c>
      <c r="AZ235">
        <v>0</v>
      </c>
      <c r="BA235">
        <v>0</v>
      </c>
      <c r="BD235" s="3">
        <v>41321.660416666666</v>
      </c>
      <c r="BE235" s="3">
        <v>41321.663888888892</v>
      </c>
      <c r="BF235" t="s">
        <v>115</v>
      </c>
      <c r="BG235" t="s">
        <v>115</v>
      </c>
      <c r="CH235">
        <v>540</v>
      </c>
      <c r="CI235">
        <v>28910</v>
      </c>
      <c r="CJ235" t="s">
        <v>106</v>
      </c>
      <c r="CK235" t="s">
        <v>106</v>
      </c>
      <c r="CL235" t="s">
        <v>215</v>
      </c>
      <c r="CM235" t="s">
        <v>216</v>
      </c>
      <c r="CO235">
        <v>124312</v>
      </c>
      <c r="CQ235">
        <v>0</v>
      </c>
      <c r="CR235">
        <v>0</v>
      </c>
      <c r="CS235">
        <v>0</v>
      </c>
      <c r="CY235" t="s">
        <v>123</v>
      </c>
      <c r="CZ235" t="s">
        <v>124</v>
      </c>
      <c r="DD235" t="str" cm="1">
        <f t="array" ref="DD235:DE235">TEXT(_xlfn.SEQUENCE(1, DATEDIF(AG235, AH235, "m") + 1, AG235, 30), "YYYY-APMM")</f>
        <v>2013-AP01</v>
      </c>
      <c r="DE235" t="str">
        <v>2013-AP02</v>
      </c>
      <c r="DN235">
        <f t="shared" si="6"/>
        <v>0</v>
      </c>
      <c r="DO235">
        <f t="shared" si="7"/>
        <v>0</v>
      </c>
    </row>
    <row r="236" spans="1:119" x14ac:dyDescent="0.35">
      <c r="A236" t="s">
        <v>105</v>
      </c>
      <c r="B236">
        <v>499521</v>
      </c>
      <c r="C236">
        <v>6359</v>
      </c>
      <c r="D236">
        <v>124313</v>
      </c>
      <c r="E236">
        <v>13662</v>
      </c>
      <c r="F236">
        <v>0</v>
      </c>
      <c r="G236" t="s">
        <v>106</v>
      </c>
      <c r="H236" t="s">
        <v>106</v>
      </c>
      <c r="I236" t="s">
        <v>106</v>
      </c>
      <c r="J236" t="s">
        <v>107</v>
      </c>
      <c r="K236" t="s">
        <v>108</v>
      </c>
      <c r="L236" t="s">
        <v>109</v>
      </c>
      <c r="M236" t="s">
        <v>110</v>
      </c>
      <c r="N236" t="s">
        <v>701</v>
      </c>
      <c r="O236" t="s">
        <v>578</v>
      </c>
      <c r="Q236">
        <v>1336</v>
      </c>
      <c r="R236">
        <v>1336</v>
      </c>
      <c r="S236">
        <v>240</v>
      </c>
      <c r="T236">
        <v>0</v>
      </c>
      <c r="U236">
        <v>0</v>
      </c>
      <c r="V236">
        <v>0</v>
      </c>
      <c r="W236">
        <v>240</v>
      </c>
      <c r="X236">
        <v>0</v>
      </c>
      <c r="Y236">
        <v>0</v>
      </c>
      <c r="Z236">
        <v>0</v>
      </c>
      <c r="AD236" s="1">
        <v>41514.333333333336</v>
      </c>
      <c r="AE236" s="1">
        <v>41548.708333333336</v>
      </c>
      <c r="AG236" s="1">
        <v>41315.333333333336</v>
      </c>
      <c r="AH236" s="1">
        <v>41350.708333333336</v>
      </c>
      <c r="AI236" s="1">
        <v>41315.333333333336</v>
      </c>
      <c r="AJ236" s="1">
        <v>41350.708333333336</v>
      </c>
      <c r="AK236" s="1">
        <v>41315.333333333336</v>
      </c>
      <c r="AL236" s="1">
        <v>41350.708333333336</v>
      </c>
      <c r="AM236" s="1">
        <v>41514.333333333336</v>
      </c>
      <c r="AN236" s="1">
        <v>41548.708333333336</v>
      </c>
      <c r="AP236" t="s">
        <v>113</v>
      </c>
      <c r="AU236" t="s">
        <v>702</v>
      </c>
      <c r="AY236" t="s">
        <v>106</v>
      </c>
      <c r="AZ236">
        <v>0</v>
      </c>
      <c r="BA236">
        <v>0</v>
      </c>
      <c r="BD236" s="3">
        <v>41321.660416666666</v>
      </c>
      <c r="BE236" s="3">
        <v>41321.663888888892</v>
      </c>
      <c r="BF236" t="s">
        <v>115</v>
      </c>
      <c r="BG236" t="s">
        <v>115</v>
      </c>
      <c r="CH236">
        <v>540</v>
      </c>
      <c r="CI236">
        <v>28910</v>
      </c>
      <c r="CJ236" t="s">
        <v>106</v>
      </c>
      <c r="CK236" t="s">
        <v>106</v>
      </c>
      <c r="CL236" t="s">
        <v>215</v>
      </c>
      <c r="CM236" t="s">
        <v>216</v>
      </c>
      <c r="CO236">
        <v>124312</v>
      </c>
      <c r="CQ236">
        <v>0</v>
      </c>
      <c r="CR236">
        <v>0</v>
      </c>
      <c r="CS236">
        <v>0</v>
      </c>
      <c r="CY236" t="s">
        <v>123</v>
      </c>
      <c r="CZ236" t="s">
        <v>124</v>
      </c>
      <c r="DD236" t="str" cm="1">
        <f t="array" ref="DD236:DE236">TEXT(_xlfn.SEQUENCE(1, DATEDIF(AG236, AH236, "m") + 1, AG236, 30), "YYYY-APMM")</f>
        <v>2013-AP02</v>
      </c>
      <c r="DE236" t="str">
        <v>2013-AP03</v>
      </c>
      <c r="DN236">
        <f t="shared" si="6"/>
        <v>0</v>
      </c>
      <c r="DO236">
        <f t="shared" si="7"/>
        <v>0</v>
      </c>
    </row>
    <row r="237" spans="1:119" x14ac:dyDescent="0.35">
      <c r="A237" t="s">
        <v>105</v>
      </c>
      <c r="B237">
        <v>499522</v>
      </c>
      <c r="C237">
        <v>6359</v>
      </c>
      <c r="D237">
        <v>124314</v>
      </c>
      <c r="E237">
        <v>13662</v>
      </c>
      <c r="F237">
        <v>0</v>
      </c>
      <c r="G237" t="s">
        <v>106</v>
      </c>
      <c r="H237" t="s">
        <v>106</v>
      </c>
      <c r="I237" t="s">
        <v>106</v>
      </c>
      <c r="J237" t="s">
        <v>107</v>
      </c>
      <c r="K237" t="s">
        <v>108</v>
      </c>
      <c r="L237" t="s">
        <v>109</v>
      </c>
      <c r="M237" t="s">
        <v>110</v>
      </c>
      <c r="N237" t="s">
        <v>703</v>
      </c>
      <c r="O237" t="s">
        <v>301</v>
      </c>
      <c r="Q237">
        <v>336</v>
      </c>
      <c r="R237">
        <v>0</v>
      </c>
      <c r="S237">
        <v>120</v>
      </c>
      <c r="T237">
        <v>0</v>
      </c>
      <c r="U237">
        <v>30</v>
      </c>
      <c r="V237">
        <v>30</v>
      </c>
      <c r="W237">
        <v>120</v>
      </c>
      <c r="X237">
        <v>0</v>
      </c>
      <c r="Y237">
        <v>0</v>
      </c>
      <c r="Z237">
        <v>0</v>
      </c>
      <c r="AD237" s="1">
        <v>41305.333333333336</v>
      </c>
      <c r="AE237" s="1">
        <v>41323.708333333336</v>
      </c>
      <c r="AG237" s="1">
        <v>41255.333333333336</v>
      </c>
      <c r="AH237" s="1">
        <v>41273.708333333336</v>
      </c>
      <c r="AI237" s="1">
        <v>41255.333333333336</v>
      </c>
      <c r="AJ237" s="1">
        <v>41273.708333333336</v>
      </c>
      <c r="AK237" s="1">
        <v>41255.333333333336</v>
      </c>
      <c r="AL237" s="1">
        <v>41273.708333333336</v>
      </c>
      <c r="AM237" s="1">
        <v>41305.333333333336</v>
      </c>
      <c r="AN237" s="1">
        <v>41323.708333333336</v>
      </c>
      <c r="AP237" t="s">
        <v>113</v>
      </c>
      <c r="AU237" t="s">
        <v>704</v>
      </c>
      <c r="AY237" t="s">
        <v>106</v>
      </c>
      <c r="AZ237">
        <v>0</v>
      </c>
      <c r="BA237">
        <v>0</v>
      </c>
      <c r="BD237" s="3">
        <v>41321.660416666666</v>
      </c>
      <c r="BE237" s="3">
        <v>41321.663888888892</v>
      </c>
      <c r="BF237" t="s">
        <v>115</v>
      </c>
      <c r="BG237" t="s">
        <v>115</v>
      </c>
      <c r="CH237">
        <v>540</v>
      </c>
      <c r="CI237">
        <v>28900</v>
      </c>
      <c r="CJ237" t="s">
        <v>106</v>
      </c>
      <c r="CK237" t="s">
        <v>106</v>
      </c>
      <c r="CL237" t="s">
        <v>241</v>
      </c>
      <c r="CM237" t="s">
        <v>242</v>
      </c>
      <c r="CO237">
        <v>124312</v>
      </c>
      <c r="CQ237">
        <v>0</v>
      </c>
      <c r="CR237">
        <v>0</v>
      </c>
      <c r="CS237">
        <v>0</v>
      </c>
      <c r="CY237" t="s">
        <v>123</v>
      </c>
      <c r="CZ237" t="s">
        <v>124</v>
      </c>
      <c r="DD237" t="str" cm="1">
        <f t="array" ref="DD237">TEXT(_xlfn.SEQUENCE(1, DATEDIF(AG237, AH237, "m") + 1, AG237, 30), "YYYY-APMM")</f>
        <v>2012-AP12</v>
      </c>
      <c r="DN237">
        <f t="shared" si="6"/>
        <v>30</v>
      </c>
      <c r="DO237">
        <f t="shared" si="7"/>
        <v>0</v>
      </c>
    </row>
    <row r="238" spans="1:119" x14ac:dyDescent="0.35">
      <c r="A238" t="s">
        <v>105</v>
      </c>
      <c r="B238">
        <v>499523</v>
      </c>
      <c r="C238">
        <v>6359</v>
      </c>
      <c r="D238">
        <v>124314</v>
      </c>
      <c r="E238">
        <v>13662</v>
      </c>
      <c r="F238">
        <v>0</v>
      </c>
      <c r="G238" t="s">
        <v>106</v>
      </c>
      <c r="H238" t="s">
        <v>106</v>
      </c>
      <c r="I238" t="s">
        <v>106</v>
      </c>
      <c r="J238" t="s">
        <v>107</v>
      </c>
      <c r="K238" t="s">
        <v>108</v>
      </c>
      <c r="L238" t="s">
        <v>109</v>
      </c>
      <c r="M238" t="s">
        <v>110</v>
      </c>
      <c r="N238" t="s">
        <v>705</v>
      </c>
      <c r="O238" t="s">
        <v>304</v>
      </c>
      <c r="Q238">
        <v>336</v>
      </c>
      <c r="R238">
        <v>0</v>
      </c>
      <c r="S238">
        <v>120</v>
      </c>
      <c r="T238">
        <v>0</v>
      </c>
      <c r="U238">
        <v>30</v>
      </c>
      <c r="V238">
        <v>30</v>
      </c>
      <c r="W238">
        <v>120</v>
      </c>
      <c r="X238">
        <v>0</v>
      </c>
      <c r="Y238">
        <v>0</v>
      </c>
      <c r="Z238">
        <v>0</v>
      </c>
      <c r="AD238" s="1">
        <v>41311.333333333336</v>
      </c>
      <c r="AE238" s="1">
        <v>41329.708333333336</v>
      </c>
      <c r="AG238" s="1">
        <v>41262.333333333336</v>
      </c>
      <c r="AH238" s="1">
        <v>41279.708333333336</v>
      </c>
      <c r="AI238" s="1">
        <v>41262.333333333336</v>
      </c>
      <c r="AJ238" s="1">
        <v>41279.708333333336</v>
      </c>
      <c r="AK238" s="1">
        <v>41262.333333333336</v>
      </c>
      <c r="AL238" s="1">
        <v>41279.708333333336</v>
      </c>
      <c r="AM238" s="1">
        <v>41311.333333333336</v>
      </c>
      <c r="AN238" s="1">
        <v>41329.708333333336</v>
      </c>
      <c r="AP238" t="s">
        <v>113</v>
      </c>
      <c r="AU238" t="s">
        <v>706</v>
      </c>
      <c r="AY238" t="s">
        <v>106</v>
      </c>
      <c r="AZ238">
        <v>0</v>
      </c>
      <c r="BA238">
        <v>0</v>
      </c>
      <c r="BD238" s="3">
        <v>41321.660416666666</v>
      </c>
      <c r="BE238" s="3">
        <v>41321.663888888892</v>
      </c>
      <c r="BF238" t="s">
        <v>115</v>
      </c>
      <c r="BG238" t="s">
        <v>115</v>
      </c>
      <c r="CH238">
        <v>540</v>
      </c>
      <c r="CI238">
        <v>28900</v>
      </c>
      <c r="CJ238" t="s">
        <v>106</v>
      </c>
      <c r="CK238" t="s">
        <v>106</v>
      </c>
      <c r="CL238" t="s">
        <v>241</v>
      </c>
      <c r="CM238" t="s">
        <v>242</v>
      </c>
      <c r="CO238">
        <v>124312</v>
      </c>
      <c r="CQ238">
        <v>0</v>
      </c>
      <c r="CR238">
        <v>0</v>
      </c>
      <c r="CS238">
        <v>0</v>
      </c>
      <c r="CY238" t="s">
        <v>123</v>
      </c>
      <c r="CZ238" t="s">
        <v>124</v>
      </c>
      <c r="DD238" t="str" cm="1">
        <f t="array" ref="DD238">TEXT(_xlfn.SEQUENCE(1, DATEDIF(AG238, AH238, "m") + 1, AG238, 30), "YYYY-APMM")</f>
        <v>2012-AP12</v>
      </c>
      <c r="DN238">
        <f t="shared" si="6"/>
        <v>30</v>
      </c>
      <c r="DO238">
        <f t="shared" si="7"/>
        <v>0</v>
      </c>
    </row>
    <row r="239" spans="1:119" x14ac:dyDescent="0.35">
      <c r="A239" t="s">
        <v>105</v>
      </c>
      <c r="B239">
        <v>499524</v>
      </c>
      <c r="C239">
        <v>6359</v>
      </c>
      <c r="D239">
        <v>124314</v>
      </c>
      <c r="E239">
        <v>13662</v>
      </c>
      <c r="F239">
        <v>0</v>
      </c>
      <c r="G239" t="s">
        <v>106</v>
      </c>
      <c r="H239" t="s">
        <v>106</v>
      </c>
      <c r="I239" t="s">
        <v>106</v>
      </c>
      <c r="J239" t="s">
        <v>107</v>
      </c>
      <c r="K239" t="s">
        <v>108</v>
      </c>
      <c r="L239" t="s">
        <v>109</v>
      </c>
      <c r="M239" t="s">
        <v>110</v>
      </c>
      <c r="N239" t="s">
        <v>707</v>
      </c>
      <c r="O239" t="s">
        <v>307</v>
      </c>
      <c r="Q239">
        <v>336</v>
      </c>
      <c r="R239">
        <v>0</v>
      </c>
      <c r="S239">
        <v>120</v>
      </c>
      <c r="T239">
        <v>0</v>
      </c>
      <c r="U239">
        <v>30</v>
      </c>
      <c r="V239">
        <v>30</v>
      </c>
      <c r="W239">
        <v>120</v>
      </c>
      <c r="X239">
        <v>0</v>
      </c>
      <c r="Y239">
        <v>0</v>
      </c>
      <c r="Z239">
        <v>0</v>
      </c>
      <c r="AD239" s="1">
        <v>41318.333333333336</v>
      </c>
      <c r="AE239" s="1">
        <v>41335.708333333336</v>
      </c>
      <c r="AG239" s="1">
        <v>41268.333333333336</v>
      </c>
      <c r="AH239" s="1">
        <v>41284.708333333336</v>
      </c>
      <c r="AI239" s="1">
        <v>41268.333333333336</v>
      </c>
      <c r="AJ239" s="1">
        <v>41284.708333333336</v>
      </c>
      <c r="AK239" s="1">
        <v>41268.333333333336</v>
      </c>
      <c r="AL239" s="1">
        <v>41284.708333333336</v>
      </c>
      <c r="AM239" s="1">
        <v>41318.333333333336</v>
      </c>
      <c r="AN239" s="1">
        <v>41335.708333333336</v>
      </c>
      <c r="AP239" t="s">
        <v>113</v>
      </c>
      <c r="AU239" t="s">
        <v>708</v>
      </c>
      <c r="AY239" t="s">
        <v>106</v>
      </c>
      <c r="AZ239">
        <v>0</v>
      </c>
      <c r="BA239">
        <v>0</v>
      </c>
      <c r="BD239" s="3">
        <v>41321.660416666666</v>
      </c>
      <c r="BE239" s="3">
        <v>41321.663888888892</v>
      </c>
      <c r="BF239" t="s">
        <v>115</v>
      </c>
      <c r="BG239" t="s">
        <v>115</v>
      </c>
      <c r="CH239">
        <v>540</v>
      </c>
      <c r="CI239">
        <v>28900</v>
      </c>
      <c r="CJ239" t="s">
        <v>106</v>
      </c>
      <c r="CK239" t="s">
        <v>106</v>
      </c>
      <c r="CL239" t="s">
        <v>241</v>
      </c>
      <c r="CM239" t="s">
        <v>242</v>
      </c>
      <c r="CO239">
        <v>124312</v>
      </c>
      <c r="CQ239">
        <v>0</v>
      </c>
      <c r="CR239">
        <v>0</v>
      </c>
      <c r="CS239">
        <v>0</v>
      </c>
      <c r="CY239" t="s">
        <v>123</v>
      </c>
      <c r="CZ239" t="s">
        <v>124</v>
      </c>
      <c r="DD239" t="str" cm="1">
        <f t="array" ref="DD239">TEXT(_xlfn.SEQUENCE(1, DATEDIF(AG239, AH239, "m") + 1, AG239, 30), "YYYY-APMM")</f>
        <v>2012-AP12</v>
      </c>
      <c r="DN239">
        <f t="shared" si="6"/>
        <v>30</v>
      </c>
      <c r="DO239">
        <f t="shared" si="7"/>
        <v>0</v>
      </c>
    </row>
    <row r="240" spans="1:119" x14ac:dyDescent="0.35">
      <c r="A240" t="s">
        <v>105</v>
      </c>
      <c r="B240">
        <v>499525</v>
      </c>
      <c r="C240">
        <v>6359</v>
      </c>
      <c r="D240">
        <v>124314</v>
      </c>
      <c r="E240">
        <v>13662</v>
      </c>
      <c r="F240">
        <v>0</v>
      </c>
      <c r="G240" t="s">
        <v>106</v>
      </c>
      <c r="H240" t="s">
        <v>106</v>
      </c>
      <c r="I240" t="s">
        <v>106</v>
      </c>
      <c r="J240" t="s">
        <v>107</v>
      </c>
      <c r="K240" t="s">
        <v>108</v>
      </c>
      <c r="L240" t="s">
        <v>109</v>
      </c>
      <c r="M240" t="s">
        <v>110</v>
      </c>
      <c r="N240" t="s">
        <v>709</v>
      </c>
      <c r="O240" t="s">
        <v>310</v>
      </c>
      <c r="Q240">
        <v>336</v>
      </c>
      <c r="R240">
        <v>0</v>
      </c>
      <c r="S240">
        <v>120</v>
      </c>
      <c r="T240">
        <v>0</v>
      </c>
      <c r="U240">
        <v>30</v>
      </c>
      <c r="V240">
        <v>30</v>
      </c>
      <c r="W240">
        <v>120</v>
      </c>
      <c r="X240">
        <v>0</v>
      </c>
      <c r="Y240">
        <v>0</v>
      </c>
      <c r="Z240">
        <v>0</v>
      </c>
      <c r="AD240" s="1">
        <v>41330.333333333336</v>
      </c>
      <c r="AE240" s="1">
        <v>41346.708333333336</v>
      </c>
      <c r="AG240" s="1">
        <v>41280.333333333336</v>
      </c>
      <c r="AH240" s="1">
        <v>41296.708333333336</v>
      </c>
      <c r="AI240" s="1">
        <v>41280.333333333336</v>
      </c>
      <c r="AJ240" s="1">
        <v>41296.708333333336</v>
      </c>
      <c r="AK240" s="1">
        <v>41280.333333333336</v>
      </c>
      <c r="AL240" s="1">
        <v>41296.708333333336</v>
      </c>
      <c r="AM240" s="1">
        <v>41330.333333333336</v>
      </c>
      <c r="AN240" s="1">
        <v>41346.708333333336</v>
      </c>
      <c r="AP240" t="s">
        <v>113</v>
      </c>
      <c r="AU240" t="s">
        <v>710</v>
      </c>
      <c r="AY240" t="s">
        <v>106</v>
      </c>
      <c r="AZ240">
        <v>0</v>
      </c>
      <c r="BA240">
        <v>0</v>
      </c>
      <c r="BD240" s="3">
        <v>41321.660416666666</v>
      </c>
      <c r="BE240" s="3">
        <v>41321.663888888892</v>
      </c>
      <c r="BF240" t="s">
        <v>115</v>
      </c>
      <c r="BG240" t="s">
        <v>115</v>
      </c>
      <c r="CH240">
        <v>540</v>
      </c>
      <c r="CI240">
        <v>28900</v>
      </c>
      <c r="CJ240" t="s">
        <v>106</v>
      </c>
      <c r="CK240" t="s">
        <v>106</v>
      </c>
      <c r="CL240" t="s">
        <v>241</v>
      </c>
      <c r="CM240" t="s">
        <v>242</v>
      </c>
      <c r="CO240">
        <v>124312</v>
      </c>
      <c r="CQ240">
        <v>0</v>
      </c>
      <c r="CR240">
        <v>0</v>
      </c>
      <c r="CS240">
        <v>0</v>
      </c>
      <c r="CY240" t="s">
        <v>123</v>
      </c>
      <c r="CZ240" t="s">
        <v>124</v>
      </c>
      <c r="DD240" t="str" cm="1">
        <f t="array" ref="DD240">TEXT(_xlfn.SEQUENCE(1, DATEDIF(AG240, AH240, "m") + 1, AG240, 30), "YYYY-APMM")</f>
        <v>2013-AP01</v>
      </c>
      <c r="DN240">
        <f t="shared" si="6"/>
        <v>30</v>
      </c>
      <c r="DO240">
        <f t="shared" si="7"/>
        <v>0</v>
      </c>
    </row>
    <row r="241" spans="1:119" x14ac:dyDescent="0.35">
      <c r="A241" t="s">
        <v>105</v>
      </c>
      <c r="B241">
        <v>499526</v>
      </c>
      <c r="C241">
        <v>6359</v>
      </c>
      <c r="D241">
        <v>124314</v>
      </c>
      <c r="E241">
        <v>13662</v>
      </c>
      <c r="F241">
        <v>0</v>
      </c>
      <c r="G241" t="s">
        <v>106</v>
      </c>
      <c r="H241" t="s">
        <v>106</v>
      </c>
      <c r="I241" t="s">
        <v>106</v>
      </c>
      <c r="J241" t="s">
        <v>107</v>
      </c>
      <c r="K241" t="s">
        <v>108</v>
      </c>
      <c r="L241" t="s">
        <v>109</v>
      </c>
      <c r="M241" t="s">
        <v>110</v>
      </c>
      <c r="N241" t="s">
        <v>711</v>
      </c>
      <c r="O241" t="s">
        <v>593</v>
      </c>
      <c r="Q241">
        <v>336</v>
      </c>
      <c r="R241">
        <v>0</v>
      </c>
      <c r="S241">
        <v>120</v>
      </c>
      <c r="T241">
        <v>0</v>
      </c>
      <c r="U241">
        <v>30</v>
      </c>
      <c r="V241">
        <v>30</v>
      </c>
      <c r="W241">
        <v>120</v>
      </c>
      <c r="X241">
        <v>0</v>
      </c>
      <c r="Y241">
        <v>0</v>
      </c>
      <c r="Z241">
        <v>0</v>
      </c>
      <c r="AD241" s="1">
        <v>41347.333333333336</v>
      </c>
      <c r="AE241" s="1">
        <v>41364.708333333336</v>
      </c>
      <c r="AG241" s="1">
        <v>41297.333333333336</v>
      </c>
      <c r="AH241" s="1">
        <v>41314.708333333336</v>
      </c>
      <c r="AI241" s="1">
        <v>41297.333333333336</v>
      </c>
      <c r="AJ241" s="1">
        <v>41314.708333333336</v>
      </c>
      <c r="AK241" s="1">
        <v>41297.333333333336</v>
      </c>
      <c r="AL241" s="1">
        <v>41314.708333333336</v>
      </c>
      <c r="AM241" s="1">
        <v>41347.333333333336</v>
      </c>
      <c r="AN241" s="1">
        <v>41364.708333333336</v>
      </c>
      <c r="AP241" t="s">
        <v>113</v>
      </c>
      <c r="AU241" t="s">
        <v>712</v>
      </c>
      <c r="AY241" t="s">
        <v>106</v>
      </c>
      <c r="AZ241">
        <v>0</v>
      </c>
      <c r="BA241">
        <v>0</v>
      </c>
      <c r="BD241" s="3">
        <v>41321.660416666666</v>
      </c>
      <c r="BE241" s="3">
        <v>41321.663888888892</v>
      </c>
      <c r="BF241" t="s">
        <v>115</v>
      </c>
      <c r="BG241" t="s">
        <v>115</v>
      </c>
      <c r="CH241">
        <v>540</v>
      </c>
      <c r="CI241">
        <v>28900</v>
      </c>
      <c r="CJ241" t="s">
        <v>106</v>
      </c>
      <c r="CK241" t="s">
        <v>106</v>
      </c>
      <c r="CL241" t="s">
        <v>241</v>
      </c>
      <c r="CM241" t="s">
        <v>242</v>
      </c>
      <c r="CO241">
        <v>124312</v>
      </c>
      <c r="CQ241">
        <v>0</v>
      </c>
      <c r="CR241">
        <v>0</v>
      </c>
      <c r="CS241">
        <v>0</v>
      </c>
      <c r="CY241" t="s">
        <v>123</v>
      </c>
      <c r="CZ241" t="s">
        <v>124</v>
      </c>
      <c r="DD241" t="str" cm="1">
        <f t="array" ref="DD241">TEXT(_xlfn.SEQUENCE(1, DATEDIF(AG241, AH241, "m") + 1, AG241, 30), "YYYY-APMM")</f>
        <v>2013-AP01</v>
      </c>
      <c r="DN241">
        <f t="shared" si="6"/>
        <v>30</v>
      </c>
      <c r="DO241">
        <f t="shared" si="7"/>
        <v>0</v>
      </c>
    </row>
    <row r="242" spans="1:119" x14ac:dyDescent="0.35">
      <c r="A242" t="s">
        <v>105</v>
      </c>
      <c r="B242">
        <v>499527</v>
      </c>
      <c r="C242">
        <v>6359</v>
      </c>
      <c r="D242">
        <v>124316</v>
      </c>
      <c r="E242">
        <v>13662</v>
      </c>
      <c r="F242">
        <v>0</v>
      </c>
      <c r="G242" t="s">
        <v>106</v>
      </c>
      <c r="H242" t="s">
        <v>106</v>
      </c>
      <c r="I242" t="s">
        <v>106</v>
      </c>
      <c r="J242" t="s">
        <v>107</v>
      </c>
      <c r="K242" t="s">
        <v>108</v>
      </c>
      <c r="L242" t="s">
        <v>109</v>
      </c>
      <c r="M242" t="s">
        <v>110</v>
      </c>
      <c r="N242" t="s">
        <v>713</v>
      </c>
      <c r="O242" t="s">
        <v>221</v>
      </c>
      <c r="Q242">
        <v>656</v>
      </c>
      <c r="R242">
        <v>0</v>
      </c>
      <c r="S242">
        <v>240</v>
      </c>
      <c r="T242">
        <v>0</v>
      </c>
      <c r="U242">
        <v>0</v>
      </c>
      <c r="V242">
        <v>0</v>
      </c>
      <c r="W242">
        <v>240</v>
      </c>
      <c r="X242">
        <v>0</v>
      </c>
      <c r="Y242">
        <v>0</v>
      </c>
      <c r="Z242">
        <v>0</v>
      </c>
      <c r="AD242" s="1">
        <v>41429.333333333336</v>
      </c>
      <c r="AE242" s="1">
        <v>41463.708333333336</v>
      </c>
      <c r="AG242" s="1">
        <v>41333.333333333336</v>
      </c>
      <c r="AH242" s="1">
        <v>41367.708333333336</v>
      </c>
      <c r="AI242" s="1">
        <v>41333.333333333336</v>
      </c>
      <c r="AJ242" s="1">
        <v>41367.708333333336</v>
      </c>
      <c r="AK242" s="1">
        <v>41333.333333333336</v>
      </c>
      <c r="AL242" s="1">
        <v>41367.708333333336</v>
      </c>
      <c r="AM242" s="1">
        <v>41429.333333333336</v>
      </c>
      <c r="AN242" s="1">
        <v>41463.708333333336</v>
      </c>
      <c r="AP242" t="s">
        <v>113</v>
      </c>
      <c r="AU242" t="s">
        <v>714</v>
      </c>
      <c r="AY242" t="s">
        <v>106</v>
      </c>
      <c r="AZ242">
        <v>0</v>
      </c>
      <c r="BA242">
        <v>0</v>
      </c>
      <c r="BD242" s="3">
        <v>41321.660416666666</v>
      </c>
      <c r="BE242" s="3">
        <v>41321.663888888892</v>
      </c>
      <c r="BF242" t="s">
        <v>115</v>
      </c>
      <c r="BG242" t="s">
        <v>115</v>
      </c>
      <c r="CH242">
        <v>540</v>
      </c>
      <c r="CI242">
        <v>28940</v>
      </c>
      <c r="CJ242" t="s">
        <v>106</v>
      </c>
      <c r="CK242" t="s">
        <v>106</v>
      </c>
      <c r="CL242" t="s">
        <v>215</v>
      </c>
      <c r="CM242" t="s">
        <v>216</v>
      </c>
      <c r="CO242">
        <v>124315</v>
      </c>
      <c r="CQ242">
        <v>0</v>
      </c>
      <c r="CR242">
        <v>0</v>
      </c>
      <c r="CS242">
        <v>0</v>
      </c>
      <c r="CY242" t="s">
        <v>123</v>
      </c>
      <c r="CZ242" t="s">
        <v>124</v>
      </c>
      <c r="DD242" t="str" cm="1">
        <f t="array" ref="DD242:DE242">TEXT(_xlfn.SEQUENCE(1, DATEDIF(AG242, AH242, "m") + 1, AG242, 30), "YYYY-APMM")</f>
        <v>2013-AP02</v>
      </c>
      <c r="DE242" t="str">
        <v>2013-AP03</v>
      </c>
      <c r="DN242">
        <f t="shared" si="6"/>
        <v>0</v>
      </c>
      <c r="DO242">
        <f t="shared" si="7"/>
        <v>0</v>
      </c>
    </row>
    <row r="243" spans="1:119" x14ac:dyDescent="0.35">
      <c r="A243" t="s">
        <v>105</v>
      </c>
      <c r="B243">
        <v>499528</v>
      </c>
      <c r="C243">
        <v>6359</v>
      </c>
      <c r="D243">
        <v>124316</v>
      </c>
      <c r="E243">
        <v>13662</v>
      </c>
      <c r="F243">
        <v>0</v>
      </c>
      <c r="G243" t="s">
        <v>106</v>
      </c>
      <c r="H243" t="s">
        <v>106</v>
      </c>
      <c r="I243" t="s">
        <v>106</v>
      </c>
      <c r="J243" t="s">
        <v>107</v>
      </c>
      <c r="K243" t="s">
        <v>108</v>
      </c>
      <c r="L243" t="s">
        <v>109</v>
      </c>
      <c r="M243" t="s">
        <v>110</v>
      </c>
      <c r="N243" t="s">
        <v>715</v>
      </c>
      <c r="O243" t="s">
        <v>532</v>
      </c>
      <c r="Q243">
        <v>448</v>
      </c>
      <c r="R243">
        <v>0</v>
      </c>
      <c r="S243">
        <v>240</v>
      </c>
      <c r="T243">
        <v>0</v>
      </c>
      <c r="U243">
        <v>0</v>
      </c>
      <c r="V243">
        <v>0</v>
      </c>
      <c r="W243">
        <v>240</v>
      </c>
      <c r="X243">
        <v>0</v>
      </c>
      <c r="Y243">
        <v>0</v>
      </c>
      <c r="Z243">
        <v>0</v>
      </c>
      <c r="AD243" s="1">
        <v>41407.333333333336</v>
      </c>
      <c r="AE243" s="1">
        <v>41441.708333333336</v>
      </c>
      <c r="AG243" s="1">
        <v>41342.333333333336</v>
      </c>
      <c r="AH243" s="1">
        <v>41375.708333333336</v>
      </c>
      <c r="AI243" s="1">
        <v>41342.333333333336</v>
      </c>
      <c r="AJ243" s="1">
        <v>41375.708333333336</v>
      </c>
      <c r="AK243" s="1">
        <v>41342.333333333336</v>
      </c>
      <c r="AL243" s="1">
        <v>41375.708333333336</v>
      </c>
      <c r="AM243" s="1">
        <v>41407.333333333336</v>
      </c>
      <c r="AN243" s="1">
        <v>41441.708333333336</v>
      </c>
      <c r="AP243" t="s">
        <v>113</v>
      </c>
      <c r="AU243" t="s">
        <v>716</v>
      </c>
      <c r="AY243" t="s">
        <v>106</v>
      </c>
      <c r="AZ243">
        <v>0</v>
      </c>
      <c r="BA243">
        <v>0</v>
      </c>
      <c r="BD243" s="3">
        <v>41321.660416666666</v>
      </c>
      <c r="BE243" s="3">
        <v>41321.663888888892</v>
      </c>
      <c r="BF243" t="s">
        <v>115</v>
      </c>
      <c r="BG243" t="s">
        <v>115</v>
      </c>
      <c r="CH243">
        <v>540</v>
      </c>
      <c r="CI243">
        <v>28940</v>
      </c>
      <c r="CJ243" t="s">
        <v>106</v>
      </c>
      <c r="CK243" t="s">
        <v>106</v>
      </c>
      <c r="CL243" t="s">
        <v>215</v>
      </c>
      <c r="CM243" t="s">
        <v>216</v>
      </c>
      <c r="CO243">
        <v>124315</v>
      </c>
      <c r="CQ243">
        <v>0</v>
      </c>
      <c r="CR243">
        <v>0</v>
      </c>
      <c r="CS243">
        <v>0</v>
      </c>
      <c r="CY243" t="s">
        <v>123</v>
      </c>
      <c r="CZ243" t="s">
        <v>124</v>
      </c>
      <c r="DD243" t="str" cm="1">
        <f t="array" ref="DD243:DE243">TEXT(_xlfn.SEQUENCE(1, DATEDIF(AG243, AH243, "m") + 1, AG243, 30), "YYYY-APMM")</f>
        <v>2013-AP03</v>
      </c>
      <c r="DE243" t="str">
        <v>2013-AP04</v>
      </c>
      <c r="DN243">
        <f t="shared" si="6"/>
        <v>0</v>
      </c>
      <c r="DO243">
        <f t="shared" si="7"/>
        <v>0</v>
      </c>
    </row>
    <row r="244" spans="1:119" x14ac:dyDescent="0.35">
      <c r="A244" t="s">
        <v>105</v>
      </c>
      <c r="B244">
        <v>499529</v>
      </c>
      <c r="C244">
        <v>6359</v>
      </c>
      <c r="D244">
        <v>124316</v>
      </c>
      <c r="E244">
        <v>13662</v>
      </c>
      <c r="F244">
        <v>0</v>
      </c>
      <c r="G244" t="s">
        <v>106</v>
      </c>
      <c r="H244" t="s">
        <v>106</v>
      </c>
      <c r="I244" t="s">
        <v>106</v>
      </c>
      <c r="J244" t="s">
        <v>107</v>
      </c>
      <c r="K244" t="s">
        <v>108</v>
      </c>
      <c r="L244" t="s">
        <v>109</v>
      </c>
      <c r="M244" t="s">
        <v>110</v>
      </c>
      <c r="N244" t="s">
        <v>717</v>
      </c>
      <c r="O244" t="s">
        <v>224</v>
      </c>
      <c r="Q244">
        <v>392</v>
      </c>
      <c r="R244">
        <v>0</v>
      </c>
      <c r="S244">
        <v>240</v>
      </c>
      <c r="T244">
        <v>0</v>
      </c>
      <c r="U244">
        <v>0</v>
      </c>
      <c r="V244">
        <v>0</v>
      </c>
      <c r="W244">
        <v>240</v>
      </c>
      <c r="X244">
        <v>0</v>
      </c>
      <c r="Y244">
        <v>0</v>
      </c>
      <c r="Z244">
        <v>0</v>
      </c>
      <c r="AD244" s="1">
        <v>41407.333333333336</v>
      </c>
      <c r="AE244" s="1">
        <v>41441.708333333336</v>
      </c>
      <c r="AG244" s="1">
        <v>41350.333333333336</v>
      </c>
      <c r="AH244" s="1">
        <v>41384.708333333336</v>
      </c>
      <c r="AI244" s="1">
        <v>41350.333333333336</v>
      </c>
      <c r="AJ244" s="1">
        <v>41384.708333333336</v>
      </c>
      <c r="AK244" s="1">
        <v>41350.333333333336</v>
      </c>
      <c r="AL244" s="1">
        <v>41384.708333333336</v>
      </c>
      <c r="AM244" s="1">
        <v>41407.333333333336</v>
      </c>
      <c r="AN244" s="1">
        <v>41441.708333333336</v>
      </c>
      <c r="AP244" t="s">
        <v>113</v>
      </c>
      <c r="AU244" t="s">
        <v>718</v>
      </c>
      <c r="AY244" t="s">
        <v>106</v>
      </c>
      <c r="AZ244">
        <v>0</v>
      </c>
      <c r="BA244">
        <v>0</v>
      </c>
      <c r="BD244" s="3">
        <v>41321.660416666666</v>
      </c>
      <c r="BE244" s="3">
        <v>41321.663888888892</v>
      </c>
      <c r="BF244" t="s">
        <v>115</v>
      </c>
      <c r="BG244" t="s">
        <v>115</v>
      </c>
      <c r="CH244">
        <v>540</v>
      </c>
      <c r="CI244">
        <v>28940</v>
      </c>
      <c r="CJ244" t="s">
        <v>106</v>
      </c>
      <c r="CK244" t="s">
        <v>106</v>
      </c>
      <c r="CL244" t="s">
        <v>215</v>
      </c>
      <c r="CM244" t="s">
        <v>216</v>
      </c>
      <c r="CO244">
        <v>124315</v>
      </c>
      <c r="CQ244">
        <v>0</v>
      </c>
      <c r="CR244">
        <v>0</v>
      </c>
      <c r="CS244">
        <v>0</v>
      </c>
      <c r="CY244" t="s">
        <v>123</v>
      </c>
      <c r="CZ244" t="s">
        <v>124</v>
      </c>
      <c r="DD244" t="str" cm="1">
        <f t="array" ref="DD244:DE244">TEXT(_xlfn.SEQUENCE(1, DATEDIF(AG244, AH244, "m") + 1, AG244, 30), "YYYY-APMM")</f>
        <v>2013-AP03</v>
      </c>
      <c r="DE244" t="str">
        <v>2013-AP04</v>
      </c>
      <c r="DN244">
        <f t="shared" si="6"/>
        <v>0</v>
      </c>
      <c r="DO244">
        <f t="shared" si="7"/>
        <v>0</v>
      </c>
    </row>
    <row r="245" spans="1:119" x14ac:dyDescent="0.35">
      <c r="A245" t="s">
        <v>105</v>
      </c>
      <c r="B245">
        <v>499530</v>
      </c>
      <c r="C245">
        <v>6359</v>
      </c>
      <c r="D245">
        <v>124316</v>
      </c>
      <c r="E245">
        <v>13662</v>
      </c>
      <c r="F245">
        <v>0</v>
      </c>
      <c r="G245" t="s">
        <v>106</v>
      </c>
      <c r="H245" t="s">
        <v>106</v>
      </c>
      <c r="I245" t="s">
        <v>106</v>
      </c>
      <c r="J245" t="s">
        <v>107</v>
      </c>
      <c r="K245" t="s">
        <v>108</v>
      </c>
      <c r="L245" t="s">
        <v>109</v>
      </c>
      <c r="M245" t="s">
        <v>110</v>
      </c>
      <c r="N245" t="s">
        <v>719</v>
      </c>
      <c r="O245" t="s">
        <v>227</v>
      </c>
      <c r="Q245">
        <v>336</v>
      </c>
      <c r="R245">
        <v>0</v>
      </c>
      <c r="S245">
        <v>240</v>
      </c>
      <c r="T245">
        <v>0</v>
      </c>
      <c r="U245">
        <v>0</v>
      </c>
      <c r="V245">
        <v>0</v>
      </c>
      <c r="W245">
        <v>240</v>
      </c>
      <c r="X245">
        <v>0</v>
      </c>
      <c r="Y245">
        <v>0</v>
      </c>
      <c r="Z245">
        <v>0</v>
      </c>
      <c r="AD245" s="1">
        <v>41408.333333333336</v>
      </c>
      <c r="AE245" s="1">
        <v>41442.708333333336</v>
      </c>
      <c r="AG245" s="1">
        <v>41359.333333333336</v>
      </c>
      <c r="AH245" s="1">
        <v>41393.708333333336</v>
      </c>
      <c r="AI245" s="1">
        <v>41359.333333333336</v>
      </c>
      <c r="AJ245" s="1">
        <v>41393.708333333336</v>
      </c>
      <c r="AK245" s="1">
        <v>41359.333333333336</v>
      </c>
      <c r="AL245" s="1">
        <v>41393.708333333336</v>
      </c>
      <c r="AM245" s="1">
        <v>41408.333333333336</v>
      </c>
      <c r="AN245" s="1">
        <v>41442.708333333336</v>
      </c>
      <c r="AP245" t="s">
        <v>113</v>
      </c>
      <c r="AU245" t="s">
        <v>720</v>
      </c>
      <c r="AY245" t="s">
        <v>106</v>
      </c>
      <c r="AZ245">
        <v>0</v>
      </c>
      <c r="BA245">
        <v>0</v>
      </c>
      <c r="BD245" s="3">
        <v>41321.660416666666</v>
      </c>
      <c r="BE245" s="3">
        <v>41321.663888888892</v>
      </c>
      <c r="BF245" t="s">
        <v>115</v>
      </c>
      <c r="BG245" t="s">
        <v>115</v>
      </c>
      <c r="CH245">
        <v>540</v>
      </c>
      <c r="CI245">
        <v>28940</v>
      </c>
      <c r="CJ245" t="s">
        <v>106</v>
      </c>
      <c r="CK245" t="s">
        <v>106</v>
      </c>
      <c r="CL245" t="s">
        <v>215</v>
      </c>
      <c r="CM245" t="s">
        <v>216</v>
      </c>
      <c r="CO245">
        <v>124315</v>
      </c>
      <c r="CQ245">
        <v>0</v>
      </c>
      <c r="CR245">
        <v>0</v>
      </c>
      <c r="CS245">
        <v>0</v>
      </c>
      <c r="CY245" t="s">
        <v>123</v>
      </c>
      <c r="CZ245" t="s">
        <v>124</v>
      </c>
      <c r="DD245" t="str" cm="1">
        <f t="array" ref="DD245:DE245">TEXT(_xlfn.SEQUENCE(1, DATEDIF(AG245, AH245, "m") + 1, AG245, 30), "YYYY-APMM")</f>
        <v>2013-AP03</v>
      </c>
      <c r="DE245" t="str">
        <v>2013-AP04</v>
      </c>
      <c r="DN245">
        <f t="shared" si="6"/>
        <v>0</v>
      </c>
      <c r="DO245">
        <f t="shared" si="7"/>
        <v>0</v>
      </c>
    </row>
    <row r="246" spans="1:119" x14ac:dyDescent="0.35">
      <c r="A246" t="s">
        <v>105</v>
      </c>
      <c r="B246">
        <v>499531</v>
      </c>
      <c r="C246">
        <v>6359</v>
      </c>
      <c r="D246">
        <v>124316</v>
      </c>
      <c r="E246">
        <v>13662</v>
      </c>
      <c r="F246">
        <v>0</v>
      </c>
      <c r="G246" t="s">
        <v>106</v>
      </c>
      <c r="H246" t="s">
        <v>106</v>
      </c>
      <c r="I246" t="s">
        <v>106</v>
      </c>
      <c r="J246" t="s">
        <v>107</v>
      </c>
      <c r="K246" t="s">
        <v>108</v>
      </c>
      <c r="L246" t="s">
        <v>109</v>
      </c>
      <c r="M246" t="s">
        <v>110</v>
      </c>
      <c r="N246" t="s">
        <v>721</v>
      </c>
      <c r="O246" t="s">
        <v>230</v>
      </c>
      <c r="Q246">
        <v>408</v>
      </c>
      <c r="R246">
        <v>0</v>
      </c>
      <c r="S246">
        <v>240</v>
      </c>
      <c r="T246">
        <v>0</v>
      </c>
      <c r="U246">
        <v>0</v>
      </c>
      <c r="V246">
        <v>0</v>
      </c>
      <c r="W246">
        <v>240</v>
      </c>
      <c r="X246">
        <v>0</v>
      </c>
      <c r="Y246">
        <v>0</v>
      </c>
      <c r="Z246">
        <v>0</v>
      </c>
      <c r="AD246" s="1">
        <v>41419.333333333336</v>
      </c>
      <c r="AE246" s="1">
        <v>41452.708333333336</v>
      </c>
      <c r="AG246" s="1">
        <v>41359.333333333336</v>
      </c>
      <c r="AH246" s="1">
        <v>41393.708333333336</v>
      </c>
      <c r="AI246" s="1">
        <v>41359.333333333336</v>
      </c>
      <c r="AJ246" s="1">
        <v>41393.708333333336</v>
      </c>
      <c r="AK246" s="1">
        <v>41359.333333333336</v>
      </c>
      <c r="AL246" s="1">
        <v>41393.708333333336</v>
      </c>
      <c r="AM246" s="1">
        <v>41419.333333333336</v>
      </c>
      <c r="AN246" s="1">
        <v>41452.708333333336</v>
      </c>
      <c r="AP246" t="s">
        <v>113</v>
      </c>
      <c r="AU246" t="s">
        <v>722</v>
      </c>
      <c r="AY246" t="s">
        <v>106</v>
      </c>
      <c r="AZ246">
        <v>0</v>
      </c>
      <c r="BA246">
        <v>0</v>
      </c>
      <c r="BD246" s="3">
        <v>41321.660416666666</v>
      </c>
      <c r="BE246" s="3">
        <v>41321.663888888892</v>
      </c>
      <c r="BF246" t="s">
        <v>115</v>
      </c>
      <c r="BG246" t="s">
        <v>115</v>
      </c>
      <c r="CH246">
        <v>540</v>
      </c>
      <c r="CI246">
        <v>28940</v>
      </c>
      <c r="CJ246" t="s">
        <v>106</v>
      </c>
      <c r="CK246" t="s">
        <v>106</v>
      </c>
      <c r="CL246" t="s">
        <v>215</v>
      </c>
      <c r="CM246" t="s">
        <v>216</v>
      </c>
      <c r="CO246">
        <v>124315</v>
      </c>
      <c r="CQ246">
        <v>0</v>
      </c>
      <c r="CR246">
        <v>0</v>
      </c>
      <c r="CS246">
        <v>0</v>
      </c>
      <c r="CY246" t="s">
        <v>123</v>
      </c>
      <c r="CZ246" t="s">
        <v>124</v>
      </c>
      <c r="DD246" t="str" cm="1">
        <f t="array" ref="DD246:DE246">TEXT(_xlfn.SEQUENCE(1, DATEDIF(AG246, AH246, "m") + 1, AG246, 30), "YYYY-APMM")</f>
        <v>2013-AP03</v>
      </c>
      <c r="DE246" t="str">
        <v>2013-AP04</v>
      </c>
      <c r="DN246">
        <f t="shared" si="6"/>
        <v>0</v>
      </c>
      <c r="DO246">
        <f t="shared" si="7"/>
        <v>0</v>
      </c>
    </row>
    <row r="247" spans="1:119" x14ac:dyDescent="0.35">
      <c r="A247" t="s">
        <v>105</v>
      </c>
      <c r="B247">
        <v>499532</v>
      </c>
      <c r="C247">
        <v>6359</v>
      </c>
      <c r="D247">
        <v>124316</v>
      </c>
      <c r="E247">
        <v>13662</v>
      </c>
      <c r="F247">
        <v>0</v>
      </c>
      <c r="G247" t="s">
        <v>106</v>
      </c>
      <c r="H247" t="s">
        <v>106</v>
      </c>
      <c r="I247" t="s">
        <v>106</v>
      </c>
      <c r="J247" t="s">
        <v>107</v>
      </c>
      <c r="K247" t="s">
        <v>108</v>
      </c>
      <c r="L247" t="s">
        <v>109</v>
      </c>
      <c r="M247" t="s">
        <v>110</v>
      </c>
      <c r="N247" t="s">
        <v>723</v>
      </c>
      <c r="O247" t="s">
        <v>233</v>
      </c>
      <c r="Q247">
        <v>656</v>
      </c>
      <c r="R247">
        <v>0</v>
      </c>
      <c r="S247">
        <v>240</v>
      </c>
      <c r="T247">
        <v>0</v>
      </c>
      <c r="U247">
        <v>0</v>
      </c>
      <c r="V247">
        <v>0</v>
      </c>
      <c r="W247">
        <v>240</v>
      </c>
      <c r="X247">
        <v>0</v>
      </c>
      <c r="Y247">
        <v>0</v>
      </c>
      <c r="Z247">
        <v>0</v>
      </c>
      <c r="AD247" s="1">
        <v>41455.333333333336</v>
      </c>
      <c r="AE247" s="1">
        <v>41489.708333333336</v>
      </c>
      <c r="AG247" s="1">
        <v>41359.333333333336</v>
      </c>
      <c r="AH247" s="1">
        <v>41393.708333333336</v>
      </c>
      <c r="AI247" s="1">
        <v>41359.333333333336</v>
      </c>
      <c r="AJ247" s="1">
        <v>41393.708333333336</v>
      </c>
      <c r="AK247" s="1">
        <v>41359.333333333336</v>
      </c>
      <c r="AL247" s="1">
        <v>41393.708333333336</v>
      </c>
      <c r="AM247" s="1">
        <v>41455.333333333336</v>
      </c>
      <c r="AN247" s="1">
        <v>41489.708333333336</v>
      </c>
      <c r="AP247" t="s">
        <v>113</v>
      </c>
      <c r="AU247" t="s">
        <v>724</v>
      </c>
      <c r="AY247" t="s">
        <v>106</v>
      </c>
      <c r="AZ247">
        <v>0</v>
      </c>
      <c r="BA247">
        <v>0</v>
      </c>
      <c r="BD247" s="3">
        <v>41321.660416666666</v>
      </c>
      <c r="BE247" s="3">
        <v>41321.663888888892</v>
      </c>
      <c r="BF247" t="s">
        <v>115</v>
      </c>
      <c r="BG247" t="s">
        <v>115</v>
      </c>
      <c r="CH247">
        <v>540</v>
      </c>
      <c r="CI247">
        <v>28940</v>
      </c>
      <c r="CJ247" t="s">
        <v>106</v>
      </c>
      <c r="CK247" t="s">
        <v>106</v>
      </c>
      <c r="CL247" t="s">
        <v>215</v>
      </c>
      <c r="CM247" t="s">
        <v>216</v>
      </c>
      <c r="CO247">
        <v>124315</v>
      </c>
      <c r="CQ247">
        <v>0</v>
      </c>
      <c r="CR247">
        <v>0</v>
      </c>
      <c r="CS247">
        <v>0</v>
      </c>
      <c r="CY247" t="s">
        <v>123</v>
      </c>
      <c r="CZ247" t="s">
        <v>124</v>
      </c>
      <c r="DD247" t="str" cm="1">
        <f t="array" ref="DD247:DE247">TEXT(_xlfn.SEQUENCE(1, DATEDIF(AG247, AH247, "m") + 1, AG247, 30), "YYYY-APMM")</f>
        <v>2013-AP03</v>
      </c>
      <c r="DE247" t="str">
        <v>2013-AP04</v>
      </c>
      <c r="DN247">
        <f t="shared" si="6"/>
        <v>0</v>
      </c>
      <c r="DO247">
        <f t="shared" si="7"/>
        <v>0</v>
      </c>
    </row>
    <row r="248" spans="1:119" x14ac:dyDescent="0.35">
      <c r="A248" t="s">
        <v>105</v>
      </c>
      <c r="B248">
        <v>499533</v>
      </c>
      <c r="C248">
        <v>6359</v>
      </c>
      <c r="D248">
        <v>124316</v>
      </c>
      <c r="E248">
        <v>13662</v>
      </c>
      <c r="F248">
        <v>0</v>
      </c>
      <c r="G248" t="s">
        <v>106</v>
      </c>
      <c r="H248" t="s">
        <v>106</v>
      </c>
      <c r="I248" t="s">
        <v>106</v>
      </c>
      <c r="J248" t="s">
        <v>107</v>
      </c>
      <c r="K248" t="s">
        <v>108</v>
      </c>
      <c r="L248" t="s">
        <v>109</v>
      </c>
      <c r="M248" t="s">
        <v>110</v>
      </c>
      <c r="N248" t="s">
        <v>725</v>
      </c>
      <c r="O248" t="s">
        <v>545</v>
      </c>
      <c r="Q248">
        <v>656</v>
      </c>
      <c r="R248">
        <v>320</v>
      </c>
      <c r="S248">
        <v>240</v>
      </c>
      <c r="T248">
        <v>0</v>
      </c>
      <c r="U248">
        <v>0</v>
      </c>
      <c r="V248">
        <v>0</v>
      </c>
      <c r="W248">
        <v>240</v>
      </c>
      <c r="X248">
        <v>0</v>
      </c>
      <c r="Y248">
        <v>0</v>
      </c>
      <c r="Z248">
        <v>0</v>
      </c>
      <c r="AD248" s="1">
        <v>41461.333333333336</v>
      </c>
      <c r="AE248" s="1">
        <v>41494.708333333336</v>
      </c>
      <c r="AG248" s="1">
        <v>41365.333333333336</v>
      </c>
      <c r="AH248" s="1">
        <v>41399.708333333336</v>
      </c>
      <c r="AI248" s="1">
        <v>41365.333333333336</v>
      </c>
      <c r="AJ248" s="1">
        <v>41399.708333333336</v>
      </c>
      <c r="AK248" s="1">
        <v>41365.333333333336</v>
      </c>
      <c r="AL248" s="1">
        <v>41399.708333333336</v>
      </c>
      <c r="AM248" s="1">
        <v>41461.333333333336</v>
      </c>
      <c r="AN248" s="1">
        <v>41494.708333333336</v>
      </c>
      <c r="AP248" t="s">
        <v>113</v>
      </c>
      <c r="AU248" t="s">
        <v>726</v>
      </c>
      <c r="AY248" t="s">
        <v>106</v>
      </c>
      <c r="AZ248">
        <v>0</v>
      </c>
      <c r="BA248">
        <v>0</v>
      </c>
      <c r="BD248" s="3">
        <v>41321.660416666666</v>
      </c>
      <c r="BE248" s="3">
        <v>41321.663888888892</v>
      </c>
      <c r="BF248" t="s">
        <v>115</v>
      </c>
      <c r="BG248" t="s">
        <v>115</v>
      </c>
      <c r="CH248">
        <v>540</v>
      </c>
      <c r="CI248">
        <v>28940</v>
      </c>
      <c r="CJ248" t="s">
        <v>106</v>
      </c>
      <c r="CK248" t="s">
        <v>106</v>
      </c>
      <c r="CL248" t="s">
        <v>215</v>
      </c>
      <c r="CM248" t="s">
        <v>216</v>
      </c>
      <c r="CO248">
        <v>124315</v>
      </c>
      <c r="CQ248">
        <v>0</v>
      </c>
      <c r="CR248">
        <v>0</v>
      </c>
      <c r="CS248">
        <v>0</v>
      </c>
      <c r="CY248" t="s">
        <v>123</v>
      </c>
      <c r="CZ248" t="s">
        <v>124</v>
      </c>
      <c r="DD248" t="str" cm="1">
        <f t="array" ref="DD248:DE248">TEXT(_xlfn.SEQUENCE(1, DATEDIF(AG248, AH248, "m") + 1, AG248, 30), "YYYY-APMM")</f>
        <v>2013-AP04</v>
      </c>
      <c r="DE248" t="str">
        <v>2013-AP05</v>
      </c>
      <c r="DN248">
        <f t="shared" si="6"/>
        <v>0</v>
      </c>
      <c r="DO248">
        <f t="shared" si="7"/>
        <v>0</v>
      </c>
    </row>
    <row r="249" spans="1:119" x14ac:dyDescent="0.35">
      <c r="A249" t="s">
        <v>105</v>
      </c>
      <c r="B249">
        <v>499534</v>
      </c>
      <c r="C249">
        <v>6359</v>
      </c>
      <c r="D249">
        <v>124316</v>
      </c>
      <c r="E249">
        <v>13662</v>
      </c>
      <c r="F249">
        <v>0</v>
      </c>
      <c r="G249" t="s">
        <v>106</v>
      </c>
      <c r="H249" t="s">
        <v>106</v>
      </c>
      <c r="I249" t="s">
        <v>106</v>
      </c>
      <c r="J249" t="s">
        <v>107</v>
      </c>
      <c r="K249" t="s">
        <v>108</v>
      </c>
      <c r="L249" t="s">
        <v>109</v>
      </c>
      <c r="M249" t="s">
        <v>110</v>
      </c>
      <c r="N249" t="s">
        <v>727</v>
      </c>
      <c r="O249" t="s">
        <v>213</v>
      </c>
      <c r="Q249">
        <v>392</v>
      </c>
      <c r="R249">
        <v>184</v>
      </c>
      <c r="S249">
        <v>240</v>
      </c>
      <c r="T249">
        <v>0</v>
      </c>
      <c r="U249">
        <v>0</v>
      </c>
      <c r="V249">
        <v>0</v>
      </c>
      <c r="W249">
        <v>240</v>
      </c>
      <c r="X249">
        <v>0</v>
      </c>
      <c r="Y249">
        <v>0</v>
      </c>
      <c r="Z249">
        <v>0</v>
      </c>
      <c r="AD249" s="1">
        <v>41442.333333333336</v>
      </c>
      <c r="AE249" s="1">
        <v>41476.708333333336</v>
      </c>
      <c r="AG249" s="1">
        <v>41385.333333333336</v>
      </c>
      <c r="AH249" s="1">
        <v>41419.708333333336</v>
      </c>
      <c r="AI249" s="1">
        <v>41385.333333333336</v>
      </c>
      <c r="AJ249" s="1">
        <v>41419.708333333336</v>
      </c>
      <c r="AK249" s="1">
        <v>41385.333333333336</v>
      </c>
      <c r="AL249" s="1">
        <v>41419.708333333336</v>
      </c>
      <c r="AM249" s="1">
        <v>41442.333333333336</v>
      </c>
      <c r="AN249" s="1">
        <v>41476.708333333336</v>
      </c>
      <c r="AP249" t="s">
        <v>113</v>
      </c>
      <c r="AU249" t="s">
        <v>728</v>
      </c>
      <c r="AY249" t="s">
        <v>106</v>
      </c>
      <c r="AZ249">
        <v>0</v>
      </c>
      <c r="BA249">
        <v>0</v>
      </c>
      <c r="BD249" s="3">
        <v>41321.660416666666</v>
      </c>
      <c r="BE249" s="3">
        <v>41321.663888888892</v>
      </c>
      <c r="BF249" t="s">
        <v>115</v>
      </c>
      <c r="BG249" t="s">
        <v>115</v>
      </c>
      <c r="CH249">
        <v>540</v>
      </c>
      <c r="CI249">
        <v>28940</v>
      </c>
      <c r="CJ249" t="s">
        <v>106</v>
      </c>
      <c r="CK249" t="s">
        <v>106</v>
      </c>
      <c r="CL249" t="s">
        <v>215</v>
      </c>
      <c r="CM249" t="s">
        <v>216</v>
      </c>
      <c r="CO249">
        <v>124315</v>
      </c>
      <c r="CQ249">
        <v>0</v>
      </c>
      <c r="CR249">
        <v>0</v>
      </c>
      <c r="CS249">
        <v>0</v>
      </c>
      <c r="CY249" t="s">
        <v>123</v>
      </c>
      <c r="CZ249" t="s">
        <v>124</v>
      </c>
      <c r="DD249" t="str" cm="1">
        <f t="array" ref="DD249:DE249">TEXT(_xlfn.SEQUENCE(1, DATEDIF(AG249, AH249, "m") + 1, AG249, 30), "YYYY-APMM")</f>
        <v>2013-AP04</v>
      </c>
      <c r="DE249" t="str">
        <v>2013-AP05</v>
      </c>
      <c r="DN249">
        <f t="shared" si="6"/>
        <v>0</v>
      </c>
      <c r="DO249">
        <f t="shared" si="7"/>
        <v>0</v>
      </c>
    </row>
    <row r="250" spans="1:119" x14ac:dyDescent="0.35">
      <c r="A250" t="s">
        <v>105</v>
      </c>
      <c r="B250">
        <v>499535</v>
      </c>
      <c r="C250">
        <v>6359</v>
      </c>
      <c r="D250">
        <v>124316</v>
      </c>
      <c r="E250">
        <v>13662</v>
      </c>
      <c r="F250">
        <v>0</v>
      </c>
      <c r="G250" t="s">
        <v>106</v>
      </c>
      <c r="H250" t="s">
        <v>106</v>
      </c>
      <c r="I250" t="s">
        <v>106</v>
      </c>
      <c r="J250" t="s">
        <v>107</v>
      </c>
      <c r="K250" t="s">
        <v>108</v>
      </c>
      <c r="L250" t="s">
        <v>109</v>
      </c>
      <c r="M250" t="s">
        <v>110</v>
      </c>
      <c r="N250" t="s">
        <v>729</v>
      </c>
      <c r="O250" t="s">
        <v>218</v>
      </c>
      <c r="Q250">
        <v>664</v>
      </c>
      <c r="R250">
        <v>320</v>
      </c>
      <c r="S250">
        <v>240</v>
      </c>
      <c r="T250">
        <v>0</v>
      </c>
      <c r="U250">
        <v>0</v>
      </c>
      <c r="V250">
        <v>0</v>
      </c>
      <c r="W250">
        <v>240</v>
      </c>
      <c r="X250">
        <v>0</v>
      </c>
      <c r="Y250">
        <v>0</v>
      </c>
      <c r="Z250">
        <v>0</v>
      </c>
      <c r="AD250" s="1">
        <v>41485.333333333336</v>
      </c>
      <c r="AE250" s="1">
        <v>41522.708333333336</v>
      </c>
      <c r="AG250" s="1">
        <v>41388.333333333336</v>
      </c>
      <c r="AH250" s="1">
        <v>41422.708333333336</v>
      </c>
      <c r="AI250" s="1">
        <v>41388.333333333336</v>
      </c>
      <c r="AJ250" s="1">
        <v>41422.708333333336</v>
      </c>
      <c r="AK250" s="1">
        <v>41388.333333333336</v>
      </c>
      <c r="AL250" s="1">
        <v>41422.708333333336</v>
      </c>
      <c r="AM250" s="1">
        <v>41485.333333333336</v>
      </c>
      <c r="AN250" s="1">
        <v>41522.708333333336</v>
      </c>
      <c r="AP250" t="s">
        <v>113</v>
      </c>
      <c r="AU250" t="s">
        <v>730</v>
      </c>
      <c r="AY250" t="s">
        <v>106</v>
      </c>
      <c r="AZ250">
        <v>0</v>
      </c>
      <c r="BA250">
        <v>0</v>
      </c>
      <c r="BD250" s="3">
        <v>41321.660416666666</v>
      </c>
      <c r="BE250" s="3">
        <v>41321.663888888892</v>
      </c>
      <c r="BF250" t="s">
        <v>115</v>
      </c>
      <c r="BG250" t="s">
        <v>115</v>
      </c>
      <c r="CH250">
        <v>540</v>
      </c>
      <c r="CI250">
        <v>28940</v>
      </c>
      <c r="CJ250" t="s">
        <v>106</v>
      </c>
      <c r="CK250" t="s">
        <v>106</v>
      </c>
      <c r="CL250" t="s">
        <v>215</v>
      </c>
      <c r="CM250" t="s">
        <v>216</v>
      </c>
      <c r="CO250">
        <v>124315</v>
      </c>
      <c r="CQ250">
        <v>0</v>
      </c>
      <c r="CR250">
        <v>0</v>
      </c>
      <c r="CS250">
        <v>0</v>
      </c>
      <c r="CY250" t="s">
        <v>123</v>
      </c>
      <c r="CZ250" t="s">
        <v>124</v>
      </c>
      <c r="DD250" t="str" cm="1">
        <f t="array" ref="DD250:DE250">TEXT(_xlfn.SEQUENCE(1, DATEDIF(AG250, AH250, "m") + 1, AG250, 30), "YYYY-APMM")</f>
        <v>2013-AP04</v>
      </c>
      <c r="DE250" t="str">
        <v>2013-AP05</v>
      </c>
      <c r="DN250">
        <f t="shared" si="6"/>
        <v>0</v>
      </c>
      <c r="DO250">
        <f t="shared" si="7"/>
        <v>0</v>
      </c>
    </row>
    <row r="251" spans="1:119" x14ac:dyDescent="0.35">
      <c r="A251" t="s">
        <v>105</v>
      </c>
      <c r="B251">
        <v>499536</v>
      </c>
      <c r="C251">
        <v>6359</v>
      </c>
      <c r="D251">
        <v>124316</v>
      </c>
      <c r="E251">
        <v>13662</v>
      </c>
      <c r="F251">
        <v>0</v>
      </c>
      <c r="G251" t="s">
        <v>106</v>
      </c>
      <c r="H251" t="s">
        <v>106</v>
      </c>
      <c r="I251" t="s">
        <v>106</v>
      </c>
      <c r="J251" t="s">
        <v>107</v>
      </c>
      <c r="K251" t="s">
        <v>108</v>
      </c>
      <c r="L251" t="s">
        <v>109</v>
      </c>
      <c r="M251" t="s">
        <v>110</v>
      </c>
      <c r="N251" t="s">
        <v>731</v>
      </c>
      <c r="O251" t="s">
        <v>236</v>
      </c>
      <c r="Q251">
        <v>536</v>
      </c>
      <c r="R251">
        <v>280</v>
      </c>
      <c r="S251">
        <v>240</v>
      </c>
      <c r="T251">
        <v>0</v>
      </c>
      <c r="U251">
        <v>0</v>
      </c>
      <c r="V251">
        <v>0</v>
      </c>
      <c r="W251">
        <v>240</v>
      </c>
      <c r="X251">
        <v>0</v>
      </c>
      <c r="Y251">
        <v>0</v>
      </c>
      <c r="Z251">
        <v>0</v>
      </c>
      <c r="AD251" s="1">
        <v>41443.333333333336</v>
      </c>
      <c r="AE251" s="1">
        <v>41477.708333333336</v>
      </c>
      <c r="AG251" s="1">
        <v>41365.333333333336</v>
      </c>
      <c r="AH251" s="1">
        <v>41399.708333333336</v>
      </c>
      <c r="AI251" s="1">
        <v>41365.333333333336</v>
      </c>
      <c r="AJ251" s="1">
        <v>41399.708333333336</v>
      </c>
      <c r="AK251" s="1">
        <v>41365.333333333336</v>
      </c>
      <c r="AL251" s="1">
        <v>41399.708333333336</v>
      </c>
      <c r="AM251" s="1">
        <v>41443.333333333336</v>
      </c>
      <c r="AN251" s="1">
        <v>41477.708333333336</v>
      </c>
      <c r="AP251" t="s">
        <v>113</v>
      </c>
      <c r="AU251" t="e">
        <f>+F8Qxl5ORd2fIsBCHf1jIQ</f>
        <v>#NAME?</v>
      </c>
      <c r="AY251" t="s">
        <v>106</v>
      </c>
      <c r="AZ251">
        <v>0</v>
      </c>
      <c r="BA251">
        <v>0</v>
      </c>
      <c r="BD251" s="3">
        <v>41321.660416666666</v>
      </c>
      <c r="BE251" s="3">
        <v>41321.663888888892</v>
      </c>
      <c r="BF251" t="s">
        <v>115</v>
      </c>
      <c r="BG251" t="s">
        <v>115</v>
      </c>
      <c r="CH251">
        <v>540</v>
      </c>
      <c r="CI251">
        <v>28940</v>
      </c>
      <c r="CJ251" t="s">
        <v>106</v>
      </c>
      <c r="CK251" t="s">
        <v>106</v>
      </c>
      <c r="CL251" t="s">
        <v>215</v>
      </c>
      <c r="CM251" t="s">
        <v>216</v>
      </c>
      <c r="CO251">
        <v>124315</v>
      </c>
      <c r="CQ251">
        <v>0</v>
      </c>
      <c r="CR251">
        <v>0</v>
      </c>
      <c r="CS251">
        <v>0</v>
      </c>
      <c r="CY251" t="s">
        <v>123</v>
      </c>
      <c r="CZ251" t="s">
        <v>124</v>
      </c>
      <c r="DD251" t="str" cm="1">
        <f t="array" ref="DD251:DE251">TEXT(_xlfn.SEQUENCE(1, DATEDIF(AG251, AH251, "m") + 1, AG251, 30), "YYYY-APMM")</f>
        <v>2013-AP04</v>
      </c>
      <c r="DE251" t="str">
        <v>2013-AP05</v>
      </c>
      <c r="DN251">
        <f t="shared" si="6"/>
        <v>0</v>
      </c>
      <c r="DO251">
        <f t="shared" si="7"/>
        <v>0</v>
      </c>
    </row>
    <row r="252" spans="1:119" x14ac:dyDescent="0.35">
      <c r="A252" t="s">
        <v>105</v>
      </c>
      <c r="B252">
        <v>499537</v>
      </c>
      <c r="C252">
        <v>6359</v>
      </c>
      <c r="D252">
        <v>124317</v>
      </c>
      <c r="E252">
        <v>13662</v>
      </c>
      <c r="F252">
        <v>0</v>
      </c>
      <c r="G252" t="s">
        <v>106</v>
      </c>
      <c r="H252" t="s">
        <v>106</v>
      </c>
      <c r="I252" t="s">
        <v>106</v>
      </c>
      <c r="J252" t="s">
        <v>107</v>
      </c>
      <c r="K252" t="s">
        <v>108</v>
      </c>
      <c r="L252" t="s">
        <v>109</v>
      </c>
      <c r="M252" t="s">
        <v>110</v>
      </c>
      <c r="N252" t="s">
        <v>732</v>
      </c>
      <c r="O252" t="s">
        <v>239</v>
      </c>
      <c r="Q252">
        <v>336</v>
      </c>
      <c r="R252">
        <v>0</v>
      </c>
      <c r="S252">
        <v>120</v>
      </c>
      <c r="T252">
        <v>0</v>
      </c>
      <c r="U252">
        <v>30</v>
      </c>
      <c r="V252">
        <v>30</v>
      </c>
      <c r="W252">
        <v>120</v>
      </c>
      <c r="X252">
        <v>0</v>
      </c>
      <c r="Y252">
        <v>0</v>
      </c>
      <c r="Z252">
        <v>0</v>
      </c>
      <c r="AD252" s="1">
        <v>41365.333333333336</v>
      </c>
      <c r="AE252" s="1">
        <v>41381.708333333336</v>
      </c>
      <c r="AG252" s="1">
        <v>41315.333333333336</v>
      </c>
      <c r="AH252" s="1">
        <v>41332.708333333336</v>
      </c>
      <c r="AI252" s="1">
        <v>41315.333333333336</v>
      </c>
      <c r="AJ252" s="1">
        <v>41332.708333333336</v>
      </c>
      <c r="AK252" s="1">
        <v>41315.333333333336</v>
      </c>
      <c r="AL252" s="1">
        <v>41332.708333333336</v>
      </c>
      <c r="AM252" s="1">
        <v>41365.333333333336</v>
      </c>
      <c r="AN252" s="1">
        <v>41381.708333333336</v>
      </c>
      <c r="AP252" t="s">
        <v>113</v>
      </c>
      <c r="AU252" t="s">
        <v>733</v>
      </c>
      <c r="AY252" t="s">
        <v>106</v>
      </c>
      <c r="AZ252">
        <v>0</v>
      </c>
      <c r="BA252">
        <v>0</v>
      </c>
      <c r="BD252" s="3">
        <v>41321.660416666666</v>
      </c>
      <c r="BE252" s="3">
        <v>41321.663888888892</v>
      </c>
      <c r="BF252" t="s">
        <v>115</v>
      </c>
      <c r="BG252" t="s">
        <v>115</v>
      </c>
      <c r="CH252">
        <v>540</v>
      </c>
      <c r="CI252">
        <v>28930</v>
      </c>
      <c r="CJ252" t="s">
        <v>106</v>
      </c>
      <c r="CK252" t="s">
        <v>106</v>
      </c>
      <c r="CL252" t="s">
        <v>241</v>
      </c>
      <c r="CM252" t="s">
        <v>242</v>
      </c>
      <c r="CO252">
        <v>124315</v>
      </c>
      <c r="CQ252">
        <v>0</v>
      </c>
      <c r="CR252">
        <v>0</v>
      </c>
      <c r="CS252">
        <v>0</v>
      </c>
      <c r="CY252" t="s">
        <v>123</v>
      </c>
      <c r="CZ252" t="s">
        <v>124</v>
      </c>
      <c r="DD252" t="str" cm="1">
        <f t="array" ref="DD252">TEXT(_xlfn.SEQUENCE(1, DATEDIF(AG252, AH252, "m") + 1, AG252, 30), "YYYY-APMM")</f>
        <v>2013-AP02</v>
      </c>
      <c r="DN252">
        <f t="shared" si="6"/>
        <v>30</v>
      </c>
      <c r="DO252">
        <f t="shared" si="7"/>
        <v>0</v>
      </c>
    </row>
    <row r="253" spans="1:119" x14ac:dyDescent="0.35">
      <c r="A253" t="s">
        <v>105</v>
      </c>
      <c r="B253">
        <v>499538</v>
      </c>
      <c r="C253">
        <v>6359</v>
      </c>
      <c r="D253">
        <v>124317</v>
      </c>
      <c r="E253">
        <v>13662</v>
      </c>
      <c r="F253">
        <v>0</v>
      </c>
      <c r="G253" t="s">
        <v>106</v>
      </c>
      <c r="H253" t="s">
        <v>106</v>
      </c>
      <c r="I253" t="s">
        <v>106</v>
      </c>
      <c r="J253" t="s">
        <v>107</v>
      </c>
      <c r="K253" t="s">
        <v>108</v>
      </c>
      <c r="L253" t="s">
        <v>109</v>
      </c>
      <c r="M253" t="s">
        <v>110</v>
      </c>
      <c r="N253" t="s">
        <v>734</v>
      </c>
      <c r="O253" t="s">
        <v>554</v>
      </c>
      <c r="Q253">
        <v>336</v>
      </c>
      <c r="R253">
        <v>0</v>
      </c>
      <c r="S253">
        <v>120</v>
      </c>
      <c r="T253">
        <v>0</v>
      </c>
      <c r="U253">
        <v>30</v>
      </c>
      <c r="V253">
        <v>30</v>
      </c>
      <c r="W253">
        <v>120</v>
      </c>
      <c r="X253">
        <v>0</v>
      </c>
      <c r="Y253">
        <v>0</v>
      </c>
      <c r="Z253">
        <v>0</v>
      </c>
      <c r="AD253" s="1">
        <v>41373.333333333336</v>
      </c>
      <c r="AE253" s="1">
        <v>41389.708333333336</v>
      </c>
      <c r="AG253" s="1">
        <v>41324.333333333336</v>
      </c>
      <c r="AH253" s="1">
        <v>41340.708333333336</v>
      </c>
      <c r="AI253" s="1">
        <v>41324.333333333336</v>
      </c>
      <c r="AJ253" s="1">
        <v>41340.708333333336</v>
      </c>
      <c r="AK253" s="1">
        <v>41324.333333333336</v>
      </c>
      <c r="AL253" s="1">
        <v>41340.708333333336</v>
      </c>
      <c r="AM253" s="1">
        <v>41373.333333333336</v>
      </c>
      <c r="AN253" s="1">
        <v>41389.708333333336</v>
      </c>
      <c r="AP253" t="s">
        <v>113</v>
      </c>
      <c r="AU253" t="s">
        <v>735</v>
      </c>
      <c r="AY253" t="s">
        <v>106</v>
      </c>
      <c r="AZ253">
        <v>0</v>
      </c>
      <c r="BA253">
        <v>0</v>
      </c>
      <c r="BD253" s="3">
        <v>41321.660416666666</v>
      </c>
      <c r="BE253" s="3">
        <v>41321.663888888892</v>
      </c>
      <c r="BF253" t="s">
        <v>115</v>
      </c>
      <c r="BG253" t="s">
        <v>115</v>
      </c>
      <c r="CH253">
        <v>540</v>
      </c>
      <c r="CI253">
        <v>28930</v>
      </c>
      <c r="CJ253" t="s">
        <v>106</v>
      </c>
      <c r="CK253" t="s">
        <v>106</v>
      </c>
      <c r="CL253" t="s">
        <v>241</v>
      </c>
      <c r="CM253" t="s">
        <v>242</v>
      </c>
      <c r="CO253">
        <v>124315</v>
      </c>
      <c r="CQ253">
        <v>0</v>
      </c>
      <c r="CR253">
        <v>0</v>
      </c>
      <c r="CS253">
        <v>0</v>
      </c>
      <c r="CY253" t="s">
        <v>123</v>
      </c>
      <c r="CZ253" t="s">
        <v>124</v>
      </c>
      <c r="DD253" t="str" cm="1">
        <f t="array" ref="DD253">TEXT(_xlfn.SEQUENCE(1, DATEDIF(AG253, AH253, "m") + 1, AG253, 30), "YYYY-APMM")</f>
        <v>2013-AP02</v>
      </c>
      <c r="DN253">
        <f t="shared" si="6"/>
        <v>30</v>
      </c>
      <c r="DO253">
        <f t="shared" si="7"/>
        <v>0</v>
      </c>
    </row>
    <row r="254" spans="1:119" x14ac:dyDescent="0.35">
      <c r="A254" t="s">
        <v>105</v>
      </c>
      <c r="B254">
        <v>499539</v>
      </c>
      <c r="C254">
        <v>6359</v>
      </c>
      <c r="D254">
        <v>124317</v>
      </c>
      <c r="E254">
        <v>13662</v>
      </c>
      <c r="F254">
        <v>0</v>
      </c>
      <c r="G254" t="s">
        <v>106</v>
      </c>
      <c r="H254" t="s">
        <v>106</v>
      </c>
      <c r="I254" t="s">
        <v>106</v>
      </c>
      <c r="J254" t="s">
        <v>107</v>
      </c>
      <c r="K254" t="s">
        <v>108</v>
      </c>
      <c r="L254" t="s">
        <v>109</v>
      </c>
      <c r="M254" t="s">
        <v>110</v>
      </c>
      <c r="N254" t="s">
        <v>736</v>
      </c>
      <c r="O254" t="s">
        <v>244</v>
      </c>
      <c r="Q254">
        <v>376</v>
      </c>
      <c r="R254">
        <v>0</v>
      </c>
      <c r="S254">
        <v>120</v>
      </c>
      <c r="T254">
        <v>0</v>
      </c>
      <c r="U254">
        <v>20</v>
      </c>
      <c r="V254">
        <v>20</v>
      </c>
      <c r="W254">
        <v>120</v>
      </c>
      <c r="X254">
        <v>0</v>
      </c>
      <c r="Y254">
        <v>0</v>
      </c>
      <c r="Z254">
        <v>0</v>
      </c>
      <c r="AD254" s="1">
        <v>41387.333333333336</v>
      </c>
      <c r="AE254" s="1">
        <v>41403.708333333336</v>
      </c>
      <c r="AG254" s="1">
        <v>41332.333333333336</v>
      </c>
      <c r="AH254" s="1">
        <v>41349.708333333336</v>
      </c>
      <c r="AI254" s="1">
        <v>41332.333333333336</v>
      </c>
      <c r="AJ254" s="1">
        <v>41349.708333333336</v>
      </c>
      <c r="AK254" s="1">
        <v>41332.333333333336</v>
      </c>
      <c r="AL254" s="1">
        <v>41349.708333333336</v>
      </c>
      <c r="AM254" s="1">
        <v>41387.333333333336</v>
      </c>
      <c r="AN254" s="1">
        <v>41403.708333333336</v>
      </c>
      <c r="AP254" t="s">
        <v>113</v>
      </c>
      <c r="AU254" t="s">
        <v>737</v>
      </c>
      <c r="AY254" t="s">
        <v>106</v>
      </c>
      <c r="AZ254">
        <v>0</v>
      </c>
      <c r="BA254">
        <v>0</v>
      </c>
      <c r="BD254" s="3">
        <v>41321.660416666666</v>
      </c>
      <c r="BE254" s="3">
        <v>41321.663888888892</v>
      </c>
      <c r="BF254" t="s">
        <v>115</v>
      </c>
      <c r="BG254" t="s">
        <v>115</v>
      </c>
      <c r="CH254">
        <v>540</v>
      </c>
      <c r="CI254">
        <v>28930</v>
      </c>
      <c r="CJ254" t="s">
        <v>106</v>
      </c>
      <c r="CK254" t="s">
        <v>106</v>
      </c>
      <c r="CL254" t="s">
        <v>241</v>
      </c>
      <c r="CM254" t="s">
        <v>242</v>
      </c>
      <c r="CO254">
        <v>124315</v>
      </c>
      <c r="CQ254">
        <v>0</v>
      </c>
      <c r="CR254">
        <v>0</v>
      </c>
      <c r="CS254">
        <v>0</v>
      </c>
      <c r="CY254" t="s">
        <v>123</v>
      </c>
      <c r="CZ254" t="s">
        <v>124</v>
      </c>
      <c r="DD254" t="str" cm="1">
        <f t="array" ref="DD254">TEXT(_xlfn.SEQUENCE(1, DATEDIF(AG254, AH254, "m") + 1, AG254, 30), "YYYY-APMM")</f>
        <v>2013-AP02</v>
      </c>
      <c r="DN254">
        <f t="shared" si="6"/>
        <v>20</v>
      </c>
      <c r="DO254">
        <f t="shared" si="7"/>
        <v>0</v>
      </c>
    </row>
    <row r="255" spans="1:119" x14ac:dyDescent="0.35">
      <c r="A255" t="s">
        <v>105</v>
      </c>
      <c r="B255">
        <v>499540</v>
      </c>
      <c r="C255">
        <v>6359</v>
      </c>
      <c r="D255">
        <v>124317</v>
      </c>
      <c r="E255">
        <v>13662</v>
      </c>
      <c r="F255">
        <v>0</v>
      </c>
      <c r="G255" t="s">
        <v>106</v>
      </c>
      <c r="H255" t="s">
        <v>106</v>
      </c>
      <c r="I255" t="s">
        <v>106</v>
      </c>
      <c r="J255" t="s">
        <v>107</v>
      </c>
      <c r="K255" t="s">
        <v>108</v>
      </c>
      <c r="L255" t="s">
        <v>109</v>
      </c>
      <c r="M255" t="s">
        <v>110</v>
      </c>
      <c r="N255" t="s">
        <v>738</v>
      </c>
      <c r="O255" t="s">
        <v>247</v>
      </c>
      <c r="Q255">
        <v>336</v>
      </c>
      <c r="R255">
        <v>0</v>
      </c>
      <c r="S255">
        <v>120</v>
      </c>
      <c r="T255">
        <v>0</v>
      </c>
      <c r="U255">
        <v>20</v>
      </c>
      <c r="V255">
        <v>20</v>
      </c>
      <c r="W255">
        <v>120</v>
      </c>
      <c r="X255">
        <v>0</v>
      </c>
      <c r="Y255">
        <v>0</v>
      </c>
      <c r="Z255">
        <v>0</v>
      </c>
      <c r="AD255" s="1">
        <v>41391.333333333336</v>
      </c>
      <c r="AE255" s="1">
        <v>41407.708333333336</v>
      </c>
      <c r="AG255" s="1">
        <v>41342.333333333336</v>
      </c>
      <c r="AH255" s="1">
        <v>41358.708333333336</v>
      </c>
      <c r="AI255" s="1">
        <v>41342.333333333336</v>
      </c>
      <c r="AJ255" s="1">
        <v>41358.708333333336</v>
      </c>
      <c r="AK255" s="1">
        <v>41342.333333333336</v>
      </c>
      <c r="AL255" s="1">
        <v>41358.708333333336</v>
      </c>
      <c r="AM255" s="1">
        <v>41391.333333333336</v>
      </c>
      <c r="AN255" s="1">
        <v>41407.708333333336</v>
      </c>
      <c r="AP255" t="s">
        <v>113</v>
      </c>
      <c r="AU255" t="s">
        <v>739</v>
      </c>
      <c r="AY255" t="s">
        <v>106</v>
      </c>
      <c r="AZ255">
        <v>0</v>
      </c>
      <c r="BA255">
        <v>0</v>
      </c>
      <c r="BD255" s="3">
        <v>41321.660416666666</v>
      </c>
      <c r="BE255" s="3">
        <v>41321.663888888892</v>
      </c>
      <c r="BF255" t="s">
        <v>115</v>
      </c>
      <c r="BG255" t="s">
        <v>115</v>
      </c>
      <c r="CH255">
        <v>540</v>
      </c>
      <c r="CI255">
        <v>28930</v>
      </c>
      <c r="CJ255" t="s">
        <v>106</v>
      </c>
      <c r="CK255" t="s">
        <v>106</v>
      </c>
      <c r="CL255" t="s">
        <v>241</v>
      </c>
      <c r="CM255" t="s">
        <v>242</v>
      </c>
      <c r="CO255">
        <v>124315</v>
      </c>
      <c r="CQ255">
        <v>0</v>
      </c>
      <c r="CR255">
        <v>0</v>
      </c>
      <c r="CS255">
        <v>0</v>
      </c>
      <c r="CY255" t="s">
        <v>123</v>
      </c>
      <c r="CZ255" t="s">
        <v>124</v>
      </c>
      <c r="DD255" t="str" cm="1">
        <f t="array" ref="DD255">TEXT(_xlfn.SEQUENCE(1, DATEDIF(AG255, AH255, "m") + 1, AG255, 30), "YYYY-APMM")</f>
        <v>2013-AP03</v>
      </c>
      <c r="DN255">
        <f t="shared" si="6"/>
        <v>20</v>
      </c>
      <c r="DO255">
        <f t="shared" si="7"/>
        <v>0</v>
      </c>
    </row>
    <row r="256" spans="1:119" x14ac:dyDescent="0.35">
      <c r="A256" t="s">
        <v>105</v>
      </c>
      <c r="B256">
        <v>499541</v>
      </c>
      <c r="C256">
        <v>6359</v>
      </c>
      <c r="D256">
        <v>124317</v>
      </c>
      <c r="E256">
        <v>13662</v>
      </c>
      <c r="F256">
        <v>0</v>
      </c>
      <c r="G256" t="s">
        <v>106</v>
      </c>
      <c r="H256" t="s">
        <v>106</v>
      </c>
      <c r="I256" t="s">
        <v>106</v>
      </c>
      <c r="J256" t="s">
        <v>107</v>
      </c>
      <c r="K256" t="s">
        <v>108</v>
      </c>
      <c r="L256" t="s">
        <v>109</v>
      </c>
      <c r="M256" t="s">
        <v>110</v>
      </c>
      <c r="N256" t="s">
        <v>740</v>
      </c>
      <c r="O256" t="s">
        <v>250</v>
      </c>
      <c r="Q256">
        <v>408</v>
      </c>
      <c r="R256">
        <v>0</v>
      </c>
      <c r="S256">
        <v>120</v>
      </c>
      <c r="T256">
        <v>0</v>
      </c>
      <c r="U256">
        <v>20</v>
      </c>
      <c r="V256">
        <v>20</v>
      </c>
      <c r="W256">
        <v>120</v>
      </c>
      <c r="X256">
        <v>0</v>
      </c>
      <c r="Y256">
        <v>0</v>
      </c>
      <c r="Z256">
        <v>0</v>
      </c>
      <c r="AD256" s="1">
        <v>41401.333333333336</v>
      </c>
      <c r="AE256" s="1">
        <v>41417.708333333336</v>
      </c>
      <c r="AG256" s="1">
        <v>41342.333333333336</v>
      </c>
      <c r="AH256" s="1">
        <v>41358.708333333336</v>
      </c>
      <c r="AI256" s="1">
        <v>41342.333333333336</v>
      </c>
      <c r="AJ256" s="1">
        <v>41358.708333333336</v>
      </c>
      <c r="AK256" s="1">
        <v>41342.333333333336</v>
      </c>
      <c r="AL256" s="1">
        <v>41358.708333333336</v>
      </c>
      <c r="AM256" s="1">
        <v>41401.333333333336</v>
      </c>
      <c r="AN256" s="1">
        <v>41417.708333333336</v>
      </c>
      <c r="AP256" t="s">
        <v>113</v>
      </c>
      <c r="AU256" t="s">
        <v>741</v>
      </c>
      <c r="AY256" t="s">
        <v>106</v>
      </c>
      <c r="AZ256">
        <v>0</v>
      </c>
      <c r="BA256">
        <v>0</v>
      </c>
      <c r="BD256" s="3">
        <v>41321.660416666666</v>
      </c>
      <c r="BE256" s="3">
        <v>41321.663888888892</v>
      </c>
      <c r="BF256" t="s">
        <v>115</v>
      </c>
      <c r="BG256" t="s">
        <v>115</v>
      </c>
      <c r="CH256">
        <v>540</v>
      </c>
      <c r="CI256">
        <v>28930</v>
      </c>
      <c r="CJ256" t="s">
        <v>106</v>
      </c>
      <c r="CK256" t="s">
        <v>106</v>
      </c>
      <c r="CL256" t="s">
        <v>241</v>
      </c>
      <c r="CM256" t="s">
        <v>242</v>
      </c>
      <c r="CO256">
        <v>124315</v>
      </c>
      <c r="CQ256">
        <v>0</v>
      </c>
      <c r="CR256">
        <v>0</v>
      </c>
      <c r="CS256">
        <v>0</v>
      </c>
      <c r="CY256" t="s">
        <v>123</v>
      </c>
      <c r="CZ256" t="s">
        <v>124</v>
      </c>
      <c r="DD256" t="str" cm="1">
        <f t="array" ref="DD256">TEXT(_xlfn.SEQUENCE(1, DATEDIF(AG256, AH256, "m") + 1, AG256, 30), "YYYY-APMM")</f>
        <v>2013-AP03</v>
      </c>
      <c r="DN256">
        <f t="shared" si="6"/>
        <v>20</v>
      </c>
      <c r="DO256">
        <f t="shared" si="7"/>
        <v>0</v>
      </c>
    </row>
    <row r="257" spans="1:119" x14ac:dyDescent="0.35">
      <c r="A257" t="s">
        <v>105</v>
      </c>
      <c r="B257">
        <v>499542</v>
      </c>
      <c r="C257">
        <v>6359</v>
      </c>
      <c r="D257">
        <v>124317</v>
      </c>
      <c r="E257">
        <v>13662</v>
      </c>
      <c r="F257">
        <v>0</v>
      </c>
      <c r="G257" t="s">
        <v>106</v>
      </c>
      <c r="H257" t="s">
        <v>106</v>
      </c>
      <c r="I257" t="s">
        <v>106</v>
      </c>
      <c r="J257" t="s">
        <v>107</v>
      </c>
      <c r="K257" t="s">
        <v>108</v>
      </c>
      <c r="L257" t="s">
        <v>109</v>
      </c>
      <c r="M257" t="s">
        <v>110</v>
      </c>
      <c r="N257" t="s">
        <v>742</v>
      </c>
      <c r="O257" t="s">
        <v>253</v>
      </c>
      <c r="Q257">
        <v>656</v>
      </c>
      <c r="R257">
        <v>0</v>
      </c>
      <c r="S257">
        <v>120</v>
      </c>
      <c r="T257">
        <v>0</v>
      </c>
      <c r="U257">
        <v>20</v>
      </c>
      <c r="V257">
        <v>20</v>
      </c>
      <c r="W257">
        <v>120</v>
      </c>
      <c r="X257">
        <v>0</v>
      </c>
      <c r="Y257">
        <v>0</v>
      </c>
      <c r="Z257">
        <v>0</v>
      </c>
      <c r="AD257" s="1">
        <v>41437.333333333336</v>
      </c>
      <c r="AE257" s="1">
        <v>41454.708333333336</v>
      </c>
      <c r="AG257" s="1">
        <v>41342.333333333336</v>
      </c>
      <c r="AH257" s="1">
        <v>41358.708333333336</v>
      </c>
      <c r="AI257" s="1">
        <v>41342.333333333336</v>
      </c>
      <c r="AJ257" s="1">
        <v>41358.708333333336</v>
      </c>
      <c r="AK257" s="1">
        <v>41342.333333333336</v>
      </c>
      <c r="AL257" s="1">
        <v>41358.708333333336</v>
      </c>
      <c r="AM257" s="1">
        <v>41437.333333333336</v>
      </c>
      <c r="AN257" s="1">
        <v>41454.708333333336</v>
      </c>
      <c r="AP257" t="s">
        <v>113</v>
      </c>
      <c r="AU257" t="s">
        <v>743</v>
      </c>
      <c r="AY257" t="s">
        <v>106</v>
      </c>
      <c r="AZ257">
        <v>0</v>
      </c>
      <c r="BA257">
        <v>0</v>
      </c>
      <c r="BD257" s="3">
        <v>41321.660416666666</v>
      </c>
      <c r="BE257" s="3">
        <v>41321.663888888892</v>
      </c>
      <c r="BF257" t="s">
        <v>115</v>
      </c>
      <c r="BG257" t="s">
        <v>115</v>
      </c>
      <c r="CH257">
        <v>540</v>
      </c>
      <c r="CI257">
        <v>28930</v>
      </c>
      <c r="CJ257" t="s">
        <v>106</v>
      </c>
      <c r="CK257" t="s">
        <v>106</v>
      </c>
      <c r="CL257" t="s">
        <v>241</v>
      </c>
      <c r="CM257" t="s">
        <v>242</v>
      </c>
      <c r="CO257">
        <v>124315</v>
      </c>
      <c r="CQ257">
        <v>0</v>
      </c>
      <c r="CR257">
        <v>0</v>
      </c>
      <c r="CS257">
        <v>0</v>
      </c>
      <c r="CY257" t="s">
        <v>123</v>
      </c>
      <c r="CZ257" t="s">
        <v>124</v>
      </c>
      <c r="DD257" t="str" cm="1">
        <f t="array" ref="DD257">TEXT(_xlfn.SEQUENCE(1, DATEDIF(AG257, AH257, "m") + 1, AG257, 30), "YYYY-APMM")</f>
        <v>2013-AP03</v>
      </c>
      <c r="DN257">
        <f t="shared" si="6"/>
        <v>20</v>
      </c>
      <c r="DO257">
        <f t="shared" si="7"/>
        <v>0</v>
      </c>
    </row>
    <row r="258" spans="1:119" x14ac:dyDescent="0.35">
      <c r="A258" t="s">
        <v>105</v>
      </c>
      <c r="B258">
        <v>499543</v>
      </c>
      <c r="C258">
        <v>6359</v>
      </c>
      <c r="D258">
        <v>124317</v>
      </c>
      <c r="E258">
        <v>13662</v>
      </c>
      <c r="F258">
        <v>0</v>
      </c>
      <c r="G258" t="s">
        <v>106</v>
      </c>
      <c r="H258" t="s">
        <v>106</v>
      </c>
      <c r="I258" t="s">
        <v>106</v>
      </c>
      <c r="J258" t="s">
        <v>107</v>
      </c>
      <c r="K258" t="s">
        <v>108</v>
      </c>
      <c r="L258" t="s">
        <v>109</v>
      </c>
      <c r="M258" t="s">
        <v>110</v>
      </c>
      <c r="N258" t="s">
        <v>744</v>
      </c>
      <c r="O258" t="s">
        <v>256</v>
      </c>
      <c r="Q258">
        <v>536</v>
      </c>
      <c r="R258">
        <v>0</v>
      </c>
      <c r="S258">
        <v>120</v>
      </c>
      <c r="T258">
        <v>0</v>
      </c>
      <c r="U258">
        <v>20</v>
      </c>
      <c r="V258">
        <v>20</v>
      </c>
      <c r="W258">
        <v>120</v>
      </c>
      <c r="X258">
        <v>0</v>
      </c>
      <c r="Y258">
        <v>0</v>
      </c>
      <c r="Z258">
        <v>0</v>
      </c>
      <c r="AD258" s="1">
        <v>41426.333333333336</v>
      </c>
      <c r="AE258" s="1">
        <v>41442.708333333336</v>
      </c>
      <c r="AG258" s="1">
        <v>41347.333333333336</v>
      </c>
      <c r="AH258" s="1">
        <v>41364.708333333336</v>
      </c>
      <c r="AI258" s="1">
        <v>41347.333333333336</v>
      </c>
      <c r="AJ258" s="1">
        <v>41364.708333333336</v>
      </c>
      <c r="AK258" s="1">
        <v>41347.333333333336</v>
      </c>
      <c r="AL258" s="1">
        <v>41364.708333333336</v>
      </c>
      <c r="AM258" s="1">
        <v>41426.333333333336</v>
      </c>
      <c r="AN258" s="1">
        <v>41442.708333333336</v>
      </c>
      <c r="AP258" t="s">
        <v>113</v>
      </c>
      <c r="AU258" t="s">
        <v>745</v>
      </c>
      <c r="AY258" t="s">
        <v>106</v>
      </c>
      <c r="AZ258">
        <v>0</v>
      </c>
      <c r="BA258">
        <v>0</v>
      </c>
      <c r="BD258" s="3">
        <v>41321.660416666666</v>
      </c>
      <c r="BE258" s="3">
        <v>41321.663888888892</v>
      </c>
      <c r="BF258" t="s">
        <v>115</v>
      </c>
      <c r="BG258" t="s">
        <v>115</v>
      </c>
      <c r="CH258">
        <v>540</v>
      </c>
      <c r="CI258">
        <v>28930</v>
      </c>
      <c r="CJ258" t="s">
        <v>106</v>
      </c>
      <c r="CK258" t="s">
        <v>106</v>
      </c>
      <c r="CL258" t="s">
        <v>241</v>
      </c>
      <c r="CM258" t="s">
        <v>242</v>
      </c>
      <c r="CO258">
        <v>124315</v>
      </c>
      <c r="CQ258">
        <v>0</v>
      </c>
      <c r="CR258">
        <v>0</v>
      </c>
      <c r="CS258">
        <v>0</v>
      </c>
      <c r="CY258" t="s">
        <v>123</v>
      </c>
      <c r="CZ258" t="s">
        <v>124</v>
      </c>
      <c r="DD258" t="str" cm="1">
        <f t="array" ref="DD258">TEXT(_xlfn.SEQUENCE(1, DATEDIF(AG258, AH258, "m") + 1, AG258, 30), "YYYY-APMM")</f>
        <v>2013-AP03</v>
      </c>
      <c r="DN258">
        <f t="shared" si="6"/>
        <v>20</v>
      </c>
      <c r="DO258">
        <f t="shared" si="7"/>
        <v>0</v>
      </c>
    </row>
    <row r="259" spans="1:119" x14ac:dyDescent="0.35">
      <c r="A259" t="s">
        <v>105</v>
      </c>
      <c r="B259">
        <v>499544</v>
      </c>
      <c r="C259">
        <v>6359</v>
      </c>
      <c r="D259">
        <v>124317</v>
      </c>
      <c r="E259">
        <v>13662</v>
      </c>
      <c r="F259">
        <v>0</v>
      </c>
      <c r="G259" t="s">
        <v>106</v>
      </c>
      <c r="H259" t="s">
        <v>106</v>
      </c>
      <c r="I259" t="s">
        <v>106</v>
      </c>
      <c r="J259" t="s">
        <v>107</v>
      </c>
      <c r="K259" t="s">
        <v>108</v>
      </c>
      <c r="L259" t="s">
        <v>109</v>
      </c>
      <c r="M259" t="s">
        <v>110</v>
      </c>
      <c r="N259" t="s">
        <v>746</v>
      </c>
      <c r="O259" t="s">
        <v>567</v>
      </c>
      <c r="Q259">
        <v>656</v>
      </c>
      <c r="R259">
        <v>0</v>
      </c>
      <c r="S259">
        <v>120</v>
      </c>
      <c r="T259">
        <v>0</v>
      </c>
      <c r="U259">
        <v>20</v>
      </c>
      <c r="V259">
        <v>20</v>
      </c>
      <c r="W259">
        <v>120</v>
      </c>
      <c r="X259">
        <v>0</v>
      </c>
      <c r="Y259">
        <v>0</v>
      </c>
      <c r="Z259">
        <v>0</v>
      </c>
      <c r="AD259" s="1">
        <v>41443.333333333336</v>
      </c>
      <c r="AE259" s="1">
        <v>41459.708333333336</v>
      </c>
      <c r="AG259" s="1">
        <v>41347.333333333336</v>
      </c>
      <c r="AH259" s="1">
        <v>41364.708333333336</v>
      </c>
      <c r="AI259" s="1">
        <v>41347.333333333336</v>
      </c>
      <c r="AJ259" s="1">
        <v>41364.708333333336</v>
      </c>
      <c r="AK259" s="1">
        <v>41347.333333333336</v>
      </c>
      <c r="AL259" s="1">
        <v>41364.708333333336</v>
      </c>
      <c r="AM259" s="1">
        <v>41443.333333333336</v>
      </c>
      <c r="AN259" s="1">
        <v>41459.708333333336</v>
      </c>
      <c r="AP259" t="s">
        <v>113</v>
      </c>
      <c r="AU259" t="s">
        <v>747</v>
      </c>
      <c r="AY259" t="s">
        <v>106</v>
      </c>
      <c r="AZ259">
        <v>0</v>
      </c>
      <c r="BA259">
        <v>0</v>
      </c>
      <c r="BD259" s="3">
        <v>41321.660416666666</v>
      </c>
      <c r="BE259" s="3">
        <v>41321.663888888892</v>
      </c>
      <c r="BF259" t="s">
        <v>115</v>
      </c>
      <c r="BG259" t="s">
        <v>115</v>
      </c>
      <c r="CH259">
        <v>540</v>
      </c>
      <c r="CI259">
        <v>28930</v>
      </c>
      <c r="CJ259" t="s">
        <v>106</v>
      </c>
      <c r="CK259" t="s">
        <v>106</v>
      </c>
      <c r="CL259" t="s">
        <v>241</v>
      </c>
      <c r="CM259" t="s">
        <v>242</v>
      </c>
      <c r="CO259">
        <v>124315</v>
      </c>
      <c r="CQ259">
        <v>0</v>
      </c>
      <c r="CR259">
        <v>0</v>
      </c>
      <c r="CS259">
        <v>0</v>
      </c>
      <c r="CY259" t="s">
        <v>123</v>
      </c>
      <c r="CZ259" t="s">
        <v>124</v>
      </c>
      <c r="DD259" t="str" cm="1">
        <f t="array" ref="DD259">TEXT(_xlfn.SEQUENCE(1, DATEDIF(AG259, AH259, "m") + 1, AG259, 30), "YYYY-APMM")</f>
        <v>2013-AP03</v>
      </c>
      <c r="DN259">
        <f t="shared" ref="DN259:DN322" si="8">V259/COUNTIF(DD259:DF259, "&lt;&gt;")</f>
        <v>20</v>
      </c>
      <c r="DO259">
        <f t="shared" ref="DO259:DO322" si="9">BR259</f>
        <v>0</v>
      </c>
    </row>
    <row r="260" spans="1:119" x14ac:dyDescent="0.35">
      <c r="A260" t="s">
        <v>105</v>
      </c>
      <c r="B260">
        <v>499545</v>
      </c>
      <c r="C260">
        <v>6359</v>
      </c>
      <c r="D260">
        <v>124317</v>
      </c>
      <c r="E260">
        <v>13662</v>
      </c>
      <c r="F260">
        <v>0</v>
      </c>
      <c r="G260" t="s">
        <v>106</v>
      </c>
      <c r="H260" t="s">
        <v>106</v>
      </c>
      <c r="I260" t="s">
        <v>106</v>
      </c>
      <c r="J260" t="s">
        <v>107</v>
      </c>
      <c r="K260" t="s">
        <v>108</v>
      </c>
      <c r="L260" t="s">
        <v>109</v>
      </c>
      <c r="M260" t="s">
        <v>110</v>
      </c>
      <c r="N260" t="s">
        <v>748</v>
      </c>
      <c r="O260" t="s">
        <v>259</v>
      </c>
      <c r="Q260">
        <v>488</v>
      </c>
      <c r="R260">
        <v>96</v>
      </c>
      <c r="S260">
        <v>120</v>
      </c>
      <c r="T260">
        <v>0</v>
      </c>
      <c r="U260">
        <v>20</v>
      </c>
      <c r="V260">
        <v>20</v>
      </c>
      <c r="W260">
        <v>120</v>
      </c>
      <c r="X260">
        <v>0</v>
      </c>
      <c r="Y260">
        <v>0</v>
      </c>
      <c r="Z260">
        <v>0</v>
      </c>
      <c r="AD260" s="1">
        <v>41424.333333333336</v>
      </c>
      <c r="AE260" s="1">
        <v>41441.708333333336</v>
      </c>
      <c r="AG260" s="1">
        <v>41353.333333333336</v>
      </c>
      <c r="AH260" s="1">
        <v>41370.708333333336</v>
      </c>
      <c r="AI260" s="1">
        <v>41353.333333333336</v>
      </c>
      <c r="AJ260" s="1">
        <v>41370.708333333336</v>
      </c>
      <c r="AK260" s="1">
        <v>41353.333333333336</v>
      </c>
      <c r="AL260" s="1">
        <v>41370.708333333336</v>
      </c>
      <c r="AM260" s="1">
        <v>41424.333333333336</v>
      </c>
      <c r="AN260" s="1">
        <v>41441.708333333336</v>
      </c>
      <c r="AP260" t="s">
        <v>113</v>
      </c>
      <c r="AU260" t="s">
        <v>749</v>
      </c>
      <c r="AY260" t="s">
        <v>106</v>
      </c>
      <c r="AZ260">
        <v>0</v>
      </c>
      <c r="BA260">
        <v>0</v>
      </c>
      <c r="BD260" s="3">
        <v>41321.660416666666</v>
      </c>
      <c r="BE260" s="3">
        <v>41321.663888888892</v>
      </c>
      <c r="BF260" t="s">
        <v>115</v>
      </c>
      <c r="BG260" t="s">
        <v>115</v>
      </c>
      <c r="CH260">
        <v>540</v>
      </c>
      <c r="CI260">
        <v>28930</v>
      </c>
      <c r="CJ260" t="s">
        <v>106</v>
      </c>
      <c r="CK260" t="s">
        <v>106</v>
      </c>
      <c r="CL260" t="s">
        <v>241</v>
      </c>
      <c r="CM260" t="s">
        <v>242</v>
      </c>
      <c r="CO260">
        <v>124315</v>
      </c>
      <c r="CQ260">
        <v>0</v>
      </c>
      <c r="CR260">
        <v>0</v>
      </c>
      <c r="CS260">
        <v>0</v>
      </c>
      <c r="CY260" t="s">
        <v>123</v>
      </c>
      <c r="CZ260" t="s">
        <v>124</v>
      </c>
      <c r="DD260" t="str" cm="1">
        <f t="array" ref="DD260">TEXT(_xlfn.SEQUENCE(1, DATEDIF(AG260, AH260, "m") + 1, AG260, 30), "YYYY-APMM")</f>
        <v>2013-AP03</v>
      </c>
      <c r="DN260">
        <f t="shared" si="8"/>
        <v>20</v>
      </c>
      <c r="DO260">
        <f t="shared" si="9"/>
        <v>0</v>
      </c>
    </row>
    <row r="261" spans="1:119" x14ac:dyDescent="0.35">
      <c r="A261" t="s">
        <v>105</v>
      </c>
      <c r="B261">
        <v>499546</v>
      </c>
      <c r="C261">
        <v>6359</v>
      </c>
      <c r="D261">
        <v>124317</v>
      </c>
      <c r="E261">
        <v>13662</v>
      </c>
      <c r="F261">
        <v>0</v>
      </c>
      <c r="G261" t="s">
        <v>106</v>
      </c>
      <c r="H261" t="s">
        <v>106</v>
      </c>
      <c r="I261" t="s">
        <v>106</v>
      </c>
      <c r="J261" t="s">
        <v>107</v>
      </c>
      <c r="K261" t="s">
        <v>108</v>
      </c>
      <c r="L261" t="s">
        <v>109</v>
      </c>
      <c r="M261" t="s">
        <v>110</v>
      </c>
      <c r="N261" t="s">
        <v>750</v>
      </c>
      <c r="O261" t="s">
        <v>262</v>
      </c>
      <c r="Q261">
        <v>664</v>
      </c>
      <c r="R261">
        <v>0</v>
      </c>
      <c r="S261">
        <v>120</v>
      </c>
      <c r="T261">
        <v>0</v>
      </c>
      <c r="U261">
        <v>30</v>
      </c>
      <c r="V261">
        <v>30</v>
      </c>
      <c r="W261">
        <v>120</v>
      </c>
      <c r="X261">
        <v>0</v>
      </c>
      <c r="Y261">
        <v>0</v>
      </c>
      <c r="Z261">
        <v>0</v>
      </c>
      <c r="AD261" s="1">
        <v>41468.333333333336</v>
      </c>
      <c r="AE261" s="1">
        <v>41484.708333333336</v>
      </c>
      <c r="AG261" s="1">
        <v>41371.333333333336</v>
      </c>
      <c r="AH261" s="1">
        <v>41387.708333333336</v>
      </c>
      <c r="AI261" s="1">
        <v>41371.333333333336</v>
      </c>
      <c r="AJ261" s="1">
        <v>41387.708333333336</v>
      </c>
      <c r="AK261" s="1">
        <v>41371.333333333336</v>
      </c>
      <c r="AL261" s="1">
        <v>41387.708333333336</v>
      </c>
      <c r="AM261" s="1">
        <v>41468.333333333336</v>
      </c>
      <c r="AN261" s="1">
        <v>41484.708333333336</v>
      </c>
      <c r="AP261" t="s">
        <v>113</v>
      </c>
      <c r="AU261" t="s">
        <v>751</v>
      </c>
      <c r="AY261" t="s">
        <v>106</v>
      </c>
      <c r="AZ261">
        <v>0</v>
      </c>
      <c r="BA261">
        <v>0</v>
      </c>
      <c r="BD261" s="3">
        <v>41321.660416666666</v>
      </c>
      <c r="BE261" s="3">
        <v>41321.663888888892</v>
      </c>
      <c r="BF261" t="s">
        <v>115</v>
      </c>
      <c r="BG261" t="s">
        <v>115</v>
      </c>
      <c r="CH261">
        <v>540</v>
      </c>
      <c r="CI261">
        <v>28930</v>
      </c>
      <c r="CJ261" t="s">
        <v>106</v>
      </c>
      <c r="CK261" t="s">
        <v>106</v>
      </c>
      <c r="CL261" t="s">
        <v>241</v>
      </c>
      <c r="CM261" t="s">
        <v>242</v>
      </c>
      <c r="CO261">
        <v>124315</v>
      </c>
      <c r="CQ261">
        <v>0</v>
      </c>
      <c r="CR261">
        <v>0</v>
      </c>
      <c r="CS261">
        <v>0</v>
      </c>
      <c r="CY261" t="s">
        <v>123</v>
      </c>
      <c r="CZ261" t="s">
        <v>124</v>
      </c>
      <c r="DD261" t="str" cm="1">
        <f t="array" ref="DD261">TEXT(_xlfn.SEQUENCE(1, DATEDIF(AG261, AH261, "m") + 1, AG261, 30), "YYYY-APMM")</f>
        <v>2013-AP04</v>
      </c>
      <c r="DN261">
        <f t="shared" si="8"/>
        <v>30</v>
      </c>
      <c r="DO261">
        <f t="shared" si="9"/>
        <v>0</v>
      </c>
    </row>
    <row r="262" spans="1:119" x14ac:dyDescent="0.35">
      <c r="A262" t="s">
        <v>105</v>
      </c>
      <c r="B262">
        <v>499547</v>
      </c>
      <c r="C262">
        <v>6359</v>
      </c>
      <c r="D262">
        <v>124321</v>
      </c>
      <c r="E262">
        <v>13662</v>
      </c>
      <c r="F262">
        <v>0</v>
      </c>
      <c r="G262" t="s">
        <v>106</v>
      </c>
      <c r="H262" t="s">
        <v>106</v>
      </c>
      <c r="I262" t="s">
        <v>106</v>
      </c>
      <c r="J262" t="s">
        <v>107</v>
      </c>
      <c r="K262" t="s">
        <v>108</v>
      </c>
      <c r="L262" t="s">
        <v>109</v>
      </c>
      <c r="M262" t="s">
        <v>110</v>
      </c>
      <c r="N262" t="s">
        <v>752</v>
      </c>
      <c r="O262" t="s">
        <v>289</v>
      </c>
      <c r="Q262">
        <v>560</v>
      </c>
      <c r="R262">
        <v>560</v>
      </c>
      <c r="S262">
        <v>200</v>
      </c>
      <c r="T262">
        <v>0</v>
      </c>
      <c r="U262">
        <v>0</v>
      </c>
      <c r="V262">
        <v>0</v>
      </c>
      <c r="W262">
        <v>200</v>
      </c>
      <c r="X262">
        <v>0</v>
      </c>
      <c r="Y262">
        <v>0</v>
      </c>
      <c r="Z262">
        <v>0</v>
      </c>
      <c r="AD262" s="1">
        <v>41335.333333333336</v>
      </c>
      <c r="AE262" s="1">
        <v>41363.708333333336</v>
      </c>
      <c r="AG262" s="1">
        <v>41251.333333333336</v>
      </c>
      <c r="AH262" s="1">
        <v>41280.708333333336</v>
      </c>
      <c r="AI262" s="1">
        <v>41251.333333333336</v>
      </c>
      <c r="AJ262" s="1">
        <v>41280.708333333336</v>
      </c>
      <c r="AK262" s="1">
        <v>41251.333333333336</v>
      </c>
      <c r="AL262" s="1">
        <v>41280.708333333336</v>
      </c>
      <c r="AM262" s="1">
        <v>41335.333333333336</v>
      </c>
      <c r="AN262" s="1">
        <v>41363.708333333336</v>
      </c>
      <c r="AP262" t="s">
        <v>113</v>
      </c>
      <c r="AU262" t="s">
        <v>753</v>
      </c>
      <c r="AY262" t="s">
        <v>106</v>
      </c>
      <c r="AZ262">
        <v>0</v>
      </c>
      <c r="BA262">
        <v>0</v>
      </c>
      <c r="BD262" s="3">
        <v>41321.660416666666</v>
      </c>
      <c r="BE262" s="3">
        <v>41321.663888888892</v>
      </c>
      <c r="BF262" t="s">
        <v>115</v>
      </c>
      <c r="BG262" t="s">
        <v>115</v>
      </c>
      <c r="CH262">
        <v>540</v>
      </c>
      <c r="CI262">
        <v>29250</v>
      </c>
      <c r="CJ262" t="s">
        <v>106</v>
      </c>
      <c r="CK262" t="s">
        <v>106</v>
      </c>
      <c r="CL262" t="s">
        <v>215</v>
      </c>
      <c r="CM262" t="s">
        <v>216</v>
      </c>
      <c r="CO262">
        <v>124320</v>
      </c>
      <c r="CQ262">
        <v>0</v>
      </c>
      <c r="CR262">
        <v>0</v>
      </c>
      <c r="CS262">
        <v>0</v>
      </c>
      <c r="CY262" t="s">
        <v>123</v>
      </c>
      <c r="CZ262" t="s">
        <v>124</v>
      </c>
      <c r="DD262" t="str" cm="1">
        <f t="array" ref="DD262">TEXT(_xlfn.SEQUENCE(1, DATEDIF(AG262, AH262, "m") + 1, AG262, 30), "YYYY-APMM")</f>
        <v>2012-AP12</v>
      </c>
      <c r="DN262">
        <f t="shared" si="8"/>
        <v>0</v>
      </c>
      <c r="DO262">
        <f t="shared" si="9"/>
        <v>0</v>
      </c>
    </row>
    <row r="263" spans="1:119" x14ac:dyDescent="0.35">
      <c r="A263" t="s">
        <v>105</v>
      </c>
      <c r="B263">
        <v>499548</v>
      </c>
      <c r="C263">
        <v>6359</v>
      </c>
      <c r="D263">
        <v>124321</v>
      </c>
      <c r="E263">
        <v>13662</v>
      </c>
      <c r="F263">
        <v>0</v>
      </c>
      <c r="G263" t="s">
        <v>106</v>
      </c>
      <c r="H263" t="s">
        <v>106</v>
      </c>
      <c r="I263" t="s">
        <v>106</v>
      </c>
      <c r="J263" t="s">
        <v>107</v>
      </c>
      <c r="K263" t="s">
        <v>108</v>
      </c>
      <c r="L263" t="s">
        <v>109</v>
      </c>
      <c r="M263" t="s">
        <v>110</v>
      </c>
      <c r="N263" t="s">
        <v>754</v>
      </c>
      <c r="O263" t="s">
        <v>292</v>
      </c>
      <c r="Q263">
        <v>792</v>
      </c>
      <c r="R263">
        <v>792</v>
      </c>
      <c r="S263">
        <v>240</v>
      </c>
      <c r="T263">
        <v>0</v>
      </c>
      <c r="U263">
        <v>0</v>
      </c>
      <c r="V263">
        <v>0</v>
      </c>
      <c r="W263">
        <v>240</v>
      </c>
      <c r="X263">
        <v>0</v>
      </c>
      <c r="Y263">
        <v>0</v>
      </c>
      <c r="Z263">
        <v>0</v>
      </c>
      <c r="AD263" s="1">
        <v>41380.333333333336</v>
      </c>
      <c r="AE263" s="1">
        <v>41414.708333333336</v>
      </c>
      <c r="AG263" s="1">
        <v>41263.333333333336</v>
      </c>
      <c r="AH263" s="1">
        <v>41297.708333333336</v>
      </c>
      <c r="AI263" s="1">
        <v>41263.333333333336</v>
      </c>
      <c r="AJ263" s="1">
        <v>41297.708333333336</v>
      </c>
      <c r="AK263" s="1">
        <v>41263.333333333336</v>
      </c>
      <c r="AL263" s="1">
        <v>41297.708333333336</v>
      </c>
      <c r="AM263" s="1">
        <v>41380.333333333336</v>
      </c>
      <c r="AN263" s="1">
        <v>41414.708333333336</v>
      </c>
      <c r="AP263" t="s">
        <v>113</v>
      </c>
      <c r="AU263" t="s">
        <v>755</v>
      </c>
      <c r="AY263" t="s">
        <v>106</v>
      </c>
      <c r="AZ263">
        <v>0</v>
      </c>
      <c r="BA263">
        <v>0</v>
      </c>
      <c r="BD263" s="3">
        <v>41321.660416666666</v>
      </c>
      <c r="BE263" s="3">
        <v>41321.663888888892</v>
      </c>
      <c r="BF263" t="s">
        <v>115</v>
      </c>
      <c r="BG263" t="s">
        <v>115</v>
      </c>
      <c r="CH263">
        <v>540</v>
      </c>
      <c r="CI263">
        <v>29250</v>
      </c>
      <c r="CJ263" t="s">
        <v>106</v>
      </c>
      <c r="CK263" t="s">
        <v>106</v>
      </c>
      <c r="CL263" t="s">
        <v>215</v>
      </c>
      <c r="CM263" t="s">
        <v>216</v>
      </c>
      <c r="CO263">
        <v>124320</v>
      </c>
      <c r="CQ263">
        <v>0</v>
      </c>
      <c r="CR263">
        <v>0</v>
      </c>
      <c r="CS263">
        <v>0</v>
      </c>
      <c r="CY263" t="s">
        <v>123</v>
      </c>
      <c r="CZ263" t="s">
        <v>124</v>
      </c>
      <c r="DD263" t="str" cm="1">
        <f t="array" ref="DD263:DE263">TEXT(_xlfn.SEQUENCE(1, DATEDIF(AG263, AH263, "m") + 1, AG263, 30), "YYYY-APMM")</f>
        <v>2012-AP12</v>
      </c>
      <c r="DE263" t="str">
        <v>2013-AP01</v>
      </c>
      <c r="DN263">
        <f t="shared" si="8"/>
        <v>0</v>
      </c>
      <c r="DO263">
        <f t="shared" si="9"/>
        <v>0</v>
      </c>
    </row>
    <row r="264" spans="1:119" x14ac:dyDescent="0.35">
      <c r="A264" t="s">
        <v>105</v>
      </c>
      <c r="B264">
        <v>499549</v>
      </c>
      <c r="C264">
        <v>6359</v>
      </c>
      <c r="D264">
        <v>124321</v>
      </c>
      <c r="E264">
        <v>13662</v>
      </c>
      <c r="F264">
        <v>0</v>
      </c>
      <c r="G264" t="s">
        <v>106</v>
      </c>
      <c r="H264" t="s">
        <v>106</v>
      </c>
      <c r="I264" t="s">
        <v>106</v>
      </c>
      <c r="J264" t="s">
        <v>107</v>
      </c>
      <c r="K264" t="s">
        <v>108</v>
      </c>
      <c r="L264" t="s">
        <v>109</v>
      </c>
      <c r="M264" t="s">
        <v>110</v>
      </c>
      <c r="N264" t="s">
        <v>756</v>
      </c>
      <c r="O264" t="s">
        <v>295</v>
      </c>
      <c r="Q264">
        <v>1040</v>
      </c>
      <c r="R264">
        <v>1024</v>
      </c>
      <c r="S264">
        <v>240</v>
      </c>
      <c r="T264">
        <v>0</v>
      </c>
      <c r="U264">
        <v>0</v>
      </c>
      <c r="V264">
        <v>0</v>
      </c>
      <c r="W264">
        <v>240</v>
      </c>
      <c r="X264">
        <v>0</v>
      </c>
      <c r="Y264">
        <v>0</v>
      </c>
      <c r="Z264">
        <v>0</v>
      </c>
      <c r="AD264" s="1">
        <v>41422.333333333336</v>
      </c>
      <c r="AE264" s="1">
        <v>41456.708333333336</v>
      </c>
      <c r="AG264" s="1">
        <v>41269.333333333336</v>
      </c>
      <c r="AH264" s="1">
        <v>41303.708333333336</v>
      </c>
      <c r="AI264" s="1">
        <v>41269.333333333336</v>
      </c>
      <c r="AJ264" s="1">
        <v>41303.708333333336</v>
      </c>
      <c r="AK264" s="1">
        <v>41269.333333333336</v>
      </c>
      <c r="AL264" s="1">
        <v>41303.708333333336</v>
      </c>
      <c r="AM264" s="1">
        <v>41422.333333333336</v>
      </c>
      <c r="AN264" s="1">
        <v>41456.708333333336</v>
      </c>
      <c r="AP264" t="s">
        <v>113</v>
      </c>
      <c r="AU264" t="s">
        <v>757</v>
      </c>
      <c r="AY264" t="s">
        <v>106</v>
      </c>
      <c r="AZ264">
        <v>0</v>
      </c>
      <c r="BA264">
        <v>0</v>
      </c>
      <c r="BD264" s="3">
        <v>41321.660416666666</v>
      </c>
      <c r="BE264" s="3">
        <v>41321.663888888892</v>
      </c>
      <c r="BF264" t="s">
        <v>115</v>
      </c>
      <c r="BG264" t="s">
        <v>115</v>
      </c>
      <c r="CH264">
        <v>540</v>
      </c>
      <c r="CI264">
        <v>29250</v>
      </c>
      <c r="CJ264" t="s">
        <v>106</v>
      </c>
      <c r="CK264" t="s">
        <v>106</v>
      </c>
      <c r="CL264" t="s">
        <v>215</v>
      </c>
      <c r="CM264" t="s">
        <v>216</v>
      </c>
      <c r="CO264">
        <v>124320</v>
      </c>
      <c r="CQ264">
        <v>0</v>
      </c>
      <c r="CR264">
        <v>0</v>
      </c>
      <c r="CS264">
        <v>0</v>
      </c>
      <c r="CY264" t="s">
        <v>123</v>
      </c>
      <c r="CZ264" t="s">
        <v>124</v>
      </c>
      <c r="DD264" t="str" cm="1">
        <f t="array" ref="DD264:DE264">TEXT(_xlfn.SEQUENCE(1, DATEDIF(AG264, AH264, "m") + 1, AG264, 30), "YYYY-APMM")</f>
        <v>2012-AP12</v>
      </c>
      <c r="DE264" t="str">
        <v>2013-AP01</v>
      </c>
      <c r="DN264">
        <f t="shared" si="8"/>
        <v>0</v>
      </c>
      <c r="DO264">
        <f t="shared" si="9"/>
        <v>0</v>
      </c>
    </row>
    <row r="265" spans="1:119" x14ac:dyDescent="0.35">
      <c r="A265" t="s">
        <v>105</v>
      </c>
      <c r="B265">
        <v>499550</v>
      </c>
      <c r="C265">
        <v>6359</v>
      </c>
      <c r="D265">
        <v>124321</v>
      </c>
      <c r="E265">
        <v>13662</v>
      </c>
      <c r="F265">
        <v>0</v>
      </c>
      <c r="G265" t="s">
        <v>106</v>
      </c>
      <c r="H265" t="s">
        <v>106</v>
      </c>
      <c r="I265" t="s">
        <v>106</v>
      </c>
      <c r="J265" t="s">
        <v>107</v>
      </c>
      <c r="K265" t="s">
        <v>108</v>
      </c>
      <c r="L265" t="s">
        <v>109</v>
      </c>
      <c r="M265" t="s">
        <v>110</v>
      </c>
      <c r="N265" t="s">
        <v>758</v>
      </c>
      <c r="O265" t="s">
        <v>298</v>
      </c>
      <c r="Q265">
        <v>1088</v>
      </c>
      <c r="R265">
        <v>1072</v>
      </c>
      <c r="S265">
        <v>240</v>
      </c>
      <c r="T265">
        <v>0</v>
      </c>
      <c r="U265">
        <v>0</v>
      </c>
      <c r="V265">
        <v>0</v>
      </c>
      <c r="W265">
        <v>240</v>
      </c>
      <c r="X265">
        <v>0</v>
      </c>
      <c r="Y265">
        <v>0</v>
      </c>
      <c r="Z265">
        <v>0</v>
      </c>
      <c r="AD265" s="1">
        <v>41441.333333333336</v>
      </c>
      <c r="AE265" s="1">
        <v>41475.708333333336</v>
      </c>
      <c r="AG265" s="1">
        <v>41281.333333333336</v>
      </c>
      <c r="AH265" s="1">
        <v>41315.708333333336</v>
      </c>
      <c r="AI265" s="1">
        <v>41281.333333333336</v>
      </c>
      <c r="AJ265" s="1">
        <v>41315.708333333336</v>
      </c>
      <c r="AK265" s="1">
        <v>41281.333333333336</v>
      </c>
      <c r="AL265" s="1">
        <v>41315.708333333336</v>
      </c>
      <c r="AM265" s="1">
        <v>41441.333333333336</v>
      </c>
      <c r="AN265" s="1">
        <v>41475.708333333336</v>
      </c>
      <c r="AP265" t="s">
        <v>113</v>
      </c>
      <c r="AU265" t="s">
        <v>759</v>
      </c>
      <c r="AY265" t="s">
        <v>106</v>
      </c>
      <c r="AZ265">
        <v>0</v>
      </c>
      <c r="BA265">
        <v>0</v>
      </c>
      <c r="BD265" s="3">
        <v>41321.660416666666</v>
      </c>
      <c r="BE265" s="3">
        <v>41321.663888888892</v>
      </c>
      <c r="BF265" t="s">
        <v>115</v>
      </c>
      <c r="BG265" t="s">
        <v>115</v>
      </c>
      <c r="CH265">
        <v>540</v>
      </c>
      <c r="CI265">
        <v>29250</v>
      </c>
      <c r="CJ265" t="s">
        <v>106</v>
      </c>
      <c r="CK265" t="s">
        <v>106</v>
      </c>
      <c r="CL265" t="s">
        <v>215</v>
      </c>
      <c r="CM265" t="s">
        <v>216</v>
      </c>
      <c r="CO265">
        <v>124320</v>
      </c>
      <c r="CQ265">
        <v>0</v>
      </c>
      <c r="CR265">
        <v>0</v>
      </c>
      <c r="CS265">
        <v>0</v>
      </c>
      <c r="CY265" t="s">
        <v>123</v>
      </c>
      <c r="CZ265" t="s">
        <v>124</v>
      </c>
      <c r="DD265" t="str" cm="1">
        <f t="array" ref="DD265:DE265">TEXT(_xlfn.SEQUENCE(1, DATEDIF(AG265, AH265, "m") + 1, AG265, 30), "YYYY-APMM")</f>
        <v>2013-AP01</v>
      </c>
      <c r="DE265" t="str">
        <v>2013-AP02</v>
      </c>
      <c r="DN265">
        <f t="shared" si="8"/>
        <v>0</v>
      </c>
      <c r="DO265">
        <f t="shared" si="9"/>
        <v>0</v>
      </c>
    </row>
    <row r="266" spans="1:119" x14ac:dyDescent="0.35">
      <c r="A266" t="s">
        <v>105</v>
      </c>
      <c r="B266">
        <v>499551</v>
      </c>
      <c r="C266">
        <v>6359</v>
      </c>
      <c r="D266">
        <v>124322</v>
      </c>
      <c r="E266">
        <v>13662</v>
      </c>
      <c r="F266">
        <v>0</v>
      </c>
      <c r="G266" t="s">
        <v>106</v>
      </c>
      <c r="H266" t="s">
        <v>106</v>
      </c>
      <c r="I266" t="s">
        <v>106</v>
      </c>
      <c r="J266" t="s">
        <v>107</v>
      </c>
      <c r="K266" t="s">
        <v>108</v>
      </c>
      <c r="L266" t="s">
        <v>109</v>
      </c>
      <c r="M266" t="s">
        <v>110</v>
      </c>
      <c r="N266" t="s">
        <v>760</v>
      </c>
      <c r="O266" t="s">
        <v>301</v>
      </c>
      <c r="Q266">
        <v>560</v>
      </c>
      <c r="R266">
        <v>0</v>
      </c>
      <c r="S266">
        <v>80</v>
      </c>
      <c r="T266">
        <v>0</v>
      </c>
      <c r="U266">
        <v>20</v>
      </c>
      <c r="V266">
        <v>20</v>
      </c>
      <c r="W266">
        <v>80</v>
      </c>
      <c r="X266">
        <v>0</v>
      </c>
      <c r="Y266">
        <v>0</v>
      </c>
      <c r="Z266">
        <v>0</v>
      </c>
      <c r="AD266" s="1">
        <v>41323.333333333336</v>
      </c>
      <c r="AE266" s="1">
        <v>41333.708333333336</v>
      </c>
      <c r="AG266" s="1">
        <v>41239.333333333336</v>
      </c>
      <c r="AH266" s="1">
        <v>41249.708333333336</v>
      </c>
      <c r="AI266" s="1">
        <v>41239.333333333336</v>
      </c>
      <c r="AJ266" s="1">
        <v>41249.708333333336</v>
      </c>
      <c r="AK266" s="1">
        <v>41239.333333333336</v>
      </c>
      <c r="AL266" s="1">
        <v>41249.708333333336</v>
      </c>
      <c r="AM266" s="1">
        <v>41323.333333333336</v>
      </c>
      <c r="AN266" s="1">
        <v>41333.708333333336</v>
      </c>
      <c r="AP266" t="s">
        <v>113</v>
      </c>
      <c r="AU266" t="s">
        <v>761</v>
      </c>
      <c r="AY266" t="s">
        <v>106</v>
      </c>
      <c r="AZ266">
        <v>0</v>
      </c>
      <c r="BA266">
        <v>0</v>
      </c>
      <c r="BD266" s="3">
        <v>41321.660416666666</v>
      </c>
      <c r="BE266" s="3">
        <v>41321.663888888892</v>
      </c>
      <c r="BF266" t="s">
        <v>115</v>
      </c>
      <c r="BG266" t="s">
        <v>115</v>
      </c>
      <c r="CH266">
        <v>540</v>
      </c>
      <c r="CI266">
        <v>29240</v>
      </c>
      <c r="CJ266" t="s">
        <v>106</v>
      </c>
      <c r="CK266" t="s">
        <v>106</v>
      </c>
      <c r="CL266" t="s">
        <v>241</v>
      </c>
      <c r="CM266" t="s">
        <v>242</v>
      </c>
      <c r="CO266">
        <v>124320</v>
      </c>
      <c r="CQ266">
        <v>0</v>
      </c>
      <c r="CR266">
        <v>0</v>
      </c>
      <c r="CS266">
        <v>0</v>
      </c>
      <c r="CY266" t="s">
        <v>123</v>
      </c>
      <c r="CZ266" t="s">
        <v>124</v>
      </c>
      <c r="DD266" t="str" cm="1">
        <f t="array" ref="DD266">TEXT(_xlfn.SEQUENCE(1, DATEDIF(AG266, AH266, "m") + 1, AG266, 30), "YYYY-APMM")</f>
        <v>2012-AP11</v>
      </c>
      <c r="DN266">
        <f t="shared" si="8"/>
        <v>20</v>
      </c>
      <c r="DO266">
        <f t="shared" si="9"/>
        <v>0</v>
      </c>
    </row>
    <row r="267" spans="1:119" x14ac:dyDescent="0.35">
      <c r="A267" t="s">
        <v>105</v>
      </c>
      <c r="B267">
        <v>499552</v>
      </c>
      <c r="C267">
        <v>6359</v>
      </c>
      <c r="D267">
        <v>124322</v>
      </c>
      <c r="E267">
        <v>13662</v>
      </c>
      <c r="F267">
        <v>0</v>
      </c>
      <c r="G267" t="s">
        <v>106</v>
      </c>
      <c r="H267" t="s">
        <v>106</v>
      </c>
      <c r="I267" t="s">
        <v>106</v>
      </c>
      <c r="J267" t="s">
        <v>107</v>
      </c>
      <c r="K267" t="s">
        <v>108</v>
      </c>
      <c r="L267" t="s">
        <v>109</v>
      </c>
      <c r="M267" t="s">
        <v>110</v>
      </c>
      <c r="N267" t="s">
        <v>762</v>
      </c>
      <c r="O267" t="s">
        <v>304</v>
      </c>
      <c r="Q267">
        <v>600</v>
      </c>
      <c r="R267">
        <v>0</v>
      </c>
      <c r="S267">
        <v>120</v>
      </c>
      <c r="T267">
        <v>0</v>
      </c>
      <c r="U267">
        <v>30</v>
      </c>
      <c r="V267">
        <v>30</v>
      </c>
      <c r="W267">
        <v>120</v>
      </c>
      <c r="X267">
        <v>0</v>
      </c>
      <c r="Y267">
        <v>0</v>
      </c>
      <c r="Z267">
        <v>0</v>
      </c>
      <c r="AD267" s="1">
        <v>41335.333333333336</v>
      </c>
      <c r="AE267" s="1">
        <v>41351.708333333336</v>
      </c>
      <c r="AG267" s="1">
        <v>41245.333333333336</v>
      </c>
      <c r="AH267" s="1">
        <v>41262.708333333336</v>
      </c>
      <c r="AI267" s="1">
        <v>41245.333333333336</v>
      </c>
      <c r="AJ267" s="1">
        <v>41262.708333333336</v>
      </c>
      <c r="AK267" s="1">
        <v>41245.333333333336</v>
      </c>
      <c r="AL267" s="1">
        <v>41262.708333333336</v>
      </c>
      <c r="AM267" s="1">
        <v>41335.333333333336</v>
      </c>
      <c r="AN267" s="1">
        <v>41351.708333333336</v>
      </c>
      <c r="AP267" t="s">
        <v>113</v>
      </c>
      <c r="AU267" t="s">
        <v>763</v>
      </c>
      <c r="AY267" t="s">
        <v>106</v>
      </c>
      <c r="AZ267">
        <v>0</v>
      </c>
      <c r="BA267">
        <v>0</v>
      </c>
      <c r="BD267" s="3">
        <v>41321.660416666666</v>
      </c>
      <c r="BE267" s="3">
        <v>41321.663888888892</v>
      </c>
      <c r="BF267" t="s">
        <v>115</v>
      </c>
      <c r="BG267" t="s">
        <v>115</v>
      </c>
      <c r="CH267">
        <v>540</v>
      </c>
      <c r="CI267">
        <v>29240</v>
      </c>
      <c r="CJ267" t="s">
        <v>106</v>
      </c>
      <c r="CK267" t="s">
        <v>106</v>
      </c>
      <c r="CL267" t="s">
        <v>241</v>
      </c>
      <c r="CM267" t="s">
        <v>242</v>
      </c>
      <c r="CO267">
        <v>124320</v>
      </c>
      <c r="CQ267">
        <v>0</v>
      </c>
      <c r="CR267">
        <v>0</v>
      </c>
      <c r="CS267">
        <v>0</v>
      </c>
      <c r="CY267" t="s">
        <v>123</v>
      </c>
      <c r="CZ267" t="s">
        <v>124</v>
      </c>
      <c r="DD267" t="str" cm="1">
        <f t="array" ref="DD267">TEXT(_xlfn.SEQUENCE(1, DATEDIF(AG267, AH267, "m") + 1, AG267, 30), "YYYY-APMM")</f>
        <v>2012-AP12</v>
      </c>
      <c r="DN267">
        <f t="shared" si="8"/>
        <v>30</v>
      </c>
      <c r="DO267">
        <f t="shared" si="9"/>
        <v>0</v>
      </c>
    </row>
    <row r="268" spans="1:119" x14ac:dyDescent="0.35">
      <c r="A268" t="s">
        <v>105</v>
      </c>
      <c r="B268">
        <v>499553</v>
      </c>
      <c r="C268">
        <v>6359</v>
      </c>
      <c r="D268">
        <v>124322</v>
      </c>
      <c r="E268">
        <v>13662</v>
      </c>
      <c r="F268">
        <v>0</v>
      </c>
      <c r="G268" t="s">
        <v>106</v>
      </c>
      <c r="H268" t="s">
        <v>106</v>
      </c>
      <c r="I268" t="s">
        <v>106</v>
      </c>
      <c r="J268" t="s">
        <v>107</v>
      </c>
      <c r="K268" t="s">
        <v>108</v>
      </c>
      <c r="L268" t="s">
        <v>109</v>
      </c>
      <c r="M268" t="s">
        <v>110</v>
      </c>
      <c r="N268" t="s">
        <v>764</v>
      </c>
      <c r="O268" t="s">
        <v>307</v>
      </c>
      <c r="Q268">
        <v>600</v>
      </c>
      <c r="R268">
        <v>0</v>
      </c>
      <c r="S268">
        <v>120</v>
      </c>
      <c r="T268">
        <v>0</v>
      </c>
      <c r="U268">
        <v>30</v>
      </c>
      <c r="V268">
        <v>30</v>
      </c>
      <c r="W268">
        <v>120</v>
      </c>
      <c r="X268">
        <v>0</v>
      </c>
      <c r="Y268">
        <v>0</v>
      </c>
      <c r="Z268">
        <v>0</v>
      </c>
      <c r="AD268" s="1">
        <v>41340.333333333336</v>
      </c>
      <c r="AE268" s="1">
        <v>41357.708333333336</v>
      </c>
      <c r="AG268" s="1">
        <v>41251.333333333336</v>
      </c>
      <c r="AH268" s="1">
        <v>41268.708333333336</v>
      </c>
      <c r="AI268" s="1">
        <v>41251.333333333336</v>
      </c>
      <c r="AJ268" s="1">
        <v>41268.708333333336</v>
      </c>
      <c r="AK268" s="1">
        <v>41251.333333333336</v>
      </c>
      <c r="AL268" s="1">
        <v>41268.708333333336</v>
      </c>
      <c r="AM268" s="1">
        <v>41340.333333333336</v>
      </c>
      <c r="AN268" s="1">
        <v>41357.708333333336</v>
      </c>
      <c r="AP268" t="s">
        <v>113</v>
      </c>
      <c r="AU268" t="s">
        <v>765</v>
      </c>
      <c r="AY268" t="s">
        <v>106</v>
      </c>
      <c r="AZ268">
        <v>0</v>
      </c>
      <c r="BA268">
        <v>0</v>
      </c>
      <c r="BD268" s="3">
        <v>41321.660416666666</v>
      </c>
      <c r="BE268" s="3">
        <v>41321.663888888892</v>
      </c>
      <c r="BF268" t="s">
        <v>115</v>
      </c>
      <c r="BG268" t="s">
        <v>115</v>
      </c>
      <c r="CH268">
        <v>540</v>
      </c>
      <c r="CI268">
        <v>29240</v>
      </c>
      <c r="CJ268" t="s">
        <v>106</v>
      </c>
      <c r="CK268" t="s">
        <v>106</v>
      </c>
      <c r="CL268" t="s">
        <v>241</v>
      </c>
      <c r="CM268" t="s">
        <v>242</v>
      </c>
      <c r="CO268">
        <v>124320</v>
      </c>
      <c r="CQ268">
        <v>0</v>
      </c>
      <c r="CR268">
        <v>0</v>
      </c>
      <c r="CS268">
        <v>0</v>
      </c>
      <c r="CY268" t="s">
        <v>123</v>
      </c>
      <c r="CZ268" t="s">
        <v>124</v>
      </c>
      <c r="DD268" t="str" cm="1">
        <f t="array" ref="DD268">TEXT(_xlfn.SEQUENCE(1, DATEDIF(AG268, AH268, "m") + 1, AG268, 30), "YYYY-APMM")</f>
        <v>2012-AP12</v>
      </c>
      <c r="DN268">
        <f t="shared" si="8"/>
        <v>30</v>
      </c>
      <c r="DO268">
        <f t="shared" si="9"/>
        <v>0</v>
      </c>
    </row>
    <row r="269" spans="1:119" x14ac:dyDescent="0.35">
      <c r="A269" t="s">
        <v>105</v>
      </c>
      <c r="B269">
        <v>499554</v>
      </c>
      <c r="C269">
        <v>6359</v>
      </c>
      <c r="D269">
        <v>124322</v>
      </c>
      <c r="E269">
        <v>13662</v>
      </c>
      <c r="F269">
        <v>0</v>
      </c>
      <c r="G269" t="s">
        <v>106</v>
      </c>
      <c r="H269" t="s">
        <v>106</v>
      </c>
      <c r="I269" t="s">
        <v>106</v>
      </c>
      <c r="J269" t="s">
        <v>107</v>
      </c>
      <c r="K269" t="s">
        <v>108</v>
      </c>
      <c r="L269" t="s">
        <v>109</v>
      </c>
      <c r="M269" t="s">
        <v>110</v>
      </c>
      <c r="N269" t="s">
        <v>766</v>
      </c>
      <c r="O269" t="s">
        <v>310</v>
      </c>
      <c r="Q269">
        <v>600</v>
      </c>
      <c r="R269">
        <v>0</v>
      </c>
      <c r="S269">
        <v>120</v>
      </c>
      <c r="T269">
        <v>0</v>
      </c>
      <c r="U269">
        <v>30</v>
      </c>
      <c r="V269">
        <v>30</v>
      </c>
      <c r="W269">
        <v>120</v>
      </c>
      <c r="X269">
        <v>0</v>
      </c>
      <c r="Y269">
        <v>0</v>
      </c>
      <c r="Z269">
        <v>0</v>
      </c>
      <c r="AD269" s="1">
        <v>41352.333333333336</v>
      </c>
      <c r="AE269" s="1">
        <v>41368.708333333336</v>
      </c>
      <c r="AG269" s="1">
        <v>41263.333333333336</v>
      </c>
      <c r="AH269" s="1">
        <v>41280.708333333336</v>
      </c>
      <c r="AI269" s="1">
        <v>41263.333333333336</v>
      </c>
      <c r="AJ269" s="1">
        <v>41280.708333333336</v>
      </c>
      <c r="AK269" s="1">
        <v>41263.333333333336</v>
      </c>
      <c r="AL269" s="1">
        <v>41280.708333333336</v>
      </c>
      <c r="AM269" s="1">
        <v>41352.333333333336</v>
      </c>
      <c r="AN269" s="1">
        <v>41368.708333333336</v>
      </c>
      <c r="AP269" t="s">
        <v>113</v>
      </c>
      <c r="AU269" t="s">
        <v>767</v>
      </c>
      <c r="AY269" t="s">
        <v>106</v>
      </c>
      <c r="AZ269">
        <v>0</v>
      </c>
      <c r="BA269">
        <v>0</v>
      </c>
      <c r="BD269" s="3">
        <v>41321.660416666666</v>
      </c>
      <c r="BE269" s="3">
        <v>41321.663888888892</v>
      </c>
      <c r="BF269" t="s">
        <v>115</v>
      </c>
      <c r="BG269" t="s">
        <v>115</v>
      </c>
      <c r="CH269">
        <v>540</v>
      </c>
      <c r="CI269">
        <v>29240</v>
      </c>
      <c r="CJ269" t="s">
        <v>106</v>
      </c>
      <c r="CK269" t="s">
        <v>106</v>
      </c>
      <c r="CL269" t="s">
        <v>241</v>
      </c>
      <c r="CM269" t="s">
        <v>242</v>
      </c>
      <c r="CO269">
        <v>124320</v>
      </c>
      <c r="CQ269">
        <v>0</v>
      </c>
      <c r="CR269">
        <v>0</v>
      </c>
      <c r="CS269">
        <v>0</v>
      </c>
      <c r="CY269" t="s">
        <v>123</v>
      </c>
      <c r="CZ269" t="s">
        <v>124</v>
      </c>
      <c r="DD269" t="str" cm="1">
        <f t="array" ref="DD269">TEXT(_xlfn.SEQUENCE(1, DATEDIF(AG269, AH269, "m") + 1, AG269, 30), "YYYY-APMM")</f>
        <v>2012-AP12</v>
      </c>
      <c r="DN269">
        <f t="shared" si="8"/>
        <v>30</v>
      </c>
      <c r="DO269">
        <f t="shared" si="9"/>
        <v>0</v>
      </c>
    </row>
    <row r="270" spans="1:119" x14ac:dyDescent="0.35">
      <c r="A270" t="s">
        <v>105</v>
      </c>
      <c r="B270">
        <v>499555</v>
      </c>
      <c r="C270">
        <v>6359</v>
      </c>
      <c r="D270">
        <v>124324</v>
      </c>
      <c r="E270">
        <v>13662</v>
      </c>
      <c r="F270">
        <v>0</v>
      </c>
      <c r="G270" t="s">
        <v>106</v>
      </c>
      <c r="H270" t="s">
        <v>106</v>
      </c>
      <c r="I270" t="s">
        <v>106</v>
      </c>
      <c r="J270" t="s">
        <v>107</v>
      </c>
      <c r="K270" t="s">
        <v>108</v>
      </c>
      <c r="L270" t="s">
        <v>109</v>
      </c>
      <c r="M270" t="s">
        <v>110</v>
      </c>
      <c r="N270" t="s">
        <v>768</v>
      </c>
      <c r="O270" t="s">
        <v>388</v>
      </c>
      <c r="Q270">
        <v>960</v>
      </c>
      <c r="R270">
        <v>240</v>
      </c>
      <c r="S270">
        <v>240</v>
      </c>
      <c r="T270">
        <v>0</v>
      </c>
      <c r="U270">
        <v>0</v>
      </c>
      <c r="V270">
        <v>0</v>
      </c>
      <c r="W270">
        <v>240</v>
      </c>
      <c r="X270">
        <v>0</v>
      </c>
      <c r="Y270">
        <v>0</v>
      </c>
      <c r="Z270">
        <v>0</v>
      </c>
      <c r="AD270" s="1">
        <v>41557.333333333336</v>
      </c>
      <c r="AE270" s="1">
        <v>41594.708333333336</v>
      </c>
      <c r="AG270" s="1">
        <v>41414.333333333336</v>
      </c>
      <c r="AH270" s="1">
        <v>41448.708333333336</v>
      </c>
      <c r="AI270" s="1">
        <v>41414.333333333336</v>
      </c>
      <c r="AJ270" s="1">
        <v>41448.708333333336</v>
      </c>
      <c r="AK270" s="1">
        <v>41414.333333333336</v>
      </c>
      <c r="AL270" s="1">
        <v>41448.708333333336</v>
      </c>
      <c r="AM270" s="1">
        <v>41557.333333333336</v>
      </c>
      <c r="AN270" s="1">
        <v>41594.708333333336</v>
      </c>
      <c r="AP270" t="s">
        <v>113</v>
      </c>
      <c r="AU270" t="s">
        <v>769</v>
      </c>
      <c r="AY270" t="s">
        <v>106</v>
      </c>
      <c r="AZ270">
        <v>0</v>
      </c>
      <c r="BA270">
        <v>0</v>
      </c>
      <c r="BD270" s="3">
        <v>41321.660416666666</v>
      </c>
      <c r="BE270" s="3">
        <v>41321.663888888892</v>
      </c>
      <c r="BF270" t="s">
        <v>115</v>
      </c>
      <c r="BG270" t="s">
        <v>115</v>
      </c>
      <c r="CH270">
        <v>540</v>
      </c>
      <c r="CI270">
        <v>29370</v>
      </c>
      <c r="CJ270" t="s">
        <v>106</v>
      </c>
      <c r="CK270" t="s">
        <v>106</v>
      </c>
      <c r="CL270" t="s">
        <v>215</v>
      </c>
      <c r="CM270" t="s">
        <v>216</v>
      </c>
      <c r="CO270">
        <v>124323</v>
      </c>
      <c r="CQ270">
        <v>0</v>
      </c>
      <c r="CR270">
        <v>0</v>
      </c>
      <c r="CS270">
        <v>0</v>
      </c>
      <c r="CY270" t="s">
        <v>123</v>
      </c>
      <c r="CZ270" t="s">
        <v>124</v>
      </c>
      <c r="DD270" t="str" cm="1">
        <f t="array" ref="DD270:DE270">TEXT(_xlfn.SEQUENCE(1, DATEDIF(AG270, AH270, "m") + 1, AG270, 30), "YYYY-APMM")</f>
        <v>2013-AP05</v>
      </c>
      <c r="DE270" t="str">
        <v>2013-AP06</v>
      </c>
      <c r="DN270">
        <f t="shared" si="8"/>
        <v>0</v>
      </c>
      <c r="DO270">
        <f t="shared" si="9"/>
        <v>0</v>
      </c>
    </row>
    <row r="271" spans="1:119" x14ac:dyDescent="0.35">
      <c r="A271" t="s">
        <v>105</v>
      </c>
      <c r="B271">
        <v>499556</v>
      </c>
      <c r="C271">
        <v>6359</v>
      </c>
      <c r="D271">
        <v>124324</v>
      </c>
      <c r="E271">
        <v>13662</v>
      </c>
      <c r="F271">
        <v>0</v>
      </c>
      <c r="G271" t="s">
        <v>106</v>
      </c>
      <c r="H271" t="s">
        <v>106</v>
      </c>
      <c r="I271" t="s">
        <v>106</v>
      </c>
      <c r="J271" t="s">
        <v>107</v>
      </c>
      <c r="K271" t="s">
        <v>108</v>
      </c>
      <c r="L271" t="s">
        <v>109</v>
      </c>
      <c r="M271" t="s">
        <v>110</v>
      </c>
      <c r="N271" t="s">
        <v>770</v>
      </c>
      <c r="O271" t="s">
        <v>391</v>
      </c>
      <c r="Q271">
        <v>960</v>
      </c>
      <c r="R271">
        <v>240</v>
      </c>
      <c r="S271">
        <v>240</v>
      </c>
      <c r="T271">
        <v>0</v>
      </c>
      <c r="U271">
        <v>0</v>
      </c>
      <c r="V271">
        <v>0</v>
      </c>
      <c r="W271">
        <v>240</v>
      </c>
      <c r="X271">
        <v>0</v>
      </c>
      <c r="Y271">
        <v>0</v>
      </c>
      <c r="Z271">
        <v>0</v>
      </c>
      <c r="AD271" s="1">
        <v>41557.333333333336</v>
      </c>
      <c r="AE271" s="1">
        <v>41594.708333333336</v>
      </c>
      <c r="AG271" s="1">
        <v>41414.333333333336</v>
      </c>
      <c r="AH271" s="1">
        <v>41448.708333333336</v>
      </c>
      <c r="AI271" s="1">
        <v>41414.333333333336</v>
      </c>
      <c r="AJ271" s="1">
        <v>41448.708333333336</v>
      </c>
      <c r="AK271" s="1">
        <v>41414.333333333336</v>
      </c>
      <c r="AL271" s="1">
        <v>41448.708333333336</v>
      </c>
      <c r="AM271" s="1">
        <v>41557.333333333336</v>
      </c>
      <c r="AN271" s="1">
        <v>41594.708333333336</v>
      </c>
      <c r="AP271" t="s">
        <v>113</v>
      </c>
      <c r="AU271" t="s">
        <v>771</v>
      </c>
      <c r="AY271" t="s">
        <v>106</v>
      </c>
      <c r="AZ271">
        <v>0</v>
      </c>
      <c r="BA271">
        <v>0</v>
      </c>
      <c r="BD271" s="3">
        <v>41321.660416666666</v>
      </c>
      <c r="BE271" s="3">
        <v>41321.663888888892</v>
      </c>
      <c r="BF271" t="s">
        <v>115</v>
      </c>
      <c r="BG271" t="s">
        <v>115</v>
      </c>
      <c r="CH271">
        <v>540</v>
      </c>
      <c r="CI271">
        <v>29370</v>
      </c>
      <c r="CJ271" t="s">
        <v>106</v>
      </c>
      <c r="CK271" t="s">
        <v>106</v>
      </c>
      <c r="CL271" t="s">
        <v>215</v>
      </c>
      <c r="CM271" t="s">
        <v>216</v>
      </c>
      <c r="CO271">
        <v>124323</v>
      </c>
      <c r="CQ271">
        <v>0</v>
      </c>
      <c r="CR271">
        <v>0</v>
      </c>
      <c r="CS271">
        <v>0</v>
      </c>
      <c r="CY271" t="s">
        <v>123</v>
      </c>
      <c r="CZ271" t="s">
        <v>124</v>
      </c>
      <c r="DD271" t="str" cm="1">
        <f t="array" ref="DD271:DE271">TEXT(_xlfn.SEQUENCE(1, DATEDIF(AG271, AH271, "m") + 1, AG271, 30), "YYYY-APMM")</f>
        <v>2013-AP05</v>
      </c>
      <c r="DE271" t="str">
        <v>2013-AP06</v>
      </c>
      <c r="DN271">
        <f t="shared" si="8"/>
        <v>0</v>
      </c>
      <c r="DO271">
        <f t="shared" si="9"/>
        <v>0</v>
      </c>
    </row>
    <row r="272" spans="1:119" x14ac:dyDescent="0.35">
      <c r="A272" t="s">
        <v>105</v>
      </c>
      <c r="B272">
        <v>499557</v>
      </c>
      <c r="C272">
        <v>6359</v>
      </c>
      <c r="D272">
        <v>124324</v>
      </c>
      <c r="E272">
        <v>13662</v>
      </c>
      <c r="F272">
        <v>0</v>
      </c>
      <c r="G272" t="s">
        <v>106</v>
      </c>
      <c r="H272" t="s">
        <v>106</v>
      </c>
      <c r="I272" t="s">
        <v>106</v>
      </c>
      <c r="J272" t="s">
        <v>107</v>
      </c>
      <c r="K272" t="s">
        <v>108</v>
      </c>
      <c r="L272" t="s">
        <v>109</v>
      </c>
      <c r="M272" t="s">
        <v>110</v>
      </c>
      <c r="N272" t="s">
        <v>772</v>
      </c>
      <c r="O272" t="s">
        <v>394</v>
      </c>
      <c r="Q272">
        <v>512</v>
      </c>
      <c r="R272">
        <v>296</v>
      </c>
      <c r="S272">
        <v>240</v>
      </c>
      <c r="T272">
        <v>0</v>
      </c>
      <c r="U272">
        <v>0</v>
      </c>
      <c r="V272">
        <v>0</v>
      </c>
      <c r="W272">
        <v>240</v>
      </c>
      <c r="X272">
        <v>0</v>
      </c>
      <c r="Y272">
        <v>0</v>
      </c>
      <c r="Z272">
        <v>0</v>
      </c>
      <c r="AD272" s="1">
        <v>41471.333333333336</v>
      </c>
      <c r="AE272" s="1">
        <v>41508.708333333336</v>
      </c>
      <c r="AG272" s="1">
        <v>41396.333333333336</v>
      </c>
      <c r="AH272" s="1">
        <v>41430.708333333336</v>
      </c>
      <c r="AI272" s="1">
        <v>41396.333333333336</v>
      </c>
      <c r="AJ272" s="1">
        <v>41430.708333333336</v>
      </c>
      <c r="AK272" s="1">
        <v>41396.333333333336</v>
      </c>
      <c r="AL272" s="1">
        <v>41430.708333333336</v>
      </c>
      <c r="AM272" s="1">
        <v>41471.333333333336</v>
      </c>
      <c r="AN272" s="1">
        <v>41508.708333333336</v>
      </c>
      <c r="AP272" t="s">
        <v>113</v>
      </c>
      <c r="AU272" t="s">
        <v>773</v>
      </c>
      <c r="AY272" t="s">
        <v>106</v>
      </c>
      <c r="AZ272">
        <v>0</v>
      </c>
      <c r="BA272">
        <v>0</v>
      </c>
      <c r="BD272" s="3">
        <v>41321.660416666666</v>
      </c>
      <c r="BE272" s="3">
        <v>41321.663888888892</v>
      </c>
      <c r="BF272" t="s">
        <v>115</v>
      </c>
      <c r="BG272" t="s">
        <v>115</v>
      </c>
      <c r="CH272">
        <v>540</v>
      </c>
      <c r="CI272">
        <v>29370</v>
      </c>
      <c r="CJ272" t="s">
        <v>106</v>
      </c>
      <c r="CK272" t="s">
        <v>106</v>
      </c>
      <c r="CL272" t="s">
        <v>215</v>
      </c>
      <c r="CM272" t="s">
        <v>216</v>
      </c>
      <c r="CO272">
        <v>124323</v>
      </c>
      <c r="CQ272">
        <v>0</v>
      </c>
      <c r="CR272">
        <v>0</v>
      </c>
      <c r="CS272">
        <v>0</v>
      </c>
      <c r="CY272" t="s">
        <v>123</v>
      </c>
      <c r="CZ272" t="s">
        <v>124</v>
      </c>
      <c r="DD272" t="str" cm="1">
        <f t="array" ref="DD272:DE272">TEXT(_xlfn.SEQUENCE(1, DATEDIF(AG272, AH272, "m") + 1, AG272, 30), "YYYY-APMM")</f>
        <v>2013-AP05</v>
      </c>
      <c r="DE272" t="str">
        <v>2013-AP06</v>
      </c>
      <c r="DN272">
        <f t="shared" si="8"/>
        <v>0</v>
      </c>
      <c r="DO272">
        <f t="shared" si="9"/>
        <v>0</v>
      </c>
    </row>
    <row r="273" spans="1:119" x14ac:dyDescent="0.35">
      <c r="A273" t="s">
        <v>105</v>
      </c>
      <c r="B273">
        <v>499558</v>
      </c>
      <c r="C273">
        <v>6359</v>
      </c>
      <c r="D273">
        <v>124324</v>
      </c>
      <c r="E273">
        <v>13662</v>
      </c>
      <c r="F273">
        <v>0</v>
      </c>
      <c r="G273" t="s">
        <v>106</v>
      </c>
      <c r="H273" t="s">
        <v>106</v>
      </c>
      <c r="I273" t="s">
        <v>106</v>
      </c>
      <c r="J273" t="s">
        <v>107</v>
      </c>
      <c r="K273" t="s">
        <v>108</v>
      </c>
      <c r="L273" t="s">
        <v>109</v>
      </c>
      <c r="M273" t="s">
        <v>110</v>
      </c>
      <c r="N273" t="s">
        <v>774</v>
      </c>
      <c r="O273" t="s">
        <v>397</v>
      </c>
      <c r="Q273">
        <v>360</v>
      </c>
      <c r="R273">
        <v>320</v>
      </c>
      <c r="S273">
        <v>240</v>
      </c>
      <c r="T273">
        <v>0</v>
      </c>
      <c r="U273">
        <v>0</v>
      </c>
      <c r="V273">
        <v>0</v>
      </c>
      <c r="W273">
        <v>240</v>
      </c>
      <c r="X273">
        <v>0</v>
      </c>
      <c r="Y273">
        <v>0</v>
      </c>
      <c r="Z273">
        <v>0</v>
      </c>
      <c r="AD273" s="1">
        <v>41449.333333333336</v>
      </c>
      <c r="AE273" s="1">
        <v>41483.708333333336</v>
      </c>
      <c r="AG273" s="1">
        <v>41396.333333333336</v>
      </c>
      <c r="AH273" s="1">
        <v>41430.708333333336</v>
      </c>
      <c r="AI273" s="1">
        <v>41396.333333333336</v>
      </c>
      <c r="AJ273" s="1">
        <v>41430.708333333336</v>
      </c>
      <c r="AK273" s="1">
        <v>41396.333333333336</v>
      </c>
      <c r="AL273" s="1">
        <v>41430.708333333336</v>
      </c>
      <c r="AM273" s="1">
        <v>41449.333333333336</v>
      </c>
      <c r="AN273" s="1">
        <v>41483.708333333336</v>
      </c>
      <c r="AP273" t="s">
        <v>113</v>
      </c>
      <c r="AU273" t="s">
        <v>775</v>
      </c>
      <c r="AY273" t="s">
        <v>106</v>
      </c>
      <c r="AZ273">
        <v>0</v>
      </c>
      <c r="BA273">
        <v>0</v>
      </c>
      <c r="BD273" s="3">
        <v>41321.660416666666</v>
      </c>
      <c r="BE273" s="3">
        <v>41321.678472222222</v>
      </c>
      <c r="BF273" t="s">
        <v>115</v>
      </c>
      <c r="BG273" t="s">
        <v>115</v>
      </c>
      <c r="CH273">
        <v>540</v>
      </c>
      <c r="CI273">
        <v>29370</v>
      </c>
      <c r="CJ273" t="s">
        <v>106</v>
      </c>
      <c r="CK273" t="s">
        <v>106</v>
      </c>
      <c r="CL273" t="s">
        <v>215</v>
      </c>
      <c r="CM273" t="s">
        <v>216</v>
      </c>
      <c r="CO273">
        <v>124323</v>
      </c>
      <c r="CQ273">
        <v>0</v>
      </c>
      <c r="CR273">
        <v>0</v>
      </c>
      <c r="CS273">
        <v>0</v>
      </c>
      <c r="CY273" t="s">
        <v>123</v>
      </c>
      <c r="CZ273" t="s">
        <v>124</v>
      </c>
      <c r="DD273" t="str" cm="1">
        <f t="array" ref="DD273:DE273">TEXT(_xlfn.SEQUENCE(1, DATEDIF(AG273, AH273, "m") + 1, AG273, 30), "YYYY-APMM")</f>
        <v>2013-AP05</v>
      </c>
      <c r="DE273" t="str">
        <v>2013-AP06</v>
      </c>
      <c r="DN273">
        <f t="shared" si="8"/>
        <v>0</v>
      </c>
      <c r="DO273">
        <f t="shared" si="9"/>
        <v>0</v>
      </c>
    </row>
    <row r="274" spans="1:119" x14ac:dyDescent="0.35">
      <c r="A274" t="s">
        <v>105</v>
      </c>
      <c r="B274">
        <v>499559</v>
      </c>
      <c r="C274">
        <v>6359</v>
      </c>
      <c r="D274">
        <v>124324</v>
      </c>
      <c r="E274">
        <v>13662</v>
      </c>
      <c r="F274">
        <v>0</v>
      </c>
      <c r="G274" t="s">
        <v>106</v>
      </c>
      <c r="H274" t="s">
        <v>106</v>
      </c>
      <c r="I274" t="s">
        <v>106</v>
      </c>
      <c r="J274" t="s">
        <v>107</v>
      </c>
      <c r="K274" t="s">
        <v>108</v>
      </c>
      <c r="L274" t="s">
        <v>109</v>
      </c>
      <c r="M274" t="s">
        <v>110</v>
      </c>
      <c r="N274" t="s">
        <v>776</v>
      </c>
      <c r="O274" t="s">
        <v>400</v>
      </c>
      <c r="Q274">
        <v>688</v>
      </c>
      <c r="R274">
        <v>296</v>
      </c>
      <c r="S274">
        <v>240</v>
      </c>
      <c r="T274">
        <v>0</v>
      </c>
      <c r="U274">
        <v>0</v>
      </c>
      <c r="V274">
        <v>0</v>
      </c>
      <c r="W274">
        <v>240</v>
      </c>
      <c r="X274">
        <v>0</v>
      </c>
      <c r="Y274">
        <v>0</v>
      </c>
      <c r="Z274">
        <v>0</v>
      </c>
      <c r="AD274" s="1">
        <v>41500.333333333336</v>
      </c>
      <c r="AE274" s="1">
        <v>41534.708333333336</v>
      </c>
      <c r="AG274" s="1">
        <v>41396.333333333336</v>
      </c>
      <c r="AH274" s="1">
        <v>41430.708333333336</v>
      </c>
      <c r="AI274" s="1">
        <v>41396.333333333336</v>
      </c>
      <c r="AJ274" s="1">
        <v>41430.708333333336</v>
      </c>
      <c r="AK274" s="1">
        <v>41396.333333333336</v>
      </c>
      <c r="AL274" s="1">
        <v>41430.708333333336</v>
      </c>
      <c r="AM274" s="1">
        <v>41500.333333333336</v>
      </c>
      <c r="AN274" s="1">
        <v>41534.708333333336</v>
      </c>
      <c r="AP274" t="s">
        <v>113</v>
      </c>
      <c r="AU274" t="s">
        <v>777</v>
      </c>
      <c r="AY274" t="s">
        <v>106</v>
      </c>
      <c r="AZ274">
        <v>0</v>
      </c>
      <c r="BA274">
        <v>0</v>
      </c>
      <c r="BD274" s="3">
        <v>41321.660416666666</v>
      </c>
      <c r="BE274" s="3">
        <v>41321.663888888892</v>
      </c>
      <c r="BF274" t="s">
        <v>115</v>
      </c>
      <c r="BG274" t="s">
        <v>115</v>
      </c>
      <c r="CH274">
        <v>540</v>
      </c>
      <c r="CI274">
        <v>29370</v>
      </c>
      <c r="CJ274" t="s">
        <v>106</v>
      </c>
      <c r="CK274" t="s">
        <v>106</v>
      </c>
      <c r="CL274" t="s">
        <v>215</v>
      </c>
      <c r="CM274" t="s">
        <v>216</v>
      </c>
      <c r="CO274">
        <v>124323</v>
      </c>
      <c r="CQ274">
        <v>0</v>
      </c>
      <c r="CR274">
        <v>0</v>
      </c>
      <c r="CS274">
        <v>0</v>
      </c>
      <c r="CY274" t="s">
        <v>123</v>
      </c>
      <c r="CZ274" t="s">
        <v>124</v>
      </c>
      <c r="DD274" t="str" cm="1">
        <f t="array" ref="DD274:DE274">TEXT(_xlfn.SEQUENCE(1, DATEDIF(AG274, AH274, "m") + 1, AG274, 30), "YYYY-APMM")</f>
        <v>2013-AP05</v>
      </c>
      <c r="DE274" t="str">
        <v>2013-AP06</v>
      </c>
      <c r="DN274">
        <f t="shared" si="8"/>
        <v>0</v>
      </c>
      <c r="DO274">
        <f t="shared" si="9"/>
        <v>0</v>
      </c>
    </row>
    <row r="275" spans="1:119" x14ac:dyDescent="0.35">
      <c r="A275" t="s">
        <v>105</v>
      </c>
      <c r="B275">
        <v>499560</v>
      </c>
      <c r="C275">
        <v>6359</v>
      </c>
      <c r="D275">
        <v>124324</v>
      </c>
      <c r="E275">
        <v>13662</v>
      </c>
      <c r="F275">
        <v>0</v>
      </c>
      <c r="G275" t="s">
        <v>106</v>
      </c>
      <c r="H275" t="s">
        <v>106</v>
      </c>
      <c r="I275" t="s">
        <v>106</v>
      </c>
      <c r="J275" t="s">
        <v>107</v>
      </c>
      <c r="K275" t="s">
        <v>108</v>
      </c>
      <c r="L275" t="s">
        <v>109</v>
      </c>
      <c r="M275" t="s">
        <v>110</v>
      </c>
      <c r="N275" t="s">
        <v>778</v>
      </c>
      <c r="O275" t="s">
        <v>403</v>
      </c>
      <c r="Q275">
        <v>728</v>
      </c>
      <c r="R275">
        <v>120</v>
      </c>
      <c r="S275">
        <v>240</v>
      </c>
      <c r="T275">
        <v>0</v>
      </c>
      <c r="U275">
        <v>0</v>
      </c>
      <c r="V275">
        <v>0</v>
      </c>
      <c r="W275">
        <v>240</v>
      </c>
      <c r="X275">
        <v>0</v>
      </c>
      <c r="Y275">
        <v>0</v>
      </c>
      <c r="Z275">
        <v>0</v>
      </c>
      <c r="AD275" s="1">
        <v>41541.333333333336</v>
      </c>
      <c r="AE275" s="1">
        <v>41577.708333333336</v>
      </c>
      <c r="AG275" s="1">
        <v>41431.333333333336</v>
      </c>
      <c r="AH275" s="1">
        <v>41465.708333333336</v>
      </c>
      <c r="AI275" s="1">
        <v>41431.333333333336</v>
      </c>
      <c r="AJ275" s="1">
        <v>41465.708333333336</v>
      </c>
      <c r="AK275" s="1">
        <v>41431.333333333336</v>
      </c>
      <c r="AL275" s="1">
        <v>41465.708333333336</v>
      </c>
      <c r="AM275" s="1">
        <v>41541.333333333336</v>
      </c>
      <c r="AN275" s="1">
        <v>41577.708333333336</v>
      </c>
      <c r="AP275" t="s">
        <v>113</v>
      </c>
      <c r="AU275" t="s">
        <v>779</v>
      </c>
      <c r="AY275" t="s">
        <v>106</v>
      </c>
      <c r="AZ275">
        <v>0</v>
      </c>
      <c r="BA275">
        <v>0</v>
      </c>
      <c r="BD275" s="3">
        <v>41321.660416666666</v>
      </c>
      <c r="BE275" s="3">
        <v>41321.663888888892</v>
      </c>
      <c r="BF275" t="s">
        <v>115</v>
      </c>
      <c r="BG275" t="s">
        <v>115</v>
      </c>
      <c r="CH275">
        <v>540</v>
      </c>
      <c r="CI275">
        <v>29370</v>
      </c>
      <c r="CJ275" t="s">
        <v>106</v>
      </c>
      <c r="CK275" t="s">
        <v>106</v>
      </c>
      <c r="CL275" t="s">
        <v>215</v>
      </c>
      <c r="CM275" t="s">
        <v>216</v>
      </c>
      <c r="CO275">
        <v>124323</v>
      </c>
      <c r="CQ275">
        <v>0</v>
      </c>
      <c r="CR275">
        <v>0</v>
      </c>
      <c r="CS275">
        <v>0</v>
      </c>
      <c r="CY275" t="s">
        <v>123</v>
      </c>
      <c r="CZ275" t="s">
        <v>124</v>
      </c>
      <c r="DD275" t="str" cm="1">
        <f t="array" ref="DD275:DE275">TEXT(_xlfn.SEQUENCE(1, DATEDIF(AG275, AH275, "m") + 1, AG275, 30), "YYYY-APMM")</f>
        <v>2013-AP06</v>
      </c>
      <c r="DE275" t="str">
        <v>2013-AP07</v>
      </c>
      <c r="DN275">
        <f t="shared" si="8"/>
        <v>0</v>
      </c>
      <c r="DO275">
        <f t="shared" si="9"/>
        <v>0</v>
      </c>
    </row>
    <row r="276" spans="1:119" x14ac:dyDescent="0.35">
      <c r="A276" t="s">
        <v>105</v>
      </c>
      <c r="B276">
        <v>499561</v>
      </c>
      <c r="C276">
        <v>6359</v>
      </c>
      <c r="D276">
        <v>124324</v>
      </c>
      <c r="E276">
        <v>13662</v>
      </c>
      <c r="F276">
        <v>0</v>
      </c>
      <c r="G276" t="s">
        <v>106</v>
      </c>
      <c r="H276" t="s">
        <v>106</v>
      </c>
      <c r="I276" t="s">
        <v>106</v>
      </c>
      <c r="J276" t="s">
        <v>107</v>
      </c>
      <c r="K276" t="s">
        <v>108</v>
      </c>
      <c r="L276" t="s">
        <v>109</v>
      </c>
      <c r="M276" t="s">
        <v>110</v>
      </c>
      <c r="N276" t="s">
        <v>780</v>
      </c>
      <c r="O276" t="s">
        <v>406</v>
      </c>
      <c r="Q276">
        <v>960</v>
      </c>
      <c r="R276">
        <v>480</v>
      </c>
      <c r="S276">
        <v>240</v>
      </c>
      <c r="T276">
        <v>0</v>
      </c>
      <c r="U276">
        <v>0</v>
      </c>
      <c r="V276">
        <v>0</v>
      </c>
      <c r="W276">
        <v>240</v>
      </c>
      <c r="X276">
        <v>0</v>
      </c>
      <c r="Y276">
        <v>0</v>
      </c>
      <c r="Z276">
        <v>0</v>
      </c>
      <c r="AD276" s="1">
        <v>41557.333333333336</v>
      </c>
      <c r="AE276" s="1">
        <v>41594.708333333336</v>
      </c>
      <c r="AG276" s="1">
        <v>41414.333333333336</v>
      </c>
      <c r="AH276" s="1">
        <v>41448.708333333336</v>
      </c>
      <c r="AI276" s="1">
        <v>41414.333333333336</v>
      </c>
      <c r="AJ276" s="1">
        <v>41448.708333333336</v>
      </c>
      <c r="AK276" s="1">
        <v>41414.333333333336</v>
      </c>
      <c r="AL276" s="1">
        <v>41448.708333333336</v>
      </c>
      <c r="AM276" s="1">
        <v>41557.333333333336</v>
      </c>
      <c r="AN276" s="1">
        <v>41594.708333333336</v>
      </c>
      <c r="AP276" t="s">
        <v>113</v>
      </c>
      <c r="AU276" t="s">
        <v>781</v>
      </c>
      <c r="AY276" t="s">
        <v>106</v>
      </c>
      <c r="AZ276">
        <v>0</v>
      </c>
      <c r="BA276">
        <v>0</v>
      </c>
      <c r="BD276" s="3">
        <v>41321.660416666666</v>
      </c>
      <c r="BE276" s="3">
        <v>41321.663888888892</v>
      </c>
      <c r="BF276" t="s">
        <v>115</v>
      </c>
      <c r="BG276" t="s">
        <v>115</v>
      </c>
      <c r="CH276">
        <v>540</v>
      </c>
      <c r="CI276">
        <v>29370</v>
      </c>
      <c r="CJ276" t="s">
        <v>106</v>
      </c>
      <c r="CK276" t="s">
        <v>106</v>
      </c>
      <c r="CL276" t="s">
        <v>215</v>
      </c>
      <c r="CM276" t="s">
        <v>216</v>
      </c>
      <c r="CO276">
        <v>124323</v>
      </c>
      <c r="CQ276">
        <v>0</v>
      </c>
      <c r="CR276">
        <v>0</v>
      </c>
      <c r="CS276">
        <v>0</v>
      </c>
      <c r="CY276" t="s">
        <v>123</v>
      </c>
      <c r="CZ276" t="s">
        <v>124</v>
      </c>
      <c r="DD276" t="str" cm="1">
        <f t="array" ref="DD276:DE276">TEXT(_xlfn.SEQUENCE(1, DATEDIF(AG276, AH276, "m") + 1, AG276, 30), "YYYY-APMM")</f>
        <v>2013-AP05</v>
      </c>
      <c r="DE276" t="str">
        <v>2013-AP06</v>
      </c>
      <c r="DN276">
        <f t="shared" si="8"/>
        <v>0</v>
      </c>
      <c r="DO276">
        <f t="shared" si="9"/>
        <v>0</v>
      </c>
    </row>
    <row r="277" spans="1:119" x14ac:dyDescent="0.35">
      <c r="A277" t="s">
        <v>105</v>
      </c>
      <c r="B277">
        <v>499562</v>
      </c>
      <c r="C277">
        <v>6359</v>
      </c>
      <c r="D277">
        <v>124324</v>
      </c>
      <c r="E277">
        <v>13662</v>
      </c>
      <c r="F277">
        <v>0</v>
      </c>
      <c r="G277" t="s">
        <v>106</v>
      </c>
      <c r="H277" t="s">
        <v>106</v>
      </c>
      <c r="I277" t="s">
        <v>106</v>
      </c>
      <c r="J277" t="s">
        <v>107</v>
      </c>
      <c r="K277" t="s">
        <v>108</v>
      </c>
      <c r="L277" t="s">
        <v>109</v>
      </c>
      <c r="M277" t="s">
        <v>110</v>
      </c>
      <c r="N277" t="s">
        <v>782</v>
      </c>
      <c r="O277" t="s">
        <v>409</v>
      </c>
      <c r="Q277">
        <v>1200</v>
      </c>
      <c r="R277">
        <v>184</v>
      </c>
      <c r="S277">
        <v>240</v>
      </c>
      <c r="T277">
        <v>0</v>
      </c>
      <c r="U277">
        <v>0</v>
      </c>
      <c r="V277">
        <v>0</v>
      </c>
      <c r="W277">
        <v>240</v>
      </c>
      <c r="X277">
        <v>0</v>
      </c>
      <c r="Y277">
        <v>0</v>
      </c>
      <c r="Z277">
        <v>0</v>
      </c>
      <c r="AD277" s="1">
        <v>41620.333333333336</v>
      </c>
      <c r="AE277" s="1">
        <v>41655.708333333336</v>
      </c>
      <c r="AG277" s="1">
        <v>41440.333333333336</v>
      </c>
      <c r="AH277" s="1">
        <v>41473.708333333336</v>
      </c>
      <c r="AI277" s="1">
        <v>41440.333333333336</v>
      </c>
      <c r="AJ277" s="1">
        <v>41473.708333333336</v>
      </c>
      <c r="AK277" s="1">
        <v>41440.333333333336</v>
      </c>
      <c r="AL277" s="1">
        <v>41473.708333333336</v>
      </c>
      <c r="AM277" s="1">
        <v>41620.333333333336</v>
      </c>
      <c r="AN277" s="1">
        <v>41655.708333333336</v>
      </c>
      <c r="AP277" t="s">
        <v>113</v>
      </c>
      <c r="AU277" t="s">
        <v>783</v>
      </c>
      <c r="AY277" t="s">
        <v>106</v>
      </c>
      <c r="AZ277">
        <v>0</v>
      </c>
      <c r="BA277">
        <v>0</v>
      </c>
      <c r="BD277" s="3">
        <v>41321.660416666666</v>
      </c>
      <c r="BE277" s="3">
        <v>41321.663888888892</v>
      </c>
      <c r="BF277" t="s">
        <v>115</v>
      </c>
      <c r="BG277" t="s">
        <v>115</v>
      </c>
      <c r="CH277">
        <v>540</v>
      </c>
      <c r="CI277">
        <v>29370</v>
      </c>
      <c r="CJ277" t="s">
        <v>106</v>
      </c>
      <c r="CK277" t="s">
        <v>106</v>
      </c>
      <c r="CL277" t="s">
        <v>215</v>
      </c>
      <c r="CM277" t="s">
        <v>216</v>
      </c>
      <c r="CO277">
        <v>124323</v>
      </c>
      <c r="CQ277">
        <v>0</v>
      </c>
      <c r="CR277">
        <v>0</v>
      </c>
      <c r="CS277">
        <v>0</v>
      </c>
      <c r="CY277" t="s">
        <v>123</v>
      </c>
      <c r="CZ277" t="s">
        <v>124</v>
      </c>
      <c r="DD277" t="str" cm="1">
        <f t="array" ref="DD277:DE277">TEXT(_xlfn.SEQUENCE(1, DATEDIF(AG277, AH277, "m") + 1, AG277, 30), "YYYY-APMM")</f>
        <v>2013-AP06</v>
      </c>
      <c r="DE277" t="str">
        <v>2013-AP07</v>
      </c>
      <c r="DN277">
        <f t="shared" si="8"/>
        <v>0</v>
      </c>
      <c r="DO277">
        <f t="shared" si="9"/>
        <v>0</v>
      </c>
    </row>
    <row r="278" spans="1:119" x14ac:dyDescent="0.35">
      <c r="A278" t="s">
        <v>105</v>
      </c>
      <c r="B278">
        <v>499563</v>
      </c>
      <c r="C278">
        <v>6359</v>
      </c>
      <c r="D278">
        <v>124324</v>
      </c>
      <c r="E278">
        <v>13662</v>
      </c>
      <c r="F278">
        <v>0</v>
      </c>
      <c r="G278" t="s">
        <v>106</v>
      </c>
      <c r="H278" t="s">
        <v>106</v>
      </c>
      <c r="I278" t="s">
        <v>106</v>
      </c>
      <c r="J278" t="s">
        <v>107</v>
      </c>
      <c r="K278" t="s">
        <v>108</v>
      </c>
      <c r="L278" t="s">
        <v>109</v>
      </c>
      <c r="M278" t="s">
        <v>110</v>
      </c>
      <c r="N278" t="s">
        <v>784</v>
      </c>
      <c r="O278" t="s">
        <v>412</v>
      </c>
      <c r="Q278">
        <v>536</v>
      </c>
      <c r="R278">
        <v>360</v>
      </c>
      <c r="S278">
        <v>240</v>
      </c>
      <c r="T278">
        <v>0</v>
      </c>
      <c r="U278">
        <v>0</v>
      </c>
      <c r="V278">
        <v>0</v>
      </c>
      <c r="W278">
        <v>240</v>
      </c>
      <c r="X278">
        <v>0</v>
      </c>
      <c r="Y278">
        <v>0</v>
      </c>
      <c r="Z278">
        <v>0</v>
      </c>
      <c r="AD278" s="1">
        <v>41513.333333333336</v>
      </c>
      <c r="AE278" s="1">
        <v>41547.708333333336</v>
      </c>
      <c r="AG278" s="1">
        <v>41431.333333333336</v>
      </c>
      <c r="AH278" s="1">
        <v>41465.708333333336</v>
      </c>
      <c r="AI278" s="1">
        <v>41431.333333333336</v>
      </c>
      <c r="AJ278" s="1">
        <v>41465.708333333336</v>
      </c>
      <c r="AK278" s="1">
        <v>41431.333333333336</v>
      </c>
      <c r="AL278" s="1">
        <v>41465.708333333336</v>
      </c>
      <c r="AM278" s="1">
        <v>41513.333333333336</v>
      </c>
      <c r="AN278" s="1">
        <v>41547.708333333336</v>
      </c>
      <c r="AP278" t="s">
        <v>113</v>
      </c>
      <c r="AU278" t="s">
        <v>785</v>
      </c>
      <c r="AY278" t="s">
        <v>106</v>
      </c>
      <c r="AZ278">
        <v>0</v>
      </c>
      <c r="BA278">
        <v>0</v>
      </c>
      <c r="BD278" s="3">
        <v>41321.660416666666</v>
      </c>
      <c r="BE278" s="3">
        <v>41321.663888888892</v>
      </c>
      <c r="BF278" t="s">
        <v>115</v>
      </c>
      <c r="BG278" t="s">
        <v>115</v>
      </c>
      <c r="CH278">
        <v>540</v>
      </c>
      <c r="CI278">
        <v>29370</v>
      </c>
      <c r="CJ278" t="s">
        <v>106</v>
      </c>
      <c r="CK278" t="s">
        <v>106</v>
      </c>
      <c r="CL278" t="s">
        <v>215</v>
      </c>
      <c r="CM278" t="s">
        <v>216</v>
      </c>
      <c r="CO278">
        <v>124323</v>
      </c>
      <c r="CQ278">
        <v>0</v>
      </c>
      <c r="CR278">
        <v>0</v>
      </c>
      <c r="CS278">
        <v>0</v>
      </c>
      <c r="CY278" t="s">
        <v>123</v>
      </c>
      <c r="CZ278" t="s">
        <v>124</v>
      </c>
      <c r="DD278" t="str" cm="1">
        <f t="array" ref="DD278:DE278">TEXT(_xlfn.SEQUENCE(1, DATEDIF(AG278, AH278, "m") + 1, AG278, 30), "YYYY-APMM")</f>
        <v>2013-AP06</v>
      </c>
      <c r="DE278" t="str">
        <v>2013-AP07</v>
      </c>
      <c r="DN278">
        <f t="shared" si="8"/>
        <v>0</v>
      </c>
      <c r="DO278">
        <f t="shared" si="9"/>
        <v>0</v>
      </c>
    </row>
    <row r="279" spans="1:119" x14ac:dyDescent="0.35">
      <c r="A279" t="s">
        <v>105</v>
      </c>
      <c r="B279">
        <v>499564</v>
      </c>
      <c r="C279">
        <v>6359</v>
      </c>
      <c r="D279">
        <v>124324</v>
      </c>
      <c r="E279">
        <v>13662</v>
      </c>
      <c r="F279">
        <v>0</v>
      </c>
      <c r="G279" t="s">
        <v>106</v>
      </c>
      <c r="H279" t="s">
        <v>106</v>
      </c>
      <c r="I279" t="s">
        <v>106</v>
      </c>
      <c r="J279" t="s">
        <v>107</v>
      </c>
      <c r="K279" t="s">
        <v>108</v>
      </c>
      <c r="L279" t="s">
        <v>109</v>
      </c>
      <c r="M279" t="s">
        <v>110</v>
      </c>
      <c r="N279" t="s">
        <v>786</v>
      </c>
      <c r="O279" t="s">
        <v>415</v>
      </c>
      <c r="Q279">
        <v>680</v>
      </c>
      <c r="R279">
        <v>360</v>
      </c>
      <c r="S279">
        <v>240</v>
      </c>
      <c r="T279">
        <v>0</v>
      </c>
      <c r="U279">
        <v>0</v>
      </c>
      <c r="V279">
        <v>0</v>
      </c>
      <c r="W279">
        <v>240</v>
      </c>
      <c r="X279">
        <v>0</v>
      </c>
      <c r="Y279">
        <v>0</v>
      </c>
      <c r="Z279">
        <v>0</v>
      </c>
      <c r="AD279" s="1">
        <v>41534.333333333336</v>
      </c>
      <c r="AE279" s="1">
        <v>41570.708333333336</v>
      </c>
      <c r="AG279" s="1">
        <v>41431.333333333336</v>
      </c>
      <c r="AH279" s="1">
        <v>41465.708333333336</v>
      </c>
      <c r="AI279" s="1">
        <v>41431.333333333336</v>
      </c>
      <c r="AJ279" s="1">
        <v>41465.708333333336</v>
      </c>
      <c r="AK279" s="1">
        <v>41431.333333333336</v>
      </c>
      <c r="AL279" s="1">
        <v>41465.708333333336</v>
      </c>
      <c r="AM279" s="1">
        <v>41534.333333333336</v>
      </c>
      <c r="AN279" s="1">
        <v>41570.708333333336</v>
      </c>
      <c r="AP279" t="s">
        <v>113</v>
      </c>
      <c r="AU279" t="s">
        <v>787</v>
      </c>
      <c r="AY279" t="s">
        <v>106</v>
      </c>
      <c r="AZ279">
        <v>0</v>
      </c>
      <c r="BA279">
        <v>0</v>
      </c>
      <c r="BD279" s="3">
        <v>41321.660416666666</v>
      </c>
      <c r="BE279" s="3">
        <v>41321.697916666664</v>
      </c>
      <c r="BF279" t="s">
        <v>115</v>
      </c>
      <c r="BG279" t="s">
        <v>115</v>
      </c>
      <c r="CH279">
        <v>540</v>
      </c>
      <c r="CI279">
        <v>29370</v>
      </c>
      <c r="CJ279" t="s">
        <v>106</v>
      </c>
      <c r="CK279" t="s">
        <v>106</v>
      </c>
      <c r="CL279" t="s">
        <v>215</v>
      </c>
      <c r="CM279" t="s">
        <v>216</v>
      </c>
      <c r="CO279">
        <v>124323</v>
      </c>
      <c r="CQ279">
        <v>0</v>
      </c>
      <c r="CR279">
        <v>0</v>
      </c>
      <c r="CS279">
        <v>0</v>
      </c>
      <c r="CY279" t="s">
        <v>123</v>
      </c>
      <c r="CZ279" t="s">
        <v>124</v>
      </c>
      <c r="DD279" t="str" cm="1">
        <f t="array" ref="DD279:DE279">TEXT(_xlfn.SEQUENCE(1, DATEDIF(AG279, AH279, "m") + 1, AG279, 30), "YYYY-APMM")</f>
        <v>2013-AP06</v>
      </c>
      <c r="DE279" t="str">
        <v>2013-AP07</v>
      </c>
      <c r="DN279">
        <f t="shared" si="8"/>
        <v>0</v>
      </c>
      <c r="DO279">
        <f t="shared" si="9"/>
        <v>0</v>
      </c>
    </row>
    <row r="280" spans="1:119" x14ac:dyDescent="0.35">
      <c r="A280" t="s">
        <v>105</v>
      </c>
      <c r="B280">
        <v>499565</v>
      </c>
      <c r="C280">
        <v>6359</v>
      </c>
      <c r="D280">
        <v>124324</v>
      </c>
      <c r="E280">
        <v>13662</v>
      </c>
      <c r="F280">
        <v>0</v>
      </c>
      <c r="G280" t="s">
        <v>106</v>
      </c>
      <c r="H280" t="s">
        <v>106</v>
      </c>
      <c r="I280" t="s">
        <v>106</v>
      </c>
      <c r="J280" t="s">
        <v>107</v>
      </c>
      <c r="K280" t="s">
        <v>108</v>
      </c>
      <c r="L280" t="s">
        <v>109</v>
      </c>
      <c r="M280" t="s">
        <v>110</v>
      </c>
      <c r="N280" t="s">
        <v>788</v>
      </c>
      <c r="O280" t="s">
        <v>418</v>
      </c>
      <c r="Q280">
        <v>1192</v>
      </c>
      <c r="R280">
        <v>184</v>
      </c>
      <c r="S280">
        <v>240</v>
      </c>
      <c r="T280">
        <v>0</v>
      </c>
      <c r="U280">
        <v>0</v>
      </c>
      <c r="V280">
        <v>0</v>
      </c>
      <c r="W280">
        <v>240</v>
      </c>
      <c r="X280">
        <v>0</v>
      </c>
      <c r="Y280">
        <v>0</v>
      </c>
      <c r="Z280">
        <v>0</v>
      </c>
      <c r="AD280" s="1">
        <v>41619.333333333336</v>
      </c>
      <c r="AE280" s="1">
        <v>41654.708333333336</v>
      </c>
      <c r="AG280" s="1">
        <v>41440.333333333336</v>
      </c>
      <c r="AH280" s="1">
        <v>41473.708333333336</v>
      </c>
      <c r="AI280" s="1">
        <v>41440.333333333336</v>
      </c>
      <c r="AJ280" s="1">
        <v>41473.708333333336</v>
      </c>
      <c r="AK280" s="1">
        <v>41440.333333333336</v>
      </c>
      <c r="AL280" s="1">
        <v>41473.708333333336</v>
      </c>
      <c r="AM280" s="1">
        <v>41619.333333333336</v>
      </c>
      <c r="AN280" s="1">
        <v>41654.708333333336</v>
      </c>
      <c r="AP280" t="s">
        <v>113</v>
      </c>
      <c r="AU280" t="s">
        <v>789</v>
      </c>
      <c r="AY280" t="s">
        <v>106</v>
      </c>
      <c r="AZ280">
        <v>0</v>
      </c>
      <c r="BA280">
        <v>0</v>
      </c>
      <c r="BD280" s="3">
        <v>41321.660416666666</v>
      </c>
      <c r="BE280" s="3">
        <v>41321.663888888892</v>
      </c>
      <c r="BF280" t="s">
        <v>115</v>
      </c>
      <c r="BG280" t="s">
        <v>115</v>
      </c>
      <c r="CH280">
        <v>540</v>
      </c>
      <c r="CI280">
        <v>29370</v>
      </c>
      <c r="CJ280" t="s">
        <v>106</v>
      </c>
      <c r="CK280" t="s">
        <v>106</v>
      </c>
      <c r="CL280" t="s">
        <v>215</v>
      </c>
      <c r="CM280" t="s">
        <v>216</v>
      </c>
      <c r="CO280">
        <v>124323</v>
      </c>
      <c r="CQ280">
        <v>0</v>
      </c>
      <c r="CR280">
        <v>0</v>
      </c>
      <c r="CS280">
        <v>0</v>
      </c>
      <c r="CY280" t="s">
        <v>123</v>
      </c>
      <c r="CZ280" t="s">
        <v>124</v>
      </c>
      <c r="DD280" t="str" cm="1">
        <f t="array" ref="DD280:DE280">TEXT(_xlfn.SEQUENCE(1, DATEDIF(AG280, AH280, "m") + 1, AG280, 30), "YYYY-APMM")</f>
        <v>2013-AP06</v>
      </c>
      <c r="DE280" t="str">
        <v>2013-AP07</v>
      </c>
      <c r="DN280">
        <f t="shared" si="8"/>
        <v>0</v>
      </c>
      <c r="DO280">
        <f t="shared" si="9"/>
        <v>0</v>
      </c>
    </row>
    <row r="281" spans="1:119" x14ac:dyDescent="0.35">
      <c r="A281" t="s">
        <v>105</v>
      </c>
      <c r="B281">
        <v>499566</v>
      </c>
      <c r="C281">
        <v>6359</v>
      </c>
      <c r="D281">
        <v>124324</v>
      </c>
      <c r="E281">
        <v>13662</v>
      </c>
      <c r="F281">
        <v>0</v>
      </c>
      <c r="G281" t="s">
        <v>106</v>
      </c>
      <c r="H281" t="s">
        <v>106</v>
      </c>
      <c r="I281" t="s">
        <v>106</v>
      </c>
      <c r="J281" t="s">
        <v>107</v>
      </c>
      <c r="K281" t="s">
        <v>108</v>
      </c>
      <c r="L281" t="s">
        <v>109</v>
      </c>
      <c r="M281" t="s">
        <v>110</v>
      </c>
      <c r="N281" t="s">
        <v>790</v>
      </c>
      <c r="O281" t="s">
        <v>421</v>
      </c>
      <c r="Q281">
        <v>392</v>
      </c>
      <c r="R281">
        <v>0</v>
      </c>
      <c r="S281">
        <v>240</v>
      </c>
      <c r="T281">
        <v>0</v>
      </c>
      <c r="U281">
        <v>0</v>
      </c>
      <c r="V281">
        <v>0</v>
      </c>
      <c r="W281">
        <v>240</v>
      </c>
      <c r="X281">
        <v>0</v>
      </c>
      <c r="Y281">
        <v>0</v>
      </c>
      <c r="Z281">
        <v>0</v>
      </c>
      <c r="AD281" s="1">
        <v>41500.333333333336</v>
      </c>
      <c r="AE281" s="1">
        <v>41534.708333333336</v>
      </c>
      <c r="AG281" s="1">
        <v>41440.333333333336</v>
      </c>
      <c r="AH281" s="1">
        <v>41473.708333333336</v>
      </c>
      <c r="AI281" s="1">
        <v>41440.333333333336</v>
      </c>
      <c r="AJ281" s="1">
        <v>41473.708333333336</v>
      </c>
      <c r="AK281" s="1">
        <v>41440.333333333336</v>
      </c>
      <c r="AL281" s="1">
        <v>41473.708333333336</v>
      </c>
      <c r="AM281" s="1">
        <v>41500.333333333336</v>
      </c>
      <c r="AN281" s="1">
        <v>41534.708333333336</v>
      </c>
      <c r="AP281" t="s">
        <v>113</v>
      </c>
      <c r="AU281" t="s">
        <v>791</v>
      </c>
      <c r="AY281" t="s">
        <v>106</v>
      </c>
      <c r="AZ281">
        <v>0</v>
      </c>
      <c r="BA281">
        <v>0</v>
      </c>
      <c r="BD281" s="3">
        <v>41321.660416666666</v>
      </c>
      <c r="BE281" s="3">
        <v>41321.663888888892</v>
      </c>
      <c r="BF281" t="s">
        <v>115</v>
      </c>
      <c r="BG281" t="s">
        <v>115</v>
      </c>
      <c r="CH281">
        <v>540</v>
      </c>
      <c r="CI281">
        <v>29370</v>
      </c>
      <c r="CJ281" t="s">
        <v>106</v>
      </c>
      <c r="CK281" t="s">
        <v>106</v>
      </c>
      <c r="CL281" t="s">
        <v>215</v>
      </c>
      <c r="CM281" t="s">
        <v>216</v>
      </c>
      <c r="CO281">
        <v>124323</v>
      </c>
      <c r="CQ281">
        <v>0</v>
      </c>
      <c r="CR281">
        <v>0</v>
      </c>
      <c r="CS281">
        <v>0</v>
      </c>
      <c r="CY281" t="s">
        <v>123</v>
      </c>
      <c r="CZ281" t="s">
        <v>124</v>
      </c>
      <c r="DD281" t="str" cm="1">
        <f t="array" ref="DD281:DE281">TEXT(_xlfn.SEQUENCE(1, DATEDIF(AG281, AH281, "m") + 1, AG281, 30), "YYYY-APMM")</f>
        <v>2013-AP06</v>
      </c>
      <c r="DE281" t="str">
        <v>2013-AP07</v>
      </c>
      <c r="DN281">
        <f t="shared" si="8"/>
        <v>0</v>
      </c>
      <c r="DO281">
        <f t="shared" si="9"/>
        <v>0</v>
      </c>
    </row>
    <row r="282" spans="1:119" x14ac:dyDescent="0.35">
      <c r="A282" t="s">
        <v>105</v>
      </c>
      <c r="B282">
        <v>499567</v>
      </c>
      <c r="C282">
        <v>6359</v>
      </c>
      <c r="D282">
        <v>124324</v>
      </c>
      <c r="E282">
        <v>13662</v>
      </c>
      <c r="F282">
        <v>0</v>
      </c>
      <c r="G282" t="s">
        <v>106</v>
      </c>
      <c r="H282" t="s">
        <v>106</v>
      </c>
      <c r="I282" t="s">
        <v>106</v>
      </c>
      <c r="J282" t="s">
        <v>107</v>
      </c>
      <c r="K282" t="s">
        <v>108</v>
      </c>
      <c r="L282" t="s">
        <v>109</v>
      </c>
      <c r="M282" t="s">
        <v>110</v>
      </c>
      <c r="N282" t="s">
        <v>792</v>
      </c>
      <c r="O282" t="s">
        <v>424</v>
      </c>
      <c r="Q282">
        <v>720</v>
      </c>
      <c r="R282">
        <v>240</v>
      </c>
      <c r="S282">
        <v>240</v>
      </c>
      <c r="T282">
        <v>0</v>
      </c>
      <c r="U282">
        <v>0</v>
      </c>
      <c r="V282">
        <v>0</v>
      </c>
      <c r="W282">
        <v>240</v>
      </c>
      <c r="X282">
        <v>0</v>
      </c>
      <c r="Y282">
        <v>0</v>
      </c>
      <c r="Z282">
        <v>0</v>
      </c>
      <c r="AD282" s="1">
        <v>41568.333333333336</v>
      </c>
      <c r="AE282" s="1">
        <v>41602.708333333336</v>
      </c>
      <c r="AG282" s="1">
        <v>41457.333333333336</v>
      </c>
      <c r="AH282" s="1">
        <v>41491.708333333336</v>
      </c>
      <c r="AI282" s="1">
        <v>41457.333333333336</v>
      </c>
      <c r="AJ282" s="1">
        <v>41491.708333333336</v>
      </c>
      <c r="AK282" s="1">
        <v>41457.333333333336</v>
      </c>
      <c r="AL282" s="1">
        <v>41491.708333333336</v>
      </c>
      <c r="AM282" s="1">
        <v>41568.333333333336</v>
      </c>
      <c r="AN282" s="1">
        <v>41602.708333333336</v>
      </c>
      <c r="AP282" t="s">
        <v>113</v>
      </c>
      <c r="AU282" t="s">
        <v>793</v>
      </c>
      <c r="AY282" t="s">
        <v>106</v>
      </c>
      <c r="AZ282">
        <v>0</v>
      </c>
      <c r="BA282">
        <v>0</v>
      </c>
      <c r="BD282" s="3">
        <v>41321.660416666666</v>
      </c>
      <c r="BE282" s="3">
        <v>41321.663888888892</v>
      </c>
      <c r="BF282" t="s">
        <v>115</v>
      </c>
      <c r="BG282" t="s">
        <v>115</v>
      </c>
      <c r="CH282">
        <v>540</v>
      </c>
      <c r="CI282">
        <v>29370</v>
      </c>
      <c r="CJ282" t="s">
        <v>106</v>
      </c>
      <c r="CK282" t="s">
        <v>106</v>
      </c>
      <c r="CL282" t="s">
        <v>215</v>
      </c>
      <c r="CM282" t="s">
        <v>216</v>
      </c>
      <c r="CO282">
        <v>124323</v>
      </c>
      <c r="CQ282">
        <v>0</v>
      </c>
      <c r="CR282">
        <v>0</v>
      </c>
      <c r="CS282">
        <v>0</v>
      </c>
      <c r="CY282" t="s">
        <v>123</v>
      </c>
      <c r="CZ282" t="s">
        <v>124</v>
      </c>
      <c r="DD282" t="str" cm="1">
        <f t="array" ref="DD282:DE282">TEXT(_xlfn.SEQUENCE(1, DATEDIF(AG282, AH282, "m") + 1, AG282, 30), "YYYY-APMM")</f>
        <v>2013-AP07</v>
      </c>
      <c r="DE282" t="str">
        <v>2013-AP08</v>
      </c>
      <c r="DN282">
        <f t="shared" si="8"/>
        <v>0</v>
      </c>
      <c r="DO282">
        <f t="shared" si="9"/>
        <v>0</v>
      </c>
    </row>
    <row r="283" spans="1:119" x14ac:dyDescent="0.35">
      <c r="A283" t="s">
        <v>105</v>
      </c>
      <c r="B283">
        <v>499568</v>
      </c>
      <c r="C283">
        <v>6359</v>
      </c>
      <c r="D283">
        <v>124325</v>
      </c>
      <c r="E283">
        <v>13662</v>
      </c>
      <c r="F283">
        <v>0</v>
      </c>
      <c r="G283" t="s">
        <v>106</v>
      </c>
      <c r="H283" t="s">
        <v>106</v>
      </c>
      <c r="I283" t="s">
        <v>106</v>
      </c>
      <c r="J283" t="s">
        <v>107</v>
      </c>
      <c r="K283" t="s">
        <v>108</v>
      </c>
      <c r="L283" t="s">
        <v>109</v>
      </c>
      <c r="M283" t="s">
        <v>110</v>
      </c>
      <c r="N283" t="s">
        <v>794</v>
      </c>
      <c r="O283" t="s">
        <v>349</v>
      </c>
      <c r="Q283">
        <v>392</v>
      </c>
      <c r="R283">
        <v>0</v>
      </c>
      <c r="S283">
        <v>120</v>
      </c>
      <c r="T283">
        <v>0</v>
      </c>
      <c r="U283">
        <v>30</v>
      </c>
      <c r="V283">
        <v>30</v>
      </c>
      <c r="W283">
        <v>120</v>
      </c>
      <c r="X283">
        <v>0</v>
      </c>
      <c r="Y283">
        <v>0</v>
      </c>
      <c r="Z283">
        <v>0</v>
      </c>
      <c r="AD283" s="1">
        <v>41454.333333333336</v>
      </c>
      <c r="AE283" s="1">
        <v>41470.708333333336</v>
      </c>
      <c r="AG283" s="1">
        <v>41396.333333333336</v>
      </c>
      <c r="AH283" s="1">
        <v>41413.708333333336</v>
      </c>
      <c r="AI283" s="1">
        <v>41396.333333333336</v>
      </c>
      <c r="AJ283" s="1">
        <v>41413.708333333336</v>
      </c>
      <c r="AK283" s="1">
        <v>41396.333333333336</v>
      </c>
      <c r="AL283" s="1">
        <v>41413.708333333336</v>
      </c>
      <c r="AM283" s="1">
        <v>41454.333333333336</v>
      </c>
      <c r="AN283" s="1">
        <v>41470.708333333336</v>
      </c>
      <c r="AP283" t="s">
        <v>113</v>
      </c>
      <c r="AU283" t="s">
        <v>795</v>
      </c>
      <c r="AY283" t="s">
        <v>106</v>
      </c>
      <c r="AZ283">
        <v>0</v>
      </c>
      <c r="BA283">
        <v>0</v>
      </c>
      <c r="BD283" s="3">
        <v>41321.660416666666</v>
      </c>
      <c r="BE283" s="3">
        <v>41321.663888888892</v>
      </c>
      <c r="BF283" t="s">
        <v>115</v>
      </c>
      <c r="BG283" t="s">
        <v>115</v>
      </c>
      <c r="CH283">
        <v>540</v>
      </c>
      <c r="CI283">
        <v>29360</v>
      </c>
      <c r="CJ283" t="s">
        <v>106</v>
      </c>
      <c r="CK283" t="s">
        <v>106</v>
      </c>
      <c r="CL283" t="s">
        <v>241</v>
      </c>
      <c r="CM283" t="s">
        <v>242</v>
      </c>
      <c r="CO283">
        <v>124323</v>
      </c>
      <c r="CQ283">
        <v>0</v>
      </c>
      <c r="CR283">
        <v>0</v>
      </c>
      <c r="CS283">
        <v>0</v>
      </c>
      <c r="CY283" t="s">
        <v>123</v>
      </c>
      <c r="CZ283" t="s">
        <v>124</v>
      </c>
      <c r="DD283" t="str" cm="1">
        <f t="array" ref="DD283">TEXT(_xlfn.SEQUENCE(1, DATEDIF(AG283, AH283, "m") + 1, AG283, 30), "YYYY-APMM")</f>
        <v>2013-AP05</v>
      </c>
      <c r="DN283">
        <f t="shared" si="8"/>
        <v>30</v>
      </c>
      <c r="DO283">
        <f t="shared" si="9"/>
        <v>0</v>
      </c>
    </row>
    <row r="284" spans="1:119" x14ac:dyDescent="0.35">
      <c r="A284" t="s">
        <v>105</v>
      </c>
      <c r="B284">
        <v>499569</v>
      </c>
      <c r="C284">
        <v>6359</v>
      </c>
      <c r="D284">
        <v>124325</v>
      </c>
      <c r="E284">
        <v>13662</v>
      </c>
      <c r="F284">
        <v>0</v>
      </c>
      <c r="G284" t="s">
        <v>106</v>
      </c>
      <c r="H284" t="s">
        <v>106</v>
      </c>
      <c r="I284" t="s">
        <v>106</v>
      </c>
      <c r="J284" t="s">
        <v>107</v>
      </c>
      <c r="K284" t="s">
        <v>108</v>
      </c>
      <c r="L284" t="s">
        <v>109</v>
      </c>
      <c r="M284" t="s">
        <v>110</v>
      </c>
      <c r="N284" t="s">
        <v>796</v>
      </c>
      <c r="O284" t="s">
        <v>352</v>
      </c>
      <c r="Q284">
        <v>392</v>
      </c>
      <c r="R284">
        <v>0</v>
      </c>
      <c r="S284">
        <v>120</v>
      </c>
      <c r="T284">
        <v>0</v>
      </c>
      <c r="U284">
        <v>30</v>
      </c>
      <c r="V284">
        <v>30</v>
      </c>
      <c r="W284">
        <v>120</v>
      </c>
      <c r="X284">
        <v>0</v>
      </c>
      <c r="Y284">
        <v>0</v>
      </c>
      <c r="Z284">
        <v>0</v>
      </c>
      <c r="AD284" s="1">
        <v>41454.333333333336</v>
      </c>
      <c r="AE284" s="1">
        <v>41470.708333333336</v>
      </c>
      <c r="AG284" s="1">
        <v>41396.333333333336</v>
      </c>
      <c r="AH284" s="1">
        <v>41413.708333333336</v>
      </c>
      <c r="AI284" s="1">
        <v>41396.333333333336</v>
      </c>
      <c r="AJ284" s="1">
        <v>41413.708333333336</v>
      </c>
      <c r="AK284" s="1">
        <v>41396.333333333336</v>
      </c>
      <c r="AL284" s="1">
        <v>41413.708333333336</v>
      </c>
      <c r="AM284" s="1">
        <v>41454.333333333336</v>
      </c>
      <c r="AN284" s="1">
        <v>41470.708333333336</v>
      </c>
      <c r="AP284" t="s">
        <v>113</v>
      </c>
      <c r="AU284" t="s">
        <v>797</v>
      </c>
      <c r="AY284" t="s">
        <v>106</v>
      </c>
      <c r="AZ284">
        <v>0</v>
      </c>
      <c r="BA284">
        <v>0</v>
      </c>
      <c r="BD284" s="3">
        <v>41321.660416666666</v>
      </c>
      <c r="BE284" s="3">
        <v>41321.663888888892</v>
      </c>
      <c r="BF284" t="s">
        <v>115</v>
      </c>
      <c r="BG284" t="s">
        <v>115</v>
      </c>
      <c r="CH284">
        <v>540</v>
      </c>
      <c r="CI284">
        <v>29360</v>
      </c>
      <c r="CJ284" t="s">
        <v>106</v>
      </c>
      <c r="CK284" t="s">
        <v>106</v>
      </c>
      <c r="CL284" t="s">
        <v>241</v>
      </c>
      <c r="CM284" t="s">
        <v>242</v>
      </c>
      <c r="CO284">
        <v>124323</v>
      </c>
      <c r="CQ284">
        <v>0</v>
      </c>
      <c r="CR284">
        <v>0</v>
      </c>
      <c r="CS284">
        <v>0</v>
      </c>
      <c r="CY284" t="s">
        <v>123</v>
      </c>
      <c r="CZ284" t="s">
        <v>124</v>
      </c>
      <c r="DD284" t="str" cm="1">
        <f t="array" ref="DD284">TEXT(_xlfn.SEQUENCE(1, DATEDIF(AG284, AH284, "m") + 1, AG284, 30), "YYYY-APMM")</f>
        <v>2013-AP05</v>
      </c>
      <c r="DN284">
        <f t="shared" si="8"/>
        <v>30</v>
      </c>
      <c r="DO284">
        <f t="shared" si="9"/>
        <v>0</v>
      </c>
    </row>
    <row r="285" spans="1:119" x14ac:dyDescent="0.35">
      <c r="A285" t="s">
        <v>105</v>
      </c>
      <c r="B285">
        <v>499570</v>
      </c>
      <c r="C285">
        <v>6359</v>
      </c>
      <c r="D285">
        <v>124325</v>
      </c>
      <c r="E285">
        <v>13662</v>
      </c>
      <c r="F285">
        <v>0</v>
      </c>
      <c r="G285" t="s">
        <v>106</v>
      </c>
      <c r="H285" t="s">
        <v>106</v>
      </c>
      <c r="I285" t="s">
        <v>106</v>
      </c>
      <c r="J285" t="s">
        <v>107</v>
      </c>
      <c r="K285" t="s">
        <v>108</v>
      </c>
      <c r="L285" t="s">
        <v>109</v>
      </c>
      <c r="M285" t="s">
        <v>110</v>
      </c>
      <c r="N285" t="s">
        <v>798</v>
      </c>
      <c r="O285" t="s">
        <v>355</v>
      </c>
      <c r="Q285">
        <v>360</v>
      </c>
      <c r="R285">
        <v>0</v>
      </c>
      <c r="S285">
        <v>120</v>
      </c>
      <c r="T285">
        <v>0</v>
      </c>
      <c r="U285">
        <v>30</v>
      </c>
      <c r="V285">
        <v>30</v>
      </c>
      <c r="W285">
        <v>120</v>
      </c>
      <c r="X285">
        <v>0</v>
      </c>
      <c r="Y285">
        <v>0</v>
      </c>
      <c r="Z285">
        <v>0</v>
      </c>
      <c r="AD285" s="1">
        <v>41431.333333333336</v>
      </c>
      <c r="AE285" s="1">
        <v>41448.708333333336</v>
      </c>
      <c r="AG285" s="1">
        <v>41379.333333333336</v>
      </c>
      <c r="AH285" s="1">
        <v>41395.708333333336</v>
      </c>
      <c r="AI285" s="1">
        <v>41379.333333333336</v>
      </c>
      <c r="AJ285" s="1">
        <v>41395.708333333336</v>
      </c>
      <c r="AK285" s="1">
        <v>41379.333333333336</v>
      </c>
      <c r="AL285" s="1">
        <v>41395.708333333336</v>
      </c>
      <c r="AM285" s="1">
        <v>41431.333333333336</v>
      </c>
      <c r="AN285" s="1">
        <v>41448.708333333336</v>
      </c>
      <c r="AP285" t="s">
        <v>113</v>
      </c>
      <c r="AU285" t="s">
        <v>799</v>
      </c>
      <c r="AY285" t="s">
        <v>106</v>
      </c>
      <c r="AZ285">
        <v>0</v>
      </c>
      <c r="BA285">
        <v>0</v>
      </c>
      <c r="BD285" s="3">
        <v>41321.660416666666</v>
      </c>
      <c r="BE285" s="3">
        <v>41321.678472222222</v>
      </c>
      <c r="BF285" t="s">
        <v>115</v>
      </c>
      <c r="BG285" t="s">
        <v>115</v>
      </c>
      <c r="CH285">
        <v>540</v>
      </c>
      <c r="CI285">
        <v>29360</v>
      </c>
      <c r="CJ285" t="s">
        <v>106</v>
      </c>
      <c r="CK285" t="s">
        <v>106</v>
      </c>
      <c r="CL285" t="s">
        <v>241</v>
      </c>
      <c r="CM285" t="s">
        <v>242</v>
      </c>
      <c r="CO285">
        <v>124323</v>
      </c>
      <c r="CQ285">
        <v>0</v>
      </c>
      <c r="CR285">
        <v>0</v>
      </c>
      <c r="CS285">
        <v>0</v>
      </c>
      <c r="CY285" t="s">
        <v>123</v>
      </c>
      <c r="CZ285" t="s">
        <v>124</v>
      </c>
      <c r="DD285" t="str" cm="1">
        <f t="array" ref="DD285">TEXT(_xlfn.SEQUENCE(1, DATEDIF(AG285, AH285, "m") + 1, AG285, 30), "YYYY-APMM")</f>
        <v>2013-AP04</v>
      </c>
      <c r="DN285">
        <f t="shared" si="8"/>
        <v>30</v>
      </c>
      <c r="DO285">
        <f t="shared" si="9"/>
        <v>0</v>
      </c>
    </row>
    <row r="286" spans="1:119" x14ac:dyDescent="0.35">
      <c r="A286" t="s">
        <v>105</v>
      </c>
      <c r="B286">
        <v>499571</v>
      </c>
      <c r="C286">
        <v>6359</v>
      </c>
      <c r="D286">
        <v>124325</v>
      </c>
      <c r="E286">
        <v>13662</v>
      </c>
      <c r="F286">
        <v>0</v>
      </c>
      <c r="G286" t="s">
        <v>106</v>
      </c>
      <c r="H286" t="s">
        <v>106</v>
      </c>
      <c r="I286" t="s">
        <v>106</v>
      </c>
      <c r="J286" t="s">
        <v>107</v>
      </c>
      <c r="K286" t="s">
        <v>108</v>
      </c>
      <c r="L286" t="s">
        <v>109</v>
      </c>
      <c r="M286" t="s">
        <v>110</v>
      </c>
      <c r="N286" t="s">
        <v>800</v>
      </c>
      <c r="O286" t="s">
        <v>358</v>
      </c>
      <c r="Q286">
        <v>360</v>
      </c>
      <c r="R286">
        <v>0</v>
      </c>
      <c r="S286">
        <v>120</v>
      </c>
      <c r="T286">
        <v>0</v>
      </c>
      <c r="U286">
        <v>30</v>
      </c>
      <c r="V286">
        <v>30</v>
      </c>
      <c r="W286">
        <v>120</v>
      </c>
      <c r="X286">
        <v>0</v>
      </c>
      <c r="Y286">
        <v>0</v>
      </c>
      <c r="Z286">
        <v>0</v>
      </c>
      <c r="AD286" s="1">
        <v>41431.333333333336</v>
      </c>
      <c r="AE286" s="1">
        <v>41448.708333333336</v>
      </c>
      <c r="AG286" s="1">
        <v>41379.333333333336</v>
      </c>
      <c r="AH286" s="1">
        <v>41395.708333333336</v>
      </c>
      <c r="AI286" s="1">
        <v>41379.333333333336</v>
      </c>
      <c r="AJ286" s="1">
        <v>41395.708333333336</v>
      </c>
      <c r="AK286" s="1">
        <v>41379.333333333336</v>
      </c>
      <c r="AL286" s="1">
        <v>41395.708333333336</v>
      </c>
      <c r="AM286" s="1">
        <v>41431.333333333336</v>
      </c>
      <c r="AN286" s="1">
        <v>41448.708333333336</v>
      </c>
      <c r="AP286" t="s">
        <v>113</v>
      </c>
      <c r="AU286" t="s">
        <v>801</v>
      </c>
      <c r="AY286" t="s">
        <v>106</v>
      </c>
      <c r="AZ286">
        <v>0</v>
      </c>
      <c r="BA286">
        <v>0</v>
      </c>
      <c r="BD286" s="3">
        <v>41321.660416666666</v>
      </c>
      <c r="BE286" s="3">
        <v>41321.678472222222</v>
      </c>
      <c r="BF286" t="s">
        <v>115</v>
      </c>
      <c r="BG286" t="s">
        <v>115</v>
      </c>
      <c r="CH286">
        <v>540</v>
      </c>
      <c r="CI286">
        <v>29360</v>
      </c>
      <c r="CJ286" t="s">
        <v>106</v>
      </c>
      <c r="CK286" t="s">
        <v>106</v>
      </c>
      <c r="CL286" t="s">
        <v>241</v>
      </c>
      <c r="CM286" t="s">
        <v>242</v>
      </c>
      <c r="CO286">
        <v>124323</v>
      </c>
      <c r="CQ286">
        <v>0</v>
      </c>
      <c r="CR286">
        <v>0</v>
      </c>
      <c r="CS286">
        <v>0</v>
      </c>
      <c r="CY286" t="s">
        <v>123</v>
      </c>
      <c r="CZ286" t="s">
        <v>124</v>
      </c>
      <c r="DD286" t="str" cm="1">
        <f t="array" ref="DD286">TEXT(_xlfn.SEQUENCE(1, DATEDIF(AG286, AH286, "m") + 1, AG286, 30), "YYYY-APMM")</f>
        <v>2013-AP04</v>
      </c>
      <c r="DN286">
        <f t="shared" si="8"/>
        <v>30</v>
      </c>
      <c r="DO286">
        <f t="shared" si="9"/>
        <v>0</v>
      </c>
    </row>
    <row r="287" spans="1:119" x14ac:dyDescent="0.35">
      <c r="A287" t="s">
        <v>105</v>
      </c>
      <c r="B287">
        <v>499572</v>
      </c>
      <c r="C287">
        <v>6359</v>
      </c>
      <c r="D287">
        <v>124325</v>
      </c>
      <c r="E287">
        <v>13662</v>
      </c>
      <c r="F287">
        <v>0</v>
      </c>
      <c r="G287" t="s">
        <v>106</v>
      </c>
      <c r="H287" t="s">
        <v>106</v>
      </c>
      <c r="I287" t="s">
        <v>106</v>
      </c>
      <c r="J287" t="s">
        <v>107</v>
      </c>
      <c r="K287" t="s">
        <v>108</v>
      </c>
      <c r="L287" t="s">
        <v>109</v>
      </c>
      <c r="M287" t="s">
        <v>110</v>
      </c>
      <c r="N287" t="s">
        <v>802</v>
      </c>
      <c r="O287" t="s">
        <v>361</v>
      </c>
      <c r="Q287">
        <v>360</v>
      </c>
      <c r="R287">
        <v>0</v>
      </c>
      <c r="S287">
        <v>120</v>
      </c>
      <c r="T287">
        <v>0</v>
      </c>
      <c r="U287">
        <v>30</v>
      </c>
      <c r="V287">
        <v>30</v>
      </c>
      <c r="W287">
        <v>120</v>
      </c>
      <c r="X287">
        <v>0</v>
      </c>
      <c r="Y287">
        <v>0</v>
      </c>
      <c r="Z287">
        <v>0</v>
      </c>
      <c r="AD287" s="1">
        <v>41431.333333333336</v>
      </c>
      <c r="AE287" s="1">
        <v>41448.708333333336</v>
      </c>
      <c r="AG287" s="1">
        <v>41379.333333333336</v>
      </c>
      <c r="AH287" s="1">
        <v>41395.708333333336</v>
      </c>
      <c r="AI287" s="1">
        <v>41379.333333333336</v>
      </c>
      <c r="AJ287" s="1">
        <v>41395.708333333336</v>
      </c>
      <c r="AK287" s="1">
        <v>41379.333333333336</v>
      </c>
      <c r="AL287" s="1">
        <v>41395.708333333336</v>
      </c>
      <c r="AM287" s="1">
        <v>41431.333333333336</v>
      </c>
      <c r="AN287" s="1">
        <v>41448.708333333336</v>
      </c>
      <c r="AP287" t="s">
        <v>113</v>
      </c>
      <c r="AU287" t="s">
        <v>803</v>
      </c>
      <c r="AY287" t="s">
        <v>106</v>
      </c>
      <c r="AZ287">
        <v>0</v>
      </c>
      <c r="BA287">
        <v>0</v>
      </c>
      <c r="BD287" s="3">
        <v>41321.660416666666</v>
      </c>
      <c r="BE287" s="3">
        <v>41321.678472222222</v>
      </c>
      <c r="BF287" t="s">
        <v>115</v>
      </c>
      <c r="BG287" t="s">
        <v>115</v>
      </c>
      <c r="CH287">
        <v>540</v>
      </c>
      <c r="CI287">
        <v>29360</v>
      </c>
      <c r="CJ287" t="s">
        <v>106</v>
      </c>
      <c r="CK287" t="s">
        <v>106</v>
      </c>
      <c r="CL287" t="s">
        <v>241</v>
      </c>
      <c r="CM287" t="s">
        <v>242</v>
      </c>
      <c r="CO287">
        <v>124323</v>
      </c>
      <c r="CQ287">
        <v>0</v>
      </c>
      <c r="CR287">
        <v>0</v>
      </c>
      <c r="CS287">
        <v>0</v>
      </c>
      <c r="CY287" t="s">
        <v>123</v>
      </c>
      <c r="CZ287" t="s">
        <v>124</v>
      </c>
      <c r="DD287" t="str" cm="1">
        <f t="array" ref="DD287">TEXT(_xlfn.SEQUENCE(1, DATEDIF(AG287, AH287, "m") + 1, AG287, 30), "YYYY-APMM")</f>
        <v>2013-AP04</v>
      </c>
      <c r="DN287">
        <f t="shared" si="8"/>
        <v>30</v>
      </c>
      <c r="DO287">
        <f t="shared" si="9"/>
        <v>0</v>
      </c>
    </row>
    <row r="288" spans="1:119" x14ac:dyDescent="0.35">
      <c r="A288" t="s">
        <v>105</v>
      </c>
      <c r="B288">
        <v>499573</v>
      </c>
      <c r="C288">
        <v>6359</v>
      </c>
      <c r="D288">
        <v>124325</v>
      </c>
      <c r="E288">
        <v>13662</v>
      </c>
      <c r="F288">
        <v>0</v>
      </c>
      <c r="G288" t="s">
        <v>106</v>
      </c>
      <c r="H288" t="s">
        <v>106</v>
      </c>
      <c r="I288" t="s">
        <v>106</v>
      </c>
      <c r="J288" t="s">
        <v>107</v>
      </c>
      <c r="K288" t="s">
        <v>108</v>
      </c>
      <c r="L288" t="s">
        <v>109</v>
      </c>
      <c r="M288" t="s">
        <v>110</v>
      </c>
      <c r="N288" t="s">
        <v>804</v>
      </c>
      <c r="O288" t="s">
        <v>364</v>
      </c>
      <c r="Q288">
        <v>392</v>
      </c>
      <c r="R288">
        <v>0</v>
      </c>
      <c r="S288">
        <v>120</v>
      </c>
      <c r="T288">
        <v>0</v>
      </c>
      <c r="U288">
        <v>30</v>
      </c>
      <c r="V288">
        <v>30</v>
      </c>
      <c r="W288">
        <v>120</v>
      </c>
      <c r="X288">
        <v>0</v>
      </c>
      <c r="Y288">
        <v>0</v>
      </c>
      <c r="Z288">
        <v>0</v>
      </c>
      <c r="AD288" s="1">
        <v>41471.333333333336</v>
      </c>
      <c r="AE288" s="1">
        <v>41487.708333333336</v>
      </c>
      <c r="AG288" s="1">
        <v>41414.333333333336</v>
      </c>
      <c r="AH288" s="1">
        <v>41430.708333333336</v>
      </c>
      <c r="AI288" s="1">
        <v>41414.333333333336</v>
      </c>
      <c r="AJ288" s="1">
        <v>41430.708333333336</v>
      </c>
      <c r="AK288" s="1">
        <v>41414.333333333336</v>
      </c>
      <c r="AL288" s="1">
        <v>41430.708333333336</v>
      </c>
      <c r="AM288" s="1">
        <v>41471.333333333336</v>
      </c>
      <c r="AN288" s="1">
        <v>41487.708333333336</v>
      </c>
      <c r="AP288" t="s">
        <v>113</v>
      </c>
      <c r="AU288" t="s">
        <v>805</v>
      </c>
      <c r="AY288" t="s">
        <v>106</v>
      </c>
      <c r="AZ288">
        <v>0</v>
      </c>
      <c r="BA288">
        <v>0</v>
      </c>
      <c r="BD288" s="3">
        <v>41321.660416666666</v>
      </c>
      <c r="BE288" s="3">
        <v>41321.663888888892</v>
      </c>
      <c r="BF288" t="s">
        <v>115</v>
      </c>
      <c r="BG288" t="s">
        <v>115</v>
      </c>
      <c r="CH288">
        <v>540</v>
      </c>
      <c r="CI288">
        <v>29360</v>
      </c>
      <c r="CJ288" t="s">
        <v>106</v>
      </c>
      <c r="CK288" t="s">
        <v>106</v>
      </c>
      <c r="CL288" t="s">
        <v>241</v>
      </c>
      <c r="CM288" t="s">
        <v>242</v>
      </c>
      <c r="CO288">
        <v>124323</v>
      </c>
      <c r="CQ288">
        <v>0</v>
      </c>
      <c r="CR288">
        <v>0</v>
      </c>
      <c r="CS288">
        <v>0</v>
      </c>
      <c r="CY288" t="s">
        <v>123</v>
      </c>
      <c r="CZ288" t="s">
        <v>124</v>
      </c>
      <c r="DD288" t="str" cm="1">
        <f t="array" ref="DD288">TEXT(_xlfn.SEQUENCE(1, DATEDIF(AG288, AH288, "m") + 1, AG288, 30), "YYYY-APMM")</f>
        <v>2013-AP05</v>
      </c>
      <c r="DN288">
        <f t="shared" si="8"/>
        <v>30</v>
      </c>
      <c r="DO288">
        <f t="shared" si="9"/>
        <v>0</v>
      </c>
    </row>
    <row r="289" spans="1:119" x14ac:dyDescent="0.35">
      <c r="A289" t="s">
        <v>105</v>
      </c>
      <c r="B289">
        <v>499574</v>
      </c>
      <c r="C289">
        <v>6359</v>
      </c>
      <c r="D289">
        <v>124325</v>
      </c>
      <c r="E289">
        <v>13662</v>
      </c>
      <c r="F289">
        <v>0</v>
      </c>
      <c r="G289" t="s">
        <v>106</v>
      </c>
      <c r="H289" t="s">
        <v>106</v>
      </c>
      <c r="I289" t="s">
        <v>106</v>
      </c>
      <c r="J289" t="s">
        <v>107</v>
      </c>
      <c r="K289" t="s">
        <v>108</v>
      </c>
      <c r="L289" t="s">
        <v>109</v>
      </c>
      <c r="M289" t="s">
        <v>110</v>
      </c>
      <c r="N289" t="s">
        <v>806</v>
      </c>
      <c r="O289" t="s">
        <v>367</v>
      </c>
      <c r="Q289">
        <v>392</v>
      </c>
      <c r="R289">
        <v>0</v>
      </c>
      <c r="S289">
        <v>120</v>
      </c>
      <c r="T289">
        <v>0</v>
      </c>
      <c r="U289">
        <v>30</v>
      </c>
      <c r="V289">
        <v>30</v>
      </c>
      <c r="W289">
        <v>120</v>
      </c>
      <c r="X289">
        <v>0</v>
      </c>
      <c r="Y289">
        <v>0</v>
      </c>
      <c r="Z289">
        <v>0</v>
      </c>
      <c r="AD289" s="1">
        <v>41454.333333333336</v>
      </c>
      <c r="AE289" s="1">
        <v>41470.708333333336</v>
      </c>
      <c r="AG289" s="1">
        <v>41396.333333333336</v>
      </c>
      <c r="AH289" s="1">
        <v>41413.708333333336</v>
      </c>
      <c r="AI289" s="1">
        <v>41396.333333333336</v>
      </c>
      <c r="AJ289" s="1">
        <v>41413.708333333336</v>
      </c>
      <c r="AK289" s="1">
        <v>41396.333333333336</v>
      </c>
      <c r="AL289" s="1">
        <v>41413.708333333336</v>
      </c>
      <c r="AM289" s="1">
        <v>41454.333333333336</v>
      </c>
      <c r="AN289" s="1">
        <v>41470.708333333336</v>
      </c>
      <c r="AP289" t="s">
        <v>113</v>
      </c>
      <c r="AU289" t="s">
        <v>807</v>
      </c>
      <c r="AY289" t="s">
        <v>106</v>
      </c>
      <c r="AZ289">
        <v>0</v>
      </c>
      <c r="BA289">
        <v>0</v>
      </c>
      <c r="BD289" s="3">
        <v>41321.660416666666</v>
      </c>
      <c r="BE289" s="3">
        <v>41321.663888888892</v>
      </c>
      <c r="BF289" t="s">
        <v>115</v>
      </c>
      <c r="BG289" t="s">
        <v>115</v>
      </c>
      <c r="CH289">
        <v>540</v>
      </c>
      <c r="CI289">
        <v>29360</v>
      </c>
      <c r="CJ289" t="s">
        <v>106</v>
      </c>
      <c r="CK289" t="s">
        <v>106</v>
      </c>
      <c r="CL289" t="s">
        <v>241</v>
      </c>
      <c r="CM289" t="s">
        <v>242</v>
      </c>
      <c r="CO289">
        <v>124323</v>
      </c>
      <c r="CQ289">
        <v>0</v>
      </c>
      <c r="CR289">
        <v>0</v>
      </c>
      <c r="CS289">
        <v>0</v>
      </c>
      <c r="CY289" t="s">
        <v>123</v>
      </c>
      <c r="CZ289" t="s">
        <v>124</v>
      </c>
      <c r="DD289" t="str" cm="1">
        <f t="array" ref="DD289">TEXT(_xlfn.SEQUENCE(1, DATEDIF(AG289, AH289, "m") + 1, AG289, 30), "YYYY-APMM")</f>
        <v>2013-AP05</v>
      </c>
      <c r="DN289">
        <f t="shared" si="8"/>
        <v>30</v>
      </c>
      <c r="DO289">
        <f t="shared" si="9"/>
        <v>0</v>
      </c>
    </row>
    <row r="290" spans="1:119" x14ac:dyDescent="0.35">
      <c r="A290" t="s">
        <v>105</v>
      </c>
      <c r="B290">
        <v>499575</v>
      </c>
      <c r="C290">
        <v>6359</v>
      </c>
      <c r="D290">
        <v>124325</v>
      </c>
      <c r="E290">
        <v>13662</v>
      </c>
      <c r="F290">
        <v>0</v>
      </c>
      <c r="G290" t="s">
        <v>106</v>
      </c>
      <c r="H290" t="s">
        <v>106</v>
      </c>
      <c r="I290" t="s">
        <v>106</v>
      </c>
      <c r="J290" t="s">
        <v>107</v>
      </c>
      <c r="K290" t="s">
        <v>108</v>
      </c>
      <c r="L290" t="s">
        <v>109</v>
      </c>
      <c r="M290" t="s">
        <v>110</v>
      </c>
      <c r="N290" t="s">
        <v>808</v>
      </c>
      <c r="O290" t="s">
        <v>370</v>
      </c>
      <c r="Q290">
        <v>392</v>
      </c>
      <c r="R290">
        <v>0</v>
      </c>
      <c r="S290">
        <v>120</v>
      </c>
      <c r="T290">
        <v>0</v>
      </c>
      <c r="U290">
        <v>30</v>
      </c>
      <c r="V290">
        <v>30</v>
      </c>
      <c r="W290">
        <v>120</v>
      </c>
      <c r="X290">
        <v>0</v>
      </c>
      <c r="Y290">
        <v>0</v>
      </c>
      <c r="Z290">
        <v>0</v>
      </c>
      <c r="AD290" s="1">
        <v>41479.333333333336</v>
      </c>
      <c r="AE290" s="1">
        <v>41499.708333333336</v>
      </c>
      <c r="AG290" s="1">
        <v>41422.333333333336</v>
      </c>
      <c r="AH290" s="1">
        <v>41438.708333333336</v>
      </c>
      <c r="AI290" s="1">
        <v>41422.333333333336</v>
      </c>
      <c r="AJ290" s="1">
        <v>41438.708333333336</v>
      </c>
      <c r="AK290" s="1">
        <v>41422.333333333336</v>
      </c>
      <c r="AL290" s="1">
        <v>41438.708333333336</v>
      </c>
      <c r="AM290" s="1">
        <v>41479.333333333336</v>
      </c>
      <c r="AN290" s="1">
        <v>41499.708333333336</v>
      </c>
      <c r="AP290" t="s">
        <v>113</v>
      </c>
      <c r="AU290" t="s">
        <v>809</v>
      </c>
      <c r="AY290" t="s">
        <v>106</v>
      </c>
      <c r="AZ290">
        <v>0</v>
      </c>
      <c r="BA290">
        <v>0</v>
      </c>
      <c r="BD290" s="3">
        <v>41321.660416666666</v>
      </c>
      <c r="BE290" s="3">
        <v>41321.663888888892</v>
      </c>
      <c r="BF290" t="s">
        <v>115</v>
      </c>
      <c r="BG290" t="s">
        <v>115</v>
      </c>
      <c r="CH290">
        <v>540</v>
      </c>
      <c r="CI290">
        <v>29360</v>
      </c>
      <c r="CJ290" t="s">
        <v>106</v>
      </c>
      <c r="CK290" t="s">
        <v>106</v>
      </c>
      <c r="CL290" t="s">
        <v>241</v>
      </c>
      <c r="CM290" t="s">
        <v>242</v>
      </c>
      <c r="CO290">
        <v>124323</v>
      </c>
      <c r="CQ290">
        <v>0</v>
      </c>
      <c r="CR290">
        <v>0</v>
      </c>
      <c r="CS290">
        <v>0</v>
      </c>
      <c r="CY290" t="s">
        <v>123</v>
      </c>
      <c r="CZ290" t="s">
        <v>124</v>
      </c>
      <c r="DD290" t="str" cm="1">
        <f t="array" ref="DD290">TEXT(_xlfn.SEQUENCE(1, DATEDIF(AG290, AH290, "m") + 1, AG290, 30), "YYYY-APMM")</f>
        <v>2013-AP05</v>
      </c>
      <c r="DN290">
        <f t="shared" si="8"/>
        <v>30</v>
      </c>
      <c r="DO290">
        <f t="shared" si="9"/>
        <v>0</v>
      </c>
    </row>
    <row r="291" spans="1:119" x14ac:dyDescent="0.35">
      <c r="A291" t="s">
        <v>105</v>
      </c>
      <c r="B291">
        <v>499576</v>
      </c>
      <c r="C291">
        <v>6359</v>
      </c>
      <c r="D291">
        <v>124325</v>
      </c>
      <c r="E291">
        <v>13662</v>
      </c>
      <c r="F291">
        <v>0</v>
      </c>
      <c r="G291" t="s">
        <v>106</v>
      </c>
      <c r="H291" t="s">
        <v>106</v>
      </c>
      <c r="I291" t="s">
        <v>106</v>
      </c>
      <c r="J291" t="s">
        <v>107</v>
      </c>
      <c r="K291" t="s">
        <v>108</v>
      </c>
      <c r="L291" t="s">
        <v>109</v>
      </c>
      <c r="M291" t="s">
        <v>110</v>
      </c>
      <c r="N291" t="s">
        <v>810</v>
      </c>
      <c r="O291" t="s">
        <v>373</v>
      </c>
      <c r="Q291">
        <v>392</v>
      </c>
      <c r="R291">
        <v>0</v>
      </c>
      <c r="S291">
        <v>120</v>
      </c>
      <c r="T291">
        <v>0</v>
      </c>
      <c r="U291">
        <v>30</v>
      </c>
      <c r="V291">
        <v>30</v>
      </c>
      <c r="W291">
        <v>120</v>
      </c>
      <c r="X291">
        <v>0</v>
      </c>
      <c r="Y291">
        <v>0</v>
      </c>
      <c r="Z291">
        <v>0</v>
      </c>
      <c r="AD291" s="1">
        <v>41471.333333333336</v>
      </c>
      <c r="AE291" s="1">
        <v>41487.708333333336</v>
      </c>
      <c r="AG291" s="1">
        <v>41414.333333333336</v>
      </c>
      <c r="AH291" s="1">
        <v>41430.708333333336</v>
      </c>
      <c r="AI291" s="1">
        <v>41414.333333333336</v>
      </c>
      <c r="AJ291" s="1">
        <v>41430.708333333336</v>
      </c>
      <c r="AK291" s="1">
        <v>41414.333333333336</v>
      </c>
      <c r="AL291" s="1">
        <v>41430.708333333336</v>
      </c>
      <c r="AM291" s="1">
        <v>41471.333333333336</v>
      </c>
      <c r="AN291" s="1">
        <v>41487.708333333336</v>
      </c>
      <c r="AP291" t="s">
        <v>113</v>
      </c>
      <c r="AU291" t="s">
        <v>811</v>
      </c>
      <c r="AY291" t="s">
        <v>106</v>
      </c>
      <c r="AZ291">
        <v>0</v>
      </c>
      <c r="BA291">
        <v>0</v>
      </c>
      <c r="BD291" s="3">
        <v>41321.660416666666</v>
      </c>
      <c r="BE291" s="3">
        <v>41321.663888888892</v>
      </c>
      <c r="BF291" t="s">
        <v>115</v>
      </c>
      <c r="BG291" t="s">
        <v>115</v>
      </c>
      <c r="CH291">
        <v>540</v>
      </c>
      <c r="CI291">
        <v>29360</v>
      </c>
      <c r="CJ291" t="s">
        <v>106</v>
      </c>
      <c r="CK291" t="s">
        <v>106</v>
      </c>
      <c r="CL291" t="s">
        <v>241</v>
      </c>
      <c r="CM291" t="s">
        <v>242</v>
      </c>
      <c r="CO291">
        <v>124323</v>
      </c>
      <c r="CQ291">
        <v>0</v>
      </c>
      <c r="CR291">
        <v>0</v>
      </c>
      <c r="CS291">
        <v>0</v>
      </c>
      <c r="CY291" t="s">
        <v>123</v>
      </c>
      <c r="CZ291" t="s">
        <v>124</v>
      </c>
      <c r="DD291" t="str" cm="1">
        <f t="array" ref="DD291">TEXT(_xlfn.SEQUENCE(1, DATEDIF(AG291, AH291, "m") + 1, AG291, 30), "YYYY-APMM")</f>
        <v>2013-AP05</v>
      </c>
      <c r="DN291">
        <f t="shared" si="8"/>
        <v>30</v>
      </c>
      <c r="DO291">
        <f t="shared" si="9"/>
        <v>0</v>
      </c>
    </row>
    <row r="292" spans="1:119" x14ac:dyDescent="0.35">
      <c r="A292" t="s">
        <v>105</v>
      </c>
      <c r="B292">
        <v>499577</v>
      </c>
      <c r="C292">
        <v>6359</v>
      </c>
      <c r="D292">
        <v>124325</v>
      </c>
      <c r="E292">
        <v>13662</v>
      </c>
      <c r="F292">
        <v>0</v>
      </c>
      <c r="G292" t="s">
        <v>106</v>
      </c>
      <c r="H292" t="s">
        <v>106</v>
      </c>
      <c r="I292" t="s">
        <v>106</v>
      </c>
      <c r="J292" t="s">
        <v>107</v>
      </c>
      <c r="K292" t="s">
        <v>108</v>
      </c>
      <c r="L292" t="s">
        <v>109</v>
      </c>
      <c r="M292" t="s">
        <v>110</v>
      </c>
      <c r="N292" t="s">
        <v>812</v>
      </c>
      <c r="O292" t="s">
        <v>376</v>
      </c>
      <c r="Q292">
        <v>392</v>
      </c>
      <c r="R292">
        <v>0</v>
      </c>
      <c r="S292">
        <v>120</v>
      </c>
      <c r="T292">
        <v>0</v>
      </c>
      <c r="U292">
        <v>30</v>
      </c>
      <c r="V292">
        <v>30</v>
      </c>
      <c r="W292">
        <v>120</v>
      </c>
      <c r="X292">
        <v>0</v>
      </c>
      <c r="Y292">
        <v>0</v>
      </c>
      <c r="Z292">
        <v>0</v>
      </c>
      <c r="AD292" s="1">
        <v>41471.333333333336</v>
      </c>
      <c r="AE292" s="1">
        <v>41487.708333333336</v>
      </c>
      <c r="AG292" s="1">
        <v>41414.333333333336</v>
      </c>
      <c r="AH292" s="1">
        <v>41430.708333333336</v>
      </c>
      <c r="AI292" s="1">
        <v>41414.333333333336</v>
      </c>
      <c r="AJ292" s="1">
        <v>41430.708333333336</v>
      </c>
      <c r="AK292" s="1">
        <v>41414.333333333336</v>
      </c>
      <c r="AL292" s="1">
        <v>41430.708333333336</v>
      </c>
      <c r="AM292" s="1">
        <v>41471.333333333336</v>
      </c>
      <c r="AN292" s="1">
        <v>41487.708333333336</v>
      </c>
      <c r="AP292" t="s">
        <v>113</v>
      </c>
      <c r="AU292" t="s">
        <v>813</v>
      </c>
      <c r="AY292" t="s">
        <v>106</v>
      </c>
      <c r="AZ292">
        <v>0</v>
      </c>
      <c r="BA292">
        <v>0</v>
      </c>
      <c r="BD292" s="3">
        <v>41321.660416666666</v>
      </c>
      <c r="BE292" s="3">
        <v>41321.663888888892</v>
      </c>
      <c r="BF292" t="s">
        <v>115</v>
      </c>
      <c r="BG292" t="s">
        <v>115</v>
      </c>
      <c r="CH292">
        <v>540</v>
      </c>
      <c r="CI292">
        <v>29360</v>
      </c>
      <c r="CJ292" t="s">
        <v>106</v>
      </c>
      <c r="CK292" t="s">
        <v>106</v>
      </c>
      <c r="CL292" t="s">
        <v>241</v>
      </c>
      <c r="CM292" t="s">
        <v>242</v>
      </c>
      <c r="CO292">
        <v>124323</v>
      </c>
      <c r="CQ292">
        <v>0</v>
      </c>
      <c r="CR292">
        <v>0</v>
      </c>
      <c r="CS292">
        <v>0</v>
      </c>
      <c r="CY292" t="s">
        <v>123</v>
      </c>
      <c r="CZ292" t="s">
        <v>124</v>
      </c>
      <c r="DD292" t="str" cm="1">
        <f t="array" ref="DD292">TEXT(_xlfn.SEQUENCE(1, DATEDIF(AG292, AH292, "m") + 1, AG292, 30), "YYYY-APMM")</f>
        <v>2013-AP05</v>
      </c>
      <c r="DN292">
        <f t="shared" si="8"/>
        <v>30</v>
      </c>
      <c r="DO292">
        <f t="shared" si="9"/>
        <v>0</v>
      </c>
    </row>
    <row r="293" spans="1:119" x14ac:dyDescent="0.35">
      <c r="A293" t="s">
        <v>105</v>
      </c>
      <c r="B293">
        <v>499578</v>
      </c>
      <c r="C293">
        <v>6359</v>
      </c>
      <c r="D293">
        <v>124325</v>
      </c>
      <c r="E293">
        <v>13662</v>
      </c>
      <c r="F293">
        <v>0</v>
      </c>
      <c r="G293" t="s">
        <v>106</v>
      </c>
      <c r="H293" t="s">
        <v>106</v>
      </c>
      <c r="I293" t="s">
        <v>106</v>
      </c>
      <c r="J293" t="s">
        <v>107</v>
      </c>
      <c r="K293" t="s">
        <v>108</v>
      </c>
      <c r="L293" t="s">
        <v>109</v>
      </c>
      <c r="M293" t="s">
        <v>110</v>
      </c>
      <c r="N293" t="s">
        <v>814</v>
      </c>
      <c r="O293" t="s">
        <v>379</v>
      </c>
      <c r="Q293">
        <v>392</v>
      </c>
      <c r="R293">
        <v>0</v>
      </c>
      <c r="S293">
        <v>120</v>
      </c>
      <c r="T293">
        <v>0</v>
      </c>
      <c r="U293">
        <v>30</v>
      </c>
      <c r="V293">
        <v>30</v>
      </c>
      <c r="W293">
        <v>120</v>
      </c>
      <c r="X293">
        <v>0</v>
      </c>
      <c r="Y293">
        <v>0</v>
      </c>
      <c r="Z293">
        <v>0</v>
      </c>
      <c r="AD293" s="1">
        <v>41479.333333333336</v>
      </c>
      <c r="AE293" s="1">
        <v>41499.708333333336</v>
      </c>
      <c r="AG293" s="1">
        <v>41422.333333333336</v>
      </c>
      <c r="AH293" s="1">
        <v>41438.708333333336</v>
      </c>
      <c r="AI293" s="1">
        <v>41422.333333333336</v>
      </c>
      <c r="AJ293" s="1">
        <v>41438.708333333336</v>
      </c>
      <c r="AK293" s="1">
        <v>41422.333333333336</v>
      </c>
      <c r="AL293" s="1">
        <v>41438.708333333336</v>
      </c>
      <c r="AM293" s="1">
        <v>41479.333333333336</v>
      </c>
      <c r="AN293" s="1">
        <v>41499.708333333336</v>
      </c>
      <c r="AP293" t="s">
        <v>113</v>
      </c>
      <c r="AU293" t="s">
        <v>815</v>
      </c>
      <c r="AY293" t="s">
        <v>106</v>
      </c>
      <c r="AZ293">
        <v>0</v>
      </c>
      <c r="BA293">
        <v>0</v>
      </c>
      <c r="BD293" s="3">
        <v>41321.660416666666</v>
      </c>
      <c r="BE293" s="3">
        <v>41321.663888888892</v>
      </c>
      <c r="BF293" t="s">
        <v>115</v>
      </c>
      <c r="BG293" t="s">
        <v>115</v>
      </c>
      <c r="CH293">
        <v>540</v>
      </c>
      <c r="CI293">
        <v>29360</v>
      </c>
      <c r="CJ293" t="s">
        <v>106</v>
      </c>
      <c r="CK293" t="s">
        <v>106</v>
      </c>
      <c r="CL293" t="s">
        <v>241</v>
      </c>
      <c r="CM293" t="s">
        <v>242</v>
      </c>
      <c r="CO293">
        <v>124323</v>
      </c>
      <c r="CQ293">
        <v>0</v>
      </c>
      <c r="CR293">
        <v>0</v>
      </c>
      <c r="CS293">
        <v>0</v>
      </c>
      <c r="CY293" t="s">
        <v>123</v>
      </c>
      <c r="CZ293" t="s">
        <v>124</v>
      </c>
      <c r="DD293" t="str" cm="1">
        <f t="array" ref="DD293">TEXT(_xlfn.SEQUENCE(1, DATEDIF(AG293, AH293, "m") + 1, AG293, 30), "YYYY-APMM")</f>
        <v>2013-AP05</v>
      </c>
      <c r="DN293">
        <f t="shared" si="8"/>
        <v>30</v>
      </c>
      <c r="DO293">
        <f t="shared" si="9"/>
        <v>0</v>
      </c>
    </row>
    <row r="294" spans="1:119" x14ac:dyDescent="0.35">
      <c r="A294" t="s">
        <v>105</v>
      </c>
      <c r="B294">
        <v>499579</v>
      </c>
      <c r="C294">
        <v>6359</v>
      </c>
      <c r="D294">
        <v>124325</v>
      </c>
      <c r="E294">
        <v>13662</v>
      </c>
      <c r="F294">
        <v>0</v>
      </c>
      <c r="G294" t="s">
        <v>106</v>
      </c>
      <c r="H294" t="s">
        <v>106</v>
      </c>
      <c r="I294" t="s">
        <v>106</v>
      </c>
      <c r="J294" t="s">
        <v>107</v>
      </c>
      <c r="K294" t="s">
        <v>108</v>
      </c>
      <c r="L294" t="s">
        <v>109</v>
      </c>
      <c r="M294" t="s">
        <v>110</v>
      </c>
      <c r="N294" t="s">
        <v>816</v>
      </c>
      <c r="O294" t="s">
        <v>382</v>
      </c>
      <c r="Q294">
        <v>392</v>
      </c>
      <c r="R294">
        <v>0</v>
      </c>
      <c r="S294">
        <v>120</v>
      </c>
      <c r="T294">
        <v>0</v>
      </c>
      <c r="U294">
        <v>30</v>
      </c>
      <c r="V294">
        <v>30</v>
      </c>
      <c r="W294">
        <v>120</v>
      </c>
      <c r="X294">
        <v>0</v>
      </c>
      <c r="Y294">
        <v>0</v>
      </c>
      <c r="Z294">
        <v>0</v>
      </c>
      <c r="AD294" s="1">
        <v>41479.333333333336</v>
      </c>
      <c r="AE294" s="1">
        <v>41499.708333333336</v>
      </c>
      <c r="AG294" s="1">
        <v>41422.333333333336</v>
      </c>
      <c r="AH294" s="1">
        <v>41438.708333333336</v>
      </c>
      <c r="AI294" s="1">
        <v>41422.333333333336</v>
      </c>
      <c r="AJ294" s="1">
        <v>41438.708333333336</v>
      </c>
      <c r="AK294" s="1">
        <v>41422.333333333336</v>
      </c>
      <c r="AL294" s="1">
        <v>41438.708333333336</v>
      </c>
      <c r="AM294" s="1">
        <v>41479.333333333336</v>
      </c>
      <c r="AN294" s="1">
        <v>41499.708333333336</v>
      </c>
      <c r="AP294" t="s">
        <v>113</v>
      </c>
      <c r="AU294" t="s">
        <v>817</v>
      </c>
      <c r="AY294" t="s">
        <v>106</v>
      </c>
      <c r="AZ294">
        <v>0</v>
      </c>
      <c r="BA294">
        <v>0</v>
      </c>
      <c r="BD294" s="3">
        <v>41321.660416666666</v>
      </c>
      <c r="BE294" s="3">
        <v>41321.663888888892</v>
      </c>
      <c r="BF294" t="s">
        <v>115</v>
      </c>
      <c r="BG294" t="s">
        <v>115</v>
      </c>
      <c r="CH294">
        <v>540</v>
      </c>
      <c r="CI294">
        <v>29360</v>
      </c>
      <c r="CJ294" t="s">
        <v>106</v>
      </c>
      <c r="CK294" t="s">
        <v>106</v>
      </c>
      <c r="CL294" t="s">
        <v>241</v>
      </c>
      <c r="CM294" t="s">
        <v>242</v>
      </c>
      <c r="CO294">
        <v>124323</v>
      </c>
      <c r="CQ294">
        <v>0</v>
      </c>
      <c r="CR294">
        <v>0</v>
      </c>
      <c r="CS294">
        <v>0</v>
      </c>
      <c r="CY294" t="s">
        <v>123</v>
      </c>
      <c r="CZ294" t="s">
        <v>124</v>
      </c>
      <c r="DD294" t="str" cm="1">
        <f t="array" ref="DD294">TEXT(_xlfn.SEQUENCE(1, DATEDIF(AG294, AH294, "m") + 1, AG294, 30), "YYYY-APMM")</f>
        <v>2013-AP05</v>
      </c>
      <c r="DN294">
        <f t="shared" si="8"/>
        <v>30</v>
      </c>
      <c r="DO294">
        <f t="shared" si="9"/>
        <v>0</v>
      </c>
    </row>
    <row r="295" spans="1:119" x14ac:dyDescent="0.35">
      <c r="A295" t="s">
        <v>105</v>
      </c>
      <c r="B295">
        <v>499580</v>
      </c>
      <c r="C295">
        <v>6359</v>
      </c>
      <c r="D295">
        <v>124325</v>
      </c>
      <c r="E295">
        <v>13662</v>
      </c>
      <c r="F295">
        <v>0</v>
      </c>
      <c r="G295" t="s">
        <v>106</v>
      </c>
      <c r="H295" t="s">
        <v>106</v>
      </c>
      <c r="I295" t="s">
        <v>106</v>
      </c>
      <c r="J295" t="s">
        <v>107</v>
      </c>
      <c r="K295" t="s">
        <v>108</v>
      </c>
      <c r="L295" t="s">
        <v>109</v>
      </c>
      <c r="M295" t="s">
        <v>110</v>
      </c>
      <c r="N295" t="s">
        <v>818</v>
      </c>
      <c r="O295" t="s">
        <v>385</v>
      </c>
      <c r="Q295">
        <v>720</v>
      </c>
      <c r="R295">
        <v>0</v>
      </c>
      <c r="S295">
        <v>120</v>
      </c>
      <c r="T295">
        <v>0</v>
      </c>
      <c r="U295">
        <v>30</v>
      </c>
      <c r="V295">
        <v>30</v>
      </c>
      <c r="W295">
        <v>120</v>
      </c>
      <c r="X295">
        <v>0</v>
      </c>
      <c r="Y295">
        <v>0</v>
      </c>
      <c r="Z295">
        <v>0</v>
      </c>
      <c r="AD295" s="1">
        <v>41548.333333333336</v>
      </c>
      <c r="AE295" s="1">
        <v>41567.708333333336</v>
      </c>
      <c r="AG295" s="1">
        <v>41440.333333333336</v>
      </c>
      <c r="AH295" s="1">
        <v>41456.708333333336</v>
      </c>
      <c r="AI295" s="1">
        <v>41440.333333333336</v>
      </c>
      <c r="AJ295" s="1">
        <v>41456.708333333336</v>
      </c>
      <c r="AK295" s="1">
        <v>41440.333333333336</v>
      </c>
      <c r="AL295" s="1">
        <v>41456.708333333336</v>
      </c>
      <c r="AM295" s="1">
        <v>41548.333333333336</v>
      </c>
      <c r="AN295" s="1">
        <v>41567.708333333336</v>
      </c>
      <c r="AP295" t="s">
        <v>113</v>
      </c>
      <c r="AU295" t="s">
        <v>819</v>
      </c>
      <c r="AY295" t="s">
        <v>106</v>
      </c>
      <c r="AZ295">
        <v>0</v>
      </c>
      <c r="BA295">
        <v>0</v>
      </c>
      <c r="BD295" s="3">
        <v>41321.660416666666</v>
      </c>
      <c r="BE295" s="3">
        <v>41321.663888888892</v>
      </c>
      <c r="BF295" t="s">
        <v>115</v>
      </c>
      <c r="BG295" t="s">
        <v>115</v>
      </c>
      <c r="CH295">
        <v>540</v>
      </c>
      <c r="CI295">
        <v>29360</v>
      </c>
      <c r="CJ295" t="s">
        <v>106</v>
      </c>
      <c r="CK295" t="s">
        <v>106</v>
      </c>
      <c r="CL295" t="s">
        <v>241</v>
      </c>
      <c r="CM295" t="s">
        <v>242</v>
      </c>
      <c r="CO295">
        <v>124323</v>
      </c>
      <c r="CQ295">
        <v>0</v>
      </c>
      <c r="CR295">
        <v>0</v>
      </c>
      <c r="CS295">
        <v>0</v>
      </c>
      <c r="CY295" t="s">
        <v>123</v>
      </c>
      <c r="CZ295" t="s">
        <v>124</v>
      </c>
      <c r="DD295" t="str" cm="1">
        <f t="array" ref="DD295">TEXT(_xlfn.SEQUENCE(1, DATEDIF(AG295, AH295, "m") + 1, AG295, 30), "YYYY-APMM")</f>
        <v>2013-AP06</v>
      </c>
      <c r="DN295">
        <f t="shared" si="8"/>
        <v>30</v>
      </c>
      <c r="DO295">
        <f t="shared" si="9"/>
        <v>0</v>
      </c>
    </row>
    <row r="296" spans="1:119" x14ac:dyDescent="0.35">
      <c r="A296" t="s">
        <v>105</v>
      </c>
      <c r="B296">
        <v>499581</v>
      </c>
      <c r="C296">
        <v>6359</v>
      </c>
      <c r="D296">
        <v>124327</v>
      </c>
      <c r="E296">
        <v>13662</v>
      </c>
      <c r="F296">
        <v>0</v>
      </c>
      <c r="G296" t="s">
        <v>106</v>
      </c>
      <c r="H296" t="s">
        <v>106</v>
      </c>
      <c r="I296" t="s">
        <v>106</v>
      </c>
      <c r="J296" t="s">
        <v>107</v>
      </c>
      <c r="K296" t="s">
        <v>108</v>
      </c>
      <c r="L296" t="s">
        <v>109</v>
      </c>
      <c r="M296" t="s">
        <v>110</v>
      </c>
      <c r="N296" t="s">
        <v>820</v>
      </c>
      <c r="O296" t="s">
        <v>277</v>
      </c>
      <c r="Q296">
        <v>424</v>
      </c>
      <c r="R296">
        <v>0</v>
      </c>
      <c r="S296">
        <v>240</v>
      </c>
      <c r="T296">
        <v>0</v>
      </c>
      <c r="U296">
        <v>0</v>
      </c>
      <c r="V296">
        <v>0</v>
      </c>
      <c r="W296">
        <v>240</v>
      </c>
      <c r="X296">
        <v>0</v>
      </c>
      <c r="Y296">
        <v>0</v>
      </c>
      <c r="Z296">
        <v>0</v>
      </c>
      <c r="AD296" s="1">
        <v>41406.333333333336</v>
      </c>
      <c r="AE296" s="1">
        <v>41440.708333333336</v>
      </c>
      <c r="AG296" s="1">
        <v>41344.333333333336</v>
      </c>
      <c r="AH296" s="1">
        <v>41378.708333333336</v>
      </c>
      <c r="AI296" s="1">
        <v>41344.333333333336</v>
      </c>
      <c r="AJ296" s="1">
        <v>41378.708333333336</v>
      </c>
      <c r="AK296" s="1">
        <v>41344.333333333336</v>
      </c>
      <c r="AL296" s="1">
        <v>41378.708333333336</v>
      </c>
      <c r="AM296" s="1">
        <v>41406.333333333336</v>
      </c>
      <c r="AN296" s="1">
        <v>41440.708333333336</v>
      </c>
      <c r="AP296" t="s">
        <v>113</v>
      </c>
      <c r="AU296" t="s">
        <v>821</v>
      </c>
      <c r="AY296" t="s">
        <v>106</v>
      </c>
      <c r="AZ296">
        <v>0</v>
      </c>
      <c r="BA296">
        <v>0</v>
      </c>
      <c r="BD296" s="3">
        <v>41321.660416666666</v>
      </c>
      <c r="BE296" s="3">
        <v>41321.663888888892</v>
      </c>
      <c r="BF296" t="s">
        <v>115</v>
      </c>
      <c r="BG296" t="s">
        <v>115</v>
      </c>
      <c r="CH296">
        <v>540</v>
      </c>
      <c r="CI296">
        <v>29340</v>
      </c>
      <c r="CJ296" t="s">
        <v>106</v>
      </c>
      <c r="CK296" t="s">
        <v>106</v>
      </c>
      <c r="CL296" t="s">
        <v>215</v>
      </c>
      <c r="CM296" t="s">
        <v>216</v>
      </c>
      <c r="CO296">
        <v>124326</v>
      </c>
      <c r="CQ296">
        <v>0</v>
      </c>
      <c r="CR296">
        <v>0</v>
      </c>
      <c r="CS296">
        <v>0</v>
      </c>
      <c r="CY296" t="s">
        <v>123</v>
      </c>
      <c r="CZ296" t="s">
        <v>124</v>
      </c>
      <c r="DD296" t="str" cm="1">
        <f t="array" ref="DD296:DE296">TEXT(_xlfn.SEQUENCE(1, DATEDIF(AG296, AH296, "m") + 1, AG296, 30), "YYYY-APMM")</f>
        <v>2013-AP03</v>
      </c>
      <c r="DE296" t="str">
        <v>2013-AP04</v>
      </c>
      <c r="DN296">
        <f t="shared" si="8"/>
        <v>0</v>
      </c>
      <c r="DO296">
        <f t="shared" si="9"/>
        <v>0</v>
      </c>
    </row>
    <row r="297" spans="1:119" x14ac:dyDescent="0.35">
      <c r="A297" t="s">
        <v>105</v>
      </c>
      <c r="B297">
        <v>499582</v>
      </c>
      <c r="C297">
        <v>6359</v>
      </c>
      <c r="D297">
        <v>124327</v>
      </c>
      <c r="E297">
        <v>13662</v>
      </c>
      <c r="F297">
        <v>0</v>
      </c>
      <c r="G297" t="s">
        <v>106</v>
      </c>
      <c r="H297" t="s">
        <v>106</v>
      </c>
      <c r="I297" t="s">
        <v>106</v>
      </c>
      <c r="J297" t="s">
        <v>107</v>
      </c>
      <c r="K297" t="s">
        <v>108</v>
      </c>
      <c r="L297" t="s">
        <v>109</v>
      </c>
      <c r="M297" t="s">
        <v>110</v>
      </c>
      <c r="N297" t="s">
        <v>822</v>
      </c>
      <c r="O297" t="s">
        <v>280</v>
      </c>
      <c r="Q297">
        <v>424</v>
      </c>
      <c r="R297">
        <v>0</v>
      </c>
      <c r="S297">
        <v>240</v>
      </c>
      <c r="T297">
        <v>0</v>
      </c>
      <c r="U297">
        <v>0</v>
      </c>
      <c r="V297">
        <v>0</v>
      </c>
      <c r="W297">
        <v>240</v>
      </c>
      <c r="X297">
        <v>0</v>
      </c>
      <c r="Y297">
        <v>0</v>
      </c>
      <c r="Z297">
        <v>0</v>
      </c>
      <c r="AD297" s="1">
        <v>41406.333333333336</v>
      </c>
      <c r="AE297" s="1">
        <v>41440.708333333336</v>
      </c>
      <c r="AG297" s="1">
        <v>41344.333333333336</v>
      </c>
      <c r="AH297" s="1">
        <v>41378.708333333336</v>
      </c>
      <c r="AI297" s="1">
        <v>41344.333333333336</v>
      </c>
      <c r="AJ297" s="1">
        <v>41378.708333333336</v>
      </c>
      <c r="AK297" s="1">
        <v>41344.333333333336</v>
      </c>
      <c r="AL297" s="1">
        <v>41378.708333333336</v>
      </c>
      <c r="AM297" s="1">
        <v>41406.333333333336</v>
      </c>
      <c r="AN297" s="1">
        <v>41440.708333333336</v>
      </c>
      <c r="AP297" t="s">
        <v>113</v>
      </c>
      <c r="AU297" t="s">
        <v>823</v>
      </c>
      <c r="AY297" t="s">
        <v>106</v>
      </c>
      <c r="AZ297">
        <v>0</v>
      </c>
      <c r="BA297">
        <v>0</v>
      </c>
      <c r="BD297" s="3">
        <v>41321.660416666666</v>
      </c>
      <c r="BE297" s="3">
        <v>41321.663888888892</v>
      </c>
      <c r="BF297" t="s">
        <v>115</v>
      </c>
      <c r="BG297" t="s">
        <v>115</v>
      </c>
      <c r="CH297">
        <v>540</v>
      </c>
      <c r="CI297">
        <v>29340</v>
      </c>
      <c r="CJ297" t="s">
        <v>106</v>
      </c>
      <c r="CK297" t="s">
        <v>106</v>
      </c>
      <c r="CL297" t="s">
        <v>215</v>
      </c>
      <c r="CM297" t="s">
        <v>216</v>
      </c>
      <c r="CO297">
        <v>124326</v>
      </c>
      <c r="CQ297">
        <v>0</v>
      </c>
      <c r="CR297">
        <v>0</v>
      </c>
      <c r="CS297">
        <v>0</v>
      </c>
      <c r="CY297" t="s">
        <v>123</v>
      </c>
      <c r="CZ297" t="s">
        <v>124</v>
      </c>
      <c r="DD297" t="str" cm="1">
        <f t="array" ref="DD297:DE297">TEXT(_xlfn.SEQUENCE(1, DATEDIF(AG297, AH297, "m") + 1, AG297, 30), "YYYY-APMM")</f>
        <v>2013-AP03</v>
      </c>
      <c r="DE297" t="str">
        <v>2013-AP04</v>
      </c>
      <c r="DN297">
        <f t="shared" si="8"/>
        <v>0</v>
      </c>
      <c r="DO297">
        <f t="shared" si="9"/>
        <v>0</v>
      </c>
    </row>
    <row r="298" spans="1:119" x14ac:dyDescent="0.35">
      <c r="A298" t="s">
        <v>105</v>
      </c>
      <c r="B298">
        <v>499583</v>
      </c>
      <c r="C298">
        <v>6359</v>
      </c>
      <c r="D298">
        <v>124327</v>
      </c>
      <c r="E298">
        <v>13662</v>
      </c>
      <c r="F298">
        <v>0</v>
      </c>
      <c r="G298" t="s">
        <v>106</v>
      </c>
      <c r="H298" t="s">
        <v>106</v>
      </c>
      <c r="I298" t="s">
        <v>106</v>
      </c>
      <c r="J298" t="s">
        <v>107</v>
      </c>
      <c r="K298" t="s">
        <v>108</v>
      </c>
      <c r="L298" t="s">
        <v>109</v>
      </c>
      <c r="M298" t="s">
        <v>110</v>
      </c>
      <c r="N298" t="s">
        <v>824</v>
      </c>
      <c r="O298" t="s">
        <v>283</v>
      </c>
      <c r="Q298">
        <v>1160</v>
      </c>
      <c r="R298">
        <v>440</v>
      </c>
      <c r="S298">
        <v>240</v>
      </c>
      <c r="T298">
        <v>0</v>
      </c>
      <c r="U298">
        <v>0</v>
      </c>
      <c r="V298">
        <v>0</v>
      </c>
      <c r="W298">
        <v>240</v>
      </c>
      <c r="X298">
        <v>0</v>
      </c>
      <c r="Y298">
        <v>0</v>
      </c>
      <c r="Z298">
        <v>0</v>
      </c>
      <c r="AD298" s="1">
        <v>41534.333333333336</v>
      </c>
      <c r="AE298" s="1">
        <v>41570.708333333336</v>
      </c>
      <c r="AG298" s="1">
        <v>41361.333333333336</v>
      </c>
      <c r="AH298" s="1">
        <v>41395.708333333336</v>
      </c>
      <c r="AI298" s="1">
        <v>41361.333333333336</v>
      </c>
      <c r="AJ298" s="1">
        <v>41395.708333333336</v>
      </c>
      <c r="AK298" s="1">
        <v>41361.333333333336</v>
      </c>
      <c r="AL298" s="1">
        <v>41395.708333333336</v>
      </c>
      <c r="AM298" s="1">
        <v>41534.333333333336</v>
      </c>
      <c r="AN298" s="1">
        <v>41570.708333333336</v>
      </c>
      <c r="AP298" t="s">
        <v>113</v>
      </c>
      <c r="AU298" t="s">
        <v>825</v>
      </c>
      <c r="AY298" t="s">
        <v>106</v>
      </c>
      <c r="AZ298">
        <v>0</v>
      </c>
      <c r="BA298">
        <v>0</v>
      </c>
      <c r="BD298" s="3">
        <v>41321.660416666666</v>
      </c>
      <c r="BE298" s="3">
        <v>41321.663888888892</v>
      </c>
      <c r="BF298" t="s">
        <v>115</v>
      </c>
      <c r="BG298" t="s">
        <v>115</v>
      </c>
      <c r="CH298">
        <v>540</v>
      </c>
      <c r="CI298">
        <v>29340</v>
      </c>
      <c r="CJ298" t="s">
        <v>106</v>
      </c>
      <c r="CK298" t="s">
        <v>106</v>
      </c>
      <c r="CL298" t="s">
        <v>215</v>
      </c>
      <c r="CM298" t="s">
        <v>216</v>
      </c>
      <c r="CO298">
        <v>124326</v>
      </c>
      <c r="CQ298">
        <v>0</v>
      </c>
      <c r="CR298">
        <v>0</v>
      </c>
      <c r="CS298">
        <v>0</v>
      </c>
      <c r="CY298" t="s">
        <v>123</v>
      </c>
      <c r="CZ298" t="s">
        <v>124</v>
      </c>
      <c r="DD298" t="str" cm="1">
        <f t="array" ref="DD298:DE298">TEXT(_xlfn.SEQUENCE(1, DATEDIF(AG298, AH298, "m") + 1, AG298, 30), "YYYY-APMM")</f>
        <v>2013-AP03</v>
      </c>
      <c r="DE298" t="str">
        <v>2013-AP04</v>
      </c>
      <c r="DN298">
        <f t="shared" si="8"/>
        <v>0</v>
      </c>
      <c r="DO298">
        <f t="shared" si="9"/>
        <v>0</v>
      </c>
    </row>
    <row r="299" spans="1:119" x14ac:dyDescent="0.35">
      <c r="A299" t="s">
        <v>105</v>
      </c>
      <c r="B299">
        <v>499584</v>
      </c>
      <c r="C299">
        <v>6359</v>
      </c>
      <c r="D299">
        <v>124327</v>
      </c>
      <c r="E299">
        <v>13662</v>
      </c>
      <c r="F299">
        <v>0</v>
      </c>
      <c r="G299" t="s">
        <v>106</v>
      </c>
      <c r="H299" t="s">
        <v>106</v>
      </c>
      <c r="I299" t="s">
        <v>106</v>
      </c>
      <c r="J299" t="s">
        <v>107</v>
      </c>
      <c r="K299" t="s">
        <v>108</v>
      </c>
      <c r="L299" t="s">
        <v>109</v>
      </c>
      <c r="M299" t="s">
        <v>110</v>
      </c>
      <c r="N299" t="s">
        <v>826</v>
      </c>
      <c r="O299" t="s">
        <v>286</v>
      </c>
      <c r="Q299">
        <v>512</v>
      </c>
      <c r="R299">
        <v>80</v>
      </c>
      <c r="S299">
        <v>240</v>
      </c>
      <c r="T299">
        <v>0</v>
      </c>
      <c r="U299">
        <v>0</v>
      </c>
      <c r="V299">
        <v>0</v>
      </c>
      <c r="W299">
        <v>240</v>
      </c>
      <c r="X299">
        <v>0</v>
      </c>
      <c r="Y299">
        <v>0</v>
      </c>
      <c r="Z299">
        <v>0</v>
      </c>
      <c r="AD299" s="1">
        <v>41454.333333333336</v>
      </c>
      <c r="AE299" s="1">
        <v>41487.708333333336</v>
      </c>
      <c r="AG299" s="1">
        <v>41379.333333333336</v>
      </c>
      <c r="AH299" s="1">
        <v>41413.708333333336</v>
      </c>
      <c r="AI299" s="1">
        <v>41379.333333333336</v>
      </c>
      <c r="AJ299" s="1">
        <v>41413.708333333336</v>
      </c>
      <c r="AK299" s="1">
        <v>41379.333333333336</v>
      </c>
      <c r="AL299" s="1">
        <v>41413.708333333336</v>
      </c>
      <c r="AM299" s="1">
        <v>41454.333333333336</v>
      </c>
      <c r="AN299" s="1">
        <v>41487.708333333336</v>
      </c>
      <c r="AP299" t="s">
        <v>113</v>
      </c>
      <c r="AU299" t="s">
        <v>827</v>
      </c>
      <c r="AY299" t="s">
        <v>106</v>
      </c>
      <c r="AZ299">
        <v>0</v>
      </c>
      <c r="BA299">
        <v>0</v>
      </c>
      <c r="BD299" s="3">
        <v>41321.660416666666</v>
      </c>
      <c r="BE299" s="3">
        <v>41321.663888888892</v>
      </c>
      <c r="BF299" t="s">
        <v>115</v>
      </c>
      <c r="BG299" t="s">
        <v>115</v>
      </c>
      <c r="CH299">
        <v>540</v>
      </c>
      <c r="CI299">
        <v>29340</v>
      </c>
      <c r="CJ299" t="s">
        <v>106</v>
      </c>
      <c r="CK299" t="s">
        <v>106</v>
      </c>
      <c r="CL299" t="s">
        <v>215</v>
      </c>
      <c r="CM299" t="s">
        <v>216</v>
      </c>
      <c r="CO299">
        <v>124326</v>
      </c>
      <c r="CQ299">
        <v>0</v>
      </c>
      <c r="CR299">
        <v>0</v>
      </c>
      <c r="CS299">
        <v>0</v>
      </c>
      <c r="CY299" t="s">
        <v>123</v>
      </c>
      <c r="CZ299" t="s">
        <v>124</v>
      </c>
      <c r="DD299" t="str" cm="1">
        <f t="array" ref="DD299:DE299">TEXT(_xlfn.SEQUENCE(1, DATEDIF(AG299, AH299, "m") + 1, AG299, 30), "YYYY-APMM")</f>
        <v>2013-AP04</v>
      </c>
      <c r="DE299" t="str">
        <v>2013-AP05</v>
      </c>
      <c r="DN299">
        <f t="shared" si="8"/>
        <v>0</v>
      </c>
      <c r="DO299">
        <f t="shared" si="9"/>
        <v>0</v>
      </c>
    </row>
    <row r="300" spans="1:119" x14ac:dyDescent="0.35">
      <c r="A300" t="s">
        <v>105</v>
      </c>
      <c r="B300">
        <v>499585</v>
      </c>
      <c r="C300">
        <v>6359</v>
      </c>
      <c r="D300">
        <v>124328</v>
      </c>
      <c r="E300">
        <v>13662</v>
      </c>
      <c r="F300">
        <v>0</v>
      </c>
      <c r="G300" t="s">
        <v>106</v>
      </c>
      <c r="H300" t="s">
        <v>106</v>
      </c>
      <c r="I300" t="s">
        <v>106</v>
      </c>
      <c r="J300" t="s">
        <v>107</v>
      </c>
      <c r="K300" t="s">
        <v>108</v>
      </c>
      <c r="L300" t="s">
        <v>109</v>
      </c>
      <c r="M300" t="s">
        <v>110</v>
      </c>
      <c r="N300" t="s">
        <v>828</v>
      </c>
      <c r="O300" t="s">
        <v>265</v>
      </c>
      <c r="Q300">
        <v>424</v>
      </c>
      <c r="R300">
        <v>0</v>
      </c>
      <c r="S300">
        <v>120</v>
      </c>
      <c r="T300">
        <v>0</v>
      </c>
      <c r="U300">
        <v>20</v>
      </c>
      <c r="V300">
        <v>20</v>
      </c>
      <c r="W300">
        <v>120</v>
      </c>
      <c r="X300">
        <v>0</v>
      </c>
      <c r="Y300">
        <v>0</v>
      </c>
      <c r="Z300">
        <v>0</v>
      </c>
      <c r="AD300" s="1">
        <v>41388.333333333336</v>
      </c>
      <c r="AE300" s="1">
        <v>41405.708333333336</v>
      </c>
      <c r="AG300" s="1">
        <v>41326.333333333336</v>
      </c>
      <c r="AH300" s="1">
        <v>41343.708333333336</v>
      </c>
      <c r="AI300" s="1">
        <v>41326.333333333336</v>
      </c>
      <c r="AJ300" s="1">
        <v>41343.708333333336</v>
      </c>
      <c r="AK300" s="1">
        <v>41326.333333333336</v>
      </c>
      <c r="AL300" s="1">
        <v>41343.708333333336</v>
      </c>
      <c r="AM300" s="1">
        <v>41388.333333333336</v>
      </c>
      <c r="AN300" s="1">
        <v>41405.708333333336</v>
      </c>
      <c r="AP300" t="s">
        <v>113</v>
      </c>
      <c r="AU300" t="s">
        <v>829</v>
      </c>
      <c r="AY300" t="s">
        <v>106</v>
      </c>
      <c r="AZ300">
        <v>0</v>
      </c>
      <c r="BA300">
        <v>0</v>
      </c>
      <c r="BD300" s="3">
        <v>41321.660416666666</v>
      </c>
      <c r="BE300" s="3">
        <v>41321.663888888892</v>
      </c>
      <c r="BF300" t="s">
        <v>115</v>
      </c>
      <c r="BG300" t="s">
        <v>115</v>
      </c>
      <c r="CH300">
        <v>540</v>
      </c>
      <c r="CI300">
        <v>29330</v>
      </c>
      <c r="CJ300" t="s">
        <v>106</v>
      </c>
      <c r="CK300" t="s">
        <v>106</v>
      </c>
      <c r="CL300" t="s">
        <v>241</v>
      </c>
      <c r="CM300" t="s">
        <v>242</v>
      </c>
      <c r="CO300">
        <v>124326</v>
      </c>
      <c r="CQ300">
        <v>0</v>
      </c>
      <c r="CR300">
        <v>0</v>
      </c>
      <c r="CS300">
        <v>0</v>
      </c>
      <c r="CY300" t="s">
        <v>123</v>
      </c>
      <c r="CZ300" t="s">
        <v>124</v>
      </c>
      <c r="DD300" t="str" cm="1">
        <f t="array" ref="DD300">TEXT(_xlfn.SEQUENCE(1, DATEDIF(AG300, AH300, "m") + 1, AG300, 30), "YYYY-APMM")</f>
        <v>2013-AP02</v>
      </c>
      <c r="DN300">
        <f t="shared" si="8"/>
        <v>20</v>
      </c>
      <c r="DO300">
        <f t="shared" si="9"/>
        <v>0</v>
      </c>
    </row>
    <row r="301" spans="1:119" x14ac:dyDescent="0.35">
      <c r="A301" t="s">
        <v>105</v>
      </c>
      <c r="B301">
        <v>499586</v>
      </c>
      <c r="C301">
        <v>6359</v>
      </c>
      <c r="D301">
        <v>124328</v>
      </c>
      <c r="E301">
        <v>13662</v>
      </c>
      <c r="F301">
        <v>0</v>
      </c>
      <c r="G301" t="s">
        <v>106</v>
      </c>
      <c r="H301" t="s">
        <v>106</v>
      </c>
      <c r="I301" t="s">
        <v>106</v>
      </c>
      <c r="J301" t="s">
        <v>107</v>
      </c>
      <c r="K301" t="s">
        <v>108</v>
      </c>
      <c r="L301" t="s">
        <v>109</v>
      </c>
      <c r="M301" t="s">
        <v>110</v>
      </c>
      <c r="N301" t="s">
        <v>830</v>
      </c>
      <c r="O301" t="s">
        <v>268</v>
      </c>
      <c r="Q301">
        <v>360</v>
      </c>
      <c r="R301">
        <v>0</v>
      </c>
      <c r="S301">
        <v>120</v>
      </c>
      <c r="T301">
        <v>0</v>
      </c>
      <c r="U301">
        <v>20</v>
      </c>
      <c r="V301">
        <v>20</v>
      </c>
      <c r="W301">
        <v>120</v>
      </c>
      <c r="X301">
        <v>0</v>
      </c>
      <c r="Y301">
        <v>0</v>
      </c>
      <c r="Z301">
        <v>0</v>
      </c>
      <c r="AD301" s="1">
        <v>41379.333333333336</v>
      </c>
      <c r="AE301" s="1">
        <v>41395.708333333336</v>
      </c>
      <c r="AG301" s="1">
        <v>41326.333333333336</v>
      </c>
      <c r="AH301" s="1">
        <v>41343.708333333336</v>
      </c>
      <c r="AI301" s="1">
        <v>41326.333333333336</v>
      </c>
      <c r="AJ301" s="1">
        <v>41343.708333333336</v>
      </c>
      <c r="AK301" s="1">
        <v>41326.333333333336</v>
      </c>
      <c r="AL301" s="1">
        <v>41343.708333333336</v>
      </c>
      <c r="AM301" s="1">
        <v>41379.333333333336</v>
      </c>
      <c r="AN301" s="1">
        <v>41395.708333333336</v>
      </c>
      <c r="AP301" t="s">
        <v>113</v>
      </c>
      <c r="AU301" t="s">
        <v>831</v>
      </c>
      <c r="AY301" t="s">
        <v>106</v>
      </c>
      <c r="AZ301">
        <v>0</v>
      </c>
      <c r="BA301">
        <v>0</v>
      </c>
      <c r="BD301" s="3">
        <v>41321.660416666666</v>
      </c>
      <c r="BE301" s="3">
        <v>41321.678472222222</v>
      </c>
      <c r="BF301" t="s">
        <v>115</v>
      </c>
      <c r="BG301" t="s">
        <v>115</v>
      </c>
      <c r="CH301">
        <v>540</v>
      </c>
      <c r="CI301">
        <v>29330</v>
      </c>
      <c r="CJ301" t="s">
        <v>106</v>
      </c>
      <c r="CK301" t="s">
        <v>106</v>
      </c>
      <c r="CL301" t="s">
        <v>241</v>
      </c>
      <c r="CM301" t="s">
        <v>242</v>
      </c>
      <c r="CO301">
        <v>124326</v>
      </c>
      <c r="CQ301">
        <v>0</v>
      </c>
      <c r="CR301">
        <v>0</v>
      </c>
      <c r="CS301">
        <v>0</v>
      </c>
      <c r="CY301" t="s">
        <v>123</v>
      </c>
      <c r="CZ301" t="s">
        <v>124</v>
      </c>
      <c r="DD301" t="str" cm="1">
        <f t="array" ref="DD301">TEXT(_xlfn.SEQUENCE(1, DATEDIF(AG301, AH301, "m") + 1, AG301, 30), "YYYY-APMM")</f>
        <v>2013-AP02</v>
      </c>
      <c r="DN301">
        <f t="shared" si="8"/>
        <v>20</v>
      </c>
      <c r="DO301">
        <f t="shared" si="9"/>
        <v>0</v>
      </c>
    </row>
    <row r="302" spans="1:119" x14ac:dyDescent="0.35">
      <c r="A302" t="s">
        <v>105</v>
      </c>
      <c r="B302">
        <v>499587</v>
      </c>
      <c r="C302">
        <v>6359</v>
      </c>
      <c r="D302">
        <v>124328</v>
      </c>
      <c r="E302">
        <v>13662</v>
      </c>
      <c r="F302">
        <v>0</v>
      </c>
      <c r="G302" t="s">
        <v>106</v>
      </c>
      <c r="H302" t="s">
        <v>106</v>
      </c>
      <c r="I302" t="s">
        <v>106</v>
      </c>
      <c r="J302" t="s">
        <v>107</v>
      </c>
      <c r="K302" t="s">
        <v>108</v>
      </c>
      <c r="L302" t="s">
        <v>109</v>
      </c>
      <c r="M302" t="s">
        <v>110</v>
      </c>
      <c r="N302" t="s">
        <v>832</v>
      </c>
      <c r="O302" t="s">
        <v>271</v>
      </c>
      <c r="Q302">
        <v>360</v>
      </c>
      <c r="R302">
        <v>0</v>
      </c>
      <c r="S302">
        <v>120</v>
      </c>
      <c r="T302">
        <v>0</v>
      </c>
      <c r="U302">
        <v>20</v>
      </c>
      <c r="V302">
        <v>20</v>
      </c>
      <c r="W302">
        <v>120</v>
      </c>
      <c r="X302">
        <v>0</v>
      </c>
      <c r="Y302">
        <v>0</v>
      </c>
      <c r="Z302">
        <v>0</v>
      </c>
      <c r="AD302" s="1">
        <v>41396.333333333336</v>
      </c>
      <c r="AE302" s="1">
        <v>41413.708333333336</v>
      </c>
      <c r="AG302" s="1">
        <v>41344.333333333336</v>
      </c>
      <c r="AH302" s="1">
        <v>41360.708333333336</v>
      </c>
      <c r="AI302" s="1">
        <v>41344.333333333336</v>
      </c>
      <c r="AJ302" s="1">
        <v>41360.708333333336</v>
      </c>
      <c r="AK302" s="1">
        <v>41344.333333333336</v>
      </c>
      <c r="AL302" s="1">
        <v>41360.708333333336</v>
      </c>
      <c r="AM302" s="1">
        <v>41396.333333333336</v>
      </c>
      <c r="AN302" s="1">
        <v>41413.708333333336</v>
      </c>
      <c r="AP302" t="s">
        <v>113</v>
      </c>
      <c r="AU302" t="s">
        <v>833</v>
      </c>
      <c r="AY302" t="s">
        <v>106</v>
      </c>
      <c r="AZ302">
        <v>0</v>
      </c>
      <c r="BA302">
        <v>0</v>
      </c>
      <c r="BD302" s="3">
        <v>41321.660416666666</v>
      </c>
      <c r="BE302" s="3">
        <v>41321.678472222222</v>
      </c>
      <c r="BF302" t="s">
        <v>115</v>
      </c>
      <c r="BG302" t="s">
        <v>115</v>
      </c>
      <c r="CH302">
        <v>540</v>
      </c>
      <c r="CI302">
        <v>29330</v>
      </c>
      <c r="CJ302" t="s">
        <v>106</v>
      </c>
      <c r="CK302" t="s">
        <v>106</v>
      </c>
      <c r="CL302" t="s">
        <v>241</v>
      </c>
      <c r="CM302" t="s">
        <v>242</v>
      </c>
      <c r="CO302">
        <v>124326</v>
      </c>
      <c r="CQ302">
        <v>0</v>
      </c>
      <c r="CR302">
        <v>0</v>
      </c>
      <c r="CS302">
        <v>0</v>
      </c>
      <c r="CY302" t="s">
        <v>123</v>
      </c>
      <c r="CZ302" t="s">
        <v>124</v>
      </c>
      <c r="DD302" t="str" cm="1">
        <f t="array" ref="DD302">TEXT(_xlfn.SEQUENCE(1, DATEDIF(AG302, AH302, "m") + 1, AG302, 30), "YYYY-APMM")</f>
        <v>2013-AP03</v>
      </c>
      <c r="DN302">
        <f t="shared" si="8"/>
        <v>20</v>
      </c>
      <c r="DO302">
        <f t="shared" si="9"/>
        <v>0</v>
      </c>
    </row>
    <row r="303" spans="1:119" x14ac:dyDescent="0.35">
      <c r="A303" t="s">
        <v>105</v>
      </c>
      <c r="B303">
        <v>499588</v>
      </c>
      <c r="C303">
        <v>6359</v>
      </c>
      <c r="D303">
        <v>124328</v>
      </c>
      <c r="E303">
        <v>13662</v>
      </c>
      <c r="F303">
        <v>0</v>
      </c>
      <c r="G303" t="s">
        <v>106</v>
      </c>
      <c r="H303" t="s">
        <v>106</v>
      </c>
      <c r="I303" t="s">
        <v>106</v>
      </c>
      <c r="J303" t="s">
        <v>107</v>
      </c>
      <c r="K303" t="s">
        <v>108</v>
      </c>
      <c r="L303" t="s">
        <v>109</v>
      </c>
      <c r="M303" t="s">
        <v>110</v>
      </c>
      <c r="N303" t="s">
        <v>834</v>
      </c>
      <c r="O303" t="s">
        <v>274</v>
      </c>
      <c r="Q303">
        <v>360</v>
      </c>
      <c r="R303">
        <v>0</v>
      </c>
      <c r="S303">
        <v>120</v>
      </c>
      <c r="T303">
        <v>0</v>
      </c>
      <c r="U303">
        <v>30</v>
      </c>
      <c r="V303">
        <v>30</v>
      </c>
      <c r="W303">
        <v>120</v>
      </c>
      <c r="X303">
        <v>0</v>
      </c>
      <c r="Y303">
        <v>0</v>
      </c>
      <c r="Z303">
        <v>0</v>
      </c>
      <c r="AD303" s="1">
        <v>41414.333333333336</v>
      </c>
      <c r="AE303" s="1">
        <v>41430.708333333336</v>
      </c>
      <c r="AG303" s="1">
        <v>41361.333333333336</v>
      </c>
      <c r="AH303" s="1">
        <v>41378.708333333336</v>
      </c>
      <c r="AI303" s="1">
        <v>41361.333333333336</v>
      </c>
      <c r="AJ303" s="1">
        <v>41378.708333333336</v>
      </c>
      <c r="AK303" s="1">
        <v>41361.333333333336</v>
      </c>
      <c r="AL303" s="1">
        <v>41378.708333333336</v>
      </c>
      <c r="AM303" s="1">
        <v>41414.333333333336</v>
      </c>
      <c r="AN303" s="1">
        <v>41430.708333333336</v>
      </c>
      <c r="AP303" t="s">
        <v>113</v>
      </c>
      <c r="AU303" t="s">
        <v>835</v>
      </c>
      <c r="AY303" t="s">
        <v>106</v>
      </c>
      <c r="AZ303">
        <v>0</v>
      </c>
      <c r="BA303">
        <v>0</v>
      </c>
      <c r="BD303" s="3">
        <v>41321.660416666666</v>
      </c>
      <c r="BE303" s="3">
        <v>41321.678472222222</v>
      </c>
      <c r="BF303" t="s">
        <v>115</v>
      </c>
      <c r="BG303" t="s">
        <v>115</v>
      </c>
      <c r="CH303">
        <v>540</v>
      </c>
      <c r="CI303">
        <v>29330</v>
      </c>
      <c r="CJ303" t="s">
        <v>106</v>
      </c>
      <c r="CK303" t="s">
        <v>106</v>
      </c>
      <c r="CL303" t="s">
        <v>241</v>
      </c>
      <c r="CM303" t="s">
        <v>242</v>
      </c>
      <c r="CO303">
        <v>124326</v>
      </c>
      <c r="CQ303">
        <v>0</v>
      </c>
      <c r="CR303">
        <v>0</v>
      </c>
      <c r="CS303">
        <v>0</v>
      </c>
      <c r="CY303" t="s">
        <v>123</v>
      </c>
      <c r="CZ303" t="s">
        <v>124</v>
      </c>
      <c r="DD303" t="str" cm="1">
        <f t="array" ref="DD303">TEXT(_xlfn.SEQUENCE(1, DATEDIF(AG303, AH303, "m") + 1, AG303, 30), "YYYY-APMM")</f>
        <v>2013-AP03</v>
      </c>
      <c r="DN303">
        <f t="shared" si="8"/>
        <v>30</v>
      </c>
      <c r="DO303">
        <f t="shared" si="9"/>
        <v>0</v>
      </c>
    </row>
    <row r="304" spans="1:119" x14ac:dyDescent="0.35">
      <c r="A304" t="s">
        <v>105</v>
      </c>
      <c r="B304">
        <v>499589</v>
      </c>
      <c r="C304">
        <v>6359</v>
      </c>
      <c r="D304">
        <v>124330</v>
      </c>
      <c r="E304">
        <v>13662</v>
      </c>
      <c r="F304">
        <v>0</v>
      </c>
      <c r="G304" t="s">
        <v>106</v>
      </c>
      <c r="H304" t="s">
        <v>106</v>
      </c>
      <c r="I304" t="s">
        <v>106</v>
      </c>
      <c r="J304" t="s">
        <v>107</v>
      </c>
      <c r="K304" t="s">
        <v>108</v>
      </c>
      <c r="L304" t="s">
        <v>109</v>
      </c>
      <c r="M304" t="s">
        <v>110</v>
      </c>
      <c r="N304" t="s">
        <v>836</v>
      </c>
      <c r="O304" t="s">
        <v>331</v>
      </c>
      <c r="Q304">
        <v>472</v>
      </c>
      <c r="R304">
        <v>0</v>
      </c>
      <c r="S304">
        <v>120</v>
      </c>
      <c r="T304">
        <v>0</v>
      </c>
      <c r="U304">
        <v>20</v>
      </c>
      <c r="V304">
        <v>20</v>
      </c>
      <c r="W304">
        <v>120</v>
      </c>
      <c r="X304">
        <v>0</v>
      </c>
      <c r="Y304">
        <v>0</v>
      </c>
      <c r="Z304">
        <v>0</v>
      </c>
      <c r="AD304" s="1">
        <v>41395.333333333336</v>
      </c>
      <c r="AE304" s="1">
        <v>41412.708333333336</v>
      </c>
      <c r="AG304" s="1">
        <v>41326.333333333336</v>
      </c>
      <c r="AH304" s="1">
        <v>41343.708333333336</v>
      </c>
      <c r="AI304" s="1">
        <v>41326.333333333336</v>
      </c>
      <c r="AJ304" s="1">
        <v>41343.708333333336</v>
      </c>
      <c r="AK304" s="1">
        <v>41326.333333333336</v>
      </c>
      <c r="AL304" s="1">
        <v>41343.708333333336</v>
      </c>
      <c r="AM304" s="1">
        <v>41395.333333333336</v>
      </c>
      <c r="AN304" s="1">
        <v>41412.708333333336</v>
      </c>
      <c r="AP304" t="s">
        <v>113</v>
      </c>
      <c r="AU304" t="s">
        <v>837</v>
      </c>
      <c r="AY304" t="s">
        <v>106</v>
      </c>
      <c r="AZ304">
        <v>0</v>
      </c>
      <c r="BA304">
        <v>0</v>
      </c>
      <c r="BD304" s="3">
        <v>41321.660416666666</v>
      </c>
      <c r="BE304" s="3">
        <v>41321.663888888892</v>
      </c>
      <c r="BF304" t="s">
        <v>115</v>
      </c>
      <c r="BG304" t="s">
        <v>115</v>
      </c>
      <c r="CH304">
        <v>540</v>
      </c>
      <c r="CI304">
        <v>29300</v>
      </c>
      <c r="CJ304" t="s">
        <v>106</v>
      </c>
      <c r="CK304" t="s">
        <v>106</v>
      </c>
      <c r="CL304" t="s">
        <v>241</v>
      </c>
      <c r="CM304" t="s">
        <v>242</v>
      </c>
      <c r="CO304">
        <v>124329</v>
      </c>
      <c r="CQ304">
        <v>0</v>
      </c>
      <c r="CR304">
        <v>0</v>
      </c>
      <c r="CS304">
        <v>0</v>
      </c>
      <c r="CY304" t="s">
        <v>123</v>
      </c>
      <c r="CZ304" t="s">
        <v>124</v>
      </c>
      <c r="DD304" t="str" cm="1">
        <f t="array" ref="DD304">TEXT(_xlfn.SEQUENCE(1, DATEDIF(AG304, AH304, "m") + 1, AG304, 30), "YYYY-APMM")</f>
        <v>2013-AP02</v>
      </c>
      <c r="DN304">
        <f t="shared" si="8"/>
        <v>20</v>
      </c>
      <c r="DO304">
        <f t="shared" si="9"/>
        <v>0</v>
      </c>
    </row>
    <row r="305" spans="1:119" x14ac:dyDescent="0.35">
      <c r="A305" t="s">
        <v>105</v>
      </c>
      <c r="B305">
        <v>499590</v>
      </c>
      <c r="C305">
        <v>6359</v>
      </c>
      <c r="D305">
        <v>124330</v>
      </c>
      <c r="E305">
        <v>13662</v>
      </c>
      <c r="F305">
        <v>0</v>
      </c>
      <c r="G305" t="s">
        <v>106</v>
      </c>
      <c r="H305" t="s">
        <v>106</v>
      </c>
      <c r="I305" t="s">
        <v>106</v>
      </c>
      <c r="J305" t="s">
        <v>107</v>
      </c>
      <c r="K305" t="s">
        <v>108</v>
      </c>
      <c r="L305" t="s">
        <v>109</v>
      </c>
      <c r="M305" t="s">
        <v>110</v>
      </c>
      <c r="N305" t="s">
        <v>838</v>
      </c>
      <c r="O305" t="s">
        <v>334</v>
      </c>
      <c r="Q305">
        <v>472</v>
      </c>
      <c r="R305">
        <v>0</v>
      </c>
      <c r="S305">
        <v>120</v>
      </c>
      <c r="T305">
        <v>0</v>
      </c>
      <c r="U305">
        <v>20</v>
      </c>
      <c r="V305">
        <v>20</v>
      </c>
      <c r="W305">
        <v>120</v>
      </c>
      <c r="X305">
        <v>0</v>
      </c>
      <c r="Y305">
        <v>0</v>
      </c>
      <c r="Z305">
        <v>0</v>
      </c>
      <c r="AD305" s="1">
        <v>41401.333333333336</v>
      </c>
      <c r="AE305" s="1">
        <v>41417.708333333336</v>
      </c>
      <c r="AG305" s="1">
        <v>41332.333333333336</v>
      </c>
      <c r="AH305" s="1">
        <v>41349.708333333336</v>
      </c>
      <c r="AI305" s="1">
        <v>41332.333333333336</v>
      </c>
      <c r="AJ305" s="1">
        <v>41349.708333333336</v>
      </c>
      <c r="AK305" s="1">
        <v>41332.333333333336</v>
      </c>
      <c r="AL305" s="1">
        <v>41349.708333333336</v>
      </c>
      <c r="AM305" s="1">
        <v>41401.333333333336</v>
      </c>
      <c r="AN305" s="1">
        <v>41417.708333333336</v>
      </c>
      <c r="AP305" t="s">
        <v>113</v>
      </c>
      <c r="AU305" t="s">
        <v>839</v>
      </c>
      <c r="AY305" t="s">
        <v>106</v>
      </c>
      <c r="AZ305">
        <v>0</v>
      </c>
      <c r="BA305">
        <v>0</v>
      </c>
      <c r="BD305" s="3">
        <v>41321.660416666666</v>
      </c>
      <c r="BE305" s="3">
        <v>41321.663888888892</v>
      </c>
      <c r="BF305" t="s">
        <v>115</v>
      </c>
      <c r="BG305" t="s">
        <v>115</v>
      </c>
      <c r="CH305">
        <v>540</v>
      </c>
      <c r="CI305">
        <v>29300</v>
      </c>
      <c r="CJ305" t="s">
        <v>106</v>
      </c>
      <c r="CK305" t="s">
        <v>106</v>
      </c>
      <c r="CL305" t="s">
        <v>241</v>
      </c>
      <c r="CM305" t="s">
        <v>242</v>
      </c>
      <c r="CO305">
        <v>124329</v>
      </c>
      <c r="CQ305">
        <v>0</v>
      </c>
      <c r="CR305">
        <v>0</v>
      </c>
      <c r="CS305">
        <v>0</v>
      </c>
      <c r="CY305" t="s">
        <v>123</v>
      </c>
      <c r="CZ305" t="s">
        <v>124</v>
      </c>
      <c r="DD305" t="str" cm="1">
        <f t="array" ref="DD305">TEXT(_xlfn.SEQUENCE(1, DATEDIF(AG305, AH305, "m") + 1, AG305, 30), "YYYY-APMM")</f>
        <v>2013-AP02</v>
      </c>
      <c r="DN305">
        <f t="shared" si="8"/>
        <v>20</v>
      </c>
      <c r="DO305">
        <f t="shared" si="9"/>
        <v>0</v>
      </c>
    </row>
    <row r="306" spans="1:119" x14ac:dyDescent="0.35">
      <c r="A306" t="s">
        <v>105</v>
      </c>
      <c r="B306">
        <v>499591</v>
      </c>
      <c r="C306">
        <v>6359</v>
      </c>
      <c r="D306">
        <v>124330</v>
      </c>
      <c r="E306">
        <v>13662</v>
      </c>
      <c r="F306">
        <v>0</v>
      </c>
      <c r="G306" t="s">
        <v>106</v>
      </c>
      <c r="H306" t="s">
        <v>106</v>
      </c>
      <c r="I306" t="s">
        <v>106</v>
      </c>
      <c r="J306" t="s">
        <v>107</v>
      </c>
      <c r="K306" t="s">
        <v>108</v>
      </c>
      <c r="L306" t="s">
        <v>109</v>
      </c>
      <c r="M306" t="s">
        <v>110</v>
      </c>
      <c r="N306" t="s">
        <v>840</v>
      </c>
      <c r="O306" t="s">
        <v>337</v>
      </c>
      <c r="Q306">
        <v>600</v>
      </c>
      <c r="R306">
        <v>0</v>
      </c>
      <c r="S306">
        <v>120</v>
      </c>
      <c r="T306">
        <v>0</v>
      </c>
      <c r="U306">
        <v>20</v>
      </c>
      <c r="V306">
        <v>20</v>
      </c>
      <c r="W306">
        <v>120</v>
      </c>
      <c r="X306">
        <v>0</v>
      </c>
      <c r="Y306">
        <v>0</v>
      </c>
      <c r="Z306">
        <v>0</v>
      </c>
      <c r="AD306" s="1">
        <v>41420.333333333336</v>
      </c>
      <c r="AE306" s="1">
        <v>41436.708333333336</v>
      </c>
      <c r="AG306" s="1">
        <v>41332.333333333336</v>
      </c>
      <c r="AH306" s="1">
        <v>41349.708333333336</v>
      </c>
      <c r="AI306" s="1">
        <v>41332.333333333336</v>
      </c>
      <c r="AJ306" s="1">
        <v>41349.708333333336</v>
      </c>
      <c r="AK306" s="1">
        <v>41332.333333333336</v>
      </c>
      <c r="AL306" s="1">
        <v>41349.708333333336</v>
      </c>
      <c r="AM306" s="1">
        <v>41420.333333333336</v>
      </c>
      <c r="AN306" s="1">
        <v>41436.708333333336</v>
      </c>
      <c r="AP306" t="s">
        <v>113</v>
      </c>
      <c r="AU306" t="s">
        <v>841</v>
      </c>
      <c r="AY306" t="s">
        <v>106</v>
      </c>
      <c r="AZ306">
        <v>0</v>
      </c>
      <c r="BA306">
        <v>0</v>
      </c>
      <c r="BD306" s="3">
        <v>41321.660416666666</v>
      </c>
      <c r="BE306" s="3">
        <v>41321.663888888892</v>
      </c>
      <c r="BF306" t="s">
        <v>115</v>
      </c>
      <c r="BG306" t="s">
        <v>115</v>
      </c>
      <c r="CH306">
        <v>540</v>
      </c>
      <c r="CI306">
        <v>29300</v>
      </c>
      <c r="CJ306" t="s">
        <v>106</v>
      </c>
      <c r="CK306" t="s">
        <v>106</v>
      </c>
      <c r="CL306" t="s">
        <v>241</v>
      </c>
      <c r="CM306" t="s">
        <v>242</v>
      </c>
      <c r="CO306">
        <v>124329</v>
      </c>
      <c r="CQ306">
        <v>0</v>
      </c>
      <c r="CR306">
        <v>0</v>
      </c>
      <c r="CS306">
        <v>0</v>
      </c>
      <c r="CY306" t="s">
        <v>123</v>
      </c>
      <c r="CZ306" t="s">
        <v>124</v>
      </c>
      <c r="DD306" t="str" cm="1">
        <f t="array" ref="DD306">TEXT(_xlfn.SEQUENCE(1, DATEDIF(AG306, AH306, "m") + 1, AG306, 30), "YYYY-APMM")</f>
        <v>2013-AP02</v>
      </c>
      <c r="DN306">
        <f t="shared" si="8"/>
        <v>20</v>
      </c>
      <c r="DO306">
        <f t="shared" si="9"/>
        <v>0</v>
      </c>
    </row>
    <row r="307" spans="1:119" x14ac:dyDescent="0.35">
      <c r="A307" t="s">
        <v>105</v>
      </c>
      <c r="B307">
        <v>499592</v>
      </c>
      <c r="C307">
        <v>6359</v>
      </c>
      <c r="D307">
        <v>124330</v>
      </c>
      <c r="E307">
        <v>13662</v>
      </c>
      <c r="F307">
        <v>0</v>
      </c>
      <c r="G307" t="s">
        <v>106</v>
      </c>
      <c r="H307" t="s">
        <v>106</v>
      </c>
      <c r="I307" t="s">
        <v>106</v>
      </c>
      <c r="J307" t="s">
        <v>107</v>
      </c>
      <c r="K307" t="s">
        <v>108</v>
      </c>
      <c r="L307" t="s">
        <v>109</v>
      </c>
      <c r="M307" t="s">
        <v>110</v>
      </c>
      <c r="N307" t="s">
        <v>842</v>
      </c>
      <c r="O307" t="s">
        <v>340</v>
      </c>
      <c r="Q307">
        <v>600</v>
      </c>
      <c r="R307">
        <v>0</v>
      </c>
      <c r="S307">
        <v>120</v>
      </c>
      <c r="T307">
        <v>0</v>
      </c>
      <c r="U307">
        <v>20</v>
      </c>
      <c r="V307">
        <v>20</v>
      </c>
      <c r="W307">
        <v>120</v>
      </c>
      <c r="X307">
        <v>0</v>
      </c>
      <c r="Y307">
        <v>0</v>
      </c>
      <c r="Z307">
        <v>0</v>
      </c>
      <c r="AD307" s="1">
        <v>41437.333333333336</v>
      </c>
      <c r="AE307" s="1">
        <v>41454.708333333336</v>
      </c>
      <c r="AG307" s="1">
        <v>41350.333333333336</v>
      </c>
      <c r="AH307" s="1">
        <v>41366.708333333336</v>
      </c>
      <c r="AI307" s="1">
        <v>41350.333333333336</v>
      </c>
      <c r="AJ307" s="1">
        <v>41366.708333333336</v>
      </c>
      <c r="AK307" s="1">
        <v>41350.333333333336</v>
      </c>
      <c r="AL307" s="1">
        <v>41366.708333333336</v>
      </c>
      <c r="AM307" s="1">
        <v>41437.333333333336</v>
      </c>
      <c r="AN307" s="1">
        <v>41454.708333333336</v>
      </c>
      <c r="AP307" t="s">
        <v>113</v>
      </c>
      <c r="AU307" t="s">
        <v>843</v>
      </c>
      <c r="AY307" t="s">
        <v>106</v>
      </c>
      <c r="AZ307">
        <v>0</v>
      </c>
      <c r="BA307">
        <v>0</v>
      </c>
      <c r="BD307" s="3">
        <v>41321.660416666666</v>
      </c>
      <c r="BE307" s="3">
        <v>41321.663888888892</v>
      </c>
      <c r="BF307" t="s">
        <v>115</v>
      </c>
      <c r="BG307" t="s">
        <v>115</v>
      </c>
      <c r="CH307">
        <v>540</v>
      </c>
      <c r="CI307">
        <v>29300</v>
      </c>
      <c r="CJ307" t="s">
        <v>106</v>
      </c>
      <c r="CK307" t="s">
        <v>106</v>
      </c>
      <c r="CL307" t="s">
        <v>241</v>
      </c>
      <c r="CM307" t="s">
        <v>242</v>
      </c>
      <c r="CO307">
        <v>124329</v>
      </c>
      <c r="CQ307">
        <v>0</v>
      </c>
      <c r="CR307">
        <v>0</v>
      </c>
      <c r="CS307">
        <v>0</v>
      </c>
      <c r="CY307" t="s">
        <v>123</v>
      </c>
      <c r="CZ307" t="s">
        <v>124</v>
      </c>
      <c r="DD307" t="str" cm="1">
        <f t="array" ref="DD307">TEXT(_xlfn.SEQUENCE(1, DATEDIF(AG307, AH307, "m") + 1, AG307, 30), "YYYY-APMM")</f>
        <v>2013-AP03</v>
      </c>
      <c r="DN307">
        <f t="shared" si="8"/>
        <v>20</v>
      </c>
      <c r="DO307">
        <f t="shared" si="9"/>
        <v>0</v>
      </c>
    </row>
    <row r="308" spans="1:119" x14ac:dyDescent="0.35">
      <c r="A308" t="s">
        <v>105</v>
      </c>
      <c r="B308">
        <v>499593</v>
      </c>
      <c r="C308">
        <v>6359</v>
      </c>
      <c r="D308">
        <v>124330</v>
      </c>
      <c r="E308">
        <v>13662</v>
      </c>
      <c r="F308">
        <v>0</v>
      </c>
      <c r="G308" t="s">
        <v>106</v>
      </c>
      <c r="H308" t="s">
        <v>106</v>
      </c>
      <c r="I308" t="s">
        <v>106</v>
      </c>
      <c r="J308" t="s">
        <v>107</v>
      </c>
      <c r="K308" t="s">
        <v>108</v>
      </c>
      <c r="L308" t="s">
        <v>109</v>
      </c>
      <c r="M308" t="s">
        <v>110</v>
      </c>
      <c r="N308" t="s">
        <v>844</v>
      </c>
      <c r="O308" t="s">
        <v>343</v>
      </c>
      <c r="Q308">
        <v>600</v>
      </c>
      <c r="R308">
        <v>0</v>
      </c>
      <c r="S308">
        <v>120</v>
      </c>
      <c r="T308">
        <v>0</v>
      </c>
      <c r="U308">
        <v>30</v>
      </c>
      <c r="V308">
        <v>30</v>
      </c>
      <c r="W308">
        <v>120</v>
      </c>
      <c r="X308">
        <v>0</v>
      </c>
      <c r="Y308">
        <v>0</v>
      </c>
      <c r="Z308">
        <v>0</v>
      </c>
      <c r="AD308" s="1">
        <v>41455.333333333336</v>
      </c>
      <c r="AE308" s="1">
        <v>41471.708333333336</v>
      </c>
      <c r="AG308" s="1">
        <v>41367.333333333336</v>
      </c>
      <c r="AH308" s="1">
        <v>41384.708333333336</v>
      </c>
      <c r="AI308" s="1">
        <v>41367.333333333336</v>
      </c>
      <c r="AJ308" s="1">
        <v>41384.708333333336</v>
      </c>
      <c r="AK308" s="1">
        <v>41367.333333333336</v>
      </c>
      <c r="AL308" s="1">
        <v>41384.708333333336</v>
      </c>
      <c r="AM308" s="1">
        <v>41455.333333333336</v>
      </c>
      <c r="AN308" s="1">
        <v>41471.708333333336</v>
      </c>
      <c r="AP308" t="s">
        <v>113</v>
      </c>
      <c r="AU308" t="s">
        <v>845</v>
      </c>
      <c r="AY308" t="s">
        <v>106</v>
      </c>
      <c r="AZ308">
        <v>0</v>
      </c>
      <c r="BA308">
        <v>0</v>
      </c>
      <c r="BD308" s="3">
        <v>41321.660416666666</v>
      </c>
      <c r="BE308" s="3">
        <v>41321.663888888892</v>
      </c>
      <c r="BF308" t="s">
        <v>115</v>
      </c>
      <c r="BG308" t="s">
        <v>115</v>
      </c>
      <c r="CH308">
        <v>540</v>
      </c>
      <c r="CI308">
        <v>29300</v>
      </c>
      <c r="CJ308" t="s">
        <v>106</v>
      </c>
      <c r="CK308" t="s">
        <v>106</v>
      </c>
      <c r="CL308" t="s">
        <v>241</v>
      </c>
      <c r="CM308" t="s">
        <v>242</v>
      </c>
      <c r="CO308">
        <v>124329</v>
      </c>
      <c r="CQ308">
        <v>0</v>
      </c>
      <c r="CR308">
        <v>0</v>
      </c>
      <c r="CS308">
        <v>0</v>
      </c>
      <c r="CY308" t="s">
        <v>123</v>
      </c>
      <c r="CZ308" t="s">
        <v>124</v>
      </c>
      <c r="DD308" t="str" cm="1">
        <f t="array" ref="DD308">TEXT(_xlfn.SEQUENCE(1, DATEDIF(AG308, AH308, "m") + 1, AG308, 30), "YYYY-APMM")</f>
        <v>2013-AP04</v>
      </c>
      <c r="DN308">
        <f t="shared" si="8"/>
        <v>30</v>
      </c>
      <c r="DO308">
        <f t="shared" si="9"/>
        <v>0</v>
      </c>
    </row>
    <row r="309" spans="1:119" x14ac:dyDescent="0.35">
      <c r="A309" t="s">
        <v>105</v>
      </c>
      <c r="B309">
        <v>499594</v>
      </c>
      <c r="C309">
        <v>6359</v>
      </c>
      <c r="D309">
        <v>124330</v>
      </c>
      <c r="E309">
        <v>13662</v>
      </c>
      <c r="F309">
        <v>0</v>
      </c>
      <c r="G309" t="s">
        <v>106</v>
      </c>
      <c r="H309" t="s">
        <v>106</v>
      </c>
      <c r="I309" t="s">
        <v>106</v>
      </c>
      <c r="J309" t="s">
        <v>107</v>
      </c>
      <c r="K309" t="s">
        <v>108</v>
      </c>
      <c r="L309" t="s">
        <v>109</v>
      </c>
      <c r="M309" t="s">
        <v>110</v>
      </c>
      <c r="N309" t="s">
        <v>846</v>
      </c>
      <c r="O309" t="s">
        <v>346</v>
      </c>
      <c r="Q309">
        <v>600</v>
      </c>
      <c r="R309">
        <v>0</v>
      </c>
      <c r="S309">
        <v>120</v>
      </c>
      <c r="T309">
        <v>0</v>
      </c>
      <c r="U309">
        <v>30</v>
      </c>
      <c r="V309">
        <v>30</v>
      </c>
      <c r="W309">
        <v>120</v>
      </c>
      <c r="X309">
        <v>0</v>
      </c>
      <c r="Y309">
        <v>0</v>
      </c>
      <c r="Z309">
        <v>0</v>
      </c>
      <c r="AD309" s="1">
        <v>41472.333333333336</v>
      </c>
      <c r="AE309" s="1">
        <v>41489.708333333336</v>
      </c>
      <c r="AG309" s="1">
        <v>41385.333333333336</v>
      </c>
      <c r="AH309" s="1">
        <v>41401.708333333336</v>
      </c>
      <c r="AI309" s="1">
        <v>41385.333333333336</v>
      </c>
      <c r="AJ309" s="1">
        <v>41401.708333333336</v>
      </c>
      <c r="AK309" s="1">
        <v>41385.333333333336</v>
      </c>
      <c r="AL309" s="1">
        <v>41401.708333333336</v>
      </c>
      <c r="AM309" s="1">
        <v>41472.333333333336</v>
      </c>
      <c r="AN309" s="1">
        <v>41489.708333333336</v>
      </c>
      <c r="AP309" t="s">
        <v>113</v>
      </c>
      <c r="AU309" t="s">
        <v>847</v>
      </c>
      <c r="AY309" t="s">
        <v>106</v>
      </c>
      <c r="AZ309">
        <v>0</v>
      </c>
      <c r="BA309">
        <v>0</v>
      </c>
      <c r="BD309" s="3">
        <v>41321.660416666666</v>
      </c>
      <c r="BE309" s="3">
        <v>41321.663888888892</v>
      </c>
      <c r="BF309" t="s">
        <v>115</v>
      </c>
      <c r="BG309" t="s">
        <v>115</v>
      </c>
      <c r="CH309">
        <v>540</v>
      </c>
      <c r="CI309">
        <v>29300</v>
      </c>
      <c r="CJ309" t="s">
        <v>106</v>
      </c>
      <c r="CK309" t="s">
        <v>106</v>
      </c>
      <c r="CL309" t="s">
        <v>241</v>
      </c>
      <c r="CM309" t="s">
        <v>242</v>
      </c>
      <c r="CO309">
        <v>124329</v>
      </c>
      <c r="CQ309">
        <v>0</v>
      </c>
      <c r="CR309">
        <v>0</v>
      </c>
      <c r="CS309">
        <v>0</v>
      </c>
      <c r="CY309" t="s">
        <v>123</v>
      </c>
      <c r="CZ309" t="s">
        <v>124</v>
      </c>
      <c r="DD309" t="str" cm="1">
        <f t="array" ref="DD309">TEXT(_xlfn.SEQUENCE(1, DATEDIF(AG309, AH309, "m") + 1, AG309, 30), "YYYY-APMM")</f>
        <v>2013-AP04</v>
      </c>
      <c r="DN309">
        <f t="shared" si="8"/>
        <v>30</v>
      </c>
      <c r="DO309">
        <f t="shared" si="9"/>
        <v>0</v>
      </c>
    </row>
    <row r="310" spans="1:119" x14ac:dyDescent="0.35">
      <c r="A310" t="s">
        <v>105</v>
      </c>
      <c r="B310">
        <v>499595</v>
      </c>
      <c r="C310">
        <v>6359</v>
      </c>
      <c r="D310">
        <v>124331</v>
      </c>
      <c r="E310">
        <v>13662</v>
      </c>
      <c r="F310">
        <v>0</v>
      </c>
      <c r="G310" t="s">
        <v>106</v>
      </c>
      <c r="H310" t="s">
        <v>106</v>
      </c>
      <c r="I310" t="s">
        <v>106</v>
      </c>
      <c r="J310" t="s">
        <v>107</v>
      </c>
      <c r="K310" t="s">
        <v>108</v>
      </c>
      <c r="L310" t="s">
        <v>109</v>
      </c>
      <c r="M310" t="s">
        <v>110</v>
      </c>
      <c r="N310" t="s">
        <v>848</v>
      </c>
      <c r="O310" t="s">
        <v>316</v>
      </c>
      <c r="Q310">
        <v>920</v>
      </c>
      <c r="R310">
        <v>320</v>
      </c>
      <c r="S310">
        <v>240</v>
      </c>
      <c r="T310">
        <v>0</v>
      </c>
      <c r="U310">
        <v>0</v>
      </c>
      <c r="V310">
        <v>0</v>
      </c>
      <c r="W310">
        <v>240</v>
      </c>
      <c r="X310">
        <v>0</v>
      </c>
      <c r="Y310">
        <v>0</v>
      </c>
      <c r="Z310">
        <v>0</v>
      </c>
      <c r="AD310" s="1">
        <v>41478.333333333336</v>
      </c>
      <c r="AE310" s="1">
        <v>41515.708333333336</v>
      </c>
      <c r="AG310" s="1">
        <v>41344.333333333336</v>
      </c>
      <c r="AH310" s="1">
        <v>41378.708333333336</v>
      </c>
      <c r="AI310" s="1">
        <v>41344.333333333336</v>
      </c>
      <c r="AJ310" s="1">
        <v>41378.708333333336</v>
      </c>
      <c r="AK310" s="1">
        <v>41344.333333333336</v>
      </c>
      <c r="AL310" s="1">
        <v>41378.708333333336</v>
      </c>
      <c r="AM310" s="1">
        <v>41478.333333333336</v>
      </c>
      <c r="AN310" s="1">
        <v>41515.708333333336</v>
      </c>
      <c r="AP310" t="s">
        <v>113</v>
      </c>
      <c r="AU310" t="s">
        <v>849</v>
      </c>
      <c r="AY310" t="s">
        <v>106</v>
      </c>
      <c r="AZ310">
        <v>0</v>
      </c>
      <c r="BA310">
        <v>0</v>
      </c>
      <c r="BD310" s="3">
        <v>41321.660416666666</v>
      </c>
      <c r="BE310" s="3">
        <v>41321.663888888892</v>
      </c>
      <c r="BF310" t="s">
        <v>115</v>
      </c>
      <c r="BG310" t="s">
        <v>115</v>
      </c>
      <c r="CH310">
        <v>540</v>
      </c>
      <c r="CI310">
        <v>29310</v>
      </c>
      <c r="CJ310" t="s">
        <v>106</v>
      </c>
      <c r="CK310" t="s">
        <v>106</v>
      </c>
      <c r="CL310" t="s">
        <v>215</v>
      </c>
      <c r="CM310" t="s">
        <v>216</v>
      </c>
      <c r="CO310">
        <v>124329</v>
      </c>
      <c r="CQ310">
        <v>0</v>
      </c>
      <c r="CR310">
        <v>0</v>
      </c>
      <c r="CS310">
        <v>0</v>
      </c>
      <c r="CY310" t="s">
        <v>123</v>
      </c>
      <c r="CZ310" t="s">
        <v>124</v>
      </c>
      <c r="DD310" t="str" cm="1">
        <f t="array" ref="DD310:DE310">TEXT(_xlfn.SEQUENCE(1, DATEDIF(AG310, AH310, "m") + 1, AG310, 30), "YYYY-APMM")</f>
        <v>2013-AP03</v>
      </c>
      <c r="DE310" t="str">
        <v>2013-AP04</v>
      </c>
      <c r="DN310">
        <f t="shared" si="8"/>
        <v>0</v>
      </c>
      <c r="DO310">
        <f t="shared" si="9"/>
        <v>0</v>
      </c>
    </row>
    <row r="311" spans="1:119" x14ac:dyDescent="0.35">
      <c r="A311" t="s">
        <v>105</v>
      </c>
      <c r="B311">
        <v>499596</v>
      </c>
      <c r="C311">
        <v>6359</v>
      </c>
      <c r="D311">
        <v>124331</v>
      </c>
      <c r="E311">
        <v>13662</v>
      </c>
      <c r="F311">
        <v>0</v>
      </c>
      <c r="G311" t="s">
        <v>106</v>
      </c>
      <c r="H311" t="s">
        <v>106</v>
      </c>
      <c r="I311" t="s">
        <v>106</v>
      </c>
      <c r="J311" t="s">
        <v>107</v>
      </c>
      <c r="K311" t="s">
        <v>108</v>
      </c>
      <c r="L311" t="s">
        <v>109</v>
      </c>
      <c r="M311" t="s">
        <v>110</v>
      </c>
      <c r="N311" t="s">
        <v>850</v>
      </c>
      <c r="O311" t="s">
        <v>319</v>
      </c>
      <c r="Q311">
        <v>472</v>
      </c>
      <c r="R311">
        <v>0</v>
      </c>
      <c r="S311">
        <v>240</v>
      </c>
      <c r="T311">
        <v>0</v>
      </c>
      <c r="U311">
        <v>0</v>
      </c>
      <c r="V311">
        <v>0</v>
      </c>
      <c r="W311">
        <v>240</v>
      </c>
      <c r="X311">
        <v>0</v>
      </c>
      <c r="Y311">
        <v>0</v>
      </c>
      <c r="Z311">
        <v>0</v>
      </c>
      <c r="AD311" s="1">
        <v>41419.333333333336</v>
      </c>
      <c r="AE311" s="1">
        <v>41452.708333333336</v>
      </c>
      <c r="AG311" s="1">
        <v>41350.333333333336</v>
      </c>
      <c r="AH311" s="1">
        <v>41384.708333333336</v>
      </c>
      <c r="AI311" s="1">
        <v>41350.333333333336</v>
      </c>
      <c r="AJ311" s="1">
        <v>41384.708333333336</v>
      </c>
      <c r="AK311" s="1">
        <v>41350.333333333336</v>
      </c>
      <c r="AL311" s="1">
        <v>41384.708333333336</v>
      </c>
      <c r="AM311" s="1">
        <v>41419.333333333336</v>
      </c>
      <c r="AN311" s="1">
        <v>41452.708333333336</v>
      </c>
      <c r="AP311" t="s">
        <v>113</v>
      </c>
      <c r="AU311" t="s">
        <v>851</v>
      </c>
      <c r="AY311" t="s">
        <v>106</v>
      </c>
      <c r="AZ311">
        <v>0</v>
      </c>
      <c r="BA311">
        <v>0</v>
      </c>
      <c r="BD311" s="3">
        <v>41321.660416666666</v>
      </c>
      <c r="BE311" s="3">
        <v>41321.663888888892</v>
      </c>
      <c r="BF311" t="s">
        <v>115</v>
      </c>
      <c r="BG311" t="s">
        <v>115</v>
      </c>
      <c r="CH311">
        <v>540</v>
      </c>
      <c r="CI311">
        <v>29310</v>
      </c>
      <c r="CJ311" t="s">
        <v>106</v>
      </c>
      <c r="CK311" t="s">
        <v>106</v>
      </c>
      <c r="CL311" t="s">
        <v>215</v>
      </c>
      <c r="CM311" t="s">
        <v>216</v>
      </c>
      <c r="CO311">
        <v>124329</v>
      </c>
      <c r="CQ311">
        <v>0</v>
      </c>
      <c r="CR311">
        <v>0</v>
      </c>
      <c r="CS311">
        <v>0</v>
      </c>
      <c r="CY311" t="s">
        <v>123</v>
      </c>
      <c r="CZ311" t="s">
        <v>124</v>
      </c>
      <c r="DD311" t="str" cm="1">
        <f t="array" ref="DD311:DE311">TEXT(_xlfn.SEQUENCE(1, DATEDIF(AG311, AH311, "m") + 1, AG311, 30), "YYYY-APMM")</f>
        <v>2013-AP03</v>
      </c>
      <c r="DE311" t="str">
        <v>2013-AP04</v>
      </c>
      <c r="DN311">
        <f t="shared" si="8"/>
        <v>0</v>
      </c>
      <c r="DO311">
        <f t="shared" si="9"/>
        <v>0</v>
      </c>
    </row>
    <row r="312" spans="1:119" x14ac:dyDescent="0.35">
      <c r="A312" t="s">
        <v>105</v>
      </c>
      <c r="B312">
        <v>499597</v>
      </c>
      <c r="C312">
        <v>6359</v>
      </c>
      <c r="D312">
        <v>124331</v>
      </c>
      <c r="E312">
        <v>13662</v>
      </c>
      <c r="F312">
        <v>0</v>
      </c>
      <c r="G312" t="s">
        <v>106</v>
      </c>
      <c r="H312" t="s">
        <v>106</v>
      </c>
      <c r="I312" t="s">
        <v>106</v>
      </c>
      <c r="J312" t="s">
        <v>107</v>
      </c>
      <c r="K312" t="s">
        <v>108</v>
      </c>
      <c r="L312" t="s">
        <v>109</v>
      </c>
      <c r="M312" t="s">
        <v>110</v>
      </c>
      <c r="N312" t="s">
        <v>852</v>
      </c>
      <c r="O312" t="s">
        <v>322</v>
      </c>
      <c r="Q312">
        <v>880</v>
      </c>
      <c r="R312">
        <v>280</v>
      </c>
      <c r="S312">
        <v>240</v>
      </c>
      <c r="T312">
        <v>0</v>
      </c>
      <c r="U312">
        <v>0</v>
      </c>
      <c r="V312">
        <v>0</v>
      </c>
      <c r="W312">
        <v>240</v>
      </c>
      <c r="X312">
        <v>0</v>
      </c>
      <c r="Y312">
        <v>0</v>
      </c>
      <c r="Z312">
        <v>0</v>
      </c>
      <c r="AD312" s="1">
        <v>41478.333333333336</v>
      </c>
      <c r="AE312" s="1">
        <v>41515.708333333336</v>
      </c>
      <c r="AG312" s="1">
        <v>41350.333333333336</v>
      </c>
      <c r="AH312" s="1">
        <v>41384.708333333336</v>
      </c>
      <c r="AI312" s="1">
        <v>41350.333333333336</v>
      </c>
      <c r="AJ312" s="1">
        <v>41384.708333333336</v>
      </c>
      <c r="AK312" s="1">
        <v>41350.333333333336</v>
      </c>
      <c r="AL312" s="1">
        <v>41384.708333333336</v>
      </c>
      <c r="AM312" s="1">
        <v>41478.333333333336</v>
      </c>
      <c r="AN312" s="1">
        <v>41515.708333333336</v>
      </c>
      <c r="AP312" t="s">
        <v>113</v>
      </c>
      <c r="AU312" t="s">
        <v>853</v>
      </c>
      <c r="AY312" t="s">
        <v>106</v>
      </c>
      <c r="AZ312">
        <v>0</v>
      </c>
      <c r="BA312">
        <v>0</v>
      </c>
      <c r="BD312" s="3">
        <v>41321.660416666666</v>
      </c>
      <c r="BE312" s="3">
        <v>41321.663888888892</v>
      </c>
      <c r="BF312" t="s">
        <v>115</v>
      </c>
      <c r="BG312" t="s">
        <v>115</v>
      </c>
      <c r="CH312">
        <v>540</v>
      </c>
      <c r="CI312">
        <v>29310</v>
      </c>
      <c r="CJ312" t="s">
        <v>106</v>
      </c>
      <c r="CK312" t="s">
        <v>106</v>
      </c>
      <c r="CL312" t="s">
        <v>215</v>
      </c>
      <c r="CM312" t="s">
        <v>216</v>
      </c>
      <c r="CO312">
        <v>124329</v>
      </c>
      <c r="CQ312">
        <v>0</v>
      </c>
      <c r="CR312">
        <v>0</v>
      </c>
      <c r="CS312">
        <v>0</v>
      </c>
      <c r="CY312" t="s">
        <v>123</v>
      </c>
      <c r="CZ312" t="s">
        <v>124</v>
      </c>
      <c r="DD312" t="str" cm="1">
        <f t="array" ref="DD312:DE312">TEXT(_xlfn.SEQUENCE(1, DATEDIF(AG312, AH312, "m") + 1, AG312, 30), "YYYY-APMM")</f>
        <v>2013-AP03</v>
      </c>
      <c r="DE312" t="str">
        <v>2013-AP04</v>
      </c>
      <c r="DN312">
        <f t="shared" si="8"/>
        <v>0</v>
      </c>
      <c r="DO312">
        <f t="shared" si="9"/>
        <v>0</v>
      </c>
    </row>
    <row r="313" spans="1:119" x14ac:dyDescent="0.35">
      <c r="A313" t="s">
        <v>105</v>
      </c>
      <c r="B313">
        <v>499598</v>
      </c>
      <c r="C313">
        <v>6359</v>
      </c>
      <c r="D313">
        <v>124331</v>
      </c>
      <c r="E313">
        <v>13662</v>
      </c>
      <c r="F313">
        <v>0</v>
      </c>
      <c r="G313" t="s">
        <v>106</v>
      </c>
      <c r="H313" t="s">
        <v>106</v>
      </c>
      <c r="I313" t="s">
        <v>106</v>
      </c>
      <c r="J313" t="s">
        <v>107</v>
      </c>
      <c r="K313" t="s">
        <v>108</v>
      </c>
      <c r="L313" t="s">
        <v>109</v>
      </c>
      <c r="M313" t="s">
        <v>110</v>
      </c>
      <c r="N313" t="s">
        <v>854</v>
      </c>
      <c r="O313" t="s">
        <v>325</v>
      </c>
      <c r="Q313">
        <v>792</v>
      </c>
      <c r="R313">
        <v>160</v>
      </c>
      <c r="S313">
        <v>240</v>
      </c>
      <c r="T313">
        <v>0</v>
      </c>
      <c r="U313">
        <v>0</v>
      </c>
      <c r="V313">
        <v>0</v>
      </c>
      <c r="W313">
        <v>240</v>
      </c>
      <c r="X313">
        <v>0</v>
      </c>
      <c r="Y313">
        <v>0</v>
      </c>
      <c r="Z313">
        <v>0</v>
      </c>
      <c r="AD313" s="1">
        <v>41483.333333333336</v>
      </c>
      <c r="AE313" s="1">
        <v>41520.708333333336</v>
      </c>
      <c r="AG313" s="1">
        <v>41367.333333333336</v>
      </c>
      <c r="AH313" s="1">
        <v>41401.708333333336</v>
      </c>
      <c r="AI313" s="1">
        <v>41367.333333333336</v>
      </c>
      <c r="AJ313" s="1">
        <v>41401.708333333336</v>
      </c>
      <c r="AK313" s="1">
        <v>41367.333333333336</v>
      </c>
      <c r="AL313" s="1">
        <v>41401.708333333336</v>
      </c>
      <c r="AM313" s="1">
        <v>41483.333333333336</v>
      </c>
      <c r="AN313" s="1">
        <v>41520.708333333336</v>
      </c>
      <c r="AP313" t="s">
        <v>113</v>
      </c>
      <c r="AU313" t="s">
        <v>855</v>
      </c>
      <c r="AY313" t="s">
        <v>106</v>
      </c>
      <c r="AZ313">
        <v>0</v>
      </c>
      <c r="BA313">
        <v>0</v>
      </c>
      <c r="BD313" s="3">
        <v>41321.660416666666</v>
      </c>
      <c r="BE313" s="3">
        <v>41321.663888888892</v>
      </c>
      <c r="BF313" t="s">
        <v>115</v>
      </c>
      <c r="BG313" t="s">
        <v>115</v>
      </c>
      <c r="CH313">
        <v>540</v>
      </c>
      <c r="CI313">
        <v>29310</v>
      </c>
      <c r="CJ313" t="s">
        <v>106</v>
      </c>
      <c r="CK313" t="s">
        <v>106</v>
      </c>
      <c r="CL313" t="s">
        <v>215</v>
      </c>
      <c r="CM313" t="s">
        <v>216</v>
      </c>
      <c r="CO313">
        <v>124329</v>
      </c>
      <c r="CQ313">
        <v>0</v>
      </c>
      <c r="CR313">
        <v>0</v>
      </c>
      <c r="CS313">
        <v>0</v>
      </c>
      <c r="CY313" t="s">
        <v>123</v>
      </c>
      <c r="CZ313" t="s">
        <v>124</v>
      </c>
      <c r="DD313" t="str" cm="1">
        <f t="array" ref="DD313:DE313">TEXT(_xlfn.SEQUENCE(1, DATEDIF(AG313, AH313, "m") + 1, AG313, 30), "YYYY-APMM")</f>
        <v>2013-AP04</v>
      </c>
      <c r="DE313" t="str">
        <v>2013-AP05</v>
      </c>
      <c r="DN313">
        <f t="shared" si="8"/>
        <v>0</v>
      </c>
      <c r="DO313">
        <f t="shared" si="9"/>
        <v>0</v>
      </c>
    </row>
    <row r="314" spans="1:119" x14ac:dyDescent="0.35">
      <c r="A314" t="s">
        <v>105</v>
      </c>
      <c r="B314">
        <v>499599</v>
      </c>
      <c r="C314">
        <v>6359</v>
      </c>
      <c r="D314">
        <v>124331</v>
      </c>
      <c r="E314">
        <v>13662</v>
      </c>
      <c r="F314">
        <v>0</v>
      </c>
      <c r="G314" t="s">
        <v>106</v>
      </c>
      <c r="H314" t="s">
        <v>106</v>
      </c>
      <c r="I314" t="s">
        <v>106</v>
      </c>
      <c r="J314" t="s">
        <v>107</v>
      </c>
      <c r="K314" t="s">
        <v>108</v>
      </c>
      <c r="L314" t="s">
        <v>109</v>
      </c>
      <c r="M314" t="s">
        <v>110</v>
      </c>
      <c r="N314" t="s">
        <v>856</v>
      </c>
      <c r="O314" t="s">
        <v>328</v>
      </c>
      <c r="Q314">
        <v>720</v>
      </c>
      <c r="R314">
        <v>160</v>
      </c>
      <c r="S314">
        <v>240</v>
      </c>
      <c r="T314">
        <v>0</v>
      </c>
      <c r="U314">
        <v>0</v>
      </c>
      <c r="V314">
        <v>0</v>
      </c>
      <c r="W314">
        <v>240</v>
      </c>
      <c r="X314">
        <v>0</v>
      </c>
      <c r="Y314">
        <v>0</v>
      </c>
      <c r="Z314">
        <v>0</v>
      </c>
      <c r="AD314" s="1">
        <v>41490.333333333336</v>
      </c>
      <c r="AE314" s="1">
        <v>41527.708333333336</v>
      </c>
      <c r="AG314" s="1">
        <v>41385.333333333336</v>
      </c>
      <c r="AH314" s="1">
        <v>41419.708333333336</v>
      </c>
      <c r="AI314" s="1">
        <v>41385.333333333336</v>
      </c>
      <c r="AJ314" s="1">
        <v>41419.708333333336</v>
      </c>
      <c r="AK314" s="1">
        <v>41385.333333333336</v>
      </c>
      <c r="AL314" s="1">
        <v>41419.708333333336</v>
      </c>
      <c r="AM314" s="1">
        <v>41490.333333333336</v>
      </c>
      <c r="AN314" s="1">
        <v>41527.708333333336</v>
      </c>
      <c r="AP314" t="s">
        <v>113</v>
      </c>
      <c r="AU314" t="s">
        <v>857</v>
      </c>
      <c r="AY314" t="s">
        <v>106</v>
      </c>
      <c r="AZ314">
        <v>0</v>
      </c>
      <c r="BA314">
        <v>0</v>
      </c>
      <c r="BD314" s="3">
        <v>41321.660416666666</v>
      </c>
      <c r="BE314" s="3">
        <v>41321.663888888892</v>
      </c>
      <c r="BF314" t="s">
        <v>115</v>
      </c>
      <c r="BG314" t="s">
        <v>115</v>
      </c>
      <c r="CH314">
        <v>540</v>
      </c>
      <c r="CI314">
        <v>29310</v>
      </c>
      <c r="CJ314" t="s">
        <v>106</v>
      </c>
      <c r="CK314" t="s">
        <v>106</v>
      </c>
      <c r="CL314" t="s">
        <v>215</v>
      </c>
      <c r="CM314" t="s">
        <v>216</v>
      </c>
      <c r="CO314">
        <v>124329</v>
      </c>
      <c r="CQ314">
        <v>0</v>
      </c>
      <c r="CR314">
        <v>0</v>
      </c>
      <c r="CS314">
        <v>0</v>
      </c>
      <c r="CY314" t="s">
        <v>123</v>
      </c>
      <c r="CZ314" t="s">
        <v>124</v>
      </c>
      <c r="DD314" t="str" cm="1">
        <f t="array" ref="DD314:DE314">TEXT(_xlfn.SEQUENCE(1, DATEDIF(AG314, AH314, "m") + 1, AG314, 30), "YYYY-APMM")</f>
        <v>2013-AP04</v>
      </c>
      <c r="DE314" t="str">
        <v>2013-AP05</v>
      </c>
      <c r="DN314">
        <f t="shared" si="8"/>
        <v>0</v>
      </c>
      <c r="DO314">
        <f t="shared" si="9"/>
        <v>0</v>
      </c>
    </row>
    <row r="315" spans="1:119" x14ac:dyDescent="0.35">
      <c r="A315" t="s">
        <v>105</v>
      </c>
      <c r="B315">
        <v>499600</v>
      </c>
      <c r="C315">
        <v>6359</v>
      </c>
      <c r="D315">
        <v>124331</v>
      </c>
      <c r="E315">
        <v>13662</v>
      </c>
      <c r="F315">
        <v>0</v>
      </c>
      <c r="G315" t="s">
        <v>106</v>
      </c>
      <c r="H315" t="s">
        <v>106</v>
      </c>
      <c r="I315" t="s">
        <v>106</v>
      </c>
      <c r="J315" t="s">
        <v>107</v>
      </c>
      <c r="K315" t="s">
        <v>108</v>
      </c>
      <c r="L315" t="s">
        <v>109</v>
      </c>
      <c r="M315" t="s">
        <v>110</v>
      </c>
      <c r="N315" t="s">
        <v>858</v>
      </c>
      <c r="O315" t="s">
        <v>313</v>
      </c>
      <c r="Q315">
        <v>600</v>
      </c>
      <c r="R315">
        <v>48</v>
      </c>
      <c r="S315">
        <v>240</v>
      </c>
      <c r="T315">
        <v>0</v>
      </c>
      <c r="U315">
        <v>0</v>
      </c>
      <c r="V315">
        <v>0</v>
      </c>
      <c r="W315">
        <v>240</v>
      </c>
      <c r="X315">
        <v>0</v>
      </c>
      <c r="Y315">
        <v>0</v>
      </c>
      <c r="Z315">
        <v>0</v>
      </c>
      <c r="AD315" s="1">
        <v>41490.333333333336</v>
      </c>
      <c r="AE315" s="1">
        <v>41527.708333333336</v>
      </c>
      <c r="AG315" s="1">
        <v>41402.333333333336</v>
      </c>
      <c r="AH315" s="1">
        <v>41436.708333333336</v>
      </c>
      <c r="AI315" s="1">
        <v>41402.333333333336</v>
      </c>
      <c r="AJ315" s="1">
        <v>41436.708333333336</v>
      </c>
      <c r="AK315" s="1">
        <v>41402.333333333336</v>
      </c>
      <c r="AL315" s="1">
        <v>41436.708333333336</v>
      </c>
      <c r="AM315" s="1">
        <v>41490.333333333336</v>
      </c>
      <c r="AN315" s="1">
        <v>41527.708333333336</v>
      </c>
      <c r="AP315" t="s">
        <v>113</v>
      </c>
      <c r="AU315" t="s">
        <v>859</v>
      </c>
      <c r="AY315" t="s">
        <v>106</v>
      </c>
      <c r="AZ315">
        <v>0</v>
      </c>
      <c r="BA315">
        <v>0</v>
      </c>
      <c r="BD315" s="3">
        <v>41321.660416666666</v>
      </c>
      <c r="BE315" s="3">
        <v>41321.663888888892</v>
      </c>
      <c r="BF315" t="s">
        <v>115</v>
      </c>
      <c r="BG315" t="s">
        <v>115</v>
      </c>
      <c r="CH315">
        <v>540</v>
      </c>
      <c r="CI315">
        <v>29310</v>
      </c>
      <c r="CJ315" t="s">
        <v>106</v>
      </c>
      <c r="CK315" t="s">
        <v>106</v>
      </c>
      <c r="CL315" t="s">
        <v>215</v>
      </c>
      <c r="CM315" t="s">
        <v>216</v>
      </c>
      <c r="CO315">
        <v>124329</v>
      </c>
      <c r="CQ315">
        <v>0</v>
      </c>
      <c r="CR315">
        <v>0</v>
      </c>
      <c r="CS315">
        <v>0</v>
      </c>
      <c r="CY315" t="s">
        <v>123</v>
      </c>
      <c r="CZ315" t="s">
        <v>124</v>
      </c>
      <c r="DD315" t="str" cm="1">
        <f t="array" ref="DD315:DE315">TEXT(_xlfn.SEQUENCE(1, DATEDIF(AG315, AH315, "m") + 1, AG315, 30), "YYYY-APMM")</f>
        <v>2013-AP05</v>
      </c>
      <c r="DE315" t="str">
        <v>2013-AP06</v>
      </c>
      <c r="DN315">
        <f t="shared" si="8"/>
        <v>0</v>
      </c>
      <c r="DO315">
        <f t="shared" si="9"/>
        <v>0</v>
      </c>
    </row>
    <row r="316" spans="1:119" x14ac:dyDescent="0.35">
      <c r="A316" t="s">
        <v>105</v>
      </c>
      <c r="B316">
        <v>499601</v>
      </c>
      <c r="C316">
        <v>6359</v>
      </c>
      <c r="D316">
        <v>124333</v>
      </c>
      <c r="E316">
        <v>13662</v>
      </c>
      <c r="F316">
        <v>0</v>
      </c>
      <c r="G316" t="s">
        <v>106</v>
      </c>
      <c r="H316" t="s">
        <v>106</v>
      </c>
      <c r="I316" t="s">
        <v>106</v>
      </c>
      <c r="J316" t="s">
        <v>107</v>
      </c>
      <c r="K316" t="s">
        <v>108</v>
      </c>
      <c r="L316" t="s">
        <v>109</v>
      </c>
      <c r="M316" t="s">
        <v>110</v>
      </c>
      <c r="N316" t="s">
        <v>860</v>
      </c>
      <c r="O316" t="s">
        <v>221</v>
      </c>
      <c r="Q316">
        <v>888</v>
      </c>
      <c r="R316">
        <v>232</v>
      </c>
      <c r="S316">
        <v>240</v>
      </c>
      <c r="T316">
        <v>0</v>
      </c>
      <c r="U316">
        <v>0</v>
      </c>
      <c r="V316">
        <v>0</v>
      </c>
      <c r="W316">
        <v>240</v>
      </c>
      <c r="X316">
        <v>0</v>
      </c>
      <c r="Y316">
        <v>0</v>
      </c>
      <c r="Z316">
        <v>0</v>
      </c>
      <c r="AD316" s="1">
        <v>41429.333333333336</v>
      </c>
      <c r="AE316" s="1">
        <v>41463.708333333336</v>
      </c>
      <c r="AG316" s="1">
        <v>41298.333333333336</v>
      </c>
      <c r="AH316" s="1">
        <v>41333.708333333336</v>
      </c>
      <c r="AI316" s="1">
        <v>41298.333333333336</v>
      </c>
      <c r="AJ316" s="1">
        <v>41333.708333333336</v>
      </c>
      <c r="AK316" s="1">
        <v>41298.333333333336</v>
      </c>
      <c r="AL316" s="1">
        <v>41333.708333333336</v>
      </c>
      <c r="AM316" s="1">
        <v>41429.333333333336</v>
      </c>
      <c r="AN316" s="1">
        <v>41463.708333333336</v>
      </c>
      <c r="AP316" t="s">
        <v>113</v>
      </c>
      <c r="AU316" t="s">
        <v>861</v>
      </c>
      <c r="AY316" t="s">
        <v>106</v>
      </c>
      <c r="AZ316">
        <v>0</v>
      </c>
      <c r="BA316">
        <v>0</v>
      </c>
      <c r="BD316" s="3">
        <v>41321.660416666666</v>
      </c>
      <c r="BE316" s="3">
        <v>41321.663888888892</v>
      </c>
      <c r="BF316" t="s">
        <v>115</v>
      </c>
      <c r="BG316" t="s">
        <v>115</v>
      </c>
      <c r="CH316">
        <v>540</v>
      </c>
      <c r="CI316">
        <v>29280</v>
      </c>
      <c r="CJ316" t="s">
        <v>106</v>
      </c>
      <c r="CK316" t="s">
        <v>106</v>
      </c>
      <c r="CL316" t="s">
        <v>215</v>
      </c>
      <c r="CM316" t="s">
        <v>216</v>
      </c>
      <c r="CO316">
        <v>124332</v>
      </c>
      <c r="CQ316">
        <v>0</v>
      </c>
      <c r="CR316">
        <v>0</v>
      </c>
      <c r="CS316">
        <v>0</v>
      </c>
      <c r="CY316" t="s">
        <v>123</v>
      </c>
      <c r="CZ316" t="s">
        <v>124</v>
      </c>
      <c r="DD316" t="str" cm="1">
        <f t="array" ref="DD316:DE316">TEXT(_xlfn.SEQUENCE(1, DATEDIF(AG316, AH316, "m") + 1, AG316, 30), "YYYY-APMM")</f>
        <v>2013-AP01</v>
      </c>
      <c r="DE316" t="str">
        <v>2013-AP02</v>
      </c>
      <c r="DN316">
        <f t="shared" si="8"/>
        <v>0</v>
      </c>
      <c r="DO316">
        <f t="shared" si="9"/>
        <v>0</v>
      </c>
    </row>
    <row r="317" spans="1:119" x14ac:dyDescent="0.35">
      <c r="A317" t="s">
        <v>105</v>
      </c>
      <c r="B317">
        <v>499602</v>
      </c>
      <c r="C317">
        <v>6359</v>
      </c>
      <c r="D317">
        <v>124333</v>
      </c>
      <c r="E317">
        <v>13662</v>
      </c>
      <c r="F317">
        <v>0</v>
      </c>
      <c r="G317" t="s">
        <v>106</v>
      </c>
      <c r="H317" t="s">
        <v>106</v>
      </c>
      <c r="I317" t="s">
        <v>106</v>
      </c>
      <c r="J317" t="s">
        <v>107</v>
      </c>
      <c r="K317" t="s">
        <v>108</v>
      </c>
      <c r="L317" t="s">
        <v>109</v>
      </c>
      <c r="M317" t="s">
        <v>110</v>
      </c>
      <c r="N317" t="s">
        <v>862</v>
      </c>
      <c r="O317" t="s">
        <v>224</v>
      </c>
      <c r="Q317">
        <v>616</v>
      </c>
      <c r="R317">
        <v>128</v>
      </c>
      <c r="S317">
        <v>240</v>
      </c>
      <c r="T317">
        <v>0</v>
      </c>
      <c r="U317">
        <v>0</v>
      </c>
      <c r="V317">
        <v>0</v>
      </c>
      <c r="W317">
        <v>240</v>
      </c>
      <c r="X317">
        <v>0</v>
      </c>
      <c r="Y317">
        <v>0</v>
      </c>
      <c r="Z317">
        <v>0</v>
      </c>
      <c r="AD317" s="1">
        <v>41407.333333333336</v>
      </c>
      <c r="AE317" s="1">
        <v>41441.708333333336</v>
      </c>
      <c r="AG317" s="1">
        <v>41316.333333333336</v>
      </c>
      <c r="AH317" s="1">
        <v>41351.708333333336</v>
      </c>
      <c r="AI317" s="1">
        <v>41316.333333333336</v>
      </c>
      <c r="AJ317" s="1">
        <v>41351.708333333336</v>
      </c>
      <c r="AK317" s="1">
        <v>41316.333333333336</v>
      </c>
      <c r="AL317" s="1">
        <v>41351.708333333336</v>
      </c>
      <c r="AM317" s="1">
        <v>41407.333333333336</v>
      </c>
      <c r="AN317" s="1">
        <v>41441.708333333336</v>
      </c>
      <c r="AP317" t="s">
        <v>113</v>
      </c>
      <c r="AU317" t="s">
        <v>863</v>
      </c>
      <c r="AY317" t="s">
        <v>106</v>
      </c>
      <c r="AZ317">
        <v>0</v>
      </c>
      <c r="BA317">
        <v>0</v>
      </c>
      <c r="BD317" s="3">
        <v>41321.660416666666</v>
      </c>
      <c r="BE317" s="3">
        <v>41321.663888888892</v>
      </c>
      <c r="BF317" t="s">
        <v>115</v>
      </c>
      <c r="BG317" t="s">
        <v>115</v>
      </c>
      <c r="CH317">
        <v>540</v>
      </c>
      <c r="CI317">
        <v>29280</v>
      </c>
      <c r="CJ317" t="s">
        <v>106</v>
      </c>
      <c r="CK317" t="s">
        <v>106</v>
      </c>
      <c r="CL317" t="s">
        <v>215</v>
      </c>
      <c r="CM317" t="s">
        <v>216</v>
      </c>
      <c r="CO317">
        <v>124332</v>
      </c>
      <c r="CQ317">
        <v>0</v>
      </c>
      <c r="CR317">
        <v>0</v>
      </c>
      <c r="CS317">
        <v>0</v>
      </c>
      <c r="CY317" t="s">
        <v>123</v>
      </c>
      <c r="CZ317" t="s">
        <v>124</v>
      </c>
      <c r="DD317" t="str" cm="1">
        <f t="array" ref="DD317:DE317">TEXT(_xlfn.SEQUENCE(1, DATEDIF(AG317, AH317, "m") + 1, AG317, 30), "YYYY-APMM")</f>
        <v>2013-AP02</v>
      </c>
      <c r="DE317" t="str">
        <v>2013-AP03</v>
      </c>
      <c r="DN317">
        <f t="shared" si="8"/>
        <v>0</v>
      </c>
      <c r="DO317">
        <f t="shared" si="9"/>
        <v>0</v>
      </c>
    </row>
    <row r="318" spans="1:119" x14ac:dyDescent="0.35">
      <c r="A318" t="s">
        <v>105</v>
      </c>
      <c r="B318">
        <v>499603</v>
      </c>
      <c r="C318">
        <v>6359</v>
      </c>
      <c r="D318">
        <v>124333</v>
      </c>
      <c r="E318">
        <v>13662</v>
      </c>
      <c r="F318">
        <v>0</v>
      </c>
      <c r="G318" t="s">
        <v>106</v>
      </c>
      <c r="H318" t="s">
        <v>106</v>
      </c>
      <c r="I318" t="s">
        <v>106</v>
      </c>
      <c r="J318" t="s">
        <v>107</v>
      </c>
      <c r="K318" t="s">
        <v>108</v>
      </c>
      <c r="L318" t="s">
        <v>109</v>
      </c>
      <c r="M318" t="s">
        <v>110</v>
      </c>
      <c r="N318" t="s">
        <v>864</v>
      </c>
      <c r="O318" t="s">
        <v>227</v>
      </c>
      <c r="Q318">
        <v>600</v>
      </c>
      <c r="R318">
        <v>264</v>
      </c>
      <c r="S318">
        <v>240</v>
      </c>
      <c r="T318">
        <v>0</v>
      </c>
      <c r="U318">
        <v>0</v>
      </c>
      <c r="V318">
        <v>0</v>
      </c>
      <c r="W318">
        <v>240</v>
      </c>
      <c r="X318">
        <v>0</v>
      </c>
      <c r="Y318">
        <v>0</v>
      </c>
      <c r="Z318">
        <v>0</v>
      </c>
      <c r="AD318" s="1">
        <v>41408.333333333336</v>
      </c>
      <c r="AE318" s="1">
        <v>41442.708333333336</v>
      </c>
      <c r="AG318" s="1">
        <v>41321.333333333336</v>
      </c>
      <c r="AH318" s="1">
        <v>41354.708333333336</v>
      </c>
      <c r="AI318" s="1">
        <v>41321.333333333336</v>
      </c>
      <c r="AJ318" s="1">
        <v>41354.708333333336</v>
      </c>
      <c r="AK318" s="1">
        <v>41321.333333333336</v>
      </c>
      <c r="AL318" s="1">
        <v>41354.708333333336</v>
      </c>
      <c r="AM318" s="1">
        <v>41408.333333333336</v>
      </c>
      <c r="AN318" s="1">
        <v>41442.708333333336</v>
      </c>
      <c r="AP318" t="s">
        <v>113</v>
      </c>
      <c r="AU318" t="s">
        <v>865</v>
      </c>
      <c r="AY318" t="s">
        <v>106</v>
      </c>
      <c r="AZ318">
        <v>0</v>
      </c>
      <c r="BA318">
        <v>0</v>
      </c>
      <c r="BD318" s="3">
        <v>41321.660416666666</v>
      </c>
      <c r="BE318" s="3">
        <v>41321.663888888892</v>
      </c>
      <c r="BF318" t="s">
        <v>115</v>
      </c>
      <c r="BG318" t="s">
        <v>115</v>
      </c>
      <c r="CH318">
        <v>540</v>
      </c>
      <c r="CI318">
        <v>29280</v>
      </c>
      <c r="CJ318" t="s">
        <v>106</v>
      </c>
      <c r="CK318" t="s">
        <v>106</v>
      </c>
      <c r="CL318" t="s">
        <v>215</v>
      </c>
      <c r="CM318" t="s">
        <v>216</v>
      </c>
      <c r="CO318">
        <v>124332</v>
      </c>
      <c r="CQ318">
        <v>0</v>
      </c>
      <c r="CR318">
        <v>0</v>
      </c>
      <c r="CS318">
        <v>0</v>
      </c>
      <c r="CY318" t="s">
        <v>123</v>
      </c>
      <c r="CZ318" t="s">
        <v>124</v>
      </c>
      <c r="DD318" t="str" cm="1">
        <f t="array" ref="DD318:DE318">TEXT(_xlfn.SEQUENCE(1, DATEDIF(AG318, AH318, "m") + 1, AG318, 30), "YYYY-APMM")</f>
        <v>2013-AP02</v>
      </c>
      <c r="DE318" t="str">
        <v>2013-AP03</v>
      </c>
      <c r="DN318">
        <f t="shared" si="8"/>
        <v>0</v>
      </c>
      <c r="DO318">
        <f t="shared" si="9"/>
        <v>0</v>
      </c>
    </row>
    <row r="319" spans="1:119" x14ac:dyDescent="0.35">
      <c r="A319" t="s">
        <v>105</v>
      </c>
      <c r="B319">
        <v>499604</v>
      </c>
      <c r="C319">
        <v>6359</v>
      </c>
      <c r="D319">
        <v>124333</v>
      </c>
      <c r="E319">
        <v>13662</v>
      </c>
      <c r="F319">
        <v>0</v>
      </c>
      <c r="G319" t="s">
        <v>106</v>
      </c>
      <c r="H319" t="s">
        <v>106</v>
      </c>
      <c r="I319" t="s">
        <v>106</v>
      </c>
      <c r="J319" t="s">
        <v>107</v>
      </c>
      <c r="K319" t="s">
        <v>108</v>
      </c>
      <c r="L319" t="s">
        <v>109</v>
      </c>
      <c r="M319" t="s">
        <v>110</v>
      </c>
      <c r="N319" t="s">
        <v>866</v>
      </c>
      <c r="O319" t="s">
        <v>230</v>
      </c>
      <c r="Q319">
        <v>672</v>
      </c>
      <c r="R319">
        <v>264</v>
      </c>
      <c r="S319">
        <v>240</v>
      </c>
      <c r="T319">
        <v>0</v>
      </c>
      <c r="U319">
        <v>0</v>
      </c>
      <c r="V319">
        <v>0</v>
      </c>
      <c r="W319">
        <v>240</v>
      </c>
      <c r="X319">
        <v>0</v>
      </c>
      <c r="Y319">
        <v>0</v>
      </c>
      <c r="Z319">
        <v>0</v>
      </c>
      <c r="AD319" s="1">
        <v>41419.333333333336</v>
      </c>
      <c r="AE319" s="1">
        <v>41452.708333333336</v>
      </c>
      <c r="AG319" s="1">
        <v>41321.333333333336</v>
      </c>
      <c r="AH319" s="1">
        <v>41354.708333333336</v>
      </c>
      <c r="AI319" s="1">
        <v>41321.333333333336</v>
      </c>
      <c r="AJ319" s="1">
        <v>41354.708333333336</v>
      </c>
      <c r="AK319" s="1">
        <v>41321.333333333336</v>
      </c>
      <c r="AL319" s="1">
        <v>41354.708333333336</v>
      </c>
      <c r="AM319" s="1">
        <v>41419.333333333336</v>
      </c>
      <c r="AN319" s="1">
        <v>41452.708333333336</v>
      </c>
      <c r="AP319" t="s">
        <v>113</v>
      </c>
      <c r="AU319" t="s">
        <v>867</v>
      </c>
      <c r="AY319" t="s">
        <v>106</v>
      </c>
      <c r="AZ319">
        <v>0</v>
      </c>
      <c r="BA319">
        <v>0</v>
      </c>
      <c r="BD319" s="3">
        <v>41321.660416666666</v>
      </c>
      <c r="BE319" s="3">
        <v>41321.663888888892</v>
      </c>
      <c r="BF319" t="s">
        <v>115</v>
      </c>
      <c r="BG319" t="s">
        <v>115</v>
      </c>
      <c r="CH319">
        <v>540</v>
      </c>
      <c r="CI319">
        <v>29280</v>
      </c>
      <c r="CJ319" t="s">
        <v>106</v>
      </c>
      <c r="CK319" t="s">
        <v>106</v>
      </c>
      <c r="CL319" t="s">
        <v>215</v>
      </c>
      <c r="CM319" t="s">
        <v>216</v>
      </c>
      <c r="CO319">
        <v>124332</v>
      </c>
      <c r="CQ319">
        <v>0</v>
      </c>
      <c r="CR319">
        <v>0</v>
      </c>
      <c r="CS319">
        <v>0</v>
      </c>
      <c r="CY319" t="s">
        <v>123</v>
      </c>
      <c r="CZ319" t="s">
        <v>124</v>
      </c>
      <c r="DD319" t="str" cm="1">
        <f t="array" ref="DD319:DE319">TEXT(_xlfn.SEQUENCE(1, DATEDIF(AG319, AH319, "m") + 1, AG319, 30), "YYYY-APMM")</f>
        <v>2013-AP02</v>
      </c>
      <c r="DE319" t="str">
        <v>2013-AP03</v>
      </c>
      <c r="DN319">
        <f t="shared" si="8"/>
        <v>0</v>
      </c>
      <c r="DO319">
        <f t="shared" si="9"/>
        <v>0</v>
      </c>
    </row>
    <row r="320" spans="1:119" x14ac:dyDescent="0.35">
      <c r="A320" t="s">
        <v>105</v>
      </c>
      <c r="B320">
        <v>499605</v>
      </c>
      <c r="C320">
        <v>6359</v>
      </c>
      <c r="D320">
        <v>124333</v>
      </c>
      <c r="E320">
        <v>13662</v>
      </c>
      <c r="F320">
        <v>0</v>
      </c>
      <c r="G320" t="s">
        <v>106</v>
      </c>
      <c r="H320" t="s">
        <v>106</v>
      </c>
      <c r="I320" t="s">
        <v>106</v>
      </c>
      <c r="J320" t="s">
        <v>107</v>
      </c>
      <c r="K320" t="s">
        <v>108</v>
      </c>
      <c r="L320" t="s">
        <v>109</v>
      </c>
      <c r="M320" t="s">
        <v>110</v>
      </c>
      <c r="N320" t="s">
        <v>868</v>
      </c>
      <c r="O320" t="s">
        <v>233</v>
      </c>
      <c r="Q320">
        <v>920</v>
      </c>
      <c r="R320">
        <v>264</v>
      </c>
      <c r="S320">
        <v>240</v>
      </c>
      <c r="T320">
        <v>0</v>
      </c>
      <c r="U320">
        <v>0</v>
      </c>
      <c r="V320">
        <v>0</v>
      </c>
      <c r="W320">
        <v>240</v>
      </c>
      <c r="X320">
        <v>0</v>
      </c>
      <c r="Y320">
        <v>0</v>
      </c>
      <c r="Z320">
        <v>0</v>
      </c>
      <c r="AD320" s="1">
        <v>41455.333333333336</v>
      </c>
      <c r="AE320" s="1">
        <v>41489.708333333336</v>
      </c>
      <c r="AG320" s="1">
        <v>41321.333333333336</v>
      </c>
      <c r="AH320" s="1">
        <v>41354.708333333336</v>
      </c>
      <c r="AI320" s="1">
        <v>41321.333333333336</v>
      </c>
      <c r="AJ320" s="1">
        <v>41354.708333333336</v>
      </c>
      <c r="AK320" s="1">
        <v>41321.333333333336</v>
      </c>
      <c r="AL320" s="1">
        <v>41354.708333333336</v>
      </c>
      <c r="AM320" s="1">
        <v>41455.333333333336</v>
      </c>
      <c r="AN320" s="1">
        <v>41489.708333333336</v>
      </c>
      <c r="AP320" t="s">
        <v>113</v>
      </c>
      <c r="AU320" t="s">
        <v>869</v>
      </c>
      <c r="AY320" t="s">
        <v>106</v>
      </c>
      <c r="AZ320">
        <v>0</v>
      </c>
      <c r="BA320">
        <v>0</v>
      </c>
      <c r="BD320" s="3">
        <v>41321.660416666666</v>
      </c>
      <c r="BE320" s="3">
        <v>41321.663888888892</v>
      </c>
      <c r="BF320" t="s">
        <v>115</v>
      </c>
      <c r="BG320" t="s">
        <v>115</v>
      </c>
      <c r="CH320">
        <v>540</v>
      </c>
      <c r="CI320">
        <v>29280</v>
      </c>
      <c r="CJ320" t="s">
        <v>106</v>
      </c>
      <c r="CK320" t="s">
        <v>106</v>
      </c>
      <c r="CL320" t="s">
        <v>215</v>
      </c>
      <c r="CM320" t="s">
        <v>216</v>
      </c>
      <c r="CO320">
        <v>124332</v>
      </c>
      <c r="CQ320">
        <v>0</v>
      </c>
      <c r="CR320">
        <v>0</v>
      </c>
      <c r="CS320">
        <v>0</v>
      </c>
      <c r="CY320" t="s">
        <v>123</v>
      </c>
      <c r="CZ320" t="s">
        <v>124</v>
      </c>
      <c r="DD320" t="str" cm="1">
        <f t="array" ref="DD320:DE320">TEXT(_xlfn.SEQUENCE(1, DATEDIF(AG320, AH320, "m") + 1, AG320, 30), "YYYY-APMM")</f>
        <v>2013-AP02</v>
      </c>
      <c r="DE320" t="str">
        <v>2013-AP03</v>
      </c>
      <c r="DN320">
        <f t="shared" si="8"/>
        <v>0</v>
      </c>
      <c r="DO320">
        <f t="shared" si="9"/>
        <v>0</v>
      </c>
    </row>
    <row r="321" spans="1:119" x14ac:dyDescent="0.35">
      <c r="A321" t="s">
        <v>105</v>
      </c>
      <c r="B321">
        <v>499606</v>
      </c>
      <c r="C321">
        <v>6359</v>
      </c>
      <c r="D321">
        <v>124333</v>
      </c>
      <c r="E321">
        <v>13662</v>
      </c>
      <c r="F321">
        <v>0</v>
      </c>
      <c r="G321" t="s">
        <v>106</v>
      </c>
      <c r="H321" t="s">
        <v>106</v>
      </c>
      <c r="I321" t="s">
        <v>106</v>
      </c>
      <c r="J321" t="s">
        <v>107</v>
      </c>
      <c r="K321" t="s">
        <v>108</v>
      </c>
      <c r="L321" t="s">
        <v>109</v>
      </c>
      <c r="M321" t="s">
        <v>110</v>
      </c>
      <c r="N321" t="s">
        <v>870</v>
      </c>
      <c r="O321" t="s">
        <v>236</v>
      </c>
      <c r="Q321">
        <v>536</v>
      </c>
      <c r="R321">
        <v>280</v>
      </c>
      <c r="S321">
        <v>240</v>
      </c>
      <c r="T321">
        <v>0</v>
      </c>
      <c r="U321">
        <v>0</v>
      </c>
      <c r="V321">
        <v>0</v>
      </c>
      <c r="W321">
        <v>240</v>
      </c>
      <c r="X321">
        <v>0</v>
      </c>
      <c r="Y321">
        <v>0</v>
      </c>
      <c r="Z321">
        <v>0</v>
      </c>
      <c r="AD321" s="1">
        <v>41443.333333333336</v>
      </c>
      <c r="AE321" s="1">
        <v>41477.708333333336</v>
      </c>
      <c r="AG321" s="1">
        <v>41365.333333333336</v>
      </c>
      <c r="AH321" s="1">
        <v>41399.708333333336</v>
      </c>
      <c r="AI321" s="1">
        <v>41365.333333333336</v>
      </c>
      <c r="AJ321" s="1">
        <v>41399.708333333336</v>
      </c>
      <c r="AK321" s="1">
        <v>41365.333333333336</v>
      </c>
      <c r="AL321" s="1">
        <v>41399.708333333336</v>
      </c>
      <c r="AM321" s="1">
        <v>41443.333333333336</v>
      </c>
      <c r="AN321" s="1">
        <v>41477.708333333336</v>
      </c>
      <c r="AP321" t="s">
        <v>113</v>
      </c>
      <c r="AU321" t="s">
        <v>871</v>
      </c>
      <c r="AY321" t="s">
        <v>106</v>
      </c>
      <c r="AZ321">
        <v>0</v>
      </c>
      <c r="BA321">
        <v>0</v>
      </c>
      <c r="BD321" s="3">
        <v>41321.660416666666</v>
      </c>
      <c r="BE321" s="3">
        <v>41321.663888888892</v>
      </c>
      <c r="BF321" t="s">
        <v>115</v>
      </c>
      <c r="BG321" t="s">
        <v>115</v>
      </c>
      <c r="CH321">
        <v>540</v>
      </c>
      <c r="CI321">
        <v>29280</v>
      </c>
      <c r="CJ321" t="s">
        <v>106</v>
      </c>
      <c r="CK321" t="s">
        <v>106</v>
      </c>
      <c r="CL321" t="s">
        <v>215</v>
      </c>
      <c r="CM321" t="s">
        <v>216</v>
      </c>
      <c r="CO321">
        <v>124332</v>
      </c>
      <c r="CQ321">
        <v>0</v>
      </c>
      <c r="CR321">
        <v>0</v>
      </c>
      <c r="CS321">
        <v>0</v>
      </c>
      <c r="CY321" t="s">
        <v>123</v>
      </c>
      <c r="CZ321" t="s">
        <v>124</v>
      </c>
      <c r="DD321" t="str" cm="1">
        <f t="array" ref="DD321:DE321">TEXT(_xlfn.SEQUENCE(1, DATEDIF(AG321, AH321, "m") + 1, AG321, 30), "YYYY-APMM")</f>
        <v>2013-AP04</v>
      </c>
      <c r="DE321" t="str">
        <v>2013-AP05</v>
      </c>
      <c r="DN321">
        <f t="shared" si="8"/>
        <v>0</v>
      </c>
      <c r="DO321">
        <f t="shared" si="9"/>
        <v>0</v>
      </c>
    </row>
    <row r="322" spans="1:119" x14ac:dyDescent="0.35">
      <c r="A322" t="s">
        <v>105</v>
      </c>
      <c r="B322">
        <v>499607</v>
      </c>
      <c r="C322">
        <v>6359</v>
      </c>
      <c r="D322">
        <v>124333</v>
      </c>
      <c r="E322">
        <v>13662</v>
      </c>
      <c r="F322">
        <v>0</v>
      </c>
      <c r="G322" t="s">
        <v>106</v>
      </c>
      <c r="H322" t="s">
        <v>106</v>
      </c>
      <c r="I322" t="s">
        <v>106</v>
      </c>
      <c r="J322" t="s">
        <v>107</v>
      </c>
      <c r="K322" t="s">
        <v>108</v>
      </c>
      <c r="L322" t="s">
        <v>109</v>
      </c>
      <c r="M322" t="s">
        <v>110</v>
      </c>
      <c r="N322" t="s">
        <v>872</v>
      </c>
      <c r="O322" t="s">
        <v>213</v>
      </c>
      <c r="Q322">
        <v>488</v>
      </c>
      <c r="R322">
        <v>280</v>
      </c>
      <c r="S322">
        <v>240</v>
      </c>
      <c r="T322">
        <v>0</v>
      </c>
      <c r="U322">
        <v>0</v>
      </c>
      <c r="V322">
        <v>0</v>
      </c>
      <c r="W322">
        <v>240</v>
      </c>
      <c r="X322">
        <v>0</v>
      </c>
      <c r="Y322">
        <v>0</v>
      </c>
      <c r="Z322">
        <v>0</v>
      </c>
      <c r="AD322" s="1">
        <v>41442.333333333336</v>
      </c>
      <c r="AE322" s="1">
        <v>41476.708333333336</v>
      </c>
      <c r="AG322" s="1">
        <v>41371.333333333336</v>
      </c>
      <c r="AH322" s="1">
        <v>41405.708333333336</v>
      </c>
      <c r="AI322" s="1">
        <v>41371.333333333336</v>
      </c>
      <c r="AJ322" s="1">
        <v>41405.708333333336</v>
      </c>
      <c r="AK322" s="1">
        <v>41371.333333333336</v>
      </c>
      <c r="AL322" s="1">
        <v>41405.708333333336</v>
      </c>
      <c r="AM322" s="1">
        <v>41442.333333333336</v>
      </c>
      <c r="AN322" s="1">
        <v>41476.708333333336</v>
      </c>
      <c r="AP322" t="s">
        <v>113</v>
      </c>
      <c r="AU322" t="s">
        <v>873</v>
      </c>
      <c r="AY322" t="s">
        <v>106</v>
      </c>
      <c r="AZ322">
        <v>0</v>
      </c>
      <c r="BA322">
        <v>0</v>
      </c>
      <c r="BD322" s="3">
        <v>41321.660416666666</v>
      </c>
      <c r="BE322" s="3">
        <v>41321.663888888892</v>
      </c>
      <c r="BF322" t="s">
        <v>115</v>
      </c>
      <c r="BG322" t="s">
        <v>115</v>
      </c>
      <c r="CH322">
        <v>540</v>
      </c>
      <c r="CI322">
        <v>29280</v>
      </c>
      <c r="CJ322" t="s">
        <v>106</v>
      </c>
      <c r="CK322" t="s">
        <v>106</v>
      </c>
      <c r="CL322" t="s">
        <v>215</v>
      </c>
      <c r="CM322" t="s">
        <v>216</v>
      </c>
      <c r="CO322">
        <v>124332</v>
      </c>
      <c r="CQ322">
        <v>0</v>
      </c>
      <c r="CR322">
        <v>0</v>
      </c>
      <c r="CS322">
        <v>0</v>
      </c>
      <c r="CY322" t="s">
        <v>123</v>
      </c>
      <c r="CZ322" t="s">
        <v>124</v>
      </c>
      <c r="DD322" t="str" cm="1">
        <f t="array" ref="DD322:DE322">TEXT(_xlfn.SEQUENCE(1, DATEDIF(AG322, AH322, "m") + 1, AG322, 30), "YYYY-APMM")</f>
        <v>2013-AP04</v>
      </c>
      <c r="DE322" t="str">
        <v>2013-AP05</v>
      </c>
      <c r="DN322">
        <f t="shared" si="8"/>
        <v>0</v>
      </c>
      <c r="DO322">
        <f t="shared" si="9"/>
        <v>0</v>
      </c>
    </row>
    <row r="323" spans="1:119" x14ac:dyDescent="0.35">
      <c r="A323" t="s">
        <v>105</v>
      </c>
      <c r="B323">
        <v>499608</v>
      </c>
      <c r="C323">
        <v>6359</v>
      </c>
      <c r="D323">
        <v>124333</v>
      </c>
      <c r="E323">
        <v>13662</v>
      </c>
      <c r="F323">
        <v>0</v>
      </c>
      <c r="G323" t="s">
        <v>106</v>
      </c>
      <c r="H323" t="s">
        <v>106</v>
      </c>
      <c r="I323" t="s">
        <v>106</v>
      </c>
      <c r="J323" t="s">
        <v>107</v>
      </c>
      <c r="K323" t="s">
        <v>108</v>
      </c>
      <c r="L323" t="s">
        <v>109</v>
      </c>
      <c r="M323" t="s">
        <v>110</v>
      </c>
      <c r="N323" t="s">
        <v>874</v>
      </c>
      <c r="O323" t="s">
        <v>218</v>
      </c>
      <c r="Q323">
        <v>664</v>
      </c>
      <c r="R323">
        <v>320</v>
      </c>
      <c r="S323">
        <v>240</v>
      </c>
      <c r="T323">
        <v>0</v>
      </c>
      <c r="U323">
        <v>0</v>
      </c>
      <c r="V323">
        <v>0</v>
      </c>
      <c r="W323">
        <v>240</v>
      </c>
      <c r="X323">
        <v>0</v>
      </c>
      <c r="Y323">
        <v>0</v>
      </c>
      <c r="Z323">
        <v>0</v>
      </c>
      <c r="AD323" s="1">
        <v>41485.333333333336</v>
      </c>
      <c r="AE323" s="1">
        <v>41522.708333333336</v>
      </c>
      <c r="AG323" s="1">
        <v>41388.333333333336</v>
      </c>
      <c r="AH323" s="1">
        <v>41422.708333333336</v>
      </c>
      <c r="AI323" s="1">
        <v>41388.333333333336</v>
      </c>
      <c r="AJ323" s="1">
        <v>41422.708333333336</v>
      </c>
      <c r="AK323" s="1">
        <v>41388.333333333336</v>
      </c>
      <c r="AL323" s="1">
        <v>41422.708333333336</v>
      </c>
      <c r="AM323" s="1">
        <v>41485.333333333336</v>
      </c>
      <c r="AN323" s="1">
        <v>41522.708333333336</v>
      </c>
      <c r="AP323" t="s">
        <v>113</v>
      </c>
      <c r="AU323" t="s">
        <v>875</v>
      </c>
      <c r="AY323" t="s">
        <v>106</v>
      </c>
      <c r="AZ323">
        <v>0</v>
      </c>
      <c r="BA323">
        <v>0</v>
      </c>
      <c r="BD323" s="3">
        <v>41321.660416666666</v>
      </c>
      <c r="BE323" s="3">
        <v>41321.663888888892</v>
      </c>
      <c r="BF323" t="s">
        <v>115</v>
      </c>
      <c r="BG323" t="s">
        <v>115</v>
      </c>
      <c r="CH323">
        <v>540</v>
      </c>
      <c r="CI323">
        <v>29280</v>
      </c>
      <c r="CJ323" t="s">
        <v>106</v>
      </c>
      <c r="CK323" t="s">
        <v>106</v>
      </c>
      <c r="CL323" t="s">
        <v>215</v>
      </c>
      <c r="CM323" t="s">
        <v>216</v>
      </c>
      <c r="CO323">
        <v>124332</v>
      </c>
      <c r="CQ323">
        <v>0</v>
      </c>
      <c r="CR323">
        <v>0</v>
      </c>
      <c r="CS323">
        <v>0</v>
      </c>
      <c r="CY323" t="s">
        <v>123</v>
      </c>
      <c r="CZ323" t="s">
        <v>124</v>
      </c>
      <c r="DD323" t="str" cm="1">
        <f t="array" ref="DD323:DE323">TEXT(_xlfn.SEQUENCE(1, DATEDIF(AG323, AH323, "m") + 1, AG323, 30), "YYYY-APMM")</f>
        <v>2013-AP04</v>
      </c>
      <c r="DE323" t="str">
        <v>2013-AP05</v>
      </c>
      <c r="DN323">
        <f t="shared" ref="DN323:DN386" si="10">V323/COUNTIF(DD323:DF323, "&lt;&gt;")</f>
        <v>0</v>
      </c>
      <c r="DO323">
        <f t="shared" ref="DO323:DO386" si="11">BR323</f>
        <v>0</v>
      </c>
    </row>
    <row r="324" spans="1:119" x14ac:dyDescent="0.35">
      <c r="A324" t="s">
        <v>105</v>
      </c>
      <c r="B324">
        <v>499609</v>
      </c>
      <c r="C324">
        <v>6359</v>
      </c>
      <c r="D324">
        <v>124334</v>
      </c>
      <c r="E324">
        <v>13662</v>
      </c>
      <c r="F324">
        <v>0</v>
      </c>
      <c r="G324" t="s">
        <v>106</v>
      </c>
      <c r="H324" t="s">
        <v>106</v>
      </c>
      <c r="I324" t="s">
        <v>106</v>
      </c>
      <c r="J324" t="s">
        <v>107</v>
      </c>
      <c r="K324" t="s">
        <v>108</v>
      </c>
      <c r="L324" t="s">
        <v>109</v>
      </c>
      <c r="M324" t="s">
        <v>110</v>
      </c>
      <c r="N324" t="s">
        <v>876</v>
      </c>
      <c r="O324" t="s">
        <v>239</v>
      </c>
      <c r="Q324">
        <v>600</v>
      </c>
      <c r="R324">
        <v>0</v>
      </c>
      <c r="S324">
        <v>120</v>
      </c>
      <c r="T324">
        <v>0</v>
      </c>
      <c r="U324">
        <v>30</v>
      </c>
      <c r="V324">
        <v>30</v>
      </c>
      <c r="W324">
        <v>120</v>
      </c>
      <c r="X324">
        <v>0</v>
      </c>
      <c r="Y324">
        <v>0</v>
      </c>
      <c r="Z324">
        <v>0</v>
      </c>
      <c r="AD324" s="1">
        <v>41370.333333333336</v>
      </c>
      <c r="AE324" s="1">
        <v>41386.708333333336</v>
      </c>
      <c r="AG324" s="1">
        <v>41281.333333333336</v>
      </c>
      <c r="AH324" s="1">
        <v>41297.708333333336</v>
      </c>
      <c r="AI324" s="1">
        <v>41281.333333333336</v>
      </c>
      <c r="AJ324" s="1">
        <v>41297.708333333336</v>
      </c>
      <c r="AK324" s="1">
        <v>41281.333333333336</v>
      </c>
      <c r="AL324" s="1">
        <v>41297.708333333336</v>
      </c>
      <c r="AM324" s="1">
        <v>41370.333333333336</v>
      </c>
      <c r="AN324" s="1">
        <v>41386.708333333336</v>
      </c>
      <c r="AP324" t="s">
        <v>113</v>
      </c>
      <c r="AU324" t="s">
        <v>877</v>
      </c>
      <c r="AY324" t="s">
        <v>106</v>
      </c>
      <c r="AZ324">
        <v>0</v>
      </c>
      <c r="BA324">
        <v>0</v>
      </c>
      <c r="BD324" s="3">
        <v>41321.660416666666</v>
      </c>
      <c r="BE324" s="3">
        <v>41321.663888888892</v>
      </c>
      <c r="BF324" t="s">
        <v>115</v>
      </c>
      <c r="BG324" t="s">
        <v>115</v>
      </c>
      <c r="CH324">
        <v>540</v>
      </c>
      <c r="CI324">
        <v>29270</v>
      </c>
      <c r="CJ324" t="s">
        <v>106</v>
      </c>
      <c r="CK324" t="s">
        <v>106</v>
      </c>
      <c r="CL324" t="s">
        <v>241</v>
      </c>
      <c r="CM324" t="s">
        <v>242</v>
      </c>
      <c r="CO324">
        <v>124332</v>
      </c>
      <c r="CQ324">
        <v>0</v>
      </c>
      <c r="CR324">
        <v>0</v>
      </c>
      <c r="CS324">
        <v>0</v>
      </c>
      <c r="CY324" t="s">
        <v>123</v>
      </c>
      <c r="CZ324" t="s">
        <v>124</v>
      </c>
      <c r="DD324" t="str" cm="1">
        <f t="array" ref="DD324">TEXT(_xlfn.SEQUENCE(1, DATEDIF(AG324, AH324, "m") + 1, AG324, 30), "YYYY-APMM")</f>
        <v>2013-AP01</v>
      </c>
      <c r="DN324">
        <f t="shared" si="10"/>
        <v>30</v>
      </c>
      <c r="DO324">
        <f t="shared" si="11"/>
        <v>0</v>
      </c>
    </row>
    <row r="325" spans="1:119" x14ac:dyDescent="0.35">
      <c r="A325" t="s">
        <v>105</v>
      </c>
      <c r="B325">
        <v>499610</v>
      </c>
      <c r="C325">
        <v>6359</v>
      </c>
      <c r="D325">
        <v>124334</v>
      </c>
      <c r="E325">
        <v>13662</v>
      </c>
      <c r="F325">
        <v>0</v>
      </c>
      <c r="G325" t="s">
        <v>106</v>
      </c>
      <c r="H325" t="s">
        <v>106</v>
      </c>
      <c r="I325" t="s">
        <v>106</v>
      </c>
      <c r="J325" t="s">
        <v>107</v>
      </c>
      <c r="K325" t="s">
        <v>108</v>
      </c>
      <c r="L325" t="s">
        <v>109</v>
      </c>
      <c r="M325" t="s">
        <v>110</v>
      </c>
      <c r="N325" t="s">
        <v>878</v>
      </c>
      <c r="O325" t="s">
        <v>244</v>
      </c>
      <c r="Q325">
        <v>600</v>
      </c>
      <c r="R325">
        <v>0</v>
      </c>
      <c r="S325">
        <v>120</v>
      </c>
      <c r="T325">
        <v>0</v>
      </c>
      <c r="U325">
        <v>30</v>
      </c>
      <c r="V325">
        <v>30</v>
      </c>
      <c r="W325">
        <v>120</v>
      </c>
      <c r="X325">
        <v>0</v>
      </c>
      <c r="Y325">
        <v>0</v>
      </c>
      <c r="Z325">
        <v>0</v>
      </c>
      <c r="AD325" s="1">
        <v>41387.333333333336</v>
      </c>
      <c r="AE325" s="1">
        <v>41403.708333333336</v>
      </c>
      <c r="AG325" s="1">
        <v>41298.333333333336</v>
      </c>
      <c r="AH325" s="1">
        <v>41315.708333333336</v>
      </c>
      <c r="AI325" s="1">
        <v>41298.333333333336</v>
      </c>
      <c r="AJ325" s="1">
        <v>41315.708333333336</v>
      </c>
      <c r="AK325" s="1">
        <v>41298.333333333336</v>
      </c>
      <c r="AL325" s="1">
        <v>41315.708333333336</v>
      </c>
      <c r="AM325" s="1">
        <v>41387.333333333336</v>
      </c>
      <c r="AN325" s="1">
        <v>41403.708333333336</v>
      </c>
      <c r="AP325" t="s">
        <v>113</v>
      </c>
      <c r="AU325" t="s">
        <v>879</v>
      </c>
      <c r="AY325" t="s">
        <v>106</v>
      </c>
      <c r="AZ325">
        <v>0</v>
      </c>
      <c r="BA325">
        <v>0</v>
      </c>
      <c r="BD325" s="3">
        <v>41321.660416666666</v>
      </c>
      <c r="BE325" s="3">
        <v>41321.663888888892</v>
      </c>
      <c r="BF325" t="s">
        <v>115</v>
      </c>
      <c r="BG325" t="s">
        <v>115</v>
      </c>
      <c r="CH325">
        <v>540</v>
      </c>
      <c r="CI325">
        <v>29270</v>
      </c>
      <c r="CJ325" t="s">
        <v>106</v>
      </c>
      <c r="CK325" t="s">
        <v>106</v>
      </c>
      <c r="CL325" t="s">
        <v>241</v>
      </c>
      <c r="CM325" t="s">
        <v>242</v>
      </c>
      <c r="CO325">
        <v>124332</v>
      </c>
      <c r="CQ325">
        <v>0</v>
      </c>
      <c r="CR325">
        <v>0</v>
      </c>
      <c r="CS325">
        <v>0</v>
      </c>
      <c r="CY325" t="s">
        <v>123</v>
      </c>
      <c r="CZ325" t="s">
        <v>124</v>
      </c>
      <c r="DD325" t="str" cm="1">
        <f t="array" ref="DD325">TEXT(_xlfn.SEQUENCE(1, DATEDIF(AG325, AH325, "m") + 1, AG325, 30), "YYYY-APMM")</f>
        <v>2013-AP01</v>
      </c>
      <c r="DN325">
        <f t="shared" si="10"/>
        <v>30</v>
      </c>
      <c r="DO325">
        <f t="shared" si="11"/>
        <v>0</v>
      </c>
    </row>
    <row r="326" spans="1:119" x14ac:dyDescent="0.35">
      <c r="A326" t="s">
        <v>105</v>
      </c>
      <c r="B326">
        <v>499611</v>
      </c>
      <c r="C326">
        <v>6359</v>
      </c>
      <c r="D326">
        <v>124334</v>
      </c>
      <c r="E326">
        <v>13662</v>
      </c>
      <c r="F326">
        <v>0</v>
      </c>
      <c r="G326" t="s">
        <v>106</v>
      </c>
      <c r="H326" t="s">
        <v>106</v>
      </c>
      <c r="I326" t="s">
        <v>106</v>
      </c>
      <c r="J326" t="s">
        <v>107</v>
      </c>
      <c r="K326" t="s">
        <v>108</v>
      </c>
      <c r="L326" t="s">
        <v>109</v>
      </c>
      <c r="M326" t="s">
        <v>110</v>
      </c>
      <c r="N326" t="s">
        <v>880</v>
      </c>
      <c r="O326" t="s">
        <v>247</v>
      </c>
      <c r="Q326">
        <v>600</v>
      </c>
      <c r="R326">
        <v>0</v>
      </c>
      <c r="S326">
        <v>120</v>
      </c>
      <c r="T326">
        <v>0</v>
      </c>
      <c r="U326">
        <v>30</v>
      </c>
      <c r="V326">
        <v>30</v>
      </c>
      <c r="W326">
        <v>120</v>
      </c>
      <c r="X326">
        <v>0</v>
      </c>
      <c r="Y326">
        <v>0</v>
      </c>
      <c r="Z326">
        <v>0</v>
      </c>
      <c r="AD326" s="1">
        <v>41391.333333333336</v>
      </c>
      <c r="AE326" s="1">
        <v>41407.708333333336</v>
      </c>
      <c r="AG326" s="1">
        <v>41302.333333333336</v>
      </c>
      <c r="AH326" s="1">
        <v>41319.708333333336</v>
      </c>
      <c r="AI326" s="1">
        <v>41302.333333333336</v>
      </c>
      <c r="AJ326" s="1">
        <v>41319.708333333336</v>
      </c>
      <c r="AK326" s="1">
        <v>41302.333333333336</v>
      </c>
      <c r="AL326" s="1">
        <v>41319.708333333336</v>
      </c>
      <c r="AM326" s="1">
        <v>41391.333333333336</v>
      </c>
      <c r="AN326" s="1">
        <v>41407.708333333336</v>
      </c>
      <c r="AP326" t="s">
        <v>113</v>
      </c>
      <c r="AU326" t="s">
        <v>881</v>
      </c>
      <c r="AY326" t="s">
        <v>106</v>
      </c>
      <c r="AZ326">
        <v>0</v>
      </c>
      <c r="BA326">
        <v>0</v>
      </c>
      <c r="BD326" s="3">
        <v>41321.660416666666</v>
      </c>
      <c r="BE326" s="3">
        <v>41321.663888888892</v>
      </c>
      <c r="BF326" t="s">
        <v>115</v>
      </c>
      <c r="BG326" t="s">
        <v>115</v>
      </c>
      <c r="CH326">
        <v>540</v>
      </c>
      <c r="CI326">
        <v>29270</v>
      </c>
      <c r="CJ326" t="s">
        <v>106</v>
      </c>
      <c r="CK326" t="s">
        <v>106</v>
      </c>
      <c r="CL326" t="s">
        <v>241</v>
      </c>
      <c r="CM326" t="s">
        <v>242</v>
      </c>
      <c r="CO326">
        <v>124332</v>
      </c>
      <c r="CQ326">
        <v>0</v>
      </c>
      <c r="CR326">
        <v>0</v>
      </c>
      <c r="CS326">
        <v>0</v>
      </c>
      <c r="CY326" t="s">
        <v>123</v>
      </c>
      <c r="CZ326" t="s">
        <v>124</v>
      </c>
      <c r="DD326" t="str" cm="1">
        <f t="array" ref="DD326">TEXT(_xlfn.SEQUENCE(1, DATEDIF(AG326, AH326, "m") + 1, AG326, 30), "YYYY-APMM")</f>
        <v>2013-AP01</v>
      </c>
      <c r="DN326">
        <f t="shared" si="10"/>
        <v>30</v>
      </c>
      <c r="DO326">
        <f t="shared" si="11"/>
        <v>0</v>
      </c>
    </row>
    <row r="327" spans="1:119" x14ac:dyDescent="0.35">
      <c r="A327" t="s">
        <v>105</v>
      </c>
      <c r="B327">
        <v>499612</v>
      </c>
      <c r="C327">
        <v>6359</v>
      </c>
      <c r="D327">
        <v>124334</v>
      </c>
      <c r="E327">
        <v>13662</v>
      </c>
      <c r="F327">
        <v>0</v>
      </c>
      <c r="G327" t="s">
        <v>106</v>
      </c>
      <c r="H327" t="s">
        <v>106</v>
      </c>
      <c r="I327" t="s">
        <v>106</v>
      </c>
      <c r="J327" t="s">
        <v>107</v>
      </c>
      <c r="K327" t="s">
        <v>108</v>
      </c>
      <c r="L327" t="s">
        <v>109</v>
      </c>
      <c r="M327" t="s">
        <v>110</v>
      </c>
      <c r="N327" t="s">
        <v>882</v>
      </c>
      <c r="O327" t="s">
        <v>250</v>
      </c>
      <c r="Q327">
        <v>672</v>
      </c>
      <c r="R327">
        <v>0</v>
      </c>
      <c r="S327">
        <v>120</v>
      </c>
      <c r="T327">
        <v>0</v>
      </c>
      <c r="U327">
        <v>30</v>
      </c>
      <c r="V327">
        <v>30</v>
      </c>
      <c r="W327">
        <v>120</v>
      </c>
      <c r="X327">
        <v>0</v>
      </c>
      <c r="Y327">
        <v>0</v>
      </c>
      <c r="Z327">
        <v>0</v>
      </c>
      <c r="AD327" s="1">
        <v>41401.333333333336</v>
      </c>
      <c r="AE327" s="1">
        <v>41417.708333333336</v>
      </c>
      <c r="AG327" s="1">
        <v>41302.333333333336</v>
      </c>
      <c r="AH327" s="1">
        <v>41319.708333333336</v>
      </c>
      <c r="AI327" s="1">
        <v>41302.333333333336</v>
      </c>
      <c r="AJ327" s="1">
        <v>41319.708333333336</v>
      </c>
      <c r="AK327" s="1">
        <v>41302.333333333336</v>
      </c>
      <c r="AL327" s="1">
        <v>41319.708333333336</v>
      </c>
      <c r="AM327" s="1">
        <v>41401.333333333336</v>
      </c>
      <c r="AN327" s="1">
        <v>41417.708333333336</v>
      </c>
      <c r="AP327" t="s">
        <v>113</v>
      </c>
      <c r="AU327" t="s">
        <v>883</v>
      </c>
      <c r="AY327" t="s">
        <v>106</v>
      </c>
      <c r="AZ327">
        <v>0</v>
      </c>
      <c r="BA327">
        <v>0</v>
      </c>
      <c r="BD327" s="3">
        <v>41321.660416666666</v>
      </c>
      <c r="BE327" s="3">
        <v>41321.663888888892</v>
      </c>
      <c r="BF327" t="s">
        <v>115</v>
      </c>
      <c r="BG327" t="s">
        <v>115</v>
      </c>
      <c r="CH327">
        <v>540</v>
      </c>
      <c r="CI327">
        <v>29270</v>
      </c>
      <c r="CJ327" t="s">
        <v>106</v>
      </c>
      <c r="CK327" t="s">
        <v>106</v>
      </c>
      <c r="CL327" t="s">
        <v>241</v>
      </c>
      <c r="CM327" t="s">
        <v>242</v>
      </c>
      <c r="CO327">
        <v>124332</v>
      </c>
      <c r="CQ327">
        <v>0</v>
      </c>
      <c r="CR327">
        <v>0</v>
      </c>
      <c r="CS327">
        <v>0</v>
      </c>
      <c r="CY327" t="s">
        <v>123</v>
      </c>
      <c r="CZ327" t="s">
        <v>124</v>
      </c>
      <c r="DD327" t="str" cm="1">
        <f t="array" ref="DD327">TEXT(_xlfn.SEQUENCE(1, DATEDIF(AG327, AH327, "m") + 1, AG327, 30), "YYYY-APMM")</f>
        <v>2013-AP01</v>
      </c>
      <c r="DN327">
        <f t="shared" si="10"/>
        <v>30</v>
      </c>
      <c r="DO327">
        <f t="shared" si="11"/>
        <v>0</v>
      </c>
    </row>
    <row r="328" spans="1:119" x14ac:dyDescent="0.35">
      <c r="A328" t="s">
        <v>105</v>
      </c>
      <c r="B328">
        <v>499613</v>
      </c>
      <c r="C328">
        <v>6359</v>
      </c>
      <c r="D328">
        <v>124334</v>
      </c>
      <c r="E328">
        <v>13662</v>
      </c>
      <c r="F328">
        <v>0</v>
      </c>
      <c r="G328" t="s">
        <v>106</v>
      </c>
      <c r="H328" t="s">
        <v>106</v>
      </c>
      <c r="I328" t="s">
        <v>106</v>
      </c>
      <c r="J328" t="s">
        <v>107</v>
      </c>
      <c r="K328" t="s">
        <v>108</v>
      </c>
      <c r="L328" t="s">
        <v>109</v>
      </c>
      <c r="M328" t="s">
        <v>110</v>
      </c>
      <c r="N328" t="s">
        <v>884</v>
      </c>
      <c r="O328" t="s">
        <v>253</v>
      </c>
      <c r="Q328">
        <v>920</v>
      </c>
      <c r="R328">
        <v>0</v>
      </c>
      <c r="S328">
        <v>120</v>
      </c>
      <c r="T328">
        <v>0</v>
      </c>
      <c r="U328">
        <v>30</v>
      </c>
      <c r="V328">
        <v>30</v>
      </c>
      <c r="W328">
        <v>120</v>
      </c>
      <c r="X328">
        <v>0</v>
      </c>
      <c r="Y328">
        <v>0</v>
      </c>
      <c r="Z328">
        <v>0</v>
      </c>
      <c r="AD328" s="1">
        <v>41437.333333333336</v>
      </c>
      <c r="AE328" s="1">
        <v>41454.708333333336</v>
      </c>
      <c r="AG328" s="1">
        <v>41302.333333333336</v>
      </c>
      <c r="AH328" s="1">
        <v>41319.708333333336</v>
      </c>
      <c r="AI328" s="1">
        <v>41302.333333333336</v>
      </c>
      <c r="AJ328" s="1">
        <v>41319.708333333336</v>
      </c>
      <c r="AK328" s="1">
        <v>41302.333333333336</v>
      </c>
      <c r="AL328" s="1">
        <v>41319.708333333336</v>
      </c>
      <c r="AM328" s="1">
        <v>41437.333333333336</v>
      </c>
      <c r="AN328" s="1">
        <v>41454.708333333336</v>
      </c>
      <c r="AP328" t="s">
        <v>113</v>
      </c>
      <c r="AU328" t="s">
        <v>885</v>
      </c>
      <c r="AY328" t="s">
        <v>106</v>
      </c>
      <c r="AZ328">
        <v>0</v>
      </c>
      <c r="BA328">
        <v>0</v>
      </c>
      <c r="BD328" s="3">
        <v>41321.660416666666</v>
      </c>
      <c r="BE328" s="3">
        <v>41321.663888888892</v>
      </c>
      <c r="BF328" t="s">
        <v>115</v>
      </c>
      <c r="BG328" t="s">
        <v>115</v>
      </c>
      <c r="CH328">
        <v>540</v>
      </c>
      <c r="CI328">
        <v>29270</v>
      </c>
      <c r="CJ328" t="s">
        <v>106</v>
      </c>
      <c r="CK328" t="s">
        <v>106</v>
      </c>
      <c r="CL328" t="s">
        <v>241</v>
      </c>
      <c r="CM328" t="s">
        <v>242</v>
      </c>
      <c r="CO328">
        <v>124332</v>
      </c>
      <c r="CQ328">
        <v>0</v>
      </c>
      <c r="CR328">
        <v>0</v>
      </c>
      <c r="CS328">
        <v>0</v>
      </c>
      <c r="CY328" t="s">
        <v>123</v>
      </c>
      <c r="CZ328" t="s">
        <v>124</v>
      </c>
      <c r="DD328" t="str" cm="1">
        <f t="array" ref="DD328">TEXT(_xlfn.SEQUENCE(1, DATEDIF(AG328, AH328, "m") + 1, AG328, 30), "YYYY-APMM")</f>
        <v>2013-AP01</v>
      </c>
      <c r="DN328">
        <f t="shared" si="10"/>
        <v>30</v>
      </c>
      <c r="DO328">
        <f t="shared" si="11"/>
        <v>0</v>
      </c>
    </row>
    <row r="329" spans="1:119" x14ac:dyDescent="0.35">
      <c r="A329" t="s">
        <v>105</v>
      </c>
      <c r="B329">
        <v>499614</v>
      </c>
      <c r="C329">
        <v>6359</v>
      </c>
      <c r="D329">
        <v>124334</v>
      </c>
      <c r="E329">
        <v>13662</v>
      </c>
      <c r="F329">
        <v>0</v>
      </c>
      <c r="G329" t="s">
        <v>106</v>
      </c>
      <c r="H329" t="s">
        <v>106</v>
      </c>
      <c r="I329" t="s">
        <v>106</v>
      </c>
      <c r="J329" t="s">
        <v>107</v>
      </c>
      <c r="K329" t="s">
        <v>108</v>
      </c>
      <c r="L329" t="s">
        <v>109</v>
      </c>
      <c r="M329" t="s">
        <v>110</v>
      </c>
      <c r="N329" t="s">
        <v>886</v>
      </c>
      <c r="O329" t="s">
        <v>256</v>
      </c>
      <c r="Q329">
        <v>536</v>
      </c>
      <c r="R329">
        <v>0</v>
      </c>
      <c r="S329">
        <v>120</v>
      </c>
      <c r="T329">
        <v>0</v>
      </c>
      <c r="U329">
        <v>20</v>
      </c>
      <c r="V329">
        <v>20</v>
      </c>
      <c r="W329">
        <v>120</v>
      </c>
      <c r="X329">
        <v>0</v>
      </c>
      <c r="Y329">
        <v>0</v>
      </c>
      <c r="Z329">
        <v>0</v>
      </c>
      <c r="AD329" s="1">
        <v>41426.333333333336</v>
      </c>
      <c r="AE329" s="1">
        <v>41442.708333333336</v>
      </c>
      <c r="AG329" s="1">
        <v>41347.333333333336</v>
      </c>
      <c r="AH329" s="1">
        <v>41364.708333333336</v>
      </c>
      <c r="AI329" s="1">
        <v>41347.333333333336</v>
      </c>
      <c r="AJ329" s="1">
        <v>41364.708333333336</v>
      </c>
      <c r="AK329" s="1">
        <v>41347.333333333336</v>
      </c>
      <c r="AL329" s="1">
        <v>41364.708333333336</v>
      </c>
      <c r="AM329" s="1">
        <v>41426.333333333336</v>
      </c>
      <c r="AN329" s="1">
        <v>41442.708333333336</v>
      </c>
      <c r="AP329" t="s">
        <v>113</v>
      </c>
      <c r="AU329" t="s">
        <v>887</v>
      </c>
      <c r="AY329" t="s">
        <v>106</v>
      </c>
      <c r="AZ329">
        <v>0</v>
      </c>
      <c r="BA329">
        <v>0</v>
      </c>
      <c r="BD329" s="3">
        <v>41321.660416666666</v>
      </c>
      <c r="BE329" s="3">
        <v>41321.663888888892</v>
      </c>
      <c r="BF329" t="s">
        <v>115</v>
      </c>
      <c r="BG329" t="s">
        <v>115</v>
      </c>
      <c r="CH329">
        <v>540</v>
      </c>
      <c r="CI329">
        <v>29270</v>
      </c>
      <c r="CJ329" t="s">
        <v>106</v>
      </c>
      <c r="CK329" t="s">
        <v>106</v>
      </c>
      <c r="CL329" t="s">
        <v>241</v>
      </c>
      <c r="CM329" t="s">
        <v>242</v>
      </c>
      <c r="CO329">
        <v>124332</v>
      </c>
      <c r="CQ329">
        <v>0</v>
      </c>
      <c r="CR329">
        <v>0</v>
      </c>
      <c r="CS329">
        <v>0</v>
      </c>
      <c r="CY329" t="s">
        <v>123</v>
      </c>
      <c r="CZ329" t="s">
        <v>124</v>
      </c>
      <c r="DD329" t="str" cm="1">
        <f t="array" ref="DD329">TEXT(_xlfn.SEQUENCE(1, DATEDIF(AG329, AH329, "m") + 1, AG329, 30), "YYYY-APMM")</f>
        <v>2013-AP03</v>
      </c>
      <c r="DN329">
        <f t="shared" si="10"/>
        <v>20</v>
      </c>
      <c r="DO329">
        <f t="shared" si="11"/>
        <v>0</v>
      </c>
    </row>
    <row r="330" spans="1:119" x14ac:dyDescent="0.35">
      <c r="A330" t="s">
        <v>105</v>
      </c>
      <c r="B330">
        <v>499615</v>
      </c>
      <c r="C330">
        <v>6359</v>
      </c>
      <c r="D330">
        <v>124334</v>
      </c>
      <c r="E330">
        <v>13662</v>
      </c>
      <c r="F330">
        <v>0</v>
      </c>
      <c r="G330" t="s">
        <v>106</v>
      </c>
      <c r="H330" t="s">
        <v>106</v>
      </c>
      <c r="I330" t="s">
        <v>106</v>
      </c>
      <c r="J330" t="s">
        <v>107</v>
      </c>
      <c r="K330" t="s">
        <v>108</v>
      </c>
      <c r="L330" t="s">
        <v>109</v>
      </c>
      <c r="M330" t="s">
        <v>110</v>
      </c>
      <c r="N330" t="s">
        <v>888</v>
      </c>
      <c r="O330" t="s">
        <v>259</v>
      </c>
      <c r="Q330">
        <v>488</v>
      </c>
      <c r="R330">
        <v>0</v>
      </c>
      <c r="S330">
        <v>120</v>
      </c>
      <c r="T330">
        <v>0</v>
      </c>
      <c r="U330">
        <v>20</v>
      </c>
      <c r="V330">
        <v>20</v>
      </c>
      <c r="W330">
        <v>120</v>
      </c>
      <c r="X330">
        <v>0</v>
      </c>
      <c r="Y330">
        <v>0</v>
      </c>
      <c r="Z330">
        <v>0</v>
      </c>
      <c r="AD330" s="1">
        <v>41424.333333333336</v>
      </c>
      <c r="AE330" s="1">
        <v>41441.708333333336</v>
      </c>
      <c r="AG330" s="1">
        <v>41353.333333333336</v>
      </c>
      <c r="AH330" s="1">
        <v>41370.708333333336</v>
      </c>
      <c r="AI330" s="1">
        <v>41353.333333333336</v>
      </c>
      <c r="AJ330" s="1">
        <v>41370.708333333336</v>
      </c>
      <c r="AK330" s="1">
        <v>41353.333333333336</v>
      </c>
      <c r="AL330" s="1">
        <v>41370.708333333336</v>
      </c>
      <c r="AM330" s="1">
        <v>41424.333333333336</v>
      </c>
      <c r="AN330" s="1">
        <v>41441.708333333336</v>
      </c>
      <c r="AP330" t="s">
        <v>113</v>
      </c>
      <c r="AU330" t="s">
        <v>889</v>
      </c>
      <c r="AY330" t="s">
        <v>106</v>
      </c>
      <c r="AZ330">
        <v>0</v>
      </c>
      <c r="BA330">
        <v>0</v>
      </c>
      <c r="BD330" s="3">
        <v>41321.660416666666</v>
      </c>
      <c r="BE330" s="3">
        <v>41321.663888888892</v>
      </c>
      <c r="BF330" t="s">
        <v>115</v>
      </c>
      <c r="BG330" t="s">
        <v>115</v>
      </c>
      <c r="CH330">
        <v>540</v>
      </c>
      <c r="CI330">
        <v>29270</v>
      </c>
      <c r="CJ330" t="s">
        <v>106</v>
      </c>
      <c r="CK330" t="s">
        <v>106</v>
      </c>
      <c r="CL330" t="s">
        <v>241</v>
      </c>
      <c r="CM330" t="s">
        <v>242</v>
      </c>
      <c r="CO330">
        <v>124332</v>
      </c>
      <c r="CQ330">
        <v>0</v>
      </c>
      <c r="CR330">
        <v>0</v>
      </c>
      <c r="CS330">
        <v>0</v>
      </c>
      <c r="CY330" t="s">
        <v>123</v>
      </c>
      <c r="CZ330" t="s">
        <v>124</v>
      </c>
      <c r="DD330" t="str" cm="1">
        <f t="array" ref="DD330">TEXT(_xlfn.SEQUENCE(1, DATEDIF(AG330, AH330, "m") + 1, AG330, 30), "YYYY-APMM")</f>
        <v>2013-AP03</v>
      </c>
      <c r="DN330">
        <f t="shared" si="10"/>
        <v>20</v>
      </c>
      <c r="DO330">
        <f t="shared" si="11"/>
        <v>0</v>
      </c>
    </row>
    <row r="331" spans="1:119" x14ac:dyDescent="0.35">
      <c r="A331" t="s">
        <v>105</v>
      </c>
      <c r="B331">
        <v>499616</v>
      </c>
      <c r="C331">
        <v>6359</v>
      </c>
      <c r="D331">
        <v>124334</v>
      </c>
      <c r="E331">
        <v>13662</v>
      </c>
      <c r="F331">
        <v>0</v>
      </c>
      <c r="G331" t="s">
        <v>106</v>
      </c>
      <c r="H331" t="s">
        <v>106</v>
      </c>
      <c r="I331" t="s">
        <v>106</v>
      </c>
      <c r="J331" t="s">
        <v>107</v>
      </c>
      <c r="K331" t="s">
        <v>108</v>
      </c>
      <c r="L331" t="s">
        <v>109</v>
      </c>
      <c r="M331" t="s">
        <v>110</v>
      </c>
      <c r="N331" t="s">
        <v>890</v>
      </c>
      <c r="O331" t="s">
        <v>262</v>
      </c>
      <c r="Q331">
        <v>664</v>
      </c>
      <c r="R331">
        <v>0</v>
      </c>
      <c r="S331">
        <v>120</v>
      </c>
      <c r="T331">
        <v>0</v>
      </c>
      <c r="U331">
        <v>30</v>
      </c>
      <c r="V331">
        <v>30</v>
      </c>
      <c r="W331">
        <v>120</v>
      </c>
      <c r="X331">
        <v>0</v>
      </c>
      <c r="Y331">
        <v>0</v>
      </c>
      <c r="Z331">
        <v>0</v>
      </c>
      <c r="AD331" s="1">
        <v>41468.333333333336</v>
      </c>
      <c r="AE331" s="1">
        <v>41484.708333333336</v>
      </c>
      <c r="AG331" s="1">
        <v>41371.333333333336</v>
      </c>
      <c r="AH331" s="1">
        <v>41387.708333333336</v>
      </c>
      <c r="AI331" s="1">
        <v>41371.333333333336</v>
      </c>
      <c r="AJ331" s="1">
        <v>41387.708333333336</v>
      </c>
      <c r="AK331" s="1">
        <v>41371.333333333336</v>
      </c>
      <c r="AL331" s="1">
        <v>41387.708333333336</v>
      </c>
      <c r="AM331" s="1">
        <v>41468.333333333336</v>
      </c>
      <c r="AN331" s="1">
        <v>41484.708333333336</v>
      </c>
      <c r="AP331" t="s">
        <v>113</v>
      </c>
      <c r="AU331" t="s">
        <v>891</v>
      </c>
      <c r="AY331" t="s">
        <v>106</v>
      </c>
      <c r="AZ331">
        <v>0</v>
      </c>
      <c r="BA331">
        <v>0</v>
      </c>
      <c r="BD331" s="3">
        <v>41321.660416666666</v>
      </c>
      <c r="BE331" s="3">
        <v>41321.663888888892</v>
      </c>
      <c r="BF331" t="s">
        <v>115</v>
      </c>
      <c r="BG331" t="s">
        <v>115</v>
      </c>
      <c r="CH331">
        <v>540</v>
      </c>
      <c r="CI331">
        <v>29270</v>
      </c>
      <c r="CJ331" t="s">
        <v>106</v>
      </c>
      <c r="CK331" t="s">
        <v>106</v>
      </c>
      <c r="CL331" t="s">
        <v>241</v>
      </c>
      <c r="CM331" t="s">
        <v>242</v>
      </c>
      <c r="CO331">
        <v>124332</v>
      </c>
      <c r="CQ331">
        <v>0</v>
      </c>
      <c r="CR331">
        <v>0</v>
      </c>
      <c r="CS331">
        <v>0</v>
      </c>
      <c r="CY331" t="s">
        <v>123</v>
      </c>
      <c r="CZ331" t="s">
        <v>124</v>
      </c>
      <c r="DD331" t="str" cm="1">
        <f t="array" ref="DD331">TEXT(_xlfn.SEQUENCE(1, DATEDIF(AG331, AH331, "m") + 1, AG331, 30), "YYYY-APMM")</f>
        <v>2013-AP04</v>
      </c>
      <c r="DN331">
        <f t="shared" si="10"/>
        <v>30</v>
      </c>
      <c r="DO331">
        <f t="shared" si="11"/>
        <v>0</v>
      </c>
    </row>
    <row r="332" spans="1:119" x14ac:dyDescent="0.35">
      <c r="A332" t="s">
        <v>105</v>
      </c>
      <c r="B332">
        <v>499617</v>
      </c>
      <c r="C332">
        <v>6359</v>
      </c>
      <c r="D332">
        <v>124338</v>
      </c>
      <c r="E332">
        <v>13662</v>
      </c>
      <c r="F332">
        <v>0</v>
      </c>
      <c r="G332" t="s">
        <v>106</v>
      </c>
      <c r="H332" t="s">
        <v>106</v>
      </c>
      <c r="I332" t="s">
        <v>106</v>
      </c>
      <c r="J332" t="s">
        <v>107</v>
      </c>
      <c r="K332" t="s">
        <v>108</v>
      </c>
      <c r="L332" t="s">
        <v>109</v>
      </c>
      <c r="M332" t="s">
        <v>110</v>
      </c>
      <c r="N332" t="s">
        <v>892</v>
      </c>
      <c r="O332" t="s">
        <v>331</v>
      </c>
      <c r="Q332">
        <v>472</v>
      </c>
      <c r="R332">
        <v>0</v>
      </c>
      <c r="S332">
        <v>120</v>
      </c>
      <c r="T332">
        <v>0</v>
      </c>
      <c r="U332">
        <v>20</v>
      </c>
      <c r="V332">
        <v>20</v>
      </c>
      <c r="W332">
        <v>120</v>
      </c>
      <c r="X332">
        <v>0</v>
      </c>
      <c r="Y332">
        <v>0</v>
      </c>
      <c r="Z332">
        <v>0</v>
      </c>
      <c r="AD332" s="1">
        <v>41395.333333333336</v>
      </c>
      <c r="AE332" s="1">
        <v>41412.708333333336</v>
      </c>
      <c r="AG332" s="1">
        <v>41326.333333333336</v>
      </c>
      <c r="AH332" s="1">
        <v>41343.708333333336</v>
      </c>
      <c r="AI332" s="1">
        <v>41326.333333333336</v>
      </c>
      <c r="AJ332" s="1">
        <v>41343.708333333336</v>
      </c>
      <c r="AK332" s="1">
        <v>41326.333333333336</v>
      </c>
      <c r="AL332" s="1">
        <v>41343.708333333336</v>
      </c>
      <c r="AM332" s="1">
        <v>41395.333333333336</v>
      </c>
      <c r="AN332" s="1">
        <v>41412.708333333336</v>
      </c>
      <c r="AP332" t="s">
        <v>113</v>
      </c>
      <c r="AU332" t="s">
        <v>893</v>
      </c>
      <c r="AY332" t="s">
        <v>106</v>
      </c>
      <c r="AZ332">
        <v>0</v>
      </c>
      <c r="BA332">
        <v>0</v>
      </c>
      <c r="BD332" s="3">
        <v>41321.660416666666</v>
      </c>
      <c r="BE332" s="3">
        <v>41321.663888888892</v>
      </c>
      <c r="BF332" t="s">
        <v>115</v>
      </c>
      <c r="BG332" t="s">
        <v>115</v>
      </c>
      <c r="CH332">
        <v>540</v>
      </c>
      <c r="CI332">
        <v>29470</v>
      </c>
      <c r="CJ332" t="s">
        <v>106</v>
      </c>
      <c r="CK332" t="s">
        <v>106</v>
      </c>
      <c r="CL332" t="s">
        <v>241</v>
      </c>
      <c r="CM332" t="s">
        <v>242</v>
      </c>
      <c r="CO332">
        <v>124337</v>
      </c>
      <c r="CQ332">
        <v>0</v>
      </c>
      <c r="CR332">
        <v>0</v>
      </c>
      <c r="CS332">
        <v>0</v>
      </c>
      <c r="CY332" t="s">
        <v>123</v>
      </c>
      <c r="CZ332" t="s">
        <v>124</v>
      </c>
      <c r="DD332" t="str" cm="1">
        <f t="array" ref="DD332">TEXT(_xlfn.SEQUENCE(1, DATEDIF(AG332, AH332, "m") + 1, AG332, 30), "YYYY-APMM")</f>
        <v>2013-AP02</v>
      </c>
      <c r="DN332">
        <f t="shared" si="10"/>
        <v>20</v>
      </c>
      <c r="DO332">
        <f t="shared" si="11"/>
        <v>0</v>
      </c>
    </row>
    <row r="333" spans="1:119" x14ac:dyDescent="0.35">
      <c r="A333" t="s">
        <v>105</v>
      </c>
      <c r="B333">
        <v>499618</v>
      </c>
      <c r="C333">
        <v>6359</v>
      </c>
      <c r="D333">
        <v>124338</v>
      </c>
      <c r="E333">
        <v>13662</v>
      </c>
      <c r="F333">
        <v>0</v>
      </c>
      <c r="G333" t="s">
        <v>106</v>
      </c>
      <c r="H333" t="s">
        <v>106</v>
      </c>
      <c r="I333" t="s">
        <v>106</v>
      </c>
      <c r="J333" t="s">
        <v>107</v>
      </c>
      <c r="K333" t="s">
        <v>108</v>
      </c>
      <c r="L333" t="s">
        <v>109</v>
      </c>
      <c r="M333" t="s">
        <v>110</v>
      </c>
      <c r="N333" t="s">
        <v>894</v>
      </c>
      <c r="O333" t="s">
        <v>334</v>
      </c>
      <c r="Q333">
        <v>472</v>
      </c>
      <c r="R333">
        <v>0</v>
      </c>
      <c r="S333">
        <v>120</v>
      </c>
      <c r="T333">
        <v>0</v>
      </c>
      <c r="U333">
        <v>20</v>
      </c>
      <c r="V333">
        <v>20</v>
      </c>
      <c r="W333">
        <v>120</v>
      </c>
      <c r="X333">
        <v>0</v>
      </c>
      <c r="Y333">
        <v>0</v>
      </c>
      <c r="Z333">
        <v>0</v>
      </c>
      <c r="AD333" s="1">
        <v>41401.333333333336</v>
      </c>
      <c r="AE333" s="1">
        <v>41417.708333333336</v>
      </c>
      <c r="AG333" s="1">
        <v>41332.333333333336</v>
      </c>
      <c r="AH333" s="1">
        <v>41349.708333333336</v>
      </c>
      <c r="AI333" s="1">
        <v>41332.333333333336</v>
      </c>
      <c r="AJ333" s="1">
        <v>41349.708333333336</v>
      </c>
      <c r="AK333" s="1">
        <v>41332.333333333336</v>
      </c>
      <c r="AL333" s="1">
        <v>41349.708333333336</v>
      </c>
      <c r="AM333" s="1">
        <v>41401.333333333336</v>
      </c>
      <c r="AN333" s="1">
        <v>41417.708333333336</v>
      </c>
      <c r="AP333" t="s">
        <v>113</v>
      </c>
      <c r="AU333" t="s">
        <v>895</v>
      </c>
      <c r="AY333" t="s">
        <v>106</v>
      </c>
      <c r="AZ333">
        <v>0</v>
      </c>
      <c r="BA333">
        <v>0</v>
      </c>
      <c r="BD333" s="3">
        <v>41321.660416666666</v>
      </c>
      <c r="BE333" s="3">
        <v>41321.663888888892</v>
      </c>
      <c r="BF333" t="s">
        <v>115</v>
      </c>
      <c r="BG333" t="s">
        <v>115</v>
      </c>
      <c r="CH333">
        <v>540</v>
      </c>
      <c r="CI333">
        <v>29470</v>
      </c>
      <c r="CJ333" t="s">
        <v>106</v>
      </c>
      <c r="CK333" t="s">
        <v>106</v>
      </c>
      <c r="CL333" t="s">
        <v>241</v>
      </c>
      <c r="CM333" t="s">
        <v>242</v>
      </c>
      <c r="CO333">
        <v>124337</v>
      </c>
      <c r="CQ333">
        <v>0</v>
      </c>
      <c r="CR333">
        <v>0</v>
      </c>
      <c r="CS333">
        <v>0</v>
      </c>
      <c r="CY333" t="s">
        <v>123</v>
      </c>
      <c r="CZ333" t="s">
        <v>124</v>
      </c>
      <c r="DD333" t="str" cm="1">
        <f t="array" ref="DD333">TEXT(_xlfn.SEQUENCE(1, DATEDIF(AG333, AH333, "m") + 1, AG333, 30), "YYYY-APMM")</f>
        <v>2013-AP02</v>
      </c>
      <c r="DN333">
        <f t="shared" si="10"/>
        <v>20</v>
      </c>
      <c r="DO333">
        <f t="shared" si="11"/>
        <v>0</v>
      </c>
    </row>
    <row r="334" spans="1:119" x14ac:dyDescent="0.35">
      <c r="A334" t="s">
        <v>105</v>
      </c>
      <c r="B334">
        <v>499619</v>
      </c>
      <c r="C334">
        <v>6359</v>
      </c>
      <c r="D334">
        <v>124338</v>
      </c>
      <c r="E334">
        <v>13662</v>
      </c>
      <c r="F334">
        <v>0</v>
      </c>
      <c r="G334" t="s">
        <v>106</v>
      </c>
      <c r="H334" t="s">
        <v>106</v>
      </c>
      <c r="I334" t="s">
        <v>106</v>
      </c>
      <c r="J334" t="s">
        <v>107</v>
      </c>
      <c r="K334" t="s">
        <v>108</v>
      </c>
      <c r="L334" t="s">
        <v>109</v>
      </c>
      <c r="M334" t="s">
        <v>110</v>
      </c>
      <c r="N334" t="s">
        <v>896</v>
      </c>
      <c r="O334" t="s">
        <v>337</v>
      </c>
      <c r="Q334">
        <v>600</v>
      </c>
      <c r="R334">
        <v>0</v>
      </c>
      <c r="S334">
        <v>120</v>
      </c>
      <c r="T334">
        <v>0</v>
      </c>
      <c r="U334">
        <v>20</v>
      </c>
      <c r="V334">
        <v>20</v>
      </c>
      <c r="W334">
        <v>120</v>
      </c>
      <c r="X334">
        <v>0</v>
      </c>
      <c r="Y334">
        <v>0</v>
      </c>
      <c r="Z334">
        <v>0</v>
      </c>
      <c r="AD334" s="1">
        <v>41420.333333333336</v>
      </c>
      <c r="AE334" s="1">
        <v>41436.708333333336</v>
      </c>
      <c r="AG334" s="1">
        <v>41332.333333333336</v>
      </c>
      <c r="AH334" s="1">
        <v>41349.708333333336</v>
      </c>
      <c r="AI334" s="1">
        <v>41332.333333333336</v>
      </c>
      <c r="AJ334" s="1">
        <v>41349.708333333336</v>
      </c>
      <c r="AK334" s="1">
        <v>41332.333333333336</v>
      </c>
      <c r="AL334" s="1">
        <v>41349.708333333336</v>
      </c>
      <c r="AM334" s="1">
        <v>41420.333333333336</v>
      </c>
      <c r="AN334" s="1">
        <v>41436.708333333336</v>
      </c>
      <c r="AP334" t="s">
        <v>113</v>
      </c>
      <c r="AU334" t="s">
        <v>897</v>
      </c>
      <c r="AY334" t="s">
        <v>106</v>
      </c>
      <c r="AZ334">
        <v>0</v>
      </c>
      <c r="BA334">
        <v>0</v>
      </c>
      <c r="BD334" s="3">
        <v>41321.660416666666</v>
      </c>
      <c r="BE334" s="3">
        <v>41321.663888888892</v>
      </c>
      <c r="BF334" t="s">
        <v>115</v>
      </c>
      <c r="BG334" t="s">
        <v>115</v>
      </c>
      <c r="CH334">
        <v>540</v>
      </c>
      <c r="CI334">
        <v>29470</v>
      </c>
      <c r="CJ334" t="s">
        <v>106</v>
      </c>
      <c r="CK334" t="s">
        <v>106</v>
      </c>
      <c r="CL334" t="s">
        <v>241</v>
      </c>
      <c r="CM334" t="s">
        <v>242</v>
      </c>
      <c r="CO334">
        <v>124337</v>
      </c>
      <c r="CQ334">
        <v>0</v>
      </c>
      <c r="CR334">
        <v>0</v>
      </c>
      <c r="CS334">
        <v>0</v>
      </c>
      <c r="CY334" t="s">
        <v>123</v>
      </c>
      <c r="CZ334" t="s">
        <v>124</v>
      </c>
      <c r="DD334" t="str" cm="1">
        <f t="array" ref="DD334">TEXT(_xlfn.SEQUENCE(1, DATEDIF(AG334, AH334, "m") + 1, AG334, 30), "YYYY-APMM")</f>
        <v>2013-AP02</v>
      </c>
      <c r="DN334">
        <f t="shared" si="10"/>
        <v>20</v>
      </c>
      <c r="DO334">
        <f t="shared" si="11"/>
        <v>0</v>
      </c>
    </row>
    <row r="335" spans="1:119" x14ac:dyDescent="0.35">
      <c r="A335" t="s">
        <v>105</v>
      </c>
      <c r="B335">
        <v>499620</v>
      </c>
      <c r="C335">
        <v>6359</v>
      </c>
      <c r="D335">
        <v>124338</v>
      </c>
      <c r="E335">
        <v>13662</v>
      </c>
      <c r="F335">
        <v>0</v>
      </c>
      <c r="G335" t="s">
        <v>106</v>
      </c>
      <c r="H335" t="s">
        <v>106</v>
      </c>
      <c r="I335" t="s">
        <v>106</v>
      </c>
      <c r="J335" t="s">
        <v>107</v>
      </c>
      <c r="K335" t="s">
        <v>108</v>
      </c>
      <c r="L335" t="s">
        <v>109</v>
      </c>
      <c r="M335" t="s">
        <v>110</v>
      </c>
      <c r="N335" t="s">
        <v>898</v>
      </c>
      <c r="O335" t="s">
        <v>340</v>
      </c>
      <c r="Q335">
        <v>600</v>
      </c>
      <c r="R335">
        <v>0</v>
      </c>
      <c r="S335">
        <v>120</v>
      </c>
      <c r="T335">
        <v>0</v>
      </c>
      <c r="U335">
        <v>20</v>
      </c>
      <c r="V335">
        <v>20</v>
      </c>
      <c r="W335">
        <v>120</v>
      </c>
      <c r="X335">
        <v>0</v>
      </c>
      <c r="Y335">
        <v>0</v>
      </c>
      <c r="Z335">
        <v>0</v>
      </c>
      <c r="AD335" s="1">
        <v>41437.333333333336</v>
      </c>
      <c r="AE335" s="1">
        <v>41454.708333333336</v>
      </c>
      <c r="AG335" s="1">
        <v>41350.333333333336</v>
      </c>
      <c r="AH335" s="1">
        <v>41366.708333333336</v>
      </c>
      <c r="AI335" s="1">
        <v>41350.333333333336</v>
      </c>
      <c r="AJ335" s="1">
        <v>41366.708333333336</v>
      </c>
      <c r="AK335" s="1">
        <v>41350.333333333336</v>
      </c>
      <c r="AL335" s="1">
        <v>41366.708333333336</v>
      </c>
      <c r="AM335" s="1">
        <v>41437.333333333336</v>
      </c>
      <c r="AN335" s="1">
        <v>41454.708333333336</v>
      </c>
      <c r="AP335" t="s">
        <v>113</v>
      </c>
      <c r="AU335" t="s">
        <v>899</v>
      </c>
      <c r="AY335" t="s">
        <v>106</v>
      </c>
      <c r="AZ335">
        <v>0</v>
      </c>
      <c r="BA335">
        <v>0</v>
      </c>
      <c r="BD335" s="3">
        <v>41321.660416666666</v>
      </c>
      <c r="BE335" s="3">
        <v>41321.663888888892</v>
      </c>
      <c r="BF335" t="s">
        <v>115</v>
      </c>
      <c r="BG335" t="s">
        <v>115</v>
      </c>
      <c r="CH335">
        <v>540</v>
      </c>
      <c r="CI335">
        <v>29470</v>
      </c>
      <c r="CJ335" t="s">
        <v>106</v>
      </c>
      <c r="CK335" t="s">
        <v>106</v>
      </c>
      <c r="CL335" t="s">
        <v>241</v>
      </c>
      <c r="CM335" t="s">
        <v>242</v>
      </c>
      <c r="CO335">
        <v>124337</v>
      </c>
      <c r="CQ335">
        <v>0</v>
      </c>
      <c r="CR335">
        <v>0</v>
      </c>
      <c r="CS335">
        <v>0</v>
      </c>
      <c r="CY335" t="s">
        <v>123</v>
      </c>
      <c r="CZ335" t="s">
        <v>124</v>
      </c>
      <c r="DD335" t="str" cm="1">
        <f t="array" ref="DD335">TEXT(_xlfn.SEQUENCE(1, DATEDIF(AG335, AH335, "m") + 1, AG335, 30), "YYYY-APMM")</f>
        <v>2013-AP03</v>
      </c>
      <c r="DN335">
        <f t="shared" si="10"/>
        <v>20</v>
      </c>
      <c r="DO335">
        <f t="shared" si="11"/>
        <v>0</v>
      </c>
    </row>
    <row r="336" spans="1:119" x14ac:dyDescent="0.35">
      <c r="A336" t="s">
        <v>105</v>
      </c>
      <c r="B336">
        <v>499621</v>
      </c>
      <c r="C336">
        <v>6359</v>
      </c>
      <c r="D336">
        <v>124338</v>
      </c>
      <c r="E336">
        <v>13662</v>
      </c>
      <c r="F336">
        <v>0</v>
      </c>
      <c r="G336" t="s">
        <v>106</v>
      </c>
      <c r="H336" t="s">
        <v>106</v>
      </c>
      <c r="I336" t="s">
        <v>106</v>
      </c>
      <c r="J336" t="s">
        <v>107</v>
      </c>
      <c r="K336" t="s">
        <v>108</v>
      </c>
      <c r="L336" t="s">
        <v>109</v>
      </c>
      <c r="M336" t="s">
        <v>110</v>
      </c>
      <c r="N336" t="s">
        <v>900</v>
      </c>
      <c r="O336" t="s">
        <v>343</v>
      </c>
      <c r="Q336">
        <v>600</v>
      </c>
      <c r="R336">
        <v>0</v>
      </c>
      <c r="S336">
        <v>120</v>
      </c>
      <c r="T336">
        <v>0</v>
      </c>
      <c r="U336">
        <v>30</v>
      </c>
      <c r="V336">
        <v>30</v>
      </c>
      <c r="W336">
        <v>120</v>
      </c>
      <c r="X336">
        <v>0</v>
      </c>
      <c r="Y336">
        <v>0</v>
      </c>
      <c r="Z336">
        <v>0</v>
      </c>
      <c r="AD336" s="1">
        <v>41455.333333333336</v>
      </c>
      <c r="AE336" s="1">
        <v>41471.708333333336</v>
      </c>
      <c r="AG336" s="1">
        <v>41367.333333333336</v>
      </c>
      <c r="AH336" s="1">
        <v>41384.708333333336</v>
      </c>
      <c r="AI336" s="1">
        <v>41367.333333333336</v>
      </c>
      <c r="AJ336" s="1">
        <v>41384.708333333336</v>
      </c>
      <c r="AK336" s="1">
        <v>41367.333333333336</v>
      </c>
      <c r="AL336" s="1">
        <v>41384.708333333336</v>
      </c>
      <c r="AM336" s="1">
        <v>41455.333333333336</v>
      </c>
      <c r="AN336" s="1">
        <v>41471.708333333336</v>
      </c>
      <c r="AP336" t="s">
        <v>113</v>
      </c>
      <c r="AU336" t="s">
        <v>901</v>
      </c>
      <c r="AY336" t="s">
        <v>106</v>
      </c>
      <c r="AZ336">
        <v>0</v>
      </c>
      <c r="BA336">
        <v>0</v>
      </c>
      <c r="BD336" s="3">
        <v>41321.660416666666</v>
      </c>
      <c r="BE336" s="3">
        <v>41321.663888888892</v>
      </c>
      <c r="BF336" t="s">
        <v>115</v>
      </c>
      <c r="BG336" t="s">
        <v>115</v>
      </c>
      <c r="CH336">
        <v>540</v>
      </c>
      <c r="CI336">
        <v>29470</v>
      </c>
      <c r="CJ336" t="s">
        <v>106</v>
      </c>
      <c r="CK336" t="s">
        <v>106</v>
      </c>
      <c r="CL336" t="s">
        <v>241</v>
      </c>
      <c r="CM336" t="s">
        <v>242</v>
      </c>
      <c r="CO336">
        <v>124337</v>
      </c>
      <c r="CQ336">
        <v>0</v>
      </c>
      <c r="CR336">
        <v>0</v>
      </c>
      <c r="CS336">
        <v>0</v>
      </c>
      <c r="CY336" t="s">
        <v>123</v>
      </c>
      <c r="CZ336" t="s">
        <v>124</v>
      </c>
      <c r="DD336" t="str" cm="1">
        <f t="array" ref="DD336">TEXT(_xlfn.SEQUENCE(1, DATEDIF(AG336, AH336, "m") + 1, AG336, 30), "YYYY-APMM")</f>
        <v>2013-AP04</v>
      </c>
      <c r="DN336">
        <f t="shared" si="10"/>
        <v>30</v>
      </c>
      <c r="DO336">
        <f t="shared" si="11"/>
        <v>0</v>
      </c>
    </row>
    <row r="337" spans="1:119" x14ac:dyDescent="0.35">
      <c r="A337" t="s">
        <v>105</v>
      </c>
      <c r="B337">
        <v>499622</v>
      </c>
      <c r="C337">
        <v>6359</v>
      </c>
      <c r="D337">
        <v>124338</v>
      </c>
      <c r="E337">
        <v>13662</v>
      </c>
      <c r="F337">
        <v>0</v>
      </c>
      <c r="G337" t="s">
        <v>106</v>
      </c>
      <c r="H337" t="s">
        <v>106</v>
      </c>
      <c r="I337" t="s">
        <v>106</v>
      </c>
      <c r="J337" t="s">
        <v>107</v>
      </c>
      <c r="K337" t="s">
        <v>108</v>
      </c>
      <c r="L337" t="s">
        <v>109</v>
      </c>
      <c r="M337" t="s">
        <v>110</v>
      </c>
      <c r="N337" t="s">
        <v>902</v>
      </c>
      <c r="O337" t="s">
        <v>346</v>
      </c>
      <c r="Q337">
        <v>600</v>
      </c>
      <c r="R337">
        <v>0</v>
      </c>
      <c r="S337">
        <v>120</v>
      </c>
      <c r="T337">
        <v>0</v>
      </c>
      <c r="U337">
        <v>30</v>
      </c>
      <c r="V337">
        <v>30</v>
      </c>
      <c r="W337">
        <v>120</v>
      </c>
      <c r="X337">
        <v>0</v>
      </c>
      <c r="Y337">
        <v>0</v>
      </c>
      <c r="Z337">
        <v>0</v>
      </c>
      <c r="AD337" s="1">
        <v>41472.333333333336</v>
      </c>
      <c r="AE337" s="1">
        <v>41489.708333333336</v>
      </c>
      <c r="AG337" s="1">
        <v>41385.333333333336</v>
      </c>
      <c r="AH337" s="1">
        <v>41401.708333333336</v>
      </c>
      <c r="AI337" s="1">
        <v>41385.333333333336</v>
      </c>
      <c r="AJ337" s="1">
        <v>41401.708333333336</v>
      </c>
      <c r="AK337" s="1">
        <v>41385.333333333336</v>
      </c>
      <c r="AL337" s="1">
        <v>41401.708333333336</v>
      </c>
      <c r="AM337" s="1">
        <v>41472.333333333336</v>
      </c>
      <c r="AN337" s="1">
        <v>41489.708333333336</v>
      </c>
      <c r="AP337" t="s">
        <v>113</v>
      </c>
      <c r="AU337" t="s">
        <v>903</v>
      </c>
      <c r="AY337" t="s">
        <v>106</v>
      </c>
      <c r="AZ337">
        <v>0</v>
      </c>
      <c r="BA337">
        <v>0</v>
      </c>
      <c r="BD337" s="3">
        <v>41321.660416666666</v>
      </c>
      <c r="BE337" s="3">
        <v>41321.663888888892</v>
      </c>
      <c r="BF337" t="s">
        <v>115</v>
      </c>
      <c r="BG337" t="s">
        <v>115</v>
      </c>
      <c r="CH337">
        <v>540</v>
      </c>
      <c r="CI337">
        <v>29470</v>
      </c>
      <c r="CJ337" t="s">
        <v>106</v>
      </c>
      <c r="CK337" t="s">
        <v>106</v>
      </c>
      <c r="CL337" t="s">
        <v>241</v>
      </c>
      <c r="CM337" t="s">
        <v>242</v>
      </c>
      <c r="CO337">
        <v>124337</v>
      </c>
      <c r="CQ337">
        <v>0</v>
      </c>
      <c r="CR337">
        <v>0</v>
      </c>
      <c r="CS337">
        <v>0</v>
      </c>
      <c r="CY337" t="s">
        <v>123</v>
      </c>
      <c r="CZ337" t="s">
        <v>124</v>
      </c>
      <c r="DD337" t="str" cm="1">
        <f t="array" ref="DD337">TEXT(_xlfn.SEQUENCE(1, DATEDIF(AG337, AH337, "m") + 1, AG337, 30), "YYYY-APMM")</f>
        <v>2013-AP04</v>
      </c>
      <c r="DN337">
        <f t="shared" si="10"/>
        <v>30</v>
      </c>
      <c r="DO337">
        <f t="shared" si="11"/>
        <v>0</v>
      </c>
    </row>
    <row r="338" spans="1:119" x14ac:dyDescent="0.35">
      <c r="A338" t="s">
        <v>105</v>
      </c>
      <c r="B338">
        <v>499623</v>
      </c>
      <c r="C338">
        <v>6359</v>
      </c>
      <c r="D338">
        <v>124339</v>
      </c>
      <c r="E338">
        <v>13662</v>
      </c>
      <c r="F338">
        <v>0</v>
      </c>
      <c r="G338" t="s">
        <v>106</v>
      </c>
      <c r="H338" t="s">
        <v>106</v>
      </c>
      <c r="I338" t="s">
        <v>106</v>
      </c>
      <c r="J338" t="s">
        <v>107</v>
      </c>
      <c r="K338" t="s">
        <v>108</v>
      </c>
      <c r="L338" t="s">
        <v>109</v>
      </c>
      <c r="M338" t="s">
        <v>110</v>
      </c>
      <c r="N338" t="s">
        <v>904</v>
      </c>
      <c r="O338" t="s">
        <v>325</v>
      </c>
      <c r="Q338">
        <v>792</v>
      </c>
      <c r="R338">
        <v>160</v>
      </c>
      <c r="S338">
        <v>240</v>
      </c>
      <c r="T338">
        <v>0</v>
      </c>
      <c r="U338">
        <v>0</v>
      </c>
      <c r="V338">
        <v>0</v>
      </c>
      <c r="W338">
        <v>240</v>
      </c>
      <c r="X338">
        <v>0</v>
      </c>
      <c r="Y338">
        <v>0</v>
      </c>
      <c r="Z338">
        <v>0</v>
      </c>
      <c r="AD338" s="1">
        <v>41483.333333333336</v>
      </c>
      <c r="AE338" s="1">
        <v>41520.708333333336</v>
      </c>
      <c r="AG338" s="1">
        <v>41367.333333333336</v>
      </c>
      <c r="AH338" s="1">
        <v>41401.708333333336</v>
      </c>
      <c r="AI338" s="1">
        <v>41367.333333333336</v>
      </c>
      <c r="AJ338" s="1">
        <v>41401.708333333336</v>
      </c>
      <c r="AK338" s="1">
        <v>41367.333333333336</v>
      </c>
      <c r="AL338" s="1">
        <v>41401.708333333336</v>
      </c>
      <c r="AM338" s="1">
        <v>41483.333333333336</v>
      </c>
      <c r="AN338" s="1">
        <v>41520.708333333336</v>
      </c>
      <c r="AP338" t="s">
        <v>113</v>
      </c>
      <c r="AU338" t="s">
        <v>905</v>
      </c>
      <c r="AY338" t="s">
        <v>106</v>
      </c>
      <c r="AZ338">
        <v>0</v>
      </c>
      <c r="BA338">
        <v>0</v>
      </c>
      <c r="BD338" s="3">
        <v>41321.660416666666</v>
      </c>
      <c r="BE338" s="3">
        <v>41321.663888888892</v>
      </c>
      <c r="BF338" t="s">
        <v>115</v>
      </c>
      <c r="BG338" t="s">
        <v>115</v>
      </c>
      <c r="CH338">
        <v>540</v>
      </c>
      <c r="CI338">
        <v>29480</v>
      </c>
      <c r="CJ338" t="s">
        <v>106</v>
      </c>
      <c r="CK338" t="s">
        <v>106</v>
      </c>
      <c r="CL338" t="s">
        <v>215</v>
      </c>
      <c r="CM338" t="s">
        <v>216</v>
      </c>
      <c r="CO338">
        <v>124337</v>
      </c>
      <c r="CQ338">
        <v>0</v>
      </c>
      <c r="CR338">
        <v>0</v>
      </c>
      <c r="CS338">
        <v>0</v>
      </c>
      <c r="CY338" t="s">
        <v>123</v>
      </c>
      <c r="CZ338" t="s">
        <v>124</v>
      </c>
      <c r="DD338" t="str" cm="1">
        <f t="array" ref="DD338:DE338">TEXT(_xlfn.SEQUENCE(1, DATEDIF(AG338, AH338, "m") + 1, AG338, 30), "YYYY-APMM")</f>
        <v>2013-AP04</v>
      </c>
      <c r="DE338" t="str">
        <v>2013-AP05</v>
      </c>
      <c r="DN338">
        <f t="shared" si="10"/>
        <v>0</v>
      </c>
      <c r="DO338">
        <f t="shared" si="11"/>
        <v>0</v>
      </c>
    </row>
    <row r="339" spans="1:119" x14ac:dyDescent="0.35">
      <c r="A339" t="s">
        <v>105</v>
      </c>
      <c r="B339">
        <v>499624</v>
      </c>
      <c r="C339">
        <v>6359</v>
      </c>
      <c r="D339">
        <v>124339</v>
      </c>
      <c r="E339">
        <v>13662</v>
      </c>
      <c r="F339">
        <v>0</v>
      </c>
      <c r="G339" t="s">
        <v>106</v>
      </c>
      <c r="H339" t="s">
        <v>106</v>
      </c>
      <c r="I339" t="s">
        <v>106</v>
      </c>
      <c r="J339" t="s">
        <v>107</v>
      </c>
      <c r="K339" t="s">
        <v>108</v>
      </c>
      <c r="L339" t="s">
        <v>109</v>
      </c>
      <c r="M339" t="s">
        <v>110</v>
      </c>
      <c r="N339" t="s">
        <v>906</v>
      </c>
      <c r="O339" t="s">
        <v>328</v>
      </c>
      <c r="Q339">
        <v>720</v>
      </c>
      <c r="R339">
        <v>160</v>
      </c>
      <c r="S339">
        <v>240</v>
      </c>
      <c r="T339">
        <v>0</v>
      </c>
      <c r="U339">
        <v>0</v>
      </c>
      <c r="V339">
        <v>0</v>
      </c>
      <c r="W339">
        <v>240</v>
      </c>
      <c r="X339">
        <v>0</v>
      </c>
      <c r="Y339">
        <v>0</v>
      </c>
      <c r="Z339">
        <v>0</v>
      </c>
      <c r="AD339" s="1">
        <v>41490.333333333336</v>
      </c>
      <c r="AE339" s="1">
        <v>41527.708333333336</v>
      </c>
      <c r="AG339" s="1">
        <v>41385.333333333336</v>
      </c>
      <c r="AH339" s="1">
        <v>41419.708333333336</v>
      </c>
      <c r="AI339" s="1">
        <v>41385.333333333336</v>
      </c>
      <c r="AJ339" s="1">
        <v>41419.708333333336</v>
      </c>
      <c r="AK339" s="1">
        <v>41385.333333333336</v>
      </c>
      <c r="AL339" s="1">
        <v>41419.708333333336</v>
      </c>
      <c r="AM339" s="1">
        <v>41490.333333333336</v>
      </c>
      <c r="AN339" s="1">
        <v>41527.708333333336</v>
      </c>
      <c r="AP339" t="s">
        <v>113</v>
      </c>
      <c r="AU339" t="s">
        <v>907</v>
      </c>
      <c r="AY339" t="s">
        <v>106</v>
      </c>
      <c r="AZ339">
        <v>0</v>
      </c>
      <c r="BA339">
        <v>0</v>
      </c>
      <c r="BD339" s="3">
        <v>41321.660416666666</v>
      </c>
      <c r="BE339" s="3">
        <v>41321.663888888892</v>
      </c>
      <c r="BF339" t="s">
        <v>115</v>
      </c>
      <c r="BG339" t="s">
        <v>115</v>
      </c>
      <c r="CH339">
        <v>540</v>
      </c>
      <c r="CI339">
        <v>29480</v>
      </c>
      <c r="CJ339" t="s">
        <v>106</v>
      </c>
      <c r="CK339" t="s">
        <v>106</v>
      </c>
      <c r="CL339" t="s">
        <v>215</v>
      </c>
      <c r="CM339" t="s">
        <v>216</v>
      </c>
      <c r="CO339">
        <v>124337</v>
      </c>
      <c r="CQ339">
        <v>0</v>
      </c>
      <c r="CR339">
        <v>0</v>
      </c>
      <c r="CS339">
        <v>0</v>
      </c>
      <c r="CY339" t="s">
        <v>123</v>
      </c>
      <c r="CZ339" t="s">
        <v>124</v>
      </c>
      <c r="DD339" t="str" cm="1">
        <f t="array" ref="DD339:DE339">TEXT(_xlfn.SEQUENCE(1, DATEDIF(AG339, AH339, "m") + 1, AG339, 30), "YYYY-APMM")</f>
        <v>2013-AP04</v>
      </c>
      <c r="DE339" t="str">
        <v>2013-AP05</v>
      </c>
      <c r="DN339">
        <f t="shared" si="10"/>
        <v>0</v>
      </c>
      <c r="DO339">
        <f t="shared" si="11"/>
        <v>0</v>
      </c>
    </row>
    <row r="340" spans="1:119" x14ac:dyDescent="0.35">
      <c r="A340" t="s">
        <v>105</v>
      </c>
      <c r="B340">
        <v>499625</v>
      </c>
      <c r="C340">
        <v>6359</v>
      </c>
      <c r="D340">
        <v>124339</v>
      </c>
      <c r="E340">
        <v>13662</v>
      </c>
      <c r="F340">
        <v>0</v>
      </c>
      <c r="G340" t="s">
        <v>106</v>
      </c>
      <c r="H340" t="s">
        <v>106</v>
      </c>
      <c r="I340" t="s">
        <v>106</v>
      </c>
      <c r="J340" t="s">
        <v>107</v>
      </c>
      <c r="K340" t="s">
        <v>108</v>
      </c>
      <c r="L340" t="s">
        <v>109</v>
      </c>
      <c r="M340" t="s">
        <v>110</v>
      </c>
      <c r="N340" t="s">
        <v>908</v>
      </c>
      <c r="O340" t="s">
        <v>313</v>
      </c>
      <c r="Q340">
        <v>600</v>
      </c>
      <c r="R340">
        <v>48</v>
      </c>
      <c r="S340">
        <v>240</v>
      </c>
      <c r="T340">
        <v>0</v>
      </c>
      <c r="U340">
        <v>0</v>
      </c>
      <c r="V340">
        <v>0</v>
      </c>
      <c r="W340">
        <v>240</v>
      </c>
      <c r="X340">
        <v>0</v>
      </c>
      <c r="Y340">
        <v>0</v>
      </c>
      <c r="Z340">
        <v>0</v>
      </c>
      <c r="AD340" s="1">
        <v>41490.333333333336</v>
      </c>
      <c r="AE340" s="1">
        <v>41527.708333333336</v>
      </c>
      <c r="AG340" s="1">
        <v>41402.333333333336</v>
      </c>
      <c r="AH340" s="1">
        <v>41436.708333333336</v>
      </c>
      <c r="AI340" s="1">
        <v>41402.333333333336</v>
      </c>
      <c r="AJ340" s="1">
        <v>41436.708333333336</v>
      </c>
      <c r="AK340" s="1">
        <v>41402.333333333336</v>
      </c>
      <c r="AL340" s="1">
        <v>41436.708333333336</v>
      </c>
      <c r="AM340" s="1">
        <v>41490.333333333336</v>
      </c>
      <c r="AN340" s="1">
        <v>41527.708333333336</v>
      </c>
      <c r="AP340" t="s">
        <v>113</v>
      </c>
      <c r="AU340" t="s">
        <v>909</v>
      </c>
      <c r="AY340" t="s">
        <v>106</v>
      </c>
      <c r="AZ340">
        <v>0</v>
      </c>
      <c r="BA340">
        <v>0</v>
      </c>
      <c r="BD340" s="3">
        <v>41321.660416666666</v>
      </c>
      <c r="BE340" s="3">
        <v>41321.663888888892</v>
      </c>
      <c r="BF340" t="s">
        <v>115</v>
      </c>
      <c r="BG340" t="s">
        <v>115</v>
      </c>
      <c r="CH340">
        <v>540</v>
      </c>
      <c r="CI340">
        <v>29480</v>
      </c>
      <c r="CJ340" t="s">
        <v>106</v>
      </c>
      <c r="CK340" t="s">
        <v>106</v>
      </c>
      <c r="CL340" t="s">
        <v>215</v>
      </c>
      <c r="CM340" t="s">
        <v>216</v>
      </c>
      <c r="CO340">
        <v>124337</v>
      </c>
      <c r="CQ340">
        <v>0</v>
      </c>
      <c r="CR340">
        <v>0</v>
      </c>
      <c r="CS340">
        <v>0</v>
      </c>
      <c r="CY340" t="s">
        <v>123</v>
      </c>
      <c r="CZ340" t="s">
        <v>124</v>
      </c>
      <c r="DD340" t="str" cm="1">
        <f t="array" ref="DD340:DE340">TEXT(_xlfn.SEQUENCE(1, DATEDIF(AG340, AH340, "m") + 1, AG340, 30), "YYYY-APMM")</f>
        <v>2013-AP05</v>
      </c>
      <c r="DE340" t="str">
        <v>2013-AP06</v>
      </c>
      <c r="DN340">
        <f t="shared" si="10"/>
        <v>0</v>
      </c>
      <c r="DO340">
        <f t="shared" si="11"/>
        <v>0</v>
      </c>
    </row>
    <row r="341" spans="1:119" x14ac:dyDescent="0.35">
      <c r="A341" t="s">
        <v>105</v>
      </c>
      <c r="B341">
        <v>499626</v>
      </c>
      <c r="C341">
        <v>6359</v>
      </c>
      <c r="D341">
        <v>124339</v>
      </c>
      <c r="E341">
        <v>13662</v>
      </c>
      <c r="F341">
        <v>0</v>
      </c>
      <c r="G341" t="s">
        <v>106</v>
      </c>
      <c r="H341" t="s">
        <v>106</v>
      </c>
      <c r="I341" t="s">
        <v>106</v>
      </c>
      <c r="J341" t="s">
        <v>107</v>
      </c>
      <c r="K341" t="s">
        <v>108</v>
      </c>
      <c r="L341" t="s">
        <v>109</v>
      </c>
      <c r="M341" t="s">
        <v>110</v>
      </c>
      <c r="N341" t="s">
        <v>910</v>
      </c>
      <c r="O341" t="s">
        <v>316</v>
      </c>
      <c r="Q341">
        <v>920</v>
      </c>
      <c r="R341">
        <v>320</v>
      </c>
      <c r="S341">
        <v>240</v>
      </c>
      <c r="T341">
        <v>0</v>
      </c>
      <c r="U341">
        <v>0</v>
      </c>
      <c r="V341">
        <v>0</v>
      </c>
      <c r="W341">
        <v>240</v>
      </c>
      <c r="X341">
        <v>0</v>
      </c>
      <c r="Y341">
        <v>0</v>
      </c>
      <c r="Z341">
        <v>0</v>
      </c>
      <c r="AD341" s="1">
        <v>41478.333333333336</v>
      </c>
      <c r="AE341" s="1">
        <v>41515.708333333336</v>
      </c>
      <c r="AG341" s="1">
        <v>41344.333333333336</v>
      </c>
      <c r="AH341" s="1">
        <v>41378.708333333336</v>
      </c>
      <c r="AI341" s="1">
        <v>41344.333333333336</v>
      </c>
      <c r="AJ341" s="1">
        <v>41378.708333333336</v>
      </c>
      <c r="AK341" s="1">
        <v>41344.333333333336</v>
      </c>
      <c r="AL341" s="1">
        <v>41378.708333333336</v>
      </c>
      <c r="AM341" s="1">
        <v>41478.333333333336</v>
      </c>
      <c r="AN341" s="1">
        <v>41515.708333333336</v>
      </c>
      <c r="AP341" t="s">
        <v>113</v>
      </c>
      <c r="AU341" t="s">
        <v>911</v>
      </c>
      <c r="AY341" t="s">
        <v>106</v>
      </c>
      <c r="AZ341">
        <v>0</v>
      </c>
      <c r="BA341">
        <v>0</v>
      </c>
      <c r="BD341" s="3">
        <v>41321.660416666666</v>
      </c>
      <c r="BE341" s="3">
        <v>41321.663888888892</v>
      </c>
      <c r="BF341" t="s">
        <v>115</v>
      </c>
      <c r="BG341" t="s">
        <v>115</v>
      </c>
      <c r="CH341">
        <v>540</v>
      </c>
      <c r="CI341">
        <v>29480</v>
      </c>
      <c r="CJ341" t="s">
        <v>106</v>
      </c>
      <c r="CK341" t="s">
        <v>106</v>
      </c>
      <c r="CL341" t="s">
        <v>215</v>
      </c>
      <c r="CM341" t="s">
        <v>216</v>
      </c>
      <c r="CO341">
        <v>124337</v>
      </c>
      <c r="CQ341">
        <v>0</v>
      </c>
      <c r="CR341">
        <v>0</v>
      </c>
      <c r="CS341">
        <v>0</v>
      </c>
      <c r="CY341" t="s">
        <v>123</v>
      </c>
      <c r="CZ341" t="s">
        <v>124</v>
      </c>
      <c r="DD341" t="str" cm="1">
        <f t="array" ref="DD341:DE341">TEXT(_xlfn.SEQUENCE(1, DATEDIF(AG341, AH341, "m") + 1, AG341, 30), "YYYY-APMM")</f>
        <v>2013-AP03</v>
      </c>
      <c r="DE341" t="str">
        <v>2013-AP04</v>
      </c>
      <c r="DN341">
        <f t="shared" si="10"/>
        <v>0</v>
      </c>
      <c r="DO341">
        <f t="shared" si="11"/>
        <v>0</v>
      </c>
    </row>
    <row r="342" spans="1:119" x14ac:dyDescent="0.35">
      <c r="A342" t="s">
        <v>105</v>
      </c>
      <c r="B342">
        <v>499627</v>
      </c>
      <c r="C342">
        <v>6359</v>
      </c>
      <c r="D342">
        <v>124339</v>
      </c>
      <c r="E342">
        <v>13662</v>
      </c>
      <c r="F342">
        <v>0</v>
      </c>
      <c r="G342" t="s">
        <v>106</v>
      </c>
      <c r="H342" t="s">
        <v>106</v>
      </c>
      <c r="I342" t="s">
        <v>106</v>
      </c>
      <c r="J342" t="s">
        <v>107</v>
      </c>
      <c r="K342" t="s">
        <v>108</v>
      </c>
      <c r="L342" t="s">
        <v>109</v>
      </c>
      <c r="M342" t="s">
        <v>110</v>
      </c>
      <c r="N342" t="s">
        <v>912</v>
      </c>
      <c r="O342" t="s">
        <v>319</v>
      </c>
      <c r="Q342">
        <v>472</v>
      </c>
      <c r="R342">
        <v>0</v>
      </c>
      <c r="S342">
        <v>240</v>
      </c>
      <c r="T342">
        <v>0</v>
      </c>
      <c r="U342">
        <v>0</v>
      </c>
      <c r="V342">
        <v>0</v>
      </c>
      <c r="W342">
        <v>240</v>
      </c>
      <c r="X342">
        <v>0</v>
      </c>
      <c r="Y342">
        <v>0</v>
      </c>
      <c r="Z342">
        <v>0</v>
      </c>
      <c r="AD342" s="1">
        <v>41419.333333333336</v>
      </c>
      <c r="AE342" s="1">
        <v>41452.708333333336</v>
      </c>
      <c r="AG342" s="1">
        <v>41350.333333333336</v>
      </c>
      <c r="AH342" s="1">
        <v>41384.708333333336</v>
      </c>
      <c r="AI342" s="1">
        <v>41350.333333333336</v>
      </c>
      <c r="AJ342" s="1">
        <v>41384.708333333336</v>
      </c>
      <c r="AK342" s="1">
        <v>41350.333333333336</v>
      </c>
      <c r="AL342" s="1">
        <v>41384.708333333336</v>
      </c>
      <c r="AM342" s="1">
        <v>41419.333333333336</v>
      </c>
      <c r="AN342" s="1">
        <v>41452.708333333336</v>
      </c>
      <c r="AP342" t="s">
        <v>113</v>
      </c>
      <c r="AU342" t="s">
        <v>913</v>
      </c>
      <c r="AY342" t="s">
        <v>106</v>
      </c>
      <c r="AZ342">
        <v>0</v>
      </c>
      <c r="BA342">
        <v>0</v>
      </c>
      <c r="BD342" s="3">
        <v>41321.660416666666</v>
      </c>
      <c r="BE342" s="3">
        <v>41321.663888888892</v>
      </c>
      <c r="BF342" t="s">
        <v>115</v>
      </c>
      <c r="BG342" t="s">
        <v>115</v>
      </c>
      <c r="CH342">
        <v>540</v>
      </c>
      <c r="CI342">
        <v>29480</v>
      </c>
      <c r="CJ342" t="s">
        <v>106</v>
      </c>
      <c r="CK342" t="s">
        <v>106</v>
      </c>
      <c r="CL342" t="s">
        <v>215</v>
      </c>
      <c r="CM342" t="s">
        <v>216</v>
      </c>
      <c r="CO342">
        <v>124337</v>
      </c>
      <c r="CQ342">
        <v>0</v>
      </c>
      <c r="CR342">
        <v>0</v>
      </c>
      <c r="CS342">
        <v>0</v>
      </c>
      <c r="CY342" t="s">
        <v>123</v>
      </c>
      <c r="CZ342" t="s">
        <v>124</v>
      </c>
      <c r="DD342" t="str" cm="1">
        <f t="array" ref="DD342:DE342">TEXT(_xlfn.SEQUENCE(1, DATEDIF(AG342, AH342, "m") + 1, AG342, 30), "YYYY-APMM")</f>
        <v>2013-AP03</v>
      </c>
      <c r="DE342" t="str">
        <v>2013-AP04</v>
      </c>
      <c r="DN342">
        <f t="shared" si="10"/>
        <v>0</v>
      </c>
      <c r="DO342">
        <f t="shared" si="11"/>
        <v>0</v>
      </c>
    </row>
    <row r="343" spans="1:119" x14ac:dyDescent="0.35">
      <c r="A343" t="s">
        <v>105</v>
      </c>
      <c r="B343">
        <v>499628</v>
      </c>
      <c r="C343">
        <v>6359</v>
      </c>
      <c r="D343">
        <v>124339</v>
      </c>
      <c r="E343">
        <v>13662</v>
      </c>
      <c r="F343">
        <v>0</v>
      </c>
      <c r="G343" t="s">
        <v>106</v>
      </c>
      <c r="H343" t="s">
        <v>106</v>
      </c>
      <c r="I343" t="s">
        <v>106</v>
      </c>
      <c r="J343" t="s">
        <v>107</v>
      </c>
      <c r="K343" t="s">
        <v>108</v>
      </c>
      <c r="L343" t="s">
        <v>109</v>
      </c>
      <c r="M343" t="s">
        <v>110</v>
      </c>
      <c r="N343" t="s">
        <v>914</v>
      </c>
      <c r="O343" t="s">
        <v>322</v>
      </c>
      <c r="Q343">
        <v>880</v>
      </c>
      <c r="R343">
        <v>280</v>
      </c>
      <c r="S343">
        <v>240</v>
      </c>
      <c r="T343">
        <v>0</v>
      </c>
      <c r="U343">
        <v>0</v>
      </c>
      <c r="V343">
        <v>0</v>
      </c>
      <c r="W343">
        <v>240</v>
      </c>
      <c r="X343">
        <v>0</v>
      </c>
      <c r="Y343">
        <v>0</v>
      </c>
      <c r="Z343">
        <v>0</v>
      </c>
      <c r="AD343" s="1">
        <v>41478.333333333336</v>
      </c>
      <c r="AE343" s="1">
        <v>41515.708333333336</v>
      </c>
      <c r="AG343" s="1">
        <v>41350.333333333336</v>
      </c>
      <c r="AH343" s="1">
        <v>41384.708333333336</v>
      </c>
      <c r="AI343" s="1">
        <v>41350.333333333336</v>
      </c>
      <c r="AJ343" s="1">
        <v>41384.708333333336</v>
      </c>
      <c r="AK343" s="1">
        <v>41350.333333333336</v>
      </c>
      <c r="AL343" s="1">
        <v>41384.708333333336</v>
      </c>
      <c r="AM343" s="1">
        <v>41478.333333333336</v>
      </c>
      <c r="AN343" s="1">
        <v>41515.708333333336</v>
      </c>
      <c r="AP343" t="s">
        <v>113</v>
      </c>
      <c r="AU343" t="s">
        <v>915</v>
      </c>
      <c r="AY343" t="s">
        <v>106</v>
      </c>
      <c r="AZ343">
        <v>0</v>
      </c>
      <c r="BA343">
        <v>0</v>
      </c>
      <c r="BD343" s="3">
        <v>41321.660416666666</v>
      </c>
      <c r="BE343" s="3">
        <v>41321.663888888892</v>
      </c>
      <c r="BF343" t="s">
        <v>115</v>
      </c>
      <c r="BG343" t="s">
        <v>115</v>
      </c>
      <c r="CH343">
        <v>540</v>
      </c>
      <c r="CI343">
        <v>29480</v>
      </c>
      <c r="CJ343" t="s">
        <v>106</v>
      </c>
      <c r="CK343" t="s">
        <v>106</v>
      </c>
      <c r="CL343" t="s">
        <v>215</v>
      </c>
      <c r="CM343" t="s">
        <v>216</v>
      </c>
      <c r="CO343">
        <v>124337</v>
      </c>
      <c r="CQ343">
        <v>0</v>
      </c>
      <c r="CR343">
        <v>0</v>
      </c>
      <c r="CS343">
        <v>0</v>
      </c>
      <c r="CY343" t="s">
        <v>123</v>
      </c>
      <c r="CZ343" t="s">
        <v>124</v>
      </c>
      <c r="DD343" t="str" cm="1">
        <f t="array" ref="DD343:DE343">TEXT(_xlfn.SEQUENCE(1, DATEDIF(AG343, AH343, "m") + 1, AG343, 30), "YYYY-APMM")</f>
        <v>2013-AP03</v>
      </c>
      <c r="DE343" t="str">
        <v>2013-AP04</v>
      </c>
      <c r="DN343">
        <f t="shared" si="10"/>
        <v>0</v>
      </c>
      <c r="DO343">
        <f t="shared" si="11"/>
        <v>0</v>
      </c>
    </row>
    <row r="344" spans="1:119" x14ac:dyDescent="0.35">
      <c r="A344" t="s">
        <v>105</v>
      </c>
      <c r="B344">
        <v>499629</v>
      </c>
      <c r="C344">
        <v>6359</v>
      </c>
      <c r="D344">
        <v>124341</v>
      </c>
      <c r="E344">
        <v>13662</v>
      </c>
      <c r="F344">
        <v>0</v>
      </c>
      <c r="G344" t="s">
        <v>106</v>
      </c>
      <c r="H344" t="s">
        <v>106</v>
      </c>
      <c r="I344" t="s">
        <v>106</v>
      </c>
      <c r="J344" t="s">
        <v>107</v>
      </c>
      <c r="K344" t="s">
        <v>108</v>
      </c>
      <c r="L344" t="s">
        <v>109</v>
      </c>
      <c r="M344" t="s">
        <v>110</v>
      </c>
      <c r="N344" t="s">
        <v>916</v>
      </c>
      <c r="O344" t="s">
        <v>388</v>
      </c>
      <c r="Q344">
        <v>480</v>
      </c>
      <c r="R344">
        <v>0</v>
      </c>
      <c r="S344">
        <v>240</v>
      </c>
      <c r="T344">
        <v>0</v>
      </c>
      <c r="U344">
        <v>0</v>
      </c>
      <c r="V344">
        <v>0</v>
      </c>
      <c r="W344">
        <v>240</v>
      </c>
      <c r="X344">
        <v>0</v>
      </c>
      <c r="Y344">
        <v>0</v>
      </c>
      <c r="Z344">
        <v>0</v>
      </c>
      <c r="AD344" s="1">
        <v>41484.333333333336</v>
      </c>
      <c r="AE344" s="1">
        <v>41521.708333333336</v>
      </c>
      <c r="AG344" s="1">
        <v>41414.333333333336</v>
      </c>
      <c r="AH344" s="1">
        <v>41448.708333333336</v>
      </c>
      <c r="AI344" s="1">
        <v>41414.333333333336</v>
      </c>
      <c r="AJ344" s="1">
        <v>41448.708333333336</v>
      </c>
      <c r="AK344" s="1">
        <v>41414.333333333336</v>
      </c>
      <c r="AL344" s="1">
        <v>41448.708333333336</v>
      </c>
      <c r="AM344" s="1">
        <v>41484.333333333336</v>
      </c>
      <c r="AN344" s="1">
        <v>41521.708333333336</v>
      </c>
      <c r="AP344" t="s">
        <v>113</v>
      </c>
      <c r="AU344" t="s">
        <v>917</v>
      </c>
      <c r="AY344" t="s">
        <v>106</v>
      </c>
      <c r="AZ344">
        <v>0</v>
      </c>
      <c r="BA344">
        <v>0</v>
      </c>
      <c r="BD344" s="3">
        <v>41321.660416666666</v>
      </c>
      <c r="BE344" s="3">
        <v>41321.663888888892</v>
      </c>
      <c r="BF344" t="s">
        <v>115</v>
      </c>
      <c r="BG344" t="s">
        <v>115</v>
      </c>
      <c r="CH344">
        <v>540</v>
      </c>
      <c r="CI344">
        <v>29540</v>
      </c>
      <c r="CJ344" t="s">
        <v>106</v>
      </c>
      <c r="CK344" t="s">
        <v>106</v>
      </c>
      <c r="CL344" t="s">
        <v>215</v>
      </c>
      <c r="CM344" t="s">
        <v>216</v>
      </c>
      <c r="CO344">
        <v>124340</v>
      </c>
      <c r="CQ344">
        <v>0</v>
      </c>
      <c r="CR344">
        <v>0</v>
      </c>
      <c r="CS344">
        <v>0</v>
      </c>
      <c r="CY344" t="s">
        <v>123</v>
      </c>
      <c r="CZ344" t="s">
        <v>124</v>
      </c>
      <c r="DD344" t="str" cm="1">
        <f t="array" ref="DD344:DE344">TEXT(_xlfn.SEQUENCE(1, DATEDIF(AG344, AH344, "m") + 1, AG344, 30), "YYYY-APMM")</f>
        <v>2013-AP05</v>
      </c>
      <c r="DE344" t="str">
        <v>2013-AP06</v>
      </c>
      <c r="DN344">
        <f t="shared" si="10"/>
        <v>0</v>
      </c>
      <c r="DO344">
        <f t="shared" si="11"/>
        <v>0</v>
      </c>
    </row>
    <row r="345" spans="1:119" x14ac:dyDescent="0.35">
      <c r="A345" t="s">
        <v>105</v>
      </c>
      <c r="B345">
        <v>499630</v>
      </c>
      <c r="C345">
        <v>6359</v>
      </c>
      <c r="D345">
        <v>124341</v>
      </c>
      <c r="E345">
        <v>13662</v>
      </c>
      <c r="F345">
        <v>0</v>
      </c>
      <c r="G345" t="s">
        <v>106</v>
      </c>
      <c r="H345" t="s">
        <v>106</v>
      </c>
      <c r="I345" t="s">
        <v>106</v>
      </c>
      <c r="J345" t="s">
        <v>107</v>
      </c>
      <c r="K345" t="s">
        <v>108</v>
      </c>
      <c r="L345" t="s">
        <v>109</v>
      </c>
      <c r="M345" t="s">
        <v>110</v>
      </c>
      <c r="N345" t="s">
        <v>918</v>
      </c>
      <c r="O345" t="s">
        <v>391</v>
      </c>
      <c r="Q345">
        <v>480</v>
      </c>
      <c r="R345">
        <v>0</v>
      </c>
      <c r="S345">
        <v>240</v>
      </c>
      <c r="T345">
        <v>0</v>
      </c>
      <c r="U345">
        <v>0</v>
      </c>
      <c r="V345">
        <v>0</v>
      </c>
      <c r="W345">
        <v>240</v>
      </c>
      <c r="X345">
        <v>0</v>
      </c>
      <c r="Y345">
        <v>0</v>
      </c>
      <c r="Z345">
        <v>0</v>
      </c>
      <c r="AD345" s="1">
        <v>41522.333333333336</v>
      </c>
      <c r="AE345" s="1">
        <v>41556.708333333336</v>
      </c>
      <c r="AG345" s="1">
        <v>41449.333333333336</v>
      </c>
      <c r="AH345" s="1">
        <v>41483.708333333336</v>
      </c>
      <c r="AI345" s="1">
        <v>41449.333333333336</v>
      </c>
      <c r="AJ345" s="1">
        <v>41483.708333333336</v>
      </c>
      <c r="AK345" s="1">
        <v>41449.333333333336</v>
      </c>
      <c r="AL345" s="1">
        <v>41483.708333333336</v>
      </c>
      <c r="AM345" s="1">
        <v>41522.333333333336</v>
      </c>
      <c r="AN345" s="1">
        <v>41556.708333333336</v>
      </c>
      <c r="AP345" t="s">
        <v>113</v>
      </c>
      <c r="AU345" t="s">
        <v>919</v>
      </c>
      <c r="AY345" t="s">
        <v>106</v>
      </c>
      <c r="AZ345">
        <v>0</v>
      </c>
      <c r="BA345">
        <v>0</v>
      </c>
      <c r="BD345" s="3">
        <v>41321.660416666666</v>
      </c>
      <c r="BE345" s="3">
        <v>41321.663888888892</v>
      </c>
      <c r="BF345" t="s">
        <v>115</v>
      </c>
      <c r="BG345" t="s">
        <v>115</v>
      </c>
      <c r="CH345">
        <v>540</v>
      </c>
      <c r="CI345">
        <v>29540</v>
      </c>
      <c r="CJ345" t="s">
        <v>106</v>
      </c>
      <c r="CK345" t="s">
        <v>106</v>
      </c>
      <c r="CL345" t="s">
        <v>215</v>
      </c>
      <c r="CM345" t="s">
        <v>216</v>
      </c>
      <c r="CO345">
        <v>124340</v>
      </c>
      <c r="CQ345">
        <v>0</v>
      </c>
      <c r="CR345">
        <v>0</v>
      </c>
      <c r="CS345">
        <v>0</v>
      </c>
      <c r="CY345" t="s">
        <v>123</v>
      </c>
      <c r="CZ345" t="s">
        <v>124</v>
      </c>
      <c r="DD345" t="str" cm="1">
        <f t="array" ref="DD345:DE345">TEXT(_xlfn.SEQUENCE(1, DATEDIF(AG345, AH345, "m") + 1, AG345, 30), "YYYY-APMM")</f>
        <v>2013-AP06</v>
      </c>
      <c r="DE345" t="str">
        <v>2013-AP07</v>
      </c>
      <c r="DN345">
        <f t="shared" si="10"/>
        <v>0</v>
      </c>
      <c r="DO345">
        <f t="shared" si="11"/>
        <v>0</v>
      </c>
    </row>
    <row r="346" spans="1:119" x14ac:dyDescent="0.35">
      <c r="A346" t="s">
        <v>105</v>
      </c>
      <c r="B346">
        <v>499631</v>
      </c>
      <c r="C346">
        <v>6359</v>
      </c>
      <c r="D346">
        <v>124341</v>
      </c>
      <c r="E346">
        <v>13662</v>
      </c>
      <c r="F346">
        <v>0</v>
      </c>
      <c r="G346" t="s">
        <v>106</v>
      </c>
      <c r="H346" t="s">
        <v>106</v>
      </c>
      <c r="I346" t="s">
        <v>106</v>
      </c>
      <c r="J346" t="s">
        <v>107</v>
      </c>
      <c r="K346" t="s">
        <v>108</v>
      </c>
      <c r="L346" t="s">
        <v>109</v>
      </c>
      <c r="M346" t="s">
        <v>110</v>
      </c>
      <c r="N346" t="s">
        <v>920</v>
      </c>
      <c r="O346" t="s">
        <v>394</v>
      </c>
      <c r="Q346">
        <v>504</v>
      </c>
      <c r="R346">
        <v>296</v>
      </c>
      <c r="S346">
        <v>240</v>
      </c>
      <c r="T346">
        <v>0</v>
      </c>
      <c r="U346">
        <v>0</v>
      </c>
      <c r="V346">
        <v>0</v>
      </c>
      <c r="W346">
        <v>240</v>
      </c>
      <c r="X346">
        <v>0</v>
      </c>
      <c r="Y346">
        <v>0</v>
      </c>
      <c r="Z346">
        <v>0</v>
      </c>
      <c r="AD346" s="1">
        <v>41470.333333333336</v>
      </c>
      <c r="AE346" s="1">
        <v>41507.708333333336</v>
      </c>
      <c r="AG346" s="1">
        <v>41396.333333333336</v>
      </c>
      <c r="AH346" s="1">
        <v>41430.708333333336</v>
      </c>
      <c r="AI346" s="1">
        <v>41396.333333333336</v>
      </c>
      <c r="AJ346" s="1">
        <v>41430.708333333336</v>
      </c>
      <c r="AK346" s="1">
        <v>41396.333333333336</v>
      </c>
      <c r="AL346" s="1">
        <v>41430.708333333336</v>
      </c>
      <c r="AM346" s="1">
        <v>41470.333333333336</v>
      </c>
      <c r="AN346" s="1">
        <v>41507.708333333336</v>
      </c>
      <c r="AP346" t="s">
        <v>113</v>
      </c>
      <c r="AU346" t="s">
        <v>921</v>
      </c>
      <c r="AY346" t="s">
        <v>106</v>
      </c>
      <c r="AZ346">
        <v>0</v>
      </c>
      <c r="BA346">
        <v>0</v>
      </c>
      <c r="BD346" s="3">
        <v>41321.660416666666</v>
      </c>
      <c r="BE346" s="3">
        <v>41321.663888888892</v>
      </c>
      <c r="BF346" t="s">
        <v>115</v>
      </c>
      <c r="BG346" t="s">
        <v>115</v>
      </c>
      <c r="CH346">
        <v>540</v>
      </c>
      <c r="CI346">
        <v>29540</v>
      </c>
      <c r="CJ346" t="s">
        <v>106</v>
      </c>
      <c r="CK346" t="s">
        <v>106</v>
      </c>
      <c r="CL346" t="s">
        <v>215</v>
      </c>
      <c r="CM346" t="s">
        <v>216</v>
      </c>
      <c r="CO346">
        <v>124340</v>
      </c>
      <c r="CQ346">
        <v>0</v>
      </c>
      <c r="CR346">
        <v>0</v>
      </c>
      <c r="CS346">
        <v>0</v>
      </c>
      <c r="CY346" t="s">
        <v>123</v>
      </c>
      <c r="CZ346" t="s">
        <v>124</v>
      </c>
      <c r="DD346" t="str" cm="1">
        <f t="array" ref="DD346:DE346">TEXT(_xlfn.SEQUENCE(1, DATEDIF(AG346, AH346, "m") + 1, AG346, 30), "YYYY-APMM")</f>
        <v>2013-AP05</v>
      </c>
      <c r="DE346" t="str">
        <v>2013-AP06</v>
      </c>
      <c r="DN346">
        <f t="shared" si="10"/>
        <v>0</v>
      </c>
      <c r="DO346">
        <f t="shared" si="11"/>
        <v>0</v>
      </c>
    </row>
    <row r="347" spans="1:119" x14ac:dyDescent="0.35">
      <c r="A347" t="s">
        <v>105</v>
      </c>
      <c r="B347">
        <v>499632</v>
      </c>
      <c r="C347">
        <v>6359</v>
      </c>
      <c r="D347">
        <v>124341</v>
      </c>
      <c r="E347">
        <v>13662</v>
      </c>
      <c r="F347">
        <v>0</v>
      </c>
      <c r="G347" t="s">
        <v>106</v>
      </c>
      <c r="H347" t="s">
        <v>106</v>
      </c>
      <c r="I347" t="s">
        <v>106</v>
      </c>
      <c r="J347" t="s">
        <v>107</v>
      </c>
      <c r="K347" t="s">
        <v>108</v>
      </c>
      <c r="L347" t="s">
        <v>109</v>
      </c>
      <c r="M347" t="s">
        <v>110</v>
      </c>
      <c r="N347" t="s">
        <v>922</v>
      </c>
      <c r="O347" t="s">
        <v>397</v>
      </c>
      <c r="Q347">
        <v>360</v>
      </c>
      <c r="R347">
        <v>320</v>
      </c>
      <c r="S347">
        <v>240</v>
      </c>
      <c r="T347">
        <v>0</v>
      </c>
      <c r="U347">
        <v>0</v>
      </c>
      <c r="V347">
        <v>0</v>
      </c>
      <c r="W347">
        <v>240</v>
      </c>
      <c r="X347">
        <v>0</v>
      </c>
      <c r="Y347">
        <v>0</v>
      </c>
      <c r="Z347">
        <v>0</v>
      </c>
      <c r="AD347" s="1">
        <v>41449.333333333336</v>
      </c>
      <c r="AE347" s="1">
        <v>41483.708333333336</v>
      </c>
      <c r="AG347" s="1">
        <v>41396.333333333336</v>
      </c>
      <c r="AH347" s="1">
        <v>41430.708333333336</v>
      </c>
      <c r="AI347" s="1">
        <v>41396.333333333336</v>
      </c>
      <c r="AJ347" s="1">
        <v>41430.708333333336</v>
      </c>
      <c r="AK347" s="1">
        <v>41396.333333333336</v>
      </c>
      <c r="AL347" s="1">
        <v>41430.708333333336</v>
      </c>
      <c r="AM347" s="1">
        <v>41449.333333333336</v>
      </c>
      <c r="AN347" s="1">
        <v>41483.708333333336</v>
      </c>
      <c r="AP347" t="s">
        <v>113</v>
      </c>
      <c r="AU347" t="s">
        <v>923</v>
      </c>
      <c r="AY347" t="s">
        <v>106</v>
      </c>
      <c r="AZ347">
        <v>0</v>
      </c>
      <c r="BA347">
        <v>0</v>
      </c>
      <c r="BD347" s="3">
        <v>41321.660416666666</v>
      </c>
      <c r="BE347" s="3">
        <v>41321.678472222222</v>
      </c>
      <c r="BF347" t="s">
        <v>115</v>
      </c>
      <c r="BG347" t="s">
        <v>115</v>
      </c>
      <c r="CH347">
        <v>540</v>
      </c>
      <c r="CI347">
        <v>29540</v>
      </c>
      <c r="CJ347" t="s">
        <v>106</v>
      </c>
      <c r="CK347" t="s">
        <v>106</v>
      </c>
      <c r="CL347" t="s">
        <v>215</v>
      </c>
      <c r="CM347" t="s">
        <v>216</v>
      </c>
      <c r="CO347">
        <v>124340</v>
      </c>
      <c r="CQ347">
        <v>0</v>
      </c>
      <c r="CR347">
        <v>0</v>
      </c>
      <c r="CS347">
        <v>0</v>
      </c>
      <c r="CY347" t="s">
        <v>123</v>
      </c>
      <c r="CZ347" t="s">
        <v>124</v>
      </c>
      <c r="DD347" t="str" cm="1">
        <f t="array" ref="DD347:DE347">TEXT(_xlfn.SEQUENCE(1, DATEDIF(AG347, AH347, "m") + 1, AG347, 30), "YYYY-APMM")</f>
        <v>2013-AP05</v>
      </c>
      <c r="DE347" t="str">
        <v>2013-AP06</v>
      </c>
      <c r="DN347">
        <f t="shared" si="10"/>
        <v>0</v>
      </c>
      <c r="DO347">
        <f t="shared" si="11"/>
        <v>0</v>
      </c>
    </row>
    <row r="348" spans="1:119" x14ac:dyDescent="0.35">
      <c r="A348" t="s">
        <v>105</v>
      </c>
      <c r="B348">
        <v>499633</v>
      </c>
      <c r="C348">
        <v>6359</v>
      </c>
      <c r="D348">
        <v>124341</v>
      </c>
      <c r="E348">
        <v>13662</v>
      </c>
      <c r="F348">
        <v>0</v>
      </c>
      <c r="G348" t="s">
        <v>106</v>
      </c>
      <c r="H348" t="s">
        <v>106</v>
      </c>
      <c r="I348" t="s">
        <v>106</v>
      </c>
      <c r="J348" t="s">
        <v>107</v>
      </c>
      <c r="K348" t="s">
        <v>108</v>
      </c>
      <c r="L348" t="s">
        <v>109</v>
      </c>
      <c r="M348" t="s">
        <v>110</v>
      </c>
      <c r="N348" t="s">
        <v>924</v>
      </c>
      <c r="O348" t="s">
        <v>400</v>
      </c>
      <c r="Q348">
        <v>688</v>
      </c>
      <c r="R348">
        <v>296</v>
      </c>
      <c r="S348">
        <v>240</v>
      </c>
      <c r="T348">
        <v>0</v>
      </c>
      <c r="U348">
        <v>0</v>
      </c>
      <c r="V348">
        <v>0</v>
      </c>
      <c r="W348">
        <v>240</v>
      </c>
      <c r="X348">
        <v>0</v>
      </c>
      <c r="Y348">
        <v>0</v>
      </c>
      <c r="Z348">
        <v>0</v>
      </c>
      <c r="AD348" s="1">
        <v>41500.333333333336</v>
      </c>
      <c r="AE348" s="1">
        <v>41534.708333333336</v>
      </c>
      <c r="AG348" s="1">
        <v>41396.333333333336</v>
      </c>
      <c r="AH348" s="1">
        <v>41430.708333333336</v>
      </c>
      <c r="AI348" s="1">
        <v>41396.333333333336</v>
      </c>
      <c r="AJ348" s="1">
        <v>41430.708333333336</v>
      </c>
      <c r="AK348" s="1">
        <v>41396.333333333336</v>
      </c>
      <c r="AL348" s="1">
        <v>41430.708333333336</v>
      </c>
      <c r="AM348" s="1">
        <v>41500.333333333336</v>
      </c>
      <c r="AN348" s="1">
        <v>41534.708333333336</v>
      </c>
      <c r="AP348" t="s">
        <v>113</v>
      </c>
      <c r="AU348" t="s">
        <v>925</v>
      </c>
      <c r="AY348" t="s">
        <v>106</v>
      </c>
      <c r="AZ348">
        <v>0</v>
      </c>
      <c r="BA348">
        <v>0</v>
      </c>
      <c r="BD348" s="3">
        <v>41321.660416666666</v>
      </c>
      <c r="BE348" s="3">
        <v>41321.663888888892</v>
      </c>
      <c r="BF348" t="s">
        <v>115</v>
      </c>
      <c r="BG348" t="s">
        <v>115</v>
      </c>
      <c r="CH348">
        <v>540</v>
      </c>
      <c r="CI348">
        <v>29540</v>
      </c>
      <c r="CJ348" t="s">
        <v>106</v>
      </c>
      <c r="CK348" t="s">
        <v>106</v>
      </c>
      <c r="CL348" t="s">
        <v>215</v>
      </c>
      <c r="CM348" t="s">
        <v>216</v>
      </c>
      <c r="CO348">
        <v>124340</v>
      </c>
      <c r="CQ348">
        <v>0</v>
      </c>
      <c r="CR348">
        <v>0</v>
      </c>
      <c r="CS348">
        <v>0</v>
      </c>
      <c r="CY348" t="s">
        <v>123</v>
      </c>
      <c r="CZ348" t="s">
        <v>124</v>
      </c>
      <c r="DD348" t="str" cm="1">
        <f t="array" ref="DD348:DE348">TEXT(_xlfn.SEQUENCE(1, DATEDIF(AG348, AH348, "m") + 1, AG348, 30), "YYYY-APMM")</f>
        <v>2013-AP05</v>
      </c>
      <c r="DE348" t="str">
        <v>2013-AP06</v>
      </c>
      <c r="DN348">
        <f t="shared" si="10"/>
        <v>0</v>
      </c>
      <c r="DO348">
        <f t="shared" si="11"/>
        <v>0</v>
      </c>
    </row>
    <row r="349" spans="1:119" x14ac:dyDescent="0.35">
      <c r="A349" t="s">
        <v>105</v>
      </c>
      <c r="B349">
        <v>499634</v>
      </c>
      <c r="C349">
        <v>6359</v>
      </c>
      <c r="D349">
        <v>124341</v>
      </c>
      <c r="E349">
        <v>13662</v>
      </c>
      <c r="F349">
        <v>0</v>
      </c>
      <c r="G349" t="s">
        <v>106</v>
      </c>
      <c r="H349" t="s">
        <v>106</v>
      </c>
      <c r="I349" t="s">
        <v>106</v>
      </c>
      <c r="J349" t="s">
        <v>107</v>
      </c>
      <c r="K349" t="s">
        <v>108</v>
      </c>
      <c r="L349" t="s">
        <v>109</v>
      </c>
      <c r="M349" t="s">
        <v>110</v>
      </c>
      <c r="N349" t="s">
        <v>926</v>
      </c>
      <c r="O349" t="s">
        <v>403</v>
      </c>
      <c r="Q349">
        <v>728</v>
      </c>
      <c r="R349">
        <v>120</v>
      </c>
      <c r="S349">
        <v>240</v>
      </c>
      <c r="T349">
        <v>0</v>
      </c>
      <c r="U349">
        <v>0</v>
      </c>
      <c r="V349">
        <v>0</v>
      </c>
      <c r="W349">
        <v>240</v>
      </c>
      <c r="X349">
        <v>0</v>
      </c>
      <c r="Y349">
        <v>0</v>
      </c>
      <c r="Z349">
        <v>0</v>
      </c>
      <c r="AD349" s="1">
        <v>41541.333333333336</v>
      </c>
      <c r="AE349" s="1">
        <v>41577.708333333336</v>
      </c>
      <c r="AG349" s="1">
        <v>41431.333333333336</v>
      </c>
      <c r="AH349" s="1">
        <v>41465.708333333336</v>
      </c>
      <c r="AI349" s="1">
        <v>41431.333333333336</v>
      </c>
      <c r="AJ349" s="1">
        <v>41465.708333333336</v>
      </c>
      <c r="AK349" s="1">
        <v>41431.333333333336</v>
      </c>
      <c r="AL349" s="1">
        <v>41465.708333333336</v>
      </c>
      <c r="AM349" s="1">
        <v>41541.333333333336</v>
      </c>
      <c r="AN349" s="1">
        <v>41577.708333333336</v>
      </c>
      <c r="AP349" t="s">
        <v>113</v>
      </c>
      <c r="AU349" t="s">
        <v>927</v>
      </c>
      <c r="AY349" t="s">
        <v>106</v>
      </c>
      <c r="AZ349">
        <v>0</v>
      </c>
      <c r="BA349">
        <v>0</v>
      </c>
      <c r="BD349" s="3">
        <v>41321.660416666666</v>
      </c>
      <c r="BE349" s="3">
        <v>41321.663888888892</v>
      </c>
      <c r="BF349" t="s">
        <v>115</v>
      </c>
      <c r="BG349" t="s">
        <v>115</v>
      </c>
      <c r="CH349">
        <v>540</v>
      </c>
      <c r="CI349">
        <v>29540</v>
      </c>
      <c r="CJ349" t="s">
        <v>106</v>
      </c>
      <c r="CK349" t="s">
        <v>106</v>
      </c>
      <c r="CL349" t="s">
        <v>215</v>
      </c>
      <c r="CM349" t="s">
        <v>216</v>
      </c>
      <c r="CO349">
        <v>124340</v>
      </c>
      <c r="CQ349">
        <v>0</v>
      </c>
      <c r="CR349">
        <v>0</v>
      </c>
      <c r="CS349">
        <v>0</v>
      </c>
      <c r="CY349" t="s">
        <v>123</v>
      </c>
      <c r="CZ349" t="s">
        <v>124</v>
      </c>
      <c r="DD349" t="str" cm="1">
        <f t="array" ref="DD349:DE349">TEXT(_xlfn.SEQUENCE(1, DATEDIF(AG349, AH349, "m") + 1, AG349, 30), "YYYY-APMM")</f>
        <v>2013-AP06</v>
      </c>
      <c r="DE349" t="str">
        <v>2013-AP07</v>
      </c>
      <c r="DN349">
        <f t="shared" si="10"/>
        <v>0</v>
      </c>
      <c r="DO349">
        <f t="shared" si="11"/>
        <v>0</v>
      </c>
    </row>
    <row r="350" spans="1:119" x14ac:dyDescent="0.35">
      <c r="A350" t="s">
        <v>105</v>
      </c>
      <c r="B350">
        <v>499635</v>
      </c>
      <c r="C350">
        <v>6359</v>
      </c>
      <c r="D350">
        <v>124341</v>
      </c>
      <c r="E350">
        <v>13662</v>
      </c>
      <c r="F350">
        <v>0</v>
      </c>
      <c r="G350" t="s">
        <v>106</v>
      </c>
      <c r="H350" t="s">
        <v>106</v>
      </c>
      <c r="I350" t="s">
        <v>106</v>
      </c>
      <c r="J350" t="s">
        <v>107</v>
      </c>
      <c r="K350" t="s">
        <v>108</v>
      </c>
      <c r="L350" t="s">
        <v>109</v>
      </c>
      <c r="M350" t="s">
        <v>110</v>
      </c>
      <c r="N350" t="s">
        <v>928</v>
      </c>
      <c r="O350" t="s">
        <v>406</v>
      </c>
      <c r="Q350">
        <v>480</v>
      </c>
      <c r="R350">
        <v>0</v>
      </c>
      <c r="S350">
        <v>240</v>
      </c>
      <c r="T350">
        <v>0</v>
      </c>
      <c r="U350">
        <v>0</v>
      </c>
      <c r="V350">
        <v>0</v>
      </c>
      <c r="W350">
        <v>240</v>
      </c>
      <c r="X350">
        <v>0</v>
      </c>
      <c r="Y350">
        <v>0</v>
      </c>
      <c r="Z350">
        <v>0</v>
      </c>
      <c r="AD350" s="1">
        <v>41557.333333333336</v>
      </c>
      <c r="AE350" s="1">
        <v>41594.708333333336</v>
      </c>
      <c r="AG350" s="1">
        <v>41484.333333333336</v>
      </c>
      <c r="AH350" s="1">
        <v>41521.708333333336</v>
      </c>
      <c r="AI350" s="1">
        <v>41484.333333333336</v>
      </c>
      <c r="AJ350" s="1">
        <v>41521.708333333336</v>
      </c>
      <c r="AK350" s="1">
        <v>41484.333333333336</v>
      </c>
      <c r="AL350" s="1">
        <v>41521.708333333336</v>
      </c>
      <c r="AM350" s="1">
        <v>41557.333333333336</v>
      </c>
      <c r="AN350" s="1">
        <v>41594.708333333336</v>
      </c>
      <c r="AP350" t="s">
        <v>113</v>
      </c>
      <c r="AU350" t="s">
        <v>929</v>
      </c>
      <c r="AY350" t="s">
        <v>106</v>
      </c>
      <c r="AZ350">
        <v>0</v>
      </c>
      <c r="BA350">
        <v>0</v>
      </c>
      <c r="BD350" s="3">
        <v>41321.660416666666</v>
      </c>
      <c r="BE350" s="3">
        <v>41321.663888888892</v>
      </c>
      <c r="BF350" t="s">
        <v>115</v>
      </c>
      <c r="BG350" t="s">
        <v>115</v>
      </c>
      <c r="CH350">
        <v>540</v>
      </c>
      <c r="CI350">
        <v>29540</v>
      </c>
      <c r="CJ350" t="s">
        <v>106</v>
      </c>
      <c r="CK350" t="s">
        <v>106</v>
      </c>
      <c r="CL350" t="s">
        <v>215</v>
      </c>
      <c r="CM350" t="s">
        <v>216</v>
      </c>
      <c r="CO350">
        <v>124340</v>
      </c>
      <c r="CQ350">
        <v>0</v>
      </c>
      <c r="CR350">
        <v>0</v>
      </c>
      <c r="CS350">
        <v>0</v>
      </c>
      <c r="CY350" t="s">
        <v>123</v>
      </c>
      <c r="CZ350" t="s">
        <v>124</v>
      </c>
      <c r="DD350" t="str" cm="1">
        <f t="array" ref="DD350:DE350">TEXT(_xlfn.SEQUENCE(1, DATEDIF(AG350, AH350, "m") + 1, AG350, 30), "YYYY-APMM")</f>
        <v>2013-AP07</v>
      </c>
      <c r="DE350" t="str">
        <v>2013-AP08</v>
      </c>
      <c r="DN350">
        <f t="shared" si="10"/>
        <v>0</v>
      </c>
      <c r="DO350">
        <f t="shared" si="11"/>
        <v>0</v>
      </c>
    </row>
    <row r="351" spans="1:119" x14ac:dyDescent="0.35">
      <c r="A351" t="s">
        <v>105</v>
      </c>
      <c r="B351">
        <v>499636</v>
      </c>
      <c r="C351">
        <v>6359</v>
      </c>
      <c r="D351">
        <v>124341</v>
      </c>
      <c r="E351">
        <v>13662</v>
      </c>
      <c r="F351">
        <v>0</v>
      </c>
      <c r="G351" t="s">
        <v>106</v>
      </c>
      <c r="H351" t="s">
        <v>106</v>
      </c>
      <c r="I351" t="s">
        <v>106</v>
      </c>
      <c r="J351" t="s">
        <v>107</v>
      </c>
      <c r="K351" t="s">
        <v>108</v>
      </c>
      <c r="L351" t="s">
        <v>109</v>
      </c>
      <c r="M351" t="s">
        <v>110</v>
      </c>
      <c r="N351" t="s">
        <v>930</v>
      </c>
      <c r="O351" t="s">
        <v>409</v>
      </c>
      <c r="Q351">
        <v>1200</v>
      </c>
      <c r="R351">
        <v>184</v>
      </c>
      <c r="S351">
        <v>240</v>
      </c>
      <c r="T351">
        <v>0</v>
      </c>
      <c r="U351">
        <v>0</v>
      </c>
      <c r="V351">
        <v>0</v>
      </c>
      <c r="W351">
        <v>240</v>
      </c>
      <c r="X351">
        <v>0</v>
      </c>
      <c r="Y351">
        <v>0</v>
      </c>
      <c r="Z351">
        <v>0</v>
      </c>
      <c r="AD351" s="1">
        <v>41620.333333333336</v>
      </c>
      <c r="AE351" s="1">
        <v>41655.708333333336</v>
      </c>
      <c r="AG351" s="1">
        <v>41440.333333333336</v>
      </c>
      <c r="AH351" s="1">
        <v>41473.708333333336</v>
      </c>
      <c r="AI351" s="1">
        <v>41440.333333333336</v>
      </c>
      <c r="AJ351" s="1">
        <v>41473.708333333336</v>
      </c>
      <c r="AK351" s="1">
        <v>41440.333333333336</v>
      </c>
      <c r="AL351" s="1">
        <v>41473.708333333336</v>
      </c>
      <c r="AM351" s="1">
        <v>41620.333333333336</v>
      </c>
      <c r="AN351" s="1">
        <v>41655.708333333336</v>
      </c>
      <c r="AP351" t="s">
        <v>113</v>
      </c>
      <c r="AU351" t="s">
        <v>931</v>
      </c>
      <c r="AY351" t="s">
        <v>106</v>
      </c>
      <c r="AZ351">
        <v>0</v>
      </c>
      <c r="BA351">
        <v>0</v>
      </c>
      <c r="BD351" s="3">
        <v>41321.660416666666</v>
      </c>
      <c r="BE351" s="3">
        <v>41321.663888888892</v>
      </c>
      <c r="BF351" t="s">
        <v>115</v>
      </c>
      <c r="BG351" t="s">
        <v>115</v>
      </c>
      <c r="CH351">
        <v>540</v>
      </c>
      <c r="CI351">
        <v>29540</v>
      </c>
      <c r="CJ351" t="s">
        <v>106</v>
      </c>
      <c r="CK351" t="s">
        <v>106</v>
      </c>
      <c r="CL351" t="s">
        <v>215</v>
      </c>
      <c r="CM351" t="s">
        <v>216</v>
      </c>
      <c r="CO351">
        <v>124340</v>
      </c>
      <c r="CQ351">
        <v>0</v>
      </c>
      <c r="CR351">
        <v>0</v>
      </c>
      <c r="CS351">
        <v>0</v>
      </c>
      <c r="CY351" t="s">
        <v>123</v>
      </c>
      <c r="CZ351" t="s">
        <v>124</v>
      </c>
      <c r="DD351" t="str" cm="1">
        <f t="array" ref="DD351:DE351">TEXT(_xlfn.SEQUENCE(1, DATEDIF(AG351, AH351, "m") + 1, AG351, 30), "YYYY-APMM")</f>
        <v>2013-AP06</v>
      </c>
      <c r="DE351" t="str">
        <v>2013-AP07</v>
      </c>
      <c r="DN351">
        <f t="shared" si="10"/>
        <v>0</v>
      </c>
      <c r="DO351">
        <f t="shared" si="11"/>
        <v>0</v>
      </c>
    </row>
    <row r="352" spans="1:119" x14ac:dyDescent="0.35">
      <c r="A352" t="s">
        <v>105</v>
      </c>
      <c r="B352">
        <v>499637</v>
      </c>
      <c r="C352">
        <v>6359</v>
      </c>
      <c r="D352">
        <v>124341</v>
      </c>
      <c r="E352">
        <v>13662</v>
      </c>
      <c r="F352">
        <v>0</v>
      </c>
      <c r="G352" t="s">
        <v>106</v>
      </c>
      <c r="H352" t="s">
        <v>106</v>
      </c>
      <c r="I352" t="s">
        <v>106</v>
      </c>
      <c r="J352" t="s">
        <v>107</v>
      </c>
      <c r="K352" t="s">
        <v>108</v>
      </c>
      <c r="L352" t="s">
        <v>109</v>
      </c>
      <c r="M352" t="s">
        <v>110</v>
      </c>
      <c r="N352" t="s">
        <v>932</v>
      </c>
      <c r="O352" t="s">
        <v>412</v>
      </c>
      <c r="Q352">
        <v>536</v>
      </c>
      <c r="R352">
        <v>360</v>
      </c>
      <c r="S352">
        <v>240</v>
      </c>
      <c r="T352">
        <v>0</v>
      </c>
      <c r="U352">
        <v>0</v>
      </c>
      <c r="V352">
        <v>0</v>
      </c>
      <c r="W352">
        <v>240</v>
      </c>
      <c r="X352">
        <v>0</v>
      </c>
      <c r="Y352">
        <v>0</v>
      </c>
      <c r="Z352">
        <v>0</v>
      </c>
      <c r="AD352" s="1">
        <v>41513.333333333336</v>
      </c>
      <c r="AE352" s="1">
        <v>41547.708333333336</v>
      </c>
      <c r="AG352" s="1">
        <v>41431.333333333336</v>
      </c>
      <c r="AH352" s="1">
        <v>41465.708333333336</v>
      </c>
      <c r="AI352" s="1">
        <v>41431.333333333336</v>
      </c>
      <c r="AJ352" s="1">
        <v>41465.708333333336</v>
      </c>
      <c r="AK352" s="1">
        <v>41431.333333333336</v>
      </c>
      <c r="AL352" s="1">
        <v>41465.708333333336</v>
      </c>
      <c r="AM352" s="1">
        <v>41513.333333333336</v>
      </c>
      <c r="AN352" s="1">
        <v>41547.708333333336</v>
      </c>
      <c r="AP352" t="s">
        <v>113</v>
      </c>
      <c r="AU352" t="s">
        <v>933</v>
      </c>
      <c r="AY352" t="s">
        <v>106</v>
      </c>
      <c r="AZ352">
        <v>0</v>
      </c>
      <c r="BA352">
        <v>0</v>
      </c>
      <c r="BD352" s="3">
        <v>41321.660416666666</v>
      </c>
      <c r="BE352" s="3">
        <v>41321.663888888892</v>
      </c>
      <c r="BF352" t="s">
        <v>115</v>
      </c>
      <c r="BG352" t="s">
        <v>115</v>
      </c>
      <c r="CH352">
        <v>540</v>
      </c>
      <c r="CI352">
        <v>29540</v>
      </c>
      <c r="CJ352" t="s">
        <v>106</v>
      </c>
      <c r="CK352" t="s">
        <v>106</v>
      </c>
      <c r="CL352" t="s">
        <v>215</v>
      </c>
      <c r="CM352" t="s">
        <v>216</v>
      </c>
      <c r="CO352">
        <v>124340</v>
      </c>
      <c r="CQ352">
        <v>0</v>
      </c>
      <c r="CR352">
        <v>0</v>
      </c>
      <c r="CS352">
        <v>0</v>
      </c>
      <c r="CY352" t="s">
        <v>123</v>
      </c>
      <c r="CZ352" t="s">
        <v>124</v>
      </c>
      <c r="DD352" t="str" cm="1">
        <f t="array" ref="DD352:DE352">TEXT(_xlfn.SEQUENCE(1, DATEDIF(AG352, AH352, "m") + 1, AG352, 30), "YYYY-APMM")</f>
        <v>2013-AP06</v>
      </c>
      <c r="DE352" t="str">
        <v>2013-AP07</v>
      </c>
      <c r="DN352">
        <f t="shared" si="10"/>
        <v>0</v>
      </c>
      <c r="DO352">
        <f t="shared" si="11"/>
        <v>0</v>
      </c>
    </row>
    <row r="353" spans="1:119" x14ac:dyDescent="0.35">
      <c r="A353" t="s">
        <v>105</v>
      </c>
      <c r="B353">
        <v>499638</v>
      </c>
      <c r="C353">
        <v>6359</v>
      </c>
      <c r="D353">
        <v>124341</v>
      </c>
      <c r="E353">
        <v>13662</v>
      </c>
      <c r="F353">
        <v>0</v>
      </c>
      <c r="G353" t="s">
        <v>106</v>
      </c>
      <c r="H353" t="s">
        <v>106</v>
      </c>
      <c r="I353" t="s">
        <v>106</v>
      </c>
      <c r="J353" t="s">
        <v>107</v>
      </c>
      <c r="K353" t="s">
        <v>108</v>
      </c>
      <c r="L353" t="s">
        <v>109</v>
      </c>
      <c r="M353" t="s">
        <v>110</v>
      </c>
      <c r="N353" t="s">
        <v>934</v>
      </c>
      <c r="O353" t="s">
        <v>415</v>
      </c>
      <c r="Q353">
        <v>680</v>
      </c>
      <c r="R353">
        <v>360</v>
      </c>
      <c r="S353">
        <v>240</v>
      </c>
      <c r="T353">
        <v>0</v>
      </c>
      <c r="U353">
        <v>0</v>
      </c>
      <c r="V353">
        <v>0</v>
      </c>
      <c r="W353">
        <v>240</v>
      </c>
      <c r="X353">
        <v>0</v>
      </c>
      <c r="Y353">
        <v>0</v>
      </c>
      <c r="Z353">
        <v>0</v>
      </c>
      <c r="AD353" s="1">
        <v>41534.333333333336</v>
      </c>
      <c r="AE353" s="1">
        <v>41570.708333333336</v>
      </c>
      <c r="AG353" s="1">
        <v>41431.333333333336</v>
      </c>
      <c r="AH353" s="1">
        <v>41465.708333333336</v>
      </c>
      <c r="AI353" s="1">
        <v>41431.333333333336</v>
      </c>
      <c r="AJ353" s="1">
        <v>41465.708333333336</v>
      </c>
      <c r="AK353" s="1">
        <v>41431.333333333336</v>
      </c>
      <c r="AL353" s="1">
        <v>41465.708333333336</v>
      </c>
      <c r="AM353" s="1">
        <v>41534.333333333336</v>
      </c>
      <c r="AN353" s="1">
        <v>41570.708333333336</v>
      </c>
      <c r="AP353" t="s">
        <v>113</v>
      </c>
      <c r="AU353" t="s">
        <v>935</v>
      </c>
      <c r="AY353" t="s">
        <v>106</v>
      </c>
      <c r="AZ353">
        <v>0</v>
      </c>
      <c r="BA353">
        <v>0</v>
      </c>
      <c r="BD353" s="3">
        <v>41321.660416666666</v>
      </c>
      <c r="BE353" s="3">
        <v>41321.697916666664</v>
      </c>
      <c r="BF353" t="s">
        <v>115</v>
      </c>
      <c r="BG353" t="s">
        <v>115</v>
      </c>
      <c r="CH353">
        <v>540</v>
      </c>
      <c r="CI353">
        <v>29540</v>
      </c>
      <c r="CJ353" t="s">
        <v>106</v>
      </c>
      <c r="CK353" t="s">
        <v>106</v>
      </c>
      <c r="CL353" t="s">
        <v>215</v>
      </c>
      <c r="CM353" t="s">
        <v>216</v>
      </c>
      <c r="CO353">
        <v>124340</v>
      </c>
      <c r="CQ353">
        <v>0</v>
      </c>
      <c r="CR353">
        <v>0</v>
      </c>
      <c r="CS353">
        <v>0</v>
      </c>
      <c r="CY353" t="s">
        <v>123</v>
      </c>
      <c r="CZ353" t="s">
        <v>124</v>
      </c>
      <c r="DD353" t="str" cm="1">
        <f t="array" ref="DD353:DE353">TEXT(_xlfn.SEQUENCE(1, DATEDIF(AG353, AH353, "m") + 1, AG353, 30), "YYYY-APMM")</f>
        <v>2013-AP06</v>
      </c>
      <c r="DE353" t="str">
        <v>2013-AP07</v>
      </c>
      <c r="DN353">
        <f t="shared" si="10"/>
        <v>0</v>
      </c>
      <c r="DO353">
        <f t="shared" si="11"/>
        <v>0</v>
      </c>
    </row>
    <row r="354" spans="1:119" x14ac:dyDescent="0.35">
      <c r="A354" t="s">
        <v>105</v>
      </c>
      <c r="B354">
        <v>499639</v>
      </c>
      <c r="C354">
        <v>6359</v>
      </c>
      <c r="D354">
        <v>124341</v>
      </c>
      <c r="E354">
        <v>13662</v>
      </c>
      <c r="F354">
        <v>0</v>
      </c>
      <c r="G354" t="s">
        <v>106</v>
      </c>
      <c r="H354" t="s">
        <v>106</v>
      </c>
      <c r="I354" t="s">
        <v>106</v>
      </c>
      <c r="J354" t="s">
        <v>107</v>
      </c>
      <c r="K354" t="s">
        <v>108</v>
      </c>
      <c r="L354" t="s">
        <v>109</v>
      </c>
      <c r="M354" t="s">
        <v>110</v>
      </c>
      <c r="N354" t="s">
        <v>936</v>
      </c>
      <c r="O354" t="s">
        <v>418</v>
      </c>
      <c r="Q354">
        <v>1192</v>
      </c>
      <c r="R354">
        <v>184</v>
      </c>
      <c r="S354">
        <v>240</v>
      </c>
      <c r="T354">
        <v>0</v>
      </c>
      <c r="U354">
        <v>0</v>
      </c>
      <c r="V354">
        <v>0</v>
      </c>
      <c r="W354">
        <v>240</v>
      </c>
      <c r="X354">
        <v>0</v>
      </c>
      <c r="Y354">
        <v>0</v>
      </c>
      <c r="Z354">
        <v>0</v>
      </c>
      <c r="AD354" s="1">
        <v>41619.333333333336</v>
      </c>
      <c r="AE354" s="1">
        <v>41654.708333333336</v>
      </c>
      <c r="AG354" s="1">
        <v>41440.333333333336</v>
      </c>
      <c r="AH354" s="1">
        <v>41473.708333333336</v>
      </c>
      <c r="AI354" s="1">
        <v>41440.333333333336</v>
      </c>
      <c r="AJ354" s="1">
        <v>41473.708333333336</v>
      </c>
      <c r="AK354" s="1">
        <v>41440.333333333336</v>
      </c>
      <c r="AL354" s="1">
        <v>41473.708333333336</v>
      </c>
      <c r="AM354" s="1">
        <v>41619.333333333336</v>
      </c>
      <c r="AN354" s="1">
        <v>41654.708333333336</v>
      </c>
      <c r="AP354" t="s">
        <v>113</v>
      </c>
      <c r="AU354" t="s">
        <v>937</v>
      </c>
      <c r="AY354" t="s">
        <v>106</v>
      </c>
      <c r="AZ354">
        <v>0</v>
      </c>
      <c r="BA354">
        <v>0</v>
      </c>
      <c r="BD354" s="3">
        <v>41321.660416666666</v>
      </c>
      <c r="BE354" s="3">
        <v>41321.663888888892</v>
      </c>
      <c r="BF354" t="s">
        <v>115</v>
      </c>
      <c r="BG354" t="s">
        <v>115</v>
      </c>
      <c r="CH354">
        <v>540</v>
      </c>
      <c r="CI354">
        <v>29540</v>
      </c>
      <c r="CJ354" t="s">
        <v>106</v>
      </c>
      <c r="CK354" t="s">
        <v>106</v>
      </c>
      <c r="CL354" t="s">
        <v>215</v>
      </c>
      <c r="CM354" t="s">
        <v>216</v>
      </c>
      <c r="CO354">
        <v>124340</v>
      </c>
      <c r="CQ354">
        <v>0</v>
      </c>
      <c r="CR354">
        <v>0</v>
      </c>
      <c r="CS354">
        <v>0</v>
      </c>
      <c r="CY354" t="s">
        <v>123</v>
      </c>
      <c r="CZ354" t="s">
        <v>124</v>
      </c>
      <c r="DD354" t="str" cm="1">
        <f t="array" ref="DD354:DE354">TEXT(_xlfn.SEQUENCE(1, DATEDIF(AG354, AH354, "m") + 1, AG354, 30), "YYYY-APMM")</f>
        <v>2013-AP06</v>
      </c>
      <c r="DE354" t="str">
        <v>2013-AP07</v>
      </c>
      <c r="DN354">
        <f t="shared" si="10"/>
        <v>0</v>
      </c>
      <c r="DO354">
        <f t="shared" si="11"/>
        <v>0</v>
      </c>
    </row>
    <row r="355" spans="1:119" x14ac:dyDescent="0.35">
      <c r="A355" t="s">
        <v>105</v>
      </c>
      <c r="B355">
        <v>499640</v>
      </c>
      <c r="C355">
        <v>6359</v>
      </c>
      <c r="D355">
        <v>124341</v>
      </c>
      <c r="E355">
        <v>13662</v>
      </c>
      <c r="F355">
        <v>0</v>
      </c>
      <c r="G355" t="s">
        <v>106</v>
      </c>
      <c r="H355" t="s">
        <v>106</v>
      </c>
      <c r="I355" t="s">
        <v>106</v>
      </c>
      <c r="J355" t="s">
        <v>107</v>
      </c>
      <c r="K355" t="s">
        <v>108</v>
      </c>
      <c r="L355" t="s">
        <v>109</v>
      </c>
      <c r="M355" t="s">
        <v>110</v>
      </c>
      <c r="N355" t="s">
        <v>938</v>
      </c>
      <c r="O355" t="s">
        <v>421</v>
      </c>
      <c r="Q355">
        <v>392</v>
      </c>
      <c r="R355">
        <v>0</v>
      </c>
      <c r="S355">
        <v>240</v>
      </c>
      <c r="T355">
        <v>0</v>
      </c>
      <c r="U355">
        <v>0</v>
      </c>
      <c r="V355">
        <v>0</v>
      </c>
      <c r="W355">
        <v>240</v>
      </c>
      <c r="X355">
        <v>0</v>
      </c>
      <c r="Y355">
        <v>0</v>
      </c>
      <c r="Z355">
        <v>0</v>
      </c>
      <c r="AD355" s="1">
        <v>41500.333333333336</v>
      </c>
      <c r="AE355" s="1">
        <v>41534.708333333336</v>
      </c>
      <c r="AG355" s="1">
        <v>41440.333333333336</v>
      </c>
      <c r="AH355" s="1">
        <v>41473.708333333336</v>
      </c>
      <c r="AI355" s="1">
        <v>41440.333333333336</v>
      </c>
      <c r="AJ355" s="1">
        <v>41473.708333333336</v>
      </c>
      <c r="AK355" s="1">
        <v>41440.333333333336</v>
      </c>
      <c r="AL355" s="1">
        <v>41473.708333333336</v>
      </c>
      <c r="AM355" s="1">
        <v>41500.333333333336</v>
      </c>
      <c r="AN355" s="1">
        <v>41534.708333333336</v>
      </c>
      <c r="AP355" t="s">
        <v>113</v>
      </c>
      <c r="AU355" t="s">
        <v>939</v>
      </c>
      <c r="AY355" t="s">
        <v>106</v>
      </c>
      <c r="AZ355">
        <v>0</v>
      </c>
      <c r="BA355">
        <v>0</v>
      </c>
      <c r="BD355" s="3">
        <v>41321.660416666666</v>
      </c>
      <c r="BE355" s="3">
        <v>41321.663888888892</v>
      </c>
      <c r="BF355" t="s">
        <v>115</v>
      </c>
      <c r="BG355" t="s">
        <v>115</v>
      </c>
      <c r="CH355">
        <v>540</v>
      </c>
      <c r="CI355">
        <v>29540</v>
      </c>
      <c r="CJ355" t="s">
        <v>106</v>
      </c>
      <c r="CK355" t="s">
        <v>106</v>
      </c>
      <c r="CL355" t="s">
        <v>215</v>
      </c>
      <c r="CM355" t="s">
        <v>216</v>
      </c>
      <c r="CO355">
        <v>124340</v>
      </c>
      <c r="CQ355">
        <v>0</v>
      </c>
      <c r="CR355">
        <v>0</v>
      </c>
      <c r="CS355">
        <v>0</v>
      </c>
      <c r="CY355" t="s">
        <v>123</v>
      </c>
      <c r="CZ355" t="s">
        <v>124</v>
      </c>
      <c r="DD355" t="str" cm="1">
        <f t="array" ref="DD355:DE355">TEXT(_xlfn.SEQUENCE(1, DATEDIF(AG355, AH355, "m") + 1, AG355, 30), "YYYY-APMM")</f>
        <v>2013-AP06</v>
      </c>
      <c r="DE355" t="str">
        <v>2013-AP07</v>
      </c>
      <c r="DN355">
        <f t="shared" si="10"/>
        <v>0</v>
      </c>
      <c r="DO355">
        <f t="shared" si="11"/>
        <v>0</v>
      </c>
    </row>
    <row r="356" spans="1:119" x14ac:dyDescent="0.35">
      <c r="A356" t="s">
        <v>105</v>
      </c>
      <c r="B356">
        <v>499641</v>
      </c>
      <c r="C356">
        <v>6359</v>
      </c>
      <c r="D356">
        <v>124341</v>
      </c>
      <c r="E356">
        <v>13662</v>
      </c>
      <c r="F356">
        <v>0</v>
      </c>
      <c r="G356" t="s">
        <v>106</v>
      </c>
      <c r="H356" t="s">
        <v>106</v>
      </c>
      <c r="I356" t="s">
        <v>106</v>
      </c>
      <c r="J356" t="s">
        <v>107</v>
      </c>
      <c r="K356" t="s">
        <v>108</v>
      </c>
      <c r="L356" t="s">
        <v>109</v>
      </c>
      <c r="M356" t="s">
        <v>110</v>
      </c>
      <c r="N356" t="s">
        <v>940</v>
      </c>
      <c r="O356" t="s">
        <v>477</v>
      </c>
      <c r="Q356">
        <v>480</v>
      </c>
      <c r="R356">
        <v>0</v>
      </c>
      <c r="S356">
        <v>240</v>
      </c>
      <c r="T356">
        <v>0</v>
      </c>
      <c r="U356">
        <v>0</v>
      </c>
      <c r="V356">
        <v>0</v>
      </c>
      <c r="W356">
        <v>240</v>
      </c>
      <c r="X356">
        <v>0</v>
      </c>
      <c r="Y356">
        <v>0</v>
      </c>
      <c r="Z356">
        <v>0</v>
      </c>
      <c r="AD356" s="1">
        <v>41531.333333333336</v>
      </c>
      <c r="AE356" s="1">
        <v>41567.708333333336</v>
      </c>
      <c r="AG356" s="1">
        <v>41457.333333333336</v>
      </c>
      <c r="AH356" s="1">
        <v>41491.708333333336</v>
      </c>
      <c r="AI356" s="1">
        <v>41457.333333333336</v>
      </c>
      <c r="AJ356" s="1">
        <v>41491.708333333336</v>
      </c>
      <c r="AK356" s="1">
        <v>41457.333333333336</v>
      </c>
      <c r="AL356" s="1">
        <v>41491.708333333336</v>
      </c>
      <c r="AM356" s="1">
        <v>41531.333333333336</v>
      </c>
      <c r="AN356" s="1">
        <v>41567.708333333336</v>
      </c>
      <c r="AP356" t="s">
        <v>113</v>
      </c>
      <c r="AU356" t="s">
        <v>941</v>
      </c>
      <c r="AY356" t="s">
        <v>106</v>
      </c>
      <c r="AZ356">
        <v>0</v>
      </c>
      <c r="BA356">
        <v>0</v>
      </c>
      <c r="BD356" s="3">
        <v>41321.660416666666</v>
      </c>
      <c r="BE356" s="3">
        <v>41321.663888888892</v>
      </c>
      <c r="BF356" t="s">
        <v>115</v>
      </c>
      <c r="BG356" t="s">
        <v>115</v>
      </c>
      <c r="CH356">
        <v>540</v>
      </c>
      <c r="CI356">
        <v>29540</v>
      </c>
      <c r="CJ356" t="s">
        <v>106</v>
      </c>
      <c r="CK356" t="s">
        <v>106</v>
      </c>
      <c r="CL356" t="s">
        <v>215</v>
      </c>
      <c r="CM356" t="s">
        <v>216</v>
      </c>
      <c r="CO356">
        <v>124340</v>
      </c>
      <c r="CQ356">
        <v>0</v>
      </c>
      <c r="CR356">
        <v>0</v>
      </c>
      <c r="CS356">
        <v>0</v>
      </c>
      <c r="CY356" t="s">
        <v>123</v>
      </c>
      <c r="CZ356" t="s">
        <v>124</v>
      </c>
      <c r="DD356" t="str" cm="1">
        <f t="array" ref="DD356:DE356">TEXT(_xlfn.SEQUENCE(1, DATEDIF(AG356, AH356, "m") + 1, AG356, 30), "YYYY-APMM")</f>
        <v>2013-AP07</v>
      </c>
      <c r="DE356" t="str">
        <v>2013-AP08</v>
      </c>
      <c r="DN356">
        <f t="shared" si="10"/>
        <v>0</v>
      </c>
      <c r="DO356">
        <f t="shared" si="11"/>
        <v>0</v>
      </c>
    </row>
    <row r="357" spans="1:119" x14ac:dyDescent="0.35">
      <c r="A357" t="s">
        <v>105</v>
      </c>
      <c r="B357">
        <v>499642</v>
      </c>
      <c r="C357">
        <v>6359</v>
      </c>
      <c r="D357">
        <v>124341</v>
      </c>
      <c r="E357">
        <v>13662</v>
      </c>
      <c r="F357">
        <v>0</v>
      </c>
      <c r="G357" t="s">
        <v>106</v>
      </c>
      <c r="H357" t="s">
        <v>106</v>
      </c>
      <c r="I357" t="s">
        <v>106</v>
      </c>
      <c r="J357" t="s">
        <v>107</v>
      </c>
      <c r="K357" t="s">
        <v>108</v>
      </c>
      <c r="L357" t="s">
        <v>109</v>
      </c>
      <c r="M357" t="s">
        <v>110</v>
      </c>
      <c r="N357" t="s">
        <v>942</v>
      </c>
      <c r="O357" t="s">
        <v>424</v>
      </c>
      <c r="Q357">
        <v>480</v>
      </c>
      <c r="R357">
        <v>0</v>
      </c>
      <c r="S357">
        <v>240</v>
      </c>
      <c r="T357">
        <v>0</v>
      </c>
      <c r="U357">
        <v>0</v>
      </c>
      <c r="V357">
        <v>0</v>
      </c>
      <c r="W357">
        <v>240</v>
      </c>
      <c r="X357">
        <v>0</v>
      </c>
      <c r="Y357">
        <v>0</v>
      </c>
      <c r="Z357">
        <v>0</v>
      </c>
      <c r="AD357" s="1">
        <v>41568.333333333336</v>
      </c>
      <c r="AE357" s="1">
        <v>41602.708333333336</v>
      </c>
      <c r="AG357" s="1">
        <v>41492.333333333336</v>
      </c>
      <c r="AH357" s="1">
        <v>41529.708333333336</v>
      </c>
      <c r="AI357" s="1">
        <v>41492.333333333336</v>
      </c>
      <c r="AJ357" s="1">
        <v>41529.708333333336</v>
      </c>
      <c r="AK357" s="1">
        <v>41492.333333333336</v>
      </c>
      <c r="AL357" s="1">
        <v>41529.708333333336</v>
      </c>
      <c r="AM357" s="1">
        <v>41568.333333333336</v>
      </c>
      <c r="AN357" s="1">
        <v>41602.708333333336</v>
      </c>
      <c r="AP357" t="s">
        <v>113</v>
      </c>
      <c r="AU357" t="s">
        <v>943</v>
      </c>
      <c r="AY357" t="s">
        <v>106</v>
      </c>
      <c r="AZ357">
        <v>0</v>
      </c>
      <c r="BA357">
        <v>0</v>
      </c>
      <c r="BD357" s="3">
        <v>41321.660416666666</v>
      </c>
      <c r="BE357" s="3">
        <v>41321.663888888892</v>
      </c>
      <c r="BF357" t="s">
        <v>115</v>
      </c>
      <c r="BG357" t="s">
        <v>115</v>
      </c>
      <c r="CH357">
        <v>540</v>
      </c>
      <c r="CI357">
        <v>29540</v>
      </c>
      <c r="CJ357" t="s">
        <v>106</v>
      </c>
      <c r="CK357" t="s">
        <v>106</v>
      </c>
      <c r="CL357" t="s">
        <v>215</v>
      </c>
      <c r="CM357" t="s">
        <v>216</v>
      </c>
      <c r="CO357">
        <v>124340</v>
      </c>
      <c r="CQ357">
        <v>0</v>
      </c>
      <c r="CR357">
        <v>0</v>
      </c>
      <c r="CS357">
        <v>0</v>
      </c>
      <c r="CY357" t="s">
        <v>123</v>
      </c>
      <c r="CZ357" t="s">
        <v>124</v>
      </c>
      <c r="DD357" t="str" cm="1">
        <f t="array" ref="DD357:DE357">TEXT(_xlfn.SEQUENCE(1, DATEDIF(AG357, AH357, "m") + 1, AG357, 30), "YYYY-APMM")</f>
        <v>2013-AP08</v>
      </c>
      <c r="DE357" t="str">
        <v>2013-AP09</v>
      </c>
      <c r="DN357">
        <f t="shared" si="10"/>
        <v>0</v>
      </c>
      <c r="DO357">
        <f t="shared" si="11"/>
        <v>0</v>
      </c>
    </row>
    <row r="358" spans="1:119" x14ac:dyDescent="0.35">
      <c r="A358" t="s">
        <v>105</v>
      </c>
      <c r="B358">
        <v>499643</v>
      </c>
      <c r="C358">
        <v>6359</v>
      </c>
      <c r="D358">
        <v>124341</v>
      </c>
      <c r="E358">
        <v>13662</v>
      </c>
      <c r="F358">
        <v>0</v>
      </c>
      <c r="G358" t="s">
        <v>106</v>
      </c>
      <c r="H358" t="s">
        <v>106</v>
      </c>
      <c r="I358" t="s">
        <v>106</v>
      </c>
      <c r="J358" t="s">
        <v>107</v>
      </c>
      <c r="K358" t="s">
        <v>108</v>
      </c>
      <c r="L358" t="s">
        <v>109</v>
      </c>
      <c r="M358" t="s">
        <v>110</v>
      </c>
      <c r="N358" t="s">
        <v>944</v>
      </c>
      <c r="O358" t="s">
        <v>482</v>
      </c>
      <c r="Q358">
        <v>1360</v>
      </c>
      <c r="R358">
        <v>1160</v>
      </c>
      <c r="S358">
        <v>240</v>
      </c>
      <c r="T358">
        <v>0</v>
      </c>
      <c r="U358">
        <v>0</v>
      </c>
      <c r="V358">
        <v>0</v>
      </c>
      <c r="W358">
        <v>240</v>
      </c>
      <c r="X358">
        <v>0</v>
      </c>
      <c r="Y358">
        <v>0</v>
      </c>
      <c r="Z358">
        <v>0</v>
      </c>
      <c r="AD358" s="1">
        <v>41699.333333333336</v>
      </c>
      <c r="AE358" s="1">
        <v>41732.708333333336</v>
      </c>
      <c r="AG358" s="1">
        <v>41492.333333333336</v>
      </c>
      <c r="AH358" s="1">
        <v>41529.708333333336</v>
      </c>
      <c r="AI358" s="1">
        <v>41492.333333333336</v>
      </c>
      <c r="AJ358" s="1">
        <v>41529.708333333336</v>
      </c>
      <c r="AK358" s="1">
        <v>41492.333333333336</v>
      </c>
      <c r="AL358" s="1">
        <v>41529.708333333336</v>
      </c>
      <c r="AM358" s="1">
        <v>41699.333333333336</v>
      </c>
      <c r="AN358" s="1">
        <v>41732.708333333336</v>
      </c>
      <c r="AP358" t="s">
        <v>113</v>
      </c>
      <c r="AU358" t="s">
        <v>945</v>
      </c>
      <c r="AY358" t="s">
        <v>106</v>
      </c>
      <c r="AZ358">
        <v>0</v>
      </c>
      <c r="BA358">
        <v>0</v>
      </c>
      <c r="BD358" s="3">
        <v>41321.660416666666</v>
      </c>
      <c r="BE358" s="3">
        <v>41321.663888888892</v>
      </c>
      <c r="BF358" t="s">
        <v>115</v>
      </c>
      <c r="BG358" t="s">
        <v>115</v>
      </c>
      <c r="CH358">
        <v>540</v>
      </c>
      <c r="CI358">
        <v>29540</v>
      </c>
      <c r="CJ358" t="s">
        <v>106</v>
      </c>
      <c r="CK358" t="s">
        <v>106</v>
      </c>
      <c r="CL358" t="s">
        <v>215</v>
      </c>
      <c r="CM358" t="s">
        <v>216</v>
      </c>
      <c r="CO358">
        <v>124340</v>
      </c>
      <c r="CQ358">
        <v>0</v>
      </c>
      <c r="CR358">
        <v>0</v>
      </c>
      <c r="CS358">
        <v>0</v>
      </c>
      <c r="CY358" t="s">
        <v>123</v>
      </c>
      <c r="CZ358" t="s">
        <v>124</v>
      </c>
      <c r="DD358" t="str" cm="1">
        <f t="array" ref="DD358:DE358">TEXT(_xlfn.SEQUENCE(1, DATEDIF(AG358, AH358, "m") + 1, AG358, 30), "YYYY-APMM")</f>
        <v>2013-AP08</v>
      </c>
      <c r="DE358" t="str">
        <v>2013-AP09</v>
      </c>
      <c r="DN358">
        <f t="shared" si="10"/>
        <v>0</v>
      </c>
      <c r="DO358">
        <f t="shared" si="11"/>
        <v>0</v>
      </c>
    </row>
    <row r="359" spans="1:119" x14ac:dyDescent="0.35">
      <c r="A359" t="s">
        <v>105</v>
      </c>
      <c r="B359">
        <v>499644</v>
      </c>
      <c r="C359">
        <v>6359</v>
      </c>
      <c r="D359">
        <v>124342</v>
      </c>
      <c r="E359">
        <v>13662</v>
      </c>
      <c r="F359">
        <v>0</v>
      </c>
      <c r="G359" t="s">
        <v>106</v>
      </c>
      <c r="H359" t="s">
        <v>106</v>
      </c>
      <c r="I359" t="s">
        <v>106</v>
      </c>
      <c r="J359" t="s">
        <v>107</v>
      </c>
      <c r="K359" t="s">
        <v>108</v>
      </c>
      <c r="L359" t="s">
        <v>109</v>
      </c>
      <c r="M359" t="s">
        <v>110</v>
      </c>
      <c r="N359" t="s">
        <v>946</v>
      </c>
      <c r="O359" t="s">
        <v>349</v>
      </c>
      <c r="Q359">
        <v>392</v>
      </c>
      <c r="R359">
        <v>0</v>
      </c>
      <c r="S359">
        <v>120</v>
      </c>
      <c r="T359">
        <v>0</v>
      </c>
      <c r="U359">
        <v>30</v>
      </c>
      <c r="V359">
        <v>30</v>
      </c>
      <c r="W359">
        <v>120</v>
      </c>
      <c r="X359">
        <v>0</v>
      </c>
      <c r="Y359">
        <v>0</v>
      </c>
      <c r="Z359">
        <v>0</v>
      </c>
      <c r="AD359" s="1">
        <v>41454.333333333336</v>
      </c>
      <c r="AE359" s="1">
        <v>41470.708333333336</v>
      </c>
      <c r="AG359" s="1">
        <v>41396.333333333336</v>
      </c>
      <c r="AH359" s="1">
        <v>41413.708333333336</v>
      </c>
      <c r="AI359" s="1">
        <v>41396.333333333336</v>
      </c>
      <c r="AJ359" s="1">
        <v>41413.708333333336</v>
      </c>
      <c r="AK359" s="1">
        <v>41396.333333333336</v>
      </c>
      <c r="AL359" s="1">
        <v>41413.708333333336</v>
      </c>
      <c r="AM359" s="1">
        <v>41454.333333333336</v>
      </c>
      <c r="AN359" s="1">
        <v>41470.708333333336</v>
      </c>
      <c r="AP359" t="s">
        <v>113</v>
      </c>
      <c r="AU359" t="s">
        <v>947</v>
      </c>
      <c r="AY359" t="s">
        <v>106</v>
      </c>
      <c r="AZ359">
        <v>0</v>
      </c>
      <c r="BA359">
        <v>0</v>
      </c>
      <c r="BD359" s="3">
        <v>41321.660416666666</v>
      </c>
      <c r="BE359" s="3">
        <v>41321.663888888892</v>
      </c>
      <c r="BF359" t="s">
        <v>115</v>
      </c>
      <c r="BG359" t="s">
        <v>115</v>
      </c>
      <c r="CH359">
        <v>540</v>
      </c>
      <c r="CI359">
        <v>29530</v>
      </c>
      <c r="CJ359" t="s">
        <v>106</v>
      </c>
      <c r="CK359" t="s">
        <v>106</v>
      </c>
      <c r="CL359" t="s">
        <v>241</v>
      </c>
      <c r="CM359" t="s">
        <v>242</v>
      </c>
      <c r="CO359">
        <v>124340</v>
      </c>
      <c r="CQ359">
        <v>0</v>
      </c>
      <c r="CR359">
        <v>0</v>
      </c>
      <c r="CS359">
        <v>0</v>
      </c>
      <c r="CY359" t="s">
        <v>123</v>
      </c>
      <c r="CZ359" t="s">
        <v>124</v>
      </c>
      <c r="DD359" t="str" cm="1">
        <f t="array" ref="DD359">TEXT(_xlfn.SEQUENCE(1, DATEDIF(AG359, AH359, "m") + 1, AG359, 30), "YYYY-APMM")</f>
        <v>2013-AP05</v>
      </c>
      <c r="DN359">
        <f t="shared" si="10"/>
        <v>30</v>
      </c>
      <c r="DO359">
        <f t="shared" si="11"/>
        <v>0</v>
      </c>
    </row>
    <row r="360" spans="1:119" x14ac:dyDescent="0.35">
      <c r="A360" t="s">
        <v>105</v>
      </c>
      <c r="B360">
        <v>499645</v>
      </c>
      <c r="C360">
        <v>6359</v>
      </c>
      <c r="D360">
        <v>124342</v>
      </c>
      <c r="E360">
        <v>13662</v>
      </c>
      <c r="F360">
        <v>0</v>
      </c>
      <c r="G360" t="s">
        <v>106</v>
      </c>
      <c r="H360" t="s">
        <v>106</v>
      </c>
      <c r="I360" t="s">
        <v>106</v>
      </c>
      <c r="J360" t="s">
        <v>107</v>
      </c>
      <c r="K360" t="s">
        <v>108</v>
      </c>
      <c r="L360" t="s">
        <v>109</v>
      </c>
      <c r="M360" t="s">
        <v>110</v>
      </c>
      <c r="N360" t="s">
        <v>948</v>
      </c>
      <c r="O360" t="s">
        <v>352</v>
      </c>
      <c r="Q360">
        <v>392</v>
      </c>
      <c r="R360">
        <v>0</v>
      </c>
      <c r="S360">
        <v>120</v>
      </c>
      <c r="T360">
        <v>0</v>
      </c>
      <c r="U360">
        <v>30</v>
      </c>
      <c r="V360">
        <v>30</v>
      </c>
      <c r="W360">
        <v>120</v>
      </c>
      <c r="X360">
        <v>0</v>
      </c>
      <c r="Y360">
        <v>0</v>
      </c>
      <c r="Z360">
        <v>0</v>
      </c>
      <c r="AD360" s="1">
        <v>41454.333333333336</v>
      </c>
      <c r="AE360" s="1">
        <v>41470.708333333336</v>
      </c>
      <c r="AG360" s="1">
        <v>41396.333333333336</v>
      </c>
      <c r="AH360" s="1">
        <v>41413.708333333336</v>
      </c>
      <c r="AI360" s="1">
        <v>41396.333333333336</v>
      </c>
      <c r="AJ360" s="1">
        <v>41413.708333333336</v>
      </c>
      <c r="AK360" s="1">
        <v>41396.333333333336</v>
      </c>
      <c r="AL360" s="1">
        <v>41413.708333333336</v>
      </c>
      <c r="AM360" s="1">
        <v>41454.333333333336</v>
      </c>
      <c r="AN360" s="1">
        <v>41470.708333333336</v>
      </c>
      <c r="AP360" t="s">
        <v>113</v>
      </c>
      <c r="AU360" t="s">
        <v>949</v>
      </c>
      <c r="AY360" t="s">
        <v>106</v>
      </c>
      <c r="AZ360">
        <v>0</v>
      </c>
      <c r="BA360">
        <v>0</v>
      </c>
      <c r="BD360" s="3">
        <v>41321.660416666666</v>
      </c>
      <c r="BE360" s="3">
        <v>41321.663888888892</v>
      </c>
      <c r="BF360" t="s">
        <v>115</v>
      </c>
      <c r="BG360" t="s">
        <v>115</v>
      </c>
      <c r="CH360">
        <v>540</v>
      </c>
      <c r="CI360">
        <v>29530</v>
      </c>
      <c r="CJ360" t="s">
        <v>106</v>
      </c>
      <c r="CK360" t="s">
        <v>106</v>
      </c>
      <c r="CL360" t="s">
        <v>241</v>
      </c>
      <c r="CM360" t="s">
        <v>242</v>
      </c>
      <c r="CO360">
        <v>124340</v>
      </c>
      <c r="CQ360">
        <v>0</v>
      </c>
      <c r="CR360">
        <v>0</v>
      </c>
      <c r="CS360">
        <v>0</v>
      </c>
      <c r="CY360" t="s">
        <v>123</v>
      </c>
      <c r="CZ360" t="s">
        <v>124</v>
      </c>
      <c r="DD360" t="str" cm="1">
        <f t="array" ref="DD360">TEXT(_xlfn.SEQUENCE(1, DATEDIF(AG360, AH360, "m") + 1, AG360, 30), "YYYY-APMM")</f>
        <v>2013-AP05</v>
      </c>
      <c r="DN360">
        <f t="shared" si="10"/>
        <v>30</v>
      </c>
      <c r="DO360">
        <f t="shared" si="11"/>
        <v>0</v>
      </c>
    </row>
    <row r="361" spans="1:119" x14ac:dyDescent="0.35">
      <c r="A361" t="s">
        <v>105</v>
      </c>
      <c r="B361">
        <v>499646</v>
      </c>
      <c r="C361">
        <v>6359</v>
      </c>
      <c r="D361">
        <v>124342</v>
      </c>
      <c r="E361">
        <v>13662</v>
      </c>
      <c r="F361">
        <v>0</v>
      </c>
      <c r="G361" t="s">
        <v>106</v>
      </c>
      <c r="H361" t="s">
        <v>106</v>
      </c>
      <c r="I361" t="s">
        <v>106</v>
      </c>
      <c r="J361" t="s">
        <v>107</v>
      </c>
      <c r="K361" t="s">
        <v>108</v>
      </c>
      <c r="L361" t="s">
        <v>109</v>
      </c>
      <c r="M361" t="s">
        <v>110</v>
      </c>
      <c r="N361" t="s">
        <v>950</v>
      </c>
      <c r="O361" t="s">
        <v>355</v>
      </c>
      <c r="Q361">
        <v>360</v>
      </c>
      <c r="R361">
        <v>0</v>
      </c>
      <c r="S361">
        <v>120</v>
      </c>
      <c r="T361">
        <v>0</v>
      </c>
      <c r="U361">
        <v>30</v>
      </c>
      <c r="V361">
        <v>30</v>
      </c>
      <c r="W361">
        <v>120</v>
      </c>
      <c r="X361">
        <v>0</v>
      </c>
      <c r="Y361">
        <v>0</v>
      </c>
      <c r="Z361">
        <v>0</v>
      </c>
      <c r="AD361" s="1">
        <v>41431.333333333336</v>
      </c>
      <c r="AE361" s="1">
        <v>41448.708333333336</v>
      </c>
      <c r="AG361" s="1">
        <v>41379.333333333336</v>
      </c>
      <c r="AH361" s="1">
        <v>41395.708333333336</v>
      </c>
      <c r="AI361" s="1">
        <v>41379.333333333336</v>
      </c>
      <c r="AJ361" s="1">
        <v>41395.708333333336</v>
      </c>
      <c r="AK361" s="1">
        <v>41379.333333333336</v>
      </c>
      <c r="AL361" s="1">
        <v>41395.708333333336</v>
      </c>
      <c r="AM361" s="1">
        <v>41431.333333333336</v>
      </c>
      <c r="AN361" s="1">
        <v>41448.708333333336</v>
      </c>
      <c r="AP361" t="s">
        <v>113</v>
      </c>
      <c r="AU361" t="s">
        <v>951</v>
      </c>
      <c r="AY361" t="s">
        <v>106</v>
      </c>
      <c r="AZ361">
        <v>0</v>
      </c>
      <c r="BA361">
        <v>0</v>
      </c>
      <c r="BD361" s="3">
        <v>41321.660416666666</v>
      </c>
      <c r="BE361" s="3">
        <v>41321.678472222222</v>
      </c>
      <c r="BF361" t="s">
        <v>115</v>
      </c>
      <c r="BG361" t="s">
        <v>115</v>
      </c>
      <c r="CH361">
        <v>540</v>
      </c>
      <c r="CI361">
        <v>29530</v>
      </c>
      <c r="CJ361" t="s">
        <v>106</v>
      </c>
      <c r="CK361" t="s">
        <v>106</v>
      </c>
      <c r="CL361" t="s">
        <v>241</v>
      </c>
      <c r="CM361" t="s">
        <v>242</v>
      </c>
      <c r="CO361">
        <v>124340</v>
      </c>
      <c r="CQ361">
        <v>0</v>
      </c>
      <c r="CR361">
        <v>0</v>
      </c>
      <c r="CS361">
        <v>0</v>
      </c>
      <c r="CY361" t="s">
        <v>123</v>
      </c>
      <c r="CZ361" t="s">
        <v>124</v>
      </c>
      <c r="DD361" t="str" cm="1">
        <f t="array" ref="DD361">TEXT(_xlfn.SEQUENCE(1, DATEDIF(AG361, AH361, "m") + 1, AG361, 30), "YYYY-APMM")</f>
        <v>2013-AP04</v>
      </c>
      <c r="DN361">
        <f t="shared" si="10"/>
        <v>30</v>
      </c>
      <c r="DO361">
        <f t="shared" si="11"/>
        <v>0</v>
      </c>
    </row>
    <row r="362" spans="1:119" x14ac:dyDescent="0.35">
      <c r="A362" t="s">
        <v>105</v>
      </c>
      <c r="B362">
        <v>499647</v>
      </c>
      <c r="C362">
        <v>6359</v>
      </c>
      <c r="D362">
        <v>124342</v>
      </c>
      <c r="E362">
        <v>13662</v>
      </c>
      <c r="F362">
        <v>0</v>
      </c>
      <c r="G362" t="s">
        <v>106</v>
      </c>
      <c r="H362" t="s">
        <v>106</v>
      </c>
      <c r="I362" t="s">
        <v>106</v>
      </c>
      <c r="J362" t="s">
        <v>107</v>
      </c>
      <c r="K362" t="s">
        <v>108</v>
      </c>
      <c r="L362" t="s">
        <v>109</v>
      </c>
      <c r="M362" t="s">
        <v>110</v>
      </c>
      <c r="N362" t="s">
        <v>952</v>
      </c>
      <c r="O362" t="s">
        <v>358</v>
      </c>
      <c r="Q362">
        <v>360</v>
      </c>
      <c r="R362">
        <v>0</v>
      </c>
      <c r="S362">
        <v>120</v>
      </c>
      <c r="T362">
        <v>0</v>
      </c>
      <c r="U362">
        <v>30</v>
      </c>
      <c r="V362">
        <v>30</v>
      </c>
      <c r="W362">
        <v>120</v>
      </c>
      <c r="X362">
        <v>0</v>
      </c>
      <c r="Y362">
        <v>0</v>
      </c>
      <c r="Z362">
        <v>0</v>
      </c>
      <c r="AD362" s="1">
        <v>41431.333333333336</v>
      </c>
      <c r="AE362" s="1">
        <v>41448.708333333336</v>
      </c>
      <c r="AG362" s="1">
        <v>41379.333333333336</v>
      </c>
      <c r="AH362" s="1">
        <v>41395.708333333336</v>
      </c>
      <c r="AI362" s="1">
        <v>41379.333333333336</v>
      </c>
      <c r="AJ362" s="1">
        <v>41395.708333333336</v>
      </c>
      <c r="AK362" s="1">
        <v>41379.333333333336</v>
      </c>
      <c r="AL362" s="1">
        <v>41395.708333333336</v>
      </c>
      <c r="AM362" s="1">
        <v>41431.333333333336</v>
      </c>
      <c r="AN362" s="1">
        <v>41448.708333333336</v>
      </c>
      <c r="AP362" t="s">
        <v>113</v>
      </c>
      <c r="AU362" t="s">
        <v>953</v>
      </c>
      <c r="AY362" t="s">
        <v>106</v>
      </c>
      <c r="AZ362">
        <v>0</v>
      </c>
      <c r="BA362">
        <v>0</v>
      </c>
      <c r="BD362" s="3">
        <v>41321.660416666666</v>
      </c>
      <c r="BE362" s="3">
        <v>41321.678472222222</v>
      </c>
      <c r="BF362" t="s">
        <v>115</v>
      </c>
      <c r="BG362" t="s">
        <v>115</v>
      </c>
      <c r="CH362">
        <v>540</v>
      </c>
      <c r="CI362">
        <v>29530</v>
      </c>
      <c r="CJ362" t="s">
        <v>106</v>
      </c>
      <c r="CK362" t="s">
        <v>106</v>
      </c>
      <c r="CL362" t="s">
        <v>241</v>
      </c>
      <c r="CM362" t="s">
        <v>242</v>
      </c>
      <c r="CO362">
        <v>124340</v>
      </c>
      <c r="CQ362">
        <v>0</v>
      </c>
      <c r="CR362">
        <v>0</v>
      </c>
      <c r="CS362">
        <v>0</v>
      </c>
      <c r="CY362" t="s">
        <v>123</v>
      </c>
      <c r="CZ362" t="s">
        <v>124</v>
      </c>
      <c r="DD362" t="str" cm="1">
        <f t="array" ref="DD362">TEXT(_xlfn.SEQUENCE(1, DATEDIF(AG362, AH362, "m") + 1, AG362, 30), "YYYY-APMM")</f>
        <v>2013-AP04</v>
      </c>
      <c r="DN362">
        <f t="shared" si="10"/>
        <v>30</v>
      </c>
      <c r="DO362">
        <f t="shared" si="11"/>
        <v>0</v>
      </c>
    </row>
    <row r="363" spans="1:119" x14ac:dyDescent="0.35">
      <c r="A363" t="s">
        <v>105</v>
      </c>
      <c r="B363">
        <v>499648</v>
      </c>
      <c r="C363">
        <v>6359</v>
      </c>
      <c r="D363">
        <v>124342</v>
      </c>
      <c r="E363">
        <v>13662</v>
      </c>
      <c r="F363">
        <v>0</v>
      </c>
      <c r="G363" t="s">
        <v>106</v>
      </c>
      <c r="H363" t="s">
        <v>106</v>
      </c>
      <c r="I363" t="s">
        <v>106</v>
      </c>
      <c r="J363" t="s">
        <v>107</v>
      </c>
      <c r="K363" t="s">
        <v>108</v>
      </c>
      <c r="L363" t="s">
        <v>109</v>
      </c>
      <c r="M363" t="s">
        <v>110</v>
      </c>
      <c r="N363" t="s">
        <v>954</v>
      </c>
      <c r="O363" t="s">
        <v>361</v>
      </c>
      <c r="Q363">
        <v>360</v>
      </c>
      <c r="R363">
        <v>0</v>
      </c>
      <c r="S363">
        <v>120</v>
      </c>
      <c r="T363">
        <v>0</v>
      </c>
      <c r="U363">
        <v>30</v>
      </c>
      <c r="V363">
        <v>30</v>
      </c>
      <c r="W363">
        <v>120</v>
      </c>
      <c r="X363">
        <v>0</v>
      </c>
      <c r="Y363">
        <v>0</v>
      </c>
      <c r="Z363">
        <v>0</v>
      </c>
      <c r="AD363" s="1">
        <v>41431.333333333336</v>
      </c>
      <c r="AE363" s="1">
        <v>41448.708333333336</v>
      </c>
      <c r="AG363" s="1">
        <v>41379.333333333336</v>
      </c>
      <c r="AH363" s="1">
        <v>41395.708333333336</v>
      </c>
      <c r="AI363" s="1">
        <v>41379.333333333336</v>
      </c>
      <c r="AJ363" s="1">
        <v>41395.708333333336</v>
      </c>
      <c r="AK363" s="1">
        <v>41379.333333333336</v>
      </c>
      <c r="AL363" s="1">
        <v>41395.708333333336</v>
      </c>
      <c r="AM363" s="1">
        <v>41431.333333333336</v>
      </c>
      <c r="AN363" s="1">
        <v>41448.708333333336</v>
      </c>
      <c r="AP363" t="s">
        <v>113</v>
      </c>
      <c r="AU363" t="s">
        <v>955</v>
      </c>
      <c r="AY363" t="s">
        <v>106</v>
      </c>
      <c r="AZ363">
        <v>0</v>
      </c>
      <c r="BA363">
        <v>0</v>
      </c>
      <c r="BD363" s="3">
        <v>41321.660416666666</v>
      </c>
      <c r="BE363" s="3">
        <v>41321.678472222222</v>
      </c>
      <c r="BF363" t="s">
        <v>115</v>
      </c>
      <c r="BG363" t="s">
        <v>115</v>
      </c>
      <c r="CH363">
        <v>540</v>
      </c>
      <c r="CI363">
        <v>29530</v>
      </c>
      <c r="CJ363" t="s">
        <v>106</v>
      </c>
      <c r="CK363" t="s">
        <v>106</v>
      </c>
      <c r="CL363" t="s">
        <v>241</v>
      </c>
      <c r="CM363" t="s">
        <v>242</v>
      </c>
      <c r="CO363">
        <v>124340</v>
      </c>
      <c r="CQ363">
        <v>0</v>
      </c>
      <c r="CR363">
        <v>0</v>
      </c>
      <c r="CS363">
        <v>0</v>
      </c>
      <c r="CY363" t="s">
        <v>123</v>
      </c>
      <c r="CZ363" t="s">
        <v>124</v>
      </c>
      <c r="DD363" t="str" cm="1">
        <f t="array" ref="DD363">TEXT(_xlfn.SEQUENCE(1, DATEDIF(AG363, AH363, "m") + 1, AG363, 30), "YYYY-APMM")</f>
        <v>2013-AP04</v>
      </c>
      <c r="DN363">
        <f t="shared" si="10"/>
        <v>30</v>
      </c>
      <c r="DO363">
        <f t="shared" si="11"/>
        <v>0</v>
      </c>
    </row>
    <row r="364" spans="1:119" x14ac:dyDescent="0.35">
      <c r="A364" t="s">
        <v>105</v>
      </c>
      <c r="B364">
        <v>499649</v>
      </c>
      <c r="C364">
        <v>6359</v>
      </c>
      <c r="D364">
        <v>124342</v>
      </c>
      <c r="E364">
        <v>13662</v>
      </c>
      <c r="F364">
        <v>0</v>
      </c>
      <c r="G364" t="s">
        <v>106</v>
      </c>
      <c r="H364" t="s">
        <v>106</v>
      </c>
      <c r="I364" t="s">
        <v>106</v>
      </c>
      <c r="J364" t="s">
        <v>107</v>
      </c>
      <c r="K364" t="s">
        <v>108</v>
      </c>
      <c r="L364" t="s">
        <v>109</v>
      </c>
      <c r="M364" t="s">
        <v>110</v>
      </c>
      <c r="N364" t="s">
        <v>956</v>
      </c>
      <c r="O364" t="s">
        <v>364</v>
      </c>
      <c r="Q364">
        <v>392</v>
      </c>
      <c r="R364">
        <v>0</v>
      </c>
      <c r="S364">
        <v>120</v>
      </c>
      <c r="T364">
        <v>0</v>
      </c>
      <c r="U364">
        <v>30</v>
      </c>
      <c r="V364">
        <v>30</v>
      </c>
      <c r="W364">
        <v>120</v>
      </c>
      <c r="X364">
        <v>0</v>
      </c>
      <c r="Y364">
        <v>0</v>
      </c>
      <c r="Z364">
        <v>0</v>
      </c>
      <c r="AD364" s="1">
        <v>41471.333333333336</v>
      </c>
      <c r="AE364" s="1">
        <v>41487.708333333336</v>
      </c>
      <c r="AG364" s="1">
        <v>41414.333333333336</v>
      </c>
      <c r="AH364" s="1">
        <v>41430.708333333336</v>
      </c>
      <c r="AI364" s="1">
        <v>41414.333333333336</v>
      </c>
      <c r="AJ364" s="1">
        <v>41430.708333333336</v>
      </c>
      <c r="AK364" s="1">
        <v>41414.333333333336</v>
      </c>
      <c r="AL364" s="1">
        <v>41430.708333333336</v>
      </c>
      <c r="AM364" s="1">
        <v>41471.333333333336</v>
      </c>
      <c r="AN364" s="1">
        <v>41487.708333333336</v>
      </c>
      <c r="AP364" t="s">
        <v>113</v>
      </c>
      <c r="AU364" t="s">
        <v>957</v>
      </c>
      <c r="AY364" t="s">
        <v>106</v>
      </c>
      <c r="AZ364">
        <v>0</v>
      </c>
      <c r="BA364">
        <v>0</v>
      </c>
      <c r="BD364" s="3">
        <v>41321.660416666666</v>
      </c>
      <c r="BE364" s="3">
        <v>41321.663888888892</v>
      </c>
      <c r="BF364" t="s">
        <v>115</v>
      </c>
      <c r="BG364" t="s">
        <v>115</v>
      </c>
      <c r="CH364">
        <v>540</v>
      </c>
      <c r="CI364">
        <v>29530</v>
      </c>
      <c r="CJ364" t="s">
        <v>106</v>
      </c>
      <c r="CK364" t="s">
        <v>106</v>
      </c>
      <c r="CL364" t="s">
        <v>241</v>
      </c>
      <c r="CM364" t="s">
        <v>242</v>
      </c>
      <c r="CO364">
        <v>124340</v>
      </c>
      <c r="CQ364">
        <v>0</v>
      </c>
      <c r="CR364">
        <v>0</v>
      </c>
      <c r="CS364">
        <v>0</v>
      </c>
      <c r="CY364" t="s">
        <v>123</v>
      </c>
      <c r="CZ364" t="s">
        <v>124</v>
      </c>
      <c r="DD364" t="str" cm="1">
        <f t="array" ref="DD364">TEXT(_xlfn.SEQUENCE(1, DATEDIF(AG364, AH364, "m") + 1, AG364, 30), "YYYY-APMM")</f>
        <v>2013-AP05</v>
      </c>
      <c r="DN364">
        <f t="shared" si="10"/>
        <v>30</v>
      </c>
      <c r="DO364">
        <f t="shared" si="11"/>
        <v>0</v>
      </c>
    </row>
    <row r="365" spans="1:119" x14ac:dyDescent="0.35">
      <c r="A365" t="s">
        <v>105</v>
      </c>
      <c r="B365">
        <v>499650</v>
      </c>
      <c r="C365">
        <v>6359</v>
      </c>
      <c r="D365">
        <v>124342</v>
      </c>
      <c r="E365">
        <v>13662</v>
      </c>
      <c r="F365">
        <v>0</v>
      </c>
      <c r="G365" t="s">
        <v>106</v>
      </c>
      <c r="H365" t="s">
        <v>106</v>
      </c>
      <c r="I365" t="s">
        <v>106</v>
      </c>
      <c r="J365" t="s">
        <v>107</v>
      </c>
      <c r="K365" t="s">
        <v>108</v>
      </c>
      <c r="L365" t="s">
        <v>109</v>
      </c>
      <c r="M365" t="s">
        <v>110</v>
      </c>
      <c r="N365" t="s">
        <v>958</v>
      </c>
      <c r="O365" t="s">
        <v>367</v>
      </c>
      <c r="Q365">
        <v>392</v>
      </c>
      <c r="R365">
        <v>0</v>
      </c>
      <c r="S365">
        <v>120</v>
      </c>
      <c r="T365">
        <v>0</v>
      </c>
      <c r="U365">
        <v>30</v>
      </c>
      <c r="V365">
        <v>30</v>
      </c>
      <c r="W365">
        <v>120</v>
      </c>
      <c r="X365">
        <v>0</v>
      </c>
      <c r="Y365">
        <v>0</v>
      </c>
      <c r="Z365">
        <v>0</v>
      </c>
      <c r="AD365" s="1">
        <v>41454.333333333336</v>
      </c>
      <c r="AE365" s="1">
        <v>41470.708333333336</v>
      </c>
      <c r="AG365" s="1">
        <v>41396.333333333336</v>
      </c>
      <c r="AH365" s="1">
        <v>41413.708333333336</v>
      </c>
      <c r="AI365" s="1">
        <v>41396.333333333336</v>
      </c>
      <c r="AJ365" s="1">
        <v>41413.708333333336</v>
      </c>
      <c r="AK365" s="1">
        <v>41396.333333333336</v>
      </c>
      <c r="AL365" s="1">
        <v>41413.708333333336</v>
      </c>
      <c r="AM365" s="1">
        <v>41454.333333333336</v>
      </c>
      <c r="AN365" s="1">
        <v>41470.708333333336</v>
      </c>
      <c r="AP365" t="s">
        <v>113</v>
      </c>
      <c r="AU365" t="s">
        <v>959</v>
      </c>
      <c r="AY365" t="s">
        <v>106</v>
      </c>
      <c r="AZ365">
        <v>0</v>
      </c>
      <c r="BA365">
        <v>0</v>
      </c>
      <c r="BD365" s="3">
        <v>41321.660416666666</v>
      </c>
      <c r="BE365" s="3">
        <v>41321.663888888892</v>
      </c>
      <c r="BF365" t="s">
        <v>115</v>
      </c>
      <c r="BG365" t="s">
        <v>115</v>
      </c>
      <c r="CH365">
        <v>540</v>
      </c>
      <c r="CI365">
        <v>29530</v>
      </c>
      <c r="CJ365" t="s">
        <v>106</v>
      </c>
      <c r="CK365" t="s">
        <v>106</v>
      </c>
      <c r="CL365" t="s">
        <v>241</v>
      </c>
      <c r="CM365" t="s">
        <v>242</v>
      </c>
      <c r="CO365">
        <v>124340</v>
      </c>
      <c r="CQ365">
        <v>0</v>
      </c>
      <c r="CR365">
        <v>0</v>
      </c>
      <c r="CS365">
        <v>0</v>
      </c>
      <c r="CY365" t="s">
        <v>123</v>
      </c>
      <c r="CZ365" t="s">
        <v>124</v>
      </c>
      <c r="DD365" t="str" cm="1">
        <f t="array" ref="DD365">TEXT(_xlfn.SEQUENCE(1, DATEDIF(AG365, AH365, "m") + 1, AG365, 30), "YYYY-APMM")</f>
        <v>2013-AP05</v>
      </c>
      <c r="DN365">
        <f t="shared" si="10"/>
        <v>30</v>
      </c>
      <c r="DO365">
        <f t="shared" si="11"/>
        <v>0</v>
      </c>
    </row>
    <row r="366" spans="1:119" x14ac:dyDescent="0.35">
      <c r="A366" t="s">
        <v>105</v>
      </c>
      <c r="B366">
        <v>499651</v>
      </c>
      <c r="C366">
        <v>6359</v>
      </c>
      <c r="D366">
        <v>124342</v>
      </c>
      <c r="E366">
        <v>13662</v>
      </c>
      <c r="F366">
        <v>0</v>
      </c>
      <c r="G366" t="s">
        <v>106</v>
      </c>
      <c r="H366" t="s">
        <v>106</v>
      </c>
      <c r="I366" t="s">
        <v>106</v>
      </c>
      <c r="J366" t="s">
        <v>107</v>
      </c>
      <c r="K366" t="s">
        <v>108</v>
      </c>
      <c r="L366" t="s">
        <v>109</v>
      </c>
      <c r="M366" t="s">
        <v>110</v>
      </c>
      <c r="N366" t="s">
        <v>960</v>
      </c>
      <c r="O366" t="s">
        <v>370</v>
      </c>
      <c r="Q366">
        <v>392</v>
      </c>
      <c r="R366">
        <v>0</v>
      </c>
      <c r="S366">
        <v>120</v>
      </c>
      <c r="T366">
        <v>0</v>
      </c>
      <c r="U366">
        <v>30</v>
      </c>
      <c r="V366">
        <v>30</v>
      </c>
      <c r="W366">
        <v>120</v>
      </c>
      <c r="X366">
        <v>0</v>
      </c>
      <c r="Y366">
        <v>0</v>
      </c>
      <c r="Z366">
        <v>0</v>
      </c>
      <c r="AD366" s="1">
        <v>41479.333333333336</v>
      </c>
      <c r="AE366" s="1">
        <v>41499.708333333336</v>
      </c>
      <c r="AG366" s="1">
        <v>41422.333333333336</v>
      </c>
      <c r="AH366" s="1">
        <v>41438.708333333336</v>
      </c>
      <c r="AI366" s="1">
        <v>41422.333333333336</v>
      </c>
      <c r="AJ366" s="1">
        <v>41438.708333333336</v>
      </c>
      <c r="AK366" s="1">
        <v>41422.333333333336</v>
      </c>
      <c r="AL366" s="1">
        <v>41438.708333333336</v>
      </c>
      <c r="AM366" s="1">
        <v>41479.333333333336</v>
      </c>
      <c r="AN366" s="1">
        <v>41499.708333333336</v>
      </c>
      <c r="AP366" t="s">
        <v>113</v>
      </c>
      <c r="AU366" t="s">
        <v>961</v>
      </c>
      <c r="AY366" t="s">
        <v>106</v>
      </c>
      <c r="AZ366">
        <v>0</v>
      </c>
      <c r="BA366">
        <v>0</v>
      </c>
      <c r="BD366" s="3">
        <v>41321.660416666666</v>
      </c>
      <c r="BE366" s="3">
        <v>41321.663888888892</v>
      </c>
      <c r="BF366" t="s">
        <v>115</v>
      </c>
      <c r="BG366" t="s">
        <v>115</v>
      </c>
      <c r="CH366">
        <v>540</v>
      </c>
      <c r="CI366">
        <v>29530</v>
      </c>
      <c r="CJ366" t="s">
        <v>106</v>
      </c>
      <c r="CK366" t="s">
        <v>106</v>
      </c>
      <c r="CL366" t="s">
        <v>241</v>
      </c>
      <c r="CM366" t="s">
        <v>242</v>
      </c>
      <c r="CO366">
        <v>124340</v>
      </c>
      <c r="CQ366">
        <v>0</v>
      </c>
      <c r="CR366">
        <v>0</v>
      </c>
      <c r="CS366">
        <v>0</v>
      </c>
      <c r="CY366" t="s">
        <v>123</v>
      </c>
      <c r="CZ366" t="s">
        <v>124</v>
      </c>
      <c r="DD366" t="str" cm="1">
        <f t="array" ref="DD366">TEXT(_xlfn.SEQUENCE(1, DATEDIF(AG366, AH366, "m") + 1, AG366, 30), "YYYY-APMM")</f>
        <v>2013-AP05</v>
      </c>
      <c r="DN366">
        <f t="shared" si="10"/>
        <v>30</v>
      </c>
      <c r="DO366">
        <f t="shared" si="11"/>
        <v>0</v>
      </c>
    </row>
    <row r="367" spans="1:119" x14ac:dyDescent="0.35">
      <c r="A367" t="s">
        <v>105</v>
      </c>
      <c r="B367">
        <v>499652</v>
      </c>
      <c r="C367">
        <v>6359</v>
      </c>
      <c r="D367">
        <v>124342</v>
      </c>
      <c r="E367">
        <v>13662</v>
      </c>
      <c r="F367">
        <v>0</v>
      </c>
      <c r="G367" t="s">
        <v>106</v>
      </c>
      <c r="H367" t="s">
        <v>106</v>
      </c>
      <c r="I367" t="s">
        <v>106</v>
      </c>
      <c r="J367" t="s">
        <v>107</v>
      </c>
      <c r="K367" t="s">
        <v>108</v>
      </c>
      <c r="L367" t="s">
        <v>109</v>
      </c>
      <c r="M367" t="s">
        <v>110</v>
      </c>
      <c r="N367" t="s">
        <v>962</v>
      </c>
      <c r="O367" t="s">
        <v>373</v>
      </c>
      <c r="Q367">
        <v>392</v>
      </c>
      <c r="R367">
        <v>0</v>
      </c>
      <c r="S367">
        <v>120</v>
      </c>
      <c r="T367">
        <v>0</v>
      </c>
      <c r="U367">
        <v>30</v>
      </c>
      <c r="V367">
        <v>30</v>
      </c>
      <c r="W367">
        <v>120</v>
      </c>
      <c r="X367">
        <v>0</v>
      </c>
      <c r="Y367">
        <v>0</v>
      </c>
      <c r="Z367">
        <v>0</v>
      </c>
      <c r="AD367" s="1">
        <v>41471.333333333336</v>
      </c>
      <c r="AE367" s="1">
        <v>41487.708333333336</v>
      </c>
      <c r="AG367" s="1">
        <v>41414.333333333336</v>
      </c>
      <c r="AH367" s="1">
        <v>41430.708333333336</v>
      </c>
      <c r="AI367" s="1">
        <v>41414.333333333336</v>
      </c>
      <c r="AJ367" s="1">
        <v>41430.708333333336</v>
      </c>
      <c r="AK367" s="1">
        <v>41414.333333333336</v>
      </c>
      <c r="AL367" s="1">
        <v>41430.708333333336</v>
      </c>
      <c r="AM367" s="1">
        <v>41471.333333333336</v>
      </c>
      <c r="AN367" s="1">
        <v>41487.708333333336</v>
      </c>
      <c r="AP367" t="s">
        <v>113</v>
      </c>
      <c r="AU367" t="s">
        <v>963</v>
      </c>
      <c r="AY367" t="s">
        <v>106</v>
      </c>
      <c r="AZ367">
        <v>0</v>
      </c>
      <c r="BA367">
        <v>0</v>
      </c>
      <c r="BD367" s="3">
        <v>41321.660416666666</v>
      </c>
      <c r="BE367" s="3">
        <v>41321.663888888892</v>
      </c>
      <c r="BF367" t="s">
        <v>115</v>
      </c>
      <c r="BG367" t="s">
        <v>115</v>
      </c>
      <c r="CH367">
        <v>540</v>
      </c>
      <c r="CI367">
        <v>29530</v>
      </c>
      <c r="CJ367" t="s">
        <v>106</v>
      </c>
      <c r="CK367" t="s">
        <v>106</v>
      </c>
      <c r="CL367" t="s">
        <v>241</v>
      </c>
      <c r="CM367" t="s">
        <v>242</v>
      </c>
      <c r="CO367">
        <v>124340</v>
      </c>
      <c r="CQ367">
        <v>0</v>
      </c>
      <c r="CR367">
        <v>0</v>
      </c>
      <c r="CS367">
        <v>0</v>
      </c>
      <c r="CY367" t="s">
        <v>123</v>
      </c>
      <c r="CZ367" t="s">
        <v>124</v>
      </c>
      <c r="DD367" t="str" cm="1">
        <f t="array" ref="DD367">TEXT(_xlfn.SEQUENCE(1, DATEDIF(AG367, AH367, "m") + 1, AG367, 30), "YYYY-APMM")</f>
        <v>2013-AP05</v>
      </c>
      <c r="DN367">
        <f t="shared" si="10"/>
        <v>30</v>
      </c>
      <c r="DO367">
        <f t="shared" si="11"/>
        <v>0</v>
      </c>
    </row>
    <row r="368" spans="1:119" x14ac:dyDescent="0.35">
      <c r="A368" t="s">
        <v>105</v>
      </c>
      <c r="B368">
        <v>499653</v>
      </c>
      <c r="C368">
        <v>6359</v>
      </c>
      <c r="D368">
        <v>124342</v>
      </c>
      <c r="E368">
        <v>13662</v>
      </c>
      <c r="F368">
        <v>0</v>
      </c>
      <c r="G368" t="s">
        <v>106</v>
      </c>
      <c r="H368" t="s">
        <v>106</v>
      </c>
      <c r="I368" t="s">
        <v>106</v>
      </c>
      <c r="J368" t="s">
        <v>107</v>
      </c>
      <c r="K368" t="s">
        <v>108</v>
      </c>
      <c r="L368" t="s">
        <v>109</v>
      </c>
      <c r="M368" t="s">
        <v>110</v>
      </c>
      <c r="N368" t="s">
        <v>964</v>
      </c>
      <c r="O368" t="s">
        <v>376</v>
      </c>
      <c r="Q368">
        <v>392</v>
      </c>
      <c r="R368">
        <v>0</v>
      </c>
      <c r="S368">
        <v>120</v>
      </c>
      <c r="T368">
        <v>0</v>
      </c>
      <c r="U368">
        <v>30</v>
      </c>
      <c r="V368">
        <v>30</v>
      </c>
      <c r="W368">
        <v>120</v>
      </c>
      <c r="X368">
        <v>0</v>
      </c>
      <c r="Y368">
        <v>0</v>
      </c>
      <c r="Z368">
        <v>0</v>
      </c>
      <c r="AD368" s="1">
        <v>41471.333333333336</v>
      </c>
      <c r="AE368" s="1">
        <v>41487.708333333336</v>
      </c>
      <c r="AG368" s="1">
        <v>41414.333333333336</v>
      </c>
      <c r="AH368" s="1">
        <v>41430.708333333336</v>
      </c>
      <c r="AI368" s="1">
        <v>41414.333333333336</v>
      </c>
      <c r="AJ368" s="1">
        <v>41430.708333333336</v>
      </c>
      <c r="AK368" s="1">
        <v>41414.333333333336</v>
      </c>
      <c r="AL368" s="1">
        <v>41430.708333333336</v>
      </c>
      <c r="AM368" s="1">
        <v>41471.333333333336</v>
      </c>
      <c r="AN368" s="1">
        <v>41487.708333333336</v>
      </c>
      <c r="AP368" t="s">
        <v>113</v>
      </c>
      <c r="AU368" t="s">
        <v>965</v>
      </c>
      <c r="AY368" t="s">
        <v>106</v>
      </c>
      <c r="AZ368">
        <v>0</v>
      </c>
      <c r="BA368">
        <v>0</v>
      </c>
      <c r="BD368" s="3">
        <v>41321.660416666666</v>
      </c>
      <c r="BE368" s="3">
        <v>41321.663888888892</v>
      </c>
      <c r="BF368" t="s">
        <v>115</v>
      </c>
      <c r="BG368" t="s">
        <v>115</v>
      </c>
      <c r="CH368">
        <v>540</v>
      </c>
      <c r="CI368">
        <v>29530</v>
      </c>
      <c r="CJ368" t="s">
        <v>106</v>
      </c>
      <c r="CK368" t="s">
        <v>106</v>
      </c>
      <c r="CL368" t="s">
        <v>241</v>
      </c>
      <c r="CM368" t="s">
        <v>242</v>
      </c>
      <c r="CO368">
        <v>124340</v>
      </c>
      <c r="CQ368">
        <v>0</v>
      </c>
      <c r="CR368">
        <v>0</v>
      </c>
      <c r="CS368">
        <v>0</v>
      </c>
      <c r="CY368" t="s">
        <v>123</v>
      </c>
      <c r="CZ368" t="s">
        <v>124</v>
      </c>
      <c r="DD368" t="str" cm="1">
        <f t="array" ref="DD368">TEXT(_xlfn.SEQUENCE(1, DATEDIF(AG368, AH368, "m") + 1, AG368, 30), "YYYY-APMM")</f>
        <v>2013-AP05</v>
      </c>
      <c r="DN368">
        <f t="shared" si="10"/>
        <v>30</v>
      </c>
      <c r="DO368">
        <f t="shared" si="11"/>
        <v>0</v>
      </c>
    </row>
    <row r="369" spans="1:119" x14ac:dyDescent="0.35">
      <c r="A369" t="s">
        <v>105</v>
      </c>
      <c r="B369">
        <v>499654</v>
      </c>
      <c r="C369">
        <v>6359</v>
      </c>
      <c r="D369">
        <v>124342</v>
      </c>
      <c r="E369">
        <v>13662</v>
      </c>
      <c r="F369">
        <v>0</v>
      </c>
      <c r="G369" t="s">
        <v>106</v>
      </c>
      <c r="H369" t="s">
        <v>106</v>
      </c>
      <c r="I369" t="s">
        <v>106</v>
      </c>
      <c r="J369" t="s">
        <v>107</v>
      </c>
      <c r="K369" t="s">
        <v>108</v>
      </c>
      <c r="L369" t="s">
        <v>109</v>
      </c>
      <c r="M369" t="s">
        <v>110</v>
      </c>
      <c r="N369" t="s">
        <v>966</v>
      </c>
      <c r="O369" t="s">
        <v>379</v>
      </c>
      <c r="Q369">
        <v>392</v>
      </c>
      <c r="R369">
        <v>0</v>
      </c>
      <c r="S369">
        <v>120</v>
      </c>
      <c r="T369">
        <v>0</v>
      </c>
      <c r="U369">
        <v>30</v>
      </c>
      <c r="V369">
        <v>30</v>
      </c>
      <c r="W369">
        <v>120</v>
      </c>
      <c r="X369">
        <v>0</v>
      </c>
      <c r="Y369">
        <v>0</v>
      </c>
      <c r="Z369">
        <v>0</v>
      </c>
      <c r="AD369" s="1">
        <v>41479.333333333336</v>
      </c>
      <c r="AE369" s="1">
        <v>41499.708333333336</v>
      </c>
      <c r="AG369" s="1">
        <v>41422.333333333336</v>
      </c>
      <c r="AH369" s="1">
        <v>41438.708333333336</v>
      </c>
      <c r="AI369" s="1">
        <v>41422.333333333336</v>
      </c>
      <c r="AJ369" s="1">
        <v>41438.708333333336</v>
      </c>
      <c r="AK369" s="1">
        <v>41422.333333333336</v>
      </c>
      <c r="AL369" s="1">
        <v>41438.708333333336</v>
      </c>
      <c r="AM369" s="1">
        <v>41479.333333333336</v>
      </c>
      <c r="AN369" s="1">
        <v>41499.708333333336</v>
      </c>
      <c r="AP369" t="s">
        <v>113</v>
      </c>
      <c r="AU369" t="s">
        <v>967</v>
      </c>
      <c r="AY369" t="s">
        <v>106</v>
      </c>
      <c r="AZ369">
        <v>0</v>
      </c>
      <c r="BA369">
        <v>0</v>
      </c>
      <c r="BD369" s="3">
        <v>41321.660416666666</v>
      </c>
      <c r="BE369" s="3">
        <v>41321.663888888892</v>
      </c>
      <c r="BF369" t="s">
        <v>115</v>
      </c>
      <c r="BG369" t="s">
        <v>115</v>
      </c>
      <c r="CH369">
        <v>540</v>
      </c>
      <c r="CI369">
        <v>29530</v>
      </c>
      <c r="CJ369" t="s">
        <v>106</v>
      </c>
      <c r="CK369" t="s">
        <v>106</v>
      </c>
      <c r="CL369" t="s">
        <v>241</v>
      </c>
      <c r="CM369" t="s">
        <v>242</v>
      </c>
      <c r="CO369">
        <v>124340</v>
      </c>
      <c r="CQ369">
        <v>0</v>
      </c>
      <c r="CR369">
        <v>0</v>
      </c>
      <c r="CS369">
        <v>0</v>
      </c>
      <c r="CY369" t="s">
        <v>123</v>
      </c>
      <c r="CZ369" t="s">
        <v>124</v>
      </c>
      <c r="DD369" t="str" cm="1">
        <f t="array" ref="DD369">TEXT(_xlfn.SEQUENCE(1, DATEDIF(AG369, AH369, "m") + 1, AG369, 30), "YYYY-APMM")</f>
        <v>2013-AP05</v>
      </c>
      <c r="DN369">
        <f t="shared" si="10"/>
        <v>30</v>
      </c>
      <c r="DO369">
        <f t="shared" si="11"/>
        <v>0</v>
      </c>
    </row>
    <row r="370" spans="1:119" x14ac:dyDescent="0.35">
      <c r="A370" t="s">
        <v>105</v>
      </c>
      <c r="B370">
        <v>499655</v>
      </c>
      <c r="C370">
        <v>6359</v>
      </c>
      <c r="D370">
        <v>124342</v>
      </c>
      <c r="E370">
        <v>13662</v>
      </c>
      <c r="F370">
        <v>0</v>
      </c>
      <c r="G370" t="s">
        <v>106</v>
      </c>
      <c r="H370" t="s">
        <v>106</v>
      </c>
      <c r="I370" t="s">
        <v>106</v>
      </c>
      <c r="J370" t="s">
        <v>107</v>
      </c>
      <c r="K370" t="s">
        <v>108</v>
      </c>
      <c r="L370" t="s">
        <v>109</v>
      </c>
      <c r="M370" t="s">
        <v>110</v>
      </c>
      <c r="N370" t="s">
        <v>968</v>
      </c>
      <c r="O370" t="s">
        <v>382</v>
      </c>
      <c r="Q370">
        <v>392</v>
      </c>
      <c r="R370">
        <v>0</v>
      </c>
      <c r="S370">
        <v>120</v>
      </c>
      <c r="T370">
        <v>0</v>
      </c>
      <c r="U370">
        <v>30</v>
      </c>
      <c r="V370">
        <v>30</v>
      </c>
      <c r="W370">
        <v>120</v>
      </c>
      <c r="X370">
        <v>0</v>
      </c>
      <c r="Y370">
        <v>0</v>
      </c>
      <c r="Z370">
        <v>0</v>
      </c>
      <c r="AD370" s="1">
        <v>41479.333333333336</v>
      </c>
      <c r="AE370" s="1">
        <v>41499.708333333336</v>
      </c>
      <c r="AG370" s="1">
        <v>41422.333333333336</v>
      </c>
      <c r="AH370" s="1">
        <v>41438.708333333336</v>
      </c>
      <c r="AI370" s="1">
        <v>41422.333333333336</v>
      </c>
      <c r="AJ370" s="1">
        <v>41438.708333333336</v>
      </c>
      <c r="AK370" s="1">
        <v>41422.333333333336</v>
      </c>
      <c r="AL370" s="1">
        <v>41438.708333333336</v>
      </c>
      <c r="AM370" s="1">
        <v>41479.333333333336</v>
      </c>
      <c r="AN370" s="1">
        <v>41499.708333333336</v>
      </c>
      <c r="AP370" t="s">
        <v>113</v>
      </c>
      <c r="AU370" t="s">
        <v>969</v>
      </c>
      <c r="AY370" t="s">
        <v>106</v>
      </c>
      <c r="AZ370">
        <v>0</v>
      </c>
      <c r="BA370">
        <v>0</v>
      </c>
      <c r="BD370" s="3">
        <v>41321.660416666666</v>
      </c>
      <c r="BE370" s="3">
        <v>41321.663888888892</v>
      </c>
      <c r="BF370" t="s">
        <v>115</v>
      </c>
      <c r="BG370" t="s">
        <v>115</v>
      </c>
      <c r="CH370">
        <v>540</v>
      </c>
      <c r="CI370">
        <v>29530</v>
      </c>
      <c r="CJ370" t="s">
        <v>106</v>
      </c>
      <c r="CK370" t="s">
        <v>106</v>
      </c>
      <c r="CL370" t="s">
        <v>241</v>
      </c>
      <c r="CM370" t="s">
        <v>242</v>
      </c>
      <c r="CO370">
        <v>124340</v>
      </c>
      <c r="CQ370">
        <v>0</v>
      </c>
      <c r="CR370">
        <v>0</v>
      </c>
      <c r="CS370">
        <v>0</v>
      </c>
      <c r="CY370" t="s">
        <v>123</v>
      </c>
      <c r="CZ370" t="s">
        <v>124</v>
      </c>
      <c r="DD370" t="str" cm="1">
        <f t="array" ref="DD370">TEXT(_xlfn.SEQUENCE(1, DATEDIF(AG370, AH370, "m") + 1, AG370, 30), "YYYY-APMM")</f>
        <v>2013-AP05</v>
      </c>
      <c r="DN370">
        <f t="shared" si="10"/>
        <v>30</v>
      </c>
      <c r="DO370">
        <f t="shared" si="11"/>
        <v>0</v>
      </c>
    </row>
    <row r="371" spans="1:119" x14ac:dyDescent="0.35">
      <c r="A371" t="s">
        <v>105</v>
      </c>
      <c r="B371">
        <v>499656</v>
      </c>
      <c r="C371">
        <v>6359</v>
      </c>
      <c r="D371">
        <v>124342</v>
      </c>
      <c r="E371">
        <v>13662</v>
      </c>
      <c r="F371">
        <v>0</v>
      </c>
      <c r="G371" t="s">
        <v>106</v>
      </c>
      <c r="H371" t="s">
        <v>106</v>
      </c>
      <c r="I371" t="s">
        <v>106</v>
      </c>
      <c r="J371" t="s">
        <v>107</v>
      </c>
      <c r="K371" t="s">
        <v>108</v>
      </c>
      <c r="L371" t="s">
        <v>109</v>
      </c>
      <c r="M371" t="s">
        <v>110</v>
      </c>
      <c r="N371" t="s">
        <v>970</v>
      </c>
      <c r="O371" t="s">
        <v>518</v>
      </c>
      <c r="Q371">
        <v>480</v>
      </c>
      <c r="R371">
        <v>0</v>
      </c>
      <c r="S371">
        <v>120</v>
      </c>
      <c r="T371">
        <v>0</v>
      </c>
      <c r="U371">
        <v>30</v>
      </c>
      <c r="V371">
        <v>30</v>
      </c>
      <c r="W371">
        <v>120</v>
      </c>
      <c r="X371">
        <v>0</v>
      </c>
      <c r="Y371">
        <v>0</v>
      </c>
      <c r="Z371">
        <v>0</v>
      </c>
      <c r="AD371" s="1">
        <v>41513.333333333336</v>
      </c>
      <c r="AE371" s="1">
        <v>41529.708333333336</v>
      </c>
      <c r="AG371" s="1">
        <v>41440.333333333336</v>
      </c>
      <c r="AH371" s="1">
        <v>41456.708333333336</v>
      </c>
      <c r="AI371" s="1">
        <v>41440.333333333336</v>
      </c>
      <c r="AJ371" s="1">
        <v>41456.708333333336</v>
      </c>
      <c r="AK371" s="1">
        <v>41440.333333333336</v>
      </c>
      <c r="AL371" s="1">
        <v>41456.708333333336</v>
      </c>
      <c r="AM371" s="1">
        <v>41513.333333333336</v>
      </c>
      <c r="AN371" s="1">
        <v>41529.708333333336</v>
      </c>
      <c r="AP371" t="s">
        <v>113</v>
      </c>
      <c r="AU371" t="s">
        <v>971</v>
      </c>
      <c r="AY371" t="s">
        <v>106</v>
      </c>
      <c r="AZ371">
        <v>0</v>
      </c>
      <c r="BA371">
        <v>0</v>
      </c>
      <c r="BD371" s="3">
        <v>41321.660416666666</v>
      </c>
      <c r="BE371" s="3">
        <v>41321.663888888892</v>
      </c>
      <c r="BF371" t="s">
        <v>115</v>
      </c>
      <c r="BG371" t="s">
        <v>115</v>
      </c>
      <c r="CH371">
        <v>540</v>
      </c>
      <c r="CI371">
        <v>29530</v>
      </c>
      <c r="CJ371" t="s">
        <v>106</v>
      </c>
      <c r="CK371" t="s">
        <v>106</v>
      </c>
      <c r="CL371" t="s">
        <v>241</v>
      </c>
      <c r="CM371" t="s">
        <v>242</v>
      </c>
      <c r="CO371">
        <v>124340</v>
      </c>
      <c r="CQ371">
        <v>0</v>
      </c>
      <c r="CR371">
        <v>0</v>
      </c>
      <c r="CS371">
        <v>0</v>
      </c>
      <c r="CY371" t="s">
        <v>123</v>
      </c>
      <c r="CZ371" t="s">
        <v>124</v>
      </c>
      <c r="DD371" t="str" cm="1">
        <f t="array" ref="DD371">TEXT(_xlfn.SEQUENCE(1, DATEDIF(AG371, AH371, "m") + 1, AG371, 30), "YYYY-APMM")</f>
        <v>2013-AP06</v>
      </c>
      <c r="DN371">
        <f t="shared" si="10"/>
        <v>30</v>
      </c>
      <c r="DO371">
        <f t="shared" si="11"/>
        <v>0</v>
      </c>
    </row>
    <row r="372" spans="1:119" x14ac:dyDescent="0.35">
      <c r="A372" t="s">
        <v>105</v>
      </c>
      <c r="B372">
        <v>499657</v>
      </c>
      <c r="C372">
        <v>6359</v>
      </c>
      <c r="D372">
        <v>124342</v>
      </c>
      <c r="E372">
        <v>13662</v>
      </c>
      <c r="F372">
        <v>0</v>
      </c>
      <c r="G372" t="s">
        <v>106</v>
      </c>
      <c r="H372" t="s">
        <v>106</v>
      </c>
      <c r="I372" t="s">
        <v>106</v>
      </c>
      <c r="J372" t="s">
        <v>107</v>
      </c>
      <c r="K372" t="s">
        <v>108</v>
      </c>
      <c r="L372" t="s">
        <v>109</v>
      </c>
      <c r="M372" t="s">
        <v>110</v>
      </c>
      <c r="N372" t="s">
        <v>972</v>
      </c>
      <c r="O372" t="s">
        <v>385</v>
      </c>
      <c r="Q372">
        <v>600</v>
      </c>
      <c r="R372">
        <v>120</v>
      </c>
      <c r="S372">
        <v>120</v>
      </c>
      <c r="T372">
        <v>0</v>
      </c>
      <c r="U372">
        <v>30</v>
      </c>
      <c r="V372">
        <v>30</v>
      </c>
      <c r="W372">
        <v>120</v>
      </c>
      <c r="X372">
        <v>0</v>
      </c>
      <c r="Y372">
        <v>0</v>
      </c>
      <c r="Z372">
        <v>0</v>
      </c>
      <c r="AD372" s="1">
        <v>41548.333333333336</v>
      </c>
      <c r="AE372" s="1">
        <v>41567.708333333336</v>
      </c>
      <c r="AG372" s="1">
        <v>41457.333333333336</v>
      </c>
      <c r="AH372" s="1">
        <v>41473.708333333336</v>
      </c>
      <c r="AI372" s="1">
        <v>41457.333333333336</v>
      </c>
      <c r="AJ372" s="1">
        <v>41473.708333333336</v>
      </c>
      <c r="AK372" s="1">
        <v>41457.333333333336</v>
      </c>
      <c r="AL372" s="1">
        <v>41473.708333333336</v>
      </c>
      <c r="AM372" s="1">
        <v>41548.333333333336</v>
      </c>
      <c r="AN372" s="1">
        <v>41567.708333333336</v>
      </c>
      <c r="AP372" t="s">
        <v>113</v>
      </c>
      <c r="AU372" t="s">
        <v>973</v>
      </c>
      <c r="AY372" t="s">
        <v>106</v>
      </c>
      <c r="AZ372">
        <v>0</v>
      </c>
      <c r="BA372">
        <v>0</v>
      </c>
      <c r="BD372" s="3">
        <v>41321.660416666666</v>
      </c>
      <c r="BE372" s="3">
        <v>41321.663888888892</v>
      </c>
      <c r="BF372" t="s">
        <v>115</v>
      </c>
      <c r="BG372" t="s">
        <v>115</v>
      </c>
      <c r="CH372">
        <v>540</v>
      </c>
      <c r="CI372">
        <v>29530</v>
      </c>
      <c r="CJ372" t="s">
        <v>106</v>
      </c>
      <c r="CK372" t="s">
        <v>106</v>
      </c>
      <c r="CL372" t="s">
        <v>241</v>
      </c>
      <c r="CM372" t="s">
        <v>242</v>
      </c>
      <c r="CO372">
        <v>124340</v>
      </c>
      <c r="CQ372">
        <v>0</v>
      </c>
      <c r="CR372">
        <v>0</v>
      </c>
      <c r="CS372">
        <v>0</v>
      </c>
      <c r="CY372" t="s">
        <v>123</v>
      </c>
      <c r="CZ372" t="s">
        <v>124</v>
      </c>
      <c r="DD372" t="str" cm="1">
        <f t="array" ref="DD372">TEXT(_xlfn.SEQUENCE(1, DATEDIF(AG372, AH372, "m") + 1, AG372, 30), "YYYY-APMM")</f>
        <v>2013-AP07</v>
      </c>
      <c r="DN372">
        <f t="shared" si="10"/>
        <v>30</v>
      </c>
      <c r="DO372">
        <f t="shared" si="11"/>
        <v>0</v>
      </c>
    </row>
    <row r="373" spans="1:119" x14ac:dyDescent="0.35">
      <c r="A373" t="s">
        <v>105</v>
      </c>
      <c r="B373">
        <v>499658</v>
      </c>
      <c r="C373">
        <v>6359</v>
      </c>
      <c r="D373">
        <v>124342</v>
      </c>
      <c r="E373">
        <v>13662</v>
      </c>
      <c r="F373">
        <v>0</v>
      </c>
      <c r="G373" t="s">
        <v>106</v>
      </c>
      <c r="H373" t="s">
        <v>106</v>
      </c>
      <c r="I373" t="s">
        <v>106</v>
      </c>
      <c r="J373" t="s">
        <v>107</v>
      </c>
      <c r="K373" t="s">
        <v>108</v>
      </c>
      <c r="L373" t="s">
        <v>109</v>
      </c>
      <c r="M373" t="s">
        <v>110</v>
      </c>
      <c r="N373" t="s">
        <v>974</v>
      </c>
      <c r="O373" t="s">
        <v>523</v>
      </c>
      <c r="Q373">
        <v>1480</v>
      </c>
      <c r="R373">
        <v>120</v>
      </c>
      <c r="S373">
        <v>120</v>
      </c>
      <c r="T373">
        <v>0</v>
      </c>
      <c r="U373">
        <v>30</v>
      </c>
      <c r="V373">
        <v>30</v>
      </c>
      <c r="W373">
        <v>120</v>
      </c>
      <c r="X373">
        <v>0</v>
      </c>
      <c r="Y373">
        <v>0</v>
      </c>
      <c r="Z373">
        <v>0</v>
      </c>
      <c r="AD373" s="1">
        <v>41680.333333333336</v>
      </c>
      <c r="AE373" s="1">
        <v>41697.708333333336</v>
      </c>
      <c r="AG373" s="1">
        <v>41457.333333333336</v>
      </c>
      <c r="AH373" s="1">
        <v>41473.708333333336</v>
      </c>
      <c r="AI373" s="1">
        <v>41457.333333333336</v>
      </c>
      <c r="AJ373" s="1">
        <v>41473.708333333336</v>
      </c>
      <c r="AK373" s="1">
        <v>41457.333333333336</v>
      </c>
      <c r="AL373" s="1">
        <v>41473.708333333336</v>
      </c>
      <c r="AM373" s="1">
        <v>41680.333333333336</v>
      </c>
      <c r="AN373" s="1">
        <v>41697.708333333336</v>
      </c>
      <c r="AP373" t="s">
        <v>113</v>
      </c>
      <c r="AU373" t="s">
        <v>975</v>
      </c>
      <c r="AY373" t="s">
        <v>106</v>
      </c>
      <c r="AZ373">
        <v>0</v>
      </c>
      <c r="BA373">
        <v>0</v>
      </c>
      <c r="BD373" s="3">
        <v>41321.660416666666</v>
      </c>
      <c r="BE373" s="3">
        <v>41321.663888888892</v>
      </c>
      <c r="BF373" t="s">
        <v>115</v>
      </c>
      <c r="BG373" t="s">
        <v>115</v>
      </c>
      <c r="CH373">
        <v>540</v>
      </c>
      <c r="CI373">
        <v>29530</v>
      </c>
      <c r="CJ373" t="s">
        <v>106</v>
      </c>
      <c r="CK373" t="s">
        <v>106</v>
      </c>
      <c r="CL373" t="s">
        <v>241</v>
      </c>
      <c r="CM373" t="s">
        <v>242</v>
      </c>
      <c r="CO373">
        <v>124340</v>
      </c>
      <c r="CQ373">
        <v>0</v>
      </c>
      <c r="CR373">
        <v>0</v>
      </c>
      <c r="CS373">
        <v>0</v>
      </c>
      <c r="CY373" t="s">
        <v>123</v>
      </c>
      <c r="CZ373" t="s">
        <v>124</v>
      </c>
      <c r="DD373" t="str" cm="1">
        <f t="array" ref="DD373">TEXT(_xlfn.SEQUENCE(1, DATEDIF(AG373, AH373, "m") + 1, AG373, 30), "YYYY-APMM")</f>
        <v>2013-AP07</v>
      </c>
      <c r="DN373">
        <f t="shared" si="10"/>
        <v>30</v>
      </c>
      <c r="DO373">
        <f t="shared" si="11"/>
        <v>0</v>
      </c>
    </row>
    <row r="374" spans="1:119" x14ac:dyDescent="0.35">
      <c r="A374" t="s">
        <v>105</v>
      </c>
      <c r="B374">
        <v>499659</v>
      </c>
      <c r="C374">
        <v>6359</v>
      </c>
      <c r="D374">
        <v>124344</v>
      </c>
      <c r="E374">
        <v>13662</v>
      </c>
      <c r="F374">
        <v>0</v>
      </c>
      <c r="G374" t="s">
        <v>106</v>
      </c>
      <c r="H374" t="s">
        <v>106</v>
      </c>
      <c r="I374" t="s">
        <v>106</v>
      </c>
      <c r="J374" t="s">
        <v>107</v>
      </c>
      <c r="K374" t="s">
        <v>108</v>
      </c>
      <c r="L374" t="s">
        <v>109</v>
      </c>
      <c r="M374" t="s">
        <v>110</v>
      </c>
      <c r="N374" t="s">
        <v>976</v>
      </c>
      <c r="O374" t="s">
        <v>277</v>
      </c>
      <c r="Q374">
        <v>424</v>
      </c>
      <c r="R374">
        <v>0</v>
      </c>
      <c r="S374">
        <v>240</v>
      </c>
      <c r="T374">
        <v>0</v>
      </c>
      <c r="U374">
        <v>0</v>
      </c>
      <c r="V374">
        <v>0</v>
      </c>
      <c r="W374">
        <v>240</v>
      </c>
      <c r="X374">
        <v>0</v>
      </c>
      <c r="Y374">
        <v>0</v>
      </c>
      <c r="Z374">
        <v>0</v>
      </c>
      <c r="AD374" s="1">
        <v>41406.333333333336</v>
      </c>
      <c r="AE374" s="1">
        <v>41440.708333333336</v>
      </c>
      <c r="AG374" s="1">
        <v>41344.333333333336</v>
      </c>
      <c r="AH374" s="1">
        <v>41378.708333333336</v>
      </c>
      <c r="AI374" s="1">
        <v>41344.333333333336</v>
      </c>
      <c r="AJ374" s="1">
        <v>41378.708333333336</v>
      </c>
      <c r="AK374" s="1">
        <v>41344.333333333336</v>
      </c>
      <c r="AL374" s="1">
        <v>41378.708333333336</v>
      </c>
      <c r="AM374" s="1">
        <v>41406.333333333336</v>
      </c>
      <c r="AN374" s="1">
        <v>41440.708333333336</v>
      </c>
      <c r="AP374" t="s">
        <v>113</v>
      </c>
      <c r="AU374" t="s">
        <v>977</v>
      </c>
      <c r="AY374" t="s">
        <v>106</v>
      </c>
      <c r="AZ374">
        <v>0</v>
      </c>
      <c r="BA374">
        <v>0</v>
      </c>
      <c r="BD374" s="3">
        <v>41321.660416666666</v>
      </c>
      <c r="BE374" s="3">
        <v>41321.663888888892</v>
      </c>
      <c r="BF374" t="s">
        <v>115</v>
      </c>
      <c r="BG374" t="s">
        <v>115</v>
      </c>
      <c r="CH374">
        <v>540</v>
      </c>
      <c r="CI374">
        <v>29510</v>
      </c>
      <c r="CJ374" t="s">
        <v>106</v>
      </c>
      <c r="CK374" t="s">
        <v>106</v>
      </c>
      <c r="CL374" t="s">
        <v>215</v>
      </c>
      <c r="CM374" t="s">
        <v>216</v>
      </c>
      <c r="CO374">
        <v>124343</v>
      </c>
      <c r="CQ374">
        <v>0</v>
      </c>
      <c r="CR374">
        <v>0</v>
      </c>
      <c r="CS374">
        <v>0</v>
      </c>
      <c r="CY374" t="s">
        <v>123</v>
      </c>
      <c r="CZ374" t="s">
        <v>124</v>
      </c>
      <c r="DD374" t="str" cm="1">
        <f t="array" ref="DD374:DE374">TEXT(_xlfn.SEQUENCE(1, DATEDIF(AG374, AH374, "m") + 1, AG374, 30), "YYYY-APMM")</f>
        <v>2013-AP03</v>
      </c>
      <c r="DE374" t="str">
        <v>2013-AP04</v>
      </c>
      <c r="DN374">
        <f t="shared" si="10"/>
        <v>0</v>
      </c>
      <c r="DO374">
        <f t="shared" si="11"/>
        <v>0</v>
      </c>
    </row>
    <row r="375" spans="1:119" x14ac:dyDescent="0.35">
      <c r="A375" t="s">
        <v>105</v>
      </c>
      <c r="B375">
        <v>499660</v>
      </c>
      <c r="C375">
        <v>6359</v>
      </c>
      <c r="D375">
        <v>124344</v>
      </c>
      <c r="E375">
        <v>13662</v>
      </c>
      <c r="F375">
        <v>0</v>
      </c>
      <c r="G375" t="s">
        <v>106</v>
      </c>
      <c r="H375" t="s">
        <v>106</v>
      </c>
      <c r="I375" t="s">
        <v>106</v>
      </c>
      <c r="J375" t="s">
        <v>107</v>
      </c>
      <c r="K375" t="s">
        <v>108</v>
      </c>
      <c r="L375" t="s">
        <v>109</v>
      </c>
      <c r="M375" t="s">
        <v>110</v>
      </c>
      <c r="N375" t="s">
        <v>978</v>
      </c>
      <c r="O375" t="s">
        <v>280</v>
      </c>
      <c r="Q375">
        <v>424</v>
      </c>
      <c r="R375">
        <v>0</v>
      </c>
      <c r="S375">
        <v>240</v>
      </c>
      <c r="T375">
        <v>0</v>
      </c>
      <c r="U375">
        <v>0</v>
      </c>
      <c r="V375">
        <v>0</v>
      </c>
      <c r="W375">
        <v>240</v>
      </c>
      <c r="X375">
        <v>0</v>
      </c>
      <c r="Y375">
        <v>0</v>
      </c>
      <c r="Z375">
        <v>0</v>
      </c>
      <c r="AD375" s="1">
        <v>41406.333333333336</v>
      </c>
      <c r="AE375" s="1">
        <v>41440.708333333336</v>
      </c>
      <c r="AG375" s="1">
        <v>41344.333333333336</v>
      </c>
      <c r="AH375" s="1">
        <v>41378.708333333336</v>
      </c>
      <c r="AI375" s="1">
        <v>41344.333333333336</v>
      </c>
      <c r="AJ375" s="1">
        <v>41378.708333333336</v>
      </c>
      <c r="AK375" s="1">
        <v>41344.333333333336</v>
      </c>
      <c r="AL375" s="1">
        <v>41378.708333333336</v>
      </c>
      <c r="AM375" s="1">
        <v>41406.333333333336</v>
      </c>
      <c r="AN375" s="1">
        <v>41440.708333333336</v>
      </c>
      <c r="AP375" t="s">
        <v>113</v>
      </c>
      <c r="AU375" t="s">
        <v>979</v>
      </c>
      <c r="AY375" t="s">
        <v>106</v>
      </c>
      <c r="AZ375">
        <v>0</v>
      </c>
      <c r="BA375">
        <v>0</v>
      </c>
      <c r="BD375" s="3">
        <v>41321.660416666666</v>
      </c>
      <c r="BE375" s="3">
        <v>41321.663888888892</v>
      </c>
      <c r="BF375" t="s">
        <v>115</v>
      </c>
      <c r="BG375" t="s">
        <v>115</v>
      </c>
      <c r="CH375">
        <v>540</v>
      </c>
      <c r="CI375">
        <v>29510</v>
      </c>
      <c r="CJ375" t="s">
        <v>106</v>
      </c>
      <c r="CK375" t="s">
        <v>106</v>
      </c>
      <c r="CL375" t="s">
        <v>215</v>
      </c>
      <c r="CM375" t="s">
        <v>216</v>
      </c>
      <c r="CO375">
        <v>124343</v>
      </c>
      <c r="CQ375">
        <v>0</v>
      </c>
      <c r="CR375">
        <v>0</v>
      </c>
      <c r="CS375">
        <v>0</v>
      </c>
      <c r="CY375" t="s">
        <v>123</v>
      </c>
      <c r="CZ375" t="s">
        <v>124</v>
      </c>
      <c r="DD375" t="str" cm="1">
        <f t="array" ref="DD375:DE375">TEXT(_xlfn.SEQUENCE(1, DATEDIF(AG375, AH375, "m") + 1, AG375, 30), "YYYY-APMM")</f>
        <v>2013-AP03</v>
      </c>
      <c r="DE375" t="str">
        <v>2013-AP04</v>
      </c>
      <c r="DN375">
        <f t="shared" si="10"/>
        <v>0</v>
      </c>
      <c r="DO375">
        <f t="shared" si="11"/>
        <v>0</v>
      </c>
    </row>
    <row r="376" spans="1:119" x14ac:dyDescent="0.35">
      <c r="A376" t="s">
        <v>105</v>
      </c>
      <c r="B376">
        <v>499661</v>
      </c>
      <c r="C376">
        <v>6359</v>
      </c>
      <c r="D376">
        <v>124344</v>
      </c>
      <c r="E376">
        <v>13662</v>
      </c>
      <c r="F376">
        <v>0</v>
      </c>
      <c r="G376" t="s">
        <v>106</v>
      </c>
      <c r="H376" t="s">
        <v>106</v>
      </c>
      <c r="I376" t="s">
        <v>106</v>
      </c>
      <c r="J376" t="s">
        <v>107</v>
      </c>
      <c r="K376" t="s">
        <v>108</v>
      </c>
      <c r="L376" t="s">
        <v>109</v>
      </c>
      <c r="M376" t="s">
        <v>110</v>
      </c>
      <c r="N376" t="s">
        <v>980</v>
      </c>
      <c r="O376" t="s">
        <v>283</v>
      </c>
      <c r="Q376">
        <v>1160</v>
      </c>
      <c r="R376">
        <v>440</v>
      </c>
      <c r="S376">
        <v>240</v>
      </c>
      <c r="T376">
        <v>0</v>
      </c>
      <c r="U376">
        <v>0</v>
      </c>
      <c r="V376">
        <v>0</v>
      </c>
      <c r="W376">
        <v>240</v>
      </c>
      <c r="X376">
        <v>0</v>
      </c>
      <c r="Y376">
        <v>0</v>
      </c>
      <c r="Z376">
        <v>0</v>
      </c>
      <c r="AD376" s="1">
        <v>41534.333333333336</v>
      </c>
      <c r="AE376" s="1">
        <v>41570.708333333336</v>
      </c>
      <c r="AG376" s="1">
        <v>41361.333333333336</v>
      </c>
      <c r="AH376" s="1">
        <v>41395.708333333336</v>
      </c>
      <c r="AI376" s="1">
        <v>41361.333333333336</v>
      </c>
      <c r="AJ376" s="1">
        <v>41395.708333333336</v>
      </c>
      <c r="AK376" s="1">
        <v>41361.333333333336</v>
      </c>
      <c r="AL376" s="1">
        <v>41395.708333333336</v>
      </c>
      <c r="AM376" s="1">
        <v>41534.333333333336</v>
      </c>
      <c r="AN376" s="1">
        <v>41570.708333333336</v>
      </c>
      <c r="AP376" t="s">
        <v>113</v>
      </c>
      <c r="AU376" t="s">
        <v>981</v>
      </c>
      <c r="AY376" t="s">
        <v>106</v>
      </c>
      <c r="AZ376">
        <v>0</v>
      </c>
      <c r="BA376">
        <v>0</v>
      </c>
      <c r="BD376" s="3">
        <v>41321.660416666666</v>
      </c>
      <c r="BE376" s="3">
        <v>41321.663888888892</v>
      </c>
      <c r="BF376" t="s">
        <v>115</v>
      </c>
      <c r="BG376" t="s">
        <v>115</v>
      </c>
      <c r="CH376">
        <v>540</v>
      </c>
      <c r="CI376">
        <v>29510</v>
      </c>
      <c r="CJ376" t="s">
        <v>106</v>
      </c>
      <c r="CK376" t="s">
        <v>106</v>
      </c>
      <c r="CL376" t="s">
        <v>215</v>
      </c>
      <c r="CM376" t="s">
        <v>216</v>
      </c>
      <c r="CO376">
        <v>124343</v>
      </c>
      <c r="CQ376">
        <v>0</v>
      </c>
      <c r="CR376">
        <v>0</v>
      </c>
      <c r="CS376">
        <v>0</v>
      </c>
      <c r="CY376" t="s">
        <v>123</v>
      </c>
      <c r="CZ376" t="s">
        <v>124</v>
      </c>
      <c r="DD376" t="str" cm="1">
        <f t="array" ref="DD376:DE376">TEXT(_xlfn.SEQUENCE(1, DATEDIF(AG376, AH376, "m") + 1, AG376, 30), "YYYY-APMM")</f>
        <v>2013-AP03</v>
      </c>
      <c r="DE376" t="str">
        <v>2013-AP04</v>
      </c>
      <c r="DN376">
        <f t="shared" si="10"/>
        <v>0</v>
      </c>
      <c r="DO376">
        <f t="shared" si="11"/>
        <v>0</v>
      </c>
    </row>
    <row r="377" spans="1:119" x14ac:dyDescent="0.35">
      <c r="A377" t="s">
        <v>105</v>
      </c>
      <c r="B377">
        <v>499662</v>
      </c>
      <c r="C377">
        <v>6359</v>
      </c>
      <c r="D377">
        <v>124344</v>
      </c>
      <c r="E377">
        <v>13662</v>
      </c>
      <c r="F377">
        <v>0</v>
      </c>
      <c r="G377" t="s">
        <v>106</v>
      </c>
      <c r="H377" t="s">
        <v>106</v>
      </c>
      <c r="I377" t="s">
        <v>106</v>
      </c>
      <c r="J377" t="s">
        <v>107</v>
      </c>
      <c r="K377" t="s">
        <v>108</v>
      </c>
      <c r="L377" t="s">
        <v>109</v>
      </c>
      <c r="M377" t="s">
        <v>110</v>
      </c>
      <c r="N377" t="s">
        <v>982</v>
      </c>
      <c r="O377" t="s">
        <v>286</v>
      </c>
      <c r="Q377">
        <v>512</v>
      </c>
      <c r="R377">
        <v>80</v>
      </c>
      <c r="S377">
        <v>240</v>
      </c>
      <c r="T377">
        <v>0</v>
      </c>
      <c r="U377">
        <v>0</v>
      </c>
      <c r="V377">
        <v>0</v>
      </c>
      <c r="W377">
        <v>240</v>
      </c>
      <c r="X377">
        <v>0</v>
      </c>
      <c r="Y377">
        <v>0</v>
      </c>
      <c r="Z377">
        <v>0</v>
      </c>
      <c r="AD377" s="1">
        <v>41454.333333333336</v>
      </c>
      <c r="AE377" s="1">
        <v>41487.708333333336</v>
      </c>
      <c r="AG377" s="1">
        <v>41379.333333333336</v>
      </c>
      <c r="AH377" s="1">
        <v>41413.708333333336</v>
      </c>
      <c r="AI377" s="1">
        <v>41379.333333333336</v>
      </c>
      <c r="AJ377" s="1">
        <v>41413.708333333336</v>
      </c>
      <c r="AK377" s="1">
        <v>41379.333333333336</v>
      </c>
      <c r="AL377" s="1">
        <v>41413.708333333336</v>
      </c>
      <c r="AM377" s="1">
        <v>41454.333333333336</v>
      </c>
      <c r="AN377" s="1">
        <v>41487.708333333336</v>
      </c>
      <c r="AP377" t="s">
        <v>113</v>
      </c>
      <c r="AU377" t="s">
        <v>983</v>
      </c>
      <c r="AY377" t="s">
        <v>106</v>
      </c>
      <c r="AZ377">
        <v>0</v>
      </c>
      <c r="BA377">
        <v>0</v>
      </c>
      <c r="BD377" s="3">
        <v>41321.660416666666</v>
      </c>
      <c r="BE377" s="3">
        <v>41321.663888888892</v>
      </c>
      <c r="BF377" t="s">
        <v>115</v>
      </c>
      <c r="BG377" t="s">
        <v>115</v>
      </c>
      <c r="CH377">
        <v>540</v>
      </c>
      <c r="CI377">
        <v>29510</v>
      </c>
      <c r="CJ377" t="s">
        <v>106</v>
      </c>
      <c r="CK377" t="s">
        <v>106</v>
      </c>
      <c r="CL377" t="s">
        <v>215</v>
      </c>
      <c r="CM377" t="s">
        <v>216</v>
      </c>
      <c r="CO377">
        <v>124343</v>
      </c>
      <c r="CQ377">
        <v>0</v>
      </c>
      <c r="CR377">
        <v>0</v>
      </c>
      <c r="CS377">
        <v>0</v>
      </c>
      <c r="CY377" t="s">
        <v>123</v>
      </c>
      <c r="CZ377" t="s">
        <v>124</v>
      </c>
      <c r="DD377" t="str" cm="1">
        <f t="array" ref="DD377:DE377">TEXT(_xlfn.SEQUENCE(1, DATEDIF(AG377, AH377, "m") + 1, AG377, 30), "YYYY-APMM")</f>
        <v>2013-AP04</v>
      </c>
      <c r="DE377" t="str">
        <v>2013-AP05</v>
      </c>
      <c r="DN377">
        <f t="shared" si="10"/>
        <v>0</v>
      </c>
      <c r="DO377">
        <f t="shared" si="11"/>
        <v>0</v>
      </c>
    </row>
    <row r="378" spans="1:119" x14ac:dyDescent="0.35">
      <c r="A378" t="s">
        <v>105</v>
      </c>
      <c r="B378">
        <v>499663</v>
      </c>
      <c r="C378">
        <v>6359</v>
      </c>
      <c r="D378">
        <v>124345</v>
      </c>
      <c r="E378">
        <v>13662</v>
      </c>
      <c r="F378">
        <v>0</v>
      </c>
      <c r="G378" t="s">
        <v>106</v>
      </c>
      <c r="H378" t="s">
        <v>106</v>
      </c>
      <c r="I378" t="s">
        <v>106</v>
      </c>
      <c r="J378" t="s">
        <v>107</v>
      </c>
      <c r="K378" t="s">
        <v>108</v>
      </c>
      <c r="L378" t="s">
        <v>109</v>
      </c>
      <c r="M378" t="s">
        <v>110</v>
      </c>
      <c r="N378" t="s">
        <v>984</v>
      </c>
      <c r="O378" t="s">
        <v>265</v>
      </c>
      <c r="Q378">
        <v>424</v>
      </c>
      <c r="R378">
        <v>0</v>
      </c>
      <c r="S378">
        <v>120</v>
      </c>
      <c r="T378">
        <v>0</v>
      </c>
      <c r="U378">
        <v>20</v>
      </c>
      <c r="V378">
        <v>20</v>
      </c>
      <c r="W378">
        <v>120</v>
      </c>
      <c r="X378">
        <v>0</v>
      </c>
      <c r="Y378">
        <v>0</v>
      </c>
      <c r="Z378">
        <v>0</v>
      </c>
      <c r="AD378" s="1">
        <v>41388.333333333336</v>
      </c>
      <c r="AE378" s="1">
        <v>41405.708333333336</v>
      </c>
      <c r="AG378" s="1">
        <v>41326.333333333336</v>
      </c>
      <c r="AH378" s="1">
        <v>41343.708333333336</v>
      </c>
      <c r="AI378" s="1">
        <v>41326.333333333336</v>
      </c>
      <c r="AJ378" s="1">
        <v>41343.708333333336</v>
      </c>
      <c r="AK378" s="1">
        <v>41326.333333333336</v>
      </c>
      <c r="AL378" s="1">
        <v>41343.708333333336</v>
      </c>
      <c r="AM378" s="1">
        <v>41388.333333333336</v>
      </c>
      <c r="AN378" s="1">
        <v>41405.708333333336</v>
      </c>
      <c r="AP378" t="s">
        <v>113</v>
      </c>
      <c r="AU378" t="s">
        <v>985</v>
      </c>
      <c r="AY378" t="s">
        <v>106</v>
      </c>
      <c r="AZ378">
        <v>0</v>
      </c>
      <c r="BA378">
        <v>0</v>
      </c>
      <c r="BD378" s="3">
        <v>41321.660416666666</v>
      </c>
      <c r="BE378" s="3">
        <v>41321.663888888892</v>
      </c>
      <c r="BF378" t="s">
        <v>115</v>
      </c>
      <c r="BG378" t="s">
        <v>115</v>
      </c>
      <c r="CH378">
        <v>540</v>
      </c>
      <c r="CI378">
        <v>29500</v>
      </c>
      <c r="CJ378" t="s">
        <v>106</v>
      </c>
      <c r="CK378" t="s">
        <v>106</v>
      </c>
      <c r="CL378" t="s">
        <v>241</v>
      </c>
      <c r="CM378" t="s">
        <v>242</v>
      </c>
      <c r="CO378">
        <v>124343</v>
      </c>
      <c r="CQ378">
        <v>0</v>
      </c>
      <c r="CR378">
        <v>0</v>
      </c>
      <c r="CS378">
        <v>0</v>
      </c>
      <c r="CY378" t="s">
        <v>123</v>
      </c>
      <c r="CZ378" t="s">
        <v>124</v>
      </c>
      <c r="DD378" t="str" cm="1">
        <f t="array" ref="DD378">TEXT(_xlfn.SEQUENCE(1, DATEDIF(AG378, AH378, "m") + 1, AG378, 30), "YYYY-APMM")</f>
        <v>2013-AP02</v>
      </c>
      <c r="DN378">
        <f t="shared" si="10"/>
        <v>20</v>
      </c>
      <c r="DO378">
        <f t="shared" si="11"/>
        <v>0</v>
      </c>
    </row>
    <row r="379" spans="1:119" x14ac:dyDescent="0.35">
      <c r="A379" t="s">
        <v>105</v>
      </c>
      <c r="B379">
        <v>499664</v>
      </c>
      <c r="C379">
        <v>6359</v>
      </c>
      <c r="D379">
        <v>124345</v>
      </c>
      <c r="E379">
        <v>13662</v>
      </c>
      <c r="F379">
        <v>0</v>
      </c>
      <c r="G379" t="s">
        <v>106</v>
      </c>
      <c r="H379" t="s">
        <v>106</v>
      </c>
      <c r="I379" t="s">
        <v>106</v>
      </c>
      <c r="J379" t="s">
        <v>107</v>
      </c>
      <c r="K379" t="s">
        <v>108</v>
      </c>
      <c r="L379" t="s">
        <v>109</v>
      </c>
      <c r="M379" t="s">
        <v>110</v>
      </c>
      <c r="N379" t="s">
        <v>986</v>
      </c>
      <c r="O379" t="s">
        <v>268</v>
      </c>
      <c r="Q379">
        <v>360</v>
      </c>
      <c r="R379">
        <v>0</v>
      </c>
      <c r="S379">
        <v>120</v>
      </c>
      <c r="T379">
        <v>0</v>
      </c>
      <c r="U379">
        <v>20</v>
      </c>
      <c r="V379">
        <v>20</v>
      </c>
      <c r="W379">
        <v>120</v>
      </c>
      <c r="X379">
        <v>0</v>
      </c>
      <c r="Y379">
        <v>0</v>
      </c>
      <c r="Z379">
        <v>0</v>
      </c>
      <c r="AD379" s="1">
        <v>41379.333333333336</v>
      </c>
      <c r="AE379" s="1">
        <v>41395.708333333336</v>
      </c>
      <c r="AG379" s="1">
        <v>41326.333333333336</v>
      </c>
      <c r="AH379" s="1">
        <v>41343.708333333336</v>
      </c>
      <c r="AI379" s="1">
        <v>41326.333333333336</v>
      </c>
      <c r="AJ379" s="1">
        <v>41343.708333333336</v>
      </c>
      <c r="AK379" s="1">
        <v>41326.333333333336</v>
      </c>
      <c r="AL379" s="1">
        <v>41343.708333333336</v>
      </c>
      <c r="AM379" s="1">
        <v>41379.333333333336</v>
      </c>
      <c r="AN379" s="1">
        <v>41395.708333333336</v>
      </c>
      <c r="AP379" t="s">
        <v>113</v>
      </c>
      <c r="AU379" t="s">
        <v>987</v>
      </c>
      <c r="AY379" t="s">
        <v>106</v>
      </c>
      <c r="AZ379">
        <v>0</v>
      </c>
      <c r="BA379">
        <v>0</v>
      </c>
      <c r="BD379" s="3">
        <v>41321.660416666666</v>
      </c>
      <c r="BE379" s="3">
        <v>41321.678472222222</v>
      </c>
      <c r="BF379" t="s">
        <v>115</v>
      </c>
      <c r="BG379" t="s">
        <v>115</v>
      </c>
      <c r="CH379">
        <v>540</v>
      </c>
      <c r="CI379">
        <v>29500</v>
      </c>
      <c r="CJ379" t="s">
        <v>106</v>
      </c>
      <c r="CK379" t="s">
        <v>106</v>
      </c>
      <c r="CL379" t="s">
        <v>241</v>
      </c>
      <c r="CM379" t="s">
        <v>242</v>
      </c>
      <c r="CO379">
        <v>124343</v>
      </c>
      <c r="CQ379">
        <v>0</v>
      </c>
      <c r="CR379">
        <v>0</v>
      </c>
      <c r="CS379">
        <v>0</v>
      </c>
      <c r="CY379" t="s">
        <v>123</v>
      </c>
      <c r="CZ379" t="s">
        <v>124</v>
      </c>
      <c r="DD379" t="str" cm="1">
        <f t="array" ref="DD379">TEXT(_xlfn.SEQUENCE(1, DATEDIF(AG379, AH379, "m") + 1, AG379, 30), "YYYY-APMM")</f>
        <v>2013-AP02</v>
      </c>
      <c r="DN379">
        <f t="shared" si="10"/>
        <v>20</v>
      </c>
      <c r="DO379">
        <f t="shared" si="11"/>
        <v>0</v>
      </c>
    </row>
    <row r="380" spans="1:119" x14ac:dyDescent="0.35">
      <c r="A380" t="s">
        <v>105</v>
      </c>
      <c r="B380">
        <v>499665</v>
      </c>
      <c r="C380">
        <v>6359</v>
      </c>
      <c r="D380">
        <v>124345</v>
      </c>
      <c r="E380">
        <v>13662</v>
      </c>
      <c r="F380">
        <v>0</v>
      </c>
      <c r="G380" t="s">
        <v>106</v>
      </c>
      <c r="H380" t="s">
        <v>106</v>
      </c>
      <c r="I380" t="s">
        <v>106</v>
      </c>
      <c r="J380" t="s">
        <v>107</v>
      </c>
      <c r="K380" t="s">
        <v>108</v>
      </c>
      <c r="L380" t="s">
        <v>109</v>
      </c>
      <c r="M380" t="s">
        <v>110</v>
      </c>
      <c r="N380" t="s">
        <v>988</v>
      </c>
      <c r="O380" t="s">
        <v>271</v>
      </c>
      <c r="Q380">
        <v>360</v>
      </c>
      <c r="R380">
        <v>0</v>
      </c>
      <c r="S380">
        <v>120</v>
      </c>
      <c r="T380">
        <v>0</v>
      </c>
      <c r="U380">
        <v>20</v>
      </c>
      <c r="V380">
        <v>20</v>
      </c>
      <c r="W380">
        <v>120</v>
      </c>
      <c r="X380">
        <v>0</v>
      </c>
      <c r="Y380">
        <v>0</v>
      </c>
      <c r="Z380">
        <v>0</v>
      </c>
      <c r="AD380" s="1">
        <v>41396.333333333336</v>
      </c>
      <c r="AE380" s="1">
        <v>41413.708333333336</v>
      </c>
      <c r="AG380" s="1">
        <v>41344.333333333336</v>
      </c>
      <c r="AH380" s="1">
        <v>41360.708333333336</v>
      </c>
      <c r="AI380" s="1">
        <v>41344.333333333336</v>
      </c>
      <c r="AJ380" s="1">
        <v>41360.708333333336</v>
      </c>
      <c r="AK380" s="1">
        <v>41344.333333333336</v>
      </c>
      <c r="AL380" s="1">
        <v>41360.708333333336</v>
      </c>
      <c r="AM380" s="1">
        <v>41396.333333333336</v>
      </c>
      <c r="AN380" s="1">
        <v>41413.708333333336</v>
      </c>
      <c r="AP380" t="s">
        <v>113</v>
      </c>
      <c r="AU380" t="s">
        <v>989</v>
      </c>
      <c r="AY380" t="s">
        <v>106</v>
      </c>
      <c r="AZ380">
        <v>0</v>
      </c>
      <c r="BA380">
        <v>0</v>
      </c>
      <c r="BD380" s="3">
        <v>41321.660416666666</v>
      </c>
      <c r="BE380" s="3">
        <v>41321.678472222222</v>
      </c>
      <c r="BF380" t="s">
        <v>115</v>
      </c>
      <c r="BG380" t="s">
        <v>115</v>
      </c>
      <c r="CH380">
        <v>540</v>
      </c>
      <c r="CI380">
        <v>29500</v>
      </c>
      <c r="CJ380" t="s">
        <v>106</v>
      </c>
      <c r="CK380" t="s">
        <v>106</v>
      </c>
      <c r="CL380" t="s">
        <v>241</v>
      </c>
      <c r="CM380" t="s">
        <v>242</v>
      </c>
      <c r="CO380">
        <v>124343</v>
      </c>
      <c r="CQ380">
        <v>0</v>
      </c>
      <c r="CR380">
        <v>0</v>
      </c>
      <c r="CS380">
        <v>0</v>
      </c>
      <c r="CY380" t="s">
        <v>123</v>
      </c>
      <c r="CZ380" t="s">
        <v>124</v>
      </c>
      <c r="DD380" t="str" cm="1">
        <f t="array" ref="DD380">TEXT(_xlfn.SEQUENCE(1, DATEDIF(AG380, AH380, "m") + 1, AG380, 30), "YYYY-APMM")</f>
        <v>2013-AP03</v>
      </c>
      <c r="DN380">
        <f t="shared" si="10"/>
        <v>20</v>
      </c>
      <c r="DO380">
        <f t="shared" si="11"/>
        <v>0</v>
      </c>
    </row>
    <row r="381" spans="1:119" x14ac:dyDescent="0.35">
      <c r="A381" t="s">
        <v>105</v>
      </c>
      <c r="B381">
        <v>499666</v>
      </c>
      <c r="C381">
        <v>6359</v>
      </c>
      <c r="D381">
        <v>124345</v>
      </c>
      <c r="E381">
        <v>13662</v>
      </c>
      <c r="F381">
        <v>0</v>
      </c>
      <c r="G381" t="s">
        <v>106</v>
      </c>
      <c r="H381" t="s">
        <v>106</v>
      </c>
      <c r="I381" t="s">
        <v>106</v>
      </c>
      <c r="J381" t="s">
        <v>107</v>
      </c>
      <c r="K381" t="s">
        <v>108</v>
      </c>
      <c r="L381" t="s">
        <v>109</v>
      </c>
      <c r="M381" t="s">
        <v>110</v>
      </c>
      <c r="N381" t="s">
        <v>990</v>
      </c>
      <c r="O381" t="s">
        <v>274</v>
      </c>
      <c r="Q381">
        <v>360</v>
      </c>
      <c r="R381">
        <v>0</v>
      </c>
      <c r="S381">
        <v>120</v>
      </c>
      <c r="T381">
        <v>0</v>
      </c>
      <c r="U381">
        <v>30</v>
      </c>
      <c r="V381">
        <v>30</v>
      </c>
      <c r="W381">
        <v>120</v>
      </c>
      <c r="X381">
        <v>0</v>
      </c>
      <c r="Y381">
        <v>0</v>
      </c>
      <c r="Z381">
        <v>0</v>
      </c>
      <c r="AD381" s="1">
        <v>41414.333333333336</v>
      </c>
      <c r="AE381" s="1">
        <v>41430.708333333336</v>
      </c>
      <c r="AG381" s="1">
        <v>41361.333333333336</v>
      </c>
      <c r="AH381" s="1">
        <v>41378.708333333336</v>
      </c>
      <c r="AI381" s="1">
        <v>41361.333333333336</v>
      </c>
      <c r="AJ381" s="1">
        <v>41378.708333333336</v>
      </c>
      <c r="AK381" s="1">
        <v>41361.333333333336</v>
      </c>
      <c r="AL381" s="1">
        <v>41378.708333333336</v>
      </c>
      <c r="AM381" s="1">
        <v>41414.333333333336</v>
      </c>
      <c r="AN381" s="1">
        <v>41430.708333333336</v>
      </c>
      <c r="AP381" t="s">
        <v>113</v>
      </c>
      <c r="AU381" t="s">
        <v>991</v>
      </c>
      <c r="AY381" t="s">
        <v>106</v>
      </c>
      <c r="AZ381">
        <v>0</v>
      </c>
      <c r="BA381">
        <v>0</v>
      </c>
      <c r="BD381" s="3">
        <v>41321.660416666666</v>
      </c>
      <c r="BE381" s="3">
        <v>41321.678472222222</v>
      </c>
      <c r="BF381" t="s">
        <v>115</v>
      </c>
      <c r="BG381" t="s">
        <v>115</v>
      </c>
      <c r="CH381">
        <v>540</v>
      </c>
      <c r="CI381">
        <v>29500</v>
      </c>
      <c r="CJ381" t="s">
        <v>106</v>
      </c>
      <c r="CK381" t="s">
        <v>106</v>
      </c>
      <c r="CL381" t="s">
        <v>241</v>
      </c>
      <c r="CM381" t="s">
        <v>242</v>
      </c>
      <c r="CO381">
        <v>124343</v>
      </c>
      <c r="CQ381">
        <v>0</v>
      </c>
      <c r="CR381">
        <v>0</v>
      </c>
      <c r="CS381">
        <v>0</v>
      </c>
      <c r="CY381" t="s">
        <v>123</v>
      </c>
      <c r="CZ381" t="s">
        <v>124</v>
      </c>
      <c r="DD381" t="str" cm="1">
        <f t="array" ref="DD381">TEXT(_xlfn.SEQUENCE(1, DATEDIF(AG381, AH381, "m") + 1, AG381, 30), "YYYY-APMM")</f>
        <v>2013-AP03</v>
      </c>
      <c r="DN381">
        <f t="shared" si="10"/>
        <v>30</v>
      </c>
      <c r="DO381">
        <f t="shared" si="11"/>
        <v>0</v>
      </c>
    </row>
    <row r="382" spans="1:119" x14ac:dyDescent="0.35">
      <c r="A382" t="s">
        <v>105</v>
      </c>
      <c r="B382">
        <v>499667</v>
      </c>
      <c r="C382">
        <v>6359</v>
      </c>
      <c r="D382">
        <v>124347</v>
      </c>
      <c r="E382">
        <v>13662</v>
      </c>
      <c r="F382">
        <v>0</v>
      </c>
      <c r="G382" t="s">
        <v>106</v>
      </c>
      <c r="H382" t="s">
        <v>106</v>
      </c>
      <c r="I382" t="s">
        <v>106</v>
      </c>
      <c r="J382" t="s">
        <v>107</v>
      </c>
      <c r="K382" t="s">
        <v>108</v>
      </c>
      <c r="L382" t="s">
        <v>109</v>
      </c>
      <c r="M382" t="s">
        <v>110</v>
      </c>
      <c r="N382" t="s">
        <v>992</v>
      </c>
      <c r="O382" t="s">
        <v>221</v>
      </c>
      <c r="Q382">
        <v>720</v>
      </c>
      <c r="R382">
        <v>64</v>
      </c>
      <c r="S382">
        <v>240</v>
      </c>
      <c r="T382">
        <v>0</v>
      </c>
      <c r="U382">
        <v>0</v>
      </c>
      <c r="V382">
        <v>0</v>
      </c>
      <c r="W382">
        <v>240</v>
      </c>
      <c r="X382">
        <v>0</v>
      </c>
      <c r="Y382">
        <v>0</v>
      </c>
      <c r="Z382">
        <v>0</v>
      </c>
      <c r="AD382" s="1">
        <v>41429.333333333336</v>
      </c>
      <c r="AE382" s="1">
        <v>41463.708333333336</v>
      </c>
      <c r="AG382" s="1">
        <v>41324.333333333336</v>
      </c>
      <c r="AH382" s="1">
        <v>41358.708333333336</v>
      </c>
      <c r="AI382" s="1">
        <v>41324.333333333336</v>
      </c>
      <c r="AJ382" s="1">
        <v>41358.708333333336</v>
      </c>
      <c r="AK382" s="1">
        <v>41324.333333333336</v>
      </c>
      <c r="AL382" s="1">
        <v>41358.708333333336</v>
      </c>
      <c r="AM382" s="1">
        <v>41429.333333333336</v>
      </c>
      <c r="AN382" s="1">
        <v>41463.708333333336</v>
      </c>
      <c r="AP382" t="s">
        <v>113</v>
      </c>
      <c r="AU382" t="s">
        <v>993</v>
      </c>
      <c r="AY382" t="s">
        <v>106</v>
      </c>
      <c r="AZ382">
        <v>0</v>
      </c>
      <c r="BA382">
        <v>0</v>
      </c>
      <c r="BD382" s="3">
        <v>41321.660416666666</v>
      </c>
      <c r="BE382" s="3">
        <v>41321.663888888892</v>
      </c>
      <c r="BF382" t="s">
        <v>115</v>
      </c>
      <c r="BG382" t="s">
        <v>115</v>
      </c>
      <c r="CH382">
        <v>540</v>
      </c>
      <c r="CI382">
        <v>29450</v>
      </c>
      <c r="CJ382" t="s">
        <v>106</v>
      </c>
      <c r="CK382" t="s">
        <v>106</v>
      </c>
      <c r="CL382" t="s">
        <v>215</v>
      </c>
      <c r="CM382" t="s">
        <v>216</v>
      </c>
      <c r="CO382">
        <v>124346</v>
      </c>
      <c r="CQ382">
        <v>0</v>
      </c>
      <c r="CR382">
        <v>0</v>
      </c>
      <c r="CS382">
        <v>0</v>
      </c>
      <c r="CY382" t="s">
        <v>123</v>
      </c>
      <c r="CZ382" t="s">
        <v>124</v>
      </c>
      <c r="DD382" t="str" cm="1">
        <f t="array" ref="DD382:DE382">TEXT(_xlfn.SEQUENCE(1, DATEDIF(AG382, AH382, "m") + 1, AG382, 30), "YYYY-APMM")</f>
        <v>2013-AP02</v>
      </c>
      <c r="DE382" t="str">
        <v>2013-AP03</v>
      </c>
      <c r="DN382">
        <f t="shared" si="10"/>
        <v>0</v>
      </c>
      <c r="DO382">
        <f t="shared" si="11"/>
        <v>0</v>
      </c>
    </row>
    <row r="383" spans="1:119" x14ac:dyDescent="0.35">
      <c r="A383" t="s">
        <v>105</v>
      </c>
      <c r="B383">
        <v>499668</v>
      </c>
      <c r="C383">
        <v>6359</v>
      </c>
      <c r="D383">
        <v>124347</v>
      </c>
      <c r="E383">
        <v>13662</v>
      </c>
      <c r="F383">
        <v>0</v>
      </c>
      <c r="G383" t="s">
        <v>106</v>
      </c>
      <c r="H383" t="s">
        <v>106</v>
      </c>
      <c r="I383" t="s">
        <v>106</v>
      </c>
      <c r="J383" t="s">
        <v>107</v>
      </c>
      <c r="K383" t="s">
        <v>108</v>
      </c>
      <c r="L383" t="s">
        <v>109</v>
      </c>
      <c r="M383" t="s">
        <v>110</v>
      </c>
      <c r="N383" t="s">
        <v>994</v>
      </c>
      <c r="O383" t="s">
        <v>532</v>
      </c>
      <c r="Q383">
        <v>496</v>
      </c>
      <c r="R383">
        <v>48</v>
      </c>
      <c r="S383">
        <v>240</v>
      </c>
      <c r="T383">
        <v>0</v>
      </c>
      <c r="U383">
        <v>0</v>
      </c>
      <c r="V383">
        <v>0</v>
      </c>
      <c r="W383">
        <v>240</v>
      </c>
      <c r="X383">
        <v>0</v>
      </c>
      <c r="Y383">
        <v>0</v>
      </c>
      <c r="Z383">
        <v>0</v>
      </c>
      <c r="AD383" s="1">
        <v>41407.333333333336</v>
      </c>
      <c r="AE383" s="1">
        <v>41441.708333333336</v>
      </c>
      <c r="AG383" s="1">
        <v>41335.333333333336</v>
      </c>
      <c r="AH383" s="1">
        <v>41368.708333333336</v>
      </c>
      <c r="AI383" s="1">
        <v>41335.333333333336</v>
      </c>
      <c r="AJ383" s="1">
        <v>41368.708333333336</v>
      </c>
      <c r="AK383" s="1">
        <v>41335.333333333336</v>
      </c>
      <c r="AL383" s="1">
        <v>41368.708333333336</v>
      </c>
      <c r="AM383" s="1">
        <v>41407.333333333336</v>
      </c>
      <c r="AN383" s="1">
        <v>41441.708333333336</v>
      </c>
      <c r="AP383" t="s">
        <v>113</v>
      </c>
      <c r="AU383" t="s">
        <v>995</v>
      </c>
      <c r="AY383" t="s">
        <v>106</v>
      </c>
      <c r="AZ383">
        <v>0</v>
      </c>
      <c r="BA383">
        <v>0</v>
      </c>
      <c r="BD383" s="3">
        <v>41321.660416666666</v>
      </c>
      <c r="BE383" s="3">
        <v>41321.663888888892</v>
      </c>
      <c r="BF383" t="s">
        <v>115</v>
      </c>
      <c r="BG383" t="s">
        <v>115</v>
      </c>
      <c r="CH383">
        <v>540</v>
      </c>
      <c r="CI383">
        <v>29450</v>
      </c>
      <c r="CJ383" t="s">
        <v>106</v>
      </c>
      <c r="CK383" t="s">
        <v>106</v>
      </c>
      <c r="CL383" t="s">
        <v>215</v>
      </c>
      <c r="CM383" t="s">
        <v>216</v>
      </c>
      <c r="CO383">
        <v>124346</v>
      </c>
      <c r="CQ383">
        <v>0</v>
      </c>
      <c r="CR383">
        <v>0</v>
      </c>
      <c r="CS383">
        <v>0</v>
      </c>
      <c r="CY383" t="s">
        <v>123</v>
      </c>
      <c r="CZ383" t="s">
        <v>124</v>
      </c>
      <c r="DD383" t="str" cm="1">
        <f t="array" ref="DD383:DE383">TEXT(_xlfn.SEQUENCE(1, DATEDIF(AG383, AH383, "m") + 1, AG383, 30), "YYYY-APMM")</f>
        <v>2013-AP03</v>
      </c>
      <c r="DE383" t="str">
        <v>2013-AP04</v>
      </c>
      <c r="DN383">
        <f t="shared" si="10"/>
        <v>0</v>
      </c>
      <c r="DO383">
        <f t="shared" si="11"/>
        <v>0</v>
      </c>
    </row>
    <row r="384" spans="1:119" x14ac:dyDescent="0.35">
      <c r="A384" t="s">
        <v>105</v>
      </c>
      <c r="B384">
        <v>499669</v>
      </c>
      <c r="C384">
        <v>6359</v>
      </c>
      <c r="D384">
        <v>124347</v>
      </c>
      <c r="E384">
        <v>13662</v>
      </c>
      <c r="F384">
        <v>0</v>
      </c>
      <c r="G384" t="s">
        <v>106</v>
      </c>
      <c r="H384" t="s">
        <v>106</v>
      </c>
      <c r="I384" t="s">
        <v>106</v>
      </c>
      <c r="J384" t="s">
        <v>107</v>
      </c>
      <c r="K384" t="s">
        <v>108</v>
      </c>
      <c r="L384" t="s">
        <v>109</v>
      </c>
      <c r="M384" t="s">
        <v>110</v>
      </c>
      <c r="N384" t="s">
        <v>996</v>
      </c>
      <c r="O384" t="s">
        <v>224</v>
      </c>
      <c r="Q384">
        <v>440</v>
      </c>
      <c r="R384">
        <v>0</v>
      </c>
      <c r="S384">
        <v>240</v>
      </c>
      <c r="T384">
        <v>0</v>
      </c>
      <c r="U384">
        <v>0</v>
      </c>
      <c r="V384">
        <v>0</v>
      </c>
      <c r="W384">
        <v>240</v>
      </c>
      <c r="X384">
        <v>0</v>
      </c>
      <c r="Y384">
        <v>0</v>
      </c>
      <c r="Z384">
        <v>0</v>
      </c>
      <c r="AD384" s="1">
        <v>41407.333333333336</v>
      </c>
      <c r="AE384" s="1">
        <v>41441.708333333336</v>
      </c>
      <c r="AG384" s="1">
        <v>41343.333333333336</v>
      </c>
      <c r="AH384" s="1">
        <v>41377.708333333336</v>
      </c>
      <c r="AI384" s="1">
        <v>41343.333333333336</v>
      </c>
      <c r="AJ384" s="1">
        <v>41377.708333333336</v>
      </c>
      <c r="AK384" s="1">
        <v>41343.333333333336</v>
      </c>
      <c r="AL384" s="1">
        <v>41377.708333333336</v>
      </c>
      <c r="AM384" s="1">
        <v>41407.333333333336</v>
      </c>
      <c r="AN384" s="1">
        <v>41441.708333333336</v>
      </c>
      <c r="AP384" t="s">
        <v>113</v>
      </c>
      <c r="AU384" t="s">
        <v>997</v>
      </c>
      <c r="AY384" t="s">
        <v>106</v>
      </c>
      <c r="AZ384">
        <v>0</v>
      </c>
      <c r="BA384">
        <v>0</v>
      </c>
      <c r="BD384" s="3">
        <v>41321.660416666666</v>
      </c>
      <c r="BE384" s="3">
        <v>41321.663888888892</v>
      </c>
      <c r="BF384" t="s">
        <v>115</v>
      </c>
      <c r="BG384" t="s">
        <v>115</v>
      </c>
      <c r="CH384">
        <v>540</v>
      </c>
      <c r="CI384">
        <v>29450</v>
      </c>
      <c r="CJ384" t="s">
        <v>106</v>
      </c>
      <c r="CK384" t="s">
        <v>106</v>
      </c>
      <c r="CL384" t="s">
        <v>215</v>
      </c>
      <c r="CM384" t="s">
        <v>216</v>
      </c>
      <c r="CO384">
        <v>124346</v>
      </c>
      <c r="CQ384">
        <v>0</v>
      </c>
      <c r="CR384">
        <v>0</v>
      </c>
      <c r="CS384">
        <v>0</v>
      </c>
      <c r="CY384" t="s">
        <v>123</v>
      </c>
      <c r="CZ384" t="s">
        <v>124</v>
      </c>
      <c r="DD384" t="str" cm="1">
        <f t="array" ref="DD384:DE384">TEXT(_xlfn.SEQUENCE(1, DATEDIF(AG384, AH384, "m") + 1, AG384, 30), "YYYY-APMM")</f>
        <v>2013-AP03</v>
      </c>
      <c r="DE384" t="str">
        <v>2013-AP04</v>
      </c>
      <c r="DN384">
        <f t="shared" si="10"/>
        <v>0</v>
      </c>
      <c r="DO384">
        <f t="shared" si="11"/>
        <v>0</v>
      </c>
    </row>
    <row r="385" spans="1:119" x14ac:dyDescent="0.35">
      <c r="A385" t="s">
        <v>105</v>
      </c>
      <c r="B385">
        <v>499670</v>
      </c>
      <c r="C385">
        <v>6359</v>
      </c>
      <c r="D385">
        <v>124347</v>
      </c>
      <c r="E385">
        <v>13662</v>
      </c>
      <c r="F385">
        <v>0</v>
      </c>
      <c r="G385" t="s">
        <v>106</v>
      </c>
      <c r="H385" t="s">
        <v>106</v>
      </c>
      <c r="I385" t="s">
        <v>106</v>
      </c>
      <c r="J385" t="s">
        <v>107</v>
      </c>
      <c r="K385" t="s">
        <v>108</v>
      </c>
      <c r="L385" t="s">
        <v>109</v>
      </c>
      <c r="M385" t="s">
        <v>110</v>
      </c>
      <c r="N385" t="s">
        <v>998</v>
      </c>
      <c r="O385" t="s">
        <v>227</v>
      </c>
      <c r="Q385">
        <v>384</v>
      </c>
      <c r="R385">
        <v>48</v>
      </c>
      <c r="S385">
        <v>240</v>
      </c>
      <c r="T385">
        <v>0</v>
      </c>
      <c r="U385">
        <v>0</v>
      </c>
      <c r="V385">
        <v>0</v>
      </c>
      <c r="W385">
        <v>240</v>
      </c>
      <c r="X385">
        <v>0</v>
      </c>
      <c r="Y385">
        <v>0</v>
      </c>
      <c r="Z385">
        <v>0</v>
      </c>
      <c r="AD385" s="1">
        <v>41408.333333333336</v>
      </c>
      <c r="AE385" s="1">
        <v>41442.708333333336</v>
      </c>
      <c r="AG385" s="1">
        <v>41352.333333333336</v>
      </c>
      <c r="AH385" s="1">
        <v>41386.708333333336</v>
      </c>
      <c r="AI385" s="1">
        <v>41352.333333333336</v>
      </c>
      <c r="AJ385" s="1">
        <v>41386.708333333336</v>
      </c>
      <c r="AK385" s="1">
        <v>41352.333333333336</v>
      </c>
      <c r="AL385" s="1">
        <v>41386.708333333336</v>
      </c>
      <c r="AM385" s="1">
        <v>41408.333333333336</v>
      </c>
      <c r="AN385" s="1">
        <v>41442.708333333336</v>
      </c>
      <c r="AP385" t="s">
        <v>113</v>
      </c>
      <c r="AU385" t="s">
        <v>999</v>
      </c>
      <c r="AY385" t="s">
        <v>106</v>
      </c>
      <c r="AZ385">
        <v>0</v>
      </c>
      <c r="BA385">
        <v>0</v>
      </c>
      <c r="BD385" s="3">
        <v>41321.660416666666</v>
      </c>
      <c r="BE385" s="3">
        <v>41321.663888888892</v>
      </c>
      <c r="BF385" t="s">
        <v>115</v>
      </c>
      <c r="BG385" t="s">
        <v>115</v>
      </c>
      <c r="CH385">
        <v>540</v>
      </c>
      <c r="CI385">
        <v>29450</v>
      </c>
      <c r="CJ385" t="s">
        <v>106</v>
      </c>
      <c r="CK385" t="s">
        <v>106</v>
      </c>
      <c r="CL385" t="s">
        <v>215</v>
      </c>
      <c r="CM385" t="s">
        <v>216</v>
      </c>
      <c r="CO385">
        <v>124346</v>
      </c>
      <c r="CQ385">
        <v>0</v>
      </c>
      <c r="CR385">
        <v>0</v>
      </c>
      <c r="CS385">
        <v>0</v>
      </c>
      <c r="CY385" t="s">
        <v>123</v>
      </c>
      <c r="CZ385" t="s">
        <v>124</v>
      </c>
      <c r="DD385" t="str" cm="1">
        <f t="array" ref="DD385:DE385">TEXT(_xlfn.SEQUENCE(1, DATEDIF(AG385, AH385, "m") + 1, AG385, 30), "YYYY-APMM")</f>
        <v>2013-AP03</v>
      </c>
      <c r="DE385" t="str">
        <v>2013-AP04</v>
      </c>
      <c r="DN385">
        <f t="shared" si="10"/>
        <v>0</v>
      </c>
      <c r="DO385">
        <f t="shared" si="11"/>
        <v>0</v>
      </c>
    </row>
    <row r="386" spans="1:119" x14ac:dyDescent="0.35">
      <c r="A386" t="s">
        <v>105</v>
      </c>
      <c r="B386">
        <v>499671</v>
      </c>
      <c r="C386">
        <v>6359</v>
      </c>
      <c r="D386">
        <v>124347</v>
      </c>
      <c r="E386">
        <v>13662</v>
      </c>
      <c r="F386">
        <v>0</v>
      </c>
      <c r="G386" t="s">
        <v>106</v>
      </c>
      <c r="H386" t="s">
        <v>106</v>
      </c>
      <c r="I386" t="s">
        <v>106</v>
      </c>
      <c r="J386" t="s">
        <v>107</v>
      </c>
      <c r="K386" t="s">
        <v>108</v>
      </c>
      <c r="L386" t="s">
        <v>109</v>
      </c>
      <c r="M386" t="s">
        <v>110</v>
      </c>
      <c r="N386" t="s">
        <v>1000</v>
      </c>
      <c r="O386" t="s">
        <v>230</v>
      </c>
      <c r="Q386">
        <v>456</v>
      </c>
      <c r="R386">
        <v>48</v>
      </c>
      <c r="S386">
        <v>240</v>
      </c>
      <c r="T386">
        <v>0</v>
      </c>
      <c r="U386">
        <v>0</v>
      </c>
      <c r="V386">
        <v>0</v>
      </c>
      <c r="W386">
        <v>240</v>
      </c>
      <c r="X386">
        <v>0</v>
      </c>
      <c r="Y386">
        <v>0</v>
      </c>
      <c r="Z386">
        <v>0</v>
      </c>
      <c r="AD386" s="1">
        <v>41419.333333333336</v>
      </c>
      <c r="AE386" s="1">
        <v>41452.708333333336</v>
      </c>
      <c r="AG386" s="1">
        <v>41352.333333333336</v>
      </c>
      <c r="AH386" s="1">
        <v>41386.708333333336</v>
      </c>
      <c r="AI386" s="1">
        <v>41352.333333333336</v>
      </c>
      <c r="AJ386" s="1">
        <v>41386.708333333336</v>
      </c>
      <c r="AK386" s="1">
        <v>41352.333333333336</v>
      </c>
      <c r="AL386" s="1">
        <v>41386.708333333336</v>
      </c>
      <c r="AM386" s="1">
        <v>41419.333333333336</v>
      </c>
      <c r="AN386" s="1">
        <v>41452.708333333336</v>
      </c>
      <c r="AP386" t="s">
        <v>113</v>
      </c>
      <c r="AU386" t="s">
        <v>1001</v>
      </c>
      <c r="AY386" t="s">
        <v>106</v>
      </c>
      <c r="AZ386">
        <v>0</v>
      </c>
      <c r="BA386">
        <v>0</v>
      </c>
      <c r="BD386" s="3">
        <v>41321.660416666666</v>
      </c>
      <c r="BE386" s="3">
        <v>41321.663888888892</v>
      </c>
      <c r="BF386" t="s">
        <v>115</v>
      </c>
      <c r="BG386" t="s">
        <v>115</v>
      </c>
      <c r="CH386">
        <v>540</v>
      </c>
      <c r="CI386">
        <v>29450</v>
      </c>
      <c r="CJ386" t="s">
        <v>106</v>
      </c>
      <c r="CK386" t="s">
        <v>106</v>
      </c>
      <c r="CL386" t="s">
        <v>215</v>
      </c>
      <c r="CM386" t="s">
        <v>216</v>
      </c>
      <c r="CO386">
        <v>124346</v>
      </c>
      <c r="CQ386">
        <v>0</v>
      </c>
      <c r="CR386">
        <v>0</v>
      </c>
      <c r="CS386">
        <v>0</v>
      </c>
      <c r="CY386" t="s">
        <v>123</v>
      </c>
      <c r="CZ386" t="s">
        <v>124</v>
      </c>
      <c r="DD386" t="str" cm="1">
        <f t="array" ref="DD386:DE386">TEXT(_xlfn.SEQUENCE(1, DATEDIF(AG386, AH386, "m") + 1, AG386, 30), "YYYY-APMM")</f>
        <v>2013-AP03</v>
      </c>
      <c r="DE386" t="str">
        <v>2013-AP04</v>
      </c>
      <c r="DN386">
        <f t="shared" si="10"/>
        <v>0</v>
      </c>
      <c r="DO386">
        <f t="shared" si="11"/>
        <v>0</v>
      </c>
    </row>
    <row r="387" spans="1:119" x14ac:dyDescent="0.35">
      <c r="A387" t="s">
        <v>105</v>
      </c>
      <c r="B387">
        <v>499672</v>
      </c>
      <c r="C387">
        <v>6359</v>
      </c>
      <c r="D387">
        <v>124347</v>
      </c>
      <c r="E387">
        <v>13662</v>
      </c>
      <c r="F387">
        <v>0</v>
      </c>
      <c r="G387" t="s">
        <v>106</v>
      </c>
      <c r="H387" t="s">
        <v>106</v>
      </c>
      <c r="I387" t="s">
        <v>106</v>
      </c>
      <c r="J387" t="s">
        <v>107</v>
      </c>
      <c r="K387" t="s">
        <v>108</v>
      </c>
      <c r="L387" t="s">
        <v>109</v>
      </c>
      <c r="M387" t="s">
        <v>110</v>
      </c>
      <c r="N387" t="s">
        <v>1002</v>
      </c>
      <c r="O387" t="s">
        <v>233</v>
      </c>
      <c r="Q387">
        <v>704</v>
      </c>
      <c r="R387">
        <v>48</v>
      </c>
      <c r="S387">
        <v>240</v>
      </c>
      <c r="T387">
        <v>0</v>
      </c>
      <c r="U387">
        <v>0</v>
      </c>
      <c r="V387">
        <v>0</v>
      </c>
      <c r="W387">
        <v>240</v>
      </c>
      <c r="X387">
        <v>0</v>
      </c>
      <c r="Y387">
        <v>0</v>
      </c>
      <c r="Z387">
        <v>0</v>
      </c>
      <c r="AD387" s="1">
        <v>41455.333333333336</v>
      </c>
      <c r="AE387" s="1">
        <v>41489.708333333336</v>
      </c>
      <c r="AG387" s="1">
        <v>41352.333333333336</v>
      </c>
      <c r="AH387" s="1">
        <v>41386.708333333336</v>
      </c>
      <c r="AI387" s="1">
        <v>41352.333333333336</v>
      </c>
      <c r="AJ387" s="1">
        <v>41386.708333333336</v>
      </c>
      <c r="AK387" s="1">
        <v>41352.333333333336</v>
      </c>
      <c r="AL387" s="1">
        <v>41386.708333333336</v>
      </c>
      <c r="AM387" s="1">
        <v>41455.333333333336</v>
      </c>
      <c r="AN387" s="1">
        <v>41489.708333333336</v>
      </c>
      <c r="AP387" t="s">
        <v>113</v>
      </c>
      <c r="AU387" t="s">
        <v>1003</v>
      </c>
      <c r="AY387" t="s">
        <v>106</v>
      </c>
      <c r="AZ387">
        <v>0</v>
      </c>
      <c r="BA387">
        <v>0</v>
      </c>
      <c r="BD387" s="3">
        <v>41321.660416666666</v>
      </c>
      <c r="BE387" s="3">
        <v>41321.663888888892</v>
      </c>
      <c r="BF387" t="s">
        <v>115</v>
      </c>
      <c r="BG387" t="s">
        <v>115</v>
      </c>
      <c r="CH387">
        <v>540</v>
      </c>
      <c r="CI387">
        <v>29450</v>
      </c>
      <c r="CJ387" t="s">
        <v>106</v>
      </c>
      <c r="CK387" t="s">
        <v>106</v>
      </c>
      <c r="CL387" t="s">
        <v>215</v>
      </c>
      <c r="CM387" t="s">
        <v>216</v>
      </c>
      <c r="CO387">
        <v>124346</v>
      </c>
      <c r="CQ387">
        <v>0</v>
      </c>
      <c r="CR387">
        <v>0</v>
      </c>
      <c r="CS387">
        <v>0</v>
      </c>
      <c r="CY387" t="s">
        <v>123</v>
      </c>
      <c r="CZ387" t="s">
        <v>124</v>
      </c>
      <c r="DD387" t="str" cm="1">
        <f t="array" ref="DD387:DE387">TEXT(_xlfn.SEQUENCE(1, DATEDIF(AG387, AH387, "m") + 1, AG387, 30), "YYYY-APMM")</f>
        <v>2013-AP03</v>
      </c>
      <c r="DE387" t="str">
        <v>2013-AP04</v>
      </c>
      <c r="DN387">
        <f t="shared" ref="DN387:DN450" si="12">V387/COUNTIF(DD387:DF387, "&lt;&gt;")</f>
        <v>0</v>
      </c>
      <c r="DO387">
        <f t="shared" ref="DO387:DO450" si="13">BR387</f>
        <v>0</v>
      </c>
    </row>
    <row r="388" spans="1:119" x14ac:dyDescent="0.35">
      <c r="A388" t="s">
        <v>105</v>
      </c>
      <c r="B388">
        <v>499673</v>
      </c>
      <c r="C388">
        <v>6359</v>
      </c>
      <c r="D388">
        <v>124347</v>
      </c>
      <c r="E388">
        <v>13662</v>
      </c>
      <c r="F388">
        <v>0</v>
      </c>
      <c r="G388" t="s">
        <v>106</v>
      </c>
      <c r="H388" t="s">
        <v>106</v>
      </c>
      <c r="I388" t="s">
        <v>106</v>
      </c>
      <c r="J388" t="s">
        <v>107</v>
      </c>
      <c r="K388" t="s">
        <v>108</v>
      </c>
      <c r="L388" t="s">
        <v>109</v>
      </c>
      <c r="M388" t="s">
        <v>110</v>
      </c>
      <c r="N388" t="s">
        <v>1004</v>
      </c>
      <c r="O388" t="s">
        <v>236</v>
      </c>
      <c r="Q388">
        <v>536</v>
      </c>
      <c r="R388">
        <v>280</v>
      </c>
      <c r="S388">
        <v>240</v>
      </c>
      <c r="T388">
        <v>0</v>
      </c>
      <c r="U388">
        <v>0</v>
      </c>
      <c r="V388">
        <v>0</v>
      </c>
      <c r="W388">
        <v>240</v>
      </c>
      <c r="X388">
        <v>0</v>
      </c>
      <c r="Y388">
        <v>0</v>
      </c>
      <c r="Z388">
        <v>0</v>
      </c>
      <c r="AD388" s="1">
        <v>41443.333333333336</v>
      </c>
      <c r="AE388" s="1">
        <v>41477.708333333336</v>
      </c>
      <c r="AG388" s="1">
        <v>41365.333333333336</v>
      </c>
      <c r="AH388" s="1">
        <v>41399.708333333336</v>
      </c>
      <c r="AI388" s="1">
        <v>41365.333333333336</v>
      </c>
      <c r="AJ388" s="1">
        <v>41399.708333333336</v>
      </c>
      <c r="AK388" s="1">
        <v>41365.333333333336</v>
      </c>
      <c r="AL388" s="1">
        <v>41399.708333333336</v>
      </c>
      <c r="AM388" s="1">
        <v>41443.333333333336</v>
      </c>
      <c r="AN388" s="1">
        <v>41477.708333333336</v>
      </c>
      <c r="AP388" t="s">
        <v>113</v>
      </c>
      <c r="AU388" t="s">
        <v>1005</v>
      </c>
      <c r="AY388" t="s">
        <v>106</v>
      </c>
      <c r="AZ388">
        <v>0</v>
      </c>
      <c r="BA388">
        <v>0</v>
      </c>
      <c r="BD388" s="3">
        <v>41321.660416666666</v>
      </c>
      <c r="BE388" s="3">
        <v>41321.663888888892</v>
      </c>
      <c r="BF388" t="s">
        <v>115</v>
      </c>
      <c r="BG388" t="s">
        <v>115</v>
      </c>
      <c r="CH388">
        <v>540</v>
      </c>
      <c r="CI388">
        <v>29450</v>
      </c>
      <c r="CJ388" t="s">
        <v>106</v>
      </c>
      <c r="CK388" t="s">
        <v>106</v>
      </c>
      <c r="CL388" t="s">
        <v>215</v>
      </c>
      <c r="CM388" t="s">
        <v>216</v>
      </c>
      <c r="CO388">
        <v>124346</v>
      </c>
      <c r="CQ388">
        <v>0</v>
      </c>
      <c r="CR388">
        <v>0</v>
      </c>
      <c r="CS388">
        <v>0</v>
      </c>
      <c r="CY388" t="s">
        <v>123</v>
      </c>
      <c r="CZ388" t="s">
        <v>124</v>
      </c>
      <c r="DD388" t="str" cm="1">
        <f t="array" ref="DD388:DE388">TEXT(_xlfn.SEQUENCE(1, DATEDIF(AG388, AH388, "m") + 1, AG388, 30), "YYYY-APMM")</f>
        <v>2013-AP04</v>
      </c>
      <c r="DE388" t="str">
        <v>2013-AP05</v>
      </c>
      <c r="DN388">
        <f t="shared" si="12"/>
        <v>0</v>
      </c>
      <c r="DO388">
        <f t="shared" si="13"/>
        <v>0</v>
      </c>
    </row>
    <row r="389" spans="1:119" x14ac:dyDescent="0.35">
      <c r="A389" t="s">
        <v>105</v>
      </c>
      <c r="B389">
        <v>499674</v>
      </c>
      <c r="C389">
        <v>6359</v>
      </c>
      <c r="D389">
        <v>124347</v>
      </c>
      <c r="E389">
        <v>13662</v>
      </c>
      <c r="F389">
        <v>0</v>
      </c>
      <c r="G389" t="s">
        <v>106</v>
      </c>
      <c r="H389" t="s">
        <v>106</v>
      </c>
      <c r="I389" t="s">
        <v>106</v>
      </c>
      <c r="J389" t="s">
        <v>107</v>
      </c>
      <c r="K389" t="s">
        <v>108</v>
      </c>
      <c r="L389" t="s">
        <v>109</v>
      </c>
      <c r="M389" t="s">
        <v>110</v>
      </c>
      <c r="N389" t="s">
        <v>1006</v>
      </c>
      <c r="O389" t="s">
        <v>545</v>
      </c>
      <c r="Q389">
        <v>656</v>
      </c>
      <c r="R389">
        <v>320</v>
      </c>
      <c r="S389">
        <v>240</v>
      </c>
      <c r="T389">
        <v>0</v>
      </c>
      <c r="U389">
        <v>0</v>
      </c>
      <c r="V389">
        <v>0</v>
      </c>
      <c r="W389">
        <v>240</v>
      </c>
      <c r="X389">
        <v>0</v>
      </c>
      <c r="Y389">
        <v>0</v>
      </c>
      <c r="Z389">
        <v>0</v>
      </c>
      <c r="AD389" s="1">
        <v>41461.333333333336</v>
      </c>
      <c r="AE389" s="1">
        <v>41494.708333333336</v>
      </c>
      <c r="AG389" s="1">
        <v>41365.333333333336</v>
      </c>
      <c r="AH389" s="1">
        <v>41399.708333333336</v>
      </c>
      <c r="AI389" s="1">
        <v>41365.333333333336</v>
      </c>
      <c r="AJ389" s="1">
        <v>41399.708333333336</v>
      </c>
      <c r="AK389" s="1">
        <v>41365.333333333336</v>
      </c>
      <c r="AL389" s="1">
        <v>41399.708333333336</v>
      </c>
      <c r="AM389" s="1">
        <v>41461.333333333336</v>
      </c>
      <c r="AN389" s="1">
        <v>41494.708333333336</v>
      </c>
      <c r="AP389" t="s">
        <v>113</v>
      </c>
      <c r="AU389" t="s">
        <v>1007</v>
      </c>
      <c r="AY389" t="s">
        <v>106</v>
      </c>
      <c r="AZ389">
        <v>0</v>
      </c>
      <c r="BA389">
        <v>0</v>
      </c>
      <c r="BD389" s="3">
        <v>41321.660416666666</v>
      </c>
      <c r="BE389" s="3">
        <v>41321.663888888892</v>
      </c>
      <c r="BF389" t="s">
        <v>115</v>
      </c>
      <c r="BG389" t="s">
        <v>115</v>
      </c>
      <c r="CH389">
        <v>540</v>
      </c>
      <c r="CI389">
        <v>29450</v>
      </c>
      <c r="CJ389" t="s">
        <v>106</v>
      </c>
      <c r="CK389" t="s">
        <v>106</v>
      </c>
      <c r="CL389" t="s">
        <v>215</v>
      </c>
      <c r="CM389" t="s">
        <v>216</v>
      </c>
      <c r="CO389">
        <v>124346</v>
      </c>
      <c r="CQ389">
        <v>0</v>
      </c>
      <c r="CR389">
        <v>0</v>
      </c>
      <c r="CS389">
        <v>0</v>
      </c>
      <c r="CY389" t="s">
        <v>123</v>
      </c>
      <c r="CZ389" t="s">
        <v>124</v>
      </c>
      <c r="DD389" t="str" cm="1">
        <f t="array" ref="DD389:DE389">TEXT(_xlfn.SEQUENCE(1, DATEDIF(AG389, AH389, "m") + 1, AG389, 30), "YYYY-APMM")</f>
        <v>2013-AP04</v>
      </c>
      <c r="DE389" t="str">
        <v>2013-AP05</v>
      </c>
      <c r="DN389">
        <f t="shared" si="12"/>
        <v>0</v>
      </c>
      <c r="DO389">
        <f t="shared" si="13"/>
        <v>0</v>
      </c>
    </row>
    <row r="390" spans="1:119" x14ac:dyDescent="0.35">
      <c r="A390" t="s">
        <v>105</v>
      </c>
      <c r="B390">
        <v>499675</v>
      </c>
      <c r="C390">
        <v>6359</v>
      </c>
      <c r="D390">
        <v>124347</v>
      </c>
      <c r="E390">
        <v>13662</v>
      </c>
      <c r="F390">
        <v>0</v>
      </c>
      <c r="G390" t="s">
        <v>106</v>
      </c>
      <c r="H390" t="s">
        <v>106</v>
      </c>
      <c r="I390" t="s">
        <v>106</v>
      </c>
      <c r="J390" t="s">
        <v>107</v>
      </c>
      <c r="K390" t="s">
        <v>108</v>
      </c>
      <c r="L390" t="s">
        <v>109</v>
      </c>
      <c r="M390" t="s">
        <v>110</v>
      </c>
      <c r="N390" t="s">
        <v>1008</v>
      </c>
      <c r="O390" t="s">
        <v>213</v>
      </c>
      <c r="Q390">
        <v>440</v>
      </c>
      <c r="R390">
        <v>232</v>
      </c>
      <c r="S390">
        <v>240</v>
      </c>
      <c r="T390">
        <v>0</v>
      </c>
      <c r="U390">
        <v>0</v>
      </c>
      <c r="V390">
        <v>0</v>
      </c>
      <c r="W390">
        <v>240</v>
      </c>
      <c r="X390">
        <v>0</v>
      </c>
      <c r="Y390">
        <v>0</v>
      </c>
      <c r="Z390">
        <v>0</v>
      </c>
      <c r="AD390" s="1">
        <v>41442.333333333336</v>
      </c>
      <c r="AE390" s="1">
        <v>41476.708333333336</v>
      </c>
      <c r="AG390" s="1">
        <v>41378.333333333336</v>
      </c>
      <c r="AH390" s="1">
        <v>41412.708333333336</v>
      </c>
      <c r="AI390" s="1">
        <v>41378.333333333336</v>
      </c>
      <c r="AJ390" s="1">
        <v>41412.708333333336</v>
      </c>
      <c r="AK390" s="1">
        <v>41378.333333333336</v>
      </c>
      <c r="AL390" s="1">
        <v>41412.708333333336</v>
      </c>
      <c r="AM390" s="1">
        <v>41442.333333333336</v>
      </c>
      <c r="AN390" s="1">
        <v>41476.708333333336</v>
      </c>
      <c r="AP390" t="s">
        <v>113</v>
      </c>
      <c r="AU390" t="s">
        <v>1009</v>
      </c>
      <c r="AY390" t="s">
        <v>106</v>
      </c>
      <c r="AZ390">
        <v>0</v>
      </c>
      <c r="BA390">
        <v>0</v>
      </c>
      <c r="BD390" s="3">
        <v>41321.660416666666</v>
      </c>
      <c r="BE390" s="3">
        <v>41321.663888888892</v>
      </c>
      <c r="BF390" t="s">
        <v>115</v>
      </c>
      <c r="BG390" t="s">
        <v>115</v>
      </c>
      <c r="CH390">
        <v>540</v>
      </c>
      <c r="CI390">
        <v>29450</v>
      </c>
      <c r="CJ390" t="s">
        <v>106</v>
      </c>
      <c r="CK390" t="s">
        <v>106</v>
      </c>
      <c r="CL390" t="s">
        <v>215</v>
      </c>
      <c r="CM390" t="s">
        <v>216</v>
      </c>
      <c r="CO390">
        <v>124346</v>
      </c>
      <c r="CQ390">
        <v>0</v>
      </c>
      <c r="CR390">
        <v>0</v>
      </c>
      <c r="CS390">
        <v>0</v>
      </c>
      <c r="CY390" t="s">
        <v>123</v>
      </c>
      <c r="CZ390" t="s">
        <v>124</v>
      </c>
      <c r="DD390" t="str" cm="1">
        <f t="array" ref="DD390:DE390">TEXT(_xlfn.SEQUENCE(1, DATEDIF(AG390, AH390, "m") + 1, AG390, 30), "YYYY-APMM")</f>
        <v>2013-AP04</v>
      </c>
      <c r="DE390" t="str">
        <v>2013-AP05</v>
      </c>
      <c r="DN390">
        <f t="shared" si="12"/>
        <v>0</v>
      </c>
      <c r="DO390">
        <f t="shared" si="13"/>
        <v>0</v>
      </c>
    </row>
    <row r="391" spans="1:119" x14ac:dyDescent="0.35">
      <c r="A391" t="s">
        <v>105</v>
      </c>
      <c r="B391">
        <v>499676</v>
      </c>
      <c r="C391">
        <v>6359</v>
      </c>
      <c r="D391">
        <v>124347</v>
      </c>
      <c r="E391">
        <v>13662</v>
      </c>
      <c r="F391">
        <v>0</v>
      </c>
      <c r="G391" t="s">
        <v>106</v>
      </c>
      <c r="H391" t="s">
        <v>106</v>
      </c>
      <c r="I391" t="s">
        <v>106</v>
      </c>
      <c r="J391" t="s">
        <v>107</v>
      </c>
      <c r="K391" t="s">
        <v>108</v>
      </c>
      <c r="L391" t="s">
        <v>109</v>
      </c>
      <c r="M391" t="s">
        <v>110</v>
      </c>
      <c r="N391" t="s">
        <v>1010</v>
      </c>
      <c r="O391" t="s">
        <v>218</v>
      </c>
      <c r="Q391">
        <v>664</v>
      </c>
      <c r="R391">
        <v>320</v>
      </c>
      <c r="S391">
        <v>240</v>
      </c>
      <c r="T391">
        <v>0</v>
      </c>
      <c r="U391">
        <v>0</v>
      </c>
      <c r="V391">
        <v>0</v>
      </c>
      <c r="W391">
        <v>240</v>
      </c>
      <c r="X391">
        <v>0</v>
      </c>
      <c r="Y391">
        <v>0</v>
      </c>
      <c r="Z391">
        <v>0</v>
      </c>
      <c r="AD391" s="1">
        <v>41485.333333333336</v>
      </c>
      <c r="AE391" s="1">
        <v>41522.708333333336</v>
      </c>
      <c r="AG391" s="1">
        <v>41388.333333333336</v>
      </c>
      <c r="AH391" s="1">
        <v>41422.708333333336</v>
      </c>
      <c r="AI391" s="1">
        <v>41388.333333333336</v>
      </c>
      <c r="AJ391" s="1">
        <v>41422.708333333336</v>
      </c>
      <c r="AK391" s="1">
        <v>41388.333333333336</v>
      </c>
      <c r="AL391" s="1">
        <v>41422.708333333336</v>
      </c>
      <c r="AM391" s="1">
        <v>41485.333333333336</v>
      </c>
      <c r="AN391" s="1">
        <v>41522.708333333336</v>
      </c>
      <c r="AP391" t="s">
        <v>113</v>
      </c>
      <c r="AU391" t="s">
        <v>1011</v>
      </c>
      <c r="AY391" t="s">
        <v>106</v>
      </c>
      <c r="AZ391">
        <v>0</v>
      </c>
      <c r="BA391">
        <v>0</v>
      </c>
      <c r="BD391" s="3">
        <v>41321.660416666666</v>
      </c>
      <c r="BE391" s="3">
        <v>41321.663888888892</v>
      </c>
      <c r="BF391" t="s">
        <v>115</v>
      </c>
      <c r="BG391" t="s">
        <v>115</v>
      </c>
      <c r="CH391">
        <v>540</v>
      </c>
      <c r="CI391">
        <v>29450</v>
      </c>
      <c r="CJ391" t="s">
        <v>106</v>
      </c>
      <c r="CK391" t="s">
        <v>106</v>
      </c>
      <c r="CL391" t="s">
        <v>215</v>
      </c>
      <c r="CM391" t="s">
        <v>216</v>
      </c>
      <c r="CO391">
        <v>124346</v>
      </c>
      <c r="CQ391">
        <v>0</v>
      </c>
      <c r="CR391">
        <v>0</v>
      </c>
      <c r="CS391">
        <v>0</v>
      </c>
      <c r="CY391" t="s">
        <v>123</v>
      </c>
      <c r="CZ391" t="s">
        <v>124</v>
      </c>
      <c r="DD391" t="str" cm="1">
        <f t="array" ref="DD391:DE391">TEXT(_xlfn.SEQUENCE(1, DATEDIF(AG391, AH391, "m") + 1, AG391, 30), "YYYY-APMM")</f>
        <v>2013-AP04</v>
      </c>
      <c r="DE391" t="str">
        <v>2013-AP05</v>
      </c>
      <c r="DN391">
        <f t="shared" si="12"/>
        <v>0</v>
      </c>
      <c r="DO391">
        <f t="shared" si="13"/>
        <v>0</v>
      </c>
    </row>
    <row r="392" spans="1:119" x14ac:dyDescent="0.35">
      <c r="A392" t="s">
        <v>105</v>
      </c>
      <c r="B392">
        <v>499677</v>
      </c>
      <c r="C392">
        <v>6359</v>
      </c>
      <c r="D392">
        <v>124348</v>
      </c>
      <c r="E392">
        <v>13662</v>
      </c>
      <c r="F392">
        <v>0</v>
      </c>
      <c r="G392" t="s">
        <v>106</v>
      </c>
      <c r="H392" t="s">
        <v>106</v>
      </c>
      <c r="I392" t="s">
        <v>106</v>
      </c>
      <c r="J392" t="s">
        <v>107</v>
      </c>
      <c r="K392" t="s">
        <v>108</v>
      </c>
      <c r="L392" t="s">
        <v>109</v>
      </c>
      <c r="M392" t="s">
        <v>110</v>
      </c>
      <c r="N392" t="s">
        <v>1012</v>
      </c>
      <c r="O392" t="s">
        <v>239</v>
      </c>
      <c r="Q392">
        <v>384</v>
      </c>
      <c r="R392">
        <v>0</v>
      </c>
      <c r="S392">
        <v>120</v>
      </c>
      <c r="T392">
        <v>0</v>
      </c>
      <c r="U392">
        <v>30</v>
      </c>
      <c r="V392">
        <v>30</v>
      </c>
      <c r="W392">
        <v>120</v>
      </c>
      <c r="X392">
        <v>0</v>
      </c>
      <c r="Y392">
        <v>0</v>
      </c>
      <c r="Z392">
        <v>0</v>
      </c>
      <c r="AD392" s="1">
        <v>41363.333333333336</v>
      </c>
      <c r="AE392" s="1">
        <v>41379.708333333336</v>
      </c>
      <c r="AG392" s="1">
        <v>41305.333333333336</v>
      </c>
      <c r="AH392" s="1">
        <v>41323.708333333336</v>
      </c>
      <c r="AI392" s="1">
        <v>41305.333333333336</v>
      </c>
      <c r="AJ392" s="1">
        <v>41323.708333333336</v>
      </c>
      <c r="AK392" s="1">
        <v>41305.333333333336</v>
      </c>
      <c r="AL392" s="1">
        <v>41323.708333333336</v>
      </c>
      <c r="AM392" s="1">
        <v>41363.333333333336</v>
      </c>
      <c r="AN392" s="1">
        <v>41379.708333333336</v>
      </c>
      <c r="AP392" t="s">
        <v>113</v>
      </c>
      <c r="AU392" t="s">
        <v>1013</v>
      </c>
      <c r="AY392" t="s">
        <v>106</v>
      </c>
      <c r="AZ392">
        <v>0</v>
      </c>
      <c r="BA392">
        <v>0</v>
      </c>
      <c r="BD392" s="3">
        <v>41321.660416666666</v>
      </c>
      <c r="BE392" s="3">
        <v>41321.663888888892</v>
      </c>
      <c r="BF392" t="s">
        <v>115</v>
      </c>
      <c r="BG392" t="s">
        <v>115</v>
      </c>
      <c r="CH392">
        <v>540</v>
      </c>
      <c r="CI392">
        <v>29440</v>
      </c>
      <c r="CJ392" t="s">
        <v>106</v>
      </c>
      <c r="CK392" t="s">
        <v>106</v>
      </c>
      <c r="CL392" t="s">
        <v>241</v>
      </c>
      <c r="CM392" t="s">
        <v>242</v>
      </c>
      <c r="CO392">
        <v>124346</v>
      </c>
      <c r="CQ392">
        <v>0</v>
      </c>
      <c r="CR392">
        <v>0</v>
      </c>
      <c r="CS392">
        <v>0</v>
      </c>
      <c r="CY392" t="s">
        <v>123</v>
      </c>
      <c r="CZ392" t="s">
        <v>124</v>
      </c>
      <c r="DD392" t="str" cm="1">
        <f t="array" ref="DD392">TEXT(_xlfn.SEQUENCE(1, DATEDIF(AG392, AH392, "m") + 1, AG392, 30), "YYYY-APMM")</f>
        <v>2013-AP01</v>
      </c>
      <c r="DN392">
        <f t="shared" si="12"/>
        <v>30</v>
      </c>
      <c r="DO392">
        <f t="shared" si="13"/>
        <v>0</v>
      </c>
    </row>
    <row r="393" spans="1:119" x14ac:dyDescent="0.35">
      <c r="A393" t="s">
        <v>105</v>
      </c>
      <c r="B393">
        <v>499678</v>
      </c>
      <c r="C393">
        <v>6359</v>
      </c>
      <c r="D393">
        <v>124348</v>
      </c>
      <c r="E393">
        <v>13662</v>
      </c>
      <c r="F393">
        <v>0</v>
      </c>
      <c r="G393" t="s">
        <v>106</v>
      </c>
      <c r="H393" t="s">
        <v>106</v>
      </c>
      <c r="I393" t="s">
        <v>106</v>
      </c>
      <c r="J393" t="s">
        <v>107</v>
      </c>
      <c r="K393" t="s">
        <v>108</v>
      </c>
      <c r="L393" t="s">
        <v>109</v>
      </c>
      <c r="M393" t="s">
        <v>110</v>
      </c>
      <c r="N393" t="s">
        <v>1014</v>
      </c>
      <c r="O393" t="s">
        <v>554</v>
      </c>
      <c r="Q393">
        <v>384</v>
      </c>
      <c r="R393">
        <v>0</v>
      </c>
      <c r="S393">
        <v>120</v>
      </c>
      <c r="T393">
        <v>0</v>
      </c>
      <c r="U393">
        <v>30</v>
      </c>
      <c r="V393">
        <v>30</v>
      </c>
      <c r="W393">
        <v>120</v>
      </c>
      <c r="X393">
        <v>0</v>
      </c>
      <c r="Y393">
        <v>0</v>
      </c>
      <c r="Z393">
        <v>0</v>
      </c>
      <c r="AD393" s="1">
        <v>41373.333333333336</v>
      </c>
      <c r="AE393" s="1">
        <v>41389.708333333336</v>
      </c>
      <c r="AG393" s="1">
        <v>41316.333333333336</v>
      </c>
      <c r="AH393" s="1">
        <v>41333.708333333336</v>
      </c>
      <c r="AI393" s="1">
        <v>41316.333333333336</v>
      </c>
      <c r="AJ393" s="1">
        <v>41333.708333333336</v>
      </c>
      <c r="AK393" s="1">
        <v>41316.333333333336</v>
      </c>
      <c r="AL393" s="1">
        <v>41333.708333333336</v>
      </c>
      <c r="AM393" s="1">
        <v>41373.333333333336</v>
      </c>
      <c r="AN393" s="1">
        <v>41389.708333333336</v>
      </c>
      <c r="AP393" t="s">
        <v>113</v>
      </c>
      <c r="AU393" t="s">
        <v>1015</v>
      </c>
      <c r="AY393" t="s">
        <v>106</v>
      </c>
      <c r="AZ393">
        <v>0</v>
      </c>
      <c r="BA393">
        <v>0</v>
      </c>
      <c r="BD393" s="3">
        <v>41321.660416666666</v>
      </c>
      <c r="BE393" s="3">
        <v>41321.663888888892</v>
      </c>
      <c r="BF393" t="s">
        <v>115</v>
      </c>
      <c r="BG393" t="s">
        <v>115</v>
      </c>
      <c r="CH393">
        <v>540</v>
      </c>
      <c r="CI393">
        <v>29440</v>
      </c>
      <c r="CJ393" t="s">
        <v>106</v>
      </c>
      <c r="CK393" t="s">
        <v>106</v>
      </c>
      <c r="CL393" t="s">
        <v>241</v>
      </c>
      <c r="CM393" t="s">
        <v>242</v>
      </c>
      <c r="CO393">
        <v>124346</v>
      </c>
      <c r="CQ393">
        <v>0</v>
      </c>
      <c r="CR393">
        <v>0</v>
      </c>
      <c r="CS393">
        <v>0</v>
      </c>
      <c r="CY393" t="s">
        <v>123</v>
      </c>
      <c r="CZ393" t="s">
        <v>124</v>
      </c>
      <c r="DD393" t="str" cm="1">
        <f t="array" ref="DD393">TEXT(_xlfn.SEQUENCE(1, DATEDIF(AG393, AH393, "m") + 1, AG393, 30), "YYYY-APMM")</f>
        <v>2013-AP02</v>
      </c>
      <c r="DN393">
        <f t="shared" si="12"/>
        <v>30</v>
      </c>
      <c r="DO393">
        <f t="shared" si="13"/>
        <v>0</v>
      </c>
    </row>
    <row r="394" spans="1:119" x14ac:dyDescent="0.35">
      <c r="A394" t="s">
        <v>105</v>
      </c>
      <c r="B394">
        <v>499679</v>
      </c>
      <c r="C394">
        <v>6359</v>
      </c>
      <c r="D394">
        <v>124348</v>
      </c>
      <c r="E394">
        <v>13662</v>
      </c>
      <c r="F394">
        <v>0</v>
      </c>
      <c r="G394" t="s">
        <v>106</v>
      </c>
      <c r="H394" t="s">
        <v>106</v>
      </c>
      <c r="I394" t="s">
        <v>106</v>
      </c>
      <c r="J394" t="s">
        <v>107</v>
      </c>
      <c r="K394" t="s">
        <v>108</v>
      </c>
      <c r="L394" t="s">
        <v>109</v>
      </c>
      <c r="M394" t="s">
        <v>110</v>
      </c>
      <c r="N394" t="s">
        <v>1016</v>
      </c>
      <c r="O394" t="s">
        <v>244</v>
      </c>
      <c r="Q394">
        <v>424</v>
      </c>
      <c r="R394">
        <v>0</v>
      </c>
      <c r="S394">
        <v>120</v>
      </c>
      <c r="T394">
        <v>0</v>
      </c>
      <c r="U394">
        <v>30</v>
      </c>
      <c r="V394">
        <v>30</v>
      </c>
      <c r="W394">
        <v>120</v>
      </c>
      <c r="X394">
        <v>0</v>
      </c>
      <c r="Y394">
        <v>0</v>
      </c>
      <c r="Z394">
        <v>0</v>
      </c>
      <c r="AD394" s="1">
        <v>41387.333333333336</v>
      </c>
      <c r="AE394" s="1">
        <v>41403.708333333336</v>
      </c>
      <c r="AG394" s="1">
        <v>41325.333333333336</v>
      </c>
      <c r="AH394" s="1">
        <v>41342.708333333336</v>
      </c>
      <c r="AI394" s="1">
        <v>41325.333333333336</v>
      </c>
      <c r="AJ394" s="1">
        <v>41342.708333333336</v>
      </c>
      <c r="AK394" s="1">
        <v>41325.333333333336</v>
      </c>
      <c r="AL394" s="1">
        <v>41342.708333333336</v>
      </c>
      <c r="AM394" s="1">
        <v>41387.333333333336</v>
      </c>
      <c r="AN394" s="1">
        <v>41403.708333333336</v>
      </c>
      <c r="AP394" t="s">
        <v>113</v>
      </c>
      <c r="AU394" t="s">
        <v>1017</v>
      </c>
      <c r="AY394" t="s">
        <v>106</v>
      </c>
      <c r="AZ394">
        <v>0</v>
      </c>
      <c r="BA394">
        <v>0</v>
      </c>
      <c r="BD394" s="3">
        <v>41321.660416666666</v>
      </c>
      <c r="BE394" s="3">
        <v>41321.663888888892</v>
      </c>
      <c r="BF394" t="s">
        <v>115</v>
      </c>
      <c r="BG394" t="s">
        <v>115</v>
      </c>
      <c r="CH394">
        <v>540</v>
      </c>
      <c r="CI394">
        <v>29440</v>
      </c>
      <c r="CJ394" t="s">
        <v>106</v>
      </c>
      <c r="CK394" t="s">
        <v>106</v>
      </c>
      <c r="CL394" t="s">
        <v>241</v>
      </c>
      <c r="CM394" t="s">
        <v>242</v>
      </c>
      <c r="CO394">
        <v>124346</v>
      </c>
      <c r="CQ394">
        <v>0</v>
      </c>
      <c r="CR394">
        <v>0</v>
      </c>
      <c r="CS394">
        <v>0</v>
      </c>
      <c r="CY394" t="s">
        <v>123</v>
      </c>
      <c r="CZ394" t="s">
        <v>124</v>
      </c>
      <c r="DD394" t="str" cm="1">
        <f t="array" ref="DD394">TEXT(_xlfn.SEQUENCE(1, DATEDIF(AG394, AH394, "m") + 1, AG394, 30), "YYYY-APMM")</f>
        <v>2013-AP02</v>
      </c>
      <c r="DN394">
        <f t="shared" si="12"/>
        <v>30</v>
      </c>
      <c r="DO394">
        <f t="shared" si="13"/>
        <v>0</v>
      </c>
    </row>
    <row r="395" spans="1:119" x14ac:dyDescent="0.35">
      <c r="A395" t="s">
        <v>105</v>
      </c>
      <c r="B395">
        <v>499680</v>
      </c>
      <c r="C395">
        <v>6359</v>
      </c>
      <c r="D395">
        <v>124348</v>
      </c>
      <c r="E395">
        <v>13662</v>
      </c>
      <c r="F395">
        <v>0</v>
      </c>
      <c r="G395" t="s">
        <v>106</v>
      </c>
      <c r="H395" t="s">
        <v>106</v>
      </c>
      <c r="I395" t="s">
        <v>106</v>
      </c>
      <c r="J395" t="s">
        <v>107</v>
      </c>
      <c r="K395" t="s">
        <v>108</v>
      </c>
      <c r="L395" t="s">
        <v>109</v>
      </c>
      <c r="M395" t="s">
        <v>110</v>
      </c>
      <c r="N395" t="s">
        <v>1018</v>
      </c>
      <c r="O395" t="s">
        <v>247</v>
      </c>
      <c r="Q395">
        <v>384</v>
      </c>
      <c r="R395">
        <v>0</v>
      </c>
      <c r="S395">
        <v>120</v>
      </c>
      <c r="T395">
        <v>0</v>
      </c>
      <c r="U395">
        <v>20</v>
      </c>
      <c r="V395">
        <v>20</v>
      </c>
      <c r="W395">
        <v>120</v>
      </c>
      <c r="X395">
        <v>0</v>
      </c>
      <c r="Y395">
        <v>0</v>
      </c>
      <c r="Z395">
        <v>0</v>
      </c>
      <c r="AD395" s="1">
        <v>41391.333333333336</v>
      </c>
      <c r="AE395" s="1">
        <v>41407.708333333336</v>
      </c>
      <c r="AG395" s="1">
        <v>41335.333333333336</v>
      </c>
      <c r="AH395" s="1">
        <v>41351.708333333336</v>
      </c>
      <c r="AI395" s="1">
        <v>41335.333333333336</v>
      </c>
      <c r="AJ395" s="1">
        <v>41351.708333333336</v>
      </c>
      <c r="AK395" s="1">
        <v>41335.333333333336</v>
      </c>
      <c r="AL395" s="1">
        <v>41351.708333333336</v>
      </c>
      <c r="AM395" s="1">
        <v>41391.333333333336</v>
      </c>
      <c r="AN395" s="1">
        <v>41407.708333333336</v>
      </c>
      <c r="AP395" t="s">
        <v>113</v>
      </c>
      <c r="AU395" t="e">
        <f>+jvoExw6Qq6nrCoerugNVQ</f>
        <v>#NAME?</v>
      </c>
      <c r="AY395" t="s">
        <v>106</v>
      </c>
      <c r="AZ395">
        <v>0</v>
      </c>
      <c r="BA395">
        <v>0</v>
      </c>
      <c r="BD395" s="3">
        <v>41321.660416666666</v>
      </c>
      <c r="BE395" s="3">
        <v>41321.663888888892</v>
      </c>
      <c r="BF395" t="s">
        <v>115</v>
      </c>
      <c r="BG395" t="s">
        <v>115</v>
      </c>
      <c r="CH395">
        <v>540</v>
      </c>
      <c r="CI395">
        <v>29440</v>
      </c>
      <c r="CJ395" t="s">
        <v>106</v>
      </c>
      <c r="CK395" t="s">
        <v>106</v>
      </c>
      <c r="CL395" t="s">
        <v>241</v>
      </c>
      <c r="CM395" t="s">
        <v>242</v>
      </c>
      <c r="CO395">
        <v>124346</v>
      </c>
      <c r="CQ395">
        <v>0</v>
      </c>
      <c r="CR395">
        <v>0</v>
      </c>
      <c r="CS395">
        <v>0</v>
      </c>
      <c r="CY395" t="s">
        <v>123</v>
      </c>
      <c r="CZ395" t="s">
        <v>124</v>
      </c>
      <c r="DD395" t="str" cm="1">
        <f t="array" ref="DD395">TEXT(_xlfn.SEQUENCE(1, DATEDIF(AG395, AH395, "m") + 1, AG395, 30), "YYYY-APMM")</f>
        <v>2013-AP03</v>
      </c>
      <c r="DN395">
        <f t="shared" si="12"/>
        <v>20</v>
      </c>
      <c r="DO395">
        <f t="shared" si="13"/>
        <v>0</v>
      </c>
    </row>
    <row r="396" spans="1:119" x14ac:dyDescent="0.35">
      <c r="A396" t="s">
        <v>105</v>
      </c>
      <c r="B396">
        <v>499681</v>
      </c>
      <c r="C396">
        <v>6359</v>
      </c>
      <c r="D396">
        <v>124348</v>
      </c>
      <c r="E396">
        <v>13662</v>
      </c>
      <c r="F396">
        <v>0</v>
      </c>
      <c r="G396" t="s">
        <v>106</v>
      </c>
      <c r="H396" t="s">
        <v>106</v>
      </c>
      <c r="I396" t="s">
        <v>106</v>
      </c>
      <c r="J396" t="s">
        <v>107</v>
      </c>
      <c r="K396" t="s">
        <v>108</v>
      </c>
      <c r="L396" t="s">
        <v>109</v>
      </c>
      <c r="M396" t="s">
        <v>110</v>
      </c>
      <c r="N396" t="s">
        <v>1019</v>
      </c>
      <c r="O396" t="s">
        <v>250</v>
      </c>
      <c r="Q396">
        <v>456</v>
      </c>
      <c r="R396">
        <v>0</v>
      </c>
      <c r="S396">
        <v>120</v>
      </c>
      <c r="T396">
        <v>0</v>
      </c>
      <c r="U396">
        <v>20</v>
      </c>
      <c r="V396">
        <v>20</v>
      </c>
      <c r="W396">
        <v>120</v>
      </c>
      <c r="X396">
        <v>0</v>
      </c>
      <c r="Y396">
        <v>0</v>
      </c>
      <c r="Z396">
        <v>0</v>
      </c>
      <c r="AD396" s="1">
        <v>41401.333333333336</v>
      </c>
      <c r="AE396" s="1">
        <v>41417.708333333336</v>
      </c>
      <c r="AG396" s="1">
        <v>41335.333333333336</v>
      </c>
      <c r="AH396" s="1">
        <v>41351.708333333336</v>
      </c>
      <c r="AI396" s="1">
        <v>41335.333333333336</v>
      </c>
      <c r="AJ396" s="1">
        <v>41351.708333333336</v>
      </c>
      <c r="AK396" s="1">
        <v>41335.333333333336</v>
      </c>
      <c r="AL396" s="1">
        <v>41351.708333333336</v>
      </c>
      <c r="AM396" s="1">
        <v>41401.333333333336</v>
      </c>
      <c r="AN396" s="1">
        <v>41417.708333333336</v>
      </c>
      <c r="AP396" t="s">
        <v>113</v>
      </c>
      <c r="AU396" t="s">
        <v>1020</v>
      </c>
      <c r="AY396" t="s">
        <v>106</v>
      </c>
      <c r="AZ396">
        <v>0</v>
      </c>
      <c r="BA396">
        <v>0</v>
      </c>
      <c r="BD396" s="3">
        <v>41321.660416666666</v>
      </c>
      <c r="BE396" s="3">
        <v>41321.663888888892</v>
      </c>
      <c r="BF396" t="s">
        <v>115</v>
      </c>
      <c r="BG396" t="s">
        <v>115</v>
      </c>
      <c r="CH396">
        <v>540</v>
      </c>
      <c r="CI396">
        <v>29440</v>
      </c>
      <c r="CJ396" t="s">
        <v>106</v>
      </c>
      <c r="CK396" t="s">
        <v>106</v>
      </c>
      <c r="CL396" t="s">
        <v>241</v>
      </c>
      <c r="CM396" t="s">
        <v>242</v>
      </c>
      <c r="CO396">
        <v>124346</v>
      </c>
      <c r="CQ396">
        <v>0</v>
      </c>
      <c r="CR396">
        <v>0</v>
      </c>
      <c r="CS396">
        <v>0</v>
      </c>
      <c r="CY396" t="s">
        <v>123</v>
      </c>
      <c r="CZ396" t="s">
        <v>124</v>
      </c>
      <c r="DD396" t="str" cm="1">
        <f t="array" ref="DD396">TEXT(_xlfn.SEQUENCE(1, DATEDIF(AG396, AH396, "m") + 1, AG396, 30), "YYYY-APMM")</f>
        <v>2013-AP03</v>
      </c>
      <c r="DN396">
        <f t="shared" si="12"/>
        <v>20</v>
      </c>
      <c r="DO396">
        <f t="shared" si="13"/>
        <v>0</v>
      </c>
    </row>
    <row r="397" spans="1:119" x14ac:dyDescent="0.35">
      <c r="A397" t="s">
        <v>105</v>
      </c>
      <c r="B397">
        <v>499682</v>
      </c>
      <c r="C397">
        <v>6359</v>
      </c>
      <c r="D397">
        <v>124348</v>
      </c>
      <c r="E397">
        <v>13662</v>
      </c>
      <c r="F397">
        <v>0</v>
      </c>
      <c r="G397" t="s">
        <v>106</v>
      </c>
      <c r="H397" t="s">
        <v>106</v>
      </c>
      <c r="I397" t="s">
        <v>106</v>
      </c>
      <c r="J397" t="s">
        <v>107</v>
      </c>
      <c r="K397" t="s">
        <v>108</v>
      </c>
      <c r="L397" t="s">
        <v>109</v>
      </c>
      <c r="M397" t="s">
        <v>110</v>
      </c>
      <c r="N397" t="s">
        <v>1021</v>
      </c>
      <c r="O397" t="s">
        <v>253</v>
      </c>
      <c r="Q397">
        <v>704</v>
      </c>
      <c r="R397">
        <v>0</v>
      </c>
      <c r="S397">
        <v>120</v>
      </c>
      <c r="T397">
        <v>0</v>
      </c>
      <c r="U397">
        <v>20</v>
      </c>
      <c r="V397">
        <v>20</v>
      </c>
      <c r="W397">
        <v>120</v>
      </c>
      <c r="X397">
        <v>0</v>
      </c>
      <c r="Y397">
        <v>0</v>
      </c>
      <c r="Z397">
        <v>0</v>
      </c>
      <c r="AD397" s="1">
        <v>41437.333333333336</v>
      </c>
      <c r="AE397" s="1">
        <v>41454.708333333336</v>
      </c>
      <c r="AG397" s="1">
        <v>41335.333333333336</v>
      </c>
      <c r="AH397" s="1">
        <v>41351.708333333336</v>
      </c>
      <c r="AI397" s="1">
        <v>41335.333333333336</v>
      </c>
      <c r="AJ397" s="1">
        <v>41351.708333333336</v>
      </c>
      <c r="AK397" s="1">
        <v>41335.333333333336</v>
      </c>
      <c r="AL397" s="1">
        <v>41351.708333333336</v>
      </c>
      <c r="AM397" s="1">
        <v>41437.333333333336</v>
      </c>
      <c r="AN397" s="1">
        <v>41454.708333333336</v>
      </c>
      <c r="AP397" t="s">
        <v>113</v>
      </c>
      <c r="AU397" t="s">
        <v>1022</v>
      </c>
      <c r="AY397" t="s">
        <v>106</v>
      </c>
      <c r="AZ397">
        <v>0</v>
      </c>
      <c r="BA397">
        <v>0</v>
      </c>
      <c r="BD397" s="3">
        <v>41321.660416666666</v>
      </c>
      <c r="BE397" s="3">
        <v>41321.663888888892</v>
      </c>
      <c r="BF397" t="s">
        <v>115</v>
      </c>
      <c r="BG397" t="s">
        <v>115</v>
      </c>
      <c r="CH397">
        <v>540</v>
      </c>
      <c r="CI397">
        <v>29440</v>
      </c>
      <c r="CJ397" t="s">
        <v>106</v>
      </c>
      <c r="CK397" t="s">
        <v>106</v>
      </c>
      <c r="CL397" t="s">
        <v>241</v>
      </c>
      <c r="CM397" t="s">
        <v>242</v>
      </c>
      <c r="CO397">
        <v>124346</v>
      </c>
      <c r="CQ397">
        <v>0</v>
      </c>
      <c r="CR397">
        <v>0</v>
      </c>
      <c r="CS397">
        <v>0</v>
      </c>
      <c r="CY397" t="s">
        <v>123</v>
      </c>
      <c r="CZ397" t="s">
        <v>124</v>
      </c>
      <c r="DD397" t="str" cm="1">
        <f t="array" ref="DD397">TEXT(_xlfn.SEQUENCE(1, DATEDIF(AG397, AH397, "m") + 1, AG397, 30), "YYYY-APMM")</f>
        <v>2013-AP03</v>
      </c>
      <c r="DN397">
        <f t="shared" si="12"/>
        <v>20</v>
      </c>
      <c r="DO397">
        <f t="shared" si="13"/>
        <v>0</v>
      </c>
    </row>
    <row r="398" spans="1:119" x14ac:dyDescent="0.35">
      <c r="A398" t="s">
        <v>105</v>
      </c>
      <c r="B398">
        <v>499683</v>
      </c>
      <c r="C398">
        <v>6359</v>
      </c>
      <c r="D398">
        <v>124348</v>
      </c>
      <c r="E398">
        <v>13662</v>
      </c>
      <c r="F398">
        <v>0</v>
      </c>
      <c r="G398" t="s">
        <v>106</v>
      </c>
      <c r="H398" t="s">
        <v>106</v>
      </c>
      <c r="I398" t="s">
        <v>106</v>
      </c>
      <c r="J398" t="s">
        <v>107</v>
      </c>
      <c r="K398" t="s">
        <v>108</v>
      </c>
      <c r="L398" t="s">
        <v>109</v>
      </c>
      <c r="M398" t="s">
        <v>110</v>
      </c>
      <c r="N398" t="s">
        <v>1023</v>
      </c>
      <c r="O398" t="s">
        <v>256</v>
      </c>
      <c r="Q398">
        <v>536</v>
      </c>
      <c r="R398">
        <v>0</v>
      </c>
      <c r="S398">
        <v>120</v>
      </c>
      <c r="T398">
        <v>0</v>
      </c>
      <c r="U398">
        <v>20</v>
      </c>
      <c r="V398">
        <v>20</v>
      </c>
      <c r="W398">
        <v>120</v>
      </c>
      <c r="X398">
        <v>0</v>
      </c>
      <c r="Y398">
        <v>0</v>
      </c>
      <c r="Z398">
        <v>0</v>
      </c>
      <c r="AD398" s="1">
        <v>41426.333333333336</v>
      </c>
      <c r="AE398" s="1">
        <v>41442.708333333336</v>
      </c>
      <c r="AG398" s="1">
        <v>41347.333333333336</v>
      </c>
      <c r="AH398" s="1">
        <v>41364.708333333336</v>
      </c>
      <c r="AI398" s="1">
        <v>41347.333333333336</v>
      </c>
      <c r="AJ398" s="1">
        <v>41364.708333333336</v>
      </c>
      <c r="AK398" s="1">
        <v>41347.333333333336</v>
      </c>
      <c r="AL398" s="1">
        <v>41364.708333333336</v>
      </c>
      <c r="AM398" s="1">
        <v>41426.333333333336</v>
      </c>
      <c r="AN398" s="1">
        <v>41442.708333333336</v>
      </c>
      <c r="AP398" t="s">
        <v>113</v>
      </c>
      <c r="AU398" t="s">
        <v>1024</v>
      </c>
      <c r="AY398" t="s">
        <v>106</v>
      </c>
      <c r="AZ398">
        <v>0</v>
      </c>
      <c r="BA398">
        <v>0</v>
      </c>
      <c r="BD398" s="3">
        <v>41321.660416666666</v>
      </c>
      <c r="BE398" s="3">
        <v>41321.663888888892</v>
      </c>
      <c r="BF398" t="s">
        <v>115</v>
      </c>
      <c r="BG398" t="s">
        <v>115</v>
      </c>
      <c r="CH398">
        <v>540</v>
      </c>
      <c r="CI398">
        <v>29440</v>
      </c>
      <c r="CJ398" t="s">
        <v>106</v>
      </c>
      <c r="CK398" t="s">
        <v>106</v>
      </c>
      <c r="CL398" t="s">
        <v>241</v>
      </c>
      <c r="CM398" t="s">
        <v>242</v>
      </c>
      <c r="CO398">
        <v>124346</v>
      </c>
      <c r="CQ398">
        <v>0</v>
      </c>
      <c r="CR398">
        <v>0</v>
      </c>
      <c r="CS398">
        <v>0</v>
      </c>
      <c r="CY398" t="s">
        <v>123</v>
      </c>
      <c r="CZ398" t="s">
        <v>124</v>
      </c>
      <c r="DD398" t="str" cm="1">
        <f t="array" ref="DD398">TEXT(_xlfn.SEQUENCE(1, DATEDIF(AG398, AH398, "m") + 1, AG398, 30), "YYYY-APMM")</f>
        <v>2013-AP03</v>
      </c>
      <c r="DN398">
        <f t="shared" si="12"/>
        <v>20</v>
      </c>
      <c r="DO398">
        <f t="shared" si="13"/>
        <v>0</v>
      </c>
    </row>
    <row r="399" spans="1:119" x14ac:dyDescent="0.35">
      <c r="A399" t="s">
        <v>105</v>
      </c>
      <c r="B399">
        <v>499684</v>
      </c>
      <c r="C399">
        <v>6359</v>
      </c>
      <c r="D399">
        <v>124348</v>
      </c>
      <c r="E399">
        <v>13662</v>
      </c>
      <c r="F399">
        <v>0</v>
      </c>
      <c r="G399" t="s">
        <v>106</v>
      </c>
      <c r="H399" t="s">
        <v>106</v>
      </c>
      <c r="I399" t="s">
        <v>106</v>
      </c>
      <c r="J399" t="s">
        <v>107</v>
      </c>
      <c r="K399" t="s">
        <v>108</v>
      </c>
      <c r="L399" t="s">
        <v>109</v>
      </c>
      <c r="M399" t="s">
        <v>110</v>
      </c>
      <c r="N399" t="s">
        <v>1025</v>
      </c>
      <c r="O399" t="s">
        <v>567</v>
      </c>
      <c r="Q399">
        <v>656</v>
      </c>
      <c r="R399">
        <v>0</v>
      </c>
      <c r="S399">
        <v>120</v>
      </c>
      <c r="T399">
        <v>0</v>
      </c>
      <c r="U399">
        <v>20</v>
      </c>
      <c r="V399">
        <v>20</v>
      </c>
      <c r="W399">
        <v>120</v>
      </c>
      <c r="X399">
        <v>0</v>
      </c>
      <c r="Y399">
        <v>0</v>
      </c>
      <c r="Z399">
        <v>0</v>
      </c>
      <c r="AD399" s="1">
        <v>41443.333333333336</v>
      </c>
      <c r="AE399" s="1">
        <v>41459.708333333336</v>
      </c>
      <c r="AG399" s="1">
        <v>41347.333333333336</v>
      </c>
      <c r="AH399" s="1">
        <v>41364.708333333336</v>
      </c>
      <c r="AI399" s="1">
        <v>41347.333333333336</v>
      </c>
      <c r="AJ399" s="1">
        <v>41364.708333333336</v>
      </c>
      <c r="AK399" s="1">
        <v>41347.333333333336</v>
      </c>
      <c r="AL399" s="1">
        <v>41364.708333333336</v>
      </c>
      <c r="AM399" s="1">
        <v>41443.333333333336</v>
      </c>
      <c r="AN399" s="1">
        <v>41459.708333333336</v>
      </c>
      <c r="AP399" t="s">
        <v>113</v>
      </c>
      <c r="AU399" t="s">
        <v>1026</v>
      </c>
      <c r="AY399" t="s">
        <v>106</v>
      </c>
      <c r="AZ399">
        <v>0</v>
      </c>
      <c r="BA399">
        <v>0</v>
      </c>
      <c r="BD399" s="3">
        <v>41321.660416666666</v>
      </c>
      <c r="BE399" s="3">
        <v>41321.663888888892</v>
      </c>
      <c r="BF399" t="s">
        <v>115</v>
      </c>
      <c r="BG399" t="s">
        <v>115</v>
      </c>
      <c r="CH399">
        <v>540</v>
      </c>
      <c r="CI399">
        <v>29440</v>
      </c>
      <c r="CJ399" t="s">
        <v>106</v>
      </c>
      <c r="CK399" t="s">
        <v>106</v>
      </c>
      <c r="CL399" t="s">
        <v>241</v>
      </c>
      <c r="CM399" t="s">
        <v>242</v>
      </c>
      <c r="CO399">
        <v>124346</v>
      </c>
      <c r="CQ399">
        <v>0</v>
      </c>
      <c r="CR399">
        <v>0</v>
      </c>
      <c r="CS399">
        <v>0</v>
      </c>
      <c r="CY399" t="s">
        <v>123</v>
      </c>
      <c r="CZ399" t="s">
        <v>124</v>
      </c>
      <c r="DD399" t="str" cm="1">
        <f t="array" ref="DD399">TEXT(_xlfn.SEQUENCE(1, DATEDIF(AG399, AH399, "m") + 1, AG399, 30), "YYYY-APMM")</f>
        <v>2013-AP03</v>
      </c>
      <c r="DN399">
        <f t="shared" si="12"/>
        <v>20</v>
      </c>
      <c r="DO399">
        <f t="shared" si="13"/>
        <v>0</v>
      </c>
    </row>
    <row r="400" spans="1:119" x14ac:dyDescent="0.35">
      <c r="A400" t="s">
        <v>105</v>
      </c>
      <c r="B400">
        <v>499685</v>
      </c>
      <c r="C400">
        <v>6359</v>
      </c>
      <c r="D400">
        <v>124348</v>
      </c>
      <c r="E400">
        <v>13662</v>
      </c>
      <c r="F400">
        <v>0</v>
      </c>
      <c r="G400" t="s">
        <v>106</v>
      </c>
      <c r="H400" t="s">
        <v>106</v>
      </c>
      <c r="I400" t="s">
        <v>106</v>
      </c>
      <c r="J400" t="s">
        <v>107</v>
      </c>
      <c r="K400" t="s">
        <v>108</v>
      </c>
      <c r="L400" t="s">
        <v>109</v>
      </c>
      <c r="M400" t="s">
        <v>110</v>
      </c>
      <c r="N400" t="s">
        <v>1027</v>
      </c>
      <c r="O400" t="s">
        <v>259</v>
      </c>
      <c r="Q400">
        <v>488</v>
      </c>
      <c r="R400">
        <v>48</v>
      </c>
      <c r="S400">
        <v>120</v>
      </c>
      <c r="T400">
        <v>0</v>
      </c>
      <c r="U400">
        <v>20</v>
      </c>
      <c r="V400">
        <v>20</v>
      </c>
      <c r="W400">
        <v>120</v>
      </c>
      <c r="X400">
        <v>0</v>
      </c>
      <c r="Y400">
        <v>0</v>
      </c>
      <c r="Z400">
        <v>0</v>
      </c>
      <c r="AD400" s="1">
        <v>41424.333333333336</v>
      </c>
      <c r="AE400" s="1">
        <v>41441.708333333336</v>
      </c>
      <c r="AG400" s="1">
        <v>41353.333333333336</v>
      </c>
      <c r="AH400" s="1">
        <v>41370.708333333336</v>
      </c>
      <c r="AI400" s="1">
        <v>41353.333333333336</v>
      </c>
      <c r="AJ400" s="1">
        <v>41370.708333333336</v>
      </c>
      <c r="AK400" s="1">
        <v>41353.333333333336</v>
      </c>
      <c r="AL400" s="1">
        <v>41370.708333333336</v>
      </c>
      <c r="AM400" s="1">
        <v>41424.333333333336</v>
      </c>
      <c r="AN400" s="1">
        <v>41441.708333333336</v>
      </c>
      <c r="AP400" t="s">
        <v>113</v>
      </c>
      <c r="AU400" t="s">
        <v>1028</v>
      </c>
      <c r="AY400" t="s">
        <v>106</v>
      </c>
      <c r="AZ400">
        <v>0</v>
      </c>
      <c r="BA400">
        <v>0</v>
      </c>
      <c r="BD400" s="3">
        <v>41321.660416666666</v>
      </c>
      <c r="BE400" s="3">
        <v>41321.663888888892</v>
      </c>
      <c r="BF400" t="s">
        <v>115</v>
      </c>
      <c r="BG400" t="s">
        <v>115</v>
      </c>
      <c r="CH400">
        <v>540</v>
      </c>
      <c r="CI400">
        <v>29440</v>
      </c>
      <c r="CJ400" t="s">
        <v>106</v>
      </c>
      <c r="CK400" t="s">
        <v>106</v>
      </c>
      <c r="CL400" t="s">
        <v>241</v>
      </c>
      <c r="CM400" t="s">
        <v>242</v>
      </c>
      <c r="CO400">
        <v>124346</v>
      </c>
      <c r="CQ400">
        <v>0</v>
      </c>
      <c r="CR400">
        <v>0</v>
      </c>
      <c r="CS400">
        <v>0</v>
      </c>
      <c r="CY400" t="s">
        <v>123</v>
      </c>
      <c r="CZ400" t="s">
        <v>124</v>
      </c>
      <c r="DD400" t="str" cm="1">
        <f t="array" ref="DD400">TEXT(_xlfn.SEQUENCE(1, DATEDIF(AG400, AH400, "m") + 1, AG400, 30), "YYYY-APMM")</f>
        <v>2013-AP03</v>
      </c>
      <c r="DN400">
        <f t="shared" si="12"/>
        <v>20</v>
      </c>
      <c r="DO400">
        <f t="shared" si="13"/>
        <v>0</v>
      </c>
    </row>
    <row r="401" spans="1:119" x14ac:dyDescent="0.35">
      <c r="A401" t="s">
        <v>105</v>
      </c>
      <c r="B401">
        <v>499686</v>
      </c>
      <c r="C401">
        <v>6359</v>
      </c>
      <c r="D401">
        <v>124348</v>
      </c>
      <c r="E401">
        <v>13662</v>
      </c>
      <c r="F401">
        <v>0</v>
      </c>
      <c r="G401" t="s">
        <v>106</v>
      </c>
      <c r="H401" t="s">
        <v>106</v>
      </c>
      <c r="I401" t="s">
        <v>106</v>
      </c>
      <c r="J401" t="s">
        <v>107</v>
      </c>
      <c r="K401" t="s">
        <v>108</v>
      </c>
      <c r="L401" t="s">
        <v>109</v>
      </c>
      <c r="M401" t="s">
        <v>110</v>
      </c>
      <c r="N401" t="s">
        <v>1029</v>
      </c>
      <c r="O401" t="s">
        <v>262</v>
      </c>
      <c r="Q401">
        <v>664</v>
      </c>
      <c r="R401">
        <v>0</v>
      </c>
      <c r="S401">
        <v>120</v>
      </c>
      <c r="T401">
        <v>0</v>
      </c>
      <c r="U401">
        <v>30</v>
      </c>
      <c r="V401">
        <v>30</v>
      </c>
      <c r="W401">
        <v>120</v>
      </c>
      <c r="X401">
        <v>0</v>
      </c>
      <c r="Y401">
        <v>0</v>
      </c>
      <c r="Z401">
        <v>0</v>
      </c>
      <c r="AD401" s="1">
        <v>41468.333333333336</v>
      </c>
      <c r="AE401" s="1">
        <v>41484.708333333336</v>
      </c>
      <c r="AG401" s="1">
        <v>41371.333333333336</v>
      </c>
      <c r="AH401" s="1">
        <v>41387.708333333336</v>
      </c>
      <c r="AI401" s="1">
        <v>41371.333333333336</v>
      </c>
      <c r="AJ401" s="1">
        <v>41387.708333333336</v>
      </c>
      <c r="AK401" s="1">
        <v>41371.333333333336</v>
      </c>
      <c r="AL401" s="1">
        <v>41387.708333333336</v>
      </c>
      <c r="AM401" s="1">
        <v>41468.333333333336</v>
      </c>
      <c r="AN401" s="1">
        <v>41484.708333333336</v>
      </c>
      <c r="AP401" t="s">
        <v>113</v>
      </c>
      <c r="AU401" t="s">
        <v>1030</v>
      </c>
      <c r="AY401" t="s">
        <v>106</v>
      </c>
      <c r="AZ401">
        <v>0</v>
      </c>
      <c r="BA401">
        <v>0</v>
      </c>
      <c r="BD401" s="3">
        <v>41321.660416666666</v>
      </c>
      <c r="BE401" s="3">
        <v>41321.663888888892</v>
      </c>
      <c r="BF401" t="s">
        <v>115</v>
      </c>
      <c r="BG401" t="s">
        <v>115</v>
      </c>
      <c r="CH401">
        <v>540</v>
      </c>
      <c r="CI401">
        <v>29440</v>
      </c>
      <c r="CJ401" t="s">
        <v>106</v>
      </c>
      <c r="CK401" t="s">
        <v>106</v>
      </c>
      <c r="CL401" t="s">
        <v>241</v>
      </c>
      <c r="CM401" t="s">
        <v>242</v>
      </c>
      <c r="CO401">
        <v>124346</v>
      </c>
      <c r="CQ401">
        <v>0</v>
      </c>
      <c r="CR401">
        <v>0</v>
      </c>
      <c r="CS401">
        <v>0</v>
      </c>
      <c r="CY401" t="s">
        <v>123</v>
      </c>
      <c r="CZ401" t="s">
        <v>124</v>
      </c>
      <c r="DD401" t="str" cm="1">
        <f t="array" ref="DD401">TEXT(_xlfn.SEQUENCE(1, DATEDIF(AG401, AH401, "m") + 1, AG401, 30), "YYYY-APMM")</f>
        <v>2013-AP04</v>
      </c>
      <c r="DN401">
        <f t="shared" si="12"/>
        <v>30</v>
      </c>
      <c r="DO401">
        <f t="shared" si="13"/>
        <v>0</v>
      </c>
    </row>
    <row r="402" spans="1:119" x14ac:dyDescent="0.35">
      <c r="A402" t="s">
        <v>105</v>
      </c>
      <c r="B402">
        <v>499687</v>
      </c>
      <c r="C402">
        <v>6359</v>
      </c>
      <c r="D402">
        <v>124350</v>
      </c>
      <c r="E402">
        <v>13662</v>
      </c>
      <c r="F402">
        <v>0</v>
      </c>
      <c r="G402" t="s">
        <v>106</v>
      </c>
      <c r="H402" t="s">
        <v>106</v>
      </c>
      <c r="I402" t="s">
        <v>106</v>
      </c>
      <c r="J402" t="s">
        <v>107</v>
      </c>
      <c r="K402" t="s">
        <v>108</v>
      </c>
      <c r="L402" t="s">
        <v>109</v>
      </c>
      <c r="M402" t="s">
        <v>110</v>
      </c>
      <c r="N402" t="s">
        <v>1031</v>
      </c>
      <c r="O402" t="s">
        <v>289</v>
      </c>
      <c r="Q402">
        <v>256</v>
      </c>
      <c r="R402">
        <v>256</v>
      </c>
      <c r="S402">
        <v>200</v>
      </c>
      <c r="T402">
        <v>0</v>
      </c>
      <c r="U402">
        <v>0</v>
      </c>
      <c r="V402">
        <v>0</v>
      </c>
      <c r="W402">
        <v>200</v>
      </c>
      <c r="X402">
        <v>0</v>
      </c>
      <c r="Y402">
        <v>0</v>
      </c>
      <c r="Z402">
        <v>0</v>
      </c>
      <c r="AD402" s="1">
        <v>41294.333333333336</v>
      </c>
      <c r="AE402" s="1">
        <v>41323.708333333336</v>
      </c>
      <c r="AG402" s="1">
        <v>41255.333333333336</v>
      </c>
      <c r="AH402" s="1">
        <v>41284.708333333336</v>
      </c>
      <c r="AI402" s="1">
        <v>41255.333333333336</v>
      </c>
      <c r="AJ402" s="1">
        <v>41284.708333333336</v>
      </c>
      <c r="AK402" s="1">
        <v>41255.333333333336</v>
      </c>
      <c r="AL402" s="1">
        <v>41284.708333333336</v>
      </c>
      <c r="AM402" s="1">
        <v>41294.333333333336</v>
      </c>
      <c r="AN402" s="1">
        <v>41323.708333333336</v>
      </c>
      <c r="AP402" t="s">
        <v>113</v>
      </c>
      <c r="AU402" t="s">
        <v>1032</v>
      </c>
      <c r="AY402" t="s">
        <v>106</v>
      </c>
      <c r="AZ402">
        <v>0</v>
      </c>
      <c r="BA402">
        <v>0</v>
      </c>
      <c r="BD402" s="3">
        <v>41321.660416666666</v>
      </c>
      <c r="BE402" s="3">
        <v>41321.663888888892</v>
      </c>
      <c r="BF402" t="s">
        <v>115</v>
      </c>
      <c r="BG402" t="s">
        <v>115</v>
      </c>
      <c r="CH402">
        <v>540</v>
      </c>
      <c r="CI402">
        <v>29420</v>
      </c>
      <c r="CJ402" t="s">
        <v>106</v>
      </c>
      <c r="CK402" t="s">
        <v>106</v>
      </c>
      <c r="CL402" t="s">
        <v>215</v>
      </c>
      <c r="CM402" t="s">
        <v>216</v>
      </c>
      <c r="CO402">
        <v>124349</v>
      </c>
      <c r="CQ402">
        <v>0</v>
      </c>
      <c r="CR402">
        <v>0</v>
      </c>
      <c r="CS402">
        <v>0</v>
      </c>
      <c r="CY402" t="s">
        <v>123</v>
      </c>
      <c r="CZ402" t="s">
        <v>124</v>
      </c>
      <c r="DD402" t="str" cm="1">
        <f t="array" ref="DD402">TEXT(_xlfn.SEQUENCE(1, DATEDIF(AG402, AH402, "m") + 1, AG402, 30), "YYYY-APMM")</f>
        <v>2012-AP12</v>
      </c>
      <c r="DN402">
        <f t="shared" si="12"/>
        <v>0</v>
      </c>
      <c r="DO402">
        <f t="shared" si="13"/>
        <v>0</v>
      </c>
    </row>
    <row r="403" spans="1:119" x14ac:dyDescent="0.35">
      <c r="A403" t="s">
        <v>105</v>
      </c>
      <c r="B403">
        <v>499688</v>
      </c>
      <c r="C403">
        <v>6359</v>
      </c>
      <c r="D403">
        <v>124350</v>
      </c>
      <c r="E403">
        <v>13662</v>
      </c>
      <c r="F403">
        <v>0</v>
      </c>
      <c r="G403" t="s">
        <v>106</v>
      </c>
      <c r="H403" t="s">
        <v>106</v>
      </c>
      <c r="I403" t="s">
        <v>106</v>
      </c>
      <c r="J403" t="s">
        <v>107</v>
      </c>
      <c r="K403" t="s">
        <v>108</v>
      </c>
      <c r="L403" t="s">
        <v>109</v>
      </c>
      <c r="M403" t="s">
        <v>110</v>
      </c>
      <c r="N403" t="s">
        <v>1033</v>
      </c>
      <c r="O403" t="s">
        <v>292</v>
      </c>
      <c r="Q403">
        <v>544</v>
      </c>
      <c r="R403">
        <v>544</v>
      </c>
      <c r="S403">
        <v>240</v>
      </c>
      <c r="T403">
        <v>0</v>
      </c>
      <c r="U403">
        <v>0</v>
      </c>
      <c r="V403">
        <v>0</v>
      </c>
      <c r="W403">
        <v>240</v>
      </c>
      <c r="X403">
        <v>0</v>
      </c>
      <c r="Y403">
        <v>0</v>
      </c>
      <c r="Z403">
        <v>0</v>
      </c>
      <c r="AD403" s="1">
        <v>41350.333333333336</v>
      </c>
      <c r="AE403" s="1">
        <v>41384.708333333336</v>
      </c>
      <c r="AG403" s="1">
        <v>41269.333333333336</v>
      </c>
      <c r="AH403" s="1">
        <v>41303.708333333336</v>
      </c>
      <c r="AI403" s="1">
        <v>41269.333333333336</v>
      </c>
      <c r="AJ403" s="1">
        <v>41303.708333333336</v>
      </c>
      <c r="AK403" s="1">
        <v>41269.333333333336</v>
      </c>
      <c r="AL403" s="1">
        <v>41303.708333333336</v>
      </c>
      <c r="AM403" s="1">
        <v>41350.333333333336</v>
      </c>
      <c r="AN403" s="1">
        <v>41384.708333333336</v>
      </c>
      <c r="AP403" t="s">
        <v>113</v>
      </c>
      <c r="AU403" t="s">
        <v>1034</v>
      </c>
      <c r="AY403" t="s">
        <v>106</v>
      </c>
      <c r="AZ403">
        <v>0</v>
      </c>
      <c r="BA403">
        <v>0</v>
      </c>
      <c r="BD403" s="3">
        <v>41321.660416666666</v>
      </c>
      <c r="BE403" s="3">
        <v>41321.663888888892</v>
      </c>
      <c r="BF403" t="s">
        <v>115</v>
      </c>
      <c r="BG403" t="s">
        <v>115</v>
      </c>
      <c r="CH403">
        <v>540</v>
      </c>
      <c r="CI403">
        <v>29420</v>
      </c>
      <c r="CJ403" t="s">
        <v>106</v>
      </c>
      <c r="CK403" t="s">
        <v>106</v>
      </c>
      <c r="CL403" t="s">
        <v>215</v>
      </c>
      <c r="CM403" t="s">
        <v>216</v>
      </c>
      <c r="CO403">
        <v>124349</v>
      </c>
      <c r="CQ403">
        <v>0</v>
      </c>
      <c r="CR403">
        <v>0</v>
      </c>
      <c r="CS403">
        <v>0</v>
      </c>
      <c r="CY403" t="s">
        <v>123</v>
      </c>
      <c r="CZ403" t="s">
        <v>124</v>
      </c>
      <c r="DD403" t="str" cm="1">
        <f t="array" ref="DD403:DE403">TEXT(_xlfn.SEQUENCE(1, DATEDIF(AG403, AH403, "m") + 1, AG403, 30), "YYYY-APMM")</f>
        <v>2012-AP12</v>
      </c>
      <c r="DE403" t="str">
        <v>2013-AP01</v>
      </c>
      <c r="DN403">
        <f t="shared" si="12"/>
        <v>0</v>
      </c>
      <c r="DO403">
        <f t="shared" si="13"/>
        <v>0</v>
      </c>
    </row>
    <row r="404" spans="1:119" x14ac:dyDescent="0.35">
      <c r="A404" t="s">
        <v>105</v>
      </c>
      <c r="B404">
        <v>499689</v>
      </c>
      <c r="C404">
        <v>6359</v>
      </c>
      <c r="D404">
        <v>124350</v>
      </c>
      <c r="E404">
        <v>13662</v>
      </c>
      <c r="F404">
        <v>0</v>
      </c>
      <c r="G404" t="s">
        <v>106</v>
      </c>
      <c r="H404" t="s">
        <v>106</v>
      </c>
      <c r="I404" t="s">
        <v>106</v>
      </c>
      <c r="J404" t="s">
        <v>107</v>
      </c>
      <c r="K404" t="s">
        <v>108</v>
      </c>
      <c r="L404" t="s">
        <v>109</v>
      </c>
      <c r="M404" t="s">
        <v>110</v>
      </c>
      <c r="N404" t="s">
        <v>1035</v>
      </c>
      <c r="O404" t="s">
        <v>295</v>
      </c>
      <c r="Q404">
        <v>792</v>
      </c>
      <c r="R404">
        <v>792</v>
      </c>
      <c r="S404">
        <v>240</v>
      </c>
      <c r="T404">
        <v>0</v>
      </c>
      <c r="U404">
        <v>0</v>
      </c>
      <c r="V404">
        <v>0</v>
      </c>
      <c r="W404">
        <v>240</v>
      </c>
      <c r="X404">
        <v>0</v>
      </c>
      <c r="Y404">
        <v>0</v>
      </c>
      <c r="Z404">
        <v>0</v>
      </c>
      <c r="AD404" s="1">
        <v>41393.333333333336</v>
      </c>
      <c r="AE404" s="1">
        <v>41427.708333333336</v>
      </c>
      <c r="AG404" s="1">
        <v>41276.333333333336</v>
      </c>
      <c r="AH404" s="1">
        <v>41310.708333333336</v>
      </c>
      <c r="AI404" s="1">
        <v>41276.333333333336</v>
      </c>
      <c r="AJ404" s="1">
        <v>41310.708333333336</v>
      </c>
      <c r="AK404" s="1">
        <v>41276.333333333336</v>
      </c>
      <c r="AL404" s="1">
        <v>41310.708333333336</v>
      </c>
      <c r="AM404" s="1">
        <v>41393.333333333336</v>
      </c>
      <c r="AN404" s="1">
        <v>41427.708333333336</v>
      </c>
      <c r="AP404" t="s">
        <v>113</v>
      </c>
      <c r="AU404" t="s">
        <v>1036</v>
      </c>
      <c r="AY404" t="s">
        <v>106</v>
      </c>
      <c r="AZ404">
        <v>0</v>
      </c>
      <c r="BA404">
        <v>0</v>
      </c>
      <c r="BD404" s="3">
        <v>41321.660416666666</v>
      </c>
      <c r="BE404" s="3">
        <v>41321.663888888892</v>
      </c>
      <c r="BF404" t="s">
        <v>115</v>
      </c>
      <c r="BG404" t="s">
        <v>115</v>
      </c>
      <c r="CH404">
        <v>540</v>
      </c>
      <c r="CI404">
        <v>29420</v>
      </c>
      <c r="CJ404" t="s">
        <v>106</v>
      </c>
      <c r="CK404" t="s">
        <v>106</v>
      </c>
      <c r="CL404" t="s">
        <v>215</v>
      </c>
      <c r="CM404" t="s">
        <v>216</v>
      </c>
      <c r="CO404">
        <v>124349</v>
      </c>
      <c r="CQ404">
        <v>0</v>
      </c>
      <c r="CR404">
        <v>0</v>
      </c>
      <c r="CS404">
        <v>0</v>
      </c>
      <c r="CY404" t="s">
        <v>123</v>
      </c>
      <c r="CZ404" t="s">
        <v>124</v>
      </c>
      <c r="DD404" t="str" cm="1">
        <f t="array" ref="DD404:DE404">TEXT(_xlfn.SEQUENCE(1, DATEDIF(AG404, AH404, "m") + 1, AG404, 30), "YYYY-APMM")</f>
        <v>2013-AP01</v>
      </c>
      <c r="DE404" t="str">
        <v>2013-AP02</v>
      </c>
      <c r="DN404">
        <f t="shared" si="12"/>
        <v>0</v>
      </c>
      <c r="DO404">
        <f t="shared" si="13"/>
        <v>0</v>
      </c>
    </row>
    <row r="405" spans="1:119" x14ac:dyDescent="0.35">
      <c r="A405" t="s">
        <v>105</v>
      </c>
      <c r="B405">
        <v>499690</v>
      </c>
      <c r="C405">
        <v>6359</v>
      </c>
      <c r="D405">
        <v>124350</v>
      </c>
      <c r="E405">
        <v>13662</v>
      </c>
      <c r="F405">
        <v>0</v>
      </c>
      <c r="G405" t="s">
        <v>106</v>
      </c>
      <c r="H405" t="s">
        <v>106</v>
      </c>
      <c r="I405" t="s">
        <v>106</v>
      </c>
      <c r="J405" t="s">
        <v>107</v>
      </c>
      <c r="K405" t="s">
        <v>108</v>
      </c>
      <c r="L405" t="s">
        <v>109</v>
      </c>
      <c r="M405" t="s">
        <v>110</v>
      </c>
      <c r="N405" t="s">
        <v>1037</v>
      </c>
      <c r="O405" t="s">
        <v>298</v>
      </c>
      <c r="Q405">
        <v>880</v>
      </c>
      <c r="R405">
        <v>880</v>
      </c>
      <c r="S405">
        <v>240</v>
      </c>
      <c r="T405">
        <v>0</v>
      </c>
      <c r="U405">
        <v>0</v>
      </c>
      <c r="V405">
        <v>0</v>
      </c>
      <c r="W405">
        <v>240</v>
      </c>
      <c r="X405">
        <v>0</v>
      </c>
      <c r="Y405">
        <v>0</v>
      </c>
      <c r="Z405">
        <v>0</v>
      </c>
      <c r="AD405" s="1">
        <v>41417.333333333336</v>
      </c>
      <c r="AE405" s="1">
        <v>41451.708333333336</v>
      </c>
      <c r="AG405" s="1">
        <v>41288.333333333336</v>
      </c>
      <c r="AH405" s="1">
        <v>41323.708333333336</v>
      </c>
      <c r="AI405" s="1">
        <v>41288.333333333336</v>
      </c>
      <c r="AJ405" s="1">
        <v>41323.708333333336</v>
      </c>
      <c r="AK405" s="1">
        <v>41288.333333333336</v>
      </c>
      <c r="AL405" s="1">
        <v>41323.708333333336</v>
      </c>
      <c r="AM405" s="1">
        <v>41417.333333333336</v>
      </c>
      <c r="AN405" s="1">
        <v>41451.708333333336</v>
      </c>
      <c r="AP405" t="s">
        <v>113</v>
      </c>
      <c r="AU405" t="s">
        <v>1038</v>
      </c>
      <c r="AY405" t="s">
        <v>106</v>
      </c>
      <c r="AZ405">
        <v>0</v>
      </c>
      <c r="BA405">
        <v>0</v>
      </c>
      <c r="BD405" s="3">
        <v>41321.660416666666</v>
      </c>
      <c r="BE405" s="3">
        <v>41321.663888888892</v>
      </c>
      <c r="BF405" t="s">
        <v>115</v>
      </c>
      <c r="BG405" t="s">
        <v>115</v>
      </c>
      <c r="CH405">
        <v>540</v>
      </c>
      <c r="CI405">
        <v>29420</v>
      </c>
      <c r="CJ405" t="s">
        <v>106</v>
      </c>
      <c r="CK405" t="s">
        <v>106</v>
      </c>
      <c r="CL405" t="s">
        <v>215</v>
      </c>
      <c r="CM405" t="s">
        <v>216</v>
      </c>
      <c r="CO405">
        <v>124349</v>
      </c>
      <c r="CQ405">
        <v>0</v>
      </c>
      <c r="CR405">
        <v>0</v>
      </c>
      <c r="CS405">
        <v>0</v>
      </c>
      <c r="CY405" t="s">
        <v>123</v>
      </c>
      <c r="CZ405" t="s">
        <v>124</v>
      </c>
      <c r="DD405" t="str" cm="1">
        <f t="array" ref="DD405:DE405">TEXT(_xlfn.SEQUENCE(1, DATEDIF(AG405, AH405, "m") + 1, AG405, 30), "YYYY-APMM")</f>
        <v>2013-AP01</v>
      </c>
      <c r="DE405" t="str">
        <v>2013-AP02</v>
      </c>
      <c r="DN405">
        <f t="shared" si="12"/>
        <v>0</v>
      </c>
      <c r="DO405">
        <f t="shared" si="13"/>
        <v>0</v>
      </c>
    </row>
    <row r="406" spans="1:119" x14ac:dyDescent="0.35">
      <c r="A406" t="s">
        <v>105</v>
      </c>
      <c r="B406">
        <v>499691</v>
      </c>
      <c r="C406">
        <v>6359</v>
      </c>
      <c r="D406">
        <v>124350</v>
      </c>
      <c r="E406">
        <v>13662</v>
      </c>
      <c r="F406">
        <v>0</v>
      </c>
      <c r="G406" t="s">
        <v>106</v>
      </c>
      <c r="H406" t="s">
        <v>106</v>
      </c>
      <c r="I406" t="s">
        <v>106</v>
      </c>
      <c r="J406" t="s">
        <v>107</v>
      </c>
      <c r="K406" t="s">
        <v>108</v>
      </c>
      <c r="L406" t="s">
        <v>109</v>
      </c>
      <c r="M406" t="s">
        <v>110</v>
      </c>
      <c r="N406" t="s">
        <v>1039</v>
      </c>
      <c r="O406" t="s">
        <v>578</v>
      </c>
      <c r="Q406">
        <v>880</v>
      </c>
      <c r="R406">
        <v>880</v>
      </c>
      <c r="S406">
        <v>240</v>
      </c>
      <c r="T406">
        <v>0</v>
      </c>
      <c r="U406">
        <v>0</v>
      </c>
      <c r="V406">
        <v>0</v>
      </c>
      <c r="W406">
        <v>240</v>
      </c>
      <c r="X406">
        <v>0</v>
      </c>
      <c r="Y406">
        <v>0</v>
      </c>
      <c r="Z406">
        <v>0</v>
      </c>
      <c r="AD406" s="1">
        <v>41435.333333333336</v>
      </c>
      <c r="AE406" s="1">
        <v>41469.708333333336</v>
      </c>
      <c r="AG406" s="1">
        <v>41305.333333333336</v>
      </c>
      <c r="AH406" s="1">
        <v>41340.708333333336</v>
      </c>
      <c r="AI406" s="1">
        <v>41305.333333333336</v>
      </c>
      <c r="AJ406" s="1">
        <v>41340.708333333336</v>
      </c>
      <c r="AK406" s="1">
        <v>41305.333333333336</v>
      </c>
      <c r="AL406" s="1">
        <v>41340.708333333336</v>
      </c>
      <c r="AM406" s="1">
        <v>41435.333333333336</v>
      </c>
      <c r="AN406" s="1">
        <v>41469.708333333336</v>
      </c>
      <c r="AP406" t="s">
        <v>113</v>
      </c>
      <c r="AU406" t="s">
        <v>1040</v>
      </c>
      <c r="AY406" t="s">
        <v>106</v>
      </c>
      <c r="AZ406">
        <v>0</v>
      </c>
      <c r="BA406">
        <v>0</v>
      </c>
      <c r="BD406" s="3">
        <v>41321.660416666666</v>
      </c>
      <c r="BE406" s="3">
        <v>41321.663888888892</v>
      </c>
      <c r="BF406" t="s">
        <v>115</v>
      </c>
      <c r="BG406" t="s">
        <v>115</v>
      </c>
      <c r="CH406">
        <v>540</v>
      </c>
      <c r="CI406">
        <v>29420</v>
      </c>
      <c r="CJ406" t="s">
        <v>106</v>
      </c>
      <c r="CK406" t="s">
        <v>106</v>
      </c>
      <c r="CL406" t="s">
        <v>215</v>
      </c>
      <c r="CM406" t="s">
        <v>216</v>
      </c>
      <c r="CO406">
        <v>124349</v>
      </c>
      <c r="CQ406">
        <v>0</v>
      </c>
      <c r="CR406">
        <v>0</v>
      </c>
      <c r="CS406">
        <v>0</v>
      </c>
      <c r="CY406" t="s">
        <v>123</v>
      </c>
      <c r="CZ406" t="s">
        <v>124</v>
      </c>
      <c r="DD406" t="str" cm="1">
        <f t="array" ref="DD406:DE406">TEXT(_xlfn.SEQUENCE(1, DATEDIF(AG406, AH406, "m") + 1, AG406, 30), "YYYY-APMM")</f>
        <v>2013-AP01</v>
      </c>
      <c r="DE406" t="str">
        <v>2013-AP03</v>
      </c>
      <c r="DN406">
        <f t="shared" si="12"/>
        <v>0</v>
      </c>
      <c r="DO406">
        <f t="shared" si="13"/>
        <v>0</v>
      </c>
    </row>
    <row r="407" spans="1:119" x14ac:dyDescent="0.35">
      <c r="A407" t="s">
        <v>105</v>
      </c>
      <c r="B407">
        <v>499692</v>
      </c>
      <c r="C407">
        <v>6359</v>
      </c>
      <c r="D407">
        <v>124351</v>
      </c>
      <c r="E407">
        <v>13662</v>
      </c>
      <c r="F407">
        <v>0</v>
      </c>
      <c r="G407" t="s">
        <v>106</v>
      </c>
      <c r="H407" t="s">
        <v>106</v>
      </c>
      <c r="I407" t="s">
        <v>106</v>
      </c>
      <c r="J407" t="s">
        <v>107</v>
      </c>
      <c r="K407" t="s">
        <v>108</v>
      </c>
      <c r="L407" t="s">
        <v>109</v>
      </c>
      <c r="M407" t="s">
        <v>110</v>
      </c>
      <c r="N407" t="s">
        <v>1041</v>
      </c>
      <c r="O407" t="s">
        <v>593</v>
      </c>
      <c r="Q407">
        <v>384</v>
      </c>
      <c r="R407">
        <v>0</v>
      </c>
      <c r="S407">
        <v>120</v>
      </c>
      <c r="T407">
        <v>0</v>
      </c>
      <c r="U407">
        <v>30</v>
      </c>
      <c r="V407">
        <v>30</v>
      </c>
      <c r="W407">
        <v>120</v>
      </c>
      <c r="X407">
        <v>0</v>
      </c>
      <c r="Y407">
        <v>0</v>
      </c>
      <c r="Z407">
        <v>0</v>
      </c>
      <c r="AD407" s="1">
        <v>41345.333333333336</v>
      </c>
      <c r="AE407" s="1">
        <v>41361.708333333336</v>
      </c>
      <c r="AG407" s="1">
        <v>41288.333333333336</v>
      </c>
      <c r="AH407" s="1">
        <v>41304.708333333336</v>
      </c>
      <c r="AI407" s="1">
        <v>41288.333333333336</v>
      </c>
      <c r="AJ407" s="1">
        <v>41304.708333333336</v>
      </c>
      <c r="AK407" s="1">
        <v>41288.333333333336</v>
      </c>
      <c r="AL407" s="1">
        <v>41304.708333333336</v>
      </c>
      <c r="AM407" s="1">
        <v>41345.333333333336</v>
      </c>
      <c r="AN407" s="1">
        <v>41361.708333333336</v>
      </c>
      <c r="AP407" t="s">
        <v>113</v>
      </c>
      <c r="AU407" t="s">
        <v>1042</v>
      </c>
      <c r="AY407" t="s">
        <v>106</v>
      </c>
      <c r="AZ407">
        <v>0</v>
      </c>
      <c r="BA407">
        <v>0</v>
      </c>
      <c r="BD407" s="3">
        <v>41321.660416666666</v>
      </c>
      <c r="BE407" s="3">
        <v>41321.663888888892</v>
      </c>
      <c r="BF407" t="s">
        <v>115</v>
      </c>
      <c r="BG407" t="s">
        <v>115</v>
      </c>
      <c r="CH407">
        <v>540</v>
      </c>
      <c r="CI407">
        <v>29410</v>
      </c>
      <c r="CJ407" t="s">
        <v>106</v>
      </c>
      <c r="CK407" t="s">
        <v>106</v>
      </c>
      <c r="CL407" t="s">
        <v>241</v>
      </c>
      <c r="CM407" t="s">
        <v>242</v>
      </c>
      <c r="CO407">
        <v>124349</v>
      </c>
      <c r="CQ407">
        <v>0</v>
      </c>
      <c r="CR407">
        <v>0</v>
      </c>
      <c r="CS407">
        <v>0</v>
      </c>
      <c r="CY407" t="s">
        <v>123</v>
      </c>
      <c r="CZ407" t="s">
        <v>124</v>
      </c>
      <c r="DD407" t="str" cm="1">
        <f t="array" ref="DD407">TEXT(_xlfn.SEQUENCE(1, DATEDIF(AG407, AH407, "m") + 1, AG407, 30), "YYYY-APMM")</f>
        <v>2013-AP01</v>
      </c>
      <c r="DN407">
        <f t="shared" si="12"/>
        <v>30</v>
      </c>
      <c r="DO407">
        <f t="shared" si="13"/>
        <v>0</v>
      </c>
    </row>
    <row r="408" spans="1:119" x14ac:dyDescent="0.35">
      <c r="A408" t="s">
        <v>105</v>
      </c>
      <c r="B408">
        <v>499693</v>
      </c>
      <c r="C408">
        <v>6359</v>
      </c>
      <c r="D408">
        <v>124351</v>
      </c>
      <c r="E408">
        <v>13662</v>
      </c>
      <c r="F408">
        <v>0</v>
      </c>
      <c r="G408" t="s">
        <v>106</v>
      </c>
      <c r="H408" t="s">
        <v>106</v>
      </c>
      <c r="I408" t="s">
        <v>106</v>
      </c>
      <c r="J408" t="s">
        <v>107</v>
      </c>
      <c r="K408" t="s">
        <v>108</v>
      </c>
      <c r="L408" t="s">
        <v>109</v>
      </c>
      <c r="M408" t="s">
        <v>110</v>
      </c>
      <c r="N408" t="s">
        <v>1043</v>
      </c>
      <c r="O408" t="s">
        <v>301</v>
      </c>
      <c r="Q408">
        <v>256</v>
      </c>
      <c r="R408">
        <v>0</v>
      </c>
      <c r="S408">
        <v>80</v>
      </c>
      <c r="T408">
        <v>0</v>
      </c>
      <c r="U408">
        <v>20</v>
      </c>
      <c r="V408">
        <v>20</v>
      </c>
      <c r="W408">
        <v>80</v>
      </c>
      <c r="X408">
        <v>0</v>
      </c>
      <c r="Y408">
        <v>0</v>
      </c>
      <c r="Z408">
        <v>0</v>
      </c>
      <c r="AD408" s="1">
        <v>41282.333333333336</v>
      </c>
      <c r="AE408" s="1">
        <v>41293.708333333336</v>
      </c>
      <c r="AG408" s="1">
        <v>41244.333333333336</v>
      </c>
      <c r="AH408" s="1">
        <v>41254.708333333336</v>
      </c>
      <c r="AI408" s="1">
        <v>41244.333333333336</v>
      </c>
      <c r="AJ408" s="1">
        <v>41254.708333333336</v>
      </c>
      <c r="AK408" s="1">
        <v>41244.333333333336</v>
      </c>
      <c r="AL408" s="1">
        <v>41254.708333333336</v>
      </c>
      <c r="AM408" s="1">
        <v>41282.333333333336</v>
      </c>
      <c r="AN408" s="1">
        <v>41293.708333333336</v>
      </c>
      <c r="AP408" t="s">
        <v>113</v>
      </c>
      <c r="AU408" t="s">
        <v>1044</v>
      </c>
      <c r="AY408" t="s">
        <v>106</v>
      </c>
      <c r="AZ408">
        <v>0</v>
      </c>
      <c r="BA408">
        <v>0</v>
      </c>
      <c r="BD408" s="3">
        <v>41321.660416666666</v>
      </c>
      <c r="BE408" s="3">
        <v>41321.663888888892</v>
      </c>
      <c r="BF408" t="s">
        <v>115</v>
      </c>
      <c r="BG408" t="s">
        <v>115</v>
      </c>
      <c r="CH408">
        <v>540</v>
      </c>
      <c r="CI408">
        <v>29410</v>
      </c>
      <c r="CJ408" t="s">
        <v>106</v>
      </c>
      <c r="CK408" t="s">
        <v>106</v>
      </c>
      <c r="CL408" t="s">
        <v>241</v>
      </c>
      <c r="CM408" t="s">
        <v>242</v>
      </c>
      <c r="CO408">
        <v>124349</v>
      </c>
      <c r="CQ408">
        <v>0</v>
      </c>
      <c r="CR408">
        <v>0</v>
      </c>
      <c r="CS408">
        <v>0</v>
      </c>
      <c r="CY408" t="s">
        <v>123</v>
      </c>
      <c r="CZ408" t="s">
        <v>124</v>
      </c>
      <c r="DD408" t="str" cm="1">
        <f t="array" ref="DD408">TEXT(_xlfn.SEQUENCE(1, DATEDIF(AG408, AH408, "m") + 1, AG408, 30), "YYYY-APMM")</f>
        <v>2012-AP12</v>
      </c>
      <c r="DN408">
        <f t="shared" si="12"/>
        <v>20</v>
      </c>
      <c r="DO408">
        <f t="shared" si="13"/>
        <v>0</v>
      </c>
    </row>
    <row r="409" spans="1:119" x14ac:dyDescent="0.35">
      <c r="A409" t="s">
        <v>105</v>
      </c>
      <c r="B409">
        <v>499694</v>
      </c>
      <c r="C409">
        <v>6359</v>
      </c>
      <c r="D409">
        <v>124351</v>
      </c>
      <c r="E409">
        <v>13662</v>
      </c>
      <c r="F409">
        <v>0</v>
      </c>
      <c r="G409" t="s">
        <v>106</v>
      </c>
      <c r="H409" t="s">
        <v>106</v>
      </c>
      <c r="I409" t="s">
        <v>106</v>
      </c>
      <c r="J409" t="s">
        <v>107</v>
      </c>
      <c r="K409" t="s">
        <v>108</v>
      </c>
      <c r="L409" t="s">
        <v>109</v>
      </c>
      <c r="M409" t="s">
        <v>110</v>
      </c>
      <c r="N409" t="s">
        <v>1045</v>
      </c>
      <c r="O409" t="s">
        <v>304</v>
      </c>
      <c r="Q409">
        <v>384</v>
      </c>
      <c r="R409">
        <v>0</v>
      </c>
      <c r="S409">
        <v>120</v>
      </c>
      <c r="T409">
        <v>0</v>
      </c>
      <c r="U409">
        <v>30</v>
      </c>
      <c r="V409">
        <v>30</v>
      </c>
      <c r="W409">
        <v>120</v>
      </c>
      <c r="X409">
        <v>0</v>
      </c>
      <c r="Y409">
        <v>0</v>
      </c>
      <c r="Z409">
        <v>0</v>
      </c>
      <c r="AD409" s="1">
        <v>41308.333333333336</v>
      </c>
      <c r="AE409" s="1">
        <v>41325.708333333336</v>
      </c>
      <c r="AG409" s="1">
        <v>41251.333333333336</v>
      </c>
      <c r="AH409" s="1">
        <v>41268.708333333336</v>
      </c>
      <c r="AI409" s="1">
        <v>41251.333333333336</v>
      </c>
      <c r="AJ409" s="1">
        <v>41268.708333333336</v>
      </c>
      <c r="AK409" s="1">
        <v>41251.333333333336</v>
      </c>
      <c r="AL409" s="1">
        <v>41268.708333333336</v>
      </c>
      <c r="AM409" s="1">
        <v>41308.333333333336</v>
      </c>
      <c r="AN409" s="1">
        <v>41325.708333333336</v>
      </c>
      <c r="AP409" t="s">
        <v>113</v>
      </c>
      <c r="AU409" t="s">
        <v>1046</v>
      </c>
      <c r="AY409" t="s">
        <v>106</v>
      </c>
      <c r="AZ409">
        <v>0</v>
      </c>
      <c r="BA409">
        <v>0</v>
      </c>
      <c r="BD409" s="3">
        <v>41321.660416666666</v>
      </c>
      <c r="BE409" s="3">
        <v>41321.663888888892</v>
      </c>
      <c r="BF409" t="s">
        <v>115</v>
      </c>
      <c r="BG409" t="s">
        <v>115</v>
      </c>
      <c r="CH409">
        <v>540</v>
      </c>
      <c r="CI409">
        <v>29410</v>
      </c>
      <c r="CJ409" t="s">
        <v>106</v>
      </c>
      <c r="CK409" t="s">
        <v>106</v>
      </c>
      <c r="CL409" t="s">
        <v>241</v>
      </c>
      <c r="CM409" t="s">
        <v>242</v>
      </c>
      <c r="CO409">
        <v>124349</v>
      </c>
      <c r="CQ409">
        <v>0</v>
      </c>
      <c r="CR409">
        <v>0</v>
      </c>
      <c r="CS409">
        <v>0</v>
      </c>
      <c r="CY409" t="s">
        <v>123</v>
      </c>
      <c r="CZ409" t="s">
        <v>124</v>
      </c>
      <c r="DD409" t="str" cm="1">
        <f t="array" ref="DD409">TEXT(_xlfn.SEQUENCE(1, DATEDIF(AG409, AH409, "m") + 1, AG409, 30), "YYYY-APMM")</f>
        <v>2012-AP12</v>
      </c>
      <c r="DN409">
        <f t="shared" si="12"/>
        <v>30</v>
      </c>
      <c r="DO409">
        <f t="shared" si="13"/>
        <v>0</v>
      </c>
    </row>
    <row r="410" spans="1:119" x14ac:dyDescent="0.35">
      <c r="A410" t="s">
        <v>105</v>
      </c>
      <c r="B410">
        <v>499695</v>
      </c>
      <c r="C410">
        <v>6359</v>
      </c>
      <c r="D410">
        <v>124351</v>
      </c>
      <c r="E410">
        <v>13662</v>
      </c>
      <c r="F410">
        <v>0</v>
      </c>
      <c r="G410" t="s">
        <v>106</v>
      </c>
      <c r="H410" t="s">
        <v>106</v>
      </c>
      <c r="I410" t="s">
        <v>106</v>
      </c>
      <c r="J410" t="s">
        <v>107</v>
      </c>
      <c r="K410" t="s">
        <v>108</v>
      </c>
      <c r="L410" t="s">
        <v>109</v>
      </c>
      <c r="M410" t="s">
        <v>110</v>
      </c>
      <c r="N410" t="s">
        <v>1047</v>
      </c>
      <c r="O410" t="s">
        <v>307</v>
      </c>
      <c r="Q410">
        <v>384</v>
      </c>
      <c r="R410">
        <v>0</v>
      </c>
      <c r="S410">
        <v>120</v>
      </c>
      <c r="T410">
        <v>0</v>
      </c>
      <c r="U410">
        <v>30</v>
      </c>
      <c r="V410">
        <v>30</v>
      </c>
      <c r="W410">
        <v>120</v>
      </c>
      <c r="X410">
        <v>0</v>
      </c>
      <c r="Y410">
        <v>0</v>
      </c>
      <c r="Z410">
        <v>0</v>
      </c>
      <c r="AD410" s="1">
        <v>41315.333333333336</v>
      </c>
      <c r="AE410" s="1">
        <v>41332.708333333336</v>
      </c>
      <c r="AG410" s="1">
        <v>41258.333333333336</v>
      </c>
      <c r="AH410" s="1">
        <v>41275.708333333336</v>
      </c>
      <c r="AI410" s="1">
        <v>41258.333333333336</v>
      </c>
      <c r="AJ410" s="1">
        <v>41275.708333333336</v>
      </c>
      <c r="AK410" s="1">
        <v>41258.333333333336</v>
      </c>
      <c r="AL410" s="1">
        <v>41275.708333333336</v>
      </c>
      <c r="AM410" s="1">
        <v>41315.333333333336</v>
      </c>
      <c r="AN410" s="1">
        <v>41332.708333333336</v>
      </c>
      <c r="AP410" t="s">
        <v>113</v>
      </c>
      <c r="AU410" t="s">
        <v>1048</v>
      </c>
      <c r="AY410" t="s">
        <v>106</v>
      </c>
      <c r="AZ410">
        <v>0</v>
      </c>
      <c r="BA410">
        <v>0</v>
      </c>
      <c r="BD410" s="3">
        <v>41321.660416666666</v>
      </c>
      <c r="BE410" s="3">
        <v>41321.663888888892</v>
      </c>
      <c r="BF410" t="s">
        <v>115</v>
      </c>
      <c r="BG410" t="s">
        <v>115</v>
      </c>
      <c r="CH410">
        <v>540</v>
      </c>
      <c r="CI410">
        <v>29410</v>
      </c>
      <c r="CJ410" t="s">
        <v>106</v>
      </c>
      <c r="CK410" t="s">
        <v>106</v>
      </c>
      <c r="CL410" t="s">
        <v>241</v>
      </c>
      <c r="CM410" t="s">
        <v>242</v>
      </c>
      <c r="CO410">
        <v>124349</v>
      </c>
      <c r="CQ410">
        <v>0</v>
      </c>
      <c r="CR410">
        <v>0</v>
      </c>
      <c r="CS410">
        <v>0</v>
      </c>
      <c r="CY410" t="s">
        <v>123</v>
      </c>
      <c r="CZ410" t="s">
        <v>124</v>
      </c>
      <c r="DD410" t="str" cm="1">
        <f t="array" ref="DD410">TEXT(_xlfn.SEQUENCE(1, DATEDIF(AG410, AH410, "m") + 1, AG410, 30), "YYYY-APMM")</f>
        <v>2012-AP12</v>
      </c>
      <c r="DN410">
        <f t="shared" si="12"/>
        <v>30</v>
      </c>
      <c r="DO410">
        <f t="shared" si="13"/>
        <v>0</v>
      </c>
    </row>
    <row r="411" spans="1:119" x14ac:dyDescent="0.35">
      <c r="A411" t="s">
        <v>105</v>
      </c>
      <c r="B411">
        <v>499696</v>
      </c>
      <c r="C411">
        <v>6359</v>
      </c>
      <c r="D411">
        <v>124351</v>
      </c>
      <c r="E411">
        <v>13662</v>
      </c>
      <c r="F411">
        <v>0</v>
      </c>
      <c r="G411" t="s">
        <v>106</v>
      </c>
      <c r="H411" t="s">
        <v>106</v>
      </c>
      <c r="I411" t="s">
        <v>106</v>
      </c>
      <c r="J411" t="s">
        <v>107</v>
      </c>
      <c r="K411" t="s">
        <v>108</v>
      </c>
      <c r="L411" t="s">
        <v>109</v>
      </c>
      <c r="M411" t="s">
        <v>110</v>
      </c>
      <c r="N411" t="s">
        <v>1049</v>
      </c>
      <c r="O411" t="s">
        <v>310</v>
      </c>
      <c r="Q411">
        <v>384</v>
      </c>
      <c r="R411">
        <v>0</v>
      </c>
      <c r="S411">
        <v>120</v>
      </c>
      <c r="T411">
        <v>0</v>
      </c>
      <c r="U411">
        <v>30</v>
      </c>
      <c r="V411">
        <v>30</v>
      </c>
      <c r="W411">
        <v>120</v>
      </c>
      <c r="X411">
        <v>0</v>
      </c>
      <c r="Y411">
        <v>0</v>
      </c>
      <c r="Z411">
        <v>0</v>
      </c>
      <c r="AD411" s="1">
        <v>41328.333333333336</v>
      </c>
      <c r="AE411" s="1">
        <v>41344.708333333336</v>
      </c>
      <c r="AG411" s="1">
        <v>41270.333333333336</v>
      </c>
      <c r="AH411" s="1">
        <v>41287.708333333336</v>
      </c>
      <c r="AI411" s="1">
        <v>41270.333333333336</v>
      </c>
      <c r="AJ411" s="1">
        <v>41287.708333333336</v>
      </c>
      <c r="AK411" s="1">
        <v>41270.333333333336</v>
      </c>
      <c r="AL411" s="1">
        <v>41287.708333333336</v>
      </c>
      <c r="AM411" s="1">
        <v>41328.333333333336</v>
      </c>
      <c r="AN411" s="1">
        <v>41344.708333333336</v>
      </c>
      <c r="AP411" t="s">
        <v>113</v>
      </c>
      <c r="AU411" t="s">
        <v>1050</v>
      </c>
      <c r="AY411" t="s">
        <v>106</v>
      </c>
      <c r="AZ411">
        <v>0</v>
      </c>
      <c r="BA411">
        <v>0</v>
      </c>
      <c r="BD411" s="3">
        <v>41321.660416666666</v>
      </c>
      <c r="BE411" s="3">
        <v>41321.663888888892</v>
      </c>
      <c r="BF411" t="s">
        <v>115</v>
      </c>
      <c r="BG411" t="s">
        <v>115</v>
      </c>
      <c r="CH411">
        <v>540</v>
      </c>
      <c r="CI411">
        <v>29410</v>
      </c>
      <c r="CJ411" t="s">
        <v>106</v>
      </c>
      <c r="CK411" t="s">
        <v>106</v>
      </c>
      <c r="CL411" t="s">
        <v>241</v>
      </c>
      <c r="CM411" t="s">
        <v>242</v>
      </c>
      <c r="CO411">
        <v>124349</v>
      </c>
      <c r="CQ411">
        <v>0</v>
      </c>
      <c r="CR411">
        <v>0</v>
      </c>
      <c r="CS411">
        <v>0</v>
      </c>
      <c r="CY411" t="s">
        <v>123</v>
      </c>
      <c r="CZ411" t="s">
        <v>124</v>
      </c>
      <c r="DD411" t="str" cm="1">
        <f t="array" ref="DD411">TEXT(_xlfn.SEQUENCE(1, DATEDIF(AG411, AH411, "m") + 1, AG411, 30), "YYYY-APMM")</f>
        <v>2012-AP12</v>
      </c>
      <c r="DN411">
        <f t="shared" si="12"/>
        <v>30</v>
      </c>
      <c r="DO411">
        <f t="shared" si="13"/>
        <v>0</v>
      </c>
    </row>
    <row r="412" spans="1:119" x14ac:dyDescent="0.35">
      <c r="A412" t="s">
        <v>105</v>
      </c>
      <c r="B412">
        <v>499697</v>
      </c>
      <c r="C412">
        <v>6359</v>
      </c>
      <c r="D412">
        <v>124354</v>
      </c>
      <c r="E412">
        <v>13662</v>
      </c>
      <c r="F412">
        <v>0</v>
      </c>
      <c r="G412" t="s">
        <v>106</v>
      </c>
      <c r="H412" t="s">
        <v>106</v>
      </c>
      <c r="I412" t="s">
        <v>106</v>
      </c>
      <c r="J412" t="s">
        <v>107</v>
      </c>
      <c r="K412" t="s">
        <v>197</v>
      </c>
      <c r="L412" t="s">
        <v>109</v>
      </c>
      <c r="M412" t="s">
        <v>110</v>
      </c>
      <c r="N412" t="s">
        <v>1051</v>
      </c>
      <c r="O412" t="s">
        <v>1052</v>
      </c>
      <c r="Q412">
        <v>704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D412" s="1">
        <v>41344.333333333336</v>
      </c>
      <c r="AE412" s="1">
        <v>41344.333333333336</v>
      </c>
      <c r="AG412" s="1">
        <v>41239.333333333336</v>
      </c>
      <c r="AH412" s="1">
        <v>41239.333333333336</v>
      </c>
      <c r="AI412" s="1">
        <v>41239.333333333336</v>
      </c>
      <c r="AJ412" s="1">
        <v>41239.333333333336</v>
      </c>
      <c r="AK412" s="1">
        <v>41239.333333333336</v>
      </c>
      <c r="AL412" s="1">
        <v>41239.333333333336</v>
      </c>
      <c r="AM412" s="1">
        <v>41344.333333333336</v>
      </c>
      <c r="AN412" s="1">
        <v>41344.333333333336</v>
      </c>
      <c r="AP412" t="s">
        <v>113</v>
      </c>
      <c r="AU412" t="s">
        <v>1053</v>
      </c>
      <c r="AY412" t="s">
        <v>106</v>
      </c>
      <c r="AZ412">
        <v>0</v>
      </c>
      <c r="BA412">
        <v>0</v>
      </c>
      <c r="BD412" s="3">
        <v>41321.660416666666</v>
      </c>
      <c r="BE412" s="3">
        <v>41321.663888888892</v>
      </c>
      <c r="BF412" t="s">
        <v>115</v>
      </c>
      <c r="BG412" t="s">
        <v>115</v>
      </c>
      <c r="CH412">
        <v>540</v>
      </c>
      <c r="CI412">
        <v>28420</v>
      </c>
      <c r="CJ412" t="s">
        <v>106</v>
      </c>
      <c r="CK412" t="s">
        <v>106</v>
      </c>
      <c r="CL412">
        <v>25</v>
      </c>
      <c r="CM412" t="s">
        <v>1054</v>
      </c>
      <c r="CO412">
        <v>124353</v>
      </c>
      <c r="CQ412">
        <v>0</v>
      </c>
      <c r="CR412">
        <v>0</v>
      </c>
      <c r="CS412">
        <v>0</v>
      </c>
      <c r="CY412" t="s">
        <v>123</v>
      </c>
      <c r="CZ412" t="s">
        <v>124</v>
      </c>
      <c r="DD412" t="str" cm="1">
        <f t="array" ref="DD412">TEXT(_xlfn.SEQUENCE(1, DATEDIF(AG412, AH412, "m") + 1, AG412, 30), "YYYY-APMM")</f>
        <v>2012-AP11</v>
      </c>
      <c r="DN412">
        <f t="shared" si="12"/>
        <v>0</v>
      </c>
      <c r="DO412">
        <f t="shared" si="13"/>
        <v>0</v>
      </c>
    </row>
    <row r="413" spans="1:119" x14ac:dyDescent="0.35">
      <c r="A413" t="s">
        <v>105</v>
      </c>
      <c r="B413">
        <v>499698</v>
      </c>
      <c r="C413">
        <v>6359</v>
      </c>
      <c r="D413">
        <v>124354</v>
      </c>
      <c r="E413">
        <v>13662</v>
      </c>
      <c r="F413">
        <v>0</v>
      </c>
      <c r="G413" t="s">
        <v>106</v>
      </c>
      <c r="H413" t="s">
        <v>106</v>
      </c>
      <c r="I413" t="s">
        <v>106</v>
      </c>
      <c r="J413" t="s">
        <v>107</v>
      </c>
      <c r="K413" t="s">
        <v>108</v>
      </c>
      <c r="L413" t="s">
        <v>109</v>
      </c>
      <c r="M413" t="s">
        <v>110</v>
      </c>
      <c r="N413" t="s">
        <v>1055</v>
      </c>
      <c r="O413" t="s">
        <v>1056</v>
      </c>
      <c r="Q413">
        <v>944</v>
      </c>
      <c r="R413">
        <v>0</v>
      </c>
      <c r="S413">
        <v>168</v>
      </c>
      <c r="T413">
        <v>0</v>
      </c>
      <c r="U413">
        <v>0</v>
      </c>
      <c r="V413">
        <v>0</v>
      </c>
      <c r="W413">
        <v>168</v>
      </c>
      <c r="X413">
        <v>0</v>
      </c>
      <c r="Y413">
        <v>0</v>
      </c>
      <c r="Z413">
        <v>0</v>
      </c>
      <c r="AD413" s="1">
        <v>41379.333333333336</v>
      </c>
      <c r="AE413" s="1">
        <v>41402.708333333336</v>
      </c>
      <c r="AG413" s="1">
        <v>41239.333333333336</v>
      </c>
      <c r="AH413" s="1">
        <v>41263.708333333336</v>
      </c>
      <c r="AI413" s="1">
        <v>41239.333333333336</v>
      </c>
      <c r="AJ413" s="1">
        <v>41263.708333333336</v>
      </c>
      <c r="AK413" s="1">
        <v>41239.333333333336</v>
      </c>
      <c r="AL413" s="1">
        <v>41263.708333333336</v>
      </c>
      <c r="AM413" s="1">
        <v>41379.333333333336</v>
      </c>
      <c r="AN413" s="1">
        <v>41402.708333333336</v>
      </c>
      <c r="AP413" t="s">
        <v>113</v>
      </c>
      <c r="AU413" t="s">
        <v>1057</v>
      </c>
      <c r="AY413" t="s">
        <v>106</v>
      </c>
      <c r="AZ413">
        <v>0</v>
      </c>
      <c r="BA413">
        <v>0</v>
      </c>
      <c r="BD413" s="3">
        <v>41321.660416666666</v>
      </c>
      <c r="BE413" s="3">
        <v>41321.663888888892</v>
      </c>
      <c r="BF413" t="s">
        <v>115</v>
      </c>
      <c r="BG413" t="s">
        <v>115</v>
      </c>
      <c r="CH413">
        <v>540</v>
      </c>
      <c r="CI413">
        <v>28420</v>
      </c>
      <c r="CJ413" t="s">
        <v>106</v>
      </c>
      <c r="CK413" t="s">
        <v>106</v>
      </c>
      <c r="CL413">
        <v>25</v>
      </c>
      <c r="CM413" t="s">
        <v>1054</v>
      </c>
      <c r="CO413">
        <v>124353</v>
      </c>
      <c r="CQ413">
        <v>0</v>
      </c>
      <c r="CR413">
        <v>0</v>
      </c>
      <c r="CS413">
        <v>0</v>
      </c>
      <c r="CY413" t="s">
        <v>123</v>
      </c>
      <c r="CZ413" t="s">
        <v>124</v>
      </c>
      <c r="DD413" t="str" cm="1">
        <f t="array" ref="DD413">TEXT(_xlfn.SEQUENCE(1, DATEDIF(AG413, AH413, "m") + 1, AG413, 30), "YYYY-APMM")</f>
        <v>2012-AP11</v>
      </c>
      <c r="DN413">
        <f t="shared" si="12"/>
        <v>0</v>
      </c>
      <c r="DO413">
        <f t="shared" si="13"/>
        <v>0</v>
      </c>
    </row>
    <row r="414" spans="1:119" x14ac:dyDescent="0.35">
      <c r="A414" t="s">
        <v>105</v>
      </c>
      <c r="B414">
        <v>499699</v>
      </c>
      <c r="C414">
        <v>6359</v>
      </c>
      <c r="D414">
        <v>124354</v>
      </c>
      <c r="E414">
        <v>13662</v>
      </c>
      <c r="F414">
        <v>0</v>
      </c>
      <c r="G414" t="s">
        <v>106</v>
      </c>
      <c r="H414" t="s">
        <v>106</v>
      </c>
      <c r="I414" t="s">
        <v>106</v>
      </c>
      <c r="J414" t="s">
        <v>107</v>
      </c>
      <c r="K414" t="s">
        <v>108</v>
      </c>
      <c r="L414" t="s">
        <v>109</v>
      </c>
      <c r="M414" t="s">
        <v>110</v>
      </c>
      <c r="N414" t="s">
        <v>1058</v>
      </c>
      <c r="O414" t="s">
        <v>1059</v>
      </c>
      <c r="Q414">
        <v>944</v>
      </c>
      <c r="R414">
        <v>0</v>
      </c>
      <c r="S414">
        <v>56</v>
      </c>
      <c r="T414">
        <v>0</v>
      </c>
      <c r="U414">
        <v>0</v>
      </c>
      <c r="V414">
        <v>0</v>
      </c>
      <c r="W414">
        <v>56</v>
      </c>
      <c r="X414">
        <v>0</v>
      </c>
      <c r="Y414">
        <v>0</v>
      </c>
      <c r="Z414">
        <v>0</v>
      </c>
      <c r="AD414" s="1">
        <v>41403.333333333336</v>
      </c>
      <c r="AE414" s="1">
        <v>41410.708333333336</v>
      </c>
      <c r="AG414" s="1">
        <v>41265.333333333336</v>
      </c>
      <c r="AH414" s="1">
        <v>41272.708333333336</v>
      </c>
      <c r="AI414" s="1">
        <v>41265.333333333336</v>
      </c>
      <c r="AJ414" s="1">
        <v>41272.708333333336</v>
      </c>
      <c r="AK414" s="1">
        <v>41265.333333333336</v>
      </c>
      <c r="AL414" s="1">
        <v>41272.708333333336</v>
      </c>
      <c r="AM414" s="1">
        <v>41403.333333333336</v>
      </c>
      <c r="AN414" s="1">
        <v>41410.708333333336</v>
      </c>
      <c r="AP414" t="s">
        <v>113</v>
      </c>
      <c r="AU414" t="s">
        <v>1060</v>
      </c>
      <c r="AY414" t="s">
        <v>106</v>
      </c>
      <c r="AZ414">
        <v>0</v>
      </c>
      <c r="BA414">
        <v>0</v>
      </c>
      <c r="BD414" s="3">
        <v>41321.660416666666</v>
      </c>
      <c r="BE414" s="3">
        <v>41321.663888888892</v>
      </c>
      <c r="BF414" t="s">
        <v>115</v>
      </c>
      <c r="BG414" t="s">
        <v>115</v>
      </c>
      <c r="CH414">
        <v>540</v>
      </c>
      <c r="CI414">
        <v>28420</v>
      </c>
      <c r="CJ414" t="s">
        <v>106</v>
      </c>
      <c r="CK414" t="s">
        <v>106</v>
      </c>
      <c r="CL414">
        <v>25</v>
      </c>
      <c r="CM414" t="s">
        <v>1054</v>
      </c>
      <c r="CO414">
        <v>124353</v>
      </c>
      <c r="CQ414">
        <v>0</v>
      </c>
      <c r="CR414">
        <v>0</v>
      </c>
      <c r="CS414">
        <v>0</v>
      </c>
      <c r="CY414" t="s">
        <v>123</v>
      </c>
      <c r="CZ414" t="s">
        <v>124</v>
      </c>
      <c r="DD414" t="str" cm="1">
        <f t="array" ref="DD414">TEXT(_xlfn.SEQUENCE(1, DATEDIF(AG414, AH414, "m") + 1, AG414, 30), "YYYY-APMM")</f>
        <v>2012-AP12</v>
      </c>
      <c r="DN414">
        <f t="shared" si="12"/>
        <v>0</v>
      </c>
      <c r="DO414">
        <f t="shared" si="13"/>
        <v>0</v>
      </c>
    </row>
    <row r="415" spans="1:119" x14ac:dyDescent="0.35">
      <c r="A415" t="s">
        <v>105</v>
      </c>
      <c r="B415">
        <v>499700</v>
      </c>
      <c r="C415">
        <v>6359</v>
      </c>
      <c r="D415">
        <v>124354</v>
      </c>
      <c r="E415">
        <v>13662</v>
      </c>
      <c r="F415">
        <v>0</v>
      </c>
      <c r="G415" t="s">
        <v>106</v>
      </c>
      <c r="H415" t="s">
        <v>106</v>
      </c>
      <c r="I415" t="s">
        <v>106</v>
      </c>
      <c r="J415" t="s">
        <v>107</v>
      </c>
      <c r="K415" t="s">
        <v>108</v>
      </c>
      <c r="L415" t="s">
        <v>109</v>
      </c>
      <c r="M415" t="s">
        <v>110</v>
      </c>
      <c r="N415" t="s">
        <v>1061</v>
      </c>
      <c r="O415" t="s">
        <v>1062</v>
      </c>
      <c r="Q415">
        <v>944</v>
      </c>
      <c r="R415">
        <v>0</v>
      </c>
      <c r="S415">
        <v>240</v>
      </c>
      <c r="T415">
        <v>0</v>
      </c>
      <c r="U415">
        <v>0</v>
      </c>
      <c r="V415">
        <v>0</v>
      </c>
      <c r="W415">
        <v>240</v>
      </c>
      <c r="X415">
        <v>0</v>
      </c>
      <c r="Y415">
        <v>0</v>
      </c>
      <c r="Z415">
        <v>0</v>
      </c>
      <c r="AD415" s="1">
        <v>41412.333333333336</v>
      </c>
      <c r="AE415" s="1">
        <v>41445.708333333336</v>
      </c>
      <c r="AG415" s="1">
        <v>41273.333333333336</v>
      </c>
      <c r="AH415" s="1">
        <v>41307.708333333336</v>
      </c>
      <c r="AI415" s="1">
        <v>41273.333333333336</v>
      </c>
      <c r="AJ415" s="1">
        <v>41307.708333333336</v>
      </c>
      <c r="AK415" s="1">
        <v>41273.333333333336</v>
      </c>
      <c r="AL415" s="1">
        <v>41307.708333333336</v>
      </c>
      <c r="AM415" s="1">
        <v>41412.333333333336</v>
      </c>
      <c r="AN415" s="1">
        <v>41445.708333333336</v>
      </c>
      <c r="AP415" t="s">
        <v>113</v>
      </c>
      <c r="AU415" t="s">
        <v>1063</v>
      </c>
      <c r="AY415" t="s">
        <v>106</v>
      </c>
      <c r="AZ415">
        <v>0</v>
      </c>
      <c r="BA415">
        <v>0</v>
      </c>
      <c r="BD415" s="3">
        <v>41321.660416666666</v>
      </c>
      <c r="BE415" s="3">
        <v>41321.663888888892</v>
      </c>
      <c r="BF415" t="s">
        <v>115</v>
      </c>
      <c r="BG415" t="s">
        <v>115</v>
      </c>
      <c r="CH415">
        <v>540</v>
      </c>
      <c r="CI415">
        <v>28420</v>
      </c>
      <c r="CJ415" t="s">
        <v>106</v>
      </c>
      <c r="CK415" t="s">
        <v>106</v>
      </c>
      <c r="CL415">
        <v>25</v>
      </c>
      <c r="CM415" t="s">
        <v>1054</v>
      </c>
      <c r="CO415">
        <v>124353</v>
      </c>
      <c r="CQ415">
        <v>0</v>
      </c>
      <c r="CR415">
        <v>0</v>
      </c>
      <c r="CS415">
        <v>0</v>
      </c>
      <c r="CY415" t="s">
        <v>123</v>
      </c>
      <c r="CZ415" t="s">
        <v>124</v>
      </c>
      <c r="DD415" t="str" cm="1">
        <f t="array" ref="DD415:DE415">TEXT(_xlfn.SEQUENCE(1, DATEDIF(AG415, AH415, "m") + 1, AG415, 30), "YYYY-APMM")</f>
        <v>2012-AP12</v>
      </c>
      <c r="DE415" t="str">
        <v>2013-AP01</v>
      </c>
      <c r="DN415">
        <f t="shared" si="12"/>
        <v>0</v>
      </c>
      <c r="DO415">
        <f t="shared" si="13"/>
        <v>0</v>
      </c>
    </row>
    <row r="416" spans="1:119" x14ac:dyDescent="0.35">
      <c r="A416" t="s">
        <v>105</v>
      </c>
      <c r="B416">
        <v>499701</v>
      </c>
      <c r="C416">
        <v>6359</v>
      </c>
      <c r="D416">
        <v>124354</v>
      </c>
      <c r="E416">
        <v>13662</v>
      </c>
      <c r="F416">
        <v>0</v>
      </c>
      <c r="G416" t="s">
        <v>106</v>
      </c>
      <c r="H416" t="s">
        <v>106</v>
      </c>
      <c r="I416" t="s">
        <v>106</v>
      </c>
      <c r="J416" t="s">
        <v>107</v>
      </c>
      <c r="K416" t="s">
        <v>187</v>
      </c>
      <c r="L416" t="s">
        <v>203</v>
      </c>
      <c r="M416" t="s">
        <v>110</v>
      </c>
      <c r="N416" t="s">
        <v>1064</v>
      </c>
      <c r="O416" t="s">
        <v>1065</v>
      </c>
      <c r="Q416">
        <v>944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D416" s="1">
        <v>41445.708333333336</v>
      </c>
      <c r="AE416" s="1">
        <v>41445.708333333336</v>
      </c>
      <c r="AG416" s="1">
        <v>41307.708333333336</v>
      </c>
      <c r="AH416" s="1">
        <v>41307.708333333336</v>
      </c>
      <c r="AI416" s="1">
        <v>41307.708333333336</v>
      </c>
      <c r="AJ416" s="1">
        <v>41307.708333333336</v>
      </c>
      <c r="AK416" s="1">
        <v>41307.708333333336</v>
      </c>
      <c r="AL416" s="1">
        <v>41307.708333333336</v>
      </c>
      <c r="AM416" s="1">
        <v>41445.708333333336</v>
      </c>
      <c r="AN416" s="1">
        <v>41445.708333333336</v>
      </c>
      <c r="AP416" t="s">
        <v>113</v>
      </c>
      <c r="AU416" t="s">
        <v>1066</v>
      </c>
      <c r="AY416" t="s">
        <v>106</v>
      </c>
      <c r="AZ416">
        <v>0</v>
      </c>
      <c r="BA416">
        <v>0</v>
      </c>
      <c r="BD416" s="3">
        <v>41321.660416666666</v>
      </c>
      <c r="BE416" s="3">
        <v>41321.663888888892</v>
      </c>
      <c r="BF416" t="s">
        <v>115</v>
      </c>
      <c r="BG416" t="s">
        <v>115</v>
      </c>
      <c r="CH416">
        <v>540</v>
      </c>
      <c r="CI416">
        <v>28420</v>
      </c>
      <c r="CJ416" t="s">
        <v>106</v>
      </c>
      <c r="CK416" t="s">
        <v>106</v>
      </c>
      <c r="CL416">
        <v>25</v>
      </c>
      <c r="CM416" t="s">
        <v>1054</v>
      </c>
      <c r="CO416">
        <v>124353</v>
      </c>
      <c r="CQ416">
        <v>0</v>
      </c>
      <c r="CR416">
        <v>0</v>
      </c>
      <c r="CS416">
        <v>0</v>
      </c>
      <c r="CY416" t="s">
        <v>123</v>
      </c>
      <c r="CZ416" t="s">
        <v>124</v>
      </c>
      <c r="DD416" t="str" cm="1">
        <f t="array" ref="DD416">TEXT(_xlfn.SEQUENCE(1, DATEDIF(AG416, AH416, "m") + 1, AG416, 30), "YYYY-APMM")</f>
        <v>2013-AP02</v>
      </c>
      <c r="DN416">
        <f t="shared" si="12"/>
        <v>0</v>
      </c>
      <c r="DO416">
        <f t="shared" si="13"/>
        <v>0</v>
      </c>
    </row>
    <row r="417" spans="1:119" x14ac:dyDescent="0.35">
      <c r="A417" t="s">
        <v>105</v>
      </c>
      <c r="B417">
        <v>499702</v>
      </c>
      <c r="C417">
        <v>6359</v>
      </c>
      <c r="D417">
        <v>124354</v>
      </c>
      <c r="E417">
        <v>13662</v>
      </c>
      <c r="F417">
        <v>0</v>
      </c>
      <c r="G417" t="s">
        <v>106</v>
      </c>
      <c r="H417" t="s">
        <v>106</v>
      </c>
      <c r="I417" t="s">
        <v>106</v>
      </c>
      <c r="J417" t="s">
        <v>107</v>
      </c>
      <c r="K417" t="s">
        <v>108</v>
      </c>
      <c r="L417" t="s">
        <v>109</v>
      </c>
      <c r="M417" t="s">
        <v>110</v>
      </c>
      <c r="N417" t="s">
        <v>1067</v>
      </c>
      <c r="O417" t="s">
        <v>1068</v>
      </c>
      <c r="Q417">
        <v>944</v>
      </c>
      <c r="R417">
        <v>584</v>
      </c>
      <c r="S417">
        <v>960</v>
      </c>
      <c r="T417">
        <v>0</v>
      </c>
      <c r="U417">
        <v>0</v>
      </c>
      <c r="V417">
        <v>0</v>
      </c>
      <c r="W417">
        <v>960</v>
      </c>
      <c r="X417">
        <v>0</v>
      </c>
      <c r="Y417">
        <v>0</v>
      </c>
      <c r="Z417">
        <v>0</v>
      </c>
      <c r="AD417" s="1">
        <v>41447.333333333336</v>
      </c>
      <c r="AE417" s="1">
        <v>41591.708333333336</v>
      </c>
      <c r="AG417" s="1">
        <v>41308.333333333336</v>
      </c>
      <c r="AH417" s="1">
        <v>41448.708333333336</v>
      </c>
      <c r="AI417" s="1">
        <v>41308.333333333336</v>
      </c>
      <c r="AJ417" s="1">
        <v>41448.708333333336</v>
      </c>
      <c r="AK417" s="1">
        <v>41308.333333333336</v>
      </c>
      <c r="AL417" s="1">
        <v>41448.708333333336</v>
      </c>
      <c r="AM417" s="1">
        <v>41447.333333333336</v>
      </c>
      <c r="AN417" s="1">
        <v>41591.708333333336</v>
      </c>
      <c r="AP417" t="s">
        <v>113</v>
      </c>
      <c r="AU417" t="s">
        <v>1069</v>
      </c>
      <c r="AY417" t="s">
        <v>106</v>
      </c>
      <c r="AZ417">
        <v>0</v>
      </c>
      <c r="BA417">
        <v>0</v>
      </c>
      <c r="BD417" s="3">
        <v>41321.660416666666</v>
      </c>
      <c r="BE417" s="3">
        <v>41321.663888888892</v>
      </c>
      <c r="BF417" t="s">
        <v>115</v>
      </c>
      <c r="BG417" t="s">
        <v>115</v>
      </c>
      <c r="CH417">
        <v>540</v>
      </c>
      <c r="CI417">
        <v>28420</v>
      </c>
      <c r="CJ417" t="s">
        <v>106</v>
      </c>
      <c r="CK417" t="s">
        <v>106</v>
      </c>
      <c r="CL417">
        <v>25</v>
      </c>
      <c r="CM417" t="s">
        <v>1054</v>
      </c>
      <c r="CO417">
        <v>124353</v>
      </c>
      <c r="CQ417">
        <v>0</v>
      </c>
      <c r="CR417">
        <v>0</v>
      </c>
      <c r="CS417">
        <v>0</v>
      </c>
      <c r="CY417" t="s">
        <v>123</v>
      </c>
      <c r="CZ417" t="s">
        <v>124</v>
      </c>
      <c r="DD417" t="str" cm="1">
        <f t="array" ref="DD417:DH417">TEXT(_xlfn.SEQUENCE(1, DATEDIF(AG417, AH417, "m") + 1, AG417, 30), "YYYY-APMM")</f>
        <v>2013-AP02</v>
      </c>
      <c r="DE417" t="str">
        <v>2013-AP03</v>
      </c>
      <c r="DF417" t="str">
        <v>2013-AP04</v>
      </c>
      <c r="DG417" t="str">
        <v>2013-AP05</v>
      </c>
      <c r="DH417" t="str">
        <v>2013-AP06</v>
      </c>
      <c r="DN417">
        <f t="shared" si="12"/>
        <v>0</v>
      </c>
      <c r="DO417">
        <f t="shared" si="13"/>
        <v>0</v>
      </c>
    </row>
    <row r="418" spans="1:119" x14ac:dyDescent="0.35">
      <c r="A418" t="s">
        <v>105</v>
      </c>
      <c r="B418">
        <v>499703</v>
      </c>
      <c r="C418">
        <v>6359</v>
      </c>
      <c r="D418">
        <v>124354</v>
      </c>
      <c r="E418">
        <v>13662</v>
      </c>
      <c r="F418">
        <v>0</v>
      </c>
      <c r="G418" t="s">
        <v>106</v>
      </c>
      <c r="H418" t="s">
        <v>106</v>
      </c>
      <c r="I418" t="s">
        <v>106</v>
      </c>
      <c r="J418" t="s">
        <v>107</v>
      </c>
      <c r="K418" t="s">
        <v>108</v>
      </c>
      <c r="L418" t="s">
        <v>109</v>
      </c>
      <c r="M418" t="s">
        <v>110</v>
      </c>
      <c r="N418" t="s">
        <v>1070</v>
      </c>
      <c r="O418" t="s">
        <v>1071</v>
      </c>
      <c r="Q418">
        <v>360</v>
      </c>
      <c r="R418">
        <v>88</v>
      </c>
      <c r="S418">
        <v>1440</v>
      </c>
      <c r="T418">
        <v>0</v>
      </c>
      <c r="U418">
        <v>0</v>
      </c>
      <c r="V418">
        <v>0</v>
      </c>
      <c r="W418">
        <v>1440</v>
      </c>
      <c r="X418">
        <v>0</v>
      </c>
      <c r="Y418">
        <v>0</v>
      </c>
      <c r="Z418">
        <v>0</v>
      </c>
      <c r="AD418" s="1">
        <v>41592.333333333336</v>
      </c>
      <c r="AE418" s="1">
        <v>41804.708333333336</v>
      </c>
      <c r="AG418" s="1">
        <v>41538.333333333336</v>
      </c>
      <c r="AH418" s="1">
        <v>41751.708333333336</v>
      </c>
      <c r="AI418" s="1">
        <v>41538.333333333336</v>
      </c>
      <c r="AJ418" s="1">
        <v>41751.708333333336</v>
      </c>
      <c r="AK418" s="1">
        <v>41538.333333333336</v>
      </c>
      <c r="AL418" s="1">
        <v>41751.708333333336</v>
      </c>
      <c r="AM418" s="1">
        <v>41592.333333333336</v>
      </c>
      <c r="AN418" s="1">
        <v>41804.708333333336</v>
      </c>
      <c r="AP418" t="s">
        <v>113</v>
      </c>
      <c r="AU418" t="s">
        <v>1072</v>
      </c>
      <c r="AY418" t="s">
        <v>106</v>
      </c>
      <c r="AZ418">
        <v>0</v>
      </c>
      <c r="BA418">
        <v>0</v>
      </c>
      <c r="BD418" s="3">
        <v>41321.660416666666</v>
      </c>
      <c r="BE418" s="3">
        <v>41321.663888888892</v>
      </c>
      <c r="BF418" t="s">
        <v>115</v>
      </c>
      <c r="BG418" t="s">
        <v>115</v>
      </c>
      <c r="CH418">
        <v>540</v>
      </c>
      <c r="CI418">
        <v>28420</v>
      </c>
      <c r="CJ418" t="s">
        <v>106</v>
      </c>
      <c r="CK418" t="s">
        <v>106</v>
      </c>
      <c r="CL418">
        <v>25</v>
      </c>
      <c r="CM418" t="s">
        <v>1054</v>
      </c>
      <c r="CO418">
        <v>124353</v>
      </c>
      <c r="CQ418">
        <v>0</v>
      </c>
      <c r="CR418">
        <v>0</v>
      </c>
      <c r="CS418">
        <v>0</v>
      </c>
      <c r="CY418" t="s">
        <v>123</v>
      </c>
      <c r="CZ418" t="s">
        <v>124</v>
      </c>
      <c r="DD418" t="str" cm="1">
        <f t="array" ref="DD418:DK418">TEXT(_xlfn.SEQUENCE(1, DATEDIF(AG418, AH418, "m") + 1, AG418, 30), "YYYY-APMM")</f>
        <v>2013-AP09</v>
      </c>
      <c r="DE418" t="str">
        <v>2013-AP10</v>
      </c>
      <c r="DF418" t="str">
        <v>2013-AP11</v>
      </c>
      <c r="DG418" t="str">
        <v>2013-AP12</v>
      </c>
      <c r="DH418" t="str">
        <v>2014-AP01</v>
      </c>
      <c r="DI418" t="str">
        <v>2014-AP02</v>
      </c>
      <c r="DJ418" t="str">
        <v>2014-AP03</v>
      </c>
      <c r="DK418" t="str">
        <v>2014-AP04</v>
      </c>
      <c r="DN418">
        <f t="shared" si="12"/>
        <v>0</v>
      </c>
      <c r="DO418">
        <f t="shared" si="13"/>
        <v>0</v>
      </c>
    </row>
    <row r="419" spans="1:119" x14ac:dyDescent="0.35">
      <c r="A419" t="s">
        <v>105</v>
      </c>
      <c r="B419">
        <v>499704</v>
      </c>
      <c r="C419">
        <v>6359</v>
      </c>
      <c r="D419">
        <v>124355</v>
      </c>
      <c r="E419">
        <v>13662</v>
      </c>
      <c r="F419">
        <v>0</v>
      </c>
      <c r="G419" t="s">
        <v>106</v>
      </c>
      <c r="H419" t="s">
        <v>106</v>
      </c>
      <c r="I419" t="s">
        <v>106</v>
      </c>
      <c r="J419" t="s">
        <v>107</v>
      </c>
      <c r="K419" t="s">
        <v>197</v>
      </c>
      <c r="L419" t="s">
        <v>109</v>
      </c>
      <c r="M419" t="s">
        <v>110</v>
      </c>
      <c r="N419" t="s">
        <v>1073</v>
      </c>
      <c r="O419" t="s">
        <v>1052</v>
      </c>
      <c r="Q419">
        <v>584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D419" s="1">
        <v>41326.333333333336</v>
      </c>
      <c r="AE419" s="1">
        <v>41326.333333333336</v>
      </c>
      <c r="AG419" s="1">
        <v>41239.333333333336</v>
      </c>
      <c r="AH419" s="1">
        <v>41239.333333333336</v>
      </c>
      <c r="AI419" s="1">
        <v>41239.333333333336</v>
      </c>
      <c r="AJ419" s="1">
        <v>41239.333333333336</v>
      </c>
      <c r="AK419" s="1">
        <v>41239.333333333336</v>
      </c>
      <c r="AL419" s="1">
        <v>41239.333333333336</v>
      </c>
      <c r="AM419" s="1">
        <v>41326.333333333336</v>
      </c>
      <c r="AN419" s="1">
        <v>41326.333333333336</v>
      </c>
      <c r="AP419" t="s">
        <v>113</v>
      </c>
      <c r="AU419" t="s">
        <v>1074</v>
      </c>
      <c r="AY419" t="s">
        <v>106</v>
      </c>
      <c r="AZ419">
        <v>0</v>
      </c>
      <c r="BA419">
        <v>0</v>
      </c>
      <c r="BD419" s="3">
        <v>41321.660416666666</v>
      </c>
      <c r="BE419" s="3">
        <v>41321.663888888892</v>
      </c>
      <c r="BF419" t="s">
        <v>115</v>
      </c>
      <c r="BG419" t="s">
        <v>115</v>
      </c>
      <c r="CH419">
        <v>540</v>
      </c>
      <c r="CI419">
        <v>28400</v>
      </c>
      <c r="CJ419" t="s">
        <v>106</v>
      </c>
      <c r="CK419" t="s">
        <v>106</v>
      </c>
      <c r="CL419">
        <v>15</v>
      </c>
      <c r="CM419" t="s">
        <v>1075</v>
      </c>
      <c r="CO419">
        <v>124353</v>
      </c>
      <c r="CQ419">
        <v>0</v>
      </c>
      <c r="CR419">
        <v>0</v>
      </c>
      <c r="CS419">
        <v>0</v>
      </c>
      <c r="CY419" t="s">
        <v>123</v>
      </c>
      <c r="CZ419" t="s">
        <v>124</v>
      </c>
      <c r="DD419" t="str" cm="1">
        <f t="array" ref="DD419">TEXT(_xlfn.SEQUENCE(1, DATEDIF(AG419, AH419, "m") + 1, AG419, 30), "YYYY-APMM")</f>
        <v>2012-AP11</v>
      </c>
      <c r="DN419">
        <f t="shared" si="12"/>
        <v>0</v>
      </c>
      <c r="DO419">
        <f t="shared" si="13"/>
        <v>0</v>
      </c>
    </row>
    <row r="420" spans="1:119" x14ac:dyDescent="0.35">
      <c r="A420" t="s">
        <v>105</v>
      </c>
      <c r="B420">
        <v>499705</v>
      </c>
      <c r="C420">
        <v>6359</v>
      </c>
      <c r="D420">
        <v>124355</v>
      </c>
      <c r="E420">
        <v>13662</v>
      </c>
      <c r="F420">
        <v>0</v>
      </c>
      <c r="G420" t="s">
        <v>106</v>
      </c>
      <c r="H420" t="s">
        <v>106</v>
      </c>
      <c r="I420" t="s">
        <v>106</v>
      </c>
      <c r="J420" t="s">
        <v>107</v>
      </c>
      <c r="K420" t="s">
        <v>108</v>
      </c>
      <c r="L420" t="s">
        <v>109</v>
      </c>
      <c r="M420" t="s">
        <v>110</v>
      </c>
      <c r="N420" t="s">
        <v>1076</v>
      </c>
      <c r="O420" t="s">
        <v>1056</v>
      </c>
      <c r="Q420">
        <v>640</v>
      </c>
      <c r="R420">
        <v>0</v>
      </c>
      <c r="S420">
        <v>168</v>
      </c>
      <c r="T420">
        <v>0</v>
      </c>
      <c r="U420">
        <v>0</v>
      </c>
      <c r="V420">
        <v>0</v>
      </c>
      <c r="W420">
        <v>168</v>
      </c>
      <c r="X420">
        <v>0</v>
      </c>
      <c r="Y420">
        <v>0</v>
      </c>
      <c r="Z420">
        <v>0</v>
      </c>
      <c r="AD420" s="1">
        <v>41335.333333333336</v>
      </c>
      <c r="AE420" s="1">
        <v>41358.708333333336</v>
      </c>
      <c r="AG420" s="1">
        <v>41239.333333333336</v>
      </c>
      <c r="AH420" s="1">
        <v>41263.708333333336</v>
      </c>
      <c r="AI420" s="1">
        <v>41239.333333333336</v>
      </c>
      <c r="AJ420" s="1">
        <v>41263.708333333336</v>
      </c>
      <c r="AK420" s="1">
        <v>41239.333333333336</v>
      </c>
      <c r="AL420" s="1">
        <v>41263.708333333336</v>
      </c>
      <c r="AM420" s="1">
        <v>41335.333333333336</v>
      </c>
      <c r="AN420" s="1">
        <v>41358.708333333336</v>
      </c>
      <c r="AP420" t="s">
        <v>113</v>
      </c>
      <c r="AU420" t="s">
        <v>1077</v>
      </c>
      <c r="AY420" t="s">
        <v>106</v>
      </c>
      <c r="AZ420">
        <v>0</v>
      </c>
      <c r="BA420">
        <v>0</v>
      </c>
      <c r="BD420" s="3">
        <v>41321.660416666666</v>
      </c>
      <c r="BE420" s="3">
        <v>41321.663888888892</v>
      </c>
      <c r="BF420" t="s">
        <v>115</v>
      </c>
      <c r="BG420" t="s">
        <v>115</v>
      </c>
      <c r="CH420">
        <v>540</v>
      </c>
      <c r="CI420">
        <v>28400</v>
      </c>
      <c r="CJ420" t="s">
        <v>106</v>
      </c>
      <c r="CK420" t="s">
        <v>106</v>
      </c>
      <c r="CL420">
        <v>15</v>
      </c>
      <c r="CM420" t="s">
        <v>1075</v>
      </c>
      <c r="CO420">
        <v>124353</v>
      </c>
      <c r="CQ420">
        <v>0</v>
      </c>
      <c r="CR420">
        <v>0</v>
      </c>
      <c r="CS420">
        <v>0</v>
      </c>
      <c r="CY420" t="s">
        <v>123</v>
      </c>
      <c r="CZ420" t="s">
        <v>124</v>
      </c>
      <c r="DD420" t="str" cm="1">
        <f t="array" ref="DD420">TEXT(_xlfn.SEQUENCE(1, DATEDIF(AG420, AH420, "m") + 1, AG420, 30), "YYYY-APMM")</f>
        <v>2012-AP11</v>
      </c>
      <c r="DN420">
        <f t="shared" si="12"/>
        <v>0</v>
      </c>
      <c r="DO420">
        <f t="shared" si="13"/>
        <v>0</v>
      </c>
    </row>
    <row r="421" spans="1:119" x14ac:dyDescent="0.35">
      <c r="A421" t="s">
        <v>105</v>
      </c>
      <c r="B421">
        <v>499706</v>
      </c>
      <c r="C421">
        <v>6359</v>
      </c>
      <c r="D421">
        <v>124355</v>
      </c>
      <c r="E421">
        <v>13662</v>
      </c>
      <c r="F421">
        <v>0</v>
      </c>
      <c r="G421" t="s">
        <v>106</v>
      </c>
      <c r="H421" t="s">
        <v>106</v>
      </c>
      <c r="I421" t="s">
        <v>106</v>
      </c>
      <c r="J421" t="s">
        <v>107</v>
      </c>
      <c r="K421" t="s">
        <v>108</v>
      </c>
      <c r="L421" t="s">
        <v>109</v>
      </c>
      <c r="M421" t="s">
        <v>110</v>
      </c>
      <c r="N421" t="s">
        <v>1078</v>
      </c>
      <c r="O421" t="s">
        <v>1059</v>
      </c>
      <c r="Q421">
        <v>640</v>
      </c>
      <c r="R421">
        <v>0</v>
      </c>
      <c r="S421">
        <v>56</v>
      </c>
      <c r="T421">
        <v>0</v>
      </c>
      <c r="U421">
        <v>0</v>
      </c>
      <c r="V421">
        <v>0</v>
      </c>
      <c r="W421">
        <v>56</v>
      </c>
      <c r="X421">
        <v>0</v>
      </c>
      <c r="Y421">
        <v>0</v>
      </c>
      <c r="Z421">
        <v>0</v>
      </c>
      <c r="AD421" s="1">
        <v>41359.333333333336</v>
      </c>
      <c r="AE421" s="1">
        <v>41366.708333333336</v>
      </c>
      <c r="AG421" s="1">
        <v>41265.333333333336</v>
      </c>
      <c r="AH421" s="1">
        <v>41272.708333333336</v>
      </c>
      <c r="AI421" s="1">
        <v>41265.333333333336</v>
      </c>
      <c r="AJ421" s="1">
        <v>41272.708333333336</v>
      </c>
      <c r="AK421" s="1">
        <v>41265.333333333336</v>
      </c>
      <c r="AL421" s="1">
        <v>41272.708333333336</v>
      </c>
      <c r="AM421" s="1">
        <v>41359.333333333336</v>
      </c>
      <c r="AN421" s="1">
        <v>41366.708333333336</v>
      </c>
      <c r="AP421" t="s">
        <v>113</v>
      </c>
      <c r="AU421" t="s">
        <v>1079</v>
      </c>
      <c r="AY421" t="s">
        <v>106</v>
      </c>
      <c r="AZ421">
        <v>0</v>
      </c>
      <c r="BA421">
        <v>0</v>
      </c>
      <c r="BD421" s="3">
        <v>41321.660416666666</v>
      </c>
      <c r="BE421" s="3">
        <v>41321.663888888892</v>
      </c>
      <c r="BF421" t="s">
        <v>115</v>
      </c>
      <c r="BG421" t="s">
        <v>115</v>
      </c>
      <c r="CH421">
        <v>540</v>
      </c>
      <c r="CI421">
        <v>28400</v>
      </c>
      <c r="CJ421" t="s">
        <v>106</v>
      </c>
      <c r="CK421" t="s">
        <v>106</v>
      </c>
      <c r="CL421">
        <v>15</v>
      </c>
      <c r="CM421" t="s">
        <v>1075</v>
      </c>
      <c r="CO421">
        <v>124353</v>
      </c>
      <c r="CQ421">
        <v>0</v>
      </c>
      <c r="CR421">
        <v>0</v>
      </c>
      <c r="CS421">
        <v>0</v>
      </c>
      <c r="CY421" t="s">
        <v>123</v>
      </c>
      <c r="CZ421" t="s">
        <v>124</v>
      </c>
      <c r="DD421" t="str" cm="1">
        <f t="array" ref="DD421">TEXT(_xlfn.SEQUENCE(1, DATEDIF(AG421, AH421, "m") + 1, AG421, 30), "YYYY-APMM")</f>
        <v>2012-AP12</v>
      </c>
      <c r="DN421">
        <f t="shared" si="12"/>
        <v>0</v>
      </c>
      <c r="DO421">
        <f t="shared" si="13"/>
        <v>0</v>
      </c>
    </row>
    <row r="422" spans="1:119" x14ac:dyDescent="0.35">
      <c r="A422" t="s">
        <v>105</v>
      </c>
      <c r="B422">
        <v>499707</v>
      </c>
      <c r="C422">
        <v>6359</v>
      </c>
      <c r="D422">
        <v>124355</v>
      </c>
      <c r="E422">
        <v>13662</v>
      </c>
      <c r="F422">
        <v>0</v>
      </c>
      <c r="G422" t="s">
        <v>106</v>
      </c>
      <c r="H422" t="s">
        <v>106</v>
      </c>
      <c r="I422" t="s">
        <v>106</v>
      </c>
      <c r="J422" t="s">
        <v>107</v>
      </c>
      <c r="K422" t="s">
        <v>108</v>
      </c>
      <c r="L422" t="s">
        <v>109</v>
      </c>
      <c r="M422" t="s">
        <v>110</v>
      </c>
      <c r="N422" t="s">
        <v>1080</v>
      </c>
      <c r="O422" t="s">
        <v>1062</v>
      </c>
      <c r="Q422">
        <v>640</v>
      </c>
      <c r="R422">
        <v>0</v>
      </c>
      <c r="S422">
        <v>240</v>
      </c>
      <c r="T422">
        <v>0</v>
      </c>
      <c r="U422">
        <v>0</v>
      </c>
      <c r="V422">
        <v>0</v>
      </c>
      <c r="W422">
        <v>240</v>
      </c>
      <c r="X422">
        <v>0</v>
      </c>
      <c r="Y422">
        <v>0</v>
      </c>
      <c r="Z422">
        <v>0</v>
      </c>
      <c r="AD422" s="1">
        <v>41367.333333333336</v>
      </c>
      <c r="AE422" s="1">
        <v>41401.708333333336</v>
      </c>
      <c r="AG422" s="1">
        <v>41273.333333333336</v>
      </c>
      <c r="AH422" s="1">
        <v>41307.708333333336</v>
      </c>
      <c r="AI422" s="1">
        <v>41273.333333333336</v>
      </c>
      <c r="AJ422" s="1">
        <v>41307.708333333336</v>
      </c>
      <c r="AK422" s="1">
        <v>41273.333333333336</v>
      </c>
      <c r="AL422" s="1">
        <v>41307.708333333336</v>
      </c>
      <c r="AM422" s="1">
        <v>41367.333333333336</v>
      </c>
      <c r="AN422" s="1">
        <v>41401.708333333336</v>
      </c>
      <c r="AP422" t="s">
        <v>113</v>
      </c>
      <c r="AU422" t="s">
        <v>1081</v>
      </c>
      <c r="AY422" t="s">
        <v>106</v>
      </c>
      <c r="AZ422">
        <v>0</v>
      </c>
      <c r="BA422">
        <v>0</v>
      </c>
      <c r="BD422" s="3">
        <v>41321.660416666666</v>
      </c>
      <c r="BE422" s="3">
        <v>41321.663888888892</v>
      </c>
      <c r="BF422" t="s">
        <v>115</v>
      </c>
      <c r="BG422" t="s">
        <v>115</v>
      </c>
      <c r="CH422">
        <v>540</v>
      </c>
      <c r="CI422">
        <v>28400</v>
      </c>
      <c r="CJ422" t="s">
        <v>106</v>
      </c>
      <c r="CK422" t="s">
        <v>106</v>
      </c>
      <c r="CL422">
        <v>15</v>
      </c>
      <c r="CM422" t="s">
        <v>1075</v>
      </c>
      <c r="CO422">
        <v>124353</v>
      </c>
      <c r="CQ422">
        <v>0</v>
      </c>
      <c r="CR422">
        <v>0</v>
      </c>
      <c r="CS422">
        <v>0</v>
      </c>
      <c r="CY422" t="s">
        <v>123</v>
      </c>
      <c r="CZ422" t="s">
        <v>124</v>
      </c>
      <c r="DD422" t="str" cm="1">
        <f t="array" ref="DD422:DE422">TEXT(_xlfn.SEQUENCE(1, DATEDIF(AG422, AH422, "m") + 1, AG422, 30), "YYYY-APMM")</f>
        <v>2012-AP12</v>
      </c>
      <c r="DE422" t="str">
        <v>2013-AP01</v>
      </c>
      <c r="DN422">
        <f t="shared" si="12"/>
        <v>0</v>
      </c>
      <c r="DO422">
        <f t="shared" si="13"/>
        <v>0</v>
      </c>
    </row>
    <row r="423" spans="1:119" x14ac:dyDescent="0.35">
      <c r="A423" t="s">
        <v>105</v>
      </c>
      <c r="B423">
        <v>499708</v>
      </c>
      <c r="C423">
        <v>6359</v>
      </c>
      <c r="D423">
        <v>124355</v>
      </c>
      <c r="E423">
        <v>13662</v>
      </c>
      <c r="F423">
        <v>0</v>
      </c>
      <c r="G423" t="s">
        <v>106</v>
      </c>
      <c r="H423" t="s">
        <v>106</v>
      </c>
      <c r="I423" t="s">
        <v>106</v>
      </c>
      <c r="J423" t="s">
        <v>107</v>
      </c>
      <c r="K423" t="s">
        <v>187</v>
      </c>
      <c r="L423" t="s">
        <v>203</v>
      </c>
      <c r="M423" t="s">
        <v>110</v>
      </c>
      <c r="N423" t="s">
        <v>1082</v>
      </c>
      <c r="O423" t="s">
        <v>1065</v>
      </c>
      <c r="Q423">
        <v>640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D423" s="1">
        <v>41401.708333333336</v>
      </c>
      <c r="AE423" s="1">
        <v>41401.708333333336</v>
      </c>
      <c r="AG423" s="1">
        <v>41307.708333333336</v>
      </c>
      <c r="AH423" s="1">
        <v>41307.708333333336</v>
      </c>
      <c r="AI423" s="1">
        <v>41307.708333333336</v>
      </c>
      <c r="AJ423" s="1">
        <v>41307.708333333336</v>
      </c>
      <c r="AK423" s="1">
        <v>41307.708333333336</v>
      </c>
      <c r="AL423" s="1">
        <v>41307.708333333336</v>
      </c>
      <c r="AM423" s="1">
        <v>41401.708333333336</v>
      </c>
      <c r="AN423" s="1">
        <v>41401.708333333336</v>
      </c>
      <c r="AP423" t="s">
        <v>113</v>
      </c>
      <c r="AU423" t="s">
        <v>1083</v>
      </c>
      <c r="AY423" t="s">
        <v>106</v>
      </c>
      <c r="AZ423">
        <v>0</v>
      </c>
      <c r="BA423">
        <v>0</v>
      </c>
      <c r="BD423" s="3">
        <v>41321.660416666666</v>
      </c>
      <c r="BE423" s="3">
        <v>41321.663888888892</v>
      </c>
      <c r="BF423" t="s">
        <v>115</v>
      </c>
      <c r="BG423" t="s">
        <v>115</v>
      </c>
      <c r="CH423">
        <v>540</v>
      </c>
      <c r="CI423">
        <v>28400</v>
      </c>
      <c r="CJ423" t="s">
        <v>106</v>
      </c>
      <c r="CK423" t="s">
        <v>106</v>
      </c>
      <c r="CL423">
        <v>15</v>
      </c>
      <c r="CM423" t="s">
        <v>1075</v>
      </c>
      <c r="CO423">
        <v>124353</v>
      </c>
      <c r="CQ423">
        <v>0</v>
      </c>
      <c r="CR423">
        <v>0</v>
      </c>
      <c r="CS423">
        <v>0</v>
      </c>
      <c r="CY423" t="s">
        <v>123</v>
      </c>
      <c r="CZ423" t="s">
        <v>124</v>
      </c>
      <c r="DD423" t="str" cm="1">
        <f t="array" ref="DD423">TEXT(_xlfn.SEQUENCE(1, DATEDIF(AG423, AH423, "m") + 1, AG423, 30), "YYYY-APMM")</f>
        <v>2013-AP02</v>
      </c>
      <c r="DN423">
        <f t="shared" si="12"/>
        <v>0</v>
      </c>
      <c r="DO423">
        <f t="shared" si="13"/>
        <v>0</v>
      </c>
    </row>
    <row r="424" spans="1:119" x14ac:dyDescent="0.35">
      <c r="A424" t="s">
        <v>105</v>
      </c>
      <c r="B424">
        <v>499709</v>
      </c>
      <c r="C424">
        <v>6359</v>
      </c>
      <c r="D424">
        <v>124355</v>
      </c>
      <c r="E424">
        <v>13662</v>
      </c>
      <c r="F424">
        <v>0</v>
      </c>
      <c r="G424" t="s">
        <v>106</v>
      </c>
      <c r="H424" t="s">
        <v>106</v>
      </c>
      <c r="I424" t="s">
        <v>106</v>
      </c>
      <c r="J424" t="s">
        <v>107</v>
      </c>
      <c r="K424" t="s">
        <v>108</v>
      </c>
      <c r="L424" t="s">
        <v>109</v>
      </c>
      <c r="M424" t="s">
        <v>110</v>
      </c>
      <c r="N424" t="s">
        <v>1084</v>
      </c>
      <c r="O424" t="s">
        <v>1068</v>
      </c>
      <c r="Q424">
        <v>640</v>
      </c>
      <c r="R424">
        <v>472</v>
      </c>
      <c r="S424">
        <v>1680</v>
      </c>
      <c r="T424">
        <v>0</v>
      </c>
      <c r="U424">
        <v>0</v>
      </c>
      <c r="V424">
        <v>0</v>
      </c>
      <c r="W424">
        <v>1680</v>
      </c>
      <c r="X424">
        <v>0</v>
      </c>
      <c r="Y424">
        <v>0</v>
      </c>
      <c r="Z424">
        <v>0</v>
      </c>
      <c r="AD424" s="1">
        <v>41402.333333333336</v>
      </c>
      <c r="AE424" s="1">
        <v>41653.708333333336</v>
      </c>
      <c r="AG424" s="1">
        <v>41308.333333333336</v>
      </c>
      <c r="AH424" s="1">
        <v>41556.708333333336</v>
      </c>
      <c r="AI424" s="1">
        <v>41308.333333333336</v>
      </c>
      <c r="AJ424" s="1">
        <v>41556.708333333336</v>
      </c>
      <c r="AK424" s="1">
        <v>41308.333333333336</v>
      </c>
      <c r="AL424" s="1">
        <v>41556.708333333336</v>
      </c>
      <c r="AM424" s="1">
        <v>41402.333333333336</v>
      </c>
      <c r="AN424" s="1">
        <v>41653.708333333336</v>
      </c>
      <c r="AP424" t="s">
        <v>113</v>
      </c>
      <c r="AU424" t="s">
        <v>1085</v>
      </c>
      <c r="AY424" t="s">
        <v>106</v>
      </c>
      <c r="AZ424">
        <v>0</v>
      </c>
      <c r="BA424">
        <v>0</v>
      </c>
      <c r="BD424" s="3">
        <v>41321.660416666666</v>
      </c>
      <c r="BE424" s="3">
        <v>41321.663888888892</v>
      </c>
      <c r="BF424" t="s">
        <v>115</v>
      </c>
      <c r="BG424" t="s">
        <v>115</v>
      </c>
      <c r="CH424">
        <v>540</v>
      </c>
      <c r="CI424">
        <v>28400</v>
      </c>
      <c r="CJ424" t="s">
        <v>106</v>
      </c>
      <c r="CK424" t="s">
        <v>106</v>
      </c>
      <c r="CL424">
        <v>15</v>
      </c>
      <c r="CM424" t="s">
        <v>1075</v>
      </c>
      <c r="CO424">
        <v>124353</v>
      </c>
      <c r="CQ424">
        <v>0</v>
      </c>
      <c r="CR424">
        <v>0</v>
      </c>
      <c r="CS424">
        <v>0</v>
      </c>
      <c r="CY424" t="s">
        <v>123</v>
      </c>
      <c r="CZ424" t="s">
        <v>124</v>
      </c>
      <c r="DD424" t="str" cm="1">
        <f t="array" ref="DD424:DL424">TEXT(_xlfn.SEQUENCE(1, DATEDIF(AG424, AH424, "m") + 1, AG424, 30), "YYYY-APMM")</f>
        <v>2013-AP02</v>
      </c>
      <c r="DE424" t="str">
        <v>2013-AP03</v>
      </c>
      <c r="DF424" t="str">
        <v>2013-AP04</v>
      </c>
      <c r="DG424" t="str">
        <v>2013-AP05</v>
      </c>
      <c r="DH424" t="str">
        <v>2013-AP06</v>
      </c>
      <c r="DI424" t="str">
        <v>2013-AP07</v>
      </c>
      <c r="DJ424" t="str">
        <v>2013-AP08</v>
      </c>
      <c r="DK424" t="str">
        <v>2013-AP09</v>
      </c>
      <c r="DL424" t="str">
        <v>2013-AP10</v>
      </c>
      <c r="DN424">
        <f t="shared" si="12"/>
        <v>0</v>
      </c>
      <c r="DO424">
        <f t="shared" si="13"/>
        <v>0</v>
      </c>
    </row>
    <row r="425" spans="1:119" x14ac:dyDescent="0.35">
      <c r="A425" t="s">
        <v>105</v>
      </c>
      <c r="B425">
        <v>499710</v>
      </c>
      <c r="C425">
        <v>6359</v>
      </c>
      <c r="D425">
        <v>124355</v>
      </c>
      <c r="E425">
        <v>13662</v>
      </c>
      <c r="F425">
        <v>0</v>
      </c>
      <c r="G425" t="s">
        <v>106</v>
      </c>
      <c r="H425" t="s">
        <v>106</v>
      </c>
      <c r="I425" t="s">
        <v>106</v>
      </c>
      <c r="J425" t="s">
        <v>107</v>
      </c>
      <c r="K425" t="s">
        <v>108</v>
      </c>
      <c r="L425" t="s">
        <v>109</v>
      </c>
      <c r="M425" t="s">
        <v>110</v>
      </c>
      <c r="N425" t="s">
        <v>1086</v>
      </c>
      <c r="O425" t="s">
        <v>1071</v>
      </c>
      <c r="Q425">
        <v>168</v>
      </c>
      <c r="R425">
        <v>144</v>
      </c>
      <c r="S425">
        <v>2240</v>
      </c>
      <c r="T425">
        <v>0</v>
      </c>
      <c r="U425">
        <v>0</v>
      </c>
      <c r="V425">
        <v>0</v>
      </c>
      <c r="W425">
        <v>2240</v>
      </c>
      <c r="X425">
        <v>0</v>
      </c>
      <c r="Y425">
        <v>0</v>
      </c>
      <c r="Z425">
        <v>0</v>
      </c>
      <c r="AD425" s="1">
        <v>41654.333333333336</v>
      </c>
      <c r="AE425" s="1">
        <v>41987.708333333336</v>
      </c>
      <c r="AG425" s="1">
        <v>41630.333333333336</v>
      </c>
      <c r="AH425" s="1">
        <v>41962.708333333336</v>
      </c>
      <c r="AI425" s="1">
        <v>41630.333333333336</v>
      </c>
      <c r="AJ425" s="1">
        <v>41962.708333333336</v>
      </c>
      <c r="AK425" s="1">
        <v>41630.333333333336</v>
      </c>
      <c r="AL425" s="1">
        <v>41962.708333333336</v>
      </c>
      <c r="AM425" s="1">
        <v>41654.333333333336</v>
      </c>
      <c r="AN425" s="1">
        <v>41987.708333333336</v>
      </c>
      <c r="AP425" t="s">
        <v>113</v>
      </c>
      <c r="AU425" t="s">
        <v>1087</v>
      </c>
      <c r="AY425" t="s">
        <v>106</v>
      </c>
      <c r="AZ425">
        <v>0</v>
      </c>
      <c r="BA425">
        <v>0</v>
      </c>
      <c r="BD425" s="3">
        <v>41321.660416666666</v>
      </c>
      <c r="BE425" s="3">
        <v>41321.663888888892</v>
      </c>
      <c r="BF425" t="s">
        <v>115</v>
      </c>
      <c r="BG425" t="s">
        <v>115</v>
      </c>
      <c r="CH425">
        <v>540</v>
      </c>
      <c r="CI425">
        <v>28400</v>
      </c>
      <c r="CJ425" t="s">
        <v>106</v>
      </c>
      <c r="CK425" t="s">
        <v>106</v>
      </c>
      <c r="CL425">
        <v>15</v>
      </c>
      <c r="CM425" t="s">
        <v>1075</v>
      </c>
      <c r="CO425">
        <v>124353</v>
      </c>
      <c r="CQ425">
        <v>0</v>
      </c>
      <c r="CR425">
        <v>0</v>
      </c>
      <c r="CS425">
        <v>0</v>
      </c>
      <c r="CY425" t="s">
        <v>123</v>
      </c>
      <c r="CZ425" t="s">
        <v>124</v>
      </c>
      <c r="DD425" t="e" cm="1" vm="1">
        <f t="array" aca="1" ref="DD425" ca="1">TEXT(_xlfn.SEQUENCE(1, DATEDIF(AG425, AH425, "m") + 1, AG425, 30), "YYYY-APMM")</f>
        <v>#VALUE!</v>
      </c>
      <c r="DN425">
        <f t="shared" ca="1" si="12"/>
        <v>0</v>
      </c>
      <c r="DO425">
        <f t="shared" si="13"/>
        <v>0</v>
      </c>
    </row>
    <row r="426" spans="1:119" x14ac:dyDescent="0.35">
      <c r="A426" t="s">
        <v>105</v>
      </c>
      <c r="B426">
        <v>499711</v>
      </c>
      <c r="C426">
        <v>6359</v>
      </c>
      <c r="D426">
        <v>124356</v>
      </c>
      <c r="E426">
        <v>13662</v>
      </c>
      <c r="F426">
        <v>0</v>
      </c>
      <c r="G426" t="s">
        <v>106</v>
      </c>
      <c r="H426" t="s">
        <v>106</v>
      </c>
      <c r="I426" t="s">
        <v>106</v>
      </c>
      <c r="J426" t="s">
        <v>107</v>
      </c>
      <c r="K426" t="s">
        <v>108</v>
      </c>
      <c r="L426" t="s">
        <v>109</v>
      </c>
      <c r="M426" t="s">
        <v>110</v>
      </c>
      <c r="N426" t="s">
        <v>1088</v>
      </c>
      <c r="O426" t="s">
        <v>1062</v>
      </c>
      <c r="Q426">
        <v>784</v>
      </c>
      <c r="R426">
        <v>0</v>
      </c>
      <c r="S426">
        <v>240</v>
      </c>
      <c r="T426">
        <v>0</v>
      </c>
      <c r="U426">
        <v>0</v>
      </c>
      <c r="V426">
        <v>0</v>
      </c>
      <c r="W426">
        <v>240</v>
      </c>
      <c r="X426">
        <v>0</v>
      </c>
      <c r="Y426">
        <v>0</v>
      </c>
      <c r="Z426">
        <v>0</v>
      </c>
      <c r="AD426" s="1">
        <v>41388.333333333336</v>
      </c>
      <c r="AE426" s="1">
        <v>41422.708333333336</v>
      </c>
      <c r="AG426" s="1">
        <v>41273.333333333336</v>
      </c>
      <c r="AH426" s="1">
        <v>41307.708333333336</v>
      </c>
      <c r="AI426" s="1">
        <v>41273.333333333336</v>
      </c>
      <c r="AJ426" s="1">
        <v>41307.708333333336</v>
      </c>
      <c r="AK426" s="1">
        <v>41273.333333333336</v>
      </c>
      <c r="AL426" s="1">
        <v>41307.708333333336</v>
      </c>
      <c r="AM426" s="1">
        <v>41388.333333333336</v>
      </c>
      <c r="AN426" s="1">
        <v>41422.708333333336</v>
      </c>
      <c r="AP426" t="s">
        <v>113</v>
      </c>
      <c r="AU426" t="s">
        <v>1089</v>
      </c>
      <c r="AY426" t="s">
        <v>106</v>
      </c>
      <c r="AZ426">
        <v>0</v>
      </c>
      <c r="BA426">
        <v>0</v>
      </c>
      <c r="BD426" s="3">
        <v>41321.660416666666</v>
      </c>
      <c r="BE426" s="3">
        <v>41321.663888888892</v>
      </c>
      <c r="BF426" t="s">
        <v>115</v>
      </c>
      <c r="BG426" t="s">
        <v>115</v>
      </c>
      <c r="CH426">
        <v>540</v>
      </c>
      <c r="CI426">
        <v>28460</v>
      </c>
      <c r="CJ426" t="s">
        <v>106</v>
      </c>
      <c r="CK426" t="s">
        <v>106</v>
      </c>
      <c r="CL426">
        <v>45</v>
      </c>
      <c r="CM426" t="s">
        <v>1090</v>
      </c>
      <c r="CO426">
        <v>124353</v>
      </c>
      <c r="CQ426">
        <v>0</v>
      </c>
      <c r="CR426">
        <v>0</v>
      </c>
      <c r="CS426">
        <v>0</v>
      </c>
      <c r="CY426" t="s">
        <v>123</v>
      </c>
      <c r="CZ426" t="s">
        <v>124</v>
      </c>
      <c r="DD426" t="str" cm="1">
        <f t="array" ref="DD426:DE426">TEXT(_xlfn.SEQUENCE(1, DATEDIF(AG426, AH426, "m") + 1, AG426, 30), "YYYY-APMM")</f>
        <v>2012-AP12</v>
      </c>
      <c r="DE426" t="str">
        <v>2013-AP01</v>
      </c>
      <c r="DN426">
        <f t="shared" si="12"/>
        <v>0</v>
      </c>
      <c r="DO426">
        <f t="shared" si="13"/>
        <v>0</v>
      </c>
    </row>
    <row r="427" spans="1:119" x14ac:dyDescent="0.35">
      <c r="A427" t="s">
        <v>105</v>
      </c>
      <c r="B427">
        <v>499712</v>
      </c>
      <c r="C427">
        <v>6359</v>
      </c>
      <c r="D427">
        <v>124356</v>
      </c>
      <c r="E427">
        <v>13662</v>
      </c>
      <c r="F427">
        <v>0</v>
      </c>
      <c r="G427" t="s">
        <v>106</v>
      </c>
      <c r="H427" t="s">
        <v>106</v>
      </c>
      <c r="I427" t="s">
        <v>106</v>
      </c>
      <c r="J427" t="s">
        <v>107</v>
      </c>
      <c r="K427" t="s">
        <v>187</v>
      </c>
      <c r="L427" t="s">
        <v>203</v>
      </c>
      <c r="M427" t="s">
        <v>110</v>
      </c>
      <c r="N427" t="s">
        <v>1091</v>
      </c>
      <c r="O427" t="s">
        <v>1065</v>
      </c>
      <c r="Q427">
        <v>784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D427" s="1">
        <v>41422.708333333336</v>
      </c>
      <c r="AE427" s="1">
        <v>41422.708333333336</v>
      </c>
      <c r="AG427" s="1">
        <v>41307.708333333336</v>
      </c>
      <c r="AH427" s="1">
        <v>41307.708333333336</v>
      </c>
      <c r="AI427" s="1">
        <v>41307.708333333336</v>
      </c>
      <c r="AJ427" s="1">
        <v>41307.708333333336</v>
      </c>
      <c r="AK427" s="1">
        <v>41307.708333333336</v>
      </c>
      <c r="AL427" s="1">
        <v>41307.708333333336</v>
      </c>
      <c r="AM427" s="1">
        <v>41422.708333333336</v>
      </c>
      <c r="AN427" s="1">
        <v>41422.708333333336</v>
      </c>
      <c r="AP427" t="s">
        <v>113</v>
      </c>
      <c r="AU427" t="s">
        <v>1092</v>
      </c>
      <c r="AY427" t="s">
        <v>106</v>
      </c>
      <c r="AZ427">
        <v>0</v>
      </c>
      <c r="BA427">
        <v>0</v>
      </c>
      <c r="BD427" s="3">
        <v>41321.660416666666</v>
      </c>
      <c r="BE427" s="3">
        <v>41321.663888888892</v>
      </c>
      <c r="BF427" t="s">
        <v>115</v>
      </c>
      <c r="BG427" t="s">
        <v>115</v>
      </c>
      <c r="CH427">
        <v>540</v>
      </c>
      <c r="CI427">
        <v>28460</v>
      </c>
      <c r="CJ427" t="s">
        <v>106</v>
      </c>
      <c r="CK427" t="s">
        <v>106</v>
      </c>
      <c r="CL427">
        <v>45</v>
      </c>
      <c r="CM427" t="s">
        <v>1090</v>
      </c>
      <c r="CO427">
        <v>124353</v>
      </c>
      <c r="CQ427">
        <v>0</v>
      </c>
      <c r="CR427">
        <v>0</v>
      </c>
      <c r="CS427">
        <v>0</v>
      </c>
      <c r="CY427" t="s">
        <v>123</v>
      </c>
      <c r="CZ427" t="s">
        <v>124</v>
      </c>
      <c r="DD427" t="str" cm="1">
        <f t="array" ref="DD427">TEXT(_xlfn.SEQUENCE(1, DATEDIF(AG427, AH427, "m") + 1, AG427, 30), "YYYY-APMM")</f>
        <v>2013-AP02</v>
      </c>
      <c r="DN427">
        <f t="shared" si="12"/>
        <v>0</v>
      </c>
      <c r="DO427">
        <f t="shared" si="13"/>
        <v>0</v>
      </c>
    </row>
    <row r="428" spans="1:119" x14ac:dyDescent="0.35">
      <c r="A428" t="s">
        <v>105</v>
      </c>
      <c r="B428">
        <v>499713</v>
      </c>
      <c r="C428">
        <v>6359</v>
      </c>
      <c r="D428">
        <v>124356</v>
      </c>
      <c r="E428">
        <v>13662</v>
      </c>
      <c r="F428">
        <v>0</v>
      </c>
      <c r="G428" t="s">
        <v>106</v>
      </c>
      <c r="H428" t="s">
        <v>106</v>
      </c>
      <c r="I428" t="s">
        <v>106</v>
      </c>
      <c r="J428" t="s">
        <v>107</v>
      </c>
      <c r="K428" t="s">
        <v>108</v>
      </c>
      <c r="L428" t="s">
        <v>109</v>
      </c>
      <c r="M428" t="s">
        <v>110</v>
      </c>
      <c r="N428" t="s">
        <v>1093</v>
      </c>
      <c r="O428" t="s">
        <v>1068</v>
      </c>
      <c r="Q428">
        <v>784</v>
      </c>
      <c r="R428">
        <v>760</v>
      </c>
      <c r="S428">
        <v>1200</v>
      </c>
      <c r="T428">
        <v>0</v>
      </c>
      <c r="U428">
        <v>0</v>
      </c>
      <c r="V428">
        <v>0</v>
      </c>
      <c r="W428">
        <v>1200</v>
      </c>
      <c r="X428">
        <v>0</v>
      </c>
      <c r="Y428">
        <v>0</v>
      </c>
      <c r="Z428">
        <v>0</v>
      </c>
      <c r="AD428" s="1">
        <v>41423.333333333336</v>
      </c>
      <c r="AE428" s="1">
        <v>41603.708333333336</v>
      </c>
      <c r="AG428" s="1">
        <v>41308.333333333336</v>
      </c>
      <c r="AH428" s="1">
        <v>41483.708333333336</v>
      </c>
      <c r="AI428" s="1">
        <v>41308.333333333336</v>
      </c>
      <c r="AJ428" s="1">
        <v>41483.708333333336</v>
      </c>
      <c r="AK428" s="1">
        <v>41308.333333333336</v>
      </c>
      <c r="AL428" s="1">
        <v>41483.708333333336</v>
      </c>
      <c r="AM428" s="1">
        <v>41423.333333333336</v>
      </c>
      <c r="AN428" s="1">
        <v>41603.708333333336</v>
      </c>
      <c r="AP428" t="s">
        <v>113</v>
      </c>
      <c r="AU428" t="s">
        <v>1094</v>
      </c>
      <c r="AY428" t="s">
        <v>106</v>
      </c>
      <c r="AZ428">
        <v>0</v>
      </c>
      <c r="BA428">
        <v>0</v>
      </c>
      <c r="BD428" s="3">
        <v>41321.660416666666</v>
      </c>
      <c r="BE428" s="3">
        <v>41321.663888888892</v>
      </c>
      <c r="BF428" t="s">
        <v>115</v>
      </c>
      <c r="BG428" t="s">
        <v>115</v>
      </c>
      <c r="CH428">
        <v>540</v>
      </c>
      <c r="CI428">
        <v>28460</v>
      </c>
      <c r="CJ428" t="s">
        <v>106</v>
      </c>
      <c r="CK428" t="s">
        <v>106</v>
      </c>
      <c r="CL428">
        <v>45</v>
      </c>
      <c r="CM428" t="s">
        <v>1090</v>
      </c>
      <c r="CO428">
        <v>124353</v>
      </c>
      <c r="CQ428">
        <v>0</v>
      </c>
      <c r="CR428">
        <v>0</v>
      </c>
      <c r="CS428">
        <v>0</v>
      </c>
      <c r="CY428" t="s">
        <v>123</v>
      </c>
      <c r="CZ428" t="s">
        <v>124</v>
      </c>
      <c r="DD428" t="str" cm="1">
        <f t="array" ref="DD428:DI428">TEXT(_xlfn.SEQUENCE(1, DATEDIF(AG428, AH428, "m") + 1, AG428, 30), "YYYY-APMM")</f>
        <v>2013-AP02</v>
      </c>
      <c r="DE428" t="str">
        <v>2013-AP03</v>
      </c>
      <c r="DF428" t="str">
        <v>2013-AP04</v>
      </c>
      <c r="DG428" t="str">
        <v>2013-AP05</v>
      </c>
      <c r="DH428" t="str">
        <v>2013-AP06</v>
      </c>
      <c r="DI428" t="str">
        <v>2013-AP07</v>
      </c>
      <c r="DN428">
        <f t="shared" si="12"/>
        <v>0</v>
      </c>
      <c r="DO428">
        <f t="shared" si="13"/>
        <v>0</v>
      </c>
    </row>
    <row r="429" spans="1:119" x14ac:dyDescent="0.35">
      <c r="A429" t="s">
        <v>105</v>
      </c>
      <c r="B429">
        <v>499714</v>
      </c>
      <c r="C429">
        <v>6359</v>
      </c>
      <c r="D429">
        <v>124356</v>
      </c>
      <c r="E429">
        <v>13662</v>
      </c>
      <c r="F429">
        <v>0</v>
      </c>
      <c r="G429" t="s">
        <v>106</v>
      </c>
      <c r="H429" t="s">
        <v>106</v>
      </c>
      <c r="I429" t="s">
        <v>106</v>
      </c>
      <c r="J429" t="s">
        <v>107</v>
      </c>
      <c r="K429" t="s">
        <v>108</v>
      </c>
      <c r="L429" t="s">
        <v>109</v>
      </c>
      <c r="M429" t="s">
        <v>110</v>
      </c>
      <c r="N429" t="s">
        <v>1095</v>
      </c>
      <c r="O429" t="s">
        <v>1071</v>
      </c>
      <c r="Q429">
        <v>24</v>
      </c>
      <c r="R429">
        <v>24</v>
      </c>
      <c r="S429">
        <v>960</v>
      </c>
      <c r="T429">
        <v>0</v>
      </c>
      <c r="U429">
        <v>0</v>
      </c>
      <c r="V429">
        <v>0</v>
      </c>
      <c r="W429">
        <v>960</v>
      </c>
      <c r="X429">
        <v>0</v>
      </c>
      <c r="Y429">
        <v>0</v>
      </c>
      <c r="Z429">
        <v>0</v>
      </c>
      <c r="AD429" s="1">
        <v>41604.333333333336</v>
      </c>
      <c r="AE429" s="1">
        <v>41745.708333333336</v>
      </c>
      <c r="AG429" s="1">
        <v>41601.333333333336</v>
      </c>
      <c r="AH429" s="1">
        <v>41742.708333333336</v>
      </c>
      <c r="AI429" s="1">
        <v>41601.333333333336</v>
      </c>
      <c r="AJ429" s="1">
        <v>41742.708333333336</v>
      </c>
      <c r="AK429" s="1">
        <v>41601.333333333336</v>
      </c>
      <c r="AL429" s="1">
        <v>41742.708333333336</v>
      </c>
      <c r="AM429" s="1">
        <v>41604.333333333336</v>
      </c>
      <c r="AN429" s="1">
        <v>41745.708333333336</v>
      </c>
      <c r="AP429" t="s">
        <v>113</v>
      </c>
      <c r="AU429" t="s">
        <v>1096</v>
      </c>
      <c r="AY429" t="s">
        <v>106</v>
      </c>
      <c r="AZ429">
        <v>0</v>
      </c>
      <c r="BA429">
        <v>0</v>
      </c>
      <c r="BD429" s="3">
        <v>41321.660416666666</v>
      </c>
      <c r="BE429" s="3">
        <v>41321.663888888892</v>
      </c>
      <c r="BF429" t="s">
        <v>115</v>
      </c>
      <c r="BG429" t="s">
        <v>115</v>
      </c>
      <c r="CH429">
        <v>540</v>
      </c>
      <c r="CI429">
        <v>28460</v>
      </c>
      <c r="CJ429" t="s">
        <v>106</v>
      </c>
      <c r="CK429" t="s">
        <v>106</v>
      </c>
      <c r="CL429">
        <v>45</v>
      </c>
      <c r="CM429" t="s">
        <v>1090</v>
      </c>
      <c r="CO429">
        <v>124353</v>
      </c>
      <c r="CQ429">
        <v>0</v>
      </c>
      <c r="CR429">
        <v>0</v>
      </c>
      <c r="CS429">
        <v>0</v>
      </c>
      <c r="CY429" t="s">
        <v>123</v>
      </c>
      <c r="CZ429" t="s">
        <v>124</v>
      </c>
      <c r="DD429" t="str" cm="1">
        <f t="array" ref="DD429:DH429">TEXT(_xlfn.SEQUENCE(1, DATEDIF(AG429, AH429, "m") + 1, AG429, 30), "YYYY-APMM")</f>
        <v>2013-AP11</v>
      </c>
      <c r="DE429" t="str">
        <v>2013-AP12</v>
      </c>
      <c r="DF429" t="str">
        <v>2014-AP01</v>
      </c>
      <c r="DG429" t="str">
        <v>2014-AP02</v>
      </c>
      <c r="DH429" t="str">
        <v>2014-AP03</v>
      </c>
      <c r="DN429">
        <f t="shared" si="12"/>
        <v>0</v>
      </c>
      <c r="DO429">
        <f t="shared" si="13"/>
        <v>0</v>
      </c>
    </row>
    <row r="430" spans="1:119" x14ac:dyDescent="0.35">
      <c r="A430" t="s">
        <v>105</v>
      </c>
      <c r="B430">
        <v>499715</v>
      </c>
      <c r="C430">
        <v>6359</v>
      </c>
      <c r="D430">
        <v>124356</v>
      </c>
      <c r="E430">
        <v>13662</v>
      </c>
      <c r="F430">
        <v>0</v>
      </c>
      <c r="G430" t="s">
        <v>106</v>
      </c>
      <c r="H430" t="s">
        <v>106</v>
      </c>
      <c r="I430" t="s">
        <v>106</v>
      </c>
      <c r="J430" t="s">
        <v>107</v>
      </c>
      <c r="K430" t="s">
        <v>197</v>
      </c>
      <c r="L430" t="s">
        <v>109</v>
      </c>
      <c r="M430" t="s">
        <v>110</v>
      </c>
      <c r="N430" t="s">
        <v>1097</v>
      </c>
      <c r="O430" t="s">
        <v>1052</v>
      </c>
      <c r="Q430">
        <v>312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D430" s="1">
        <v>41286.333333333336</v>
      </c>
      <c r="AE430" s="1">
        <v>41286.333333333336</v>
      </c>
      <c r="AG430" s="1">
        <v>41239.333333333336</v>
      </c>
      <c r="AH430" s="1">
        <v>41239.333333333336</v>
      </c>
      <c r="AI430" s="1">
        <v>41239.333333333336</v>
      </c>
      <c r="AJ430" s="1">
        <v>41239.333333333336</v>
      </c>
      <c r="AK430" s="1">
        <v>41239.333333333336</v>
      </c>
      <c r="AL430" s="1">
        <v>41239.333333333336</v>
      </c>
      <c r="AM430" s="1">
        <v>41286.333333333336</v>
      </c>
      <c r="AN430" s="1">
        <v>41286.333333333336</v>
      </c>
      <c r="AP430" t="s">
        <v>113</v>
      </c>
      <c r="AU430" t="s">
        <v>1098</v>
      </c>
      <c r="AY430" t="s">
        <v>106</v>
      </c>
      <c r="AZ430">
        <v>0</v>
      </c>
      <c r="BA430">
        <v>0</v>
      </c>
      <c r="BD430" s="3">
        <v>41321.660416666666</v>
      </c>
      <c r="BE430" s="3">
        <v>41321.663888888892</v>
      </c>
      <c r="BF430" t="s">
        <v>115</v>
      </c>
      <c r="BG430" t="s">
        <v>115</v>
      </c>
      <c r="CH430">
        <v>540</v>
      </c>
      <c r="CI430">
        <v>28460</v>
      </c>
      <c r="CJ430" t="s">
        <v>106</v>
      </c>
      <c r="CK430" t="s">
        <v>106</v>
      </c>
      <c r="CL430">
        <v>45</v>
      </c>
      <c r="CM430" t="s">
        <v>1090</v>
      </c>
      <c r="CO430">
        <v>124353</v>
      </c>
      <c r="CQ430">
        <v>0</v>
      </c>
      <c r="CR430">
        <v>0</v>
      </c>
      <c r="CS430">
        <v>0</v>
      </c>
      <c r="CY430" t="s">
        <v>123</v>
      </c>
      <c r="CZ430" t="s">
        <v>124</v>
      </c>
      <c r="DD430" t="str" cm="1">
        <f t="array" ref="DD430">TEXT(_xlfn.SEQUENCE(1, DATEDIF(AG430, AH430, "m") + 1, AG430, 30), "YYYY-APMM")</f>
        <v>2012-AP11</v>
      </c>
      <c r="DN430">
        <f t="shared" si="12"/>
        <v>0</v>
      </c>
      <c r="DO430">
        <f t="shared" si="13"/>
        <v>0</v>
      </c>
    </row>
    <row r="431" spans="1:119" x14ac:dyDescent="0.35">
      <c r="A431" t="s">
        <v>105</v>
      </c>
      <c r="B431">
        <v>499716</v>
      </c>
      <c r="C431">
        <v>6359</v>
      </c>
      <c r="D431">
        <v>124356</v>
      </c>
      <c r="E431">
        <v>13662</v>
      </c>
      <c r="F431">
        <v>0</v>
      </c>
      <c r="G431" t="s">
        <v>106</v>
      </c>
      <c r="H431" t="s">
        <v>106</v>
      </c>
      <c r="I431" t="s">
        <v>106</v>
      </c>
      <c r="J431" t="s">
        <v>107</v>
      </c>
      <c r="K431" t="s">
        <v>108</v>
      </c>
      <c r="L431" t="s">
        <v>109</v>
      </c>
      <c r="M431" t="s">
        <v>110</v>
      </c>
      <c r="N431" t="s">
        <v>1099</v>
      </c>
      <c r="O431" t="s">
        <v>1056</v>
      </c>
      <c r="Q431">
        <v>784</v>
      </c>
      <c r="R431">
        <v>0</v>
      </c>
      <c r="S431">
        <v>168</v>
      </c>
      <c r="T431">
        <v>0</v>
      </c>
      <c r="U431">
        <v>0</v>
      </c>
      <c r="V431">
        <v>0</v>
      </c>
      <c r="W431">
        <v>168</v>
      </c>
      <c r="X431">
        <v>0</v>
      </c>
      <c r="Y431">
        <v>0</v>
      </c>
      <c r="Z431">
        <v>0</v>
      </c>
      <c r="AD431" s="1">
        <v>41356.333333333336</v>
      </c>
      <c r="AE431" s="1">
        <v>41379.708333333336</v>
      </c>
      <c r="AG431" s="1">
        <v>41239.333333333336</v>
      </c>
      <c r="AH431" s="1">
        <v>41263.708333333336</v>
      </c>
      <c r="AI431" s="1">
        <v>41239.333333333336</v>
      </c>
      <c r="AJ431" s="1">
        <v>41263.708333333336</v>
      </c>
      <c r="AK431" s="1">
        <v>41239.333333333336</v>
      </c>
      <c r="AL431" s="1">
        <v>41263.708333333336</v>
      </c>
      <c r="AM431" s="1">
        <v>41356.333333333336</v>
      </c>
      <c r="AN431" s="1">
        <v>41379.708333333336</v>
      </c>
      <c r="AP431" t="s">
        <v>113</v>
      </c>
      <c r="AU431" t="s">
        <v>1100</v>
      </c>
      <c r="AY431" t="s">
        <v>106</v>
      </c>
      <c r="AZ431">
        <v>0</v>
      </c>
      <c r="BA431">
        <v>0</v>
      </c>
      <c r="BD431" s="3">
        <v>41321.660416666666</v>
      </c>
      <c r="BE431" s="3">
        <v>41321.663888888892</v>
      </c>
      <c r="BF431" t="s">
        <v>115</v>
      </c>
      <c r="BG431" t="s">
        <v>115</v>
      </c>
      <c r="CH431">
        <v>540</v>
      </c>
      <c r="CI431">
        <v>28460</v>
      </c>
      <c r="CJ431" t="s">
        <v>106</v>
      </c>
      <c r="CK431" t="s">
        <v>106</v>
      </c>
      <c r="CL431">
        <v>45</v>
      </c>
      <c r="CM431" t="s">
        <v>1090</v>
      </c>
      <c r="CO431">
        <v>124353</v>
      </c>
      <c r="CQ431">
        <v>0</v>
      </c>
      <c r="CR431">
        <v>0</v>
      </c>
      <c r="CS431">
        <v>0</v>
      </c>
      <c r="CY431" t="s">
        <v>123</v>
      </c>
      <c r="CZ431" t="s">
        <v>124</v>
      </c>
      <c r="DD431" t="str" cm="1">
        <f t="array" ref="DD431">TEXT(_xlfn.SEQUENCE(1, DATEDIF(AG431, AH431, "m") + 1, AG431, 30), "YYYY-APMM")</f>
        <v>2012-AP11</v>
      </c>
      <c r="DN431">
        <f t="shared" si="12"/>
        <v>0</v>
      </c>
      <c r="DO431">
        <f t="shared" si="13"/>
        <v>0</v>
      </c>
    </row>
    <row r="432" spans="1:119" x14ac:dyDescent="0.35">
      <c r="A432" t="s">
        <v>105</v>
      </c>
      <c r="B432">
        <v>499717</v>
      </c>
      <c r="C432">
        <v>6359</v>
      </c>
      <c r="D432">
        <v>124356</v>
      </c>
      <c r="E432">
        <v>13662</v>
      </c>
      <c r="F432">
        <v>0</v>
      </c>
      <c r="G432" t="s">
        <v>106</v>
      </c>
      <c r="H432" t="s">
        <v>106</v>
      </c>
      <c r="I432" t="s">
        <v>106</v>
      </c>
      <c r="J432" t="s">
        <v>107</v>
      </c>
      <c r="K432" t="s">
        <v>108</v>
      </c>
      <c r="L432" t="s">
        <v>109</v>
      </c>
      <c r="M432" t="s">
        <v>110</v>
      </c>
      <c r="N432" t="s">
        <v>1101</v>
      </c>
      <c r="O432" t="s">
        <v>1059</v>
      </c>
      <c r="Q432">
        <v>784</v>
      </c>
      <c r="R432">
        <v>0</v>
      </c>
      <c r="S432">
        <v>56</v>
      </c>
      <c r="T432">
        <v>0</v>
      </c>
      <c r="U432">
        <v>0</v>
      </c>
      <c r="V432">
        <v>0</v>
      </c>
      <c r="W432">
        <v>56</v>
      </c>
      <c r="X432">
        <v>0</v>
      </c>
      <c r="Y432">
        <v>0</v>
      </c>
      <c r="Z432">
        <v>0</v>
      </c>
      <c r="AD432" s="1">
        <v>41380.333333333336</v>
      </c>
      <c r="AE432" s="1">
        <v>41387.708333333336</v>
      </c>
      <c r="AG432" s="1">
        <v>41265.333333333336</v>
      </c>
      <c r="AH432" s="1">
        <v>41272.708333333336</v>
      </c>
      <c r="AI432" s="1">
        <v>41265.333333333336</v>
      </c>
      <c r="AJ432" s="1">
        <v>41272.708333333336</v>
      </c>
      <c r="AK432" s="1">
        <v>41265.333333333336</v>
      </c>
      <c r="AL432" s="1">
        <v>41272.708333333336</v>
      </c>
      <c r="AM432" s="1">
        <v>41380.333333333336</v>
      </c>
      <c r="AN432" s="1">
        <v>41387.708333333336</v>
      </c>
      <c r="AP432" t="s">
        <v>113</v>
      </c>
      <c r="AU432" t="s">
        <v>1102</v>
      </c>
      <c r="AY432" t="s">
        <v>106</v>
      </c>
      <c r="AZ432">
        <v>0</v>
      </c>
      <c r="BA432">
        <v>0</v>
      </c>
      <c r="BD432" s="3">
        <v>41321.660416666666</v>
      </c>
      <c r="BE432" s="3">
        <v>41321.663888888892</v>
      </c>
      <c r="BF432" t="s">
        <v>115</v>
      </c>
      <c r="BG432" t="s">
        <v>115</v>
      </c>
      <c r="CH432">
        <v>540</v>
      </c>
      <c r="CI432">
        <v>28460</v>
      </c>
      <c r="CJ432" t="s">
        <v>106</v>
      </c>
      <c r="CK432" t="s">
        <v>106</v>
      </c>
      <c r="CL432">
        <v>45</v>
      </c>
      <c r="CM432" t="s">
        <v>1090</v>
      </c>
      <c r="CO432">
        <v>124353</v>
      </c>
      <c r="CQ432">
        <v>0</v>
      </c>
      <c r="CR432">
        <v>0</v>
      </c>
      <c r="CS432">
        <v>0</v>
      </c>
      <c r="CY432" t="s">
        <v>123</v>
      </c>
      <c r="CZ432" t="s">
        <v>124</v>
      </c>
      <c r="DD432" t="str" cm="1">
        <f t="array" ref="DD432">TEXT(_xlfn.SEQUENCE(1, DATEDIF(AG432, AH432, "m") + 1, AG432, 30), "YYYY-APMM")</f>
        <v>2012-AP12</v>
      </c>
      <c r="DN432">
        <f t="shared" si="12"/>
        <v>0</v>
      </c>
      <c r="DO432">
        <f t="shared" si="13"/>
        <v>0</v>
      </c>
    </row>
    <row r="433" spans="1:119" x14ac:dyDescent="0.35">
      <c r="A433" t="s">
        <v>105</v>
      </c>
      <c r="B433">
        <v>499718</v>
      </c>
      <c r="C433">
        <v>6359</v>
      </c>
      <c r="D433">
        <v>124357</v>
      </c>
      <c r="E433">
        <v>13662</v>
      </c>
      <c r="F433">
        <v>0</v>
      </c>
      <c r="G433" t="s">
        <v>106</v>
      </c>
      <c r="H433" t="s">
        <v>106</v>
      </c>
      <c r="I433" t="s">
        <v>106</v>
      </c>
      <c r="J433" t="s">
        <v>107</v>
      </c>
      <c r="K433" t="s">
        <v>197</v>
      </c>
      <c r="L433" t="s">
        <v>109</v>
      </c>
      <c r="M433" t="s">
        <v>110</v>
      </c>
      <c r="N433" t="s">
        <v>1103</v>
      </c>
      <c r="O433" t="s">
        <v>1052</v>
      </c>
      <c r="Q433">
        <v>384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D433" s="1">
        <v>41296.333333333336</v>
      </c>
      <c r="AE433" s="1">
        <v>41296.333333333336</v>
      </c>
      <c r="AG433" s="1">
        <v>41239.333333333336</v>
      </c>
      <c r="AH433" s="1">
        <v>41239.333333333336</v>
      </c>
      <c r="AI433" s="1">
        <v>41239.333333333336</v>
      </c>
      <c r="AJ433" s="1">
        <v>41239.333333333336</v>
      </c>
      <c r="AK433" s="1">
        <v>41239.333333333336</v>
      </c>
      <c r="AL433" s="1">
        <v>41239.333333333336</v>
      </c>
      <c r="AM433" s="1">
        <v>41296.333333333336</v>
      </c>
      <c r="AN433" s="1">
        <v>41296.333333333336</v>
      </c>
      <c r="AP433" t="s">
        <v>113</v>
      </c>
      <c r="AU433" t="s">
        <v>1104</v>
      </c>
      <c r="AY433" t="s">
        <v>106</v>
      </c>
      <c r="AZ433">
        <v>0</v>
      </c>
      <c r="BA433">
        <v>0</v>
      </c>
      <c r="BD433" s="3">
        <v>41321.660416666666</v>
      </c>
      <c r="BE433" s="3">
        <v>41321.663888888892</v>
      </c>
      <c r="BF433" t="s">
        <v>115</v>
      </c>
      <c r="BG433" t="s">
        <v>115</v>
      </c>
      <c r="CH433">
        <v>540</v>
      </c>
      <c r="CI433">
        <v>28450</v>
      </c>
      <c r="CJ433" t="s">
        <v>106</v>
      </c>
      <c r="CK433" t="s">
        <v>106</v>
      </c>
      <c r="CL433">
        <v>40</v>
      </c>
      <c r="CM433" t="s">
        <v>1105</v>
      </c>
      <c r="CO433">
        <v>124353</v>
      </c>
      <c r="CQ433">
        <v>0</v>
      </c>
      <c r="CR433">
        <v>0</v>
      </c>
      <c r="CS433">
        <v>0</v>
      </c>
      <c r="CY433" t="s">
        <v>123</v>
      </c>
      <c r="CZ433" t="s">
        <v>124</v>
      </c>
      <c r="DD433" t="str" cm="1">
        <f t="array" ref="DD433">TEXT(_xlfn.SEQUENCE(1, DATEDIF(AG433, AH433, "m") + 1, AG433, 30), "YYYY-APMM")</f>
        <v>2012-AP11</v>
      </c>
      <c r="DN433">
        <f t="shared" si="12"/>
        <v>0</v>
      </c>
      <c r="DO433">
        <f t="shared" si="13"/>
        <v>0</v>
      </c>
    </row>
    <row r="434" spans="1:119" x14ac:dyDescent="0.35">
      <c r="A434" t="s">
        <v>105</v>
      </c>
      <c r="B434">
        <v>499719</v>
      </c>
      <c r="C434">
        <v>6359</v>
      </c>
      <c r="D434">
        <v>124357</v>
      </c>
      <c r="E434">
        <v>13662</v>
      </c>
      <c r="F434">
        <v>0</v>
      </c>
      <c r="G434" t="s">
        <v>106</v>
      </c>
      <c r="H434" t="s">
        <v>106</v>
      </c>
      <c r="I434" t="s">
        <v>106</v>
      </c>
      <c r="J434" t="s">
        <v>107</v>
      </c>
      <c r="K434" t="s">
        <v>108</v>
      </c>
      <c r="L434" t="s">
        <v>109</v>
      </c>
      <c r="M434" t="s">
        <v>110</v>
      </c>
      <c r="N434" t="s">
        <v>1106</v>
      </c>
      <c r="O434" t="s">
        <v>1056</v>
      </c>
      <c r="Q434">
        <v>384</v>
      </c>
      <c r="R434">
        <v>0</v>
      </c>
      <c r="S434">
        <v>168</v>
      </c>
      <c r="T434">
        <v>0</v>
      </c>
      <c r="U434">
        <v>0</v>
      </c>
      <c r="V434">
        <v>0</v>
      </c>
      <c r="W434">
        <v>168</v>
      </c>
      <c r="X434">
        <v>0</v>
      </c>
      <c r="Y434">
        <v>0</v>
      </c>
      <c r="Z434">
        <v>0</v>
      </c>
      <c r="AD434" s="1">
        <v>41296.333333333336</v>
      </c>
      <c r="AE434" s="1">
        <v>41321.708333333336</v>
      </c>
      <c r="AG434" s="1">
        <v>41239.333333333336</v>
      </c>
      <c r="AH434" s="1">
        <v>41263.708333333336</v>
      </c>
      <c r="AI434" s="1">
        <v>41239.333333333336</v>
      </c>
      <c r="AJ434" s="1">
        <v>41263.708333333336</v>
      </c>
      <c r="AK434" s="1">
        <v>41239.333333333336</v>
      </c>
      <c r="AL434" s="1">
        <v>41263.708333333336</v>
      </c>
      <c r="AM434" s="1">
        <v>41296.333333333336</v>
      </c>
      <c r="AN434" s="1">
        <v>41321.708333333336</v>
      </c>
      <c r="AP434" t="s">
        <v>113</v>
      </c>
      <c r="AU434" t="s">
        <v>1107</v>
      </c>
      <c r="AY434" t="s">
        <v>106</v>
      </c>
      <c r="AZ434">
        <v>0</v>
      </c>
      <c r="BA434">
        <v>0</v>
      </c>
      <c r="BD434" s="3">
        <v>41321.660416666666</v>
      </c>
      <c r="BE434" s="3">
        <v>41321.663888888892</v>
      </c>
      <c r="BF434" t="s">
        <v>115</v>
      </c>
      <c r="BG434" t="s">
        <v>115</v>
      </c>
      <c r="CH434">
        <v>540</v>
      </c>
      <c r="CI434">
        <v>28450</v>
      </c>
      <c r="CJ434" t="s">
        <v>106</v>
      </c>
      <c r="CK434" t="s">
        <v>106</v>
      </c>
      <c r="CL434">
        <v>40</v>
      </c>
      <c r="CM434" t="s">
        <v>1105</v>
      </c>
      <c r="CO434">
        <v>124353</v>
      </c>
      <c r="CQ434">
        <v>0</v>
      </c>
      <c r="CR434">
        <v>0</v>
      </c>
      <c r="CS434">
        <v>0</v>
      </c>
      <c r="CY434" t="s">
        <v>123</v>
      </c>
      <c r="CZ434" t="s">
        <v>124</v>
      </c>
      <c r="DD434" t="str" cm="1">
        <f t="array" ref="DD434">TEXT(_xlfn.SEQUENCE(1, DATEDIF(AG434, AH434, "m") + 1, AG434, 30), "YYYY-APMM")</f>
        <v>2012-AP11</v>
      </c>
      <c r="DN434">
        <f t="shared" si="12"/>
        <v>0</v>
      </c>
      <c r="DO434">
        <f t="shared" si="13"/>
        <v>0</v>
      </c>
    </row>
    <row r="435" spans="1:119" x14ac:dyDescent="0.35">
      <c r="A435" t="s">
        <v>105</v>
      </c>
      <c r="B435">
        <v>499720</v>
      </c>
      <c r="C435">
        <v>6359</v>
      </c>
      <c r="D435">
        <v>124357</v>
      </c>
      <c r="E435">
        <v>13662</v>
      </c>
      <c r="F435">
        <v>0</v>
      </c>
      <c r="G435" t="s">
        <v>106</v>
      </c>
      <c r="H435" t="s">
        <v>106</v>
      </c>
      <c r="I435" t="s">
        <v>106</v>
      </c>
      <c r="J435" t="s">
        <v>107</v>
      </c>
      <c r="K435" t="s">
        <v>108</v>
      </c>
      <c r="L435" t="s">
        <v>109</v>
      </c>
      <c r="M435" t="s">
        <v>110</v>
      </c>
      <c r="N435" t="s">
        <v>1108</v>
      </c>
      <c r="O435" t="s">
        <v>1059</v>
      </c>
      <c r="Q435">
        <v>384</v>
      </c>
      <c r="R435">
        <v>0</v>
      </c>
      <c r="S435">
        <v>56</v>
      </c>
      <c r="T435">
        <v>0</v>
      </c>
      <c r="U435">
        <v>0</v>
      </c>
      <c r="V435">
        <v>0</v>
      </c>
      <c r="W435">
        <v>56</v>
      </c>
      <c r="X435">
        <v>0</v>
      </c>
      <c r="Y435">
        <v>0</v>
      </c>
      <c r="Z435">
        <v>0</v>
      </c>
      <c r="AD435" s="1">
        <v>41322.333333333336</v>
      </c>
      <c r="AE435" s="1">
        <v>41329.708333333336</v>
      </c>
      <c r="AG435" s="1">
        <v>41265.333333333336</v>
      </c>
      <c r="AH435" s="1">
        <v>41272.708333333336</v>
      </c>
      <c r="AI435" s="1">
        <v>41265.333333333336</v>
      </c>
      <c r="AJ435" s="1">
        <v>41272.708333333336</v>
      </c>
      <c r="AK435" s="1">
        <v>41265.333333333336</v>
      </c>
      <c r="AL435" s="1">
        <v>41272.708333333336</v>
      </c>
      <c r="AM435" s="1">
        <v>41322.333333333336</v>
      </c>
      <c r="AN435" s="1">
        <v>41329.708333333336</v>
      </c>
      <c r="AP435" t="s">
        <v>113</v>
      </c>
      <c r="AU435" t="s">
        <v>1109</v>
      </c>
      <c r="AY435" t="s">
        <v>106</v>
      </c>
      <c r="AZ435">
        <v>0</v>
      </c>
      <c r="BA435">
        <v>0</v>
      </c>
      <c r="BD435" s="3">
        <v>41321.660416666666</v>
      </c>
      <c r="BE435" s="3">
        <v>41321.663888888892</v>
      </c>
      <c r="BF435" t="s">
        <v>115</v>
      </c>
      <c r="BG435" t="s">
        <v>115</v>
      </c>
      <c r="CH435">
        <v>540</v>
      </c>
      <c r="CI435">
        <v>28450</v>
      </c>
      <c r="CJ435" t="s">
        <v>106</v>
      </c>
      <c r="CK435" t="s">
        <v>106</v>
      </c>
      <c r="CL435">
        <v>40</v>
      </c>
      <c r="CM435" t="s">
        <v>1105</v>
      </c>
      <c r="CO435">
        <v>124353</v>
      </c>
      <c r="CQ435">
        <v>0</v>
      </c>
      <c r="CR435">
        <v>0</v>
      </c>
      <c r="CS435">
        <v>0</v>
      </c>
      <c r="CY435" t="s">
        <v>123</v>
      </c>
      <c r="CZ435" t="s">
        <v>124</v>
      </c>
      <c r="DD435" t="str" cm="1">
        <f t="array" ref="DD435">TEXT(_xlfn.SEQUENCE(1, DATEDIF(AG435, AH435, "m") + 1, AG435, 30), "YYYY-APMM")</f>
        <v>2012-AP12</v>
      </c>
      <c r="DN435">
        <f t="shared" si="12"/>
        <v>0</v>
      </c>
      <c r="DO435">
        <f t="shared" si="13"/>
        <v>0</v>
      </c>
    </row>
    <row r="436" spans="1:119" x14ac:dyDescent="0.35">
      <c r="A436" t="s">
        <v>105</v>
      </c>
      <c r="B436">
        <v>499721</v>
      </c>
      <c r="C436">
        <v>6359</v>
      </c>
      <c r="D436">
        <v>124357</v>
      </c>
      <c r="E436">
        <v>13662</v>
      </c>
      <c r="F436">
        <v>0</v>
      </c>
      <c r="G436" t="s">
        <v>106</v>
      </c>
      <c r="H436" t="s">
        <v>106</v>
      </c>
      <c r="I436" t="s">
        <v>106</v>
      </c>
      <c r="J436" t="s">
        <v>107</v>
      </c>
      <c r="K436" t="s">
        <v>108</v>
      </c>
      <c r="L436" t="s">
        <v>109</v>
      </c>
      <c r="M436" t="s">
        <v>110</v>
      </c>
      <c r="N436" t="s">
        <v>1110</v>
      </c>
      <c r="O436" t="s">
        <v>1062</v>
      </c>
      <c r="Q436">
        <v>384</v>
      </c>
      <c r="R436">
        <v>0</v>
      </c>
      <c r="S436">
        <v>240</v>
      </c>
      <c r="T436">
        <v>0</v>
      </c>
      <c r="U436">
        <v>0</v>
      </c>
      <c r="V436">
        <v>0</v>
      </c>
      <c r="W436">
        <v>240</v>
      </c>
      <c r="X436">
        <v>0</v>
      </c>
      <c r="Y436">
        <v>0</v>
      </c>
      <c r="Z436">
        <v>0</v>
      </c>
      <c r="AD436" s="1">
        <v>41330.333333333336</v>
      </c>
      <c r="AE436" s="1">
        <v>41364.708333333336</v>
      </c>
      <c r="AG436" s="1">
        <v>41273.333333333336</v>
      </c>
      <c r="AH436" s="1">
        <v>41307.708333333336</v>
      </c>
      <c r="AI436" s="1">
        <v>41273.333333333336</v>
      </c>
      <c r="AJ436" s="1">
        <v>41307.708333333336</v>
      </c>
      <c r="AK436" s="1">
        <v>41273.333333333336</v>
      </c>
      <c r="AL436" s="1">
        <v>41307.708333333336</v>
      </c>
      <c r="AM436" s="1">
        <v>41330.333333333336</v>
      </c>
      <c r="AN436" s="1">
        <v>41364.708333333336</v>
      </c>
      <c r="AP436" t="s">
        <v>113</v>
      </c>
      <c r="AU436" t="s">
        <v>1111</v>
      </c>
      <c r="AY436" t="s">
        <v>106</v>
      </c>
      <c r="AZ436">
        <v>0</v>
      </c>
      <c r="BA436">
        <v>0</v>
      </c>
      <c r="BD436" s="3">
        <v>41321.660416666666</v>
      </c>
      <c r="BE436" s="3">
        <v>41321.663888888892</v>
      </c>
      <c r="BF436" t="s">
        <v>115</v>
      </c>
      <c r="BG436" t="s">
        <v>115</v>
      </c>
      <c r="CH436">
        <v>540</v>
      </c>
      <c r="CI436">
        <v>28450</v>
      </c>
      <c r="CJ436" t="s">
        <v>106</v>
      </c>
      <c r="CK436" t="s">
        <v>106</v>
      </c>
      <c r="CL436">
        <v>40</v>
      </c>
      <c r="CM436" t="s">
        <v>1105</v>
      </c>
      <c r="CO436">
        <v>124353</v>
      </c>
      <c r="CQ436">
        <v>0</v>
      </c>
      <c r="CR436">
        <v>0</v>
      </c>
      <c r="CS436">
        <v>0</v>
      </c>
      <c r="CY436" t="s">
        <v>123</v>
      </c>
      <c r="CZ436" t="s">
        <v>124</v>
      </c>
      <c r="DD436" t="str" cm="1">
        <f t="array" ref="DD436:DE436">TEXT(_xlfn.SEQUENCE(1, DATEDIF(AG436, AH436, "m") + 1, AG436, 30), "YYYY-APMM")</f>
        <v>2012-AP12</v>
      </c>
      <c r="DE436" t="str">
        <v>2013-AP01</v>
      </c>
      <c r="DN436">
        <f t="shared" si="12"/>
        <v>0</v>
      </c>
      <c r="DO436">
        <f t="shared" si="13"/>
        <v>0</v>
      </c>
    </row>
    <row r="437" spans="1:119" x14ac:dyDescent="0.35">
      <c r="A437" t="s">
        <v>105</v>
      </c>
      <c r="B437">
        <v>499722</v>
      </c>
      <c r="C437">
        <v>6359</v>
      </c>
      <c r="D437">
        <v>124357</v>
      </c>
      <c r="E437">
        <v>13662</v>
      </c>
      <c r="F437">
        <v>0</v>
      </c>
      <c r="G437" t="s">
        <v>106</v>
      </c>
      <c r="H437" t="s">
        <v>106</v>
      </c>
      <c r="I437" t="s">
        <v>106</v>
      </c>
      <c r="J437" t="s">
        <v>107</v>
      </c>
      <c r="K437" t="s">
        <v>187</v>
      </c>
      <c r="L437" t="s">
        <v>203</v>
      </c>
      <c r="M437" t="s">
        <v>110</v>
      </c>
      <c r="N437" t="s">
        <v>1112</v>
      </c>
      <c r="O437" t="s">
        <v>1065</v>
      </c>
      <c r="Q437">
        <v>384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D437" s="1">
        <v>41364.708333333336</v>
      </c>
      <c r="AE437" s="1">
        <v>41364.708333333336</v>
      </c>
      <c r="AG437" s="1">
        <v>41307.708333333336</v>
      </c>
      <c r="AH437" s="1">
        <v>41307.708333333336</v>
      </c>
      <c r="AI437" s="1">
        <v>41307.708333333336</v>
      </c>
      <c r="AJ437" s="1">
        <v>41307.708333333336</v>
      </c>
      <c r="AK437" s="1">
        <v>41307.708333333336</v>
      </c>
      <c r="AL437" s="1">
        <v>41307.708333333336</v>
      </c>
      <c r="AM437" s="1">
        <v>41364.708333333336</v>
      </c>
      <c r="AN437" s="1">
        <v>41364.708333333336</v>
      </c>
      <c r="AP437" t="s">
        <v>113</v>
      </c>
      <c r="AU437" t="s">
        <v>1113</v>
      </c>
      <c r="AY437" t="s">
        <v>106</v>
      </c>
      <c r="AZ437">
        <v>0</v>
      </c>
      <c r="BA437">
        <v>0</v>
      </c>
      <c r="BD437" s="3">
        <v>41321.660416666666</v>
      </c>
      <c r="BE437" s="3">
        <v>41321.663888888892</v>
      </c>
      <c r="BF437" t="s">
        <v>115</v>
      </c>
      <c r="BG437" t="s">
        <v>115</v>
      </c>
      <c r="CH437">
        <v>540</v>
      </c>
      <c r="CI437">
        <v>28450</v>
      </c>
      <c r="CJ437" t="s">
        <v>106</v>
      </c>
      <c r="CK437" t="s">
        <v>106</v>
      </c>
      <c r="CL437">
        <v>40</v>
      </c>
      <c r="CM437" t="s">
        <v>1105</v>
      </c>
      <c r="CO437">
        <v>124353</v>
      </c>
      <c r="CQ437">
        <v>0</v>
      </c>
      <c r="CR437">
        <v>0</v>
      </c>
      <c r="CS437">
        <v>0</v>
      </c>
      <c r="CY437" t="s">
        <v>123</v>
      </c>
      <c r="CZ437" t="s">
        <v>124</v>
      </c>
      <c r="DD437" t="str" cm="1">
        <f t="array" ref="DD437">TEXT(_xlfn.SEQUENCE(1, DATEDIF(AG437, AH437, "m") + 1, AG437, 30), "YYYY-APMM")</f>
        <v>2013-AP02</v>
      </c>
      <c r="DN437">
        <f t="shared" si="12"/>
        <v>0</v>
      </c>
      <c r="DO437">
        <f t="shared" si="13"/>
        <v>0</v>
      </c>
    </row>
    <row r="438" spans="1:119" x14ac:dyDescent="0.35">
      <c r="A438" t="s">
        <v>105</v>
      </c>
      <c r="B438">
        <v>499723</v>
      </c>
      <c r="C438">
        <v>6359</v>
      </c>
      <c r="D438">
        <v>124357</v>
      </c>
      <c r="E438">
        <v>13662</v>
      </c>
      <c r="F438">
        <v>0</v>
      </c>
      <c r="G438" t="s">
        <v>106</v>
      </c>
      <c r="H438" t="s">
        <v>106</v>
      </c>
      <c r="I438" t="s">
        <v>106</v>
      </c>
      <c r="J438" t="s">
        <v>107</v>
      </c>
      <c r="K438" t="s">
        <v>108</v>
      </c>
      <c r="L438" t="s">
        <v>109</v>
      </c>
      <c r="M438" t="s">
        <v>110</v>
      </c>
      <c r="N438" t="s">
        <v>1114</v>
      </c>
      <c r="O438" t="s">
        <v>1068</v>
      </c>
      <c r="Q438">
        <v>384</v>
      </c>
      <c r="R438">
        <v>96</v>
      </c>
      <c r="S438">
        <v>1120</v>
      </c>
      <c r="T438">
        <v>0</v>
      </c>
      <c r="U438">
        <v>0</v>
      </c>
      <c r="V438">
        <v>0</v>
      </c>
      <c r="W438">
        <v>1120</v>
      </c>
      <c r="X438">
        <v>0</v>
      </c>
      <c r="Y438">
        <v>0</v>
      </c>
      <c r="Z438">
        <v>0</v>
      </c>
      <c r="AD438" s="1">
        <v>41365.333333333336</v>
      </c>
      <c r="AE438" s="1">
        <v>41531.708333333336</v>
      </c>
      <c r="AG438" s="1">
        <v>41308.333333333336</v>
      </c>
      <c r="AH438" s="1">
        <v>41471.708333333336</v>
      </c>
      <c r="AI438" s="1">
        <v>41308.333333333336</v>
      </c>
      <c r="AJ438" s="1">
        <v>41471.708333333336</v>
      </c>
      <c r="AK438" s="1">
        <v>41308.333333333336</v>
      </c>
      <c r="AL438" s="1">
        <v>41471.708333333336</v>
      </c>
      <c r="AM438" s="1">
        <v>41365.333333333336</v>
      </c>
      <c r="AN438" s="1">
        <v>41531.708333333336</v>
      </c>
      <c r="AP438" t="s">
        <v>113</v>
      </c>
      <c r="AU438" t="s">
        <v>1115</v>
      </c>
      <c r="AY438" t="s">
        <v>106</v>
      </c>
      <c r="AZ438">
        <v>0</v>
      </c>
      <c r="BA438">
        <v>0</v>
      </c>
      <c r="BD438" s="3">
        <v>41321.660416666666</v>
      </c>
      <c r="BE438" s="3">
        <v>41321.663888888892</v>
      </c>
      <c r="BF438" t="s">
        <v>115</v>
      </c>
      <c r="BG438" t="s">
        <v>115</v>
      </c>
      <c r="CH438">
        <v>540</v>
      </c>
      <c r="CI438">
        <v>28450</v>
      </c>
      <c r="CJ438" t="s">
        <v>106</v>
      </c>
      <c r="CK438" t="s">
        <v>106</v>
      </c>
      <c r="CL438">
        <v>40</v>
      </c>
      <c r="CM438" t="s">
        <v>1105</v>
      </c>
      <c r="CO438">
        <v>124353</v>
      </c>
      <c r="CQ438">
        <v>0</v>
      </c>
      <c r="CR438">
        <v>0</v>
      </c>
      <c r="CS438">
        <v>0</v>
      </c>
      <c r="CY438" t="s">
        <v>123</v>
      </c>
      <c r="CZ438" t="s">
        <v>124</v>
      </c>
      <c r="DD438" t="str" cm="1">
        <f t="array" ref="DD438:DI438">TEXT(_xlfn.SEQUENCE(1, DATEDIF(AG438, AH438, "m") + 1, AG438, 30), "YYYY-APMM")</f>
        <v>2013-AP02</v>
      </c>
      <c r="DE438" t="str">
        <v>2013-AP03</v>
      </c>
      <c r="DF438" t="str">
        <v>2013-AP04</v>
      </c>
      <c r="DG438" t="str">
        <v>2013-AP05</v>
      </c>
      <c r="DH438" t="str">
        <v>2013-AP06</v>
      </c>
      <c r="DI438" t="str">
        <v>2013-AP07</v>
      </c>
      <c r="DN438">
        <f t="shared" si="12"/>
        <v>0</v>
      </c>
      <c r="DO438">
        <f t="shared" si="13"/>
        <v>0</v>
      </c>
    </row>
    <row r="439" spans="1:119" x14ac:dyDescent="0.35">
      <c r="A439" t="s">
        <v>105</v>
      </c>
      <c r="B439">
        <v>499724</v>
      </c>
      <c r="C439">
        <v>6359</v>
      </c>
      <c r="D439">
        <v>124357</v>
      </c>
      <c r="E439">
        <v>13662</v>
      </c>
      <c r="F439">
        <v>0</v>
      </c>
      <c r="G439" t="s">
        <v>106</v>
      </c>
      <c r="H439" t="s">
        <v>106</v>
      </c>
      <c r="I439" t="s">
        <v>106</v>
      </c>
      <c r="J439" t="s">
        <v>107</v>
      </c>
      <c r="K439" t="s">
        <v>108</v>
      </c>
      <c r="L439" t="s">
        <v>109</v>
      </c>
      <c r="M439" t="s">
        <v>110</v>
      </c>
      <c r="N439" t="s">
        <v>1116</v>
      </c>
      <c r="O439" t="s">
        <v>1071</v>
      </c>
      <c r="Q439">
        <v>288</v>
      </c>
      <c r="R439">
        <v>288</v>
      </c>
      <c r="S439">
        <v>1840</v>
      </c>
      <c r="T439">
        <v>0</v>
      </c>
      <c r="U439">
        <v>0</v>
      </c>
      <c r="V439">
        <v>0</v>
      </c>
      <c r="W439">
        <v>1840</v>
      </c>
      <c r="X439">
        <v>0</v>
      </c>
      <c r="Y439">
        <v>0</v>
      </c>
      <c r="Z439">
        <v>0</v>
      </c>
      <c r="AD439" s="1">
        <v>41532.333333333336</v>
      </c>
      <c r="AE439" s="1">
        <v>41804.708333333336</v>
      </c>
      <c r="AG439" s="1">
        <v>41486.333333333336</v>
      </c>
      <c r="AH439" s="1">
        <v>41762.708333333336</v>
      </c>
      <c r="AI439" s="1">
        <v>41486.333333333336</v>
      </c>
      <c r="AJ439" s="1">
        <v>41762.708333333336</v>
      </c>
      <c r="AK439" s="1">
        <v>41486.333333333336</v>
      </c>
      <c r="AL439" s="1">
        <v>41762.708333333336</v>
      </c>
      <c r="AM439" s="1">
        <v>41532.333333333336</v>
      </c>
      <c r="AN439" s="1">
        <v>41804.708333333336</v>
      </c>
      <c r="AP439" t="s">
        <v>113</v>
      </c>
      <c r="AU439" t="s">
        <v>1117</v>
      </c>
      <c r="AY439" t="s">
        <v>106</v>
      </c>
      <c r="AZ439">
        <v>0</v>
      </c>
      <c r="BA439">
        <v>0</v>
      </c>
      <c r="BD439" s="3">
        <v>41321.660416666666</v>
      </c>
      <c r="BE439" s="3">
        <v>41321.663888888892</v>
      </c>
      <c r="BF439" t="s">
        <v>115</v>
      </c>
      <c r="BG439" t="s">
        <v>115</v>
      </c>
      <c r="CH439">
        <v>540</v>
      </c>
      <c r="CI439">
        <v>28450</v>
      </c>
      <c r="CJ439" t="s">
        <v>106</v>
      </c>
      <c r="CK439" t="s">
        <v>106</v>
      </c>
      <c r="CL439">
        <v>40</v>
      </c>
      <c r="CM439" t="s">
        <v>1105</v>
      </c>
      <c r="CO439">
        <v>124353</v>
      </c>
      <c r="CQ439">
        <v>0</v>
      </c>
      <c r="CR439">
        <v>0</v>
      </c>
      <c r="CS439">
        <v>0</v>
      </c>
      <c r="CY439" t="s">
        <v>123</v>
      </c>
      <c r="CZ439" t="s">
        <v>124</v>
      </c>
      <c r="DD439" t="str" cm="1">
        <f t="array" ref="DD439:DM439">TEXT(_xlfn.SEQUENCE(1, DATEDIF(AG439, AH439, "m") + 1, AG439, 30), "YYYY-APMM")</f>
        <v>2013-AP07</v>
      </c>
      <c r="DE439" t="str">
        <v>2013-AP08</v>
      </c>
      <c r="DF439" t="str">
        <v>2013-AP09</v>
      </c>
      <c r="DG439" t="str">
        <v>2013-AP10</v>
      </c>
      <c r="DH439" t="str">
        <v>2013-AP11</v>
      </c>
      <c r="DI439" t="str">
        <v>2013-AP12</v>
      </c>
      <c r="DJ439" t="str">
        <v>2014-AP01</v>
      </c>
      <c r="DK439" t="str">
        <v>2014-AP02</v>
      </c>
      <c r="DL439" t="str">
        <v>2014-AP03</v>
      </c>
      <c r="DM439" t="str">
        <v>2014-AP04</v>
      </c>
      <c r="DN439">
        <f t="shared" si="12"/>
        <v>0</v>
      </c>
      <c r="DO439">
        <f t="shared" si="13"/>
        <v>0</v>
      </c>
    </row>
    <row r="440" spans="1:119" x14ac:dyDescent="0.35">
      <c r="A440" t="s">
        <v>105</v>
      </c>
      <c r="B440">
        <v>499725</v>
      </c>
      <c r="C440">
        <v>6359</v>
      </c>
      <c r="D440">
        <v>124358</v>
      </c>
      <c r="E440">
        <v>13662</v>
      </c>
      <c r="F440">
        <v>0</v>
      </c>
      <c r="G440" t="s">
        <v>106</v>
      </c>
      <c r="H440" t="s">
        <v>106</v>
      </c>
      <c r="I440" t="s">
        <v>106</v>
      </c>
      <c r="J440" t="s">
        <v>107</v>
      </c>
      <c r="K440" t="s">
        <v>197</v>
      </c>
      <c r="L440" t="s">
        <v>109</v>
      </c>
      <c r="M440" t="s">
        <v>110</v>
      </c>
      <c r="N440" t="s">
        <v>1118</v>
      </c>
      <c r="O440" t="s">
        <v>1052</v>
      </c>
      <c r="Q440">
        <v>368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D440" s="1">
        <v>41294.333333333336</v>
      </c>
      <c r="AE440" s="1">
        <v>41294.333333333336</v>
      </c>
      <c r="AG440" s="1">
        <v>41239.333333333336</v>
      </c>
      <c r="AH440" s="1">
        <v>41239.333333333336</v>
      </c>
      <c r="AI440" s="1">
        <v>41239.333333333336</v>
      </c>
      <c r="AJ440" s="1">
        <v>41239.333333333336</v>
      </c>
      <c r="AK440" s="1">
        <v>41239.333333333336</v>
      </c>
      <c r="AL440" s="1">
        <v>41239.333333333336</v>
      </c>
      <c r="AM440" s="1">
        <v>41294.333333333336</v>
      </c>
      <c r="AN440" s="1">
        <v>41294.333333333336</v>
      </c>
      <c r="AP440" t="s">
        <v>113</v>
      </c>
      <c r="AU440" t="s">
        <v>1119</v>
      </c>
      <c r="AY440" t="s">
        <v>106</v>
      </c>
      <c r="AZ440">
        <v>0</v>
      </c>
      <c r="BA440">
        <v>0</v>
      </c>
      <c r="BD440" s="3">
        <v>41321.660416666666</v>
      </c>
      <c r="BE440" s="3">
        <v>41321.663888888892</v>
      </c>
      <c r="BF440" t="s">
        <v>115</v>
      </c>
      <c r="BG440" t="s">
        <v>115</v>
      </c>
      <c r="CH440">
        <v>540</v>
      </c>
      <c r="CI440">
        <v>28390</v>
      </c>
      <c r="CJ440" t="s">
        <v>106</v>
      </c>
      <c r="CK440" t="s">
        <v>106</v>
      </c>
      <c r="CL440">
        <v>10</v>
      </c>
      <c r="CM440" t="s">
        <v>1120</v>
      </c>
      <c r="CO440">
        <v>124353</v>
      </c>
      <c r="CQ440">
        <v>0</v>
      </c>
      <c r="CR440">
        <v>0</v>
      </c>
      <c r="CS440">
        <v>0</v>
      </c>
      <c r="CY440" t="s">
        <v>123</v>
      </c>
      <c r="CZ440" t="s">
        <v>124</v>
      </c>
      <c r="DD440" t="str" cm="1">
        <f t="array" ref="DD440">TEXT(_xlfn.SEQUENCE(1, DATEDIF(AG440, AH440, "m") + 1, AG440, 30), "YYYY-APMM")</f>
        <v>2012-AP11</v>
      </c>
      <c r="DN440">
        <f t="shared" si="12"/>
        <v>0</v>
      </c>
      <c r="DO440">
        <f t="shared" si="13"/>
        <v>0</v>
      </c>
    </row>
    <row r="441" spans="1:119" x14ac:dyDescent="0.35">
      <c r="A441" t="s">
        <v>105</v>
      </c>
      <c r="B441">
        <v>499726</v>
      </c>
      <c r="C441">
        <v>6359</v>
      </c>
      <c r="D441">
        <v>124358</v>
      </c>
      <c r="E441">
        <v>13662</v>
      </c>
      <c r="F441">
        <v>0</v>
      </c>
      <c r="G441" t="s">
        <v>106</v>
      </c>
      <c r="H441" t="s">
        <v>106</v>
      </c>
      <c r="I441" t="s">
        <v>106</v>
      </c>
      <c r="J441" t="s">
        <v>107</v>
      </c>
      <c r="K441" t="s">
        <v>108</v>
      </c>
      <c r="L441" t="s">
        <v>109</v>
      </c>
      <c r="M441" t="s">
        <v>110</v>
      </c>
      <c r="N441" t="s">
        <v>1121</v>
      </c>
      <c r="O441" t="s">
        <v>1056</v>
      </c>
      <c r="Q441">
        <v>368</v>
      </c>
      <c r="R441">
        <v>0</v>
      </c>
      <c r="S441">
        <v>168</v>
      </c>
      <c r="T441">
        <v>0</v>
      </c>
      <c r="U441">
        <v>0</v>
      </c>
      <c r="V441">
        <v>0</v>
      </c>
      <c r="W441">
        <v>168</v>
      </c>
      <c r="X441">
        <v>0</v>
      </c>
      <c r="Y441">
        <v>0</v>
      </c>
      <c r="Z441">
        <v>0</v>
      </c>
      <c r="AD441" s="1">
        <v>41294.333333333336</v>
      </c>
      <c r="AE441" s="1">
        <v>41318.708333333336</v>
      </c>
      <c r="AG441" s="1">
        <v>41239.333333333336</v>
      </c>
      <c r="AH441" s="1">
        <v>41263.708333333336</v>
      </c>
      <c r="AI441" s="1">
        <v>41239.333333333336</v>
      </c>
      <c r="AJ441" s="1">
        <v>41263.708333333336</v>
      </c>
      <c r="AK441" s="1">
        <v>41239.333333333336</v>
      </c>
      <c r="AL441" s="1">
        <v>41263.708333333336</v>
      </c>
      <c r="AM441" s="1">
        <v>41294.333333333336</v>
      </c>
      <c r="AN441" s="1">
        <v>41318.708333333336</v>
      </c>
      <c r="AP441" t="s">
        <v>113</v>
      </c>
      <c r="AU441" t="s">
        <v>1122</v>
      </c>
      <c r="AY441" t="s">
        <v>106</v>
      </c>
      <c r="AZ441">
        <v>0</v>
      </c>
      <c r="BA441">
        <v>0</v>
      </c>
      <c r="BD441" s="3">
        <v>41321.660416666666</v>
      </c>
      <c r="BE441" s="3">
        <v>41321.663888888892</v>
      </c>
      <c r="BF441" t="s">
        <v>115</v>
      </c>
      <c r="BG441" t="s">
        <v>115</v>
      </c>
      <c r="CH441">
        <v>540</v>
      </c>
      <c r="CI441">
        <v>28390</v>
      </c>
      <c r="CJ441" t="s">
        <v>106</v>
      </c>
      <c r="CK441" t="s">
        <v>106</v>
      </c>
      <c r="CL441">
        <v>10</v>
      </c>
      <c r="CM441" t="s">
        <v>1120</v>
      </c>
      <c r="CO441">
        <v>124353</v>
      </c>
      <c r="CQ441">
        <v>0</v>
      </c>
      <c r="CR441">
        <v>0</v>
      </c>
      <c r="CS441">
        <v>0</v>
      </c>
      <c r="CY441" t="s">
        <v>123</v>
      </c>
      <c r="CZ441" t="s">
        <v>124</v>
      </c>
      <c r="DD441" t="str" cm="1">
        <f t="array" ref="DD441">TEXT(_xlfn.SEQUENCE(1, DATEDIF(AG441, AH441, "m") + 1, AG441, 30), "YYYY-APMM")</f>
        <v>2012-AP11</v>
      </c>
      <c r="DN441">
        <f t="shared" si="12"/>
        <v>0</v>
      </c>
      <c r="DO441">
        <f t="shared" si="13"/>
        <v>0</v>
      </c>
    </row>
    <row r="442" spans="1:119" x14ac:dyDescent="0.35">
      <c r="A442" t="s">
        <v>105</v>
      </c>
      <c r="B442">
        <v>499727</v>
      </c>
      <c r="C442">
        <v>6359</v>
      </c>
      <c r="D442">
        <v>124358</v>
      </c>
      <c r="E442">
        <v>13662</v>
      </c>
      <c r="F442">
        <v>0</v>
      </c>
      <c r="G442" t="s">
        <v>106</v>
      </c>
      <c r="H442" t="s">
        <v>106</v>
      </c>
      <c r="I442" t="s">
        <v>106</v>
      </c>
      <c r="J442" t="s">
        <v>107</v>
      </c>
      <c r="K442" t="s">
        <v>108</v>
      </c>
      <c r="L442" t="s">
        <v>109</v>
      </c>
      <c r="M442" t="s">
        <v>110</v>
      </c>
      <c r="N442" t="s">
        <v>1123</v>
      </c>
      <c r="O442" t="s">
        <v>1059</v>
      </c>
      <c r="Q442">
        <v>504</v>
      </c>
      <c r="R442">
        <v>0</v>
      </c>
      <c r="S442">
        <v>56</v>
      </c>
      <c r="T442">
        <v>0</v>
      </c>
      <c r="U442">
        <v>0</v>
      </c>
      <c r="V442">
        <v>0</v>
      </c>
      <c r="W442">
        <v>56</v>
      </c>
      <c r="X442">
        <v>0</v>
      </c>
      <c r="Y442">
        <v>0</v>
      </c>
      <c r="Z442">
        <v>0</v>
      </c>
      <c r="AD442" s="1">
        <v>41347.333333333336</v>
      </c>
      <c r="AE442" s="1">
        <v>41354.708333333336</v>
      </c>
      <c r="AG442" s="1">
        <v>41273.333333333336</v>
      </c>
      <c r="AH442" s="1">
        <v>41280.708333333336</v>
      </c>
      <c r="AI442" s="1">
        <v>41273.333333333336</v>
      </c>
      <c r="AJ442" s="1">
        <v>41280.708333333336</v>
      </c>
      <c r="AK442" s="1">
        <v>41273.333333333336</v>
      </c>
      <c r="AL442" s="1">
        <v>41280.708333333336</v>
      </c>
      <c r="AM442" s="1">
        <v>41347.333333333336</v>
      </c>
      <c r="AN442" s="1">
        <v>41354.708333333336</v>
      </c>
      <c r="AP442" t="s">
        <v>113</v>
      </c>
      <c r="AU442" t="s">
        <v>1124</v>
      </c>
      <c r="AY442" t="s">
        <v>106</v>
      </c>
      <c r="AZ442">
        <v>0</v>
      </c>
      <c r="BA442">
        <v>0</v>
      </c>
      <c r="BD442" s="3">
        <v>41321.660416666666</v>
      </c>
      <c r="BE442" s="3">
        <v>41321.663888888892</v>
      </c>
      <c r="BF442" t="s">
        <v>115</v>
      </c>
      <c r="BG442" t="s">
        <v>115</v>
      </c>
      <c r="CH442">
        <v>540</v>
      </c>
      <c r="CI442">
        <v>28390</v>
      </c>
      <c r="CJ442" t="s">
        <v>106</v>
      </c>
      <c r="CK442" t="s">
        <v>106</v>
      </c>
      <c r="CL442">
        <v>10</v>
      </c>
      <c r="CM442" t="s">
        <v>1120</v>
      </c>
      <c r="CO442">
        <v>124353</v>
      </c>
      <c r="CQ442">
        <v>0</v>
      </c>
      <c r="CR442">
        <v>0</v>
      </c>
      <c r="CS442">
        <v>0</v>
      </c>
      <c r="CY442" t="s">
        <v>123</v>
      </c>
      <c r="CZ442" t="s">
        <v>124</v>
      </c>
      <c r="DD442" t="str" cm="1">
        <f t="array" ref="DD442">TEXT(_xlfn.SEQUENCE(1, DATEDIF(AG442, AH442, "m") + 1, AG442, 30), "YYYY-APMM")</f>
        <v>2012-AP12</v>
      </c>
      <c r="DN442">
        <f t="shared" si="12"/>
        <v>0</v>
      </c>
      <c r="DO442">
        <f t="shared" si="13"/>
        <v>0</v>
      </c>
    </row>
    <row r="443" spans="1:119" x14ac:dyDescent="0.35">
      <c r="A443" t="s">
        <v>105</v>
      </c>
      <c r="B443">
        <v>499728</v>
      </c>
      <c r="C443">
        <v>6359</v>
      </c>
      <c r="D443">
        <v>124358</v>
      </c>
      <c r="E443">
        <v>13662</v>
      </c>
      <c r="F443">
        <v>0</v>
      </c>
      <c r="G443" t="s">
        <v>106</v>
      </c>
      <c r="H443" t="s">
        <v>106</v>
      </c>
      <c r="I443" t="s">
        <v>106</v>
      </c>
      <c r="J443" t="s">
        <v>107</v>
      </c>
      <c r="K443" t="s">
        <v>108</v>
      </c>
      <c r="L443" t="s">
        <v>109</v>
      </c>
      <c r="M443" t="s">
        <v>110</v>
      </c>
      <c r="N443" t="s">
        <v>1125</v>
      </c>
      <c r="O443" t="s">
        <v>1062</v>
      </c>
      <c r="Q443">
        <v>504</v>
      </c>
      <c r="R443">
        <v>0</v>
      </c>
      <c r="S443">
        <v>240</v>
      </c>
      <c r="T443">
        <v>0</v>
      </c>
      <c r="U443">
        <v>0</v>
      </c>
      <c r="V443">
        <v>0</v>
      </c>
      <c r="W443">
        <v>240</v>
      </c>
      <c r="X443">
        <v>0</v>
      </c>
      <c r="Y443">
        <v>0</v>
      </c>
      <c r="Z443">
        <v>0</v>
      </c>
      <c r="AD443" s="1">
        <v>41356.333333333336</v>
      </c>
      <c r="AE443" s="1">
        <v>41389.708333333336</v>
      </c>
      <c r="AG443" s="1">
        <v>41281.333333333336</v>
      </c>
      <c r="AH443" s="1">
        <v>41315.708333333336</v>
      </c>
      <c r="AI443" s="1">
        <v>41281.333333333336</v>
      </c>
      <c r="AJ443" s="1">
        <v>41315.708333333336</v>
      </c>
      <c r="AK443" s="1">
        <v>41281.333333333336</v>
      </c>
      <c r="AL443" s="1">
        <v>41315.708333333336</v>
      </c>
      <c r="AM443" s="1">
        <v>41356.333333333336</v>
      </c>
      <c r="AN443" s="1">
        <v>41389.708333333336</v>
      </c>
      <c r="AP443" t="s">
        <v>113</v>
      </c>
      <c r="AU443" t="s">
        <v>1126</v>
      </c>
      <c r="AY443" t="s">
        <v>106</v>
      </c>
      <c r="AZ443">
        <v>0</v>
      </c>
      <c r="BA443">
        <v>0</v>
      </c>
      <c r="BD443" s="3">
        <v>41321.660416666666</v>
      </c>
      <c r="BE443" s="3">
        <v>41321.663888888892</v>
      </c>
      <c r="BF443" t="s">
        <v>115</v>
      </c>
      <c r="BG443" t="s">
        <v>115</v>
      </c>
      <c r="CH443">
        <v>540</v>
      </c>
      <c r="CI443">
        <v>28390</v>
      </c>
      <c r="CJ443" t="s">
        <v>106</v>
      </c>
      <c r="CK443" t="s">
        <v>106</v>
      </c>
      <c r="CL443">
        <v>10</v>
      </c>
      <c r="CM443" t="s">
        <v>1120</v>
      </c>
      <c r="CO443">
        <v>124353</v>
      </c>
      <c r="CQ443">
        <v>0</v>
      </c>
      <c r="CR443">
        <v>0</v>
      </c>
      <c r="CS443">
        <v>0</v>
      </c>
      <c r="CY443" t="s">
        <v>123</v>
      </c>
      <c r="CZ443" t="s">
        <v>124</v>
      </c>
      <c r="DD443" t="str" cm="1">
        <f t="array" ref="DD443:DE443">TEXT(_xlfn.SEQUENCE(1, DATEDIF(AG443, AH443, "m") + 1, AG443, 30), "YYYY-APMM")</f>
        <v>2013-AP01</v>
      </c>
      <c r="DE443" t="str">
        <v>2013-AP02</v>
      </c>
      <c r="DN443">
        <f t="shared" si="12"/>
        <v>0</v>
      </c>
      <c r="DO443">
        <f t="shared" si="13"/>
        <v>0</v>
      </c>
    </row>
    <row r="444" spans="1:119" x14ac:dyDescent="0.35">
      <c r="A444" t="s">
        <v>105</v>
      </c>
      <c r="B444">
        <v>499729</v>
      </c>
      <c r="C444">
        <v>6359</v>
      </c>
      <c r="D444">
        <v>124358</v>
      </c>
      <c r="E444">
        <v>13662</v>
      </c>
      <c r="F444">
        <v>0</v>
      </c>
      <c r="G444" t="s">
        <v>106</v>
      </c>
      <c r="H444" t="s">
        <v>106</v>
      </c>
      <c r="I444" t="s">
        <v>106</v>
      </c>
      <c r="J444" t="s">
        <v>107</v>
      </c>
      <c r="K444" t="s">
        <v>187</v>
      </c>
      <c r="L444" t="s">
        <v>203</v>
      </c>
      <c r="M444" t="s">
        <v>110</v>
      </c>
      <c r="N444" t="s">
        <v>1127</v>
      </c>
      <c r="O444" t="s">
        <v>1065</v>
      </c>
      <c r="Q444">
        <v>504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D444" s="1">
        <v>41389.708333333336</v>
      </c>
      <c r="AE444" s="1">
        <v>41389.708333333336</v>
      </c>
      <c r="AG444" s="1">
        <v>41315.708333333336</v>
      </c>
      <c r="AH444" s="1">
        <v>41315.708333333336</v>
      </c>
      <c r="AI444" s="1">
        <v>41315.708333333336</v>
      </c>
      <c r="AJ444" s="1">
        <v>41315.708333333336</v>
      </c>
      <c r="AK444" s="1">
        <v>41315.708333333336</v>
      </c>
      <c r="AL444" s="1">
        <v>41315.708333333336</v>
      </c>
      <c r="AM444" s="1">
        <v>41389.708333333336</v>
      </c>
      <c r="AN444" s="1">
        <v>41389.708333333336</v>
      </c>
      <c r="AP444" t="s">
        <v>113</v>
      </c>
      <c r="AU444" t="s">
        <v>1128</v>
      </c>
      <c r="AY444" t="s">
        <v>106</v>
      </c>
      <c r="AZ444">
        <v>0</v>
      </c>
      <c r="BA444">
        <v>0</v>
      </c>
      <c r="BD444" s="3">
        <v>41321.660416666666</v>
      </c>
      <c r="BE444" s="3">
        <v>41321.663888888892</v>
      </c>
      <c r="BF444" t="s">
        <v>115</v>
      </c>
      <c r="BG444" t="s">
        <v>115</v>
      </c>
      <c r="CH444">
        <v>540</v>
      </c>
      <c r="CI444">
        <v>28390</v>
      </c>
      <c r="CJ444" t="s">
        <v>106</v>
      </c>
      <c r="CK444" t="s">
        <v>106</v>
      </c>
      <c r="CL444">
        <v>10</v>
      </c>
      <c r="CM444" t="s">
        <v>1120</v>
      </c>
      <c r="CO444">
        <v>124353</v>
      </c>
      <c r="CQ444">
        <v>0</v>
      </c>
      <c r="CR444">
        <v>0</v>
      </c>
      <c r="CS444">
        <v>0</v>
      </c>
      <c r="CY444" t="s">
        <v>123</v>
      </c>
      <c r="CZ444" t="s">
        <v>124</v>
      </c>
      <c r="DD444" t="str" cm="1">
        <f t="array" ref="DD444">TEXT(_xlfn.SEQUENCE(1, DATEDIF(AG444, AH444, "m") + 1, AG444, 30), "YYYY-APMM")</f>
        <v>2013-AP02</v>
      </c>
      <c r="DN444">
        <f t="shared" si="12"/>
        <v>0</v>
      </c>
      <c r="DO444">
        <f t="shared" si="13"/>
        <v>0</v>
      </c>
    </row>
    <row r="445" spans="1:119" x14ac:dyDescent="0.35">
      <c r="A445" t="s">
        <v>105</v>
      </c>
      <c r="B445">
        <v>499730</v>
      </c>
      <c r="C445">
        <v>6359</v>
      </c>
      <c r="D445">
        <v>124358</v>
      </c>
      <c r="E445">
        <v>13662</v>
      </c>
      <c r="F445">
        <v>0</v>
      </c>
      <c r="G445" t="s">
        <v>106</v>
      </c>
      <c r="H445" t="s">
        <v>106</v>
      </c>
      <c r="I445" t="s">
        <v>106</v>
      </c>
      <c r="J445" t="s">
        <v>107</v>
      </c>
      <c r="K445" t="s">
        <v>108</v>
      </c>
      <c r="L445" t="s">
        <v>109</v>
      </c>
      <c r="M445" t="s">
        <v>110</v>
      </c>
      <c r="N445" t="s">
        <v>1129</v>
      </c>
      <c r="O445" t="s">
        <v>1068</v>
      </c>
      <c r="Q445">
        <v>504</v>
      </c>
      <c r="R445">
        <v>0</v>
      </c>
      <c r="S445">
        <v>1440</v>
      </c>
      <c r="T445">
        <v>0</v>
      </c>
      <c r="U445">
        <v>0</v>
      </c>
      <c r="V445">
        <v>0</v>
      </c>
      <c r="W445">
        <v>1440</v>
      </c>
      <c r="X445">
        <v>0</v>
      </c>
      <c r="Y445">
        <v>0</v>
      </c>
      <c r="Z445">
        <v>0</v>
      </c>
      <c r="AD445" s="1">
        <v>41391.333333333336</v>
      </c>
      <c r="AE445" s="1">
        <v>41605.708333333336</v>
      </c>
      <c r="AG445" s="1">
        <v>41316.333333333336</v>
      </c>
      <c r="AH445" s="1">
        <v>41529.708333333336</v>
      </c>
      <c r="AI445" s="1">
        <v>41316.333333333336</v>
      </c>
      <c r="AJ445" s="1">
        <v>41529.708333333336</v>
      </c>
      <c r="AK445" s="1">
        <v>41316.333333333336</v>
      </c>
      <c r="AL445" s="1">
        <v>41529.708333333336</v>
      </c>
      <c r="AM445" s="1">
        <v>41391.333333333336</v>
      </c>
      <c r="AN445" s="1">
        <v>41605.708333333336</v>
      </c>
      <c r="AP445" t="s">
        <v>113</v>
      </c>
      <c r="AU445" t="s">
        <v>1130</v>
      </c>
      <c r="AY445" t="s">
        <v>106</v>
      </c>
      <c r="AZ445">
        <v>0</v>
      </c>
      <c r="BA445">
        <v>0</v>
      </c>
      <c r="BD445" s="3">
        <v>41321.660416666666</v>
      </c>
      <c r="BE445" s="3">
        <v>41321.663888888892</v>
      </c>
      <c r="BF445" t="s">
        <v>115</v>
      </c>
      <c r="BG445" t="s">
        <v>115</v>
      </c>
      <c r="CH445">
        <v>540</v>
      </c>
      <c r="CI445">
        <v>28390</v>
      </c>
      <c r="CJ445" t="s">
        <v>106</v>
      </c>
      <c r="CK445" t="s">
        <v>106</v>
      </c>
      <c r="CL445">
        <v>10</v>
      </c>
      <c r="CM445" t="s">
        <v>1120</v>
      </c>
      <c r="CO445">
        <v>124353</v>
      </c>
      <c r="CQ445">
        <v>0</v>
      </c>
      <c r="CR445">
        <v>0</v>
      </c>
      <c r="CS445">
        <v>0</v>
      </c>
      <c r="CY445" t="s">
        <v>123</v>
      </c>
      <c r="CZ445" t="s">
        <v>124</v>
      </c>
      <c r="DD445" t="str" cm="1">
        <f t="array" ref="DD445:DK445">TEXT(_xlfn.SEQUENCE(1, DATEDIF(AG445, AH445, "m") + 1, AG445, 30), "YYYY-APMM")</f>
        <v>2013-AP02</v>
      </c>
      <c r="DE445" t="str">
        <v>2013-AP03</v>
      </c>
      <c r="DF445" t="str">
        <v>2013-AP04</v>
      </c>
      <c r="DG445" t="str">
        <v>2013-AP05</v>
      </c>
      <c r="DH445" t="str">
        <v>2013-AP06</v>
      </c>
      <c r="DI445" t="str">
        <v>2013-AP07</v>
      </c>
      <c r="DJ445" t="str">
        <v>2013-AP08</v>
      </c>
      <c r="DK445" t="str">
        <v>2013-AP09</v>
      </c>
      <c r="DN445">
        <f t="shared" si="12"/>
        <v>0</v>
      </c>
      <c r="DO445">
        <f t="shared" si="13"/>
        <v>0</v>
      </c>
    </row>
    <row r="446" spans="1:119" x14ac:dyDescent="0.35">
      <c r="A446" t="s">
        <v>105</v>
      </c>
      <c r="B446">
        <v>499731</v>
      </c>
      <c r="C446">
        <v>6359</v>
      </c>
      <c r="D446">
        <v>124358</v>
      </c>
      <c r="E446">
        <v>13662</v>
      </c>
      <c r="F446">
        <v>0</v>
      </c>
      <c r="G446" t="s">
        <v>106</v>
      </c>
      <c r="H446" t="s">
        <v>106</v>
      </c>
      <c r="I446" t="s">
        <v>106</v>
      </c>
      <c r="J446" t="s">
        <v>107</v>
      </c>
      <c r="K446" t="s">
        <v>108</v>
      </c>
      <c r="L446" t="s">
        <v>109</v>
      </c>
      <c r="M446" t="s">
        <v>110</v>
      </c>
      <c r="N446" t="s">
        <v>1131</v>
      </c>
      <c r="O446" t="s">
        <v>1071</v>
      </c>
      <c r="Q446">
        <v>504</v>
      </c>
      <c r="R446">
        <v>504</v>
      </c>
      <c r="S446">
        <v>2560</v>
      </c>
      <c r="T446">
        <v>0</v>
      </c>
      <c r="U446">
        <v>0</v>
      </c>
      <c r="V446">
        <v>0</v>
      </c>
      <c r="W446">
        <v>2560</v>
      </c>
      <c r="X446">
        <v>0</v>
      </c>
      <c r="Y446">
        <v>0</v>
      </c>
      <c r="Z446">
        <v>0</v>
      </c>
      <c r="AD446" s="1">
        <v>41606.333333333336</v>
      </c>
      <c r="AE446" s="1">
        <v>41987.708333333336</v>
      </c>
      <c r="AG446" s="1">
        <v>41531.333333333336</v>
      </c>
      <c r="AH446" s="1">
        <v>41911.708333333336</v>
      </c>
      <c r="AI446" s="1">
        <v>41531.333333333336</v>
      </c>
      <c r="AJ446" s="1">
        <v>41911.708333333336</v>
      </c>
      <c r="AK446" s="1">
        <v>41531.333333333336</v>
      </c>
      <c r="AL446" s="1">
        <v>41911.708333333336</v>
      </c>
      <c r="AM446" s="1">
        <v>41606.333333333336</v>
      </c>
      <c r="AN446" s="1">
        <v>41987.708333333336</v>
      </c>
      <c r="AP446" t="s">
        <v>113</v>
      </c>
      <c r="AU446" t="s">
        <v>1132</v>
      </c>
      <c r="AY446" t="s">
        <v>106</v>
      </c>
      <c r="AZ446">
        <v>0</v>
      </c>
      <c r="BA446">
        <v>0</v>
      </c>
      <c r="BD446" s="3">
        <v>41321.660416666666</v>
      </c>
      <c r="BE446" s="3">
        <v>41321.663888888892</v>
      </c>
      <c r="BF446" t="s">
        <v>115</v>
      </c>
      <c r="BG446" t="s">
        <v>115</v>
      </c>
      <c r="CH446">
        <v>540</v>
      </c>
      <c r="CI446">
        <v>28390</v>
      </c>
      <c r="CJ446" t="s">
        <v>106</v>
      </c>
      <c r="CK446" t="s">
        <v>106</v>
      </c>
      <c r="CL446">
        <v>10</v>
      </c>
      <c r="CM446" t="s">
        <v>1120</v>
      </c>
      <c r="CO446">
        <v>124353</v>
      </c>
      <c r="CQ446">
        <v>0</v>
      </c>
      <c r="CR446">
        <v>0</v>
      </c>
      <c r="CS446">
        <v>0</v>
      </c>
      <c r="CY446" t="s">
        <v>123</v>
      </c>
      <c r="CZ446" t="s">
        <v>124</v>
      </c>
      <c r="DD446" t="e" cm="1" vm="2">
        <f t="array" aca="1" ref="DD446" ca="1">TEXT(_xlfn.SEQUENCE(1, DATEDIF(AG446, AH446, "m") + 1, AG446, 30), "YYYY-APMM")</f>
        <v>#VALUE!</v>
      </c>
      <c r="DN446">
        <f t="shared" ca="1" si="12"/>
        <v>0</v>
      </c>
      <c r="DO446">
        <f t="shared" si="13"/>
        <v>0</v>
      </c>
    </row>
    <row r="447" spans="1:119" x14ac:dyDescent="0.35">
      <c r="A447" t="s">
        <v>105</v>
      </c>
      <c r="B447">
        <v>499732</v>
      </c>
      <c r="C447">
        <v>6359</v>
      </c>
      <c r="D447">
        <v>124358</v>
      </c>
      <c r="E447">
        <v>13662</v>
      </c>
      <c r="F447">
        <v>0</v>
      </c>
      <c r="G447" t="s">
        <v>106</v>
      </c>
      <c r="H447" t="s">
        <v>106</v>
      </c>
      <c r="I447" t="s">
        <v>106</v>
      </c>
      <c r="J447" t="s">
        <v>107</v>
      </c>
      <c r="K447" t="s">
        <v>108</v>
      </c>
      <c r="L447" t="s">
        <v>109</v>
      </c>
      <c r="M447" t="s">
        <v>110</v>
      </c>
      <c r="N447" t="s">
        <v>1133</v>
      </c>
      <c r="O447" t="s">
        <v>1134</v>
      </c>
      <c r="Q447">
        <v>368</v>
      </c>
      <c r="R447">
        <v>0</v>
      </c>
      <c r="S447">
        <v>168</v>
      </c>
      <c r="T447">
        <v>0</v>
      </c>
      <c r="U447">
        <v>0</v>
      </c>
      <c r="V447">
        <v>0</v>
      </c>
      <c r="W447">
        <v>168</v>
      </c>
      <c r="X447">
        <v>0</v>
      </c>
      <c r="Y447">
        <v>0</v>
      </c>
      <c r="Z447">
        <v>0</v>
      </c>
      <c r="AD447" s="1">
        <v>41302.333333333336</v>
      </c>
      <c r="AE447" s="1">
        <v>41326.708333333336</v>
      </c>
      <c r="AG447" s="1">
        <v>41247.333333333336</v>
      </c>
      <c r="AH447" s="1">
        <v>41272.708333333336</v>
      </c>
      <c r="AI447" s="1">
        <v>41247.333333333336</v>
      </c>
      <c r="AJ447" s="1">
        <v>41272.708333333336</v>
      </c>
      <c r="AK447" s="1">
        <v>41247.333333333336</v>
      </c>
      <c r="AL447" s="1">
        <v>41272.708333333336</v>
      </c>
      <c r="AM447" s="1">
        <v>41302.333333333336</v>
      </c>
      <c r="AN447" s="1">
        <v>41326.708333333336</v>
      </c>
      <c r="AP447" t="s">
        <v>113</v>
      </c>
      <c r="AU447" t="s">
        <v>1135</v>
      </c>
      <c r="AY447" t="s">
        <v>106</v>
      </c>
      <c r="AZ447">
        <v>0</v>
      </c>
      <c r="BA447">
        <v>0</v>
      </c>
      <c r="BD447" s="3">
        <v>41321.660416666666</v>
      </c>
      <c r="BE447" s="3">
        <v>41321.663888888892</v>
      </c>
      <c r="BF447" t="s">
        <v>115</v>
      </c>
      <c r="BG447" t="s">
        <v>115</v>
      </c>
      <c r="CH447">
        <v>540</v>
      </c>
      <c r="CI447">
        <v>28390</v>
      </c>
      <c r="CJ447" t="s">
        <v>106</v>
      </c>
      <c r="CK447" t="s">
        <v>106</v>
      </c>
      <c r="CL447">
        <v>10</v>
      </c>
      <c r="CM447" t="s">
        <v>1120</v>
      </c>
      <c r="CO447">
        <v>124353</v>
      </c>
      <c r="CQ447">
        <v>0</v>
      </c>
      <c r="CR447">
        <v>0</v>
      </c>
      <c r="CS447">
        <v>0</v>
      </c>
      <c r="CY447" t="s">
        <v>123</v>
      </c>
      <c r="CZ447" t="s">
        <v>124</v>
      </c>
      <c r="DD447" t="str" cm="1">
        <f t="array" ref="DD447">TEXT(_xlfn.SEQUENCE(1, DATEDIF(AG447, AH447, "m") + 1, AG447, 30), "YYYY-APMM")</f>
        <v>2012-AP12</v>
      </c>
      <c r="DN447">
        <f t="shared" si="12"/>
        <v>0</v>
      </c>
      <c r="DO447">
        <f t="shared" si="13"/>
        <v>0</v>
      </c>
    </row>
    <row r="448" spans="1:119" x14ac:dyDescent="0.35">
      <c r="A448" t="s">
        <v>105</v>
      </c>
      <c r="B448">
        <v>499733</v>
      </c>
      <c r="C448">
        <v>6359</v>
      </c>
      <c r="D448">
        <v>124358</v>
      </c>
      <c r="E448">
        <v>13662</v>
      </c>
      <c r="F448">
        <v>0</v>
      </c>
      <c r="G448" t="s">
        <v>106</v>
      </c>
      <c r="H448" t="s">
        <v>106</v>
      </c>
      <c r="I448" t="s">
        <v>106</v>
      </c>
      <c r="J448" t="s">
        <v>107</v>
      </c>
      <c r="K448" t="s">
        <v>108</v>
      </c>
      <c r="L448" t="s">
        <v>109</v>
      </c>
      <c r="M448" t="s">
        <v>110</v>
      </c>
      <c r="N448" t="s">
        <v>1136</v>
      </c>
      <c r="O448" t="s">
        <v>1137</v>
      </c>
      <c r="Q448">
        <v>0</v>
      </c>
      <c r="R448">
        <v>0</v>
      </c>
      <c r="S448">
        <v>112</v>
      </c>
      <c r="T448">
        <v>0</v>
      </c>
      <c r="U448">
        <v>0</v>
      </c>
      <c r="V448">
        <v>0</v>
      </c>
      <c r="W448">
        <v>112</v>
      </c>
      <c r="X448">
        <v>0</v>
      </c>
      <c r="Y448">
        <v>0</v>
      </c>
      <c r="Z448">
        <v>0</v>
      </c>
      <c r="AD448" s="1">
        <v>41244.333333333336</v>
      </c>
      <c r="AE448" s="1">
        <v>41259.708333333336</v>
      </c>
      <c r="AG448" s="1">
        <v>41244.333333333336</v>
      </c>
      <c r="AH448" s="1">
        <v>41259.708333333336</v>
      </c>
      <c r="AI448" s="1">
        <v>41244.333333333336</v>
      </c>
      <c r="AJ448" s="1">
        <v>41259.708333333336</v>
      </c>
      <c r="AK448" s="1">
        <v>41244.333333333336</v>
      </c>
      <c r="AL448" s="1">
        <v>41259.708333333336</v>
      </c>
      <c r="AM448" s="1">
        <v>41244.333333333336</v>
      </c>
      <c r="AN448" s="1">
        <v>41259.708333333336</v>
      </c>
      <c r="AP448" t="s">
        <v>113</v>
      </c>
      <c r="AU448" t="s">
        <v>1138</v>
      </c>
      <c r="AV448" t="s">
        <v>1139</v>
      </c>
      <c r="AY448" t="s">
        <v>119</v>
      </c>
      <c r="AZ448">
        <v>0</v>
      </c>
      <c r="BA448">
        <v>0</v>
      </c>
      <c r="BD448" s="3">
        <v>41321.660416666666</v>
      </c>
      <c r="BE448" s="3">
        <v>41321.663888888892</v>
      </c>
      <c r="BF448" t="s">
        <v>115</v>
      </c>
      <c r="BG448" t="s">
        <v>115</v>
      </c>
      <c r="CH448">
        <v>540</v>
      </c>
      <c r="CI448">
        <v>28390</v>
      </c>
      <c r="CJ448" t="s">
        <v>106</v>
      </c>
      <c r="CK448" t="s">
        <v>106</v>
      </c>
      <c r="CL448">
        <v>10</v>
      </c>
      <c r="CM448" t="s">
        <v>1120</v>
      </c>
      <c r="CO448">
        <v>124353</v>
      </c>
      <c r="CQ448">
        <v>0</v>
      </c>
      <c r="CR448">
        <v>0</v>
      </c>
      <c r="CS448">
        <v>0</v>
      </c>
      <c r="CY448" t="s">
        <v>123</v>
      </c>
      <c r="CZ448" t="s">
        <v>124</v>
      </c>
      <c r="DD448" t="str" cm="1">
        <f t="array" ref="DD448">TEXT(_xlfn.SEQUENCE(1, DATEDIF(AG448, AH448, "m") + 1, AG448, 30), "YYYY-APMM")</f>
        <v>2012-AP12</v>
      </c>
      <c r="DN448">
        <f t="shared" si="12"/>
        <v>0</v>
      </c>
      <c r="DO448">
        <f t="shared" si="13"/>
        <v>0</v>
      </c>
    </row>
    <row r="449" spans="1:119" x14ac:dyDescent="0.35">
      <c r="A449" t="s">
        <v>105</v>
      </c>
      <c r="B449">
        <v>499734</v>
      </c>
      <c r="C449">
        <v>6359</v>
      </c>
      <c r="D449">
        <v>124358</v>
      </c>
      <c r="E449">
        <v>13662</v>
      </c>
      <c r="F449">
        <v>0</v>
      </c>
      <c r="G449" t="s">
        <v>106</v>
      </c>
      <c r="H449" t="s">
        <v>106</v>
      </c>
      <c r="I449" t="s">
        <v>106</v>
      </c>
      <c r="J449" t="s">
        <v>107</v>
      </c>
      <c r="K449" t="s">
        <v>108</v>
      </c>
      <c r="L449" t="s">
        <v>109</v>
      </c>
      <c r="M449" t="s">
        <v>110</v>
      </c>
      <c r="N449" t="s">
        <v>1140</v>
      </c>
      <c r="O449" t="s">
        <v>1141</v>
      </c>
      <c r="Q449">
        <v>0</v>
      </c>
      <c r="R449">
        <v>0</v>
      </c>
      <c r="S449">
        <v>168</v>
      </c>
      <c r="T449">
        <v>0</v>
      </c>
      <c r="U449">
        <v>0</v>
      </c>
      <c r="V449">
        <v>0</v>
      </c>
      <c r="W449">
        <v>168</v>
      </c>
      <c r="X449">
        <v>0</v>
      </c>
      <c r="Y449">
        <v>0</v>
      </c>
      <c r="Z449">
        <v>0</v>
      </c>
      <c r="AD449" s="1">
        <v>41260.333333333336</v>
      </c>
      <c r="AE449" s="1">
        <v>41284.708333333336</v>
      </c>
      <c r="AG449" s="1">
        <v>41260.333333333336</v>
      </c>
      <c r="AH449" s="1">
        <v>41284.708333333336</v>
      </c>
      <c r="AI449" s="1">
        <v>41260.333333333336</v>
      </c>
      <c r="AJ449" s="1">
        <v>41284.708333333336</v>
      </c>
      <c r="AK449" s="1">
        <v>41260.333333333336</v>
      </c>
      <c r="AL449" s="1">
        <v>41284.708333333336</v>
      </c>
      <c r="AM449" s="1">
        <v>41260.333333333336</v>
      </c>
      <c r="AN449" s="1">
        <v>41284.708333333336</v>
      </c>
      <c r="AP449" t="s">
        <v>113</v>
      </c>
      <c r="AU449" t="s">
        <v>1142</v>
      </c>
      <c r="AV449" t="s">
        <v>1143</v>
      </c>
      <c r="AY449" t="s">
        <v>119</v>
      </c>
      <c r="AZ449">
        <v>0</v>
      </c>
      <c r="BA449">
        <v>0</v>
      </c>
      <c r="BD449" s="3">
        <v>41321.660416666666</v>
      </c>
      <c r="BE449" s="3">
        <v>41321.663888888892</v>
      </c>
      <c r="BF449" t="s">
        <v>115</v>
      </c>
      <c r="BG449" t="s">
        <v>115</v>
      </c>
      <c r="CH449">
        <v>540</v>
      </c>
      <c r="CI449">
        <v>28390</v>
      </c>
      <c r="CJ449" t="s">
        <v>106</v>
      </c>
      <c r="CK449" t="s">
        <v>106</v>
      </c>
      <c r="CL449">
        <v>10</v>
      </c>
      <c r="CM449" t="s">
        <v>1120</v>
      </c>
      <c r="CO449">
        <v>124353</v>
      </c>
      <c r="CQ449">
        <v>0</v>
      </c>
      <c r="CR449">
        <v>0</v>
      </c>
      <c r="CS449">
        <v>0</v>
      </c>
      <c r="CY449" t="s">
        <v>123</v>
      </c>
      <c r="CZ449" t="s">
        <v>124</v>
      </c>
      <c r="DD449" t="str" cm="1">
        <f t="array" ref="DD449">TEXT(_xlfn.SEQUENCE(1, DATEDIF(AG449, AH449, "m") + 1, AG449, 30), "YYYY-APMM")</f>
        <v>2012-AP12</v>
      </c>
      <c r="DN449">
        <f t="shared" si="12"/>
        <v>0</v>
      </c>
      <c r="DO449">
        <f t="shared" si="13"/>
        <v>0</v>
      </c>
    </row>
    <row r="450" spans="1:119" x14ac:dyDescent="0.35">
      <c r="A450" t="s">
        <v>105</v>
      </c>
      <c r="B450">
        <v>499735</v>
      </c>
      <c r="C450">
        <v>6359</v>
      </c>
      <c r="D450">
        <v>124358</v>
      </c>
      <c r="E450">
        <v>13662</v>
      </c>
      <c r="F450">
        <v>0</v>
      </c>
      <c r="G450" t="s">
        <v>106</v>
      </c>
      <c r="H450" t="s">
        <v>106</v>
      </c>
      <c r="I450" t="s">
        <v>106</v>
      </c>
      <c r="J450" t="s">
        <v>107</v>
      </c>
      <c r="K450" t="s">
        <v>108</v>
      </c>
      <c r="L450" t="s">
        <v>109</v>
      </c>
      <c r="M450" t="s">
        <v>110</v>
      </c>
      <c r="N450" t="s">
        <v>1144</v>
      </c>
      <c r="O450" t="s">
        <v>1145</v>
      </c>
      <c r="Q450">
        <v>0</v>
      </c>
      <c r="R450">
        <v>0</v>
      </c>
      <c r="S450">
        <v>56</v>
      </c>
      <c r="T450">
        <v>0</v>
      </c>
      <c r="U450">
        <v>0</v>
      </c>
      <c r="V450">
        <v>0</v>
      </c>
      <c r="W450">
        <v>56</v>
      </c>
      <c r="X450">
        <v>0</v>
      </c>
      <c r="Y450">
        <v>0</v>
      </c>
      <c r="Z450">
        <v>0</v>
      </c>
      <c r="AD450" s="1">
        <v>41286.333333333336</v>
      </c>
      <c r="AE450" s="1">
        <v>41293.708333333336</v>
      </c>
      <c r="AG450" s="1">
        <v>41286.333333333336</v>
      </c>
      <c r="AH450" s="1">
        <v>41293.708333333336</v>
      </c>
      <c r="AI450" s="1">
        <v>41286.333333333336</v>
      </c>
      <c r="AJ450" s="1">
        <v>41293.708333333336</v>
      </c>
      <c r="AK450" s="1">
        <v>41286.333333333336</v>
      </c>
      <c r="AL450" s="1">
        <v>41293.708333333336</v>
      </c>
      <c r="AM450" s="1">
        <v>41286.333333333336</v>
      </c>
      <c r="AN450" s="1">
        <v>41293.708333333336</v>
      </c>
      <c r="AP450" t="s">
        <v>113</v>
      </c>
      <c r="AU450" t="s">
        <v>1146</v>
      </c>
      <c r="AV450" t="s">
        <v>1143</v>
      </c>
      <c r="AY450" t="s">
        <v>119</v>
      </c>
      <c r="AZ450">
        <v>0</v>
      </c>
      <c r="BA450">
        <v>0</v>
      </c>
      <c r="BD450" s="3">
        <v>41321.660416666666</v>
      </c>
      <c r="BE450" s="3">
        <v>41321.663888888892</v>
      </c>
      <c r="BF450" t="s">
        <v>115</v>
      </c>
      <c r="BG450" t="s">
        <v>115</v>
      </c>
      <c r="CH450">
        <v>540</v>
      </c>
      <c r="CI450">
        <v>28390</v>
      </c>
      <c r="CJ450" t="s">
        <v>106</v>
      </c>
      <c r="CK450" t="s">
        <v>106</v>
      </c>
      <c r="CL450">
        <v>10</v>
      </c>
      <c r="CM450" t="s">
        <v>1120</v>
      </c>
      <c r="CO450">
        <v>124353</v>
      </c>
      <c r="CQ450">
        <v>0</v>
      </c>
      <c r="CR450">
        <v>0</v>
      </c>
      <c r="CS450">
        <v>0</v>
      </c>
      <c r="CY450" t="s">
        <v>123</v>
      </c>
      <c r="CZ450" t="s">
        <v>124</v>
      </c>
      <c r="DD450" t="str" cm="1">
        <f t="array" ref="DD450">TEXT(_xlfn.SEQUENCE(1, DATEDIF(AG450, AH450, "m") + 1, AG450, 30), "YYYY-APMM")</f>
        <v>2013-AP01</v>
      </c>
      <c r="DN450">
        <f t="shared" si="12"/>
        <v>0</v>
      </c>
      <c r="DO450">
        <f t="shared" si="13"/>
        <v>0</v>
      </c>
    </row>
    <row r="451" spans="1:119" x14ac:dyDescent="0.35">
      <c r="A451" t="s">
        <v>105</v>
      </c>
      <c r="B451">
        <v>499736</v>
      </c>
      <c r="C451">
        <v>6359</v>
      </c>
      <c r="D451">
        <v>124358</v>
      </c>
      <c r="E451">
        <v>13662</v>
      </c>
      <c r="F451">
        <v>0</v>
      </c>
      <c r="G451" t="s">
        <v>106</v>
      </c>
      <c r="H451" t="s">
        <v>106</v>
      </c>
      <c r="I451" t="s">
        <v>106</v>
      </c>
      <c r="J451" t="s">
        <v>107</v>
      </c>
      <c r="K451" t="s">
        <v>108</v>
      </c>
      <c r="L451" t="s">
        <v>109</v>
      </c>
      <c r="M451" t="s">
        <v>110</v>
      </c>
      <c r="N451" t="s">
        <v>1147</v>
      </c>
      <c r="O451" t="s">
        <v>1148</v>
      </c>
      <c r="Q451">
        <v>0</v>
      </c>
      <c r="R451">
        <v>0</v>
      </c>
      <c r="S451">
        <v>168</v>
      </c>
      <c r="T451">
        <v>0</v>
      </c>
      <c r="U451">
        <v>0</v>
      </c>
      <c r="V451">
        <v>0</v>
      </c>
      <c r="W451">
        <v>168</v>
      </c>
      <c r="X451">
        <v>0</v>
      </c>
      <c r="Y451">
        <v>0</v>
      </c>
      <c r="Z451">
        <v>0</v>
      </c>
      <c r="AD451" s="1">
        <v>41294.333333333336</v>
      </c>
      <c r="AE451" s="1">
        <v>41318.708333333336</v>
      </c>
      <c r="AG451" s="1">
        <v>41294.333333333336</v>
      </c>
      <c r="AH451" s="1">
        <v>41318.708333333336</v>
      </c>
      <c r="AI451" s="1">
        <v>41294.333333333336</v>
      </c>
      <c r="AJ451" s="1">
        <v>41318.708333333336</v>
      </c>
      <c r="AK451" s="1">
        <v>41294.333333333336</v>
      </c>
      <c r="AL451" s="1">
        <v>41318.708333333336</v>
      </c>
      <c r="AM451" s="1">
        <v>41294.333333333336</v>
      </c>
      <c r="AN451" s="1">
        <v>41318.708333333336</v>
      </c>
      <c r="AP451" t="s">
        <v>113</v>
      </c>
      <c r="AU451" t="s">
        <v>1149</v>
      </c>
      <c r="AV451" t="s">
        <v>1150</v>
      </c>
      <c r="AY451" t="s">
        <v>119</v>
      </c>
      <c r="AZ451">
        <v>0</v>
      </c>
      <c r="BA451">
        <v>0</v>
      </c>
      <c r="BD451" s="3">
        <v>41321.660416666666</v>
      </c>
      <c r="BE451" s="3">
        <v>41321.663888888892</v>
      </c>
      <c r="BF451" t="s">
        <v>115</v>
      </c>
      <c r="BG451" t="s">
        <v>115</v>
      </c>
      <c r="CH451">
        <v>540</v>
      </c>
      <c r="CI451">
        <v>28390</v>
      </c>
      <c r="CJ451" t="s">
        <v>106</v>
      </c>
      <c r="CK451" t="s">
        <v>106</v>
      </c>
      <c r="CL451">
        <v>10</v>
      </c>
      <c r="CM451" t="s">
        <v>1120</v>
      </c>
      <c r="CO451">
        <v>124353</v>
      </c>
      <c r="CQ451">
        <v>0</v>
      </c>
      <c r="CR451">
        <v>0</v>
      </c>
      <c r="CS451">
        <v>0</v>
      </c>
      <c r="CY451" t="s">
        <v>123</v>
      </c>
      <c r="CZ451" t="s">
        <v>124</v>
      </c>
      <c r="DD451" t="str" cm="1">
        <f t="array" ref="DD451">TEXT(_xlfn.SEQUENCE(1, DATEDIF(AG451, AH451, "m") + 1, AG451, 30), "YYYY-APMM")</f>
        <v>2013-AP01</v>
      </c>
      <c r="DN451">
        <f t="shared" ref="DN451:DN514" si="14">V451/COUNTIF(DD451:DF451, "&lt;&gt;")</f>
        <v>0</v>
      </c>
      <c r="DO451">
        <f t="shared" ref="DO451:DO514" si="15">BR451</f>
        <v>0</v>
      </c>
    </row>
    <row r="452" spans="1:119" x14ac:dyDescent="0.35">
      <c r="A452" t="s">
        <v>105</v>
      </c>
      <c r="B452">
        <v>499737</v>
      </c>
      <c r="C452">
        <v>6359</v>
      </c>
      <c r="D452">
        <v>124358</v>
      </c>
      <c r="E452">
        <v>13662</v>
      </c>
      <c r="F452">
        <v>0</v>
      </c>
      <c r="G452" t="s">
        <v>106</v>
      </c>
      <c r="H452" t="s">
        <v>106</v>
      </c>
      <c r="I452" t="s">
        <v>106</v>
      </c>
      <c r="J452" t="s">
        <v>107</v>
      </c>
      <c r="K452" t="s">
        <v>108</v>
      </c>
      <c r="L452" t="s">
        <v>109</v>
      </c>
      <c r="M452" t="s">
        <v>110</v>
      </c>
      <c r="N452" t="s">
        <v>1151</v>
      </c>
      <c r="O452" t="s">
        <v>1152</v>
      </c>
      <c r="Q452">
        <v>712</v>
      </c>
      <c r="R452">
        <v>0</v>
      </c>
      <c r="S452">
        <v>112</v>
      </c>
      <c r="T452">
        <v>0</v>
      </c>
      <c r="U452">
        <v>0</v>
      </c>
      <c r="V452">
        <v>0</v>
      </c>
      <c r="W452">
        <v>112</v>
      </c>
      <c r="X452">
        <v>0</v>
      </c>
      <c r="Y452">
        <v>0</v>
      </c>
      <c r="Z452">
        <v>0</v>
      </c>
      <c r="AD452" s="1">
        <v>41391.333333333336</v>
      </c>
      <c r="AE452" s="1">
        <v>41406.708333333336</v>
      </c>
      <c r="AG452" s="1">
        <v>41286.333333333336</v>
      </c>
      <c r="AH452" s="1">
        <v>41301.708333333336</v>
      </c>
      <c r="AI452" s="1">
        <v>41286.333333333336</v>
      </c>
      <c r="AJ452" s="1">
        <v>41301.708333333336</v>
      </c>
      <c r="AK452" s="1">
        <v>41286.333333333336</v>
      </c>
      <c r="AL452" s="1">
        <v>41301.708333333336</v>
      </c>
      <c r="AM452" s="1">
        <v>41391.333333333336</v>
      </c>
      <c r="AN452" s="1">
        <v>41406.708333333336</v>
      </c>
      <c r="AP452" t="s">
        <v>113</v>
      </c>
      <c r="AU452" t="s">
        <v>1153</v>
      </c>
      <c r="AV452" t="s">
        <v>1143</v>
      </c>
      <c r="AY452" t="s">
        <v>106</v>
      </c>
      <c r="AZ452">
        <v>0</v>
      </c>
      <c r="BA452">
        <v>0</v>
      </c>
      <c r="BD452" s="3">
        <v>41321.660416666666</v>
      </c>
      <c r="BE452" s="3">
        <v>41321.678472222222</v>
      </c>
      <c r="BF452" t="s">
        <v>115</v>
      </c>
      <c r="BG452" t="s">
        <v>115</v>
      </c>
      <c r="CH452">
        <v>540</v>
      </c>
      <c r="CI452">
        <v>28390</v>
      </c>
      <c r="CJ452" t="s">
        <v>106</v>
      </c>
      <c r="CK452" t="s">
        <v>106</v>
      </c>
      <c r="CL452">
        <v>10</v>
      </c>
      <c r="CM452" t="s">
        <v>1120</v>
      </c>
      <c r="CO452">
        <v>124353</v>
      </c>
      <c r="CQ452">
        <v>0</v>
      </c>
      <c r="CR452">
        <v>0</v>
      </c>
      <c r="CS452">
        <v>0</v>
      </c>
      <c r="CY452" t="s">
        <v>123</v>
      </c>
      <c r="CZ452" t="s">
        <v>124</v>
      </c>
      <c r="DD452" t="str" cm="1">
        <f t="array" ref="DD452">TEXT(_xlfn.SEQUENCE(1, DATEDIF(AG452, AH452, "m") + 1, AG452, 30), "YYYY-APMM")</f>
        <v>2013-AP01</v>
      </c>
      <c r="DN452">
        <f t="shared" si="14"/>
        <v>0</v>
      </c>
      <c r="DO452">
        <f t="shared" si="15"/>
        <v>0</v>
      </c>
    </row>
    <row r="453" spans="1:119" x14ac:dyDescent="0.35">
      <c r="A453" t="s">
        <v>105</v>
      </c>
      <c r="B453">
        <v>499738</v>
      </c>
      <c r="C453">
        <v>6359</v>
      </c>
      <c r="D453">
        <v>124358</v>
      </c>
      <c r="E453">
        <v>13662</v>
      </c>
      <c r="F453">
        <v>0</v>
      </c>
      <c r="G453" t="s">
        <v>106</v>
      </c>
      <c r="H453" t="s">
        <v>106</v>
      </c>
      <c r="I453" t="s">
        <v>106</v>
      </c>
      <c r="J453" t="s">
        <v>107</v>
      </c>
      <c r="K453" t="s">
        <v>108</v>
      </c>
      <c r="L453" t="s">
        <v>109</v>
      </c>
      <c r="M453" t="s">
        <v>110</v>
      </c>
      <c r="N453" t="s">
        <v>1154</v>
      </c>
      <c r="O453" t="s">
        <v>1155</v>
      </c>
      <c r="Q453">
        <v>712</v>
      </c>
      <c r="R453">
        <v>352</v>
      </c>
      <c r="S453">
        <v>168</v>
      </c>
      <c r="T453">
        <v>0</v>
      </c>
      <c r="U453">
        <v>0</v>
      </c>
      <c r="V453">
        <v>0</v>
      </c>
      <c r="W453">
        <v>168</v>
      </c>
      <c r="X453">
        <v>0</v>
      </c>
      <c r="Y453">
        <v>0</v>
      </c>
      <c r="Z453">
        <v>0</v>
      </c>
      <c r="AD453" s="1">
        <v>41407.333333333336</v>
      </c>
      <c r="AE453" s="1">
        <v>41430.708333333336</v>
      </c>
      <c r="AG453" s="1">
        <v>41302.333333333336</v>
      </c>
      <c r="AH453" s="1">
        <v>41326.708333333336</v>
      </c>
      <c r="AI453" s="1">
        <v>41302.333333333336</v>
      </c>
      <c r="AJ453" s="1">
        <v>41326.708333333336</v>
      </c>
      <c r="AK453" s="1">
        <v>41302.333333333336</v>
      </c>
      <c r="AL453" s="1">
        <v>41326.708333333336</v>
      </c>
      <c r="AM453" s="1">
        <v>41407.333333333336</v>
      </c>
      <c r="AN453" s="1">
        <v>41430.708333333336</v>
      </c>
      <c r="AP453" t="s">
        <v>113</v>
      </c>
      <c r="AU453" t="s">
        <v>1156</v>
      </c>
      <c r="AV453" t="s">
        <v>1150</v>
      </c>
      <c r="AY453" t="s">
        <v>106</v>
      </c>
      <c r="AZ453">
        <v>0</v>
      </c>
      <c r="BA453">
        <v>0</v>
      </c>
      <c r="BD453" s="3">
        <v>41321.660416666666</v>
      </c>
      <c r="BE453" s="3">
        <v>41321.678472222222</v>
      </c>
      <c r="BF453" t="s">
        <v>115</v>
      </c>
      <c r="BG453" t="s">
        <v>115</v>
      </c>
      <c r="CH453">
        <v>540</v>
      </c>
      <c r="CI453">
        <v>28390</v>
      </c>
      <c r="CJ453" t="s">
        <v>106</v>
      </c>
      <c r="CK453" t="s">
        <v>106</v>
      </c>
      <c r="CL453">
        <v>10</v>
      </c>
      <c r="CM453" t="s">
        <v>1120</v>
      </c>
      <c r="CO453">
        <v>124353</v>
      </c>
      <c r="CQ453">
        <v>0</v>
      </c>
      <c r="CR453">
        <v>0</v>
      </c>
      <c r="CS453">
        <v>0</v>
      </c>
      <c r="CY453" t="s">
        <v>123</v>
      </c>
      <c r="CZ453" t="s">
        <v>124</v>
      </c>
      <c r="DD453" t="str" cm="1">
        <f t="array" ref="DD453">TEXT(_xlfn.SEQUENCE(1, DATEDIF(AG453, AH453, "m") + 1, AG453, 30), "YYYY-APMM")</f>
        <v>2013-AP01</v>
      </c>
      <c r="DN453">
        <f t="shared" si="14"/>
        <v>0</v>
      </c>
      <c r="DO453">
        <f t="shared" si="15"/>
        <v>0</v>
      </c>
    </row>
    <row r="454" spans="1:119" x14ac:dyDescent="0.35">
      <c r="A454" t="s">
        <v>105</v>
      </c>
      <c r="B454">
        <v>499739</v>
      </c>
      <c r="C454">
        <v>6359</v>
      </c>
      <c r="D454">
        <v>124359</v>
      </c>
      <c r="E454">
        <v>13662</v>
      </c>
      <c r="F454">
        <v>0</v>
      </c>
      <c r="G454" t="s">
        <v>106</v>
      </c>
      <c r="H454" t="s">
        <v>106</v>
      </c>
      <c r="I454" t="s">
        <v>106</v>
      </c>
      <c r="J454" t="s">
        <v>107</v>
      </c>
      <c r="K454" t="s">
        <v>197</v>
      </c>
      <c r="L454" t="s">
        <v>109</v>
      </c>
      <c r="M454" t="s">
        <v>110</v>
      </c>
      <c r="N454" t="s">
        <v>1157</v>
      </c>
      <c r="O454" t="s">
        <v>1052</v>
      </c>
      <c r="Q454">
        <v>384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D454" s="1">
        <v>41296.333333333336</v>
      </c>
      <c r="AE454" s="1">
        <v>41296.333333333336</v>
      </c>
      <c r="AG454" s="1">
        <v>41239.333333333336</v>
      </c>
      <c r="AH454" s="1">
        <v>41239.333333333336</v>
      </c>
      <c r="AI454" s="1">
        <v>41239.333333333336</v>
      </c>
      <c r="AJ454" s="1">
        <v>41239.333333333336</v>
      </c>
      <c r="AK454" s="1">
        <v>41239.333333333336</v>
      </c>
      <c r="AL454" s="1">
        <v>41239.333333333336</v>
      </c>
      <c r="AM454" s="1">
        <v>41296.333333333336</v>
      </c>
      <c r="AN454" s="1">
        <v>41296.333333333336</v>
      </c>
      <c r="AP454" t="s">
        <v>113</v>
      </c>
      <c r="AU454" t="s">
        <v>1158</v>
      </c>
      <c r="AY454" t="s">
        <v>106</v>
      </c>
      <c r="AZ454">
        <v>0</v>
      </c>
      <c r="BA454">
        <v>0</v>
      </c>
      <c r="BD454" s="3">
        <v>41321.660416666666</v>
      </c>
      <c r="BE454" s="3">
        <v>41321.663888888892</v>
      </c>
      <c r="BF454" t="s">
        <v>115</v>
      </c>
      <c r="BG454" t="s">
        <v>115</v>
      </c>
      <c r="CH454">
        <v>540</v>
      </c>
      <c r="CI454">
        <v>28440</v>
      </c>
      <c r="CJ454" t="s">
        <v>106</v>
      </c>
      <c r="CK454" t="s">
        <v>106</v>
      </c>
      <c r="CL454">
        <v>35</v>
      </c>
      <c r="CM454" t="s">
        <v>1159</v>
      </c>
      <c r="CO454">
        <v>124353</v>
      </c>
      <c r="CQ454">
        <v>0</v>
      </c>
      <c r="CR454">
        <v>0</v>
      </c>
      <c r="CS454">
        <v>0</v>
      </c>
      <c r="CY454" t="s">
        <v>123</v>
      </c>
      <c r="CZ454" t="s">
        <v>124</v>
      </c>
      <c r="DD454" t="str" cm="1">
        <f t="array" ref="DD454">TEXT(_xlfn.SEQUENCE(1, DATEDIF(AG454, AH454, "m") + 1, AG454, 30), "YYYY-APMM")</f>
        <v>2012-AP11</v>
      </c>
      <c r="DN454">
        <f t="shared" si="14"/>
        <v>0</v>
      </c>
      <c r="DO454">
        <f t="shared" si="15"/>
        <v>0</v>
      </c>
    </row>
    <row r="455" spans="1:119" x14ac:dyDescent="0.35">
      <c r="A455" t="s">
        <v>105</v>
      </c>
      <c r="B455">
        <v>499740</v>
      </c>
      <c r="C455">
        <v>6359</v>
      </c>
      <c r="D455">
        <v>124359</v>
      </c>
      <c r="E455">
        <v>13662</v>
      </c>
      <c r="F455">
        <v>0</v>
      </c>
      <c r="G455" t="s">
        <v>106</v>
      </c>
      <c r="H455" t="s">
        <v>106</v>
      </c>
      <c r="I455" t="s">
        <v>106</v>
      </c>
      <c r="J455" t="s">
        <v>107</v>
      </c>
      <c r="K455" t="s">
        <v>108</v>
      </c>
      <c r="L455" t="s">
        <v>109</v>
      </c>
      <c r="M455" t="s">
        <v>110</v>
      </c>
      <c r="N455" t="s">
        <v>1160</v>
      </c>
      <c r="O455" t="s">
        <v>1056</v>
      </c>
      <c r="Q455">
        <v>704</v>
      </c>
      <c r="R455">
        <v>0</v>
      </c>
      <c r="S455">
        <v>168</v>
      </c>
      <c r="T455">
        <v>0</v>
      </c>
      <c r="U455">
        <v>0</v>
      </c>
      <c r="V455">
        <v>0</v>
      </c>
      <c r="W455">
        <v>168</v>
      </c>
      <c r="X455">
        <v>0</v>
      </c>
      <c r="Y455">
        <v>0</v>
      </c>
      <c r="Z455">
        <v>0</v>
      </c>
      <c r="AD455" s="1">
        <v>41344.333333333336</v>
      </c>
      <c r="AE455" s="1">
        <v>41367.708333333336</v>
      </c>
      <c r="AG455" s="1">
        <v>41239.333333333336</v>
      </c>
      <c r="AH455" s="1">
        <v>41263.708333333336</v>
      </c>
      <c r="AI455" s="1">
        <v>41239.333333333336</v>
      </c>
      <c r="AJ455" s="1">
        <v>41263.708333333336</v>
      </c>
      <c r="AK455" s="1">
        <v>41239.333333333336</v>
      </c>
      <c r="AL455" s="1">
        <v>41263.708333333336</v>
      </c>
      <c r="AM455" s="1">
        <v>41344.333333333336</v>
      </c>
      <c r="AN455" s="1">
        <v>41367.708333333336</v>
      </c>
      <c r="AP455" t="s">
        <v>113</v>
      </c>
      <c r="AU455" t="s">
        <v>1161</v>
      </c>
      <c r="AY455" t="s">
        <v>106</v>
      </c>
      <c r="AZ455">
        <v>0</v>
      </c>
      <c r="BA455">
        <v>0</v>
      </c>
      <c r="BD455" s="3">
        <v>41321.660416666666</v>
      </c>
      <c r="BE455" s="3">
        <v>41321.663888888892</v>
      </c>
      <c r="BF455" t="s">
        <v>115</v>
      </c>
      <c r="BG455" t="s">
        <v>115</v>
      </c>
      <c r="CH455">
        <v>540</v>
      </c>
      <c r="CI455">
        <v>28440</v>
      </c>
      <c r="CJ455" t="s">
        <v>106</v>
      </c>
      <c r="CK455" t="s">
        <v>106</v>
      </c>
      <c r="CL455">
        <v>35</v>
      </c>
      <c r="CM455" t="s">
        <v>1159</v>
      </c>
      <c r="CO455">
        <v>124353</v>
      </c>
      <c r="CQ455">
        <v>0</v>
      </c>
      <c r="CR455">
        <v>0</v>
      </c>
      <c r="CS455">
        <v>0</v>
      </c>
      <c r="CY455" t="s">
        <v>123</v>
      </c>
      <c r="CZ455" t="s">
        <v>124</v>
      </c>
      <c r="DD455" t="str" cm="1">
        <f t="array" ref="DD455">TEXT(_xlfn.SEQUENCE(1, DATEDIF(AG455, AH455, "m") + 1, AG455, 30), "YYYY-APMM")</f>
        <v>2012-AP11</v>
      </c>
      <c r="DN455">
        <f t="shared" si="14"/>
        <v>0</v>
      </c>
      <c r="DO455">
        <f t="shared" si="15"/>
        <v>0</v>
      </c>
    </row>
    <row r="456" spans="1:119" x14ac:dyDescent="0.35">
      <c r="A456" t="s">
        <v>105</v>
      </c>
      <c r="B456">
        <v>499741</v>
      </c>
      <c r="C456">
        <v>6359</v>
      </c>
      <c r="D456">
        <v>124359</v>
      </c>
      <c r="E456">
        <v>13662</v>
      </c>
      <c r="F456">
        <v>0</v>
      </c>
      <c r="G456" t="s">
        <v>106</v>
      </c>
      <c r="H456" t="s">
        <v>106</v>
      </c>
      <c r="I456" t="s">
        <v>106</v>
      </c>
      <c r="J456" t="s">
        <v>107</v>
      </c>
      <c r="K456" t="s">
        <v>108</v>
      </c>
      <c r="L456" t="s">
        <v>109</v>
      </c>
      <c r="M456" t="s">
        <v>110</v>
      </c>
      <c r="N456" t="s">
        <v>1162</v>
      </c>
      <c r="O456" t="s">
        <v>1059</v>
      </c>
      <c r="Q456">
        <v>704</v>
      </c>
      <c r="R456">
        <v>0</v>
      </c>
      <c r="S456">
        <v>56</v>
      </c>
      <c r="T456">
        <v>0</v>
      </c>
      <c r="U456">
        <v>0</v>
      </c>
      <c r="V456">
        <v>0</v>
      </c>
      <c r="W456">
        <v>56</v>
      </c>
      <c r="X456">
        <v>0</v>
      </c>
      <c r="Y456">
        <v>0</v>
      </c>
      <c r="Z456">
        <v>0</v>
      </c>
      <c r="AD456" s="1">
        <v>41368.333333333336</v>
      </c>
      <c r="AE456" s="1">
        <v>41375.708333333336</v>
      </c>
      <c r="AG456" s="1">
        <v>41265.333333333336</v>
      </c>
      <c r="AH456" s="1">
        <v>41272.708333333336</v>
      </c>
      <c r="AI456" s="1">
        <v>41265.333333333336</v>
      </c>
      <c r="AJ456" s="1">
        <v>41272.708333333336</v>
      </c>
      <c r="AK456" s="1">
        <v>41265.333333333336</v>
      </c>
      <c r="AL456" s="1">
        <v>41272.708333333336</v>
      </c>
      <c r="AM456" s="1">
        <v>41368.333333333336</v>
      </c>
      <c r="AN456" s="1">
        <v>41375.708333333336</v>
      </c>
      <c r="AP456" t="s">
        <v>113</v>
      </c>
      <c r="AU456" t="s">
        <v>1163</v>
      </c>
      <c r="AY456" t="s">
        <v>106</v>
      </c>
      <c r="AZ456">
        <v>0</v>
      </c>
      <c r="BA456">
        <v>0</v>
      </c>
      <c r="BD456" s="3">
        <v>41321.660416666666</v>
      </c>
      <c r="BE456" s="3">
        <v>41321.663888888892</v>
      </c>
      <c r="BF456" t="s">
        <v>115</v>
      </c>
      <c r="BG456" t="s">
        <v>115</v>
      </c>
      <c r="CH456">
        <v>540</v>
      </c>
      <c r="CI456">
        <v>28440</v>
      </c>
      <c r="CJ456" t="s">
        <v>106</v>
      </c>
      <c r="CK456" t="s">
        <v>106</v>
      </c>
      <c r="CL456">
        <v>35</v>
      </c>
      <c r="CM456" t="s">
        <v>1159</v>
      </c>
      <c r="CO456">
        <v>124353</v>
      </c>
      <c r="CQ456">
        <v>0</v>
      </c>
      <c r="CR456">
        <v>0</v>
      </c>
      <c r="CS456">
        <v>0</v>
      </c>
      <c r="CY456" t="s">
        <v>123</v>
      </c>
      <c r="CZ456" t="s">
        <v>124</v>
      </c>
      <c r="DD456" t="str" cm="1">
        <f t="array" ref="DD456">TEXT(_xlfn.SEQUENCE(1, DATEDIF(AG456, AH456, "m") + 1, AG456, 30), "YYYY-APMM")</f>
        <v>2012-AP12</v>
      </c>
      <c r="DN456">
        <f t="shared" si="14"/>
        <v>0</v>
      </c>
      <c r="DO456">
        <f t="shared" si="15"/>
        <v>0</v>
      </c>
    </row>
    <row r="457" spans="1:119" x14ac:dyDescent="0.35">
      <c r="A457" t="s">
        <v>105</v>
      </c>
      <c r="B457">
        <v>499742</v>
      </c>
      <c r="C457">
        <v>6359</v>
      </c>
      <c r="D457">
        <v>124359</v>
      </c>
      <c r="E457">
        <v>13662</v>
      </c>
      <c r="F457">
        <v>0</v>
      </c>
      <c r="G457" t="s">
        <v>106</v>
      </c>
      <c r="H457" t="s">
        <v>106</v>
      </c>
      <c r="I457" t="s">
        <v>106</v>
      </c>
      <c r="J457" t="s">
        <v>107</v>
      </c>
      <c r="K457" t="s">
        <v>108</v>
      </c>
      <c r="L457" t="s">
        <v>109</v>
      </c>
      <c r="M457" t="s">
        <v>110</v>
      </c>
      <c r="N457" t="s">
        <v>1164</v>
      </c>
      <c r="O457" t="s">
        <v>1062</v>
      </c>
      <c r="Q457">
        <v>704</v>
      </c>
      <c r="R457">
        <v>0</v>
      </c>
      <c r="S457">
        <v>240</v>
      </c>
      <c r="T457">
        <v>0</v>
      </c>
      <c r="U457">
        <v>0</v>
      </c>
      <c r="V457">
        <v>0</v>
      </c>
      <c r="W457">
        <v>240</v>
      </c>
      <c r="X457">
        <v>0</v>
      </c>
      <c r="Y457">
        <v>0</v>
      </c>
      <c r="Z457">
        <v>0</v>
      </c>
      <c r="AD457" s="1">
        <v>41377.333333333336</v>
      </c>
      <c r="AE457" s="1">
        <v>41410.708333333336</v>
      </c>
      <c r="AG457" s="1">
        <v>41273.333333333336</v>
      </c>
      <c r="AH457" s="1">
        <v>41307.708333333336</v>
      </c>
      <c r="AI457" s="1">
        <v>41273.333333333336</v>
      </c>
      <c r="AJ457" s="1">
        <v>41307.708333333336</v>
      </c>
      <c r="AK457" s="1">
        <v>41273.333333333336</v>
      </c>
      <c r="AL457" s="1">
        <v>41307.708333333336</v>
      </c>
      <c r="AM457" s="1">
        <v>41377.333333333336</v>
      </c>
      <c r="AN457" s="1">
        <v>41410.708333333336</v>
      </c>
      <c r="AP457" t="s">
        <v>113</v>
      </c>
      <c r="AU457" t="s">
        <v>1165</v>
      </c>
      <c r="AY457" t="s">
        <v>106</v>
      </c>
      <c r="AZ457">
        <v>0</v>
      </c>
      <c r="BA457">
        <v>0</v>
      </c>
      <c r="BD457" s="3">
        <v>41321.660416666666</v>
      </c>
      <c r="BE457" s="3">
        <v>41321.663888888892</v>
      </c>
      <c r="BF457" t="s">
        <v>115</v>
      </c>
      <c r="BG457" t="s">
        <v>115</v>
      </c>
      <c r="CH457">
        <v>540</v>
      </c>
      <c r="CI457">
        <v>28440</v>
      </c>
      <c r="CJ457" t="s">
        <v>106</v>
      </c>
      <c r="CK457" t="s">
        <v>106</v>
      </c>
      <c r="CL457">
        <v>35</v>
      </c>
      <c r="CM457" t="s">
        <v>1159</v>
      </c>
      <c r="CO457">
        <v>124353</v>
      </c>
      <c r="CQ457">
        <v>0</v>
      </c>
      <c r="CR457">
        <v>0</v>
      </c>
      <c r="CS457">
        <v>0</v>
      </c>
      <c r="CY457" t="s">
        <v>123</v>
      </c>
      <c r="CZ457" t="s">
        <v>124</v>
      </c>
      <c r="DD457" t="str" cm="1">
        <f t="array" ref="DD457:DE457">TEXT(_xlfn.SEQUENCE(1, DATEDIF(AG457, AH457, "m") + 1, AG457, 30), "YYYY-APMM")</f>
        <v>2012-AP12</v>
      </c>
      <c r="DE457" t="str">
        <v>2013-AP01</v>
      </c>
      <c r="DN457">
        <f t="shared" si="14"/>
        <v>0</v>
      </c>
      <c r="DO457">
        <f t="shared" si="15"/>
        <v>0</v>
      </c>
    </row>
    <row r="458" spans="1:119" x14ac:dyDescent="0.35">
      <c r="A458" t="s">
        <v>105</v>
      </c>
      <c r="B458">
        <v>499743</v>
      </c>
      <c r="C458">
        <v>6359</v>
      </c>
      <c r="D458">
        <v>124359</v>
      </c>
      <c r="E458">
        <v>13662</v>
      </c>
      <c r="F458">
        <v>0</v>
      </c>
      <c r="G458" t="s">
        <v>106</v>
      </c>
      <c r="H458" t="s">
        <v>106</v>
      </c>
      <c r="I458" t="s">
        <v>106</v>
      </c>
      <c r="J458" t="s">
        <v>107</v>
      </c>
      <c r="K458" t="s">
        <v>187</v>
      </c>
      <c r="L458" t="s">
        <v>203</v>
      </c>
      <c r="M458" t="s">
        <v>110</v>
      </c>
      <c r="N458" t="s">
        <v>1166</v>
      </c>
      <c r="O458" t="s">
        <v>1065</v>
      </c>
      <c r="Q458">
        <v>704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D458" s="1">
        <v>41410.708333333336</v>
      </c>
      <c r="AE458" s="1">
        <v>41410.708333333336</v>
      </c>
      <c r="AG458" s="1">
        <v>41307.708333333336</v>
      </c>
      <c r="AH458" s="1">
        <v>41307.708333333336</v>
      </c>
      <c r="AI458" s="1">
        <v>41307.708333333336</v>
      </c>
      <c r="AJ458" s="1">
        <v>41307.708333333336</v>
      </c>
      <c r="AK458" s="1">
        <v>41307.708333333336</v>
      </c>
      <c r="AL458" s="1">
        <v>41307.708333333336</v>
      </c>
      <c r="AM458" s="1">
        <v>41410.708333333336</v>
      </c>
      <c r="AN458" s="1">
        <v>41410.708333333336</v>
      </c>
      <c r="AP458" t="s">
        <v>113</v>
      </c>
      <c r="AU458" t="s">
        <v>1167</v>
      </c>
      <c r="AY458" t="s">
        <v>106</v>
      </c>
      <c r="AZ458">
        <v>0</v>
      </c>
      <c r="BA458">
        <v>0</v>
      </c>
      <c r="BD458" s="3">
        <v>41321.660416666666</v>
      </c>
      <c r="BE458" s="3">
        <v>41321.663888888892</v>
      </c>
      <c r="BF458" t="s">
        <v>115</v>
      </c>
      <c r="BG458" t="s">
        <v>115</v>
      </c>
      <c r="CH458">
        <v>540</v>
      </c>
      <c r="CI458">
        <v>28440</v>
      </c>
      <c r="CJ458" t="s">
        <v>106</v>
      </c>
      <c r="CK458" t="s">
        <v>106</v>
      </c>
      <c r="CL458">
        <v>35</v>
      </c>
      <c r="CM458" t="s">
        <v>1159</v>
      </c>
      <c r="CO458">
        <v>124353</v>
      </c>
      <c r="CQ458">
        <v>0</v>
      </c>
      <c r="CR458">
        <v>0</v>
      </c>
      <c r="CS458">
        <v>0</v>
      </c>
      <c r="CY458" t="s">
        <v>123</v>
      </c>
      <c r="CZ458" t="s">
        <v>124</v>
      </c>
      <c r="DD458" t="str" cm="1">
        <f t="array" ref="DD458">TEXT(_xlfn.SEQUENCE(1, DATEDIF(AG458, AH458, "m") + 1, AG458, 30), "YYYY-APMM")</f>
        <v>2013-AP02</v>
      </c>
      <c r="DN458">
        <f t="shared" si="14"/>
        <v>0</v>
      </c>
      <c r="DO458">
        <f t="shared" si="15"/>
        <v>0</v>
      </c>
    </row>
    <row r="459" spans="1:119" x14ac:dyDescent="0.35">
      <c r="A459" t="s">
        <v>105</v>
      </c>
      <c r="B459">
        <v>499744</v>
      </c>
      <c r="C459">
        <v>6359</v>
      </c>
      <c r="D459">
        <v>124359</v>
      </c>
      <c r="E459">
        <v>13662</v>
      </c>
      <c r="F459">
        <v>0</v>
      </c>
      <c r="G459" t="s">
        <v>106</v>
      </c>
      <c r="H459" t="s">
        <v>106</v>
      </c>
      <c r="I459" t="s">
        <v>106</v>
      </c>
      <c r="J459" t="s">
        <v>107</v>
      </c>
      <c r="K459" t="s">
        <v>108</v>
      </c>
      <c r="L459" t="s">
        <v>109</v>
      </c>
      <c r="M459" t="s">
        <v>110</v>
      </c>
      <c r="N459" t="s">
        <v>1168</v>
      </c>
      <c r="O459" t="s">
        <v>1068</v>
      </c>
      <c r="Q459">
        <v>704</v>
      </c>
      <c r="R459">
        <v>432</v>
      </c>
      <c r="S459">
        <v>1200</v>
      </c>
      <c r="T459">
        <v>0</v>
      </c>
      <c r="U459">
        <v>0</v>
      </c>
      <c r="V459">
        <v>0</v>
      </c>
      <c r="W459">
        <v>1200</v>
      </c>
      <c r="X459">
        <v>0</v>
      </c>
      <c r="Y459">
        <v>0</v>
      </c>
      <c r="Z459">
        <v>0</v>
      </c>
      <c r="AD459" s="1">
        <v>41412.333333333336</v>
      </c>
      <c r="AE459" s="1">
        <v>41591.708333333336</v>
      </c>
      <c r="AG459" s="1">
        <v>41308.333333333336</v>
      </c>
      <c r="AH459" s="1">
        <v>41483.708333333336</v>
      </c>
      <c r="AI459" s="1">
        <v>41308.333333333336</v>
      </c>
      <c r="AJ459" s="1">
        <v>41483.708333333336</v>
      </c>
      <c r="AK459" s="1">
        <v>41308.333333333336</v>
      </c>
      <c r="AL459" s="1">
        <v>41483.708333333336</v>
      </c>
      <c r="AM459" s="1">
        <v>41412.333333333336</v>
      </c>
      <c r="AN459" s="1">
        <v>41591.708333333336</v>
      </c>
      <c r="AP459" t="s">
        <v>113</v>
      </c>
      <c r="AU459" t="s">
        <v>1169</v>
      </c>
      <c r="AY459" t="s">
        <v>106</v>
      </c>
      <c r="AZ459">
        <v>0</v>
      </c>
      <c r="BA459">
        <v>0</v>
      </c>
      <c r="BD459" s="3">
        <v>41321.660416666666</v>
      </c>
      <c r="BE459" s="3">
        <v>41321.663888888892</v>
      </c>
      <c r="BF459" t="s">
        <v>115</v>
      </c>
      <c r="BG459" t="s">
        <v>115</v>
      </c>
      <c r="CH459">
        <v>540</v>
      </c>
      <c r="CI459">
        <v>28440</v>
      </c>
      <c r="CJ459" t="s">
        <v>106</v>
      </c>
      <c r="CK459" t="s">
        <v>106</v>
      </c>
      <c r="CL459">
        <v>35</v>
      </c>
      <c r="CM459" t="s">
        <v>1159</v>
      </c>
      <c r="CO459">
        <v>124353</v>
      </c>
      <c r="CQ459">
        <v>0</v>
      </c>
      <c r="CR459">
        <v>0</v>
      </c>
      <c r="CS459">
        <v>0</v>
      </c>
      <c r="CY459" t="s">
        <v>123</v>
      </c>
      <c r="CZ459" t="s">
        <v>124</v>
      </c>
      <c r="DD459" t="str" cm="1">
        <f t="array" ref="DD459:DI459">TEXT(_xlfn.SEQUENCE(1, DATEDIF(AG459, AH459, "m") + 1, AG459, 30), "YYYY-APMM")</f>
        <v>2013-AP02</v>
      </c>
      <c r="DE459" t="str">
        <v>2013-AP03</v>
      </c>
      <c r="DF459" t="str">
        <v>2013-AP04</v>
      </c>
      <c r="DG459" t="str">
        <v>2013-AP05</v>
      </c>
      <c r="DH459" t="str">
        <v>2013-AP06</v>
      </c>
      <c r="DI459" t="str">
        <v>2013-AP07</v>
      </c>
      <c r="DN459">
        <f t="shared" si="14"/>
        <v>0</v>
      </c>
      <c r="DO459">
        <f t="shared" si="15"/>
        <v>0</v>
      </c>
    </row>
    <row r="460" spans="1:119" x14ac:dyDescent="0.35">
      <c r="A460" t="s">
        <v>105</v>
      </c>
      <c r="B460">
        <v>499745</v>
      </c>
      <c r="C460">
        <v>6359</v>
      </c>
      <c r="D460">
        <v>124359</v>
      </c>
      <c r="E460">
        <v>13662</v>
      </c>
      <c r="F460">
        <v>0</v>
      </c>
      <c r="G460" t="s">
        <v>106</v>
      </c>
      <c r="H460" t="s">
        <v>106</v>
      </c>
      <c r="I460" t="s">
        <v>106</v>
      </c>
      <c r="J460" t="s">
        <v>107</v>
      </c>
      <c r="K460" t="s">
        <v>108</v>
      </c>
      <c r="L460" t="s">
        <v>109</v>
      </c>
      <c r="M460" t="s">
        <v>110</v>
      </c>
      <c r="N460" t="s">
        <v>1170</v>
      </c>
      <c r="O460" t="s">
        <v>1071</v>
      </c>
      <c r="Q460">
        <v>272</v>
      </c>
      <c r="R460">
        <v>272</v>
      </c>
      <c r="S460">
        <v>1440</v>
      </c>
      <c r="T460">
        <v>0</v>
      </c>
      <c r="U460">
        <v>0</v>
      </c>
      <c r="V460">
        <v>0</v>
      </c>
      <c r="W460">
        <v>1440</v>
      </c>
      <c r="X460">
        <v>0</v>
      </c>
      <c r="Y460">
        <v>0</v>
      </c>
      <c r="Z460">
        <v>0</v>
      </c>
      <c r="AD460" s="1">
        <v>41592.333333333336</v>
      </c>
      <c r="AE460" s="1">
        <v>41804.708333333336</v>
      </c>
      <c r="AG460" s="1">
        <v>41550.333333333336</v>
      </c>
      <c r="AH460" s="1">
        <v>41764.708333333336</v>
      </c>
      <c r="AI460" s="1">
        <v>41550.333333333336</v>
      </c>
      <c r="AJ460" s="1">
        <v>41764.708333333336</v>
      </c>
      <c r="AK460" s="1">
        <v>41550.333333333336</v>
      </c>
      <c r="AL460" s="1">
        <v>41764.708333333336</v>
      </c>
      <c r="AM460" s="1">
        <v>41592.333333333336</v>
      </c>
      <c r="AN460" s="1">
        <v>41804.708333333336</v>
      </c>
      <c r="AP460" t="s">
        <v>113</v>
      </c>
      <c r="AU460" t="s">
        <v>1171</v>
      </c>
      <c r="AY460" t="s">
        <v>106</v>
      </c>
      <c r="AZ460">
        <v>0</v>
      </c>
      <c r="BA460">
        <v>0</v>
      </c>
      <c r="BD460" s="3">
        <v>41321.660416666666</v>
      </c>
      <c r="BE460" s="3">
        <v>41321.663888888892</v>
      </c>
      <c r="BF460" t="s">
        <v>115</v>
      </c>
      <c r="BG460" t="s">
        <v>115</v>
      </c>
      <c r="CH460">
        <v>540</v>
      </c>
      <c r="CI460">
        <v>28440</v>
      </c>
      <c r="CJ460" t="s">
        <v>106</v>
      </c>
      <c r="CK460" t="s">
        <v>106</v>
      </c>
      <c r="CL460">
        <v>35</v>
      </c>
      <c r="CM460" t="s">
        <v>1159</v>
      </c>
      <c r="CO460">
        <v>124353</v>
      </c>
      <c r="CQ460">
        <v>0</v>
      </c>
      <c r="CR460">
        <v>0</v>
      </c>
      <c r="CS460">
        <v>0</v>
      </c>
      <c r="CY460" t="s">
        <v>123</v>
      </c>
      <c r="CZ460" t="s">
        <v>124</v>
      </c>
      <c r="DD460" t="str" cm="1">
        <f t="array" ref="DD460:DK460">TEXT(_xlfn.SEQUENCE(1, DATEDIF(AG460, AH460, "m") + 1, AG460, 30), "YYYY-APMM")</f>
        <v>2013-AP10</v>
      </c>
      <c r="DE460" t="str">
        <v>2013-AP11</v>
      </c>
      <c r="DF460" t="str">
        <v>2013-AP12</v>
      </c>
      <c r="DG460" t="str">
        <v>2014-AP01</v>
      </c>
      <c r="DH460" t="str">
        <v>2014-AP01</v>
      </c>
      <c r="DI460" t="str">
        <v>2014-AP03</v>
      </c>
      <c r="DJ460" t="str">
        <v>2014-AP04</v>
      </c>
      <c r="DK460" t="str">
        <v>2014-AP05</v>
      </c>
      <c r="DN460">
        <f t="shared" si="14"/>
        <v>0</v>
      </c>
      <c r="DO460">
        <f t="shared" si="15"/>
        <v>0</v>
      </c>
    </row>
    <row r="461" spans="1:119" x14ac:dyDescent="0.35">
      <c r="A461" t="s">
        <v>105</v>
      </c>
      <c r="B461">
        <v>499746</v>
      </c>
      <c r="C461">
        <v>6359</v>
      </c>
      <c r="D461">
        <v>124360</v>
      </c>
      <c r="E461">
        <v>13662</v>
      </c>
      <c r="F461">
        <v>0</v>
      </c>
      <c r="G461" t="s">
        <v>106</v>
      </c>
      <c r="H461" t="s">
        <v>106</v>
      </c>
      <c r="I461" t="s">
        <v>106</v>
      </c>
      <c r="J461" t="s">
        <v>107</v>
      </c>
      <c r="K461" t="s">
        <v>197</v>
      </c>
      <c r="L461" t="s">
        <v>109</v>
      </c>
      <c r="M461" t="s">
        <v>110</v>
      </c>
      <c r="N461" t="s">
        <v>1172</v>
      </c>
      <c r="O461" t="s">
        <v>1052</v>
      </c>
      <c r="Q461">
        <v>704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D461" s="1">
        <v>41344.333333333336</v>
      </c>
      <c r="AE461" s="1">
        <v>41344.333333333336</v>
      </c>
      <c r="AG461" s="1">
        <v>41239.333333333336</v>
      </c>
      <c r="AH461" s="1">
        <v>41239.333333333336</v>
      </c>
      <c r="AI461" s="1">
        <v>41239.333333333336</v>
      </c>
      <c r="AJ461" s="1">
        <v>41239.333333333336</v>
      </c>
      <c r="AK461" s="1">
        <v>41239.333333333336</v>
      </c>
      <c r="AL461" s="1">
        <v>41239.333333333336</v>
      </c>
      <c r="AM461" s="1">
        <v>41344.333333333336</v>
      </c>
      <c r="AN461" s="1">
        <v>41344.333333333336</v>
      </c>
      <c r="AP461" t="s">
        <v>113</v>
      </c>
      <c r="AU461" t="s">
        <v>1173</v>
      </c>
      <c r="AY461" t="s">
        <v>106</v>
      </c>
      <c r="AZ461">
        <v>0</v>
      </c>
      <c r="BA461">
        <v>0</v>
      </c>
      <c r="BD461" s="3">
        <v>41321.660416666666</v>
      </c>
      <c r="BE461" s="3">
        <v>41321.663888888892</v>
      </c>
      <c r="BF461" t="s">
        <v>115</v>
      </c>
      <c r="BG461" t="s">
        <v>115</v>
      </c>
      <c r="CH461">
        <v>540</v>
      </c>
      <c r="CI461">
        <v>28430</v>
      </c>
      <c r="CJ461" t="s">
        <v>106</v>
      </c>
      <c r="CK461" t="s">
        <v>106</v>
      </c>
      <c r="CL461">
        <v>30</v>
      </c>
      <c r="CM461" t="s">
        <v>1174</v>
      </c>
      <c r="CO461">
        <v>124353</v>
      </c>
      <c r="CQ461">
        <v>0</v>
      </c>
      <c r="CR461">
        <v>0</v>
      </c>
      <c r="CS461">
        <v>0</v>
      </c>
      <c r="CY461" t="s">
        <v>123</v>
      </c>
      <c r="CZ461" t="s">
        <v>124</v>
      </c>
      <c r="DD461" t="str" cm="1">
        <f t="array" ref="DD461">TEXT(_xlfn.SEQUENCE(1, DATEDIF(AG461, AH461, "m") + 1, AG461, 30), "YYYY-APMM")</f>
        <v>2012-AP11</v>
      </c>
      <c r="DN461">
        <f t="shared" si="14"/>
        <v>0</v>
      </c>
      <c r="DO461">
        <f t="shared" si="15"/>
        <v>0</v>
      </c>
    </row>
    <row r="462" spans="1:119" x14ac:dyDescent="0.35">
      <c r="A462" t="s">
        <v>105</v>
      </c>
      <c r="B462">
        <v>499747</v>
      </c>
      <c r="C462">
        <v>6359</v>
      </c>
      <c r="D462">
        <v>124360</v>
      </c>
      <c r="E462">
        <v>13662</v>
      </c>
      <c r="F462">
        <v>0</v>
      </c>
      <c r="G462" t="s">
        <v>106</v>
      </c>
      <c r="H462" t="s">
        <v>106</v>
      </c>
      <c r="I462" t="s">
        <v>106</v>
      </c>
      <c r="J462" t="s">
        <v>107</v>
      </c>
      <c r="K462" t="s">
        <v>108</v>
      </c>
      <c r="L462" t="s">
        <v>109</v>
      </c>
      <c r="M462" t="s">
        <v>110</v>
      </c>
      <c r="N462" t="s">
        <v>1175</v>
      </c>
      <c r="O462" t="s">
        <v>1056</v>
      </c>
      <c r="Q462">
        <v>704</v>
      </c>
      <c r="R462">
        <v>0</v>
      </c>
      <c r="S462">
        <v>168</v>
      </c>
      <c r="T462">
        <v>0</v>
      </c>
      <c r="U462">
        <v>0</v>
      </c>
      <c r="V462">
        <v>0</v>
      </c>
      <c r="W462">
        <v>168</v>
      </c>
      <c r="X462">
        <v>0</v>
      </c>
      <c r="Y462">
        <v>0</v>
      </c>
      <c r="Z462">
        <v>0</v>
      </c>
      <c r="AD462" s="1">
        <v>41344.333333333336</v>
      </c>
      <c r="AE462" s="1">
        <v>41367.708333333336</v>
      </c>
      <c r="AG462" s="1">
        <v>41239.333333333336</v>
      </c>
      <c r="AH462" s="1">
        <v>41263.708333333336</v>
      </c>
      <c r="AI462" s="1">
        <v>41239.333333333336</v>
      </c>
      <c r="AJ462" s="1">
        <v>41263.708333333336</v>
      </c>
      <c r="AK462" s="1">
        <v>41239.333333333336</v>
      </c>
      <c r="AL462" s="1">
        <v>41263.708333333336</v>
      </c>
      <c r="AM462" s="1">
        <v>41344.333333333336</v>
      </c>
      <c r="AN462" s="1">
        <v>41367.708333333336</v>
      </c>
      <c r="AP462" t="s">
        <v>113</v>
      </c>
      <c r="AU462" t="s">
        <v>1176</v>
      </c>
      <c r="AY462" t="s">
        <v>106</v>
      </c>
      <c r="AZ462">
        <v>0</v>
      </c>
      <c r="BA462">
        <v>0</v>
      </c>
      <c r="BD462" s="3">
        <v>41321.660416666666</v>
      </c>
      <c r="BE462" s="3">
        <v>41321.663888888892</v>
      </c>
      <c r="BF462" t="s">
        <v>115</v>
      </c>
      <c r="BG462" t="s">
        <v>115</v>
      </c>
      <c r="CH462">
        <v>540</v>
      </c>
      <c r="CI462">
        <v>28430</v>
      </c>
      <c r="CJ462" t="s">
        <v>106</v>
      </c>
      <c r="CK462" t="s">
        <v>106</v>
      </c>
      <c r="CL462">
        <v>30</v>
      </c>
      <c r="CM462" t="s">
        <v>1174</v>
      </c>
      <c r="CO462">
        <v>124353</v>
      </c>
      <c r="CQ462">
        <v>0</v>
      </c>
      <c r="CR462">
        <v>0</v>
      </c>
      <c r="CS462">
        <v>0</v>
      </c>
      <c r="CY462" t="s">
        <v>123</v>
      </c>
      <c r="CZ462" t="s">
        <v>124</v>
      </c>
      <c r="DD462" t="str" cm="1">
        <f t="array" ref="DD462">TEXT(_xlfn.SEQUENCE(1, DATEDIF(AG462, AH462, "m") + 1, AG462, 30), "YYYY-APMM")</f>
        <v>2012-AP11</v>
      </c>
      <c r="DN462">
        <f t="shared" si="14"/>
        <v>0</v>
      </c>
      <c r="DO462">
        <f t="shared" si="15"/>
        <v>0</v>
      </c>
    </row>
    <row r="463" spans="1:119" x14ac:dyDescent="0.35">
      <c r="A463" t="s">
        <v>105</v>
      </c>
      <c r="B463">
        <v>499748</v>
      </c>
      <c r="C463">
        <v>6359</v>
      </c>
      <c r="D463">
        <v>124360</v>
      </c>
      <c r="E463">
        <v>13662</v>
      </c>
      <c r="F463">
        <v>0</v>
      </c>
      <c r="G463" t="s">
        <v>106</v>
      </c>
      <c r="H463" t="s">
        <v>106</v>
      </c>
      <c r="I463" t="s">
        <v>106</v>
      </c>
      <c r="J463" t="s">
        <v>107</v>
      </c>
      <c r="K463" t="s">
        <v>108</v>
      </c>
      <c r="L463" t="s">
        <v>109</v>
      </c>
      <c r="M463" t="s">
        <v>110</v>
      </c>
      <c r="N463" t="s">
        <v>1177</v>
      </c>
      <c r="O463" t="s">
        <v>1059</v>
      </c>
      <c r="Q463">
        <v>704</v>
      </c>
      <c r="R463">
        <v>0</v>
      </c>
      <c r="S463">
        <v>56</v>
      </c>
      <c r="T463">
        <v>0</v>
      </c>
      <c r="U463">
        <v>0</v>
      </c>
      <c r="V463">
        <v>0</v>
      </c>
      <c r="W463">
        <v>56</v>
      </c>
      <c r="X463">
        <v>0</v>
      </c>
      <c r="Y463">
        <v>0</v>
      </c>
      <c r="Z463">
        <v>0</v>
      </c>
      <c r="AD463" s="1">
        <v>41368.333333333336</v>
      </c>
      <c r="AE463" s="1">
        <v>41375.708333333336</v>
      </c>
      <c r="AG463" s="1">
        <v>41265.333333333336</v>
      </c>
      <c r="AH463" s="1">
        <v>41272.708333333336</v>
      </c>
      <c r="AI463" s="1">
        <v>41265.333333333336</v>
      </c>
      <c r="AJ463" s="1">
        <v>41272.708333333336</v>
      </c>
      <c r="AK463" s="1">
        <v>41265.333333333336</v>
      </c>
      <c r="AL463" s="1">
        <v>41272.708333333336</v>
      </c>
      <c r="AM463" s="1">
        <v>41368.333333333336</v>
      </c>
      <c r="AN463" s="1">
        <v>41375.708333333336</v>
      </c>
      <c r="AP463" t="s">
        <v>113</v>
      </c>
      <c r="AU463" t="s">
        <v>1178</v>
      </c>
      <c r="AY463" t="s">
        <v>106</v>
      </c>
      <c r="AZ463">
        <v>0</v>
      </c>
      <c r="BA463">
        <v>0</v>
      </c>
      <c r="BD463" s="3">
        <v>41321.660416666666</v>
      </c>
      <c r="BE463" s="3">
        <v>41321.663888888892</v>
      </c>
      <c r="BF463" t="s">
        <v>115</v>
      </c>
      <c r="BG463" t="s">
        <v>115</v>
      </c>
      <c r="CH463">
        <v>540</v>
      </c>
      <c r="CI463">
        <v>28430</v>
      </c>
      <c r="CJ463" t="s">
        <v>106</v>
      </c>
      <c r="CK463" t="s">
        <v>106</v>
      </c>
      <c r="CL463">
        <v>30</v>
      </c>
      <c r="CM463" t="s">
        <v>1174</v>
      </c>
      <c r="CO463">
        <v>124353</v>
      </c>
      <c r="CQ463">
        <v>0</v>
      </c>
      <c r="CR463">
        <v>0</v>
      </c>
      <c r="CS463">
        <v>0</v>
      </c>
      <c r="CY463" t="s">
        <v>123</v>
      </c>
      <c r="CZ463" t="s">
        <v>124</v>
      </c>
      <c r="DD463" t="str" cm="1">
        <f t="array" ref="DD463">TEXT(_xlfn.SEQUENCE(1, DATEDIF(AG463, AH463, "m") + 1, AG463, 30), "YYYY-APMM")</f>
        <v>2012-AP12</v>
      </c>
      <c r="DN463">
        <f t="shared" si="14"/>
        <v>0</v>
      </c>
      <c r="DO463">
        <f t="shared" si="15"/>
        <v>0</v>
      </c>
    </row>
    <row r="464" spans="1:119" x14ac:dyDescent="0.35">
      <c r="A464" t="s">
        <v>105</v>
      </c>
      <c r="B464">
        <v>499749</v>
      </c>
      <c r="C464">
        <v>6359</v>
      </c>
      <c r="D464">
        <v>124360</v>
      </c>
      <c r="E464">
        <v>13662</v>
      </c>
      <c r="F464">
        <v>0</v>
      </c>
      <c r="G464" t="s">
        <v>106</v>
      </c>
      <c r="H464" t="s">
        <v>106</v>
      </c>
      <c r="I464" t="s">
        <v>106</v>
      </c>
      <c r="J464" t="s">
        <v>107</v>
      </c>
      <c r="K464" t="s">
        <v>108</v>
      </c>
      <c r="L464" t="s">
        <v>109</v>
      </c>
      <c r="M464" t="s">
        <v>110</v>
      </c>
      <c r="N464" t="s">
        <v>1179</v>
      </c>
      <c r="O464" t="s">
        <v>1062</v>
      </c>
      <c r="Q464">
        <v>704</v>
      </c>
      <c r="R464">
        <v>0</v>
      </c>
      <c r="S464">
        <v>240</v>
      </c>
      <c r="T464">
        <v>0</v>
      </c>
      <c r="U464">
        <v>0</v>
      </c>
      <c r="V464">
        <v>0</v>
      </c>
      <c r="W464">
        <v>240</v>
      </c>
      <c r="X464">
        <v>0</v>
      </c>
      <c r="Y464">
        <v>0</v>
      </c>
      <c r="Z464">
        <v>0</v>
      </c>
      <c r="AD464" s="1">
        <v>41377.333333333336</v>
      </c>
      <c r="AE464" s="1">
        <v>41410.708333333336</v>
      </c>
      <c r="AG464" s="1">
        <v>41273.333333333336</v>
      </c>
      <c r="AH464" s="1">
        <v>41307.708333333336</v>
      </c>
      <c r="AI464" s="1">
        <v>41273.333333333336</v>
      </c>
      <c r="AJ464" s="1">
        <v>41307.708333333336</v>
      </c>
      <c r="AK464" s="1">
        <v>41273.333333333336</v>
      </c>
      <c r="AL464" s="1">
        <v>41307.708333333336</v>
      </c>
      <c r="AM464" s="1">
        <v>41377.333333333336</v>
      </c>
      <c r="AN464" s="1">
        <v>41410.708333333336</v>
      </c>
      <c r="AP464" t="s">
        <v>113</v>
      </c>
      <c r="AU464" t="s">
        <v>1180</v>
      </c>
      <c r="AY464" t="s">
        <v>106</v>
      </c>
      <c r="AZ464">
        <v>0</v>
      </c>
      <c r="BA464">
        <v>0</v>
      </c>
      <c r="BD464" s="3">
        <v>41321.660416666666</v>
      </c>
      <c r="BE464" s="3">
        <v>41321.663888888892</v>
      </c>
      <c r="BF464" t="s">
        <v>115</v>
      </c>
      <c r="BG464" t="s">
        <v>115</v>
      </c>
      <c r="CH464">
        <v>540</v>
      </c>
      <c r="CI464">
        <v>28430</v>
      </c>
      <c r="CJ464" t="s">
        <v>106</v>
      </c>
      <c r="CK464" t="s">
        <v>106</v>
      </c>
      <c r="CL464">
        <v>30</v>
      </c>
      <c r="CM464" t="s">
        <v>1174</v>
      </c>
      <c r="CO464">
        <v>124353</v>
      </c>
      <c r="CQ464">
        <v>0</v>
      </c>
      <c r="CR464">
        <v>0</v>
      </c>
      <c r="CS464">
        <v>0</v>
      </c>
      <c r="CY464" t="s">
        <v>123</v>
      </c>
      <c r="CZ464" t="s">
        <v>124</v>
      </c>
      <c r="DD464" t="str" cm="1">
        <f t="array" ref="DD464:DE464">TEXT(_xlfn.SEQUENCE(1, DATEDIF(AG464, AH464, "m") + 1, AG464, 30), "YYYY-APMM")</f>
        <v>2012-AP12</v>
      </c>
      <c r="DE464" t="str">
        <v>2013-AP01</v>
      </c>
      <c r="DN464">
        <f t="shared" si="14"/>
        <v>0</v>
      </c>
      <c r="DO464">
        <f t="shared" si="15"/>
        <v>0</v>
      </c>
    </row>
    <row r="465" spans="1:119" x14ac:dyDescent="0.35">
      <c r="A465" t="s">
        <v>105</v>
      </c>
      <c r="B465">
        <v>499750</v>
      </c>
      <c r="C465">
        <v>6359</v>
      </c>
      <c r="D465">
        <v>124360</v>
      </c>
      <c r="E465">
        <v>13662</v>
      </c>
      <c r="F465">
        <v>0</v>
      </c>
      <c r="G465" t="s">
        <v>106</v>
      </c>
      <c r="H465" t="s">
        <v>106</v>
      </c>
      <c r="I465" t="s">
        <v>106</v>
      </c>
      <c r="J465" t="s">
        <v>107</v>
      </c>
      <c r="K465" t="s">
        <v>187</v>
      </c>
      <c r="L465" t="s">
        <v>203</v>
      </c>
      <c r="M465" t="s">
        <v>110</v>
      </c>
      <c r="N465" t="s">
        <v>1181</v>
      </c>
      <c r="O465" t="s">
        <v>1065</v>
      </c>
      <c r="Q465">
        <v>704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D465" s="1">
        <v>41410.708333333336</v>
      </c>
      <c r="AE465" s="1">
        <v>41410.708333333336</v>
      </c>
      <c r="AG465" s="1">
        <v>41307.708333333336</v>
      </c>
      <c r="AH465" s="1">
        <v>41307.708333333336</v>
      </c>
      <c r="AI465" s="1">
        <v>41307.708333333336</v>
      </c>
      <c r="AJ465" s="1">
        <v>41307.708333333336</v>
      </c>
      <c r="AK465" s="1">
        <v>41307.708333333336</v>
      </c>
      <c r="AL465" s="1">
        <v>41307.708333333336</v>
      </c>
      <c r="AM465" s="1">
        <v>41410.708333333336</v>
      </c>
      <c r="AN465" s="1">
        <v>41410.708333333336</v>
      </c>
      <c r="AP465" t="s">
        <v>113</v>
      </c>
      <c r="AU465" t="s">
        <v>1182</v>
      </c>
      <c r="AY465" t="s">
        <v>106</v>
      </c>
      <c r="AZ465">
        <v>0</v>
      </c>
      <c r="BA465">
        <v>0</v>
      </c>
      <c r="BD465" s="3">
        <v>41321.660416666666</v>
      </c>
      <c r="BE465" s="3">
        <v>41321.663888888892</v>
      </c>
      <c r="BF465" t="s">
        <v>115</v>
      </c>
      <c r="BG465" t="s">
        <v>115</v>
      </c>
      <c r="CH465">
        <v>540</v>
      </c>
      <c r="CI465">
        <v>28430</v>
      </c>
      <c r="CJ465" t="s">
        <v>106</v>
      </c>
      <c r="CK465" t="s">
        <v>106</v>
      </c>
      <c r="CL465">
        <v>30</v>
      </c>
      <c r="CM465" t="s">
        <v>1174</v>
      </c>
      <c r="CO465">
        <v>124353</v>
      </c>
      <c r="CQ465">
        <v>0</v>
      </c>
      <c r="CR465">
        <v>0</v>
      </c>
      <c r="CS465">
        <v>0</v>
      </c>
      <c r="CY465" t="s">
        <v>123</v>
      </c>
      <c r="CZ465" t="s">
        <v>124</v>
      </c>
      <c r="DD465" t="str" cm="1">
        <f t="array" ref="DD465">TEXT(_xlfn.SEQUENCE(1, DATEDIF(AG465, AH465, "m") + 1, AG465, 30), "YYYY-APMM")</f>
        <v>2013-AP02</v>
      </c>
      <c r="DN465">
        <f t="shared" si="14"/>
        <v>0</v>
      </c>
      <c r="DO465">
        <f t="shared" si="15"/>
        <v>0</v>
      </c>
    </row>
    <row r="466" spans="1:119" x14ac:dyDescent="0.35">
      <c r="A466" t="s">
        <v>105</v>
      </c>
      <c r="B466">
        <v>499751</v>
      </c>
      <c r="C466">
        <v>6359</v>
      </c>
      <c r="D466">
        <v>124360</v>
      </c>
      <c r="E466">
        <v>13662</v>
      </c>
      <c r="F466">
        <v>0</v>
      </c>
      <c r="G466" t="s">
        <v>106</v>
      </c>
      <c r="H466" t="s">
        <v>106</v>
      </c>
      <c r="I466" t="s">
        <v>106</v>
      </c>
      <c r="J466" t="s">
        <v>107</v>
      </c>
      <c r="K466" t="s">
        <v>108</v>
      </c>
      <c r="L466" t="s">
        <v>109</v>
      </c>
      <c r="M466" t="s">
        <v>110</v>
      </c>
      <c r="N466" t="s">
        <v>1183</v>
      </c>
      <c r="O466" t="s">
        <v>1068</v>
      </c>
      <c r="Q466">
        <v>704</v>
      </c>
      <c r="R466">
        <v>424</v>
      </c>
      <c r="S466">
        <v>960</v>
      </c>
      <c r="T466">
        <v>0</v>
      </c>
      <c r="U466">
        <v>0</v>
      </c>
      <c r="V466">
        <v>0</v>
      </c>
      <c r="W466">
        <v>960</v>
      </c>
      <c r="X466">
        <v>0</v>
      </c>
      <c r="Y466">
        <v>0</v>
      </c>
      <c r="Z466">
        <v>0</v>
      </c>
      <c r="AD466" s="1">
        <v>41412.333333333336</v>
      </c>
      <c r="AE466" s="1">
        <v>41554.708333333336</v>
      </c>
      <c r="AG466" s="1">
        <v>41308.333333333336</v>
      </c>
      <c r="AH466" s="1">
        <v>41448.708333333336</v>
      </c>
      <c r="AI466" s="1">
        <v>41308.333333333336</v>
      </c>
      <c r="AJ466" s="1">
        <v>41448.708333333336</v>
      </c>
      <c r="AK466" s="1">
        <v>41308.333333333336</v>
      </c>
      <c r="AL466" s="1">
        <v>41448.708333333336</v>
      </c>
      <c r="AM466" s="1">
        <v>41412.333333333336</v>
      </c>
      <c r="AN466" s="1">
        <v>41554.708333333336</v>
      </c>
      <c r="AP466" t="s">
        <v>113</v>
      </c>
      <c r="AU466" t="s">
        <v>1184</v>
      </c>
      <c r="AY466" t="s">
        <v>106</v>
      </c>
      <c r="AZ466">
        <v>0</v>
      </c>
      <c r="BA466">
        <v>0</v>
      </c>
      <c r="BD466" s="3">
        <v>41321.660416666666</v>
      </c>
      <c r="BE466" s="3">
        <v>41321.663888888892</v>
      </c>
      <c r="BF466" t="s">
        <v>115</v>
      </c>
      <c r="BG466" t="s">
        <v>115</v>
      </c>
      <c r="CH466">
        <v>540</v>
      </c>
      <c r="CI466">
        <v>28430</v>
      </c>
      <c r="CJ466" t="s">
        <v>106</v>
      </c>
      <c r="CK466" t="s">
        <v>106</v>
      </c>
      <c r="CL466">
        <v>30</v>
      </c>
      <c r="CM466" t="s">
        <v>1174</v>
      </c>
      <c r="CO466">
        <v>124353</v>
      </c>
      <c r="CQ466">
        <v>0</v>
      </c>
      <c r="CR466">
        <v>0</v>
      </c>
      <c r="CS466">
        <v>0</v>
      </c>
      <c r="CY466" t="s">
        <v>123</v>
      </c>
      <c r="CZ466" t="s">
        <v>124</v>
      </c>
      <c r="DD466" t="str" cm="1">
        <f t="array" ref="DD466:DH466">TEXT(_xlfn.SEQUENCE(1, DATEDIF(AG466, AH466, "m") + 1, AG466, 30), "YYYY-APMM")</f>
        <v>2013-AP02</v>
      </c>
      <c r="DE466" t="str">
        <v>2013-AP03</v>
      </c>
      <c r="DF466" t="str">
        <v>2013-AP04</v>
      </c>
      <c r="DG466" t="str">
        <v>2013-AP05</v>
      </c>
      <c r="DH466" t="str">
        <v>2013-AP06</v>
      </c>
      <c r="DN466">
        <f t="shared" si="14"/>
        <v>0</v>
      </c>
      <c r="DO466">
        <f t="shared" si="15"/>
        <v>0</v>
      </c>
    </row>
    <row r="467" spans="1:119" x14ac:dyDescent="0.35">
      <c r="A467" t="s">
        <v>105</v>
      </c>
      <c r="B467">
        <v>499752</v>
      </c>
      <c r="C467">
        <v>6359</v>
      </c>
      <c r="D467">
        <v>124360</v>
      </c>
      <c r="E467">
        <v>13662</v>
      </c>
      <c r="F467">
        <v>0</v>
      </c>
      <c r="G467" t="s">
        <v>106</v>
      </c>
      <c r="H467" t="s">
        <v>106</v>
      </c>
      <c r="I467" t="s">
        <v>106</v>
      </c>
      <c r="J467" t="s">
        <v>107</v>
      </c>
      <c r="K467" t="s">
        <v>108</v>
      </c>
      <c r="L467" t="s">
        <v>109</v>
      </c>
      <c r="M467" t="s">
        <v>110</v>
      </c>
      <c r="N467" t="s">
        <v>1185</v>
      </c>
      <c r="O467" t="s">
        <v>1071</v>
      </c>
      <c r="Q467">
        <v>280</v>
      </c>
      <c r="R467">
        <v>8</v>
      </c>
      <c r="S467">
        <v>1680</v>
      </c>
      <c r="T467">
        <v>0</v>
      </c>
      <c r="U467">
        <v>0</v>
      </c>
      <c r="V467">
        <v>0</v>
      </c>
      <c r="W467">
        <v>1680</v>
      </c>
      <c r="X467">
        <v>0</v>
      </c>
      <c r="Y467">
        <v>0</v>
      </c>
      <c r="Z467">
        <v>0</v>
      </c>
      <c r="AD467" s="1">
        <v>41555.333333333336</v>
      </c>
      <c r="AE467" s="1">
        <v>41804.708333333336</v>
      </c>
      <c r="AG467" s="1">
        <v>41514.333333333336</v>
      </c>
      <c r="AH467" s="1">
        <v>41763.708333333336</v>
      </c>
      <c r="AI467" s="1">
        <v>41514.333333333336</v>
      </c>
      <c r="AJ467" s="1">
        <v>41763.708333333336</v>
      </c>
      <c r="AK467" s="1">
        <v>41514.333333333336</v>
      </c>
      <c r="AL467" s="1">
        <v>41763.708333333336</v>
      </c>
      <c r="AM467" s="1">
        <v>41555.333333333336</v>
      </c>
      <c r="AN467" s="1">
        <v>41804.708333333336</v>
      </c>
      <c r="AP467" t="s">
        <v>113</v>
      </c>
      <c r="AU467" t="s">
        <v>1186</v>
      </c>
      <c r="AY467" t="s">
        <v>106</v>
      </c>
      <c r="AZ467">
        <v>0</v>
      </c>
      <c r="BA467">
        <v>0</v>
      </c>
      <c r="BD467" s="3">
        <v>41321.660416666666</v>
      </c>
      <c r="BE467" s="3">
        <v>41321.663888888892</v>
      </c>
      <c r="BF467" t="s">
        <v>115</v>
      </c>
      <c r="BG467" t="s">
        <v>115</v>
      </c>
      <c r="CH467">
        <v>540</v>
      </c>
      <c r="CI467">
        <v>28430</v>
      </c>
      <c r="CJ467" t="s">
        <v>106</v>
      </c>
      <c r="CK467" t="s">
        <v>106</v>
      </c>
      <c r="CL467">
        <v>30</v>
      </c>
      <c r="CM467" t="s">
        <v>1174</v>
      </c>
      <c r="CO467">
        <v>124353</v>
      </c>
      <c r="CQ467">
        <v>0</v>
      </c>
      <c r="CR467">
        <v>0</v>
      </c>
      <c r="CS467">
        <v>0</v>
      </c>
      <c r="CY467" t="s">
        <v>123</v>
      </c>
      <c r="CZ467" t="s">
        <v>124</v>
      </c>
      <c r="DD467" t="str" cm="1">
        <f t="array" ref="DD467:DL467">TEXT(_xlfn.SEQUENCE(1, DATEDIF(AG467, AH467, "m") + 1, AG467, 30), "YYYY-APMM")</f>
        <v>2013-AP08</v>
      </c>
      <c r="DE467" t="str">
        <v>2013-AP09</v>
      </c>
      <c r="DF467" t="str">
        <v>2013-AP10</v>
      </c>
      <c r="DG467" t="str">
        <v>2013-AP11</v>
      </c>
      <c r="DH467" t="str">
        <v>2013-AP12</v>
      </c>
      <c r="DI467" t="str">
        <v>2014-AP01</v>
      </c>
      <c r="DJ467" t="str">
        <v>2014-AP02</v>
      </c>
      <c r="DK467" t="str">
        <v>2014-AP03</v>
      </c>
      <c r="DL467" t="str">
        <v>2014-AP04</v>
      </c>
      <c r="DN467">
        <f t="shared" si="14"/>
        <v>0</v>
      </c>
      <c r="DO467">
        <f t="shared" si="15"/>
        <v>0</v>
      </c>
    </row>
    <row r="468" spans="1:119" x14ac:dyDescent="0.35">
      <c r="A468" t="s">
        <v>105</v>
      </c>
      <c r="B468">
        <v>499753</v>
      </c>
      <c r="C468">
        <v>6359</v>
      </c>
      <c r="D468">
        <v>124361</v>
      </c>
      <c r="E468">
        <v>13662</v>
      </c>
      <c r="F468">
        <v>0</v>
      </c>
      <c r="G468" t="s">
        <v>106</v>
      </c>
      <c r="H468" t="s">
        <v>106</v>
      </c>
      <c r="I468" t="s">
        <v>106</v>
      </c>
      <c r="J468" t="s">
        <v>107</v>
      </c>
      <c r="K468" t="s">
        <v>197</v>
      </c>
      <c r="L468" t="s">
        <v>109</v>
      </c>
      <c r="M468" t="s">
        <v>110</v>
      </c>
      <c r="N468" t="s">
        <v>1187</v>
      </c>
      <c r="O468" t="s">
        <v>1052</v>
      </c>
      <c r="Q468">
        <v>312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D468" s="1">
        <v>41286.333333333336</v>
      </c>
      <c r="AE468" s="1">
        <v>41286.333333333336</v>
      </c>
      <c r="AG468" s="1">
        <v>41239.333333333336</v>
      </c>
      <c r="AH468" s="1">
        <v>41239.333333333336</v>
      </c>
      <c r="AI468" s="1">
        <v>41239.333333333336</v>
      </c>
      <c r="AJ468" s="1">
        <v>41239.333333333336</v>
      </c>
      <c r="AK468" s="1">
        <v>41239.333333333336</v>
      </c>
      <c r="AL468" s="1">
        <v>41239.333333333336</v>
      </c>
      <c r="AM468" s="1">
        <v>41286.333333333336</v>
      </c>
      <c r="AN468" s="1">
        <v>41286.333333333336</v>
      </c>
      <c r="AP468" t="s">
        <v>113</v>
      </c>
      <c r="AU468" t="s">
        <v>1188</v>
      </c>
      <c r="AY468" t="s">
        <v>106</v>
      </c>
      <c r="AZ468">
        <v>0</v>
      </c>
      <c r="BA468">
        <v>0</v>
      </c>
      <c r="BD468" s="3">
        <v>41321.660416666666</v>
      </c>
      <c r="BE468" s="3">
        <v>41321.663888888892</v>
      </c>
      <c r="BF468" t="s">
        <v>115</v>
      </c>
      <c r="BG468" t="s">
        <v>115</v>
      </c>
      <c r="CH468">
        <v>540</v>
      </c>
      <c r="CI468">
        <v>28470</v>
      </c>
      <c r="CJ468" t="s">
        <v>106</v>
      </c>
      <c r="CK468" t="s">
        <v>106</v>
      </c>
      <c r="CL468">
        <v>50</v>
      </c>
      <c r="CM468" t="s">
        <v>1189</v>
      </c>
      <c r="CO468">
        <v>124353</v>
      </c>
      <c r="CQ468">
        <v>0</v>
      </c>
      <c r="CR468">
        <v>0</v>
      </c>
      <c r="CS468">
        <v>0</v>
      </c>
      <c r="CY468" t="s">
        <v>123</v>
      </c>
      <c r="CZ468" t="s">
        <v>124</v>
      </c>
      <c r="DD468" t="str" cm="1">
        <f t="array" ref="DD468">TEXT(_xlfn.SEQUENCE(1, DATEDIF(AG468, AH468, "m") + 1, AG468, 30), "YYYY-APMM")</f>
        <v>2012-AP11</v>
      </c>
      <c r="DN468">
        <f t="shared" si="14"/>
        <v>0</v>
      </c>
      <c r="DO468">
        <f t="shared" si="15"/>
        <v>0</v>
      </c>
    </row>
    <row r="469" spans="1:119" x14ac:dyDescent="0.35">
      <c r="A469" t="s">
        <v>105</v>
      </c>
      <c r="B469">
        <v>499754</v>
      </c>
      <c r="C469">
        <v>6359</v>
      </c>
      <c r="D469">
        <v>124361</v>
      </c>
      <c r="E469">
        <v>13662</v>
      </c>
      <c r="F469">
        <v>0</v>
      </c>
      <c r="G469" t="s">
        <v>106</v>
      </c>
      <c r="H469" t="s">
        <v>106</v>
      </c>
      <c r="I469" t="s">
        <v>106</v>
      </c>
      <c r="J469" t="s">
        <v>107</v>
      </c>
      <c r="K469" t="s">
        <v>108</v>
      </c>
      <c r="L469" t="s">
        <v>109</v>
      </c>
      <c r="M469" t="s">
        <v>110</v>
      </c>
      <c r="N469" t="s">
        <v>1190</v>
      </c>
      <c r="O469" t="s">
        <v>1056</v>
      </c>
      <c r="Q469">
        <v>312</v>
      </c>
      <c r="R469">
        <v>0</v>
      </c>
      <c r="S469">
        <v>240</v>
      </c>
      <c r="T469">
        <v>0</v>
      </c>
      <c r="U469">
        <v>0</v>
      </c>
      <c r="V469">
        <v>0</v>
      </c>
      <c r="W469">
        <v>240</v>
      </c>
      <c r="X469">
        <v>0</v>
      </c>
      <c r="Y469">
        <v>0</v>
      </c>
      <c r="Z469">
        <v>0</v>
      </c>
      <c r="AD469" s="1">
        <v>41286.333333333336</v>
      </c>
      <c r="AE469" s="1">
        <v>41321.708333333336</v>
      </c>
      <c r="AG469" s="1">
        <v>41239.333333333336</v>
      </c>
      <c r="AH469" s="1">
        <v>41274.708333333336</v>
      </c>
      <c r="AI469" s="1">
        <v>41239.333333333336</v>
      </c>
      <c r="AJ469" s="1">
        <v>41274.708333333336</v>
      </c>
      <c r="AK469" s="1">
        <v>41239.333333333336</v>
      </c>
      <c r="AL469" s="1">
        <v>41274.708333333336</v>
      </c>
      <c r="AM469" s="1">
        <v>41286.333333333336</v>
      </c>
      <c r="AN469" s="1">
        <v>41321.708333333336</v>
      </c>
      <c r="AP469" t="s">
        <v>113</v>
      </c>
      <c r="AU469" t="s">
        <v>1191</v>
      </c>
      <c r="AY469" t="s">
        <v>106</v>
      </c>
      <c r="AZ469">
        <v>0</v>
      </c>
      <c r="BA469">
        <v>0</v>
      </c>
      <c r="BD469" s="3">
        <v>41321.660416666666</v>
      </c>
      <c r="BE469" s="3">
        <v>41321.663888888892</v>
      </c>
      <c r="BF469" t="s">
        <v>115</v>
      </c>
      <c r="BG469" t="s">
        <v>115</v>
      </c>
      <c r="CH469">
        <v>540</v>
      </c>
      <c r="CI469">
        <v>28470</v>
      </c>
      <c r="CJ469" t="s">
        <v>106</v>
      </c>
      <c r="CK469" t="s">
        <v>106</v>
      </c>
      <c r="CL469">
        <v>50</v>
      </c>
      <c r="CM469" t="s">
        <v>1189</v>
      </c>
      <c r="CO469">
        <v>124353</v>
      </c>
      <c r="CQ469">
        <v>0</v>
      </c>
      <c r="CR469">
        <v>0</v>
      </c>
      <c r="CS469">
        <v>0</v>
      </c>
      <c r="CY469" t="s">
        <v>123</v>
      </c>
      <c r="CZ469" t="s">
        <v>124</v>
      </c>
      <c r="DD469" t="str" cm="1">
        <f t="array" ref="DD469:DE469">TEXT(_xlfn.SEQUENCE(1, DATEDIF(AG469, AH469, "m") + 1, AG469, 30), "YYYY-APMM")</f>
        <v>2012-AP11</v>
      </c>
      <c r="DE469" t="str">
        <v>2012-AP12</v>
      </c>
      <c r="DN469">
        <f t="shared" si="14"/>
        <v>0</v>
      </c>
      <c r="DO469">
        <f t="shared" si="15"/>
        <v>0</v>
      </c>
    </row>
    <row r="470" spans="1:119" x14ac:dyDescent="0.35">
      <c r="A470" t="s">
        <v>105</v>
      </c>
      <c r="B470">
        <v>499755</v>
      </c>
      <c r="C470">
        <v>6359</v>
      </c>
      <c r="D470">
        <v>124361</v>
      </c>
      <c r="E470">
        <v>13662</v>
      </c>
      <c r="F470">
        <v>0</v>
      </c>
      <c r="G470" t="s">
        <v>106</v>
      </c>
      <c r="H470" t="s">
        <v>106</v>
      </c>
      <c r="I470" t="s">
        <v>106</v>
      </c>
      <c r="J470" t="s">
        <v>107</v>
      </c>
      <c r="K470" t="s">
        <v>108</v>
      </c>
      <c r="L470" t="s">
        <v>109</v>
      </c>
      <c r="M470" t="s">
        <v>110</v>
      </c>
      <c r="N470" t="s">
        <v>1192</v>
      </c>
      <c r="O470" t="s">
        <v>1059</v>
      </c>
      <c r="Q470">
        <v>312</v>
      </c>
      <c r="R470">
        <v>0</v>
      </c>
      <c r="S470">
        <v>56</v>
      </c>
      <c r="T470">
        <v>0</v>
      </c>
      <c r="U470">
        <v>0</v>
      </c>
      <c r="V470">
        <v>0</v>
      </c>
      <c r="W470">
        <v>56</v>
      </c>
      <c r="X470">
        <v>0</v>
      </c>
      <c r="Y470">
        <v>0</v>
      </c>
      <c r="Z470">
        <v>0</v>
      </c>
      <c r="AD470" s="1">
        <v>41322.333333333336</v>
      </c>
      <c r="AE470" s="1">
        <v>41329.708333333336</v>
      </c>
      <c r="AG470" s="1">
        <v>41275.333333333336</v>
      </c>
      <c r="AH470" s="1">
        <v>41282.708333333336</v>
      </c>
      <c r="AI470" s="1">
        <v>41275.333333333336</v>
      </c>
      <c r="AJ470" s="1">
        <v>41282.708333333336</v>
      </c>
      <c r="AK470" s="1">
        <v>41275.333333333336</v>
      </c>
      <c r="AL470" s="1">
        <v>41282.708333333336</v>
      </c>
      <c r="AM470" s="1">
        <v>41322.333333333336</v>
      </c>
      <c r="AN470" s="1">
        <v>41329.708333333336</v>
      </c>
      <c r="AP470" t="s">
        <v>113</v>
      </c>
      <c r="AU470" t="s">
        <v>1193</v>
      </c>
      <c r="AY470" t="s">
        <v>106</v>
      </c>
      <c r="AZ470">
        <v>0</v>
      </c>
      <c r="BA470">
        <v>0</v>
      </c>
      <c r="BD470" s="3">
        <v>41321.660416666666</v>
      </c>
      <c r="BE470" s="3">
        <v>41321.663888888892</v>
      </c>
      <c r="BF470" t="s">
        <v>115</v>
      </c>
      <c r="BG470" t="s">
        <v>115</v>
      </c>
      <c r="CH470">
        <v>540</v>
      </c>
      <c r="CI470">
        <v>28470</v>
      </c>
      <c r="CJ470" t="s">
        <v>106</v>
      </c>
      <c r="CK470" t="s">
        <v>106</v>
      </c>
      <c r="CL470">
        <v>50</v>
      </c>
      <c r="CM470" t="s">
        <v>1189</v>
      </c>
      <c r="CO470">
        <v>124353</v>
      </c>
      <c r="CQ470">
        <v>0</v>
      </c>
      <c r="CR470">
        <v>0</v>
      </c>
      <c r="CS470">
        <v>0</v>
      </c>
      <c r="CY470" t="s">
        <v>123</v>
      </c>
      <c r="CZ470" t="s">
        <v>124</v>
      </c>
      <c r="DD470" t="str" cm="1">
        <f t="array" ref="DD470">TEXT(_xlfn.SEQUENCE(1, DATEDIF(AG470, AH470, "m") + 1, AG470, 30), "YYYY-APMM")</f>
        <v>2013-AP01</v>
      </c>
      <c r="DN470">
        <f t="shared" si="14"/>
        <v>0</v>
      </c>
      <c r="DO470">
        <f t="shared" si="15"/>
        <v>0</v>
      </c>
    </row>
    <row r="471" spans="1:119" x14ac:dyDescent="0.35">
      <c r="A471" t="s">
        <v>105</v>
      </c>
      <c r="B471">
        <v>499756</v>
      </c>
      <c r="C471">
        <v>6359</v>
      </c>
      <c r="D471">
        <v>124361</v>
      </c>
      <c r="E471">
        <v>13662</v>
      </c>
      <c r="F471">
        <v>0</v>
      </c>
      <c r="G471" t="s">
        <v>106</v>
      </c>
      <c r="H471" t="s">
        <v>106</v>
      </c>
      <c r="I471" t="s">
        <v>106</v>
      </c>
      <c r="J471" t="s">
        <v>107</v>
      </c>
      <c r="K471" t="s">
        <v>108</v>
      </c>
      <c r="L471" t="s">
        <v>109</v>
      </c>
      <c r="M471" t="s">
        <v>110</v>
      </c>
      <c r="N471" t="s">
        <v>1194</v>
      </c>
      <c r="O471" t="s">
        <v>1062</v>
      </c>
      <c r="Q471">
        <v>312</v>
      </c>
      <c r="R471">
        <v>0</v>
      </c>
      <c r="S471">
        <v>240</v>
      </c>
      <c r="T471">
        <v>0</v>
      </c>
      <c r="U471">
        <v>0</v>
      </c>
      <c r="V471">
        <v>0</v>
      </c>
      <c r="W471">
        <v>240</v>
      </c>
      <c r="X471">
        <v>0</v>
      </c>
      <c r="Y471">
        <v>0</v>
      </c>
      <c r="Z471">
        <v>0</v>
      </c>
      <c r="AD471" s="1">
        <v>41330.333333333336</v>
      </c>
      <c r="AE471" s="1">
        <v>41364.708333333336</v>
      </c>
      <c r="AG471" s="1">
        <v>41283.333333333336</v>
      </c>
      <c r="AH471" s="1">
        <v>41318.708333333336</v>
      </c>
      <c r="AI471" s="1">
        <v>41283.333333333336</v>
      </c>
      <c r="AJ471" s="1">
        <v>41318.708333333336</v>
      </c>
      <c r="AK471" s="1">
        <v>41283.333333333336</v>
      </c>
      <c r="AL471" s="1">
        <v>41318.708333333336</v>
      </c>
      <c r="AM471" s="1">
        <v>41330.333333333336</v>
      </c>
      <c r="AN471" s="1">
        <v>41364.708333333336</v>
      </c>
      <c r="AP471" t="s">
        <v>113</v>
      </c>
      <c r="AU471" t="s">
        <v>1195</v>
      </c>
      <c r="AY471" t="s">
        <v>106</v>
      </c>
      <c r="AZ471">
        <v>0</v>
      </c>
      <c r="BA471">
        <v>0</v>
      </c>
      <c r="BD471" s="3">
        <v>41321.660416666666</v>
      </c>
      <c r="BE471" s="3">
        <v>41321.663888888892</v>
      </c>
      <c r="BF471" t="s">
        <v>115</v>
      </c>
      <c r="BG471" t="s">
        <v>115</v>
      </c>
      <c r="CH471">
        <v>540</v>
      </c>
      <c r="CI471">
        <v>28470</v>
      </c>
      <c r="CJ471" t="s">
        <v>106</v>
      </c>
      <c r="CK471" t="s">
        <v>106</v>
      </c>
      <c r="CL471">
        <v>50</v>
      </c>
      <c r="CM471" t="s">
        <v>1189</v>
      </c>
      <c r="CO471">
        <v>124353</v>
      </c>
      <c r="CQ471">
        <v>0</v>
      </c>
      <c r="CR471">
        <v>0</v>
      </c>
      <c r="CS471">
        <v>0</v>
      </c>
      <c r="CY471" t="s">
        <v>123</v>
      </c>
      <c r="CZ471" t="s">
        <v>124</v>
      </c>
      <c r="DD471" t="str" cm="1">
        <f t="array" ref="DD471:DE471">TEXT(_xlfn.SEQUENCE(1, DATEDIF(AG471, AH471, "m") + 1, AG471, 30), "YYYY-APMM")</f>
        <v>2013-AP01</v>
      </c>
      <c r="DE471" t="str">
        <v>2013-AP02</v>
      </c>
      <c r="DN471">
        <f t="shared" si="14"/>
        <v>0</v>
      </c>
      <c r="DO471">
        <f t="shared" si="15"/>
        <v>0</v>
      </c>
    </row>
    <row r="472" spans="1:119" x14ac:dyDescent="0.35">
      <c r="A472" t="s">
        <v>105</v>
      </c>
      <c r="B472">
        <v>499757</v>
      </c>
      <c r="C472">
        <v>6359</v>
      </c>
      <c r="D472">
        <v>124361</v>
      </c>
      <c r="E472">
        <v>13662</v>
      </c>
      <c r="F472">
        <v>0</v>
      </c>
      <c r="G472" t="s">
        <v>106</v>
      </c>
      <c r="H472" t="s">
        <v>106</v>
      </c>
      <c r="I472" t="s">
        <v>106</v>
      </c>
      <c r="J472" t="s">
        <v>107</v>
      </c>
      <c r="K472" t="s">
        <v>187</v>
      </c>
      <c r="L472" t="s">
        <v>203</v>
      </c>
      <c r="M472" t="s">
        <v>110</v>
      </c>
      <c r="N472" t="s">
        <v>1196</v>
      </c>
      <c r="O472" t="s">
        <v>1065</v>
      </c>
      <c r="Q472">
        <v>312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D472" s="1">
        <v>41364.708333333336</v>
      </c>
      <c r="AE472" s="1">
        <v>41364.708333333336</v>
      </c>
      <c r="AG472" s="1">
        <v>41318.708333333336</v>
      </c>
      <c r="AH472" s="1">
        <v>41318.708333333336</v>
      </c>
      <c r="AI472" s="1">
        <v>41318.708333333336</v>
      </c>
      <c r="AJ472" s="1">
        <v>41318.708333333336</v>
      </c>
      <c r="AK472" s="1">
        <v>41318.708333333336</v>
      </c>
      <c r="AL472" s="1">
        <v>41318.708333333336</v>
      </c>
      <c r="AM472" s="1">
        <v>41364.708333333336</v>
      </c>
      <c r="AN472" s="1">
        <v>41364.708333333336</v>
      </c>
      <c r="AP472" t="s">
        <v>113</v>
      </c>
      <c r="AU472" t="s">
        <v>1197</v>
      </c>
      <c r="AY472" t="s">
        <v>106</v>
      </c>
      <c r="AZ472">
        <v>0</v>
      </c>
      <c r="BA472">
        <v>0</v>
      </c>
      <c r="BD472" s="3">
        <v>41321.660416666666</v>
      </c>
      <c r="BE472" s="3">
        <v>41321.663888888892</v>
      </c>
      <c r="BF472" t="s">
        <v>115</v>
      </c>
      <c r="BG472" t="s">
        <v>115</v>
      </c>
      <c r="CH472">
        <v>540</v>
      </c>
      <c r="CI472">
        <v>28470</v>
      </c>
      <c r="CJ472" t="s">
        <v>106</v>
      </c>
      <c r="CK472" t="s">
        <v>106</v>
      </c>
      <c r="CL472">
        <v>50</v>
      </c>
      <c r="CM472" t="s">
        <v>1189</v>
      </c>
      <c r="CO472">
        <v>124353</v>
      </c>
      <c r="CQ472">
        <v>0</v>
      </c>
      <c r="CR472">
        <v>0</v>
      </c>
      <c r="CS472">
        <v>0</v>
      </c>
      <c r="CY472" t="s">
        <v>123</v>
      </c>
      <c r="CZ472" t="s">
        <v>124</v>
      </c>
      <c r="DD472" t="str" cm="1">
        <f t="array" ref="DD472">TEXT(_xlfn.SEQUENCE(1, DATEDIF(AG472, AH472, "m") + 1, AG472, 30), "YYYY-APMM")</f>
        <v>2013-AP02</v>
      </c>
      <c r="DN472">
        <f t="shared" si="14"/>
        <v>0</v>
      </c>
      <c r="DO472">
        <f t="shared" si="15"/>
        <v>0</v>
      </c>
    </row>
    <row r="473" spans="1:119" x14ac:dyDescent="0.35">
      <c r="A473" t="s">
        <v>105</v>
      </c>
      <c r="B473">
        <v>499758</v>
      </c>
      <c r="C473">
        <v>6359</v>
      </c>
      <c r="D473">
        <v>124361</v>
      </c>
      <c r="E473">
        <v>13662</v>
      </c>
      <c r="F473">
        <v>0</v>
      </c>
      <c r="G473" t="s">
        <v>106</v>
      </c>
      <c r="H473" t="s">
        <v>106</v>
      </c>
      <c r="I473" t="s">
        <v>106</v>
      </c>
      <c r="J473" t="s">
        <v>107</v>
      </c>
      <c r="K473" t="s">
        <v>108</v>
      </c>
      <c r="L473" t="s">
        <v>109</v>
      </c>
      <c r="M473" t="s">
        <v>110</v>
      </c>
      <c r="N473" t="s">
        <v>1198</v>
      </c>
      <c r="O473" t="s">
        <v>1068</v>
      </c>
      <c r="Q473">
        <v>312</v>
      </c>
      <c r="R473">
        <v>272</v>
      </c>
      <c r="S473">
        <v>960</v>
      </c>
      <c r="T473">
        <v>0</v>
      </c>
      <c r="U473">
        <v>0</v>
      </c>
      <c r="V473">
        <v>0</v>
      </c>
      <c r="W473">
        <v>960</v>
      </c>
      <c r="X473">
        <v>0</v>
      </c>
      <c r="Y473">
        <v>0</v>
      </c>
      <c r="Z473">
        <v>0</v>
      </c>
      <c r="AD473" s="1">
        <v>41365.333333333336</v>
      </c>
      <c r="AE473" s="1">
        <v>41507.708333333336</v>
      </c>
      <c r="AG473" s="1">
        <v>41319.333333333336</v>
      </c>
      <c r="AH473" s="1">
        <v>41458.708333333336</v>
      </c>
      <c r="AI473" s="1">
        <v>41319.333333333336</v>
      </c>
      <c r="AJ473" s="1">
        <v>41458.708333333336</v>
      </c>
      <c r="AK473" s="1">
        <v>41319.333333333336</v>
      </c>
      <c r="AL473" s="1">
        <v>41458.708333333336</v>
      </c>
      <c r="AM473" s="1">
        <v>41365.333333333336</v>
      </c>
      <c r="AN473" s="1">
        <v>41507.708333333336</v>
      </c>
      <c r="AP473" t="s">
        <v>113</v>
      </c>
      <c r="AU473" t="s">
        <v>1199</v>
      </c>
      <c r="AY473" t="s">
        <v>106</v>
      </c>
      <c r="AZ473">
        <v>0</v>
      </c>
      <c r="BA473">
        <v>0</v>
      </c>
      <c r="BD473" s="3">
        <v>41321.660416666666</v>
      </c>
      <c r="BE473" s="3">
        <v>41321.663888888892</v>
      </c>
      <c r="BF473" t="s">
        <v>115</v>
      </c>
      <c r="BG473" t="s">
        <v>115</v>
      </c>
      <c r="CH473">
        <v>540</v>
      </c>
      <c r="CI473">
        <v>28470</v>
      </c>
      <c r="CJ473" t="s">
        <v>106</v>
      </c>
      <c r="CK473" t="s">
        <v>106</v>
      </c>
      <c r="CL473">
        <v>50</v>
      </c>
      <c r="CM473" t="s">
        <v>1189</v>
      </c>
      <c r="CO473">
        <v>124353</v>
      </c>
      <c r="CQ473">
        <v>0</v>
      </c>
      <c r="CR473">
        <v>0</v>
      </c>
      <c r="CS473">
        <v>0</v>
      </c>
      <c r="CY473" t="s">
        <v>123</v>
      </c>
      <c r="CZ473" t="s">
        <v>124</v>
      </c>
      <c r="DD473" t="str" cm="1">
        <f t="array" ref="DD473:DH473">TEXT(_xlfn.SEQUENCE(1, DATEDIF(AG473, AH473, "m") + 1, AG473, 30), "YYYY-APMM")</f>
        <v>2013-AP02</v>
      </c>
      <c r="DE473" t="str">
        <v>2013-AP03</v>
      </c>
      <c r="DF473" t="str">
        <v>2013-AP04</v>
      </c>
      <c r="DG473" t="str">
        <v>2013-AP05</v>
      </c>
      <c r="DH473" t="str">
        <v>2013-AP06</v>
      </c>
      <c r="DN473">
        <f t="shared" si="14"/>
        <v>0</v>
      </c>
      <c r="DO473">
        <f t="shared" si="15"/>
        <v>0</v>
      </c>
    </row>
    <row r="474" spans="1:119" x14ac:dyDescent="0.35">
      <c r="A474" t="s">
        <v>105</v>
      </c>
      <c r="B474">
        <v>499759</v>
      </c>
      <c r="C474">
        <v>6359</v>
      </c>
      <c r="D474">
        <v>124361</v>
      </c>
      <c r="E474">
        <v>13662</v>
      </c>
      <c r="F474">
        <v>0</v>
      </c>
      <c r="G474" t="s">
        <v>106</v>
      </c>
      <c r="H474" t="s">
        <v>106</v>
      </c>
      <c r="I474" t="s">
        <v>106</v>
      </c>
      <c r="J474" t="s">
        <v>107</v>
      </c>
      <c r="K474" t="s">
        <v>108</v>
      </c>
      <c r="L474" t="s">
        <v>109</v>
      </c>
      <c r="M474" t="s">
        <v>110</v>
      </c>
      <c r="N474" t="s">
        <v>1200</v>
      </c>
      <c r="O474" t="s">
        <v>1071</v>
      </c>
      <c r="Q474">
        <v>40</v>
      </c>
      <c r="R474">
        <v>40</v>
      </c>
      <c r="S474">
        <v>1600</v>
      </c>
      <c r="T474">
        <v>0</v>
      </c>
      <c r="U474">
        <v>0</v>
      </c>
      <c r="V474">
        <v>0</v>
      </c>
      <c r="W474">
        <v>1600</v>
      </c>
      <c r="X474">
        <v>0</v>
      </c>
      <c r="Y474">
        <v>0</v>
      </c>
      <c r="Z474">
        <v>0</v>
      </c>
      <c r="AD474" s="1">
        <v>41508.333333333336</v>
      </c>
      <c r="AE474" s="1">
        <v>41745.708333333336</v>
      </c>
      <c r="AG474" s="1">
        <v>41503.333333333336</v>
      </c>
      <c r="AH474" s="1">
        <v>41739.708333333336</v>
      </c>
      <c r="AI474" s="1">
        <v>41503.333333333336</v>
      </c>
      <c r="AJ474" s="1">
        <v>41739.708333333336</v>
      </c>
      <c r="AK474" s="1">
        <v>41503.333333333336</v>
      </c>
      <c r="AL474" s="1">
        <v>41739.708333333336</v>
      </c>
      <c r="AM474" s="1">
        <v>41508.333333333336</v>
      </c>
      <c r="AN474" s="1">
        <v>41745.708333333336</v>
      </c>
      <c r="AP474" t="s">
        <v>113</v>
      </c>
      <c r="AU474" t="s">
        <v>1201</v>
      </c>
      <c r="AY474" t="s">
        <v>106</v>
      </c>
      <c r="AZ474">
        <v>0</v>
      </c>
      <c r="BA474">
        <v>0</v>
      </c>
      <c r="BD474" s="3">
        <v>41321.660416666666</v>
      </c>
      <c r="BE474" s="3">
        <v>41321.663888888892</v>
      </c>
      <c r="BF474" t="s">
        <v>115</v>
      </c>
      <c r="BG474" t="s">
        <v>115</v>
      </c>
      <c r="CH474">
        <v>540</v>
      </c>
      <c r="CI474">
        <v>28470</v>
      </c>
      <c r="CJ474" t="s">
        <v>106</v>
      </c>
      <c r="CK474" t="s">
        <v>106</v>
      </c>
      <c r="CL474">
        <v>50</v>
      </c>
      <c r="CM474" t="s">
        <v>1189</v>
      </c>
      <c r="CO474">
        <v>124353</v>
      </c>
      <c r="CQ474">
        <v>0</v>
      </c>
      <c r="CR474">
        <v>0</v>
      </c>
      <c r="CS474">
        <v>0</v>
      </c>
      <c r="CY474" t="s">
        <v>123</v>
      </c>
      <c r="CZ474" t="s">
        <v>124</v>
      </c>
      <c r="DD474" t="str" cm="1">
        <f t="array" ref="DD474:DK474">TEXT(_xlfn.SEQUENCE(1, DATEDIF(AG474, AH474, "m") + 1, AG474, 30), "YYYY-APMM")</f>
        <v>2013-AP08</v>
      </c>
      <c r="DE474" t="str">
        <v>2013-AP09</v>
      </c>
      <c r="DF474" t="str">
        <v>2013-AP10</v>
      </c>
      <c r="DG474" t="str">
        <v>2013-AP11</v>
      </c>
      <c r="DH474" t="str">
        <v>2013-AP12</v>
      </c>
      <c r="DI474" t="str">
        <v>2014-AP01</v>
      </c>
      <c r="DJ474" t="str">
        <v>2014-AP02</v>
      </c>
      <c r="DK474" t="str">
        <v>2014-AP03</v>
      </c>
      <c r="DN474">
        <f t="shared" si="14"/>
        <v>0</v>
      </c>
      <c r="DO474">
        <f t="shared" si="15"/>
        <v>0</v>
      </c>
    </row>
    <row r="475" spans="1:119" x14ac:dyDescent="0.35">
      <c r="A475" t="s">
        <v>105</v>
      </c>
      <c r="B475">
        <v>499760</v>
      </c>
      <c r="C475">
        <v>6359</v>
      </c>
      <c r="D475">
        <v>124362</v>
      </c>
      <c r="E475">
        <v>13662</v>
      </c>
      <c r="F475">
        <v>0</v>
      </c>
      <c r="G475" t="s">
        <v>106</v>
      </c>
      <c r="H475" t="s">
        <v>106</v>
      </c>
      <c r="I475" t="s">
        <v>106</v>
      </c>
      <c r="J475" t="s">
        <v>107</v>
      </c>
      <c r="K475" t="s">
        <v>197</v>
      </c>
      <c r="L475" t="s">
        <v>109</v>
      </c>
      <c r="M475" t="s">
        <v>110</v>
      </c>
      <c r="N475" t="s">
        <v>1202</v>
      </c>
      <c r="O475" t="s">
        <v>1052</v>
      </c>
      <c r="Q475">
        <v>584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D475" s="1">
        <v>41326.333333333336</v>
      </c>
      <c r="AE475" s="1">
        <v>41326.333333333336</v>
      </c>
      <c r="AG475" s="1">
        <v>41239.333333333336</v>
      </c>
      <c r="AH475" s="1">
        <v>41239.333333333336</v>
      </c>
      <c r="AI475" s="1">
        <v>41239.333333333336</v>
      </c>
      <c r="AJ475" s="1">
        <v>41239.333333333336</v>
      </c>
      <c r="AK475" s="1">
        <v>41239.333333333336</v>
      </c>
      <c r="AL475" s="1">
        <v>41239.333333333336</v>
      </c>
      <c r="AM475" s="1">
        <v>41326.333333333336</v>
      </c>
      <c r="AN475" s="1">
        <v>41326.333333333336</v>
      </c>
      <c r="AP475" t="s">
        <v>113</v>
      </c>
      <c r="AU475" t="s">
        <v>1203</v>
      </c>
      <c r="AY475" t="s">
        <v>106</v>
      </c>
      <c r="AZ475">
        <v>0</v>
      </c>
      <c r="BA475">
        <v>0</v>
      </c>
      <c r="BD475" s="3">
        <v>41321.660416666666</v>
      </c>
      <c r="BE475" s="3">
        <v>41321.663888888892</v>
      </c>
      <c r="BF475" t="s">
        <v>115</v>
      </c>
      <c r="BG475" t="s">
        <v>115</v>
      </c>
      <c r="CH475">
        <v>540</v>
      </c>
      <c r="CI475">
        <v>28410</v>
      </c>
      <c r="CJ475" t="s">
        <v>106</v>
      </c>
      <c r="CK475" t="s">
        <v>106</v>
      </c>
      <c r="CL475">
        <v>20</v>
      </c>
      <c r="CM475" t="s">
        <v>1204</v>
      </c>
      <c r="CO475">
        <v>124353</v>
      </c>
      <c r="CQ475">
        <v>0</v>
      </c>
      <c r="CR475">
        <v>0</v>
      </c>
      <c r="CS475">
        <v>0</v>
      </c>
      <c r="CY475" t="s">
        <v>123</v>
      </c>
      <c r="CZ475" t="s">
        <v>124</v>
      </c>
      <c r="DD475" t="str" cm="1">
        <f t="array" ref="DD475">TEXT(_xlfn.SEQUENCE(1, DATEDIF(AG475, AH475, "m") + 1, AG475, 30), "YYYY-APMM")</f>
        <v>2012-AP11</v>
      </c>
      <c r="DN475">
        <f t="shared" si="14"/>
        <v>0</v>
      </c>
      <c r="DO475">
        <f t="shared" si="15"/>
        <v>0</v>
      </c>
    </row>
    <row r="476" spans="1:119" x14ac:dyDescent="0.35">
      <c r="A476" t="s">
        <v>105</v>
      </c>
      <c r="B476">
        <v>499761</v>
      </c>
      <c r="C476">
        <v>6359</v>
      </c>
      <c r="D476">
        <v>124362</v>
      </c>
      <c r="E476">
        <v>13662</v>
      </c>
      <c r="F476">
        <v>0</v>
      </c>
      <c r="G476" t="s">
        <v>106</v>
      </c>
      <c r="H476" t="s">
        <v>106</v>
      </c>
      <c r="I476" t="s">
        <v>106</v>
      </c>
      <c r="J476" t="s">
        <v>107</v>
      </c>
      <c r="K476" t="s">
        <v>108</v>
      </c>
      <c r="L476" t="s">
        <v>109</v>
      </c>
      <c r="M476" t="s">
        <v>110</v>
      </c>
      <c r="N476" t="s">
        <v>1205</v>
      </c>
      <c r="O476" t="s">
        <v>1056</v>
      </c>
      <c r="Q476">
        <v>584</v>
      </c>
      <c r="R476">
        <v>0</v>
      </c>
      <c r="S476">
        <v>168</v>
      </c>
      <c r="T476">
        <v>0</v>
      </c>
      <c r="U476">
        <v>0</v>
      </c>
      <c r="V476">
        <v>0</v>
      </c>
      <c r="W476">
        <v>168</v>
      </c>
      <c r="X476">
        <v>0</v>
      </c>
      <c r="Y476">
        <v>0</v>
      </c>
      <c r="Z476">
        <v>0</v>
      </c>
      <c r="AD476" s="1">
        <v>41326.333333333336</v>
      </c>
      <c r="AE476" s="1">
        <v>41350.708333333336</v>
      </c>
      <c r="AG476" s="1">
        <v>41239.333333333336</v>
      </c>
      <c r="AH476" s="1">
        <v>41263.708333333336</v>
      </c>
      <c r="AI476" s="1">
        <v>41239.333333333336</v>
      </c>
      <c r="AJ476" s="1">
        <v>41263.708333333336</v>
      </c>
      <c r="AK476" s="1">
        <v>41239.333333333336</v>
      </c>
      <c r="AL476" s="1">
        <v>41263.708333333336</v>
      </c>
      <c r="AM476" s="1">
        <v>41326.333333333336</v>
      </c>
      <c r="AN476" s="1">
        <v>41350.708333333336</v>
      </c>
      <c r="AP476" t="s">
        <v>113</v>
      </c>
      <c r="AU476" t="s">
        <v>1206</v>
      </c>
      <c r="AY476" t="s">
        <v>106</v>
      </c>
      <c r="AZ476">
        <v>0</v>
      </c>
      <c r="BA476">
        <v>0</v>
      </c>
      <c r="BD476" s="3">
        <v>41321.660416666666</v>
      </c>
      <c r="BE476" s="3">
        <v>41321.663888888892</v>
      </c>
      <c r="BF476" t="s">
        <v>115</v>
      </c>
      <c r="BG476" t="s">
        <v>115</v>
      </c>
      <c r="CH476">
        <v>540</v>
      </c>
      <c r="CI476">
        <v>28410</v>
      </c>
      <c r="CJ476" t="s">
        <v>106</v>
      </c>
      <c r="CK476" t="s">
        <v>106</v>
      </c>
      <c r="CL476">
        <v>20</v>
      </c>
      <c r="CM476" t="s">
        <v>1204</v>
      </c>
      <c r="CO476">
        <v>124353</v>
      </c>
      <c r="CQ476">
        <v>0</v>
      </c>
      <c r="CR476">
        <v>0</v>
      </c>
      <c r="CS476">
        <v>0</v>
      </c>
      <c r="CY476" t="s">
        <v>123</v>
      </c>
      <c r="CZ476" t="s">
        <v>124</v>
      </c>
      <c r="DD476" t="str" cm="1">
        <f t="array" ref="DD476">TEXT(_xlfn.SEQUENCE(1, DATEDIF(AG476, AH476, "m") + 1, AG476, 30), "YYYY-APMM")</f>
        <v>2012-AP11</v>
      </c>
      <c r="DN476">
        <f t="shared" si="14"/>
        <v>0</v>
      </c>
      <c r="DO476">
        <f t="shared" si="15"/>
        <v>0</v>
      </c>
    </row>
    <row r="477" spans="1:119" x14ac:dyDescent="0.35">
      <c r="A477" t="s">
        <v>105</v>
      </c>
      <c r="B477">
        <v>499762</v>
      </c>
      <c r="C477">
        <v>6359</v>
      </c>
      <c r="D477">
        <v>124362</v>
      </c>
      <c r="E477">
        <v>13662</v>
      </c>
      <c r="F477">
        <v>0</v>
      </c>
      <c r="G477" t="s">
        <v>106</v>
      </c>
      <c r="H477" t="s">
        <v>106</v>
      </c>
      <c r="I477" t="s">
        <v>106</v>
      </c>
      <c r="J477" t="s">
        <v>107</v>
      </c>
      <c r="K477" t="s">
        <v>108</v>
      </c>
      <c r="L477" t="s">
        <v>109</v>
      </c>
      <c r="M477" t="s">
        <v>110</v>
      </c>
      <c r="N477" t="s">
        <v>1207</v>
      </c>
      <c r="O477" t="s">
        <v>1059</v>
      </c>
      <c r="Q477">
        <v>584</v>
      </c>
      <c r="R477">
        <v>0</v>
      </c>
      <c r="S477">
        <v>56</v>
      </c>
      <c r="T477">
        <v>0</v>
      </c>
      <c r="U477">
        <v>0</v>
      </c>
      <c r="V477">
        <v>0</v>
      </c>
      <c r="W477">
        <v>56</v>
      </c>
      <c r="X477">
        <v>0</v>
      </c>
      <c r="Y477">
        <v>0</v>
      </c>
      <c r="Z477">
        <v>0</v>
      </c>
      <c r="AD477" s="1">
        <v>41359.333333333336</v>
      </c>
      <c r="AE477" s="1">
        <v>41366.708333333336</v>
      </c>
      <c r="AG477" s="1">
        <v>41273.333333333336</v>
      </c>
      <c r="AH477" s="1">
        <v>41280.708333333336</v>
      </c>
      <c r="AI477" s="1">
        <v>41273.333333333336</v>
      </c>
      <c r="AJ477" s="1">
        <v>41280.708333333336</v>
      </c>
      <c r="AK477" s="1">
        <v>41273.333333333336</v>
      </c>
      <c r="AL477" s="1">
        <v>41280.708333333336</v>
      </c>
      <c r="AM477" s="1">
        <v>41359.333333333336</v>
      </c>
      <c r="AN477" s="1">
        <v>41366.708333333336</v>
      </c>
      <c r="AP477" t="s">
        <v>113</v>
      </c>
      <c r="AU477" t="s">
        <v>1208</v>
      </c>
      <c r="AY477" t="s">
        <v>106</v>
      </c>
      <c r="AZ477">
        <v>0</v>
      </c>
      <c r="BA477">
        <v>0</v>
      </c>
      <c r="BD477" s="3">
        <v>41321.660416666666</v>
      </c>
      <c r="BE477" s="3">
        <v>41321.663888888892</v>
      </c>
      <c r="BF477" t="s">
        <v>115</v>
      </c>
      <c r="BG477" t="s">
        <v>115</v>
      </c>
      <c r="CH477">
        <v>540</v>
      </c>
      <c r="CI477">
        <v>28410</v>
      </c>
      <c r="CJ477" t="s">
        <v>106</v>
      </c>
      <c r="CK477" t="s">
        <v>106</v>
      </c>
      <c r="CL477">
        <v>20</v>
      </c>
      <c r="CM477" t="s">
        <v>1204</v>
      </c>
      <c r="CO477">
        <v>124353</v>
      </c>
      <c r="CQ477">
        <v>0</v>
      </c>
      <c r="CR477">
        <v>0</v>
      </c>
      <c r="CS477">
        <v>0</v>
      </c>
      <c r="CY477" t="s">
        <v>123</v>
      </c>
      <c r="CZ477" t="s">
        <v>124</v>
      </c>
      <c r="DD477" t="str" cm="1">
        <f t="array" ref="DD477">TEXT(_xlfn.SEQUENCE(1, DATEDIF(AG477, AH477, "m") + 1, AG477, 30), "YYYY-APMM")</f>
        <v>2012-AP12</v>
      </c>
      <c r="DN477">
        <f t="shared" si="14"/>
        <v>0</v>
      </c>
      <c r="DO477">
        <f t="shared" si="15"/>
        <v>0</v>
      </c>
    </row>
    <row r="478" spans="1:119" x14ac:dyDescent="0.35">
      <c r="A478" t="s">
        <v>105</v>
      </c>
      <c r="B478">
        <v>499763</v>
      </c>
      <c r="C478">
        <v>6359</v>
      </c>
      <c r="D478">
        <v>124362</v>
      </c>
      <c r="E478">
        <v>13662</v>
      </c>
      <c r="F478">
        <v>0</v>
      </c>
      <c r="G478" t="s">
        <v>106</v>
      </c>
      <c r="H478" t="s">
        <v>106</v>
      </c>
      <c r="I478" t="s">
        <v>106</v>
      </c>
      <c r="J478" t="s">
        <v>107</v>
      </c>
      <c r="K478" t="s">
        <v>108</v>
      </c>
      <c r="L478" t="s">
        <v>109</v>
      </c>
      <c r="M478" t="s">
        <v>110</v>
      </c>
      <c r="N478" t="s">
        <v>1209</v>
      </c>
      <c r="O478" t="s">
        <v>1062</v>
      </c>
      <c r="Q478">
        <v>584</v>
      </c>
      <c r="R478">
        <v>0</v>
      </c>
      <c r="S478">
        <v>240</v>
      </c>
      <c r="T478">
        <v>0</v>
      </c>
      <c r="U478">
        <v>0</v>
      </c>
      <c r="V478">
        <v>0</v>
      </c>
      <c r="W478">
        <v>240</v>
      </c>
      <c r="X478">
        <v>0</v>
      </c>
      <c r="Y478">
        <v>0</v>
      </c>
      <c r="Z478">
        <v>0</v>
      </c>
      <c r="AD478" s="1">
        <v>41367.333333333336</v>
      </c>
      <c r="AE478" s="1">
        <v>41401.708333333336</v>
      </c>
      <c r="AG478" s="1">
        <v>41281.333333333336</v>
      </c>
      <c r="AH478" s="1">
        <v>41315.708333333336</v>
      </c>
      <c r="AI478" s="1">
        <v>41281.333333333336</v>
      </c>
      <c r="AJ478" s="1">
        <v>41315.708333333336</v>
      </c>
      <c r="AK478" s="1">
        <v>41281.333333333336</v>
      </c>
      <c r="AL478" s="1">
        <v>41315.708333333336</v>
      </c>
      <c r="AM478" s="1">
        <v>41367.333333333336</v>
      </c>
      <c r="AN478" s="1">
        <v>41401.708333333336</v>
      </c>
      <c r="AP478" t="s">
        <v>113</v>
      </c>
      <c r="AU478" t="s">
        <v>1210</v>
      </c>
      <c r="AY478" t="s">
        <v>106</v>
      </c>
      <c r="AZ478">
        <v>0</v>
      </c>
      <c r="BA478">
        <v>0</v>
      </c>
      <c r="BD478" s="3">
        <v>41321.660416666666</v>
      </c>
      <c r="BE478" s="3">
        <v>41321.663888888892</v>
      </c>
      <c r="BF478" t="s">
        <v>115</v>
      </c>
      <c r="BG478" t="s">
        <v>115</v>
      </c>
      <c r="CH478">
        <v>540</v>
      </c>
      <c r="CI478">
        <v>28410</v>
      </c>
      <c r="CJ478" t="s">
        <v>106</v>
      </c>
      <c r="CK478" t="s">
        <v>106</v>
      </c>
      <c r="CL478">
        <v>20</v>
      </c>
      <c r="CM478" t="s">
        <v>1204</v>
      </c>
      <c r="CO478">
        <v>124353</v>
      </c>
      <c r="CQ478">
        <v>0</v>
      </c>
      <c r="CR478">
        <v>0</v>
      </c>
      <c r="CS478">
        <v>0</v>
      </c>
      <c r="CY478" t="s">
        <v>123</v>
      </c>
      <c r="CZ478" t="s">
        <v>124</v>
      </c>
      <c r="DD478" t="str" cm="1">
        <f t="array" ref="DD478:DE478">TEXT(_xlfn.SEQUENCE(1, DATEDIF(AG478, AH478, "m") + 1, AG478, 30), "YYYY-APMM")</f>
        <v>2013-AP01</v>
      </c>
      <c r="DE478" t="str">
        <v>2013-AP02</v>
      </c>
      <c r="DN478">
        <f t="shared" si="14"/>
        <v>0</v>
      </c>
      <c r="DO478">
        <f t="shared" si="15"/>
        <v>0</v>
      </c>
    </row>
    <row r="479" spans="1:119" x14ac:dyDescent="0.35">
      <c r="A479" t="s">
        <v>105</v>
      </c>
      <c r="B479">
        <v>499764</v>
      </c>
      <c r="C479">
        <v>6359</v>
      </c>
      <c r="D479">
        <v>124362</v>
      </c>
      <c r="E479">
        <v>13662</v>
      </c>
      <c r="F479">
        <v>0</v>
      </c>
      <c r="G479" t="s">
        <v>106</v>
      </c>
      <c r="H479" t="s">
        <v>106</v>
      </c>
      <c r="I479" t="s">
        <v>106</v>
      </c>
      <c r="J479" t="s">
        <v>107</v>
      </c>
      <c r="K479" t="s">
        <v>187</v>
      </c>
      <c r="L479" t="s">
        <v>203</v>
      </c>
      <c r="M479" t="s">
        <v>110</v>
      </c>
      <c r="N479" t="s">
        <v>1211</v>
      </c>
      <c r="O479" t="s">
        <v>1065</v>
      </c>
      <c r="Q479">
        <v>584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D479" s="1">
        <v>41401.708333333336</v>
      </c>
      <c r="AE479" s="1">
        <v>41401.708333333336</v>
      </c>
      <c r="AG479" s="1">
        <v>41315.708333333336</v>
      </c>
      <c r="AH479" s="1">
        <v>41315.708333333336</v>
      </c>
      <c r="AI479" s="1">
        <v>41315.708333333336</v>
      </c>
      <c r="AJ479" s="1">
        <v>41315.708333333336</v>
      </c>
      <c r="AK479" s="1">
        <v>41315.708333333336</v>
      </c>
      <c r="AL479" s="1">
        <v>41315.708333333336</v>
      </c>
      <c r="AM479" s="1">
        <v>41401.708333333336</v>
      </c>
      <c r="AN479" s="1">
        <v>41401.708333333336</v>
      </c>
      <c r="AP479" t="s">
        <v>113</v>
      </c>
      <c r="AU479" t="s">
        <v>1212</v>
      </c>
      <c r="AY479" t="s">
        <v>106</v>
      </c>
      <c r="AZ479">
        <v>0</v>
      </c>
      <c r="BA479">
        <v>0</v>
      </c>
      <c r="BD479" s="3">
        <v>41321.660416666666</v>
      </c>
      <c r="BE479" s="3">
        <v>41321.663888888892</v>
      </c>
      <c r="BF479" t="s">
        <v>115</v>
      </c>
      <c r="BG479" t="s">
        <v>115</v>
      </c>
      <c r="CH479">
        <v>540</v>
      </c>
      <c r="CI479">
        <v>28410</v>
      </c>
      <c r="CJ479" t="s">
        <v>106</v>
      </c>
      <c r="CK479" t="s">
        <v>106</v>
      </c>
      <c r="CL479">
        <v>20</v>
      </c>
      <c r="CM479" t="s">
        <v>1204</v>
      </c>
      <c r="CO479">
        <v>124353</v>
      </c>
      <c r="CQ479">
        <v>0</v>
      </c>
      <c r="CR479">
        <v>0</v>
      </c>
      <c r="CS479">
        <v>0</v>
      </c>
      <c r="CY479" t="s">
        <v>123</v>
      </c>
      <c r="CZ479" t="s">
        <v>124</v>
      </c>
      <c r="DD479" t="str" cm="1">
        <f t="array" ref="DD479">TEXT(_xlfn.SEQUENCE(1, DATEDIF(AG479, AH479, "m") + 1, AG479, 30), "YYYY-APMM")</f>
        <v>2013-AP02</v>
      </c>
      <c r="DN479">
        <f t="shared" si="14"/>
        <v>0</v>
      </c>
      <c r="DO479">
        <f t="shared" si="15"/>
        <v>0</v>
      </c>
    </row>
    <row r="480" spans="1:119" x14ac:dyDescent="0.35">
      <c r="A480" t="s">
        <v>105</v>
      </c>
      <c r="B480">
        <v>499765</v>
      </c>
      <c r="C480">
        <v>6359</v>
      </c>
      <c r="D480">
        <v>124362</v>
      </c>
      <c r="E480">
        <v>13662</v>
      </c>
      <c r="F480">
        <v>0</v>
      </c>
      <c r="G480" t="s">
        <v>106</v>
      </c>
      <c r="H480" t="s">
        <v>106</v>
      </c>
      <c r="I480" t="s">
        <v>106</v>
      </c>
      <c r="J480" t="s">
        <v>107</v>
      </c>
      <c r="K480" t="s">
        <v>108</v>
      </c>
      <c r="L480" t="s">
        <v>109</v>
      </c>
      <c r="M480" t="s">
        <v>110</v>
      </c>
      <c r="N480" t="s">
        <v>1213</v>
      </c>
      <c r="O480" t="s">
        <v>1068</v>
      </c>
      <c r="Q480">
        <v>584</v>
      </c>
      <c r="R480">
        <v>240</v>
      </c>
      <c r="S480">
        <v>1680</v>
      </c>
      <c r="T480">
        <v>0</v>
      </c>
      <c r="U480">
        <v>0</v>
      </c>
      <c r="V480">
        <v>0</v>
      </c>
      <c r="W480">
        <v>1680</v>
      </c>
      <c r="X480">
        <v>0</v>
      </c>
      <c r="Y480">
        <v>0</v>
      </c>
      <c r="Z480">
        <v>0</v>
      </c>
      <c r="AD480" s="1">
        <v>41402.333333333336</v>
      </c>
      <c r="AE480" s="1">
        <v>41653.708333333336</v>
      </c>
      <c r="AG480" s="1">
        <v>41316.333333333336</v>
      </c>
      <c r="AH480" s="1">
        <v>41567.708333333336</v>
      </c>
      <c r="AI480" s="1">
        <v>41316.333333333336</v>
      </c>
      <c r="AJ480" s="1">
        <v>41567.708333333336</v>
      </c>
      <c r="AK480" s="1">
        <v>41316.333333333336</v>
      </c>
      <c r="AL480" s="1">
        <v>41567.708333333336</v>
      </c>
      <c r="AM480" s="1">
        <v>41402.333333333336</v>
      </c>
      <c r="AN480" s="1">
        <v>41653.708333333336</v>
      </c>
      <c r="AP480" t="s">
        <v>113</v>
      </c>
      <c r="AU480" t="s">
        <v>1214</v>
      </c>
      <c r="AY480" t="s">
        <v>106</v>
      </c>
      <c r="AZ480">
        <v>0</v>
      </c>
      <c r="BA480">
        <v>0</v>
      </c>
      <c r="BD480" s="3">
        <v>41321.660416666666</v>
      </c>
      <c r="BE480" s="3">
        <v>41321.663888888892</v>
      </c>
      <c r="BF480" t="s">
        <v>115</v>
      </c>
      <c r="BG480" t="s">
        <v>115</v>
      </c>
      <c r="CH480">
        <v>540</v>
      </c>
      <c r="CI480">
        <v>28410</v>
      </c>
      <c r="CJ480" t="s">
        <v>106</v>
      </c>
      <c r="CK480" t="s">
        <v>106</v>
      </c>
      <c r="CL480">
        <v>20</v>
      </c>
      <c r="CM480" t="s">
        <v>1204</v>
      </c>
      <c r="CO480">
        <v>124353</v>
      </c>
      <c r="CQ480">
        <v>0</v>
      </c>
      <c r="CR480">
        <v>0</v>
      </c>
      <c r="CS480">
        <v>0</v>
      </c>
      <c r="CY480" t="s">
        <v>123</v>
      </c>
      <c r="CZ480" t="s">
        <v>124</v>
      </c>
      <c r="DD480" t="str" cm="1">
        <f t="array" ref="DD480:DL480">TEXT(_xlfn.SEQUENCE(1, DATEDIF(AG480, AH480, "m") + 1, AG480, 30), "YYYY-APMM")</f>
        <v>2013-AP02</v>
      </c>
      <c r="DE480" t="str">
        <v>2013-AP03</v>
      </c>
      <c r="DF480" t="str">
        <v>2013-AP04</v>
      </c>
      <c r="DG480" t="str">
        <v>2013-AP05</v>
      </c>
      <c r="DH480" t="str">
        <v>2013-AP06</v>
      </c>
      <c r="DI480" t="str">
        <v>2013-AP07</v>
      </c>
      <c r="DJ480" t="str">
        <v>2013-AP08</v>
      </c>
      <c r="DK480" t="str">
        <v>2013-AP09</v>
      </c>
      <c r="DL480" t="str">
        <v>2013-AP10</v>
      </c>
      <c r="DN480">
        <f t="shared" si="14"/>
        <v>0</v>
      </c>
      <c r="DO480">
        <f t="shared" si="15"/>
        <v>0</v>
      </c>
    </row>
    <row r="481" spans="1:119" x14ac:dyDescent="0.35">
      <c r="A481" t="s">
        <v>105</v>
      </c>
      <c r="B481">
        <v>499766</v>
      </c>
      <c r="C481">
        <v>6359</v>
      </c>
      <c r="D481">
        <v>124362</v>
      </c>
      <c r="E481">
        <v>13662</v>
      </c>
      <c r="F481">
        <v>0</v>
      </c>
      <c r="G481" t="s">
        <v>106</v>
      </c>
      <c r="H481" t="s">
        <v>106</v>
      </c>
      <c r="I481" t="s">
        <v>106</v>
      </c>
      <c r="J481" t="s">
        <v>107</v>
      </c>
      <c r="K481" t="s">
        <v>108</v>
      </c>
      <c r="L481" t="s">
        <v>109</v>
      </c>
      <c r="M481" t="s">
        <v>110</v>
      </c>
      <c r="N481" t="s">
        <v>1215</v>
      </c>
      <c r="O481" t="s">
        <v>1071</v>
      </c>
      <c r="Q481">
        <v>344</v>
      </c>
      <c r="R481">
        <v>320</v>
      </c>
      <c r="S481">
        <v>2240</v>
      </c>
      <c r="T481">
        <v>0</v>
      </c>
      <c r="U481">
        <v>0</v>
      </c>
      <c r="V481">
        <v>0</v>
      </c>
      <c r="W481">
        <v>2240</v>
      </c>
      <c r="X481">
        <v>0</v>
      </c>
      <c r="Y481">
        <v>0</v>
      </c>
      <c r="Z481">
        <v>0</v>
      </c>
      <c r="AD481" s="1">
        <v>41654.333333333336</v>
      </c>
      <c r="AE481" s="1">
        <v>41987.708333333336</v>
      </c>
      <c r="AG481" s="1">
        <v>41603.333333333336</v>
      </c>
      <c r="AH481" s="1">
        <v>41937.708333333336</v>
      </c>
      <c r="AI481" s="1">
        <v>41603.333333333336</v>
      </c>
      <c r="AJ481" s="1">
        <v>41937.708333333336</v>
      </c>
      <c r="AK481" s="1">
        <v>41603.333333333336</v>
      </c>
      <c r="AL481" s="1">
        <v>41937.708333333336</v>
      </c>
      <c r="AM481" s="1">
        <v>41654.333333333336</v>
      </c>
      <c r="AN481" s="1">
        <v>41987.708333333336</v>
      </c>
      <c r="AP481" t="s">
        <v>113</v>
      </c>
      <c r="AU481" t="s">
        <v>1216</v>
      </c>
      <c r="AY481" t="s">
        <v>106</v>
      </c>
      <c r="AZ481">
        <v>0</v>
      </c>
      <c r="BA481">
        <v>0</v>
      </c>
      <c r="BD481" s="3">
        <v>41321.660416666666</v>
      </c>
      <c r="BE481" s="3">
        <v>41321.663888888892</v>
      </c>
      <c r="BF481" t="s">
        <v>115</v>
      </c>
      <c r="BG481" t="s">
        <v>115</v>
      </c>
      <c r="CH481">
        <v>540</v>
      </c>
      <c r="CI481">
        <v>28410</v>
      </c>
      <c r="CJ481" t="s">
        <v>106</v>
      </c>
      <c r="CK481" t="s">
        <v>106</v>
      </c>
      <c r="CL481">
        <v>20</v>
      </c>
      <c r="CM481" t="s">
        <v>1204</v>
      </c>
      <c r="CO481">
        <v>124353</v>
      </c>
      <c r="CQ481">
        <v>0</v>
      </c>
      <c r="CR481">
        <v>0</v>
      </c>
      <c r="CS481">
        <v>0</v>
      </c>
      <c r="CY481" t="s">
        <v>123</v>
      </c>
      <c r="CZ481" t="s">
        <v>124</v>
      </c>
      <c r="DD481" t="e" cm="1" vm="3">
        <f t="array" aca="1" ref="DD481" ca="1">TEXT(_xlfn.SEQUENCE(1, DATEDIF(AG481, AH481, "m") + 1, AG481, 30), "YYYY-APMM")</f>
        <v>#VALUE!</v>
      </c>
      <c r="DN481">
        <f t="shared" ca="1" si="14"/>
        <v>0</v>
      </c>
      <c r="DO481">
        <f t="shared" si="15"/>
        <v>0</v>
      </c>
    </row>
    <row r="482" spans="1:119" x14ac:dyDescent="0.35">
      <c r="A482" t="s">
        <v>105</v>
      </c>
      <c r="B482">
        <v>499767</v>
      </c>
      <c r="C482">
        <v>6359</v>
      </c>
      <c r="D482">
        <v>124362</v>
      </c>
      <c r="E482">
        <v>13662</v>
      </c>
      <c r="F482">
        <v>0</v>
      </c>
      <c r="G482" t="s">
        <v>106</v>
      </c>
      <c r="H482" t="s">
        <v>106</v>
      </c>
      <c r="I482" t="s">
        <v>106</v>
      </c>
      <c r="J482" t="s">
        <v>107</v>
      </c>
      <c r="K482" t="s">
        <v>108</v>
      </c>
      <c r="L482" t="s">
        <v>109</v>
      </c>
      <c r="M482" t="s">
        <v>110</v>
      </c>
      <c r="N482" t="s">
        <v>1217</v>
      </c>
      <c r="O482" t="s">
        <v>1134</v>
      </c>
      <c r="Q482">
        <v>584</v>
      </c>
      <c r="R482">
        <v>0</v>
      </c>
      <c r="S482">
        <v>168</v>
      </c>
      <c r="T482">
        <v>0</v>
      </c>
      <c r="U482">
        <v>0</v>
      </c>
      <c r="V482">
        <v>0</v>
      </c>
      <c r="W482">
        <v>168</v>
      </c>
      <c r="X482">
        <v>0</v>
      </c>
      <c r="Y482">
        <v>0</v>
      </c>
      <c r="Z482">
        <v>0</v>
      </c>
      <c r="AD482" s="1">
        <v>41335.333333333336</v>
      </c>
      <c r="AE482" s="1">
        <v>41358.708333333336</v>
      </c>
      <c r="AG482" s="1">
        <v>41247.333333333336</v>
      </c>
      <c r="AH482" s="1">
        <v>41272.708333333336</v>
      </c>
      <c r="AI482" s="1">
        <v>41247.333333333336</v>
      </c>
      <c r="AJ482" s="1">
        <v>41272.708333333336</v>
      </c>
      <c r="AK482" s="1">
        <v>41247.333333333336</v>
      </c>
      <c r="AL482" s="1">
        <v>41272.708333333336</v>
      </c>
      <c r="AM482" s="1">
        <v>41335.333333333336</v>
      </c>
      <c r="AN482" s="1">
        <v>41358.708333333336</v>
      </c>
      <c r="AP482" t="s">
        <v>113</v>
      </c>
      <c r="AU482" t="s">
        <v>1218</v>
      </c>
      <c r="AY482" t="s">
        <v>106</v>
      </c>
      <c r="AZ482">
        <v>0</v>
      </c>
      <c r="BA482">
        <v>0</v>
      </c>
      <c r="BD482" s="3">
        <v>41321.660416666666</v>
      </c>
      <c r="BE482" s="3">
        <v>41321.663888888892</v>
      </c>
      <c r="BF482" t="s">
        <v>115</v>
      </c>
      <c r="BG482" t="s">
        <v>115</v>
      </c>
      <c r="CH482">
        <v>540</v>
      </c>
      <c r="CI482">
        <v>28410</v>
      </c>
      <c r="CJ482" t="s">
        <v>106</v>
      </c>
      <c r="CK482" t="s">
        <v>106</v>
      </c>
      <c r="CL482">
        <v>20</v>
      </c>
      <c r="CM482" t="s">
        <v>1204</v>
      </c>
      <c r="CO482">
        <v>124353</v>
      </c>
      <c r="CQ482">
        <v>0</v>
      </c>
      <c r="CR482">
        <v>0</v>
      </c>
      <c r="CS482">
        <v>0</v>
      </c>
      <c r="CY482" t="s">
        <v>123</v>
      </c>
      <c r="CZ482" t="s">
        <v>124</v>
      </c>
      <c r="DD482" t="str" cm="1">
        <f t="array" ref="DD482">TEXT(_xlfn.SEQUENCE(1, DATEDIF(AG482, AH482, "m") + 1, AG482, 30), "YYYY-APMM")</f>
        <v>2012-AP12</v>
      </c>
      <c r="DN482">
        <f t="shared" si="14"/>
        <v>0</v>
      </c>
      <c r="DO482">
        <f t="shared" si="15"/>
        <v>0</v>
      </c>
    </row>
    <row r="483" spans="1:119" x14ac:dyDescent="0.35">
      <c r="A483" t="s">
        <v>105</v>
      </c>
      <c r="B483">
        <v>499768</v>
      </c>
      <c r="C483">
        <v>6359</v>
      </c>
      <c r="D483">
        <v>124362</v>
      </c>
      <c r="E483">
        <v>13662</v>
      </c>
      <c r="F483">
        <v>0</v>
      </c>
      <c r="G483" t="s">
        <v>106</v>
      </c>
      <c r="H483" t="s">
        <v>106</v>
      </c>
      <c r="I483" t="s">
        <v>106</v>
      </c>
      <c r="J483" t="s">
        <v>107</v>
      </c>
      <c r="K483" t="s">
        <v>108</v>
      </c>
      <c r="L483" t="s">
        <v>109</v>
      </c>
      <c r="M483" t="s">
        <v>110</v>
      </c>
      <c r="N483" t="s">
        <v>1219</v>
      </c>
      <c r="O483" t="s">
        <v>1137</v>
      </c>
      <c r="Q483">
        <v>400</v>
      </c>
      <c r="R483">
        <v>0</v>
      </c>
      <c r="S483">
        <v>112</v>
      </c>
      <c r="T483">
        <v>0</v>
      </c>
      <c r="U483">
        <v>0</v>
      </c>
      <c r="V483">
        <v>0</v>
      </c>
      <c r="W483">
        <v>112</v>
      </c>
      <c r="X483">
        <v>0</v>
      </c>
      <c r="Y483">
        <v>0</v>
      </c>
      <c r="Z483">
        <v>0</v>
      </c>
      <c r="AD483" s="1">
        <v>41303.333333333336</v>
      </c>
      <c r="AE483" s="1">
        <v>41319.708333333336</v>
      </c>
      <c r="AG483" s="1">
        <v>41244.333333333336</v>
      </c>
      <c r="AH483" s="1">
        <v>41259.708333333336</v>
      </c>
      <c r="AI483" s="1">
        <v>41244.333333333336</v>
      </c>
      <c r="AJ483" s="1">
        <v>41259.708333333336</v>
      </c>
      <c r="AK483" s="1">
        <v>41244.333333333336</v>
      </c>
      <c r="AL483" s="1">
        <v>41259.708333333336</v>
      </c>
      <c r="AM483" s="1">
        <v>41303.333333333336</v>
      </c>
      <c r="AN483" s="1">
        <v>41319.708333333336</v>
      </c>
      <c r="AP483" t="s">
        <v>113</v>
      </c>
      <c r="AU483" t="s">
        <v>1220</v>
      </c>
      <c r="AV483" t="s">
        <v>1221</v>
      </c>
      <c r="AY483" t="s">
        <v>106</v>
      </c>
      <c r="AZ483">
        <v>0</v>
      </c>
      <c r="BA483">
        <v>0</v>
      </c>
      <c r="BD483" s="3">
        <v>41321.660416666666</v>
      </c>
      <c r="BE483" s="3">
        <v>41321.663888888892</v>
      </c>
      <c r="BF483" t="s">
        <v>115</v>
      </c>
      <c r="BG483" t="s">
        <v>115</v>
      </c>
      <c r="CH483">
        <v>540</v>
      </c>
      <c r="CI483">
        <v>28410</v>
      </c>
      <c r="CJ483" t="s">
        <v>106</v>
      </c>
      <c r="CK483" t="s">
        <v>106</v>
      </c>
      <c r="CL483">
        <v>20</v>
      </c>
      <c r="CM483" t="s">
        <v>1204</v>
      </c>
      <c r="CO483">
        <v>124353</v>
      </c>
      <c r="CQ483">
        <v>0</v>
      </c>
      <c r="CR483">
        <v>0</v>
      </c>
      <c r="CS483">
        <v>0</v>
      </c>
      <c r="CY483" t="s">
        <v>123</v>
      </c>
      <c r="CZ483" t="s">
        <v>124</v>
      </c>
      <c r="DD483" t="str" cm="1">
        <f t="array" ref="DD483">TEXT(_xlfn.SEQUENCE(1, DATEDIF(AG483, AH483, "m") + 1, AG483, 30), "YYYY-APMM")</f>
        <v>2012-AP12</v>
      </c>
      <c r="DN483">
        <f t="shared" si="14"/>
        <v>0</v>
      </c>
      <c r="DO483">
        <f t="shared" si="15"/>
        <v>0</v>
      </c>
    </row>
    <row r="484" spans="1:119" x14ac:dyDescent="0.35">
      <c r="A484" t="s">
        <v>105</v>
      </c>
      <c r="B484">
        <v>499769</v>
      </c>
      <c r="C484">
        <v>6359</v>
      </c>
      <c r="D484">
        <v>124362</v>
      </c>
      <c r="E484">
        <v>13662</v>
      </c>
      <c r="F484">
        <v>0</v>
      </c>
      <c r="G484" t="s">
        <v>106</v>
      </c>
      <c r="H484" t="s">
        <v>106</v>
      </c>
      <c r="I484" t="s">
        <v>106</v>
      </c>
      <c r="J484" t="s">
        <v>107</v>
      </c>
      <c r="K484" t="s">
        <v>108</v>
      </c>
      <c r="L484" t="s">
        <v>109</v>
      </c>
      <c r="M484" t="s">
        <v>110</v>
      </c>
      <c r="N484" t="s">
        <v>1222</v>
      </c>
      <c r="O484" t="s">
        <v>1141</v>
      </c>
      <c r="Q484">
        <v>400</v>
      </c>
      <c r="R484">
        <v>0</v>
      </c>
      <c r="S484">
        <v>168</v>
      </c>
      <c r="T484">
        <v>0</v>
      </c>
      <c r="U484">
        <v>0</v>
      </c>
      <c r="V484">
        <v>0</v>
      </c>
      <c r="W484">
        <v>168</v>
      </c>
      <c r="X484">
        <v>0</v>
      </c>
      <c r="Y484">
        <v>0</v>
      </c>
      <c r="Z484">
        <v>0</v>
      </c>
      <c r="AD484" s="1">
        <v>41321.333333333336</v>
      </c>
      <c r="AE484" s="1">
        <v>41344.708333333336</v>
      </c>
      <c r="AG484" s="1">
        <v>41260.333333333336</v>
      </c>
      <c r="AH484" s="1">
        <v>41284.708333333336</v>
      </c>
      <c r="AI484" s="1">
        <v>41260.333333333336</v>
      </c>
      <c r="AJ484" s="1">
        <v>41284.708333333336</v>
      </c>
      <c r="AK484" s="1">
        <v>41260.333333333336</v>
      </c>
      <c r="AL484" s="1">
        <v>41284.708333333336</v>
      </c>
      <c r="AM484" s="1">
        <v>41321.333333333336</v>
      </c>
      <c r="AN484" s="1">
        <v>41344.708333333336</v>
      </c>
      <c r="AP484" t="s">
        <v>113</v>
      </c>
      <c r="AU484" t="s">
        <v>1223</v>
      </c>
      <c r="AV484" t="s">
        <v>1224</v>
      </c>
      <c r="AY484" t="s">
        <v>106</v>
      </c>
      <c r="AZ484">
        <v>0</v>
      </c>
      <c r="BA484">
        <v>0</v>
      </c>
      <c r="BD484" s="3">
        <v>41321.660416666666</v>
      </c>
      <c r="BE484" s="3">
        <v>41321.663888888892</v>
      </c>
      <c r="BF484" t="s">
        <v>115</v>
      </c>
      <c r="BG484" t="s">
        <v>115</v>
      </c>
      <c r="CH484">
        <v>540</v>
      </c>
      <c r="CI484">
        <v>28410</v>
      </c>
      <c r="CJ484" t="s">
        <v>106</v>
      </c>
      <c r="CK484" t="s">
        <v>106</v>
      </c>
      <c r="CL484">
        <v>20</v>
      </c>
      <c r="CM484" t="s">
        <v>1204</v>
      </c>
      <c r="CO484">
        <v>124353</v>
      </c>
      <c r="CQ484">
        <v>0</v>
      </c>
      <c r="CR484">
        <v>0</v>
      </c>
      <c r="CS484">
        <v>0</v>
      </c>
      <c r="CY484" t="s">
        <v>123</v>
      </c>
      <c r="CZ484" t="s">
        <v>124</v>
      </c>
      <c r="DD484" t="str" cm="1">
        <f t="array" ref="DD484">TEXT(_xlfn.SEQUENCE(1, DATEDIF(AG484, AH484, "m") + 1, AG484, 30), "YYYY-APMM")</f>
        <v>2012-AP12</v>
      </c>
      <c r="DN484">
        <f t="shared" si="14"/>
        <v>0</v>
      </c>
      <c r="DO484">
        <f t="shared" si="15"/>
        <v>0</v>
      </c>
    </row>
    <row r="485" spans="1:119" x14ac:dyDescent="0.35">
      <c r="A485" t="s">
        <v>105</v>
      </c>
      <c r="B485">
        <v>499770</v>
      </c>
      <c r="C485">
        <v>6359</v>
      </c>
      <c r="D485">
        <v>124362</v>
      </c>
      <c r="E485">
        <v>13662</v>
      </c>
      <c r="F485">
        <v>0</v>
      </c>
      <c r="G485" t="s">
        <v>106</v>
      </c>
      <c r="H485" t="s">
        <v>106</v>
      </c>
      <c r="I485" t="s">
        <v>106</v>
      </c>
      <c r="J485" t="s">
        <v>107</v>
      </c>
      <c r="K485" t="s">
        <v>108</v>
      </c>
      <c r="L485" t="s">
        <v>109</v>
      </c>
      <c r="M485" t="s">
        <v>110</v>
      </c>
      <c r="N485" t="s">
        <v>1225</v>
      </c>
      <c r="O485" t="s">
        <v>1145</v>
      </c>
      <c r="Q485">
        <v>400</v>
      </c>
      <c r="R485">
        <v>0</v>
      </c>
      <c r="S485">
        <v>56</v>
      </c>
      <c r="T485">
        <v>0</v>
      </c>
      <c r="U485">
        <v>0</v>
      </c>
      <c r="V485">
        <v>0</v>
      </c>
      <c r="W485">
        <v>56</v>
      </c>
      <c r="X485">
        <v>0</v>
      </c>
      <c r="Y485">
        <v>0</v>
      </c>
      <c r="Z485">
        <v>0</v>
      </c>
      <c r="AD485" s="1">
        <v>41345.333333333336</v>
      </c>
      <c r="AE485" s="1">
        <v>41352.708333333336</v>
      </c>
      <c r="AG485" s="1">
        <v>41286.333333333336</v>
      </c>
      <c r="AH485" s="1">
        <v>41293.708333333336</v>
      </c>
      <c r="AI485" s="1">
        <v>41286.333333333336</v>
      </c>
      <c r="AJ485" s="1">
        <v>41293.708333333336</v>
      </c>
      <c r="AK485" s="1">
        <v>41286.333333333336</v>
      </c>
      <c r="AL485" s="1">
        <v>41293.708333333336</v>
      </c>
      <c r="AM485" s="1">
        <v>41345.333333333336</v>
      </c>
      <c r="AN485" s="1">
        <v>41352.708333333336</v>
      </c>
      <c r="AP485" t="s">
        <v>113</v>
      </c>
      <c r="AU485" t="s">
        <v>1226</v>
      </c>
      <c r="AV485" t="s">
        <v>1224</v>
      </c>
      <c r="AY485" t="s">
        <v>106</v>
      </c>
      <c r="AZ485">
        <v>0</v>
      </c>
      <c r="BA485">
        <v>0</v>
      </c>
      <c r="BD485" s="3">
        <v>41321.660416666666</v>
      </c>
      <c r="BE485" s="3">
        <v>41321.663888888892</v>
      </c>
      <c r="BF485" t="s">
        <v>115</v>
      </c>
      <c r="BG485" t="s">
        <v>115</v>
      </c>
      <c r="CH485">
        <v>540</v>
      </c>
      <c r="CI485">
        <v>28410</v>
      </c>
      <c r="CJ485" t="s">
        <v>106</v>
      </c>
      <c r="CK485" t="s">
        <v>106</v>
      </c>
      <c r="CL485">
        <v>20</v>
      </c>
      <c r="CM485" t="s">
        <v>1204</v>
      </c>
      <c r="CO485">
        <v>124353</v>
      </c>
      <c r="CQ485">
        <v>0</v>
      </c>
      <c r="CR485">
        <v>0</v>
      </c>
      <c r="CS485">
        <v>0</v>
      </c>
      <c r="CY485" t="s">
        <v>123</v>
      </c>
      <c r="CZ485" t="s">
        <v>124</v>
      </c>
      <c r="DD485" t="str" cm="1">
        <f t="array" ref="DD485">TEXT(_xlfn.SEQUENCE(1, DATEDIF(AG485, AH485, "m") + 1, AG485, 30), "YYYY-APMM")</f>
        <v>2013-AP01</v>
      </c>
      <c r="DN485">
        <f t="shared" si="14"/>
        <v>0</v>
      </c>
      <c r="DO485">
        <f t="shared" si="15"/>
        <v>0</v>
      </c>
    </row>
    <row r="486" spans="1:119" x14ac:dyDescent="0.35">
      <c r="A486" t="s">
        <v>105</v>
      </c>
      <c r="B486">
        <v>499771</v>
      </c>
      <c r="C486">
        <v>6359</v>
      </c>
      <c r="D486">
        <v>124362</v>
      </c>
      <c r="E486">
        <v>13662</v>
      </c>
      <c r="F486">
        <v>0</v>
      </c>
      <c r="G486" t="s">
        <v>106</v>
      </c>
      <c r="H486" t="s">
        <v>106</v>
      </c>
      <c r="I486" t="s">
        <v>106</v>
      </c>
      <c r="J486" t="s">
        <v>107</v>
      </c>
      <c r="K486" t="s">
        <v>108</v>
      </c>
      <c r="L486" t="s">
        <v>109</v>
      </c>
      <c r="M486" t="s">
        <v>110</v>
      </c>
      <c r="N486" t="s">
        <v>1227</v>
      </c>
      <c r="O486" t="s">
        <v>1148</v>
      </c>
      <c r="Q486">
        <v>400</v>
      </c>
      <c r="R486">
        <v>400</v>
      </c>
      <c r="S486">
        <v>168</v>
      </c>
      <c r="T486">
        <v>0</v>
      </c>
      <c r="U486">
        <v>0</v>
      </c>
      <c r="V486">
        <v>0</v>
      </c>
      <c r="W486">
        <v>168</v>
      </c>
      <c r="X486">
        <v>0</v>
      </c>
      <c r="Y486">
        <v>0</v>
      </c>
      <c r="Z486">
        <v>0</v>
      </c>
      <c r="AD486" s="1">
        <v>41353.333333333336</v>
      </c>
      <c r="AE486" s="1">
        <v>41377.708333333336</v>
      </c>
      <c r="AG486" s="1">
        <v>41294.333333333336</v>
      </c>
      <c r="AH486" s="1">
        <v>41318.708333333336</v>
      </c>
      <c r="AI486" s="1">
        <v>41294.333333333336</v>
      </c>
      <c r="AJ486" s="1">
        <v>41318.708333333336</v>
      </c>
      <c r="AK486" s="1">
        <v>41294.333333333336</v>
      </c>
      <c r="AL486" s="1">
        <v>41318.708333333336</v>
      </c>
      <c r="AM486" s="1">
        <v>41353.333333333336</v>
      </c>
      <c r="AN486" s="1">
        <v>41377.708333333336</v>
      </c>
      <c r="AP486" t="s">
        <v>113</v>
      </c>
      <c r="AU486" t="s">
        <v>1228</v>
      </c>
      <c r="AV486" t="s">
        <v>1229</v>
      </c>
      <c r="AY486" t="s">
        <v>106</v>
      </c>
      <c r="AZ486">
        <v>0</v>
      </c>
      <c r="BA486">
        <v>0</v>
      </c>
      <c r="BD486" s="3">
        <v>41321.660416666666</v>
      </c>
      <c r="BE486" s="3">
        <v>41321.663888888892</v>
      </c>
      <c r="BF486" t="s">
        <v>115</v>
      </c>
      <c r="BG486" t="s">
        <v>115</v>
      </c>
      <c r="CH486">
        <v>540</v>
      </c>
      <c r="CI486">
        <v>28410</v>
      </c>
      <c r="CJ486" t="s">
        <v>106</v>
      </c>
      <c r="CK486" t="s">
        <v>106</v>
      </c>
      <c r="CL486">
        <v>20</v>
      </c>
      <c r="CM486" t="s">
        <v>1204</v>
      </c>
      <c r="CO486">
        <v>124353</v>
      </c>
      <c r="CQ486">
        <v>0</v>
      </c>
      <c r="CR486">
        <v>0</v>
      </c>
      <c r="CS486">
        <v>0</v>
      </c>
      <c r="CY486" t="s">
        <v>123</v>
      </c>
      <c r="CZ486" t="s">
        <v>124</v>
      </c>
      <c r="DD486" t="str" cm="1">
        <f t="array" ref="DD486">TEXT(_xlfn.SEQUENCE(1, DATEDIF(AG486, AH486, "m") + 1, AG486, 30), "YYYY-APMM")</f>
        <v>2013-AP01</v>
      </c>
      <c r="DN486">
        <f t="shared" si="14"/>
        <v>0</v>
      </c>
      <c r="DO486">
        <f t="shared" si="15"/>
        <v>0</v>
      </c>
    </row>
    <row r="487" spans="1:119" x14ac:dyDescent="0.35">
      <c r="A487" t="s">
        <v>105</v>
      </c>
      <c r="B487">
        <v>499772</v>
      </c>
      <c r="C487">
        <v>6359</v>
      </c>
      <c r="D487">
        <v>124362</v>
      </c>
      <c r="E487">
        <v>13662</v>
      </c>
      <c r="F487">
        <v>0</v>
      </c>
      <c r="G487" t="s">
        <v>106</v>
      </c>
      <c r="H487" t="s">
        <v>106</v>
      </c>
      <c r="I487" t="s">
        <v>106</v>
      </c>
      <c r="J487" t="s">
        <v>107</v>
      </c>
      <c r="K487" t="s">
        <v>108</v>
      </c>
      <c r="L487" t="s">
        <v>109</v>
      </c>
      <c r="M487" t="s">
        <v>110</v>
      </c>
      <c r="N487" t="s">
        <v>1230</v>
      </c>
      <c r="O487" t="s">
        <v>1152</v>
      </c>
      <c r="Q487">
        <v>712</v>
      </c>
      <c r="R487">
        <v>0</v>
      </c>
      <c r="S487">
        <v>112</v>
      </c>
      <c r="T487">
        <v>0</v>
      </c>
      <c r="U487">
        <v>0</v>
      </c>
      <c r="V487">
        <v>0</v>
      </c>
      <c r="W487">
        <v>112</v>
      </c>
      <c r="X487">
        <v>0</v>
      </c>
      <c r="Y487">
        <v>0</v>
      </c>
      <c r="Z487">
        <v>0</v>
      </c>
      <c r="AD487" s="1">
        <v>41391.333333333336</v>
      </c>
      <c r="AE487" s="1">
        <v>41406.708333333336</v>
      </c>
      <c r="AG487" s="1">
        <v>41286.333333333336</v>
      </c>
      <c r="AH487" s="1">
        <v>41301.708333333336</v>
      </c>
      <c r="AI487" s="1">
        <v>41286.333333333336</v>
      </c>
      <c r="AJ487" s="1">
        <v>41301.708333333336</v>
      </c>
      <c r="AK487" s="1">
        <v>41286.333333333336</v>
      </c>
      <c r="AL487" s="1">
        <v>41301.708333333336</v>
      </c>
      <c r="AM487" s="1">
        <v>41391.333333333336</v>
      </c>
      <c r="AN487" s="1">
        <v>41406.708333333336</v>
      </c>
      <c r="AP487" t="s">
        <v>113</v>
      </c>
      <c r="AU487" t="s">
        <v>1231</v>
      </c>
      <c r="AV487" t="s">
        <v>1224</v>
      </c>
      <c r="AY487" t="s">
        <v>106</v>
      </c>
      <c r="AZ487">
        <v>0</v>
      </c>
      <c r="BA487">
        <v>0</v>
      </c>
      <c r="BD487" s="3">
        <v>41321.660416666666</v>
      </c>
      <c r="BE487" s="3">
        <v>41321.678472222222</v>
      </c>
      <c r="BF487" t="s">
        <v>115</v>
      </c>
      <c r="BG487" t="s">
        <v>115</v>
      </c>
      <c r="CH487">
        <v>540</v>
      </c>
      <c r="CI487">
        <v>28410</v>
      </c>
      <c r="CJ487" t="s">
        <v>106</v>
      </c>
      <c r="CK487" t="s">
        <v>106</v>
      </c>
      <c r="CL487">
        <v>20</v>
      </c>
      <c r="CM487" t="s">
        <v>1204</v>
      </c>
      <c r="CO487">
        <v>124353</v>
      </c>
      <c r="CQ487">
        <v>0</v>
      </c>
      <c r="CR487">
        <v>0</v>
      </c>
      <c r="CS487">
        <v>0</v>
      </c>
      <c r="CY487" t="s">
        <v>123</v>
      </c>
      <c r="CZ487" t="s">
        <v>124</v>
      </c>
      <c r="DD487" t="str" cm="1">
        <f t="array" ref="DD487">TEXT(_xlfn.SEQUENCE(1, DATEDIF(AG487, AH487, "m") + 1, AG487, 30), "YYYY-APMM")</f>
        <v>2013-AP01</v>
      </c>
      <c r="DN487">
        <f t="shared" si="14"/>
        <v>0</v>
      </c>
      <c r="DO487">
        <f t="shared" si="15"/>
        <v>0</v>
      </c>
    </row>
    <row r="488" spans="1:119" x14ac:dyDescent="0.35">
      <c r="A488" t="s">
        <v>105</v>
      </c>
      <c r="B488">
        <v>499773</v>
      </c>
      <c r="C488">
        <v>6359</v>
      </c>
      <c r="D488">
        <v>124362</v>
      </c>
      <c r="E488">
        <v>13662</v>
      </c>
      <c r="F488">
        <v>0</v>
      </c>
      <c r="G488" t="s">
        <v>106</v>
      </c>
      <c r="H488" t="s">
        <v>106</v>
      </c>
      <c r="I488" t="s">
        <v>106</v>
      </c>
      <c r="J488" t="s">
        <v>107</v>
      </c>
      <c r="K488" t="s">
        <v>108</v>
      </c>
      <c r="L488" t="s">
        <v>109</v>
      </c>
      <c r="M488" t="s">
        <v>110</v>
      </c>
      <c r="N488" t="s">
        <v>1232</v>
      </c>
      <c r="O488" t="s">
        <v>1155</v>
      </c>
      <c r="Q488">
        <v>712</v>
      </c>
      <c r="R488">
        <v>352</v>
      </c>
      <c r="S488">
        <v>168</v>
      </c>
      <c r="T488">
        <v>0</v>
      </c>
      <c r="U488">
        <v>0</v>
      </c>
      <c r="V488">
        <v>0</v>
      </c>
      <c r="W488">
        <v>168</v>
      </c>
      <c r="X488">
        <v>0</v>
      </c>
      <c r="Y488">
        <v>0</v>
      </c>
      <c r="Z488">
        <v>0</v>
      </c>
      <c r="AD488" s="1">
        <v>41407.333333333336</v>
      </c>
      <c r="AE488" s="1">
        <v>41430.708333333336</v>
      </c>
      <c r="AG488" s="1">
        <v>41302.333333333336</v>
      </c>
      <c r="AH488" s="1">
        <v>41326.708333333336</v>
      </c>
      <c r="AI488" s="1">
        <v>41302.333333333336</v>
      </c>
      <c r="AJ488" s="1">
        <v>41326.708333333336</v>
      </c>
      <c r="AK488" s="1">
        <v>41302.333333333336</v>
      </c>
      <c r="AL488" s="1">
        <v>41326.708333333336</v>
      </c>
      <c r="AM488" s="1">
        <v>41407.333333333336</v>
      </c>
      <c r="AN488" s="1">
        <v>41430.708333333336</v>
      </c>
      <c r="AP488" t="s">
        <v>113</v>
      </c>
      <c r="AU488" t="s">
        <v>1233</v>
      </c>
      <c r="AV488" t="s">
        <v>1229</v>
      </c>
      <c r="AY488" t="s">
        <v>106</v>
      </c>
      <c r="AZ488">
        <v>0</v>
      </c>
      <c r="BA488">
        <v>0</v>
      </c>
      <c r="BD488" s="3">
        <v>41321.660416666666</v>
      </c>
      <c r="BE488" s="3">
        <v>41321.678472222222</v>
      </c>
      <c r="BF488" t="s">
        <v>115</v>
      </c>
      <c r="BG488" t="s">
        <v>115</v>
      </c>
      <c r="CH488">
        <v>540</v>
      </c>
      <c r="CI488">
        <v>28410</v>
      </c>
      <c r="CJ488" t="s">
        <v>106</v>
      </c>
      <c r="CK488" t="s">
        <v>106</v>
      </c>
      <c r="CL488">
        <v>20</v>
      </c>
      <c r="CM488" t="s">
        <v>1204</v>
      </c>
      <c r="CO488">
        <v>124353</v>
      </c>
      <c r="CQ488">
        <v>0</v>
      </c>
      <c r="CR488">
        <v>0</v>
      </c>
      <c r="CS488">
        <v>0</v>
      </c>
      <c r="CY488" t="s">
        <v>123</v>
      </c>
      <c r="CZ488" t="s">
        <v>124</v>
      </c>
      <c r="DD488" t="str" cm="1">
        <f t="array" ref="DD488">TEXT(_xlfn.SEQUENCE(1, DATEDIF(AG488, AH488, "m") + 1, AG488, 30), "YYYY-APMM")</f>
        <v>2013-AP01</v>
      </c>
      <c r="DN488">
        <f t="shared" si="14"/>
        <v>0</v>
      </c>
      <c r="DO488">
        <f t="shared" si="15"/>
        <v>0</v>
      </c>
    </row>
    <row r="489" spans="1:119" x14ac:dyDescent="0.35">
      <c r="A489" t="s">
        <v>105</v>
      </c>
      <c r="B489">
        <v>499774</v>
      </c>
      <c r="C489">
        <v>6359</v>
      </c>
      <c r="D489">
        <v>124363</v>
      </c>
      <c r="E489">
        <v>13662</v>
      </c>
      <c r="F489">
        <v>0</v>
      </c>
      <c r="G489" t="s">
        <v>106</v>
      </c>
      <c r="H489" t="s">
        <v>106</v>
      </c>
      <c r="I489" t="s">
        <v>106</v>
      </c>
      <c r="J489" t="s">
        <v>107</v>
      </c>
      <c r="K489" t="s">
        <v>197</v>
      </c>
      <c r="L489" t="s">
        <v>109</v>
      </c>
      <c r="M489" t="s">
        <v>110</v>
      </c>
      <c r="N489" t="s">
        <v>1234</v>
      </c>
      <c r="O489" t="s">
        <v>1052</v>
      </c>
      <c r="Q489">
        <v>368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D489" s="1">
        <v>41294.333333333336</v>
      </c>
      <c r="AE489" s="1">
        <v>41294.333333333336</v>
      </c>
      <c r="AG489" s="1">
        <v>41239.333333333336</v>
      </c>
      <c r="AH489" s="1">
        <v>41239.333333333336</v>
      </c>
      <c r="AI489" s="1">
        <v>41239.333333333336</v>
      </c>
      <c r="AJ489" s="1">
        <v>41239.333333333336</v>
      </c>
      <c r="AK489" s="1">
        <v>41239.333333333336</v>
      </c>
      <c r="AL489" s="1">
        <v>41239.333333333336</v>
      </c>
      <c r="AM489" s="1">
        <v>41294.333333333336</v>
      </c>
      <c r="AN489" s="1">
        <v>41294.333333333336</v>
      </c>
      <c r="AP489" t="s">
        <v>113</v>
      </c>
      <c r="AU489" t="s">
        <v>1235</v>
      </c>
      <c r="AY489" t="s">
        <v>106</v>
      </c>
      <c r="AZ489">
        <v>0</v>
      </c>
      <c r="BA489">
        <v>0</v>
      </c>
      <c r="BD489" s="3">
        <v>41321.660416666666</v>
      </c>
      <c r="BE489" s="3">
        <v>41321.663888888892</v>
      </c>
      <c r="BF489" t="s">
        <v>115</v>
      </c>
      <c r="BG489" t="s">
        <v>115</v>
      </c>
      <c r="CH489">
        <v>540</v>
      </c>
      <c r="CI489">
        <v>28380</v>
      </c>
      <c r="CJ489" t="s">
        <v>106</v>
      </c>
      <c r="CK489" t="s">
        <v>106</v>
      </c>
      <c r="CL489" s="2" t="s">
        <v>1236</v>
      </c>
      <c r="CM489" t="s">
        <v>1237</v>
      </c>
      <c r="CO489">
        <v>124353</v>
      </c>
      <c r="CQ489">
        <v>0</v>
      </c>
      <c r="CR489">
        <v>0</v>
      </c>
      <c r="CS489">
        <v>0</v>
      </c>
      <c r="CY489" t="s">
        <v>123</v>
      </c>
      <c r="CZ489" t="s">
        <v>124</v>
      </c>
      <c r="DD489" t="str" cm="1">
        <f t="array" ref="DD489">TEXT(_xlfn.SEQUENCE(1, DATEDIF(AG489, AH489, "m") + 1, AG489, 30), "YYYY-APMM")</f>
        <v>2012-AP11</v>
      </c>
      <c r="DN489">
        <f t="shared" si="14"/>
        <v>0</v>
      </c>
      <c r="DO489">
        <f t="shared" si="15"/>
        <v>0</v>
      </c>
    </row>
    <row r="490" spans="1:119" x14ac:dyDescent="0.35">
      <c r="A490" t="s">
        <v>105</v>
      </c>
      <c r="B490">
        <v>499775</v>
      </c>
      <c r="C490">
        <v>6359</v>
      </c>
      <c r="D490">
        <v>124363</v>
      </c>
      <c r="E490">
        <v>13662</v>
      </c>
      <c r="F490">
        <v>0</v>
      </c>
      <c r="G490" t="s">
        <v>106</v>
      </c>
      <c r="H490" t="s">
        <v>106</v>
      </c>
      <c r="I490" t="s">
        <v>106</v>
      </c>
      <c r="J490" t="s">
        <v>107</v>
      </c>
      <c r="K490" t="s">
        <v>108</v>
      </c>
      <c r="L490" t="s">
        <v>109</v>
      </c>
      <c r="M490" t="s">
        <v>110</v>
      </c>
      <c r="N490" t="s">
        <v>1238</v>
      </c>
      <c r="O490" t="s">
        <v>1056</v>
      </c>
      <c r="Q490">
        <v>720</v>
      </c>
      <c r="R490">
        <v>0</v>
      </c>
      <c r="S490">
        <v>168</v>
      </c>
      <c r="T490">
        <v>0</v>
      </c>
      <c r="U490">
        <v>0</v>
      </c>
      <c r="V490">
        <v>0</v>
      </c>
      <c r="W490">
        <v>168</v>
      </c>
      <c r="X490">
        <v>0</v>
      </c>
      <c r="Y490">
        <v>0</v>
      </c>
      <c r="Z490">
        <v>0</v>
      </c>
      <c r="AD490" s="1">
        <v>41346.333333333336</v>
      </c>
      <c r="AE490" s="1">
        <v>41370.708333333336</v>
      </c>
      <c r="AG490" s="1">
        <v>41239.333333333336</v>
      </c>
      <c r="AH490" s="1">
        <v>41263.708333333336</v>
      </c>
      <c r="AI490" s="1">
        <v>41239.333333333336</v>
      </c>
      <c r="AJ490" s="1">
        <v>41263.708333333336</v>
      </c>
      <c r="AK490" s="1">
        <v>41239.333333333336</v>
      </c>
      <c r="AL490" s="1">
        <v>41263.708333333336</v>
      </c>
      <c r="AM490" s="1">
        <v>41346.333333333336</v>
      </c>
      <c r="AN490" s="1">
        <v>41370.708333333336</v>
      </c>
      <c r="AP490" t="s">
        <v>113</v>
      </c>
      <c r="AU490" t="s">
        <v>1239</v>
      </c>
      <c r="AY490" t="s">
        <v>106</v>
      </c>
      <c r="AZ490">
        <v>0</v>
      </c>
      <c r="BA490">
        <v>0</v>
      </c>
      <c r="BD490" s="3">
        <v>41321.660416666666</v>
      </c>
      <c r="BE490" s="3">
        <v>41321.663888888892</v>
      </c>
      <c r="BF490" t="s">
        <v>115</v>
      </c>
      <c r="BG490" t="s">
        <v>115</v>
      </c>
      <c r="CH490">
        <v>540</v>
      </c>
      <c r="CI490">
        <v>28380</v>
      </c>
      <c r="CJ490" t="s">
        <v>106</v>
      </c>
      <c r="CK490" t="s">
        <v>106</v>
      </c>
      <c r="CL490" s="2" t="s">
        <v>1236</v>
      </c>
      <c r="CM490" t="s">
        <v>1237</v>
      </c>
      <c r="CO490">
        <v>124353</v>
      </c>
      <c r="CQ490">
        <v>0</v>
      </c>
      <c r="CR490">
        <v>0</v>
      </c>
      <c r="CS490">
        <v>0</v>
      </c>
      <c r="CY490" t="s">
        <v>123</v>
      </c>
      <c r="CZ490" t="s">
        <v>124</v>
      </c>
      <c r="DD490" t="str" cm="1">
        <f t="array" ref="DD490">TEXT(_xlfn.SEQUENCE(1, DATEDIF(AG490, AH490, "m") + 1, AG490, 30), "YYYY-APMM")</f>
        <v>2012-AP11</v>
      </c>
      <c r="DN490">
        <f t="shared" si="14"/>
        <v>0</v>
      </c>
      <c r="DO490">
        <f t="shared" si="15"/>
        <v>0</v>
      </c>
    </row>
    <row r="491" spans="1:119" x14ac:dyDescent="0.35">
      <c r="A491" t="s">
        <v>105</v>
      </c>
      <c r="B491">
        <v>499776</v>
      </c>
      <c r="C491">
        <v>6359</v>
      </c>
      <c r="D491">
        <v>124363</v>
      </c>
      <c r="E491">
        <v>13662</v>
      </c>
      <c r="F491">
        <v>0</v>
      </c>
      <c r="G491" t="s">
        <v>106</v>
      </c>
      <c r="H491" t="s">
        <v>106</v>
      </c>
      <c r="I491" t="s">
        <v>106</v>
      </c>
      <c r="J491" t="s">
        <v>107</v>
      </c>
      <c r="K491" t="s">
        <v>108</v>
      </c>
      <c r="L491" t="s">
        <v>109</v>
      </c>
      <c r="M491" t="s">
        <v>110</v>
      </c>
      <c r="N491" t="s">
        <v>1240</v>
      </c>
      <c r="O491" t="s">
        <v>1059</v>
      </c>
      <c r="Q491">
        <v>720</v>
      </c>
      <c r="R491">
        <v>0</v>
      </c>
      <c r="S491">
        <v>56</v>
      </c>
      <c r="T491">
        <v>0</v>
      </c>
      <c r="U491">
        <v>0</v>
      </c>
      <c r="V491">
        <v>0</v>
      </c>
      <c r="W491">
        <v>56</v>
      </c>
      <c r="X491">
        <v>0</v>
      </c>
      <c r="Y491">
        <v>0</v>
      </c>
      <c r="Z491">
        <v>0</v>
      </c>
      <c r="AD491" s="1">
        <v>41371.333333333336</v>
      </c>
      <c r="AE491" s="1">
        <v>41378.708333333336</v>
      </c>
      <c r="AG491" s="1">
        <v>41265.333333333336</v>
      </c>
      <c r="AH491" s="1">
        <v>41272.708333333336</v>
      </c>
      <c r="AI491" s="1">
        <v>41265.333333333336</v>
      </c>
      <c r="AJ491" s="1">
        <v>41272.708333333336</v>
      </c>
      <c r="AK491" s="1">
        <v>41265.333333333336</v>
      </c>
      <c r="AL491" s="1">
        <v>41272.708333333336</v>
      </c>
      <c r="AM491" s="1">
        <v>41371.333333333336</v>
      </c>
      <c r="AN491" s="1">
        <v>41378.708333333336</v>
      </c>
      <c r="AP491" t="s">
        <v>113</v>
      </c>
      <c r="AU491" t="s">
        <v>1241</v>
      </c>
      <c r="AY491" t="s">
        <v>106</v>
      </c>
      <c r="AZ491">
        <v>0</v>
      </c>
      <c r="BA491">
        <v>0</v>
      </c>
      <c r="BD491" s="3">
        <v>41321.660416666666</v>
      </c>
      <c r="BE491" s="3">
        <v>41321.663888888892</v>
      </c>
      <c r="BF491" t="s">
        <v>115</v>
      </c>
      <c r="BG491" t="s">
        <v>115</v>
      </c>
      <c r="CH491">
        <v>540</v>
      </c>
      <c r="CI491">
        <v>28380</v>
      </c>
      <c r="CJ491" t="s">
        <v>106</v>
      </c>
      <c r="CK491" t="s">
        <v>106</v>
      </c>
      <c r="CL491" s="2" t="s">
        <v>1236</v>
      </c>
      <c r="CM491" t="s">
        <v>1237</v>
      </c>
      <c r="CO491">
        <v>124353</v>
      </c>
      <c r="CQ491">
        <v>0</v>
      </c>
      <c r="CR491">
        <v>0</v>
      </c>
      <c r="CS491">
        <v>0</v>
      </c>
      <c r="CY491" t="s">
        <v>123</v>
      </c>
      <c r="CZ491" t="s">
        <v>124</v>
      </c>
      <c r="DD491" t="str" cm="1">
        <f t="array" ref="DD491">TEXT(_xlfn.SEQUENCE(1, DATEDIF(AG491, AH491, "m") + 1, AG491, 30), "YYYY-APMM")</f>
        <v>2012-AP12</v>
      </c>
      <c r="DN491">
        <f t="shared" si="14"/>
        <v>0</v>
      </c>
      <c r="DO491">
        <f t="shared" si="15"/>
        <v>0</v>
      </c>
    </row>
    <row r="492" spans="1:119" x14ac:dyDescent="0.35">
      <c r="A492" t="s">
        <v>105</v>
      </c>
      <c r="B492">
        <v>499777</v>
      </c>
      <c r="C492">
        <v>6359</v>
      </c>
      <c r="D492">
        <v>124363</v>
      </c>
      <c r="E492">
        <v>13662</v>
      </c>
      <c r="F492">
        <v>0</v>
      </c>
      <c r="G492" t="s">
        <v>106</v>
      </c>
      <c r="H492" t="s">
        <v>106</v>
      </c>
      <c r="I492" t="s">
        <v>106</v>
      </c>
      <c r="J492" t="s">
        <v>107</v>
      </c>
      <c r="K492" t="s">
        <v>108</v>
      </c>
      <c r="L492" t="s">
        <v>109</v>
      </c>
      <c r="M492" t="s">
        <v>110</v>
      </c>
      <c r="N492" t="s">
        <v>1242</v>
      </c>
      <c r="O492" t="s">
        <v>1062</v>
      </c>
      <c r="Q492">
        <v>720</v>
      </c>
      <c r="R492">
        <v>0</v>
      </c>
      <c r="S492">
        <v>240</v>
      </c>
      <c r="T492">
        <v>0</v>
      </c>
      <c r="U492">
        <v>0</v>
      </c>
      <c r="V492">
        <v>0</v>
      </c>
      <c r="W492">
        <v>240</v>
      </c>
      <c r="X492">
        <v>0</v>
      </c>
      <c r="Y492">
        <v>0</v>
      </c>
      <c r="Z492">
        <v>0</v>
      </c>
      <c r="AD492" s="1">
        <v>41379.333333333336</v>
      </c>
      <c r="AE492" s="1">
        <v>41413.708333333336</v>
      </c>
      <c r="AG492" s="1">
        <v>41273.333333333336</v>
      </c>
      <c r="AH492" s="1">
        <v>41307.708333333336</v>
      </c>
      <c r="AI492" s="1">
        <v>41273.333333333336</v>
      </c>
      <c r="AJ492" s="1">
        <v>41307.708333333336</v>
      </c>
      <c r="AK492" s="1">
        <v>41273.333333333336</v>
      </c>
      <c r="AL492" s="1">
        <v>41307.708333333336</v>
      </c>
      <c r="AM492" s="1">
        <v>41379.333333333336</v>
      </c>
      <c r="AN492" s="1">
        <v>41413.708333333336</v>
      </c>
      <c r="AP492" t="s">
        <v>113</v>
      </c>
      <c r="AU492" t="s">
        <v>1243</v>
      </c>
      <c r="AY492" t="s">
        <v>106</v>
      </c>
      <c r="AZ492">
        <v>0</v>
      </c>
      <c r="BA492">
        <v>0</v>
      </c>
      <c r="BD492" s="3">
        <v>41321.660416666666</v>
      </c>
      <c r="BE492" s="3">
        <v>41321.663888888892</v>
      </c>
      <c r="BF492" t="s">
        <v>115</v>
      </c>
      <c r="BG492" t="s">
        <v>115</v>
      </c>
      <c r="CH492">
        <v>540</v>
      </c>
      <c r="CI492">
        <v>28380</v>
      </c>
      <c r="CJ492" t="s">
        <v>106</v>
      </c>
      <c r="CK492" t="s">
        <v>106</v>
      </c>
      <c r="CL492" s="2" t="s">
        <v>1236</v>
      </c>
      <c r="CM492" t="s">
        <v>1237</v>
      </c>
      <c r="CO492">
        <v>124353</v>
      </c>
      <c r="CQ492">
        <v>0</v>
      </c>
      <c r="CR492">
        <v>0</v>
      </c>
      <c r="CS492">
        <v>0</v>
      </c>
      <c r="CY492" t="s">
        <v>123</v>
      </c>
      <c r="CZ492" t="s">
        <v>124</v>
      </c>
      <c r="DD492" t="str" cm="1">
        <f t="array" ref="DD492:DE492">TEXT(_xlfn.SEQUENCE(1, DATEDIF(AG492, AH492, "m") + 1, AG492, 30), "YYYY-APMM")</f>
        <v>2012-AP12</v>
      </c>
      <c r="DE492" t="str">
        <v>2013-AP01</v>
      </c>
      <c r="DN492">
        <f t="shared" si="14"/>
        <v>0</v>
      </c>
      <c r="DO492">
        <f t="shared" si="15"/>
        <v>0</v>
      </c>
    </row>
    <row r="493" spans="1:119" x14ac:dyDescent="0.35">
      <c r="A493" t="s">
        <v>105</v>
      </c>
      <c r="B493">
        <v>499778</v>
      </c>
      <c r="C493">
        <v>6359</v>
      </c>
      <c r="D493">
        <v>124363</v>
      </c>
      <c r="E493">
        <v>13662</v>
      </c>
      <c r="F493">
        <v>0</v>
      </c>
      <c r="G493" t="s">
        <v>106</v>
      </c>
      <c r="H493" t="s">
        <v>106</v>
      </c>
      <c r="I493" t="s">
        <v>106</v>
      </c>
      <c r="J493" t="s">
        <v>107</v>
      </c>
      <c r="K493" t="s">
        <v>187</v>
      </c>
      <c r="L493" t="s">
        <v>203</v>
      </c>
      <c r="M493" t="s">
        <v>110</v>
      </c>
      <c r="N493" t="s">
        <v>1244</v>
      </c>
      <c r="O493" t="s">
        <v>1065</v>
      </c>
      <c r="Q493">
        <v>720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D493" s="1">
        <v>41413.708333333336</v>
      </c>
      <c r="AE493" s="1">
        <v>41413.708333333336</v>
      </c>
      <c r="AG493" s="1">
        <v>41307.708333333336</v>
      </c>
      <c r="AH493" s="1">
        <v>41307.708333333336</v>
      </c>
      <c r="AI493" s="1">
        <v>41307.708333333336</v>
      </c>
      <c r="AJ493" s="1">
        <v>41307.708333333336</v>
      </c>
      <c r="AK493" s="1">
        <v>41307.708333333336</v>
      </c>
      <c r="AL493" s="1">
        <v>41307.708333333336</v>
      </c>
      <c r="AM493" s="1">
        <v>41413.708333333336</v>
      </c>
      <c r="AN493" s="1">
        <v>41413.708333333336</v>
      </c>
      <c r="AP493" t="s">
        <v>113</v>
      </c>
      <c r="AU493" t="s">
        <v>1245</v>
      </c>
      <c r="AY493" t="s">
        <v>106</v>
      </c>
      <c r="AZ493">
        <v>0</v>
      </c>
      <c r="BA493">
        <v>0</v>
      </c>
      <c r="BD493" s="3">
        <v>41321.660416666666</v>
      </c>
      <c r="BE493" s="3">
        <v>41321.663888888892</v>
      </c>
      <c r="BF493" t="s">
        <v>115</v>
      </c>
      <c r="BG493" t="s">
        <v>115</v>
      </c>
      <c r="CH493">
        <v>540</v>
      </c>
      <c r="CI493">
        <v>28380</v>
      </c>
      <c r="CJ493" t="s">
        <v>106</v>
      </c>
      <c r="CK493" t="s">
        <v>106</v>
      </c>
      <c r="CL493" s="2" t="s">
        <v>1236</v>
      </c>
      <c r="CM493" t="s">
        <v>1237</v>
      </c>
      <c r="CO493">
        <v>124353</v>
      </c>
      <c r="CQ493">
        <v>0</v>
      </c>
      <c r="CR493">
        <v>0</v>
      </c>
      <c r="CS493">
        <v>0</v>
      </c>
      <c r="CY493" t="s">
        <v>123</v>
      </c>
      <c r="CZ493" t="s">
        <v>124</v>
      </c>
      <c r="DD493" t="str" cm="1">
        <f t="array" ref="DD493">TEXT(_xlfn.SEQUENCE(1, DATEDIF(AG493, AH493, "m") + 1, AG493, 30), "YYYY-APMM")</f>
        <v>2013-AP02</v>
      </c>
      <c r="DN493">
        <f t="shared" si="14"/>
        <v>0</v>
      </c>
      <c r="DO493">
        <f t="shared" si="15"/>
        <v>0</v>
      </c>
    </row>
    <row r="494" spans="1:119" x14ac:dyDescent="0.35">
      <c r="A494" t="s">
        <v>105</v>
      </c>
      <c r="B494">
        <v>499779</v>
      </c>
      <c r="C494">
        <v>6359</v>
      </c>
      <c r="D494">
        <v>124363</v>
      </c>
      <c r="E494">
        <v>13662</v>
      </c>
      <c r="F494">
        <v>0</v>
      </c>
      <c r="G494" t="s">
        <v>106</v>
      </c>
      <c r="H494" t="s">
        <v>106</v>
      </c>
      <c r="I494" t="s">
        <v>106</v>
      </c>
      <c r="J494" t="s">
        <v>107</v>
      </c>
      <c r="K494" t="s">
        <v>108</v>
      </c>
      <c r="L494" t="s">
        <v>109</v>
      </c>
      <c r="M494" t="s">
        <v>110</v>
      </c>
      <c r="N494" t="s">
        <v>1246</v>
      </c>
      <c r="O494" t="s">
        <v>1068</v>
      </c>
      <c r="Q494">
        <v>720</v>
      </c>
      <c r="R494">
        <v>504</v>
      </c>
      <c r="S494">
        <v>1520</v>
      </c>
      <c r="T494">
        <v>0</v>
      </c>
      <c r="U494">
        <v>0</v>
      </c>
      <c r="V494">
        <v>0</v>
      </c>
      <c r="W494">
        <v>1520</v>
      </c>
      <c r="X494">
        <v>0</v>
      </c>
      <c r="Y494">
        <v>0</v>
      </c>
      <c r="Z494">
        <v>0</v>
      </c>
      <c r="AD494" s="1">
        <v>41414.333333333336</v>
      </c>
      <c r="AE494" s="1">
        <v>41641.708333333336</v>
      </c>
      <c r="AG494" s="1">
        <v>41308.333333333336</v>
      </c>
      <c r="AH494" s="1">
        <v>41533.708333333336</v>
      </c>
      <c r="AI494" s="1">
        <v>41308.333333333336</v>
      </c>
      <c r="AJ494" s="1">
        <v>41533.708333333336</v>
      </c>
      <c r="AK494" s="1">
        <v>41308.333333333336</v>
      </c>
      <c r="AL494" s="1">
        <v>41533.708333333336</v>
      </c>
      <c r="AM494" s="1">
        <v>41414.333333333336</v>
      </c>
      <c r="AN494" s="1">
        <v>41641.708333333336</v>
      </c>
      <c r="AP494" t="s">
        <v>113</v>
      </c>
      <c r="AU494" t="s">
        <v>1247</v>
      </c>
      <c r="AY494" t="s">
        <v>106</v>
      </c>
      <c r="AZ494">
        <v>0</v>
      </c>
      <c r="BA494">
        <v>0</v>
      </c>
      <c r="BD494" s="3">
        <v>41321.660416666666</v>
      </c>
      <c r="BE494" s="3">
        <v>41321.663888888892</v>
      </c>
      <c r="BF494" t="s">
        <v>115</v>
      </c>
      <c r="BG494" t="s">
        <v>115</v>
      </c>
      <c r="CH494">
        <v>540</v>
      </c>
      <c r="CI494">
        <v>28380</v>
      </c>
      <c r="CJ494" t="s">
        <v>106</v>
      </c>
      <c r="CK494" t="s">
        <v>106</v>
      </c>
      <c r="CL494" s="2" t="s">
        <v>1236</v>
      </c>
      <c r="CM494" t="s">
        <v>1237</v>
      </c>
      <c r="CO494">
        <v>124353</v>
      </c>
      <c r="CQ494">
        <v>0</v>
      </c>
      <c r="CR494">
        <v>0</v>
      </c>
      <c r="CS494">
        <v>0</v>
      </c>
      <c r="CY494" t="s">
        <v>123</v>
      </c>
      <c r="CZ494" t="s">
        <v>124</v>
      </c>
      <c r="DD494" t="str" cm="1">
        <f t="array" ref="DD494:DK494">TEXT(_xlfn.SEQUENCE(1, DATEDIF(AG494, AH494, "m") + 1, AG494, 30), "YYYY-APMM")</f>
        <v>2013-AP02</v>
      </c>
      <c r="DE494" t="str">
        <v>2013-AP03</v>
      </c>
      <c r="DF494" t="str">
        <v>2013-AP04</v>
      </c>
      <c r="DG494" t="str">
        <v>2013-AP05</v>
      </c>
      <c r="DH494" t="str">
        <v>2013-AP06</v>
      </c>
      <c r="DI494" t="str">
        <v>2013-AP07</v>
      </c>
      <c r="DJ494" t="str">
        <v>2013-AP08</v>
      </c>
      <c r="DK494" t="str">
        <v>2013-AP09</v>
      </c>
      <c r="DN494">
        <f t="shared" si="14"/>
        <v>0</v>
      </c>
      <c r="DO494">
        <f t="shared" si="15"/>
        <v>0</v>
      </c>
    </row>
    <row r="495" spans="1:119" x14ac:dyDescent="0.35">
      <c r="A495" t="s">
        <v>105</v>
      </c>
      <c r="B495">
        <v>499780</v>
      </c>
      <c r="C495">
        <v>6359</v>
      </c>
      <c r="D495">
        <v>124363</v>
      </c>
      <c r="E495">
        <v>13662</v>
      </c>
      <c r="F495">
        <v>0</v>
      </c>
      <c r="G495" t="s">
        <v>106</v>
      </c>
      <c r="H495" t="s">
        <v>106</v>
      </c>
      <c r="I495" t="s">
        <v>106</v>
      </c>
      <c r="J495" t="s">
        <v>107</v>
      </c>
      <c r="K495" t="s">
        <v>108</v>
      </c>
      <c r="L495" t="s">
        <v>109</v>
      </c>
      <c r="M495" t="s">
        <v>110</v>
      </c>
      <c r="N495" t="s">
        <v>1248</v>
      </c>
      <c r="O495" t="s">
        <v>1071</v>
      </c>
      <c r="Q495">
        <v>216</v>
      </c>
      <c r="R495">
        <v>216</v>
      </c>
      <c r="S495">
        <v>2320</v>
      </c>
      <c r="T495">
        <v>0</v>
      </c>
      <c r="U495">
        <v>0</v>
      </c>
      <c r="V495">
        <v>0</v>
      </c>
      <c r="W495">
        <v>2320</v>
      </c>
      <c r="X495">
        <v>0</v>
      </c>
      <c r="Y495">
        <v>0</v>
      </c>
      <c r="Z495">
        <v>0</v>
      </c>
      <c r="AD495" s="1">
        <v>41643.333333333336</v>
      </c>
      <c r="AE495" s="1">
        <v>41987.708333333336</v>
      </c>
      <c r="AG495" s="1">
        <v>41610.333333333336</v>
      </c>
      <c r="AH495" s="1">
        <v>41955.708333333336</v>
      </c>
      <c r="AI495" s="1">
        <v>41610.333333333336</v>
      </c>
      <c r="AJ495" s="1">
        <v>41955.708333333336</v>
      </c>
      <c r="AK495" s="1">
        <v>41610.333333333336</v>
      </c>
      <c r="AL495" s="1">
        <v>41955.708333333336</v>
      </c>
      <c r="AM495" s="1">
        <v>41643.333333333336</v>
      </c>
      <c r="AN495" s="1">
        <v>41987.708333333336</v>
      </c>
      <c r="AP495" t="s">
        <v>113</v>
      </c>
      <c r="AU495" t="s">
        <v>1249</v>
      </c>
      <c r="AY495" t="s">
        <v>106</v>
      </c>
      <c r="AZ495">
        <v>0</v>
      </c>
      <c r="BA495">
        <v>0</v>
      </c>
      <c r="BD495" s="3">
        <v>41321.660416666666</v>
      </c>
      <c r="BE495" s="3">
        <v>41321.663888888892</v>
      </c>
      <c r="BF495" t="s">
        <v>115</v>
      </c>
      <c r="BG495" t="s">
        <v>115</v>
      </c>
      <c r="CH495">
        <v>540</v>
      </c>
      <c r="CI495">
        <v>28380</v>
      </c>
      <c r="CJ495" t="s">
        <v>106</v>
      </c>
      <c r="CK495" t="s">
        <v>106</v>
      </c>
      <c r="CL495" s="2" t="s">
        <v>1236</v>
      </c>
      <c r="CM495" t="s">
        <v>1237</v>
      </c>
      <c r="CO495">
        <v>124353</v>
      </c>
      <c r="CQ495">
        <v>0</v>
      </c>
      <c r="CR495">
        <v>0</v>
      </c>
      <c r="CS495">
        <v>0</v>
      </c>
      <c r="CY495" t="s">
        <v>123</v>
      </c>
      <c r="CZ495" t="s">
        <v>124</v>
      </c>
      <c r="DD495" t="e" cm="1" vm="3">
        <f t="array" aca="1" ref="DD495" ca="1">TEXT(_xlfn.SEQUENCE(1, DATEDIF(AG495, AH495, "m") + 1, AG495, 30), "YYYY-APMM")</f>
        <v>#VALUE!</v>
      </c>
      <c r="DN495">
        <f t="shared" ca="1" si="14"/>
        <v>0</v>
      </c>
      <c r="DO495">
        <f t="shared" si="15"/>
        <v>0</v>
      </c>
    </row>
    <row r="496" spans="1:119" x14ac:dyDescent="0.35">
      <c r="A496" t="s">
        <v>105</v>
      </c>
      <c r="B496">
        <v>499781</v>
      </c>
      <c r="C496">
        <v>6359</v>
      </c>
      <c r="D496">
        <v>124364</v>
      </c>
      <c r="E496">
        <v>13662</v>
      </c>
      <c r="F496">
        <v>0</v>
      </c>
      <c r="G496" t="s">
        <v>106</v>
      </c>
      <c r="H496" t="s">
        <v>106</v>
      </c>
      <c r="I496" t="s">
        <v>106</v>
      </c>
      <c r="J496" t="s">
        <v>107</v>
      </c>
      <c r="K496" t="s">
        <v>108</v>
      </c>
      <c r="L496" t="s">
        <v>109</v>
      </c>
      <c r="M496" t="s">
        <v>110</v>
      </c>
      <c r="N496" t="s">
        <v>1250</v>
      </c>
      <c r="O496" t="s">
        <v>1251</v>
      </c>
      <c r="P496">
        <v>12515</v>
      </c>
      <c r="Q496">
        <v>712</v>
      </c>
      <c r="R496">
        <v>0</v>
      </c>
      <c r="S496">
        <v>480</v>
      </c>
      <c r="T496">
        <v>0</v>
      </c>
      <c r="U496">
        <v>200</v>
      </c>
      <c r="V496">
        <v>200</v>
      </c>
      <c r="W496">
        <v>480</v>
      </c>
      <c r="X496">
        <v>0</v>
      </c>
      <c r="Y496">
        <v>0</v>
      </c>
      <c r="Z496">
        <v>0</v>
      </c>
      <c r="AD496" s="1">
        <v>41325.333333333336</v>
      </c>
      <c r="AE496" s="1">
        <v>41394.708333333336</v>
      </c>
      <c r="AG496" s="1">
        <v>41219.333333333336</v>
      </c>
      <c r="AH496" s="1">
        <v>41289.708333333336</v>
      </c>
      <c r="AI496" s="1">
        <v>41219.333333333336</v>
      </c>
      <c r="AJ496" s="1">
        <v>41289.708333333336</v>
      </c>
      <c r="AK496" s="1">
        <v>41219.333333333336</v>
      </c>
      <c r="AL496" s="1">
        <v>41289.708333333336</v>
      </c>
      <c r="AM496" s="1">
        <v>41325.333333333336</v>
      </c>
      <c r="AN496" s="1">
        <v>41394.708333333336</v>
      </c>
      <c r="AP496" t="s">
        <v>113</v>
      </c>
      <c r="AU496" t="s">
        <v>1252</v>
      </c>
      <c r="AY496" t="s">
        <v>106</v>
      </c>
      <c r="AZ496">
        <v>0</v>
      </c>
      <c r="BA496">
        <v>0</v>
      </c>
      <c r="BD496" s="3">
        <v>41321.660416666666</v>
      </c>
      <c r="BE496" s="3">
        <v>41321.663888888892</v>
      </c>
      <c r="BF496" t="s">
        <v>115</v>
      </c>
      <c r="BG496" t="s">
        <v>115</v>
      </c>
      <c r="BM496">
        <v>45403</v>
      </c>
      <c r="BR496" t="s">
        <v>1253</v>
      </c>
      <c r="BS496" t="s">
        <v>1254</v>
      </c>
      <c r="BU496">
        <v>1</v>
      </c>
      <c r="BV496" t="s">
        <v>118</v>
      </c>
      <c r="BX496" t="s">
        <v>119</v>
      </c>
      <c r="BY496" t="s">
        <v>119</v>
      </c>
      <c r="BZ496" t="s">
        <v>106</v>
      </c>
      <c r="CA496">
        <v>1</v>
      </c>
      <c r="CC496" t="s">
        <v>120</v>
      </c>
      <c r="CH496">
        <v>540</v>
      </c>
      <c r="CI496">
        <v>28480</v>
      </c>
      <c r="CJ496" t="s">
        <v>106</v>
      </c>
      <c r="CK496" t="s">
        <v>106</v>
      </c>
      <c r="CL496" t="s">
        <v>201</v>
      </c>
      <c r="CM496" t="s">
        <v>202</v>
      </c>
      <c r="CO496">
        <v>124352</v>
      </c>
      <c r="CQ496">
        <v>0</v>
      </c>
      <c r="CR496">
        <v>0</v>
      </c>
      <c r="CS496">
        <v>0</v>
      </c>
      <c r="CY496" t="s">
        <v>123</v>
      </c>
      <c r="CZ496" t="s">
        <v>124</v>
      </c>
      <c r="DD496" t="str" cm="1">
        <f t="array" ref="DD496:DF496">TEXT(_xlfn.SEQUENCE(1, DATEDIF(AG496, AH496, "m") + 1, AG496, 30), "YYYY-APMM")</f>
        <v>2012-AP11</v>
      </c>
      <c r="DE496" t="str">
        <v>2012-AP12</v>
      </c>
      <c r="DF496" t="str">
        <v>2013-AP01</v>
      </c>
      <c r="DN496">
        <f t="shared" si="14"/>
        <v>66.666666666666671</v>
      </c>
      <c r="DO496" t="str">
        <f t="shared" si="15"/>
        <v>QUANTITY SURVEYOUR</v>
      </c>
    </row>
    <row r="497" spans="1:119" x14ac:dyDescent="0.35">
      <c r="A497" t="s">
        <v>105</v>
      </c>
      <c r="B497">
        <v>499782</v>
      </c>
      <c r="C497">
        <v>6359</v>
      </c>
      <c r="D497">
        <v>124364</v>
      </c>
      <c r="E497">
        <v>13662</v>
      </c>
      <c r="F497">
        <v>0</v>
      </c>
      <c r="G497" t="s">
        <v>106</v>
      </c>
      <c r="H497" t="s">
        <v>106</v>
      </c>
      <c r="I497" t="s">
        <v>106</v>
      </c>
      <c r="J497" t="s">
        <v>107</v>
      </c>
      <c r="K497" t="s">
        <v>108</v>
      </c>
      <c r="L497" t="s">
        <v>109</v>
      </c>
      <c r="M497" t="s">
        <v>110</v>
      </c>
      <c r="N497" t="s">
        <v>1255</v>
      </c>
      <c r="O497" t="s">
        <v>1256</v>
      </c>
      <c r="P497">
        <v>12516</v>
      </c>
      <c r="Q497">
        <v>712</v>
      </c>
      <c r="R497">
        <v>0</v>
      </c>
      <c r="S497">
        <v>480</v>
      </c>
      <c r="T497">
        <v>0</v>
      </c>
      <c r="U497">
        <v>200</v>
      </c>
      <c r="V497">
        <v>200</v>
      </c>
      <c r="W497">
        <v>480</v>
      </c>
      <c r="X497">
        <v>0</v>
      </c>
      <c r="Y497">
        <v>0</v>
      </c>
      <c r="Z497">
        <v>0</v>
      </c>
      <c r="AD497" s="1">
        <v>41331.333333333336</v>
      </c>
      <c r="AE497" s="1">
        <v>41400.708333333336</v>
      </c>
      <c r="AG497" s="1">
        <v>41225.333333333336</v>
      </c>
      <c r="AH497" s="1">
        <v>41295.708333333336</v>
      </c>
      <c r="AI497" s="1">
        <v>41225.333333333336</v>
      </c>
      <c r="AJ497" s="1">
        <v>41295.708333333336</v>
      </c>
      <c r="AK497" s="1">
        <v>41225.333333333336</v>
      </c>
      <c r="AL497" s="1">
        <v>41295.708333333336</v>
      </c>
      <c r="AM497" s="1">
        <v>41331.333333333336</v>
      </c>
      <c r="AN497" s="1">
        <v>41400.708333333336</v>
      </c>
      <c r="AP497" t="s">
        <v>113</v>
      </c>
      <c r="AU497" t="s">
        <v>1257</v>
      </c>
      <c r="AY497" t="s">
        <v>106</v>
      </c>
      <c r="AZ497">
        <v>0</v>
      </c>
      <c r="BA497">
        <v>0</v>
      </c>
      <c r="BD497" s="3">
        <v>41321.660416666666</v>
      </c>
      <c r="BE497" s="3">
        <v>41321.663888888892</v>
      </c>
      <c r="BF497" t="s">
        <v>115</v>
      </c>
      <c r="BG497" t="s">
        <v>115</v>
      </c>
      <c r="BM497">
        <v>45402</v>
      </c>
      <c r="BR497" t="s">
        <v>1258</v>
      </c>
      <c r="BS497" t="s">
        <v>1259</v>
      </c>
      <c r="BU497">
        <v>1</v>
      </c>
      <c r="BV497" t="s">
        <v>118</v>
      </c>
      <c r="BX497" t="s">
        <v>119</v>
      </c>
      <c r="BY497" t="s">
        <v>119</v>
      </c>
      <c r="BZ497" t="s">
        <v>106</v>
      </c>
      <c r="CA497">
        <v>1</v>
      </c>
      <c r="CC497" t="s">
        <v>120</v>
      </c>
      <c r="CH497">
        <v>540</v>
      </c>
      <c r="CI497">
        <v>28480</v>
      </c>
      <c r="CJ497" t="s">
        <v>106</v>
      </c>
      <c r="CK497" t="s">
        <v>106</v>
      </c>
      <c r="CL497" t="s">
        <v>201</v>
      </c>
      <c r="CM497" t="s">
        <v>202</v>
      </c>
      <c r="CO497">
        <v>124352</v>
      </c>
      <c r="CQ497">
        <v>0</v>
      </c>
      <c r="CR497">
        <v>0</v>
      </c>
      <c r="CS497">
        <v>0</v>
      </c>
      <c r="CY497" t="s">
        <v>123</v>
      </c>
      <c r="CZ497" t="s">
        <v>124</v>
      </c>
      <c r="DD497" t="str" cm="1">
        <f t="array" ref="DD497:DF497">TEXT(_xlfn.SEQUENCE(1, DATEDIF(AG497, AH497, "m") + 1, AG497, 30), "YYYY-APMM")</f>
        <v>2012-AP11</v>
      </c>
      <c r="DE497" t="str">
        <v>2012-AP12</v>
      </c>
      <c r="DF497" t="str">
        <v>2013-AP01</v>
      </c>
      <c r="DN497">
        <f t="shared" si="14"/>
        <v>66.666666666666671</v>
      </c>
      <c r="DO497" t="str">
        <f t="shared" si="15"/>
        <v>SAFETY OFFICER</v>
      </c>
    </row>
    <row r="498" spans="1:119" x14ac:dyDescent="0.35">
      <c r="A498" t="s">
        <v>105</v>
      </c>
      <c r="B498">
        <v>499783</v>
      </c>
      <c r="C498">
        <v>6359</v>
      </c>
      <c r="D498">
        <v>124364</v>
      </c>
      <c r="E498">
        <v>13662</v>
      </c>
      <c r="F498">
        <v>0</v>
      </c>
      <c r="G498" t="s">
        <v>106</v>
      </c>
      <c r="H498" t="s">
        <v>106</v>
      </c>
      <c r="I498" t="s">
        <v>106</v>
      </c>
      <c r="J498" t="s">
        <v>107</v>
      </c>
      <c r="K498" t="s">
        <v>108</v>
      </c>
      <c r="L498" t="s">
        <v>109</v>
      </c>
      <c r="M498" t="s">
        <v>110</v>
      </c>
      <c r="N498" t="s">
        <v>1260</v>
      </c>
      <c r="O498" t="s">
        <v>1261</v>
      </c>
      <c r="P498">
        <v>12515</v>
      </c>
      <c r="Q498">
        <v>712</v>
      </c>
      <c r="R498">
        <v>224</v>
      </c>
      <c r="S498">
        <v>480</v>
      </c>
      <c r="T498">
        <v>0</v>
      </c>
      <c r="U498">
        <v>200</v>
      </c>
      <c r="V498">
        <v>200</v>
      </c>
      <c r="W498">
        <v>480</v>
      </c>
      <c r="X498">
        <v>0</v>
      </c>
      <c r="Y498">
        <v>0</v>
      </c>
      <c r="Z498">
        <v>0</v>
      </c>
      <c r="AD498" s="1">
        <v>41337.333333333336</v>
      </c>
      <c r="AE498" s="1">
        <v>41406.708333333336</v>
      </c>
      <c r="AG498" s="1">
        <v>41231.333333333336</v>
      </c>
      <c r="AH498" s="1">
        <v>41301.708333333336</v>
      </c>
      <c r="AI498" s="1">
        <v>41231.333333333336</v>
      </c>
      <c r="AJ498" s="1">
        <v>41301.708333333336</v>
      </c>
      <c r="AK498" s="1">
        <v>41231.333333333336</v>
      </c>
      <c r="AL498" s="1">
        <v>41301.708333333336</v>
      </c>
      <c r="AM498" s="1">
        <v>41337.333333333336</v>
      </c>
      <c r="AN498" s="1">
        <v>41406.708333333336</v>
      </c>
      <c r="AP498" t="s">
        <v>113</v>
      </c>
      <c r="AU498" t="s">
        <v>1262</v>
      </c>
      <c r="AY498" t="s">
        <v>106</v>
      </c>
      <c r="AZ498">
        <v>0</v>
      </c>
      <c r="BA498">
        <v>0</v>
      </c>
      <c r="BD498" s="3">
        <v>41321.660416666666</v>
      </c>
      <c r="BE498" s="3">
        <v>41321.663888888892</v>
      </c>
      <c r="BF498" t="s">
        <v>115</v>
      </c>
      <c r="BG498" t="s">
        <v>115</v>
      </c>
      <c r="BM498">
        <v>45403</v>
      </c>
      <c r="BR498" t="s">
        <v>1253</v>
      </c>
      <c r="BS498" t="s">
        <v>1254</v>
      </c>
      <c r="BU498">
        <v>1</v>
      </c>
      <c r="BV498" t="s">
        <v>118</v>
      </c>
      <c r="BX498" t="s">
        <v>119</v>
      </c>
      <c r="BY498" t="s">
        <v>119</v>
      </c>
      <c r="BZ498" t="s">
        <v>106</v>
      </c>
      <c r="CA498">
        <v>1</v>
      </c>
      <c r="CC498" t="s">
        <v>120</v>
      </c>
      <c r="CH498">
        <v>540</v>
      </c>
      <c r="CI498">
        <v>28480</v>
      </c>
      <c r="CJ498" t="s">
        <v>106</v>
      </c>
      <c r="CK498" t="s">
        <v>106</v>
      </c>
      <c r="CL498" t="s">
        <v>201</v>
      </c>
      <c r="CM498" t="s">
        <v>202</v>
      </c>
      <c r="CO498">
        <v>124352</v>
      </c>
      <c r="CQ498">
        <v>0</v>
      </c>
      <c r="CR498">
        <v>0</v>
      </c>
      <c r="CS498">
        <v>0</v>
      </c>
      <c r="CY498" t="s">
        <v>123</v>
      </c>
      <c r="CZ498" t="s">
        <v>124</v>
      </c>
      <c r="DD498" t="str" cm="1">
        <f t="array" ref="DD498:DF498">TEXT(_xlfn.SEQUENCE(1, DATEDIF(AG498, AH498, "m") + 1, AG498, 30), "YYYY-APMM")</f>
        <v>2012-AP11</v>
      </c>
      <c r="DE498" t="str">
        <v>2012-AP12</v>
      </c>
      <c r="DF498" t="str">
        <v>2013-AP01</v>
      </c>
      <c r="DN498">
        <f t="shared" si="14"/>
        <v>66.666666666666671</v>
      </c>
      <c r="DO498" t="str">
        <f t="shared" si="15"/>
        <v>QUANTITY SURVEYOUR</v>
      </c>
    </row>
    <row r="499" spans="1:119" x14ac:dyDescent="0.35">
      <c r="A499" t="s">
        <v>105</v>
      </c>
      <c r="B499">
        <v>499784</v>
      </c>
      <c r="C499">
        <v>6359</v>
      </c>
      <c r="D499">
        <v>124364</v>
      </c>
      <c r="E499">
        <v>13662</v>
      </c>
      <c r="F499">
        <v>0</v>
      </c>
      <c r="G499" t="s">
        <v>106</v>
      </c>
      <c r="H499" t="s">
        <v>106</v>
      </c>
      <c r="I499" t="s">
        <v>106</v>
      </c>
      <c r="J499" t="s">
        <v>107</v>
      </c>
      <c r="K499" t="s">
        <v>108</v>
      </c>
      <c r="L499" t="s">
        <v>109</v>
      </c>
      <c r="M499" t="s">
        <v>110</v>
      </c>
      <c r="N499" t="s">
        <v>1263</v>
      </c>
      <c r="O499" t="s">
        <v>1264</v>
      </c>
      <c r="Q499">
        <v>576</v>
      </c>
      <c r="R499">
        <v>240</v>
      </c>
      <c r="S499">
        <v>240</v>
      </c>
      <c r="T499">
        <v>0</v>
      </c>
      <c r="U499">
        <v>240</v>
      </c>
      <c r="V499">
        <v>240</v>
      </c>
      <c r="W499">
        <v>240</v>
      </c>
      <c r="X499">
        <v>0</v>
      </c>
      <c r="Y499">
        <v>0</v>
      </c>
      <c r="Z499">
        <v>0</v>
      </c>
      <c r="AD499" s="1">
        <v>41300.333333333336</v>
      </c>
      <c r="AE499" s="1">
        <v>41335.708333333336</v>
      </c>
      <c r="AG499" s="1">
        <v>41214.333333333336</v>
      </c>
      <c r="AH499" s="1">
        <v>41248.708333333336</v>
      </c>
      <c r="AI499" s="1">
        <v>41214.333333333336</v>
      </c>
      <c r="AJ499" s="1">
        <v>41248.708333333336</v>
      </c>
      <c r="AK499" s="1">
        <v>41214.333333333336</v>
      </c>
      <c r="AL499" s="1">
        <v>41248.708333333336</v>
      </c>
      <c r="AM499" s="1">
        <v>41300.333333333336</v>
      </c>
      <c r="AN499" s="1">
        <v>41335.708333333336</v>
      </c>
      <c r="AP499" t="s">
        <v>113</v>
      </c>
      <c r="AU499" t="s">
        <v>1265</v>
      </c>
      <c r="AY499" t="s">
        <v>106</v>
      </c>
      <c r="AZ499">
        <v>0</v>
      </c>
      <c r="BA499">
        <v>0</v>
      </c>
      <c r="BD499" s="3">
        <v>41321.660416666666</v>
      </c>
      <c r="BE499" s="3">
        <v>41321.663888888892</v>
      </c>
      <c r="BF499" t="s">
        <v>115</v>
      </c>
      <c r="BG499" t="s">
        <v>115</v>
      </c>
      <c r="CH499">
        <v>540</v>
      </c>
      <c r="CI499">
        <v>28480</v>
      </c>
      <c r="CJ499" t="s">
        <v>106</v>
      </c>
      <c r="CK499" t="s">
        <v>106</v>
      </c>
      <c r="CL499" t="s">
        <v>201</v>
      </c>
      <c r="CM499" t="s">
        <v>202</v>
      </c>
      <c r="CO499">
        <v>124352</v>
      </c>
      <c r="CQ499">
        <v>0</v>
      </c>
      <c r="CR499">
        <v>0</v>
      </c>
      <c r="CS499">
        <v>0</v>
      </c>
      <c r="CY499" t="s">
        <v>123</v>
      </c>
      <c r="CZ499" t="s">
        <v>124</v>
      </c>
      <c r="DD499" t="str" cm="1">
        <f t="array" ref="DD499:DE499">TEXT(_xlfn.SEQUENCE(1, DATEDIF(AG499, AH499, "m") + 1, AG499, 30), "YYYY-APMM")</f>
        <v>2012-AP11</v>
      </c>
      <c r="DE499" t="str">
        <v>2012-AP12</v>
      </c>
      <c r="DN499">
        <f t="shared" si="14"/>
        <v>120</v>
      </c>
      <c r="DO499">
        <f t="shared" si="15"/>
        <v>0</v>
      </c>
    </row>
    <row r="500" spans="1:119" x14ac:dyDescent="0.35">
      <c r="A500" t="s">
        <v>105</v>
      </c>
      <c r="B500">
        <v>499785</v>
      </c>
      <c r="C500">
        <v>6359</v>
      </c>
      <c r="D500">
        <v>124364</v>
      </c>
      <c r="E500">
        <v>13662</v>
      </c>
      <c r="F500">
        <v>0</v>
      </c>
      <c r="G500" t="s">
        <v>106</v>
      </c>
      <c r="H500" t="s">
        <v>106</v>
      </c>
      <c r="I500" t="s">
        <v>106</v>
      </c>
      <c r="J500" t="s">
        <v>107</v>
      </c>
      <c r="K500" t="s">
        <v>108</v>
      </c>
      <c r="L500" t="s">
        <v>109</v>
      </c>
      <c r="M500" t="s">
        <v>110</v>
      </c>
      <c r="N500" t="s">
        <v>1266</v>
      </c>
      <c r="O500" t="s">
        <v>1267</v>
      </c>
      <c r="Q500">
        <v>576</v>
      </c>
      <c r="R500">
        <v>240</v>
      </c>
      <c r="S500">
        <v>240</v>
      </c>
      <c r="T500">
        <v>0</v>
      </c>
      <c r="U500">
        <v>0</v>
      </c>
      <c r="V500">
        <v>0</v>
      </c>
      <c r="W500">
        <v>240</v>
      </c>
      <c r="X500">
        <v>0</v>
      </c>
      <c r="Y500">
        <v>0</v>
      </c>
      <c r="Z500">
        <v>0</v>
      </c>
      <c r="AD500" s="1">
        <v>41300.333333333336</v>
      </c>
      <c r="AE500" s="1">
        <v>41335.708333333336</v>
      </c>
      <c r="AG500" s="1">
        <v>41214.333333333336</v>
      </c>
      <c r="AH500" s="1">
        <v>41248.708333333336</v>
      </c>
      <c r="AI500" s="1">
        <v>41214.333333333336</v>
      </c>
      <c r="AJ500" s="1">
        <v>41248.708333333336</v>
      </c>
      <c r="AK500" s="1">
        <v>41214.333333333336</v>
      </c>
      <c r="AL500" s="1">
        <v>41248.708333333336</v>
      </c>
      <c r="AM500" s="1">
        <v>41300.333333333336</v>
      </c>
      <c r="AN500" s="1">
        <v>41335.708333333336</v>
      </c>
      <c r="AP500" t="s">
        <v>113</v>
      </c>
      <c r="AU500" t="s">
        <v>1268</v>
      </c>
      <c r="AY500" t="s">
        <v>106</v>
      </c>
      <c r="AZ500">
        <v>0</v>
      </c>
      <c r="BA500">
        <v>0</v>
      </c>
      <c r="BD500" s="3">
        <v>41321.660416666666</v>
      </c>
      <c r="BE500" s="3">
        <v>41321.663888888892</v>
      </c>
      <c r="BF500" t="s">
        <v>115</v>
      </c>
      <c r="BG500" t="s">
        <v>115</v>
      </c>
      <c r="CH500">
        <v>540</v>
      </c>
      <c r="CI500">
        <v>28480</v>
      </c>
      <c r="CJ500" t="s">
        <v>106</v>
      </c>
      <c r="CK500" t="s">
        <v>106</v>
      </c>
      <c r="CL500" t="s">
        <v>201</v>
      </c>
      <c r="CM500" t="s">
        <v>202</v>
      </c>
      <c r="CO500">
        <v>124352</v>
      </c>
      <c r="CQ500">
        <v>0</v>
      </c>
      <c r="CR500">
        <v>0</v>
      </c>
      <c r="CS500">
        <v>0</v>
      </c>
      <c r="CY500" t="s">
        <v>123</v>
      </c>
      <c r="CZ500" t="s">
        <v>124</v>
      </c>
      <c r="DD500" t="str" cm="1">
        <f t="array" ref="DD500:DE500">TEXT(_xlfn.SEQUENCE(1, DATEDIF(AG500, AH500, "m") + 1, AG500, 30), "YYYY-APMM")</f>
        <v>2012-AP11</v>
      </c>
      <c r="DE500" t="str">
        <v>2012-AP12</v>
      </c>
      <c r="DN500">
        <f t="shared" si="14"/>
        <v>0</v>
      </c>
      <c r="DO500">
        <f t="shared" si="15"/>
        <v>0</v>
      </c>
    </row>
    <row r="501" spans="1:119" x14ac:dyDescent="0.35">
      <c r="A501" t="s">
        <v>105</v>
      </c>
      <c r="B501">
        <v>499786</v>
      </c>
      <c r="C501">
        <v>6359</v>
      </c>
      <c r="D501">
        <v>124364</v>
      </c>
      <c r="E501">
        <v>13662</v>
      </c>
      <c r="F501">
        <v>0</v>
      </c>
      <c r="G501" t="s">
        <v>106</v>
      </c>
      <c r="H501" t="s">
        <v>106</v>
      </c>
      <c r="I501" t="s">
        <v>106</v>
      </c>
      <c r="J501" t="s">
        <v>107</v>
      </c>
      <c r="K501" t="s">
        <v>108</v>
      </c>
      <c r="L501" t="s">
        <v>109</v>
      </c>
      <c r="M501" t="s">
        <v>110</v>
      </c>
      <c r="N501" t="s">
        <v>1269</v>
      </c>
      <c r="O501" t="s">
        <v>1270</v>
      </c>
      <c r="Q501">
        <v>576</v>
      </c>
      <c r="R501">
        <v>240</v>
      </c>
      <c r="S501">
        <v>240</v>
      </c>
      <c r="T501">
        <v>0</v>
      </c>
      <c r="U501">
        <v>0</v>
      </c>
      <c r="V501">
        <v>0</v>
      </c>
      <c r="W501">
        <v>240</v>
      </c>
      <c r="X501">
        <v>0</v>
      </c>
      <c r="Y501">
        <v>0</v>
      </c>
      <c r="Z501">
        <v>0</v>
      </c>
      <c r="AD501" s="1">
        <v>41300.333333333336</v>
      </c>
      <c r="AE501" s="1">
        <v>41335.708333333336</v>
      </c>
      <c r="AG501" s="1">
        <v>41214.333333333336</v>
      </c>
      <c r="AH501" s="1">
        <v>41248.708333333336</v>
      </c>
      <c r="AI501" s="1">
        <v>41214.333333333336</v>
      </c>
      <c r="AJ501" s="1">
        <v>41248.708333333336</v>
      </c>
      <c r="AK501" s="1">
        <v>41214.333333333336</v>
      </c>
      <c r="AL501" s="1">
        <v>41248.708333333336</v>
      </c>
      <c r="AM501" s="1">
        <v>41300.333333333336</v>
      </c>
      <c r="AN501" s="1">
        <v>41335.708333333336</v>
      </c>
      <c r="AP501" t="s">
        <v>113</v>
      </c>
      <c r="AU501" t="s">
        <v>1271</v>
      </c>
      <c r="AY501" t="s">
        <v>106</v>
      </c>
      <c r="AZ501">
        <v>0</v>
      </c>
      <c r="BA501">
        <v>0</v>
      </c>
      <c r="BD501" s="3">
        <v>41321.660416666666</v>
      </c>
      <c r="BE501" s="3">
        <v>41321.663888888892</v>
      </c>
      <c r="BF501" t="s">
        <v>115</v>
      </c>
      <c r="BG501" t="s">
        <v>115</v>
      </c>
      <c r="CH501">
        <v>540</v>
      </c>
      <c r="CI501">
        <v>28480</v>
      </c>
      <c r="CJ501" t="s">
        <v>106</v>
      </c>
      <c r="CK501" t="s">
        <v>106</v>
      </c>
      <c r="CL501" t="s">
        <v>201</v>
      </c>
      <c r="CM501" t="s">
        <v>202</v>
      </c>
      <c r="CO501">
        <v>124352</v>
      </c>
      <c r="CQ501">
        <v>0</v>
      </c>
      <c r="CR501">
        <v>0</v>
      </c>
      <c r="CS501">
        <v>0</v>
      </c>
      <c r="CY501" t="s">
        <v>123</v>
      </c>
      <c r="CZ501" t="s">
        <v>124</v>
      </c>
      <c r="DD501" t="str" cm="1">
        <f t="array" ref="DD501:DE501">TEXT(_xlfn.SEQUENCE(1, DATEDIF(AG501, AH501, "m") + 1, AG501, 30), "YYYY-APMM")</f>
        <v>2012-AP11</v>
      </c>
      <c r="DE501" t="str">
        <v>2012-AP12</v>
      </c>
      <c r="DN501">
        <f t="shared" si="14"/>
        <v>0</v>
      </c>
      <c r="DO501">
        <f t="shared" si="15"/>
        <v>0</v>
      </c>
    </row>
    <row r="502" spans="1:119" x14ac:dyDescent="0.35">
      <c r="A502" t="s">
        <v>105</v>
      </c>
      <c r="B502">
        <v>499787</v>
      </c>
      <c r="C502">
        <v>6359</v>
      </c>
      <c r="D502">
        <v>124364</v>
      </c>
      <c r="E502">
        <v>13662</v>
      </c>
      <c r="F502">
        <v>0</v>
      </c>
      <c r="G502" t="s">
        <v>106</v>
      </c>
      <c r="H502" t="s">
        <v>106</v>
      </c>
      <c r="I502" t="s">
        <v>106</v>
      </c>
      <c r="J502" t="s">
        <v>107</v>
      </c>
      <c r="K502" t="s">
        <v>108</v>
      </c>
      <c r="L502" t="s">
        <v>109</v>
      </c>
      <c r="M502" t="s">
        <v>110</v>
      </c>
      <c r="N502" t="s">
        <v>1272</v>
      </c>
      <c r="O502" t="s">
        <v>1273</v>
      </c>
      <c r="Q502">
        <v>456</v>
      </c>
      <c r="R502">
        <v>40</v>
      </c>
      <c r="S502">
        <v>240</v>
      </c>
      <c r="T502">
        <v>0</v>
      </c>
      <c r="U502">
        <v>0</v>
      </c>
      <c r="V502">
        <v>0</v>
      </c>
      <c r="W502">
        <v>240</v>
      </c>
      <c r="X502">
        <v>0</v>
      </c>
      <c r="Y502">
        <v>0</v>
      </c>
      <c r="Z502">
        <v>0</v>
      </c>
      <c r="AD502" s="1">
        <v>41282.333333333336</v>
      </c>
      <c r="AE502" s="1">
        <v>41316.708333333336</v>
      </c>
      <c r="AG502" s="1">
        <v>41214.333333333336</v>
      </c>
      <c r="AH502" s="1">
        <v>41248.708333333336</v>
      </c>
      <c r="AI502" s="1">
        <v>41214.333333333336</v>
      </c>
      <c r="AJ502" s="1">
        <v>41248.708333333336</v>
      </c>
      <c r="AK502" s="1">
        <v>41214.333333333336</v>
      </c>
      <c r="AL502" s="1">
        <v>41248.708333333336</v>
      </c>
      <c r="AM502" s="1">
        <v>41282.333333333336</v>
      </c>
      <c r="AN502" s="1">
        <v>41316.708333333336</v>
      </c>
      <c r="AP502" t="s">
        <v>113</v>
      </c>
      <c r="AU502" t="s">
        <v>1274</v>
      </c>
      <c r="AY502" t="s">
        <v>106</v>
      </c>
      <c r="AZ502">
        <v>0</v>
      </c>
      <c r="BA502">
        <v>0</v>
      </c>
      <c r="BD502" s="3">
        <v>41321.660416666666</v>
      </c>
      <c r="BE502" s="3">
        <v>41321.663888888892</v>
      </c>
      <c r="BF502" t="s">
        <v>115</v>
      </c>
      <c r="BG502" t="s">
        <v>115</v>
      </c>
      <c r="CH502">
        <v>540</v>
      </c>
      <c r="CI502">
        <v>28480</v>
      </c>
      <c r="CJ502" t="s">
        <v>106</v>
      </c>
      <c r="CK502" t="s">
        <v>106</v>
      </c>
      <c r="CL502" t="s">
        <v>201</v>
      </c>
      <c r="CM502" t="s">
        <v>202</v>
      </c>
      <c r="CO502">
        <v>124352</v>
      </c>
      <c r="CQ502">
        <v>0</v>
      </c>
      <c r="CR502">
        <v>0</v>
      </c>
      <c r="CS502">
        <v>0</v>
      </c>
      <c r="CY502" t="s">
        <v>123</v>
      </c>
      <c r="CZ502" t="s">
        <v>124</v>
      </c>
      <c r="DD502" t="str" cm="1">
        <f t="array" ref="DD502:DE502">TEXT(_xlfn.SEQUENCE(1, DATEDIF(AG502, AH502, "m") + 1, AG502, 30), "YYYY-APMM")</f>
        <v>2012-AP11</v>
      </c>
      <c r="DE502" t="str">
        <v>2012-AP12</v>
      </c>
      <c r="DN502">
        <f t="shared" si="14"/>
        <v>0</v>
      </c>
      <c r="DO502">
        <f t="shared" si="15"/>
        <v>0</v>
      </c>
    </row>
    <row r="503" spans="1:119" x14ac:dyDescent="0.35">
      <c r="A503" t="s">
        <v>105</v>
      </c>
      <c r="B503">
        <v>499788</v>
      </c>
      <c r="C503">
        <v>6359</v>
      </c>
      <c r="D503">
        <v>124364</v>
      </c>
      <c r="E503">
        <v>13662</v>
      </c>
      <c r="F503">
        <v>0</v>
      </c>
      <c r="G503" t="s">
        <v>106</v>
      </c>
      <c r="H503" t="s">
        <v>106</v>
      </c>
      <c r="I503" t="s">
        <v>106</v>
      </c>
      <c r="J503" t="s">
        <v>107</v>
      </c>
      <c r="K503" t="s">
        <v>108</v>
      </c>
      <c r="L503" t="s">
        <v>109</v>
      </c>
      <c r="M503" t="s">
        <v>110</v>
      </c>
      <c r="N503" t="s">
        <v>1275</v>
      </c>
      <c r="O503" t="s">
        <v>1276</v>
      </c>
      <c r="Q503">
        <v>336</v>
      </c>
      <c r="R503">
        <v>0</v>
      </c>
      <c r="S503">
        <v>240</v>
      </c>
      <c r="T503">
        <v>0</v>
      </c>
      <c r="U503">
        <v>0</v>
      </c>
      <c r="V503">
        <v>0</v>
      </c>
      <c r="W503">
        <v>240</v>
      </c>
      <c r="X503">
        <v>0</v>
      </c>
      <c r="Y503">
        <v>0</v>
      </c>
      <c r="Z503">
        <v>0</v>
      </c>
      <c r="AD503" s="1">
        <v>41265.333333333336</v>
      </c>
      <c r="AE503" s="1">
        <v>41298.708333333336</v>
      </c>
      <c r="AG503" s="1">
        <v>41214.333333333336</v>
      </c>
      <c r="AH503" s="1">
        <v>41248.708333333336</v>
      </c>
      <c r="AI503" s="1">
        <v>41214.333333333336</v>
      </c>
      <c r="AJ503" s="1">
        <v>41248.708333333336</v>
      </c>
      <c r="AK503" s="1">
        <v>41214.333333333336</v>
      </c>
      <c r="AL503" s="1">
        <v>41248.708333333336</v>
      </c>
      <c r="AM503" s="1">
        <v>41265.333333333336</v>
      </c>
      <c r="AN503" s="1">
        <v>41298.708333333336</v>
      </c>
      <c r="AP503" t="s">
        <v>113</v>
      </c>
      <c r="AU503" t="s">
        <v>1277</v>
      </c>
      <c r="AY503" t="s">
        <v>106</v>
      </c>
      <c r="AZ503">
        <v>0</v>
      </c>
      <c r="BA503">
        <v>0</v>
      </c>
      <c r="BD503" s="3">
        <v>41321.660416666666</v>
      </c>
      <c r="BE503" s="3">
        <v>41321.663888888892</v>
      </c>
      <c r="BF503" t="s">
        <v>115</v>
      </c>
      <c r="BG503" t="s">
        <v>115</v>
      </c>
      <c r="CH503">
        <v>540</v>
      </c>
      <c r="CI503">
        <v>28480</v>
      </c>
      <c r="CJ503" t="s">
        <v>106</v>
      </c>
      <c r="CK503" t="s">
        <v>106</v>
      </c>
      <c r="CL503" t="s">
        <v>201</v>
      </c>
      <c r="CM503" t="s">
        <v>202</v>
      </c>
      <c r="CO503">
        <v>124352</v>
      </c>
      <c r="CQ503">
        <v>0</v>
      </c>
      <c r="CR503">
        <v>0</v>
      </c>
      <c r="CS503">
        <v>0</v>
      </c>
      <c r="CY503" t="s">
        <v>123</v>
      </c>
      <c r="CZ503" t="s">
        <v>124</v>
      </c>
      <c r="DD503" t="str" cm="1">
        <f t="array" ref="DD503:DE503">TEXT(_xlfn.SEQUENCE(1, DATEDIF(AG503, AH503, "m") + 1, AG503, 30), "YYYY-APMM")</f>
        <v>2012-AP11</v>
      </c>
      <c r="DE503" t="str">
        <v>2012-AP12</v>
      </c>
      <c r="DN503">
        <f t="shared" si="14"/>
        <v>0</v>
      </c>
      <c r="DO503">
        <f t="shared" si="15"/>
        <v>0</v>
      </c>
    </row>
    <row r="504" spans="1:119" x14ac:dyDescent="0.35">
      <c r="A504" t="s">
        <v>105</v>
      </c>
      <c r="B504">
        <v>499789</v>
      </c>
      <c r="C504">
        <v>6359</v>
      </c>
      <c r="D504">
        <v>124364</v>
      </c>
      <c r="E504">
        <v>13663</v>
      </c>
      <c r="F504">
        <v>0</v>
      </c>
      <c r="G504" t="s">
        <v>106</v>
      </c>
      <c r="H504" t="s">
        <v>106</v>
      </c>
      <c r="I504" t="s">
        <v>106</v>
      </c>
      <c r="J504" t="s">
        <v>107</v>
      </c>
      <c r="K504" t="s">
        <v>108</v>
      </c>
      <c r="L504" t="s">
        <v>109</v>
      </c>
      <c r="M504" t="s">
        <v>110</v>
      </c>
      <c r="N504" t="s">
        <v>1278</v>
      </c>
      <c r="O504" t="s">
        <v>1279</v>
      </c>
      <c r="Q504">
        <v>0</v>
      </c>
      <c r="R504">
        <v>0</v>
      </c>
      <c r="S504">
        <v>7048</v>
      </c>
      <c r="T504">
        <v>0</v>
      </c>
      <c r="U504">
        <v>0</v>
      </c>
      <c r="V504">
        <v>0</v>
      </c>
      <c r="W504">
        <v>7048</v>
      </c>
      <c r="X504">
        <v>0</v>
      </c>
      <c r="Y504">
        <v>0</v>
      </c>
      <c r="Z504">
        <v>0</v>
      </c>
      <c r="AD504" s="1">
        <v>41214.333333333336</v>
      </c>
      <c r="AE504" s="1">
        <v>42094.708333333336</v>
      </c>
      <c r="AG504" s="1">
        <v>41214.333333333336</v>
      </c>
      <c r="AH504" s="1">
        <v>42094.708333333336</v>
      </c>
      <c r="AI504" s="1">
        <v>41214.333333333336</v>
      </c>
      <c r="AJ504" s="1">
        <v>42094.708333333336</v>
      </c>
      <c r="AK504" s="1">
        <v>41214.333333333336</v>
      </c>
      <c r="AL504" s="1">
        <v>42094.708333333336</v>
      </c>
      <c r="AM504" s="1">
        <v>41214.333333333336</v>
      </c>
      <c r="AN504" s="1">
        <v>42094.708333333336</v>
      </c>
      <c r="AP504" t="s">
        <v>113</v>
      </c>
      <c r="AU504" t="s">
        <v>1280</v>
      </c>
      <c r="AY504" t="s">
        <v>119</v>
      </c>
      <c r="AZ504">
        <v>0</v>
      </c>
      <c r="BA504">
        <v>0</v>
      </c>
      <c r="BD504" s="3">
        <v>41321.660416666666</v>
      </c>
      <c r="BE504" s="3">
        <v>41321.663888888892</v>
      </c>
      <c r="BF504" t="s">
        <v>115</v>
      </c>
      <c r="BG504" t="s">
        <v>115</v>
      </c>
      <c r="CH504">
        <v>540</v>
      </c>
      <c r="CI504">
        <v>28480</v>
      </c>
      <c r="CJ504" t="s">
        <v>106</v>
      </c>
      <c r="CK504" t="s">
        <v>106</v>
      </c>
      <c r="CL504" t="s">
        <v>201</v>
      </c>
      <c r="CM504" t="s">
        <v>202</v>
      </c>
      <c r="CO504">
        <v>124352</v>
      </c>
      <c r="CQ504">
        <v>0</v>
      </c>
      <c r="CR504">
        <v>0</v>
      </c>
      <c r="CS504">
        <v>0</v>
      </c>
      <c r="CY504" t="s">
        <v>123</v>
      </c>
      <c r="CZ504" t="s">
        <v>124</v>
      </c>
      <c r="DD504" t="e" cm="1" vm="4">
        <f t="array" aca="1" ref="DD504" ca="1">TEXT(_xlfn.SEQUENCE(1, DATEDIF(AG504, AH504, "m") + 1, AG504, 30), "YYYY-APMM")</f>
        <v>#VALUE!</v>
      </c>
      <c r="DN504">
        <f t="shared" ca="1" si="14"/>
        <v>0</v>
      </c>
      <c r="DO504">
        <f t="shared" si="15"/>
        <v>0</v>
      </c>
    </row>
    <row r="505" spans="1:119" x14ac:dyDescent="0.35">
      <c r="A505" t="s">
        <v>105</v>
      </c>
      <c r="B505">
        <v>499790</v>
      </c>
      <c r="C505">
        <v>6359</v>
      </c>
      <c r="D505">
        <v>124365</v>
      </c>
      <c r="E505">
        <v>13662</v>
      </c>
      <c r="F505">
        <v>0</v>
      </c>
      <c r="G505" t="s">
        <v>106</v>
      </c>
      <c r="H505" t="s">
        <v>106</v>
      </c>
      <c r="I505" t="s">
        <v>106</v>
      </c>
      <c r="J505" t="s">
        <v>107</v>
      </c>
      <c r="K505" t="s">
        <v>108</v>
      </c>
      <c r="L505" t="s">
        <v>109</v>
      </c>
      <c r="M505" t="s">
        <v>110</v>
      </c>
      <c r="N505" t="s">
        <v>1281</v>
      </c>
      <c r="O505" t="s">
        <v>1282</v>
      </c>
      <c r="P505">
        <v>12516</v>
      </c>
      <c r="Q505">
        <v>0</v>
      </c>
      <c r="R505">
        <v>0</v>
      </c>
      <c r="S505">
        <v>200</v>
      </c>
      <c r="T505">
        <v>0</v>
      </c>
      <c r="U505">
        <v>100</v>
      </c>
      <c r="V505">
        <v>100</v>
      </c>
      <c r="W505">
        <v>200</v>
      </c>
      <c r="X505">
        <v>0</v>
      </c>
      <c r="Y505">
        <v>0</v>
      </c>
      <c r="Z505">
        <v>0</v>
      </c>
      <c r="AD505" s="1">
        <v>41214.333333333336</v>
      </c>
      <c r="AE505" s="1">
        <v>41242.708333333336</v>
      </c>
      <c r="AG505" s="1">
        <v>41214.333333333336</v>
      </c>
      <c r="AH505" s="1">
        <v>41242.708333333336</v>
      </c>
      <c r="AI505" s="1">
        <v>41214.333333333336</v>
      </c>
      <c r="AJ505" s="1">
        <v>41242.708333333336</v>
      </c>
      <c r="AK505" s="1">
        <v>41214.333333333336</v>
      </c>
      <c r="AL505" s="1">
        <v>41242.708333333336</v>
      </c>
      <c r="AM505" s="1">
        <v>41214.333333333336</v>
      </c>
      <c r="AN505" s="1">
        <v>41242.708333333336</v>
      </c>
      <c r="AP505" t="s">
        <v>113</v>
      </c>
      <c r="AU505" t="s">
        <v>1283</v>
      </c>
      <c r="AY505" t="s">
        <v>106</v>
      </c>
      <c r="AZ505">
        <v>0</v>
      </c>
      <c r="BA505">
        <v>0</v>
      </c>
      <c r="BD505" s="3">
        <v>41321.660416666666</v>
      </c>
      <c r="BE505" s="3">
        <v>41321.663888888892</v>
      </c>
      <c r="BF505" t="s">
        <v>115</v>
      </c>
      <c r="BG505" t="s">
        <v>115</v>
      </c>
      <c r="BM505">
        <v>45402</v>
      </c>
      <c r="BR505" t="s">
        <v>1258</v>
      </c>
      <c r="BS505" t="s">
        <v>1259</v>
      </c>
      <c r="BU505">
        <v>1</v>
      </c>
      <c r="BV505" t="s">
        <v>118</v>
      </c>
      <c r="BX505" t="s">
        <v>119</v>
      </c>
      <c r="BY505" t="s">
        <v>119</v>
      </c>
      <c r="BZ505" t="s">
        <v>106</v>
      </c>
      <c r="CA505">
        <v>1</v>
      </c>
      <c r="CC505" t="s">
        <v>120</v>
      </c>
      <c r="CH505">
        <v>540</v>
      </c>
      <c r="CI505">
        <v>28630</v>
      </c>
      <c r="CJ505" t="s">
        <v>106</v>
      </c>
      <c r="CK505" t="s">
        <v>106</v>
      </c>
      <c r="CL505" t="s">
        <v>192</v>
      </c>
      <c r="CM505" t="s">
        <v>193</v>
      </c>
      <c r="CO505">
        <v>124352</v>
      </c>
      <c r="CQ505">
        <v>0</v>
      </c>
      <c r="CR505">
        <v>0</v>
      </c>
      <c r="CS505">
        <v>0</v>
      </c>
      <c r="CY505" t="s">
        <v>123</v>
      </c>
      <c r="CZ505" t="s">
        <v>124</v>
      </c>
      <c r="DD505" t="str" cm="1">
        <f t="array" ref="DD505">TEXT(_xlfn.SEQUENCE(1, DATEDIF(AG505, AH505, "m") + 1, AG505, 30), "YYYY-APMM")</f>
        <v>2012-AP11</v>
      </c>
      <c r="DN505">
        <f t="shared" si="14"/>
        <v>100</v>
      </c>
      <c r="DO505" t="str">
        <f t="shared" si="15"/>
        <v>SAFETY OFFICER</v>
      </c>
    </row>
    <row r="506" spans="1:119" x14ac:dyDescent="0.35">
      <c r="A506" t="s">
        <v>105</v>
      </c>
      <c r="B506">
        <v>499791</v>
      </c>
      <c r="C506">
        <v>6359</v>
      </c>
      <c r="D506">
        <v>124365</v>
      </c>
      <c r="E506">
        <v>13662</v>
      </c>
      <c r="F506">
        <v>0</v>
      </c>
      <c r="G506" t="s">
        <v>106</v>
      </c>
      <c r="H506" t="s">
        <v>106</v>
      </c>
      <c r="I506" t="s">
        <v>106</v>
      </c>
      <c r="J506" t="s">
        <v>107</v>
      </c>
      <c r="K506" t="s">
        <v>108</v>
      </c>
      <c r="L506" t="s">
        <v>109</v>
      </c>
      <c r="M506" t="s">
        <v>110</v>
      </c>
      <c r="N506" t="s">
        <v>1284</v>
      </c>
      <c r="O506" t="s">
        <v>1285</v>
      </c>
      <c r="P506">
        <v>8176</v>
      </c>
      <c r="Q506">
        <v>312</v>
      </c>
      <c r="R506">
        <v>0</v>
      </c>
      <c r="S506">
        <v>240</v>
      </c>
      <c r="T506">
        <v>0</v>
      </c>
      <c r="U506">
        <v>100</v>
      </c>
      <c r="V506">
        <v>100</v>
      </c>
      <c r="W506">
        <v>240</v>
      </c>
      <c r="X506">
        <v>0</v>
      </c>
      <c r="Y506">
        <v>0</v>
      </c>
      <c r="Z506">
        <v>0</v>
      </c>
      <c r="AD506" s="1">
        <v>41274.333333333336</v>
      </c>
      <c r="AE506" s="1">
        <v>41308.708333333336</v>
      </c>
      <c r="AG506" s="1">
        <v>41227.333333333336</v>
      </c>
      <c r="AH506" s="1">
        <v>41262.708333333336</v>
      </c>
      <c r="AI506" s="1">
        <v>41227.333333333336</v>
      </c>
      <c r="AJ506" s="1">
        <v>41262.708333333336</v>
      </c>
      <c r="AK506" s="1">
        <v>41227.333333333336</v>
      </c>
      <c r="AL506" s="1">
        <v>41262.708333333336</v>
      </c>
      <c r="AM506" s="1">
        <v>41274.333333333336</v>
      </c>
      <c r="AN506" s="1">
        <v>41308.708333333336</v>
      </c>
      <c r="AP506" t="s">
        <v>113</v>
      </c>
      <c r="AU506" t="s">
        <v>1286</v>
      </c>
      <c r="AY506" t="s">
        <v>106</v>
      </c>
      <c r="AZ506">
        <v>0</v>
      </c>
      <c r="BA506">
        <v>0</v>
      </c>
      <c r="BD506" s="3">
        <v>41321.660416666666</v>
      </c>
      <c r="BE506" s="3">
        <v>41321.663888888892</v>
      </c>
      <c r="BF506" t="s">
        <v>115</v>
      </c>
      <c r="BG506" t="s">
        <v>115</v>
      </c>
      <c r="BH506">
        <v>8149</v>
      </c>
      <c r="BM506">
        <v>43530</v>
      </c>
      <c r="BR506" t="s">
        <v>131</v>
      </c>
      <c r="BS506" t="s">
        <v>132</v>
      </c>
      <c r="BU506">
        <v>1</v>
      </c>
      <c r="BV506" t="s">
        <v>118</v>
      </c>
      <c r="BX506" t="s">
        <v>119</v>
      </c>
      <c r="BY506" t="s">
        <v>119</v>
      </c>
      <c r="BZ506" t="s">
        <v>119</v>
      </c>
      <c r="CA506">
        <v>1</v>
      </c>
      <c r="CC506" t="s">
        <v>120</v>
      </c>
      <c r="CH506">
        <v>540</v>
      </c>
      <c r="CI506">
        <v>28630</v>
      </c>
      <c r="CJ506" t="s">
        <v>106</v>
      </c>
      <c r="CK506" t="s">
        <v>106</v>
      </c>
      <c r="CL506" t="s">
        <v>192</v>
      </c>
      <c r="CM506" t="s">
        <v>193</v>
      </c>
      <c r="CO506">
        <v>124352</v>
      </c>
      <c r="CQ506">
        <v>0</v>
      </c>
      <c r="CR506">
        <v>0</v>
      </c>
      <c r="CS506">
        <v>0</v>
      </c>
      <c r="CY506" t="s">
        <v>123</v>
      </c>
      <c r="CZ506" t="s">
        <v>124</v>
      </c>
      <c r="DD506" t="str" cm="1">
        <f t="array" ref="DD506:DE506">TEXT(_xlfn.SEQUENCE(1, DATEDIF(AG506, AH506, "m") + 1, AG506, 30), "YYYY-APMM")</f>
        <v>2012-AP11</v>
      </c>
      <c r="DE506" t="str">
        <v>2012-AP12</v>
      </c>
      <c r="DN506">
        <f t="shared" si="14"/>
        <v>50</v>
      </c>
      <c r="DO506" t="str">
        <f t="shared" si="15"/>
        <v>DRAFTMAN SK</v>
      </c>
    </row>
    <row r="507" spans="1:119" x14ac:dyDescent="0.35">
      <c r="A507" t="s">
        <v>105</v>
      </c>
      <c r="B507">
        <v>499792</v>
      </c>
      <c r="C507">
        <v>6359</v>
      </c>
      <c r="D507">
        <v>124365</v>
      </c>
      <c r="E507">
        <v>13662</v>
      </c>
      <c r="F507">
        <v>0</v>
      </c>
      <c r="G507" t="s">
        <v>106</v>
      </c>
      <c r="H507" t="s">
        <v>106</v>
      </c>
      <c r="I507" t="s">
        <v>106</v>
      </c>
      <c r="J507" t="s">
        <v>107</v>
      </c>
      <c r="K507" t="s">
        <v>108</v>
      </c>
      <c r="L507" t="s">
        <v>109</v>
      </c>
      <c r="M507" t="s">
        <v>110</v>
      </c>
      <c r="N507" t="s">
        <v>1287</v>
      </c>
      <c r="O507" t="s">
        <v>1288</v>
      </c>
      <c r="P507">
        <v>8176</v>
      </c>
      <c r="Q507">
        <v>352</v>
      </c>
      <c r="R507">
        <v>0</v>
      </c>
      <c r="S507">
        <v>240</v>
      </c>
      <c r="T507">
        <v>0</v>
      </c>
      <c r="U507">
        <v>100</v>
      </c>
      <c r="V507">
        <v>100</v>
      </c>
      <c r="W507">
        <v>240</v>
      </c>
      <c r="X507">
        <v>0</v>
      </c>
      <c r="Y507">
        <v>0</v>
      </c>
      <c r="Z507">
        <v>0</v>
      </c>
      <c r="AD507" s="1">
        <v>41286.333333333336</v>
      </c>
      <c r="AE507" s="1">
        <v>41321.708333333336</v>
      </c>
      <c r="AG507" s="1">
        <v>41233.333333333336</v>
      </c>
      <c r="AH507" s="1">
        <v>41268.708333333336</v>
      </c>
      <c r="AI507" s="1">
        <v>41233.333333333336</v>
      </c>
      <c r="AJ507" s="1">
        <v>41268.708333333336</v>
      </c>
      <c r="AK507" s="1">
        <v>41233.333333333336</v>
      </c>
      <c r="AL507" s="1">
        <v>41268.708333333336</v>
      </c>
      <c r="AM507" s="1">
        <v>41286.333333333336</v>
      </c>
      <c r="AN507" s="1">
        <v>41321.708333333336</v>
      </c>
      <c r="AP507" t="s">
        <v>113</v>
      </c>
      <c r="AU507" t="s">
        <v>1289</v>
      </c>
      <c r="AY507" t="s">
        <v>106</v>
      </c>
      <c r="AZ507">
        <v>0</v>
      </c>
      <c r="BA507">
        <v>0</v>
      </c>
      <c r="BD507" s="3">
        <v>41321.660416666666</v>
      </c>
      <c r="BE507" s="3">
        <v>41321.663888888892</v>
      </c>
      <c r="BF507" t="s">
        <v>115</v>
      </c>
      <c r="BG507" t="s">
        <v>115</v>
      </c>
      <c r="BH507">
        <v>8149</v>
      </c>
      <c r="BM507">
        <v>43530</v>
      </c>
      <c r="BR507" t="s">
        <v>131</v>
      </c>
      <c r="BS507" t="s">
        <v>132</v>
      </c>
      <c r="BU507">
        <v>1</v>
      </c>
      <c r="BV507" t="s">
        <v>118</v>
      </c>
      <c r="BX507" t="s">
        <v>119</v>
      </c>
      <c r="BY507" t="s">
        <v>119</v>
      </c>
      <c r="BZ507" t="s">
        <v>119</v>
      </c>
      <c r="CA507">
        <v>1</v>
      </c>
      <c r="CC507" t="s">
        <v>120</v>
      </c>
      <c r="CH507">
        <v>540</v>
      </c>
      <c r="CI507">
        <v>28630</v>
      </c>
      <c r="CJ507" t="s">
        <v>106</v>
      </c>
      <c r="CK507" t="s">
        <v>106</v>
      </c>
      <c r="CL507" t="s">
        <v>192</v>
      </c>
      <c r="CM507" t="s">
        <v>193</v>
      </c>
      <c r="CO507">
        <v>124352</v>
      </c>
      <c r="CQ507">
        <v>0</v>
      </c>
      <c r="CR507">
        <v>0</v>
      </c>
      <c r="CS507">
        <v>0</v>
      </c>
      <c r="CY507" t="s">
        <v>123</v>
      </c>
      <c r="CZ507" t="s">
        <v>124</v>
      </c>
      <c r="DD507" t="str" cm="1">
        <f t="array" ref="DD507:DE507">TEXT(_xlfn.SEQUENCE(1, DATEDIF(AG507, AH507, "m") + 1, AG507, 30), "YYYY-APMM")</f>
        <v>2012-AP11</v>
      </c>
      <c r="DE507" t="str">
        <v>2012-AP12</v>
      </c>
      <c r="DN507">
        <f t="shared" si="14"/>
        <v>50</v>
      </c>
      <c r="DO507" t="str">
        <f t="shared" si="15"/>
        <v>DRAFTMAN SK</v>
      </c>
    </row>
    <row r="508" spans="1:119" x14ac:dyDescent="0.35">
      <c r="A508" t="s">
        <v>105</v>
      </c>
      <c r="B508">
        <v>499793</v>
      </c>
      <c r="C508">
        <v>6359</v>
      </c>
      <c r="D508">
        <v>124365</v>
      </c>
      <c r="E508">
        <v>13662</v>
      </c>
      <c r="F508">
        <v>0</v>
      </c>
      <c r="G508" t="s">
        <v>106</v>
      </c>
      <c r="H508" t="s">
        <v>106</v>
      </c>
      <c r="I508" t="s">
        <v>106</v>
      </c>
      <c r="J508" t="s">
        <v>107</v>
      </c>
      <c r="K508" t="s">
        <v>108</v>
      </c>
      <c r="L508" t="s">
        <v>109</v>
      </c>
      <c r="M508" t="s">
        <v>110</v>
      </c>
      <c r="N508" t="s">
        <v>1290</v>
      </c>
      <c r="O508" t="s">
        <v>1291</v>
      </c>
      <c r="P508">
        <v>8176</v>
      </c>
      <c r="Q508">
        <v>352</v>
      </c>
      <c r="R508">
        <v>0</v>
      </c>
      <c r="S508">
        <v>240</v>
      </c>
      <c r="T508">
        <v>0</v>
      </c>
      <c r="U508">
        <v>100</v>
      </c>
      <c r="V508">
        <v>100</v>
      </c>
      <c r="W508">
        <v>240</v>
      </c>
      <c r="X508">
        <v>0</v>
      </c>
      <c r="Y508">
        <v>0</v>
      </c>
      <c r="Z508">
        <v>0</v>
      </c>
      <c r="AD508" s="1">
        <v>41322.333333333336</v>
      </c>
      <c r="AE508" s="1">
        <v>41356.708333333336</v>
      </c>
      <c r="AG508" s="1">
        <v>41269.333333333336</v>
      </c>
      <c r="AH508" s="1">
        <v>41303.708333333336</v>
      </c>
      <c r="AI508" s="1">
        <v>41269.333333333336</v>
      </c>
      <c r="AJ508" s="1">
        <v>41303.708333333336</v>
      </c>
      <c r="AK508" s="1">
        <v>41269.333333333336</v>
      </c>
      <c r="AL508" s="1">
        <v>41303.708333333336</v>
      </c>
      <c r="AM508" s="1">
        <v>41322.333333333336</v>
      </c>
      <c r="AN508" s="1">
        <v>41356.708333333336</v>
      </c>
      <c r="AP508" t="s">
        <v>113</v>
      </c>
      <c r="AU508" t="s">
        <v>1292</v>
      </c>
      <c r="AY508" t="s">
        <v>106</v>
      </c>
      <c r="AZ508">
        <v>0</v>
      </c>
      <c r="BA508">
        <v>0</v>
      </c>
      <c r="BD508" s="3">
        <v>41321.660416666666</v>
      </c>
      <c r="BE508" s="3">
        <v>41321.663888888892</v>
      </c>
      <c r="BF508" t="s">
        <v>115</v>
      </c>
      <c r="BG508" t="s">
        <v>115</v>
      </c>
      <c r="BH508">
        <v>8149</v>
      </c>
      <c r="BM508">
        <v>43530</v>
      </c>
      <c r="BR508" t="s">
        <v>131</v>
      </c>
      <c r="BS508" t="s">
        <v>132</v>
      </c>
      <c r="BU508">
        <v>1</v>
      </c>
      <c r="BV508" t="s">
        <v>118</v>
      </c>
      <c r="BX508" t="s">
        <v>119</v>
      </c>
      <c r="BY508" t="s">
        <v>119</v>
      </c>
      <c r="BZ508" t="s">
        <v>119</v>
      </c>
      <c r="CA508">
        <v>1</v>
      </c>
      <c r="CC508" t="s">
        <v>120</v>
      </c>
      <c r="CH508">
        <v>540</v>
      </c>
      <c r="CI508">
        <v>28630</v>
      </c>
      <c r="CJ508" t="s">
        <v>106</v>
      </c>
      <c r="CK508" t="s">
        <v>106</v>
      </c>
      <c r="CL508" t="s">
        <v>192</v>
      </c>
      <c r="CM508" t="s">
        <v>193</v>
      </c>
      <c r="CO508">
        <v>124352</v>
      </c>
      <c r="CQ508">
        <v>0</v>
      </c>
      <c r="CR508">
        <v>0</v>
      </c>
      <c r="CS508">
        <v>0</v>
      </c>
      <c r="CY508" t="s">
        <v>123</v>
      </c>
      <c r="CZ508" t="s">
        <v>124</v>
      </c>
      <c r="DD508" t="str" cm="1">
        <f t="array" ref="DD508:DE508">TEXT(_xlfn.SEQUENCE(1, DATEDIF(AG508, AH508, "m") + 1, AG508, 30), "YYYY-APMM")</f>
        <v>2012-AP12</v>
      </c>
      <c r="DE508" t="str">
        <v>2013-AP01</v>
      </c>
      <c r="DN508">
        <f t="shared" si="14"/>
        <v>50</v>
      </c>
      <c r="DO508" t="str">
        <f t="shared" si="15"/>
        <v>DRAFTMAN SK</v>
      </c>
    </row>
    <row r="509" spans="1:119" x14ac:dyDescent="0.35">
      <c r="A509" t="s">
        <v>105</v>
      </c>
      <c r="B509">
        <v>499794</v>
      </c>
      <c r="C509">
        <v>6359</v>
      </c>
      <c r="D509">
        <v>124365</v>
      </c>
      <c r="E509">
        <v>13662</v>
      </c>
      <c r="F509">
        <v>0</v>
      </c>
      <c r="G509" t="s">
        <v>106</v>
      </c>
      <c r="H509" t="s">
        <v>106</v>
      </c>
      <c r="I509" t="s">
        <v>106</v>
      </c>
      <c r="J509" t="s">
        <v>107</v>
      </c>
      <c r="K509" t="s">
        <v>108</v>
      </c>
      <c r="L509" t="s">
        <v>109</v>
      </c>
      <c r="M509" t="s">
        <v>110</v>
      </c>
      <c r="N509" t="s">
        <v>1293</v>
      </c>
      <c r="O509" t="s">
        <v>1294</v>
      </c>
      <c r="P509">
        <v>12516</v>
      </c>
      <c r="Q509">
        <v>312</v>
      </c>
      <c r="R509">
        <v>0</v>
      </c>
      <c r="S509">
        <v>160</v>
      </c>
      <c r="T509">
        <v>0</v>
      </c>
      <c r="U509">
        <v>100</v>
      </c>
      <c r="V509">
        <v>100</v>
      </c>
      <c r="W509">
        <v>160</v>
      </c>
      <c r="X509">
        <v>0</v>
      </c>
      <c r="Y509">
        <v>0</v>
      </c>
      <c r="Z509">
        <v>0</v>
      </c>
      <c r="AD509" s="1">
        <v>41286.333333333336</v>
      </c>
      <c r="AE509" s="1">
        <v>41308.708333333336</v>
      </c>
      <c r="AG509" s="1">
        <v>41239.333333333336</v>
      </c>
      <c r="AH509" s="1">
        <v>41262.708333333336</v>
      </c>
      <c r="AI509" s="1">
        <v>41239.333333333336</v>
      </c>
      <c r="AJ509" s="1">
        <v>41262.708333333336</v>
      </c>
      <c r="AK509" s="1">
        <v>41239.333333333336</v>
      </c>
      <c r="AL509" s="1">
        <v>41262.708333333336</v>
      </c>
      <c r="AM509" s="1">
        <v>41286.333333333336</v>
      </c>
      <c r="AN509" s="1">
        <v>41308.708333333336</v>
      </c>
      <c r="AP509" t="s">
        <v>113</v>
      </c>
      <c r="AU509" t="s">
        <v>1295</v>
      </c>
      <c r="AY509" t="s">
        <v>106</v>
      </c>
      <c r="AZ509">
        <v>0</v>
      </c>
      <c r="BA509">
        <v>0</v>
      </c>
      <c r="BD509" s="3">
        <v>41321.660416666666</v>
      </c>
      <c r="BE509" s="3">
        <v>41321.663888888892</v>
      </c>
      <c r="BF509" t="s">
        <v>115</v>
      </c>
      <c r="BG509" t="s">
        <v>115</v>
      </c>
      <c r="BM509">
        <v>45402</v>
      </c>
      <c r="BR509" t="s">
        <v>1258</v>
      </c>
      <c r="BS509" t="s">
        <v>1259</v>
      </c>
      <c r="BU509">
        <v>1</v>
      </c>
      <c r="BV509" t="s">
        <v>118</v>
      </c>
      <c r="BX509" t="s">
        <v>119</v>
      </c>
      <c r="BY509" t="s">
        <v>119</v>
      </c>
      <c r="BZ509" t="s">
        <v>106</v>
      </c>
      <c r="CA509">
        <v>1</v>
      </c>
      <c r="CC509" t="s">
        <v>120</v>
      </c>
      <c r="CH509">
        <v>540</v>
      </c>
      <c r="CI509">
        <v>28630</v>
      </c>
      <c r="CJ509" t="s">
        <v>106</v>
      </c>
      <c r="CK509" t="s">
        <v>106</v>
      </c>
      <c r="CL509" t="s">
        <v>192</v>
      </c>
      <c r="CM509" t="s">
        <v>193</v>
      </c>
      <c r="CO509">
        <v>124352</v>
      </c>
      <c r="CQ509">
        <v>0</v>
      </c>
      <c r="CR509">
        <v>0</v>
      </c>
      <c r="CS509">
        <v>0</v>
      </c>
      <c r="CY509" t="s">
        <v>123</v>
      </c>
      <c r="CZ509" t="s">
        <v>124</v>
      </c>
      <c r="DD509" t="str" cm="1">
        <f t="array" ref="DD509">TEXT(_xlfn.SEQUENCE(1, DATEDIF(AG509, AH509, "m") + 1, AG509, 30), "YYYY-APMM")</f>
        <v>2012-AP11</v>
      </c>
      <c r="DN509">
        <f t="shared" si="14"/>
        <v>100</v>
      </c>
      <c r="DO509" t="str">
        <f t="shared" si="15"/>
        <v>SAFETY OFFICER</v>
      </c>
    </row>
    <row r="510" spans="1:119" x14ac:dyDescent="0.35">
      <c r="A510" t="s">
        <v>105</v>
      </c>
      <c r="B510">
        <v>499795</v>
      </c>
      <c r="C510">
        <v>6359</v>
      </c>
      <c r="D510">
        <v>124365</v>
      </c>
      <c r="E510">
        <v>13662</v>
      </c>
      <c r="F510">
        <v>0</v>
      </c>
      <c r="G510" t="s">
        <v>106</v>
      </c>
      <c r="H510" t="s">
        <v>106</v>
      </c>
      <c r="I510" t="s">
        <v>106</v>
      </c>
      <c r="J510" t="s">
        <v>107</v>
      </c>
      <c r="K510" t="s">
        <v>108</v>
      </c>
      <c r="L510" t="s">
        <v>109</v>
      </c>
      <c r="M510" t="s">
        <v>110</v>
      </c>
      <c r="N510" t="s">
        <v>1296</v>
      </c>
      <c r="O510" t="s">
        <v>1297</v>
      </c>
      <c r="P510">
        <v>8177</v>
      </c>
      <c r="Q510">
        <v>352</v>
      </c>
      <c r="R510">
        <v>352</v>
      </c>
      <c r="S510">
        <v>160</v>
      </c>
      <c r="T510">
        <v>0</v>
      </c>
      <c r="U510">
        <v>300</v>
      </c>
      <c r="V510">
        <v>300</v>
      </c>
      <c r="W510">
        <v>160</v>
      </c>
      <c r="X510">
        <v>0</v>
      </c>
      <c r="Y510">
        <v>0</v>
      </c>
      <c r="Z510">
        <v>0</v>
      </c>
      <c r="AD510" s="1">
        <v>41357.333333333336</v>
      </c>
      <c r="AE510" s="1">
        <v>41379.708333333336</v>
      </c>
      <c r="AG510" s="1">
        <v>41304.333333333336</v>
      </c>
      <c r="AH510" s="1">
        <v>41328.708333333336</v>
      </c>
      <c r="AI510" s="1">
        <v>41304.333333333336</v>
      </c>
      <c r="AJ510" s="1">
        <v>41328.708333333336</v>
      </c>
      <c r="AK510" s="1">
        <v>41304.333333333336</v>
      </c>
      <c r="AL510" s="1">
        <v>41328.708333333336</v>
      </c>
      <c r="AM510" s="1">
        <v>41357.333333333336</v>
      </c>
      <c r="AN510" s="1">
        <v>41379.708333333336</v>
      </c>
      <c r="AP510" t="s">
        <v>113</v>
      </c>
      <c r="AU510" t="s">
        <v>1298</v>
      </c>
      <c r="AY510" t="s">
        <v>106</v>
      </c>
      <c r="AZ510">
        <v>0</v>
      </c>
      <c r="BA510">
        <v>0</v>
      </c>
      <c r="BD510" s="3">
        <v>41321.660416666666</v>
      </c>
      <c r="BE510" s="3">
        <v>41321.663888888892</v>
      </c>
      <c r="BF510" t="s">
        <v>115</v>
      </c>
      <c r="BG510" t="s">
        <v>115</v>
      </c>
      <c r="BH510">
        <v>8149</v>
      </c>
      <c r="BM510">
        <v>43540</v>
      </c>
      <c r="BR510" t="s">
        <v>1299</v>
      </c>
      <c r="BS510" t="s">
        <v>1300</v>
      </c>
      <c r="BU510">
        <v>1</v>
      </c>
      <c r="BV510" t="s">
        <v>118</v>
      </c>
      <c r="BX510" t="s">
        <v>119</v>
      </c>
      <c r="BY510" t="s">
        <v>119</v>
      </c>
      <c r="BZ510" t="s">
        <v>119</v>
      </c>
      <c r="CA510">
        <v>1</v>
      </c>
      <c r="CC510" t="s">
        <v>120</v>
      </c>
      <c r="CH510">
        <v>540</v>
      </c>
      <c r="CI510">
        <v>28630</v>
      </c>
      <c r="CJ510" t="s">
        <v>106</v>
      </c>
      <c r="CK510" t="s">
        <v>106</v>
      </c>
      <c r="CL510" t="s">
        <v>192</v>
      </c>
      <c r="CM510" t="s">
        <v>193</v>
      </c>
      <c r="CO510">
        <v>124352</v>
      </c>
      <c r="CQ510">
        <v>0</v>
      </c>
      <c r="CR510">
        <v>0</v>
      </c>
      <c r="CS510">
        <v>0</v>
      </c>
      <c r="CY510" t="s">
        <v>123</v>
      </c>
      <c r="CZ510" t="s">
        <v>124</v>
      </c>
      <c r="DD510" t="str" cm="1">
        <f t="array" ref="DD510">TEXT(_xlfn.SEQUENCE(1, DATEDIF(AG510, AH510, "m") + 1, AG510, 30), "YYYY-APMM")</f>
        <v>2013-AP01</v>
      </c>
      <c r="DN510">
        <f t="shared" si="14"/>
        <v>300</v>
      </c>
      <c r="DO510" t="str">
        <f t="shared" si="15"/>
        <v>LABOR - CIVIL</v>
      </c>
    </row>
    <row r="511" spans="1:119" x14ac:dyDescent="0.35">
      <c r="A511" t="s">
        <v>105</v>
      </c>
      <c r="B511">
        <v>499796</v>
      </c>
      <c r="C511">
        <v>6359</v>
      </c>
      <c r="D511">
        <v>124365</v>
      </c>
      <c r="E511">
        <v>13662</v>
      </c>
      <c r="F511">
        <v>0</v>
      </c>
      <c r="G511" t="s">
        <v>106</v>
      </c>
      <c r="H511" t="s">
        <v>106</v>
      </c>
      <c r="I511" t="s">
        <v>106</v>
      </c>
      <c r="J511" t="s">
        <v>107</v>
      </c>
      <c r="K511" t="s">
        <v>108</v>
      </c>
      <c r="L511" t="s">
        <v>109</v>
      </c>
      <c r="M511" t="s">
        <v>110</v>
      </c>
      <c r="N511" t="s">
        <v>1301</v>
      </c>
      <c r="O511" t="s">
        <v>1302</v>
      </c>
      <c r="P511">
        <v>8166</v>
      </c>
      <c r="Q511">
        <v>472</v>
      </c>
      <c r="R511">
        <v>472</v>
      </c>
      <c r="S511">
        <v>160</v>
      </c>
      <c r="T511">
        <v>0</v>
      </c>
      <c r="U511">
        <v>700</v>
      </c>
      <c r="V511">
        <v>700</v>
      </c>
      <c r="W511">
        <v>160</v>
      </c>
      <c r="X511">
        <v>0</v>
      </c>
      <c r="Y511">
        <v>0</v>
      </c>
      <c r="Z511">
        <v>0</v>
      </c>
      <c r="AD511" s="1">
        <v>41333.333333333336</v>
      </c>
      <c r="AE511" s="1">
        <v>41356.708333333336</v>
      </c>
      <c r="AG511" s="1">
        <v>41263.333333333336</v>
      </c>
      <c r="AH511" s="1">
        <v>41286.708333333336</v>
      </c>
      <c r="AI511" s="1">
        <v>41263.333333333336</v>
      </c>
      <c r="AJ511" s="1">
        <v>41286.708333333336</v>
      </c>
      <c r="AK511" s="1">
        <v>41263.333333333336</v>
      </c>
      <c r="AL511" s="1">
        <v>41286.708333333336</v>
      </c>
      <c r="AM511" s="1">
        <v>41333.333333333336</v>
      </c>
      <c r="AN511" s="1">
        <v>41356.708333333336</v>
      </c>
      <c r="AP511" t="s">
        <v>113</v>
      </c>
      <c r="AU511" t="s">
        <v>1303</v>
      </c>
      <c r="AY511" t="s">
        <v>106</v>
      </c>
      <c r="AZ511">
        <v>0</v>
      </c>
      <c r="BA511">
        <v>0</v>
      </c>
      <c r="BD511" s="3">
        <v>41321.660416666666</v>
      </c>
      <c r="BE511" s="3">
        <v>41321.663888888892</v>
      </c>
      <c r="BF511" t="s">
        <v>115</v>
      </c>
      <c r="BG511" t="s">
        <v>115</v>
      </c>
      <c r="BH511">
        <v>8149</v>
      </c>
      <c r="BM511">
        <v>43430</v>
      </c>
      <c r="BR511" t="s">
        <v>1304</v>
      </c>
      <c r="BS511" t="s">
        <v>1305</v>
      </c>
      <c r="BU511">
        <v>1</v>
      </c>
      <c r="BV511" t="s">
        <v>118</v>
      </c>
      <c r="BX511" t="s">
        <v>119</v>
      </c>
      <c r="BY511" t="s">
        <v>119</v>
      </c>
      <c r="BZ511" t="s">
        <v>119</v>
      </c>
      <c r="CA511">
        <v>1</v>
      </c>
      <c r="CC511" t="s">
        <v>120</v>
      </c>
      <c r="CH511">
        <v>540</v>
      </c>
      <c r="CI511">
        <v>28630</v>
      </c>
      <c r="CJ511" t="s">
        <v>106</v>
      </c>
      <c r="CK511" t="s">
        <v>106</v>
      </c>
      <c r="CL511" t="s">
        <v>192</v>
      </c>
      <c r="CM511" t="s">
        <v>193</v>
      </c>
      <c r="CO511">
        <v>124352</v>
      </c>
      <c r="CQ511">
        <v>0</v>
      </c>
      <c r="CR511">
        <v>0</v>
      </c>
      <c r="CS511">
        <v>0</v>
      </c>
      <c r="CY511" t="s">
        <v>123</v>
      </c>
      <c r="CZ511" t="s">
        <v>124</v>
      </c>
      <c r="DD511" t="str" cm="1">
        <f t="array" ref="DD511">TEXT(_xlfn.SEQUENCE(1, DATEDIF(AG511, AH511, "m") + 1, AG511, 30), "YYYY-APMM")</f>
        <v>2012-AP12</v>
      </c>
      <c r="DN511">
        <f t="shared" si="14"/>
        <v>700</v>
      </c>
      <c r="DO511" t="str">
        <f t="shared" si="15"/>
        <v>CARPENTERS SK</v>
      </c>
    </row>
    <row r="512" spans="1:119" x14ac:dyDescent="0.35">
      <c r="A512" t="s">
        <v>105</v>
      </c>
      <c r="B512">
        <v>499797</v>
      </c>
      <c r="C512">
        <v>6359</v>
      </c>
      <c r="D512">
        <v>124365</v>
      </c>
      <c r="E512">
        <v>13662</v>
      </c>
      <c r="F512">
        <v>0</v>
      </c>
      <c r="G512" t="s">
        <v>106</v>
      </c>
      <c r="H512" t="s">
        <v>106</v>
      </c>
      <c r="I512" t="s">
        <v>106</v>
      </c>
      <c r="J512" t="s">
        <v>107</v>
      </c>
      <c r="K512" t="s">
        <v>108</v>
      </c>
      <c r="L512" t="s">
        <v>109</v>
      </c>
      <c r="M512" t="s">
        <v>110</v>
      </c>
      <c r="N512" t="s">
        <v>1306</v>
      </c>
      <c r="O512" t="s">
        <v>1307</v>
      </c>
      <c r="P512">
        <v>8168</v>
      </c>
      <c r="Q512">
        <v>472</v>
      </c>
      <c r="R512">
        <v>472</v>
      </c>
      <c r="S512">
        <v>160</v>
      </c>
      <c r="T512">
        <v>0</v>
      </c>
      <c r="U512">
        <v>371.25</v>
      </c>
      <c r="V512">
        <v>371.25</v>
      </c>
      <c r="W512">
        <v>160</v>
      </c>
      <c r="X512">
        <v>0</v>
      </c>
      <c r="Y512">
        <v>0</v>
      </c>
      <c r="Z512">
        <v>0</v>
      </c>
      <c r="AD512" s="1">
        <v>41333.333333333336</v>
      </c>
      <c r="AE512" s="1">
        <v>41356.708333333336</v>
      </c>
      <c r="AG512" s="1">
        <v>41263.333333333336</v>
      </c>
      <c r="AH512" s="1">
        <v>41286.708333333336</v>
      </c>
      <c r="AI512" s="1">
        <v>41263.333333333336</v>
      </c>
      <c r="AJ512" s="1">
        <v>41286.708333333336</v>
      </c>
      <c r="AK512" s="1">
        <v>41263.333333333336</v>
      </c>
      <c r="AL512" s="1">
        <v>41286.708333333336</v>
      </c>
      <c r="AM512" s="1">
        <v>41333.333333333336</v>
      </c>
      <c r="AN512" s="1">
        <v>41356.708333333336</v>
      </c>
      <c r="AP512" t="s">
        <v>113</v>
      </c>
      <c r="AU512" t="s">
        <v>1308</v>
      </c>
      <c r="AY512" t="s">
        <v>106</v>
      </c>
      <c r="AZ512">
        <v>0</v>
      </c>
      <c r="BA512">
        <v>0</v>
      </c>
      <c r="BD512" s="3">
        <v>41321.660416666666</v>
      </c>
      <c r="BE512" s="3">
        <v>41321.663888888892</v>
      </c>
      <c r="BF512" t="s">
        <v>115</v>
      </c>
      <c r="BG512" t="s">
        <v>115</v>
      </c>
      <c r="BH512">
        <v>8149</v>
      </c>
      <c r="BM512">
        <v>43450</v>
      </c>
      <c r="BR512" t="s">
        <v>1309</v>
      </c>
      <c r="BS512" t="s">
        <v>1310</v>
      </c>
      <c r="BU512">
        <v>1</v>
      </c>
      <c r="BV512" t="s">
        <v>118</v>
      </c>
      <c r="BX512" t="s">
        <v>119</v>
      </c>
      <c r="BY512" t="s">
        <v>119</v>
      </c>
      <c r="BZ512" t="s">
        <v>119</v>
      </c>
      <c r="CA512">
        <v>1</v>
      </c>
      <c r="CC512" t="s">
        <v>120</v>
      </c>
      <c r="CH512">
        <v>540</v>
      </c>
      <c r="CI512">
        <v>28630</v>
      </c>
      <c r="CJ512" t="s">
        <v>106</v>
      </c>
      <c r="CK512" t="s">
        <v>106</v>
      </c>
      <c r="CL512" t="s">
        <v>192</v>
      </c>
      <c r="CM512" t="s">
        <v>193</v>
      </c>
      <c r="CO512">
        <v>124352</v>
      </c>
      <c r="CQ512">
        <v>0</v>
      </c>
      <c r="CR512">
        <v>0</v>
      </c>
      <c r="CS512">
        <v>0</v>
      </c>
      <c r="CY512" t="s">
        <v>123</v>
      </c>
      <c r="CZ512" t="s">
        <v>124</v>
      </c>
      <c r="DD512" t="str" cm="1">
        <f t="array" ref="DD512">TEXT(_xlfn.SEQUENCE(1, DATEDIF(AG512, AH512, "m") + 1, AG512, 30), "YYYY-APMM")</f>
        <v>2012-AP12</v>
      </c>
      <c r="DN512">
        <f t="shared" si="14"/>
        <v>371.25</v>
      </c>
      <c r="DO512" t="str">
        <f t="shared" si="15"/>
        <v>BLOCK MASON SK</v>
      </c>
    </row>
    <row r="513" spans="1:119" x14ac:dyDescent="0.35">
      <c r="A513" t="s">
        <v>105</v>
      </c>
      <c r="B513">
        <v>499798</v>
      </c>
      <c r="C513">
        <v>6359</v>
      </c>
      <c r="D513">
        <v>124365</v>
      </c>
      <c r="E513">
        <v>13662</v>
      </c>
      <c r="F513">
        <v>0</v>
      </c>
      <c r="G513" t="s">
        <v>106</v>
      </c>
      <c r="H513" t="s">
        <v>106</v>
      </c>
      <c r="I513" t="s">
        <v>106</v>
      </c>
      <c r="J513" t="s">
        <v>107</v>
      </c>
      <c r="K513" t="s">
        <v>108</v>
      </c>
      <c r="L513" t="s">
        <v>109</v>
      </c>
      <c r="M513" t="s">
        <v>110</v>
      </c>
      <c r="N513" t="s">
        <v>1311</v>
      </c>
      <c r="O513" t="s">
        <v>1312</v>
      </c>
      <c r="P513">
        <v>8166</v>
      </c>
      <c r="Q513">
        <v>472</v>
      </c>
      <c r="R513">
        <v>472</v>
      </c>
      <c r="S513">
        <v>160</v>
      </c>
      <c r="T513">
        <v>0</v>
      </c>
      <c r="U513">
        <v>406.25</v>
      </c>
      <c r="V513">
        <v>406.25</v>
      </c>
      <c r="W513">
        <v>160</v>
      </c>
      <c r="X513">
        <v>0</v>
      </c>
      <c r="Y513">
        <v>0</v>
      </c>
      <c r="Z513">
        <v>0</v>
      </c>
      <c r="AD513" s="1">
        <v>41333.333333333336</v>
      </c>
      <c r="AE513" s="1">
        <v>41356.708333333336</v>
      </c>
      <c r="AG513" s="1">
        <v>41263.333333333336</v>
      </c>
      <c r="AH513" s="1">
        <v>41286.708333333336</v>
      </c>
      <c r="AI513" s="1">
        <v>41263.333333333336</v>
      </c>
      <c r="AJ513" s="1">
        <v>41286.708333333336</v>
      </c>
      <c r="AK513" s="1">
        <v>41263.333333333336</v>
      </c>
      <c r="AL513" s="1">
        <v>41286.708333333336</v>
      </c>
      <c r="AM513" s="1">
        <v>41333.333333333336</v>
      </c>
      <c r="AN513" s="1">
        <v>41356.708333333336</v>
      </c>
      <c r="AP513" t="s">
        <v>113</v>
      </c>
      <c r="AU513" t="s">
        <v>1313</v>
      </c>
      <c r="AY513" t="s">
        <v>106</v>
      </c>
      <c r="AZ513">
        <v>0</v>
      </c>
      <c r="BA513">
        <v>0</v>
      </c>
      <c r="BD513" s="3">
        <v>41321.660416666666</v>
      </c>
      <c r="BE513" s="3">
        <v>41321.663888888892</v>
      </c>
      <c r="BF513" t="s">
        <v>115</v>
      </c>
      <c r="BG513" t="s">
        <v>115</v>
      </c>
      <c r="BH513">
        <v>8149</v>
      </c>
      <c r="BM513">
        <v>43430</v>
      </c>
      <c r="BR513" t="s">
        <v>1304</v>
      </c>
      <c r="BS513" t="s">
        <v>1305</v>
      </c>
      <c r="BU513">
        <v>1</v>
      </c>
      <c r="BV513" t="s">
        <v>118</v>
      </c>
      <c r="BX513" t="s">
        <v>119</v>
      </c>
      <c r="BY513" t="s">
        <v>119</v>
      </c>
      <c r="BZ513" t="s">
        <v>119</v>
      </c>
      <c r="CA513">
        <v>1</v>
      </c>
      <c r="CC513" t="s">
        <v>120</v>
      </c>
      <c r="CH513">
        <v>540</v>
      </c>
      <c r="CI513">
        <v>28630</v>
      </c>
      <c r="CJ513" t="s">
        <v>106</v>
      </c>
      <c r="CK513" t="s">
        <v>106</v>
      </c>
      <c r="CL513" t="s">
        <v>192</v>
      </c>
      <c r="CM513" t="s">
        <v>193</v>
      </c>
      <c r="CO513">
        <v>124352</v>
      </c>
      <c r="CQ513">
        <v>0</v>
      </c>
      <c r="CR513">
        <v>0</v>
      </c>
      <c r="CS513">
        <v>0</v>
      </c>
      <c r="CY513" t="s">
        <v>123</v>
      </c>
      <c r="CZ513" t="s">
        <v>124</v>
      </c>
      <c r="DD513" t="str" cm="1">
        <f t="array" ref="DD513">TEXT(_xlfn.SEQUENCE(1, DATEDIF(AG513, AH513, "m") + 1, AG513, 30), "YYYY-APMM")</f>
        <v>2012-AP12</v>
      </c>
      <c r="DN513">
        <f t="shared" si="14"/>
        <v>406.25</v>
      </c>
      <c r="DO513" t="str">
        <f t="shared" si="15"/>
        <v>CARPENTERS SK</v>
      </c>
    </row>
    <row r="514" spans="1:119" x14ac:dyDescent="0.35">
      <c r="A514" t="s">
        <v>105</v>
      </c>
      <c r="B514">
        <v>499799</v>
      </c>
      <c r="C514">
        <v>6359</v>
      </c>
      <c r="D514">
        <v>124365</v>
      </c>
      <c r="E514">
        <v>13662</v>
      </c>
      <c r="F514">
        <v>0</v>
      </c>
      <c r="G514" t="s">
        <v>106</v>
      </c>
      <c r="H514" t="s">
        <v>106</v>
      </c>
      <c r="I514" t="s">
        <v>106</v>
      </c>
      <c r="J514" t="s">
        <v>107</v>
      </c>
      <c r="K514" t="s">
        <v>108</v>
      </c>
      <c r="L514" t="s">
        <v>109</v>
      </c>
      <c r="M514" t="s">
        <v>110</v>
      </c>
      <c r="N514" t="s">
        <v>1314</v>
      </c>
      <c r="O514" t="s">
        <v>1315</v>
      </c>
      <c r="P514">
        <v>8177</v>
      </c>
      <c r="Q514">
        <v>312</v>
      </c>
      <c r="R514">
        <v>312</v>
      </c>
      <c r="S514">
        <v>200</v>
      </c>
      <c r="T514">
        <v>0</v>
      </c>
      <c r="U514">
        <v>148.69</v>
      </c>
      <c r="V514">
        <v>148.69</v>
      </c>
      <c r="W514">
        <v>200</v>
      </c>
      <c r="X514">
        <v>31.5</v>
      </c>
      <c r="Y514">
        <v>0</v>
      </c>
      <c r="Z514">
        <v>31.5</v>
      </c>
      <c r="AD514" s="1">
        <v>41297.333333333336</v>
      </c>
      <c r="AE514" s="1">
        <v>41326.708333333336</v>
      </c>
      <c r="AG514" s="1">
        <v>41251.333333333336</v>
      </c>
      <c r="AH514" s="1">
        <v>41280.708333333336</v>
      </c>
      <c r="AI514" s="1">
        <v>41251.333333333336</v>
      </c>
      <c r="AJ514" s="1">
        <v>41280.708333333336</v>
      </c>
      <c r="AK514" s="1">
        <v>41251.333333333336</v>
      </c>
      <c r="AL514" s="1">
        <v>41280.708333333336</v>
      </c>
      <c r="AM514" s="1">
        <v>41297.333333333336</v>
      </c>
      <c r="AN514" s="1">
        <v>41326.708333333336</v>
      </c>
      <c r="AP514" t="s">
        <v>113</v>
      </c>
      <c r="AU514" t="s">
        <v>1316</v>
      </c>
      <c r="AY514" t="s">
        <v>106</v>
      </c>
      <c r="AZ514">
        <v>0</v>
      </c>
      <c r="BA514">
        <v>0</v>
      </c>
      <c r="BD514" s="3">
        <v>41321.660416666666</v>
      </c>
      <c r="BE514" s="3">
        <v>41321.663888888892</v>
      </c>
      <c r="BF514" t="s">
        <v>115</v>
      </c>
      <c r="BG514" t="s">
        <v>115</v>
      </c>
      <c r="BH514">
        <v>8149</v>
      </c>
      <c r="BM514">
        <v>43540</v>
      </c>
      <c r="BR514" t="s">
        <v>1299</v>
      </c>
      <c r="BS514" t="s">
        <v>1300</v>
      </c>
      <c r="BU514">
        <v>1</v>
      </c>
      <c r="BV514" t="s">
        <v>118</v>
      </c>
      <c r="BX514" t="s">
        <v>119</v>
      </c>
      <c r="BY514" t="s">
        <v>119</v>
      </c>
      <c r="BZ514" t="s">
        <v>119</v>
      </c>
      <c r="CA514">
        <v>1</v>
      </c>
      <c r="CC514" t="s">
        <v>120</v>
      </c>
      <c r="CH514">
        <v>540</v>
      </c>
      <c r="CI514">
        <v>28630</v>
      </c>
      <c r="CJ514" t="s">
        <v>106</v>
      </c>
      <c r="CK514" t="s">
        <v>106</v>
      </c>
      <c r="CL514" t="s">
        <v>192</v>
      </c>
      <c r="CM514" t="s">
        <v>193</v>
      </c>
      <c r="CO514">
        <v>124352</v>
      </c>
      <c r="CQ514">
        <v>0</v>
      </c>
      <c r="CR514">
        <v>0</v>
      </c>
      <c r="CS514">
        <v>0</v>
      </c>
      <c r="CY514" t="s">
        <v>123</v>
      </c>
      <c r="CZ514" t="s">
        <v>124</v>
      </c>
      <c r="DD514" t="str" cm="1">
        <f t="array" ref="DD514">TEXT(_xlfn.SEQUENCE(1, DATEDIF(AG514, AH514, "m") + 1, AG514, 30), "YYYY-APMM")</f>
        <v>2012-AP12</v>
      </c>
      <c r="DN514">
        <f t="shared" si="14"/>
        <v>148.69</v>
      </c>
      <c r="DO514" t="str">
        <f t="shared" si="15"/>
        <v>LABOR - CIVIL</v>
      </c>
    </row>
    <row r="515" spans="1:119" x14ac:dyDescent="0.35">
      <c r="A515" t="s">
        <v>105</v>
      </c>
      <c r="B515">
        <v>499800</v>
      </c>
      <c r="C515">
        <v>6359</v>
      </c>
      <c r="D515">
        <v>124366</v>
      </c>
      <c r="E515">
        <v>13662</v>
      </c>
      <c r="F515">
        <v>0</v>
      </c>
      <c r="G515" t="s">
        <v>106</v>
      </c>
      <c r="H515" t="s">
        <v>106</v>
      </c>
      <c r="I515" t="s">
        <v>106</v>
      </c>
      <c r="J515" t="s">
        <v>107</v>
      </c>
      <c r="K515" t="s">
        <v>108</v>
      </c>
      <c r="L515" t="s">
        <v>109</v>
      </c>
      <c r="M515" t="s">
        <v>110</v>
      </c>
      <c r="N515" t="s">
        <v>1317</v>
      </c>
      <c r="O515" t="s">
        <v>1297</v>
      </c>
      <c r="P515">
        <v>8177</v>
      </c>
      <c r="Q515">
        <v>488</v>
      </c>
      <c r="R515">
        <v>488</v>
      </c>
      <c r="S515">
        <v>160</v>
      </c>
      <c r="T515">
        <v>0</v>
      </c>
      <c r="U515">
        <v>300</v>
      </c>
      <c r="V515">
        <v>300</v>
      </c>
      <c r="W515">
        <v>160</v>
      </c>
      <c r="X515">
        <v>0</v>
      </c>
      <c r="Y515">
        <v>0</v>
      </c>
      <c r="Z515">
        <v>0</v>
      </c>
      <c r="AD515" s="1">
        <v>41353.333333333336</v>
      </c>
      <c r="AE515" s="1">
        <v>41375.708333333336</v>
      </c>
      <c r="AG515" s="1">
        <v>41281.333333333336</v>
      </c>
      <c r="AH515" s="1">
        <v>41303.708333333336</v>
      </c>
      <c r="AI515" s="1">
        <v>41281.333333333336</v>
      </c>
      <c r="AJ515" s="1">
        <v>41303.708333333336</v>
      </c>
      <c r="AK515" s="1">
        <v>41281.333333333336</v>
      </c>
      <c r="AL515" s="1">
        <v>41303.708333333336</v>
      </c>
      <c r="AM515" s="1">
        <v>41353.333333333336</v>
      </c>
      <c r="AN515" s="1">
        <v>41375.708333333336</v>
      </c>
      <c r="AP515" t="s">
        <v>113</v>
      </c>
      <c r="AU515" t="s">
        <v>1318</v>
      </c>
      <c r="AY515" t="s">
        <v>106</v>
      </c>
      <c r="AZ515">
        <v>0</v>
      </c>
      <c r="BA515">
        <v>0</v>
      </c>
      <c r="BD515" s="3">
        <v>41321.660416666666</v>
      </c>
      <c r="BE515" s="3">
        <v>41321.663888888892</v>
      </c>
      <c r="BF515" t="s">
        <v>115</v>
      </c>
      <c r="BG515" t="s">
        <v>115</v>
      </c>
      <c r="BH515">
        <v>8149</v>
      </c>
      <c r="BM515">
        <v>43540</v>
      </c>
      <c r="BR515" t="s">
        <v>1299</v>
      </c>
      <c r="BS515" t="s">
        <v>1300</v>
      </c>
      <c r="BU515">
        <v>1</v>
      </c>
      <c r="BV515" t="s">
        <v>118</v>
      </c>
      <c r="BX515" t="s">
        <v>119</v>
      </c>
      <c r="BY515" t="s">
        <v>119</v>
      </c>
      <c r="BZ515" t="s">
        <v>119</v>
      </c>
      <c r="CA515">
        <v>1</v>
      </c>
      <c r="CC515" t="s">
        <v>120</v>
      </c>
      <c r="CH515">
        <v>540</v>
      </c>
      <c r="CI515">
        <v>28600</v>
      </c>
      <c r="CJ515" t="s">
        <v>106</v>
      </c>
      <c r="CK515" t="s">
        <v>106</v>
      </c>
      <c r="CL515" t="s">
        <v>210</v>
      </c>
      <c r="CM515" t="s">
        <v>211</v>
      </c>
      <c r="CO515">
        <v>124352</v>
      </c>
      <c r="CQ515">
        <v>0</v>
      </c>
      <c r="CR515">
        <v>0</v>
      </c>
      <c r="CS515">
        <v>0</v>
      </c>
      <c r="CY515" t="s">
        <v>123</v>
      </c>
      <c r="CZ515" t="s">
        <v>124</v>
      </c>
      <c r="DD515" t="str" cm="1">
        <f t="array" ref="DD515">TEXT(_xlfn.SEQUENCE(1, DATEDIF(AG515, AH515, "m") + 1, AG515, 30), "YYYY-APMM")</f>
        <v>2013-AP01</v>
      </c>
      <c r="DN515">
        <f t="shared" ref="DN515:DN578" si="16">V515/COUNTIF(DD515:DF515, "&lt;&gt;")</f>
        <v>300</v>
      </c>
      <c r="DO515" t="str">
        <f t="shared" ref="DO515:DO578" si="17">BR515</f>
        <v>LABOR - CIVIL</v>
      </c>
    </row>
    <row r="516" spans="1:119" x14ac:dyDescent="0.35">
      <c r="A516" t="s">
        <v>105</v>
      </c>
      <c r="B516">
        <v>499801</v>
      </c>
      <c r="C516">
        <v>6359</v>
      </c>
      <c r="D516">
        <v>124366</v>
      </c>
      <c r="E516">
        <v>13662</v>
      </c>
      <c r="F516">
        <v>0</v>
      </c>
      <c r="G516" t="s">
        <v>106</v>
      </c>
      <c r="H516" t="s">
        <v>106</v>
      </c>
      <c r="I516" t="s">
        <v>106</v>
      </c>
      <c r="J516" t="s">
        <v>107</v>
      </c>
      <c r="K516" t="s">
        <v>108</v>
      </c>
      <c r="L516" t="s">
        <v>109</v>
      </c>
      <c r="M516" t="s">
        <v>110</v>
      </c>
      <c r="N516" t="s">
        <v>1319</v>
      </c>
      <c r="O516" t="s">
        <v>1302</v>
      </c>
      <c r="P516">
        <v>8166</v>
      </c>
      <c r="Q516">
        <v>416</v>
      </c>
      <c r="R516">
        <v>416</v>
      </c>
      <c r="S516">
        <v>160</v>
      </c>
      <c r="T516">
        <v>0</v>
      </c>
      <c r="U516">
        <v>700</v>
      </c>
      <c r="V516">
        <v>700</v>
      </c>
      <c r="W516">
        <v>160</v>
      </c>
      <c r="X516">
        <v>0</v>
      </c>
      <c r="Y516">
        <v>0</v>
      </c>
      <c r="Z516">
        <v>0</v>
      </c>
      <c r="AD516" s="1">
        <v>41353.333333333336</v>
      </c>
      <c r="AE516" s="1">
        <v>41375.708333333336</v>
      </c>
      <c r="AG516" s="1">
        <v>41291.333333333336</v>
      </c>
      <c r="AH516" s="1">
        <v>41314.708333333336</v>
      </c>
      <c r="AI516" s="1">
        <v>41291.333333333336</v>
      </c>
      <c r="AJ516" s="1">
        <v>41314.708333333336</v>
      </c>
      <c r="AK516" s="1">
        <v>41291.333333333336</v>
      </c>
      <c r="AL516" s="1">
        <v>41314.708333333336</v>
      </c>
      <c r="AM516" s="1">
        <v>41353.333333333336</v>
      </c>
      <c r="AN516" s="1">
        <v>41375.708333333336</v>
      </c>
      <c r="AP516" t="s">
        <v>113</v>
      </c>
      <c r="AU516" t="s">
        <v>1320</v>
      </c>
      <c r="AY516" t="s">
        <v>106</v>
      </c>
      <c r="AZ516">
        <v>0</v>
      </c>
      <c r="BA516">
        <v>0</v>
      </c>
      <c r="BD516" s="3">
        <v>41321.660416666666</v>
      </c>
      <c r="BE516" s="3">
        <v>41321.663888888892</v>
      </c>
      <c r="BF516" t="s">
        <v>115</v>
      </c>
      <c r="BG516" t="s">
        <v>115</v>
      </c>
      <c r="BH516">
        <v>8149</v>
      </c>
      <c r="BM516">
        <v>43430</v>
      </c>
      <c r="BR516" t="s">
        <v>1304</v>
      </c>
      <c r="BS516" t="s">
        <v>1305</v>
      </c>
      <c r="BU516">
        <v>1</v>
      </c>
      <c r="BV516" t="s">
        <v>118</v>
      </c>
      <c r="BX516" t="s">
        <v>119</v>
      </c>
      <c r="BY516" t="s">
        <v>119</v>
      </c>
      <c r="BZ516" t="s">
        <v>119</v>
      </c>
      <c r="CA516">
        <v>1</v>
      </c>
      <c r="CC516" t="s">
        <v>120</v>
      </c>
      <c r="CH516">
        <v>540</v>
      </c>
      <c r="CI516">
        <v>28600</v>
      </c>
      <c r="CJ516" t="s">
        <v>106</v>
      </c>
      <c r="CK516" t="s">
        <v>106</v>
      </c>
      <c r="CL516" t="s">
        <v>210</v>
      </c>
      <c r="CM516" t="s">
        <v>211</v>
      </c>
      <c r="CO516">
        <v>124352</v>
      </c>
      <c r="CQ516">
        <v>0</v>
      </c>
      <c r="CR516">
        <v>0</v>
      </c>
      <c r="CS516">
        <v>0</v>
      </c>
      <c r="CY516" t="s">
        <v>123</v>
      </c>
      <c r="CZ516" t="s">
        <v>124</v>
      </c>
      <c r="DD516" t="str" cm="1">
        <f t="array" ref="DD516">TEXT(_xlfn.SEQUENCE(1, DATEDIF(AG516, AH516, "m") + 1, AG516, 30), "YYYY-APMM")</f>
        <v>2013-AP01</v>
      </c>
      <c r="DN516">
        <f t="shared" si="16"/>
        <v>700</v>
      </c>
      <c r="DO516" t="str">
        <f t="shared" si="17"/>
        <v>CARPENTERS SK</v>
      </c>
    </row>
    <row r="517" spans="1:119" x14ac:dyDescent="0.35">
      <c r="A517" t="s">
        <v>105</v>
      </c>
      <c r="B517">
        <v>499802</v>
      </c>
      <c r="C517">
        <v>6359</v>
      </c>
      <c r="D517">
        <v>124366</v>
      </c>
      <c r="E517">
        <v>13662</v>
      </c>
      <c r="F517">
        <v>0</v>
      </c>
      <c r="G517" t="s">
        <v>106</v>
      </c>
      <c r="H517" t="s">
        <v>106</v>
      </c>
      <c r="I517" t="s">
        <v>106</v>
      </c>
      <c r="J517" t="s">
        <v>107</v>
      </c>
      <c r="K517" t="s">
        <v>108</v>
      </c>
      <c r="L517" t="s">
        <v>109</v>
      </c>
      <c r="M517" t="s">
        <v>110</v>
      </c>
      <c r="N517" t="s">
        <v>1321</v>
      </c>
      <c r="O517" t="s">
        <v>1307</v>
      </c>
      <c r="P517">
        <v>8168</v>
      </c>
      <c r="Q517">
        <v>488</v>
      </c>
      <c r="R517">
        <v>488</v>
      </c>
      <c r="S517">
        <v>160</v>
      </c>
      <c r="T517">
        <v>0</v>
      </c>
      <c r="U517">
        <v>371.25</v>
      </c>
      <c r="V517">
        <v>371.25</v>
      </c>
      <c r="W517">
        <v>160</v>
      </c>
      <c r="X517">
        <v>0</v>
      </c>
      <c r="Y517">
        <v>0</v>
      </c>
      <c r="Z517">
        <v>0</v>
      </c>
      <c r="AD517" s="1">
        <v>41353.333333333336</v>
      </c>
      <c r="AE517" s="1">
        <v>41375.708333333336</v>
      </c>
      <c r="AG517" s="1">
        <v>41281.333333333336</v>
      </c>
      <c r="AH517" s="1">
        <v>41303.708333333336</v>
      </c>
      <c r="AI517" s="1">
        <v>41281.333333333336</v>
      </c>
      <c r="AJ517" s="1">
        <v>41303.708333333336</v>
      </c>
      <c r="AK517" s="1">
        <v>41281.333333333336</v>
      </c>
      <c r="AL517" s="1">
        <v>41303.708333333336</v>
      </c>
      <c r="AM517" s="1">
        <v>41353.333333333336</v>
      </c>
      <c r="AN517" s="1">
        <v>41375.708333333336</v>
      </c>
      <c r="AP517" t="s">
        <v>113</v>
      </c>
      <c r="AU517" t="s">
        <v>1322</v>
      </c>
      <c r="AY517" t="s">
        <v>106</v>
      </c>
      <c r="AZ517">
        <v>0</v>
      </c>
      <c r="BA517">
        <v>0</v>
      </c>
      <c r="BD517" s="3">
        <v>41321.660416666666</v>
      </c>
      <c r="BE517" s="3">
        <v>41321.663888888892</v>
      </c>
      <c r="BF517" t="s">
        <v>115</v>
      </c>
      <c r="BG517" t="s">
        <v>115</v>
      </c>
      <c r="BH517">
        <v>8149</v>
      </c>
      <c r="BM517">
        <v>43450</v>
      </c>
      <c r="BR517" t="s">
        <v>1309</v>
      </c>
      <c r="BS517" t="s">
        <v>1310</v>
      </c>
      <c r="BU517">
        <v>1</v>
      </c>
      <c r="BV517" t="s">
        <v>118</v>
      </c>
      <c r="BX517" t="s">
        <v>119</v>
      </c>
      <c r="BY517" t="s">
        <v>119</v>
      </c>
      <c r="BZ517" t="s">
        <v>119</v>
      </c>
      <c r="CA517">
        <v>1</v>
      </c>
      <c r="CC517" t="s">
        <v>120</v>
      </c>
      <c r="CH517">
        <v>540</v>
      </c>
      <c r="CI517">
        <v>28600</v>
      </c>
      <c r="CJ517" t="s">
        <v>106</v>
      </c>
      <c r="CK517" t="s">
        <v>106</v>
      </c>
      <c r="CL517" t="s">
        <v>210</v>
      </c>
      <c r="CM517" t="s">
        <v>211</v>
      </c>
      <c r="CO517">
        <v>124352</v>
      </c>
      <c r="CQ517">
        <v>0</v>
      </c>
      <c r="CR517">
        <v>0</v>
      </c>
      <c r="CS517">
        <v>0</v>
      </c>
      <c r="CY517" t="s">
        <v>123</v>
      </c>
      <c r="CZ517" t="s">
        <v>124</v>
      </c>
      <c r="DD517" t="str" cm="1">
        <f t="array" ref="DD517">TEXT(_xlfn.SEQUENCE(1, DATEDIF(AG517, AH517, "m") + 1, AG517, 30), "YYYY-APMM")</f>
        <v>2013-AP01</v>
      </c>
      <c r="DN517">
        <f t="shared" si="16"/>
        <v>371.25</v>
      </c>
      <c r="DO517" t="str">
        <f t="shared" si="17"/>
        <v>BLOCK MASON SK</v>
      </c>
    </row>
    <row r="518" spans="1:119" x14ac:dyDescent="0.35">
      <c r="A518" t="s">
        <v>105</v>
      </c>
      <c r="B518">
        <v>499803</v>
      </c>
      <c r="C518">
        <v>6359</v>
      </c>
      <c r="D518">
        <v>124366</v>
      </c>
      <c r="E518">
        <v>13662</v>
      </c>
      <c r="F518">
        <v>0</v>
      </c>
      <c r="G518" t="s">
        <v>106</v>
      </c>
      <c r="H518" t="s">
        <v>106</v>
      </c>
      <c r="I518" t="s">
        <v>106</v>
      </c>
      <c r="J518" t="s">
        <v>107</v>
      </c>
      <c r="K518" t="s">
        <v>108</v>
      </c>
      <c r="L518" t="s">
        <v>109</v>
      </c>
      <c r="M518" t="s">
        <v>110</v>
      </c>
      <c r="N518" t="s">
        <v>1323</v>
      </c>
      <c r="O518" t="s">
        <v>1312</v>
      </c>
      <c r="P518">
        <v>8166</v>
      </c>
      <c r="Q518">
        <v>488</v>
      </c>
      <c r="R518">
        <v>488</v>
      </c>
      <c r="S518">
        <v>160</v>
      </c>
      <c r="T518">
        <v>0</v>
      </c>
      <c r="U518">
        <v>406.25</v>
      </c>
      <c r="V518">
        <v>406.25</v>
      </c>
      <c r="W518">
        <v>160</v>
      </c>
      <c r="X518">
        <v>0</v>
      </c>
      <c r="Y518">
        <v>0</v>
      </c>
      <c r="Z518">
        <v>0</v>
      </c>
      <c r="AD518" s="1">
        <v>41353.333333333336</v>
      </c>
      <c r="AE518" s="1">
        <v>41375.708333333336</v>
      </c>
      <c r="AG518" s="1">
        <v>41281.333333333336</v>
      </c>
      <c r="AH518" s="1">
        <v>41303.708333333336</v>
      </c>
      <c r="AI518" s="1">
        <v>41281.333333333336</v>
      </c>
      <c r="AJ518" s="1">
        <v>41303.708333333336</v>
      </c>
      <c r="AK518" s="1">
        <v>41281.333333333336</v>
      </c>
      <c r="AL518" s="1">
        <v>41303.708333333336</v>
      </c>
      <c r="AM518" s="1">
        <v>41353.333333333336</v>
      </c>
      <c r="AN518" s="1">
        <v>41375.708333333336</v>
      </c>
      <c r="AP518" t="s">
        <v>113</v>
      </c>
      <c r="AU518" t="s">
        <v>1324</v>
      </c>
      <c r="AY518" t="s">
        <v>106</v>
      </c>
      <c r="AZ518">
        <v>0</v>
      </c>
      <c r="BA518">
        <v>0</v>
      </c>
      <c r="BD518" s="3">
        <v>41321.660416666666</v>
      </c>
      <c r="BE518" s="3">
        <v>41321.663888888892</v>
      </c>
      <c r="BF518" t="s">
        <v>115</v>
      </c>
      <c r="BG518" t="s">
        <v>115</v>
      </c>
      <c r="BH518">
        <v>8149</v>
      </c>
      <c r="BM518">
        <v>43430</v>
      </c>
      <c r="BR518" t="s">
        <v>1304</v>
      </c>
      <c r="BS518" t="s">
        <v>1305</v>
      </c>
      <c r="BU518">
        <v>1</v>
      </c>
      <c r="BV518" t="s">
        <v>118</v>
      </c>
      <c r="BX518" t="s">
        <v>119</v>
      </c>
      <c r="BY518" t="s">
        <v>119</v>
      </c>
      <c r="BZ518" t="s">
        <v>119</v>
      </c>
      <c r="CA518">
        <v>1</v>
      </c>
      <c r="CC518" t="s">
        <v>120</v>
      </c>
      <c r="CH518">
        <v>540</v>
      </c>
      <c r="CI518">
        <v>28600</v>
      </c>
      <c r="CJ518" t="s">
        <v>106</v>
      </c>
      <c r="CK518" t="s">
        <v>106</v>
      </c>
      <c r="CL518" t="s">
        <v>210</v>
      </c>
      <c r="CM518" t="s">
        <v>211</v>
      </c>
      <c r="CO518">
        <v>124352</v>
      </c>
      <c r="CQ518">
        <v>0</v>
      </c>
      <c r="CR518">
        <v>0</v>
      </c>
      <c r="CS518">
        <v>0</v>
      </c>
      <c r="CY518" t="s">
        <v>123</v>
      </c>
      <c r="CZ518" t="s">
        <v>124</v>
      </c>
      <c r="DD518" t="str" cm="1">
        <f t="array" ref="DD518">TEXT(_xlfn.SEQUENCE(1, DATEDIF(AG518, AH518, "m") + 1, AG518, 30), "YYYY-APMM")</f>
        <v>2013-AP01</v>
      </c>
      <c r="DN518">
        <f t="shared" si="16"/>
        <v>406.25</v>
      </c>
      <c r="DO518" t="str">
        <f t="shared" si="17"/>
        <v>CARPENTERS SK</v>
      </c>
    </row>
    <row r="519" spans="1:119" x14ac:dyDescent="0.35">
      <c r="A519" t="s">
        <v>105</v>
      </c>
      <c r="B519">
        <v>499804</v>
      </c>
      <c r="C519">
        <v>6359</v>
      </c>
      <c r="D519">
        <v>124366</v>
      </c>
      <c r="E519">
        <v>13662</v>
      </c>
      <c r="F519">
        <v>0</v>
      </c>
      <c r="G519" t="s">
        <v>106</v>
      </c>
      <c r="H519" t="s">
        <v>106</v>
      </c>
      <c r="I519" t="s">
        <v>106</v>
      </c>
      <c r="J519" t="s">
        <v>107</v>
      </c>
      <c r="K519" t="s">
        <v>108</v>
      </c>
      <c r="L519" t="s">
        <v>109</v>
      </c>
      <c r="M519" t="s">
        <v>110</v>
      </c>
      <c r="N519" t="s">
        <v>1325</v>
      </c>
      <c r="O519" t="s">
        <v>1315</v>
      </c>
      <c r="P519">
        <v>8177</v>
      </c>
      <c r="Q519">
        <v>296</v>
      </c>
      <c r="R519">
        <v>296</v>
      </c>
      <c r="S519">
        <v>200</v>
      </c>
      <c r="T519">
        <v>0</v>
      </c>
      <c r="U519">
        <v>148.69</v>
      </c>
      <c r="V519">
        <v>148.69</v>
      </c>
      <c r="W519">
        <v>200</v>
      </c>
      <c r="X519">
        <v>31.5</v>
      </c>
      <c r="Y519">
        <v>0</v>
      </c>
      <c r="Z519">
        <v>31.5</v>
      </c>
      <c r="AD519" s="1">
        <v>41312.333333333336</v>
      </c>
      <c r="AE519" s="1">
        <v>41342.708333333336</v>
      </c>
      <c r="AG519" s="1">
        <v>41269.333333333336</v>
      </c>
      <c r="AH519" s="1">
        <v>41297.708333333336</v>
      </c>
      <c r="AI519" s="1">
        <v>41269.333333333336</v>
      </c>
      <c r="AJ519" s="1">
        <v>41297.708333333336</v>
      </c>
      <c r="AK519" s="1">
        <v>41269.333333333336</v>
      </c>
      <c r="AL519" s="1">
        <v>41297.708333333336</v>
      </c>
      <c r="AM519" s="1">
        <v>41312.333333333336</v>
      </c>
      <c r="AN519" s="1">
        <v>41342.708333333336</v>
      </c>
      <c r="AP519" t="s">
        <v>113</v>
      </c>
      <c r="AU519" t="s">
        <v>1326</v>
      </c>
      <c r="AY519" t="s">
        <v>106</v>
      </c>
      <c r="AZ519">
        <v>0</v>
      </c>
      <c r="BA519">
        <v>0</v>
      </c>
      <c r="BD519" s="3">
        <v>41321.660416666666</v>
      </c>
      <c r="BE519" s="3">
        <v>41321.663888888892</v>
      </c>
      <c r="BF519" t="s">
        <v>115</v>
      </c>
      <c r="BG519" t="s">
        <v>115</v>
      </c>
      <c r="BH519">
        <v>8149</v>
      </c>
      <c r="BM519">
        <v>43540</v>
      </c>
      <c r="BR519" t="s">
        <v>1299</v>
      </c>
      <c r="BS519" t="s">
        <v>1300</v>
      </c>
      <c r="BU519">
        <v>1</v>
      </c>
      <c r="BV519" t="s">
        <v>118</v>
      </c>
      <c r="BX519" t="s">
        <v>119</v>
      </c>
      <c r="BY519" t="s">
        <v>119</v>
      </c>
      <c r="BZ519" t="s">
        <v>119</v>
      </c>
      <c r="CA519">
        <v>1</v>
      </c>
      <c r="CC519" t="s">
        <v>120</v>
      </c>
      <c r="CH519">
        <v>540</v>
      </c>
      <c r="CI519">
        <v>28600</v>
      </c>
      <c r="CJ519" t="s">
        <v>106</v>
      </c>
      <c r="CK519" t="s">
        <v>106</v>
      </c>
      <c r="CL519" t="s">
        <v>210</v>
      </c>
      <c r="CM519" t="s">
        <v>211</v>
      </c>
      <c r="CO519">
        <v>124352</v>
      </c>
      <c r="CQ519">
        <v>0</v>
      </c>
      <c r="CR519">
        <v>0</v>
      </c>
      <c r="CS519">
        <v>0</v>
      </c>
      <c r="CY519" t="s">
        <v>123</v>
      </c>
      <c r="CZ519" t="s">
        <v>124</v>
      </c>
      <c r="DD519" t="str" cm="1">
        <f t="array" ref="DD519">TEXT(_xlfn.SEQUENCE(1, DATEDIF(AG519, AH519, "m") + 1, AG519, 30), "YYYY-APMM")</f>
        <v>2012-AP12</v>
      </c>
      <c r="DN519">
        <f t="shared" si="16"/>
        <v>148.69</v>
      </c>
      <c r="DO519" t="str">
        <f t="shared" si="17"/>
        <v>LABOR - CIVIL</v>
      </c>
    </row>
    <row r="520" spans="1:119" x14ac:dyDescent="0.35">
      <c r="A520" t="s">
        <v>105</v>
      </c>
      <c r="B520">
        <v>499805</v>
      </c>
      <c r="C520">
        <v>6359</v>
      </c>
      <c r="D520">
        <v>124366</v>
      </c>
      <c r="E520">
        <v>13662</v>
      </c>
      <c r="F520">
        <v>0</v>
      </c>
      <c r="G520" t="s">
        <v>106</v>
      </c>
      <c r="H520" t="s">
        <v>106</v>
      </c>
      <c r="I520" t="s">
        <v>106</v>
      </c>
      <c r="J520" t="s">
        <v>107</v>
      </c>
      <c r="K520" t="s">
        <v>108</v>
      </c>
      <c r="L520" t="s">
        <v>109</v>
      </c>
      <c r="M520" t="s">
        <v>110</v>
      </c>
      <c r="N520" t="s">
        <v>1327</v>
      </c>
      <c r="O520" t="s">
        <v>1282</v>
      </c>
      <c r="P520">
        <v>12516</v>
      </c>
      <c r="Q520">
        <v>0</v>
      </c>
      <c r="R520">
        <v>0</v>
      </c>
      <c r="S520">
        <v>200</v>
      </c>
      <c r="T520">
        <v>0</v>
      </c>
      <c r="U520">
        <v>100</v>
      </c>
      <c r="V520">
        <v>100</v>
      </c>
      <c r="W520">
        <v>200</v>
      </c>
      <c r="X520">
        <v>0</v>
      </c>
      <c r="Y520">
        <v>0</v>
      </c>
      <c r="Z520">
        <v>0</v>
      </c>
      <c r="AD520" s="1">
        <v>41214.333333333336</v>
      </c>
      <c r="AE520" s="1">
        <v>41242.708333333336</v>
      </c>
      <c r="AG520" s="1">
        <v>41214.333333333336</v>
      </c>
      <c r="AH520" s="1">
        <v>41242.708333333336</v>
      </c>
      <c r="AI520" s="1">
        <v>41214.333333333336</v>
      </c>
      <c r="AJ520" s="1">
        <v>41242.708333333336</v>
      </c>
      <c r="AK520" s="1">
        <v>41214.333333333336</v>
      </c>
      <c r="AL520" s="1">
        <v>41242.708333333336</v>
      </c>
      <c r="AM520" s="1">
        <v>41214.333333333336</v>
      </c>
      <c r="AN520" s="1">
        <v>41242.708333333336</v>
      </c>
      <c r="AP520" t="s">
        <v>113</v>
      </c>
      <c r="AU520" t="s">
        <v>1328</v>
      </c>
      <c r="AY520" t="s">
        <v>119</v>
      </c>
      <c r="AZ520">
        <v>0</v>
      </c>
      <c r="BA520">
        <v>0</v>
      </c>
      <c r="BD520" s="3">
        <v>41321.660416666666</v>
      </c>
      <c r="BE520" s="3">
        <v>41321.663888888892</v>
      </c>
      <c r="BF520" t="s">
        <v>115</v>
      </c>
      <c r="BG520" t="s">
        <v>115</v>
      </c>
      <c r="BM520">
        <v>45402</v>
      </c>
      <c r="BR520" t="s">
        <v>1258</v>
      </c>
      <c r="BS520" t="s">
        <v>1259</v>
      </c>
      <c r="BU520">
        <v>1</v>
      </c>
      <c r="BV520" t="s">
        <v>118</v>
      </c>
      <c r="BX520" t="s">
        <v>119</v>
      </c>
      <c r="BY520" t="s">
        <v>119</v>
      </c>
      <c r="BZ520" t="s">
        <v>106</v>
      </c>
      <c r="CA520">
        <v>1</v>
      </c>
      <c r="CC520" t="s">
        <v>120</v>
      </c>
      <c r="CH520">
        <v>540</v>
      </c>
      <c r="CI520">
        <v>28600</v>
      </c>
      <c r="CJ520" t="s">
        <v>106</v>
      </c>
      <c r="CK520" t="s">
        <v>106</v>
      </c>
      <c r="CL520" t="s">
        <v>210</v>
      </c>
      <c r="CM520" t="s">
        <v>211</v>
      </c>
      <c r="CO520">
        <v>124352</v>
      </c>
      <c r="CQ520">
        <v>0</v>
      </c>
      <c r="CR520">
        <v>0</v>
      </c>
      <c r="CS520">
        <v>0</v>
      </c>
      <c r="CY520" t="s">
        <v>123</v>
      </c>
      <c r="CZ520" t="s">
        <v>124</v>
      </c>
      <c r="DD520" t="str" cm="1">
        <f t="array" ref="DD520">TEXT(_xlfn.SEQUENCE(1, DATEDIF(AG520, AH520, "m") + 1, AG520, 30), "YYYY-APMM")</f>
        <v>2012-AP11</v>
      </c>
      <c r="DN520">
        <f t="shared" si="16"/>
        <v>100</v>
      </c>
      <c r="DO520" t="str">
        <f t="shared" si="17"/>
        <v>SAFETY OFFICER</v>
      </c>
    </row>
    <row r="521" spans="1:119" x14ac:dyDescent="0.35">
      <c r="A521" t="s">
        <v>105</v>
      </c>
      <c r="B521">
        <v>499806</v>
      </c>
      <c r="C521">
        <v>6359</v>
      </c>
      <c r="D521">
        <v>124366</v>
      </c>
      <c r="E521">
        <v>13662</v>
      </c>
      <c r="F521">
        <v>0</v>
      </c>
      <c r="G521" t="s">
        <v>106</v>
      </c>
      <c r="H521" t="s">
        <v>106</v>
      </c>
      <c r="I521" t="s">
        <v>106</v>
      </c>
      <c r="J521" t="s">
        <v>107</v>
      </c>
      <c r="K521" t="s">
        <v>108</v>
      </c>
      <c r="L521" t="s">
        <v>109</v>
      </c>
      <c r="M521" t="s">
        <v>110</v>
      </c>
      <c r="N521" t="s">
        <v>1329</v>
      </c>
      <c r="O521" t="s">
        <v>1285</v>
      </c>
      <c r="P521">
        <v>8176</v>
      </c>
      <c r="Q521">
        <v>296</v>
      </c>
      <c r="R521">
        <v>0</v>
      </c>
      <c r="S521">
        <v>240</v>
      </c>
      <c r="T521">
        <v>0</v>
      </c>
      <c r="U521">
        <v>100</v>
      </c>
      <c r="V521">
        <v>100</v>
      </c>
      <c r="W521">
        <v>240</v>
      </c>
      <c r="X521">
        <v>0</v>
      </c>
      <c r="Y521">
        <v>0</v>
      </c>
      <c r="Z521">
        <v>0</v>
      </c>
      <c r="AD521" s="1">
        <v>41266.333333333336</v>
      </c>
      <c r="AE521" s="1">
        <v>41300.708333333336</v>
      </c>
      <c r="AG521" s="1">
        <v>41221.333333333336</v>
      </c>
      <c r="AH521" s="1">
        <v>41255.708333333336</v>
      </c>
      <c r="AI521" s="1">
        <v>41221.333333333336</v>
      </c>
      <c r="AJ521" s="1">
        <v>41255.708333333336</v>
      </c>
      <c r="AK521" s="1">
        <v>41221.333333333336</v>
      </c>
      <c r="AL521" s="1">
        <v>41255.708333333336</v>
      </c>
      <c r="AM521" s="1">
        <v>41266.333333333336</v>
      </c>
      <c r="AN521" s="1">
        <v>41300.708333333336</v>
      </c>
      <c r="AP521" t="s">
        <v>113</v>
      </c>
      <c r="AU521" t="s">
        <v>1330</v>
      </c>
      <c r="AY521" t="s">
        <v>106</v>
      </c>
      <c r="AZ521">
        <v>0</v>
      </c>
      <c r="BA521">
        <v>0</v>
      </c>
      <c r="BD521" s="3">
        <v>41321.660416666666</v>
      </c>
      <c r="BE521" s="3">
        <v>41321.663888888892</v>
      </c>
      <c r="BF521" t="s">
        <v>115</v>
      </c>
      <c r="BG521" t="s">
        <v>115</v>
      </c>
      <c r="BH521">
        <v>8149</v>
      </c>
      <c r="BM521">
        <v>43530</v>
      </c>
      <c r="BR521" t="s">
        <v>131</v>
      </c>
      <c r="BS521" t="s">
        <v>132</v>
      </c>
      <c r="BU521">
        <v>1</v>
      </c>
      <c r="BV521" t="s">
        <v>118</v>
      </c>
      <c r="BX521" t="s">
        <v>119</v>
      </c>
      <c r="BY521" t="s">
        <v>119</v>
      </c>
      <c r="BZ521" t="s">
        <v>119</v>
      </c>
      <c r="CA521">
        <v>1</v>
      </c>
      <c r="CC521" t="s">
        <v>120</v>
      </c>
      <c r="CH521">
        <v>540</v>
      </c>
      <c r="CI521">
        <v>28600</v>
      </c>
      <c r="CJ521" t="s">
        <v>106</v>
      </c>
      <c r="CK521" t="s">
        <v>106</v>
      </c>
      <c r="CL521" t="s">
        <v>210</v>
      </c>
      <c r="CM521" t="s">
        <v>211</v>
      </c>
      <c r="CO521">
        <v>124352</v>
      </c>
      <c r="CQ521">
        <v>0</v>
      </c>
      <c r="CR521">
        <v>0</v>
      </c>
      <c r="CS521">
        <v>0</v>
      </c>
      <c r="CY521" t="s">
        <v>123</v>
      </c>
      <c r="CZ521" t="s">
        <v>124</v>
      </c>
      <c r="DD521" t="str" cm="1">
        <f t="array" ref="DD521:DE521">TEXT(_xlfn.SEQUENCE(1, DATEDIF(AG521, AH521, "m") + 1, AG521, 30), "YYYY-APMM")</f>
        <v>2012-AP11</v>
      </c>
      <c r="DE521" t="str">
        <v>2012-AP12</v>
      </c>
      <c r="DN521">
        <f t="shared" si="16"/>
        <v>50</v>
      </c>
      <c r="DO521" t="str">
        <f t="shared" si="17"/>
        <v>DRAFTMAN SK</v>
      </c>
    </row>
    <row r="522" spans="1:119" x14ac:dyDescent="0.35">
      <c r="A522" t="s">
        <v>105</v>
      </c>
      <c r="B522">
        <v>499807</v>
      </c>
      <c r="C522">
        <v>6359</v>
      </c>
      <c r="D522">
        <v>124366</v>
      </c>
      <c r="E522">
        <v>13662</v>
      </c>
      <c r="F522">
        <v>0</v>
      </c>
      <c r="G522" t="s">
        <v>106</v>
      </c>
      <c r="H522" t="s">
        <v>106</v>
      </c>
      <c r="I522" t="s">
        <v>106</v>
      </c>
      <c r="J522" t="s">
        <v>107</v>
      </c>
      <c r="K522" t="s">
        <v>108</v>
      </c>
      <c r="L522" t="s">
        <v>109</v>
      </c>
      <c r="M522" t="s">
        <v>110</v>
      </c>
      <c r="N522" t="s">
        <v>1331</v>
      </c>
      <c r="O522" t="s">
        <v>1288</v>
      </c>
      <c r="P522">
        <v>12515</v>
      </c>
      <c r="Q522">
        <v>336</v>
      </c>
      <c r="R522">
        <v>0</v>
      </c>
      <c r="S522">
        <v>240</v>
      </c>
      <c r="T522">
        <v>0</v>
      </c>
      <c r="U522">
        <v>100</v>
      </c>
      <c r="V522">
        <v>100</v>
      </c>
      <c r="W522">
        <v>240</v>
      </c>
      <c r="X522">
        <v>0</v>
      </c>
      <c r="Y522">
        <v>0</v>
      </c>
      <c r="Z522">
        <v>0</v>
      </c>
      <c r="AD522" s="1">
        <v>41300.333333333336</v>
      </c>
      <c r="AE522" s="1">
        <v>41335.708333333336</v>
      </c>
      <c r="AG522" s="1">
        <v>41249.333333333336</v>
      </c>
      <c r="AH522" s="1">
        <v>41284.708333333336</v>
      </c>
      <c r="AI522" s="1">
        <v>41249.333333333336</v>
      </c>
      <c r="AJ522" s="1">
        <v>41284.708333333336</v>
      </c>
      <c r="AK522" s="1">
        <v>41249.333333333336</v>
      </c>
      <c r="AL522" s="1">
        <v>41284.708333333336</v>
      </c>
      <c r="AM522" s="1">
        <v>41300.333333333336</v>
      </c>
      <c r="AN522" s="1">
        <v>41335.708333333336</v>
      </c>
      <c r="AP522" t="s">
        <v>113</v>
      </c>
      <c r="AU522" t="s">
        <v>1332</v>
      </c>
      <c r="AY522" t="s">
        <v>106</v>
      </c>
      <c r="AZ522">
        <v>0</v>
      </c>
      <c r="BA522">
        <v>0</v>
      </c>
      <c r="BD522" s="3">
        <v>41321.660416666666</v>
      </c>
      <c r="BE522" s="3">
        <v>41321.663888888892</v>
      </c>
      <c r="BF522" t="s">
        <v>115</v>
      </c>
      <c r="BG522" t="s">
        <v>115</v>
      </c>
      <c r="BM522">
        <v>45403</v>
      </c>
      <c r="BR522" t="s">
        <v>1253</v>
      </c>
      <c r="BS522" t="s">
        <v>1254</v>
      </c>
      <c r="BU522">
        <v>1</v>
      </c>
      <c r="BV522" t="s">
        <v>118</v>
      </c>
      <c r="BX522" t="s">
        <v>119</v>
      </c>
      <c r="BY522" t="s">
        <v>119</v>
      </c>
      <c r="BZ522" t="s">
        <v>106</v>
      </c>
      <c r="CA522">
        <v>1</v>
      </c>
      <c r="CC522" t="s">
        <v>120</v>
      </c>
      <c r="CH522">
        <v>540</v>
      </c>
      <c r="CI522">
        <v>28600</v>
      </c>
      <c r="CJ522" t="s">
        <v>106</v>
      </c>
      <c r="CK522" t="s">
        <v>106</v>
      </c>
      <c r="CL522" t="s">
        <v>210</v>
      </c>
      <c r="CM522" t="s">
        <v>211</v>
      </c>
      <c r="CO522">
        <v>124352</v>
      </c>
      <c r="CQ522">
        <v>0</v>
      </c>
      <c r="CR522">
        <v>0</v>
      </c>
      <c r="CS522">
        <v>0</v>
      </c>
      <c r="CY522" t="s">
        <v>123</v>
      </c>
      <c r="CZ522" t="s">
        <v>124</v>
      </c>
      <c r="DD522" t="str" cm="1">
        <f t="array" ref="DD522:DE522">TEXT(_xlfn.SEQUENCE(1, DATEDIF(AG522, AH522, "m") + 1, AG522, 30), "YYYY-APMM")</f>
        <v>2012-AP12</v>
      </c>
      <c r="DE522" t="str">
        <v>2013-AP01</v>
      </c>
      <c r="DN522">
        <f t="shared" si="16"/>
        <v>50</v>
      </c>
      <c r="DO522" t="str">
        <f t="shared" si="17"/>
        <v>QUANTITY SURVEYOUR</v>
      </c>
    </row>
    <row r="523" spans="1:119" x14ac:dyDescent="0.35">
      <c r="A523" t="s">
        <v>105</v>
      </c>
      <c r="B523">
        <v>499808</v>
      </c>
      <c r="C523">
        <v>6359</v>
      </c>
      <c r="D523">
        <v>124366</v>
      </c>
      <c r="E523">
        <v>13662</v>
      </c>
      <c r="F523">
        <v>0</v>
      </c>
      <c r="G523" t="s">
        <v>106</v>
      </c>
      <c r="H523" t="s">
        <v>106</v>
      </c>
      <c r="I523" t="s">
        <v>106</v>
      </c>
      <c r="J523" t="s">
        <v>107</v>
      </c>
      <c r="K523" t="s">
        <v>108</v>
      </c>
      <c r="L523" t="s">
        <v>109</v>
      </c>
      <c r="M523" t="s">
        <v>110</v>
      </c>
      <c r="N523" t="s">
        <v>1333</v>
      </c>
      <c r="O523" t="s">
        <v>1291</v>
      </c>
      <c r="P523">
        <v>8176</v>
      </c>
      <c r="Q523">
        <v>416</v>
      </c>
      <c r="R523">
        <v>0</v>
      </c>
      <c r="S523">
        <v>240</v>
      </c>
      <c r="T523">
        <v>0</v>
      </c>
      <c r="U523">
        <v>100</v>
      </c>
      <c r="V523">
        <v>100</v>
      </c>
      <c r="W523">
        <v>240</v>
      </c>
      <c r="X523">
        <v>0</v>
      </c>
      <c r="Y523">
        <v>0</v>
      </c>
      <c r="Z523">
        <v>0</v>
      </c>
      <c r="AD523" s="1">
        <v>41318.333333333336</v>
      </c>
      <c r="AE523" s="1">
        <v>41352.708333333336</v>
      </c>
      <c r="AG523" s="1">
        <v>41255.333333333336</v>
      </c>
      <c r="AH523" s="1">
        <v>41290.708333333336</v>
      </c>
      <c r="AI523" s="1">
        <v>41255.333333333336</v>
      </c>
      <c r="AJ523" s="1">
        <v>41290.708333333336</v>
      </c>
      <c r="AK523" s="1">
        <v>41255.333333333336</v>
      </c>
      <c r="AL523" s="1">
        <v>41290.708333333336</v>
      </c>
      <c r="AM523" s="1">
        <v>41318.333333333336</v>
      </c>
      <c r="AN523" s="1">
        <v>41352.708333333336</v>
      </c>
      <c r="AP523" t="s">
        <v>113</v>
      </c>
      <c r="AU523" t="s">
        <v>1334</v>
      </c>
      <c r="AY523" t="s">
        <v>106</v>
      </c>
      <c r="AZ523">
        <v>0</v>
      </c>
      <c r="BA523">
        <v>0</v>
      </c>
      <c r="BD523" s="3">
        <v>41321.660416666666</v>
      </c>
      <c r="BE523" s="3">
        <v>41321.663888888892</v>
      </c>
      <c r="BF523" t="s">
        <v>115</v>
      </c>
      <c r="BG523" t="s">
        <v>115</v>
      </c>
      <c r="BH523">
        <v>8149</v>
      </c>
      <c r="BM523">
        <v>43530</v>
      </c>
      <c r="BR523" t="s">
        <v>131</v>
      </c>
      <c r="BS523" t="s">
        <v>132</v>
      </c>
      <c r="BU523">
        <v>1</v>
      </c>
      <c r="BV523" t="s">
        <v>118</v>
      </c>
      <c r="BX523" t="s">
        <v>119</v>
      </c>
      <c r="BY523" t="s">
        <v>119</v>
      </c>
      <c r="BZ523" t="s">
        <v>119</v>
      </c>
      <c r="CA523">
        <v>1</v>
      </c>
      <c r="CC523" t="s">
        <v>120</v>
      </c>
      <c r="CH523">
        <v>540</v>
      </c>
      <c r="CI523">
        <v>28600</v>
      </c>
      <c r="CJ523" t="s">
        <v>106</v>
      </c>
      <c r="CK523" t="s">
        <v>106</v>
      </c>
      <c r="CL523" t="s">
        <v>210</v>
      </c>
      <c r="CM523" t="s">
        <v>211</v>
      </c>
      <c r="CO523">
        <v>124352</v>
      </c>
      <c r="CQ523">
        <v>0</v>
      </c>
      <c r="CR523">
        <v>0</v>
      </c>
      <c r="CS523">
        <v>0</v>
      </c>
      <c r="CY523" t="s">
        <v>123</v>
      </c>
      <c r="CZ523" t="s">
        <v>124</v>
      </c>
      <c r="DD523" t="str" cm="1">
        <f t="array" ref="DD523:DE523">TEXT(_xlfn.SEQUENCE(1, DATEDIF(AG523, AH523, "m") + 1, AG523, 30), "YYYY-APMM")</f>
        <v>2012-AP12</v>
      </c>
      <c r="DE523" t="str">
        <v>2013-AP01</v>
      </c>
      <c r="DN523">
        <f t="shared" si="16"/>
        <v>50</v>
      </c>
      <c r="DO523" t="str">
        <f t="shared" si="17"/>
        <v>DRAFTMAN SK</v>
      </c>
    </row>
    <row r="524" spans="1:119" x14ac:dyDescent="0.35">
      <c r="A524" t="s">
        <v>105</v>
      </c>
      <c r="B524">
        <v>499809</v>
      </c>
      <c r="C524">
        <v>6359</v>
      </c>
      <c r="D524">
        <v>124366</v>
      </c>
      <c r="E524">
        <v>13662</v>
      </c>
      <c r="F524">
        <v>0</v>
      </c>
      <c r="G524" t="s">
        <v>106</v>
      </c>
      <c r="H524" t="s">
        <v>106</v>
      </c>
      <c r="I524" t="s">
        <v>106</v>
      </c>
      <c r="J524" t="s">
        <v>107</v>
      </c>
      <c r="K524" t="s">
        <v>108</v>
      </c>
      <c r="L524" t="s">
        <v>109</v>
      </c>
      <c r="M524" t="s">
        <v>110</v>
      </c>
      <c r="N524" t="s">
        <v>1335</v>
      </c>
      <c r="O524" t="s">
        <v>1294</v>
      </c>
      <c r="P524">
        <v>12516</v>
      </c>
      <c r="Q524">
        <v>296</v>
      </c>
      <c r="R524">
        <v>0</v>
      </c>
      <c r="S524">
        <v>160</v>
      </c>
      <c r="T524">
        <v>0</v>
      </c>
      <c r="U524">
        <v>100</v>
      </c>
      <c r="V524">
        <v>100</v>
      </c>
      <c r="W524">
        <v>160</v>
      </c>
      <c r="X524">
        <v>0</v>
      </c>
      <c r="Y524">
        <v>0</v>
      </c>
      <c r="Z524">
        <v>0</v>
      </c>
      <c r="AD524" s="1">
        <v>41301.333333333336</v>
      </c>
      <c r="AE524" s="1">
        <v>41324.708333333336</v>
      </c>
      <c r="AG524" s="1">
        <v>41256.333333333336</v>
      </c>
      <c r="AH524" s="1">
        <v>41280.708333333336</v>
      </c>
      <c r="AI524" s="1">
        <v>41256.333333333336</v>
      </c>
      <c r="AJ524" s="1">
        <v>41280.708333333336</v>
      </c>
      <c r="AK524" s="1">
        <v>41256.333333333336</v>
      </c>
      <c r="AL524" s="1">
        <v>41280.708333333336</v>
      </c>
      <c r="AM524" s="1">
        <v>41301.333333333336</v>
      </c>
      <c r="AN524" s="1">
        <v>41324.708333333336</v>
      </c>
      <c r="AP524" t="s">
        <v>113</v>
      </c>
      <c r="AU524" t="s">
        <v>1336</v>
      </c>
      <c r="AY524" t="s">
        <v>106</v>
      </c>
      <c r="AZ524">
        <v>0</v>
      </c>
      <c r="BA524">
        <v>0</v>
      </c>
      <c r="BD524" s="3">
        <v>41321.660416666666</v>
      </c>
      <c r="BE524" s="3">
        <v>41321.663888888892</v>
      </c>
      <c r="BF524" t="s">
        <v>115</v>
      </c>
      <c r="BG524" t="s">
        <v>115</v>
      </c>
      <c r="BM524">
        <v>45402</v>
      </c>
      <c r="BR524" t="s">
        <v>1258</v>
      </c>
      <c r="BS524" t="s">
        <v>1259</v>
      </c>
      <c r="BU524">
        <v>1</v>
      </c>
      <c r="BV524" t="s">
        <v>118</v>
      </c>
      <c r="BX524" t="s">
        <v>119</v>
      </c>
      <c r="BY524" t="s">
        <v>119</v>
      </c>
      <c r="BZ524" t="s">
        <v>106</v>
      </c>
      <c r="CA524">
        <v>1</v>
      </c>
      <c r="CC524" t="s">
        <v>120</v>
      </c>
      <c r="CH524">
        <v>540</v>
      </c>
      <c r="CI524">
        <v>28600</v>
      </c>
      <c r="CJ524" t="s">
        <v>106</v>
      </c>
      <c r="CK524" t="s">
        <v>106</v>
      </c>
      <c r="CL524" t="s">
        <v>210</v>
      </c>
      <c r="CM524" t="s">
        <v>211</v>
      </c>
      <c r="CO524">
        <v>124352</v>
      </c>
      <c r="CQ524">
        <v>0</v>
      </c>
      <c r="CR524">
        <v>0</v>
      </c>
      <c r="CS524">
        <v>0</v>
      </c>
      <c r="CY524" t="s">
        <v>123</v>
      </c>
      <c r="CZ524" t="s">
        <v>124</v>
      </c>
      <c r="DD524" t="str" cm="1">
        <f t="array" ref="DD524">TEXT(_xlfn.SEQUENCE(1, DATEDIF(AG524, AH524, "m") + 1, AG524, 30), "YYYY-APMM")</f>
        <v>2012-AP12</v>
      </c>
      <c r="DN524">
        <f t="shared" si="16"/>
        <v>100</v>
      </c>
      <c r="DO524" t="str">
        <f t="shared" si="17"/>
        <v>SAFETY OFFICER</v>
      </c>
    </row>
    <row r="525" spans="1:119" x14ac:dyDescent="0.35">
      <c r="A525" t="s">
        <v>105</v>
      </c>
      <c r="B525">
        <v>499810</v>
      </c>
      <c r="C525">
        <v>6359</v>
      </c>
      <c r="D525">
        <v>124367</v>
      </c>
      <c r="E525">
        <v>13662</v>
      </c>
      <c r="F525">
        <v>0</v>
      </c>
      <c r="G525" t="s">
        <v>106</v>
      </c>
      <c r="H525" t="s">
        <v>106</v>
      </c>
      <c r="I525" t="s">
        <v>106</v>
      </c>
      <c r="J525" t="s">
        <v>107</v>
      </c>
      <c r="K525" t="s">
        <v>108</v>
      </c>
      <c r="L525" t="s">
        <v>109</v>
      </c>
      <c r="M525" t="s">
        <v>110</v>
      </c>
      <c r="N525" t="s">
        <v>1337</v>
      </c>
      <c r="O525" t="s">
        <v>1285</v>
      </c>
      <c r="P525">
        <v>8176</v>
      </c>
      <c r="Q525">
        <v>192</v>
      </c>
      <c r="R525">
        <v>0</v>
      </c>
      <c r="S525">
        <v>240</v>
      </c>
      <c r="T525">
        <v>0</v>
      </c>
      <c r="U525">
        <v>100</v>
      </c>
      <c r="V525">
        <v>100</v>
      </c>
      <c r="W525">
        <v>240</v>
      </c>
      <c r="X525">
        <v>0</v>
      </c>
      <c r="Y525">
        <v>0</v>
      </c>
      <c r="Z525">
        <v>0</v>
      </c>
      <c r="AD525" s="1">
        <v>41251.333333333336</v>
      </c>
      <c r="AE525" s="1">
        <v>41286.708333333336</v>
      </c>
      <c r="AG525" s="1">
        <v>41223.333333333336</v>
      </c>
      <c r="AH525" s="1">
        <v>41256.708333333336</v>
      </c>
      <c r="AI525" s="1">
        <v>41223.333333333336</v>
      </c>
      <c r="AJ525" s="1">
        <v>41256.708333333336</v>
      </c>
      <c r="AK525" s="1">
        <v>41223.333333333336</v>
      </c>
      <c r="AL525" s="1">
        <v>41256.708333333336</v>
      </c>
      <c r="AM525" s="1">
        <v>41251.333333333336</v>
      </c>
      <c r="AN525" s="1">
        <v>41286.708333333336</v>
      </c>
      <c r="AP525" t="s">
        <v>113</v>
      </c>
      <c r="AU525" t="s">
        <v>1338</v>
      </c>
      <c r="AY525" t="s">
        <v>106</v>
      </c>
      <c r="AZ525">
        <v>0</v>
      </c>
      <c r="BA525">
        <v>0</v>
      </c>
      <c r="BD525" s="3">
        <v>41321.660416666666</v>
      </c>
      <c r="BE525" s="3">
        <v>41321.663888888892</v>
      </c>
      <c r="BF525" t="s">
        <v>115</v>
      </c>
      <c r="BG525" t="s">
        <v>115</v>
      </c>
      <c r="BH525">
        <v>8149</v>
      </c>
      <c r="BM525">
        <v>43530</v>
      </c>
      <c r="BR525" t="s">
        <v>131</v>
      </c>
      <c r="BS525" t="s">
        <v>132</v>
      </c>
      <c r="BU525">
        <v>1</v>
      </c>
      <c r="BV525" t="s">
        <v>118</v>
      </c>
      <c r="BX525" t="s">
        <v>119</v>
      </c>
      <c r="BY525" t="s">
        <v>119</v>
      </c>
      <c r="BZ525" t="s">
        <v>119</v>
      </c>
      <c r="CA525">
        <v>1</v>
      </c>
      <c r="CC525" t="s">
        <v>120</v>
      </c>
      <c r="CH525">
        <v>540</v>
      </c>
      <c r="CI525">
        <v>28660</v>
      </c>
      <c r="CJ525" t="s">
        <v>106</v>
      </c>
      <c r="CK525" t="s">
        <v>106</v>
      </c>
      <c r="CL525" t="s">
        <v>121</v>
      </c>
      <c r="CM525" t="s">
        <v>122</v>
      </c>
      <c r="CO525">
        <v>124352</v>
      </c>
      <c r="CQ525">
        <v>0</v>
      </c>
      <c r="CR525">
        <v>0</v>
      </c>
      <c r="CS525">
        <v>0</v>
      </c>
      <c r="CY525" t="s">
        <v>123</v>
      </c>
      <c r="CZ525" t="s">
        <v>124</v>
      </c>
      <c r="DD525" t="str" cm="1">
        <f t="array" ref="DD525:DE525">TEXT(_xlfn.SEQUENCE(1, DATEDIF(AG525, AH525, "m") + 1, AG525, 30), "YYYY-APMM")</f>
        <v>2012-AP11</v>
      </c>
      <c r="DE525" t="str">
        <v>2012-AP12</v>
      </c>
      <c r="DN525">
        <f t="shared" si="16"/>
        <v>50</v>
      </c>
      <c r="DO525" t="str">
        <f t="shared" si="17"/>
        <v>DRAFTMAN SK</v>
      </c>
    </row>
    <row r="526" spans="1:119" x14ac:dyDescent="0.35">
      <c r="A526" t="s">
        <v>105</v>
      </c>
      <c r="B526">
        <v>499811</v>
      </c>
      <c r="C526">
        <v>6359</v>
      </c>
      <c r="D526">
        <v>124367</v>
      </c>
      <c r="E526">
        <v>13662</v>
      </c>
      <c r="F526">
        <v>0</v>
      </c>
      <c r="G526" t="s">
        <v>106</v>
      </c>
      <c r="H526" t="s">
        <v>106</v>
      </c>
      <c r="I526" t="s">
        <v>106</v>
      </c>
      <c r="J526" t="s">
        <v>107</v>
      </c>
      <c r="K526" t="s">
        <v>108</v>
      </c>
      <c r="L526" t="s">
        <v>109</v>
      </c>
      <c r="M526" t="s">
        <v>110</v>
      </c>
      <c r="N526" t="s">
        <v>1339</v>
      </c>
      <c r="O526" t="s">
        <v>1288</v>
      </c>
      <c r="P526">
        <v>8176</v>
      </c>
      <c r="Q526">
        <v>496</v>
      </c>
      <c r="R526">
        <v>0</v>
      </c>
      <c r="S526">
        <v>240</v>
      </c>
      <c r="T526">
        <v>0</v>
      </c>
      <c r="U526">
        <v>100</v>
      </c>
      <c r="V526">
        <v>100</v>
      </c>
      <c r="W526">
        <v>240</v>
      </c>
      <c r="X526">
        <v>0</v>
      </c>
      <c r="Y526">
        <v>0</v>
      </c>
      <c r="Z526">
        <v>0</v>
      </c>
      <c r="AD526" s="1">
        <v>41303.333333333336</v>
      </c>
      <c r="AE526" s="1">
        <v>41338.708333333336</v>
      </c>
      <c r="AG526" s="1">
        <v>41230.333333333336</v>
      </c>
      <c r="AH526" s="1">
        <v>41265.708333333336</v>
      </c>
      <c r="AI526" s="1">
        <v>41230.333333333336</v>
      </c>
      <c r="AJ526" s="1">
        <v>41265.708333333336</v>
      </c>
      <c r="AK526" s="1">
        <v>41230.333333333336</v>
      </c>
      <c r="AL526" s="1">
        <v>41265.708333333336</v>
      </c>
      <c r="AM526" s="1">
        <v>41303.333333333336</v>
      </c>
      <c r="AN526" s="1">
        <v>41338.708333333336</v>
      </c>
      <c r="AP526" t="s">
        <v>113</v>
      </c>
      <c r="AU526" t="s">
        <v>1340</v>
      </c>
      <c r="AY526" t="s">
        <v>106</v>
      </c>
      <c r="AZ526">
        <v>0</v>
      </c>
      <c r="BA526">
        <v>0</v>
      </c>
      <c r="BD526" s="3">
        <v>41321.660416666666</v>
      </c>
      <c r="BE526" s="3">
        <v>41321.663888888892</v>
      </c>
      <c r="BF526" t="s">
        <v>115</v>
      </c>
      <c r="BG526" t="s">
        <v>115</v>
      </c>
      <c r="BH526">
        <v>8149</v>
      </c>
      <c r="BM526">
        <v>43530</v>
      </c>
      <c r="BR526" t="s">
        <v>131</v>
      </c>
      <c r="BS526" t="s">
        <v>132</v>
      </c>
      <c r="BU526">
        <v>1</v>
      </c>
      <c r="BV526" t="s">
        <v>118</v>
      </c>
      <c r="BX526" t="s">
        <v>119</v>
      </c>
      <c r="BY526" t="s">
        <v>119</v>
      </c>
      <c r="BZ526" t="s">
        <v>119</v>
      </c>
      <c r="CA526">
        <v>1</v>
      </c>
      <c r="CC526" t="s">
        <v>120</v>
      </c>
      <c r="CH526">
        <v>540</v>
      </c>
      <c r="CI526">
        <v>28660</v>
      </c>
      <c r="CJ526" t="s">
        <v>106</v>
      </c>
      <c r="CK526" t="s">
        <v>106</v>
      </c>
      <c r="CL526" t="s">
        <v>121</v>
      </c>
      <c r="CM526" t="s">
        <v>122</v>
      </c>
      <c r="CO526">
        <v>124352</v>
      </c>
      <c r="CQ526">
        <v>0</v>
      </c>
      <c r="CR526">
        <v>0</v>
      </c>
      <c r="CS526">
        <v>0</v>
      </c>
      <c r="CY526" t="s">
        <v>123</v>
      </c>
      <c r="CZ526" t="s">
        <v>124</v>
      </c>
      <c r="DD526" t="str" cm="1">
        <f t="array" ref="DD526:DE526">TEXT(_xlfn.SEQUENCE(1, DATEDIF(AG526, AH526, "m") + 1, AG526, 30), "YYYY-APMM")</f>
        <v>2012-AP11</v>
      </c>
      <c r="DE526" t="str">
        <v>2012-AP12</v>
      </c>
      <c r="DN526">
        <f t="shared" si="16"/>
        <v>50</v>
      </c>
      <c r="DO526" t="str">
        <f t="shared" si="17"/>
        <v>DRAFTMAN SK</v>
      </c>
    </row>
    <row r="527" spans="1:119" x14ac:dyDescent="0.35">
      <c r="A527" t="s">
        <v>105</v>
      </c>
      <c r="B527">
        <v>499812</v>
      </c>
      <c r="C527">
        <v>6359</v>
      </c>
      <c r="D527">
        <v>124367</v>
      </c>
      <c r="E527">
        <v>13662</v>
      </c>
      <c r="F527">
        <v>0</v>
      </c>
      <c r="G527" t="s">
        <v>106</v>
      </c>
      <c r="H527" t="s">
        <v>106</v>
      </c>
      <c r="I527" t="s">
        <v>106</v>
      </c>
      <c r="J527" t="s">
        <v>107</v>
      </c>
      <c r="K527" t="s">
        <v>108</v>
      </c>
      <c r="L527" t="s">
        <v>109</v>
      </c>
      <c r="M527" t="s">
        <v>110</v>
      </c>
      <c r="N527" t="s">
        <v>1341</v>
      </c>
      <c r="O527" t="s">
        <v>1291</v>
      </c>
      <c r="P527">
        <v>8176</v>
      </c>
      <c r="Q527">
        <v>496</v>
      </c>
      <c r="R527">
        <v>112</v>
      </c>
      <c r="S527">
        <v>240</v>
      </c>
      <c r="T527">
        <v>0</v>
      </c>
      <c r="U527">
        <v>100</v>
      </c>
      <c r="V527">
        <v>100</v>
      </c>
      <c r="W527">
        <v>240</v>
      </c>
      <c r="X527">
        <v>0</v>
      </c>
      <c r="Y527">
        <v>0</v>
      </c>
      <c r="Z527">
        <v>0</v>
      </c>
      <c r="AD527" s="1">
        <v>41303.333333333336</v>
      </c>
      <c r="AE527" s="1">
        <v>41338.708333333336</v>
      </c>
      <c r="AG527" s="1">
        <v>41230.333333333336</v>
      </c>
      <c r="AH527" s="1">
        <v>41265.708333333336</v>
      </c>
      <c r="AI527" s="1">
        <v>41230.333333333336</v>
      </c>
      <c r="AJ527" s="1">
        <v>41265.708333333336</v>
      </c>
      <c r="AK527" s="1">
        <v>41230.333333333336</v>
      </c>
      <c r="AL527" s="1">
        <v>41265.708333333336</v>
      </c>
      <c r="AM527" s="1">
        <v>41303.333333333336</v>
      </c>
      <c r="AN527" s="1">
        <v>41338.708333333336</v>
      </c>
      <c r="AP527" t="s">
        <v>113</v>
      </c>
      <c r="AU527" t="s">
        <v>1342</v>
      </c>
      <c r="AY527" t="s">
        <v>106</v>
      </c>
      <c r="AZ527">
        <v>0</v>
      </c>
      <c r="BA527">
        <v>0</v>
      </c>
      <c r="BD527" s="3">
        <v>41321.660416666666</v>
      </c>
      <c r="BE527" s="3">
        <v>41321.663888888892</v>
      </c>
      <c r="BF527" t="s">
        <v>115</v>
      </c>
      <c r="BG527" t="s">
        <v>115</v>
      </c>
      <c r="BH527">
        <v>8149</v>
      </c>
      <c r="BM527">
        <v>43530</v>
      </c>
      <c r="BR527" t="s">
        <v>131</v>
      </c>
      <c r="BS527" t="s">
        <v>132</v>
      </c>
      <c r="BU527">
        <v>1</v>
      </c>
      <c r="BV527" t="s">
        <v>118</v>
      </c>
      <c r="BX527" t="s">
        <v>119</v>
      </c>
      <c r="BY527" t="s">
        <v>119</v>
      </c>
      <c r="BZ527" t="s">
        <v>119</v>
      </c>
      <c r="CA527">
        <v>1</v>
      </c>
      <c r="CC527" t="s">
        <v>120</v>
      </c>
      <c r="CH527">
        <v>540</v>
      </c>
      <c r="CI527">
        <v>28660</v>
      </c>
      <c r="CJ527" t="s">
        <v>106</v>
      </c>
      <c r="CK527" t="s">
        <v>106</v>
      </c>
      <c r="CL527" t="s">
        <v>121</v>
      </c>
      <c r="CM527" t="s">
        <v>122</v>
      </c>
      <c r="CO527">
        <v>124352</v>
      </c>
      <c r="CQ527">
        <v>0</v>
      </c>
      <c r="CR527">
        <v>0</v>
      </c>
      <c r="CS527">
        <v>0</v>
      </c>
      <c r="CY527" t="s">
        <v>123</v>
      </c>
      <c r="CZ527" t="s">
        <v>124</v>
      </c>
      <c r="DD527" t="str" cm="1">
        <f t="array" ref="DD527:DE527">TEXT(_xlfn.SEQUENCE(1, DATEDIF(AG527, AH527, "m") + 1, AG527, 30), "YYYY-APMM")</f>
        <v>2012-AP11</v>
      </c>
      <c r="DE527" t="str">
        <v>2012-AP12</v>
      </c>
      <c r="DN527">
        <f t="shared" si="16"/>
        <v>50</v>
      </c>
      <c r="DO527" t="str">
        <f t="shared" si="17"/>
        <v>DRAFTMAN SK</v>
      </c>
    </row>
    <row r="528" spans="1:119" x14ac:dyDescent="0.35">
      <c r="A528" t="s">
        <v>105</v>
      </c>
      <c r="B528">
        <v>499813</v>
      </c>
      <c r="C528">
        <v>6359</v>
      </c>
      <c r="D528">
        <v>124367</v>
      </c>
      <c r="E528">
        <v>13662</v>
      </c>
      <c r="F528">
        <v>0</v>
      </c>
      <c r="G528" t="s">
        <v>106</v>
      </c>
      <c r="H528" t="s">
        <v>106</v>
      </c>
      <c r="I528" t="s">
        <v>106</v>
      </c>
      <c r="J528" t="s">
        <v>107</v>
      </c>
      <c r="K528" t="s">
        <v>108</v>
      </c>
      <c r="L528" t="s">
        <v>109</v>
      </c>
      <c r="M528" t="s">
        <v>110</v>
      </c>
      <c r="N528" t="s">
        <v>1343</v>
      </c>
      <c r="O528" t="s">
        <v>1294</v>
      </c>
      <c r="P528">
        <v>12516</v>
      </c>
      <c r="Q528">
        <v>192</v>
      </c>
      <c r="R528">
        <v>0</v>
      </c>
      <c r="S528">
        <v>160</v>
      </c>
      <c r="T528">
        <v>0</v>
      </c>
      <c r="U528">
        <v>100</v>
      </c>
      <c r="V528">
        <v>100</v>
      </c>
      <c r="W528">
        <v>160</v>
      </c>
      <c r="X528">
        <v>0</v>
      </c>
      <c r="Y528">
        <v>0</v>
      </c>
      <c r="Z528">
        <v>0</v>
      </c>
      <c r="AD528" s="1">
        <v>41287.333333333336</v>
      </c>
      <c r="AE528" s="1">
        <v>41309.708333333336</v>
      </c>
      <c r="AG528" s="1">
        <v>41258.333333333336</v>
      </c>
      <c r="AH528" s="1">
        <v>41281.708333333336</v>
      </c>
      <c r="AI528" s="1">
        <v>41258.333333333336</v>
      </c>
      <c r="AJ528" s="1">
        <v>41281.708333333336</v>
      </c>
      <c r="AK528" s="1">
        <v>41258.333333333336</v>
      </c>
      <c r="AL528" s="1">
        <v>41281.708333333336</v>
      </c>
      <c r="AM528" s="1">
        <v>41287.333333333336</v>
      </c>
      <c r="AN528" s="1">
        <v>41309.708333333336</v>
      </c>
      <c r="AP528" t="s">
        <v>113</v>
      </c>
      <c r="AU528" t="s">
        <v>1344</v>
      </c>
      <c r="AY528" t="s">
        <v>106</v>
      </c>
      <c r="AZ528">
        <v>0</v>
      </c>
      <c r="BA528">
        <v>0</v>
      </c>
      <c r="BD528" s="3">
        <v>41321.660416666666</v>
      </c>
      <c r="BE528" s="3">
        <v>41321.663888888892</v>
      </c>
      <c r="BF528" t="s">
        <v>115</v>
      </c>
      <c r="BG528" t="s">
        <v>115</v>
      </c>
      <c r="BM528">
        <v>45402</v>
      </c>
      <c r="BR528" t="s">
        <v>1258</v>
      </c>
      <c r="BS528" t="s">
        <v>1259</v>
      </c>
      <c r="BU528">
        <v>1</v>
      </c>
      <c r="BV528" t="s">
        <v>118</v>
      </c>
      <c r="BX528" t="s">
        <v>119</v>
      </c>
      <c r="BY528" t="s">
        <v>119</v>
      </c>
      <c r="BZ528" t="s">
        <v>106</v>
      </c>
      <c r="CA528">
        <v>1</v>
      </c>
      <c r="CC528" t="s">
        <v>120</v>
      </c>
      <c r="CH528">
        <v>540</v>
      </c>
      <c r="CI528">
        <v>28660</v>
      </c>
      <c r="CJ528" t="s">
        <v>106</v>
      </c>
      <c r="CK528" t="s">
        <v>106</v>
      </c>
      <c r="CL528" t="s">
        <v>121</v>
      </c>
      <c r="CM528" t="s">
        <v>122</v>
      </c>
      <c r="CO528">
        <v>124352</v>
      </c>
      <c r="CQ528">
        <v>0</v>
      </c>
      <c r="CR528">
        <v>0</v>
      </c>
      <c r="CS528">
        <v>0</v>
      </c>
      <c r="CY528" t="s">
        <v>123</v>
      </c>
      <c r="CZ528" t="s">
        <v>124</v>
      </c>
      <c r="DD528" t="str" cm="1">
        <f t="array" ref="DD528">TEXT(_xlfn.SEQUENCE(1, DATEDIF(AG528, AH528, "m") + 1, AG528, 30), "YYYY-APMM")</f>
        <v>2012-AP12</v>
      </c>
      <c r="DN528">
        <f t="shared" si="16"/>
        <v>100</v>
      </c>
      <c r="DO528" t="str">
        <f t="shared" si="17"/>
        <v>SAFETY OFFICER</v>
      </c>
    </row>
    <row r="529" spans="1:119" x14ac:dyDescent="0.35">
      <c r="A529" t="s">
        <v>105</v>
      </c>
      <c r="B529">
        <v>499814</v>
      </c>
      <c r="C529">
        <v>6359</v>
      </c>
      <c r="D529">
        <v>124367</v>
      </c>
      <c r="E529">
        <v>13662</v>
      </c>
      <c r="F529">
        <v>0</v>
      </c>
      <c r="G529" t="s">
        <v>106</v>
      </c>
      <c r="H529" t="s">
        <v>106</v>
      </c>
      <c r="I529" t="s">
        <v>106</v>
      </c>
      <c r="J529" t="s">
        <v>107</v>
      </c>
      <c r="K529" t="s">
        <v>108</v>
      </c>
      <c r="L529" t="s">
        <v>109</v>
      </c>
      <c r="M529" t="s">
        <v>110</v>
      </c>
      <c r="N529" t="s">
        <v>1345</v>
      </c>
      <c r="O529" t="s">
        <v>1297</v>
      </c>
      <c r="P529">
        <v>8177</v>
      </c>
      <c r="Q529">
        <v>384</v>
      </c>
      <c r="R529">
        <v>384</v>
      </c>
      <c r="S529">
        <v>160</v>
      </c>
      <c r="T529">
        <v>0</v>
      </c>
      <c r="U529">
        <v>300</v>
      </c>
      <c r="V529">
        <v>300</v>
      </c>
      <c r="W529">
        <v>160</v>
      </c>
      <c r="X529">
        <v>0</v>
      </c>
      <c r="Y529">
        <v>0</v>
      </c>
      <c r="Z529">
        <v>0</v>
      </c>
      <c r="AD529" s="1">
        <v>41339.333333333336</v>
      </c>
      <c r="AE529" s="1">
        <v>41361.708333333336</v>
      </c>
      <c r="AG529" s="1">
        <v>41282.333333333336</v>
      </c>
      <c r="AH529" s="1">
        <v>41304.708333333336</v>
      </c>
      <c r="AI529" s="1">
        <v>41282.333333333336</v>
      </c>
      <c r="AJ529" s="1">
        <v>41304.708333333336</v>
      </c>
      <c r="AK529" s="1">
        <v>41282.333333333336</v>
      </c>
      <c r="AL529" s="1">
        <v>41304.708333333336</v>
      </c>
      <c r="AM529" s="1">
        <v>41339.333333333336</v>
      </c>
      <c r="AN529" s="1">
        <v>41361.708333333336</v>
      </c>
      <c r="AP529" t="s">
        <v>113</v>
      </c>
      <c r="AU529" t="s">
        <v>1346</v>
      </c>
      <c r="AY529" t="s">
        <v>106</v>
      </c>
      <c r="AZ529">
        <v>0</v>
      </c>
      <c r="BA529">
        <v>0</v>
      </c>
      <c r="BD529" s="3">
        <v>41321.660416666666</v>
      </c>
      <c r="BE529" s="3">
        <v>41321.663888888892</v>
      </c>
      <c r="BF529" t="s">
        <v>115</v>
      </c>
      <c r="BG529" t="s">
        <v>115</v>
      </c>
      <c r="BH529">
        <v>8149</v>
      </c>
      <c r="BM529">
        <v>43540</v>
      </c>
      <c r="BR529" t="s">
        <v>1299</v>
      </c>
      <c r="BS529" t="s">
        <v>1300</v>
      </c>
      <c r="BU529">
        <v>1</v>
      </c>
      <c r="BV529" t="s">
        <v>118</v>
      </c>
      <c r="BX529" t="s">
        <v>119</v>
      </c>
      <c r="BY529" t="s">
        <v>119</v>
      </c>
      <c r="BZ529" t="s">
        <v>119</v>
      </c>
      <c r="CA529">
        <v>1</v>
      </c>
      <c r="CC529" t="s">
        <v>120</v>
      </c>
      <c r="CH529">
        <v>540</v>
      </c>
      <c r="CI529">
        <v>28660</v>
      </c>
      <c r="CJ529" t="s">
        <v>106</v>
      </c>
      <c r="CK529" t="s">
        <v>106</v>
      </c>
      <c r="CL529" t="s">
        <v>121</v>
      </c>
      <c r="CM529" t="s">
        <v>122</v>
      </c>
      <c r="CO529">
        <v>124352</v>
      </c>
      <c r="CQ529">
        <v>0</v>
      </c>
      <c r="CR529">
        <v>0</v>
      </c>
      <c r="CS529">
        <v>0</v>
      </c>
      <c r="CY529" t="s">
        <v>123</v>
      </c>
      <c r="CZ529" t="s">
        <v>124</v>
      </c>
      <c r="DD529" t="str" cm="1">
        <f t="array" ref="DD529">TEXT(_xlfn.SEQUENCE(1, DATEDIF(AG529, AH529, "m") + 1, AG529, 30), "YYYY-APMM")</f>
        <v>2013-AP01</v>
      </c>
      <c r="DN529">
        <f t="shared" si="16"/>
        <v>300</v>
      </c>
      <c r="DO529" t="str">
        <f t="shared" si="17"/>
        <v>LABOR - CIVIL</v>
      </c>
    </row>
    <row r="530" spans="1:119" x14ac:dyDescent="0.35">
      <c r="A530" t="s">
        <v>105</v>
      </c>
      <c r="B530">
        <v>499815</v>
      </c>
      <c r="C530">
        <v>6359</v>
      </c>
      <c r="D530">
        <v>124367</v>
      </c>
      <c r="E530">
        <v>13662</v>
      </c>
      <c r="F530">
        <v>0</v>
      </c>
      <c r="G530" t="s">
        <v>106</v>
      </c>
      <c r="H530" t="s">
        <v>106</v>
      </c>
      <c r="I530" t="s">
        <v>106</v>
      </c>
      <c r="J530" t="s">
        <v>107</v>
      </c>
      <c r="K530" t="s">
        <v>108</v>
      </c>
      <c r="L530" t="s">
        <v>109</v>
      </c>
      <c r="M530" t="s">
        <v>110</v>
      </c>
      <c r="N530" t="s">
        <v>1347</v>
      </c>
      <c r="O530" t="s">
        <v>1302</v>
      </c>
      <c r="P530">
        <v>8166</v>
      </c>
      <c r="Q530">
        <v>384</v>
      </c>
      <c r="R530">
        <v>384</v>
      </c>
      <c r="S530">
        <v>160</v>
      </c>
      <c r="T530">
        <v>0</v>
      </c>
      <c r="U530">
        <v>700</v>
      </c>
      <c r="V530">
        <v>700</v>
      </c>
      <c r="W530">
        <v>160</v>
      </c>
      <c r="X530">
        <v>0</v>
      </c>
      <c r="Y530">
        <v>0</v>
      </c>
      <c r="Z530">
        <v>0</v>
      </c>
      <c r="AD530" s="1">
        <v>41339.333333333336</v>
      </c>
      <c r="AE530" s="1">
        <v>41361.708333333336</v>
      </c>
      <c r="AG530" s="1">
        <v>41282.333333333336</v>
      </c>
      <c r="AH530" s="1">
        <v>41304.708333333336</v>
      </c>
      <c r="AI530" s="1">
        <v>41282.333333333336</v>
      </c>
      <c r="AJ530" s="1">
        <v>41304.708333333336</v>
      </c>
      <c r="AK530" s="1">
        <v>41282.333333333336</v>
      </c>
      <c r="AL530" s="1">
        <v>41304.708333333336</v>
      </c>
      <c r="AM530" s="1">
        <v>41339.333333333336</v>
      </c>
      <c r="AN530" s="1">
        <v>41361.708333333336</v>
      </c>
      <c r="AP530" t="s">
        <v>113</v>
      </c>
      <c r="AU530" t="s">
        <v>1348</v>
      </c>
      <c r="AY530" t="s">
        <v>106</v>
      </c>
      <c r="AZ530">
        <v>0</v>
      </c>
      <c r="BA530">
        <v>0</v>
      </c>
      <c r="BD530" s="3">
        <v>41321.660416666666</v>
      </c>
      <c r="BE530" s="3">
        <v>41321.663888888892</v>
      </c>
      <c r="BF530" t="s">
        <v>115</v>
      </c>
      <c r="BG530" t="s">
        <v>115</v>
      </c>
      <c r="BH530">
        <v>8149</v>
      </c>
      <c r="BM530">
        <v>43430</v>
      </c>
      <c r="BR530" t="s">
        <v>1304</v>
      </c>
      <c r="BS530" t="s">
        <v>1305</v>
      </c>
      <c r="BU530">
        <v>1</v>
      </c>
      <c r="BV530" t="s">
        <v>118</v>
      </c>
      <c r="BX530" t="s">
        <v>119</v>
      </c>
      <c r="BY530" t="s">
        <v>119</v>
      </c>
      <c r="BZ530" t="s">
        <v>119</v>
      </c>
      <c r="CA530">
        <v>1</v>
      </c>
      <c r="CC530" t="s">
        <v>120</v>
      </c>
      <c r="CH530">
        <v>540</v>
      </c>
      <c r="CI530">
        <v>28660</v>
      </c>
      <c r="CJ530" t="s">
        <v>106</v>
      </c>
      <c r="CK530" t="s">
        <v>106</v>
      </c>
      <c r="CL530" t="s">
        <v>121</v>
      </c>
      <c r="CM530" t="s">
        <v>122</v>
      </c>
      <c r="CO530">
        <v>124352</v>
      </c>
      <c r="CQ530">
        <v>0</v>
      </c>
      <c r="CR530">
        <v>0</v>
      </c>
      <c r="CS530">
        <v>0</v>
      </c>
      <c r="CY530" t="s">
        <v>123</v>
      </c>
      <c r="CZ530" t="s">
        <v>124</v>
      </c>
      <c r="DD530" t="str" cm="1">
        <f t="array" ref="DD530">TEXT(_xlfn.SEQUENCE(1, DATEDIF(AG530, AH530, "m") + 1, AG530, 30), "YYYY-APMM")</f>
        <v>2013-AP01</v>
      </c>
      <c r="DN530">
        <f t="shared" si="16"/>
        <v>700</v>
      </c>
      <c r="DO530" t="str">
        <f t="shared" si="17"/>
        <v>CARPENTERS SK</v>
      </c>
    </row>
    <row r="531" spans="1:119" x14ac:dyDescent="0.35">
      <c r="A531" t="s">
        <v>105</v>
      </c>
      <c r="B531">
        <v>499816</v>
      </c>
      <c r="C531">
        <v>6359</v>
      </c>
      <c r="D531">
        <v>124367</v>
      </c>
      <c r="E531">
        <v>13662</v>
      </c>
      <c r="F531">
        <v>0</v>
      </c>
      <c r="G531" t="s">
        <v>106</v>
      </c>
      <c r="H531" t="s">
        <v>106</v>
      </c>
      <c r="I531" t="s">
        <v>106</v>
      </c>
      <c r="J531" t="s">
        <v>107</v>
      </c>
      <c r="K531" t="s">
        <v>108</v>
      </c>
      <c r="L531" t="s">
        <v>109</v>
      </c>
      <c r="M531" t="s">
        <v>110</v>
      </c>
      <c r="N531" t="s">
        <v>1349</v>
      </c>
      <c r="O531" t="s">
        <v>1312</v>
      </c>
      <c r="P531">
        <v>8166</v>
      </c>
      <c r="Q531">
        <v>224</v>
      </c>
      <c r="R531">
        <v>224</v>
      </c>
      <c r="S531">
        <v>160</v>
      </c>
      <c r="T531">
        <v>0</v>
      </c>
      <c r="U531">
        <v>406.25</v>
      </c>
      <c r="V531">
        <v>406.25</v>
      </c>
      <c r="W531">
        <v>160</v>
      </c>
      <c r="X531">
        <v>0</v>
      </c>
      <c r="Y531">
        <v>0</v>
      </c>
      <c r="Z531">
        <v>0</v>
      </c>
      <c r="AD531" s="1">
        <v>41315.333333333336</v>
      </c>
      <c r="AE531" s="1">
        <v>41338.708333333336</v>
      </c>
      <c r="AG531" s="1">
        <v>41282.333333333336</v>
      </c>
      <c r="AH531" s="1">
        <v>41304.708333333336</v>
      </c>
      <c r="AI531" s="1">
        <v>41282.333333333336</v>
      </c>
      <c r="AJ531" s="1">
        <v>41304.708333333336</v>
      </c>
      <c r="AK531" s="1">
        <v>41282.333333333336</v>
      </c>
      <c r="AL531" s="1">
        <v>41304.708333333336</v>
      </c>
      <c r="AM531" s="1">
        <v>41315.333333333336</v>
      </c>
      <c r="AN531" s="1">
        <v>41338.708333333336</v>
      </c>
      <c r="AP531" t="s">
        <v>113</v>
      </c>
      <c r="AU531" t="s">
        <v>1350</v>
      </c>
      <c r="AY531" t="s">
        <v>106</v>
      </c>
      <c r="AZ531">
        <v>0</v>
      </c>
      <c r="BA531">
        <v>0</v>
      </c>
      <c r="BD531" s="3">
        <v>41321.660416666666</v>
      </c>
      <c r="BE531" s="3">
        <v>41321.663888888892</v>
      </c>
      <c r="BF531" t="s">
        <v>115</v>
      </c>
      <c r="BG531" t="s">
        <v>115</v>
      </c>
      <c r="BH531">
        <v>8149</v>
      </c>
      <c r="BM531">
        <v>43430</v>
      </c>
      <c r="BR531" t="s">
        <v>1304</v>
      </c>
      <c r="BS531" t="s">
        <v>1305</v>
      </c>
      <c r="BU531">
        <v>1</v>
      </c>
      <c r="BV531" t="s">
        <v>118</v>
      </c>
      <c r="BX531" t="s">
        <v>119</v>
      </c>
      <c r="BY531" t="s">
        <v>119</v>
      </c>
      <c r="BZ531" t="s">
        <v>119</v>
      </c>
      <c r="CA531">
        <v>1</v>
      </c>
      <c r="CC531" t="s">
        <v>120</v>
      </c>
      <c r="CH531">
        <v>540</v>
      </c>
      <c r="CI531">
        <v>28660</v>
      </c>
      <c r="CJ531" t="s">
        <v>106</v>
      </c>
      <c r="CK531" t="s">
        <v>106</v>
      </c>
      <c r="CL531" t="s">
        <v>121</v>
      </c>
      <c r="CM531" t="s">
        <v>122</v>
      </c>
      <c r="CO531">
        <v>124352</v>
      </c>
      <c r="CQ531">
        <v>0</v>
      </c>
      <c r="CR531">
        <v>0</v>
      </c>
      <c r="CS531">
        <v>0</v>
      </c>
      <c r="CY531" t="s">
        <v>123</v>
      </c>
      <c r="CZ531" t="s">
        <v>124</v>
      </c>
      <c r="DD531" t="str" cm="1">
        <f t="array" ref="DD531">TEXT(_xlfn.SEQUENCE(1, DATEDIF(AG531, AH531, "m") + 1, AG531, 30), "YYYY-APMM")</f>
        <v>2013-AP01</v>
      </c>
      <c r="DN531">
        <f t="shared" si="16"/>
        <v>406.25</v>
      </c>
      <c r="DO531" t="str">
        <f t="shared" si="17"/>
        <v>CARPENTERS SK</v>
      </c>
    </row>
    <row r="532" spans="1:119" x14ac:dyDescent="0.35">
      <c r="A532" t="s">
        <v>105</v>
      </c>
      <c r="B532">
        <v>499817</v>
      </c>
      <c r="C532">
        <v>6359</v>
      </c>
      <c r="D532">
        <v>124367</v>
      </c>
      <c r="E532">
        <v>13662</v>
      </c>
      <c r="F532">
        <v>0</v>
      </c>
      <c r="G532" t="s">
        <v>106</v>
      </c>
      <c r="H532" t="s">
        <v>106</v>
      </c>
      <c r="I532" t="s">
        <v>106</v>
      </c>
      <c r="J532" t="s">
        <v>107</v>
      </c>
      <c r="K532" t="s">
        <v>108</v>
      </c>
      <c r="L532" t="s">
        <v>109</v>
      </c>
      <c r="M532" t="s">
        <v>110</v>
      </c>
      <c r="N532" t="s">
        <v>1351</v>
      </c>
      <c r="O532" t="s">
        <v>1315</v>
      </c>
      <c r="P532">
        <v>8177</v>
      </c>
      <c r="Q532">
        <v>192</v>
      </c>
      <c r="R532">
        <v>192</v>
      </c>
      <c r="S532">
        <v>200</v>
      </c>
      <c r="T532">
        <v>0</v>
      </c>
      <c r="U532">
        <v>148.69</v>
      </c>
      <c r="V532">
        <v>148.69</v>
      </c>
      <c r="W532">
        <v>200</v>
      </c>
      <c r="X532">
        <v>31.5</v>
      </c>
      <c r="Y532">
        <v>0</v>
      </c>
      <c r="Z532">
        <v>31.5</v>
      </c>
      <c r="AD532" s="1">
        <v>41291.333333333336</v>
      </c>
      <c r="AE532" s="1">
        <v>41321.708333333336</v>
      </c>
      <c r="AG532" s="1">
        <v>41263.333333333336</v>
      </c>
      <c r="AH532" s="1">
        <v>41291.708333333336</v>
      </c>
      <c r="AI532" s="1">
        <v>41263.333333333336</v>
      </c>
      <c r="AJ532" s="1">
        <v>41291.708333333336</v>
      </c>
      <c r="AK532" s="1">
        <v>41263.333333333336</v>
      </c>
      <c r="AL532" s="1">
        <v>41291.708333333336</v>
      </c>
      <c r="AM532" s="1">
        <v>41291.333333333336</v>
      </c>
      <c r="AN532" s="1">
        <v>41321.708333333336</v>
      </c>
      <c r="AP532" t="s">
        <v>113</v>
      </c>
      <c r="AU532" t="s">
        <v>1352</v>
      </c>
      <c r="AY532" t="s">
        <v>106</v>
      </c>
      <c r="AZ532">
        <v>0</v>
      </c>
      <c r="BA532">
        <v>0</v>
      </c>
      <c r="BD532" s="3">
        <v>41321.660416666666</v>
      </c>
      <c r="BE532" s="3">
        <v>41321.663888888892</v>
      </c>
      <c r="BF532" t="s">
        <v>115</v>
      </c>
      <c r="BG532" t="s">
        <v>115</v>
      </c>
      <c r="BH532">
        <v>8149</v>
      </c>
      <c r="BM532">
        <v>43540</v>
      </c>
      <c r="BR532" t="s">
        <v>1299</v>
      </c>
      <c r="BS532" t="s">
        <v>1300</v>
      </c>
      <c r="BU532">
        <v>1</v>
      </c>
      <c r="BV532" t="s">
        <v>118</v>
      </c>
      <c r="BX532" t="s">
        <v>119</v>
      </c>
      <c r="BY532" t="s">
        <v>119</v>
      </c>
      <c r="BZ532" t="s">
        <v>119</v>
      </c>
      <c r="CA532">
        <v>1</v>
      </c>
      <c r="CC532" t="s">
        <v>120</v>
      </c>
      <c r="CH532">
        <v>540</v>
      </c>
      <c r="CI532">
        <v>28660</v>
      </c>
      <c r="CJ532" t="s">
        <v>106</v>
      </c>
      <c r="CK532" t="s">
        <v>106</v>
      </c>
      <c r="CL532" t="s">
        <v>121</v>
      </c>
      <c r="CM532" t="s">
        <v>122</v>
      </c>
      <c r="CO532">
        <v>124352</v>
      </c>
      <c r="CQ532">
        <v>0</v>
      </c>
      <c r="CR532">
        <v>0</v>
      </c>
      <c r="CS532">
        <v>0</v>
      </c>
      <c r="CY532" t="s">
        <v>123</v>
      </c>
      <c r="CZ532" t="s">
        <v>124</v>
      </c>
      <c r="DD532" t="str" cm="1">
        <f t="array" ref="DD532">TEXT(_xlfn.SEQUENCE(1, DATEDIF(AG532, AH532, "m") + 1, AG532, 30), "YYYY-APMM")</f>
        <v>2012-AP12</v>
      </c>
      <c r="DN532">
        <f t="shared" si="16"/>
        <v>148.69</v>
      </c>
      <c r="DO532" t="str">
        <f t="shared" si="17"/>
        <v>LABOR - CIVIL</v>
      </c>
    </row>
    <row r="533" spans="1:119" x14ac:dyDescent="0.35">
      <c r="A533" t="s">
        <v>105</v>
      </c>
      <c r="B533">
        <v>499818</v>
      </c>
      <c r="C533">
        <v>6359</v>
      </c>
      <c r="D533">
        <v>124367</v>
      </c>
      <c r="E533">
        <v>13662</v>
      </c>
      <c r="F533">
        <v>0</v>
      </c>
      <c r="G533" t="s">
        <v>106</v>
      </c>
      <c r="H533" t="s">
        <v>106</v>
      </c>
      <c r="I533" t="s">
        <v>106</v>
      </c>
      <c r="J533" t="s">
        <v>107</v>
      </c>
      <c r="K533" t="s">
        <v>108</v>
      </c>
      <c r="L533" t="s">
        <v>109</v>
      </c>
      <c r="M533" t="s">
        <v>110</v>
      </c>
      <c r="N533" t="s">
        <v>1353</v>
      </c>
      <c r="O533" t="s">
        <v>1307</v>
      </c>
      <c r="P533">
        <v>8168</v>
      </c>
      <c r="Q533">
        <v>384</v>
      </c>
      <c r="R533">
        <v>384</v>
      </c>
      <c r="S533">
        <v>160</v>
      </c>
      <c r="T533">
        <v>0</v>
      </c>
      <c r="U533">
        <v>371.25</v>
      </c>
      <c r="V533">
        <v>371.25</v>
      </c>
      <c r="W533">
        <v>160</v>
      </c>
      <c r="X533">
        <v>0</v>
      </c>
      <c r="Y533">
        <v>0</v>
      </c>
      <c r="Z533">
        <v>0</v>
      </c>
      <c r="AD533" s="1">
        <v>41339.333333333336</v>
      </c>
      <c r="AE533" s="1">
        <v>41361.708333333336</v>
      </c>
      <c r="AG533" s="1">
        <v>41282.333333333336</v>
      </c>
      <c r="AH533" s="1">
        <v>41304.708333333336</v>
      </c>
      <c r="AI533" s="1">
        <v>41282.333333333336</v>
      </c>
      <c r="AJ533" s="1">
        <v>41304.708333333336</v>
      </c>
      <c r="AK533" s="1">
        <v>41282.333333333336</v>
      </c>
      <c r="AL533" s="1">
        <v>41304.708333333336</v>
      </c>
      <c r="AM533" s="1">
        <v>41339.333333333336</v>
      </c>
      <c r="AN533" s="1">
        <v>41361.708333333336</v>
      </c>
      <c r="AP533" t="s">
        <v>113</v>
      </c>
      <c r="AU533" t="s">
        <v>1354</v>
      </c>
      <c r="AY533" t="s">
        <v>106</v>
      </c>
      <c r="AZ533">
        <v>0</v>
      </c>
      <c r="BA533">
        <v>0</v>
      </c>
      <c r="BD533" s="3">
        <v>41321.660416666666</v>
      </c>
      <c r="BE533" s="3">
        <v>41321.663888888892</v>
      </c>
      <c r="BF533" t="s">
        <v>115</v>
      </c>
      <c r="BG533" t="s">
        <v>115</v>
      </c>
      <c r="BH533">
        <v>8149</v>
      </c>
      <c r="BM533">
        <v>43450</v>
      </c>
      <c r="BR533" t="s">
        <v>1309</v>
      </c>
      <c r="BS533" t="s">
        <v>1310</v>
      </c>
      <c r="BU533">
        <v>1</v>
      </c>
      <c r="BV533" t="s">
        <v>118</v>
      </c>
      <c r="BX533" t="s">
        <v>119</v>
      </c>
      <c r="BY533" t="s">
        <v>119</v>
      </c>
      <c r="BZ533" t="s">
        <v>119</v>
      </c>
      <c r="CA533">
        <v>1</v>
      </c>
      <c r="CC533" t="s">
        <v>120</v>
      </c>
      <c r="CH533">
        <v>540</v>
      </c>
      <c r="CI533">
        <v>28660</v>
      </c>
      <c r="CJ533" t="s">
        <v>106</v>
      </c>
      <c r="CK533" t="s">
        <v>106</v>
      </c>
      <c r="CL533" t="s">
        <v>121</v>
      </c>
      <c r="CM533" t="s">
        <v>122</v>
      </c>
      <c r="CO533">
        <v>124352</v>
      </c>
      <c r="CQ533">
        <v>0</v>
      </c>
      <c r="CR533">
        <v>0</v>
      </c>
      <c r="CS533">
        <v>0</v>
      </c>
      <c r="CY533" t="s">
        <v>123</v>
      </c>
      <c r="CZ533" t="s">
        <v>124</v>
      </c>
      <c r="DD533" t="str" cm="1">
        <f t="array" ref="DD533">TEXT(_xlfn.SEQUENCE(1, DATEDIF(AG533, AH533, "m") + 1, AG533, 30), "YYYY-APMM")</f>
        <v>2013-AP01</v>
      </c>
      <c r="DN533">
        <f t="shared" si="16"/>
        <v>371.25</v>
      </c>
      <c r="DO533" t="str">
        <f t="shared" si="17"/>
        <v>BLOCK MASON SK</v>
      </c>
    </row>
    <row r="534" spans="1:119" x14ac:dyDescent="0.35">
      <c r="A534" t="s">
        <v>105</v>
      </c>
      <c r="B534">
        <v>499819</v>
      </c>
      <c r="C534">
        <v>6359</v>
      </c>
      <c r="D534">
        <v>124367</v>
      </c>
      <c r="E534">
        <v>13662</v>
      </c>
      <c r="F534">
        <v>0</v>
      </c>
      <c r="G534" t="s">
        <v>106</v>
      </c>
      <c r="H534" t="s">
        <v>106</v>
      </c>
      <c r="I534" t="s">
        <v>106</v>
      </c>
      <c r="J534" t="s">
        <v>107</v>
      </c>
      <c r="K534" t="s">
        <v>108</v>
      </c>
      <c r="L534" t="s">
        <v>109</v>
      </c>
      <c r="M534" t="s">
        <v>110</v>
      </c>
      <c r="N534" t="s">
        <v>1355</v>
      </c>
      <c r="O534" t="s">
        <v>1282</v>
      </c>
      <c r="P534">
        <v>12516</v>
      </c>
      <c r="Q534">
        <v>0</v>
      </c>
      <c r="R534">
        <v>0</v>
      </c>
      <c r="S534">
        <v>200</v>
      </c>
      <c r="T534">
        <v>0</v>
      </c>
      <c r="U534">
        <v>100</v>
      </c>
      <c r="V534">
        <v>100</v>
      </c>
      <c r="W534">
        <v>200</v>
      </c>
      <c r="X534">
        <v>0</v>
      </c>
      <c r="Y534">
        <v>0</v>
      </c>
      <c r="Z534">
        <v>0</v>
      </c>
      <c r="AD534" s="1">
        <v>41214.333333333336</v>
      </c>
      <c r="AE534" s="1">
        <v>41242.708333333336</v>
      </c>
      <c r="AG534" s="1">
        <v>41214.333333333336</v>
      </c>
      <c r="AH534" s="1">
        <v>41242.708333333336</v>
      </c>
      <c r="AI534" s="1">
        <v>41214.333333333336</v>
      </c>
      <c r="AJ534" s="1">
        <v>41242.708333333336</v>
      </c>
      <c r="AK534" s="1">
        <v>41214.333333333336</v>
      </c>
      <c r="AL534" s="1">
        <v>41242.708333333336</v>
      </c>
      <c r="AM534" s="1">
        <v>41214.333333333336</v>
      </c>
      <c r="AN534" s="1">
        <v>41242.708333333336</v>
      </c>
      <c r="AP534" t="s">
        <v>113</v>
      </c>
      <c r="AU534" t="s">
        <v>1356</v>
      </c>
      <c r="AY534" t="s">
        <v>106</v>
      </c>
      <c r="AZ534">
        <v>0</v>
      </c>
      <c r="BA534">
        <v>0</v>
      </c>
      <c r="BD534" s="3">
        <v>41321.660416666666</v>
      </c>
      <c r="BE534" s="3">
        <v>41321.663888888892</v>
      </c>
      <c r="BF534" t="s">
        <v>115</v>
      </c>
      <c r="BG534" t="s">
        <v>115</v>
      </c>
      <c r="BM534">
        <v>45402</v>
      </c>
      <c r="BR534" t="s">
        <v>1258</v>
      </c>
      <c r="BS534" t="s">
        <v>1259</v>
      </c>
      <c r="BU534">
        <v>1</v>
      </c>
      <c r="BV534" t="s">
        <v>118</v>
      </c>
      <c r="BX534" t="s">
        <v>119</v>
      </c>
      <c r="BY534" t="s">
        <v>119</v>
      </c>
      <c r="BZ534" t="s">
        <v>106</v>
      </c>
      <c r="CA534">
        <v>1</v>
      </c>
      <c r="CC534" t="s">
        <v>120</v>
      </c>
      <c r="CH534">
        <v>540</v>
      </c>
      <c r="CI534">
        <v>28660</v>
      </c>
      <c r="CJ534" t="s">
        <v>106</v>
      </c>
      <c r="CK534" t="s">
        <v>106</v>
      </c>
      <c r="CL534" t="s">
        <v>121</v>
      </c>
      <c r="CM534" t="s">
        <v>122</v>
      </c>
      <c r="CO534">
        <v>124352</v>
      </c>
      <c r="CQ534">
        <v>0</v>
      </c>
      <c r="CR534">
        <v>0</v>
      </c>
      <c r="CS534">
        <v>0</v>
      </c>
      <c r="CY534" t="s">
        <v>123</v>
      </c>
      <c r="CZ534" t="s">
        <v>124</v>
      </c>
      <c r="DD534" t="str" cm="1">
        <f t="array" ref="DD534">TEXT(_xlfn.SEQUENCE(1, DATEDIF(AG534, AH534, "m") + 1, AG534, 30), "YYYY-APMM")</f>
        <v>2012-AP11</v>
      </c>
      <c r="DN534">
        <f t="shared" si="16"/>
        <v>100</v>
      </c>
      <c r="DO534" t="str">
        <f t="shared" si="17"/>
        <v>SAFETY OFFICER</v>
      </c>
    </row>
    <row r="535" spans="1:119" x14ac:dyDescent="0.35">
      <c r="A535" t="s">
        <v>105</v>
      </c>
      <c r="B535">
        <v>499820</v>
      </c>
      <c r="C535">
        <v>6359</v>
      </c>
      <c r="D535">
        <v>124370</v>
      </c>
      <c r="E535">
        <v>13662</v>
      </c>
      <c r="F535">
        <v>0</v>
      </c>
      <c r="G535" t="s">
        <v>106</v>
      </c>
      <c r="H535" t="s">
        <v>106</v>
      </c>
      <c r="I535" t="s">
        <v>106</v>
      </c>
      <c r="J535" t="s">
        <v>107</v>
      </c>
      <c r="K535" t="s">
        <v>108</v>
      </c>
      <c r="L535" t="s">
        <v>109</v>
      </c>
      <c r="M535" t="s">
        <v>110</v>
      </c>
      <c r="N535" t="s">
        <v>1357</v>
      </c>
      <c r="O535" t="s">
        <v>1358</v>
      </c>
      <c r="Q535">
        <v>32</v>
      </c>
      <c r="R535">
        <v>0</v>
      </c>
      <c r="S535">
        <v>240</v>
      </c>
      <c r="T535">
        <v>0</v>
      </c>
      <c r="U535">
        <v>0</v>
      </c>
      <c r="V535">
        <v>0</v>
      </c>
      <c r="W535">
        <v>240</v>
      </c>
      <c r="X535">
        <v>0</v>
      </c>
      <c r="Y535">
        <v>0</v>
      </c>
      <c r="Z535">
        <v>0</v>
      </c>
      <c r="AD535" s="1">
        <v>41245.333333333336</v>
      </c>
      <c r="AE535" s="1">
        <v>41280.708333333336</v>
      </c>
      <c r="AG535" s="1">
        <v>41240.333333333336</v>
      </c>
      <c r="AH535" s="1">
        <v>41275.708333333336</v>
      </c>
      <c r="AI535" s="1">
        <v>41240.333333333336</v>
      </c>
      <c r="AJ535" s="1">
        <v>41275.708333333336</v>
      </c>
      <c r="AK535" s="1">
        <v>41240.333333333336</v>
      </c>
      <c r="AL535" s="1">
        <v>41275.708333333336</v>
      </c>
      <c r="AM535" s="1">
        <v>41245.333333333336</v>
      </c>
      <c r="AN535" s="1">
        <v>41280.708333333336</v>
      </c>
      <c r="AP535" t="s">
        <v>113</v>
      </c>
      <c r="AU535" t="s">
        <v>1359</v>
      </c>
      <c r="AY535" t="s">
        <v>106</v>
      </c>
      <c r="AZ535">
        <v>0</v>
      </c>
      <c r="BA535">
        <v>0</v>
      </c>
      <c r="BD535" s="3">
        <v>41321.660416666666</v>
      </c>
      <c r="BE535" s="3">
        <v>41321.690972222219</v>
      </c>
      <c r="BF535" t="s">
        <v>115</v>
      </c>
      <c r="BG535" t="s">
        <v>115</v>
      </c>
      <c r="CH535">
        <v>540</v>
      </c>
      <c r="CI535">
        <v>29590</v>
      </c>
      <c r="CJ535" t="s">
        <v>106</v>
      </c>
      <c r="CK535" t="s">
        <v>106</v>
      </c>
      <c r="CL535">
        <v>15</v>
      </c>
      <c r="CM535" t="s">
        <v>1360</v>
      </c>
      <c r="CO535">
        <v>124369</v>
      </c>
      <c r="CQ535">
        <v>0</v>
      </c>
      <c r="CR535">
        <v>0</v>
      </c>
      <c r="CS535">
        <v>0</v>
      </c>
      <c r="CY535" t="s">
        <v>123</v>
      </c>
      <c r="CZ535" t="s">
        <v>124</v>
      </c>
      <c r="DD535" t="str" cm="1">
        <f t="array" ref="DD535:DE535">TEXT(_xlfn.SEQUENCE(1, DATEDIF(AG535, AH535, "m") + 1, AG535, 30), "YYYY-APMM")</f>
        <v>2012-AP11</v>
      </c>
      <c r="DE535" t="str">
        <v>2012-AP12</v>
      </c>
      <c r="DN535">
        <f t="shared" si="16"/>
        <v>0</v>
      </c>
      <c r="DO535">
        <f t="shared" si="17"/>
        <v>0</v>
      </c>
    </row>
    <row r="536" spans="1:119" x14ac:dyDescent="0.35">
      <c r="A536" t="s">
        <v>105</v>
      </c>
      <c r="B536">
        <v>499821</v>
      </c>
      <c r="C536">
        <v>6359</v>
      </c>
      <c r="D536">
        <v>124370</v>
      </c>
      <c r="E536">
        <v>13662</v>
      </c>
      <c r="F536">
        <v>0</v>
      </c>
      <c r="G536" t="s">
        <v>106</v>
      </c>
      <c r="H536" t="s">
        <v>106</v>
      </c>
      <c r="I536" t="s">
        <v>106</v>
      </c>
      <c r="J536" t="s">
        <v>107</v>
      </c>
      <c r="K536" t="s">
        <v>108</v>
      </c>
      <c r="L536" t="s">
        <v>109</v>
      </c>
      <c r="M536" t="s">
        <v>110</v>
      </c>
      <c r="N536" t="s">
        <v>1361</v>
      </c>
      <c r="O536" t="s">
        <v>1362</v>
      </c>
      <c r="Q536">
        <v>360</v>
      </c>
      <c r="R536">
        <v>0</v>
      </c>
      <c r="S536">
        <v>120</v>
      </c>
      <c r="T536">
        <v>0</v>
      </c>
      <c r="U536">
        <v>0</v>
      </c>
      <c r="V536">
        <v>0</v>
      </c>
      <c r="W536">
        <v>120</v>
      </c>
      <c r="X536">
        <v>0</v>
      </c>
      <c r="Y536">
        <v>0</v>
      </c>
      <c r="Z536">
        <v>0</v>
      </c>
      <c r="AD536" s="1">
        <v>41276.333333333336</v>
      </c>
      <c r="AE536" s="1">
        <v>41293.708333333336</v>
      </c>
      <c r="AG536" s="1">
        <v>41223.333333333336</v>
      </c>
      <c r="AH536" s="1">
        <v>41239.708333333336</v>
      </c>
      <c r="AI536" s="1">
        <v>41223.333333333336</v>
      </c>
      <c r="AJ536" s="1">
        <v>41239.708333333336</v>
      </c>
      <c r="AK536" s="1">
        <v>41223.333333333336</v>
      </c>
      <c r="AL536" s="1">
        <v>41239.708333333336</v>
      </c>
      <c r="AM536" s="1">
        <v>41276.333333333336</v>
      </c>
      <c r="AN536" s="1">
        <v>41293.708333333336</v>
      </c>
      <c r="AP536" t="s">
        <v>113</v>
      </c>
      <c r="AU536" t="s">
        <v>1363</v>
      </c>
      <c r="AY536" t="s">
        <v>106</v>
      </c>
      <c r="AZ536">
        <v>0</v>
      </c>
      <c r="BA536">
        <v>0</v>
      </c>
      <c r="BD536" s="3">
        <v>41321.660416666666</v>
      </c>
      <c r="BE536" s="3">
        <v>41321.663888888892</v>
      </c>
      <c r="BF536" t="s">
        <v>115</v>
      </c>
      <c r="BG536" t="s">
        <v>115</v>
      </c>
      <c r="CH536">
        <v>540</v>
      </c>
      <c r="CI536">
        <v>29590</v>
      </c>
      <c r="CJ536" t="s">
        <v>106</v>
      </c>
      <c r="CK536" t="s">
        <v>106</v>
      </c>
      <c r="CL536">
        <v>15</v>
      </c>
      <c r="CM536" t="s">
        <v>1360</v>
      </c>
      <c r="CO536">
        <v>124369</v>
      </c>
      <c r="CQ536">
        <v>0</v>
      </c>
      <c r="CR536">
        <v>0</v>
      </c>
      <c r="CS536">
        <v>0</v>
      </c>
      <c r="CY536" t="s">
        <v>123</v>
      </c>
      <c r="CZ536" t="s">
        <v>124</v>
      </c>
      <c r="DD536" t="str" cm="1">
        <f t="array" ref="DD536">TEXT(_xlfn.SEQUENCE(1, DATEDIF(AG536, AH536, "m") + 1, AG536, 30), "YYYY-APMM")</f>
        <v>2012-AP11</v>
      </c>
      <c r="DN536">
        <f t="shared" si="16"/>
        <v>0</v>
      </c>
      <c r="DO536">
        <f t="shared" si="17"/>
        <v>0</v>
      </c>
    </row>
    <row r="537" spans="1:119" x14ac:dyDescent="0.35">
      <c r="A537" t="s">
        <v>105</v>
      </c>
      <c r="B537">
        <v>499822</v>
      </c>
      <c r="C537">
        <v>6359</v>
      </c>
      <c r="D537">
        <v>124370</v>
      </c>
      <c r="E537">
        <v>13662</v>
      </c>
      <c r="F537">
        <v>0</v>
      </c>
      <c r="G537" t="s">
        <v>106</v>
      </c>
      <c r="H537" t="s">
        <v>106</v>
      </c>
      <c r="I537" t="s">
        <v>106</v>
      </c>
      <c r="J537" t="s">
        <v>107</v>
      </c>
      <c r="K537" t="s">
        <v>108</v>
      </c>
      <c r="L537" t="s">
        <v>109</v>
      </c>
      <c r="M537" t="s">
        <v>110</v>
      </c>
      <c r="N537" t="s">
        <v>1364</v>
      </c>
      <c r="O537" t="s">
        <v>1365</v>
      </c>
      <c r="Q537">
        <v>312</v>
      </c>
      <c r="R537">
        <v>0</v>
      </c>
      <c r="S537">
        <v>120</v>
      </c>
      <c r="T537">
        <v>0</v>
      </c>
      <c r="U537">
        <v>0</v>
      </c>
      <c r="V537">
        <v>0</v>
      </c>
      <c r="W537">
        <v>120</v>
      </c>
      <c r="X537">
        <v>0</v>
      </c>
      <c r="Y537">
        <v>0</v>
      </c>
      <c r="Z537">
        <v>0</v>
      </c>
      <c r="AD537" s="1">
        <v>41270.333333333336</v>
      </c>
      <c r="AE537" s="1">
        <v>41287.708333333336</v>
      </c>
      <c r="AG537" s="1">
        <v>41224.333333333336</v>
      </c>
      <c r="AH537" s="1">
        <v>41240.708333333336</v>
      </c>
      <c r="AI537" s="1">
        <v>41224.333333333336</v>
      </c>
      <c r="AJ537" s="1">
        <v>41240.708333333336</v>
      </c>
      <c r="AK537" s="1">
        <v>41224.333333333336</v>
      </c>
      <c r="AL537" s="1">
        <v>41240.708333333336</v>
      </c>
      <c r="AM537" s="1">
        <v>41270.333333333336</v>
      </c>
      <c r="AN537" s="1">
        <v>41287.708333333336</v>
      </c>
      <c r="AP537" t="s">
        <v>113</v>
      </c>
      <c r="AU537" t="s">
        <v>1366</v>
      </c>
      <c r="AY537" t="s">
        <v>106</v>
      </c>
      <c r="AZ537">
        <v>0</v>
      </c>
      <c r="BA537">
        <v>0</v>
      </c>
      <c r="BD537" s="3">
        <v>41321.660416666666</v>
      </c>
      <c r="BE537" s="3">
        <v>41321.663888888892</v>
      </c>
      <c r="BF537" t="s">
        <v>115</v>
      </c>
      <c r="BG537" t="s">
        <v>115</v>
      </c>
      <c r="CH537">
        <v>540</v>
      </c>
      <c r="CI537">
        <v>29590</v>
      </c>
      <c r="CJ537" t="s">
        <v>106</v>
      </c>
      <c r="CK537" t="s">
        <v>106</v>
      </c>
      <c r="CL537">
        <v>15</v>
      </c>
      <c r="CM537" t="s">
        <v>1360</v>
      </c>
      <c r="CO537">
        <v>124369</v>
      </c>
      <c r="CQ537">
        <v>0</v>
      </c>
      <c r="CR537">
        <v>0</v>
      </c>
      <c r="CS537">
        <v>0</v>
      </c>
      <c r="CY537" t="s">
        <v>123</v>
      </c>
      <c r="CZ537" t="s">
        <v>124</v>
      </c>
      <c r="DD537" t="str" cm="1">
        <f t="array" ref="DD537">TEXT(_xlfn.SEQUENCE(1, DATEDIF(AG537, AH537, "m") + 1, AG537, 30), "YYYY-APMM")</f>
        <v>2012-AP11</v>
      </c>
      <c r="DN537">
        <f t="shared" si="16"/>
        <v>0</v>
      </c>
      <c r="DO537">
        <f t="shared" si="17"/>
        <v>0</v>
      </c>
    </row>
    <row r="538" spans="1:119" x14ac:dyDescent="0.35">
      <c r="A538" t="s">
        <v>105</v>
      </c>
      <c r="B538">
        <v>499823</v>
      </c>
      <c r="C538">
        <v>6359</v>
      </c>
      <c r="D538">
        <v>124370</v>
      </c>
      <c r="E538">
        <v>13662</v>
      </c>
      <c r="F538">
        <v>0</v>
      </c>
      <c r="G538" t="s">
        <v>106</v>
      </c>
      <c r="H538" t="s">
        <v>106</v>
      </c>
      <c r="I538" t="s">
        <v>106</v>
      </c>
      <c r="J538" t="s">
        <v>107</v>
      </c>
      <c r="K538" t="s">
        <v>108</v>
      </c>
      <c r="L538" t="s">
        <v>109</v>
      </c>
      <c r="M538" t="s">
        <v>110</v>
      </c>
      <c r="N538" t="s">
        <v>1367</v>
      </c>
      <c r="O538" t="s">
        <v>1368</v>
      </c>
      <c r="Q538">
        <v>304</v>
      </c>
      <c r="R538">
        <v>0</v>
      </c>
      <c r="S538">
        <v>120</v>
      </c>
      <c r="T538">
        <v>0</v>
      </c>
      <c r="U538">
        <v>0</v>
      </c>
      <c r="V538">
        <v>0</v>
      </c>
      <c r="W538">
        <v>120</v>
      </c>
      <c r="X538">
        <v>0</v>
      </c>
      <c r="Y538">
        <v>0</v>
      </c>
      <c r="Z538">
        <v>0</v>
      </c>
      <c r="AD538" s="1">
        <v>41286.333333333336</v>
      </c>
      <c r="AE538" s="1">
        <v>41302.708333333336</v>
      </c>
      <c r="AG538" s="1">
        <v>41240.333333333336</v>
      </c>
      <c r="AH538" s="1">
        <v>41256.708333333336</v>
      </c>
      <c r="AI538" s="1">
        <v>41240.333333333336</v>
      </c>
      <c r="AJ538" s="1">
        <v>41256.708333333336</v>
      </c>
      <c r="AK538" s="1">
        <v>41240.333333333336</v>
      </c>
      <c r="AL538" s="1">
        <v>41256.708333333336</v>
      </c>
      <c r="AM538" s="1">
        <v>41286.333333333336</v>
      </c>
      <c r="AN538" s="1">
        <v>41302.708333333336</v>
      </c>
      <c r="AP538" t="s">
        <v>113</v>
      </c>
      <c r="AU538" t="s">
        <v>1369</v>
      </c>
      <c r="AY538" t="s">
        <v>106</v>
      </c>
      <c r="AZ538">
        <v>0</v>
      </c>
      <c r="BA538">
        <v>0</v>
      </c>
      <c r="BD538" s="3">
        <v>41321.660416666666</v>
      </c>
      <c r="BE538" s="3">
        <v>41321.663888888892</v>
      </c>
      <c r="BF538" t="s">
        <v>115</v>
      </c>
      <c r="BG538" t="s">
        <v>115</v>
      </c>
      <c r="CH538">
        <v>540</v>
      </c>
      <c r="CI538">
        <v>29590</v>
      </c>
      <c r="CJ538" t="s">
        <v>106</v>
      </c>
      <c r="CK538" t="s">
        <v>106</v>
      </c>
      <c r="CL538">
        <v>15</v>
      </c>
      <c r="CM538" t="s">
        <v>1360</v>
      </c>
      <c r="CO538">
        <v>124369</v>
      </c>
      <c r="CQ538">
        <v>0</v>
      </c>
      <c r="CR538">
        <v>0</v>
      </c>
      <c r="CS538">
        <v>0</v>
      </c>
      <c r="CY538" t="s">
        <v>123</v>
      </c>
      <c r="CZ538" t="s">
        <v>124</v>
      </c>
      <c r="DD538" t="str" cm="1">
        <f t="array" ref="DD538">TEXT(_xlfn.SEQUENCE(1, DATEDIF(AG538, AH538, "m") + 1, AG538, 30), "YYYY-APMM")</f>
        <v>2012-AP11</v>
      </c>
      <c r="DN538">
        <f t="shared" si="16"/>
        <v>0</v>
      </c>
      <c r="DO538">
        <f t="shared" si="17"/>
        <v>0</v>
      </c>
    </row>
    <row r="539" spans="1:119" x14ac:dyDescent="0.35">
      <c r="A539" t="s">
        <v>105</v>
      </c>
      <c r="B539">
        <v>499824</v>
      </c>
      <c r="C539">
        <v>6359</v>
      </c>
      <c r="D539">
        <v>124370</v>
      </c>
      <c r="E539">
        <v>13662</v>
      </c>
      <c r="F539">
        <v>0</v>
      </c>
      <c r="G539" t="s">
        <v>106</v>
      </c>
      <c r="H539" t="s">
        <v>106</v>
      </c>
      <c r="I539" t="s">
        <v>106</v>
      </c>
      <c r="J539" t="s">
        <v>107</v>
      </c>
      <c r="K539" t="s">
        <v>108</v>
      </c>
      <c r="L539" t="s">
        <v>109</v>
      </c>
      <c r="M539" t="s">
        <v>110</v>
      </c>
      <c r="N539" t="s">
        <v>1370</v>
      </c>
      <c r="O539" t="s">
        <v>1371</v>
      </c>
      <c r="Q539">
        <v>304</v>
      </c>
      <c r="R539">
        <v>0</v>
      </c>
      <c r="S539">
        <v>120</v>
      </c>
      <c r="T539">
        <v>0</v>
      </c>
      <c r="U539">
        <v>0</v>
      </c>
      <c r="V539">
        <v>0</v>
      </c>
      <c r="W539">
        <v>120</v>
      </c>
      <c r="X539">
        <v>0</v>
      </c>
      <c r="Y539">
        <v>0</v>
      </c>
      <c r="Z539">
        <v>0</v>
      </c>
      <c r="AD539" s="1">
        <v>41286.333333333336</v>
      </c>
      <c r="AE539" s="1">
        <v>41302.708333333336</v>
      </c>
      <c r="AG539" s="1">
        <v>41240.333333333336</v>
      </c>
      <c r="AH539" s="1">
        <v>41256.708333333336</v>
      </c>
      <c r="AI539" s="1">
        <v>41240.333333333336</v>
      </c>
      <c r="AJ539" s="1">
        <v>41256.708333333336</v>
      </c>
      <c r="AK539" s="1">
        <v>41240.333333333336</v>
      </c>
      <c r="AL539" s="1">
        <v>41256.708333333336</v>
      </c>
      <c r="AM539" s="1">
        <v>41286.333333333336</v>
      </c>
      <c r="AN539" s="1">
        <v>41302.708333333336</v>
      </c>
      <c r="AP539" t="s">
        <v>113</v>
      </c>
      <c r="AU539" t="s">
        <v>1372</v>
      </c>
      <c r="AY539" t="s">
        <v>106</v>
      </c>
      <c r="AZ539">
        <v>0</v>
      </c>
      <c r="BA539">
        <v>0</v>
      </c>
      <c r="BD539" s="3">
        <v>41321.660416666666</v>
      </c>
      <c r="BE539" s="3">
        <v>41321.663888888892</v>
      </c>
      <c r="BF539" t="s">
        <v>115</v>
      </c>
      <c r="BG539" t="s">
        <v>115</v>
      </c>
      <c r="CH539">
        <v>540</v>
      </c>
      <c r="CI539">
        <v>29590</v>
      </c>
      <c r="CJ539" t="s">
        <v>106</v>
      </c>
      <c r="CK539" t="s">
        <v>106</v>
      </c>
      <c r="CL539">
        <v>15</v>
      </c>
      <c r="CM539" t="s">
        <v>1360</v>
      </c>
      <c r="CO539">
        <v>124369</v>
      </c>
      <c r="CQ539">
        <v>0</v>
      </c>
      <c r="CR539">
        <v>0</v>
      </c>
      <c r="CS539">
        <v>0</v>
      </c>
      <c r="CY539" t="s">
        <v>123</v>
      </c>
      <c r="CZ539" t="s">
        <v>124</v>
      </c>
      <c r="DD539" t="str" cm="1">
        <f t="array" ref="DD539">TEXT(_xlfn.SEQUENCE(1, DATEDIF(AG539, AH539, "m") + 1, AG539, 30), "YYYY-APMM")</f>
        <v>2012-AP11</v>
      </c>
      <c r="DN539">
        <f t="shared" si="16"/>
        <v>0</v>
      </c>
      <c r="DO539">
        <f t="shared" si="17"/>
        <v>0</v>
      </c>
    </row>
    <row r="540" spans="1:119" x14ac:dyDescent="0.35">
      <c r="A540" t="s">
        <v>105</v>
      </c>
      <c r="B540">
        <v>499825</v>
      </c>
      <c r="C540">
        <v>6359</v>
      </c>
      <c r="D540">
        <v>124370</v>
      </c>
      <c r="E540">
        <v>13662</v>
      </c>
      <c r="F540">
        <v>0</v>
      </c>
      <c r="G540" t="s">
        <v>106</v>
      </c>
      <c r="H540" t="s">
        <v>106</v>
      </c>
      <c r="I540" t="s">
        <v>106</v>
      </c>
      <c r="J540" t="s">
        <v>107</v>
      </c>
      <c r="K540" t="s">
        <v>108</v>
      </c>
      <c r="L540" t="s">
        <v>109</v>
      </c>
      <c r="M540" t="s">
        <v>110</v>
      </c>
      <c r="N540" t="s">
        <v>1373</v>
      </c>
      <c r="O540" t="s">
        <v>1374</v>
      </c>
      <c r="Q540">
        <v>208</v>
      </c>
      <c r="R540">
        <v>0</v>
      </c>
      <c r="S540">
        <v>240</v>
      </c>
      <c r="T540">
        <v>0</v>
      </c>
      <c r="U540">
        <v>0</v>
      </c>
      <c r="V540">
        <v>0</v>
      </c>
      <c r="W540">
        <v>240</v>
      </c>
      <c r="X540">
        <v>0</v>
      </c>
      <c r="Y540">
        <v>0</v>
      </c>
      <c r="Z540">
        <v>0</v>
      </c>
      <c r="AD540" s="1">
        <v>41301.333333333336</v>
      </c>
      <c r="AE540" s="1">
        <v>41336.708333333336</v>
      </c>
      <c r="AG540" s="1">
        <v>41270.333333333336</v>
      </c>
      <c r="AH540" s="1">
        <v>41304.708333333336</v>
      </c>
      <c r="AI540" s="1">
        <v>41270.333333333336</v>
      </c>
      <c r="AJ540" s="1">
        <v>41304.708333333336</v>
      </c>
      <c r="AK540" s="1">
        <v>41270.333333333336</v>
      </c>
      <c r="AL540" s="1">
        <v>41304.708333333336</v>
      </c>
      <c r="AM540" s="1">
        <v>41301.333333333336</v>
      </c>
      <c r="AN540" s="1">
        <v>41336.708333333336</v>
      </c>
      <c r="AP540" t="s">
        <v>113</v>
      </c>
      <c r="AU540" t="s">
        <v>1375</v>
      </c>
      <c r="AY540" t="s">
        <v>106</v>
      </c>
      <c r="AZ540">
        <v>0</v>
      </c>
      <c r="BA540">
        <v>0</v>
      </c>
      <c r="BD540" s="3">
        <v>41321.660416666666</v>
      </c>
      <c r="BE540" s="3">
        <v>41321.663888888892</v>
      </c>
      <c r="BF540" t="s">
        <v>115</v>
      </c>
      <c r="BG540" t="s">
        <v>115</v>
      </c>
      <c r="CH540">
        <v>540</v>
      </c>
      <c r="CI540">
        <v>29590</v>
      </c>
      <c r="CJ540" t="s">
        <v>106</v>
      </c>
      <c r="CK540" t="s">
        <v>106</v>
      </c>
      <c r="CL540">
        <v>15</v>
      </c>
      <c r="CM540" t="s">
        <v>1360</v>
      </c>
      <c r="CO540">
        <v>124369</v>
      </c>
      <c r="CQ540">
        <v>0</v>
      </c>
      <c r="CR540">
        <v>0</v>
      </c>
      <c r="CS540">
        <v>0</v>
      </c>
      <c r="CY540" t="s">
        <v>123</v>
      </c>
      <c r="CZ540" t="s">
        <v>124</v>
      </c>
      <c r="DD540" t="str" cm="1">
        <f t="array" ref="DD540:DE540">TEXT(_xlfn.SEQUENCE(1, DATEDIF(AG540, AH540, "m") + 1, AG540, 30), "YYYY-APMM")</f>
        <v>2012-AP12</v>
      </c>
      <c r="DE540" t="str">
        <v>2013-AP01</v>
      </c>
      <c r="DN540">
        <f t="shared" si="16"/>
        <v>0</v>
      </c>
      <c r="DO540">
        <f t="shared" si="17"/>
        <v>0</v>
      </c>
    </row>
    <row r="541" spans="1:119" x14ac:dyDescent="0.35">
      <c r="A541" t="s">
        <v>105</v>
      </c>
      <c r="B541">
        <v>499826</v>
      </c>
      <c r="C541">
        <v>6359</v>
      </c>
      <c r="D541">
        <v>124370</v>
      </c>
      <c r="E541">
        <v>13662</v>
      </c>
      <c r="F541">
        <v>0</v>
      </c>
      <c r="G541" t="s">
        <v>106</v>
      </c>
      <c r="H541" t="s">
        <v>106</v>
      </c>
      <c r="I541" t="s">
        <v>106</v>
      </c>
      <c r="J541" t="s">
        <v>107</v>
      </c>
      <c r="K541" t="s">
        <v>108</v>
      </c>
      <c r="L541" t="s">
        <v>109</v>
      </c>
      <c r="M541" t="s">
        <v>110</v>
      </c>
      <c r="N541" t="s">
        <v>1376</v>
      </c>
      <c r="O541" t="s">
        <v>1377</v>
      </c>
      <c r="Q541">
        <v>344</v>
      </c>
      <c r="R541">
        <v>0</v>
      </c>
      <c r="S541">
        <v>240</v>
      </c>
      <c r="T541">
        <v>0</v>
      </c>
      <c r="U541">
        <v>0</v>
      </c>
      <c r="V541">
        <v>0</v>
      </c>
      <c r="W541">
        <v>240</v>
      </c>
      <c r="X541">
        <v>0</v>
      </c>
      <c r="Y541">
        <v>0</v>
      </c>
      <c r="Z541">
        <v>0</v>
      </c>
      <c r="AD541" s="1">
        <v>41339.333333333336</v>
      </c>
      <c r="AE541" s="1">
        <v>41373.708333333336</v>
      </c>
      <c r="AG541" s="1">
        <v>41288.333333333336</v>
      </c>
      <c r="AH541" s="1">
        <v>41323.708333333336</v>
      </c>
      <c r="AI541" s="1">
        <v>41288.333333333336</v>
      </c>
      <c r="AJ541" s="1">
        <v>41323.708333333336</v>
      </c>
      <c r="AK541" s="1">
        <v>41288.333333333336</v>
      </c>
      <c r="AL541" s="1">
        <v>41323.708333333336</v>
      </c>
      <c r="AM541" s="1">
        <v>41339.333333333336</v>
      </c>
      <c r="AN541" s="1">
        <v>41373.708333333336</v>
      </c>
      <c r="AP541" t="s">
        <v>113</v>
      </c>
      <c r="AU541" t="s">
        <v>1378</v>
      </c>
      <c r="AY541" t="s">
        <v>106</v>
      </c>
      <c r="AZ541">
        <v>0</v>
      </c>
      <c r="BA541">
        <v>0</v>
      </c>
      <c r="BD541" s="3">
        <v>41321.660416666666</v>
      </c>
      <c r="BE541" s="3">
        <v>41321.663888888892</v>
      </c>
      <c r="BF541" t="s">
        <v>115</v>
      </c>
      <c r="BG541" t="s">
        <v>115</v>
      </c>
      <c r="CH541">
        <v>540</v>
      </c>
      <c r="CI541">
        <v>29590</v>
      </c>
      <c r="CJ541" t="s">
        <v>106</v>
      </c>
      <c r="CK541" t="s">
        <v>106</v>
      </c>
      <c r="CL541">
        <v>15</v>
      </c>
      <c r="CM541" t="s">
        <v>1360</v>
      </c>
      <c r="CO541">
        <v>124369</v>
      </c>
      <c r="CQ541">
        <v>0</v>
      </c>
      <c r="CR541">
        <v>0</v>
      </c>
      <c r="CS541">
        <v>0</v>
      </c>
      <c r="CY541" t="s">
        <v>123</v>
      </c>
      <c r="CZ541" t="s">
        <v>124</v>
      </c>
      <c r="DD541" t="str" cm="1">
        <f t="array" ref="DD541:DE541">TEXT(_xlfn.SEQUENCE(1, DATEDIF(AG541, AH541, "m") + 1, AG541, 30), "YYYY-APMM")</f>
        <v>2013-AP01</v>
      </c>
      <c r="DE541" t="str">
        <v>2013-AP02</v>
      </c>
      <c r="DN541">
        <f t="shared" si="16"/>
        <v>0</v>
      </c>
      <c r="DO541">
        <f t="shared" si="17"/>
        <v>0</v>
      </c>
    </row>
    <row r="542" spans="1:119" x14ac:dyDescent="0.35">
      <c r="A542" t="s">
        <v>105</v>
      </c>
      <c r="B542">
        <v>499827</v>
      </c>
      <c r="C542">
        <v>6359</v>
      </c>
      <c r="D542">
        <v>124370</v>
      </c>
      <c r="E542">
        <v>13662</v>
      </c>
      <c r="F542">
        <v>0</v>
      </c>
      <c r="G542" t="s">
        <v>106</v>
      </c>
      <c r="H542" t="s">
        <v>106</v>
      </c>
      <c r="I542" t="s">
        <v>106</v>
      </c>
      <c r="J542" t="s">
        <v>107</v>
      </c>
      <c r="K542" t="s">
        <v>108</v>
      </c>
      <c r="L542" t="s">
        <v>109</v>
      </c>
      <c r="M542" t="s">
        <v>110</v>
      </c>
      <c r="N542" t="s">
        <v>1379</v>
      </c>
      <c r="O542" t="s">
        <v>1380</v>
      </c>
      <c r="Q542">
        <v>208</v>
      </c>
      <c r="R542">
        <v>0</v>
      </c>
      <c r="S542">
        <v>240</v>
      </c>
      <c r="T542">
        <v>0</v>
      </c>
      <c r="U542">
        <v>0</v>
      </c>
      <c r="V542">
        <v>0</v>
      </c>
      <c r="W542">
        <v>240</v>
      </c>
      <c r="X542">
        <v>0</v>
      </c>
      <c r="Y542">
        <v>0</v>
      </c>
      <c r="Z542">
        <v>0</v>
      </c>
      <c r="AD542" s="1">
        <v>41301.333333333336</v>
      </c>
      <c r="AE542" s="1">
        <v>41336.708333333336</v>
      </c>
      <c r="AG542" s="1">
        <v>41270.333333333336</v>
      </c>
      <c r="AH542" s="1">
        <v>41304.708333333336</v>
      </c>
      <c r="AI542" s="1">
        <v>41270.333333333336</v>
      </c>
      <c r="AJ542" s="1">
        <v>41304.708333333336</v>
      </c>
      <c r="AK542" s="1">
        <v>41270.333333333336</v>
      </c>
      <c r="AL542" s="1">
        <v>41304.708333333336</v>
      </c>
      <c r="AM542" s="1">
        <v>41301.333333333336</v>
      </c>
      <c r="AN542" s="1">
        <v>41336.708333333336</v>
      </c>
      <c r="AP542" t="s">
        <v>113</v>
      </c>
      <c r="AU542" t="s">
        <v>1381</v>
      </c>
      <c r="AY542" t="s">
        <v>106</v>
      </c>
      <c r="AZ542">
        <v>0</v>
      </c>
      <c r="BA542">
        <v>0</v>
      </c>
      <c r="BD542" s="3">
        <v>41321.660416666666</v>
      </c>
      <c r="BE542" s="3">
        <v>41321.663888888892</v>
      </c>
      <c r="BF542" t="s">
        <v>115</v>
      </c>
      <c r="BG542" t="s">
        <v>115</v>
      </c>
      <c r="CH542">
        <v>540</v>
      </c>
      <c r="CI542">
        <v>29590</v>
      </c>
      <c r="CJ542" t="s">
        <v>106</v>
      </c>
      <c r="CK542" t="s">
        <v>106</v>
      </c>
      <c r="CL542">
        <v>15</v>
      </c>
      <c r="CM542" t="s">
        <v>1360</v>
      </c>
      <c r="CO542">
        <v>124369</v>
      </c>
      <c r="CQ542">
        <v>0</v>
      </c>
      <c r="CR542">
        <v>0</v>
      </c>
      <c r="CS542">
        <v>0</v>
      </c>
      <c r="CY542" t="s">
        <v>123</v>
      </c>
      <c r="CZ542" t="s">
        <v>124</v>
      </c>
      <c r="DD542" t="str" cm="1">
        <f t="array" ref="DD542:DE542">TEXT(_xlfn.SEQUENCE(1, DATEDIF(AG542, AH542, "m") + 1, AG542, 30), "YYYY-APMM")</f>
        <v>2012-AP12</v>
      </c>
      <c r="DE542" t="str">
        <v>2013-AP01</v>
      </c>
      <c r="DN542">
        <f t="shared" si="16"/>
        <v>0</v>
      </c>
      <c r="DO542">
        <f t="shared" si="17"/>
        <v>0</v>
      </c>
    </row>
    <row r="543" spans="1:119" x14ac:dyDescent="0.35">
      <c r="A543" t="s">
        <v>105</v>
      </c>
      <c r="B543">
        <v>499828</v>
      </c>
      <c r="C543">
        <v>6359</v>
      </c>
      <c r="D543">
        <v>124370</v>
      </c>
      <c r="E543">
        <v>13662</v>
      </c>
      <c r="F543">
        <v>0</v>
      </c>
      <c r="G543" t="s">
        <v>106</v>
      </c>
      <c r="H543" t="s">
        <v>106</v>
      </c>
      <c r="I543" t="s">
        <v>106</v>
      </c>
      <c r="J543" t="s">
        <v>107</v>
      </c>
      <c r="K543" t="s">
        <v>108</v>
      </c>
      <c r="L543" t="s">
        <v>109</v>
      </c>
      <c r="M543" t="s">
        <v>110</v>
      </c>
      <c r="N543" t="s">
        <v>1382</v>
      </c>
      <c r="O543" t="s">
        <v>1383</v>
      </c>
      <c r="Q543">
        <v>368</v>
      </c>
      <c r="R543">
        <v>0</v>
      </c>
      <c r="S543">
        <v>240</v>
      </c>
      <c r="T543">
        <v>0</v>
      </c>
      <c r="U543">
        <v>0</v>
      </c>
      <c r="V543">
        <v>0</v>
      </c>
      <c r="W543">
        <v>240</v>
      </c>
      <c r="X543">
        <v>0</v>
      </c>
      <c r="Y543">
        <v>0</v>
      </c>
      <c r="Z543">
        <v>0</v>
      </c>
      <c r="AD543" s="1">
        <v>41325.333333333336</v>
      </c>
      <c r="AE543" s="1">
        <v>41359.708333333336</v>
      </c>
      <c r="AG543" s="1">
        <v>41270.333333333336</v>
      </c>
      <c r="AH543" s="1">
        <v>41304.708333333336</v>
      </c>
      <c r="AI543" s="1">
        <v>41270.333333333336</v>
      </c>
      <c r="AJ543" s="1">
        <v>41304.708333333336</v>
      </c>
      <c r="AK543" s="1">
        <v>41270.333333333336</v>
      </c>
      <c r="AL543" s="1">
        <v>41304.708333333336</v>
      </c>
      <c r="AM543" s="1">
        <v>41325.333333333336</v>
      </c>
      <c r="AN543" s="1">
        <v>41359.708333333336</v>
      </c>
      <c r="AP543" t="s">
        <v>113</v>
      </c>
      <c r="AU543" t="s">
        <v>1384</v>
      </c>
      <c r="AY543" t="s">
        <v>106</v>
      </c>
      <c r="AZ543">
        <v>0</v>
      </c>
      <c r="BA543">
        <v>0</v>
      </c>
      <c r="BD543" s="3">
        <v>41321.660416666666</v>
      </c>
      <c r="BE543" s="3">
        <v>41321.663888888892</v>
      </c>
      <c r="BF543" t="s">
        <v>115</v>
      </c>
      <c r="BG543" t="s">
        <v>115</v>
      </c>
      <c r="CH543">
        <v>540</v>
      </c>
      <c r="CI543">
        <v>29590</v>
      </c>
      <c r="CJ543" t="s">
        <v>106</v>
      </c>
      <c r="CK543" t="s">
        <v>106</v>
      </c>
      <c r="CL543">
        <v>15</v>
      </c>
      <c r="CM543" t="s">
        <v>1360</v>
      </c>
      <c r="CO543">
        <v>124369</v>
      </c>
      <c r="CQ543">
        <v>0</v>
      </c>
      <c r="CR543">
        <v>0</v>
      </c>
      <c r="CS543">
        <v>0</v>
      </c>
      <c r="CY543" t="s">
        <v>123</v>
      </c>
      <c r="CZ543" t="s">
        <v>124</v>
      </c>
      <c r="DD543" t="str" cm="1">
        <f t="array" ref="DD543:DE543">TEXT(_xlfn.SEQUENCE(1, DATEDIF(AG543, AH543, "m") + 1, AG543, 30), "YYYY-APMM")</f>
        <v>2012-AP12</v>
      </c>
      <c r="DE543" t="str">
        <v>2013-AP01</v>
      </c>
      <c r="DN543">
        <f t="shared" si="16"/>
        <v>0</v>
      </c>
      <c r="DO543">
        <f t="shared" si="17"/>
        <v>0</v>
      </c>
    </row>
    <row r="544" spans="1:119" x14ac:dyDescent="0.35">
      <c r="A544" t="s">
        <v>105</v>
      </c>
      <c r="B544">
        <v>499829</v>
      </c>
      <c r="C544">
        <v>6359</v>
      </c>
      <c r="D544">
        <v>124370</v>
      </c>
      <c r="E544">
        <v>13662</v>
      </c>
      <c r="F544">
        <v>0</v>
      </c>
      <c r="G544" t="s">
        <v>106</v>
      </c>
      <c r="H544" t="s">
        <v>106</v>
      </c>
      <c r="I544" t="s">
        <v>106</v>
      </c>
      <c r="J544" t="s">
        <v>107</v>
      </c>
      <c r="K544" t="s">
        <v>108</v>
      </c>
      <c r="L544" t="s">
        <v>109</v>
      </c>
      <c r="M544" t="s">
        <v>110</v>
      </c>
      <c r="N544" t="s">
        <v>1385</v>
      </c>
      <c r="O544" t="s">
        <v>1386</v>
      </c>
      <c r="Q544">
        <v>80</v>
      </c>
      <c r="R544">
        <v>0</v>
      </c>
      <c r="S544">
        <v>240</v>
      </c>
      <c r="T544">
        <v>0</v>
      </c>
      <c r="U544">
        <v>0</v>
      </c>
      <c r="V544">
        <v>0</v>
      </c>
      <c r="W544">
        <v>240</v>
      </c>
      <c r="X544">
        <v>0</v>
      </c>
      <c r="Y544">
        <v>0</v>
      </c>
      <c r="Z544">
        <v>0</v>
      </c>
      <c r="AD544" s="1">
        <v>41272.333333333336</v>
      </c>
      <c r="AE544" s="1">
        <v>41305.708333333336</v>
      </c>
      <c r="AG544" s="1">
        <v>41259.333333333336</v>
      </c>
      <c r="AH544" s="1">
        <v>41294.708333333336</v>
      </c>
      <c r="AI544" s="1">
        <v>41259.333333333336</v>
      </c>
      <c r="AJ544" s="1">
        <v>41294.708333333336</v>
      </c>
      <c r="AK544" s="1">
        <v>41259.333333333336</v>
      </c>
      <c r="AL544" s="1">
        <v>41294.708333333336</v>
      </c>
      <c r="AM544" s="1">
        <v>41272.333333333336</v>
      </c>
      <c r="AN544" s="1">
        <v>41305.708333333336</v>
      </c>
      <c r="AP544" t="s">
        <v>113</v>
      </c>
      <c r="AU544" t="s">
        <v>1387</v>
      </c>
      <c r="AY544" t="s">
        <v>106</v>
      </c>
      <c r="AZ544">
        <v>0</v>
      </c>
      <c r="BA544">
        <v>0</v>
      </c>
      <c r="BD544" s="3">
        <v>41321.660416666666</v>
      </c>
      <c r="BE544" s="3">
        <v>41321.663888888892</v>
      </c>
      <c r="BF544" t="s">
        <v>115</v>
      </c>
      <c r="BG544" t="s">
        <v>115</v>
      </c>
      <c r="CH544">
        <v>540</v>
      </c>
      <c r="CI544">
        <v>29590</v>
      </c>
      <c r="CJ544" t="s">
        <v>106</v>
      </c>
      <c r="CK544" t="s">
        <v>106</v>
      </c>
      <c r="CL544">
        <v>15</v>
      </c>
      <c r="CM544" t="s">
        <v>1360</v>
      </c>
      <c r="CO544">
        <v>124369</v>
      </c>
      <c r="CQ544">
        <v>0</v>
      </c>
      <c r="CR544">
        <v>0</v>
      </c>
      <c r="CS544">
        <v>0</v>
      </c>
      <c r="CY544" t="s">
        <v>123</v>
      </c>
      <c r="CZ544" t="s">
        <v>124</v>
      </c>
      <c r="DD544" t="str" cm="1">
        <f t="array" ref="DD544:DE544">TEXT(_xlfn.SEQUENCE(1, DATEDIF(AG544, AH544, "m") + 1, AG544, 30), "YYYY-APMM")</f>
        <v>2012-AP12</v>
      </c>
      <c r="DE544" t="str">
        <v>2013-AP01</v>
      </c>
      <c r="DN544">
        <f t="shared" si="16"/>
        <v>0</v>
      </c>
      <c r="DO544">
        <f t="shared" si="17"/>
        <v>0</v>
      </c>
    </row>
    <row r="545" spans="1:119" x14ac:dyDescent="0.35">
      <c r="A545" t="s">
        <v>105</v>
      </c>
      <c r="B545">
        <v>499830</v>
      </c>
      <c r="C545">
        <v>6359</v>
      </c>
      <c r="D545">
        <v>124370</v>
      </c>
      <c r="E545">
        <v>13662</v>
      </c>
      <c r="F545">
        <v>0</v>
      </c>
      <c r="G545" t="s">
        <v>106</v>
      </c>
      <c r="H545" t="s">
        <v>106</v>
      </c>
      <c r="I545" t="s">
        <v>106</v>
      </c>
      <c r="J545" t="s">
        <v>107</v>
      </c>
      <c r="K545" t="s">
        <v>108</v>
      </c>
      <c r="L545" t="s">
        <v>109</v>
      </c>
      <c r="M545" t="s">
        <v>110</v>
      </c>
      <c r="N545" t="s">
        <v>1388</v>
      </c>
      <c r="O545" t="s">
        <v>1389</v>
      </c>
      <c r="Q545">
        <v>504</v>
      </c>
      <c r="R545">
        <v>0</v>
      </c>
      <c r="S545">
        <v>240</v>
      </c>
      <c r="T545">
        <v>0</v>
      </c>
      <c r="U545">
        <v>0</v>
      </c>
      <c r="V545">
        <v>0</v>
      </c>
      <c r="W545">
        <v>240</v>
      </c>
      <c r="X545">
        <v>0</v>
      </c>
      <c r="Y545">
        <v>0</v>
      </c>
      <c r="Z545">
        <v>0</v>
      </c>
      <c r="AD545" s="1">
        <v>41333.333333333336</v>
      </c>
      <c r="AE545" s="1">
        <v>41367.708333333336</v>
      </c>
      <c r="AG545" s="1">
        <v>41258.333333333336</v>
      </c>
      <c r="AH545" s="1">
        <v>41293.708333333336</v>
      </c>
      <c r="AI545" s="1">
        <v>41258.333333333336</v>
      </c>
      <c r="AJ545" s="1">
        <v>41293.708333333336</v>
      </c>
      <c r="AK545" s="1">
        <v>41258.333333333336</v>
      </c>
      <c r="AL545" s="1">
        <v>41293.708333333336</v>
      </c>
      <c r="AM545" s="1">
        <v>41333.333333333336</v>
      </c>
      <c r="AN545" s="1">
        <v>41367.708333333336</v>
      </c>
      <c r="AP545" t="s">
        <v>113</v>
      </c>
      <c r="AU545" t="s">
        <v>1390</v>
      </c>
      <c r="AY545" t="s">
        <v>106</v>
      </c>
      <c r="AZ545">
        <v>0</v>
      </c>
      <c r="BA545">
        <v>0</v>
      </c>
      <c r="BD545" s="3">
        <v>41321.660416666666</v>
      </c>
      <c r="BE545" s="3">
        <v>41321.663888888892</v>
      </c>
      <c r="BF545" t="s">
        <v>115</v>
      </c>
      <c r="BG545" t="s">
        <v>115</v>
      </c>
      <c r="CH545">
        <v>540</v>
      </c>
      <c r="CI545">
        <v>29590</v>
      </c>
      <c r="CJ545" t="s">
        <v>106</v>
      </c>
      <c r="CK545" t="s">
        <v>106</v>
      </c>
      <c r="CL545">
        <v>15</v>
      </c>
      <c r="CM545" t="s">
        <v>1360</v>
      </c>
      <c r="CO545">
        <v>124369</v>
      </c>
      <c r="CQ545">
        <v>0</v>
      </c>
      <c r="CR545">
        <v>0</v>
      </c>
      <c r="CS545">
        <v>0</v>
      </c>
      <c r="CY545" t="s">
        <v>123</v>
      </c>
      <c r="CZ545" t="s">
        <v>124</v>
      </c>
      <c r="DD545" t="str" cm="1">
        <f t="array" ref="DD545:DE545">TEXT(_xlfn.SEQUENCE(1, DATEDIF(AG545, AH545, "m") + 1, AG545, 30), "YYYY-APMM")</f>
        <v>2012-AP12</v>
      </c>
      <c r="DE545" t="str">
        <v>2013-AP01</v>
      </c>
      <c r="DN545">
        <f t="shared" si="16"/>
        <v>0</v>
      </c>
      <c r="DO545">
        <f t="shared" si="17"/>
        <v>0</v>
      </c>
    </row>
    <row r="546" spans="1:119" x14ac:dyDescent="0.35">
      <c r="A546" t="s">
        <v>105</v>
      </c>
      <c r="B546">
        <v>499831</v>
      </c>
      <c r="C546">
        <v>6359</v>
      </c>
      <c r="D546">
        <v>124370</v>
      </c>
      <c r="E546">
        <v>13662</v>
      </c>
      <c r="F546">
        <v>0</v>
      </c>
      <c r="G546" t="s">
        <v>106</v>
      </c>
      <c r="H546" t="s">
        <v>106</v>
      </c>
      <c r="I546" t="s">
        <v>106</v>
      </c>
      <c r="J546" t="s">
        <v>107</v>
      </c>
      <c r="K546" t="s">
        <v>108</v>
      </c>
      <c r="L546" t="s">
        <v>109</v>
      </c>
      <c r="M546" t="s">
        <v>110</v>
      </c>
      <c r="N546" t="s">
        <v>1391</v>
      </c>
      <c r="O546" t="s">
        <v>1392</v>
      </c>
      <c r="Q546">
        <v>232</v>
      </c>
      <c r="R546">
        <v>0</v>
      </c>
      <c r="S546">
        <v>240</v>
      </c>
      <c r="T546">
        <v>0</v>
      </c>
      <c r="U546">
        <v>0</v>
      </c>
      <c r="V546">
        <v>0</v>
      </c>
      <c r="W546">
        <v>240</v>
      </c>
      <c r="X546">
        <v>0</v>
      </c>
      <c r="Y546">
        <v>0</v>
      </c>
      <c r="Z546">
        <v>0</v>
      </c>
      <c r="AD546" s="1">
        <v>41301.333333333336</v>
      </c>
      <c r="AE546" s="1">
        <v>41336.708333333336</v>
      </c>
      <c r="AG546" s="1">
        <v>41267.333333333336</v>
      </c>
      <c r="AH546" s="1">
        <v>41301.708333333336</v>
      </c>
      <c r="AI546" s="1">
        <v>41267.333333333336</v>
      </c>
      <c r="AJ546" s="1">
        <v>41301.708333333336</v>
      </c>
      <c r="AK546" s="1">
        <v>41267.333333333336</v>
      </c>
      <c r="AL546" s="1">
        <v>41301.708333333336</v>
      </c>
      <c r="AM546" s="1">
        <v>41301.333333333336</v>
      </c>
      <c r="AN546" s="1">
        <v>41336.708333333336</v>
      </c>
      <c r="AP546" t="s">
        <v>113</v>
      </c>
      <c r="AU546" t="s">
        <v>1393</v>
      </c>
      <c r="AY546" t="s">
        <v>106</v>
      </c>
      <c r="AZ546">
        <v>0</v>
      </c>
      <c r="BA546">
        <v>0</v>
      </c>
      <c r="BD546" s="3">
        <v>41321.660416666666</v>
      </c>
      <c r="BE546" s="3">
        <v>41321.663888888892</v>
      </c>
      <c r="BF546" t="s">
        <v>115</v>
      </c>
      <c r="BG546" t="s">
        <v>115</v>
      </c>
      <c r="CH546">
        <v>540</v>
      </c>
      <c r="CI546">
        <v>29590</v>
      </c>
      <c r="CJ546" t="s">
        <v>106</v>
      </c>
      <c r="CK546" t="s">
        <v>106</v>
      </c>
      <c r="CL546">
        <v>15</v>
      </c>
      <c r="CM546" t="s">
        <v>1360</v>
      </c>
      <c r="CO546">
        <v>124369</v>
      </c>
      <c r="CQ546">
        <v>0</v>
      </c>
      <c r="CR546">
        <v>0</v>
      </c>
      <c r="CS546">
        <v>0</v>
      </c>
      <c r="CY546" t="s">
        <v>123</v>
      </c>
      <c r="CZ546" t="s">
        <v>124</v>
      </c>
      <c r="DD546" t="str" cm="1">
        <f t="array" ref="DD546:DE546">TEXT(_xlfn.SEQUENCE(1, DATEDIF(AG546, AH546, "m") + 1, AG546, 30), "YYYY-APMM")</f>
        <v>2012-AP12</v>
      </c>
      <c r="DE546" t="str">
        <v>2013-AP01</v>
      </c>
      <c r="DN546">
        <f t="shared" si="16"/>
        <v>0</v>
      </c>
      <c r="DO546">
        <f t="shared" si="17"/>
        <v>0</v>
      </c>
    </row>
    <row r="547" spans="1:119" x14ac:dyDescent="0.35">
      <c r="A547" t="s">
        <v>105</v>
      </c>
      <c r="B547">
        <v>499832</v>
      </c>
      <c r="C547">
        <v>6359</v>
      </c>
      <c r="D547">
        <v>124370</v>
      </c>
      <c r="E547">
        <v>13662</v>
      </c>
      <c r="F547">
        <v>0</v>
      </c>
      <c r="G547" t="s">
        <v>106</v>
      </c>
      <c r="H547" t="s">
        <v>106</v>
      </c>
      <c r="I547" t="s">
        <v>106</v>
      </c>
      <c r="J547" t="s">
        <v>107</v>
      </c>
      <c r="K547" t="s">
        <v>108</v>
      </c>
      <c r="L547" t="s">
        <v>109</v>
      </c>
      <c r="M547" t="s">
        <v>110</v>
      </c>
      <c r="N547" t="s">
        <v>1394</v>
      </c>
      <c r="O547" t="s">
        <v>1395</v>
      </c>
      <c r="Q547">
        <v>176</v>
      </c>
      <c r="R547">
        <v>0</v>
      </c>
      <c r="S547">
        <v>240</v>
      </c>
      <c r="T547">
        <v>0</v>
      </c>
      <c r="U547">
        <v>0</v>
      </c>
      <c r="V547">
        <v>0</v>
      </c>
      <c r="W547">
        <v>240</v>
      </c>
      <c r="X547">
        <v>0</v>
      </c>
      <c r="Y547">
        <v>0</v>
      </c>
      <c r="Z547">
        <v>0</v>
      </c>
      <c r="AD547" s="1">
        <v>41346.333333333336</v>
      </c>
      <c r="AE547" s="1">
        <v>41380.708333333336</v>
      </c>
      <c r="AG547" s="1">
        <v>41321.333333333336</v>
      </c>
      <c r="AH547" s="1">
        <v>41354.708333333336</v>
      </c>
      <c r="AI547" s="1">
        <v>41321.333333333336</v>
      </c>
      <c r="AJ547" s="1">
        <v>41354.708333333336</v>
      </c>
      <c r="AK547" s="1">
        <v>41321.333333333336</v>
      </c>
      <c r="AL547" s="1">
        <v>41354.708333333336</v>
      </c>
      <c r="AM547" s="1">
        <v>41346.333333333336</v>
      </c>
      <c r="AN547" s="1">
        <v>41380.708333333336</v>
      </c>
      <c r="AP547" t="s">
        <v>113</v>
      </c>
      <c r="AU547" t="s">
        <v>1396</v>
      </c>
      <c r="AY547" t="s">
        <v>106</v>
      </c>
      <c r="AZ547">
        <v>0</v>
      </c>
      <c r="BA547">
        <v>0</v>
      </c>
      <c r="BD547" s="3">
        <v>41321.660416666666</v>
      </c>
      <c r="BE547" s="3">
        <v>41321.663888888892</v>
      </c>
      <c r="BF547" t="s">
        <v>115</v>
      </c>
      <c r="BG547" t="s">
        <v>115</v>
      </c>
      <c r="CH547">
        <v>540</v>
      </c>
      <c r="CI547">
        <v>29590</v>
      </c>
      <c r="CJ547" t="s">
        <v>106</v>
      </c>
      <c r="CK547" t="s">
        <v>106</v>
      </c>
      <c r="CL547">
        <v>15</v>
      </c>
      <c r="CM547" t="s">
        <v>1360</v>
      </c>
      <c r="CO547">
        <v>124369</v>
      </c>
      <c r="CQ547">
        <v>0</v>
      </c>
      <c r="CR547">
        <v>0</v>
      </c>
      <c r="CS547">
        <v>0</v>
      </c>
      <c r="CY547" t="s">
        <v>123</v>
      </c>
      <c r="CZ547" t="s">
        <v>124</v>
      </c>
      <c r="DD547" t="str" cm="1">
        <f t="array" ref="DD547:DE547">TEXT(_xlfn.SEQUENCE(1, DATEDIF(AG547, AH547, "m") + 1, AG547, 30), "YYYY-APMM")</f>
        <v>2013-AP02</v>
      </c>
      <c r="DE547" t="str">
        <v>2013-AP03</v>
      </c>
      <c r="DN547">
        <f t="shared" si="16"/>
        <v>0</v>
      </c>
      <c r="DO547">
        <f t="shared" si="17"/>
        <v>0</v>
      </c>
    </row>
    <row r="548" spans="1:119" x14ac:dyDescent="0.35">
      <c r="A548" t="s">
        <v>105</v>
      </c>
      <c r="B548">
        <v>499833</v>
      </c>
      <c r="C548">
        <v>6359</v>
      </c>
      <c r="D548">
        <v>124370</v>
      </c>
      <c r="E548">
        <v>13662</v>
      </c>
      <c r="F548">
        <v>0</v>
      </c>
      <c r="G548" t="s">
        <v>106</v>
      </c>
      <c r="H548" t="s">
        <v>106</v>
      </c>
      <c r="I548" t="s">
        <v>106</v>
      </c>
      <c r="J548" t="s">
        <v>107</v>
      </c>
      <c r="K548" t="s">
        <v>108</v>
      </c>
      <c r="L548" t="s">
        <v>109</v>
      </c>
      <c r="M548" t="s">
        <v>110</v>
      </c>
      <c r="N548" t="s">
        <v>1397</v>
      </c>
      <c r="O548" t="s">
        <v>1398</v>
      </c>
      <c r="Q548">
        <v>320</v>
      </c>
      <c r="R548">
        <v>0</v>
      </c>
      <c r="S548">
        <v>240</v>
      </c>
      <c r="T548">
        <v>0</v>
      </c>
      <c r="U548">
        <v>0</v>
      </c>
      <c r="V548">
        <v>0</v>
      </c>
      <c r="W548">
        <v>240</v>
      </c>
      <c r="X548">
        <v>0</v>
      </c>
      <c r="Y548">
        <v>0</v>
      </c>
      <c r="Z548">
        <v>0</v>
      </c>
      <c r="AD548" s="1">
        <v>41332.333333333336</v>
      </c>
      <c r="AE548" s="1">
        <v>41366.708333333336</v>
      </c>
      <c r="AG548" s="1">
        <v>41284.333333333336</v>
      </c>
      <c r="AH548" s="1">
        <v>41319.708333333336</v>
      </c>
      <c r="AI548" s="1">
        <v>41284.333333333336</v>
      </c>
      <c r="AJ548" s="1">
        <v>41319.708333333336</v>
      </c>
      <c r="AK548" s="1">
        <v>41284.333333333336</v>
      </c>
      <c r="AL548" s="1">
        <v>41319.708333333336</v>
      </c>
      <c r="AM548" s="1">
        <v>41332.333333333336</v>
      </c>
      <c r="AN548" s="1">
        <v>41366.708333333336</v>
      </c>
      <c r="AP548" t="s">
        <v>113</v>
      </c>
      <c r="AU548" t="s">
        <v>1399</v>
      </c>
      <c r="AY548" t="s">
        <v>106</v>
      </c>
      <c r="AZ548">
        <v>0</v>
      </c>
      <c r="BA548">
        <v>0</v>
      </c>
      <c r="BD548" s="3">
        <v>41321.660416666666</v>
      </c>
      <c r="BE548" s="3">
        <v>41321.697916666664</v>
      </c>
      <c r="BF548" t="s">
        <v>115</v>
      </c>
      <c r="BG548" t="s">
        <v>115</v>
      </c>
      <c r="CH548">
        <v>540</v>
      </c>
      <c r="CI548">
        <v>29590</v>
      </c>
      <c r="CJ548" t="s">
        <v>106</v>
      </c>
      <c r="CK548" t="s">
        <v>106</v>
      </c>
      <c r="CL548">
        <v>15</v>
      </c>
      <c r="CM548" t="s">
        <v>1360</v>
      </c>
      <c r="CO548">
        <v>124369</v>
      </c>
      <c r="CQ548">
        <v>0</v>
      </c>
      <c r="CR548">
        <v>0</v>
      </c>
      <c r="CS548">
        <v>0</v>
      </c>
      <c r="CY548" t="s">
        <v>123</v>
      </c>
      <c r="CZ548" t="s">
        <v>124</v>
      </c>
      <c r="DD548" t="str" cm="1">
        <f t="array" ref="DD548:DE548">TEXT(_xlfn.SEQUENCE(1, DATEDIF(AG548, AH548, "m") + 1, AG548, 30), "YYYY-APMM")</f>
        <v>2013-AP01</v>
      </c>
      <c r="DE548" t="str">
        <v>2013-AP02</v>
      </c>
      <c r="DN548">
        <f t="shared" si="16"/>
        <v>0</v>
      </c>
      <c r="DO548">
        <f t="shared" si="17"/>
        <v>0</v>
      </c>
    </row>
    <row r="549" spans="1:119" x14ac:dyDescent="0.35">
      <c r="A549" t="s">
        <v>105</v>
      </c>
      <c r="B549">
        <v>499834</v>
      </c>
      <c r="C549">
        <v>6359</v>
      </c>
      <c r="D549">
        <v>124370</v>
      </c>
      <c r="E549">
        <v>13662</v>
      </c>
      <c r="F549">
        <v>0</v>
      </c>
      <c r="G549" t="s">
        <v>106</v>
      </c>
      <c r="H549" t="s">
        <v>106</v>
      </c>
      <c r="I549" t="s">
        <v>106</v>
      </c>
      <c r="J549" t="s">
        <v>107</v>
      </c>
      <c r="K549" t="s">
        <v>108</v>
      </c>
      <c r="L549" t="s">
        <v>109</v>
      </c>
      <c r="M549" t="s">
        <v>110</v>
      </c>
      <c r="N549" t="s">
        <v>1400</v>
      </c>
      <c r="O549" t="s">
        <v>1401</v>
      </c>
      <c r="Q549">
        <v>560</v>
      </c>
      <c r="R549">
        <v>0</v>
      </c>
      <c r="S549">
        <v>240</v>
      </c>
      <c r="T549">
        <v>0</v>
      </c>
      <c r="U549">
        <v>0</v>
      </c>
      <c r="V549">
        <v>0</v>
      </c>
      <c r="W549">
        <v>240</v>
      </c>
      <c r="X549">
        <v>0</v>
      </c>
      <c r="Y549">
        <v>0</v>
      </c>
      <c r="Z549">
        <v>0</v>
      </c>
      <c r="AD549" s="1">
        <v>41367.333333333336</v>
      </c>
      <c r="AE549" s="1">
        <v>41401.708333333336</v>
      </c>
      <c r="AG549" s="1">
        <v>41284.333333333336</v>
      </c>
      <c r="AH549" s="1">
        <v>41319.708333333336</v>
      </c>
      <c r="AI549" s="1">
        <v>41284.333333333336</v>
      </c>
      <c r="AJ549" s="1">
        <v>41319.708333333336</v>
      </c>
      <c r="AK549" s="1">
        <v>41284.333333333336</v>
      </c>
      <c r="AL549" s="1">
        <v>41319.708333333336</v>
      </c>
      <c r="AM549" s="1">
        <v>41367.333333333336</v>
      </c>
      <c r="AN549" s="1">
        <v>41401.708333333336</v>
      </c>
      <c r="AP549" t="s">
        <v>113</v>
      </c>
      <c r="AU549" t="s">
        <v>1402</v>
      </c>
      <c r="AY549" t="s">
        <v>106</v>
      </c>
      <c r="AZ549">
        <v>0</v>
      </c>
      <c r="BA549">
        <v>0</v>
      </c>
      <c r="BD549" s="3">
        <v>41321.660416666666</v>
      </c>
      <c r="BE549" s="3">
        <v>41321.697916666664</v>
      </c>
      <c r="BF549" t="s">
        <v>115</v>
      </c>
      <c r="BG549" t="s">
        <v>115</v>
      </c>
      <c r="CH549">
        <v>540</v>
      </c>
      <c r="CI549">
        <v>29590</v>
      </c>
      <c r="CJ549" t="s">
        <v>106</v>
      </c>
      <c r="CK549" t="s">
        <v>106</v>
      </c>
      <c r="CL549">
        <v>15</v>
      </c>
      <c r="CM549" t="s">
        <v>1360</v>
      </c>
      <c r="CO549">
        <v>124369</v>
      </c>
      <c r="CQ549">
        <v>0</v>
      </c>
      <c r="CR549">
        <v>0</v>
      </c>
      <c r="CS549">
        <v>0</v>
      </c>
      <c r="CY549" t="s">
        <v>123</v>
      </c>
      <c r="CZ549" t="s">
        <v>124</v>
      </c>
      <c r="DD549" t="str" cm="1">
        <f t="array" ref="DD549:DE549">TEXT(_xlfn.SEQUENCE(1, DATEDIF(AG549, AH549, "m") + 1, AG549, 30), "YYYY-APMM")</f>
        <v>2013-AP01</v>
      </c>
      <c r="DE549" t="str">
        <v>2013-AP02</v>
      </c>
      <c r="DN549">
        <f t="shared" si="16"/>
        <v>0</v>
      </c>
      <c r="DO549">
        <f t="shared" si="17"/>
        <v>0</v>
      </c>
    </row>
    <row r="550" spans="1:119" x14ac:dyDescent="0.35">
      <c r="A550" t="s">
        <v>105</v>
      </c>
      <c r="B550">
        <v>499835</v>
      </c>
      <c r="C550">
        <v>6359</v>
      </c>
      <c r="D550">
        <v>124370</v>
      </c>
      <c r="E550">
        <v>13662</v>
      </c>
      <c r="F550">
        <v>0</v>
      </c>
      <c r="G550" t="s">
        <v>106</v>
      </c>
      <c r="H550" t="s">
        <v>106</v>
      </c>
      <c r="I550" t="s">
        <v>106</v>
      </c>
      <c r="J550" t="s">
        <v>107</v>
      </c>
      <c r="K550" t="s">
        <v>108</v>
      </c>
      <c r="L550" t="s">
        <v>109</v>
      </c>
      <c r="M550" t="s">
        <v>110</v>
      </c>
      <c r="N550" t="s">
        <v>1403</v>
      </c>
      <c r="O550" t="s">
        <v>1404</v>
      </c>
      <c r="Q550">
        <v>296</v>
      </c>
      <c r="R550">
        <v>0</v>
      </c>
      <c r="S550">
        <v>240</v>
      </c>
      <c r="T550">
        <v>0</v>
      </c>
      <c r="U550">
        <v>0</v>
      </c>
      <c r="V550">
        <v>0</v>
      </c>
      <c r="W550">
        <v>240</v>
      </c>
      <c r="X550">
        <v>0</v>
      </c>
      <c r="Y550">
        <v>0</v>
      </c>
      <c r="Z550">
        <v>0</v>
      </c>
      <c r="AD550" s="1">
        <v>41346.333333333336</v>
      </c>
      <c r="AE550" s="1">
        <v>41380.708333333336</v>
      </c>
      <c r="AG550" s="1">
        <v>41302.333333333336</v>
      </c>
      <c r="AH550" s="1">
        <v>41337.708333333336</v>
      </c>
      <c r="AI550" s="1">
        <v>41302.333333333336</v>
      </c>
      <c r="AJ550" s="1">
        <v>41337.708333333336</v>
      </c>
      <c r="AK550" s="1">
        <v>41302.333333333336</v>
      </c>
      <c r="AL550" s="1">
        <v>41337.708333333336</v>
      </c>
      <c r="AM550" s="1">
        <v>41346.333333333336</v>
      </c>
      <c r="AN550" s="1">
        <v>41380.708333333336</v>
      </c>
      <c r="AP550" t="s">
        <v>113</v>
      </c>
      <c r="AU550" t="s">
        <v>1405</v>
      </c>
      <c r="AY550" t="s">
        <v>106</v>
      </c>
      <c r="AZ550">
        <v>0</v>
      </c>
      <c r="BA550">
        <v>0</v>
      </c>
      <c r="BD550" s="3">
        <v>41321.660416666666</v>
      </c>
      <c r="BE550" s="3">
        <v>41321.663888888892</v>
      </c>
      <c r="BF550" t="s">
        <v>115</v>
      </c>
      <c r="BG550" t="s">
        <v>115</v>
      </c>
      <c r="CH550">
        <v>540</v>
      </c>
      <c r="CI550">
        <v>29590</v>
      </c>
      <c r="CJ550" t="s">
        <v>106</v>
      </c>
      <c r="CK550" t="s">
        <v>106</v>
      </c>
      <c r="CL550">
        <v>15</v>
      </c>
      <c r="CM550" t="s">
        <v>1360</v>
      </c>
      <c r="CO550">
        <v>124369</v>
      </c>
      <c r="CQ550">
        <v>0</v>
      </c>
      <c r="CR550">
        <v>0</v>
      </c>
      <c r="CS550">
        <v>0</v>
      </c>
      <c r="CY550" t="s">
        <v>123</v>
      </c>
      <c r="CZ550" t="s">
        <v>124</v>
      </c>
      <c r="DD550" t="str" cm="1">
        <f t="array" ref="DD550:DE550">TEXT(_xlfn.SEQUENCE(1, DATEDIF(AG550, AH550, "m") + 1, AG550, 30), "YYYY-APMM")</f>
        <v>2013-AP01</v>
      </c>
      <c r="DE550" t="str">
        <v>2013-AP02</v>
      </c>
      <c r="DN550">
        <f t="shared" si="16"/>
        <v>0</v>
      </c>
      <c r="DO550">
        <f t="shared" si="17"/>
        <v>0</v>
      </c>
    </row>
    <row r="551" spans="1:119" x14ac:dyDescent="0.35">
      <c r="A551" t="s">
        <v>105</v>
      </c>
      <c r="B551">
        <v>499836</v>
      </c>
      <c r="C551">
        <v>6359</v>
      </c>
      <c r="D551">
        <v>124370</v>
      </c>
      <c r="E551">
        <v>13662</v>
      </c>
      <c r="F551">
        <v>0</v>
      </c>
      <c r="G551" t="s">
        <v>106</v>
      </c>
      <c r="H551" t="s">
        <v>106</v>
      </c>
      <c r="I551" t="s">
        <v>106</v>
      </c>
      <c r="J551" t="s">
        <v>107</v>
      </c>
      <c r="K551" t="s">
        <v>108</v>
      </c>
      <c r="L551" t="s">
        <v>109</v>
      </c>
      <c r="M551" t="s">
        <v>110</v>
      </c>
      <c r="N551" t="s">
        <v>1406</v>
      </c>
      <c r="O551" t="s">
        <v>1407</v>
      </c>
      <c r="Q551">
        <v>560</v>
      </c>
      <c r="R551">
        <v>0</v>
      </c>
      <c r="S551">
        <v>240</v>
      </c>
      <c r="T551">
        <v>0</v>
      </c>
      <c r="U551">
        <v>0</v>
      </c>
      <c r="V551">
        <v>0</v>
      </c>
      <c r="W551">
        <v>240</v>
      </c>
      <c r="X551">
        <v>0</v>
      </c>
      <c r="Y551">
        <v>0</v>
      </c>
      <c r="Z551">
        <v>0</v>
      </c>
      <c r="AD551" s="1">
        <v>41385.333333333336</v>
      </c>
      <c r="AE551" s="1">
        <v>41419.708333333336</v>
      </c>
      <c r="AG551" s="1">
        <v>41302.333333333336</v>
      </c>
      <c r="AH551" s="1">
        <v>41337.708333333336</v>
      </c>
      <c r="AI551" s="1">
        <v>41302.333333333336</v>
      </c>
      <c r="AJ551" s="1">
        <v>41337.708333333336</v>
      </c>
      <c r="AK551" s="1">
        <v>41302.333333333336</v>
      </c>
      <c r="AL551" s="1">
        <v>41337.708333333336</v>
      </c>
      <c r="AM551" s="1">
        <v>41385.333333333336</v>
      </c>
      <c r="AN551" s="1">
        <v>41419.708333333336</v>
      </c>
      <c r="AP551" t="s">
        <v>113</v>
      </c>
      <c r="AU551" t="s">
        <v>1408</v>
      </c>
      <c r="AY551" t="s">
        <v>106</v>
      </c>
      <c r="AZ551">
        <v>0</v>
      </c>
      <c r="BA551">
        <v>0</v>
      </c>
      <c r="BD551" s="3">
        <v>41321.660416666666</v>
      </c>
      <c r="BE551" s="3">
        <v>41321.697916666664</v>
      </c>
      <c r="BF551" t="s">
        <v>115</v>
      </c>
      <c r="BG551" t="s">
        <v>115</v>
      </c>
      <c r="CH551">
        <v>540</v>
      </c>
      <c r="CI551">
        <v>29590</v>
      </c>
      <c r="CJ551" t="s">
        <v>106</v>
      </c>
      <c r="CK551" t="s">
        <v>106</v>
      </c>
      <c r="CL551">
        <v>15</v>
      </c>
      <c r="CM551" t="s">
        <v>1360</v>
      </c>
      <c r="CO551">
        <v>124369</v>
      </c>
      <c r="CQ551">
        <v>0</v>
      </c>
      <c r="CR551">
        <v>0</v>
      </c>
      <c r="CS551">
        <v>0</v>
      </c>
      <c r="CY551" t="s">
        <v>123</v>
      </c>
      <c r="CZ551" t="s">
        <v>124</v>
      </c>
      <c r="DD551" t="str" cm="1">
        <f t="array" ref="DD551:DE551">TEXT(_xlfn.SEQUENCE(1, DATEDIF(AG551, AH551, "m") + 1, AG551, 30), "YYYY-APMM")</f>
        <v>2013-AP01</v>
      </c>
      <c r="DE551" t="str">
        <v>2013-AP02</v>
      </c>
      <c r="DN551">
        <f t="shared" si="16"/>
        <v>0</v>
      </c>
      <c r="DO551">
        <f t="shared" si="17"/>
        <v>0</v>
      </c>
    </row>
    <row r="552" spans="1:119" x14ac:dyDescent="0.35">
      <c r="A552" t="s">
        <v>105</v>
      </c>
      <c r="B552">
        <v>499837</v>
      </c>
      <c r="C552">
        <v>6359</v>
      </c>
      <c r="D552">
        <v>124370</v>
      </c>
      <c r="E552">
        <v>13662</v>
      </c>
      <c r="F552">
        <v>0</v>
      </c>
      <c r="G552" t="s">
        <v>106</v>
      </c>
      <c r="H552" t="s">
        <v>106</v>
      </c>
      <c r="I552" t="s">
        <v>106</v>
      </c>
      <c r="J552" t="s">
        <v>107</v>
      </c>
      <c r="K552" t="s">
        <v>108</v>
      </c>
      <c r="L552" t="s">
        <v>109</v>
      </c>
      <c r="M552" t="s">
        <v>110</v>
      </c>
      <c r="N552" t="s">
        <v>1409</v>
      </c>
      <c r="O552" t="s">
        <v>1410</v>
      </c>
      <c r="Q552">
        <v>680</v>
      </c>
      <c r="R552">
        <v>0</v>
      </c>
      <c r="S552">
        <v>240</v>
      </c>
      <c r="T552">
        <v>0</v>
      </c>
      <c r="U552">
        <v>0</v>
      </c>
      <c r="V552">
        <v>0</v>
      </c>
      <c r="W552">
        <v>240</v>
      </c>
      <c r="X552">
        <v>0</v>
      </c>
      <c r="Y552">
        <v>0</v>
      </c>
      <c r="Z552">
        <v>0</v>
      </c>
      <c r="AD552" s="1">
        <v>41385.333333333336</v>
      </c>
      <c r="AE552" s="1">
        <v>41419.708333333336</v>
      </c>
      <c r="AG552" s="1">
        <v>41284.333333333336</v>
      </c>
      <c r="AH552" s="1">
        <v>41319.708333333336</v>
      </c>
      <c r="AI552" s="1">
        <v>41284.333333333336</v>
      </c>
      <c r="AJ552" s="1">
        <v>41319.708333333336</v>
      </c>
      <c r="AK552" s="1">
        <v>41284.333333333336</v>
      </c>
      <c r="AL552" s="1">
        <v>41319.708333333336</v>
      </c>
      <c r="AM552" s="1">
        <v>41385.333333333336</v>
      </c>
      <c r="AN552" s="1">
        <v>41419.708333333336</v>
      </c>
      <c r="AP552" t="s">
        <v>113</v>
      </c>
      <c r="AU552" t="s">
        <v>1411</v>
      </c>
      <c r="AY552" t="s">
        <v>106</v>
      </c>
      <c r="AZ552">
        <v>0</v>
      </c>
      <c r="BA552">
        <v>0</v>
      </c>
      <c r="BD552" s="3">
        <v>41321.660416666666</v>
      </c>
      <c r="BE552" s="3">
        <v>41321.697916666664</v>
      </c>
      <c r="BF552" t="s">
        <v>115</v>
      </c>
      <c r="BG552" t="s">
        <v>115</v>
      </c>
      <c r="CH552">
        <v>540</v>
      </c>
      <c r="CI552">
        <v>29590</v>
      </c>
      <c r="CJ552" t="s">
        <v>106</v>
      </c>
      <c r="CK552" t="s">
        <v>106</v>
      </c>
      <c r="CL552">
        <v>15</v>
      </c>
      <c r="CM552" t="s">
        <v>1360</v>
      </c>
      <c r="CO552">
        <v>124369</v>
      </c>
      <c r="CQ552">
        <v>0</v>
      </c>
      <c r="CR552">
        <v>0</v>
      </c>
      <c r="CS552">
        <v>0</v>
      </c>
      <c r="CY552" t="s">
        <v>123</v>
      </c>
      <c r="CZ552" t="s">
        <v>124</v>
      </c>
      <c r="DD552" t="str" cm="1">
        <f t="array" ref="DD552:DE552">TEXT(_xlfn.SEQUENCE(1, DATEDIF(AG552, AH552, "m") + 1, AG552, 30), "YYYY-APMM")</f>
        <v>2013-AP01</v>
      </c>
      <c r="DE552" t="str">
        <v>2013-AP02</v>
      </c>
      <c r="DN552">
        <f t="shared" si="16"/>
        <v>0</v>
      </c>
      <c r="DO552">
        <f t="shared" si="17"/>
        <v>0</v>
      </c>
    </row>
    <row r="553" spans="1:119" x14ac:dyDescent="0.35">
      <c r="A553" t="s">
        <v>105</v>
      </c>
      <c r="B553">
        <v>499838</v>
      </c>
      <c r="C553">
        <v>6359</v>
      </c>
      <c r="D553">
        <v>124370</v>
      </c>
      <c r="E553">
        <v>13662</v>
      </c>
      <c r="F553">
        <v>0</v>
      </c>
      <c r="G553" t="s">
        <v>106</v>
      </c>
      <c r="H553" t="s">
        <v>106</v>
      </c>
      <c r="I553" t="s">
        <v>106</v>
      </c>
      <c r="J553" t="s">
        <v>107</v>
      </c>
      <c r="K553" t="s">
        <v>108</v>
      </c>
      <c r="L553" t="s">
        <v>109</v>
      </c>
      <c r="M553" t="s">
        <v>110</v>
      </c>
      <c r="N553" t="s">
        <v>1412</v>
      </c>
      <c r="O553" t="s">
        <v>1413</v>
      </c>
      <c r="Q553">
        <v>224</v>
      </c>
      <c r="R553">
        <v>0</v>
      </c>
      <c r="S553">
        <v>240</v>
      </c>
      <c r="T553">
        <v>0</v>
      </c>
      <c r="U553">
        <v>0</v>
      </c>
      <c r="V553">
        <v>0</v>
      </c>
      <c r="W553">
        <v>240</v>
      </c>
      <c r="X553">
        <v>0</v>
      </c>
      <c r="Y553">
        <v>0</v>
      </c>
      <c r="Z553">
        <v>0</v>
      </c>
      <c r="AD553" s="1">
        <v>41318.333333333336</v>
      </c>
      <c r="AE553" s="1">
        <v>41352.708333333336</v>
      </c>
      <c r="AG553" s="1">
        <v>41284.333333333336</v>
      </c>
      <c r="AH553" s="1">
        <v>41319.708333333336</v>
      </c>
      <c r="AI553" s="1">
        <v>41284.333333333336</v>
      </c>
      <c r="AJ553" s="1">
        <v>41319.708333333336</v>
      </c>
      <c r="AK553" s="1">
        <v>41284.333333333336</v>
      </c>
      <c r="AL553" s="1">
        <v>41319.708333333336</v>
      </c>
      <c r="AM553" s="1">
        <v>41318.333333333336</v>
      </c>
      <c r="AN553" s="1">
        <v>41352.708333333336</v>
      </c>
      <c r="AP553" t="s">
        <v>113</v>
      </c>
      <c r="AU553" t="s">
        <v>1414</v>
      </c>
      <c r="AY553" t="s">
        <v>106</v>
      </c>
      <c r="AZ553">
        <v>0</v>
      </c>
      <c r="BA553">
        <v>0</v>
      </c>
      <c r="BD553" s="3">
        <v>41321.660416666666</v>
      </c>
      <c r="BE553" s="3">
        <v>41321.663888888892</v>
      </c>
      <c r="BF553" t="s">
        <v>115</v>
      </c>
      <c r="BG553" t="s">
        <v>115</v>
      </c>
      <c r="CH553">
        <v>540</v>
      </c>
      <c r="CI553">
        <v>29590</v>
      </c>
      <c r="CJ553" t="s">
        <v>106</v>
      </c>
      <c r="CK553" t="s">
        <v>106</v>
      </c>
      <c r="CL553">
        <v>15</v>
      </c>
      <c r="CM553" t="s">
        <v>1360</v>
      </c>
      <c r="CO553">
        <v>124369</v>
      </c>
      <c r="CQ553">
        <v>0</v>
      </c>
      <c r="CR553">
        <v>0</v>
      </c>
      <c r="CS553">
        <v>0</v>
      </c>
      <c r="CY553" t="s">
        <v>123</v>
      </c>
      <c r="CZ553" t="s">
        <v>124</v>
      </c>
      <c r="DD553" t="str" cm="1">
        <f t="array" ref="DD553:DE553">TEXT(_xlfn.SEQUENCE(1, DATEDIF(AG553, AH553, "m") + 1, AG553, 30), "YYYY-APMM")</f>
        <v>2013-AP01</v>
      </c>
      <c r="DE553" t="str">
        <v>2013-AP02</v>
      </c>
      <c r="DN553">
        <f t="shared" si="16"/>
        <v>0</v>
      </c>
      <c r="DO553">
        <f t="shared" si="17"/>
        <v>0</v>
      </c>
    </row>
    <row r="554" spans="1:119" x14ac:dyDescent="0.35">
      <c r="A554" t="s">
        <v>105</v>
      </c>
      <c r="B554">
        <v>499839</v>
      </c>
      <c r="C554">
        <v>6359</v>
      </c>
      <c r="D554">
        <v>124371</v>
      </c>
      <c r="E554">
        <v>13662</v>
      </c>
      <c r="F554">
        <v>0</v>
      </c>
      <c r="G554" t="s">
        <v>106</v>
      </c>
      <c r="H554" t="s">
        <v>106</v>
      </c>
      <c r="I554" t="s">
        <v>106</v>
      </c>
      <c r="J554" t="s">
        <v>107</v>
      </c>
      <c r="K554" t="s">
        <v>108</v>
      </c>
      <c r="L554" t="s">
        <v>109</v>
      </c>
      <c r="M554" t="s">
        <v>110</v>
      </c>
      <c r="N554" t="s">
        <v>1415</v>
      </c>
      <c r="O554" t="s">
        <v>1416</v>
      </c>
      <c r="Q554">
        <v>208</v>
      </c>
      <c r="R554">
        <v>0</v>
      </c>
      <c r="S554">
        <v>240</v>
      </c>
      <c r="T554">
        <v>0</v>
      </c>
      <c r="U554">
        <v>0</v>
      </c>
      <c r="V554">
        <v>0</v>
      </c>
      <c r="W554">
        <v>240</v>
      </c>
      <c r="X554">
        <v>0</v>
      </c>
      <c r="Y554">
        <v>0</v>
      </c>
      <c r="Z554">
        <v>0</v>
      </c>
      <c r="AD554" s="1">
        <v>41349.333333333336</v>
      </c>
      <c r="AE554" s="1">
        <v>41382.708333333336</v>
      </c>
      <c r="AG554" s="1">
        <v>41318.333333333336</v>
      </c>
      <c r="AH554" s="1">
        <v>41352.708333333336</v>
      </c>
      <c r="AI554" s="1">
        <v>41318.333333333336</v>
      </c>
      <c r="AJ554" s="1">
        <v>41352.708333333336</v>
      </c>
      <c r="AK554" s="1">
        <v>41318.333333333336</v>
      </c>
      <c r="AL554" s="1">
        <v>41352.708333333336</v>
      </c>
      <c r="AM554" s="1">
        <v>41349.333333333336</v>
      </c>
      <c r="AN554" s="1">
        <v>41382.708333333336</v>
      </c>
      <c r="AP554" t="s">
        <v>113</v>
      </c>
      <c r="AU554" t="s">
        <v>1417</v>
      </c>
      <c r="AY554" t="s">
        <v>106</v>
      </c>
      <c r="AZ554">
        <v>0</v>
      </c>
      <c r="BA554">
        <v>0</v>
      </c>
      <c r="BD554" s="3">
        <v>41321.660416666666</v>
      </c>
      <c r="BE554" s="3">
        <v>41321.663888888892</v>
      </c>
      <c r="BF554" t="s">
        <v>115</v>
      </c>
      <c r="BG554" t="s">
        <v>115</v>
      </c>
      <c r="CH554">
        <v>540</v>
      </c>
      <c r="CI554">
        <v>29610</v>
      </c>
      <c r="CJ554" t="s">
        <v>106</v>
      </c>
      <c r="CK554" t="s">
        <v>106</v>
      </c>
      <c r="CL554">
        <v>25</v>
      </c>
      <c r="CM554" t="s">
        <v>1418</v>
      </c>
      <c r="CO554">
        <v>124369</v>
      </c>
      <c r="CQ554">
        <v>0</v>
      </c>
      <c r="CR554">
        <v>0</v>
      </c>
      <c r="CS554">
        <v>0</v>
      </c>
      <c r="CY554" t="s">
        <v>123</v>
      </c>
      <c r="CZ554" t="s">
        <v>124</v>
      </c>
      <c r="DD554" t="str" cm="1">
        <f t="array" ref="DD554:DE554">TEXT(_xlfn.SEQUENCE(1, DATEDIF(AG554, AH554, "m") + 1, AG554, 30), "YYYY-APMM")</f>
        <v>2013-AP02</v>
      </c>
      <c r="DE554" t="str">
        <v>2013-AP03</v>
      </c>
      <c r="DN554">
        <f t="shared" si="16"/>
        <v>0</v>
      </c>
      <c r="DO554">
        <f t="shared" si="17"/>
        <v>0</v>
      </c>
    </row>
    <row r="555" spans="1:119" x14ac:dyDescent="0.35">
      <c r="A555" t="s">
        <v>105</v>
      </c>
      <c r="B555">
        <v>499840</v>
      </c>
      <c r="C555">
        <v>6359</v>
      </c>
      <c r="D555">
        <v>124371</v>
      </c>
      <c r="E555">
        <v>13662</v>
      </c>
      <c r="F555">
        <v>0</v>
      </c>
      <c r="G555" t="s">
        <v>106</v>
      </c>
      <c r="H555" t="s">
        <v>106</v>
      </c>
      <c r="I555" t="s">
        <v>106</v>
      </c>
      <c r="J555" t="s">
        <v>107</v>
      </c>
      <c r="K555" t="s">
        <v>108</v>
      </c>
      <c r="L555" t="s">
        <v>109</v>
      </c>
      <c r="M555" t="s">
        <v>110</v>
      </c>
      <c r="N555" t="s">
        <v>1419</v>
      </c>
      <c r="O555" t="s">
        <v>1420</v>
      </c>
      <c r="Q555">
        <v>344</v>
      </c>
      <c r="R555">
        <v>0</v>
      </c>
      <c r="S555">
        <v>240</v>
      </c>
      <c r="T555">
        <v>0</v>
      </c>
      <c r="U555">
        <v>0</v>
      </c>
      <c r="V555">
        <v>0</v>
      </c>
      <c r="W555">
        <v>240</v>
      </c>
      <c r="X555">
        <v>0</v>
      </c>
      <c r="Y555">
        <v>0</v>
      </c>
      <c r="Z555">
        <v>0</v>
      </c>
      <c r="AD555" s="1">
        <v>41386.333333333336</v>
      </c>
      <c r="AE555" s="1">
        <v>41420.708333333336</v>
      </c>
      <c r="AG555" s="1">
        <v>41336.333333333336</v>
      </c>
      <c r="AH555" s="1">
        <v>41370.708333333336</v>
      </c>
      <c r="AI555" s="1">
        <v>41336.333333333336</v>
      </c>
      <c r="AJ555" s="1">
        <v>41370.708333333336</v>
      </c>
      <c r="AK555" s="1">
        <v>41336.333333333336</v>
      </c>
      <c r="AL555" s="1">
        <v>41370.708333333336</v>
      </c>
      <c r="AM555" s="1">
        <v>41386.333333333336</v>
      </c>
      <c r="AN555" s="1">
        <v>41420.708333333336</v>
      </c>
      <c r="AP555" t="s">
        <v>113</v>
      </c>
      <c r="AU555" t="s">
        <v>1421</v>
      </c>
      <c r="AY555" t="s">
        <v>106</v>
      </c>
      <c r="AZ555">
        <v>0</v>
      </c>
      <c r="BA555">
        <v>0</v>
      </c>
      <c r="BD555" s="3">
        <v>41321.660416666666</v>
      </c>
      <c r="BE555" s="3">
        <v>41321.663888888892</v>
      </c>
      <c r="BF555" t="s">
        <v>115</v>
      </c>
      <c r="BG555" t="s">
        <v>115</v>
      </c>
      <c r="CH555">
        <v>540</v>
      </c>
      <c r="CI555">
        <v>29610</v>
      </c>
      <c r="CJ555" t="s">
        <v>106</v>
      </c>
      <c r="CK555" t="s">
        <v>106</v>
      </c>
      <c r="CL555">
        <v>25</v>
      </c>
      <c r="CM555" t="s">
        <v>1418</v>
      </c>
      <c r="CO555">
        <v>124369</v>
      </c>
      <c r="CQ555">
        <v>0</v>
      </c>
      <c r="CR555">
        <v>0</v>
      </c>
      <c r="CS555">
        <v>0</v>
      </c>
      <c r="CY555" t="s">
        <v>123</v>
      </c>
      <c r="CZ555" t="s">
        <v>124</v>
      </c>
      <c r="DD555" t="str" cm="1">
        <f t="array" ref="DD555:DE555">TEXT(_xlfn.SEQUENCE(1, DATEDIF(AG555, AH555, "m") + 1, AG555, 30), "YYYY-APMM")</f>
        <v>2013-AP03</v>
      </c>
      <c r="DE555" t="str">
        <v>2013-AP04</v>
      </c>
      <c r="DN555">
        <f t="shared" si="16"/>
        <v>0</v>
      </c>
      <c r="DO555">
        <f t="shared" si="17"/>
        <v>0</v>
      </c>
    </row>
    <row r="556" spans="1:119" x14ac:dyDescent="0.35">
      <c r="A556" t="s">
        <v>105</v>
      </c>
      <c r="B556">
        <v>499841</v>
      </c>
      <c r="C556">
        <v>6359</v>
      </c>
      <c r="D556">
        <v>124371</v>
      </c>
      <c r="E556">
        <v>13662</v>
      </c>
      <c r="F556">
        <v>0</v>
      </c>
      <c r="G556" t="s">
        <v>106</v>
      </c>
      <c r="H556" t="s">
        <v>106</v>
      </c>
      <c r="I556" t="s">
        <v>106</v>
      </c>
      <c r="J556" t="s">
        <v>107</v>
      </c>
      <c r="K556" t="s">
        <v>108</v>
      </c>
      <c r="L556" t="s">
        <v>109</v>
      </c>
      <c r="M556" t="s">
        <v>110</v>
      </c>
      <c r="N556" t="s">
        <v>1422</v>
      </c>
      <c r="O556" t="s">
        <v>1423</v>
      </c>
      <c r="Q556">
        <v>208</v>
      </c>
      <c r="R556">
        <v>0</v>
      </c>
      <c r="S556">
        <v>240</v>
      </c>
      <c r="T556">
        <v>0</v>
      </c>
      <c r="U556">
        <v>0</v>
      </c>
      <c r="V556">
        <v>0</v>
      </c>
      <c r="W556">
        <v>240</v>
      </c>
      <c r="X556">
        <v>0</v>
      </c>
      <c r="Y556">
        <v>0</v>
      </c>
      <c r="Z556">
        <v>0</v>
      </c>
      <c r="AD556" s="1">
        <v>41349.333333333336</v>
      </c>
      <c r="AE556" s="1">
        <v>41382.708333333336</v>
      </c>
      <c r="AG556" s="1">
        <v>41318.333333333336</v>
      </c>
      <c r="AH556" s="1">
        <v>41352.708333333336</v>
      </c>
      <c r="AI556" s="1">
        <v>41318.333333333336</v>
      </c>
      <c r="AJ556" s="1">
        <v>41352.708333333336</v>
      </c>
      <c r="AK556" s="1">
        <v>41318.333333333336</v>
      </c>
      <c r="AL556" s="1">
        <v>41352.708333333336</v>
      </c>
      <c r="AM556" s="1">
        <v>41349.333333333336</v>
      </c>
      <c r="AN556" s="1">
        <v>41382.708333333336</v>
      </c>
      <c r="AP556" t="s">
        <v>113</v>
      </c>
      <c r="AU556" t="s">
        <v>1424</v>
      </c>
      <c r="AY556" t="s">
        <v>106</v>
      </c>
      <c r="AZ556">
        <v>0</v>
      </c>
      <c r="BA556">
        <v>0</v>
      </c>
      <c r="BD556" s="3">
        <v>41321.660416666666</v>
      </c>
      <c r="BE556" s="3">
        <v>41321.663888888892</v>
      </c>
      <c r="BF556" t="s">
        <v>115</v>
      </c>
      <c r="BG556" t="s">
        <v>115</v>
      </c>
      <c r="CH556">
        <v>540</v>
      </c>
      <c r="CI556">
        <v>29610</v>
      </c>
      <c r="CJ556" t="s">
        <v>106</v>
      </c>
      <c r="CK556" t="s">
        <v>106</v>
      </c>
      <c r="CL556">
        <v>25</v>
      </c>
      <c r="CM556" t="s">
        <v>1418</v>
      </c>
      <c r="CO556">
        <v>124369</v>
      </c>
      <c r="CQ556">
        <v>0</v>
      </c>
      <c r="CR556">
        <v>0</v>
      </c>
      <c r="CS556">
        <v>0</v>
      </c>
      <c r="CY556" t="s">
        <v>123</v>
      </c>
      <c r="CZ556" t="s">
        <v>124</v>
      </c>
      <c r="DD556" t="str" cm="1">
        <f t="array" ref="DD556:DE556">TEXT(_xlfn.SEQUENCE(1, DATEDIF(AG556, AH556, "m") + 1, AG556, 30), "YYYY-APMM")</f>
        <v>2013-AP02</v>
      </c>
      <c r="DE556" t="str">
        <v>2013-AP03</v>
      </c>
      <c r="DN556">
        <f t="shared" si="16"/>
        <v>0</v>
      </c>
      <c r="DO556">
        <f t="shared" si="17"/>
        <v>0</v>
      </c>
    </row>
    <row r="557" spans="1:119" x14ac:dyDescent="0.35">
      <c r="A557" t="s">
        <v>105</v>
      </c>
      <c r="B557">
        <v>499842</v>
      </c>
      <c r="C557">
        <v>6359</v>
      </c>
      <c r="D557">
        <v>124371</v>
      </c>
      <c r="E557">
        <v>13662</v>
      </c>
      <c r="F557">
        <v>0</v>
      </c>
      <c r="G557" t="s">
        <v>106</v>
      </c>
      <c r="H557" t="s">
        <v>106</v>
      </c>
      <c r="I557" t="s">
        <v>106</v>
      </c>
      <c r="J557" t="s">
        <v>107</v>
      </c>
      <c r="K557" t="s">
        <v>108</v>
      </c>
      <c r="L557" t="s">
        <v>109</v>
      </c>
      <c r="M557" t="s">
        <v>110</v>
      </c>
      <c r="N557" t="s">
        <v>1425</v>
      </c>
      <c r="O557" t="s">
        <v>1426</v>
      </c>
      <c r="Q557">
        <v>368</v>
      </c>
      <c r="R557">
        <v>0</v>
      </c>
      <c r="S557">
        <v>240</v>
      </c>
      <c r="T557">
        <v>0</v>
      </c>
      <c r="U557">
        <v>0</v>
      </c>
      <c r="V557">
        <v>0</v>
      </c>
      <c r="W557">
        <v>240</v>
      </c>
      <c r="X557">
        <v>0</v>
      </c>
      <c r="Y557">
        <v>0</v>
      </c>
      <c r="Z557">
        <v>0</v>
      </c>
      <c r="AD557" s="1">
        <v>41372.333333333336</v>
      </c>
      <c r="AE557" s="1">
        <v>41406.708333333336</v>
      </c>
      <c r="AG557" s="1">
        <v>41318.333333333336</v>
      </c>
      <c r="AH557" s="1">
        <v>41352.708333333336</v>
      </c>
      <c r="AI557" s="1">
        <v>41318.333333333336</v>
      </c>
      <c r="AJ557" s="1">
        <v>41352.708333333336</v>
      </c>
      <c r="AK557" s="1">
        <v>41318.333333333336</v>
      </c>
      <c r="AL557" s="1">
        <v>41352.708333333336</v>
      </c>
      <c r="AM557" s="1">
        <v>41372.333333333336</v>
      </c>
      <c r="AN557" s="1">
        <v>41406.708333333336</v>
      </c>
      <c r="AP557" t="s">
        <v>113</v>
      </c>
      <c r="AU557" t="s">
        <v>1427</v>
      </c>
      <c r="AY557" t="s">
        <v>106</v>
      </c>
      <c r="AZ557">
        <v>0</v>
      </c>
      <c r="BA557">
        <v>0</v>
      </c>
      <c r="BD557" s="3">
        <v>41321.660416666666</v>
      </c>
      <c r="BE557" s="3">
        <v>41321.663888888892</v>
      </c>
      <c r="BF557" t="s">
        <v>115</v>
      </c>
      <c r="BG557" t="s">
        <v>115</v>
      </c>
      <c r="CH557">
        <v>540</v>
      </c>
      <c r="CI557">
        <v>29610</v>
      </c>
      <c r="CJ557" t="s">
        <v>106</v>
      </c>
      <c r="CK557" t="s">
        <v>106</v>
      </c>
      <c r="CL557">
        <v>25</v>
      </c>
      <c r="CM557" t="s">
        <v>1418</v>
      </c>
      <c r="CO557">
        <v>124369</v>
      </c>
      <c r="CQ557">
        <v>0</v>
      </c>
      <c r="CR557">
        <v>0</v>
      </c>
      <c r="CS557">
        <v>0</v>
      </c>
      <c r="CY557" t="s">
        <v>123</v>
      </c>
      <c r="CZ557" t="s">
        <v>124</v>
      </c>
      <c r="DD557" t="str" cm="1">
        <f t="array" ref="DD557:DE557">TEXT(_xlfn.SEQUENCE(1, DATEDIF(AG557, AH557, "m") + 1, AG557, 30), "YYYY-APMM")</f>
        <v>2013-AP02</v>
      </c>
      <c r="DE557" t="str">
        <v>2013-AP03</v>
      </c>
      <c r="DN557">
        <f t="shared" si="16"/>
        <v>0</v>
      </c>
      <c r="DO557">
        <f t="shared" si="17"/>
        <v>0</v>
      </c>
    </row>
    <row r="558" spans="1:119" x14ac:dyDescent="0.35">
      <c r="A558" t="s">
        <v>105</v>
      </c>
      <c r="B558">
        <v>499843</v>
      </c>
      <c r="C558">
        <v>6359</v>
      </c>
      <c r="D558">
        <v>124371</v>
      </c>
      <c r="E558">
        <v>13662</v>
      </c>
      <c r="F558">
        <v>0</v>
      </c>
      <c r="G558" t="s">
        <v>106</v>
      </c>
      <c r="H558" t="s">
        <v>106</v>
      </c>
      <c r="I558" t="s">
        <v>106</v>
      </c>
      <c r="J558" t="s">
        <v>107</v>
      </c>
      <c r="K558" t="s">
        <v>108</v>
      </c>
      <c r="L558" t="s">
        <v>109</v>
      </c>
      <c r="M558" t="s">
        <v>110</v>
      </c>
      <c r="N558" t="s">
        <v>1428</v>
      </c>
      <c r="O558" t="s">
        <v>1429</v>
      </c>
      <c r="Q558">
        <v>80</v>
      </c>
      <c r="R558">
        <v>0</v>
      </c>
      <c r="S558">
        <v>240</v>
      </c>
      <c r="T558">
        <v>0</v>
      </c>
      <c r="U558">
        <v>0</v>
      </c>
      <c r="V558">
        <v>0</v>
      </c>
      <c r="W558">
        <v>240</v>
      </c>
      <c r="X558">
        <v>0</v>
      </c>
      <c r="Y558">
        <v>0</v>
      </c>
      <c r="Z558">
        <v>0</v>
      </c>
      <c r="AD558" s="1">
        <v>41324.333333333336</v>
      </c>
      <c r="AE558" s="1">
        <v>41358.708333333336</v>
      </c>
      <c r="AG558" s="1">
        <v>41311.333333333336</v>
      </c>
      <c r="AH558" s="1">
        <v>41346.708333333336</v>
      </c>
      <c r="AI558" s="1">
        <v>41311.333333333336</v>
      </c>
      <c r="AJ558" s="1">
        <v>41346.708333333336</v>
      </c>
      <c r="AK558" s="1">
        <v>41311.333333333336</v>
      </c>
      <c r="AL558" s="1">
        <v>41346.708333333336</v>
      </c>
      <c r="AM558" s="1">
        <v>41324.333333333336</v>
      </c>
      <c r="AN558" s="1">
        <v>41358.708333333336</v>
      </c>
      <c r="AP558" t="s">
        <v>113</v>
      </c>
      <c r="AU558" t="s">
        <v>1430</v>
      </c>
      <c r="AY558" t="s">
        <v>106</v>
      </c>
      <c r="AZ558">
        <v>0</v>
      </c>
      <c r="BA558">
        <v>0</v>
      </c>
      <c r="BD558" s="3">
        <v>41321.660416666666</v>
      </c>
      <c r="BE558" s="3">
        <v>41321.663888888892</v>
      </c>
      <c r="BF558" t="s">
        <v>115</v>
      </c>
      <c r="BG558" t="s">
        <v>115</v>
      </c>
      <c r="CH558">
        <v>540</v>
      </c>
      <c r="CI558">
        <v>29610</v>
      </c>
      <c r="CJ558" t="s">
        <v>106</v>
      </c>
      <c r="CK558" t="s">
        <v>106</v>
      </c>
      <c r="CL558">
        <v>25</v>
      </c>
      <c r="CM558" t="s">
        <v>1418</v>
      </c>
      <c r="CO558">
        <v>124369</v>
      </c>
      <c r="CQ558">
        <v>0</v>
      </c>
      <c r="CR558">
        <v>0</v>
      </c>
      <c r="CS558">
        <v>0</v>
      </c>
      <c r="CY558" t="s">
        <v>123</v>
      </c>
      <c r="CZ558" t="s">
        <v>124</v>
      </c>
      <c r="DD558" t="str" cm="1">
        <f t="array" ref="DD558:DE558">TEXT(_xlfn.SEQUENCE(1, DATEDIF(AG558, AH558, "m") + 1, AG558, 30), "YYYY-APMM")</f>
        <v>2013-AP02</v>
      </c>
      <c r="DE558" t="str">
        <v>2013-AP03</v>
      </c>
      <c r="DN558">
        <f t="shared" si="16"/>
        <v>0</v>
      </c>
      <c r="DO558">
        <f t="shared" si="17"/>
        <v>0</v>
      </c>
    </row>
    <row r="559" spans="1:119" x14ac:dyDescent="0.35">
      <c r="A559" t="s">
        <v>105</v>
      </c>
      <c r="B559">
        <v>499844</v>
      </c>
      <c r="C559">
        <v>6359</v>
      </c>
      <c r="D559">
        <v>124371</v>
      </c>
      <c r="E559">
        <v>13662</v>
      </c>
      <c r="F559">
        <v>0</v>
      </c>
      <c r="G559" t="s">
        <v>106</v>
      </c>
      <c r="H559" t="s">
        <v>106</v>
      </c>
      <c r="I559" t="s">
        <v>106</v>
      </c>
      <c r="J559" t="s">
        <v>107</v>
      </c>
      <c r="K559" t="s">
        <v>108</v>
      </c>
      <c r="L559" t="s">
        <v>109</v>
      </c>
      <c r="M559" t="s">
        <v>110</v>
      </c>
      <c r="N559" t="s">
        <v>1431</v>
      </c>
      <c r="O559" t="s">
        <v>1432</v>
      </c>
      <c r="Q559">
        <v>504</v>
      </c>
      <c r="R559">
        <v>0</v>
      </c>
      <c r="S559">
        <v>240</v>
      </c>
      <c r="T559">
        <v>0</v>
      </c>
      <c r="U559">
        <v>0</v>
      </c>
      <c r="V559">
        <v>0</v>
      </c>
      <c r="W559">
        <v>240</v>
      </c>
      <c r="X559">
        <v>0</v>
      </c>
      <c r="Y559">
        <v>0</v>
      </c>
      <c r="Z559">
        <v>0</v>
      </c>
      <c r="AD559" s="1">
        <v>41380.333333333336</v>
      </c>
      <c r="AE559" s="1">
        <v>41414.708333333336</v>
      </c>
      <c r="AG559" s="1">
        <v>41305.333333333336</v>
      </c>
      <c r="AH559" s="1">
        <v>41340.708333333336</v>
      </c>
      <c r="AI559" s="1">
        <v>41305.333333333336</v>
      </c>
      <c r="AJ559" s="1">
        <v>41340.708333333336</v>
      </c>
      <c r="AK559" s="1">
        <v>41305.333333333336</v>
      </c>
      <c r="AL559" s="1">
        <v>41340.708333333336</v>
      </c>
      <c r="AM559" s="1">
        <v>41380.333333333336</v>
      </c>
      <c r="AN559" s="1">
        <v>41414.708333333336</v>
      </c>
      <c r="AP559" t="s">
        <v>113</v>
      </c>
      <c r="AU559" t="s">
        <v>1433</v>
      </c>
      <c r="AY559" t="s">
        <v>106</v>
      </c>
      <c r="AZ559">
        <v>0</v>
      </c>
      <c r="BA559">
        <v>0</v>
      </c>
      <c r="BD559" s="3">
        <v>41321.660416666666</v>
      </c>
      <c r="BE559" s="3">
        <v>41321.663888888892</v>
      </c>
      <c r="BF559" t="s">
        <v>115</v>
      </c>
      <c r="BG559" t="s">
        <v>115</v>
      </c>
      <c r="CH559">
        <v>540</v>
      </c>
      <c r="CI559">
        <v>29610</v>
      </c>
      <c r="CJ559" t="s">
        <v>106</v>
      </c>
      <c r="CK559" t="s">
        <v>106</v>
      </c>
      <c r="CL559">
        <v>25</v>
      </c>
      <c r="CM559" t="s">
        <v>1418</v>
      </c>
      <c r="CO559">
        <v>124369</v>
      </c>
      <c r="CQ559">
        <v>0</v>
      </c>
      <c r="CR559">
        <v>0</v>
      </c>
      <c r="CS559">
        <v>0</v>
      </c>
      <c r="CY559" t="s">
        <v>123</v>
      </c>
      <c r="CZ559" t="s">
        <v>124</v>
      </c>
      <c r="DD559" t="str" cm="1">
        <f t="array" ref="DD559:DE559">TEXT(_xlfn.SEQUENCE(1, DATEDIF(AG559, AH559, "m") + 1, AG559, 30), "YYYY-APMM")</f>
        <v>2013-AP01</v>
      </c>
      <c r="DE559" t="str">
        <v>2013-AP03</v>
      </c>
      <c r="DN559">
        <f t="shared" si="16"/>
        <v>0</v>
      </c>
      <c r="DO559">
        <f t="shared" si="17"/>
        <v>0</v>
      </c>
    </row>
    <row r="560" spans="1:119" x14ac:dyDescent="0.35">
      <c r="A560" t="s">
        <v>105</v>
      </c>
      <c r="B560">
        <v>499845</v>
      </c>
      <c r="C560">
        <v>6359</v>
      </c>
      <c r="D560">
        <v>124371</v>
      </c>
      <c r="E560">
        <v>13662</v>
      </c>
      <c r="F560">
        <v>0</v>
      </c>
      <c r="G560" t="s">
        <v>106</v>
      </c>
      <c r="H560" t="s">
        <v>106</v>
      </c>
      <c r="I560" t="s">
        <v>106</v>
      </c>
      <c r="J560" t="s">
        <v>107</v>
      </c>
      <c r="K560" t="s">
        <v>108</v>
      </c>
      <c r="L560" t="s">
        <v>109</v>
      </c>
      <c r="M560" t="s">
        <v>110</v>
      </c>
      <c r="N560" t="s">
        <v>1434</v>
      </c>
      <c r="O560" t="s">
        <v>1435</v>
      </c>
      <c r="Q560">
        <v>232</v>
      </c>
      <c r="R560">
        <v>0</v>
      </c>
      <c r="S560">
        <v>240</v>
      </c>
      <c r="T560">
        <v>0</v>
      </c>
      <c r="U560">
        <v>0</v>
      </c>
      <c r="V560">
        <v>0</v>
      </c>
      <c r="W560">
        <v>240</v>
      </c>
      <c r="X560">
        <v>0</v>
      </c>
      <c r="Y560">
        <v>0</v>
      </c>
      <c r="Z560">
        <v>0</v>
      </c>
      <c r="AD560" s="1">
        <v>41349.333333333336</v>
      </c>
      <c r="AE560" s="1">
        <v>41382.708333333336</v>
      </c>
      <c r="AG560" s="1">
        <v>41314.333333333336</v>
      </c>
      <c r="AH560" s="1">
        <v>41349.708333333336</v>
      </c>
      <c r="AI560" s="1">
        <v>41314.333333333336</v>
      </c>
      <c r="AJ560" s="1">
        <v>41349.708333333336</v>
      </c>
      <c r="AK560" s="1">
        <v>41314.333333333336</v>
      </c>
      <c r="AL560" s="1">
        <v>41349.708333333336</v>
      </c>
      <c r="AM560" s="1">
        <v>41349.333333333336</v>
      </c>
      <c r="AN560" s="1">
        <v>41382.708333333336</v>
      </c>
      <c r="AP560" t="s">
        <v>113</v>
      </c>
      <c r="AU560" t="s">
        <v>1436</v>
      </c>
      <c r="AY560" t="s">
        <v>106</v>
      </c>
      <c r="AZ560">
        <v>0</v>
      </c>
      <c r="BA560">
        <v>0</v>
      </c>
      <c r="BD560" s="3">
        <v>41321.660416666666</v>
      </c>
      <c r="BE560" s="3">
        <v>41321.663888888892</v>
      </c>
      <c r="BF560" t="s">
        <v>115</v>
      </c>
      <c r="BG560" t="s">
        <v>115</v>
      </c>
      <c r="CH560">
        <v>540</v>
      </c>
      <c r="CI560">
        <v>29610</v>
      </c>
      <c r="CJ560" t="s">
        <v>106</v>
      </c>
      <c r="CK560" t="s">
        <v>106</v>
      </c>
      <c r="CL560">
        <v>25</v>
      </c>
      <c r="CM560" t="s">
        <v>1418</v>
      </c>
      <c r="CO560">
        <v>124369</v>
      </c>
      <c r="CQ560">
        <v>0</v>
      </c>
      <c r="CR560">
        <v>0</v>
      </c>
      <c r="CS560">
        <v>0</v>
      </c>
      <c r="CY560" t="s">
        <v>123</v>
      </c>
      <c r="CZ560" t="s">
        <v>124</v>
      </c>
      <c r="DD560" t="str" cm="1">
        <f t="array" ref="DD560:DE560">TEXT(_xlfn.SEQUENCE(1, DATEDIF(AG560, AH560, "m") + 1, AG560, 30), "YYYY-APMM")</f>
        <v>2013-AP02</v>
      </c>
      <c r="DE560" t="str">
        <v>2013-AP03</v>
      </c>
      <c r="DN560">
        <f t="shared" si="16"/>
        <v>0</v>
      </c>
      <c r="DO560">
        <f t="shared" si="17"/>
        <v>0</v>
      </c>
    </row>
    <row r="561" spans="1:119" x14ac:dyDescent="0.35">
      <c r="A561" t="s">
        <v>105</v>
      </c>
      <c r="B561">
        <v>499846</v>
      </c>
      <c r="C561">
        <v>6359</v>
      </c>
      <c r="D561">
        <v>124371</v>
      </c>
      <c r="E561">
        <v>13662</v>
      </c>
      <c r="F561">
        <v>0</v>
      </c>
      <c r="G561" t="s">
        <v>106</v>
      </c>
      <c r="H561" t="s">
        <v>106</v>
      </c>
      <c r="I561" t="s">
        <v>106</v>
      </c>
      <c r="J561" t="s">
        <v>107</v>
      </c>
      <c r="K561" t="s">
        <v>108</v>
      </c>
      <c r="L561" t="s">
        <v>109</v>
      </c>
      <c r="M561" t="s">
        <v>110</v>
      </c>
      <c r="N561" t="s">
        <v>1437</v>
      </c>
      <c r="O561" t="s">
        <v>1438</v>
      </c>
      <c r="Q561">
        <v>176</v>
      </c>
      <c r="R561">
        <v>0</v>
      </c>
      <c r="S561">
        <v>240</v>
      </c>
      <c r="T561">
        <v>0</v>
      </c>
      <c r="U561">
        <v>0</v>
      </c>
      <c r="V561">
        <v>0</v>
      </c>
      <c r="W561">
        <v>240</v>
      </c>
      <c r="X561">
        <v>0</v>
      </c>
      <c r="Y561">
        <v>0</v>
      </c>
      <c r="Z561">
        <v>0</v>
      </c>
      <c r="AD561" s="1">
        <v>41393.333333333336</v>
      </c>
      <c r="AE561" s="1">
        <v>41427.708333333336</v>
      </c>
      <c r="AG561" s="1">
        <v>41367.333333333336</v>
      </c>
      <c r="AH561" s="1">
        <v>41401.708333333336</v>
      </c>
      <c r="AI561" s="1">
        <v>41367.333333333336</v>
      </c>
      <c r="AJ561" s="1">
        <v>41401.708333333336</v>
      </c>
      <c r="AK561" s="1">
        <v>41367.333333333336</v>
      </c>
      <c r="AL561" s="1">
        <v>41401.708333333336</v>
      </c>
      <c r="AM561" s="1">
        <v>41393.333333333336</v>
      </c>
      <c r="AN561" s="1">
        <v>41427.708333333336</v>
      </c>
      <c r="AP561" t="s">
        <v>113</v>
      </c>
      <c r="AU561" t="s">
        <v>1439</v>
      </c>
      <c r="AY561" t="s">
        <v>106</v>
      </c>
      <c r="AZ561">
        <v>0</v>
      </c>
      <c r="BA561">
        <v>0</v>
      </c>
      <c r="BD561" s="3">
        <v>41321.660416666666</v>
      </c>
      <c r="BE561" s="3">
        <v>41321.663888888892</v>
      </c>
      <c r="BF561" t="s">
        <v>115</v>
      </c>
      <c r="BG561" t="s">
        <v>115</v>
      </c>
      <c r="CH561">
        <v>540</v>
      </c>
      <c r="CI561">
        <v>29610</v>
      </c>
      <c r="CJ561" t="s">
        <v>106</v>
      </c>
      <c r="CK561" t="s">
        <v>106</v>
      </c>
      <c r="CL561">
        <v>25</v>
      </c>
      <c r="CM561" t="s">
        <v>1418</v>
      </c>
      <c r="CO561">
        <v>124369</v>
      </c>
      <c r="CQ561">
        <v>0</v>
      </c>
      <c r="CR561">
        <v>0</v>
      </c>
      <c r="CS561">
        <v>0</v>
      </c>
      <c r="CY561" t="s">
        <v>123</v>
      </c>
      <c r="CZ561" t="s">
        <v>124</v>
      </c>
      <c r="DD561" t="str" cm="1">
        <f t="array" ref="DD561:DE561">TEXT(_xlfn.SEQUENCE(1, DATEDIF(AG561, AH561, "m") + 1, AG561, 30), "YYYY-APMM")</f>
        <v>2013-AP04</v>
      </c>
      <c r="DE561" t="str">
        <v>2013-AP05</v>
      </c>
      <c r="DN561">
        <f t="shared" si="16"/>
        <v>0</v>
      </c>
      <c r="DO561">
        <f t="shared" si="17"/>
        <v>0</v>
      </c>
    </row>
    <row r="562" spans="1:119" x14ac:dyDescent="0.35">
      <c r="A562" t="s">
        <v>105</v>
      </c>
      <c r="B562">
        <v>499847</v>
      </c>
      <c r="C562">
        <v>6359</v>
      </c>
      <c r="D562">
        <v>124371</v>
      </c>
      <c r="E562">
        <v>13662</v>
      </c>
      <c r="F562">
        <v>0</v>
      </c>
      <c r="G562" t="s">
        <v>106</v>
      </c>
      <c r="H562" t="s">
        <v>106</v>
      </c>
      <c r="I562" t="s">
        <v>106</v>
      </c>
      <c r="J562" t="s">
        <v>107</v>
      </c>
      <c r="K562" t="s">
        <v>108</v>
      </c>
      <c r="L562" t="s">
        <v>109</v>
      </c>
      <c r="M562" t="s">
        <v>110</v>
      </c>
      <c r="N562" t="s">
        <v>1440</v>
      </c>
      <c r="O562" t="s">
        <v>1441</v>
      </c>
      <c r="Q562">
        <v>320</v>
      </c>
      <c r="R562">
        <v>0</v>
      </c>
      <c r="S562">
        <v>240</v>
      </c>
      <c r="T562">
        <v>0</v>
      </c>
      <c r="U562">
        <v>0</v>
      </c>
      <c r="V562">
        <v>0</v>
      </c>
      <c r="W562">
        <v>240</v>
      </c>
      <c r="X562">
        <v>0</v>
      </c>
      <c r="Y562">
        <v>0</v>
      </c>
      <c r="Z562">
        <v>0</v>
      </c>
      <c r="AD562" s="1">
        <v>41379.333333333336</v>
      </c>
      <c r="AE562" s="1">
        <v>41413.708333333336</v>
      </c>
      <c r="AG562" s="1">
        <v>41332.333333333336</v>
      </c>
      <c r="AH562" s="1">
        <v>41366.708333333336</v>
      </c>
      <c r="AI562" s="1">
        <v>41332.333333333336</v>
      </c>
      <c r="AJ562" s="1">
        <v>41366.708333333336</v>
      </c>
      <c r="AK562" s="1">
        <v>41332.333333333336</v>
      </c>
      <c r="AL562" s="1">
        <v>41366.708333333336</v>
      </c>
      <c r="AM562" s="1">
        <v>41379.333333333336</v>
      </c>
      <c r="AN562" s="1">
        <v>41413.708333333336</v>
      </c>
      <c r="AP562" t="s">
        <v>113</v>
      </c>
      <c r="AU562" t="s">
        <v>1442</v>
      </c>
      <c r="AY562" t="s">
        <v>106</v>
      </c>
      <c r="AZ562">
        <v>0</v>
      </c>
      <c r="BA562">
        <v>0</v>
      </c>
      <c r="BD562" s="3">
        <v>41321.660416666666</v>
      </c>
      <c r="BE562" s="3">
        <v>41321.697916666664</v>
      </c>
      <c r="BF562" t="s">
        <v>115</v>
      </c>
      <c r="BG562" t="s">
        <v>115</v>
      </c>
      <c r="CH562">
        <v>540</v>
      </c>
      <c r="CI562">
        <v>29610</v>
      </c>
      <c r="CJ562" t="s">
        <v>106</v>
      </c>
      <c r="CK562" t="s">
        <v>106</v>
      </c>
      <c r="CL562">
        <v>25</v>
      </c>
      <c r="CM562" t="s">
        <v>1418</v>
      </c>
      <c r="CO562">
        <v>124369</v>
      </c>
      <c r="CQ562">
        <v>0</v>
      </c>
      <c r="CR562">
        <v>0</v>
      </c>
      <c r="CS562">
        <v>0</v>
      </c>
      <c r="CY562" t="s">
        <v>123</v>
      </c>
      <c r="CZ562" t="s">
        <v>124</v>
      </c>
      <c r="DD562" t="str" cm="1">
        <f t="array" ref="DD562:DE562">TEXT(_xlfn.SEQUENCE(1, DATEDIF(AG562, AH562, "m") + 1, AG562, 30), "YYYY-APMM")</f>
        <v>2013-AP02</v>
      </c>
      <c r="DE562" t="str">
        <v>2013-AP03</v>
      </c>
      <c r="DN562">
        <f t="shared" si="16"/>
        <v>0</v>
      </c>
      <c r="DO562">
        <f t="shared" si="17"/>
        <v>0</v>
      </c>
    </row>
    <row r="563" spans="1:119" x14ac:dyDescent="0.35">
      <c r="A563" t="s">
        <v>105</v>
      </c>
      <c r="B563">
        <v>499848</v>
      </c>
      <c r="C563">
        <v>6359</v>
      </c>
      <c r="D563">
        <v>124371</v>
      </c>
      <c r="E563">
        <v>13662</v>
      </c>
      <c r="F563">
        <v>0</v>
      </c>
      <c r="G563" t="s">
        <v>106</v>
      </c>
      <c r="H563" t="s">
        <v>106</v>
      </c>
      <c r="I563" t="s">
        <v>106</v>
      </c>
      <c r="J563" t="s">
        <v>107</v>
      </c>
      <c r="K563" t="s">
        <v>108</v>
      </c>
      <c r="L563" t="s">
        <v>109</v>
      </c>
      <c r="M563" t="s">
        <v>110</v>
      </c>
      <c r="N563" t="s">
        <v>1443</v>
      </c>
      <c r="O563" t="s">
        <v>1444</v>
      </c>
      <c r="Q563">
        <v>560</v>
      </c>
      <c r="R563">
        <v>240</v>
      </c>
      <c r="S563">
        <v>240</v>
      </c>
      <c r="T563">
        <v>0</v>
      </c>
      <c r="U563">
        <v>0</v>
      </c>
      <c r="V563">
        <v>0</v>
      </c>
      <c r="W563">
        <v>240</v>
      </c>
      <c r="X563">
        <v>0</v>
      </c>
      <c r="Y563">
        <v>0</v>
      </c>
      <c r="Z563">
        <v>0</v>
      </c>
      <c r="AD563" s="1">
        <v>41414.333333333336</v>
      </c>
      <c r="AE563" s="1">
        <v>41448.708333333336</v>
      </c>
      <c r="AG563" s="1">
        <v>41332.333333333336</v>
      </c>
      <c r="AH563" s="1">
        <v>41366.708333333336</v>
      </c>
      <c r="AI563" s="1">
        <v>41332.333333333336</v>
      </c>
      <c r="AJ563" s="1">
        <v>41366.708333333336</v>
      </c>
      <c r="AK563" s="1">
        <v>41332.333333333336</v>
      </c>
      <c r="AL563" s="1">
        <v>41366.708333333336</v>
      </c>
      <c r="AM563" s="1">
        <v>41414.333333333336</v>
      </c>
      <c r="AN563" s="1">
        <v>41448.708333333336</v>
      </c>
      <c r="AP563" t="s">
        <v>113</v>
      </c>
      <c r="AU563" t="s">
        <v>1445</v>
      </c>
      <c r="AY563" t="s">
        <v>106</v>
      </c>
      <c r="AZ563">
        <v>0</v>
      </c>
      <c r="BA563">
        <v>0</v>
      </c>
      <c r="BD563" s="3">
        <v>41321.660416666666</v>
      </c>
      <c r="BE563" s="3">
        <v>41321.697916666664</v>
      </c>
      <c r="BF563" t="s">
        <v>115</v>
      </c>
      <c r="BG563" t="s">
        <v>115</v>
      </c>
      <c r="CH563">
        <v>540</v>
      </c>
      <c r="CI563">
        <v>29610</v>
      </c>
      <c r="CJ563" t="s">
        <v>106</v>
      </c>
      <c r="CK563" t="s">
        <v>106</v>
      </c>
      <c r="CL563">
        <v>25</v>
      </c>
      <c r="CM563" t="s">
        <v>1418</v>
      </c>
      <c r="CO563">
        <v>124369</v>
      </c>
      <c r="CQ563">
        <v>0</v>
      </c>
      <c r="CR563">
        <v>0</v>
      </c>
      <c r="CS563">
        <v>0</v>
      </c>
      <c r="CY563" t="s">
        <v>123</v>
      </c>
      <c r="CZ563" t="s">
        <v>124</v>
      </c>
      <c r="DD563" t="str" cm="1">
        <f t="array" ref="DD563:DE563">TEXT(_xlfn.SEQUENCE(1, DATEDIF(AG563, AH563, "m") + 1, AG563, 30), "YYYY-APMM")</f>
        <v>2013-AP02</v>
      </c>
      <c r="DE563" t="str">
        <v>2013-AP03</v>
      </c>
      <c r="DN563">
        <f t="shared" si="16"/>
        <v>0</v>
      </c>
      <c r="DO563">
        <f t="shared" si="17"/>
        <v>0</v>
      </c>
    </row>
    <row r="564" spans="1:119" x14ac:dyDescent="0.35">
      <c r="A564" t="s">
        <v>105</v>
      </c>
      <c r="B564">
        <v>499849</v>
      </c>
      <c r="C564">
        <v>6359</v>
      </c>
      <c r="D564">
        <v>124371</v>
      </c>
      <c r="E564">
        <v>13662</v>
      </c>
      <c r="F564">
        <v>0</v>
      </c>
      <c r="G564" t="s">
        <v>106</v>
      </c>
      <c r="H564" t="s">
        <v>106</v>
      </c>
      <c r="I564" t="s">
        <v>106</v>
      </c>
      <c r="J564" t="s">
        <v>107</v>
      </c>
      <c r="K564" t="s">
        <v>108</v>
      </c>
      <c r="L564" t="s">
        <v>109</v>
      </c>
      <c r="M564" t="s">
        <v>110</v>
      </c>
      <c r="N564" t="s">
        <v>1446</v>
      </c>
      <c r="O564" t="s">
        <v>1447</v>
      </c>
      <c r="Q564">
        <v>296</v>
      </c>
      <c r="R564">
        <v>0</v>
      </c>
      <c r="S564">
        <v>240</v>
      </c>
      <c r="T564">
        <v>0</v>
      </c>
      <c r="U564">
        <v>0</v>
      </c>
      <c r="V564">
        <v>0</v>
      </c>
      <c r="W564">
        <v>240</v>
      </c>
      <c r="X564">
        <v>0</v>
      </c>
      <c r="Y564">
        <v>0</v>
      </c>
      <c r="Z564">
        <v>0</v>
      </c>
      <c r="AD564" s="1">
        <v>41393.333333333336</v>
      </c>
      <c r="AE564" s="1">
        <v>41427.708333333336</v>
      </c>
      <c r="AG564" s="1">
        <v>41350.333333333336</v>
      </c>
      <c r="AH564" s="1">
        <v>41384.708333333336</v>
      </c>
      <c r="AI564" s="1">
        <v>41350.333333333336</v>
      </c>
      <c r="AJ564" s="1">
        <v>41384.708333333336</v>
      </c>
      <c r="AK564" s="1">
        <v>41350.333333333336</v>
      </c>
      <c r="AL564" s="1">
        <v>41384.708333333336</v>
      </c>
      <c r="AM564" s="1">
        <v>41393.333333333336</v>
      </c>
      <c r="AN564" s="1">
        <v>41427.708333333336</v>
      </c>
      <c r="AP564" t="s">
        <v>113</v>
      </c>
      <c r="AU564" t="s">
        <v>1448</v>
      </c>
      <c r="AY564" t="s">
        <v>106</v>
      </c>
      <c r="AZ564">
        <v>0</v>
      </c>
      <c r="BA564">
        <v>0</v>
      </c>
      <c r="BD564" s="3">
        <v>41321.660416666666</v>
      </c>
      <c r="BE564" s="3">
        <v>41321.663888888892</v>
      </c>
      <c r="BF564" t="s">
        <v>115</v>
      </c>
      <c r="BG564" t="s">
        <v>115</v>
      </c>
      <c r="CH564">
        <v>540</v>
      </c>
      <c r="CI564">
        <v>29610</v>
      </c>
      <c r="CJ564" t="s">
        <v>106</v>
      </c>
      <c r="CK564" t="s">
        <v>106</v>
      </c>
      <c r="CL564">
        <v>25</v>
      </c>
      <c r="CM564" t="s">
        <v>1418</v>
      </c>
      <c r="CO564">
        <v>124369</v>
      </c>
      <c r="CQ564">
        <v>0</v>
      </c>
      <c r="CR564">
        <v>0</v>
      </c>
      <c r="CS564">
        <v>0</v>
      </c>
      <c r="CY564" t="s">
        <v>123</v>
      </c>
      <c r="CZ564" t="s">
        <v>124</v>
      </c>
      <c r="DD564" t="str" cm="1">
        <f t="array" ref="DD564:DE564">TEXT(_xlfn.SEQUENCE(1, DATEDIF(AG564, AH564, "m") + 1, AG564, 30), "YYYY-APMM")</f>
        <v>2013-AP03</v>
      </c>
      <c r="DE564" t="str">
        <v>2013-AP04</v>
      </c>
      <c r="DN564">
        <f t="shared" si="16"/>
        <v>0</v>
      </c>
      <c r="DO564">
        <f t="shared" si="17"/>
        <v>0</v>
      </c>
    </row>
    <row r="565" spans="1:119" x14ac:dyDescent="0.35">
      <c r="A565" t="s">
        <v>105</v>
      </c>
      <c r="B565">
        <v>499850</v>
      </c>
      <c r="C565">
        <v>6359</v>
      </c>
      <c r="D565">
        <v>124371</v>
      </c>
      <c r="E565">
        <v>13662</v>
      </c>
      <c r="F565">
        <v>0</v>
      </c>
      <c r="G565" t="s">
        <v>106</v>
      </c>
      <c r="H565" t="s">
        <v>106</v>
      </c>
      <c r="I565" t="s">
        <v>106</v>
      </c>
      <c r="J565" t="s">
        <v>107</v>
      </c>
      <c r="K565" t="s">
        <v>108</v>
      </c>
      <c r="L565" t="s">
        <v>109</v>
      </c>
      <c r="M565" t="s">
        <v>110</v>
      </c>
      <c r="N565" t="s">
        <v>1449</v>
      </c>
      <c r="O565" t="s">
        <v>1450</v>
      </c>
      <c r="Q565">
        <v>560</v>
      </c>
      <c r="R565">
        <v>240</v>
      </c>
      <c r="S565">
        <v>240</v>
      </c>
      <c r="T565">
        <v>0</v>
      </c>
      <c r="U565">
        <v>0</v>
      </c>
      <c r="V565">
        <v>0</v>
      </c>
      <c r="W565">
        <v>240</v>
      </c>
      <c r="X565">
        <v>0</v>
      </c>
      <c r="Y565">
        <v>0</v>
      </c>
      <c r="Z565">
        <v>0</v>
      </c>
      <c r="AD565" s="1">
        <v>41431.333333333336</v>
      </c>
      <c r="AE565" s="1">
        <v>41465.708333333336</v>
      </c>
      <c r="AG565" s="1">
        <v>41350.333333333336</v>
      </c>
      <c r="AH565" s="1">
        <v>41384.708333333336</v>
      </c>
      <c r="AI565" s="1">
        <v>41350.333333333336</v>
      </c>
      <c r="AJ565" s="1">
        <v>41384.708333333336</v>
      </c>
      <c r="AK565" s="1">
        <v>41350.333333333336</v>
      </c>
      <c r="AL565" s="1">
        <v>41384.708333333336</v>
      </c>
      <c r="AM565" s="1">
        <v>41431.333333333336</v>
      </c>
      <c r="AN565" s="1">
        <v>41465.708333333336</v>
      </c>
      <c r="AP565" t="s">
        <v>113</v>
      </c>
      <c r="AU565" t="s">
        <v>1451</v>
      </c>
      <c r="AY565" t="s">
        <v>106</v>
      </c>
      <c r="AZ565">
        <v>0</v>
      </c>
      <c r="BA565">
        <v>0</v>
      </c>
      <c r="BD565" s="3">
        <v>41321.660416666666</v>
      </c>
      <c r="BE565" s="3">
        <v>41321.697916666664</v>
      </c>
      <c r="BF565" t="s">
        <v>115</v>
      </c>
      <c r="BG565" t="s">
        <v>115</v>
      </c>
      <c r="CH565">
        <v>540</v>
      </c>
      <c r="CI565">
        <v>29610</v>
      </c>
      <c r="CJ565" t="s">
        <v>106</v>
      </c>
      <c r="CK565" t="s">
        <v>106</v>
      </c>
      <c r="CL565">
        <v>25</v>
      </c>
      <c r="CM565" t="s">
        <v>1418</v>
      </c>
      <c r="CO565">
        <v>124369</v>
      </c>
      <c r="CQ565">
        <v>0</v>
      </c>
      <c r="CR565">
        <v>0</v>
      </c>
      <c r="CS565">
        <v>0</v>
      </c>
      <c r="CY565" t="s">
        <v>123</v>
      </c>
      <c r="CZ565" t="s">
        <v>124</v>
      </c>
      <c r="DD565" t="str" cm="1">
        <f t="array" ref="DD565:DE565">TEXT(_xlfn.SEQUENCE(1, DATEDIF(AG565, AH565, "m") + 1, AG565, 30), "YYYY-APMM")</f>
        <v>2013-AP03</v>
      </c>
      <c r="DE565" t="str">
        <v>2013-AP04</v>
      </c>
      <c r="DN565">
        <f t="shared" si="16"/>
        <v>0</v>
      </c>
      <c r="DO565">
        <f t="shared" si="17"/>
        <v>0</v>
      </c>
    </row>
    <row r="566" spans="1:119" x14ac:dyDescent="0.35">
      <c r="A566" t="s">
        <v>105</v>
      </c>
      <c r="B566">
        <v>499851</v>
      </c>
      <c r="C566">
        <v>6359</v>
      </c>
      <c r="D566">
        <v>124371</v>
      </c>
      <c r="E566">
        <v>13662</v>
      </c>
      <c r="F566">
        <v>0</v>
      </c>
      <c r="G566" t="s">
        <v>106</v>
      </c>
      <c r="H566" t="s">
        <v>106</v>
      </c>
      <c r="I566" t="s">
        <v>106</v>
      </c>
      <c r="J566" t="s">
        <v>107</v>
      </c>
      <c r="K566" t="s">
        <v>108</v>
      </c>
      <c r="L566" t="s">
        <v>109</v>
      </c>
      <c r="M566" t="s">
        <v>110</v>
      </c>
      <c r="N566" t="s">
        <v>1452</v>
      </c>
      <c r="O566" t="s">
        <v>1453</v>
      </c>
      <c r="Q566">
        <v>680</v>
      </c>
      <c r="R566">
        <v>360</v>
      </c>
      <c r="S566">
        <v>240</v>
      </c>
      <c r="T566">
        <v>0</v>
      </c>
      <c r="U566">
        <v>0</v>
      </c>
      <c r="V566">
        <v>0</v>
      </c>
      <c r="W566">
        <v>240</v>
      </c>
      <c r="X566">
        <v>0</v>
      </c>
      <c r="Y566">
        <v>0</v>
      </c>
      <c r="Z566">
        <v>0</v>
      </c>
      <c r="AD566" s="1">
        <v>41431.333333333336</v>
      </c>
      <c r="AE566" s="1">
        <v>41465.708333333336</v>
      </c>
      <c r="AG566" s="1">
        <v>41332.333333333336</v>
      </c>
      <c r="AH566" s="1">
        <v>41366.708333333336</v>
      </c>
      <c r="AI566" s="1">
        <v>41332.333333333336</v>
      </c>
      <c r="AJ566" s="1">
        <v>41366.708333333336</v>
      </c>
      <c r="AK566" s="1">
        <v>41332.333333333336</v>
      </c>
      <c r="AL566" s="1">
        <v>41366.708333333336</v>
      </c>
      <c r="AM566" s="1">
        <v>41431.333333333336</v>
      </c>
      <c r="AN566" s="1">
        <v>41465.708333333336</v>
      </c>
      <c r="AP566" t="s">
        <v>113</v>
      </c>
      <c r="AU566" t="s">
        <v>1454</v>
      </c>
      <c r="AY566" t="s">
        <v>106</v>
      </c>
      <c r="AZ566">
        <v>0</v>
      </c>
      <c r="BA566">
        <v>0</v>
      </c>
      <c r="BD566" s="3">
        <v>41321.660416666666</v>
      </c>
      <c r="BE566" s="3">
        <v>41321.697916666664</v>
      </c>
      <c r="BF566" t="s">
        <v>115</v>
      </c>
      <c r="BG566" t="s">
        <v>115</v>
      </c>
      <c r="CH566">
        <v>540</v>
      </c>
      <c r="CI566">
        <v>29610</v>
      </c>
      <c r="CJ566" t="s">
        <v>106</v>
      </c>
      <c r="CK566" t="s">
        <v>106</v>
      </c>
      <c r="CL566">
        <v>25</v>
      </c>
      <c r="CM566" t="s">
        <v>1418</v>
      </c>
      <c r="CO566">
        <v>124369</v>
      </c>
      <c r="CQ566">
        <v>0</v>
      </c>
      <c r="CR566">
        <v>0</v>
      </c>
      <c r="CS566">
        <v>0</v>
      </c>
      <c r="CY566" t="s">
        <v>123</v>
      </c>
      <c r="CZ566" t="s">
        <v>124</v>
      </c>
      <c r="DD566" t="str" cm="1">
        <f t="array" ref="DD566:DE566">TEXT(_xlfn.SEQUENCE(1, DATEDIF(AG566, AH566, "m") + 1, AG566, 30), "YYYY-APMM")</f>
        <v>2013-AP02</v>
      </c>
      <c r="DE566" t="str">
        <v>2013-AP03</v>
      </c>
      <c r="DN566">
        <f t="shared" si="16"/>
        <v>0</v>
      </c>
      <c r="DO566">
        <f t="shared" si="17"/>
        <v>0</v>
      </c>
    </row>
    <row r="567" spans="1:119" x14ac:dyDescent="0.35">
      <c r="A567" t="s">
        <v>105</v>
      </c>
      <c r="B567">
        <v>499852</v>
      </c>
      <c r="C567">
        <v>6359</v>
      </c>
      <c r="D567">
        <v>124371</v>
      </c>
      <c r="E567">
        <v>13662</v>
      </c>
      <c r="F567">
        <v>0</v>
      </c>
      <c r="G567" t="s">
        <v>106</v>
      </c>
      <c r="H567" t="s">
        <v>106</v>
      </c>
      <c r="I567" t="s">
        <v>106</v>
      </c>
      <c r="J567" t="s">
        <v>107</v>
      </c>
      <c r="K567" t="s">
        <v>108</v>
      </c>
      <c r="L567" t="s">
        <v>109</v>
      </c>
      <c r="M567" t="s">
        <v>110</v>
      </c>
      <c r="N567" t="s">
        <v>1455</v>
      </c>
      <c r="O567" t="s">
        <v>1456</v>
      </c>
      <c r="Q567">
        <v>224</v>
      </c>
      <c r="R567">
        <v>0</v>
      </c>
      <c r="S567">
        <v>240</v>
      </c>
      <c r="T567">
        <v>0</v>
      </c>
      <c r="U567">
        <v>0</v>
      </c>
      <c r="V567">
        <v>0</v>
      </c>
      <c r="W567">
        <v>240</v>
      </c>
      <c r="X567">
        <v>0</v>
      </c>
      <c r="Y567">
        <v>0</v>
      </c>
      <c r="Z567">
        <v>0</v>
      </c>
      <c r="AD567" s="1">
        <v>41365.333333333336</v>
      </c>
      <c r="AE567" s="1">
        <v>41399.708333333336</v>
      </c>
      <c r="AG567" s="1">
        <v>41332.333333333336</v>
      </c>
      <c r="AH567" s="1">
        <v>41366.708333333336</v>
      </c>
      <c r="AI567" s="1">
        <v>41332.333333333336</v>
      </c>
      <c r="AJ567" s="1">
        <v>41366.708333333336</v>
      </c>
      <c r="AK567" s="1">
        <v>41332.333333333336</v>
      </c>
      <c r="AL567" s="1">
        <v>41366.708333333336</v>
      </c>
      <c r="AM567" s="1">
        <v>41365.333333333336</v>
      </c>
      <c r="AN567" s="1">
        <v>41399.708333333336</v>
      </c>
      <c r="AP567" t="s">
        <v>113</v>
      </c>
      <c r="AU567" t="s">
        <v>1457</v>
      </c>
      <c r="AY567" t="s">
        <v>106</v>
      </c>
      <c r="AZ567">
        <v>0</v>
      </c>
      <c r="BA567">
        <v>0</v>
      </c>
      <c r="BD567" s="3">
        <v>41321.660416666666</v>
      </c>
      <c r="BE567" s="3">
        <v>41321.663888888892</v>
      </c>
      <c r="BF567" t="s">
        <v>115</v>
      </c>
      <c r="BG567" t="s">
        <v>115</v>
      </c>
      <c r="CH567">
        <v>540</v>
      </c>
      <c r="CI567">
        <v>29610</v>
      </c>
      <c r="CJ567" t="s">
        <v>106</v>
      </c>
      <c r="CK567" t="s">
        <v>106</v>
      </c>
      <c r="CL567">
        <v>25</v>
      </c>
      <c r="CM567" t="s">
        <v>1418</v>
      </c>
      <c r="CO567">
        <v>124369</v>
      </c>
      <c r="CQ567">
        <v>0</v>
      </c>
      <c r="CR567">
        <v>0</v>
      </c>
      <c r="CS567">
        <v>0</v>
      </c>
      <c r="CY567" t="s">
        <v>123</v>
      </c>
      <c r="CZ567" t="s">
        <v>124</v>
      </c>
      <c r="DD567" t="str" cm="1">
        <f t="array" ref="DD567:DE567">TEXT(_xlfn.SEQUENCE(1, DATEDIF(AG567, AH567, "m") + 1, AG567, 30), "YYYY-APMM")</f>
        <v>2013-AP02</v>
      </c>
      <c r="DE567" t="str">
        <v>2013-AP03</v>
      </c>
      <c r="DN567">
        <f t="shared" si="16"/>
        <v>0</v>
      </c>
      <c r="DO567">
        <f t="shared" si="17"/>
        <v>0</v>
      </c>
    </row>
    <row r="568" spans="1:119" x14ac:dyDescent="0.35">
      <c r="A568" t="s">
        <v>105</v>
      </c>
      <c r="B568">
        <v>499853</v>
      </c>
      <c r="C568">
        <v>6359</v>
      </c>
      <c r="D568">
        <v>124371</v>
      </c>
      <c r="E568">
        <v>13662</v>
      </c>
      <c r="F568">
        <v>0</v>
      </c>
      <c r="G568" t="s">
        <v>106</v>
      </c>
      <c r="H568" t="s">
        <v>106</v>
      </c>
      <c r="I568" t="s">
        <v>106</v>
      </c>
      <c r="J568" t="s">
        <v>107</v>
      </c>
      <c r="K568" t="s">
        <v>108</v>
      </c>
      <c r="L568" t="s">
        <v>109</v>
      </c>
      <c r="M568" t="s">
        <v>110</v>
      </c>
      <c r="N568" t="s">
        <v>1458</v>
      </c>
      <c r="O568" t="s">
        <v>1459</v>
      </c>
      <c r="Q568">
        <v>32</v>
      </c>
      <c r="R568">
        <v>0</v>
      </c>
      <c r="S568">
        <v>240</v>
      </c>
      <c r="T568">
        <v>0</v>
      </c>
      <c r="U568">
        <v>0</v>
      </c>
      <c r="V568">
        <v>0</v>
      </c>
      <c r="W568">
        <v>240</v>
      </c>
      <c r="X568">
        <v>0</v>
      </c>
      <c r="Y568">
        <v>0</v>
      </c>
      <c r="Z568">
        <v>0</v>
      </c>
      <c r="AD568" s="1">
        <v>41295.333333333336</v>
      </c>
      <c r="AE568" s="1">
        <v>41330.708333333336</v>
      </c>
      <c r="AG568" s="1">
        <v>41290.333333333336</v>
      </c>
      <c r="AH568" s="1">
        <v>41325.708333333336</v>
      </c>
      <c r="AI568" s="1">
        <v>41290.333333333336</v>
      </c>
      <c r="AJ568" s="1">
        <v>41325.708333333336</v>
      </c>
      <c r="AK568" s="1">
        <v>41290.333333333336</v>
      </c>
      <c r="AL568" s="1">
        <v>41325.708333333336</v>
      </c>
      <c r="AM568" s="1">
        <v>41295.333333333336</v>
      </c>
      <c r="AN568" s="1">
        <v>41330.708333333336</v>
      </c>
      <c r="AP568" t="s">
        <v>113</v>
      </c>
      <c r="AU568" t="s">
        <v>1460</v>
      </c>
      <c r="AY568" t="s">
        <v>106</v>
      </c>
      <c r="AZ568">
        <v>0</v>
      </c>
      <c r="BA568">
        <v>0</v>
      </c>
      <c r="BD568" s="3">
        <v>41321.660416666666</v>
      </c>
      <c r="BE568" s="3">
        <v>41321.690972222219</v>
      </c>
      <c r="BF568" t="s">
        <v>115</v>
      </c>
      <c r="BG568" t="s">
        <v>115</v>
      </c>
      <c r="CH568">
        <v>540</v>
      </c>
      <c r="CI568">
        <v>29610</v>
      </c>
      <c r="CJ568" t="s">
        <v>106</v>
      </c>
      <c r="CK568" t="s">
        <v>106</v>
      </c>
      <c r="CL568">
        <v>25</v>
      </c>
      <c r="CM568" t="s">
        <v>1418</v>
      </c>
      <c r="CO568">
        <v>124369</v>
      </c>
      <c r="CQ568">
        <v>0</v>
      </c>
      <c r="CR568">
        <v>0</v>
      </c>
      <c r="CS568">
        <v>0</v>
      </c>
      <c r="CY568" t="s">
        <v>123</v>
      </c>
      <c r="CZ568" t="s">
        <v>124</v>
      </c>
      <c r="DD568" t="str" cm="1">
        <f t="array" ref="DD568:DE568">TEXT(_xlfn.SEQUENCE(1, DATEDIF(AG568, AH568, "m") + 1, AG568, 30), "YYYY-APMM")</f>
        <v>2013-AP01</v>
      </c>
      <c r="DE568" t="str">
        <v>2013-AP02</v>
      </c>
      <c r="DN568">
        <f t="shared" si="16"/>
        <v>0</v>
      </c>
      <c r="DO568">
        <f t="shared" si="17"/>
        <v>0</v>
      </c>
    </row>
    <row r="569" spans="1:119" x14ac:dyDescent="0.35">
      <c r="A569" t="s">
        <v>105</v>
      </c>
      <c r="B569">
        <v>499854</v>
      </c>
      <c r="C569">
        <v>6359</v>
      </c>
      <c r="D569">
        <v>124372</v>
      </c>
      <c r="E569">
        <v>13662</v>
      </c>
      <c r="F569">
        <v>0</v>
      </c>
      <c r="G569" t="s">
        <v>106</v>
      </c>
      <c r="H569" t="s">
        <v>106</v>
      </c>
      <c r="I569" t="s">
        <v>106</v>
      </c>
      <c r="J569" t="s">
        <v>107</v>
      </c>
      <c r="K569" t="s">
        <v>108</v>
      </c>
      <c r="L569" t="s">
        <v>109</v>
      </c>
      <c r="M569" t="s">
        <v>110</v>
      </c>
      <c r="N569" t="s">
        <v>1461</v>
      </c>
      <c r="O569" t="s">
        <v>1462</v>
      </c>
      <c r="P569">
        <v>11918</v>
      </c>
      <c r="Q569">
        <v>32</v>
      </c>
      <c r="R569">
        <v>0</v>
      </c>
      <c r="S569">
        <v>56</v>
      </c>
      <c r="T569">
        <v>0</v>
      </c>
      <c r="U569">
        <v>14</v>
      </c>
      <c r="V569">
        <v>14</v>
      </c>
      <c r="W569">
        <v>56</v>
      </c>
      <c r="X569">
        <v>0</v>
      </c>
      <c r="Y569">
        <v>0</v>
      </c>
      <c r="Z569">
        <v>0</v>
      </c>
      <c r="AD569" s="1">
        <v>41219.333333333336</v>
      </c>
      <c r="AE569" s="1">
        <v>41226.708333333336</v>
      </c>
      <c r="AG569" s="1">
        <v>41214.333333333336</v>
      </c>
      <c r="AH569" s="1">
        <v>41221.708333333336</v>
      </c>
      <c r="AI569" s="1">
        <v>41214.333333333336</v>
      </c>
      <c r="AJ569" s="1">
        <v>41221.708333333336</v>
      </c>
      <c r="AK569" s="1">
        <v>41214.333333333336</v>
      </c>
      <c r="AL569" s="1">
        <v>41221.708333333336</v>
      </c>
      <c r="AM569" s="1">
        <v>41219.333333333336</v>
      </c>
      <c r="AN569" s="1">
        <v>41226.708333333336</v>
      </c>
      <c r="AP569" t="s">
        <v>113</v>
      </c>
      <c r="AU569" t="s">
        <v>1463</v>
      </c>
      <c r="AY569" t="s">
        <v>106</v>
      </c>
      <c r="AZ569">
        <v>0</v>
      </c>
      <c r="BA569">
        <v>0</v>
      </c>
      <c r="BD569" s="3">
        <v>41321.660416666666</v>
      </c>
      <c r="BE569" s="3">
        <v>41321.690972222219</v>
      </c>
      <c r="BF569" t="s">
        <v>115</v>
      </c>
      <c r="BG569" t="s">
        <v>115</v>
      </c>
      <c r="BM569">
        <v>45404</v>
      </c>
      <c r="BR569" t="s">
        <v>1464</v>
      </c>
      <c r="BS569" t="s">
        <v>1465</v>
      </c>
      <c r="BU569">
        <v>1</v>
      </c>
      <c r="BV569" t="s">
        <v>118</v>
      </c>
      <c r="BX569" t="s">
        <v>119</v>
      </c>
      <c r="BY569" t="s">
        <v>119</v>
      </c>
      <c r="BZ569" t="s">
        <v>106</v>
      </c>
      <c r="CA569">
        <v>1</v>
      </c>
      <c r="CC569" t="s">
        <v>120</v>
      </c>
      <c r="CH569">
        <v>540</v>
      </c>
      <c r="CI569">
        <v>29580</v>
      </c>
      <c r="CJ569" t="s">
        <v>106</v>
      </c>
      <c r="CK569" t="s">
        <v>106</v>
      </c>
      <c r="CL569">
        <v>10</v>
      </c>
      <c r="CM569" t="s">
        <v>1466</v>
      </c>
      <c r="CO569">
        <v>124369</v>
      </c>
      <c r="CQ569">
        <v>0</v>
      </c>
      <c r="CR569">
        <v>0</v>
      </c>
      <c r="CS569">
        <v>0</v>
      </c>
      <c r="CY569" t="s">
        <v>123</v>
      </c>
      <c r="CZ569" t="s">
        <v>124</v>
      </c>
      <c r="DD569" t="str" cm="1">
        <f t="array" ref="DD569">TEXT(_xlfn.SEQUENCE(1, DATEDIF(AG569, AH569, "m") + 1, AG569, 30), "YYYY-APMM")</f>
        <v>2012-AP11</v>
      </c>
      <c r="DN569">
        <f t="shared" si="16"/>
        <v>14</v>
      </c>
      <c r="DO569" t="str">
        <f t="shared" si="17"/>
        <v>MATERIAL ENGG</v>
      </c>
    </row>
    <row r="570" spans="1:119" x14ac:dyDescent="0.35">
      <c r="A570" t="s">
        <v>105</v>
      </c>
      <c r="B570">
        <v>499855</v>
      </c>
      <c r="C570">
        <v>6359</v>
      </c>
      <c r="D570">
        <v>124372</v>
      </c>
      <c r="E570">
        <v>13662</v>
      </c>
      <c r="F570">
        <v>0</v>
      </c>
      <c r="G570" t="s">
        <v>106</v>
      </c>
      <c r="H570" t="s">
        <v>106</v>
      </c>
      <c r="I570" t="s">
        <v>106</v>
      </c>
      <c r="J570" t="s">
        <v>107</v>
      </c>
      <c r="K570" t="s">
        <v>108</v>
      </c>
      <c r="L570" t="s">
        <v>109</v>
      </c>
      <c r="M570" t="s">
        <v>110</v>
      </c>
      <c r="N570" t="s">
        <v>1467</v>
      </c>
      <c r="O570" t="s">
        <v>1468</v>
      </c>
      <c r="P570">
        <v>11918</v>
      </c>
      <c r="Q570">
        <v>32</v>
      </c>
      <c r="R570">
        <v>0</v>
      </c>
      <c r="S570">
        <v>64</v>
      </c>
      <c r="T570">
        <v>0</v>
      </c>
      <c r="U570">
        <v>16</v>
      </c>
      <c r="V570">
        <v>16</v>
      </c>
      <c r="W570">
        <v>64</v>
      </c>
      <c r="X570">
        <v>0</v>
      </c>
      <c r="Y570">
        <v>0</v>
      </c>
      <c r="Z570">
        <v>0</v>
      </c>
      <c r="AD570" s="1">
        <v>41219.333333333336</v>
      </c>
      <c r="AE570" s="1">
        <v>41227.708333333336</v>
      </c>
      <c r="AG570" s="1">
        <v>41214.333333333336</v>
      </c>
      <c r="AH570" s="1">
        <v>41223.708333333336</v>
      </c>
      <c r="AI570" s="1">
        <v>41214.333333333336</v>
      </c>
      <c r="AJ570" s="1">
        <v>41223.708333333336</v>
      </c>
      <c r="AK570" s="1">
        <v>41214.333333333336</v>
      </c>
      <c r="AL570" s="1">
        <v>41223.708333333336</v>
      </c>
      <c r="AM570" s="1">
        <v>41219.333333333336</v>
      </c>
      <c r="AN570" s="1">
        <v>41227.708333333336</v>
      </c>
      <c r="AP570" t="s">
        <v>113</v>
      </c>
      <c r="AU570" t="s">
        <v>1469</v>
      </c>
      <c r="AY570" t="s">
        <v>106</v>
      </c>
      <c r="AZ570">
        <v>0</v>
      </c>
      <c r="BA570">
        <v>0</v>
      </c>
      <c r="BD570" s="3">
        <v>41321.660416666666</v>
      </c>
      <c r="BE570" s="3">
        <v>41321.690972222219</v>
      </c>
      <c r="BF570" t="s">
        <v>115</v>
      </c>
      <c r="BG570" t="s">
        <v>115</v>
      </c>
      <c r="BM570">
        <v>45404</v>
      </c>
      <c r="BR570" t="s">
        <v>1464</v>
      </c>
      <c r="BS570" t="s">
        <v>1465</v>
      </c>
      <c r="BU570">
        <v>1</v>
      </c>
      <c r="BV570" t="s">
        <v>118</v>
      </c>
      <c r="BX570" t="s">
        <v>119</v>
      </c>
      <c r="BY570" t="s">
        <v>119</v>
      </c>
      <c r="BZ570" t="s">
        <v>106</v>
      </c>
      <c r="CA570">
        <v>1</v>
      </c>
      <c r="CC570" t="s">
        <v>120</v>
      </c>
      <c r="CH570">
        <v>540</v>
      </c>
      <c r="CI570">
        <v>29580</v>
      </c>
      <c r="CJ570" t="s">
        <v>106</v>
      </c>
      <c r="CK570" t="s">
        <v>106</v>
      </c>
      <c r="CL570">
        <v>10</v>
      </c>
      <c r="CM570" t="s">
        <v>1466</v>
      </c>
      <c r="CO570">
        <v>124369</v>
      </c>
      <c r="CQ570">
        <v>0</v>
      </c>
      <c r="CR570">
        <v>0</v>
      </c>
      <c r="CS570">
        <v>0</v>
      </c>
      <c r="CY570" t="s">
        <v>123</v>
      </c>
      <c r="CZ570" t="s">
        <v>124</v>
      </c>
      <c r="DD570" t="str" cm="1">
        <f t="array" ref="DD570">TEXT(_xlfn.SEQUENCE(1, DATEDIF(AG570, AH570, "m") + 1, AG570, 30), "YYYY-APMM")</f>
        <v>2012-AP11</v>
      </c>
      <c r="DN570">
        <f t="shared" si="16"/>
        <v>16</v>
      </c>
      <c r="DO570" t="str">
        <f t="shared" si="17"/>
        <v>MATERIAL ENGG</v>
      </c>
    </row>
    <row r="571" spans="1:119" x14ac:dyDescent="0.35">
      <c r="A571" t="s">
        <v>105</v>
      </c>
      <c r="B571">
        <v>499856</v>
      </c>
      <c r="C571">
        <v>6359</v>
      </c>
      <c r="D571">
        <v>124372</v>
      </c>
      <c r="E571">
        <v>13662</v>
      </c>
      <c r="F571">
        <v>0</v>
      </c>
      <c r="G571" t="s">
        <v>106</v>
      </c>
      <c r="H571" t="s">
        <v>106</v>
      </c>
      <c r="I571" t="s">
        <v>106</v>
      </c>
      <c r="J571" t="s">
        <v>107</v>
      </c>
      <c r="K571" t="s">
        <v>108</v>
      </c>
      <c r="L571" t="s">
        <v>109</v>
      </c>
      <c r="M571" t="s">
        <v>110</v>
      </c>
      <c r="N571" t="s">
        <v>1470</v>
      </c>
      <c r="O571" t="s">
        <v>1471</v>
      </c>
      <c r="P571">
        <v>11918</v>
      </c>
      <c r="Q571">
        <v>80</v>
      </c>
      <c r="R571">
        <v>0</v>
      </c>
      <c r="S571">
        <v>112</v>
      </c>
      <c r="T571">
        <v>0</v>
      </c>
      <c r="U571">
        <v>28</v>
      </c>
      <c r="V571">
        <v>28</v>
      </c>
      <c r="W571">
        <v>112</v>
      </c>
      <c r="X571">
        <v>0</v>
      </c>
      <c r="Y571">
        <v>0</v>
      </c>
      <c r="Z571">
        <v>0</v>
      </c>
      <c r="AD571" s="1">
        <v>41235.333333333336</v>
      </c>
      <c r="AE571" s="1">
        <v>41251.708333333336</v>
      </c>
      <c r="AG571" s="1">
        <v>41224.333333333336</v>
      </c>
      <c r="AH571" s="1">
        <v>41239.708333333336</v>
      </c>
      <c r="AI571" s="1">
        <v>41224.333333333336</v>
      </c>
      <c r="AJ571" s="1">
        <v>41239.708333333336</v>
      </c>
      <c r="AK571" s="1">
        <v>41224.333333333336</v>
      </c>
      <c r="AL571" s="1">
        <v>41239.708333333336</v>
      </c>
      <c r="AM571" s="1">
        <v>41235.333333333336</v>
      </c>
      <c r="AN571" s="1">
        <v>41251.708333333336</v>
      </c>
      <c r="AP571" t="s">
        <v>113</v>
      </c>
      <c r="AU571" t="s">
        <v>1472</v>
      </c>
      <c r="AY571" t="s">
        <v>106</v>
      </c>
      <c r="AZ571">
        <v>0</v>
      </c>
      <c r="BA571">
        <v>0</v>
      </c>
      <c r="BD571" s="3">
        <v>41321.660416666666</v>
      </c>
      <c r="BE571" s="3">
        <v>41321.663888888892</v>
      </c>
      <c r="BF571" t="s">
        <v>115</v>
      </c>
      <c r="BG571" t="s">
        <v>115</v>
      </c>
      <c r="BM571">
        <v>45404</v>
      </c>
      <c r="BR571" t="s">
        <v>1464</v>
      </c>
      <c r="BS571" t="s">
        <v>1465</v>
      </c>
      <c r="BU571">
        <v>1</v>
      </c>
      <c r="BV571" t="s">
        <v>118</v>
      </c>
      <c r="BX571" t="s">
        <v>119</v>
      </c>
      <c r="BY571" t="s">
        <v>119</v>
      </c>
      <c r="BZ571" t="s">
        <v>106</v>
      </c>
      <c r="CA571">
        <v>1</v>
      </c>
      <c r="CC571" t="s">
        <v>120</v>
      </c>
      <c r="CH571">
        <v>540</v>
      </c>
      <c r="CI571">
        <v>29580</v>
      </c>
      <c r="CJ571" t="s">
        <v>106</v>
      </c>
      <c r="CK571" t="s">
        <v>106</v>
      </c>
      <c r="CL571">
        <v>10</v>
      </c>
      <c r="CM571" t="s">
        <v>1466</v>
      </c>
      <c r="CO571">
        <v>124369</v>
      </c>
      <c r="CQ571">
        <v>0</v>
      </c>
      <c r="CR571">
        <v>0</v>
      </c>
      <c r="CS571">
        <v>0</v>
      </c>
      <c r="CY571" t="s">
        <v>123</v>
      </c>
      <c r="CZ571" t="s">
        <v>124</v>
      </c>
      <c r="DD571" t="str" cm="1">
        <f t="array" ref="DD571">TEXT(_xlfn.SEQUENCE(1, DATEDIF(AG571, AH571, "m") + 1, AG571, 30), "YYYY-APMM")</f>
        <v>2012-AP11</v>
      </c>
      <c r="DN571">
        <f t="shared" si="16"/>
        <v>28</v>
      </c>
      <c r="DO571" t="str">
        <f t="shared" si="17"/>
        <v>MATERIAL ENGG</v>
      </c>
    </row>
    <row r="572" spans="1:119" x14ac:dyDescent="0.35">
      <c r="A572" t="s">
        <v>105</v>
      </c>
      <c r="B572">
        <v>499857</v>
      </c>
      <c r="C572">
        <v>6359</v>
      </c>
      <c r="D572">
        <v>124372</v>
      </c>
      <c r="E572">
        <v>13662</v>
      </c>
      <c r="F572">
        <v>0</v>
      </c>
      <c r="G572" t="s">
        <v>106</v>
      </c>
      <c r="H572" t="s">
        <v>106</v>
      </c>
      <c r="I572" t="s">
        <v>106</v>
      </c>
      <c r="J572" t="s">
        <v>107</v>
      </c>
      <c r="K572" t="s">
        <v>108</v>
      </c>
      <c r="L572" t="s">
        <v>109</v>
      </c>
      <c r="M572" t="s">
        <v>110</v>
      </c>
      <c r="N572" t="s">
        <v>1473</v>
      </c>
      <c r="O572" t="s">
        <v>1474</v>
      </c>
      <c r="Q572">
        <v>80</v>
      </c>
      <c r="R572">
        <v>0</v>
      </c>
      <c r="S572">
        <v>112</v>
      </c>
      <c r="T572">
        <v>0</v>
      </c>
      <c r="U572">
        <v>28</v>
      </c>
      <c r="V572">
        <v>28</v>
      </c>
      <c r="W572">
        <v>112</v>
      </c>
      <c r="X572">
        <v>0</v>
      </c>
      <c r="Y572">
        <v>0</v>
      </c>
      <c r="Z572">
        <v>0</v>
      </c>
      <c r="AD572" s="1">
        <v>41235.333333333336</v>
      </c>
      <c r="AE572" s="1">
        <v>41251.708333333336</v>
      </c>
      <c r="AG572" s="1">
        <v>41224.333333333336</v>
      </c>
      <c r="AH572" s="1">
        <v>41239.708333333336</v>
      </c>
      <c r="AI572" s="1">
        <v>41224.333333333336</v>
      </c>
      <c r="AJ572" s="1">
        <v>41239.708333333336</v>
      </c>
      <c r="AK572" s="1">
        <v>41224.333333333336</v>
      </c>
      <c r="AL572" s="1">
        <v>41239.708333333336</v>
      </c>
      <c r="AM572" s="1">
        <v>41235.333333333336</v>
      </c>
      <c r="AN572" s="1">
        <v>41251.708333333336</v>
      </c>
      <c r="AP572" t="s">
        <v>113</v>
      </c>
      <c r="AU572" t="s">
        <v>1475</v>
      </c>
      <c r="AY572" t="s">
        <v>106</v>
      </c>
      <c r="AZ572">
        <v>0</v>
      </c>
      <c r="BA572">
        <v>0</v>
      </c>
      <c r="BD572" s="3">
        <v>41321.660416666666</v>
      </c>
      <c r="BE572" s="3">
        <v>41321.663888888892</v>
      </c>
      <c r="BF572" t="s">
        <v>115</v>
      </c>
      <c r="BG572" t="s">
        <v>115</v>
      </c>
      <c r="CH572">
        <v>540</v>
      </c>
      <c r="CI572">
        <v>29580</v>
      </c>
      <c r="CJ572" t="s">
        <v>106</v>
      </c>
      <c r="CK572" t="s">
        <v>106</v>
      </c>
      <c r="CL572">
        <v>10</v>
      </c>
      <c r="CM572" t="s">
        <v>1466</v>
      </c>
      <c r="CO572">
        <v>124369</v>
      </c>
      <c r="CQ572">
        <v>0</v>
      </c>
      <c r="CR572">
        <v>0</v>
      </c>
      <c r="CS572">
        <v>0</v>
      </c>
      <c r="CY572" t="s">
        <v>123</v>
      </c>
      <c r="CZ572" t="s">
        <v>124</v>
      </c>
      <c r="DD572" t="str" cm="1">
        <f t="array" ref="DD572">TEXT(_xlfn.SEQUENCE(1, DATEDIF(AG572, AH572, "m") + 1, AG572, 30), "YYYY-APMM")</f>
        <v>2012-AP11</v>
      </c>
      <c r="DN572">
        <f t="shared" si="16"/>
        <v>28</v>
      </c>
      <c r="DO572">
        <f t="shared" si="17"/>
        <v>0</v>
      </c>
    </row>
    <row r="573" spans="1:119" x14ac:dyDescent="0.35">
      <c r="A573" t="s">
        <v>105</v>
      </c>
      <c r="B573">
        <v>499858</v>
      </c>
      <c r="C573">
        <v>6359</v>
      </c>
      <c r="D573">
        <v>124372</v>
      </c>
      <c r="E573">
        <v>13662</v>
      </c>
      <c r="F573">
        <v>0</v>
      </c>
      <c r="G573" t="s">
        <v>106</v>
      </c>
      <c r="H573" t="s">
        <v>106</v>
      </c>
      <c r="I573" t="s">
        <v>106</v>
      </c>
      <c r="J573" t="s">
        <v>107</v>
      </c>
      <c r="K573" t="s">
        <v>108</v>
      </c>
      <c r="L573" t="s">
        <v>109</v>
      </c>
      <c r="M573" t="s">
        <v>110</v>
      </c>
      <c r="N573" t="s">
        <v>1476</v>
      </c>
      <c r="O573" t="s">
        <v>1477</v>
      </c>
      <c r="Q573">
        <v>208</v>
      </c>
      <c r="R573">
        <v>0</v>
      </c>
      <c r="S573">
        <v>120</v>
      </c>
      <c r="T573">
        <v>0</v>
      </c>
      <c r="U573">
        <v>30</v>
      </c>
      <c r="V573">
        <v>30</v>
      </c>
      <c r="W573">
        <v>120</v>
      </c>
      <c r="X573">
        <v>0</v>
      </c>
      <c r="Y573">
        <v>0</v>
      </c>
      <c r="Z573">
        <v>0</v>
      </c>
      <c r="AD573" s="1">
        <v>41283.333333333336</v>
      </c>
      <c r="AE573" s="1">
        <v>41300.708333333336</v>
      </c>
      <c r="AG573" s="1">
        <v>41252.333333333336</v>
      </c>
      <c r="AH573" s="1">
        <v>41269.708333333336</v>
      </c>
      <c r="AI573" s="1">
        <v>41252.333333333336</v>
      </c>
      <c r="AJ573" s="1">
        <v>41269.708333333336</v>
      </c>
      <c r="AK573" s="1">
        <v>41252.333333333336</v>
      </c>
      <c r="AL573" s="1">
        <v>41269.708333333336</v>
      </c>
      <c r="AM573" s="1">
        <v>41283.333333333336</v>
      </c>
      <c r="AN573" s="1">
        <v>41300.708333333336</v>
      </c>
      <c r="AP573" t="s">
        <v>113</v>
      </c>
      <c r="AU573" t="s">
        <v>1478</v>
      </c>
      <c r="AY573" t="s">
        <v>106</v>
      </c>
      <c r="AZ573">
        <v>0</v>
      </c>
      <c r="BA573">
        <v>0</v>
      </c>
      <c r="BD573" s="3">
        <v>41321.660416666666</v>
      </c>
      <c r="BE573" s="3">
        <v>41321.663888888892</v>
      </c>
      <c r="BF573" t="s">
        <v>115</v>
      </c>
      <c r="BG573" t="s">
        <v>115</v>
      </c>
      <c r="CH573">
        <v>540</v>
      </c>
      <c r="CI573">
        <v>29580</v>
      </c>
      <c r="CJ573" t="s">
        <v>106</v>
      </c>
      <c r="CK573" t="s">
        <v>106</v>
      </c>
      <c r="CL573">
        <v>10</v>
      </c>
      <c r="CM573" t="s">
        <v>1466</v>
      </c>
      <c r="CO573">
        <v>124369</v>
      </c>
      <c r="CQ573">
        <v>0</v>
      </c>
      <c r="CR573">
        <v>0</v>
      </c>
      <c r="CS573">
        <v>0</v>
      </c>
      <c r="CY573" t="s">
        <v>123</v>
      </c>
      <c r="CZ573" t="s">
        <v>124</v>
      </c>
      <c r="DD573" t="str" cm="1">
        <f t="array" ref="DD573">TEXT(_xlfn.SEQUENCE(1, DATEDIF(AG573, AH573, "m") + 1, AG573, 30), "YYYY-APMM")</f>
        <v>2012-AP12</v>
      </c>
      <c r="DN573">
        <f t="shared" si="16"/>
        <v>30</v>
      </c>
      <c r="DO573">
        <f t="shared" si="17"/>
        <v>0</v>
      </c>
    </row>
    <row r="574" spans="1:119" x14ac:dyDescent="0.35">
      <c r="A574" t="s">
        <v>105</v>
      </c>
      <c r="B574">
        <v>499859</v>
      </c>
      <c r="C574">
        <v>6359</v>
      </c>
      <c r="D574">
        <v>124372</v>
      </c>
      <c r="E574">
        <v>13662</v>
      </c>
      <c r="F574">
        <v>0</v>
      </c>
      <c r="G574" t="s">
        <v>106</v>
      </c>
      <c r="H574" t="s">
        <v>106</v>
      </c>
      <c r="I574" t="s">
        <v>106</v>
      </c>
      <c r="J574" t="s">
        <v>107</v>
      </c>
      <c r="K574" t="s">
        <v>108</v>
      </c>
      <c r="L574" t="s">
        <v>109</v>
      </c>
      <c r="M574" t="s">
        <v>110</v>
      </c>
      <c r="N574" t="s">
        <v>1479</v>
      </c>
      <c r="O574" t="s">
        <v>1480</v>
      </c>
      <c r="Q574">
        <v>344</v>
      </c>
      <c r="R574">
        <v>0</v>
      </c>
      <c r="S574">
        <v>120</v>
      </c>
      <c r="T574">
        <v>0</v>
      </c>
      <c r="U574">
        <v>30</v>
      </c>
      <c r="V574">
        <v>30</v>
      </c>
      <c r="W574">
        <v>120</v>
      </c>
      <c r="X574">
        <v>0</v>
      </c>
      <c r="Y574">
        <v>0</v>
      </c>
      <c r="Z574">
        <v>0</v>
      </c>
      <c r="AD574" s="1">
        <v>41322.333333333336</v>
      </c>
      <c r="AE574" s="1">
        <v>41338.708333333336</v>
      </c>
      <c r="AG574" s="1">
        <v>41270.333333333336</v>
      </c>
      <c r="AH574" s="1">
        <v>41287.708333333336</v>
      </c>
      <c r="AI574" s="1">
        <v>41270.333333333336</v>
      </c>
      <c r="AJ574" s="1">
        <v>41287.708333333336</v>
      </c>
      <c r="AK574" s="1">
        <v>41270.333333333336</v>
      </c>
      <c r="AL574" s="1">
        <v>41287.708333333336</v>
      </c>
      <c r="AM574" s="1">
        <v>41322.333333333336</v>
      </c>
      <c r="AN574" s="1">
        <v>41338.708333333336</v>
      </c>
      <c r="AP574" t="s">
        <v>113</v>
      </c>
      <c r="AU574" t="s">
        <v>1481</v>
      </c>
      <c r="AY574" t="s">
        <v>106</v>
      </c>
      <c r="AZ574">
        <v>0</v>
      </c>
      <c r="BA574">
        <v>0</v>
      </c>
      <c r="BD574" s="3">
        <v>41321.660416666666</v>
      </c>
      <c r="BE574" s="3">
        <v>41321.663888888892</v>
      </c>
      <c r="BF574" t="s">
        <v>115</v>
      </c>
      <c r="BG574" t="s">
        <v>115</v>
      </c>
      <c r="CH574">
        <v>540</v>
      </c>
      <c r="CI574">
        <v>29580</v>
      </c>
      <c r="CJ574" t="s">
        <v>106</v>
      </c>
      <c r="CK574" t="s">
        <v>106</v>
      </c>
      <c r="CL574">
        <v>10</v>
      </c>
      <c r="CM574" t="s">
        <v>1466</v>
      </c>
      <c r="CO574">
        <v>124369</v>
      </c>
      <c r="CQ574">
        <v>0</v>
      </c>
      <c r="CR574">
        <v>0</v>
      </c>
      <c r="CS574">
        <v>0</v>
      </c>
      <c r="CY574" t="s">
        <v>123</v>
      </c>
      <c r="CZ574" t="s">
        <v>124</v>
      </c>
      <c r="DD574" t="str" cm="1">
        <f t="array" ref="DD574">TEXT(_xlfn.SEQUENCE(1, DATEDIF(AG574, AH574, "m") + 1, AG574, 30), "YYYY-APMM")</f>
        <v>2012-AP12</v>
      </c>
      <c r="DN574">
        <f t="shared" si="16"/>
        <v>30</v>
      </c>
      <c r="DO574">
        <f t="shared" si="17"/>
        <v>0</v>
      </c>
    </row>
    <row r="575" spans="1:119" x14ac:dyDescent="0.35">
      <c r="A575" t="s">
        <v>105</v>
      </c>
      <c r="B575">
        <v>499860</v>
      </c>
      <c r="C575">
        <v>6359</v>
      </c>
      <c r="D575">
        <v>124372</v>
      </c>
      <c r="E575">
        <v>13662</v>
      </c>
      <c r="F575">
        <v>0</v>
      </c>
      <c r="G575" t="s">
        <v>106</v>
      </c>
      <c r="H575" t="s">
        <v>106</v>
      </c>
      <c r="I575" t="s">
        <v>106</v>
      </c>
      <c r="J575" t="s">
        <v>107</v>
      </c>
      <c r="K575" t="s">
        <v>108</v>
      </c>
      <c r="L575" t="s">
        <v>109</v>
      </c>
      <c r="M575" t="s">
        <v>110</v>
      </c>
      <c r="N575" t="s">
        <v>1482</v>
      </c>
      <c r="O575" t="s">
        <v>1483</v>
      </c>
      <c r="Q575">
        <v>208</v>
      </c>
      <c r="R575">
        <v>0</v>
      </c>
      <c r="S575">
        <v>120</v>
      </c>
      <c r="T575">
        <v>0</v>
      </c>
      <c r="U575">
        <v>30</v>
      </c>
      <c r="V575">
        <v>30</v>
      </c>
      <c r="W575">
        <v>120</v>
      </c>
      <c r="X575">
        <v>0</v>
      </c>
      <c r="Y575">
        <v>0</v>
      </c>
      <c r="Z575">
        <v>0</v>
      </c>
      <c r="AD575" s="1">
        <v>41283.333333333336</v>
      </c>
      <c r="AE575" s="1">
        <v>41300.708333333336</v>
      </c>
      <c r="AG575" s="1">
        <v>41252.333333333336</v>
      </c>
      <c r="AH575" s="1">
        <v>41269.708333333336</v>
      </c>
      <c r="AI575" s="1">
        <v>41252.333333333336</v>
      </c>
      <c r="AJ575" s="1">
        <v>41269.708333333336</v>
      </c>
      <c r="AK575" s="1">
        <v>41252.333333333336</v>
      </c>
      <c r="AL575" s="1">
        <v>41269.708333333336</v>
      </c>
      <c r="AM575" s="1">
        <v>41283.333333333336</v>
      </c>
      <c r="AN575" s="1">
        <v>41300.708333333336</v>
      </c>
      <c r="AP575" t="s">
        <v>113</v>
      </c>
      <c r="AU575" t="s">
        <v>1484</v>
      </c>
      <c r="AY575" t="s">
        <v>106</v>
      </c>
      <c r="AZ575">
        <v>0</v>
      </c>
      <c r="BA575">
        <v>0</v>
      </c>
      <c r="BD575" s="3">
        <v>41321.660416666666</v>
      </c>
      <c r="BE575" s="3">
        <v>41321.663888888892</v>
      </c>
      <c r="BF575" t="s">
        <v>115</v>
      </c>
      <c r="BG575" t="s">
        <v>115</v>
      </c>
      <c r="CH575">
        <v>540</v>
      </c>
      <c r="CI575">
        <v>29580</v>
      </c>
      <c r="CJ575" t="s">
        <v>106</v>
      </c>
      <c r="CK575" t="s">
        <v>106</v>
      </c>
      <c r="CL575">
        <v>10</v>
      </c>
      <c r="CM575" t="s">
        <v>1466</v>
      </c>
      <c r="CO575">
        <v>124369</v>
      </c>
      <c r="CQ575">
        <v>0</v>
      </c>
      <c r="CR575">
        <v>0</v>
      </c>
      <c r="CS575">
        <v>0</v>
      </c>
      <c r="CY575" t="s">
        <v>123</v>
      </c>
      <c r="CZ575" t="s">
        <v>124</v>
      </c>
      <c r="DD575" t="str" cm="1">
        <f t="array" ref="DD575">TEXT(_xlfn.SEQUENCE(1, DATEDIF(AG575, AH575, "m") + 1, AG575, 30), "YYYY-APMM")</f>
        <v>2012-AP12</v>
      </c>
      <c r="DN575">
        <f t="shared" si="16"/>
        <v>30</v>
      </c>
      <c r="DO575">
        <f t="shared" si="17"/>
        <v>0</v>
      </c>
    </row>
    <row r="576" spans="1:119" x14ac:dyDescent="0.35">
      <c r="A576" t="s">
        <v>105</v>
      </c>
      <c r="B576">
        <v>499861</v>
      </c>
      <c r="C576">
        <v>6359</v>
      </c>
      <c r="D576">
        <v>124372</v>
      </c>
      <c r="E576">
        <v>13662</v>
      </c>
      <c r="F576">
        <v>0</v>
      </c>
      <c r="G576" t="s">
        <v>106</v>
      </c>
      <c r="H576" t="s">
        <v>106</v>
      </c>
      <c r="I576" t="s">
        <v>106</v>
      </c>
      <c r="J576" t="s">
        <v>107</v>
      </c>
      <c r="K576" t="s">
        <v>108</v>
      </c>
      <c r="L576" t="s">
        <v>109</v>
      </c>
      <c r="M576" t="s">
        <v>110</v>
      </c>
      <c r="N576" t="s">
        <v>1485</v>
      </c>
      <c r="O576" t="s">
        <v>1486</v>
      </c>
      <c r="Q576">
        <v>368</v>
      </c>
      <c r="R576">
        <v>0</v>
      </c>
      <c r="S576">
        <v>120</v>
      </c>
      <c r="T576">
        <v>0</v>
      </c>
      <c r="U576">
        <v>30</v>
      </c>
      <c r="V576">
        <v>30</v>
      </c>
      <c r="W576">
        <v>120</v>
      </c>
      <c r="X576">
        <v>0</v>
      </c>
      <c r="Y576">
        <v>0</v>
      </c>
      <c r="Z576">
        <v>0</v>
      </c>
      <c r="AD576" s="1">
        <v>41307.333333333336</v>
      </c>
      <c r="AE576" s="1">
        <v>41324.708333333336</v>
      </c>
      <c r="AG576" s="1">
        <v>41252.333333333336</v>
      </c>
      <c r="AH576" s="1">
        <v>41269.708333333336</v>
      </c>
      <c r="AI576" s="1">
        <v>41252.333333333336</v>
      </c>
      <c r="AJ576" s="1">
        <v>41269.708333333336</v>
      </c>
      <c r="AK576" s="1">
        <v>41252.333333333336</v>
      </c>
      <c r="AL576" s="1">
        <v>41269.708333333336</v>
      </c>
      <c r="AM576" s="1">
        <v>41307.333333333336</v>
      </c>
      <c r="AN576" s="1">
        <v>41324.708333333336</v>
      </c>
      <c r="AP576" t="s">
        <v>113</v>
      </c>
      <c r="AU576" t="s">
        <v>1487</v>
      </c>
      <c r="AY576" t="s">
        <v>106</v>
      </c>
      <c r="AZ576">
        <v>0</v>
      </c>
      <c r="BA576">
        <v>0</v>
      </c>
      <c r="BD576" s="3">
        <v>41321.660416666666</v>
      </c>
      <c r="BE576" s="3">
        <v>41321.663888888892</v>
      </c>
      <c r="BF576" t="s">
        <v>115</v>
      </c>
      <c r="BG576" t="s">
        <v>115</v>
      </c>
      <c r="CH576">
        <v>540</v>
      </c>
      <c r="CI576">
        <v>29580</v>
      </c>
      <c r="CJ576" t="s">
        <v>106</v>
      </c>
      <c r="CK576" t="s">
        <v>106</v>
      </c>
      <c r="CL576">
        <v>10</v>
      </c>
      <c r="CM576" t="s">
        <v>1466</v>
      </c>
      <c r="CO576">
        <v>124369</v>
      </c>
      <c r="CQ576">
        <v>0</v>
      </c>
      <c r="CR576">
        <v>0</v>
      </c>
      <c r="CS576">
        <v>0</v>
      </c>
      <c r="CY576" t="s">
        <v>123</v>
      </c>
      <c r="CZ576" t="s">
        <v>124</v>
      </c>
      <c r="DD576" t="str" cm="1">
        <f t="array" ref="DD576">TEXT(_xlfn.SEQUENCE(1, DATEDIF(AG576, AH576, "m") + 1, AG576, 30), "YYYY-APMM")</f>
        <v>2012-AP12</v>
      </c>
      <c r="DN576">
        <f t="shared" si="16"/>
        <v>30</v>
      </c>
      <c r="DO576">
        <f t="shared" si="17"/>
        <v>0</v>
      </c>
    </row>
    <row r="577" spans="1:119" x14ac:dyDescent="0.35">
      <c r="A577" t="s">
        <v>105</v>
      </c>
      <c r="B577">
        <v>499862</v>
      </c>
      <c r="C577">
        <v>6359</v>
      </c>
      <c r="D577">
        <v>124372</v>
      </c>
      <c r="E577">
        <v>13662</v>
      </c>
      <c r="F577">
        <v>0</v>
      </c>
      <c r="G577" t="s">
        <v>106</v>
      </c>
      <c r="H577" t="s">
        <v>106</v>
      </c>
      <c r="I577" t="s">
        <v>106</v>
      </c>
      <c r="J577" t="s">
        <v>107</v>
      </c>
      <c r="K577" t="s">
        <v>108</v>
      </c>
      <c r="L577" t="s">
        <v>109</v>
      </c>
      <c r="M577" t="s">
        <v>110</v>
      </c>
      <c r="N577" t="s">
        <v>1488</v>
      </c>
      <c r="O577" t="s">
        <v>1489</v>
      </c>
      <c r="Q577">
        <v>80</v>
      </c>
      <c r="R577">
        <v>0</v>
      </c>
      <c r="S577">
        <v>128</v>
      </c>
      <c r="T577">
        <v>0</v>
      </c>
      <c r="U577">
        <v>32</v>
      </c>
      <c r="V577">
        <v>32</v>
      </c>
      <c r="W577">
        <v>128</v>
      </c>
      <c r="X577">
        <v>0</v>
      </c>
      <c r="Y577">
        <v>0</v>
      </c>
      <c r="Z577">
        <v>0</v>
      </c>
      <c r="AD577" s="1">
        <v>41252.333333333336</v>
      </c>
      <c r="AE577" s="1">
        <v>41270.708333333336</v>
      </c>
      <c r="AG577" s="1">
        <v>41240.333333333336</v>
      </c>
      <c r="AH577" s="1">
        <v>41258.708333333336</v>
      </c>
      <c r="AI577" s="1">
        <v>41240.333333333336</v>
      </c>
      <c r="AJ577" s="1">
        <v>41258.708333333336</v>
      </c>
      <c r="AK577" s="1">
        <v>41240.333333333336</v>
      </c>
      <c r="AL577" s="1">
        <v>41258.708333333336</v>
      </c>
      <c r="AM577" s="1">
        <v>41252.333333333336</v>
      </c>
      <c r="AN577" s="1">
        <v>41270.708333333336</v>
      </c>
      <c r="AP577" t="s">
        <v>113</v>
      </c>
      <c r="AU577" t="s">
        <v>1490</v>
      </c>
      <c r="AY577" t="s">
        <v>106</v>
      </c>
      <c r="AZ577">
        <v>0</v>
      </c>
      <c r="BA577">
        <v>0</v>
      </c>
      <c r="BD577" s="3">
        <v>41321.660416666666</v>
      </c>
      <c r="BE577" s="3">
        <v>41321.663888888892</v>
      </c>
      <c r="BF577" t="s">
        <v>115</v>
      </c>
      <c r="BG577" t="s">
        <v>115</v>
      </c>
      <c r="CH577">
        <v>540</v>
      </c>
      <c r="CI577">
        <v>29580</v>
      </c>
      <c r="CJ577" t="s">
        <v>106</v>
      </c>
      <c r="CK577" t="s">
        <v>106</v>
      </c>
      <c r="CL577">
        <v>10</v>
      </c>
      <c r="CM577" t="s">
        <v>1466</v>
      </c>
      <c r="CO577">
        <v>124369</v>
      </c>
      <c r="CQ577">
        <v>0</v>
      </c>
      <c r="CR577">
        <v>0</v>
      </c>
      <c r="CS577">
        <v>0</v>
      </c>
      <c r="CY577" t="s">
        <v>123</v>
      </c>
      <c r="CZ577" t="s">
        <v>124</v>
      </c>
      <c r="DD577" t="str" cm="1">
        <f t="array" ref="DD577">TEXT(_xlfn.SEQUENCE(1, DATEDIF(AG577, AH577, "m") + 1, AG577, 30), "YYYY-APMM")</f>
        <v>2012-AP11</v>
      </c>
      <c r="DN577">
        <f t="shared" si="16"/>
        <v>32</v>
      </c>
      <c r="DO577">
        <f t="shared" si="17"/>
        <v>0</v>
      </c>
    </row>
    <row r="578" spans="1:119" x14ac:dyDescent="0.35">
      <c r="A578" t="s">
        <v>105</v>
      </c>
      <c r="B578">
        <v>499863</v>
      </c>
      <c r="C578">
        <v>6359</v>
      </c>
      <c r="D578">
        <v>124372</v>
      </c>
      <c r="E578">
        <v>13662</v>
      </c>
      <c r="F578">
        <v>0</v>
      </c>
      <c r="G578" t="s">
        <v>106</v>
      </c>
      <c r="H578" t="s">
        <v>106</v>
      </c>
      <c r="I578" t="s">
        <v>106</v>
      </c>
      <c r="J578" t="s">
        <v>107</v>
      </c>
      <c r="K578" t="s">
        <v>108</v>
      </c>
      <c r="L578" t="s">
        <v>109</v>
      </c>
      <c r="M578" t="s">
        <v>110</v>
      </c>
      <c r="N578" t="s">
        <v>1491</v>
      </c>
      <c r="O578" t="s">
        <v>1492</v>
      </c>
      <c r="Q578">
        <v>176</v>
      </c>
      <c r="R578">
        <v>0</v>
      </c>
      <c r="S578">
        <v>120</v>
      </c>
      <c r="T578">
        <v>0</v>
      </c>
      <c r="U578">
        <v>30</v>
      </c>
      <c r="V578">
        <v>30</v>
      </c>
      <c r="W578">
        <v>120</v>
      </c>
      <c r="X578">
        <v>0</v>
      </c>
      <c r="Y578">
        <v>0</v>
      </c>
      <c r="Z578">
        <v>0</v>
      </c>
      <c r="AD578" s="1">
        <v>41267.333333333336</v>
      </c>
      <c r="AE578" s="1">
        <v>41283.708333333336</v>
      </c>
      <c r="AG578" s="1">
        <v>41240.333333333336</v>
      </c>
      <c r="AH578" s="1">
        <v>41256.708333333336</v>
      </c>
      <c r="AI578" s="1">
        <v>41240.333333333336</v>
      </c>
      <c r="AJ578" s="1">
        <v>41256.708333333336</v>
      </c>
      <c r="AK578" s="1">
        <v>41240.333333333336</v>
      </c>
      <c r="AL578" s="1">
        <v>41256.708333333336</v>
      </c>
      <c r="AM578" s="1">
        <v>41267.333333333336</v>
      </c>
      <c r="AN578" s="1">
        <v>41283.708333333336</v>
      </c>
      <c r="AP578" t="s">
        <v>113</v>
      </c>
      <c r="AU578" t="s">
        <v>1493</v>
      </c>
      <c r="AY578" t="s">
        <v>106</v>
      </c>
      <c r="AZ578">
        <v>0</v>
      </c>
      <c r="BA578">
        <v>0</v>
      </c>
      <c r="BD578" s="3">
        <v>41321.660416666666</v>
      </c>
      <c r="BE578" s="3">
        <v>41321.663888888892</v>
      </c>
      <c r="BF578" t="s">
        <v>115</v>
      </c>
      <c r="BG578" t="s">
        <v>115</v>
      </c>
      <c r="CH578">
        <v>540</v>
      </c>
      <c r="CI578">
        <v>29580</v>
      </c>
      <c r="CJ578" t="s">
        <v>106</v>
      </c>
      <c r="CK578" t="s">
        <v>106</v>
      </c>
      <c r="CL578">
        <v>10</v>
      </c>
      <c r="CM578" t="s">
        <v>1466</v>
      </c>
      <c r="CO578">
        <v>124369</v>
      </c>
      <c r="CQ578">
        <v>0</v>
      </c>
      <c r="CR578">
        <v>0</v>
      </c>
      <c r="CS578">
        <v>0</v>
      </c>
      <c r="CY578" t="s">
        <v>123</v>
      </c>
      <c r="CZ578" t="s">
        <v>124</v>
      </c>
      <c r="DD578" t="str" cm="1">
        <f t="array" ref="DD578">TEXT(_xlfn.SEQUENCE(1, DATEDIF(AG578, AH578, "m") + 1, AG578, 30), "YYYY-APMM")</f>
        <v>2012-AP11</v>
      </c>
      <c r="DN578">
        <f t="shared" si="16"/>
        <v>30</v>
      </c>
      <c r="DO578">
        <f t="shared" si="17"/>
        <v>0</v>
      </c>
    </row>
    <row r="579" spans="1:119" x14ac:dyDescent="0.35">
      <c r="A579" t="s">
        <v>105</v>
      </c>
      <c r="B579">
        <v>499864</v>
      </c>
      <c r="C579">
        <v>6359</v>
      </c>
      <c r="D579">
        <v>124372</v>
      </c>
      <c r="E579">
        <v>13662</v>
      </c>
      <c r="F579">
        <v>0</v>
      </c>
      <c r="G579" t="s">
        <v>106</v>
      </c>
      <c r="H579" t="s">
        <v>106</v>
      </c>
      <c r="I579" t="s">
        <v>106</v>
      </c>
      <c r="J579" t="s">
        <v>107</v>
      </c>
      <c r="K579" t="s">
        <v>108</v>
      </c>
      <c r="L579" t="s">
        <v>109</v>
      </c>
      <c r="M579" t="s">
        <v>110</v>
      </c>
      <c r="N579" t="s">
        <v>1494</v>
      </c>
      <c r="O579" t="s">
        <v>1495</v>
      </c>
      <c r="Q579">
        <v>176</v>
      </c>
      <c r="R579">
        <v>0</v>
      </c>
      <c r="S579">
        <v>120</v>
      </c>
      <c r="T579">
        <v>0</v>
      </c>
      <c r="U579">
        <v>30</v>
      </c>
      <c r="V579">
        <v>30</v>
      </c>
      <c r="W579">
        <v>120</v>
      </c>
      <c r="X579">
        <v>0</v>
      </c>
      <c r="Y579">
        <v>0</v>
      </c>
      <c r="Z579">
        <v>0</v>
      </c>
      <c r="AD579" s="1">
        <v>41275.333333333336</v>
      </c>
      <c r="AE579" s="1">
        <v>41291.708333333336</v>
      </c>
      <c r="AG579" s="1">
        <v>41248.333333333336</v>
      </c>
      <c r="AH579" s="1">
        <v>41266.708333333336</v>
      </c>
      <c r="AI579" s="1">
        <v>41248.333333333336</v>
      </c>
      <c r="AJ579" s="1">
        <v>41266.708333333336</v>
      </c>
      <c r="AK579" s="1">
        <v>41248.333333333336</v>
      </c>
      <c r="AL579" s="1">
        <v>41266.708333333336</v>
      </c>
      <c r="AM579" s="1">
        <v>41275.333333333336</v>
      </c>
      <c r="AN579" s="1">
        <v>41291.708333333336</v>
      </c>
      <c r="AP579" t="s">
        <v>113</v>
      </c>
      <c r="AU579" t="s">
        <v>1496</v>
      </c>
      <c r="AY579" t="s">
        <v>106</v>
      </c>
      <c r="AZ579">
        <v>0</v>
      </c>
      <c r="BA579">
        <v>0</v>
      </c>
      <c r="BD579" s="3">
        <v>41321.660416666666</v>
      </c>
      <c r="BE579" s="3">
        <v>41321.663888888892</v>
      </c>
      <c r="BF579" t="s">
        <v>115</v>
      </c>
      <c r="BG579" t="s">
        <v>115</v>
      </c>
      <c r="CH579">
        <v>540</v>
      </c>
      <c r="CI579">
        <v>29580</v>
      </c>
      <c r="CJ579" t="s">
        <v>106</v>
      </c>
      <c r="CK579" t="s">
        <v>106</v>
      </c>
      <c r="CL579">
        <v>10</v>
      </c>
      <c r="CM579" t="s">
        <v>1466</v>
      </c>
      <c r="CO579">
        <v>124369</v>
      </c>
      <c r="CQ579">
        <v>0</v>
      </c>
      <c r="CR579">
        <v>0</v>
      </c>
      <c r="CS579">
        <v>0</v>
      </c>
      <c r="CY579" t="s">
        <v>123</v>
      </c>
      <c r="CZ579" t="s">
        <v>124</v>
      </c>
      <c r="DD579" t="str" cm="1">
        <f t="array" ref="DD579">TEXT(_xlfn.SEQUENCE(1, DATEDIF(AG579, AH579, "m") + 1, AG579, 30), "YYYY-APMM")</f>
        <v>2012-AP12</v>
      </c>
      <c r="DN579">
        <f t="shared" ref="DN579:DN642" si="18">V579/COUNTIF(DD579:DF579, "&lt;&gt;")</f>
        <v>30</v>
      </c>
      <c r="DO579">
        <f t="shared" ref="DO579:DO642" si="19">BR579</f>
        <v>0</v>
      </c>
    </row>
    <row r="580" spans="1:119" x14ac:dyDescent="0.35">
      <c r="A580" t="s">
        <v>105</v>
      </c>
      <c r="B580">
        <v>499865</v>
      </c>
      <c r="C580">
        <v>6359</v>
      </c>
      <c r="D580">
        <v>124372</v>
      </c>
      <c r="E580">
        <v>13662</v>
      </c>
      <c r="F580">
        <v>0</v>
      </c>
      <c r="G580" t="s">
        <v>106</v>
      </c>
      <c r="H580" t="s">
        <v>106</v>
      </c>
      <c r="I580" t="s">
        <v>106</v>
      </c>
      <c r="J580" t="s">
        <v>107</v>
      </c>
      <c r="K580" t="s">
        <v>108</v>
      </c>
      <c r="L580" t="s">
        <v>109</v>
      </c>
      <c r="M580" t="s">
        <v>110</v>
      </c>
      <c r="N580" t="s">
        <v>1497</v>
      </c>
      <c r="O580" t="s">
        <v>1498</v>
      </c>
      <c r="Q580">
        <v>176</v>
      </c>
      <c r="R580">
        <v>0</v>
      </c>
      <c r="S580">
        <v>120</v>
      </c>
      <c r="T580">
        <v>0</v>
      </c>
      <c r="U580">
        <v>30</v>
      </c>
      <c r="V580">
        <v>30</v>
      </c>
      <c r="W580">
        <v>120</v>
      </c>
      <c r="X580">
        <v>0</v>
      </c>
      <c r="Y580">
        <v>0</v>
      </c>
      <c r="Z580">
        <v>0</v>
      </c>
      <c r="AD580" s="1">
        <v>41329.333333333336</v>
      </c>
      <c r="AE580" s="1">
        <v>41345.708333333336</v>
      </c>
      <c r="AG580" s="1">
        <v>41302.333333333336</v>
      </c>
      <c r="AH580" s="1">
        <v>41319.708333333336</v>
      </c>
      <c r="AI580" s="1">
        <v>41302.333333333336</v>
      </c>
      <c r="AJ580" s="1">
        <v>41319.708333333336</v>
      </c>
      <c r="AK580" s="1">
        <v>41302.333333333336</v>
      </c>
      <c r="AL580" s="1">
        <v>41319.708333333336</v>
      </c>
      <c r="AM580" s="1">
        <v>41329.333333333336</v>
      </c>
      <c r="AN580" s="1">
        <v>41345.708333333336</v>
      </c>
      <c r="AP580" t="s">
        <v>113</v>
      </c>
      <c r="AU580" t="s">
        <v>1499</v>
      </c>
      <c r="AY580" t="s">
        <v>106</v>
      </c>
      <c r="AZ580">
        <v>0</v>
      </c>
      <c r="BA580">
        <v>0</v>
      </c>
      <c r="BD580" s="3">
        <v>41321.660416666666</v>
      </c>
      <c r="BE580" s="3">
        <v>41321.663888888892</v>
      </c>
      <c r="BF580" t="s">
        <v>115</v>
      </c>
      <c r="BG580" t="s">
        <v>115</v>
      </c>
      <c r="CH580">
        <v>540</v>
      </c>
      <c r="CI580">
        <v>29580</v>
      </c>
      <c r="CJ580" t="s">
        <v>106</v>
      </c>
      <c r="CK580" t="s">
        <v>106</v>
      </c>
      <c r="CL580">
        <v>10</v>
      </c>
      <c r="CM580" t="s">
        <v>1466</v>
      </c>
      <c r="CO580">
        <v>124369</v>
      </c>
      <c r="CQ580">
        <v>0</v>
      </c>
      <c r="CR580">
        <v>0</v>
      </c>
      <c r="CS580">
        <v>0</v>
      </c>
      <c r="CY580" t="s">
        <v>123</v>
      </c>
      <c r="CZ580" t="s">
        <v>124</v>
      </c>
      <c r="DD580" t="str" cm="1">
        <f t="array" ref="DD580">TEXT(_xlfn.SEQUENCE(1, DATEDIF(AG580, AH580, "m") + 1, AG580, 30), "YYYY-APMM")</f>
        <v>2013-AP01</v>
      </c>
      <c r="DN580">
        <f t="shared" si="18"/>
        <v>30</v>
      </c>
      <c r="DO580">
        <f t="shared" si="19"/>
        <v>0</v>
      </c>
    </row>
    <row r="581" spans="1:119" x14ac:dyDescent="0.35">
      <c r="A581" t="s">
        <v>105</v>
      </c>
      <c r="B581">
        <v>499866</v>
      </c>
      <c r="C581">
        <v>6359</v>
      </c>
      <c r="D581">
        <v>124372</v>
      </c>
      <c r="E581">
        <v>13662</v>
      </c>
      <c r="F581">
        <v>0</v>
      </c>
      <c r="G581" t="s">
        <v>106</v>
      </c>
      <c r="H581" t="s">
        <v>106</v>
      </c>
      <c r="I581" t="s">
        <v>106</v>
      </c>
      <c r="J581" t="s">
        <v>107</v>
      </c>
      <c r="K581" t="s">
        <v>108</v>
      </c>
      <c r="L581" t="s">
        <v>109</v>
      </c>
      <c r="M581" t="s">
        <v>110</v>
      </c>
      <c r="N581" t="s">
        <v>1500</v>
      </c>
      <c r="O581" t="s">
        <v>1501</v>
      </c>
      <c r="Q581">
        <v>176</v>
      </c>
      <c r="R581">
        <v>0</v>
      </c>
      <c r="S581">
        <v>120</v>
      </c>
      <c r="T581">
        <v>0</v>
      </c>
      <c r="U581">
        <v>30</v>
      </c>
      <c r="V581">
        <v>30</v>
      </c>
      <c r="W581">
        <v>120</v>
      </c>
      <c r="X581">
        <v>0</v>
      </c>
      <c r="Y581">
        <v>0</v>
      </c>
      <c r="Z581">
        <v>0</v>
      </c>
      <c r="AD581" s="1">
        <v>41293.333333333336</v>
      </c>
      <c r="AE581" s="1">
        <v>41309.708333333336</v>
      </c>
      <c r="AG581" s="1">
        <v>41267.333333333336</v>
      </c>
      <c r="AH581" s="1">
        <v>41283.708333333336</v>
      </c>
      <c r="AI581" s="1">
        <v>41267.333333333336</v>
      </c>
      <c r="AJ581" s="1">
        <v>41283.708333333336</v>
      </c>
      <c r="AK581" s="1">
        <v>41267.333333333336</v>
      </c>
      <c r="AL581" s="1">
        <v>41283.708333333336</v>
      </c>
      <c r="AM581" s="1">
        <v>41293.333333333336</v>
      </c>
      <c r="AN581" s="1">
        <v>41309.708333333336</v>
      </c>
      <c r="AP581" t="s">
        <v>113</v>
      </c>
      <c r="AU581" t="s">
        <v>1502</v>
      </c>
      <c r="AY581" t="s">
        <v>106</v>
      </c>
      <c r="AZ581">
        <v>0</v>
      </c>
      <c r="BA581">
        <v>0</v>
      </c>
      <c r="BD581" s="3">
        <v>41321.660416666666</v>
      </c>
      <c r="BE581" s="3">
        <v>41321.663888888892</v>
      </c>
      <c r="BF581" t="s">
        <v>115</v>
      </c>
      <c r="BG581" t="s">
        <v>115</v>
      </c>
      <c r="CH581">
        <v>540</v>
      </c>
      <c r="CI581">
        <v>29580</v>
      </c>
      <c r="CJ581" t="s">
        <v>106</v>
      </c>
      <c r="CK581" t="s">
        <v>106</v>
      </c>
      <c r="CL581">
        <v>10</v>
      </c>
      <c r="CM581" t="s">
        <v>1466</v>
      </c>
      <c r="CO581">
        <v>124369</v>
      </c>
      <c r="CQ581">
        <v>0</v>
      </c>
      <c r="CR581">
        <v>0</v>
      </c>
      <c r="CS581">
        <v>0</v>
      </c>
      <c r="CY581" t="s">
        <v>123</v>
      </c>
      <c r="CZ581" t="s">
        <v>124</v>
      </c>
      <c r="DD581" t="str" cm="1">
        <f t="array" ref="DD581">TEXT(_xlfn.SEQUENCE(1, DATEDIF(AG581, AH581, "m") + 1, AG581, 30), "YYYY-APMM")</f>
        <v>2012-AP12</v>
      </c>
      <c r="DN581">
        <f t="shared" si="18"/>
        <v>30</v>
      </c>
      <c r="DO581">
        <f t="shared" si="19"/>
        <v>0</v>
      </c>
    </row>
    <row r="582" spans="1:119" x14ac:dyDescent="0.35">
      <c r="A582" t="s">
        <v>105</v>
      </c>
      <c r="B582">
        <v>499867</v>
      </c>
      <c r="C582">
        <v>6359</v>
      </c>
      <c r="D582">
        <v>124372</v>
      </c>
      <c r="E582">
        <v>13662</v>
      </c>
      <c r="F582">
        <v>0</v>
      </c>
      <c r="G582" t="s">
        <v>106</v>
      </c>
      <c r="H582" t="s">
        <v>106</v>
      </c>
      <c r="I582" t="s">
        <v>106</v>
      </c>
      <c r="J582" t="s">
        <v>107</v>
      </c>
      <c r="K582" t="s">
        <v>108</v>
      </c>
      <c r="L582" t="s">
        <v>109</v>
      </c>
      <c r="M582" t="s">
        <v>110</v>
      </c>
      <c r="N582" t="s">
        <v>1503</v>
      </c>
      <c r="O582" t="s">
        <v>1504</v>
      </c>
      <c r="Q582">
        <v>176</v>
      </c>
      <c r="R582">
        <v>0</v>
      </c>
      <c r="S582">
        <v>120</v>
      </c>
      <c r="T582">
        <v>0</v>
      </c>
      <c r="U582">
        <v>30</v>
      </c>
      <c r="V582">
        <v>30</v>
      </c>
      <c r="W582">
        <v>120</v>
      </c>
      <c r="X582">
        <v>0</v>
      </c>
      <c r="Y582">
        <v>0</v>
      </c>
      <c r="Z582">
        <v>0</v>
      </c>
      <c r="AD582" s="1">
        <v>41293.333333333336</v>
      </c>
      <c r="AE582" s="1">
        <v>41309.708333333336</v>
      </c>
      <c r="AG582" s="1">
        <v>41267.333333333336</v>
      </c>
      <c r="AH582" s="1">
        <v>41283.708333333336</v>
      </c>
      <c r="AI582" s="1">
        <v>41267.333333333336</v>
      </c>
      <c r="AJ582" s="1">
        <v>41283.708333333336</v>
      </c>
      <c r="AK582" s="1">
        <v>41267.333333333336</v>
      </c>
      <c r="AL582" s="1">
        <v>41283.708333333336</v>
      </c>
      <c r="AM582" s="1">
        <v>41293.333333333336</v>
      </c>
      <c r="AN582" s="1">
        <v>41309.708333333336</v>
      </c>
      <c r="AP582" t="s">
        <v>113</v>
      </c>
      <c r="AU582" t="s">
        <v>1505</v>
      </c>
      <c r="AY582" t="s">
        <v>106</v>
      </c>
      <c r="AZ582">
        <v>0</v>
      </c>
      <c r="BA582">
        <v>0</v>
      </c>
      <c r="BD582" s="3">
        <v>41321.660416666666</v>
      </c>
      <c r="BE582" s="3">
        <v>41321.663888888892</v>
      </c>
      <c r="BF582" t="s">
        <v>115</v>
      </c>
      <c r="BG582" t="s">
        <v>115</v>
      </c>
      <c r="CH582">
        <v>540</v>
      </c>
      <c r="CI582">
        <v>29580</v>
      </c>
      <c r="CJ582" t="s">
        <v>106</v>
      </c>
      <c r="CK582" t="s">
        <v>106</v>
      </c>
      <c r="CL582">
        <v>10</v>
      </c>
      <c r="CM582" t="s">
        <v>1466</v>
      </c>
      <c r="CO582">
        <v>124369</v>
      </c>
      <c r="CQ582">
        <v>0</v>
      </c>
      <c r="CR582">
        <v>0</v>
      </c>
      <c r="CS582">
        <v>0</v>
      </c>
      <c r="CY582" t="s">
        <v>123</v>
      </c>
      <c r="CZ582" t="s">
        <v>124</v>
      </c>
      <c r="DD582" t="str" cm="1">
        <f t="array" ref="DD582">TEXT(_xlfn.SEQUENCE(1, DATEDIF(AG582, AH582, "m") + 1, AG582, 30), "YYYY-APMM")</f>
        <v>2012-AP12</v>
      </c>
      <c r="DN582">
        <f t="shared" si="18"/>
        <v>30</v>
      </c>
      <c r="DO582">
        <f t="shared" si="19"/>
        <v>0</v>
      </c>
    </row>
    <row r="583" spans="1:119" x14ac:dyDescent="0.35">
      <c r="A583" t="s">
        <v>105</v>
      </c>
      <c r="B583">
        <v>499868</v>
      </c>
      <c r="C583">
        <v>6359</v>
      </c>
      <c r="D583">
        <v>124372</v>
      </c>
      <c r="E583">
        <v>13662</v>
      </c>
      <c r="F583">
        <v>0</v>
      </c>
      <c r="G583" t="s">
        <v>106</v>
      </c>
      <c r="H583" t="s">
        <v>106</v>
      </c>
      <c r="I583" t="s">
        <v>106</v>
      </c>
      <c r="J583" t="s">
        <v>107</v>
      </c>
      <c r="K583" t="s">
        <v>108</v>
      </c>
      <c r="L583" t="s">
        <v>109</v>
      </c>
      <c r="M583" t="s">
        <v>110</v>
      </c>
      <c r="N583" t="s">
        <v>1506</v>
      </c>
      <c r="O583" t="s">
        <v>1507</v>
      </c>
      <c r="Q583">
        <v>176</v>
      </c>
      <c r="R583">
        <v>0</v>
      </c>
      <c r="S583">
        <v>120</v>
      </c>
      <c r="T583">
        <v>0</v>
      </c>
      <c r="U583">
        <v>30</v>
      </c>
      <c r="V583">
        <v>30</v>
      </c>
      <c r="W583">
        <v>120</v>
      </c>
      <c r="X583">
        <v>0</v>
      </c>
      <c r="Y583">
        <v>0</v>
      </c>
      <c r="Z583">
        <v>0</v>
      </c>
      <c r="AD583" s="1">
        <v>41310.333333333336</v>
      </c>
      <c r="AE583" s="1">
        <v>41328.708333333336</v>
      </c>
      <c r="AG583" s="1">
        <v>41284.333333333336</v>
      </c>
      <c r="AH583" s="1">
        <v>41301.708333333336</v>
      </c>
      <c r="AI583" s="1">
        <v>41284.333333333336</v>
      </c>
      <c r="AJ583" s="1">
        <v>41301.708333333336</v>
      </c>
      <c r="AK583" s="1">
        <v>41284.333333333336</v>
      </c>
      <c r="AL583" s="1">
        <v>41301.708333333336</v>
      </c>
      <c r="AM583" s="1">
        <v>41310.333333333336</v>
      </c>
      <c r="AN583" s="1">
        <v>41328.708333333336</v>
      </c>
      <c r="AP583" t="s">
        <v>113</v>
      </c>
      <c r="AU583" t="s">
        <v>1508</v>
      </c>
      <c r="AY583" t="s">
        <v>106</v>
      </c>
      <c r="AZ583">
        <v>0</v>
      </c>
      <c r="BA583">
        <v>0</v>
      </c>
      <c r="BD583" s="3">
        <v>41321.660416666666</v>
      </c>
      <c r="BE583" s="3">
        <v>41321.663888888892</v>
      </c>
      <c r="BF583" t="s">
        <v>115</v>
      </c>
      <c r="BG583" t="s">
        <v>115</v>
      </c>
      <c r="CH583">
        <v>540</v>
      </c>
      <c r="CI583">
        <v>29580</v>
      </c>
      <c r="CJ583" t="s">
        <v>106</v>
      </c>
      <c r="CK583" t="s">
        <v>106</v>
      </c>
      <c r="CL583">
        <v>10</v>
      </c>
      <c r="CM583" t="s">
        <v>1466</v>
      </c>
      <c r="CO583">
        <v>124369</v>
      </c>
      <c r="CQ583">
        <v>0</v>
      </c>
      <c r="CR583">
        <v>0</v>
      </c>
      <c r="CS583">
        <v>0</v>
      </c>
      <c r="CY583" t="s">
        <v>123</v>
      </c>
      <c r="CZ583" t="s">
        <v>124</v>
      </c>
      <c r="DD583" t="str" cm="1">
        <f t="array" ref="DD583">TEXT(_xlfn.SEQUENCE(1, DATEDIF(AG583, AH583, "m") + 1, AG583, 30), "YYYY-APMM")</f>
        <v>2013-AP01</v>
      </c>
      <c r="DN583">
        <f t="shared" si="18"/>
        <v>30</v>
      </c>
      <c r="DO583">
        <f t="shared" si="19"/>
        <v>0</v>
      </c>
    </row>
    <row r="584" spans="1:119" x14ac:dyDescent="0.35">
      <c r="A584" t="s">
        <v>105</v>
      </c>
      <c r="B584">
        <v>499869</v>
      </c>
      <c r="C584">
        <v>6359</v>
      </c>
      <c r="D584">
        <v>124372</v>
      </c>
      <c r="E584">
        <v>13662</v>
      </c>
      <c r="F584">
        <v>0</v>
      </c>
      <c r="G584" t="s">
        <v>106</v>
      </c>
      <c r="H584" t="s">
        <v>106</v>
      </c>
      <c r="I584" t="s">
        <v>106</v>
      </c>
      <c r="J584" t="s">
        <v>107</v>
      </c>
      <c r="K584" t="s">
        <v>108</v>
      </c>
      <c r="L584" t="s">
        <v>109</v>
      </c>
      <c r="M584" t="s">
        <v>110</v>
      </c>
      <c r="N584" t="s">
        <v>1509</v>
      </c>
      <c r="O584" t="s">
        <v>1510</v>
      </c>
      <c r="Q584">
        <v>560</v>
      </c>
      <c r="R584">
        <v>0</v>
      </c>
      <c r="S584">
        <v>120</v>
      </c>
      <c r="T584">
        <v>0</v>
      </c>
      <c r="U584">
        <v>30</v>
      </c>
      <c r="V584">
        <v>30</v>
      </c>
      <c r="W584">
        <v>120</v>
      </c>
      <c r="X584">
        <v>0</v>
      </c>
      <c r="Y584">
        <v>0</v>
      </c>
      <c r="Z584">
        <v>0</v>
      </c>
      <c r="AD584" s="1">
        <v>41367.333333333336</v>
      </c>
      <c r="AE584" s="1">
        <v>41384.708333333336</v>
      </c>
      <c r="AG584" s="1">
        <v>41284.333333333336</v>
      </c>
      <c r="AH584" s="1">
        <v>41301.708333333336</v>
      </c>
      <c r="AI584" s="1">
        <v>41284.333333333336</v>
      </c>
      <c r="AJ584" s="1">
        <v>41301.708333333336</v>
      </c>
      <c r="AK584" s="1">
        <v>41284.333333333336</v>
      </c>
      <c r="AL584" s="1">
        <v>41301.708333333336</v>
      </c>
      <c r="AM584" s="1">
        <v>41367.333333333336</v>
      </c>
      <c r="AN584" s="1">
        <v>41384.708333333336</v>
      </c>
      <c r="AP584" t="s">
        <v>113</v>
      </c>
      <c r="AU584" t="s">
        <v>1511</v>
      </c>
      <c r="AY584" t="s">
        <v>106</v>
      </c>
      <c r="AZ584">
        <v>0</v>
      </c>
      <c r="BA584">
        <v>0</v>
      </c>
      <c r="BD584" s="3">
        <v>41321.660416666666</v>
      </c>
      <c r="BE584" s="3">
        <v>41321.697916666664</v>
      </c>
      <c r="BF584" t="s">
        <v>115</v>
      </c>
      <c r="BG584" t="s">
        <v>115</v>
      </c>
      <c r="CH584">
        <v>540</v>
      </c>
      <c r="CI584">
        <v>29580</v>
      </c>
      <c r="CJ584" t="s">
        <v>106</v>
      </c>
      <c r="CK584" t="s">
        <v>106</v>
      </c>
      <c r="CL584">
        <v>10</v>
      </c>
      <c r="CM584" t="s">
        <v>1466</v>
      </c>
      <c r="CO584">
        <v>124369</v>
      </c>
      <c r="CQ584">
        <v>0</v>
      </c>
      <c r="CR584">
        <v>0</v>
      </c>
      <c r="CS584">
        <v>0</v>
      </c>
      <c r="CY584" t="s">
        <v>123</v>
      </c>
      <c r="CZ584" t="s">
        <v>124</v>
      </c>
      <c r="DD584" t="str" cm="1">
        <f t="array" ref="DD584">TEXT(_xlfn.SEQUENCE(1, DATEDIF(AG584, AH584, "m") + 1, AG584, 30), "YYYY-APMM")</f>
        <v>2013-AP01</v>
      </c>
      <c r="DN584">
        <f t="shared" si="18"/>
        <v>30</v>
      </c>
      <c r="DO584">
        <f t="shared" si="19"/>
        <v>0</v>
      </c>
    </row>
    <row r="585" spans="1:119" x14ac:dyDescent="0.35">
      <c r="A585" t="s">
        <v>105</v>
      </c>
      <c r="B585">
        <v>499870</v>
      </c>
      <c r="C585">
        <v>6359</v>
      </c>
      <c r="D585">
        <v>124372</v>
      </c>
      <c r="E585">
        <v>13662</v>
      </c>
      <c r="F585">
        <v>0</v>
      </c>
      <c r="G585" t="s">
        <v>106</v>
      </c>
      <c r="H585" t="s">
        <v>106</v>
      </c>
      <c r="I585" t="s">
        <v>106</v>
      </c>
      <c r="J585" t="s">
        <v>107</v>
      </c>
      <c r="K585" t="s">
        <v>108</v>
      </c>
      <c r="L585" t="s">
        <v>109</v>
      </c>
      <c r="M585" t="s">
        <v>110</v>
      </c>
      <c r="N585" t="s">
        <v>1512</v>
      </c>
      <c r="O585" t="s">
        <v>1513</v>
      </c>
      <c r="Q585">
        <v>680</v>
      </c>
      <c r="R585">
        <v>0</v>
      </c>
      <c r="S585">
        <v>120</v>
      </c>
      <c r="T585">
        <v>0</v>
      </c>
      <c r="U585">
        <v>30</v>
      </c>
      <c r="V585">
        <v>30</v>
      </c>
      <c r="W585">
        <v>120</v>
      </c>
      <c r="X585">
        <v>0</v>
      </c>
      <c r="Y585">
        <v>0</v>
      </c>
      <c r="Z585">
        <v>0</v>
      </c>
      <c r="AD585" s="1">
        <v>41367.333333333336</v>
      </c>
      <c r="AE585" s="1">
        <v>41384.708333333336</v>
      </c>
      <c r="AG585" s="1">
        <v>41267.333333333336</v>
      </c>
      <c r="AH585" s="1">
        <v>41283.708333333336</v>
      </c>
      <c r="AI585" s="1">
        <v>41267.333333333336</v>
      </c>
      <c r="AJ585" s="1">
        <v>41283.708333333336</v>
      </c>
      <c r="AK585" s="1">
        <v>41267.333333333336</v>
      </c>
      <c r="AL585" s="1">
        <v>41283.708333333336</v>
      </c>
      <c r="AM585" s="1">
        <v>41367.333333333336</v>
      </c>
      <c r="AN585" s="1">
        <v>41384.708333333336</v>
      </c>
      <c r="AP585" t="s">
        <v>113</v>
      </c>
      <c r="AU585" t="s">
        <v>1514</v>
      </c>
      <c r="AY585" t="s">
        <v>106</v>
      </c>
      <c r="AZ585">
        <v>0</v>
      </c>
      <c r="BA585">
        <v>0</v>
      </c>
      <c r="BD585" s="3">
        <v>41321.660416666666</v>
      </c>
      <c r="BE585" s="3">
        <v>41321.697916666664</v>
      </c>
      <c r="BF585" t="s">
        <v>115</v>
      </c>
      <c r="BG585" t="s">
        <v>115</v>
      </c>
      <c r="CH585">
        <v>540</v>
      </c>
      <c r="CI585">
        <v>29580</v>
      </c>
      <c r="CJ585" t="s">
        <v>106</v>
      </c>
      <c r="CK585" t="s">
        <v>106</v>
      </c>
      <c r="CL585">
        <v>10</v>
      </c>
      <c r="CM585" t="s">
        <v>1466</v>
      </c>
      <c r="CO585">
        <v>124369</v>
      </c>
      <c r="CQ585">
        <v>0</v>
      </c>
      <c r="CR585">
        <v>0</v>
      </c>
      <c r="CS585">
        <v>0</v>
      </c>
      <c r="CY585" t="s">
        <v>123</v>
      </c>
      <c r="CZ585" t="s">
        <v>124</v>
      </c>
      <c r="DD585" t="str" cm="1">
        <f t="array" ref="DD585">TEXT(_xlfn.SEQUENCE(1, DATEDIF(AG585, AH585, "m") + 1, AG585, 30), "YYYY-APMM")</f>
        <v>2012-AP12</v>
      </c>
      <c r="DN585">
        <f t="shared" si="18"/>
        <v>30</v>
      </c>
      <c r="DO585">
        <f t="shared" si="19"/>
        <v>0</v>
      </c>
    </row>
    <row r="586" spans="1:119" x14ac:dyDescent="0.35">
      <c r="A586" t="s">
        <v>105</v>
      </c>
      <c r="B586">
        <v>499871</v>
      </c>
      <c r="C586">
        <v>6359</v>
      </c>
      <c r="D586">
        <v>124372</v>
      </c>
      <c r="E586">
        <v>13662</v>
      </c>
      <c r="F586">
        <v>0</v>
      </c>
      <c r="G586" t="s">
        <v>106</v>
      </c>
      <c r="H586" t="s">
        <v>106</v>
      </c>
      <c r="I586" t="s">
        <v>106</v>
      </c>
      <c r="J586" t="s">
        <v>107</v>
      </c>
      <c r="K586" t="s">
        <v>108</v>
      </c>
      <c r="L586" t="s">
        <v>109</v>
      </c>
      <c r="M586" t="s">
        <v>110</v>
      </c>
      <c r="N586" t="s">
        <v>1515</v>
      </c>
      <c r="O586" t="s">
        <v>1516</v>
      </c>
      <c r="Q586">
        <v>224</v>
      </c>
      <c r="R586">
        <v>0</v>
      </c>
      <c r="S586">
        <v>120</v>
      </c>
      <c r="T586">
        <v>0</v>
      </c>
      <c r="U586">
        <v>30</v>
      </c>
      <c r="V586">
        <v>30</v>
      </c>
      <c r="W586">
        <v>120</v>
      </c>
      <c r="X586">
        <v>0</v>
      </c>
      <c r="Y586">
        <v>0</v>
      </c>
      <c r="Z586">
        <v>0</v>
      </c>
      <c r="AD586" s="1">
        <v>41300.333333333336</v>
      </c>
      <c r="AE586" s="1">
        <v>41316.708333333336</v>
      </c>
      <c r="AG586" s="1">
        <v>41267.333333333336</v>
      </c>
      <c r="AH586" s="1">
        <v>41283.708333333336</v>
      </c>
      <c r="AI586" s="1">
        <v>41267.333333333336</v>
      </c>
      <c r="AJ586" s="1">
        <v>41283.708333333336</v>
      </c>
      <c r="AK586" s="1">
        <v>41267.333333333336</v>
      </c>
      <c r="AL586" s="1">
        <v>41283.708333333336</v>
      </c>
      <c r="AM586" s="1">
        <v>41300.333333333336</v>
      </c>
      <c r="AN586" s="1">
        <v>41316.708333333336</v>
      </c>
      <c r="AP586" t="s">
        <v>113</v>
      </c>
      <c r="AU586" t="s">
        <v>1517</v>
      </c>
      <c r="AY586" t="s">
        <v>106</v>
      </c>
      <c r="AZ586">
        <v>0</v>
      </c>
      <c r="BA586">
        <v>0</v>
      </c>
      <c r="BD586" s="3">
        <v>41321.660416666666</v>
      </c>
      <c r="BE586" s="3">
        <v>41321.663888888892</v>
      </c>
      <c r="BF586" t="s">
        <v>115</v>
      </c>
      <c r="BG586" t="s">
        <v>115</v>
      </c>
      <c r="CH586">
        <v>540</v>
      </c>
      <c r="CI586">
        <v>29580</v>
      </c>
      <c r="CJ586" t="s">
        <v>106</v>
      </c>
      <c r="CK586" t="s">
        <v>106</v>
      </c>
      <c r="CL586">
        <v>10</v>
      </c>
      <c r="CM586" t="s">
        <v>1466</v>
      </c>
      <c r="CO586">
        <v>124369</v>
      </c>
      <c r="CQ586">
        <v>0</v>
      </c>
      <c r="CR586">
        <v>0</v>
      </c>
      <c r="CS586">
        <v>0</v>
      </c>
      <c r="CY586" t="s">
        <v>123</v>
      </c>
      <c r="CZ586" t="s">
        <v>124</v>
      </c>
      <c r="DD586" t="str" cm="1">
        <f t="array" ref="DD586">TEXT(_xlfn.SEQUENCE(1, DATEDIF(AG586, AH586, "m") + 1, AG586, 30), "YYYY-APMM")</f>
        <v>2012-AP12</v>
      </c>
      <c r="DN586">
        <f t="shared" si="18"/>
        <v>30</v>
      </c>
      <c r="DO586">
        <f t="shared" si="19"/>
        <v>0</v>
      </c>
    </row>
    <row r="587" spans="1:119" x14ac:dyDescent="0.35">
      <c r="A587" t="s">
        <v>105</v>
      </c>
      <c r="B587">
        <v>499872</v>
      </c>
      <c r="C587">
        <v>6359</v>
      </c>
      <c r="D587">
        <v>124372</v>
      </c>
      <c r="E587">
        <v>13662</v>
      </c>
      <c r="F587">
        <v>0</v>
      </c>
      <c r="G587" t="s">
        <v>106</v>
      </c>
      <c r="H587" t="s">
        <v>106</v>
      </c>
      <c r="I587" t="s">
        <v>106</v>
      </c>
      <c r="J587" t="s">
        <v>107</v>
      </c>
      <c r="K587" t="s">
        <v>108</v>
      </c>
      <c r="L587" t="s">
        <v>109</v>
      </c>
      <c r="M587" t="s">
        <v>110</v>
      </c>
      <c r="N587" t="s">
        <v>1518</v>
      </c>
      <c r="O587" t="s">
        <v>1519</v>
      </c>
      <c r="Q587">
        <v>32</v>
      </c>
      <c r="R587">
        <v>0</v>
      </c>
      <c r="S587">
        <v>112</v>
      </c>
      <c r="T587">
        <v>0</v>
      </c>
      <c r="U587">
        <v>28</v>
      </c>
      <c r="V587">
        <v>28</v>
      </c>
      <c r="W587">
        <v>112</v>
      </c>
      <c r="X587">
        <v>0</v>
      </c>
      <c r="Y587">
        <v>0</v>
      </c>
      <c r="Z587">
        <v>0</v>
      </c>
      <c r="AD587" s="1">
        <v>41228.333333333336</v>
      </c>
      <c r="AE587" s="1">
        <v>41244.708333333336</v>
      </c>
      <c r="AG587" s="1">
        <v>41224.333333333336</v>
      </c>
      <c r="AH587" s="1">
        <v>41239.708333333336</v>
      </c>
      <c r="AI587" s="1">
        <v>41224.333333333336</v>
      </c>
      <c r="AJ587" s="1">
        <v>41239.708333333336</v>
      </c>
      <c r="AK587" s="1">
        <v>41224.333333333336</v>
      </c>
      <c r="AL587" s="1">
        <v>41239.708333333336</v>
      </c>
      <c r="AM587" s="1">
        <v>41228.333333333336</v>
      </c>
      <c r="AN587" s="1">
        <v>41244.708333333336</v>
      </c>
      <c r="AP587" t="s">
        <v>113</v>
      </c>
      <c r="AU587" t="s">
        <v>1520</v>
      </c>
      <c r="AY587" t="s">
        <v>106</v>
      </c>
      <c r="AZ587">
        <v>0</v>
      </c>
      <c r="BA587">
        <v>0</v>
      </c>
      <c r="BD587" s="3">
        <v>41321.660416666666</v>
      </c>
      <c r="BE587" s="3">
        <v>41321.690972222219</v>
      </c>
      <c r="BF587" t="s">
        <v>115</v>
      </c>
      <c r="BG587" t="s">
        <v>115</v>
      </c>
      <c r="CH587">
        <v>540</v>
      </c>
      <c r="CI587">
        <v>29580</v>
      </c>
      <c r="CJ587" t="s">
        <v>106</v>
      </c>
      <c r="CK587" t="s">
        <v>106</v>
      </c>
      <c r="CL587">
        <v>10</v>
      </c>
      <c r="CM587" t="s">
        <v>1466</v>
      </c>
      <c r="CO587">
        <v>124369</v>
      </c>
      <c r="CQ587">
        <v>0</v>
      </c>
      <c r="CR587">
        <v>0</v>
      </c>
      <c r="CS587">
        <v>0</v>
      </c>
      <c r="CY587" t="s">
        <v>123</v>
      </c>
      <c r="CZ587" t="s">
        <v>124</v>
      </c>
      <c r="DD587" t="str" cm="1">
        <f t="array" ref="DD587">TEXT(_xlfn.SEQUENCE(1, DATEDIF(AG587, AH587, "m") + 1, AG587, 30), "YYYY-APMM")</f>
        <v>2012-AP11</v>
      </c>
      <c r="DN587">
        <f t="shared" si="18"/>
        <v>28</v>
      </c>
      <c r="DO587">
        <f t="shared" si="19"/>
        <v>0</v>
      </c>
    </row>
    <row r="588" spans="1:119" x14ac:dyDescent="0.35">
      <c r="A588" t="s">
        <v>105</v>
      </c>
      <c r="B588">
        <v>499873</v>
      </c>
      <c r="C588">
        <v>6359</v>
      </c>
      <c r="D588">
        <v>124373</v>
      </c>
      <c r="E588">
        <v>13662</v>
      </c>
      <c r="F588">
        <v>0</v>
      </c>
      <c r="G588" t="s">
        <v>106</v>
      </c>
      <c r="H588" t="s">
        <v>106</v>
      </c>
      <c r="I588" t="s">
        <v>106</v>
      </c>
      <c r="J588" t="s">
        <v>107</v>
      </c>
      <c r="K588" t="s">
        <v>108</v>
      </c>
      <c r="L588" t="s">
        <v>109</v>
      </c>
      <c r="M588" t="s">
        <v>110</v>
      </c>
      <c r="N588" t="s">
        <v>1521</v>
      </c>
      <c r="O588" t="s">
        <v>1522</v>
      </c>
      <c r="Q588">
        <v>208</v>
      </c>
      <c r="R588">
        <v>0</v>
      </c>
      <c r="S588">
        <v>80</v>
      </c>
      <c r="T588">
        <v>0</v>
      </c>
      <c r="U588">
        <v>15</v>
      </c>
      <c r="V588">
        <v>15</v>
      </c>
      <c r="W588">
        <v>80</v>
      </c>
      <c r="X588">
        <v>0</v>
      </c>
      <c r="Y588">
        <v>0</v>
      </c>
      <c r="Z588">
        <v>0</v>
      </c>
      <c r="AD588" s="1">
        <v>41337.333333333336</v>
      </c>
      <c r="AE588" s="1">
        <v>41347.708333333336</v>
      </c>
      <c r="AG588" s="1">
        <v>41305.333333333336</v>
      </c>
      <c r="AH588" s="1">
        <v>41316.708333333336</v>
      </c>
      <c r="AI588" s="1">
        <v>41305.333333333336</v>
      </c>
      <c r="AJ588" s="1">
        <v>41316.708333333336</v>
      </c>
      <c r="AK588" s="1">
        <v>41305.333333333336</v>
      </c>
      <c r="AL588" s="1">
        <v>41316.708333333336</v>
      </c>
      <c r="AM588" s="1">
        <v>41337.333333333336</v>
      </c>
      <c r="AN588" s="1">
        <v>41347.708333333336</v>
      </c>
      <c r="AP588" t="s">
        <v>113</v>
      </c>
      <c r="AU588" t="s">
        <v>1523</v>
      </c>
      <c r="AY588" t="s">
        <v>106</v>
      </c>
      <c r="AZ588">
        <v>0</v>
      </c>
      <c r="BA588">
        <v>0</v>
      </c>
      <c r="BD588" s="3">
        <v>41321.660416666666</v>
      </c>
      <c r="BE588" s="3">
        <v>41321.663888888892</v>
      </c>
      <c r="BF588" t="s">
        <v>115</v>
      </c>
      <c r="BG588" t="s">
        <v>115</v>
      </c>
      <c r="CH588">
        <v>540</v>
      </c>
      <c r="CI588">
        <v>29600</v>
      </c>
      <c r="CJ588" t="s">
        <v>106</v>
      </c>
      <c r="CK588" t="s">
        <v>106</v>
      </c>
      <c r="CL588">
        <v>20</v>
      </c>
      <c r="CM588" t="s">
        <v>1524</v>
      </c>
      <c r="CO588">
        <v>124369</v>
      </c>
      <c r="CQ588">
        <v>0</v>
      </c>
      <c r="CR588">
        <v>0</v>
      </c>
      <c r="CS588">
        <v>0</v>
      </c>
      <c r="CY588" t="s">
        <v>123</v>
      </c>
      <c r="CZ588" t="s">
        <v>124</v>
      </c>
      <c r="DD588" t="str" cm="1">
        <f t="array" ref="DD588">TEXT(_xlfn.SEQUENCE(1, DATEDIF(AG588, AH588, "m") + 1, AG588, 30), "YYYY-APMM")</f>
        <v>2013-AP01</v>
      </c>
      <c r="DN588">
        <f t="shared" si="18"/>
        <v>15</v>
      </c>
      <c r="DO588">
        <f t="shared" si="19"/>
        <v>0</v>
      </c>
    </row>
    <row r="589" spans="1:119" x14ac:dyDescent="0.35">
      <c r="A589" t="s">
        <v>105</v>
      </c>
      <c r="B589">
        <v>499874</v>
      </c>
      <c r="C589">
        <v>6359</v>
      </c>
      <c r="D589">
        <v>124373</v>
      </c>
      <c r="E589">
        <v>13662</v>
      </c>
      <c r="F589">
        <v>0</v>
      </c>
      <c r="G589" t="s">
        <v>106</v>
      </c>
      <c r="H589" t="s">
        <v>106</v>
      </c>
      <c r="I589" t="s">
        <v>106</v>
      </c>
      <c r="J589" t="s">
        <v>107</v>
      </c>
      <c r="K589" t="s">
        <v>108</v>
      </c>
      <c r="L589" t="s">
        <v>109</v>
      </c>
      <c r="M589" t="s">
        <v>110</v>
      </c>
      <c r="N589" t="s">
        <v>1525</v>
      </c>
      <c r="O589" t="s">
        <v>1526</v>
      </c>
      <c r="Q589">
        <v>344</v>
      </c>
      <c r="R589">
        <v>0</v>
      </c>
      <c r="S589">
        <v>80</v>
      </c>
      <c r="T589">
        <v>0</v>
      </c>
      <c r="U589">
        <v>15</v>
      </c>
      <c r="V589">
        <v>15</v>
      </c>
      <c r="W589">
        <v>80</v>
      </c>
      <c r="X589">
        <v>0</v>
      </c>
      <c r="Y589">
        <v>0</v>
      </c>
      <c r="Z589">
        <v>0</v>
      </c>
      <c r="AD589" s="1">
        <v>41374.333333333336</v>
      </c>
      <c r="AE589" s="1">
        <v>41385.708333333336</v>
      </c>
      <c r="AG589" s="1">
        <v>41324.333333333336</v>
      </c>
      <c r="AH589" s="1">
        <v>41335.708333333336</v>
      </c>
      <c r="AI589" s="1">
        <v>41324.333333333336</v>
      </c>
      <c r="AJ589" s="1">
        <v>41335.708333333336</v>
      </c>
      <c r="AK589" s="1">
        <v>41324.333333333336</v>
      </c>
      <c r="AL589" s="1">
        <v>41335.708333333336</v>
      </c>
      <c r="AM589" s="1">
        <v>41374.333333333336</v>
      </c>
      <c r="AN589" s="1">
        <v>41385.708333333336</v>
      </c>
      <c r="AP589" t="s">
        <v>113</v>
      </c>
      <c r="AU589" t="s">
        <v>1527</v>
      </c>
      <c r="AY589" t="s">
        <v>106</v>
      </c>
      <c r="AZ589">
        <v>0</v>
      </c>
      <c r="BA589">
        <v>0</v>
      </c>
      <c r="BD589" s="3">
        <v>41321.660416666666</v>
      </c>
      <c r="BE589" s="3">
        <v>41321.663888888892</v>
      </c>
      <c r="BF589" t="s">
        <v>115</v>
      </c>
      <c r="BG589" t="s">
        <v>115</v>
      </c>
      <c r="CH589">
        <v>540</v>
      </c>
      <c r="CI589">
        <v>29600</v>
      </c>
      <c r="CJ589" t="s">
        <v>106</v>
      </c>
      <c r="CK589" t="s">
        <v>106</v>
      </c>
      <c r="CL589">
        <v>20</v>
      </c>
      <c r="CM589" t="s">
        <v>1524</v>
      </c>
      <c r="CO589">
        <v>124369</v>
      </c>
      <c r="CQ589">
        <v>0</v>
      </c>
      <c r="CR589">
        <v>0</v>
      </c>
      <c r="CS589">
        <v>0</v>
      </c>
      <c r="CY589" t="s">
        <v>123</v>
      </c>
      <c r="CZ589" t="s">
        <v>124</v>
      </c>
      <c r="DD589" t="str" cm="1">
        <f t="array" ref="DD589">TEXT(_xlfn.SEQUENCE(1, DATEDIF(AG589, AH589, "m") + 1, AG589, 30), "YYYY-APMM")</f>
        <v>2013-AP02</v>
      </c>
      <c r="DN589">
        <f t="shared" si="18"/>
        <v>15</v>
      </c>
      <c r="DO589">
        <f t="shared" si="19"/>
        <v>0</v>
      </c>
    </row>
    <row r="590" spans="1:119" x14ac:dyDescent="0.35">
      <c r="A590" t="s">
        <v>105</v>
      </c>
      <c r="B590">
        <v>499875</v>
      </c>
      <c r="C590">
        <v>6359</v>
      </c>
      <c r="D590">
        <v>124373</v>
      </c>
      <c r="E590">
        <v>13662</v>
      </c>
      <c r="F590">
        <v>0</v>
      </c>
      <c r="G590" t="s">
        <v>106</v>
      </c>
      <c r="H590" t="s">
        <v>106</v>
      </c>
      <c r="I590" t="s">
        <v>106</v>
      </c>
      <c r="J590" t="s">
        <v>107</v>
      </c>
      <c r="K590" t="s">
        <v>108</v>
      </c>
      <c r="L590" t="s">
        <v>109</v>
      </c>
      <c r="M590" t="s">
        <v>110</v>
      </c>
      <c r="N590" t="s">
        <v>1528</v>
      </c>
      <c r="O590" t="s">
        <v>1529</v>
      </c>
      <c r="Q590">
        <v>208</v>
      </c>
      <c r="R590">
        <v>0</v>
      </c>
      <c r="S590">
        <v>80</v>
      </c>
      <c r="T590">
        <v>0</v>
      </c>
      <c r="U590">
        <v>15</v>
      </c>
      <c r="V590">
        <v>15</v>
      </c>
      <c r="W590">
        <v>80</v>
      </c>
      <c r="X590">
        <v>0</v>
      </c>
      <c r="Y590">
        <v>0</v>
      </c>
      <c r="Z590">
        <v>0</v>
      </c>
      <c r="AD590" s="1">
        <v>41337.333333333336</v>
      </c>
      <c r="AE590" s="1">
        <v>41347.708333333336</v>
      </c>
      <c r="AG590" s="1">
        <v>41305.333333333336</v>
      </c>
      <c r="AH590" s="1">
        <v>41316.708333333336</v>
      </c>
      <c r="AI590" s="1">
        <v>41305.333333333336</v>
      </c>
      <c r="AJ590" s="1">
        <v>41316.708333333336</v>
      </c>
      <c r="AK590" s="1">
        <v>41305.333333333336</v>
      </c>
      <c r="AL590" s="1">
        <v>41316.708333333336</v>
      </c>
      <c r="AM590" s="1">
        <v>41337.333333333336</v>
      </c>
      <c r="AN590" s="1">
        <v>41347.708333333336</v>
      </c>
      <c r="AP590" t="s">
        <v>113</v>
      </c>
      <c r="AU590" t="s">
        <v>1530</v>
      </c>
      <c r="AY590" t="s">
        <v>106</v>
      </c>
      <c r="AZ590">
        <v>0</v>
      </c>
      <c r="BA590">
        <v>0</v>
      </c>
      <c r="BD590" s="3">
        <v>41321.660416666666</v>
      </c>
      <c r="BE590" s="3">
        <v>41321.663888888892</v>
      </c>
      <c r="BF590" t="s">
        <v>115</v>
      </c>
      <c r="BG590" t="s">
        <v>115</v>
      </c>
      <c r="CH590">
        <v>540</v>
      </c>
      <c r="CI590">
        <v>29600</v>
      </c>
      <c r="CJ590" t="s">
        <v>106</v>
      </c>
      <c r="CK590" t="s">
        <v>106</v>
      </c>
      <c r="CL590">
        <v>20</v>
      </c>
      <c r="CM590" t="s">
        <v>1524</v>
      </c>
      <c r="CO590">
        <v>124369</v>
      </c>
      <c r="CQ590">
        <v>0</v>
      </c>
      <c r="CR590">
        <v>0</v>
      </c>
      <c r="CS590">
        <v>0</v>
      </c>
      <c r="CY590" t="s">
        <v>123</v>
      </c>
      <c r="CZ590" t="s">
        <v>124</v>
      </c>
      <c r="DD590" t="str" cm="1">
        <f t="array" ref="DD590">TEXT(_xlfn.SEQUENCE(1, DATEDIF(AG590, AH590, "m") + 1, AG590, 30), "YYYY-APMM")</f>
        <v>2013-AP01</v>
      </c>
      <c r="DN590">
        <f t="shared" si="18"/>
        <v>15</v>
      </c>
      <c r="DO590">
        <f t="shared" si="19"/>
        <v>0</v>
      </c>
    </row>
    <row r="591" spans="1:119" x14ac:dyDescent="0.35">
      <c r="A591" t="s">
        <v>105</v>
      </c>
      <c r="B591">
        <v>499876</v>
      </c>
      <c r="C591">
        <v>6359</v>
      </c>
      <c r="D591">
        <v>124373</v>
      </c>
      <c r="E591">
        <v>13662</v>
      </c>
      <c r="F591">
        <v>0</v>
      </c>
      <c r="G591" t="s">
        <v>106</v>
      </c>
      <c r="H591" t="s">
        <v>106</v>
      </c>
      <c r="I591" t="s">
        <v>106</v>
      </c>
      <c r="J591" t="s">
        <v>107</v>
      </c>
      <c r="K591" t="s">
        <v>108</v>
      </c>
      <c r="L591" t="s">
        <v>109</v>
      </c>
      <c r="M591" t="s">
        <v>110</v>
      </c>
      <c r="N591" t="s">
        <v>1531</v>
      </c>
      <c r="O591" t="s">
        <v>1532</v>
      </c>
      <c r="Q591">
        <v>368</v>
      </c>
      <c r="R591">
        <v>0</v>
      </c>
      <c r="S591">
        <v>80</v>
      </c>
      <c r="T591">
        <v>0</v>
      </c>
      <c r="U591">
        <v>15</v>
      </c>
      <c r="V591">
        <v>15</v>
      </c>
      <c r="W591">
        <v>80</v>
      </c>
      <c r="X591">
        <v>0</v>
      </c>
      <c r="Y591">
        <v>0</v>
      </c>
      <c r="Z591">
        <v>0</v>
      </c>
      <c r="AD591" s="1">
        <v>41360.333333333336</v>
      </c>
      <c r="AE591" s="1">
        <v>41371.708333333336</v>
      </c>
      <c r="AG591" s="1">
        <v>41305.333333333336</v>
      </c>
      <c r="AH591" s="1">
        <v>41316.708333333336</v>
      </c>
      <c r="AI591" s="1">
        <v>41305.333333333336</v>
      </c>
      <c r="AJ591" s="1">
        <v>41316.708333333336</v>
      </c>
      <c r="AK591" s="1">
        <v>41305.333333333336</v>
      </c>
      <c r="AL591" s="1">
        <v>41316.708333333336</v>
      </c>
      <c r="AM591" s="1">
        <v>41360.333333333336</v>
      </c>
      <c r="AN591" s="1">
        <v>41371.708333333336</v>
      </c>
      <c r="AP591" t="s">
        <v>113</v>
      </c>
      <c r="AU591" t="s">
        <v>1533</v>
      </c>
      <c r="AY591" t="s">
        <v>106</v>
      </c>
      <c r="AZ591">
        <v>0</v>
      </c>
      <c r="BA591">
        <v>0</v>
      </c>
      <c r="BD591" s="3">
        <v>41321.660416666666</v>
      </c>
      <c r="BE591" s="3">
        <v>41321.663888888892</v>
      </c>
      <c r="BF591" t="s">
        <v>115</v>
      </c>
      <c r="BG591" t="s">
        <v>115</v>
      </c>
      <c r="CH591">
        <v>540</v>
      </c>
      <c r="CI591">
        <v>29600</v>
      </c>
      <c r="CJ591" t="s">
        <v>106</v>
      </c>
      <c r="CK591" t="s">
        <v>106</v>
      </c>
      <c r="CL591">
        <v>20</v>
      </c>
      <c r="CM591" t="s">
        <v>1524</v>
      </c>
      <c r="CO591">
        <v>124369</v>
      </c>
      <c r="CQ591">
        <v>0</v>
      </c>
      <c r="CR591">
        <v>0</v>
      </c>
      <c r="CS591">
        <v>0</v>
      </c>
      <c r="CY591" t="s">
        <v>123</v>
      </c>
      <c r="CZ591" t="s">
        <v>124</v>
      </c>
      <c r="DD591" t="str" cm="1">
        <f t="array" ref="DD591">TEXT(_xlfn.SEQUENCE(1, DATEDIF(AG591, AH591, "m") + 1, AG591, 30), "YYYY-APMM")</f>
        <v>2013-AP01</v>
      </c>
      <c r="DN591">
        <f t="shared" si="18"/>
        <v>15</v>
      </c>
      <c r="DO591">
        <f t="shared" si="19"/>
        <v>0</v>
      </c>
    </row>
    <row r="592" spans="1:119" x14ac:dyDescent="0.35">
      <c r="A592" t="s">
        <v>105</v>
      </c>
      <c r="B592">
        <v>499877</v>
      </c>
      <c r="C592">
        <v>6359</v>
      </c>
      <c r="D592">
        <v>124373</v>
      </c>
      <c r="E592">
        <v>13662</v>
      </c>
      <c r="F592">
        <v>0</v>
      </c>
      <c r="G592" t="s">
        <v>106</v>
      </c>
      <c r="H592" t="s">
        <v>106</v>
      </c>
      <c r="I592" t="s">
        <v>106</v>
      </c>
      <c r="J592" t="s">
        <v>107</v>
      </c>
      <c r="K592" t="s">
        <v>108</v>
      </c>
      <c r="L592" t="s">
        <v>109</v>
      </c>
      <c r="M592" t="s">
        <v>110</v>
      </c>
      <c r="N592" t="s">
        <v>1534</v>
      </c>
      <c r="O592" t="s">
        <v>1535</v>
      </c>
      <c r="Q592">
        <v>80</v>
      </c>
      <c r="R592">
        <v>0</v>
      </c>
      <c r="S592">
        <v>112</v>
      </c>
      <c r="T592">
        <v>0</v>
      </c>
      <c r="U592">
        <v>21</v>
      </c>
      <c r="V592">
        <v>21</v>
      </c>
      <c r="W592">
        <v>112</v>
      </c>
      <c r="X592">
        <v>0</v>
      </c>
      <c r="Y592">
        <v>0</v>
      </c>
      <c r="Z592">
        <v>0</v>
      </c>
      <c r="AD592" s="1">
        <v>41307.333333333336</v>
      </c>
      <c r="AE592" s="1">
        <v>41323.708333333336</v>
      </c>
      <c r="AG592" s="1">
        <v>41295.333333333336</v>
      </c>
      <c r="AH592" s="1">
        <v>41310.708333333336</v>
      </c>
      <c r="AI592" s="1">
        <v>41295.333333333336</v>
      </c>
      <c r="AJ592" s="1">
        <v>41310.708333333336</v>
      </c>
      <c r="AK592" s="1">
        <v>41295.333333333336</v>
      </c>
      <c r="AL592" s="1">
        <v>41310.708333333336</v>
      </c>
      <c r="AM592" s="1">
        <v>41307.333333333336</v>
      </c>
      <c r="AN592" s="1">
        <v>41323.708333333336</v>
      </c>
      <c r="AP592" t="s">
        <v>113</v>
      </c>
      <c r="AU592" t="s">
        <v>1536</v>
      </c>
      <c r="AY592" t="s">
        <v>106</v>
      </c>
      <c r="AZ592">
        <v>0</v>
      </c>
      <c r="BA592">
        <v>0</v>
      </c>
      <c r="BD592" s="3">
        <v>41321.660416666666</v>
      </c>
      <c r="BE592" s="3">
        <v>41321.663888888892</v>
      </c>
      <c r="BF592" t="s">
        <v>115</v>
      </c>
      <c r="BG592" t="s">
        <v>115</v>
      </c>
      <c r="CH592">
        <v>540</v>
      </c>
      <c r="CI592">
        <v>29600</v>
      </c>
      <c r="CJ592" t="s">
        <v>106</v>
      </c>
      <c r="CK592" t="s">
        <v>106</v>
      </c>
      <c r="CL592">
        <v>20</v>
      </c>
      <c r="CM592" t="s">
        <v>1524</v>
      </c>
      <c r="CO592">
        <v>124369</v>
      </c>
      <c r="CQ592">
        <v>0</v>
      </c>
      <c r="CR592">
        <v>0</v>
      </c>
      <c r="CS592">
        <v>0</v>
      </c>
      <c r="CY592" t="s">
        <v>123</v>
      </c>
      <c r="CZ592" t="s">
        <v>124</v>
      </c>
      <c r="DD592" t="str" cm="1">
        <f t="array" ref="DD592">TEXT(_xlfn.SEQUENCE(1, DATEDIF(AG592, AH592, "m") + 1, AG592, 30), "YYYY-APMM")</f>
        <v>2013-AP01</v>
      </c>
      <c r="DN592">
        <f t="shared" si="18"/>
        <v>21</v>
      </c>
      <c r="DO592">
        <f t="shared" si="19"/>
        <v>0</v>
      </c>
    </row>
    <row r="593" spans="1:119" x14ac:dyDescent="0.35">
      <c r="A593" t="s">
        <v>105</v>
      </c>
      <c r="B593">
        <v>499878</v>
      </c>
      <c r="C593">
        <v>6359</v>
      </c>
      <c r="D593">
        <v>124373</v>
      </c>
      <c r="E593">
        <v>13662</v>
      </c>
      <c r="F593">
        <v>0</v>
      </c>
      <c r="G593" t="s">
        <v>106</v>
      </c>
      <c r="H593" t="s">
        <v>106</v>
      </c>
      <c r="I593" t="s">
        <v>106</v>
      </c>
      <c r="J593" t="s">
        <v>107</v>
      </c>
      <c r="K593" t="s">
        <v>108</v>
      </c>
      <c r="L593" t="s">
        <v>109</v>
      </c>
      <c r="M593" t="s">
        <v>110</v>
      </c>
      <c r="N593" t="s">
        <v>1537</v>
      </c>
      <c r="O593" t="s">
        <v>1538</v>
      </c>
      <c r="Q593">
        <v>504</v>
      </c>
      <c r="R593">
        <v>0</v>
      </c>
      <c r="S593">
        <v>80</v>
      </c>
      <c r="T593">
        <v>0</v>
      </c>
      <c r="U593">
        <v>15</v>
      </c>
      <c r="V593">
        <v>15</v>
      </c>
      <c r="W593">
        <v>80</v>
      </c>
      <c r="X593">
        <v>0</v>
      </c>
      <c r="Y593">
        <v>0</v>
      </c>
      <c r="Z593">
        <v>0</v>
      </c>
      <c r="AD593" s="1">
        <v>41368.333333333336</v>
      </c>
      <c r="AE593" s="1">
        <v>41379.708333333336</v>
      </c>
      <c r="AG593" s="1">
        <v>41294.333333333336</v>
      </c>
      <c r="AH593" s="1">
        <v>41304.708333333336</v>
      </c>
      <c r="AI593" s="1">
        <v>41294.333333333336</v>
      </c>
      <c r="AJ593" s="1">
        <v>41304.708333333336</v>
      </c>
      <c r="AK593" s="1">
        <v>41294.333333333336</v>
      </c>
      <c r="AL593" s="1">
        <v>41304.708333333336</v>
      </c>
      <c r="AM593" s="1">
        <v>41368.333333333336</v>
      </c>
      <c r="AN593" s="1">
        <v>41379.708333333336</v>
      </c>
      <c r="AP593" t="s">
        <v>113</v>
      </c>
      <c r="AU593" t="s">
        <v>1539</v>
      </c>
      <c r="AY593" t="s">
        <v>106</v>
      </c>
      <c r="AZ593">
        <v>0</v>
      </c>
      <c r="BA593">
        <v>0</v>
      </c>
      <c r="BD593" s="3">
        <v>41321.660416666666</v>
      </c>
      <c r="BE593" s="3">
        <v>41321.663888888892</v>
      </c>
      <c r="BF593" t="s">
        <v>115</v>
      </c>
      <c r="BG593" t="s">
        <v>115</v>
      </c>
      <c r="CH593">
        <v>540</v>
      </c>
      <c r="CI593">
        <v>29600</v>
      </c>
      <c r="CJ593" t="s">
        <v>106</v>
      </c>
      <c r="CK593" t="s">
        <v>106</v>
      </c>
      <c r="CL593">
        <v>20</v>
      </c>
      <c r="CM593" t="s">
        <v>1524</v>
      </c>
      <c r="CO593">
        <v>124369</v>
      </c>
      <c r="CQ593">
        <v>0</v>
      </c>
      <c r="CR593">
        <v>0</v>
      </c>
      <c r="CS593">
        <v>0</v>
      </c>
      <c r="CY593" t="s">
        <v>123</v>
      </c>
      <c r="CZ593" t="s">
        <v>124</v>
      </c>
      <c r="DD593" t="str" cm="1">
        <f t="array" ref="DD593">TEXT(_xlfn.SEQUENCE(1, DATEDIF(AG593, AH593, "m") + 1, AG593, 30), "YYYY-APMM")</f>
        <v>2013-AP01</v>
      </c>
      <c r="DN593">
        <f t="shared" si="18"/>
        <v>15</v>
      </c>
      <c r="DO593">
        <f t="shared" si="19"/>
        <v>0</v>
      </c>
    </row>
    <row r="594" spans="1:119" x14ac:dyDescent="0.35">
      <c r="A594" t="s">
        <v>105</v>
      </c>
      <c r="B594">
        <v>499879</v>
      </c>
      <c r="C594">
        <v>6359</v>
      </c>
      <c r="D594">
        <v>124373</v>
      </c>
      <c r="E594">
        <v>13662</v>
      </c>
      <c r="F594">
        <v>0</v>
      </c>
      <c r="G594" t="s">
        <v>106</v>
      </c>
      <c r="H594" t="s">
        <v>106</v>
      </c>
      <c r="I594" t="s">
        <v>106</v>
      </c>
      <c r="J594" t="s">
        <v>107</v>
      </c>
      <c r="K594" t="s">
        <v>108</v>
      </c>
      <c r="L594" t="s">
        <v>109</v>
      </c>
      <c r="M594" t="s">
        <v>110</v>
      </c>
      <c r="N594" t="s">
        <v>1540</v>
      </c>
      <c r="O594" t="s">
        <v>1541</v>
      </c>
      <c r="Q594">
        <v>232</v>
      </c>
      <c r="R594">
        <v>0</v>
      </c>
      <c r="S594">
        <v>80</v>
      </c>
      <c r="T594">
        <v>0</v>
      </c>
      <c r="U594">
        <v>15</v>
      </c>
      <c r="V594">
        <v>15</v>
      </c>
      <c r="W594">
        <v>80</v>
      </c>
      <c r="X594">
        <v>0</v>
      </c>
      <c r="Y594">
        <v>0</v>
      </c>
      <c r="Z594">
        <v>0</v>
      </c>
      <c r="AD594" s="1">
        <v>41337.333333333336</v>
      </c>
      <c r="AE594" s="1">
        <v>41347.708333333336</v>
      </c>
      <c r="AG594" s="1">
        <v>41302.333333333336</v>
      </c>
      <c r="AH594" s="1">
        <v>41312.708333333336</v>
      </c>
      <c r="AI594" s="1">
        <v>41302.333333333336</v>
      </c>
      <c r="AJ594" s="1">
        <v>41312.708333333336</v>
      </c>
      <c r="AK594" s="1">
        <v>41302.333333333336</v>
      </c>
      <c r="AL594" s="1">
        <v>41312.708333333336</v>
      </c>
      <c r="AM594" s="1">
        <v>41337.333333333336</v>
      </c>
      <c r="AN594" s="1">
        <v>41347.708333333336</v>
      </c>
      <c r="AP594" t="s">
        <v>113</v>
      </c>
      <c r="AU594" t="s">
        <v>1542</v>
      </c>
      <c r="AY594" t="s">
        <v>106</v>
      </c>
      <c r="AZ594">
        <v>0</v>
      </c>
      <c r="BA594">
        <v>0</v>
      </c>
      <c r="BD594" s="3">
        <v>41321.660416666666</v>
      </c>
      <c r="BE594" s="3">
        <v>41321.663888888892</v>
      </c>
      <c r="BF594" t="s">
        <v>115</v>
      </c>
      <c r="BG594" t="s">
        <v>115</v>
      </c>
      <c r="CH594">
        <v>540</v>
      </c>
      <c r="CI594">
        <v>29600</v>
      </c>
      <c r="CJ594" t="s">
        <v>106</v>
      </c>
      <c r="CK594" t="s">
        <v>106</v>
      </c>
      <c r="CL594">
        <v>20</v>
      </c>
      <c r="CM594" t="s">
        <v>1524</v>
      </c>
      <c r="CO594">
        <v>124369</v>
      </c>
      <c r="CQ594">
        <v>0</v>
      </c>
      <c r="CR594">
        <v>0</v>
      </c>
      <c r="CS594">
        <v>0</v>
      </c>
      <c r="CY594" t="s">
        <v>123</v>
      </c>
      <c r="CZ594" t="s">
        <v>124</v>
      </c>
      <c r="DD594" t="str" cm="1">
        <f t="array" ref="DD594">TEXT(_xlfn.SEQUENCE(1, DATEDIF(AG594, AH594, "m") + 1, AG594, 30), "YYYY-APMM")</f>
        <v>2013-AP01</v>
      </c>
      <c r="DN594">
        <f t="shared" si="18"/>
        <v>15</v>
      </c>
      <c r="DO594">
        <f t="shared" si="19"/>
        <v>0</v>
      </c>
    </row>
    <row r="595" spans="1:119" x14ac:dyDescent="0.35">
      <c r="A595" t="s">
        <v>105</v>
      </c>
      <c r="B595">
        <v>499880</v>
      </c>
      <c r="C595">
        <v>6359</v>
      </c>
      <c r="D595">
        <v>124373</v>
      </c>
      <c r="E595">
        <v>13662</v>
      </c>
      <c r="F595">
        <v>0</v>
      </c>
      <c r="G595" t="s">
        <v>106</v>
      </c>
      <c r="H595" t="s">
        <v>106</v>
      </c>
      <c r="I595" t="s">
        <v>106</v>
      </c>
      <c r="J595" t="s">
        <v>107</v>
      </c>
      <c r="K595" t="s">
        <v>108</v>
      </c>
      <c r="L595" t="s">
        <v>109</v>
      </c>
      <c r="M595" t="s">
        <v>110</v>
      </c>
      <c r="N595" t="s">
        <v>1543</v>
      </c>
      <c r="O595" t="s">
        <v>1544</v>
      </c>
      <c r="Q595">
        <v>176</v>
      </c>
      <c r="R595">
        <v>0</v>
      </c>
      <c r="S595">
        <v>80</v>
      </c>
      <c r="T595">
        <v>0</v>
      </c>
      <c r="U595">
        <v>15</v>
      </c>
      <c r="V595">
        <v>15</v>
      </c>
      <c r="W595">
        <v>80</v>
      </c>
      <c r="X595">
        <v>0</v>
      </c>
      <c r="Y595">
        <v>0</v>
      </c>
      <c r="Z595">
        <v>0</v>
      </c>
      <c r="AD595" s="1">
        <v>41381.333333333336</v>
      </c>
      <c r="AE595" s="1">
        <v>41392.708333333336</v>
      </c>
      <c r="AG595" s="1">
        <v>41356.333333333336</v>
      </c>
      <c r="AH595" s="1">
        <v>41366.708333333336</v>
      </c>
      <c r="AI595" s="1">
        <v>41356.333333333336</v>
      </c>
      <c r="AJ595" s="1">
        <v>41366.708333333336</v>
      </c>
      <c r="AK595" s="1">
        <v>41356.333333333336</v>
      </c>
      <c r="AL595" s="1">
        <v>41366.708333333336</v>
      </c>
      <c r="AM595" s="1">
        <v>41381.333333333336</v>
      </c>
      <c r="AN595" s="1">
        <v>41392.708333333336</v>
      </c>
      <c r="AP595" t="s">
        <v>113</v>
      </c>
      <c r="AU595" t="s">
        <v>1545</v>
      </c>
      <c r="AY595" t="s">
        <v>106</v>
      </c>
      <c r="AZ595">
        <v>0</v>
      </c>
      <c r="BA595">
        <v>0</v>
      </c>
      <c r="BD595" s="3">
        <v>41321.660416666666</v>
      </c>
      <c r="BE595" s="3">
        <v>41321.663888888892</v>
      </c>
      <c r="BF595" t="s">
        <v>115</v>
      </c>
      <c r="BG595" t="s">
        <v>115</v>
      </c>
      <c r="CH595">
        <v>540</v>
      </c>
      <c r="CI595">
        <v>29600</v>
      </c>
      <c r="CJ595" t="s">
        <v>106</v>
      </c>
      <c r="CK595" t="s">
        <v>106</v>
      </c>
      <c r="CL595">
        <v>20</v>
      </c>
      <c r="CM595" t="s">
        <v>1524</v>
      </c>
      <c r="CO595">
        <v>124369</v>
      </c>
      <c r="CQ595">
        <v>0</v>
      </c>
      <c r="CR595">
        <v>0</v>
      </c>
      <c r="CS595">
        <v>0</v>
      </c>
      <c r="CY595" t="s">
        <v>123</v>
      </c>
      <c r="CZ595" t="s">
        <v>124</v>
      </c>
      <c r="DD595" t="str" cm="1">
        <f t="array" ref="DD595">TEXT(_xlfn.SEQUENCE(1, DATEDIF(AG595, AH595, "m") + 1, AG595, 30), "YYYY-APMM")</f>
        <v>2013-AP03</v>
      </c>
      <c r="DN595">
        <f t="shared" si="18"/>
        <v>15</v>
      </c>
      <c r="DO595">
        <f t="shared" si="19"/>
        <v>0</v>
      </c>
    </row>
    <row r="596" spans="1:119" x14ac:dyDescent="0.35">
      <c r="A596" t="s">
        <v>105</v>
      </c>
      <c r="B596">
        <v>499881</v>
      </c>
      <c r="C596">
        <v>6359</v>
      </c>
      <c r="D596">
        <v>124373</v>
      </c>
      <c r="E596">
        <v>13662</v>
      </c>
      <c r="F596">
        <v>0</v>
      </c>
      <c r="G596" t="s">
        <v>106</v>
      </c>
      <c r="H596" t="s">
        <v>106</v>
      </c>
      <c r="I596" t="s">
        <v>106</v>
      </c>
      <c r="J596" t="s">
        <v>107</v>
      </c>
      <c r="K596" t="s">
        <v>108</v>
      </c>
      <c r="L596" t="s">
        <v>109</v>
      </c>
      <c r="M596" t="s">
        <v>110</v>
      </c>
      <c r="N596" t="s">
        <v>1546</v>
      </c>
      <c r="O596" t="s">
        <v>1547</v>
      </c>
      <c r="Q596">
        <v>320</v>
      </c>
      <c r="R596">
        <v>0</v>
      </c>
      <c r="S596">
        <v>80</v>
      </c>
      <c r="T596">
        <v>0</v>
      </c>
      <c r="U596">
        <v>15</v>
      </c>
      <c r="V596">
        <v>15</v>
      </c>
      <c r="W596">
        <v>80</v>
      </c>
      <c r="X596">
        <v>0</v>
      </c>
      <c r="Y596">
        <v>0</v>
      </c>
      <c r="Z596">
        <v>0</v>
      </c>
      <c r="AD596" s="1">
        <v>41367.333333333336</v>
      </c>
      <c r="AE596" s="1">
        <v>41378.708333333336</v>
      </c>
      <c r="AG596" s="1">
        <v>41321.333333333336</v>
      </c>
      <c r="AH596" s="1">
        <v>41331.708333333336</v>
      </c>
      <c r="AI596" s="1">
        <v>41321.333333333336</v>
      </c>
      <c r="AJ596" s="1">
        <v>41331.708333333336</v>
      </c>
      <c r="AK596" s="1">
        <v>41321.333333333336</v>
      </c>
      <c r="AL596" s="1">
        <v>41331.708333333336</v>
      </c>
      <c r="AM596" s="1">
        <v>41367.333333333336</v>
      </c>
      <c r="AN596" s="1">
        <v>41378.708333333336</v>
      </c>
      <c r="AP596" t="s">
        <v>113</v>
      </c>
      <c r="AU596" t="s">
        <v>1548</v>
      </c>
      <c r="AY596" t="s">
        <v>106</v>
      </c>
      <c r="AZ596">
        <v>0</v>
      </c>
      <c r="BA596">
        <v>0</v>
      </c>
      <c r="BD596" s="3">
        <v>41321.660416666666</v>
      </c>
      <c r="BE596" s="3">
        <v>41321.697916666664</v>
      </c>
      <c r="BF596" t="s">
        <v>115</v>
      </c>
      <c r="BG596" t="s">
        <v>115</v>
      </c>
      <c r="CH596">
        <v>540</v>
      </c>
      <c r="CI596">
        <v>29600</v>
      </c>
      <c r="CJ596" t="s">
        <v>106</v>
      </c>
      <c r="CK596" t="s">
        <v>106</v>
      </c>
      <c r="CL596">
        <v>20</v>
      </c>
      <c r="CM596" t="s">
        <v>1524</v>
      </c>
      <c r="CO596">
        <v>124369</v>
      </c>
      <c r="CQ596">
        <v>0</v>
      </c>
      <c r="CR596">
        <v>0</v>
      </c>
      <c r="CS596">
        <v>0</v>
      </c>
      <c r="CY596" t="s">
        <v>123</v>
      </c>
      <c r="CZ596" t="s">
        <v>124</v>
      </c>
      <c r="DD596" t="str" cm="1">
        <f t="array" ref="DD596">TEXT(_xlfn.SEQUENCE(1, DATEDIF(AG596, AH596, "m") + 1, AG596, 30), "YYYY-APMM")</f>
        <v>2013-AP02</v>
      </c>
      <c r="DN596">
        <f t="shared" si="18"/>
        <v>15</v>
      </c>
      <c r="DO596">
        <f t="shared" si="19"/>
        <v>0</v>
      </c>
    </row>
    <row r="597" spans="1:119" x14ac:dyDescent="0.35">
      <c r="A597" t="s">
        <v>105</v>
      </c>
      <c r="B597">
        <v>499882</v>
      </c>
      <c r="C597">
        <v>6359</v>
      </c>
      <c r="D597">
        <v>124373</v>
      </c>
      <c r="E597">
        <v>13662</v>
      </c>
      <c r="F597">
        <v>0</v>
      </c>
      <c r="G597" t="s">
        <v>106</v>
      </c>
      <c r="H597" t="s">
        <v>106</v>
      </c>
      <c r="I597" t="s">
        <v>106</v>
      </c>
      <c r="J597" t="s">
        <v>107</v>
      </c>
      <c r="K597" t="s">
        <v>108</v>
      </c>
      <c r="L597" t="s">
        <v>109</v>
      </c>
      <c r="M597" t="s">
        <v>110</v>
      </c>
      <c r="N597" t="s">
        <v>1549</v>
      </c>
      <c r="O597" t="s">
        <v>1550</v>
      </c>
      <c r="Q597">
        <v>560</v>
      </c>
      <c r="R597">
        <v>0</v>
      </c>
      <c r="S597">
        <v>80</v>
      </c>
      <c r="T597">
        <v>0</v>
      </c>
      <c r="U597">
        <v>15</v>
      </c>
      <c r="V597">
        <v>15</v>
      </c>
      <c r="W597">
        <v>80</v>
      </c>
      <c r="X597">
        <v>0</v>
      </c>
      <c r="Y597">
        <v>0</v>
      </c>
      <c r="Z597">
        <v>0</v>
      </c>
      <c r="AD597" s="1">
        <v>41402.333333333336</v>
      </c>
      <c r="AE597" s="1">
        <v>41413.708333333336</v>
      </c>
      <c r="AG597" s="1">
        <v>41321.333333333336</v>
      </c>
      <c r="AH597" s="1">
        <v>41331.708333333336</v>
      </c>
      <c r="AI597" s="1">
        <v>41321.333333333336</v>
      </c>
      <c r="AJ597" s="1">
        <v>41331.708333333336</v>
      </c>
      <c r="AK597" s="1">
        <v>41321.333333333336</v>
      </c>
      <c r="AL597" s="1">
        <v>41331.708333333336</v>
      </c>
      <c r="AM597" s="1">
        <v>41402.333333333336</v>
      </c>
      <c r="AN597" s="1">
        <v>41413.708333333336</v>
      </c>
      <c r="AP597" t="s">
        <v>113</v>
      </c>
      <c r="AU597" t="s">
        <v>1551</v>
      </c>
      <c r="AY597" t="s">
        <v>106</v>
      </c>
      <c r="AZ597">
        <v>0</v>
      </c>
      <c r="BA597">
        <v>0</v>
      </c>
      <c r="BD597" s="3">
        <v>41321.660416666666</v>
      </c>
      <c r="BE597" s="3">
        <v>41321.697916666664</v>
      </c>
      <c r="BF597" t="s">
        <v>115</v>
      </c>
      <c r="BG597" t="s">
        <v>115</v>
      </c>
      <c r="CH597">
        <v>540</v>
      </c>
      <c r="CI597">
        <v>29600</v>
      </c>
      <c r="CJ597" t="s">
        <v>106</v>
      </c>
      <c r="CK597" t="s">
        <v>106</v>
      </c>
      <c r="CL597">
        <v>20</v>
      </c>
      <c r="CM597" t="s">
        <v>1524</v>
      </c>
      <c r="CO597">
        <v>124369</v>
      </c>
      <c r="CQ597">
        <v>0</v>
      </c>
      <c r="CR597">
        <v>0</v>
      </c>
      <c r="CS597">
        <v>0</v>
      </c>
      <c r="CY597" t="s">
        <v>123</v>
      </c>
      <c r="CZ597" t="s">
        <v>124</v>
      </c>
      <c r="DD597" t="str" cm="1">
        <f t="array" ref="DD597">TEXT(_xlfn.SEQUENCE(1, DATEDIF(AG597, AH597, "m") + 1, AG597, 30), "YYYY-APMM")</f>
        <v>2013-AP02</v>
      </c>
      <c r="DN597">
        <f t="shared" si="18"/>
        <v>15</v>
      </c>
      <c r="DO597">
        <f t="shared" si="19"/>
        <v>0</v>
      </c>
    </row>
    <row r="598" spans="1:119" x14ac:dyDescent="0.35">
      <c r="A598" t="s">
        <v>105</v>
      </c>
      <c r="B598">
        <v>499883</v>
      </c>
      <c r="C598">
        <v>6359</v>
      </c>
      <c r="D598">
        <v>124373</v>
      </c>
      <c r="E598">
        <v>13662</v>
      </c>
      <c r="F598">
        <v>0</v>
      </c>
      <c r="G598" t="s">
        <v>106</v>
      </c>
      <c r="H598" t="s">
        <v>106</v>
      </c>
      <c r="I598" t="s">
        <v>106</v>
      </c>
      <c r="J598" t="s">
        <v>107</v>
      </c>
      <c r="K598" t="s">
        <v>108</v>
      </c>
      <c r="L598" t="s">
        <v>109</v>
      </c>
      <c r="M598" t="s">
        <v>110</v>
      </c>
      <c r="N598" t="s">
        <v>1552</v>
      </c>
      <c r="O598" t="s">
        <v>1553</v>
      </c>
      <c r="Q598">
        <v>296</v>
      </c>
      <c r="R598">
        <v>0</v>
      </c>
      <c r="S598">
        <v>80</v>
      </c>
      <c r="T598">
        <v>0</v>
      </c>
      <c r="U598">
        <v>12</v>
      </c>
      <c r="V598">
        <v>12</v>
      </c>
      <c r="W598">
        <v>80</v>
      </c>
      <c r="X598">
        <v>0</v>
      </c>
      <c r="Y598">
        <v>0</v>
      </c>
      <c r="Z598">
        <v>0</v>
      </c>
      <c r="AD598" s="1">
        <v>41381.333333333336</v>
      </c>
      <c r="AE598" s="1">
        <v>41392.708333333336</v>
      </c>
      <c r="AG598" s="1">
        <v>41338.333333333336</v>
      </c>
      <c r="AH598" s="1">
        <v>41349.708333333336</v>
      </c>
      <c r="AI598" s="1">
        <v>41338.333333333336</v>
      </c>
      <c r="AJ598" s="1">
        <v>41349.708333333336</v>
      </c>
      <c r="AK598" s="1">
        <v>41338.333333333336</v>
      </c>
      <c r="AL598" s="1">
        <v>41349.708333333336</v>
      </c>
      <c r="AM598" s="1">
        <v>41381.333333333336</v>
      </c>
      <c r="AN598" s="1">
        <v>41392.708333333336</v>
      </c>
      <c r="AP598" t="s">
        <v>113</v>
      </c>
      <c r="AU598" t="s">
        <v>1554</v>
      </c>
      <c r="AY598" t="s">
        <v>106</v>
      </c>
      <c r="AZ598">
        <v>0</v>
      </c>
      <c r="BA598">
        <v>0</v>
      </c>
      <c r="BD598" s="3">
        <v>41321.660416666666</v>
      </c>
      <c r="BE598" s="3">
        <v>41321.663888888892</v>
      </c>
      <c r="BF598" t="s">
        <v>115</v>
      </c>
      <c r="BG598" t="s">
        <v>115</v>
      </c>
      <c r="CH598">
        <v>540</v>
      </c>
      <c r="CI598">
        <v>29600</v>
      </c>
      <c r="CJ598" t="s">
        <v>106</v>
      </c>
      <c r="CK598" t="s">
        <v>106</v>
      </c>
      <c r="CL598">
        <v>20</v>
      </c>
      <c r="CM598" t="s">
        <v>1524</v>
      </c>
      <c r="CO598">
        <v>124369</v>
      </c>
      <c r="CQ598">
        <v>0</v>
      </c>
      <c r="CR598">
        <v>0</v>
      </c>
      <c r="CS598">
        <v>0</v>
      </c>
      <c r="CY598" t="s">
        <v>123</v>
      </c>
      <c r="CZ598" t="s">
        <v>124</v>
      </c>
      <c r="DD598" t="str" cm="1">
        <f t="array" ref="DD598">TEXT(_xlfn.SEQUENCE(1, DATEDIF(AG598, AH598, "m") + 1, AG598, 30), "YYYY-APMM")</f>
        <v>2013-AP03</v>
      </c>
      <c r="DN598">
        <f t="shared" si="18"/>
        <v>12</v>
      </c>
      <c r="DO598">
        <f t="shared" si="19"/>
        <v>0</v>
      </c>
    </row>
    <row r="599" spans="1:119" x14ac:dyDescent="0.35">
      <c r="A599" t="s">
        <v>105</v>
      </c>
      <c r="B599">
        <v>499884</v>
      </c>
      <c r="C599">
        <v>6359</v>
      </c>
      <c r="D599">
        <v>124373</v>
      </c>
      <c r="E599">
        <v>13662</v>
      </c>
      <c r="F599">
        <v>0</v>
      </c>
      <c r="G599" t="s">
        <v>106</v>
      </c>
      <c r="H599" t="s">
        <v>106</v>
      </c>
      <c r="I599" t="s">
        <v>106</v>
      </c>
      <c r="J599" t="s">
        <v>107</v>
      </c>
      <c r="K599" t="s">
        <v>108</v>
      </c>
      <c r="L599" t="s">
        <v>109</v>
      </c>
      <c r="M599" t="s">
        <v>110</v>
      </c>
      <c r="N599" t="s">
        <v>1555</v>
      </c>
      <c r="O599" t="s">
        <v>1556</v>
      </c>
      <c r="Q599">
        <v>560</v>
      </c>
      <c r="R599">
        <v>0</v>
      </c>
      <c r="S599">
        <v>80</v>
      </c>
      <c r="T599">
        <v>0</v>
      </c>
      <c r="U599">
        <v>12</v>
      </c>
      <c r="V599">
        <v>12</v>
      </c>
      <c r="W599">
        <v>80</v>
      </c>
      <c r="X599">
        <v>0</v>
      </c>
      <c r="Y599">
        <v>0</v>
      </c>
      <c r="Z599">
        <v>0</v>
      </c>
      <c r="AD599" s="1">
        <v>41420.333333333336</v>
      </c>
      <c r="AE599" s="1">
        <v>41430.708333333336</v>
      </c>
      <c r="AG599" s="1">
        <v>41338.333333333336</v>
      </c>
      <c r="AH599" s="1">
        <v>41349.708333333336</v>
      </c>
      <c r="AI599" s="1">
        <v>41338.333333333336</v>
      </c>
      <c r="AJ599" s="1">
        <v>41349.708333333336</v>
      </c>
      <c r="AK599" s="1">
        <v>41338.333333333336</v>
      </c>
      <c r="AL599" s="1">
        <v>41349.708333333336</v>
      </c>
      <c r="AM599" s="1">
        <v>41420.333333333336</v>
      </c>
      <c r="AN599" s="1">
        <v>41430.708333333336</v>
      </c>
      <c r="AP599" t="s">
        <v>113</v>
      </c>
      <c r="AU599" t="s">
        <v>1557</v>
      </c>
      <c r="AY599" t="s">
        <v>106</v>
      </c>
      <c r="AZ599">
        <v>0</v>
      </c>
      <c r="BA599">
        <v>0</v>
      </c>
      <c r="BD599" s="3">
        <v>41321.660416666666</v>
      </c>
      <c r="BE599" s="3">
        <v>41321.697916666664</v>
      </c>
      <c r="BF599" t="s">
        <v>115</v>
      </c>
      <c r="BG599" t="s">
        <v>115</v>
      </c>
      <c r="CH599">
        <v>540</v>
      </c>
      <c r="CI599">
        <v>29600</v>
      </c>
      <c r="CJ599" t="s">
        <v>106</v>
      </c>
      <c r="CK599" t="s">
        <v>106</v>
      </c>
      <c r="CL599">
        <v>20</v>
      </c>
      <c r="CM599" t="s">
        <v>1524</v>
      </c>
      <c r="CO599">
        <v>124369</v>
      </c>
      <c r="CQ599">
        <v>0</v>
      </c>
      <c r="CR599">
        <v>0</v>
      </c>
      <c r="CS599">
        <v>0</v>
      </c>
      <c r="CY599" t="s">
        <v>123</v>
      </c>
      <c r="CZ599" t="s">
        <v>124</v>
      </c>
      <c r="DD599" t="str" cm="1">
        <f t="array" ref="DD599">TEXT(_xlfn.SEQUENCE(1, DATEDIF(AG599, AH599, "m") + 1, AG599, 30), "YYYY-APMM")</f>
        <v>2013-AP03</v>
      </c>
      <c r="DN599">
        <f t="shared" si="18"/>
        <v>12</v>
      </c>
      <c r="DO599">
        <f t="shared" si="19"/>
        <v>0</v>
      </c>
    </row>
    <row r="600" spans="1:119" x14ac:dyDescent="0.35">
      <c r="A600" t="s">
        <v>105</v>
      </c>
      <c r="B600">
        <v>499885</v>
      </c>
      <c r="C600">
        <v>6359</v>
      </c>
      <c r="D600">
        <v>124373</v>
      </c>
      <c r="E600">
        <v>13662</v>
      </c>
      <c r="F600">
        <v>0</v>
      </c>
      <c r="G600" t="s">
        <v>106</v>
      </c>
      <c r="H600" t="s">
        <v>106</v>
      </c>
      <c r="I600" t="s">
        <v>106</v>
      </c>
      <c r="J600" t="s">
        <v>107</v>
      </c>
      <c r="K600" t="s">
        <v>108</v>
      </c>
      <c r="L600" t="s">
        <v>109</v>
      </c>
      <c r="M600" t="s">
        <v>110</v>
      </c>
      <c r="N600" t="s">
        <v>1558</v>
      </c>
      <c r="O600" t="s">
        <v>1559</v>
      </c>
      <c r="Q600">
        <v>680</v>
      </c>
      <c r="R600">
        <v>0</v>
      </c>
      <c r="S600">
        <v>80</v>
      </c>
      <c r="T600">
        <v>0</v>
      </c>
      <c r="U600">
        <v>15</v>
      </c>
      <c r="V600">
        <v>15</v>
      </c>
      <c r="W600">
        <v>80</v>
      </c>
      <c r="X600">
        <v>0</v>
      </c>
      <c r="Y600">
        <v>0</v>
      </c>
      <c r="Z600">
        <v>0</v>
      </c>
      <c r="AD600" s="1">
        <v>41420.333333333336</v>
      </c>
      <c r="AE600" s="1">
        <v>41430.708333333336</v>
      </c>
      <c r="AG600" s="1">
        <v>41321.333333333336</v>
      </c>
      <c r="AH600" s="1">
        <v>41331.708333333336</v>
      </c>
      <c r="AI600" s="1">
        <v>41321.333333333336</v>
      </c>
      <c r="AJ600" s="1">
        <v>41331.708333333336</v>
      </c>
      <c r="AK600" s="1">
        <v>41321.333333333336</v>
      </c>
      <c r="AL600" s="1">
        <v>41331.708333333336</v>
      </c>
      <c r="AM600" s="1">
        <v>41420.333333333336</v>
      </c>
      <c r="AN600" s="1">
        <v>41430.708333333336</v>
      </c>
      <c r="AP600" t="s">
        <v>113</v>
      </c>
      <c r="AU600" t="s">
        <v>1560</v>
      </c>
      <c r="AY600" t="s">
        <v>106</v>
      </c>
      <c r="AZ600">
        <v>0</v>
      </c>
      <c r="BA600">
        <v>0</v>
      </c>
      <c r="BD600" s="3">
        <v>41321.660416666666</v>
      </c>
      <c r="BE600" s="3">
        <v>41321.697916666664</v>
      </c>
      <c r="BF600" t="s">
        <v>115</v>
      </c>
      <c r="BG600" t="s">
        <v>115</v>
      </c>
      <c r="CH600">
        <v>540</v>
      </c>
      <c r="CI600">
        <v>29600</v>
      </c>
      <c r="CJ600" t="s">
        <v>106</v>
      </c>
      <c r="CK600" t="s">
        <v>106</v>
      </c>
      <c r="CL600">
        <v>20</v>
      </c>
      <c r="CM600" t="s">
        <v>1524</v>
      </c>
      <c r="CO600">
        <v>124369</v>
      </c>
      <c r="CQ600">
        <v>0</v>
      </c>
      <c r="CR600">
        <v>0</v>
      </c>
      <c r="CS600">
        <v>0</v>
      </c>
      <c r="CY600" t="s">
        <v>123</v>
      </c>
      <c r="CZ600" t="s">
        <v>124</v>
      </c>
      <c r="DD600" t="str" cm="1">
        <f t="array" ref="DD600">TEXT(_xlfn.SEQUENCE(1, DATEDIF(AG600, AH600, "m") + 1, AG600, 30), "YYYY-APMM")</f>
        <v>2013-AP02</v>
      </c>
      <c r="DN600">
        <f t="shared" si="18"/>
        <v>15</v>
      </c>
      <c r="DO600">
        <f t="shared" si="19"/>
        <v>0</v>
      </c>
    </row>
    <row r="601" spans="1:119" x14ac:dyDescent="0.35">
      <c r="A601" t="s">
        <v>105</v>
      </c>
      <c r="B601">
        <v>499886</v>
      </c>
      <c r="C601">
        <v>6359</v>
      </c>
      <c r="D601">
        <v>124373</v>
      </c>
      <c r="E601">
        <v>13662</v>
      </c>
      <c r="F601">
        <v>0</v>
      </c>
      <c r="G601" t="s">
        <v>106</v>
      </c>
      <c r="H601" t="s">
        <v>106</v>
      </c>
      <c r="I601" t="s">
        <v>106</v>
      </c>
      <c r="J601" t="s">
        <v>107</v>
      </c>
      <c r="K601" t="s">
        <v>108</v>
      </c>
      <c r="L601" t="s">
        <v>109</v>
      </c>
      <c r="M601" t="s">
        <v>110</v>
      </c>
      <c r="N601" t="s">
        <v>1561</v>
      </c>
      <c r="O601" t="s">
        <v>1562</v>
      </c>
      <c r="Q601">
        <v>224</v>
      </c>
      <c r="R601">
        <v>0</v>
      </c>
      <c r="S601">
        <v>80</v>
      </c>
      <c r="T601">
        <v>0</v>
      </c>
      <c r="U601">
        <v>15</v>
      </c>
      <c r="V601">
        <v>15</v>
      </c>
      <c r="W601">
        <v>80</v>
      </c>
      <c r="X601">
        <v>0</v>
      </c>
      <c r="Y601">
        <v>0</v>
      </c>
      <c r="Z601">
        <v>0</v>
      </c>
      <c r="AD601" s="1">
        <v>41353.333333333336</v>
      </c>
      <c r="AE601" s="1">
        <v>41364.708333333336</v>
      </c>
      <c r="AG601" s="1">
        <v>41321.333333333336</v>
      </c>
      <c r="AH601" s="1">
        <v>41331.708333333336</v>
      </c>
      <c r="AI601" s="1">
        <v>41321.333333333336</v>
      </c>
      <c r="AJ601" s="1">
        <v>41331.708333333336</v>
      </c>
      <c r="AK601" s="1">
        <v>41321.333333333336</v>
      </c>
      <c r="AL601" s="1">
        <v>41331.708333333336</v>
      </c>
      <c r="AM601" s="1">
        <v>41353.333333333336</v>
      </c>
      <c r="AN601" s="1">
        <v>41364.708333333336</v>
      </c>
      <c r="AP601" t="s">
        <v>113</v>
      </c>
      <c r="AU601" t="s">
        <v>1563</v>
      </c>
      <c r="AY601" t="s">
        <v>106</v>
      </c>
      <c r="AZ601">
        <v>0</v>
      </c>
      <c r="BA601">
        <v>0</v>
      </c>
      <c r="BD601" s="3">
        <v>41321.660416666666</v>
      </c>
      <c r="BE601" s="3">
        <v>41321.663888888892</v>
      </c>
      <c r="BF601" t="s">
        <v>115</v>
      </c>
      <c r="BG601" t="s">
        <v>115</v>
      </c>
      <c r="CH601">
        <v>540</v>
      </c>
      <c r="CI601">
        <v>29600</v>
      </c>
      <c r="CJ601" t="s">
        <v>106</v>
      </c>
      <c r="CK601" t="s">
        <v>106</v>
      </c>
      <c r="CL601">
        <v>20</v>
      </c>
      <c r="CM601" t="s">
        <v>1524</v>
      </c>
      <c r="CO601">
        <v>124369</v>
      </c>
      <c r="CQ601">
        <v>0</v>
      </c>
      <c r="CR601">
        <v>0</v>
      </c>
      <c r="CS601">
        <v>0</v>
      </c>
      <c r="CY601" t="s">
        <v>123</v>
      </c>
      <c r="CZ601" t="s">
        <v>124</v>
      </c>
      <c r="DD601" t="str" cm="1">
        <f t="array" ref="DD601">TEXT(_xlfn.SEQUENCE(1, DATEDIF(AG601, AH601, "m") + 1, AG601, 30), "YYYY-APMM")</f>
        <v>2013-AP02</v>
      </c>
      <c r="DN601">
        <f t="shared" si="18"/>
        <v>15</v>
      </c>
      <c r="DO601">
        <f t="shared" si="19"/>
        <v>0</v>
      </c>
    </row>
    <row r="602" spans="1:119" x14ac:dyDescent="0.35">
      <c r="A602" t="s">
        <v>105</v>
      </c>
      <c r="B602">
        <v>499887</v>
      </c>
      <c r="C602">
        <v>6359</v>
      </c>
      <c r="D602">
        <v>124373</v>
      </c>
      <c r="E602">
        <v>13662</v>
      </c>
      <c r="F602">
        <v>0</v>
      </c>
      <c r="G602" t="s">
        <v>106</v>
      </c>
      <c r="H602" t="s">
        <v>106</v>
      </c>
      <c r="I602" t="s">
        <v>106</v>
      </c>
      <c r="J602" t="s">
        <v>107</v>
      </c>
      <c r="K602" t="s">
        <v>108</v>
      </c>
      <c r="L602" t="s">
        <v>109</v>
      </c>
      <c r="M602" t="s">
        <v>110</v>
      </c>
      <c r="N602" t="s">
        <v>1564</v>
      </c>
      <c r="O602" t="s">
        <v>1565</v>
      </c>
      <c r="Q602">
        <v>32</v>
      </c>
      <c r="R602">
        <v>0</v>
      </c>
      <c r="S602">
        <v>96</v>
      </c>
      <c r="T602">
        <v>0</v>
      </c>
      <c r="U602">
        <v>18</v>
      </c>
      <c r="V602">
        <v>18</v>
      </c>
      <c r="W602">
        <v>96</v>
      </c>
      <c r="X602">
        <v>0</v>
      </c>
      <c r="Y602">
        <v>0</v>
      </c>
      <c r="Z602">
        <v>0</v>
      </c>
      <c r="AD602" s="1">
        <v>41281.333333333336</v>
      </c>
      <c r="AE602" s="1">
        <v>41294.708333333336</v>
      </c>
      <c r="AG602" s="1">
        <v>41276.333333333336</v>
      </c>
      <c r="AH602" s="1">
        <v>41289.708333333336</v>
      </c>
      <c r="AI602" s="1">
        <v>41276.333333333336</v>
      </c>
      <c r="AJ602" s="1">
        <v>41289.708333333336</v>
      </c>
      <c r="AK602" s="1">
        <v>41276.333333333336</v>
      </c>
      <c r="AL602" s="1">
        <v>41289.708333333336</v>
      </c>
      <c r="AM602" s="1">
        <v>41281.333333333336</v>
      </c>
      <c r="AN602" s="1">
        <v>41294.708333333336</v>
      </c>
      <c r="AP602" t="s">
        <v>113</v>
      </c>
      <c r="AU602" t="s">
        <v>1566</v>
      </c>
      <c r="AY602" t="s">
        <v>106</v>
      </c>
      <c r="AZ602">
        <v>0</v>
      </c>
      <c r="BA602">
        <v>0</v>
      </c>
      <c r="BD602" s="3">
        <v>41321.660416666666</v>
      </c>
      <c r="BE602" s="3">
        <v>41321.690972222219</v>
      </c>
      <c r="BF602" t="s">
        <v>115</v>
      </c>
      <c r="BG602" t="s">
        <v>115</v>
      </c>
      <c r="CH602">
        <v>540</v>
      </c>
      <c r="CI602">
        <v>29600</v>
      </c>
      <c r="CJ602" t="s">
        <v>106</v>
      </c>
      <c r="CK602" t="s">
        <v>106</v>
      </c>
      <c r="CL602">
        <v>20</v>
      </c>
      <c r="CM602" t="s">
        <v>1524</v>
      </c>
      <c r="CO602">
        <v>124369</v>
      </c>
      <c r="CQ602">
        <v>0</v>
      </c>
      <c r="CR602">
        <v>0</v>
      </c>
      <c r="CS602">
        <v>0</v>
      </c>
      <c r="CY602" t="s">
        <v>123</v>
      </c>
      <c r="CZ602" t="s">
        <v>124</v>
      </c>
      <c r="DD602" t="str" cm="1">
        <f t="array" ref="DD602">TEXT(_xlfn.SEQUENCE(1, DATEDIF(AG602, AH602, "m") + 1, AG602, 30), "YYYY-APMM")</f>
        <v>2013-AP01</v>
      </c>
      <c r="DN602">
        <f t="shared" si="18"/>
        <v>18</v>
      </c>
      <c r="DO602">
        <f t="shared" si="19"/>
        <v>0</v>
      </c>
    </row>
    <row r="603" spans="1:119" x14ac:dyDescent="0.35">
      <c r="A603" t="s">
        <v>105</v>
      </c>
      <c r="B603">
        <v>499888</v>
      </c>
      <c r="C603">
        <v>6359</v>
      </c>
      <c r="D603">
        <v>124374</v>
      </c>
      <c r="E603">
        <v>13663</v>
      </c>
      <c r="F603">
        <v>0</v>
      </c>
      <c r="G603" t="s">
        <v>106</v>
      </c>
      <c r="H603" t="s">
        <v>106</v>
      </c>
      <c r="I603" t="s">
        <v>106</v>
      </c>
      <c r="J603" t="s">
        <v>107</v>
      </c>
      <c r="K603" t="s">
        <v>108</v>
      </c>
      <c r="L603" t="s">
        <v>109</v>
      </c>
      <c r="M603" t="s">
        <v>110</v>
      </c>
      <c r="N603" t="s">
        <v>1567</v>
      </c>
      <c r="O603" t="s">
        <v>1568</v>
      </c>
      <c r="Q603">
        <v>432</v>
      </c>
      <c r="R603">
        <v>432</v>
      </c>
      <c r="S603">
        <v>56</v>
      </c>
      <c r="T603">
        <v>0</v>
      </c>
      <c r="U603">
        <v>0</v>
      </c>
      <c r="V603">
        <v>0</v>
      </c>
      <c r="W603">
        <v>56</v>
      </c>
      <c r="X603">
        <v>0</v>
      </c>
      <c r="Y603">
        <v>0</v>
      </c>
      <c r="Z603">
        <v>0</v>
      </c>
      <c r="AD603" s="1">
        <v>41324.333333333336</v>
      </c>
      <c r="AE603" s="1">
        <v>41330.708333333336</v>
      </c>
      <c r="AG603" s="1">
        <v>41270.333333333336</v>
      </c>
      <c r="AH603" s="1">
        <v>41276.708333333336</v>
      </c>
      <c r="AI603" s="1">
        <v>41270.333333333336</v>
      </c>
      <c r="AJ603" s="1">
        <v>41276.708333333336</v>
      </c>
      <c r="AK603" s="1">
        <v>41270.333333333336</v>
      </c>
      <c r="AL603" s="1">
        <v>41276.708333333336</v>
      </c>
      <c r="AM603" s="1">
        <v>41324.333333333336</v>
      </c>
      <c r="AN603" s="1">
        <v>41330.708333333336</v>
      </c>
      <c r="AP603" t="s">
        <v>113</v>
      </c>
      <c r="AU603" t="s">
        <v>1569</v>
      </c>
      <c r="AY603" t="s">
        <v>106</v>
      </c>
      <c r="AZ603">
        <v>0</v>
      </c>
      <c r="BA603">
        <v>0</v>
      </c>
      <c r="BD603" s="3">
        <v>41321.660416666666</v>
      </c>
      <c r="BE603" s="3">
        <v>41321.663888888892</v>
      </c>
      <c r="BF603" t="s">
        <v>115</v>
      </c>
      <c r="BG603" t="s">
        <v>115</v>
      </c>
      <c r="CH603">
        <v>540</v>
      </c>
      <c r="CI603">
        <v>29670</v>
      </c>
      <c r="CJ603" t="s">
        <v>106</v>
      </c>
      <c r="CK603" t="s">
        <v>106</v>
      </c>
      <c r="CL603" t="s">
        <v>141</v>
      </c>
      <c r="CM603" t="s">
        <v>1570</v>
      </c>
      <c r="CO603">
        <v>124368</v>
      </c>
      <c r="CQ603">
        <v>0</v>
      </c>
      <c r="CR603">
        <v>0</v>
      </c>
      <c r="CS603">
        <v>0</v>
      </c>
      <c r="CY603" t="s">
        <v>123</v>
      </c>
      <c r="CZ603" t="s">
        <v>124</v>
      </c>
      <c r="DD603" t="str" cm="1">
        <f t="array" ref="DD603">TEXT(_xlfn.SEQUENCE(1, DATEDIF(AG603, AH603, "m") + 1, AG603, 30), "YYYY-APMM")</f>
        <v>2012-AP12</v>
      </c>
      <c r="DN603">
        <f t="shared" si="18"/>
        <v>0</v>
      </c>
      <c r="DO603">
        <f t="shared" si="19"/>
        <v>0</v>
      </c>
    </row>
    <row r="604" spans="1:119" x14ac:dyDescent="0.35">
      <c r="A604" t="s">
        <v>105</v>
      </c>
      <c r="B604">
        <v>499889</v>
      </c>
      <c r="C604">
        <v>6359</v>
      </c>
      <c r="D604">
        <v>124374</v>
      </c>
      <c r="E604">
        <v>13663</v>
      </c>
      <c r="F604">
        <v>0</v>
      </c>
      <c r="G604" t="s">
        <v>106</v>
      </c>
      <c r="H604" t="s">
        <v>106</v>
      </c>
      <c r="I604" t="s">
        <v>106</v>
      </c>
      <c r="J604" t="s">
        <v>107</v>
      </c>
      <c r="K604" t="s">
        <v>108</v>
      </c>
      <c r="L604" t="s">
        <v>109</v>
      </c>
      <c r="M604" t="s">
        <v>110</v>
      </c>
      <c r="N604" t="s">
        <v>1571</v>
      </c>
      <c r="O604" t="s">
        <v>1572</v>
      </c>
      <c r="Q604">
        <v>368</v>
      </c>
      <c r="R604">
        <v>368</v>
      </c>
      <c r="S604">
        <v>56</v>
      </c>
      <c r="T604">
        <v>0</v>
      </c>
      <c r="U604">
        <v>0</v>
      </c>
      <c r="V604">
        <v>0</v>
      </c>
      <c r="W604">
        <v>56</v>
      </c>
      <c r="X604">
        <v>0</v>
      </c>
      <c r="Y604">
        <v>0</v>
      </c>
      <c r="Z604">
        <v>0</v>
      </c>
      <c r="AD604" s="1">
        <v>41317.333333333336</v>
      </c>
      <c r="AE604" s="1">
        <v>41323.708333333336</v>
      </c>
      <c r="AG604" s="1">
        <v>41271.333333333336</v>
      </c>
      <c r="AH604" s="1">
        <v>41277.708333333336</v>
      </c>
      <c r="AI604" s="1">
        <v>41271.333333333336</v>
      </c>
      <c r="AJ604" s="1">
        <v>41277.708333333336</v>
      </c>
      <c r="AK604" s="1">
        <v>41271.333333333336</v>
      </c>
      <c r="AL604" s="1">
        <v>41277.708333333336</v>
      </c>
      <c r="AM604" s="1">
        <v>41317.333333333336</v>
      </c>
      <c r="AN604" s="1">
        <v>41323.708333333336</v>
      </c>
      <c r="AP604" t="s">
        <v>113</v>
      </c>
      <c r="AU604" t="s">
        <v>1573</v>
      </c>
      <c r="AY604" t="s">
        <v>106</v>
      </c>
      <c r="AZ604">
        <v>0</v>
      </c>
      <c r="BA604">
        <v>0</v>
      </c>
      <c r="BD604" s="3">
        <v>41321.660416666666</v>
      </c>
      <c r="BE604" s="3">
        <v>41321.663888888892</v>
      </c>
      <c r="BF604" t="s">
        <v>115</v>
      </c>
      <c r="BG604" t="s">
        <v>115</v>
      </c>
      <c r="CH604">
        <v>540</v>
      </c>
      <c r="CI604">
        <v>29670</v>
      </c>
      <c r="CJ604" t="s">
        <v>106</v>
      </c>
      <c r="CK604" t="s">
        <v>106</v>
      </c>
      <c r="CL604" t="s">
        <v>141</v>
      </c>
      <c r="CM604" t="s">
        <v>1570</v>
      </c>
      <c r="CO604">
        <v>124368</v>
      </c>
      <c r="CQ604">
        <v>0</v>
      </c>
      <c r="CR604">
        <v>0</v>
      </c>
      <c r="CS604">
        <v>0</v>
      </c>
      <c r="CY604" t="s">
        <v>123</v>
      </c>
      <c r="CZ604" t="s">
        <v>124</v>
      </c>
      <c r="DD604" t="str" cm="1">
        <f t="array" ref="DD604">TEXT(_xlfn.SEQUENCE(1, DATEDIF(AG604, AH604, "m") + 1, AG604, 30), "YYYY-APMM")</f>
        <v>2012-AP12</v>
      </c>
      <c r="DN604">
        <f t="shared" si="18"/>
        <v>0</v>
      </c>
      <c r="DO604">
        <f t="shared" si="19"/>
        <v>0</v>
      </c>
    </row>
    <row r="605" spans="1:119" x14ac:dyDescent="0.35">
      <c r="A605" t="s">
        <v>105</v>
      </c>
      <c r="B605">
        <v>499890</v>
      </c>
      <c r="C605">
        <v>6359</v>
      </c>
      <c r="D605">
        <v>124374</v>
      </c>
      <c r="E605">
        <v>13663</v>
      </c>
      <c r="F605">
        <v>0</v>
      </c>
      <c r="G605" t="s">
        <v>106</v>
      </c>
      <c r="H605" t="s">
        <v>106</v>
      </c>
      <c r="I605" t="s">
        <v>106</v>
      </c>
      <c r="J605" t="s">
        <v>107</v>
      </c>
      <c r="K605" t="s">
        <v>108</v>
      </c>
      <c r="L605" t="s">
        <v>109</v>
      </c>
      <c r="M605" t="s">
        <v>110</v>
      </c>
      <c r="N605" t="s">
        <v>1574</v>
      </c>
      <c r="O605" t="s">
        <v>1575</v>
      </c>
      <c r="Q605">
        <v>360</v>
      </c>
      <c r="R605">
        <v>360</v>
      </c>
      <c r="S605">
        <v>56</v>
      </c>
      <c r="T605">
        <v>0</v>
      </c>
      <c r="U605">
        <v>0</v>
      </c>
      <c r="V605">
        <v>0</v>
      </c>
      <c r="W605">
        <v>56</v>
      </c>
      <c r="X605">
        <v>0</v>
      </c>
      <c r="Y605">
        <v>0</v>
      </c>
      <c r="Z605">
        <v>0</v>
      </c>
      <c r="AD605" s="1">
        <v>41333.333333333336</v>
      </c>
      <c r="AE605" s="1">
        <v>41339.708333333336</v>
      </c>
      <c r="AG605" s="1">
        <v>41288.333333333336</v>
      </c>
      <c r="AH605" s="1">
        <v>41294.708333333336</v>
      </c>
      <c r="AI605" s="1">
        <v>41288.333333333336</v>
      </c>
      <c r="AJ605" s="1">
        <v>41294.708333333336</v>
      </c>
      <c r="AK605" s="1">
        <v>41288.333333333336</v>
      </c>
      <c r="AL605" s="1">
        <v>41294.708333333336</v>
      </c>
      <c r="AM605" s="1">
        <v>41333.333333333336</v>
      </c>
      <c r="AN605" s="1">
        <v>41339.708333333336</v>
      </c>
      <c r="AP605" t="s">
        <v>113</v>
      </c>
      <c r="AU605" t="s">
        <v>1576</v>
      </c>
      <c r="AY605" t="s">
        <v>106</v>
      </c>
      <c r="AZ605">
        <v>0</v>
      </c>
      <c r="BA605">
        <v>0</v>
      </c>
      <c r="BD605" s="3">
        <v>41321.660416666666</v>
      </c>
      <c r="BE605" s="3">
        <v>41321.663888888892</v>
      </c>
      <c r="BF605" t="s">
        <v>115</v>
      </c>
      <c r="BG605" t="s">
        <v>115</v>
      </c>
      <c r="CH605">
        <v>540</v>
      </c>
      <c r="CI605">
        <v>29670</v>
      </c>
      <c r="CJ605" t="s">
        <v>106</v>
      </c>
      <c r="CK605" t="s">
        <v>106</v>
      </c>
      <c r="CL605" t="s">
        <v>141</v>
      </c>
      <c r="CM605" t="s">
        <v>1570</v>
      </c>
      <c r="CO605">
        <v>124368</v>
      </c>
      <c r="CQ605">
        <v>0</v>
      </c>
      <c r="CR605">
        <v>0</v>
      </c>
      <c r="CS605">
        <v>0</v>
      </c>
      <c r="CY605" t="s">
        <v>123</v>
      </c>
      <c r="CZ605" t="s">
        <v>124</v>
      </c>
      <c r="DD605" t="str" cm="1">
        <f t="array" ref="DD605">TEXT(_xlfn.SEQUENCE(1, DATEDIF(AG605, AH605, "m") + 1, AG605, 30), "YYYY-APMM")</f>
        <v>2013-AP01</v>
      </c>
      <c r="DN605">
        <f t="shared" si="18"/>
        <v>0</v>
      </c>
      <c r="DO605">
        <f t="shared" si="19"/>
        <v>0</v>
      </c>
    </row>
    <row r="606" spans="1:119" x14ac:dyDescent="0.35">
      <c r="A606" t="s">
        <v>105</v>
      </c>
      <c r="B606">
        <v>499891</v>
      </c>
      <c r="C606">
        <v>6359</v>
      </c>
      <c r="D606">
        <v>124374</v>
      </c>
      <c r="E606">
        <v>13663</v>
      </c>
      <c r="F606">
        <v>0</v>
      </c>
      <c r="G606" t="s">
        <v>106</v>
      </c>
      <c r="H606" t="s">
        <v>106</v>
      </c>
      <c r="I606" t="s">
        <v>106</v>
      </c>
      <c r="J606" t="s">
        <v>107</v>
      </c>
      <c r="K606" t="s">
        <v>108</v>
      </c>
      <c r="L606" t="s">
        <v>109</v>
      </c>
      <c r="M606" t="s">
        <v>110</v>
      </c>
      <c r="N606" t="s">
        <v>1577</v>
      </c>
      <c r="O606" t="s">
        <v>1578</v>
      </c>
      <c r="Q606">
        <v>560</v>
      </c>
      <c r="R606">
        <v>560</v>
      </c>
      <c r="S606">
        <v>80</v>
      </c>
      <c r="T606">
        <v>0</v>
      </c>
      <c r="U606">
        <v>0</v>
      </c>
      <c r="V606">
        <v>0</v>
      </c>
      <c r="W606">
        <v>80</v>
      </c>
      <c r="X606">
        <v>0</v>
      </c>
      <c r="Y606">
        <v>0</v>
      </c>
      <c r="Z606">
        <v>0</v>
      </c>
      <c r="AD606" s="1">
        <v>41346.333333333336</v>
      </c>
      <c r="AE606" s="1">
        <v>41355.708333333336</v>
      </c>
      <c r="AG606" s="1">
        <v>41276.333333333336</v>
      </c>
      <c r="AH606" s="1">
        <v>41285.708333333336</v>
      </c>
      <c r="AI606" s="1">
        <v>41276.333333333336</v>
      </c>
      <c r="AJ606" s="1">
        <v>41285.708333333336</v>
      </c>
      <c r="AK606" s="1">
        <v>41276.333333333336</v>
      </c>
      <c r="AL606" s="1">
        <v>41285.708333333336</v>
      </c>
      <c r="AM606" s="1">
        <v>41346.333333333336</v>
      </c>
      <c r="AN606" s="1">
        <v>41355.708333333336</v>
      </c>
      <c r="AP606" t="s">
        <v>113</v>
      </c>
      <c r="AU606" t="s">
        <v>1579</v>
      </c>
      <c r="AY606" t="s">
        <v>106</v>
      </c>
      <c r="AZ606">
        <v>0</v>
      </c>
      <c r="BA606">
        <v>0</v>
      </c>
      <c r="BD606" s="3">
        <v>41321.660416666666</v>
      </c>
      <c r="BE606" s="3">
        <v>41321.663888888892</v>
      </c>
      <c r="BF606" t="s">
        <v>115</v>
      </c>
      <c r="BG606" t="s">
        <v>115</v>
      </c>
      <c r="CH606">
        <v>540</v>
      </c>
      <c r="CI606">
        <v>29670</v>
      </c>
      <c r="CJ606" t="s">
        <v>106</v>
      </c>
      <c r="CK606" t="s">
        <v>106</v>
      </c>
      <c r="CL606" t="s">
        <v>141</v>
      </c>
      <c r="CM606" t="s">
        <v>1570</v>
      </c>
      <c r="CO606">
        <v>124368</v>
      </c>
      <c r="CQ606">
        <v>0</v>
      </c>
      <c r="CR606">
        <v>0</v>
      </c>
      <c r="CS606">
        <v>0</v>
      </c>
      <c r="CY606" t="s">
        <v>123</v>
      </c>
      <c r="CZ606" t="s">
        <v>124</v>
      </c>
      <c r="DD606" t="str" cm="1">
        <f t="array" ref="DD606">TEXT(_xlfn.SEQUENCE(1, DATEDIF(AG606, AH606, "m") + 1, AG606, 30), "YYYY-APMM")</f>
        <v>2013-AP01</v>
      </c>
      <c r="DN606">
        <f t="shared" si="18"/>
        <v>0</v>
      </c>
      <c r="DO606">
        <f t="shared" si="19"/>
        <v>0</v>
      </c>
    </row>
    <row r="607" spans="1:119" x14ac:dyDescent="0.35">
      <c r="A607" t="s">
        <v>105</v>
      </c>
      <c r="B607">
        <v>499892</v>
      </c>
      <c r="C607">
        <v>6359</v>
      </c>
      <c r="D607">
        <v>124374</v>
      </c>
      <c r="E607">
        <v>13663</v>
      </c>
      <c r="F607">
        <v>0</v>
      </c>
      <c r="G607" t="s">
        <v>106</v>
      </c>
      <c r="H607" t="s">
        <v>106</v>
      </c>
      <c r="I607" t="s">
        <v>106</v>
      </c>
      <c r="J607" t="s">
        <v>107</v>
      </c>
      <c r="K607" t="s">
        <v>108</v>
      </c>
      <c r="L607" t="s">
        <v>109</v>
      </c>
      <c r="M607" t="s">
        <v>110</v>
      </c>
      <c r="N607" t="s">
        <v>1580</v>
      </c>
      <c r="O607" t="s">
        <v>1581</v>
      </c>
      <c r="Q607">
        <v>784</v>
      </c>
      <c r="R607">
        <v>576</v>
      </c>
      <c r="S607">
        <v>480</v>
      </c>
      <c r="T607">
        <v>0</v>
      </c>
      <c r="U607">
        <v>0</v>
      </c>
      <c r="V607">
        <v>0</v>
      </c>
      <c r="W607">
        <v>480</v>
      </c>
      <c r="X607">
        <v>0</v>
      </c>
      <c r="Y607">
        <v>0</v>
      </c>
      <c r="Z607">
        <v>0</v>
      </c>
      <c r="AD607" s="1">
        <v>41474.333333333336</v>
      </c>
      <c r="AE607" s="1">
        <v>41533.708333333336</v>
      </c>
      <c r="AG607" s="1">
        <v>41376.333333333336</v>
      </c>
      <c r="AH607" s="1">
        <v>41435.708333333336</v>
      </c>
      <c r="AI607" s="1">
        <v>41376.333333333336</v>
      </c>
      <c r="AJ607" s="1">
        <v>41435.708333333336</v>
      </c>
      <c r="AK607" s="1">
        <v>41376.333333333336</v>
      </c>
      <c r="AL607" s="1">
        <v>41435.708333333336</v>
      </c>
      <c r="AM607" s="1">
        <v>41474.333333333336</v>
      </c>
      <c r="AN607" s="1">
        <v>41533.708333333336</v>
      </c>
      <c r="AP607" t="s">
        <v>113</v>
      </c>
      <c r="AU607" t="s">
        <v>1582</v>
      </c>
      <c r="AY607" t="s">
        <v>106</v>
      </c>
      <c r="AZ607">
        <v>0</v>
      </c>
      <c r="BA607">
        <v>0</v>
      </c>
      <c r="BD607" s="3">
        <v>41321.660416666666</v>
      </c>
      <c r="BE607" s="3">
        <v>41321.663888888892</v>
      </c>
      <c r="BF607" t="s">
        <v>115</v>
      </c>
      <c r="BG607" t="s">
        <v>115</v>
      </c>
      <c r="CH607">
        <v>540</v>
      </c>
      <c r="CI607">
        <v>29670</v>
      </c>
      <c r="CJ607" t="s">
        <v>106</v>
      </c>
      <c r="CK607" t="s">
        <v>106</v>
      </c>
      <c r="CL607" t="s">
        <v>141</v>
      </c>
      <c r="CM607" t="s">
        <v>1570</v>
      </c>
      <c r="CO607">
        <v>124368</v>
      </c>
      <c r="CQ607">
        <v>0</v>
      </c>
      <c r="CR607">
        <v>0</v>
      </c>
      <c r="CS607">
        <v>0</v>
      </c>
      <c r="CY607" t="s">
        <v>123</v>
      </c>
      <c r="CZ607" t="s">
        <v>124</v>
      </c>
      <c r="DD607" t="str" cm="1">
        <f t="array" ref="DD607:DE607">TEXT(_xlfn.SEQUENCE(1, DATEDIF(AG607, AH607, "m") + 1, AG607, 30), "YYYY-APMM")</f>
        <v>2013-AP04</v>
      </c>
      <c r="DE607" t="str">
        <v>2013-AP05</v>
      </c>
      <c r="DN607">
        <f t="shared" si="18"/>
        <v>0</v>
      </c>
      <c r="DO607">
        <f t="shared" si="19"/>
        <v>0</v>
      </c>
    </row>
    <row r="608" spans="1:119" x14ac:dyDescent="0.35">
      <c r="A608" t="s">
        <v>105</v>
      </c>
      <c r="B608">
        <v>499893</v>
      </c>
      <c r="C608">
        <v>6359</v>
      </c>
      <c r="D608">
        <v>124374</v>
      </c>
      <c r="E608">
        <v>13663</v>
      </c>
      <c r="F608">
        <v>0</v>
      </c>
      <c r="G608" t="s">
        <v>106</v>
      </c>
      <c r="H608" t="s">
        <v>106</v>
      </c>
      <c r="I608" t="s">
        <v>106</v>
      </c>
      <c r="J608" t="s">
        <v>107</v>
      </c>
      <c r="K608" t="s">
        <v>108</v>
      </c>
      <c r="L608" t="s">
        <v>109</v>
      </c>
      <c r="M608" t="s">
        <v>110</v>
      </c>
      <c r="N608" t="s">
        <v>1583</v>
      </c>
      <c r="O608" t="s">
        <v>1584</v>
      </c>
      <c r="Q608">
        <v>1040</v>
      </c>
      <c r="R608">
        <v>696</v>
      </c>
      <c r="S608">
        <v>480</v>
      </c>
      <c r="T608">
        <v>0</v>
      </c>
      <c r="U608">
        <v>0</v>
      </c>
      <c r="V608">
        <v>0</v>
      </c>
      <c r="W608">
        <v>480</v>
      </c>
      <c r="X608">
        <v>0</v>
      </c>
      <c r="Y608">
        <v>0</v>
      </c>
      <c r="Z608">
        <v>0</v>
      </c>
      <c r="AD608" s="1">
        <v>41515.333333333336</v>
      </c>
      <c r="AE608" s="1">
        <v>41574.708333333336</v>
      </c>
      <c r="AG608" s="1">
        <v>41385.333333333336</v>
      </c>
      <c r="AH608" s="1">
        <v>41444.708333333336</v>
      </c>
      <c r="AI608" s="1">
        <v>41385.333333333336</v>
      </c>
      <c r="AJ608" s="1">
        <v>41444.708333333336</v>
      </c>
      <c r="AK608" s="1">
        <v>41385.333333333336</v>
      </c>
      <c r="AL608" s="1">
        <v>41444.708333333336</v>
      </c>
      <c r="AM608" s="1">
        <v>41515.333333333336</v>
      </c>
      <c r="AN608" s="1">
        <v>41574.708333333336</v>
      </c>
      <c r="AP608" t="s">
        <v>113</v>
      </c>
      <c r="AU608" t="s">
        <v>1585</v>
      </c>
      <c r="AY608" t="s">
        <v>106</v>
      </c>
      <c r="AZ608">
        <v>0</v>
      </c>
      <c r="BA608">
        <v>0</v>
      </c>
      <c r="BD608" s="3">
        <v>41321.660416666666</v>
      </c>
      <c r="BE608" s="3">
        <v>41321.663888888892</v>
      </c>
      <c r="BF608" t="s">
        <v>115</v>
      </c>
      <c r="BG608" t="s">
        <v>115</v>
      </c>
      <c r="CH608">
        <v>540</v>
      </c>
      <c r="CI608">
        <v>29670</v>
      </c>
      <c r="CJ608" t="s">
        <v>106</v>
      </c>
      <c r="CK608" t="s">
        <v>106</v>
      </c>
      <c r="CL608" t="s">
        <v>141</v>
      </c>
      <c r="CM608" t="s">
        <v>1570</v>
      </c>
      <c r="CO608">
        <v>124368</v>
      </c>
      <c r="CQ608">
        <v>0</v>
      </c>
      <c r="CR608">
        <v>0</v>
      </c>
      <c r="CS608">
        <v>0</v>
      </c>
      <c r="CY608" t="s">
        <v>123</v>
      </c>
      <c r="CZ608" t="s">
        <v>124</v>
      </c>
      <c r="DD608" t="str" cm="1">
        <f t="array" ref="DD608:DE608">TEXT(_xlfn.SEQUENCE(1, DATEDIF(AG608, AH608, "m") + 1, AG608, 30), "YYYY-APMM")</f>
        <v>2013-AP04</v>
      </c>
      <c r="DE608" t="str">
        <v>2013-AP05</v>
      </c>
      <c r="DN608">
        <f t="shared" si="18"/>
        <v>0</v>
      </c>
      <c r="DO608">
        <f t="shared" si="19"/>
        <v>0</v>
      </c>
    </row>
    <row r="609" spans="1:119" x14ac:dyDescent="0.35">
      <c r="A609" t="s">
        <v>105</v>
      </c>
      <c r="B609">
        <v>499894</v>
      </c>
      <c r="C609">
        <v>6359</v>
      </c>
      <c r="D609">
        <v>124374</v>
      </c>
      <c r="E609">
        <v>13663</v>
      </c>
      <c r="F609">
        <v>0</v>
      </c>
      <c r="G609" t="s">
        <v>106</v>
      </c>
      <c r="H609" t="s">
        <v>106</v>
      </c>
      <c r="I609" t="s">
        <v>106</v>
      </c>
      <c r="J609" t="s">
        <v>107</v>
      </c>
      <c r="K609" t="s">
        <v>108</v>
      </c>
      <c r="L609" t="s">
        <v>109</v>
      </c>
      <c r="M609" t="s">
        <v>110</v>
      </c>
      <c r="N609" t="s">
        <v>1586</v>
      </c>
      <c r="O609" t="s">
        <v>1587</v>
      </c>
      <c r="Q609">
        <v>840</v>
      </c>
      <c r="R609">
        <v>560</v>
      </c>
      <c r="S609">
        <v>320</v>
      </c>
      <c r="T609">
        <v>0</v>
      </c>
      <c r="U609">
        <v>0</v>
      </c>
      <c r="V609">
        <v>0</v>
      </c>
      <c r="W609">
        <v>320</v>
      </c>
      <c r="X609">
        <v>0</v>
      </c>
      <c r="Y609">
        <v>0</v>
      </c>
      <c r="Z609">
        <v>0</v>
      </c>
      <c r="AD609" s="1">
        <v>41499.333333333336</v>
      </c>
      <c r="AE609" s="1">
        <v>41538.708333333336</v>
      </c>
      <c r="AG609" s="1">
        <v>41394.333333333336</v>
      </c>
      <c r="AH609" s="1">
        <v>41433.708333333336</v>
      </c>
      <c r="AI609" s="1">
        <v>41394.333333333336</v>
      </c>
      <c r="AJ609" s="1">
        <v>41433.708333333336</v>
      </c>
      <c r="AK609" s="1">
        <v>41394.333333333336</v>
      </c>
      <c r="AL609" s="1">
        <v>41433.708333333336</v>
      </c>
      <c r="AM609" s="1">
        <v>41499.333333333336</v>
      </c>
      <c r="AN609" s="1">
        <v>41538.708333333336</v>
      </c>
      <c r="AP609" t="s">
        <v>113</v>
      </c>
      <c r="AU609" t="s">
        <v>1588</v>
      </c>
      <c r="AY609" t="s">
        <v>106</v>
      </c>
      <c r="AZ609">
        <v>0</v>
      </c>
      <c r="BA609">
        <v>0</v>
      </c>
      <c r="BD609" s="3">
        <v>41321.660416666666</v>
      </c>
      <c r="BE609" s="3">
        <v>41321.663888888892</v>
      </c>
      <c r="BF609" t="s">
        <v>115</v>
      </c>
      <c r="BG609" t="s">
        <v>115</v>
      </c>
      <c r="CH609">
        <v>540</v>
      </c>
      <c r="CI609">
        <v>29670</v>
      </c>
      <c r="CJ609" t="s">
        <v>106</v>
      </c>
      <c r="CK609" t="s">
        <v>106</v>
      </c>
      <c r="CL609" t="s">
        <v>141</v>
      </c>
      <c r="CM609" t="s">
        <v>1570</v>
      </c>
      <c r="CO609">
        <v>124368</v>
      </c>
      <c r="CQ609">
        <v>0</v>
      </c>
      <c r="CR609">
        <v>0</v>
      </c>
      <c r="CS609">
        <v>0</v>
      </c>
      <c r="CY609" t="s">
        <v>123</v>
      </c>
      <c r="CZ609" t="s">
        <v>124</v>
      </c>
      <c r="DD609" t="str" cm="1">
        <f t="array" ref="DD609:DE609">TEXT(_xlfn.SEQUENCE(1, DATEDIF(AG609, AH609, "m") + 1, AG609, 30), "YYYY-APMM")</f>
        <v>2013-AP04</v>
      </c>
      <c r="DE609" t="str">
        <v>2013-AP05</v>
      </c>
      <c r="DN609">
        <f t="shared" si="18"/>
        <v>0</v>
      </c>
      <c r="DO609">
        <f t="shared" si="19"/>
        <v>0</v>
      </c>
    </row>
    <row r="610" spans="1:119" x14ac:dyDescent="0.35">
      <c r="A610" t="s">
        <v>105</v>
      </c>
      <c r="B610">
        <v>499895</v>
      </c>
      <c r="C610">
        <v>6359</v>
      </c>
      <c r="D610">
        <v>124374</v>
      </c>
      <c r="E610">
        <v>13663</v>
      </c>
      <c r="F610">
        <v>0</v>
      </c>
      <c r="G610" t="s">
        <v>106</v>
      </c>
      <c r="H610" t="s">
        <v>106</v>
      </c>
      <c r="I610" t="s">
        <v>106</v>
      </c>
      <c r="J610" t="s">
        <v>107</v>
      </c>
      <c r="K610" t="s">
        <v>108</v>
      </c>
      <c r="L610" t="s">
        <v>109</v>
      </c>
      <c r="M610" t="s">
        <v>110</v>
      </c>
      <c r="N610" t="s">
        <v>1589</v>
      </c>
      <c r="O610" t="s">
        <v>1590</v>
      </c>
      <c r="Q610">
        <v>248</v>
      </c>
      <c r="R610">
        <v>16</v>
      </c>
      <c r="S610">
        <v>960</v>
      </c>
      <c r="T610">
        <v>0</v>
      </c>
      <c r="U610">
        <v>0</v>
      </c>
      <c r="V610">
        <v>0</v>
      </c>
      <c r="W610">
        <v>960</v>
      </c>
      <c r="X610">
        <v>0</v>
      </c>
      <c r="Y610">
        <v>0</v>
      </c>
      <c r="Z610">
        <v>0</v>
      </c>
      <c r="AD610" s="1">
        <v>41477.333333333336</v>
      </c>
      <c r="AE610" s="1">
        <v>41596.708333333336</v>
      </c>
      <c r="AG610" s="1">
        <v>41446.333333333336</v>
      </c>
      <c r="AH610" s="1">
        <v>41565.708333333336</v>
      </c>
      <c r="AI610" s="1">
        <v>41446.333333333336</v>
      </c>
      <c r="AJ610" s="1">
        <v>41565.708333333336</v>
      </c>
      <c r="AK610" s="1">
        <v>41446.333333333336</v>
      </c>
      <c r="AL610" s="1">
        <v>41565.708333333336</v>
      </c>
      <c r="AM610" s="1">
        <v>41477.333333333336</v>
      </c>
      <c r="AN610" s="1">
        <v>41596.708333333336</v>
      </c>
      <c r="AP610" t="s">
        <v>113</v>
      </c>
      <c r="AU610" t="s">
        <v>1591</v>
      </c>
      <c r="AY610" t="s">
        <v>106</v>
      </c>
      <c r="AZ610">
        <v>0</v>
      </c>
      <c r="BA610">
        <v>0</v>
      </c>
      <c r="BD610" s="3">
        <v>41321.660416666666</v>
      </c>
      <c r="BE610" s="3">
        <v>41321.663888888892</v>
      </c>
      <c r="BF610" t="s">
        <v>115</v>
      </c>
      <c r="BG610" t="s">
        <v>115</v>
      </c>
      <c r="CH610">
        <v>540</v>
      </c>
      <c r="CI610">
        <v>29670</v>
      </c>
      <c r="CJ610" t="s">
        <v>106</v>
      </c>
      <c r="CK610" t="s">
        <v>106</v>
      </c>
      <c r="CL610" t="s">
        <v>141</v>
      </c>
      <c r="CM610" t="s">
        <v>1570</v>
      </c>
      <c r="CO610">
        <v>124368</v>
      </c>
      <c r="CQ610">
        <v>0</v>
      </c>
      <c r="CR610">
        <v>0</v>
      </c>
      <c r="CS610">
        <v>0</v>
      </c>
      <c r="CY610" t="s">
        <v>123</v>
      </c>
      <c r="CZ610" t="s">
        <v>124</v>
      </c>
      <c r="DD610" t="str" cm="1">
        <f t="array" ref="DD610:DG610">TEXT(_xlfn.SEQUENCE(1, DATEDIF(AG610, AH610, "m") + 1, AG610, 30), "YYYY-APMM")</f>
        <v>2013-AP06</v>
      </c>
      <c r="DE610" t="str">
        <v>2013-AP07</v>
      </c>
      <c r="DF610" t="str">
        <v>2013-AP08</v>
      </c>
      <c r="DG610" t="str">
        <v>2013-AP09</v>
      </c>
      <c r="DN610">
        <f t="shared" si="18"/>
        <v>0</v>
      </c>
      <c r="DO610">
        <f t="shared" si="19"/>
        <v>0</v>
      </c>
    </row>
    <row r="611" spans="1:119" x14ac:dyDescent="0.35">
      <c r="A611" t="s">
        <v>105</v>
      </c>
      <c r="B611">
        <v>499896</v>
      </c>
      <c r="C611">
        <v>6359</v>
      </c>
      <c r="D611">
        <v>124374</v>
      </c>
      <c r="E611">
        <v>13663</v>
      </c>
      <c r="F611">
        <v>0</v>
      </c>
      <c r="G611" t="s">
        <v>106</v>
      </c>
      <c r="H611" t="s">
        <v>106</v>
      </c>
      <c r="I611" t="s">
        <v>106</v>
      </c>
      <c r="J611" t="s">
        <v>107</v>
      </c>
      <c r="K611" t="s">
        <v>108</v>
      </c>
      <c r="L611" t="s">
        <v>109</v>
      </c>
      <c r="M611" t="s">
        <v>110</v>
      </c>
      <c r="N611" t="s">
        <v>1592</v>
      </c>
      <c r="O611" t="s">
        <v>1593</v>
      </c>
      <c r="Q611">
        <v>888</v>
      </c>
      <c r="R611">
        <v>360</v>
      </c>
      <c r="S611">
        <v>720</v>
      </c>
      <c r="T611">
        <v>0</v>
      </c>
      <c r="U611">
        <v>0</v>
      </c>
      <c r="V611">
        <v>0</v>
      </c>
      <c r="W611">
        <v>720</v>
      </c>
      <c r="X611">
        <v>0</v>
      </c>
      <c r="Y611">
        <v>0</v>
      </c>
      <c r="Z611">
        <v>0</v>
      </c>
      <c r="AD611" s="1">
        <v>41557.333333333336</v>
      </c>
      <c r="AE611" s="1">
        <v>41646.708333333336</v>
      </c>
      <c r="AG611" s="1">
        <v>41446.333333333336</v>
      </c>
      <c r="AH611" s="1">
        <v>41535.708333333336</v>
      </c>
      <c r="AI611" s="1">
        <v>41446.333333333336</v>
      </c>
      <c r="AJ611" s="1">
        <v>41535.708333333336</v>
      </c>
      <c r="AK611" s="1">
        <v>41446.333333333336</v>
      </c>
      <c r="AL611" s="1">
        <v>41535.708333333336</v>
      </c>
      <c r="AM611" s="1">
        <v>41557.333333333336</v>
      </c>
      <c r="AN611" s="1">
        <v>41646.708333333336</v>
      </c>
      <c r="AP611" t="s">
        <v>113</v>
      </c>
      <c r="AU611" t="s">
        <v>1594</v>
      </c>
      <c r="AY611" t="s">
        <v>106</v>
      </c>
      <c r="AZ611">
        <v>0</v>
      </c>
      <c r="BA611">
        <v>0</v>
      </c>
      <c r="BD611" s="3">
        <v>41321.660416666666</v>
      </c>
      <c r="BE611" s="3">
        <v>41321.663888888892</v>
      </c>
      <c r="BF611" t="s">
        <v>115</v>
      </c>
      <c r="BG611" t="s">
        <v>115</v>
      </c>
      <c r="CH611">
        <v>540</v>
      </c>
      <c r="CI611">
        <v>29670</v>
      </c>
      <c r="CJ611" t="s">
        <v>106</v>
      </c>
      <c r="CK611" t="s">
        <v>106</v>
      </c>
      <c r="CL611" t="s">
        <v>141</v>
      </c>
      <c r="CM611" t="s">
        <v>1570</v>
      </c>
      <c r="CO611">
        <v>124368</v>
      </c>
      <c r="CQ611">
        <v>0</v>
      </c>
      <c r="CR611">
        <v>0</v>
      </c>
      <c r="CS611">
        <v>0</v>
      </c>
      <c r="CY611" t="s">
        <v>123</v>
      </c>
      <c r="CZ611" t="s">
        <v>124</v>
      </c>
      <c r="DD611" t="str" cm="1">
        <f t="array" ref="DD611:DF611">TEXT(_xlfn.SEQUENCE(1, DATEDIF(AG611, AH611, "m") + 1, AG611, 30), "YYYY-APMM")</f>
        <v>2013-AP06</v>
      </c>
      <c r="DE611" t="str">
        <v>2013-AP07</v>
      </c>
      <c r="DF611" t="str">
        <v>2013-AP08</v>
      </c>
      <c r="DN611">
        <f t="shared" si="18"/>
        <v>0</v>
      </c>
      <c r="DO611">
        <f t="shared" si="19"/>
        <v>0</v>
      </c>
    </row>
    <row r="612" spans="1:119" x14ac:dyDescent="0.35">
      <c r="A612" t="s">
        <v>105</v>
      </c>
      <c r="B612">
        <v>499897</v>
      </c>
      <c r="C612">
        <v>6359</v>
      </c>
      <c r="D612">
        <v>124374</v>
      </c>
      <c r="E612">
        <v>13663</v>
      </c>
      <c r="F612">
        <v>0</v>
      </c>
      <c r="G612" t="s">
        <v>106</v>
      </c>
      <c r="H612" t="s">
        <v>106</v>
      </c>
      <c r="I612" t="s">
        <v>106</v>
      </c>
      <c r="J612" t="s">
        <v>107</v>
      </c>
      <c r="K612" t="s">
        <v>108</v>
      </c>
      <c r="L612" t="s">
        <v>109</v>
      </c>
      <c r="M612" t="s">
        <v>110</v>
      </c>
      <c r="N612" t="s">
        <v>1595</v>
      </c>
      <c r="O612" t="s">
        <v>1596</v>
      </c>
      <c r="Q612">
        <v>432</v>
      </c>
      <c r="R612">
        <v>0</v>
      </c>
      <c r="S612">
        <v>960</v>
      </c>
      <c r="T612">
        <v>0</v>
      </c>
      <c r="U612">
        <v>0</v>
      </c>
      <c r="V612">
        <v>0</v>
      </c>
      <c r="W612">
        <v>960</v>
      </c>
      <c r="X612">
        <v>0</v>
      </c>
      <c r="Y612">
        <v>0</v>
      </c>
      <c r="Z612">
        <v>0</v>
      </c>
      <c r="AD612" s="1">
        <v>41524.333333333336</v>
      </c>
      <c r="AE612" s="1">
        <v>41643.708333333336</v>
      </c>
      <c r="AG612" s="1">
        <v>41470.333333333336</v>
      </c>
      <c r="AH612" s="1">
        <v>41589.708333333336</v>
      </c>
      <c r="AI612" s="1">
        <v>41470.333333333336</v>
      </c>
      <c r="AJ612" s="1">
        <v>41589.708333333336</v>
      </c>
      <c r="AK612" s="1">
        <v>41470.333333333336</v>
      </c>
      <c r="AL612" s="1">
        <v>41589.708333333336</v>
      </c>
      <c r="AM612" s="1">
        <v>41524.333333333336</v>
      </c>
      <c r="AN612" s="1">
        <v>41643.708333333336</v>
      </c>
      <c r="AP612" t="s">
        <v>113</v>
      </c>
      <c r="AU612" t="s">
        <v>1597</v>
      </c>
      <c r="AY612" t="s">
        <v>106</v>
      </c>
      <c r="AZ612">
        <v>0</v>
      </c>
      <c r="BA612">
        <v>0</v>
      </c>
      <c r="BD612" s="3">
        <v>41321.660416666666</v>
      </c>
      <c r="BE612" s="3">
        <v>41321.663888888892</v>
      </c>
      <c r="BF612" t="s">
        <v>115</v>
      </c>
      <c r="BG612" t="s">
        <v>115</v>
      </c>
      <c r="CH612">
        <v>540</v>
      </c>
      <c r="CI612">
        <v>29670</v>
      </c>
      <c r="CJ612" t="s">
        <v>106</v>
      </c>
      <c r="CK612" t="s">
        <v>106</v>
      </c>
      <c r="CL612" t="s">
        <v>141</v>
      </c>
      <c r="CM612" t="s">
        <v>1570</v>
      </c>
      <c r="CO612">
        <v>124368</v>
      </c>
      <c r="CQ612">
        <v>0</v>
      </c>
      <c r="CR612">
        <v>0</v>
      </c>
      <c r="CS612">
        <v>0</v>
      </c>
      <c r="CY612" t="s">
        <v>123</v>
      </c>
      <c r="CZ612" t="s">
        <v>124</v>
      </c>
      <c r="DD612" t="str" cm="1">
        <f t="array" ref="DD612:DG612">TEXT(_xlfn.SEQUENCE(1, DATEDIF(AG612, AH612, "m") + 1, AG612, 30), "YYYY-APMM")</f>
        <v>2013-AP07</v>
      </c>
      <c r="DE612" t="str">
        <v>2013-AP08</v>
      </c>
      <c r="DF612" t="str">
        <v>2013-AP09</v>
      </c>
      <c r="DG612" t="str">
        <v>2013-AP10</v>
      </c>
      <c r="DN612">
        <f t="shared" si="18"/>
        <v>0</v>
      </c>
      <c r="DO612">
        <f t="shared" si="19"/>
        <v>0</v>
      </c>
    </row>
    <row r="613" spans="1:119" x14ac:dyDescent="0.35">
      <c r="A613" t="s">
        <v>105</v>
      </c>
      <c r="B613">
        <v>499898</v>
      </c>
      <c r="C613">
        <v>6359</v>
      </c>
      <c r="D613">
        <v>124374</v>
      </c>
      <c r="E613">
        <v>13663</v>
      </c>
      <c r="F613">
        <v>0</v>
      </c>
      <c r="G613" t="s">
        <v>106</v>
      </c>
      <c r="H613" t="s">
        <v>106</v>
      </c>
      <c r="I613" t="s">
        <v>106</v>
      </c>
      <c r="J613" t="s">
        <v>107</v>
      </c>
      <c r="K613" t="s">
        <v>108</v>
      </c>
      <c r="L613" t="s">
        <v>109</v>
      </c>
      <c r="M613" t="s">
        <v>110</v>
      </c>
      <c r="N613" t="s">
        <v>1598</v>
      </c>
      <c r="O613" t="s">
        <v>1599</v>
      </c>
      <c r="Q613">
        <v>432</v>
      </c>
      <c r="R613">
        <v>0</v>
      </c>
      <c r="S613">
        <v>960</v>
      </c>
      <c r="T613">
        <v>0</v>
      </c>
      <c r="U613">
        <v>0</v>
      </c>
      <c r="V613">
        <v>0</v>
      </c>
      <c r="W613">
        <v>960</v>
      </c>
      <c r="X613">
        <v>0</v>
      </c>
      <c r="Y613">
        <v>0</v>
      </c>
      <c r="Z613">
        <v>0</v>
      </c>
      <c r="AD613" s="1">
        <v>41524.333333333336</v>
      </c>
      <c r="AE613" s="1">
        <v>41643.708333333336</v>
      </c>
      <c r="AG613" s="1">
        <v>41470.333333333336</v>
      </c>
      <c r="AH613" s="1">
        <v>41589.708333333336</v>
      </c>
      <c r="AI613" s="1">
        <v>41470.333333333336</v>
      </c>
      <c r="AJ613" s="1">
        <v>41589.708333333336</v>
      </c>
      <c r="AK613" s="1">
        <v>41470.333333333336</v>
      </c>
      <c r="AL613" s="1">
        <v>41589.708333333336</v>
      </c>
      <c r="AM613" s="1">
        <v>41524.333333333336</v>
      </c>
      <c r="AN613" s="1">
        <v>41643.708333333336</v>
      </c>
      <c r="AP613" t="s">
        <v>113</v>
      </c>
      <c r="AU613" t="s">
        <v>1600</v>
      </c>
      <c r="AY613" t="s">
        <v>106</v>
      </c>
      <c r="AZ613">
        <v>0</v>
      </c>
      <c r="BA613">
        <v>0</v>
      </c>
      <c r="BD613" s="3">
        <v>41321.660416666666</v>
      </c>
      <c r="BE613" s="3">
        <v>41321.663888888892</v>
      </c>
      <c r="BF613" t="s">
        <v>115</v>
      </c>
      <c r="BG613" t="s">
        <v>115</v>
      </c>
      <c r="CH613">
        <v>540</v>
      </c>
      <c r="CI613">
        <v>29670</v>
      </c>
      <c r="CJ613" t="s">
        <v>106</v>
      </c>
      <c r="CK613" t="s">
        <v>106</v>
      </c>
      <c r="CL613" t="s">
        <v>141</v>
      </c>
      <c r="CM613" t="s">
        <v>1570</v>
      </c>
      <c r="CO613">
        <v>124368</v>
      </c>
      <c r="CQ613">
        <v>0</v>
      </c>
      <c r="CR613">
        <v>0</v>
      </c>
      <c r="CS613">
        <v>0</v>
      </c>
      <c r="CY613" t="s">
        <v>123</v>
      </c>
      <c r="CZ613" t="s">
        <v>124</v>
      </c>
      <c r="DD613" t="str" cm="1">
        <f t="array" ref="DD613:DG613">TEXT(_xlfn.SEQUENCE(1, DATEDIF(AG613, AH613, "m") + 1, AG613, 30), "YYYY-APMM")</f>
        <v>2013-AP07</v>
      </c>
      <c r="DE613" t="str">
        <v>2013-AP08</v>
      </c>
      <c r="DF613" t="str">
        <v>2013-AP09</v>
      </c>
      <c r="DG613" t="str">
        <v>2013-AP10</v>
      </c>
      <c r="DN613">
        <f t="shared" si="18"/>
        <v>0</v>
      </c>
      <c r="DO613">
        <f t="shared" si="19"/>
        <v>0</v>
      </c>
    </row>
    <row r="614" spans="1:119" x14ac:dyDescent="0.35">
      <c r="A614" t="s">
        <v>105</v>
      </c>
      <c r="B614">
        <v>499899</v>
      </c>
      <c r="C614">
        <v>6359</v>
      </c>
      <c r="D614">
        <v>124374</v>
      </c>
      <c r="E614">
        <v>13663</v>
      </c>
      <c r="F614">
        <v>0</v>
      </c>
      <c r="G614" t="s">
        <v>106</v>
      </c>
      <c r="H614" t="s">
        <v>106</v>
      </c>
      <c r="I614" t="s">
        <v>106</v>
      </c>
      <c r="J614" t="s">
        <v>107</v>
      </c>
      <c r="K614" t="s">
        <v>108</v>
      </c>
      <c r="L614" t="s">
        <v>109</v>
      </c>
      <c r="M614" t="s">
        <v>110</v>
      </c>
      <c r="N614" t="s">
        <v>1601</v>
      </c>
      <c r="O614" t="s">
        <v>1602</v>
      </c>
      <c r="Q614">
        <v>592</v>
      </c>
      <c r="R614">
        <v>160</v>
      </c>
      <c r="S614">
        <v>800</v>
      </c>
      <c r="T614">
        <v>0</v>
      </c>
      <c r="U614">
        <v>0</v>
      </c>
      <c r="V614">
        <v>0</v>
      </c>
      <c r="W614">
        <v>800</v>
      </c>
      <c r="X614">
        <v>0</v>
      </c>
      <c r="Y614">
        <v>0</v>
      </c>
      <c r="Z614">
        <v>0</v>
      </c>
      <c r="AD614" s="1">
        <v>41544.333333333336</v>
      </c>
      <c r="AE614" s="1">
        <v>41643.708333333336</v>
      </c>
      <c r="AG614" s="1">
        <v>41470.333333333336</v>
      </c>
      <c r="AH614" s="1">
        <v>41569.708333333336</v>
      </c>
      <c r="AI614" s="1">
        <v>41470.333333333336</v>
      </c>
      <c r="AJ614" s="1">
        <v>41569.708333333336</v>
      </c>
      <c r="AK614" s="1">
        <v>41470.333333333336</v>
      </c>
      <c r="AL614" s="1">
        <v>41569.708333333336</v>
      </c>
      <c r="AM614" s="1">
        <v>41544.333333333336</v>
      </c>
      <c r="AN614" s="1">
        <v>41643.708333333336</v>
      </c>
      <c r="AP614" t="s">
        <v>113</v>
      </c>
      <c r="AU614" t="s">
        <v>1603</v>
      </c>
      <c r="AY614" t="s">
        <v>106</v>
      </c>
      <c r="AZ614">
        <v>0</v>
      </c>
      <c r="BA614">
        <v>0</v>
      </c>
      <c r="BD614" s="3">
        <v>41321.660416666666</v>
      </c>
      <c r="BE614" s="3">
        <v>41321.663888888892</v>
      </c>
      <c r="BF614" t="s">
        <v>115</v>
      </c>
      <c r="BG614" t="s">
        <v>115</v>
      </c>
      <c r="CH614">
        <v>540</v>
      </c>
      <c r="CI614">
        <v>29670</v>
      </c>
      <c r="CJ614" t="s">
        <v>106</v>
      </c>
      <c r="CK614" t="s">
        <v>106</v>
      </c>
      <c r="CL614" t="s">
        <v>141</v>
      </c>
      <c r="CM614" t="s">
        <v>1570</v>
      </c>
      <c r="CO614">
        <v>124368</v>
      </c>
      <c r="CQ614">
        <v>0</v>
      </c>
      <c r="CR614">
        <v>0</v>
      </c>
      <c r="CS614">
        <v>0</v>
      </c>
      <c r="CY614" t="s">
        <v>123</v>
      </c>
      <c r="CZ614" t="s">
        <v>124</v>
      </c>
      <c r="DD614" t="str" cm="1">
        <f t="array" ref="DD614:DG614">TEXT(_xlfn.SEQUENCE(1, DATEDIF(AG614, AH614, "m") + 1, AG614, 30), "YYYY-APMM")</f>
        <v>2013-AP07</v>
      </c>
      <c r="DE614" t="str">
        <v>2013-AP08</v>
      </c>
      <c r="DF614" t="str">
        <v>2013-AP09</v>
      </c>
      <c r="DG614" t="str">
        <v>2013-AP10</v>
      </c>
      <c r="DN614">
        <f t="shared" si="18"/>
        <v>0</v>
      </c>
      <c r="DO614">
        <f t="shared" si="19"/>
        <v>0</v>
      </c>
    </row>
    <row r="615" spans="1:119" x14ac:dyDescent="0.35">
      <c r="A615" t="s">
        <v>105</v>
      </c>
      <c r="B615">
        <v>499900</v>
      </c>
      <c r="C615">
        <v>6359</v>
      </c>
      <c r="D615">
        <v>124374</v>
      </c>
      <c r="E615">
        <v>13663</v>
      </c>
      <c r="F615">
        <v>0</v>
      </c>
      <c r="G615" t="s">
        <v>106</v>
      </c>
      <c r="H615" t="s">
        <v>106</v>
      </c>
      <c r="I615" t="s">
        <v>106</v>
      </c>
      <c r="J615" t="s">
        <v>107</v>
      </c>
      <c r="K615" t="s">
        <v>108</v>
      </c>
      <c r="L615" t="s">
        <v>109</v>
      </c>
      <c r="M615" t="s">
        <v>110</v>
      </c>
      <c r="N615" t="s">
        <v>1604</v>
      </c>
      <c r="O615" t="s">
        <v>1605</v>
      </c>
      <c r="Q615">
        <v>584</v>
      </c>
      <c r="R615">
        <v>368</v>
      </c>
      <c r="S615">
        <v>960</v>
      </c>
      <c r="T615">
        <v>0</v>
      </c>
      <c r="U615">
        <v>0</v>
      </c>
      <c r="V615">
        <v>0</v>
      </c>
      <c r="W615">
        <v>960</v>
      </c>
      <c r="X615">
        <v>0</v>
      </c>
      <c r="Y615">
        <v>0</v>
      </c>
      <c r="Z615">
        <v>0</v>
      </c>
      <c r="AD615" s="1">
        <v>41603.333333333336</v>
      </c>
      <c r="AE615" s="1">
        <v>41722.708333333336</v>
      </c>
      <c r="AG615" s="1">
        <v>41530.333333333336</v>
      </c>
      <c r="AH615" s="1">
        <v>41649.708333333336</v>
      </c>
      <c r="AI615" s="1">
        <v>41530.333333333336</v>
      </c>
      <c r="AJ615" s="1">
        <v>41649.708333333336</v>
      </c>
      <c r="AK615" s="1">
        <v>41530.333333333336</v>
      </c>
      <c r="AL615" s="1">
        <v>41649.708333333336</v>
      </c>
      <c r="AM615" s="1">
        <v>41603.333333333336</v>
      </c>
      <c r="AN615" s="1">
        <v>41722.708333333336</v>
      </c>
      <c r="AP615" t="s">
        <v>113</v>
      </c>
      <c r="AU615" t="s">
        <v>1606</v>
      </c>
      <c r="AY615" t="s">
        <v>106</v>
      </c>
      <c r="AZ615">
        <v>0</v>
      </c>
      <c r="BA615">
        <v>0</v>
      </c>
      <c r="BD615" s="3">
        <v>41321.660416666666</v>
      </c>
      <c r="BE615" s="3">
        <v>41321.690972222219</v>
      </c>
      <c r="BF615" t="s">
        <v>115</v>
      </c>
      <c r="BG615" t="s">
        <v>115</v>
      </c>
      <c r="CH615">
        <v>540</v>
      </c>
      <c r="CI615">
        <v>29670</v>
      </c>
      <c r="CJ615" t="s">
        <v>106</v>
      </c>
      <c r="CK615" t="s">
        <v>106</v>
      </c>
      <c r="CL615" t="s">
        <v>141</v>
      </c>
      <c r="CM615" t="s">
        <v>1570</v>
      </c>
      <c r="CO615">
        <v>124368</v>
      </c>
      <c r="CQ615">
        <v>0</v>
      </c>
      <c r="CR615">
        <v>0</v>
      </c>
      <c r="CS615">
        <v>0</v>
      </c>
      <c r="CY615" t="s">
        <v>123</v>
      </c>
      <c r="CZ615" t="s">
        <v>124</v>
      </c>
      <c r="DD615" t="str" cm="1">
        <f t="array" ref="DD615:DG615">TEXT(_xlfn.SEQUENCE(1, DATEDIF(AG615, AH615, "m") + 1, AG615, 30), "YYYY-APMM")</f>
        <v>2013-AP09</v>
      </c>
      <c r="DE615" t="str">
        <v>2013-AP10</v>
      </c>
      <c r="DF615" t="str">
        <v>2013-AP11</v>
      </c>
      <c r="DG615" t="str">
        <v>2013-AP12</v>
      </c>
      <c r="DN615">
        <f t="shared" si="18"/>
        <v>0</v>
      </c>
      <c r="DO615">
        <f t="shared" si="19"/>
        <v>0</v>
      </c>
    </row>
    <row r="616" spans="1:119" x14ac:dyDescent="0.35">
      <c r="A616" t="s">
        <v>105</v>
      </c>
      <c r="B616">
        <v>499901</v>
      </c>
      <c r="C616">
        <v>6359</v>
      </c>
      <c r="D616">
        <v>124374</v>
      </c>
      <c r="E616">
        <v>13663</v>
      </c>
      <c r="F616">
        <v>0</v>
      </c>
      <c r="G616" t="s">
        <v>106</v>
      </c>
      <c r="H616" t="s">
        <v>106</v>
      </c>
      <c r="I616" t="s">
        <v>106</v>
      </c>
      <c r="J616" t="s">
        <v>107</v>
      </c>
      <c r="K616" t="s">
        <v>108</v>
      </c>
      <c r="L616" t="s">
        <v>109</v>
      </c>
      <c r="M616" t="s">
        <v>110</v>
      </c>
      <c r="N616" t="s">
        <v>1607</v>
      </c>
      <c r="O616" t="s">
        <v>1608</v>
      </c>
      <c r="Q616">
        <v>248</v>
      </c>
      <c r="R616">
        <v>16</v>
      </c>
      <c r="S616">
        <v>960</v>
      </c>
      <c r="T616">
        <v>0</v>
      </c>
      <c r="U616">
        <v>0</v>
      </c>
      <c r="V616">
        <v>0</v>
      </c>
      <c r="W616">
        <v>960</v>
      </c>
      <c r="X616">
        <v>0</v>
      </c>
      <c r="Y616">
        <v>0</v>
      </c>
      <c r="Z616">
        <v>0</v>
      </c>
      <c r="AD616" s="1">
        <v>41477.333333333336</v>
      </c>
      <c r="AE616" s="1">
        <v>41596.708333333336</v>
      </c>
      <c r="AG616" s="1">
        <v>41446.333333333336</v>
      </c>
      <c r="AH616" s="1">
        <v>41565.708333333336</v>
      </c>
      <c r="AI616" s="1">
        <v>41446.333333333336</v>
      </c>
      <c r="AJ616" s="1">
        <v>41565.708333333336</v>
      </c>
      <c r="AK616" s="1">
        <v>41446.333333333336</v>
      </c>
      <c r="AL616" s="1">
        <v>41565.708333333336</v>
      </c>
      <c r="AM616" s="1">
        <v>41477.333333333336</v>
      </c>
      <c r="AN616" s="1">
        <v>41596.708333333336</v>
      </c>
      <c r="AP616" t="s">
        <v>113</v>
      </c>
      <c r="AU616" t="s">
        <v>1609</v>
      </c>
      <c r="AY616" t="s">
        <v>106</v>
      </c>
      <c r="AZ616">
        <v>0</v>
      </c>
      <c r="BA616">
        <v>0</v>
      </c>
      <c r="BD616" s="3">
        <v>41321.660416666666</v>
      </c>
      <c r="BE616" s="3">
        <v>41321.663888888892</v>
      </c>
      <c r="BF616" t="s">
        <v>115</v>
      </c>
      <c r="BG616" t="s">
        <v>115</v>
      </c>
      <c r="CH616">
        <v>540</v>
      </c>
      <c r="CI616">
        <v>29670</v>
      </c>
      <c r="CJ616" t="s">
        <v>106</v>
      </c>
      <c r="CK616" t="s">
        <v>106</v>
      </c>
      <c r="CL616" t="s">
        <v>141</v>
      </c>
      <c r="CM616" t="s">
        <v>1570</v>
      </c>
      <c r="CO616">
        <v>124368</v>
      </c>
      <c r="CQ616">
        <v>0</v>
      </c>
      <c r="CR616">
        <v>0</v>
      </c>
      <c r="CS616">
        <v>0</v>
      </c>
      <c r="CY616" t="s">
        <v>123</v>
      </c>
      <c r="CZ616" t="s">
        <v>124</v>
      </c>
      <c r="DD616" t="str" cm="1">
        <f t="array" ref="DD616:DG616">TEXT(_xlfn.SEQUENCE(1, DATEDIF(AG616, AH616, "m") + 1, AG616, 30), "YYYY-APMM")</f>
        <v>2013-AP06</v>
      </c>
      <c r="DE616" t="str">
        <v>2013-AP07</v>
      </c>
      <c r="DF616" t="str">
        <v>2013-AP08</v>
      </c>
      <c r="DG616" t="str">
        <v>2013-AP09</v>
      </c>
      <c r="DN616">
        <f t="shared" si="18"/>
        <v>0</v>
      </c>
      <c r="DO616">
        <f t="shared" si="19"/>
        <v>0</v>
      </c>
    </row>
    <row r="617" spans="1:119" x14ac:dyDescent="0.35">
      <c r="A617" t="s">
        <v>105</v>
      </c>
      <c r="B617">
        <v>499902</v>
      </c>
      <c r="C617">
        <v>6359</v>
      </c>
      <c r="D617">
        <v>124374</v>
      </c>
      <c r="E617">
        <v>13663</v>
      </c>
      <c r="F617">
        <v>0</v>
      </c>
      <c r="G617" t="s">
        <v>106</v>
      </c>
      <c r="H617" t="s">
        <v>106</v>
      </c>
      <c r="I617" t="s">
        <v>106</v>
      </c>
      <c r="J617" t="s">
        <v>107</v>
      </c>
      <c r="K617" t="s">
        <v>108</v>
      </c>
      <c r="L617" t="s">
        <v>109</v>
      </c>
      <c r="M617" t="s">
        <v>110</v>
      </c>
      <c r="N617" t="s">
        <v>1610</v>
      </c>
      <c r="O617" t="s">
        <v>1611</v>
      </c>
      <c r="Q617">
        <v>640</v>
      </c>
      <c r="R617">
        <v>120</v>
      </c>
      <c r="S617">
        <v>960</v>
      </c>
      <c r="T617">
        <v>0</v>
      </c>
      <c r="U617">
        <v>0</v>
      </c>
      <c r="V617">
        <v>0</v>
      </c>
      <c r="W617">
        <v>960</v>
      </c>
      <c r="X617">
        <v>0</v>
      </c>
      <c r="Y617">
        <v>0</v>
      </c>
      <c r="Z617">
        <v>0</v>
      </c>
      <c r="AD617" s="1">
        <v>41526.333333333336</v>
      </c>
      <c r="AE617" s="1">
        <v>41645.708333333336</v>
      </c>
      <c r="AG617" s="1">
        <v>41446.333333333336</v>
      </c>
      <c r="AH617" s="1">
        <v>41565.708333333336</v>
      </c>
      <c r="AI617" s="1">
        <v>41446.333333333336</v>
      </c>
      <c r="AJ617" s="1">
        <v>41565.708333333336</v>
      </c>
      <c r="AK617" s="1">
        <v>41446.333333333336</v>
      </c>
      <c r="AL617" s="1">
        <v>41565.708333333336</v>
      </c>
      <c r="AM617" s="1">
        <v>41526.333333333336</v>
      </c>
      <c r="AN617" s="1">
        <v>41645.708333333336</v>
      </c>
      <c r="AP617" t="s">
        <v>113</v>
      </c>
      <c r="AU617" t="s">
        <v>1612</v>
      </c>
      <c r="AY617" t="s">
        <v>106</v>
      </c>
      <c r="AZ617">
        <v>0</v>
      </c>
      <c r="BA617">
        <v>0</v>
      </c>
      <c r="BD617" s="3">
        <v>41321.660416666666</v>
      </c>
      <c r="BE617" s="3">
        <v>41321.663888888892</v>
      </c>
      <c r="BF617" t="s">
        <v>115</v>
      </c>
      <c r="BG617" t="s">
        <v>115</v>
      </c>
      <c r="CH617">
        <v>540</v>
      </c>
      <c r="CI617">
        <v>29670</v>
      </c>
      <c r="CJ617" t="s">
        <v>106</v>
      </c>
      <c r="CK617" t="s">
        <v>106</v>
      </c>
      <c r="CL617" t="s">
        <v>141</v>
      </c>
      <c r="CM617" t="s">
        <v>1570</v>
      </c>
      <c r="CO617">
        <v>124368</v>
      </c>
      <c r="CQ617">
        <v>0</v>
      </c>
      <c r="CR617">
        <v>0</v>
      </c>
      <c r="CS617">
        <v>0</v>
      </c>
      <c r="CY617" t="s">
        <v>123</v>
      </c>
      <c r="CZ617" t="s">
        <v>124</v>
      </c>
      <c r="DD617" t="str" cm="1">
        <f t="array" ref="DD617:DG617">TEXT(_xlfn.SEQUENCE(1, DATEDIF(AG617, AH617, "m") + 1, AG617, 30), "YYYY-APMM")</f>
        <v>2013-AP06</v>
      </c>
      <c r="DE617" t="str">
        <v>2013-AP07</v>
      </c>
      <c r="DF617" t="str">
        <v>2013-AP08</v>
      </c>
      <c r="DG617" t="str">
        <v>2013-AP09</v>
      </c>
      <c r="DN617">
        <f t="shared" si="18"/>
        <v>0</v>
      </c>
      <c r="DO617">
        <f t="shared" si="19"/>
        <v>0</v>
      </c>
    </row>
    <row r="618" spans="1:119" x14ac:dyDescent="0.35">
      <c r="A618" t="s">
        <v>105</v>
      </c>
      <c r="B618">
        <v>499903</v>
      </c>
      <c r="C618">
        <v>6359</v>
      </c>
      <c r="D618">
        <v>124374</v>
      </c>
      <c r="E618">
        <v>13663</v>
      </c>
      <c r="F618">
        <v>0</v>
      </c>
      <c r="G618" t="s">
        <v>106</v>
      </c>
      <c r="H618" t="s">
        <v>106</v>
      </c>
      <c r="I618" t="s">
        <v>106</v>
      </c>
      <c r="J618" t="s">
        <v>107</v>
      </c>
      <c r="K618" t="s">
        <v>108</v>
      </c>
      <c r="L618" t="s">
        <v>109</v>
      </c>
      <c r="M618" t="s">
        <v>110</v>
      </c>
      <c r="N618" t="s">
        <v>1613</v>
      </c>
      <c r="O618" t="s">
        <v>1614</v>
      </c>
      <c r="Q618">
        <v>696</v>
      </c>
      <c r="R618">
        <v>80</v>
      </c>
      <c r="S618">
        <v>960</v>
      </c>
      <c r="T618">
        <v>0</v>
      </c>
      <c r="U618">
        <v>0</v>
      </c>
      <c r="V618">
        <v>0</v>
      </c>
      <c r="W618">
        <v>960</v>
      </c>
      <c r="X618">
        <v>0</v>
      </c>
      <c r="Y618">
        <v>0</v>
      </c>
      <c r="Z618">
        <v>0</v>
      </c>
      <c r="AD618" s="1">
        <v>41533.333333333336</v>
      </c>
      <c r="AE618" s="1">
        <v>41652.708333333336</v>
      </c>
      <c r="AG618" s="1">
        <v>41446.333333333336</v>
      </c>
      <c r="AH618" s="1">
        <v>41565.708333333336</v>
      </c>
      <c r="AI618" s="1">
        <v>41446.333333333336</v>
      </c>
      <c r="AJ618" s="1">
        <v>41565.708333333336</v>
      </c>
      <c r="AK618" s="1">
        <v>41446.333333333336</v>
      </c>
      <c r="AL618" s="1">
        <v>41565.708333333336</v>
      </c>
      <c r="AM618" s="1">
        <v>41533.333333333336</v>
      </c>
      <c r="AN618" s="1">
        <v>41652.708333333336</v>
      </c>
      <c r="AP618" t="s">
        <v>113</v>
      </c>
      <c r="AU618" t="s">
        <v>1615</v>
      </c>
      <c r="AY618" t="s">
        <v>106</v>
      </c>
      <c r="AZ618">
        <v>0</v>
      </c>
      <c r="BA618">
        <v>0</v>
      </c>
      <c r="BD618" s="3">
        <v>41321.660416666666</v>
      </c>
      <c r="BE618" s="3">
        <v>41321.663888888892</v>
      </c>
      <c r="BF618" t="s">
        <v>115</v>
      </c>
      <c r="BG618" t="s">
        <v>115</v>
      </c>
      <c r="CH618">
        <v>540</v>
      </c>
      <c r="CI618">
        <v>29670</v>
      </c>
      <c r="CJ618" t="s">
        <v>106</v>
      </c>
      <c r="CK618" t="s">
        <v>106</v>
      </c>
      <c r="CL618" t="s">
        <v>141</v>
      </c>
      <c r="CM618" t="s">
        <v>1570</v>
      </c>
      <c r="CO618">
        <v>124368</v>
      </c>
      <c r="CQ618">
        <v>0</v>
      </c>
      <c r="CR618">
        <v>0</v>
      </c>
      <c r="CS618">
        <v>0</v>
      </c>
      <c r="CY618" t="s">
        <v>123</v>
      </c>
      <c r="CZ618" t="s">
        <v>124</v>
      </c>
      <c r="DD618" t="str" cm="1">
        <f t="array" ref="DD618:DG618">TEXT(_xlfn.SEQUENCE(1, DATEDIF(AG618, AH618, "m") + 1, AG618, 30), "YYYY-APMM")</f>
        <v>2013-AP06</v>
      </c>
      <c r="DE618" t="str">
        <v>2013-AP07</v>
      </c>
      <c r="DF618" t="str">
        <v>2013-AP08</v>
      </c>
      <c r="DG618" t="str">
        <v>2013-AP09</v>
      </c>
      <c r="DN618">
        <f t="shared" si="18"/>
        <v>0</v>
      </c>
      <c r="DO618">
        <f t="shared" si="19"/>
        <v>0</v>
      </c>
    </row>
    <row r="619" spans="1:119" x14ac:dyDescent="0.35">
      <c r="A619" t="s">
        <v>105</v>
      </c>
      <c r="B619">
        <v>499904</v>
      </c>
      <c r="C619">
        <v>6359</v>
      </c>
      <c r="D619">
        <v>124374</v>
      </c>
      <c r="E619">
        <v>13663</v>
      </c>
      <c r="F619">
        <v>0</v>
      </c>
      <c r="G619" t="s">
        <v>106</v>
      </c>
      <c r="H619" t="s">
        <v>106</v>
      </c>
      <c r="I619" t="s">
        <v>106</v>
      </c>
      <c r="J619" t="s">
        <v>107</v>
      </c>
      <c r="K619" t="s">
        <v>108</v>
      </c>
      <c r="L619" t="s">
        <v>109</v>
      </c>
      <c r="M619" t="s">
        <v>110</v>
      </c>
      <c r="N619" t="s">
        <v>1616</v>
      </c>
      <c r="O619" t="s">
        <v>1617</v>
      </c>
      <c r="Q619">
        <v>464</v>
      </c>
      <c r="R619">
        <v>8</v>
      </c>
      <c r="S619">
        <v>960</v>
      </c>
      <c r="T619">
        <v>0</v>
      </c>
      <c r="U619">
        <v>0</v>
      </c>
      <c r="V619">
        <v>0</v>
      </c>
      <c r="W619">
        <v>960</v>
      </c>
      <c r="X619">
        <v>0</v>
      </c>
      <c r="Y619">
        <v>0</v>
      </c>
      <c r="Z619">
        <v>0</v>
      </c>
      <c r="AD619" s="1">
        <v>41504.333333333336</v>
      </c>
      <c r="AE619" s="1">
        <v>41623.708333333336</v>
      </c>
      <c r="AG619" s="1">
        <v>41446.333333333336</v>
      </c>
      <c r="AH619" s="1">
        <v>41565.708333333336</v>
      </c>
      <c r="AI619" s="1">
        <v>41446.333333333336</v>
      </c>
      <c r="AJ619" s="1">
        <v>41565.708333333336</v>
      </c>
      <c r="AK619" s="1">
        <v>41446.333333333336</v>
      </c>
      <c r="AL619" s="1">
        <v>41565.708333333336</v>
      </c>
      <c r="AM619" s="1">
        <v>41504.333333333336</v>
      </c>
      <c r="AN619" s="1">
        <v>41623.708333333336</v>
      </c>
      <c r="AP619" t="s">
        <v>113</v>
      </c>
      <c r="AU619" t="s">
        <v>1618</v>
      </c>
      <c r="AY619" t="s">
        <v>106</v>
      </c>
      <c r="AZ619">
        <v>0</v>
      </c>
      <c r="BA619">
        <v>0</v>
      </c>
      <c r="BD619" s="3">
        <v>41321.660416666666</v>
      </c>
      <c r="BE619" s="3">
        <v>41321.663888888892</v>
      </c>
      <c r="BF619" t="s">
        <v>115</v>
      </c>
      <c r="BG619" t="s">
        <v>115</v>
      </c>
      <c r="CH619">
        <v>540</v>
      </c>
      <c r="CI619">
        <v>29670</v>
      </c>
      <c r="CJ619" t="s">
        <v>106</v>
      </c>
      <c r="CK619" t="s">
        <v>106</v>
      </c>
      <c r="CL619" t="s">
        <v>141</v>
      </c>
      <c r="CM619" t="s">
        <v>1570</v>
      </c>
      <c r="CO619">
        <v>124368</v>
      </c>
      <c r="CQ619">
        <v>0</v>
      </c>
      <c r="CR619">
        <v>0</v>
      </c>
      <c r="CS619">
        <v>0</v>
      </c>
      <c r="CY619" t="s">
        <v>123</v>
      </c>
      <c r="CZ619" t="s">
        <v>124</v>
      </c>
      <c r="DD619" t="str" cm="1">
        <f t="array" ref="DD619:DG619">TEXT(_xlfn.SEQUENCE(1, DATEDIF(AG619, AH619, "m") + 1, AG619, 30), "YYYY-APMM")</f>
        <v>2013-AP06</v>
      </c>
      <c r="DE619" t="str">
        <v>2013-AP07</v>
      </c>
      <c r="DF619" t="str">
        <v>2013-AP08</v>
      </c>
      <c r="DG619" t="str">
        <v>2013-AP09</v>
      </c>
      <c r="DN619">
        <f t="shared" si="18"/>
        <v>0</v>
      </c>
      <c r="DO619">
        <f t="shared" si="19"/>
        <v>0</v>
      </c>
    </row>
    <row r="620" spans="1:119" x14ac:dyDescent="0.35">
      <c r="A620" t="s">
        <v>105</v>
      </c>
      <c r="B620">
        <v>499905</v>
      </c>
      <c r="C620">
        <v>6359</v>
      </c>
      <c r="D620">
        <v>124374</v>
      </c>
      <c r="E620">
        <v>13663</v>
      </c>
      <c r="F620">
        <v>0</v>
      </c>
      <c r="G620" t="s">
        <v>106</v>
      </c>
      <c r="H620" t="s">
        <v>106</v>
      </c>
      <c r="I620" t="s">
        <v>106</v>
      </c>
      <c r="J620" t="s">
        <v>107</v>
      </c>
      <c r="K620" t="s">
        <v>108</v>
      </c>
      <c r="L620" t="s">
        <v>109</v>
      </c>
      <c r="M620" t="s">
        <v>110</v>
      </c>
      <c r="N620" t="s">
        <v>1619</v>
      </c>
      <c r="O620" t="s">
        <v>1620</v>
      </c>
      <c r="Q620">
        <v>768</v>
      </c>
      <c r="R620">
        <v>168</v>
      </c>
      <c r="S620">
        <v>960</v>
      </c>
      <c r="T620">
        <v>0</v>
      </c>
      <c r="U620">
        <v>0</v>
      </c>
      <c r="V620">
        <v>0</v>
      </c>
      <c r="W620">
        <v>960</v>
      </c>
      <c r="X620">
        <v>0</v>
      </c>
      <c r="Y620">
        <v>0</v>
      </c>
      <c r="Z620">
        <v>0</v>
      </c>
      <c r="AD620" s="1">
        <v>41490.333333333336</v>
      </c>
      <c r="AE620" s="1">
        <v>41609.708333333336</v>
      </c>
      <c r="AG620" s="1">
        <v>41394.333333333336</v>
      </c>
      <c r="AH620" s="1">
        <v>41513.708333333336</v>
      </c>
      <c r="AI620" s="1">
        <v>41394.333333333336</v>
      </c>
      <c r="AJ620" s="1">
        <v>41513.708333333336</v>
      </c>
      <c r="AK620" s="1">
        <v>41394.333333333336</v>
      </c>
      <c r="AL620" s="1">
        <v>41513.708333333336</v>
      </c>
      <c r="AM620" s="1">
        <v>41490.333333333336</v>
      </c>
      <c r="AN620" s="1">
        <v>41609.708333333336</v>
      </c>
      <c r="AP620" t="s">
        <v>113</v>
      </c>
      <c r="AU620" t="s">
        <v>1621</v>
      </c>
      <c r="AY620" t="s">
        <v>106</v>
      </c>
      <c r="AZ620">
        <v>0</v>
      </c>
      <c r="BA620">
        <v>0</v>
      </c>
      <c r="BD620" s="3">
        <v>41321.660416666666</v>
      </c>
      <c r="BE620" s="3">
        <v>41321.663888888892</v>
      </c>
      <c r="BF620" t="s">
        <v>115</v>
      </c>
      <c r="BG620" t="s">
        <v>115</v>
      </c>
      <c r="CH620">
        <v>540</v>
      </c>
      <c r="CI620">
        <v>29670</v>
      </c>
      <c r="CJ620" t="s">
        <v>106</v>
      </c>
      <c r="CK620" t="s">
        <v>106</v>
      </c>
      <c r="CL620" t="s">
        <v>141</v>
      </c>
      <c r="CM620" t="s">
        <v>1570</v>
      </c>
      <c r="CO620">
        <v>124368</v>
      </c>
      <c r="CQ620">
        <v>0</v>
      </c>
      <c r="CR620">
        <v>0</v>
      </c>
      <c r="CS620">
        <v>0</v>
      </c>
      <c r="CY620" t="s">
        <v>123</v>
      </c>
      <c r="CZ620" t="s">
        <v>124</v>
      </c>
      <c r="DD620" t="str" cm="1">
        <f t="array" ref="DD620:DG620">TEXT(_xlfn.SEQUENCE(1, DATEDIF(AG620, AH620, "m") + 1, AG620, 30), "YYYY-APMM")</f>
        <v>2013-AP04</v>
      </c>
      <c r="DE620" t="str">
        <v>2013-AP05</v>
      </c>
      <c r="DF620" t="str">
        <v>2013-AP06</v>
      </c>
      <c r="DG620" t="str">
        <v>2013-AP07</v>
      </c>
      <c r="DN620">
        <f t="shared" si="18"/>
        <v>0</v>
      </c>
      <c r="DO620">
        <f t="shared" si="19"/>
        <v>0</v>
      </c>
    </row>
    <row r="621" spans="1:119" x14ac:dyDescent="0.35">
      <c r="A621" t="s">
        <v>105</v>
      </c>
      <c r="B621">
        <v>499906</v>
      </c>
      <c r="C621">
        <v>6359</v>
      </c>
      <c r="D621">
        <v>124374</v>
      </c>
      <c r="E621">
        <v>13663</v>
      </c>
      <c r="F621">
        <v>0</v>
      </c>
      <c r="G621" t="s">
        <v>106</v>
      </c>
      <c r="H621" t="s">
        <v>106</v>
      </c>
      <c r="I621" t="s">
        <v>106</v>
      </c>
      <c r="J621" t="s">
        <v>107</v>
      </c>
      <c r="K621" t="s">
        <v>108</v>
      </c>
      <c r="L621" t="s">
        <v>109</v>
      </c>
      <c r="M621" t="s">
        <v>110</v>
      </c>
      <c r="N621" t="s">
        <v>1622</v>
      </c>
      <c r="O621" t="s">
        <v>1623</v>
      </c>
      <c r="Q621">
        <v>816</v>
      </c>
      <c r="R621">
        <v>216</v>
      </c>
      <c r="S621">
        <v>960</v>
      </c>
      <c r="T621">
        <v>0</v>
      </c>
      <c r="U621">
        <v>0</v>
      </c>
      <c r="V621">
        <v>0</v>
      </c>
      <c r="W621">
        <v>960</v>
      </c>
      <c r="X621">
        <v>0</v>
      </c>
      <c r="Y621">
        <v>0</v>
      </c>
      <c r="Z621">
        <v>0</v>
      </c>
      <c r="AD621" s="1">
        <v>41496.333333333336</v>
      </c>
      <c r="AE621" s="1">
        <v>41615.708333333336</v>
      </c>
      <c r="AG621" s="1">
        <v>41394.333333333336</v>
      </c>
      <c r="AH621" s="1">
        <v>41513.708333333336</v>
      </c>
      <c r="AI621" s="1">
        <v>41394.333333333336</v>
      </c>
      <c r="AJ621" s="1">
        <v>41513.708333333336</v>
      </c>
      <c r="AK621" s="1">
        <v>41394.333333333336</v>
      </c>
      <c r="AL621" s="1">
        <v>41513.708333333336</v>
      </c>
      <c r="AM621" s="1">
        <v>41496.333333333336</v>
      </c>
      <c r="AN621" s="1">
        <v>41615.708333333336</v>
      </c>
      <c r="AP621" t="s">
        <v>113</v>
      </c>
      <c r="AU621" t="s">
        <v>1624</v>
      </c>
      <c r="AY621" t="s">
        <v>106</v>
      </c>
      <c r="AZ621">
        <v>0</v>
      </c>
      <c r="BA621">
        <v>0</v>
      </c>
      <c r="BD621" s="3">
        <v>41321.660416666666</v>
      </c>
      <c r="BE621" s="3">
        <v>41321.663888888892</v>
      </c>
      <c r="BF621" t="s">
        <v>115</v>
      </c>
      <c r="BG621" t="s">
        <v>115</v>
      </c>
      <c r="CH621">
        <v>540</v>
      </c>
      <c r="CI621">
        <v>29670</v>
      </c>
      <c r="CJ621" t="s">
        <v>106</v>
      </c>
      <c r="CK621" t="s">
        <v>106</v>
      </c>
      <c r="CL621" t="s">
        <v>141</v>
      </c>
      <c r="CM621" t="s">
        <v>1570</v>
      </c>
      <c r="CO621">
        <v>124368</v>
      </c>
      <c r="CQ621">
        <v>0</v>
      </c>
      <c r="CR621">
        <v>0</v>
      </c>
      <c r="CS621">
        <v>0</v>
      </c>
      <c r="CY621" t="s">
        <v>123</v>
      </c>
      <c r="CZ621" t="s">
        <v>124</v>
      </c>
      <c r="DD621" t="str" cm="1">
        <f t="array" ref="DD621:DG621">TEXT(_xlfn.SEQUENCE(1, DATEDIF(AG621, AH621, "m") + 1, AG621, 30), "YYYY-APMM")</f>
        <v>2013-AP04</v>
      </c>
      <c r="DE621" t="str">
        <v>2013-AP05</v>
      </c>
      <c r="DF621" t="str">
        <v>2013-AP06</v>
      </c>
      <c r="DG621" t="str">
        <v>2013-AP07</v>
      </c>
      <c r="DN621">
        <f t="shared" si="18"/>
        <v>0</v>
      </c>
      <c r="DO621">
        <f t="shared" si="19"/>
        <v>0</v>
      </c>
    </row>
    <row r="622" spans="1:119" x14ac:dyDescent="0.35">
      <c r="A622" t="s">
        <v>105</v>
      </c>
      <c r="B622">
        <v>499907</v>
      </c>
      <c r="C622">
        <v>6359</v>
      </c>
      <c r="D622">
        <v>124374</v>
      </c>
      <c r="E622">
        <v>13663</v>
      </c>
      <c r="F622">
        <v>0</v>
      </c>
      <c r="G622" t="s">
        <v>106</v>
      </c>
      <c r="H622" t="s">
        <v>106</v>
      </c>
      <c r="I622" t="s">
        <v>106</v>
      </c>
      <c r="J622" t="s">
        <v>107</v>
      </c>
      <c r="K622" t="s">
        <v>108</v>
      </c>
      <c r="L622" t="s">
        <v>109</v>
      </c>
      <c r="M622" t="s">
        <v>110</v>
      </c>
      <c r="N622" t="s">
        <v>1625</v>
      </c>
      <c r="O622" t="s">
        <v>1626</v>
      </c>
      <c r="Q622">
        <v>1112</v>
      </c>
      <c r="R622">
        <v>960</v>
      </c>
      <c r="S622">
        <v>960</v>
      </c>
      <c r="T622">
        <v>0</v>
      </c>
      <c r="U622">
        <v>0</v>
      </c>
      <c r="V622">
        <v>0</v>
      </c>
      <c r="W622">
        <v>960</v>
      </c>
      <c r="X622">
        <v>0</v>
      </c>
      <c r="Y622">
        <v>0</v>
      </c>
      <c r="Z622">
        <v>0</v>
      </c>
      <c r="AD622" s="1">
        <v>41507.333333333336</v>
      </c>
      <c r="AE622" s="1">
        <v>41626.708333333336</v>
      </c>
      <c r="AG622" s="1">
        <v>41368.333333333336</v>
      </c>
      <c r="AH622" s="1">
        <v>41487.708333333336</v>
      </c>
      <c r="AI622" s="1">
        <v>41368.333333333336</v>
      </c>
      <c r="AJ622" s="1">
        <v>41487.708333333336</v>
      </c>
      <c r="AK622" s="1">
        <v>41368.333333333336</v>
      </c>
      <c r="AL622" s="1">
        <v>41487.708333333336</v>
      </c>
      <c r="AM622" s="1">
        <v>41507.333333333336</v>
      </c>
      <c r="AN622" s="1">
        <v>41626.708333333336</v>
      </c>
      <c r="AP622" t="s">
        <v>113</v>
      </c>
      <c r="AU622" t="s">
        <v>1627</v>
      </c>
      <c r="AY622" t="s">
        <v>106</v>
      </c>
      <c r="AZ622">
        <v>0</v>
      </c>
      <c r="BA622">
        <v>0</v>
      </c>
      <c r="BD622" s="3">
        <v>41321.660416666666</v>
      </c>
      <c r="BE622" s="3">
        <v>41321.663888888892</v>
      </c>
      <c r="BF622" t="s">
        <v>115</v>
      </c>
      <c r="BG622" t="s">
        <v>115</v>
      </c>
      <c r="CH622">
        <v>540</v>
      </c>
      <c r="CI622">
        <v>29670</v>
      </c>
      <c r="CJ622" t="s">
        <v>106</v>
      </c>
      <c r="CK622" t="s">
        <v>106</v>
      </c>
      <c r="CL622" t="s">
        <v>141</v>
      </c>
      <c r="CM622" t="s">
        <v>1570</v>
      </c>
      <c r="CO622">
        <v>124368</v>
      </c>
      <c r="CQ622">
        <v>0</v>
      </c>
      <c r="CR622">
        <v>0</v>
      </c>
      <c r="CS622">
        <v>0</v>
      </c>
      <c r="CY622" t="s">
        <v>123</v>
      </c>
      <c r="CZ622" t="s">
        <v>124</v>
      </c>
      <c r="DD622" t="str" cm="1">
        <f t="array" ref="DD622:DG622">TEXT(_xlfn.SEQUENCE(1, DATEDIF(AG622, AH622, "m") + 1, AG622, 30), "YYYY-APMM")</f>
        <v>2013-AP04</v>
      </c>
      <c r="DE622" t="str">
        <v>2013-AP05</v>
      </c>
      <c r="DF622" t="str">
        <v>2013-AP06</v>
      </c>
      <c r="DG622" t="str">
        <v>2013-AP07</v>
      </c>
      <c r="DN622">
        <f t="shared" si="18"/>
        <v>0</v>
      </c>
      <c r="DO622">
        <f t="shared" si="19"/>
        <v>0</v>
      </c>
    </row>
    <row r="623" spans="1:119" x14ac:dyDescent="0.35">
      <c r="A623" t="s">
        <v>105</v>
      </c>
      <c r="B623">
        <v>499908</v>
      </c>
      <c r="C623">
        <v>6359</v>
      </c>
      <c r="D623">
        <v>124374</v>
      </c>
      <c r="E623">
        <v>13663</v>
      </c>
      <c r="F623">
        <v>0</v>
      </c>
      <c r="G623" t="s">
        <v>106</v>
      </c>
      <c r="H623" t="s">
        <v>106</v>
      </c>
      <c r="I623" t="s">
        <v>106</v>
      </c>
      <c r="J623" t="s">
        <v>107</v>
      </c>
      <c r="K623" t="s">
        <v>108</v>
      </c>
      <c r="L623" t="s">
        <v>109</v>
      </c>
      <c r="M623" t="s">
        <v>110</v>
      </c>
      <c r="N623" t="s">
        <v>1628</v>
      </c>
      <c r="O623" t="s">
        <v>1629</v>
      </c>
      <c r="Q623">
        <v>296</v>
      </c>
      <c r="R623">
        <v>40</v>
      </c>
      <c r="S623">
        <v>880</v>
      </c>
      <c r="T623">
        <v>0</v>
      </c>
      <c r="U623">
        <v>0</v>
      </c>
      <c r="V623">
        <v>0</v>
      </c>
      <c r="W623">
        <v>880</v>
      </c>
      <c r="X623">
        <v>0</v>
      </c>
      <c r="Y623">
        <v>0</v>
      </c>
      <c r="Z623">
        <v>0</v>
      </c>
      <c r="AD623" s="1">
        <v>41478.333333333336</v>
      </c>
      <c r="AE623" s="1">
        <v>41587.708333333336</v>
      </c>
      <c r="AG623" s="1">
        <v>41441.333333333336</v>
      </c>
      <c r="AH623" s="1">
        <v>41550.708333333336</v>
      </c>
      <c r="AI623" s="1">
        <v>41441.333333333336</v>
      </c>
      <c r="AJ623" s="1">
        <v>41550.708333333336</v>
      </c>
      <c r="AK623" s="1">
        <v>41441.333333333336</v>
      </c>
      <c r="AL623" s="1">
        <v>41550.708333333336</v>
      </c>
      <c r="AM623" s="1">
        <v>41478.333333333336</v>
      </c>
      <c r="AN623" s="1">
        <v>41587.708333333336</v>
      </c>
      <c r="AP623" t="s">
        <v>113</v>
      </c>
      <c r="AU623" t="s">
        <v>1630</v>
      </c>
      <c r="AY623" t="s">
        <v>106</v>
      </c>
      <c r="AZ623">
        <v>0</v>
      </c>
      <c r="BA623">
        <v>0</v>
      </c>
      <c r="BD623" s="3">
        <v>41321.660416666666</v>
      </c>
      <c r="BE623" s="3">
        <v>41321.663888888892</v>
      </c>
      <c r="BF623" t="s">
        <v>115</v>
      </c>
      <c r="BG623" t="s">
        <v>115</v>
      </c>
      <c r="CH623">
        <v>540</v>
      </c>
      <c r="CI623">
        <v>29670</v>
      </c>
      <c r="CJ623" t="s">
        <v>106</v>
      </c>
      <c r="CK623" t="s">
        <v>106</v>
      </c>
      <c r="CL623" t="s">
        <v>141</v>
      </c>
      <c r="CM623" t="s">
        <v>1570</v>
      </c>
      <c r="CO623">
        <v>124368</v>
      </c>
      <c r="CQ623">
        <v>0</v>
      </c>
      <c r="CR623">
        <v>0</v>
      </c>
      <c r="CS623">
        <v>0</v>
      </c>
      <c r="CY623" t="s">
        <v>123</v>
      </c>
      <c r="CZ623" t="s">
        <v>124</v>
      </c>
      <c r="DD623" t="str" cm="1">
        <f t="array" ref="DD623:DG623">TEXT(_xlfn.SEQUENCE(1, DATEDIF(AG623, AH623, "m") + 1, AG623, 30), "YYYY-APMM")</f>
        <v>2013-AP06</v>
      </c>
      <c r="DE623" t="str">
        <v>2013-AP07</v>
      </c>
      <c r="DF623" t="str">
        <v>2013-AP08</v>
      </c>
      <c r="DG623" t="str">
        <v>2013-AP09</v>
      </c>
      <c r="DN623">
        <f t="shared" si="18"/>
        <v>0</v>
      </c>
      <c r="DO623">
        <f t="shared" si="19"/>
        <v>0</v>
      </c>
    </row>
    <row r="624" spans="1:119" x14ac:dyDescent="0.35">
      <c r="A624" t="s">
        <v>105</v>
      </c>
      <c r="B624">
        <v>499909</v>
      </c>
      <c r="C624">
        <v>6359</v>
      </c>
      <c r="D624">
        <v>124374</v>
      </c>
      <c r="E624">
        <v>13663</v>
      </c>
      <c r="F624">
        <v>0</v>
      </c>
      <c r="G624" t="s">
        <v>106</v>
      </c>
      <c r="H624" t="s">
        <v>106</v>
      </c>
      <c r="I624" t="s">
        <v>106</v>
      </c>
      <c r="J624" t="s">
        <v>107</v>
      </c>
      <c r="K624" t="s">
        <v>108</v>
      </c>
      <c r="L624" t="s">
        <v>109</v>
      </c>
      <c r="M624" t="s">
        <v>110</v>
      </c>
      <c r="N624" t="s">
        <v>1631</v>
      </c>
      <c r="O624" t="s">
        <v>1632</v>
      </c>
      <c r="Q624">
        <v>424</v>
      </c>
      <c r="R624">
        <v>8</v>
      </c>
      <c r="S624">
        <v>960</v>
      </c>
      <c r="T624">
        <v>0</v>
      </c>
      <c r="U624">
        <v>0</v>
      </c>
      <c r="V624">
        <v>0</v>
      </c>
      <c r="W624">
        <v>960</v>
      </c>
      <c r="X624">
        <v>0</v>
      </c>
      <c r="Y624">
        <v>0</v>
      </c>
      <c r="Z624">
        <v>0</v>
      </c>
      <c r="AD624" s="1">
        <v>41499.333333333336</v>
      </c>
      <c r="AE624" s="1">
        <v>41618.708333333336</v>
      </c>
      <c r="AG624" s="1">
        <v>41446.333333333336</v>
      </c>
      <c r="AH624" s="1">
        <v>41565.708333333336</v>
      </c>
      <c r="AI624" s="1">
        <v>41446.333333333336</v>
      </c>
      <c r="AJ624" s="1">
        <v>41565.708333333336</v>
      </c>
      <c r="AK624" s="1">
        <v>41446.333333333336</v>
      </c>
      <c r="AL624" s="1">
        <v>41565.708333333336</v>
      </c>
      <c r="AM624" s="1">
        <v>41499.333333333336</v>
      </c>
      <c r="AN624" s="1">
        <v>41618.708333333336</v>
      </c>
      <c r="AP624" t="s">
        <v>113</v>
      </c>
      <c r="AU624" t="s">
        <v>1633</v>
      </c>
      <c r="AY624" t="s">
        <v>106</v>
      </c>
      <c r="AZ624">
        <v>0</v>
      </c>
      <c r="BA624">
        <v>0</v>
      </c>
      <c r="BD624" s="3">
        <v>41321.660416666666</v>
      </c>
      <c r="BE624" s="3">
        <v>41321.663888888892</v>
      </c>
      <c r="BF624" t="s">
        <v>115</v>
      </c>
      <c r="BG624" t="s">
        <v>115</v>
      </c>
      <c r="CH624">
        <v>540</v>
      </c>
      <c r="CI624">
        <v>29670</v>
      </c>
      <c r="CJ624" t="s">
        <v>106</v>
      </c>
      <c r="CK624" t="s">
        <v>106</v>
      </c>
      <c r="CL624" t="s">
        <v>141</v>
      </c>
      <c r="CM624" t="s">
        <v>1570</v>
      </c>
      <c r="CO624">
        <v>124368</v>
      </c>
      <c r="CQ624">
        <v>0</v>
      </c>
      <c r="CR624">
        <v>0</v>
      </c>
      <c r="CS624">
        <v>0</v>
      </c>
      <c r="CY624" t="s">
        <v>123</v>
      </c>
      <c r="CZ624" t="s">
        <v>124</v>
      </c>
      <c r="DD624" t="str" cm="1">
        <f t="array" ref="DD624:DG624">TEXT(_xlfn.SEQUENCE(1, DATEDIF(AG624, AH624, "m") + 1, AG624, 30), "YYYY-APMM")</f>
        <v>2013-AP06</v>
      </c>
      <c r="DE624" t="str">
        <v>2013-AP07</v>
      </c>
      <c r="DF624" t="str">
        <v>2013-AP08</v>
      </c>
      <c r="DG624" t="str">
        <v>2013-AP09</v>
      </c>
      <c r="DN624">
        <f t="shared" si="18"/>
        <v>0</v>
      </c>
      <c r="DO624">
        <f t="shared" si="19"/>
        <v>0</v>
      </c>
    </row>
    <row r="625" spans="1:119" x14ac:dyDescent="0.35">
      <c r="A625" t="s">
        <v>105</v>
      </c>
      <c r="B625">
        <v>499910</v>
      </c>
      <c r="C625">
        <v>6359</v>
      </c>
      <c r="D625">
        <v>124374</v>
      </c>
      <c r="E625">
        <v>13663</v>
      </c>
      <c r="F625">
        <v>0</v>
      </c>
      <c r="G625" t="s">
        <v>106</v>
      </c>
      <c r="H625" t="s">
        <v>106</v>
      </c>
      <c r="I625" t="s">
        <v>106</v>
      </c>
      <c r="J625" t="s">
        <v>107</v>
      </c>
      <c r="K625" t="s">
        <v>108</v>
      </c>
      <c r="L625" t="s">
        <v>109</v>
      </c>
      <c r="M625" t="s">
        <v>110</v>
      </c>
      <c r="N625" t="s">
        <v>1634</v>
      </c>
      <c r="O625" t="s">
        <v>1635</v>
      </c>
      <c r="Q625">
        <v>712</v>
      </c>
      <c r="R625">
        <v>536</v>
      </c>
      <c r="S625">
        <v>720</v>
      </c>
      <c r="T625">
        <v>0</v>
      </c>
      <c r="U625">
        <v>0</v>
      </c>
      <c r="V625">
        <v>0</v>
      </c>
      <c r="W625">
        <v>720</v>
      </c>
      <c r="X625">
        <v>0</v>
      </c>
      <c r="Y625">
        <v>0</v>
      </c>
      <c r="Z625">
        <v>0</v>
      </c>
      <c r="AD625" s="1">
        <v>41530.333333333336</v>
      </c>
      <c r="AE625" s="1">
        <v>41619.708333333336</v>
      </c>
      <c r="AG625" s="1">
        <v>41441.333333333336</v>
      </c>
      <c r="AH625" s="1">
        <v>41530.708333333336</v>
      </c>
      <c r="AI625" s="1">
        <v>41441.333333333336</v>
      </c>
      <c r="AJ625" s="1">
        <v>41530.708333333336</v>
      </c>
      <c r="AK625" s="1">
        <v>41441.333333333336</v>
      </c>
      <c r="AL625" s="1">
        <v>41530.708333333336</v>
      </c>
      <c r="AM625" s="1">
        <v>41530.333333333336</v>
      </c>
      <c r="AN625" s="1">
        <v>41619.708333333336</v>
      </c>
      <c r="AP625" t="s">
        <v>113</v>
      </c>
      <c r="AU625" t="s">
        <v>1636</v>
      </c>
      <c r="AY625" t="s">
        <v>106</v>
      </c>
      <c r="AZ625">
        <v>0</v>
      </c>
      <c r="BA625">
        <v>0</v>
      </c>
      <c r="BD625" s="3">
        <v>41321.660416666666</v>
      </c>
      <c r="BE625" s="3">
        <v>41321.663888888892</v>
      </c>
      <c r="BF625" t="s">
        <v>115</v>
      </c>
      <c r="BG625" t="s">
        <v>115</v>
      </c>
      <c r="CH625">
        <v>540</v>
      </c>
      <c r="CI625">
        <v>29670</v>
      </c>
      <c r="CJ625" t="s">
        <v>106</v>
      </c>
      <c r="CK625" t="s">
        <v>106</v>
      </c>
      <c r="CL625" t="s">
        <v>141</v>
      </c>
      <c r="CM625" t="s">
        <v>1570</v>
      </c>
      <c r="CO625">
        <v>124368</v>
      </c>
      <c r="CQ625">
        <v>0</v>
      </c>
      <c r="CR625">
        <v>0</v>
      </c>
      <c r="CS625">
        <v>0</v>
      </c>
      <c r="CY625" t="s">
        <v>123</v>
      </c>
      <c r="CZ625" t="s">
        <v>124</v>
      </c>
      <c r="DD625" t="str" cm="1">
        <f t="array" ref="DD625:DF625">TEXT(_xlfn.SEQUENCE(1, DATEDIF(AG625, AH625, "m") + 1, AG625, 30), "YYYY-APMM")</f>
        <v>2013-AP06</v>
      </c>
      <c r="DE625" t="str">
        <v>2013-AP07</v>
      </c>
      <c r="DF625" t="str">
        <v>2013-AP08</v>
      </c>
      <c r="DN625">
        <f t="shared" si="18"/>
        <v>0</v>
      </c>
      <c r="DO625">
        <f t="shared" si="19"/>
        <v>0</v>
      </c>
    </row>
    <row r="626" spans="1:119" x14ac:dyDescent="0.35">
      <c r="A626" t="s">
        <v>105</v>
      </c>
      <c r="B626">
        <v>499911</v>
      </c>
      <c r="C626">
        <v>6359</v>
      </c>
      <c r="D626">
        <v>124374</v>
      </c>
      <c r="E626">
        <v>13663</v>
      </c>
      <c r="F626">
        <v>0</v>
      </c>
      <c r="G626" t="s">
        <v>106</v>
      </c>
      <c r="H626" t="s">
        <v>106</v>
      </c>
      <c r="I626" t="s">
        <v>106</v>
      </c>
      <c r="J626" t="s">
        <v>107</v>
      </c>
      <c r="K626" t="s">
        <v>108</v>
      </c>
      <c r="L626" t="s">
        <v>109</v>
      </c>
      <c r="M626" t="s">
        <v>110</v>
      </c>
      <c r="N626" t="s">
        <v>1637</v>
      </c>
      <c r="O626" t="s">
        <v>1638</v>
      </c>
      <c r="Q626">
        <v>96</v>
      </c>
      <c r="R626">
        <v>0</v>
      </c>
      <c r="S626">
        <v>720</v>
      </c>
      <c r="T626">
        <v>0</v>
      </c>
      <c r="U626">
        <v>0</v>
      </c>
      <c r="V626">
        <v>0</v>
      </c>
      <c r="W626">
        <v>720</v>
      </c>
      <c r="X626">
        <v>0</v>
      </c>
      <c r="Y626">
        <v>0</v>
      </c>
      <c r="Z626">
        <v>0</v>
      </c>
      <c r="AD626" s="1">
        <v>41464.333333333336</v>
      </c>
      <c r="AE626" s="1">
        <v>41553.708333333336</v>
      </c>
      <c r="AG626" s="1">
        <v>41452.333333333336</v>
      </c>
      <c r="AH626" s="1">
        <v>41541.708333333336</v>
      </c>
      <c r="AI626" s="1">
        <v>41452.333333333336</v>
      </c>
      <c r="AJ626" s="1">
        <v>41541.708333333336</v>
      </c>
      <c r="AK626" s="1">
        <v>41452.333333333336</v>
      </c>
      <c r="AL626" s="1">
        <v>41541.708333333336</v>
      </c>
      <c r="AM626" s="1">
        <v>41464.333333333336</v>
      </c>
      <c r="AN626" s="1">
        <v>41553.708333333336</v>
      </c>
      <c r="AP626" t="s">
        <v>113</v>
      </c>
      <c r="AU626" t="s">
        <v>1639</v>
      </c>
      <c r="AY626" t="s">
        <v>106</v>
      </c>
      <c r="AZ626">
        <v>0</v>
      </c>
      <c r="BA626">
        <v>0</v>
      </c>
      <c r="BD626" s="3">
        <v>41321.660416666666</v>
      </c>
      <c r="BE626" s="3">
        <v>41321.663888888892</v>
      </c>
      <c r="BF626" t="s">
        <v>115</v>
      </c>
      <c r="BG626" t="s">
        <v>115</v>
      </c>
      <c r="CH626">
        <v>540</v>
      </c>
      <c r="CI626">
        <v>29670</v>
      </c>
      <c r="CJ626" t="s">
        <v>106</v>
      </c>
      <c r="CK626" t="s">
        <v>106</v>
      </c>
      <c r="CL626" t="s">
        <v>141</v>
      </c>
      <c r="CM626" t="s">
        <v>1570</v>
      </c>
      <c r="CO626">
        <v>124368</v>
      </c>
      <c r="CQ626">
        <v>0</v>
      </c>
      <c r="CR626">
        <v>0</v>
      </c>
      <c r="CS626">
        <v>0</v>
      </c>
      <c r="CY626" t="s">
        <v>123</v>
      </c>
      <c r="CZ626" t="s">
        <v>124</v>
      </c>
      <c r="DD626" t="str" cm="1">
        <f t="array" ref="DD626:DF626">TEXT(_xlfn.SEQUENCE(1, DATEDIF(AG626, AH626, "m") + 1, AG626, 30), "YYYY-APMM")</f>
        <v>2013-AP06</v>
      </c>
      <c r="DE626" t="str">
        <v>2013-AP07</v>
      </c>
      <c r="DF626" t="str">
        <v>2013-AP08</v>
      </c>
      <c r="DN626">
        <f t="shared" si="18"/>
        <v>0</v>
      </c>
      <c r="DO626">
        <f t="shared" si="19"/>
        <v>0</v>
      </c>
    </row>
    <row r="627" spans="1:119" x14ac:dyDescent="0.35">
      <c r="A627" t="s">
        <v>105</v>
      </c>
      <c r="B627">
        <v>499912</v>
      </c>
      <c r="C627">
        <v>6359</v>
      </c>
      <c r="D627">
        <v>124374</v>
      </c>
      <c r="E627">
        <v>13663</v>
      </c>
      <c r="F627">
        <v>0</v>
      </c>
      <c r="G627" t="s">
        <v>106</v>
      </c>
      <c r="H627" t="s">
        <v>106</v>
      </c>
      <c r="I627" t="s">
        <v>106</v>
      </c>
      <c r="J627" t="s">
        <v>107</v>
      </c>
      <c r="K627" t="s">
        <v>108</v>
      </c>
      <c r="L627" t="s">
        <v>109</v>
      </c>
      <c r="M627" t="s">
        <v>110</v>
      </c>
      <c r="N627" t="s">
        <v>1640</v>
      </c>
      <c r="O627" t="s">
        <v>1641</v>
      </c>
      <c r="Q627">
        <v>1304</v>
      </c>
      <c r="R627">
        <v>424</v>
      </c>
      <c r="S627">
        <v>320</v>
      </c>
      <c r="T627">
        <v>0</v>
      </c>
      <c r="U627">
        <v>0</v>
      </c>
      <c r="V627">
        <v>0</v>
      </c>
      <c r="W627">
        <v>320</v>
      </c>
      <c r="X627">
        <v>0</v>
      </c>
      <c r="Y627">
        <v>0</v>
      </c>
      <c r="Z627">
        <v>0</v>
      </c>
      <c r="AD627" s="1">
        <v>41633.333333333336</v>
      </c>
      <c r="AE627" s="1">
        <v>41672.708333333336</v>
      </c>
      <c r="AG627" s="1">
        <v>41470.333333333336</v>
      </c>
      <c r="AH627" s="1">
        <v>41509.708333333336</v>
      </c>
      <c r="AI627" s="1">
        <v>41470.333333333336</v>
      </c>
      <c r="AJ627" s="1">
        <v>41509.708333333336</v>
      </c>
      <c r="AK627" s="1">
        <v>41470.333333333336</v>
      </c>
      <c r="AL627" s="1">
        <v>41509.708333333336</v>
      </c>
      <c r="AM627" s="1">
        <v>41633.333333333336</v>
      </c>
      <c r="AN627" s="1">
        <v>41672.708333333336</v>
      </c>
      <c r="AP627" t="s">
        <v>113</v>
      </c>
      <c r="AU627" t="s">
        <v>1642</v>
      </c>
      <c r="AY627" t="s">
        <v>106</v>
      </c>
      <c r="AZ627">
        <v>0</v>
      </c>
      <c r="BA627">
        <v>0</v>
      </c>
      <c r="BD627" s="3">
        <v>41321.660416666666</v>
      </c>
      <c r="BE627" s="3">
        <v>41321.663888888892</v>
      </c>
      <c r="BF627" t="s">
        <v>115</v>
      </c>
      <c r="BG627" t="s">
        <v>115</v>
      </c>
      <c r="CH627">
        <v>540</v>
      </c>
      <c r="CI627">
        <v>29670</v>
      </c>
      <c r="CJ627" t="s">
        <v>106</v>
      </c>
      <c r="CK627" t="s">
        <v>106</v>
      </c>
      <c r="CL627" t="s">
        <v>141</v>
      </c>
      <c r="CM627" t="s">
        <v>1570</v>
      </c>
      <c r="CO627">
        <v>124368</v>
      </c>
      <c r="CQ627">
        <v>0</v>
      </c>
      <c r="CR627">
        <v>0</v>
      </c>
      <c r="CS627">
        <v>0</v>
      </c>
      <c r="CY627" t="s">
        <v>123</v>
      </c>
      <c r="CZ627" t="s">
        <v>124</v>
      </c>
      <c r="DD627" t="str" cm="1">
        <f t="array" ref="DD627:DE627">TEXT(_xlfn.SEQUENCE(1, DATEDIF(AG627, AH627, "m") + 1, AG627, 30), "YYYY-APMM")</f>
        <v>2013-AP07</v>
      </c>
      <c r="DE627" t="str">
        <v>2013-AP08</v>
      </c>
      <c r="DN627">
        <f t="shared" si="18"/>
        <v>0</v>
      </c>
      <c r="DO627">
        <f t="shared" si="19"/>
        <v>0</v>
      </c>
    </row>
    <row r="628" spans="1:119" x14ac:dyDescent="0.35">
      <c r="A628" t="s">
        <v>105</v>
      </c>
      <c r="B628">
        <v>499913</v>
      </c>
      <c r="C628">
        <v>6359</v>
      </c>
      <c r="D628">
        <v>124374</v>
      </c>
      <c r="E628">
        <v>13663</v>
      </c>
      <c r="F628">
        <v>0</v>
      </c>
      <c r="G628" t="s">
        <v>106</v>
      </c>
      <c r="H628" t="s">
        <v>106</v>
      </c>
      <c r="I628" t="s">
        <v>106</v>
      </c>
      <c r="J628" t="s">
        <v>107</v>
      </c>
      <c r="K628" t="s">
        <v>108</v>
      </c>
      <c r="L628" t="s">
        <v>109</v>
      </c>
      <c r="M628" t="s">
        <v>110</v>
      </c>
      <c r="N628" t="s">
        <v>1643</v>
      </c>
      <c r="O628" t="s">
        <v>1644</v>
      </c>
      <c r="Q628">
        <v>2096</v>
      </c>
      <c r="R628">
        <v>1128</v>
      </c>
      <c r="S628">
        <v>960</v>
      </c>
      <c r="T628">
        <v>0</v>
      </c>
      <c r="U628">
        <v>0</v>
      </c>
      <c r="V628">
        <v>0</v>
      </c>
      <c r="W628">
        <v>960</v>
      </c>
      <c r="X628">
        <v>0</v>
      </c>
      <c r="Y628">
        <v>0</v>
      </c>
      <c r="Z628">
        <v>0</v>
      </c>
      <c r="AD628" s="1">
        <v>41705.333333333336</v>
      </c>
      <c r="AE628" s="1">
        <v>41824.708333333336</v>
      </c>
      <c r="AG628" s="1">
        <v>41443.333333333336</v>
      </c>
      <c r="AH628" s="1">
        <v>41562.708333333336</v>
      </c>
      <c r="AI628" s="1">
        <v>41443.333333333336</v>
      </c>
      <c r="AJ628" s="1">
        <v>41562.708333333336</v>
      </c>
      <c r="AK628" s="1">
        <v>41443.333333333336</v>
      </c>
      <c r="AL628" s="1">
        <v>41562.708333333336</v>
      </c>
      <c r="AM628" s="1">
        <v>41705.333333333336</v>
      </c>
      <c r="AN628" s="1">
        <v>41824.708333333336</v>
      </c>
      <c r="AP628" t="s">
        <v>113</v>
      </c>
      <c r="AU628" t="s">
        <v>1645</v>
      </c>
      <c r="AY628" t="s">
        <v>106</v>
      </c>
      <c r="AZ628">
        <v>0</v>
      </c>
      <c r="BA628">
        <v>0</v>
      </c>
      <c r="BD628" s="3">
        <v>41321.660416666666</v>
      </c>
      <c r="BE628" s="3">
        <v>41321.697222222225</v>
      </c>
      <c r="BF628" t="s">
        <v>115</v>
      </c>
      <c r="BG628" t="s">
        <v>115</v>
      </c>
      <c r="CH628">
        <v>540</v>
      </c>
      <c r="CI628">
        <v>29670</v>
      </c>
      <c r="CJ628" t="s">
        <v>106</v>
      </c>
      <c r="CK628" t="s">
        <v>106</v>
      </c>
      <c r="CL628" t="s">
        <v>141</v>
      </c>
      <c r="CM628" t="s">
        <v>1570</v>
      </c>
      <c r="CO628">
        <v>124368</v>
      </c>
      <c r="CQ628">
        <v>0</v>
      </c>
      <c r="CR628">
        <v>0</v>
      </c>
      <c r="CS628">
        <v>0</v>
      </c>
      <c r="CY628" t="s">
        <v>123</v>
      </c>
      <c r="CZ628" t="s">
        <v>124</v>
      </c>
      <c r="DD628" t="str" cm="1">
        <f t="array" ref="DD628:DG628">TEXT(_xlfn.SEQUENCE(1, DATEDIF(AG628, AH628, "m") + 1, AG628, 30), "YYYY-APMM")</f>
        <v>2013-AP06</v>
      </c>
      <c r="DE628" t="str">
        <v>2013-AP07</v>
      </c>
      <c r="DF628" t="str">
        <v>2013-AP08</v>
      </c>
      <c r="DG628" t="str">
        <v>2013-AP09</v>
      </c>
      <c r="DN628">
        <f t="shared" si="18"/>
        <v>0</v>
      </c>
      <c r="DO628">
        <f t="shared" si="19"/>
        <v>0</v>
      </c>
    </row>
    <row r="629" spans="1:119" x14ac:dyDescent="0.35">
      <c r="A629" t="s">
        <v>105</v>
      </c>
      <c r="B629">
        <v>499914</v>
      </c>
      <c r="C629">
        <v>6359</v>
      </c>
      <c r="D629">
        <v>124374</v>
      </c>
      <c r="E629">
        <v>13663</v>
      </c>
      <c r="F629">
        <v>0</v>
      </c>
      <c r="G629" t="s">
        <v>106</v>
      </c>
      <c r="H629" t="s">
        <v>106</v>
      </c>
      <c r="I629" t="s">
        <v>106</v>
      </c>
      <c r="J629" t="s">
        <v>107</v>
      </c>
      <c r="K629" t="s">
        <v>108</v>
      </c>
      <c r="L629" t="s">
        <v>109</v>
      </c>
      <c r="M629" t="s">
        <v>110</v>
      </c>
      <c r="N629" t="s">
        <v>1646</v>
      </c>
      <c r="O629" t="s">
        <v>1647</v>
      </c>
      <c r="Q629">
        <v>1800</v>
      </c>
      <c r="R629">
        <v>1456</v>
      </c>
      <c r="S629">
        <v>320</v>
      </c>
      <c r="T629">
        <v>0</v>
      </c>
      <c r="U629">
        <v>0</v>
      </c>
      <c r="V629">
        <v>0</v>
      </c>
      <c r="W629">
        <v>320</v>
      </c>
      <c r="X629">
        <v>0</v>
      </c>
      <c r="Y629">
        <v>0</v>
      </c>
      <c r="Z629">
        <v>0</v>
      </c>
      <c r="AD629" s="1">
        <v>41730.333333333336</v>
      </c>
      <c r="AE629" s="1">
        <v>41769.708333333336</v>
      </c>
      <c r="AG629" s="1">
        <v>41505.333333333336</v>
      </c>
      <c r="AH629" s="1">
        <v>41544.708333333336</v>
      </c>
      <c r="AI629" s="1">
        <v>41505.333333333336</v>
      </c>
      <c r="AJ629" s="1">
        <v>41544.708333333336</v>
      </c>
      <c r="AK629" s="1">
        <v>41505.333333333336</v>
      </c>
      <c r="AL629" s="1">
        <v>41544.708333333336</v>
      </c>
      <c r="AM629" s="1">
        <v>41730.333333333336</v>
      </c>
      <c r="AN629" s="1">
        <v>41769.708333333336</v>
      </c>
      <c r="AP629" t="s">
        <v>113</v>
      </c>
      <c r="AU629" t="s">
        <v>1648</v>
      </c>
      <c r="AY629" t="s">
        <v>106</v>
      </c>
      <c r="AZ629">
        <v>0</v>
      </c>
      <c r="BA629">
        <v>0</v>
      </c>
      <c r="BD629" s="3">
        <v>41321.660416666666</v>
      </c>
      <c r="BE629" s="3">
        <v>41321.690972222219</v>
      </c>
      <c r="BF629" t="s">
        <v>115</v>
      </c>
      <c r="BG629" t="s">
        <v>115</v>
      </c>
      <c r="CH629">
        <v>540</v>
      </c>
      <c r="CI629">
        <v>29670</v>
      </c>
      <c r="CJ629" t="s">
        <v>106</v>
      </c>
      <c r="CK629" t="s">
        <v>106</v>
      </c>
      <c r="CL629" t="s">
        <v>141</v>
      </c>
      <c r="CM629" t="s">
        <v>1570</v>
      </c>
      <c r="CO629">
        <v>124368</v>
      </c>
      <c r="CQ629">
        <v>0</v>
      </c>
      <c r="CR629">
        <v>0</v>
      </c>
      <c r="CS629">
        <v>0</v>
      </c>
      <c r="CY629" t="s">
        <v>123</v>
      </c>
      <c r="CZ629" t="s">
        <v>124</v>
      </c>
      <c r="DD629" t="str" cm="1">
        <f t="array" ref="DD629:DE629">TEXT(_xlfn.SEQUENCE(1, DATEDIF(AG629, AH629, "m") + 1, AG629, 30), "YYYY-APMM")</f>
        <v>2013-AP08</v>
      </c>
      <c r="DE629" t="str">
        <v>2013-AP09</v>
      </c>
      <c r="DN629">
        <f t="shared" si="18"/>
        <v>0</v>
      </c>
      <c r="DO629">
        <f t="shared" si="19"/>
        <v>0</v>
      </c>
    </row>
    <row r="630" spans="1:119" x14ac:dyDescent="0.35">
      <c r="A630" t="s">
        <v>105</v>
      </c>
      <c r="B630">
        <v>499915</v>
      </c>
      <c r="C630">
        <v>6359</v>
      </c>
      <c r="D630">
        <v>124374</v>
      </c>
      <c r="E630">
        <v>13663</v>
      </c>
      <c r="F630">
        <v>0</v>
      </c>
      <c r="G630" t="s">
        <v>106</v>
      </c>
      <c r="H630" t="s">
        <v>106</v>
      </c>
      <c r="I630" t="s">
        <v>106</v>
      </c>
      <c r="J630" t="s">
        <v>107</v>
      </c>
      <c r="K630" t="s">
        <v>108</v>
      </c>
      <c r="L630" t="s">
        <v>109</v>
      </c>
      <c r="M630" t="s">
        <v>110</v>
      </c>
      <c r="N630" t="s">
        <v>1649</v>
      </c>
      <c r="O630" t="s">
        <v>1650</v>
      </c>
      <c r="Q630">
        <v>1640</v>
      </c>
      <c r="R630">
        <v>1296</v>
      </c>
      <c r="S630">
        <v>480</v>
      </c>
      <c r="T630">
        <v>0</v>
      </c>
      <c r="U630">
        <v>0</v>
      </c>
      <c r="V630">
        <v>0</v>
      </c>
      <c r="W630">
        <v>480</v>
      </c>
      <c r="X630">
        <v>0</v>
      </c>
      <c r="Y630">
        <v>0</v>
      </c>
      <c r="Z630">
        <v>0</v>
      </c>
      <c r="AD630" s="1">
        <v>41710.333333333336</v>
      </c>
      <c r="AE630" s="1">
        <v>41769.708333333336</v>
      </c>
      <c r="AG630" s="1">
        <v>41505.333333333336</v>
      </c>
      <c r="AH630" s="1">
        <v>41564.708333333336</v>
      </c>
      <c r="AI630" s="1">
        <v>41505.333333333336</v>
      </c>
      <c r="AJ630" s="1">
        <v>41564.708333333336</v>
      </c>
      <c r="AK630" s="1">
        <v>41505.333333333336</v>
      </c>
      <c r="AL630" s="1">
        <v>41564.708333333336</v>
      </c>
      <c r="AM630" s="1">
        <v>41710.333333333336</v>
      </c>
      <c r="AN630" s="1">
        <v>41769.708333333336</v>
      </c>
      <c r="AP630" t="s">
        <v>113</v>
      </c>
      <c r="AU630" t="s">
        <v>1651</v>
      </c>
      <c r="AY630" t="s">
        <v>106</v>
      </c>
      <c r="AZ630">
        <v>0</v>
      </c>
      <c r="BA630">
        <v>0</v>
      </c>
      <c r="BD630" s="3">
        <v>41321.660416666666</v>
      </c>
      <c r="BE630" s="3">
        <v>41321.690972222219</v>
      </c>
      <c r="BF630" t="s">
        <v>115</v>
      </c>
      <c r="BG630" t="s">
        <v>115</v>
      </c>
      <c r="CH630">
        <v>540</v>
      </c>
      <c r="CI630">
        <v>29670</v>
      </c>
      <c r="CJ630" t="s">
        <v>106</v>
      </c>
      <c r="CK630" t="s">
        <v>106</v>
      </c>
      <c r="CL630" t="s">
        <v>141</v>
      </c>
      <c r="CM630" t="s">
        <v>1570</v>
      </c>
      <c r="CO630">
        <v>124368</v>
      </c>
      <c r="CQ630">
        <v>0</v>
      </c>
      <c r="CR630">
        <v>0</v>
      </c>
      <c r="CS630">
        <v>0</v>
      </c>
      <c r="CY630" t="s">
        <v>123</v>
      </c>
      <c r="CZ630" t="s">
        <v>124</v>
      </c>
      <c r="DD630" t="str" cm="1">
        <f t="array" ref="DD630:DE630">TEXT(_xlfn.SEQUENCE(1, DATEDIF(AG630, AH630, "m") + 1, AG630, 30), "YYYY-APMM")</f>
        <v>2013-AP08</v>
      </c>
      <c r="DE630" t="str">
        <v>2013-AP09</v>
      </c>
      <c r="DN630">
        <f t="shared" si="18"/>
        <v>0</v>
      </c>
      <c r="DO630">
        <f t="shared" si="19"/>
        <v>0</v>
      </c>
    </row>
    <row r="631" spans="1:119" x14ac:dyDescent="0.35">
      <c r="A631" t="s">
        <v>105</v>
      </c>
      <c r="B631">
        <v>499916</v>
      </c>
      <c r="C631">
        <v>6359</v>
      </c>
      <c r="D631">
        <v>124374</v>
      </c>
      <c r="E631">
        <v>13663</v>
      </c>
      <c r="F631">
        <v>0</v>
      </c>
      <c r="G631" t="s">
        <v>106</v>
      </c>
      <c r="H631" t="s">
        <v>106</v>
      </c>
      <c r="I631" t="s">
        <v>106</v>
      </c>
      <c r="J631" t="s">
        <v>107</v>
      </c>
      <c r="K631" t="s">
        <v>108</v>
      </c>
      <c r="L631" t="s">
        <v>109</v>
      </c>
      <c r="M631" t="s">
        <v>110</v>
      </c>
      <c r="N631" t="s">
        <v>1652</v>
      </c>
      <c r="O631" t="s">
        <v>1653</v>
      </c>
      <c r="Q631">
        <v>1640</v>
      </c>
      <c r="R631">
        <v>1296</v>
      </c>
      <c r="S631">
        <v>480</v>
      </c>
      <c r="T631">
        <v>0</v>
      </c>
      <c r="U631">
        <v>0</v>
      </c>
      <c r="V631">
        <v>0</v>
      </c>
      <c r="W631">
        <v>480</v>
      </c>
      <c r="X631">
        <v>0</v>
      </c>
      <c r="Y631">
        <v>0</v>
      </c>
      <c r="Z631">
        <v>0</v>
      </c>
      <c r="AD631" s="1">
        <v>41710.333333333336</v>
      </c>
      <c r="AE631" s="1">
        <v>41769.708333333336</v>
      </c>
      <c r="AG631" s="1">
        <v>41505.333333333336</v>
      </c>
      <c r="AH631" s="1">
        <v>41564.708333333336</v>
      </c>
      <c r="AI631" s="1">
        <v>41505.333333333336</v>
      </c>
      <c r="AJ631" s="1">
        <v>41564.708333333336</v>
      </c>
      <c r="AK631" s="1">
        <v>41505.333333333336</v>
      </c>
      <c r="AL631" s="1">
        <v>41564.708333333336</v>
      </c>
      <c r="AM631" s="1">
        <v>41710.333333333336</v>
      </c>
      <c r="AN631" s="1">
        <v>41769.708333333336</v>
      </c>
      <c r="AP631" t="s">
        <v>113</v>
      </c>
      <c r="AU631" t="s">
        <v>1654</v>
      </c>
      <c r="AY631" t="s">
        <v>106</v>
      </c>
      <c r="AZ631">
        <v>0</v>
      </c>
      <c r="BA631">
        <v>0</v>
      </c>
      <c r="BD631" s="3">
        <v>41321.660416666666</v>
      </c>
      <c r="BE631" s="3">
        <v>41321.690972222219</v>
      </c>
      <c r="BF631" t="s">
        <v>115</v>
      </c>
      <c r="BG631" t="s">
        <v>115</v>
      </c>
      <c r="CH631">
        <v>540</v>
      </c>
      <c r="CI631">
        <v>29670</v>
      </c>
      <c r="CJ631" t="s">
        <v>106</v>
      </c>
      <c r="CK631" t="s">
        <v>106</v>
      </c>
      <c r="CL631" t="s">
        <v>141</v>
      </c>
      <c r="CM631" t="s">
        <v>1570</v>
      </c>
      <c r="CO631">
        <v>124368</v>
      </c>
      <c r="CQ631">
        <v>0</v>
      </c>
      <c r="CR631">
        <v>0</v>
      </c>
      <c r="CS631">
        <v>0</v>
      </c>
      <c r="CY631" t="s">
        <v>123</v>
      </c>
      <c r="CZ631" t="s">
        <v>124</v>
      </c>
      <c r="DD631" t="str" cm="1">
        <f t="array" ref="DD631:DE631">TEXT(_xlfn.SEQUENCE(1, DATEDIF(AG631, AH631, "m") + 1, AG631, 30), "YYYY-APMM")</f>
        <v>2013-AP08</v>
      </c>
      <c r="DE631" t="str">
        <v>2013-AP09</v>
      </c>
      <c r="DN631">
        <f t="shared" si="18"/>
        <v>0</v>
      </c>
      <c r="DO631">
        <f t="shared" si="19"/>
        <v>0</v>
      </c>
    </row>
    <row r="632" spans="1:119" x14ac:dyDescent="0.35">
      <c r="A632" t="s">
        <v>105</v>
      </c>
      <c r="B632">
        <v>499917</v>
      </c>
      <c r="C632">
        <v>6359</v>
      </c>
      <c r="D632">
        <v>124374</v>
      </c>
      <c r="E632">
        <v>13663</v>
      </c>
      <c r="F632">
        <v>0</v>
      </c>
      <c r="G632" t="s">
        <v>106</v>
      </c>
      <c r="H632" t="s">
        <v>106</v>
      </c>
      <c r="I632" t="s">
        <v>106</v>
      </c>
      <c r="J632" t="s">
        <v>107</v>
      </c>
      <c r="K632" t="s">
        <v>108</v>
      </c>
      <c r="L632" t="s">
        <v>109</v>
      </c>
      <c r="M632" t="s">
        <v>110</v>
      </c>
      <c r="N632" t="s">
        <v>1655</v>
      </c>
      <c r="O632" t="s">
        <v>1656</v>
      </c>
      <c r="Q632">
        <v>760</v>
      </c>
      <c r="R632">
        <v>368</v>
      </c>
      <c r="S632">
        <v>320</v>
      </c>
      <c r="T632">
        <v>0</v>
      </c>
      <c r="U632">
        <v>0</v>
      </c>
      <c r="V632">
        <v>0</v>
      </c>
      <c r="W632">
        <v>320</v>
      </c>
      <c r="X632">
        <v>0</v>
      </c>
      <c r="Y632">
        <v>0</v>
      </c>
      <c r="Z632">
        <v>0</v>
      </c>
      <c r="AD632" s="1">
        <v>41561.333333333336</v>
      </c>
      <c r="AE632" s="1">
        <v>41600.708333333336</v>
      </c>
      <c r="AG632" s="1">
        <v>41466.333333333336</v>
      </c>
      <c r="AH632" s="1">
        <v>41505.708333333336</v>
      </c>
      <c r="AI632" s="1">
        <v>41466.333333333336</v>
      </c>
      <c r="AJ632" s="1">
        <v>41505.708333333336</v>
      </c>
      <c r="AK632" s="1">
        <v>41466.333333333336</v>
      </c>
      <c r="AL632" s="1">
        <v>41505.708333333336</v>
      </c>
      <c r="AM632" s="1">
        <v>41561.333333333336</v>
      </c>
      <c r="AN632" s="1">
        <v>41600.708333333336</v>
      </c>
      <c r="AP632" t="s">
        <v>113</v>
      </c>
      <c r="AU632" t="s">
        <v>1657</v>
      </c>
      <c r="AY632" t="s">
        <v>106</v>
      </c>
      <c r="AZ632">
        <v>0</v>
      </c>
      <c r="BA632">
        <v>0</v>
      </c>
      <c r="BD632" s="3">
        <v>41321.660416666666</v>
      </c>
      <c r="BE632" s="3">
        <v>41321.663888888892</v>
      </c>
      <c r="BF632" t="s">
        <v>115</v>
      </c>
      <c r="BG632" t="s">
        <v>115</v>
      </c>
      <c r="CH632">
        <v>540</v>
      </c>
      <c r="CI632">
        <v>29670</v>
      </c>
      <c r="CJ632" t="s">
        <v>106</v>
      </c>
      <c r="CK632" t="s">
        <v>106</v>
      </c>
      <c r="CL632" t="s">
        <v>141</v>
      </c>
      <c r="CM632" t="s">
        <v>1570</v>
      </c>
      <c r="CO632">
        <v>124368</v>
      </c>
      <c r="CQ632">
        <v>0</v>
      </c>
      <c r="CR632">
        <v>0</v>
      </c>
      <c r="CS632">
        <v>0</v>
      </c>
      <c r="CY632" t="s">
        <v>123</v>
      </c>
      <c r="CZ632" t="s">
        <v>124</v>
      </c>
      <c r="DD632" t="str" cm="1">
        <f t="array" ref="DD632:DE632">TEXT(_xlfn.SEQUENCE(1, DATEDIF(AG632, AH632, "m") + 1, AG632, 30), "YYYY-APMM")</f>
        <v>2013-AP07</v>
      </c>
      <c r="DE632" t="str">
        <v>2013-AP08</v>
      </c>
      <c r="DN632">
        <f t="shared" si="18"/>
        <v>0</v>
      </c>
      <c r="DO632">
        <f t="shared" si="19"/>
        <v>0</v>
      </c>
    </row>
    <row r="633" spans="1:119" x14ac:dyDescent="0.35">
      <c r="A633" t="s">
        <v>105</v>
      </c>
      <c r="B633">
        <v>499918</v>
      </c>
      <c r="C633">
        <v>6359</v>
      </c>
      <c r="D633">
        <v>124374</v>
      </c>
      <c r="E633">
        <v>13663</v>
      </c>
      <c r="F633">
        <v>0</v>
      </c>
      <c r="G633" t="s">
        <v>106</v>
      </c>
      <c r="H633" t="s">
        <v>106</v>
      </c>
      <c r="I633" t="s">
        <v>106</v>
      </c>
      <c r="J633" t="s">
        <v>107</v>
      </c>
      <c r="K633" t="s">
        <v>108</v>
      </c>
      <c r="L633" t="s">
        <v>109</v>
      </c>
      <c r="M633" t="s">
        <v>110</v>
      </c>
      <c r="N633" t="s">
        <v>1658</v>
      </c>
      <c r="O633" t="s">
        <v>1659</v>
      </c>
      <c r="Q633">
        <v>840</v>
      </c>
      <c r="R633">
        <v>312</v>
      </c>
      <c r="S633">
        <v>320</v>
      </c>
      <c r="T633">
        <v>0</v>
      </c>
      <c r="U633">
        <v>0</v>
      </c>
      <c r="V633">
        <v>0</v>
      </c>
      <c r="W633">
        <v>320</v>
      </c>
      <c r="X633">
        <v>0</v>
      </c>
      <c r="Y633">
        <v>0</v>
      </c>
      <c r="Z633">
        <v>0</v>
      </c>
      <c r="AD633" s="1">
        <v>41589.333333333336</v>
      </c>
      <c r="AE633" s="1">
        <v>41628.708333333336</v>
      </c>
      <c r="AG633" s="1">
        <v>41484.333333333336</v>
      </c>
      <c r="AH633" s="1">
        <v>41523.708333333336</v>
      </c>
      <c r="AI633" s="1">
        <v>41484.333333333336</v>
      </c>
      <c r="AJ633" s="1">
        <v>41523.708333333336</v>
      </c>
      <c r="AK633" s="1">
        <v>41484.333333333336</v>
      </c>
      <c r="AL633" s="1">
        <v>41523.708333333336</v>
      </c>
      <c r="AM633" s="1">
        <v>41589.333333333336</v>
      </c>
      <c r="AN633" s="1">
        <v>41628.708333333336</v>
      </c>
      <c r="AP633" t="s">
        <v>113</v>
      </c>
      <c r="AU633" t="s">
        <v>1660</v>
      </c>
      <c r="AY633" t="s">
        <v>106</v>
      </c>
      <c r="AZ633">
        <v>0</v>
      </c>
      <c r="BA633">
        <v>0</v>
      </c>
      <c r="BD633" s="3">
        <v>41321.660416666666</v>
      </c>
      <c r="BE633" s="3">
        <v>41321.663888888892</v>
      </c>
      <c r="BF633" t="s">
        <v>115</v>
      </c>
      <c r="BG633" t="s">
        <v>115</v>
      </c>
      <c r="CH633">
        <v>540</v>
      </c>
      <c r="CI633">
        <v>29670</v>
      </c>
      <c r="CJ633" t="s">
        <v>106</v>
      </c>
      <c r="CK633" t="s">
        <v>106</v>
      </c>
      <c r="CL633" t="s">
        <v>141</v>
      </c>
      <c r="CM633" t="s">
        <v>1570</v>
      </c>
      <c r="CO633">
        <v>124368</v>
      </c>
      <c r="CQ633">
        <v>0</v>
      </c>
      <c r="CR633">
        <v>0</v>
      </c>
      <c r="CS633">
        <v>0</v>
      </c>
      <c r="CY633" t="s">
        <v>123</v>
      </c>
      <c r="CZ633" t="s">
        <v>124</v>
      </c>
      <c r="DD633" t="str" cm="1">
        <f t="array" ref="DD633:DE633">TEXT(_xlfn.SEQUENCE(1, DATEDIF(AG633, AH633, "m") + 1, AG633, 30), "YYYY-APMM")</f>
        <v>2013-AP07</v>
      </c>
      <c r="DE633" t="str">
        <v>2013-AP08</v>
      </c>
      <c r="DN633">
        <f t="shared" si="18"/>
        <v>0</v>
      </c>
      <c r="DO633">
        <f t="shared" si="19"/>
        <v>0</v>
      </c>
    </row>
    <row r="634" spans="1:119" x14ac:dyDescent="0.35">
      <c r="A634" t="s">
        <v>105</v>
      </c>
      <c r="B634">
        <v>499919</v>
      </c>
      <c r="C634">
        <v>6359</v>
      </c>
      <c r="D634">
        <v>124374</v>
      </c>
      <c r="E634">
        <v>13663</v>
      </c>
      <c r="F634">
        <v>0</v>
      </c>
      <c r="G634" t="s">
        <v>106</v>
      </c>
      <c r="H634" t="s">
        <v>106</v>
      </c>
      <c r="I634" t="s">
        <v>106</v>
      </c>
      <c r="J634" t="s">
        <v>107</v>
      </c>
      <c r="K634" t="s">
        <v>108</v>
      </c>
      <c r="L634" t="s">
        <v>109</v>
      </c>
      <c r="M634" t="s">
        <v>110</v>
      </c>
      <c r="N634" t="s">
        <v>1661</v>
      </c>
      <c r="O634" t="s">
        <v>1662</v>
      </c>
      <c r="Q634">
        <v>1208</v>
      </c>
      <c r="R634">
        <v>1008</v>
      </c>
      <c r="S634">
        <v>720</v>
      </c>
      <c r="T634">
        <v>0</v>
      </c>
      <c r="U634">
        <v>0</v>
      </c>
      <c r="V634">
        <v>0</v>
      </c>
      <c r="W634">
        <v>720</v>
      </c>
      <c r="X634">
        <v>0</v>
      </c>
      <c r="Y634">
        <v>0</v>
      </c>
      <c r="Z634">
        <v>0</v>
      </c>
      <c r="AD634" s="1">
        <v>41656.333333333336</v>
      </c>
      <c r="AE634" s="1">
        <v>41745.708333333336</v>
      </c>
      <c r="AG634" s="1">
        <v>41505.333333333336</v>
      </c>
      <c r="AH634" s="1">
        <v>41594.708333333336</v>
      </c>
      <c r="AI634" s="1">
        <v>41505.333333333336</v>
      </c>
      <c r="AJ634" s="1">
        <v>41594.708333333336</v>
      </c>
      <c r="AK634" s="1">
        <v>41505.333333333336</v>
      </c>
      <c r="AL634" s="1">
        <v>41594.708333333336</v>
      </c>
      <c r="AM634" s="1">
        <v>41656.333333333336</v>
      </c>
      <c r="AN634" s="1">
        <v>41745.708333333336</v>
      </c>
      <c r="AP634" t="s">
        <v>113</v>
      </c>
      <c r="AU634" t="s">
        <v>1663</v>
      </c>
      <c r="AY634" t="s">
        <v>106</v>
      </c>
      <c r="AZ634">
        <v>0</v>
      </c>
      <c r="BA634">
        <v>0</v>
      </c>
      <c r="BD634" s="3">
        <v>41321.660416666666</v>
      </c>
      <c r="BE634" s="3">
        <v>41321.690972222219</v>
      </c>
      <c r="BF634" t="s">
        <v>115</v>
      </c>
      <c r="BG634" t="s">
        <v>115</v>
      </c>
      <c r="CH634">
        <v>540</v>
      </c>
      <c r="CI634">
        <v>29670</v>
      </c>
      <c r="CJ634" t="s">
        <v>106</v>
      </c>
      <c r="CK634" t="s">
        <v>106</v>
      </c>
      <c r="CL634" t="s">
        <v>141</v>
      </c>
      <c r="CM634" t="s">
        <v>1570</v>
      </c>
      <c r="CO634">
        <v>124368</v>
      </c>
      <c r="CQ634">
        <v>0</v>
      </c>
      <c r="CR634">
        <v>0</v>
      </c>
      <c r="CS634">
        <v>0</v>
      </c>
      <c r="CY634" t="s">
        <v>123</v>
      </c>
      <c r="CZ634" t="s">
        <v>124</v>
      </c>
      <c r="DD634" t="str" cm="1">
        <f t="array" ref="DD634:DF634">TEXT(_xlfn.SEQUENCE(1, DATEDIF(AG634, AH634, "m") + 1, AG634, 30), "YYYY-APMM")</f>
        <v>2013-AP08</v>
      </c>
      <c r="DE634" t="str">
        <v>2013-AP09</v>
      </c>
      <c r="DF634" t="str">
        <v>2013-AP10</v>
      </c>
      <c r="DN634">
        <f t="shared" si="18"/>
        <v>0</v>
      </c>
      <c r="DO634">
        <f t="shared" si="19"/>
        <v>0</v>
      </c>
    </row>
    <row r="635" spans="1:119" x14ac:dyDescent="0.35">
      <c r="A635" t="s">
        <v>105</v>
      </c>
      <c r="B635">
        <v>499920</v>
      </c>
      <c r="C635">
        <v>6359</v>
      </c>
      <c r="D635">
        <v>124374</v>
      </c>
      <c r="E635">
        <v>13663</v>
      </c>
      <c r="F635">
        <v>0</v>
      </c>
      <c r="G635" t="s">
        <v>106</v>
      </c>
      <c r="H635" t="s">
        <v>106</v>
      </c>
      <c r="I635" t="s">
        <v>106</v>
      </c>
      <c r="J635" t="s">
        <v>107</v>
      </c>
      <c r="K635" t="s">
        <v>108</v>
      </c>
      <c r="L635" t="s">
        <v>109</v>
      </c>
      <c r="M635" t="s">
        <v>110</v>
      </c>
      <c r="N635" t="s">
        <v>1664</v>
      </c>
      <c r="O635" t="s">
        <v>1665</v>
      </c>
      <c r="Q635">
        <v>1216</v>
      </c>
      <c r="R635">
        <v>912</v>
      </c>
      <c r="S635">
        <v>480</v>
      </c>
      <c r="T635">
        <v>0</v>
      </c>
      <c r="U635">
        <v>0</v>
      </c>
      <c r="V635">
        <v>0</v>
      </c>
      <c r="W635">
        <v>480</v>
      </c>
      <c r="X635">
        <v>0</v>
      </c>
      <c r="Y635">
        <v>0</v>
      </c>
      <c r="Z635">
        <v>0</v>
      </c>
      <c r="AD635" s="1">
        <v>41657.333333333336</v>
      </c>
      <c r="AE635" s="1">
        <v>41716.708333333336</v>
      </c>
      <c r="AG635" s="1">
        <v>41505.333333333336</v>
      </c>
      <c r="AH635" s="1">
        <v>41564.708333333336</v>
      </c>
      <c r="AI635" s="1">
        <v>41505.333333333336</v>
      </c>
      <c r="AJ635" s="1">
        <v>41564.708333333336</v>
      </c>
      <c r="AK635" s="1">
        <v>41505.333333333336</v>
      </c>
      <c r="AL635" s="1">
        <v>41564.708333333336</v>
      </c>
      <c r="AM635" s="1">
        <v>41657.333333333336</v>
      </c>
      <c r="AN635" s="1">
        <v>41716.708333333336</v>
      </c>
      <c r="AP635" t="s">
        <v>113</v>
      </c>
      <c r="AU635" t="s">
        <v>1666</v>
      </c>
      <c r="AY635" t="s">
        <v>106</v>
      </c>
      <c r="AZ635">
        <v>0</v>
      </c>
      <c r="BA635">
        <v>0</v>
      </c>
      <c r="BD635" s="3">
        <v>41321.660416666666</v>
      </c>
      <c r="BE635" s="3">
        <v>41321.690972222219</v>
      </c>
      <c r="BF635" t="s">
        <v>115</v>
      </c>
      <c r="BG635" t="s">
        <v>115</v>
      </c>
      <c r="CH635">
        <v>540</v>
      </c>
      <c r="CI635">
        <v>29670</v>
      </c>
      <c r="CJ635" t="s">
        <v>106</v>
      </c>
      <c r="CK635" t="s">
        <v>106</v>
      </c>
      <c r="CL635" t="s">
        <v>141</v>
      </c>
      <c r="CM635" t="s">
        <v>1570</v>
      </c>
      <c r="CO635">
        <v>124368</v>
      </c>
      <c r="CQ635">
        <v>0</v>
      </c>
      <c r="CR635">
        <v>0</v>
      </c>
      <c r="CS635">
        <v>0</v>
      </c>
      <c r="CY635" t="s">
        <v>123</v>
      </c>
      <c r="CZ635" t="s">
        <v>124</v>
      </c>
      <c r="DD635" t="str" cm="1">
        <f t="array" ref="DD635:DE635">TEXT(_xlfn.SEQUENCE(1, DATEDIF(AG635, AH635, "m") + 1, AG635, 30), "YYYY-APMM")</f>
        <v>2013-AP08</v>
      </c>
      <c r="DE635" t="str">
        <v>2013-AP09</v>
      </c>
      <c r="DN635">
        <f t="shared" si="18"/>
        <v>0</v>
      </c>
      <c r="DO635">
        <f t="shared" si="19"/>
        <v>0</v>
      </c>
    </row>
    <row r="636" spans="1:119" x14ac:dyDescent="0.35">
      <c r="A636" t="s">
        <v>105</v>
      </c>
      <c r="B636">
        <v>499921</v>
      </c>
      <c r="C636">
        <v>6359</v>
      </c>
      <c r="D636">
        <v>124374</v>
      </c>
      <c r="E636">
        <v>13663</v>
      </c>
      <c r="F636">
        <v>0</v>
      </c>
      <c r="G636" t="s">
        <v>106</v>
      </c>
      <c r="H636" t="s">
        <v>106</v>
      </c>
      <c r="I636" t="s">
        <v>106</v>
      </c>
      <c r="J636" t="s">
        <v>107</v>
      </c>
      <c r="K636" t="s">
        <v>108</v>
      </c>
      <c r="L636" t="s">
        <v>109</v>
      </c>
      <c r="M636" t="s">
        <v>110</v>
      </c>
      <c r="N636" t="s">
        <v>1667</v>
      </c>
      <c r="O636" t="s">
        <v>1668</v>
      </c>
      <c r="Q636">
        <v>1200</v>
      </c>
      <c r="R636">
        <v>936</v>
      </c>
      <c r="S636">
        <v>480</v>
      </c>
      <c r="T636">
        <v>0</v>
      </c>
      <c r="U636">
        <v>0</v>
      </c>
      <c r="V636">
        <v>0</v>
      </c>
      <c r="W636">
        <v>480</v>
      </c>
      <c r="X636">
        <v>0</v>
      </c>
      <c r="Y636">
        <v>0</v>
      </c>
      <c r="Z636">
        <v>0</v>
      </c>
      <c r="AD636" s="1">
        <v>41655.333333333336</v>
      </c>
      <c r="AE636" s="1">
        <v>41714.708333333336</v>
      </c>
      <c r="AG636" s="1">
        <v>41505.333333333336</v>
      </c>
      <c r="AH636" s="1">
        <v>41564.708333333336</v>
      </c>
      <c r="AI636" s="1">
        <v>41505.333333333336</v>
      </c>
      <c r="AJ636" s="1">
        <v>41564.708333333336</v>
      </c>
      <c r="AK636" s="1">
        <v>41505.333333333336</v>
      </c>
      <c r="AL636" s="1">
        <v>41564.708333333336</v>
      </c>
      <c r="AM636" s="1">
        <v>41655.333333333336</v>
      </c>
      <c r="AN636" s="1">
        <v>41714.708333333336</v>
      </c>
      <c r="AP636" t="s">
        <v>113</v>
      </c>
      <c r="AU636" t="s">
        <v>1669</v>
      </c>
      <c r="AY636" t="s">
        <v>106</v>
      </c>
      <c r="AZ636">
        <v>0</v>
      </c>
      <c r="BA636">
        <v>0</v>
      </c>
      <c r="BD636" s="3">
        <v>41321.660416666666</v>
      </c>
      <c r="BE636" s="3">
        <v>41321.690972222219</v>
      </c>
      <c r="BF636" t="s">
        <v>115</v>
      </c>
      <c r="BG636" t="s">
        <v>115</v>
      </c>
      <c r="CH636">
        <v>540</v>
      </c>
      <c r="CI636">
        <v>29670</v>
      </c>
      <c r="CJ636" t="s">
        <v>106</v>
      </c>
      <c r="CK636" t="s">
        <v>106</v>
      </c>
      <c r="CL636" t="s">
        <v>141</v>
      </c>
      <c r="CM636" t="s">
        <v>1570</v>
      </c>
      <c r="CO636">
        <v>124368</v>
      </c>
      <c r="CQ636">
        <v>0</v>
      </c>
      <c r="CR636">
        <v>0</v>
      </c>
      <c r="CS636">
        <v>0</v>
      </c>
      <c r="CY636" t="s">
        <v>123</v>
      </c>
      <c r="CZ636" t="s">
        <v>124</v>
      </c>
      <c r="DD636" t="str" cm="1">
        <f t="array" ref="DD636:DE636">TEXT(_xlfn.SEQUENCE(1, DATEDIF(AG636, AH636, "m") + 1, AG636, 30), "YYYY-APMM")</f>
        <v>2013-AP08</v>
      </c>
      <c r="DE636" t="str">
        <v>2013-AP09</v>
      </c>
      <c r="DN636">
        <f t="shared" si="18"/>
        <v>0</v>
      </c>
      <c r="DO636">
        <f t="shared" si="19"/>
        <v>0</v>
      </c>
    </row>
    <row r="637" spans="1:119" x14ac:dyDescent="0.35">
      <c r="A637" t="s">
        <v>105</v>
      </c>
      <c r="B637">
        <v>499922</v>
      </c>
      <c r="C637">
        <v>6359</v>
      </c>
      <c r="D637">
        <v>124374</v>
      </c>
      <c r="E637">
        <v>13663</v>
      </c>
      <c r="F637">
        <v>0</v>
      </c>
      <c r="G637" t="s">
        <v>106</v>
      </c>
      <c r="H637" t="s">
        <v>106</v>
      </c>
      <c r="I637" t="s">
        <v>106</v>
      </c>
      <c r="J637" t="s">
        <v>107</v>
      </c>
      <c r="K637" t="s">
        <v>108</v>
      </c>
      <c r="L637" t="s">
        <v>109</v>
      </c>
      <c r="M637" t="s">
        <v>110</v>
      </c>
      <c r="N637" t="s">
        <v>1670</v>
      </c>
      <c r="O637" t="s">
        <v>1671</v>
      </c>
      <c r="Q637">
        <v>208</v>
      </c>
      <c r="R637">
        <v>0</v>
      </c>
      <c r="S637">
        <v>720</v>
      </c>
      <c r="T637">
        <v>0</v>
      </c>
      <c r="U637">
        <v>0</v>
      </c>
      <c r="V637">
        <v>0</v>
      </c>
      <c r="W637">
        <v>720</v>
      </c>
      <c r="X637">
        <v>0</v>
      </c>
      <c r="Y637">
        <v>0</v>
      </c>
      <c r="Z637">
        <v>0</v>
      </c>
      <c r="AD637" s="1">
        <v>41548.333333333336</v>
      </c>
      <c r="AE637" s="1">
        <v>41637.708333333336</v>
      </c>
      <c r="AG637" s="1">
        <v>41522.333333333336</v>
      </c>
      <c r="AH637" s="1">
        <v>41611.708333333336</v>
      </c>
      <c r="AI637" s="1">
        <v>41522.333333333336</v>
      </c>
      <c r="AJ637" s="1">
        <v>41611.708333333336</v>
      </c>
      <c r="AK637" s="1">
        <v>41522.333333333336</v>
      </c>
      <c r="AL637" s="1">
        <v>41611.708333333336</v>
      </c>
      <c r="AM637" s="1">
        <v>41548.333333333336</v>
      </c>
      <c r="AN637" s="1">
        <v>41637.708333333336</v>
      </c>
      <c r="AP637" t="s">
        <v>113</v>
      </c>
      <c r="AU637" t="s">
        <v>1672</v>
      </c>
      <c r="AY637" t="s">
        <v>106</v>
      </c>
      <c r="AZ637">
        <v>0</v>
      </c>
      <c r="BA637">
        <v>0</v>
      </c>
      <c r="BD637" s="3">
        <v>41321.660416666666</v>
      </c>
      <c r="BE637" s="3">
        <v>41321.663888888892</v>
      </c>
      <c r="BF637" t="s">
        <v>115</v>
      </c>
      <c r="BG637" t="s">
        <v>115</v>
      </c>
      <c r="CH637">
        <v>540</v>
      </c>
      <c r="CI637">
        <v>29670</v>
      </c>
      <c r="CJ637" t="s">
        <v>106</v>
      </c>
      <c r="CK637" t="s">
        <v>106</v>
      </c>
      <c r="CL637" t="s">
        <v>141</v>
      </c>
      <c r="CM637" t="s">
        <v>1570</v>
      </c>
      <c r="CO637">
        <v>124368</v>
      </c>
      <c r="CQ637">
        <v>0</v>
      </c>
      <c r="CR637">
        <v>0</v>
      </c>
      <c r="CS637">
        <v>0</v>
      </c>
      <c r="CY637" t="s">
        <v>123</v>
      </c>
      <c r="CZ637" t="s">
        <v>124</v>
      </c>
      <c r="DD637" t="str" cm="1">
        <f t="array" ref="DD637:DF637">TEXT(_xlfn.SEQUENCE(1, DATEDIF(AG637, AH637, "m") + 1, AG637, 30), "YYYY-APMM")</f>
        <v>2013-AP09</v>
      </c>
      <c r="DE637" t="str">
        <v>2013-AP10</v>
      </c>
      <c r="DF637" t="str">
        <v>2013-AP11</v>
      </c>
      <c r="DN637">
        <f t="shared" si="18"/>
        <v>0</v>
      </c>
      <c r="DO637">
        <f t="shared" si="19"/>
        <v>0</v>
      </c>
    </row>
    <row r="638" spans="1:119" x14ac:dyDescent="0.35">
      <c r="A638" t="s">
        <v>105</v>
      </c>
      <c r="B638">
        <v>499923</v>
      </c>
      <c r="C638">
        <v>6359</v>
      </c>
      <c r="D638">
        <v>124374</v>
      </c>
      <c r="E638">
        <v>13663</v>
      </c>
      <c r="F638">
        <v>0</v>
      </c>
      <c r="G638" t="s">
        <v>106</v>
      </c>
      <c r="H638" t="s">
        <v>106</v>
      </c>
      <c r="I638" t="s">
        <v>106</v>
      </c>
      <c r="J638" t="s">
        <v>107</v>
      </c>
      <c r="K638" t="s">
        <v>108</v>
      </c>
      <c r="L638" t="s">
        <v>109</v>
      </c>
      <c r="M638" t="s">
        <v>110</v>
      </c>
      <c r="N638" t="s">
        <v>1673</v>
      </c>
      <c r="O638" t="s">
        <v>1674</v>
      </c>
      <c r="Q638">
        <v>392</v>
      </c>
      <c r="R638">
        <v>80</v>
      </c>
      <c r="S638">
        <v>800</v>
      </c>
      <c r="T638">
        <v>0</v>
      </c>
      <c r="U638">
        <v>0</v>
      </c>
      <c r="V638">
        <v>0</v>
      </c>
      <c r="W638">
        <v>800</v>
      </c>
      <c r="X638">
        <v>0</v>
      </c>
      <c r="Y638">
        <v>0</v>
      </c>
      <c r="Z638">
        <v>0</v>
      </c>
      <c r="AD638" s="1">
        <v>41571.333333333336</v>
      </c>
      <c r="AE638" s="1">
        <v>41670.708333333336</v>
      </c>
      <c r="AG638" s="1">
        <v>41522.333333333336</v>
      </c>
      <c r="AH638" s="1">
        <v>41621.708333333336</v>
      </c>
      <c r="AI638" s="1">
        <v>41522.333333333336</v>
      </c>
      <c r="AJ638" s="1">
        <v>41621.708333333336</v>
      </c>
      <c r="AK638" s="1">
        <v>41522.333333333336</v>
      </c>
      <c r="AL638" s="1">
        <v>41621.708333333336</v>
      </c>
      <c r="AM638" s="1">
        <v>41571.333333333336</v>
      </c>
      <c r="AN638" s="1">
        <v>41670.708333333336</v>
      </c>
      <c r="AP638" t="s">
        <v>113</v>
      </c>
      <c r="AU638" t="s">
        <v>1675</v>
      </c>
      <c r="AY638" t="s">
        <v>106</v>
      </c>
      <c r="AZ638">
        <v>0</v>
      </c>
      <c r="BA638">
        <v>0</v>
      </c>
      <c r="BD638" s="3">
        <v>41321.660416666666</v>
      </c>
      <c r="BE638" s="3">
        <v>41321.697916666664</v>
      </c>
      <c r="BF638" t="s">
        <v>115</v>
      </c>
      <c r="BG638" t="s">
        <v>115</v>
      </c>
      <c r="CH638">
        <v>540</v>
      </c>
      <c r="CI638">
        <v>29670</v>
      </c>
      <c r="CJ638" t="s">
        <v>106</v>
      </c>
      <c r="CK638" t="s">
        <v>106</v>
      </c>
      <c r="CL638" t="s">
        <v>141</v>
      </c>
      <c r="CM638" t="s">
        <v>1570</v>
      </c>
      <c r="CO638">
        <v>124368</v>
      </c>
      <c r="CQ638">
        <v>0</v>
      </c>
      <c r="CR638">
        <v>0</v>
      </c>
      <c r="CS638">
        <v>0</v>
      </c>
      <c r="CY638" t="s">
        <v>123</v>
      </c>
      <c r="CZ638" t="s">
        <v>124</v>
      </c>
      <c r="DD638" t="str" cm="1">
        <f t="array" ref="DD638:DG638">TEXT(_xlfn.SEQUENCE(1, DATEDIF(AG638, AH638, "m") + 1, AG638, 30), "YYYY-APMM")</f>
        <v>2013-AP09</v>
      </c>
      <c r="DE638" t="str">
        <v>2013-AP10</v>
      </c>
      <c r="DF638" t="str">
        <v>2013-AP11</v>
      </c>
      <c r="DG638" t="str">
        <v>2013-AP12</v>
      </c>
      <c r="DN638">
        <f t="shared" si="18"/>
        <v>0</v>
      </c>
      <c r="DO638">
        <f t="shared" si="19"/>
        <v>0</v>
      </c>
    </row>
    <row r="639" spans="1:119" x14ac:dyDescent="0.35">
      <c r="A639" t="s">
        <v>105</v>
      </c>
      <c r="B639">
        <v>499924</v>
      </c>
      <c r="C639">
        <v>6359</v>
      </c>
      <c r="D639">
        <v>124374</v>
      </c>
      <c r="E639">
        <v>13663</v>
      </c>
      <c r="F639">
        <v>0</v>
      </c>
      <c r="G639" t="s">
        <v>106</v>
      </c>
      <c r="H639" t="s">
        <v>106</v>
      </c>
      <c r="I639" t="s">
        <v>106</v>
      </c>
      <c r="J639" t="s">
        <v>107</v>
      </c>
      <c r="K639" t="s">
        <v>108</v>
      </c>
      <c r="L639" t="s">
        <v>109</v>
      </c>
      <c r="M639" t="s">
        <v>110</v>
      </c>
      <c r="N639" t="s">
        <v>1676</v>
      </c>
      <c r="O639" t="s">
        <v>1677</v>
      </c>
      <c r="Q639">
        <v>608</v>
      </c>
      <c r="R639">
        <v>288</v>
      </c>
      <c r="S639">
        <v>720</v>
      </c>
      <c r="T639">
        <v>0</v>
      </c>
      <c r="U639">
        <v>0</v>
      </c>
      <c r="V639">
        <v>0</v>
      </c>
      <c r="W639">
        <v>720</v>
      </c>
      <c r="X639">
        <v>0</v>
      </c>
      <c r="Y639">
        <v>0</v>
      </c>
      <c r="Z639">
        <v>0</v>
      </c>
      <c r="AD639" s="1">
        <v>41598.333333333336</v>
      </c>
      <c r="AE639" s="1">
        <v>41687.708333333336</v>
      </c>
      <c r="AG639" s="1">
        <v>41522.333333333336</v>
      </c>
      <c r="AH639" s="1">
        <v>41611.708333333336</v>
      </c>
      <c r="AI639" s="1">
        <v>41522.333333333336</v>
      </c>
      <c r="AJ639" s="1">
        <v>41611.708333333336</v>
      </c>
      <c r="AK639" s="1">
        <v>41522.333333333336</v>
      </c>
      <c r="AL639" s="1">
        <v>41611.708333333336</v>
      </c>
      <c r="AM639" s="1">
        <v>41598.333333333336</v>
      </c>
      <c r="AN639" s="1">
        <v>41687.708333333336</v>
      </c>
      <c r="AP639" t="s">
        <v>113</v>
      </c>
      <c r="AU639" t="s">
        <v>1678</v>
      </c>
      <c r="AY639" t="s">
        <v>106</v>
      </c>
      <c r="AZ639">
        <v>0</v>
      </c>
      <c r="BA639">
        <v>0</v>
      </c>
      <c r="BD639" s="3">
        <v>41321.660416666666</v>
      </c>
      <c r="BE639" s="3">
        <v>41321.697916666664</v>
      </c>
      <c r="BF639" t="s">
        <v>115</v>
      </c>
      <c r="BG639" t="s">
        <v>115</v>
      </c>
      <c r="CH639">
        <v>540</v>
      </c>
      <c r="CI639">
        <v>29670</v>
      </c>
      <c r="CJ639" t="s">
        <v>106</v>
      </c>
      <c r="CK639" t="s">
        <v>106</v>
      </c>
      <c r="CL639" t="s">
        <v>141</v>
      </c>
      <c r="CM639" t="s">
        <v>1570</v>
      </c>
      <c r="CO639">
        <v>124368</v>
      </c>
      <c r="CQ639">
        <v>0</v>
      </c>
      <c r="CR639">
        <v>0</v>
      </c>
      <c r="CS639">
        <v>0</v>
      </c>
      <c r="CY639" t="s">
        <v>123</v>
      </c>
      <c r="CZ639" t="s">
        <v>124</v>
      </c>
      <c r="DD639" t="str" cm="1">
        <f t="array" ref="DD639:DF639">TEXT(_xlfn.SEQUENCE(1, DATEDIF(AG639, AH639, "m") + 1, AG639, 30), "YYYY-APMM")</f>
        <v>2013-AP09</v>
      </c>
      <c r="DE639" t="str">
        <v>2013-AP10</v>
      </c>
      <c r="DF639" t="str">
        <v>2013-AP11</v>
      </c>
      <c r="DN639">
        <f t="shared" si="18"/>
        <v>0</v>
      </c>
      <c r="DO639">
        <f t="shared" si="19"/>
        <v>0</v>
      </c>
    </row>
    <row r="640" spans="1:119" x14ac:dyDescent="0.35">
      <c r="A640" t="s">
        <v>105</v>
      </c>
      <c r="B640">
        <v>499925</v>
      </c>
      <c r="C640">
        <v>6359</v>
      </c>
      <c r="D640">
        <v>124374</v>
      </c>
      <c r="E640">
        <v>13663</v>
      </c>
      <c r="F640">
        <v>0</v>
      </c>
      <c r="G640" t="s">
        <v>106</v>
      </c>
      <c r="H640" t="s">
        <v>106</v>
      </c>
      <c r="I640" t="s">
        <v>106</v>
      </c>
      <c r="J640" t="s">
        <v>107</v>
      </c>
      <c r="K640" t="s">
        <v>108</v>
      </c>
      <c r="L640" t="s">
        <v>109</v>
      </c>
      <c r="M640" t="s">
        <v>110</v>
      </c>
      <c r="N640" t="s">
        <v>1679</v>
      </c>
      <c r="O640" t="s">
        <v>1680</v>
      </c>
      <c r="Q640">
        <v>360</v>
      </c>
      <c r="R640">
        <v>104</v>
      </c>
      <c r="S640">
        <v>720</v>
      </c>
      <c r="T640">
        <v>0</v>
      </c>
      <c r="U640">
        <v>0</v>
      </c>
      <c r="V640">
        <v>0</v>
      </c>
      <c r="W640">
        <v>720</v>
      </c>
      <c r="X640">
        <v>0</v>
      </c>
      <c r="Y640">
        <v>0</v>
      </c>
      <c r="Z640">
        <v>0</v>
      </c>
      <c r="AD640" s="1">
        <v>41523.333333333336</v>
      </c>
      <c r="AE640" s="1">
        <v>41612.708333333336</v>
      </c>
      <c r="AG640" s="1">
        <v>41478.333333333336</v>
      </c>
      <c r="AH640" s="1">
        <v>41567.708333333336</v>
      </c>
      <c r="AI640" s="1">
        <v>41478.333333333336</v>
      </c>
      <c r="AJ640" s="1">
        <v>41567.708333333336</v>
      </c>
      <c r="AK640" s="1">
        <v>41478.333333333336</v>
      </c>
      <c r="AL640" s="1">
        <v>41567.708333333336</v>
      </c>
      <c r="AM640" s="1">
        <v>41523.333333333336</v>
      </c>
      <c r="AN640" s="1">
        <v>41612.708333333336</v>
      </c>
      <c r="AP640" t="s">
        <v>113</v>
      </c>
      <c r="AU640" t="s">
        <v>1681</v>
      </c>
      <c r="AY640" t="s">
        <v>106</v>
      </c>
      <c r="AZ640">
        <v>0</v>
      </c>
      <c r="BA640">
        <v>0</v>
      </c>
      <c r="BD640" s="3">
        <v>41321.660416666666</v>
      </c>
      <c r="BE640" s="3">
        <v>41321.663888888892</v>
      </c>
      <c r="BF640" t="s">
        <v>115</v>
      </c>
      <c r="BG640" t="s">
        <v>115</v>
      </c>
      <c r="CH640">
        <v>540</v>
      </c>
      <c r="CI640">
        <v>29670</v>
      </c>
      <c r="CJ640" t="s">
        <v>106</v>
      </c>
      <c r="CK640" t="s">
        <v>106</v>
      </c>
      <c r="CL640" t="s">
        <v>141</v>
      </c>
      <c r="CM640" t="s">
        <v>1570</v>
      </c>
      <c r="CO640">
        <v>124368</v>
      </c>
      <c r="CQ640">
        <v>0</v>
      </c>
      <c r="CR640">
        <v>0</v>
      </c>
      <c r="CS640">
        <v>0</v>
      </c>
      <c r="CY640" t="s">
        <v>123</v>
      </c>
      <c r="CZ640" t="s">
        <v>124</v>
      </c>
      <c r="DD640" t="str" cm="1">
        <f t="array" ref="DD640:DF640">TEXT(_xlfn.SEQUENCE(1, DATEDIF(AG640, AH640, "m") + 1, AG640, 30), "YYYY-APMM")</f>
        <v>2013-AP07</v>
      </c>
      <c r="DE640" t="str">
        <v>2013-AP08</v>
      </c>
      <c r="DF640" t="str">
        <v>2013-AP09</v>
      </c>
      <c r="DN640">
        <f t="shared" si="18"/>
        <v>0</v>
      </c>
      <c r="DO640">
        <f t="shared" si="19"/>
        <v>0</v>
      </c>
    </row>
    <row r="641" spans="1:119" x14ac:dyDescent="0.35">
      <c r="A641" t="s">
        <v>105</v>
      </c>
      <c r="B641">
        <v>499926</v>
      </c>
      <c r="C641">
        <v>6359</v>
      </c>
      <c r="D641">
        <v>124374</v>
      </c>
      <c r="E641">
        <v>13663</v>
      </c>
      <c r="F641">
        <v>0</v>
      </c>
      <c r="G641" t="s">
        <v>106</v>
      </c>
      <c r="H641" t="s">
        <v>106</v>
      </c>
      <c r="I641" t="s">
        <v>106</v>
      </c>
      <c r="J641" t="s">
        <v>107</v>
      </c>
      <c r="K641" t="s">
        <v>108</v>
      </c>
      <c r="L641" t="s">
        <v>109</v>
      </c>
      <c r="M641" t="s">
        <v>110</v>
      </c>
      <c r="N641" t="s">
        <v>1682</v>
      </c>
      <c r="O641" t="s">
        <v>1683</v>
      </c>
      <c r="Q641">
        <v>488</v>
      </c>
      <c r="R641">
        <v>368</v>
      </c>
      <c r="S641">
        <v>720</v>
      </c>
      <c r="T641">
        <v>0</v>
      </c>
      <c r="U641">
        <v>0</v>
      </c>
      <c r="V641">
        <v>0</v>
      </c>
      <c r="W641">
        <v>720</v>
      </c>
      <c r="X641">
        <v>0</v>
      </c>
      <c r="Y641">
        <v>0</v>
      </c>
      <c r="Z641">
        <v>0</v>
      </c>
      <c r="AD641" s="1">
        <v>41535.333333333336</v>
      </c>
      <c r="AE641" s="1">
        <v>41624.708333333336</v>
      </c>
      <c r="AG641" s="1">
        <v>41474.333333333336</v>
      </c>
      <c r="AH641" s="1">
        <v>41563.708333333336</v>
      </c>
      <c r="AI641" s="1">
        <v>41474.333333333336</v>
      </c>
      <c r="AJ641" s="1">
        <v>41563.708333333336</v>
      </c>
      <c r="AK641" s="1">
        <v>41474.333333333336</v>
      </c>
      <c r="AL641" s="1">
        <v>41563.708333333336</v>
      </c>
      <c r="AM641" s="1">
        <v>41535.333333333336</v>
      </c>
      <c r="AN641" s="1">
        <v>41624.708333333336</v>
      </c>
      <c r="AP641" t="s">
        <v>113</v>
      </c>
      <c r="AU641" t="s">
        <v>1684</v>
      </c>
      <c r="AY641" t="s">
        <v>106</v>
      </c>
      <c r="AZ641">
        <v>0</v>
      </c>
      <c r="BA641">
        <v>0</v>
      </c>
      <c r="BD641" s="3">
        <v>41321.660416666666</v>
      </c>
      <c r="BE641" s="3">
        <v>41321.663888888892</v>
      </c>
      <c r="BF641" t="s">
        <v>115</v>
      </c>
      <c r="BG641" t="s">
        <v>115</v>
      </c>
      <c r="CH641">
        <v>540</v>
      </c>
      <c r="CI641">
        <v>29670</v>
      </c>
      <c r="CJ641" t="s">
        <v>106</v>
      </c>
      <c r="CK641" t="s">
        <v>106</v>
      </c>
      <c r="CL641" t="s">
        <v>141</v>
      </c>
      <c r="CM641" t="s">
        <v>1570</v>
      </c>
      <c r="CO641">
        <v>124368</v>
      </c>
      <c r="CQ641">
        <v>0</v>
      </c>
      <c r="CR641">
        <v>0</v>
      </c>
      <c r="CS641">
        <v>0</v>
      </c>
      <c r="CY641" t="s">
        <v>123</v>
      </c>
      <c r="CZ641" t="s">
        <v>124</v>
      </c>
      <c r="DD641" t="str" cm="1">
        <f t="array" ref="DD641:DF641">TEXT(_xlfn.SEQUENCE(1, DATEDIF(AG641, AH641, "m") + 1, AG641, 30), "YYYY-APMM")</f>
        <v>2013-AP07</v>
      </c>
      <c r="DE641" t="str">
        <v>2013-AP08</v>
      </c>
      <c r="DF641" t="str">
        <v>2013-AP09</v>
      </c>
      <c r="DN641">
        <f t="shared" si="18"/>
        <v>0</v>
      </c>
      <c r="DO641">
        <f t="shared" si="19"/>
        <v>0</v>
      </c>
    </row>
    <row r="642" spans="1:119" x14ac:dyDescent="0.35">
      <c r="A642" t="s">
        <v>105</v>
      </c>
      <c r="B642">
        <v>499927</v>
      </c>
      <c r="C642">
        <v>6359</v>
      </c>
      <c r="D642">
        <v>124374</v>
      </c>
      <c r="E642">
        <v>13663</v>
      </c>
      <c r="F642">
        <v>0</v>
      </c>
      <c r="G642" t="s">
        <v>106</v>
      </c>
      <c r="H642" t="s">
        <v>106</v>
      </c>
      <c r="I642" t="s">
        <v>106</v>
      </c>
      <c r="J642" t="s">
        <v>107</v>
      </c>
      <c r="K642" t="s">
        <v>108</v>
      </c>
      <c r="L642" t="s">
        <v>109</v>
      </c>
      <c r="M642" t="s">
        <v>110</v>
      </c>
      <c r="N642" t="s">
        <v>1685</v>
      </c>
      <c r="O642" t="s">
        <v>1686</v>
      </c>
      <c r="Q642">
        <v>872</v>
      </c>
      <c r="R642">
        <v>0</v>
      </c>
      <c r="S642">
        <v>720</v>
      </c>
      <c r="T642">
        <v>0</v>
      </c>
      <c r="U642">
        <v>0</v>
      </c>
      <c r="V642">
        <v>0</v>
      </c>
      <c r="W642">
        <v>720</v>
      </c>
      <c r="X642">
        <v>0</v>
      </c>
      <c r="Y642">
        <v>0</v>
      </c>
      <c r="Z642">
        <v>0</v>
      </c>
      <c r="AD642" s="1">
        <v>41550.333333333336</v>
      </c>
      <c r="AE642" s="1">
        <v>41639.708333333336</v>
      </c>
      <c r="AG642" s="1">
        <v>41441.333333333336</v>
      </c>
      <c r="AH642" s="1">
        <v>41530.708333333336</v>
      </c>
      <c r="AI642" s="1">
        <v>41441.333333333336</v>
      </c>
      <c r="AJ642" s="1">
        <v>41530.708333333336</v>
      </c>
      <c r="AK642" s="1">
        <v>41441.333333333336</v>
      </c>
      <c r="AL642" s="1">
        <v>41530.708333333336</v>
      </c>
      <c r="AM642" s="1">
        <v>41550.333333333336</v>
      </c>
      <c r="AN642" s="1">
        <v>41639.708333333336</v>
      </c>
      <c r="AP642" t="s">
        <v>113</v>
      </c>
      <c r="AU642" t="s">
        <v>1687</v>
      </c>
      <c r="AY642" t="s">
        <v>106</v>
      </c>
      <c r="AZ642">
        <v>0</v>
      </c>
      <c r="BA642">
        <v>0</v>
      </c>
      <c r="BD642" s="3">
        <v>41321.660416666666</v>
      </c>
      <c r="BE642" s="3">
        <v>41321.663888888892</v>
      </c>
      <c r="BF642" t="s">
        <v>115</v>
      </c>
      <c r="BG642" t="s">
        <v>115</v>
      </c>
      <c r="CH642">
        <v>540</v>
      </c>
      <c r="CI642">
        <v>29670</v>
      </c>
      <c r="CJ642" t="s">
        <v>106</v>
      </c>
      <c r="CK642" t="s">
        <v>106</v>
      </c>
      <c r="CL642" t="s">
        <v>141</v>
      </c>
      <c r="CM642" t="s">
        <v>1570</v>
      </c>
      <c r="CO642">
        <v>124368</v>
      </c>
      <c r="CQ642">
        <v>0</v>
      </c>
      <c r="CR642">
        <v>0</v>
      </c>
      <c r="CS642">
        <v>0</v>
      </c>
      <c r="CY642" t="s">
        <v>123</v>
      </c>
      <c r="CZ642" t="s">
        <v>124</v>
      </c>
      <c r="DD642" t="str" cm="1">
        <f t="array" ref="DD642:DF642">TEXT(_xlfn.SEQUENCE(1, DATEDIF(AG642, AH642, "m") + 1, AG642, 30), "YYYY-APMM")</f>
        <v>2013-AP06</v>
      </c>
      <c r="DE642" t="str">
        <v>2013-AP07</v>
      </c>
      <c r="DF642" t="str">
        <v>2013-AP08</v>
      </c>
      <c r="DN642">
        <f t="shared" si="18"/>
        <v>0</v>
      </c>
      <c r="DO642">
        <f t="shared" si="19"/>
        <v>0</v>
      </c>
    </row>
    <row r="643" spans="1:119" x14ac:dyDescent="0.35">
      <c r="A643" t="s">
        <v>105</v>
      </c>
      <c r="B643">
        <v>499928</v>
      </c>
      <c r="C643">
        <v>6359</v>
      </c>
      <c r="D643">
        <v>124374</v>
      </c>
      <c r="E643">
        <v>13663</v>
      </c>
      <c r="F643">
        <v>0</v>
      </c>
      <c r="G643" t="s">
        <v>106</v>
      </c>
      <c r="H643" t="s">
        <v>106</v>
      </c>
      <c r="I643" t="s">
        <v>106</v>
      </c>
      <c r="J643" t="s">
        <v>107</v>
      </c>
      <c r="K643" t="s">
        <v>108</v>
      </c>
      <c r="L643" t="s">
        <v>109</v>
      </c>
      <c r="M643" t="s">
        <v>110</v>
      </c>
      <c r="N643" t="s">
        <v>1688</v>
      </c>
      <c r="O643" t="s">
        <v>1689</v>
      </c>
      <c r="Q643">
        <v>264</v>
      </c>
      <c r="R643">
        <v>0</v>
      </c>
      <c r="S643">
        <v>960</v>
      </c>
      <c r="T643">
        <v>0</v>
      </c>
      <c r="U643">
        <v>0</v>
      </c>
      <c r="V643">
        <v>0</v>
      </c>
      <c r="W643">
        <v>960</v>
      </c>
      <c r="X643">
        <v>0</v>
      </c>
      <c r="Y643">
        <v>0</v>
      </c>
      <c r="Z643">
        <v>0</v>
      </c>
      <c r="AD643" s="1">
        <v>41488.333333333336</v>
      </c>
      <c r="AE643" s="1">
        <v>41607.708333333336</v>
      </c>
      <c r="AG643" s="1">
        <v>41455.333333333336</v>
      </c>
      <c r="AH643" s="1">
        <v>41574.708333333336</v>
      </c>
      <c r="AI643" s="1">
        <v>41455.333333333336</v>
      </c>
      <c r="AJ643" s="1">
        <v>41574.708333333336</v>
      </c>
      <c r="AK643" s="1">
        <v>41455.333333333336</v>
      </c>
      <c r="AL643" s="1">
        <v>41574.708333333336</v>
      </c>
      <c r="AM643" s="1">
        <v>41488.333333333336</v>
      </c>
      <c r="AN643" s="1">
        <v>41607.708333333336</v>
      </c>
      <c r="AP643" t="s">
        <v>113</v>
      </c>
      <c r="AU643" t="s">
        <v>1690</v>
      </c>
      <c r="AY643" t="s">
        <v>106</v>
      </c>
      <c r="AZ643">
        <v>0</v>
      </c>
      <c r="BA643">
        <v>0</v>
      </c>
      <c r="BD643" s="3">
        <v>41321.660416666666</v>
      </c>
      <c r="BE643" s="3">
        <v>41321.663888888892</v>
      </c>
      <c r="BF643" t="s">
        <v>115</v>
      </c>
      <c r="BG643" t="s">
        <v>115</v>
      </c>
      <c r="CH643">
        <v>540</v>
      </c>
      <c r="CI643">
        <v>29670</v>
      </c>
      <c r="CJ643" t="s">
        <v>106</v>
      </c>
      <c r="CK643" t="s">
        <v>106</v>
      </c>
      <c r="CL643" t="s">
        <v>141</v>
      </c>
      <c r="CM643" t="s">
        <v>1570</v>
      </c>
      <c r="CO643">
        <v>124368</v>
      </c>
      <c r="CQ643">
        <v>0</v>
      </c>
      <c r="CR643">
        <v>0</v>
      </c>
      <c r="CS643">
        <v>0</v>
      </c>
      <c r="CY643" t="s">
        <v>123</v>
      </c>
      <c r="CZ643" t="s">
        <v>124</v>
      </c>
      <c r="DD643" t="str" cm="1">
        <f t="array" ref="DD643:DG643">TEXT(_xlfn.SEQUENCE(1, DATEDIF(AG643, AH643, "m") + 1, AG643, 30), "YYYY-APMM")</f>
        <v>2013-AP06</v>
      </c>
      <c r="DE643" t="str">
        <v>2013-AP07</v>
      </c>
      <c r="DF643" t="str">
        <v>2013-AP08</v>
      </c>
      <c r="DG643" t="str">
        <v>2013-AP09</v>
      </c>
      <c r="DN643">
        <f t="shared" ref="DN643:DN706" si="20">V643/COUNTIF(DD643:DF643, "&lt;&gt;")</f>
        <v>0</v>
      </c>
      <c r="DO643">
        <f t="shared" ref="DO643:DO706" si="21">BR643</f>
        <v>0</v>
      </c>
    </row>
    <row r="644" spans="1:119" x14ac:dyDescent="0.35">
      <c r="A644" t="s">
        <v>105</v>
      </c>
      <c r="B644">
        <v>499929</v>
      </c>
      <c r="C644">
        <v>6359</v>
      </c>
      <c r="D644">
        <v>124374</v>
      </c>
      <c r="E644">
        <v>13663</v>
      </c>
      <c r="F644">
        <v>0</v>
      </c>
      <c r="G644" t="s">
        <v>106</v>
      </c>
      <c r="H644" t="s">
        <v>106</v>
      </c>
      <c r="I644" t="s">
        <v>106</v>
      </c>
      <c r="J644" t="s">
        <v>107</v>
      </c>
      <c r="K644" t="s">
        <v>108</v>
      </c>
      <c r="L644" t="s">
        <v>109</v>
      </c>
      <c r="M644" t="s">
        <v>110</v>
      </c>
      <c r="N644" t="s">
        <v>1691</v>
      </c>
      <c r="O644" t="s">
        <v>1692</v>
      </c>
      <c r="Q644">
        <v>600</v>
      </c>
      <c r="R644">
        <v>240</v>
      </c>
      <c r="S644">
        <v>960</v>
      </c>
      <c r="T644">
        <v>0</v>
      </c>
      <c r="U644">
        <v>0</v>
      </c>
      <c r="V644">
        <v>0</v>
      </c>
      <c r="W644">
        <v>960</v>
      </c>
      <c r="X644">
        <v>0</v>
      </c>
      <c r="Y644">
        <v>0</v>
      </c>
      <c r="Z644">
        <v>0</v>
      </c>
      <c r="AD644" s="1">
        <v>41545.333333333336</v>
      </c>
      <c r="AE644" s="1">
        <v>41664.708333333336</v>
      </c>
      <c r="AG644" s="1">
        <v>41470.333333333336</v>
      </c>
      <c r="AH644" s="1">
        <v>41589.708333333336</v>
      </c>
      <c r="AI644" s="1">
        <v>41470.333333333336</v>
      </c>
      <c r="AJ644" s="1">
        <v>41589.708333333336</v>
      </c>
      <c r="AK644" s="1">
        <v>41470.333333333336</v>
      </c>
      <c r="AL644" s="1">
        <v>41589.708333333336</v>
      </c>
      <c r="AM644" s="1">
        <v>41545.333333333336</v>
      </c>
      <c r="AN644" s="1">
        <v>41664.708333333336</v>
      </c>
      <c r="AP644" t="s">
        <v>113</v>
      </c>
      <c r="AU644" t="s">
        <v>1693</v>
      </c>
      <c r="AY644" t="s">
        <v>106</v>
      </c>
      <c r="AZ644">
        <v>0</v>
      </c>
      <c r="BA644">
        <v>0</v>
      </c>
      <c r="BD644" s="3">
        <v>41321.660416666666</v>
      </c>
      <c r="BE644" s="3">
        <v>41321.663888888892</v>
      </c>
      <c r="BF644" t="s">
        <v>115</v>
      </c>
      <c r="BG644" t="s">
        <v>115</v>
      </c>
      <c r="CH644">
        <v>540</v>
      </c>
      <c r="CI644">
        <v>29670</v>
      </c>
      <c r="CJ644" t="s">
        <v>106</v>
      </c>
      <c r="CK644" t="s">
        <v>106</v>
      </c>
      <c r="CL644" t="s">
        <v>141</v>
      </c>
      <c r="CM644" t="s">
        <v>1570</v>
      </c>
      <c r="CO644">
        <v>124368</v>
      </c>
      <c r="CQ644">
        <v>0</v>
      </c>
      <c r="CR644">
        <v>0</v>
      </c>
      <c r="CS644">
        <v>0</v>
      </c>
      <c r="CY644" t="s">
        <v>123</v>
      </c>
      <c r="CZ644" t="s">
        <v>124</v>
      </c>
      <c r="DD644" t="str" cm="1">
        <f t="array" ref="DD644:DG644">TEXT(_xlfn.SEQUENCE(1, DATEDIF(AG644, AH644, "m") + 1, AG644, 30), "YYYY-APMM")</f>
        <v>2013-AP07</v>
      </c>
      <c r="DE644" t="str">
        <v>2013-AP08</v>
      </c>
      <c r="DF644" t="str">
        <v>2013-AP09</v>
      </c>
      <c r="DG644" t="str">
        <v>2013-AP10</v>
      </c>
      <c r="DN644">
        <f t="shared" si="20"/>
        <v>0</v>
      </c>
      <c r="DO644">
        <f t="shared" si="21"/>
        <v>0</v>
      </c>
    </row>
    <row r="645" spans="1:119" x14ac:dyDescent="0.35">
      <c r="A645" t="s">
        <v>105</v>
      </c>
      <c r="B645">
        <v>499930</v>
      </c>
      <c r="C645">
        <v>6359</v>
      </c>
      <c r="D645">
        <v>124374</v>
      </c>
      <c r="E645">
        <v>13663</v>
      </c>
      <c r="F645">
        <v>0</v>
      </c>
      <c r="G645" t="s">
        <v>106</v>
      </c>
      <c r="H645" t="s">
        <v>106</v>
      </c>
      <c r="I645" t="s">
        <v>106</v>
      </c>
      <c r="J645" t="s">
        <v>107</v>
      </c>
      <c r="K645" t="s">
        <v>108</v>
      </c>
      <c r="L645" t="s">
        <v>109</v>
      </c>
      <c r="M645" t="s">
        <v>110</v>
      </c>
      <c r="N645" t="s">
        <v>1694</v>
      </c>
      <c r="O645" t="s">
        <v>1695</v>
      </c>
      <c r="Q645">
        <v>392</v>
      </c>
      <c r="R645">
        <v>56</v>
      </c>
      <c r="S645">
        <v>960</v>
      </c>
      <c r="T645">
        <v>0</v>
      </c>
      <c r="U645">
        <v>0</v>
      </c>
      <c r="V645">
        <v>0</v>
      </c>
      <c r="W645">
        <v>960</v>
      </c>
      <c r="X645">
        <v>0</v>
      </c>
      <c r="Y645">
        <v>0</v>
      </c>
      <c r="Z645">
        <v>0</v>
      </c>
      <c r="AD645" s="1">
        <v>41443.333333333336</v>
      </c>
      <c r="AE645" s="1">
        <v>41562.708333333336</v>
      </c>
      <c r="AG645" s="1">
        <v>41394.333333333336</v>
      </c>
      <c r="AH645" s="1">
        <v>41513.708333333336</v>
      </c>
      <c r="AI645" s="1">
        <v>41394.333333333336</v>
      </c>
      <c r="AJ645" s="1">
        <v>41513.708333333336</v>
      </c>
      <c r="AK645" s="1">
        <v>41394.333333333336</v>
      </c>
      <c r="AL645" s="1">
        <v>41513.708333333336</v>
      </c>
      <c r="AM645" s="1">
        <v>41443.333333333336</v>
      </c>
      <c r="AN645" s="1">
        <v>41562.708333333336</v>
      </c>
      <c r="AP645" t="s">
        <v>113</v>
      </c>
      <c r="AU645" t="s">
        <v>1696</v>
      </c>
      <c r="AY645" t="s">
        <v>106</v>
      </c>
      <c r="AZ645">
        <v>0</v>
      </c>
      <c r="BA645">
        <v>0</v>
      </c>
      <c r="BD645" s="3">
        <v>41321.660416666666</v>
      </c>
      <c r="BE645" s="3">
        <v>41321.663888888892</v>
      </c>
      <c r="BF645" t="s">
        <v>115</v>
      </c>
      <c r="BG645" t="s">
        <v>115</v>
      </c>
      <c r="CH645">
        <v>540</v>
      </c>
      <c r="CI645">
        <v>29670</v>
      </c>
      <c r="CJ645" t="s">
        <v>106</v>
      </c>
      <c r="CK645" t="s">
        <v>106</v>
      </c>
      <c r="CL645" t="s">
        <v>141</v>
      </c>
      <c r="CM645" t="s">
        <v>1570</v>
      </c>
      <c r="CO645">
        <v>124368</v>
      </c>
      <c r="CQ645">
        <v>0</v>
      </c>
      <c r="CR645">
        <v>0</v>
      </c>
      <c r="CS645">
        <v>0</v>
      </c>
      <c r="CY645" t="s">
        <v>123</v>
      </c>
      <c r="CZ645" t="s">
        <v>124</v>
      </c>
      <c r="DD645" t="str" cm="1">
        <f t="array" ref="DD645:DG645">TEXT(_xlfn.SEQUENCE(1, DATEDIF(AG645, AH645, "m") + 1, AG645, 30), "YYYY-APMM")</f>
        <v>2013-AP04</v>
      </c>
      <c r="DE645" t="str">
        <v>2013-AP05</v>
      </c>
      <c r="DF645" t="str">
        <v>2013-AP06</v>
      </c>
      <c r="DG645" t="str">
        <v>2013-AP07</v>
      </c>
      <c r="DN645">
        <f t="shared" si="20"/>
        <v>0</v>
      </c>
      <c r="DO645">
        <f t="shared" si="21"/>
        <v>0</v>
      </c>
    </row>
    <row r="646" spans="1:119" x14ac:dyDescent="0.35">
      <c r="A646" t="s">
        <v>105</v>
      </c>
      <c r="B646">
        <v>499931</v>
      </c>
      <c r="C646">
        <v>6359</v>
      </c>
      <c r="D646">
        <v>124374</v>
      </c>
      <c r="E646">
        <v>13663</v>
      </c>
      <c r="F646">
        <v>0</v>
      </c>
      <c r="G646" t="s">
        <v>106</v>
      </c>
      <c r="H646" t="s">
        <v>106</v>
      </c>
      <c r="I646" t="s">
        <v>106</v>
      </c>
      <c r="J646" t="s">
        <v>107</v>
      </c>
      <c r="K646" t="s">
        <v>108</v>
      </c>
      <c r="L646" t="s">
        <v>109</v>
      </c>
      <c r="M646" t="s">
        <v>110</v>
      </c>
      <c r="N646" t="s">
        <v>1697</v>
      </c>
      <c r="O646" t="s">
        <v>1698</v>
      </c>
      <c r="Q646">
        <v>472</v>
      </c>
      <c r="R646">
        <v>112</v>
      </c>
      <c r="S646">
        <v>960</v>
      </c>
      <c r="T646">
        <v>0</v>
      </c>
      <c r="U646">
        <v>0</v>
      </c>
      <c r="V646">
        <v>0</v>
      </c>
      <c r="W646">
        <v>960</v>
      </c>
      <c r="X646">
        <v>0</v>
      </c>
      <c r="Y646">
        <v>0</v>
      </c>
      <c r="Z646">
        <v>0</v>
      </c>
      <c r="AD646" s="1">
        <v>41453.333333333336</v>
      </c>
      <c r="AE646" s="1">
        <v>41572.708333333336</v>
      </c>
      <c r="AG646" s="1">
        <v>41394.333333333336</v>
      </c>
      <c r="AH646" s="1">
        <v>41513.708333333336</v>
      </c>
      <c r="AI646" s="1">
        <v>41394.333333333336</v>
      </c>
      <c r="AJ646" s="1">
        <v>41513.708333333336</v>
      </c>
      <c r="AK646" s="1">
        <v>41394.333333333336</v>
      </c>
      <c r="AL646" s="1">
        <v>41513.708333333336</v>
      </c>
      <c r="AM646" s="1">
        <v>41453.333333333336</v>
      </c>
      <c r="AN646" s="1">
        <v>41572.708333333336</v>
      </c>
      <c r="AP646" t="s">
        <v>113</v>
      </c>
      <c r="AU646" t="s">
        <v>1699</v>
      </c>
      <c r="AY646" t="s">
        <v>106</v>
      </c>
      <c r="AZ646">
        <v>0</v>
      </c>
      <c r="BA646">
        <v>0</v>
      </c>
      <c r="BD646" s="3">
        <v>41321.660416666666</v>
      </c>
      <c r="BE646" s="3">
        <v>41321.663888888892</v>
      </c>
      <c r="BF646" t="s">
        <v>115</v>
      </c>
      <c r="BG646" t="s">
        <v>115</v>
      </c>
      <c r="CH646">
        <v>540</v>
      </c>
      <c r="CI646">
        <v>29670</v>
      </c>
      <c r="CJ646" t="s">
        <v>106</v>
      </c>
      <c r="CK646" t="s">
        <v>106</v>
      </c>
      <c r="CL646" t="s">
        <v>141</v>
      </c>
      <c r="CM646" t="s">
        <v>1570</v>
      </c>
      <c r="CO646">
        <v>124368</v>
      </c>
      <c r="CQ646">
        <v>0</v>
      </c>
      <c r="CR646">
        <v>0</v>
      </c>
      <c r="CS646">
        <v>0</v>
      </c>
      <c r="CY646" t="s">
        <v>123</v>
      </c>
      <c r="CZ646" t="s">
        <v>124</v>
      </c>
      <c r="DD646" t="str" cm="1">
        <f t="array" ref="DD646:DG646">TEXT(_xlfn.SEQUENCE(1, DATEDIF(AG646, AH646, "m") + 1, AG646, 30), "YYYY-APMM")</f>
        <v>2013-AP04</v>
      </c>
      <c r="DE646" t="str">
        <v>2013-AP05</v>
      </c>
      <c r="DF646" t="str">
        <v>2013-AP06</v>
      </c>
      <c r="DG646" t="str">
        <v>2013-AP07</v>
      </c>
      <c r="DN646">
        <f t="shared" si="20"/>
        <v>0</v>
      </c>
      <c r="DO646">
        <f t="shared" si="21"/>
        <v>0</v>
      </c>
    </row>
    <row r="647" spans="1:119" x14ac:dyDescent="0.35">
      <c r="A647" t="s">
        <v>105</v>
      </c>
      <c r="B647">
        <v>499932</v>
      </c>
      <c r="C647">
        <v>6359</v>
      </c>
      <c r="D647">
        <v>124374</v>
      </c>
      <c r="E647">
        <v>13663</v>
      </c>
      <c r="F647">
        <v>0</v>
      </c>
      <c r="G647" t="s">
        <v>106</v>
      </c>
      <c r="H647" t="s">
        <v>106</v>
      </c>
      <c r="I647" t="s">
        <v>106</v>
      </c>
      <c r="J647" t="s">
        <v>107</v>
      </c>
      <c r="K647" t="s">
        <v>108</v>
      </c>
      <c r="L647" t="s">
        <v>109</v>
      </c>
      <c r="M647" t="s">
        <v>110</v>
      </c>
      <c r="N647" t="s">
        <v>1700</v>
      </c>
      <c r="O647" t="s">
        <v>1701</v>
      </c>
      <c r="Q647">
        <v>784</v>
      </c>
      <c r="R647">
        <v>208</v>
      </c>
      <c r="S647">
        <v>960</v>
      </c>
      <c r="T647">
        <v>0</v>
      </c>
      <c r="U647">
        <v>0</v>
      </c>
      <c r="V647">
        <v>0</v>
      </c>
      <c r="W647">
        <v>960</v>
      </c>
      <c r="X647">
        <v>0</v>
      </c>
      <c r="Y647">
        <v>0</v>
      </c>
      <c r="Z647">
        <v>0</v>
      </c>
      <c r="AD647" s="1">
        <v>41539.333333333336</v>
      </c>
      <c r="AE647" s="1">
        <v>41658.708333333336</v>
      </c>
      <c r="AG647" s="1">
        <v>41441.333333333336</v>
      </c>
      <c r="AH647" s="1">
        <v>41560.708333333336</v>
      </c>
      <c r="AI647" s="1">
        <v>41441.333333333336</v>
      </c>
      <c r="AJ647" s="1">
        <v>41560.708333333336</v>
      </c>
      <c r="AK647" s="1">
        <v>41441.333333333336</v>
      </c>
      <c r="AL647" s="1">
        <v>41560.708333333336</v>
      </c>
      <c r="AM647" s="1">
        <v>41539.333333333336</v>
      </c>
      <c r="AN647" s="1">
        <v>41658.708333333336</v>
      </c>
      <c r="AP647" t="s">
        <v>113</v>
      </c>
      <c r="AU647" t="s">
        <v>1702</v>
      </c>
      <c r="AY647" t="s">
        <v>106</v>
      </c>
      <c r="AZ647">
        <v>0</v>
      </c>
      <c r="BA647">
        <v>0</v>
      </c>
      <c r="BD647" s="3">
        <v>41321.660416666666</v>
      </c>
      <c r="BE647" s="3">
        <v>41321.663888888892</v>
      </c>
      <c r="BF647" t="s">
        <v>115</v>
      </c>
      <c r="BG647" t="s">
        <v>115</v>
      </c>
      <c r="CH647">
        <v>540</v>
      </c>
      <c r="CI647">
        <v>29670</v>
      </c>
      <c r="CJ647" t="s">
        <v>106</v>
      </c>
      <c r="CK647" t="s">
        <v>106</v>
      </c>
      <c r="CL647" t="s">
        <v>141</v>
      </c>
      <c r="CM647" t="s">
        <v>1570</v>
      </c>
      <c r="CO647">
        <v>124368</v>
      </c>
      <c r="CQ647">
        <v>0</v>
      </c>
      <c r="CR647">
        <v>0</v>
      </c>
      <c r="CS647">
        <v>0</v>
      </c>
      <c r="CY647" t="s">
        <v>123</v>
      </c>
      <c r="CZ647" t="s">
        <v>124</v>
      </c>
      <c r="DD647" t="str" cm="1">
        <f t="array" ref="DD647:DG647">TEXT(_xlfn.SEQUENCE(1, DATEDIF(AG647, AH647, "m") + 1, AG647, 30), "YYYY-APMM")</f>
        <v>2013-AP06</v>
      </c>
      <c r="DE647" t="str">
        <v>2013-AP07</v>
      </c>
      <c r="DF647" t="str">
        <v>2013-AP08</v>
      </c>
      <c r="DG647" t="str">
        <v>2013-AP09</v>
      </c>
      <c r="DN647">
        <f t="shared" si="20"/>
        <v>0</v>
      </c>
      <c r="DO647">
        <f t="shared" si="21"/>
        <v>0</v>
      </c>
    </row>
    <row r="648" spans="1:119" x14ac:dyDescent="0.35">
      <c r="A648" t="s">
        <v>105</v>
      </c>
      <c r="B648">
        <v>499933</v>
      </c>
      <c r="C648">
        <v>6359</v>
      </c>
      <c r="D648">
        <v>124374</v>
      </c>
      <c r="E648">
        <v>13663</v>
      </c>
      <c r="F648">
        <v>0</v>
      </c>
      <c r="G648" t="s">
        <v>106</v>
      </c>
      <c r="H648" t="s">
        <v>106</v>
      </c>
      <c r="I648" t="s">
        <v>106</v>
      </c>
      <c r="J648" t="s">
        <v>107</v>
      </c>
      <c r="K648" t="s">
        <v>108</v>
      </c>
      <c r="L648" t="s">
        <v>109</v>
      </c>
      <c r="M648" t="s">
        <v>110</v>
      </c>
      <c r="N648" t="s">
        <v>1703</v>
      </c>
      <c r="O648" t="s">
        <v>1704</v>
      </c>
      <c r="Q648">
        <v>264</v>
      </c>
      <c r="R648">
        <v>0</v>
      </c>
      <c r="S648">
        <v>960</v>
      </c>
      <c r="T648">
        <v>0</v>
      </c>
      <c r="U648">
        <v>0</v>
      </c>
      <c r="V648">
        <v>0</v>
      </c>
      <c r="W648">
        <v>960</v>
      </c>
      <c r="X648">
        <v>0</v>
      </c>
      <c r="Y648">
        <v>0</v>
      </c>
      <c r="Z648">
        <v>0</v>
      </c>
      <c r="AD648" s="1">
        <v>41488.333333333336</v>
      </c>
      <c r="AE648" s="1">
        <v>41607.708333333336</v>
      </c>
      <c r="AG648" s="1">
        <v>41455.333333333336</v>
      </c>
      <c r="AH648" s="1">
        <v>41574.708333333336</v>
      </c>
      <c r="AI648" s="1">
        <v>41455.333333333336</v>
      </c>
      <c r="AJ648" s="1">
        <v>41574.708333333336</v>
      </c>
      <c r="AK648" s="1">
        <v>41455.333333333336</v>
      </c>
      <c r="AL648" s="1">
        <v>41574.708333333336</v>
      </c>
      <c r="AM648" s="1">
        <v>41488.333333333336</v>
      </c>
      <c r="AN648" s="1">
        <v>41607.708333333336</v>
      </c>
      <c r="AP648" t="s">
        <v>113</v>
      </c>
      <c r="AU648" t="s">
        <v>1705</v>
      </c>
      <c r="AY648" t="s">
        <v>106</v>
      </c>
      <c r="AZ648">
        <v>0</v>
      </c>
      <c r="BA648">
        <v>0</v>
      </c>
      <c r="BD648" s="3">
        <v>41321.660416666666</v>
      </c>
      <c r="BE648" s="3">
        <v>41321.663888888892</v>
      </c>
      <c r="BF648" t="s">
        <v>115</v>
      </c>
      <c r="BG648" t="s">
        <v>115</v>
      </c>
      <c r="CH648">
        <v>540</v>
      </c>
      <c r="CI648">
        <v>29670</v>
      </c>
      <c r="CJ648" t="s">
        <v>106</v>
      </c>
      <c r="CK648" t="s">
        <v>106</v>
      </c>
      <c r="CL648" t="s">
        <v>141</v>
      </c>
      <c r="CM648" t="s">
        <v>1570</v>
      </c>
      <c r="CO648">
        <v>124368</v>
      </c>
      <c r="CQ648">
        <v>0</v>
      </c>
      <c r="CR648">
        <v>0</v>
      </c>
      <c r="CS648">
        <v>0</v>
      </c>
      <c r="CY648" t="s">
        <v>123</v>
      </c>
      <c r="CZ648" t="s">
        <v>124</v>
      </c>
      <c r="DD648" t="str" cm="1">
        <f t="array" ref="DD648:DG648">TEXT(_xlfn.SEQUENCE(1, DATEDIF(AG648, AH648, "m") + 1, AG648, 30), "YYYY-APMM")</f>
        <v>2013-AP06</v>
      </c>
      <c r="DE648" t="str">
        <v>2013-AP07</v>
      </c>
      <c r="DF648" t="str">
        <v>2013-AP08</v>
      </c>
      <c r="DG648" t="str">
        <v>2013-AP09</v>
      </c>
      <c r="DN648">
        <f t="shared" si="20"/>
        <v>0</v>
      </c>
      <c r="DO648">
        <f t="shared" si="21"/>
        <v>0</v>
      </c>
    </row>
    <row r="649" spans="1:119" x14ac:dyDescent="0.35">
      <c r="A649" t="s">
        <v>105</v>
      </c>
      <c r="B649">
        <v>499934</v>
      </c>
      <c r="C649">
        <v>6359</v>
      </c>
      <c r="D649">
        <v>124374</v>
      </c>
      <c r="E649">
        <v>13663</v>
      </c>
      <c r="F649">
        <v>0</v>
      </c>
      <c r="G649" t="s">
        <v>106</v>
      </c>
      <c r="H649" t="s">
        <v>106</v>
      </c>
      <c r="I649" t="s">
        <v>106</v>
      </c>
      <c r="J649" t="s">
        <v>107</v>
      </c>
      <c r="K649" t="s">
        <v>108</v>
      </c>
      <c r="L649" t="s">
        <v>109</v>
      </c>
      <c r="M649" t="s">
        <v>110</v>
      </c>
      <c r="N649" t="s">
        <v>1706</v>
      </c>
      <c r="O649" t="s">
        <v>1707</v>
      </c>
      <c r="Q649">
        <v>304</v>
      </c>
      <c r="R649">
        <v>40</v>
      </c>
      <c r="S649">
        <v>880</v>
      </c>
      <c r="T649">
        <v>0</v>
      </c>
      <c r="U649">
        <v>0</v>
      </c>
      <c r="V649">
        <v>0</v>
      </c>
      <c r="W649">
        <v>880</v>
      </c>
      <c r="X649">
        <v>0</v>
      </c>
      <c r="Y649">
        <v>0</v>
      </c>
      <c r="Z649">
        <v>0</v>
      </c>
      <c r="AD649" s="1">
        <v>41498.333333333336</v>
      </c>
      <c r="AE649" s="1">
        <v>41607.708333333336</v>
      </c>
      <c r="AG649" s="1">
        <v>41460.333333333336</v>
      </c>
      <c r="AH649" s="1">
        <v>41569.708333333336</v>
      </c>
      <c r="AI649" s="1">
        <v>41460.333333333336</v>
      </c>
      <c r="AJ649" s="1">
        <v>41569.708333333336</v>
      </c>
      <c r="AK649" s="1">
        <v>41460.333333333336</v>
      </c>
      <c r="AL649" s="1">
        <v>41569.708333333336</v>
      </c>
      <c r="AM649" s="1">
        <v>41498.333333333336</v>
      </c>
      <c r="AN649" s="1">
        <v>41607.708333333336</v>
      </c>
      <c r="AP649" t="s">
        <v>113</v>
      </c>
      <c r="AU649" t="s">
        <v>1708</v>
      </c>
      <c r="AY649" t="s">
        <v>106</v>
      </c>
      <c r="AZ649">
        <v>0</v>
      </c>
      <c r="BA649">
        <v>0</v>
      </c>
      <c r="BD649" s="3">
        <v>41321.660416666666</v>
      </c>
      <c r="BE649" s="3">
        <v>41321.663888888892</v>
      </c>
      <c r="BF649" t="s">
        <v>115</v>
      </c>
      <c r="BG649" t="s">
        <v>115</v>
      </c>
      <c r="CH649">
        <v>540</v>
      </c>
      <c r="CI649">
        <v>29670</v>
      </c>
      <c r="CJ649" t="s">
        <v>106</v>
      </c>
      <c r="CK649" t="s">
        <v>106</v>
      </c>
      <c r="CL649" t="s">
        <v>141</v>
      </c>
      <c r="CM649" t="s">
        <v>1570</v>
      </c>
      <c r="CO649">
        <v>124368</v>
      </c>
      <c r="CQ649">
        <v>0</v>
      </c>
      <c r="CR649">
        <v>0</v>
      </c>
      <c r="CS649">
        <v>0</v>
      </c>
      <c r="CY649" t="s">
        <v>123</v>
      </c>
      <c r="CZ649" t="s">
        <v>124</v>
      </c>
      <c r="DD649" t="str" cm="1">
        <f t="array" ref="DD649:DG649">TEXT(_xlfn.SEQUENCE(1, DATEDIF(AG649, AH649, "m") + 1, AG649, 30), "YYYY-APMM")</f>
        <v>2013-AP07</v>
      </c>
      <c r="DE649" t="str">
        <v>2013-AP08</v>
      </c>
      <c r="DF649" t="str">
        <v>2013-AP09</v>
      </c>
      <c r="DG649" t="str">
        <v>2013-AP10</v>
      </c>
      <c r="DN649">
        <f t="shared" si="20"/>
        <v>0</v>
      </c>
      <c r="DO649">
        <f t="shared" si="21"/>
        <v>0</v>
      </c>
    </row>
    <row r="650" spans="1:119" x14ac:dyDescent="0.35">
      <c r="A650" t="s">
        <v>105</v>
      </c>
      <c r="B650">
        <v>499935</v>
      </c>
      <c r="C650">
        <v>6359</v>
      </c>
      <c r="D650">
        <v>124374</v>
      </c>
      <c r="E650">
        <v>13663</v>
      </c>
      <c r="F650">
        <v>0</v>
      </c>
      <c r="G650" t="s">
        <v>106</v>
      </c>
      <c r="H650" t="s">
        <v>106</v>
      </c>
      <c r="I650" t="s">
        <v>106</v>
      </c>
      <c r="J650" t="s">
        <v>107</v>
      </c>
      <c r="K650" t="s">
        <v>108</v>
      </c>
      <c r="L650" t="s">
        <v>109</v>
      </c>
      <c r="M650" t="s">
        <v>110</v>
      </c>
      <c r="N650" t="s">
        <v>1709</v>
      </c>
      <c r="O650" t="s">
        <v>1710</v>
      </c>
      <c r="Q650">
        <v>264</v>
      </c>
      <c r="R650">
        <v>8</v>
      </c>
      <c r="S650">
        <v>960</v>
      </c>
      <c r="T650">
        <v>0</v>
      </c>
      <c r="U650">
        <v>0</v>
      </c>
      <c r="V650">
        <v>0</v>
      </c>
      <c r="W650">
        <v>960</v>
      </c>
      <c r="X650">
        <v>0</v>
      </c>
      <c r="Y650">
        <v>0</v>
      </c>
      <c r="Z650">
        <v>0</v>
      </c>
      <c r="AD650" s="1">
        <v>41493.333333333336</v>
      </c>
      <c r="AE650" s="1">
        <v>41612.708333333336</v>
      </c>
      <c r="AG650" s="1">
        <v>41460.333333333336</v>
      </c>
      <c r="AH650" s="1">
        <v>41579.708333333336</v>
      </c>
      <c r="AI650" s="1">
        <v>41460.333333333336</v>
      </c>
      <c r="AJ650" s="1">
        <v>41579.708333333336</v>
      </c>
      <c r="AK650" s="1">
        <v>41460.333333333336</v>
      </c>
      <c r="AL650" s="1">
        <v>41579.708333333336</v>
      </c>
      <c r="AM650" s="1">
        <v>41493.333333333336</v>
      </c>
      <c r="AN650" s="1">
        <v>41612.708333333336</v>
      </c>
      <c r="AP650" t="s">
        <v>113</v>
      </c>
      <c r="AU650" t="s">
        <v>1711</v>
      </c>
      <c r="AY650" t="s">
        <v>106</v>
      </c>
      <c r="AZ650">
        <v>0</v>
      </c>
      <c r="BA650">
        <v>0</v>
      </c>
      <c r="BD650" s="3">
        <v>41321.660416666666</v>
      </c>
      <c r="BE650" s="3">
        <v>41321.663888888892</v>
      </c>
      <c r="BF650" t="s">
        <v>115</v>
      </c>
      <c r="BG650" t="s">
        <v>115</v>
      </c>
      <c r="CH650">
        <v>540</v>
      </c>
      <c r="CI650">
        <v>29670</v>
      </c>
      <c r="CJ650" t="s">
        <v>106</v>
      </c>
      <c r="CK650" t="s">
        <v>106</v>
      </c>
      <c r="CL650" t="s">
        <v>141</v>
      </c>
      <c r="CM650" t="s">
        <v>1570</v>
      </c>
      <c r="CO650">
        <v>124368</v>
      </c>
      <c r="CQ650">
        <v>0</v>
      </c>
      <c r="CR650">
        <v>0</v>
      </c>
      <c r="CS650">
        <v>0</v>
      </c>
      <c r="CY650" t="s">
        <v>123</v>
      </c>
      <c r="CZ650" t="s">
        <v>124</v>
      </c>
      <c r="DD650" t="str" cm="1">
        <f t="array" ref="DD650:DG650">TEXT(_xlfn.SEQUENCE(1, DATEDIF(AG650, AH650, "m") + 1, AG650, 30), "YYYY-APMM")</f>
        <v>2013-AP07</v>
      </c>
      <c r="DE650" t="str">
        <v>2013-AP08</v>
      </c>
      <c r="DF650" t="str">
        <v>2013-AP09</v>
      </c>
      <c r="DG650" t="str">
        <v>2013-AP10</v>
      </c>
      <c r="DN650">
        <f t="shared" si="20"/>
        <v>0</v>
      </c>
      <c r="DO650">
        <f t="shared" si="21"/>
        <v>0</v>
      </c>
    </row>
    <row r="651" spans="1:119" x14ac:dyDescent="0.35">
      <c r="A651" t="s">
        <v>105</v>
      </c>
      <c r="B651">
        <v>499936</v>
      </c>
      <c r="C651">
        <v>6359</v>
      </c>
      <c r="D651">
        <v>124374</v>
      </c>
      <c r="E651">
        <v>13663</v>
      </c>
      <c r="F651">
        <v>0</v>
      </c>
      <c r="G651" t="s">
        <v>106</v>
      </c>
      <c r="H651" t="s">
        <v>106</v>
      </c>
      <c r="I651" t="s">
        <v>106</v>
      </c>
      <c r="J651" t="s">
        <v>107</v>
      </c>
      <c r="K651" t="s">
        <v>108</v>
      </c>
      <c r="L651" t="s">
        <v>109</v>
      </c>
      <c r="M651" t="s">
        <v>110</v>
      </c>
      <c r="N651" t="s">
        <v>1712</v>
      </c>
      <c r="O651" t="s">
        <v>1713</v>
      </c>
      <c r="Q651">
        <v>496</v>
      </c>
      <c r="R651">
        <v>400</v>
      </c>
      <c r="S651">
        <v>960</v>
      </c>
      <c r="T651">
        <v>0</v>
      </c>
      <c r="U651">
        <v>0</v>
      </c>
      <c r="V651">
        <v>0</v>
      </c>
      <c r="W651">
        <v>960</v>
      </c>
      <c r="X651">
        <v>0</v>
      </c>
      <c r="Y651">
        <v>0</v>
      </c>
      <c r="Z651">
        <v>0</v>
      </c>
      <c r="AD651" s="1">
        <v>41505.333333333336</v>
      </c>
      <c r="AE651" s="1">
        <v>41624.708333333336</v>
      </c>
      <c r="AG651" s="1">
        <v>41443.333333333336</v>
      </c>
      <c r="AH651" s="1">
        <v>41562.708333333336</v>
      </c>
      <c r="AI651" s="1">
        <v>41443.333333333336</v>
      </c>
      <c r="AJ651" s="1">
        <v>41562.708333333336</v>
      </c>
      <c r="AK651" s="1">
        <v>41443.333333333336</v>
      </c>
      <c r="AL651" s="1">
        <v>41562.708333333336</v>
      </c>
      <c r="AM651" s="1">
        <v>41505.333333333336</v>
      </c>
      <c r="AN651" s="1">
        <v>41624.708333333336</v>
      </c>
      <c r="AP651" t="s">
        <v>113</v>
      </c>
      <c r="AU651" t="s">
        <v>1714</v>
      </c>
      <c r="AY651" t="s">
        <v>106</v>
      </c>
      <c r="AZ651">
        <v>0</v>
      </c>
      <c r="BA651">
        <v>0</v>
      </c>
      <c r="BD651" s="3">
        <v>41321.660416666666</v>
      </c>
      <c r="BE651" s="3">
        <v>41321.663888888892</v>
      </c>
      <c r="BF651" t="s">
        <v>115</v>
      </c>
      <c r="BG651" t="s">
        <v>115</v>
      </c>
      <c r="CH651">
        <v>540</v>
      </c>
      <c r="CI651">
        <v>29670</v>
      </c>
      <c r="CJ651" t="s">
        <v>106</v>
      </c>
      <c r="CK651" t="s">
        <v>106</v>
      </c>
      <c r="CL651" t="s">
        <v>141</v>
      </c>
      <c r="CM651" t="s">
        <v>1570</v>
      </c>
      <c r="CO651">
        <v>124368</v>
      </c>
      <c r="CQ651">
        <v>0</v>
      </c>
      <c r="CR651">
        <v>0</v>
      </c>
      <c r="CS651">
        <v>0</v>
      </c>
      <c r="CY651" t="s">
        <v>123</v>
      </c>
      <c r="CZ651" t="s">
        <v>124</v>
      </c>
      <c r="DD651" t="str" cm="1">
        <f t="array" ref="DD651:DG651">TEXT(_xlfn.SEQUENCE(1, DATEDIF(AG651, AH651, "m") + 1, AG651, 30), "YYYY-APMM")</f>
        <v>2013-AP06</v>
      </c>
      <c r="DE651" t="str">
        <v>2013-AP07</v>
      </c>
      <c r="DF651" t="str">
        <v>2013-AP08</v>
      </c>
      <c r="DG651" t="str">
        <v>2013-AP09</v>
      </c>
      <c r="DN651">
        <f t="shared" si="20"/>
        <v>0</v>
      </c>
      <c r="DO651">
        <f t="shared" si="21"/>
        <v>0</v>
      </c>
    </row>
    <row r="652" spans="1:119" x14ac:dyDescent="0.35">
      <c r="A652" t="s">
        <v>105</v>
      </c>
      <c r="B652">
        <v>499937</v>
      </c>
      <c r="C652">
        <v>6359</v>
      </c>
      <c r="D652">
        <v>124374</v>
      </c>
      <c r="E652">
        <v>13663</v>
      </c>
      <c r="F652">
        <v>0</v>
      </c>
      <c r="G652" t="s">
        <v>106</v>
      </c>
      <c r="H652" t="s">
        <v>106</v>
      </c>
      <c r="I652" t="s">
        <v>106</v>
      </c>
      <c r="J652" t="s">
        <v>107</v>
      </c>
      <c r="K652" t="s">
        <v>108</v>
      </c>
      <c r="L652" t="s">
        <v>109</v>
      </c>
      <c r="M652" t="s">
        <v>110</v>
      </c>
      <c r="N652" t="s">
        <v>1715</v>
      </c>
      <c r="O652" t="s">
        <v>1716</v>
      </c>
      <c r="Q652">
        <v>360</v>
      </c>
      <c r="R652">
        <v>264</v>
      </c>
      <c r="S652">
        <v>960</v>
      </c>
      <c r="T652">
        <v>0</v>
      </c>
      <c r="U652">
        <v>0</v>
      </c>
      <c r="V652">
        <v>0</v>
      </c>
      <c r="W652">
        <v>960</v>
      </c>
      <c r="X652">
        <v>0</v>
      </c>
      <c r="Y652">
        <v>0</v>
      </c>
      <c r="Z652">
        <v>0</v>
      </c>
      <c r="AD652" s="1">
        <v>41505.333333333336</v>
      </c>
      <c r="AE652" s="1">
        <v>41624.708333333336</v>
      </c>
      <c r="AG652" s="1">
        <v>41460.333333333336</v>
      </c>
      <c r="AH652" s="1">
        <v>41579.708333333336</v>
      </c>
      <c r="AI652" s="1">
        <v>41460.333333333336</v>
      </c>
      <c r="AJ652" s="1">
        <v>41579.708333333336</v>
      </c>
      <c r="AK652" s="1">
        <v>41460.333333333336</v>
      </c>
      <c r="AL652" s="1">
        <v>41579.708333333336</v>
      </c>
      <c r="AM652" s="1">
        <v>41505.333333333336</v>
      </c>
      <c r="AN652" s="1">
        <v>41624.708333333336</v>
      </c>
      <c r="AP652" t="s">
        <v>113</v>
      </c>
      <c r="AU652" t="s">
        <v>1717</v>
      </c>
      <c r="AY652" t="s">
        <v>106</v>
      </c>
      <c r="AZ652">
        <v>0</v>
      </c>
      <c r="BA652">
        <v>0</v>
      </c>
      <c r="BD652" s="3">
        <v>41321.660416666666</v>
      </c>
      <c r="BE652" s="3">
        <v>41321.663888888892</v>
      </c>
      <c r="BF652" t="s">
        <v>115</v>
      </c>
      <c r="BG652" t="s">
        <v>115</v>
      </c>
      <c r="CH652">
        <v>540</v>
      </c>
      <c r="CI652">
        <v>29670</v>
      </c>
      <c r="CJ652" t="s">
        <v>106</v>
      </c>
      <c r="CK652" t="s">
        <v>106</v>
      </c>
      <c r="CL652" t="s">
        <v>141</v>
      </c>
      <c r="CM652" t="s">
        <v>1570</v>
      </c>
      <c r="CO652">
        <v>124368</v>
      </c>
      <c r="CQ652">
        <v>0</v>
      </c>
      <c r="CR652">
        <v>0</v>
      </c>
      <c r="CS652">
        <v>0</v>
      </c>
      <c r="CY652" t="s">
        <v>123</v>
      </c>
      <c r="CZ652" t="s">
        <v>124</v>
      </c>
      <c r="DD652" t="str" cm="1">
        <f t="array" ref="DD652:DG652">TEXT(_xlfn.SEQUENCE(1, DATEDIF(AG652, AH652, "m") + 1, AG652, 30), "YYYY-APMM")</f>
        <v>2013-AP07</v>
      </c>
      <c r="DE652" t="str">
        <v>2013-AP08</v>
      </c>
      <c r="DF652" t="str">
        <v>2013-AP09</v>
      </c>
      <c r="DG652" t="str">
        <v>2013-AP10</v>
      </c>
      <c r="DN652">
        <f t="shared" si="20"/>
        <v>0</v>
      </c>
      <c r="DO652">
        <f t="shared" si="21"/>
        <v>0</v>
      </c>
    </row>
    <row r="653" spans="1:119" x14ac:dyDescent="0.35">
      <c r="A653" t="s">
        <v>105</v>
      </c>
      <c r="B653">
        <v>499938</v>
      </c>
      <c r="C653">
        <v>6359</v>
      </c>
      <c r="D653">
        <v>124374</v>
      </c>
      <c r="E653">
        <v>13663</v>
      </c>
      <c r="F653">
        <v>0</v>
      </c>
      <c r="G653" t="s">
        <v>106</v>
      </c>
      <c r="H653" t="s">
        <v>106</v>
      </c>
      <c r="I653" t="s">
        <v>106</v>
      </c>
      <c r="J653" t="s">
        <v>107</v>
      </c>
      <c r="K653" t="s">
        <v>108</v>
      </c>
      <c r="L653" t="s">
        <v>109</v>
      </c>
      <c r="M653" t="s">
        <v>110</v>
      </c>
      <c r="N653" t="s">
        <v>1718</v>
      </c>
      <c r="O653" t="s">
        <v>1719</v>
      </c>
      <c r="Q653">
        <v>216</v>
      </c>
      <c r="R653">
        <v>120</v>
      </c>
      <c r="S653">
        <v>960</v>
      </c>
      <c r="T653">
        <v>0</v>
      </c>
      <c r="U653">
        <v>0</v>
      </c>
      <c r="V653">
        <v>0</v>
      </c>
      <c r="W653">
        <v>960</v>
      </c>
      <c r="X653">
        <v>0</v>
      </c>
      <c r="Y653">
        <v>0</v>
      </c>
      <c r="Z653">
        <v>0</v>
      </c>
      <c r="AD653" s="1">
        <v>41505.333333333336</v>
      </c>
      <c r="AE653" s="1">
        <v>41624.708333333336</v>
      </c>
      <c r="AG653" s="1">
        <v>41478.333333333336</v>
      </c>
      <c r="AH653" s="1">
        <v>41597.708333333336</v>
      </c>
      <c r="AI653" s="1">
        <v>41478.333333333336</v>
      </c>
      <c r="AJ653" s="1">
        <v>41597.708333333336</v>
      </c>
      <c r="AK653" s="1">
        <v>41478.333333333336</v>
      </c>
      <c r="AL653" s="1">
        <v>41597.708333333336</v>
      </c>
      <c r="AM653" s="1">
        <v>41505.333333333336</v>
      </c>
      <c r="AN653" s="1">
        <v>41624.708333333336</v>
      </c>
      <c r="AP653" t="s">
        <v>113</v>
      </c>
      <c r="AU653" t="s">
        <v>1720</v>
      </c>
      <c r="AY653" t="s">
        <v>106</v>
      </c>
      <c r="AZ653">
        <v>0</v>
      </c>
      <c r="BA653">
        <v>0</v>
      </c>
      <c r="BD653" s="3">
        <v>41321.660416666666</v>
      </c>
      <c r="BE653" s="3">
        <v>41321.663888888892</v>
      </c>
      <c r="BF653" t="s">
        <v>115</v>
      </c>
      <c r="BG653" t="s">
        <v>115</v>
      </c>
      <c r="CH653">
        <v>540</v>
      </c>
      <c r="CI653">
        <v>29670</v>
      </c>
      <c r="CJ653" t="s">
        <v>106</v>
      </c>
      <c r="CK653" t="s">
        <v>106</v>
      </c>
      <c r="CL653" t="s">
        <v>141</v>
      </c>
      <c r="CM653" t="s">
        <v>1570</v>
      </c>
      <c r="CO653">
        <v>124368</v>
      </c>
      <c r="CQ653">
        <v>0</v>
      </c>
      <c r="CR653">
        <v>0</v>
      </c>
      <c r="CS653">
        <v>0</v>
      </c>
      <c r="CY653" t="s">
        <v>123</v>
      </c>
      <c r="CZ653" t="s">
        <v>124</v>
      </c>
      <c r="DD653" t="str" cm="1">
        <f t="array" ref="DD653:DG653">TEXT(_xlfn.SEQUENCE(1, DATEDIF(AG653, AH653, "m") + 1, AG653, 30), "YYYY-APMM")</f>
        <v>2013-AP07</v>
      </c>
      <c r="DE653" t="str">
        <v>2013-AP08</v>
      </c>
      <c r="DF653" t="str">
        <v>2013-AP09</v>
      </c>
      <c r="DG653" t="str">
        <v>2013-AP10</v>
      </c>
      <c r="DN653">
        <f t="shared" si="20"/>
        <v>0</v>
      </c>
      <c r="DO653">
        <f t="shared" si="21"/>
        <v>0</v>
      </c>
    </row>
    <row r="654" spans="1:119" x14ac:dyDescent="0.35">
      <c r="A654" t="s">
        <v>105</v>
      </c>
      <c r="B654">
        <v>499939</v>
      </c>
      <c r="C654">
        <v>6359</v>
      </c>
      <c r="D654">
        <v>124374</v>
      </c>
      <c r="E654">
        <v>13663</v>
      </c>
      <c r="F654">
        <v>0</v>
      </c>
      <c r="G654" t="s">
        <v>106</v>
      </c>
      <c r="H654" t="s">
        <v>106</v>
      </c>
      <c r="I654" t="s">
        <v>106</v>
      </c>
      <c r="J654" t="s">
        <v>107</v>
      </c>
      <c r="K654" t="s">
        <v>108</v>
      </c>
      <c r="L654" t="s">
        <v>109</v>
      </c>
      <c r="M654" t="s">
        <v>110</v>
      </c>
      <c r="N654" t="s">
        <v>1721</v>
      </c>
      <c r="O654" t="s">
        <v>1722</v>
      </c>
      <c r="Q654">
        <v>560</v>
      </c>
      <c r="R654">
        <v>464</v>
      </c>
      <c r="S654">
        <v>480</v>
      </c>
      <c r="T654">
        <v>0</v>
      </c>
      <c r="U654">
        <v>0</v>
      </c>
      <c r="V654">
        <v>0</v>
      </c>
      <c r="W654">
        <v>480</v>
      </c>
      <c r="X654">
        <v>0</v>
      </c>
      <c r="Y654">
        <v>0</v>
      </c>
      <c r="Z654">
        <v>0</v>
      </c>
      <c r="AD654" s="1">
        <v>41565.333333333336</v>
      </c>
      <c r="AE654" s="1">
        <v>41624.708333333336</v>
      </c>
      <c r="AG654" s="1">
        <v>41495.333333333336</v>
      </c>
      <c r="AH654" s="1">
        <v>41554.708333333336</v>
      </c>
      <c r="AI654" s="1">
        <v>41495.333333333336</v>
      </c>
      <c r="AJ654" s="1">
        <v>41554.708333333336</v>
      </c>
      <c r="AK654" s="1">
        <v>41495.333333333336</v>
      </c>
      <c r="AL654" s="1">
        <v>41554.708333333336</v>
      </c>
      <c r="AM654" s="1">
        <v>41565.333333333336</v>
      </c>
      <c r="AN654" s="1">
        <v>41624.708333333336</v>
      </c>
      <c r="AP654" t="s">
        <v>113</v>
      </c>
      <c r="AU654" t="s">
        <v>1723</v>
      </c>
      <c r="AY654" t="s">
        <v>106</v>
      </c>
      <c r="AZ654">
        <v>0</v>
      </c>
      <c r="BA654">
        <v>0</v>
      </c>
      <c r="BD654" s="3">
        <v>41321.660416666666</v>
      </c>
      <c r="BE654" s="3">
        <v>41321.663888888892</v>
      </c>
      <c r="BF654" t="s">
        <v>115</v>
      </c>
      <c r="BG654" t="s">
        <v>115</v>
      </c>
      <c r="CH654">
        <v>540</v>
      </c>
      <c r="CI654">
        <v>29670</v>
      </c>
      <c r="CJ654" t="s">
        <v>106</v>
      </c>
      <c r="CK654" t="s">
        <v>106</v>
      </c>
      <c r="CL654" t="s">
        <v>141</v>
      </c>
      <c r="CM654" t="s">
        <v>1570</v>
      </c>
      <c r="CO654">
        <v>124368</v>
      </c>
      <c r="CQ654">
        <v>0</v>
      </c>
      <c r="CR654">
        <v>0</v>
      </c>
      <c r="CS654">
        <v>0</v>
      </c>
      <c r="CY654" t="s">
        <v>123</v>
      </c>
      <c r="CZ654" t="s">
        <v>124</v>
      </c>
      <c r="DD654" t="str" cm="1">
        <f t="array" ref="DD654:DE654">TEXT(_xlfn.SEQUENCE(1, DATEDIF(AG654, AH654, "m") + 1, AG654, 30), "YYYY-APMM")</f>
        <v>2013-AP08</v>
      </c>
      <c r="DE654" t="str">
        <v>2013-AP09</v>
      </c>
      <c r="DN654">
        <f t="shared" si="20"/>
        <v>0</v>
      </c>
      <c r="DO654">
        <f t="shared" si="21"/>
        <v>0</v>
      </c>
    </row>
    <row r="655" spans="1:119" x14ac:dyDescent="0.35">
      <c r="A655" t="s">
        <v>105</v>
      </c>
      <c r="B655">
        <v>499940</v>
      </c>
      <c r="C655">
        <v>6359</v>
      </c>
      <c r="D655">
        <v>124374</v>
      </c>
      <c r="E655">
        <v>13663</v>
      </c>
      <c r="F655">
        <v>0</v>
      </c>
      <c r="G655" t="s">
        <v>106</v>
      </c>
      <c r="H655" t="s">
        <v>106</v>
      </c>
      <c r="I655" t="s">
        <v>106</v>
      </c>
      <c r="J655" t="s">
        <v>107</v>
      </c>
      <c r="K655" t="s">
        <v>108</v>
      </c>
      <c r="L655" t="s">
        <v>109</v>
      </c>
      <c r="M655" t="s">
        <v>110</v>
      </c>
      <c r="N655" t="s">
        <v>1724</v>
      </c>
      <c r="O655" t="s">
        <v>1725</v>
      </c>
      <c r="Q655">
        <v>392</v>
      </c>
      <c r="R655">
        <v>296</v>
      </c>
      <c r="S655">
        <v>480</v>
      </c>
      <c r="T655">
        <v>0</v>
      </c>
      <c r="U655">
        <v>0</v>
      </c>
      <c r="V655">
        <v>0</v>
      </c>
      <c r="W655">
        <v>480</v>
      </c>
      <c r="X655">
        <v>0</v>
      </c>
      <c r="Y655">
        <v>0</v>
      </c>
      <c r="Z655">
        <v>0</v>
      </c>
      <c r="AD655" s="1">
        <v>41565.333333333336</v>
      </c>
      <c r="AE655" s="1">
        <v>41624.708333333336</v>
      </c>
      <c r="AG655" s="1">
        <v>41516.333333333336</v>
      </c>
      <c r="AH655" s="1">
        <v>41575.708333333336</v>
      </c>
      <c r="AI655" s="1">
        <v>41516.333333333336</v>
      </c>
      <c r="AJ655" s="1">
        <v>41575.708333333336</v>
      </c>
      <c r="AK655" s="1">
        <v>41516.333333333336</v>
      </c>
      <c r="AL655" s="1">
        <v>41575.708333333336</v>
      </c>
      <c r="AM655" s="1">
        <v>41565.333333333336</v>
      </c>
      <c r="AN655" s="1">
        <v>41624.708333333336</v>
      </c>
      <c r="AP655" t="s">
        <v>113</v>
      </c>
      <c r="AU655" t="s">
        <v>1726</v>
      </c>
      <c r="AY655" t="s">
        <v>106</v>
      </c>
      <c r="AZ655">
        <v>0</v>
      </c>
      <c r="BA655">
        <v>0</v>
      </c>
      <c r="BD655" s="3">
        <v>41321.660416666666</v>
      </c>
      <c r="BE655" s="3">
        <v>41321.663888888892</v>
      </c>
      <c r="BF655" t="s">
        <v>115</v>
      </c>
      <c r="BG655" t="s">
        <v>115</v>
      </c>
      <c r="CH655">
        <v>540</v>
      </c>
      <c r="CI655">
        <v>29670</v>
      </c>
      <c r="CJ655" t="s">
        <v>106</v>
      </c>
      <c r="CK655" t="s">
        <v>106</v>
      </c>
      <c r="CL655" t="s">
        <v>141</v>
      </c>
      <c r="CM655" t="s">
        <v>1570</v>
      </c>
      <c r="CO655">
        <v>124368</v>
      </c>
      <c r="CQ655">
        <v>0</v>
      </c>
      <c r="CR655">
        <v>0</v>
      </c>
      <c r="CS655">
        <v>0</v>
      </c>
      <c r="CY655" t="s">
        <v>123</v>
      </c>
      <c r="CZ655" t="s">
        <v>124</v>
      </c>
      <c r="DD655" t="str" cm="1">
        <f t="array" ref="DD655:DE655">TEXT(_xlfn.SEQUENCE(1, DATEDIF(AG655, AH655, "m") + 1, AG655, 30), "YYYY-APMM")</f>
        <v>2013-AP08</v>
      </c>
      <c r="DE655" t="str">
        <v>2013-AP09</v>
      </c>
      <c r="DN655">
        <f t="shared" si="20"/>
        <v>0</v>
      </c>
      <c r="DO655">
        <f t="shared" si="21"/>
        <v>0</v>
      </c>
    </row>
    <row r="656" spans="1:119" x14ac:dyDescent="0.35">
      <c r="A656" t="s">
        <v>105</v>
      </c>
      <c r="B656">
        <v>499941</v>
      </c>
      <c r="C656">
        <v>6359</v>
      </c>
      <c r="D656">
        <v>124374</v>
      </c>
      <c r="E656">
        <v>13663</v>
      </c>
      <c r="F656">
        <v>0</v>
      </c>
      <c r="G656" t="s">
        <v>106</v>
      </c>
      <c r="H656" t="s">
        <v>106</v>
      </c>
      <c r="I656" t="s">
        <v>106</v>
      </c>
      <c r="J656" t="s">
        <v>107</v>
      </c>
      <c r="K656" t="s">
        <v>108</v>
      </c>
      <c r="L656" t="s">
        <v>109</v>
      </c>
      <c r="M656" t="s">
        <v>110</v>
      </c>
      <c r="N656" t="s">
        <v>1727</v>
      </c>
      <c r="O656" t="s">
        <v>1728</v>
      </c>
      <c r="Q656">
        <v>88</v>
      </c>
      <c r="R656">
        <v>0</v>
      </c>
      <c r="S656">
        <v>480</v>
      </c>
      <c r="T656">
        <v>0</v>
      </c>
      <c r="U656">
        <v>0</v>
      </c>
      <c r="V656">
        <v>0</v>
      </c>
      <c r="W656">
        <v>480</v>
      </c>
      <c r="X656">
        <v>0</v>
      </c>
      <c r="Y656">
        <v>0</v>
      </c>
      <c r="Z656">
        <v>0</v>
      </c>
      <c r="AD656" s="1">
        <v>41545.333333333336</v>
      </c>
      <c r="AE656" s="1">
        <v>41604.708333333336</v>
      </c>
      <c r="AG656" s="1">
        <v>41534.333333333336</v>
      </c>
      <c r="AH656" s="1">
        <v>41593.708333333336</v>
      </c>
      <c r="AI656" s="1">
        <v>41534.333333333336</v>
      </c>
      <c r="AJ656" s="1">
        <v>41593.708333333336</v>
      </c>
      <c r="AK656" s="1">
        <v>41534.333333333336</v>
      </c>
      <c r="AL656" s="1">
        <v>41593.708333333336</v>
      </c>
      <c r="AM656" s="1">
        <v>41545.333333333336</v>
      </c>
      <c r="AN656" s="1">
        <v>41604.708333333336</v>
      </c>
      <c r="AP656" t="s">
        <v>113</v>
      </c>
      <c r="AU656" t="s">
        <v>1729</v>
      </c>
      <c r="AY656" t="s">
        <v>106</v>
      </c>
      <c r="AZ656">
        <v>0</v>
      </c>
      <c r="BA656">
        <v>0</v>
      </c>
      <c r="BD656" s="3">
        <v>41321.660416666666</v>
      </c>
      <c r="BE656" s="3">
        <v>41321.663888888892</v>
      </c>
      <c r="BF656" t="s">
        <v>115</v>
      </c>
      <c r="BG656" t="s">
        <v>115</v>
      </c>
      <c r="CH656">
        <v>540</v>
      </c>
      <c r="CI656">
        <v>29670</v>
      </c>
      <c r="CJ656" t="s">
        <v>106</v>
      </c>
      <c r="CK656" t="s">
        <v>106</v>
      </c>
      <c r="CL656" t="s">
        <v>141</v>
      </c>
      <c r="CM656" t="s">
        <v>1570</v>
      </c>
      <c r="CO656">
        <v>124368</v>
      </c>
      <c r="CQ656">
        <v>0</v>
      </c>
      <c r="CR656">
        <v>0</v>
      </c>
      <c r="CS656">
        <v>0</v>
      </c>
      <c r="CY656" t="s">
        <v>123</v>
      </c>
      <c r="CZ656" t="s">
        <v>124</v>
      </c>
      <c r="DD656" t="str" cm="1">
        <f t="array" ref="DD656:DE656">TEXT(_xlfn.SEQUENCE(1, DATEDIF(AG656, AH656, "m") + 1, AG656, 30), "YYYY-APMM")</f>
        <v>2013-AP09</v>
      </c>
      <c r="DE656" t="str">
        <v>2013-AP10</v>
      </c>
      <c r="DN656">
        <f t="shared" si="20"/>
        <v>0</v>
      </c>
      <c r="DO656">
        <f t="shared" si="21"/>
        <v>0</v>
      </c>
    </row>
    <row r="657" spans="1:119" x14ac:dyDescent="0.35">
      <c r="A657" t="s">
        <v>105</v>
      </c>
      <c r="B657">
        <v>499942</v>
      </c>
      <c r="C657">
        <v>6359</v>
      </c>
      <c r="D657">
        <v>124374</v>
      </c>
      <c r="E657">
        <v>13663</v>
      </c>
      <c r="F657">
        <v>0</v>
      </c>
      <c r="G657" t="s">
        <v>106</v>
      </c>
      <c r="H657" t="s">
        <v>106</v>
      </c>
      <c r="I657" t="s">
        <v>106</v>
      </c>
      <c r="J657" t="s">
        <v>107</v>
      </c>
      <c r="K657" t="s">
        <v>108</v>
      </c>
      <c r="L657" t="s">
        <v>109</v>
      </c>
      <c r="M657" t="s">
        <v>110</v>
      </c>
      <c r="N657" t="s">
        <v>1730</v>
      </c>
      <c r="O657" t="s">
        <v>1731</v>
      </c>
      <c r="Q657">
        <v>256</v>
      </c>
      <c r="R657">
        <v>256</v>
      </c>
      <c r="S657">
        <v>320</v>
      </c>
      <c r="T657">
        <v>0</v>
      </c>
      <c r="U657">
        <v>0</v>
      </c>
      <c r="V657">
        <v>0</v>
      </c>
      <c r="W657">
        <v>320</v>
      </c>
      <c r="X657">
        <v>0</v>
      </c>
      <c r="Y657">
        <v>0</v>
      </c>
      <c r="Z657">
        <v>0</v>
      </c>
      <c r="AD657" s="1">
        <v>41362.333333333336</v>
      </c>
      <c r="AE657" s="1">
        <v>41401.708333333336</v>
      </c>
      <c r="AG657" s="1">
        <v>41330.333333333336</v>
      </c>
      <c r="AH657" s="1">
        <v>41369.708333333336</v>
      </c>
      <c r="AI657" s="1">
        <v>41330.333333333336</v>
      </c>
      <c r="AJ657" s="1">
        <v>41369.708333333336</v>
      </c>
      <c r="AK657" s="1">
        <v>41330.333333333336</v>
      </c>
      <c r="AL657" s="1">
        <v>41369.708333333336</v>
      </c>
      <c r="AM657" s="1">
        <v>41362.333333333336</v>
      </c>
      <c r="AN657" s="1">
        <v>41401.708333333336</v>
      </c>
      <c r="AP657" t="s">
        <v>113</v>
      </c>
      <c r="AU657" t="s">
        <v>1732</v>
      </c>
      <c r="AY657" t="s">
        <v>106</v>
      </c>
      <c r="AZ657">
        <v>0</v>
      </c>
      <c r="BA657">
        <v>0</v>
      </c>
      <c r="BD657" s="3">
        <v>41321.660416666666</v>
      </c>
      <c r="BE657" s="3">
        <v>41321.663888888892</v>
      </c>
      <c r="BF657" t="s">
        <v>115</v>
      </c>
      <c r="BG657" t="s">
        <v>115</v>
      </c>
      <c r="CH657">
        <v>540</v>
      </c>
      <c r="CI657">
        <v>29670</v>
      </c>
      <c r="CJ657" t="s">
        <v>106</v>
      </c>
      <c r="CK657" t="s">
        <v>106</v>
      </c>
      <c r="CL657" t="s">
        <v>141</v>
      </c>
      <c r="CM657" t="s">
        <v>1570</v>
      </c>
      <c r="CO657">
        <v>124368</v>
      </c>
      <c r="CQ657">
        <v>0</v>
      </c>
      <c r="CR657">
        <v>0</v>
      </c>
      <c r="CS657">
        <v>0</v>
      </c>
      <c r="CY657" t="s">
        <v>123</v>
      </c>
      <c r="CZ657" t="s">
        <v>124</v>
      </c>
      <c r="DD657" t="str" cm="1">
        <f t="array" ref="DD657:DE657">TEXT(_xlfn.SEQUENCE(1, DATEDIF(AG657, AH657, "m") + 1, AG657, 30), "YYYY-APMM")</f>
        <v>2013-AP02</v>
      </c>
      <c r="DE657" t="str">
        <v>2013-AP03</v>
      </c>
      <c r="DN657">
        <f t="shared" si="20"/>
        <v>0</v>
      </c>
      <c r="DO657">
        <f t="shared" si="21"/>
        <v>0</v>
      </c>
    </row>
    <row r="658" spans="1:119" x14ac:dyDescent="0.35">
      <c r="A658" t="s">
        <v>105</v>
      </c>
      <c r="B658">
        <v>499943</v>
      </c>
      <c r="C658">
        <v>6359</v>
      </c>
      <c r="D658">
        <v>124374</v>
      </c>
      <c r="E658">
        <v>13663</v>
      </c>
      <c r="F658">
        <v>0</v>
      </c>
      <c r="G658" t="s">
        <v>106</v>
      </c>
      <c r="H658" t="s">
        <v>106</v>
      </c>
      <c r="I658" t="s">
        <v>106</v>
      </c>
      <c r="J658" t="s">
        <v>107</v>
      </c>
      <c r="K658" t="s">
        <v>108</v>
      </c>
      <c r="L658" t="s">
        <v>109</v>
      </c>
      <c r="M658" t="s">
        <v>110</v>
      </c>
      <c r="N658" t="s">
        <v>1733</v>
      </c>
      <c r="O658" t="s">
        <v>1734</v>
      </c>
      <c r="Q658">
        <v>256</v>
      </c>
      <c r="R658">
        <v>256</v>
      </c>
      <c r="S658">
        <v>320</v>
      </c>
      <c r="T658">
        <v>0</v>
      </c>
      <c r="U658">
        <v>0</v>
      </c>
      <c r="V658">
        <v>0</v>
      </c>
      <c r="W658">
        <v>320</v>
      </c>
      <c r="X658">
        <v>0</v>
      </c>
      <c r="Y658">
        <v>0</v>
      </c>
      <c r="Z658">
        <v>0</v>
      </c>
      <c r="AD658" s="1">
        <v>41362.333333333336</v>
      </c>
      <c r="AE658" s="1">
        <v>41401.708333333336</v>
      </c>
      <c r="AG658" s="1">
        <v>41330.333333333336</v>
      </c>
      <c r="AH658" s="1">
        <v>41369.708333333336</v>
      </c>
      <c r="AI658" s="1">
        <v>41330.333333333336</v>
      </c>
      <c r="AJ658" s="1">
        <v>41369.708333333336</v>
      </c>
      <c r="AK658" s="1">
        <v>41330.333333333336</v>
      </c>
      <c r="AL658" s="1">
        <v>41369.708333333336</v>
      </c>
      <c r="AM658" s="1">
        <v>41362.333333333336</v>
      </c>
      <c r="AN658" s="1">
        <v>41401.708333333336</v>
      </c>
      <c r="AP658" t="s">
        <v>113</v>
      </c>
      <c r="AU658" t="s">
        <v>1735</v>
      </c>
      <c r="AY658" t="s">
        <v>106</v>
      </c>
      <c r="AZ658">
        <v>0</v>
      </c>
      <c r="BA658">
        <v>0</v>
      </c>
      <c r="BD658" s="3">
        <v>41321.660416666666</v>
      </c>
      <c r="BE658" s="3">
        <v>41321.663888888892</v>
      </c>
      <c r="BF658" t="s">
        <v>115</v>
      </c>
      <c r="BG658" t="s">
        <v>115</v>
      </c>
      <c r="CH658">
        <v>540</v>
      </c>
      <c r="CI658">
        <v>29670</v>
      </c>
      <c r="CJ658" t="s">
        <v>106</v>
      </c>
      <c r="CK658" t="s">
        <v>106</v>
      </c>
      <c r="CL658" t="s">
        <v>141</v>
      </c>
      <c r="CM658" t="s">
        <v>1570</v>
      </c>
      <c r="CO658">
        <v>124368</v>
      </c>
      <c r="CQ658">
        <v>0</v>
      </c>
      <c r="CR658">
        <v>0</v>
      </c>
      <c r="CS658">
        <v>0</v>
      </c>
      <c r="CY658" t="s">
        <v>123</v>
      </c>
      <c r="CZ658" t="s">
        <v>124</v>
      </c>
      <c r="DD658" t="str" cm="1">
        <f t="array" ref="DD658:DE658">TEXT(_xlfn.SEQUENCE(1, DATEDIF(AG658, AH658, "m") + 1, AG658, 30), "YYYY-APMM")</f>
        <v>2013-AP02</v>
      </c>
      <c r="DE658" t="str">
        <v>2013-AP03</v>
      </c>
      <c r="DN658">
        <f t="shared" si="20"/>
        <v>0</v>
      </c>
      <c r="DO658">
        <f t="shared" si="21"/>
        <v>0</v>
      </c>
    </row>
    <row r="659" spans="1:119" x14ac:dyDescent="0.35">
      <c r="A659" t="s">
        <v>105</v>
      </c>
      <c r="B659">
        <v>499944</v>
      </c>
      <c r="C659">
        <v>6359</v>
      </c>
      <c r="D659">
        <v>124374</v>
      </c>
      <c r="E659">
        <v>13663</v>
      </c>
      <c r="F659">
        <v>0</v>
      </c>
      <c r="G659" t="s">
        <v>106</v>
      </c>
      <c r="H659" t="s">
        <v>106</v>
      </c>
      <c r="I659" t="s">
        <v>106</v>
      </c>
      <c r="J659" t="s">
        <v>107</v>
      </c>
      <c r="K659" t="s">
        <v>108</v>
      </c>
      <c r="L659" t="s">
        <v>109</v>
      </c>
      <c r="M659" t="s">
        <v>110</v>
      </c>
      <c r="N659" t="s">
        <v>1736</v>
      </c>
      <c r="O659" t="s">
        <v>1737</v>
      </c>
      <c r="Q659">
        <v>480</v>
      </c>
      <c r="R659">
        <v>392</v>
      </c>
      <c r="S659">
        <v>960</v>
      </c>
      <c r="T659">
        <v>0</v>
      </c>
      <c r="U659">
        <v>0</v>
      </c>
      <c r="V659">
        <v>0</v>
      </c>
      <c r="W659">
        <v>960</v>
      </c>
      <c r="X659">
        <v>0</v>
      </c>
      <c r="Y659">
        <v>0</v>
      </c>
      <c r="Z659">
        <v>0</v>
      </c>
      <c r="AD659" s="1">
        <v>41485.333333333336</v>
      </c>
      <c r="AE659" s="1">
        <v>41604.708333333336</v>
      </c>
      <c r="AG659" s="1">
        <v>41425.333333333336</v>
      </c>
      <c r="AH659" s="1">
        <v>41544.708333333336</v>
      </c>
      <c r="AI659" s="1">
        <v>41425.333333333336</v>
      </c>
      <c r="AJ659" s="1">
        <v>41544.708333333336</v>
      </c>
      <c r="AK659" s="1">
        <v>41425.333333333336</v>
      </c>
      <c r="AL659" s="1">
        <v>41544.708333333336</v>
      </c>
      <c r="AM659" s="1">
        <v>41485.333333333336</v>
      </c>
      <c r="AN659" s="1">
        <v>41604.708333333336</v>
      </c>
      <c r="AP659" t="s">
        <v>113</v>
      </c>
      <c r="AU659" t="s">
        <v>1738</v>
      </c>
      <c r="AY659" t="s">
        <v>106</v>
      </c>
      <c r="AZ659">
        <v>0</v>
      </c>
      <c r="BA659">
        <v>0</v>
      </c>
      <c r="BD659" s="3">
        <v>41321.660416666666</v>
      </c>
      <c r="BE659" s="3">
        <v>41321.663888888892</v>
      </c>
      <c r="BF659" t="s">
        <v>115</v>
      </c>
      <c r="BG659" t="s">
        <v>115</v>
      </c>
      <c r="CH659">
        <v>540</v>
      </c>
      <c r="CI659">
        <v>29670</v>
      </c>
      <c r="CJ659" t="s">
        <v>106</v>
      </c>
      <c r="CK659" t="s">
        <v>106</v>
      </c>
      <c r="CL659" t="s">
        <v>141</v>
      </c>
      <c r="CM659" t="s">
        <v>1570</v>
      </c>
      <c r="CO659">
        <v>124368</v>
      </c>
      <c r="CQ659">
        <v>0</v>
      </c>
      <c r="CR659">
        <v>0</v>
      </c>
      <c r="CS659">
        <v>0</v>
      </c>
      <c r="CY659" t="s">
        <v>123</v>
      </c>
      <c r="CZ659" t="s">
        <v>124</v>
      </c>
      <c r="DD659" t="str" cm="1">
        <f t="array" ref="DD659:DG659">TEXT(_xlfn.SEQUENCE(1, DATEDIF(AG659, AH659, "m") + 1, AG659, 30), "YYYY-APMM")</f>
        <v>2013-AP05</v>
      </c>
      <c r="DE659" t="str">
        <v>2013-AP06</v>
      </c>
      <c r="DF659" t="str">
        <v>2013-AP07</v>
      </c>
      <c r="DG659" t="str">
        <v>2013-AP08</v>
      </c>
      <c r="DN659">
        <f t="shared" si="20"/>
        <v>0</v>
      </c>
      <c r="DO659">
        <f t="shared" si="21"/>
        <v>0</v>
      </c>
    </row>
    <row r="660" spans="1:119" x14ac:dyDescent="0.35">
      <c r="A660" t="s">
        <v>105</v>
      </c>
      <c r="B660">
        <v>499945</v>
      </c>
      <c r="C660">
        <v>6359</v>
      </c>
      <c r="D660">
        <v>124374</v>
      </c>
      <c r="E660">
        <v>13663</v>
      </c>
      <c r="F660">
        <v>0</v>
      </c>
      <c r="G660" t="s">
        <v>106</v>
      </c>
      <c r="H660" t="s">
        <v>106</v>
      </c>
      <c r="I660" t="s">
        <v>106</v>
      </c>
      <c r="J660" t="s">
        <v>107</v>
      </c>
      <c r="K660" t="s">
        <v>108</v>
      </c>
      <c r="L660" t="s">
        <v>109</v>
      </c>
      <c r="M660" t="s">
        <v>110</v>
      </c>
      <c r="N660" t="s">
        <v>1739</v>
      </c>
      <c r="O660" t="s">
        <v>1740</v>
      </c>
      <c r="Q660">
        <v>576</v>
      </c>
      <c r="R660">
        <v>488</v>
      </c>
      <c r="S660">
        <v>720</v>
      </c>
      <c r="T660">
        <v>0</v>
      </c>
      <c r="U660">
        <v>0</v>
      </c>
      <c r="V660">
        <v>0</v>
      </c>
      <c r="W660">
        <v>720</v>
      </c>
      <c r="X660">
        <v>0</v>
      </c>
      <c r="Y660">
        <v>0</v>
      </c>
      <c r="Z660">
        <v>0</v>
      </c>
      <c r="AD660" s="1">
        <v>41515.333333333336</v>
      </c>
      <c r="AE660" s="1">
        <v>41604.708333333336</v>
      </c>
      <c r="AG660" s="1">
        <v>41443.333333333336</v>
      </c>
      <c r="AH660" s="1">
        <v>41532.708333333336</v>
      </c>
      <c r="AI660" s="1">
        <v>41443.333333333336</v>
      </c>
      <c r="AJ660" s="1">
        <v>41532.708333333336</v>
      </c>
      <c r="AK660" s="1">
        <v>41443.333333333336</v>
      </c>
      <c r="AL660" s="1">
        <v>41532.708333333336</v>
      </c>
      <c r="AM660" s="1">
        <v>41515.333333333336</v>
      </c>
      <c r="AN660" s="1">
        <v>41604.708333333336</v>
      </c>
      <c r="AP660" t="s">
        <v>113</v>
      </c>
      <c r="AU660" t="s">
        <v>1741</v>
      </c>
      <c r="AY660" t="s">
        <v>106</v>
      </c>
      <c r="AZ660">
        <v>0</v>
      </c>
      <c r="BA660">
        <v>0</v>
      </c>
      <c r="BD660" s="3">
        <v>41321.660416666666</v>
      </c>
      <c r="BE660" s="3">
        <v>41321.663888888892</v>
      </c>
      <c r="BF660" t="s">
        <v>115</v>
      </c>
      <c r="BG660" t="s">
        <v>115</v>
      </c>
      <c r="CH660">
        <v>540</v>
      </c>
      <c r="CI660">
        <v>29670</v>
      </c>
      <c r="CJ660" t="s">
        <v>106</v>
      </c>
      <c r="CK660" t="s">
        <v>106</v>
      </c>
      <c r="CL660" t="s">
        <v>141</v>
      </c>
      <c r="CM660" t="s">
        <v>1570</v>
      </c>
      <c r="CO660">
        <v>124368</v>
      </c>
      <c r="CQ660">
        <v>0</v>
      </c>
      <c r="CR660">
        <v>0</v>
      </c>
      <c r="CS660">
        <v>0</v>
      </c>
      <c r="CY660" t="s">
        <v>123</v>
      </c>
      <c r="CZ660" t="s">
        <v>124</v>
      </c>
      <c r="DD660" t="str" cm="1">
        <f t="array" ref="DD660:DF660">TEXT(_xlfn.SEQUENCE(1, DATEDIF(AG660, AH660, "m") + 1, AG660, 30), "YYYY-APMM")</f>
        <v>2013-AP06</v>
      </c>
      <c r="DE660" t="str">
        <v>2013-AP07</v>
      </c>
      <c r="DF660" t="str">
        <v>2013-AP08</v>
      </c>
      <c r="DN660">
        <f t="shared" si="20"/>
        <v>0</v>
      </c>
      <c r="DO660">
        <f t="shared" si="21"/>
        <v>0</v>
      </c>
    </row>
    <row r="661" spans="1:119" x14ac:dyDescent="0.35">
      <c r="A661" t="s">
        <v>105</v>
      </c>
      <c r="B661">
        <v>499946</v>
      </c>
      <c r="C661">
        <v>6359</v>
      </c>
      <c r="D661">
        <v>124374</v>
      </c>
      <c r="E661">
        <v>13663</v>
      </c>
      <c r="F661">
        <v>0</v>
      </c>
      <c r="G661" t="s">
        <v>106</v>
      </c>
      <c r="H661" t="s">
        <v>106</v>
      </c>
      <c r="I661" t="s">
        <v>106</v>
      </c>
      <c r="J661" t="s">
        <v>107</v>
      </c>
      <c r="K661" t="s">
        <v>108</v>
      </c>
      <c r="L661" t="s">
        <v>109</v>
      </c>
      <c r="M661" t="s">
        <v>110</v>
      </c>
      <c r="N661" t="s">
        <v>1742</v>
      </c>
      <c r="O661" t="s">
        <v>1743</v>
      </c>
      <c r="Q661">
        <v>496</v>
      </c>
      <c r="R661">
        <v>360</v>
      </c>
      <c r="S661">
        <v>720</v>
      </c>
      <c r="T661">
        <v>0</v>
      </c>
      <c r="U661">
        <v>0</v>
      </c>
      <c r="V661">
        <v>0</v>
      </c>
      <c r="W661">
        <v>720</v>
      </c>
      <c r="X661">
        <v>0</v>
      </c>
      <c r="Y661">
        <v>0</v>
      </c>
      <c r="Z661">
        <v>0</v>
      </c>
      <c r="AD661" s="1">
        <v>41441.333333333336</v>
      </c>
      <c r="AE661" s="1">
        <v>41530.708333333336</v>
      </c>
      <c r="AG661" s="1">
        <v>41379.333333333336</v>
      </c>
      <c r="AH661" s="1">
        <v>41468.708333333336</v>
      </c>
      <c r="AI661" s="1">
        <v>41379.333333333336</v>
      </c>
      <c r="AJ661" s="1">
        <v>41468.708333333336</v>
      </c>
      <c r="AK661" s="1">
        <v>41379.333333333336</v>
      </c>
      <c r="AL661" s="1">
        <v>41468.708333333336</v>
      </c>
      <c r="AM661" s="1">
        <v>41441.333333333336</v>
      </c>
      <c r="AN661" s="1">
        <v>41530.708333333336</v>
      </c>
      <c r="AP661" t="s">
        <v>113</v>
      </c>
      <c r="AU661" t="s">
        <v>1744</v>
      </c>
      <c r="AY661" t="s">
        <v>106</v>
      </c>
      <c r="AZ661">
        <v>0</v>
      </c>
      <c r="BA661">
        <v>0</v>
      </c>
      <c r="BD661" s="3">
        <v>41321.660416666666</v>
      </c>
      <c r="BE661" s="3">
        <v>41321.663888888892</v>
      </c>
      <c r="BF661" t="s">
        <v>115</v>
      </c>
      <c r="BG661" t="s">
        <v>115</v>
      </c>
      <c r="CH661">
        <v>540</v>
      </c>
      <c r="CI661">
        <v>29670</v>
      </c>
      <c r="CJ661" t="s">
        <v>106</v>
      </c>
      <c r="CK661" t="s">
        <v>106</v>
      </c>
      <c r="CL661" t="s">
        <v>141</v>
      </c>
      <c r="CM661" t="s">
        <v>1570</v>
      </c>
      <c r="CO661">
        <v>124368</v>
      </c>
      <c r="CQ661">
        <v>0</v>
      </c>
      <c r="CR661">
        <v>0</v>
      </c>
      <c r="CS661">
        <v>0</v>
      </c>
      <c r="CY661" t="s">
        <v>123</v>
      </c>
      <c r="CZ661" t="s">
        <v>124</v>
      </c>
      <c r="DD661" t="str" cm="1">
        <f t="array" ref="DD661:DF661">TEXT(_xlfn.SEQUENCE(1, DATEDIF(AG661, AH661, "m") + 1, AG661, 30), "YYYY-APMM")</f>
        <v>2013-AP04</v>
      </c>
      <c r="DE661" t="str">
        <v>2013-AP05</v>
      </c>
      <c r="DF661" t="str">
        <v>2013-AP06</v>
      </c>
      <c r="DN661">
        <f t="shared" si="20"/>
        <v>0</v>
      </c>
      <c r="DO661">
        <f t="shared" si="21"/>
        <v>0</v>
      </c>
    </row>
    <row r="662" spans="1:119" x14ac:dyDescent="0.35">
      <c r="A662" t="s">
        <v>105</v>
      </c>
      <c r="B662">
        <v>499947</v>
      </c>
      <c r="C662">
        <v>6359</v>
      </c>
      <c r="D662">
        <v>124374</v>
      </c>
      <c r="E662">
        <v>13663</v>
      </c>
      <c r="F662">
        <v>0</v>
      </c>
      <c r="G662" t="s">
        <v>106</v>
      </c>
      <c r="H662" t="s">
        <v>106</v>
      </c>
      <c r="I662" t="s">
        <v>106</v>
      </c>
      <c r="J662" t="s">
        <v>107</v>
      </c>
      <c r="K662" t="s">
        <v>108</v>
      </c>
      <c r="L662" t="s">
        <v>109</v>
      </c>
      <c r="M662" t="s">
        <v>110</v>
      </c>
      <c r="N662" t="s">
        <v>1745</v>
      </c>
      <c r="O662" t="s">
        <v>1746</v>
      </c>
      <c r="Q662">
        <v>504</v>
      </c>
      <c r="R662">
        <v>16</v>
      </c>
      <c r="S662">
        <v>720</v>
      </c>
      <c r="T662">
        <v>0</v>
      </c>
      <c r="U662">
        <v>0</v>
      </c>
      <c r="V662">
        <v>0</v>
      </c>
      <c r="W662">
        <v>720</v>
      </c>
      <c r="X662">
        <v>0</v>
      </c>
      <c r="Y662">
        <v>0</v>
      </c>
      <c r="Z662">
        <v>0</v>
      </c>
      <c r="AD662" s="1">
        <v>41488.333333333336</v>
      </c>
      <c r="AE662" s="1">
        <v>41577.708333333336</v>
      </c>
      <c r="AG662" s="1">
        <v>41425.333333333336</v>
      </c>
      <c r="AH662" s="1">
        <v>41514.708333333336</v>
      </c>
      <c r="AI662" s="1">
        <v>41425.333333333336</v>
      </c>
      <c r="AJ662" s="1">
        <v>41514.708333333336</v>
      </c>
      <c r="AK662" s="1">
        <v>41425.333333333336</v>
      </c>
      <c r="AL662" s="1">
        <v>41514.708333333336</v>
      </c>
      <c r="AM662" s="1">
        <v>41488.333333333336</v>
      </c>
      <c r="AN662" s="1">
        <v>41577.708333333336</v>
      </c>
      <c r="AP662" t="s">
        <v>113</v>
      </c>
      <c r="AU662" t="s">
        <v>1747</v>
      </c>
      <c r="AY662" t="s">
        <v>106</v>
      </c>
      <c r="AZ662">
        <v>0</v>
      </c>
      <c r="BA662">
        <v>0</v>
      </c>
      <c r="BD662" s="3">
        <v>41321.660416666666</v>
      </c>
      <c r="BE662" s="3">
        <v>41321.663888888892</v>
      </c>
      <c r="BF662" t="s">
        <v>115</v>
      </c>
      <c r="BG662" t="s">
        <v>115</v>
      </c>
      <c r="CH662">
        <v>540</v>
      </c>
      <c r="CI662">
        <v>29670</v>
      </c>
      <c r="CJ662" t="s">
        <v>106</v>
      </c>
      <c r="CK662" t="s">
        <v>106</v>
      </c>
      <c r="CL662" t="s">
        <v>141</v>
      </c>
      <c r="CM662" t="s">
        <v>1570</v>
      </c>
      <c r="CO662">
        <v>124368</v>
      </c>
      <c r="CQ662">
        <v>0</v>
      </c>
      <c r="CR662">
        <v>0</v>
      </c>
      <c r="CS662">
        <v>0</v>
      </c>
      <c r="CY662" t="s">
        <v>123</v>
      </c>
      <c r="CZ662" t="s">
        <v>124</v>
      </c>
      <c r="DD662" t="str" cm="1">
        <f t="array" ref="DD662:DF662">TEXT(_xlfn.SEQUENCE(1, DATEDIF(AG662, AH662, "m") + 1, AG662, 30), "YYYY-APMM")</f>
        <v>2013-AP05</v>
      </c>
      <c r="DE662" t="str">
        <v>2013-AP06</v>
      </c>
      <c r="DF662" t="str">
        <v>2013-AP07</v>
      </c>
      <c r="DN662">
        <f t="shared" si="20"/>
        <v>0</v>
      </c>
      <c r="DO662">
        <f t="shared" si="21"/>
        <v>0</v>
      </c>
    </row>
    <row r="663" spans="1:119" x14ac:dyDescent="0.35">
      <c r="A663" t="s">
        <v>105</v>
      </c>
      <c r="B663">
        <v>499948</v>
      </c>
      <c r="C663">
        <v>6359</v>
      </c>
      <c r="D663">
        <v>124374</v>
      </c>
      <c r="E663">
        <v>13663</v>
      </c>
      <c r="F663">
        <v>0</v>
      </c>
      <c r="G663" t="s">
        <v>106</v>
      </c>
      <c r="H663" t="s">
        <v>106</v>
      </c>
      <c r="I663" t="s">
        <v>106</v>
      </c>
      <c r="J663" t="s">
        <v>107</v>
      </c>
      <c r="K663" t="s">
        <v>108</v>
      </c>
      <c r="L663" t="s">
        <v>109</v>
      </c>
      <c r="M663" t="s">
        <v>110</v>
      </c>
      <c r="N663" t="s">
        <v>1748</v>
      </c>
      <c r="O663" t="s">
        <v>1749</v>
      </c>
      <c r="Q663">
        <v>808</v>
      </c>
      <c r="R663">
        <v>88</v>
      </c>
      <c r="S663">
        <v>960</v>
      </c>
      <c r="T663">
        <v>0</v>
      </c>
      <c r="U663">
        <v>0</v>
      </c>
      <c r="V663">
        <v>0</v>
      </c>
      <c r="W663">
        <v>960</v>
      </c>
      <c r="X663">
        <v>0</v>
      </c>
      <c r="Y663">
        <v>0</v>
      </c>
      <c r="Z663">
        <v>0</v>
      </c>
      <c r="AD663" s="1">
        <v>41544.333333333336</v>
      </c>
      <c r="AE663" s="1">
        <v>41663.708333333336</v>
      </c>
      <c r="AG663" s="1">
        <v>41443.333333333336</v>
      </c>
      <c r="AH663" s="1">
        <v>41562.708333333336</v>
      </c>
      <c r="AI663" s="1">
        <v>41443.333333333336</v>
      </c>
      <c r="AJ663" s="1">
        <v>41562.708333333336</v>
      </c>
      <c r="AK663" s="1">
        <v>41443.333333333336</v>
      </c>
      <c r="AL663" s="1">
        <v>41562.708333333336</v>
      </c>
      <c r="AM663" s="1">
        <v>41544.333333333336</v>
      </c>
      <c r="AN663" s="1">
        <v>41663.708333333336</v>
      </c>
      <c r="AP663" t="s">
        <v>113</v>
      </c>
      <c r="AU663" t="s">
        <v>1750</v>
      </c>
      <c r="AY663" t="s">
        <v>106</v>
      </c>
      <c r="AZ663">
        <v>0</v>
      </c>
      <c r="BA663">
        <v>0</v>
      </c>
      <c r="BD663" s="3">
        <v>41321.660416666666</v>
      </c>
      <c r="BE663" s="3">
        <v>41321.663888888892</v>
      </c>
      <c r="BF663" t="s">
        <v>115</v>
      </c>
      <c r="BG663" t="s">
        <v>115</v>
      </c>
      <c r="CH663">
        <v>540</v>
      </c>
      <c r="CI663">
        <v>29670</v>
      </c>
      <c r="CJ663" t="s">
        <v>106</v>
      </c>
      <c r="CK663" t="s">
        <v>106</v>
      </c>
      <c r="CL663" t="s">
        <v>141</v>
      </c>
      <c r="CM663" t="s">
        <v>1570</v>
      </c>
      <c r="CO663">
        <v>124368</v>
      </c>
      <c r="CQ663">
        <v>0</v>
      </c>
      <c r="CR663">
        <v>0</v>
      </c>
      <c r="CS663">
        <v>0</v>
      </c>
      <c r="CY663" t="s">
        <v>123</v>
      </c>
      <c r="CZ663" t="s">
        <v>124</v>
      </c>
      <c r="DD663" t="str" cm="1">
        <f t="array" ref="DD663:DG663">TEXT(_xlfn.SEQUENCE(1, DATEDIF(AG663, AH663, "m") + 1, AG663, 30), "YYYY-APMM")</f>
        <v>2013-AP06</v>
      </c>
      <c r="DE663" t="str">
        <v>2013-AP07</v>
      </c>
      <c r="DF663" t="str">
        <v>2013-AP08</v>
      </c>
      <c r="DG663" t="str">
        <v>2013-AP09</v>
      </c>
      <c r="DN663">
        <f t="shared" si="20"/>
        <v>0</v>
      </c>
      <c r="DO663">
        <f t="shared" si="21"/>
        <v>0</v>
      </c>
    </row>
    <row r="664" spans="1:119" x14ac:dyDescent="0.35">
      <c r="A664" t="s">
        <v>105</v>
      </c>
      <c r="B664">
        <v>499949</v>
      </c>
      <c r="C664">
        <v>6359</v>
      </c>
      <c r="D664">
        <v>124374</v>
      </c>
      <c r="E664">
        <v>13663</v>
      </c>
      <c r="F664">
        <v>0</v>
      </c>
      <c r="G664" t="s">
        <v>106</v>
      </c>
      <c r="H664" t="s">
        <v>106</v>
      </c>
      <c r="I664" t="s">
        <v>106</v>
      </c>
      <c r="J664" t="s">
        <v>107</v>
      </c>
      <c r="K664" t="s">
        <v>108</v>
      </c>
      <c r="L664" t="s">
        <v>109</v>
      </c>
      <c r="M664" t="s">
        <v>110</v>
      </c>
      <c r="N664" t="s">
        <v>1751</v>
      </c>
      <c r="O664" t="s">
        <v>1752</v>
      </c>
      <c r="Q664">
        <v>744</v>
      </c>
      <c r="R664">
        <v>144</v>
      </c>
      <c r="S664">
        <v>720</v>
      </c>
      <c r="T664">
        <v>0</v>
      </c>
      <c r="U664">
        <v>0</v>
      </c>
      <c r="V664">
        <v>0</v>
      </c>
      <c r="W664">
        <v>720</v>
      </c>
      <c r="X664">
        <v>0</v>
      </c>
      <c r="Y664">
        <v>0</v>
      </c>
      <c r="Z664">
        <v>0</v>
      </c>
      <c r="AD664" s="1">
        <v>41553.333333333336</v>
      </c>
      <c r="AE664" s="1">
        <v>41642.708333333336</v>
      </c>
      <c r="AG664" s="1">
        <v>41460.333333333336</v>
      </c>
      <c r="AH664" s="1">
        <v>41549.708333333336</v>
      </c>
      <c r="AI664" s="1">
        <v>41460.333333333336</v>
      </c>
      <c r="AJ664" s="1">
        <v>41549.708333333336</v>
      </c>
      <c r="AK664" s="1">
        <v>41460.333333333336</v>
      </c>
      <c r="AL664" s="1">
        <v>41549.708333333336</v>
      </c>
      <c r="AM664" s="1">
        <v>41553.333333333336</v>
      </c>
      <c r="AN664" s="1">
        <v>41642.708333333336</v>
      </c>
      <c r="AP664" t="s">
        <v>113</v>
      </c>
      <c r="AU664" t="s">
        <v>1753</v>
      </c>
      <c r="AY664" t="s">
        <v>106</v>
      </c>
      <c r="AZ664">
        <v>0</v>
      </c>
      <c r="BA664">
        <v>0</v>
      </c>
      <c r="BD664" s="3">
        <v>41321.660416666666</v>
      </c>
      <c r="BE664" s="3">
        <v>41321.663888888892</v>
      </c>
      <c r="BF664" t="s">
        <v>115</v>
      </c>
      <c r="BG664" t="s">
        <v>115</v>
      </c>
      <c r="CH664">
        <v>540</v>
      </c>
      <c r="CI664">
        <v>29670</v>
      </c>
      <c r="CJ664" t="s">
        <v>106</v>
      </c>
      <c r="CK664" t="s">
        <v>106</v>
      </c>
      <c r="CL664" t="s">
        <v>141</v>
      </c>
      <c r="CM664" t="s">
        <v>1570</v>
      </c>
      <c r="CO664">
        <v>124368</v>
      </c>
      <c r="CQ664">
        <v>0</v>
      </c>
      <c r="CR664">
        <v>0</v>
      </c>
      <c r="CS664">
        <v>0</v>
      </c>
      <c r="CY664" t="s">
        <v>123</v>
      </c>
      <c r="CZ664" t="s">
        <v>124</v>
      </c>
      <c r="DD664" t="str" cm="1">
        <f t="array" ref="DD664:DF664">TEXT(_xlfn.SEQUENCE(1, DATEDIF(AG664, AH664, "m") + 1, AG664, 30), "YYYY-APMM")</f>
        <v>2013-AP07</v>
      </c>
      <c r="DE664" t="str">
        <v>2013-AP08</v>
      </c>
      <c r="DF664" t="str">
        <v>2013-AP09</v>
      </c>
      <c r="DN664">
        <f t="shared" si="20"/>
        <v>0</v>
      </c>
      <c r="DO664">
        <f t="shared" si="21"/>
        <v>0</v>
      </c>
    </row>
    <row r="665" spans="1:119" x14ac:dyDescent="0.35">
      <c r="A665" t="s">
        <v>105</v>
      </c>
      <c r="B665">
        <v>499950</v>
      </c>
      <c r="C665">
        <v>6359</v>
      </c>
      <c r="D665">
        <v>124374</v>
      </c>
      <c r="E665">
        <v>13663</v>
      </c>
      <c r="F665">
        <v>0</v>
      </c>
      <c r="G665" t="s">
        <v>106</v>
      </c>
      <c r="H665" t="s">
        <v>106</v>
      </c>
      <c r="I665" t="s">
        <v>106</v>
      </c>
      <c r="J665" t="s">
        <v>107</v>
      </c>
      <c r="K665" t="s">
        <v>108</v>
      </c>
      <c r="L665" t="s">
        <v>109</v>
      </c>
      <c r="M665" t="s">
        <v>110</v>
      </c>
      <c r="N665" t="s">
        <v>1754</v>
      </c>
      <c r="O665" t="s">
        <v>1755</v>
      </c>
      <c r="Q665">
        <v>600</v>
      </c>
      <c r="R665">
        <v>0</v>
      </c>
      <c r="S665">
        <v>720</v>
      </c>
      <c r="T665">
        <v>0</v>
      </c>
      <c r="U665">
        <v>0</v>
      </c>
      <c r="V665">
        <v>0</v>
      </c>
      <c r="W665">
        <v>720</v>
      </c>
      <c r="X665">
        <v>0</v>
      </c>
      <c r="Y665">
        <v>0</v>
      </c>
      <c r="Z665">
        <v>0</v>
      </c>
      <c r="AD665" s="1">
        <v>41553.333333333336</v>
      </c>
      <c r="AE665" s="1">
        <v>41642.708333333336</v>
      </c>
      <c r="AG665" s="1">
        <v>41478.333333333336</v>
      </c>
      <c r="AH665" s="1">
        <v>41567.708333333336</v>
      </c>
      <c r="AI665" s="1">
        <v>41478.333333333336</v>
      </c>
      <c r="AJ665" s="1">
        <v>41567.708333333336</v>
      </c>
      <c r="AK665" s="1">
        <v>41478.333333333336</v>
      </c>
      <c r="AL665" s="1">
        <v>41567.708333333336</v>
      </c>
      <c r="AM665" s="1">
        <v>41553.333333333336</v>
      </c>
      <c r="AN665" s="1">
        <v>41642.708333333336</v>
      </c>
      <c r="AP665" t="s">
        <v>113</v>
      </c>
      <c r="AU665" t="s">
        <v>1756</v>
      </c>
      <c r="AY665" t="s">
        <v>106</v>
      </c>
      <c r="AZ665">
        <v>0</v>
      </c>
      <c r="BA665">
        <v>0</v>
      </c>
      <c r="BD665" s="3">
        <v>41321.660416666666</v>
      </c>
      <c r="BE665" s="3">
        <v>41321.663888888892</v>
      </c>
      <c r="BF665" t="s">
        <v>115</v>
      </c>
      <c r="BG665" t="s">
        <v>115</v>
      </c>
      <c r="CH665">
        <v>540</v>
      </c>
      <c r="CI665">
        <v>29670</v>
      </c>
      <c r="CJ665" t="s">
        <v>106</v>
      </c>
      <c r="CK665" t="s">
        <v>106</v>
      </c>
      <c r="CL665" t="s">
        <v>141</v>
      </c>
      <c r="CM665" t="s">
        <v>1570</v>
      </c>
      <c r="CO665">
        <v>124368</v>
      </c>
      <c r="CQ665">
        <v>0</v>
      </c>
      <c r="CR665">
        <v>0</v>
      </c>
      <c r="CS665">
        <v>0</v>
      </c>
      <c r="CY665" t="s">
        <v>123</v>
      </c>
      <c r="CZ665" t="s">
        <v>124</v>
      </c>
      <c r="DD665" t="str" cm="1">
        <f t="array" ref="DD665:DF665">TEXT(_xlfn.SEQUENCE(1, DATEDIF(AG665, AH665, "m") + 1, AG665, 30), "YYYY-APMM")</f>
        <v>2013-AP07</v>
      </c>
      <c r="DE665" t="str">
        <v>2013-AP08</v>
      </c>
      <c r="DF665" t="str">
        <v>2013-AP09</v>
      </c>
      <c r="DN665">
        <f t="shared" si="20"/>
        <v>0</v>
      </c>
      <c r="DO665">
        <f t="shared" si="21"/>
        <v>0</v>
      </c>
    </row>
    <row r="666" spans="1:119" x14ac:dyDescent="0.35">
      <c r="A666" t="s">
        <v>105</v>
      </c>
      <c r="B666">
        <v>499951</v>
      </c>
      <c r="C666">
        <v>6359</v>
      </c>
      <c r="D666">
        <v>124374</v>
      </c>
      <c r="E666">
        <v>13663</v>
      </c>
      <c r="F666">
        <v>0</v>
      </c>
      <c r="G666" t="s">
        <v>106</v>
      </c>
      <c r="H666" t="s">
        <v>106</v>
      </c>
      <c r="I666" t="s">
        <v>106</v>
      </c>
      <c r="J666" t="s">
        <v>107</v>
      </c>
      <c r="K666" t="s">
        <v>108</v>
      </c>
      <c r="L666" t="s">
        <v>109</v>
      </c>
      <c r="M666" t="s">
        <v>110</v>
      </c>
      <c r="N666" t="s">
        <v>1757</v>
      </c>
      <c r="O666" t="s">
        <v>1758</v>
      </c>
      <c r="Q666">
        <v>736</v>
      </c>
      <c r="R666">
        <v>184</v>
      </c>
      <c r="S666">
        <v>960</v>
      </c>
      <c r="T666">
        <v>0</v>
      </c>
      <c r="U666">
        <v>0</v>
      </c>
      <c r="V666">
        <v>0</v>
      </c>
      <c r="W666">
        <v>960</v>
      </c>
      <c r="X666">
        <v>0</v>
      </c>
      <c r="Y666">
        <v>0</v>
      </c>
      <c r="Z666">
        <v>0</v>
      </c>
      <c r="AD666" s="1">
        <v>41517.333333333336</v>
      </c>
      <c r="AE666" s="1">
        <v>41636.708333333336</v>
      </c>
      <c r="AG666" s="1">
        <v>41425.333333333336</v>
      </c>
      <c r="AH666" s="1">
        <v>41544.708333333336</v>
      </c>
      <c r="AI666" s="1">
        <v>41425.333333333336</v>
      </c>
      <c r="AJ666" s="1">
        <v>41544.708333333336</v>
      </c>
      <c r="AK666" s="1">
        <v>41425.333333333336</v>
      </c>
      <c r="AL666" s="1">
        <v>41544.708333333336</v>
      </c>
      <c r="AM666" s="1">
        <v>41517.333333333336</v>
      </c>
      <c r="AN666" s="1">
        <v>41636.708333333336</v>
      </c>
      <c r="AP666" t="s">
        <v>113</v>
      </c>
      <c r="AU666" t="s">
        <v>1759</v>
      </c>
      <c r="AY666" t="s">
        <v>106</v>
      </c>
      <c r="AZ666">
        <v>0</v>
      </c>
      <c r="BA666">
        <v>0</v>
      </c>
      <c r="BD666" s="3">
        <v>41321.660416666666</v>
      </c>
      <c r="BE666" s="3">
        <v>41321.663888888892</v>
      </c>
      <c r="BF666" t="s">
        <v>115</v>
      </c>
      <c r="BG666" t="s">
        <v>115</v>
      </c>
      <c r="CH666">
        <v>540</v>
      </c>
      <c r="CI666">
        <v>29670</v>
      </c>
      <c r="CJ666" t="s">
        <v>106</v>
      </c>
      <c r="CK666" t="s">
        <v>106</v>
      </c>
      <c r="CL666" t="s">
        <v>141</v>
      </c>
      <c r="CM666" t="s">
        <v>1570</v>
      </c>
      <c r="CO666">
        <v>124368</v>
      </c>
      <c r="CQ666">
        <v>0</v>
      </c>
      <c r="CR666">
        <v>0</v>
      </c>
      <c r="CS666">
        <v>0</v>
      </c>
      <c r="CY666" t="s">
        <v>123</v>
      </c>
      <c r="CZ666" t="s">
        <v>124</v>
      </c>
      <c r="DD666" t="str" cm="1">
        <f t="array" ref="DD666:DG666">TEXT(_xlfn.SEQUENCE(1, DATEDIF(AG666, AH666, "m") + 1, AG666, 30), "YYYY-APMM")</f>
        <v>2013-AP05</v>
      </c>
      <c r="DE666" t="str">
        <v>2013-AP06</v>
      </c>
      <c r="DF666" t="str">
        <v>2013-AP07</v>
      </c>
      <c r="DG666" t="str">
        <v>2013-AP08</v>
      </c>
      <c r="DN666">
        <f t="shared" si="20"/>
        <v>0</v>
      </c>
      <c r="DO666">
        <f t="shared" si="21"/>
        <v>0</v>
      </c>
    </row>
    <row r="667" spans="1:119" x14ac:dyDescent="0.35">
      <c r="A667" t="s">
        <v>105</v>
      </c>
      <c r="B667">
        <v>499952</v>
      </c>
      <c r="C667">
        <v>6359</v>
      </c>
      <c r="D667">
        <v>124374</v>
      </c>
      <c r="E667">
        <v>13663</v>
      </c>
      <c r="F667">
        <v>0</v>
      </c>
      <c r="G667" t="s">
        <v>106</v>
      </c>
      <c r="H667" t="s">
        <v>106</v>
      </c>
      <c r="I667" t="s">
        <v>106</v>
      </c>
      <c r="J667" t="s">
        <v>107</v>
      </c>
      <c r="K667" t="s">
        <v>108</v>
      </c>
      <c r="L667" t="s">
        <v>109</v>
      </c>
      <c r="M667" t="s">
        <v>110</v>
      </c>
      <c r="N667" t="s">
        <v>1760</v>
      </c>
      <c r="O667" t="s">
        <v>1761</v>
      </c>
      <c r="Q667">
        <v>552</v>
      </c>
      <c r="R667">
        <v>136</v>
      </c>
      <c r="S667">
        <v>960</v>
      </c>
      <c r="T667">
        <v>0</v>
      </c>
      <c r="U667">
        <v>0</v>
      </c>
      <c r="V667">
        <v>0</v>
      </c>
      <c r="W667">
        <v>960</v>
      </c>
      <c r="X667">
        <v>0</v>
      </c>
      <c r="Y667">
        <v>0</v>
      </c>
      <c r="Z667">
        <v>0</v>
      </c>
      <c r="AD667" s="1">
        <v>41454.333333333336</v>
      </c>
      <c r="AE667" s="1">
        <v>41573.708333333336</v>
      </c>
      <c r="AG667" s="1">
        <v>41385.333333333336</v>
      </c>
      <c r="AH667" s="1">
        <v>41504.708333333336</v>
      </c>
      <c r="AI667" s="1">
        <v>41385.333333333336</v>
      </c>
      <c r="AJ667" s="1">
        <v>41504.708333333336</v>
      </c>
      <c r="AK667" s="1">
        <v>41385.333333333336</v>
      </c>
      <c r="AL667" s="1">
        <v>41504.708333333336</v>
      </c>
      <c r="AM667" s="1">
        <v>41454.333333333336</v>
      </c>
      <c r="AN667" s="1">
        <v>41573.708333333336</v>
      </c>
      <c r="AP667" t="s">
        <v>113</v>
      </c>
      <c r="AU667" t="s">
        <v>1762</v>
      </c>
      <c r="AY667" t="s">
        <v>106</v>
      </c>
      <c r="AZ667">
        <v>0</v>
      </c>
      <c r="BA667">
        <v>0</v>
      </c>
      <c r="BD667" s="3">
        <v>41321.660416666666</v>
      </c>
      <c r="BE667" s="3">
        <v>41321.663888888892</v>
      </c>
      <c r="BF667" t="s">
        <v>115</v>
      </c>
      <c r="BG667" t="s">
        <v>115</v>
      </c>
      <c r="CH667">
        <v>540</v>
      </c>
      <c r="CI667">
        <v>29670</v>
      </c>
      <c r="CJ667" t="s">
        <v>106</v>
      </c>
      <c r="CK667" t="s">
        <v>106</v>
      </c>
      <c r="CL667" t="s">
        <v>141</v>
      </c>
      <c r="CM667" t="s">
        <v>1570</v>
      </c>
      <c r="CO667">
        <v>124368</v>
      </c>
      <c r="CQ667">
        <v>0</v>
      </c>
      <c r="CR667">
        <v>0</v>
      </c>
      <c r="CS667">
        <v>0</v>
      </c>
      <c r="CY667" t="s">
        <v>123</v>
      </c>
      <c r="CZ667" t="s">
        <v>124</v>
      </c>
      <c r="DD667" t="str" cm="1">
        <f t="array" ref="DD667:DG667">TEXT(_xlfn.SEQUENCE(1, DATEDIF(AG667, AH667, "m") + 1, AG667, 30), "YYYY-APMM")</f>
        <v>2013-AP04</v>
      </c>
      <c r="DE667" t="str">
        <v>2013-AP05</v>
      </c>
      <c r="DF667" t="str">
        <v>2013-AP06</v>
      </c>
      <c r="DG667" t="str">
        <v>2013-AP07</v>
      </c>
      <c r="DN667">
        <f t="shared" si="20"/>
        <v>0</v>
      </c>
      <c r="DO667">
        <f t="shared" si="21"/>
        <v>0</v>
      </c>
    </row>
    <row r="668" spans="1:119" x14ac:dyDescent="0.35">
      <c r="A668" t="s">
        <v>105</v>
      </c>
      <c r="B668">
        <v>499953</v>
      </c>
      <c r="C668">
        <v>6359</v>
      </c>
      <c r="D668">
        <v>124374</v>
      </c>
      <c r="E668">
        <v>13663</v>
      </c>
      <c r="F668">
        <v>0</v>
      </c>
      <c r="G668" t="s">
        <v>106</v>
      </c>
      <c r="H668" t="s">
        <v>106</v>
      </c>
      <c r="I668" t="s">
        <v>106</v>
      </c>
      <c r="J668" t="s">
        <v>107</v>
      </c>
      <c r="K668" t="s">
        <v>108</v>
      </c>
      <c r="L668" t="s">
        <v>109</v>
      </c>
      <c r="M668" t="s">
        <v>110</v>
      </c>
      <c r="N668" t="s">
        <v>1763</v>
      </c>
      <c r="O668" t="s">
        <v>1764</v>
      </c>
      <c r="Q668">
        <v>840</v>
      </c>
      <c r="R668">
        <v>232</v>
      </c>
      <c r="S668">
        <v>960</v>
      </c>
      <c r="T668">
        <v>0</v>
      </c>
      <c r="U668">
        <v>0</v>
      </c>
      <c r="V668">
        <v>0</v>
      </c>
      <c r="W668">
        <v>960</v>
      </c>
      <c r="X668">
        <v>0</v>
      </c>
      <c r="Y668">
        <v>0</v>
      </c>
      <c r="Z668">
        <v>0</v>
      </c>
      <c r="AD668" s="1">
        <v>41530.333333333336</v>
      </c>
      <c r="AE668" s="1">
        <v>41649.708333333336</v>
      </c>
      <c r="AG668" s="1">
        <v>41425.333333333336</v>
      </c>
      <c r="AH668" s="1">
        <v>41544.708333333336</v>
      </c>
      <c r="AI668" s="1">
        <v>41425.333333333336</v>
      </c>
      <c r="AJ668" s="1">
        <v>41544.708333333336</v>
      </c>
      <c r="AK668" s="1">
        <v>41425.333333333336</v>
      </c>
      <c r="AL668" s="1">
        <v>41544.708333333336</v>
      </c>
      <c r="AM668" s="1">
        <v>41530.333333333336</v>
      </c>
      <c r="AN668" s="1">
        <v>41649.708333333336</v>
      </c>
      <c r="AP668" t="s">
        <v>113</v>
      </c>
      <c r="AU668" t="s">
        <v>1765</v>
      </c>
      <c r="AY668" t="s">
        <v>106</v>
      </c>
      <c r="AZ668">
        <v>0</v>
      </c>
      <c r="BA668">
        <v>0</v>
      </c>
      <c r="BD668" s="3">
        <v>41321.661111111112</v>
      </c>
      <c r="BE668" s="3">
        <v>41321.663888888892</v>
      </c>
      <c r="BF668" t="s">
        <v>115</v>
      </c>
      <c r="BG668" t="s">
        <v>115</v>
      </c>
      <c r="CH668">
        <v>540</v>
      </c>
      <c r="CI668">
        <v>29670</v>
      </c>
      <c r="CJ668" t="s">
        <v>106</v>
      </c>
      <c r="CK668" t="s">
        <v>106</v>
      </c>
      <c r="CL668" t="s">
        <v>141</v>
      </c>
      <c r="CM668" t="s">
        <v>1570</v>
      </c>
      <c r="CO668">
        <v>124368</v>
      </c>
      <c r="CQ668">
        <v>0</v>
      </c>
      <c r="CR668">
        <v>0</v>
      </c>
      <c r="CS668">
        <v>0</v>
      </c>
      <c r="CY668" t="s">
        <v>123</v>
      </c>
      <c r="CZ668" t="s">
        <v>124</v>
      </c>
      <c r="DD668" t="str" cm="1">
        <f t="array" ref="DD668:DG668">TEXT(_xlfn.SEQUENCE(1, DATEDIF(AG668, AH668, "m") + 1, AG668, 30), "YYYY-APMM")</f>
        <v>2013-AP05</v>
      </c>
      <c r="DE668" t="str">
        <v>2013-AP06</v>
      </c>
      <c r="DF668" t="str">
        <v>2013-AP07</v>
      </c>
      <c r="DG668" t="str">
        <v>2013-AP08</v>
      </c>
      <c r="DN668">
        <f t="shared" si="20"/>
        <v>0</v>
      </c>
      <c r="DO668">
        <f t="shared" si="21"/>
        <v>0</v>
      </c>
    </row>
    <row r="669" spans="1:119" x14ac:dyDescent="0.35">
      <c r="A669" t="s">
        <v>105</v>
      </c>
      <c r="B669">
        <v>499954</v>
      </c>
      <c r="C669">
        <v>6359</v>
      </c>
      <c r="D669">
        <v>124374</v>
      </c>
      <c r="E669">
        <v>13663</v>
      </c>
      <c r="F669">
        <v>0</v>
      </c>
      <c r="G669" t="s">
        <v>106</v>
      </c>
      <c r="H669" t="s">
        <v>106</v>
      </c>
      <c r="I669" t="s">
        <v>106</v>
      </c>
      <c r="J669" t="s">
        <v>107</v>
      </c>
      <c r="K669" t="s">
        <v>108</v>
      </c>
      <c r="L669" t="s">
        <v>109</v>
      </c>
      <c r="M669" t="s">
        <v>110</v>
      </c>
      <c r="N669" t="s">
        <v>1766</v>
      </c>
      <c r="O669" t="s">
        <v>1767</v>
      </c>
      <c r="Q669">
        <v>1040</v>
      </c>
      <c r="R669">
        <v>280</v>
      </c>
      <c r="S669">
        <v>960</v>
      </c>
      <c r="T669">
        <v>0</v>
      </c>
      <c r="U669">
        <v>0</v>
      </c>
      <c r="V669">
        <v>0</v>
      </c>
      <c r="W669">
        <v>960</v>
      </c>
      <c r="X669">
        <v>0</v>
      </c>
      <c r="Y669">
        <v>0</v>
      </c>
      <c r="Z669">
        <v>0</v>
      </c>
      <c r="AD669" s="1">
        <v>41555.333333333336</v>
      </c>
      <c r="AE669" s="1">
        <v>41674.708333333336</v>
      </c>
      <c r="AG669" s="1">
        <v>41425.333333333336</v>
      </c>
      <c r="AH669" s="1">
        <v>41544.708333333336</v>
      </c>
      <c r="AI669" s="1">
        <v>41425.333333333336</v>
      </c>
      <c r="AJ669" s="1">
        <v>41544.708333333336</v>
      </c>
      <c r="AK669" s="1">
        <v>41425.333333333336</v>
      </c>
      <c r="AL669" s="1">
        <v>41544.708333333336</v>
      </c>
      <c r="AM669" s="1">
        <v>41555.333333333336</v>
      </c>
      <c r="AN669" s="1">
        <v>41674.708333333336</v>
      </c>
      <c r="AP669" t="s">
        <v>113</v>
      </c>
      <c r="AU669" t="s">
        <v>1768</v>
      </c>
      <c r="AY669" t="s">
        <v>106</v>
      </c>
      <c r="AZ669">
        <v>0</v>
      </c>
      <c r="BA669">
        <v>0</v>
      </c>
      <c r="BD669" s="3">
        <v>41321.661111111112</v>
      </c>
      <c r="BE669" s="3">
        <v>41321.663888888892</v>
      </c>
      <c r="BF669" t="s">
        <v>115</v>
      </c>
      <c r="BG669" t="s">
        <v>115</v>
      </c>
      <c r="CH669">
        <v>540</v>
      </c>
      <c r="CI669">
        <v>29670</v>
      </c>
      <c r="CJ669" t="s">
        <v>106</v>
      </c>
      <c r="CK669" t="s">
        <v>106</v>
      </c>
      <c r="CL669" t="s">
        <v>141</v>
      </c>
      <c r="CM669" t="s">
        <v>1570</v>
      </c>
      <c r="CO669">
        <v>124368</v>
      </c>
      <c r="CQ669">
        <v>0</v>
      </c>
      <c r="CR669">
        <v>0</v>
      </c>
      <c r="CS669">
        <v>0</v>
      </c>
      <c r="CY669" t="s">
        <v>123</v>
      </c>
      <c r="CZ669" t="s">
        <v>124</v>
      </c>
      <c r="DD669" t="str" cm="1">
        <f t="array" ref="DD669:DG669">TEXT(_xlfn.SEQUENCE(1, DATEDIF(AG669, AH669, "m") + 1, AG669, 30), "YYYY-APMM")</f>
        <v>2013-AP05</v>
      </c>
      <c r="DE669" t="str">
        <v>2013-AP06</v>
      </c>
      <c r="DF669" t="str">
        <v>2013-AP07</v>
      </c>
      <c r="DG669" t="str">
        <v>2013-AP08</v>
      </c>
      <c r="DN669">
        <f t="shared" si="20"/>
        <v>0</v>
      </c>
      <c r="DO669">
        <f t="shared" si="21"/>
        <v>0</v>
      </c>
    </row>
    <row r="670" spans="1:119" x14ac:dyDescent="0.35">
      <c r="A670" t="s">
        <v>105</v>
      </c>
      <c r="B670">
        <v>499955</v>
      </c>
      <c r="C670">
        <v>6359</v>
      </c>
      <c r="D670">
        <v>124374</v>
      </c>
      <c r="E670">
        <v>13663</v>
      </c>
      <c r="F670">
        <v>0</v>
      </c>
      <c r="G670" t="s">
        <v>106</v>
      </c>
      <c r="H670" t="s">
        <v>106</v>
      </c>
      <c r="I670" t="s">
        <v>106</v>
      </c>
      <c r="J670" t="s">
        <v>107</v>
      </c>
      <c r="K670" t="s">
        <v>108</v>
      </c>
      <c r="L670" t="s">
        <v>109</v>
      </c>
      <c r="M670" t="s">
        <v>110</v>
      </c>
      <c r="N670" t="s">
        <v>1769</v>
      </c>
      <c r="O670" t="s">
        <v>1770</v>
      </c>
      <c r="Q670">
        <v>584</v>
      </c>
      <c r="R670">
        <v>8</v>
      </c>
      <c r="S670">
        <v>960</v>
      </c>
      <c r="T670">
        <v>0</v>
      </c>
      <c r="U670">
        <v>0</v>
      </c>
      <c r="V670">
        <v>0</v>
      </c>
      <c r="W670">
        <v>960</v>
      </c>
      <c r="X670">
        <v>0</v>
      </c>
      <c r="Y670">
        <v>0</v>
      </c>
      <c r="Z670">
        <v>0</v>
      </c>
      <c r="AD670" s="1">
        <v>41595.333333333336</v>
      </c>
      <c r="AE670" s="1">
        <v>41714.708333333336</v>
      </c>
      <c r="AG670" s="1">
        <v>41522.333333333336</v>
      </c>
      <c r="AH670" s="1">
        <v>41641.708333333336</v>
      </c>
      <c r="AI670" s="1">
        <v>41522.333333333336</v>
      </c>
      <c r="AJ670" s="1">
        <v>41641.708333333336</v>
      </c>
      <c r="AK670" s="1">
        <v>41522.333333333336</v>
      </c>
      <c r="AL670" s="1">
        <v>41641.708333333336</v>
      </c>
      <c r="AM670" s="1">
        <v>41595.333333333336</v>
      </c>
      <c r="AN670" s="1">
        <v>41714.708333333336</v>
      </c>
      <c r="AP670" t="s">
        <v>113</v>
      </c>
      <c r="AU670" t="s">
        <v>1771</v>
      </c>
      <c r="AY670" t="s">
        <v>106</v>
      </c>
      <c r="AZ670">
        <v>0</v>
      </c>
      <c r="BA670">
        <v>0</v>
      </c>
      <c r="BD670" s="3">
        <v>41321.661111111112</v>
      </c>
      <c r="BE670" s="3">
        <v>41321.694444444445</v>
      </c>
      <c r="BF670" t="s">
        <v>115</v>
      </c>
      <c r="BG670" t="s">
        <v>115</v>
      </c>
      <c r="CH670">
        <v>540</v>
      </c>
      <c r="CI670">
        <v>29670</v>
      </c>
      <c r="CJ670" t="s">
        <v>106</v>
      </c>
      <c r="CK670" t="s">
        <v>106</v>
      </c>
      <c r="CL670" t="s">
        <v>141</v>
      </c>
      <c r="CM670" t="s">
        <v>1570</v>
      </c>
      <c r="CO670">
        <v>124368</v>
      </c>
      <c r="CQ670">
        <v>0</v>
      </c>
      <c r="CR670">
        <v>0</v>
      </c>
      <c r="CS670">
        <v>0</v>
      </c>
      <c r="CY670" t="s">
        <v>123</v>
      </c>
      <c r="CZ670" t="s">
        <v>124</v>
      </c>
      <c r="DD670" t="str" cm="1">
        <f t="array" ref="DD670:DG670">TEXT(_xlfn.SEQUENCE(1, DATEDIF(AG670, AH670, "m") + 1, AG670, 30), "YYYY-APMM")</f>
        <v>2013-AP09</v>
      </c>
      <c r="DE670" t="str">
        <v>2013-AP10</v>
      </c>
      <c r="DF670" t="str">
        <v>2013-AP11</v>
      </c>
      <c r="DG670" t="str">
        <v>2013-AP12</v>
      </c>
      <c r="DN670">
        <f t="shared" si="20"/>
        <v>0</v>
      </c>
      <c r="DO670">
        <f t="shared" si="21"/>
        <v>0</v>
      </c>
    </row>
    <row r="671" spans="1:119" x14ac:dyDescent="0.35">
      <c r="A671" t="s">
        <v>105</v>
      </c>
      <c r="B671">
        <v>499956</v>
      </c>
      <c r="C671">
        <v>6359</v>
      </c>
      <c r="D671">
        <v>124374</v>
      </c>
      <c r="E671">
        <v>13663</v>
      </c>
      <c r="F671">
        <v>0</v>
      </c>
      <c r="G671" t="s">
        <v>106</v>
      </c>
      <c r="H671" t="s">
        <v>106</v>
      </c>
      <c r="I671" t="s">
        <v>106</v>
      </c>
      <c r="J671" t="s">
        <v>107</v>
      </c>
      <c r="K671" t="s">
        <v>108</v>
      </c>
      <c r="L671" t="s">
        <v>109</v>
      </c>
      <c r="M671" t="s">
        <v>110</v>
      </c>
      <c r="N671" t="s">
        <v>1772</v>
      </c>
      <c r="O671" t="s">
        <v>1773</v>
      </c>
      <c r="Q671">
        <v>888</v>
      </c>
      <c r="R671">
        <v>312</v>
      </c>
      <c r="S671">
        <v>960</v>
      </c>
      <c r="T671">
        <v>0</v>
      </c>
      <c r="U671">
        <v>0</v>
      </c>
      <c r="V671">
        <v>0</v>
      </c>
      <c r="W671">
        <v>960</v>
      </c>
      <c r="X671">
        <v>0</v>
      </c>
      <c r="Y671">
        <v>0</v>
      </c>
      <c r="Z671">
        <v>0</v>
      </c>
      <c r="AD671" s="1">
        <v>41595.333333333336</v>
      </c>
      <c r="AE671" s="1">
        <v>41714.708333333336</v>
      </c>
      <c r="AG671" s="1">
        <v>41484.333333333336</v>
      </c>
      <c r="AH671" s="1">
        <v>41603.708333333336</v>
      </c>
      <c r="AI671" s="1">
        <v>41484.333333333336</v>
      </c>
      <c r="AJ671" s="1">
        <v>41603.708333333336</v>
      </c>
      <c r="AK671" s="1">
        <v>41484.333333333336</v>
      </c>
      <c r="AL671" s="1">
        <v>41603.708333333336</v>
      </c>
      <c r="AM671" s="1">
        <v>41595.333333333336</v>
      </c>
      <c r="AN671" s="1">
        <v>41714.708333333336</v>
      </c>
      <c r="AP671" t="s">
        <v>113</v>
      </c>
      <c r="AU671" t="s">
        <v>1774</v>
      </c>
      <c r="AY671" t="s">
        <v>106</v>
      </c>
      <c r="AZ671">
        <v>0</v>
      </c>
      <c r="BA671">
        <v>0</v>
      </c>
      <c r="BD671" s="3">
        <v>41321.661111111112</v>
      </c>
      <c r="BE671" s="3">
        <v>41321.694444444445</v>
      </c>
      <c r="BF671" t="s">
        <v>115</v>
      </c>
      <c r="BG671" t="s">
        <v>115</v>
      </c>
      <c r="CH671">
        <v>540</v>
      </c>
      <c r="CI671">
        <v>29670</v>
      </c>
      <c r="CJ671" t="s">
        <v>106</v>
      </c>
      <c r="CK671" t="s">
        <v>106</v>
      </c>
      <c r="CL671" t="s">
        <v>141</v>
      </c>
      <c r="CM671" t="s">
        <v>1570</v>
      </c>
      <c r="CO671">
        <v>124368</v>
      </c>
      <c r="CQ671">
        <v>0</v>
      </c>
      <c r="CR671">
        <v>0</v>
      </c>
      <c r="CS671">
        <v>0</v>
      </c>
      <c r="CY671" t="s">
        <v>123</v>
      </c>
      <c r="CZ671" t="s">
        <v>124</v>
      </c>
      <c r="DD671" t="str" cm="1">
        <f t="array" ref="DD671:DG671">TEXT(_xlfn.SEQUENCE(1, DATEDIF(AG671, AH671, "m") + 1, AG671, 30), "YYYY-APMM")</f>
        <v>2013-AP07</v>
      </c>
      <c r="DE671" t="str">
        <v>2013-AP08</v>
      </c>
      <c r="DF671" t="str">
        <v>2013-AP09</v>
      </c>
      <c r="DG671" t="str">
        <v>2013-AP10</v>
      </c>
      <c r="DN671">
        <f t="shared" si="20"/>
        <v>0</v>
      </c>
      <c r="DO671">
        <f t="shared" si="21"/>
        <v>0</v>
      </c>
    </row>
    <row r="672" spans="1:119" x14ac:dyDescent="0.35">
      <c r="A672" t="s">
        <v>105</v>
      </c>
      <c r="B672">
        <v>499957</v>
      </c>
      <c r="C672">
        <v>6359</v>
      </c>
      <c r="D672">
        <v>124374</v>
      </c>
      <c r="E672">
        <v>13663</v>
      </c>
      <c r="F672">
        <v>0</v>
      </c>
      <c r="G672" t="s">
        <v>106</v>
      </c>
      <c r="H672" t="s">
        <v>106</v>
      </c>
      <c r="I672" t="s">
        <v>106</v>
      </c>
      <c r="J672" t="s">
        <v>107</v>
      </c>
      <c r="K672" t="s">
        <v>108</v>
      </c>
      <c r="L672" t="s">
        <v>109</v>
      </c>
      <c r="M672" t="s">
        <v>110</v>
      </c>
      <c r="N672" t="s">
        <v>1775</v>
      </c>
      <c r="O672" t="s">
        <v>1776</v>
      </c>
      <c r="Q672">
        <v>1008</v>
      </c>
      <c r="R672">
        <v>520</v>
      </c>
      <c r="S672">
        <v>720</v>
      </c>
      <c r="T672">
        <v>0</v>
      </c>
      <c r="U672">
        <v>0</v>
      </c>
      <c r="V672">
        <v>0</v>
      </c>
      <c r="W672">
        <v>720</v>
      </c>
      <c r="X672">
        <v>0</v>
      </c>
      <c r="Y672">
        <v>0</v>
      </c>
      <c r="Z672">
        <v>0</v>
      </c>
      <c r="AD672" s="1">
        <v>41551.333333333336</v>
      </c>
      <c r="AE672" s="1">
        <v>41640.708333333336</v>
      </c>
      <c r="AG672" s="1">
        <v>41425.333333333336</v>
      </c>
      <c r="AH672" s="1">
        <v>41514.708333333336</v>
      </c>
      <c r="AI672" s="1">
        <v>41425.333333333336</v>
      </c>
      <c r="AJ672" s="1">
        <v>41514.708333333336</v>
      </c>
      <c r="AK672" s="1">
        <v>41425.333333333336</v>
      </c>
      <c r="AL672" s="1">
        <v>41514.708333333336</v>
      </c>
      <c r="AM672" s="1">
        <v>41551.333333333336</v>
      </c>
      <c r="AN672" s="1">
        <v>41640.708333333336</v>
      </c>
      <c r="AP672" t="s">
        <v>113</v>
      </c>
      <c r="AU672" t="s">
        <v>1777</v>
      </c>
      <c r="AY672" t="s">
        <v>106</v>
      </c>
      <c r="AZ672">
        <v>0</v>
      </c>
      <c r="BA672">
        <v>0</v>
      </c>
      <c r="BD672" s="3">
        <v>41321.661111111112</v>
      </c>
      <c r="BE672" s="3">
        <v>41321.663888888892</v>
      </c>
      <c r="BF672" t="s">
        <v>115</v>
      </c>
      <c r="BG672" t="s">
        <v>115</v>
      </c>
      <c r="CH672">
        <v>540</v>
      </c>
      <c r="CI672">
        <v>29670</v>
      </c>
      <c r="CJ672" t="s">
        <v>106</v>
      </c>
      <c r="CK672" t="s">
        <v>106</v>
      </c>
      <c r="CL672" t="s">
        <v>141</v>
      </c>
      <c r="CM672" t="s">
        <v>1570</v>
      </c>
      <c r="CO672">
        <v>124368</v>
      </c>
      <c r="CQ672">
        <v>0</v>
      </c>
      <c r="CR672">
        <v>0</v>
      </c>
      <c r="CS672">
        <v>0</v>
      </c>
      <c r="CY672" t="s">
        <v>123</v>
      </c>
      <c r="CZ672" t="s">
        <v>124</v>
      </c>
      <c r="DD672" t="str" cm="1">
        <f t="array" ref="DD672:DF672">TEXT(_xlfn.SEQUENCE(1, DATEDIF(AG672, AH672, "m") + 1, AG672, 30), "YYYY-APMM")</f>
        <v>2013-AP05</v>
      </c>
      <c r="DE672" t="str">
        <v>2013-AP06</v>
      </c>
      <c r="DF672" t="str">
        <v>2013-AP07</v>
      </c>
      <c r="DN672">
        <f t="shared" si="20"/>
        <v>0</v>
      </c>
      <c r="DO672">
        <f t="shared" si="21"/>
        <v>0</v>
      </c>
    </row>
    <row r="673" spans="1:119" x14ac:dyDescent="0.35">
      <c r="A673" t="s">
        <v>105</v>
      </c>
      <c r="B673">
        <v>499958</v>
      </c>
      <c r="C673">
        <v>6359</v>
      </c>
      <c r="D673">
        <v>124374</v>
      </c>
      <c r="E673">
        <v>13663</v>
      </c>
      <c r="F673">
        <v>0</v>
      </c>
      <c r="G673" t="s">
        <v>106</v>
      </c>
      <c r="H673" t="s">
        <v>106</v>
      </c>
      <c r="I673" t="s">
        <v>106</v>
      </c>
      <c r="J673" t="s">
        <v>107</v>
      </c>
      <c r="K673" t="s">
        <v>108</v>
      </c>
      <c r="L673" t="s">
        <v>109</v>
      </c>
      <c r="M673" t="s">
        <v>110</v>
      </c>
      <c r="N673" t="s">
        <v>1778</v>
      </c>
      <c r="O673" t="s">
        <v>1779</v>
      </c>
      <c r="Q673">
        <v>864</v>
      </c>
      <c r="R673">
        <v>376</v>
      </c>
      <c r="S673">
        <v>720</v>
      </c>
      <c r="T673">
        <v>0</v>
      </c>
      <c r="U673">
        <v>0</v>
      </c>
      <c r="V673">
        <v>0</v>
      </c>
      <c r="W673">
        <v>720</v>
      </c>
      <c r="X673">
        <v>0</v>
      </c>
      <c r="Y673">
        <v>0</v>
      </c>
      <c r="Z673">
        <v>0</v>
      </c>
      <c r="AD673" s="1">
        <v>41551.333333333336</v>
      </c>
      <c r="AE673" s="1">
        <v>41640.708333333336</v>
      </c>
      <c r="AG673" s="1">
        <v>41443.333333333336</v>
      </c>
      <c r="AH673" s="1">
        <v>41532.708333333336</v>
      </c>
      <c r="AI673" s="1">
        <v>41443.333333333336</v>
      </c>
      <c r="AJ673" s="1">
        <v>41532.708333333336</v>
      </c>
      <c r="AK673" s="1">
        <v>41443.333333333336</v>
      </c>
      <c r="AL673" s="1">
        <v>41532.708333333336</v>
      </c>
      <c r="AM673" s="1">
        <v>41551.333333333336</v>
      </c>
      <c r="AN673" s="1">
        <v>41640.708333333336</v>
      </c>
      <c r="AP673" t="s">
        <v>113</v>
      </c>
      <c r="AU673" t="s">
        <v>1780</v>
      </c>
      <c r="AY673" t="s">
        <v>106</v>
      </c>
      <c r="AZ673">
        <v>0</v>
      </c>
      <c r="BA673">
        <v>0</v>
      </c>
      <c r="BD673" s="3">
        <v>41321.661111111112</v>
      </c>
      <c r="BE673" s="3">
        <v>41321.663888888892</v>
      </c>
      <c r="BF673" t="s">
        <v>115</v>
      </c>
      <c r="BG673" t="s">
        <v>115</v>
      </c>
      <c r="CH673">
        <v>540</v>
      </c>
      <c r="CI673">
        <v>29670</v>
      </c>
      <c r="CJ673" t="s">
        <v>106</v>
      </c>
      <c r="CK673" t="s">
        <v>106</v>
      </c>
      <c r="CL673" t="s">
        <v>141</v>
      </c>
      <c r="CM673" t="s">
        <v>1570</v>
      </c>
      <c r="CO673">
        <v>124368</v>
      </c>
      <c r="CQ673">
        <v>0</v>
      </c>
      <c r="CR673">
        <v>0</v>
      </c>
      <c r="CS673">
        <v>0</v>
      </c>
      <c r="CY673" t="s">
        <v>123</v>
      </c>
      <c r="CZ673" t="s">
        <v>124</v>
      </c>
      <c r="DD673" t="str" cm="1">
        <f t="array" ref="DD673:DF673">TEXT(_xlfn.SEQUENCE(1, DATEDIF(AG673, AH673, "m") + 1, AG673, 30), "YYYY-APMM")</f>
        <v>2013-AP06</v>
      </c>
      <c r="DE673" t="str">
        <v>2013-AP07</v>
      </c>
      <c r="DF673" t="str">
        <v>2013-AP08</v>
      </c>
      <c r="DN673">
        <f t="shared" si="20"/>
        <v>0</v>
      </c>
      <c r="DO673">
        <f t="shared" si="21"/>
        <v>0</v>
      </c>
    </row>
    <row r="674" spans="1:119" x14ac:dyDescent="0.35">
      <c r="A674" t="s">
        <v>105</v>
      </c>
      <c r="B674">
        <v>499959</v>
      </c>
      <c r="C674">
        <v>6359</v>
      </c>
      <c r="D674">
        <v>124374</v>
      </c>
      <c r="E674">
        <v>13663</v>
      </c>
      <c r="F674">
        <v>0</v>
      </c>
      <c r="G674" t="s">
        <v>106</v>
      </c>
      <c r="H674" t="s">
        <v>106</v>
      </c>
      <c r="I674" t="s">
        <v>106</v>
      </c>
      <c r="J674" t="s">
        <v>107</v>
      </c>
      <c r="K674" t="s">
        <v>108</v>
      </c>
      <c r="L674" t="s">
        <v>109</v>
      </c>
      <c r="M674" t="s">
        <v>110</v>
      </c>
      <c r="N674" t="s">
        <v>1781</v>
      </c>
      <c r="O674" t="s">
        <v>1782</v>
      </c>
      <c r="Q674">
        <v>488</v>
      </c>
      <c r="R674">
        <v>0</v>
      </c>
      <c r="S674">
        <v>960</v>
      </c>
      <c r="T674">
        <v>0</v>
      </c>
      <c r="U674">
        <v>0</v>
      </c>
      <c r="V674">
        <v>0</v>
      </c>
      <c r="W674">
        <v>960</v>
      </c>
      <c r="X674">
        <v>0</v>
      </c>
      <c r="Y674">
        <v>0</v>
      </c>
      <c r="Z674">
        <v>0</v>
      </c>
      <c r="AD674" s="1">
        <v>41521.333333333336</v>
      </c>
      <c r="AE674" s="1">
        <v>41640.708333333336</v>
      </c>
      <c r="AG674" s="1">
        <v>41460.333333333336</v>
      </c>
      <c r="AH674" s="1">
        <v>41579.708333333336</v>
      </c>
      <c r="AI674" s="1">
        <v>41460.333333333336</v>
      </c>
      <c r="AJ674" s="1">
        <v>41579.708333333336</v>
      </c>
      <c r="AK674" s="1">
        <v>41460.333333333336</v>
      </c>
      <c r="AL674" s="1">
        <v>41579.708333333336</v>
      </c>
      <c r="AM674" s="1">
        <v>41521.333333333336</v>
      </c>
      <c r="AN674" s="1">
        <v>41640.708333333336</v>
      </c>
      <c r="AP674" t="s">
        <v>113</v>
      </c>
      <c r="AU674" t="s">
        <v>1783</v>
      </c>
      <c r="AY674" t="s">
        <v>106</v>
      </c>
      <c r="AZ674">
        <v>0</v>
      </c>
      <c r="BA674">
        <v>0</v>
      </c>
      <c r="BD674" s="3">
        <v>41321.661111111112</v>
      </c>
      <c r="BE674" s="3">
        <v>41321.663888888892</v>
      </c>
      <c r="BF674" t="s">
        <v>115</v>
      </c>
      <c r="BG674" t="s">
        <v>115</v>
      </c>
      <c r="CH674">
        <v>540</v>
      </c>
      <c r="CI674">
        <v>29670</v>
      </c>
      <c r="CJ674" t="s">
        <v>106</v>
      </c>
      <c r="CK674" t="s">
        <v>106</v>
      </c>
      <c r="CL674" t="s">
        <v>141</v>
      </c>
      <c r="CM674" t="s">
        <v>1570</v>
      </c>
      <c r="CO674">
        <v>124368</v>
      </c>
      <c r="CQ674">
        <v>0</v>
      </c>
      <c r="CR674">
        <v>0</v>
      </c>
      <c r="CS674">
        <v>0</v>
      </c>
      <c r="CY674" t="s">
        <v>123</v>
      </c>
      <c r="CZ674" t="s">
        <v>124</v>
      </c>
      <c r="DD674" t="str" cm="1">
        <f t="array" ref="DD674:DG674">TEXT(_xlfn.SEQUENCE(1, DATEDIF(AG674, AH674, "m") + 1, AG674, 30), "YYYY-APMM")</f>
        <v>2013-AP07</v>
      </c>
      <c r="DE674" t="str">
        <v>2013-AP08</v>
      </c>
      <c r="DF674" t="str">
        <v>2013-AP09</v>
      </c>
      <c r="DG674" t="str">
        <v>2013-AP10</v>
      </c>
      <c r="DN674">
        <f t="shared" si="20"/>
        <v>0</v>
      </c>
      <c r="DO674">
        <f t="shared" si="21"/>
        <v>0</v>
      </c>
    </row>
    <row r="675" spans="1:119" x14ac:dyDescent="0.35">
      <c r="A675" t="s">
        <v>105</v>
      </c>
      <c r="B675">
        <v>499960</v>
      </c>
      <c r="C675">
        <v>6359</v>
      </c>
      <c r="D675">
        <v>124374</v>
      </c>
      <c r="E675">
        <v>13663</v>
      </c>
      <c r="F675">
        <v>0</v>
      </c>
      <c r="G675" t="s">
        <v>106</v>
      </c>
      <c r="H675" t="s">
        <v>106</v>
      </c>
      <c r="I675" t="s">
        <v>106</v>
      </c>
      <c r="J675" t="s">
        <v>107</v>
      </c>
      <c r="K675" t="s">
        <v>108</v>
      </c>
      <c r="L675" t="s">
        <v>109</v>
      </c>
      <c r="M675" t="s">
        <v>110</v>
      </c>
      <c r="N675" t="s">
        <v>1784</v>
      </c>
      <c r="O675" t="s">
        <v>1785</v>
      </c>
      <c r="Q675">
        <v>968</v>
      </c>
      <c r="R675">
        <v>480</v>
      </c>
      <c r="S675">
        <v>480</v>
      </c>
      <c r="T675">
        <v>0</v>
      </c>
      <c r="U675">
        <v>0</v>
      </c>
      <c r="V675">
        <v>0</v>
      </c>
      <c r="W675">
        <v>480</v>
      </c>
      <c r="X675">
        <v>0</v>
      </c>
      <c r="Y675">
        <v>0</v>
      </c>
      <c r="Z675">
        <v>0</v>
      </c>
      <c r="AD675" s="1">
        <v>41581.333333333336</v>
      </c>
      <c r="AE675" s="1">
        <v>41640.708333333336</v>
      </c>
      <c r="AG675" s="1">
        <v>41460.333333333336</v>
      </c>
      <c r="AH675" s="1">
        <v>41519.708333333336</v>
      </c>
      <c r="AI675" s="1">
        <v>41460.333333333336</v>
      </c>
      <c r="AJ675" s="1">
        <v>41519.708333333336</v>
      </c>
      <c r="AK675" s="1">
        <v>41460.333333333336</v>
      </c>
      <c r="AL675" s="1">
        <v>41519.708333333336</v>
      </c>
      <c r="AM675" s="1">
        <v>41581.333333333336</v>
      </c>
      <c r="AN675" s="1">
        <v>41640.708333333336</v>
      </c>
      <c r="AP675" t="s">
        <v>113</v>
      </c>
      <c r="AU675" t="s">
        <v>1786</v>
      </c>
      <c r="AY675" t="s">
        <v>106</v>
      </c>
      <c r="AZ675">
        <v>0</v>
      </c>
      <c r="BA675">
        <v>0</v>
      </c>
      <c r="BD675" s="3">
        <v>41321.661111111112</v>
      </c>
      <c r="BE675" s="3">
        <v>41321.663888888892</v>
      </c>
      <c r="BF675" t="s">
        <v>115</v>
      </c>
      <c r="BG675" t="s">
        <v>115</v>
      </c>
      <c r="CH675">
        <v>540</v>
      </c>
      <c r="CI675">
        <v>29670</v>
      </c>
      <c r="CJ675" t="s">
        <v>106</v>
      </c>
      <c r="CK675" t="s">
        <v>106</v>
      </c>
      <c r="CL675" t="s">
        <v>141</v>
      </c>
      <c r="CM675" t="s">
        <v>1570</v>
      </c>
      <c r="CO675">
        <v>124368</v>
      </c>
      <c r="CQ675">
        <v>0</v>
      </c>
      <c r="CR675">
        <v>0</v>
      </c>
      <c r="CS675">
        <v>0</v>
      </c>
      <c r="CY675" t="s">
        <v>123</v>
      </c>
      <c r="CZ675" t="s">
        <v>124</v>
      </c>
      <c r="DD675" t="str" cm="1">
        <f t="array" ref="DD675:DE675">TEXT(_xlfn.SEQUENCE(1, DATEDIF(AG675, AH675, "m") + 1, AG675, 30), "YYYY-APMM")</f>
        <v>2013-AP07</v>
      </c>
      <c r="DE675" t="str">
        <v>2013-AP08</v>
      </c>
      <c r="DN675">
        <f t="shared" si="20"/>
        <v>0</v>
      </c>
      <c r="DO675">
        <f t="shared" si="21"/>
        <v>0</v>
      </c>
    </row>
    <row r="676" spans="1:119" x14ac:dyDescent="0.35">
      <c r="A676" t="s">
        <v>105</v>
      </c>
      <c r="B676">
        <v>499961</v>
      </c>
      <c r="C676">
        <v>6359</v>
      </c>
      <c r="D676">
        <v>124374</v>
      </c>
      <c r="E676">
        <v>13663</v>
      </c>
      <c r="F676">
        <v>0</v>
      </c>
      <c r="G676" t="s">
        <v>106</v>
      </c>
      <c r="H676" t="s">
        <v>106</v>
      </c>
      <c r="I676" t="s">
        <v>106</v>
      </c>
      <c r="J676" t="s">
        <v>107</v>
      </c>
      <c r="K676" t="s">
        <v>108</v>
      </c>
      <c r="L676" t="s">
        <v>109</v>
      </c>
      <c r="M676" t="s">
        <v>110</v>
      </c>
      <c r="N676" t="s">
        <v>1787</v>
      </c>
      <c r="O676" t="s">
        <v>1788</v>
      </c>
      <c r="Q676">
        <v>888</v>
      </c>
      <c r="R676">
        <v>400</v>
      </c>
      <c r="S676">
        <v>560</v>
      </c>
      <c r="T676">
        <v>0</v>
      </c>
      <c r="U676">
        <v>0</v>
      </c>
      <c r="V676">
        <v>0</v>
      </c>
      <c r="W676">
        <v>560</v>
      </c>
      <c r="X676">
        <v>0</v>
      </c>
      <c r="Y676">
        <v>0</v>
      </c>
      <c r="Z676">
        <v>0</v>
      </c>
      <c r="AD676" s="1">
        <v>41571.333333333336</v>
      </c>
      <c r="AE676" s="1">
        <v>41640.708333333336</v>
      </c>
      <c r="AG676" s="1">
        <v>41460.333333333336</v>
      </c>
      <c r="AH676" s="1">
        <v>41529.708333333336</v>
      </c>
      <c r="AI676" s="1">
        <v>41460.333333333336</v>
      </c>
      <c r="AJ676" s="1">
        <v>41529.708333333336</v>
      </c>
      <c r="AK676" s="1">
        <v>41460.333333333336</v>
      </c>
      <c r="AL676" s="1">
        <v>41529.708333333336</v>
      </c>
      <c r="AM676" s="1">
        <v>41571.333333333336</v>
      </c>
      <c r="AN676" s="1">
        <v>41640.708333333336</v>
      </c>
      <c r="AP676" t="s">
        <v>113</v>
      </c>
      <c r="AU676" t="s">
        <v>1789</v>
      </c>
      <c r="AY676" t="s">
        <v>106</v>
      </c>
      <c r="AZ676">
        <v>0</v>
      </c>
      <c r="BA676">
        <v>0</v>
      </c>
      <c r="BD676" s="3">
        <v>41321.661111111112</v>
      </c>
      <c r="BE676" s="3">
        <v>41321.663888888892</v>
      </c>
      <c r="BF676" t="s">
        <v>115</v>
      </c>
      <c r="BG676" t="s">
        <v>115</v>
      </c>
      <c r="CH676">
        <v>540</v>
      </c>
      <c r="CI676">
        <v>29670</v>
      </c>
      <c r="CJ676" t="s">
        <v>106</v>
      </c>
      <c r="CK676" t="s">
        <v>106</v>
      </c>
      <c r="CL676" t="s">
        <v>141</v>
      </c>
      <c r="CM676" t="s">
        <v>1570</v>
      </c>
      <c r="CO676">
        <v>124368</v>
      </c>
      <c r="CQ676">
        <v>0</v>
      </c>
      <c r="CR676">
        <v>0</v>
      </c>
      <c r="CS676">
        <v>0</v>
      </c>
      <c r="CY676" t="s">
        <v>123</v>
      </c>
      <c r="CZ676" t="s">
        <v>124</v>
      </c>
      <c r="DD676" t="str" cm="1">
        <f t="array" ref="DD676:DF676">TEXT(_xlfn.SEQUENCE(1, DATEDIF(AG676, AH676, "m") + 1, AG676, 30), "YYYY-APMM")</f>
        <v>2013-AP07</v>
      </c>
      <c r="DE676" t="str">
        <v>2013-AP08</v>
      </c>
      <c r="DF676" t="str">
        <v>2013-AP09</v>
      </c>
      <c r="DN676">
        <f t="shared" si="20"/>
        <v>0</v>
      </c>
      <c r="DO676">
        <f t="shared" si="21"/>
        <v>0</v>
      </c>
    </row>
    <row r="677" spans="1:119" x14ac:dyDescent="0.35">
      <c r="A677" t="s">
        <v>105</v>
      </c>
      <c r="B677">
        <v>499962</v>
      </c>
      <c r="C677">
        <v>6359</v>
      </c>
      <c r="D677">
        <v>124374</v>
      </c>
      <c r="E677">
        <v>13663</v>
      </c>
      <c r="F677">
        <v>0</v>
      </c>
      <c r="G677" t="s">
        <v>106</v>
      </c>
      <c r="H677" t="s">
        <v>106</v>
      </c>
      <c r="I677" t="s">
        <v>106</v>
      </c>
      <c r="J677" t="s">
        <v>107</v>
      </c>
      <c r="K677" t="s">
        <v>108</v>
      </c>
      <c r="L677" t="s">
        <v>109</v>
      </c>
      <c r="M677" t="s">
        <v>110</v>
      </c>
      <c r="N677" t="s">
        <v>1790</v>
      </c>
      <c r="O677" t="s">
        <v>1791</v>
      </c>
      <c r="Q677">
        <v>48</v>
      </c>
      <c r="R677">
        <v>0</v>
      </c>
      <c r="S677">
        <v>880</v>
      </c>
      <c r="T677">
        <v>0</v>
      </c>
      <c r="U677">
        <v>0</v>
      </c>
      <c r="V677">
        <v>0</v>
      </c>
      <c r="W677">
        <v>880</v>
      </c>
      <c r="X677">
        <v>0</v>
      </c>
      <c r="Y677">
        <v>0</v>
      </c>
      <c r="Z677">
        <v>0</v>
      </c>
      <c r="AD677" s="1">
        <v>41484.333333333336</v>
      </c>
      <c r="AE677" s="1">
        <v>41593.708333333336</v>
      </c>
      <c r="AG677" s="1">
        <v>41478.333333333336</v>
      </c>
      <c r="AH677" s="1">
        <v>41587.708333333336</v>
      </c>
      <c r="AI677" s="1">
        <v>41478.333333333336</v>
      </c>
      <c r="AJ677" s="1">
        <v>41587.708333333336</v>
      </c>
      <c r="AK677" s="1">
        <v>41478.333333333336</v>
      </c>
      <c r="AL677" s="1">
        <v>41587.708333333336</v>
      </c>
      <c r="AM677" s="1">
        <v>41484.333333333336</v>
      </c>
      <c r="AN677" s="1">
        <v>41593.708333333336</v>
      </c>
      <c r="AP677" t="s">
        <v>113</v>
      </c>
      <c r="AU677" t="s">
        <v>1792</v>
      </c>
      <c r="AY677" t="s">
        <v>106</v>
      </c>
      <c r="AZ677">
        <v>0</v>
      </c>
      <c r="BA677">
        <v>0</v>
      </c>
      <c r="BD677" s="3">
        <v>41321.661111111112</v>
      </c>
      <c r="BE677" s="3">
        <v>41321.690972222219</v>
      </c>
      <c r="BF677" t="s">
        <v>115</v>
      </c>
      <c r="BG677" t="s">
        <v>115</v>
      </c>
      <c r="CH677">
        <v>540</v>
      </c>
      <c r="CI677">
        <v>29670</v>
      </c>
      <c r="CJ677" t="s">
        <v>106</v>
      </c>
      <c r="CK677" t="s">
        <v>106</v>
      </c>
      <c r="CL677" t="s">
        <v>141</v>
      </c>
      <c r="CM677" t="s">
        <v>1570</v>
      </c>
      <c r="CO677">
        <v>124368</v>
      </c>
      <c r="CQ677">
        <v>0</v>
      </c>
      <c r="CR677">
        <v>0</v>
      </c>
      <c r="CS677">
        <v>0</v>
      </c>
      <c r="CY677" t="s">
        <v>123</v>
      </c>
      <c r="CZ677" t="s">
        <v>124</v>
      </c>
      <c r="DD677" t="str" cm="1">
        <f t="array" ref="DD677:DG677">TEXT(_xlfn.SEQUENCE(1, DATEDIF(AG677, AH677, "m") + 1, AG677, 30), "YYYY-APMM")</f>
        <v>2013-AP07</v>
      </c>
      <c r="DE677" t="str">
        <v>2013-AP08</v>
      </c>
      <c r="DF677" t="str">
        <v>2013-AP09</v>
      </c>
      <c r="DG677" t="str">
        <v>2013-AP10</v>
      </c>
      <c r="DN677">
        <f t="shared" si="20"/>
        <v>0</v>
      </c>
      <c r="DO677">
        <f t="shared" si="21"/>
        <v>0</v>
      </c>
    </row>
    <row r="678" spans="1:119" x14ac:dyDescent="0.35">
      <c r="A678" t="s">
        <v>105</v>
      </c>
      <c r="B678">
        <v>499963</v>
      </c>
      <c r="C678">
        <v>6359</v>
      </c>
      <c r="D678">
        <v>124374</v>
      </c>
      <c r="E678">
        <v>13663</v>
      </c>
      <c r="F678">
        <v>0</v>
      </c>
      <c r="G678" t="s">
        <v>106</v>
      </c>
      <c r="H678" t="s">
        <v>106</v>
      </c>
      <c r="I678" t="s">
        <v>106</v>
      </c>
      <c r="J678" t="s">
        <v>107</v>
      </c>
      <c r="K678" t="s">
        <v>108</v>
      </c>
      <c r="L678" t="s">
        <v>109</v>
      </c>
      <c r="M678" t="s">
        <v>110</v>
      </c>
      <c r="N678" t="s">
        <v>1793</v>
      </c>
      <c r="O678" t="s">
        <v>1794</v>
      </c>
      <c r="Q678">
        <v>72</v>
      </c>
      <c r="R678">
        <v>24</v>
      </c>
      <c r="S678">
        <v>720</v>
      </c>
      <c r="T678">
        <v>0</v>
      </c>
      <c r="U678">
        <v>0</v>
      </c>
      <c r="V678">
        <v>0</v>
      </c>
      <c r="W678">
        <v>720</v>
      </c>
      <c r="X678">
        <v>0</v>
      </c>
      <c r="Y678">
        <v>0</v>
      </c>
      <c r="Z678">
        <v>0</v>
      </c>
      <c r="AD678" s="1">
        <v>41504.333333333336</v>
      </c>
      <c r="AE678" s="1">
        <v>41593.708333333336</v>
      </c>
      <c r="AG678" s="1">
        <v>41495.333333333336</v>
      </c>
      <c r="AH678" s="1">
        <v>41584.708333333336</v>
      </c>
      <c r="AI678" s="1">
        <v>41495.333333333336</v>
      </c>
      <c r="AJ678" s="1">
        <v>41584.708333333336</v>
      </c>
      <c r="AK678" s="1">
        <v>41495.333333333336</v>
      </c>
      <c r="AL678" s="1">
        <v>41584.708333333336</v>
      </c>
      <c r="AM678" s="1">
        <v>41504.333333333336</v>
      </c>
      <c r="AN678" s="1">
        <v>41593.708333333336</v>
      </c>
      <c r="AP678" t="s">
        <v>113</v>
      </c>
      <c r="AU678" t="s">
        <v>1795</v>
      </c>
      <c r="AY678" t="s">
        <v>106</v>
      </c>
      <c r="AZ678">
        <v>0</v>
      </c>
      <c r="BA678">
        <v>0</v>
      </c>
      <c r="BD678" s="3">
        <v>41321.661111111112</v>
      </c>
      <c r="BE678" s="3">
        <v>41321.690972222219</v>
      </c>
      <c r="BF678" t="s">
        <v>115</v>
      </c>
      <c r="BG678" t="s">
        <v>115</v>
      </c>
      <c r="CH678">
        <v>540</v>
      </c>
      <c r="CI678">
        <v>29670</v>
      </c>
      <c r="CJ678" t="s">
        <v>106</v>
      </c>
      <c r="CK678" t="s">
        <v>106</v>
      </c>
      <c r="CL678" t="s">
        <v>141</v>
      </c>
      <c r="CM678" t="s">
        <v>1570</v>
      </c>
      <c r="CO678">
        <v>124368</v>
      </c>
      <c r="CQ678">
        <v>0</v>
      </c>
      <c r="CR678">
        <v>0</v>
      </c>
      <c r="CS678">
        <v>0</v>
      </c>
      <c r="CY678" t="s">
        <v>123</v>
      </c>
      <c r="CZ678" t="s">
        <v>124</v>
      </c>
      <c r="DD678" t="str" cm="1">
        <f t="array" ref="DD678:DF678">TEXT(_xlfn.SEQUENCE(1, DATEDIF(AG678, AH678, "m") + 1, AG678, 30), "YYYY-APMM")</f>
        <v>2013-AP08</v>
      </c>
      <c r="DE678" t="str">
        <v>2013-AP09</v>
      </c>
      <c r="DF678" t="str">
        <v>2013-AP10</v>
      </c>
      <c r="DN678">
        <f t="shared" si="20"/>
        <v>0</v>
      </c>
      <c r="DO678">
        <f t="shared" si="21"/>
        <v>0</v>
      </c>
    </row>
    <row r="679" spans="1:119" x14ac:dyDescent="0.35">
      <c r="A679" t="s">
        <v>105</v>
      </c>
      <c r="B679">
        <v>499964</v>
      </c>
      <c r="C679">
        <v>6359</v>
      </c>
      <c r="D679">
        <v>124374</v>
      </c>
      <c r="E679">
        <v>13663</v>
      </c>
      <c r="F679">
        <v>0</v>
      </c>
      <c r="G679" t="s">
        <v>106</v>
      </c>
      <c r="H679" t="s">
        <v>106</v>
      </c>
      <c r="I679" t="s">
        <v>106</v>
      </c>
      <c r="J679" t="s">
        <v>107</v>
      </c>
      <c r="K679" t="s">
        <v>108</v>
      </c>
      <c r="L679" t="s">
        <v>109</v>
      </c>
      <c r="M679" t="s">
        <v>110</v>
      </c>
      <c r="N679" t="s">
        <v>1796</v>
      </c>
      <c r="O679" t="s">
        <v>1797</v>
      </c>
      <c r="Q679">
        <v>144</v>
      </c>
      <c r="R679">
        <v>0</v>
      </c>
      <c r="S679">
        <v>800</v>
      </c>
      <c r="T679">
        <v>0</v>
      </c>
      <c r="U679">
        <v>0</v>
      </c>
      <c r="V679">
        <v>0</v>
      </c>
      <c r="W679">
        <v>800</v>
      </c>
      <c r="X679">
        <v>0</v>
      </c>
      <c r="Y679">
        <v>0</v>
      </c>
      <c r="Z679">
        <v>0</v>
      </c>
      <c r="AD679" s="1">
        <v>41534.333333333336</v>
      </c>
      <c r="AE679" s="1">
        <v>41633.708333333336</v>
      </c>
      <c r="AG679" s="1">
        <v>41516.333333333336</v>
      </c>
      <c r="AH679" s="1">
        <v>41615.708333333336</v>
      </c>
      <c r="AI679" s="1">
        <v>41516.333333333336</v>
      </c>
      <c r="AJ679" s="1">
        <v>41615.708333333336</v>
      </c>
      <c r="AK679" s="1">
        <v>41516.333333333336</v>
      </c>
      <c r="AL679" s="1">
        <v>41615.708333333336</v>
      </c>
      <c r="AM679" s="1">
        <v>41534.333333333336</v>
      </c>
      <c r="AN679" s="1">
        <v>41633.708333333336</v>
      </c>
      <c r="AP679" t="s">
        <v>113</v>
      </c>
      <c r="AU679" t="s">
        <v>1798</v>
      </c>
      <c r="AY679" t="s">
        <v>106</v>
      </c>
      <c r="AZ679">
        <v>0</v>
      </c>
      <c r="BA679">
        <v>0</v>
      </c>
      <c r="BD679" s="3">
        <v>41321.661111111112</v>
      </c>
      <c r="BE679" s="3">
        <v>41321.690972222219</v>
      </c>
      <c r="BF679" t="s">
        <v>115</v>
      </c>
      <c r="BG679" t="s">
        <v>115</v>
      </c>
      <c r="CH679">
        <v>540</v>
      </c>
      <c r="CI679">
        <v>29670</v>
      </c>
      <c r="CJ679" t="s">
        <v>106</v>
      </c>
      <c r="CK679" t="s">
        <v>106</v>
      </c>
      <c r="CL679" t="s">
        <v>141</v>
      </c>
      <c r="CM679" t="s">
        <v>1570</v>
      </c>
      <c r="CO679">
        <v>124368</v>
      </c>
      <c r="CQ679">
        <v>0</v>
      </c>
      <c r="CR679">
        <v>0</v>
      </c>
      <c r="CS679">
        <v>0</v>
      </c>
      <c r="CY679" t="s">
        <v>123</v>
      </c>
      <c r="CZ679" t="s">
        <v>124</v>
      </c>
      <c r="DD679" t="str" cm="1">
        <f t="array" ref="DD679:DG679">TEXT(_xlfn.SEQUENCE(1, DATEDIF(AG679, AH679, "m") + 1, AG679, 30), "YYYY-APMM")</f>
        <v>2013-AP08</v>
      </c>
      <c r="DE679" t="str">
        <v>2013-AP09</v>
      </c>
      <c r="DF679" t="str">
        <v>2013-AP10</v>
      </c>
      <c r="DG679" t="str">
        <v>2013-AP11</v>
      </c>
      <c r="DN679">
        <f t="shared" si="20"/>
        <v>0</v>
      </c>
      <c r="DO679">
        <f t="shared" si="21"/>
        <v>0</v>
      </c>
    </row>
    <row r="680" spans="1:119" x14ac:dyDescent="0.35">
      <c r="A680" t="s">
        <v>105</v>
      </c>
      <c r="B680">
        <v>499965</v>
      </c>
      <c r="C680">
        <v>6359</v>
      </c>
      <c r="D680">
        <v>124374</v>
      </c>
      <c r="E680">
        <v>13663</v>
      </c>
      <c r="F680">
        <v>0</v>
      </c>
      <c r="G680" t="s">
        <v>106</v>
      </c>
      <c r="H680" t="s">
        <v>106</v>
      </c>
      <c r="I680" t="s">
        <v>106</v>
      </c>
      <c r="J680" t="s">
        <v>107</v>
      </c>
      <c r="K680" t="s">
        <v>108</v>
      </c>
      <c r="L680" t="s">
        <v>109</v>
      </c>
      <c r="M680" t="s">
        <v>110</v>
      </c>
      <c r="N680" t="s">
        <v>1799</v>
      </c>
      <c r="O680" t="s">
        <v>1800</v>
      </c>
      <c r="Q680">
        <v>680</v>
      </c>
      <c r="R680">
        <v>88</v>
      </c>
      <c r="S680">
        <v>960</v>
      </c>
      <c r="T680">
        <v>0</v>
      </c>
      <c r="U680">
        <v>0</v>
      </c>
      <c r="V680">
        <v>0</v>
      </c>
      <c r="W680">
        <v>960</v>
      </c>
      <c r="X680">
        <v>0</v>
      </c>
      <c r="Y680">
        <v>0</v>
      </c>
      <c r="Z680">
        <v>0</v>
      </c>
      <c r="AD680" s="1">
        <v>41528.333333333336</v>
      </c>
      <c r="AE680" s="1">
        <v>41647.708333333336</v>
      </c>
      <c r="AG680" s="1">
        <v>41443.333333333336</v>
      </c>
      <c r="AH680" s="1">
        <v>41562.708333333336</v>
      </c>
      <c r="AI680" s="1">
        <v>41443.333333333336</v>
      </c>
      <c r="AJ680" s="1">
        <v>41562.708333333336</v>
      </c>
      <c r="AK680" s="1">
        <v>41443.333333333336</v>
      </c>
      <c r="AL680" s="1">
        <v>41562.708333333336</v>
      </c>
      <c r="AM680" s="1">
        <v>41528.333333333336</v>
      </c>
      <c r="AN680" s="1">
        <v>41647.708333333336</v>
      </c>
      <c r="AP680" t="s">
        <v>113</v>
      </c>
      <c r="AU680" t="s">
        <v>1801</v>
      </c>
      <c r="AY680" t="s">
        <v>106</v>
      </c>
      <c r="AZ680">
        <v>0</v>
      </c>
      <c r="BA680">
        <v>0</v>
      </c>
      <c r="BD680" s="3">
        <v>41321.661111111112</v>
      </c>
      <c r="BE680" s="3">
        <v>41321.663888888892</v>
      </c>
      <c r="BF680" t="s">
        <v>115</v>
      </c>
      <c r="BG680" t="s">
        <v>115</v>
      </c>
      <c r="CH680">
        <v>540</v>
      </c>
      <c r="CI680">
        <v>29670</v>
      </c>
      <c r="CJ680" t="s">
        <v>106</v>
      </c>
      <c r="CK680" t="s">
        <v>106</v>
      </c>
      <c r="CL680" t="s">
        <v>141</v>
      </c>
      <c r="CM680" t="s">
        <v>1570</v>
      </c>
      <c r="CO680">
        <v>124368</v>
      </c>
      <c r="CQ680">
        <v>0</v>
      </c>
      <c r="CR680">
        <v>0</v>
      </c>
      <c r="CS680">
        <v>0</v>
      </c>
      <c r="CY680" t="s">
        <v>123</v>
      </c>
      <c r="CZ680" t="s">
        <v>124</v>
      </c>
      <c r="DD680" t="str" cm="1">
        <f t="array" ref="DD680:DG680">TEXT(_xlfn.SEQUENCE(1, DATEDIF(AG680, AH680, "m") + 1, AG680, 30), "YYYY-APMM")</f>
        <v>2013-AP06</v>
      </c>
      <c r="DE680" t="str">
        <v>2013-AP07</v>
      </c>
      <c r="DF680" t="str">
        <v>2013-AP08</v>
      </c>
      <c r="DG680" t="str">
        <v>2013-AP09</v>
      </c>
      <c r="DN680">
        <f t="shared" si="20"/>
        <v>0</v>
      </c>
      <c r="DO680">
        <f t="shared" si="21"/>
        <v>0</v>
      </c>
    </row>
    <row r="681" spans="1:119" x14ac:dyDescent="0.35">
      <c r="A681" t="s">
        <v>105</v>
      </c>
      <c r="B681">
        <v>499966</v>
      </c>
      <c r="C681">
        <v>6359</v>
      </c>
      <c r="D681">
        <v>124374</v>
      </c>
      <c r="E681">
        <v>13663</v>
      </c>
      <c r="F681">
        <v>0</v>
      </c>
      <c r="G681" t="s">
        <v>106</v>
      </c>
      <c r="H681" t="s">
        <v>106</v>
      </c>
      <c r="I681" t="s">
        <v>106</v>
      </c>
      <c r="J681" t="s">
        <v>107</v>
      </c>
      <c r="K681" t="s">
        <v>108</v>
      </c>
      <c r="L681" t="s">
        <v>109</v>
      </c>
      <c r="M681" t="s">
        <v>110</v>
      </c>
      <c r="N681" t="s">
        <v>1802</v>
      </c>
      <c r="O681" t="s">
        <v>1803</v>
      </c>
      <c r="Q681">
        <v>672</v>
      </c>
      <c r="R681">
        <v>80</v>
      </c>
      <c r="S681">
        <v>960</v>
      </c>
      <c r="T681">
        <v>0</v>
      </c>
      <c r="U681">
        <v>0</v>
      </c>
      <c r="V681">
        <v>0</v>
      </c>
      <c r="W681">
        <v>960</v>
      </c>
      <c r="X681">
        <v>0</v>
      </c>
      <c r="Y681">
        <v>0</v>
      </c>
      <c r="Z681">
        <v>0</v>
      </c>
      <c r="AD681" s="1">
        <v>41528.333333333336</v>
      </c>
      <c r="AE681" s="1">
        <v>41647.708333333336</v>
      </c>
      <c r="AG681" s="1">
        <v>41444.333333333336</v>
      </c>
      <c r="AH681" s="1">
        <v>41563.708333333336</v>
      </c>
      <c r="AI681" s="1">
        <v>41444.333333333336</v>
      </c>
      <c r="AJ681" s="1">
        <v>41563.708333333336</v>
      </c>
      <c r="AK681" s="1">
        <v>41444.333333333336</v>
      </c>
      <c r="AL681" s="1">
        <v>41563.708333333336</v>
      </c>
      <c r="AM681" s="1">
        <v>41528.333333333336</v>
      </c>
      <c r="AN681" s="1">
        <v>41647.708333333336</v>
      </c>
      <c r="AP681" t="s">
        <v>113</v>
      </c>
      <c r="AU681" t="s">
        <v>1804</v>
      </c>
      <c r="AY681" t="s">
        <v>106</v>
      </c>
      <c r="AZ681">
        <v>0</v>
      </c>
      <c r="BA681">
        <v>0</v>
      </c>
      <c r="BD681" s="3">
        <v>41321.661111111112</v>
      </c>
      <c r="BE681" s="3">
        <v>41321.663888888892</v>
      </c>
      <c r="BF681" t="s">
        <v>115</v>
      </c>
      <c r="BG681" t="s">
        <v>115</v>
      </c>
      <c r="CH681">
        <v>540</v>
      </c>
      <c r="CI681">
        <v>29670</v>
      </c>
      <c r="CJ681" t="s">
        <v>106</v>
      </c>
      <c r="CK681" t="s">
        <v>106</v>
      </c>
      <c r="CL681" t="s">
        <v>141</v>
      </c>
      <c r="CM681" t="s">
        <v>1570</v>
      </c>
      <c r="CO681">
        <v>124368</v>
      </c>
      <c r="CQ681">
        <v>0</v>
      </c>
      <c r="CR681">
        <v>0</v>
      </c>
      <c r="CS681">
        <v>0</v>
      </c>
      <c r="CY681" t="s">
        <v>123</v>
      </c>
      <c r="CZ681" t="s">
        <v>124</v>
      </c>
      <c r="DD681" t="str" cm="1">
        <f t="array" ref="DD681:DG681">TEXT(_xlfn.SEQUENCE(1, DATEDIF(AG681, AH681, "m") + 1, AG681, 30), "YYYY-APMM")</f>
        <v>2013-AP06</v>
      </c>
      <c r="DE681" t="str">
        <v>2013-AP07</v>
      </c>
      <c r="DF681" t="str">
        <v>2013-AP08</v>
      </c>
      <c r="DG681" t="str">
        <v>2013-AP09</v>
      </c>
      <c r="DN681">
        <f t="shared" si="20"/>
        <v>0</v>
      </c>
      <c r="DO681">
        <f t="shared" si="21"/>
        <v>0</v>
      </c>
    </row>
    <row r="682" spans="1:119" x14ac:dyDescent="0.35">
      <c r="A682" t="s">
        <v>105</v>
      </c>
      <c r="B682">
        <v>499967</v>
      </c>
      <c r="C682">
        <v>6359</v>
      </c>
      <c r="D682">
        <v>124374</v>
      </c>
      <c r="E682">
        <v>13663</v>
      </c>
      <c r="F682">
        <v>0</v>
      </c>
      <c r="G682" t="s">
        <v>106</v>
      </c>
      <c r="H682" t="s">
        <v>106</v>
      </c>
      <c r="I682" t="s">
        <v>106</v>
      </c>
      <c r="J682" t="s">
        <v>107</v>
      </c>
      <c r="K682" t="s">
        <v>108</v>
      </c>
      <c r="L682" t="s">
        <v>109</v>
      </c>
      <c r="M682" t="s">
        <v>110</v>
      </c>
      <c r="N682" t="s">
        <v>1805</v>
      </c>
      <c r="O682" t="s">
        <v>1806</v>
      </c>
      <c r="Q682">
        <v>944</v>
      </c>
      <c r="R682">
        <v>168</v>
      </c>
      <c r="S682">
        <v>960</v>
      </c>
      <c r="T682">
        <v>0</v>
      </c>
      <c r="U682">
        <v>0</v>
      </c>
      <c r="V682">
        <v>0</v>
      </c>
      <c r="W682">
        <v>960</v>
      </c>
      <c r="X682">
        <v>0</v>
      </c>
      <c r="Y682">
        <v>0</v>
      </c>
      <c r="Z682">
        <v>0</v>
      </c>
      <c r="AD682" s="1">
        <v>41562.333333333336</v>
      </c>
      <c r="AE682" s="1">
        <v>41681.708333333336</v>
      </c>
      <c r="AG682" s="1">
        <v>41444.333333333336</v>
      </c>
      <c r="AH682" s="1">
        <v>41563.708333333336</v>
      </c>
      <c r="AI682" s="1">
        <v>41444.333333333336</v>
      </c>
      <c r="AJ682" s="1">
        <v>41563.708333333336</v>
      </c>
      <c r="AK682" s="1">
        <v>41444.333333333336</v>
      </c>
      <c r="AL682" s="1">
        <v>41563.708333333336</v>
      </c>
      <c r="AM682" s="1">
        <v>41562.333333333336</v>
      </c>
      <c r="AN682" s="1">
        <v>41681.708333333336</v>
      </c>
      <c r="AP682" t="s">
        <v>113</v>
      </c>
      <c r="AU682" t="s">
        <v>1807</v>
      </c>
      <c r="AY682" t="s">
        <v>106</v>
      </c>
      <c r="AZ682">
        <v>0</v>
      </c>
      <c r="BA682">
        <v>0</v>
      </c>
      <c r="BD682" s="3">
        <v>41321.661111111112</v>
      </c>
      <c r="BE682" s="3">
        <v>41321.663888888892</v>
      </c>
      <c r="BF682" t="s">
        <v>115</v>
      </c>
      <c r="BG682" t="s">
        <v>115</v>
      </c>
      <c r="CH682">
        <v>540</v>
      </c>
      <c r="CI682">
        <v>29670</v>
      </c>
      <c r="CJ682" t="s">
        <v>106</v>
      </c>
      <c r="CK682" t="s">
        <v>106</v>
      </c>
      <c r="CL682" t="s">
        <v>141</v>
      </c>
      <c r="CM682" t="s">
        <v>1570</v>
      </c>
      <c r="CO682">
        <v>124368</v>
      </c>
      <c r="CQ682">
        <v>0</v>
      </c>
      <c r="CR682">
        <v>0</v>
      </c>
      <c r="CS682">
        <v>0</v>
      </c>
      <c r="CY682" t="s">
        <v>123</v>
      </c>
      <c r="CZ682" t="s">
        <v>124</v>
      </c>
      <c r="DD682" t="str" cm="1">
        <f t="array" ref="DD682:DG682">TEXT(_xlfn.SEQUENCE(1, DATEDIF(AG682, AH682, "m") + 1, AG682, 30), "YYYY-APMM")</f>
        <v>2013-AP06</v>
      </c>
      <c r="DE682" t="str">
        <v>2013-AP07</v>
      </c>
      <c r="DF682" t="str">
        <v>2013-AP08</v>
      </c>
      <c r="DG682" t="str">
        <v>2013-AP09</v>
      </c>
      <c r="DN682">
        <f t="shared" si="20"/>
        <v>0</v>
      </c>
      <c r="DO682">
        <f t="shared" si="21"/>
        <v>0</v>
      </c>
    </row>
    <row r="683" spans="1:119" x14ac:dyDescent="0.35">
      <c r="A683" t="s">
        <v>105</v>
      </c>
      <c r="B683">
        <v>499968</v>
      </c>
      <c r="C683">
        <v>6359</v>
      </c>
      <c r="D683">
        <v>124374</v>
      </c>
      <c r="E683">
        <v>13663</v>
      </c>
      <c r="F683">
        <v>0</v>
      </c>
      <c r="G683" t="s">
        <v>106</v>
      </c>
      <c r="H683" t="s">
        <v>106</v>
      </c>
      <c r="I683" t="s">
        <v>106</v>
      </c>
      <c r="J683" t="s">
        <v>107</v>
      </c>
      <c r="K683" t="s">
        <v>108</v>
      </c>
      <c r="L683" t="s">
        <v>109</v>
      </c>
      <c r="M683" t="s">
        <v>110</v>
      </c>
      <c r="N683" t="s">
        <v>1808</v>
      </c>
      <c r="O683" t="s">
        <v>1809</v>
      </c>
      <c r="Q683">
        <v>752</v>
      </c>
      <c r="R683">
        <v>544</v>
      </c>
      <c r="S683">
        <v>480</v>
      </c>
      <c r="T683">
        <v>0</v>
      </c>
      <c r="U683">
        <v>0</v>
      </c>
      <c r="V683">
        <v>0</v>
      </c>
      <c r="W683">
        <v>480</v>
      </c>
      <c r="X683">
        <v>0</v>
      </c>
      <c r="Y683">
        <v>0</v>
      </c>
      <c r="Z683">
        <v>0</v>
      </c>
      <c r="AD683" s="1">
        <v>41578.333333333336</v>
      </c>
      <c r="AE683" s="1">
        <v>41637.708333333336</v>
      </c>
      <c r="AG683" s="1">
        <v>41484.333333333336</v>
      </c>
      <c r="AH683" s="1">
        <v>41543.708333333336</v>
      </c>
      <c r="AI683" s="1">
        <v>41484.333333333336</v>
      </c>
      <c r="AJ683" s="1">
        <v>41543.708333333336</v>
      </c>
      <c r="AK683" s="1">
        <v>41484.333333333336</v>
      </c>
      <c r="AL683" s="1">
        <v>41543.708333333336</v>
      </c>
      <c r="AM683" s="1">
        <v>41578.333333333336</v>
      </c>
      <c r="AN683" s="1">
        <v>41637.708333333336</v>
      </c>
      <c r="AP683" t="s">
        <v>113</v>
      </c>
      <c r="AU683" t="s">
        <v>1810</v>
      </c>
      <c r="AY683" t="s">
        <v>106</v>
      </c>
      <c r="AZ683">
        <v>0</v>
      </c>
      <c r="BA683">
        <v>0</v>
      </c>
      <c r="BD683" s="3">
        <v>41321.661111111112</v>
      </c>
      <c r="BE683" s="3">
        <v>41321.663888888892</v>
      </c>
      <c r="BF683" t="s">
        <v>115</v>
      </c>
      <c r="BG683" t="s">
        <v>115</v>
      </c>
      <c r="CH683">
        <v>540</v>
      </c>
      <c r="CI683">
        <v>29670</v>
      </c>
      <c r="CJ683" t="s">
        <v>106</v>
      </c>
      <c r="CK683" t="s">
        <v>106</v>
      </c>
      <c r="CL683" t="s">
        <v>141</v>
      </c>
      <c r="CM683" t="s">
        <v>1570</v>
      </c>
      <c r="CO683">
        <v>124368</v>
      </c>
      <c r="CQ683">
        <v>0</v>
      </c>
      <c r="CR683">
        <v>0</v>
      </c>
      <c r="CS683">
        <v>0</v>
      </c>
      <c r="CY683" t="s">
        <v>123</v>
      </c>
      <c r="CZ683" t="s">
        <v>124</v>
      </c>
      <c r="DD683" t="str" cm="1">
        <f t="array" ref="DD683:DE683">TEXT(_xlfn.SEQUENCE(1, DATEDIF(AG683, AH683, "m") + 1, AG683, 30), "YYYY-APMM")</f>
        <v>2013-AP07</v>
      </c>
      <c r="DE683" t="str">
        <v>2013-AP08</v>
      </c>
      <c r="DN683">
        <f t="shared" si="20"/>
        <v>0</v>
      </c>
      <c r="DO683">
        <f t="shared" si="21"/>
        <v>0</v>
      </c>
    </row>
    <row r="684" spans="1:119" x14ac:dyDescent="0.35">
      <c r="A684" t="s">
        <v>105</v>
      </c>
      <c r="B684">
        <v>499969</v>
      </c>
      <c r="C684">
        <v>6359</v>
      </c>
      <c r="D684">
        <v>124374</v>
      </c>
      <c r="E684">
        <v>13663</v>
      </c>
      <c r="F684">
        <v>0</v>
      </c>
      <c r="G684" t="s">
        <v>106</v>
      </c>
      <c r="H684" t="s">
        <v>106</v>
      </c>
      <c r="I684" t="s">
        <v>106</v>
      </c>
      <c r="J684" t="s">
        <v>107</v>
      </c>
      <c r="K684" t="s">
        <v>108</v>
      </c>
      <c r="L684" t="s">
        <v>109</v>
      </c>
      <c r="M684" t="s">
        <v>110</v>
      </c>
      <c r="N684" t="s">
        <v>1811</v>
      </c>
      <c r="O684" t="s">
        <v>1812</v>
      </c>
      <c r="Q684">
        <v>1312</v>
      </c>
      <c r="R684">
        <v>1024</v>
      </c>
      <c r="S684">
        <v>480</v>
      </c>
      <c r="T684">
        <v>0</v>
      </c>
      <c r="U684">
        <v>0</v>
      </c>
      <c r="V684">
        <v>0</v>
      </c>
      <c r="W684">
        <v>480</v>
      </c>
      <c r="X684">
        <v>0</v>
      </c>
      <c r="Y684">
        <v>0</v>
      </c>
      <c r="Z684">
        <v>0</v>
      </c>
      <c r="AD684" s="1">
        <v>41669.333333333336</v>
      </c>
      <c r="AE684" s="1">
        <v>41728.708333333336</v>
      </c>
      <c r="AG684" s="1">
        <v>41505.333333333336</v>
      </c>
      <c r="AH684" s="1">
        <v>41564.708333333336</v>
      </c>
      <c r="AI684" s="1">
        <v>41505.333333333336</v>
      </c>
      <c r="AJ684" s="1">
        <v>41564.708333333336</v>
      </c>
      <c r="AK684" s="1">
        <v>41505.333333333336</v>
      </c>
      <c r="AL684" s="1">
        <v>41564.708333333336</v>
      </c>
      <c r="AM684" s="1">
        <v>41669.333333333336</v>
      </c>
      <c r="AN684" s="1">
        <v>41728.708333333336</v>
      </c>
      <c r="AP684" t="s">
        <v>113</v>
      </c>
      <c r="AU684" t="s">
        <v>1813</v>
      </c>
      <c r="AY684" t="s">
        <v>106</v>
      </c>
      <c r="AZ684">
        <v>0</v>
      </c>
      <c r="BA684">
        <v>0</v>
      </c>
      <c r="BD684" s="3">
        <v>41321.661111111112</v>
      </c>
      <c r="BE684" s="3">
        <v>41321.690972222219</v>
      </c>
      <c r="BF684" t="s">
        <v>115</v>
      </c>
      <c r="BG684" t="s">
        <v>115</v>
      </c>
      <c r="CH684">
        <v>540</v>
      </c>
      <c r="CI684">
        <v>29670</v>
      </c>
      <c r="CJ684" t="s">
        <v>106</v>
      </c>
      <c r="CK684" t="s">
        <v>106</v>
      </c>
      <c r="CL684" t="s">
        <v>141</v>
      </c>
      <c r="CM684" t="s">
        <v>1570</v>
      </c>
      <c r="CO684">
        <v>124368</v>
      </c>
      <c r="CQ684">
        <v>0</v>
      </c>
      <c r="CR684">
        <v>0</v>
      </c>
      <c r="CS684">
        <v>0</v>
      </c>
      <c r="CY684" t="s">
        <v>123</v>
      </c>
      <c r="CZ684" t="s">
        <v>124</v>
      </c>
      <c r="DD684" t="str" cm="1">
        <f t="array" ref="DD684:DE684">TEXT(_xlfn.SEQUENCE(1, DATEDIF(AG684, AH684, "m") + 1, AG684, 30), "YYYY-APMM")</f>
        <v>2013-AP08</v>
      </c>
      <c r="DE684" t="str">
        <v>2013-AP09</v>
      </c>
      <c r="DN684">
        <f t="shared" si="20"/>
        <v>0</v>
      </c>
      <c r="DO684">
        <f t="shared" si="21"/>
        <v>0</v>
      </c>
    </row>
    <row r="685" spans="1:119" x14ac:dyDescent="0.35">
      <c r="A685" t="s">
        <v>105</v>
      </c>
      <c r="B685">
        <v>499970</v>
      </c>
      <c r="C685">
        <v>6359</v>
      </c>
      <c r="D685">
        <v>124374</v>
      </c>
      <c r="E685">
        <v>13663</v>
      </c>
      <c r="F685">
        <v>0</v>
      </c>
      <c r="G685" t="s">
        <v>106</v>
      </c>
      <c r="H685" t="s">
        <v>106</v>
      </c>
      <c r="I685" t="s">
        <v>106</v>
      </c>
      <c r="J685" t="s">
        <v>107</v>
      </c>
      <c r="K685" t="s">
        <v>108</v>
      </c>
      <c r="L685" t="s">
        <v>109</v>
      </c>
      <c r="M685" t="s">
        <v>110</v>
      </c>
      <c r="N685" t="s">
        <v>1814</v>
      </c>
      <c r="O685" t="s">
        <v>1815</v>
      </c>
      <c r="Q685">
        <v>936</v>
      </c>
      <c r="R685">
        <v>648</v>
      </c>
      <c r="S685">
        <v>720</v>
      </c>
      <c r="T685">
        <v>0</v>
      </c>
      <c r="U685">
        <v>0</v>
      </c>
      <c r="V685">
        <v>0</v>
      </c>
      <c r="W685">
        <v>720</v>
      </c>
      <c r="X685">
        <v>0</v>
      </c>
      <c r="Y685">
        <v>0</v>
      </c>
      <c r="Z685">
        <v>0</v>
      </c>
      <c r="AD685" s="1">
        <v>41639.333333333336</v>
      </c>
      <c r="AE685" s="1">
        <v>41728.708333333336</v>
      </c>
      <c r="AG685" s="1">
        <v>41522.333333333336</v>
      </c>
      <c r="AH685" s="1">
        <v>41611.708333333336</v>
      </c>
      <c r="AI685" s="1">
        <v>41522.333333333336</v>
      </c>
      <c r="AJ685" s="1">
        <v>41611.708333333336</v>
      </c>
      <c r="AK685" s="1">
        <v>41522.333333333336</v>
      </c>
      <c r="AL685" s="1">
        <v>41611.708333333336</v>
      </c>
      <c r="AM685" s="1">
        <v>41639.333333333336</v>
      </c>
      <c r="AN685" s="1">
        <v>41728.708333333336</v>
      </c>
      <c r="AP685" t="s">
        <v>113</v>
      </c>
      <c r="AU685" t="s">
        <v>1816</v>
      </c>
      <c r="AY685" t="s">
        <v>106</v>
      </c>
      <c r="AZ685">
        <v>0</v>
      </c>
      <c r="BA685">
        <v>0</v>
      </c>
      <c r="BD685" s="3">
        <v>41321.661111111112</v>
      </c>
      <c r="BE685" s="3">
        <v>41321.690972222219</v>
      </c>
      <c r="BF685" t="s">
        <v>115</v>
      </c>
      <c r="BG685" t="s">
        <v>115</v>
      </c>
      <c r="CH685">
        <v>540</v>
      </c>
      <c r="CI685">
        <v>29670</v>
      </c>
      <c r="CJ685" t="s">
        <v>106</v>
      </c>
      <c r="CK685" t="s">
        <v>106</v>
      </c>
      <c r="CL685" t="s">
        <v>141</v>
      </c>
      <c r="CM685" t="s">
        <v>1570</v>
      </c>
      <c r="CO685">
        <v>124368</v>
      </c>
      <c r="CQ685">
        <v>0</v>
      </c>
      <c r="CR685">
        <v>0</v>
      </c>
      <c r="CS685">
        <v>0</v>
      </c>
      <c r="CY685" t="s">
        <v>123</v>
      </c>
      <c r="CZ685" t="s">
        <v>124</v>
      </c>
      <c r="DD685" t="str" cm="1">
        <f t="array" ref="DD685:DF685">TEXT(_xlfn.SEQUENCE(1, DATEDIF(AG685, AH685, "m") + 1, AG685, 30), "YYYY-APMM")</f>
        <v>2013-AP09</v>
      </c>
      <c r="DE685" t="str">
        <v>2013-AP10</v>
      </c>
      <c r="DF685" t="str">
        <v>2013-AP11</v>
      </c>
      <c r="DN685">
        <f t="shared" si="20"/>
        <v>0</v>
      </c>
      <c r="DO685">
        <f t="shared" si="21"/>
        <v>0</v>
      </c>
    </row>
    <row r="686" spans="1:119" x14ac:dyDescent="0.35">
      <c r="A686" t="s">
        <v>105</v>
      </c>
      <c r="B686">
        <v>499971</v>
      </c>
      <c r="C686">
        <v>6359</v>
      </c>
      <c r="D686">
        <v>124374</v>
      </c>
      <c r="E686">
        <v>13663</v>
      </c>
      <c r="F686">
        <v>0</v>
      </c>
      <c r="G686" t="s">
        <v>106</v>
      </c>
      <c r="H686" t="s">
        <v>106</v>
      </c>
      <c r="I686" t="s">
        <v>106</v>
      </c>
      <c r="J686" t="s">
        <v>107</v>
      </c>
      <c r="K686" t="s">
        <v>108</v>
      </c>
      <c r="L686" t="s">
        <v>109</v>
      </c>
      <c r="M686" t="s">
        <v>110</v>
      </c>
      <c r="N686" t="s">
        <v>1817</v>
      </c>
      <c r="O686" t="s">
        <v>1818</v>
      </c>
      <c r="Q686">
        <v>792</v>
      </c>
      <c r="R686">
        <v>504</v>
      </c>
      <c r="S686">
        <v>720</v>
      </c>
      <c r="T686">
        <v>0</v>
      </c>
      <c r="U686">
        <v>0</v>
      </c>
      <c r="V686">
        <v>0</v>
      </c>
      <c r="W686">
        <v>720</v>
      </c>
      <c r="X686">
        <v>0</v>
      </c>
      <c r="Y686">
        <v>0</v>
      </c>
      <c r="Z686">
        <v>0</v>
      </c>
      <c r="AD686" s="1">
        <v>41639.333333333336</v>
      </c>
      <c r="AE686" s="1">
        <v>41728.708333333336</v>
      </c>
      <c r="AG686" s="1">
        <v>41540.333333333336</v>
      </c>
      <c r="AH686" s="1">
        <v>41629.708333333336</v>
      </c>
      <c r="AI686" s="1">
        <v>41540.333333333336</v>
      </c>
      <c r="AJ686" s="1">
        <v>41629.708333333336</v>
      </c>
      <c r="AK686" s="1">
        <v>41540.333333333336</v>
      </c>
      <c r="AL686" s="1">
        <v>41629.708333333336</v>
      </c>
      <c r="AM686" s="1">
        <v>41639.333333333336</v>
      </c>
      <c r="AN686" s="1">
        <v>41728.708333333336</v>
      </c>
      <c r="AP686" t="s">
        <v>113</v>
      </c>
      <c r="AU686" t="s">
        <v>1819</v>
      </c>
      <c r="AY686" t="s">
        <v>106</v>
      </c>
      <c r="AZ686">
        <v>0</v>
      </c>
      <c r="BA686">
        <v>0</v>
      </c>
      <c r="BD686" s="3">
        <v>41321.661111111112</v>
      </c>
      <c r="BE686" s="3">
        <v>41321.690972222219</v>
      </c>
      <c r="BF686" t="s">
        <v>115</v>
      </c>
      <c r="BG686" t="s">
        <v>115</v>
      </c>
      <c r="CH686">
        <v>540</v>
      </c>
      <c r="CI686">
        <v>29670</v>
      </c>
      <c r="CJ686" t="s">
        <v>106</v>
      </c>
      <c r="CK686" t="s">
        <v>106</v>
      </c>
      <c r="CL686" t="s">
        <v>141</v>
      </c>
      <c r="CM686" t="s">
        <v>1570</v>
      </c>
      <c r="CO686">
        <v>124368</v>
      </c>
      <c r="CQ686">
        <v>0</v>
      </c>
      <c r="CR686">
        <v>0</v>
      </c>
      <c r="CS686">
        <v>0</v>
      </c>
      <c r="CY686" t="s">
        <v>123</v>
      </c>
      <c r="CZ686" t="s">
        <v>124</v>
      </c>
      <c r="DD686" t="str" cm="1">
        <f t="array" ref="DD686:DF686">TEXT(_xlfn.SEQUENCE(1, DATEDIF(AG686, AH686, "m") + 1, AG686, 30), "YYYY-APMM")</f>
        <v>2013-AP09</v>
      </c>
      <c r="DE686" t="str">
        <v>2013-AP10</v>
      </c>
      <c r="DF686" t="str">
        <v>2013-AP11</v>
      </c>
      <c r="DN686">
        <f t="shared" si="20"/>
        <v>0</v>
      </c>
      <c r="DO686">
        <f t="shared" si="21"/>
        <v>0</v>
      </c>
    </row>
    <row r="687" spans="1:119" x14ac:dyDescent="0.35">
      <c r="A687" t="s">
        <v>105</v>
      </c>
      <c r="B687">
        <v>499972</v>
      </c>
      <c r="C687">
        <v>6359</v>
      </c>
      <c r="D687">
        <v>124374</v>
      </c>
      <c r="E687">
        <v>13663</v>
      </c>
      <c r="F687">
        <v>0</v>
      </c>
      <c r="G687" t="s">
        <v>106</v>
      </c>
      <c r="H687" t="s">
        <v>106</v>
      </c>
      <c r="I687" t="s">
        <v>106</v>
      </c>
      <c r="J687" t="s">
        <v>107</v>
      </c>
      <c r="K687" t="s">
        <v>108</v>
      </c>
      <c r="L687" t="s">
        <v>109</v>
      </c>
      <c r="M687" t="s">
        <v>110</v>
      </c>
      <c r="N687" t="s">
        <v>1820</v>
      </c>
      <c r="O687" t="s">
        <v>1821</v>
      </c>
      <c r="Q687">
        <v>656</v>
      </c>
      <c r="R687">
        <v>368</v>
      </c>
      <c r="S687">
        <v>720</v>
      </c>
      <c r="T687">
        <v>0</v>
      </c>
      <c r="U687">
        <v>0</v>
      </c>
      <c r="V687">
        <v>0</v>
      </c>
      <c r="W687">
        <v>720</v>
      </c>
      <c r="X687">
        <v>0</v>
      </c>
      <c r="Y687">
        <v>0</v>
      </c>
      <c r="Z687">
        <v>0</v>
      </c>
      <c r="AD687" s="1">
        <v>41639.333333333336</v>
      </c>
      <c r="AE687" s="1">
        <v>41728.708333333336</v>
      </c>
      <c r="AG687" s="1">
        <v>41557.333333333336</v>
      </c>
      <c r="AH687" s="1">
        <v>41646.708333333336</v>
      </c>
      <c r="AI687" s="1">
        <v>41557.333333333336</v>
      </c>
      <c r="AJ687" s="1">
        <v>41646.708333333336</v>
      </c>
      <c r="AK687" s="1">
        <v>41557.333333333336</v>
      </c>
      <c r="AL687" s="1">
        <v>41646.708333333336</v>
      </c>
      <c r="AM687" s="1">
        <v>41639.333333333336</v>
      </c>
      <c r="AN687" s="1">
        <v>41728.708333333336</v>
      </c>
      <c r="AP687" t="s">
        <v>113</v>
      </c>
      <c r="AU687" t="s">
        <v>1822</v>
      </c>
      <c r="AY687" t="s">
        <v>106</v>
      </c>
      <c r="AZ687">
        <v>0</v>
      </c>
      <c r="BA687">
        <v>0</v>
      </c>
      <c r="BD687" s="3">
        <v>41321.661111111112</v>
      </c>
      <c r="BE687" s="3">
        <v>41321.690972222219</v>
      </c>
      <c r="BF687" t="s">
        <v>115</v>
      </c>
      <c r="BG687" t="s">
        <v>115</v>
      </c>
      <c r="CH687">
        <v>540</v>
      </c>
      <c r="CI687">
        <v>29670</v>
      </c>
      <c r="CJ687" t="s">
        <v>106</v>
      </c>
      <c r="CK687" t="s">
        <v>106</v>
      </c>
      <c r="CL687" t="s">
        <v>141</v>
      </c>
      <c r="CM687" t="s">
        <v>1570</v>
      </c>
      <c r="CO687">
        <v>124368</v>
      </c>
      <c r="CQ687">
        <v>0</v>
      </c>
      <c r="CR687">
        <v>0</v>
      </c>
      <c r="CS687">
        <v>0</v>
      </c>
      <c r="CY687" t="s">
        <v>123</v>
      </c>
      <c r="CZ687" t="s">
        <v>124</v>
      </c>
      <c r="DD687" t="str" cm="1">
        <f t="array" ref="DD687:DF687">TEXT(_xlfn.SEQUENCE(1, DATEDIF(AG687, AH687, "m") + 1, AG687, 30), "YYYY-APMM")</f>
        <v>2013-AP10</v>
      </c>
      <c r="DE687" t="str">
        <v>2013-AP11</v>
      </c>
      <c r="DF687" t="str">
        <v>2013-AP12</v>
      </c>
      <c r="DN687">
        <f t="shared" si="20"/>
        <v>0</v>
      </c>
      <c r="DO687">
        <f t="shared" si="21"/>
        <v>0</v>
      </c>
    </row>
    <row r="688" spans="1:119" x14ac:dyDescent="0.35">
      <c r="A688" t="s">
        <v>105</v>
      </c>
      <c r="B688">
        <v>499973</v>
      </c>
      <c r="C688">
        <v>6359</v>
      </c>
      <c r="D688">
        <v>124374</v>
      </c>
      <c r="E688">
        <v>13663</v>
      </c>
      <c r="F688">
        <v>0</v>
      </c>
      <c r="G688" t="s">
        <v>106</v>
      </c>
      <c r="H688" t="s">
        <v>106</v>
      </c>
      <c r="I688" t="s">
        <v>106</v>
      </c>
      <c r="J688" t="s">
        <v>107</v>
      </c>
      <c r="K688" t="s">
        <v>108</v>
      </c>
      <c r="L688" t="s">
        <v>109</v>
      </c>
      <c r="M688" t="s">
        <v>110</v>
      </c>
      <c r="N688" t="s">
        <v>1823</v>
      </c>
      <c r="O688" t="s">
        <v>1824</v>
      </c>
      <c r="Q688">
        <v>496</v>
      </c>
      <c r="R688">
        <v>208</v>
      </c>
      <c r="S688">
        <v>720</v>
      </c>
      <c r="T688">
        <v>0</v>
      </c>
      <c r="U688">
        <v>0</v>
      </c>
      <c r="V688">
        <v>0</v>
      </c>
      <c r="W688">
        <v>720</v>
      </c>
      <c r="X688">
        <v>0</v>
      </c>
      <c r="Y688">
        <v>0</v>
      </c>
      <c r="Z688">
        <v>0</v>
      </c>
      <c r="AD688" s="1">
        <v>41639.333333333336</v>
      </c>
      <c r="AE688" s="1">
        <v>41728.708333333336</v>
      </c>
      <c r="AG688" s="1">
        <v>41577.333333333336</v>
      </c>
      <c r="AH688" s="1">
        <v>41666.708333333336</v>
      </c>
      <c r="AI688" s="1">
        <v>41577.333333333336</v>
      </c>
      <c r="AJ688" s="1">
        <v>41666.708333333336</v>
      </c>
      <c r="AK688" s="1">
        <v>41577.333333333336</v>
      </c>
      <c r="AL688" s="1">
        <v>41666.708333333336</v>
      </c>
      <c r="AM688" s="1">
        <v>41639.333333333336</v>
      </c>
      <c r="AN688" s="1">
        <v>41728.708333333336</v>
      </c>
      <c r="AP688" t="s">
        <v>113</v>
      </c>
      <c r="AU688" t="s">
        <v>1825</v>
      </c>
      <c r="AY688" t="s">
        <v>106</v>
      </c>
      <c r="AZ688">
        <v>0</v>
      </c>
      <c r="BA688">
        <v>0</v>
      </c>
      <c r="BD688" s="3">
        <v>41321.661111111112</v>
      </c>
      <c r="BE688" s="3">
        <v>41321.690972222219</v>
      </c>
      <c r="BF688" t="s">
        <v>115</v>
      </c>
      <c r="BG688" t="s">
        <v>115</v>
      </c>
      <c r="CH688">
        <v>540</v>
      </c>
      <c r="CI688">
        <v>29670</v>
      </c>
      <c r="CJ688" t="s">
        <v>106</v>
      </c>
      <c r="CK688" t="s">
        <v>106</v>
      </c>
      <c r="CL688" t="s">
        <v>141</v>
      </c>
      <c r="CM688" t="s">
        <v>1570</v>
      </c>
      <c r="CO688">
        <v>124368</v>
      </c>
      <c r="CQ688">
        <v>0</v>
      </c>
      <c r="CR688">
        <v>0</v>
      </c>
      <c r="CS688">
        <v>0</v>
      </c>
      <c r="CY688" t="s">
        <v>123</v>
      </c>
      <c r="CZ688" t="s">
        <v>124</v>
      </c>
      <c r="DD688" t="str" cm="1">
        <f t="array" ref="DD688:DF688">TEXT(_xlfn.SEQUENCE(1, DATEDIF(AG688, AH688, "m") + 1, AG688, 30), "YYYY-APMM")</f>
        <v>2013-AP10</v>
      </c>
      <c r="DE688" t="str">
        <v>2013-AP11</v>
      </c>
      <c r="DF688" t="str">
        <v>2013-AP12</v>
      </c>
      <c r="DN688">
        <f t="shared" si="20"/>
        <v>0</v>
      </c>
      <c r="DO688">
        <f t="shared" si="21"/>
        <v>0</v>
      </c>
    </row>
    <row r="689" spans="1:119" x14ac:dyDescent="0.35">
      <c r="A689" t="s">
        <v>105</v>
      </c>
      <c r="B689">
        <v>499974</v>
      </c>
      <c r="C689">
        <v>6359</v>
      </c>
      <c r="D689">
        <v>124374</v>
      </c>
      <c r="E689">
        <v>13663</v>
      </c>
      <c r="F689">
        <v>0</v>
      </c>
      <c r="G689" t="s">
        <v>106</v>
      </c>
      <c r="H689" t="s">
        <v>106</v>
      </c>
      <c r="I689" t="s">
        <v>106</v>
      </c>
      <c r="J689" t="s">
        <v>107</v>
      </c>
      <c r="K689" t="s">
        <v>108</v>
      </c>
      <c r="L689" t="s">
        <v>109</v>
      </c>
      <c r="M689" t="s">
        <v>110</v>
      </c>
      <c r="N689" t="s">
        <v>1826</v>
      </c>
      <c r="O689" t="s">
        <v>1827</v>
      </c>
      <c r="Q689">
        <v>352</v>
      </c>
      <c r="R689">
        <v>64</v>
      </c>
      <c r="S689">
        <v>720</v>
      </c>
      <c r="T689">
        <v>0</v>
      </c>
      <c r="U689">
        <v>0</v>
      </c>
      <c r="V689">
        <v>0</v>
      </c>
      <c r="W689">
        <v>720</v>
      </c>
      <c r="X689">
        <v>0</v>
      </c>
      <c r="Y689">
        <v>0</v>
      </c>
      <c r="Z689">
        <v>0</v>
      </c>
      <c r="AD689" s="1">
        <v>41639.333333333336</v>
      </c>
      <c r="AE689" s="1">
        <v>41728.708333333336</v>
      </c>
      <c r="AG689" s="1">
        <v>41595.333333333336</v>
      </c>
      <c r="AH689" s="1">
        <v>41684.708333333336</v>
      </c>
      <c r="AI689" s="1">
        <v>41595.333333333336</v>
      </c>
      <c r="AJ689" s="1">
        <v>41684.708333333336</v>
      </c>
      <c r="AK689" s="1">
        <v>41595.333333333336</v>
      </c>
      <c r="AL689" s="1">
        <v>41684.708333333336</v>
      </c>
      <c r="AM689" s="1">
        <v>41639.333333333336</v>
      </c>
      <c r="AN689" s="1">
        <v>41728.708333333336</v>
      </c>
      <c r="AP689" t="s">
        <v>113</v>
      </c>
      <c r="AU689" t="s">
        <v>1828</v>
      </c>
      <c r="AY689" t="s">
        <v>106</v>
      </c>
      <c r="AZ689">
        <v>0</v>
      </c>
      <c r="BA689">
        <v>0</v>
      </c>
      <c r="BD689" s="3">
        <v>41321.661111111112</v>
      </c>
      <c r="BE689" s="3">
        <v>41321.690972222219</v>
      </c>
      <c r="BF689" t="s">
        <v>115</v>
      </c>
      <c r="BG689" t="s">
        <v>115</v>
      </c>
      <c r="CH689">
        <v>540</v>
      </c>
      <c r="CI689">
        <v>29670</v>
      </c>
      <c r="CJ689" t="s">
        <v>106</v>
      </c>
      <c r="CK689" t="s">
        <v>106</v>
      </c>
      <c r="CL689" t="s">
        <v>141</v>
      </c>
      <c r="CM689" t="s">
        <v>1570</v>
      </c>
      <c r="CO689">
        <v>124368</v>
      </c>
      <c r="CQ689">
        <v>0</v>
      </c>
      <c r="CR689">
        <v>0</v>
      </c>
      <c r="CS689">
        <v>0</v>
      </c>
      <c r="CY689" t="s">
        <v>123</v>
      </c>
      <c r="CZ689" t="s">
        <v>124</v>
      </c>
      <c r="DD689" t="str" cm="1">
        <f t="array" ref="DD689:DF689">TEXT(_xlfn.SEQUENCE(1, DATEDIF(AG689, AH689, "m") + 1, AG689, 30), "YYYY-APMM")</f>
        <v>2013-AP11</v>
      </c>
      <c r="DE689" t="str">
        <v>2013-AP12</v>
      </c>
      <c r="DF689" t="str">
        <v>2014-AP01</v>
      </c>
      <c r="DN689">
        <f t="shared" si="20"/>
        <v>0</v>
      </c>
      <c r="DO689">
        <f t="shared" si="21"/>
        <v>0</v>
      </c>
    </row>
    <row r="690" spans="1:119" x14ac:dyDescent="0.35">
      <c r="A690" t="s">
        <v>105</v>
      </c>
      <c r="B690">
        <v>499975</v>
      </c>
      <c r="C690">
        <v>6359</v>
      </c>
      <c r="D690">
        <v>124374</v>
      </c>
      <c r="E690">
        <v>13663</v>
      </c>
      <c r="F690">
        <v>0</v>
      </c>
      <c r="G690" t="s">
        <v>106</v>
      </c>
      <c r="H690" t="s">
        <v>106</v>
      </c>
      <c r="I690" t="s">
        <v>106</v>
      </c>
      <c r="J690" t="s">
        <v>107</v>
      </c>
      <c r="K690" t="s">
        <v>108</v>
      </c>
      <c r="L690" t="s">
        <v>109</v>
      </c>
      <c r="M690" t="s">
        <v>110</v>
      </c>
      <c r="N690" t="s">
        <v>1829</v>
      </c>
      <c r="O690" t="s">
        <v>1830</v>
      </c>
      <c r="Q690">
        <v>1208</v>
      </c>
      <c r="R690">
        <v>680</v>
      </c>
      <c r="S690">
        <v>720</v>
      </c>
      <c r="T690">
        <v>0</v>
      </c>
      <c r="U690">
        <v>0</v>
      </c>
      <c r="V690">
        <v>0</v>
      </c>
      <c r="W690">
        <v>720</v>
      </c>
      <c r="X690">
        <v>0</v>
      </c>
      <c r="Y690">
        <v>0</v>
      </c>
      <c r="Z690">
        <v>0</v>
      </c>
      <c r="AD690" s="1">
        <v>41691.333333333336</v>
      </c>
      <c r="AE690" s="1">
        <v>41780.708333333336</v>
      </c>
      <c r="AG690" s="1">
        <v>41540.333333333336</v>
      </c>
      <c r="AH690" s="1">
        <v>41629.708333333336</v>
      </c>
      <c r="AI690" s="1">
        <v>41540.333333333336</v>
      </c>
      <c r="AJ690" s="1">
        <v>41629.708333333336</v>
      </c>
      <c r="AK690" s="1">
        <v>41540.333333333336</v>
      </c>
      <c r="AL690" s="1">
        <v>41629.708333333336</v>
      </c>
      <c r="AM690" s="1">
        <v>41691.333333333336</v>
      </c>
      <c r="AN690" s="1">
        <v>41780.708333333336</v>
      </c>
      <c r="AP690" t="s">
        <v>113</v>
      </c>
      <c r="AU690" t="s">
        <v>1831</v>
      </c>
      <c r="AY690" t="s">
        <v>106</v>
      </c>
      <c r="AZ690">
        <v>0</v>
      </c>
      <c r="BA690">
        <v>0</v>
      </c>
      <c r="BD690" s="3">
        <v>41321.661111111112</v>
      </c>
      <c r="BE690" s="3">
        <v>41321.699305555558</v>
      </c>
      <c r="BF690" t="s">
        <v>115</v>
      </c>
      <c r="BG690" t="s">
        <v>115</v>
      </c>
      <c r="CH690">
        <v>540</v>
      </c>
      <c r="CI690">
        <v>29670</v>
      </c>
      <c r="CJ690" t="s">
        <v>106</v>
      </c>
      <c r="CK690" t="s">
        <v>106</v>
      </c>
      <c r="CL690" t="s">
        <v>141</v>
      </c>
      <c r="CM690" t="s">
        <v>1570</v>
      </c>
      <c r="CO690">
        <v>124368</v>
      </c>
      <c r="CQ690">
        <v>0</v>
      </c>
      <c r="CR690">
        <v>0</v>
      </c>
      <c r="CS690">
        <v>0</v>
      </c>
      <c r="CY690" t="s">
        <v>123</v>
      </c>
      <c r="CZ690" t="s">
        <v>124</v>
      </c>
      <c r="DD690" t="str" cm="1">
        <f t="array" ref="DD690:DF690">TEXT(_xlfn.SEQUENCE(1, DATEDIF(AG690, AH690, "m") + 1, AG690, 30), "YYYY-APMM")</f>
        <v>2013-AP09</v>
      </c>
      <c r="DE690" t="str">
        <v>2013-AP10</v>
      </c>
      <c r="DF690" t="str">
        <v>2013-AP11</v>
      </c>
      <c r="DN690">
        <f t="shared" si="20"/>
        <v>0</v>
      </c>
      <c r="DO690">
        <f t="shared" si="21"/>
        <v>0</v>
      </c>
    </row>
    <row r="691" spans="1:119" x14ac:dyDescent="0.35">
      <c r="A691" t="s">
        <v>105</v>
      </c>
      <c r="B691">
        <v>499976</v>
      </c>
      <c r="C691">
        <v>6359</v>
      </c>
      <c r="D691">
        <v>124376</v>
      </c>
      <c r="E691">
        <v>13662</v>
      </c>
      <c r="F691">
        <v>0</v>
      </c>
      <c r="G691" t="s">
        <v>106</v>
      </c>
      <c r="H691" t="s">
        <v>106</v>
      </c>
      <c r="I691" t="s">
        <v>106</v>
      </c>
      <c r="J691" t="s">
        <v>107</v>
      </c>
      <c r="K691" t="s">
        <v>108</v>
      </c>
      <c r="L691" t="s">
        <v>109</v>
      </c>
      <c r="M691" t="s">
        <v>110</v>
      </c>
      <c r="N691" t="s">
        <v>1832</v>
      </c>
      <c r="O691" t="s">
        <v>1833</v>
      </c>
      <c r="Q691">
        <v>72</v>
      </c>
      <c r="R691">
        <v>0</v>
      </c>
      <c r="S691">
        <v>120</v>
      </c>
      <c r="T691">
        <v>0</v>
      </c>
      <c r="U691">
        <v>30</v>
      </c>
      <c r="V691">
        <v>30</v>
      </c>
      <c r="W691">
        <v>120</v>
      </c>
      <c r="X691">
        <v>0</v>
      </c>
      <c r="Y691">
        <v>0</v>
      </c>
      <c r="Z691">
        <v>0</v>
      </c>
      <c r="AD691" s="1">
        <v>41442.333333333336</v>
      </c>
      <c r="AE691" s="1">
        <v>41458.708333333336</v>
      </c>
      <c r="AG691" s="1">
        <v>41431.333333333336</v>
      </c>
      <c r="AH691" s="1">
        <v>41448.708333333336</v>
      </c>
      <c r="AI691" s="1">
        <v>41431.333333333336</v>
      </c>
      <c r="AJ691" s="1">
        <v>41448.708333333336</v>
      </c>
      <c r="AK691" s="1">
        <v>41431.333333333336</v>
      </c>
      <c r="AL691" s="1">
        <v>41448.708333333336</v>
      </c>
      <c r="AM691" s="1">
        <v>41442.333333333336</v>
      </c>
      <c r="AN691" s="1">
        <v>41458.708333333336</v>
      </c>
      <c r="AP691" t="s">
        <v>113</v>
      </c>
      <c r="AU691" t="s">
        <v>1834</v>
      </c>
      <c r="AY691" t="s">
        <v>106</v>
      </c>
      <c r="AZ691">
        <v>0</v>
      </c>
      <c r="BA691">
        <v>0</v>
      </c>
      <c r="BD691" s="3">
        <v>41321.661111111112</v>
      </c>
      <c r="BE691" s="3">
        <v>41321.663888888892</v>
      </c>
      <c r="BF691" t="s">
        <v>115</v>
      </c>
      <c r="BG691" t="s">
        <v>115</v>
      </c>
      <c r="CH691">
        <v>540</v>
      </c>
      <c r="CI691">
        <v>29630</v>
      </c>
      <c r="CJ691" t="s">
        <v>106</v>
      </c>
      <c r="CK691" t="s">
        <v>106</v>
      </c>
      <c r="CL691">
        <v>10</v>
      </c>
      <c r="CM691" t="s">
        <v>1835</v>
      </c>
      <c r="CO691">
        <v>124375</v>
      </c>
      <c r="CQ691">
        <v>0</v>
      </c>
      <c r="CR691">
        <v>0</v>
      </c>
      <c r="CS691">
        <v>0</v>
      </c>
      <c r="CY691" t="s">
        <v>123</v>
      </c>
      <c r="CZ691" t="s">
        <v>124</v>
      </c>
      <c r="DD691" t="str" cm="1">
        <f t="array" ref="DD691">TEXT(_xlfn.SEQUENCE(1, DATEDIF(AG691, AH691, "m") + 1, AG691, 30), "YYYY-APMM")</f>
        <v>2013-AP06</v>
      </c>
      <c r="DN691">
        <f t="shared" si="20"/>
        <v>30</v>
      </c>
      <c r="DO691">
        <f t="shared" si="21"/>
        <v>0</v>
      </c>
    </row>
    <row r="692" spans="1:119" x14ac:dyDescent="0.35">
      <c r="A692" t="s">
        <v>105</v>
      </c>
      <c r="B692">
        <v>499977</v>
      </c>
      <c r="C692">
        <v>6359</v>
      </c>
      <c r="D692">
        <v>124376</v>
      </c>
      <c r="E692">
        <v>13662</v>
      </c>
      <c r="F692">
        <v>0</v>
      </c>
      <c r="G692" t="s">
        <v>106</v>
      </c>
      <c r="H692" t="s">
        <v>106</v>
      </c>
      <c r="I692" t="s">
        <v>106</v>
      </c>
      <c r="J692" t="s">
        <v>107</v>
      </c>
      <c r="K692" t="s">
        <v>108</v>
      </c>
      <c r="L692" t="s">
        <v>109</v>
      </c>
      <c r="M692" t="s">
        <v>110</v>
      </c>
      <c r="N692" t="s">
        <v>1836</v>
      </c>
      <c r="O692" t="s">
        <v>1837</v>
      </c>
      <c r="Q692">
        <v>224</v>
      </c>
      <c r="R692">
        <v>0</v>
      </c>
      <c r="S692">
        <v>120</v>
      </c>
      <c r="T692">
        <v>0</v>
      </c>
      <c r="U692">
        <v>30</v>
      </c>
      <c r="V692">
        <v>30</v>
      </c>
      <c r="W692">
        <v>120</v>
      </c>
      <c r="X692">
        <v>0</v>
      </c>
      <c r="Y692">
        <v>0</v>
      </c>
      <c r="Z692">
        <v>0</v>
      </c>
      <c r="AD692" s="1">
        <v>41309.333333333336</v>
      </c>
      <c r="AE692" s="1">
        <v>41326.708333333336</v>
      </c>
      <c r="AG692" s="1">
        <v>41276.333333333336</v>
      </c>
      <c r="AH692" s="1">
        <v>41293.708333333336</v>
      </c>
      <c r="AI692" s="1">
        <v>41276.333333333336</v>
      </c>
      <c r="AJ692" s="1">
        <v>41293.708333333336</v>
      </c>
      <c r="AK692" s="1">
        <v>41276.333333333336</v>
      </c>
      <c r="AL692" s="1">
        <v>41293.708333333336</v>
      </c>
      <c r="AM692" s="1">
        <v>41309.333333333336</v>
      </c>
      <c r="AN692" s="1">
        <v>41326.708333333336</v>
      </c>
      <c r="AP692" t="s">
        <v>113</v>
      </c>
      <c r="AU692" t="s">
        <v>1838</v>
      </c>
      <c r="AY692" t="s">
        <v>106</v>
      </c>
      <c r="AZ692">
        <v>0</v>
      </c>
      <c r="BA692">
        <v>0</v>
      </c>
      <c r="BD692" s="3">
        <v>41321.661111111112</v>
      </c>
      <c r="BE692" s="3">
        <v>41321.663888888892</v>
      </c>
      <c r="BF692" t="s">
        <v>115</v>
      </c>
      <c r="BG692" t="s">
        <v>115</v>
      </c>
      <c r="CH692">
        <v>540</v>
      </c>
      <c r="CI692">
        <v>29630</v>
      </c>
      <c r="CJ692" t="s">
        <v>106</v>
      </c>
      <c r="CK692" t="s">
        <v>106</v>
      </c>
      <c r="CL692">
        <v>10</v>
      </c>
      <c r="CM692" t="s">
        <v>1835</v>
      </c>
      <c r="CO692">
        <v>124375</v>
      </c>
      <c r="CQ692">
        <v>0</v>
      </c>
      <c r="CR692">
        <v>0</v>
      </c>
      <c r="CS692">
        <v>0</v>
      </c>
      <c r="CY692" t="s">
        <v>123</v>
      </c>
      <c r="CZ692" t="s">
        <v>124</v>
      </c>
      <c r="DD692" t="str" cm="1">
        <f t="array" ref="DD692">TEXT(_xlfn.SEQUENCE(1, DATEDIF(AG692, AH692, "m") + 1, AG692, 30), "YYYY-APMM")</f>
        <v>2013-AP01</v>
      </c>
      <c r="DN692">
        <f t="shared" si="20"/>
        <v>30</v>
      </c>
      <c r="DO692">
        <f t="shared" si="21"/>
        <v>0</v>
      </c>
    </row>
    <row r="693" spans="1:119" x14ac:dyDescent="0.35">
      <c r="A693" t="s">
        <v>105</v>
      </c>
      <c r="B693">
        <v>499978</v>
      </c>
      <c r="C693">
        <v>6359</v>
      </c>
      <c r="D693">
        <v>124376</v>
      </c>
      <c r="E693">
        <v>13662</v>
      </c>
      <c r="F693">
        <v>0</v>
      </c>
      <c r="G693" t="s">
        <v>106</v>
      </c>
      <c r="H693" t="s">
        <v>106</v>
      </c>
      <c r="I693" t="s">
        <v>106</v>
      </c>
      <c r="J693" t="s">
        <v>107</v>
      </c>
      <c r="K693" t="s">
        <v>108</v>
      </c>
      <c r="L693" t="s">
        <v>109</v>
      </c>
      <c r="M693" t="s">
        <v>110</v>
      </c>
      <c r="N693" t="s">
        <v>1839</v>
      </c>
      <c r="O693" t="s">
        <v>1840</v>
      </c>
      <c r="Q693">
        <v>224</v>
      </c>
      <c r="R693">
        <v>0</v>
      </c>
      <c r="S693">
        <v>120</v>
      </c>
      <c r="T693">
        <v>0</v>
      </c>
      <c r="U693">
        <v>30</v>
      </c>
      <c r="V693">
        <v>30</v>
      </c>
      <c r="W693">
        <v>120</v>
      </c>
      <c r="X693">
        <v>0</v>
      </c>
      <c r="Y693">
        <v>0</v>
      </c>
      <c r="Z693">
        <v>0</v>
      </c>
      <c r="AD693" s="1">
        <v>41309.333333333336</v>
      </c>
      <c r="AE693" s="1">
        <v>41326.708333333336</v>
      </c>
      <c r="AG693" s="1">
        <v>41276.333333333336</v>
      </c>
      <c r="AH693" s="1">
        <v>41293.708333333336</v>
      </c>
      <c r="AI693" s="1">
        <v>41276.333333333336</v>
      </c>
      <c r="AJ693" s="1">
        <v>41293.708333333336</v>
      </c>
      <c r="AK693" s="1">
        <v>41276.333333333336</v>
      </c>
      <c r="AL693" s="1">
        <v>41293.708333333336</v>
      </c>
      <c r="AM693" s="1">
        <v>41309.333333333336</v>
      </c>
      <c r="AN693" s="1">
        <v>41326.708333333336</v>
      </c>
      <c r="AP693" t="s">
        <v>113</v>
      </c>
      <c r="AU693" t="s">
        <v>1841</v>
      </c>
      <c r="AY693" t="s">
        <v>106</v>
      </c>
      <c r="AZ693">
        <v>0</v>
      </c>
      <c r="BA693">
        <v>0</v>
      </c>
      <c r="BD693" s="3">
        <v>41321.661111111112</v>
      </c>
      <c r="BE693" s="3">
        <v>41321.663888888892</v>
      </c>
      <c r="BF693" t="s">
        <v>115</v>
      </c>
      <c r="BG693" t="s">
        <v>115</v>
      </c>
      <c r="CH693">
        <v>540</v>
      </c>
      <c r="CI693">
        <v>29630</v>
      </c>
      <c r="CJ693" t="s">
        <v>106</v>
      </c>
      <c r="CK693" t="s">
        <v>106</v>
      </c>
      <c r="CL693">
        <v>10</v>
      </c>
      <c r="CM693" t="s">
        <v>1835</v>
      </c>
      <c r="CO693">
        <v>124375</v>
      </c>
      <c r="CQ693">
        <v>0</v>
      </c>
      <c r="CR693">
        <v>0</v>
      </c>
      <c r="CS693">
        <v>0</v>
      </c>
      <c r="CY693" t="s">
        <v>123</v>
      </c>
      <c r="CZ693" t="s">
        <v>124</v>
      </c>
      <c r="DD693" t="str" cm="1">
        <f t="array" ref="DD693">TEXT(_xlfn.SEQUENCE(1, DATEDIF(AG693, AH693, "m") + 1, AG693, 30), "YYYY-APMM")</f>
        <v>2013-AP01</v>
      </c>
      <c r="DN693">
        <f t="shared" si="20"/>
        <v>30</v>
      </c>
      <c r="DO693">
        <f t="shared" si="21"/>
        <v>0</v>
      </c>
    </row>
    <row r="694" spans="1:119" x14ac:dyDescent="0.35">
      <c r="A694" t="s">
        <v>105</v>
      </c>
      <c r="B694">
        <v>499979</v>
      </c>
      <c r="C694">
        <v>6359</v>
      </c>
      <c r="D694">
        <v>124376</v>
      </c>
      <c r="E694">
        <v>13662</v>
      </c>
      <c r="F694">
        <v>0</v>
      </c>
      <c r="G694" t="s">
        <v>106</v>
      </c>
      <c r="H694" t="s">
        <v>106</v>
      </c>
      <c r="I694" t="s">
        <v>106</v>
      </c>
      <c r="J694" t="s">
        <v>107</v>
      </c>
      <c r="K694" t="s">
        <v>108</v>
      </c>
      <c r="L694" t="s">
        <v>109</v>
      </c>
      <c r="M694" t="s">
        <v>110</v>
      </c>
      <c r="N694" t="s">
        <v>1842</v>
      </c>
      <c r="O694" t="s">
        <v>1843</v>
      </c>
      <c r="Q694">
        <v>32</v>
      </c>
      <c r="R694">
        <v>0</v>
      </c>
      <c r="S694">
        <v>120</v>
      </c>
      <c r="T694">
        <v>0</v>
      </c>
      <c r="U694">
        <v>30</v>
      </c>
      <c r="V694">
        <v>30</v>
      </c>
      <c r="W694">
        <v>120</v>
      </c>
      <c r="X694">
        <v>0</v>
      </c>
      <c r="Y694">
        <v>0</v>
      </c>
      <c r="Z694">
        <v>0</v>
      </c>
      <c r="AD694" s="1">
        <v>41331.333333333336</v>
      </c>
      <c r="AE694" s="1">
        <v>41347.708333333336</v>
      </c>
      <c r="AG694" s="1">
        <v>41326.333333333336</v>
      </c>
      <c r="AH694" s="1">
        <v>41343.708333333336</v>
      </c>
      <c r="AI694" s="1">
        <v>41326.333333333336</v>
      </c>
      <c r="AJ694" s="1">
        <v>41343.708333333336</v>
      </c>
      <c r="AK694" s="1">
        <v>41326.333333333336</v>
      </c>
      <c r="AL694" s="1">
        <v>41343.708333333336</v>
      </c>
      <c r="AM694" s="1">
        <v>41331.333333333336</v>
      </c>
      <c r="AN694" s="1">
        <v>41347.708333333336</v>
      </c>
      <c r="AP694" t="s">
        <v>113</v>
      </c>
      <c r="AU694" t="s">
        <v>1844</v>
      </c>
      <c r="AY694" t="s">
        <v>106</v>
      </c>
      <c r="AZ694">
        <v>0</v>
      </c>
      <c r="BA694">
        <v>0</v>
      </c>
      <c r="BD694" s="3">
        <v>41321.661111111112</v>
      </c>
      <c r="BE694" s="3">
        <v>41321.690972222219</v>
      </c>
      <c r="BF694" t="s">
        <v>115</v>
      </c>
      <c r="BG694" t="s">
        <v>115</v>
      </c>
      <c r="CH694">
        <v>540</v>
      </c>
      <c r="CI694">
        <v>29630</v>
      </c>
      <c r="CJ694" t="s">
        <v>106</v>
      </c>
      <c r="CK694" t="s">
        <v>106</v>
      </c>
      <c r="CL694">
        <v>10</v>
      </c>
      <c r="CM694" t="s">
        <v>1835</v>
      </c>
      <c r="CO694">
        <v>124375</v>
      </c>
      <c r="CQ694">
        <v>0</v>
      </c>
      <c r="CR694">
        <v>0</v>
      </c>
      <c r="CS694">
        <v>0</v>
      </c>
      <c r="CY694" t="s">
        <v>123</v>
      </c>
      <c r="CZ694" t="s">
        <v>124</v>
      </c>
      <c r="DD694" t="str" cm="1">
        <f t="array" ref="DD694">TEXT(_xlfn.SEQUENCE(1, DATEDIF(AG694, AH694, "m") + 1, AG694, 30), "YYYY-APMM")</f>
        <v>2013-AP02</v>
      </c>
      <c r="DN694">
        <f t="shared" si="20"/>
        <v>30</v>
      </c>
      <c r="DO694">
        <f t="shared" si="21"/>
        <v>0</v>
      </c>
    </row>
    <row r="695" spans="1:119" x14ac:dyDescent="0.35">
      <c r="A695" t="s">
        <v>105</v>
      </c>
      <c r="B695">
        <v>499980</v>
      </c>
      <c r="C695">
        <v>6359</v>
      </c>
      <c r="D695">
        <v>124376</v>
      </c>
      <c r="E695">
        <v>13662</v>
      </c>
      <c r="F695">
        <v>0</v>
      </c>
      <c r="G695" t="s">
        <v>106</v>
      </c>
      <c r="H695" t="s">
        <v>106</v>
      </c>
      <c r="I695" t="s">
        <v>106</v>
      </c>
      <c r="J695" t="s">
        <v>107</v>
      </c>
      <c r="K695" t="s">
        <v>108</v>
      </c>
      <c r="L695" t="s">
        <v>109</v>
      </c>
      <c r="M695" t="s">
        <v>110</v>
      </c>
      <c r="N695" t="s">
        <v>1845</v>
      </c>
      <c r="O695" t="s">
        <v>1846</v>
      </c>
      <c r="Q695">
        <v>32</v>
      </c>
      <c r="R695">
        <v>0</v>
      </c>
      <c r="S695">
        <v>120</v>
      </c>
      <c r="T695">
        <v>0</v>
      </c>
      <c r="U695">
        <v>30</v>
      </c>
      <c r="V695">
        <v>30</v>
      </c>
      <c r="W695">
        <v>120</v>
      </c>
      <c r="X695">
        <v>0</v>
      </c>
      <c r="Y695">
        <v>0</v>
      </c>
      <c r="Z695">
        <v>0</v>
      </c>
      <c r="AD695" s="1">
        <v>41349.333333333336</v>
      </c>
      <c r="AE695" s="1">
        <v>41365.708333333336</v>
      </c>
      <c r="AG695" s="1">
        <v>41344.333333333336</v>
      </c>
      <c r="AH695" s="1">
        <v>41360.708333333336</v>
      </c>
      <c r="AI695" s="1">
        <v>41344.333333333336</v>
      </c>
      <c r="AJ695" s="1">
        <v>41360.708333333336</v>
      </c>
      <c r="AK695" s="1">
        <v>41344.333333333336</v>
      </c>
      <c r="AL695" s="1">
        <v>41360.708333333336</v>
      </c>
      <c r="AM695" s="1">
        <v>41349.333333333336</v>
      </c>
      <c r="AN695" s="1">
        <v>41365.708333333336</v>
      </c>
      <c r="AP695" t="s">
        <v>113</v>
      </c>
      <c r="AU695" t="e">
        <f>+q3CTbQdSYmX5M8QZWsO1A</f>
        <v>#NAME?</v>
      </c>
      <c r="AY695" t="s">
        <v>106</v>
      </c>
      <c r="AZ695">
        <v>0</v>
      </c>
      <c r="BA695">
        <v>0</v>
      </c>
      <c r="BD695" s="3">
        <v>41321.661111111112</v>
      </c>
      <c r="BE695" s="3">
        <v>41321.690972222219</v>
      </c>
      <c r="BF695" t="s">
        <v>115</v>
      </c>
      <c r="BG695" t="s">
        <v>115</v>
      </c>
      <c r="CH695">
        <v>540</v>
      </c>
      <c r="CI695">
        <v>29630</v>
      </c>
      <c r="CJ695" t="s">
        <v>106</v>
      </c>
      <c r="CK695" t="s">
        <v>106</v>
      </c>
      <c r="CL695">
        <v>10</v>
      </c>
      <c r="CM695" t="s">
        <v>1835</v>
      </c>
      <c r="CO695">
        <v>124375</v>
      </c>
      <c r="CQ695">
        <v>0</v>
      </c>
      <c r="CR695">
        <v>0</v>
      </c>
      <c r="CS695">
        <v>0</v>
      </c>
      <c r="CY695" t="s">
        <v>123</v>
      </c>
      <c r="CZ695" t="s">
        <v>124</v>
      </c>
      <c r="DD695" t="str" cm="1">
        <f t="array" ref="DD695">TEXT(_xlfn.SEQUENCE(1, DATEDIF(AG695, AH695, "m") + 1, AG695, 30), "YYYY-APMM")</f>
        <v>2013-AP03</v>
      </c>
      <c r="DN695">
        <f t="shared" si="20"/>
        <v>30</v>
      </c>
      <c r="DO695">
        <f t="shared" si="21"/>
        <v>0</v>
      </c>
    </row>
    <row r="696" spans="1:119" x14ac:dyDescent="0.35">
      <c r="A696" t="s">
        <v>105</v>
      </c>
      <c r="B696">
        <v>499981</v>
      </c>
      <c r="C696">
        <v>6359</v>
      </c>
      <c r="D696">
        <v>124376</v>
      </c>
      <c r="E696">
        <v>13662</v>
      </c>
      <c r="F696">
        <v>0</v>
      </c>
      <c r="G696" t="s">
        <v>106</v>
      </c>
      <c r="H696" t="s">
        <v>106</v>
      </c>
      <c r="I696" t="s">
        <v>106</v>
      </c>
      <c r="J696" t="s">
        <v>107</v>
      </c>
      <c r="K696" t="s">
        <v>108</v>
      </c>
      <c r="L696" t="s">
        <v>109</v>
      </c>
      <c r="M696" t="s">
        <v>110</v>
      </c>
      <c r="N696" t="s">
        <v>1847</v>
      </c>
      <c r="O696" t="s">
        <v>1848</v>
      </c>
      <c r="Q696">
        <v>440</v>
      </c>
      <c r="R696">
        <v>0</v>
      </c>
      <c r="S696">
        <v>120</v>
      </c>
      <c r="T696">
        <v>0</v>
      </c>
      <c r="U696">
        <v>30</v>
      </c>
      <c r="V696">
        <v>30</v>
      </c>
      <c r="W696">
        <v>120</v>
      </c>
      <c r="X696">
        <v>0</v>
      </c>
      <c r="Y696">
        <v>0</v>
      </c>
      <c r="Z696">
        <v>0</v>
      </c>
      <c r="AD696" s="1">
        <v>41342.333333333336</v>
      </c>
      <c r="AE696" s="1">
        <v>41358.708333333336</v>
      </c>
      <c r="AG696" s="1">
        <v>41276.333333333336</v>
      </c>
      <c r="AH696" s="1">
        <v>41293.708333333336</v>
      </c>
      <c r="AI696" s="1">
        <v>41276.333333333336</v>
      </c>
      <c r="AJ696" s="1">
        <v>41293.708333333336</v>
      </c>
      <c r="AK696" s="1">
        <v>41276.333333333336</v>
      </c>
      <c r="AL696" s="1">
        <v>41293.708333333336</v>
      </c>
      <c r="AM696" s="1">
        <v>41342.333333333336</v>
      </c>
      <c r="AN696" s="1">
        <v>41358.708333333336</v>
      </c>
      <c r="AP696" t="s">
        <v>113</v>
      </c>
      <c r="AU696" t="s">
        <v>1849</v>
      </c>
      <c r="AY696" t="s">
        <v>106</v>
      </c>
      <c r="AZ696">
        <v>0</v>
      </c>
      <c r="BA696">
        <v>0</v>
      </c>
      <c r="BD696" s="3">
        <v>41321.661111111112</v>
      </c>
      <c r="BE696" s="3">
        <v>41321.663888888892</v>
      </c>
      <c r="BF696" t="s">
        <v>115</v>
      </c>
      <c r="BG696" t="s">
        <v>115</v>
      </c>
      <c r="CH696">
        <v>540</v>
      </c>
      <c r="CI696">
        <v>29630</v>
      </c>
      <c r="CJ696" t="s">
        <v>106</v>
      </c>
      <c r="CK696" t="s">
        <v>106</v>
      </c>
      <c r="CL696">
        <v>10</v>
      </c>
      <c r="CM696" t="s">
        <v>1835</v>
      </c>
      <c r="CO696">
        <v>124375</v>
      </c>
      <c r="CQ696">
        <v>0</v>
      </c>
      <c r="CR696">
        <v>0</v>
      </c>
      <c r="CS696">
        <v>0</v>
      </c>
      <c r="CY696" t="s">
        <v>123</v>
      </c>
      <c r="CZ696" t="s">
        <v>124</v>
      </c>
      <c r="DD696" t="str" cm="1">
        <f t="array" ref="DD696">TEXT(_xlfn.SEQUENCE(1, DATEDIF(AG696, AH696, "m") + 1, AG696, 30), "YYYY-APMM")</f>
        <v>2013-AP01</v>
      </c>
      <c r="DN696">
        <f t="shared" si="20"/>
        <v>30</v>
      </c>
      <c r="DO696">
        <f t="shared" si="21"/>
        <v>0</v>
      </c>
    </row>
    <row r="697" spans="1:119" x14ac:dyDescent="0.35">
      <c r="A697" t="s">
        <v>105</v>
      </c>
      <c r="B697">
        <v>499982</v>
      </c>
      <c r="C697">
        <v>6359</v>
      </c>
      <c r="D697">
        <v>124376</v>
      </c>
      <c r="E697">
        <v>13662</v>
      </c>
      <c r="F697">
        <v>0</v>
      </c>
      <c r="G697" t="s">
        <v>106</v>
      </c>
      <c r="H697" t="s">
        <v>106</v>
      </c>
      <c r="I697" t="s">
        <v>106</v>
      </c>
      <c r="J697" t="s">
        <v>107</v>
      </c>
      <c r="K697" t="s">
        <v>108</v>
      </c>
      <c r="L697" t="s">
        <v>109</v>
      </c>
      <c r="M697" t="s">
        <v>110</v>
      </c>
      <c r="N697" t="s">
        <v>1850</v>
      </c>
      <c r="O697" t="s">
        <v>1851</v>
      </c>
      <c r="Q697">
        <v>432</v>
      </c>
      <c r="R697">
        <v>0</v>
      </c>
      <c r="S697">
        <v>120</v>
      </c>
      <c r="T697">
        <v>0</v>
      </c>
      <c r="U697">
        <v>30</v>
      </c>
      <c r="V697">
        <v>30</v>
      </c>
      <c r="W697">
        <v>120</v>
      </c>
      <c r="X697">
        <v>0</v>
      </c>
      <c r="Y697">
        <v>0</v>
      </c>
      <c r="Z697">
        <v>0</v>
      </c>
      <c r="AD697" s="1">
        <v>41389.333333333336</v>
      </c>
      <c r="AE697" s="1">
        <v>41406.708333333336</v>
      </c>
      <c r="AG697" s="1">
        <v>41326.333333333336</v>
      </c>
      <c r="AH697" s="1">
        <v>41343.708333333336</v>
      </c>
      <c r="AI697" s="1">
        <v>41326.333333333336</v>
      </c>
      <c r="AJ697" s="1">
        <v>41343.708333333336</v>
      </c>
      <c r="AK697" s="1">
        <v>41326.333333333336</v>
      </c>
      <c r="AL697" s="1">
        <v>41343.708333333336</v>
      </c>
      <c r="AM697" s="1">
        <v>41389.333333333336</v>
      </c>
      <c r="AN697" s="1">
        <v>41406.708333333336</v>
      </c>
      <c r="AP697" t="s">
        <v>113</v>
      </c>
      <c r="AU697" t="s">
        <v>1852</v>
      </c>
      <c r="AY697" t="s">
        <v>106</v>
      </c>
      <c r="AZ697">
        <v>0</v>
      </c>
      <c r="BA697">
        <v>0</v>
      </c>
      <c r="BD697" s="3">
        <v>41321.661111111112</v>
      </c>
      <c r="BE697" s="3">
        <v>41321.663888888892</v>
      </c>
      <c r="BF697" t="s">
        <v>115</v>
      </c>
      <c r="BG697" t="s">
        <v>115</v>
      </c>
      <c r="CH697">
        <v>540</v>
      </c>
      <c r="CI697">
        <v>29630</v>
      </c>
      <c r="CJ697" t="s">
        <v>106</v>
      </c>
      <c r="CK697" t="s">
        <v>106</v>
      </c>
      <c r="CL697">
        <v>10</v>
      </c>
      <c r="CM697" t="s">
        <v>1835</v>
      </c>
      <c r="CO697">
        <v>124375</v>
      </c>
      <c r="CQ697">
        <v>0</v>
      </c>
      <c r="CR697">
        <v>0</v>
      </c>
      <c r="CS697">
        <v>0</v>
      </c>
      <c r="CY697" t="s">
        <v>123</v>
      </c>
      <c r="CZ697" t="s">
        <v>124</v>
      </c>
      <c r="DD697" t="str" cm="1">
        <f t="array" ref="DD697">TEXT(_xlfn.SEQUENCE(1, DATEDIF(AG697, AH697, "m") + 1, AG697, 30), "YYYY-APMM")</f>
        <v>2013-AP02</v>
      </c>
      <c r="DN697">
        <f t="shared" si="20"/>
        <v>30</v>
      </c>
      <c r="DO697">
        <f t="shared" si="21"/>
        <v>0</v>
      </c>
    </row>
    <row r="698" spans="1:119" x14ac:dyDescent="0.35">
      <c r="A698" t="s">
        <v>105</v>
      </c>
      <c r="B698">
        <v>499983</v>
      </c>
      <c r="C698">
        <v>6359</v>
      </c>
      <c r="D698">
        <v>124376</v>
      </c>
      <c r="E698">
        <v>13662</v>
      </c>
      <c r="F698">
        <v>0</v>
      </c>
      <c r="G698" t="s">
        <v>106</v>
      </c>
      <c r="H698" t="s">
        <v>106</v>
      </c>
      <c r="I698" t="s">
        <v>106</v>
      </c>
      <c r="J698" t="s">
        <v>107</v>
      </c>
      <c r="K698" t="s">
        <v>108</v>
      </c>
      <c r="L698" t="s">
        <v>109</v>
      </c>
      <c r="M698" t="s">
        <v>110</v>
      </c>
      <c r="N698" t="s">
        <v>1853</v>
      </c>
      <c r="O698" t="s">
        <v>1854</v>
      </c>
      <c r="Q698">
        <v>488</v>
      </c>
      <c r="R698">
        <v>0</v>
      </c>
      <c r="S698">
        <v>120</v>
      </c>
      <c r="T698">
        <v>0</v>
      </c>
      <c r="U698">
        <v>30</v>
      </c>
      <c r="V698">
        <v>30</v>
      </c>
      <c r="W698">
        <v>120</v>
      </c>
      <c r="X698">
        <v>0</v>
      </c>
      <c r="Y698">
        <v>0</v>
      </c>
      <c r="Z698">
        <v>0</v>
      </c>
      <c r="AD698" s="1">
        <v>41415.333333333336</v>
      </c>
      <c r="AE698" s="1">
        <v>41431.708333333336</v>
      </c>
      <c r="AG698" s="1">
        <v>41344.333333333336</v>
      </c>
      <c r="AH698" s="1">
        <v>41360.708333333336</v>
      </c>
      <c r="AI698" s="1">
        <v>41344.333333333336</v>
      </c>
      <c r="AJ698" s="1">
        <v>41360.708333333336</v>
      </c>
      <c r="AK698" s="1">
        <v>41344.333333333336</v>
      </c>
      <c r="AL698" s="1">
        <v>41360.708333333336</v>
      </c>
      <c r="AM698" s="1">
        <v>41415.333333333336</v>
      </c>
      <c r="AN698" s="1">
        <v>41431.708333333336</v>
      </c>
      <c r="AP698" t="s">
        <v>113</v>
      </c>
      <c r="AU698" t="s">
        <v>1855</v>
      </c>
      <c r="AY698" t="s">
        <v>106</v>
      </c>
      <c r="AZ698">
        <v>0</v>
      </c>
      <c r="BA698">
        <v>0</v>
      </c>
      <c r="BD698" s="3">
        <v>41321.661111111112</v>
      </c>
      <c r="BE698" s="3">
        <v>41321.663888888892</v>
      </c>
      <c r="BF698" t="s">
        <v>115</v>
      </c>
      <c r="BG698" t="s">
        <v>115</v>
      </c>
      <c r="CH698">
        <v>540</v>
      </c>
      <c r="CI698">
        <v>29630</v>
      </c>
      <c r="CJ698" t="s">
        <v>106</v>
      </c>
      <c r="CK698" t="s">
        <v>106</v>
      </c>
      <c r="CL698">
        <v>10</v>
      </c>
      <c r="CM698" t="s">
        <v>1835</v>
      </c>
      <c r="CO698">
        <v>124375</v>
      </c>
      <c r="CQ698">
        <v>0</v>
      </c>
      <c r="CR698">
        <v>0</v>
      </c>
      <c r="CS698">
        <v>0</v>
      </c>
      <c r="CY698" t="s">
        <v>123</v>
      </c>
      <c r="CZ698" t="s">
        <v>124</v>
      </c>
      <c r="DD698" t="str" cm="1">
        <f t="array" ref="DD698">TEXT(_xlfn.SEQUENCE(1, DATEDIF(AG698, AH698, "m") + 1, AG698, 30), "YYYY-APMM")</f>
        <v>2013-AP03</v>
      </c>
      <c r="DN698">
        <f t="shared" si="20"/>
        <v>30</v>
      </c>
      <c r="DO698">
        <f t="shared" si="21"/>
        <v>0</v>
      </c>
    </row>
    <row r="699" spans="1:119" x14ac:dyDescent="0.35">
      <c r="A699" t="s">
        <v>105</v>
      </c>
      <c r="B699">
        <v>499984</v>
      </c>
      <c r="C699">
        <v>6359</v>
      </c>
      <c r="D699">
        <v>124376</v>
      </c>
      <c r="E699">
        <v>13662</v>
      </c>
      <c r="F699">
        <v>0</v>
      </c>
      <c r="G699" t="s">
        <v>106</v>
      </c>
      <c r="H699" t="s">
        <v>106</v>
      </c>
      <c r="I699" t="s">
        <v>106</v>
      </c>
      <c r="J699" t="s">
        <v>107</v>
      </c>
      <c r="K699" t="s">
        <v>108</v>
      </c>
      <c r="L699" t="s">
        <v>109</v>
      </c>
      <c r="M699" t="s">
        <v>110</v>
      </c>
      <c r="N699" t="s">
        <v>1856</v>
      </c>
      <c r="O699" t="s">
        <v>1857</v>
      </c>
      <c r="Q699">
        <v>488</v>
      </c>
      <c r="R699">
        <v>0</v>
      </c>
      <c r="S699">
        <v>120</v>
      </c>
      <c r="T699">
        <v>0</v>
      </c>
      <c r="U699">
        <v>30</v>
      </c>
      <c r="V699">
        <v>30</v>
      </c>
      <c r="W699">
        <v>120</v>
      </c>
      <c r="X699">
        <v>0</v>
      </c>
      <c r="Y699">
        <v>0</v>
      </c>
      <c r="Z699">
        <v>0</v>
      </c>
      <c r="AD699" s="1">
        <v>41433.333333333336</v>
      </c>
      <c r="AE699" s="1">
        <v>41449.708333333336</v>
      </c>
      <c r="AG699" s="1">
        <v>41361.333333333336</v>
      </c>
      <c r="AH699" s="1">
        <v>41378.708333333336</v>
      </c>
      <c r="AI699" s="1">
        <v>41361.333333333336</v>
      </c>
      <c r="AJ699" s="1">
        <v>41378.708333333336</v>
      </c>
      <c r="AK699" s="1">
        <v>41361.333333333336</v>
      </c>
      <c r="AL699" s="1">
        <v>41378.708333333336</v>
      </c>
      <c r="AM699" s="1">
        <v>41433.333333333336</v>
      </c>
      <c r="AN699" s="1">
        <v>41449.708333333336</v>
      </c>
      <c r="AP699" t="s">
        <v>113</v>
      </c>
      <c r="AU699" t="s">
        <v>1858</v>
      </c>
      <c r="AY699" t="s">
        <v>106</v>
      </c>
      <c r="AZ699">
        <v>0</v>
      </c>
      <c r="BA699">
        <v>0</v>
      </c>
      <c r="BD699" s="3">
        <v>41321.661111111112</v>
      </c>
      <c r="BE699" s="3">
        <v>41321.663888888892</v>
      </c>
      <c r="BF699" t="s">
        <v>115</v>
      </c>
      <c r="BG699" t="s">
        <v>115</v>
      </c>
      <c r="CH699">
        <v>540</v>
      </c>
      <c r="CI699">
        <v>29630</v>
      </c>
      <c r="CJ699" t="s">
        <v>106</v>
      </c>
      <c r="CK699" t="s">
        <v>106</v>
      </c>
      <c r="CL699">
        <v>10</v>
      </c>
      <c r="CM699" t="s">
        <v>1835</v>
      </c>
      <c r="CO699">
        <v>124375</v>
      </c>
      <c r="CQ699">
        <v>0</v>
      </c>
      <c r="CR699">
        <v>0</v>
      </c>
      <c r="CS699">
        <v>0</v>
      </c>
      <c r="CY699" t="s">
        <v>123</v>
      </c>
      <c r="CZ699" t="s">
        <v>124</v>
      </c>
      <c r="DD699" t="str" cm="1">
        <f t="array" ref="DD699">TEXT(_xlfn.SEQUENCE(1, DATEDIF(AG699, AH699, "m") + 1, AG699, 30), "YYYY-APMM")</f>
        <v>2013-AP03</v>
      </c>
      <c r="DN699">
        <f t="shared" si="20"/>
        <v>30</v>
      </c>
      <c r="DO699">
        <f t="shared" si="21"/>
        <v>0</v>
      </c>
    </row>
    <row r="700" spans="1:119" x14ac:dyDescent="0.35">
      <c r="A700" t="s">
        <v>105</v>
      </c>
      <c r="B700">
        <v>499985</v>
      </c>
      <c r="C700">
        <v>6359</v>
      </c>
      <c r="D700">
        <v>124376</v>
      </c>
      <c r="E700">
        <v>13662</v>
      </c>
      <c r="F700">
        <v>0</v>
      </c>
      <c r="G700" t="s">
        <v>106</v>
      </c>
      <c r="H700" t="s">
        <v>106</v>
      </c>
      <c r="I700" t="s">
        <v>106</v>
      </c>
      <c r="J700" t="s">
        <v>107</v>
      </c>
      <c r="K700" t="s">
        <v>108</v>
      </c>
      <c r="L700" t="s">
        <v>109</v>
      </c>
      <c r="M700" t="s">
        <v>110</v>
      </c>
      <c r="N700" t="s">
        <v>1859</v>
      </c>
      <c r="O700" t="s">
        <v>1860</v>
      </c>
      <c r="Q700">
        <v>488</v>
      </c>
      <c r="R700">
        <v>0</v>
      </c>
      <c r="S700">
        <v>120</v>
      </c>
      <c r="T700">
        <v>0</v>
      </c>
      <c r="U700">
        <v>30</v>
      </c>
      <c r="V700">
        <v>30</v>
      </c>
      <c r="W700">
        <v>120</v>
      </c>
      <c r="X700">
        <v>0</v>
      </c>
      <c r="Y700">
        <v>0</v>
      </c>
      <c r="Z700">
        <v>0</v>
      </c>
      <c r="AD700" s="1">
        <v>41450.333333333336</v>
      </c>
      <c r="AE700" s="1">
        <v>41466.708333333336</v>
      </c>
      <c r="AG700" s="1">
        <v>41379.333333333336</v>
      </c>
      <c r="AH700" s="1">
        <v>41395.708333333336</v>
      </c>
      <c r="AI700" s="1">
        <v>41379.333333333336</v>
      </c>
      <c r="AJ700" s="1">
        <v>41395.708333333336</v>
      </c>
      <c r="AK700" s="1">
        <v>41379.333333333336</v>
      </c>
      <c r="AL700" s="1">
        <v>41395.708333333336</v>
      </c>
      <c r="AM700" s="1">
        <v>41450.333333333336</v>
      </c>
      <c r="AN700" s="1">
        <v>41466.708333333336</v>
      </c>
      <c r="AP700" t="s">
        <v>113</v>
      </c>
      <c r="AU700" t="s">
        <v>1861</v>
      </c>
      <c r="AY700" t="s">
        <v>106</v>
      </c>
      <c r="AZ700">
        <v>0</v>
      </c>
      <c r="BA700">
        <v>0</v>
      </c>
      <c r="BD700" s="3">
        <v>41321.661111111112</v>
      </c>
      <c r="BE700" s="3">
        <v>41321.663888888892</v>
      </c>
      <c r="BF700" t="s">
        <v>115</v>
      </c>
      <c r="BG700" t="s">
        <v>115</v>
      </c>
      <c r="CH700">
        <v>540</v>
      </c>
      <c r="CI700">
        <v>29630</v>
      </c>
      <c r="CJ700" t="s">
        <v>106</v>
      </c>
      <c r="CK700" t="s">
        <v>106</v>
      </c>
      <c r="CL700">
        <v>10</v>
      </c>
      <c r="CM700" t="s">
        <v>1835</v>
      </c>
      <c r="CO700">
        <v>124375</v>
      </c>
      <c r="CQ700">
        <v>0</v>
      </c>
      <c r="CR700">
        <v>0</v>
      </c>
      <c r="CS700">
        <v>0</v>
      </c>
      <c r="CY700" t="s">
        <v>123</v>
      </c>
      <c r="CZ700" t="s">
        <v>124</v>
      </c>
      <c r="DD700" t="str" cm="1">
        <f t="array" ref="DD700">TEXT(_xlfn.SEQUENCE(1, DATEDIF(AG700, AH700, "m") + 1, AG700, 30), "YYYY-APMM")</f>
        <v>2013-AP04</v>
      </c>
      <c r="DN700">
        <f t="shared" si="20"/>
        <v>30</v>
      </c>
      <c r="DO700">
        <f t="shared" si="21"/>
        <v>0</v>
      </c>
    </row>
    <row r="701" spans="1:119" x14ac:dyDescent="0.35">
      <c r="A701" t="s">
        <v>105</v>
      </c>
      <c r="B701">
        <v>499986</v>
      </c>
      <c r="C701">
        <v>6359</v>
      </c>
      <c r="D701">
        <v>124376</v>
      </c>
      <c r="E701">
        <v>13662</v>
      </c>
      <c r="F701">
        <v>0</v>
      </c>
      <c r="G701" t="s">
        <v>106</v>
      </c>
      <c r="H701" t="s">
        <v>106</v>
      </c>
      <c r="I701" t="s">
        <v>106</v>
      </c>
      <c r="J701" t="s">
        <v>107</v>
      </c>
      <c r="K701" t="s">
        <v>108</v>
      </c>
      <c r="L701" t="s">
        <v>109</v>
      </c>
      <c r="M701" t="s">
        <v>110</v>
      </c>
      <c r="N701" t="s">
        <v>1862</v>
      </c>
      <c r="O701" t="s">
        <v>1863</v>
      </c>
      <c r="Q701">
        <v>600</v>
      </c>
      <c r="R701">
        <v>0</v>
      </c>
      <c r="S701">
        <v>120</v>
      </c>
      <c r="T701">
        <v>0</v>
      </c>
      <c r="U701">
        <v>30</v>
      </c>
      <c r="V701">
        <v>30</v>
      </c>
      <c r="W701">
        <v>120</v>
      </c>
      <c r="X701">
        <v>0</v>
      </c>
      <c r="Y701">
        <v>0</v>
      </c>
      <c r="Z701">
        <v>0</v>
      </c>
      <c r="AD701" s="1">
        <v>41414.333333333336</v>
      </c>
      <c r="AE701" s="1">
        <v>41430.708333333336</v>
      </c>
      <c r="AG701" s="1">
        <v>41326.333333333336</v>
      </c>
      <c r="AH701" s="1">
        <v>41343.708333333336</v>
      </c>
      <c r="AI701" s="1">
        <v>41326.333333333336</v>
      </c>
      <c r="AJ701" s="1">
        <v>41343.708333333336</v>
      </c>
      <c r="AK701" s="1">
        <v>41326.333333333336</v>
      </c>
      <c r="AL701" s="1">
        <v>41343.708333333336</v>
      </c>
      <c r="AM701" s="1">
        <v>41414.333333333336</v>
      </c>
      <c r="AN701" s="1">
        <v>41430.708333333336</v>
      </c>
      <c r="AP701" t="s">
        <v>113</v>
      </c>
      <c r="AU701" t="s">
        <v>1864</v>
      </c>
      <c r="AY701" t="s">
        <v>106</v>
      </c>
      <c r="AZ701">
        <v>0</v>
      </c>
      <c r="BA701">
        <v>0</v>
      </c>
      <c r="BD701" s="3">
        <v>41321.661111111112</v>
      </c>
      <c r="BE701" s="3">
        <v>41321.663888888892</v>
      </c>
      <c r="BF701" t="s">
        <v>115</v>
      </c>
      <c r="BG701" t="s">
        <v>115</v>
      </c>
      <c r="CH701">
        <v>540</v>
      </c>
      <c r="CI701">
        <v>29630</v>
      </c>
      <c r="CJ701" t="s">
        <v>106</v>
      </c>
      <c r="CK701" t="s">
        <v>106</v>
      </c>
      <c r="CL701">
        <v>10</v>
      </c>
      <c r="CM701" t="s">
        <v>1835</v>
      </c>
      <c r="CO701">
        <v>124375</v>
      </c>
      <c r="CQ701">
        <v>0</v>
      </c>
      <c r="CR701">
        <v>0</v>
      </c>
      <c r="CS701">
        <v>0</v>
      </c>
      <c r="CY701" t="s">
        <v>123</v>
      </c>
      <c r="CZ701" t="s">
        <v>124</v>
      </c>
      <c r="DD701" t="str" cm="1">
        <f t="array" ref="DD701">TEXT(_xlfn.SEQUENCE(1, DATEDIF(AG701, AH701, "m") + 1, AG701, 30), "YYYY-APMM")</f>
        <v>2013-AP02</v>
      </c>
      <c r="DN701">
        <f t="shared" si="20"/>
        <v>30</v>
      </c>
      <c r="DO701">
        <f t="shared" si="21"/>
        <v>0</v>
      </c>
    </row>
    <row r="702" spans="1:119" x14ac:dyDescent="0.35">
      <c r="A702" t="s">
        <v>105</v>
      </c>
      <c r="B702">
        <v>499987</v>
      </c>
      <c r="C702">
        <v>6359</v>
      </c>
      <c r="D702">
        <v>124376</v>
      </c>
      <c r="E702">
        <v>13662</v>
      </c>
      <c r="F702">
        <v>0</v>
      </c>
      <c r="G702" t="s">
        <v>106</v>
      </c>
      <c r="H702" t="s">
        <v>106</v>
      </c>
      <c r="I702" t="s">
        <v>106</v>
      </c>
      <c r="J702" t="s">
        <v>107</v>
      </c>
      <c r="K702" t="s">
        <v>108</v>
      </c>
      <c r="L702" t="s">
        <v>109</v>
      </c>
      <c r="M702" t="s">
        <v>110</v>
      </c>
      <c r="N702" t="s">
        <v>1865</v>
      </c>
      <c r="O702" t="s">
        <v>1866</v>
      </c>
      <c r="Q702">
        <v>392</v>
      </c>
      <c r="R702">
        <v>0</v>
      </c>
      <c r="S702">
        <v>120</v>
      </c>
      <c r="T702">
        <v>0</v>
      </c>
      <c r="U702">
        <v>30</v>
      </c>
      <c r="V702">
        <v>30</v>
      </c>
      <c r="W702">
        <v>120</v>
      </c>
      <c r="X702">
        <v>0</v>
      </c>
      <c r="Y702">
        <v>0</v>
      </c>
      <c r="Z702">
        <v>0</v>
      </c>
      <c r="AD702" s="1">
        <v>41384.333333333336</v>
      </c>
      <c r="AE702" s="1">
        <v>41400.708333333336</v>
      </c>
      <c r="AG702" s="1">
        <v>41326.333333333336</v>
      </c>
      <c r="AH702" s="1">
        <v>41343.708333333336</v>
      </c>
      <c r="AI702" s="1">
        <v>41326.333333333336</v>
      </c>
      <c r="AJ702" s="1">
        <v>41343.708333333336</v>
      </c>
      <c r="AK702" s="1">
        <v>41326.333333333336</v>
      </c>
      <c r="AL702" s="1">
        <v>41343.708333333336</v>
      </c>
      <c r="AM702" s="1">
        <v>41384.333333333336</v>
      </c>
      <c r="AN702" s="1">
        <v>41400.708333333336</v>
      </c>
      <c r="AP702" t="s">
        <v>113</v>
      </c>
      <c r="AU702" t="s">
        <v>1867</v>
      </c>
      <c r="AY702" t="s">
        <v>106</v>
      </c>
      <c r="AZ702">
        <v>0</v>
      </c>
      <c r="BA702">
        <v>0</v>
      </c>
      <c r="BD702" s="3">
        <v>41321.661111111112</v>
      </c>
      <c r="BE702" s="3">
        <v>41321.663888888892</v>
      </c>
      <c r="BF702" t="s">
        <v>115</v>
      </c>
      <c r="BG702" t="s">
        <v>115</v>
      </c>
      <c r="CH702">
        <v>540</v>
      </c>
      <c r="CI702">
        <v>29630</v>
      </c>
      <c r="CJ702" t="s">
        <v>106</v>
      </c>
      <c r="CK702" t="s">
        <v>106</v>
      </c>
      <c r="CL702">
        <v>10</v>
      </c>
      <c r="CM702" t="s">
        <v>1835</v>
      </c>
      <c r="CO702">
        <v>124375</v>
      </c>
      <c r="CQ702">
        <v>0</v>
      </c>
      <c r="CR702">
        <v>0</v>
      </c>
      <c r="CS702">
        <v>0</v>
      </c>
      <c r="CY702" t="s">
        <v>123</v>
      </c>
      <c r="CZ702" t="s">
        <v>124</v>
      </c>
      <c r="DD702" t="str" cm="1">
        <f t="array" ref="DD702">TEXT(_xlfn.SEQUENCE(1, DATEDIF(AG702, AH702, "m") + 1, AG702, 30), "YYYY-APMM")</f>
        <v>2013-AP02</v>
      </c>
      <c r="DN702">
        <f t="shared" si="20"/>
        <v>30</v>
      </c>
      <c r="DO702">
        <f t="shared" si="21"/>
        <v>0</v>
      </c>
    </row>
    <row r="703" spans="1:119" x14ac:dyDescent="0.35">
      <c r="A703" t="s">
        <v>105</v>
      </c>
      <c r="B703">
        <v>499988</v>
      </c>
      <c r="C703">
        <v>6359</v>
      </c>
      <c r="D703">
        <v>124376</v>
      </c>
      <c r="E703">
        <v>13662</v>
      </c>
      <c r="F703">
        <v>0</v>
      </c>
      <c r="G703" t="s">
        <v>106</v>
      </c>
      <c r="H703" t="s">
        <v>106</v>
      </c>
      <c r="I703" t="s">
        <v>106</v>
      </c>
      <c r="J703" t="s">
        <v>107</v>
      </c>
      <c r="K703" t="s">
        <v>108</v>
      </c>
      <c r="L703" t="s">
        <v>109</v>
      </c>
      <c r="M703" t="s">
        <v>110</v>
      </c>
      <c r="N703" t="s">
        <v>1868</v>
      </c>
      <c r="O703" t="s">
        <v>1869</v>
      </c>
      <c r="Q703">
        <v>696</v>
      </c>
      <c r="R703">
        <v>0</v>
      </c>
      <c r="S703">
        <v>120</v>
      </c>
      <c r="T703">
        <v>0</v>
      </c>
      <c r="U703">
        <v>30</v>
      </c>
      <c r="V703">
        <v>30</v>
      </c>
      <c r="W703">
        <v>120</v>
      </c>
      <c r="X703">
        <v>0</v>
      </c>
      <c r="Y703">
        <v>0</v>
      </c>
      <c r="Z703">
        <v>0</v>
      </c>
      <c r="AD703" s="1">
        <v>41428.333333333336</v>
      </c>
      <c r="AE703" s="1">
        <v>41444.708333333336</v>
      </c>
      <c r="AG703" s="1">
        <v>41326.333333333336</v>
      </c>
      <c r="AH703" s="1">
        <v>41343.708333333336</v>
      </c>
      <c r="AI703" s="1">
        <v>41326.333333333336</v>
      </c>
      <c r="AJ703" s="1">
        <v>41343.708333333336</v>
      </c>
      <c r="AK703" s="1">
        <v>41326.333333333336</v>
      </c>
      <c r="AL703" s="1">
        <v>41343.708333333336</v>
      </c>
      <c r="AM703" s="1">
        <v>41428.333333333336</v>
      </c>
      <c r="AN703" s="1">
        <v>41444.708333333336</v>
      </c>
      <c r="AP703" t="s">
        <v>113</v>
      </c>
      <c r="AU703" t="s">
        <v>1870</v>
      </c>
      <c r="AY703" t="s">
        <v>106</v>
      </c>
      <c r="AZ703">
        <v>0</v>
      </c>
      <c r="BA703">
        <v>0</v>
      </c>
      <c r="BD703" s="3">
        <v>41321.661111111112</v>
      </c>
      <c r="BE703" s="3">
        <v>41321.663888888892</v>
      </c>
      <c r="BF703" t="s">
        <v>115</v>
      </c>
      <c r="BG703" t="s">
        <v>115</v>
      </c>
      <c r="CH703">
        <v>540</v>
      </c>
      <c r="CI703">
        <v>29630</v>
      </c>
      <c r="CJ703" t="s">
        <v>106</v>
      </c>
      <c r="CK703" t="s">
        <v>106</v>
      </c>
      <c r="CL703">
        <v>10</v>
      </c>
      <c r="CM703" t="s">
        <v>1835</v>
      </c>
      <c r="CO703">
        <v>124375</v>
      </c>
      <c r="CQ703">
        <v>0</v>
      </c>
      <c r="CR703">
        <v>0</v>
      </c>
      <c r="CS703">
        <v>0</v>
      </c>
      <c r="CY703" t="s">
        <v>123</v>
      </c>
      <c r="CZ703" t="s">
        <v>124</v>
      </c>
      <c r="DD703" t="str" cm="1">
        <f t="array" ref="DD703">TEXT(_xlfn.SEQUENCE(1, DATEDIF(AG703, AH703, "m") + 1, AG703, 30), "YYYY-APMM")</f>
        <v>2013-AP02</v>
      </c>
      <c r="DN703">
        <f t="shared" si="20"/>
        <v>30</v>
      </c>
      <c r="DO703">
        <f t="shared" si="21"/>
        <v>0</v>
      </c>
    </row>
    <row r="704" spans="1:119" x14ac:dyDescent="0.35">
      <c r="A704" t="s">
        <v>105</v>
      </c>
      <c r="B704">
        <v>499989</v>
      </c>
      <c r="C704">
        <v>6359</v>
      </c>
      <c r="D704">
        <v>124376</v>
      </c>
      <c r="E704">
        <v>13662</v>
      </c>
      <c r="F704">
        <v>0</v>
      </c>
      <c r="G704" t="s">
        <v>106</v>
      </c>
      <c r="H704" t="s">
        <v>106</v>
      </c>
      <c r="I704" t="s">
        <v>106</v>
      </c>
      <c r="J704" t="s">
        <v>107</v>
      </c>
      <c r="K704" t="s">
        <v>108</v>
      </c>
      <c r="L704" t="s">
        <v>109</v>
      </c>
      <c r="M704" t="s">
        <v>110</v>
      </c>
      <c r="N704" t="s">
        <v>1871</v>
      </c>
      <c r="O704" t="s">
        <v>1872</v>
      </c>
      <c r="Q704">
        <v>864</v>
      </c>
      <c r="R704">
        <v>0</v>
      </c>
      <c r="S704">
        <v>120</v>
      </c>
      <c r="T704">
        <v>0</v>
      </c>
      <c r="U704">
        <v>30</v>
      </c>
      <c r="V704">
        <v>30</v>
      </c>
      <c r="W704">
        <v>120</v>
      </c>
      <c r="X704">
        <v>0</v>
      </c>
      <c r="Y704">
        <v>0</v>
      </c>
      <c r="Z704">
        <v>0</v>
      </c>
      <c r="AD704" s="1">
        <v>41452.333333333336</v>
      </c>
      <c r="AE704" s="1">
        <v>41469.708333333336</v>
      </c>
      <c r="AG704" s="1">
        <v>41326.333333333336</v>
      </c>
      <c r="AH704" s="1">
        <v>41343.708333333336</v>
      </c>
      <c r="AI704" s="1">
        <v>41326.333333333336</v>
      </c>
      <c r="AJ704" s="1">
        <v>41343.708333333336</v>
      </c>
      <c r="AK704" s="1">
        <v>41326.333333333336</v>
      </c>
      <c r="AL704" s="1">
        <v>41343.708333333336</v>
      </c>
      <c r="AM704" s="1">
        <v>41452.333333333336</v>
      </c>
      <c r="AN704" s="1">
        <v>41469.708333333336</v>
      </c>
      <c r="AP704" t="s">
        <v>113</v>
      </c>
      <c r="AU704" t="s">
        <v>1873</v>
      </c>
      <c r="AY704" t="s">
        <v>106</v>
      </c>
      <c r="AZ704">
        <v>0</v>
      </c>
      <c r="BA704">
        <v>0</v>
      </c>
      <c r="BD704" s="3">
        <v>41321.661111111112</v>
      </c>
      <c r="BE704" s="3">
        <v>41321.663888888892</v>
      </c>
      <c r="BF704" t="s">
        <v>115</v>
      </c>
      <c r="BG704" t="s">
        <v>115</v>
      </c>
      <c r="CH704">
        <v>540</v>
      </c>
      <c r="CI704">
        <v>29630</v>
      </c>
      <c r="CJ704" t="s">
        <v>106</v>
      </c>
      <c r="CK704" t="s">
        <v>106</v>
      </c>
      <c r="CL704">
        <v>10</v>
      </c>
      <c r="CM704" t="s">
        <v>1835</v>
      </c>
      <c r="CO704">
        <v>124375</v>
      </c>
      <c r="CQ704">
        <v>0</v>
      </c>
      <c r="CR704">
        <v>0</v>
      </c>
      <c r="CS704">
        <v>0</v>
      </c>
      <c r="CY704" t="s">
        <v>123</v>
      </c>
      <c r="CZ704" t="s">
        <v>124</v>
      </c>
      <c r="DD704" t="str" cm="1">
        <f t="array" ref="DD704">TEXT(_xlfn.SEQUENCE(1, DATEDIF(AG704, AH704, "m") + 1, AG704, 30), "YYYY-APMM")</f>
        <v>2013-AP02</v>
      </c>
      <c r="DN704">
        <f t="shared" si="20"/>
        <v>30</v>
      </c>
      <c r="DO704">
        <f t="shared" si="21"/>
        <v>0</v>
      </c>
    </row>
    <row r="705" spans="1:119" x14ac:dyDescent="0.35">
      <c r="A705" t="s">
        <v>105</v>
      </c>
      <c r="B705">
        <v>499990</v>
      </c>
      <c r="C705">
        <v>6359</v>
      </c>
      <c r="D705">
        <v>124376</v>
      </c>
      <c r="E705">
        <v>13662</v>
      </c>
      <c r="F705">
        <v>0</v>
      </c>
      <c r="G705" t="s">
        <v>106</v>
      </c>
      <c r="H705" t="s">
        <v>106</v>
      </c>
      <c r="I705" t="s">
        <v>106</v>
      </c>
      <c r="J705" t="s">
        <v>107</v>
      </c>
      <c r="K705" t="s">
        <v>108</v>
      </c>
      <c r="L705" t="s">
        <v>109</v>
      </c>
      <c r="M705" t="s">
        <v>110</v>
      </c>
      <c r="N705" t="s">
        <v>1874</v>
      </c>
      <c r="O705" t="s">
        <v>1875</v>
      </c>
      <c r="Q705">
        <v>880</v>
      </c>
      <c r="R705">
        <v>0</v>
      </c>
      <c r="S705">
        <v>120</v>
      </c>
      <c r="T705">
        <v>0</v>
      </c>
      <c r="U705">
        <v>30</v>
      </c>
      <c r="V705">
        <v>30</v>
      </c>
      <c r="W705">
        <v>120</v>
      </c>
      <c r="X705">
        <v>0</v>
      </c>
      <c r="Y705">
        <v>0</v>
      </c>
      <c r="Z705">
        <v>0</v>
      </c>
      <c r="AD705" s="1">
        <v>41472.333333333336</v>
      </c>
      <c r="AE705" s="1">
        <v>41489.708333333336</v>
      </c>
      <c r="AG705" s="1">
        <v>41344.333333333336</v>
      </c>
      <c r="AH705" s="1">
        <v>41360.708333333336</v>
      </c>
      <c r="AI705" s="1">
        <v>41344.333333333336</v>
      </c>
      <c r="AJ705" s="1">
        <v>41360.708333333336</v>
      </c>
      <c r="AK705" s="1">
        <v>41344.333333333336</v>
      </c>
      <c r="AL705" s="1">
        <v>41360.708333333336</v>
      </c>
      <c r="AM705" s="1">
        <v>41472.333333333336</v>
      </c>
      <c r="AN705" s="1">
        <v>41489.708333333336</v>
      </c>
      <c r="AP705" t="s">
        <v>113</v>
      </c>
      <c r="AU705" t="s">
        <v>1876</v>
      </c>
      <c r="AY705" t="s">
        <v>106</v>
      </c>
      <c r="AZ705">
        <v>0</v>
      </c>
      <c r="BA705">
        <v>0</v>
      </c>
      <c r="BD705" s="3">
        <v>41321.661111111112</v>
      </c>
      <c r="BE705" s="3">
        <v>41321.663888888892</v>
      </c>
      <c r="BF705" t="s">
        <v>115</v>
      </c>
      <c r="BG705" t="s">
        <v>115</v>
      </c>
      <c r="CH705">
        <v>540</v>
      </c>
      <c r="CI705">
        <v>29630</v>
      </c>
      <c r="CJ705" t="s">
        <v>106</v>
      </c>
      <c r="CK705" t="s">
        <v>106</v>
      </c>
      <c r="CL705">
        <v>10</v>
      </c>
      <c r="CM705" t="s">
        <v>1835</v>
      </c>
      <c r="CO705">
        <v>124375</v>
      </c>
      <c r="CQ705">
        <v>0</v>
      </c>
      <c r="CR705">
        <v>0</v>
      </c>
      <c r="CS705">
        <v>0</v>
      </c>
      <c r="CY705" t="s">
        <v>123</v>
      </c>
      <c r="CZ705" t="s">
        <v>124</v>
      </c>
      <c r="DD705" t="str" cm="1">
        <f t="array" ref="DD705">TEXT(_xlfn.SEQUENCE(1, DATEDIF(AG705, AH705, "m") + 1, AG705, 30), "YYYY-APMM")</f>
        <v>2013-AP03</v>
      </c>
      <c r="DN705">
        <f t="shared" si="20"/>
        <v>30</v>
      </c>
      <c r="DO705">
        <f t="shared" si="21"/>
        <v>0</v>
      </c>
    </row>
    <row r="706" spans="1:119" x14ac:dyDescent="0.35">
      <c r="A706" t="s">
        <v>105</v>
      </c>
      <c r="B706">
        <v>499991</v>
      </c>
      <c r="C706">
        <v>6359</v>
      </c>
      <c r="D706">
        <v>124376</v>
      </c>
      <c r="E706">
        <v>13662</v>
      </c>
      <c r="F706">
        <v>0</v>
      </c>
      <c r="G706" t="s">
        <v>106</v>
      </c>
      <c r="H706" t="s">
        <v>106</v>
      </c>
      <c r="I706" t="s">
        <v>106</v>
      </c>
      <c r="J706" t="s">
        <v>107</v>
      </c>
      <c r="K706" t="s">
        <v>108</v>
      </c>
      <c r="L706" t="s">
        <v>109</v>
      </c>
      <c r="M706" t="s">
        <v>110</v>
      </c>
      <c r="N706" t="s">
        <v>1877</v>
      </c>
      <c r="O706" t="s">
        <v>1878</v>
      </c>
      <c r="Q706">
        <v>880</v>
      </c>
      <c r="R706">
        <v>0</v>
      </c>
      <c r="S706">
        <v>120</v>
      </c>
      <c r="T706">
        <v>0</v>
      </c>
      <c r="U706">
        <v>30</v>
      </c>
      <c r="V706">
        <v>30</v>
      </c>
      <c r="W706">
        <v>120</v>
      </c>
      <c r="X706">
        <v>0</v>
      </c>
      <c r="Y706">
        <v>0</v>
      </c>
      <c r="Z706">
        <v>0</v>
      </c>
      <c r="AD706" s="1">
        <v>41490.333333333336</v>
      </c>
      <c r="AE706" s="1">
        <v>41510.708333333336</v>
      </c>
      <c r="AG706" s="1">
        <v>41361.333333333336</v>
      </c>
      <c r="AH706" s="1">
        <v>41378.708333333336</v>
      </c>
      <c r="AI706" s="1">
        <v>41361.333333333336</v>
      </c>
      <c r="AJ706" s="1">
        <v>41378.708333333336</v>
      </c>
      <c r="AK706" s="1">
        <v>41361.333333333336</v>
      </c>
      <c r="AL706" s="1">
        <v>41378.708333333336</v>
      </c>
      <c r="AM706" s="1">
        <v>41490.333333333336</v>
      </c>
      <c r="AN706" s="1">
        <v>41510.708333333336</v>
      </c>
      <c r="AP706" t="s">
        <v>113</v>
      </c>
      <c r="AU706" t="s">
        <v>1879</v>
      </c>
      <c r="AY706" t="s">
        <v>106</v>
      </c>
      <c r="AZ706">
        <v>0</v>
      </c>
      <c r="BA706">
        <v>0</v>
      </c>
      <c r="BD706" s="3">
        <v>41321.661111111112</v>
      </c>
      <c r="BE706" s="3">
        <v>41321.663888888892</v>
      </c>
      <c r="BF706" t="s">
        <v>115</v>
      </c>
      <c r="BG706" t="s">
        <v>115</v>
      </c>
      <c r="CH706">
        <v>540</v>
      </c>
      <c r="CI706">
        <v>29630</v>
      </c>
      <c r="CJ706" t="s">
        <v>106</v>
      </c>
      <c r="CK706" t="s">
        <v>106</v>
      </c>
      <c r="CL706">
        <v>10</v>
      </c>
      <c r="CM706" t="s">
        <v>1835</v>
      </c>
      <c r="CO706">
        <v>124375</v>
      </c>
      <c r="CQ706">
        <v>0</v>
      </c>
      <c r="CR706">
        <v>0</v>
      </c>
      <c r="CS706">
        <v>0</v>
      </c>
      <c r="CY706" t="s">
        <v>123</v>
      </c>
      <c r="CZ706" t="s">
        <v>124</v>
      </c>
      <c r="DD706" t="str" cm="1">
        <f t="array" ref="DD706">TEXT(_xlfn.SEQUENCE(1, DATEDIF(AG706, AH706, "m") + 1, AG706, 30), "YYYY-APMM")</f>
        <v>2013-AP03</v>
      </c>
      <c r="DN706">
        <f t="shared" si="20"/>
        <v>30</v>
      </c>
      <c r="DO706">
        <f t="shared" si="21"/>
        <v>0</v>
      </c>
    </row>
    <row r="707" spans="1:119" x14ac:dyDescent="0.35">
      <c r="A707" t="s">
        <v>105</v>
      </c>
      <c r="B707">
        <v>499992</v>
      </c>
      <c r="C707">
        <v>6359</v>
      </c>
      <c r="D707">
        <v>124376</v>
      </c>
      <c r="E707">
        <v>13662</v>
      </c>
      <c r="F707">
        <v>0</v>
      </c>
      <c r="G707" t="s">
        <v>106</v>
      </c>
      <c r="H707" t="s">
        <v>106</v>
      </c>
      <c r="I707" t="s">
        <v>106</v>
      </c>
      <c r="J707" t="s">
        <v>107</v>
      </c>
      <c r="K707" t="s">
        <v>108</v>
      </c>
      <c r="L707" t="s">
        <v>109</v>
      </c>
      <c r="M707" t="s">
        <v>110</v>
      </c>
      <c r="N707" t="s">
        <v>1880</v>
      </c>
      <c r="O707" t="s">
        <v>1881</v>
      </c>
      <c r="Q707">
        <v>392</v>
      </c>
      <c r="R707">
        <v>0</v>
      </c>
      <c r="S707">
        <v>120</v>
      </c>
      <c r="T707">
        <v>0</v>
      </c>
      <c r="U707">
        <v>30</v>
      </c>
      <c r="V707">
        <v>30</v>
      </c>
      <c r="W707">
        <v>120</v>
      </c>
      <c r="X707">
        <v>0</v>
      </c>
      <c r="Y707">
        <v>0</v>
      </c>
      <c r="Z707">
        <v>0</v>
      </c>
      <c r="AD707" s="1">
        <v>41384.333333333336</v>
      </c>
      <c r="AE707" s="1">
        <v>41400.708333333336</v>
      </c>
      <c r="AG707" s="1">
        <v>41326.333333333336</v>
      </c>
      <c r="AH707" s="1">
        <v>41343.708333333336</v>
      </c>
      <c r="AI707" s="1">
        <v>41326.333333333336</v>
      </c>
      <c r="AJ707" s="1">
        <v>41343.708333333336</v>
      </c>
      <c r="AK707" s="1">
        <v>41326.333333333336</v>
      </c>
      <c r="AL707" s="1">
        <v>41343.708333333336</v>
      </c>
      <c r="AM707" s="1">
        <v>41384.333333333336</v>
      </c>
      <c r="AN707" s="1">
        <v>41400.708333333336</v>
      </c>
      <c r="AP707" t="s">
        <v>113</v>
      </c>
      <c r="AU707" t="s">
        <v>1882</v>
      </c>
      <c r="AY707" t="s">
        <v>106</v>
      </c>
      <c r="AZ707">
        <v>0</v>
      </c>
      <c r="BA707">
        <v>0</v>
      </c>
      <c r="BD707" s="3">
        <v>41321.661111111112</v>
      </c>
      <c r="BE707" s="3">
        <v>41321.663888888892</v>
      </c>
      <c r="BF707" t="s">
        <v>115</v>
      </c>
      <c r="BG707" t="s">
        <v>115</v>
      </c>
      <c r="CH707">
        <v>540</v>
      </c>
      <c r="CI707">
        <v>29630</v>
      </c>
      <c r="CJ707" t="s">
        <v>106</v>
      </c>
      <c r="CK707" t="s">
        <v>106</v>
      </c>
      <c r="CL707">
        <v>10</v>
      </c>
      <c r="CM707" t="s">
        <v>1835</v>
      </c>
      <c r="CO707">
        <v>124375</v>
      </c>
      <c r="CQ707">
        <v>0</v>
      </c>
      <c r="CR707">
        <v>0</v>
      </c>
      <c r="CS707">
        <v>0</v>
      </c>
      <c r="CY707" t="s">
        <v>123</v>
      </c>
      <c r="CZ707" t="s">
        <v>124</v>
      </c>
      <c r="DD707" t="str" cm="1">
        <f t="array" ref="DD707">TEXT(_xlfn.SEQUENCE(1, DATEDIF(AG707, AH707, "m") + 1, AG707, 30), "YYYY-APMM")</f>
        <v>2013-AP02</v>
      </c>
      <c r="DN707">
        <f t="shared" ref="DN707:DN770" si="22">V707/COUNTIF(DD707:DF707, "&lt;&gt;")</f>
        <v>30</v>
      </c>
      <c r="DO707">
        <f t="shared" ref="DO707:DO770" si="23">BR707</f>
        <v>0</v>
      </c>
    </row>
    <row r="708" spans="1:119" x14ac:dyDescent="0.35">
      <c r="A708" t="s">
        <v>105</v>
      </c>
      <c r="B708">
        <v>499993</v>
      </c>
      <c r="C708">
        <v>6359</v>
      </c>
      <c r="D708">
        <v>124376</v>
      </c>
      <c r="E708">
        <v>13662</v>
      </c>
      <c r="F708">
        <v>0</v>
      </c>
      <c r="G708" t="s">
        <v>106</v>
      </c>
      <c r="H708" t="s">
        <v>106</v>
      </c>
      <c r="I708" t="s">
        <v>106</v>
      </c>
      <c r="J708" t="s">
        <v>107</v>
      </c>
      <c r="K708" t="s">
        <v>108</v>
      </c>
      <c r="L708" t="s">
        <v>109</v>
      </c>
      <c r="M708" t="s">
        <v>110</v>
      </c>
      <c r="N708" t="s">
        <v>1883</v>
      </c>
      <c r="O708" t="s">
        <v>1884</v>
      </c>
      <c r="Q708">
        <v>392</v>
      </c>
      <c r="R708">
        <v>0</v>
      </c>
      <c r="S708">
        <v>120</v>
      </c>
      <c r="T708">
        <v>0</v>
      </c>
      <c r="U708">
        <v>30</v>
      </c>
      <c r="V708">
        <v>30</v>
      </c>
      <c r="W708">
        <v>120</v>
      </c>
      <c r="X708">
        <v>0</v>
      </c>
      <c r="Y708">
        <v>0</v>
      </c>
      <c r="Z708">
        <v>0</v>
      </c>
      <c r="AD708" s="1">
        <v>41401.333333333336</v>
      </c>
      <c r="AE708" s="1">
        <v>41417.708333333336</v>
      </c>
      <c r="AG708" s="1">
        <v>41344.333333333336</v>
      </c>
      <c r="AH708" s="1">
        <v>41360.708333333336</v>
      </c>
      <c r="AI708" s="1">
        <v>41344.333333333336</v>
      </c>
      <c r="AJ708" s="1">
        <v>41360.708333333336</v>
      </c>
      <c r="AK708" s="1">
        <v>41344.333333333336</v>
      </c>
      <c r="AL708" s="1">
        <v>41360.708333333336</v>
      </c>
      <c r="AM708" s="1">
        <v>41401.333333333336</v>
      </c>
      <c r="AN708" s="1">
        <v>41417.708333333336</v>
      </c>
      <c r="AP708" t="s">
        <v>113</v>
      </c>
      <c r="AU708" t="s">
        <v>1885</v>
      </c>
      <c r="AY708" t="s">
        <v>106</v>
      </c>
      <c r="AZ708">
        <v>0</v>
      </c>
      <c r="BA708">
        <v>0</v>
      </c>
      <c r="BD708" s="3">
        <v>41321.661111111112</v>
      </c>
      <c r="BE708" s="3">
        <v>41321.663888888892</v>
      </c>
      <c r="BF708" t="s">
        <v>115</v>
      </c>
      <c r="BG708" t="s">
        <v>115</v>
      </c>
      <c r="CH708">
        <v>540</v>
      </c>
      <c r="CI708">
        <v>29630</v>
      </c>
      <c r="CJ708" t="s">
        <v>106</v>
      </c>
      <c r="CK708" t="s">
        <v>106</v>
      </c>
      <c r="CL708">
        <v>10</v>
      </c>
      <c r="CM708" t="s">
        <v>1835</v>
      </c>
      <c r="CO708">
        <v>124375</v>
      </c>
      <c r="CQ708">
        <v>0</v>
      </c>
      <c r="CR708">
        <v>0</v>
      </c>
      <c r="CS708">
        <v>0</v>
      </c>
      <c r="CY708" t="s">
        <v>123</v>
      </c>
      <c r="CZ708" t="s">
        <v>124</v>
      </c>
      <c r="DD708" t="str" cm="1">
        <f t="array" ref="DD708">TEXT(_xlfn.SEQUENCE(1, DATEDIF(AG708, AH708, "m") + 1, AG708, 30), "YYYY-APMM")</f>
        <v>2013-AP03</v>
      </c>
      <c r="DN708">
        <f t="shared" si="22"/>
        <v>30</v>
      </c>
      <c r="DO708">
        <f t="shared" si="23"/>
        <v>0</v>
      </c>
    </row>
    <row r="709" spans="1:119" x14ac:dyDescent="0.35">
      <c r="A709" t="s">
        <v>105</v>
      </c>
      <c r="B709">
        <v>499994</v>
      </c>
      <c r="C709">
        <v>6359</v>
      </c>
      <c r="D709">
        <v>124376</v>
      </c>
      <c r="E709">
        <v>13662</v>
      </c>
      <c r="F709">
        <v>0</v>
      </c>
      <c r="G709" t="s">
        <v>106</v>
      </c>
      <c r="H709" t="s">
        <v>106</v>
      </c>
      <c r="I709" t="s">
        <v>106</v>
      </c>
      <c r="J709" t="s">
        <v>107</v>
      </c>
      <c r="K709" t="s">
        <v>108</v>
      </c>
      <c r="L709" t="s">
        <v>109</v>
      </c>
      <c r="M709" t="s">
        <v>110</v>
      </c>
      <c r="N709" t="s">
        <v>1886</v>
      </c>
      <c r="O709" t="s">
        <v>1887</v>
      </c>
      <c r="Q709">
        <v>392</v>
      </c>
      <c r="R709">
        <v>0</v>
      </c>
      <c r="S709">
        <v>120</v>
      </c>
      <c r="T709">
        <v>0</v>
      </c>
      <c r="U709">
        <v>30</v>
      </c>
      <c r="V709">
        <v>30</v>
      </c>
      <c r="W709">
        <v>120</v>
      </c>
      <c r="X709">
        <v>0</v>
      </c>
      <c r="Y709">
        <v>0</v>
      </c>
      <c r="Z709">
        <v>0</v>
      </c>
      <c r="AD709" s="1">
        <v>41419.333333333336</v>
      </c>
      <c r="AE709" s="1">
        <v>41435.708333333336</v>
      </c>
      <c r="AG709" s="1">
        <v>41361.333333333336</v>
      </c>
      <c r="AH709" s="1">
        <v>41378.708333333336</v>
      </c>
      <c r="AI709" s="1">
        <v>41361.333333333336</v>
      </c>
      <c r="AJ709" s="1">
        <v>41378.708333333336</v>
      </c>
      <c r="AK709" s="1">
        <v>41361.333333333336</v>
      </c>
      <c r="AL709" s="1">
        <v>41378.708333333336</v>
      </c>
      <c r="AM709" s="1">
        <v>41419.333333333336</v>
      </c>
      <c r="AN709" s="1">
        <v>41435.708333333336</v>
      </c>
      <c r="AP709" t="s">
        <v>113</v>
      </c>
      <c r="AU709" t="s">
        <v>1888</v>
      </c>
      <c r="AY709" t="s">
        <v>106</v>
      </c>
      <c r="AZ709">
        <v>0</v>
      </c>
      <c r="BA709">
        <v>0</v>
      </c>
      <c r="BD709" s="3">
        <v>41321.661111111112</v>
      </c>
      <c r="BE709" s="3">
        <v>41321.663888888892</v>
      </c>
      <c r="BF709" t="s">
        <v>115</v>
      </c>
      <c r="BG709" t="s">
        <v>115</v>
      </c>
      <c r="CH709">
        <v>540</v>
      </c>
      <c r="CI709">
        <v>29630</v>
      </c>
      <c r="CJ709" t="s">
        <v>106</v>
      </c>
      <c r="CK709" t="s">
        <v>106</v>
      </c>
      <c r="CL709">
        <v>10</v>
      </c>
      <c r="CM709" t="s">
        <v>1835</v>
      </c>
      <c r="CO709">
        <v>124375</v>
      </c>
      <c r="CQ709">
        <v>0</v>
      </c>
      <c r="CR709">
        <v>0</v>
      </c>
      <c r="CS709">
        <v>0</v>
      </c>
      <c r="CY709" t="s">
        <v>123</v>
      </c>
      <c r="CZ709" t="s">
        <v>124</v>
      </c>
      <c r="DD709" t="str" cm="1">
        <f t="array" ref="DD709">TEXT(_xlfn.SEQUENCE(1, DATEDIF(AG709, AH709, "m") + 1, AG709, 30), "YYYY-APMM")</f>
        <v>2013-AP03</v>
      </c>
      <c r="DN709">
        <f t="shared" si="22"/>
        <v>30</v>
      </c>
      <c r="DO709">
        <f t="shared" si="23"/>
        <v>0</v>
      </c>
    </row>
    <row r="710" spans="1:119" x14ac:dyDescent="0.35">
      <c r="A710" t="s">
        <v>105</v>
      </c>
      <c r="B710">
        <v>499995</v>
      </c>
      <c r="C710">
        <v>6359</v>
      </c>
      <c r="D710">
        <v>124376</v>
      </c>
      <c r="E710">
        <v>13662</v>
      </c>
      <c r="F710">
        <v>0</v>
      </c>
      <c r="G710" t="s">
        <v>106</v>
      </c>
      <c r="H710" t="s">
        <v>106</v>
      </c>
      <c r="I710" t="s">
        <v>106</v>
      </c>
      <c r="J710" t="s">
        <v>107</v>
      </c>
      <c r="K710" t="s">
        <v>108</v>
      </c>
      <c r="L710" t="s">
        <v>109</v>
      </c>
      <c r="M710" t="s">
        <v>110</v>
      </c>
      <c r="N710" t="s">
        <v>1889</v>
      </c>
      <c r="O710" t="s">
        <v>1890</v>
      </c>
      <c r="Q710">
        <v>32</v>
      </c>
      <c r="R710">
        <v>0</v>
      </c>
      <c r="S710">
        <v>120</v>
      </c>
      <c r="T710">
        <v>0</v>
      </c>
      <c r="U710">
        <v>30</v>
      </c>
      <c r="V710">
        <v>30</v>
      </c>
      <c r="W710">
        <v>120</v>
      </c>
      <c r="X710">
        <v>0</v>
      </c>
      <c r="Y710">
        <v>0</v>
      </c>
      <c r="Z710">
        <v>0</v>
      </c>
      <c r="AD710" s="1">
        <v>41366.333333333336</v>
      </c>
      <c r="AE710" s="1">
        <v>41382.708333333336</v>
      </c>
      <c r="AG710" s="1">
        <v>41361.333333333336</v>
      </c>
      <c r="AH710" s="1">
        <v>41378.708333333336</v>
      </c>
      <c r="AI710" s="1">
        <v>41361.333333333336</v>
      </c>
      <c r="AJ710" s="1">
        <v>41378.708333333336</v>
      </c>
      <c r="AK710" s="1">
        <v>41361.333333333336</v>
      </c>
      <c r="AL710" s="1">
        <v>41378.708333333336</v>
      </c>
      <c r="AM710" s="1">
        <v>41366.333333333336</v>
      </c>
      <c r="AN710" s="1">
        <v>41382.708333333336</v>
      </c>
      <c r="AP710" t="s">
        <v>113</v>
      </c>
      <c r="AU710" t="s">
        <v>1891</v>
      </c>
      <c r="AY710" t="s">
        <v>106</v>
      </c>
      <c r="AZ710">
        <v>0</v>
      </c>
      <c r="BA710">
        <v>0</v>
      </c>
      <c r="BD710" s="3">
        <v>41321.661111111112</v>
      </c>
      <c r="BE710" s="3">
        <v>41321.690972222219</v>
      </c>
      <c r="BF710" t="s">
        <v>115</v>
      </c>
      <c r="BG710" t="s">
        <v>115</v>
      </c>
      <c r="CH710">
        <v>540</v>
      </c>
      <c r="CI710">
        <v>29630</v>
      </c>
      <c r="CJ710" t="s">
        <v>106</v>
      </c>
      <c r="CK710" t="s">
        <v>106</v>
      </c>
      <c r="CL710">
        <v>10</v>
      </c>
      <c r="CM710" t="s">
        <v>1835</v>
      </c>
      <c r="CO710">
        <v>124375</v>
      </c>
      <c r="CQ710">
        <v>0</v>
      </c>
      <c r="CR710">
        <v>0</v>
      </c>
      <c r="CS710">
        <v>0</v>
      </c>
      <c r="CY710" t="s">
        <v>123</v>
      </c>
      <c r="CZ710" t="s">
        <v>124</v>
      </c>
      <c r="DD710" t="str" cm="1">
        <f t="array" ref="DD710">TEXT(_xlfn.SEQUENCE(1, DATEDIF(AG710, AH710, "m") + 1, AG710, 30), "YYYY-APMM")</f>
        <v>2013-AP03</v>
      </c>
      <c r="DN710">
        <f t="shared" si="22"/>
        <v>30</v>
      </c>
      <c r="DO710">
        <f t="shared" si="23"/>
        <v>0</v>
      </c>
    </row>
    <row r="711" spans="1:119" x14ac:dyDescent="0.35">
      <c r="A711" t="s">
        <v>105</v>
      </c>
      <c r="B711">
        <v>499996</v>
      </c>
      <c r="C711">
        <v>6359</v>
      </c>
      <c r="D711">
        <v>124376</v>
      </c>
      <c r="E711">
        <v>13662</v>
      </c>
      <c r="F711">
        <v>0</v>
      </c>
      <c r="G711" t="s">
        <v>106</v>
      </c>
      <c r="H711" t="s">
        <v>106</v>
      </c>
      <c r="I711" t="s">
        <v>106</v>
      </c>
      <c r="J711" t="s">
        <v>107</v>
      </c>
      <c r="K711" t="s">
        <v>108</v>
      </c>
      <c r="L711" t="s">
        <v>109</v>
      </c>
      <c r="M711" t="s">
        <v>110</v>
      </c>
      <c r="N711" t="s">
        <v>1892</v>
      </c>
      <c r="O711" t="s">
        <v>1893</v>
      </c>
      <c r="Q711">
        <v>32</v>
      </c>
      <c r="R711">
        <v>0</v>
      </c>
      <c r="S711">
        <v>120</v>
      </c>
      <c r="T711">
        <v>0</v>
      </c>
      <c r="U711">
        <v>30</v>
      </c>
      <c r="V711">
        <v>30</v>
      </c>
      <c r="W711">
        <v>120</v>
      </c>
      <c r="X711">
        <v>0</v>
      </c>
      <c r="Y711">
        <v>0</v>
      </c>
      <c r="Z711">
        <v>0</v>
      </c>
      <c r="AD711" s="1">
        <v>41366.333333333336</v>
      </c>
      <c r="AE711" s="1">
        <v>41382.708333333336</v>
      </c>
      <c r="AG711" s="1">
        <v>41361.333333333336</v>
      </c>
      <c r="AH711" s="1">
        <v>41378.708333333336</v>
      </c>
      <c r="AI711" s="1">
        <v>41361.333333333336</v>
      </c>
      <c r="AJ711" s="1">
        <v>41378.708333333336</v>
      </c>
      <c r="AK711" s="1">
        <v>41361.333333333336</v>
      </c>
      <c r="AL711" s="1">
        <v>41378.708333333336</v>
      </c>
      <c r="AM711" s="1">
        <v>41366.333333333336</v>
      </c>
      <c r="AN711" s="1">
        <v>41382.708333333336</v>
      </c>
      <c r="AP711" t="s">
        <v>113</v>
      </c>
      <c r="AU711" t="s">
        <v>1894</v>
      </c>
      <c r="AY711" t="s">
        <v>106</v>
      </c>
      <c r="AZ711">
        <v>0</v>
      </c>
      <c r="BA711">
        <v>0</v>
      </c>
      <c r="BD711" s="3">
        <v>41321.661111111112</v>
      </c>
      <c r="BE711" s="3">
        <v>41321.690972222219</v>
      </c>
      <c r="BF711" t="s">
        <v>115</v>
      </c>
      <c r="BG711" t="s">
        <v>115</v>
      </c>
      <c r="CH711">
        <v>540</v>
      </c>
      <c r="CI711">
        <v>29630</v>
      </c>
      <c r="CJ711" t="s">
        <v>106</v>
      </c>
      <c r="CK711" t="s">
        <v>106</v>
      </c>
      <c r="CL711">
        <v>10</v>
      </c>
      <c r="CM711" t="s">
        <v>1835</v>
      </c>
      <c r="CO711">
        <v>124375</v>
      </c>
      <c r="CQ711">
        <v>0</v>
      </c>
      <c r="CR711">
        <v>0</v>
      </c>
      <c r="CS711">
        <v>0</v>
      </c>
      <c r="CY711" t="s">
        <v>123</v>
      </c>
      <c r="CZ711" t="s">
        <v>124</v>
      </c>
      <c r="DD711" t="str" cm="1">
        <f t="array" ref="DD711">TEXT(_xlfn.SEQUENCE(1, DATEDIF(AG711, AH711, "m") + 1, AG711, 30), "YYYY-APMM")</f>
        <v>2013-AP03</v>
      </c>
      <c r="DN711">
        <f t="shared" si="22"/>
        <v>30</v>
      </c>
      <c r="DO711">
        <f t="shared" si="23"/>
        <v>0</v>
      </c>
    </row>
    <row r="712" spans="1:119" x14ac:dyDescent="0.35">
      <c r="A712" t="s">
        <v>105</v>
      </c>
      <c r="B712">
        <v>499997</v>
      </c>
      <c r="C712">
        <v>6359</v>
      </c>
      <c r="D712">
        <v>124376</v>
      </c>
      <c r="E712">
        <v>13662</v>
      </c>
      <c r="F712">
        <v>0</v>
      </c>
      <c r="G712" t="s">
        <v>106</v>
      </c>
      <c r="H712" t="s">
        <v>106</v>
      </c>
      <c r="I712" t="s">
        <v>106</v>
      </c>
      <c r="J712" t="s">
        <v>107</v>
      </c>
      <c r="K712" t="s">
        <v>108</v>
      </c>
      <c r="L712" t="s">
        <v>109</v>
      </c>
      <c r="M712" t="s">
        <v>110</v>
      </c>
      <c r="N712" t="s">
        <v>1895</v>
      </c>
      <c r="O712" t="s">
        <v>1896</v>
      </c>
      <c r="Q712">
        <v>32</v>
      </c>
      <c r="R712">
        <v>0</v>
      </c>
      <c r="S712">
        <v>120</v>
      </c>
      <c r="T712">
        <v>0</v>
      </c>
      <c r="U712">
        <v>30</v>
      </c>
      <c r="V712">
        <v>30</v>
      </c>
      <c r="W712">
        <v>120</v>
      </c>
      <c r="X712">
        <v>0</v>
      </c>
      <c r="Y712">
        <v>0</v>
      </c>
      <c r="Z712">
        <v>0</v>
      </c>
      <c r="AD712" s="1">
        <v>41384.333333333336</v>
      </c>
      <c r="AE712" s="1">
        <v>41400.708333333336</v>
      </c>
      <c r="AG712" s="1">
        <v>41379.333333333336</v>
      </c>
      <c r="AH712" s="1">
        <v>41395.708333333336</v>
      </c>
      <c r="AI712" s="1">
        <v>41379.333333333336</v>
      </c>
      <c r="AJ712" s="1">
        <v>41395.708333333336</v>
      </c>
      <c r="AK712" s="1">
        <v>41379.333333333336</v>
      </c>
      <c r="AL712" s="1">
        <v>41395.708333333336</v>
      </c>
      <c r="AM712" s="1">
        <v>41384.333333333336</v>
      </c>
      <c r="AN712" s="1">
        <v>41400.708333333336</v>
      </c>
      <c r="AP712" t="s">
        <v>113</v>
      </c>
      <c r="AU712" t="s">
        <v>1897</v>
      </c>
      <c r="AY712" t="s">
        <v>106</v>
      </c>
      <c r="AZ712">
        <v>0</v>
      </c>
      <c r="BA712">
        <v>0</v>
      </c>
      <c r="BD712" s="3">
        <v>41321.661111111112</v>
      </c>
      <c r="BE712" s="3">
        <v>41321.690972222219</v>
      </c>
      <c r="BF712" t="s">
        <v>115</v>
      </c>
      <c r="BG712" t="s">
        <v>115</v>
      </c>
      <c r="CH712">
        <v>540</v>
      </c>
      <c r="CI712">
        <v>29630</v>
      </c>
      <c r="CJ712" t="s">
        <v>106</v>
      </c>
      <c r="CK712" t="s">
        <v>106</v>
      </c>
      <c r="CL712">
        <v>10</v>
      </c>
      <c r="CM712" t="s">
        <v>1835</v>
      </c>
      <c r="CO712">
        <v>124375</v>
      </c>
      <c r="CQ712">
        <v>0</v>
      </c>
      <c r="CR712">
        <v>0</v>
      </c>
      <c r="CS712">
        <v>0</v>
      </c>
      <c r="CY712" t="s">
        <v>123</v>
      </c>
      <c r="CZ712" t="s">
        <v>124</v>
      </c>
      <c r="DD712" t="str" cm="1">
        <f t="array" ref="DD712">TEXT(_xlfn.SEQUENCE(1, DATEDIF(AG712, AH712, "m") + 1, AG712, 30), "YYYY-APMM")</f>
        <v>2013-AP04</v>
      </c>
      <c r="DN712">
        <f t="shared" si="22"/>
        <v>30</v>
      </c>
      <c r="DO712">
        <f t="shared" si="23"/>
        <v>0</v>
      </c>
    </row>
    <row r="713" spans="1:119" x14ac:dyDescent="0.35">
      <c r="A713" t="s">
        <v>105</v>
      </c>
      <c r="B713">
        <v>499998</v>
      </c>
      <c r="C713">
        <v>6359</v>
      </c>
      <c r="D713">
        <v>124376</v>
      </c>
      <c r="E713">
        <v>13662</v>
      </c>
      <c r="F713">
        <v>0</v>
      </c>
      <c r="G713" t="s">
        <v>106</v>
      </c>
      <c r="H713" t="s">
        <v>106</v>
      </c>
      <c r="I713" t="s">
        <v>106</v>
      </c>
      <c r="J713" t="s">
        <v>107</v>
      </c>
      <c r="K713" t="s">
        <v>108</v>
      </c>
      <c r="L713" t="s">
        <v>109</v>
      </c>
      <c r="M713" t="s">
        <v>110</v>
      </c>
      <c r="N713" t="s">
        <v>1898</v>
      </c>
      <c r="O713" t="s">
        <v>1899</v>
      </c>
      <c r="Q713">
        <v>32</v>
      </c>
      <c r="R713">
        <v>0</v>
      </c>
      <c r="S713">
        <v>120</v>
      </c>
      <c r="T713">
        <v>0</v>
      </c>
      <c r="U713">
        <v>20</v>
      </c>
      <c r="V713">
        <v>20</v>
      </c>
      <c r="W713">
        <v>120</v>
      </c>
      <c r="X713">
        <v>0</v>
      </c>
      <c r="Y713">
        <v>0</v>
      </c>
      <c r="Z713">
        <v>0</v>
      </c>
      <c r="AD713" s="1">
        <v>41401.333333333336</v>
      </c>
      <c r="AE713" s="1">
        <v>41417.708333333336</v>
      </c>
      <c r="AG713" s="1">
        <v>41396.333333333336</v>
      </c>
      <c r="AH713" s="1">
        <v>41413.708333333336</v>
      </c>
      <c r="AI713" s="1">
        <v>41396.333333333336</v>
      </c>
      <c r="AJ713" s="1">
        <v>41413.708333333336</v>
      </c>
      <c r="AK713" s="1">
        <v>41396.333333333336</v>
      </c>
      <c r="AL713" s="1">
        <v>41413.708333333336</v>
      </c>
      <c r="AM713" s="1">
        <v>41401.333333333336</v>
      </c>
      <c r="AN713" s="1">
        <v>41417.708333333336</v>
      </c>
      <c r="AP713" t="s">
        <v>113</v>
      </c>
      <c r="AU713" t="s">
        <v>1900</v>
      </c>
      <c r="AY713" t="s">
        <v>106</v>
      </c>
      <c r="AZ713">
        <v>0</v>
      </c>
      <c r="BA713">
        <v>0</v>
      </c>
      <c r="BD713" s="3">
        <v>41321.661111111112</v>
      </c>
      <c r="BE713" s="3">
        <v>41321.690972222219</v>
      </c>
      <c r="BF713" t="s">
        <v>115</v>
      </c>
      <c r="BG713" t="s">
        <v>115</v>
      </c>
      <c r="CH713">
        <v>540</v>
      </c>
      <c r="CI713">
        <v>29630</v>
      </c>
      <c r="CJ713" t="s">
        <v>106</v>
      </c>
      <c r="CK713" t="s">
        <v>106</v>
      </c>
      <c r="CL713">
        <v>10</v>
      </c>
      <c r="CM713" t="s">
        <v>1835</v>
      </c>
      <c r="CO713">
        <v>124375</v>
      </c>
      <c r="CQ713">
        <v>0</v>
      </c>
      <c r="CR713">
        <v>0</v>
      </c>
      <c r="CS713">
        <v>0</v>
      </c>
      <c r="CY713" t="s">
        <v>123</v>
      </c>
      <c r="CZ713" t="s">
        <v>124</v>
      </c>
      <c r="DD713" t="str" cm="1">
        <f t="array" ref="DD713">TEXT(_xlfn.SEQUENCE(1, DATEDIF(AG713, AH713, "m") + 1, AG713, 30), "YYYY-APMM")</f>
        <v>2013-AP05</v>
      </c>
      <c r="DN713">
        <f t="shared" si="22"/>
        <v>20</v>
      </c>
      <c r="DO713">
        <f t="shared" si="23"/>
        <v>0</v>
      </c>
    </row>
    <row r="714" spans="1:119" x14ac:dyDescent="0.35">
      <c r="A714" t="s">
        <v>105</v>
      </c>
      <c r="B714">
        <v>499999</v>
      </c>
      <c r="C714">
        <v>6359</v>
      </c>
      <c r="D714">
        <v>124376</v>
      </c>
      <c r="E714">
        <v>13662</v>
      </c>
      <c r="F714">
        <v>0</v>
      </c>
      <c r="G714" t="s">
        <v>106</v>
      </c>
      <c r="H714" t="s">
        <v>106</v>
      </c>
      <c r="I714" t="s">
        <v>106</v>
      </c>
      <c r="J714" t="s">
        <v>107</v>
      </c>
      <c r="K714" t="s">
        <v>108</v>
      </c>
      <c r="L714" t="s">
        <v>109</v>
      </c>
      <c r="M714" t="s">
        <v>110</v>
      </c>
      <c r="N714" t="s">
        <v>1901</v>
      </c>
      <c r="O714" t="s">
        <v>1902</v>
      </c>
      <c r="Q714">
        <v>120</v>
      </c>
      <c r="R714">
        <v>0</v>
      </c>
      <c r="S714">
        <v>120</v>
      </c>
      <c r="T714">
        <v>0</v>
      </c>
      <c r="U714">
        <v>30</v>
      </c>
      <c r="V714">
        <v>30</v>
      </c>
      <c r="W714">
        <v>120</v>
      </c>
      <c r="X714">
        <v>0</v>
      </c>
      <c r="Y714">
        <v>0</v>
      </c>
      <c r="Z714">
        <v>0</v>
      </c>
      <c r="AD714" s="1">
        <v>41431.333333333336</v>
      </c>
      <c r="AE714" s="1">
        <v>41448.708333333336</v>
      </c>
      <c r="AG714" s="1">
        <v>41414.333333333336</v>
      </c>
      <c r="AH714" s="1">
        <v>41430.708333333336</v>
      </c>
      <c r="AI714" s="1">
        <v>41414.333333333336</v>
      </c>
      <c r="AJ714" s="1">
        <v>41430.708333333336</v>
      </c>
      <c r="AK714" s="1">
        <v>41414.333333333336</v>
      </c>
      <c r="AL714" s="1">
        <v>41430.708333333336</v>
      </c>
      <c r="AM714" s="1">
        <v>41431.333333333336</v>
      </c>
      <c r="AN714" s="1">
        <v>41448.708333333336</v>
      </c>
      <c r="AP714" t="s">
        <v>113</v>
      </c>
      <c r="AU714" t="s">
        <v>1903</v>
      </c>
      <c r="AY714" t="s">
        <v>106</v>
      </c>
      <c r="AZ714">
        <v>0</v>
      </c>
      <c r="BA714">
        <v>0</v>
      </c>
      <c r="BD714" s="3">
        <v>41321.661111111112</v>
      </c>
      <c r="BE714" s="3">
        <v>41321.690972222219</v>
      </c>
      <c r="BF714" t="s">
        <v>115</v>
      </c>
      <c r="BG714" t="s">
        <v>115</v>
      </c>
      <c r="CH714">
        <v>540</v>
      </c>
      <c r="CI714">
        <v>29630</v>
      </c>
      <c r="CJ714" t="s">
        <v>106</v>
      </c>
      <c r="CK714" t="s">
        <v>106</v>
      </c>
      <c r="CL714">
        <v>10</v>
      </c>
      <c r="CM714" t="s">
        <v>1835</v>
      </c>
      <c r="CO714">
        <v>124375</v>
      </c>
      <c r="CQ714">
        <v>0</v>
      </c>
      <c r="CR714">
        <v>0</v>
      </c>
      <c r="CS714">
        <v>0</v>
      </c>
      <c r="CY714" t="s">
        <v>123</v>
      </c>
      <c r="CZ714" t="s">
        <v>124</v>
      </c>
      <c r="DD714" t="str" cm="1">
        <f t="array" ref="DD714">TEXT(_xlfn.SEQUENCE(1, DATEDIF(AG714, AH714, "m") + 1, AG714, 30), "YYYY-APMM")</f>
        <v>2013-AP05</v>
      </c>
      <c r="DN714">
        <f t="shared" si="22"/>
        <v>30</v>
      </c>
      <c r="DO714">
        <f t="shared" si="23"/>
        <v>0</v>
      </c>
    </row>
    <row r="715" spans="1:119" x14ac:dyDescent="0.35">
      <c r="A715" t="s">
        <v>105</v>
      </c>
      <c r="B715">
        <v>500000</v>
      </c>
      <c r="C715">
        <v>6359</v>
      </c>
      <c r="D715">
        <v>124376</v>
      </c>
      <c r="E715">
        <v>13662</v>
      </c>
      <c r="F715">
        <v>0</v>
      </c>
      <c r="G715" t="s">
        <v>106</v>
      </c>
      <c r="H715" t="s">
        <v>106</v>
      </c>
      <c r="I715" t="s">
        <v>106</v>
      </c>
      <c r="J715" t="s">
        <v>107</v>
      </c>
      <c r="K715" t="s">
        <v>108</v>
      </c>
      <c r="L715" t="s">
        <v>109</v>
      </c>
      <c r="M715" t="s">
        <v>110</v>
      </c>
      <c r="N715" t="s">
        <v>1904</v>
      </c>
      <c r="O715" t="s">
        <v>1905</v>
      </c>
      <c r="Q715">
        <v>560</v>
      </c>
      <c r="R715">
        <v>0</v>
      </c>
      <c r="S715">
        <v>120</v>
      </c>
      <c r="T715">
        <v>0</v>
      </c>
      <c r="U715">
        <v>30</v>
      </c>
      <c r="V715">
        <v>30</v>
      </c>
      <c r="W715">
        <v>120</v>
      </c>
      <c r="X715">
        <v>0</v>
      </c>
      <c r="Y715">
        <v>0</v>
      </c>
      <c r="Z715">
        <v>0</v>
      </c>
      <c r="AD715" s="1">
        <v>41426.333333333336</v>
      </c>
      <c r="AE715" s="1">
        <v>41442.708333333336</v>
      </c>
      <c r="AG715" s="1">
        <v>41344.333333333336</v>
      </c>
      <c r="AH715" s="1">
        <v>41360.708333333336</v>
      </c>
      <c r="AI715" s="1">
        <v>41344.333333333336</v>
      </c>
      <c r="AJ715" s="1">
        <v>41360.708333333336</v>
      </c>
      <c r="AK715" s="1">
        <v>41344.333333333336</v>
      </c>
      <c r="AL715" s="1">
        <v>41360.708333333336</v>
      </c>
      <c r="AM715" s="1">
        <v>41426.333333333336</v>
      </c>
      <c r="AN715" s="1">
        <v>41442.708333333336</v>
      </c>
      <c r="AP715" t="s">
        <v>113</v>
      </c>
      <c r="AU715" t="s">
        <v>1906</v>
      </c>
      <c r="AY715" t="s">
        <v>106</v>
      </c>
      <c r="AZ715">
        <v>0</v>
      </c>
      <c r="BA715">
        <v>0</v>
      </c>
      <c r="BD715" s="3">
        <v>41321.661111111112</v>
      </c>
      <c r="BE715" s="3">
        <v>41321.663888888892</v>
      </c>
      <c r="BF715" t="s">
        <v>115</v>
      </c>
      <c r="BG715" t="s">
        <v>115</v>
      </c>
      <c r="CH715">
        <v>540</v>
      </c>
      <c r="CI715">
        <v>29630</v>
      </c>
      <c r="CJ715" t="s">
        <v>106</v>
      </c>
      <c r="CK715" t="s">
        <v>106</v>
      </c>
      <c r="CL715">
        <v>10</v>
      </c>
      <c r="CM715" t="s">
        <v>1835</v>
      </c>
      <c r="CO715">
        <v>124375</v>
      </c>
      <c r="CQ715">
        <v>0</v>
      </c>
      <c r="CR715">
        <v>0</v>
      </c>
      <c r="CS715">
        <v>0</v>
      </c>
      <c r="CY715" t="s">
        <v>123</v>
      </c>
      <c r="CZ715" t="s">
        <v>124</v>
      </c>
      <c r="DD715" t="str" cm="1">
        <f t="array" ref="DD715">TEXT(_xlfn.SEQUENCE(1, DATEDIF(AG715, AH715, "m") + 1, AG715, 30), "YYYY-APMM")</f>
        <v>2013-AP03</v>
      </c>
      <c r="DN715">
        <f t="shared" si="22"/>
        <v>30</v>
      </c>
      <c r="DO715">
        <f t="shared" si="23"/>
        <v>0</v>
      </c>
    </row>
    <row r="716" spans="1:119" x14ac:dyDescent="0.35">
      <c r="A716" t="s">
        <v>105</v>
      </c>
      <c r="B716">
        <v>500001</v>
      </c>
      <c r="C716">
        <v>6359</v>
      </c>
      <c r="D716">
        <v>124376</v>
      </c>
      <c r="E716">
        <v>13662</v>
      </c>
      <c r="F716">
        <v>0</v>
      </c>
      <c r="G716" t="s">
        <v>106</v>
      </c>
      <c r="H716" t="s">
        <v>106</v>
      </c>
      <c r="I716" t="s">
        <v>106</v>
      </c>
      <c r="J716" t="s">
        <v>107</v>
      </c>
      <c r="K716" t="s">
        <v>108</v>
      </c>
      <c r="L716" t="s">
        <v>109</v>
      </c>
      <c r="M716" t="s">
        <v>110</v>
      </c>
      <c r="N716" t="s">
        <v>1907</v>
      </c>
      <c r="O716" t="s">
        <v>1908</v>
      </c>
      <c r="Q716">
        <v>560</v>
      </c>
      <c r="R716">
        <v>0</v>
      </c>
      <c r="S716">
        <v>120</v>
      </c>
      <c r="T716">
        <v>0</v>
      </c>
      <c r="U716">
        <v>30</v>
      </c>
      <c r="V716">
        <v>30</v>
      </c>
      <c r="W716">
        <v>120</v>
      </c>
      <c r="X716">
        <v>0</v>
      </c>
      <c r="Y716">
        <v>0</v>
      </c>
      <c r="Z716">
        <v>0</v>
      </c>
      <c r="AD716" s="1">
        <v>41426.333333333336</v>
      </c>
      <c r="AE716" s="1">
        <v>41442.708333333336</v>
      </c>
      <c r="AG716" s="1">
        <v>41344.333333333336</v>
      </c>
      <c r="AH716" s="1">
        <v>41360.708333333336</v>
      </c>
      <c r="AI716" s="1">
        <v>41344.333333333336</v>
      </c>
      <c r="AJ716" s="1">
        <v>41360.708333333336</v>
      </c>
      <c r="AK716" s="1">
        <v>41344.333333333336</v>
      </c>
      <c r="AL716" s="1">
        <v>41360.708333333336</v>
      </c>
      <c r="AM716" s="1">
        <v>41426.333333333336</v>
      </c>
      <c r="AN716" s="1">
        <v>41442.708333333336</v>
      </c>
      <c r="AP716" t="s">
        <v>113</v>
      </c>
      <c r="AU716" t="s">
        <v>1909</v>
      </c>
      <c r="AY716" t="s">
        <v>106</v>
      </c>
      <c r="AZ716">
        <v>0</v>
      </c>
      <c r="BA716">
        <v>0</v>
      </c>
      <c r="BD716" s="3">
        <v>41321.661111111112</v>
      </c>
      <c r="BE716" s="3">
        <v>41321.663888888892</v>
      </c>
      <c r="BF716" t="s">
        <v>115</v>
      </c>
      <c r="BG716" t="s">
        <v>115</v>
      </c>
      <c r="CH716">
        <v>540</v>
      </c>
      <c r="CI716">
        <v>29630</v>
      </c>
      <c r="CJ716" t="s">
        <v>106</v>
      </c>
      <c r="CK716" t="s">
        <v>106</v>
      </c>
      <c r="CL716">
        <v>10</v>
      </c>
      <c r="CM716" t="s">
        <v>1835</v>
      </c>
      <c r="CO716">
        <v>124375</v>
      </c>
      <c r="CQ716">
        <v>0</v>
      </c>
      <c r="CR716">
        <v>0</v>
      </c>
      <c r="CS716">
        <v>0</v>
      </c>
      <c r="CY716" t="s">
        <v>123</v>
      </c>
      <c r="CZ716" t="s">
        <v>124</v>
      </c>
      <c r="DD716" t="str" cm="1">
        <f t="array" ref="DD716">TEXT(_xlfn.SEQUENCE(1, DATEDIF(AG716, AH716, "m") + 1, AG716, 30), "YYYY-APMM")</f>
        <v>2013-AP03</v>
      </c>
      <c r="DN716">
        <f t="shared" si="22"/>
        <v>30</v>
      </c>
      <c r="DO716">
        <f t="shared" si="23"/>
        <v>0</v>
      </c>
    </row>
    <row r="717" spans="1:119" x14ac:dyDescent="0.35">
      <c r="A717" t="s">
        <v>105</v>
      </c>
      <c r="B717">
        <v>500002</v>
      </c>
      <c r="C717">
        <v>6359</v>
      </c>
      <c r="D717">
        <v>124376</v>
      </c>
      <c r="E717">
        <v>13662</v>
      </c>
      <c r="F717">
        <v>0</v>
      </c>
      <c r="G717" t="s">
        <v>106</v>
      </c>
      <c r="H717" t="s">
        <v>106</v>
      </c>
      <c r="I717" t="s">
        <v>106</v>
      </c>
      <c r="J717" t="s">
        <v>107</v>
      </c>
      <c r="K717" t="s">
        <v>108</v>
      </c>
      <c r="L717" t="s">
        <v>109</v>
      </c>
      <c r="M717" t="s">
        <v>110</v>
      </c>
      <c r="N717" t="s">
        <v>1910</v>
      </c>
      <c r="O717" t="s">
        <v>1911</v>
      </c>
      <c r="Q717">
        <v>792</v>
      </c>
      <c r="R717">
        <v>0</v>
      </c>
      <c r="S717">
        <v>120</v>
      </c>
      <c r="T717">
        <v>0</v>
      </c>
      <c r="U717">
        <v>30</v>
      </c>
      <c r="V717">
        <v>30</v>
      </c>
      <c r="W717">
        <v>120</v>
      </c>
      <c r="X717">
        <v>0</v>
      </c>
      <c r="Y717">
        <v>0</v>
      </c>
      <c r="Z717">
        <v>0</v>
      </c>
      <c r="AD717" s="1">
        <v>41459.333333333336</v>
      </c>
      <c r="AE717" s="1">
        <v>41476.708333333336</v>
      </c>
      <c r="AG717" s="1">
        <v>41344.333333333336</v>
      </c>
      <c r="AH717" s="1">
        <v>41360.708333333336</v>
      </c>
      <c r="AI717" s="1">
        <v>41344.333333333336</v>
      </c>
      <c r="AJ717" s="1">
        <v>41360.708333333336</v>
      </c>
      <c r="AK717" s="1">
        <v>41344.333333333336</v>
      </c>
      <c r="AL717" s="1">
        <v>41360.708333333336</v>
      </c>
      <c r="AM717" s="1">
        <v>41459.333333333336</v>
      </c>
      <c r="AN717" s="1">
        <v>41476.708333333336</v>
      </c>
      <c r="AP717" t="s">
        <v>113</v>
      </c>
      <c r="AU717" t="s">
        <v>1912</v>
      </c>
      <c r="AY717" t="s">
        <v>106</v>
      </c>
      <c r="AZ717">
        <v>0</v>
      </c>
      <c r="BA717">
        <v>0</v>
      </c>
      <c r="BD717" s="3">
        <v>41321.661111111112</v>
      </c>
      <c r="BE717" s="3">
        <v>41321.663888888892</v>
      </c>
      <c r="BF717" t="s">
        <v>115</v>
      </c>
      <c r="BG717" t="s">
        <v>115</v>
      </c>
      <c r="CH717">
        <v>540</v>
      </c>
      <c r="CI717">
        <v>29630</v>
      </c>
      <c r="CJ717" t="s">
        <v>106</v>
      </c>
      <c r="CK717" t="s">
        <v>106</v>
      </c>
      <c r="CL717">
        <v>10</v>
      </c>
      <c r="CM717" t="s">
        <v>1835</v>
      </c>
      <c r="CO717">
        <v>124375</v>
      </c>
      <c r="CQ717">
        <v>0</v>
      </c>
      <c r="CR717">
        <v>0</v>
      </c>
      <c r="CS717">
        <v>0</v>
      </c>
      <c r="CY717" t="s">
        <v>123</v>
      </c>
      <c r="CZ717" t="s">
        <v>124</v>
      </c>
      <c r="DD717" t="str" cm="1">
        <f t="array" ref="DD717">TEXT(_xlfn.SEQUENCE(1, DATEDIF(AG717, AH717, "m") + 1, AG717, 30), "YYYY-APMM")</f>
        <v>2013-AP03</v>
      </c>
      <c r="DN717">
        <f t="shared" si="22"/>
        <v>30</v>
      </c>
      <c r="DO717">
        <f t="shared" si="23"/>
        <v>0</v>
      </c>
    </row>
    <row r="718" spans="1:119" x14ac:dyDescent="0.35">
      <c r="A718" t="s">
        <v>105</v>
      </c>
      <c r="B718">
        <v>500003</v>
      </c>
      <c r="C718">
        <v>6359</v>
      </c>
      <c r="D718">
        <v>124376</v>
      </c>
      <c r="E718">
        <v>13662</v>
      </c>
      <c r="F718">
        <v>0</v>
      </c>
      <c r="G718" t="s">
        <v>106</v>
      </c>
      <c r="H718" t="s">
        <v>106</v>
      </c>
      <c r="I718" t="s">
        <v>106</v>
      </c>
      <c r="J718" t="s">
        <v>107</v>
      </c>
      <c r="K718" t="s">
        <v>108</v>
      </c>
      <c r="L718" t="s">
        <v>109</v>
      </c>
      <c r="M718" t="s">
        <v>110</v>
      </c>
      <c r="N718" t="s">
        <v>1913</v>
      </c>
      <c r="O718" t="s">
        <v>1914</v>
      </c>
      <c r="Q718">
        <v>296</v>
      </c>
      <c r="R718">
        <v>0</v>
      </c>
      <c r="S718">
        <v>120</v>
      </c>
      <c r="T718">
        <v>0</v>
      </c>
      <c r="U718">
        <v>30</v>
      </c>
      <c r="V718">
        <v>30</v>
      </c>
      <c r="W718">
        <v>120</v>
      </c>
      <c r="X718">
        <v>0</v>
      </c>
      <c r="Y718">
        <v>0</v>
      </c>
      <c r="Z718">
        <v>0</v>
      </c>
      <c r="AD718" s="1">
        <v>41428.333333333336</v>
      </c>
      <c r="AE718" s="1">
        <v>41444.708333333336</v>
      </c>
      <c r="AG718" s="1">
        <v>41385.333333333336</v>
      </c>
      <c r="AH718" s="1">
        <v>41401.708333333336</v>
      </c>
      <c r="AI718" s="1">
        <v>41385.333333333336</v>
      </c>
      <c r="AJ718" s="1">
        <v>41401.708333333336</v>
      </c>
      <c r="AK718" s="1">
        <v>41385.333333333336</v>
      </c>
      <c r="AL718" s="1">
        <v>41401.708333333336</v>
      </c>
      <c r="AM718" s="1">
        <v>41428.333333333336</v>
      </c>
      <c r="AN718" s="1">
        <v>41444.708333333336</v>
      </c>
      <c r="AP718" t="s">
        <v>113</v>
      </c>
      <c r="AU718" t="s">
        <v>1915</v>
      </c>
      <c r="AY718" t="s">
        <v>106</v>
      </c>
      <c r="AZ718">
        <v>0</v>
      </c>
      <c r="BA718">
        <v>0</v>
      </c>
      <c r="BD718" s="3">
        <v>41321.661111111112</v>
      </c>
      <c r="BE718" s="3">
        <v>41321.663888888892</v>
      </c>
      <c r="BF718" t="s">
        <v>115</v>
      </c>
      <c r="BG718" t="s">
        <v>115</v>
      </c>
      <c r="CH718">
        <v>540</v>
      </c>
      <c r="CI718">
        <v>29630</v>
      </c>
      <c r="CJ718" t="s">
        <v>106</v>
      </c>
      <c r="CK718" t="s">
        <v>106</v>
      </c>
      <c r="CL718">
        <v>10</v>
      </c>
      <c r="CM718" t="s">
        <v>1835</v>
      </c>
      <c r="CO718">
        <v>124375</v>
      </c>
      <c r="CQ718">
        <v>0</v>
      </c>
      <c r="CR718">
        <v>0</v>
      </c>
      <c r="CS718">
        <v>0</v>
      </c>
      <c r="CY718" t="s">
        <v>123</v>
      </c>
      <c r="CZ718" t="s">
        <v>124</v>
      </c>
      <c r="DD718" t="str" cm="1">
        <f t="array" ref="DD718">TEXT(_xlfn.SEQUENCE(1, DATEDIF(AG718, AH718, "m") + 1, AG718, 30), "YYYY-APMM")</f>
        <v>2013-AP04</v>
      </c>
      <c r="DN718">
        <f t="shared" si="22"/>
        <v>30</v>
      </c>
      <c r="DO718">
        <f t="shared" si="23"/>
        <v>0</v>
      </c>
    </row>
    <row r="719" spans="1:119" x14ac:dyDescent="0.35">
      <c r="A719" t="s">
        <v>105</v>
      </c>
      <c r="B719">
        <v>500004</v>
      </c>
      <c r="C719">
        <v>6359</v>
      </c>
      <c r="D719">
        <v>124376</v>
      </c>
      <c r="E719">
        <v>13662</v>
      </c>
      <c r="F719">
        <v>0</v>
      </c>
      <c r="G719" t="s">
        <v>106</v>
      </c>
      <c r="H719" t="s">
        <v>106</v>
      </c>
      <c r="I719" t="s">
        <v>106</v>
      </c>
      <c r="J719" t="s">
        <v>107</v>
      </c>
      <c r="K719" t="s">
        <v>108</v>
      </c>
      <c r="L719" t="s">
        <v>109</v>
      </c>
      <c r="M719" t="s">
        <v>110</v>
      </c>
      <c r="N719" t="s">
        <v>1916</v>
      </c>
      <c r="O719" t="s">
        <v>1917</v>
      </c>
      <c r="Q719">
        <v>296</v>
      </c>
      <c r="R719">
        <v>0</v>
      </c>
      <c r="S719">
        <v>120</v>
      </c>
      <c r="T719">
        <v>0</v>
      </c>
      <c r="U719">
        <v>20</v>
      </c>
      <c r="V719">
        <v>20</v>
      </c>
      <c r="W719">
        <v>120</v>
      </c>
      <c r="X719">
        <v>0</v>
      </c>
      <c r="Y719">
        <v>0</v>
      </c>
      <c r="Z719">
        <v>0</v>
      </c>
      <c r="AD719" s="1">
        <v>41445.333333333336</v>
      </c>
      <c r="AE719" s="1">
        <v>41462.708333333336</v>
      </c>
      <c r="AG719" s="1">
        <v>41402.333333333336</v>
      </c>
      <c r="AH719" s="1">
        <v>41419.708333333336</v>
      </c>
      <c r="AI719" s="1">
        <v>41402.333333333336</v>
      </c>
      <c r="AJ719" s="1">
        <v>41419.708333333336</v>
      </c>
      <c r="AK719" s="1">
        <v>41402.333333333336</v>
      </c>
      <c r="AL719" s="1">
        <v>41419.708333333336</v>
      </c>
      <c r="AM719" s="1">
        <v>41445.333333333336</v>
      </c>
      <c r="AN719" s="1">
        <v>41462.708333333336</v>
      </c>
      <c r="AP719" t="s">
        <v>113</v>
      </c>
      <c r="AU719" t="s">
        <v>1918</v>
      </c>
      <c r="AY719" t="s">
        <v>106</v>
      </c>
      <c r="AZ719">
        <v>0</v>
      </c>
      <c r="BA719">
        <v>0</v>
      </c>
      <c r="BD719" s="3">
        <v>41321.661111111112</v>
      </c>
      <c r="BE719" s="3">
        <v>41321.663888888892</v>
      </c>
      <c r="BF719" t="s">
        <v>115</v>
      </c>
      <c r="BG719" t="s">
        <v>115</v>
      </c>
      <c r="CH719">
        <v>540</v>
      </c>
      <c r="CI719">
        <v>29630</v>
      </c>
      <c r="CJ719" t="s">
        <v>106</v>
      </c>
      <c r="CK719" t="s">
        <v>106</v>
      </c>
      <c r="CL719">
        <v>10</v>
      </c>
      <c r="CM719" t="s">
        <v>1835</v>
      </c>
      <c r="CO719">
        <v>124375</v>
      </c>
      <c r="CQ719">
        <v>0</v>
      </c>
      <c r="CR719">
        <v>0</v>
      </c>
      <c r="CS719">
        <v>0</v>
      </c>
      <c r="CY719" t="s">
        <v>123</v>
      </c>
      <c r="CZ719" t="s">
        <v>124</v>
      </c>
      <c r="DD719" t="str" cm="1">
        <f t="array" ref="DD719">TEXT(_xlfn.SEQUENCE(1, DATEDIF(AG719, AH719, "m") + 1, AG719, 30), "YYYY-APMM")</f>
        <v>2013-AP05</v>
      </c>
      <c r="DN719">
        <f t="shared" si="22"/>
        <v>20</v>
      </c>
      <c r="DO719">
        <f t="shared" si="23"/>
        <v>0</v>
      </c>
    </row>
    <row r="720" spans="1:119" x14ac:dyDescent="0.35">
      <c r="A720" t="s">
        <v>105</v>
      </c>
      <c r="B720">
        <v>500005</v>
      </c>
      <c r="C720">
        <v>6359</v>
      </c>
      <c r="D720">
        <v>124376</v>
      </c>
      <c r="E720">
        <v>13662</v>
      </c>
      <c r="F720">
        <v>0</v>
      </c>
      <c r="G720" t="s">
        <v>106</v>
      </c>
      <c r="H720" t="s">
        <v>106</v>
      </c>
      <c r="I720" t="s">
        <v>106</v>
      </c>
      <c r="J720" t="s">
        <v>107</v>
      </c>
      <c r="K720" t="s">
        <v>108</v>
      </c>
      <c r="L720" t="s">
        <v>109</v>
      </c>
      <c r="M720" t="s">
        <v>110</v>
      </c>
      <c r="N720" t="s">
        <v>1919</v>
      </c>
      <c r="O720" t="s">
        <v>1920</v>
      </c>
      <c r="Q720">
        <v>296</v>
      </c>
      <c r="R720">
        <v>0</v>
      </c>
      <c r="S720">
        <v>120</v>
      </c>
      <c r="T720">
        <v>0</v>
      </c>
      <c r="U720">
        <v>30</v>
      </c>
      <c r="V720">
        <v>30</v>
      </c>
      <c r="W720">
        <v>120</v>
      </c>
      <c r="X720">
        <v>0</v>
      </c>
      <c r="Y720">
        <v>0</v>
      </c>
      <c r="Z720">
        <v>0</v>
      </c>
      <c r="AD720" s="1">
        <v>41463.333333333336</v>
      </c>
      <c r="AE720" s="1">
        <v>41479.708333333336</v>
      </c>
      <c r="AG720" s="1">
        <v>41420.333333333336</v>
      </c>
      <c r="AH720" s="1">
        <v>41436.708333333336</v>
      </c>
      <c r="AI720" s="1">
        <v>41420.333333333336</v>
      </c>
      <c r="AJ720" s="1">
        <v>41436.708333333336</v>
      </c>
      <c r="AK720" s="1">
        <v>41420.333333333336</v>
      </c>
      <c r="AL720" s="1">
        <v>41436.708333333336</v>
      </c>
      <c r="AM720" s="1">
        <v>41463.333333333336</v>
      </c>
      <c r="AN720" s="1">
        <v>41479.708333333336</v>
      </c>
      <c r="AP720" t="s">
        <v>113</v>
      </c>
      <c r="AU720" t="s">
        <v>1921</v>
      </c>
      <c r="AY720" t="s">
        <v>106</v>
      </c>
      <c r="AZ720">
        <v>0</v>
      </c>
      <c r="BA720">
        <v>0</v>
      </c>
      <c r="BD720" s="3">
        <v>41321.661111111112</v>
      </c>
      <c r="BE720" s="3">
        <v>41321.663888888892</v>
      </c>
      <c r="BF720" t="s">
        <v>115</v>
      </c>
      <c r="BG720" t="s">
        <v>115</v>
      </c>
      <c r="CH720">
        <v>540</v>
      </c>
      <c r="CI720">
        <v>29630</v>
      </c>
      <c r="CJ720" t="s">
        <v>106</v>
      </c>
      <c r="CK720" t="s">
        <v>106</v>
      </c>
      <c r="CL720">
        <v>10</v>
      </c>
      <c r="CM720" t="s">
        <v>1835</v>
      </c>
      <c r="CO720">
        <v>124375</v>
      </c>
      <c r="CQ720">
        <v>0</v>
      </c>
      <c r="CR720">
        <v>0</v>
      </c>
      <c r="CS720">
        <v>0</v>
      </c>
      <c r="CY720" t="s">
        <v>123</v>
      </c>
      <c r="CZ720" t="s">
        <v>124</v>
      </c>
      <c r="DD720" t="str" cm="1">
        <f t="array" ref="DD720">TEXT(_xlfn.SEQUENCE(1, DATEDIF(AG720, AH720, "m") + 1, AG720, 30), "YYYY-APMM")</f>
        <v>2013-AP05</v>
      </c>
      <c r="DN720">
        <f t="shared" si="22"/>
        <v>30</v>
      </c>
      <c r="DO720">
        <f t="shared" si="23"/>
        <v>0</v>
      </c>
    </row>
    <row r="721" spans="1:119" x14ac:dyDescent="0.35">
      <c r="A721" t="s">
        <v>105</v>
      </c>
      <c r="B721">
        <v>500006</v>
      </c>
      <c r="C721">
        <v>6359</v>
      </c>
      <c r="D721">
        <v>124376</v>
      </c>
      <c r="E721">
        <v>13662</v>
      </c>
      <c r="F721">
        <v>0</v>
      </c>
      <c r="G721" t="s">
        <v>106</v>
      </c>
      <c r="H721" t="s">
        <v>106</v>
      </c>
      <c r="I721" t="s">
        <v>106</v>
      </c>
      <c r="J721" t="s">
        <v>107</v>
      </c>
      <c r="K721" t="s">
        <v>108</v>
      </c>
      <c r="L721" t="s">
        <v>109</v>
      </c>
      <c r="M721" t="s">
        <v>110</v>
      </c>
      <c r="N721" t="s">
        <v>1922</v>
      </c>
      <c r="O721" t="s">
        <v>1923</v>
      </c>
      <c r="Q721">
        <v>296</v>
      </c>
      <c r="R721">
        <v>0</v>
      </c>
      <c r="S721">
        <v>120</v>
      </c>
      <c r="T721">
        <v>0</v>
      </c>
      <c r="U721">
        <v>30</v>
      </c>
      <c r="V721">
        <v>30</v>
      </c>
      <c r="W721">
        <v>120</v>
      </c>
      <c r="X721">
        <v>0</v>
      </c>
      <c r="Y721">
        <v>0</v>
      </c>
      <c r="Z721">
        <v>0</v>
      </c>
      <c r="AD721" s="1">
        <v>41480.333333333336</v>
      </c>
      <c r="AE721" s="1">
        <v>41500.708333333336</v>
      </c>
      <c r="AG721" s="1">
        <v>41437.333333333336</v>
      </c>
      <c r="AH721" s="1">
        <v>41454.708333333336</v>
      </c>
      <c r="AI721" s="1">
        <v>41437.333333333336</v>
      </c>
      <c r="AJ721" s="1">
        <v>41454.708333333336</v>
      </c>
      <c r="AK721" s="1">
        <v>41437.333333333336</v>
      </c>
      <c r="AL721" s="1">
        <v>41454.708333333336</v>
      </c>
      <c r="AM721" s="1">
        <v>41480.333333333336</v>
      </c>
      <c r="AN721" s="1">
        <v>41500.708333333336</v>
      </c>
      <c r="AP721" t="s">
        <v>113</v>
      </c>
      <c r="AU721" t="s">
        <v>1924</v>
      </c>
      <c r="AY721" t="s">
        <v>106</v>
      </c>
      <c r="AZ721">
        <v>0</v>
      </c>
      <c r="BA721">
        <v>0</v>
      </c>
      <c r="BD721" s="3">
        <v>41321.661111111112</v>
      </c>
      <c r="BE721" s="3">
        <v>41321.663888888892</v>
      </c>
      <c r="BF721" t="s">
        <v>115</v>
      </c>
      <c r="BG721" t="s">
        <v>115</v>
      </c>
      <c r="CH721">
        <v>540</v>
      </c>
      <c r="CI721">
        <v>29630</v>
      </c>
      <c r="CJ721" t="s">
        <v>106</v>
      </c>
      <c r="CK721" t="s">
        <v>106</v>
      </c>
      <c r="CL721">
        <v>10</v>
      </c>
      <c r="CM721" t="s">
        <v>1835</v>
      </c>
      <c r="CO721">
        <v>124375</v>
      </c>
      <c r="CQ721">
        <v>0</v>
      </c>
      <c r="CR721">
        <v>0</v>
      </c>
      <c r="CS721">
        <v>0</v>
      </c>
      <c r="CY721" t="s">
        <v>123</v>
      </c>
      <c r="CZ721" t="s">
        <v>124</v>
      </c>
      <c r="DD721" t="str" cm="1">
        <f t="array" ref="DD721">TEXT(_xlfn.SEQUENCE(1, DATEDIF(AG721, AH721, "m") + 1, AG721, 30), "YYYY-APMM")</f>
        <v>2013-AP06</v>
      </c>
      <c r="DN721">
        <f t="shared" si="22"/>
        <v>30</v>
      </c>
      <c r="DO721">
        <f t="shared" si="23"/>
        <v>0</v>
      </c>
    </row>
    <row r="722" spans="1:119" x14ac:dyDescent="0.35">
      <c r="A722" t="s">
        <v>105</v>
      </c>
      <c r="B722">
        <v>500007</v>
      </c>
      <c r="C722">
        <v>6359</v>
      </c>
      <c r="D722">
        <v>124376</v>
      </c>
      <c r="E722">
        <v>13662</v>
      </c>
      <c r="F722">
        <v>0</v>
      </c>
      <c r="G722" t="s">
        <v>106</v>
      </c>
      <c r="H722" t="s">
        <v>106</v>
      </c>
      <c r="I722" t="s">
        <v>106</v>
      </c>
      <c r="J722" t="s">
        <v>107</v>
      </c>
      <c r="K722" t="s">
        <v>108</v>
      </c>
      <c r="L722" t="s">
        <v>109</v>
      </c>
      <c r="M722" t="s">
        <v>110</v>
      </c>
      <c r="N722" t="s">
        <v>1925</v>
      </c>
      <c r="O722" t="s">
        <v>1926</v>
      </c>
      <c r="Q722">
        <v>296</v>
      </c>
      <c r="R722">
        <v>0</v>
      </c>
      <c r="S722">
        <v>120</v>
      </c>
      <c r="T722">
        <v>0</v>
      </c>
      <c r="U722">
        <v>30</v>
      </c>
      <c r="V722">
        <v>30</v>
      </c>
      <c r="W722">
        <v>120</v>
      </c>
      <c r="X722">
        <v>0</v>
      </c>
      <c r="Y722">
        <v>0</v>
      </c>
      <c r="Z722">
        <v>0</v>
      </c>
      <c r="AD722" s="1">
        <v>41501.333333333336</v>
      </c>
      <c r="AE722" s="1">
        <v>41518.708333333336</v>
      </c>
      <c r="AG722" s="1">
        <v>41455.333333333336</v>
      </c>
      <c r="AH722" s="1">
        <v>41471.708333333336</v>
      </c>
      <c r="AI722" s="1">
        <v>41455.333333333336</v>
      </c>
      <c r="AJ722" s="1">
        <v>41471.708333333336</v>
      </c>
      <c r="AK722" s="1">
        <v>41455.333333333336</v>
      </c>
      <c r="AL722" s="1">
        <v>41471.708333333336</v>
      </c>
      <c r="AM722" s="1">
        <v>41501.333333333336</v>
      </c>
      <c r="AN722" s="1">
        <v>41518.708333333336</v>
      </c>
      <c r="AP722" t="s">
        <v>113</v>
      </c>
      <c r="AU722" t="s">
        <v>1927</v>
      </c>
      <c r="AY722" t="s">
        <v>106</v>
      </c>
      <c r="AZ722">
        <v>0</v>
      </c>
      <c r="BA722">
        <v>0</v>
      </c>
      <c r="BD722" s="3">
        <v>41321.661111111112</v>
      </c>
      <c r="BE722" s="3">
        <v>41321.663888888892</v>
      </c>
      <c r="BF722" t="s">
        <v>115</v>
      </c>
      <c r="BG722" t="s">
        <v>115</v>
      </c>
      <c r="CH722">
        <v>540</v>
      </c>
      <c r="CI722">
        <v>29630</v>
      </c>
      <c r="CJ722" t="s">
        <v>106</v>
      </c>
      <c r="CK722" t="s">
        <v>106</v>
      </c>
      <c r="CL722">
        <v>10</v>
      </c>
      <c r="CM722" t="s">
        <v>1835</v>
      </c>
      <c r="CO722">
        <v>124375</v>
      </c>
      <c r="CQ722">
        <v>0</v>
      </c>
      <c r="CR722">
        <v>0</v>
      </c>
      <c r="CS722">
        <v>0</v>
      </c>
      <c r="CY722" t="s">
        <v>123</v>
      </c>
      <c r="CZ722" t="s">
        <v>124</v>
      </c>
      <c r="DD722" t="str" cm="1">
        <f t="array" ref="DD722">TEXT(_xlfn.SEQUENCE(1, DATEDIF(AG722, AH722, "m") + 1, AG722, 30), "YYYY-APMM")</f>
        <v>2013-AP06</v>
      </c>
      <c r="DN722">
        <f t="shared" si="22"/>
        <v>30</v>
      </c>
      <c r="DO722">
        <f t="shared" si="23"/>
        <v>0</v>
      </c>
    </row>
    <row r="723" spans="1:119" x14ac:dyDescent="0.35">
      <c r="A723" t="s">
        <v>105</v>
      </c>
      <c r="B723">
        <v>500008</v>
      </c>
      <c r="C723">
        <v>6359</v>
      </c>
      <c r="D723">
        <v>124376</v>
      </c>
      <c r="E723">
        <v>13662</v>
      </c>
      <c r="F723">
        <v>0</v>
      </c>
      <c r="G723" t="s">
        <v>106</v>
      </c>
      <c r="H723" t="s">
        <v>106</v>
      </c>
      <c r="I723" t="s">
        <v>106</v>
      </c>
      <c r="J723" t="s">
        <v>107</v>
      </c>
      <c r="K723" t="s">
        <v>108</v>
      </c>
      <c r="L723" t="s">
        <v>109</v>
      </c>
      <c r="M723" t="s">
        <v>110</v>
      </c>
      <c r="N723" t="s">
        <v>1928</v>
      </c>
      <c r="O723" t="s">
        <v>1929</v>
      </c>
      <c r="Q723">
        <v>296</v>
      </c>
      <c r="R723">
        <v>0</v>
      </c>
      <c r="S723">
        <v>120</v>
      </c>
      <c r="T723">
        <v>0</v>
      </c>
      <c r="U723">
        <v>30</v>
      </c>
      <c r="V723">
        <v>30</v>
      </c>
      <c r="W723">
        <v>120</v>
      </c>
      <c r="X723">
        <v>0</v>
      </c>
      <c r="Y723">
        <v>0</v>
      </c>
      <c r="Z723">
        <v>0</v>
      </c>
      <c r="AD723" s="1">
        <v>41519.333333333336</v>
      </c>
      <c r="AE723" s="1">
        <v>41535.708333333336</v>
      </c>
      <c r="AG723" s="1">
        <v>41472.333333333336</v>
      </c>
      <c r="AH723" s="1">
        <v>41489.708333333336</v>
      </c>
      <c r="AI723" s="1">
        <v>41472.333333333336</v>
      </c>
      <c r="AJ723" s="1">
        <v>41489.708333333336</v>
      </c>
      <c r="AK723" s="1">
        <v>41472.333333333336</v>
      </c>
      <c r="AL723" s="1">
        <v>41489.708333333336</v>
      </c>
      <c r="AM723" s="1">
        <v>41519.333333333336</v>
      </c>
      <c r="AN723" s="1">
        <v>41535.708333333336</v>
      </c>
      <c r="AP723" t="s">
        <v>113</v>
      </c>
      <c r="AU723" t="s">
        <v>1930</v>
      </c>
      <c r="AY723" t="s">
        <v>106</v>
      </c>
      <c r="AZ723">
        <v>0</v>
      </c>
      <c r="BA723">
        <v>0</v>
      </c>
      <c r="BD723" s="3">
        <v>41321.661111111112</v>
      </c>
      <c r="BE723" s="3">
        <v>41321.663888888892</v>
      </c>
      <c r="BF723" t="s">
        <v>115</v>
      </c>
      <c r="BG723" t="s">
        <v>115</v>
      </c>
      <c r="CH723">
        <v>540</v>
      </c>
      <c r="CI723">
        <v>29630</v>
      </c>
      <c r="CJ723" t="s">
        <v>106</v>
      </c>
      <c r="CK723" t="s">
        <v>106</v>
      </c>
      <c r="CL723">
        <v>10</v>
      </c>
      <c r="CM723" t="s">
        <v>1835</v>
      </c>
      <c r="CO723">
        <v>124375</v>
      </c>
      <c r="CQ723">
        <v>0</v>
      </c>
      <c r="CR723">
        <v>0</v>
      </c>
      <c r="CS723">
        <v>0</v>
      </c>
      <c r="CY723" t="s">
        <v>123</v>
      </c>
      <c r="CZ723" t="s">
        <v>124</v>
      </c>
      <c r="DD723" t="str" cm="1">
        <f t="array" ref="DD723">TEXT(_xlfn.SEQUENCE(1, DATEDIF(AG723, AH723, "m") + 1, AG723, 30), "YYYY-APMM")</f>
        <v>2013-AP07</v>
      </c>
      <c r="DN723">
        <f t="shared" si="22"/>
        <v>30</v>
      </c>
      <c r="DO723">
        <f t="shared" si="23"/>
        <v>0</v>
      </c>
    </row>
    <row r="724" spans="1:119" x14ac:dyDescent="0.35">
      <c r="A724" t="s">
        <v>105</v>
      </c>
      <c r="B724">
        <v>500009</v>
      </c>
      <c r="C724">
        <v>6359</v>
      </c>
      <c r="D724">
        <v>124376</v>
      </c>
      <c r="E724">
        <v>13662</v>
      </c>
      <c r="F724">
        <v>0</v>
      </c>
      <c r="G724" t="s">
        <v>106</v>
      </c>
      <c r="H724" t="s">
        <v>106</v>
      </c>
      <c r="I724" t="s">
        <v>106</v>
      </c>
      <c r="J724" t="s">
        <v>107</v>
      </c>
      <c r="K724" t="s">
        <v>108</v>
      </c>
      <c r="L724" t="s">
        <v>109</v>
      </c>
      <c r="M724" t="s">
        <v>110</v>
      </c>
      <c r="N724" t="s">
        <v>1931</v>
      </c>
      <c r="O724" t="s">
        <v>1932</v>
      </c>
      <c r="Q724">
        <v>296</v>
      </c>
      <c r="R724">
        <v>0</v>
      </c>
      <c r="S724">
        <v>120</v>
      </c>
      <c r="T724">
        <v>0</v>
      </c>
      <c r="U724">
        <v>30</v>
      </c>
      <c r="V724">
        <v>30</v>
      </c>
      <c r="W724">
        <v>120</v>
      </c>
      <c r="X724">
        <v>0</v>
      </c>
      <c r="Y724">
        <v>0</v>
      </c>
      <c r="Z724">
        <v>0</v>
      </c>
      <c r="AD724" s="1">
        <v>41536.333333333336</v>
      </c>
      <c r="AE724" s="1">
        <v>41553.708333333336</v>
      </c>
      <c r="AG724" s="1">
        <v>41490.333333333336</v>
      </c>
      <c r="AH724" s="1">
        <v>41510.708333333336</v>
      </c>
      <c r="AI724" s="1">
        <v>41490.333333333336</v>
      </c>
      <c r="AJ724" s="1">
        <v>41510.708333333336</v>
      </c>
      <c r="AK724" s="1">
        <v>41490.333333333336</v>
      </c>
      <c r="AL724" s="1">
        <v>41510.708333333336</v>
      </c>
      <c r="AM724" s="1">
        <v>41536.333333333336</v>
      </c>
      <c r="AN724" s="1">
        <v>41553.708333333336</v>
      </c>
      <c r="AP724" t="s">
        <v>113</v>
      </c>
      <c r="AU724" t="s">
        <v>1933</v>
      </c>
      <c r="AY724" t="s">
        <v>106</v>
      </c>
      <c r="AZ724">
        <v>0</v>
      </c>
      <c r="BA724">
        <v>0</v>
      </c>
      <c r="BD724" s="3">
        <v>41321.661111111112</v>
      </c>
      <c r="BE724" s="3">
        <v>41321.663888888892</v>
      </c>
      <c r="BF724" t="s">
        <v>115</v>
      </c>
      <c r="BG724" t="s">
        <v>115</v>
      </c>
      <c r="CH724">
        <v>540</v>
      </c>
      <c r="CI724">
        <v>29630</v>
      </c>
      <c r="CJ724" t="s">
        <v>106</v>
      </c>
      <c r="CK724" t="s">
        <v>106</v>
      </c>
      <c r="CL724">
        <v>10</v>
      </c>
      <c r="CM724" t="s">
        <v>1835</v>
      </c>
      <c r="CO724">
        <v>124375</v>
      </c>
      <c r="CQ724">
        <v>0</v>
      </c>
      <c r="CR724">
        <v>0</v>
      </c>
      <c r="CS724">
        <v>0</v>
      </c>
      <c r="CY724" t="s">
        <v>123</v>
      </c>
      <c r="CZ724" t="s">
        <v>124</v>
      </c>
      <c r="DD724" t="str" cm="1">
        <f t="array" ref="DD724">TEXT(_xlfn.SEQUENCE(1, DATEDIF(AG724, AH724, "m") + 1, AG724, 30), "YYYY-APMM")</f>
        <v>2013-AP08</v>
      </c>
      <c r="DN724">
        <f t="shared" si="22"/>
        <v>30</v>
      </c>
      <c r="DO724">
        <f t="shared" si="23"/>
        <v>0</v>
      </c>
    </row>
    <row r="725" spans="1:119" x14ac:dyDescent="0.35">
      <c r="A725" t="s">
        <v>105</v>
      </c>
      <c r="B725">
        <v>500010</v>
      </c>
      <c r="C725">
        <v>6359</v>
      </c>
      <c r="D725">
        <v>124376</v>
      </c>
      <c r="E725">
        <v>13662</v>
      </c>
      <c r="F725">
        <v>0</v>
      </c>
      <c r="G725" t="s">
        <v>106</v>
      </c>
      <c r="H725" t="s">
        <v>106</v>
      </c>
      <c r="I725" t="s">
        <v>106</v>
      </c>
      <c r="J725" t="s">
        <v>107</v>
      </c>
      <c r="K725" t="s">
        <v>108</v>
      </c>
      <c r="L725" t="s">
        <v>109</v>
      </c>
      <c r="M725" t="s">
        <v>110</v>
      </c>
      <c r="N725" t="s">
        <v>1934</v>
      </c>
      <c r="O725" t="s">
        <v>1935</v>
      </c>
      <c r="Q725">
        <v>1008</v>
      </c>
      <c r="R725">
        <v>0</v>
      </c>
      <c r="S725">
        <v>120</v>
      </c>
      <c r="T725">
        <v>0</v>
      </c>
      <c r="U725">
        <v>30</v>
      </c>
      <c r="V725">
        <v>30</v>
      </c>
      <c r="W725">
        <v>120</v>
      </c>
      <c r="X725">
        <v>0</v>
      </c>
      <c r="Y725">
        <v>0</v>
      </c>
      <c r="Z725">
        <v>0</v>
      </c>
      <c r="AD725" s="1">
        <v>41590.333333333336</v>
      </c>
      <c r="AE725" s="1">
        <v>41606.708333333336</v>
      </c>
      <c r="AG725" s="1">
        <v>41437.333333333336</v>
      </c>
      <c r="AH725" s="1">
        <v>41454.708333333336</v>
      </c>
      <c r="AI725" s="1">
        <v>41437.333333333336</v>
      </c>
      <c r="AJ725" s="1">
        <v>41454.708333333336</v>
      </c>
      <c r="AK725" s="1">
        <v>41437.333333333336</v>
      </c>
      <c r="AL725" s="1">
        <v>41454.708333333336</v>
      </c>
      <c r="AM725" s="1">
        <v>41590.333333333336</v>
      </c>
      <c r="AN725" s="1">
        <v>41606.708333333336</v>
      </c>
      <c r="AP725" t="s">
        <v>113</v>
      </c>
      <c r="AU725" t="s">
        <v>1936</v>
      </c>
      <c r="AY725" t="s">
        <v>106</v>
      </c>
      <c r="AZ725">
        <v>0</v>
      </c>
      <c r="BA725">
        <v>0</v>
      </c>
      <c r="BD725" s="3">
        <v>41321.661111111112</v>
      </c>
      <c r="BE725" s="3">
        <v>41321.699305555558</v>
      </c>
      <c r="BF725" t="s">
        <v>115</v>
      </c>
      <c r="BG725" t="s">
        <v>115</v>
      </c>
      <c r="CH725">
        <v>540</v>
      </c>
      <c r="CI725">
        <v>29630</v>
      </c>
      <c r="CJ725" t="s">
        <v>106</v>
      </c>
      <c r="CK725" t="s">
        <v>106</v>
      </c>
      <c r="CL725">
        <v>10</v>
      </c>
      <c r="CM725" t="s">
        <v>1835</v>
      </c>
      <c r="CO725">
        <v>124375</v>
      </c>
      <c r="CQ725">
        <v>0</v>
      </c>
      <c r="CR725">
        <v>0</v>
      </c>
      <c r="CS725">
        <v>0</v>
      </c>
      <c r="CY725" t="s">
        <v>123</v>
      </c>
      <c r="CZ725" t="s">
        <v>124</v>
      </c>
      <c r="DD725" t="str" cm="1">
        <f t="array" ref="DD725">TEXT(_xlfn.SEQUENCE(1, DATEDIF(AG725, AH725, "m") + 1, AG725, 30), "YYYY-APMM")</f>
        <v>2013-AP06</v>
      </c>
      <c r="DN725">
        <f t="shared" si="22"/>
        <v>30</v>
      </c>
      <c r="DO725">
        <f t="shared" si="23"/>
        <v>0</v>
      </c>
    </row>
    <row r="726" spans="1:119" x14ac:dyDescent="0.35">
      <c r="A726" t="s">
        <v>105</v>
      </c>
      <c r="B726">
        <v>500011</v>
      </c>
      <c r="C726">
        <v>6359</v>
      </c>
      <c r="D726">
        <v>124376</v>
      </c>
      <c r="E726">
        <v>13662</v>
      </c>
      <c r="F726">
        <v>0</v>
      </c>
      <c r="G726" t="s">
        <v>106</v>
      </c>
      <c r="H726" t="s">
        <v>106</v>
      </c>
      <c r="I726" t="s">
        <v>106</v>
      </c>
      <c r="J726" t="s">
        <v>107</v>
      </c>
      <c r="K726" t="s">
        <v>108</v>
      </c>
      <c r="L726" t="s">
        <v>109</v>
      </c>
      <c r="M726" t="s">
        <v>110</v>
      </c>
      <c r="N726" t="s">
        <v>1937</v>
      </c>
      <c r="O726" t="s">
        <v>1938</v>
      </c>
      <c r="Q726">
        <v>360</v>
      </c>
      <c r="R726">
        <v>0</v>
      </c>
      <c r="S726">
        <v>80</v>
      </c>
      <c r="T726">
        <v>0</v>
      </c>
      <c r="U726">
        <v>20</v>
      </c>
      <c r="V726">
        <v>20</v>
      </c>
      <c r="W726">
        <v>80</v>
      </c>
      <c r="X726">
        <v>0</v>
      </c>
      <c r="Y726">
        <v>0</v>
      </c>
      <c r="Z726">
        <v>0</v>
      </c>
      <c r="AD726" s="1">
        <v>41294.333333333336</v>
      </c>
      <c r="AE726" s="1">
        <v>41304.708333333336</v>
      </c>
      <c r="AG726" s="1">
        <v>41240.333333333336</v>
      </c>
      <c r="AH726" s="1">
        <v>41251.708333333336</v>
      </c>
      <c r="AI726" s="1">
        <v>41240.333333333336</v>
      </c>
      <c r="AJ726" s="1">
        <v>41251.708333333336</v>
      </c>
      <c r="AK726" s="1">
        <v>41240.333333333336</v>
      </c>
      <c r="AL726" s="1">
        <v>41251.708333333336</v>
      </c>
      <c r="AM726" s="1">
        <v>41294.333333333336</v>
      </c>
      <c r="AN726" s="1">
        <v>41304.708333333336</v>
      </c>
      <c r="AP726" t="s">
        <v>113</v>
      </c>
      <c r="AU726" t="s">
        <v>1939</v>
      </c>
      <c r="AY726" t="s">
        <v>106</v>
      </c>
      <c r="AZ726">
        <v>0</v>
      </c>
      <c r="BA726">
        <v>0</v>
      </c>
      <c r="BD726" s="3">
        <v>41321.661111111112</v>
      </c>
      <c r="BE726" s="3">
        <v>41321.663888888892</v>
      </c>
      <c r="BF726" t="s">
        <v>115</v>
      </c>
      <c r="BG726" t="s">
        <v>115</v>
      </c>
      <c r="CH726">
        <v>540</v>
      </c>
      <c r="CI726">
        <v>29630</v>
      </c>
      <c r="CJ726" t="s">
        <v>106</v>
      </c>
      <c r="CK726" t="s">
        <v>106</v>
      </c>
      <c r="CL726">
        <v>10</v>
      </c>
      <c r="CM726" t="s">
        <v>1835</v>
      </c>
      <c r="CO726">
        <v>124375</v>
      </c>
      <c r="CQ726">
        <v>0</v>
      </c>
      <c r="CR726">
        <v>0</v>
      </c>
      <c r="CS726">
        <v>0</v>
      </c>
      <c r="CY726" t="s">
        <v>123</v>
      </c>
      <c r="CZ726" t="s">
        <v>124</v>
      </c>
      <c r="DD726" t="str" cm="1">
        <f t="array" ref="DD726">TEXT(_xlfn.SEQUENCE(1, DATEDIF(AG726, AH726, "m") + 1, AG726, 30), "YYYY-APMM")</f>
        <v>2012-AP11</v>
      </c>
      <c r="DN726">
        <f t="shared" si="22"/>
        <v>20</v>
      </c>
      <c r="DO726">
        <f t="shared" si="23"/>
        <v>0</v>
      </c>
    </row>
    <row r="727" spans="1:119" x14ac:dyDescent="0.35">
      <c r="A727" t="s">
        <v>105</v>
      </c>
      <c r="B727">
        <v>500012</v>
      </c>
      <c r="C727">
        <v>6359</v>
      </c>
      <c r="D727">
        <v>124376</v>
      </c>
      <c r="E727">
        <v>13662</v>
      </c>
      <c r="F727">
        <v>0</v>
      </c>
      <c r="G727" t="s">
        <v>106</v>
      </c>
      <c r="H727" t="s">
        <v>106</v>
      </c>
      <c r="I727" t="s">
        <v>106</v>
      </c>
      <c r="J727" t="s">
        <v>107</v>
      </c>
      <c r="K727" t="s">
        <v>108</v>
      </c>
      <c r="L727" t="s">
        <v>109</v>
      </c>
      <c r="M727" t="s">
        <v>110</v>
      </c>
      <c r="N727" t="s">
        <v>1940</v>
      </c>
      <c r="O727" t="s">
        <v>1941</v>
      </c>
      <c r="Q727">
        <v>312</v>
      </c>
      <c r="R727">
        <v>0</v>
      </c>
      <c r="S727">
        <v>80</v>
      </c>
      <c r="T727">
        <v>0</v>
      </c>
      <c r="U727">
        <v>20</v>
      </c>
      <c r="V727">
        <v>20</v>
      </c>
      <c r="W727">
        <v>80</v>
      </c>
      <c r="X727">
        <v>0</v>
      </c>
      <c r="Y727">
        <v>0</v>
      </c>
      <c r="Z727">
        <v>0</v>
      </c>
      <c r="AD727" s="1">
        <v>41288.333333333336</v>
      </c>
      <c r="AE727" s="1">
        <v>41298.708333333336</v>
      </c>
      <c r="AG727" s="1">
        <v>41241.333333333336</v>
      </c>
      <c r="AH727" s="1">
        <v>41252.708333333336</v>
      </c>
      <c r="AI727" s="1">
        <v>41241.333333333336</v>
      </c>
      <c r="AJ727" s="1">
        <v>41252.708333333336</v>
      </c>
      <c r="AK727" s="1">
        <v>41241.333333333336</v>
      </c>
      <c r="AL727" s="1">
        <v>41252.708333333336</v>
      </c>
      <c r="AM727" s="1">
        <v>41288.333333333336</v>
      </c>
      <c r="AN727" s="1">
        <v>41298.708333333336</v>
      </c>
      <c r="AP727" t="s">
        <v>113</v>
      </c>
      <c r="AU727" t="s">
        <v>1942</v>
      </c>
      <c r="AY727" t="s">
        <v>106</v>
      </c>
      <c r="AZ727">
        <v>0</v>
      </c>
      <c r="BA727">
        <v>0</v>
      </c>
      <c r="BD727" s="3">
        <v>41321.661111111112</v>
      </c>
      <c r="BE727" s="3">
        <v>41321.663888888892</v>
      </c>
      <c r="BF727" t="s">
        <v>115</v>
      </c>
      <c r="BG727" t="s">
        <v>115</v>
      </c>
      <c r="CH727">
        <v>540</v>
      </c>
      <c r="CI727">
        <v>29630</v>
      </c>
      <c r="CJ727" t="s">
        <v>106</v>
      </c>
      <c r="CK727" t="s">
        <v>106</v>
      </c>
      <c r="CL727">
        <v>10</v>
      </c>
      <c r="CM727" t="s">
        <v>1835</v>
      </c>
      <c r="CO727">
        <v>124375</v>
      </c>
      <c r="CQ727">
        <v>0</v>
      </c>
      <c r="CR727">
        <v>0</v>
      </c>
      <c r="CS727">
        <v>0</v>
      </c>
      <c r="CY727" t="s">
        <v>123</v>
      </c>
      <c r="CZ727" t="s">
        <v>124</v>
      </c>
      <c r="DD727" t="str" cm="1">
        <f t="array" ref="DD727">TEXT(_xlfn.SEQUENCE(1, DATEDIF(AG727, AH727, "m") + 1, AG727, 30), "YYYY-APMM")</f>
        <v>2012-AP11</v>
      </c>
      <c r="DN727">
        <f t="shared" si="22"/>
        <v>20</v>
      </c>
      <c r="DO727">
        <f t="shared" si="23"/>
        <v>0</v>
      </c>
    </row>
    <row r="728" spans="1:119" x14ac:dyDescent="0.35">
      <c r="A728" t="s">
        <v>105</v>
      </c>
      <c r="B728">
        <v>500013</v>
      </c>
      <c r="C728">
        <v>6359</v>
      </c>
      <c r="D728">
        <v>124376</v>
      </c>
      <c r="E728">
        <v>13662</v>
      </c>
      <c r="F728">
        <v>0</v>
      </c>
      <c r="G728" t="s">
        <v>106</v>
      </c>
      <c r="H728" t="s">
        <v>106</v>
      </c>
      <c r="I728" t="s">
        <v>106</v>
      </c>
      <c r="J728" t="s">
        <v>107</v>
      </c>
      <c r="K728" t="s">
        <v>108</v>
      </c>
      <c r="L728" t="s">
        <v>109</v>
      </c>
      <c r="M728" t="s">
        <v>110</v>
      </c>
      <c r="N728" t="s">
        <v>1943</v>
      </c>
      <c r="O728" t="s">
        <v>1944</v>
      </c>
      <c r="Q728">
        <v>304</v>
      </c>
      <c r="R728">
        <v>0</v>
      </c>
      <c r="S728">
        <v>80</v>
      </c>
      <c r="T728">
        <v>0</v>
      </c>
      <c r="U728">
        <v>20</v>
      </c>
      <c r="V728">
        <v>20</v>
      </c>
      <c r="W728">
        <v>80</v>
      </c>
      <c r="X728">
        <v>0</v>
      </c>
      <c r="Y728">
        <v>0</v>
      </c>
      <c r="Z728">
        <v>0</v>
      </c>
      <c r="AD728" s="1">
        <v>41303.333333333336</v>
      </c>
      <c r="AE728" s="1">
        <v>41314.708333333336</v>
      </c>
      <c r="AG728" s="1">
        <v>41258.333333333336</v>
      </c>
      <c r="AH728" s="1">
        <v>41269.708333333336</v>
      </c>
      <c r="AI728" s="1">
        <v>41258.333333333336</v>
      </c>
      <c r="AJ728" s="1">
        <v>41269.708333333336</v>
      </c>
      <c r="AK728" s="1">
        <v>41258.333333333336</v>
      </c>
      <c r="AL728" s="1">
        <v>41269.708333333336</v>
      </c>
      <c r="AM728" s="1">
        <v>41303.333333333336</v>
      </c>
      <c r="AN728" s="1">
        <v>41314.708333333336</v>
      </c>
      <c r="AP728" t="s">
        <v>113</v>
      </c>
      <c r="AU728" t="s">
        <v>1945</v>
      </c>
      <c r="AY728" t="s">
        <v>106</v>
      </c>
      <c r="AZ728">
        <v>0</v>
      </c>
      <c r="BA728">
        <v>0</v>
      </c>
      <c r="BD728" s="3">
        <v>41321.661111111112</v>
      </c>
      <c r="BE728" s="3">
        <v>41321.663888888892</v>
      </c>
      <c r="BF728" t="s">
        <v>115</v>
      </c>
      <c r="BG728" t="s">
        <v>115</v>
      </c>
      <c r="CH728">
        <v>540</v>
      </c>
      <c r="CI728">
        <v>29630</v>
      </c>
      <c r="CJ728" t="s">
        <v>106</v>
      </c>
      <c r="CK728" t="s">
        <v>106</v>
      </c>
      <c r="CL728">
        <v>10</v>
      </c>
      <c r="CM728" t="s">
        <v>1835</v>
      </c>
      <c r="CO728">
        <v>124375</v>
      </c>
      <c r="CQ728">
        <v>0</v>
      </c>
      <c r="CR728">
        <v>0</v>
      </c>
      <c r="CS728">
        <v>0</v>
      </c>
      <c r="CY728" t="s">
        <v>123</v>
      </c>
      <c r="CZ728" t="s">
        <v>124</v>
      </c>
      <c r="DD728" t="str" cm="1">
        <f t="array" ref="DD728">TEXT(_xlfn.SEQUENCE(1, DATEDIF(AG728, AH728, "m") + 1, AG728, 30), "YYYY-APMM")</f>
        <v>2012-AP12</v>
      </c>
      <c r="DN728">
        <f t="shared" si="22"/>
        <v>20</v>
      </c>
      <c r="DO728">
        <f t="shared" si="23"/>
        <v>0</v>
      </c>
    </row>
    <row r="729" spans="1:119" x14ac:dyDescent="0.35">
      <c r="A729" t="s">
        <v>105</v>
      </c>
      <c r="B729">
        <v>500014</v>
      </c>
      <c r="C729">
        <v>6359</v>
      </c>
      <c r="D729">
        <v>124376</v>
      </c>
      <c r="E729">
        <v>13662</v>
      </c>
      <c r="F729">
        <v>0</v>
      </c>
      <c r="G729" t="s">
        <v>106</v>
      </c>
      <c r="H729" t="s">
        <v>106</v>
      </c>
      <c r="I729" t="s">
        <v>106</v>
      </c>
      <c r="J729" t="s">
        <v>107</v>
      </c>
      <c r="K729" t="s">
        <v>108</v>
      </c>
      <c r="L729" t="s">
        <v>109</v>
      </c>
      <c r="M729" t="s">
        <v>110</v>
      </c>
      <c r="N729" t="s">
        <v>1946</v>
      </c>
      <c r="O729" t="s">
        <v>1947</v>
      </c>
      <c r="Q729">
        <v>472</v>
      </c>
      <c r="R729">
        <v>0</v>
      </c>
      <c r="S729">
        <v>80</v>
      </c>
      <c r="T729">
        <v>0</v>
      </c>
      <c r="U729">
        <v>20</v>
      </c>
      <c r="V729">
        <v>20</v>
      </c>
      <c r="W729">
        <v>80</v>
      </c>
      <c r="X729">
        <v>0</v>
      </c>
      <c r="Y729">
        <v>0</v>
      </c>
      <c r="Z729">
        <v>0</v>
      </c>
      <c r="AD729" s="1">
        <v>41310.333333333336</v>
      </c>
      <c r="AE729" s="1">
        <v>41322.708333333336</v>
      </c>
      <c r="AG729" s="1">
        <v>41240.333333333336</v>
      </c>
      <c r="AH729" s="1">
        <v>41251.708333333336</v>
      </c>
      <c r="AI729" s="1">
        <v>41240.333333333336</v>
      </c>
      <c r="AJ729" s="1">
        <v>41251.708333333336</v>
      </c>
      <c r="AK729" s="1">
        <v>41240.333333333336</v>
      </c>
      <c r="AL729" s="1">
        <v>41251.708333333336</v>
      </c>
      <c r="AM729" s="1">
        <v>41310.333333333336</v>
      </c>
      <c r="AN729" s="1">
        <v>41322.708333333336</v>
      </c>
      <c r="AP729" t="s">
        <v>113</v>
      </c>
      <c r="AU729" t="s">
        <v>1948</v>
      </c>
      <c r="AY729" t="s">
        <v>106</v>
      </c>
      <c r="AZ729">
        <v>0</v>
      </c>
      <c r="BA729">
        <v>0</v>
      </c>
      <c r="BD729" s="3">
        <v>41321.661111111112</v>
      </c>
      <c r="BE729" s="3">
        <v>41321.663888888892</v>
      </c>
      <c r="BF729" t="s">
        <v>115</v>
      </c>
      <c r="BG729" t="s">
        <v>115</v>
      </c>
      <c r="CH729">
        <v>540</v>
      </c>
      <c r="CI729">
        <v>29630</v>
      </c>
      <c r="CJ729" t="s">
        <v>106</v>
      </c>
      <c r="CK729" t="s">
        <v>106</v>
      </c>
      <c r="CL729">
        <v>10</v>
      </c>
      <c r="CM729" t="s">
        <v>1835</v>
      </c>
      <c r="CO729">
        <v>124375</v>
      </c>
      <c r="CQ729">
        <v>0</v>
      </c>
      <c r="CR729">
        <v>0</v>
      </c>
      <c r="CS729">
        <v>0</v>
      </c>
      <c r="CY729" t="s">
        <v>123</v>
      </c>
      <c r="CZ729" t="s">
        <v>124</v>
      </c>
      <c r="DD729" t="str" cm="1">
        <f t="array" ref="DD729">TEXT(_xlfn.SEQUENCE(1, DATEDIF(AG729, AH729, "m") + 1, AG729, 30), "YYYY-APMM")</f>
        <v>2012-AP11</v>
      </c>
      <c r="DN729">
        <f t="shared" si="22"/>
        <v>20</v>
      </c>
      <c r="DO729">
        <f t="shared" si="23"/>
        <v>0</v>
      </c>
    </row>
    <row r="730" spans="1:119" x14ac:dyDescent="0.35">
      <c r="A730" t="s">
        <v>105</v>
      </c>
      <c r="B730">
        <v>500015</v>
      </c>
      <c r="C730">
        <v>6359</v>
      </c>
      <c r="D730">
        <v>124376</v>
      </c>
      <c r="E730">
        <v>13662</v>
      </c>
      <c r="F730">
        <v>0</v>
      </c>
      <c r="G730" t="s">
        <v>106</v>
      </c>
      <c r="H730" t="s">
        <v>106</v>
      </c>
      <c r="I730" t="s">
        <v>106</v>
      </c>
      <c r="J730" t="s">
        <v>107</v>
      </c>
      <c r="K730" t="s">
        <v>108</v>
      </c>
      <c r="L730" t="s">
        <v>109</v>
      </c>
      <c r="M730" t="s">
        <v>110</v>
      </c>
      <c r="N730" t="s">
        <v>1949</v>
      </c>
      <c r="O730" t="s">
        <v>1950</v>
      </c>
      <c r="Q730">
        <v>584</v>
      </c>
      <c r="R730">
        <v>0</v>
      </c>
      <c r="S730">
        <v>80</v>
      </c>
      <c r="T730">
        <v>0</v>
      </c>
      <c r="U730">
        <v>20</v>
      </c>
      <c r="V730">
        <v>20</v>
      </c>
      <c r="W730">
        <v>80</v>
      </c>
      <c r="X730">
        <v>0</v>
      </c>
      <c r="Y730">
        <v>0</v>
      </c>
      <c r="Z730">
        <v>0</v>
      </c>
      <c r="AD730" s="1">
        <v>41332.333333333336</v>
      </c>
      <c r="AE730" s="1">
        <v>41343.708333333336</v>
      </c>
      <c r="AG730" s="1">
        <v>41245.333333333336</v>
      </c>
      <c r="AH730" s="1">
        <v>41255.708333333336</v>
      </c>
      <c r="AI730" s="1">
        <v>41245.333333333336</v>
      </c>
      <c r="AJ730" s="1">
        <v>41255.708333333336</v>
      </c>
      <c r="AK730" s="1">
        <v>41245.333333333336</v>
      </c>
      <c r="AL730" s="1">
        <v>41255.708333333336</v>
      </c>
      <c r="AM730" s="1">
        <v>41332.333333333336</v>
      </c>
      <c r="AN730" s="1">
        <v>41343.708333333336</v>
      </c>
      <c r="AP730" t="s">
        <v>113</v>
      </c>
      <c r="AU730" t="s">
        <v>1951</v>
      </c>
      <c r="AY730" t="s">
        <v>106</v>
      </c>
      <c r="AZ730">
        <v>0</v>
      </c>
      <c r="BA730">
        <v>0</v>
      </c>
      <c r="BD730" s="3">
        <v>41321.661111111112</v>
      </c>
      <c r="BE730" s="3">
        <v>41321.663888888892</v>
      </c>
      <c r="BF730" t="s">
        <v>115</v>
      </c>
      <c r="BG730" t="s">
        <v>115</v>
      </c>
      <c r="CH730">
        <v>540</v>
      </c>
      <c r="CI730">
        <v>29630</v>
      </c>
      <c r="CJ730" t="s">
        <v>106</v>
      </c>
      <c r="CK730" t="s">
        <v>106</v>
      </c>
      <c r="CL730">
        <v>10</v>
      </c>
      <c r="CM730" t="s">
        <v>1835</v>
      </c>
      <c r="CO730">
        <v>124375</v>
      </c>
      <c r="CQ730">
        <v>0</v>
      </c>
      <c r="CR730">
        <v>0</v>
      </c>
      <c r="CS730">
        <v>0</v>
      </c>
      <c r="CY730" t="s">
        <v>123</v>
      </c>
      <c r="CZ730" t="s">
        <v>124</v>
      </c>
      <c r="DD730" t="str" cm="1">
        <f t="array" ref="DD730">TEXT(_xlfn.SEQUENCE(1, DATEDIF(AG730, AH730, "m") + 1, AG730, 30), "YYYY-APMM")</f>
        <v>2012-AP12</v>
      </c>
      <c r="DN730">
        <f t="shared" si="22"/>
        <v>20</v>
      </c>
      <c r="DO730">
        <f t="shared" si="23"/>
        <v>0</v>
      </c>
    </row>
    <row r="731" spans="1:119" x14ac:dyDescent="0.35">
      <c r="A731" t="s">
        <v>105</v>
      </c>
      <c r="B731">
        <v>500016</v>
      </c>
      <c r="C731">
        <v>6359</v>
      </c>
      <c r="D731">
        <v>124376</v>
      </c>
      <c r="E731">
        <v>13662</v>
      </c>
      <c r="F731">
        <v>0</v>
      </c>
      <c r="G731" t="s">
        <v>106</v>
      </c>
      <c r="H731" t="s">
        <v>106</v>
      </c>
      <c r="I731" t="s">
        <v>106</v>
      </c>
      <c r="J731" t="s">
        <v>107</v>
      </c>
      <c r="K731" t="s">
        <v>108</v>
      </c>
      <c r="L731" t="s">
        <v>109</v>
      </c>
      <c r="M731" t="s">
        <v>110</v>
      </c>
      <c r="N731" t="s">
        <v>1952</v>
      </c>
      <c r="O731" t="s">
        <v>1953</v>
      </c>
      <c r="Q731">
        <v>696</v>
      </c>
      <c r="R731">
        <v>0</v>
      </c>
      <c r="S731">
        <v>120</v>
      </c>
      <c r="T731">
        <v>0</v>
      </c>
      <c r="U731">
        <v>30</v>
      </c>
      <c r="V731">
        <v>30</v>
      </c>
      <c r="W731">
        <v>120</v>
      </c>
      <c r="X731">
        <v>0</v>
      </c>
      <c r="Y731">
        <v>0</v>
      </c>
      <c r="Z731">
        <v>0</v>
      </c>
      <c r="AD731" s="1">
        <v>41373.333333333336</v>
      </c>
      <c r="AE731" s="1">
        <v>41389.708333333336</v>
      </c>
      <c r="AG731" s="1">
        <v>41270.333333333336</v>
      </c>
      <c r="AH731" s="1">
        <v>41287.708333333336</v>
      </c>
      <c r="AI731" s="1">
        <v>41270.333333333336</v>
      </c>
      <c r="AJ731" s="1">
        <v>41287.708333333336</v>
      </c>
      <c r="AK731" s="1">
        <v>41270.333333333336</v>
      </c>
      <c r="AL731" s="1">
        <v>41287.708333333336</v>
      </c>
      <c r="AM731" s="1">
        <v>41373.333333333336</v>
      </c>
      <c r="AN731" s="1">
        <v>41389.708333333336</v>
      </c>
      <c r="AP731" t="s">
        <v>113</v>
      </c>
      <c r="AU731" t="s">
        <v>1954</v>
      </c>
      <c r="AY731" t="s">
        <v>106</v>
      </c>
      <c r="AZ731">
        <v>0</v>
      </c>
      <c r="BA731">
        <v>0</v>
      </c>
      <c r="BD731" s="3">
        <v>41321.661111111112</v>
      </c>
      <c r="BE731" s="3">
        <v>41321.663888888892</v>
      </c>
      <c r="BF731" t="s">
        <v>115</v>
      </c>
      <c r="BG731" t="s">
        <v>115</v>
      </c>
      <c r="CH731">
        <v>540</v>
      </c>
      <c r="CI731">
        <v>29630</v>
      </c>
      <c r="CJ731" t="s">
        <v>106</v>
      </c>
      <c r="CK731" t="s">
        <v>106</v>
      </c>
      <c r="CL731">
        <v>10</v>
      </c>
      <c r="CM731" t="s">
        <v>1835</v>
      </c>
      <c r="CO731">
        <v>124375</v>
      </c>
      <c r="CQ731">
        <v>0</v>
      </c>
      <c r="CR731">
        <v>0</v>
      </c>
      <c r="CS731">
        <v>0</v>
      </c>
      <c r="CY731" t="s">
        <v>123</v>
      </c>
      <c r="CZ731" t="s">
        <v>124</v>
      </c>
      <c r="DD731" t="str" cm="1">
        <f t="array" ref="DD731">TEXT(_xlfn.SEQUENCE(1, DATEDIF(AG731, AH731, "m") + 1, AG731, 30), "YYYY-APMM")</f>
        <v>2012-AP12</v>
      </c>
      <c r="DN731">
        <f t="shared" si="22"/>
        <v>30</v>
      </c>
      <c r="DO731">
        <f t="shared" si="23"/>
        <v>0</v>
      </c>
    </row>
    <row r="732" spans="1:119" x14ac:dyDescent="0.35">
      <c r="A732" t="s">
        <v>105</v>
      </c>
      <c r="B732">
        <v>500017</v>
      </c>
      <c r="C732">
        <v>6359</v>
      </c>
      <c r="D732">
        <v>124376</v>
      </c>
      <c r="E732">
        <v>13662</v>
      </c>
      <c r="F732">
        <v>0</v>
      </c>
      <c r="G732" t="s">
        <v>106</v>
      </c>
      <c r="H732" t="s">
        <v>106</v>
      </c>
      <c r="I732" t="s">
        <v>106</v>
      </c>
      <c r="J732" t="s">
        <v>107</v>
      </c>
      <c r="K732" t="s">
        <v>108</v>
      </c>
      <c r="L732" t="s">
        <v>109</v>
      </c>
      <c r="M732" t="s">
        <v>110</v>
      </c>
      <c r="N732" t="s">
        <v>1955</v>
      </c>
      <c r="O732" t="s">
        <v>1956</v>
      </c>
      <c r="Q732">
        <v>696</v>
      </c>
      <c r="R732">
        <v>0</v>
      </c>
      <c r="S732">
        <v>120</v>
      </c>
      <c r="T732">
        <v>0</v>
      </c>
      <c r="U732">
        <v>30</v>
      </c>
      <c r="V732">
        <v>30</v>
      </c>
      <c r="W732">
        <v>120</v>
      </c>
      <c r="X732">
        <v>0</v>
      </c>
      <c r="Y732">
        <v>0</v>
      </c>
      <c r="Z732">
        <v>0</v>
      </c>
      <c r="AD732" s="1">
        <v>41391.333333333336</v>
      </c>
      <c r="AE732" s="1">
        <v>41407.708333333336</v>
      </c>
      <c r="AG732" s="1">
        <v>41288.333333333336</v>
      </c>
      <c r="AH732" s="1">
        <v>41304.708333333336</v>
      </c>
      <c r="AI732" s="1">
        <v>41288.333333333336</v>
      </c>
      <c r="AJ732" s="1">
        <v>41304.708333333336</v>
      </c>
      <c r="AK732" s="1">
        <v>41288.333333333336</v>
      </c>
      <c r="AL732" s="1">
        <v>41304.708333333336</v>
      </c>
      <c r="AM732" s="1">
        <v>41391.333333333336</v>
      </c>
      <c r="AN732" s="1">
        <v>41407.708333333336</v>
      </c>
      <c r="AP732" t="s">
        <v>113</v>
      </c>
      <c r="AU732" t="s">
        <v>1957</v>
      </c>
      <c r="AY732" t="s">
        <v>106</v>
      </c>
      <c r="AZ732">
        <v>0</v>
      </c>
      <c r="BA732">
        <v>0</v>
      </c>
      <c r="BD732" s="3">
        <v>41321.661111111112</v>
      </c>
      <c r="BE732" s="3">
        <v>41321.663888888892</v>
      </c>
      <c r="BF732" t="s">
        <v>115</v>
      </c>
      <c r="BG732" t="s">
        <v>115</v>
      </c>
      <c r="CH732">
        <v>540</v>
      </c>
      <c r="CI732">
        <v>29630</v>
      </c>
      <c r="CJ732" t="s">
        <v>106</v>
      </c>
      <c r="CK732" t="s">
        <v>106</v>
      </c>
      <c r="CL732">
        <v>10</v>
      </c>
      <c r="CM732" t="s">
        <v>1835</v>
      </c>
      <c r="CO732">
        <v>124375</v>
      </c>
      <c r="CQ732">
        <v>0</v>
      </c>
      <c r="CR732">
        <v>0</v>
      </c>
      <c r="CS732">
        <v>0</v>
      </c>
      <c r="CY732" t="s">
        <v>123</v>
      </c>
      <c r="CZ732" t="s">
        <v>124</v>
      </c>
      <c r="DD732" t="str" cm="1">
        <f t="array" ref="DD732">TEXT(_xlfn.SEQUENCE(1, DATEDIF(AG732, AH732, "m") + 1, AG732, 30), "YYYY-APMM")</f>
        <v>2013-AP01</v>
      </c>
      <c r="DN732">
        <f t="shared" si="22"/>
        <v>30</v>
      </c>
      <c r="DO732">
        <f t="shared" si="23"/>
        <v>0</v>
      </c>
    </row>
    <row r="733" spans="1:119" x14ac:dyDescent="0.35">
      <c r="A733" t="s">
        <v>105</v>
      </c>
      <c r="B733">
        <v>500018</v>
      </c>
      <c r="C733">
        <v>6359</v>
      </c>
      <c r="D733">
        <v>124376</v>
      </c>
      <c r="E733">
        <v>13662</v>
      </c>
      <c r="F733">
        <v>0</v>
      </c>
      <c r="G733" t="s">
        <v>106</v>
      </c>
      <c r="H733" t="s">
        <v>106</v>
      </c>
      <c r="I733" t="s">
        <v>106</v>
      </c>
      <c r="J733" t="s">
        <v>107</v>
      </c>
      <c r="K733" t="s">
        <v>108</v>
      </c>
      <c r="L733" t="s">
        <v>109</v>
      </c>
      <c r="M733" t="s">
        <v>110</v>
      </c>
      <c r="N733" t="s">
        <v>1958</v>
      </c>
      <c r="O733" t="s">
        <v>1959</v>
      </c>
      <c r="Q733">
        <v>208</v>
      </c>
      <c r="R733">
        <v>0</v>
      </c>
      <c r="S733">
        <v>80</v>
      </c>
      <c r="T733">
        <v>0</v>
      </c>
      <c r="U733">
        <v>20</v>
      </c>
      <c r="V733">
        <v>20</v>
      </c>
      <c r="W733">
        <v>80</v>
      </c>
      <c r="X733">
        <v>0</v>
      </c>
      <c r="Y733">
        <v>0</v>
      </c>
      <c r="Z733">
        <v>0</v>
      </c>
      <c r="AD733" s="1">
        <v>41384.333333333336</v>
      </c>
      <c r="AE733" s="1">
        <v>41394.708333333336</v>
      </c>
      <c r="AG733" s="1">
        <v>41353.333333333336</v>
      </c>
      <c r="AH733" s="1">
        <v>41364.708333333336</v>
      </c>
      <c r="AI733" s="1">
        <v>41353.333333333336</v>
      </c>
      <c r="AJ733" s="1">
        <v>41364.708333333336</v>
      </c>
      <c r="AK733" s="1">
        <v>41353.333333333336</v>
      </c>
      <c r="AL733" s="1">
        <v>41364.708333333336</v>
      </c>
      <c r="AM733" s="1">
        <v>41384.333333333336</v>
      </c>
      <c r="AN733" s="1">
        <v>41394.708333333336</v>
      </c>
      <c r="AP733" t="s">
        <v>113</v>
      </c>
      <c r="AU733" t="s">
        <v>1960</v>
      </c>
      <c r="AY733" t="s">
        <v>106</v>
      </c>
      <c r="AZ733">
        <v>0</v>
      </c>
      <c r="BA733">
        <v>0</v>
      </c>
      <c r="BD733" s="3">
        <v>41321.661111111112</v>
      </c>
      <c r="BE733" s="3">
        <v>41321.663888888892</v>
      </c>
      <c r="BF733" t="s">
        <v>115</v>
      </c>
      <c r="BG733" t="s">
        <v>115</v>
      </c>
      <c r="CH733">
        <v>540</v>
      </c>
      <c r="CI733">
        <v>29630</v>
      </c>
      <c r="CJ733" t="s">
        <v>106</v>
      </c>
      <c r="CK733" t="s">
        <v>106</v>
      </c>
      <c r="CL733">
        <v>10</v>
      </c>
      <c r="CM733" t="s">
        <v>1835</v>
      </c>
      <c r="CO733">
        <v>124375</v>
      </c>
      <c r="CQ733">
        <v>0</v>
      </c>
      <c r="CR733">
        <v>0</v>
      </c>
      <c r="CS733">
        <v>0</v>
      </c>
      <c r="CY733" t="s">
        <v>123</v>
      </c>
      <c r="CZ733" t="s">
        <v>124</v>
      </c>
      <c r="DD733" t="str" cm="1">
        <f t="array" ref="DD733">TEXT(_xlfn.SEQUENCE(1, DATEDIF(AG733, AH733, "m") + 1, AG733, 30), "YYYY-APMM")</f>
        <v>2013-AP03</v>
      </c>
      <c r="DN733">
        <f t="shared" si="22"/>
        <v>20</v>
      </c>
      <c r="DO733">
        <f t="shared" si="23"/>
        <v>0</v>
      </c>
    </row>
    <row r="734" spans="1:119" x14ac:dyDescent="0.35">
      <c r="A734" t="s">
        <v>105</v>
      </c>
      <c r="B734">
        <v>500019</v>
      </c>
      <c r="C734">
        <v>6359</v>
      </c>
      <c r="D734">
        <v>124376</v>
      </c>
      <c r="E734">
        <v>13662</v>
      </c>
      <c r="F734">
        <v>0</v>
      </c>
      <c r="G734" t="s">
        <v>106</v>
      </c>
      <c r="H734" t="s">
        <v>106</v>
      </c>
      <c r="I734" t="s">
        <v>106</v>
      </c>
      <c r="J734" t="s">
        <v>107</v>
      </c>
      <c r="K734" t="s">
        <v>108</v>
      </c>
      <c r="L734" t="s">
        <v>109</v>
      </c>
      <c r="M734" t="s">
        <v>110</v>
      </c>
      <c r="N734" t="s">
        <v>1961</v>
      </c>
      <c r="O734" t="s">
        <v>1962</v>
      </c>
      <c r="Q734">
        <v>736</v>
      </c>
      <c r="R734">
        <v>0</v>
      </c>
      <c r="S734">
        <v>80</v>
      </c>
      <c r="T734">
        <v>0</v>
      </c>
      <c r="U734">
        <v>20</v>
      </c>
      <c r="V734">
        <v>20</v>
      </c>
      <c r="W734">
        <v>80</v>
      </c>
      <c r="X734">
        <v>0</v>
      </c>
      <c r="Y734">
        <v>0</v>
      </c>
      <c r="Z734">
        <v>0</v>
      </c>
      <c r="AD734" s="1">
        <v>41461.333333333336</v>
      </c>
      <c r="AE734" s="1">
        <v>41471.708333333336</v>
      </c>
      <c r="AG734" s="1">
        <v>41353.333333333336</v>
      </c>
      <c r="AH734" s="1">
        <v>41364.708333333336</v>
      </c>
      <c r="AI734" s="1">
        <v>41353.333333333336</v>
      </c>
      <c r="AJ734" s="1">
        <v>41364.708333333336</v>
      </c>
      <c r="AK734" s="1">
        <v>41353.333333333336</v>
      </c>
      <c r="AL734" s="1">
        <v>41364.708333333336</v>
      </c>
      <c r="AM734" s="1">
        <v>41461.333333333336</v>
      </c>
      <c r="AN734" s="1">
        <v>41471.708333333336</v>
      </c>
      <c r="AP734" t="s">
        <v>113</v>
      </c>
      <c r="AU734" t="s">
        <v>1963</v>
      </c>
      <c r="AY734" t="s">
        <v>106</v>
      </c>
      <c r="AZ734">
        <v>0</v>
      </c>
      <c r="BA734">
        <v>0</v>
      </c>
      <c r="BD734" s="3">
        <v>41321.661111111112</v>
      </c>
      <c r="BE734" s="3">
        <v>41321.663888888892</v>
      </c>
      <c r="BF734" t="s">
        <v>115</v>
      </c>
      <c r="BG734" t="s">
        <v>115</v>
      </c>
      <c r="CH734">
        <v>540</v>
      </c>
      <c r="CI734">
        <v>29630</v>
      </c>
      <c r="CJ734" t="s">
        <v>106</v>
      </c>
      <c r="CK734" t="s">
        <v>106</v>
      </c>
      <c r="CL734">
        <v>10</v>
      </c>
      <c r="CM734" t="s">
        <v>1835</v>
      </c>
      <c r="CO734">
        <v>124375</v>
      </c>
      <c r="CQ734">
        <v>0</v>
      </c>
      <c r="CR734">
        <v>0</v>
      </c>
      <c r="CS734">
        <v>0</v>
      </c>
      <c r="CY734" t="s">
        <v>123</v>
      </c>
      <c r="CZ734" t="s">
        <v>124</v>
      </c>
      <c r="DD734" t="str" cm="1">
        <f t="array" ref="DD734">TEXT(_xlfn.SEQUENCE(1, DATEDIF(AG734, AH734, "m") + 1, AG734, 30), "YYYY-APMM")</f>
        <v>2013-AP03</v>
      </c>
      <c r="DN734">
        <f t="shared" si="22"/>
        <v>20</v>
      </c>
      <c r="DO734">
        <f t="shared" si="23"/>
        <v>0</v>
      </c>
    </row>
    <row r="735" spans="1:119" x14ac:dyDescent="0.35">
      <c r="A735" t="s">
        <v>105</v>
      </c>
      <c r="B735">
        <v>500020</v>
      </c>
      <c r="C735">
        <v>6359</v>
      </c>
      <c r="D735">
        <v>124376</v>
      </c>
      <c r="E735">
        <v>13662</v>
      </c>
      <c r="F735">
        <v>0</v>
      </c>
      <c r="G735" t="s">
        <v>106</v>
      </c>
      <c r="H735" t="s">
        <v>106</v>
      </c>
      <c r="I735" t="s">
        <v>106</v>
      </c>
      <c r="J735" t="s">
        <v>107</v>
      </c>
      <c r="K735" t="s">
        <v>108</v>
      </c>
      <c r="L735" t="s">
        <v>109</v>
      </c>
      <c r="M735" t="s">
        <v>110</v>
      </c>
      <c r="N735" t="s">
        <v>1964</v>
      </c>
      <c r="O735" t="s">
        <v>1965</v>
      </c>
      <c r="Q735">
        <v>344</v>
      </c>
      <c r="R735">
        <v>0</v>
      </c>
      <c r="S735">
        <v>120</v>
      </c>
      <c r="T735">
        <v>0</v>
      </c>
      <c r="U735">
        <v>30</v>
      </c>
      <c r="V735">
        <v>30</v>
      </c>
      <c r="W735">
        <v>120</v>
      </c>
      <c r="X735">
        <v>0</v>
      </c>
      <c r="Y735">
        <v>0</v>
      </c>
      <c r="Z735">
        <v>0</v>
      </c>
      <c r="AD735" s="1">
        <v>41421.333333333336</v>
      </c>
      <c r="AE735" s="1">
        <v>41437.708333333336</v>
      </c>
      <c r="AG735" s="1">
        <v>41371.333333333336</v>
      </c>
      <c r="AH735" s="1">
        <v>41387.708333333336</v>
      </c>
      <c r="AI735" s="1">
        <v>41371.333333333336</v>
      </c>
      <c r="AJ735" s="1">
        <v>41387.708333333336</v>
      </c>
      <c r="AK735" s="1">
        <v>41371.333333333336</v>
      </c>
      <c r="AL735" s="1">
        <v>41387.708333333336</v>
      </c>
      <c r="AM735" s="1">
        <v>41421.333333333336</v>
      </c>
      <c r="AN735" s="1">
        <v>41437.708333333336</v>
      </c>
      <c r="AP735" t="s">
        <v>113</v>
      </c>
      <c r="AU735" t="s">
        <v>1966</v>
      </c>
      <c r="AY735" t="s">
        <v>106</v>
      </c>
      <c r="AZ735">
        <v>0</v>
      </c>
      <c r="BA735">
        <v>0</v>
      </c>
      <c r="BD735" s="3">
        <v>41321.661111111112</v>
      </c>
      <c r="BE735" s="3">
        <v>41321.663888888892</v>
      </c>
      <c r="BF735" t="s">
        <v>115</v>
      </c>
      <c r="BG735" t="s">
        <v>115</v>
      </c>
      <c r="CH735">
        <v>540</v>
      </c>
      <c r="CI735">
        <v>29630</v>
      </c>
      <c r="CJ735" t="s">
        <v>106</v>
      </c>
      <c r="CK735" t="s">
        <v>106</v>
      </c>
      <c r="CL735">
        <v>10</v>
      </c>
      <c r="CM735" t="s">
        <v>1835</v>
      </c>
      <c r="CO735">
        <v>124375</v>
      </c>
      <c r="CQ735">
        <v>0</v>
      </c>
      <c r="CR735">
        <v>0</v>
      </c>
      <c r="CS735">
        <v>0</v>
      </c>
      <c r="CY735" t="s">
        <v>123</v>
      </c>
      <c r="CZ735" t="s">
        <v>124</v>
      </c>
      <c r="DD735" t="str" cm="1">
        <f t="array" ref="DD735">TEXT(_xlfn.SEQUENCE(1, DATEDIF(AG735, AH735, "m") + 1, AG735, 30), "YYYY-APMM")</f>
        <v>2013-AP04</v>
      </c>
      <c r="DN735">
        <f t="shared" si="22"/>
        <v>30</v>
      </c>
      <c r="DO735">
        <f t="shared" si="23"/>
        <v>0</v>
      </c>
    </row>
    <row r="736" spans="1:119" x14ac:dyDescent="0.35">
      <c r="A736" t="s">
        <v>105</v>
      </c>
      <c r="B736">
        <v>500021</v>
      </c>
      <c r="C736">
        <v>6359</v>
      </c>
      <c r="D736">
        <v>124376</v>
      </c>
      <c r="E736">
        <v>13662</v>
      </c>
      <c r="F736">
        <v>0</v>
      </c>
      <c r="G736" t="s">
        <v>106</v>
      </c>
      <c r="H736" t="s">
        <v>106</v>
      </c>
      <c r="I736" t="s">
        <v>106</v>
      </c>
      <c r="J736" t="s">
        <v>107</v>
      </c>
      <c r="K736" t="s">
        <v>108</v>
      </c>
      <c r="L736" t="s">
        <v>109</v>
      </c>
      <c r="M736" t="s">
        <v>110</v>
      </c>
      <c r="N736" t="s">
        <v>1967</v>
      </c>
      <c r="O736" t="s">
        <v>1968</v>
      </c>
      <c r="Q736">
        <v>344</v>
      </c>
      <c r="R736">
        <v>0</v>
      </c>
      <c r="S736">
        <v>120</v>
      </c>
      <c r="T736">
        <v>0</v>
      </c>
      <c r="U736">
        <v>30</v>
      </c>
      <c r="V736">
        <v>30</v>
      </c>
      <c r="W736">
        <v>120</v>
      </c>
      <c r="X736">
        <v>0</v>
      </c>
      <c r="Y736">
        <v>0</v>
      </c>
      <c r="Z736">
        <v>0</v>
      </c>
      <c r="AD736" s="1">
        <v>41421.333333333336</v>
      </c>
      <c r="AE736" s="1">
        <v>41437.708333333336</v>
      </c>
      <c r="AG736" s="1">
        <v>41371.333333333336</v>
      </c>
      <c r="AH736" s="1">
        <v>41387.708333333336</v>
      </c>
      <c r="AI736" s="1">
        <v>41371.333333333336</v>
      </c>
      <c r="AJ736" s="1">
        <v>41387.708333333336</v>
      </c>
      <c r="AK736" s="1">
        <v>41371.333333333336</v>
      </c>
      <c r="AL736" s="1">
        <v>41387.708333333336</v>
      </c>
      <c r="AM736" s="1">
        <v>41421.333333333336</v>
      </c>
      <c r="AN736" s="1">
        <v>41437.708333333336</v>
      </c>
      <c r="AP736" t="s">
        <v>113</v>
      </c>
      <c r="AU736" t="s">
        <v>1969</v>
      </c>
      <c r="AY736" t="s">
        <v>106</v>
      </c>
      <c r="AZ736">
        <v>0</v>
      </c>
      <c r="BA736">
        <v>0</v>
      </c>
      <c r="BD736" s="3">
        <v>41321.661111111112</v>
      </c>
      <c r="BE736" s="3">
        <v>41321.663888888892</v>
      </c>
      <c r="BF736" t="s">
        <v>115</v>
      </c>
      <c r="BG736" t="s">
        <v>115</v>
      </c>
      <c r="CH736">
        <v>540</v>
      </c>
      <c r="CI736">
        <v>29630</v>
      </c>
      <c r="CJ736" t="s">
        <v>106</v>
      </c>
      <c r="CK736" t="s">
        <v>106</v>
      </c>
      <c r="CL736">
        <v>10</v>
      </c>
      <c r="CM736" t="s">
        <v>1835</v>
      </c>
      <c r="CO736">
        <v>124375</v>
      </c>
      <c r="CQ736">
        <v>0</v>
      </c>
      <c r="CR736">
        <v>0</v>
      </c>
      <c r="CS736">
        <v>0</v>
      </c>
      <c r="CY736" t="s">
        <v>123</v>
      </c>
      <c r="CZ736" t="s">
        <v>124</v>
      </c>
      <c r="DD736" t="str" cm="1">
        <f t="array" ref="DD736">TEXT(_xlfn.SEQUENCE(1, DATEDIF(AG736, AH736, "m") + 1, AG736, 30), "YYYY-APMM")</f>
        <v>2013-AP04</v>
      </c>
      <c r="DN736">
        <f t="shared" si="22"/>
        <v>30</v>
      </c>
      <c r="DO736">
        <f t="shared" si="23"/>
        <v>0</v>
      </c>
    </row>
    <row r="737" spans="1:119" x14ac:dyDescent="0.35">
      <c r="A737" t="s">
        <v>105</v>
      </c>
      <c r="B737">
        <v>500022</v>
      </c>
      <c r="C737">
        <v>6359</v>
      </c>
      <c r="D737">
        <v>124376</v>
      </c>
      <c r="E737">
        <v>13662</v>
      </c>
      <c r="F737">
        <v>0</v>
      </c>
      <c r="G737" t="s">
        <v>106</v>
      </c>
      <c r="H737" t="s">
        <v>106</v>
      </c>
      <c r="I737" t="s">
        <v>106</v>
      </c>
      <c r="J737" t="s">
        <v>107</v>
      </c>
      <c r="K737" t="s">
        <v>108</v>
      </c>
      <c r="L737" t="s">
        <v>109</v>
      </c>
      <c r="M737" t="s">
        <v>110</v>
      </c>
      <c r="N737" t="s">
        <v>1970</v>
      </c>
      <c r="O737" t="s">
        <v>1971</v>
      </c>
      <c r="Q737">
        <v>488</v>
      </c>
      <c r="R737">
        <v>0</v>
      </c>
      <c r="S737">
        <v>120</v>
      </c>
      <c r="T737">
        <v>0</v>
      </c>
      <c r="U737">
        <v>30</v>
      </c>
      <c r="V737">
        <v>30</v>
      </c>
      <c r="W737">
        <v>120</v>
      </c>
      <c r="X737">
        <v>0</v>
      </c>
      <c r="Y737">
        <v>0</v>
      </c>
      <c r="Z737">
        <v>0</v>
      </c>
      <c r="AD737" s="1">
        <v>41442.333333333336</v>
      </c>
      <c r="AE737" s="1">
        <v>41458.708333333336</v>
      </c>
      <c r="AG737" s="1">
        <v>41371.333333333336</v>
      </c>
      <c r="AH737" s="1">
        <v>41387.708333333336</v>
      </c>
      <c r="AI737" s="1">
        <v>41371.333333333336</v>
      </c>
      <c r="AJ737" s="1">
        <v>41387.708333333336</v>
      </c>
      <c r="AK737" s="1">
        <v>41371.333333333336</v>
      </c>
      <c r="AL737" s="1">
        <v>41387.708333333336</v>
      </c>
      <c r="AM737" s="1">
        <v>41442.333333333336</v>
      </c>
      <c r="AN737" s="1">
        <v>41458.708333333336</v>
      </c>
      <c r="AP737" t="s">
        <v>113</v>
      </c>
      <c r="AU737" t="s">
        <v>1972</v>
      </c>
      <c r="AY737" t="s">
        <v>106</v>
      </c>
      <c r="AZ737">
        <v>0</v>
      </c>
      <c r="BA737">
        <v>0</v>
      </c>
      <c r="BD737" s="3">
        <v>41321.661111111112</v>
      </c>
      <c r="BE737" s="3">
        <v>41321.663888888892</v>
      </c>
      <c r="BF737" t="s">
        <v>115</v>
      </c>
      <c r="BG737" t="s">
        <v>115</v>
      </c>
      <c r="CH737">
        <v>540</v>
      </c>
      <c r="CI737">
        <v>29630</v>
      </c>
      <c r="CJ737" t="s">
        <v>106</v>
      </c>
      <c r="CK737" t="s">
        <v>106</v>
      </c>
      <c r="CL737">
        <v>10</v>
      </c>
      <c r="CM737" t="s">
        <v>1835</v>
      </c>
      <c r="CO737">
        <v>124375</v>
      </c>
      <c r="CQ737">
        <v>0</v>
      </c>
      <c r="CR737">
        <v>0</v>
      </c>
      <c r="CS737">
        <v>0</v>
      </c>
      <c r="CY737" t="s">
        <v>123</v>
      </c>
      <c r="CZ737" t="s">
        <v>124</v>
      </c>
      <c r="DD737" t="str" cm="1">
        <f t="array" ref="DD737">TEXT(_xlfn.SEQUENCE(1, DATEDIF(AG737, AH737, "m") + 1, AG737, 30), "YYYY-APMM")</f>
        <v>2013-AP04</v>
      </c>
      <c r="DN737">
        <f t="shared" si="22"/>
        <v>30</v>
      </c>
      <c r="DO737">
        <f t="shared" si="23"/>
        <v>0</v>
      </c>
    </row>
    <row r="738" spans="1:119" x14ac:dyDescent="0.35">
      <c r="A738" t="s">
        <v>105</v>
      </c>
      <c r="B738">
        <v>500023</v>
      </c>
      <c r="C738">
        <v>6359</v>
      </c>
      <c r="D738">
        <v>124376</v>
      </c>
      <c r="E738">
        <v>13662</v>
      </c>
      <c r="F738">
        <v>0</v>
      </c>
      <c r="G738" t="s">
        <v>106</v>
      </c>
      <c r="H738" t="s">
        <v>106</v>
      </c>
      <c r="I738" t="s">
        <v>106</v>
      </c>
      <c r="J738" t="s">
        <v>107</v>
      </c>
      <c r="K738" t="s">
        <v>108</v>
      </c>
      <c r="L738" t="s">
        <v>109</v>
      </c>
      <c r="M738" t="s">
        <v>110</v>
      </c>
      <c r="N738" t="s">
        <v>1973</v>
      </c>
      <c r="O738" t="s">
        <v>1974</v>
      </c>
      <c r="Q738">
        <v>536</v>
      </c>
      <c r="R738">
        <v>0</v>
      </c>
      <c r="S738">
        <v>120</v>
      </c>
      <c r="T738">
        <v>0</v>
      </c>
      <c r="U738">
        <v>30</v>
      </c>
      <c r="V738">
        <v>30</v>
      </c>
      <c r="W738">
        <v>120</v>
      </c>
      <c r="X738">
        <v>0</v>
      </c>
      <c r="Y738">
        <v>0</v>
      </c>
      <c r="Z738">
        <v>0</v>
      </c>
      <c r="AD738" s="1">
        <v>41501.333333333336</v>
      </c>
      <c r="AE738" s="1">
        <v>41518.708333333336</v>
      </c>
      <c r="AG738" s="1">
        <v>41420.333333333336</v>
      </c>
      <c r="AH738" s="1">
        <v>41436.708333333336</v>
      </c>
      <c r="AI738" s="1">
        <v>41420.333333333336</v>
      </c>
      <c r="AJ738" s="1">
        <v>41436.708333333336</v>
      </c>
      <c r="AK738" s="1">
        <v>41420.333333333336</v>
      </c>
      <c r="AL738" s="1">
        <v>41436.708333333336</v>
      </c>
      <c r="AM738" s="1">
        <v>41501.333333333336</v>
      </c>
      <c r="AN738" s="1">
        <v>41518.708333333336</v>
      </c>
      <c r="AP738" t="s">
        <v>113</v>
      </c>
      <c r="AU738" t="s">
        <v>1975</v>
      </c>
      <c r="AY738" t="s">
        <v>106</v>
      </c>
      <c r="AZ738">
        <v>0</v>
      </c>
      <c r="BA738">
        <v>0</v>
      </c>
      <c r="BD738" s="3">
        <v>41321.661111111112</v>
      </c>
      <c r="BE738" s="3">
        <v>41321.663888888892</v>
      </c>
      <c r="BF738" t="s">
        <v>115</v>
      </c>
      <c r="BG738" t="s">
        <v>115</v>
      </c>
      <c r="CH738">
        <v>540</v>
      </c>
      <c r="CI738">
        <v>29630</v>
      </c>
      <c r="CJ738" t="s">
        <v>106</v>
      </c>
      <c r="CK738" t="s">
        <v>106</v>
      </c>
      <c r="CL738">
        <v>10</v>
      </c>
      <c r="CM738" t="s">
        <v>1835</v>
      </c>
      <c r="CO738">
        <v>124375</v>
      </c>
      <c r="CQ738">
        <v>0</v>
      </c>
      <c r="CR738">
        <v>0</v>
      </c>
      <c r="CS738">
        <v>0</v>
      </c>
      <c r="CY738" t="s">
        <v>123</v>
      </c>
      <c r="CZ738" t="s">
        <v>124</v>
      </c>
      <c r="DD738" t="str" cm="1">
        <f t="array" ref="DD738">TEXT(_xlfn.SEQUENCE(1, DATEDIF(AG738, AH738, "m") + 1, AG738, 30), "YYYY-APMM")</f>
        <v>2013-AP05</v>
      </c>
      <c r="DN738">
        <f t="shared" si="22"/>
        <v>30</v>
      </c>
      <c r="DO738">
        <f t="shared" si="23"/>
        <v>0</v>
      </c>
    </row>
    <row r="739" spans="1:119" x14ac:dyDescent="0.35">
      <c r="A739" t="s">
        <v>105</v>
      </c>
      <c r="B739">
        <v>500024</v>
      </c>
      <c r="C739">
        <v>6359</v>
      </c>
      <c r="D739">
        <v>124376</v>
      </c>
      <c r="E739">
        <v>13662</v>
      </c>
      <c r="F739">
        <v>0</v>
      </c>
      <c r="G739" t="s">
        <v>106</v>
      </c>
      <c r="H739" t="s">
        <v>106</v>
      </c>
      <c r="I739" t="s">
        <v>106</v>
      </c>
      <c r="J739" t="s">
        <v>107</v>
      </c>
      <c r="K739" t="s">
        <v>108</v>
      </c>
      <c r="L739" t="s">
        <v>109</v>
      </c>
      <c r="M739" t="s">
        <v>110</v>
      </c>
      <c r="N739" t="s">
        <v>1976</v>
      </c>
      <c r="O739" t="s">
        <v>1977</v>
      </c>
      <c r="Q739">
        <v>208</v>
      </c>
      <c r="R739">
        <v>0</v>
      </c>
      <c r="S739">
        <v>80</v>
      </c>
      <c r="T739">
        <v>0</v>
      </c>
      <c r="U739">
        <v>20</v>
      </c>
      <c r="V739">
        <v>20</v>
      </c>
      <c r="W739">
        <v>80</v>
      </c>
      <c r="X739">
        <v>0</v>
      </c>
      <c r="Y739">
        <v>0</v>
      </c>
      <c r="Z739">
        <v>0</v>
      </c>
      <c r="AD739" s="1">
        <v>41384.333333333336</v>
      </c>
      <c r="AE739" s="1">
        <v>41394.708333333336</v>
      </c>
      <c r="AG739" s="1">
        <v>41353.333333333336</v>
      </c>
      <c r="AH739" s="1">
        <v>41364.708333333336</v>
      </c>
      <c r="AI739" s="1">
        <v>41353.333333333336</v>
      </c>
      <c r="AJ739" s="1">
        <v>41364.708333333336</v>
      </c>
      <c r="AK739" s="1">
        <v>41353.333333333336</v>
      </c>
      <c r="AL739" s="1">
        <v>41364.708333333336</v>
      </c>
      <c r="AM739" s="1">
        <v>41384.333333333336</v>
      </c>
      <c r="AN739" s="1">
        <v>41394.708333333336</v>
      </c>
      <c r="AP739" t="s">
        <v>113</v>
      </c>
      <c r="AU739" t="s">
        <v>1978</v>
      </c>
      <c r="AY739" t="s">
        <v>106</v>
      </c>
      <c r="AZ739">
        <v>0</v>
      </c>
      <c r="BA739">
        <v>0</v>
      </c>
      <c r="BD739" s="3">
        <v>41321.661111111112</v>
      </c>
      <c r="BE739" s="3">
        <v>41321.663888888892</v>
      </c>
      <c r="BF739" t="s">
        <v>115</v>
      </c>
      <c r="BG739" t="s">
        <v>115</v>
      </c>
      <c r="CH739">
        <v>540</v>
      </c>
      <c r="CI739">
        <v>29630</v>
      </c>
      <c r="CJ739" t="s">
        <v>106</v>
      </c>
      <c r="CK739" t="s">
        <v>106</v>
      </c>
      <c r="CL739">
        <v>10</v>
      </c>
      <c r="CM739" t="s">
        <v>1835</v>
      </c>
      <c r="CO739">
        <v>124375</v>
      </c>
      <c r="CQ739">
        <v>0</v>
      </c>
      <c r="CR739">
        <v>0</v>
      </c>
      <c r="CS739">
        <v>0</v>
      </c>
      <c r="CY739" t="s">
        <v>123</v>
      </c>
      <c r="CZ739" t="s">
        <v>124</v>
      </c>
      <c r="DD739" t="str" cm="1">
        <f t="array" ref="DD739">TEXT(_xlfn.SEQUENCE(1, DATEDIF(AG739, AH739, "m") + 1, AG739, 30), "YYYY-APMM")</f>
        <v>2013-AP03</v>
      </c>
      <c r="DN739">
        <f t="shared" si="22"/>
        <v>20</v>
      </c>
      <c r="DO739">
        <f t="shared" si="23"/>
        <v>0</v>
      </c>
    </row>
    <row r="740" spans="1:119" x14ac:dyDescent="0.35">
      <c r="A740" t="s">
        <v>105</v>
      </c>
      <c r="B740">
        <v>500025</v>
      </c>
      <c r="C740">
        <v>6359</v>
      </c>
      <c r="D740">
        <v>124376</v>
      </c>
      <c r="E740">
        <v>13662</v>
      </c>
      <c r="F740">
        <v>0</v>
      </c>
      <c r="G740" t="s">
        <v>106</v>
      </c>
      <c r="H740" t="s">
        <v>106</v>
      </c>
      <c r="I740" t="s">
        <v>106</v>
      </c>
      <c r="J740" t="s">
        <v>107</v>
      </c>
      <c r="K740" t="s">
        <v>108</v>
      </c>
      <c r="L740" t="s">
        <v>109</v>
      </c>
      <c r="M740" t="s">
        <v>110</v>
      </c>
      <c r="N740" t="s">
        <v>1979</v>
      </c>
      <c r="O740" t="s">
        <v>1980</v>
      </c>
      <c r="Q740">
        <v>520</v>
      </c>
      <c r="R740">
        <v>0</v>
      </c>
      <c r="S740">
        <v>80</v>
      </c>
      <c r="T740">
        <v>0</v>
      </c>
      <c r="U740">
        <v>20</v>
      </c>
      <c r="V740">
        <v>20</v>
      </c>
      <c r="W740">
        <v>80</v>
      </c>
      <c r="X740">
        <v>0</v>
      </c>
      <c r="Y740">
        <v>0</v>
      </c>
      <c r="Z740">
        <v>0</v>
      </c>
      <c r="AD740" s="1">
        <v>41429.333333333336</v>
      </c>
      <c r="AE740" s="1">
        <v>41440.708333333336</v>
      </c>
      <c r="AG740" s="1">
        <v>41353.333333333336</v>
      </c>
      <c r="AH740" s="1">
        <v>41364.708333333336</v>
      </c>
      <c r="AI740" s="1">
        <v>41353.333333333336</v>
      </c>
      <c r="AJ740" s="1">
        <v>41364.708333333336</v>
      </c>
      <c r="AK740" s="1">
        <v>41353.333333333336</v>
      </c>
      <c r="AL740" s="1">
        <v>41364.708333333336</v>
      </c>
      <c r="AM740" s="1">
        <v>41429.333333333336</v>
      </c>
      <c r="AN740" s="1">
        <v>41440.708333333336</v>
      </c>
      <c r="AP740" t="s">
        <v>113</v>
      </c>
      <c r="AU740" t="s">
        <v>1981</v>
      </c>
      <c r="AY740" t="s">
        <v>106</v>
      </c>
      <c r="AZ740">
        <v>0</v>
      </c>
      <c r="BA740">
        <v>0</v>
      </c>
      <c r="BD740" s="3">
        <v>41321.661111111112</v>
      </c>
      <c r="BE740" s="3">
        <v>41321.663888888892</v>
      </c>
      <c r="BF740" t="s">
        <v>115</v>
      </c>
      <c r="BG740" t="s">
        <v>115</v>
      </c>
      <c r="CH740">
        <v>540</v>
      </c>
      <c r="CI740">
        <v>29630</v>
      </c>
      <c r="CJ740" t="s">
        <v>106</v>
      </c>
      <c r="CK740" t="s">
        <v>106</v>
      </c>
      <c r="CL740">
        <v>10</v>
      </c>
      <c r="CM740" t="s">
        <v>1835</v>
      </c>
      <c r="CO740">
        <v>124375</v>
      </c>
      <c r="CQ740">
        <v>0</v>
      </c>
      <c r="CR740">
        <v>0</v>
      </c>
      <c r="CS740">
        <v>0</v>
      </c>
      <c r="CY740" t="s">
        <v>123</v>
      </c>
      <c r="CZ740" t="s">
        <v>124</v>
      </c>
      <c r="DD740" t="str" cm="1">
        <f t="array" ref="DD740">TEXT(_xlfn.SEQUENCE(1, DATEDIF(AG740, AH740, "m") + 1, AG740, 30), "YYYY-APMM")</f>
        <v>2013-AP03</v>
      </c>
      <c r="DN740">
        <f t="shared" si="22"/>
        <v>20</v>
      </c>
      <c r="DO740">
        <f t="shared" si="23"/>
        <v>0</v>
      </c>
    </row>
    <row r="741" spans="1:119" x14ac:dyDescent="0.35">
      <c r="A741" t="s">
        <v>105</v>
      </c>
      <c r="B741">
        <v>500026</v>
      </c>
      <c r="C741">
        <v>6359</v>
      </c>
      <c r="D741">
        <v>124376</v>
      </c>
      <c r="E741">
        <v>13662</v>
      </c>
      <c r="F741">
        <v>0</v>
      </c>
      <c r="G741" t="s">
        <v>106</v>
      </c>
      <c r="H741" t="s">
        <v>106</v>
      </c>
      <c r="I741" t="s">
        <v>106</v>
      </c>
      <c r="J741" t="s">
        <v>107</v>
      </c>
      <c r="K741" t="s">
        <v>108</v>
      </c>
      <c r="L741" t="s">
        <v>109</v>
      </c>
      <c r="M741" t="s">
        <v>110</v>
      </c>
      <c r="N741" t="s">
        <v>1982</v>
      </c>
      <c r="O741" t="s">
        <v>1983</v>
      </c>
      <c r="Q741">
        <v>568</v>
      </c>
      <c r="R741">
        <v>0</v>
      </c>
      <c r="S741">
        <v>80</v>
      </c>
      <c r="T741">
        <v>0</v>
      </c>
      <c r="U741">
        <v>20</v>
      </c>
      <c r="V741">
        <v>20</v>
      </c>
      <c r="W741">
        <v>80</v>
      </c>
      <c r="X741">
        <v>0</v>
      </c>
      <c r="Y741">
        <v>0</v>
      </c>
      <c r="Z741">
        <v>0</v>
      </c>
      <c r="AD741" s="1">
        <v>41436.333333333336</v>
      </c>
      <c r="AE741" s="1">
        <v>41447.708333333336</v>
      </c>
      <c r="AG741" s="1">
        <v>41353.333333333336</v>
      </c>
      <c r="AH741" s="1">
        <v>41364.708333333336</v>
      </c>
      <c r="AI741" s="1">
        <v>41353.333333333336</v>
      </c>
      <c r="AJ741" s="1">
        <v>41364.708333333336</v>
      </c>
      <c r="AK741" s="1">
        <v>41353.333333333336</v>
      </c>
      <c r="AL741" s="1">
        <v>41364.708333333336</v>
      </c>
      <c r="AM741" s="1">
        <v>41436.333333333336</v>
      </c>
      <c r="AN741" s="1">
        <v>41447.708333333336</v>
      </c>
      <c r="AP741" t="s">
        <v>113</v>
      </c>
      <c r="AU741" t="s">
        <v>1984</v>
      </c>
      <c r="AY741" t="s">
        <v>106</v>
      </c>
      <c r="AZ741">
        <v>0</v>
      </c>
      <c r="BA741">
        <v>0</v>
      </c>
      <c r="BD741" s="3">
        <v>41321.661111111112</v>
      </c>
      <c r="BE741" s="3">
        <v>41321.663888888892</v>
      </c>
      <c r="BF741" t="s">
        <v>115</v>
      </c>
      <c r="BG741" t="s">
        <v>115</v>
      </c>
      <c r="CH741">
        <v>540</v>
      </c>
      <c r="CI741">
        <v>29630</v>
      </c>
      <c r="CJ741" t="s">
        <v>106</v>
      </c>
      <c r="CK741" t="s">
        <v>106</v>
      </c>
      <c r="CL741">
        <v>10</v>
      </c>
      <c r="CM741" t="s">
        <v>1835</v>
      </c>
      <c r="CO741">
        <v>124375</v>
      </c>
      <c r="CQ741">
        <v>0</v>
      </c>
      <c r="CR741">
        <v>0</v>
      </c>
      <c r="CS741">
        <v>0</v>
      </c>
      <c r="CY741" t="s">
        <v>123</v>
      </c>
      <c r="CZ741" t="s">
        <v>124</v>
      </c>
      <c r="DD741" t="str" cm="1">
        <f t="array" ref="DD741">TEXT(_xlfn.SEQUENCE(1, DATEDIF(AG741, AH741, "m") + 1, AG741, 30), "YYYY-APMM")</f>
        <v>2013-AP03</v>
      </c>
      <c r="DN741">
        <f t="shared" si="22"/>
        <v>20</v>
      </c>
      <c r="DO741">
        <f t="shared" si="23"/>
        <v>0</v>
      </c>
    </row>
    <row r="742" spans="1:119" x14ac:dyDescent="0.35">
      <c r="A742" t="s">
        <v>105</v>
      </c>
      <c r="B742">
        <v>500027</v>
      </c>
      <c r="C742">
        <v>6359</v>
      </c>
      <c r="D742">
        <v>124376</v>
      </c>
      <c r="E742">
        <v>13662</v>
      </c>
      <c r="F742">
        <v>0</v>
      </c>
      <c r="G742" t="s">
        <v>106</v>
      </c>
      <c r="H742" t="s">
        <v>106</v>
      </c>
      <c r="I742" t="s">
        <v>106</v>
      </c>
      <c r="J742" t="s">
        <v>107</v>
      </c>
      <c r="K742" t="s">
        <v>108</v>
      </c>
      <c r="L742" t="s">
        <v>109</v>
      </c>
      <c r="M742" t="s">
        <v>110</v>
      </c>
      <c r="N742" t="s">
        <v>1985</v>
      </c>
      <c r="O742" t="s">
        <v>1986</v>
      </c>
      <c r="Q742">
        <v>368</v>
      </c>
      <c r="R742">
        <v>0</v>
      </c>
      <c r="S742">
        <v>80</v>
      </c>
      <c r="T742">
        <v>0</v>
      </c>
      <c r="U742">
        <v>20</v>
      </c>
      <c r="V742">
        <v>20</v>
      </c>
      <c r="W742">
        <v>80</v>
      </c>
      <c r="X742">
        <v>0</v>
      </c>
      <c r="Y742">
        <v>0</v>
      </c>
      <c r="Z742">
        <v>0</v>
      </c>
      <c r="AD742" s="1">
        <v>41407.333333333336</v>
      </c>
      <c r="AE742" s="1">
        <v>41417.708333333336</v>
      </c>
      <c r="AG742" s="1">
        <v>41353.333333333336</v>
      </c>
      <c r="AH742" s="1">
        <v>41364.708333333336</v>
      </c>
      <c r="AI742" s="1">
        <v>41353.333333333336</v>
      </c>
      <c r="AJ742" s="1">
        <v>41364.708333333336</v>
      </c>
      <c r="AK742" s="1">
        <v>41353.333333333336</v>
      </c>
      <c r="AL742" s="1">
        <v>41364.708333333336</v>
      </c>
      <c r="AM742" s="1">
        <v>41407.333333333336</v>
      </c>
      <c r="AN742" s="1">
        <v>41417.708333333336</v>
      </c>
      <c r="AP742" t="s">
        <v>113</v>
      </c>
      <c r="AU742" t="s">
        <v>1987</v>
      </c>
      <c r="AY742" t="s">
        <v>106</v>
      </c>
      <c r="AZ742">
        <v>0</v>
      </c>
      <c r="BA742">
        <v>0</v>
      </c>
      <c r="BD742" s="3">
        <v>41321.661111111112</v>
      </c>
      <c r="BE742" s="3">
        <v>41321.663888888892</v>
      </c>
      <c r="BF742" t="s">
        <v>115</v>
      </c>
      <c r="BG742" t="s">
        <v>115</v>
      </c>
      <c r="CH742">
        <v>540</v>
      </c>
      <c r="CI742">
        <v>29630</v>
      </c>
      <c r="CJ742" t="s">
        <v>106</v>
      </c>
      <c r="CK742" t="s">
        <v>106</v>
      </c>
      <c r="CL742">
        <v>10</v>
      </c>
      <c r="CM742" t="s">
        <v>1835</v>
      </c>
      <c r="CO742">
        <v>124375</v>
      </c>
      <c r="CQ742">
        <v>0</v>
      </c>
      <c r="CR742">
        <v>0</v>
      </c>
      <c r="CS742">
        <v>0</v>
      </c>
      <c r="CY742" t="s">
        <v>123</v>
      </c>
      <c r="CZ742" t="s">
        <v>124</v>
      </c>
      <c r="DD742" t="str" cm="1">
        <f t="array" ref="DD742">TEXT(_xlfn.SEQUENCE(1, DATEDIF(AG742, AH742, "m") + 1, AG742, 30), "YYYY-APMM")</f>
        <v>2013-AP03</v>
      </c>
      <c r="DN742">
        <f t="shared" si="22"/>
        <v>20</v>
      </c>
      <c r="DO742">
        <f t="shared" si="23"/>
        <v>0</v>
      </c>
    </row>
    <row r="743" spans="1:119" x14ac:dyDescent="0.35">
      <c r="A743" t="s">
        <v>105</v>
      </c>
      <c r="B743">
        <v>500028</v>
      </c>
      <c r="C743">
        <v>6359</v>
      </c>
      <c r="D743">
        <v>124376</v>
      </c>
      <c r="E743">
        <v>13662</v>
      </c>
      <c r="F743">
        <v>0</v>
      </c>
      <c r="G743" t="s">
        <v>106</v>
      </c>
      <c r="H743" t="s">
        <v>106</v>
      </c>
      <c r="I743" t="s">
        <v>106</v>
      </c>
      <c r="J743" t="s">
        <v>107</v>
      </c>
      <c r="K743" t="s">
        <v>108</v>
      </c>
      <c r="L743" t="s">
        <v>109</v>
      </c>
      <c r="M743" t="s">
        <v>110</v>
      </c>
      <c r="N743" t="s">
        <v>1988</v>
      </c>
      <c r="O743" t="s">
        <v>1989</v>
      </c>
      <c r="Q743">
        <v>584</v>
      </c>
      <c r="R743">
        <v>0</v>
      </c>
      <c r="S743">
        <v>120</v>
      </c>
      <c r="T743">
        <v>0</v>
      </c>
      <c r="U743">
        <v>30</v>
      </c>
      <c r="V743">
        <v>30</v>
      </c>
      <c r="W743">
        <v>120</v>
      </c>
      <c r="X743">
        <v>0</v>
      </c>
      <c r="Y743">
        <v>0</v>
      </c>
      <c r="Z743">
        <v>0</v>
      </c>
      <c r="AD743" s="1">
        <v>41344.333333333336</v>
      </c>
      <c r="AE743" s="1">
        <v>41360.708333333336</v>
      </c>
      <c r="AG743" s="1">
        <v>41256.333333333336</v>
      </c>
      <c r="AH743" s="1">
        <v>41274.708333333336</v>
      </c>
      <c r="AI743" s="1">
        <v>41256.333333333336</v>
      </c>
      <c r="AJ743" s="1">
        <v>41274.708333333336</v>
      </c>
      <c r="AK743" s="1">
        <v>41256.333333333336</v>
      </c>
      <c r="AL743" s="1">
        <v>41274.708333333336</v>
      </c>
      <c r="AM743" s="1">
        <v>41344.333333333336</v>
      </c>
      <c r="AN743" s="1">
        <v>41360.708333333336</v>
      </c>
      <c r="AP743" t="s">
        <v>113</v>
      </c>
      <c r="AU743" t="s">
        <v>1990</v>
      </c>
      <c r="AY743" t="s">
        <v>106</v>
      </c>
      <c r="AZ743">
        <v>0</v>
      </c>
      <c r="BA743">
        <v>0</v>
      </c>
      <c r="BD743" s="3">
        <v>41321.661111111112</v>
      </c>
      <c r="BE743" s="3">
        <v>41321.663888888892</v>
      </c>
      <c r="BF743" t="s">
        <v>115</v>
      </c>
      <c r="BG743" t="s">
        <v>115</v>
      </c>
      <c r="CH743">
        <v>540</v>
      </c>
      <c r="CI743">
        <v>29630</v>
      </c>
      <c r="CJ743" t="s">
        <v>106</v>
      </c>
      <c r="CK743" t="s">
        <v>106</v>
      </c>
      <c r="CL743">
        <v>10</v>
      </c>
      <c r="CM743" t="s">
        <v>1835</v>
      </c>
      <c r="CO743">
        <v>124375</v>
      </c>
      <c r="CQ743">
        <v>0</v>
      </c>
      <c r="CR743">
        <v>0</v>
      </c>
      <c r="CS743">
        <v>0</v>
      </c>
      <c r="CY743" t="s">
        <v>123</v>
      </c>
      <c r="CZ743" t="s">
        <v>124</v>
      </c>
      <c r="DD743" t="str" cm="1">
        <f t="array" ref="DD743">TEXT(_xlfn.SEQUENCE(1, DATEDIF(AG743, AH743, "m") + 1, AG743, 30), "YYYY-APMM")</f>
        <v>2012-AP12</v>
      </c>
      <c r="DN743">
        <f t="shared" si="22"/>
        <v>30</v>
      </c>
      <c r="DO743">
        <f t="shared" si="23"/>
        <v>0</v>
      </c>
    </row>
    <row r="744" spans="1:119" x14ac:dyDescent="0.35">
      <c r="A744" t="s">
        <v>105</v>
      </c>
      <c r="B744">
        <v>500029</v>
      </c>
      <c r="C744">
        <v>6359</v>
      </c>
      <c r="D744">
        <v>124376</v>
      </c>
      <c r="E744">
        <v>13662</v>
      </c>
      <c r="F744">
        <v>0</v>
      </c>
      <c r="G744" t="s">
        <v>106</v>
      </c>
      <c r="H744" t="s">
        <v>106</v>
      </c>
      <c r="I744" t="s">
        <v>106</v>
      </c>
      <c r="J744" t="s">
        <v>107</v>
      </c>
      <c r="K744" t="s">
        <v>108</v>
      </c>
      <c r="L744" t="s">
        <v>109</v>
      </c>
      <c r="M744" t="s">
        <v>110</v>
      </c>
      <c r="N744" t="s">
        <v>1991</v>
      </c>
      <c r="O744" t="s">
        <v>1992</v>
      </c>
      <c r="Q744">
        <v>584</v>
      </c>
      <c r="R744">
        <v>0</v>
      </c>
      <c r="S744">
        <v>120</v>
      </c>
      <c r="T744">
        <v>0</v>
      </c>
      <c r="U744">
        <v>30</v>
      </c>
      <c r="V744">
        <v>30</v>
      </c>
      <c r="W744">
        <v>120</v>
      </c>
      <c r="X744">
        <v>0</v>
      </c>
      <c r="Y744">
        <v>0</v>
      </c>
      <c r="Z744">
        <v>0</v>
      </c>
      <c r="AD744" s="1">
        <v>41344.333333333336</v>
      </c>
      <c r="AE744" s="1">
        <v>41360.708333333336</v>
      </c>
      <c r="AG744" s="1">
        <v>41256.333333333336</v>
      </c>
      <c r="AH744" s="1">
        <v>41274.708333333336</v>
      </c>
      <c r="AI744" s="1">
        <v>41256.333333333336</v>
      </c>
      <c r="AJ744" s="1">
        <v>41274.708333333336</v>
      </c>
      <c r="AK744" s="1">
        <v>41256.333333333336</v>
      </c>
      <c r="AL744" s="1">
        <v>41274.708333333336</v>
      </c>
      <c r="AM744" s="1">
        <v>41344.333333333336</v>
      </c>
      <c r="AN744" s="1">
        <v>41360.708333333336</v>
      </c>
      <c r="AP744" t="s">
        <v>113</v>
      </c>
      <c r="AU744" t="s">
        <v>1993</v>
      </c>
      <c r="AY744" t="s">
        <v>106</v>
      </c>
      <c r="AZ744">
        <v>0</v>
      </c>
      <c r="BA744">
        <v>0</v>
      </c>
      <c r="BD744" s="3">
        <v>41321.661111111112</v>
      </c>
      <c r="BE744" s="3">
        <v>41321.663888888892</v>
      </c>
      <c r="BF744" t="s">
        <v>115</v>
      </c>
      <c r="BG744" t="s">
        <v>115</v>
      </c>
      <c r="CH744">
        <v>540</v>
      </c>
      <c r="CI744">
        <v>29630</v>
      </c>
      <c r="CJ744" t="s">
        <v>106</v>
      </c>
      <c r="CK744" t="s">
        <v>106</v>
      </c>
      <c r="CL744">
        <v>10</v>
      </c>
      <c r="CM744" t="s">
        <v>1835</v>
      </c>
      <c r="CO744">
        <v>124375</v>
      </c>
      <c r="CQ744">
        <v>0</v>
      </c>
      <c r="CR744">
        <v>0</v>
      </c>
      <c r="CS744">
        <v>0</v>
      </c>
      <c r="CY744" t="s">
        <v>123</v>
      </c>
      <c r="CZ744" t="s">
        <v>124</v>
      </c>
      <c r="DD744" t="str" cm="1">
        <f t="array" ref="DD744">TEXT(_xlfn.SEQUENCE(1, DATEDIF(AG744, AH744, "m") + 1, AG744, 30), "YYYY-APMM")</f>
        <v>2012-AP12</v>
      </c>
      <c r="DN744">
        <f t="shared" si="22"/>
        <v>30</v>
      </c>
      <c r="DO744">
        <f t="shared" si="23"/>
        <v>0</v>
      </c>
    </row>
    <row r="745" spans="1:119" x14ac:dyDescent="0.35">
      <c r="A745" t="s">
        <v>105</v>
      </c>
      <c r="B745">
        <v>500030</v>
      </c>
      <c r="C745">
        <v>6359</v>
      </c>
      <c r="D745">
        <v>124376</v>
      </c>
      <c r="E745">
        <v>13662</v>
      </c>
      <c r="F745">
        <v>0</v>
      </c>
      <c r="G745" t="s">
        <v>106</v>
      </c>
      <c r="H745" t="s">
        <v>106</v>
      </c>
      <c r="I745" t="s">
        <v>106</v>
      </c>
      <c r="J745" t="s">
        <v>107</v>
      </c>
      <c r="K745" t="s">
        <v>108</v>
      </c>
      <c r="L745" t="s">
        <v>109</v>
      </c>
      <c r="M745" t="s">
        <v>110</v>
      </c>
      <c r="N745" t="s">
        <v>1994</v>
      </c>
      <c r="O745" t="s">
        <v>1995</v>
      </c>
      <c r="Q745">
        <v>584</v>
      </c>
      <c r="R745">
        <v>0</v>
      </c>
      <c r="S745">
        <v>120</v>
      </c>
      <c r="T745">
        <v>0</v>
      </c>
      <c r="U745">
        <v>30</v>
      </c>
      <c r="V745">
        <v>30</v>
      </c>
      <c r="W745">
        <v>120</v>
      </c>
      <c r="X745">
        <v>0</v>
      </c>
      <c r="Y745">
        <v>0</v>
      </c>
      <c r="Z745">
        <v>0</v>
      </c>
      <c r="AD745" s="1">
        <v>41344.333333333336</v>
      </c>
      <c r="AE745" s="1">
        <v>41360.708333333336</v>
      </c>
      <c r="AG745" s="1">
        <v>41256.333333333336</v>
      </c>
      <c r="AH745" s="1">
        <v>41274.708333333336</v>
      </c>
      <c r="AI745" s="1">
        <v>41256.333333333336</v>
      </c>
      <c r="AJ745" s="1">
        <v>41274.708333333336</v>
      </c>
      <c r="AK745" s="1">
        <v>41256.333333333336</v>
      </c>
      <c r="AL745" s="1">
        <v>41274.708333333336</v>
      </c>
      <c r="AM745" s="1">
        <v>41344.333333333336</v>
      </c>
      <c r="AN745" s="1">
        <v>41360.708333333336</v>
      </c>
      <c r="AP745" t="s">
        <v>113</v>
      </c>
      <c r="AU745" t="s">
        <v>1996</v>
      </c>
      <c r="AY745" t="s">
        <v>106</v>
      </c>
      <c r="AZ745">
        <v>0</v>
      </c>
      <c r="BA745">
        <v>0</v>
      </c>
      <c r="BD745" s="3">
        <v>41321.661111111112</v>
      </c>
      <c r="BE745" s="3">
        <v>41321.663888888892</v>
      </c>
      <c r="BF745" t="s">
        <v>115</v>
      </c>
      <c r="BG745" t="s">
        <v>115</v>
      </c>
      <c r="CH745">
        <v>540</v>
      </c>
      <c r="CI745">
        <v>29630</v>
      </c>
      <c r="CJ745" t="s">
        <v>106</v>
      </c>
      <c r="CK745" t="s">
        <v>106</v>
      </c>
      <c r="CL745">
        <v>10</v>
      </c>
      <c r="CM745" t="s">
        <v>1835</v>
      </c>
      <c r="CO745">
        <v>124375</v>
      </c>
      <c r="CQ745">
        <v>0</v>
      </c>
      <c r="CR745">
        <v>0</v>
      </c>
      <c r="CS745">
        <v>0</v>
      </c>
      <c r="CY745" t="s">
        <v>123</v>
      </c>
      <c r="CZ745" t="s">
        <v>124</v>
      </c>
      <c r="DD745" t="str" cm="1">
        <f t="array" ref="DD745">TEXT(_xlfn.SEQUENCE(1, DATEDIF(AG745, AH745, "m") + 1, AG745, 30), "YYYY-APMM")</f>
        <v>2012-AP12</v>
      </c>
      <c r="DN745">
        <f t="shared" si="22"/>
        <v>30</v>
      </c>
      <c r="DO745">
        <f t="shared" si="23"/>
        <v>0</v>
      </c>
    </row>
    <row r="746" spans="1:119" x14ac:dyDescent="0.35">
      <c r="A746" t="s">
        <v>105</v>
      </c>
      <c r="B746">
        <v>500031</v>
      </c>
      <c r="C746">
        <v>6359</v>
      </c>
      <c r="D746">
        <v>124376</v>
      </c>
      <c r="E746">
        <v>13662</v>
      </c>
      <c r="F746">
        <v>0</v>
      </c>
      <c r="G746" t="s">
        <v>106</v>
      </c>
      <c r="H746" t="s">
        <v>106</v>
      </c>
      <c r="I746" t="s">
        <v>106</v>
      </c>
      <c r="J746" t="s">
        <v>107</v>
      </c>
      <c r="K746" t="s">
        <v>108</v>
      </c>
      <c r="L746" t="s">
        <v>109</v>
      </c>
      <c r="M746" t="s">
        <v>110</v>
      </c>
      <c r="N746" t="s">
        <v>1997</v>
      </c>
      <c r="O746" t="s">
        <v>1998</v>
      </c>
      <c r="Q746">
        <v>80</v>
      </c>
      <c r="R746">
        <v>0</v>
      </c>
      <c r="S746">
        <v>80</v>
      </c>
      <c r="T746">
        <v>0</v>
      </c>
      <c r="U746">
        <v>20</v>
      </c>
      <c r="V746">
        <v>20</v>
      </c>
      <c r="W746">
        <v>80</v>
      </c>
      <c r="X746">
        <v>0</v>
      </c>
      <c r="Y746">
        <v>0</v>
      </c>
      <c r="Z746">
        <v>0</v>
      </c>
      <c r="AD746" s="1">
        <v>41359.333333333336</v>
      </c>
      <c r="AE746" s="1">
        <v>41370.708333333336</v>
      </c>
      <c r="AG746" s="1">
        <v>41347.333333333336</v>
      </c>
      <c r="AH746" s="1">
        <v>41358.708333333336</v>
      </c>
      <c r="AI746" s="1">
        <v>41347.333333333336</v>
      </c>
      <c r="AJ746" s="1">
        <v>41358.708333333336</v>
      </c>
      <c r="AK746" s="1">
        <v>41347.333333333336</v>
      </c>
      <c r="AL746" s="1">
        <v>41358.708333333336</v>
      </c>
      <c r="AM746" s="1">
        <v>41359.333333333336</v>
      </c>
      <c r="AN746" s="1">
        <v>41370.708333333336</v>
      </c>
      <c r="AP746" t="s">
        <v>113</v>
      </c>
      <c r="AU746" t="s">
        <v>1999</v>
      </c>
      <c r="AY746" t="s">
        <v>106</v>
      </c>
      <c r="AZ746">
        <v>0</v>
      </c>
      <c r="BA746">
        <v>0</v>
      </c>
      <c r="BD746" s="3">
        <v>41321.661111111112</v>
      </c>
      <c r="BE746" s="3">
        <v>41321.663888888892</v>
      </c>
      <c r="BF746" t="s">
        <v>115</v>
      </c>
      <c r="BG746" t="s">
        <v>115</v>
      </c>
      <c r="CH746">
        <v>540</v>
      </c>
      <c r="CI746">
        <v>29630</v>
      </c>
      <c r="CJ746" t="s">
        <v>106</v>
      </c>
      <c r="CK746" t="s">
        <v>106</v>
      </c>
      <c r="CL746">
        <v>10</v>
      </c>
      <c r="CM746" t="s">
        <v>1835</v>
      </c>
      <c r="CO746">
        <v>124375</v>
      </c>
      <c r="CQ746">
        <v>0</v>
      </c>
      <c r="CR746">
        <v>0</v>
      </c>
      <c r="CS746">
        <v>0</v>
      </c>
      <c r="CY746" t="s">
        <v>123</v>
      </c>
      <c r="CZ746" t="s">
        <v>124</v>
      </c>
      <c r="DD746" t="str" cm="1">
        <f t="array" ref="DD746">TEXT(_xlfn.SEQUENCE(1, DATEDIF(AG746, AH746, "m") + 1, AG746, 30), "YYYY-APMM")</f>
        <v>2013-AP03</v>
      </c>
      <c r="DN746">
        <f t="shared" si="22"/>
        <v>20</v>
      </c>
      <c r="DO746">
        <f t="shared" si="23"/>
        <v>0</v>
      </c>
    </row>
    <row r="747" spans="1:119" x14ac:dyDescent="0.35">
      <c r="A747" t="s">
        <v>105</v>
      </c>
      <c r="B747">
        <v>500032</v>
      </c>
      <c r="C747">
        <v>6359</v>
      </c>
      <c r="D747">
        <v>124376</v>
      </c>
      <c r="E747">
        <v>13662</v>
      </c>
      <c r="F747">
        <v>0</v>
      </c>
      <c r="G747" t="s">
        <v>106</v>
      </c>
      <c r="H747" t="s">
        <v>106</v>
      </c>
      <c r="I747" t="s">
        <v>106</v>
      </c>
      <c r="J747" t="s">
        <v>107</v>
      </c>
      <c r="K747" t="s">
        <v>108</v>
      </c>
      <c r="L747" t="s">
        <v>109</v>
      </c>
      <c r="M747" t="s">
        <v>110</v>
      </c>
      <c r="N747" t="s">
        <v>2000</v>
      </c>
      <c r="O747" t="s">
        <v>2001</v>
      </c>
      <c r="Q747">
        <v>336</v>
      </c>
      <c r="R747">
        <v>0</v>
      </c>
      <c r="S747">
        <v>120</v>
      </c>
      <c r="T747">
        <v>0</v>
      </c>
      <c r="U747">
        <v>30</v>
      </c>
      <c r="V747">
        <v>30</v>
      </c>
      <c r="W747">
        <v>120</v>
      </c>
      <c r="X747">
        <v>0</v>
      </c>
      <c r="Y747">
        <v>0</v>
      </c>
      <c r="Z747">
        <v>0</v>
      </c>
      <c r="AD747" s="1">
        <v>41396.333333333336</v>
      </c>
      <c r="AE747" s="1">
        <v>41413.708333333336</v>
      </c>
      <c r="AG747" s="1">
        <v>41347.333333333336</v>
      </c>
      <c r="AH747" s="1">
        <v>41364.708333333336</v>
      </c>
      <c r="AI747" s="1">
        <v>41347.333333333336</v>
      </c>
      <c r="AJ747" s="1">
        <v>41364.708333333336</v>
      </c>
      <c r="AK747" s="1">
        <v>41347.333333333336</v>
      </c>
      <c r="AL747" s="1">
        <v>41364.708333333336</v>
      </c>
      <c r="AM747" s="1">
        <v>41396.333333333336</v>
      </c>
      <c r="AN747" s="1">
        <v>41413.708333333336</v>
      </c>
      <c r="AP747" t="s">
        <v>113</v>
      </c>
      <c r="AU747" t="e">
        <f>+m/nj1LSRcGiZN3gjJt4gQ</f>
        <v>#NAME?</v>
      </c>
      <c r="AY747" t="s">
        <v>106</v>
      </c>
      <c r="AZ747">
        <v>0</v>
      </c>
      <c r="BA747">
        <v>0</v>
      </c>
      <c r="BD747" s="3">
        <v>41321.661111111112</v>
      </c>
      <c r="BE747" s="3">
        <v>41321.663888888892</v>
      </c>
      <c r="BF747" t="s">
        <v>115</v>
      </c>
      <c r="BG747" t="s">
        <v>115</v>
      </c>
      <c r="CH747">
        <v>540</v>
      </c>
      <c r="CI747">
        <v>29630</v>
      </c>
      <c r="CJ747" t="s">
        <v>106</v>
      </c>
      <c r="CK747" t="s">
        <v>106</v>
      </c>
      <c r="CL747">
        <v>10</v>
      </c>
      <c r="CM747" t="s">
        <v>1835</v>
      </c>
      <c r="CO747">
        <v>124375</v>
      </c>
      <c r="CQ747">
        <v>0</v>
      </c>
      <c r="CR747">
        <v>0</v>
      </c>
      <c r="CS747">
        <v>0</v>
      </c>
      <c r="CY747" t="s">
        <v>123</v>
      </c>
      <c r="CZ747" t="s">
        <v>124</v>
      </c>
      <c r="DD747" t="str" cm="1">
        <f t="array" ref="DD747">TEXT(_xlfn.SEQUENCE(1, DATEDIF(AG747, AH747, "m") + 1, AG747, 30), "YYYY-APMM")</f>
        <v>2013-AP03</v>
      </c>
      <c r="DN747">
        <f t="shared" si="22"/>
        <v>30</v>
      </c>
      <c r="DO747">
        <f t="shared" si="23"/>
        <v>0</v>
      </c>
    </row>
    <row r="748" spans="1:119" x14ac:dyDescent="0.35">
      <c r="A748" t="s">
        <v>105</v>
      </c>
      <c r="B748">
        <v>500033</v>
      </c>
      <c r="C748">
        <v>6359</v>
      </c>
      <c r="D748">
        <v>124376</v>
      </c>
      <c r="E748">
        <v>13662</v>
      </c>
      <c r="F748">
        <v>0</v>
      </c>
      <c r="G748" t="s">
        <v>106</v>
      </c>
      <c r="H748" t="s">
        <v>106</v>
      </c>
      <c r="I748" t="s">
        <v>106</v>
      </c>
      <c r="J748" t="s">
        <v>107</v>
      </c>
      <c r="K748" t="s">
        <v>108</v>
      </c>
      <c r="L748" t="s">
        <v>109</v>
      </c>
      <c r="M748" t="s">
        <v>110</v>
      </c>
      <c r="N748" t="s">
        <v>2002</v>
      </c>
      <c r="O748" t="s">
        <v>2003</v>
      </c>
      <c r="Q748">
        <v>504</v>
      </c>
      <c r="R748">
        <v>0</v>
      </c>
      <c r="S748">
        <v>120</v>
      </c>
      <c r="T748">
        <v>0</v>
      </c>
      <c r="U748">
        <v>30</v>
      </c>
      <c r="V748">
        <v>30</v>
      </c>
      <c r="W748">
        <v>120</v>
      </c>
      <c r="X748">
        <v>0</v>
      </c>
      <c r="Y748">
        <v>0</v>
      </c>
      <c r="Z748">
        <v>0</v>
      </c>
      <c r="AD748" s="1">
        <v>41415.333333333336</v>
      </c>
      <c r="AE748" s="1">
        <v>41431.708333333336</v>
      </c>
      <c r="AG748" s="1">
        <v>41342.333333333336</v>
      </c>
      <c r="AH748" s="1">
        <v>41358.708333333336</v>
      </c>
      <c r="AI748" s="1">
        <v>41342.333333333336</v>
      </c>
      <c r="AJ748" s="1">
        <v>41358.708333333336</v>
      </c>
      <c r="AK748" s="1">
        <v>41342.333333333336</v>
      </c>
      <c r="AL748" s="1">
        <v>41358.708333333336</v>
      </c>
      <c r="AM748" s="1">
        <v>41415.333333333336</v>
      </c>
      <c r="AN748" s="1">
        <v>41431.708333333336</v>
      </c>
      <c r="AP748" t="s">
        <v>113</v>
      </c>
      <c r="AU748" t="s">
        <v>2004</v>
      </c>
      <c r="AY748" t="s">
        <v>106</v>
      </c>
      <c r="AZ748">
        <v>0</v>
      </c>
      <c r="BA748">
        <v>0</v>
      </c>
      <c r="BD748" s="3">
        <v>41321.661111111112</v>
      </c>
      <c r="BE748" s="3">
        <v>41321.663888888892</v>
      </c>
      <c r="BF748" t="s">
        <v>115</v>
      </c>
      <c r="BG748" t="s">
        <v>115</v>
      </c>
      <c r="CH748">
        <v>540</v>
      </c>
      <c r="CI748">
        <v>29630</v>
      </c>
      <c r="CJ748" t="s">
        <v>106</v>
      </c>
      <c r="CK748" t="s">
        <v>106</v>
      </c>
      <c r="CL748">
        <v>10</v>
      </c>
      <c r="CM748" t="s">
        <v>1835</v>
      </c>
      <c r="CO748">
        <v>124375</v>
      </c>
      <c r="CQ748">
        <v>0</v>
      </c>
      <c r="CR748">
        <v>0</v>
      </c>
      <c r="CS748">
        <v>0</v>
      </c>
      <c r="CY748" t="s">
        <v>123</v>
      </c>
      <c r="CZ748" t="s">
        <v>124</v>
      </c>
      <c r="DD748" t="str" cm="1">
        <f t="array" ref="DD748">TEXT(_xlfn.SEQUENCE(1, DATEDIF(AG748, AH748, "m") + 1, AG748, 30), "YYYY-APMM")</f>
        <v>2013-AP03</v>
      </c>
      <c r="DN748">
        <f t="shared" si="22"/>
        <v>30</v>
      </c>
      <c r="DO748">
        <f t="shared" si="23"/>
        <v>0</v>
      </c>
    </row>
    <row r="749" spans="1:119" x14ac:dyDescent="0.35">
      <c r="A749" t="s">
        <v>105</v>
      </c>
      <c r="B749">
        <v>500034</v>
      </c>
      <c r="C749">
        <v>6359</v>
      </c>
      <c r="D749">
        <v>124376</v>
      </c>
      <c r="E749">
        <v>13662</v>
      </c>
      <c r="F749">
        <v>0</v>
      </c>
      <c r="G749" t="s">
        <v>106</v>
      </c>
      <c r="H749" t="s">
        <v>106</v>
      </c>
      <c r="I749" t="s">
        <v>106</v>
      </c>
      <c r="J749" t="s">
        <v>107</v>
      </c>
      <c r="K749" t="s">
        <v>108</v>
      </c>
      <c r="L749" t="s">
        <v>109</v>
      </c>
      <c r="M749" t="s">
        <v>110</v>
      </c>
      <c r="N749" t="s">
        <v>2005</v>
      </c>
      <c r="O749" t="s">
        <v>2006</v>
      </c>
      <c r="Q749">
        <v>80</v>
      </c>
      <c r="R749">
        <v>0</v>
      </c>
      <c r="S749">
        <v>120</v>
      </c>
      <c r="T749">
        <v>0</v>
      </c>
      <c r="U749">
        <v>30</v>
      </c>
      <c r="V749">
        <v>30</v>
      </c>
      <c r="W749">
        <v>120</v>
      </c>
      <c r="X749">
        <v>0</v>
      </c>
      <c r="Y749">
        <v>0</v>
      </c>
      <c r="Z749">
        <v>0</v>
      </c>
      <c r="AD749" s="1">
        <v>41365.333333333336</v>
      </c>
      <c r="AE749" s="1">
        <v>41381.708333333336</v>
      </c>
      <c r="AG749" s="1">
        <v>41353.333333333336</v>
      </c>
      <c r="AH749" s="1">
        <v>41370.708333333336</v>
      </c>
      <c r="AI749" s="1">
        <v>41353.333333333336</v>
      </c>
      <c r="AJ749" s="1">
        <v>41370.708333333336</v>
      </c>
      <c r="AK749" s="1">
        <v>41353.333333333336</v>
      </c>
      <c r="AL749" s="1">
        <v>41370.708333333336</v>
      </c>
      <c r="AM749" s="1">
        <v>41365.333333333336</v>
      </c>
      <c r="AN749" s="1">
        <v>41381.708333333336</v>
      </c>
      <c r="AP749" t="s">
        <v>113</v>
      </c>
      <c r="AU749" t="s">
        <v>2007</v>
      </c>
      <c r="AY749" t="s">
        <v>106</v>
      </c>
      <c r="AZ749">
        <v>0</v>
      </c>
      <c r="BA749">
        <v>0</v>
      </c>
      <c r="BD749" s="3">
        <v>41321.661111111112</v>
      </c>
      <c r="BE749" s="3">
        <v>41321.663888888892</v>
      </c>
      <c r="BF749" t="s">
        <v>115</v>
      </c>
      <c r="BG749" t="s">
        <v>115</v>
      </c>
      <c r="CH749">
        <v>540</v>
      </c>
      <c r="CI749">
        <v>29630</v>
      </c>
      <c r="CJ749" t="s">
        <v>106</v>
      </c>
      <c r="CK749" t="s">
        <v>106</v>
      </c>
      <c r="CL749">
        <v>10</v>
      </c>
      <c r="CM749" t="s">
        <v>1835</v>
      </c>
      <c r="CO749">
        <v>124375</v>
      </c>
      <c r="CQ749">
        <v>0</v>
      </c>
      <c r="CR749">
        <v>0</v>
      </c>
      <c r="CS749">
        <v>0</v>
      </c>
      <c r="CY749" t="s">
        <v>123</v>
      </c>
      <c r="CZ749" t="s">
        <v>124</v>
      </c>
      <c r="DD749" t="str" cm="1">
        <f t="array" ref="DD749">TEXT(_xlfn.SEQUENCE(1, DATEDIF(AG749, AH749, "m") + 1, AG749, 30), "YYYY-APMM")</f>
        <v>2013-AP03</v>
      </c>
      <c r="DN749">
        <f t="shared" si="22"/>
        <v>30</v>
      </c>
      <c r="DO749">
        <f t="shared" si="23"/>
        <v>0</v>
      </c>
    </row>
    <row r="750" spans="1:119" x14ac:dyDescent="0.35">
      <c r="A750" t="s">
        <v>105</v>
      </c>
      <c r="B750">
        <v>500035</v>
      </c>
      <c r="C750">
        <v>6359</v>
      </c>
      <c r="D750">
        <v>124376</v>
      </c>
      <c r="E750">
        <v>13662</v>
      </c>
      <c r="F750">
        <v>0</v>
      </c>
      <c r="G750" t="s">
        <v>106</v>
      </c>
      <c r="H750" t="s">
        <v>106</v>
      </c>
      <c r="I750" t="s">
        <v>106</v>
      </c>
      <c r="J750" t="s">
        <v>107</v>
      </c>
      <c r="K750" t="s">
        <v>108</v>
      </c>
      <c r="L750" t="s">
        <v>109</v>
      </c>
      <c r="M750" t="s">
        <v>110</v>
      </c>
      <c r="N750" t="s">
        <v>2008</v>
      </c>
      <c r="O750" t="s">
        <v>2009</v>
      </c>
      <c r="Q750">
        <v>1072</v>
      </c>
      <c r="R750">
        <v>0</v>
      </c>
      <c r="S750">
        <v>120</v>
      </c>
      <c r="T750">
        <v>0</v>
      </c>
      <c r="U750">
        <v>30</v>
      </c>
      <c r="V750">
        <v>30</v>
      </c>
      <c r="W750">
        <v>120</v>
      </c>
      <c r="X750">
        <v>0</v>
      </c>
      <c r="Y750">
        <v>0</v>
      </c>
      <c r="Z750">
        <v>0</v>
      </c>
      <c r="AD750" s="1">
        <v>41531.333333333336</v>
      </c>
      <c r="AE750" s="1">
        <v>41547.708333333336</v>
      </c>
      <c r="AG750" s="1">
        <v>41371.333333333336</v>
      </c>
      <c r="AH750" s="1">
        <v>41387.708333333336</v>
      </c>
      <c r="AI750" s="1">
        <v>41371.333333333336</v>
      </c>
      <c r="AJ750" s="1">
        <v>41387.708333333336</v>
      </c>
      <c r="AK750" s="1">
        <v>41371.333333333336</v>
      </c>
      <c r="AL750" s="1">
        <v>41387.708333333336</v>
      </c>
      <c r="AM750" s="1">
        <v>41531.333333333336</v>
      </c>
      <c r="AN750" s="1">
        <v>41547.708333333336</v>
      </c>
      <c r="AP750" t="s">
        <v>113</v>
      </c>
      <c r="AU750" t="s">
        <v>2010</v>
      </c>
      <c r="AY750" t="s">
        <v>106</v>
      </c>
      <c r="AZ750">
        <v>0</v>
      </c>
      <c r="BA750">
        <v>0</v>
      </c>
      <c r="BD750" s="3">
        <v>41321.661111111112</v>
      </c>
      <c r="BE750" s="3">
        <v>41321.663888888892</v>
      </c>
      <c r="BF750" t="s">
        <v>115</v>
      </c>
      <c r="BG750" t="s">
        <v>115</v>
      </c>
      <c r="CH750">
        <v>540</v>
      </c>
      <c r="CI750">
        <v>29630</v>
      </c>
      <c r="CJ750" t="s">
        <v>106</v>
      </c>
      <c r="CK750" t="s">
        <v>106</v>
      </c>
      <c r="CL750">
        <v>10</v>
      </c>
      <c r="CM750" t="s">
        <v>1835</v>
      </c>
      <c r="CO750">
        <v>124375</v>
      </c>
      <c r="CQ750">
        <v>0</v>
      </c>
      <c r="CR750">
        <v>0</v>
      </c>
      <c r="CS750">
        <v>0</v>
      </c>
      <c r="CY750" t="s">
        <v>123</v>
      </c>
      <c r="CZ750" t="s">
        <v>124</v>
      </c>
      <c r="DD750" t="str" cm="1">
        <f t="array" ref="DD750">TEXT(_xlfn.SEQUENCE(1, DATEDIF(AG750, AH750, "m") + 1, AG750, 30), "YYYY-APMM")</f>
        <v>2013-AP04</v>
      </c>
      <c r="DN750">
        <f t="shared" si="22"/>
        <v>30</v>
      </c>
      <c r="DO750">
        <f t="shared" si="23"/>
        <v>0</v>
      </c>
    </row>
    <row r="751" spans="1:119" x14ac:dyDescent="0.35">
      <c r="A751" t="s">
        <v>105</v>
      </c>
      <c r="B751">
        <v>500036</v>
      </c>
      <c r="C751">
        <v>6359</v>
      </c>
      <c r="D751">
        <v>124376</v>
      </c>
      <c r="E751">
        <v>13662</v>
      </c>
      <c r="F751">
        <v>0</v>
      </c>
      <c r="G751" t="s">
        <v>106</v>
      </c>
      <c r="H751" t="s">
        <v>106</v>
      </c>
      <c r="I751" t="s">
        <v>106</v>
      </c>
      <c r="J751" t="s">
        <v>107</v>
      </c>
      <c r="K751" t="s">
        <v>108</v>
      </c>
      <c r="L751" t="s">
        <v>109</v>
      </c>
      <c r="M751" t="s">
        <v>110</v>
      </c>
      <c r="N751" t="s">
        <v>2011</v>
      </c>
      <c r="O751" t="s">
        <v>2012</v>
      </c>
      <c r="Q751">
        <v>232</v>
      </c>
      <c r="R751">
        <v>0</v>
      </c>
      <c r="S751">
        <v>80</v>
      </c>
      <c r="T751">
        <v>0</v>
      </c>
      <c r="U751">
        <v>20</v>
      </c>
      <c r="V751">
        <v>20</v>
      </c>
      <c r="W751">
        <v>80</v>
      </c>
      <c r="X751">
        <v>0</v>
      </c>
      <c r="Y751">
        <v>0</v>
      </c>
      <c r="Z751">
        <v>0</v>
      </c>
      <c r="AD751" s="1">
        <v>41384.333333333336</v>
      </c>
      <c r="AE751" s="1">
        <v>41394.708333333336</v>
      </c>
      <c r="AG751" s="1">
        <v>41350.333333333336</v>
      </c>
      <c r="AH751" s="1">
        <v>41360.708333333336</v>
      </c>
      <c r="AI751" s="1">
        <v>41350.333333333336</v>
      </c>
      <c r="AJ751" s="1">
        <v>41360.708333333336</v>
      </c>
      <c r="AK751" s="1">
        <v>41350.333333333336</v>
      </c>
      <c r="AL751" s="1">
        <v>41360.708333333336</v>
      </c>
      <c r="AM751" s="1">
        <v>41384.333333333336</v>
      </c>
      <c r="AN751" s="1">
        <v>41394.708333333336</v>
      </c>
      <c r="AP751" t="s">
        <v>113</v>
      </c>
      <c r="AU751" t="s">
        <v>2013</v>
      </c>
      <c r="AY751" t="s">
        <v>106</v>
      </c>
      <c r="AZ751">
        <v>0</v>
      </c>
      <c r="BA751">
        <v>0</v>
      </c>
      <c r="BD751" s="3">
        <v>41321.661111111112</v>
      </c>
      <c r="BE751" s="3">
        <v>41321.663888888892</v>
      </c>
      <c r="BF751" t="s">
        <v>115</v>
      </c>
      <c r="BG751" t="s">
        <v>115</v>
      </c>
      <c r="CH751">
        <v>540</v>
      </c>
      <c r="CI751">
        <v>29630</v>
      </c>
      <c r="CJ751" t="s">
        <v>106</v>
      </c>
      <c r="CK751" t="s">
        <v>106</v>
      </c>
      <c r="CL751">
        <v>10</v>
      </c>
      <c r="CM751" t="s">
        <v>1835</v>
      </c>
      <c r="CO751">
        <v>124375</v>
      </c>
      <c r="CQ751">
        <v>0</v>
      </c>
      <c r="CR751">
        <v>0</v>
      </c>
      <c r="CS751">
        <v>0</v>
      </c>
      <c r="CY751" t="s">
        <v>123</v>
      </c>
      <c r="CZ751" t="s">
        <v>124</v>
      </c>
      <c r="DD751" t="str" cm="1">
        <f t="array" ref="DD751">TEXT(_xlfn.SEQUENCE(1, DATEDIF(AG751, AH751, "m") + 1, AG751, 30), "YYYY-APMM")</f>
        <v>2013-AP03</v>
      </c>
      <c r="DN751">
        <f t="shared" si="22"/>
        <v>20</v>
      </c>
      <c r="DO751">
        <f t="shared" si="23"/>
        <v>0</v>
      </c>
    </row>
    <row r="752" spans="1:119" x14ac:dyDescent="0.35">
      <c r="A752" t="s">
        <v>105</v>
      </c>
      <c r="B752">
        <v>500037</v>
      </c>
      <c r="C752">
        <v>6359</v>
      </c>
      <c r="D752">
        <v>124376</v>
      </c>
      <c r="E752">
        <v>13662</v>
      </c>
      <c r="F752">
        <v>0</v>
      </c>
      <c r="G752" t="s">
        <v>106</v>
      </c>
      <c r="H752" t="s">
        <v>106</v>
      </c>
      <c r="I752" t="s">
        <v>106</v>
      </c>
      <c r="J752" t="s">
        <v>107</v>
      </c>
      <c r="K752" t="s">
        <v>108</v>
      </c>
      <c r="L752" t="s">
        <v>109</v>
      </c>
      <c r="M752" t="s">
        <v>110</v>
      </c>
      <c r="N752" t="s">
        <v>2014</v>
      </c>
      <c r="O752" t="s">
        <v>2015</v>
      </c>
      <c r="Q752">
        <v>176</v>
      </c>
      <c r="R752">
        <v>0</v>
      </c>
      <c r="S752">
        <v>120</v>
      </c>
      <c r="T752">
        <v>0</v>
      </c>
      <c r="U752">
        <v>20</v>
      </c>
      <c r="V752">
        <v>20</v>
      </c>
      <c r="W752">
        <v>120</v>
      </c>
      <c r="X752">
        <v>0</v>
      </c>
      <c r="Y752">
        <v>0</v>
      </c>
      <c r="Z752">
        <v>0</v>
      </c>
      <c r="AD752" s="1">
        <v>41428.333333333336</v>
      </c>
      <c r="AE752" s="1">
        <v>41444.708333333336</v>
      </c>
      <c r="AG752" s="1">
        <v>41402.333333333336</v>
      </c>
      <c r="AH752" s="1">
        <v>41419.708333333336</v>
      </c>
      <c r="AI752" s="1">
        <v>41402.333333333336</v>
      </c>
      <c r="AJ752" s="1">
        <v>41419.708333333336</v>
      </c>
      <c r="AK752" s="1">
        <v>41402.333333333336</v>
      </c>
      <c r="AL752" s="1">
        <v>41419.708333333336</v>
      </c>
      <c r="AM752" s="1">
        <v>41428.333333333336</v>
      </c>
      <c r="AN752" s="1">
        <v>41444.708333333336</v>
      </c>
      <c r="AP752" t="s">
        <v>113</v>
      </c>
      <c r="AU752" t="s">
        <v>2016</v>
      </c>
      <c r="AY752" t="s">
        <v>106</v>
      </c>
      <c r="AZ752">
        <v>0</v>
      </c>
      <c r="BA752">
        <v>0</v>
      </c>
      <c r="BD752" s="3">
        <v>41321.661111111112</v>
      </c>
      <c r="BE752" s="3">
        <v>41321.663888888892</v>
      </c>
      <c r="BF752" t="s">
        <v>115</v>
      </c>
      <c r="BG752" t="s">
        <v>115</v>
      </c>
      <c r="CH752">
        <v>540</v>
      </c>
      <c r="CI752">
        <v>29630</v>
      </c>
      <c r="CJ752" t="s">
        <v>106</v>
      </c>
      <c r="CK752" t="s">
        <v>106</v>
      </c>
      <c r="CL752">
        <v>10</v>
      </c>
      <c r="CM752" t="s">
        <v>1835</v>
      </c>
      <c r="CO752">
        <v>124375</v>
      </c>
      <c r="CQ752">
        <v>0</v>
      </c>
      <c r="CR752">
        <v>0</v>
      </c>
      <c r="CS752">
        <v>0</v>
      </c>
      <c r="CY752" t="s">
        <v>123</v>
      </c>
      <c r="CZ752" t="s">
        <v>124</v>
      </c>
      <c r="DD752" t="str" cm="1">
        <f t="array" ref="DD752">TEXT(_xlfn.SEQUENCE(1, DATEDIF(AG752, AH752, "m") + 1, AG752, 30), "YYYY-APMM")</f>
        <v>2013-AP05</v>
      </c>
      <c r="DN752">
        <f t="shared" si="22"/>
        <v>20</v>
      </c>
      <c r="DO752">
        <f t="shared" si="23"/>
        <v>0</v>
      </c>
    </row>
    <row r="753" spans="1:119" x14ac:dyDescent="0.35">
      <c r="A753" t="s">
        <v>105</v>
      </c>
      <c r="B753">
        <v>500038</v>
      </c>
      <c r="C753">
        <v>6359</v>
      </c>
      <c r="D753">
        <v>124376</v>
      </c>
      <c r="E753">
        <v>13662</v>
      </c>
      <c r="F753">
        <v>0</v>
      </c>
      <c r="G753" t="s">
        <v>106</v>
      </c>
      <c r="H753" t="s">
        <v>106</v>
      </c>
      <c r="I753" t="s">
        <v>106</v>
      </c>
      <c r="J753" t="s">
        <v>107</v>
      </c>
      <c r="K753" t="s">
        <v>108</v>
      </c>
      <c r="L753" t="s">
        <v>109</v>
      </c>
      <c r="M753" t="s">
        <v>110</v>
      </c>
      <c r="N753" t="s">
        <v>2017</v>
      </c>
      <c r="O753" t="s">
        <v>2018</v>
      </c>
      <c r="Q753">
        <v>1376</v>
      </c>
      <c r="R753">
        <v>0</v>
      </c>
      <c r="S753">
        <v>120</v>
      </c>
      <c r="T753">
        <v>0</v>
      </c>
      <c r="U753">
        <v>20</v>
      </c>
      <c r="V753">
        <v>20</v>
      </c>
      <c r="W753">
        <v>120</v>
      </c>
      <c r="X753">
        <v>0</v>
      </c>
      <c r="Y753">
        <v>0</v>
      </c>
      <c r="Z753">
        <v>0</v>
      </c>
      <c r="AD753" s="1">
        <v>41609.333333333336</v>
      </c>
      <c r="AE753" s="1">
        <v>41625.708333333336</v>
      </c>
      <c r="AG753" s="1">
        <v>41402.333333333336</v>
      </c>
      <c r="AH753" s="1">
        <v>41419.708333333336</v>
      </c>
      <c r="AI753" s="1">
        <v>41402.333333333336</v>
      </c>
      <c r="AJ753" s="1">
        <v>41419.708333333336</v>
      </c>
      <c r="AK753" s="1">
        <v>41402.333333333336</v>
      </c>
      <c r="AL753" s="1">
        <v>41419.708333333336</v>
      </c>
      <c r="AM753" s="1">
        <v>41609.333333333336</v>
      </c>
      <c r="AN753" s="1">
        <v>41625.708333333336</v>
      </c>
      <c r="AP753" t="s">
        <v>113</v>
      </c>
      <c r="AU753" t="s">
        <v>2019</v>
      </c>
      <c r="AY753" t="s">
        <v>106</v>
      </c>
      <c r="AZ753">
        <v>0</v>
      </c>
      <c r="BA753">
        <v>0</v>
      </c>
      <c r="BD753" s="3">
        <v>41321.661111111112</v>
      </c>
      <c r="BE753" s="3">
        <v>41321.663888888892</v>
      </c>
      <c r="BF753" t="s">
        <v>115</v>
      </c>
      <c r="BG753" t="s">
        <v>115</v>
      </c>
      <c r="CH753">
        <v>540</v>
      </c>
      <c r="CI753">
        <v>29630</v>
      </c>
      <c r="CJ753" t="s">
        <v>106</v>
      </c>
      <c r="CK753" t="s">
        <v>106</v>
      </c>
      <c r="CL753">
        <v>10</v>
      </c>
      <c r="CM753" t="s">
        <v>1835</v>
      </c>
      <c r="CO753">
        <v>124375</v>
      </c>
      <c r="CQ753">
        <v>0</v>
      </c>
      <c r="CR753">
        <v>0</v>
      </c>
      <c r="CS753">
        <v>0</v>
      </c>
      <c r="CY753" t="s">
        <v>123</v>
      </c>
      <c r="CZ753" t="s">
        <v>124</v>
      </c>
      <c r="DD753" t="str" cm="1">
        <f t="array" ref="DD753">TEXT(_xlfn.SEQUENCE(1, DATEDIF(AG753, AH753, "m") + 1, AG753, 30), "YYYY-APMM")</f>
        <v>2013-AP05</v>
      </c>
      <c r="DN753">
        <f t="shared" si="22"/>
        <v>20</v>
      </c>
      <c r="DO753">
        <f t="shared" si="23"/>
        <v>0</v>
      </c>
    </row>
    <row r="754" spans="1:119" x14ac:dyDescent="0.35">
      <c r="A754" t="s">
        <v>105</v>
      </c>
      <c r="B754">
        <v>500039</v>
      </c>
      <c r="C754">
        <v>6359</v>
      </c>
      <c r="D754">
        <v>124376</v>
      </c>
      <c r="E754">
        <v>13662</v>
      </c>
      <c r="F754">
        <v>0</v>
      </c>
      <c r="G754" t="s">
        <v>106</v>
      </c>
      <c r="H754" t="s">
        <v>106</v>
      </c>
      <c r="I754" t="s">
        <v>106</v>
      </c>
      <c r="J754" t="s">
        <v>107</v>
      </c>
      <c r="K754" t="s">
        <v>108</v>
      </c>
      <c r="L754" t="s">
        <v>109</v>
      </c>
      <c r="M754" t="s">
        <v>110</v>
      </c>
      <c r="N754" t="s">
        <v>2020</v>
      </c>
      <c r="O754" t="s">
        <v>2021</v>
      </c>
      <c r="Q754">
        <v>1376</v>
      </c>
      <c r="R754">
        <v>0</v>
      </c>
      <c r="S754">
        <v>120</v>
      </c>
      <c r="T754">
        <v>0</v>
      </c>
      <c r="U754">
        <v>20</v>
      </c>
      <c r="V754">
        <v>20</v>
      </c>
      <c r="W754">
        <v>120</v>
      </c>
      <c r="X754">
        <v>0</v>
      </c>
      <c r="Y754">
        <v>0</v>
      </c>
      <c r="Z754">
        <v>0</v>
      </c>
      <c r="AD754" s="1">
        <v>41609.333333333336</v>
      </c>
      <c r="AE754" s="1">
        <v>41625.708333333336</v>
      </c>
      <c r="AG754" s="1">
        <v>41402.333333333336</v>
      </c>
      <c r="AH754" s="1">
        <v>41419.708333333336</v>
      </c>
      <c r="AI754" s="1">
        <v>41402.333333333336</v>
      </c>
      <c r="AJ754" s="1">
        <v>41419.708333333336</v>
      </c>
      <c r="AK754" s="1">
        <v>41402.333333333336</v>
      </c>
      <c r="AL754" s="1">
        <v>41419.708333333336</v>
      </c>
      <c r="AM754" s="1">
        <v>41609.333333333336</v>
      </c>
      <c r="AN754" s="1">
        <v>41625.708333333336</v>
      </c>
      <c r="AP754" t="s">
        <v>113</v>
      </c>
      <c r="AU754" t="s">
        <v>2022</v>
      </c>
      <c r="AY754" t="s">
        <v>106</v>
      </c>
      <c r="AZ754">
        <v>0</v>
      </c>
      <c r="BA754">
        <v>0</v>
      </c>
      <c r="BD754" s="3">
        <v>41321.661111111112</v>
      </c>
      <c r="BE754" s="3">
        <v>41321.663888888892</v>
      </c>
      <c r="BF754" t="s">
        <v>115</v>
      </c>
      <c r="BG754" t="s">
        <v>115</v>
      </c>
      <c r="CH754">
        <v>540</v>
      </c>
      <c r="CI754">
        <v>29630</v>
      </c>
      <c r="CJ754" t="s">
        <v>106</v>
      </c>
      <c r="CK754" t="s">
        <v>106</v>
      </c>
      <c r="CL754">
        <v>10</v>
      </c>
      <c r="CM754" t="s">
        <v>1835</v>
      </c>
      <c r="CO754">
        <v>124375</v>
      </c>
      <c r="CQ754">
        <v>0</v>
      </c>
      <c r="CR754">
        <v>0</v>
      </c>
      <c r="CS754">
        <v>0</v>
      </c>
      <c r="CY754" t="s">
        <v>123</v>
      </c>
      <c r="CZ754" t="s">
        <v>124</v>
      </c>
      <c r="DD754" t="str" cm="1">
        <f t="array" ref="DD754">TEXT(_xlfn.SEQUENCE(1, DATEDIF(AG754, AH754, "m") + 1, AG754, 30), "YYYY-APMM")</f>
        <v>2013-AP05</v>
      </c>
      <c r="DN754">
        <f t="shared" si="22"/>
        <v>20</v>
      </c>
      <c r="DO754">
        <f t="shared" si="23"/>
        <v>0</v>
      </c>
    </row>
    <row r="755" spans="1:119" x14ac:dyDescent="0.35">
      <c r="A755" t="s">
        <v>105</v>
      </c>
      <c r="B755">
        <v>500040</v>
      </c>
      <c r="C755">
        <v>6359</v>
      </c>
      <c r="D755">
        <v>124376</v>
      </c>
      <c r="E755">
        <v>13662</v>
      </c>
      <c r="F755">
        <v>0</v>
      </c>
      <c r="G755" t="s">
        <v>106</v>
      </c>
      <c r="H755" t="s">
        <v>106</v>
      </c>
      <c r="I755" t="s">
        <v>106</v>
      </c>
      <c r="J755" t="s">
        <v>107</v>
      </c>
      <c r="K755" t="s">
        <v>108</v>
      </c>
      <c r="L755" t="s">
        <v>109</v>
      </c>
      <c r="M755" t="s">
        <v>110</v>
      </c>
      <c r="N755" t="s">
        <v>2023</v>
      </c>
      <c r="O755" t="s">
        <v>2024</v>
      </c>
      <c r="Q755">
        <v>320</v>
      </c>
      <c r="R755">
        <v>0</v>
      </c>
      <c r="S755">
        <v>120</v>
      </c>
      <c r="T755">
        <v>0</v>
      </c>
      <c r="U755">
        <v>30</v>
      </c>
      <c r="V755">
        <v>30</v>
      </c>
      <c r="W755">
        <v>120</v>
      </c>
      <c r="X755">
        <v>0</v>
      </c>
      <c r="Y755">
        <v>0</v>
      </c>
      <c r="Z755">
        <v>0</v>
      </c>
      <c r="AD755" s="1">
        <v>41414.333333333336</v>
      </c>
      <c r="AE755" s="1">
        <v>41430.708333333336</v>
      </c>
      <c r="AG755" s="1">
        <v>41367.333333333336</v>
      </c>
      <c r="AH755" s="1">
        <v>41384.708333333336</v>
      </c>
      <c r="AI755" s="1">
        <v>41367.333333333336</v>
      </c>
      <c r="AJ755" s="1">
        <v>41384.708333333336</v>
      </c>
      <c r="AK755" s="1">
        <v>41367.333333333336</v>
      </c>
      <c r="AL755" s="1">
        <v>41384.708333333336</v>
      </c>
      <c r="AM755" s="1">
        <v>41414.333333333336</v>
      </c>
      <c r="AN755" s="1">
        <v>41430.708333333336</v>
      </c>
      <c r="AP755" t="s">
        <v>113</v>
      </c>
      <c r="AU755" t="s">
        <v>2025</v>
      </c>
      <c r="AY755" t="s">
        <v>106</v>
      </c>
      <c r="AZ755">
        <v>0</v>
      </c>
      <c r="BA755">
        <v>0</v>
      </c>
      <c r="BD755" s="3">
        <v>41321.661111111112</v>
      </c>
      <c r="BE755" s="3">
        <v>41321.697916666664</v>
      </c>
      <c r="BF755" t="s">
        <v>115</v>
      </c>
      <c r="BG755" t="s">
        <v>115</v>
      </c>
      <c r="CH755">
        <v>540</v>
      </c>
      <c r="CI755">
        <v>29630</v>
      </c>
      <c r="CJ755" t="s">
        <v>106</v>
      </c>
      <c r="CK755" t="s">
        <v>106</v>
      </c>
      <c r="CL755">
        <v>10</v>
      </c>
      <c r="CM755" t="s">
        <v>1835</v>
      </c>
      <c r="CO755">
        <v>124375</v>
      </c>
      <c r="CQ755">
        <v>0</v>
      </c>
      <c r="CR755">
        <v>0</v>
      </c>
      <c r="CS755">
        <v>0</v>
      </c>
      <c r="CY755" t="s">
        <v>123</v>
      </c>
      <c r="CZ755" t="s">
        <v>124</v>
      </c>
      <c r="DD755" t="str" cm="1">
        <f t="array" ref="DD755">TEXT(_xlfn.SEQUENCE(1, DATEDIF(AG755, AH755, "m") + 1, AG755, 30), "YYYY-APMM")</f>
        <v>2013-AP04</v>
      </c>
      <c r="DN755">
        <f t="shared" si="22"/>
        <v>30</v>
      </c>
      <c r="DO755">
        <f t="shared" si="23"/>
        <v>0</v>
      </c>
    </row>
    <row r="756" spans="1:119" x14ac:dyDescent="0.35">
      <c r="A756" t="s">
        <v>105</v>
      </c>
      <c r="B756">
        <v>500041</v>
      </c>
      <c r="C756">
        <v>6359</v>
      </c>
      <c r="D756">
        <v>124376</v>
      </c>
      <c r="E756">
        <v>13662</v>
      </c>
      <c r="F756">
        <v>0</v>
      </c>
      <c r="G756" t="s">
        <v>106</v>
      </c>
      <c r="H756" t="s">
        <v>106</v>
      </c>
      <c r="I756" t="s">
        <v>106</v>
      </c>
      <c r="J756" t="s">
        <v>107</v>
      </c>
      <c r="K756" t="s">
        <v>108</v>
      </c>
      <c r="L756" t="s">
        <v>109</v>
      </c>
      <c r="M756" t="s">
        <v>110</v>
      </c>
      <c r="N756" t="s">
        <v>2026</v>
      </c>
      <c r="O756" t="s">
        <v>2027</v>
      </c>
      <c r="Q756">
        <v>320</v>
      </c>
      <c r="R756">
        <v>0</v>
      </c>
      <c r="S756">
        <v>120</v>
      </c>
      <c r="T756">
        <v>0</v>
      </c>
      <c r="U756">
        <v>30</v>
      </c>
      <c r="V756">
        <v>30</v>
      </c>
      <c r="W756">
        <v>120</v>
      </c>
      <c r="X756">
        <v>0</v>
      </c>
      <c r="Y756">
        <v>0</v>
      </c>
      <c r="Z756">
        <v>0</v>
      </c>
      <c r="AD756" s="1">
        <v>41431.333333333336</v>
      </c>
      <c r="AE756" s="1">
        <v>41448.708333333336</v>
      </c>
      <c r="AG756" s="1">
        <v>41385.333333333336</v>
      </c>
      <c r="AH756" s="1">
        <v>41401.708333333336</v>
      </c>
      <c r="AI756" s="1">
        <v>41385.333333333336</v>
      </c>
      <c r="AJ756" s="1">
        <v>41401.708333333336</v>
      </c>
      <c r="AK756" s="1">
        <v>41385.333333333336</v>
      </c>
      <c r="AL756" s="1">
        <v>41401.708333333336</v>
      </c>
      <c r="AM756" s="1">
        <v>41431.333333333336</v>
      </c>
      <c r="AN756" s="1">
        <v>41448.708333333336</v>
      </c>
      <c r="AP756" t="s">
        <v>113</v>
      </c>
      <c r="AU756" t="s">
        <v>2028</v>
      </c>
      <c r="AY756" t="s">
        <v>106</v>
      </c>
      <c r="AZ756">
        <v>0</v>
      </c>
      <c r="BA756">
        <v>0</v>
      </c>
      <c r="BD756" s="3">
        <v>41321.661111111112</v>
      </c>
      <c r="BE756" s="3">
        <v>41321.697916666664</v>
      </c>
      <c r="BF756" t="s">
        <v>115</v>
      </c>
      <c r="BG756" t="s">
        <v>115</v>
      </c>
      <c r="CH756">
        <v>540</v>
      </c>
      <c r="CI756">
        <v>29630</v>
      </c>
      <c r="CJ756" t="s">
        <v>106</v>
      </c>
      <c r="CK756" t="s">
        <v>106</v>
      </c>
      <c r="CL756">
        <v>10</v>
      </c>
      <c r="CM756" t="s">
        <v>1835</v>
      </c>
      <c r="CO756">
        <v>124375</v>
      </c>
      <c r="CQ756">
        <v>0</v>
      </c>
      <c r="CR756">
        <v>0</v>
      </c>
      <c r="CS756">
        <v>0</v>
      </c>
      <c r="CY756" t="s">
        <v>123</v>
      </c>
      <c r="CZ756" t="s">
        <v>124</v>
      </c>
      <c r="DD756" t="str" cm="1">
        <f t="array" ref="DD756">TEXT(_xlfn.SEQUENCE(1, DATEDIF(AG756, AH756, "m") + 1, AG756, 30), "YYYY-APMM")</f>
        <v>2013-AP04</v>
      </c>
      <c r="DN756">
        <f t="shared" si="22"/>
        <v>30</v>
      </c>
      <c r="DO756">
        <f t="shared" si="23"/>
        <v>0</v>
      </c>
    </row>
    <row r="757" spans="1:119" x14ac:dyDescent="0.35">
      <c r="A757" t="s">
        <v>105</v>
      </c>
      <c r="B757">
        <v>500042</v>
      </c>
      <c r="C757">
        <v>6359</v>
      </c>
      <c r="D757">
        <v>124376</v>
      </c>
      <c r="E757">
        <v>13662</v>
      </c>
      <c r="F757">
        <v>0</v>
      </c>
      <c r="G757" t="s">
        <v>106</v>
      </c>
      <c r="H757" t="s">
        <v>106</v>
      </c>
      <c r="I757" t="s">
        <v>106</v>
      </c>
      <c r="J757" t="s">
        <v>107</v>
      </c>
      <c r="K757" t="s">
        <v>108</v>
      </c>
      <c r="L757" t="s">
        <v>109</v>
      </c>
      <c r="M757" t="s">
        <v>110</v>
      </c>
      <c r="N757" t="s">
        <v>2029</v>
      </c>
      <c r="O757" t="s">
        <v>2030</v>
      </c>
      <c r="Q757">
        <v>320</v>
      </c>
      <c r="R757">
        <v>0</v>
      </c>
      <c r="S757">
        <v>120</v>
      </c>
      <c r="T757">
        <v>0</v>
      </c>
      <c r="U757">
        <v>20</v>
      </c>
      <c r="V757">
        <v>20</v>
      </c>
      <c r="W757">
        <v>120</v>
      </c>
      <c r="X757">
        <v>0</v>
      </c>
      <c r="Y757">
        <v>0</v>
      </c>
      <c r="Z757">
        <v>0</v>
      </c>
      <c r="AD757" s="1">
        <v>41449.333333333336</v>
      </c>
      <c r="AE757" s="1">
        <v>41465.708333333336</v>
      </c>
      <c r="AG757" s="1">
        <v>41402.333333333336</v>
      </c>
      <c r="AH757" s="1">
        <v>41419.708333333336</v>
      </c>
      <c r="AI757" s="1">
        <v>41402.333333333336</v>
      </c>
      <c r="AJ757" s="1">
        <v>41419.708333333336</v>
      </c>
      <c r="AK757" s="1">
        <v>41402.333333333336</v>
      </c>
      <c r="AL757" s="1">
        <v>41419.708333333336</v>
      </c>
      <c r="AM757" s="1">
        <v>41449.333333333336</v>
      </c>
      <c r="AN757" s="1">
        <v>41465.708333333336</v>
      </c>
      <c r="AP757" t="s">
        <v>113</v>
      </c>
      <c r="AU757" t="s">
        <v>2031</v>
      </c>
      <c r="AY757" t="s">
        <v>106</v>
      </c>
      <c r="AZ757">
        <v>0</v>
      </c>
      <c r="BA757">
        <v>0</v>
      </c>
      <c r="BD757" s="3">
        <v>41321.661111111112</v>
      </c>
      <c r="BE757" s="3">
        <v>41321.697916666664</v>
      </c>
      <c r="BF757" t="s">
        <v>115</v>
      </c>
      <c r="BG757" t="s">
        <v>115</v>
      </c>
      <c r="CH757">
        <v>540</v>
      </c>
      <c r="CI757">
        <v>29630</v>
      </c>
      <c r="CJ757" t="s">
        <v>106</v>
      </c>
      <c r="CK757" t="s">
        <v>106</v>
      </c>
      <c r="CL757">
        <v>10</v>
      </c>
      <c r="CM757" t="s">
        <v>1835</v>
      </c>
      <c r="CO757">
        <v>124375</v>
      </c>
      <c r="CQ757">
        <v>0</v>
      </c>
      <c r="CR757">
        <v>0</v>
      </c>
      <c r="CS757">
        <v>0</v>
      </c>
      <c r="CY757" t="s">
        <v>123</v>
      </c>
      <c r="CZ757" t="s">
        <v>124</v>
      </c>
      <c r="DD757" t="str" cm="1">
        <f t="array" ref="DD757">TEXT(_xlfn.SEQUENCE(1, DATEDIF(AG757, AH757, "m") + 1, AG757, 30), "YYYY-APMM")</f>
        <v>2013-AP05</v>
      </c>
      <c r="DN757">
        <f t="shared" si="22"/>
        <v>20</v>
      </c>
      <c r="DO757">
        <f t="shared" si="23"/>
        <v>0</v>
      </c>
    </row>
    <row r="758" spans="1:119" x14ac:dyDescent="0.35">
      <c r="A758" t="s">
        <v>105</v>
      </c>
      <c r="B758">
        <v>500043</v>
      </c>
      <c r="C758">
        <v>6359</v>
      </c>
      <c r="D758">
        <v>124376</v>
      </c>
      <c r="E758">
        <v>13662</v>
      </c>
      <c r="F758">
        <v>0</v>
      </c>
      <c r="G758" t="s">
        <v>106</v>
      </c>
      <c r="H758" t="s">
        <v>106</v>
      </c>
      <c r="I758" t="s">
        <v>106</v>
      </c>
      <c r="J758" t="s">
        <v>107</v>
      </c>
      <c r="K758" t="s">
        <v>108</v>
      </c>
      <c r="L758" t="s">
        <v>109</v>
      </c>
      <c r="M758" t="s">
        <v>110</v>
      </c>
      <c r="N758" t="s">
        <v>2032</v>
      </c>
      <c r="O758" t="s">
        <v>2033</v>
      </c>
      <c r="Q758">
        <v>176</v>
      </c>
      <c r="R758">
        <v>0</v>
      </c>
      <c r="S758">
        <v>120</v>
      </c>
      <c r="T758">
        <v>0</v>
      </c>
      <c r="U758">
        <v>20</v>
      </c>
      <c r="V758">
        <v>20</v>
      </c>
      <c r="W758">
        <v>120</v>
      </c>
      <c r="X758">
        <v>0</v>
      </c>
      <c r="Y758">
        <v>0</v>
      </c>
      <c r="Z758">
        <v>0</v>
      </c>
      <c r="AD758" s="1">
        <v>41428.333333333336</v>
      </c>
      <c r="AE758" s="1">
        <v>41444.708333333336</v>
      </c>
      <c r="AG758" s="1">
        <v>41402.333333333336</v>
      </c>
      <c r="AH758" s="1">
        <v>41419.708333333336</v>
      </c>
      <c r="AI758" s="1">
        <v>41402.333333333336</v>
      </c>
      <c r="AJ758" s="1">
        <v>41419.708333333336</v>
      </c>
      <c r="AK758" s="1">
        <v>41402.333333333336</v>
      </c>
      <c r="AL758" s="1">
        <v>41419.708333333336</v>
      </c>
      <c r="AM758" s="1">
        <v>41428.333333333336</v>
      </c>
      <c r="AN758" s="1">
        <v>41444.708333333336</v>
      </c>
      <c r="AP758" t="s">
        <v>113</v>
      </c>
      <c r="AU758" t="s">
        <v>2034</v>
      </c>
      <c r="AY758" t="s">
        <v>106</v>
      </c>
      <c r="AZ758">
        <v>0</v>
      </c>
      <c r="BA758">
        <v>0</v>
      </c>
      <c r="BD758" s="3">
        <v>41321.661111111112</v>
      </c>
      <c r="BE758" s="3">
        <v>41321.663888888892</v>
      </c>
      <c r="BF758" t="s">
        <v>115</v>
      </c>
      <c r="BG758" t="s">
        <v>115</v>
      </c>
      <c r="CH758">
        <v>540</v>
      </c>
      <c r="CI758">
        <v>29630</v>
      </c>
      <c r="CJ758" t="s">
        <v>106</v>
      </c>
      <c r="CK758" t="s">
        <v>106</v>
      </c>
      <c r="CL758">
        <v>10</v>
      </c>
      <c r="CM758" t="s">
        <v>1835</v>
      </c>
      <c r="CO758">
        <v>124375</v>
      </c>
      <c r="CQ758">
        <v>0</v>
      </c>
      <c r="CR758">
        <v>0</v>
      </c>
      <c r="CS758">
        <v>0</v>
      </c>
      <c r="CY758" t="s">
        <v>123</v>
      </c>
      <c r="CZ758" t="s">
        <v>124</v>
      </c>
      <c r="DD758" t="str" cm="1">
        <f t="array" ref="DD758">TEXT(_xlfn.SEQUENCE(1, DATEDIF(AG758, AH758, "m") + 1, AG758, 30), "YYYY-APMM")</f>
        <v>2013-AP05</v>
      </c>
      <c r="DN758">
        <f t="shared" si="22"/>
        <v>20</v>
      </c>
      <c r="DO758">
        <f t="shared" si="23"/>
        <v>0</v>
      </c>
    </row>
    <row r="759" spans="1:119" x14ac:dyDescent="0.35">
      <c r="A759" t="s">
        <v>105</v>
      </c>
      <c r="B759">
        <v>500044</v>
      </c>
      <c r="C759">
        <v>6359</v>
      </c>
      <c r="D759">
        <v>124376</v>
      </c>
      <c r="E759">
        <v>13662</v>
      </c>
      <c r="F759">
        <v>0</v>
      </c>
      <c r="G759" t="s">
        <v>106</v>
      </c>
      <c r="H759" t="s">
        <v>106</v>
      </c>
      <c r="I759" t="s">
        <v>106</v>
      </c>
      <c r="J759" t="s">
        <v>107</v>
      </c>
      <c r="K759" t="s">
        <v>108</v>
      </c>
      <c r="L759" t="s">
        <v>109</v>
      </c>
      <c r="M759" t="s">
        <v>110</v>
      </c>
      <c r="N759" t="s">
        <v>2035</v>
      </c>
      <c r="O759" t="s">
        <v>2036</v>
      </c>
      <c r="Q759">
        <v>176</v>
      </c>
      <c r="R759">
        <v>0</v>
      </c>
      <c r="S759">
        <v>120</v>
      </c>
      <c r="T759">
        <v>0</v>
      </c>
      <c r="U759">
        <v>20</v>
      </c>
      <c r="V759">
        <v>20</v>
      </c>
      <c r="W759">
        <v>120</v>
      </c>
      <c r="X759">
        <v>0</v>
      </c>
      <c r="Y759">
        <v>0</v>
      </c>
      <c r="Z759">
        <v>0</v>
      </c>
      <c r="AD759" s="1">
        <v>41428.333333333336</v>
      </c>
      <c r="AE759" s="1">
        <v>41444.708333333336</v>
      </c>
      <c r="AG759" s="1">
        <v>41402.333333333336</v>
      </c>
      <c r="AH759" s="1">
        <v>41419.708333333336</v>
      </c>
      <c r="AI759" s="1">
        <v>41402.333333333336</v>
      </c>
      <c r="AJ759" s="1">
        <v>41419.708333333336</v>
      </c>
      <c r="AK759" s="1">
        <v>41402.333333333336</v>
      </c>
      <c r="AL759" s="1">
        <v>41419.708333333336</v>
      </c>
      <c r="AM759" s="1">
        <v>41428.333333333336</v>
      </c>
      <c r="AN759" s="1">
        <v>41444.708333333336</v>
      </c>
      <c r="AP759" t="s">
        <v>113</v>
      </c>
      <c r="AU759" t="s">
        <v>2037</v>
      </c>
      <c r="AY759" t="s">
        <v>106</v>
      </c>
      <c r="AZ759">
        <v>0</v>
      </c>
      <c r="BA759">
        <v>0</v>
      </c>
      <c r="BD759" s="3">
        <v>41321.661111111112</v>
      </c>
      <c r="BE759" s="3">
        <v>41321.663888888892</v>
      </c>
      <c r="BF759" t="s">
        <v>115</v>
      </c>
      <c r="BG759" t="s">
        <v>115</v>
      </c>
      <c r="CH759">
        <v>540</v>
      </c>
      <c r="CI759">
        <v>29630</v>
      </c>
      <c r="CJ759" t="s">
        <v>106</v>
      </c>
      <c r="CK759" t="s">
        <v>106</v>
      </c>
      <c r="CL759">
        <v>10</v>
      </c>
      <c r="CM759" t="s">
        <v>1835</v>
      </c>
      <c r="CO759">
        <v>124375</v>
      </c>
      <c r="CQ759">
        <v>0</v>
      </c>
      <c r="CR759">
        <v>0</v>
      </c>
      <c r="CS759">
        <v>0</v>
      </c>
      <c r="CY759" t="s">
        <v>123</v>
      </c>
      <c r="CZ759" t="s">
        <v>124</v>
      </c>
      <c r="DD759" t="str" cm="1">
        <f t="array" ref="DD759">TEXT(_xlfn.SEQUENCE(1, DATEDIF(AG759, AH759, "m") + 1, AG759, 30), "YYYY-APMM")</f>
        <v>2013-AP05</v>
      </c>
      <c r="DN759">
        <f t="shared" si="22"/>
        <v>20</v>
      </c>
      <c r="DO759">
        <f t="shared" si="23"/>
        <v>0</v>
      </c>
    </row>
    <row r="760" spans="1:119" x14ac:dyDescent="0.35">
      <c r="A760" t="s">
        <v>105</v>
      </c>
      <c r="B760">
        <v>500045</v>
      </c>
      <c r="C760">
        <v>6359</v>
      </c>
      <c r="D760">
        <v>124376</v>
      </c>
      <c r="E760">
        <v>13662</v>
      </c>
      <c r="F760">
        <v>0</v>
      </c>
      <c r="G760" t="s">
        <v>106</v>
      </c>
      <c r="H760" t="s">
        <v>106</v>
      </c>
      <c r="I760" t="s">
        <v>106</v>
      </c>
      <c r="J760" t="s">
        <v>107</v>
      </c>
      <c r="K760" t="s">
        <v>108</v>
      </c>
      <c r="L760" t="s">
        <v>109</v>
      </c>
      <c r="M760" t="s">
        <v>110</v>
      </c>
      <c r="N760" t="s">
        <v>2038</v>
      </c>
      <c r="O760" t="s">
        <v>2039</v>
      </c>
      <c r="Q760">
        <v>176</v>
      </c>
      <c r="R760">
        <v>0</v>
      </c>
      <c r="S760">
        <v>120</v>
      </c>
      <c r="T760">
        <v>0</v>
      </c>
      <c r="U760">
        <v>30</v>
      </c>
      <c r="V760">
        <v>30</v>
      </c>
      <c r="W760">
        <v>120</v>
      </c>
      <c r="X760">
        <v>0</v>
      </c>
      <c r="Y760">
        <v>0</v>
      </c>
      <c r="Z760">
        <v>0</v>
      </c>
      <c r="AD760" s="1">
        <v>41445.333333333336</v>
      </c>
      <c r="AE760" s="1">
        <v>41462.708333333336</v>
      </c>
      <c r="AG760" s="1">
        <v>41420.333333333336</v>
      </c>
      <c r="AH760" s="1">
        <v>41436.708333333336</v>
      </c>
      <c r="AI760" s="1">
        <v>41420.333333333336</v>
      </c>
      <c r="AJ760" s="1">
        <v>41436.708333333336</v>
      </c>
      <c r="AK760" s="1">
        <v>41420.333333333336</v>
      </c>
      <c r="AL760" s="1">
        <v>41436.708333333336</v>
      </c>
      <c r="AM760" s="1">
        <v>41445.333333333336</v>
      </c>
      <c r="AN760" s="1">
        <v>41462.708333333336</v>
      </c>
      <c r="AP760" t="s">
        <v>113</v>
      </c>
      <c r="AU760" t="s">
        <v>2040</v>
      </c>
      <c r="AY760" t="s">
        <v>106</v>
      </c>
      <c r="AZ760">
        <v>0</v>
      </c>
      <c r="BA760">
        <v>0</v>
      </c>
      <c r="BD760" s="3">
        <v>41321.661111111112</v>
      </c>
      <c r="BE760" s="3">
        <v>41321.663888888892</v>
      </c>
      <c r="BF760" t="s">
        <v>115</v>
      </c>
      <c r="BG760" t="s">
        <v>115</v>
      </c>
      <c r="CH760">
        <v>540</v>
      </c>
      <c r="CI760">
        <v>29630</v>
      </c>
      <c r="CJ760" t="s">
        <v>106</v>
      </c>
      <c r="CK760" t="s">
        <v>106</v>
      </c>
      <c r="CL760">
        <v>10</v>
      </c>
      <c r="CM760" t="s">
        <v>1835</v>
      </c>
      <c r="CO760">
        <v>124375</v>
      </c>
      <c r="CQ760">
        <v>0</v>
      </c>
      <c r="CR760">
        <v>0</v>
      </c>
      <c r="CS760">
        <v>0</v>
      </c>
      <c r="CY760" t="s">
        <v>123</v>
      </c>
      <c r="CZ760" t="s">
        <v>124</v>
      </c>
      <c r="DD760" t="str" cm="1">
        <f t="array" ref="DD760">TEXT(_xlfn.SEQUENCE(1, DATEDIF(AG760, AH760, "m") + 1, AG760, 30), "YYYY-APMM")</f>
        <v>2013-AP05</v>
      </c>
      <c r="DN760">
        <f t="shared" si="22"/>
        <v>30</v>
      </c>
      <c r="DO760">
        <f t="shared" si="23"/>
        <v>0</v>
      </c>
    </row>
    <row r="761" spans="1:119" x14ac:dyDescent="0.35">
      <c r="A761" t="s">
        <v>105</v>
      </c>
      <c r="B761">
        <v>500046</v>
      </c>
      <c r="C761">
        <v>6359</v>
      </c>
      <c r="D761">
        <v>124376</v>
      </c>
      <c r="E761">
        <v>13662</v>
      </c>
      <c r="F761">
        <v>0</v>
      </c>
      <c r="G761" t="s">
        <v>106</v>
      </c>
      <c r="H761" t="s">
        <v>106</v>
      </c>
      <c r="I761" t="s">
        <v>106</v>
      </c>
      <c r="J761" t="s">
        <v>107</v>
      </c>
      <c r="K761" t="s">
        <v>108</v>
      </c>
      <c r="L761" t="s">
        <v>109</v>
      </c>
      <c r="M761" t="s">
        <v>110</v>
      </c>
      <c r="N761" t="s">
        <v>2041</v>
      </c>
      <c r="O761" t="s">
        <v>2042</v>
      </c>
      <c r="Q761">
        <v>320</v>
      </c>
      <c r="R761">
        <v>0</v>
      </c>
      <c r="S761">
        <v>120</v>
      </c>
      <c r="T761">
        <v>0</v>
      </c>
      <c r="U761">
        <v>30</v>
      </c>
      <c r="V761">
        <v>30</v>
      </c>
      <c r="W761">
        <v>120</v>
      </c>
      <c r="X761">
        <v>0</v>
      </c>
      <c r="Y761">
        <v>0</v>
      </c>
      <c r="Z761">
        <v>0</v>
      </c>
      <c r="AD761" s="1">
        <v>41466.333333333336</v>
      </c>
      <c r="AE761" s="1">
        <v>41483.708333333336</v>
      </c>
      <c r="AG761" s="1">
        <v>41420.333333333336</v>
      </c>
      <c r="AH761" s="1">
        <v>41436.708333333336</v>
      </c>
      <c r="AI761" s="1">
        <v>41420.333333333336</v>
      </c>
      <c r="AJ761" s="1">
        <v>41436.708333333336</v>
      </c>
      <c r="AK761" s="1">
        <v>41420.333333333336</v>
      </c>
      <c r="AL761" s="1">
        <v>41436.708333333336</v>
      </c>
      <c r="AM761" s="1">
        <v>41466.333333333336</v>
      </c>
      <c r="AN761" s="1">
        <v>41483.708333333336</v>
      </c>
      <c r="AP761" t="s">
        <v>113</v>
      </c>
      <c r="AU761" t="s">
        <v>2043</v>
      </c>
      <c r="AY761" t="s">
        <v>106</v>
      </c>
      <c r="AZ761">
        <v>0</v>
      </c>
      <c r="BA761">
        <v>0</v>
      </c>
      <c r="BD761" s="3">
        <v>41321.661111111112</v>
      </c>
      <c r="BE761" s="3">
        <v>41321.697916666664</v>
      </c>
      <c r="BF761" t="s">
        <v>115</v>
      </c>
      <c r="BG761" t="s">
        <v>115</v>
      </c>
      <c r="CH761">
        <v>540</v>
      </c>
      <c r="CI761">
        <v>29630</v>
      </c>
      <c r="CJ761" t="s">
        <v>106</v>
      </c>
      <c r="CK761" t="s">
        <v>106</v>
      </c>
      <c r="CL761">
        <v>10</v>
      </c>
      <c r="CM761" t="s">
        <v>1835</v>
      </c>
      <c r="CO761">
        <v>124375</v>
      </c>
      <c r="CQ761">
        <v>0</v>
      </c>
      <c r="CR761">
        <v>0</v>
      </c>
      <c r="CS761">
        <v>0</v>
      </c>
      <c r="CY761" t="s">
        <v>123</v>
      </c>
      <c r="CZ761" t="s">
        <v>124</v>
      </c>
      <c r="DD761" t="str" cm="1">
        <f t="array" ref="DD761">TEXT(_xlfn.SEQUENCE(1, DATEDIF(AG761, AH761, "m") + 1, AG761, 30), "YYYY-APMM")</f>
        <v>2013-AP05</v>
      </c>
      <c r="DN761">
        <f t="shared" si="22"/>
        <v>30</v>
      </c>
      <c r="DO761">
        <f t="shared" si="23"/>
        <v>0</v>
      </c>
    </row>
    <row r="762" spans="1:119" x14ac:dyDescent="0.35">
      <c r="A762" t="s">
        <v>105</v>
      </c>
      <c r="B762">
        <v>500047</v>
      </c>
      <c r="C762">
        <v>6359</v>
      </c>
      <c r="D762">
        <v>124376</v>
      </c>
      <c r="E762">
        <v>13662</v>
      </c>
      <c r="F762">
        <v>0</v>
      </c>
      <c r="G762" t="s">
        <v>106</v>
      </c>
      <c r="H762" t="s">
        <v>106</v>
      </c>
      <c r="I762" t="s">
        <v>106</v>
      </c>
      <c r="J762" t="s">
        <v>107</v>
      </c>
      <c r="K762" t="s">
        <v>108</v>
      </c>
      <c r="L762" t="s">
        <v>109</v>
      </c>
      <c r="M762" t="s">
        <v>110</v>
      </c>
      <c r="N762" t="s">
        <v>2044</v>
      </c>
      <c r="O762" t="s">
        <v>2045</v>
      </c>
      <c r="Q762">
        <v>320</v>
      </c>
      <c r="R762">
        <v>0</v>
      </c>
      <c r="S762">
        <v>120</v>
      </c>
      <c r="T762">
        <v>0</v>
      </c>
      <c r="U762">
        <v>30</v>
      </c>
      <c r="V762">
        <v>30</v>
      </c>
      <c r="W762">
        <v>120</v>
      </c>
      <c r="X762">
        <v>0</v>
      </c>
      <c r="Y762">
        <v>0</v>
      </c>
      <c r="Z762">
        <v>0</v>
      </c>
      <c r="AD762" s="1">
        <v>41466.333333333336</v>
      </c>
      <c r="AE762" s="1">
        <v>41483.708333333336</v>
      </c>
      <c r="AG762" s="1">
        <v>41420.333333333336</v>
      </c>
      <c r="AH762" s="1">
        <v>41436.708333333336</v>
      </c>
      <c r="AI762" s="1">
        <v>41420.333333333336</v>
      </c>
      <c r="AJ762" s="1">
        <v>41436.708333333336</v>
      </c>
      <c r="AK762" s="1">
        <v>41420.333333333336</v>
      </c>
      <c r="AL762" s="1">
        <v>41436.708333333336</v>
      </c>
      <c r="AM762" s="1">
        <v>41466.333333333336</v>
      </c>
      <c r="AN762" s="1">
        <v>41483.708333333336</v>
      </c>
      <c r="AP762" t="s">
        <v>113</v>
      </c>
      <c r="AU762" t="s">
        <v>2046</v>
      </c>
      <c r="AY762" t="s">
        <v>106</v>
      </c>
      <c r="AZ762">
        <v>0</v>
      </c>
      <c r="BA762">
        <v>0</v>
      </c>
      <c r="BD762" s="3">
        <v>41321.661111111112</v>
      </c>
      <c r="BE762" s="3">
        <v>41321.697916666664</v>
      </c>
      <c r="BF762" t="s">
        <v>115</v>
      </c>
      <c r="BG762" t="s">
        <v>115</v>
      </c>
      <c r="CH762">
        <v>540</v>
      </c>
      <c r="CI762">
        <v>29630</v>
      </c>
      <c r="CJ762" t="s">
        <v>106</v>
      </c>
      <c r="CK762" t="s">
        <v>106</v>
      </c>
      <c r="CL762">
        <v>10</v>
      </c>
      <c r="CM762" t="s">
        <v>1835</v>
      </c>
      <c r="CO762">
        <v>124375</v>
      </c>
      <c r="CQ762">
        <v>0</v>
      </c>
      <c r="CR762">
        <v>0</v>
      </c>
      <c r="CS762">
        <v>0</v>
      </c>
      <c r="CY762" t="s">
        <v>123</v>
      </c>
      <c r="CZ762" t="s">
        <v>124</v>
      </c>
      <c r="DD762" t="str" cm="1">
        <f t="array" ref="DD762">TEXT(_xlfn.SEQUENCE(1, DATEDIF(AG762, AH762, "m") + 1, AG762, 30), "YYYY-APMM")</f>
        <v>2013-AP05</v>
      </c>
      <c r="DN762">
        <f t="shared" si="22"/>
        <v>30</v>
      </c>
      <c r="DO762">
        <f t="shared" si="23"/>
        <v>0</v>
      </c>
    </row>
    <row r="763" spans="1:119" x14ac:dyDescent="0.35">
      <c r="A763" t="s">
        <v>105</v>
      </c>
      <c r="B763">
        <v>500048</v>
      </c>
      <c r="C763">
        <v>6359</v>
      </c>
      <c r="D763">
        <v>124376</v>
      </c>
      <c r="E763">
        <v>13662</v>
      </c>
      <c r="F763">
        <v>0</v>
      </c>
      <c r="G763" t="s">
        <v>106</v>
      </c>
      <c r="H763" t="s">
        <v>106</v>
      </c>
      <c r="I763" t="s">
        <v>106</v>
      </c>
      <c r="J763" t="s">
        <v>107</v>
      </c>
      <c r="K763" t="s">
        <v>108</v>
      </c>
      <c r="L763" t="s">
        <v>109</v>
      </c>
      <c r="M763" t="s">
        <v>110</v>
      </c>
      <c r="N763" t="s">
        <v>2047</v>
      </c>
      <c r="O763" t="s">
        <v>2048</v>
      </c>
      <c r="Q763">
        <v>288</v>
      </c>
      <c r="R763">
        <v>0</v>
      </c>
      <c r="S763">
        <v>120</v>
      </c>
      <c r="T763">
        <v>0</v>
      </c>
      <c r="U763">
        <v>30</v>
      </c>
      <c r="V763">
        <v>30</v>
      </c>
      <c r="W763">
        <v>120</v>
      </c>
      <c r="X763">
        <v>0</v>
      </c>
      <c r="Y763">
        <v>0</v>
      </c>
      <c r="Z763">
        <v>0</v>
      </c>
      <c r="AD763" s="1">
        <v>41421.333333333336</v>
      </c>
      <c r="AE763" s="1">
        <v>41437.708333333336</v>
      </c>
      <c r="AG763" s="1">
        <v>41379.333333333336</v>
      </c>
      <c r="AH763" s="1">
        <v>41395.708333333336</v>
      </c>
      <c r="AI763" s="1">
        <v>41379.333333333336</v>
      </c>
      <c r="AJ763" s="1">
        <v>41395.708333333336</v>
      </c>
      <c r="AK763" s="1">
        <v>41379.333333333336</v>
      </c>
      <c r="AL763" s="1">
        <v>41395.708333333336</v>
      </c>
      <c r="AM763" s="1">
        <v>41421.333333333336</v>
      </c>
      <c r="AN763" s="1">
        <v>41437.708333333336</v>
      </c>
      <c r="AP763" t="s">
        <v>113</v>
      </c>
      <c r="AU763" t="s">
        <v>2049</v>
      </c>
      <c r="AY763" t="s">
        <v>106</v>
      </c>
      <c r="AZ763">
        <v>0</v>
      </c>
      <c r="BA763">
        <v>0</v>
      </c>
      <c r="BD763" s="3">
        <v>41321.661111111112</v>
      </c>
      <c r="BE763" s="3">
        <v>41321.663888888892</v>
      </c>
      <c r="BF763" t="s">
        <v>115</v>
      </c>
      <c r="BG763" t="s">
        <v>115</v>
      </c>
      <c r="CH763">
        <v>540</v>
      </c>
      <c r="CI763">
        <v>29630</v>
      </c>
      <c r="CJ763" t="s">
        <v>106</v>
      </c>
      <c r="CK763" t="s">
        <v>106</v>
      </c>
      <c r="CL763">
        <v>10</v>
      </c>
      <c r="CM763" t="s">
        <v>1835</v>
      </c>
      <c r="CO763">
        <v>124375</v>
      </c>
      <c r="CQ763">
        <v>0</v>
      </c>
      <c r="CR763">
        <v>0</v>
      </c>
      <c r="CS763">
        <v>0</v>
      </c>
      <c r="CY763" t="s">
        <v>123</v>
      </c>
      <c r="CZ763" t="s">
        <v>124</v>
      </c>
      <c r="DD763" t="str" cm="1">
        <f t="array" ref="DD763">TEXT(_xlfn.SEQUENCE(1, DATEDIF(AG763, AH763, "m") + 1, AG763, 30), "YYYY-APMM")</f>
        <v>2013-AP04</v>
      </c>
      <c r="DN763">
        <f t="shared" si="22"/>
        <v>30</v>
      </c>
      <c r="DO763">
        <f t="shared" si="23"/>
        <v>0</v>
      </c>
    </row>
    <row r="764" spans="1:119" x14ac:dyDescent="0.35">
      <c r="A764" t="s">
        <v>105</v>
      </c>
      <c r="B764">
        <v>500049</v>
      </c>
      <c r="C764">
        <v>6359</v>
      </c>
      <c r="D764">
        <v>124376</v>
      </c>
      <c r="E764">
        <v>13662</v>
      </c>
      <c r="F764">
        <v>0</v>
      </c>
      <c r="G764" t="s">
        <v>106</v>
      </c>
      <c r="H764" t="s">
        <v>106</v>
      </c>
      <c r="I764" t="s">
        <v>106</v>
      </c>
      <c r="J764" t="s">
        <v>107</v>
      </c>
      <c r="K764" t="s">
        <v>108</v>
      </c>
      <c r="L764" t="s">
        <v>109</v>
      </c>
      <c r="M764" t="s">
        <v>110</v>
      </c>
      <c r="N764" t="s">
        <v>2050</v>
      </c>
      <c r="O764" t="s">
        <v>2051</v>
      </c>
      <c r="Q764">
        <v>504</v>
      </c>
      <c r="R764">
        <v>0</v>
      </c>
      <c r="S764">
        <v>120</v>
      </c>
      <c r="T764">
        <v>0</v>
      </c>
      <c r="U764">
        <v>30</v>
      </c>
      <c r="V764">
        <v>30</v>
      </c>
      <c r="W764">
        <v>120</v>
      </c>
      <c r="X764">
        <v>0</v>
      </c>
      <c r="Y764">
        <v>0</v>
      </c>
      <c r="Z764">
        <v>0</v>
      </c>
      <c r="AD764" s="1">
        <v>41433.333333333336</v>
      </c>
      <c r="AE764" s="1">
        <v>41449.708333333336</v>
      </c>
      <c r="AG764" s="1">
        <v>41359.333333333336</v>
      </c>
      <c r="AH764" s="1">
        <v>41375.708333333336</v>
      </c>
      <c r="AI764" s="1">
        <v>41359.333333333336</v>
      </c>
      <c r="AJ764" s="1">
        <v>41375.708333333336</v>
      </c>
      <c r="AK764" s="1">
        <v>41359.333333333336</v>
      </c>
      <c r="AL764" s="1">
        <v>41375.708333333336</v>
      </c>
      <c r="AM764" s="1">
        <v>41433.333333333336</v>
      </c>
      <c r="AN764" s="1">
        <v>41449.708333333336</v>
      </c>
      <c r="AP764" t="s">
        <v>113</v>
      </c>
      <c r="AU764" t="s">
        <v>2052</v>
      </c>
      <c r="AY764" t="s">
        <v>106</v>
      </c>
      <c r="AZ764">
        <v>0</v>
      </c>
      <c r="BA764">
        <v>0</v>
      </c>
      <c r="BD764" s="3">
        <v>41321.661111111112</v>
      </c>
      <c r="BE764" s="3">
        <v>41321.663888888892</v>
      </c>
      <c r="BF764" t="s">
        <v>115</v>
      </c>
      <c r="BG764" t="s">
        <v>115</v>
      </c>
      <c r="CH764">
        <v>540</v>
      </c>
      <c r="CI764">
        <v>29630</v>
      </c>
      <c r="CJ764" t="s">
        <v>106</v>
      </c>
      <c r="CK764" t="s">
        <v>106</v>
      </c>
      <c r="CL764">
        <v>10</v>
      </c>
      <c r="CM764" t="s">
        <v>1835</v>
      </c>
      <c r="CO764">
        <v>124375</v>
      </c>
      <c r="CQ764">
        <v>0</v>
      </c>
      <c r="CR764">
        <v>0</v>
      </c>
      <c r="CS764">
        <v>0</v>
      </c>
      <c r="CY764" t="s">
        <v>123</v>
      </c>
      <c r="CZ764" t="s">
        <v>124</v>
      </c>
      <c r="DD764" t="str" cm="1">
        <f t="array" ref="DD764">TEXT(_xlfn.SEQUENCE(1, DATEDIF(AG764, AH764, "m") + 1, AG764, 30), "YYYY-APMM")</f>
        <v>2013-AP03</v>
      </c>
      <c r="DN764">
        <f t="shared" si="22"/>
        <v>30</v>
      </c>
      <c r="DO764">
        <f t="shared" si="23"/>
        <v>0</v>
      </c>
    </row>
    <row r="765" spans="1:119" x14ac:dyDescent="0.35">
      <c r="A765" t="s">
        <v>105</v>
      </c>
      <c r="B765">
        <v>500050</v>
      </c>
      <c r="C765">
        <v>6359</v>
      </c>
      <c r="D765">
        <v>124376</v>
      </c>
      <c r="E765">
        <v>13662</v>
      </c>
      <c r="F765">
        <v>0</v>
      </c>
      <c r="G765" t="s">
        <v>106</v>
      </c>
      <c r="H765" t="s">
        <v>106</v>
      </c>
      <c r="I765" t="s">
        <v>106</v>
      </c>
      <c r="J765" t="s">
        <v>107</v>
      </c>
      <c r="K765" t="s">
        <v>108</v>
      </c>
      <c r="L765" t="s">
        <v>109</v>
      </c>
      <c r="M765" t="s">
        <v>110</v>
      </c>
      <c r="N765" t="s">
        <v>2053</v>
      </c>
      <c r="O765" t="s">
        <v>2054</v>
      </c>
      <c r="Q765">
        <v>504</v>
      </c>
      <c r="R765">
        <v>0</v>
      </c>
      <c r="S765">
        <v>120</v>
      </c>
      <c r="T765">
        <v>0</v>
      </c>
      <c r="U765">
        <v>30</v>
      </c>
      <c r="V765">
        <v>30</v>
      </c>
      <c r="W765">
        <v>120</v>
      </c>
      <c r="X765">
        <v>0</v>
      </c>
      <c r="Y765">
        <v>0</v>
      </c>
      <c r="Z765">
        <v>0</v>
      </c>
      <c r="AD765" s="1">
        <v>41415.333333333336</v>
      </c>
      <c r="AE765" s="1">
        <v>41431.708333333336</v>
      </c>
      <c r="AG765" s="1">
        <v>41342.333333333336</v>
      </c>
      <c r="AH765" s="1">
        <v>41358.708333333336</v>
      </c>
      <c r="AI765" s="1">
        <v>41342.333333333336</v>
      </c>
      <c r="AJ765" s="1">
        <v>41358.708333333336</v>
      </c>
      <c r="AK765" s="1">
        <v>41342.333333333336</v>
      </c>
      <c r="AL765" s="1">
        <v>41358.708333333336</v>
      </c>
      <c r="AM765" s="1">
        <v>41415.333333333336</v>
      </c>
      <c r="AN765" s="1">
        <v>41431.708333333336</v>
      </c>
      <c r="AP765" t="s">
        <v>113</v>
      </c>
      <c r="AU765" t="s">
        <v>2055</v>
      </c>
      <c r="AY765" t="s">
        <v>106</v>
      </c>
      <c r="AZ765">
        <v>0</v>
      </c>
      <c r="BA765">
        <v>0</v>
      </c>
      <c r="BD765" s="3">
        <v>41321.661111111112</v>
      </c>
      <c r="BE765" s="3">
        <v>41321.663888888892</v>
      </c>
      <c r="BF765" t="s">
        <v>115</v>
      </c>
      <c r="BG765" t="s">
        <v>115</v>
      </c>
      <c r="CH765">
        <v>540</v>
      </c>
      <c r="CI765">
        <v>29630</v>
      </c>
      <c r="CJ765" t="s">
        <v>106</v>
      </c>
      <c r="CK765" t="s">
        <v>106</v>
      </c>
      <c r="CL765">
        <v>10</v>
      </c>
      <c r="CM765" t="s">
        <v>1835</v>
      </c>
      <c r="CO765">
        <v>124375</v>
      </c>
      <c r="CQ765">
        <v>0</v>
      </c>
      <c r="CR765">
        <v>0</v>
      </c>
      <c r="CS765">
        <v>0</v>
      </c>
      <c r="CY765" t="s">
        <v>123</v>
      </c>
      <c r="CZ765" t="s">
        <v>124</v>
      </c>
      <c r="DD765" t="str" cm="1">
        <f t="array" ref="DD765">TEXT(_xlfn.SEQUENCE(1, DATEDIF(AG765, AH765, "m") + 1, AG765, 30), "YYYY-APMM")</f>
        <v>2013-AP03</v>
      </c>
      <c r="DN765">
        <f t="shared" si="22"/>
        <v>30</v>
      </c>
      <c r="DO765">
        <f t="shared" si="23"/>
        <v>0</v>
      </c>
    </row>
    <row r="766" spans="1:119" x14ac:dyDescent="0.35">
      <c r="A766" t="s">
        <v>105</v>
      </c>
      <c r="B766">
        <v>500051</v>
      </c>
      <c r="C766">
        <v>6359</v>
      </c>
      <c r="D766">
        <v>124376</v>
      </c>
      <c r="E766">
        <v>13662</v>
      </c>
      <c r="F766">
        <v>0</v>
      </c>
      <c r="G766" t="s">
        <v>106</v>
      </c>
      <c r="H766" t="s">
        <v>106</v>
      </c>
      <c r="I766" t="s">
        <v>106</v>
      </c>
      <c r="J766" t="s">
        <v>107</v>
      </c>
      <c r="K766" t="s">
        <v>108</v>
      </c>
      <c r="L766" t="s">
        <v>109</v>
      </c>
      <c r="M766" t="s">
        <v>110</v>
      </c>
      <c r="N766" t="s">
        <v>2056</v>
      </c>
      <c r="O766" t="s">
        <v>2057</v>
      </c>
      <c r="Q766">
        <v>232</v>
      </c>
      <c r="R766">
        <v>0</v>
      </c>
      <c r="S766">
        <v>80</v>
      </c>
      <c r="T766">
        <v>0</v>
      </c>
      <c r="U766">
        <v>20</v>
      </c>
      <c r="V766">
        <v>20</v>
      </c>
      <c r="W766">
        <v>80</v>
      </c>
      <c r="X766">
        <v>0</v>
      </c>
      <c r="Y766">
        <v>0</v>
      </c>
      <c r="Z766">
        <v>0</v>
      </c>
      <c r="AD766" s="1">
        <v>41395.333333333336</v>
      </c>
      <c r="AE766" s="1">
        <v>41406.708333333336</v>
      </c>
      <c r="AG766" s="1">
        <v>41361.333333333336</v>
      </c>
      <c r="AH766" s="1">
        <v>41372.708333333336</v>
      </c>
      <c r="AI766" s="1">
        <v>41361.333333333336</v>
      </c>
      <c r="AJ766" s="1">
        <v>41372.708333333336</v>
      </c>
      <c r="AK766" s="1">
        <v>41361.333333333336</v>
      </c>
      <c r="AL766" s="1">
        <v>41372.708333333336</v>
      </c>
      <c r="AM766" s="1">
        <v>41395.333333333336</v>
      </c>
      <c r="AN766" s="1">
        <v>41406.708333333336</v>
      </c>
      <c r="AP766" t="s">
        <v>113</v>
      </c>
      <c r="AU766" t="s">
        <v>2058</v>
      </c>
      <c r="AY766" t="s">
        <v>106</v>
      </c>
      <c r="AZ766">
        <v>0</v>
      </c>
      <c r="BA766">
        <v>0</v>
      </c>
      <c r="BD766" s="3">
        <v>41321.661111111112</v>
      </c>
      <c r="BE766" s="3">
        <v>41321.663888888892</v>
      </c>
      <c r="BF766" t="s">
        <v>115</v>
      </c>
      <c r="BG766" t="s">
        <v>115</v>
      </c>
      <c r="CH766">
        <v>540</v>
      </c>
      <c r="CI766">
        <v>29630</v>
      </c>
      <c r="CJ766" t="s">
        <v>106</v>
      </c>
      <c r="CK766" t="s">
        <v>106</v>
      </c>
      <c r="CL766">
        <v>10</v>
      </c>
      <c r="CM766" t="s">
        <v>1835</v>
      </c>
      <c r="CO766">
        <v>124375</v>
      </c>
      <c r="CQ766">
        <v>0</v>
      </c>
      <c r="CR766">
        <v>0</v>
      </c>
      <c r="CS766">
        <v>0</v>
      </c>
      <c r="CY766" t="s">
        <v>123</v>
      </c>
      <c r="CZ766" t="s">
        <v>124</v>
      </c>
      <c r="DD766" t="str" cm="1">
        <f t="array" ref="DD766">TEXT(_xlfn.SEQUENCE(1, DATEDIF(AG766, AH766, "m") + 1, AG766, 30), "YYYY-APMM")</f>
        <v>2013-AP03</v>
      </c>
      <c r="DN766">
        <f t="shared" si="22"/>
        <v>20</v>
      </c>
      <c r="DO766">
        <f t="shared" si="23"/>
        <v>0</v>
      </c>
    </row>
    <row r="767" spans="1:119" x14ac:dyDescent="0.35">
      <c r="A767" t="s">
        <v>105</v>
      </c>
      <c r="B767">
        <v>500052</v>
      </c>
      <c r="C767">
        <v>6359</v>
      </c>
      <c r="D767">
        <v>124376</v>
      </c>
      <c r="E767">
        <v>13662</v>
      </c>
      <c r="F767">
        <v>0</v>
      </c>
      <c r="G767" t="s">
        <v>106</v>
      </c>
      <c r="H767" t="s">
        <v>106</v>
      </c>
      <c r="I767" t="s">
        <v>106</v>
      </c>
      <c r="J767" t="s">
        <v>107</v>
      </c>
      <c r="K767" t="s">
        <v>108</v>
      </c>
      <c r="L767" t="s">
        <v>109</v>
      </c>
      <c r="M767" t="s">
        <v>110</v>
      </c>
      <c r="N767" t="s">
        <v>2059</v>
      </c>
      <c r="O767" t="s">
        <v>2060</v>
      </c>
      <c r="Q767">
        <v>488</v>
      </c>
      <c r="R767">
        <v>0</v>
      </c>
      <c r="S767">
        <v>120</v>
      </c>
      <c r="T767">
        <v>0</v>
      </c>
      <c r="U767">
        <v>30</v>
      </c>
      <c r="V767">
        <v>30</v>
      </c>
      <c r="W767">
        <v>120</v>
      </c>
      <c r="X767">
        <v>0</v>
      </c>
      <c r="Y767">
        <v>0</v>
      </c>
      <c r="Z767">
        <v>0</v>
      </c>
      <c r="AD767" s="1">
        <v>41442.333333333336</v>
      </c>
      <c r="AE767" s="1">
        <v>41458.708333333336</v>
      </c>
      <c r="AG767" s="1">
        <v>41371.333333333336</v>
      </c>
      <c r="AH767" s="1">
        <v>41387.708333333336</v>
      </c>
      <c r="AI767" s="1">
        <v>41371.333333333336</v>
      </c>
      <c r="AJ767" s="1">
        <v>41387.708333333336</v>
      </c>
      <c r="AK767" s="1">
        <v>41371.333333333336</v>
      </c>
      <c r="AL767" s="1">
        <v>41387.708333333336</v>
      </c>
      <c r="AM767" s="1">
        <v>41442.333333333336</v>
      </c>
      <c r="AN767" s="1">
        <v>41458.708333333336</v>
      </c>
      <c r="AP767" t="s">
        <v>113</v>
      </c>
      <c r="AU767" t="s">
        <v>2061</v>
      </c>
      <c r="AY767" t="s">
        <v>106</v>
      </c>
      <c r="AZ767">
        <v>0</v>
      </c>
      <c r="BA767">
        <v>0</v>
      </c>
      <c r="BD767" s="3">
        <v>41321.661111111112</v>
      </c>
      <c r="BE767" s="3">
        <v>41321.663888888892</v>
      </c>
      <c r="BF767" t="s">
        <v>115</v>
      </c>
      <c r="BG767" t="s">
        <v>115</v>
      </c>
      <c r="CH767">
        <v>540</v>
      </c>
      <c r="CI767">
        <v>29630</v>
      </c>
      <c r="CJ767" t="s">
        <v>106</v>
      </c>
      <c r="CK767" t="s">
        <v>106</v>
      </c>
      <c r="CL767">
        <v>10</v>
      </c>
      <c r="CM767" t="s">
        <v>1835</v>
      </c>
      <c r="CO767">
        <v>124375</v>
      </c>
      <c r="CQ767">
        <v>0</v>
      </c>
      <c r="CR767">
        <v>0</v>
      </c>
      <c r="CS767">
        <v>0</v>
      </c>
      <c r="CY767" t="s">
        <v>123</v>
      </c>
      <c r="CZ767" t="s">
        <v>124</v>
      </c>
      <c r="DD767" t="str" cm="1">
        <f t="array" ref="DD767">TEXT(_xlfn.SEQUENCE(1, DATEDIF(AG767, AH767, "m") + 1, AG767, 30), "YYYY-APMM")</f>
        <v>2013-AP04</v>
      </c>
      <c r="DN767">
        <f t="shared" si="22"/>
        <v>30</v>
      </c>
      <c r="DO767">
        <f t="shared" si="23"/>
        <v>0</v>
      </c>
    </row>
    <row r="768" spans="1:119" x14ac:dyDescent="0.35">
      <c r="A768" t="s">
        <v>105</v>
      </c>
      <c r="B768">
        <v>500053</v>
      </c>
      <c r="C768">
        <v>6359</v>
      </c>
      <c r="D768">
        <v>124376</v>
      </c>
      <c r="E768">
        <v>13662</v>
      </c>
      <c r="F768">
        <v>0</v>
      </c>
      <c r="G768" t="s">
        <v>106</v>
      </c>
      <c r="H768" t="s">
        <v>106</v>
      </c>
      <c r="I768" t="s">
        <v>106</v>
      </c>
      <c r="J768" t="s">
        <v>107</v>
      </c>
      <c r="K768" t="s">
        <v>108</v>
      </c>
      <c r="L768" t="s">
        <v>109</v>
      </c>
      <c r="M768" t="s">
        <v>110</v>
      </c>
      <c r="N768" t="s">
        <v>2062</v>
      </c>
      <c r="O768" t="s">
        <v>2063</v>
      </c>
      <c r="Q768">
        <v>584</v>
      </c>
      <c r="R768">
        <v>0</v>
      </c>
      <c r="S768">
        <v>120</v>
      </c>
      <c r="T768">
        <v>0</v>
      </c>
      <c r="U768">
        <v>30</v>
      </c>
      <c r="V768">
        <v>30</v>
      </c>
      <c r="W768">
        <v>120</v>
      </c>
      <c r="X768">
        <v>0</v>
      </c>
      <c r="Y768">
        <v>0</v>
      </c>
      <c r="Z768">
        <v>0</v>
      </c>
      <c r="AD768" s="1">
        <v>41344.333333333336</v>
      </c>
      <c r="AE768" s="1">
        <v>41360.708333333336</v>
      </c>
      <c r="AG768" s="1">
        <v>41256.333333333336</v>
      </c>
      <c r="AH768" s="1">
        <v>41274.708333333336</v>
      </c>
      <c r="AI768" s="1">
        <v>41256.333333333336</v>
      </c>
      <c r="AJ768" s="1">
        <v>41274.708333333336</v>
      </c>
      <c r="AK768" s="1">
        <v>41256.333333333336</v>
      </c>
      <c r="AL768" s="1">
        <v>41274.708333333336</v>
      </c>
      <c r="AM768" s="1">
        <v>41344.333333333336</v>
      </c>
      <c r="AN768" s="1">
        <v>41360.708333333336</v>
      </c>
      <c r="AP768" t="s">
        <v>113</v>
      </c>
      <c r="AU768" t="s">
        <v>2064</v>
      </c>
      <c r="AY768" t="s">
        <v>106</v>
      </c>
      <c r="AZ768">
        <v>0</v>
      </c>
      <c r="BA768">
        <v>0</v>
      </c>
      <c r="BD768" s="3">
        <v>41321.661111111112</v>
      </c>
      <c r="BE768" s="3">
        <v>41321.663888888892</v>
      </c>
      <c r="BF768" t="s">
        <v>115</v>
      </c>
      <c r="BG768" t="s">
        <v>115</v>
      </c>
      <c r="CH768">
        <v>540</v>
      </c>
      <c r="CI768">
        <v>29630</v>
      </c>
      <c r="CJ768" t="s">
        <v>106</v>
      </c>
      <c r="CK768" t="s">
        <v>106</v>
      </c>
      <c r="CL768">
        <v>10</v>
      </c>
      <c r="CM768" t="s">
        <v>1835</v>
      </c>
      <c r="CO768">
        <v>124375</v>
      </c>
      <c r="CQ768">
        <v>0</v>
      </c>
      <c r="CR768">
        <v>0</v>
      </c>
      <c r="CS768">
        <v>0</v>
      </c>
      <c r="CY768" t="s">
        <v>123</v>
      </c>
      <c r="CZ768" t="s">
        <v>124</v>
      </c>
      <c r="DD768" t="str" cm="1">
        <f t="array" ref="DD768">TEXT(_xlfn.SEQUENCE(1, DATEDIF(AG768, AH768, "m") + 1, AG768, 30), "YYYY-APMM")</f>
        <v>2012-AP12</v>
      </c>
      <c r="DN768">
        <f t="shared" si="22"/>
        <v>30</v>
      </c>
      <c r="DO768">
        <f t="shared" si="23"/>
        <v>0</v>
      </c>
    </row>
    <row r="769" spans="1:119" x14ac:dyDescent="0.35">
      <c r="A769" t="s">
        <v>105</v>
      </c>
      <c r="B769">
        <v>500054</v>
      </c>
      <c r="C769">
        <v>6359</v>
      </c>
      <c r="D769">
        <v>124376</v>
      </c>
      <c r="E769">
        <v>13662</v>
      </c>
      <c r="F769">
        <v>0</v>
      </c>
      <c r="G769" t="s">
        <v>106</v>
      </c>
      <c r="H769" t="s">
        <v>106</v>
      </c>
      <c r="I769" t="s">
        <v>106</v>
      </c>
      <c r="J769" t="s">
        <v>107</v>
      </c>
      <c r="K769" t="s">
        <v>108</v>
      </c>
      <c r="L769" t="s">
        <v>109</v>
      </c>
      <c r="M769" t="s">
        <v>110</v>
      </c>
      <c r="N769" t="s">
        <v>2065</v>
      </c>
      <c r="O769" t="s">
        <v>2066</v>
      </c>
      <c r="Q769">
        <v>656</v>
      </c>
      <c r="R769">
        <v>0</v>
      </c>
      <c r="S769">
        <v>120</v>
      </c>
      <c r="T769">
        <v>0</v>
      </c>
      <c r="U769">
        <v>30</v>
      </c>
      <c r="V769">
        <v>30</v>
      </c>
      <c r="W769">
        <v>120</v>
      </c>
      <c r="X769">
        <v>0</v>
      </c>
      <c r="Y769">
        <v>0</v>
      </c>
      <c r="Z769">
        <v>0</v>
      </c>
      <c r="AD769" s="1">
        <v>41354.333333333336</v>
      </c>
      <c r="AE769" s="1">
        <v>41371.708333333336</v>
      </c>
      <c r="AG769" s="1">
        <v>41256.333333333336</v>
      </c>
      <c r="AH769" s="1">
        <v>41274.708333333336</v>
      </c>
      <c r="AI769" s="1">
        <v>41256.333333333336</v>
      </c>
      <c r="AJ769" s="1">
        <v>41274.708333333336</v>
      </c>
      <c r="AK769" s="1">
        <v>41256.333333333336</v>
      </c>
      <c r="AL769" s="1">
        <v>41274.708333333336</v>
      </c>
      <c r="AM769" s="1">
        <v>41354.333333333336</v>
      </c>
      <c r="AN769" s="1">
        <v>41371.708333333336</v>
      </c>
      <c r="AP769" t="s">
        <v>113</v>
      </c>
      <c r="AU769" t="s">
        <v>2067</v>
      </c>
      <c r="AY769" t="s">
        <v>106</v>
      </c>
      <c r="AZ769">
        <v>0</v>
      </c>
      <c r="BA769">
        <v>0</v>
      </c>
      <c r="BD769" s="3">
        <v>41321.661111111112</v>
      </c>
      <c r="BE769" s="3">
        <v>41321.663888888892</v>
      </c>
      <c r="BF769" t="s">
        <v>115</v>
      </c>
      <c r="BG769" t="s">
        <v>115</v>
      </c>
      <c r="CH769">
        <v>540</v>
      </c>
      <c r="CI769">
        <v>29630</v>
      </c>
      <c r="CJ769" t="s">
        <v>106</v>
      </c>
      <c r="CK769" t="s">
        <v>106</v>
      </c>
      <c r="CL769">
        <v>10</v>
      </c>
      <c r="CM769" t="s">
        <v>1835</v>
      </c>
      <c r="CO769">
        <v>124375</v>
      </c>
      <c r="CQ769">
        <v>0</v>
      </c>
      <c r="CR769">
        <v>0</v>
      </c>
      <c r="CS769">
        <v>0</v>
      </c>
      <c r="CY769" t="s">
        <v>123</v>
      </c>
      <c r="CZ769" t="s">
        <v>124</v>
      </c>
      <c r="DD769" t="str" cm="1">
        <f t="array" ref="DD769">TEXT(_xlfn.SEQUENCE(1, DATEDIF(AG769, AH769, "m") + 1, AG769, 30), "YYYY-APMM")</f>
        <v>2012-AP12</v>
      </c>
      <c r="DN769">
        <f t="shared" si="22"/>
        <v>30</v>
      </c>
      <c r="DO769">
        <f t="shared" si="23"/>
        <v>0</v>
      </c>
    </row>
    <row r="770" spans="1:119" x14ac:dyDescent="0.35">
      <c r="A770" t="s">
        <v>105</v>
      </c>
      <c r="B770">
        <v>500055</v>
      </c>
      <c r="C770">
        <v>6359</v>
      </c>
      <c r="D770">
        <v>124376</v>
      </c>
      <c r="E770">
        <v>13662</v>
      </c>
      <c r="F770">
        <v>0</v>
      </c>
      <c r="G770" t="s">
        <v>106</v>
      </c>
      <c r="H770" t="s">
        <v>106</v>
      </c>
      <c r="I770" t="s">
        <v>106</v>
      </c>
      <c r="J770" t="s">
        <v>107</v>
      </c>
      <c r="K770" t="s">
        <v>108</v>
      </c>
      <c r="L770" t="s">
        <v>109</v>
      </c>
      <c r="M770" t="s">
        <v>110</v>
      </c>
      <c r="N770" t="s">
        <v>2068</v>
      </c>
      <c r="O770" t="s">
        <v>2069</v>
      </c>
      <c r="Q770">
        <v>648</v>
      </c>
      <c r="R770">
        <v>0</v>
      </c>
      <c r="S770">
        <v>120</v>
      </c>
      <c r="T770">
        <v>0</v>
      </c>
      <c r="U770">
        <v>30</v>
      </c>
      <c r="V770">
        <v>30</v>
      </c>
      <c r="W770">
        <v>120</v>
      </c>
      <c r="X770">
        <v>0</v>
      </c>
      <c r="Y770">
        <v>0</v>
      </c>
      <c r="Z770">
        <v>0</v>
      </c>
      <c r="AD770" s="1">
        <v>41436.333333333336</v>
      </c>
      <c r="AE770" s="1">
        <v>41452.708333333336</v>
      </c>
      <c r="AG770" s="1">
        <v>41342.333333333336</v>
      </c>
      <c r="AH770" s="1">
        <v>41358.708333333336</v>
      </c>
      <c r="AI770" s="1">
        <v>41342.333333333336</v>
      </c>
      <c r="AJ770" s="1">
        <v>41358.708333333336</v>
      </c>
      <c r="AK770" s="1">
        <v>41342.333333333336</v>
      </c>
      <c r="AL770" s="1">
        <v>41358.708333333336</v>
      </c>
      <c r="AM770" s="1">
        <v>41436.333333333336</v>
      </c>
      <c r="AN770" s="1">
        <v>41452.708333333336</v>
      </c>
      <c r="AP770" t="s">
        <v>113</v>
      </c>
      <c r="AU770" t="s">
        <v>2070</v>
      </c>
      <c r="AY770" t="s">
        <v>106</v>
      </c>
      <c r="AZ770">
        <v>0</v>
      </c>
      <c r="BA770">
        <v>0</v>
      </c>
      <c r="BD770" s="3">
        <v>41321.661111111112</v>
      </c>
      <c r="BE770" s="3">
        <v>41321.663888888892</v>
      </c>
      <c r="BF770" t="s">
        <v>115</v>
      </c>
      <c r="BG770" t="s">
        <v>115</v>
      </c>
      <c r="CH770">
        <v>540</v>
      </c>
      <c r="CI770">
        <v>29630</v>
      </c>
      <c r="CJ770" t="s">
        <v>106</v>
      </c>
      <c r="CK770" t="s">
        <v>106</v>
      </c>
      <c r="CL770">
        <v>10</v>
      </c>
      <c r="CM770" t="s">
        <v>1835</v>
      </c>
      <c r="CO770">
        <v>124375</v>
      </c>
      <c r="CQ770">
        <v>0</v>
      </c>
      <c r="CR770">
        <v>0</v>
      </c>
      <c r="CS770">
        <v>0</v>
      </c>
      <c r="CY770" t="s">
        <v>123</v>
      </c>
      <c r="CZ770" t="s">
        <v>124</v>
      </c>
      <c r="DD770" t="str" cm="1">
        <f t="array" ref="DD770">TEXT(_xlfn.SEQUENCE(1, DATEDIF(AG770, AH770, "m") + 1, AG770, 30), "YYYY-APMM")</f>
        <v>2013-AP03</v>
      </c>
      <c r="DN770">
        <f t="shared" si="22"/>
        <v>30</v>
      </c>
      <c r="DO770">
        <f t="shared" si="23"/>
        <v>0</v>
      </c>
    </row>
    <row r="771" spans="1:119" x14ac:dyDescent="0.35">
      <c r="A771" t="s">
        <v>105</v>
      </c>
      <c r="B771">
        <v>500056</v>
      </c>
      <c r="C771">
        <v>6359</v>
      </c>
      <c r="D771">
        <v>124376</v>
      </c>
      <c r="E771">
        <v>13662</v>
      </c>
      <c r="F771">
        <v>0</v>
      </c>
      <c r="G771" t="s">
        <v>106</v>
      </c>
      <c r="H771" t="s">
        <v>106</v>
      </c>
      <c r="I771" t="s">
        <v>106</v>
      </c>
      <c r="J771" t="s">
        <v>107</v>
      </c>
      <c r="K771" t="s">
        <v>108</v>
      </c>
      <c r="L771" t="s">
        <v>109</v>
      </c>
      <c r="M771" t="s">
        <v>110</v>
      </c>
      <c r="N771" t="s">
        <v>2071</v>
      </c>
      <c r="O771" t="s">
        <v>2072</v>
      </c>
      <c r="Q771">
        <v>232</v>
      </c>
      <c r="R771">
        <v>0</v>
      </c>
      <c r="S771">
        <v>80</v>
      </c>
      <c r="T771">
        <v>0</v>
      </c>
      <c r="U771">
        <v>20</v>
      </c>
      <c r="V771">
        <v>20</v>
      </c>
      <c r="W771">
        <v>80</v>
      </c>
      <c r="X771">
        <v>0</v>
      </c>
      <c r="Y771">
        <v>0</v>
      </c>
      <c r="Z771">
        <v>0</v>
      </c>
      <c r="AD771" s="1">
        <v>41395.333333333336</v>
      </c>
      <c r="AE771" s="1">
        <v>41406.708333333336</v>
      </c>
      <c r="AG771" s="1">
        <v>41361.333333333336</v>
      </c>
      <c r="AH771" s="1">
        <v>41372.708333333336</v>
      </c>
      <c r="AI771" s="1">
        <v>41361.333333333336</v>
      </c>
      <c r="AJ771" s="1">
        <v>41372.708333333336</v>
      </c>
      <c r="AK771" s="1">
        <v>41361.333333333336</v>
      </c>
      <c r="AL771" s="1">
        <v>41372.708333333336</v>
      </c>
      <c r="AM771" s="1">
        <v>41395.333333333336</v>
      </c>
      <c r="AN771" s="1">
        <v>41406.708333333336</v>
      </c>
      <c r="AP771" t="s">
        <v>113</v>
      </c>
      <c r="AU771" t="s">
        <v>2073</v>
      </c>
      <c r="AY771" t="s">
        <v>106</v>
      </c>
      <c r="AZ771">
        <v>0</v>
      </c>
      <c r="BA771">
        <v>0</v>
      </c>
      <c r="BD771" s="3">
        <v>41321.661111111112</v>
      </c>
      <c r="BE771" s="3">
        <v>41321.663888888892</v>
      </c>
      <c r="BF771" t="s">
        <v>115</v>
      </c>
      <c r="BG771" t="s">
        <v>115</v>
      </c>
      <c r="CH771">
        <v>540</v>
      </c>
      <c r="CI771">
        <v>29630</v>
      </c>
      <c r="CJ771" t="s">
        <v>106</v>
      </c>
      <c r="CK771" t="s">
        <v>106</v>
      </c>
      <c r="CL771">
        <v>10</v>
      </c>
      <c r="CM771" t="s">
        <v>1835</v>
      </c>
      <c r="CO771">
        <v>124375</v>
      </c>
      <c r="CQ771">
        <v>0</v>
      </c>
      <c r="CR771">
        <v>0</v>
      </c>
      <c r="CS771">
        <v>0</v>
      </c>
      <c r="CY771" t="s">
        <v>123</v>
      </c>
      <c r="CZ771" t="s">
        <v>124</v>
      </c>
      <c r="DD771" t="str" cm="1">
        <f t="array" ref="DD771">TEXT(_xlfn.SEQUENCE(1, DATEDIF(AG771, AH771, "m") + 1, AG771, 30), "YYYY-APMM")</f>
        <v>2013-AP03</v>
      </c>
      <c r="DN771">
        <f t="shared" ref="DN771:DN834" si="24">V771/COUNTIF(DD771:DF771, "&lt;&gt;")</f>
        <v>20</v>
      </c>
      <c r="DO771">
        <f t="shared" ref="DO771:DO834" si="25">BR771</f>
        <v>0</v>
      </c>
    </row>
    <row r="772" spans="1:119" x14ac:dyDescent="0.35">
      <c r="A772" t="s">
        <v>105</v>
      </c>
      <c r="B772">
        <v>500057</v>
      </c>
      <c r="C772">
        <v>6359</v>
      </c>
      <c r="D772">
        <v>124376</v>
      </c>
      <c r="E772">
        <v>13662</v>
      </c>
      <c r="F772">
        <v>0</v>
      </c>
      <c r="G772" t="s">
        <v>106</v>
      </c>
      <c r="H772" t="s">
        <v>106</v>
      </c>
      <c r="I772" t="s">
        <v>106</v>
      </c>
      <c r="J772" t="s">
        <v>107</v>
      </c>
      <c r="K772" t="s">
        <v>108</v>
      </c>
      <c r="L772" t="s">
        <v>109</v>
      </c>
      <c r="M772" t="s">
        <v>110</v>
      </c>
      <c r="N772" t="s">
        <v>2074</v>
      </c>
      <c r="O772" t="s">
        <v>2075</v>
      </c>
      <c r="Q772">
        <v>224</v>
      </c>
      <c r="R772">
        <v>0</v>
      </c>
      <c r="S772">
        <v>80</v>
      </c>
      <c r="T772">
        <v>0</v>
      </c>
      <c r="U772">
        <v>20</v>
      </c>
      <c r="V772">
        <v>20</v>
      </c>
      <c r="W772">
        <v>80</v>
      </c>
      <c r="X772">
        <v>0</v>
      </c>
      <c r="Y772">
        <v>0</v>
      </c>
      <c r="Z772">
        <v>0</v>
      </c>
      <c r="AD772" s="1">
        <v>41400.333333333336</v>
      </c>
      <c r="AE772" s="1">
        <v>41410.708333333336</v>
      </c>
      <c r="AG772" s="1">
        <v>41367.333333333336</v>
      </c>
      <c r="AH772" s="1">
        <v>41378.708333333336</v>
      </c>
      <c r="AI772" s="1">
        <v>41367.333333333336</v>
      </c>
      <c r="AJ772" s="1">
        <v>41378.708333333336</v>
      </c>
      <c r="AK772" s="1">
        <v>41367.333333333336</v>
      </c>
      <c r="AL772" s="1">
        <v>41378.708333333336</v>
      </c>
      <c r="AM772" s="1">
        <v>41400.333333333336</v>
      </c>
      <c r="AN772" s="1">
        <v>41410.708333333336</v>
      </c>
      <c r="AP772" t="s">
        <v>113</v>
      </c>
      <c r="AU772" t="s">
        <v>2076</v>
      </c>
      <c r="AY772" t="s">
        <v>106</v>
      </c>
      <c r="AZ772">
        <v>0</v>
      </c>
      <c r="BA772">
        <v>0</v>
      </c>
      <c r="BD772" s="3">
        <v>41321.661111111112</v>
      </c>
      <c r="BE772" s="3">
        <v>41321.663888888892</v>
      </c>
      <c r="BF772" t="s">
        <v>115</v>
      </c>
      <c r="BG772" t="s">
        <v>115</v>
      </c>
      <c r="CH772">
        <v>540</v>
      </c>
      <c r="CI772">
        <v>29630</v>
      </c>
      <c r="CJ772" t="s">
        <v>106</v>
      </c>
      <c r="CK772" t="s">
        <v>106</v>
      </c>
      <c r="CL772">
        <v>10</v>
      </c>
      <c r="CM772" t="s">
        <v>1835</v>
      </c>
      <c r="CO772">
        <v>124375</v>
      </c>
      <c r="CQ772">
        <v>0</v>
      </c>
      <c r="CR772">
        <v>0</v>
      </c>
      <c r="CS772">
        <v>0</v>
      </c>
      <c r="CY772" t="s">
        <v>123</v>
      </c>
      <c r="CZ772" t="s">
        <v>124</v>
      </c>
      <c r="DD772" t="str" cm="1">
        <f t="array" ref="DD772">TEXT(_xlfn.SEQUENCE(1, DATEDIF(AG772, AH772, "m") + 1, AG772, 30), "YYYY-APMM")</f>
        <v>2013-AP04</v>
      </c>
      <c r="DN772">
        <f t="shared" si="24"/>
        <v>20</v>
      </c>
      <c r="DO772">
        <f t="shared" si="25"/>
        <v>0</v>
      </c>
    </row>
    <row r="773" spans="1:119" x14ac:dyDescent="0.35">
      <c r="A773" t="s">
        <v>105</v>
      </c>
      <c r="B773">
        <v>500058</v>
      </c>
      <c r="C773">
        <v>6359</v>
      </c>
      <c r="D773">
        <v>124376</v>
      </c>
      <c r="E773">
        <v>13662</v>
      </c>
      <c r="F773">
        <v>0</v>
      </c>
      <c r="G773" t="s">
        <v>106</v>
      </c>
      <c r="H773" t="s">
        <v>106</v>
      </c>
      <c r="I773" t="s">
        <v>106</v>
      </c>
      <c r="J773" t="s">
        <v>107</v>
      </c>
      <c r="K773" t="s">
        <v>108</v>
      </c>
      <c r="L773" t="s">
        <v>109</v>
      </c>
      <c r="M773" t="s">
        <v>110</v>
      </c>
      <c r="N773" t="s">
        <v>2077</v>
      </c>
      <c r="O773" t="s">
        <v>2078</v>
      </c>
      <c r="Q773">
        <v>224</v>
      </c>
      <c r="R773">
        <v>0</v>
      </c>
      <c r="S773">
        <v>80</v>
      </c>
      <c r="T773">
        <v>0</v>
      </c>
      <c r="U773">
        <v>20</v>
      </c>
      <c r="V773">
        <v>20</v>
      </c>
      <c r="W773">
        <v>80</v>
      </c>
      <c r="X773">
        <v>0</v>
      </c>
      <c r="Y773">
        <v>0</v>
      </c>
      <c r="Z773">
        <v>0</v>
      </c>
      <c r="AD773" s="1">
        <v>41400.333333333336</v>
      </c>
      <c r="AE773" s="1">
        <v>41410.708333333336</v>
      </c>
      <c r="AG773" s="1">
        <v>41367.333333333336</v>
      </c>
      <c r="AH773" s="1">
        <v>41378.708333333336</v>
      </c>
      <c r="AI773" s="1">
        <v>41367.333333333336</v>
      </c>
      <c r="AJ773" s="1">
        <v>41378.708333333336</v>
      </c>
      <c r="AK773" s="1">
        <v>41367.333333333336</v>
      </c>
      <c r="AL773" s="1">
        <v>41378.708333333336</v>
      </c>
      <c r="AM773" s="1">
        <v>41400.333333333336</v>
      </c>
      <c r="AN773" s="1">
        <v>41410.708333333336</v>
      </c>
      <c r="AP773" t="s">
        <v>113</v>
      </c>
      <c r="AU773" t="s">
        <v>2079</v>
      </c>
      <c r="AY773" t="s">
        <v>106</v>
      </c>
      <c r="AZ773">
        <v>0</v>
      </c>
      <c r="BA773">
        <v>0</v>
      </c>
      <c r="BD773" s="3">
        <v>41321.661111111112</v>
      </c>
      <c r="BE773" s="3">
        <v>41321.663888888892</v>
      </c>
      <c r="BF773" t="s">
        <v>115</v>
      </c>
      <c r="BG773" t="s">
        <v>115</v>
      </c>
      <c r="CH773">
        <v>540</v>
      </c>
      <c r="CI773">
        <v>29630</v>
      </c>
      <c r="CJ773" t="s">
        <v>106</v>
      </c>
      <c r="CK773" t="s">
        <v>106</v>
      </c>
      <c r="CL773">
        <v>10</v>
      </c>
      <c r="CM773" t="s">
        <v>1835</v>
      </c>
      <c r="CO773">
        <v>124375</v>
      </c>
      <c r="CQ773">
        <v>0</v>
      </c>
      <c r="CR773">
        <v>0</v>
      </c>
      <c r="CS773">
        <v>0</v>
      </c>
      <c r="CY773" t="s">
        <v>123</v>
      </c>
      <c r="CZ773" t="s">
        <v>124</v>
      </c>
      <c r="DD773" t="str" cm="1">
        <f t="array" ref="DD773">TEXT(_xlfn.SEQUENCE(1, DATEDIF(AG773, AH773, "m") + 1, AG773, 30), "YYYY-APMM")</f>
        <v>2013-AP04</v>
      </c>
      <c r="DN773">
        <f t="shared" si="24"/>
        <v>20</v>
      </c>
      <c r="DO773">
        <f t="shared" si="25"/>
        <v>0</v>
      </c>
    </row>
    <row r="774" spans="1:119" x14ac:dyDescent="0.35">
      <c r="A774" t="s">
        <v>105</v>
      </c>
      <c r="B774">
        <v>500059</v>
      </c>
      <c r="C774">
        <v>6359</v>
      </c>
      <c r="D774">
        <v>124376</v>
      </c>
      <c r="E774">
        <v>13662</v>
      </c>
      <c r="F774">
        <v>0</v>
      </c>
      <c r="G774" t="s">
        <v>106</v>
      </c>
      <c r="H774" t="s">
        <v>106</v>
      </c>
      <c r="I774" t="s">
        <v>106</v>
      </c>
      <c r="J774" t="s">
        <v>107</v>
      </c>
      <c r="K774" t="s">
        <v>108</v>
      </c>
      <c r="L774" t="s">
        <v>109</v>
      </c>
      <c r="M774" t="s">
        <v>110</v>
      </c>
      <c r="N774" t="s">
        <v>2080</v>
      </c>
      <c r="O774" t="s">
        <v>2081</v>
      </c>
      <c r="Q774">
        <v>72</v>
      </c>
      <c r="R774">
        <v>0</v>
      </c>
      <c r="S774">
        <v>120</v>
      </c>
      <c r="T774">
        <v>0</v>
      </c>
      <c r="U774">
        <v>30</v>
      </c>
      <c r="V774">
        <v>30</v>
      </c>
      <c r="W774">
        <v>120</v>
      </c>
      <c r="X774">
        <v>0</v>
      </c>
      <c r="Y774">
        <v>0</v>
      </c>
      <c r="Z774">
        <v>0</v>
      </c>
      <c r="AD774" s="1">
        <v>41354.333333333336</v>
      </c>
      <c r="AE774" s="1">
        <v>41371.708333333336</v>
      </c>
      <c r="AG774" s="1">
        <v>41344.333333333336</v>
      </c>
      <c r="AH774" s="1">
        <v>41360.708333333336</v>
      </c>
      <c r="AI774" s="1">
        <v>41344.333333333336</v>
      </c>
      <c r="AJ774" s="1">
        <v>41360.708333333336</v>
      </c>
      <c r="AK774" s="1">
        <v>41344.333333333336</v>
      </c>
      <c r="AL774" s="1">
        <v>41360.708333333336</v>
      </c>
      <c r="AM774" s="1">
        <v>41354.333333333336</v>
      </c>
      <c r="AN774" s="1">
        <v>41371.708333333336</v>
      </c>
      <c r="AP774" t="s">
        <v>113</v>
      </c>
      <c r="AU774" t="s">
        <v>2082</v>
      </c>
      <c r="AY774" t="s">
        <v>106</v>
      </c>
      <c r="AZ774">
        <v>0</v>
      </c>
      <c r="BA774">
        <v>0</v>
      </c>
      <c r="BD774" s="3">
        <v>41321.661111111112</v>
      </c>
      <c r="BE774" s="3">
        <v>41321.663888888892</v>
      </c>
      <c r="BF774" t="s">
        <v>115</v>
      </c>
      <c r="BG774" t="s">
        <v>115</v>
      </c>
      <c r="CH774">
        <v>540</v>
      </c>
      <c r="CI774">
        <v>29630</v>
      </c>
      <c r="CJ774" t="s">
        <v>106</v>
      </c>
      <c r="CK774" t="s">
        <v>106</v>
      </c>
      <c r="CL774">
        <v>10</v>
      </c>
      <c r="CM774" t="s">
        <v>1835</v>
      </c>
      <c r="CO774">
        <v>124375</v>
      </c>
      <c r="CQ774">
        <v>0</v>
      </c>
      <c r="CR774">
        <v>0</v>
      </c>
      <c r="CS774">
        <v>0</v>
      </c>
      <c r="CY774" t="s">
        <v>123</v>
      </c>
      <c r="CZ774" t="s">
        <v>124</v>
      </c>
      <c r="DD774" t="str" cm="1">
        <f t="array" ref="DD774">TEXT(_xlfn.SEQUENCE(1, DATEDIF(AG774, AH774, "m") + 1, AG774, 30), "YYYY-APMM")</f>
        <v>2013-AP03</v>
      </c>
      <c r="DN774">
        <f t="shared" si="24"/>
        <v>30</v>
      </c>
      <c r="DO774">
        <f t="shared" si="25"/>
        <v>0</v>
      </c>
    </row>
    <row r="775" spans="1:119" x14ac:dyDescent="0.35">
      <c r="A775" t="s">
        <v>105</v>
      </c>
      <c r="B775">
        <v>500060</v>
      </c>
      <c r="C775">
        <v>6359</v>
      </c>
      <c r="D775">
        <v>124376</v>
      </c>
      <c r="E775">
        <v>13662</v>
      </c>
      <c r="F775">
        <v>0</v>
      </c>
      <c r="G775" t="s">
        <v>106</v>
      </c>
      <c r="H775" t="s">
        <v>106</v>
      </c>
      <c r="I775" t="s">
        <v>106</v>
      </c>
      <c r="J775" t="s">
        <v>107</v>
      </c>
      <c r="K775" t="s">
        <v>108</v>
      </c>
      <c r="L775" t="s">
        <v>109</v>
      </c>
      <c r="M775" t="s">
        <v>110</v>
      </c>
      <c r="N775" t="s">
        <v>2083</v>
      </c>
      <c r="O775" t="s">
        <v>2084</v>
      </c>
      <c r="Q775">
        <v>72</v>
      </c>
      <c r="R775">
        <v>0</v>
      </c>
      <c r="S775">
        <v>120</v>
      </c>
      <c r="T775">
        <v>0</v>
      </c>
      <c r="U775">
        <v>30</v>
      </c>
      <c r="V775">
        <v>30</v>
      </c>
      <c r="W775">
        <v>120</v>
      </c>
      <c r="X775">
        <v>0</v>
      </c>
      <c r="Y775">
        <v>0</v>
      </c>
      <c r="Z775">
        <v>0</v>
      </c>
      <c r="AD775" s="1">
        <v>41372.333333333336</v>
      </c>
      <c r="AE775" s="1">
        <v>41388.708333333336</v>
      </c>
      <c r="AG775" s="1">
        <v>41361.333333333336</v>
      </c>
      <c r="AH775" s="1">
        <v>41378.708333333336</v>
      </c>
      <c r="AI775" s="1">
        <v>41361.333333333336</v>
      </c>
      <c r="AJ775" s="1">
        <v>41378.708333333336</v>
      </c>
      <c r="AK775" s="1">
        <v>41361.333333333336</v>
      </c>
      <c r="AL775" s="1">
        <v>41378.708333333336</v>
      </c>
      <c r="AM775" s="1">
        <v>41372.333333333336</v>
      </c>
      <c r="AN775" s="1">
        <v>41388.708333333336</v>
      </c>
      <c r="AP775" t="s">
        <v>113</v>
      </c>
      <c r="AU775" t="s">
        <v>2085</v>
      </c>
      <c r="AY775" t="s">
        <v>106</v>
      </c>
      <c r="AZ775">
        <v>0</v>
      </c>
      <c r="BA775">
        <v>0</v>
      </c>
      <c r="BD775" s="3">
        <v>41321.661111111112</v>
      </c>
      <c r="BE775" s="3">
        <v>41321.663888888892</v>
      </c>
      <c r="BF775" t="s">
        <v>115</v>
      </c>
      <c r="BG775" t="s">
        <v>115</v>
      </c>
      <c r="CH775">
        <v>540</v>
      </c>
      <c r="CI775">
        <v>29630</v>
      </c>
      <c r="CJ775" t="s">
        <v>106</v>
      </c>
      <c r="CK775" t="s">
        <v>106</v>
      </c>
      <c r="CL775">
        <v>10</v>
      </c>
      <c r="CM775" t="s">
        <v>1835</v>
      </c>
      <c r="CO775">
        <v>124375</v>
      </c>
      <c r="CQ775">
        <v>0</v>
      </c>
      <c r="CR775">
        <v>0</v>
      </c>
      <c r="CS775">
        <v>0</v>
      </c>
      <c r="CY775" t="s">
        <v>123</v>
      </c>
      <c r="CZ775" t="s">
        <v>124</v>
      </c>
      <c r="DD775" t="str" cm="1">
        <f t="array" ref="DD775">TEXT(_xlfn.SEQUENCE(1, DATEDIF(AG775, AH775, "m") + 1, AG775, 30), "YYYY-APMM")</f>
        <v>2013-AP03</v>
      </c>
      <c r="DN775">
        <f t="shared" si="24"/>
        <v>30</v>
      </c>
      <c r="DO775">
        <f t="shared" si="25"/>
        <v>0</v>
      </c>
    </row>
    <row r="776" spans="1:119" x14ac:dyDescent="0.35">
      <c r="A776" t="s">
        <v>105</v>
      </c>
      <c r="B776">
        <v>500061</v>
      </c>
      <c r="C776">
        <v>6359</v>
      </c>
      <c r="D776">
        <v>124376</v>
      </c>
      <c r="E776">
        <v>13662</v>
      </c>
      <c r="F776">
        <v>0</v>
      </c>
      <c r="G776" t="s">
        <v>106</v>
      </c>
      <c r="H776" t="s">
        <v>106</v>
      </c>
      <c r="I776" t="s">
        <v>106</v>
      </c>
      <c r="J776" t="s">
        <v>107</v>
      </c>
      <c r="K776" t="s">
        <v>108</v>
      </c>
      <c r="L776" t="s">
        <v>109</v>
      </c>
      <c r="M776" t="s">
        <v>110</v>
      </c>
      <c r="N776" t="s">
        <v>2086</v>
      </c>
      <c r="O776" t="s">
        <v>2087</v>
      </c>
      <c r="Q776">
        <v>72</v>
      </c>
      <c r="R776">
        <v>0</v>
      </c>
      <c r="S776">
        <v>120</v>
      </c>
      <c r="T776">
        <v>0</v>
      </c>
      <c r="U776">
        <v>30</v>
      </c>
      <c r="V776">
        <v>30</v>
      </c>
      <c r="W776">
        <v>120</v>
      </c>
      <c r="X776">
        <v>0</v>
      </c>
      <c r="Y776">
        <v>0</v>
      </c>
      <c r="Z776">
        <v>0</v>
      </c>
      <c r="AD776" s="1">
        <v>41389.333333333336</v>
      </c>
      <c r="AE776" s="1">
        <v>41406.708333333336</v>
      </c>
      <c r="AG776" s="1">
        <v>41379.333333333336</v>
      </c>
      <c r="AH776" s="1">
        <v>41395.708333333336</v>
      </c>
      <c r="AI776" s="1">
        <v>41379.333333333336</v>
      </c>
      <c r="AJ776" s="1">
        <v>41395.708333333336</v>
      </c>
      <c r="AK776" s="1">
        <v>41379.333333333336</v>
      </c>
      <c r="AL776" s="1">
        <v>41395.708333333336</v>
      </c>
      <c r="AM776" s="1">
        <v>41389.333333333336</v>
      </c>
      <c r="AN776" s="1">
        <v>41406.708333333336</v>
      </c>
      <c r="AP776" t="s">
        <v>113</v>
      </c>
      <c r="AU776" t="s">
        <v>2088</v>
      </c>
      <c r="AY776" t="s">
        <v>106</v>
      </c>
      <c r="AZ776">
        <v>0</v>
      </c>
      <c r="BA776">
        <v>0</v>
      </c>
      <c r="BD776" s="3">
        <v>41321.661111111112</v>
      </c>
      <c r="BE776" s="3">
        <v>41321.663888888892</v>
      </c>
      <c r="BF776" t="s">
        <v>115</v>
      </c>
      <c r="BG776" t="s">
        <v>115</v>
      </c>
      <c r="CH776">
        <v>540</v>
      </c>
      <c r="CI776">
        <v>29630</v>
      </c>
      <c r="CJ776" t="s">
        <v>106</v>
      </c>
      <c r="CK776" t="s">
        <v>106</v>
      </c>
      <c r="CL776">
        <v>10</v>
      </c>
      <c r="CM776" t="s">
        <v>1835</v>
      </c>
      <c r="CO776">
        <v>124375</v>
      </c>
      <c r="CQ776">
        <v>0</v>
      </c>
      <c r="CR776">
        <v>0</v>
      </c>
      <c r="CS776">
        <v>0</v>
      </c>
      <c r="CY776" t="s">
        <v>123</v>
      </c>
      <c r="CZ776" t="s">
        <v>124</v>
      </c>
      <c r="DD776" t="str" cm="1">
        <f t="array" ref="DD776">TEXT(_xlfn.SEQUENCE(1, DATEDIF(AG776, AH776, "m") + 1, AG776, 30), "YYYY-APMM")</f>
        <v>2013-AP04</v>
      </c>
      <c r="DN776">
        <f t="shared" si="24"/>
        <v>30</v>
      </c>
      <c r="DO776">
        <f t="shared" si="25"/>
        <v>0</v>
      </c>
    </row>
    <row r="777" spans="1:119" x14ac:dyDescent="0.35">
      <c r="A777" t="s">
        <v>105</v>
      </c>
      <c r="B777">
        <v>500062</v>
      </c>
      <c r="C777">
        <v>6359</v>
      </c>
      <c r="D777">
        <v>124376</v>
      </c>
      <c r="E777">
        <v>13662</v>
      </c>
      <c r="F777">
        <v>0</v>
      </c>
      <c r="G777" t="s">
        <v>106</v>
      </c>
      <c r="H777" t="s">
        <v>106</v>
      </c>
      <c r="I777" t="s">
        <v>106</v>
      </c>
      <c r="J777" t="s">
        <v>107</v>
      </c>
      <c r="K777" t="s">
        <v>108</v>
      </c>
      <c r="L777" t="s">
        <v>109</v>
      </c>
      <c r="M777" t="s">
        <v>110</v>
      </c>
      <c r="N777" t="s">
        <v>2089</v>
      </c>
      <c r="O777" t="s">
        <v>2090</v>
      </c>
      <c r="Q777">
        <v>72</v>
      </c>
      <c r="R777">
        <v>0</v>
      </c>
      <c r="S777">
        <v>120</v>
      </c>
      <c r="T777">
        <v>0</v>
      </c>
      <c r="U777">
        <v>20</v>
      </c>
      <c r="V777">
        <v>20</v>
      </c>
      <c r="W777">
        <v>120</v>
      </c>
      <c r="X777">
        <v>0</v>
      </c>
      <c r="Y777">
        <v>0</v>
      </c>
      <c r="Z777">
        <v>0</v>
      </c>
      <c r="AD777" s="1">
        <v>41407.333333333336</v>
      </c>
      <c r="AE777" s="1">
        <v>41423.708333333336</v>
      </c>
      <c r="AG777" s="1">
        <v>41396.333333333336</v>
      </c>
      <c r="AH777" s="1">
        <v>41413.708333333336</v>
      </c>
      <c r="AI777" s="1">
        <v>41396.333333333336</v>
      </c>
      <c r="AJ777" s="1">
        <v>41413.708333333336</v>
      </c>
      <c r="AK777" s="1">
        <v>41396.333333333336</v>
      </c>
      <c r="AL777" s="1">
        <v>41413.708333333336</v>
      </c>
      <c r="AM777" s="1">
        <v>41407.333333333336</v>
      </c>
      <c r="AN777" s="1">
        <v>41423.708333333336</v>
      </c>
      <c r="AP777" t="s">
        <v>113</v>
      </c>
      <c r="AU777" t="s">
        <v>2091</v>
      </c>
      <c r="AY777" t="s">
        <v>106</v>
      </c>
      <c r="AZ777">
        <v>0</v>
      </c>
      <c r="BA777">
        <v>0</v>
      </c>
      <c r="BD777" s="3">
        <v>41321.661111111112</v>
      </c>
      <c r="BE777" s="3">
        <v>41321.663888888892</v>
      </c>
      <c r="BF777" t="s">
        <v>115</v>
      </c>
      <c r="BG777" t="s">
        <v>115</v>
      </c>
      <c r="CH777">
        <v>540</v>
      </c>
      <c r="CI777">
        <v>29630</v>
      </c>
      <c r="CJ777" t="s">
        <v>106</v>
      </c>
      <c r="CK777" t="s">
        <v>106</v>
      </c>
      <c r="CL777">
        <v>10</v>
      </c>
      <c r="CM777" t="s">
        <v>1835</v>
      </c>
      <c r="CO777">
        <v>124375</v>
      </c>
      <c r="CQ777">
        <v>0</v>
      </c>
      <c r="CR777">
        <v>0</v>
      </c>
      <c r="CS777">
        <v>0</v>
      </c>
      <c r="CY777" t="s">
        <v>123</v>
      </c>
      <c r="CZ777" t="s">
        <v>124</v>
      </c>
      <c r="DD777" t="str" cm="1">
        <f t="array" ref="DD777">TEXT(_xlfn.SEQUENCE(1, DATEDIF(AG777, AH777, "m") + 1, AG777, 30), "YYYY-APMM")</f>
        <v>2013-AP05</v>
      </c>
      <c r="DN777">
        <f t="shared" si="24"/>
        <v>20</v>
      </c>
      <c r="DO777">
        <f t="shared" si="25"/>
        <v>0</v>
      </c>
    </row>
    <row r="778" spans="1:119" x14ac:dyDescent="0.35">
      <c r="A778" t="s">
        <v>105</v>
      </c>
      <c r="B778">
        <v>500063</v>
      </c>
      <c r="C778">
        <v>6359</v>
      </c>
      <c r="D778">
        <v>124376</v>
      </c>
      <c r="E778">
        <v>13662</v>
      </c>
      <c r="F778">
        <v>0</v>
      </c>
      <c r="G778" t="s">
        <v>106</v>
      </c>
      <c r="H778" t="s">
        <v>106</v>
      </c>
      <c r="I778" t="s">
        <v>106</v>
      </c>
      <c r="J778" t="s">
        <v>107</v>
      </c>
      <c r="K778" t="s">
        <v>108</v>
      </c>
      <c r="L778" t="s">
        <v>109</v>
      </c>
      <c r="M778" t="s">
        <v>110</v>
      </c>
      <c r="N778" t="s">
        <v>2092</v>
      </c>
      <c r="O778" t="s">
        <v>2093</v>
      </c>
      <c r="Q778">
        <v>72</v>
      </c>
      <c r="R778">
        <v>0</v>
      </c>
      <c r="S778">
        <v>120</v>
      </c>
      <c r="T778">
        <v>0</v>
      </c>
      <c r="U778">
        <v>30</v>
      </c>
      <c r="V778">
        <v>30</v>
      </c>
      <c r="W778">
        <v>120</v>
      </c>
      <c r="X778">
        <v>0</v>
      </c>
      <c r="Y778">
        <v>0</v>
      </c>
      <c r="Z778">
        <v>0</v>
      </c>
      <c r="AD778" s="1">
        <v>41424.333333333336</v>
      </c>
      <c r="AE778" s="1">
        <v>41441.708333333336</v>
      </c>
      <c r="AG778" s="1">
        <v>41414.333333333336</v>
      </c>
      <c r="AH778" s="1">
        <v>41430.708333333336</v>
      </c>
      <c r="AI778" s="1">
        <v>41414.333333333336</v>
      </c>
      <c r="AJ778" s="1">
        <v>41430.708333333336</v>
      </c>
      <c r="AK778" s="1">
        <v>41414.333333333336</v>
      </c>
      <c r="AL778" s="1">
        <v>41430.708333333336</v>
      </c>
      <c r="AM778" s="1">
        <v>41424.333333333336</v>
      </c>
      <c r="AN778" s="1">
        <v>41441.708333333336</v>
      </c>
      <c r="AP778" t="s">
        <v>113</v>
      </c>
      <c r="AU778" t="s">
        <v>2094</v>
      </c>
      <c r="AY778" t="s">
        <v>106</v>
      </c>
      <c r="AZ778">
        <v>0</v>
      </c>
      <c r="BA778">
        <v>0</v>
      </c>
      <c r="BD778" s="3">
        <v>41321.661111111112</v>
      </c>
      <c r="BE778" s="3">
        <v>41321.663888888892</v>
      </c>
      <c r="BF778" t="s">
        <v>115</v>
      </c>
      <c r="BG778" t="s">
        <v>115</v>
      </c>
      <c r="CH778">
        <v>540</v>
      </c>
      <c r="CI778">
        <v>29630</v>
      </c>
      <c r="CJ778" t="s">
        <v>106</v>
      </c>
      <c r="CK778" t="s">
        <v>106</v>
      </c>
      <c r="CL778">
        <v>10</v>
      </c>
      <c r="CM778" t="s">
        <v>1835</v>
      </c>
      <c r="CO778">
        <v>124375</v>
      </c>
      <c r="CQ778">
        <v>0</v>
      </c>
      <c r="CR778">
        <v>0</v>
      </c>
      <c r="CS778">
        <v>0</v>
      </c>
      <c r="CY778" t="s">
        <v>123</v>
      </c>
      <c r="CZ778" t="s">
        <v>124</v>
      </c>
      <c r="DD778" t="str" cm="1">
        <f t="array" ref="DD778">TEXT(_xlfn.SEQUENCE(1, DATEDIF(AG778, AH778, "m") + 1, AG778, 30), "YYYY-APMM")</f>
        <v>2013-AP05</v>
      </c>
      <c r="DN778">
        <f t="shared" si="24"/>
        <v>30</v>
      </c>
      <c r="DO778">
        <f t="shared" si="25"/>
        <v>0</v>
      </c>
    </row>
    <row r="779" spans="1:119" x14ac:dyDescent="0.35">
      <c r="A779" t="s">
        <v>105</v>
      </c>
      <c r="B779">
        <v>500064</v>
      </c>
      <c r="C779">
        <v>6359</v>
      </c>
      <c r="D779">
        <v>124377</v>
      </c>
      <c r="E779">
        <v>13662</v>
      </c>
      <c r="F779">
        <v>0</v>
      </c>
      <c r="G779" t="s">
        <v>106</v>
      </c>
      <c r="H779" t="s">
        <v>106</v>
      </c>
      <c r="I779" t="s">
        <v>106</v>
      </c>
      <c r="J779" t="s">
        <v>107</v>
      </c>
      <c r="K779" t="s">
        <v>108</v>
      </c>
      <c r="L779" t="s">
        <v>109</v>
      </c>
      <c r="M779" t="s">
        <v>110</v>
      </c>
      <c r="N779" t="s">
        <v>2095</v>
      </c>
      <c r="O779" t="s">
        <v>2096</v>
      </c>
      <c r="Q779">
        <v>432</v>
      </c>
      <c r="R779">
        <v>0</v>
      </c>
      <c r="S779">
        <v>80</v>
      </c>
      <c r="T779">
        <v>0</v>
      </c>
      <c r="U779">
        <v>15</v>
      </c>
      <c r="V779">
        <v>15</v>
      </c>
      <c r="W779">
        <v>80</v>
      </c>
      <c r="X779">
        <v>0</v>
      </c>
      <c r="Y779">
        <v>0</v>
      </c>
      <c r="Z779">
        <v>0</v>
      </c>
      <c r="AD779" s="1">
        <v>41442.333333333336</v>
      </c>
      <c r="AE779" s="1">
        <v>41452.708333333336</v>
      </c>
      <c r="AG779" s="1">
        <v>41379.333333333336</v>
      </c>
      <c r="AH779" s="1">
        <v>41389.708333333336</v>
      </c>
      <c r="AI779" s="1">
        <v>41379.333333333336</v>
      </c>
      <c r="AJ779" s="1">
        <v>41389.708333333336</v>
      </c>
      <c r="AK779" s="1">
        <v>41379.333333333336</v>
      </c>
      <c r="AL779" s="1">
        <v>41389.708333333336</v>
      </c>
      <c r="AM779" s="1">
        <v>41442.333333333336</v>
      </c>
      <c r="AN779" s="1">
        <v>41452.708333333336</v>
      </c>
      <c r="AP779" t="s">
        <v>113</v>
      </c>
      <c r="AU779" t="s">
        <v>2097</v>
      </c>
      <c r="AY779" t="s">
        <v>106</v>
      </c>
      <c r="AZ779">
        <v>0</v>
      </c>
      <c r="BA779">
        <v>0</v>
      </c>
      <c r="BD779" s="3">
        <v>41321.661111111112</v>
      </c>
      <c r="BE779" s="3">
        <v>41321.663888888892</v>
      </c>
      <c r="BF779" t="s">
        <v>115</v>
      </c>
      <c r="BG779" t="s">
        <v>115</v>
      </c>
      <c r="CH779">
        <v>540</v>
      </c>
      <c r="CI779">
        <v>29650</v>
      </c>
      <c r="CJ779" t="s">
        <v>106</v>
      </c>
      <c r="CK779" t="s">
        <v>106</v>
      </c>
      <c r="CL779">
        <v>20</v>
      </c>
      <c r="CM779" t="s">
        <v>2098</v>
      </c>
      <c r="CO779">
        <v>124375</v>
      </c>
      <c r="CQ779">
        <v>0</v>
      </c>
      <c r="CR779">
        <v>0</v>
      </c>
      <c r="CS779">
        <v>0</v>
      </c>
      <c r="CY779" t="s">
        <v>123</v>
      </c>
      <c r="CZ779" t="s">
        <v>124</v>
      </c>
      <c r="DD779" t="str" cm="1">
        <f t="array" ref="DD779">TEXT(_xlfn.SEQUENCE(1, DATEDIF(AG779, AH779, "m") + 1, AG779, 30), "YYYY-APMM")</f>
        <v>2013-AP04</v>
      </c>
      <c r="DN779">
        <f t="shared" si="24"/>
        <v>15</v>
      </c>
      <c r="DO779">
        <f t="shared" si="25"/>
        <v>0</v>
      </c>
    </row>
    <row r="780" spans="1:119" x14ac:dyDescent="0.35">
      <c r="A780" t="s">
        <v>105</v>
      </c>
      <c r="B780">
        <v>500065</v>
      </c>
      <c r="C780">
        <v>6359</v>
      </c>
      <c r="D780">
        <v>124377</v>
      </c>
      <c r="E780">
        <v>13662</v>
      </c>
      <c r="F780">
        <v>0</v>
      </c>
      <c r="G780" t="s">
        <v>106</v>
      </c>
      <c r="H780" t="s">
        <v>106</v>
      </c>
      <c r="I780" t="s">
        <v>106</v>
      </c>
      <c r="J780" t="s">
        <v>107</v>
      </c>
      <c r="K780" t="s">
        <v>108</v>
      </c>
      <c r="L780" t="s">
        <v>109</v>
      </c>
      <c r="M780" t="s">
        <v>110</v>
      </c>
      <c r="N780" t="s">
        <v>2099</v>
      </c>
      <c r="O780" t="s">
        <v>2100</v>
      </c>
      <c r="Q780">
        <v>672</v>
      </c>
      <c r="R780">
        <v>0</v>
      </c>
      <c r="S780">
        <v>80</v>
      </c>
      <c r="T780">
        <v>0</v>
      </c>
      <c r="U780">
        <v>15</v>
      </c>
      <c r="V780">
        <v>15</v>
      </c>
      <c r="W780">
        <v>80</v>
      </c>
      <c r="X780">
        <v>0</v>
      </c>
      <c r="Y780">
        <v>0</v>
      </c>
      <c r="Z780">
        <v>0</v>
      </c>
      <c r="AD780" s="1">
        <v>41494.333333333336</v>
      </c>
      <c r="AE780" s="1">
        <v>41508.708333333336</v>
      </c>
      <c r="AG780" s="1">
        <v>41396.333333333336</v>
      </c>
      <c r="AH780" s="1">
        <v>41407.708333333336</v>
      </c>
      <c r="AI780" s="1">
        <v>41396.333333333336</v>
      </c>
      <c r="AJ780" s="1">
        <v>41407.708333333336</v>
      </c>
      <c r="AK780" s="1">
        <v>41396.333333333336</v>
      </c>
      <c r="AL780" s="1">
        <v>41407.708333333336</v>
      </c>
      <c r="AM780" s="1">
        <v>41494.333333333336</v>
      </c>
      <c r="AN780" s="1">
        <v>41508.708333333336</v>
      </c>
      <c r="AP780" t="s">
        <v>113</v>
      </c>
      <c r="AU780" t="s">
        <v>2101</v>
      </c>
      <c r="AY780" t="s">
        <v>106</v>
      </c>
      <c r="AZ780">
        <v>0</v>
      </c>
      <c r="BA780">
        <v>0</v>
      </c>
      <c r="BD780" s="3">
        <v>41321.661111111112</v>
      </c>
      <c r="BE780" s="3">
        <v>41321.663888888892</v>
      </c>
      <c r="BF780" t="s">
        <v>115</v>
      </c>
      <c r="BG780" t="s">
        <v>115</v>
      </c>
      <c r="CH780">
        <v>540</v>
      </c>
      <c r="CI780">
        <v>29650</v>
      </c>
      <c r="CJ780" t="s">
        <v>106</v>
      </c>
      <c r="CK780" t="s">
        <v>106</v>
      </c>
      <c r="CL780">
        <v>20</v>
      </c>
      <c r="CM780" t="s">
        <v>2098</v>
      </c>
      <c r="CO780">
        <v>124375</v>
      </c>
      <c r="CQ780">
        <v>0</v>
      </c>
      <c r="CR780">
        <v>0</v>
      </c>
      <c r="CS780">
        <v>0</v>
      </c>
      <c r="CY780" t="s">
        <v>123</v>
      </c>
      <c r="CZ780" t="s">
        <v>124</v>
      </c>
      <c r="DD780" t="str" cm="1">
        <f t="array" ref="DD780">TEXT(_xlfn.SEQUENCE(1, DATEDIF(AG780, AH780, "m") + 1, AG780, 30), "YYYY-APMM")</f>
        <v>2013-AP05</v>
      </c>
      <c r="DN780">
        <f t="shared" si="24"/>
        <v>15</v>
      </c>
      <c r="DO780">
        <f t="shared" si="25"/>
        <v>0</v>
      </c>
    </row>
    <row r="781" spans="1:119" x14ac:dyDescent="0.35">
      <c r="A781" t="s">
        <v>105</v>
      </c>
      <c r="B781">
        <v>500066</v>
      </c>
      <c r="C781">
        <v>6359</v>
      </c>
      <c r="D781">
        <v>124377</v>
      </c>
      <c r="E781">
        <v>13662</v>
      </c>
      <c r="F781">
        <v>0</v>
      </c>
      <c r="G781" t="s">
        <v>106</v>
      </c>
      <c r="H781" t="s">
        <v>106</v>
      </c>
      <c r="I781" t="s">
        <v>106</v>
      </c>
      <c r="J781" t="s">
        <v>107</v>
      </c>
      <c r="K781" t="s">
        <v>108</v>
      </c>
      <c r="L781" t="s">
        <v>109</v>
      </c>
      <c r="M781" t="s">
        <v>110</v>
      </c>
      <c r="N781" t="s">
        <v>2102</v>
      </c>
      <c r="O781" t="s">
        <v>2103</v>
      </c>
      <c r="Q781">
        <v>608</v>
      </c>
      <c r="R781">
        <v>0</v>
      </c>
      <c r="S781">
        <v>80</v>
      </c>
      <c r="T781">
        <v>0</v>
      </c>
      <c r="U781">
        <v>15</v>
      </c>
      <c r="V781">
        <v>15</v>
      </c>
      <c r="W781">
        <v>80</v>
      </c>
      <c r="X781">
        <v>0</v>
      </c>
      <c r="Y781">
        <v>0</v>
      </c>
      <c r="Z781">
        <v>0</v>
      </c>
      <c r="AD781" s="1">
        <v>41506.333333333336</v>
      </c>
      <c r="AE781" s="1">
        <v>41517.708333333336</v>
      </c>
      <c r="AG781" s="1">
        <v>41414.333333333336</v>
      </c>
      <c r="AH781" s="1">
        <v>41424.708333333336</v>
      </c>
      <c r="AI781" s="1">
        <v>41414.333333333336</v>
      </c>
      <c r="AJ781" s="1">
        <v>41424.708333333336</v>
      </c>
      <c r="AK781" s="1">
        <v>41414.333333333336</v>
      </c>
      <c r="AL781" s="1">
        <v>41424.708333333336</v>
      </c>
      <c r="AM781" s="1">
        <v>41506.333333333336</v>
      </c>
      <c r="AN781" s="1">
        <v>41517.708333333336</v>
      </c>
      <c r="AP781" t="s">
        <v>113</v>
      </c>
      <c r="AU781" t="s">
        <v>2104</v>
      </c>
      <c r="AY781" t="s">
        <v>106</v>
      </c>
      <c r="AZ781">
        <v>0</v>
      </c>
      <c r="BA781">
        <v>0</v>
      </c>
      <c r="BD781" s="3">
        <v>41321.661111111112</v>
      </c>
      <c r="BE781" s="3">
        <v>41321.663888888892</v>
      </c>
      <c r="BF781" t="s">
        <v>115</v>
      </c>
      <c r="BG781" t="s">
        <v>115</v>
      </c>
      <c r="CH781">
        <v>540</v>
      </c>
      <c r="CI781">
        <v>29650</v>
      </c>
      <c r="CJ781" t="s">
        <v>106</v>
      </c>
      <c r="CK781" t="s">
        <v>106</v>
      </c>
      <c r="CL781">
        <v>20</v>
      </c>
      <c r="CM781" t="s">
        <v>2098</v>
      </c>
      <c r="CO781">
        <v>124375</v>
      </c>
      <c r="CQ781">
        <v>0</v>
      </c>
      <c r="CR781">
        <v>0</v>
      </c>
      <c r="CS781">
        <v>0</v>
      </c>
      <c r="CY781" t="s">
        <v>123</v>
      </c>
      <c r="CZ781" t="s">
        <v>124</v>
      </c>
      <c r="DD781" t="str" cm="1">
        <f t="array" ref="DD781">TEXT(_xlfn.SEQUENCE(1, DATEDIF(AG781, AH781, "m") + 1, AG781, 30), "YYYY-APMM")</f>
        <v>2013-AP05</v>
      </c>
      <c r="DN781">
        <f t="shared" si="24"/>
        <v>15</v>
      </c>
      <c r="DO781">
        <f t="shared" si="25"/>
        <v>0</v>
      </c>
    </row>
    <row r="782" spans="1:119" x14ac:dyDescent="0.35">
      <c r="A782" t="s">
        <v>105</v>
      </c>
      <c r="B782">
        <v>500067</v>
      </c>
      <c r="C782">
        <v>6359</v>
      </c>
      <c r="D782">
        <v>124377</v>
      </c>
      <c r="E782">
        <v>13662</v>
      </c>
      <c r="F782">
        <v>0</v>
      </c>
      <c r="G782" t="s">
        <v>106</v>
      </c>
      <c r="H782" t="s">
        <v>106</v>
      </c>
      <c r="I782" t="s">
        <v>106</v>
      </c>
      <c r="J782" t="s">
        <v>107</v>
      </c>
      <c r="K782" t="s">
        <v>108</v>
      </c>
      <c r="L782" t="s">
        <v>109</v>
      </c>
      <c r="M782" t="s">
        <v>110</v>
      </c>
      <c r="N782" t="s">
        <v>2105</v>
      </c>
      <c r="O782" t="s">
        <v>2106</v>
      </c>
      <c r="Q782">
        <v>488</v>
      </c>
      <c r="R782">
        <v>0</v>
      </c>
      <c r="S782">
        <v>80</v>
      </c>
      <c r="T782">
        <v>0</v>
      </c>
      <c r="U782">
        <v>15</v>
      </c>
      <c r="V782">
        <v>15</v>
      </c>
      <c r="W782">
        <v>80</v>
      </c>
      <c r="X782">
        <v>0</v>
      </c>
      <c r="Y782">
        <v>0</v>
      </c>
      <c r="Z782">
        <v>0</v>
      </c>
      <c r="AD782" s="1">
        <v>41506.333333333336</v>
      </c>
      <c r="AE782" s="1">
        <v>41517.708333333336</v>
      </c>
      <c r="AG782" s="1">
        <v>41431.333333333336</v>
      </c>
      <c r="AH782" s="1">
        <v>41442.708333333336</v>
      </c>
      <c r="AI782" s="1">
        <v>41431.333333333336</v>
      </c>
      <c r="AJ782" s="1">
        <v>41442.708333333336</v>
      </c>
      <c r="AK782" s="1">
        <v>41431.333333333336</v>
      </c>
      <c r="AL782" s="1">
        <v>41442.708333333336</v>
      </c>
      <c r="AM782" s="1">
        <v>41506.333333333336</v>
      </c>
      <c r="AN782" s="1">
        <v>41517.708333333336</v>
      </c>
      <c r="AP782" t="s">
        <v>113</v>
      </c>
      <c r="AU782" t="s">
        <v>2107</v>
      </c>
      <c r="AY782" t="s">
        <v>106</v>
      </c>
      <c r="AZ782">
        <v>0</v>
      </c>
      <c r="BA782">
        <v>0</v>
      </c>
      <c r="BD782" s="3">
        <v>41321.661111111112</v>
      </c>
      <c r="BE782" s="3">
        <v>41321.663888888892</v>
      </c>
      <c r="BF782" t="s">
        <v>115</v>
      </c>
      <c r="BG782" t="s">
        <v>115</v>
      </c>
      <c r="CH782">
        <v>540</v>
      </c>
      <c r="CI782">
        <v>29650</v>
      </c>
      <c r="CJ782" t="s">
        <v>106</v>
      </c>
      <c r="CK782" t="s">
        <v>106</v>
      </c>
      <c r="CL782">
        <v>20</v>
      </c>
      <c r="CM782" t="s">
        <v>2098</v>
      </c>
      <c r="CO782">
        <v>124375</v>
      </c>
      <c r="CQ782">
        <v>0</v>
      </c>
      <c r="CR782">
        <v>0</v>
      </c>
      <c r="CS782">
        <v>0</v>
      </c>
      <c r="CY782" t="s">
        <v>123</v>
      </c>
      <c r="CZ782" t="s">
        <v>124</v>
      </c>
      <c r="DD782" t="str" cm="1">
        <f t="array" ref="DD782">TEXT(_xlfn.SEQUENCE(1, DATEDIF(AG782, AH782, "m") + 1, AG782, 30), "YYYY-APMM")</f>
        <v>2013-AP06</v>
      </c>
      <c r="DN782">
        <f t="shared" si="24"/>
        <v>15</v>
      </c>
      <c r="DO782">
        <f t="shared" si="25"/>
        <v>0</v>
      </c>
    </row>
    <row r="783" spans="1:119" x14ac:dyDescent="0.35">
      <c r="A783" t="s">
        <v>105</v>
      </c>
      <c r="B783">
        <v>500068</v>
      </c>
      <c r="C783">
        <v>6359</v>
      </c>
      <c r="D783">
        <v>124377</v>
      </c>
      <c r="E783">
        <v>13662</v>
      </c>
      <c r="F783">
        <v>0</v>
      </c>
      <c r="G783" t="s">
        <v>106</v>
      </c>
      <c r="H783" t="s">
        <v>106</v>
      </c>
      <c r="I783" t="s">
        <v>106</v>
      </c>
      <c r="J783" t="s">
        <v>107</v>
      </c>
      <c r="K783" t="s">
        <v>108</v>
      </c>
      <c r="L783" t="s">
        <v>109</v>
      </c>
      <c r="M783" t="s">
        <v>110</v>
      </c>
      <c r="N783" t="s">
        <v>2108</v>
      </c>
      <c r="O783" t="s">
        <v>2109</v>
      </c>
      <c r="Q783">
        <v>600</v>
      </c>
      <c r="R783">
        <v>0</v>
      </c>
      <c r="S783">
        <v>80</v>
      </c>
      <c r="T783">
        <v>0</v>
      </c>
      <c r="U783">
        <v>15</v>
      </c>
      <c r="V783">
        <v>15</v>
      </c>
      <c r="W783">
        <v>80</v>
      </c>
      <c r="X783">
        <v>0</v>
      </c>
      <c r="Y783">
        <v>0</v>
      </c>
      <c r="Z783">
        <v>0</v>
      </c>
      <c r="AD783" s="1">
        <v>41466.333333333336</v>
      </c>
      <c r="AE783" s="1">
        <v>41477.708333333336</v>
      </c>
      <c r="AG783" s="1">
        <v>41379.333333333336</v>
      </c>
      <c r="AH783" s="1">
        <v>41389.708333333336</v>
      </c>
      <c r="AI783" s="1">
        <v>41379.333333333336</v>
      </c>
      <c r="AJ783" s="1">
        <v>41389.708333333336</v>
      </c>
      <c r="AK783" s="1">
        <v>41379.333333333336</v>
      </c>
      <c r="AL783" s="1">
        <v>41389.708333333336</v>
      </c>
      <c r="AM783" s="1">
        <v>41466.333333333336</v>
      </c>
      <c r="AN783" s="1">
        <v>41477.708333333336</v>
      </c>
      <c r="AP783" t="s">
        <v>113</v>
      </c>
      <c r="AU783" t="s">
        <v>2110</v>
      </c>
      <c r="AY783" t="s">
        <v>106</v>
      </c>
      <c r="AZ783">
        <v>0</v>
      </c>
      <c r="BA783">
        <v>0</v>
      </c>
      <c r="BD783" s="3">
        <v>41321.661111111112</v>
      </c>
      <c r="BE783" s="3">
        <v>41321.663888888892</v>
      </c>
      <c r="BF783" t="s">
        <v>115</v>
      </c>
      <c r="BG783" t="s">
        <v>115</v>
      </c>
      <c r="CH783">
        <v>540</v>
      </c>
      <c r="CI783">
        <v>29650</v>
      </c>
      <c r="CJ783" t="s">
        <v>106</v>
      </c>
      <c r="CK783" t="s">
        <v>106</v>
      </c>
      <c r="CL783">
        <v>20</v>
      </c>
      <c r="CM783" t="s">
        <v>2098</v>
      </c>
      <c r="CO783">
        <v>124375</v>
      </c>
      <c r="CQ783">
        <v>0</v>
      </c>
      <c r="CR783">
        <v>0</v>
      </c>
      <c r="CS783">
        <v>0</v>
      </c>
      <c r="CY783" t="s">
        <v>123</v>
      </c>
      <c r="CZ783" t="s">
        <v>124</v>
      </c>
      <c r="DD783" t="str" cm="1">
        <f t="array" ref="DD783">TEXT(_xlfn.SEQUENCE(1, DATEDIF(AG783, AH783, "m") + 1, AG783, 30), "YYYY-APMM")</f>
        <v>2013-AP04</v>
      </c>
      <c r="DN783">
        <f t="shared" si="24"/>
        <v>15</v>
      </c>
      <c r="DO783">
        <f t="shared" si="25"/>
        <v>0</v>
      </c>
    </row>
    <row r="784" spans="1:119" x14ac:dyDescent="0.35">
      <c r="A784" t="s">
        <v>105</v>
      </c>
      <c r="B784">
        <v>500069</v>
      </c>
      <c r="C784">
        <v>6359</v>
      </c>
      <c r="D784">
        <v>124377</v>
      </c>
      <c r="E784">
        <v>13662</v>
      </c>
      <c r="F784">
        <v>0</v>
      </c>
      <c r="G784" t="s">
        <v>106</v>
      </c>
      <c r="H784" t="s">
        <v>106</v>
      </c>
      <c r="I784" t="s">
        <v>106</v>
      </c>
      <c r="J784" t="s">
        <v>107</v>
      </c>
      <c r="K784" t="s">
        <v>108</v>
      </c>
      <c r="L784" t="s">
        <v>109</v>
      </c>
      <c r="M784" t="s">
        <v>110</v>
      </c>
      <c r="N784" t="s">
        <v>2111</v>
      </c>
      <c r="O784" t="s">
        <v>2112</v>
      </c>
      <c r="Q784">
        <v>696</v>
      </c>
      <c r="R784">
        <v>0</v>
      </c>
      <c r="S784">
        <v>80</v>
      </c>
      <c r="T784">
        <v>0</v>
      </c>
      <c r="U784">
        <v>15</v>
      </c>
      <c r="V784">
        <v>15</v>
      </c>
      <c r="W784">
        <v>80</v>
      </c>
      <c r="X784">
        <v>0</v>
      </c>
      <c r="Y784">
        <v>0</v>
      </c>
      <c r="Z784">
        <v>0</v>
      </c>
      <c r="AD784" s="1">
        <v>41480.333333333336</v>
      </c>
      <c r="AE784" s="1">
        <v>41491.708333333336</v>
      </c>
      <c r="AG784" s="1">
        <v>41379.333333333336</v>
      </c>
      <c r="AH784" s="1">
        <v>41389.708333333336</v>
      </c>
      <c r="AI784" s="1">
        <v>41379.333333333336</v>
      </c>
      <c r="AJ784" s="1">
        <v>41389.708333333336</v>
      </c>
      <c r="AK784" s="1">
        <v>41379.333333333336</v>
      </c>
      <c r="AL784" s="1">
        <v>41389.708333333336</v>
      </c>
      <c r="AM784" s="1">
        <v>41480.333333333336</v>
      </c>
      <c r="AN784" s="1">
        <v>41491.708333333336</v>
      </c>
      <c r="AP784" t="s">
        <v>113</v>
      </c>
      <c r="AU784" t="s">
        <v>2113</v>
      </c>
      <c r="AY784" t="s">
        <v>106</v>
      </c>
      <c r="AZ784">
        <v>0</v>
      </c>
      <c r="BA784">
        <v>0</v>
      </c>
      <c r="BD784" s="3">
        <v>41321.661111111112</v>
      </c>
      <c r="BE784" s="3">
        <v>41321.663888888892</v>
      </c>
      <c r="BF784" t="s">
        <v>115</v>
      </c>
      <c r="BG784" t="s">
        <v>115</v>
      </c>
      <c r="CH784">
        <v>540</v>
      </c>
      <c r="CI784">
        <v>29650</v>
      </c>
      <c r="CJ784" t="s">
        <v>106</v>
      </c>
      <c r="CK784" t="s">
        <v>106</v>
      </c>
      <c r="CL784">
        <v>20</v>
      </c>
      <c r="CM784" t="s">
        <v>2098</v>
      </c>
      <c r="CO784">
        <v>124375</v>
      </c>
      <c r="CQ784">
        <v>0</v>
      </c>
      <c r="CR784">
        <v>0</v>
      </c>
      <c r="CS784">
        <v>0</v>
      </c>
      <c r="CY784" t="s">
        <v>123</v>
      </c>
      <c r="CZ784" t="s">
        <v>124</v>
      </c>
      <c r="DD784" t="str" cm="1">
        <f t="array" ref="DD784">TEXT(_xlfn.SEQUENCE(1, DATEDIF(AG784, AH784, "m") + 1, AG784, 30), "YYYY-APMM")</f>
        <v>2013-AP04</v>
      </c>
      <c r="DN784">
        <f t="shared" si="24"/>
        <v>15</v>
      </c>
      <c r="DO784">
        <f t="shared" si="25"/>
        <v>0</v>
      </c>
    </row>
    <row r="785" spans="1:119" x14ac:dyDescent="0.35">
      <c r="A785" t="s">
        <v>105</v>
      </c>
      <c r="B785">
        <v>500070</v>
      </c>
      <c r="C785">
        <v>6359</v>
      </c>
      <c r="D785">
        <v>124377</v>
      </c>
      <c r="E785">
        <v>13662</v>
      </c>
      <c r="F785">
        <v>0</v>
      </c>
      <c r="G785" t="s">
        <v>106</v>
      </c>
      <c r="H785" t="s">
        <v>106</v>
      </c>
      <c r="I785" t="s">
        <v>106</v>
      </c>
      <c r="J785" t="s">
        <v>107</v>
      </c>
      <c r="K785" t="s">
        <v>108</v>
      </c>
      <c r="L785" t="s">
        <v>109</v>
      </c>
      <c r="M785" t="s">
        <v>110</v>
      </c>
      <c r="N785" t="s">
        <v>2114</v>
      </c>
      <c r="O785" t="s">
        <v>2115</v>
      </c>
      <c r="Q785">
        <v>864</v>
      </c>
      <c r="R785">
        <v>0</v>
      </c>
      <c r="S785">
        <v>80</v>
      </c>
      <c r="T785">
        <v>0</v>
      </c>
      <c r="U785">
        <v>15</v>
      </c>
      <c r="V785">
        <v>15</v>
      </c>
      <c r="W785">
        <v>80</v>
      </c>
      <c r="X785">
        <v>0</v>
      </c>
      <c r="Y785">
        <v>0</v>
      </c>
      <c r="Z785">
        <v>0</v>
      </c>
      <c r="AD785" s="1">
        <v>41508.333333333336</v>
      </c>
      <c r="AE785" s="1">
        <v>41519.708333333336</v>
      </c>
      <c r="AG785" s="1">
        <v>41379.333333333336</v>
      </c>
      <c r="AH785" s="1">
        <v>41389.708333333336</v>
      </c>
      <c r="AI785" s="1">
        <v>41379.333333333336</v>
      </c>
      <c r="AJ785" s="1">
        <v>41389.708333333336</v>
      </c>
      <c r="AK785" s="1">
        <v>41379.333333333336</v>
      </c>
      <c r="AL785" s="1">
        <v>41389.708333333336</v>
      </c>
      <c r="AM785" s="1">
        <v>41508.333333333336</v>
      </c>
      <c r="AN785" s="1">
        <v>41519.708333333336</v>
      </c>
      <c r="AP785" t="s">
        <v>113</v>
      </c>
      <c r="AU785" t="s">
        <v>2116</v>
      </c>
      <c r="AY785" t="s">
        <v>106</v>
      </c>
      <c r="AZ785">
        <v>0</v>
      </c>
      <c r="BA785">
        <v>0</v>
      </c>
      <c r="BD785" s="3">
        <v>41321.661111111112</v>
      </c>
      <c r="BE785" s="3">
        <v>41321.663888888892</v>
      </c>
      <c r="BF785" t="s">
        <v>115</v>
      </c>
      <c r="BG785" t="s">
        <v>115</v>
      </c>
      <c r="CH785">
        <v>540</v>
      </c>
      <c r="CI785">
        <v>29650</v>
      </c>
      <c r="CJ785" t="s">
        <v>106</v>
      </c>
      <c r="CK785" t="s">
        <v>106</v>
      </c>
      <c r="CL785">
        <v>20</v>
      </c>
      <c r="CM785" t="s">
        <v>2098</v>
      </c>
      <c r="CO785">
        <v>124375</v>
      </c>
      <c r="CQ785">
        <v>0</v>
      </c>
      <c r="CR785">
        <v>0</v>
      </c>
      <c r="CS785">
        <v>0</v>
      </c>
      <c r="CY785" t="s">
        <v>123</v>
      </c>
      <c r="CZ785" t="s">
        <v>124</v>
      </c>
      <c r="DD785" t="str" cm="1">
        <f t="array" ref="DD785">TEXT(_xlfn.SEQUENCE(1, DATEDIF(AG785, AH785, "m") + 1, AG785, 30), "YYYY-APMM")</f>
        <v>2013-AP04</v>
      </c>
      <c r="DN785">
        <f t="shared" si="24"/>
        <v>15</v>
      </c>
      <c r="DO785">
        <f t="shared" si="25"/>
        <v>0</v>
      </c>
    </row>
    <row r="786" spans="1:119" x14ac:dyDescent="0.35">
      <c r="A786" t="s">
        <v>105</v>
      </c>
      <c r="B786">
        <v>500071</v>
      </c>
      <c r="C786">
        <v>6359</v>
      </c>
      <c r="D786">
        <v>124377</v>
      </c>
      <c r="E786">
        <v>13662</v>
      </c>
      <c r="F786">
        <v>0</v>
      </c>
      <c r="G786" t="s">
        <v>106</v>
      </c>
      <c r="H786" t="s">
        <v>106</v>
      </c>
      <c r="I786" t="s">
        <v>106</v>
      </c>
      <c r="J786" t="s">
        <v>107</v>
      </c>
      <c r="K786" t="s">
        <v>108</v>
      </c>
      <c r="L786" t="s">
        <v>109</v>
      </c>
      <c r="M786" t="s">
        <v>110</v>
      </c>
      <c r="N786" t="s">
        <v>2117</v>
      </c>
      <c r="O786" t="s">
        <v>2118</v>
      </c>
      <c r="Q786">
        <v>1000</v>
      </c>
      <c r="R786">
        <v>0</v>
      </c>
      <c r="S786">
        <v>80</v>
      </c>
      <c r="T786">
        <v>0</v>
      </c>
      <c r="U786">
        <v>15</v>
      </c>
      <c r="V786">
        <v>15</v>
      </c>
      <c r="W786">
        <v>80</v>
      </c>
      <c r="X786">
        <v>0</v>
      </c>
      <c r="Y786">
        <v>0</v>
      </c>
      <c r="Z786">
        <v>0</v>
      </c>
      <c r="AD786" s="1">
        <v>41546.333333333336</v>
      </c>
      <c r="AE786" s="1">
        <v>41556.708333333336</v>
      </c>
      <c r="AG786" s="1">
        <v>41396.333333333336</v>
      </c>
      <c r="AH786" s="1">
        <v>41407.708333333336</v>
      </c>
      <c r="AI786" s="1">
        <v>41396.333333333336</v>
      </c>
      <c r="AJ786" s="1">
        <v>41407.708333333336</v>
      </c>
      <c r="AK786" s="1">
        <v>41396.333333333336</v>
      </c>
      <c r="AL786" s="1">
        <v>41407.708333333336</v>
      </c>
      <c r="AM786" s="1">
        <v>41546.333333333336</v>
      </c>
      <c r="AN786" s="1">
        <v>41556.708333333336</v>
      </c>
      <c r="AP786" t="s">
        <v>113</v>
      </c>
      <c r="AU786" t="s">
        <v>2119</v>
      </c>
      <c r="AY786" t="s">
        <v>106</v>
      </c>
      <c r="AZ786">
        <v>0</v>
      </c>
      <c r="BA786">
        <v>0</v>
      </c>
      <c r="BD786" s="3">
        <v>41321.661111111112</v>
      </c>
      <c r="BE786" s="3">
        <v>41321.663888888892</v>
      </c>
      <c r="BF786" t="s">
        <v>115</v>
      </c>
      <c r="BG786" t="s">
        <v>115</v>
      </c>
      <c r="CH786">
        <v>540</v>
      </c>
      <c r="CI786">
        <v>29650</v>
      </c>
      <c r="CJ786" t="s">
        <v>106</v>
      </c>
      <c r="CK786" t="s">
        <v>106</v>
      </c>
      <c r="CL786">
        <v>20</v>
      </c>
      <c r="CM786" t="s">
        <v>2098</v>
      </c>
      <c r="CO786">
        <v>124375</v>
      </c>
      <c r="CQ786">
        <v>0</v>
      </c>
      <c r="CR786">
        <v>0</v>
      </c>
      <c r="CS786">
        <v>0</v>
      </c>
      <c r="CY786" t="s">
        <v>123</v>
      </c>
      <c r="CZ786" t="s">
        <v>124</v>
      </c>
      <c r="DD786" t="str" cm="1">
        <f t="array" ref="DD786">TEXT(_xlfn.SEQUENCE(1, DATEDIF(AG786, AH786, "m") + 1, AG786, 30), "YYYY-APMM")</f>
        <v>2013-AP05</v>
      </c>
      <c r="DN786">
        <f t="shared" si="24"/>
        <v>15</v>
      </c>
      <c r="DO786">
        <f t="shared" si="25"/>
        <v>0</v>
      </c>
    </row>
    <row r="787" spans="1:119" x14ac:dyDescent="0.35">
      <c r="A787" t="s">
        <v>105</v>
      </c>
      <c r="B787">
        <v>500072</v>
      </c>
      <c r="C787">
        <v>6359</v>
      </c>
      <c r="D787">
        <v>124377</v>
      </c>
      <c r="E787">
        <v>13662</v>
      </c>
      <c r="F787">
        <v>0</v>
      </c>
      <c r="G787" t="s">
        <v>106</v>
      </c>
      <c r="H787" t="s">
        <v>106</v>
      </c>
      <c r="I787" t="s">
        <v>106</v>
      </c>
      <c r="J787" t="s">
        <v>107</v>
      </c>
      <c r="K787" t="s">
        <v>108</v>
      </c>
      <c r="L787" t="s">
        <v>109</v>
      </c>
      <c r="M787" t="s">
        <v>110</v>
      </c>
      <c r="N787" t="s">
        <v>2120</v>
      </c>
      <c r="O787" t="s">
        <v>2121</v>
      </c>
      <c r="Q787">
        <v>880</v>
      </c>
      <c r="R787">
        <v>0</v>
      </c>
      <c r="S787">
        <v>80</v>
      </c>
      <c r="T787">
        <v>0</v>
      </c>
      <c r="U787">
        <v>15</v>
      </c>
      <c r="V787">
        <v>15</v>
      </c>
      <c r="W787">
        <v>80</v>
      </c>
      <c r="X787">
        <v>0</v>
      </c>
      <c r="Y787">
        <v>0</v>
      </c>
      <c r="Z787">
        <v>0</v>
      </c>
      <c r="AD787" s="1">
        <v>41546.333333333336</v>
      </c>
      <c r="AE787" s="1">
        <v>41556.708333333336</v>
      </c>
      <c r="AG787" s="1">
        <v>41414.333333333336</v>
      </c>
      <c r="AH787" s="1">
        <v>41424.708333333336</v>
      </c>
      <c r="AI787" s="1">
        <v>41414.333333333336</v>
      </c>
      <c r="AJ787" s="1">
        <v>41424.708333333336</v>
      </c>
      <c r="AK787" s="1">
        <v>41414.333333333336</v>
      </c>
      <c r="AL787" s="1">
        <v>41424.708333333336</v>
      </c>
      <c r="AM787" s="1">
        <v>41546.333333333336</v>
      </c>
      <c r="AN787" s="1">
        <v>41556.708333333336</v>
      </c>
      <c r="AP787" t="s">
        <v>113</v>
      </c>
      <c r="AU787" t="s">
        <v>2122</v>
      </c>
      <c r="AY787" t="s">
        <v>106</v>
      </c>
      <c r="AZ787">
        <v>0</v>
      </c>
      <c r="BA787">
        <v>0</v>
      </c>
      <c r="BD787" s="3">
        <v>41321.661111111112</v>
      </c>
      <c r="BE787" s="3">
        <v>41321.663888888892</v>
      </c>
      <c r="BF787" t="s">
        <v>115</v>
      </c>
      <c r="BG787" t="s">
        <v>115</v>
      </c>
      <c r="CH787">
        <v>540</v>
      </c>
      <c r="CI787">
        <v>29650</v>
      </c>
      <c r="CJ787" t="s">
        <v>106</v>
      </c>
      <c r="CK787" t="s">
        <v>106</v>
      </c>
      <c r="CL787">
        <v>20</v>
      </c>
      <c r="CM787" t="s">
        <v>2098</v>
      </c>
      <c r="CO787">
        <v>124375</v>
      </c>
      <c r="CQ787">
        <v>0</v>
      </c>
      <c r="CR787">
        <v>0</v>
      </c>
      <c r="CS787">
        <v>0</v>
      </c>
      <c r="CY787" t="s">
        <v>123</v>
      </c>
      <c r="CZ787" t="s">
        <v>124</v>
      </c>
      <c r="DD787" t="str" cm="1">
        <f t="array" ref="DD787">TEXT(_xlfn.SEQUENCE(1, DATEDIF(AG787, AH787, "m") + 1, AG787, 30), "YYYY-APMM")</f>
        <v>2013-AP05</v>
      </c>
      <c r="DN787">
        <f t="shared" si="24"/>
        <v>15</v>
      </c>
      <c r="DO787">
        <f t="shared" si="25"/>
        <v>0</v>
      </c>
    </row>
    <row r="788" spans="1:119" x14ac:dyDescent="0.35">
      <c r="A788" t="s">
        <v>105</v>
      </c>
      <c r="B788">
        <v>500073</v>
      </c>
      <c r="C788">
        <v>6359</v>
      </c>
      <c r="D788">
        <v>124377</v>
      </c>
      <c r="E788">
        <v>13662</v>
      </c>
      <c r="F788">
        <v>0</v>
      </c>
      <c r="G788" t="s">
        <v>106</v>
      </c>
      <c r="H788" t="s">
        <v>106</v>
      </c>
      <c r="I788" t="s">
        <v>106</v>
      </c>
      <c r="J788" t="s">
        <v>107</v>
      </c>
      <c r="K788" t="s">
        <v>108</v>
      </c>
      <c r="L788" t="s">
        <v>109</v>
      </c>
      <c r="M788" t="s">
        <v>110</v>
      </c>
      <c r="N788" t="s">
        <v>2123</v>
      </c>
      <c r="O788" t="s">
        <v>2124</v>
      </c>
      <c r="Q788">
        <v>840</v>
      </c>
      <c r="R788">
        <v>0</v>
      </c>
      <c r="S788">
        <v>80</v>
      </c>
      <c r="T788">
        <v>0</v>
      </c>
      <c r="U788">
        <v>15</v>
      </c>
      <c r="V788">
        <v>15</v>
      </c>
      <c r="W788">
        <v>80</v>
      </c>
      <c r="X788">
        <v>0</v>
      </c>
      <c r="Y788">
        <v>0</v>
      </c>
      <c r="Z788">
        <v>0</v>
      </c>
      <c r="AD788" s="1">
        <v>41505.333333333336</v>
      </c>
      <c r="AE788" s="1">
        <v>41515.708333333336</v>
      </c>
      <c r="AG788" s="1">
        <v>41379.333333333336</v>
      </c>
      <c r="AH788" s="1">
        <v>41389.708333333336</v>
      </c>
      <c r="AI788" s="1">
        <v>41379.333333333336</v>
      </c>
      <c r="AJ788" s="1">
        <v>41389.708333333336</v>
      </c>
      <c r="AK788" s="1">
        <v>41379.333333333336</v>
      </c>
      <c r="AL788" s="1">
        <v>41389.708333333336</v>
      </c>
      <c r="AM788" s="1">
        <v>41505.333333333336</v>
      </c>
      <c r="AN788" s="1">
        <v>41515.708333333336</v>
      </c>
      <c r="AP788" t="s">
        <v>113</v>
      </c>
      <c r="AU788" t="s">
        <v>2125</v>
      </c>
      <c r="AY788" t="s">
        <v>106</v>
      </c>
      <c r="AZ788">
        <v>0</v>
      </c>
      <c r="BA788">
        <v>0</v>
      </c>
      <c r="BD788" s="3">
        <v>41321.661111111112</v>
      </c>
      <c r="BE788" s="3">
        <v>41321.663888888892</v>
      </c>
      <c r="BF788" t="s">
        <v>115</v>
      </c>
      <c r="BG788" t="s">
        <v>115</v>
      </c>
      <c r="CH788">
        <v>540</v>
      </c>
      <c r="CI788">
        <v>29650</v>
      </c>
      <c r="CJ788" t="s">
        <v>106</v>
      </c>
      <c r="CK788" t="s">
        <v>106</v>
      </c>
      <c r="CL788">
        <v>20</v>
      </c>
      <c r="CM788" t="s">
        <v>2098</v>
      </c>
      <c r="CO788">
        <v>124375</v>
      </c>
      <c r="CQ788">
        <v>0</v>
      </c>
      <c r="CR788">
        <v>0</v>
      </c>
      <c r="CS788">
        <v>0</v>
      </c>
      <c r="CY788" t="s">
        <v>123</v>
      </c>
      <c r="CZ788" t="s">
        <v>124</v>
      </c>
      <c r="DD788" t="str" cm="1">
        <f t="array" ref="DD788">TEXT(_xlfn.SEQUENCE(1, DATEDIF(AG788, AH788, "m") + 1, AG788, 30), "YYYY-APMM")</f>
        <v>2013-AP04</v>
      </c>
      <c r="DN788">
        <f t="shared" si="24"/>
        <v>15</v>
      </c>
      <c r="DO788">
        <f t="shared" si="25"/>
        <v>0</v>
      </c>
    </row>
    <row r="789" spans="1:119" x14ac:dyDescent="0.35">
      <c r="A789" t="s">
        <v>105</v>
      </c>
      <c r="B789">
        <v>500074</v>
      </c>
      <c r="C789">
        <v>6359</v>
      </c>
      <c r="D789">
        <v>124377</v>
      </c>
      <c r="E789">
        <v>13662</v>
      </c>
      <c r="F789">
        <v>0</v>
      </c>
      <c r="G789" t="s">
        <v>106</v>
      </c>
      <c r="H789" t="s">
        <v>106</v>
      </c>
      <c r="I789" t="s">
        <v>106</v>
      </c>
      <c r="J789" t="s">
        <v>107</v>
      </c>
      <c r="K789" t="s">
        <v>108</v>
      </c>
      <c r="L789" t="s">
        <v>109</v>
      </c>
      <c r="M789" t="s">
        <v>110</v>
      </c>
      <c r="N789" t="s">
        <v>2126</v>
      </c>
      <c r="O789" t="s">
        <v>2127</v>
      </c>
      <c r="Q789">
        <v>720</v>
      </c>
      <c r="R789">
        <v>0</v>
      </c>
      <c r="S789">
        <v>80</v>
      </c>
      <c r="T789">
        <v>0</v>
      </c>
      <c r="U789">
        <v>15</v>
      </c>
      <c r="V789">
        <v>15</v>
      </c>
      <c r="W789">
        <v>80</v>
      </c>
      <c r="X789">
        <v>0</v>
      </c>
      <c r="Y789">
        <v>0</v>
      </c>
      <c r="Z789">
        <v>0</v>
      </c>
      <c r="AD789" s="1">
        <v>41505.333333333336</v>
      </c>
      <c r="AE789" s="1">
        <v>41515.708333333336</v>
      </c>
      <c r="AG789" s="1">
        <v>41396.333333333336</v>
      </c>
      <c r="AH789" s="1">
        <v>41407.708333333336</v>
      </c>
      <c r="AI789" s="1">
        <v>41396.333333333336</v>
      </c>
      <c r="AJ789" s="1">
        <v>41407.708333333336</v>
      </c>
      <c r="AK789" s="1">
        <v>41396.333333333336</v>
      </c>
      <c r="AL789" s="1">
        <v>41407.708333333336</v>
      </c>
      <c r="AM789" s="1">
        <v>41505.333333333336</v>
      </c>
      <c r="AN789" s="1">
        <v>41515.708333333336</v>
      </c>
      <c r="AP789" t="s">
        <v>113</v>
      </c>
      <c r="AU789" t="s">
        <v>2128</v>
      </c>
      <c r="AY789" t="s">
        <v>106</v>
      </c>
      <c r="AZ789">
        <v>0</v>
      </c>
      <c r="BA789">
        <v>0</v>
      </c>
      <c r="BD789" s="3">
        <v>41321.661111111112</v>
      </c>
      <c r="BE789" s="3">
        <v>41321.663888888892</v>
      </c>
      <c r="BF789" t="s">
        <v>115</v>
      </c>
      <c r="BG789" t="s">
        <v>115</v>
      </c>
      <c r="CH789">
        <v>540</v>
      </c>
      <c r="CI789">
        <v>29650</v>
      </c>
      <c r="CJ789" t="s">
        <v>106</v>
      </c>
      <c r="CK789" t="s">
        <v>106</v>
      </c>
      <c r="CL789">
        <v>20</v>
      </c>
      <c r="CM789" t="s">
        <v>2098</v>
      </c>
      <c r="CO789">
        <v>124375</v>
      </c>
      <c r="CQ789">
        <v>0</v>
      </c>
      <c r="CR789">
        <v>0</v>
      </c>
      <c r="CS789">
        <v>0</v>
      </c>
      <c r="CY789" t="s">
        <v>123</v>
      </c>
      <c r="CZ789" t="s">
        <v>124</v>
      </c>
      <c r="DD789" t="str" cm="1">
        <f t="array" ref="DD789">TEXT(_xlfn.SEQUENCE(1, DATEDIF(AG789, AH789, "m") + 1, AG789, 30), "YYYY-APMM")</f>
        <v>2013-AP05</v>
      </c>
      <c r="DN789">
        <f t="shared" si="24"/>
        <v>15</v>
      </c>
      <c r="DO789">
        <f t="shared" si="25"/>
        <v>0</v>
      </c>
    </row>
    <row r="790" spans="1:119" x14ac:dyDescent="0.35">
      <c r="A790" t="s">
        <v>105</v>
      </c>
      <c r="B790">
        <v>500075</v>
      </c>
      <c r="C790">
        <v>6359</v>
      </c>
      <c r="D790">
        <v>124377</v>
      </c>
      <c r="E790">
        <v>13662</v>
      </c>
      <c r="F790">
        <v>0</v>
      </c>
      <c r="G790" t="s">
        <v>106</v>
      </c>
      <c r="H790" t="s">
        <v>106</v>
      </c>
      <c r="I790" t="s">
        <v>106</v>
      </c>
      <c r="J790" t="s">
        <v>107</v>
      </c>
      <c r="K790" t="s">
        <v>108</v>
      </c>
      <c r="L790" t="s">
        <v>109</v>
      </c>
      <c r="M790" t="s">
        <v>110</v>
      </c>
      <c r="N790" t="s">
        <v>2129</v>
      </c>
      <c r="O790" t="s">
        <v>2130</v>
      </c>
      <c r="Q790">
        <v>392</v>
      </c>
      <c r="R790">
        <v>0</v>
      </c>
      <c r="S790">
        <v>80</v>
      </c>
      <c r="T790">
        <v>0</v>
      </c>
      <c r="U790">
        <v>15</v>
      </c>
      <c r="V790">
        <v>15</v>
      </c>
      <c r="W790">
        <v>80</v>
      </c>
      <c r="X790">
        <v>0</v>
      </c>
      <c r="Y790">
        <v>0</v>
      </c>
      <c r="Z790">
        <v>0</v>
      </c>
      <c r="AD790" s="1">
        <v>41471.333333333336</v>
      </c>
      <c r="AE790" s="1">
        <v>41482.708333333336</v>
      </c>
      <c r="AG790" s="1">
        <v>41414.333333333336</v>
      </c>
      <c r="AH790" s="1">
        <v>41424.708333333336</v>
      </c>
      <c r="AI790" s="1">
        <v>41414.333333333336</v>
      </c>
      <c r="AJ790" s="1">
        <v>41424.708333333336</v>
      </c>
      <c r="AK790" s="1">
        <v>41414.333333333336</v>
      </c>
      <c r="AL790" s="1">
        <v>41424.708333333336</v>
      </c>
      <c r="AM790" s="1">
        <v>41471.333333333336</v>
      </c>
      <c r="AN790" s="1">
        <v>41482.708333333336</v>
      </c>
      <c r="AP790" t="s">
        <v>113</v>
      </c>
      <c r="AU790" t="s">
        <v>2131</v>
      </c>
      <c r="AY790" t="s">
        <v>106</v>
      </c>
      <c r="AZ790">
        <v>0</v>
      </c>
      <c r="BA790">
        <v>0</v>
      </c>
      <c r="BD790" s="3">
        <v>41321.661111111112</v>
      </c>
      <c r="BE790" s="3">
        <v>41321.663888888892</v>
      </c>
      <c r="BF790" t="s">
        <v>115</v>
      </c>
      <c r="BG790" t="s">
        <v>115</v>
      </c>
      <c r="CH790">
        <v>540</v>
      </c>
      <c r="CI790">
        <v>29650</v>
      </c>
      <c r="CJ790" t="s">
        <v>106</v>
      </c>
      <c r="CK790" t="s">
        <v>106</v>
      </c>
      <c r="CL790">
        <v>20</v>
      </c>
      <c r="CM790" t="s">
        <v>2098</v>
      </c>
      <c r="CO790">
        <v>124375</v>
      </c>
      <c r="CQ790">
        <v>0</v>
      </c>
      <c r="CR790">
        <v>0</v>
      </c>
      <c r="CS790">
        <v>0</v>
      </c>
      <c r="CY790" t="s">
        <v>123</v>
      </c>
      <c r="CZ790" t="s">
        <v>124</v>
      </c>
      <c r="DD790" t="str" cm="1">
        <f t="array" ref="DD790">TEXT(_xlfn.SEQUENCE(1, DATEDIF(AG790, AH790, "m") + 1, AG790, 30), "YYYY-APMM")</f>
        <v>2013-AP05</v>
      </c>
      <c r="DN790">
        <f t="shared" si="24"/>
        <v>15</v>
      </c>
      <c r="DO790">
        <f t="shared" si="25"/>
        <v>0</v>
      </c>
    </row>
    <row r="791" spans="1:119" x14ac:dyDescent="0.35">
      <c r="A791" t="s">
        <v>105</v>
      </c>
      <c r="B791">
        <v>500076</v>
      </c>
      <c r="C791">
        <v>6359</v>
      </c>
      <c r="D791">
        <v>124377</v>
      </c>
      <c r="E791">
        <v>13662</v>
      </c>
      <c r="F791">
        <v>0</v>
      </c>
      <c r="G791" t="s">
        <v>106</v>
      </c>
      <c r="H791" t="s">
        <v>106</v>
      </c>
      <c r="I791" t="s">
        <v>106</v>
      </c>
      <c r="J791" t="s">
        <v>107</v>
      </c>
      <c r="K791" t="s">
        <v>108</v>
      </c>
      <c r="L791" t="s">
        <v>109</v>
      </c>
      <c r="M791" t="s">
        <v>110</v>
      </c>
      <c r="N791" t="s">
        <v>2132</v>
      </c>
      <c r="O791" t="s">
        <v>2133</v>
      </c>
      <c r="Q791">
        <v>784</v>
      </c>
      <c r="R791">
        <v>0</v>
      </c>
      <c r="S791">
        <v>80</v>
      </c>
      <c r="T791">
        <v>0</v>
      </c>
      <c r="U791">
        <v>15</v>
      </c>
      <c r="V791">
        <v>15</v>
      </c>
      <c r="W791">
        <v>80</v>
      </c>
      <c r="X791">
        <v>0</v>
      </c>
      <c r="Y791">
        <v>0</v>
      </c>
      <c r="Z791">
        <v>0</v>
      </c>
      <c r="AD791" s="1">
        <v>41532.333333333336</v>
      </c>
      <c r="AE791" s="1">
        <v>41542.708333333336</v>
      </c>
      <c r="AG791" s="1">
        <v>41414.333333333336</v>
      </c>
      <c r="AH791" s="1">
        <v>41424.708333333336</v>
      </c>
      <c r="AI791" s="1">
        <v>41414.333333333336</v>
      </c>
      <c r="AJ791" s="1">
        <v>41424.708333333336</v>
      </c>
      <c r="AK791" s="1">
        <v>41414.333333333336</v>
      </c>
      <c r="AL791" s="1">
        <v>41424.708333333336</v>
      </c>
      <c r="AM791" s="1">
        <v>41532.333333333336</v>
      </c>
      <c r="AN791" s="1">
        <v>41542.708333333336</v>
      </c>
      <c r="AP791" t="s">
        <v>113</v>
      </c>
      <c r="AU791" t="s">
        <v>2134</v>
      </c>
      <c r="AY791" t="s">
        <v>106</v>
      </c>
      <c r="AZ791">
        <v>0</v>
      </c>
      <c r="BA791">
        <v>0</v>
      </c>
      <c r="BD791" s="3">
        <v>41321.661111111112</v>
      </c>
      <c r="BE791" s="3">
        <v>41321.663888888892</v>
      </c>
      <c r="BF791" t="s">
        <v>115</v>
      </c>
      <c r="BG791" t="s">
        <v>115</v>
      </c>
      <c r="CH791">
        <v>540</v>
      </c>
      <c r="CI791">
        <v>29650</v>
      </c>
      <c r="CJ791" t="s">
        <v>106</v>
      </c>
      <c r="CK791" t="s">
        <v>106</v>
      </c>
      <c r="CL791">
        <v>20</v>
      </c>
      <c r="CM791" t="s">
        <v>2098</v>
      </c>
      <c r="CO791">
        <v>124375</v>
      </c>
      <c r="CQ791">
        <v>0</v>
      </c>
      <c r="CR791">
        <v>0</v>
      </c>
      <c r="CS791">
        <v>0</v>
      </c>
      <c r="CY791" t="s">
        <v>123</v>
      </c>
      <c r="CZ791" t="s">
        <v>124</v>
      </c>
      <c r="DD791" t="str" cm="1">
        <f t="array" ref="DD791">TEXT(_xlfn.SEQUENCE(1, DATEDIF(AG791, AH791, "m") + 1, AG791, 30), "YYYY-APMM")</f>
        <v>2013-AP05</v>
      </c>
      <c r="DN791">
        <f t="shared" si="24"/>
        <v>15</v>
      </c>
      <c r="DO791">
        <f t="shared" si="25"/>
        <v>0</v>
      </c>
    </row>
    <row r="792" spans="1:119" x14ac:dyDescent="0.35">
      <c r="A792" t="s">
        <v>105</v>
      </c>
      <c r="B792">
        <v>500077</v>
      </c>
      <c r="C792">
        <v>6359</v>
      </c>
      <c r="D792">
        <v>124377</v>
      </c>
      <c r="E792">
        <v>13662</v>
      </c>
      <c r="F792">
        <v>0</v>
      </c>
      <c r="G792" t="s">
        <v>106</v>
      </c>
      <c r="H792" t="s">
        <v>106</v>
      </c>
      <c r="I792" t="s">
        <v>106</v>
      </c>
      <c r="J792" t="s">
        <v>107</v>
      </c>
      <c r="K792" t="s">
        <v>108</v>
      </c>
      <c r="L792" t="s">
        <v>109</v>
      </c>
      <c r="M792" t="s">
        <v>110</v>
      </c>
      <c r="N792" t="s">
        <v>2135</v>
      </c>
      <c r="O792" t="s">
        <v>2136</v>
      </c>
      <c r="Q792">
        <v>720</v>
      </c>
      <c r="R792">
        <v>0</v>
      </c>
      <c r="S792">
        <v>80</v>
      </c>
      <c r="T792">
        <v>0</v>
      </c>
      <c r="U792">
        <v>15</v>
      </c>
      <c r="V792">
        <v>15</v>
      </c>
      <c r="W792">
        <v>80</v>
      </c>
      <c r="X792">
        <v>0</v>
      </c>
      <c r="Y792">
        <v>0</v>
      </c>
      <c r="Z792">
        <v>0</v>
      </c>
      <c r="AD792" s="1">
        <v>41522.333333333336</v>
      </c>
      <c r="AE792" s="1">
        <v>41533.708333333336</v>
      </c>
      <c r="AG792" s="1">
        <v>41414.333333333336</v>
      </c>
      <c r="AH792" s="1">
        <v>41424.708333333336</v>
      </c>
      <c r="AI792" s="1">
        <v>41414.333333333336</v>
      </c>
      <c r="AJ792" s="1">
        <v>41424.708333333336</v>
      </c>
      <c r="AK792" s="1">
        <v>41414.333333333336</v>
      </c>
      <c r="AL792" s="1">
        <v>41424.708333333336</v>
      </c>
      <c r="AM792" s="1">
        <v>41522.333333333336</v>
      </c>
      <c r="AN792" s="1">
        <v>41533.708333333336</v>
      </c>
      <c r="AP792" t="s">
        <v>113</v>
      </c>
      <c r="AU792" t="s">
        <v>2137</v>
      </c>
      <c r="AY792" t="s">
        <v>106</v>
      </c>
      <c r="AZ792">
        <v>0</v>
      </c>
      <c r="BA792">
        <v>0</v>
      </c>
      <c r="BD792" s="3">
        <v>41321.661111111112</v>
      </c>
      <c r="BE792" s="3">
        <v>41321.663888888892</v>
      </c>
      <c r="BF792" t="s">
        <v>115</v>
      </c>
      <c r="BG792" t="s">
        <v>115</v>
      </c>
      <c r="CH792">
        <v>540</v>
      </c>
      <c r="CI792">
        <v>29650</v>
      </c>
      <c r="CJ792" t="s">
        <v>106</v>
      </c>
      <c r="CK792" t="s">
        <v>106</v>
      </c>
      <c r="CL792">
        <v>20</v>
      </c>
      <c r="CM792" t="s">
        <v>2098</v>
      </c>
      <c r="CO792">
        <v>124375</v>
      </c>
      <c r="CQ792">
        <v>0</v>
      </c>
      <c r="CR792">
        <v>0</v>
      </c>
      <c r="CS792">
        <v>0</v>
      </c>
      <c r="CY792" t="s">
        <v>123</v>
      </c>
      <c r="CZ792" t="s">
        <v>124</v>
      </c>
      <c r="DD792" t="str" cm="1">
        <f t="array" ref="DD792">TEXT(_xlfn.SEQUENCE(1, DATEDIF(AG792, AH792, "m") + 1, AG792, 30), "YYYY-APMM")</f>
        <v>2013-AP05</v>
      </c>
      <c r="DN792">
        <f t="shared" si="24"/>
        <v>15</v>
      </c>
      <c r="DO792">
        <f t="shared" si="25"/>
        <v>0</v>
      </c>
    </row>
    <row r="793" spans="1:119" x14ac:dyDescent="0.35">
      <c r="A793" t="s">
        <v>105</v>
      </c>
      <c r="B793">
        <v>500078</v>
      </c>
      <c r="C793">
        <v>6359</v>
      </c>
      <c r="D793">
        <v>124377</v>
      </c>
      <c r="E793">
        <v>13662</v>
      </c>
      <c r="F793">
        <v>0</v>
      </c>
      <c r="G793" t="s">
        <v>106</v>
      </c>
      <c r="H793" t="s">
        <v>106</v>
      </c>
      <c r="I793" t="s">
        <v>106</v>
      </c>
      <c r="J793" t="s">
        <v>107</v>
      </c>
      <c r="K793" t="s">
        <v>108</v>
      </c>
      <c r="L793" t="s">
        <v>109</v>
      </c>
      <c r="M793" t="s">
        <v>110</v>
      </c>
      <c r="N793" t="s">
        <v>2138</v>
      </c>
      <c r="O793" t="s">
        <v>2139</v>
      </c>
      <c r="Q793">
        <v>40</v>
      </c>
      <c r="R793">
        <v>0</v>
      </c>
      <c r="S793">
        <v>80</v>
      </c>
      <c r="T793">
        <v>0</v>
      </c>
      <c r="U793">
        <v>15</v>
      </c>
      <c r="V793">
        <v>15</v>
      </c>
      <c r="W793">
        <v>80</v>
      </c>
      <c r="X793">
        <v>0</v>
      </c>
      <c r="Y793">
        <v>0</v>
      </c>
      <c r="Z793">
        <v>0</v>
      </c>
      <c r="AD793" s="1">
        <v>41437.333333333336</v>
      </c>
      <c r="AE793" s="1">
        <v>41448.708333333336</v>
      </c>
      <c r="AG793" s="1">
        <v>41431.333333333336</v>
      </c>
      <c r="AH793" s="1">
        <v>41442.708333333336</v>
      </c>
      <c r="AI793" s="1">
        <v>41431.333333333336</v>
      </c>
      <c r="AJ793" s="1">
        <v>41442.708333333336</v>
      </c>
      <c r="AK793" s="1">
        <v>41431.333333333336</v>
      </c>
      <c r="AL793" s="1">
        <v>41442.708333333336</v>
      </c>
      <c r="AM793" s="1">
        <v>41437.333333333336</v>
      </c>
      <c r="AN793" s="1">
        <v>41448.708333333336</v>
      </c>
      <c r="AP793" t="s">
        <v>113</v>
      </c>
      <c r="AU793" t="s">
        <v>2140</v>
      </c>
      <c r="AY793" t="s">
        <v>106</v>
      </c>
      <c r="AZ793">
        <v>0</v>
      </c>
      <c r="BA793">
        <v>0</v>
      </c>
      <c r="BD793" s="3">
        <v>41321.661111111112</v>
      </c>
      <c r="BE793" s="3">
        <v>41321.678472222222</v>
      </c>
      <c r="BF793" t="s">
        <v>115</v>
      </c>
      <c r="BG793" t="s">
        <v>115</v>
      </c>
      <c r="CH793">
        <v>540</v>
      </c>
      <c r="CI793">
        <v>29650</v>
      </c>
      <c r="CJ793" t="s">
        <v>106</v>
      </c>
      <c r="CK793" t="s">
        <v>106</v>
      </c>
      <c r="CL793">
        <v>20</v>
      </c>
      <c r="CM793" t="s">
        <v>2098</v>
      </c>
      <c r="CO793">
        <v>124375</v>
      </c>
      <c r="CQ793">
        <v>0</v>
      </c>
      <c r="CR793">
        <v>0</v>
      </c>
      <c r="CS793">
        <v>0</v>
      </c>
      <c r="CY793" t="s">
        <v>123</v>
      </c>
      <c r="CZ793" t="s">
        <v>124</v>
      </c>
      <c r="DD793" t="str" cm="1">
        <f t="array" ref="DD793">TEXT(_xlfn.SEQUENCE(1, DATEDIF(AG793, AH793, "m") + 1, AG793, 30), "YYYY-APMM")</f>
        <v>2013-AP06</v>
      </c>
      <c r="DN793">
        <f t="shared" si="24"/>
        <v>15</v>
      </c>
      <c r="DO793">
        <f t="shared" si="25"/>
        <v>0</v>
      </c>
    </row>
    <row r="794" spans="1:119" x14ac:dyDescent="0.35">
      <c r="A794" t="s">
        <v>105</v>
      </c>
      <c r="B794">
        <v>500079</v>
      </c>
      <c r="C794">
        <v>6359</v>
      </c>
      <c r="D794">
        <v>124377</v>
      </c>
      <c r="E794">
        <v>13662</v>
      </c>
      <c r="F794">
        <v>0</v>
      </c>
      <c r="G794" t="s">
        <v>106</v>
      </c>
      <c r="H794" t="s">
        <v>106</v>
      </c>
      <c r="I794" t="s">
        <v>106</v>
      </c>
      <c r="J794" t="s">
        <v>107</v>
      </c>
      <c r="K794" t="s">
        <v>108</v>
      </c>
      <c r="L794" t="s">
        <v>109</v>
      </c>
      <c r="M794" t="s">
        <v>110</v>
      </c>
      <c r="N794" t="s">
        <v>2141</v>
      </c>
      <c r="O794" t="s">
        <v>2142</v>
      </c>
      <c r="Q794">
        <v>32</v>
      </c>
      <c r="R794">
        <v>0</v>
      </c>
      <c r="S794">
        <v>80</v>
      </c>
      <c r="T794">
        <v>0</v>
      </c>
      <c r="U794">
        <v>15</v>
      </c>
      <c r="V794">
        <v>15</v>
      </c>
      <c r="W794">
        <v>80</v>
      </c>
      <c r="X794">
        <v>0</v>
      </c>
      <c r="Y794">
        <v>0</v>
      </c>
      <c r="Z794">
        <v>0</v>
      </c>
      <c r="AD794" s="1">
        <v>41454.333333333336</v>
      </c>
      <c r="AE794" s="1">
        <v>41464.708333333336</v>
      </c>
      <c r="AG794" s="1">
        <v>41449.333333333336</v>
      </c>
      <c r="AH794" s="1">
        <v>41459.708333333336</v>
      </c>
      <c r="AI794" s="1">
        <v>41449.333333333336</v>
      </c>
      <c r="AJ794" s="1">
        <v>41459.708333333336</v>
      </c>
      <c r="AK794" s="1">
        <v>41449.333333333336</v>
      </c>
      <c r="AL794" s="1">
        <v>41459.708333333336</v>
      </c>
      <c r="AM794" s="1">
        <v>41454.333333333336</v>
      </c>
      <c r="AN794" s="1">
        <v>41464.708333333336</v>
      </c>
      <c r="AP794" t="s">
        <v>113</v>
      </c>
      <c r="AU794" t="s">
        <v>2143</v>
      </c>
      <c r="AY794" t="s">
        <v>106</v>
      </c>
      <c r="AZ794">
        <v>0</v>
      </c>
      <c r="BA794">
        <v>0</v>
      </c>
      <c r="BD794" s="3">
        <v>41321.661111111112</v>
      </c>
      <c r="BE794" s="3">
        <v>41321.681944444441</v>
      </c>
      <c r="BF794" t="s">
        <v>115</v>
      </c>
      <c r="BG794" t="s">
        <v>115</v>
      </c>
      <c r="CH794">
        <v>540</v>
      </c>
      <c r="CI794">
        <v>29650</v>
      </c>
      <c r="CJ794" t="s">
        <v>106</v>
      </c>
      <c r="CK794" t="s">
        <v>106</v>
      </c>
      <c r="CL794">
        <v>20</v>
      </c>
      <c r="CM794" t="s">
        <v>2098</v>
      </c>
      <c r="CO794">
        <v>124375</v>
      </c>
      <c r="CQ794">
        <v>0</v>
      </c>
      <c r="CR794">
        <v>0</v>
      </c>
      <c r="CS794">
        <v>0</v>
      </c>
      <c r="CY794" t="s">
        <v>123</v>
      </c>
      <c r="CZ794" t="s">
        <v>124</v>
      </c>
      <c r="DD794" t="str" cm="1">
        <f t="array" ref="DD794">TEXT(_xlfn.SEQUENCE(1, DATEDIF(AG794, AH794, "m") + 1, AG794, 30), "YYYY-APMM")</f>
        <v>2013-AP06</v>
      </c>
      <c r="DN794">
        <f t="shared" si="24"/>
        <v>15</v>
      </c>
      <c r="DO794">
        <f t="shared" si="25"/>
        <v>0</v>
      </c>
    </row>
    <row r="795" spans="1:119" x14ac:dyDescent="0.35">
      <c r="A795" t="s">
        <v>105</v>
      </c>
      <c r="B795">
        <v>500080</v>
      </c>
      <c r="C795">
        <v>6359</v>
      </c>
      <c r="D795">
        <v>124377</v>
      </c>
      <c r="E795">
        <v>13662</v>
      </c>
      <c r="F795">
        <v>0</v>
      </c>
      <c r="G795" t="s">
        <v>106</v>
      </c>
      <c r="H795" t="s">
        <v>106</v>
      </c>
      <c r="I795" t="s">
        <v>106</v>
      </c>
      <c r="J795" t="s">
        <v>107</v>
      </c>
      <c r="K795" t="s">
        <v>108</v>
      </c>
      <c r="L795" t="s">
        <v>109</v>
      </c>
      <c r="M795" t="s">
        <v>110</v>
      </c>
      <c r="N795" t="s">
        <v>2144</v>
      </c>
      <c r="O795" t="s">
        <v>2145</v>
      </c>
      <c r="Q795">
        <v>120</v>
      </c>
      <c r="R795">
        <v>0</v>
      </c>
      <c r="S795">
        <v>80</v>
      </c>
      <c r="T795">
        <v>0</v>
      </c>
      <c r="U795">
        <v>15</v>
      </c>
      <c r="V795">
        <v>15</v>
      </c>
      <c r="W795">
        <v>80</v>
      </c>
      <c r="X795">
        <v>0</v>
      </c>
      <c r="Y795">
        <v>0</v>
      </c>
      <c r="Z795">
        <v>0</v>
      </c>
      <c r="AD795" s="1">
        <v>41484.333333333336</v>
      </c>
      <c r="AE795" s="1">
        <v>41494.708333333336</v>
      </c>
      <c r="AG795" s="1">
        <v>41466.333333333336</v>
      </c>
      <c r="AH795" s="1">
        <v>41477.708333333336</v>
      </c>
      <c r="AI795" s="1">
        <v>41466.333333333336</v>
      </c>
      <c r="AJ795" s="1">
        <v>41477.708333333336</v>
      </c>
      <c r="AK795" s="1">
        <v>41466.333333333336</v>
      </c>
      <c r="AL795" s="1">
        <v>41477.708333333336</v>
      </c>
      <c r="AM795" s="1">
        <v>41484.333333333336</v>
      </c>
      <c r="AN795" s="1">
        <v>41494.708333333336</v>
      </c>
      <c r="AP795" t="s">
        <v>113</v>
      </c>
      <c r="AU795" t="s">
        <v>2146</v>
      </c>
      <c r="AY795" t="s">
        <v>106</v>
      </c>
      <c r="AZ795">
        <v>0</v>
      </c>
      <c r="BA795">
        <v>0</v>
      </c>
      <c r="BD795" s="3">
        <v>41321.661111111112</v>
      </c>
      <c r="BE795" s="3">
        <v>41321.690972222219</v>
      </c>
      <c r="BF795" t="s">
        <v>115</v>
      </c>
      <c r="BG795" t="s">
        <v>115</v>
      </c>
      <c r="CH795">
        <v>540</v>
      </c>
      <c r="CI795">
        <v>29650</v>
      </c>
      <c r="CJ795" t="s">
        <v>106</v>
      </c>
      <c r="CK795" t="s">
        <v>106</v>
      </c>
      <c r="CL795">
        <v>20</v>
      </c>
      <c r="CM795" t="s">
        <v>2098</v>
      </c>
      <c r="CO795">
        <v>124375</v>
      </c>
      <c r="CQ795">
        <v>0</v>
      </c>
      <c r="CR795">
        <v>0</v>
      </c>
      <c r="CS795">
        <v>0</v>
      </c>
      <c r="CY795" t="s">
        <v>123</v>
      </c>
      <c r="CZ795" t="s">
        <v>124</v>
      </c>
      <c r="DD795" t="str" cm="1">
        <f t="array" ref="DD795">TEXT(_xlfn.SEQUENCE(1, DATEDIF(AG795, AH795, "m") + 1, AG795, 30), "YYYY-APMM")</f>
        <v>2013-AP07</v>
      </c>
      <c r="DN795">
        <f t="shared" si="24"/>
        <v>15</v>
      </c>
      <c r="DO795">
        <f t="shared" si="25"/>
        <v>0</v>
      </c>
    </row>
    <row r="796" spans="1:119" x14ac:dyDescent="0.35">
      <c r="A796" t="s">
        <v>105</v>
      </c>
      <c r="B796">
        <v>500081</v>
      </c>
      <c r="C796">
        <v>6359</v>
      </c>
      <c r="D796">
        <v>124377</v>
      </c>
      <c r="E796">
        <v>13662</v>
      </c>
      <c r="F796">
        <v>0</v>
      </c>
      <c r="G796" t="s">
        <v>106</v>
      </c>
      <c r="H796" t="s">
        <v>106</v>
      </c>
      <c r="I796" t="s">
        <v>106</v>
      </c>
      <c r="J796" t="s">
        <v>107</v>
      </c>
      <c r="K796" t="s">
        <v>108</v>
      </c>
      <c r="L796" t="s">
        <v>109</v>
      </c>
      <c r="M796" t="s">
        <v>110</v>
      </c>
      <c r="N796" t="s">
        <v>2147</v>
      </c>
      <c r="O796" t="s">
        <v>2148</v>
      </c>
      <c r="Q796">
        <v>560</v>
      </c>
      <c r="R796">
        <v>0</v>
      </c>
      <c r="S796">
        <v>80</v>
      </c>
      <c r="T796">
        <v>0</v>
      </c>
      <c r="U796">
        <v>15</v>
      </c>
      <c r="V796">
        <v>15</v>
      </c>
      <c r="W796">
        <v>80</v>
      </c>
      <c r="X796">
        <v>0</v>
      </c>
      <c r="Y796">
        <v>0</v>
      </c>
      <c r="Z796">
        <v>0</v>
      </c>
      <c r="AD796" s="1">
        <v>41478.333333333336</v>
      </c>
      <c r="AE796" s="1">
        <v>41489.708333333336</v>
      </c>
      <c r="AG796" s="1">
        <v>41396.333333333336</v>
      </c>
      <c r="AH796" s="1">
        <v>41407.708333333336</v>
      </c>
      <c r="AI796" s="1">
        <v>41396.333333333336</v>
      </c>
      <c r="AJ796" s="1">
        <v>41407.708333333336</v>
      </c>
      <c r="AK796" s="1">
        <v>41396.333333333336</v>
      </c>
      <c r="AL796" s="1">
        <v>41407.708333333336</v>
      </c>
      <c r="AM796" s="1">
        <v>41478.333333333336</v>
      </c>
      <c r="AN796" s="1">
        <v>41489.708333333336</v>
      </c>
      <c r="AP796" t="s">
        <v>113</v>
      </c>
      <c r="AU796" t="s">
        <v>2149</v>
      </c>
      <c r="AY796" t="s">
        <v>106</v>
      </c>
      <c r="AZ796">
        <v>0</v>
      </c>
      <c r="BA796">
        <v>0</v>
      </c>
      <c r="BD796" s="3">
        <v>41321.661111111112</v>
      </c>
      <c r="BE796" s="3">
        <v>41321.663888888892</v>
      </c>
      <c r="BF796" t="s">
        <v>115</v>
      </c>
      <c r="BG796" t="s">
        <v>115</v>
      </c>
      <c r="CH796">
        <v>540</v>
      </c>
      <c r="CI796">
        <v>29650</v>
      </c>
      <c r="CJ796" t="s">
        <v>106</v>
      </c>
      <c r="CK796" t="s">
        <v>106</v>
      </c>
      <c r="CL796">
        <v>20</v>
      </c>
      <c r="CM796" t="s">
        <v>2098</v>
      </c>
      <c r="CO796">
        <v>124375</v>
      </c>
      <c r="CQ796">
        <v>0</v>
      </c>
      <c r="CR796">
        <v>0</v>
      </c>
      <c r="CS796">
        <v>0</v>
      </c>
      <c r="CY796" t="s">
        <v>123</v>
      </c>
      <c r="CZ796" t="s">
        <v>124</v>
      </c>
      <c r="DD796" t="str" cm="1">
        <f t="array" ref="DD796">TEXT(_xlfn.SEQUENCE(1, DATEDIF(AG796, AH796, "m") + 1, AG796, 30), "YYYY-APMM")</f>
        <v>2013-AP05</v>
      </c>
      <c r="DN796">
        <f t="shared" si="24"/>
        <v>15</v>
      </c>
      <c r="DO796">
        <f t="shared" si="25"/>
        <v>0</v>
      </c>
    </row>
    <row r="797" spans="1:119" x14ac:dyDescent="0.35">
      <c r="A797" t="s">
        <v>105</v>
      </c>
      <c r="B797">
        <v>500082</v>
      </c>
      <c r="C797">
        <v>6359</v>
      </c>
      <c r="D797">
        <v>124377</v>
      </c>
      <c r="E797">
        <v>13662</v>
      </c>
      <c r="F797">
        <v>0</v>
      </c>
      <c r="G797" t="s">
        <v>106</v>
      </c>
      <c r="H797" t="s">
        <v>106</v>
      </c>
      <c r="I797" t="s">
        <v>106</v>
      </c>
      <c r="J797" t="s">
        <v>107</v>
      </c>
      <c r="K797" t="s">
        <v>108</v>
      </c>
      <c r="L797" t="s">
        <v>109</v>
      </c>
      <c r="M797" t="s">
        <v>110</v>
      </c>
      <c r="N797" t="s">
        <v>2150</v>
      </c>
      <c r="O797" t="s">
        <v>2151</v>
      </c>
      <c r="Q797">
        <v>560</v>
      </c>
      <c r="R797">
        <v>0</v>
      </c>
      <c r="S797">
        <v>80</v>
      </c>
      <c r="T797">
        <v>0</v>
      </c>
      <c r="U797">
        <v>15</v>
      </c>
      <c r="V797">
        <v>15</v>
      </c>
      <c r="W797">
        <v>80</v>
      </c>
      <c r="X797">
        <v>0</v>
      </c>
      <c r="Y797">
        <v>0</v>
      </c>
      <c r="Z797">
        <v>0</v>
      </c>
      <c r="AD797" s="1">
        <v>41478.333333333336</v>
      </c>
      <c r="AE797" s="1">
        <v>41489.708333333336</v>
      </c>
      <c r="AG797" s="1">
        <v>41396.333333333336</v>
      </c>
      <c r="AH797" s="1">
        <v>41407.708333333336</v>
      </c>
      <c r="AI797" s="1">
        <v>41396.333333333336</v>
      </c>
      <c r="AJ797" s="1">
        <v>41407.708333333336</v>
      </c>
      <c r="AK797" s="1">
        <v>41396.333333333336</v>
      </c>
      <c r="AL797" s="1">
        <v>41407.708333333336</v>
      </c>
      <c r="AM797" s="1">
        <v>41478.333333333336</v>
      </c>
      <c r="AN797" s="1">
        <v>41489.708333333336</v>
      </c>
      <c r="AP797" t="s">
        <v>113</v>
      </c>
      <c r="AU797" t="s">
        <v>2152</v>
      </c>
      <c r="AY797" t="s">
        <v>106</v>
      </c>
      <c r="AZ797">
        <v>0</v>
      </c>
      <c r="BA797">
        <v>0</v>
      </c>
      <c r="BD797" s="3">
        <v>41321.661111111112</v>
      </c>
      <c r="BE797" s="3">
        <v>41321.663888888892</v>
      </c>
      <c r="BF797" t="s">
        <v>115</v>
      </c>
      <c r="BG797" t="s">
        <v>115</v>
      </c>
      <c r="CH797">
        <v>540</v>
      </c>
      <c r="CI797">
        <v>29650</v>
      </c>
      <c r="CJ797" t="s">
        <v>106</v>
      </c>
      <c r="CK797" t="s">
        <v>106</v>
      </c>
      <c r="CL797">
        <v>20</v>
      </c>
      <c r="CM797" t="s">
        <v>2098</v>
      </c>
      <c r="CO797">
        <v>124375</v>
      </c>
      <c r="CQ797">
        <v>0</v>
      </c>
      <c r="CR797">
        <v>0</v>
      </c>
      <c r="CS797">
        <v>0</v>
      </c>
      <c r="CY797" t="s">
        <v>123</v>
      </c>
      <c r="CZ797" t="s">
        <v>124</v>
      </c>
      <c r="DD797" t="str" cm="1">
        <f t="array" ref="DD797">TEXT(_xlfn.SEQUENCE(1, DATEDIF(AG797, AH797, "m") + 1, AG797, 30), "YYYY-APMM")</f>
        <v>2013-AP05</v>
      </c>
      <c r="DN797">
        <f t="shared" si="24"/>
        <v>15</v>
      </c>
      <c r="DO797">
        <f t="shared" si="25"/>
        <v>0</v>
      </c>
    </row>
    <row r="798" spans="1:119" x14ac:dyDescent="0.35">
      <c r="A798" t="s">
        <v>105</v>
      </c>
      <c r="B798">
        <v>500083</v>
      </c>
      <c r="C798">
        <v>6359</v>
      </c>
      <c r="D798">
        <v>124377</v>
      </c>
      <c r="E798">
        <v>13662</v>
      </c>
      <c r="F798">
        <v>0</v>
      </c>
      <c r="G798" t="s">
        <v>106</v>
      </c>
      <c r="H798" t="s">
        <v>106</v>
      </c>
      <c r="I798" t="s">
        <v>106</v>
      </c>
      <c r="J798" t="s">
        <v>107</v>
      </c>
      <c r="K798" t="s">
        <v>108</v>
      </c>
      <c r="L798" t="s">
        <v>109</v>
      </c>
      <c r="M798" t="s">
        <v>110</v>
      </c>
      <c r="N798" t="s">
        <v>2153</v>
      </c>
      <c r="O798" t="s">
        <v>2154</v>
      </c>
      <c r="Q798">
        <v>792</v>
      </c>
      <c r="R798">
        <v>0</v>
      </c>
      <c r="S798">
        <v>80</v>
      </c>
      <c r="T798">
        <v>0</v>
      </c>
      <c r="U798">
        <v>15</v>
      </c>
      <c r="V798">
        <v>15</v>
      </c>
      <c r="W798">
        <v>80</v>
      </c>
      <c r="X798">
        <v>0</v>
      </c>
      <c r="Y798">
        <v>0</v>
      </c>
      <c r="Z798">
        <v>0</v>
      </c>
      <c r="AD798" s="1">
        <v>41515.333333333336</v>
      </c>
      <c r="AE798" s="1">
        <v>41526.708333333336</v>
      </c>
      <c r="AG798" s="1">
        <v>41396.333333333336</v>
      </c>
      <c r="AH798" s="1">
        <v>41407.708333333336</v>
      </c>
      <c r="AI798" s="1">
        <v>41396.333333333336</v>
      </c>
      <c r="AJ798" s="1">
        <v>41407.708333333336</v>
      </c>
      <c r="AK798" s="1">
        <v>41396.333333333336</v>
      </c>
      <c r="AL798" s="1">
        <v>41407.708333333336</v>
      </c>
      <c r="AM798" s="1">
        <v>41515.333333333336</v>
      </c>
      <c r="AN798" s="1">
        <v>41526.708333333336</v>
      </c>
      <c r="AP798" t="s">
        <v>113</v>
      </c>
      <c r="AU798" t="s">
        <v>2155</v>
      </c>
      <c r="AY798" t="s">
        <v>106</v>
      </c>
      <c r="AZ798">
        <v>0</v>
      </c>
      <c r="BA798">
        <v>0</v>
      </c>
      <c r="BD798" s="3">
        <v>41321.661111111112</v>
      </c>
      <c r="BE798" s="3">
        <v>41321.663888888892</v>
      </c>
      <c r="BF798" t="s">
        <v>115</v>
      </c>
      <c r="BG798" t="s">
        <v>115</v>
      </c>
      <c r="CH798">
        <v>540</v>
      </c>
      <c r="CI798">
        <v>29650</v>
      </c>
      <c r="CJ798" t="s">
        <v>106</v>
      </c>
      <c r="CK798" t="s">
        <v>106</v>
      </c>
      <c r="CL798">
        <v>20</v>
      </c>
      <c r="CM798" t="s">
        <v>2098</v>
      </c>
      <c r="CO798">
        <v>124375</v>
      </c>
      <c r="CQ798">
        <v>0</v>
      </c>
      <c r="CR798">
        <v>0</v>
      </c>
      <c r="CS798">
        <v>0</v>
      </c>
      <c r="CY798" t="s">
        <v>123</v>
      </c>
      <c r="CZ798" t="s">
        <v>124</v>
      </c>
      <c r="DD798" t="str" cm="1">
        <f t="array" ref="DD798">TEXT(_xlfn.SEQUENCE(1, DATEDIF(AG798, AH798, "m") + 1, AG798, 30), "YYYY-APMM")</f>
        <v>2013-AP05</v>
      </c>
      <c r="DN798">
        <f t="shared" si="24"/>
        <v>15</v>
      </c>
      <c r="DO798">
        <f t="shared" si="25"/>
        <v>0</v>
      </c>
    </row>
    <row r="799" spans="1:119" x14ac:dyDescent="0.35">
      <c r="A799" t="s">
        <v>105</v>
      </c>
      <c r="B799">
        <v>500084</v>
      </c>
      <c r="C799">
        <v>6359</v>
      </c>
      <c r="D799">
        <v>124377</v>
      </c>
      <c r="E799">
        <v>13662</v>
      </c>
      <c r="F799">
        <v>0</v>
      </c>
      <c r="G799" t="s">
        <v>106</v>
      </c>
      <c r="H799" t="s">
        <v>106</v>
      </c>
      <c r="I799" t="s">
        <v>106</v>
      </c>
      <c r="J799" t="s">
        <v>107</v>
      </c>
      <c r="K799" t="s">
        <v>108</v>
      </c>
      <c r="L799" t="s">
        <v>109</v>
      </c>
      <c r="M799" t="s">
        <v>110</v>
      </c>
      <c r="N799" t="s">
        <v>2156</v>
      </c>
      <c r="O799" t="s">
        <v>2157</v>
      </c>
      <c r="Q799">
        <v>608</v>
      </c>
      <c r="R799">
        <v>0</v>
      </c>
      <c r="S799">
        <v>80</v>
      </c>
      <c r="T799">
        <v>0</v>
      </c>
      <c r="U799">
        <v>15</v>
      </c>
      <c r="V799">
        <v>15</v>
      </c>
      <c r="W799">
        <v>80</v>
      </c>
      <c r="X799">
        <v>0</v>
      </c>
      <c r="Y799">
        <v>0</v>
      </c>
      <c r="Z799">
        <v>0</v>
      </c>
      <c r="AD799" s="1">
        <v>41529.333333333336</v>
      </c>
      <c r="AE799" s="1">
        <v>41540.708333333336</v>
      </c>
      <c r="AG799" s="1">
        <v>41437.333333333336</v>
      </c>
      <c r="AH799" s="1">
        <v>41448.708333333336</v>
      </c>
      <c r="AI799" s="1">
        <v>41437.333333333336</v>
      </c>
      <c r="AJ799" s="1">
        <v>41448.708333333336</v>
      </c>
      <c r="AK799" s="1">
        <v>41437.333333333336</v>
      </c>
      <c r="AL799" s="1">
        <v>41448.708333333336</v>
      </c>
      <c r="AM799" s="1">
        <v>41529.333333333336</v>
      </c>
      <c r="AN799" s="1">
        <v>41540.708333333336</v>
      </c>
      <c r="AP799" t="s">
        <v>113</v>
      </c>
      <c r="AU799" t="s">
        <v>2158</v>
      </c>
      <c r="AY799" t="s">
        <v>106</v>
      </c>
      <c r="AZ799">
        <v>0</v>
      </c>
      <c r="BA799">
        <v>0</v>
      </c>
      <c r="BD799" s="3">
        <v>41321.661111111112</v>
      </c>
      <c r="BE799" s="3">
        <v>41321.663888888892</v>
      </c>
      <c r="BF799" t="s">
        <v>115</v>
      </c>
      <c r="BG799" t="s">
        <v>115</v>
      </c>
      <c r="CH799">
        <v>540</v>
      </c>
      <c r="CI799">
        <v>29650</v>
      </c>
      <c r="CJ799" t="s">
        <v>106</v>
      </c>
      <c r="CK799" t="s">
        <v>106</v>
      </c>
      <c r="CL799">
        <v>20</v>
      </c>
      <c r="CM799" t="s">
        <v>2098</v>
      </c>
      <c r="CO799">
        <v>124375</v>
      </c>
      <c r="CQ799">
        <v>0</v>
      </c>
      <c r="CR799">
        <v>0</v>
      </c>
      <c r="CS799">
        <v>0</v>
      </c>
      <c r="CY799" t="s">
        <v>123</v>
      </c>
      <c r="CZ799" t="s">
        <v>124</v>
      </c>
      <c r="DD799" t="str" cm="1">
        <f t="array" ref="DD799">TEXT(_xlfn.SEQUENCE(1, DATEDIF(AG799, AH799, "m") + 1, AG799, 30), "YYYY-APMM")</f>
        <v>2013-AP06</v>
      </c>
      <c r="DN799">
        <f t="shared" si="24"/>
        <v>15</v>
      </c>
      <c r="DO799">
        <f t="shared" si="25"/>
        <v>0</v>
      </c>
    </row>
    <row r="800" spans="1:119" x14ac:dyDescent="0.35">
      <c r="A800" t="s">
        <v>105</v>
      </c>
      <c r="B800">
        <v>500085</v>
      </c>
      <c r="C800">
        <v>6359</v>
      </c>
      <c r="D800">
        <v>124377</v>
      </c>
      <c r="E800">
        <v>13662</v>
      </c>
      <c r="F800">
        <v>0</v>
      </c>
      <c r="G800" t="s">
        <v>106</v>
      </c>
      <c r="H800" t="s">
        <v>106</v>
      </c>
      <c r="I800" t="s">
        <v>106</v>
      </c>
      <c r="J800" t="s">
        <v>107</v>
      </c>
      <c r="K800" t="s">
        <v>108</v>
      </c>
      <c r="L800" t="s">
        <v>109</v>
      </c>
      <c r="M800" t="s">
        <v>110</v>
      </c>
      <c r="N800" t="s">
        <v>2159</v>
      </c>
      <c r="O800" t="s">
        <v>2160</v>
      </c>
      <c r="Q800">
        <v>1104</v>
      </c>
      <c r="R800">
        <v>0</v>
      </c>
      <c r="S800">
        <v>80</v>
      </c>
      <c r="T800">
        <v>0</v>
      </c>
      <c r="U800">
        <v>15</v>
      </c>
      <c r="V800">
        <v>15</v>
      </c>
      <c r="W800">
        <v>80</v>
      </c>
      <c r="X800">
        <v>0</v>
      </c>
      <c r="Y800">
        <v>0</v>
      </c>
      <c r="Z800">
        <v>0</v>
      </c>
      <c r="AD800" s="1">
        <v>41622.333333333336</v>
      </c>
      <c r="AE800" s="1">
        <v>41633.708333333336</v>
      </c>
      <c r="AG800" s="1">
        <v>41455.333333333336</v>
      </c>
      <c r="AH800" s="1">
        <v>41465.708333333336</v>
      </c>
      <c r="AI800" s="1">
        <v>41455.333333333336</v>
      </c>
      <c r="AJ800" s="1">
        <v>41465.708333333336</v>
      </c>
      <c r="AK800" s="1">
        <v>41455.333333333336</v>
      </c>
      <c r="AL800" s="1">
        <v>41465.708333333336</v>
      </c>
      <c r="AM800" s="1">
        <v>41622.333333333336</v>
      </c>
      <c r="AN800" s="1">
        <v>41633.708333333336</v>
      </c>
      <c r="AP800" t="s">
        <v>113</v>
      </c>
      <c r="AU800" t="s">
        <v>2161</v>
      </c>
      <c r="AY800" t="s">
        <v>106</v>
      </c>
      <c r="AZ800">
        <v>0</v>
      </c>
      <c r="BA800">
        <v>0</v>
      </c>
      <c r="BD800" s="3">
        <v>41321.661111111112</v>
      </c>
      <c r="BE800" s="3">
        <v>41321.663888888892</v>
      </c>
      <c r="BF800" t="s">
        <v>115</v>
      </c>
      <c r="BG800" t="s">
        <v>115</v>
      </c>
      <c r="CH800">
        <v>540</v>
      </c>
      <c r="CI800">
        <v>29650</v>
      </c>
      <c r="CJ800" t="s">
        <v>106</v>
      </c>
      <c r="CK800" t="s">
        <v>106</v>
      </c>
      <c r="CL800">
        <v>20</v>
      </c>
      <c r="CM800" t="s">
        <v>2098</v>
      </c>
      <c r="CO800">
        <v>124375</v>
      </c>
      <c r="CQ800">
        <v>0</v>
      </c>
      <c r="CR800">
        <v>0</v>
      </c>
      <c r="CS800">
        <v>0</v>
      </c>
      <c r="CY800" t="s">
        <v>123</v>
      </c>
      <c r="CZ800" t="s">
        <v>124</v>
      </c>
      <c r="DD800" t="str" cm="1">
        <f t="array" ref="DD800">TEXT(_xlfn.SEQUENCE(1, DATEDIF(AG800, AH800, "m") + 1, AG800, 30), "YYYY-APMM")</f>
        <v>2013-AP06</v>
      </c>
      <c r="DN800">
        <f t="shared" si="24"/>
        <v>15</v>
      </c>
      <c r="DO800">
        <f t="shared" si="25"/>
        <v>0</v>
      </c>
    </row>
    <row r="801" spans="1:119" x14ac:dyDescent="0.35">
      <c r="A801" t="s">
        <v>105</v>
      </c>
      <c r="B801">
        <v>500086</v>
      </c>
      <c r="C801">
        <v>6359</v>
      </c>
      <c r="D801">
        <v>124377</v>
      </c>
      <c r="E801">
        <v>13662</v>
      </c>
      <c r="F801">
        <v>0</v>
      </c>
      <c r="G801" t="s">
        <v>106</v>
      </c>
      <c r="H801" t="s">
        <v>106</v>
      </c>
      <c r="I801" t="s">
        <v>106</v>
      </c>
      <c r="J801" t="s">
        <v>107</v>
      </c>
      <c r="K801" t="s">
        <v>108</v>
      </c>
      <c r="L801" t="s">
        <v>109</v>
      </c>
      <c r="M801" t="s">
        <v>110</v>
      </c>
      <c r="N801" t="s">
        <v>2162</v>
      </c>
      <c r="O801" t="s">
        <v>2163</v>
      </c>
      <c r="Q801">
        <v>776</v>
      </c>
      <c r="R801">
        <v>0</v>
      </c>
      <c r="S801">
        <v>80</v>
      </c>
      <c r="T801">
        <v>0</v>
      </c>
      <c r="U801">
        <v>15</v>
      </c>
      <c r="V801">
        <v>15</v>
      </c>
      <c r="W801">
        <v>80</v>
      </c>
      <c r="X801">
        <v>0</v>
      </c>
      <c r="Y801">
        <v>0</v>
      </c>
      <c r="Z801">
        <v>0</v>
      </c>
      <c r="AD801" s="1">
        <v>41591.333333333336</v>
      </c>
      <c r="AE801" s="1">
        <v>41602.708333333336</v>
      </c>
      <c r="AG801" s="1">
        <v>41472.333333333336</v>
      </c>
      <c r="AH801" s="1">
        <v>41483.708333333336</v>
      </c>
      <c r="AI801" s="1">
        <v>41472.333333333336</v>
      </c>
      <c r="AJ801" s="1">
        <v>41483.708333333336</v>
      </c>
      <c r="AK801" s="1">
        <v>41472.333333333336</v>
      </c>
      <c r="AL801" s="1">
        <v>41483.708333333336</v>
      </c>
      <c r="AM801" s="1">
        <v>41591.333333333336</v>
      </c>
      <c r="AN801" s="1">
        <v>41602.708333333336</v>
      </c>
      <c r="AP801" t="s">
        <v>113</v>
      </c>
      <c r="AU801" t="s">
        <v>2164</v>
      </c>
      <c r="AY801" t="s">
        <v>106</v>
      </c>
      <c r="AZ801">
        <v>0</v>
      </c>
      <c r="BA801">
        <v>0</v>
      </c>
      <c r="BD801" s="3">
        <v>41321.661111111112</v>
      </c>
      <c r="BE801" s="3">
        <v>41321.663888888892</v>
      </c>
      <c r="BF801" t="s">
        <v>115</v>
      </c>
      <c r="BG801" t="s">
        <v>115</v>
      </c>
      <c r="CH801">
        <v>540</v>
      </c>
      <c r="CI801">
        <v>29650</v>
      </c>
      <c r="CJ801" t="s">
        <v>106</v>
      </c>
      <c r="CK801" t="s">
        <v>106</v>
      </c>
      <c r="CL801">
        <v>20</v>
      </c>
      <c r="CM801" t="s">
        <v>2098</v>
      </c>
      <c r="CO801">
        <v>124375</v>
      </c>
      <c r="CQ801">
        <v>0</v>
      </c>
      <c r="CR801">
        <v>0</v>
      </c>
      <c r="CS801">
        <v>0</v>
      </c>
      <c r="CY801" t="s">
        <v>123</v>
      </c>
      <c r="CZ801" t="s">
        <v>124</v>
      </c>
      <c r="DD801" t="str" cm="1">
        <f t="array" ref="DD801">TEXT(_xlfn.SEQUENCE(1, DATEDIF(AG801, AH801, "m") + 1, AG801, 30), "YYYY-APMM")</f>
        <v>2013-AP07</v>
      </c>
      <c r="DN801">
        <f t="shared" si="24"/>
        <v>15</v>
      </c>
      <c r="DO801">
        <f t="shared" si="25"/>
        <v>0</v>
      </c>
    </row>
    <row r="802" spans="1:119" x14ac:dyDescent="0.35">
      <c r="A802" t="s">
        <v>105</v>
      </c>
      <c r="B802">
        <v>500087</v>
      </c>
      <c r="C802">
        <v>6359</v>
      </c>
      <c r="D802">
        <v>124377</v>
      </c>
      <c r="E802">
        <v>13662</v>
      </c>
      <c r="F802">
        <v>0</v>
      </c>
      <c r="G802" t="s">
        <v>106</v>
      </c>
      <c r="H802" t="s">
        <v>106</v>
      </c>
      <c r="I802" t="s">
        <v>106</v>
      </c>
      <c r="J802" t="s">
        <v>107</v>
      </c>
      <c r="K802" t="s">
        <v>108</v>
      </c>
      <c r="L802" t="s">
        <v>109</v>
      </c>
      <c r="M802" t="s">
        <v>110</v>
      </c>
      <c r="N802" t="s">
        <v>2165</v>
      </c>
      <c r="O802" t="s">
        <v>2166</v>
      </c>
      <c r="Q802">
        <v>656</v>
      </c>
      <c r="R802">
        <v>0</v>
      </c>
      <c r="S802">
        <v>80</v>
      </c>
      <c r="T802">
        <v>0</v>
      </c>
      <c r="U802">
        <v>15</v>
      </c>
      <c r="V802">
        <v>15</v>
      </c>
      <c r="W802">
        <v>80</v>
      </c>
      <c r="X802">
        <v>0</v>
      </c>
      <c r="Y802">
        <v>0</v>
      </c>
      <c r="Z802">
        <v>0</v>
      </c>
      <c r="AD802" s="1">
        <v>41591.333333333336</v>
      </c>
      <c r="AE802" s="1">
        <v>41602.708333333336</v>
      </c>
      <c r="AG802" s="1">
        <v>41490.333333333336</v>
      </c>
      <c r="AH802" s="1">
        <v>41504.708333333336</v>
      </c>
      <c r="AI802" s="1">
        <v>41490.333333333336</v>
      </c>
      <c r="AJ802" s="1">
        <v>41504.708333333336</v>
      </c>
      <c r="AK802" s="1">
        <v>41490.333333333336</v>
      </c>
      <c r="AL802" s="1">
        <v>41504.708333333336</v>
      </c>
      <c r="AM802" s="1">
        <v>41591.333333333336</v>
      </c>
      <c r="AN802" s="1">
        <v>41602.708333333336</v>
      </c>
      <c r="AP802" t="s">
        <v>113</v>
      </c>
      <c r="AU802" t="s">
        <v>2167</v>
      </c>
      <c r="AY802" t="s">
        <v>106</v>
      </c>
      <c r="AZ802">
        <v>0</v>
      </c>
      <c r="BA802">
        <v>0</v>
      </c>
      <c r="BD802" s="3">
        <v>41321.661111111112</v>
      </c>
      <c r="BE802" s="3">
        <v>41321.663888888892</v>
      </c>
      <c r="BF802" t="s">
        <v>115</v>
      </c>
      <c r="BG802" t="s">
        <v>115</v>
      </c>
      <c r="CH802">
        <v>540</v>
      </c>
      <c r="CI802">
        <v>29650</v>
      </c>
      <c r="CJ802" t="s">
        <v>106</v>
      </c>
      <c r="CK802" t="s">
        <v>106</v>
      </c>
      <c r="CL802">
        <v>20</v>
      </c>
      <c r="CM802" t="s">
        <v>2098</v>
      </c>
      <c r="CO802">
        <v>124375</v>
      </c>
      <c r="CQ802">
        <v>0</v>
      </c>
      <c r="CR802">
        <v>0</v>
      </c>
      <c r="CS802">
        <v>0</v>
      </c>
      <c r="CY802" t="s">
        <v>123</v>
      </c>
      <c r="CZ802" t="s">
        <v>124</v>
      </c>
      <c r="DD802" t="str" cm="1">
        <f t="array" ref="DD802">TEXT(_xlfn.SEQUENCE(1, DATEDIF(AG802, AH802, "m") + 1, AG802, 30), "YYYY-APMM")</f>
        <v>2013-AP08</v>
      </c>
      <c r="DN802">
        <f t="shared" si="24"/>
        <v>15</v>
      </c>
      <c r="DO802">
        <f t="shared" si="25"/>
        <v>0</v>
      </c>
    </row>
    <row r="803" spans="1:119" x14ac:dyDescent="0.35">
      <c r="A803" t="s">
        <v>105</v>
      </c>
      <c r="B803">
        <v>500088</v>
      </c>
      <c r="C803">
        <v>6359</v>
      </c>
      <c r="D803">
        <v>124377</v>
      </c>
      <c r="E803">
        <v>13662</v>
      </c>
      <c r="F803">
        <v>0</v>
      </c>
      <c r="G803" t="s">
        <v>106</v>
      </c>
      <c r="H803" t="s">
        <v>106</v>
      </c>
      <c r="I803" t="s">
        <v>106</v>
      </c>
      <c r="J803" t="s">
        <v>107</v>
      </c>
      <c r="K803" t="s">
        <v>108</v>
      </c>
      <c r="L803" t="s">
        <v>109</v>
      </c>
      <c r="M803" t="s">
        <v>110</v>
      </c>
      <c r="N803" t="s">
        <v>2168</v>
      </c>
      <c r="O803" t="s">
        <v>2169</v>
      </c>
      <c r="Q803">
        <v>536</v>
      </c>
      <c r="R803">
        <v>0</v>
      </c>
      <c r="S803">
        <v>80</v>
      </c>
      <c r="T803">
        <v>0</v>
      </c>
      <c r="U803">
        <v>15</v>
      </c>
      <c r="V803">
        <v>15</v>
      </c>
      <c r="W803">
        <v>80</v>
      </c>
      <c r="X803">
        <v>0</v>
      </c>
      <c r="Y803">
        <v>0</v>
      </c>
      <c r="Z803">
        <v>0</v>
      </c>
      <c r="AD803" s="1">
        <v>41591.333333333336</v>
      </c>
      <c r="AE803" s="1">
        <v>41602.708333333336</v>
      </c>
      <c r="AG803" s="1">
        <v>41511.333333333336</v>
      </c>
      <c r="AH803" s="1">
        <v>41521.708333333336</v>
      </c>
      <c r="AI803" s="1">
        <v>41511.333333333336</v>
      </c>
      <c r="AJ803" s="1">
        <v>41521.708333333336</v>
      </c>
      <c r="AK803" s="1">
        <v>41511.333333333336</v>
      </c>
      <c r="AL803" s="1">
        <v>41521.708333333336</v>
      </c>
      <c r="AM803" s="1">
        <v>41591.333333333336</v>
      </c>
      <c r="AN803" s="1">
        <v>41602.708333333336</v>
      </c>
      <c r="AP803" t="s">
        <v>113</v>
      </c>
      <c r="AU803" t="s">
        <v>2170</v>
      </c>
      <c r="AY803" t="s">
        <v>106</v>
      </c>
      <c r="AZ803">
        <v>0</v>
      </c>
      <c r="BA803">
        <v>0</v>
      </c>
      <c r="BD803" s="3">
        <v>41321.661111111112</v>
      </c>
      <c r="BE803" s="3">
        <v>41321.663888888892</v>
      </c>
      <c r="BF803" t="s">
        <v>115</v>
      </c>
      <c r="BG803" t="s">
        <v>115</v>
      </c>
      <c r="CH803">
        <v>540</v>
      </c>
      <c r="CI803">
        <v>29650</v>
      </c>
      <c r="CJ803" t="s">
        <v>106</v>
      </c>
      <c r="CK803" t="s">
        <v>106</v>
      </c>
      <c r="CL803">
        <v>20</v>
      </c>
      <c r="CM803" t="s">
        <v>2098</v>
      </c>
      <c r="CO803">
        <v>124375</v>
      </c>
      <c r="CQ803">
        <v>0</v>
      </c>
      <c r="CR803">
        <v>0</v>
      </c>
      <c r="CS803">
        <v>0</v>
      </c>
      <c r="CY803" t="s">
        <v>123</v>
      </c>
      <c r="CZ803" t="s">
        <v>124</v>
      </c>
      <c r="DD803" t="str" cm="1">
        <f t="array" ref="DD803">TEXT(_xlfn.SEQUENCE(1, DATEDIF(AG803, AH803, "m") + 1, AG803, 30), "YYYY-APMM")</f>
        <v>2013-AP08</v>
      </c>
      <c r="DN803">
        <f t="shared" si="24"/>
        <v>15</v>
      </c>
      <c r="DO803">
        <f t="shared" si="25"/>
        <v>0</v>
      </c>
    </row>
    <row r="804" spans="1:119" x14ac:dyDescent="0.35">
      <c r="A804" t="s">
        <v>105</v>
      </c>
      <c r="B804">
        <v>500089</v>
      </c>
      <c r="C804">
        <v>6359</v>
      </c>
      <c r="D804">
        <v>124377</v>
      </c>
      <c r="E804">
        <v>13662</v>
      </c>
      <c r="F804">
        <v>0</v>
      </c>
      <c r="G804" t="s">
        <v>106</v>
      </c>
      <c r="H804" t="s">
        <v>106</v>
      </c>
      <c r="I804" t="s">
        <v>106</v>
      </c>
      <c r="J804" t="s">
        <v>107</v>
      </c>
      <c r="K804" t="s">
        <v>108</v>
      </c>
      <c r="L804" t="s">
        <v>109</v>
      </c>
      <c r="M804" t="s">
        <v>110</v>
      </c>
      <c r="N804" t="s">
        <v>2171</v>
      </c>
      <c r="O804" t="s">
        <v>2172</v>
      </c>
      <c r="Q804">
        <v>416</v>
      </c>
      <c r="R804">
        <v>0</v>
      </c>
      <c r="S804">
        <v>80</v>
      </c>
      <c r="T804">
        <v>0</v>
      </c>
      <c r="U804">
        <v>15</v>
      </c>
      <c r="V804">
        <v>15</v>
      </c>
      <c r="W804">
        <v>80</v>
      </c>
      <c r="X804">
        <v>0</v>
      </c>
      <c r="Y804">
        <v>0</v>
      </c>
      <c r="Z804">
        <v>0</v>
      </c>
      <c r="AD804" s="1">
        <v>41591.333333333336</v>
      </c>
      <c r="AE804" s="1">
        <v>41602.708333333336</v>
      </c>
      <c r="AG804" s="1">
        <v>41528.333333333336</v>
      </c>
      <c r="AH804" s="1">
        <v>41539.708333333336</v>
      </c>
      <c r="AI804" s="1">
        <v>41528.333333333336</v>
      </c>
      <c r="AJ804" s="1">
        <v>41539.708333333336</v>
      </c>
      <c r="AK804" s="1">
        <v>41528.333333333336</v>
      </c>
      <c r="AL804" s="1">
        <v>41539.708333333336</v>
      </c>
      <c r="AM804" s="1">
        <v>41591.333333333336</v>
      </c>
      <c r="AN804" s="1">
        <v>41602.708333333336</v>
      </c>
      <c r="AP804" t="s">
        <v>113</v>
      </c>
      <c r="AU804" t="s">
        <v>2173</v>
      </c>
      <c r="AY804" t="s">
        <v>106</v>
      </c>
      <c r="AZ804">
        <v>0</v>
      </c>
      <c r="BA804">
        <v>0</v>
      </c>
      <c r="BD804" s="3">
        <v>41321.661111111112</v>
      </c>
      <c r="BE804" s="3">
        <v>41321.663888888892</v>
      </c>
      <c r="BF804" t="s">
        <v>115</v>
      </c>
      <c r="BG804" t="s">
        <v>115</v>
      </c>
      <c r="CH804">
        <v>540</v>
      </c>
      <c r="CI804">
        <v>29650</v>
      </c>
      <c r="CJ804" t="s">
        <v>106</v>
      </c>
      <c r="CK804" t="s">
        <v>106</v>
      </c>
      <c r="CL804">
        <v>20</v>
      </c>
      <c r="CM804" t="s">
        <v>2098</v>
      </c>
      <c r="CO804">
        <v>124375</v>
      </c>
      <c r="CQ804">
        <v>0</v>
      </c>
      <c r="CR804">
        <v>0</v>
      </c>
      <c r="CS804">
        <v>0</v>
      </c>
      <c r="CY804" t="s">
        <v>123</v>
      </c>
      <c r="CZ804" t="s">
        <v>124</v>
      </c>
      <c r="DD804" t="str" cm="1">
        <f t="array" ref="DD804">TEXT(_xlfn.SEQUENCE(1, DATEDIF(AG804, AH804, "m") + 1, AG804, 30), "YYYY-APMM")</f>
        <v>2013-AP09</v>
      </c>
      <c r="DN804">
        <f t="shared" si="24"/>
        <v>15</v>
      </c>
      <c r="DO804">
        <f t="shared" si="25"/>
        <v>0</v>
      </c>
    </row>
    <row r="805" spans="1:119" x14ac:dyDescent="0.35">
      <c r="A805" t="s">
        <v>105</v>
      </c>
      <c r="B805">
        <v>500090</v>
      </c>
      <c r="C805">
        <v>6359</v>
      </c>
      <c r="D805">
        <v>124377</v>
      </c>
      <c r="E805">
        <v>13662</v>
      </c>
      <c r="F805">
        <v>0</v>
      </c>
      <c r="G805" t="s">
        <v>106</v>
      </c>
      <c r="H805" t="s">
        <v>106</v>
      </c>
      <c r="I805" t="s">
        <v>106</v>
      </c>
      <c r="J805" t="s">
        <v>107</v>
      </c>
      <c r="K805" t="s">
        <v>108</v>
      </c>
      <c r="L805" t="s">
        <v>109</v>
      </c>
      <c r="M805" t="s">
        <v>110</v>
      </c>
      <c r="N805" t="s">
        <v>2174</v>
      </c>
      <c r="O805" t="s">
        <v>2175</v>
      </c>
      <c r="Q805">
        <v>296</v>
      </c>
      <c r="R805">
        <v>0</v>
      </c>
      <c r="S805">
        <v>80</v>
      </c>
      <c r="T805">
        <v>0</v>
      </c>
      <c r="U805">
        <v>15</v>
      </c>
      <c r="V805">
        <v>15</v>
      </c>
      <c r="W805">
        <v>80</v>
      </c>
      <c r="X805">
        <v>0</v>
      </c>
      <c r="Y805">
        <v>0</v>
      </c>
      <c r="Z805">
        <v>0</v>
      </c>
      <c r="AD805" s="1">
        <v>41591.333333333336</v>
      </c>
      <c r="AE805" s="1">
        <v>41602.708333333336</v>
      </c>
      <c r="AG805" s="1">
        <v>41546.333333333336</v>
      </c>
      <c r="AH805" s="1">
        <v>41556.708333333336</v>
      </c>
      <c r="AI805" s="1">
        <v>41546.333333333336</v>
      </c>
      <c r="AJ805" s="1">
        <v>41556.708333333336</v>
      </c>
      <c r="AK805" s="1">
        <v>41546.333333333336</v>
      </c>
      <c r="AL805" s="1">
        <v>41556.708333333336</v>
      </c>
      <c r="AM805" s="1">
        <v>41591.333333333336</v>
      </c>
      <c r="AN805" s="1">
        <v>41602.708333333336</v>
      </c>
      <c r="AP805" t="s">
        <v>113</v>
      </c>
      <c r="AU805" t="s">
        <v>2176</v>
      </c>
      <c r="AY805" t="s">
        <v>106</v>
      </c>
      <c r="AZ805">
        <v>0</v>
      </c>
      <c r="BA805">
        <v>0</v>
      </c>
      <c r="BD805" s="3">
        <v>41321.661111111112</v>
      </c>
      <c r="BE805" s="3">
        <v>41321.663888888892</v>
      </c>
      <c r="BF805" t="s">
        <v>115</v>
      </c>
      <c r="BG805" t="s">
        <v>115</v>
      </c>
      <c r="CH805">
        <v>540</v>
      </c>
      <c r="CI805">
        <v>29650</v>
      </c>
      <c r="CJ805" t="s">
        <v>106</v>
      </c>
      <c r="CK805" t="s">
        <v>106</v>
      </c>
      <c r="CL805">
        <v>20</v>
      </c>
      <c r="CM805" t="s">
        <v>2098</v>
      </c>
      <c r="CO805">
        <v>124375</v>
      </c>
      <c r="CQ805">
        <v>0</v>
      </c>
      <c r="CR805">
        <v>0</v>
      </c>
      <c r="CS805">
        <v>0</v>
      </c>
      <c r="CY805" t="s">
        <v>123</v>
      </c>
      <c r="CZ805" t="s">
        <v>124</v>
      </c>
      <c r="DD805" t="str" cm="1">
        <f t="array" ref="DD805">TEXT(_xlfn.SEQUENCE(1, DATEDIF(AG805, AH805, "m") + 1, AG805, 30), "YYYY-APMM")</f>
        <v>2013-AP09</v>
      </c>
      <c r="DN805">
        <f t="shared" si="24"/>
        <v>15</v>
      </c>
      <c r="DO805">
        <f t="shared" si="25"/>
        <v>0</v>
      </c>
    </row>
    <row r="806" spans="1:119" x14ac:dyDescent="0.35">
      <c r="A806" t="s">
        <v>105</v>
      </c>
      <c r="B806">
        <v>500091</v>
      </c>
      <c r="C806">
        <v>6359</v>
      </c>
      <c r="D806">
        <v>124377</v>
      </c>
      <c r="E806">
        <v>13662</v>
      </c>
      <c r="F806">
        <v>0</v>
      </c>
      <c r="G806" t="s">
        <v>106</v>
      </c>
      <c r="H806" t="s">
        <v>106</v>
      </c>
      <c r="I806" t="s">
        <v>106</v>
      </c>
      <c r="J806" t="s">
        <v>107</v>
      </c>
      <c r="K806" t="s">
        <v>108</v>
      </c>
      <c r="L806" t="s">
        <v>109</v>
      </c>
      <c r="M806" t="s">
        <v>110</v>
      </c>
      <c r="N806" t="s">
        <v>2177</v>
      </c>
      <c r="O806" t="s">
        <v>2178</v>
      </c>
      <c r="Q806">
        <v>1008</v>
      </c>
      <c r="R806">
        <v>0</v>
      </c>
      <c r="S806">
        <v>80</v>
      </c>
      <c r="T806">
        <v>0</v>
      </c>
      <c r="U806">
        <v>15</v>
      </c>
      <c r="V806">
        <v>15</v>
      </c>
      <c r="W806">
        <v>80</v>
      </c>
      <c r="X806">
        <v>0</v>
      </c>
      <c r="Y806">
        <v>0</v>
      </c>
      <c r="Z806">
        <v>0</v>
      </c>
      <c r="AD806" s="1">
        <v>41644.333333333336</v>
      </c>
      <c r="AE806" s="1">
        <v>41654.708333333336</v>
      </c>
      <c r="AG806" s="1">
        <v>41490.333333333336</v>
      </c>
      <c r="AH806" s="1">
        <v>41504.708333333336</v>
      </c>
      <c r="AI806" s="1">
        <v>41490.333333333336</v>
      </c>
      <c r="AJ806" s="1">
        <v>41504.708333333336</v>
      </c>
      <c r="AK806" s="1">
        <v>41490.333333333336</v>
      </c>
      <c r="AL806" s="1">
        <v>41504.708333333336</v>
      </c>
      <c r="AM806" s="1">
        <v>41644.333333333336</v>
      </c>
      <c r="AN806" s="1">
        <v>41654.708333333336</v>
      </c>
      <c r="AP806" t="s">
        <v>113</v>
      </c>
      <c r="AU806" t="s">
        <v>2179</v>
      </c>
      <c r="AY806" t="s">
        <v>106</v>
      </c>
      <c r="AZ806">
        <v>0</v>
      </c>
      <c r="BA806">
        <v>0</v>
      </c>
      <c r="BD806" s="3">
        <v>41321.661111111112</v>
      </c>
      <c r="BE806" s="3">
        <v>41321.699305555558</v>
      </c>
      <c r="BF806" t="s">
        <v>115</v>
      </c>
      <c r="BG806" t="s">
        <v>115</v>
      </c>
      <c r="CH806">
        <v>540</v>
      </c>
      <c r="CI806">
        <v>29650</v>
      </c>
      <c r="CJ806" t="s">
        <v>106</v>
      </c>
      <c r="CK806" t="s">
        <v>106</v>
      </c>
      <c r="CL806">
        <v>20</v>
      </c>
      <c r="CM806" t="s">
        <v>2098</v>
      </c>
      <c r="CO806">
        <v>124375</v>
      </c>
      <c r="CQ806">
        <v>0</v>
      </c>
      <c r="CR806">
        <v>0</v>
      </c>
      <c r="CS806">
        <v>0</v>
      </c>
      <c r="CY806" t="s">
        <v>123</v>
      </c>
      <c r="CZ806" t="s">
        <v>124</v>
      </c>
      <c r="DD806" t="str" cm="1">
        <f t="array" ref="DD806">TEXT(_xlfn.SEQUENCE(1, DATEDIF(AG806, AH806, "m") + 1, AG806, 30), "YYYY-APMM")</f>
        <v>2013-AP08</v>
      </c>
      <c r="DN806">
        <f t="shared" si="24"/>
        <v>15</v>
      </c>
      <c r="DO806">
        <f t="shared" si="25"/>
        <v>0</v>
      </c>
    </row>
    <row r="807" spans="1:119" x14ac:dyDescent="0.35">
      <c r="A807" t="s">
        <v>105</v>
      </c>
      <c r="B807">
        <v>500092</v>
      </c>
      <c r="C807">
        <v>6359</v>
      </c>
      <c r="D807">
        <v>124377</v>
      </c>
      <c r="E807">
        <v>13662</v>
      </c>
      <c r="F807">
        <v>0</v>
      </c>
      <c r="G807" t="s">
        <v>106</v>
      </c>
      <c r="H807" t="s">
        <v>106</v>
      </c>
      <c r="I807" t="s">
        <v>106</v>
      </c>
      <c r="J807" t="s">
        <v>107</v>
      </c>
      <c r="K807" t="s">
        <v>108</v>
      </c>
      <c r="L807" t="s">
        <v>109</v>
      </c>
      <c r="M807" t="s">
        <v>110</v>
      </c>
      <c r="N807" t="s">
        <v>2180</v>
      </c>
      <c r="O807" t="s">
        <v>2181</v>
      </c>
      <c r="Q807">
        <v>920</v>
      </c>
      <c r="R807">
        <v>0</v>
      </c>
      <c r="S807">
        <v>80</v>
      </c>
      <c r="T807">
        <v>0</v>
      </c>
      <c r="U807">
        <v>15</v>
      </c>
      <c r="V807">
        <v>15</v>
      </c>
      <c r="W807">
        <v>80</v>
      </c>
      <c r="X807">
        <v>0</v>
      </c>
      <c r="Y807">
        <v>0</v>
      </c>
      <c r="Z807">
        <v>0</v>
      </c>
      <c r="AD807" s="1">
        <v>41428.333333333336</v>
      </c>
      <c r="AE807" s="1">
        <v>41438.708333333336</v>
      </c>
      <c r="AG807" s="1">
        <v>41293.333333333336</v>
      </c>
      <c r="AH807" s="1">
        <v>41303.708333333336</v>
      </c>
      <c r="AI807" s="1">
        <v>41293.333333333336</v>
      </c>
      <c r="AJ807" s="1">
        <v>41303.708333333336</v>
      </c>
      <c r="AK807" s="1">
        <v>41293.333333333336</v>
      </c>
      <c r="AL807" s="1">
        <v>41303.708333333336</v>
      </c>
      <c r="AM807" s="1">
        <v>41428.333333333336</v>
      </c>
      <c r="AN807" s="1">
        <v>41438.708333333336</v>
      </c>
      <c r="AP807" t="s">
        <v>113</v>
      </c>
      <c r="AU807" t="s">
        <v>2182</v>
      </c>
      <c r="AY807" t="s">
        <v>106</v>
      </c>
      <c r="AZ807">
        <v>0</v>
      </c>
      <c r="BA807">
        <v>0</v>
      </c>
      <c r="BD807" s="3">
        <v>41321.661111111112</v>
      </c>
      <c r="BE807" s="3">
        <v>41321.663888888892</v>
      </c>
      <c r="BF807" t="s">
        <v>115</v>
      </c>
      <c r="BG807" t="s">
        <v>115</v>
      </c>
      <c r="CH807">
        <v>540</v>
      </c>
      <c r="CI807">
        <v>29650</v>
      </c>
      <c r="CJ807" t="s">
        <v>106</v>
      </c>
      <c r="CK807" t="s">
        <v>106</v>
      </c>
      <c r="CL807">
        <v>20</v>
      </c>
      <c r="CM807" t="s">
        <v>2098</v>
      </c>
      <c r="CO807">
        <v>124375</v>
      </c>
      <c r="CQ807">
        <v>0</v>
      </c>
      <c r="CR807">
        <v>0</v>
      </c>
      <c r="CS807">
        <v>0</v>
      </c>
      <c r="CY807" t="s">
        <v>123</v>
      </c>
      <c r="CZ807" t="s">
        <v>124</v>
      </c>
      <c r="DD807" t="str" cm="1">
        <f t="array" ref="DD807">TEXT(_xlfn.SEQUENCE(1, DATEDIF(AG807, AH807, "m") + 1, AG807, 30), "YYYY-APMM")</f>
        <v>2013-AP01</v>
      </c>
      <c r="DN807">
        <f t="shared" si="24"/>
        <v>15</v>
      </c>
      <c r="DO807">
        <f t="shared" si="25"/>
        <v>0</v>
      </c>
    </row>
    <row r="808" spans="1:119" x14ac:dyDescent="0.35">
      <c r="A808" t="s">
        <v>105</v>
      </c>
      <c r="B808">
        <v>500093</v>
      </c>
      <c r="C808">
        <v>6359</v>
      </c>
      <c r="D808">
        <v>124377</v>
      </c>
      <c r="E808">
        <v>13662</v>
      </c>
      <c r="F808">
        <v>0</v>
      </c>
      <c r="G808" t="s">
        <v>106</v>
      </c>
      <c r="H808" t="s">
        <v>106</v>
      </c>
      <c r="I808" t="s">
        <v>106</v>
      </c>
      <c r="J808" t="s">
        <v>107</v>
      </c>
      <c r="K808" t="s">
        <v>108</v>
      </c>
      <c r="L808" t="s">
        <v>109</v>
      </c>
      <c r="M808" t="s">
        <v>110</v>
      </c>
      <c r="N808" t="s">
        <v>2183</v>
      </c>
      <c r="O808" t="s">
        <v>2184</v>
      </c>
      <c r="Q808">
        <v>928</v>
      </c>
      <c r="R808">
        <v>0</v>
      </c>
      <c r="S808">
        <v>120</v>
      </c>
      <c r="T808">
        <v>0</v>
      </c>
      <c r="U808">
        <v>22.5</v>
      </c>
      <c r="V808">
        <v>22.5</v>
      </c>
      <c r="W808">
        <v>120</v>
      </c>
      <c r="X808">
        <v>0</v>
      </c>
      <c r="Y808">
        <v>0</v>
      </c>
      <c r="Z808">
        <v>0</v>
      </c>
      <c r="AD808" s="1">
        <v>41459.333333333336</v>
      </c>
      <c r="AE808" s="1">
        <v>41476.708333333336</v>
      </c>
      <c r="AG808" s="1">
        <v>41324.333333333336</v>
      </c>
      <c r="AH808" s="1">
        <v>41340.708333333336</v>
      </c>
      <c r="AI808" s="1">
        <v>41324.333333333336</v>
      </c>
      <c r="AJ808" s="1">
        <v>41340.708333333336</v>
      </c>
      <c r="AK808" s="1">
        <v>41324.333333333336</v>
      </c>
      <c r="AL808" s="1">
        <v>41340.708333333336</v>
      </c>
      <c r="AM808" s="1">
        <v>41459.333333333336</v>
      </c>
      <c r="AN808" s="1">
        <v>41476.708333333336</v>
      </c>
      <c r="AP808" t="s">
        <v>113</v>
      </c>
      <c r="AU808" t="s">
        <v>2185</v>
      </c>
      <c r="AY808" t="s">
        <v>106</v>
      </c>
      <c r="AZ808">
        <v>0</v>
      </c>
      <c r="BA808">
        <v>0</v>
      </c>
      <c r="BD808" s="3">
        <v>41321.661111111112</v>
      </c>
      <c r="BE808" s="3">
        <v>41321.663888888892</v>
      </c>
      <c r="BF808" t="s">
        <v>115</v>
      </c>
      <c r="BG808" t="s">
        <v>115</v>
      </c>
      <c r="CH808">
        <v>540</v>
      </c>
      <c r="CI808">
        <v>29650</v>
      </c>
      <c r="CJ808" t="s">
        <v>106</v>
      </c>
      <c r="CK808" t="s">
        <v>106</v>
      </c>
      <c r="CL808">
        <v>20</v>
      </c>
      <c r="CM808" t="s">
        <v>2098</v>
      </c>
      <c r="CO808">
        <v>124375</v>
      </c>
      <c r="CQ808">
        <v>0</v>
      </c>
      <c r="CR808">
        <v>0</v>
      </c>
      <c r="CS808">
        <v>0</v>
      </c>
      <c r="CY808" t="s">
        <v>123</v>
      </c>
      <c r="CZ808" t="s">
        <v>124</v>
      </c>
      <c r="DD808" t="str" cm="1">
        <f t="array" ref="DD808">TEXT(_xlfn.SEQUENCE(1, DATEDIF(AG808, AH808, "m") + 1, AG808, 30), "YYYY-APMM")</f>
        <v>2013-AP02</v>
      </c>
      <c r="DN808">
        <f t="shared" si="24"/>
        <v>22.5</v>
      </c>
      <c r="DO808">
        <f t="shared" si="25"/>
        <v>0</v>
      </c>
    </row>
    <row r="809" spans="1:119" x14ac:dyDescent="0.35">
      <c r="A809" t="s">
        <v>105</v>
      </c>
      <c r="B809">
        <v>500094</v>
      </c>
      <c r="C809">
        <v>6359</v>
      </c>
      <c r="D809">
        <v>124377</v>
      </c>
      <c r="E809">
        <v>13662</v>
      </c>
      <c r="F809">
        <v>0</v>
      </c>
      <c r="G809" t="s">
        <v>106</v>
      </c>
      <c r="H809" t="s">
        <v>106</v>
      </c>
      <c r="I809" t="s">
        <v>106</v>
      </c>
      <c r="J809" t="s">
        <v>107</v>
      </c>
      <c r="K809" t="s">
        <v>108</v>
      </c>
      <c r="L809" t="s">
        <v>109</v>
      </c>
      <c r="M809" t="s">
        <v>110</v>
      </c>
      <c r="N809" t="s">
        <v>2186</v>
      </c>
      <c r="O809" t="s">
        <v>2187</v>
      </c>
      <c r="Q809">
        <v>696</v>
      </c>
      <c r="R809">
        <v>0</v>
      </c>
      <c r="S809">
        <v>120</v>
      </c>
      <c r="T809">
        <v>0</v>
      </c>
      <c r="U809">
        <v>22.5</v>
      </c>
      <c r="V809">
        <v>22.5</v>
      </c>
      <c r="W809">
        <v>120</v>
      </c>
      <c r="X809">
        <v>0</v>
      </c>
      <c r="Y809">
        <v>0</v>
      </c>
      <c r="Z809">
        <v>0</v>
      </c>
      <c r="AD809" s="1">
        <v>41443.333333333336</v>
      </c>
      <c r="AE809" s="1">
        <v>41459.708333333336</v>
      </c>
      <c r="AG809" s="1">
        <v>41342.333333333336</v>
      </c>
      <c r="AH809" s="1">
        <v>41358.708333333336</v>
      </c>
      <c r="AI809" s="1">
        <v>41342.333333333336</v>
      </c>
      <c r="AJ809" s="1">
        <v>41358.708333333336</v>
      </c>
      <c r="AK809" s="1">
        <v>41342.333333333336</v>
      </c>
      <c r="AL809" s="1">
        <v>41358.708333333336</v>
      </c>
      <c r="AM809" s="1">
        <v>41443.333333333336</v>
      </c>
      <c r="AN809" s="1">
        <v>41459.708333333336</v>
      </c>
      <c r="AP809" t="s">
        <v>113</v>
      </c>
      <c r="AU809" t="s">
        <v>2188</v>
      </c>
      <c r="AY809" t="s">
        <v>106</v>
      </c>
      <c r="AZ809">
        <v>0</v>
      </c>
      <c r="BA809">
        <v>0</v>
      </c>
      <c r="BD809" s="3">
        <v>41321.661111111112</v>
      </c>
      <c r="BE809" s="3">
        <v>41321.663888888892</v>
      </c>
      <c r="BF809" t="s">
        <v>115</v>
      </c>
      <c r="BG809" t="s">
        <v>115</v>
      </c>
      <c r="CH809">
        <v>540</v>
      </c>
      <c r="CI809">
        <v>29650</v>
      </c>
      <c r="CJ809" t="s">
        <v>106</v>
      </c>
      <c r="CK809" t="s">
        <v>106</v>
      </c>
      <c r="CL809">
        <v>20</v>
      </c>
      <c r="CM809" t="s">
        <v>2098</v>
      </c>
      <c r="CO809">
        <v>124375</v>
      </c>
      <c r="CQ809">
        <v>0</v>
      </c>
      <c r="CR809">
        <v>0</v>
      </c>
      <c r="CS809">
        <v>0</v>
      </c>
      <c r="CY809" t="s">
        <v>123</v>
      </c>
      <c r="CZ809" t="s">
        <v>124</v>
      </c>
      <c r="DD809" t="str" cm="1">
        <f t="array" ref="DD809">TEXT(_xlfn.SEQUENCE(1, DATEDIF(AG809, AH809, "m") + 1, AG809, 30), "YYYY-APMM")</f>
        <v>2013-AP03</v>
      </c>
      <c r="DN809">
        <f t="shared" si="24"/>
        <v>22.5</v>
      </c>
      <c r="DO809">
        <f t="shared" si="25"/>
        <v>0</v>
      </c>
    </row>
    <row r="810" spans="1:119" x14ac:dyDescent="0.35">
      <c r="A810" t="s">
        <v>105</v>
      </c>
      <c r="B810">
        <v>500095</v>
      </c>
      <c r="C810">
        <v>6359</v>
      </c>
      <c r="D810">
        <v>124377</v>
      </c>
      <c r="E810">
        <v>13662</v>
      </c>
      <c r="F810">
        <v>0</v>
      </c>
      <c r="G810" t="s">
        <v>106</v>
      </c>
      <c r="H810" t="s">
        <v>106</v>
      </c>
      <c r="I810" t="s">
        <v>106</v>
      </c>
      <c r="J810" t="s">
        <v>107</v>
      </c>
      <c r="K810" t="s">
        <v>108</v>
      </c>
      <c r="L810" t="s">
        <v>109</v>
      </c>
      <c r="M810" t="s">
        <v>110</v>
      </c>
      <c r="N810" t="s">
        <v>2189</v>
      </c>
      <c r="O810" t="s">
        <v>2190</v>
      </c>
      <c r="Q810">
        <v>208</v>
      </c>
      <c r="R810">
        <v>0</v>
      </c>
      <c r="S810">
        <v>80</v>
      </c>
      <c r="T810">
        <v>0</v>
      </c>
      <c r="U810">
        <v>15</v>
      </c>
      <c r="V810">
        <v>15</v>
      </c>
      <c r="W810">
        <v>80</v>
      </c>
      <c r="X810">
        <v>0</v>
      </c>
      <c r="Y810">
        <v>0</v>
      </c>
      <c r="Z810">
        <v>0</v>
      </c>
      <c r="AD810" s="1">
        <v>41430.333333333336</v>
      </c>
      <c r="AE810" s="1">
        <v>41441.708333333336</v>
      </c>
      <c r="AG810" s="1">
        <v>41400.333333333336</v>
      </c>
      <c r="AH810" s="1">
        <v>41410.708333333336</v>
      </c>
      <c r="AI810" s="1">
        <v>41400.333333333336</v>
      </c>
      <c r="AJ810" s="1">
        <v>41410.708333333336</v>
      </c>
      <c r="AK810" s="1">
        <v>41400.333333333336</v>
      </c>
      <c r="AL810" s="1">
        <v>41410.708333333336</v>
      </c>
      <c r="AM810" s="1">
        <v>41430.333333333336</v>
      </c>
      <c r="AN810" s="1">
        <v>41441.708333333336</v>
      </c>
      <c r="AP810" t="s">
        <v>113</v>
      </c>
      <c r="AU810" t="s">
        <v>2191</v>
      </c>
      <c r="AY810" t="s">
        <v>106</v>
      </c>
      <c r="AZ810">
        <v>0</v>
      </c>
      <c r="BA810">
        <v>0</v>
      </c>
      <c r="BD810" s="3">
        <v>41321.661111111112</v>
      </c>
      <c r="BE810" s="3">
        <v>41321.663888888892</v>
      </c>
      <c r="BF810" t="s">
        <v>115</v>
      </c>
      <c r="BG810" t="s">
        <v>115</v>
      </c>
      <c r="CH810">
        <v>540</v>
      </c>
      <c r="CI810">
        <v>29650</v>
      </c>
      <c r="CJ810" t="s">
        <v>106</v>
      </c>
      <c r="CK810" t="s">
        <v>106</v>
      </c>
      <c r="CL810">
        <v>20</v>
      </c>
      <c r="CM810" t="s">
        <v>2098</v>
      </c>
      <c r="CO810">
        <v>124375</v>
      </c>
      <c r="CQ810">
        <v>0</v>
      </c>
      <c r="CR810">
        <v>0</v>
      </c>
      <c r="CS810">
        <v>0</v>
      </c>
      <c r="CY810" t="s">
        <v>123</v>
      </c>
      <c r="CZ810" t="s">
        <v>124</v>
      </c>
      <c r="DD810" t="str" cm="1">
        <f t="array" ref="DD810">TEXT(_xlfn.SEQUENCE(1, DATEDIF(AG810, AH810, "m") + 1, AG810, 30), "YYYY-APMM")</f>
        <v>2013-AP05</v>
      </c>
      <c r="DN810">
        <f t="shared" si="24"/>
        <v>15</v>
      </c>
      <c r="DO810">
        <f t="shared" si="25"/>
        <v>0</v>
      </c>
    </row>
    <row r="811" spans="1:119" x14ac:dyDescent="0.35">
      <c r="A811" t="s">
        <v>105</v>
      </c>
      <c r="B811">
        <v>500096</v>
      </c>
      <c r="C811">
        <v>6359</v>
      </c>
      <c r="D811">
        <v>124377</v>
      </c>
      <c r="E811">
        <v>13662</v>
      </c>
      <c r="F811">
        <v>0</v>
      </c>
      <c r="G811" t="s">
        <v>106</v>
      </c>
      <c r="H811" t="s">
        <v>106</v>
      </c>
      <c r="I811" t="s">
        <v>106</v>
      </c>
      <c r="J811" t="s">
        <v>107</v>
      </c>
      <c r="K811" t="s">
        <v>108</v>
      </c>
      <c r="L811" t="s">
        <v>109</v>
      </c>
      <c r="M811" t="s">
        <v>110</v>
      </c>
      <c r="N811" t="s">
        <v>2192</v>
      </c>
      <c r="O811" t="s">
        <v>2193</v>
      </c>
      <c r="Q811">
        <v>736</v>
      </c>
      <c r="R811">
        <v>0</v>
      </c>
      <c r="S811">
        <v>80</v>
      </c>
      <c r="T811">
        <v>0</v>
      </c>
      <c r="U811">
        <v>15</v>
      </c>
      <c r="V811">
        <v>15</v>
      </c>
      <c r="W811">
        <v>80</v>
      </c>
      <c r="X811">
        <v>0</v>
      </c>
      <c r="Y811">
        <v>0</v>
      </c>
      <c r="Z811">
        <v>0</v>
      </c>
      <c r="AD811" s="1">
        <v>41511.333333333336</v>
      </c>
      <c r="AE811" s="1">
        <v>41521.708333333336</v>
      </c>
      <c r="AG811" s="1">
        <v>41400.333333333336</v>
      </c>
      <c r="AH811" s="1">
        <v>41410.708333333336</v>
      </c>
      <c r="AI811" s="1">
        <v>41400.333333333336</v>
      </c>
      <c r="AJ811" s="1">
        <v>41410.708333333336</v>
      </c>
      <c r="AK811" s="1">
        <v>41400.333333333336</v>
      </c>
      <c r="AL811" s="1">
        <v>41410.708333333336</v>
      </c>
      <c r="AM811" s="1">
        <v>41511.333333333336</v>
      </c>
      <c r="AN811" s="1">
        <v>41521.708333333336</v>
      </c>
      <c r="AP811" t="s">
        <v>113</v>
      </c>
      <c r="AU811" t="s">
        <v>2194</v>
      </c>
      <c r="AY811" t="s">
        <v>106</v>
      </c>
      <c r="AZ811">
        <v>0</v>
      </c>
      <c r="BA811">
        <v>0</v>
      </c>
      <c r="BD811" s="3">
        <v>41321.661111111112</v>
      </c>
      <c r="BE811" s="3">
        <v>41321.663888888892</v>
      </c>
      <c r="BF811" t="s">
        <v>115</v>
      </c>
      <c r="BG811" t="s">
        <v>115</v>
      </c>
      <c r="CH811">
        <v>540</v>
      </c>
      <c r="CI811">
        <v>29650</v>
      </c>
      <c r="CJ811" t="s">
        <v>106</v>
      </c>
      <c r="CK811" t="s">
        <v>106</v>
      </c>
      <c r="CL811">
        <v>20</v>
      </c>
      <c r="CM811" t="s">
        <v>2098</v>
      </c>
      <c r="CO811">
        <v>124375</v>
      </c>
      <c r="CQ811">
        <v>0</v>
      </c>
      <c r="CR811">
        <v>0</v>
      </c>
      <c r="CS811">
        <v>0</v>
      </c>
      <c r="CY811" t="s">
        <v>123</v>
      </c>
      <c r="CZ811" t="s">
        <v>124</v>
      </c>
      <c r="DD811" t="str" cm="1">
        <f t="array" ref="DD811">TEXT(_xlfn.SEQUENCE(1, DATEDIF(AG811, AH811, "m") + 1, AG811, 30), "YYYY-APMM")</f>
        <v>2013-AP05</v>
      </c>
      <c r="DN811">
        <f t="shared" si="24"/>
        <v>15</v>
      </c>
      <c r="DO811">
        <f t="shared" si="25"/>
        <v>0</v>
      </c>
    </row>
    <row r="812" spans="1:119" x14ac:dyDescent="0.35">
      <c r="A812" t="s">
        <v>105</v>
      </c>
      <c r="B812">
        <v>500097</v>
      </c>
      <c r="C812">
        <v>6359</v>
      </c>
      <c r="D812">
        <v>124377</v>
      </c>
      <c r="E812">
        <v>13662</v>
      </c>
      <c r="F812">
        <v>0</v>
      </c>
      <c r="G812" t="s">
        <v>106</v>
      </c>
      <c r="H812" t="s">
        <v>106</v>
      </c>
      <c r="I812" t="s">
        <v>106</v>
      </c>
      <c r="J812" t="s">
        <v>107</v>
      </c>
      <c r="K812" t="s">
        <v>108</v>
      </c>
      <c r="L812" t="s">
        <v>109</v>
      </c>
      <c r="M812" t="s">
        <v>110</v>
      </c>
      <c r="N812" t="s">
        <v>2195</v>
      </c>
      <c r="O812" t="s">
        <v>2196</v>
      </c>
      <c r="Q812">
        <v>344</v>
      </c>
      <c r="R812">
        <v>0</v>
      </c>
      <c r="S812">
        <v>80</v>
      </c>
      <c r="T812">
        <v>0</v>
      </c>
      <c r="U812">
        <v>15</v>
      </c>
      <c r="V812">
        <v>15</v>
      </c>
      <c r="W812">
        <v>80</v>
      </c>
      <c r="X812">
        <v>0</v>
      </c>
      <c r="Y812">
        <v>0</v>
      </c>
      <c r="Z812">
        <v>0</v>
      </c>
      <c r="AD812" s="1">
        <v>41473.333333333336</v>
      </c>
      <c r="AE812" s="1">
        <v>41484.708333333336</v>
      </c>
      <c r="AG812" s="1">
        <v>41423.333333333336</v>
      </c>
      <c r="AH812" s="1">
        <v>41434.708333333336</v>
      </c>
      <c r="AI812" s="1">
        <v>41423.333333333336</v>
      </c>
      <c r="AJ812" s="1">
        <v>41434.708333333336</v>
      </c>
      <c r="AK812" s="1">
        <v>41423.333333333336</v>
      </c>
      <c r="AL812" s="1">
        <v>41434.708333333336</v>
      </c>
      <c r="AM812" s="1">
        <v>41473.333333333336</v>
      </c>
      <c r="AN812" s="1">
        <v>41484.708333333336</v>
      </c>
      <c r="AP812" t="s">
        <v>113</v>
      </c>
      <c r="AU812" t="s">
        <v>2197</v>
      </c>
      <c r="AY812" t="s">
        <v>106</v>
      </c>
      <c r="AZ812">
        <v>0</v>
      </c>
      <c r="BA812">
        <v>0</v>
      </c>
      <c r="BD812" s="3">
        <v>41321.661111111112</v>
      </c>
      <c r="BE812" s="3">
        <v>41321.663888888892</v>
      </c>
      <c r="BF812" t="s">
        <v>115</v>
      </c>
      <c r="BG812" t="s">
        <v>115</v>
      </c>
      <c r="CH812">
        <v>540</v>
      </c>
      <c r="CI812">
        <v>29650</v>
      </c>
      <c r="CJ812" t="s">
        <v>106</v>
      </c>
      <c r="CK812" t="s">
        <v>106</v>
      </c>
      <c r="CL812">
        <v>20</v>
      </c>
      <c r="CM812" t="s">
        <v>2098</v>
      </c>
      <c r="CO812">
        <v>124375</v>
      </c>
      <c r="CQ812">
        <v>0</v>
      </c>
      <c r="CR812">
        <v>0</v>
      </c>
      <c r="CS812">
        <v>0</v>
      </c>
      <c r="CY812" t="s">
        <v>123</v>
      </c>
      <c r="CZ812" t="s">
        <v>124</v>
      </c>
      <c r="DD812" t="str" cm="1">
        <f t="array" ref="DD812">TEXT(_xlfn.SEQUENCE(1, DATEDIF(AG812, AH812, "m") + 1, AG812, 30), "YYYY-APMM")</f>
        <v>2013-AP05</v>
      </c>
      <c r="DN812">
        <f t="shared" si="24"/>
        <v>15</v>
      </c>
      <c r="DO812">
        <f t="shared" si="25"/>
        <v>0</v>
      </c>
    </row>
    <row r="813" spans="1:119" x14ac:dyDescent="0.35">
      <c r="A813" t="s">
        <v>105</v>
      </c>
      <c r="B813">
        <v>500098</v>
      </c>
      <c r="C813">
        <v>6359</v>
      </c>
      <c r="D813">
        <v>124377</v>
      </c>
      <c r="E813">
        <v>13662</v>
      </c>
      <c r="F813">
        <v>0</v>
      </c>
      <c r="G813" t="s">
        <v>106</v>
      </c>
      <c r="H813" t="s">
        <v>106</v>
      </c>
      <c r="I813" t="s">
        <v>106</v>
      </c>
      <c r="J813" t="s">
        <v>107</v>
      </c>
      <c r="K813" t="s">
        <v>108</v>
      </c>
      <c r="L813" t="s">
        <v>109</v>
      </c>
      <c r="M813" t="s">
        <v>110</v>
      </c>
      <c r="N813" t="s">
        <v>2198</v>
      </c>
      <c r="O813" t="s">
        <v>2199</v>
      </c>
      <c r="Q813">
        <v>344</v>
      </c>
      <c r="R813">
        <v>0</v>
      </c>
      <c r="S813">
        <v>80</v>
      </c>
      <c r="T813">
        <v>0</v>
      </c>
      <c r="U813">
        <v>15</v>
      </c>
      <c r="V813">
        <v>15</v>
      </c>
      <c r="W813">
        <v>80</v>
      </c>
      <c r="X813">
        <v>0</v>
      </c>
      <c r="Y813">
        <v>0</v>
      </c>
      <c r="Z813">
        <v>0</v>
      </c>
      <c r="AD813" s="1">
        <v>41473.333333333336</v>
      </c>
      <c r="AE813" s="1">
        <v>41484.708333333336</v>
      </c>
      <c r="AG813" s="1">
        <v>41423.333333333336</v>
      </c>
      <c r="AH813" s="1">
        <v>41434.708333333336</v>
      </c>
      <c r="AI813" s="1">
        <v>41423.333333333336</v>
      </c>
      <c r="AJ813" s="1">
        <v>41434.708333333336</v>
      </c>
      <c r="AK813" s="1">
        <v>41423.333333333336</v>
      </c>
      <c r="AL813" s="1">
        <v>41434.708333333336</v>
      </c>
      <c r="AM813" s="1">
        <v>41473.333333333336</v>
      </c>
      <c r="AN813" s="1">
        <v>41484.708333333336</v>
      </c>
      <c r="AP813" t="s">
        <v>113</v>
      </c>
      <c r="AU813" t="s">
        <v>2200</v>
      </c>
      <c r="AY813" t="s">
        <v>106</v>
      </c>
      <c r="AZ813">
        <v>0</v>
      </c>
      <c r="BA813">
        <v>0</v>
      </c>
      <c r="BD813" s="3">
        <v>41321.661111111112</v>
      </c>
      <c r="BE813" s="3">
        <v>41321.663888888892</v>
      </c>
      <c r="BF813" t="s">
        <v>115</v>
      </c>
      <c r="BG813" t="s">
        <v>115</v>
      </c>
      <c r="CH813">
        <v>540</v>
      </c>
      <c r="CI813">
        <v>29650</v>
      </c>
      <c r="CJ813" t="s">
        <v>106</v>
      </c>
      <c r="CK813" t="s">
        <v>106</v>
      </c>
      <c r="CL813">
        <v>20</v>
      </c>
      <c r="CM813" t="s">
        <v>2098</v>
      </c>
      <c r="CO813">
        <v>124375</v>
      </c>
      <c r="CQ813">
        <v>0</v>
      </c>
      <c r="CR813">
        <v>0</v>
      </c>
      <c r="CS813">
        <v>0</v>
      </c>
      <c r="CY813" t="s">
        <v>123</v>
      </c>
      <c r="CZ813" t="s">
        <v>124</v>
      </c>
      <c r="DD813" t="str" cm="1">
        <f t="array" ref="DD813">TEXT(_xlfn.SEQUENCE(1, DATEDIF(AG813, AH813, "m") + 1, AG813, 30), "YYYY-APMM")</f>
        <v>2013-AP05</v>
      </c>
      <c r="DN813">
        <f t="shared" si="24"/>
        <v>15</v>
      </c>
      <c r="DO813">
        <f t="shared" si="25"/>
        <v>0</v>
      </c>
    </row>
    <row r="814" spans="1:119" x14ac:dyDescent="0.35">
      <c r="A814" t="s">
        <v>105</v>
      </c>
      <c r="B814">
        <v>500099</v>
      </c>
      <c r="C814">
        <v>6359</v>
      </c>
      <c r="D814">
        <v>124377</v>
      </c>
      <c r="E814">
        <v>13662</v>
      </c>
      <c r="F814">
        <v>0</v>
      </c>
      <c r="G814" t="s">
        <v>106</v>
      </c>
      <c r="H814" t="s">
        <v>106</v>
      </c>
      <c r="I814" t="s">
        <v>106</v>
      </c>
      <c r="J814" t="s">
        <v>107</v>
      </c>
      <c r="K814" t="s">
        <v>108</v>
      </c>
      <c r="L814" t="s">
        <v>109</v>
      </c>
      <c r="M814" t="s">
        <v>110</v>
      </c>
      <c r="N814" t="s">
        <v>2201</v>
      </c>
      <c r="O814" t="s">
        <v>2202</v>
      </c>
      <c r="Q814">
        <v>488</v>
      </c>
      <c r="R814">
        <v>0</v>
      </c>
      <c r="S814">
        <v>80</v>
      </c>
      <c r="T814">
        <v>0</v>
      </c>
      <c r="U814">
        <v>15</v>
      </c>
      <c r="V814">
        <v>15</v>
      </c>
      <c r="W814">
        <v>80</v>
      </c>
      <c r="X814">
        <v>0</v>
      </c>
      <c r="Y814">
        <v>0</v>
      </c>
      <c r="Z814">
        <v>0</v>
      </c>
      <c r="AD814" s="1">
        <v>41494.333333333336</v>
      </c>
      <c r="AE814" s="1">
        <v>41508.708333333336</v>
      </c>
      <c r="AG814" s="1">
        <v>41423.333333333336</v>
      </c>
      <c r="AH814" s="1">
        <v>41434.708333333336</v>
      </c>
      <c r="AI814" s="1">
        <v>41423.333333333336</v>
      </c>
      <c r="AJ814" s="1">
        <v>41434.708333333336</v>
      </c>
      <c r="AK814" s="1">
        <v>41423.333333333336</v>
      </c>
      <c r="AL814" s="1">
        <v>41434.708333333336</v>
      </c>
      <c r="AM814" s="1">
        <v>41494.333333333336</v>
      </c>
      <c r="AN814" s="1">
        <v>41508.708333333336</v>
      </c>
      <c r="AP814" t="s">
        <v>113</v>
      </c>
      <c r="AU814" t="s">
        <v>2203</v>
      </c>
      <c r="AY814" t="s">
        <v>106</v>
      </c>
      <c r="AZ814">
        <v>0</v>
      </c>
      <c r="BA814">
        <v>0</v>
      </c>
      <c r="BD814" s="3">
        <v>41321.661111111112</v>
      </c>
      <c r="BE814" s="3">
        <v>41321.663888888892</v>
      </c>
      <c r="BF814" t="s">
        <v>115</v>
      </c>
      <c r="BG814" t="s">
        <v>115</v>
      </c>
      <c r="CH814">
        <v>540</v>
      </c>
      <c r="CI814">
        <v>29650</v>
      </c>
      <c r="CJ814" t="s">
        <v>106</v>
      </c>
      <c r="CK814" t="s">
        <v>106</v>
      </c>
      <c r="CL814">
        <v>20</v>
      </c>
      <c r="CM814" t="s">
        <v>2098</v>
      </c>
      <c r="CO814">
        <v>124375</v>
      </c>
      <c r="CQ814">
        <v>0</v>
      </c>
      <c r="CR814">
        <v>0</v>
      </c>
      <c r="CS814">
        <v>0</v>
      </c>
      <c r="CY814" t="s">
        <v>123</v>
      </c>
      <c r="CZ814" t="s">
        <v>124</v>
      </c>
      <c r="DD814" t="str" cm="1">
        <f t="array" ref="DD814">TEXT(_xlfn.SEQUENCE(1, DATEDIF(AG814, AH814, "m") + 1, AG814, 30), "YYYY-APMM")</f>
        <v>2013-AP05</v>
      </c>
      <c r="DN814">
        <f t="shared" si="24"/>
        <v>15</v>
      </c>
      <c r="DO814">
        <f t="shared" si="25"/>
        <v>0</v>
      </c>
    </row>
    <row r="815" spans="1:119" x14ac:dyDescent="0.35">
      <c r="A815" t="s">
        <v>105</v>
      </c>
      <c r="B815">
        <v>500100</v>
      </c>
      <c r="C815">
        <v>6359</v>
      </c>
      <c r="D815">
        <v>124377</v>
      </c>
      <c r="E815">
        <v>13662</v>
      </c>
      <c r="F815">
        <v>0</v>
      </c>
      <c r="G815" t="s">
        <v>106</v>
      </c>
      <c r="H815" t="s">
        <v>106</v>
      </c>
      <c r="I815" t="s">
        <v>106</v>
      </c>
      <c r="J815" t="s">
        <v>107</v>
      </c>
      <c r="K815" t="s">
        <v>108</v>
      </c>
      <c r="L815" t="s">
        <v>109</v>
      </c>
      <c r="M815" t="s">
        <v>110</v>
      </c>
      <c r="N815" t="s">
        <v>2204</v>
      </c>
      <c r="O815" t="s">
        <v>2205</v>
      </c>
      <c r="Q815">
        <v>536</v>
      </c>
      <c r="R815">
        <v>0</v>
      </c>
      <c r="S815">
        <v>80</v>
      </c>
      <c r="T815">
        <v>0</v>
      </c>
      <c r="U815">
        <v>15</v>
      </c>
      <c r="V815">
        <v>15</v>
      </c>
      <c r="W815">
        <v>80</v>
      </c>
      <c r="X815">
        <v>0</v>
      </c>
      <c r="Y815">
        <v>0</v>
      </c>
      <c r="Z815">
        <v>0</v>
      </c>
      <c r="AD815" s="1">
        <v>41554.333333333336</v>
      </c>
      <c r="AE815" s="1">
        <v>41567.708333333336</v>
      </c>
      <c r="AG815" s="1">
        <v>41472.333333333336</v>
      </c>
      <c r="AH815" s="1">
        <v>41483.708333333336</v>
      </c>
      <c r="AI815" s="1">
        <v>41472.333333333336</v>
      </c>
      <c r="AJ815" s="1">
        <v>41483.708333333336</v>
      </c>
      <c r="AK815" s="1">
        <v>41472.333333333336</v>
      </c>
      <c r="AL815" s="1">
        <v>41483.708333333336</v>
      </c>
      <c r="AM815" s="1">
        <v>41554.333333333336</v>
      </c>
      <c r="AN815" s="1">
        <v>41567.708333333336</v>
      </c>
      <c r="AP815" t="s">
        <v>113</v>
      </c>
      <c r="AU815" t="s">
        <v>2206</v>
      </c>
      <c r="AY815" t="s">
        <v>106</v>
      </c>
      <c r="AZ815">
        <v>0</v>
      </c>
      <c r="BA815">
        <v>0</v>
      </c>
      <c r="BD815" s="3">
        <v>41321.661111111112</v>
      </c>
      <c r="BE815" s="3">
        <v>41321.663888888892</v>
      </c>
      <c r="BF815" t="s">
        <v>115</v>
      </c>
      <c r="BG815" t="s">
        <v>115</v>
      </c>
      <c r="CH815">
        <v>540</v>
      </c>
      <c r="CI815">
        <v>29650</v>
      </c>
      <c r="CJ815" t="s">
        <v>106</v>
      </c>
      <c r="CK815" t="s">
        <v>106</v>
      </c>
      <c r="CL815">
        <v>20</v>
      </c>
      <c r="CM815" t="s">
        <v>2098</v>
      </c>
      <c r="CO815">
        <v>124375</v>
      </c>
      <c r="CQ815">
        <v>0</v>
      </c>
      <c r="CR815">
        <v>0</v>
      </c>
      <c r="CS815">
        <v>0</v>
      </c>
      <c r="CY815" t="s">
        <v>123</v>
      </c>
      <c r="CZ815" t="s">
        <v>124</v>
      </c>
      <c r="DD815" t="str" cm="1">
        <f t="array" ref="DD815">TEXT(_xlfn.SEQUENCE(1, DATEDIF(AG815, AH815, "m") + 1, AG815, 30), "YYYY-APMM")</f>
        <v>2013-AP07</v>
      </c>
      <c r="DN815">
        <f t="shared" si="24"/>
        <v>15</v>
      </c>
      <c r="DO815">
        <f t="shared" si="25"/>
        <v>0</v>
      </c>
    </row>
    <row r="816" spans="1:119" x14ac:dyDescent="0.35">
      <c r="A816" t="s">
        <v>105</v>
      </c>
      <c r="B816">
        <v>500101</v>
      </c>
      <c r="C816">
        <v>6359</v>
      </c>
      <c r="D816">
        <v>124377</v>
      </c>
      <c r="E816">
        <v>13662</v>
      </c>
      <c r="F816">
        <v>0</v>
      </c>
      <c r="G816" t="s">
        <v>106</v>
      </c>
      <c r="H816" t="s">
        <v>106</v>
      </c>
      <c r="I816" t="s">
        <v>106</v>
      </c>
      <c r="J816" t="s">
        <v>107</v>
      </c>
      <c r="K816" t="s">
        <v>108</v>
      </c>
      <c r="L816" t="s">
        <v>109</v>
      </c>
      <c r="M816" t="s">
        <v>110</v>
      </c>
      <c r="N816" t="s">
        <v>2207</v>
      </c>
      <c r="O816" t="s">
        <v>2208</v>
      </c>
      <c r="Q816">
        <v>208</v>
      </c>
      <c r="R816">
        <v>0</v>
      </c>
      <c r="S816">
        <v>80</v>
      </c>
      <c r="T816">
        <v>0</v>
      </c>
      <c r="U816">
        <v>15</v>
      </c>
      <c r="V816">
        <v>15</v>
      </c>
      <c r="W816">
        <v>80</v>
      </c>
      <c r="X816">
        <v>0</v>
      </c>
      <c r="Y816">
        <v>0</v>
      </c>
      <c r="Z816">
        <v>0</v>
      </c>
      <c r="AD816" s="1">
        <v>41430.333333333336</v>
      </c>
      <c r="AE816" s="1">
        <v>41441.708333333336</v>
      </c>
      <c r="AG816" s="1">
        <v>41400.333333333336</v>
      </c>
      <c r="AH816" s="1">
        <v>41410.708333333336</v>
      </c>
      <c r="AI816" s="1">
        <v>41400.333333333336</v>
      </c>
      <c r="AJ816" s="1">
        <v>41410.708333333336</v>
      </c>
      <c r="AK816" s="1">
        <v>41400.333333333336</v>
      </c>
      <c r="AL816" s="1">
        <v>41410.708333333336</v>
      </c>
      <c r="AM816" s="1">
        <v>41430.333333333336</v>
      </c>
      <c r="AN816" s="1">
        <v>41441.708333333336</v>
      </c>
      <c r="AP816" t="s">
        <v>113</v>
      </c>
      <c r="AU816" t="s">
        <v>2209</v>
      </c>
      <c r="AY816" t="s">
        <v>106</v>
      </c>
      <c r="AZ816">
        <v>0</v>
      </c>
      <c r="BA816">
        <v>0</v>
      </c>
      <c r="BD816" s="3">
        <v>41321.661111111112</v>
      </c>
      <c r="BE816" s="3">
        <v>41321.663888888892</v>
      </c>
      <c r="BF816" t="s">
        <v>115</v>
      </c>
      <c r="BG816" t="s">
        <v>115</v>
      </c>
      <c r="CH816">
        <v>540</v>
      </c>
      <c r="CI816">
        <v>29650</v>
      </c>
      <c r="CJ816" t="s">
        <v>106</v>
      </c>
      <c r="CK816" t="s">
        <v>106</v>
      </c>
      <c r="CL816">
        <v>20</v>
      </c>
      <c r="CM816" t="s">
        <v>2098</v>
      </c>
      <c r="CO816">
        <v>124375</v>
      </c>
      <c r="CQ816">
        <v>0</v>
      </c>
      <c r="CR816">
        <v>0</v>
      </c>
      <c r="CS816">
        <v>0</v>
      </c>
      <c r="CY816" t="s">
        <v>123</v>
      </c>
      <c r="CZ816" t="s">
        <v>124</v>
      </c>
      <c r="DD816" t="str" cm="1">
        <f t="array" ref="DD816">TEXT(_xlfn.SEQUENCE(1, DATEDIF(AG816, AH816, "m") + 1, AG816, 30), "YYYY-APMM")</f>
        <v>2013-AP05</v>
      </c>
      <c r="DN816">
        <f t="shared" si="24"/>
        <v>15</v>
      </c>
      <c r="DO816">
        <f t="shared" si="25"/>
        <v>0</v>
      </c>
    </row>
    <row r="817" spans="1:119" x14ac:dyDescent="0.35">
      <c r="A817" t="s">
        <v>105</v>
      </c>
      <c r="B817">
        <v>500102</v>
      </c>
      <c r="C817">
        <v>6359</v>
      </c>
      <c r="D817">
        <v>124377</v>
      </c>
      <c r="E817">
        <v>13662</v>
      </c>
      <c r="F817">
        <v>0</v>
      </c>
      <c r="G817" t="s">
        <v>106</v>
      </c>
      <c r="H817" t="s">
        <v>106</v>
      </c>
      <c r="I817" t="s">
        <v>106</v>
      </c>
      <c r="J817" t="s">
        <v>107</v>
      </c>
      <c r="K817" t="s">
        <v>108</v>
      </c>
      <c r="L817" t="s">
        <v>109</v>
      </c>
      <c r="M817" t="s">
        <v>110</v>
      </c>
      <c r="N817" t="s">
        <v>2210</v>
      </c>
      <c r="O817" t="s">
        <v>2211</v>
      </c>
      <c r="Q817">
        <v>520</v>
      </c>
      <c r="R817">
        <v>0</v>
      </c>
      <c r="S817">
        <v>80</v>
      </c>
      <c r="T817">
        <v>0</v>
      </c>
      <c r="U817">
        <v>15</v>
      </c>
      <c r="V817">
        <v>15</v>
      </c>
      <c r="W817">
        <v>80</v>
      </c>
      <c r="X817">
        <v>0</v>
      </c>
      <c r="Y817">
        <v>0</v>
      </c>
      <c r="Z817">
        <v>0</v>
      </c>
      <c r="AD817" s="1">
        <v>41476.333333333336</v>
      </c>
      <c r="AE817" s="1">
        <v>41486.708333333336</v>
      </c>
      <c r="AG817" s="1">
        <v>41400.333333333336</v>
      </c>
      <c r="AH817" s="1">
        <v>41410.708333333336</v>
      </c>
      <c r="AI817" s="1">
        <v>41400.333333333336</v>
      </c>
      <c r="AJ817" s="1">
        <v>41410.708333333336</v>
      </c>
      <c r="AK817" s="1">
        <v>41400.333333333336</v>
      </c>
      <c r="AL817" s="1">
        <v>41410.708333333336</v>
      </c>
      <c r="AM817" s="1">
        <v>41476.333333333336</v>
      </c>
      <c r="AN817" s="1">
        <v>41486.708333333336</v>
      </c>
      <c r="AP817" t="s">
        <v>113</v>
      </c>
      <c r="AU817" t="s">
        <v>2212</v>
      </c>
      <c r="AY817" t="s">
        <v>106</v>
      </c>
      <c r="AZ817">
        <v>0</v>
      </c>
      <c r="BA817">
        <v>0</v>
      </c>
      <c r="BD817" s="3">
        <v>41321.661111111112</v>
      </c>
      <c r="BE817" s="3">
        <v>41321.663888888892</v>
      </c>
      <c r="BF817" t="s">
        <v>115</v>
      </c>
      <c r="BG817" t="s">
        <v>115</v>
      </c>
      <c r="CH817">
        <v>540</v>
      </c>
      <c r="CI817">
        <v>29650</v>
      </c>
      <c r="CJ817" t="s">
        <v>106</v>
      </c>
      <c r="CK817" t="s">
        <v>106</v>
      </c>
      <c r="CL817">
        <v>20</v>
      </c>
      <c r="CM817" t="s">
        <v>2098</v>
      </c>
      <c r="CO817">
        <v>124375</v>
      </c>
      <c r="CQ817">
        <v>0</v>
      </c>
      <c r="CR817">
        <v>0</v>
      </c>
      <c r="CS817">
        <v>0</v>
      </c>
      <c r="CY817" t="s">
        <v>123</v>
      </c>
      <c r="CZ817" t="s">
        <v>124</v>
      </c>
      <c r="DD817" t="str" cm="1">
        <f t="array" ref="DD817">TEXT(_xlfn.SEQUENCE(1, DATEDIF(AG817, AH817, "m") + 1, AG817, 30), "YYYY-APMM")</f>
        <v>2013-AP05</v>
      </c>
      <c r="DN817">
        <f t="shared" si="24"/>
        <v>15</v>
      </c>
      <c r="DO817">
        <f t="shared" si="25"/>
        <v>0</v>
      </c>
    </row>
    <row r="818" spans="1:119" x14ac:dyDescent="0.35">
      <c r="A818" t="s">
        <v>105</v>
      </c>
      <c r="B818">
        <v>500103</v>
      </c>
      <c r="C818">
        <v>6359</v>
      </c>
      <c r="D818">
        <v>124377</v>
      </c>
      <c r="E818">
        <v>13662</v>
      </c>
      <c r="F818">
        <v>0</v>
      </c>
      <c r="G818" t="s">
        <v>106</v>
      </c>
      <c r="H818" t="s">
        <v>106</v>
      </c>
      <c r="I818" t="s">
        <v>106</v>
      </c>
      <c r="J818" t="s">
        <v>107</v>
      </c>
      <c r="K818" t="s">
        <v>108</v>
      </c>
      <c r="L818" t="s">
        <v>109</v>
      </c>
      <c r="M818" t="s">
        <v>110</v>
      </c>
      <c r="N818" t="s">
        <v>2213</v>
      </c>
      <c r="O818" t="s">
        <v>2214</v>
      </c>
      <c r="Q818">
        <v>568</v>
      </c>
      <c r="R818">
        <v>0</v>
      </c>
      <c r="S818">
        <v>80</v>
      </c>
      <c r="T818">
        <v>0</v>
      </c>
      <c r="U818">
        <v>15</v>
      </c>
      <c r="V818">
        <v>15</v>
      </c>
      <c r="W818">
        <v>80</v>
      </c>
      <c r="X818">
        <v>0</v>
      </c>
      <c r="Y818">
        <v>0</v>
      </c>
      <c r="Z818">
        <v>0</v>
      </c>
      <c r="AD818" s="1">
        <v>41483.333333333336</v>
      </c>
      <c r="AE818" s="1">
        <v>41493.708333333336</v>
      </c>
      <c r="AG818" s="1">
        <v>41400.333333333336</v>
      </c>
      <c r="AH818" s="1">
        <v>41410.708333333336</v>
      </c>
      <c r="AI818" s="1">
        <v>41400.333333333336</v>
      </c>
      <c r="AJ818" s="1">
        <v>41410.708333333336</v>
      </c>
      <c r="AK818" s="1">
        <v>41400.333333333336</v>
      </c>
      <c r="AL818" s="1">
        <v>41410.708333333336</v>
      </c>
      <c r="AM818" s="1">
        <v>41483.333333333336</v>
      </c>
      <c r="AN818" s="1">
        <v>41493.708333333336</v>
      </c>
      <c r="AP818" t="s">
        <v>113</v>
      </c>
      <c r="AU818" t="s">
        <v>2215</v>
      </c>
      <c r="AY818" t="s">
        <v>106</v>
      </c>
      <c r="AZ818">
        <v>0</v>
      </c>
      <c r="BA818">
        <v>0</v>
      </c>
      <c r="BD818" s="3">
        <v>41321.661111111112</v>
      </c>
      <c r="BE818" s="3">
        <v>41321.663888888892</v>
      </c>
      <c r="BF818" t="s">
        <v>115</v>
      </c>
      <c r="BG818" t="s">
        <v>115</v>
      </c>
      <c r="CH818">
        <v>540</v>
      </c>
      <c r="CI818">
        <v>29650</v>
      </c>
      <c r="CJ818" t="s">
        <v>106</v>
      </c>
      <c r="CK818" t="s">
        <v>106</v>
      </c>
      <c r="CL818">
        <v>20</v>
      </c>
      <c r="CM818" t="s">
        <v>2098</v>
      </c>
      <c r="CO818">
        <v>124375</v>
      </c>
      <c r="CQ818">
        <v>0</v>
      </c>
      <c r="CR818">
        <v>0</v>
      </c>
      <c r="CS818">
        <v>0</v>
      </c>
      <c r="CY818" t="s">
        <v>123</v>
      </c>
      <c r="CZ818" t="s">
        <v>124</v>
      </c>
      <c r="DD818" t="str" cm="1">
        <f t="array" ref="DD818">TEXT(_xlfn.SEQUENCE(1, DATEDIF(AG818, AH818, "m") + 1, AG818, 30), "YYYY-APMM")</f>
        <v>2013-AP05</v>
      </c>
      <c r="DN818">
        <f t="shared" si="24"/>
        <v>15</v>
      </c>
      <c r="DO818">
        <f t="shared" si="25"/>
        <v>0</v>
      </c>
    </row>
    <row r="819" spans="1:119" x14ac:dyDescent="0.35">
      <c r="A819" t="s">
        <v>105</v>
      </c>
      <c r="B819">
        <v>500104</v>
      </c>
      <c r="C819">
        <v>6359</v>
      </c>
      <c r="D819">
        <v>124377</v>
      </c>
      <c r="E819">
        <v>13662</v>
      </c>
      <c r="F819">
        <v>0</v>
      </c>
      <c r="G819" t="s">
        <v>106</v>
      </c>
      <c r="H819" t="s">
        <v>106</v>
      </c>
      <c r="I819" t="s">
        <v>106</v>
      </c>
      <c r="J819" t="s">
        <v>107</v>
      </c>
      <c r="K819" t="s">
        <v>108</v>
      </c>
      <c r="L819" t="s">
        <v>109</v>
      </c>
      <c r="M819" t="s">
        <v>110</v>
      </c>
      <c r="N819" t="s">
        <v>2216</v>
      </c>
      <c r="O819" t="s">
        <v>2217</v>
      </c>
      <c r="Q819">
        <v>368</v>
      </c>
      <c r="R819">
        <v>0</v>
      </c>
      <c r="S819">
        <v>80</v>
      </c>
      <c r="T819">
        <v>0</v>
      </c>
      <c r="U819">
        <v>15</v>
      </c>
      <c r="V819">
        <v>15</v>
      </c>
      <c r="W819">
        <v>80</v>
      </c>
      <c r="X819">
        <v>0</v>
      </c>
      <c r="Y819">
        <v>0</v>
      </c>
      <c r="Z819">
        <v>0</v>
      </c>
      <c r="AD819" s="1">
        <v>41454.333333333336</v>
      </c>
      <c r="AE819" s="1">
        <v>41464.708333333336</v>
      </c>
      <c r="AG819" s="1">
        <v>41400.333333333336</v>
      </c>
      <c r="AH819" s="1">
        <v>41410.708333333336</v>
      </c>
      <c r="AI819" s="1">
        <v>41400.333333333336</v>
      </c>
      <c r="AJ819" s="1">
        <v>41410.708333333336</v>
      </c>
      <c r="AK819" s="1">
        <v>41400.333333333336</v>
      </c>
      <c r="AL819" s="1">
        <v>41410.708333333336</v>
      </c>
      <c r="AM819" s="1">
        <v>41454.333333333336</v>
      </c>
      <c r="AN819" s="1">
        <v>41464.708333333336</v>
      </c>
      <c r="AP819" t="s">
        <v>113</v>
      </c>
      <c r="AU819" t="s">
        <v>2218</v>
      </c>
      <c r="AY819" t="s">
        <v>106</v>
      </c>
      <c r="AZ819">
        <v>0</v>
      </c>
      <c r="BA819">
        <v>0</v>
      </c>
      <c r="BD819" s="3">
        <v>41321.661111111112</v>
      </c>
      <c r="BE819" s="3">
        <v>41321.663888888892</v>
      </c>
      <c r="BF819" t="s">
        <v>115</v>
      </c>
      <c r="BG819" t="s">
        <v>115</v>
      </c>
      <c r="CH819">
        <v>540</v>
      </c>
      <c r="CI819">
        <v>29650</v>
      </c>
      <c r="CJ819" t="s">
        <v>106</v>
      </c>
      <c r="CK819" t="s">
        <v>106</v>
      </c>
      <c r="CL819">
        <v>20</v>
      </c>
      <c r="CM819" t="s">
        <v>2098</v>
      </c>
      <c r="CO819">
        <v>124375</v>
      </c>
      <c r="CQ819">
        <v>0</v>
      </c>
      <c r="CR819">
        <v>0</v>
      </c>
      <c r="CS819">
        <v>0</v>
      </c>
      <c r="CY819" t="s">
        <v>123</v>
      </c>
      <c r="CZ819" t="s">
        <v>124</v>
      </c>
      <c r="DD819" t="str" cm="1">
        <f t="array" ref="DD819">TEXT(_xlfn.SEQUENCE(1, DATEDIF(AG819, AH819, "m") + 1, AG819, 30), "YYYY-APMM")</f>
        <v>2013-AP05</v>
      </c>
      <c r="DN819">
        <f t="shared" si="24"/>
        <v>15</v>
      </c>
      <c r="DO819">
        <f t="shared" si="25"/>
        <v>0</v>
      </c>
    </row>
    <row r="820" spans="1:119" x14ac:dyDescent="0.35">
      <c r="A820" t="s">
        <v>105</v>
      </c>
      <c r="B820">
        <v>500105</v>
      </c>
      <c r="C820">
        <v>6359</v>
      </c>
      <c r="D820">
        <v>124377</v>
      </c>
      <c r="E820">
        <v>13662</v>
      </c>
      <c r="F820">
        <v>0</v>
      </c>
      <c r="G820" t="s">
        <v>106</v>
      </c>
      <c r="H820" t="s">
        <v>106</v>
      </c>
      <c r="I820" t="s">
        <v>106</v>
      </c>
      <c r="J820" t="s">
        <v>107</v>
      </c>
      <c r="K820" t="s">
        <v>108</v>
      </c>
      <c r="L820" t="s">
        <v>109</v>
      </c>
      <c r="M820" t="s">
        <v>110</v>
      </c>
      <c r="N820" t="s">
        <v>2219</v>
      </c>
      <c r="O820" t="s">
        <v>2220</v>
      </c>
      <c r="Q820">
        <v>904</v>
      </c>
      <c r="R820">
        <v>0</v>
      </c>
      <c r="S820">
        <v>80</v>
      </c>
      <c r="T820">
        <v>0</v>
      </c>
      <c r="U820">
        <v>15</v>
      </c>
      <c r="V820">
        <v>15</v>
      </c>
      <c r="W820">
        <v>80</v>
      </c>
      <c r="X820">
        <v>0</v>
      </c>
      <c r="Y820">
        <v>0</v>
      </c>
      <c r="Z820">
        <v>0</v>
      </c>
      <c r="AD820" s="1">
        <v>41443.333333333336</v>
      </c>
      <c r="AE820" s="1">
        <v>41454.708333333336</v>
      </c>
      <c r="AG820" s="1">
        <v>41310.333333333336</v>
      </c>
      <c r="AH820" s="1">
        <v>41322.708333333336</v>
      </c>
      <c r="AI820" s="1">
        <v>41310.333333333336</v>
      </c>
      <c r="AJ820" s="1">
        <v>41322.708333333336</v>
      </c>
      <c r="AK820" s="1">
        <v>41310.333333333336</v>
      </c>
      <c r="AL820" s="1">
        <v>41322.708333333336</v>
      </c>
      <c r="AM820" s="1">
        <v>41443.333333333336</v>
      </c>
      <c r="AN820" s="1">
        <v>41454.708333333336</v>
      </c>
      <c r="AP820" t="s">
        <v>113</v>
      </c>
      <c r="AU820" t="s">
        <v>2221</v>
      </c>
      <c r="AY820" t="s">
        <v>106</v>
      </c>
      <c r="AZ820">
        <v>0</v>
      </c>
      <c r="BA820">
        <v>0</v>
      </c>
      <c r="BD820" s="3">
        <v>41321.661111111112</v>
      </c>
      <c r="BE820" s="3">
        <v>41321.663888888892</v>
      </c>
      <c r="BF820" t="s">
        <v>115</v>
      </c>
      <c r="BG820" t="s">
        <v>115</v>
      </c>
      <c r="CH820">
        <v>540</v>
      </c>
      <c r="CI820">
        <v>29650</v>
      </c>
      <c r="CJ820" t="s">
        <v>106</v>
      </c>
      <c r="CK820" t="s">
        <v>106</v>
      </c>
      <c r="CL820">
        <v>20</v>
      </c>
      <c r="CM820" t="s">
        <v>2098</v>
      </c>
      <c r="CO820">
        <v>124375</v>
      </c>
      <c r="CQ820">
        <v>0</v>
      </c>
      <c r="CR820">
        <v>0</v>
      </c>
      <c r="CS820">
        <v>0</v>
      </c>
      <c r="CY820" t="s">
        <v>123</v>
      </c>
      <c r="CZ820" t="s">
        <v>124</v>
      </c>
      <c r="DD820" t="str" cm="1">
        <f t="array" ref="DD820">TEXT(_xlfn.SEQUENCE(1, DATEDIF(AG820, AH820, "m") + 1, AG820, 30), "YYYY-APMM")</f>
        <v>2013-AP02</v>
      </c>
      <c r="DN820">
        <f t="shared" si="24"/>
        <v>15</v>
      </c>
      <c r="DO820">
        <f t="shared" si="25"/>
        <v>0</v>
      </c>
    </row>
    <row r="821" spans="1:119" x14ac:dyDescent="0.35">
      <c r="A821" t="s">
        <v>105</v>
      </c>
      <c r="B821">
        <v>500106</v>
      </c>
      <c r="C821">
        <v>6359</v>
      </c>
      <c r="D821">
        <v>124377</v>
      </c>
      <c r="E821">
        <v>13662</v>
      </c>
      <c r="F821">
        <v>0</v>
      </c>
      <c r="G821" t="s">
        <v>106</v>
      </c>
      <c r="H821" t="s">
        <v>106</v>
      </c>
      <c r="I821" t="s">
        <v>106</v>
      </c>
      <c r="J821" t="s">
        <v>107</v>
      </c>
      <c r="K821" t="s">
        <v>108</v>
      </c>
      <c r="L821" t="s">
        <v>109</v>
      </c>
      <c r="M821" t="s">
        <v>110</v>
      </c>
      <c r="N821" t="s">
        <v>2222</v>
      </c>
      <c r="O821" t="s">
        <v>2223</v>
      </c>
      <c r="Q821">
        <v>944</v>
      </c>
      <c r="R821">
        <v>0</v>
      </c>
      <c r="S821">
        <v>80</v>
      </c>
      <c r="T821">
        <v>0</v>
      </c>
      <c r="U821">
        <v>15</v>
      </c>
      <c r="V821">
        <v>15</v>
      </c>
      <c r="W821">
        <v>80</v>
      </c>
      <c r="X821">
        <v>0</v>
      </c>
      <c r="Y821">
        <v>0</v>
      </c>
      <c r="Z821">
        <v>0</v>
      </c>
      <c r="AD821" s="1">
        <v>41449.333333333336</v>
      </c>
      <c r="AE821" s="1">
        <v>41459.708333333336</v>
      </c>
      <c r="AG821" s="1">
        <v>41310.333333333336</v>
      </c>
      <c r="AH821" s="1">
        <v>41322.708333333336</v>
      </c>
      <c r="AI821" s="1">
        <v>41310.333333333336</v>
      </c>
      <c r="AJ821" s="1">
        <v>41322.708333333336</v>
      </c>
      <c r="AK821" s="1">
        <v>41310.333333333336</v>
      </c>
      <c r="AL821" s="1">
        <v>41322.708333333336</v>
      </c>
      <c r="AM821" s="1">
        <v>41449.333333333336</v>
      </c>
      <c r="AN821" s="1">
        <v>41459.708333333336</v>
      </c>
      <c r="AP821" t="s">
        <v>113</v>
      </c>
      <c r="AU821" t="s">
        <v>2224</v>
      </c>
      <c r="AY821" t="s">
        <v>106</v>
      </c>
      <c r="AZ821">
        <v>0</v>
      </c>
      <c r="BA821">
        <v>0</v>
      </c>
      <c r="BD821" s="3">
        <v>41321.661111111112</v>
      </c>
      <c r="BE821" s="3">
        <v>41321.663888888892</v>
      </c>
      <c r="BF821" t="s">
        <v>115</v>
      </c>
      <c r="BG821" t="s">
        <v>115</v>
      </c>
      <c r="CH821">
        <v>540</v>
      </c>
      <c r="CI821">
        <v>29650</v>
      </c>
      <c r="CJ821" t="s">
        <v>106</v>
      </c>
      <c r="CK821" t="s">
        <v>106</v>
      </c>
      <c r="CL821">
        <v>20</v>
      </c>
      <c r="CM821" t="s">
        <v>2098</v>
      </c>
      <c r="CO821">
        <v>124375</v>
      </c>
      <c r="CQ821">
        <v>0</v>
      </c>
      <c r="CR821">
        <v>0</v>
      </c>
      <c r="CS821">
        <v>0</v>
      </c>
      <c r="CY821" t="s">
        <v>123</v>
      </c>
      <c r="CZ821" t="s">
        <v>124</v>
      </c>
      <c r="DD821" t="str" cm="1">
        <f t="array" ref="DD821">TEXT(_xlfn.SEQUENCE(1, DATEDIF(AG821, AH821, "m") + 1, AG821, 30), "YYYY-APMM")</f>
        <v>2013-AP02</v>
      </c>
      <c r="DN821">
        <f t="shared" si="24"/>
        <v>15</v>
      </c>
      <c r="DO821">
        <f t="shared" si="25"/>
        <v>0</v>
      </c>
    </row>
    <row r="822" spans="1:119" x14ac:dyDescent="0.35">
      <c r="A822" t="s">
        <v>105</v>
      </c>
      <c r="B822">
        <v>500107</v>
      </c>
      <c r="C822">
        <v>6359</v>
      </c>
      <c r="D822">
        <v>124377</v>
      </c>
      <c r="E822">
        <v>13662</v>
      </c>
      <c r="F822">
        <v>0</v>
      </c>
      <c r="G822" t="s">
        <v>106</v>
      </c>
      <c r="H822" t="s">
        <v>106</v>
      </c>
      <c r="I822" t="s">
        <v>106</v>
      </c>
      <c r="J822" t="s">
        <v>107</v>
      </c>
      <c r="K822" t="s">
        <v>108</v>
      </c>
      <c r="L822" t="s">
        <v>109</v>
      </c>
      <c r="M822" t="s">
        <v>110</v>
      </c>
      <c r="N822" t="s">
        <v>2225</v>
      </c>
      <c r="O822" t="s">
        <v>2226</v>
      </c>
      <c r="Q822">
        <v>1000</v>
      </c>
      <c r="R822">
        <v>0</v>
      </c>
      <c r="S822">
        <v>80</v>
      </c>
      <c r="T822">
        <v>0</v>
      </c>
      <c r="U822">
        <v>15</v>
      </c>
      <c r="V822">
        <v>15</v>
      </c>
      <c r="W822">
        <v>80</v>
      </c>
      <c r="X822">
        <v>0</v>
      </c>
      <c r="Y822">
        <v>0</v>
      </c>
      <c r="Z822">
        <v>0</v>
      </c>
      <c r="AD822" s="1">
        <v>41457.333333333336</v>
      </c>
      <c r="AE822" s="1">
        <v>41468.708333333336</v>
      </c>
      <c r="AG822" s="1">
        <v>41310.333333333336</v>
      </c>
      <c r="AH822" s="1">
        <v>41322.708333333336</v>
      </c>
      <c r="AI822" s="1">
        <v>41310.333333333336</v>
      </c>
      <c r="AJ822" s="1">
        <v>41322.708333333336</v>
      </c>
      <c r="AK822" s="1">
        <v>41310.333333333336</v>
      </c>
      <c r="AL822" s="1">
        <v>41322.708333333336</v>
      </c>
      <c r="AM822" s="1">
        <v>41457.333333333336</v>
      </c>
      <c r="AN822" s="1">
        <v>41468.708333333336</v>
      </c>
      <c r="AP822" t="s">
        <v>113</v>
      </c>
      <c r="AU822" t="s">
        <v>2227</v>
      </c>
      <c r="AY822" t="s">
        <v>106</v>
      </c>
      <c r="AZ822">
        <v>0</v>
      </c>
      <c r="BA822">
        <v>0</v>
      </c>
      <c r="BD822" s="3">
        <v>41321.661111111112</v>
      </c>
      <c r="BE822" s="3">
        <v>41321.663888888892</v>
      </c>
      <c r="BF822" t="s">
        <v>115</v>
      </c>
      <c r="BG822" t="s">
        <v>115</v>
      </c>
      <c r="CH822">
        <v>540</v>
      </c>
      <c r="CI822">
        <v>29650</v>
      </c>
      <c r="CJ822" t="s">
        <v>106</v>
      </c>
      <c r="CK822" t="s">
        <v>106</v>
      </c>
      <c r="CL822">
        <v>20</v>
      </c>
      <c r="CM822" t="s">
        <v>2098</v>
      </c>
      <c r="CO822">
        <v>124375</v>
      </c>
      <c r="CQ822">
        <v>0</v>
      </c>
      <c r="CR822">
        <v>0</v>
      </c>
      <c r="CS822">
        <v>0</v>
      </c>
      <c r="CY822" t="s">
        <v>123</v>
      </c>
      <c r="CZ822" t="s">
        <v>124</v>
      </c>
      <c r="DD822" t="str" cm="1">
        <f t="array" ref="DD822">TEXT(_xlfn.SEQUENCE(1, DATEDIF(AG822, AH822, "m") + 1, AG822, 30), "YYYY-APMM")</f>
        <v>2013-AP02</v>
      </c>
      <c r="DN822">
        <f t="shared" si="24"/>
        <v>15</v>
      </c>
      <c r="DO822">
        <f t="shared" si="25"/>
        <v>0</v>
      </c>
    </row>
    <row r="823" spans="1:119" x14ac:dyDescent="0.35">
      <c r="A823" t="s">
        <v>105</v>
      </c>
      <c r="B823">
        <v>500108</v>
      </c>
      <c r="C823">
        <v>6359</v>
      </c>
      <c r="D823">
        <v>124377</v>
      </c>
      <c r="E823">
        <v>13662</v>
      </c>
      <c r="F823">
        <v>0</v>
      </c>
      <c r="G823" t="s">
        <v>106</v>
      </c>
      <c r="H823" t="s">
        <v>106</v>
      </c>
      <c r="I823" t="s">
        <v>106</v>
      </c>
      <c r="J823" t="s">
        <v>107</v>
      </c>
      <c r="K823" t="s">
        <v>108</v>
      </c>
      <c r="L823" t="s">
        <v>109</v>
      </c>
      <c r="M823" t="s">
        <v>110</v>
      </c>
      <c r="N823" t="s">
        <v>2228</v>
      </c>
      <c r="O823" t="s">
        <v>2229</v>
      </c>
      <c r="Q823">
        <v>256</v>
      </c>
      <c r="R823">
        <v>0</v>
      </c>
      <c r="S823">
        <v>80</v>
      </c>
      <c r="T823">
        <v>0</v>
      </c>
      <c r="U823">
        <v>15</v>
      </c>
      <c r="V823">
        <v>15</v>
      </c>
      <c r="W823">
        <v>80</v>
      </c>
      <c r="X823">
        <v>0</v>
      </c>
      <c r="Y823">
        <v>0</v>
      </c>
      <c r="Z823">
        <v>0</v>
      </c>
      <c r="AD823" s="1">
        <v>41431.333333333336</v>
      </c>
      <c r="AE823" s="1">
        <v>41442.708333333336</v>
      </c>
      <c r="AG823" s="1">
        <v>41394.333333333336</v>
      </c>
      <c r="AH823" s="1">
        <v>41405.708333333336</v>
      </c>
      <c r="AI823" s="1">
        <v>41394.333333333336</v>
      </c>
      <c r="AJ823" s="1">
        <v>41405.708333333336</v>
      </c>
      <c r="AK823" s="1">
        <v>41394.333333333336</v>
      </c>
      <c r="AL823" s="1">
        <v>41405.708333333336</v>
      </c>
      <c r="AM823" s="1">
        <v>41431.333333333336</v>
      </c>
      <c r="AN823" s="1">
        <v>41442.708333333336</v>
      </c>
      <c r="AP823" t="s">
        <v>113</v>
      </c>
      <c r="AU823" t="s">
        <v>2230</v>
      </c>
      <c r="AY823" t="s">
        <v>106</v>
      </c>
      <c r="AZ823">
        <v>0</v>
      </c>
      <c r="BA823">
        <v>0</v>
      </c>
      <c r="BD823" s="3">
        <v>41321.661111111112</v>
      </c>
      <c r="BE823" s="3">
        <v>41321.663888888892</v>
      </c>
      <c r="BF823" t="s">
        <v>115</v>
      </c>
      <c r="BG823" t="s">
        <v>115</v>
      </c>
      <c r="CH823">
        <v>540</v>
      </c>
      <c r="CI823">
        <v>29650</v>
      </c>
      <c r="CJ823" t="s">
        <v>106</v>
      </c>
      <c r="CK823" t="s">
        <v>106</v>
      </c>
      <c r="CL823">
        <v>20</v>
      </c>
      <c r="CM823" t="s">
        <v>2098</v>
      </c>
      <c r="CO823">
        <v>124375</v>
      </c>
      <c r="CQ823">
        <v>0</v>
      </c>
      <c r="CR823">
        <v>0</v>
      </c>
      <c r="CS823">
        <v>0</v>
      </c>
      <c r="CY823" t="s">
        <v>123</v>
      </c>
      <c r="CZ823" t="s">
        <v>124</v>
      </c>
      <c r="DD823" t="str" cm="1">
        <f t="array" ref="DD823">TEXT(_xlfn.SEQUENCE(1, DATEDIF(AG823, AH823, "m") + 1, AG823, 30), "YYYY-APMM")</f>
        <v>2013-AP04</v>
      </c>
      <c r="DN823">
        <f t="shared" si="24"/>
        <v>15</v>
      </c>
      <c r="DO823">
        <f t="shared" si="25"/>
        <v>0</v>
      </c>
    </row>
    <row r="824" spans="1:119" x14ac:dyDescent="0.35">
      <c r="A824" t="s">
        <v>105</v>
      </c>
      <c r="B824">
        <v>500109</v>
      </c>
      <c r="C824">
        <v>6359</v>
      </c>
      <c r="D824">
        <v>124377</v>
      </c>
      <c r="E824">
        <v>13662</v>
      </c>
      <c r="F824">
        <v>0</v>
      </c>
      <c r="G824" t="s">
        <v>106</v>
      </c>
      <c r="H824" t="s">
        <v>106</v>
      </c>
      <c r="I824" t="s">
        <v>106</v>
      </c>
      <c r="J824" t="s">
        <v>107</v>
      </c>
      <c r="K824" t="s">
        <v>108</v>
      </c>
      <c r="L824" t="s">
        <v>109</v>
      </c>
      <c r="M824" t="s">
        <v>110</v>
      </c>
      <c r="N824" t="s">
        <v>2231</v>
      </c>
      <c r="O824" t="s">
        <v>2232</v>
      </c>
      <c r="Q824">
        <v>336</v>
      </c>
      <c r="R824">
        <v>0</v>
      </c>
      <c r="S824">
        <v>80</v>
      </c>
      <c r="T824">
        <v>0</v>
      </c>
      <c r="U824">
        <v>15</v>
      </c>
      <c r="V824">
        <v>15</v>
      </c>
      <c r="W824">
        <v>80</v>
      </c>
      <c r="X824">
        <v>0</v>
      </c>
      <c r="Y824">
        <v>0</v>
      </c>
      <c r="Z824">
        <v>0</v>
      </c>
      <c r="AD824" s="1">
        <v>41449.333333333336</v>
      </c>
      <c r="AE824" s="1">
        <v>41459.708333333336</v>
      </c>
      <c r="AG824" s="1">
        <v>41400.333333333336</v>
      </c>
      <c r="AH824" s="1">
        <v>41410.708333333336</v>
      </c>
      <c r="AI824" s="1">
        <v>41400.333333333336</v>
      </c>
      <c r="AJ824" s="1">
        <v>41410.708333333336</v>
      </c>
      <c r="AK824" s="1">
        <v>41400.333333333336</v>
      </c>
      <c r="AL824" s="1">
        <v>41410.708333333336</v>
      </c>
      <c r="AM824" s="1">
        <v>41449.333333333336</v>
      </c>
      <c r="AN824" s="1">
        <v>41459.708333333336</v>
      </c>
      <c r="AP824" t="s">
        <v>113</v>
      </c>
      <c r="AU824" t="s">
        <v>2233</v>
      </c>
      <c r="AY824" t="s">
        <v>106</v>
      </c>
      <c r="AZ824">
        <v>0</v>
      </c>
      <c r="BA824">
        <v>0</v>
      </c>
      <c r="BD824" s="3">
        <v>41321.661111111112</v>
      </c>
      <c r="BE824" s="3">
        <v>41321.663888888892</v>
      </c>
      <c r="BF824" t="s">
        <v>115</v>
      </c>
      <c r="BG824" t="s">
        <v>115</v>
      </c>
      <c r="CH824">
        <v>540</v>
      </c>
      <c r="CI824">
        <v>29650</v>
      </c>
      <c r="CJ824" t="s">
        <v>106</v>
      </c>
      <c r="CK824" t="s">
        <v>106</v>
      </c>
      <c r="CL824">
        <v>20</v>
      </c>
      <c r="CM824" t="s">
        <v>2098</v>
      </c>
      <c r="CO824">
        <v>124375</v>
      </c>
      <c r="CQ824">
        <v>0</v>
      </c>
      <c r="CR824">
        <v>0</v>
      </c>
      <c r="CS824">
        <v>0</v>
      </c>
      <c r="CY824" t="s">
        <v>123</v>
      </c>
      <c r="CZ824" t="s">
        <v>124</v>
      </c>
      <c r="DD824" t="str" cm="1">
        <f t="array" ref="DD824">TEXT(_xlfn.SEQUENCE(1, DATEDIF(AG824, AH824, "m") + 1, AG824, 30), "YYYY-APMM")</f>
        <v>2013-AP05</v>
      </c>
      <c r="DN824">
        <f t="shared" si="24"/>
        <v>15</v>
      </c>
      <c r="DO824">
        <f t="shared" si="25"/>
        <v>0</v>
      </c>
    </row>
    <row r="825" spans="1:119" x14ac:dyDescent="0.35">
      <c r="A825" t="s">
        <v>105</v>
      </c>
      <c r="B825">
        <v>500110</v>
      </c>
      <c r="C825">
        <v>6359</v>
      </c>
      <c r="D825">
        <v>124377</v>
      </c>
      <c r="E825">
        <v>13662</v>
      </c>
      <c r="F825">
        <v>0</v>
      </c>
      <c r="G825" t="s">
        <v>106</v>
      </c>
      <c r="H825" t="s">
        <v>106</v>
      </c>
      <c r="I825" t="s">
        <v>106</v>
      </c>
      <c r="J825" t="s">
        <v>107</v>
      </c>
      <c r="K825" t="s">
        <v>108</v>
      </c>
      <c r="L825" t="s">
        <v>109</v>
      </c>
      <c r="M825" t="s">
        <v>110</v>
      </c>
      <c r="N825" t="s">
        <v>2234</v>
      </c>
      <c r="O825" t="s">
        <v>2235</v>
      </c>
      <c r="Q825">
        <v>592</v>
      </c>
      <c r="R825">
        <v>0</v>
      </c>
      <c r="S825">
        <v>80</v>
      </c>
      <c r="T825">
        <v>0</v>
      </c>
      <c r="U825">
        <v>15</v>
      </c>
      <c r="V825">
        <v>15</v>
      </c>
      <c r="W825">
        <v>80</v>
      </c>
      <c r="X825">
        <v>0</v>
      </c>
      <c r="Y825">
        <v>0</v>
      </c>
      <c r="Z825">
        <v>0</v>
      </c>
      <c r="AD825" s="1">
        <v>41480.333333333336</v>
      </c>
      <c r="AE825" s="1">
        <v>41491.708333333336</v>
      </c>
      <c r="AG825" s="1">
        <v>41394.333333333336</v>
      </c>
      <c r="AH825" s="1">
        <v>41405.708333333336</v>
      </c>
      <c r="AI825" s="1">
        <v>41394.333333333336</v>
      </c>
      <c r="AJ825" s="1">
        <v>41405.708333333336</v>
      </c>
      <c r="AK825" s="1">
        <v>41394.333333333336</v>
      </c>
      <c r="AL825" s="1">
        <v>41405.708333333336</v>
      </c>
      <c r="AM825" s="1">
        <v>41480.333333333336</v>
      </c>
      <c r="AN825" s="1">
        <v>41491.708333333336</v>
      </c>
      <c r="AP825" t="s">
        <v>113</v>
      </c>
      <c r="AU825" t="s">
        <v>2236</v>
      </c>
      <c r="AY825" t="s">
        <v>106</v>
      </c>
      <c r="AZ825">
        <v>0</v>
      </c>
      <c r="BA825">
        <v>0</v>
      </c>
      <c r="BD825" s="3">
        <v>41321.661111111112</v>
      </c>
      <c r="BE825" s="3">
        <v>41321.663888888892</v>
      </c>
      <c r="BF825" t="s">
        <v>115</v>
      </c>
      <c r="BG825" t="s">
        <v>115</v>
      </c>
      <c r="CH825">
        <v>540</v>
      </c>
      <c r="CI825">
        <v>29650</v>
      </c>
      <c r="CJ825" t="s">
        <v>106</v>
      </c>
      <c r="CK825" t="s">
        <v>106</v>
      </c>
      <c r="CL825">
        <v>20</v>
      </c>
      <c r="CM825" t="s">
        <v>2098</v>
      </c>
      <c r="CO825">
        <v>124375</v>
      </c>
      <c r="CQ825">
        <v>0</v>
      </c>
      <c r="CR825">
        <v>0</v>
      </c>
      <c r="CS825">
        <v>0</v>
      </c>
      <c r="CY825" t="s">
        <v>123</v>
      </c>
      <c r="CZ825" t="s">
        <v>124</v>
      </c>
      <c r="DD825" t="str" cm="1">
        <f t="array" ref="DD825">TEXT(_xlfn.SEQUENCE(1, DATEDIF(AG825, AH825, "m") + 1, AG825, 30), "YYYY-APMM")</f>
        <v>2013-AP04</v>
      </c>
      <c r="DN825">
        <f t="shared" si="24"/>
        <v>15</v>
      </c>
      <c r="DO825">
        <f t="shared" si="25"/>
        <v>0</v>
      </c>
    </row>
    <row r="826" spans="1:119" x14ac:dyDescent="0.35">
      <c r="A826" t="s">
        <v>105</v>
      </c>
      <c r="B826">
        <v>500111</v>
      </c>
      <c r="C826">
        <v>6359</v>
      </c>
      <c r="D826">
        <v>124377</v>
      </c>
      <c r="E826">
        <v>13662</v>
      </c>
      <c r="F826">
        <v>0</v>
      </c>
      <c r="G826" t="s">
        <v>106</v>
      </c>
      <c r="H826" t="s">
        <v>106</v>
      </c>
      <c r="I826" t="s">
        <v>106</v>
      </c>
      <c r="J826" t="s">
        <v>107</v>
      </c>
      <c r="K826" t="s">
        <v>108</v>
      </c>
      <c r="L826" t="s">
        <v>109</v>
      </c>
      <c r="M826" t="s">
        <v>110</v>
      </c>
      <c r="N826" t="s">
        <v>2237</v>
      </c>
      <c r="O826" t="s">
        <v>2238</v>
      </c>
      <c r="Q826">
        <v>80</v>
      </c>
      <c r="R826">
        <v>0</v>
      </c>
      <c r="S826">
        <v>80</v>
      </c>
      <c r="T826">
        <v>0</v>
      </c>
      <c r="U826">
        <v>15</v>
      </c>
      <c r="V826">
        <v>15</v>
      </c>
      <c r="W826">
        <v>80</v>
      </c>
      <c r="X826">
        <v>0</v>
      </c>
      <c r="Y826">
        <v>0</v>
      </c>
      <c r="Z826">
        <v>0</v>
      </c>
      <c r="AD826" s="1">
        <v>41417.333333333336</v>
      </c>
      <c r="AE826" s="1">
        <v>41428.708333333336</v>
      </c>
      <c r="AG826" s="1">
        <v>41406.333333333336</v>
      </c>
      <c r="AH826" s="1">
        <v>41416.708333333336</v>
      </c>
      <c r="AI826" s="1">
        <v>41406.333333333336</v>
      </c>
      <c r="AJ826" s="1">
        <v>41416.708333333336</v>
      </c>
      <c r="AK826" s="1">
        <v>41406.333333333336</v>
      </c>
      <c r="AL826" s="1">
        <v>41416.708333333336</v>
      </c>
      <c r="AM826" s="1">
        <v>41417.333333333336</v>
      </c>
      <c r="AN826" s="1">
        <v>41428.708333333336</v>
      </c>
      <c r="AP826" t="s">
        <v>113</v>
      </c>
      <c r="AU826" t="s">
        <v>2239</v>
      </c>
      <c r="AY826" t="s">
        <v>106</v>
      </c>
      <c r="AZ826">
        <v>0</v>
      </c>
      <c r="BA826">
        <v>0</v>
      </c>
      <c r="BD826" s="3">
        <v>41321.661111111112</v>
      </c>
      <c r="BE826" s="3">
        <v>41321.663888888892</v>
      </c>
      <c r="BF826" t="s">
        <v>115</v>
      </c>
      <c r="BG826" t="s">
        <v>115</v>
      </c>
      <c r="CH826">
        <v>540</v>
      </c>
      <c r="CI826">
        <v>29650</v>
      </c>
      <c r="CJ826" t="s">
        <v>106</v>
      </c>
      <c r="CK826" t="s">
        <v>106</v>
      </c>
      <c r="CL826">
        <v>20</v>
      </c>
      <c r="CM826" t="s">
        <v>2098</v>
      </c>
      <c r="CO826">
        <v>124375</v>
      </c>
      <c r="CQ826">
        <v>0</v>
      </c>
      <c r="CR826">
        <v>0</v>
      </c>
      <c r="CS826">
        <v>0</v>
      </c>
      <c r="CY826" t="s">
        <v>123</v>
      </c>
      <c r="CZ826" t="s">
        <v>124</v>
      </c>
      <c r="DD826" t="str" cm="1">
        <f t="array" ref="DD826">TEXT(_xlfn.SEQUENCE(1, DATEDIF(AG826, AH826, "m") + 1, AG826, 30), "YYYY-APMM")</f>
        <v>2013-AP05</v>
      </c>
      <c r="DN826">
        <f t="shared" si="24"/>
        <v>15</v>
      </c>
      <c r="DO826">
        <f t="shared" si="25"/>
        <v>0</v>
      </c>
    </row>
    <row r="827" spans="1:119" x14ac:dyDescent="0.35">
      <c r="A827" t="s">
        <v>105</v>
      </c>
      <c r="B827">
        <v>500112</v>
      </c>
      <c r="C827">
        <v>6359</v>
      </c>
      <c r="D827">
        <v>124377</v>
      </c>
      <c r="E827">
        <v>13662</v>
      </c>
      <c r="F827">
        <v>0</v>
      </c>
      <c r="G827" t="s">
        <v>106</v>
      </c>
      <c r="H827" t="s">
        <v>106</v>
      </c>
      <c r="I827" t="s">
        <v>106</v>
      </c>
      <c r="J827" t="s">
        <v>107</v>
      </c>
      <c r="K827" t="s">
        <v>108</v>
      </c>
      <c r="L827" t="s">
        <v>109</v>
      </c>
      <c r="M827" t="s">
        <v>110</v>
      </c>
      <c r="N827" t="s">
        <v>2240</v>
      </c>
      <c r="O827" t="s">
        <v>2241</v>
      </c>
      <c r="Q827">
        <v>1072</v>
      </c>
      <c r="R827">
        <v>0</v>
      </c>
      <c r="S827">
        <v>80</v>
      </c>
      <c r="T827">
        <v>0</v>
      </c>
      <c r="U827">
        <v>15</v>
      </c>
      <c r="V827">
        <v>15</v>
      </c>
      <c r="W827">
        <v>80</v>
      </c>
      <c r="X827">
        <v>0</v>
      </c>
      <c r="Y827">
        <v>0</v>
      </c>
      <c r="Z827">
        <v>0</v>
      </c>
      <c r="AD827" s="1">
        <v>41585.333333333336</v>
      </c>
      <c r="AE827" s="1">
        <v>41596.708333333336</v>
      </c>
      <c r="AG827" s="1">
        <v>41423.333333333336</v>
      </c>
      <c r="AH827" s="1">
        <v>41434.708333333336</v>
      </c>
      <c r="AI827" s="1">
        <v>41423.333333333336</v>
      </c>
      <c r="AJ827" s="1">
        <v>41434.708333333336</v>
      </c>
      <c r="AK827" s="1">
        <v>41423.333333333336</v>
      </c>
      <c r="AL827" s="1">
        <v>41434.708333333336</v>
      </c>
      <c r="AM827" s="1">
        <v>41585.333333333336</v>
      </c>
      <c r="AN827" s="1">
        <v>41596.708333333336</v>
      </c>
      <c r="AP827" t="s">
        <v>113</v>
      </c>
      <c r="AU827" t="s">
        <v>2242</v>
      </c>
      <c r="AY827" t="s">
        <v>106</v>
      </c>
      <c r="AZ827">
        <v>0</v>
      </c>
      <c r="BA827">
        <v>0</v>
      </c>
      <c r="BD827" s="3">
        <v>41321.661111111112</v>
      </c>
      <c r="BE827" s="3">
        <v>41321.663888888892</v>
      </c>
      <c r="BF827" t="s">
        <v>115</v>
      </c>
      <c r="BG827" t="s">
        <v>115</v>
      </c>
      <c r="CH827">
        <v>540</v>
      </c>
      <c r="CI827">
        <v>29650</v>
      </c>
      <c r="CJ827" t="s">
        <v>106</v>
      </c>
      <c r="CK827" t="s">
        <v>106</v>
      </c>
      <c r="CL827">
        <v>20</v>
      </c>
      <c r="CM827" t="s">
        <v>2098</v>
      </c>
      <c r="CO827">
        <v>124375</v>
      </c>
      <c r="CQ827">
        <v>0</v>
      </c>
      <c r="CR827">
        <v>0</v>
      </c>
      <c r="CS827">
        <v>0</v>
      </c>
      <c r="CY827" t="s">
        <v>123</v>
      </c>
      <c r="CZ827" t="s">
        <v>124</v>
      </c>
      <c r="DD827" t="str" cm="1">
        <f t="array" ref="DD827">TEXT(_xlfn.SEQUENCE(1, DATEDIF(AG827, AH827, "m") + 1, AG827, 30), "YYYY-APMM")</f>
        <v>2013-AP05</v>
      </c>
      <c r="DN827">
        <f t="shared" si="24"/>
        <v>15</v>
      </c>
      <c r="DO827">
        <f t="shared" si="25"/>
        <v>0</v>
      </c>
    </row>
    <row r="828" spans="1:119" x14ac:dyDescent="0.35">
      <c r="A828" t="s">
        <v>105</v>
      </c>
      <c r="B828">
        <v>500113</v>
      </c>
      <c r="C828">
        <v>6359</v>
      </c>
      <c r="D828">
        <v>124377</v>
      </c>
      <c r="E828">
        <v>13662</v>
      </c>
      <c r="F828">
        <v>0</v>
      </c>
      <c r="G828" t="s">
        <v>106</v>
      </c>
      <c r="H828" t="s">
        <v>106</v>
      </c>
      <c r="I828" t="s">
        <v>106</v>
      </c>
      <c r="J828" t="s">
        <v>107</v>
      </c>
      <c r="K828" t="s">
        <v>108</v>
      </c>
      <c r="L828" t="s">
        <v>109</v>
      </c>
      <c r="M828" t="s">
        <v>110</v>
      </c>
      <c r="N828" t="s">
        <v>2243</v>
      </c>
      <c r="O828" t="s">
        <v>2244</v>
      </c>
      <c r="Q828">
        <v>1744</v>
      </c>
      <c r="R828">
        <v>0</v>
      </c>
      <c r="S828">
        <v>80</v>
      </c>
      <c r="T828">
        <v>0</v>
      </c>
      <c r="U828">
        <v>15</v>
      </c>
      <c r="V828">
        <v>15</v>
      </c>
      <c r="W828">
        <v>80</v>
      </c>
      <c r="X828">
        <v>0</v>
      </c>
      <c r="Y828">
        <v>0</v>
      </c>
      <c r="Z828">
        <v>0</v>
      </c>
      <c r="AD828" s="1">
        <v>41658.333333333336</v>
      </c>
      <c r="AE828" s="1">
        <v>41668.708333333336</v>
      </c>
      <c r="AG828" s="1">
        <v>41396.333333333336</v>
      </c>
      <c r="AH828" s="1">
        <v>41407.708333333336</v>
      </c>
      <c r="AI828" s="1">
        <v>41396.333333333336</v>
      </c>
      <c r="AJ828" s="1">
        <v>41407.708333333336</v>
      </c>
      <c r="AK828" s="1">
        <v>41396.333333333336</v>
      </c>
      <c r="AL828" s="1">
        <v>41407.708333333336</v>
      </c>
      <c r="AM828" s="1">
        <v>41658.333333333336</v>
      </c>
      <c r="AN828" s="1">
        <v>41668.708333333336</v>
      </c>
      <c r="AP828" t="s">
        <v>113</v>
      </c>
      <c r="AU828" t="s">
        <v>2245</v>
      </c>
      <c r="AY828" t="s">
        <v>106</v>
      </c>
      <c r="AZ828">
        <v>0</v>
      </c>
      <c r="BA828">
        <v>0</v>
      </c>
      <c r="BD828" s="3">
        <v>41321.661111111112</v>
      </c>
      <c r="BE828" s="3">
        <v>41321.663888888892</v>
      </c>
      <c r="BF828" t="s">
        <v>115</v>
      </c>
      <c r="BG828" t="s">
        <v>115</v>
      </c>
      <c r="CH828">
        <v>540</v>
      </c>
      <c r="CI828">
        <v>29650</v>
      </c>
      <c r="CJ828" t="s">
        <v>106</v>
      </c>
      <c r="CK828" t="s">
        <v>106</v>
      </c>
      <c r="CL828">
        <v>20</v>
      </c>
      <c r="CM828" t="s">
        <v>2098</v>
      </c>
      <c r="CO828">
        <v>124375</v>
      </c>
      <c r="CQ828">
        <v>0</v>
      </c>
      <c r="CR828">
        <v>0</v>
      </c>
      <c r="CS828">
        <v>0</v>
      </c>
      <c r="CY828" t="s">
        <v>123</v>
      </c>
      <c r="CZ828" t="s">
        <v>124</v>
      </c>
      <c r="DD828" t="str" cm="1">
        <f t="array" ref="DD828">TEXT(_xlfn.SEQUENCE(1, DATEDIF(AG828, AH828, "m") + 1, AG828, 30), "YYYY-APMM")</f>
        <v>2013-AP05</v>
      </c>
      <c r="DN828">
        <f t="shared" si="24"/>
        <v>15</v>
      </c>
      <c r="DO828">
        <f t="shared" si="25"/>
        <v>0</v>
      </c>
    </row>
    <row r="829" spans="1:119" x14ac:dyDescent="0.35">
      <c r="A829" t="s">
        <v>105</v>
      </c>
      <c r="B829">
        <v>500114</v>
      </c>
      <c r="C829">
        <v>6359</v>
      </c>
      <c r="D829">
        <v>124377</v>
      </c>
      <c r="E829">
        <v>13662</v>
      </c>
      <c r="F829">
        <v>0</v>
      </c>
      <c r="G829" t="s">
        <v>106</v>
      </c>
      <c r="H829" t="s">
        <v>106</v>
      </c>
      <c r="I829" t="s">
        <v>106</v>
      </c>
      <c r="J829" t="s">
        <v>107</v>
      </c>
      <c r="K829" t="s">
        <v>108</v>
      </c>
      <c r="L829" t="s">
        <v>109</v>
      </c>
      <c r="M829" t="s">
        <v>110</v>
      </c>
      <c r="N829" t="s">
        <v>2246</v>
      </c>
      <c r="O829" t="s">
        <v>2247</v>
      </c>
      <c r="Q829">
        <v>1512</v>
      </c>
      <c r="R829">
        <v>0</v>
      </c>
      <c r="S829">
        <v>80</v>
      </c>
      <c r="T829">
        <v>0</v>
      </c>
      <c r="U829">
        <v>15</v>
      </c>
      <c r="V829">
        <v>15</v>
      </c>
      <c r="W829">
        <v>80</v>
      </c>
      <c r="X829">
        <v>0</v>
      </c>
      <c r="Y829">
        <v>0</v>
      </c>
      <c r="Z829">
        <v>0</v>
      </c>
      <c r="AD829" s="1">
        <v>41683.333333333336</v>
      </c>
      <c r="AE829" s="1">
        <v>41694.708333333336</v>
      </c>
      <c r="AG829" s="1">
        <v>41455.333333333336</v>
      </c>
      <c r="AH829" s="1">
        <v>41465.708333333336</v>
      </c>
      <c r="AI829" s="1">
        <v>41455.333333333336</v>
      </c>
      <c r="AJ829" s="1">
        <v>41465.708333333336</v>
      </c>
      <c r="AK829" s="1">
        <v>41455.333333333336</v>
      </c>
      <c r="AL829" s="1">
        <v>41465.708333333336</v>
      </c>
      <c r="AM829" s="1">
        <v>41683.333333333336</v>
      </c>
      <c r="AN829" s="1">
        <v>41694.708333333336</v>
      </c>
      <c r="AP829" t="s">
        <v>113</v>
      </c>
      <c r="AU829" t="s">
        <v>2248</v>
      </c>
      <c r="AY829" t="s">
        <v>106</v>
      </c>
      <c r="AZ829">
        <v>0</v>
      </c>
      <c r="BA829">
        <v>0</v>
      </c>
      <c r="BD829" s="3">
        <v>41321.661111111112</v>
      </c>
      <c r="BE829" s="3">
        <v>41321.663888888892</v>
      </c>
      <c r="BF829" t="s">
        <v>115</v>
      </c>
      <c r="BG829" t="s">
        <v>115</v>
      </c>
      <c r="CH829">
        <v>540</v>
      </c>
      <c r="CI829">
        <v>29650</v>
      </c>
      <c r="CJ829" t="s">
        <v>106</v>
      </c>
      <c r="CK829" t="s">
        <v>106</v>
      </c>
      <c r="CL829">
        <v>20</v>
      </c>
      <c r="CM829" t="s">
        <v>2098</v>
      </c>
      <c r="CO829">
        <v>124375</v>
      </c>
      <c r="CQ829">
        <v>0</v>
      </c>
      <c r="CR829">
        <v>0</v>
      </c>
      <c r="CS829">
        <v>0</v>
      </c>
      <c r="CY829" t="s">
        <v>123</v>
      </c>
      <c r="CZ829" t="s">
        <v>124</v>
      </c>
      <c r="DD829" t="str" cm="1">
        <f t="array" ref="DD829">TEXT(_xlfn.SEQUENCE(1, DATEDIF(AG829, AH829, "m") + 1, AG829, 30), "YYYY-APMM")</f>
        <v>2013-AP06</v>
      </c>
      <c r="DN829">
        <f t="shared" si="24"/>
        <v>15</v>
      </c>
      <c r="DO829">
        <f t="shared" si="25"/>
        <v>0</v>
      </c>
    </row>
    <row r="830" spans="1:119" x14ac:dyDescent="0.35">
      <c r="A830" t="s">
        <v>105</v>
      </c>
      <c r="B830">
        <v>500115</v>
      </c>
      <c r="C830">
        <v>6359</v>
      </c>
      <c r="D830">
        <v>124377</v>
      </c>
      <c r="E830">
        <v>13662</v>
      </c>
      <c r="F830">
        <v>0</v>
      </c>
      <c r="G830" t="s">
        <v>106</v>
      </c>
      <c r="H830" t="s">
        <v>106</v>
      </c>
      <c r="I830" t="s">
        <v>106</v>
      </c>
      <c r="J830" t="s">
        <v>107</v>
      </c>
      <c r="K830" t="s">
        <v>108</v>
      </c>
      <c r="L830" t="s">
        <v>109</v>
      </c>
      <c r="M830" t="s">
        <v>110</v>
      </c>
      <c r="N830" t="s">
        <v>2249</v>
      </c>
      <c r="O830" t="s">
        <v>2250</v>
      </c>
      <c r="Q830">
        <v>1376</v>
      </c>
      <c r="R830">
        <v>0</v>
      </c>
      <c r="S830">
        <v>80</v>
      </c>
      <c r="T830">
        <v>0</v>
      </c>
      <c r="U830">
        <v>15</v>
      </c>
      <c r="V830">
        <v>15</v>
      </c>
      <c r="W830">
        <v>80</v>
      </c>
      <c r="X830">
        <v>0</v>
      </c>
      <c r="Y830">
        <v>0</v>
      </c>
      <c r="Z830">
        <v>0</v>
      </c>
      <c r="AD830" s="1">
        <v>41662.333333333336</v>
      </c>
      <c r="AE830" s="1">
        <v>41673.708333333336</v>
      </c>
      <c r="AG830" s="1">
        <v>41455.333333333336</v>
      </c>
      <c r="AH830" s="1">
        <v>41465.708333333336</v>
      </c>
      <c r="AI830" s="1">
        <v>41455.333333333336</v>
      </c>
      <c r="AJ830" s="1">
        <v>41465.708333333336</v>
      </c>
      <c r="AK830" s="1">
        <v>41455.333333333336</v>
      </c>
      <c r="AL830" s="1">
        <v>41465.708333333336</v>
      </c>
      <c r="AM830" s="1">
        <v>41662.333333333336</v>
      </c>
      <c r="AN830" s="1">
        <v>41673.708333333336</v>
      </c>
      <c r="AP830" t="s">
        <v>113</v>
      </c>
      <c r="AU830" t="s">
        <v>2251</v>
      </c>
      <c r="AY830" t="s">
        <v>106</v>
      </c>
      <c r="AZ830">
        <v>0</v>
      </c>
      <c r="BA830">
        <v>0</v>
      </c>
      <c r="BD830" s="3">
        <v>41321.661111111112</v>
      </c>
      <c r="BE830" s="3">
        <v>41321.663888888892</v>
      </c>
      <c r="BF830" t="s">
        <v>115</v>
      </c>
      <c r="BG830" t="s">
        <v>115</v>
      </c>
      <c r="CH830">
        <v>540</v>
      </c>
      <c r="CI830">
        <v>29650</v>
      </c>
      <c r="CJ830" t="s">
        <v>106</v>
      </c>
      <c r="CK830" t="s">
        <v>106</v>
      </c>
      <c r="CL830">
        <v>20</v>
      </c>
      <c r="CM830" t="s">
        <v>2098</v>
      </c>
      <c r="CO830">
        <v>124375</v>
      </c>
      <c r="CQ830">
        <v>0</v>
      </c>
      <c r="CR830">
        <v>0</v>
      </c>
      <c r="CS830">
        <v>0</v>
      </c>
      <c r="CY830" t="s">
        <v>123</v>
      </c>
      <c r="CZ830" t="s">
        <v>124</v>
      </c>
      <c r="DD830" t="str" cm="1">
        <f t="array" ref="DD830">TEXT(_xlfn.SEQUENCE(1, DATEDIF(AG830, AH830, "m") + 1, AG830, 30), "YYYY-APMM")</f>
        <v>2013-AP06</v>
      </c>
      <c r="DN830">
        <f t="shared" si="24"/>
        <v>15</v>
      </c>
      <c r="DO830">
        <f t="shared" si="25"/>
        <v>0</v>
      </c>
    </row>
    <row r="831" spans="1:119" x14ac:dyDescent="0.35">
      <c r="A831" t="s">
        <v>105</v>
      </c>
      <c r="B831">
        <v>500116</v>
      </c>
      <c r="C831">
        <v>6359</v>
      </c>
      <c r="D831">
        <v>124377</v>
      </c>
      <c r="E831">
        <v>13662</v>
      </c>
      <c r="F831">
        <v>0</v>
      </c>
      <c r="G831" t="s">
        <v>106</v>
      </c>
      <c r="H831" t="s">
        <v>106</v>
      </c>
      <c r="I831" t="s">
        <v>106</v>
      </c>
      <c r="J831" t="s">
        <v>107</v>
      </c>
      <c r="K831" t="s">
        <v>108</v>
      </c>
      <c r="L831" t="s">
        <v>109</v>
      </c>
      <c r="M831" t="s">
        <v>110</v>
      </c>
      <c r="N831" t="s">
        <v>2252</v>
      </c>
      <c r="O831" t="s">
        <v>2253</v>
      </c>
      <c r="Q831">
        <v>1376</v>
      </c>
      <c r="R831">
        <v>0</v>
      </c>
      <c r="S831">
        <v>80</v>
      </c>
      <c r="T831">
        <v>0</v>
      </c>
      <c r="U831">
        <v>15</v>
      </c>
      <c r="V831">
        <v>15</v>
      </c>
      <c r="W831">
        <v>80</v>
      </c>
      <c r="X831">
        <v>0</v>
      </c>
      <c r="Y831">
        <v>0</v>
      </c>
      <c r="Z831">
        <v>0</v>
      </c>
      <c r="AD831" s="1">
        <v>41662.333333333336</v>
      </c>
      <c r="AE831" s="1">
        <v>41673.708333333336</v>
      </c>
      <c r="AG831" s="1">
        <v>41455.333333333336</v>
      </c>
      <c r="AH831" s="1">
        <v>41465.708333333336</v>
      </c>
      <c r="AI831" s="1">
        <v>41455.333333333336</v>
      </c>
      <c r="AJ831" s="1">
        <v>41465.708333333336</v>
      </c>
      <c r="AK831" s="1">
        <v>41455.333333333336</v>
      </c>
      <c r="AL831" s="1">
        <v>41465.708333333336</v>
      </c>
      <c r="AM831" s="1">
        <v>41662.333333333336</v>
      </c>
      <c r="AN831" s="1">
        <v>41673.708333333336</v>
      </c>
      <c r="AP831" t="s">
        <v>113</v>
      </c>
      <c r="AU831" t="s">
        <v>2254</v>
      </c>
      <c r="AY831" t="s">
        <v>106</v>
      </c>
      <c r="AZ831">
        <v>0</v>
      </c>
      <c r="BA831">
        <v>0</v>
      </c>
      <c r="BD831" s="3">
        <v>41321.661111111112</v>
      </c>
      <c r="BE831" s="3">
        <v>41321.663888888892</v>
      </c>
      <c r="BF831" t="s">
        <v>115</v>
      </c>
      <c r="BG831" t="s">
        <v>115</v>
      </c>
      <c r="CH831">
        <v>540</v>
      </c>
      <c r="CI831">
        <v>29650</v>
      </c>
      <c r="CJ831" t="s">
        <v>106</v>
      </c>
      <c r="CK831" t="s">
        <v>106</v>
      </c>
      <c r="CL831">
        <v>20</v>
      </c>
      <c r="CM831" t="s">
        <v>2098</v>
      </c>
      <c r="CO831">
        <v>124375</v>
      </c>
      <c r="CQ831">
        <v>0</v>
      </c>
      <c r="CR831">
        <v>0</v>
      </c>
      <c r="CS831">
        <v>0</v>
      </c>
      <c r="CY831" t="s">
        <v>123</v>
      </c>
      <c r="CZ831" t="s">
        <v>124</v>
      </c>
      <c r="DD831" t="str" cm="1">
        <f t="array" ref="DD831">TEXT(_xlfn.SEQUENCE(1, DATEDIF(AG831, AH831, "m") + 1, AG831, 30), "YYYY-APMM")</f>
        <v>2013-AP06</v>
      </c>
      <c r="DN831">
        <f t="shared" si="24"/>
        <v>15</v>
      </c>
      <c r="DO831">
        <f t="shared" si="25"/>
        <v>0</v>
      </c>
    </row>
    <row r="832" spans="1:119" x14ac:dyDescent="0.35">
      <c r="A832" t="s">
        <v>105</v>
      </c>
      <c r="B832">
        <v>500117</v>
      </c>
      <c r="C832">
        <v>6359</v>
      </c>
      <c r="D832">
        <v>124377</v>
      </c>
      <c r="E832">
        <v>13662</v>
      </c>
      <c r="F832">
        <v>0</v>
      </c>
      <c r="G832" t="s">
        <v>106</v>
      </c>
      <c r="H832" t="s">
        <v>106</v>
      </c>
      <c r="I832" t="s">
        <v>106</v>
      </c>
      <c r="J832" t="s">
        <v>107</v>
      </c>
      <c r="K832" t="s">
        <v>108</v>
      </c>
      <c r="L832" t="s">
        <v>109</v>
      </c>
      <c r="M832" t="s">
        <v>110</v>
      </c>
      <c r="N832" t="s">
        <v>2255</v>
      </c>
      <c r="O832" t="s">
        <v>2256</v>
      </c>
      <c r="Q832">
        <v>624</v>
      </c>
      <c r="R832">
        <v>0</v>
      </c>
      <c r="S832">
        <v>80</v>
      </c>
      <c r="T832">
        <v>0</v>
      </c>
      <c r="U832">
        <v>15</v>
      </c>
      <c r="V832">
        <v>15</v>
      </c>
      <c r="W832">
        <v>80</v>
      </c>
      <c r="X832">
        <v>0</v>
      </c>
      <c r="Y832">
        <v>0</v>
      </c>
      <c r="Z832">
        <v>0</v>
      </c>
      <c r="AD832" s="1">
        <v>41514.333333333336</v>
      </c>
      <c r="AE832" s="1">
        <v>41525.708333333336</v>
      </c>
      <c r="AG832" s="1">
        <v>41420.333333333336</v>
      </c>
      <c r="AH832" s="1">
        <v>41430.708333333336</v>
      </c>
      <c r="AI832" s="1">
        <v>41420.333333333336</v>
      </c>
      <c r="AJ832" s="1">
        <v>41430.708333333336</v>
      </c>
      <c r="AK832" s="1">
        <v>41420.333333333336</v>
      </c>
      <c r="AL832" s="1">
        <v>41430.708333333336</v>
      </c>
      <c r="AM832" s="1">
        <v>41514.333333333336</v>
      </c>
      <c r="AN832" s="1">
        <v>41525.708333333336</v>
      </c>
      <c r="AP832" t="s">
        <v>113</v>
      </c>
      <c r="AU832" t="s">
        <v>2257</v>
      </c>
      <c r="AY832" t="s">
        <v>106</v>
      </c>
      <c r="AZ832">
        <v>0</v>
      </c>
      <c r="BA832">
        <v>0</v>
      </c>
      <c r="BD832" s="3">
        <v>41321.661111111112</v>
      </c>
      <c r="BE832" s="3">
        <v>41321.663888888892</v>
      </c>
      <c r="BF832" t="s">
        <v>115</v>
      </c>
      <c r="BG832" t="s">
        <v>115</v>
      </c>
      <c r="CH832">
        <v>540</v>
      </c>
      <c r="CI832">
        <v>29650</v>
      </c>
      <c r="CJ832" t="s">
        <v>106</v>
      </c>
      <c r="CK832" t="s">
        <v>106</v>
      </c>
      <c r="CL832">
        <v>20</v>
      </c>
      <c r="CM832" t="s">
        <v>2098</v>
      </c>
      <c r="CO832">
        <v>124375</v>
      </c>
      <c r="CQ832">
        <v>0</v>
      </c>
      <c r="CR832">
        <v>0</v>
      </c>
      <c r="CS832">
        <v>0</v>
      </c>
      <c r="CY832" t="s">
        <v>123</v>
      </c>
      <c r="CZ832" t="s">
        <v>124</v>
      </c>
      <c r="DD832" t="str" cm="1">
        <f t="array" ref="DD832">TEXT(_xlfn.SEQUENCE(1, DATEDIF(AG832, AH832, "m") + 1, AG832, 30), "YYYY-APMM")</f>
        <v>2013-AP05</v>
      </c>
      <c r="DN832">
        <f t="shared" si="24"/>
        <v>15</v>
      </c>
      <c r="DO832">
        <f t="shared" si="25"/>
        <v>0</v>
      </c>
    </row>
    <row r="833" spans="1:119" x14ac:dyDescent="0.35">
      <c r="A833" t="s">
        <v>105</v>
      </c>
      <c r="B833">
        <v>500118</v>
      </c>
      <c r="C833">
        <v>6359</v>
      </c>
      <c r="D833">
        <v>124377</v>
      </c>
      <c r="E833">
        <v>13662</v>
      </c>
      <c r="F833">
        <v>0</v>
      </c>
      <c r="G833" t="s">
        <v>106</v>
      </c>
      <c r="H833" t="s">
        <v>106</v>
      </c>
      <c r="I833" t="s">
        <v>106</v>
      </c>
      <c r="J833" t="s">
        <v>107</v>
      </c>
      <c r="K833" t="s">
        <v>108</v>
      </c>
      <c r="L833" t="s">
        <v>109</v>
      </c>
      <c r="M833" t="s">
        <v>110</v>
      </c>
      <c r="N833" t="s">
        <v>2258</v>
      </c>
      <c r="O833" t="s">
        <v>2259</v>
      </c>
      <c r="Q833">
        <v>680</v>
      </c>
      <c r="R833">
        <v>0</v>
      </c>
      <c r="S833">
        <v>80</v>
      </c>
      <c r="T833">
        <v>0</v>
      </c>
      <c r="U833">
        <v>15</v>
      </c>
      <c r="V833">
        <v>15</v>
      </c>
      <c r="W833">
        <v>80</v>
      </c>
      <c r="X833">
        <v>0</v>
      </c>
      <c r="Y833">
        <v>0</v>
      </c>
      <c r="Z833">
        <v>0</v>
      </c>
      <c r="AD833" s="1">
        <v>41540.333333333336</v>
      </c>
      <c r="AE833" s="1">
        <v>41550.708333333336</v>
      </c>
      <c r="AG833" s="1">
        <v>41437.333333333336</v>
      </c>
      <c r="AH833" s="1">
        <v>41448.708333333336</v>
      </c>
      <c r="AI833" s="1">
        <v>41437.333333333336</v>
      </c>
      <c r="AJ833" s="1">
        <v>41448.708333333336</v>
      </c>
      <c r="AK833" s="1">
        <v>41437.333333333336</v>
      </c>
      <c r="AL833" s="1">
        <v>41448.708333333336</v>
      </c>
      <c r="AM833" s="1">
        <v>41540.333333333336</v>
      </c>
      <c r="AN833" s="1">
        <v>41550.708333333336</v>
      </c>
      <c r="AP833" t="s">
        <v>113</v>
      </c>
      <c r="AU833" t="s">
        <v>2260</v>
      </c>
      <c r="AY833" t="s">
        <v>106</v>
      </c>
      <c r="AZ833">
        <v>0</v>
      </c>
      <c r="BA833">
        <v>0</v>
      </c>
      <c r="BD833" s="3">
        <v>41321.661111111112</v>
      </c>
      <c r="BE833" s="3">
        <v>41321.663888888892</v>
      </c>
      <c r="BF833" t="s">
        <v>115</v>
      </c>
      <c r="BG833" t="s">
        <v>115</v>
      </c>
      <c r="CH833">
        <v>540</v>
      </c>
      <c r="CI833">
        <v>29650</v>
      </c>
      <c r="CJ833" t="s">
        <v>106</v>
      </c>
      <c r="CK833" t="s">
        <v>106</v>
      </c>
      <c r="CL833">
        <v>20</v>
      </c>
      <c r="CM833" t="s">
        <v>2098</v>
      </c>
      <c r="CO833">
        <v>124375</v>
      </c>
      <c r="CQ833">
        <v>0</v>
      </c>
      <c r="CR833">
        <v>0</v>
      </c>
      <c r="CS833">
        <v>0</v>
      </c>
      <c r="CY833" t="s">
        <v>123</v>
      </c>
      <c r="CZ833" t="s">
        <v>124</v>
      </c>
      <c r="DD833" t="str" cm="1">
        <f t="array" ref="DD833">TEXT(_xlfn.SEQUENCE(1, DATEDIF(AG833, AH833, "m") + 1, AG833, 30), "YYYY-APMM")</f>
        <v>2013-AP06</v>
      </c>
      <c r="DN833">
        <f t="shared" si="24"/>
        <v>15</v>
      </c>
      <c r="DO833">
        <f t="shared" si="25"/>
        <v>0</v>
      </c>
    </row>
    <row r="834" spans="1:119" x14ac:dyDescent="0.35">
      <c r="A834" t="s">
        <v>105</v>
      </c>
      <c r="B834">
        <v>500119</v>
      </c>
      <c r="C834">
        <v>6359</v>
      </c>
      <c r="D834">
        <v>124377</v>
      </c>
      <c r="E834">
        <v>13662</v>
      </c>
      <c r="F834">
        <v>0</v>
      </c>
      <c r="G834" t="s">
        <v>106</v>
      </c>
      <c r="H834" t="s">
        <v>106</v>
      </c>
      <c r="I834" t="s">
        <v>106</v>
      </c>
      <c r="J834" t="s">
        <v>107</v>
      </c>
      <c r="K834" t="s">
        <v>108</v>
      </c>
      <c r="L834" t="s">
        <v>109</v>
      </c>
      <c r="M834" t="s">
        <v>110</v>
      </c>
      <c r="N834" t="s">
        <v>2261</v>
      </c>
      <c r="O834" t="s">
        <v>2262</v>
      </c>
      <c r="Q834">
        <v>1016</v>
      </c>
      <c r="R834">
        <v>0</v>
      </c>
      <c r="S834">
        <v>80</v>
      </c>
      <c r="T834">
        <v>0</v>
      </c>
      <c r="U834">
        <v>15</v>
      </c>
      <c r="V834">
        <v>15</v>
      </c>
      <c r="W834">
        <v>80</v>
      </c>
      <c r="X834">
        <v>0</v>
      </c>
      <c r="Y834">
        <v>0</v>
      </c>
      <c r="Z834">
        <v>0</v>
      </c>
      <c r="AD834" s="1">
        <v>41609.333333333336</v>
      </c>
      <c r="AE834" s="1">
        <v>41619.708333333336</v>
      </c>
      <c r="AG834" s="1">
        <v>41455.333333333336</v>
      </c>
      <c r="AH834" s="1">
        <v>41465.708333333336</v>
      </c>
      <c r="AI834" s="1">
        <v>41455.333333333336</v>
      </c>
      <c r="AJ834" s="1">
        <v>41465.708333333336</v>
      </c>
      <c r="AK834" s="1">
        <v>41455.333333333336</v>
      </c>
      <c r="AL834" s="1">
        <v>41465.708333333336</v>
      </c>
      <c r="AM834" s="1">
        <v>41609.333333333336</v>
      </c>
      <c r="AN834" s="1">
        <v>41619.708333333336</v>
      </c>
      <c r="AP834" t="s">
        <v>113</v>
      </c>
      <c r="AU834" t="s">
        <v>2263</v>
      </c>
      <c r="AY834" t="s">
        <v>106</v>
      </c>
      <c r="AZ834">
        <v>0</v>
      </c>
      <c r="BA834">
        <v>0</v>
      </c>
      <c r="BD834" s="3">
        <v>41321.661111111112</v>
      </c>
      <c r="BE834" s="3">
        <v>41321.663888888892</v>
      </c>
      <c r="BF834" t="s">
        <v>115</v>
      </c>
      <c r="BG834" t="s">
        <v>115</v>
      </c>
      <c r="CH834">
        <v>540</v>
      </c>
      <c r="CI834">
        <v>29650</v>
      </c>
      <c r="CJ834" t="s">
        <v>106</v>
      </c>
      <c r="CK834" t="s">
        <v>106</v>
      </c>
      <c r="CL834">
        <v>20</v>
      </c>
      <c r="CM834" t="s">
        <v>2098</v>
      </c>
      <c r="CO834">
        <v>124375</v>
      </c>
      <c r="CQ834">
        <v>0</v>
      </c>
      <c r="CR834">
        <v>0</v>
      </c>
      <c r="CS834">
        <v>0</v>
      </c>
      <c r="CY834" t="s">
        <v>123</v>
      </c>
      <c r="CZ834" t="s">
        <v>124</v>
      </c>
      <c r="DD834" t="str" cm="1">
        <f t="array" ref="DD834">TEXT(_xlfn.SEQUENCE(1, DATEDIF(AG834, AH834, "m") + 1, AG834, 30), "YYYY-APMM")</f>
        <v>2013-AP06</v>
      </c>
      <c r="DN834">
        <f t="shared" si="24"/>
        <v>15</v>
      </c>
      <c r="DO834">
        <f t="shared" si="25"/>
        <v>0</v>
      </c>
    </row>
    <row r="835" spans="1:119" x14ac:dyDescent="0.35">
      <c r="A835" t="s">
        <v>105</v>
      </c>
      <c r="B835">
        <v>500120</v>
      </c>
      <c r="C835">
        <v>6359</v>
      </c>
      <c r="D835">
        <v>124377</v>
      </c>
      <c r="E835">
        <v>13662</v>
      </c>
      <c r="F835">
        <v>0</v>
      </c>
      <c r="G835" t="s">
        <v>106</v>
      </c>
      <c r="H835" t="s">
        <v>106</v>
      </c>
      <c r="I835" t="s">
        <v>106</v>
      </c>
      <c r="J835" t="s">
        <v>107</v>
      </c>
      <c r="K835" t="s">
        <v>108</v>
      </c>
      <c r="L835" t="s">
        <v>109</v>
      </c>
      <c r="M835" t="s">
        <v>110</v>
      </c>
      <c r="N835" t="s">
        <v>2264</v>
      </c>
      <c r="O835" t="s">
        <v>2265</v>
      </c>
      <c r="Q835">
        <v>1016</v>
      </c>
      <c r="R835">
        <v>0</v>
      </c>
      <c r="S835">
        <v>80</v>
      </c>
      <c r="T835">
        <v>0</v>
      </c>
      <c r="U835">
        <v>15</v>
      </c>
      <c r="V835">
        <v>15</v>
      </c>
      <c r="W835">
        <v>80</v>
      </c>
      <c r="X835">
        <v>0</v>
      </c>
      <c r="Y835">
        <v>0</v>
      </c>
      <c r="Z835">
        <v>0</v>
      </c>
      <c r="AD835" s="1">
        <v>41609.333333333336</v>
      </c>
      <c r="AE835" s="1">
        <v>41619.708333333336</v>
      </c>
      <c r="AG835" s="1">
        <v>41455.333333333336</v>
      </c>
      <c r="AH835" s="1">
        <v>41465.708333333336</v>
      </c>
      <c r="AI835" s="1">
        <v>41455.333333333336</v>
      </c>
      <c r="AJ835" s="1">
        <v>41465.708333333336</v>
      </c>
      <c r="AK835" s="1">
        <v>41455.333333333336</v>
      </c>
      <c r="AL835" s="1">
        <v>41465.708333333336</v>
      </c>
      <c r="AM835" s="1">
        <v>41609.333333333336</v>
      </c>
      <c r="AN835" s="1">
        <v>41619.708333333336</v>
      </c>
      <c r="AP835" t="s">
        <v>113</v>
      </c>
      <c r="AU835" t="s">
        <v>2266</v>
      </c>
      <c r="AY835" t="s">
        <v>106</v>
      </c>
      <c r="AZ835">
        <v>0</v>
      </c>
      <c r="BA835">
        <v>0</v>
      </c>
      <c r="BD835" s="3">
        <v>41321.661111111112</v>
      </c>
      <c r="BE835" s="3">
        <v>41321.663888888892</v>
      </c>
      <c r="BF835" t="s">
        <v>115</v>
      </c>
      <c r="BG835" t="s">
        <v>115</v>
      </c>
      <c r="CH835">
        <v>540</v>
      </c>
      <c r="CI835">
        <v>29650</v>
      </c>
      <c r="CJ835" t="s">
        <v>106</v>
      </c>
      <c r="CK835" t="s">
        <v>106</v>
      </c>
      <c r="CL835">
        <v>20</v>
      </c>
      <c r="CM835" t="s">
        <v>2098</v>
      </c>
      <c r="CO835">
        <v>124375</v>
      </c>
      <c r="CQ835">
        <v>0</v>
      </c>
      <c r="CR835">
        <v>0</v>
      </c>
      <c r="CS835">
        <v>0</v>
      </c>
      <c r="CY835" t="s">
        <v>123</v>
      </c>
      <c r="CZ835" t="s">
        <v>124</v>
      </c>
      <c r="DD835" t="str" cm="1">
        <f t="array" ref="DD835">TEXT(_xlfn.SEQUENCE(1, DATEDIF(AG835, AH835, "m") + 1, AG835, 30), "YYYY-APMM")</f>
        <v>2013-AP06</v>
      </c>
      <c r="DN835">
        <f t="shared" ref="DN835:DN898" si="26">V835/COUNTIF(DD835:DF835, "&lt;&gt;")</f>
        <v>15</v>
      </c>
      <c r="DO835">
        <f t="shared" ref="DO835:DO898" si="27">BR835</f>
        <v>0</v>
      </c>
    </row>
    <row r="836" spans="1:119" x14ac:dyDescent="0.35">
      <c r="A836" t="s">
        <v>105</v>
      </c>
      <c r="B836">
        <v>500121</v>
      </c>
      <c r="C836">
        <v>6359</v>
      </c>
      <c r="D836">
        <v>124377</v>
      </c>
      <c r="E836">
        <v>13662</v>
      </c>
      <c r="F836">
        <v>0</v>
      </c>
      <c r="G836" t="s">
        <v>106</v>
      </c>
      <c r="H836" t="s">
        <v>106</v>
      </c>
      <c r="I836" t="s">
        <v>106</v>
      </c>
      <c r="J836" t="s">
        <v>107</v>
      </c>
      <c r="K836" t="s">
        <v>108</v>
      </c>
      <c r="L836" t="s">
        <v>109</v>
      </c>
      <c r="M836" t="s">
        <v>110</v>
      </c>
      <c r="N836" t="s">
        <v>2267</v>
      </c>
      <c r="O836" t="s">
        <v>2268</v>
      </c>
      <c r="Q836">
        <v>1008</v>
      </c>
      <c r="R836">
        <v>0</v>
      </c>
      <c r="S836">
        <v>80</v>
      </c>
      <c r="T836">
        <v>0</v>
      </c>
      <c r="U836">
        <v>15</v>
      </c>
      <c r="V836">
        <v>15</v>
      </c>
      <c r="W836">
        <v>80</v>
      </c>
      <c r="X836">
        <v>0</v>
      </c>
      <c r="Y836">
        <v>0</v>
      </c>
      <c r="Z836">
        <v>0</v>
      </c>
      <c r="AD836" s="1">
        <v>41608.333333333336</v>
      </c>
      <c r="AE836" s="1">
        <v>41618.708333333336</v>
      </c>
      <c r="AG836" s="1">
        <v>41455.333333333336</v>
      </c>
      <c r="AH836" s="1">
        <v>41465.708333333336</v>
      </c>
      <c r="AI836" s="1">
        <v>41455.333333333336</v>
      </c>
      <c r="AJ836" s="1">
        <v>41465.708333333336</v>
      </c>
      <c r="AK836" s="1">
        <v>41455.333333333336</v>
      </c>
      <c r="AL836" s="1">
        <v>41465.708333333336</v>
      </c>
      <c r="AM836" s="1">
        <v>41608.333333333336</v>
      </c>
      <c r="AN836" s="1">
        <v>41618.708333333336</v>
      </c>
      <c r="AP836" t="s">
        <v>113</v>
      </c>
      <c r="AU836" t="e">
        <f>+saHVCUtStqlTf6QxHJN9Q</f>
        <v>#NAME?</v>
      </c>
      <c r="AY836" t="s">
        <v>106</v>
      </c>
      <c r="AZ836">
        <v>0</v>
      </c>
      <c r="BA836">
        <v>0</v>
      </c>
      <c r="BD836" s="3">
        <v>41321.661111111112</v>
      </c>
      <c r="BE836" s="3">
        <v>41321.663888888892</v>
      </c>
      <c r="BF836" t="s">
        <v>115</v>
      </c>
      <c r="BG836" t="s">
        <v>115</v>
      </c>
      <c r="CH836">
        <v>540</v>
      </c>
      <c r="CI836">
        <v>29650</v>
      </c>
      <c r="CJ836" t="s">
        <v>106</v>
      </c>
      <c r="CK836" t="s">
        <v>106</v>
      </c>
      <c r="CL836">
        <v>20</v>
      </c>
      <c r="CM836" t="s">
        <v>2098</v>
      </c>
      <c r="CO836">
        <v>124375</v>
      </c>
      <c r="CQ836">
        <v>0</v>
      </c>
      <c r="CR836">
        <v>0</v>
      </c>
      <c r="CS836">
        <v>0</v>
      </c>
      <c r="CY836" t="s">
        <v>123</v>
      </c>
      <c r="CZ836" t="s">
        <v>124</v>
      </c>
      <c r="DD836" t="str" cm="1">
        <f t="array" ref="DD836">TEXT(_xlfn.SEQUENCE(1, DATEDIF(AG836, AH836, "m") + 1, AG836, 30), "YYYY-APMM")</f>
        <v>2013-AP06</v>
      </c>
      <c r="DN836">
        <f t="shared" si="26"/>
        <v>15</v>
      </c>
      <c r="DO836">
        <f t="shared" si="27"/>
        <v>0</v>
      </c>
    </row>
    <row r="837" spans="1:119" x14ac:dyDescent="0.35">
      <c r="A837" t="s">
        <v>105</v>
      </c>
      <c r="B837">
        <v>500122</v>
      </c>
      <c r="C837">
        <v>6359</v>
      </c>
      <c r="D837">
        <v>124377</v>
      </c>
      <c r="E837">
        <v>13662</v>
      </c>
      <c r="F837">
        <v>0</v>
      </c>
      <c r="G837" t="s">
        <v>106</v>
      </c>
      <c r="H837" t="s">
        <v>106</v>
      </c>
      <c r="I837" t="s">
        <v>106</v>
      </c>
      <c r="J837" t="s">
        <v>107</v>
      </c>
      <c r="K837" t="s">
        <v>108</v>
      </c>
      <c r="L837" t="s">
        <v>109</v>
      </c>
      <c r="M837" t="s">
        <v>110</v>
      </c>
      <c r="N837" t="s">
        <v>2269</v>
      </c>
      <c r="O837" t="s">
        <v>2270</v>
      </c>
      <c r="Q837">
        <v>176</v>
      </c>
      <c r="R837">
        <v>0</v>
      </c>
      <c r="S837">
        <v>80</v>
      </c>
      <c r="T837">
        <v>0</v>
      </c>
      <c r="U837">
        <v>15</v>
      </c>
      <c r="V837">
        <v>15</v>
      </c>
      <c r="W837">
        <v>80</v>
      </c>
      <c r="X837">
        <v>0</v>
      </c>
      <c r="Y837">
        <v>0</v>
      </c>
      <c r="Z837">
        <v>0</v>
      </c>
      <c r="AD837" s="1">
        <v>41501.333333333336</v>
      </c>
      <c r="AE837" s="1">
        <v>41512.708333333336</v>
      </c>
      <c r="AG837" s="1">
        <v>41472.333333333336</v>
      </c>
      <c r="AH837" s="1">
        <v>41483.708333333336</v>
      </c>
      <c r="AI837" s="1">
        <v>41472.333333333336</v>
      </c>
      <c r="AJ837" s="1">
        <v>41483.708333333336</v>
      </c>
      <c r="AK837" s="1">
        <v>41472.333333333336</v>
      </c>
      <c r="AL837" s="1">
        <v>41483.708333333336</v>
      </c>
      <c r="AM837" s="1">
        <v>41501.333333333336</v>
      </c>
      <c r="AN837" s="1">
        <v>41512.708333333336</v>
      </c>
      <c r="AP837" t="s">
        <v>113</v>
      </c>
      <c r="AU837" t="s">
        <v>2271</v>
      </c>
      <c r="AY837" t="s">
        <v>106</v>
      </c>
      <c r="AZ837">
        <v>0</v>
      </c>
      <c r="BA837">
        <v>0</v>
      </c>
      <c r="BD837" s="3">
        <v>41321.661111111112</v>
      </c>
      <c r="BE837" s="3">
        <v>41321.663888888892</v>
      </c>
      <c r="BF837" t="s">
        <v>115</v>
      </c>
      <c r="BG837" t="s">
        <v>115</v>
      </c>
      <c r="CH837">
        <v>540</v>
      </c>
      <c r="CI837">
        <v>29650</v>
      </c>
      <c r="CJ837" t="s">
        <v>106</v>
      </c>
      <c r="CK837" t="s">
        <v>106</v>
      </c>
      <c r="CL837">
        <v>20</v>
      </c>
      <c r="CM837" t="s">
        <v>2098</v>
      </c>
      <c r="CO837">
        <v>124375</v>
      </c>
      <c r="CQ837">
        <v>0</v>
      </c>
      <c r="CR837">
        <v>0</v>
      </c>
      <c r="CS837">
        <v>0</v>
      </c>
      <c r="CY837" t="s">
        <v>123</v>
      </c>
      <c r="CZ837" t="s">
        <v>124</v>
      </c>
      <c r="DD837" t="str" cm="1">
        <f t="array" ref="DD837">TEXT(_xlfn.SEQUENCE(1, DATEDIF(AG837, AH837, "m") + 1, AG837, 30), "YYYY-APMM")</f>
        <v>2013-AP07</v>
      </c>
      <c r="DN837">
        <f t="shared" si="26"/>
        <v>15</v>
      </c>
      <c r="DO837">
        <f t="shared" si="27"/>
        <v>0</v>
      </c>
    </row>
    <row r="838" spans="1:119" x14ac:dyDescent="0.35">
      <c r="A838" t="s">
        <v>105</v>
      </c>
      <c r="B838">
        <v>500123</v>
      </c>
      <c r="C838">
        <v>6359</v>
      </c>
      <c r="D838">
        <v>124377</v>
      </c>
      <c r="E838">
        <v>13662</v>
      </c>
      <c r="F838">
        <v>0</v>
      </c>
      <c r="G838" t="s">
        <v>106</v>
      </c>
      <c r="H838" t="s">
        <v>106</v>
      </c>
      <c r="I838" t="s">
        <v>106</v>
      </c>
      <c r="J838" t="s">
        <v>107</v>
      </c>
      <c r="K838" t="s">
        <v>108</v>
      </c>
      <c r="L838" t="s">
        <v>109</v>
      </c>
      <c r="M838" t="s">
        <v>110</v>
      </c>
      <c r="N838" t="s">
        <v>2272</v>
      </c>
      <c r="O838" t="s">
        <v>2273</v>
      </c>
      <c r="Q838">
        <v>320</v>
      </c>
      <c r="R838">
        <v>0</v>
      </c>
      <c r="S838">
        <v>80</v>
      </c>
      <c r="T838">
        <v>0</v>
      </c>
      <c r="U838">
        <v>15</v>
      </c>
      <c r="V838">
        <v>15</v>
      </c>
      <c r="W838">
        <v>80</v>
      </c>
      <c r="X838">
        <v>0</v>
      </c>
      <c r="Y838">
        <v>0</v>
      </c>
      <c r="Z838">
        <v>0</v>
      </c>
      <c r="AD838" s="1">
        <v>41522.333333333336</v>
      </c>
      <c r="AE838" s="1">
        <v>41533.708333333336</v>
      </c>
      <c r="AG838" s="1">
        <v>41472.333333333336</v>
      </c>
      <c r="AH838" s="1">
        <v>41483.708333333336</v>
      </c>
      <c r="AI838" s="1">
        <v>41472.333333333336</v>
      </c>
      <c r="AJ838" s="1">
        <v>41483.708333333336</v>
      </c>
      <c r="AK838" s="1">
        <v>41472.333333333336</v>
      </c>
      <c r="AL838" s="1">
        <v>41483.708333333336</v>
      </c>
      <c r="AM838" s="1">
        <v>41522.333333333336</v>
      </c>
      <c r="AN838" s="1">
        <v>41533.708333333336</v>
      </c>
      <c r="AP838" t="s">
        <v>113</v>
      </c>
      <c r="AU838" t="s">
        <v>2274</v>
      </c>
      <c r="AY838" t="s">
        <v>106</v>
      </c>
      <c r="AZ838">
        <v>0</v>
      </c>
      <c r="BA838">
        <v>0</v>
      </c>
      <c r="BD838" s="3">
        <v>41321.661111111112</v>
      </c>
      <c r="BE838" s="3">
        <v>41321.697916666664</v>
      </c>
      <c r="BF838" t="s">
        <v>115</v>
      </c>
      <c r="BG838" t="s">
        <v>115</v>
      </c>
      <c r="CH838">
        <v>540</v>
      </c>
      <c r="CI838">
        <v>29650</v>
      </c>
      <c r="CJ838" t="s">
        <v>106</v>
      </c>
      <c r="CK838" t="s">
        <v>106</v>
      </c>
      <c r="CL838">
        <v>20</v>
      </c>
      <c r="CM838" t="s">
        <v>2098</v>
      </c>
      <c r="CO838">
        <v>124375</v>
      </c>
      <c r="CQ838">
        <v>0</v>
      </c>
      <c r="CR838">
        <v>0</v>
      </c>
      <c r="CS838">
        <v>0</v>
      </c>
      <c r="CY838" t="s">
        <v>123</v>
      </c>
      <c r="CZ838" t="s">
        <v>124</v>
      </c>
      <c r="DD838" t="str" cm="1">
        <f t="array" ref="DD838">TEXT(_xlfn.SEQUENCE(1, DATEDIF(AG838, AH838, "m") + 1, AG838, 30), "YYYY-APMM")</f>
        <v>2013-AP07</v>
      </c>
      <c r="DN838">
        <f t="shared" si="26"/>
        <v>15</v>
      </c>
      <c r="DO838">
        <f t="shared" si="27"/>
        <v>0</v>
      </c>
    </row>
    <row r="839" spans="1:119" x14ac:dyDescent="0.35">
      <c r="A839" t="s">
        <v>105</v>
      </c>
      <c r="B839">
        <v>500124</v>
      </c>
      <c r="C839">
        <v>6359</v>
      </c>
      <c r="D839">
        <v>124377</v>
      </c>
      <c r="E839">
        <v>13662</v>
      </c>
      <c r="F839">
        <v>0</v>
      </c>
      <c r="G839" t="s">
        <v>106</v>
      </c>
      <c r="H839" t="s">
        <v>106</v>
      </c>
      <c r="I839" t="s">
        <v>106</v>
      </c>
      <c r="J839" t="s">
        <v>107</v>
      </c>
      <c r="K839" t="s">
        <v>108</v>
      </c>
      <c r="L839" t="s">
        <v>109</v>
      </c>
      <c r="M839" t="s">
        <v>110</v>
      </c>
      <c r="N839" t="s">
        <v>2275</v>
      </c>
      <c r="O839" t="s">
        <v>2276</v>
      </c>
      <c r="Q839">
        <v>504</v>
      </c>
      <c r="R839">
        <v>0</v>
      </c>
      <c r="S839">
        <v>80</v>
      </c>
      <c r="T839">
        <v>0</v>
      </c>
      <c r="U839">
        <v>15</v>
      </c>
      <c r="V839">
        <v>15</v>
      </c>
      <c r="W839">
        <v>80</v>
      </c>
      <c r="X839">
        <v>0</v>
      </c>
      <c r="Y839">
        <v>0</v>
      </c>
      <c r="Z839">
        <v>0</v>
      </c>
      <c r="AD839" s="1">
        <v>41549.333333333336</v>
      </c>
      <c r="AE839" s="1">
        <v>41560.708333333336</v>
      </c>
      <c r="AG839" s="1">
        <v>41472.333333333336</v>
      </c>
      <c r="AH839" s="1">
        <v>41483.708333333336</v>
      </c>
      <c r="AI839" s="1">
        <v>41472.333333333336</v>
      </c>
      <c r="AJ839" s="1">
        <v>41483.708333333336</v>
      </c>
      <c r="AK839" s="1">
        <v>41472.333333333336</v>
      </c>
      <c r="AL839" s="1">
        <v>41483.708333333336</v>
      </c>
      <c r="AM839" s="1">
        <v>41549.333333333336</v>
      </c>
      <c r="AN839" s="1">
        <v>41560.708333333336</v>
      </c>
      <c r="AP839" t="s">
        <v>113</v>
      </c>
      <c r="AU839" t="s">
        <v>2277</v>
      </c>
      <c r="AY839" t="s">
        <v>106</v>
      </c>
      <c r="AZ839">
        <v>0</v>
      </c>
      <c r="BA839">
        <v>0</v>
      </c>
      <c r="BD839" s="3">
        <v>41321.661111111112</v>
      </c>
      <c r="BE839" s="3">
        <v>41321.663888888892</v>
      </c>
      <c r="BF839" t="s">
        <v>115</v>
      </c>
      <c r="BG839" t="s">
        <v>115</v>
      </c>
      <c r="CH839">
        <v>540</v>
      </c>
      <c r="CI839">
        <v>29650</v>
      </c>
      <c r="CJ839" t="s">
        <v>106</v>
      </c>
      <c r="CK839" t="s">
        <v>106</v>
      </c>
      <c r="CL839">
        <v>20</v>
      </c>
      <c r="CM839" t="s">
        <v>2098</v>
      </c>
      <c r="CO839">
        <v>124375</v>
      </c>
      <c r="CQ839">
        <v>0</v>
      </c>
      <c r="CR839">
        <v>0</v>
      </c>
      <c r="CS839">
        <v>0</v>
      </c>
      <c r="CY839" t="s">
        <v>123</v>
      </c>
      <c r="CZ839" t="s">
        <v>124</v>
      </c>
      <c r="DD839" t="str" cm="1">
        <f t="array" ref="DD839">TEXT(_xlfn.SEQUENCE(1, DATEDIF(AG839, AH839, "m") + 1, AG839, 30), "YYYY-APMM")</f>
        <v>2013-AP07</v>
      </c>
      <c r="DN839">
        <f t="shared" si="26"/>
        <v>15</v>
      </c>
      <c r="DO839">
        <f t="shared" si="27"/>
        <v>0</v>
      </c>
    </row>
    <row r="840" spans="1:119" x14ac:dyDescent="0.35">
      <c r="A840" t="s">
        <v>105</v>
      </c>
      <c r="B840">
        <v>500125</v>
      </c>
      <c r="C840">
        <v>6359</v>
      </c>
      <c r="D840">
        <v>124377</v>
      </c>
      <c r="E840">
        <v>13662</v>
      </c>
      <c r="F840">
        <v>0</v>
      </c>
      <c r="G840" t="s">
        <v>106</v>
      </c>
      <c r="H840" t="s">
        <v>106</v>
      </c>
      <c r="I840" t="s">
        <v>106</v>
      </c>
      <c r="J840" t="s">
        <v>107</v>
      </c>
      <c r="K840" t="s">
        <v>108</v>
      </c>
      <c r="L840" t="s">
        <v>109</v>
      </c>
      <c r="M840" t="s">
        <v>110</v>
      </c>
      <c r="N840" t="s">
        <v>2278</v>
      </c>
      <c r="O840" t="s">
        <v>2279</v>
      </c>
      <c r="Q840">
        <v>288</v>
      </c>
      <c r="R840">
        <v>0</v>
      </c>
      <c r="S840">
        <v>80</v>
      </c>
      <c r="T840">
        <v>0</v>
      </c>
      <c r="U840">
        <v>15</v>
      </c>
      <c r="V840">
        <v>15</v>
      </c>
      <c r="W840">
        <v>80</v>
      </c>
      <c r="X840">
        <v>0</v>
      </c>
      <c r="Y840">
        <v>0</v>
      </c>
      <c r="Z840">
        <v>0</v>
      </c>
      <c r="AD840" s="1">
        <v>41473.333333333336</v>
      </c>
      <c r="AE840" s="1">
        <v>41484.708333333336</v>
      </c>
      <c r="AG840" s="1">
        <v>41431.333333333336</v>
      </c>
      <c r="AH840" s="1">
        <v>41442.708333333336</v>
      </c>
      <c r="AI840" s="1">
        <v>41431.333333333336</v>
      </c>
      <c r="AJ840" s="1">
        <v>41442.708333333336</v>
      </c>
      <c r="AK840" s="1">
        <v>41431.333333333336</v>
      </c>
      <c r="AL840" s="1">
        <v>41442.708333333336</v>
      </c>
      <c r="AM840" s="1">
        <v>41473.333333333336</v>
      </c>
      <c r="AN840" s="1">
        <v>41484.708333333336</v>
      </c>
      <c r="AP840" t="s">
        <v>113</v>
      </c>
      <c r="AU840" t="s">
        <v>2280</v>
      </c>
      <c r="AY840" t="s">
        <v>106</v>
      </c>
      <c r="AZ840">
        <v>0</v>
      </c>
      <c r="BA840">
        <v>0</v>
      </c>
      <c r="BD840" s="3">
        <v>41321.661111111112</v>
      </c>
      <c r="BE840" s="3">
        <v>41321.663888888892</v>
      </c>
      <c r="BF840" t="s">
        <v>115</v>
      </c>
      <c r="BG840" t="s">
        <v>115</v>
      </c>
      <c r="CH840">
        <v>540</v>
      </c>
      <c r="CI840">
        <v>29650</v>
      </c>
      <c r="CJ840" t="s">
        <v>106</v>
      </c>
      <c r="CK840" t="s">
        <v>106</v>
      </c>
      <c r="CL840">
        <v>20</v>
      </c>
      <c r="CM840" t="s">
        <v>2098</v>
      </c>
      <c r="CO840">
        <v>124375</v>
      </c>
      <c r="CQ840">
        <v>0</v>
      </c>
      <c r="CR840">
        <v>0</v>
      </c>
      <c r="CS840">
        <v>0</v>
      </c>
      <c r="CY840" t="s">
        <v>123</v>
      </c>
      <c r="CZ840" t="s">
        <v>124</v>
      </c>
      <c r="DD840" t="str" cm="1">
        <f t="array" ref="DD840">TEXT(_xlfn.SEQUENCE(1, DATEDIF(AG840, AH840, "m") + 1, AG840, 30), "YYYY-APMM")</f>
        <v>2013-AP06</v>
      </c>
      <c r="DN840">
        <f t="shared" si="26"/>
        <v>15</v>
      </c>
      <c r="DO840">
        <f t="shared" si="27"/>
        <v>0</v>
      </c>
    </row>
    <row r="841" spans="1:119" x14ac:dyDescent="0.35">
      <c r="A841" t="s">
        <v>105</v>
      </c>
      <c r="B841">
        <v>500126</v>
      </c>
      <c r="C841">
        <v>6359</v>
      </c>
      <c r="D841">
        <v>124377</v>
      </c>
      <c r="E841">
        <v>13662</v>
      </c>
      <c r="F841">
        <v>0</v>
      </c>
      <c r="G841" t="s">
        <v>106</v>
      </c>
      <c r="H841" t="s">
        <v>106</v>
      </c>
      <c r="I841" t="s">
        <v>106</v>
      </c>
      <c r="J841" t="s">
        <v>107</v>
      </c>
      <c r="K841" t="s">
        <v>108</v>
      </c>
      <c r="L841" t="s">
        <v>109</v>
      </c>
      <c r="M841" t="s">
        <v>110</v>
      </c>
      <c r="N841" t="s">
        <v>2281</v>
      </c>
      <c r="O841" t="s">
        <v>2282</v>
      </c>
      <c r="Q841">
        <v>504</v>
      </c>
      <c r="R841">
        <v>0</v>
      </c>
      <c r="S841">
        <v>80</v>
      </c>
      <c r="T841">
        <v>0</v>
      </c>
      <c r="U841">
        <v>15</v>
      </c>
      <c r="V841">
        <v>15</v>
      </c>
      <c r="W841">
        <v>80</v>
      </c>
      <c r="X841">
        <v>0</v>
      </c>
      <c r="Y841">
        <v>0</v>
      </c>
      <c r="Z841">
        <v>0</v>
      </c>
      <c r="AD841" s="1">
        <v>41485.333333333336</v>
      </c>
      <c r="AE841" s="1">
        <v>41499.708333333336</v>
      </c>
      <c r="AG841" s="1">
        <v>41412.333333333336</v>
      </c>
      <c r="AH841" s="1">
        <v>41422.708333333336</v>
      </c>
      <c r="AI841" s="1">
        <v>41412.333333333336</v>
      </c>
      <c r="AJ841" s="1">
        <v>41422.708333333336</v>
      </c>
      <c r="AK841" s="1">
        <v>41412.333333333336</v>
      </c>
      <c r="AL841" s="1">
        <v>41422.708333333336</v>
      </c>
      <c r="AM841" s="1">
        <v>41485.333333333336</v>
      </c>
      <c r="AN841" s="1">
        <v>41499.708333333336</v>
      </c>
      <c r="AP841" t="s">
        <v>113</v>
      </c>
      <c r="AU841" t="s">
        <v>2283</v>
      </c>
      <c r="AY841" t="s">
        <v>106</v>
      </c>
      <c r="AZ841">
        <v>0</v>
      </c>
      <c r="BA841">
        <v>0</v>
      </c>
      <c r="BD841" s="3">
        <v>41321.661111111112</v>
      </c>
      <c r="BE841" s="3">
        <v>41321.663888888892</v>
      </c>
      <c r="BF841" t="s">
        <v>115</v>
      </c>
      <c r="BG841" t="s">
        <v>115</v>
      </c>
      <c r="CH841">
        <v>540</v>
      </c>
      <c r="CI841">
        <v>29650</v>
      </c>
      <c r="CJ841" t="s">
        <v>106</v>
      </c>
      <c r="CK841" t="s">
        <v>106</v>
      </c>
      <c r="CL841">
        <v>20</v>
      </c>
      <c r="CM841" t="s">
        <v>2098</v>
      </c>
      <c r="CO841">
        <v>124375</v>
      </c>
      <c r="CQ841">
        <v>0</v>
      </c>
      <c r="CR841">
        <v>0</v>
      </c>
      <c r="CS841">
        <v>0</v>
      </c>
      <c r="CY841" t="s">
        <v>123</v>
      </c>
      <c r="CZ841" t="s">
        <v>124</v>
      </c>
      <c r="DD841" t="str" cm="1">
        <f t="array" ref="DD841">TEXT(_xlfn.SEQUENCE(1, DATEDIF(AG841, AH841, "m") + 1, AG841, 30), "YYYY-APMM")</f>
        <v>2013-AP05</v>
      </c>
      <c r="DN841">
        <f t="shared" si="26"/>
        <v>15</v>
      </c>
      <c r="DO841">
        <f t="shared" si="27"/>
        <v>0</v>
      </c>
    </row>
    <row r="842" spans="1:119" x14ac:dyDescent="0.35">
      <c r="A842" t="s">
        <v>105</v>
      </c>
      <c r="B842">
        <v>500127</v>
      </c>
      <c r="C842">
        <v>6359</v>
      </c>
      <c r="D842">
        <v>124377</v>
      </c>
      <c r="E842">
        <v>13662</v>
      </c>
      <c r="F842">
        <v>0</v>
      </c>
      <c r="G842" t="s">
        <v>106</v>
      </c>
      <c r="H842" t="s">
        <v>106</v>
      </c>
      <c r="I842" t="s">
        <v>106</v>
      </c>
      <c r="J842" t="s">
        <v>107</v>
      </c>
      <c r="K842" t="s">
        <v>108</v>
      </c>
      <c r="L842" t="s">
        <v>109</v>
      </c>
      <c r="M842" t="s">
        <v>110</v>
      </c>
      <c r="N842" t="s">
        <v>2284</v>
      </c>
      <c r="O842" t="s">
        <v>2285</v>
      </c>
      <c r="Q842">
        <v>728</v>
      </c>
      <c r="R842">
        <v>0</v>
      </c>
      <c r="S842">
        <v>80</v>
      </c>
      <c r="T842">
        <v>0</v>
      </c>
      <c r="U842">
        <v>15</v>
      </c>
      <c r="V842">
        <v>15</v>
      </c>
      <c r="W842">
        <v>80</v>
      </c>
      <c r="X842">
        <v>0</v>
      </c>
      <c r="Y842">
        <v>0</v>
      </c>
      <c r="Z842">
        <v>0</v>
      </c>
      <c r="AD842" s="1">
        <v>41504.333333333336</v>
      </c>
      <c r="AE842" s="1">
        <v>41514.708333333336</v>
      </c>
      <c r="AG842" s="1">
        <v>41394.333333333336</v>
      </c>
      <c r="AH842" s="1">
        <v>41405.708333333336</v>
      </c>
      <c r="AI842" s="1">
        <v>41394.333333333336</v>
      </c>
      <c r="AJ842" s="1">
        <v>41405.708333333336</v>
      </c>
      <c r="AK842" s="1">
        <v>41394.333333333336</v>
      </c>
      <c r="AL842" s="1">
        <v>41405.708333333336</v>
      </c>
      <c r="AM842" s="1">
        <v>41504.333333333336</v>
      </c>
      <c r="AN842" s="1">
        <v>41514.708333333336</v>
      </c>
      <c r="AP842" t="s">
        <v>113</v>
      </c>
      <c r="AU842" t="s">
        <v>2286</v>
      </c>
      <c r="AY842" t="s">
        <v>106</v>
      </c>
      <c r="AZ842">
        <v>0</v>
      </c>
      <c r="BA842">
        <v>0</v>
      </c>
      <c r="BD842" s="3">
        <v>41321.661111111112</v>
      </c>
      <c r="BE842" s="3">
        <v>41321.663888888892</v>
      </c>
      <c r="BF842" t="s">
        <v>115</v>
      </c>
      <c r="BG842" t="s">
        <v>115</v>
      </c>
      <c r="CH842">
        <v>540</v>
      </c>
      <c r="CI842">
        <v>29650</v>
      </c>
      <c r="CJ842" t="s">
        <v>106</v>
      </c>
      <c r="CK842" t="s">
        <v>106</v>
      </c>
      <c r="CL842">
        <v>20</v>
      </c>
      <c r="CM842" t="s">
        <v>2098</v>
      </c>
      <c r="CO842">
        <v>124375</v>
      </c>
      <c r="CQ842">
        <v>0</v>
      </c>
      <c r="CR842">
        <v>0</v>
      </c>
      <c r="CS842">
        <v>0</v>
      </c>
      <c r="CY842" t="s">
        <v>123</v>
      </c>
      <c r="CZ842" t="s">
        <v>124</v>
      </c>
      <c r="DD842" t="str" cm="1">
        <f t="array" ref="DD842">TEXT(_xlfn.SEQUENCE(1, DATEDIF(AG842, AH842, "m") + 1, AG842, 30), "YYYY-APMM")</f>
        <v>2013-AP04</v>
      </c>
      <c r="DN842">
        <f t="shared" si="26"/>
        <v>15</v>
      </c>
      <c r="DO842">
        <f t="shared" si="27"/>
        <v>0</v>
      </c>
    </row>
    <row r="843" spans="1:119" x14ac:dyDescent="0.35">
      <c r="A843" t="s">
        <v>105</v>
      </c>
      <c r="B843">
        <v>500128</v>
      </c>
      <c r="C843">
        <v>6359</v>
      </c>
      <c r="D843">
        <v>124377</v>
      </c>
      <c r="E843">
        <v>13662</v>
      </c>
      <c r="F843">
        <v>0</v>
      </c>
      <c r="G843" t="s">
        <v>106</v>
      </c>
      <c r="H843" t="s">
        <v>106</v>
      </c>
      <c r="I843" t="s">
        <v>106</v>
      </c>
      <c r="J843" t="s">
        <v>107</v>
      </c>
      <c r="K843" t="s">
        <v>108</v>
      </c>
      <c r="L843" t="s">
        <v>109</v>
      </c>
      <c r="M843" t="s">
        <v>110</v>
      </c>
      <c r="N843" t="s">
        <v>2287</v>
      </c>
      <c r="O843" t="s">
        <v>2288</v>
      </c>
      <c r="Q843">
        <v>232</v>
      </c>
      <c r="R843">
        <v>0</v>
      </c>
      <c r="S843">
        <v>80</v>
      </c>
      <c r="T843">
        <v>0</v>
      </c>
      <c r="U843">
        <v>15</v>
      </c>
      <c r="V843">
        <v>15</v>
      </c>
      <c r="W843">
        <v>80</v>
      </c>
      <c r="X843">
        <v>0</v>
      </c>
      <c r="Y843">
        <v>0</v>
      </c>
      <c r="Z843">
        <v>0</v>
      </c>
      <c r="AD843" s="1">
        <v>41442.333333333336</v>
      </c>
      <c r="AE843" s="1">
        <v>41452.708333333336</v>
      </c>
      <c r="AG843" s="1">
        <v>41408.333333333336</v>
      </c>
      <c r="AH843" s="1">
        <v>41419.708333333336</v>
      </c>
      <c r="AI843" s="1">
        <v>41408.333333333336</v>
      </c>
      <c r="AJ843" s="1">
        <v>41419.708333333336</v>
      </c>
      <c r="AK843" s="1">
        <v>41408.333333333336</v>
      </c>
      <c r="AL843" s="1">
        <v>41419.708333333336</v>
      </c>
      <c r="AM843" s="1">
        <v>41442.333333333336</v>
      </c>
      <c r="AN843" s="1">
        <v>41452.708333333336</v>
      </c>
      <c r="AP843" t="s">
        <v>113</v>
      </c>
      <c r="AU843" t="s">
        <v>2289</v>
      </c>
      <c r="AY843" t="s">
        <v>106</v>
      </c>
      <c r="AZ843">
        <v>0</v>
      </c>
      <c r="BA843">
        <v>0</v>
      </c>
      <c r="BD843" s="3">
        <v>41321.661111111112</v>
      </c>
      <c r="BE843" s="3">
        <v>41321.663888888892</v>
      </c>
      <c r="BF843" t="s">
        <v>115</v>
      </c>
      <c r="BG843" t="s">
        <v>115</v>
      </c>
      <c r="CH843">
        <v>540</v>
      </c>
      <c r="CI843">
        <v>29650</v>
      </c>
      <c r="CJ843" t="s">
        <v>106</v>
      </c>
      <c r="CK843" t="s">
        <v>106</v>
      </c>
      <c r="CL843">
        <v>20</v>
      </c>
      <c r="CM843" t="s">
        <v>2098</v>
      </c>
      <c r="CO843">
        <v>124375</v>
      </c>
      <c r="CQ843">
        <v>0</v>
      </c>
      <c r="CR843">
        <v>0</v>
      </c>
      <c r="CS843">
        <v>0</v>
      </c>
      <c r="CY843" t="s">
        <v>123</v>
      </c>
      <c r="CZ843" t="s">
        <v>124</v>
      </c>
      <c r="DD843" t="str" cm="1">
        <f t="array" ref="DD843">TEXT(_xlfn.SEQUENCE(1, DATEDIF(AG843, AH843, "m") + 1, AG843, 30), "YYYY-APMM")</f>
        <v>2013-AP05</v>
      </c>
      <c r="DN843">
        <f t="shared" si="26"/>
        <v>15</v>
      </c>
      <c r="DO843">
        <f t="shared" si="27"/>
        <v>0</v>
      </c>
    </row>
    <row r="844" spans="1:119" x14ac:dyDescent="0.35">
      <c r="A844" t="s">
        <v>105</v>
      </c>
      <c r="B844">
        <v>500129</v>
      </c>
      <c r="C844">
        <v>6359</v>
      </c>
      <c r="D844">
        <v>124377</v>
      </c>
      <c r="E844">
        <v>13662</v>
      </c>
      <c r="F844">
        <v>0</v>
      </c>
      <c r="G844" t="s">
        <v>106</v>
      </c>
      <c r="H844" t="s">
        <v>106</v>
      </c>
      <c r="I844" t="s">
        <v>106</v>
      </c>
      <c r="J844" t="s">
        <v>107</v>
      </c>
      <c r="K844" t="s">
        <v>108</v>
      </c>
      <c r="L844" t="s">
        <v>109</v>
      </c>
      <c r="M844" t="s">
        <v>110</v>
      </c>
      <c r="N844" t="s">
        <v>2290</v>
      </c>
      <c r="O844" t="s">
        <v>2291</v>
      </c>
      <c r="Q844">
        <v>488</v>
      </c>
      <c r="R844">
        <v>0</v>
      </c>
      <c r="S844">
        <v>80</v>
      </c>
      <c r="T844">
        <v>0</v>
      </c>
      <c r="U844">
        <v>15</v>
      </c>
      <c r="V844">
        <v>15</v>
      </c>
      <c r="W844">
        <v>80</v>
      </c>
      <c r="X844">
        <v>0</v>
      </c>
      <c r="Y844">
        <v>0</v>
      </c>
      <c r="Z844">
        <v>0</v>
      </c>
      <c r="AD844" s="1">
        <v>41494.333333333336</v>
      </c>
      <c r="AE844" s="1">
        <v>41508.708333333336</v>
      </c>
      <c r="AG844" s="1">
        <v>41423.333333333336</v>
      </c>
      <c r="AH844" s="1">
        <v>41434.708333333336</v>
      </c>
      <c r="AI844" s="1">
        <v>41423.333333333336</v>
      </c>
      <c r="AJ844" s="1">
        <v>41434.708333333336</v>
      </c>
      <c r="AK844" s="1">
        <v>41423.333333333336</v>
      </c>
      <c r="AL844" s="1">
        <v>41434.708333333336</v>
      </c>
      <c r="AM844" s="1">
        <v>41494.333333333336</v>
      </c>
      <c r="AN844" s="1">
        <v>41508.708333333336</v>
      </c>
      <c r="AP844" t="s">
        <v>113</v>
      </c>
      <c r="AU844" t="s">
        <v>2292</v>
      </c>
      <c r="AY844" t="s">
        <v>106</v>
      </c>
      <c r="AZ844">
        <v>0</v>
      </c>
      <c r="BA844">
        <v>0</v>
      </c>
      <c r="BD844" s="3">
        <v>41321.661111111112</v>
      </c>
      <c r="BE844" s="3">
        <v>41321.663888888892</v>
      </c>
      <c r="BF844" t="s">
        <v>115</v>
      </c>
      <c r="BG844" t="s">
        <v>115</v>
      </c>
      <c r="CH844">
        <v>540</v>
      </c>
      <c r="CI844">
        <v>29650</v>
      </c>
      <c r="CJ844" t="s">
        <v>106</v>
      </c>
      <c r="CK844" t="s">
        <v>106</v>
      </c>
      <c r="CL844">
        <v>20</v>
      </c>
      <c r="CM844" t="s">
        <v>2098</v>
      </c>
      <c r="CO844">
        <v>124375</v>
      </c>
      <c r="CQ844">
        <v>0</v>
      </c>
      <c r="CR844">
        <v>0</v>
      </c>
      <c r="CS844">
        <v>0</v>
      </c>
      <c r="CY844" t="s">
        <v>123</v>
      </c>
      <c r="CZ844" t="s">
        <v>124</v>
      </c>
      <c r="DD844" t="str" cm="1">
        <f t="array" ref="DD844">TEXT(_xlfn.SEQUENCE(1, DATEDIF(AG844, AH844, "m") + 1, AG844, 30), "YYYY-APMM")</f>
        <v>2013-AP05</v>
      </c>
      <c r="DN844">
        <f t="shared" si="26"/>
        <v>15</v>
      </c>
      <c r="DO844">
        <f t="shared" si="27"/>
        <v>0</v>
      </c>
    </row>
    <row r="845" spans="1:119" x14ac:dyDescent="0.35">
      <c r="A845" t="s">
        <v>105</v>
      </c>
      <c r="B845">
        <v>500130</v>
      </c>
      <c r="C845">
        <v>6359</v>
      </c>
      <c r="D845">
        <v>124377</v>
      </c>
      <c r="E845">
        <v>13662</v>
      </c>
      <c r="F845">
        <v>0</v>
      </c>
      <c r="G845" t="s">
        <v>106</v>
      </c>
      <c r="H845" t="s">
        <v>106</v>
      </c>
      <c r="I845" t="s">
        <v>106</v>
      </c>
      <c r="J845" t="s">
        <v>107</v>
      </c>
      <c r="K845" t="s">
        <v>108</v>
      </c>
      <c r="L845" t="s">
        <v>109</v>
      </c>
      <c r="M845" t="s">
        <v>110</v>
      </c>
      <c r="N845" t="s">
        <v>2293</v>
      </c>
      <c r="O845" t="s">
        <v>2294</v>
      </c>
      <c r="Q845">
        <v>584</v>
      </c>
      <c r="R845">
        <v>0</v>
      </c>
      <c r="S845">
        <v>80</v>
      </c>
      <c r="T845">
        <v>0</v>
      </c>
      <c r="U845">
        <v>15</v>
      </c>
      <c r="V845">
        <v>15</v>
      </c>
      <c r="W845">
        <v>80</v>
      </c>
      <c r="X845">
        <v>0</v>
      </c>
      <c r="Y845">
        <v>0</v>
      </c>
      <c r="Z845">
        <v>0</v>
      </c>
      <c r="AD845" s="1">
        <v>41396.333333333336</v>
      </c>
      <c r="AE845" s="1">
        <v>41407.708333333336</v>
      </c>
      <c r="AG845" s="1">
        <v>41310.333333333336</v>
      </c>
      <c r="AH845" s="1">
        <v>41322.708333333336</v>
      </c>
      <c r="AI845" s="1">
        <v>41310.333333333336</v>
      </c>
      <c r="AJ845" s="1">
        <v>41322.708333333336</v>
      </c>
      <c r="AK845" s="1">
        <v>41310.333333333336</v>
      </c>
      <c r="AL845" s="1">
        <v>41322.708333333336</v>
      </c>
      <c r="AM845" s="1">
        <v>41396.333333333336</v>
      </c>
      <c r="AN845" s="1">
        <v>41407.708333333336</v>
      </c>
      <c r="AP845" t="s">
        <v>113</v>
      </c>
      <c r="AU845" t="s">
        <v>2295</v>
      </c>
      <c r="AY845" t="s">
        <v>106</v>
      </c>
      <c r="AZ845">
        <v>0</v>
      </c>
      <c r="BA845">
        <v>0</v>
      </c>
      <c r="BD845" s="3">
        <v>41321.661111111112</v>
      </c>
      <c r="BE845" s="3">
        <v>41321.663888888892</v>
      </c>
      <c r="BF845" t="s">
        <v>115</v>
      </c>
      <c r="BG845" t="s">
        <v>115</v>
      </c>
      <c r="CH845">
        <v>540</v>
      </c>
      <c r="CI845">
        <v>29650</v>
      </c>
      <c r="CJ845" t="s">
        <v>106</v>
      </c>
      <c r="CK845" t="s">
        <v>106</v>
      </c>
      <c r="CL845">
        <v>20</v>
      </c>
      <c r="CM845" t="s">
        <v>2098</v>
      </c>
      <c r="CO845">
        <v>124375</v>
      </c>
      <c r="CQ845">
        <v>0</v>
      </c>
      <c r="CR845">
        <v>0</v>
      </c>
      <c r="CS845">
        <v>0</v>
      </c>
      <c r="CY845" t="s">
        <v>123</v>
      </c>
      <c r="CZ845" t="s">
        <v>124</v>
      </c>
      <c r="DD845" t="str" cm="1">
        <f t="array" ref="DD845">TEXT(_xlfn.SEQUENCE(1, DATEDIF(AG845, AH845, "m") + 1, AG845, 30), "YYYY-APMM")</f>
        <v>2013-AP02</v>
      </c>
      <c r="DN845">
        <f t="shared" si="26"/>
        <v>15</v>
      </c>
      <c r="DO845">
        <f t="shared" si="27"/>
        <v>0</v>
      </c>
    </row>
    <row r="846" spans="1:119" x14ac:dyDescent="0.35">
      <c r="A846" t="s">
        <v>105</v>
      </c>
      <c r="B846">
        <v>500131</v>
      </c>
      <c r="C846">
        <v>6359</v>
      </c>
      <c r="D846">
        <v>124377</v>
      </c>
      <c r="E846">
        <v>13662</v>
      </c>
      <c r="F846">
        <v>0</v>
      </c>
      <c r="G846" t="s">
        <v>106</v>
      </c>
      <c r="H846" t="s">
        <v>106</v>
      </c>
      <c r="I846" t="s">
        <v>106</v>
      </c>
      <c r="J846" t="s">
        <v>107</v>
      </c>
      <c r="K846" t="s">
        <v>108</v>
      </c>
      <c r="L846" t="s">
        <v>109</v>
      </c>
      <c r="M846" t="s">
        <v>110</v>
      </c>
      <c r="N846" t="s">
        <v>2296</v>
      </c>
      <c r="O846" t="s">
        <v>2297</v>
      </c>
      <c r="Q846">
        <v>656</v>
      </c>
      <c r="R846">
        <v>0</v>
      </c>
      <c r="S846">
        <v>80</v>
      </c>
      <c r="T846">
        <v>0</v>
      </c>
      <c r="U846">
        <v>15</v>
      </c>
      <c r="V846">
        <v>15</v>
      </c>
      <c r="W846">
        <v>80</v>
      </c>
      <c r="X846">
        <v>0</v>
      </c>
      <c r="Y846">
        <v>0</v>
      </c>
      <c r="Z846">
        <v>0</v>
      </c>
      <c r="AD846" s="1">
        <v>41407.333333333336</v>
      </c>
      <c r="AE846" s="1">
        <v>41417.708333333336</v>
      </c>
      <c r="AG846" s="1">
        <v>41310.333333333336</v>
      </c>
      <c r="AH846" s="1">
        <v>41322.708333333336</v>
      </c>
      <c r="AI846" s="1">
        <v>41310.333333333336</v>
      </c>
      <c r="AJ846" s="1">
        <v>41322.708333333336</v>
      </c>
      <c r="AK846" s="1">
        <v>41310.333333333336</v>
      </c>
      <c r="AL846" s="1">
        <v>41322.708333333336</v>
      </c>
      <c r="AM846" s="1">
        <v>41407.333333333336</v>
      </c>
      <c r="AN846" s="1">
        <v>41417.708333333336</v>
      </c>
      <c r="AP846" t="s">
        <v>113</v>
      </c>
      <c r="AU846" t="s">
        <v>2298</v>
      </c>
      <c r="AY846" t="s">
        <v>106</v>
      </c>
      <c r="AZ846">
        <v>0</v>
      </c>
      <c r="BA846">
        <v>0</v>
      </c>
      <c r="BD846" s="3">
        <v>41321.661111111112</v>
      </c>
      <c r="BE846" s="3">
        <v>41321.663888888892</v>
      </c>
      <c r="BF846" t="s">
        <v>115</v>
      </c>
      <c r="BG846" t="s">
        <v>115</v>
      </c>
      <c r="CH846">
        <v>540</v>
      </c>
      <c r="CI846">
        <v>29650</v>
      </c>
      <c r="CJ846" t="s">
        <v>106</v>
      </c>
      <c r="CK846" t="s">
        <v>106</v>
      </c>
      <c r="CL846">
        <v>20</v>
      </c>
      <c r="CM846" t="s">
        <v>2098</v>
      </c>
      <c r="CO846">
        <v>124375</v>
      </c>
      <c r="CQ846">
        <v>0</v>
      </c>
      <c r="CR846">
        <v>0</v>
      </c>
      <c r="CS846">
        <v>0</v>
      </c>
      <c r="CY846" t="s">
        <v>123</v>
      </c>
      <c r="CZ846" t="s">
        <v>124</v>
      </c>
      <c r="DD846" t="str" cm="1">
        <f t="array" ref="DD846">TEXT(_xlfn.SEQUENCE(1, DATEDIF(AG846, AH846, "m") + 1, AG846, 30), "YYYY-APMM")</f>
        <v>2013-AP02</v>
      </c>
      <c r="DN846">
        <f t="shared" si="26"/>
        <v>15</v>
      </c>
      <c r="DO846">
        <f t="shared" si="27"/>
        <v>0</v>
      </c>
    </row>
    <row r="847" spans="1:119" x14ac:dyDescent="0.35">
      <c r="A847" t="s">
        <v>105</v>
      </c>
      <c r="B847">
        <v>500132</v>
      </c>
      <c r="C847">
        <v>6359</v>
      </c>
      <c r="D847">
        <v>124377</v>
      </c>
      <c r="E847">
        <v>13662</v>
      </c>
      <c r="F847">
        <v>0</v>
      </c>
      <c r="G847" t="s">
        <v>106</v>
      </c>
      <c r="H847" t="s">
        <v>106</v>
      </c>
      <c r="I847" t="s">
        <v>106</v>
      </c>
      <c r="J847" t="s">
        <v>107</v>
      </c>
      <c r="K847" t="s">
        <v>108</v>
      </c>
      <c r="L847" t="s">
        <v>109</v>
      </c>
      <c r="M847" t="s">
        <v>110</v>
      </c>
      <c r="N847" t="s">
        <v>2299</v>
      </c>
      <c r="O847" t="s">
        <v>2300</v>
      </c>
      <c r="Q847">
        <v>648</v>
      </c>
      <c r="R847">
        <v>0</v>
      </c>
      <c r="S847">
        <v>80</v>
      </c>
      <c r="T847">
        <v>0</v>
      </c>
      <c r="U847">
        <v>15</v>
      </c>
      <c r="V847">
        <v>15</v>
      </c>
      <c r="W847">
        <v>80</v>
      </c>
      <c r="X847">
        <v>0</v>
      </c>
      <c r="Y847">
        <v>0</v>
      </c>
      <c r="Z847">
        <v>0</v>
      </c>
      <c r="AD847" s="1">
        <v>41489.333333333336</v>
      </c>
      <c r="AE847" s="1">
        <v>41503.708333333336</v>
      </c>
      <c r="AG847" s="1">
        <v>41394.333333333336</v>
      </c>
      <c r="AH847" s="1">
        <v>41405.708333333336</v>
      </c>
      <c r="AI847" s="1">
        <v>41394.333333333336</v>
      </c>
      <c r="AJ847" s="1">
        <v>41405.708333333336</v>
      </c>
      <c r="AK847" s="1">
        <v>41394.333333333336</v>
      </c>
      <c r="AL847" s="1">
        <v>41405.708333333336</v>
      </c>
      <c r="AM847" s="1">
        <v>41489.333333333336</v>
      </c>
      <c r="AN847" s="1">
        <v>41503.708333333336</v>
      </c>
      <c r="AP847" t="s">
        <v>113</v>
      </c>
      <c r="AU847" t="s">
        <v>2301</v>
      </c>
      <c r="AY847" t="s">
        <v>106</v>
      </c>
      <c r="AZ847">
        <v>0</v>
      </c>
      <c r="BA847">
        <v>0</v>
      </c>
      <c r="BD847" s="3">
        <v>41321.661111111112</v>
      </c>
      <c r="BE847" s="3">
        <v>41321.663888888892</v>
      </c>
      <c r="BF847" t="s">
        <v>115</v>
      </c>
      <c r="BG847" t="s">
        <v>115</v>
      </c>
      <c r="CH847">
        <v>540</v>
      </c>
      <c r="CI847">
        <v>29650</v>
      </c>
      <c r="CJ847" t="s">
        <v>106</v>
      </c>
      <c r="CK847" t="s">
        <v>106</v>
      </c>
      <c r="CL847">
        <v>20</v>
      </c>
      <c r="CM847" t="s">
        <v>2098</v>
      </c>
      <c r="CO847">
        <v>124375</v>
      </c>
      <c r="CQ847">
        <v>0</v>
      </c>
      <c r="CR847">
        <v>0</v>
      </c>
      <c r="CS847">
        <v>0</v>
      </c>
      <c r="CY847" t="s">
        <v>123</v>
      </c>
      <c r="CZ847" t="s">
        <v>124</v>
      </c>
      <c r="DD847" t="str" cm="1">
        <f t="array" ref="DD847">TEXT(_xlfn.SEQUENCE(1, DATEDIF(AG847, AH847, "m") + 1, AG847, 30), "YYYY-APMM")</f>
        <v>2013-AP04</v>
      </c>
      <c r="DN847">
        <f t="shared" si="26"/>
        <v>15</v>
      </c>
      <c r="DO847">
        <f t="shared" si="27"/>
        <v>0</v>
      </c>
    </row>
    <row r="848" spans="1:119" x14ac:dyDescent="0.35">
      <c r="A848" t="s">
        <v>105</v>
      </c>
      <c r="B848">
        <v>500133</v>
      </c>
      <c r="C848">
        <v>6359</v>
      </c>
      <c r="D848">
        <v>124377</v>
      </c>
      <c r="E848">
        <v>13662</v>
      </c>
      <c r="F848">
        <v>0</v>
      </c>
      <c r="G848" t="s">
        <v>106</v>
      </c>
      <c r="H848" t="s">
        <v>106</v>
      </c>
      <c r="I848" t="s">
        <v>106</v>
      </c>
      <c r="J848" t="s">
        <v>107</v>
      </c>
      <c r="K848" t="s">
        <v>108</v>
      </c>
      <c r="L848" t="s">
        <v>109</v>
      </c>
      <c r="M848" t="s">
        <v>110</v>
      </c>
      <c r="N848" t="s">
        <v>2302</v>
      </c>
      <c r="O848" t="s">
        <v>2303</v>
      </c>
      <c r="Q848">
        <v>232</v>
      </c>
      <c r="R848">
        <v>0</v>
      </c>
      <c r="S848">
        <v>80</v>
      </c>
      <c r="T848">
        <v>0</v>
      </c>
      <c r="U848">
        <v>15</v>
      </c>
      <c r="V848">
        <v>15</v>
      </c>
      <c r="W848">
        <v>80</v>
      </c>
      <c r="X848">
        <v>0</v>
      </c>
      <c r="Y848">
        <v>0</v>
      </c>
      <c r="Z848">
        <v>0</v>
      </c>
      <c r="AD848" s="1">
        <v>41442.333333333336</v>
      </c>
      <c r="AE848" s="1">
        <v>41452.708333333336</v>
      </c>
      <c r="AG848" s="1">
        <v>41408.333333333336</v>
      </c>
      <c r="AH848" s="1">
        <v>41419.708333333336</v>
      </c>
      <c r="AI848" s="1">
        <v>41408.333333333336</v>
      </c>
      <c r="AJ848" s="1">
        <v>41419.708333333336</v>
      </c>
      <c r="AK848" s="1">
        <v>41408.333333333336</v>
      </c>
      <c r="AL848" s="1">
        <v>41419.708333333336</v>
      </c>
      <c r="AM848" s="1">
        <v>41442.333333333336</v>
      </c>
      <c r="AN848" s="1">
        <v>41452.708333333336</v>
      </c>
      <c r="AP848" t="s">
        <v>113</v>
      </c>
      <c r="AU848" t="s">
        <v>2304</v>
      </c>
      <c r="AY848" t="s">
        <v>106</v>
      </c>
      <c r="AZ848">
        <v>0</v>
      </c>
      <c r="BA848">
        <v>0</v>
      </c>
      <c r="BD848" s="3">
        <v>41321.661111111112</v>
      </c>
      <c r="BE848" s="3">
        <v>41321.663888888892</v>
      </c>
      <c r="BF848" t="s">
        <v>115</v>
      </c>
      <c r="BG848" t="s">
        <v>115</v>
      </c>
      <c r="CH848">
        <v>540</v>
      </c>
      <c r="CI848">
        <v>29650</v>
      </c>
      <c r="CJ848" t="s">
        <v>106</v>
      </c>
      <c r="CK848" t="s">
        <v>106</v>
      </c>
      <c r="CL848">
        <v>20</v>
      </c>
      <c r="CM848" t="s">
        <v>2098</v>
      </c>
      <c r="CO848">
        <v>124375</v>
      </c>
      <c r="CQ848">
        <v>0</v>
      </c>
      <c r="CR848">
        <v>0</v>
      </c>
      <c r="CS848">
        <v>0</v>
      </c>
      <c r="CY848" t="s">
        <v>123</v>
      </c>
      <c r="CZ848" t="s">
        <v>124</v>
      </c>
      <c r="DD848" t="str" cm="1">
        <f t="array" ref="DD848">TEXT(_xlfn.SEQUENCE(1, DATEDIF(AG848, AH848, "m") + 1, AG848, 30), "YYYY-APMM")</f>
        <v>2013-AP05</v>
      </c>
      <c r="DN848">
        <f t="shared" si="26"/>
        <v>15</v>
      </c>
      <c r="DO848">
        <f t="shared" si="27"/>
        <v>0</v>
      </c>
    </row>
    <row r="849" spans="1:119" x14ac:dyDescent="0.35">
      <c r="A849" t="s">
        <v>105</v>
      </c>
      <c r="B849">
        <v>500134</v>
      </c>
      <c r="C849">
        <v>6359</v>
      </c>
      <c r="D849">
        <v>124377</v>
      </c>
      <c r="E849">
        <v>13662</v>
      </c>
      <c r="F849">
        <v>0</v>
      </c>
      <c r="G849" t="s">
        <v>106</v>
      </c>
      <c r="H849" t="s">
        <v>106</v>
      </c>
      <c r="I849" t="s">
        <v>106</v>
      </c>
      <c r="J849" t="s">
        <v>107</v>
      </c>
      <c r="K849" t="s">
        <v>108</v>
      </c>
      <c r="L849" t="s">
        <v>109</v>
      </c>
      <c r="M849" t="s">
        <v>110</v>
      </c>
      <c r="N849" t="s">
        <v>2305</v>
      </c>
      <c r="O849" t="s">
        <v>2306</v>
      </c>
      <c r="Q849">
        <v>240</v>
      </c>
      <c r="R849">
        <v>0</v>
      </c>
      <c r="S849">
        <v>80</v>
      </c>
      <c r="T849">
        <v>0</v>
      </c>
      <c r="U849">
        <v>15</v>
      </c>
      <c r="V849">
        <v>15</v>
      </c>
      <c r="W849">
        <v>80</v>
      </c>
      <c r="X849">
        <v>0</v>
      </c>
      <c r="Y849">
        <v>0</v>
      </c>
      <c r="Z849">
        <v>0</v>
      </c>
      <c r="AD849" s="1">
        <v>41449.333333333336</v>
      </c>
      <c r="AE849" s="1">
        <v>41459.708333333336</v>
      </c>
      <c r="AG849" s="1">
        <v>41414.333333333336</v>
      </c>
      <c r="AH849" s="1">
        <v>41424.708333333336</v>
      </c>
      <c r="AI849" s="1">
        <v>41414.333333333336</v>
      </c>
      <c r="AJ849" s="1">
        <v>41424.708333333336</v>
      </c>
      <c r="AK849" s="1">
        <v>41414.333333333336</v>
      </c>
      <c r="AL849" s="1">
        <v>41424.708333333336</v>
      </c>
      <c r="AM849" s="1">
        <v>41449.333333333336</v>
      </c>
      <c r="AN849" s="1">
        <v>41459.708333333336</v>
      </c>
      <c r="AP849" t="s">
        <v>113</v>
      </c>
      <c r="AU849" t="s">
        <v>2307</v>
      </c>
      <c r="AY849" t="s">
        <v>106</v>
      </c>
      <c r="AZ849">
        <v>0</v>
      </c>
      <c r="BA849">
        <v>0</v>
      </c>
      <c r="BD849" s="3">
        <v>41321.661111111112</v>
      </c>
      <c r="BE849" s="3">
        <v>41321.663888888892</v>
      </c>
      <c r="BF849" t="s">
        <v>115</v>
      </c>
      <c r="BG849" t="s">
        <v>115</v>
      </c>
      <c r="CH849">
        <v>540</v>
      </c>
      <c r="CI849">
        <v>29650</v>
      </c>
      <c r="CJ849" t="s">
        <v>106</v>
      </c>
      <c r="CK849" t="s">
        <v>106</v>
      </c>
      <c r="CL849">
        <v>20</v>
      </c>
      <c r="CM849" t="s">
        <v>2098</v>
      </c>
      <c r="CO849">
        <v>124375</v>
      </c>
      <c r="CQ849">
        <v>0</v>
      </c>
      <c r="CR849">
        <v>0</v>
      </c>
      <c r="CS849">
        <v>0</v>
      </c>
      <c r="CY849" t="s">
        <v>123</v>
      </c>
      <c r="CZ849" t="s">
        <v>124</v>
      </c>
      <c r="DD849" t="str" cm="1">
        <f t="array" ref="DD849">TEXT(_xlfn.SEQUENCE(1, DATEDIF(AG849, AH849, "m") + 1, AG849, 30), "YYYY-APMM")</f>
        <v>2013-AP05</v>
      </c>
      <c r="DN849">
        <f t="shared" si="26"/>
        <v>15</v>
      </c>
      <c r="DO849">
        <f t="shared" si="27"/>
        <v>0</v>
      </c>
    </row>
    <row r="850" spans="1:119" x14ac:dyDescent="0.35">
      <c r="A850" t="s">
        <v>105</v>
      </c>
      <c r="B850">
        <v>500135</v>
      </c>
      <c r="C850">
        <v>6359</v>
      </c>
      <c r="D850">
        <v>124377</v>
      </c>
      <c r="E850">
        <v>13662</v>
      </c>
      <c r="F850">
        <v>0</v>
      </c>
      <c r="G850" t="s">
        <v>106</v>
      </c>
      <c r="H850" t="s">
        <v>106</v>
      </c>
      <c r="I850" t="s">
        <v>106</v>
      </c>
      <c r="J850" t="s">
        <v>107</v>
      </c>
      <c r="K850" t="s">
        <v>108</v>
      </c>
      <c r="L850" t="s">
        <v>109</v>
      </c>
      <c r="M850" t="s">
        <v>110</v>
      </c>
      <c r="N850" t="s">
        <v>2308</v>
      </c>
      <c r="O850" t="s">
        <v>2309</v>
      </c>
      <c r="Q850">
        <v>224</v>
      </c>
      <c r="R850">
        <v>0</v>
      </c>
      <c r="S850">
        <v>80</v>
      </c>
      <c r="T850">
        <v>0</v>
      </c>
      <c r="U850">
        <v>15</v>
      </c>
      <c r="V850">
        <v>15</v>
      </c>
      <c r="W850">
        <v>80</v>
      </c>
      <c r="X850">
        <v>0</v>
      </c>
      <c r="Y850">
        <v>0</v>
      </c>
      <c r="Z850">
        <v>0</v>
      </c>
      <c r="AD850" s="1">
        <v>41447.333333333336</v>
      </c>
      <c r="AE850" s="1">
        <v>41457.708333333336</v>
      </c>
      <c r="AG850" s="1">
        <v>41414.333333333336</v>
      </c>
      <c r="AH850" s="1">
        <v>41424.708333333336</v>
      </c>
      <c r="AI850" s="1">
        <v>41414.333333333336</v>
      </c>
      <c r="AJ850" s="1">
        <v>41424.708333333336</v>
      </c>
      <c r="AK850" s="1">
        <v>41414.333333333336</v>
      </c>
      <c r="AL850" s="1">
        <v>41424.708333333336</v>
      </c>
      <c r="AM850" s="1">
        <v>41447.333333333336</v>
      </c>
      <c r="AN850" s="1">
        <v>41457.708333333336</v>
      </c>
      <c r="AP850" t="s">
        <v>113</v>
      </c>
      <c r="AU850" t="s">
        <v>2310</v>
      </c>
      <c r="AY850" t="s">
        <v>106</v>
      </c>
      <c r="AZ850">
        <v>0</v>
      </c>
      <c r="BA850">
        <v>0</v>
      </c>
      <c r="BD850" s="3">
        <v>41321.661111111112</v>
      </c>
      <c r="BE850" s="3">
        <v>41321.663888888892</v>
      </c>
      <c r="BF850" t="s">
        <v>115</v>
      </c>
      <c r="BG850" t="s">
        <v>115</v>
      </c>
      <c r="CH850">
        <v>540</v>
      </c>
      <c r="CI850">
        <v>29650</v>
      </c>
      <c r="CJ850" t="s">
        <v>106</v>
      </c>
      <c r="CK850" t="s">
        <v>106</v>
      </c>
      <c r="CL850">
        <v>20</v>
      </c>
      <c r="CM850" t="s">
        <v>2098</v>
      </c>
      <c r="CO850">
        <v>124375</v>
      </c>
      <c r="CQ850">
        <v>0</v>
      </c>
      <c r="CR850">
        <v>0</v>
      </c>
      <c r="CS850">
        <v>0</v>
      </c>
      <c r="CY850" t="s">
        <v>123</v>
      </c>
      <c r="CZ850" t="s">
        <v>124</v>
      </c>
      <c r="DD850" t="str" cm="1">
        <f t="array" ref="DD850">TEXT(_xlfn.SEQUENCE(1, DATEDIF(AG850, AH850, "m") + 1, AG850, 30), "YYYY-APMM")</f>
        <v>2013-AP05</v>
      </c>
      <c r="DN850">
        <f t="shared" si="26"/>
        <v>15</v>
      </c>
      <c r="DO850">
        <f t="shared" si="27"/>
        <v>0</v>
      </c>
    </row>
    <row r="851" spans="1:119" x14ac:dyDescent="0.35">
      <c r="A851" t="s">
        <v>105</v>
      </c>
      <c r="B851">
        <v>500136</v>
      </c>
      <c r="C851">
        <v>6359</v>
      </c>
      <c r="D851">
        <v>124377</v>
      </c>
      <c r="E851">
        <v>13662</v>
      </c>
      <c r="F851">
        <v>0</v>
      </c>
      <c r="G851" t="s">
        <v>106</v>
      </c>
      <c r="H851" t="s">
        <v>106</v>
      </c>
      <c r="I851" t="s">
        <v>106</v>
      </c>
      <c r="J851" t="s">
        <v>107</v>
      </c>
      <c r="K851" t="s">
        <v>108</v>
      </c>
      <c r="L851" t="s">
        <v>109</v>
      </c>
      <c r="M851" t="s">
        <v>110</v>
      </c>
      <c r="N851" t="s">
        <v>2311</v>
      </c>
      <c r="O851" t="s">
        <v>2312</v>
      </c>
      <c r="Q851">
        <v>400</v>
      </c>
      <c r="R851">
        <v>0</v>
      </c>
      <c r="S851">
        <v>80</v>
      </c>
      <c r="T851">
        <v>0</v>
      </c>
      <c r="U851">
        <v>15</v>
      </c>
      <c r="V851">
        <v>15</v>
      </c>
      <c r="W851">
        <v>80</v>
      </c>
      <c r="X851">
        <v>0</v>
      </c>
      <c r="Y851">
        <v>0</v>
      </c>
      <c r="Z851">
        <v>0</v>
      </c>
      <c r="AD851" s="1">
        <v>41455.333333333336</v>
      </c>
      <c r="AE851" s="1">
        <v>41465.708333333336</v>
      </c>
      <c r="AG851" s="1">
        <v>41396.333333333336</v>
      </c>
      <c r="AH851" s="1">
        <v>41407.708333333336</v>
      </c>
      <c r="AI851" s="1">
        <v>41396.333333333336</v>
      </c>
      <c r="AJ851" s="1">
        <v>41407.708333333336</v>
      </c>
      <c r="AK851" s="1">
        <v>41396.333333333336</v>
      </c>
      <c r="AL851" s="1">
        <v>41407.708333333336</v>
      </c>
      <c r="AM851" s="1">
        <v>41455.333333333336</v>
      </c>
      <c r="AN851" s="1">
        <v>41465.708333333336</v>
      </c>
      <c r="AP851" t="s">
        <v>113</v>
      </c>
      <c r="AU851" t="s">
        <v>2313</v>
      </c>
      <c r="AY851" t="s">
        <v>106</v>
      </c>
      <c r="AZ851">
        <v>0</v>
      </c>
      <c r="BA851">
        <v>0</v>
      </c>
      <c r="BD851" s="3">
        <v>41321.661111111112</v>
      </c>
      <c r="BE851" s="3">
        <v>41321.663888888892</v>
      </c>
      <c r="BF851" t="s">
        <v>115</v>
      </c>
      <c r="BG851" t="s">
        <v>115</v>
      </c>
      <c r="CH851">
        <v>540</v>
      </c>
      <c r="CI851">
        <v>29650</v>
      </c>
      <c r="CJ851" t="s">
        <v>106</v>
      </c>
      <c r="CK851" t="s">
        <v>106</v>
      </c>
      <c r="CL851">
        <v>20</v>
      </c>
      <c r="CM851" t="s">
        <v>2098</v>
      </c>
      <c r="CO851">
        <v>124375</v>
      </c>
      <c r="CQ851">
        <v>0</v>
      </c>
      <c r="CR851">
        <v>0</v>
      </c>
      <c r="CS851">
        <v>0</v>
      </c>
      <c r="CY851" t="s">
        <v>123</v>
      </c>
      <c r="CZ851" t="s">
        <v>124</v>
      </c>
      <c r="DD851" t="str" cm="1">
        <f t="array" ref="DD851">TEXT(_xlfn.SEQUENCE(1, DATEDIF(AG851, AH851, "m") + 1, AG851, 30), "YYYY-APMM")</f>
        <v>2013-AP05</v>
      </c>
      <c r="DN851">
        <f t="shared" si="26"/>
        <v>15</v>
      </c>
      <c r="DO851">
        <f t="shared" si="27"/>
        <v>0</v>
      </c>
    </row>
    <row r="852" spans="1:119" x14ac:dyDescent="0.35">
      <c r="A852" t="s">
        <v>105</v>
      </c>
      <c r="B852">
        <v>500137</v>
      </c>
      <c r="C852">
        <v>6359</v>
      </c>
      <c r="D852">
        <v>124377</v>
      </c>
      <c r="E852">
        <v>13662</v>
      </c>
      <c r="F852">
        <v>0</v>
      </c>
      <c r="G852" t="s">
        <v>106</v>
      </c>
      <c r="H852" t="s">
        <v>106</v>
      </c>
      <c r="I852" t="s">
        <v>106</v>
      </c>
      <c r="J852" t="s">
        <v>107</v>
      </c>
      <c r="K852" t="s">
        <v>108</v>
      </c>
      <c r="L852" t="s">
        <v>109</v>
      </c>
      <c r="M852" t="s">
        <v>110</v>
      </c>
      <c r="N852" t="s">
        <v>2314</v>
      </c>
      <c r="O852" t="s">
        <v>2315</v>
      </c>
      <c r="Q852">
        <v>280</v>
      </c>
      <c r="R852">
        <v>0</v>
      </c>
      <c r="S852">
        <v>80</v>
      </c>
      <c r="T852">
        <v>0</v>
      </c>
      <c r="U852">
        <v>15</v>
      </c>
      <c r="V852">
        <v>15</v>
      </c>
      <c r="W852">
        <v>80</v>
      </c>
      <c r="X852">
        <v>0</v>
      </c>
      <c r="Y852">
        <v>0</v>
      </c>
      <c r="Z852">
        <v>0</v>
      </c>
      <c r="AD852" s="1">
        <v>41455.333333333336</v>
      </c>
      <c r="AE852" s="1">
        <v>41465.708333333336</v>
      </c>
      <c r="AG852" s="1">
        <v>41414.333333333336</v>
      </c>
      <c r="AH852" s="1">
        <v>41424.708333333336</v>
      </c>
      <c r="AI852" s="1">
        <v>41414.333333333336</v>
      </c>
      <c r="AJ852" s="1">
        <v>41424.708333333336</v>
      </c>
      <c r="AK852" s="1">
        <v>41414.333333333336</v>
      </c>
      <c r="AL852" s="1">
        <v>41424.708333333336</v>
      </c>
      <c r="AM852" s="1">
        <v>41455.333333333336</v>
      </c>
      <c r="AN852" s="1">
        <v>41465.708333333336</v>
      </c>
      <c r="AP852" t="s">
        <v>113</v>
      </c>
      <c r="AU852" t="s">
        <v>2316</v>
      </c>
      <c r="AY852" t="s">
        <v>106</v>
      </c>
      <c r="AZ852">
        <v>0</v>
      </c>
      <c r="BA852">
        <v>0</v>
      </c>
      <c r="BD852" s="3">
        <v>41321.661111111112</v>
      </c>
      <c r="BE852" s="3">
        <v>41321.663888888892</v>
      </c>
      <c r="BF852" t="s">
        <v>115</v>
      </c>
      <c r="BG852" t="s">
        <v>115</v>
      </c>
      <c r="CH852">
        <v>540</v>
      </c>
      <c r="CI852">
        <v>29650</v>
      </c>
      <c r="CJ852" t="s">
        <v>106</v>
      </c>
      <c r="CK852" t="s">
        <v>106</v>
      </c>
      <c r="CL852">
        <v>20</v>
      </c>
      <c r="CM852" t="s">
        <v>2098</v>
      </c>
      <c r="CO852">
        <v>124375</v>
      </c>
      <c r="CQ852">
        <v>0</v>
      </c>
      <c r="CR852">
        <v>0</v>
      </c>
      <c r="CS852">
        <v>0</v>
      </c>
      <c r="CY852" t="s">
        <v>123</v>
      </c>
      <c r="CZ852" t="s">
        <v>124</v>
      </c>
      <c r="DD852" t="str" cm="1">
        <f t="array" ref="DD852">TEXT(_xlfn.SEQUENCE(1, DATEDIF(AG852, AH852, "m") + 1, AG852, 30), "YYYY-APMM")</f>
        <v>2013-AP05</v>
      </c>
      <c r="DN852">
        <f t="shared" si="26"/>
        <v>15</v>
      </c>
      <c r="DO852">
        <f t="shared" si="27"/>
        <v>0</v>
      </c>
    </row>
    <row r="853" spans="1:119" x14ac:dyDescent="0.35">
      <c r="A853" t="s">
        <v>105</v>
      </c>
      <c r="B853">
        <v>500138</v>
      </c>
      <c r="C853">
        <v>6359</v>
      </c>
      <c r="D853">
        <v>124377</v>
      </c>
      <c r="E853">
        <v>13662</v>
      </c>
      <c r="F853">
        <v>0</v>
      </c>
      <c r="G853" t="s">
        <v>106</v>
      </c>
      <c r="H853" t="s">
        <v>106</v>
      </c>
      <c r="I853" t="s">
        <v>106</v>
      </c>
      <c r="J853" t="s">
        <v>107</v>
      </c>
      <c r="K853" t="s">
        <v>108</v>
      </c>
      <c r="L853" t="s">
        <v>109</v>
      </c>
      <c r="M853" t="s">
        <v>110</v>
      </c>
      <c r="N853" t="s">
        <v>2317</v>
      </c>
      <c r="O853" t="s">
        <v>2318</v>
      </c>
      <c r="Q853">
        <v>160</v>
      </c>
      <c r="R853">
        <v>0</v>
      </c>
      <c r="S853">
        <v>80</v>
      </c>
      <c r="T853">
        <v>0</v>
      </c>
      <c r="U853">
        <v>15</v>
      </c>
      <c r="V853">
        <v>15</v>
      </c>
      <c r="W853">
        <v>80</v>
      </c>
      <c r="X853">
        <v>0</v>
      </c>
      <c r="Y853">
        <v>0</v>
      </c>
      <c r="Z853">
        <v>0</v>
      </c>
      <c r="AD853" s="1">
        <v>41455.333333333336</v>
      </c>
      <c r="AE853" s="1">
        <v>41465.708333333336</v>
      </c>
      <c r="AG853" s="1">
        <v>41431.333333333336</v>
      </c>
      <c r="AH853" s="1">
        <v>41442.708333333336</v>
      </c>
      <c r="AI853" s="1">
        <v>41431.333333333336</v>
      </c>
      <c r="AJ853" s="1">
        <v>41442.708333333336</v>
      </c>
      <c r="AK853" s="1">
        <v>41431.333333333336</v>
      </c>
      <c r="AL853" s="1">
        <v>41442.708333333336</v>
      </c>
      <c r="AM853" s="1">
        <v>41455.333333333336</v>
      </c>
      <c r="AN853" s="1">
        <v>41465.708333333336</v>
      </c>
      <c r="AP853" t="s">
        <v>113</v>
      </c>
      <c r="AU853" t="s">
        <v>2319</v>
      </c>
      <c r="AY853" t="s">
        <v>106</v>
      </c>
      <c r="AZ853">
        <v>0</v>
      </c>
      <c r="BA853">
        <v>0</v>
      </c>
      <c r="BD853" s="3">
        <v>41321.661111111112</v>
      </c>
      <c r="BE853" s="3">
        <v>41321.663888888892</v>
      </c>
      <c r="BF853" t="s">
        <v>115</v>
      </c>
      <c r="BG853" t="s">
        <v>115</v>
      </c>
      <c r="CH853">
        <v>540</v>
      </c>
      <c r="CI853">
        <v>29650</v>
      </c>
      <c r="CJ853" t="s">
        <v>106</v>
      </c>
      <c r="CK853" t="s">
        <v>106</v>
      </c>
      <c r="CL853">
        <v>20</v>
      </c>
      <c r="CM853" t="s">
        <v>2098</v>
      </c>
      <c r="CO853">
        <v>124375</v>
      </c>
      <c r="CQ853">
        <v>0</v>
      </c>
      <c r="CR853">
        <v>0</v>
      </c>
      <c r="CS853">
        <v>0</v>
      </c>
      <c r="CY853" t="s">
        <v>123</v>
      </c>
      <c r="CZ853" t="s">
        <v>124</v>
      </c>
      <c r="DD853" t="str" cm="1">
        <f t="array" ref="DD853">TEXT(_xlfn.SEQUENCE(1, DATEDIF(AG853, AH853, "m") + 1, AG853, 30), "YYYY-APMM")</f>
        <v>2013-AP06</v>
      </c>
      <c r="DN853">
        <f t="shared" si="26"/>
        <v>15</v>
      </c>
      <c r="DO853">
        <f t="shared" si="27"/>
        <v>0</v>
      </c>
    </row>
    <row r="854" spans="1:119" x14ac:dyDescent="0.35">
      <c r="A854" t="s">
        <v>105</v>
      </c>
      <c r="B854">
        <v>500139</v>
      </c>
      <c r="C854">
        <v>6359</v>
      </c>
      <c r="D854">
        <v>124377</v>
      </c>
      <c r="E854">
        <v>13662</v>
      </c>
      <c r="F854">
        <v>0</v>
      </c>
      <c r="G854" t="s">
        <v>106</v>
      </c>
      <c r="H854" t="s">
        <v>106</v>
      </c>
      <c r="I854" t="s">
        <v>106</v>
      </c>
      <c r="J854" t="s">
        <v>107</v>
      </c>
      <c r="K854" t="s">
        <v>108</v>
      </c>
      <c r="L854" t="s">
        <v>109</v>
      </c>
      <c r="M854" t="s">
        <v>110</v>
      </c>
      <c r="N854" t="s">
        <v>2320</v>
      </c>
      <c r="O854" t="s">
        <v>2321</v>
      </c>
      <c r="Q854">
        <v>448</v>
      </c>
      <c r="R854">
        <v>0</v>
      </c>
      <c r="S854">
        <v>80</v>
      </c>
      <c r="T854">
        <v>0</v>
      </c>
      <c r="U854">
        <v>15</v>
      </c>
      <c r="V854">
        <v>15</v>
      </c>
      <c r="W854">
        <v>80</v>
      </c>
      <c r="X854">
        <v>0</v>
      </c>
      <c r="Y854">
        <v>0</v>
      </c>
      <c r="Z854">
        <v>0</v>
      </c>
      <c r="AD854" s="1">
        <v>41518.333333333336</v>
      </c>
      <c r="AE854" s="1">
        <v>41528.708333333336</v>
      </c>
      <c r="AG854" s="1">
        <v>41449.333333333336</v>
      </c>
      <c r="AH854" s="1">
        <v>41459.708333333336</v>
      </c>
      <c r="AI854" s="1">
        <v>41449.333333333336</v>
      </c>
      <c r="AJ854" s="1">
        <v>41459.708333333336</v>
      </c>
      <c r="AK854" s="1">
        <v>41449.333333333336</v>
      </c>
      <c r="AL854" s="1">
        <v>41459.708333333336</v>
      </c>
      <c r="AM854" s="1">
        <v>41518.333333333336</v>
      </c>
      <c r="AN854" s="1">
        <v>41528.708333333336</v>
      </c>
      <c r="AP854" t="s">
        <v>113</v>
      </c>
      <c r="AU854" t="s">
        <v>2322</v>
      </c>
      <c r="AY854" t="s">
        <v>106</v>
      </c>
      <c r="AZ854">
        <v>0</v>
      </c>
      <c r="BA854">
        <v>0</v>
      </c>
      <c r="BD854" s="3">
        <v>41321.661111111112</v>
      </c>
      <c r="BE854" s="3">
        <v>41321.663888888892</v>
      </c>
      <c r="BF854" t="s">
        <v>115</v>
      </c>
      <c r="BG854" t="s">
        <v>115</v>
      </c>
      <c r="CH854">
        <v>540</v>
      </c>
      <c r="CI854">
        <v>29650</v>
      </c>
      <c r="CJ854" t="s">
        <v>106</v>
      </c>
      <c r="CK854" t="s">
        <v>106</v>
      </c>
      <c r="CL854">
        <v>20</v>
      </c>
      <c r="CM854" t="s">
        <v>2098</v>
      </c>
      <c r="CO854">
        <v>124375</v>
      </c>
      <c r="CQ854">
        <v>0</v>
      </c>
      <c r="CR854">
        <v>0</v>
      </c>
      <c r="CS854">
        <v>0</v>
      </c>
      <c r="CY854" t="s">
        <v>123</v>
      </c>
      <c r="CZ854" t="s">
        <v>124</v>
      </c>
      <c r="DD854" t="str" cm="1">
        <f t="array" ref="DD854">TEXT(_xlfn.SEQUENCE(1, DATEDIF(AG854, AH854, "m") + 1, AG854, 30), "YYYY-APMM")</f>
        <v>2013-AP06</v>
      </c>
      <c r="DN854">
        <f t="shared" si="26"/>
        <v>15</v>
      </c>
      <c r="DO854">
        <f t="shared" si="27"/>
        <v>0</v>
      </c>
    </row>
    <row r="855" spans="1:119" x14ac:dyDescent="0.35">
      <c r="A855" t="s">
        <v>105</v>
      </c>
      <c r="B855">
        <v>500140</v>
      </c>
      <c r="C855">
        <v>6359</v>
      </c>
      <c r="D855">
        <v>124377</v>
      </c>
      <c r="E855">
        <v>13662</v>
      </c>
      <c r="F855">
        <v>0</v>
      </c>
      <c r="G855" t="s">
        <v>106</v>
      </c>
      <c r="H855" t="s">
        <v>106</v>
      </c>
      <c r="I855" t="s">
        <v>106</v>
      </c>
      <c r="J855" t="s">
        <v>107</v>
      </c>
      <c r="K855" t="s">
        <v>108</v>
      </c>
      <c r="L855" t="s">
        <v>109</v>
      </c>
      <c r="M855" t="s">
        <v>110</v>
      </c>
      <c r="N855" t="s">
        <v>2323</v>
      </c>
      <c r="O855" t="s">
        <v>2324</v>
      </c>
      <c r="Q855">
        <v>328</v>
      </c>
      <c r="R855">
        <v>0</v>
      </c>
      <c r="S855">
        <v>80</v>
      </c>
      <c r="T855">
        <v>0</v>
      </c>
      <c r="U855">
        <v>15</v>
      </c>
      <c r="V855">
        <v>15</v>
      </c>
      <c r="W855">
        <v>80</v>
      </c>
      <c r="X855">
        <v>0</v>
      </c>
      <c r="Y855">
        <v>0</v>
      </c>
      <c r="Z855">
        <v>0</v>
      </c>
      <c r="AD855" s="1">
        <v>41518.333333333336</v>
      </c>
      <c r="AE855" s="1">
        <v>41528.708333333336</v>
      </c>
      <c r="AG855" s="1">
        <v>41466.333333333336</v>
      </c>
      <c r="AH855" s="1">
        <v>41477.708333333336</v>
      </c>
      <c r="AI855" s="1">
        <v>41466.333333333336</v>
      </c>
      <c r="AJ855" s="1">
        <v>41477.708333333336</v>
      </c>
      <c r="AK855" s="1">
        <v>41466.333333333336</v>
      </c>
      <c r="AL855" s="1">
        <v>41477.708333333336</v>
      </c>
      <c r="AM855" s="1">
        <v>41518.333333333336</v>
      </c>
      <c r="AN855" s="1">
        <v>41528.708333333336</v>
      </c>
      <c r="AP855" t="s">
        <v>113</v>
      </c>
      <c r="AU855" t="s">
        <v>2325</v>
      </c>
      <c r="AY855" t="s">
        <v>106</v>
      </c>
      <c r="AZ855">
        <v>0</v>
      </c>
      <c r="BA855">
        <v>0</v>
      </c>
      <c r="BD855" s="3">
        <v>41321.661111111112</v>
      </c>
      <c r="BE855" s="3">
        <v>41321.663888888892</v>
      </c>
      <c r="BF855" t="s">
        <v>115</v>
      </c>
      <c r="BG855" t="s">
        <v>115</v>
      </c>
      <c r="CH855">
        <v>540</v>
      </c>
      <c r="CI855">
        <v>29650</v>
      </c>
      <c r="CJ855" t="s">
        <v>106</v>
      </c>
      <c r="CK855" t="s">
        <v>106</v>
      </c>
      <c r="CL855">
        <v>20</v>
      </c>
      <c r="CM855" t="s">
        <v>2098</v>
      </c>
      <c r="CO855">
        <v>124375</v>
      </c>
      <c r="CQ855">
        <v>0</v>
      </c>
      <c r="CR855">
        <v>0</v>
      </c>
      <c r="CS855">
        <v>0</v>
      </c>
      <c r="CY855" t="s">
        <v>123</v>
      </c>
      <c r="CZ855" t="s">
        <v>124</v>
      </c>
      <c r="DD855" t="str" cm="1">
        <f t="array" ref="DD855">TEXT(_xlfn.SEQUENCE(1, DATEDIF(AG855, AH855, "m") + 1, AG855, 30), "YYYY-APMM")</f>
        <v>2013-AP07</v>
      </c>
      <c r="DN855">
        <f t="shared" si="26"/>
        <v>15</v>
      </c>
      <c r="DO855">
        <f t="shared" si="27"/>
        <v>0</v>
      </c>
    </row>
    <row r="856" spans="1:119" x14ac:dyDescent="0.35">
      <c r="A856" t="s">
        <v>105</v>
      </c>
      <c r="B856">
        <v>500141</v>
      </c>
      <c r="C856">
        <v>6359</v>
      </c>
      <c r="D856">
        <v>124377</v>
      </c>
      <c r="E856">
        <v>13662</v>
      </c>
      <c r="F856">
        <v>0</v>
      </c>
      <c r="G856" t="s">
        <v>106</v>
      </c>
      <c r="H856" t="s">
        <v>106</v>
      </c>
      <c r="I856" t="s">
        <v>106</v>
      </c>
      <c r="J856" t="s">
        <v>107</v>
      </c>
      <c r="K856" t="s">
        <v>108</v>
      </c>
      <c r="L856" t="s">
        <v>109</v>
      </c>
      <c r="M856" t="s">
        <v>110</v>
      </c>
      <c r="N856" t="s">
        <v>2326</v>
      </c>
      <c r="O856" t="s">
        <v>2327</v>
      </c>
      <c r="Q856">
        <v>72</v>
      </c>
      <c r="R856">
        <v>0</v>
      </c>
      <c r="S856">
        <v>80</v>
      </c>
      <c r="T856">
        <v>0</v>
      </c>
      <c r="U856">
        <v>15</v>
      </c>
      <c r="V856">
        <v>15</v>
      </c>
      <c r="W856">
        <v>80</v>
      </c>
      <c r="X856">
        <v>0</v>
      </c>
      <c r="Y856">
        <v>0</v>
      </c>
      <c r="Z856">
        <v>0</v>
      </c>
      <c r="AD856" s="1">
        <v>41494.333333333336</v>
      </c>
      <c r="AE856" s="1">
        <v>41508.708333333336</v>
      </c>
      <c r="AG856" s="1">
        <v>41484.333333333336</v>
      </c>
      <c r="AH856" s="1">
        <v>41494.708333333336</v>
      </c>
      <c r="AI856" s="1">
        <v>41484.333333333336</v>
      </c>
      <c r="AJ856" s="1">
        <v>41494.708333333336</v>
      </c>
      <c r="AK856" s="1">
        <v>41484.333333333336</v>
      </c>
      <c r="AL856" s="1">
        <v>41494.708333333336</v>
      </c>
      <c r="AM856" s="1">
        <v>41494.333333333336</v>
      </c>
      <c r="AN856" s="1">
        <v>41508.708333333336</v>
      </c>
      <c r="AP856" t="s">
        <v>113</v>
      </c>
      <c r="AU856" t="s">
        <v>2328</v>
      </c>
      <c r="AY856" t="s">
        <v>106</v>
      </c>
      <c r="AZ856">
        <v>0</v>
      </c>
      <c r="BA856">
        <v>0</v>
      </c>
      <c r="BD856" s="3">
        <v>41321.661111111112</v>
      </c>
      <c r="BE856" s="3">
        <v>41321.663888888892</v>
      </c>
      <c r="BF856" t="s">
        <v>115</v>
      </c>
      <c r="BG856" t="s">
        <v>115</v>
      </c>
      <c r="CH856">
        <v>540</v>
      </c>
      <c r="CI856">
        <v>29650</v>
      </c>
      <c r="CJ856" t="s">
        <v>106</v>
      </c>
      <c r="CK856" t="s">
        <v>106</v>
      </c>
      <c r="CL856">
        <v>20</v>
      </c>
      <c r="CM856" t="s">
        <v>2098</v>
      </c>
      <c r="CO856">
        <v>124375</v>
      </c>
      <c r="CQ856">
        <v>0</v>
      </c>
      <c r="CR856">
        <v>0</v>
      </c>
      <c r="CS856">
        <v>0</v>
      </c>
      <c r="CY856" t="s">
        <v>123</v>
      </c>
      <c r="CZ856" t="s">
        <v>124</v>
      </c>
      <c r="DD856" t="str" cm="1">
        <f t="array" ref="DD856">TEXT(_xlfn.SEQUENCE(1, DATEDIF(AG856, AH856, "m") + 1, AG856, 30), "YYYY-APMM")</f>
        <v>2013-AP07</v>
      </c>
      <c r="DN856">
        <f t="shared" si="26"/>
        <v>15</v>
      </c>
      <c r="DO856">
        <f t="shared" si="27"/>
        <v>0</v>
      </c>
    </row>
    <row r="857" spans="1:119" x14ac:dyDescent="0.35">
      <c r="A857" t="s">
        <v>105</v>
      </c>
      <c r="B857">
        <v>500142</v>
      </c>
      <c r="C857">
        <v>6359</v>
      </c>
      <c r="D857">
        <v>124377</v>
      </c>
      <c r="E857">
        <v>13662</v>
      </c>
      <c r="F857">
        <v>0</v>
      </c>
      <c r="G857" t="s">
        <v>106</v>
      </c>
      <c r="H857" t="s">
        <v>106</v>
      </c>
      <c r="I857" t="s">
        <v>106</v>
      </c>
      <c r="J857" t="s">
        <v>107</v>
      </c>
      <c r="K857" t="s">
        <v>108</v>
      </c>
      <c r="L857" t="s">
        <v>109</v>
      </c>
      <c r="M857" t="s">
        <v>110</v>
      </c>
      <c r="N857" t="s">
        <v>2329</v>
      </c>
      <c r="O857" t="s">
        <v>2330</v>
      </c>
      <c r="Q857">
        <v>408</v>
      </c>
      <c r="R857">
        <v>0</v>
      </c>
      <c r="S857">
        <v>80</v>
      </c>
      <c r="T857">
        <v>0</v>
      </c>
      <c r="U857">
        <v>15</v>
      </c>
      <c r="V857">
        <v>15</v>
      </c>
      <c r="W857">
        <v>80</v>
      </c>
      <c r="X857">
        <v>0</v>
      </c>
      <c r="Y857">
        <v>0</v>
      </c>
      <c r="Z857">
        <v>0</v>
      </c>
      <c r="AD857" s="1">
        <v>41438.333333333336</v>
      </c>
      <c r="AE857" s="1">
        <v>41449.708333333336</v>
      </c>
      <c r="AG857" s="1">
        <v>41379.333333333336</v>
      </c>
      <c r="AH857" s="1">
        <v>41389.708333333336</v>
      </c>
      <c r="AI857" s="1">
        <v>41379.333333333336</v>
      </c>
      <c r="AJ857" s="1">
        <v>41389.708333333336</v>
      </c>
      <c r="AK857" s="1">
        <v>41379.333333333336</v>
      </c>
      <c r="AL857" s="1">
        <v>41389.708333333336</v>
      </c>
      <c r="AM857" s="1">
        <v>41438.333333333336</v>
      </c>
      <c r="AN857" s="1">
        <v>41449.708333333336</v>
      </c>
      <c r="AP857" t="s">
        <v>113</v>
      </c>
      <c r="AU857" t="s">
        <v>2331</v>
      </c>
      <c r="AY857" t="s">
        <v>106</v>
      </c>
      <c r="AZ857">
        <v>0</v>
      </c>
      <c r="BA857">
        <v>0</v>
      </c>
      <c r="BD857" s="3">
        <v>41321.661111111112</v>
      </c>
      <c r="BE857" s="3">
        <v>41321.663888888892</v>
      </c>
      <c r="BF857" t="s">
        <v>115</v>
      </c>
      <c r="BG857" t="s">
        <v>115</v>
      </c>
      <c r="CH857">
        <v>540</v>
      </c>
      <c r="CI857">
        <v>29650</v>
      </c>
      <c r="CJ857" t="s">
        <v>106</v>
      </c>
      <c r="CK857" t="s">
        <v>106</v>
      </c>
      <c r="CL857">
        <v>20</v>
      </c>
      <c r="CM857" t="s">
        <v>2098</v>
      </c>
      <c r="CO857">
        <v>124375</v>
      </c>
      <c r="CQ857">
        <v>0</v>
      </c>
      <c r="CR857">
        <v>0</v>
      </c>
      <c r="CS857">
        <v>0</v>
      </c>
      <c r="CY857" t="s">
        <v>123</v>
      </c>
      <c r="CZ857" t="s">
        <v>124</v>
      </c>
      <c r="DD857" t="str" cm="1">
        <f t="array" ref="DD857">TEXT(_xlfn.SEQUENCE(1, DATEDIF(AG857, AH857, "m") + 1, AG857, 30), "YYYY-APMM")</f>
        <v>2013-AP04</v>
      </c>
      <c r="DN857">
        <f t="shared" si="26"/>
        <v>15</v>
      </c>
      <c r="DO857">
        <f t="shared" si="27"/>
        <v>0</v>
      </c>
    </row>
    <row r="858" spans="1:119" x14ac:dyDescent="0.35">
      <c r="A858" t="s">
        <v>105</v>
      </c>
      <c r="B858">
        <v>500143</v>
      </c>
      <c r="C858">
        <v>6359</v>
      </c>
      <c r="D858">
        <v>124377</v>
      </c>
      <c r="E858">
        <v>13662</v>
      </c>
      <c r="F858">
        <v>0</v>
      </c>
      <c r="G858" t="s">
        <v>106</v>
      </c>
      <c r="H858" t="s">
        <v>106</v>
      </c>
      <c r="I858" t="s">
        <v>106</v>
      </c>
      <c r="J858" t="s">
        <v>107</v>
      </c>
      <c r="K858" t="s">
        <v>108</v>
      </c>
      <c r="L858" t="s">
        <v>109</v>
      </c>
      <c r="M858" t="s">
        <v>110</v>
      </c>
      <c r="N858" t="s">
        <v>2332</v>
      </c>
      <c r="O858" t="s">
        <v>2333</v>
      </c>
      <c r="Q858">
        <v>472</v>
      </c>
      <c r="R858">
        <v>0</v>
      </c>
      <c r="S858">
        <v>80</v>
      </c>
      <c r="T858">
        <v>0</v>
      </c>
      <c r="U858">
        <v>15</v>
      </c>
      <c r="V858">
        <v>15</v>
      </c>
      <c r="W858">
        <v>80</v>
      </c>
      <c r="X858">
        <v>0</v>
      </c>
      <c r="Y858">
        <v>0</v>
      </c>
      <c r="Z858">
        <v>0</v>
      </c>
      <c r="AD858" s="1">
        <v>41465.333333333336</v>
      </c>
      <c r="AE858" s="1">
        <v>41476.708333333336</v>
      </c>
      <c r="AG858" s="1">
        <v>41396.333333333336</v>
      </c>
      <c r="AH858" s="1">
        <v>41407.708333333336</v>
      </c>
      <c r="AI858" s="1">
        <v>41396.333333333336</v>
      </c>
      <c r="AJ858" s="1">
        <v>41407.708333333336</v>
      </c>
      <c r="AK858" s="1">
        <v>41396.333333333336</v>
      </c>
      <c r="AL858" s="1">
        <v>41407.708333333336</v>
      </c>
      <c r="AM858" s="1">
        <v>41465.333333333336</v>
      </c>
      <c r="AN858" s="1">
        <v>41476.708333333336</v>
      </c>
      <c r="AP858" t="s">
        <v>113</v>
      </c>
      <c r="AU858" t="s">
        <v>2334</v>
      </c>
      <c r="AY858" t="s">
        <v>106</v>
      </c>
      <c r="AZ858">
        <v>0</v>
      </c>
      <c r="BA858">
        <v>0</v>
      </c>
      <c r="BD858" s="3">
        <v>41321.661111111112</v>
      </c>
      <c r="BE858" s="3">
        <v>41321.663888888892</v>
      </c>
      <c r="BF858" t="s">
        <v>115</v>
      </c>
      <c r="BG858" t="s">
        <v>115</v>
      </c>
      <c r="CH858">
        <v>540</v>
      </c>
      <c r="CI858">
        <v>29650</v>
      </c>
      <c r="CJ858" t="s">
        <v>106</v>
      </c>
      <c r="CK858" t="s">
        <v>106</v>
      </c>
      <c r="CL858">
        <v>20</v>
      </c>
      <c r="CM858" t="s">
        <v>2098</v>
      </c>
      <c r="CO858">
        <v>124375</v>
      </c>
      <c r="CQ858">
        <v>0</v>
      </c>
      <c r="CR858">
        <v>0</v>
      </c>
      <c r="CS858">
        <v>0</v>
      </c>
      <c r="CY858" t="s">
        <v>123</v>
      </c>
      <c r="CZ858" t="s">
        <v>124</v>
      </c>
      <c r="DD858" t="str" cm="1">
        <f t="array" ref="DD858">TEXT(_xlfn.SEQUENCE(1, DATEDIF(AG858, AH858, "m") + 1, AG858, 30), "YYYY-APMM")</f>
        <v>2013-AP05</v>
      </c>
      <c r="DN858">
        <f t="shared" si="26"/>
        <v>15</v>
      </c>
      <c r="DO858">
        <f t="shared" si="27"/>
        <v>0</v>
      </c>
    </row>
    <row r="859" spans="1:119" x14ac:dyDescent="0.35">
      <c r="A859" t="s">
        <v>105</v>
      </c>
      <c r="B859">
        <v>500144</v>
      </c>
      <c r="C859">
        <v>6359</v>
      </c>
      <c r="D859">
        <v>124377</v>
      </c>
      <c r="E859">
        <v>13662</v>
      </c>
      <c r="F859">
        <v>0</v>
      </c>
      <c r="G859" t="s">
        <v>106</v>
      </c>
      <c r="H859" t="s">
        <v>106</v>
      </c>
      <c r="I859" t="s">
        <v>106</v>
      </c>
      <c r="J859" t="s">
        <v>107</v>
      </c>
      <c r="K859" t="s">
        <v>108</v>
      </c>
      <c r="L859" t="s">
        <v>109</v>
      </c>
      <c r="M859" t="s">
        <v>110</v>
      </c>
      <c r="N859" t="s">
        <v>2335</v>
      </c>
      <c r="O859" t="s">
        <v>2336</v>
      </c>
      <c r="Q859">
        <v>440</v>
      </c>
      <c r="R859">
        <v>0</v>
      </c>
      <c r="S859">
        <v>80</v>
      </c>
      <c r="T859">
        <v>0</v>
      </c>
      <c r="U859">
        <v>15</v>
      </c>
      <c r="V859">
        <v>15</v>
      </c>
      <c r="W859">
        <v>80</v>
      </c>
      <c r="X859">
        <v>0</v>
      </c>
      <c r="Y859">
        <v>0</v>
      </c>
      <c r="Z859">
        <v>0</v>
      </c>
      <c r="AD859" s="1">
        <v>41394.333333333336</v>
      </c>
      <c r="AE859" s="1">
        <v>41405.708333333336</v>
      </c>
      <c r="AG859" s="1">
        <v>41330.333333333336</v>
      </c>
      <c r="AH859" s="1">
        <v>41340.708333333336</v>
      </c>
      <c r="AI859" s="1">
        <v>41330.333333333336</v>
      </c>
      <c r="AJ859" s="1">
        <v>41340.708333333336</v>
      </c>
      <c r="AK859" s="1">
        <v>41330.333333333336</v>
      </c>
      <c r="AL859" s="1">
        <v>41340.708333333336</v>
      </c>
      <c r="AM859" s="1">
        <v>41394.333333333336</v>
      </c>
      <c r="AN859" s="1">
        <v>41405.708333333336</v>
      </c>
      <c r="AP859" t="s">
        <v>113</v>
      </c>
      <c r="AU859" t="s">
        <v>2337</v>
      </c>
      <c r="AY859" t="s">
        <v>106</v>
      </c>
      <c r="AZ859">
        <v>0</v>
      </c>
      <c r="BA859">
        <v>0</v>
      </c>
      <c r="BD859" s="3">
        <v>41321.661111111112</v>
      </c>
      <c r="BE859" s="3">
        <v>41321.663888888892</v>
      </c>
      <c r="BF859" t="s">
        <v>115</v>
      </c>
      <c r="BG859" t="s">
        <v>115</v>
      </c>
      <c r="CH859">
        <v>540</v>
      </c>
      <c r="CI859">
        <v>29650</v>
      </c>
      <c r="CJ859" t="s">
        <v>106</v>
      </c>
      <c r="CK859" t="s">
        <v>106</v>
      </c>
      <c r="CL859">
        <v>20</v>
      </c>
      <c r="CM859" t="s">
        <v>2098</v>
      </c>
      <c r="CO859">
        <v>124375</v>
      </c>
      <c r="CQ859">
        <v>0</v>
      </c>
      <c r="CR859">
        <v>0</v>
      </c>
      <c r="CS859">
        <v>0</v>
      </c>
      <c r="CY859" t="s">
        <v>123</v>
      </c>
      <c r="CZ859" t="s">
        <v>124</v>
      </c>
      <c r="DD859" t="str" cm="1">
        <f t="array" ref="DD859">TEXT(_xlfn.SEQUENCE(1, DATEDIF(AG859, AH859, "m") + 1, AG859, 30), "YYYY-APMM")</f>
        <v>2013-AP02</v>
      </c>
      <c r="DN859">
        <f t="shared" si="26"/>
        <v>15</v>
      </c>
      <c r="DO859">
        <f t="shared" si="27"/>
        <v>0</v>
      </c>
    </row>
    <row r="860" spans="1:119" x14ac:dyDescent="0.35">
      <c r="A860" t="s">
        <v>105</v>
      </c>
      <c r="B860">
        <v>500145</v>
      </c>
      <c r="C860">
        <v>6359</v>
      </c>
      <c r="D860">
        <v>124378</v>
      </c>
      <c r="E860">
        <v>13662</v>
      </c>
      <c r="F860">
        <v>0</v>
      </c>
      <c r="G860" t="s">
        <v>106</v>
      </c>
      <c r="H860" t="s">
        <v>106</v>
      </c>
      <c r="I860" t="s">
        <v>106</v>
      </c>
      <c r="J860" t="s">
        <v>107</v>
      </c>
      <c r="K860" t="s">
        <v>108</v>
      </c>
      <c r="L860" t="s">
        <v>109</v>
      </c>
      <c r="M860" t="s">
        <v>110</v>
      </c>
      <c r="N860" t="s">
        <v>2338</v>
      </c>
      <c r="O860" t="s">
        <v>2339</v>
      </c>
      <c r="Q860">
        <v>584</v>
      </c>
      <c r="R860">
        <v>248</v>
      </c>
      <c r="S860">
        <v>240</v>
      </c>
      <c r="T860">
        <v>0</v>
      </c>
      <c r="U860">
        <v>0</v>
      </c>
      <c r="V860">
        <v>0</v>
      </c>
      <c r="W860">
        <v>240</v>
      </c>
      <c r="X860">
        <v>0</v>
      </c>
      <c r="Y860">
        <v>0</v>
      </c>
      <c r="Z860">
        <v>0</v>
      </c>
      <c r="AD860" s="1">
        <v>41408.333333333336</v>
      </c>
      <c r="AE860" s="1">
        <v>41442.708333333336</v>
      </c>
      <c r="AG860" s="1">
        <v>41323.333333333336</v>
      </c>
      <c r="AH860" s="1">
        <v>41357.708333333336</v>
      </c>
      <c r="AI860" s="1">
        <v>41323.333333333336</v>
      </c>
      <c r="AJ860" s="1">
        <v>41357.708333333336</v>
      </c>
      <c r="AK860" s="1">
        <v>41323.333333333336</v>
      </c>
      <c r="AL860" s="1">
        <v>41357.708333333336</v>
      </c>
      <c r="AM860" s="1">
        <v>41408.333333333336</v>
      </c>
      <c r="AN860" s="1">
        <v>41442.708333333336</v>
      </c>
      <c r="AP860" t="s">
        <v>113</v>
      </c>
      <c r="AU860" t="s">
        <v>2340</v>
      </c>
      <c r="AY860" t="s">
        <v>106</v>
      </c>
      <c r="AZ860">
        <v>0</v>
      </c>
      <c r="BA860">
        <v>0</v>
      </c>
      <c r="BD860" s="3">
        <v>41321.661111111112</v>
      </c>
      <c r="BE860" s="3">
        <v>41321.663888888892</v>
      </c>
      <c r="BF860" t="s">
        <v>115</v>
      </c>
      <c r="BG860" t="s">
        <v>115</v>
      </c>
      <c r="CH860">
        <v>540</v>
      </c>
      <c r="CI860">
        <v>29660</v>
      </c>
      <c r="CJ860" t="s">
        <v>106</v>
      </c>
      <c r="CK860" t="s">
        <v>106</v>
      </c>
      <c r="CL860">
        <v>25</v>
      </c>
      <c r="CM860" t="s">
        <v>2341</v>
      </c>
      <c r="CO860">
        <v>124375</v>
      </c>
      <c r="CQ860">
        <v>0</v>
      </c>
      <c r="CR860">
        <v>0</v>
      </c>
      <c r="CS860">
        <v>0</v>
      </c>
      <c r="CY860" t="s">
        <v>123</v>
      </c>
      <c r="CZ860" t="s">
        <v>124</v>
      </c>
      <c r="DD860" t="str" cm="1">
        <f t="array" ref="DD860:DE860">TEXT(_xlfn.SEQUENCE(1, DATEDIF(AG860, AH860, "m") + 1, AG860, 30), "YYYY-APMM")</f>
        <v>2013-AP02</v>
      </c>
      <c r="DE860" t="str">
        <v>2013-AP03</v>
      </c>
      <c r="DN860">
        <f t="shared" si="26"/>
        <v>0</v>
      </c>
      <c r="DO860">
        <f t="shared" si="27"/>
        <v>0</v>
      </c>
    </row>
    <row r="861" spans="1:119" x14ac:dyDescent="0.35">
      <c r="A861" t="s">
        <v>105</v>
      </c>
      <c r="B861">
        <v>500146</v>
      </c>
      <c r="C861">
        <v>6359</v>
      </c>
      <c r="D861">
        <v>124378</v>
      </c>
      <c r="E861">
        <v>13662</v>
      </c>
      <c r="F861">
        <v>0</v>
      </c>
      <c r="G861" t="s">
        <v>106</v>
      </c>
      <c r="H861" t="s">
        <v>106</v>
      </c>
      <c r="I861" t="s">
        <v>106</v>
      </c>
      <c r="J861" t="s">
        <v>107</v>
      </c>
      <c r="K861" t="s">
        <v>108</v>
      </c>
      <c r="L861" t="s">
        <v>109</v>
      </c>
      <c r="M861" t="s">
        <v>110</v>
      </c>
      <c r="N861" t="s">
        <v>2342</v>
      </c>
      <c r="O861" t="s">
        <v>2343</v>
      </c>
      <c r="Q861">
        <v>656</v>
      </c>
      <c r="R861">
        <v>248</v>
      </c>
      <c r="S861">
        <v>240</v>
      </c>
      <c r="T861">
        <v>0</v>
      </c>
      <c r="U861">
        <v>0</v>
      </c>
      <c r="V861">
        <v>0</v>
      </c>
      <c r="W861">
        <v>240</v>
      </c>
      <c r="X861">
        <v>0</v>
      </c>
      <c r="Y861">
        <v>0</v>
      </c>
      <c r="Z861">
        <v>0</v>
      </c>
      <c r="AD861" s="1">
        <v>41419.333333333336</v>
      </c>
      <c r="AE861" s="1">
        <v>41452.708333333336</v>
      </c>
      <c r="AG861" s="1">
        <v>41323.333333333336</v>
      </c>
      <c r="AH861" s="1">
        <v>41357.708333333336</v>
      </c>
      <c r="AI861" s="1">
        <v>41323.333333333336</v>
      </c>
      <c r="AJ861" s="1">
        <v>41357.708333333336</v>
      </c>
      <c r="AK861" s="1">
        <v>41323.333333333336</v>
      </c>
      <c r="AL861" s="1">
        <v>41357.708333333336</v>
      </c>
      <c r="AM861" s="1">
        <v>41419.333333333336</v>
      </c>
      <c r="AN861" s="1">
        <v>41452.708333333336</v>
      </c>
      <c r="AP861" t="s">
        <v>113</v>
      </c>
      <c r="AU861" t="s">
        <v>2344</v>
      </c>
      <c r="AY861" t="s">
        <v>106</v>
      </c>
      <c r="AZ861">
        <v>0</v>
      </c>
      <c r="BA861">
        <v>0</v>
      </c>
      <c r="BD861" s="3">
        <v>41321.661111111112</v>
      </c>
      <c r="BE861" s="3">
        <v>41321.663888888892</v>
      </c>
      <c r="BF861" t="s">
        <v>115</v>
      </c>
      <c r="BG861" t="s">
        <v>115</v>
      </c>
      <c r="CH861">
        <v>540</v>
      </c>
      <c r="CI861">
        <v>29660</v>
      </c>
      <c r="CJ861" t="s">
        <v>106</v>
      </c>
      <c r="CK861" t="s">
        <v>106</v>
      </c>
      <c r="CL861">
        <v>25</v>
      </c>
      <c r="CM861" t="s">
        <v>2341</v>
      </c>
      <c r="CO861">
        <v>124375</v>
      </c>
      <c r="CQ861">
        <v>0</v>
      </c>
      <c r="CR861">
        <v>0</v>
      </c>
      <c r="CS861">
        <v>0</v>
      </c>
      <c r="CY861" t="s">
        <v>123</v>
      </c>
      <c r="CZ861" t="s">
        <v>124</v>
      </c>
      <c r="DD861" t="str" cm="1">
        <f t="array" ref="DD861:DE861">TEXT(_xlfn.SEQUENCE(1, DATEDIF(AG861, AH861, "m") + 1, AG861, 30), "YYYY-APMM")</f>
        <v>2013-AP02</v>
      </c>
      <c r="DE861" t="str">
        <v>2013-AP03</v>
      </c>
      <c r="DN861">
        <f t="shared" si="26"/>
        <v>0</v>
      </c>
      <c r="DO861">
        <f t="shared" si="27"/>
        <v>0</v>
      </c>
    </row>
    <row r="862" spans="1:119" x14ac:dyDescent="0.35">
      <c r="A862" t="s">
        <v>105</v>
      </c>
      <c r="B862">
        <v>500147</v>
      </c>
      <c r="C862">
        <v>6359</v>
      </c>
      <c r="D862">
        <v>124378</v>
      </c>
      <c r="E862">
        <v>13662</v>
      </c>
      <c r="F862">
        <v>0</v>
      </c>
      <c r="G862" t="s">
        <v>106</v>
      </c>
      <c r="H862" t="s">
        <v>106</v>
      </c>
      <c r="I862" t="s">
        <v>106</v>
      </c>
      <c r="J862" t="s">
        <v>107</v>
      </c>
      <c r="K862" t="s">
        <v>108</v>
      </c>
      <c r="L862" t="s">
        <v>109</v>
      </c>
      <c r="M862" t="s">
        <v>110</v>
      </c>
      <c r="N862" t="s">
        <v>2345</v>
      </c>
      <c r="O862" t="s">
        <v>2346</v>
      </c>
      <c r="Q862">
        <v>648</v>
      </c>
      <c r="R862">
        <v>0</v>
      </c>
      <c r="S862">
        <v>240</v>
      </c>
      <c r="T862">
        <v>0</v>
      </c>
      <c r="U862">
        <v>0</v>
      </c>
      <c r="V862">
        <v>0</v>
      </c>
      <c r="W862">
        <v>240</v>
      </c>
      <c r="X862">
        <v>0</v>
      </c>
      <c r="Y862">
        <v>0</v>
      </c>
      <c r="Z862">
        <v>0</v>
      </c>
      <c r="AD862" s="1">
        <v>41504.333333333336</v>
      </c>
      <c r="AE862" s="1">
        <v>41538.708333333336</v>
      </c>
      <c r="AG862" s="1">
        <v>41406.333333333336</v>
      </c>
      <c r="AH862" s="1">
        <v>41440.708333333336</v>
      </c>
      <c r="AI862" s="1">
        <v>41406.333333333336</v>
      </c>
      <c r="AJ862" s="1">
        <v>41440.708333333336</v>
      </c>
      <c r="AK862" s="1">
        <v>41406.333333333336</v>
      </c>
      <c r="AL862" s="1">
        <v>41440.708333333336</v>
      </c>
      <c r="AM862" s="1">
        <v>41504.333333333336</v>
      </c>
      <c r="AN862" s="1">
        <v>41538.708333333336</v>
      </c>
      <c r="AP862" t="s">
        <v>113</v>
      </c>
      <c r="AU862" t="s">
        <v>2347</v>
      </c>
      <c r="AY862" t="s">
        <v>106</v>
      </c>
      <c r="AZ862">
        <v>0</v>
      </c>
      <c r="BA862">
        <v>0</v>
      </c>
      <c r="BD862" s="3">
        <v>41321.661111111112</v>
      </c>
      <c r="BE862" s="3">
        <v>41321.663888888892</v>
      </c>
      <c r="BF862" t="s">
        <v>115</v>
      </c>
      <c r="BG862" t="s">
        <v>115</v>
      </c>
      <c r="CH862">
        <v>540</v>
      </c>
      <c r="CI862">
        <v>29660</v>
      </c>
      <c r="CJ862" t="s">
        <v>106</v>
      </c>
      <c r="CK862" t="s">
        <v>106</v>
      </c>
      <c r="CL862">
        <v>25</v>
      </c>
      <c r="CM862" t="s">
        <v>2341</v>
      </c>
      <c r="CO862">
        <v>124375</v>
      </c>
      <c r="CQ862">
        <v>0</v>
      </c>
      <c r="CR862">
        <v>0</v>
      </c>
      <c r="CS862">
        <v>0</v>
      </c>
      <c r="CY862" t="s">
        <v>123</v>
      </c>
      <c r="CZ862" t="s">
        <v>124</v>
      </c>
      <c r="DD862" t="str" cm="1">
        <f t="array" ref="DD862:DE862">TEXT(_xlfn.SEQUENCE(1, DATEDIF(AG862, AH862, "m") + 1, AG862, 30), "YYYY-APMM")</f>
        <v>2013-AP05</v>
      </c>
      <c r="DE862" t="str">
        <v>2013-AP06</v>
      </c>
      <c r="DN862">
        <f t="shared" si="26"/>
        <v>0</v>
      </c>
      <c r="DO862">
        <f t="shared" si="27"/>
        <v>0</v>
      </c>
    </row>
    <row r="863" spans="1:119" x14ac:dyDescent="0.35">
      <c r="A863" t="s">
        <v>105</v>
      </c>
      <c r="B863">
        <v>500148</v>
      </c>
      <c r="C863">
        <v>6359</v>
      </c>
      <c r="D863">
        <v>124378</v>
      </c>
      <c r="E863">
        <v>13662</v>
      </c>
      <c r="F863">
        <v>0</v>
      </c>
      <c r="G863" t="s">
        <v>106</v>
      </c>
      <c r="H863" t="s">
        <v>106</v>
      </c>
      <c r="I863" t="s">
        <v>106</v>
      </c>
      <c r="J863" t="s">
        <v>107</v>
      </c>
      <c r="K863" t="s">
        <v>108</v>
      </c>
      <c r="L863" t="s">
        <v>109</v>
      </c>
      <c r="M863" t="s">
        <v>110</v>
      </c>
      <c r="N863" t="s">
        <v>2348</v>
      </c>
      <c r="O863" t="s">
        <v>2349</v>
      </c>
      <c r="Q863">
        <v>232</v>
      </c>
      <c r="R863">
        <v>0</v>
      </c>
      <c r="S863">
        <v>240</v>
      </c>
      <c r="T863">
        <v>0</v>
      </c>
      <c r="U863">
        <v>0</v>
      </c>
      <c r="V863">
        <v>0</v>
      </c>
      <c r="W863">
        <v>240</v>
      </c>
      <c r="X863">
        <v>0</v>
      </c>
      <c r="Y863">
        <v>0</v>
      </c>
      <c r="Z863">
        <v>0</v>
      </c>
      <c r="AD863" s="1">
        <v>41454.333333333336</v>
      </c>
      <c r="AE863" s="1">
        <v>41487.708333333336</v>
      </c>
      <c r="AG863" s="1">
        <v>41420.333333333336</v>
      </c>
      <c r="AH863" s="1">
        <v>41454.708333333336</v>
      </c>
      <c r="AI863" s="1">
        <v>41420.333333333336</v>
      </c>
      <c r="AJ863" s="1">
        <v>41454.708333333336</v>
      </c>
      <c r="AK863" s="1">
        <v>41420.333333333336</v>
      </c>
      <c r="AL863" s="1">
        <v>41454.708333333336</v>
      </c>
      <c r="AM863" s="1">
        <v>41454.333333333336</v>
      </c>
      <c r="AN863" s="1">
        <v>41487.708333333336</v>
      </c>
      <c r="AP863" t="s">
        <v>113</v>
      </c>
      <c r="AU863" t="s">
        <v>2350</v>
      </c>
      <c r="AY863" t="s">
        <v>106</v>
      </c>
      <c r="AZ863">
        <v>0</v>
      </c>
      <c r="BA863">
        <v>0</v>
      </c>
      <c r="BD863" s="3">
        <v>41321.661111111112</v>
      </c>
      <c r="BE863" s="3">
        <v>41321.663888888892</v>
      </c>
      <c r="BF863" t="s">
        <v>115</v>
      </c>
      <c r="BG863" t="s">
        <v>115</v>
      </c>
      <c r="CH863">
        <v>540</v>
      </c>
      <c r="CI863">
        <v>29660</v>
      </c>
      <c r="CJ863" t="s">
        <v>106</v>
      </c>
      <c r="CK863" t="s">
        <v>106</v>
      </c>
      <c r="CL863">
        <v>25</v>
      </c>
      <c r="CM863" t="s">
        <v>2341</v>
      </c>
      <c r="CO863">
        <v>124375</v>
      </c>
      <c r="CQ863">
        <v>0</v>
      </c>
      <c r="CR863">
        <v>0</v>
      </c>
      <c r="CS863">
        <v>0</v>
      </c>
      <c r="CY863" t="s">
        <v>123</v>
      </c>
      <c r="CZ863" t="s">
        <v>124</v>
      </c>
      <c r="DD863" t="str" cm="1">
        <f t="array" ref="DD863:DE863">TEXT(_xlfn.SEQUENCE(1, DATEDIF(AG863, AH863, "m") + 1, AG863, 30), "YYYY-APMM")</f>
        <v>2013-AP05</v>
      </c>
      <c r="DE863" t="str">
        <v>2013-AP06</v>
      </c>
      <c r="DN863">
        <f t="shared" si="26"/>
        <v>0</v>
      </c>
      <c r="DO863">
        <f t="shared" si="27"/>
        <v>0</v>
      </c>
    </row>
    <row r="864" spans="1:119" x14ac:dyDescent="0.35">
      <c r="A864" t="s">
        <v>105</v>
      </c>
      <c r="B864">
        <v>500149</v>
      </c>
      <c r="C864">
        <v>6359</v>
      </c>
      <c r="D864">
        <v>124378</v>
      </c>
      <c r="E864">
        <v>13662</v>
      </c>
      <c r="F864">
        <v>0</v>
      </c>
      <c r="G864" t="s">
        <v>106</v>
      </c>
      <c r="H864" t="s">
        <v>106</v>
      </c>
      <c r="I864" t="s">
        <v>106</v>
      </c>
      <c r="J864" t="s">
        <v>107</v>
      </c>
      <c r="K864" t="s">
        <v>108</v>
      </c>
      <c r="L864" t="s">
        <v>109</v>
      </c>
      <c r="M864" t="s">
        <v>110</v>
      </c>
      <c r="N864" t="s">
        <v>2351</v>
      </c>
      <c r="O864" t="s">
        <v>2352</v>
      </c>
      <c r="Q864">
        <v>240</v>
      </c>
      <c r="R864">
        <v>0</v>
      </c>
      <c r="S864">
        <v>240</v>
      </c>
      <c r="T864">
        <v>0</v>
      </c>
      <c r="U864">
        <v>0</v>
      </c>
      <c r="V864">
        <v>0</v>
      </c>
      <c r="W864">
        <v>240</v>
      </c>
      <c r="X864">
        <v>0</v>
      </c>
      <c r="Y864">
        <v>0</v>
      </c>
      <c r="Z864">
        <v>0</v>
      </c>
      <c r="AD864" s="1">
        <v>41461.333333333336</v>
      </c>
      <c r="AE864" s="1">
        <v>41494.708333333336</v>
      </c>
      <c r="AG864" s="1">
        <v>41426.333333333336</v>
      </c>
      <c r="AH864" s="1">
        <v>41459.708333333336</v>
      </c>
      <c r="AI864" s="1">
        <v>41426.333333333336</v>
      </c>
      <c r="AJ864" s="1">
        <v>41459.708333333336</v>
      </c>
      <c r="AK864" s="1">
        <v>41426.333333333336</v>
      </c>
      <c r="AL864" s="1">
        <v>41459.708333333336</v>
      </c>
      <c r="AM864" s="1">
        <v>41461.333333333336</v>
      </c>
      <c r="AN864" s="1">
        <v>41494.708333333336</v>
      </c>
      <c r="AP864" t="s">
        <v>113</v>
      </c>
      <c r="AU864" t="s">
        <v>2353</v>
      </c>
      <c r="AY864" t="s">
        <v>106</v>
      </c>
      <c r="AZ864">
        <v>0</v>
      </c>
      <c r="BA864">
        <v>0</v>
      </c>
      <c r="BD864" s="3">
        <v>41321.661111111112</v>
      </c>
      <c r="BE864" s="3">
        <v>41321.663888888892</v>
      </c>
      <c r="BF864" t="s">
        <v>115</v>
      </c>
      <c r="BG864" t="s">
        <v>115</v>
      </c>
      <c r="CH864">
        <v>540</v>
      </c>
      <c r="CI864">
        <v>29660</v>
      </c>
      <c r="CJ864" t="s">
        <v>106</v>
      </c>
      <c r="CK864" t="s">
        <v>106</v>
      </c>
      <c r="CL864">
        <v>25</v>
      </c>
      <c r="CM864" t="s">
        <v>2341</v>
      </c>
      <c r="CO864">
        <v>124375</v>
      </c>
      <c r="CQ864">
        <v>0</v>
      </c>
      <c r="CR864">
        <v>0</v>
      </c>
      <c r="CS864">
        <v>0</v>
      </c>
      <c r="CY864" t="s">
        <v>123</v>
      </c>
      <c r="CZ864" t="s">
        <v>124</v>
      </c>
      <c r="DD864" t="str" cm="1">
        <f t="array" ref="DD864:DE864">TEXT(_xlfn.SEQUENCE(1, DATEDIF(AG864, AH864, "m") + 1, AG864, 30), "YYYY-APMM")</f>
        <v>2013-AP06</v>
      </c>
      <c r="DE864" t="str">
        <v>2013-AP07</v>
      </c>
      <c r="DN864">
        <f t="shared" si="26"/>
        <v>0</v>
      </c>
      <c r="DO864">
        <f t="shared" si="27"/>
        <v>0</v>
      </c>
    </row>
    <row r="865" spans="1:119" x14ac:dyDescent="0.35">
      <c r="A865" t="s">
        <v>105</v>
      </c>
      <c r="B865">
        <v>500150</v>
      </c>
      <c r="C865">
        <v>6359</v>
      </c>
      <c r="D865">
        <v>124378</v>
      </c>
      <c r="E865">
        <v>13662</v>
      </c>
      <c r="F865">
        <v>0</v>
      </c>
      <c r="G865" t="s">
        <v>106</v>
      </c>
      <c r="H865" t="s">
        <v>106</v>
      </c>
      <c r="I865" t="s">
        <v>106</v>
      </c>
      <c r="J865" t="s">
        <v>107</v>
      </c>
      <c r="K865" t="s">
        <v>108</v>
      </c>
      <c r="L865" t="s">
        <v>109</v>
      </c>
      <c r="M865" t="s">
        <v>110</v>
      </c>
      <c r="N865" t="s">
        <v>2354</v>
      </c>
      <c r="O865" t="s">
        <v>2355</v>
      </c>
      <c r="Q865">
        <v>224</v>
      </c>
      <c r="R865">
        <v>0</v>
      </c>
      <c r="S865">
        <v>240</v>
      </c>
      <c r="T865">
        <v>0</v>
      </c>
      <c r="U865">
        <v>0</v>
      </c>
      <c r="V865">
        <v>0</v>
      </c>
      <c r="W865">
        <v>240</v>
      </c>
      <c r="X865">
        <v>0</v>
      </c>
      <c r="Y865">
        <v>0</v>
      </c>
      <c r="Z865">
        <v>0</v>
      </c>
      <c r="AD865" s="1">
        <v>41458.333333333336</v>
      </c>
      <c r="AE865" s="1">
        <v>41492.708333333336</v>
      </c>
      <c r="AG865" s="1">
        <v>41426.333333333336</v>
      </c>
      <c r="AH865" s="1">
        <v>41459.708333333336</v>
      </c>
      <c r="AI865" s="1">
        <v>41426.333333333336</v>
      </c>
      <c r="AJ865" s="1">
        <v>41459.708333333336</v>
      </c>
      <c r="AK865" s="1">
        <v>41426.333333333336</v>
      </c>
      <c r="AL865" s="1">
        <v>41459.708333333336</v>
      </c>
      <c r="AM865" s="1">
        <v>41458.333333333336</v>
      </c>
      <c r="AN865" s="1">
        <v>41492.708333333336</v>
      </c>
      <c r="AP865" t="s">
        <v>113</v>
      </c>
      <c r="AU865" t="s">
        <v>2356</v>
      </c>
      <c r="AY865" t="s">
        <v>106</v>
      </c>
      <c r="AZ865">
        <v>0</v>
      </c>
      <c r="BA865">
        <v>0</v>
      </c>
      <c r="BD865" s="3">
        <v>41321.661111111112</v>
      </c>
      <c r="BE865" s="3">
        <v>41321.663888888892</v>
      </c>
      <c r="BF865" t="s">
        <v>115</v>
      </c>
      <c r="BG865" t="s">
        <v>115</v>
      </c>
      <c r="CH865">
        <v>540</v>
      </c>
      <c r="CI865">
        <v>29660</v>
      </c>
      <c r="CJ865" t="s">
        <v>106</v>
      </c>
      <c r="CK865" t="s">
        <v>106</v>
      </c>
      <c r="CL865">
        <v>25</v>
      </c>
      <c r="CM865" t="s">
        <v>2341</v>
      </c>
      <c r="CO865">
        <v>124375</v>
      </c>
      <c r="CQ865">
        <v>0</v>
      </c>
      <c r="CR865">
        <v>0</v>
      </c>
      <c r="CS865">
        <v>0</v>
      </c>
      <c r="CY865" t="s">
        <v>123</v>
      </c>
      <c r="CZ865" t="s">
        <v>124</v>
      </c>
      <c r="DD865" t="str" cm="1">
        <f t="array" ref="DD865:DE865">TEXT(_xlfn.SEQUENCE(1, DATEDIF(AG865, AH865, "m") + 1, AG865, 30), "YYYY-APMM")</f>
        <v>2013-AP06</v>
      </c>
      <c r="DE865" t="str">
        <v>2013-AP07</v>
      </c>
      <c r="DN865">
        <f t="shared" si="26"/>
        <v>0</v>
      </c>
      <c r="DO865">
        <f t="shared" si="27"/>
        <v>0</v>
      </c>
    </row>
    <row r="866" spans="1:119" x14ac:dyDescent="0.35">
      <c r="A866" t="s">
        <v>105</v>
      </c>
      <c r="B866">
        <v>500151</v>
      </c>
      <c r="C866">
        <v>6359</v>
      </c>
      <c r="D866">
        <v>124378</v>
      </c>
      <c r="E866">
        <v>13662</v>
      </c>
      <c r="F866">
        <v>0</v>
      </c>
      <c r="G866" t="s">
        <v>106</v>
      </c>
      <c r="H866" t="s">
        <v>106</v>
      </c>
      <c r="I866" t="s">
        <v>106</v>
      </c>
      <c r="J866" t="s">
        <v>107</v>
      </c>
      <c r="K866" t="s">
        <v>108</v>
      </c>
      <c r="L866" t="s">
        <v>109</v>
      </c>
      <c r="M866" t="s">
        <v>110</v>
      </c>
      <c r="N866" t="s">
        <v>2357</v>
      </c>
      <c r="O866" t="s">
        <v>2358</v>
      </c>
      <c r="Q866">
        <v>400</v>
      </c>
      <c r="R866">
        <v>0</v>
      </c>
      <c r="S866">
        <v>240</v>
      </c>
      <c r="T866">
        <v>0</v>
      </c>
      <c r="U866">
        <v>0</v>
      </c>
      <c r="V866">
        <v>0</v>
      </c>
      <c r="W866">
        <v>240</v>
      </c>
      <c r="X866">
        <v>0</v>
      </c>
      <c r="Y866">
        <v>0</v>
      </c>
      <c r="Z866">
        <v>0</v>
      </c>
      <c r="AD866" s="1">
        <v>41466.333333333336</v>
      </c>
      <c r="AE866" s="1">
        <v>41504.708333333336</v>
      </c>
      <c r="AG866" s="1">
        <v>41408.333333333336</v>
      </c>
      <c r="AH866" s="1">
        <v>41442.708333333336</v>
      </c>
      <c r="AI866" s="1">
        <v>41408.333333333336</v>
      </c>
      <c r="AJ866" s="1">
        <v>41442.708333333336</v>
      </c>
      <c r="AK866" s="1">
        <v>41408.333333333336</v>
      </c>
      <c r="AL866" s="1">
        <v>41442.708333333336</v>
      </c>
      <c r="AM866" s="1">
        <v>41466.333333333336</v>
      </c>
      <c r="AN866" s="1">
        <v>41504.708333333336</v>
      </c>
      <c r="AP866" t="s">
        <v>113</v>
      </c>
      <c r="AU866" t="s">
        <v>2359</v>
      </c>
      <c r="AY866" t="s">
        <v>106</v>
      </c>
      <c r="AZ866">
        <v>0</v>
      </c>
      <c r="BA866">
        <v>0</v>
      </c>
      <c r="BD866" s="3">
        <v>41321.661111111112</v>
      </c>
      <c r="BE866" s="3">
        <v>41321.663888888892</v>
      </c>
      <c r="BF866" t="s">
        <v>115</v>
      </c>
      <c r="BG866" t="s">
        <v>115</v>
      </c>
      <c r="CH866">
        <v>540</v>
      </c>
      <c r="CI866">
        <v>29660</v>
      </c>
      <c r="CJ866" t="s">
        <v>106</v>
      </c>
      <c r="CK866" t="s">
        <v>106</v>
      </c>
      <c r="CL866">
        <v>25</v>
      </c>
      <c r="CM866" t="s">
        <v>2341</v>
      </c>
      <c r="CO866">
        <v>124375</v>
      </c>
      <c r="CQ866">
        <v>0</v>
      </c>
      <c r="CR866">
        <v>0</v>
      </c>
      <c r="CS866">
        <v>0</v>
      </c>
      <c r="CY866" t="s">
        <v>123</v>
      </c>
      <c r="CZ866" t="s">
        <v>124</v>
      </c>
      <c r="DD866" t="str" cm="1">
        <f t="array" ref="DD866:DE866">TEXT(_xlfn.SEQUENCE(1, DATEDIF(AG866, AH866, "m") + 1, AG866, 30), "YYYY-APMM")</f>
        <v>2013-AP05</v>
      </c>
      <c r="DE866" t="str">
        <v>2013-AP06</v>
      </c>
      <c r="DN866">
        <f t="shared" si="26"/>
        <v>0</v>
      </c>
      <c r="DO866">
        <f t="shared" si="27"/>
        <v>0</v>
      </c>
    </row>
    <row r="867" spans="1:119" x14ac:dyDescent="0.35">
      <c r="A867" t="s">
        <v>105</v>
      </c>
      <c r="B867">
        <v>500152</v>
      </c>
      <c r="C867">
        <v>6359</v>
      </c>
      <c r="D867">
        <v>124378</v>
      </c>
      <c r="E867">
        <v>13662</v>
      </c>
      <c r="F867">
        <v>0</v>
      </c>
      <c r="G867" t="s">
        <v>106</v>
      </c>
      <c r="H867" t="s">
        <v>106</v>
      </c>
      <c r="I867" t="s">
        <v>106</v>
      </c>
      <c r="J867" t="s">
        <v>107</v>
      </c>
      <c r="K867" t="s">
        <v>108</v>
      </c>
      <c r="L867" t="s">
        <v>109</v>
      </c>
      <c r="M867" t="s">
        <v>110</v>
      </c>
      <c r="N867" t="s">
        <v>2360</v>
      </c>
      <c r="O867" t="s">
        <v>2361</v>
      </c>
      <c r="Q867">
        <v>280</v>
      </c>
      <c r="R867">
        <v>0</v>
      </c>
      <c r="S867">
        <v>240</v>
      </c>
      <c r="T867">
        <v>0</v>
      </c>
      <c r="U867">
        <v>0</v>
      </c>
      <c r="V867">
        <v>0</v>
      </c>
      <c r="W867">
        <v>240</v>
      </c>
      <c r="X867">
        <v>0</v>
      </c>
      <c r="Y867">
        <v>0</v>
      </c>
      <c r="Z867">
        <v>0</v>
      </c>
      <c r="AD867" s="1">
        <v>41466.333333333336</v>
      </c>
      <c r="AE867" s="1">
        <v>41504.708333333336</v>
      </c>
      <c r="AG867" s="1">
        <v>41426.333333333336</v>
      </c>
      <c r="AH867" s="1">
        <v>41459.708333333336</v>
      </c>
      <c r="AI867" s="1">
        <v>41426.333333333336</v>
      </c>
      <c r="AJ867" s="1">
        <v>41459.708333333336</v>
      </c>
      <c r="AK867" s="1">
        <v>41426.333333333336</v>
      </c>
      <c r="AL867" s="1">
        <v>41459.708333333336</v>
      </c>
      <c r="AM867" s="1">
        <v>41466.333333333336</v>
      </c>
      <c r="AN867" s="1">
        <v>41504.708333333336</v>
      </c>
      <c r="AP867" t="s">
        <v>113</v>
      </c>
      <c r="AU867" t="s">
        <v>2362</v>
      </c>
      <c r="AY867" t="s">
        <v>106</v>
      </c>
      <c r="AZ867">
        <v>0</v>
      </c>
      <c r="BA867">
        <v>0</v>
      </c>
      <c r="BD867" s="3">
        <v>41321.661111111112</v>
      </c>
      <c r="BE867" s="3">
        <v>41321.663888888892</v>
      </c>
      <c r="BF867" t="s">
        <v>115</v>
      </c>
      <c r="BG867" t="s">
        <v>115</v>
      </c>
      <c r="CH867">
        <v>540</v>
      </c>
      <c r="CI867">
        <v>29660</v>
      </c>
      <c r="CJ867" t="s">
        <v>106</v>
      </c>
      <c r="CK867" t="s">
        <v>106</v>
      </c>
      <c r="CL867">
        <v>25</v>
      </c>
      <c r="CM867" t="s">
        <v>2341</v>
      </c>
      <c r="CO867">
        <v>124375</v>
      </c>
      <c r="CQ867">
        <v>0</v>
      </c>
      <c r="CR867">
        <v>0</v>
      </c>
      <c r="CS867">
        <v>0</v>
      </c>
      <c r="CY867" t="s">
        <v>123</v>
      </c>
      <c r="CZ867" t="s">
        <v>124</v>
      </c>
      <c r="DD867" t="str" cm="1">
        <f t="array" ref="DD867:DE867">TEXT(_xlfn.SEQUENCE(1, DATEDIF(AG867, AH867, "m") + 1, AG867, 30), "YYYY-APMM")</f>
        <v>2013-AP06</v>
      </c>
      <c r="DE867" t="str">
        <v>2013-AP07</v>
      </c>
      <c r="DN867">
        <f t="shared" si="26"/>
        <v>0</v>
      </c>
      <c r="DO867">
        <f t="shared" si="27"/>
        <v>0</v>
      </c>
    </row>
    <row r="868" spans="1:119" x14ac:dyDescent="0.35">
      <c r="A868" t="s">
        <v>105</v>
      </c>
      <c r="B868">
        <v>500153</v>
      </c>
      <c r="C868">
        <v>6359</v>
      </c>
      <c r="D868">
        <v>124378</v>
      </c>
      <c r="E868">
        <v>13662</v>
      </c>
      <c r="F868">
        <v>0</v>
      </c>
      <c r="G868" t="s">
        <v>106</v>
      </c>
      <c r="H868" t="s">
        <v>106</v>
      </c>
      <c r="I868" t="s">
        <v>106</v>
      </c>
      <c r="J868" t="s">
        <v>107</v>
      </c>
      <c r="K868" t="s">
        <v>108</v>
      </c>
      <c r="L868" t="s">
        <v>109</v>
      </c>
      <c r="M868" t="s">
        <v>110</v>
      </c>
      <c r="N868" t="s">
        <v>2363</v>
      </c>
      <c r="O868" t="s">
        <v>2364</v>
      </c>
      <c r="Q868">
        <v>160</v>
      </c>
      <c r="R868">
        <v>0</v>
      </c>
      <c r="S868">
        <v>240</v>
      </c>
      <c r="T868">
        <v>0</v>
      </c>
      <c r="U868">
        <v>0</v>
      </c>
      <c r="V868">
        <v>0</v>
      </c>
      <c r="W868">
        <v>240</v>
      </c>
      <c r="X868">
        <v>0</v>
      </c>
      <c r="Y868">
        <v>0</v>
      </c>
      <c r="Z868">
        <v>0</v>
      </c>
      <c r="AD868" s="1">
        <v>41466.333333333336</v>
      </c>
      <c r="AE868" s="1">
        <v>41504.708333333336</v>
      </c>
      <c r="AG868" s="1">
        <v>41443.333333333336</v>
      </c>
      <c r="AH868" s="1">
        <v>41477.708333333336</v>
      </c>
      <c r="AI868" s="1">
        <v>41443.333333333336</v>
      </c>
      <c r="AJ868" s="1">
        <v>41477.708333333336</v>
      </c>
      <c r="AK868" s="1">
        <v>41443.333333333336</v>
      </c>
      <c r="AL868" s="1">
        <v>41477.708333333336</v>
      </c>
      <c r="AM868" s="1">
        <v>41466.333333333336</v>
      </c>
      <c r="AN868" s="1">
        <v>41504.708333333336</v>
      </c>
      <c r="AP868" t="s">
        <v>113</v>
      </c>
      <c r="AU868" t="s">
        <v>2365</v>
      </c>
      <c r="AY868" t="s">
        <v>106</v>
      </c>
      <c r="AZ868">
        <v>0</v>
      </c>
      <c r="BA868">
        <v>0</v>
      </c>
      <c r="BD868" s="3">
        <v>41321.661111111112</v>
      </c>
      <c r="BE868" s="3">
        <v>41321.663888888892</v>
      </c>
      <c r="BF868" t="s">
        <v>115</v>
      </c>
      <c r="BG868" t="s">
        <v>115</v>
      </c>
      <c r="CH868">
        <v>540</v>
      </c>
      <c r="CI868">
        <v>29660</v>
      </c>
      <c r="CJ868" t="s">
        <v>106</v>
      </c>
      <c r="CK868" t="s">
        <v>106</v>
      </c>
      <c r="CL868">
        <v>25</v>
      </c>
      <c r="CM868" t="s">
        <v>2341</v>
      </c>
      <c r="CO868">
        <v>124375</v>
      </c>
      <c r="CQ868">
        <v>0</v>
      </c>
      <c r="CR868">
        <v>0</v>
      </c>
      <c r="CS868">
        <v>0</v>
      </c>
      <c r="CY868" t="s">
        <v>123</v>
      </c>
      <c r="CZ868" t="s">
        <v>124</v>
      </c>
      <c r="DD868" t="str" cm="1">
        <f t="array" ref="DD868:DE868">TEXT(_xlfn.SEQUENCE(1, DATEDIF(AG868, AH868, "m") + 1, AG868, 30), "YYYY-APMM")</f>
        <v>2013-AP06</v>
      </c>
      <c r="DE868" t="str">
        <v>2013-AP07</v>
      </c>
      <c r="DN868">
        <f t="shared" si="26"/>
        <v>0</v>
      </c>
      <c r="DO868">
        <f t="shared" si="27"/>
        <v>0</v>
      </c>
    </row>
    <row r="869" spans="1:119" x14ac:dyDescent="0.35">
      <c r="A869" t="s">
        <v>105</v>
      </c>
      <c r="B869">
        <v>500154</v>
      </c>
      <c r="C869">
        <v>6359</v>
      </c>
      <c r="D869">
        <v>124378</v>
      </c>
      <c r="E869">
        <v>13662</v>
      </c>
      <c r="F869">
        <v>0</v>
      </c>
      <c r="G869" t="s">
        <v>106</v>
      </c>
      <c r="H869" t="s">
        <v>106</v>
      </c>
      <c r="I869" t="s">
        <v>106</v>
      </c>
      <c r="J869" t="s">
        <v>107</v>
      </c>
      <c r="K869" t="s">
        <v>108</v>
      </c>
      <c r="L869" t="s">
        <v>109</v>
      </c>
      <c r="M869" t="s">
        <v>110</v>
      </c>
      <c r="N869" t="s">
        <v>2366</v>
      </c>
      <c r="O869" t="s">
        <v>2367</v>
      </c>
      <c r="Q869">
        <v>448</v>
      </c>
      <c r="R869">
        <v>0</v>
      </c>
      <c r="S869">
        <v>240</v>
      </c>
      <c r="T869">
        <v>0</v>
      </c>
      <c r="U869">
        <v>0</v>
      </c>
      <c r="V869">
        <v>0</v>
      </c>
      <c r="W869">
        <v>240</v>
      </c>
      <c r="X869">
        <v>0</v>
      </c>
      <c r="Y869">
        <v>0</v>
      </c>
      <c r="Z869">
        <v>0</v>
      </c>
      <c r="AD869" s="1">
        <v>41529.333333333336</v>
      </c>
      <c r="AE869" s="1">
        <v>41563.708333333336</v>
      </c>
      <c r="AG869" s="1">
        <v>41461.333333333336</v>
      </c>
      <c r="AH869" s="1">
        <v>41494.708333333336</v>
      </c>
      <c r="AI869" s="1">
        <v>41461.333333333336</v>
      </c>
      <c r="AJ869" s="1">
        <v>41494.708333333336</v>
      </c>
      <c r="AK869" s="1">
        <v>41461.333333333336</v>
      </c>
      <c r="AL869" s="1">
        <v>41494.708333333336</v>
      </c>
      <c r="AM869" s="1">
        <v>41529.333333333336</v>
      </c>
      <c r="AN869" s="1">
        <v>41563.708333333336</v>
      </c>
      <c r="AP869" t="s">
        <v>113</v>
      </c>
      <c r="AU869" t="s">
        <v>2368</v>
      </c>
      <c r="AY869" t="s">
        <v>106</v>
      </c>
      <c r="AZ869">
        <v>0</v>
      </c>
      <c r="BA869">
        <v>0</v>
      </c>
      <c r="BD869" s="3">
        <v>41321.661111111112</v>
      </c>
      <c r="BE869" s="3">
        <v>41321.663888888892</v>
      </c>
      <c r="BF869" t="s">
        <v>115</v>
      </c>
      <c r="BG869" t="s">
        <v>115</v>
      </c>
      <c r="CH869">
        <v>540</v>
      </c>
      <c r="CI869">
        <v>29660</v>
      </c>
      <c r="CJ869" t="s">
        <v>106</v>
      </c>
      <c r="CK869" t="s">
        <v>106</v>
      </c>
      <c r="CL869">
        <v>25</v>
      </c>
      <c r="CM869" t="s">
        <v>2341</v>
      </c>
      <c r="CO869">
        <v>124375</v>
      </c>
      <c r="CQ869">
        <v>0</v>
      </c>
      <c r="CR869">
        <v>0</v>
      </c>
      <c r="CS869">
        <v>0</v>
      </c>
      <c r="CY869" t="s">
        <v>123</v>
      </c>
      <c r="CZ869" t="s">
        <v>124</v>
      </c>
      <c r="DD869" t="str" cm="1">
        <f t="array" ref="DD869:DE869">TEXT(_xlfn.SEQUENCE(1, DATEDIF(AG869, AH869, "m") + 1, AG869, 30), "YYYY-APMM")</f>
        <v>2013-AP07</v>
      </c>
      <c r="DE869" t="str">
        <v>2013-AP08</v>
      </c>
      <c r="DN869">
        <f t="shared" si="26"/>
        <v>0</v>
      </c>
      <c r="DO869">
        <f t="shared" si="27"/>
        <v>0</v>
      </c>
    </row>
    <row r="870" spans="1:119" x14ac:dyDescent="0.35">
      <c r="A870" t="s">
        <v>105</v>
      </c>
      <c r="B870">
        <v>500155</v>
      </c>
      <c r="C870">
        <v>6359</v>
      </c>
      <c r="D870">
        <v>124378</v>
      </c>
      <c r="E870">
        <v>13662</v>
      </c>
      <c r="F870">
        <v>0</v>
      </c>
      <c r="G870" t="s">
        <v>106</v>
      </c>
      <c r="H870" t="s">
        <v>106</v>
      </c>
      <c r="I870" t="s">
        <v>106</v>
      </c>
      <c r="J870" t="s">
        <v>107</v>
      </c>
      <c r="K870" t="s">
        <v>108</v>
      </c>
      <c r="L870" t="s">
        <v>109</v>
      </c>
      <c r="M870" t="s">
        <v>110</v>
      </c>
      <c r="N870" t="s">
        <v>2369</v>
      </c>
      <c r="O870" t="s">
        <v>2370</v>
      </c>
      <c r="Q870">
        <v>328</v>
      </c>
      <c r="R870">
        <v>0</v>
      </c>
      <c r="S870">
        <v>240</v>
      </c>
      <c r="T870">
        <v>0</v>
      </c>
      <c r="U870">
        <v>0</v>
      </c>
      <c r="V870">
        <v>0</v>
      </c>
      <c r="W870">
        <v>240</v>
      </c>
      <c r="X870">
        <v>0</v>
      </c>
      <c r="Y870">
        <v>0</v>
      </c>
      <c r="Z870">
        <v>0</v>
      </c>
      <c r="AD870" s="1">
        <v>41529.333333333336</v>
      </c>
      <c r="AE870" s="1">
        <v>41563.708333333336</v>
      </c>
      <c r="AG870" s="1">
        <v>41478.333333333336</v>
      </c>
      <c r="AH870" s="1">
        <v>41515.708333333336</v>
      </c>
      <c r="AI870" s="1">
        <v>41478.333333333336</v>
      </c>
      <c r="AJ870" s="1">
        <v>41515.708333333336</v>
      </c>
      <c r="AK870" s="1">
        <v>41478.333333333336</v>
      </c>
      <c r="AL870" s="1">
        <v>41515.708333333336</v>
      </c>
      <c r="AM870" s="1">
        <v>41529.333333333336</v>
      </c>
      <c r="AN870" s="1">
        <v>41563.708333333336</v>
      </c>
      <c r="AP870" t="s">
        <v>113</v>
      </c>
      <c r="AU870" t="s">
        <v>2371</v>
      </c>
      <c r="AY870" t="s">
        <v>106</v>
      </c>
      <c r="AZ870">
        <v>0</v>
      </c>
      <c r="BA870">
        <v>0</v>
      </c>
      <c r="BD870" s="3">
        <v>41321.661111111112</v>
      </c>
      <c r="BE870" s="3">
        <v>41321.663888888892</v>
      </c>
      <c r="BF870" t="s">
        <v>115</v>
      </c>
      <c r="BG870" t="s">
        <v>115</v>
      </c>
      <c r="CH870">
        <v>540</v>
      </c>
      <c r="CI870">
        <v>29660</v>
      </c>
      <c r="CJ870" t="s">
        <v>106</v>
      </c>
      <c r="CK870" t="s">
        <v>106</v>
      </c>
      <c r="CL870">
        <v>25</v>
      </c>
      <c r="CM870" t="s">
        <v>2341</v>
      </c>
      <c r="CO870">
        <v>124375</v>
      </c>
      <c r="CQ870">
        <v>0</v>
      </c>
      <c r="CR870">
        <v>0</v>
      </c>
      <c r="CS870">
        <v>0</v>
      </c>
      <c r="CY870" t="s">
        <v>123</v>
      </c>
      <c r="CZ870" t="s">
        <v>124</v>
      </c>
      <c r="DD870" t="str" cm="1">
        <f t="array" ref="DD870:DE870">TEXT(_xlfn.SEQUENCE(1, DATEDIF(AG870, AH870, "m") + 1, AG870, 30), "YYYY-APMM")</f>
        <v>2013-AP07</v>
      </c>
      <c r="DE870" t="str">
        <v>2013-AP08</v>
      </c>
      <c r="DN870">
        <f t="shared" si="26"/>
        <v>0</v>
      </c>
      <c r="DO870">
        <f t="shared" si="27"/>
        <v>0</v>
      </c>
    </row>
    <row r="871" spans="1:119" x14ac:dyDescent="0.35">
      <c r="A871" t="s">
        <v>105</v>
      </c>
      <c r="B871">
        <v>500156</v>
      </c>
      <c r="C871">
        <v>6359</v>
      </c>
      <c r="D871">
        <v>124378</v>
      </c>
      <c r="E871">
        <v>13662</v>
      </c>
      <c r="F871">
        <v>0</v>
      </c>
      <c r="G871" t="s">
        <v>106</v>
      </c>
      <c r="H871" t="s">
        <v>106</v>
      </c>
      <c r="I871" t="s">
        <v>106</v>
      </c>
      <c r="J871" t="s">
        <v>107</v>
      </c>
      <c r="K871" t="s">
        <v>108</v>
      </c>
      <c r="L871" t="s">
        <v>109</v>
      </c>
      <c r="M871" t="s">
        <v>110</v>
      </c>
      <c r="N871" t="s">
        <v>2372</v>
      </c>
      <c r="O871" t="s">
        <v>2373</v>
      </c>
      <c r="Q871">
        <v>72</v>
      </c>
      <c r="R871">
        <v>0</v>
      </c>
      <c r="S871">
        <v>240</v>
      </c>
      <c r="T871">
        <v>0</v>
      </c>
      <c r="U871">
        <v>0</v>
      </c>
      <c r="V871">
        <v>0</v>
      </c>
      <c r="W871">
        <v>240</v>
      </c>
      <c r="X871">
        <v>0</v>
      </c>
      <c r="Y871">
        <v>0</v>
      </c>
      <c r="Z871">
        <v>0</v>
      </c>
      <c r="AD871" s="1">
        <v>41510.333333333336</v>
      </c>
      <c r="AE871" s="1">
        <v>41543.708333333336</v>
      </c>
      <c r="AG871" s="1">
        <v>41499.333333333336</v>
      </c>
      <c r="AH871" s="1">
        <v>41533.708333333336</v>
      </c>
      <c r="AI871" s="1">
        <v>41499.333333333336</v>
      </c>
      <c r="AJ871" s="1">
        <v>41533.708333333336</v>
      </c>
      <c r="AK871" s="1">
        <v>41499.333333333336</v>
      </c>
      <c r="AL871" s="1">
        <v>41533.708333333336</v>
      </c>
      <c r="AM871" s="1">
        <v>41510.333333333336</v>
      </c>
      <c r="AN871" s="1">
        <v>41543.708333333336</v>
      </c>
      <c r="AP871" t="s">
        <v>113</v>
      </c>
      <c r="AU871" t="s">
        <v>2374</v>
      </c>
      <c r="AY871" t="s">
        <v>106</v>
      </c>
      <c r="AZ871">
        <v>0</v>
      </c>
      <c r="BA871">
        <v>0</v>
      </c>
      <c r="BD871" s="3">
        <v>41321.661111111112</v>
      </c>
      <c r="BE871" s="3">
        <v>41321.663888888892</v>
      </c>
      <c r="BF871" t="s">
        <v>115</v>
      </c>
      <c r="BG871" t="s">
        <v>115</v>
      </c>
      <c r="CH871">
        <v>540</v>
      </c>
      <c r="CI871">
        <v>29660</v>
      </c>
      <c r="CJ871" t="s">
        <v>106</v>
      </c>
      <c r="CK871" t="s">
        <v>106</v>
      </c>
      <c r="CL871">
        <v>25</v>
      </c>
      <c r="CM871" t="s">
        <v>2341</v>
      </c>
      <c r="CO871">
        <v>124375</v>
      </c>
      <c r="CQ871">
        <v>0</v>
      </c>
      <c r="CR871">
        <v>0</v>
      </c>
      <c r="CS871">
        <v>0</v>
      </c>
      <c r="CY871" t="s">
        <v>123</v>
      </c>
      <c r="CZ871" t="s">
        <v>124</v>
      </c>
      <c r="DD871" t="str" cm="1">
        <f t="array" ref="DD871:DE871">TEXT(_xlfn.SEQUENCE(1, DATEDIF(AG871, AH871, "m") + 1, AG871, 30), "YYYY-APMM")</f>
        <v>2013-AP08</v>
      </c>
      <c r="DE871" t="str">
        <v>2013-AP09</v>
      </c>
      <c r="DN871">
        <f t="shared" si="26"/>
        <v>0</v>
      </c>
      <c r="DO871">
        <f t="shared" si="27"/>
        <v>0</v>
      </c>
    </row>
    <row r="872" spans="1:119" x14ac:dyDescent="0.35">
      <c r="A872" t="s">
        <v>105</v>
      </c>
      <c r="B872">
        <v>500157</v>
      </c>
      <c r="C872">
        <v>6359</v>
      </c>
      <c r="D872">
        <v>124378</v>
      </c>
      <c r="E872">
        <v>13662</v>
      </c>
      <c r="F872">
        <v>0</v>
      </c>
      <c r="G872" t="s">
        <v>106</v>
      </c>
      <c r="H872" t="s">
        <v>106</v>
      </c>
      <c r="I872" t="s">
        <v>106</v>
      </c>
      <c r="J872" t="s">
        <v>107</v>
      </c>
      <c r="K872" t="s">
        <v>108</v>
      </c>
      <c r="L872" t="s">
        <v>109</v>
      </c>
      <c r="M872" t="s">
        <v>110</v>
      </c>
      <c r="N872" t="s">
        <v>2375</v>
      </c>
      <c r="O872" t="s">
        <v>2376</v>
      </c>
      <c r="Q872">
        <v>408</v>
      </c>
      <c r="R872">
        <v>0</v>
      </c>
      <c r="S872">
        <v>240</v>
      </c>
      <c r="T872">
        <v>0</v>
      </c>
      <c r="U872">
        <v>0</v>
      </c>
      <c r="V872">
        <v>0</v>
      </c>
      <c r="W872">
        <v>240</v>
      </c>
      <c r="X872">
        <v>0</v>
      </c>
      <c r="Y872">
        <v>0</v>
      </c>
      <c r="Z872">
        <v>0</v>
      </c>
      <c r="AD872" s="1">
        <v>41450.333333333336</v>
      </c>
      <c r="AE872" s="1">
        <v>41484.708333333336</v>
      </c>
      <c r="AG872" s="1">
        <v>41391.333333333336</v>
      </c>
      <c r="AH872" s="1">
        <v>41424.708333333336</v>
      </c>
      <c r="AI872" s="1">
        <v>41391.333333333336</v>
      </c>
      <c r="AJ872" s="1">
        <v>41424.708333333336</v>
      </c>
      <c r="AK872" s="1">
        <v>41391.333333333336</v>
      </c>
      <c r="AL872" s="1">
        <v>41424.708333333336</v>
      </c>
      <c r="AM872" s="1">
        <v>41450.333333333336</v>
      </c>
      <c r="AN872" s="1">
        <v>41484.708333333336</v>
      </c>
      <c r="AP872" t="s">
        <v>113</v>
      </c>
      <c r="AU872" t="s">
        <v>2377</v>
      </c>
      <c r="AY872" t="s">
        <v>106</v>
      </c>
      <c r="AZ872">
        <v>0</v>
      </c>
      <c r="BA872">
        <v>0</v>
      </c>
      <c r="BD872" s="3">
        <v>41321.661111111112</v>
      </c>
      <c r="BE872" s="3">
        <v>41321.663888888892</v>
      </c>
      <c r="BF872" t="s">
        <v>115</v>
      </c>
      <c r="BG872" t="s">
        <v>115</v>
      </c>
      <c r="CH872">
        <v>540</v>
      </c>
      <c r="CI872">
        <v>29660</v>
      </c>
      <c r="CJ872" t="s">
        <v>106</v>
      </c>
      <c r="CK872" t="s">
        <v>106</v>
      </c>
      <c r="CL872">
        <v>25</v>
      </c>
      <c r="CM872" t="s">
        <v>2341</v>
      </c>
      <c r="CO872">
        <v>124375</v>
      </c>
      <c r="CQ872">
        <v>0</v>
      </c>
      <c r="CR872">
        <v>0</v>
      </c>
      <c r="CS872">
        <v>0</v>
      </c>
      <c r="CY872" t="s">
        <v>123</v>
      </c>
      <c r="CZ872" t="s">
        <v>124</v>
      </c>
      <c r="DD872" t="str" cm="1">
        <f t="array" ref="DD872:DE872">TEXT(_xlfn.SEQUENCE(1, DATEDIF(AG872, AH872, "m") + 1, AG872, 30), "YYYY-APMM")</f>
        <v>2013-AP04</v>
      </c>
      <c r="DE872" t="str">
        <v>2013-AP05</v>
      </c>
      <c r="DN872">
        <f t="shared" si="26"/>
        <v>0</v>
      </c>
      <c r="DO872">
        <f t="shared" si="27"/>
        <v>0</v>
      </c>
    </row>
    <row r="873" spans="1:119" x14ac:dyDescent="0.35">
      <c r="A873" t="s">
        <v>105</v>
      </c>
      <c r="B873">
        <v>500158</v>
      </c>
      <c r="C873">
        <v>6359</v>
      </c>
      <c r="D873">
        <v>124378</v>
      </c>
      <c r="E873">
        <v>13662</v>
      </c>
      <c r="F873">
        <v>0</v>
      </c>
      <c r="G873" t="s">
        <v>106</v>
      </c>
      <c r="H873" t="s">
        <v>106</v>
      </c>
      <c r="I873" t="s">
        <v>106</v>
      </c>
      <c r="J873" t="s">
        <v>107</v>
      </c>
      <c r="K873" t="s">
        <v>108</v>
      </c>
      <c r="L873" t="s">
        <v>109</v>
      </c>
      <c r="M873" t="s">
        <v>110</v>
      </c>
      <c r="N873" t="s">
        <v>2378</v>
      </c>
      <c r="O873" t="s">
        <v>2379</v>
      </c>
      <c r="Q873">
        <v>472</v>
      </c>
      <c r="R873">
        <v>0</v>
      </c>
      <c r="S873">
        <v>240</v>
      </c>
      <c r="T873">
        <v>0</v>
      </c>
      <c r="U873">
        <v>0</v>
      </c>
      <c r="V873">
        <v>0</v>
      </c>
      <c r="W873">
        <v>240</v>
      </c>
      <c r="X873">
        <v>0</v>
      </c>
      <c r="Y873">
        <v>0</v>
      </c>
      <c r="Z873">
        <v>0</v>
      </c>
      <c r="AD873" s="1">
        <v>41477.333333333336</v>
      </c>
      <c r="AE873" s="1">
        <v>41514.708333333336</v>
      </c>
      <c r="AG873" s="1">
        <v>41408.333333333336</v>
      </c>
      <c r="AH873" s="1">
        <v>41442.708333333336</v>
      </c>
      <c r="AI873" s="1">
        <v>41408.333333333336</v>
      </c>
      <c r="AJ873" s="1">
        <v>41442.708333333336</v>
      </c>
      <c r="AK873" s="1">
        <v>41408.333333333336</v>
      </c>
      <c r="AL873" s="1">
        <v>41442.708333333336</v>
      </c>
      <c r="AM873" s="1">
        <v>41477.333333333336</v>
      </c>
      <c r="AN873" s="1">
        <v>41514.708333333336</v>
      </c>
      <c r="AP873" t="s">
        <v>113</v>
      </c>
      <c r="AU873" t="s">
        <v>2380</v>
      </c>
      <c r="AY873" t="s">
        <v>106</v>
      </c>
      <c r="AZ873">
        <v>0</v>
      </c>
      <c r="BA873">
        <v>0</v>
      </c>
      <c r="BD873" s="3">
        <v>41321.661111111112</v>
      </c>
      <c r="BE873" s="3">
        <v>41321.663888888892</v>
      </c>
      <c r="BF873" t="s">
        <v>115</v>
      </c>
      <c r="BG873" t="s">
        <v>115</v>
      </c>
      <c r="CH873">
        <v>540</v>
      </c>
      <c r="CI873">
        <v>29660</v>
      </c>
      <c r="CJ873" t="s">
        <v>106</v>
      </c>
      <c r="CK873" t="s">
        <v>106</v>
      </c>
      <c r="CL873">
        <v>25</v>
      </c>
      <c r="CM873" t="s">
        <v>2341</v>
      </c>
      <c r="CO873">
        <v>124375</v>
      </c>
      <c r="CQ873">
        <v>0</v>
      </c>
      <c r="CR873">
        <v>0</v>
      </c>
      <c r="CS873">
        <v>0</v>
      </c>
      <c r="CY873" t="s">
        <v>123</v>
      </c>
      <c r="CZ873" t="s">
        <v>124</v>
      </c>
      <c r="DD873" t="str" cm="1">
        <f t="array" ref="DD873:DE873">TEXT(_xlfn.SEQUENCE(1, DATEDIF(AG873, AH873, "m") + 1, AG873, 30), "YYYY-APMM")</f>
        <v>2013-AP05</v>
      </c>
      <c r="DE873" t="str">
        <v>2013-AP06</v>
      </c>
      <c r="DN873">
        <f t="shared" si="26"/>
        <v>0</v>
      </c>
      <c r="DO873">
        <f t="shared" si="27"/>
        <v>0</v>
      </c>
    </row>
    <row r="874" spans="1:119" x14ac:dyDescent="0.35">
      <c r="A874" t="s">
        <v>105</v>
      </c>
      <c r="B874">
        <v>500159</v>
      </c>
      <c r="C874">
        <v>6359</v>
      </c>
      <c r="D874">
        <v>124378</v>
      </c>
      <c r="E874">
        <v>13662</v>
      </c>
      <c r="F874">
        <v>0</v>
      </c>
      <c r="G874" t="s">
        <v>106</v>
      </c>
      <c r="H874" t="s">
        <v>106</v>
      </c>
      <c r="I874" t="s">
        <v>106</v>
      </c>
      <c r="J874" t="s">
        <v>107</v>
      </c>
      <c r="K874" t="s">
        <v>108</v>
      </c>
      <c r="L874" t="s">
        <v>109</v>
      </c>
      <c r="M874" t="s">
        <v>110</v>
      </c>
      <c r="N874" t="s">
        <v>2381</v>
      </c>
      <c r="O874" t="s">
        <v>2382</v>
      </c>
      <c r="Q874">
        <v>440</v>
      </c>
      <c r="R874">
        <v>16</v>
      </c>
      <c r="S874">
        <v>240</v>
      </c>
      <c r="T874">
        <v>0</v>
      </c>
      <c r="U874">
        <v>0</v>
      </c>
      <c r="V874">
        <v>0</v>
      </c>
      <c r="W874">
        <v>240</v>
      </c>
      <c r="X874">
        <v>0</v>
      </c>
      <c r="Y874">
        <v>0</v>
      </c>
      <c r="Z874">
        <v>0</v>
      </c>
      <c r="AD874" s="1">
        <v>41406.333333333336</v>
      </c>
      <c r="AE874" s="1">
        <v>41440.708333333336</v>
      </c>
      <c r="AG874" s="1">
        <v>41342.333333333336</v>
      </c>
      <c r="AH874" s="1">
        <v>41375.708333333336</v>
      </c>
      <c r="AI874" s="1">
        <v>41342.333333333336</v>
      </c>
      <c r="AJ874" s="1">
        <v>41375.708333333336</v>
      </c>
      <c r="AK874" s="1">
        <v>41342.333333333336</v>
      </c>
      <c r="AL874" s="1">
        <v>41375.708333333336</v>
      </c>
      <c r="AM874" s="1">
        <v>41406.333333333336</v>
      </c>
      <c r="AN874" s="1">
        <v>41440.708333333336</v>
      </c>
      <c r="AP874" t="s">
        <v>113</v>
      </c>
      <c r="AU874" t="s">
        <v>2383</v>
      </c>
      <c r="AY874" t="s">
        <v>106</v>
      </c>
      <c r="AZ874">
        <v>0</v>
      </c>
      <c r="BA874">
        <v>0</v>
      </c>
      <c r="BD874" s="3">
        <v>41321.661111111112</v>
      </c>
      <c r="BE874" s="3">
        <v>41321.663888888892</v>
      </c>
      <c r="BF874" t="s">
        <v>115</v>
      </c>
      <c r="BG874" t="s">
        <v>115</v>
      </c>
      <c r="CH874">
        <v>540</v>
      </c>
      <c r="CI874">
        <v>29660</v>
      </c>
      <c r="CJ874" t="s">
        <v>106</v>
      </c>
      <c r="CK874" t="s">
        <v>106</v>
      </c>
      <c r="CL874">
        <v>25</v>
      </c>
      <c r="CM874" t="s">
        <v>2341</v>
      </c>
      <c r="CO874">
        <v>124375</v>
      </c>
      <c r="CQ874">
        <v>0</v>
      </c>
      <c r="CR874">
        <v>0</v>
      </c>
      <c r="CS874">
        <v>0</v>
      </c>
      <c r="CY874" t="s">
        <v>123</v>
      </c>
      <c r="CZ874" t="s">
        <v>124</v>
      </c>
      <c r="DD874" t="str" cm="1">
        <f t="array" ref="DD874:DE874">TEXT(_xlfn.SEQUENCE(1, DATEDIF(AG874, AH874, "m") + 1, AG874, 30), "YYYY-APMM")</f>
        <v>2013-AP03</v>
      </c>
      <c r="DE874" t="str">
        <v>2013-AP04</v>
      </c>
      <c r="DN874">
        <f t="shared" si="26"/>
        <v>0</v>
      </c>
      <c r="DO874">
        <f t="shared" si="27"/>
        <v>0</v>
      </c>
    </row>
    <row r="875" spans="1:119" x14ac:dyDescent="0.35">
      <c r="A875" t="s">
        <v>105</v>
      </c>
      <c r="B875">
        <v>500160</v>
      </c>
      <c r="C875">
        <v>6359</v>
      </c>
      <c r="D875">
        <v>124378</v>
      </c>
      <c r="E875">
        <v>13662</v>
      </c>
      <c r="F875">
        <v>0</v>
      </c>
      <c r="G875" t="s">
        <v>106</v>
      </c>
      <c r="H875" t="s">
        <v>106</v>
      </c>
      <c r="I875" t="s">
        <v>106</v>
      </c>
      <c r="J875" t="s">
        <v>107</v>
      </c>
      <c r="K875" t="s">
        <v>108</v>
      </c>
      <c r="L875" t="s">
        <v>109</v>
      </c>
      <c r="M875" t="s">
        <v>110</v>
      </c>
      <c r="N875" t="s">
        <v>2384</v>
      </c>
      <c r="O875" t="s">
        <v>2385</v>
      </c>
      <c r="Q875">
        <v>432</v>
      </c>
      <c r="R875">
        <v>0</v>
      </c>
      <c r="S875">
        <v>240</v>
      </c>
      <c r="T875">
        <v>0</v>
      </c>
      <c r="U875">
        <v>0</v>
      </c>
      <c r="V875">
        <v>0</v>
      </c>
      <c r="W875">
        <v>240</v>
      </c>
      <c r="X875">
        <v>0</v>
      </c>
      <c r="Y875">
        <v>0</v>
      </c>
      <c r="Z875">
        <v>0</v>
      </c>
      <c r="AD875" s="1">
        <v>41454.333333333336</v>
      </c>
      <c r="AE875" s="1">
        <v>41487.708333333336</v>
      </c>
      <c r="AG875" s="1">
        <v>41391.333333333336</v>
      </c>
      <c r="AH875" s="1">
        <v>41424.708333333336</v>
      </c>
      <c r="AI875" s="1">
        <v>41391.333333333336</v>
      </c>
      <c r="AJ875" s="1">
        <v>41424.708333333336</v>
      </c>
      <c r="AK875" s="1">
        <v>41391.333333333336</v>
      </c>
      <c r="AL875" s="1">
        <v>41424.708333333336</v>
      </c>
      <c r="AM875" s="1">
        <v>41454.333333333336</v>
      </c>
      <c r="AN875" s="1">
        <v>41487.708333333336</v>
      </c>
      <c r="AP875" t="s">
        <v>113</v>
      </c>
      <c r="AU875" t="s">
        <v>2386</v>
      </c>
      <c r="AY875" t="s">
        <v>106</v>
      </c>
      <c r="AZ875">
        <v>0</v>
      </c>
      <c r="BA875">
        <v>0</v>
      </c>
      <c r="BD875" s="3">
        <v>41321.661111111112</v>
      </c>
      <c r="BE875" s="3">
        <v>41321.663888888892</v>
      </c>
      <c r="BF875" t="s">
        <v>115</v>
      </c>
      <c r="BG875" t="s">
        <v>115</v>
      </c>
      <c r="CH875">
        <v>540</v>
      </c>
      <c r="CI875">
        <v>29660</v>
      </c>
      <c r="CJ875" t="s">
        <v>106</v>
      </c>
      <c r="CK875" t="s">
        <v>106</v>
      </c>
      <c r="CL875">
        <v>25</v>
      </c>
      <c r="CM875" t="s">
        <v>2341</v>
      </c>
      <c r="CO875">
        <v>124375</v>
      </c>
      <c r="CQ875">
        <v>0</v>
      </c>
      <c r="CR875">
        <v>0</v>
      </c>
      <c r="CS875">
        <v>0</v>
      </c>
      <c r="CY875" t="s">
        <v>123</v>
      </c>
      <c r="CZ875" t="s">
        <v>124</v>
      </c>
      <c r="DD875" t="str" cm="1">
        <f t="array" ref="DD875:DE875">TEXT(_xlfn.SEQUENCE(1, DATEDIF(AG875, AH875, "m") + 1, AG875, 30), "YYYY-APMM")</f>
        <v>2013-AP04</v>
      </c>
      <c r="DE875" t="str">
        <v>2013-AP05</v>
      </c>
      <c r="DN875">
        <f t="shared" si="26"/>
        <v>0</v>
      </c>
      <c r="DO875">
        <f t="shared" si="27"/>
        <v>0</v>
      </c>
    </row>
    <row r="876" spans="1:119" x14ac:dyDescent="0.35">
      <c r="A876" t="s">
        <v>105</v>
      </c>
      <c r="B876">
        <v>500161</v>
      </c>
      <c r="C876">
        <v>6359</v>
      </c>
      <c r="D876">
        <v>124378</v>
      </c>
      <c r="E876">
        <v>13662</v>
      </c>
      <c r="F876">
        <v>0</v>
      </c>
      <c r="G876" t="s">
        <v>106</v>
      </c>
      <c r="H876" t="s">
        <v>106</v>
      </c>
      <c r="I876" t="s">
        <v>106</v>
      </c>
      <c r="J876" t="s">
        <v>107</v>
      </c>
      <c r="K876" t="s">
        <v>108</v>
      </c>
      <c r="L876" t="s">
        <v>109</v>
      </c>
      <c r="M876" t="s">
        <v>110</v>
      </c>
      <c r="N876" t="s">
        <v>2387</v>
      </c>
      <c r="O876" t="s">
        <v>2388</v>
      </c>
      <c r="Q876">
        <v>672</v>
      </c>
      <c r="R876">
        <v>0</v>
      </c>
      <c r="S876">
        <v>240</v>
      </c>
      <c r="T876">
        <v>0</v>
      </c>
      <c r="U876">
        <v>0</v>
      </c>
      <c r="V876">
        <v>0</v>
      </c>
      <c r="W876">
        <v>240</v>
      </c>
      <c r="X876">
        <v>0</v>
      </c>
      <c r="Y876">
        <v>0</v>
      </c>
      <c r="Z876">
        <v>0</v>
      </c>
      <c r="AD876" s="1">
        <v>41510.333333333336</v>
      </c>
      <c r="AE876" s="1">
        <v>41543.708333333336</v>
      </c>
      <c r="AG876" s="1">
        <v>41408.333333333336</v>
      </c>
      <c r="AH876" s="1">
        <v>41442.708333333336</v>
      </c>
      <c r="AI876" s="1">
        <v>41408.333333333336</v>
      </c>
      <c r="AJ876" s="1">
        <v>41442.708333333336</v>
      </c>
      <c r="AK876" s="1">
        <v>41408.333333333336</v>
      </c>
      <c r="AL876" s="1">
        <v>41442.708333333336</v>
      </c>
      <c r="AM876" s="1">
        <v>41510.333333333336</v>
      </c>
      <c r="AN876" s="1">
        <v>41543.708333333336</v>
      </c>
      <c r="AP876" t="s">
        <v>113</v>
      </c>
      <c r="AU876" t="s">
        <v>2389</v>
      </c>
      <c r="AY876" t="s">
        <v>106</v>
      </c>
      <c r="AZ876">
        <v>0</v>
      </c>
      <c r="BA876">
        <v>0</v>
      </c>
      <c r="BD876" s="3">
        <v>41321.661111111112</v>
      </c>
      <c r="BE876" s="3">
        <v>41321.663888888892</v>
      </c>
      <c r="BF876" t="s">
        <v>115</v>
      </c>
      <c r="BG876" t="s">
        <v>115</v>
      </c>
      <c r="CH876">
        <v>540</v>
      </c>
      <c r="CI876">
        <v>29660</v>
      </c>
      <c r="CJ876" t="s">
        <v>106</v>
      </c>
      <c r="CK876" t="s">
        <v>106</v>
      </c>
      <c r="CL876">
        <v>25</v>
      </c>
      <c r="CM876" t="s">
        <v>2341</v>
      </c>
      <c r="CO876">
        <v>124375</v>
      </c>
      <c r="CQ876">
        <v>0</v>
      </c>
      <c r="CR876">
        <v>0</v>
      </c>
      <c r="CS876">
        <v>0</v>
      </c>
      <c r="CY876" t="s">
        <v>123</v>
      </c>
      <c r="CZ876" t="s">
        <v>124</v>
      </c>
      <c r="DD876" t="str" cm="1">
        <f t="array" ref="DD876:DE876">TEXT(_xlfn.SEQUENCE(1, DATEDIF(AG876, AH876, "m") + 1, AG876, 30), "YYYY-APMM")</f>
        <v>2013-AP05</v>
      </c>
      <c r="DE876" t="str">
        <v>2013-AP06</v>
      </c>
      <c r="DN876">
        <f t="shared" si="26"/>
        <v>0</v>
      </c>
      <c r="DO876">
        <f t="shared" si="27"/>
        <v>0</v>
      </c>
    </row>
    <row r="877" spans="1:119" x14ac:dyDescent="0.35">
      <c r="A877" t="s">
        <v>105</v>
      </c>
      <c r="B877">
        <v>500162</v>
      </c>
      <c r="C877">
        <v>6359</v>
      </c>
      <c r="D877">
        <v>124378</v>
      </c>
      <c r="E877">
        <v>13662</v>
      </c>
      <c r="F877">
        <v>0</v>
      </c>
      <c r="G877" t="s">
        <v>106</v>
      </c>
      <c r="H877" t="s">
        <v>106</v>
      </c>
      <c r="I877" t="s">
        <v>106</v>
      </c>
      <c r="J877" t="s">
        <v>107</v>
      </c>
      <c r="K877" t="s">
        <v>108</v>
      </c>
      <c r="L877" t="s">
        <v>109</v>
      </c>
      <c r="M877" t="s">
        <v>110</v>
      </c>
      <c r="N877" t="s">
        <v>2390</v>
      </c>
      <c r="O877" t="s">
        <v>2391</v>
      </c>
      <c r="Q877">
        <v>608</v>
      </c>
      <c r="R877">
        <v>0</v>
      </c>
      <c r="S877">
        <v>240</v>
      </c>
      <c r="T877">
        <v>0</v>
      </c>
      <c r="U877">
        <v>0</v>
      </c>
      <c r="V877">
        <v>0</v>
      </c>
      <c r="W877">
        <v>240</v>
      </c>
      <c r="X877">
        <v>0</v>
      </c>
      <c r="Y877">
        <v>0</v>
      </c>
      <c r="Z877">
        <v>0</v>
      </c>
      <c r="AD877" s="1">
        <v>41518.333333333336</v>
      </c>
      <c r="AE877" s="1">
        <v>41552.708333333336</v>
      </c>
      <c r="AG877" s="1">
        <v>41426.333333333336</v>
      </c>
      <c r="AH877" s="1">
        <v>41459.708333333336</v>
      </c>
      <c r="AI877" s="1">
        <v>41426.333333333336</v>
      </c>
      <c r="AJ877" s="1">
        <v>41459.708333333336</v>
      </c>
      <c r="AK877" s="1">
        <v>41426.333333333336</v>
      </c>
      <c r="AL877" s="1">
        <v>41459.708333333336</v>
      </c>
      <c r="AM877" s="1">
        <v>41518.333333333336</v>
      </c>
      <c r="AN877" s="1">
        <v>41552.708333333336</v>
      </c>
      <c r="AP877" t="s">
        <v>113</v>
      </c>
      <c r="AU877" t="s">
        <v>2392</v>
      </c>
      <c r="AY877" t="s">
        <v>106</v>
      </c>
      <c r="AZ877">
        <v>0</v>
      </c>
      <c r="BA877">
        <v>0</v>
      </c>
      <c r="BD877" s="3">
        <v>41321.661111111112</v>
      </c>
      <c r="BE877" s="3">
        <v>41321.663888888892</v>
      </c>
      <c r="BF877" t="s">
        <v>115</v>
      </c>
      <c r="BG877" t="s">
        <v>115</v>
      </c>
      <c r="CH877">
        <v>540</v>
      </c>
      <c r="CI877">
        <v>29660</v>
      </c>
      <c r="CJ877" t="s">
        <v>106</v>
      </c>
      <c r="CK877" t="s">
        <v>106</v>
      </c>
      <c r="CL877">
        <v>25</v>
      </c>
      <c r="CM877" t="s">
        <v>2341</v>
      </c>
      <c r="CO877">
        <v>124375</v>
      </c>
      <c r="CQ877">
        <v>0</v>
      </c>
      <c r="CR877">
        <v>0</v>
      </c>
      <c r="CS877">
        <v>0</v>
      </c>
      <c r="CY877" t="s">
        <v>123</v>
      </c>
      <c r="CZ877" t="s">
        <v>124</v>
      </c>
      <c r="DD877" t="str" cm="1">
        <f t="array" ref="DD877:DE877">TEXT(_xlfn.SEQUENCE(1, DATEDIF(AG877, AH877, "m") + 1, AG877, 30), "YYYY-APMM")</f>
        <v>2013-AP06</v>
      </c>
      <c r="DE877" t="str">
        <v>2013-AP07</v>
      </c>
      <c r="DN877">
        <f t="shared" si="26"/>
        <v>0</v>
      </c>
      <c r="DO877">
        <f t="shared" si="27"/>
        <v>0</v>
      </c>
    </row>
    <row r="878" spans="1:119" x14ac:dyDescent="0.35">
      <c r="A878" t="s">
        <v>105</v>
      </c>
      <c r="B878">
        <v>500163</v>
      </c>
      <c r="C878">
        <v>6359</v>
      </c>
      <c r="D878">
        <v>124378</v>
      </c>
      <c r="E878">
        <v>13662</v>
      </c>
      <c r="F878">
        <v>0</v>
      </c>
      <c r="G878" t="s">
        <v>106</v>
      </c>
      <c r="H878" t="s">
        <v>106</v>
      </c>
      <c r="I878" t="s">
        <v>106</v>
      </c>
      <c r="J878" t="s">
        <v>107</v>
      </c>
      <c r="K878" t="s">
        <v>108</v>
      </c>
      <c r="L878" t="s">
        <v>109</v>
      </c>
      <c r="M878" t="s">
        <v>110</v>
      </c>
      <c r="N878" t="s">
        <v>2393</v>
      </c>
      <c r="O878" t="s">
        <v>2394</v>
      </c>
      <c r="Q878">
        <v>488</v>
      </c>
      <c r="R878">
        <v>0</v>
      </c>
      <c r="S878">
        <v>240</v>
      </c>
      <c r="T878">
        <v>0</v>
      </c>
      <c r="U878">
        <v>0</v>
      </c>
      <c r="V878">
        <v>0</v>
      </c>
      <c r="W878">
        <v>240</v>
      </c>
      <c r="X878">
        <v>0</v>
      </c>
      <c r="Y878">
        <v>0</v>
      </c>
      <c r="Z878">
        <v>0</v>
      </c>
      <c r="AD878" s="1">
        <v>41518.333333333336</v>
      </c>
      <c r="AE878" s="1">
        <v>41552.708333333336</v>
      </c>
      <c r="AG878" s="1">
        <v>41443.333333333336</v>
      </c>
      <c r="AH878" s="1">
        <v>41477.708333333336</v>
      </c>
      <c r="AI878" s="1">
        <v>41443.333333333336</v>
      </c>
      <c r="AJ878" s="1">
        <v>41477.708333333336</v>
      </c>
      <c r="AK878" s="1">
        <v>41443.333333333336</v>
      </c>
      <c r="AL878" s="1">
        <v>41477.708333333336</v>
      </c>
      <c r="AM878" s="1">
        <v>41518.333333333336</v>
      </c>
      <c r="AN878" s="1">
        <v>41552.708333333336</v>
      </c>
      <c r="AP878" t="s">
        <v>113</v>
      </c>
      <c r="AU878" t="s">
        <v>2395</v>
      </c>
      <c r="AY878" t="s">
        <v>106</v>
      </c>
      <c r="AZ878">
        <v>0</v>
      </c>
      <c r="BA878">
        <v>0</v>
      </c>
      <c r="BD878" s="3">
        <v>41321.661111111112</v>
      </c>
      <c r="BE878" s="3">
        <v>41321.663888888892</v>
      </c>
      <c r="BF878" t="s">
        <v>115</v>
      </c>
      <c r="BG878" t="s">
        <v>115</v>
      </c>
      <c r="CH878">
        <v>540</v>
      </c>
      <c r="CI878">
        <v>29660</v>
      </c>
      <c r="CJ878" t="s">
        <v>106</v>
      </c>
      <c r="CK878" t="s">
        <v>106</v>
      </c>
      <c r="CL878">
        <v>25</v>
      </c>
      <c r="CM878" t="s">
        <v>2341</v>
      </c>
      <c r="CO878">
        <v>124375</v>
      </c>
      <c r="CQ878">
        <v>0</v>
      </c>
      <c r="CR878">
        <v>0</v>
      </c>
      <c r="CS878">
        <v>0</v>
      </c>
      <c r="CY878" t="s">
        <v>123</v>
      </c>
      <c r="CZ878" t="s">
        <v>124</v>
      </c>
      <c r="DD878" t="str" cm="1">
        <f t="array" ref="DD878:DE878">TEXT(_xlfn.SEQUENCE(1, DATEDIF(AG878, AH878, "m") + 1, AG878, 30), "YYYY-APMM")</f>
        <v>2013-AP06</v>
      </c>
      <c r="DE878" t="str">
        <v>2013-AP07</v>
      </c>
      <c r="DN878">
        <f t="shared" si="26"/>
        <v>0</v>
      </c>
      <c r="DO878">
        <f t="shared" si="27"/>
        <v>0</v>
      </c>
    </row>
    <row r="879" spans="1:119" x14ac:dyDescent="0.35">
      <c r="A879" t="s">
        <v>105</v>
      </c>
      <c r="B879">
        <v>500164</v>
      </c>
      <c r="C879">
        <v>6359</v>
      </c>
      <c r="D879">
        <v>124378</v>
      </c>
      <c r="E879">
        <v>13662</v>
      </c>
      <c r="F879">
        <v>0</v>
      </c>
      <c r="G879" t="s">
        <v>106</v>
      </c>
      <c r="H879" t="s">
        <v>106</v>
      </c>
      <c r="I879" t="s">
        <v>106</v>
      </c>
      <c r="J879" t="s">
        <v>107</v>
      </c>
      <c r="K879" t="s">
        <v>108</v>
      </c>
      <c r="L879" t="s">
        <v>109</v>
      </c>
      <c r="M879" t="s">
        <v>110</v>
      </c>
      <c r="N879" t="s">
        <v>2396</v>
      </c>
      <c r="O879" t="s">
        <v>2397</v>
      </c>
      <c r="Q879">
        <v>600</v>
      </c>
      <c r="R879">
        <v>0</v>
      </c>
      <c r="S879">
        <v>240</v>
      </c>
      <c r="T879">
        <v>0</v>
      </c>
      <c r="U879">
        <v>0</v>
      </c>
      <c r="V879">
        <v>0</v>
      </c>
      <c r="W879">
        <v>240</v>
      </c>
      <c r="X879">
        <v>0</v>
      </c>
      <c r="Y879">
        <v>0</v>
      </c>
      <c r="Z879">
        <v>0</v>
      </c>
      <c r="AD879" s="1">
        <v>41478.333333333336</v>
      </c>
      <c r="AE879" s="1">
        <v>41515.708333333336</v>
      </c>
      <c r="AG879" s="1">
        <v>41391.333333333336</v>
      </c>
      <c r="AH879" s="1">
        <v>41424.708333333336</v>
      </c>
      <c r="AI879" s="1">
        <v>41391.333333333336</v>
      </c>
      <c r="AJ879" s="1">
        <v>41424.708333333336</v>
      </c>
      <c r="AK879" s="1">
        <v>41391.333333333336</v>
      </c>
      <c r="AL879" s="1">
        <v>41424.708333333336</v>
      </c>
      <c r="AM879" s="1">
        <v>41478.333333333336</v>
      </c>
      <c r="AN879" s="1">
        <v>41515.708333333336</v>
      </c>
      <c r="AP879" t="s">
        <v>113</v>
      </c>
      <c r="AU879" t="s">
        <v>2398</v>
      </c>
      <c r="AY879" t="s">
        <v>106</v>
      </c>
      <c r="AZ879">
        <v>0</v>
      </c>
      <c r="BA879">
        <v>0</v>
      </c>
      <c r="BD879" s="3">
        <v>41321.661111111112</v>
      </c>
      <c r="BE879" s="3">
        <v>41321.663888888892</v>
      </c>
      <c r="BF879" t="s">
        <v>115</v>
      </c>
      <c r="BG879" t="s">
        <v>115</v>
      </c>
      <c r="CH879">
        <v>540</v>
      </c>
      <c r="CI879">
        <v>29660</v>
      </c>
      <c r="CJ879" t="s">
        <v>106</v>
      </c>
      <c r="CK879" t="s">
        <v>106</v>
      </c>
      <c r="CL879">
        <v>25</v>
      </c>
      <c r="CM879" t="s">
        <v>2341</v>
      </c>
      <c r="CO879">
        <v>124375</v>
      </c>
      <c r="CQ879">
        <v>0</v>
      </c>
      <c r="CR879">
        <v>0</v>
      </c>
      <c r="CS879">
        <v>0</v>
      </c>
      <c r="CY879" t="s">
        <v>123</v>
      </c>
      <c r="CZ879" t="s">
        <v>124</v>
      </c>
      <c r="DD879" t="str" cm="1">
        <f t="array" ref="DD879:DE879">TEXT(_xlfn.SEQUENCE(1, DATEDIF(AG879, AH879, "m") + 1, AG879, 30), "YYYY-APMM")</f>
        <v>2013-AP04</v>
      </c>
      <c r="DE879" t="str">
        <v>2013-AP05</v>
      </c>
      <c r="DN879">
        <f t="shared" si="26"/>
        <v>0</v>
      </c>
      <c r="DO879">
        <f t="shared" si="27"/>
        <v>0</v>
      </c>
    </row>
    <row r="880" spans="1:119" x14ac:dyDescent="0.35">
      <c r="A880" t="s">
        <v>105</v>
      </c>
      <c r="B880">
        <v>500165</v>
      </c>
      <c r="C880">
        <v>6359</v>
      </c>
      <c r="D880">
        <v>124378</v>
      </c>
      <c r="E880">
        <v>13662</v>
      </c>
      <c r="F880">
        <v>0</v>
      </c>
      <c r="G880" t="s">
        <v>106</v>
      </c>
      <c r="H880" t="s">
        <v>106</v>
      </c>
      <c r="I880" t="s">
        <v>106</v>
      </c>
      <c r="J880" t="s">
        <v>107</v>
      </c>
      <c r="K880" t="s">
        <v>108</v>
      </c>
      <c r="L880" t="s">
        <v>109</v>
      </c>
      <c r="M880" t="s">
        <v>110</v>
      </c>
      <c r="N880" t="s">
        <v>2399</v>
      </c>
      <c r="O880" t="s">
        <v>2400</v>
      </c>
      <c r="Q880">
        <v>696</v>
      </c>
      <c r="R880">
        <v>0</v>
      </c>
      <c r="S880">
        <v>240</v>
      </c>
      <c r="T880">
        <v>0</v>
      </c>
      <c r="U880">
        <v>0</v>
      </c>
      <c r="V880">
        <v>0</v>
      </c>
      <c r="W880">
        <v>240</v>
      </c>
      <c r="X880">
        <v>0</v>
      </c>
      <c r="Y880">
        <v>0</v>
      </c>
      <c r="Z880">
        <v>0</v>
      </c>
      <c r="AD880" s="1">
        <v>41492.333333333336</v>
      </c>
      <c r="AE880" s="1">
        <v>41529.708333333336</v>
      </c>
      <c r="AG880" s="1">
        <v>41391.333333333336</v>
      </c>
      <c r="AH880" s="1">
        <v>41424.708333333336</v>
      </c>
      <c r="AI880" s="1">
        <v>41391.333333333336</v>
      </c>
      <c r="AJ880" s="1">
        <v>41424.708333333336</v>
      </c>
      <c r="AK880" s="1">
        <v>41391.333333333336</v>
      </c>
      <c r="AL880" s="1">
        <v>41424.708333333336</v>
      </c>
      <c r="AM880" s="1">
        <v>41492.333333333336</v>
      </c>
      <c r="AN880" s="1">
        <v>41529.708333333336</v>
      </c>
      <c r="AP880" t="s">
        <v>113</v>
      </c>
      <c r="AU880" t="s">
        <v>2401</v>
      </c>
      <c r="AY880" t="s">
        <v>106</v>
      </c>
      <c r="AZ880">
        <v>0</v>
      </c>
      <c r="BA880">
        <v>0</v>
      </c>
      <c r="BD880" s="3">
        <v>41321.661111111112</v>
      </c>
      <c r="BE880" s="3">
        <v>41321.663888888892</v>
      </c>
      <c r="BF880" t="s">
        <v>115</v>
      </c>
      <c r="BG880" t="s">
        <v>115</v>
      </c>
      <c r="CH880">
        <v>540</v>
      </c>
      <c r="CI880">
        <v>29660</v>
      </c>
      <c r="CJ880" t="s">
        <v>106</v>
      </c>
      <c r="CK880" t="s">
        <v>106</v>
      </c>
      <c r="CL880">
        <v>25</v>
      </c>
      <c r="CM880" t="s">
        <v>2341</v>
      </c>
      <c r="CO880">
        <v>124375</v>
      </c>
      <c r="CQ880">
        <v>0</v>
      </c>
      <c r="CR880">
        <v>0</v>
      </c>
      <c r="CS880">
        <v>0</v>
      </c>
      <c r="CY880" t="s">
        <v>123</v>
      </c>
      <c r="CZ880" t="s">
        <v>124</v>
      </c>
      <c r="DD880" t="str" cm="1">
        <f t="array" ref="DD880:DE880">TEXT(_xlfn.SEQUENCE(1, DATEDIF(AG880, AH880, "m") + 1, AG880, 30), "YYYY-APMM")</f>
        <v>2013-AP04</v>
      </c>
      <c r="DE880" t="str">
        <v>2013-AP05</v>
      </c>
      <c r="DN880">
        <f t="shared" si="26"/>
        <v>0</v>
      </c>
      <c r="DO880">
        <f t="shared" si="27"/>
        <v>0</v>
      </c>
    </row>
    <row r="881" spans="1:119" x14ac:dyDescent="0.35">
      <c r="A881" t="s">
        <v>105</v>
      </c>
      <c r="B881">
        <v>500166</v>
      </c>
      <c r="C881">
        <v>6359</v>
      </c>
      <c r="D881">
        <v>124378</v>
      </c>
      <c r="E881">
        <v>13662</v>
      </c>
      <c r="F881">
        <v>0</v>
      </c>
      <c r="G881" t="s">
        <v>106</v>
      </c>
      <c r="H881" t="s">
        <v>106</v>
      </c>
      <c r="I881" t="s">
        <v>106</v>
      </c>
      <c r="J881" t="s">
        <v>107</v>
      </c>
      <c r="K881" t="s">
        <v>108</v>
      </c>
      <c r="L881" t="s">
        <v>109</v>
      </c>
      <c r="M881" t="s">
        <v>110</v>
      </c>
      <c r="N881" t="s">
        <v>2402</v>
      </c>
      <c r="O881" t="s">
        <v>2403</v>
      </c>
      <c r="Q881">
        <v>864</v>
      </c>
      <c r="R881">
        <v>0</v>
      </c>
      <c r="S881">
        <v>240</v>
      </c>
      <c r="T881">
        <v>0</v>
      </c>
      <c r="U881">
        <v>0</v>
      </c>
      <c r="V881">
        <v>0</v>
      </c>
      <c r="W881">
        <v>240</v>
      </c>
      <c r="X881">
        <v>0</v>
      </c>
      <c r="Y881">
        <v>0</v>
      </c>
      <c r="Z881">
        <v>0</v>
      </c>
      <c r="AD881" s="1">
        <v>41520.333333333336</v>
      </c>
      <c r="AE881" s="1">
        <v>41554.708333333336</v>
      </c>
      <c r="AG881" s="1">
        <v>41391.333333333336</v>
      </c>
      <c r="AH881" s="1">
        <v>41424.708333333336</v>
      </c>
      <c r="AI881" s="1">
        <v>41391.333333333336</v>
      </c>
      <c r="AJ881" s="1">
        <v>41424.708333333336</v>
      </c>
      <c r="AK881" s="1">
        <v>41391.333333333336</v>
      </c>
      <c r="AL881" s="1">
        <v>41424.708333333336</v>
      </c>
      <c r="AM881" s="1">
        <v>41520.333333333336</v>
      </c>
      <c r="AN881" s="1">
        <v>41554.708333333336</v>
      </c>
      <c r="AP881" t="s">
        <v>113</v>
      </c>
      <c r="AU881" t="s">
        <v>2404</v>
      </c>
      <c r="AY881" t="s">
        <v>106</v>
      </c>
      <c r="AZ881">
        <v>0</v>
      </c>
      <c r="BA881">
        <v>0</v>
      </c>
      <c r="BD881" s="3">
        <v>41321.661111111112</v>
      </c>
      <c r="BE881" s="3">
        <v>41321.663888888892</v>
      </c>
      <c r="BF881" t="s">
        <v>115</v>
      </c>
      <c r="BG881" t="s">
        <v>115</v>
      </c>
      <c r="CH881">
        <v>540</v>
      </c>
      <c r="CI881">
        <v>29660</v>
      </c>
      <c r="CJ881" t="s">
        <v>106</v>
      </c>
      <c r="CK881" t="s">
        <v>106</v>
      </c>
      <c r="CL881">
        <v>25</v>
      </c>
      <c r="CM881" t="s">
        <v>2341</v>
      </c>
      <c r="CO881">
        <v>124375</v>
      </c>
      <c r="CQ881">
        <v>0</v>
      </c>
      <c r="CR881">
        <v>0</v>
      </c>
      <c r="CS881">
        <v>0</v>
      </c>
      <c r="CY881" t="s">
        <v>123</v>
      </c>
      <c r="CZ881" t="s">
        <v>124</v>
      </c>
      <c r="DD881" t="str" cm="1">
        <f t="array" ref="DD881:DE881">TEXT(_xlfn.SEQUENCE(1, DATEDIF(AG881, AH881, "m") + 1, AG881, 30), "YYYY-APMM")</f>
        <v>2013-AP04</v>
      </c>
      <c r="DE881" t="str">
        <v>2013-AP05</v>
      </c>
      <c r="DN881">
        <f t="shared" si="26"/>
        <v>0</v>
      </c>
      <c r="DO881">
        <f t="shared" si="27"/>
        <v>0</v>
      </c>
    </row>
    <row r="882" spans="1:119" x14ac:dyDescent="0.35">
      <c r="A882" t="s">
        <v>105</v>
      </c>
      <c r="B882">
        <v>500167</v>
      </c>
      <c r="C882">
        <v>6359</v>
      </c>
      <c r="D882">
        <v>124378</v>
      </c>
      <c r="E882">
        <v>13662</v>
      </c>
      <c r="F882">
        <v>0</v>
      </c>
      <c r="G882" t="s">
        <v>106</v>
      </c>
      <c r="H882" t="s">
        <v>106</v>
      </c>
      <c r="I882" t="s">
        <v>106</v>
      </c>
      <c r="J882" t="s">
        <v>107</v>
      </c>
      <c r="K882" t="s">
        <v>108</v>
      </c>
      <c r="L882" t="s">
        <v>109</v>
      </c>
      <c r="M882" t="s">
        <v>110</v>
      </c>
      <c r="N882" t="s">
        <v>2405</v>
      </c>
      <c r="O882" t="s">
        <v>2406</v>
      </c>
      <c r="Q882">
        <v>1000</v>
      </c>
      <c r="R882">
        <v>520</v>
      </c>
      <c r="S882">
        <v>240</v>
      </c>
      <c r="T882">
        <v>0</v>
      </c>
      <c r="U882">
        <v>0</v>
      </c>
      <c r="V882">
        <v>0</v>
      </c>
      <c r="W882">
        <v>240</v>
      </c>
      <c r="X882">
        <v>0</v>
      </c>
      <c r="Y882">
        <v>0</v>
      </c>
      <c r="Z882">
        <v>0</v>
      </c>
      <c r="AD882" s="1">
        <v>41557.333333333336</v>
      </c>
      <c r="AE882" s="1">
        <v>41594.708333333336</v>
      </c>
      <c r="AG882" s="1">
        <v>41408.333333333336</v>
      </c>
      <c r="AH882" s="1">
        <v>41442.708333333336</v>
      </c>
      <c r="AI882" s="1">
        <v>41408.333333333336</v>
      </c>
      <c r="AJ882" s="1">
        <v>41442.708333333336</v>
      </c>
      <c r="AK882" s="1">
        <v>41408.333333333336</v>
      </c>
      <c r="AL882" s="1">
        <v>41442.708333333336</v>
      </c>
      <c r="AM882" s="1">
        <v>41557.333333333336</v>
      </c>
      <c r="AN882" s="1">
        <v>41594.708333333336</v>
      </c>
      <c r="AP882" t="s">
        <v>113</v>
      </c>
      <c r="AU882" t="s">
        <v>2407</v>
      </c>
      <c r="AY882" t="s">
        <v>106</v>
      </c>
      <c r="AZ882">
        <v>0</v>
      </c>
      <c r="BA882">
        <v>0</v>
      </c>
      <c r="BD882" s="3">
        <v>41321.661111111112</v>
      </c>
      <c r="BE882" s="3">
        <v>41321.663888888892</v>
      </c>
      <c r="BF882" t="s">
        <v>115</v>
      </c>
      <c r="BG882" t="s">
        <v>115</v>
      </c>
      <c r="CH882">
        <v>540</v>
      </c>
      <c r="CI882">
        <v>29660</v>
      </c>
      <c r="CJ882" t="s">
        <v>106</v>
      </c>
      <c r="CK882" t="s">
        <v>106</v>
      </c>
      <c r="CL882">
        <v>25</v>
      </c>
      <c r="CM882" t="s">
        <v>2341</v>
      </c>
      <c r="CO882">
        <v>124375</v>
      </c>
      <c r="CQ882">
        <v>0</v>
      </c>
      <c r="CR882">
        <v>0</v>
      </c>
      <c r="CS882">
        <v>0</v>
      </c>
      <c r="CY882" t="s">
        <v>123</v>
      </c>
      <c r="CZ882" t="s">
        <v>124</v>
      </c>
      <c r="DD882" t="str" cm="1">
        <f t="array" ref="DD882:DE882">TEXT(_xlfn.SEQUENCE(1, DATEDIF(AG882, AH882, "m") + 1, AG882, 30), "YYYY-APMM")</f>
        <v>2013-AP05</v>
      </c>
      <c r="DE882" t="str">
        <v>2013-AP06</v>
      </c>
      <c r="DN882">
        <f t="shared" si="26"/>
        <v>0</v>
      </c>
      <c r="DO882">
        <f t="shared" si="27"/>
        <v>0</v>
      </c>
    </row>
    <row r="883" spans="1:119" x14ac:dyDescent="0.35">
      <c r="A883" t="s">
        <v>105</v>
      </c>
      <c r="B883">
        <v>500168</v>
      </c>
      <c r="C883">
        <v>6359</v>
      </c>
      <c r="D883">
        <v>124378</v>
      </c>
      <c r="E883">
        <v>13662</v>
      </c>
      <c r="F883">
        <v>0</v>
      </c>
      <c r="G883" t="s">
        <v>106</v>
      </c>
      <c r="H883" t="s">
        <v>106</v>
      </c>
      <c r="I883" t="s">
        <v>106</v>
      </c>
      <c r="J883" t="s">
        <v>107</v>
      </c>
      <c r="K883" t="s">
        <v>108</v>
      </c>
      <c r="L883" t="s">
        <v>109</v>
      </c>
      <c r="M883" t="s">
        <v>110</v>
      </c>
      <c r="N883" t="s">
        <v>2408</v>
      </c>
      <c r="O883" t="s">
        <v>2409</v>
      </c>
      <c r="Q883">
        <v>880</v>
      </c>
      <c r="R883">
        <v>160</v>
      </c>
      <c r="S883">
        <v>240</v>
      </c>
      <c r="T883">
        <v>0</v>
      </c>
      <c r="U883">
        <v>0</v>
      </c>
      <c r="V883">
        <v>0</v>
      </c>
      <c r="W883">
        <v>240</v>
      </c>
      <c r="X883">
        <v>0</v>
      </c>
      <c r="Y883">
        <v>0</v>
      </c>
      <c r="Z883">
        <v>0</v>
      </c>
      <c r="AD883" s="1">
        <v>41557.333333333336</v>
      </c>
      <c r="AE883" s="1">
        <v>41594.708333333336</v>
      </c>
      <c r="AG883" s="1">
        <v>41426.333333333336</v>
      </c>
      <c r="AH883" s="1">
        <v>41459.708333333336</v>
      </c>
      <c r="AI883" s="1">
        <v>41426.333333333336</v>
      </c>
      <c r="AJ883" s="1">
        <v>41459.708333333336</v>
      </c>
      <c r="AK883" s="1">
        <v>41426.333333333336</v>
      </c>
      <c r="AL883" s="1">
        <v>41459.708333333336</v>
      </c>
      <c r="AM883" s="1">
        <v>41557.333333333336</v>
      </c>
      <c r="AN883" s="1">
        <v>41594.708333333336</v>
      </c>
      <c r="AP883" t="s">
        <v>113</v>
      </c>
      <c r="AU883" t="s">
        <v>2410</v>
      </c>
      <c r="AY883" t="s">
        <v>106</v>
      </c>
      <c r="AZ883">
        <v>0</v>
      </c>
      <c r="BA883">
        <v>0</v>
      </c>
      <c r="BD883" s="3">
        <v>41321.661111111112</v>
      </c>
      <c r="BE883" s="3">
        <v>41321.663888888892</v>
      </c>
      <c r="BF883" t="s">
        <v>115</v>
      </c>
      <c r="BG883" t="s">
        <v>115</v>
      </c>
      <c r="CH883">
        <v>540</v>
      </c>
      <c r="CI883">
        <v>29660</v>
      </c>
      <c r="CJ883" t="s">
        <v>106</v>
      </c>
      <c r="CK883" t="s">
        <v>106</v>
      </c>
      <c r="CL883">
        <v>25</v>
      </c>
      <c r="CM883" t="s">
        <v>2341</v>
      </c>
      <c r="CO883">
        <v>124375</v>
      </c>
      <c r="CQ883">
        <v>0</v>
      </c>
      <c r="CR883">
        <v>0</v>
      </c>
      <c r="CS883">
        <v>0</v>
      </c>
      <c r="CY883" t="s">
        <v>123</v>
      </c>
      <c r="CZ883" t="s">
        <v>124</v>
      </c>
      <c r="DD883" t="str" cm="1">
        <f t="array" ref="DD883:DE883">TEXT(_xlfn.SEQUENCE(1, DATEDIF(AG883, AH883, "m") + 1, AG883, 30), "YYYY-APMM")</f>
        <v>2013-AP06</v>
      </c>
      <c r="DE883" t="str">
        <v>2013-AP07</v>
      </c>
      <c r="DN883">
        <f t="shared" si="26"/>
        <v>0</v>
      </c>
      <c r="DO883">
        <f t="shared" si="27"/>
        <v>0</v>
      </c>
    </row>
    <row r="884" spans="1:119" x14ac:dyDescent="0.35">
      <c r="A884" t="s">
        <v>105</v>
      </c>
      <c r="B884">
        <v>500169</v>
      </c>
      <c r="C884">
        <v>6359</v>
      </c>
      <c r="D884">
        <v>124378</v>
      </c>
      <c r="E884">
        <v>13662</v>
      </c>
      <c r="F884">
        <v>0</v>
      </c>
      <c r="G884" t="s">
        <v>106</v>
      </c>
      <c r="H884" t="s">
        <v>106</v>
      </c>
      <c r="I884" t="s">
        <v>106</v>
      </c>
      <c r="J884" t="s">
        <v>107</v>
      </c>
      <c r="K884" t="s">
        <v>108</v>
      </c>
      <c r="L884" t="s">
        <v>109</v>
      </c>
      <c r="M884" t="s">
        <v>110</v>
      </c>
      <c r="N884" t="s">
        <v>2411</v>
      </c>
      <c r="O884" t="s">
        <v>2412</v>
      </c>
      <c r="Q884">
        <v>840</v>
      </c>
      <c r="R884">
        <v>0</v>
      </c>
      <c r="S884">
        <v>240</v>
      </c>
      <c r="T884">
        <v>0</v>
      </c>
      <c r="U884">
        <v>0</v>
      </c>
      <c r="V884">
        <v>0</v>
      </c>
      <c r="W884">
        <v>240</v>
      </c>
      <c r="X884">
        <v>0</v>
      </c>
      <c r="Y884">
        <v>0</v>
      </c>
      <c r="Z884">
        <v>0</v>
      </c>
      <c r="AD884" s="1">
        <v>41517.333333333336</v>
      </c>
      <c r="AE884" s="1">
        <v>41550.708333333336</v>
      </c>
      <c r="AG884" s="1">
        <v>41391.333333333336</v>
      </c>
      <c r="AH884" s="1">
        <v>41424.708333333336</v>
      </c>
      <c r="AI884" s="1">
        <v>41391.333333333336</v>
      </c>
      <c r="AJ884" s="1">
        <v>41424.708333333336</v>
      </c>
      <c r="AK884" s="1">
        <v>41391.333333333336</v>
      </c>
      <c r="AL884" s="1">
        <v>41424.708333333336</v>
      </c>
      <c r="AM884" s="1">
        <v>41517.333333333336</v>
      </c>
      <c r="AN884" s="1">
        <v>41550.708333333336</v>
      </c>
      <c r="AP884" t="s">
        <v>113</v>
      </c>
      <c r="AU884" t="s">
        <v>2413</v>
      </c>
      <c r="AY884" t="s">
        <v>106</v>
      </c>
      <c r="AZ884">
        <v>0</v>
      </c>
      <c r="BA884">
        <v>0</v>
      </c>
      <c r="BD884" s="3">
        <v>41321.661111111112</v>
      </c>
      <c r="BE884" s="3">
        <v>41321.663888888892</v>
      </c>
      <c r="BF884" t="s">
        <v>115</v>
      </c>
      <c r="BG884" t="s">
        <v>115</v>
      </c>
      <c r="CH884">
        <v>540</v>
      </c>
      <c r="CI884">
        <v>29660</v>
      </c>
      <c r="CJ884" t="s">
        <v>106</v>
      </c>
      <c r="CK884" t="s">
        <v>106</v>
      </c>
      <c r="CL884">
        <v>25</v>
      </c>
      <c r="CM884" t="s">
        <v>2341</v>
      </c>
      <c r="CO884">
        <v>124375</v>
      </c>
      <c r="CQ884">
        <v>0</v>
      </c>
      <c r="CR884">
        <v>0</v>
      </c>
      <c r="CS884">
        <v>0</v>
      </c>
      <c r="CY884" t="s">
        <v>123</v>
      </c>
      <c r="CZ884" t="s">
        <v>124</v>
      </c>
      <c r="DD884" t="str" cm="1">
        <f t="array" ref="DD884:DE884">TEXT(_xlfn.SEQUENCE(1, DATEDIF(AG884, AH884, "m") + 1, AG884, 30), "YYYY-APMM")</f>
        <v>2013-AP04</v>
      </c>
      <c r="DE884" t="str">
        <v>2013-AP05</v>
      </c>
      <c r="DN884">
        <f t="shared" si="26"/>
        <v>0</v>
      </c>
      <c r="DO884">
        <f t="shared" si="27"/>
        <v>0</v>
      </c>
    </row>
    <row r="885" spans="1:119" x14ac:dyDescent="0.35">
      <c r="A885" t="s">
        <v>105</v>
      </c>
      <c r="B885">
        <v>500170</v>
      </c>
      <c r="C885">
        <v>6359</v>
      </c>
      <c r="D885">
        <v>124378</v>
      </c>
      <c r="E885">
        <v>13662</v>
      </c>
      <c r="F885">
        <v>0</v>
      </c>
      <c r="G885" t="s">
        <v>106</v>
      </c>
      <c r="H885" t="s">
        <v>106</v>
      </c>
      <c r="I885" t="s">
        <v>106</v>
      </c>
      <c r="J885" t="s">
        <v>107</v>
      </c>
      <c r="K885" t="s">
        <v>108</v>
      </c>
      <c r="L885" t="s">
        <v>109</v>
      </c>
      <c r="M885" t="s">
        <v>110</v>
      </c>
      <c r="N885" t="s">
        <v>2414</v>
      </c>
      <c r="O885" t="s">
        <v>2415</v>
      </c>
      <c r="Q885">
        <v>720</v>
      </c>
      <c r="R885">
        <v>0</v>
      </c>
      <c r="S885">
        <v>240</v>
      </c>
      <c r="T885">
        <v>0</v>
      </c>
      <c r="U885">
        <v>0</v>
      </c>
      <c r="V885">
        <v>0</v>
      </c>
      <c r="W885">
        <v>240</v>
      </c>
      <c r="X885">
        <v>0</v>
      </c>
      <c r="Y885">
        <v>0</v>
      </c>
      <c r="Z885">
        <v>0</v>
      </c>
      <c r="AD885" s="1">
        <v>41517.333333333336</v>
      </c>
      <c r="AE885" s="1">
        <v>41550.708333333336</v>
      </c>
      <c r="AG885" s="1">
        <v>41408.333333333336</v>
      </c>
      <c r="AH885" s="1">
        <v>41442.708333333336</v>
      </c>
      <c r="AI885" s="1">
        <v>41408.333333333336</v>
      </c>
      <c r="AJ885" s="1">
        <v>41442.708333333336</v>
      </c>
      <c r="AK885" s="1">
        <v>41408.333333333336</v>
      </c>
      <c r="AL885" s="1">
        <v>41442.708333333336</v>
      </c>
      <c r="AM885" s="1">
        <v>41517.333333333336</v>
      </c>
      <c r="AN885" s="1">
        <v>41550.708333333336</v>
      </c>
      <c r="AP885" t="s">
        <v>113</v>
      </c>
      <c r="AU885" t="s">
        <v>2416</v>
      </c>
      <c r="AY885" t="s">
        <v>106</v>
      </c>
      <c r="AZ885">
        <v>0</v>
      </c>
      <c r="BA885">
        <v>0</v>
      </c>
      <c r="BD885" s="3">
        <v>41321.661111111112</v>
      </c>
      <c r="BE885" s="3">
        <v>41321.663888888892</v>
      </c>
      <c r="BF885" t="s">
        <v>115</v>
      </c>
      <c r="BG885" t="s">
        <v>115</v>
      </c>
      <c r="CH885">
        <v>540</v>
      </c>
      <c r="CI885">
        <v>29660</v>
      </c>
      <c r="CJ885" t="s">
        <v>106</v>
      </c>
      <c r="CK885" t="s">
        <v>106</v>
      </c>
      <c r="CL885">
        <v>25</v>
      </c>
      <c r="CM885" t="s">
        <v>2341</v>
      </c>
      <c r="CO885">
        <v>124375</v>
      </c>
      <c r="CQ885">
        <v>0</v>
      </c>
      <c r="CR885">
        <v>0</v>
      </c>
      <c r="CS885">
        <v>0</v>
      </c>
      <c r="CY885" t="s">
        <v>123</v>
      </c>
      <c r="CZ885" t="s">
        <v>124</v>
      </c>
      <c r="DD885" t="str" cm="1">
        <f t="array" ref="DD885:DE885">TEXT(_xlfn.SEQUENCE(1, DATEDIF(AG885, AH885, "m") + 1, AG885, 30), "YYYY-APMM")</f>
        <v>2013-AP05</v>
      </c>
      <c r="DE885" t="str">
        <v>2013-AP06</v>
      </c>
      <c r="DN885">
        <f t="shared" si="26"/>
        <v>0</v>
      </c>
      <c r="DO885">
        <f t="shared" si="27"/>
        <v>0</v>
      </c>
    </row>
    <row r="886" spans="1:119" x14ac:dyDescent="0.35">
      <c r="A886" t="s">
        <v>105</v>
      </c>
      <c r="B886">
        <v>500171</v>
      </c>
      <c r="C886">
        <v>6359</v>
      </c>
      <c r="D886">
        <v>124378</v>
      </c>
      <c r="E886">
        <v>13662</v>
      </c>
      <c r="F886">
        <v>0</v>
      </c>
      <c r="G886" t="s">
        <v>106</v>
      </c>
      <c r="H886" t="s">
        <v>106</v>
      </c>
      <c r="I886" t="s">
        <v>106</v>
      </c>
      <c r="J886" t="s">
        <v>107</v>
      </c>
      <c r="K886" t="s">
        <v>108</v>
      </c>
      <c r="L886" t="s">
        <v>109</v>
      </c>
      <c r="M886" t="s">
        <v>110</v>
      </c>
      <c r="N886" t="s">
        <v>2417</v>
      </c>
      <c r="O886" t="s">
        <v>2418</v>
      </c>
      <c r="Q886">
        <v>392</v>
      </c>
      <c r="R886">
        <v>0</v>
      </c>
      <c r="S886">
        <v>240</v>
      </c>
      <c r="T886">
        <v>0</v>
      </c>
      <c r="U886">
        <v>0</v>
      </c>
      <c r="V886">
        <v>0</v>
      </c>
      <c r="W886">
        <v>240</v>
      </c>
      <c r="X886">
        <v>0</v>
      </c>
      <c r="Y886">
        <v>0</v>
      </c>
      <c r="Z886">
        <v>0</v>
      </c>
      <c r="AD886" s="1">
        <v>41483.333333333336</v>
      </c>
      <c r="AE886" s="1">
        <v>41520.708333333336</v>
      </c>
      <c r="AG886" s="1">
        <v>41426.333333333336</v>
      </c>
      <c r="AH886" s="1">
        <v>41459.708333333336</v>
      </c>
      <c r="AI886" s="1">
        <v>41426.333333333336</v>
      </c>
      <c r="AJ886" s="1">
        <v>41459.708333333336</v>
      </c>
      <c r="AK886" s="1">
        <v>41426.333333333336</v>
      </c>
      <c r="AL886" s="1">
        <v>41459.708333333336</v>
      </c>
      <c r="AM886" s="1">
        <v>41483.333333333336</v>
      </c>
      <c r="AN886" s="1">
        <v>41520.708333333336</v>
      </c>
      <c r="AP886" t="s">
        <v>113</v>
      </c>
      <c r="AU886" t="s">
        <v>2419</v>
      </c>
      <c r="AY886" t="s">
        <v>106</v>
      </c>
      <c r="AZ886">
        <v>0</v>
      </c>
      <c r="BA886">
        <v>0</v>
      </c>
      <c r="BD886" s="3">
        <v>41321.661111111112</v>
      </c>
      <c r="BE886" s="3">
        <v>41321.663888888892</v>
      </c>
      <c r="BF886" t="s">
        <v>115</v>
      </c>
      <c r="BG886" t="s">
        <v>115</v>
      </c>
      <c r="CH886">
        <v>540</v>
      </c>
      <c r="CI886">
        <v>29660</v>
      </c>
      <c r="CJ886" t="s">
        <v>106</v>
      </c>
      <c r="CK886" t="s">
        <v>106</v>
      </c>
      <c r="CL886">
        <v>25</v>
      </c>
      <c r="CM886" t="s">
        <v>2341</v>
      </c>
      <c r="CO886">
        <v>124375</v>
      </c>
      <c r="CQ886">
        <v>0</v>
      </c>
      <c r="CR886">
        <v>0</v>
      </c>
      <c r="CS886">
        <v>0</v>
      </c>
      <c r="CY886" t="s">
        <v>123</v>
      </c>
      <c r="CZ886" t="s">
        <v>124</v>
      </c>
      <c r="DD886" t="str" cm="1">
        <f t="array" ref="DD886:DE886">TEXT(_xlfn.SEQUENCE(1, DATEDIF(AG886, AH886, "m") + 1, AG886, 30), "YYYY-APMM")</f>
        <v>2013-AP06</v>
      </c>
      <c r="DE886" t="str">
        <v>2013-AP07</v>
      </c>
      <c r="DN886">
        <f t="shared" si="26"/>
        <v>0</v>
      </c>
      <c r="DO886">
        <f t="shared" si="27"/>
        <v>0</v>
      </c>
    </row>
    <row r="887" spans="1:119" x14ac:dyDescent="0.35">
      <c r="A887" t="s">
        <v>105</v>
      </c>
      <c r="B887">
        <v>500172</v>
      </c>
      <c r="C887">
        <v>6359</v>
      </c>
      <c r="D887">
        <v>124378</v>
      </c>
      <c r="E887">
        <v>13662</v>
      </c>
      <c r="F887">
        <v>0</v>
      </c>
      <c r="G887" t="s">
        <v>106</v>
      </c>
      <c r="H887" t="s">
        <v>106</v>
      </c>
      <c r="I887" t="s">
        <v>106</v>
      </c>
      <c r="J887" t="s">
        <v>107</v>
      </c>
      <c r="K887" t="s">
        <v>108</v>
      </c>
      <c r="L887" t="s">
        <v>109</v>
      </c>
      <c r="M887" t="s">
        <v>110</v>
      </c>
      <c r="N887" t="s">
        <v>2420</v>
      </c>
      <c r="O887" t="s">
        <v>2421</v>
      </c>
      <c r="Q887">
        <v>784</v>
      </c>
      <c r="R887">
        <v>0</v>
      </c>
      <c r="S887">
        <v>240</v>
      </c>
      <c r="T887">
        <v>0</v>
      </c>
      <c r="U887">
        <v>0</v>
      </c>
      <c r="V887">
        <v>0</v>
      </c>
      <c r="W887">
        <v>240</v>
      </c>
      <c r="X887">
        <v>0</v>
      </c>
      <c r="Y887">
        <v>0</v>
      </c>
      <c r="Z887">
        <v>0</v>
      </c>
      <c r="AD887" s="1">
        <v>41543.333333333336</v>
      </c>
      <c r="AE887" s="1">
        <v>41580.708333333336</v>
      </c>
      <c r="AG887" s="1">
        <v>41426.333333333336</v>
      </c>
      <c r="AH887" s="1">
        <v>41459.708333333336</v>
      </c>
      <c r="AI887" s="1">
        <v>41426.333333333336</v>
      </c>
      <c r="AJ887" s="1">
        <v>41459.708333333336</v>
      </c>
      <c r="AK887" s="1">
        <v>41426.333333333336</v>
      </c>
      <c r="AL887" s="1">
        <v>41459.708333333336</v>
      </c>
      <c r="AM887" s="1">
        <v>41543.333333333336</v>
      </c>
      <c r="AN887" s="1">
        <v>41580.708333333336</v>
      </c>
      <c r="AP887" t="s">
        <v>113</v>
      </c>
      <c r="AU887" t="s">
        <v>2422</v>
      </c>
      <c r="AY887" t="s">
        <v>106</v>
      </c>
      <c r="AZ887">
        <v>0</v>
      </c>
      <c r="BA887">
        <v>0</v>
      </c>
      <c r="BD887" s="3">
        <v>41321.661111111112</v>
      </c>
      <c r="BE887" s="3">
        <v>41321.663888888892</v>
      </c>
      <c r="BF887" t="s">
        <v>115</v>
      </c>
      <c r="BG887" t="s">
        <v>115</v>
      </c>
      <c r="CH887">
        <v>540</v>
      </c>
      <c r="CI887">
        <v>29660</v>
      </c>
      <c r="CJ887" t="s">
        <v>106</v>
      </c>
      <c r="CK887" t="s">
        <v>106</v>
      </c>
      <c r="CL887">
        <v>25</v>
      </c>
      <c r="CM887" t="s">
        <v>2341</v>
      </c>
      <c r="CO887">
        <v>124375</v>
      </c>
      <c r="CQ887">
        <v>0</v>
      </c>
      <c r="CR887">
        <v>0</v>
      </c>
      <c r="CS887">
        <v>0</v>
      </c>
      <c r="CY887" t="s">
        <v>123</v>
      </c>
      <c r="CZ887" t="s">
        <v>124</v>
      </c>
      <c r="DD887" t="str" cm="1">
        <f t="array" ref="DD887:DE887">TEXT(_xlfn.SEQUENCE(1, DATEDIF(AG887, AH887, "m") + 1, AG887, 30), "YYYY-APMM")</f>
        <v>2013-AP06</v>
      </c>
      <c r="DE887" t="str">
        <v>2013-AP07</v>
      </c>
      <c r="DN887">
        <f t="shared" si="26"/>
        <v>0</v>
      </c>
      <c r="DO887">
        <f t="shared" si="27"/>
        <v>0</v>
      </c>
    </row>
    <row r="888" spans="1:119" x14ac:dyDescent="0.35">
      <c r="A888" t="s">
        <v>105</v>
      </c>
      <c r="B888">
        <v>500173</v>
      </c>
      <c r="C888">
        <v>6359</v>
      </c>
      <c r="D888">
        <v>124378</v>
      </c>
      <c r="E888">
        <v>13662</v>
      </c>
      <c r="F888">
        <v>0</v>
      </c>
      <c r="G888" t="s">
        <v>106</v>
      </c>
      <c r="H888" t="s">
        <v>106</v>
      </c>
      <c r="I888" t="s">
        <v>106</v>
      </c>
      <c r="J888" t="s">
        <v>107</v>
      </c>
      <c r="K888" t="s">
        <v>108</v>
      </c>
      <c r="L888" t="s">
        <v>109</v>
      </c>
      <c r="M888" t="s">
        <v>110</v>
      </c>
      <c r="N888" t="s">
        <v>2423</v>
      </c>
      <c r="O888" t="s">
        <v>2424</v>
      </c>
      <c r="Q888">
        <v>720</v>
      </c>
      <c r="R888">
        <v>0</v>
      </c>
      <c r="S888">
        <v>240</v>
      </c>
      <c r="T888">
        <v>0</v>
      </c>
      <c r="U888">
        <v>0</v>
      </c>
      <c r="V888">
        <v>0</v>
      </c>
      <c r="W888">
        <v>240</v>
      </c>
      <c r="X888">
        <v>0</v>
      </c>
      <c r="Y888">
        <v>0</v>
      </c>
      <c r="Z888">
        <v>0</v>
      </c>
      <c r="AD888" s="1">
        <v>41534.333333333336</v>
      </c>
      <c r="AE888" s="1">
        <v>41570.708333333336</v>
      </c>
      <c r="AG888" s="1">
        <v>41426.333333333336</v>
      </c>
      <c r="AH888" s="1">
        <v>41459.708333333336</v>
      </c>
      <c r="AI888" s="1">
        <v>41426.333333333336</v>
      </c>
      <c r="AJ888" s="1">
        <v>41459.708333333336</v>
      </c>
      <c r="AK888" s="1">
        <v>41426.333333333336</v>
      </c>
      <c r="AL888" s="1">
        <v>41459.708333333336</v>
      </c>
      <c r="AM888" s="1">
        <v>41534.333333333336</v>
      </c>
      <c r="AN888" s="1">
        <v>41570.708333333336</v>
      </c>
      <c r="AP888" t="s">
        <v>113</v>
      </c>
      <c r="AU888" t="s">
        <v>2425</v>
      </c>
      <c r="AY888" t="s">
        <v>106</v>
      </c>
      <c r="AZ888">
        <v>0</v>
      </c>
      <c r="BA888">
        <v>0</v>
      </c>
      <c r="BD888" s="3">
        <v>41321.661111111112</v>
      </c>
      <c r="BE888" s="3">
        <v>41321.663888888892</v>
      </c>
      <c r="BF888" t="s">
        <v>115</v>
      </c>
      <c r="BG888" t="s">
        <v>115</v>
      </c>
      <c r="CH888">
        <v>540</v>
      </c>
      <c r="CI888">
        <v>29660</v>
      </c>
      <c r="CJ888" t="s">
        <v>106</v>
      </c>
      <c r="CK888" t="s">
        <v>106</v>
      </c>
      <c r="CL888">
        <v>25</v>
      </c>
      <c r="CM888" t="s">
        <v>2341</v>
      </c>
      <c r="CO888">
        <v>124375</v>
      </c>
      <c r="CQ888">
        <v>0</v>
      </c>
      <c r="CR888">
        <v>0</v>
      </c>
      <c r="CS888">
        <v>0</v>
      </c>
      <c r="CY888" t="s">
        <v>123</v>
      </c>
      <c r="CZ888" t="s">
        <v>124</v>
      </c>
      <c r="DD888" t="str" cm="1">
        <f t="array" ref="DD888:DE888">TEXT(_xlfn.SEQUENCE(1, DATEDIF(AG888, AH888, "m") + 1, AG888, 30), "YYYY-APMM")</f>
        <v>2013-AP06</v>
      </c>
      <c r="DE888" t="str">
        <v>2013-AP07</v>
      </c>
      <c r="DN888">
        <f t="shared" si="26"/>
        <v>0</v>
      </c>
      <c r="DO888">
        <f t="shared" si="27"/>
        <v>0</v>
      </c>
    </row>
    <row r="889" spans="1:119" x14ac:dyDescent="0.35">
      <c r="A889" t="s">
        <v>105</v>
      </c>
      <c r="B889">
        <v>500174</v>
      </c>
      <c r="C889">
        <v>6359</v>
      </c>
      <c r="D889">
        <v>124378</v>
      </c>
      <c r="E889">
        <v>13662</v>
      </c>
      <c r="F889">
        <v>0</v>
      </c>
      <c r="G889" t="s">
        <v>106</v>
      </c>
      <c r="H889" t="s">
        <v>106</v>
      </c>
      <c r="I889" t="s">
        <v>106</v>
      </c>
      <c r="J889" t="s">
        <v>107</v>
      </c>
      <c r="K889" t="s">
        <v>108</v>
      </c>
      <c r="L889" t="s">
        <v>109</v>
      </c>
      <c r="M889" t="s">
        <v>110</v>
      </c>
      <c r="N889" t="s">
        <v>2426</v>
      </c>
      <c r="O889" t="s">
        <v>2427</v>
      </c>
      <c r="Q889">
        <v>40</v>
      </c>
      <c r="R889">
        <v>0</v>
      </c>
      <c r="S889">
        <v>240</v>
      </c>
      <c r="T889">
        <v>0</v>
      </c>
      <c r="U889">
        <v>0</v>
      </c>
      <c r="V889">
        <v>0</v>
      </c>
      <c r="W889">
        <v>240</v>
      </c>
      <c r="X889">
        <v>0</v>
      </c>
      <c r="Y889">
        <v>0</v>
      </c>
      <c r="Z889">
        <v>0</v>
      </c>
      <c r="AD889" s="1">
        <v>41449.333333333336</v>
      </c>
      <c r="AE889" s="1">
        <v>41483.708333333336</v>
      </c>
      <c r="AG889" s="1">
        <v>41443.333333333336</v>
      </c>
      <c r="AH889" s="1">
        <v>41477.708333333336</v>
      </c>
      <c r="AI889" s="1">
        <v>41443.333333333336</v>
      </c>
      <c r="AJ889" s="1">
        <v>41477.708333333336</v>
      </c>
      <c r="AK889" s="1">
        <v>41443.333333333336</v>
      </c>
      <c r="AL889" s="1">
        <v>41477.708333333336</v>
      </c>
      <c r="AM889" s="1">
        <v>41449.333333333336</v>
      </c>
      <c r="AN889" s="1">
        <v>41483.708333333336</v>
      </c>
      <c r="AP889" t="s">
        <v>113</v>
      </c>
      <c r="AU889" t="s">
        <v>2428</v>
      </c>
      <c r="AY889" t="s">
        <v>106</v>
      </c>
      <c r="AZ889">
        <v>0</v>
      </c>
      <c r="BA889">
        <v>0</v>
      </c>
      <c r="BD889" s="3">
        <v>41321.661111111112</v>
      </c>
      <c r="BE889" s="3">
        <v>41321.678472222222</v>
      </c>
      <c r="BF889" t="s">
        <v>115</v>
      </c>
      <c r="BG889" t="s">
        <v>115</v>
      </c>
      <c r="CH889">
        <v>540</v>
      </c>
      <c r="CI889">
        <v>29660</v>
      </c>
      <c r="CJ889" t="s">
        <v>106</v>
      </c>
      <c r="CK889" t="s">
        <v>106</v>
      </c>
      <c r="CL889">
        <v>25</v>
      </c>
      <c r="CM889" t="s">
        <v>2341</v>
      </c>
      <c r="CO889">
        <v>124375</v>
      </c>
      <c r="CQ889">
        <v>0</v>
      </c>
      <c r="CR889">
        <v>0</v>
      </c>
      <c r="CS889">
        <v>0</v>
      </c>
      <c r="CY889" t="s">
        <v>123</v>
      </c>
      <c r="CZ889" t="s">
        <v>124</v>
      </c>
      <c r="DD889" t="str" cm="1">
        <f t="array" ref="DD889:DE889">TEXT(_xlfn.SEQUENCE(1, DATEDIF(AG889, AH889, "m") + 1, AG889, 30), "YYYY-APMM")</f>
        <v>2013-AP06</v>
      </c>
      <c r="DE889" t="str">
        <v>2013-AP07</v>
      </c>
      <c r="DN889">
        <f t="shared" si="26"/>
        <v>0</v>
      </c>
      <c r="DO889">
        <f t="shared" si="27"/>
        <v>0</v>
      </c>
    </row>
    <row r="890" spans="1:119" x14ac:dyDescent="0.35">
      <c r="A890" t="s">
        <v>105</v>
      </c>
      <c r="B890">
        <v>500175</v>
      </c>
      <c r="C890">
        <v>6359</v>
      </c>
      <c r="D890">
        <v>124378</v>
      </c>
      <c r="E890">
        <v>13662</v>
      </c>
      <c r="F890">
        <v>0</v>
      </c>
      <c r="G890" t="s">
        <v>106</v>
      </c>
      <c r="H890" t="s">
        <v>106</v>
      </c>
      <c r="I890" t="s">
        <v>106</v>
      </c>
      <c r="J890" t="s">
        <v>107</v>
      </c>
      <c r="K890" t="s">
        <v>108</v>
      </c>
      <c r="L890" t="s">
        <v>109</v>
      </c>
      <c r="M890" t="s">
        <v>110</v>
      </c>
      <c r="N890" t="s">
        <v>2429</v>
      </c>
      <c r="O890" t="s">
        <v>2430</v>
      </c>
      <c r="Q890">
        <v>32</v>
      </c>
      <c r="R890">
        <v>0</v>
      </c>
      <c r="S890">
        <v>240</v>
      </c>
      <c r="T890">
        <v>0</v>
      </c>
      <c r="U890">
        <v>0</v>
      </c>
      <c r="V890">
        <v>0</v>
      </c>
      <c r="W890">
        <v>240</v>
      </c>
      <c r="X890">
        <v>0</v>
      </c>
      <c r="Y890">
        <v>0</v>
      </c>
      <c r="Z890">
        <v>0</v>
      </c>
      <c r="AD890" s="1">
        <v>41465.333333333336</v>
      </c>
      <c r="AE890" s="1">
        <v>41503.708333333336</v>
      </c>
      <c r="AG890" s="1">
        <v>41461.333333333336</v>
      </c>
      <c r="AH890" s="1">
        <v>41494.708333333336</v>
      </c>
      <c r="AI890" s="1">
        <v>41461.333333333336</v>
      </c>
      <c r="AJ890" s="1">
        <v>41494.708333333336</v>
      </c>
      <c r="AK890" s="1">
        <v>41461.333333333336</v>
      </c>
      <c r="AL890" s="1">
        <v>41494.708333333336</v>
      </c>
      <c r="AM890" s="1">
        <v>41465.333333333336</v>
      </c>
      <c r="AN890" s="1">
        <v>41503.708333333336</v>
      </c>
      <c r="AP890" t="s">
        <v>113</v>
      </c>
      <c r="AU890" t="s">
        <v>2431</v>
      </c>
      <c r="AY890" t="s">
        <v>106</v>
      </c>
      <c r="AZ890">
        <v>0</v>
      </c>
      <c r="BA890">
        <v>0</v>
      </c>
      <c r="BD890" s="3">
        <v>41321.661111111112</v>
      </c>
      <c r="BE890" s="3">
        <v>41321.681944444441</v>
      </c>
      <c r="BF890" t="s">
        <v>115</v>
      </c>
      <c r="BG890" t="s">
        <v>115</v>
      </c>
      <c r="CH890">
        <v>540</v>
      </c>
      <c r="CI890">
        <v>29660</v>
      </c>
      <c r="CJ890" t="s">
        <v>106</v>
      </c>
      <c r="CK890" t="s">
        <v>106</v>
      </c>
      <c r="CL890">
        <v>25</v>
      </c>
      <c r="CM890" t="s">
        <v>2341</v>
      </c>
      <c r="CO890">
        <v>124375</v>
      </c>
      <c r="CQ890">
        <v>0</v>
      </c>
      <c r="CR890">
        <v>0</v>
      </c>
      <c r="CS890">
        <v>0</v>
      </c>
      <c r="CY890" t="s">
        <v>123</v>
      </c>
      <c r="CZ890" t="s">
        <v>124</v>
      </c>
      <c r="DD890" t="str" cm="1">
        <f t="array" ref="DD890:DE890">TEXT(_xlfn.SEQUENCE(1, DATEDIF(AG890, AH890, "m") + 1, AG890, 30), "YYYY-APMM")</f>
        <v>2013-AP07</v>
      </c>
      <c r="DE890" t="str">
        <v>2013-AP08</v>
      </c>
      <c r="DN890">
        <f t="shared" si="26"/>
        <v>0</v>
      </c>
      <c r="DO890">
        <f t="shared" si="27"/>
        <v>0</v>
      </c>
    </row>
    <row r="891" spans="1:119" x14ac:dyDescent="0.35">
      <c r="A891" t="s">
        <v>105</v>
      </c>
      <c r="B891">
        <v>500176</v>
      </c>
      <c r="C891">
        <v>6359</v>
      </c>
      <c r="D891">
        <v>124378</v>
      </c>
      <c r="E891">
        <v>13662</v>
      </c>
      <c r="F891">
        <v>0</v>
      </c>
      <c r="G891" t="s">
        <v>106</v>
      </c>
      <c r="H891" t="s">
        <v>106</v>
      </c>
      <c r="I891" t="s">
        <v>106</v>
      </c>
      <c r="J891" t="s">
        <v>107</v>
      </c>
      <c r="K891" t="s">
        <v>108</v>
      </c>
      <c r="L891" t="s">
        <v>109</v>
      </c>
      <c r="M891" t="s">
        <v>110</v>
      </c>
      <c r="N891" t="s">
        <v>2432</v>
      </c>
      <c r="O891" t="s">
        <v>2433</v>
      </c>
      <c r="Q891">
        <v>120</v>
      </c>
      <c r="R891">
        <v>0</v>
      </c>
      <c r="S891">
        <v>240</v>
      </c>
      <c r="T891">
        <v>0</v>
      </c>
      <c r="U891">
        <v>0</v>
      </c>
      <c r="V891">
        <v>0</v>
      </c>
      <c r="W891">
        <v>240</v>
      </c>
      <c r="X891">
        <v>0</v>
      </c>
      <c r="Y891">
        <v>0</v>
      </c>
      <c r="Z891">
        <v>0</v>
      </c>
      <c r="AD891" s="1">
        <v>41499.333333333336</v>
      </c>
      <c r="AE891" s="1">
        <v>41533.708333333336</v>
      </c>
      <c r="AG891" s="1">
        <v>41478.333333333336</v>
      </c>
      <c r="AH891" s="1">
        <v>41515.708333333336</v>
      </c>
      <c r="AI891" s="1">
        <v>41478.333333333336</v>
      </c>
      <c r="AJ891" s="1">
        <v>41515.708333333336</v>
      </c>
      <c r="AK891" s="1">
        <v>41478.333333333336</v>
      </c>
      <c r="AL891" s="1">
        <v>41515.708333333336</v>
      </c>
      <c r="AM891" s="1">
        <v>41499.333333333336</v>
      </c>
      <c r="AN891" s="1">
        <v>41533.708333333336</v>
      </c>
      <c r="AP891" t="s">
        <v>113</v>
      </c>
      <c r="AU891" t="s">
        <v>2434</v>
      </c>
      <c r="AY891" t="s">
        <v>106</v>
      </c>
      <c r="AZ891">
        <v>0</v>
      </c>
      <c r="BA891">
        <v>0</v>
      </c>
      <c r="BD891" s="3">
        <v>41321.661111111112</v>
      </c>
      <c r="BE891" s="3">
        <v>41321.690972222219</v>
      </c>
      <c r="BF891" t="s">
        <v>115</v>
      </c>
      <c r="BG891" t="s">
        <v>115</v>
      </c>
      <c r="CH891">
        <v>540</v>
      </c>
      <c r="CI891">
        <v>29660</v>
      </c>
      <c r="CJ891" t="s">
        <v>106</v>
      </c>
      <c r="CK891" t="s">
        <v>106</v>
      </c>
      <c r="CL891">
        <v>25</v>
      </c>
      <c r="CM891" t="s">
        <v>2341</v>
      </c>
      <c r="CO891">
        <v>124375</v>
      </c>
      <c r="CQ891">
        <v>0</v>
      </c>
      <c r="CR891">
        <v>0</v>
      </c>
      <c r="CS891">
        <v>0</v>
      </c>
      <c r="CY891" t="s">
        <v>123</v>
      </c>
      <c r="CZ891" t="s">
        <v>124</v>
      </c>
      <c r="DD891" t="str" cm="1">
        <f t="array" ref="DD891:DE891">TEXT(_xlfn.SEQUENCE(1, DATEDIF(AG891, AH891, "m") + 1, AG891, 30), "YYYY-APMM")</f>
        <v>2013-AP07</v>
      </c>
      <c r="DE891" t="str">
        <v>2013-AP08</v>
      </c>
      <c r="DN891">
        <f t="shared" si="26"/>
        <v>0</v>
      </c>
      <c r="DO891">
        <f t="shared" si="27"/>
        <v>0</v>
      </c>
    </row>
    <row r="892" spans="1:119" x14ac:dyDescent="0.35">
      <c r="A892" t="s">
        <v>105</v>
      </c>
      <c r="B892">
        <v>500177</v>
      </c>
      <c r="C892">
        <v>6359</v>
      </c>
      <c r="D892">
        <v>124378</v>
      </c>
      <c r="E892">
        <v>13662</v>
      </c>
      <c r="F892">
        <v>0</v>
      </c>
      <c r="G892" t="s">
        <v>106</v>
      </c>
      <c r="H892" t="s">
        <v>106</v>
      </c>
      <c r="I892" t="s">
        <v>106</v>
      </c>
      <c r="J892" t="s">
        <v>107</v>
      </c>
      <c r="K892" t="s">
        <v>108</v>
      </c>
      <c r="L892" t="s">
        <v>109</v>
      </c>
      <c r="M892" t="s">
        <v>110</v>
      </c>
      <c r="N892" t="s">
        <v>2435</v>
      </c>
      <c r="O892" t="s">
        <v>2436</v>
      </c>
      <c r="Q892">
        <v>560</v>
      </c>
      <c r="R892">
        <v>0</v>
      </c>
      <c r="S892">
        <v>240</v>
      </c>
      <c r="T892">
        <v>0</v>
      </c>
      <c r="U892">
        <v>0</v>
      </c>
      <c r="V892">
        <v>0</v>
      </c>
      <c r="W892">
        <v>240</v>
      </c>
      <c r="X892">
        <v>0</v>
      </c>
      <c r="Y892">
        <v>0</v>
      </c>
      <c r="Z892">
        <v>0</v>
      </c>
      <c r="AD892" s="1">
        <v>41490.333333333336</v>
      </c>
      <c r="AE892" s="1">
        <v>41527.708333333336</v>
      </c>
      <c r="AG892" s="1">
        <v>41408.333333333336</v>
      </c>
      <c r="AH892" s="1">
        <v>41442.708333333336</v>
      </c>
      <c r="AI892" s="1">
        <v>41408.333333333336</v>
      </c>
      <c r="AJ892" s="1">
        <v>41442.708333333336</v>
      </c>
      <c r="AK892" s="1">
        <v>41408.333333333336</v>
      </c>
      <c r="AL892" s="1">
        <v>41442.708333333336</v>
      </c>
      <c r="AM892" s="1">
        <v>41490.333333333336</v>
      </c>
      <c r="AN892" s="1">
        <v>41527.708333333336</v>
      </c>
      <c r="AP892" t="s">
        <v>113</v>
      </c>
      <c r="AU892" t="s">
        <v>2437</v>
      </c>
      <c r="AY892" t="s">
        <v>106</v>
      </c>
      <c r="AZ892">
        <v>0</v>
      </c>
      <c r="BA892">
        <v>0</v>
      </c>
      <c r="BD892" s="3">
        <v>41321.661111111112</v>
      </c>
      <c r="BE892" s="3">
        <v>41321.663888888892</v>
      </c>
      <c r="BF892" t="s">
        <v>115</v>
      </c>
      <c r="BG892" t="s">
        <v>115</v>
      </c>
      <c r="CH892">
        <v>540</v>
      </c>
      <c r="CI892">
        <v>29660</v>
      </c>
      <c r="CJ892" t="s">
        <v>106</v>
      </c>
      <c r="CK892" t="s">
        <v>106</v>
      </c>
      <c r="CL892">
        <v>25</v>
      </c>
      <c r="CM892" t="s">
        <v>2341</v>
      </c>
      <c r="CO892">
        <v>124375</v>
      </c>
      <c r="CQ892">
        <v>0</v>
      </c>
      <c r="CR892">
        <v>0</v>
      </c>
      <c r="CS892">
        <v>0</v>
      </c>
      <c r="CY892" t="s">
        <v>123</v>
      </c>
      <c r="CZ892" t="s">
        <v>124</v>
      </c>
      <c r="DD892" t="str" cm="1">
        <f t="array" ref="DD892:DE892">TEXT(_xlfn.SEQUENCE(1, DATEDIF(AG892, AH892, "m") + 1, AG892, 30), "YYYY-APMM")</f>
        <v>2013-AP05</v>
      </c>
      <c r="DE892" t="str">
        <v>2013-AP06</v>
      </c>
      <c r="DN892">
        <f t="shared" si="26"/>
        <v>0</v>
      </c>
      <c r="DO892">
        <f t="shared" si="27"/>
        <v>0</v>
      </c>
    </row>
    <row r="893" spans="1:119" x14ac:dyDescent="0.35">
      <c r="A893" t="s">
        <v>105</v>
      </c>
      <c r="B893">
        <v>500178</v>
      </c>
      <c r="C893">
        <v>6359</v>
      </c>
      <c r="D893">
        <v>124378</v>
      </c>
      <c r="E893">
        <v>13662</v>
      </c>
      <c r="F893">
        <v>0</v>
      </c>
      <c r="G893" t="s">
        <v>106</v>
      </c>
      <c r="H893" t="s">
        <v>106</v>
      </c>
      <c r="I893" t="s">
        <v>106</v>
      </c>
      <c r="J893" t="s">
        <v>107</v>
      </c>
      <c r="K893" t="s">
        <v>108</v>
      </c>
      <c r="L893" t="s">
        <v>109</v>
      </c>
      <c r="M893" t="s">
        <v>110</v>
      </c>
      <c r="N893" t="s">
        <v>2438</v>
      </c>
      <c r="O893" t="s">
        <v>2439</v>
      </c>
      <c r="Q893">
        <v>560</v>
      </c>
      <c r="R893">
        <v>8</v>
      </c>
      <c r="S893">
        <v>240</v>
      </c>
      <c r="T893">
        <v>0</v>
      </c>
      <c r="U893">
        <v>0</v>
      </c>
      <c r="V893">
        <v>0</v>
      </c>
      <c r="W893">
        <v>240</v>
      </c>
      <c r="X893">
        <v>0</v>
      </c>
      <c r="Y893">
        <v>0</v>
      </c>
      <c r="Z893">
        <v>0</v>
      </c>
      <c r="AD893" s="1">
        <v>41490.333333333336</v>
      </c>
      <c r="AE893" s="1">
        <v>41527.708333333336</v>
      </c>
      <c r="AG893" s="1">
        <v>41408.333333333336</v>
      </c>
      <c r="AH893" s="1">
        <v>41442.708333333336</v>
      </c>
      <c r="AI893" s="1">
        <v>41408.333333333336</v>
      </c>
      <c r="AJ893" s="1">
        <v>41442.708333333336</v>
      </c>
      <c r="AK893" s="1">
        <v>41408.333333333336</v>
      </c>
      <c r="AL893" s="1">
        <v>41442.708333333336</v>
      </c>
      <c r="AM893" s="1">
        <v>41490.333333333336</v>
      </c>
      <c r="AN893" s="1">
        <v>41527.708333333336</v>
      </c>
      <c r="AP893" t="s">
        <v>113</v>
      </c>
      <c r="AU893" t="s">
        <v>2440</v>
      </c>
      <c r="AY893" t="s">
        <v>106</v>
      </c>
      <c r="AZ893">
        <v>0</v>
      </c>
      <c r="BA893">
        <v>0</v>
      </c>
      <c r="BD893" s="3">
        <v>41321.661111111112</v>
      </c>
      <c r="BE893" s="3">
        <v>41321.663888888892</v>
      </c>
      <c r="BF893" t="s">
        <v>115</v>
      </c>
      <c r="BG893" t="s">
        <v>115</v>
      </c>
      <c r="CH893">
        <v>540</v>
      </c>
      <c r="CI893">
        <v>29660</v>
      </c>
      <c r="CJ893" t="s">
        <v>106</v>
      </c>
      <c r="CK893" t="s">
        <v>106</v>
      </c>
      <c r="CL893">
        <v>25</v>
      </c>
      <c r="CM893" t="s">
        <v>2341</v>
      </c>
      <c r="CO893">
        <v>124375</v>
      </c>
      <c r="CQ893">
        <v>0</v>
      </c>
      <c r="CR893">
        <v>0</v>
      </c>
      <c r="CS893">
        <v>0</v>
      </c>
      <c r="CY893" t="s">
        <v>123</v>
      </c>
      <c r="CZ893" t="s">
        <v>124</v>
      </c>
      <c r="DD893" t="str" cm="1">
        <f t="array" ref="DD893:DE893">TEXT(_xlfn.SEQUENCE(1, DATEDIF(AG893, AH893, "m") + 1, AG893, 30), "YYYY-APMM")</f>
        <v>2013-AP05</v>
      </c>
      <c r="DE893" t="str">
        <v>2013-AP06</v>
      </c>
      <c r="DN893">
        <f t="shared" si="26"/>
        <v>0</v>
      </c>
      <c r="DO893">
        <f t="shared" si="27"/>
        <v>0</v>
      </c>
    </row>
    <row r="894" spans="1:119" x14ac:dyDescent="0.35">
      <c r="A894" t="s">
        <v>105</v>
      </c>
      <c r="B894">
        <v>500179</v>
      </c>
      <c r="C894">
        <v>6359</v>
      </c>
      <c r="D894">
        <v>124378</v>
      </c>
      <c r="E894">
        <v>13662</v>
      </c>
      <c r="F894">
        <v>0</v>
      </c>
      <c r="G894" t="s">
        <v>106</v>
      </c>
      <c r="H894" t="s">
        <v>106</v>
      </c>
      <c r="I894" t="s">
        <v>106</v>
      </c>
      <c r="J894" t="s">
        <v>107</v>
      </c>
      <c r="K894" t="s">
        <v>108</v>
      </c>
      <c r="L894" t="s">
        <v>109</v>
      </c>
      <c r="M894" t="s">
        <v>110</v>
      </c>
      <c r="N894" t="s">
        <v>2441</v>
      </c>
      <c r="O894" t="s">
        <v>2442</v>
      </c>
      <c r="Q894">
        <v>792</v>
      </c>
      <c r="R894">
        <v>8</v>
      </c>
      <c r="S894">
        <v>240</v>
      </c>
      <c r="T894">
        <v>0</v>
      </c>
      <c r="U894">
        <v>0</v>
      </c>
      <c r="V894">
        <v>0</v>
      </c>
      <c r="W894">
        <v>240</v>
      </c>
      <c r="X894">
        <v>0</v>
      </c>
      <c r="Y894">
        <v>0</v>
      </c>
      <c r="Z894">
        <v>0</v>
      </c>
      <c r="AD894" s="1">
        <v>41527.333333333336</v>
      </c>
      <c r="AE894" s="1">
        <v>41561.708333333336</v>
      </c>
      <c r="AG894" s="1">
        <v>41408.333333333336</v>
      </c>
      <c r="AH894" s="1">
        <v>41442.708333333336</v>
      </c>
      <c r="AI894" s="1">
        <v>41408.333333333336</v>
      </c>
      <c r="AJ894" s="1">
        <v>41442.708333333336</v>
      </c>
      <c r="AK894" s="1">
        <v>41408.333333333336</v>
      </c>
      <c r="AL894" s="1">
        <v>41442.708333333336</v>
      </c>
      <c r="AM894" s="1">
        <v>41527.333333333336</v>
      </c>
      <c r="AN894" s="1">
        <v>41561.708333333336</v>
      </c>
      <c r="AP894" t="s">
        <v>113</v>
      </c>
      <c r="AU894" t="s">
        <v>2443</v>
      </c>
      <c r="AY894" t="s">
        <v>106</v>
      </c>
      <c r="AZ894">
        <v>0</v>
      </c>
      <c r="BA894">
        <v>0</v>
      </c>
      <c r="BD894" s="3">
        <v>41321.661111111112</v>
      </c>
      <c r="BE894" s="3">
        <v>41321.663888888892</v>
      </c>
      <c r="BF894" t="s">
        <v>115</v>
      </c>
      <c r="BG894" t="s">
        <v>115</v>
      </c>
      <c r="CH894">
        <v>540</v>
      </c>
      <c r="CI894">
        <v>29660</v>
      </c>
      <c r="CJ894" t="s">
        <v>106</v>
      </c>
      <c r="CK894" t="s">
        <v>106</v>
      </c>
      <c r="CL894">
        <v>25</v>
      </c>
      <c r="CM894" t="s">
        <v>2341</v>
      </c>
      <c r="CO894">
        <v>124375</v>
      </c>
      <c r="CQ894">
        <v>0</v>
      </c>
      <c r="CR894">
        <v>0</v>
      </c>
      <c r="CS894">
        <v>0</v>
      </c>
      <c r="CY894" t="s">
        <v>123</v>
      </c>
      <c r="CZ894" t="s">
        <v>124</v>
      </c>
      <c r="DD894" t="str" cm="1">
        <f t="array" ref="DD894:DE894">TEXT(_xlfn.SEQUENCE(1, DATEDIF(AG894, AH894, "m") + 1, AG894, 30), "YYYY-APMM")</f>
        <v>2013-AP05</v>
      </c>
      <c r="DE894" t="str">
        <v>2013-AP06</v>
      </c>
      <c r="DN894">
        <f t="shared" si="26"/>
        <v>0</v>
      </c>
      <c r="DO894">
        <f t="shared" si="27"/>
        <v>0</v>
      </c>
    </row>
    <row r="895" spans="1:119" x14ac:dyDescent="0.35">
      <c r="A895" t="s">
        <v>105</v>
      </c>
      <c r="B895">
        <v>500180</v>
      </c>
      <c r="C895">
        <v>6359</v>
      </c>
      <c r="D895">
        <v>124378</v>
      </c>
      <c r="E895">
        <v>13662</v>
      </c>
      <c r="F895">
        <v>0</v>
      </c>
      <c r="G895" t="s">
        <v>106</v>
      </c>
      <c r="H895" t="s">
        <v>106</v>
      </c>
      <c r="I895" t="s">
        <v>106</v>
      </c>
      <c r="J895" t="s">
        <v>107</v>
      </c>
      <c r="K895" t="s">
        <v>108</v>
      </c>
      <c r="L895" t="s">
        <v>109</v>
      </c>
      <c r="M895" t="s">
        <v>110</v>
      </c>
      <c r="N895" t="s">
        <v>2444</v>
      </c>
      <c r="O895" t="s">
        <v>2445</v>
      </c>
      <c r="Q895">
        <v>608</v>
      </c>
      <c r="R895">
        <v>0</v>
      </c>
      <c r="S895">
        <v>240</v>
      </c>
      <c r="T895">
        <v>0</v>
      </c>
      <c r="U895">
        <v>0</v>
      </c>
      <c r="V895">
        <v>0</v>
      </c>
      <c r="W895">
        <v>240</v>
      </c>
      <c r="X895">
        <v>0</v>
      </c>
      <c r="Y895">
        <v>0</v>
      </c>
      <c r="Z895">
        <v>0</v>
      </c>
      <c r="AD895" s="1">
        <v>41541.333333333336</v>
      </c>
      <c r="AE895" s="1">
        <v>41577.708333333336</v>
      </c>
      <c r="AG895" s="1">
        <v>41449.333333333336</v>
      </c>
      <c r="AH895" s="1">
        <v>41483.708333333336</v>
      </c>
      <c r="AI895" s="1">
        <v>41449.333333333336</v>
      </c>
      <c r="AJ895" s="1">
        <v>41483.708333333336</v>
      </c>
      <c r="AK895" s="1">
        <v>41449.333333333336</v>
      </c>
      <c r="AL895" s="1">
        <v>41483.708333333336</v>
      </c>
      <c r="AM895" s="1">
        <v>41541.333333333336</v>
      </c>
      <c r="AN895" s="1">
        <v>41577.708333333336</v>
      </c>
      <c r="AP895" t="s">
        <v>113</v>
      </c>
      <c r="AU895" t="s">
        <v>2446</v>
      </c>
      <c r="AY895" t="s">
        <v>106</v>
      </c>
      <c r="AZ895">
        <v>0</v>
      </c>
      <c r="BA895">
        <v>0</v>
      </c>
      <c r="BD895" s="3">
        <v>41321.661111111112</v>
      </c>
      <c r="BE895" s="3">
        <v>41321.663888888892</v>
      </c>
      <c r="BF895" t="s">
        <v>115</v>
      </c>
      <c r="BG895" t="s">
        <v>115</v>
      </c>
      <c r="CH895">
        <v>540</v>
      </c>
      <c r="CI895">
        <v>29660</v>
      </c>
      <c r="CJ895" t="s">
        <v>106</v>
      </c>
      <c r="CK895" t="s">
        <v>106</v>
      </c>
      <c r="CL895">
        <v>25</v>
      </c>
      <c r="CM895" t="s">
        <v>2341</v>
      </c>
      <c r="CO895">
        <v>124375</v>
      </c>
      <c r="CQ895">
        <v>0</v>
      </c>
      <c r="CR895">
        <v>0</v>
      </c>
      <c r="CS895">
        <v>0</v>
      </c>
      <c r="CY895" t="s">
        <v>123</v>
      </c>
      <c r="CZ895" t="s">
        <v>124</v>
      </c>
      <c r="DD895" t="str" cm="1">
        <f t="array" ref="DD895:DE895">TEXT(_xlfn.SEQUENCE(1, DATEDIF(AG895, AH895, "m") + 1, AG895, 30), "YYYY-APMM")</f>
        <v>2013-AP06</v>
      </c>
      <c r="DE895" t="str">
        <v>2013-AP07</v>
      </c>
      <c r="DN895">
        <f t="shared" si="26"/>
        <v>0</v>
      </c>
      <c r="DO895">
        <f t="shared" si="27"/>
        <v>0</v>
      </c>
    </row>
    <row r="896" spans="1:119" x14ac:dyDescent="0.35">
      <c r="A896" t="s">
        <v>105</v>
      </c>
      <c r="B896">
        <v>500181</v>
      </c>
      <c r="C896">
        <v>6359</v>
      </c>
      <c r="D896">
        <v>124378</v>
      </c>
      <c r="E896">
        <v>13662</v>
      </c>
      <c r="F896">
        <v>0</v>
      </c>
      <c r="G896" t="s">
        <v>106</v>
      </c>
      <c r="H896" t="s">
        <v>106</v>
      </c>
      <c r="I896" t="s">
        <v>106</v>
      </c>
      <c r="J896" t="s">
        <v>107</v>
      </c>
      <c r="K896" t="s">
        <v>108</v>
      </c>
      <c r="L896" t="s">
        <v>109</v>
      </c>
      <c r="M896" t="s">
        <v>110</v>
      </c>
      <c r="N896" t="s">
        <v>2447</v>
      </c>
      <c r="O896" t="s">
        <v>2448</v>
      </c>
      <c r="Q896">
        <v>1104</v>
      </c>
      <c r="R896">
        <v>0</v>
      </c>
      <c r="S896">
        <v>240</v>
      </c>
      <c r="T896">
        <v>0</v>
      </c>
      <c r="U896">
        <v>0</v>
      </c>
      <c r="V896">
        <v>0</v>
      </c>
      <c r="W896">
        <v>240</v>
      </c>
      <c r="X896">
        <v>0</v>
      </c>
      <c r="Y896">
        <v>0</v>
      </c>
      <c r="Z896">
        <v>0</v>
      </c>
      <c r="AD896" s="1">
        <v>41634.333333333336</v>
      </c>
      <c r="AE896" s="1">
        <v>41668.708333333336</v>
      </c>
      <c r="AG896" s="1">
        <v>41466.333333333336</v>
      </c>
      <c r="AH896" s="1">
        <v>41504.708333333336</v>
      </c>
      <c r="AI896" s="1">
        <v>41466.333333333336</v>
      </c>
      <c r="AJ896" s="1">
        <v>41504.708333333336</v>
      </c>
      <c r="AK896" s="1">
        <v>41466.333333333336</v>
      </c>
      <c r="AL896" s="1">
        <v>41504.708333333336</v>
      </c>
      <c r="AM896" s="1">
        <v>41634.333333333336</v>
      </c>
      <c r="AN896" s="1">
        <v>41668.708333333336</v>
      </c>
      <c r="AP896" t="s">
        <v>113</v>
      </c>
      <c r="AU896" t="s">
        <v>2449</v>
      </c>
      <c r="AY896" t="s">
        <v>106</v>
      </c>
      <c r="AZ896">
        <v>0</v>
      </c>
      <c r="BA896">
        <v>0</v>
      </c>
      <c r="BD896" s="3">
        <v>41321.661111111112</v>
      </c>
      <c r="BE896" s="3">
        <v>41321.663888888892</v>
      </c>
      <c r="BF896" t="s">
        <v>115</v>
      </c>
      <c r="BG896" t="s">
        <v>115</v>
      </c>
      <c r="CH896">
        <v>540</v>
      </c>
      <c r="CI896">
        <v>29660</v>
      </c>
      <c r="CJ896" t="s">
        <v>106</v>
      </c>
      <c r="CK896" t="s">
        <v>106</v>
      </c>
      <c r="CL896">
        <v>25</v>
      </c>
      <c r="CM896" t="s">
        <v>2341</v>
      </c>
      <c r="CO896">
        <v>124375</v>
      </c>
      <c r="CQ896">
        <v>0</v>
      </c>
      <c r="CR896">
        <v>0</v>
      </c>
      <c r="CS896">
        <v>0</v>
      </c>
      <c r="CY896" t="s">
        <v>123</v>
      </c>
      <c r="CZ896" t="s">
        <v>124</v>
      </c>
      <c r="DD896" t="str" cm="1">
        <f t="array" ref="DD896:DE896">TEXT(_xlfn.SEQUENCE(1, DATEDIF(AG896, AH896, "m") + 1, AG896, 30), "YYYY-APMM")</f>
        <v>2013-AP07</v>
      </c>
      <c r="DE896" t="str">
        <v>2013-AP08</v>
      </c>
      <c r="DN896">
        <f t="shared" si="26"/>
        <v>0</v>
      </c>
      <c r="DO896">
        <f t="shared" si="27"/>
        <v>0</v>
      </c>
    </row>
    <row r="897" spans="1:119" x14ac:dyDescent="0.35">
      <c r="A897" t="s">
        <v>105</v>
      </c>
      <c r="B897">
        <v>500182</v>
      </c>
      <c r="C897">
        <v>6359</v>
      </c>
      <c r="D897">
        <v>124378</v>
      </c>
      <c r="E897">
        <v>13662</v>
      </c>
      <c r="F897">
        <v>0</v>
      </c>
      <c r="G897" t="s">
        <v>106</v>
      </c>
      <c r="H897" t="s">
        <v>106</v>
      </c>
      <c r="I897" t="s">
        <v>106</v>
      </c>
      <c r="J897" t="s">
        <v>107</v>
      </c>
      <c r="K897" t="s">
        <v>108</v>
      </c>
      <c r="L897" t="s">
        <v>109</v>
      </c>
      <c r="M897" t="s">
        <v>110</v>
      </c>
      <c r="N897" t="s">
        <v>2450</v>
      </c>
      <c r="O897" t="s">
        <v>2451</v>
      </c>
      <c r="Q897">
        <v>776</v>
      </c>
      <c r="R897">
        <v>0</v>
      </c>
      <c r="S897">
        <v>240</v>
      </c>
      <c r="T897">
        <v>0</v>
      </c>
      <c r="U897">
        <v>0</v>
      </c>
      <c r="V897">
        <v>0</v>
      </c>
      <c r="W897">
        <v>240</v>
      </c>
      <c r="X897">
        <v>0</v>
      </c>
      <c r="Y897">
        <v>0</v>
      </c>
      <c r="Z897">
        <v>0</v>
      </c>
      <c r="AD897" s="1">
        <v>41603.333333333336</v>
      </c>
      <c r="AE897" s="1">
        <v>41638.708333333336</v>
      </c>
      <c r="AG897" s="1">
        <v>41484.333333333336</v>
      </c>
      <c r="AH897" s="1">
        <v>41521.708333333336</v>
      </c>
      <c r="AI897" s="1">
        <v>41484.333333333336</v>
      </c>
      <c r="AJ897" s="1">
        <v>41521.708333333336</v>
      </c>
      <c r="AK897" s="1">
        <v>41484.333333333336</v>
      </c>
      <c r="AL897" s="1">
        <v>41521.708333333336</v>
      </c>
      <c r="AM897" s="1">
        <v>41603.333333333336</v>
      </c>
      <c r="AN897" s="1">
        <v>41638.708333333336</v>
      </c>
      <c r="AP897" t="s">
        <v>113</v>
      </c>
      <c r="AU897" t="s">
        <v>2452</v>
      </c>
      <c r="AY897" t="s">
        <v>106</v>
      </c>
      <c r="AZ897">
        <v>0</v>
      </c>
      <c r="BA897">
        <v>0</v>
      </c>
      <c r="BD897" s="3">
        <v>41321.661111111112</v>
      </c>
      <c r="BE897" s="3">
        <v>41321.663888888892</v>
      </c>
      <c r="BF897" t="s">
        <v>115</v>
      </c>
      <c r="BG897" t="s">
        <v>115</v>
      </c>
      <c r="CH897">
        <v>540</v>
      </c>
      <c r="CI897">
        <v>29660</v>
      </c>
      <c r="CJ897" t="s">
        <v>106</v>
      </c>
      <c r="CK897" t="s">
        <v>106</v>
      </c>
      <c r="CL897">
        <v>25</v>
      </c>
      <c r="CM897" t="s">
        <v>2341</v>
      </c>
      <c r="CO897">
        <v>124375</v>
      </c>
      <c r="CQ897">
        <v>0</v>
      </c>
      <c r="CR897">
        <v>0</v>
      </c>
      <c r="CS897">
        <v>0</v>
      </c>
      <c r="CY897" t="s">
        <v>123</v>
      </c>
      <c r="CZ897" t="s">
        <v>124</v>
      </c>
      <c r="DD897" t="str" cm="1">
        <f t="array" ref="DD897:DE897">TEXT(_xlfn.SEQUENCE(1, DATEDIF(AG897, AH897, "m") + 1, AG897, 30), "YYYY-APMM")</f>
        <v>2013-AP07</v>
      </c>
      <c r="DE897" t="str">
        <v>2013-AP08</v>
      </c>
      <c r="DN897">
        <f t="shared" si="26"/>
        <v>0</v>
      </c>
      <c r="DO897">
        <f t="shared" si="27"/>
        <v>0</v>
      </c>
    </row>
    <row r="898" spans="1:119" x14ac:dyDescent="0.35">
      <c r="A898" t="s">
        <v>105</v>
      </c>
      <c r="B898">
        <v>500183</v>
      </c>
      <c r="C898">
        <v>6359</v>
      </c>
      <c r="D898">
        <v>124378</v>
      </c>
      <c r="E898">
        <v>13662</v>
      </c>
      <c r="F898">
        <v>0</v>
      </c>
      <c r="G898" t="s">
        <v>106</v>
      </c>
      <c r="H898" t="s">
        <v>106</v>
      </c>
      <c r="I898" t="s">
        <v>106</v>
      </c>
      <c r="J898" t="s">
        <v>107</v>
      </c>
      <c r="K898" t="s">
        <v>108</v>
      </c>
      <c r="L898" t="s">
        <v>109</v>
      </c>
      <c r="M898" t="s">
        <v>110</v>
      </c>
      <c r="N898" t="s">
        <v>2453</v>
      </c>
      <c r="O898" t="s">
        <v>2454</v>
      </c>
      <c r="Q898">
        <v>656</v>
      </c>
      <c r="R898">
        <v>0</v>
      </c>
      <c r="S898">
        <v>240</v>
      </c>
      <c r="T898">
        <v>0</v>
      </c>
      <c r="U898">
        <v>0</v>
      </c>
      <c r="V898">
        <v>0</v>
      </c>
      <c r="W898">
        <v>240</v>
      </c>
      <c r="X898">
        <v>0</v>
      </c>
      <c r="Y898">
        <v>0</v>
      </c>
      <c r="Z898">
        <v>0</v>
      </c>
      <c r="AD898" s="1">
        <v>41603.333333333336</v>
      </c>
      <c r="AE898" s="1">
        <v>41638.708333333336</v>
      </c>
      <c r="AG898" s="1">
        <v>41505.333333333336</v>
      </c>
      <c r="AH898" s="1">
        <v>41539.708333333336</v>
      </c>
      <c r="AI898" s="1">
        <v>41505.333333333336</v>
      </c>
      <c r="AJ898" s="1">
        <v>41539.708333333336</v>
      </c>
      <c r="AK898" s="1">
        <v>41505.333333333336</v>
      </c>
      <c r="AL898" s="1">
        <v>41539.708333333336</v>
      </c>
      <c r="AM898" s="1">
        <v>41603.333333333336</v>
      </c>
      <c r="AN898" s="1">
        <v>41638.708333333336</v>
      </c>
      <c r="AP898" t="s">
        <v>113</v>
      </c>
      <c r="AU898" t="s">
        <v>2455</v>
      </c>
      <c r="AY898" t="s">
        <v>106</v>
      </c>
      <c r="AZ898">
        <v>0</v>
      </c>
      <c r="BA898">
        <v>0</v>
      </c>
      <c r="BD898" s="3">
        <v>41321.661111111112</v>
      </c>
      <c r="BE898" s="3">
        <v>41321.663888888892</v>
      </c>
      <c r="BF898" t="s">
        <v>115</v>
      </c>
      <c r="BG898" t="s">
        <v>115</v>
      </c>
      <c r="CH898">
        <v>540</v>
      </c>
      <c r="CI898">
        <v>29660</v>
      </c>
      <c r="CJ898" t="s">
        <v>106</v>
      </c>
      <c r="CK898" t="s">
        <v>106</v>
      </c>
      <c r="CL898">
        <v>25</v>
      </c>
      <c r="CM898" t="s">
        <v>2341</v>
      </c>
      <c r="CO898">
        <v>124375</v>
      </c>
      <c r="CQ898">
        <v>0</v>
      </c>
      <c r="CR898">
        <v>0</v>
      </c>
      <c r="CS898">
        <v>0</v>
      </c>
      <c r="CY898" t="s">
        <v>123</v>
      </c>
      <c r="CZ898" t="s">
        <v>124</v>
      </c>
      <c r="DD898" t="str" cm="1">
        <f t="array" ref="DD898:DE898">TEXT(_xlfn.SEQUENCE(1, DATEDIF(AG898, AH898, "m") + 1, AG898, 30), "YYYY-APMM")</f>
        <v>2013-AP08</v>
      </c>
      <c r="DE898" t="str">
        <v>2013-AP09</v>
      </c>
      <c r="DN898">
        <f t="shared" si="26"/>
        <v>0</v>
      </c>
      <c r="DO898">
        <f t="shared" si="27"/>
        <v>0</v>
      </c>
    </row>
    <row r="899" spans="1:119" x14ac:dyDescent="0.35">
      <c r="A899" t="s">
        <v>105</v>
      </c>
      <c r="B899">
        <v>500184</v>
      </c>
      <c r="C899">
        <v>6359</v>
      </c>
      <c r="D899">
        <v>124378</v>
      </c>
      <c r="E899">
        <v>13662</v>
      </c>
      <c r="F899">
        <v>0</v>
      </c>
      <c r="G899" t="s">
        <v>106</v>
      </c>
      <c r="H899" t="s">
        <v>106</v>
      </c>
      <c r="I899" t="s">
        <v>106</v>
      </c>
      <c r="J899" t="s">
        <v>107</v>
      </c>
      <c r="K899" t="s">
        <v>108</v>
      </c>
      <c r="L899" t="s">
        <v>109</v>
      </c>
      <c r="M899" t="s">
        <v>110</v>
      </c>
      <c r="N899" t="s">
        <v>2456</v>
      </c>
      <c r="O899" t="s">
        <v>2457</v>
      </c>
      <c r="Q899">
        <v>536</v>
      </c>
      <c r="R899">
        <v>0</v>
      </c>
      <c r="S899">
        <v>240</v>
      </c>
      <c r="T899">
        <v>0</v>
      </c>
      <c r="U899">
        <v>0</v>
      </c>
      <c r="V899">
        <v>0</v>
      </c>
      <c r="W899">
        <v>240</v>
      </c>
      <c r="X899">
        <v>0</v>
      </c>
      <c r="Y899">
        <v>0</v>
      </c>
      <c r="Z899">
        <v>0</v>
      </c>
      <c r="AD899" s="1">
        <v>41603.333333333336</v>
      </c>
      <c r="AE899" s="1">
        <v>41638.708333333336</v>
      </c>
      <c r="AG899" s="1">
        <v>41522.333333333336</v>
      </c>
      <c r="AH899" s="1">
        <v>41556.708333333336</v>
      </c>
      <c r="AI899" s="1">
        <v>41522.333333333336</v>
      </c>
      <c r="AJ899" s="1">
        <v>41556.708333333336</v>
      </c>
      <c r="AK899" s="1">
        <v>41522.333333333336</v>
      </c>
      <c r="AL899" s="1">
        <v>41556.708333333336</v>
      </c>
      <c r="AM899" s="1">
        <v>41603.333333333336</v>
      </c>
      <c r="AN899" s="1">
        <v>41638.708333333336</v>
      </c>
      <c r="AP899" t="s">
        <v>113</v>
      </c>
      <c r="AU899" t="s">
        <v>2458</v>
      </c>
      <c r="AY899" t="s">
        <v>106</v>
      </c>
      <c r="AZ899">
        <v>0</v>
      </c>
      <c r="BA899">
        <v>0</v>
      </c>
      <c r="BD899" s="3">
        <v>41321.661111111112</v>
      </c>
      <c r="BE899" s="3">
        <v>41321.663888888892</v>
      </c>
      <c r="BF899" t="s">
        <v>115</v>
      </c>
      <c r="BG899" t="s">
        <v>115</v>
      </c>
      <c r="CH899">
        <v>540</v>
      </c>
      <c r="CI899">
        <v>29660</v>
      </c>
      <c r="CJ899" t="s">
        <v>106</v>
      </c>
      <c r="CK899" t="s">
        <v>106</v>
      </c>
      <c r="CL899">
        <v>25</v>
      </c>
      <c r="CM899" t="s">
        <v>2341</v>
      </c>
      <c r="CO899">
        <v>124375</v>
      </c>
      <c r="CQ899">
        <v>0</v>
      </c>
      <c r="CR899">
        <v>0</v>
      </c>
      <c r="CS899">
        <v>0</v>
      </c>
      <c r="CY899" t="s">
        <v>123</v>
      </c>
      <c r="CZ899" t="s">
        <v>124</v>
      </c>
      <c r="DD899" t="str" cm="1">
        <f t="array" ref="DD899:DE899">TEXT(_xlfn.SEQUENCE(1, DATEDIF(AG899, AH899, "m") + 1, AG899, 30), "YYYY-APMM")</f>
        <v>2013-AP09</v>
      </c>
      <c r="DE899" t="str">
        <v>2013-AP10</v>
      </c>
      <c r="DN899">
        <f t="shared" ref="DN899:DN962" si="28">V899/COUNTIF(DD899:DF899, "&lt;&gt;")</f>
        <v>0</v>
      </c>
      <c r="DO899">
        <f t="shared" ref="DO899:DO962" si="29">BR899</f>
        <v>0</v>
      </c>
    </row>
    <row r="900" spans="1:119" x14ac:dyDescent="0.35">
      <c r="A900" t="s">
        <v>105</v>
      </c>
      <c r="B900">
        <v>500185</v>
      </c>
      <c r="C900">
        <v>6359</v>
      </c>
      <c r="D900">
        <v>124378</v>
      </c>
      <c r="E900">
        <v>13662</v>
      </c>
      <c r="F900">
        <v>0</v>
      </c>
      <c r="G900" t="s">
        <v>106</v>
      </c>
      <c r="H900" t="s">
        <v>106</v>
      </c>
      <c r="I900" t="s">
        <v>106</v>
      </c>
      <c r="J900" t="s">
        <v>107</v>
      </c>
      <c r="K900" t="s">
        <v>108</v>
      </c>
      <c r="L900" t="s">
        <v>109</v>
      </c>
      <c r="M900" t="s">
        <v>110</v>
      </c>
      <c r="N900" t="s">
        <v>2459</v>
      </c>
      <c r="O900" t="s">
        <v>2460</v>
      </c>
      <c r="Q900">
        <v>416</v>
      </c>
      <c r="R900">
        <v>0</v>
      </c>
      <c r="S900">
        <v>240</v>
      </c>
      <c r="T900">
        <v>0</v>
      </c>
      <c r="U900">
        <v>0</v>
      </c>
      <c r="V900">
        <v>0</v>
      </c>
      <c r="W900">
        <v>240</v>
      </c>
      <c r="X900">
        <v>0</v>
      </c>
      <c r="Y900">
        <v>0</v>
      </c>
      <c r="Z900">
        <v>0</v>
      </c>
      <c r="AD900" s="1">
        <v>41603.333333333336</v>
      </c>
      <c r="AE900" s="1">
        <v>41638.708333333336</v>
      </c>
      <c r="AG900" s="1">
        <v>41540.333333333336</v>
      </c>
      <c r="AH900" s="1">
        <v>41576.708333333336</v>
      </c>
      <c r="AI900" s="1">
        <v>41540.333333333336</v>
      </c>
      <c r="AJ900" s="1">
        <v>41576.708333333336</v>
      </c>
      <c r="AK900" s="1">
        <v>41540.333333333336</v>
      </c>
      <c r="AL900" s="1">
        <v>41576.708333333336</v>
      </c>
      <c r="AM900" s="1">
        <v>41603.333333333336</v>
      </c>
      <c r="AN900" s="1">
        <v>41638.708333333336</v>
      </c>
      <c r="AP900" t="s">
        <v>113</v>
      </c>
      <c r="AU900" t="s">
        <v>2461</v>
      </c>
      <c r="AY900" t="s">
        <v>106</v>
      </c>
      <c r="AZ900">
        <v>0</v>
      </c>
      <c r="BA900">
        <v>0</v>
      </c>
      <c r="BD900" s="3">
        <v>41321.661111111112</v>
      </c>
      <c r="BE900" s="3">
        <v>41321.663888888892</v>
      </c>
      <c r="BF900" t="s">
        <v>115</v>
      </c>
      <c r="BG900" t="s">
        <v>115</v>
      </c>
      <c r="CH900">
        <v>540</v>
      </c>
      <c r="CI900">
        <v>29660</v>
      </c>
      <c r="CJ900" t="s">
        <v>106</v>
      </c>
      <c r="CK900" t="s">
        <v>106</v>
      </c>
      <c r="CL900">
        <v>25</v>
      </c>
      <c r="CM900" t="s">
        <v>2341</v>
      </c>
      <c r="CO900">
        <v>124375</v>
      </c>
      <c r="CQ900">
        <v>0</v>
      </c>
      <c r="CR900">
        <v>0</v>
      </c>
      <c r="CS900">
        <v>0</v>
      </c>
      <c r="CY900" t="s">
        <v>123</v>
      </c>
      <c r="CZ900" t="s">
        <v>124</v>
      </c>
      <c r="DD900" t="str" cm="1">
        <f t="array" ref="DD900:DE900">TEXT(_xlfn.SEQUENCE(1, DATEDIF(AG900, AH900, "m") + 1, AG900, 30), "YYYY-APMM")</f>
        <v>2013-AP09</v>
      </c>
      <c r="DE900" t="str">
        <v>2013-AP10</v>
      </c>
      <c r="DN900">
        <f t="shared" si="28"/>
        <v>0</v>
      </c>
      <c r="DO900">
        <f t="shared" si="29"/>
        <v>0</v>
      </c>
    </row>
    <row r="901" spans="1:119" x14ac:dyDescent="0.35">
      <c r="A901" t="s">
        <v>105</v>
      </c>
      <c r="B901">
        <v>500186</v>
      </c>
      <c r="C901">
        <v>6359</v>
      </c>
      <c r="D901">
        <v>124378</v>
      </c>
      <c r="E901">
        <v>13662</v>
      </c>
      <c r="F901">
        <v>0</v>
      </c>
      <c r="G901" t="s">
        <v>106</v>
      </c>
      <c r="H901" t="s">
        <v>106</v>
      </c>
      <c r="I901" t="s">
        <v>106</v>
      </c>
      <c r="J901" t="s">
        <v>107</v>
      </c>
      <c r="K901" t="s">
        <v>108</v>
      </c>
      <c r="L901" t="s">
        <v>109</v>
      </c>
      <c r="M901" t="s">
        <v>110</v>
      </c>
      <c r="N901" t="s">
        <v>2462</v>
      </c>
      <c r="O901" t="s">
        <v>2463</v>
      </c>
      <c r="Q901">
        <v>296</v>
      </c>
      <c r="R901">
        <v>0</v>
      </c>
      <c r="S901">
        <v>240</v>
      </c>
      <c r="T901">
        <v>0</v>
      </c>
      <c r="U901">
        <v>0</v>
      </c>
      <c r="V901">
        <v>0</v>
      </c>
      <c r="W901">
        <v>240</v>
      </c>
      <c r="X901">
        <v>0</v>
      </c>
      <c r="Y901">
        <v>0</v>
      </c>
      <c r="Z901">
        <v>0</v>
      </c>
      <c r="AD901" s="1">
        <v>41603.333333333336</v>
      </c>
      <c r="AE901" s="1">
        <v>41638.708333333336</v>
      </c>
      <c r="AG901" s="1">
        <v>41557.333333333336</v>
      </c>
      <c r="AH901" s="1">
        <v>41594.708333333336</v>
      </c>
      <c r="AI901" s="1">
        <v>41557.333333333336</v>
      </c>
      <c r="AJ901" s="1">
        <v>41594.708333333336</v>
      </c>
      <c r="AK901" s="1">
        <v>41557.333333333336</v>
      </c>
      <c r="AL901" s="1">
        <v>41594.708333333336</v>
      </c>
      <c r="AM901" s="1">
        <v>41603.333333333336</v>
      </c>
      <c r="AN901" s="1">
        <v>41638.708333333336</v>
      </c>
      <c r="AP901" t="s">
        <v>113</v>
      </c>
      <c r="AU901" t="s">
        <v>2464</v>
      </c>
      <c r="AY901" t="s">
        <v>106</v>
      </c>
      <c r="AZ901">
        <v>0</v>
      </c>
      <c r="BA901">
        <v>0</v>
      </c>
      <c r="BD901" s="3">
        <v>41321.661111111112</v>
      </c>
      <c r="BE901" s="3">
        <v>41321.663888888892</v>
      </c>
      <c r="BF901" t="s">
        <v>115</v>
      </c>
      <c r="BG901" t="s">
        <v>115</v>
      </c>
      <c r="CH901">
        <v>540</v>
      </c>
      <c r="CI901">
        <v>29660</v>
      </c>
      <c r="CJ901" t="s">
        <v>106</v>
      </c>
      <c r="CK901" t="s">
        <v>106</v>
      </c>
      <c r="CL901">
        <v>25</v>
      </c>
      <c r="CM901" t="s">
        <v>2341</v>
      </c>
      <c r="CO901">
        <v>124375</v>
      </c>
      <c r="CQ901">
        <v>0</v>
      </c>
      <c r="CR901">
        <v>0</v>
      </c>
      <c r="CS901">
        <v>0</v>
      </c>
      <c r="CY901" t="s">
        <v>123</v>
      </c>
      <c r="CZ901" t="s">
        <v>124</v>
      </c>
      <c r="DD901" t="str" cm="1">
        <f t="array" ref="DD901:DE901">TEXT(_xlfn.SEQUENCE(1, DATEDIF(AG901, AH901, "m") + 1, AG901, 30), "YYYY-APMM")</f>
        <v>2013-AP10</v>
      </c>
      <c r="DE901" t="str">
        <v>2013-AP11</v>
      </c>
      <c r="DN901">
        <f t="shared" si="28"/>
        <v>0</v>
      </c>
      <c r="DO901">
        <f t="shared" si="29"/>
        <v>0</v>
      </c>
    </row>
    <row r="902" spans="1:119" x14ac:dyDescent="0.35">
      <c r="A902" t="s">
        <v>105</v>
      </c>
      <c r="B902">
        <v>500187</v>
      </c>
      <c r="C902">
        <v>6359</v>
      </c>
      <c r="D902">
        <v>124378</v>
      </c>
      <c r="E902">
        <v>13662</v>
      </c>
      <c r="F902">
        <v>0</v>
      </c>
      <c r="G902" t="s">
        <v>106</v>
      </c>
      <c r="H902" t="s">
        <v>106</v>
      </c>
      <c r="I902" t="s">
        <v>106</v>
      </c>
      <c r="J902" t="s">
        <v>107</v>
      </c>
      <c r="K902" t="s">
        <v>108</v>
      </c>
      <c r="L902" t="s">
        <v>109</v>
      </c>
      <c r="M902" t="s">
        <v>110</v>
      </c>
      <c r="N902" t="s">
        <v>2465</v>
      </c>
      <c r="O902" t="s">
        <v>2466</v>
      </c>
      <c r="Q902">
        <v>1008</v>
      </c>
      <c r="R902">
        <v>0</v>
      </c>
      <c r="S902">
        <v>240</v>
      </c>
      <c r="T902">
        <v>0</v>
      </c>
      <c r="U902">
        <v>0</v>
      </c>
      <c r="V902">
        <v>0</v>
      </c>
      <c r="W902">
        <v>240</v>
      </c>
      <c r="X902">
        <v>0</v>
      </c>
      <c r="Y902">
        <v>0</v>
      </c>
      <c r="Z902">
        <v>0</v>
      </c>
      <c r="AD902" s="1">
        <v>41655.333333333336</v>
      </c>
      <c r="AE902" s="1">
        <v>41690.708333333336</v>
      </c>
      <c r="AG902" s="1">
        <v>41505.333333333336</v>
      </c>
      <c r="AH902" s="1">
        <v>41539.708333333336</v>
      </c>
      <c r="AI902" s="1">
        <v>41505.333333333336</v>
      </c>
      <c r="AJ902" s="1">
        <v>41539.708333333336</v>
      </c>
      <c r="AK902" s="1">
        <v>41505.333333333336</v>
      </c>
      <c r="AL902" s="1">
        <v>41539.708333333336</v>
      </c>
      <c r="AM902" s="1">
        <v>41655.333333333336</v>
      </c>
      <c r="AN902" s="1">
        <v>41690.708333333336</v>
      </c>
      <c r="AP902" t="s">
        <v>113</v>
      </c>
      <c r="AU902" t="s">
        <v>2467</v>
      </c>
      <c r="AY902" t="s">
        <v>106</v>
      </c>
      <c r="AZ902">
        <v>0</v>
      </c>
      <c r="BA902">
        <v>0</v>
      </c>
      <c r="BD902" s="3">
        <v>41321.661111111112</v>
      </c>
      <c r="BE902" s="3">
        <v>41321.699305555558</v>
      </c>
      <c r="BF902" t="s">
        <v>115</v>
      </c>
      <c r="BG902" t="s">
        <v>115</v>
      </c>
      <c r="CH902">
        <v>540</v>
      </c>
      <c r="CI902">
        <v>29660</v>
      </c>
      <c r="CJ902" t="s">
        <v>106</v>
      </c>
      <c r="CK902" t="s">
        <v>106</v>
      </c>
      <c r="CL902">
        <v>25</v>
      </c>
      <c r="CM902" t="s">
        <v>2341</v>
      </c>
      <c r="CO902">
        <v>124375</v>
      </c>
      <c r="CQ902">
        <v>0</v>
      </c>
      <c r="CR902">
        <v>0</v>
      </c>
      <c r="CS902">
        <v>0</v>
      </c>
      <c r="CY902" t="s">
        <v>123</v>
      </c>
      <c r="CZ902" t="s">
        <v>124</v>
      </c>
      <c r="DD902" t="str" cm="1">
        <f t="array" ref="DD902:DE902">TEXT(_xlfn.SEQUENCE(1, DATEDIF(AG902, AH902, "m") + 1, AG902, 30), "YYYY-APMM")</f>
        <v>2013-AP08</v>
      </c>
      <c r="DE902" t="str">
        <v>2013-AP09</v>
      </c>
      <c r="DN902">
        <f t="shared" si="28"/>
        <v>0</v>
      </c>
      <c r="DO902">
        <f t="shared" si="29"/>
        <v>0</v>
      </c>
    </row>
    <row r="903" spans="1:119" x14ac:dyDescent="0.35">
      <c r="A903" t="s">
        <v>105</v>
      </c>
      <c r="B903">
        <v>500188</v>
      </c>
      <c r="C903">
        <v>6359</v>
      </c>
      <c r="D903">
        <v>124378</v>
      </c>
      <c r="E903">
        <v>13662</v>
      </c>
      <c r="F903">
        <v>0</v>
      </c>
      <c r="G903" t="s">
        <v>106</v>
      </c>
      <c r="H903" t="s">
        <v>106</v>
      </c>
      <c r="I903" t="s">
        <v>106</v>
      </c>
      <c r="J903" t="s">
        <v>107</v>
      </c>
      <c r="K903" t="s">
        <v>108</v>
      </c>
      <c r="L903" t="s">
        <v>109</v>
      </c>
      <c r="M903" t="s">
        <v>110</v>
      </c>
      <c r="N903" t="s">
        <v>2468</v>
      </c>
      <c r="O903" t="s">
        <v>2469</v>
      </c>
      <c r="Q903">
        <v>920</v>
      </c>
      <c r="R903">
        <v>248</v>
      </c>
      <c r="S903">
        <v>240</v>
      </c>
      <c r="T903">
        <v>0</v>
      </c>
      <c r="U903">
        <v>0</v>
      </c>
      <c r="V903">
        <v>0</v>
      </c>
      <c r="W903">
        <v>240</v>
      </c>
      <c r="X903">
        <v>0</v>
      </c>
      <c r="Y903">
        <v>0</v>
      </c>
      <c r="Z903">
        <v>0</v>
      </c>
      <c r="AD903" s="1">
        <v>41440.333333333336</v>
      </c>
      <c r="AE903" s="1">
        <v>41473.708333333336</v>
      </c>
      <c r="AG903" s="1">
        <v>41304.333333333336</v>
      </c>
      <c r="AH903" s="1">
        <v>41339.708333333336</v>
      </c>
      <c r="AI903" s="1">
        <v>41304.333333333336</v>
      </c>
      <c r="AJ903" s="1">
        <v>41339.708333333336</v>
      </c>
      <c r="AK903" s="1">
        <v>41304.333333333336</v>
      </c>
      <c r="AL903" s="1">
        <v>41339.708333333336</v>
      </c>
      <c r="AM903" s="1">
        <v>41440.333333333336</v>
      </c>
      <c r="AN903" s="1">
        <v>41473.708333333336</v>
      </c>
      <c r="AP903" t="s">
        <v>113</v>
      </c>
      <c r="AU903" t="s">
        <v>2470</v>
      </c>
      <c r="AY903" t="s">
        <v>106</v>
      </c>
      <c r="AZ903">
        <v>0</v>
      </c>
      <c r="BA903">
        <v>0</v>
      </c>
      <c r="BD903" s="3">
        <v>41321.661111111112</v>
      </c>
      <c r="BE903" s="3">
        <v>41321.663888888892</v>
      </c>
      <c r="BF903" t="s">
        <v>115</v>
      </c>
      <c r="BG903" t="s">
        <v>115</v>
      </c>
      <c r="CH903">
        <v>540</v>
      </c>
      <c r="CI903">
        <v>29660</v>
      </c>
      <c r="CJ903" t="s">
        <v>106</v>
      </c>
      <c r="CK903" t="s">
        <v>106</v>
      </c>
      <c r="CL903">
        <v>25</v>
      </c>
      <c r="CM903" t="s">
        <v>2341</v>
      </c>
      <c r="CO903">
        <v>124375</v>
      </c>
      <c r="CQ903">
        <v>0</v>
      </c>
      <c r="CR903">
        <v>0</v>
      </c>
      <c r="CS903">
        <v>0</v>
      </c>
      <c r="CY903" t="s">
        <v>123</v>
      </c>
      <c r="CZ903" t="s">
        <v>124</v>
      </c>
      <c r="DD903" t="str" cm="1">
        <f t="array" ref="DD903:DE903">TEXT(_xlfn.SEQUENCE(1, DATEDIF(AG903, AH903, "m") + 1, AG903, 30), "YYYY-APMM")</f>
        <v>2013-AP01</v>
      </c>
      <c r="DE903" t="str">
        <v>2013-AP03</v>
      </c>
      <c r="DN903">
        <f t="shared" si="28"/>
        <v>0</v>
      </c>
      <c r="DO903">
        <f t="shared" si="29"/>
        <v>0</v>
      </c>
    </row>
    <row r="904" spans="1:119" x14ac:dyDescent="0.35">
      <c r="A904" t="s">
        <v>105</v>
      </c>
      <c r="B904">
        <v>500189</v>
      </c>
      <c r="C904">
        <v>6359</v>
      </c>
      <c r="D904">
        <v>124378</v>
      </c>
      <c r="E904">
        <v>13662</v>
      </c>
      <c r="F904">
        <v>0</v>
      </c>
      <c r="G904" t="s">
        <v>106</v>
      </c>
      <c r="H904" t="s">
        <v>106</v>
      </c>
      <c r="I904" t="s">
        <v>106</v>
      </c>
      <c r="J904" t="s">
        <v>107</v>
      </c>
      <c r="K904" t="s">
        <v>108</v>
      </c>
      <c r="L904" t="s">
        <v>109</v>
      </c>
      <c r="M904" t="s">
        <v>110</v>
      </c>
      <c r="N904" t="s">
        <v>2471</v>
      </c>
      <c r="O904" t="s">
        <v>2472</v>
      </c>
      <c r="Q904">
        <v>928</v>
      </c>
      <c r="R904">
        <v>56</v>
      </c>
      <c r="S904">
        <v>240</v>
      </c>
      <c r="T904">
        <v>0</v>
      </c>
      <c r="U904">
        <v>0</v>
      </c>
      <c r="V904">
        <v>0</v>
      </c>
      <c r="W904">
        <v>240</v>
      </c>
      <c r="X904">
        <v>0</v>
      </c>
      <c r="Y904">
        <v>0</v>
      </c>
      <c r="Z904">
        <v>0</v>
      </c>
      <c r="AD904" s="1">
        <v>41477.333333333336</v>
      </c>
      <c r="AE904" s="1">
        <v>41514.708333333336</v>
      </c>
      <c r="AG904" s="1">
        <v>41342.333333333336</v>
      </c>
      <c r="AH904" s="1">
        <v>41375.708333333336</v>
      </c>
      <c r="AI904" s="1">
        <v>41342.333333333336</v>
      </c>
      <c r="AJ904" s="1">
        <v>41375.708333333336</v>
      </c>
      <c r="AK904" s="1">
        <v>41342.333333333336</v>
      </c>
      <c r="AL904" s="1">
        <v>41375.708333333336</v>
      </c>
      <c r="AM904" s="1">
        <v>41477.333333333336</v>
      </c>
      <c r="AN904" s="1">
        <v>41514.708333333336</v>
      </c>
      <c r="AP904" t="s">
        <v>113</v>
      </c>
      <c r="AU904" t="s">
        <v>2473</v>
      </c>
      <c r="AY904" t="s">
        <v>106</v>
      </c>
      <c r="AZ904">
        <v>0</v>
      </c>
      <c r="BA904">
        <v>0</v>
      </c>
      <c r="BD904" s="3">
        <v>41321.661111111112</v>
      </c>
      <c r="BE904" s="3">
        <v>41321.663888888892</v>
      </c>
      <c r="BF904" t="s">
        <v>115</v>
      </c>
      <c r="BG904" t="s">
        <v>115</v>
      </c>
      <c r="CH904">
        <v>540</v>
      </c>
      <c r="CI904">
        <v>29660</v>
      </c>
      <c r="CJ904" t="s">
        <v>106</v>
      </c>
      <c r="CK904" t="s">
        <v>106</v>
      </c>
      <c r="CL904">
        <v>25</v>
      </c>
      <c r="CM904" t="s">
        <v>2341</v>
      </c>
      <c r="CO904">
        <v>124375</v>
      </c>
      <c r="CQ904">
        <v>0</v>
      </c>
      <c r="CR904">
        <v>0</v>
      </c>
      <c r="CS904">
        <v>0</v>
      </c>
      <c r="CY904" t="s">
        <v>123</v>
      </c>
      <c r="CZ904" t="s">
        <v>124</v>
      </c>
      <c r="DD904" t="str" cm="1">
        <f t="array" ref="DD904:DE904">TEXT(_xlfn.SEQUENCE(1, DATEDIF(AG904, AH904, "m") + 1, AG904, 30), "YYYY-APMM")</f>
        <v>2013-AP03</v>
      </c>
      <c r="DE904" t="str">
        <v>2013-AP04</v>
      </c>
      <c r="DN904">
        <f t="shared" si="28"/>
        <v>0</v>
      </c>
      <c r="DO904">
        <f t="shared" si="29"/>
        <v>0</v>
      </c>
    </row>
    <row r="905" spans="1:119" x14ac:dyDescent="0.35">
      <c r="A905" t="s">
        <v>105</v>
      </c>
      <c r="B905">
        <v>500190</v>
      </c>
      <c r="C905">
        <v>6359</v>
      </c>
      <c r="D905">
        <v>124378</v>
      </c>
      <c r="E905">
        <v>13662</v>
      </c>
      <c r="F905">
        <v>0</v>
      </c>
      <c r="G905" t="s">
        <v>106</v>
      </c>
      <c r="H905" t="s">
        <v>106</v>
      </c>
      <c r="I905" t="s">
        <v>106</v>
      </c>
      <c r="J905" t="s">
        <v>107</v>
      </c>
      <c r="K905" t="s">
        <v>108</v>
      </c>
      <c r="L905" t="s">
        <v>109</v>
      </c>
      <c r="M905" t="s">
        <v>110</v>
      </c>
      <c r="N905" t="s">
        <v>2474</v>
      </c>
      <c r="O905" t="s">
        <v>2475</v>
      </c>
      <c r="Q905">
        <v>696</v>
      </c>
      <c r="R905">
        <v>0</v>
      </c>
      <c r="S905">
        <v>240</v>
      </c>
      <c r="T905">
        <v>0</v>
      </c>
      <c r="U905">
        <v>0</v>
      </c>
      <c r="V905">
        <v>0</v>
      </c>
      <c r="W905">
        <v>240</v>
      </c>
      <c r="X905">
        <v>0</v>
      </c>
      <c r="Y905">
        <v>0</v>
      </c>
      <c r="Z905">
        <v>0</v>
      </c>
      <c r="AD905" s="1">
        <v>41461.333333333336</v>
      </c>
      <c r="AE905" s="1">
        <v>41494.708333333336</v>
      </c>
      <c r="AG905" s="1">
        <v>41359.333333333336</v>
      </c>
      <c r="AH905" s="1">
        <v>41393.708333333336</v>
      </c>
      <c r="AI905" s="1">
        <v>41359.333333333336</v>
      </c>
      <c r="AJ905" s="1">
        <v>41393.708333333336</v>
      </c>
      <c r="AK905" s="1">
        <v>41359.333333333336</v>
      </c>
      <c r="AL905" s="1">
        <v>41393.708333333336</v>
      </c>
      <c r="AM905" s="1">
        <v>41461.333333333336</v>
      </c>
      <c r="AN905" s="1">
        <v>41494.708333333336</v>
      </c>
      <c r="AP905" t="s">
        <v>113</v>
      </c>
      <c r="AU905" t="s">
        <v>2476</v>
      </c>
      <c r="AY905" t="s">
        <v>106</v>
      </c>
      <c r="AZ905">
        <v>0</v>
      </c>
      <c r="BA905">
        <v>0</v>
      </c>
      <c r="BD905" s="3">
        <v>41321.661111111112</v>
      </c>
      <c r="BE905" s="3">
        <v>41321.663888888892</v>
      </c>
      <c r="BF905" t="s">
        <v>115</v>
      </c>
      <c r="BG905" t="s">
        <v>115</v>
      </c>
      <c r="CH905">
        <v>540</v>
      </c>
      <c r="CI905">
        <v>29660</v>
      </c>
      <c r="CJ905" t="s">
        <v>106</v>
      </c>
      <c r="CK905" t="s">
        <v>106</v>
      </c>
      <c r="CL905">
        <v>25</v>
      </c>
      <c r="CM905" t="s">
        <v>2341</v>
      </c>
      <c r="CO905">
        <v>124375</v>
      </c>
      <c r="CQ905">
        <v>0</v>
      </c>
      <c r="CR905">
        <v>0</v>
      </c>
      <c r="CS905">
        <v>0</v>
      </c>
      <c r="CY905" t="s">
        <v>123</v>
      </c>
      <c r="CZ905" t="s">
        <v>124</v>
      </c>
      <c r="DD905" t="str" cm="1">
        <f t="array" ref="DD905:DE905">TEXT(_xlfn.SEQUENCE(1, DATEDIF(AG905, AH905, "m") + 1, AG905, 30), "YYYY-APMM")</f>
        <v>2013-AP03</v>
      </c>
      <c r="DE905" t="str">
        <v>2013-AP04</v>
      </c>
      <c r="DN905">
        <f t="shared" si="28"/>
        <v>0</v>
      </c>
      <c r="DO905">
        <f t="shared" si="29"/>
        <v>0</v>
      </c>
    </row>
    <row r="906" spans="1:119" x14ac:dyDescent="0.35">
      <c r="A906" t="s">
        <v>105</v>
      </c>
      <c r="B906">
        <v>500191</v>
      </c>
      <c r="C906">
        <v>6359</v>
      </c>
      <c r="D906">
        <v>124378</v>
      </c>
      <c r="E906">
        <v>13662</v>
      </c>
      <c r="F906">
        <v>0</v>
      </c>
      <c r="G906" t="s">
        <v>106</v>
      </c>
      <c r="H906" t="s">
        <v>106</v>
      </c>
      <c r="I906" t="s">
        <v>106</v>
      </c>
      <c r="J906" t="s">
        <v>107</v>
      </c>
      <c r="K906" t="s">
        <v>108</v>
      </c>
      <c r="L906" t="s">
        <v>109</v>
      </c>
      <c r="M906" t="s">
        <v>110</v>
      </c>
      <c r="N906" t="s">
        <v>2477</v>
      </c>
      <c r="O906" t="s">
        <v>2478</v>
      </c>
      <c r="Q906">
        <v>208</v>
      </c>
      <c r="R906">
        <v>0</v>
      </c>
      <c r="S906">
        <v>240</v>
      </c>
      <c r="T906">
        <v>0</v>
      </c>
      <c r="U906">
        <v>0</v>
      </c>
      <c r="V906">
        <v>0</v>
      </c>
      <c r="W906">
        <v>240</v>
      </c>
      <c r="X906">
        <v>0</v>
      </c>
      <c r="Y906">
        <v>0</v>
      </c>
      <c r="Z906">
        <v>0</v>
      </c>
      <c r="AD906" s="1">
        <v>41442.333333333336</v>
      </c>
      <c r="AE906" s="1">
        <v>41476.708333333336</v>
      </c>
      <c r="AG906" s="1">
        <v>41412.333333333336</v>
      </c>
      <c r="AH906" s="1">
        <v>41445.708333333336</v>
      </c>
      <c r="AI906" s="1">
        <v>41412.333333333336</v>
      </c>
      <c r="AJ906" s="1">
        <v>41445.708333333336</v>
      </c>
      <c r="AK906" s="1">
        <v>41412.333333333336</v>
      </c>
      <c r="AL906" s="1">
        <v>41445.708333333336</v>
      </c>
      <c r="AM906" s="1">
        <v>41442.333333333336</v>
      </c>
      <c r="AN906" s="1">
        <v>41476.708333333336</v>
      </c>
      <c r="AP906" t="s">
        <v>113</v>
      </c>
      <c r="AU906" t="s">
        <v>2479</v>
      </c>
      <c r="AY906" t="s">
        <v>106</v>
      </c>
      <c r="AZ906">
        <v>0</v>
      </c>
      <c r="BA906">
        <v>0</v>
      </c>
      <c r="BD906" s="3">
        <v>41321.661111111112</v>
      </c>
      <c r="BE906" s="3">
        <v>41321.663888888892</v>
      </c>
      <c r="BF906" t="s">
        <v>115</v>
      </c>
      <c r="BG906" t="s">
        <v>115</v>
      </c>
      <c r="CH906">
        <v>540</v>
      </c>
      <c r="CI906">
        <v>29660</v>
      </c>
      <c r="CJ906" t="s">
        <v>106</v>
      </c>
      <c r="CK906" t="s">
        <v>106</v>
      </c>
      <c r="CL906">
        <v>25</v>
      </c>
      <c r="CM906" t="s">
        <v>2341</v>
      </c>
      <c r="CO906">
        <v>124375</v>
      </c>
      <c r="CQ906">
        <v>0</v>
      </c>
      <c r="CR906">
        <v>0</v>
      </c>
      <c r="CS906">
        <v>0</v>
      </c>
      <c r="CY906" t="s">
        <v>123</v>
      </c>
      <c r="CZ906" t="s">
        <v>124</v>
      </c>
      <c r="DD906" t="str" cm="1">
        <f t="array" ref="DD906:DE906">TEXT(_xlfn.SEQUENCE(1, DATEDIF(AG906, AH906, "m") + 1, AG906, 30), "YYYY-APMM")</f>
        <v>2013-AP05</v>
      </c>
      <c r="DE906" t="str">
        <v>2013-AP06</v>
      </c>
      <c r="DN906">
        <f t="shared" si="28"/>
        <v>0</v>
      </c>
      <c r="DO906">
        <f t="shared" si="29"/>
        <v>0</v>
      </c>
    </row>
    <row r="907" spans="1:119" x14ac:dyDescent="0.35">
      <c r="A907" t="s">
        <v>105</v>
      </c>
      <c r="B907">
        <v>500192</v>
      </c>
      <c r="C907">
        <v>6359</v>
      </c>
      <c r="D907">
        <v>124378</v>
      </c>
      <c r="E907">
        <v>13662</v>
      </c>
      <c r="F907">
        <v>0</v>
      </c>
      <c r="G907" t="s">
        <v>106</v>
      </c>
      <c r="H907" t="s">
        <v>106</v>
      </c>
      <c r="I907" t="s">
        <v>106</v>
      </c>
      <c r="J907" t="s">
        <v>107</v>
      </c>
      <c r="K907" t="s">
        <v>108</v>
      </c>
      <c r="L907" t="s">
        <v>109</v>
      </c>
      <c r="M907" t="s">
        <v>110</v>
      </c>
      <c r="N907" t="s">
        <v>2480</v>
      </c>
      <c r="O907" t="s">
        <v>2481</v>
      </c>
      <c r="Q907">
        <v>736</v>
      </c>
      <c r="R907">
        <v>0</v>
      </c>
      <c r="S907">
        <v>240</v>
      </c>
      <c r="T907">
        <v>0</v>
      </c>
      <c r="U907">
        <v>0</v>
      </c>
      <c r="V907">
        <v>0</v>
      </c>
      <c r="W907">
        <v>240</v>
      </c>
      <c r="X907">
        <v>0</v>
      </c>
      <c r="Y907">
        <v>0</v>
      </c>
      <c r="Z907">
        <v>0</v>
      </c>
      <c r="AD907" s="1">
        <v>41522.333333333336</v>
      </c>
      <c r="AE907" s="1">
        <v>41556.708333333336</v>
      </c>
      <c r="AG907" s="1">
        <v>41412.333333333336</v>
      </c>
      <c r="AH907" s="1">
        <v>41445.708333333336</v>
      </c>
      <c r="AI907" s="1">
        <v>41412.333333333336</v>
      </c>
      <c r="AJ907" s="1">
        <v>41445.708333333336</v>
      </c>
      <c r="AK907" s="1">
        <v>41412.333333333336</v>
      </c>
      <c r="AL907" s="1">
        <v>41445.708333333336</v>
      </c>
      <c r="AM907" s="1">
        <v>41522.333333333336</v>
      </c>
      <c r="AN907" s="1">
        <v>41556.708333333336</v>
      </c>
      <c r="AP907" t="s">
        <v>113</v>
      </c>
      <c r="AU907" t="s">
        <v>2482</v>
      </c>
      <c r="AY907" t="s">
        <v>106</v>
      </c>
      <c r="AZ907">
        <v>0</v>
      </c>
      <c r="BA907">
        <v>0</v>
      </c>
      <c r="BD907" s="3">
        <v>41321.661111111112</v>
      </c>
      <c r="BE907" s="3">
        <v>41321.663888888892</v>
      </c>
      <c r="BF907" t="s">
        <v>115</v>
      </c>
      <c r="BG907" t="s">
        <v>115</v>
      </c>
      <c r="CH907">
        <v>540</v>
      </c>
      <c r="CI907">
        <v>29660</v>
      </c>
      <c r="CJ907" t="s">
        <v>106</v>
      </c>
      <c r="CK907" t="s">
        <v>106</v>
      </c>
      <c r="CL907">
        <v>25</v>
      </c>
      <c r="CM907" t="s">
        <v>2341</v>
      </c>
      <c r="CO907">
        <v>124375</v>
      </c>
      <c r="CQ907">
        <v>0</v>
      </c>
      <c r="CR907">
        <v>0</v>
      </c>
      <c r="CS907">
        <v>0</v>
      </c>
      <c r="CY907" t="s">
        <v>123</v>
      </c>
      <c r="CZ907" t="s">
        <v>124</v>
      </c>
      <c r="DD907" t="str" cm="1">
        <f t="array" ref="DD907:DE907">TEXT(_xlfn.SEQUENCE(1, DATEDIF(AG907, AH907, "m") + 1, AG907, 30), "YYYY-APMM")</f>
        <v>2013-AP05</v>
      </c>
      <c r="DE907" t="str">
        <v>2013-AP06</v>
      </c>
      <c r="DN907">
        <f t="shared" si="28"/>
        <v>0</v>
      </c>
      <c r="DO907">
        <f t="shared" si="29"/>
        <v>0</v>
      </c>
    </row>
    <row r="908" spans="1:119" x14ac:dyDescent="0.35">
      <c r="A908" t="s">
        <v>105</v>
      </c>
      <c r="B908">
        <v>500193</v>
      </c>
      <c r="C908">
        <v>6359</v>
      </c>
      <c r="D908">
        <v>124378</v>
      </c>
      <c r="E908">
        <v>13662</v>
      </c>
      <c r="F908">
        <v>0</v>
      </c>
      <c r="G908" t="s">
        <v>106</v>
      </c>
      <c r="H908" t="s">
        <v>106</v>
      </c>
      <c r="I908" t="s">
        <v>106</v>
      </c>
      <c r="J908" t="s">
        <v>107</v>
      </c>
      <c r="K908" t="s">
        <v>108</v>
      </c>
      <c r="L908" t="s">
        <v>109</v>
      </c>
      <c r="M908" t="s">
        <v>110</v>
      </c>
      <c r="N908" t="s">
        <v>2483</v>
      </c>
      <c r="O908" t="s">
        <v>2484</v>
      </c>
      <c r="Q908">
        <v>344</v>
      </c>
      <c r="R908">
        <v>0</v>
      </c>
      <c r="S908">
        <v>240</v>
      </c>
      <c r="T908">
        <v>0</v>
      </c>
      <c r="U908">
        <v>0</v>
      </c>
      <c r="V908">
        <v>0</v>
      </c>
      <c r="W908">
        <v>240</v>
      </c>
      <c r="X908">
        <v>0</v>
      </c>
      <c r="Y908">
        <v>0</v>
      </c>
      <c r="Z908">
        <v>0</v>
      </c>
      <c r="AD908" s="1">
        <v>41485.333333333336</v>
      </c>
      <c r="AE908" s="1">
        <v>41522.708333333336</v>
      </c>
      <c r="AG908" s="1">
        <v>41435.333333333336</v>
      </c>
      <c r="AH908" s="1">
        <v>41469.708333333336</v>
      </c>
      <c r="AI908" s="1">
        <v>41435.333333333336</v>
      </c>
      <c r="AJ908" s="1">
        <v>41469.708333333336</v>
      </c>
      <c r="AK908" s="1">
        <v>41435.333333333336</v>
      </c>
      <c r="AL908" s="1">
        <v>41469.708333333336</v>
      </c>
      <c r="AM908" s="1">
        <v>41485.333333333336</v>
      </c>
      <c r="AN908" s="1">
        <v>41522.708333333336</v>
      </c>
      <c r="AP908" t="s">
        <v>113</v>
      </c>
      <c r="AU908" t="s">
        <v>2485</v>
      </c>
      <c r="AY908" t="s">
        <v>106</v>
      </c>
      <c r="AZ908">
        <v>0</v>
      </c>
      <c r="BA908">
        <v>0</v>
      </c>
      <c r="BD908" s="3">
        <v>41321.661111111112</v>
      </c>
      <c r="BE908" s="3">
        <v>41321.663888888892</v>
      </c>
      <c r="BF908" t="s">
        <v>115</v>
      </c>
      <c r="BG908" t="s">
        <v>115</v>
      </c>
      <c r="CH908">
        <v>540</v>
      </c>
      <c r="CI908">
        <v>29660</v>
      </c>
      <c r="CJ908" t="s">
        <v>106</v>
      </c>
      <c r="CK908" t="s">
        <v>106</v>
      </c>
      <c r="CL908">
        <v>25</v>
      </c>
      <c r="CM908" t="s">
        <v>2341</v>
      </c>
      <c r="CO908">
        <v>124375</v>
      </c>
      <c r="CQ908">
        <v>0</v>
      </c>
      <c r="CR908">
        <v>0</v>
      </c>
      <c r="CS908">
        <v>0</v>
      </c>
      <c r="CY908" t="s">
        <v>123</v>
      </c>
      <c r="CZ908" t="s">
        <v>124</v>
      </c>
      <c r="DD908" t="str" cm="1">
        <f t="array" ref="DD908:DE908">TEXT(_xlfn.SEQUENCE(1, DATEDIF(AG908, AH908, "m") + 1, AG908, 30), "YYYY-APMM")</f>
        <v>2013-AP06</v>
      </c>
      <c r="DE908" t="str">
        <v>2013-AP07</v>
      </c>
      <c r="DN908">
        <f t="shared" si="28"/>
        <v>0</v>
      </c>
      <c r="DO908">
        <f t="shared" si="29"/>
        <v>0</v>
      </c>
    </row>
    <row r="909" spans="1:119" x14ac:dyDescent="0.35">
      <c r="A909" t="s">
        <v>105</v>
      </c>
      <c r="B909">
        <v>500194</v>
      </c>
      <c r="C909">
        <v>6359</v>
      </c>
      <c r="D909">
        <v>124378</v>
      </c>
      <c r="E909">
        <v>13662</v>
      </c>
      <c r="F909">
        <v>0</v>
      </c>
      <c r="G909" t="s">
        <v>106</v>
      </c>
      <c r="H909" t="s">
        <v>106</v>
      </c>
      <c r="I909" t="s">
        <v>106</v>
      </c>
      <c r="J909" t="s">
        <v>107</v>
      </c>
      <c r="K909" t="s">
        <v>108</v>
      </c>
      <c r="L909" t="s">
        <v>109</v>
      </c>
      <c r="M909" t="s">
        <v>110</v>
      </c>
      <c r="N909" t="s">
        <v>2486</v>
      </c>
      <c r="O909" t="s">
        <v>2487</v>
      </c>
      <c r="Q909">
        <v>344</v>
      </c>
      <c r="R909">
        <v>0</v>
      </c>
      <c r="S909">
        <v>240</v>
      </c>
      <c r="T909">
        <v>0</v>
      </c>
      <c r="U909">
        <v>0</v>
      </c>
      <c r="V909">
        <v>0</v>
      </c>
      <c r="W909">
        <v>240</v>
      </c>
      <c r="X909">
        <v>0</v>
      </c>
      <c r="Y909">
        <v>0</v>
      </c>
      <c r="Z909">
        <v>0</v>
      </c>
      <c r="AD909" s="1">
        <v>41485.333333333336</v>
      </c>
      <c r="AE909" s="1">
        <v>41522.708333333336</v>
      </c>
      <c r="AG909" s="1">
        <v>41435.333333333336</v>
      </c>
      <c r="AH909" s="1">
        <v>41469.708333333336</v>
      </c>
      <c r="AI909" s="1">
        <v>41435.333333333336</v>
      </c>
      <c r="AJ909" s="1">
        <v>41469.708333333336</v>
      </c>
      <c r="AK909" s="1">
        <v>41435.333333333336</v>
      </c>
      <c r="AL909" s="1">
        <v>41469.708333333336</v>
      </c>
      <c r="AM909" s="1">
        <v>41485.333333333336</v>
      </c>
      <c r="AN909" s="1">
        <v>41522.708333333336</v>
      </c>
      <c r="AP909" t="s">
        <v>113</v>
      </c>
      <c r="AU909" t="s">
        <v>2488</v>
      </c>
      <c r="AY909" t="s">
        <v>106</v>
      </c>
      <c r="AZ909">
        <v>0</v>
      </c>
      <c r="BA909">
        <v>0</v>
      </c>
      <c r="BD909" s="3">
        <v>41321.661111111112</v>
      </c>
      <c r="BE909" s="3">
        <v>41321.663888888892</v>
      </c>
      <c r="BF909" t="s">
        <v>115</v>
      </c>
      <c r="BG909" t="s">
        <v>115</v>
      </c>
      <c r="CH909">
        <v>540</v>
      </c>
      <c r="CI909">
        <v>29660</v>
      </c>
      <c r="CJ909" t="s">
        <v>106</v>
      </c>
      <c r="CK909" t="s">
        <v>106</v>
      </c>
      <c r="CL909">
        <v>25</v>
      </c>
      <c r="CM909" t="s">
        <v>2341</v>
      </c>
      <c r="CO909">
        <v>124375</v>
      </c>
      <c r="CQ909">
        <v>0</v>
      </c>
      <c r="CR909">
        <v>0</v>
      </c>
      <c r="CS909">
        <v>0</v>
      </c>
      <c r="CY909" t="s">
        <v>123</v>
      </c>
      <c r="CZ909" t="s">
        <v>124</v>
      </c>
      <c r="DD909" t="str" cm="1">
        <f t="array" ref="DD909:DE909">TEXT(_xlfn.SEQUENCE(1, DATEDIF(AG909, AH909, "m") + 1, AG909, 30), "YYYY-APMM")</f>
        <v>2013-AP06</v>
      </c>
      <c r="DE909" t="str">
        <v>2013-AP07</v>
      </c>
      <c r="DN909">
        <f t="shared" si="28"/>
        <v>0</v>
      </c>
      <c r="DO909">
        <f t="shared" si="29"/>
        <v>0</v>
      </c>
    </row>
    <row r="910" spans="1:119" x14ac:dyDescent="0.35">
      <c r="A910" t="s">
        <v>105</v>
      </c>
      <c r="B910">
        <v>500195</v>
      </c>
      <c r="C910">
        <v>6359</v>
      </c>
      <c r="D910">
        <v>124378</v>
      </c>
      <c r="E910">
        <v>13662</v>
      </c>
      <c r="F910">
        <v>0</v>
      </c>
      <c r="G910" t="s">
        <v>106</v>
      </c>
      <c r="H910" t="s">
        <v>106</v>
      </c>
      <c r="I910" t="s">
        <v>106</v>
      </c>
      <c r="J910" t="s">
        <v>107</v>
      </c>
      <c r="K910" t="s">
        <v>108</v>
      </c>
      <c r="L910" t="s">
        <v>109</v>
      </c>
      <c r="M910" t="s">
        <v>110</v>
      </c>
      <c r="N910" t="s">
        <v>2489</v>
      </c>
      <c r="O910" t="s">
        <v>2490</v>
      </c>
      <c r="Q910">
        <v>488</v>
      </c>
      <c r="R910">
        <v>0</v>
      </c>
      <c r="S910">
        <v>240</v>
      </c>
      <c r="T910">
        <v>0</v>
      </c>
      <c r="U910">
        <v>0</v>
      </c>
      <c r="V910">
        <v>0</v>
      </c>
      <c r="W910">
        <v>240</v>
      </c>
      <c r="X910">
        <v>0</v>
      </c>
      <c r="Y910">
        <v>0</v>
      </c>
      <c r="Z910">
        <v>0</v>
      </c>
      <c r="AD910" s="1">
        <v>41510.333333333336</v>
      </c>
      <c r="AE910" s="1">
        <v>41543.708333333336</v>
      </c>
      <c r="AG910" s="1">
        <v>41435.333333333336</v>
      </c>
      <c r="AH910" s="1">
        <v>41469.708333333336</v>
      </c>
      <c r="AI910" s="1">
        <v>41435.333333333336</v>
      </c>
      <c r="AJ910" s="1">
        <v>41469.708333333336</v>
      </c>
      <c r="AK910" s="1">
        <v>41435.333333333336</v>
      </c>
      <c r="AL910" s="1">
        <v>41469.708333333336</v>
      </c>
      <c r="AM910" s="1">
        <v>41510.333333333336</v>
      </c>
      <c r="AN910" s="1">
        <v>41543.708333333336</v>
      </c>
      <c r="AP910" t="s">
        <v>113</v>
      </c>
      <c r="AU910" t="s">
        <v>2491</v>
      </c>
      <c r="AY910" t="s">
        <v>106</v>
      </c>
      <c r="AZ910">
        <v>0</v>
      </c>
      <c r="BA910">
        <v>0</v>
      </c>
      <c r="BD910" s="3">
        <v>41321.661111111112</v>
      </c>
      <c r="BE910" s="3">
        <v>41321.663888888892</v>
      </c>
      <c r="BF910" t="s">
        <v>115</v>
      </c>
      <c r="BG910" t="s">
        <v>115</v>
      </c>
      <c r="CH910">
        <v>540</v>
      </c>
      <c r="CI910">
        <v>29660</v>
      </c>
      <c r="CJ910" t="s">
        <v>106</v>
      </c>
      <c r="CK910" t="s">
        <v>106</v>
      </c>
      <c r="CL910">
        <v>25</v>
      </c>
      <c r="CM910" t="s">
        <v>2341</v>
      </c>
      <c r="CO910">
        <v>124375</v>
      </c>
      <c r="CQ910">
        <v>0</v>
      </c>
      <c r="CR910">
        <v>0</v>
      </c>
      <c r="CS910">
        <v>0</v>
      </c>
      <c r="CY910" t="s">
        <v>123</v>
      </c>
      <c r="CZ910" t="s">
        <v>124</v>
      </c>
      <c r="DD910" t="str" cm="1">
        <f t="array" ref="DD910:DE910">TEXT(_xlfn.SEQUENCE(1, DATEDIF(AG910, AH910, "m") + 1, AG910, 30), "YYYY-APMM")</f>
        <v>2013-AP06</v>
      </c>
      <c r="DE910" t="str">
        <v>2013-AP07</v>
      </c>
      <c r="DN910">
        <f t="shared" si="28"/>
        <v>0</v>
      </c>
      <c r="DO910">
        <f t="shared" si="29"/>
        <v>0</v>
      </c>
    </row>
    <row r="911" spans="1:119" x14ac:dyDescent="0.35">
      <c r="A911" t="s">
        <v>105</v>
      </c>
      <c r="B911">
        <v>500196</v>
      </c>
      <c r="C911">
        <v>6359</v>
      </c>
      <c r="D911">
        <v>124378</v>
      </c>
      <c r="E911">
        <v>13662</v>
      </c>
      <c r="F911">
        <v>0</v>
      </c>
      <c r="G911" t="s">
        <v>106</v>
      </c>
      <c r="H911" t="s">
        <v>106</v>
      </c>
      <c r="I911" t="s">
        <v>106</v>
      </c>
      <c r="J911" t="s">
        <v>107</v>
      </c>
      <c r="K911" t="s">
        <v>108</v>
      </c>
      <c r="L911" t="s">
        <v>109</v>
      </c>
      <c r="M911" t="s">
        <v>110</v>
      </c>
      <c r="N911" t="s">
        <v>2492</v>
      </c>
      <c r="O911" t="s">
        <v>2493</v>
      </c>
      <c r="Q911">
        <v>536</v>
      </c>
      <c r="R911">
        <v>56</v>
      </c>
      <c r="S911">
        <v>240</v>
      </c>
      <c r="T911">
        <v>0</v>
      </c>
      <c r="U911">
        <v>0</v>
      </c>
      <c r="V911">
        <v>0</v>
      </c>
      <c r="W911">
        <v>240</v>
      </c>
      <c r="X911">
        <v>0</v>
      </c>
      <c r="Y911">
        <v>0</v>
      </c>
      <c r="Z911">
        <v>0</v>
      </c>
      <c r="AD911" s="1">
        <v>41568.333333333336</v>
      </c>
      <c r="AE911" s="1">
        <v>41602.708333333336</v>
      </c>
      <c r="AG911" s="1">
        <v>41484.333333333336</v>
      </c>
      <c r="AH911" s="1">
        <v>41521.708333333336</v>
      </c>
      <c r="AI911" s="1">
        <v>41484.333333333336</v>
      </c>
      <c r="AJ911" s="1">
        <v>41521.708333333336</v>
      </c>
      <c r="AK911" s="1">
        <v>41484.333333333336</v>
      </c>
      <c r="AL911" s="1">
        <v>41521.708333333336</v>
      </c>
      <c r="AM911" s="1">
        <v>41568.333333333336</v>
      </c>
      <c r="AN911" s="1">
        <v>41602.708333333336</v>
      </c>
      <c r="AP911" t="s">
        <v>113</v>
      </c>
      <c r="AU911" t="s">
        <v>2494</v>
      </c>
      <c r="AY911" t="s">
        <v>106</v>
      </c>
      <c r="AZ911">
        <v>0</v>
      </c>
      <c r="BA911">
        <v>0</v>
      </c>
      <c r="BD911" s="3">
        <v>41321.661111111112</v>
      </c>
      <c r="BE911" s="3">
        <v>41321.663888888892</v>
      </c>
      <c r="BF911" t="s">
        <v>115</v>
      </c>
      <c r="BG911" t="s">
        <v>115</v>
      </c>
      <c r="CH911">
        <v>540</v>
      </c>
      <c r="CI911">
        <v>29660</v>
      </c>
      <c r="CJ911" t="s">
        <v>106</v>
      </c>
      <c r="CK911" t="s">
        <v>106</v>
      </c>
      <c r="CL911">
        <v>25</v>
      </c>
      <c r="CM911" t="s">
        <v>2341</v>
      </c>
      <c r="CO911">
        <v>124375</v>
      </c>
      <c r="CQ911">
        <v>0</v>
      </c>
      <c r="CR911">
        <v>0</v>
      </c>
      <c r="CS911">
        <v>0</v>
      </c>
      <c r="CY911" t="s">
        <v>123</v>
      </c>
      <c r="CZ911" t="s">
        <v>124</v>
      </c>
      <c r="DD911" t="str" cm="1">
        <f t="array" ref="DD911:DE911">TEXT(_xlfn.SEQUENCE(1, DATEDIF(AG911, AH911, "m") + 1, AG911, 30), "YYYY-APMM")</f>
        <v>2013-AP07</v>
      </c>
      <c r="DE911" t="str">
        <v>2013-AP08</v>
      </c>
      <c r="DN911">
        <f t="shared" si="28"/>
        <v>0</v>
      </c>
      <c r="DO911">
        <f t="shared" si="29"/>
        <v>0</v>
      </c>
    </row>
    <row r="912" spans="1:119" x14ac:dyDescent="0.35">
      <c r="A912" t="s">
        <v>105</v>
      </c>
      <c r="B912">
        <v>500197</v>
      </c>
      <c r="C912">
        <v>6359</v>
      </c>
      <c r="D912">
        <v>124378</v>
      </c>
      <c r="E912">
        <v>13662</v>
      </c>
      <c r="F912">
        <v>0</v>
      </c>
      <c r="G912" t="s">
        <v>106</v>
      </c>
      <c r="H912" t="s">
        <v>106</v>
      </c>
      <c r="I912" t="s">
        <v>106</v>
      </c>
      <c r="J912" t="s">
        <v>107</v>
      </c>
      <c r="K912" t="s">
        <v>108</v>
      </c>
      <c r="L912" t="s">
        <v>109</v>
      </c>
      <c r="M912" t="s">
        <v>110</v>
      </c>
      <c r="N912" t="s">
        <v>2495</v>
      </c>
      <c r="O912" t="s">
        <v>2496</v>
      </c>
      <c r="Q912">
        <v>208</v>
      </c>
      <c r="R912">
        <v>0</v>
      </c>
      <c r="S912">
        <v>240</v>
      </c>
      <c r="T912">
        <v>0</v>
      </c>
      <c r="U912">
        <v>0</v>
      </c>
      <c r="V912">
        <v>0</v>
      </c>
      <c r="W912">
        <v>240</v>
      </c>
      <c r="X912">
        <v>0</v>
      </c>
      <c r="Y912">
        <v>0</v>
      </c>
      <c r="Z912">
        <v>0</v>
      </c>
      <c r="AD912" s="1">
        <v>41442.333333333336</v>
      </c>
      <c r="AE912" s="1">
        <v>41476.708333333336</v>
      </c>
      <c r="AG912" s="1">
        <v>41412.333333333336</v>
      </c>
      <c r="AH912" s="1">
        <v>41445.708333333336</v>
      </c>
      <c r="AI912" s="1">
        <v>41412.333333333336</v>
      </c>
      <c r="AJ912" s="1">
        <v>41445.708333333336</v>
      </c>
      <c r="AK912" s="1">
        <v>41412.333333333336</v>
      </c>
      <c r="AL912" s="1">
        <v>41445.708333333336</v>
      </c>
      <c r="AM912" s="1">
        <v>41442.333333333336</v>
      </c>
      <c r="AN912" s="1">
        <v>41476.708333333336</v>
      </c>
      <c r="AP912" t="s">
        <v>113</v>
      </c>
      <c r="AU912" t="s">
        <v>2497</v>
      </c>
      <c r="AY912" t="s">
        <v>106</v>
      </c>
      <c r="AZ912">
        <v>0</v>
      </c>
      <c r="BA912">
        <v>0</v>
      </c>
      <c r="BD912" s="3">
        <v>41321.661111111112</v>
      </c>
      <c r="BE912" s="3">
        <v>41321.663888888892</v>
      </c>
      <c r="BF912" t="s">
        <v>115</v>
      </c>
      <c r="BG912" t="s">
        <v>115</v>
      </c>
      <c r="CH912">
        <v>540</v>
      </c>
      <c r="CI912">
        <v>29660</v>
      </c>
      <c r="CJ912" t="s">
        <v>106</v>
      </c>
      <c r="CK912" t="s">
        <v>106</v>
      </c>
      <c r="CL912">
        <v>25</v>
      </c>
      <c r="CM912" t="s">
        <v>2341</v>
      </c>
      <c r="CO912">
        <v>124375</v>
      </c>
      <c r="CQ912">
        <v>0</v>
      </c>
      <c r="CR912">
        <v>0</v>
      </c>
      <c r="CS912">
        <v>0</v>
      </c>
      <c r="CY912" t="s">
        <v>123</v>
      </c>
      <c r="CZ912" t="s">
        <v>124</v>
      </c>
      <c r="DD912" t="str" cm="1">
        <f t="array" ref="DD912:DE912">TEXT(_xlfn.SEQUENCE(1, DATEDIF(AG912, AH912, "m") + 1, AG912, 30), "YYYY-APMM")</f>
        <v>2013-AP05</v>
      </c>
      <c r="DE912" t="str">
        <v>2013-AP06</v>
      </c>
      <c r="DN912">
        <f t="shared" si="28"/>
        <v>0</v>
      </c>
      <c r="DO912">
        <f t="shared" si="29"/>
        <v>0</v>
      </c>
    </row>
    <row r="913" spans="1:119" x14ac:dyDescent="0.35">
      <c r="A913" t="s">
        <v>105</v>
      </c>
      <c r="B913">
        <v>500198</v>
      </c>
      <c r="C913">
        <v>6359</v>
      </c>
      <c r="D913">
        <v>124378</v>
      </c>
      <c r="E913">
        <v>13662</v>
      </c>
      <c r="F913">
        <v>0</v>
      </c>
      <c r="G913" t="s">
        <v>106</v>
      </c>
      <c r="H913" t="s">
        <v>106</v>
      </c>
      <c r="I913" t="s">
        <v>106</v>
      </c>
      <c r="J913" t="s">
        <v>107</v>
      </c>
      <c r="K913" t="s">
        <v>108</v>
      </c>
      <c r="L913" t="s">
        <v>109</v>
      </c>
      <c r="M913" t="s">
        <v>110</v>
      </c>
      <c r="N913" t="s">
        <v>2498</v>
      </c>
      <c r="O913" t="s">
        <v>2499</v>
      </c>
      <c r="Q913">
        <v>520</v>
      </c>
      <c r="R913">
        <v>0</v>
      </c>
      <c r="S913">
        <v>240</v>
      </c>
      <c r="T913">
        <v>0</v>
      </c>
      <c r="U913">
        <v>0</v>
      </c>
      <c r="V913">
        <v>0</v>
      </c>
      <c r="W913">
        <v>240</v>
      </c>
      <c r="X913">
        <v>0</v>
      </c>
      <c r="Y913">
        <v>0</v>
      </c>
      <c r="Z913">
        <v>0</v>
      </c>
      <c r="AD913" s="1">
        <v>41487.333333333336</v>
      </c>
      <c r="AE913" s="1">
        <v>41525.708333333336</v>
      </c>
      <c r="AG913" s="1">
        <v>41412.333333333336</v>
      </c>
      <c r="AH913" s="1">
        <v>41445.708333333336</v>
      </c>
      <c r="AI913" s="1">
        <v>41412.333333333336</v>
      </c>
      <c r="AJ913" s="1">
        <v>41445.708333333336</v>
      </c>
      <c r="AK913" s="1">
        <v>41412.333333333336</v>
      </c>
      <c r="AL913" s="1">
        <v>41445.708333333336</v>
      </c>
      <c r="AM913" s="1">
        <v>41487.333333333336</v>
      </c>
      <c r="AN913" s="1">
        <v>41525.708333333336</v>
      </c>
      <c r="AP913" t="s">
        <v>113</v>
      </c>
      <c r="AU913" t="s">
        <v>2500</v>
      </c>
      <c r="AY913" t="s">
        <v>106</v>
      </c>
      <c r="AZ913">
        <v>0</v>
      </c>
      <c r="BA913">
        <v>0</v>
      </c>
      <c r="BD913" s="3">
        <v>41321.661111111112</v>
      </c>
      <c r="BE913" s="3">
        <v>41321.663888888892</v>
      </c>
      <c r="BF913" t="s">
        <v>115</v>
      </c>
      <c r="BG913" t="s">
        <v>115</v>
      </c>
      <c r="CH913">
        <v>540</v>
      </c>
      <c r="CI913">
        <v>29660</v>
      </c>
      <c r="CJ913" t="s">
        <v>106</v>
      </c>
      <c r="CK913" t="s">
        <v>106</v>
      </c>
      <c r="CL913">
        <v>25</v>
      </c>
      <c r="CM913" t="s">
        <v>2341</v>
      </c>
      <c r="CO913">
        <v>124375</v>
      </c>
      <c r="CQ913">
        <v>0</v>
      </c>
      <c r="CR913">
        <v>0</v>
      </c>
      <c r="CS913">
        <v>0</v>
      </c>
      <c r="CY913" t="s">
        <v>123</v>
      </c>
      <c r="CZ913" t="s">
        <v>124</v>
      </c>
      <c r="DD913" t="str" cm="1">
        <f t="array" ref="DD913:DE913">TEXT(_xlfn.SEQUENCE(1, DATEDIF(AG913, AH913, "m") + 1, AG913, 30), "YYYY-APMM")</f>
        <v>2013-AP05</v>
      </c>
      <c r="DE913" t="str">
        <v>2013-AP06</v>
      </c>
      <c r="DN913">
        <f t="shared" si="28"/>
        <v>0</v>
      </c>
      <c r="DO913">
        <f t="shared" si="29"/>
        <v>0</v>
      </c>
    </row>
    <row r="914" spans="1:119" x14ac:dyDescent="0.35">
      <c r="A914" t="s">
        <v>105</v>
      </c>
      <c r="B914">
        <v>500199</v>
      </c>
      <c r="C914">
        <v>6359</v>
      </c>
      <c r="D914">
        <v>124378</v>
      </c>
      <c r="E914">
        <v>13662</v>
      </c>
      <c r="F914">
        <v>0</v>
      </c>
      <c r="G914" t="s">
        <v>106</v>
      </c>
      <c r="H914" t="s">
        <v>106</v>
      </c>
      <c r="I914" t="s">
        <v>106</v>
      </c>
      <c r="J914" t="s">
        <v>107</v>
      </c>
      <c r="K914" t="s">
        <v>108</v>
      </c>
      <c r="L914" t="s">
        <v>109</v>
      </c>
      <c r="M914" t="s">
        <v>110</v>
      </c>
      <c r="N914" t="s">
        <v>2501</v>
      </c>
      <c r="O914" t="s">
        <v>2502</v>
      </c>
      <c r="Q914">
        <v>568</v>
      </c>
      <c r="R914">
        <v>0</v>
      </c>
      <c r="S914">
        <v>240</v>
      </c>
      <c r="T914">
        <v>0</v>
      </c>
      <c r="U914">
        <v>0</v>
      </c>
      <c r="V914">
        <v>0</v>
      </c>
      <c r="W914">
        <v>240</v>
      </c>
      <c r="X914">
        <v>0</v>
      </c>
      <c r="Y914">
        <v>0</v>
      </c>
      <c r="Z914">
        <v>0</v>
      </c>
      <c r="AD914" s="1">
        <v>41494.333333333336</v>
      </c>
      <c r="AE914" s="1">
        <v>41532.708333333336</v>
      </c>
      <c r="AG914" s="1">
        <v>41412.333333333336</v>
      </c>
      <c r="AH914" s="1">
        <v>41445.708333333336</v>
      </c>
      <c r="AI914" s="1">
        <v>41412.333333333336</v>
      </c>
      <c r="AJ914" s="1">
        <v>41445.708333333336</v>
      </c>
      <c r="AK914" s="1">
        <v>41412.333333333336</v>
      </c>
      <c r="AL914" s="1">
        <v>41445.708333333336</v>
      </c>
      <c r="AM914" s="1">
        <v>41494.333333333336</v>
      </c>
      <c r="AN914" s="1">
        <v>41532.708333333336</v>
      </c>
      <c r="AP914" t="s">
        <v>113</v>
      </c>
      <c r="AU914" t="s">
        <v>2503</v>
      </c>
      <c r="AY914" t="s">
        <v>106</v>
      </c>
      <c r="AZ914">
        <v>0</v>
      </c>
      <c r="BA914">
        <v>0</v>
      </c>
      <c r="BD914" s="3">
        <v>41321.661111111112</v>
      </c>
      <c r="BE914" s="3">
        <v>41321.663888888892</v>
      </c>
      <c r="BF914" t="s">
        <v>115</v>
      </c>
      <c r="BG914" t="s">
        <v>115</v>
      </c>
      <c r="CH914">
        <v>540</v>
      </c>
      <c r="CI914">
        <v>29660</v>
      </c>
      <c r="CJ914" t="s">
        <v>106</v>
      </c>
      <c r="CK914" t="s">
        <v>106</v>
      </c>
      <c r="CL914">
        <v>25</v>
      </c>
      <c r="CM914" t="s">
        <v>2341</v>
      </c>
      <c r="CO914">
        <v>124375</v>
      </c>
      <c r="CQ914">
        <v>0</v>
      </c>
      <c r="CR914">
        <v>0</v>
      </c>
      <c r="CS914">
        <v>0</v>
      </c>
      <c r="CY914" t="s">
        <v>123</v>
      </c>
      <c r="CZ914" t="s">
        <v>124</v>
      </c>
      <c r="DD914" t="str" cm="1">
        <f t="array" ref="DD914:DE914">TEXT(_xlfn.SEQUENCE(1, DATEDIF(AG914, AH914, "m") + 1, AG914, 30), "YYYY-APMM")</f>
        <v>2013-AP05</v>
      </c>
      <c r="DE914" t="str">
        <v>2013-AP06</v>
      </c>
      <c r="DN914">
        <f t="shared" si="28"/>
        <v>0</v>
      </c>
      <c r="DO914">
        <f t="shared" si="29"/>
        <v>0</v>
      </c>
    </row>
    <row r="915" spans="1:119" x14ac:dyDescent="0.35">
      <c r="A915" t="s">
        <v>105</v>
      </c>
      <c r="B915">
        <v>500200</v>
      </c>
      <c r="C915">
        <v>6359</v>
      </c>
      <c r="D915">
        <v>124378</v>
      </c>
      <c r="E915">
        <v>13662</v>
      </c>
      <c r="F915">
        <v>0</v>
      </c>
      <c r="G915" t="s">
        <v>106</v>
      </c>
      <c r="H915" t="s">
        <v>106</v>
      </c>
      <c r="I915" t="s">
        <v>106</v>
      </c>
      <c r="J915" t="s">
        <v>107</v>
      </c>
      <c r="K915" t="s">
        <v>108</v>
      </c>
      <c r="L915" t="s">
        <v>109</v>
      </c>
      <c r="M915" t="s">
        <v>110</v>
      </c>
      <c r="N915" t="s">
        <v>2504</v>
      </c>
      <c r="O915" t="s">
        <v>2505</v>
      </c>
      <c r="Q915">
        <v>368</v>
      </c>
      <c r="R915">
        <v>0</v>
      </c>
      <c r="S915">
        <v>240</v>
      </c>
      <c r="T915">
        <v>0</v>
      </c>
      <c r="U915">
        <v>0</v>
      </c>
      <c r="V915">
        <v>0</v>
      </c>
      <c r="W915">
        <v>240</v>
      </c>
      <c r="X915">
        <v>0</v>
      </c>
      <c r="Y915">
        <v>0</v>
      </c>
      <c r="Z915">
        <v>0</v>
      </c>
      <c r="AD915" s="1">
        <v>41465.333333333336</v>
      </c>
      <c r="AE915" s="1">
        <v>41503.708333333336</v>
      </c>
      <c r="AG915" s="1">
        <v>41412.333333333336</v>
      </c>
      <c r="AH915" s="1">
        <v>41445.708333333336</v>
      </c>
      <c r="AI915" s="1">
        <v>41412.333333333336</v>
      </c>
      <c r="AJ915" s="1">
        <v>41445.708333333336</v>
      </c>
      <c r="AK915" s="1">
        <v>41412.333333333336</v>
      </c>
      <c r="AL915" s="1">
        <v>41445.708333333336</v>
      </c>
      <c r="AM915" s="1">
        <v>41465.333333333336</v>
      </c>
      <c r="AN915" s="1">
        <v>41503.708333333336</v>
      </c>
      <c r="AP915" t="s">
        <v>113</v>
      </c>
      <c r="AU915" t="s">
        <v>2506</v>
      </c>
      <c r="AY915" t="s">
        <v>106</v>
      </c>
      <c r="AZ915">
        <v>0</v>
      </c>
      <c r="BA915">
        <v>0</v>
      </c>
      <c r="BD915" s="3">
        <v>41321.661111111112</v>
      </c>
      <c r="BE915" s="3">
        <v>41321.663888888892</v>
      </c>
      <c r="BF915" t="s">
        <v>115</v>
      </c>
      <c r="BG915" t="s">
        <v>115</v>
      </c>
      <c r="CH915">
        <v>540</v>
      </c>
      <c r="CI915">
        <v>29660</v>
      </c>
      <c r="CJ915" t="s">
        <v>106</v>
      </c>
      <c r="CK915" t="s">
        <v>106</v>
      </c>
      <c r="CL915">
        <v>25</v>
      </c>
      <c r="CM915" t="s">
        <v>2341</v>
      </c>
      <c r="CO915">
        <v>124375</v>
      </c>
      <c r="CQ915">
        <v>0</v>
      </c>
      <c r="CR915">
        <v>0</v>
      </c>
      <c r="CS915">
        <v>0</v>
      </c>
      <c r="CY915" t="s">
        <v>123</v>
      </c>
      <c r="CZ915" t="s">
        <v>124</v>
      </c>
      <c r="DD915" t="str" cm="1">
        <f t="array" ref="DD915:DE915">TEXT(_xlfn.SEQUENCE(1, DATEDIF(AG915, AH915, "m") + 1, AG915, 30), "YYYY-APMM")</f>
        <v>2013-AP05</v>
      </c>
      <c r="DE915" t="str">
        <v>2013-AP06</v>
      </c>
      <c r="DN915">
        <f t="shared" si="28"/>
        <v>0</v>
      </c>
      <c r="DO915">
        <f t="shared" si="29"/>
        <v>0</v>
      </c>
    </row>
    <row r="916" spans="1:119" x14ac:dyDescent="0.35">
      <c r="A916" t="s">
        <v>105</v>
      </c>
      <c r="B916">
        <v>500201</v>
      </c>
      <c r="C916">
        <v>6359</v>
      </c>
      <c r="D916">
        <v>124378</v>
      </c>
      <c r="E916">
        <v>13662</v>
      </c>
      <c r="F916">
        <v>0</v>
      </c>
      <c r="G916" t="s">
        <v>106</v>
      </c>
      <c r="H916" t="s">
        <v>106</v>
      </c>
      <c r="I916" t="s">
        <v>106</v>
      </c>
      <c r="J916" t="s">
        <v>107</v>
      </c>
      <c r="K916" t="s">
        <v>108</v>
      </c>
      <c r="L916" t="s">
        <v>109</v>
      </c>
      <c r="M916" t="s">
        <v>110</v>
      </c>
      <c r="N916" t="s">
        <v>2507</v>
      </c>
      <c r="O916" t="s">
        <v>2508</v>
      </c>
      <c r="Q916">
        <v>904</v>
      </c>
      <c r="R916">
        <v>248</v>
      </c>
      <c r="S916">
        <v>240</v>
      </c>
      <c r="T916">
        <v>0</v>
      </c>
      <c r="U916">
        <v>0</v>
      </c>
      <c r="V916">
        <v>0</v>
      </c>
      <c r="W916">
        <v>240</v>
      </c>
      <c r="X916">
        <v>0</v>
      </c>
      <c r="Y916">
        <v>0</v>
      </c>
      <c r="Z916">
        <v>0</v>
      </c>
      <c r="AD916" s="1">
        <v>41455.333333333336</v>
      </c>
      <c r="AE916" s="1">
        <v>41489.708333333336</v>
      </c>
      <c r="AG916" s="1">
        <v>41323.333333333336</v>
      </c>
      <c r="AH916" s="1">
        <v>41357.708333333336</v>
      </c>
      <c r="AI916" s="1">
        <v>41323.333333333336</v>
      </c>
      <c r="AJ916" s="1">
        <v>41357.708333333336</v>
      </c>
      <c r="AK916" s="1">
        <v>41323.333333333336</v>
      </c>
      <c r="AL916" s="1">
        <v>41357.708333333336</v>
      </c>
      <c r="AM916" s="1">
        <v>41455.333333333336</v>
      </c>
      <c r="AN916" s="1">
        <v>41489.708333333336</v>
      </c>
      <c r="AP916" t="s">
        <v>113</v>
      </c>
      <c r="AU916" t="s">
        <v>2509</v>
      </c>
      <c r="AY916" t="s">
        <v>106</v>
      </c>
      <c r="AZ916">
        <v>0</v>
      </c>
      <c r="BA916">
        <v>0</v>
      </c>
      <c r="BD916" s="3">
        <v>41321.661111111112</v>
      </c>
      <c r="BE916" s="3">
        <v>41321.663888888892</v>
      </c>
      <c r="BF916" t="s">
        <v>115</v>
      </c>
      <c r="BG916" t="s">
        <v>115</v>
      </c>
      <c r="CH916">
        <v>540</v>
      </c>
      <c r="CI916">
        <v>29660</v>
      </c>
      <c r="CJ916" t="s">
        <v>106</v>
      </c>
      <c r="CK916" t="s">
        <v>106</v>
      </c>
      <c r="CL916">
        <v>25</v>
      </c>
      <c r="CM916" t="s">
        <v>2341</v>
      </c>
      <c r="CO916">
        <v>124375</v>
      </c>
      <c r="CQ916">
        <v>0</v>
      </c>
      <c r="CR916">
        <v>0</v>
      </c>
      <c r="CS916">
        <v>0</v>
      </c>
      <c r="CY916" t="s">
        <v>123</v>
      </c>
      <c r="CZ916" t="s">
        <v>124</v>
      </c>
      <c r="DD916" t="str" cm="1">
        <f t="array" ref="DD916:DE916">TEXT(_xlfn.SEQUENCE(1, DATEDIF(AG916, AH916, "m") + 1, AG916, 30), "YYYY-APMM")</f>
        <v>2013-AP02</v>
      </c>
      <c r="DE916" t="str">
        <v>2013-AP03</v>
      </c>
      <c r="DN916">
        <f t="shared" si="28"/>
        <v>0</v>
      </c>
      <c r="DO916">
        <f t="shared" si="29"/>
        <v>0</v>
      </c>
    </row>
    <row r="917" spans="1:119" x14ac:dyDescent="0.35">
      <c r="A917" t="s">
        <v>105</v>
      </c>
      <c r="B917">
        <v>500202</v>
      </c>
      <c r="C917">
        <v>6359</v>
      </c>
      <c r="D917">
        <v>124378</v>
      </c>
      <c r="E917">
        <v>13662</v>
      </c>
      <c r="F917">
        <v>0</v>
      </c>
      <c r="G917" t="s">
        <v>106</v>
      </c>
      <c r="H917" t="s">
        <v>106</v>
      </c>
      <c r="I917" t="s">
        <v>106</v>
      </c>
      <c r="J917" t="s">
        <v>107</v>
      </c>
      <c r="K917" t="s">
        <v>108</v>
      </c>
      <c r="L917" t="s">
        <v>109</v>
      </c>
      <c r="M917" t="s">
        <v>110</v>
      </c>
      <c r="N917" t="s">
        <v>2510</v>
      </c>
      <c r="O917" t="s">
        <v>2511</v>
      </c>
      <c r="Q917">
        <v>944</v>
      </c>
      <c r="R917">
        <v>248</v>
      </c>
      <c r="S917">
        <v>240</v>
      </c>
      <c r="T917">
        <v>0</v>
      </c>
      <c r="U917">
        <v>0</v>
      </c>
      <c r="V917">
        <v>0</v>
      </c>
      <c r="W917">
        <v>240</v>
      </c>
      <c r="X917">
        <v>0</v>
      </c>
      <c r="Y917">
        <v>0</v>
      </c>
      <c r="Z917">
        <v>0</v>
      </c>
      <c r="AD917" s="1">
        <v>41461.333333333336</v>
      </c>
      <c r="AE917" s="1">
        <v>41494.708333333336</v>
      </c>
      <c r="AG917" s="1">
        <v>41323.333333333336</v>
      </c>
      <c r="AH917" s="1">
        <v>41357.708333333336</v>
      </c>
      <c r="AI917" s="1">
        <v>41323.333333333336</v>
      </c>
      <c r="AJ917" s="1">
        <v>41357.708333333336</v>
      </c>
      <c r="AK917" s="1">
        <v>41323.333333333336</v>
      </c>
      <c r="AL917" s="1">
        <v>41357.708333333336</v>
      </c>
      <c r="AM917" s="1">
        <v>41461.333333333336</v>
      </c>
      <c r="AN917" s="1">
        <v>41494.708333333336</v>
      </c>
      <c r="AP917" t="s">
        <v>113</v>
      </c>
      <c r="AU917" t="s">
        <v>2512</v>
      </c>
      <c r="AY917" t="s">
        <v>106</v>
      </c>
      <c r="AZ917">
        <v>0</v>
      </c>
      <c r="BA917">
        <v>0</v>
      </c>
      <c r="BD917" s="3">
        <v>41321.661111111112</v>
      </c>
      <c r="BE917" s="3">
        <v>41321.663888888892</v>
      </c>
      <c r="BF917" t="s">
        <v>115</v>
      </c>
      <c r="BG917" t="s">
        <v>115</v>
      </c>
      <c r="CH917">
        <v>540</v>
      </c>
      <c r="CI917">
        <v>29660</v>
      </c>
      <c r="CJ917" t="s">
        <v>106</v>
      </c>
      <c r="CK917" t="s">
        <v>106</v>
      </c>
      <c r="CL917">
        <v>25</v>
      </c>
      <c r="CM917" t="s">
        <v>2341</v>
      </c>
      <c r="CO917">
        <v>124375</v>
      </c>
      <c r="CQ917">
        <v>0</v>
      </c>
      <c r="CR917">
        <v>0</v>
      </c>
      <c r="CS917">
        <v>0</v>
      </c>
      <c r="CY917" t="s">
        <v>123</v>
      </c>
      <c r="CZ917" t="s">
        <v>124</v>
      </c>
      <c r="DD917" t="str" cm="1">
        <f t="array" ref="DD917:DE917">TEXT(_xlfn.SEQUENCE(1, DATEDIF(AG917, AH917, "m") + 1, AG917, 30), "YYYY-APMM")</f>
        <v>2013-AP02</v>
      </c>
      <c r="DE917" t="str">
        <v>2013-AP03</v>
      </c>
      <c r="DN917">
        <f t="shared" si="28"/>
        <v>0</v>
      </c>
      <c r="DO917">
        <f t="shared" si="29"/>
        <v>0</v>
      </c>
    </row>
    <row r="918" spans="1:119" x14ac:dyDescent="0.35">
      <c r="A918" t="s">
        <v>105</v>
      </c>
      <c r="B918">
        <v>500203</v>
      </c>
      <c r="C918">
        <v>6359</v>
      </c>
      <c r="D918">
        <v>124378</v>
      </c>
      <c r="E918">
        <v>13662</v>
      </c>
      <c r="F918">
        <v>0</v>
      </c>
      <c r="G918" t="s">
        <v>106</v>
      </c>
      <c r="H918" t="s">
        <v>106</v>
      </c>
      <c r="I918" t="s">
        <v>106</v>
      </c>
      <c r="J918" t="s">
        <v>107</v>
      </c>
      <c r="K918" t="s">
        <v>108</v>
      </c>
      <c r="L918" t="s">
        <v>109</v>
      </c>
      <c r="M918" t="s">
        <v>110</v>
      </c>
      <c r="N918" t="s">
        <v>2513</v>
      </c>
      <c r="O918" t="s">
        <v>2514</v>
      </c>
      <c r="Q918">
        <v>1000</v>
      </c>
      <c r="R918">
        <v>72</v>
      </c>
      <c r="S918">
        <v>240</v>
      </c>
      <c r="T918">
        <v>0</v>
      </c>
      <c r="U918">
        <v>0</v>
      </c>
      <c r="V918">
        <v>0</v>
      </c>
      <c r="W918">
        <v>240</v>
      </c>
      <c r="X918">
        <v>0</v>
      </c>
      <c r="Y918">
        <v>0</v>
      </c>
      <c r="Z918">
        <v>0</v>
      </c>
      <c r="AD918" s="1">
        <v>41469.333333333336</v>
      </c>
      <c r="AE918" s="1">
        <v>41506.708333333336</v>
      </c>
      <c r="AG918" s="1">
        <v>41323.333333333336</v>
      </c>
      <c r="AH918" s="1">
        <v>41357.708333333336</v>
      </c>
      <c r="AI918" s="1">
        <v>41323.333333333336</v>
      </c>
      <c r="AJ918" s="1">
        <v>41357.708333333336</v>
      </c>
      <c r="AK918" s="1">
        <v>41323.333333333336</v>
      </c>
      <c r="AL918" s="1">
        <v>41357.708333333336</v>
      </c>
      <c r="AM918" s="1">
        <v>41469.333333333336</v>
      </c>
      <c r="AN918" s="1">
        <v>41506.708333333336</v>
      </c>
      <c r="AP918" t="s">
        <v>113</v>
      </c>
      <c r="AU918" t="s">
        <v>2515</v>
      </c>
      <c r="AY918" t="s">
        <v>106</v>
      </c>
      <c r="AZ918">
        <v>0</v>
      </c>
      <c r="BA918">
        <v>0</v>
      </c>
      <c r="BD918" s="3">
        <v>41321.661111111112</v>
      </c>
      <c r="BE918" s="3">
        <v>41321.663888888892</v>
      </c>
      <c r="BF918" t="s">
        <v>115</v>
      </c>
      <c r="BG918" t="s">
        <v>115</v>
      </c>
      <c r="CH918">
        <v>540</v>
      </c>
      <c r="CI918">
        <v>29660</v>
      </c>
      <c r="CJ918" t="s">
        <v>106</v>
      </c>
      <c r="CK918" t="s">
        <v>106</v>
      </c>
      <c r="CL918">
        <v>25</v>
      </c>
      <c r="CM918" t="s">
        <v>2341</v>
      </c>
      <c r="CO918">
        <v>124375</v>
      </c>
      <c r="CQ918">
        <v>0</v>
      </c>
      <c r="CR918">
        <v>0</v>
      </c>
      <c r="CS918">
        <v>0</v>
      </c>
      <c r="CY918" t="s">
        <v>123</v>
      </c>
      <c r="CZ918" t="s">
        <v>124</v>
      </c>
      <c r="DD918" t="str" cm="1">
        <f t="array" ref="DD918:DE918">TEXT(_xlfn.SEQUENCE(1, DATEDIF(AG918, AH918, "m") + 1, AG918, 30), "YYYY-APMM")</f>
        <v>2013-AP02</v>
      </c>
      <c r="DE918" t="str">
        <v>2013-AP03</v>
      </c>
      <c r="DN918">
        <f t="shared" si="28"/>
        <v>0</v>
      </c>
      <c r="DO918">
        <f t="shared" si="29"/>
        <v>0</v>
      </c>
    </row>
    <row r="919" spans="1:119" x14ac:dyDescent="0.35">
      <c r="A919" t="s">
        <v>105</v>
      </c>
      <c r="B919">
        <v>500204</v>
      </c>
      <c r="C919">
        <v>6359</v>
      </c>
      <c r="D919">
        <v>124378</v>
      </c>
      <c r="E919">
        <v>13662</v>
      </c>
      <c r="F919">
        <v>0</v>
      </c>
      <c r="G919" t="s">
        <v>106</v>
      </c>
      <c r="H919" t="s">
        <v>106</v>
      </c>
      <c r="I919" t="s">
        <v>106</v>
      </c>
      <c r="J919" t="s">
        <v>107</v>
      </c>
      <c r="K919" t="s">
        <v>108</v>
      </c>
      <c r="L919" t="s">
        <v>109</v>
      </c>
      <c r="M919" t="s">
        <v>110</v>
      </c>
      <c r="N919" t="s">
        <v>2516</v>
      </c>
      <c r="O919" t="s">
        <v>2517</v>
      </c>
      <c r="Q919">
        <v>256</v>
      </c>
      <c r="R919">
        <v>0</v>
      </c>
      <c r="S919">
        <v>240</v>
      </c>
      <c r="T919">
        <v>0</v>
      </c>
      <c r="U919">
        <v>0</v>
      </c>
      <c r="V919">
        <v>0</v>
      </c>
      <c r="W919">
        <v>240</v>
      </c>
      <c r="X919">
        <v>0</v>
      </c>
      <c r="Y919">
        <v>0</v>
      </c>
      <c r="Z919">
        <v>0</v>
      </c>
      <c r="AD919" s="1">
        <v>41443.333333333336</v>
      </c>
      <c r="AE919" s="1">
        <v>41477.708333333336</v>
      </c>
      <c r="AG919" s="1">
        <v>41406.333333333336</v>
      </c>
      <c r="AH919" s="1">
        <v>41440.708333333336</v>
      </c>
      <c r="AI919" s="1">
        <v>41406.333333333336</v>
      </c>
      <c r="AJ919" s="1">
        <v>41440.708333333336</v>
      </c>
      <c r="AK919" s="1">
        <v>41406.333333333336</v>
      </c>
      <c r="AL919" s="1">
        <v>41440.708333333336</v>
      </c>
      <c r="AM919" s="1">
        <v>41443.333333333336</v>
      </c>
      <c r="AN919" s="1">
        <v>41477.708333333336</v>
      </c>
      <c r="AP919" t="s">
        <v>113</v>
      </c>
      <c r="AU919" t="s">
        <v>2518</v>
      </c>
      <c r="AY919" t="s">
        <v>106</v>
      </c>
      <c r="AZ919">
        <v>0</v>
      </c>
      <c r="BA919">
        <v>0</v>
      </c>
      <c r="BD919" s="3">
        <v>41321.661111111112</v>
      </c>
      <c r="BE919" s="3">
        <v>41321.663888888892</v>
      </c>
      <c r="BF919" t="s">
        <v>115</v>
      </c>
      <c r="BG919" t="s">
        <v>115</v>
      </c>
      <c r="CH919">
        <v>540</v>
      </c>
      <c r="CI919">
        <v>29660</v>
      </c>
      <c r="CJ919" t="s">
        <v>106</v>
      </c>
      <c r="CK919" t="s">
        <v>106</v>
      </c>
      <c r="CL919">
        <v>25</v>
      </c>
      <c r="CM919" t="s">
        <v>2341</v>
      </c>
      <c r="CO919">
        <v>124375</v>
      </c>
      <c r="CQ919">
        <v>0</v>
      </c>
      <c r="CR919">
        <v>0</v>
      </c>
      <c r="CS919">
        <v>0</v>
      </c>
      <c r="CY919" t="s">
        <v>123</v>
      </c>
      <c r="CZ919" t="s">
        <v>124</v>
      </c>
      <c r="DD919" t="str" cm="1">
        <f t="array" ref="DD919:DE919">TEXT(_xlfn.SEQUENCE(1, DATEDIF(AG919, AH919, "m") + 1, AG919, 30), "YYYY-APMM")</f>
        <v>2013-AP05</v>
      </c>
      <c r="DE919" t="str">
        <v>2013-AP06</v>
      </c>
      <c r="DN919">
        <f t="shared" si="28"/>
        <v>0</v>
      </c>
      <c r="DO919">
        <f t="shared" si="29"/>
        <v>0</v>
      </c>
    </row>
    <row r="920" spans="1:119" x14ac:dyDescent="0.35">
      <c r="A920" t="s">
        <v>105</v>
      </c>
      <c r="B920">
        <v>500205</v>
      </c>
      <c r="C920">
        <v>6359</v>
      </c>
      <c r="D920">
        <v>124378</v>
      </c>
      <c r="E920">
        <v>13662</v>
      </c>
      <c r="F920">
        <v>0</v>
      </c>
      <c r="G920" t="s">
        <v>106</v>
      </c>
      <c r="H920" t="s">
        <v>106</v>
      </c>
      <c r="I920" t="s">
        <v>106</v>
      </c>
      <c r="J920" t="s">
        <v>107</v>
      </c>
      <c r="K920" t="s">
        <v>108</v>
      </c>
      <c r="L920" t="s">
        <v>109</v>
      </c>
      <c r="M920" t="s">
        <v>110</v>
      </c>
      <c r="N920" t="s">
        <v>2519</v>
      </c>
      <c r="O920" t="s">
        <v>2520</v>
      </c>
      <c r="Q920">
        <v>336</v>
      </c>
      <c r="R920">
        <v>0</v>
      </c>
      <c r="S920">
        <v>240</v>
      </c>
      <c r="T920">
        <v>0</v>
      </c>
      <c r="U920">
        <v>0</v>
      </c>
      <c r="V920">
        <v>0</v>
      </c>
      <c r="W920">
        <v>240</v>
      </c>
      <c r="X920">
        <v>0</v>
      </c>
      <c r="Y920">
        <v>0</v>
      </c>
      <c r="Z920">
        <v>0</v>
      </c>
      <c r="AD920" s="1">
        <v>41461.333333333336</v>
      </c>
      <c r="AE920" s="1">
        <v>41494.708333333336</v>
      </c>
      <c r="AG920" s="1">
        <v>41412.333333333336</v>
      </c>
      <c r="AH920" s="1">
        <v>41445.708333333336</v>
      </c>
      <c r="AI920" s="1">
        <v>41412.333333333336</v>
      </c>
      <c r="AJ920" s="1">
        <v>41445.708333333336</v>
      </c>
      <c r="AK920" s="1">
        <v>41412.333333333336</v>
      </c>
      <c r="AL920" s="1">
        <v>41445.708333333336</v>
      </c>
      <c r="AM920" s="1">
        <v>41461.333333333336</v>
      </c>
      <c r="AN920" s="1">
        <v>41494.708333333336</v>
      </c>
      <c r="AP920" t="s">
        <v>113</v>
      </c>
      <c r="AU920" t="s">
        <v>2521</v>
      </c>
      <c r="AY920" t="s">
        <v>106</v>
      </c>
      <c r="AZ920">
        <v>0</v>
      </c>
      <c r="BA920">
        <v>0</v>
      </c>
      <c r="BD920" s="3">
        <v>41321.661111111112</v>
      </c>
      <c r="BE920" s="3">
        <v>41321.663888888892</v>
      </c>
      <c r="BF920" t="s">
        <v>115</v>
      </c>
      <c r="BG920" t="s">
        <v>115</v>
      </c>
      <c r="CH920">
        <v>540</v>
      </c>
      <c r="CI920">
        <v>29660</v>
      </c>
      <c r="CJ920" t="s">
        <v>106</v>
      </c>
      <c r="CK920" t="s">
        <v>106</v>
      </c>
      <c r="CL920">
        <v>25</v>
      </c>
      <c r="CM920" t="s">
        <v>2341</v>
      </c>
      <c r="CO920">
        <v>124375</v>
      </c>
      <c r="CQ920">
        <v>0</v>
      </c>
      <c r="CR920">
        <v>0</v>
      </c>
      <c r="CS920">
        <v>0</v>
      </c>
      <c r="CY920" t="s">
        <v>123</v>
      </c>
      <c r="CZ920" t="s">
        <v>124</v>
      </c>
      <c r="DD920" t="str" cm="1">
        <f t="array" ref="DD920:DE920">TEXT(_xlfn.SEQUENCE(1, DATEDIF(AG920, AH920, "m") + 1, AG920, 30), "YYYY-APMM")</f>
        <v>2013-AP05</v>
      </c>
      <c r="DE920" t="str">
        <v>2013-AP06</v>
      </c>
      <c r="DN920">
        <f t="shared" si="28"/>
        <v>0</v>
      </c>
      <c r="DO920">
        <f t="shared" si="29"/>
        <v>0</v>
      </c>
    </row>
    <row r="921" spans="1:119" x14ac:dyDescent="0.35">
      <c r="A921" t="s">
        <v>105</v>
      </c>
      <c r="B921">
        <v>500206</v>
      </c>
      <c r="C921">
        <v>6359</v>
      </c>
      <c r="D921">
        <v>124378</v>
      </c>
      <c r="E921">
        <v>13662</v>
      </c>
      <c r="F921">
        <v>0</v>
      </c>
      <c r="G921" t="s">
        <v>106</v>
      </c>
      <c r="H921" t="s">
        <v>106</v>
      </c>
      <c r="I921" t="s">
        <v>106</v>
      </c>
      <c r="J921" t="s">
        <v>107</v>
      </c>
      <c r="K921" t="s">
        <v>108</v>
      </c>
      <c r="L921" t="s">
        <v>109</v>
      </c>
      <c r="M921" t="s">
        <v>110</v>
      </c>
      <c r="N921" t="s">
        <v>2522</v>
      </c>
      <c r="O921" t="s">
        <v>2523</v>
      </c>
      <c r="Q921">
        <v>592</v>
      </c>
      <c r="R921">
        <v>0</v>
      </c>
      <c r="S921">
        <v>240</v>
      </c>
      <c r="T921">
        <v>0</v>
      </c>
      <c r="U921">
        <v>0</v>
      </c>
      <c r="V921">
        <v>0</v>
      </c>
      <c r="W921">
        <v>240</v>
      </c>
      <c r="X921">
        <v>0</v>
      </c>
      <c r="Y921">
        <v>0</v>
      </c>
      <c r="Z921">
        <v>0</v>
      </c>
      <c r="AD921" s="1">
        <v>41492.333333333336</v>
      </c>
      <c r="AE921" s="1">
        <v>41529.708333333336</v>
      </c>
      <c r="AG921" s="1">
        <v>41406.333333333336</v>
      </c>
      <c r="AH921" s="1">
        <v>41440.708333333336</v>
      </c>
      <c r="AI921" s="1">
        <v>41406.333333333336</v>
      </c>
      <c r="AJ921" s="1">
        <v>41440.708333333336</v>
      </c>
      <c r="AK921" s="1">
        <v>41406.333333333336</v>
      </c>
      <c r="AL921" s="1">
        <v>41440.708333333336</v>
      </c>
      <c r="AM921" s="1">
        <v>41492.333333333336</v>
      </c>
      <c r="AN921" s="1">
        <v>41529.708333333336</v>
      </c>
      <c r="AP921" t="s">
        <v>113</v>
      </c>
      <c r="AU921" t="s">
        <v>2524</v>
      </c>
      <c r="AY921" t="s">
        <v>106</v>
      </c>
      <c r="AZ921">
        <v>0</v>
      </c>
      <c r="BA921">
        <v>0</v>
      </c>
      <c r="BD921" s="3">
        <v>41321.661111111112</v>
      </c>
      <c r="BE921" s="3">
        <v>41321.663888888892</v>
      </c>
      <c r="BF921" t="s">
        <v>115</v>
      </c>
      <c r="BG921" t="s">
        <v>115</v>
      </c>
      <c r="CH921">
        <v>540</v>
      </c>
      <c r="CI921">
        <v>29660</v>
      </c>
      <c r="CJ921" t="s">
        <v>106</v>
      </c>
      <c r="CK921" t="s">
        <v>106</v>
      </c>
      <c r="CL921">
        <v>25</v>
      </c>
      <c r="CM921" t="s">
        <v>2341</v>
      </c>
      <c r="CO921">
        <v>124375</v>
      </c>
      <c r="CQ921">
        <v>0</v>
      </c>
      <c r="CR921">
        <v>0</v>
      </c>
      <c r="CS921">
        <v>0</v>
      </c>
      <c r="CY921" t="s">
        <v>123</v>
      </c>
      <c r="CZ921" t="s">
        <v>124</v>
      </c>
      <c r="DD921" t="str" cm="1">
        <f t="array" ref="DD921:DE921">TEXT(_xlfn.SEQUENCE(1, DATEDIF(AG921, AH921, "m") + 1, AG921, 30), "YYYY-APMM")</f>
        <v>2013-AP05</v>
      </c>
      <c r="DE921" t="str">
        <v>2013-AP06</v>
      </c>
      <c r="DN921">
        <f t="shared" si="28"/>
        <v>0</v>
      </c>
      <c r="DO921">
        <f t="shared" si="29"/>
        <v>0</v>
      </c>
    </row>
    <row r="922" spans="1:119" x14ac:dyDescent="0.35">
      <c r="A922" t="s">
        <v>105</v>
      </c>
      <c r="B922">
        <v>500207</v>
      </c>
      <c r="C922">
        <v>6359</v>
      </c>
      <c r="D922">
        <v>124378</v>
      </c>
      <c r="E922">
        <v>13662</v>
      </c>
      <c r="F922">
        <v>0</v>
      </c>
      <c r="G922" t="s">
        <v>106</v>
      </c>
      <c r="H922" t="s">
        <v>106</v>
      </c>
      <c r="I922" t="s">
        <v>106</v>
      </c>
      <c r="J922" t="s">
        <v>107</v>
      </c>
      <c r="K922" t="s">
        <v>108</v>
      </c>
      <c r="L922" t="s">
        <v>109</v>
      </c>
      <c r="M922" t="s">
        <v>110</v>
      </c>
      <c r="N922" t="s">
        <v>2525</v>
      </c>
      <c r="O922" t="s">
        <v>2526</v>
      </c>
      <c r="Q922">
        <v>80</v>
      </c>
      <c r="R922">
        <v>0</v>
      </c>
      <c r="S922">
        <v>240</v>
      </c>
      <c r="T922">
        <v>0</v>
      </c>
      <c r="U922">
        <v>0</v>
      </c>
      <c r="V922">
        <v>0</v>
      </c>
      <c r="W922">
        <v>240</v>
      </c>
      <c r="X922">
        <v>0</v>
      </c>
      <c r="Y922">
        <v>0</v>
      </c>
      <c r="Z922">
        <v>0</v>
      </c>
      <c r="AD922" s="1">
        <v>41429.333333333336</v>
      </c>
      <c r="AE922" s="1">
        <v>41463.708333333336</v>
      </c>
      <c r="AG922" s="1">
        <v>41417.333333333336</v>
      </c>
      <c r="AH922" s="1">
        <v>41451.708333333336</v>
      </c>
      <c r="AI922" s="1">
        <v>41417.333333333336</v>
      </c>
      <c r="AJ922" s="1">
        <v>41451.708333333336</v>
      </c>
      <c r="AK922" s="1">
        <v>41417.333333333336</v>
      </c>
      <c r="AL922" s="1">
        <v>41451.708333333336</v>
      </c>
      <c r="AM922" s="1">
        <v>41429.333333333336</v>
      </c>
      <c r="AN922" s="1">
        <v>41463.708333333336</v>
      </c>
      <c r="AP922" t="s">
        <v>113</v>
      </c>
      <c r="AU922" t="s">
        <v>2527</v>
      </c>
      <c r="AY922" t="s">
        <v>106</v>
      </c>
      <c r="AZ922">
        <v>0</v>
      </c>
      <c r="BA922">
        <v>0</v>
      </c>
      <c r="BD922" s="3">
        <v>41321.661111111112</v>
      </c>
      <c r="BE922" s="3">
        <v>41321.663888888892</v>
      </c>
      <c r="BF922" t="s">
        <v>115</v>
      </c>
      <c r="BG922" t="s">
        <v>115</v>
      </c>
      <c r="CH922">
        <v>540</v>
      </c>
      <c r="CI922">
        <v>29660</v>
      </c>
      <c r="CJ922" t="s">
        <v>106</v>
      </c>
      <c r="CK922" t="s">
        <v>106</v>
      </c>
      <c r="CL922">
        <v>25</v>
      </c>
      <c r="CM922" t="s">
        <v>2341</v>
      </c>
      <c r="CO922">
        <v>124375</v>
      </c>
      <c r="CQ922">
        <v>0</v>
      </c>
      <c r="CR922">
        <v>0</v>
      </c>
      <c r="CS922">
        <v>0</v>
      </c>
      <c r="CY922" t="s">
        <v>123</v>
      </c>
      <c r="CZ922" t="s">
        <v>124</v>
      </c>
      <c r="DD922" t="str" cm="1">
        <f t="array" ref="DD922:DE922">TEXT(_xlfn.SEQUENCE(1, DATEDIF(AG922, AH922, "m") + 1, AG922, 30), "YYYY-APMM")</f>
        <v>2013-AP05</v>
      </c>
      <c r="DE922" t="str">
        <v>2013-AP06</v>
      </c>
      <c r="DN922">
        <f t="shared" si="28"/>
        <v>0</v>
      </c>
      <c r="DO922">
        <f t="shared" si="29"/>
        <v>0</v>
      </c>
    </row>
    <row r="923" spans="1:119" x14ac:dyDescent="0.35">
      <c r="A923" t="s">
        <v>105</v>
      </c>
      <c r="B923">
        <v>500208</v>
      </c>
      <c r="C923">
        <v>6359</v>
      </c>
      <c r="D923">
        <v>124378</v>
      </c>
      <c r="E923">
        <v>13662</v>
      </c>
      <c r="F923">
        <v>0</v>
      </c>
      <c r="G923" t="s">
        <v>106</v>
      </c>
      <c r="H923" t="s">
        <v>106</v>
      </c>
      <c r="I923" t="s">
        <v>106</v>
      </c>
      <c r="J923" t="s">
        <v>107</v>
      </c>
      <c r="K923" t="s">
        <v>108</v>
      </c>
      <c r="L923" t="s">
        <v>109</v>
      </c>
      <c r="M923" t="s">
        <v>110</v>
      </c>
      <c r="N923" t="s">
        <v>2528</v>
      </c>
      <c r="O923" t="s">
        <v>2529</v>
      </c>
      <c r="Q923">
        <v>1072</v>
      </c>
      <c r="R923">
        <v>0</v>
      </c>
      <c r="S923">
        <v>240</v>
      </c>
      <c r="T923">
        <v>0</v>
      </c>
      <c r="U923">
        <v>0</v>
      </c>
      <c r="V923">
        <v>0</v>
      </c>
      <c r="W923">
        <v>240</v>
      </c>
      <c r="X923">
        <v>0</v>
      </c>
      <c r="Y923">
        <v>0</v>
      </c>
      <c r="Z923">
        <v>0</v>
      </c>
      <c r="AD923" s="1">
        <v>41597.333333333336</v>
      </c>
      <c r="AE923" s="1">
        <v>41632.708333333336</v>
      </c>
      <c r="AG923" s="1">
        <v>41435.333333333336</v>
      </c>
      <c r="AH923" s="1">
        <v>41469.708333333336</v>
      </c>
      <c r="AI923" s="1">
        <v>41435.333333333336</v>
      </c>
      <c r="AJ923" s="1">
        <v>41469.708333333336</v>
      </c>
      <c r="AK923" s="1">
        <v>41435.333333333336</v>
      </c>
      <c r="AL923" s="1">
        <v>41469.708333333336</v>
      </c>
      <c r="AM923" s="1">
        <v>41597.333333333336</v>
      </c>
      <c r="AN923" s="1">
        <v>41632.708333333336</v>
      </c>
      <c r="AP923" t="s">
        <v>113</v>
      </c>
      <c r="AU923" t="s">
        <v>2530</v>
      </c>
      <c r="AY923" t="s">
        <v>106</v>
      </c>
      <c r="AZ923">
        <v>0</v>
      </c>
      <c r="BA923">
        <v>0</v>
      </c>
      <c r="BD923" s="3">
        <v>41321.661111111112</v>
      </c>
      <c r="BE923" s="3">
        <v>41321.663888888892</v>
      </c>
      <c r="BF923" t="s">
        <v>115</v>
      </c>
      <c r="BG923" t="s">
        <v>115</v>
      </c>
      <c r="CH923">
        <v>540</v>
      </c>
      <c r="CI923">
        <v>29660</v>
      </c>
      <c r="CJ923" t="s">
        <v>106</v>
      </c>
      <c r="CK923" t="s">
        <v>106</v>
      </c>
      <c r="CL923">
        <v>25</v>
      </c>
      <c r="CM923" t="s">
        <v>2341</v>
      </c>
      <c r="CO923">
        <v>124375</v>
      </c>
      <c r="CQ923">
        <v>0</v>
      </c>
      <c r="CR923">
        <v>0</v>
      </c>
      <c r="CS923">
        <v>0</v>
      </c>
      <c r="CY923" t="s">
        <v>123</v>
      </c>
      <c r="CZ923" t="s">
        <v>124</v>
      </c>
      <c r="DD923" t="str" cm="1">
        <f t="array" ref="DD923:DE923">TEXT(_xlfn.SEQUENCE(1, DATEDIF(AG923, AH923, "m") + 1, AG923, 30), "YYYY-APMM")</f>
        <v>2013-AP06</v>
      </c>
      <c r="DE923" t="str">
        <v>2013-AP07</v>
      </c>
      <c r="DN923">
        <f t="shared" si="28"/>
        <v>0</v>
      </c>
      <c r="DO923">
        <f t="shared" si="29"/>
        <v>0</v>
      </c>
    </row>
    <row r="924" spans="1:119" x14ac:dyDescent="0.35">
      <c r="A924" t="s">
        <v>105</v>
      </c>
      <c r="B924">
        <v>500209</v>
      </c>
      <c r="C924">
        <v>6359</v>
      </c>
      <c r="D924">
        <v>124378</v>
      </c>
      <c r="E924">
        <v>13662</v>
      </c>
      <c r="F924">
        <v>0</v>
      </c>
      <c r="G924" t="s">
        <v>106</v>
      </c>
      <c r="H924" t="s">
        <v>106</v>
      </c>
      <c r="I924" t="s">
        <v>106</v>
      </c>
      <c r="J924" t="s">
        <v>107</v>
      </c>
      <c r="K924" t="s">
        <v>108</v>
      </c>
      <c r="L924" t="s">
        <v>109</v>
      </c>
      <c r="M924" t="s">
        <v>110</v>
      </c>
      <c r="N924" t="s">
        <v>2531</v>
      </c>
      <c r="O924" t="s">
        <v>2532</v>
      </c>
      <c r="Q924">
        <v>1744</v>
      </c>
      <c r="R924">
        <v>0</v>
      </c>
      <c r="S924">
        <v>240</v>
      </c>
      <c r="T924">
        <v>0</v>
      </c>
      <c r="U924">
        <v>0</v>
      </c>
      <c r="V924">
        <v>0</v>
      </c>
      <c r="W924">
        <v>240</v>
      </c>
      <c r="X924">
        <v>0</v>
      </c>
      <c r="Y924">
        <v>0</v>
      </c>
      <c r="Z924">
        <v>0</v>
      </c>
      <c r="AD924" s="1">
        <v>41669.333333333336</v>
      </c>
      <c r="AE924" s="1">
        <v>41704.708333333336</v>
      </c>
      <c r="AG924" s="1">
        <v>41408.333333333336</v>
      </c>
      <c r="AH924" s="1">
        <v>41442.708333333336</v>
      </c>
      <c r="AI924" s="1">
        <v>41408.333333333336</v>
      </c>
      <c r="AJ924" s="1">
        <v>41442.708333333336</v>
      </c>
      <c r="AK924" s="1">
        <v>41408.333333333336</v>
      </c>
      <c r="AL924" s="1">
        <v>41442.708333333336</v>
      </c>
      <c r="AM924" s="1">
        <v>41669.333333333336</v>
      </c>
      <c r="AN924" s="1">
        <v>41704.708333333336</v>
      </c>
      <c r="AP924" t="s">
        <v>113</v>
      </c>
      <c r="AU924" t="s">
        <v>2533</v>
      </c>
      <c r="AY924" t="s">
        <v>106</v>
      </c>
      <c r="AZ924">
        <v>0</v>
      </c>
      <c r="BA924">
        <v>0</v>
      </c>
      <c r="BD924" s="3">
        <v>41321.661111111112</v>
      </c>
      <c r="BE924" s="3">
        <v>41321.663888888892</v>
      </c>
      <c r="BF924" t="s">
        <v>115</v>
      </c>
      <c r="BG924" t="s">
        <v>115</v>
      </c>
      <c r="CH924">
        <v>540</v>
      </c>
      <c r="CI924">
        <v>29660</v>
      </c>
      <c r="CJ924" t="s">
        <v>106</v>
      </c>
      <c r="CK924" t="s">
        <v>106</v>
      </c>
      <c r="CL924">
        <v>25</v>
      </c>
      <c r="CM924" t="s">
        <v>2341</v>
      </c>
      <c r="CO924">
        <v>124375</v>
      </c>
      <c r="CQ924">
        <v>0</v>
      </c>
      <c r="CR924">
        <v>0</v>
      </c>
      <c r="CS924">
        <v>0</v>
      </c>
      <c r="CY924" t="s">
        <v>123</v>
      </c>
      <c r="CZ924" t="s">
        <v>124</v>
      </c>
      <c r="DD924" t="str" cm="1">
        <f t="array" ref="DD924:DE924">TEXT(_xlfn.SEQUENCE(1, DATEDIF(AG924, AH924, "m") + 1, AG924, 30), "YYYY-APMM")</f>
        <v>2013-AP05</v>
      </c>
      <c r="DE924" t="str">
        <v>2013-AP06</v>
      </c>
      <c r="DN924">
        <f t="shared" si="28"/>
        <v>0</v>
      </c>
      <c r="DO924">
        <f t="shared" si="29"/>
        <v>0</v>
      </c>
    </row>
    <row r="925" spans="1:119" x14ac:dyDescent="0.35">
      <c r="A925" t="s">
        <v>105</v>
      </c>
      <c r="B925">
        <v>500210</v>
      </c>
      <c r="C925">
        <v>6359</v>
      </c>
      <c r="D925">
        <v>124378</v>
      </c>
      <c r="E925">
        <v>13662</v>
      </c>
      <c r="F925">
        <v>0</v>
      </c>
      <c r="G925" t="s">
        <v>106</v>
      </c>
      <c r="H925" t="s">
        <v>106</v>
      </c>
      <c r="I925" t="s">
        <v>106</v>
      </c>
      <c r="J925" t="s">
        <v>107</v>
      </c>
      <c r="K925" t="s">
        <v>108</v>
      </c>
      <c r="L925" t="s">
        <v>109</v>
      </c>
      <c r="M925" t="s">
        <v>110</v>
      </c>
      <c r="N925" t="s">
        <v>2534</v>
      </c>
      <c r="O925" t="s">
        <v>2535</v>
      </c>
      <c r="Q925">
        <v>1512</v>
      </c>
      <c r="R925">
        <v>0</v>
      </c>
      <c r="S925">
        <v>240</v>
      </c>
      <c r="T925">
        <v>0</v>
      </c>
      <c r="U925">
        <v>0</v>
      </c>
      <c r="V925">
        <v>0</v>
      </c>
      <c r="W925">
        <v>240</v>
      </c>
      <c r="X925">
        <v>0</v>
      </c>
      <c r="Y925">
        <v>0</v>
      </c>
      <c r="Z925">
        <v>0</v>
      </c>
      <c r="AD925" s="1">
        <v>41695.333333333336</v>
      </c>
      <c r="AE925" s="1">
        <v>41729.708333333336</v>
      </c>
      <c r="AG925" s="1">
        <v>41466.333333333336</v>
      </c>
      <c r="AH925" s="1">
        <v>41504.708333333336</v>
      </c>
      <c r="AI925" s="1">
        <v>41466.333333333336</v>
      </c>
      <c r="AJ925" s="1">
        <v>41504.708333333336</v>
      </c>
      <c r="AK925" s="1">
        <v>41466.333333333336</v>
      </c>
      <c r="AL925" s="1">
        <v>41504.708333333336</v>
      </c>
      <c r="AM925" s="1">
        <v>41695.333333333336</v>
      </c>
      <c r="AN925" s="1">
        <v>41729.708333333336</v>
      </c>
      <c r="AP925" t="s">
        <v>113</v>
      </c>
      <c r="AU925" t="s">
        <v>2536</v>
      </c>
      <c r="AY925" t="s">
        <v>106</v>
      </c>
      <c r="AZ925">
        <v>0</v>
      </c>
      <c r="BA925">
        <v>0</v>
      </c>
      <c r="BD925" s="3">
        <v>41321.661111111112</v>
      </c>
      <c r="BE925" s="3">
        <v>41321.663888888892</v>
      </c>
      <c r="BF925" t="s">
        <v>115</v>
      </c>
      <c r="BG925" t="s">
        <v>115</v>
      </c>
      <c r="CH925">
        <v>540</v>
      </c>
      <c r="CI925">
        <v>29660</v>
      </c>
      <c r="CJ925" t="s">
        <v>106</v>
      </c>
      <c r="CK925" t="s">
        <v>106</v>
      </c>
      <c r="CL925">
        <v>25</v>
      </c>
      <c r="CM925" t="s">
        <v>2341</v>
      </c>
      <c r="CO925">
        <v>124375</v>
      </c>
      <c r="CQ925">
        <v>0</v>
      </c>
      <c r="CR925">
        <v>0</v>
      </c>
      <c r="CS925">
        <v>0</v>
      </c>
      <c r="CY925" t="s">
        <v>123</v>
      </c>
      <c r="CZ925" t="s">
        <v>124</v>
      </c>
      <c r="DD925" t="str" cm="1">
        <f t="array" ref="DD925:DE925">TEXT(_xlfn.SEQUENCE(1, DATEDIF(AG925, AH925, "m") + 1, AG925, 30), "YYYY-APMM")</f>
        <v>2013-AP07</v>
      </c>
      <c r="DE925" t="str">
        <v>2013-AP08</v>
      </c>
      <c r="DN925">
        <f t="shared" si="28"/>
        <v>0</v>
      </c>
      <c r="DO925">
        <f t="shared" si="29"/>
        <v>0</v>
      </c>
    </row>
    <row r="926" spans="1:119" x14ac:dyDescent="0.35">
      <c r="A926" t="s">
        <v>105</v>
      </c>
      <c r="B926">
        <v>500211</v>
      </c>
      <c r="C926">
        <v>6359</v>
      </c>
      <c r="D926">
        <v>124378</v>
      </c>
      <c r="E926">
        <v>13662</v>
      </c>
      <c r="F926">
        <v>0</v>
      </c>
      <c r="G926" t="s">
        <v>106</v>
      </c>
      <c r="H926" t="s">
        <v>106</v>
      </c>
      <c r="I926" t="s">
        <v>106</v>
      </c>
      <c r="J926" t="s">
        <v>107</v>
      </c>
      <c r="K926" t="s">
        <v>108</v>
      </c>
      <c r="L926" t="s">
        <v>109</v>
      </c>
      <c r="M926" t="s">
        <v>110</v>
      </c>
      <c r="N926" t="s">
        <v>2537</v>
      </c>
      <c r="O926" t="s">
        <v>2538</v>
      </c>
      <c r="Q926">
        <v>1376</v>
      </c>
      <c r="R926">
        <v>0</v>
      </c>
      <c r="S926">
        <v>240</v>
      </c>
      <c r="T926">
        <v>0</v>
      </c>
      <c r="U926">
        <v>0</v>
      </c>
      <c r="V926">
        <v>0</v>
      </c>
      <c r="W926">
        <v>240</v>
      </c>
      <c r="X926">
        <v>0</v>
      </c>
      <c r="Y926">
        <v>0</v>
      </c>
      <c r="Z926">
        <v>0</v>
      </c>
      <c r="AD926" s="1">
        <v>41674.333333333336</v>
      </c>
      <c r="AE926" s="1">
        <v>41709.708333333336</v>
      </c>
      <c r="AG926" s="1">
        <v>41466.333333333336</v>
      </c>
      <c r="AH926" s="1">
        <v>41504.708333333336</v>
      </c>
      <c r="AI926" s="1">
        <v>41466.333333333336</v>
      </c>
      <c r="AJ926" s="1">
        <v>41504.708333333336</v>
      </c>
      <c r="AK926" s="1">
        <v>41466.333333333336</v>
      </c>
      <c r="AL926" s="1">
        <v>41504.708333333336</v>
      </c>
      <c r="AM926" s="1">
        <v>41674.333333333336</v>
      </c>
      <c r="AN926" s="1">
        <v>41709.708333333336</v>
      </c>
      <c r="AP926" t="s">
        <v>113</v>
      </c>
      <c r="AU926" t="s">
        <v>2539</v>
      </c>
      <c r="AY926" t="s">
        <v>106</v>
      </c>
      <c r="AZ926">
        <v>0</v>
      </c>
      <c r="BA926">
        <v>0</v>
      </c>
      <c r="BD926" s="3">
        <v>41321.661111111112</v>
      </c>
      <c r="BE926" s="3">
        <v>41321.663888888892</v>
      </c>
      <c r="BF926" t="s">
        <v>115</v>
      </c>
      <c r="BG926" t="s">
        <v>115</v>
      </c>
      <c r="CH926">
        <v>540</v>
      </c>
      <c r="CI926">
        <v>29660</v>
      </c>
      <c r="CJ926" t="s">
        <v>106</v>
      </c>
      <c r="CK926" t="s">
        <v>106</v>
      </c>
      <c r="CL926">
        <v>25</v>
      </c>
      <c r="CM926" t="s">
        <v>2341</v>
      </c>
      <c r="CO926">
        <v>124375</v>
      </c>
      <c r="CQ926">
        <v>0</v>
      </c>
      <c r="CR926">
        <v>0</v>
      </c>
      <c r="CS926">
        <v>0</v>
      </c>
      <c r="CY926" t="s">
        <v>123</v>
      </c>
      <c r="CZ926" t="s">
        <v>124</v>
      </c>
      <c r="DD926" t="str" cm="1">
        <f t="array" ref="DD926:DE926">TEXT(_xlfn.SEQUENCE(1, DATEDIF(AG926, AH926, "m") + 1, AG926, 30), "YYYY-APMM")</f>
        <v>2013-AP07</v>
      </c>
      <c r="DE926" t="str">
        <v>2013-AP08</v>
      </c>
      <c r="DN926">
        <f t="shared" si="28"/>
        <v>0</v>
      </c>
      <c r="DO926">
        <f t="shared" si="29"/>
        <v>0</v>
      </c>
    </row>
    <row r="927" spans="1:119" x14ac:dyDescent="0.35">
      <c r="A927" t="s">
        <v>105</v>
      </c>
      <c r="B927">
        <v>500212</v>
      </c>
      <c r="C927">
        <v>6359</v>
      </c>
      <c r="D927">
        <v>124378</v>
      </c>
      <c r="E927">
        <v>13662</v>
      </c>
      <c r="F927">
        <v>0</v>
      </c>
      <c r="G927" t="s">
        <v>106</v>
      </c>
      <c r="H927" t="s">
        <v>106</v>
      </c>
      <c r="I927" t="s">
        <v>106</v>
      </c>
      <c r="J927" t="s">
        <v>107</v>
      </c>
      <c r="K927" t="s">
        <v>108</v>
      </c>
      <c r="L927" t="s">
        <v>109</v>
      </c>
      <c r="M927" t="s">
        <v>110</v>
      </c>
      <c r="N927" t="s">
        <v>2540</v>
      </c>
      <c r="O927" t="s">
        <v>2541</v>
      </c>
      <c r="Q927">
        <v>1376</v>
      </c>
      <c r="R927">
        <v>0</v>
      </c>
      <c r="S927">
        <v>240</v>
      </c>
      <c r="T927">
        <v>0</v>
      </c>
      <c r="U927">
        <v>0</v>
      </c>
      <c r="V927">
        <v>0</v>
      </c>
      <c r="W927">
        <v>240</v>
      </c>
      <c r="X927">
        <v>0</v>
      </c>
      <c r="Y927">
        <v>0</v>
      </c>
      <c r="Z927">
        <v>0</v>
      </c>
      <c r="AD927" s="1">
        <v>41674.333333333336</v>
      </c>
      <c r="AE927" s="1">
        <v>41709.708333333336</v>
      </c>
      <c r="AG927" s="1">
        <v>41466.333333333336</v>
      </c>
      <c r="AH927" s="1">
        <v>41504.708333333336</v>
      </c>
      <c r="AI927" s="1">
        <v>41466.333333333336</v>
      </c>
      <c r="AJ927" s="1">
        <v>41504.708333333336</v>
      </c>
      <c r="AK927" s="1">
        <v>41466.333333333336</v>
      </c>
      <c r="AL927" s="1">
        <v>41504.708333333336</v>
      </c>
      <c r="AM927" s="1">
        <v>41674.333333333336</v>
      </c>
      <c r="AN927" s="1">
        <v>41709.708333333336</v>
      </c>
      <c r="AP927" t="s">
        <v>113</v>
      </c>
      <c r="AU927" t="s">
        <v>2542</v>
      </c>
      <c r="AY927" t="s">
        <v>106</v>
      </c>
      <c r="AZ927">
        <v>0</v>
      </c>
      <c r="BA927">
        <v>0</v>
      </c>
      <c r="BD927" s="3">
        <v>41321.661111111112</v>
      </c>
      <c r="BE927" s="3">
        <v>41321.663888888892</v>
      </c>
      <c r="BF927" t="s">
        <v>115</v>
      </c>
      <c r="BG927" t="s">
        <v>115</v>
      </c>
      <c r="CH927">
        <v>540</v>
      </c>
      <c r="CI927">
        <v>29660</v>
      </c>
      <c r="CJ927" t="s">
        <v>106</v>
      </c>
      <c r="CK927" t="s">
        <v>106</v>
      </c>
      <c r="CL927">
        <v>25</v>
      </c>
      <c r="CM927" t="s">
        <v>2341</v>
      </c>
      <c r="CO927">
        <v>124375</v>
      </c>
      <c r="CQ927">
        <v>0</v>
      </c>
      <c r="CR927">
        <v>0</v>
      </c>
      <c r="CS927">
        <v>0</v>
      </c>
      <c r="CY927" t="s">
        <v>123</v>
      </c>
      <c r="CZ927" t="s">
        <v>124</v>
      </c>
      <c r="DD927" t="str" cm="1">
        <f t="array" ref="DD927:DE927">TEXT(_xlfn.SEQUENCE(1, DATEDIF(AG927, AH927, "m") + 1, AG927, 30), "YYYY-APMM")</f>
        <v>2013-AP07</v>
      </c>
      <c r="DE927" t="str">
        <v>2013-AP08</v>
      </c>
      <c r="DN927">
        <f t="shared" si="28"/>
        <v>0</v>
      </c>
      <c r="DO927">
        <f t="shared" si="29"/>
        <v>0</v>
      </c>
    </row>
    <row r="928" spans="1:119" x14ac:dyDescent="0.35">
      <c r="A928" t="s">
        <v>105</v>
      </c>
      <c r="B928">
        <v>500213</v>
      </c>
      <c r="C928">
        <v>6359</v>
      </c>
      <c r="D928">
        <v>124378</v>
      </c>
      <c r="E928">
        <v>13662</v>
      </c>
      <c r="F928">
        <v>0</v>
      </c>
      <c r="G928" t="s">
        <v>106</v>
      </c>
      <c r="H928" t="s">
        <v>106</v>
      </c>
      <c r="I928" t="s">
        <v>106</v>
      </c>
      <c r="J928" t="s">
        <v>107</v>
      </c>
      <c r="K928" t="s">
        <v>108</v>
      </c>
      <c r="L928" t="s">
        <v>109</v>
      </c>
      <c r="M928" t="s">
        <v>110</v>
      </c>
      <c r="N928" t="s">
        <v>2543</v>
      </c>
      <c r="O928" t="s">
        <v>2544</v>
      </c>
      <c r="Q928">
        <v>624</v>
      </c>
      <c r="R928">
        <v>0</v>
      </c>
      <c r="S928">
        <v>240</v>
      </c>
      <c r="T928">
        <v>0</v>
      </c>
      <c r="U928">
        <v>0</v>
      </c>
      <c r="V928">
        <v>0</v>
      </c>
      <c r="W928">
        <v>240</v>
      </c>
      <c r="X928">
        <v>0</v>
      </c>
      <c r="Y928">
        <v>0</v>
      </c>
      <c r="Z928">
        <v>0</v>
      </c>
      <c r="AD928" s="1">
        <v>41526.333333333336</v>
      </c>
      <c r="AE928" s="1">
        <v>41560.708333333336</v>
      </c>
      <c r="AG928" s="1">
        <v>41431.333333333336</v>
      </c>
      <c r="AH928" s="1">
        <v>41465.708333333336</v>
      </c>
      <c r="AI928" s="1">
        <v>41431.333333333336</v>
      </c>
      <c r="AJ928" s="1">
        <v>41465.708333333336</v>
      </c>
      <c r="AK928" s="1">
        <v>41431.333333333336</v>
      </c>
      <c r="AL928" s="1">
        <v>41465.708333333336</v>
      </c>
      <c r="AM928" s="1">
        <v>41526.333333333336</v>
      </c>
      <c r="AN928" s="1">
        <v>41560.708333333336</v>
      </c>
      <c r="AP928" t="s">
        <v>113</v>
      </c>
      <c r="AU928" t="s">
        <v>2545</v>
      </c>
      <c r="AY928" t="s">
        <v>106</v>
      </c>
      <c r="AZ928">
        <v>0</v>
      </c>
      <c r="BA928">
        <v>0</v>
      </c>
      <c r="BD928" s="3">
        <v>41321.661111111112</v>
      </c>
      <c r="BE928" s="3">
        <v>41321.663888888892</v>
      </c>
      <c r="BF928" t="s">
        <v>115</v>
      </c>
      <c r="BG928" t="s">
        <v>115</v>
      </c>
      <c r="CH928">
        <v>540</v>
      </c>
      <c r="CI928">
        <v>29660</v>
      </c>
      <c r="CJ928" t="s">
        <v>106</v>
      </c>
      <c r="CK928" t="s">
        <v>106</v>
      </c>
      <c r="CL928">
        <v>25</v>
      </c>
      <c r="CM928" t="s">
        <v>2341</v>
      </c>
      <c r="CO928">
        <v>124375</v>
      </c>
      <c r="CQ928">
        <v>0</v>
      </c>
      <c r="CR928">
        <v>0</v>
      </c>
      <c r="CS928">
        <v>0</v>
      </c>
      <c r="CY928" t="s">
        <v>123</v>
      </c>
      <c r="CZ928" t="s">
        <v>124</v>
      </c>
      <c r="DD928" t="str" cm="1">
        <f t="array" ref="DD928:DE928">TEXT(_xlfn.SEQUENCE(1, DATEDIF(AG928, AH928, "m") + 1, AG928, 30), "YYYY-APMM")</f>
        <v>2013-AP06</v>
      </c>
      <c r="DE928" t="str">
        <v>2013-AP07</v>
      </c>
      <c r="DN928">
        <f t="shared" si="28"/>
        <v>0</v>
      </c>
      <c r="DO928">
        <f t="shared" si="29"/>
        <v>0</v>
      </c>
    </row>
    <row r="929" spans="1:119" x14ac:dyDescent="0.35">
      <c r="A929" t="s">
        <v>105</v>
      </c>
      <c r="B929">
        <v>500214</v>
      </c>
      <c r="C929">
        <v>6359</v>
      </c>
      <c r="D929">
        <v>124378</v>
      </c>
      <c r="E929">
        <v>13662</v>
      </c>
      <c r="F929">
        <v>0</v>
      </c>
      <c r="G929" t="s">
        <v>106</v>
      </c>
      <c r="H929" t="s">
        <v>106</v>
      </c>
      <c r="I929" t="s">
        <v>106</v>
      </c>
      <c r="J929" t="s">
        <v>107</v>
      </c>
      <c r="K929" t="s">
        <v>108</v>
      </c>
      <c r="L929" t="s">
        <v>109</v>
      </c>
      <c r="M929" t="s">
        <v>110</v>
      </c>
      <c r="N929" t="s">
        <v>2546</v>
      </c>
      <c r="O929" t="s">
        <v>2547</v>
      </c>
      <c r="Q929">
        <v>680</v>
      </c>
      <c r="R929">
        <v>0</v>
      </c>
      <c r="S929">
        <v>240</v>
      </c>
      <c r="T929">
        <v>0</v>
      </c>
      <c r="U929">
        <v>0</v>
      </c>
      <c r="V929">
        <v>0</v>
      </c>
      <c r="W929">
        <v>240</v>
      </c>
      <c r="X929">
        <v>0</v>
      </c>
      <c r="Y929">
        <v>0</v>
      </c>
      <c r="Z929">
        <v>0</v>
      </c>
      <c r="AD929" s="1">
        <v>41552.333333333336</v>
      </c>
      <c r="AE929" s="1">
        <v>41588.708333333336</v>
      </c>
      <c r="AG929" s="1">
        <v>41449.333333333336</v>
      </c>
      <c r="AH929" s="1">
        <v>41483.708333333336</v>
      </c>
      <c r="AI929" s="1">
        <v>41449.333333333336</v>
      </c>
      <c r="AJ929" s="1">
        <v>41483.708333333336</v>
      </c>
      <c r="AK929" s="1">
        <v>41449.333333333336</v>
      </c>
      <c r="AL929" s="1">
        <v>41483.708333333336</v>
      </c>
      <c r="AM929" s="1">
        <v>41552.333333333336</v>
      </c>
      <c r="AN929" s="1">
        <v>41588.708333333336</v>
      </c>
      <c r="AP929" t="s">
        <v>113</v>
      </c>
      <c r="AU929" t="s">
        <v>2548</v>
      </c>
      <c r="AY929" t="s">
        <v>106</v>
      </c>
      <c r="AZ929">
        <v>0</v>
      </c>
      <c r="BA929">
        <v>0</v>
      </c>
      <c r="BD929" s="3">
        <v>41321.661111111112</v>
      </c>
      <c r="BE929" s="3">
        <v>41321.663888888892</v>
      </c>
      <c r="BF929" t="s">
        <v>115</v>
      </c>
      <c r="BG929" t="s">
        <v>115</v>
      </c>
      <c r="CH929">
        <v>540</v>
      </c>
      <c r="CI929">
        <v>29660</v>
      </c>
      <c r="CJ929" t="s">
        <v>106</v>
      </c>
      <c r="CK929" t="s">
        <v>106</v>
      </c>
      <c r="CL929">
        <v>25</v>
      </c>
      <c r="CM929" t="s">
        <v>2341</v>
      </c>
      <c r="CO929">
        <v>124375</v>
      </c>
      <c r="CQ929">
        <v>0</v>
      </c>
      <c r="CR929">
        <v>0</v>
      </c>
      <c r="CS929">
        <v>0</v>
      </c>
      <c r="CY929" t="s">
        <v>123</v>
      </c>
      <c r="CZ929" t="s">
        <v>124</v>
      </c>
      <c r="DD929" t="str" cm="1">
        <f t="array" ref="DD929:DE929">TEXT(_xlfn.SEQUENCE(1, DATEDIF(AG929, AH929, "m") + 1, AG929, 30), "YYYY-APMM")</f>
        <v>2013-AP06</v>
      </c>
      <c r="DE929" t="str">
        <v>2013-AP07</v>
      </c>
      <c r="DN929">
        <f t="shared" si="28"/>
        <v>0</v>
      </c>
      <c r="DO929">
        <f t="shared" si="29"/>
        <v>0</v>
      </c>
    </row>
    <row r="930" spans="1:119" x14ac:dyDescent="0.35">
      <c r="A930" t="s">
        <v>105</v>
      </c>
      <c r="B930">
        <v>500215</v>
      </c>
      <c r="C930">
        <v>6359</v>
      </c>
      <c r="D930">
        <v>124378</v>
      </c>
      <c r="E930">
        <v>13662</v>
      </c>
      <c r="F930">
        <v>0</v>
      </c>
      <c r="G930" t="s">
        <v>106</v>
      </c>
      <c r="H930" t="s">
        <v>106</v>
      </c>
      <c r="I930" t="s">
        <v>106</v>
      </c>
      <c r="J930" t="s">
        <v>107</v>
      </c>
      <c r="K930" t="s">
        <v>108</v>
      </c>
      <c r="L930" t="s">
        <v>109</v>
      </c>
      <c r="M930" t="s">
        <v>110</v>
      </c>
      <c r="N930" t="s">
        <v>2549</v>
      </c>
      <c r="O930" t="s">
        <v>2550</v>
      </c>
      <c r="Q930">
        <v>1016</v>
      </c>
      <c r="R930">
        <v>0</v>
      </c>
      <c r="S930">
        <v>240</v>
      </c>
      <c r="T930">
        <v>0</v>
      </c>
      <c r="U930">
        <v>0</v>
      </c>
      <c r="V930">
        <v>0</v>
      </c>
      <c r="W930">
        <v>240</v>
      </c>
      <c r="X930">
        <v>0</v>
      </c>
      <c r="Y930">
        <v>0</v>
      </c>
      <c r="Z930">
        <v>0</v>
      </c>
      <c r="AD930" s="1">
        <v>41620.333333333336</v>
      </c>
      <c r="AE930" s="1">
        <v>41655.708333333336</v>
      </c>
      <c r="AG930" s="1">
        <v>41466.333333333336</v>
      </c>
      <c r="AH930" s="1">
        <v>41504.708333333336</v>
      </c>
      <c r="AI930" s="1">
        <v>41466.333333333336</v>
      </c>
      <c r="AJ930" s="1">
        <v>41504.708333333336</v>
      </c>
      <c r="AK930" s="1">
        <v>41466.333333333336</v>
      </c>
      <c r="AL930" s="1">
        <v>41504.708333333336</v>
      </c>
      <c r="AM930" s="1">
        <v>41620.333333333336</v>
      </c>
      <c r="AN930" s="1">
        <v>41655.708333333336</v>
      </c>
      <c r="AP930" t="s">
        <v>113</v>
      </c>
      <c r="AU930" t="s">
        <v>2551</v>
      </c>
      <c r="AY930" t="s">
        <v>106</v>
      </c>
      <c r="AZ930">
        <v>0</v>
      </c>
      <c r="BA930">
        <v>0</v>
      </c>
      <c r="BD930" s="3">
        <v>41321.661111111112</v>
      </c>
      <c r="BE930" s="3">
        <v>41321.663888888892</v>
      </c>
      <c r="BF930" t="s">
        <v>115</v>
      </c>
      <c r="BG930" t="s">
        <v>115</v>
      </c>
      <c r="CH930">
        <v>540</v>
      </c>
      <c r="CI930">
        <v>29660</v>
      </c>
      <c r="CJ930" t="s">
        <v>106</v>
      </c>
      <c r="CK930" t="s">
        <v>106</v>
      </c>
      <c r="CL930">
        <v>25</v>
      </c>
      <c r="CM930" t="s">
        <v>2341</v>
      </c>
      <c r="CO930">
        <v>124375</v>
      </c>
      <c r="CQ930">
        <v>0</v>
      </c>
      <c r="CR930">
        <v>0</v>
      </c>
      <c r="CS930">
        <v>0</v>
      </c>
      <c r="CY930" t="s">
        <v>123</v>
      </c>
      <c r="CZ930" t="s">
        <v>124</v>
      </c>
      <c r="DD930" t="str" cm="1">
        <f t="array" ref="DD930:DE930">TEXT(_xlfn.SEQUENCE(1, DATEDIF(AG930, AH930, "m") + 1, AG930, 30), "YYYY-APMM")</f>
        <v>2013-AP07</v>
      </c>
      <c r="DE930" t="str">
        <v>2013-AP08</v>
      </c>
      <c r="DN930">
        <f t="shared" si="28"/>
        <v>0</v>
      </c>
      <c r="DO930">
        <f t="shared" si="29"/>
        <v>0</v>
      </c>
    </row>
    <row r="931" spans="1:119" x14ac:dyDescent="0.35">
      <c r="A931" t="s">
        <v>105</v>
      </c>
      <c r="B931">
        <v>500216</v>
      </c>
      <c r="C931">
        <v>6359</v>
      </c>
      <c r="D931">
        <v>124378</v>
      </c>
      <c r="E931">
        <v>13662</v>
      </c>
      <c r="F931">
        <v>0</v>
      </c>
      <c r="G931" t="s">
        <v>106</v>
      </c>
      <c r="H931" t="s">
        <v>106</v>
      </c>
      <c r="I931" t="s">
        <v>106</v>
      </c>
      <c r="J931" t="s">
        <v>107</v>
      </c>
      <c r="K931" t="s">
        <v>108</v>
      </c>
      <c r="L931" t="s">
        <v>109</v>
      </c>
      <c r="M931" t="s">
        <v>110</v>
      </c>
      <c r="N931" t="s">
        <v>2552</v>
      </c>
      <c r="O931" t="s">
        <v>2553</v>
      </c>
      <c r="Q931">
        <v>1016</v>
      </c>
      <c r="R931">
        <v>0</v>
      </c>
      <c r="S931">
        <v>240</v>
      </c>
      <c r="T931">
        <v>0</v>
      </c>
      <c r="U931">
        <v>0</v>
      </c>
      <c r="V931">
        <v>0</v>
      </c>
      <c r="W931">
        <v>240</v>
      </c>
      <c r="X931">
        <v>0</v>
      </c>
      <c r="Y931">
        <v>0</v>
      </c>
      <c r="Z931">
        <v>0</v>
      </c>
      <c r="AD931" s="1">
        <v>41620.333333333336</v>
      </c>
      <c r="AE931" s="1">
        <v>41655.708333333336</v>
      </c>
      <c r="AG931" s="1">
        <v>41466.333333333336</v>
      </c>
      <c r="AH931" s="1">
        <v>41504.708333333336</v>
      </c>
      <c r="AI931" s="1">
        <v>41466.333333333336</v>
      </c>
      <c r="AJ931" s="1">
        <v>41504.708333333336</v>
      </c>
      <c r="AK931" s="1">
        <v>41466.333333333336</v>
      </c>
      <c r="AL931" s="1">
        <v>41504.708333333336</v>
      </c>
      <c r="AM931" s="1">
        <v>41620.333333333336</v>
      </c>
      <c r="AN931" s="1">
        <v>41655.708333333336</v>
      </c>
      <c r="AP931" t="s">
        <v>113</v>
      </c>
      <c r="AU931" t="s">
        <v>2554</v>
      </c>
      <c r="AY931" t="s">
        <v>106</v>
      </c>
      <c r="AZ931">
        <v>0</v>
      </c>
      <c r="BA931">
        <v>0</v>
      </c>
      <c r="BD931" s="3">
        <v>41321.661111111112</v>
      </c>
      <c r="BE931" s="3">
        <v>41321.663888888892</v>
      </c>
      <c r="BF931" t="s">
        <v>115</v>
      </c>
      <c r="BG931" t="s">
        <v>115</v>
      </c>
      <c r="CH931">
        <v>540</v>
      </c>
      <c r="CI931">
        <v>29660</v>
      </c>
      <c r="CJ931" t="s">
        <v>106</v>
      </c>
      <c r="CK931" t="s">
        <v>106</v>
      </c>
      <c r="CL931">
        <v>25</v>
      </c>
      <c r="CM931" t="s">
        <v>2341</v>
      </c>
      <c r="CO931">
        <v>124375</v>
      </c>
      <c r="CQ931">
        <v>0</v>
      </c>
      <c r="CR931">
        <v>0</v>
      </c>
      <c r="CS931">
        <v>0</v>
      </c>
      <c r="CY931" t="s">
        <v>123</v>
      </c>
      <c r="CZ931" t="s">
        <v>124</v>
      </c>
      <c r="DD931" t="str" cm="1">
        <f t="array" ref="DD931:DE931">TEXT(_xlfn.SEQUENCE(1, DATEDIF(AG931, AH931, "m") + 1, AG931, 30), "YYYY-APMM")</f>
        <v>2013-AP07</v>
      </c>
      <c r="DE931" t="str">
        <v>2013-AP08</v>
      </c>
      <c r="DN931">
        <f t="shared" si="28"/>
        <v>0</v>
      </c>
      <c r="DO931">
        <f t="shared" si="29"/>
        <v>0</v>
      </c>
    </row>
    <row r="932" spans="1:119" x14ac:dyDescent="0.35">
      <c r="A932" t="s">
        <v>105</v>
      </c>
      <c r="B932">
        <v>500217</v>
      </c>
      <c r="C932">
        <v>6359</v>
      </c>
      <c r="D932">
        <v>124378</v>
      </c>
      <c r="E932">
        <v>13662</v>
      </c>
      <c r="F932">
        <v>0</v>
      </c>
      <c r="G932" t="s">
        <v>106</v>
      </c>
      <c r="H932" t="s">
        <v>106</v>
      </c>
      <c r="I932" t="s">
        <v>106</v>
      </c>
      <c r="J932" t="s">
        <v>107</v>
      </c>
      <c r="K932" t="s">
        <v>108</v>
      </c>
      <c r="L932" t="s">
        <v>109</v>
      </c>
      <c r="M932" t="s">
        <v>110</v>
      </c>
      <c r="N932" t="s">
        <v>2555</v>
      </c>
      <c r="O932" t="s">
        <v>2556</v>
      </c>
      <c r="Q932">
        <v>1008</v>
      </c>
      <c r="R932">
        <v>0</v>
      </c>
      <c r="S932">
        <v>240</v>
      </c>
      <c r="T932">
        <v>0</v>
      </c>
      <c r="U932">
        <v>0</v>
      </c>
      <c r="V932">
        <v>0</v>
      </c>
      <c r="W932">
        <v>240</v>
      </c>
      <c r="X932">
        <v>0</v>
      </c>
      <c r="Y932">
        <v>0</v>
      </c>
      <c r="Z932">
        <v>0</v>
      </c>
      <c r="AD932" s="1">
        <v>41619.333333333336</v>
      </c>
      <c r="AE932" s="1">
        <v>41654.708333333336</v>
      </c>
      <c r="AG932" s="1">
        <v>41466.333333333336</v>
      </c>
      <c r="AH932" s="1">
        <v>41504.708333333336</v>
      </c>
      <c r="AI932" s="1">
        <v>41466.333333333336</v>
      </c>
      <c r="AJ932" s="1">
        <v>41504.708333333336</v>
      </c>
      <c r="AK932" s="1">
        <v>41466.333333333336</v>
      </c>
      <c r="AL932" s="1">
        <v>41504.708333333336</v>
      </c>
      <c r="AM932" s="1">
        <v>41619.333333333336</v>
      </c>
      <c r="AN932" s="1">
        <v>41654.708333333336</v>
      </c>
      <c r="AP932" t="s">
        <v>113</v>
      </c>
      <c r="AU932" t="s">
        <v>2557</v>
      </c>
      <c r="AY932" t="s">
        <v>106</v>
      </c>
      <c r="AZ932">
        <v>0</v>
      </c>
      <c r="BA932">
        <v>0</v>
      </c>
      <c r="BD932" s="3">
        <v>41321.661111111112</v>
      </c>
      <c r="BE932" s="3">
        <v>41321.663888888892</v>
      </c>
      <c r="BF932" t="s">
        <v>115</v>
      </c>
      <c r="BG932" t="s">
        <v>115</v>
      </c>
      <c r="CH932">
        <v>540</v>
      </c>
      <c r="CI932">
        <v>29660</v>
      </c>
      <c r="CJ932" t="s">
        <v>106</v>
      </c>
      <c r="CK932" t="s">
        <v>106</v>
      </c>
      <c r="CL932">
        <v>25</v>
      </c>
      <c r="CM932" t="s">
        <v>2341</v>
      </c>
      <c r="CO932">
        <v>124375</v>
      </c>
      <c r="CQ932">
        <v>0</v>
      </c>
      <c r="CR932">
        <v>0</v>
      </c>
      <c r="CS932">
        <v>0</v>
      </c>
      <c r="CY932" t="s">
        <v>123</v>
      </c>
      <c r="CZ932" t="s">
        <v>124</v>
      </c>
      <c r="DD932" t="str" cm="1">
        <f t="array" ref="DD932:DE932">TEXT(_xlfn.SEQUENCE(1, DATEDIF(AG932, AH932, "m") + 1, AG932, 30), "YYYY-APMM")</f>
        <v>2013-AP07</v>
      </c>
      <c r="DE932" t="str">
        <v>2013-AP08</v>
      </c>
      <c r="DN932">
        <f t="shared" si="28"/>
        <v>0</v>
      </c>
      <c r="DO932">
        <f t="shared" si="29"/>
        <v>0</v>
      </c>
    </row>
    <row r="933" spans="1:119" x14ac:dyDescent="0.35">
      <c r="A933" t="s">
        <v>105</v>
      </c>
      <c r="B933">
        <v>500218</v>
      </c>
      <c r="C933">
        <v>6359</v>
      </c>
      <c r="D933">
        <v>124378</v>
      </c>
      <c r="E933">
        <v>13662</v>
      </c>
      <c r="F933">
        <v>0</v>
      </c>
      <c r="G933" t="s">
        <v>106</v>
      </c>
      <c r="H933" t="s">
        <v>106</v>
      </c>
      <c r="I933" t="s">
        <v>106</v>
      </c>
      <c r="J933" t="s">
        <v>107</v>
      </c>
      <c r="K933" t="s">
        <v>108</v>
      </c>
      <c r="L933" t="s">
        <v>109</v>
      </c>
      <c r="M933" t="s">
        <v>110</v>
      </c>
      <c r="N933" t="s">
        <v>2558</v>
      </c>
      <c r="O933" t="s">
        <v>2559</v>
      </c>
      <c r="Q933">
        <v>176</v>
      </c>
      <c r="R933">
        <v>0</v>
      </c>
      <c r="S933">
        <v>240</v>
      </c>
      <c r="T933">
        <v>0</v>
      </c>
      <c r="U933">
        <v>0</v>
      </c>
      <c r="V933">
        <v>0</v>
      </c>
      <c r="W933">
        <v>240</v>
      </c>
      <c r="X933">
        <v>0</v>
      </c>
      <c r="Y933">
        <v>0</v>
      </c>
      <c r="Z933">
        <v>0</v>
      </c>
      <c r="AD933" s="1">
        <v>41513.333333333336</v>
      </c>
      <c r="AE933" s="1">
        <v>41547.708333333336</v>
      </c>
      <c r="AG933" s="1">
        <v>41484.333333333336</v>
      </c>
      <c r="AH933" s="1">
        <v>41521.708333333336</v>
      </c>
      <c r="AI933" s="1">
        <v>41484.333333333336</v>
      </c>
      <c r="AJ933" s="1">
        <v>41521.708333333336</v>
      </c>
      <c r="AK933" s="1">
        <v>41484.333333333336</v>
      </c>
      <c r="AL933" s="1">
        <v>41521.708333333336</v>
      </c>
      <c r="AM933" s="1">
        <v>41513.333333333336</v>
      </c>
      <c r="AN933" s="1">
        <v>41547.708333333336</v>
      </c>
      <c r="AP933" t="s">
        <v>113</v>
      </c>
      <c r="AU933" t="s">
        <v>2560</v>
      </c>
      <c r="AY933" t="s">
        <v>106</v>
      </c>
      <c r="AZ933">
        <v>0</v>
      </c>
      <c r="BA933">
        <v>0</v>
      </c>
      <c r="BD933" s="3">
        <v>41321.661111111112</v>
      </c>
      <c r="BE933" s="3">
        <v>41321.663888888892</v>
      </c>
      <c r="BF933" t="s">
        <v>115</v>
      </c>
      <c r="BG933" t="s">
        <v>115</v>
      </c>
      <c r="CH933">
        <v>540</v>
      </c>
      <c r="CI933">
        <v>29660</v>
      </c>
      <c r="CJ933" t="s">
        <v>106</v>
      </c>
      <c r="CK933" t="s">
        <v>106</v>
      </c>
      <c r="CL933">
        <v>25</v>
      </c>
      <c r="CM933" t="s">
        <v>2341</v>
      </c>
      <c r="CO933">
        <v>124375</v>
      </c>
      <c r="CQ933">
        <v>0</v>
      </c>
      <c r="CR933">
        <v>0</v>
      </c>
      <c r="CS933">
        <v>0</v>
      </c>
      <c r="CY933" t="s">
        <v>123</v>
      </c>
      <c r="CZ933" t="s">
        <v>124</v>
      </c>
      <c r="DD933" t="str" cm="1">
        <f t="array" ref="DD933:DE933">TEXT(_xlfn.SEQUENCE(1, DATEDIF(AG933, AH933, "m") + 1, AG933, 30), "YYYY-APMM")</f>
        <v>2013-AP07</v>
      </c>
      <c r="DE933" t="str">
        <v>2013-AP08</v>
      </c>
      <c r="DN933">
        <f t="shared" si="28"/>
        <v>0</v>
      </c>
      <c r="DO933">
        <f t="shared" si="29"/>
        <v>0</v>
      </c>
    </row>
    <row r="934" spans="1:119" x14ac:dyDescent="0.35">
      <c r="A934" t="s">
        <v>105</v>
      </c>
      <c r="B934">
        <v>500219</v>
      </c>
      <c r="C934">
        <v>6359</v>
      </c>
      <c r="D934">
        <v>124378</v>
      </c>
      <c r="E934">
        <v>13662</v>
      </c>
      <c r="F934">
        <v>0</v>
      </c>
      <c r="G934" t="s">
        <v>106</v>
      </c>
      <c r="H934" t="s">
        <v>106</v>
      </c>
      <c r="I934" t="s">
        <v>106</v>
      </c>
      <c r="J934" t="s">
        <v>107</v>
      </c>
      <c r="K934" t="s">
        <v>108</v>
      </c>
      <c r="L934" t="s">
        <v>109</v>
      </c>
      <c r="M934" t="s">
        <v>110</v>
      </c>
      <c r="N934" t="s">
        <v>2561</v>
      </c>
      <c r="O934" t="s">
        <v>2562</v>
      </c>
      <c r="Q934">
        <v>320</v>
      </c>
      <c r="R934">
        <v>0</v>
      </c>
      <c r="S934">
        <v>240</v>
      </c>
      <c r="T934">
        <v>0</v>
      </c>
      <c r="U934">
        <v>0</v>
      </c>
      <c r="V934">
        <v>0</v>
      </c>
      <c r="W934">
        <v>240</v>
      </c>
      <c r="X934">
        <v>0</v>
      </c>
      <c r="Y934">
        <v>0</v>
      </c>
      <c r="Z934">
        <v>0</v>
      </c>
      <c r="AD934" s="1">
        <v>41534.333333333336</v>
      </c>
      <c r="AE934" s="1">
        <v>41570.708333333336</v>
      </c>
      <c r="AG934" s="1">
        <v>41484.333333333336</v>
      </c>
      <c r="AH934" s="1">
        <v>41521.708333333336</v>
      </c>
      <c r="AI934" s="1">
        <v>41484.333333333336</v>
      </c>
      <c r="AJ934" s="1">
        <v>41521.708333333336</v>
      </c>
      <c r="AK934" s="1">
        <v>41484.333333333336</v>
      </c>
      <c r="AL934" s="1">
        <v>41521.708333333336</v>
      </c>
      <c r="AM934" s="1">
        <v>41534.333333333336</v>
      </c>
      <c r="AN934" s="1">
        <v>41570.708333333336</v>
      </c>
      <c r="AP934" t="s">
        <v>113</v>
      </c>
      <c r="AU934" t="s">
        <v>2563</v>
      </c>
      <c r="AY934" t="s">
        <v>106</v>
      </c>
      <c r="AZ934">
        <v>0</v>
      </c>
      <c r="BA934">
        <v>0</v>
      </c>
      <c r="BD934" s="3">
        <v>41321.661111111112</v>
      </c>
      <c r="BE934" s="3">
        <v>41321.697916666664</v>
      </c>
      <c r="BF934" t="s">
        <v>115</v>
      </c>
      <c r="BG934" t="s">
        <v>115</v>
      </c>
      <c r="CH934">
        <v>540</v>
      </c>
      <c r="CI934">
        <v>29660</v>
      </c>
      <c r="CJ934" t="s">
        <v>106</v>
      </c>
      <c r="CK934" t="s">
        <v>106</v>
      </c>
      <c r="CL934">
        <v>25</v>
      </c>
      <c r="CM934" t="s">
        <v>2341</v>
      </c>
      <c r="CO934">
        <v>124375</v>
      </c>
      <c r="CQ934">
        <v>0</v>
      </c>
      <c r="CR934">
        <v>0</v>
      </c>
      <c r="CS934">
        <v>0</v>
      </c>
      <c r="CY934" t="s">
        <v>123</v>
      </c>
      <c r="CZ934" t="s">
        <v>124</v>
      </c>
      <c r="DD934" t="str" cm="1">
        <f t="array" ref="DD934:DE934">TEXT(_xlfn.SEQUENCE(1, DATEDIF(AG934, AH934, "m") + 1, AG934, 30), "YYYY-APMM")</f>
        <v>2013-AP07</v>
      </c>
      <c r="DE934" t="str">
        <v>2013-AP08</v>
      </c>
      <c r="DN934">
        <f t="shared" si="28"/>
        <v>0</v>
      </c>
      <c r="DO934">
        <f t="shared" si="29"/>
        <v>0</v>
      </c>
    </row>
    <row r="935" spans="1:119" x14ac:dyDescent="0.35">
      <c r="A935" t="s">
        <v>105</v>
      </c>
      <c r="B935">
        <v>500220</v>
      </c>
      <c r="C935">
        <v>6359</v>
      </c>
      <c r="D935">
        <v>124378</v>
      </c>
      <c r="E935">
        <v>13662</v>
      </c>
      <c r="F935">
        <v>0</v>
      </c>
      <c r="G935" t="s">
        <v>106</v>
      </c>
      <c r="H935" t="s">
        <v>106</v>
      </c>
      <c r="I935" t="s">
        <v>106</v>
      </c>
      <c r="J935" t="s">
        <v>107</v>
      </c>
      <c r="K935" t="s">
        <v>108</v>
      </c>
      <c r="L935" t="s">
        <v>109</v>
      </c>
      <c r="M935" t="s">
        <v>110</v>
      </c>
      <c r="N935" t="s">
        <v>2564</v>
      </c>
      <c r="O935" t="s">
        <v>2565</v>
      </c>
      <c r="Q935">
        <v>504</v>
      </c>
      <c r="R935">
        <v>0</v>
      </c>
      <c r="S935">
        <v>240</v>
      </c>
      <c r="T935">
        <v>0</v>
      </c>
      <c r="U935">
        <v>0</v>
      </c>
      <c r="V935">
        <v>0</v>
      </c>
      <c r="W935">
        <v>240</v>
      </c>
      <c r="X935">
        <v>0</v>
      </c>
      <c r="Y935">
        <v>0</v>
      </c>
      <c r="Z935">
        <v>0</v>
      </c>
      <c r="AD935" s="1">
        <v>41561.333333333336</v>
      </c>
      <c r="AE935" s="1">
        <v>41597.708333333336</v>
      </c>
      <c r="AG935" s="1">
        <v>41484.333333333336</v>
      </c>
      <c r="AH935" s="1">
        <v>41521.708333333336</v>
      </c>
      <c r="AI935" s="1">
        <v>41484.333333333336</v>
      </c>
      <c r="AJ935" s="1">
        <v>41521.708333333336</v>
      </c>
      <c r="AK935" s="1">
        <v>41484.333333333336</v>
      </c>
      <c r="AL935" s="1">
        <v>41521.708333333336</v>
      </c>
      <c r="AM935" s="1">
        <v>41561.333333333336</v>
      </c>
      <c r="AN935" s="1">
        <v>41597.708333333336</v>
      </c>
      <c r="AP935" t="s">
        <v>113</v>
      </c>
      <c r="AU935" t="s">
        <v>2566</v>
      </c>
      <c r="AY935" t="s">
        <v>106</v>
      </c>
      <c r="AZ935">
        <v>0</v>
      </c>
      <c r="BA935">
        <v>0</v>
      </c>
      <c r="BD935" s="3">
        <v>41321.661111111112</v>
      </c>
      <c r="BE935" s="3">
        <v>41321.663888888892</v>
      </c>
      <c r="BF935" t="s">
        <v>115</v>
      </c>
      <c r="BG935" t="s">
        <v>115</v>
      </c>
      <c r="CH935">
        <v>540</v>
      </c>
      <c r="CI935">
        <v>29660</v>
      </c>
      <c r="CJ935" t="s">
        <v>106</v>
      </c>
      <c r="CK935" t="s">
        <v>106</v>
      </c>
      <c r="CL935">
        <v>25</v>
      </c>
      <c r="CM935" t="s">
        <v>2341</v>
      </c>
      <c r="CO935">
        <v>124375</v>
      </c>
      <c r="CQ935">
        <v>0</v>
      </c>
      <c r="CR935">
        <v>0</v>
      </c>
      <c r="CS935">
        <v>0</v>
      </c>
      <c r="CY935" t="s">
        <v>123</v>
      </c>
      <c r="CZ935" t="s">
        <v>124</v>
      </c>
      <c r="DD935" t="str" cm="1">
        <f t="array" ref="DD935:DE935">TEXT(_xlfn.SEQUENCE(1, DATEDIF(AG935, AH935, "m") + 1, AG935, 30), "YYYY-APMM")</f>
        <v>2013-AP07</v>
      </c>
      <c r="DE935" t="str">
        <v>2013-AP08</v>
      </c>
      <c r="DN935">
        <f t="shared" si="28"/>
        <v>0</v>
      </c>
      <c r="DO935">
        <f t="shared" si="29"/>
        <v>0</v>
      </c>
    </row>
    <row r="936" spans="1:119" x14ac:dyDescent="0.35">
      <c r="A936" t="s">
        <v>105</v>
      </c>
      <c r="B936">
        <v>500221</v>
      </c>
      <c r="C936">
        <v>6359</v>
      </c>
      <c r="D936">
        <v>124378</v>
      </c>
      <c r="E936">
        <v>13662</v>
      </c>
      <c r="F936">
        <v>0</v>
      </c>
      <c r="G936" t="s">
        <v>106</v>
      </c>
      <c r="H936" t="s">
        <v>106</v>
      </c>
      <c r="I936" t="s">
        <v>106</v>
      </c>
      <c r="J936" t="s">
        <v>107</v>
      </c>
      <c r="K936" t="s">
        <v>108</v>
      </c>
      <c r="L936" t="s">
        <v>109</v>
      </c>
      <c r="M936" t="s">
        <v>110</v>
      </c>
      <c r="N936" t="s">
        <v>2567</v>
      </c>
      <c r="O936" t="s">
        <v>2568</v>
      </c>
      <c r="Q936">
        <v>288</v>
      </c>
      <c r="R936">
        <v>0</v>
      </c>
      <c r="S936">
        <v>240</v>
      </c>
      <c r="T936">
        <v>0</v>
      </c>
      <c r="U936">
        <v>0</v>
      </c>
      <c r="V936">
        <v>0</v>
      </c>
      <c r="W936">
        <v>240</v>
      </c>
      <c r="X936">
        <v>0</v>
      </c>
      <c r="Y936">
        <v>0</v>
      </c>
      <c r="Z936">
        <v>0</v>
      </c>
      <c r="AD936" s="1">
        <v>41485.333333333336</v>
      </c>
      <c r="AE936" s="1">
        <v>41522.708333333336</v>
      </c>
      <c r="AG936" s="1">
        <v>41443.333333333336</v>
      </c>
      <c r="AH936" s="1">
        <v>41477.708333333336</v>
      </c>
      <c r="AI936" s="1">
        <v>41443.333333333336</v>
      </c>
      <c r="AJ936" s="1">
        <v>41477.708333333336</v>
      </c>
      <c r="AK936" s="1">
        <v>41443.333333333336</v>
      </c>
      <c r="AL936" s="1">
        <v>41477.708333333336</v>
      </c>
      <c r="AM936" s="1">
        <v>41485.333333333336</v>
      </c>
      <c r="AN936" s="1">
        <v>41522.708333333336</v>
      </c>
      <c r="AP936" t="s">
        <v>113</v>
      </c>
      <c r="AU936" t="s">
        <v>2569</v>
      </c>
      <c r="AY936" t="s">
        <v>106</v>
      </c>
      <c r="AZ936">
        <v>0</v>
      </c>
      <c r="BA936">
        <v>0</v>
      </c>
      <c r="BD936" s="3">
        <v>41321.661111111112</v>
      </c>
      <c r="BE936" s="3">
        <v>41321.663888888892</v>
      </c>
      <c r="BF936" t="s">
        <v>115</v>
      </c>
      <c r="BG936" t="s">
        <v>115</v>
      </c>
      <c r="CH936">
        <v>540</v>
      </c>
      <c r="CI936">
        <v>29660</v>
      </c>
      <c r="CJ936" t="s">
        <v>106</v>
      </c>
      <c r="CK936" t="s">
        <v>106</v>
      </c>
      <c r="CL936">
        <v>25</v>
      </c>
      <c r="CM936" t="s">
        <v>2341</v>
      </c>
      <c r="CO936">
        <v>124375</v>
      </c>
      <c r="CQ936">
        <v>0</v>
      </c>
      <c r="CR936">
        <v>0</v>
      </c>
      <c r="CS936">
        <v>0</v>
      </c>
      <c r="CY936" t="s">
        <v>123</v>
      </c>
      <c r="CZ936" t="s">
        <v>124</v>
      </c>
      <c r="DD936" t="str" cm="1">
        <f t="array" ref="DD936:DE936">TEXT(_xlfn.SEQUENCE(1, DATEDIF(AG936, AH936, "m") + 1, AG936, 30), "YYYY-APMM")</f>
        <v>2013-AP06</v>
      </c>
      <c r="DE936" t="str">
        <v>2013-AP07</v>
      </c>
      <c r="DN936">
        <f t="shared" si="28"/>
        <v>0</v>
      </c>
      <c r="DO936">
        <f t="shared" si="29"/>
        <v>0</v>
      </c>
    </row>
    <row r="937" spans="1:119" x14ac:dyDescent="0.35">
      <c r="A937" t="s">
        <v>105</v>
      </c>
      <c r="B937">
        <v>500222</v>
      </c>
      <c r="C937">
        <v>6359</v>
      </c>
      <c r="D937">
        <v>124378</v>
      </c>
      <c r="E937">
        <v>13662</v>
      </c>
      <c r="F937">
        <v>0</v>
      </c>
      <c r="G937" t="s">
        <v>106</v>
      </c>
      <c r="H937" t="s">
        <v>106</v>
      </c>
      <c r="I937" t="s">
        <v>106</v>
      </c>
      <c r="J937" t="s">
        <v>107</v>
      </c>
      <c r="K937" t="s">
        <v>108</v>
      </c>
      <c r="L937" t="s">
        <v>109</v>
      </c>
      <c r="M937" t="s">
        <v>110</v>
      </c>
      <c r="N937" t="s">
        <v>2570</v>
      </c>
      <c r="O937" t="s">
        <v>2571</v>
      </c>
      <c r="Q937">
        <v>504</v>
      </c>
      <c r="R937">
        <v>112</v>
      </c>
      <c r="S937">
        <v>240</v>
      </c>
      <c r="T937">
        <v>0</v>
      </c>
      <c r="U937">
        <v>0</v>
      </c>
      <c r="V937">
        <v>0</v>
      </c>
      <c r="W937">
        <v>240</v>
      </c>
      <c r="X937">
        <v>0</v>
      </c>
      <c r="Y937">
        <v>0</v>
      </c>
      <c r="Z937">
        <v>0</v>
      </c>
      <c r="AD937" s="1">
        <v>41500.333333333336</v>
      </c>
      <c r="AE937" s="1">
        <v>41534.708333333336</v>
      </c>
      <c r="AG937" s="1">
        <v>41423.333333333336</v>
      </c>
      <c r="AH937" s="1">
        <v>41457.708333333336</v>
      </c>
      <c r="AI937" s="1">
        <v>41423.333333333336</v>
      </c>
      <c r="AJ937" s="1">
        <v>41457.708333333336</v>
      </c>
      <c r="AK937" s="1">
        <v>41423.333333333336</v>
      </c>
      <c r="AL937" s="1">
        <v>41457.708333333336</v>
      </c>
      <c r="AM937" s="1">
        <v>41500.333333333336</v>
      </c>
      <c r="AN937" s="1">
        <v>41534.708333333336</v>
      </c>
      <c r="AP937" t="s">
        <v>113</v>
      </c>
      <c r="AU937" t="s">
        <v>2572</v>
      </c>
      <c r="AY937" t="s">
        <v>106</v>
      </c>
      <c r="AZ937">
        <v>0</v>
      </c>
      <c r="BA937">
        <v>0</v>
      </c>
      <c r="BD937" s="3">
        <v>41321.661111111112</v>
      </c>
      <c r="BE937" s="3">
        <v>41321.663888888892</v>
      </c>
      <c r="BF937" t="s">
        <v>115</v>
      </c>
      <c r="BG937" t="s">
        <v>115</v>
      </c>
      <c r="CH937">
        <v>540</v>
      </c>
      <c r="CI937">
        <v>29660</v>
      </c>
      <c r="CJ937" t="s">
        <v>106</v>
      </c>
      <c r="CK937" t="s">
        <v>106</v>
      </c>
      <c r="CL937">
        <v>25</v>
      </c>
      <c r="CM937" t="s">
        <v>2341</v>
      </c>
      <c r="CO937">
        <v>124375</v>
      </c>
      <c r="CQ937">
        <v>0</v>
      </c>
      <c r="CR937">
        <v>0</v>
      </c>
      <c r="CS937">
        <v>0</v>
      </c>
      <c r="CY937" t="s">
        <v>123</v>
      </c>
      <c r="CZ937" t="s">
        <v>124</v>
      </c>
      <c r="DD937" t="str" cm="1">
        <f t="array" ref="DD937:DE937">TEXT(_xlfn.SEQUENCE(1, DATEDIF(AG937, AH937, "m") + 1, AG937, 30), "YYYY-APMM")</f>
        <v>2013-AP05</v>
      </c>
      <c r="DE937" t="str">
        <v>2013-AP06</v>
      </c>
      <c r="DN937">
        <f t="shared" si="28"/>
        <v>0</v>
      </c>
      <c r="DO937">
        <f t="shared" si="29"/>
        <v>0</v>
      </c>
    </row>
    <row r="938" spans="1:119" x14ac:dyDescent="0.35">
      <c r="A938" t="s">
        <v>105</v>
      </c>
      <c r="B938">
        <v>500223</v>
      </c>
      <c r="C938">
        <v>6359</v>
      </c>
      <c r="D938">
        <v>124378</v>
      </c>
      <c r="E938">
        <v>13662</v>
      </c>
      <c r="F938">
        <v>0</v>
      </c>
      <c r="G938" t="s">
        <v>106</v>
      </c>
      <c r="H938" t="s">
        <v>106</v>
      </c>
      <c r="I938" t="s">
        <v>106</v>
      </c>
      <c r="J938" t="s">
        <v>107</v>
      </c>
      <c r="K938" t="s">
        <v>108</v>
      </c>
      <c r="L938" t="s">
        <v>109</v>
      </c>
      <c r="M938" t="s">
        <v>110</v>
      </c>
      <c r="N938" t="s">
        <v>2573</v>
      </c>
      <c r="O938" t="s">
        <v>2574</v>
      </c>
      <c r="Q938">
        <v>728</v>
      </c>
      <c r="R938">
        <v>0</v>
      </c>
      <c r="S938">
        <v>240</v>
      </c>
      <c r="T938">
        <v>0</v>
      </c>
      <c r="U938">
        <v>0</v>
      </c>
      <c r="V938">
        <v>0</v>
      </c>
      <c r="W938">
        <v>240</v>
      </c>
      <c r="X938">
        <v>0</v>
      </c>
      <c r="Y938">
        <v>0</v>
      </c>
      <c r="Z938">
        <v>0</v>
      </c>
      <c r="AD938" s="1">
        <v>41515.333333333336</v>
      </c>
      <c r="AE938" s="1">
        <v>41549.708333333336</v>
      </c>
      <c r="AG938" s="1">
        <v>41406.333333333336</v>
      </c>
      <c r="AH938" s="1">
        <v>41440.708333333336</v>
      </c>
      <c r="AI938" s="1">
        <v>41406.333333333336</v>
      </c>
      <c r="AJ938" s="1">
        <v>41440.708333333336</v>
      </c>
      <c r="AK938" s="1">
        <v>41406.333333333336</v>
      </c>
      <c r="AL938" s="1">
        <v>41440.708333333336</v>
      </c>
      <c r="AM938" s="1">
        <v>41515.333333333336</v>
      </c>
      <c r="AN938" s="1">
        <v>41549.708333333336</v>
      </c>
      <c r="AP938" t="s">
        <v>113</v>
      </c>
      <c r="AU938" t="s">
        <v>2575</v>
      </c>
      <c r="AY938" t="s">
        <v>106</v>
      </c>
      <c r="AZ938">
        <v>0</v>
      </c>
      <c r="BA938">
        <v>0</v>
      </c>
      <c r="BD938" s="3">
        <v>41321.661111111112</v>
      </c>
      <c r="BE938" s="3">
        <v>41321.663888888892</v>
      </c>
      <c r="BF938" t="s">
        <v>115</v>
      </c>
      <c r="BG938" t="s">
        <v>115</v>
      </c>
      <c r="CH938">
        <v>540</v>
      </c>
      <c r="CI938">
        <v>29660</v>
      </c>
      <c r="CJ938" t="s">
        <v>106</v>
      </c>
      <c r="CK938" t="s">
        <v>106</v>
      </c>
      <c r="CL938">
        <v>25</v>
      </c>
      <c r="CM938" t="s">
        <v>2341</v>
      </c>
      <c r="CO938">
        <v>124375</v>
      </c>
      <c r="CQ938">
        <v>0</v>
      </c>
      <c r="CR938">
        <v>0</v>
      </c>
      <c r="CS938">
        <v>0</v>
      </c>
      <c r="CY938" t="s">
        <v>123</v>
      </c>
      <c r="CZ938" t="s">
        <v>124</v>
      </c>
      <c r="DD938" t="str" cm="1">
        <f t="array" ref="DD938:DE938">TEXT(_xlfn.SEQUENCE(1, DATEDIF(AG938, AH938, "m") + 1, AG938, 30), "YYYY-APMM")</f>
        <v>2013-AP05</v>
      </c>
      <c r="DE938" t="str">
        <v>2013-AP06</v>
      </c>
      <c r="DN938">
        <f t="shared" si="28"/>
        <v>0</v>
      </c>
      <c r="DO938">
        <f t="shared" si="29"/>
        <v>0</v>
      </c>
    </row>
    <row r="939" spans="1:119" x14ac:dyDescent="0.35">
      <c r="A939" t="s">
        <v>105</v>
      </c>
      <c r="B939">
        <v>500224</v>
      </c>
      <c r="C939">
        <v>6359</v>
      </c>
      <c r="D939">
        <v>124378</v>
      </c>
      <c r="E939">
        <v>13662</v>
      </c>
      <c r="F939">
        <v>0</v>
      </c>
      <c r="G939" t="s">
        <v>106</v>
      </c>
      <c r="H939" t="s">
        <v>106</v>
      </c>
      <c r="I939" t="s">
        <v>106</v>
      </c>
      <c r="J939" t="s">
        <v>107</v>
      </c>
      <c r="K939" t="s">
        <v>108</v>
      </c>
      <c r="L939" t="s">
        <v>109</v>
      </c>
      <c r="M939" t="s">
        <v>110</v>
      </c>
      <c r="N939" t="s">
        <v>2576</v>
      </c>
      <c r="O939" t="s">
        <v>2577</v>
      </c>
      <c r="Q939">
        <v>232</v>
      </c>
      <c r="R939">
        <v>0</v>
      </c>
      <c r="S939">
        <v>240</v>
      </c>
      <c r="T939">
        <v>0</v>
      </c>
      <c r="U939">
        <v>0</v>
      </c>
      <c r="V939">
        <v>0</v>
      </c>
      <c r="W939">
        <v>240</v>
      </c>
      <c r="X939">
        <v>0</v>
      </c>
      <c r="Y939">
        <v>0</v>
      </c>
      <c r="Z939">
        <v>0</v>
      </c>
      <c r="AD939" s="1">
        <v>41454.333333333336</v>
      </c>
      <c r="AE939" s="1">
        <v>41487.708333333336</v>
      </c>
      <c r="AG939" s="1">
        <v>41420.333333333336</v>
      </c>
      <c r="AH939" s="1">
        <v>41454.708333333336</v>
      </c>
      <c r="AI939" s="1">
        <v>41420.333333333336</v>
      </c>
      <c r="AJ939" s="1">
        <v>41454.708333333336</v>
      </c>
      <c r="AK939" s="1">
        <v>41420.333333333336</v>
      </c>
      <c r="AL939" s="1">
        <v>41454.708333333336</v>
      </c>
      <c r="AM939" s="1">
        <v>41454.333333333336</v>
      </c>
      <c r="AN939" s="1">
        <v>41487.708333333336</v>
      </c>
      <c r="AP939" t="s">
        <v>113</v>
      </c>
      <c r="AU939" t="s">
        <v>2578</v>
      </c>
      <c r="AY939" t="s">
        <v>106</v>
      </c>
      <c r="AZ939">
        <v>0</v>
      </c>
      <c r="BA939">
        <v>0</v>
      </c>
      <c r="BD939" s="3">
        <v>41321.661111111112</v>
      </c>
      <c r="BE939" s="3">
        <v>41321.663888888892</v>
      </c>
      <c r="BF939" t="s">
        <v>115</v>
      </c>
      <c r="BG939" t="s">
        <v>115</v>
      </c>
      <c r="CH939">
        <v>540</v>
      </c>
      <c r="CI939">
        <v>29660</v>
      </c>
      <c r="CJ939" t="s">
        <v>106</v>
      </c>
      <c r="CK939" t="s">
        <v>106</v>
      </c>
      <c r="CL939">
        <v>25</v>
      </c>
      <c r="CM939" t="s">
        <v>2341</v>
      </c>
      <c r="CO939">
        <v>124375</v>
      </c>
      <c r="CQ939">
        <v>0</v>
      </c>
      <c r="CR939">
        <v>0</v>
      </c>
      <c r="CS939">
        <v>0</v>
      </c>
      <c r="CY939" t="s">
        <v>123</v>
      </c>
      <c r="CZ939" t="s">
        <v>124</v>
      </c>
      <c r="DD939" t="str" cm="1">
        <f t="array" ref="DD939:DE939">TEXT(_xlfn.SEQUENCE(1, DATEDIF(AG939, AH939, "m") + 1, AG939, 30), "YYYY-APMM")</f>
        <v>2013-AP05</v>
      </c>
      <c r="DE939" t="str">
        <v>2013-AP06</v>
      </c>
      <c r="DN939">
        <f t="shared" si="28"/>
        <v>0</v>
      </c>
      <c r="DO939">
        <f t="shared" si="29"/>
        <v>0</v>
      </c>
    </row>
    <row r="940" spans="1:119" x14ac:dyDescent="0.35">
      <c r="A940" t="s">
        <v>105</v>
      </c>
      <c r="B940">
        <v>500225</v>
      </c>
      <c r="C940">
        <v>6359</v>
      </c>
      <c r="D940">
        <v>124378</v>
      </c>
      <c r="E940">
        <v>13662</v>
      </c>
      <c r="F940">
        <v>0</v>
      </c>
      <c r="G940" t="s">
        <v>106</v>
      </c>
      <c r="H940" t="s">
        <v>106</v>
      </c>
      <c r="I940" t="s">
        <v>106</v>
      </c>
      <c r="J940" t="s">
        <v>107</v>
      </c>
      <c r="K940" t="s">
        <v>108</v>
      </c>
      <c r="L940" t="s">
        <v>109</v>
      </c>
      <c r="M940" t="s">
        <v>110</v>
      </c>
      <c r="N940" t="s">
        <v>2579</v>
      </c>
      <c r="O940" t="s">
        <v>2580</v>
      </c>
      <c r="Q940">
        <v>488</v>
      </c>
      <c r="R940">
        <v>0</v>
      </c>
      <c r="S940">
        <v>240</v>
      </c>
      <c r="T940">
        <v>0</v>
      </c>
      <c r="U940">
        <v>0</v>
      </c>
      <c r="V940">
        <v>0</v>
      </c>
      <c r="W940">
        <v>240</v>
      </c>
      <c r="X940">
        <v>0</v>
      </c>
      <c r="Y940">
        <v>0</v>
      </c>
      <c r="Z940">
        <v>0</v>
      </c>
      <c r="AD940" s="1">
        <v>41510.333333333336</v>
      </c>
      <c r="AE940" s="1">
        <v>41543.708333333336</v>
      </c>
      <c r="AG940" s="1">
        <v>41435.333333333336</v>
      </c>
      <c r="AH940" s="1">
        <v>41469.708333333336</v>
      </c>
      <c r="AI940" s="1">
        <v>41435.333333333336</v>
      </c>
      <c r="AJ940" s="1">
        <v>41469.708333333336</v>
      </c>
      <c r="AK940" s="1">
        <v>41435.333333333336</v>
      </c>
      <c r="AL940" s="1">
        <v>41469.708333333336</v>
      </c>
      <c r="AM940" s="1">
        <v>41510.333333333336</v>
      </c>
      <c r="AN940" s="1">
        <v>41543.708333333336</v>
      </c>
      <c r="AP940" t="s">
        <v>113</v>
      </c>
      <c r="AU940" t="s">
        <v>2581</v>
      </c>
      <c r="AY940" t="s">
        <v>106</v>
      </c>
      <c r="AZ940">
        <v>0</v>
      </c>
      <c r="BA940">
        <v>0</v>
      </c>
      <c r="BD940" s="3">
        <v>41321.661111111112</v>
      </c>
      <c r="BE940" s="3">
        <v>41321.663888888892</v>
      </c>
      <c r="BF940" t="s">
        <v>115</v>
      </c>
      <c r="BG940" t="s">
        <v>115</v>
      </c>
      <c r="CH940">
        <v>540</v>
      </c>
      <c r="CI940">
        <v>29660</v>
      </c>
      <c r="CJ940" t="s">
        <v>106</v>
      </c>
      <c r="CK940" t="s">
        <v>106</v>
      </c>
      <c r="CL940">
        <v>25</v>
      </c>
      <c r="CM940" t="s">
        <v>2341</v>
      </c>
      <c r="CO940">
        <v>124375</v>
      </c>
      <c r="CQ940">
        <v>0</v>
      </c>
      <c r="CR940">
        <v>0</v>
      </c>
      <c r="CS940">
        <v>0</v>
      </c>
      <c r="CY940" t="s">
        <v>123</v>
      </c>
      <c r="CZ940" t="s">
        <v>124</v>
      </c>
      <c r="DD940" t="str" cm="1">
        <f t="array" ref="DD940:DE940">TEXT(_xlfn.SEQUENCE(1, DATEDIF(AG940, AH940, "m") + 1, AG940, 30), "YYYY-APMM")</f>
        <v>2013-AP06</v>
      </c>
      <c r="DE940" t="str">
        <v>2013-AP07</v>
      </c>
      <c r="DN940">
        <f t="shared" si="28"/>
        <v>0</v>
      </c>
      <c r="DO940">
        <f t="shared" si="29"/>
        <v>0</v>
      </c>
    </row>
    <row r="941" spans="1:119" x14ac:dyDescent="0.35">
      <c r="A941" t="s">
        <v>105</v>
      </c>
      <c r="B941">
        <v>500226</v>
      </c>
      <c r="C941">
        <v>6359</v>
      </c>
      <c r="D941">
        <v>124379</v>
      </c>
      <c r="E941">
        <v>13662</v>
      </c>
      <c r="F941">
        <v>0</v>
      </c>
      <c r="G941" t="s">
        <v>106</v>
      </c>
      <c r="H941" t="s">
        <v>106</v>
      </c>
      <c r="I941" t="s">
        <v>106</v>
      </c>
      <c r="J941" t="s">
        <v>107</v>
      </c>
      <c r="K941" t="s">
        <v>108</v>
      </c>
      <c r="L941" t="s">
        <v>109</v>
      </c>
      <c r="M941" t="s">
        <v>110</v>
      </c>
      <c r="N941" t="s">
        <v>2582</v>
      </c>
      <c r="O941" t="s">
        <v>2583</v>
      </c>
      <c r="Q941">
        <v>408</v>
      </c>
      <c r="R941">
        <v>0</v>
      </c>
      <c r="S941">
        <v>240</v>
      </c>
      <c r="T941">
        <v>0</v>
      </c>
      <c r="U941">
        <v>0</v>
      </c>
      <c r="V941">
        <v>0</v>
      </c>
      <c r="W941">
        <v>240</v>
      </c>
      <c r="X941">
        <v>0</v>
      </c>
      <c r="Y941">
        <v>0</v>
      </c>
      <c r="Z941">
        <v>0</v>
      </c>
      <c r="AD941" s="1">
        <v>41403.333333333336</v>
      </c>
      <c r="AE941" s="1">
        <v>41437.708333333336</v>
      </c>
      <c r="AG941" s="1">
        <v>41344.333333333336</v>
      </c>
      <c r="AH941" s="1">
        <v>41378.708333333336</v>
      </c>
      <c r="AI941" s="1">
        <v>41344.333333333336</v>
      </c>
      <c r="AJ941" s="1">
        <v>41378.708333333336</v>
      </c>
      <c r="AK941" s="1">
        <v>41344.333333333336</v>
      </c>
      <c r="AL941" s="1">
        <v>41378.708333333336</v>
      </c>
      <c r="AM941" s="1">
        <v>41403.333333333336</v>
      </c>
      <c r="AN941" s="1">
        <v>41437.708333333336</v>
      </c>
      <c r="AP941" t="s">
        <v>113</v>
      </c>
      <c r="AU941" t="s">
        <v>2584</v>
      </c>
      <c r="AY941" t="s">
        <v>106</v>
      </c>
      <c r="AZ941">
        <v>0</v>
      </c>
      <c r="BA941">
        <v>0</v>
      </c>
      <c r="BD941" s="3">
        <v>41321.661111111112</v>
      </c>
      <c r="BE941" s="3">
        <v>41321.663888888892</v>
      </c>
      <c r="BF941" t="s">
        <v>115</v>
      </c>
      <c r="BG941" t="s">
        <v>115</v>
      </c>
      <c r="CH941">
        <v>540</v>
      </c>
      <c r="CI941">
        <v>29640</v>
      </c>
      <c r="CJ941" t="s">
        <v>106</v>
      </c>
      <c r="CK941" t="s">
        <v>106</v>
      </c>
      <c r="CL941">
        <v>15</v>
      </c>
      <c r="CM941" t="s">
        <v>2585</v>
      </c>
      <c r="CO941">
        <v>124375</v>
      </c>
      <c r="CQ941">
        <v>0</v>
      </c>
      <c r="CR941">
        <v>0</v>
      </c>
      <c r="CS941">
        <v>0</v>
      </c>
      <c r="CY941" t="s">
        <v>123</v>
      </c>
      <c r="CZ941" t="s">
        <v>124</v>
      </c>
      <c r="DD941" t="str" cm="1">
        <f t="array" ref="DD941:DE941">TEXT(_xlfn.SEQUENCE(1, DATEDIF(AG941, AH941, "m") + 1, AG941, 30), "YYYY-APMM")</f>
        <v>2013-AP03</v>
      </c>
      <c r="DE941" t="str">
        <v>2013-AP04</v>
      </c>
      <c r="DN941">
        <f t="shared" si="28"/>
        <v>0</v>
      </c>
      <c r="DO941">
        <f t="shared" si="29"/>
        <v>0</v>
      </c>
    </row>
    <row r="942" spans="1:119" x14ac:dyDescent="0.35">
      <c r="A942" t="s">
        <v>105</v>
      </c>
      <c r="B942">
        <v>500227</v>
      </c>
      <c r="C942">
        <v>6359</v>
      </c>
      <c r="D942">
        <v>124379</v>
      </c>
      <c r="E942">
        <v>13662</v>
      </c>
      <c r="F942">
        <v>0</v>
      </c>
      <c r="G942" t="s">
        <v>106</v>
      </c>
      <c r="H942" t="s">
        <v>106</v>
      </c>
      <c r="I942" t="s">
        <v>106</v>
      </c>
      <c r="J942" t="s">
        <v>107</v>
      </c>
      <c r="K942" t="s">
        <v>108</v>
      </c>
      <c r="L942" t="s">
        <v>109</v>
      </c>
      <c r="M942" t="s">
        <v>110</v>
      </c>
      <c r="N942" t="s">
        <v>2586</v>
      </c>
      <c r="O942" t="s">
        <v>2587</v>
      </c>
      <c r="Q942">
        <v>472</v>
      </c>
      <c r="R942">
        <v>0</v>
      </c>
      <c r="S942">
        <v>240</v>
      </c>
      <c r="T942">
        <v>0</v>
      </c>
      <c r="U942">
        <v>0</v>
      </c>
      <c r="V942">
        <v>0</v>
      </c>
      <c r="W942">
        <v>240</v>
      </c>
      <c r="X942">
        <v>0</v>
      </c>
      <c r="Y942">
        <v>0</v>
      </c>
      <c r="Z942">
        <v>0</v>
      </c>
      <c r="AD942" s="1">
        <v>41430.333333333336</v>
      </c>
      <c r="AE942" s="1">
        <v>41464.708333333336</v>
      </c>
      <c r="AG942" s="1">
        <v>41361.333333333336</v>
      </c>
      <c r="AH942" s="1">
        <v>41395.708333333336</v>
      </c>
      <c r="AI942" s="1">
        <v>41361.333333333336</v>
      </c>
      <c r="AJ942" s="1">
        <v>41395.708333333336</v>
      </c>
      <c r="AK942" s="1">
        <v>41361.333333333336</v>
      </c>
      <c r="AL942" s="1">
        <v>41395.708333333336</v>
      </c>
      <c r="AM942" s="1">
        <v>41430.333333333336</v>
      </c>
      <c r="AN942" s="1">
        <v>41464.708333333336</v>
      </c>
      <c r="AP942" t="s">
        <v>113</v>
      </c>
      <c r="AU942" t="s">
        <v>2588</v>
      </c>
      <c r="AY942" t="s">
        <v>106</v>
      </c>
      <c r="AZ942">
        <v>0</v>
      </c>
      <c r="BA942">
        <v>0</v>
      </c>
      <c r="BD942" s="3">
        <v>41321.661111111112</v>
      </c>
      <c r="BE942" s="3">
        <v>41321.663888888892</v>
      </c>
      <c r="BF942" t="s">
        <v>115</v>
      </c>
      <c r="BG942" t="s">
        <v>115</v>
      </c>
      <c r="CH942">
        <v>540</v>
      </c>
      <c r="CI942">
        <v>29640</v>
      </c>
      <c r="CJ942" t="s">
        <v>106</v>
      </c>
      <c r="CK942" t="s">
        <v>106</v>
      </c>
      <c r="CL942">
        <v>15</v>
      </c>
      <c r="CM942" t="s">
        <v>2585</v>
      </c>
      <c r="CO942">
        <v>124375</v>
      </c>
      <c r="CQ942">
        <v>0</v>
      </c>
      <c r="CR942">
        <v>0</v>
      </c>
      <c r="CS942">
        <v>0</v>
      </c>
      <c r="CY942" t="s">
        <v>123</v>
      </c>
      <c r="CZ942" t="s">
        <v>124</v>
      </c>
      <c r="DD942" t="str" cm="1">
        <f t="array" ref="DD942:DE942">TEXT(_xlfn.SEQUENCE(1, DATEDIF(AG942, AH942, "m") + 1, AG942, 30), "YYYY-APMM")</f>
        <v>2013-AP03</v>
      </c>
      <c r="DE942" t="str">
        <v>2013-AP04</v>
      </c>
      <c r="DN942">
        <f t="shared" si="28"/>
        <v>0</v>
      </c>
      <c r="DO942">
        <f t="shared" si="29"/>
        <v>0</v>
      </c>
    </row>
    <row r="943" spans="1:119" x14ac:dyDescent="0.35">
      <c r="A943" t="s">
        <v>105</v>
      </c>
      <c r="B943">
        <v>500228</v>
      </c>
      <c r="C943">
        <v>6359</v>
      </c>
      <c r="D943">
        <v>124379</v>
      </c>
      <c r="E943">
        <v>13662</v>
      </c>
      <c r="F943">
        <v>0</v>
      </c>
      <c r="G943" t="s">
        <v>106</v>
      </c>
      <c r="H943" t="s">
        <v>106</v>
      </c>
      <c r="I943" t="s">
        <v>106</v>
      </c>
      <c r="J943" t="s">
        <v>107</v>
      </c>
      <c r="K943" t="s">
        <v>108</v>
      </c>
      <c r="L943" t="s">
        <v>109</v>
      </c>
      <c r="M943" t="s">
        <v>110</v>
      </c>
      <c r="N943" t="s">
        <v>2589</v>
      </c>
      <c r="O943" t="s">
        <v>2590</v>
      </c>
      <c r="Q943">
        <v>440</v>
      </c>
      <c r="R943">
        <v>0</v>
      </c>
      <c r="S943">
        <v>240</v>
      </c>
      <c r="T943">
        <v>0</v>
      </c>
      <c r="U943">
        <v>0</v>
      </c>
      <c r="V943">
        <v>0</v>
      </c>
      <c r="W943">
        <v>240</v>
      </c>
      <c r="X943">
        <v>0</v>
      </c>
      <c r="Y943">
        <v>0</v>
      </c>
      <c r="Z943">
        <v>0</v>
      </c>
      <c r="AD943" s="1">
        <v>41359.333333333336</v>
      </c>
      <c r="AE943" s="1">
        <v>41393.708333333336</v>
      </c>
      <c r="AG943" s="1">
        <v>41294.333333333336</v>
      </c>
      <c r="AH943" s="1">
        <v>41329.708333333336</v>
      </c>
      <c r="AI943" s="1">
        <v>41294.333333333336</v>
      </c>
      <c r="AJ943" s="1">
        <v>41329.708333333336</v>
      </c>
      <c r="AK943" s="1">
        <v>41294.333333333336</v>
      </c>
      <c r="AL943" s="1">
        <v>41329.708333333336</v>
      </c>
      <c r="AM943" s="1">
        <v>41359.333333333336</v>
      </c>
      <c r="AN943" s="1">
        <v>41393.708333333336</v>
      </c>
      <c r="AP943" t="s">
        <v>113</v>
      </c>
      <c r="AU943" t="s">
        <v>2591</v>
      </c>
      <c r="AY943" t="s">
        <v>106</v>
      </c>
      <c r="AZ943">
        <v>0</v>
      </c>
      <c r="BA943">
        <v>0</v>
      </c>
      <c r="BD943" s="3">
        <v>41321.661111111112</v>
      </c>
      <c r="BE943" s="3">
        <v>41321.663888888892</v>
      </c>
      <c r="BF943" t="s">
        <v>115</v>
      </c>
      <c r="BG943" t="s">
        <v>115</v>
      </c>
      <c r="CH943">
        <v>540</v>
      </c>
      <c r="CI943">
        <v>29640</v>
      </c>
      <c r="CJ943" t="s">
        <v>106</v>
      </c>
      <c r="CK943" t="s">
        <v>106</v>
      </c>
      <c r="CL943">
        <v>15</v>
      </c>
      <c r="CM943" t="s">
        <v>2585</v>
      </c>
      <c r="CO943">
        <v>124375</v>
      </c>
      <c r="CQ943">
        <v>0</v>
      </c>
      <c r="CR943">
        <v>0</v>
      </c>
      <c r="CS943">
        <v>0</v>
      </c>
      <c r="CY943" t="s">
        <v>123</v>
      </c>
      <c r="CZ943" t="s">
        <v>124</v>
      </c>
      <c r="DD943" t="str" cm="1">
        <f t="array" ref="DD943:DE943">TEXT(_xlfn.SEQUENCE(1, DATEDIF(AG943, AH943, "m") + 1, AG943, 30), "YYYY-APMM")</f>
        <v>2013-AP01</v>
      </c>
      <c r="DE943" t="str">
        <v>2013-AP02</v>
      </c>
      <c r="DN943">
        <f t="shared" si="28"/>
        <v>0</v>
      </c>
      <c r="DO943">
        <f t="shared" si="29"/>
        <v>0</v>
      </c>
    </row>
    <row r="944" spans="1:119" x14ac:dyDescent="0.35">
      <c r="A944" t="s">
        <v>105</v>
      </c>
      <c r="B944">
        <v>500229</v>
      </c>
      <c r="C944">
        <v>6359</v>
      </c>
      <c r="D944">
        <v>124379</v>
      </c>
      <c r="E944">
        <v>13662</v>
      </c>
      <c r="F944">
        <v>0</v>
      </c>
      <c r="G944" t="s">
        <v>106</v>
      </c>
      <c r="H944" t="s">
        <v>106</v>
      </c>
      <c r="I944" t="s">
        <v>106</v>
      </c>
      <c r="J944" t="s">
        <v>107</v>
      </c>
      <c r="K944" t="s">
        <v>108</v>
      </c>
      <c r="L944" t="s">
        <v>109</v>
      </c>
      <c r="M944" t="s">
        <v>110</v>
      </c>
      <c r="N944" t="s">
        <v>2592</v>
      </c>
      <c r="O944" t="s">
        <v>2593</v>
      </c>
      <c r="Q944">
        <v>432</v>
      </c>
      <c r="R944">
        <v>0</v>
      </c>
      <c r="S944">
        <v>240</v>
      </c>
      <c r="T944">
        <v>0</v>
      </c>
      <c r="U944">
        <v>0</v>
      </c>
      <c r="V944">
        <v>0</v>
      </c>
      <c r="W944">
        <v>240</v>
      </c>
      <c r="X944">
        <v>0</v>
      </c>
      <c r="Y944">
        <v>0</v>
      </c>
      <c r="Z944">
        <v>0</v>
      </c>
      <c r="AD944" s="1">
        <v>41407.333333333336</v>
      </c>
      <c r="AE944" s="1">
        <v>41441.708333333336</v>
      </c>
      <c r="AG944" s="1">
        <v>41344.333333333336</v>
      </c>
      <c r="AH944" s="1">
        <v>41378.708333333336</v>
      </c>
      <c r="AI944" s="1">
        <v>41344.333333333336</v>
      </c>
      <c r="AJ944" s="1">
        <v>41378.708333333336</v>
      </c>
      <c r="AK944" s="1">
        <v>41344.333333333336</v>
      </c>
      <c r="AL944" s="1">
        <v>41378.708333333336</v>
      </c>
      <c r="AM944" s="1">
        <v>41407.333333333336</v>
      </c>
      <c r="AN944" s="1">
        <v>41441.708333333336</v>
      </c>
      <c r="AP944" t="s">
        <v>113</v>
      </c>
      <c r="AU944" t="s">
        <v>2594</v>
      </c>
      <c r="AY944" t="s">
        <v>106</v>
      </c>
      <c r="AZ944">
        <v>0</v>
      </c>
      <c r="BA944">
        <v>0</v>
      </c>
      <c r="BD944" s="3">
        <v>41321.661111111112</v>
      </c>
      <c r="BE944" s="3">
        <v>41321.663888888892</v>
      </c>
      <c r="BF944" t="s">
        <v>115</v>
      </c>
      <c r="BG944" t="s">
        <v>115</v>
      </c>
      <c r="CH944">
        <v>540</v>
      </c>
      <c r="CI944">
        <v>29640</v>
      </c>
      <c r="CJ944" t="s">
        <v>106</v>
      </c>
      <c r="CK944" t="s">
        <v>106</v>
      </c>
      <c r="CL944">
        <v>15</v>
      </c>
      <c r="CM944" t="s">
        <v>2585</v>
      </c>
      <c r="CO944">
        <v>124375</v>
      </c>
      <c r="CQ944">
        <v>0</v>
      </c>
      <c r="CR944">
        <v>0</v>
      </c>
      <c r="CS944">
        <v>0</v>
      </c>
      <c r="CY944" t="s">
        <v>123</v>
      </c>
      <c r="CZ944" t="s">
        <v>124</v>
      </c>
      <c r="DD944" t="str" cm="1">
        <f t="array" ref="DD944:DE944">TEXT(_xlfn.SEQUENCE(1, DATEDIF(AG944, AH944, "m") + 1, AG944, 30), "YYYY-APMM")</f>
        <v>2013-AP03</v>
      </c>
      <c r="DE944" t="str">
        <v>2013-AP04</v>
      </c>
      <c r="DN944">
        <f t="shared" si="28"/>
        <v>0</v>
      </c>
      <c r="DO944">
        <f t="shared" si="29"/>
        <v>0</v>
      </c>
    </row>
    <row r="945" spans="1:119" x14ac:dyDescent="0.35">
      <c r="A945" t="s">
        <v>105</v>
      </c>
      <c r="B945">
        <v>500230</v>
      </c>
      <c r="C945">
        <v>6359</v>
      </c>
      <c r="D945">
        <v>124379</v>
      </c>
      <c r="E945">
        <v>13662</v>
      </c>
      <c r="F945">
        <v>0</v>
      </c>
      <c r="G945" t="s">
        <v>106</v>
      </c>
      <c r="H945" t="s">
        <v>106</v>
      </c>
      <c r="I945" t="s">
        <v>106</v>
      </c>
      <c r="J945" t="s">
        <v>107</v>
      </c>
      <c r="K945" t="s">
        <v>108</v>
      </c>
      <c r="L945" t="s">
        <v>109</v>
      </c>
      <c r="M945" t="s">
        <v>110</v>
      </c>
      <c r="N945" t="s">
        <v>2595</v>
      </c>
      <c r="O945" t="s">
        <v>2596</v>
      </c>
      <c r="Q945">
        <v>672</v>
      </c>
      <c r="R945">
        <v>0</v>
      </c>
      <c r="S945">
        <v>240</v>
      </c>
      <c r="T945">
        <v>0</v>
      </c>
      <c r="U945">
        <v>0</v>
      </c>
      <c r="V945">
        <v>0</v>
      </c>
      <c r="W945">
        <v>240</v>
      </c>
      <c r="X945">
        <v>0</v>
      </c>
      <c r="Y945">
        <v>0</v>
      </c>
      <c r="Z945">
        <v>0</v>
      </c>
      <c r="AD945" s="1">
        <v>41459.333333333336</v>
      </c>
      <c r="AE945" s="1">
        <v>41493.708333333336</v>
      </c>
      <c r="AG945" s="1">
        <v>41361.333333333336</v>
      </c>
      <c r="AH945" s="1">
        <v>41395.708333333336</v>
      </c>
      <c r="AI945" s="1">
        <v>41361.333333333336</v>
      </c>
      <c r="AJ945" s="1">
        <v>41395.708333333336</v>
      </c>
      <c r="AK945" s="1">
        <v>41361.333333333336</v>
      </c>
      <c r="AL945" s="1">
        <v>41395.708333333336</v>
      </c>
      <c r="AM945" s="1">
        <v>41459.333333333336</v>
      </c>
      <c r="AN945" s="1">
        <v>41493.708333333336</v>
      </c>
      <c r="AP945" t="s">
        <v>113</v>
      </c>
      <c r="AU945" t="s">
        <v>2597</v>
      </c>
      <c r="AY945" t="s">
        <v>106</v>
      </c>
      <c r="AZ945">
        <v>0</v>
      </c>
      <c r="BA945">
        <v>0</v>
      </c>
      <c r="BD945" s="3">
        <v>41321.661111111112</v>
      </c>
      <c r="BE945" s="3">
        <v>41321.663888888892</v>
      </c>
      <c r="BF945" t="s">
        <v>115</v>
      </c>
      <c r="BG945" t="s">
        <v>115</v>
      </c>
      <c r="CH945">
        <v>540</v>
      </c>
      <c r="CI945">
        <v>29640</v>
      </c>
      <c r="CJ945" t="s">
        <v>106</v>
      </c>
      <c r="CK945" t="s">
        <v>106</v>
      </c>
      <c r="CL945">
        <v>15</v>
      </c>
      <c r="CM945" t="s">
        <v>2585</v>
      </c>
      <c r="CO945">
        <v>124375</v>
      </c>
      <c r="CQ945">
        <v>0</v>
      </c>
      <c r="CR945">
        <v>0</v>
      </c>
      <c r="CS945">
        <v>0</v>
      </c>
      <c r="CY945" t="s">
        <v>123</v>
      </c>
      <c r="CZ945" t="s">
        <v>124</v>
      </c>
      <c r="DD945" t="str" cm="1">
        <f t="array" ref="DD945:DE945">TEXT(_xlfn.SEQUENCE(1, DATEDIF(AG945, AH945, "m") + 1, AG945, 30), "YYYY-APMM")</f>
        <v>2013-AP03</v>
      </c>
      <c r="DE945" t="str">
        <v>2013-AP04</v>
      </c>
      <c r="DN945">
        <f t="shared" si="28"/>
        <v>0</v>
      </c>
      <c r="DO945">
        <f t="shared" si="29"/>
        <v>0</v>
      </c>
    </row>
    <row r="946" spans="1:119" x14ac:dyDescent="0.35">
      <c r="A946" t="s">
        <v>105</v>
      </c>
      <c r="B946">
        <v>500231</v>
      </c>
      <c r="C946">
        <v>6359</v>
      </c>
      <c r="D946">
        <v>124379</v>
      </c>
      <c r="E946">
        <v>13662</v>
      </c>
      <c r="F946">
        <v>0</v>
      </c>
      <c r="G946" t="s">
        <v>106</v>
      </c>
      <c r="H946" t="s">
        <v>106</v>
      </c>
      <c r="I946" t="s">
        <v>106</v>
      </c>
      <c r="J946" t="s">
        <v>107</v>
      </c>
      <c r="K946" t="s">
        <v>108</v>
      </c>
      <c r="L946" t="s">
        <v>109</v>
      </c>
      <c r="M946" t="s">
        <v>110</v>
      </c>
      <c r="N946" t="s">
        <v>2598</v>
      </c>
      <c r="O946" t="s">
        <v>2599</v>
      </c>
      <c r="Q946">
        <v>608</v>
      </c>
      <c r="R946">
        <v>0</v>
      </c>
      <c r="S946">
        <v>240</v>
      </c>
      <c r="T946">
        <v>0</v>
      </c>
      <c r="U946">
        <v>0</v>
      </c>
      <c r="V946">
        <v>0</v>
      </c>
      <c r="W946">
        <v>240</v>
      </c>
      <c r="X946">
        <v>0</v>
      </c>
      <c r="Y946">
        <v>0</v>
      </c>
      <c r="Z946">
        <v>0</v>
      </c>
      <c r="AD946" s="1">
        <v>41468.333333333336</v>
      </c>
      <c r="AE946" s="1">
        <v>41505.708333333336</v>
      </c>
      <c r="AG946" s="1">
        <v>41379.333333333336</v>
      </c>
      <c r="AH946" s="1">
        <v>41413.708333333336</v>
      </c>
      <c r="AI946" s="1">
        <v>41379.333333333336</v>
      </c>
      <c r="AJ946" s="1">
        <v>41413.708333333336</v>
      </c>
      <c r="AK946" s="1">
        <v>41379.333333333336</v>
      </c>
      <c r="AL946" s="1">
        <v>41413.708333333336</v>
      </c>
      <c r="AM946" s="1">
        <v>41468.333333333336</v>
      </c>
      <c r="AN946" s="1">
        <v>41505.708333333336</v>
      </c>
      <c r="AP946" t="s">
        <v>113</v>
      </c>
      <c r="AU946" t="s">
        <v>2600</v>
      </c>
      <c r="AY946" t="s">
        <v>106</v>
      </c>
      <c r="AZ946">
        <v>0</v>
      </c>
      <c r="BA946">
        <v>0</v>
      </c>
      <c r="BD946" s="3">
        <v>41321.661111111112</v>
      </c>
      <c r="BE946" s="3">
        <v>41321.663888888892</v>
      </c>
      <c r="BF946" t="s">
        <v>115</v>
      </c>
      <c r="BG946" t="s">
        <v>115</v>
      </c>
      <c r="CH946">
        <v>540</v>
      </c>
      <c r="CI946">
        <v>29640</v>
      </c>
      <c r="CJ946" t="s">
        <v>106</v>
      </c>
      <c r="CK946" t="s">
        <v>106</v>
      </c>
      <c r="CL946">
        <v>15</v>
      </c>
      <c r="CM946" t="s">
        <v>2585</v>
      </c>
      <c r="CO946">
        <v>124375</v>
      </c>
      <c r="CQ946">
        <v>0</v>
      </c>
      <c r="CR946">
        <v>0</v>
      </c>
      <c r="CS946">
        <v>0</v>
      </c>
      <c r="CY946" t="s">
        <v>123</v>
      </c>
      <c r="CZ946" t="s">
        <v>124</v>
      </c>
      <c r="DD946" t="str" cm="1">
        <f t="array" ref="DD946:DE946">TEXT(_xlfn.SEQUENCE(1, DATEDIF(AG946, AH946, "m") + 1, AG946, 30), "YYYY-APMM")</f>
        <v>2013-AP04</v>
      </c>
      <c r="DE946" t="str">
        <v>2013-AP05</v>
      </c>
      <c r="DN946">
        <f t="shared" si="28"/>
        <v>0</v>
      </c>
      <c r="DO946">
        <f t="shared" si="29"/>
        <v>0</v>
      </c>
    </row>
    <row r="947" spans="1:119" x14ac:dyDescent="0.35">
      <c r="A947" t="s">
        <v>105</v>
      </c>
      <c r="B947">
        <v>500232</v>
      </c>
      <c r="C947">
        <v>6359</v>
      </c>
      <c r="D947">
        <v>124379</v>
      </c>
      <c r="E947">
        <v>13662</v>
      </c>
      <c r="F947">
        <v>0</v>
      </c>
      <c r="G947" t="s">
        <v>106</v>
      </c>
      <c r="H947" t="s">
        <v>106</v>
      </c>
      <c r="I947" t="s">
        <v>106</v>
      </c>
      <c r="J947" t="s">
        <v>107</v>
      </c>
      <c r="K947" t="s">
        <v>108</v>
      </c>
      <c r="L947" t="s">
        <v>109</v>
      </c>
      <c r="M947" t="s">
        <v>110</v>
      </c>
      <c r="N947" t="s">
        <v>2601</v>
      </c>
      <c r="O947" t="s">
        <v>2602</v>
      </c>
      <c r="Q947">
        <v>488</v>
      </c>
      <c r="R947">
        <v>0</v>
      </c>
      <c r="S947">
        <v>240</v>
      </c>
      <c r="T947">
        <v>0</v>
      </c>
      <c r="U947">
        <v>0</v>
      </c>
      <c r="V947">
        <v>0</v>
      </c>
      <c r="W947">
        <v>240</v>
      </c>
      <c r="X947">
        <v>0</v>
      </c>
      <c r="Y947">
        <v>0</v>
      </c>
      <c r="Z947">
        <v>0</v>
      </c>
      <c r="AD947" s="1">
        <v>41468.333333333336</v>
      </c>
      <c r="AE947" s="1">
        <v>41505.708333333336</v>
      </c>
      <c r="AG947" s="1">
        <v>41396.333333333336</v>
      </c>
      <c r="AH947" s="1">
        <v>41430.708333333336</v>
      </c>
      <c r="AI947" s="1">
        <v>41396.333333333336</v>
      </c>
      <c r="AJ947" s="1">
        <v>41430.708333333336</v>
      </c>
      <c r="AK947" s="1">
        <v>41396.333333333336</v>
      </c>
      <c r="AL947" s="1">
        <v>41430.708333333336</v>
      </c>
      <c r="AM947" s="1">
        <v>41468.333333333336</v>
      </c>
      <c r="AN947" s="1">
        <v>41505.708333333336</v>
      </c>
      <c r="AP947" t="s">
        <v>113</v>
      </c>
      <c r="AU947" t="s">
        <v>2603</v>
      </c>
      <c r="AY947" t="s">
        <v>106</v>
      </c>
      <c r="AZ947">
        <v>0</v>
      </c>
      <c r="BA947">
        <v>0</v>
      </c>
      <c r="BD947" s="3">
        <v>41321.661111111112</v>
      </c>
      <c r="BE947" s="3">
        <v>41321.663888888892</v>
      </c>
      <c r="BF947" t="s">
        <v>115</v>
      </c>
      <c r="BG947" t="s">
        <v>115</v>
      </c>
      <c r="CH947">
        <v>540</v>
      </c>
      <c r="CI947">
        <v>29640</v>
      </c>
      <c r="CJ947" t="s">
        <v>106</v>
      </c>
      <c r="CK947" t="s">
        <v>106</v>
      </c>
      <c r="CL947">
        <v>15</v>
      </c>
      <c r="CM947" t="s">
        <v>2585</v>
      </c>
      <c r="CO947">
        <v>124375</v>
      </c>
      <c r="CQ947">
        <v>0</v>
      </c>
      <c r="CR947">
        <v>0</v>
      </c>
      <c r="CS947">
        <v>0</v>
      </c>
      <c r="CY947" t="s">
        <v>123</v>
      </c>
      <c r="CZ947" t="s">
        <v>124</v>
      </c>
      <c r="DD947" t="str" cm="1">
        <f t="array" ref="DD947:DE947">TEXT(_xlfn.SEQUENCE(1, DATEDIF(AG947, AH947, "m") + 1, AG947, 30), "YYYY-APMM")</f>
        <v>2013-AP05</v>
      </c>
      <c r="DE947" t="str">
        <v>2013-AP06</v>
      </c>
      <c r="DN947">
        <f t="shared" si="28"/>
        <v>0</v>
      </c>
      <c r="DO947">
        <f t="shared" si="29"/>
        <v>0</v>
      </c>
    </row>
    <row r="948" spans="1:119" x14ac:dyDescent="0.35">
      <c r="A948" t="s">
        <v>105</v>
      </c>
      <c r="B948">
        <v>500233</v>
      </c>
      <c r="C948">
        <v>6359</v>
      </c>
      <c r="D948">
        <v>124379</v>
      </c>
      <c r="E948">
        <v>13662</v>
      </c>
      <c r="F948">
        <v>0</v>
      </c>
      <c r="G948" t="s">
        <v>106</v>
      </c>
      <c r="H948" t="s">
        <v>106</v>
      </c>
      <c r="I948" t="s">
        <v>106</v>
      </c>
      <c r="J948" t="s">
        <v>107</v>
      </c>
      <c r="K948" t="s">
        <v>108</v>
      </c>
      <c r="L948" t="s">
        <v>109</v>
      </c>
      <c r="M948" t="s">
        <v>110</v>
      </c>
      <c r="N948" t="s">
        <v>2604</v>
      </c>
      <c r="O948" t="s">
        <v>2605</v>
      </c>
      <c r="Q948">
        <v>600</v>
      </c>
      <c r="R948">
        <v>0</v>
      </c>
      <c r="S948">
        <v>240</v>
      </c>
      <c r="T948">
        <v>0</v>
      </c>
      <c r="U948">
        <v>0</v>
      </c>
      <c r="V948">
        <v>0</v>
      </c>
      <c r="W948">
        <v>240</v>
      </c>
      <c r="X948">
        <v>0</v>
      </c>
      <c r="Y948">
        <v>0</v>
      </c>
      <c r="Z948">
        <v>0</v>
      </c>
      <c r="AD948" s="1">
        <v>41431.333333333336</v>
      </c>
      <c r="AE948" s="1">
        <v>41465.708333333336</v>
      </c>
      <c r="AG948" s="1">
        <v>41344.333333333336</v>
      </c>
      <c r="AH948" s="1">
        <v>41378.708333333336</v>
      </c>
      <c r="AI948" s="1">
        <v>41344.333333333336</v>
      </c>
      <c r="AJ948" s="1">
        <v>41378.708333333336</v>
      </c>
      <c r="AK948" s="1">
        <v>41344.333333333336</v>
      </c>
      <c r="AL948" s="1">
        <v>41378.708333333336</v>
      </c>
      <c r="AM948" s="1">
        <v>41431.333333333336</v>
      </c>
      <c r="AN948" s="1">
        <v>41465.708333333336</v>
      </c>
      <c r="AP948" t="s">
        <v>113</v>
      </c>
      <c r="AU948" t="s">
        <v>2606</v>
      </c>
      <c r="AY948" t="s">
        <v>106</v>
      </c>
      <c r="AZ948">
        <v>0</v>
      </c>
      <c r="BA948">
        <v>0</v>
      </c>
      <c r="BD948" s="3">
        <v>41321.661111111112</v>
      </c>
      <c r="BE948" s="3">
        <v>41321.663888888892</v>
      </c>
      <c r="BF948" t="s">
        <v>115</v>
      </c>
      <c r="BG948" t="s">
        <v>115</v>
      </c>
      <c r="CH948">
        <v>540</v>
      </c>
      <c r="CI948">
        <v>29640</v>
      </c>
      <c r="CJ948" t="s">
        <v>106</v>
      </c>
      <c r="CK948" t="s">
        <v>106</v>
      </c>
      <c r="CL948">
        <v>15</v>
      </c>
      <c r="CM948" t="s">
        <v>2585</v>
      </c>
      <c r="CO948">
        <v>124375</v>
      </c>
      <c r="CQ948">
        <v>0</v>
      </c>
      <c r="CR948">
        <v>0</v>
      </c>
      <c r="CS948">
        <v>0</v>
      </c>
      <c r="CY948" t="s">
        <v>123</v>
      </c>
      <c r="CZ948" t="s">
        <v>124</v>
      </c>
      <c r="DD948" t="str" cm="1">
        <f t="array" ref="DD948:DE948">TEXT(_xlfn.SEQUENCE(1, DATEDIF(AG948, AH948, "m") + 1, AG948, 30), "YYYY-APMM")</f>
        <v>2013-AP03</v>
      </c>
      <c r="DE948" t="str">
        <v>2013-AP04</v>
      </c>
      <c r="DN948">
        <f t="shared" si="28"/>
        <v>0</v>
      </c>
      <c r="DO948">
        <f t="shared" si="29"/>
        <v>0</v>
      </c>
    </row>
    <row r="949" spans="1:119" x14ac:dyDescent="0.35">
      <c r="A949" t="s">
        <v>105</v>
      </c>
      <c r="B949">
        <v>500234</v>
      </c>
      <c r="C949">
        <v>6359</v>
      </c>
      <c r="D949">
        <v>124379</v>
      </c>
      <c r="E949">
        <v>13662</v>
      </c>
      <c r="F949">
        <v>0</v>
      </c>
      <c r="G949" t="s">
        <v>106</v>
      </c>
      <c r="H949" t="s">
        <v>106</v>
      </c>
      <c r="I949" t="s">
        <v>106</v>
      </c>
      <c r="J949" t="s">
        <v>107</v>
      </c>
      <c r="K949" t="s">
        <v>108</v>
      </c>
      <c r="L949" t="s">
        <v>109</v>
      </c>
      <c r="M949" t="s">
        <v>110</v>
      </c>
      <c r="N949" t="s">
        <v>2607</v>
      </c>
      <c r="O949" t="s">
        <v>2608</v>
      </c>
      <c r="Q949">
        <v>512</v>
      </c>
      <c r="R949">
        <v>40</v>
      </c>
      <c r="S949">
        <v>240</v>
      </c>
      <c r="T949">
        <v>0</v>
      </c>
      <c r="U949">
        <v>0</v>
      </c>
      <c r="V949">
        <v>0</v>
      </c>
      <c r="W949">
        <v>240</v>
      </c>
      <c r="X949">
        <v>0</v>
      </c>
      <c r="Y949">
        <v>0</v>
      </c>
      <c r="Z949">
        <v>0</v>
      </c>
      <c r="AD949" s="1">
        <v>41419.333333333336</v>
      </c>
      <c r="AE949" s="1">
        <v>41452.708333333336</v>
      </c>
      <c r="AG949" s="1">
        <v>41344.333333333336</v>
      </c>
      <c r="AH949" s="1">
        <v>41378.708333333336</v>
      </c>
      <c r="AI949" s="1">
        <v>41344.333333333336</v>
      </c>
      <c r="AJ949" s="1">
        <v>41378.708333333336</v>
      </c>
      <c r="AK949" s="1">
        <v>41344.333333333336</v>
      </c>
      <c r="AL949" s="1">
        <v>41378.708333333336</v>
      </c>
      <c r="AM949" s="1">
        <v>41419.333333333336</v>
      </c>
      <c r="AN949" s="1">
        <v>41452.708333333336</v>
      </c>
      <c r="AP949" t="s">
        <v>113</v>
      </c>
      <c r="AU949" t="s">
        <v>2609</v>
      </c>
      <c r="AY949" t="s">
        <v>106</v>
      </c>
      <c r="AZ949">
        <v>0</v>
      </c>
      <c r="BA949">
        <v>0</v>
      </c>
      <c r="BD949" s="3">
        <v>41321.661111111112</v>
      </c>
      <c r="BE949" s="3">
        <v>41321.663888888892</v>
      </c>
      <c r="BF949" t="s">
        <v>115</v>
      </c>
      <c r="BG949" t="s">
        <v>115</v>
      </c>
      <c r="CH949">
        <v>540</v>
      </c>
      <c r="CI949">
        <v>29640</v>
      </c>
      <c r="CJ949" t="s">
        <v>106</v>
      </c>
      <c r="CK949" t="s">
        <v>106</v>
      </c>
      <c r="CL949">
        <v>15</v>
      </c>
      <c r="CM949" t="s">
        <v>2585</v>
      </c>
      <c r="CO949">
        <v>124375</v>
      </c>
      <c r="CQ949">
        <v>0</v>
      </c>
      <c r="CR949">
        <v>0</v>
      </c>
      <c r="CS949">
        <v>0</v>
      </c>
      <c r="CY949" t="s">
        <v>123</v>
      </c>
      <c r="CZ949" t="s">
        <v>124</v>
      </c>
      <c r="DD949" t="str" cm="1">
        <f t="array" ref="DD949:DE949">TEXT(_xlfn.SEQUENCE(1, DATEDIF(AG949, AH949, "m") + 1, AG949, 30), "YYYY-APMM")</f>
        <v>2013-AP03</v>
      </c>
      <c r="DE949" t="str">
        <v>2013-AP04</v>
      </c>
      <c r="DN949">
        <f t="shared" si="28"/>
        <v>0</v>
      </c>
      <c r="DO949">
        <f t="shared" si="29"/>
        <v>0</v>
      </c>
    </row>
    <row r="950" spans="1:119" x14ac:dyDescent="0.35">
      <c r="A950" t="s">
        <v>105</v>
      </c>
      <c r="B950">
        <v>500235</v>
      </c>
      <c r="C950">
        <v>6359</v>
      </c>
      <c r="D950">
        <v>124379</v>
      </c>
      <c r="E950">
        <v>13662</v>
      </c>
      <c r="F950">
        <v>0</v>
      </c>
      <c r="G950" t="s">
        <v>106</v>
      </c>
      <c r="H950" t="s">
        <v>106</v>
      </c>
      <c r="I950" t="s">
        <v>106</v>
      </c>
      <c r="J950" t="s">
        <v>107</v>
      </c>
      <c r="K950" t="s">
        <v>108</v>
      </c>
      <c r="L950" t="s">
        <v>109</v>
      </c>
      <c r="M950" t="s">
        <v>110</v>
      </c>
      <c r="N950" t="s">
        <v>2610</v>
      </c>
      <c r="O950" t="s">
        <v>2611</v>
      </c>
      <c r="Q950">
        <v>696</v>
      </c>
      <c r="R950">
        <v>0</v>
      </c>
      <c r="S950">
        <v>240</v>
      </c>
      <c r="T950">
        <v>0</v>
      </c>
      <c r="U950">
        <v>0</v>
      </c>
      <c r="V950">
        <v>0</v>
      </c>
      <c r="W950">
        <v>240</v>
      </c>
      <c r="X950">
        <v>0</v>
      </c>
      <c r="Y950">
        <v>0</v>
      </c>
      <c r="Z950">
        <v>0</v>
      </c>
      <c r="AD950" s="1">
        <v>41445.333333333336</v>
      </c>
      <c r="AE950" s="1">
        <v>41479.708333333336</v>
      </c>
      <c r="AG950" s="1">
        <v>41344.333333333336</v>
      </c>
      <c r="AH950" s="1">
        <v>41378.708333333336</v>
      </c>
      <c r="AI950" s="1">
        <v>41344.333333333336</v>
      </c>
      <c r="AJ950" s="1">
        <v>41378.708333333336</v>
      </c>
      <c r="AK950" s="1">
        <v>41344.333333333336</v>
      </c>
      <c r="AL950" s="1">
        <v>41378.708333333336</v>
      </c>
      <c r="AM950" s="1">
        <v>41445.333333333336</v>
      </c>
      <c r="AN950" s="1">
        <v>41479.708333333336</v>
      </c>
      <c r="AP950" t="s">
        <v>113</v>
      </c>
      <c r="AU950" t="s">
        <v>2612</v>
      </c>
      <c r="AY950" t="s">
        <v>106</v>
      </c>
      <c r="AZ950">
        <v>0</v>
      </c>
      <c r="BA950">
        <v>0</v>
      </c>
      <c r="BD950" s="3">
        <v>41321.661111111112</v>
      </c>
      <c r="BE950" s="3">
        <v>41321.663888888892</v>
      </c>
      <c r="BF950" t="s">
        <v>115</v>
      </c>
      <c r="BG950" t="s">
        <v>115</v>
      </c>
      <c r="CH950">
        <v>540</v>
      </c>
      <c r="CI950">
        <v>29640</v>
      </c>
      <c r="CJ950" t="s">
        <v>106</v>
      </c>
      <c r="CK950" t="s">
        <v>106</v>
      </c>
      <c r="CL950">
        <v>15</v>
      </c>
      <c r="CM950" t="s">
        <v>2585</v>
      </c>
      <c r="CO950">
        <v>124375</v>
      </c>
      <c r="CQ950">
        <v>0</v>
      </c>
      <c r="CR950">
        <v>0</v>
      </c>
      <c r="CS950">
        <v>0</v>
      </c>
      <c r="CY950" t="s">
        <v>123</v>
      </c>
      <c r="CZ950" t="s">
        <v>124</v>
      </c>
      <c r="DD950" t="str" cm="1">
        <f t="array" ref="DD950:DE950">TEXT(_xlfn.SEQUENCE(1, DATEDIF(AG950, AH950, "m") + 1, AG950, 30), "YYYY-APMM")</f>
        <v>2013-AP03</v>
      </c>
      <c r="DE950" t="str">
        <v>2013-AP04</v>
      </c>
      <c r="DN950">
        <f t="shared" si="28"/>
        <v>0</v>
      </c>
      <c r="DO950">
        <f t="shared" si="29"/>
        <v>0</v>
      </c>
    </row>
    <row r="951" spans="1:119" x14ac:dyDescent="0.35">
      <c r="A951" t="s">
        <v>105</v>
      </c>
      <c r="B951">
        <v>500236</v>
      </c>
      <c r="C951">
        <v>6359</v>
      </c>
      <c r="D951">
        <v>124379</v>
      </c>
      <c r="E951">
        <v>13662</v>
      </c>
      <c r="F951">
        <v>0</v>
      </c>
      <c r="G951" t="s">
        <v>106</v>
      </c>
      <c r="H951" t="s">
        <v>106</v>
      </c>
      <c r="I951" t="s">
        <v>106</v>
      </c>
      <c r="J951" t="s">
        <v>107</v>
      </c>
      <c r="K951" t="s">
        <v>108</v>
      </c>
      <c r="L951" t="s">
        <v>109</v>
      </c>
      <c r="M951" t="s">
        <v>110</v>
      </c>
      <c r="N951" t="s">
        <v>2613</v>
      </c>
      <c r="O951" t="s">
        <v>2614</v>
      </c>
      <c r="Q951">
        <v>864</v>
      </c>
      <c r="R951">
        <v>0</v>
      </c>
      <c r="S951">
        <v>240</v>
      </c>
      <c r="T951">
        <v>0</v>
      </c>
      <c r="U951">
        <v>0</v>
      </c>
      <c r="V951">
        <v>0</v>
      </c>
      <c r="W951">
        <v>240</v>
      </c>
      <c r="X951">
        <v>0</v>
      </c>
      <c r="Y951">
        <v>0</v>
      </c>
      <c r="Z951">
        <v>0</v>
      </c>
      <c r="AD951" s="1">
        <v>41470.333333333336</v>
      </c>
      <c r="AE951" s="1">
        <v>41507.708333333336</v>
      </c>
      <c r="AG951" s="1">
        <v>41344.333333333336</v>
      </c>
      <c r="AH951" s="1">
        <v>41378.708333333336</v>
      </c>
      <c r="AI951" s="1">
        <v>41344.333333333336</v>
      </c>
      <c r="AJ951" s="1">
        <v>41378.708333333336</v>
      </c>
      <c r="AK951" s="1">
        <v>41344.333333333336</v>
      </c>
      <c r="AL951" s="1">
        <v>41378.708333333336</v>
      </c>
      <c r="AM951" s="1">
        <v>41470.333333333336</v>
      </c>
      <c r="AN951" s="1">
        <v>41507.708333333336</v>
      </c>
      <c r="AP951" t="s">
        <v>113</v>
      </c>
      <c r="AU951" t="s">
        <v>2615</v>
      </c>
      <c r="AY951" t="s">
        <v>106</v>
      </c>
      <c r="AZ951">
        <v>0</v>
      </c>
      <c r="BA951">
        <v>0</v>
      </c>
      <c r="BD951" s="3">
        <v>41321.661111111112</v>
      </c>
      <c r="BE951" s="3">
        <v>41321.663888888892</v>
      </c>
      <c r="BF951" t="s">
        <v>115</v>
      </c>
      <c r="BG951" t="s">
        <v>115</v>
      </c>
      <c r="CH951">
        <v>540</v>
      </c>
      <c r="CI951">
        <v>29640</v>
      </c>
      <c r="CJ951" t="s">
        <v>106</v>
      </c>
      <c r="CK951" t="s">
        <v>106</v>
      </c>
      <c r="CL951">
        <v>15</v>
      </c>
      <c r="CM951" t="s">
        <v>2585</v>
      </c>
      <c r="CO951">
        <v>124375</v>
      </c>
      <c r="CQ951">
        <v>0</v>
      </c>
      <c r="CR951">
        <v>0</v>
      </c>
      <c r="CS951">
        <v>0</v>
      </c>
      <c r="CY951" t="s">
        <v>123</v>
      </c>
      <c r="CZ951" t="s">
        <v>124</v>
      </c>
      <c r="DD951" t="str" cm="1">
        <f t="array" ref="DD951:DE951">TEXT(_xlfn.SEQUENCE(1, DATEDIF(AG951, AH951, "m") + 1, AG951, 30), "YYYY-APMM")</f>
        <v>2013-AP03</v>
      </c>
      <c r="DE951" t="str">
        <v>2013-AP04</v>
      </c>
      <c r="DN951">
        <f t="shared" si="28"/>
        <v>0</v>
      </c>
      <c r="DO951">
        <f t="shared" si="29"/>
        <v>0</v>
      </c>
    </row>
    <row r="952" spans="1:119" x14ac:dyDescent="0.35">
      <c r="A952" t="s">
        <v>105</v>
      </c>
      <c r="B952">
        <v>500237</v>
      </c>
      <c r="C952">
        <v>6359</v>
      </c>
      <c r="D952">
        <v>124379</v>
      </c>
      <c r="E952">
        <v>13662</v>
      </c>
      <c r="F952">
        <v>0</v>
      </c>
      <c r="G952" t="s">
        <v>106</v>
      </c>
      <c r="H952" t="s">
        <v>106</v>
      </c>
      <c r="I952" t="s">
        <v>106</v>
      </c>
      <c r="J952" t="s">
        <v>107</v>
      </c>
      <c r="K952" t="s">
        <v>108</v>
      </c>
      <c r="L952" t="s">
        <v>109</v>
      </c>
      <c r="M952" t="s">
        <v>110</v>
      </c>
      <c r="N952" t="s">
        <v>2616</v>
      </c>
      <c r="O952" t="s">
        <v>2617</v>
      </c>
      <c r="Q952">
        <v>1000</v>
      </c>
      <c r="R952">
        <v>0</v>
      </c>
      <c r="S952">
        <v>240</v>
      </c>
      <c r="T952">
        <v>0</v>
      </c>
      <c r="U952">
        <v>0</v>
      </c>
      <c r="V952">
        <v>0</v>
      </c>
      <c r="W952">
        <v>240</v>
      </c>
      <c r="X952">
        <v>0</v>
      </c>
      <c r="Y952">
        <v>0</v>
      </c>
      <c r="Z952">
        <v>0</v>
      </c>
      <c r="AD952" s="1">
        <v>41511.333333333336</v>
      </c>
      <c r="AE952" s="1">
        <v>41545.708333333336</v>
      </c>
      <c r="AG952" s="1">
        <v>41361.333333333336</v>
      </c>
      <c r="AH952" s="1">
        <v>41395.708333333336</v>
      </c>
      <c r="AI952" s="1">
        <v>41361.333333333336</v>
      </c>
      <c r="AJ952" s="1">
        <v>41395.708333333336</v>
      </c>
      <c r="AK952" s="1">
        <v>41361.333333333336</v>
      </c>
      <c r="AL952" s="1">
        <v>41395.708333333336</v>
      </c>
      <c r="AM952" s="1">
        <v>41511.333333333336</v>
      </c>
      <c r="AN952" s="1">
        <v>41545.708333333336</v>
      </c>
      <c r="AP952" t="s">
        <v>113</v>
      </c>
      <c r="AU952" t="s">
        <v>2618</v>
      </c>
      <c r="AY952" t="s">
        <v>106</v>
      </c>
      <c r="AZ952">
        <v>0</v>
      </c>
      <c r="BA952">
        <v>0</v>
      </c>
      <c r="BD952" s="3">
        <v>41321.661111111112</v>
      </c>
      <c r="BE952" s="3">
        <v>41321.663888888892</v>
      </c>
      <c r="BF952" t="s">
        <v>115</v>
      </c>
      <c r="BG952" t="s">
        <v>115</v>
      </c>
      <c r="CH952">
        <v>540</v>
      </c>
      <c r="CI952">
        <v>29640</v>
      </c>
      <c r="CJ952" t="s">
        <v>106</v>
      </c>
      <c r="CK952" t="s">
        <v>106</v>
      </c>
      <c r="CL952">
        <v>15</v>
      </c>
      <c r="CM952" t="s">
        <v>2585</v>
      </c>
      <c r="CO952">
        <v>124375</v>
      </c>
      <c r="CQ952">
        <v>0</v>
      </c>
      <c r="CR952">
        <v>0</v>
      </c>
      <c r="CS952">
        <v>0</v>
      </c>
      <c r="CY952" t="s">
        <v>123</v>
      </c>
      <c r="CZ952" t="s">
        <v>124</v>
      </c>
      <c r="DD952" t="str" cm="1">
        <f t="array" ref="DD952:DE952">TEXT(_xlfn.SEQUENCE(1, DATEDIF(AG952, AH952, "m") + 1, AG952, 30), "YYYY-APMM")</f>
        <v>2013-AP03</v>
      </c>
      <c r="DE952" t="str">
        <v>2013-AP04</v>
      </c>
      <c r="DN952">
        <f t="shared" si="28"/>
        <v>0</v>
      </c>
      <c r="DO952">
        <f t="shared" si="29"/>
        <v>0</v>
      </c>
    </row>
    <row r="953" spans="1:119" x14ac:dyDescent="0.35">
      <c r="A953" t="s">
        <v>105</v>
      </c>
      <c r="B953">
        <v>500238</v>
      </c>
      <c r="C953">
        <v>6359</v>
      </c>
      <c r="D953">
        <v>124379</v>
      </c>
      <c r="E953">
        <v>13662</v>
      </c>
      <c r="F953">
        <v>0</v>
      </c>
      <c r="G953" t="s">
        <v>106</v>
      </c>
      <c r="H953" t="s">
        <v>106</v>
      </c>
      <c r="I953" t="s">
        <v>106</v>
      </c>
      <c r="J953" t="s">
        <v>107</v>
      </c>
      <c r="K953" t="s">
        <v>108</v>
      </c>
      <c r="L953" t="s">
        <v>109</v>
      </c>
      <c r="M953" t="s">
        <v>110</v>
      </c>
      <c r="N953" t="s">
        <v>2619</v>
      </c>
      <c r="O953" t="s">
        <v>2620</v>
      </c>
      <c r="Q953">
        <v>880</v>
      </c>
      <c r="R953">
        <v>0</v>
      </c>
      <c r="S953">
        <v>240</v>
      </c>
      <c r="T953">
        <v>0</v>
      </c>
      <c r="U953">
        <v>0</v>
      </c>
      <c r="V953">
        <v>0</v>
      </c>
      <c r="W953">
        <v>240</v>
      </c>
      <c r="X953">
        <v>0</v>
      </c>
      <c r="Y953">
        <v>0</v>
      </c>
      <c r="Z953">
        <v>0</v>
      </c>
      <c r="AD953" s="1">
        <v>41511.333333333336</v>
      </c>
      <c r="AE953" s="1">
        <v>41545.708333333336</v>
      </c>
      <c r="AG953" s="1">
        <v>41379.333333333336</v>
      </c>
      <c r="AH953" s="1">
        <v>41413.708333333336</v>
      </c>
      <c r="AI953" s="1">
        <v>41379.333333333336</v>
      </c>
      <c r="AJ953" s="1">
        <v>41413.708333333336</v>
      </c>
      <c r="AK953" s="1">
        <v>41379.333333333336</v>
      </c>
      <c r="AL953" s="1">
        <v>41413.708333333336</v>
      </c>
      <c r="AM953" s="1">
        <v>41511.333333333336</v>
      </c>
      <c r="AN953" s="1">
        <v>41545.708333333336</v>
      </c>
      <c r="AP953" t="s">
        <v>113</v>
      </c>
      <c r="AU953" t="s">
        <v>2621</v>
      </c>
      <c r="AY953" t="s">
        <v>106</v>
      </c>
      <c r="AZ953">
        <v>0</v>
      </c>
      <c r="BA953">
        <v>0</v>
      </c>
      <c r="BD953" s="3">
        <v>41321.661111111112</v>
      </c>
      <c r="BE953" s="3">
        <v>41321.663888888892</v>
      </c>
      <c r="BF953" t="s">
        <v>115</v>
      </c>
      <c r="BG953" t="s">
        <v>115</v>
      </c>
      <c r="CH953">
        <v>540</v>
      </c>
      <c r="CI953">
        <v>29640</v>
      </c>
      <c r="CJ953" t="s">
        <v>106</v>
      </c>
      <c r="CK953" t="s">
        <v>106</v>
      </c>
      <c r="CL953">
        <v>15</v>
      </c>
      <c r="CM953" t="s">
        <v>2585</v>
      </c>
      <c r="CO953">
        <v>124375</v>
      </c>
      <c r="CQ953">
        <v>0</v>
      </c>
      <c r="CR953">
        <v>0</v>
      </c>
      <c r="CS953">
        <v>0</v>
      </c>
      <c r="CY953" t="s">
        <v>123</v>
      </c>
      <c r="CZ953" t="s">
        <v>124</v>
      </c>
      <c r="DD953" t="str" cm="1">
        <f t="array" ref="DD953:DE953">TEXT(_xlfn.SEQUENCE(1, DATEDIF(AG953, AH953, "m") + 1, AG953, 30), "YYYY-APMM")</f>
        <v>2013-AP04</v>
      </c>
      <c r="DE953" t="str">
        <v>2013-AP05</v>
      </c>
      <c r="DN953">
        <f t="shared" si="28"/>
        <v>0</v>
      </c>
      <c r="DO953">
        <f t="shared" si="29"/>
        <v>0</v>
      </c>
    </row>
    <row r="954" spans="1:119" x14ac:dyDescent="0.35">
      <c r="A954" t="s">
        <v>105</v>
      </c>
      <c r="B954">
        <v>500239</v>
      </c>
      <c r="C954">
        <v>6359</v>
      </c>
      <c r="D954">
        <v>124379</v>
      </c>
      <c r="E954">
        <v>13662</v>
      </c>
      <c r="F954">
        <v>0</v>
      </c>
      <c r="G954" t="s">
        <v>106</v>
      </c>
      <c r="H954" t="s">
        <v>106</v>
      </c>
      <c r="I954" t="s">
        <v>106</v>
      </c>
      <c r="J954" t="s">
        <v>107</v>
      </c>
      <c r="K954" t="s">
        <v>108</v>
      </c>
      <c r="L954" t="s">
        <v>109</v>
      </c>
      <c r="M954" t="s">
        <v>110</v>
      </c>
      <c r="N954" t="s">
        <v>2622</v>
      </c>
      <c r="O954" t="s">
        <v>2623</v>
      </c>
      <c r="Q954">
        <v>840</v>
      </c>
      <c r="R954">
        <v>0</v>
      </c>
      <c r="S954">
        <v>240</v>
      </c>
      <c r="T954">
        <v>0</v>
      </c>
      <c r="U954">
        <v>0</v>
      </c>
      <c r="V954">
        <v>0</v>
      </c>
      <c r="W954">
        <v>240</v>
      </c>
      <c r="X954">
        <v>0</v>
      </c>
      <c r="Y954">
        <v>0</v>
      </c>
      <c r="Z954">
        <v>0</v>
      </c>
      <c r="AD954" s="1">
        <v>41466.333333333336</v>
      </c>
      <c r="AE954" s="1">
        <v>41504.708333333336</v>
      </c>
      <c r="AG954" s="1">
        <v>41344.333333333336</v>
      </c>
      <c r="AH954" s="1">
        <v>41378.708333333336</v>
      </c>
      <c r="AI954" s="1">
        <v>41344.333333333336</v>
      </c>
      <c r="AJ954" s="1">
        <v>41378.708333333336</v>
      </c>
      <c r="AK954" s="1">
        <v>41344.333333333336</v>
      </c>
      <c r="AL954" s="1">
        <v>41378.708333333336</v>
      </c>
      <c r="AM954" s="1">
        <v>41466.333333333336</v>
      </c>
      <c r="AN954" s="1">
        <v>41504.708333333336</v>
      </c>
      <c r="AP954" t="s">
        <v>113</v>
      </c>
      <c r="AU954" t="s">
        <v>2624</v>
      </c>
      <c r="AY954" t="s">
        <v>106</v>
      </c>
      <c r="AZ954">
        <v>0</v>
      </c>
      <c r="BA954">
        <v>0</v>
      </c>
      <c r="BD954" s="3">
        <v>41321.661111111112</v>
      </c>
      <c r="BE954" s="3">
        <v>41321.663888888892</v>
      </c>
      <c r="BF954" t="s">
        <v>115</v>
      </c>
      <c r="BG954" t="s">
        <v>115</v>
      </c>
      <c r="CH954">
        <v>540</v>
      </c>
      <c r="CI954">
        <v>29640</v>
      </c>
      <c r="CJ954" t="s">
        <v>106</v>
      </c>
      <c r="CK954" t="s">
        <v>106</v>
      </c>
      <c r="CL954">
        <v>15</v>
      </c>
      <c r="CM954" t="s">
        <v>2585</v>
      </c>
      <c r="CO954">
        <v>124375</v>
      </c>
      <c r="CQ954">
        <v>0</v>
      </c>
      <c r="CR954">
        <v>0</v>
      </c>
      <c r="CS954">
        <v>0</v>
      </c>
      <c r="CY954" t="s">
        <v>123</v>
      </c>
      <c r="CZ954" t="s">
        <v>124</v>
      </c>
      <c r="DD954" t="str" cm="1">
        <f t="array" ref="DD954:DE954">TEXT(_xlfn.SEQUENCE(1, DATEDIF(AG954, AH954, "m") + 1, AG954, 30), "YYYY-APMM")</f>
        <v>2013-AP03</v>
      </c>
      <c r="DE954" t="str">
        <v>2013-AP04</v>
      </c>
      <c r="DN954">
        <f t="shared" si="28"/>
        <v>0</v>
      </c>
      <c r="DO954">
        <f t="shared" si="29"/>
        <v>0</v>
      </c>
    </row>
    <row r="955" spans="1:119" x14ac:dyDescent="0.35">
      <c r="A955" t="s">
        <v>105</v>
      </c>
      <c r="B955">
        <v>500240</v>
      </c>
      <c r="C955">
        <v>6359</v>
      </c>
      <c r="D955">
        <v>124379</v>
      </c>
      <c r="E955">
        <v>13662</v>
      </c>
      <c r="F955">
        <v>0</v>
      </c>
      <c r="G955" t="s">
        <v>106</v>
      </c>
      <c r="H955" t="s">
        <v>106</v>
      </c>
      <c r="I955" t="s">
        <v>106</v>
      </c>
      <c r="J955" t="s">
        <v>107</v>
      </c>
      <c r="K955" t="s">
        <v>108</v>
      </c>
      <c r="L955" t="s">
        <v>109</v>
      </c>
      <c r="M955" t="s">
        <v>110</v>
      </c>
      <c r="N955" t="s">
        <v>2625</v>
      </c>
      <c r="O955" t="s">
        <v>2626</v>
      </c>
      <c r="Q955">
        <v>720</v>
      </c>
      <c r="R955">
        <v>0</v>
      </c>
      <c r="S955">
        <v>240</v>
      </c>
      <c r="T955">
        <v>0</v>
      </c>
      <c r="U955">
        <v>0</v>
      </c>
      <c r="V955">
        <v>0</v>
      </c>
      <c r="W955">
        <v>240</v>
      </c>
      <c r="X955">
        <v>0</v>
      </c>
      <c r="Y955">
        <v>0</v>
      </c>
      <c r="Z955">
        <v>0</v>
      </c>
      <c r="AD955" s="1">
        <v>41466.333333333336</v>
      </c>
      <c r="AE955" s="1">
        <v>41504.708333333336</v>
      </c>
      <c r="AG955" s="1">
        <v>41361.333333333336</v>
      </c>
      <c r="AH955" s="1">
        <v>41395.708333333336</v>
      </c>
      <c r="AI955" s="1">
        <v>41361.333333333336</v>
      </c>
      <c r="AJ955" s="1">
        <v>41395.708333333336</v>
      </c>
      <c r="AK955" s="1">
        <v>41361.333333333336</v>
      </c>
      <c r="AL955" s="1">
        <v>41395.708333333336</v>
      </c>
      <c r="AM955" s="1">
        <v>41466.333333333336</v>
      </c>
      <c r="AN955" s="1">
        <v>41504.708333333336</v>
      </c>
      <c r="AP955" t="s">
        <v>113</v>
      </c>
      <c r="AU955" t="s">
        <v>2627</v>
      </c>
      <c r="AY955" t="s">
        <v>106</v>
      </c>
      <c r="AZ955">
        <v>0</v>
      </c>
      <c r="BA955">
        <v>0</v>
      </c>
      <c r="BD955" s="3">
        <v>41321.661111111112</v>
      </c>
      <c r="BE955" s="3">
        <v>41321.663888888892</v>
      </c>
      <c r="BF955" t="s">
        <v>115</v>
      </c>
      <c r="BG955" t="s">
        <v>115</v>
      </c>
      <c r="CH955">
        <v>540</v>
      </c>
      <c r="CI955">
        <v>29640</v>
      </c>
      <c r="CJ955" t="s">
        <v>106</v>
      </c>
      <c r="CK955" t="s">
        <v>106</v>
      </c>
      <c r="CL955">
        <v>15</v>
      </c>
      <c r="CM955" t="s">
        <v>2585</v>
      </c>
      <c r="CO955">
        <v>124375</v>
      </c>
      <c r="CQ955">
        <v>0</v>
      </c>
      <c r="CR955">
        <v>0</v>
      </c>
      <c r="CS955">
        <v>0</v>
      </c>
      <c r="CY955" t="s">
        <v>123</v>
      </c>
      <c r="CZ955" t="s">
        <v>124</v>
      </c>
      <c r="DD955" t="str" cm="1">
        <f t="array" ref="DD955:DE955">TEXT(_xlfn.SEQUENCE(1, DATEDIF(AG955, AH955, "m") + 1, AG955, 30), "YYYY-APMM")</f>
        <v>2013-AP03</v>
      </c>
      <c r="DE955" t="str">
        <v>2013-AP04</v>
      </c>
      <c r="DN955">
        <f t="shared" si="28"/>
        <v>0</v>
      </c>
      <c r="DO955">
        <f t="shared" si="29"/>
        <v>0</v>
      </c>
    </row>
    <row r="956" spans="1:119" x14ac:dyDescent="0.35">
      <c r="A956" t="s">
        <v>105</v>
      </c>
      <c r="B956">
        <v>500241</v>
      </c>
      <c r="C956">
        <v>6359</v>
      </c>
      <c r="D956">
        <v>124379</v>
      </c>
      <c r="E956">
        <v>13662</v>
      </c>
      <c r="F956">
        <v>0</v>
      </c>
      <c r="G956" t="s">
        <v>106</v>
      </c>
      <c r="H956" t="s">
        <v>106</v>
      </c>
      <c r="I956" t="s">
        <v>106</v>
      </c>
      <c r="J956" t="s">
        <v>107</v>
      </c>
      <c r="K956" t="s">
        <v>108</v>
      </c>
      <c r="L956" t="s">
        <v>109</v>
      </c>
      <c r="M956" t="s">
        <v>110</v>
      </c>
      <c r="N956" t="s">
        <v>2628</v>
      </c>
      <c r="O956" t="s">
        <v>2629</v>
      </c>
      <c r="Q956">
        <v>392</v>
      </c>
      <c r="R956">
        <v>0</v>
      </c>
      <c r="S956">
        <v>240</v>
      </c>
      <c r="T956">
        <v>0</v>
      </c>
      <c r="U956">
        <v>0</v>
      </c>
      <c r="V956">
        <v>0</v>
      </c>
      <c r="W956">
        <v>240</v>
      </c>
      <c r="X956">
        <v>0</v>
      </c>
      <c r="Y956">
        <v>0</v>
      </c>
      <c r="Z956">
        <v>0</v>
      </c>
      <c r="AD956" s="1">
        <v>41436.333333333336</v>
      </c>
      <c r="AE956" s="1">
        <v>41470.708333333336</v>
      </c>
      <c r="AG956" s="1">
        <v>41379.333333333336</v>
      </c>
      <c r="AH956" s="1">
        <v>41413.708333333336</v>
      </c>
      <c r="AI956" s="1">
        <v>41379.333333333336</v>
      </c>
      <c r="AJ956" s="1">
        <v>41413.708333333336</v>
      </c>
      <c r="AK956" s="1">
        <v>41379.333333333336</v>
      </c>
      <c r="AL956" s="1">
        <v>41413.708333333336</v>
      </c>
      <c r="AM956" s="1">
        <v>41436.333333333336</v>
      </c>
      <c r="AN956" s="1">
        <v>41470.708333333336</v>
      </c>
      <c r="AP956" t="s">
        <v>113</v>
      </c>
      <c r="AU956" t="s">
        <v>2630</v>
      </c>
      <c r="AY956" t="s">
        <v>106</v>
      </c>
      <c r="AZ956">
        <v>0</v>
      </c>
      <c r="BA956">
        <v>0</v>
      </c>
      <c r="BD956" s="3">
        <v>41321.661111111112</v>
      </c>
      <c r="BE956" s="3">
        <v>41321.663888888892</v>
      </c>
      <c r="BF956" t="s">
        <v>115</v>
      </c>
      <c r="BG956" t="s">
        <v>115</v>
      </c>
      <c r="CH956">
        <v>540</v>
      </c>
      <c r="CI956">
        <v>29640</v>
      </c>
      <c r="CJ956" t="s">
        <v>106</v>
      </c>
      <c r="CK956" t="s">
        <v>106</v>
      </c>
      <c r="CL956">
        <v>15</v>
      </c>
      <c r="CM956" t="s">
        <v>2585</v>
      </c>
      <c r="CO956">
        <v>124375</v>
      </c>
      <c r="CQ956">
        <v>0</v>
      </c>
      <c r="CR956">
        <v>0</v>
      </c>
      <c r="CS956">
        <v>0</v>
      </c>
      <c r="CY956" t="s">
        <v>123</v>
      </c>
      <c r="CZ956" t="s">
        <v>124</v>
      </c>
      <c r="DD956" t="str" cm="1">
        <f t="array" ref="DD956:DE956">TEXT(_xlfn.SEQUENCE(1, DATEDIF(AG956, AH956, "m") + 1, AG956, 30), "YYYY-APMM")</f>
        <v>2013-AP04</v>
      </c>
      <c r="DE956" t="str">
        <v>2013-AP05</v>
      </c>
      <c r="DN956">
        <f t="shared" si="28"/>
        <v>0</v>
      </c>
      <c r="DO956">
        <f t="shared" si="29"/>
        <v>0</v>
      </c>
    </row>
    <row r="957" spans="1:119" x14ac:dyDescent="0.35">
      <c r="A957" t="s">
        <v>105</v>
      </c>
      <c r="B957">
        <v>500242</v>
      </c>
      <c r="C957">
        <v>6359</v>
      </c>
      <c r="D957">
        <v>124379</v>
      </c>
      <c r="E957">
        <v>13662</v>
      </c>
      <c r="F957">
        <v>0</v>
      </c>
      <c r="G957" t="s">
        <v>106</v>
      </c>
      <c r="H957" t="s">
        <v>106</v>
      </c>
      <c r="I957" t="s">
        <v>106</v>
      </c>
      <c r="J957" t="s">
        <v>107</v>
      </c>
      <c r="K957" t="s">
        <v>108</v>
      </c>
      <c r="L957" t="s">
        <v>109</v>
      </c>
      <c r="M957" t="s">
        <v>110</v>
      </c>
      <c r="N957" t="s">
        <v>2631</v>
      </c>
      <c r="O957" t="s">
        <v>2632</v>
      </c>
      <c r="Q957">
        <v>784</v>
      </c>
      <c r="R957">
        <v>0</v>
      </c>
      <c r="S957">
        <v>240</v>
      </c>
      <c r="T957">
        <v>0</v>
      </c>
      <c r="U957">
        <v>0</v>
      </c>
      <c r="V957">
        <v>0</v>
      </c>
      <c r="W957">
        <v>240</v>
      </c>
      <c r="X957">
        <v>0</v>
      </c>
      <c r="Y957">
        <v>0</v>
      </c>
      <c r="Z957">
        <v>0</v>
      </c>
      <c r="AD957" s="1">
        <v>41493.333333333336</v>
      </c>
      <c r="AE957" s="1">
        <v>41531.708333333336</v>
      </c>
      <c r="AG957" s="1">
        <v>41379.333333333336</v>
      </c>
      <c r="AH957" s="1">
        <v>41413.708333333336</v>
      </c>
      <c r="AI957" s="1">
        <v>41379.333333333336</v>
      </c>
      <c r="AJ957" s="1">
        <v>41413.708333333336</v>
      </c>
      <c r="AK957" s="1">
        <v>41379.333333333336</v>
      </c>
      <c r="AL957" s="1">
        <v>41413.708333333336</v>
      </c>
      <c r="AM957" s="1">
        <v>41493.333333333336</v>
      </c>
      <c r="AN957" s="1">
        <v>41531.708333333336</v>
      </c>
      <c r="AP957" t="s">
        <v>113</v>
      </c>
      <c r="AU957" t="s">
        <v>2633</v>
      </c>
      <c r="AY957" t="s">
        <v>106</v>
      </c>
      <c r="AZ957">
        <v>0</v>
      </c>
      <c r="BA957">
        <v>0</v>
      </c>
      <c r="BD957" s="3">
        <v>41321.661111111112</v>
      </c>
      <c r="BE957" s="3">
        <v>41321.663888888892</v>
      </c>
      <c r="BF957" t="s">
        <v>115</v>
      </c>
      <c r="BG957" t="s">
        <v>115</v>
      </c>
      <c r="CH957">
        <v>540</v>
      </c>
      <c r="CI957">
        <v>29640</v>
      </c>
      <c r="CJ957" t="s">
        <v>106</v>
      </c>
      <c r="CK957" t="s">
        <v>106</v>
      </c>
      <c r="CL957">
        <v>15</v>
      </c>
      <c r="CM957" t="s">
        <v>2585</v>
      </c>
      <c r="CO957">
        <v>124375</v>
      </c>
      <c r="CQ957">
        <v>0</v>
      </c>
      <c r="CR957">
        <v>0</v>
      </c>
      <c r="CS957">
        <v>0</v>
      </c>
      <c r="CY957" t="s">
        <v>123</v>
      </c>
      <c r="CZ957" t="s">
        <v>124</v>
      </c>
      <c r="DD957" t="str" cm="1">
        <f t="array" ref="DD957:DE957">TEXT(_xlfn.SEQUENCE(1, DATEDIF(AG957, AH957, "m") + 1, AG957, 30), "YYYY-APMM")</f>
        <v>2013-AP04</v>
      </c>
      <c r="DE957" t="str">
        <v>2013-AP05</v>
      </c>
      <c r="DN957">
        <f t="shared" si="28"/>
        <v>0</v>
      </c>
      <c r="DO957">
        <f t="shared" si="29"/>
        <v>0</v>
      </c>
    </row>
    <row r="958" spans="1:119" x14ac:dyDescent="0.35">
      <c r="A958" t="s">
        <v>105</v>
      </c>
      <c r="B958">
        <v>500243</v>
      </c>
      <c r="C958">
        <v>6359</v>
      </c>
      <c r="D958">
        <v>124379</v>
      </c>
      <c r="E958">
        <v>13662</v>
      </c>
      <c r="F958">
        <v>0</v>
      </c>
      <c r="G958" t="s">
        <v>106</v>
      </c>
      <c r="H958" t="s">
        <v>106</v>
      </c>
      <c r="I958" t="s">
        <v>106</v>
      </c>
      <c r="J958" t="s">
        <v>107</v>
      </c>
      <c r="K958" t="s">
        <v>108</v>
      </c>
      <c r="L958" t="s">
        <v>109</v>
      </c>
      <c r="M958" t="s">
        <v>110</v>
      </c>
      <c r="N958" t="s">
        <v>2634</v>
      </c>
      <c r="O958" t="s">
        <v>2635</v>
      </c>
      <c r="Q958">
        <v>720</v>
      </c>
      <c r="R958">
        <v>0</v>
      </c>
      <c r="S958">
        <v>240</v>
      </c>
      <c r="T958">
        <v>0</v>
      </c>
      <c r="U958">
        <v>0</v>
      </c>
      <c r="V958">
        <v>0</v>
      </c>
      <c r="W958">
        <v>240</v>
      </c>
      <c r="X958">
        <v>0</v>
      </c>
      <c r="Y958">
        <v>0</v>
      </c>
      <c r="Z958">
        <v>0</v>
      </c>
      <c r="AD958" s="1">
        <v>41484.333333333336</v>
      </c>
      <c r="AE958" s="1">
        <v>41521.708333333336</v>
      </c>
      <c r="AG958" s="1">
        <v>41379.333333333336</v>
      </c>
      <c r="AH958" s="1">
        <v>41413.708333333336</v>
      </c>
      <c r="AI958" s="1">
        <v>41379.333333333336</v>
      </c>
      <c r="AJ958" s="1">
        <v>41413.708333333336</v>
      </c>
      <c r="AK958" s="1">
        <v>41379.333333333336</v>
      </c>
      <c r="AL958" s="1">
        <v>41413.708333333336</v>
      </c>
      <c r="AM958" s="1">
        <v>41484.333333333336</v>
      </c>
      <c r="AN958" s="1">
        <v>41521.708333333336</v>
      </c>
      <c r="AP958" t="s">
        <v>113</v>
      </c>
      <c r="AU958" t="s">
        <v>2636</v>
      </c>
      <c r="AY958" t="s">
        <v>106</v>
      </c>
      <c r="AZ958">
        <v>0</v>
      </c>
      <c r="BA958">
        <v>0</v>
      </c>
      <c r="BD958" s="3">
        <v>41321.661111111112</v>
      </c>
      <c r="BE958" s="3">
        <v>41321.663888888892</v>
      </c>
      <c r="BF958" t="s">
        <v>115</v>
      </c>
      <c r="BG958" t="s">
        <v>115</v>
      </c>
      <c r="CH958">
        <v>540</v>
      </c>
      <c r="CI958">
        <v>29640</v>
      </c>
      <c r="CJ958" t="s">
        <v>106</v>
      </c>
      <c r="CK958" t="s">
        <v>106</v>
      </c>
      <c r="CL958">
        <v>15</v>
      </c>
      <c r="CM958" t="s">
        <v>2585</v>
      </c>
      <c r="CO958">
        <v>124375</v>
      </c>
      <c r="CQ958">
        <v>0</v>
      </c>
      <c r="CR958">
        <v>0</v>
      </c>
      <c r="CS958">
        <v>0</v>
      </c>
      <c r="CY958" t="s">
        <v>123</v>
      </c>
      <c r="CZ958" t="s">
        <v>124</v>
      </c>
      <c r="DD958" t="str" cm="1">
        <f t="array" ref="DD958:DE958">TEXT(_xlfn.SEQUENCE(1, DATEDIF(AG958, AH958, "m") + 1, AG958, 30), "YYYY-APMM")</f>
        <v>2013-AP04</v>
      </c>
      <c r="DE958" t="str">
        <v>2013-AP05</v>
      </c>
      <c r="DN958">
        <f t="shared" si="28"/>
        <v>0</v>
      </c>
      <c r="DO958">
        <f t="shared" si="29"/>
        <v>0</v>
      </c>
    </row>
    <row r="959" spans="1:119" x14ac:dyDescent="0.35">
      <c r="A959" t="s">
        <v>105</v>
      </c>
      <c r="B959">
        <v>500244</v>
      </c>
      <c r="C959">
        <v>6359</v>
      </c>
      <c r="D959">
        <v>124379</v>
      </c>
      <c r="E959">
        <v>13662</v>
      </c>
      <c r="F959">
        <v>0</v>
      </c>
      <c r="G959" t="s">
        <v>106</v>
      </c>
      <c r="H959" t="s">
        <v>106</v>
      </c>
      <c r="I959" t="s">
        <v>106</v>
      </c>
      <c r="J959" t="s">
        <v>107</v>
      </c>
      <c r="K959" t="s">
        <v>108</v>
      </c>
      <c r="L959" t="s">
        <v>109</v>
      </c>
      <c r="M959" t="s">
        <v>110</v>
      </c>
      <c r="N959" t="s">
        <v>2637</v>
      </c>
      <c r="O959" t="s">
        <v>2638</v>
      </c>
      <c r="Q959">
        <v>40</v>
      </c>
      <c r="R959">
        <v>0</v>
      </c>
      <c r="S959">
        <v>240</v>
      </c>
      <c r="T959">
        <v>0</v>
      </c>
      <c r="U959">
        <v>0</v>
      </c>
      <c r="V959">
        <v>0</v>
      </c>
      <c r="W959">
        <v>240</v>
      </c>
      <c r="X959">
        <v>0</v>
      </c>
      <c r="Y959">
        <v>0</v>
      </c>
      <c r="Z959">
        <v>0</v>
      </c>
      <c r="AD959" s="1">
        <v>41402.333333333336</v>
      </c>
      <c r="AE959" s="1">
        <v>41436.708333333336</v>
      </c>
      <c r="AG959" s="1">
        <v>41396.333333333336</v>
      </c>
      <c r="AH959" s="1">
        <v>41430.708333333336</v>
      </c>
      <c r="AI959" s="1">
        <v>41396.333333333336</v>
      </c>
      <c r="AJ959" s="1">
        <v>41430.708333333336</v>
      </c>
      <c r="AK959" s="1">
        <v>41396.333333333336</v>
      </c>
      <c r="AL959" s="1">
        <v>41430.708333333336</v>
      </c>
      <c r="AM959" s="1">
        <v>41402.333333333336</v>
      </c>
      <c r="AN959" s="1">
        <v>41436.708333333336</v>
      </c>
      <c r="AP959" t="s">
        <v>113</v>
      </c>
      <c r="AU959" t="s">
        <v>2639</v>
      </c>
      <c r="AY959" t="s">
        <v>106</v>
      </c>
      <c r="AZ959">
        <v>0</v>
      </c>
      <c r="BA959">
        <v>0</v>
      </c>
      <c r="BD959" s="3">
        <v>41321.661111111112</v>
      </c>
      <c r="BE959" s="3">
        <v>41321.678472222222</v>
      </c>
      <c r="BF959" t="s">
        <v>115</v>
      </c>
      <c r="BG959" t="s">
        <v>115</v>
      </c>
      <c r="CH959">
        <v>540</v>
      </c>
      <c r="CI959">
        <v>29640</v>
      </c>
      <c r="CJ959" t="s">
        <v>106</v>
      </c>
      <c r="CK959" t="s">
        <v>106</v>
      </c>
      <c r="CL959">
        <v>15</v>
      </c>
      <c r="CM959" t="s">
        <v>2585</v>
      </c>
      <c r="CO959">
        <v>124375</v>
      </c>
      <c r="CQ959">
        <v>0</v>
      </c>
      <c r="CR959">
        <v>0</v>
      </c>
      <c r="CS959">
        <v>0</v>
      </c>
      <c r="CY959" t="s">
        <v>123</v>
      </c>
      <c r="CZ959" t="s">
        <v>124</v>
      </c>
      <c r="DD959" t="str" cm="1">
        <f t="array" ref="DD959:DE959">TEXT(_xlfn.SEQUENCE(1, DATEDIF(AG959, AH959, "m") + 1, AG959, 30), "YYYY-APMM")</f>
        <v>2013-AP05</v>
      </c>
      <c r="DE959" t="str">
        <v>2013-AP06</v>
      </c>
      <c r="DN959">
        <f t="shared" si="28"/>
        <v>0</v>
      </c>
      <c r="DO959">
        <f t="shared" si="29"/>
        <v>0</v>
      </c>
    </row>
    <row r="960" spans="1:119" x14ac:dyDescent="0.35">
      <c r="A960" t="s">
        <v>105</v>
      </c>
      <c r="B960">
        <v>500245</v>
      </c>
      <c r="C960">
        <v>6359</v>
      </c>
      <c r="D960">
        <v>124379</v>
      </c>
      <c r="E960">
        <v>13662</v>
      </c>
      <c r="F960">
        <v>0</v>
      </c>
      <c r="G960" t="s">
        <v>106</v>
      </c>
      <c r="H960" t="s">
        <v>106</v>
      </c>
      <c r="I960" t="s">
        <v>106</v>
      </c>
      <c r="J960" t="s">
        <v>107</v>
      </c>
      <c r="K960" t="s">
        <v>108</v>
      </c>
      <c r="L960" t="s">
        <v>109</v>
      </c>
      <c r="M960" t="s">
        <v>110</v>
      </c>
      <c r="N960" t="s">
        <v>2640</v>
      </c>
      <c r="O960" t="s">
        <v>2641</v>
      </c>
      <c r="Q960">
        <v>32</v>
      </c>
      <c r="R960">
        <v>0</v>
      </c>
      <c r="S960">
        <v>240</v>
      </c>
      <c r="T960">
        <v>0</v>
      </c>
      <c r="U960">
        <v>0</v>
      </c>
      <c r="V960">
        <v>0</v>
      </c>
      <c r="W960">
        <v>240</v>
      </c>
      <c r="X960">
        <v>0</v>
      </c>
      <c r="Y960">
        <v>0</v>
      </c>
      <c r="Z960">
        <v>0</v>
      </c>
      <c r="AD960" s="1">
        <v>41419.333333333336</v>
      </c>
      <c r="AE960" s="1">
        <v>41452.708333333336</v>
      </c>
      <c r="AG960" s="1">
        <v>41414.333333333336</v>
      </c>
      <c r="AH960" s="1">
        <v>41448.708333333336</v>
      </c>
      <c r="AI960" s="1">
        <v>41414.333333333336</v>
      </c>
      <c r="AJ960" s="1">
        <v>41448.708333333336</v>
      </c>
      <c r="AK960" s="1">
        <v>41414.333333333336</v>
      </c>
      <c r="AL960" s="1">
        <v>41448.708333333336</v>
      </c>
      <c r="AM960" s="1">
        <v>41419.333333333336</v>
      </c>
      <c r="AN960" s="1">
        <v>41452.708333333336</v>
      </c>
      <c r="AP960" t="s">
        <v>113</v>
      </c>
      <c r="AU960" t="s">
        <v>2642</v>
      </c>
      <c r="AY960" t="s">
        <v>106</v>
      </c>
      <c r="AZ960">
        <v>0</v>
      </c>
      <c r="BA960">
        <v>0</v>
      </c>
      <c r="BD960" s="3">
        <v>41321.661111111112</v>
      </c>
      <c r="BE960" s="3">
        <v>41321.681944444441</v>
      </c>
      <c r="BF960" t="s">
        <v>115</v>
      </c>
      <c r="BG960" t="s">
        <v>115</v>
      </c>
      <c r="CH960">
        <v>540</v>
      </c>
      <c r="CI960">
        <v>29640</v>
      </c>
      <c r="CJ960" t="s">
        <v>106</v>
      </c>
      <c r="CK960" t="s">
        <v>106</v>
      </c>
      <c r="CL960">
        <v>15</v>
      </c>
      <c r="CM960" t="s">
        <v>2585</v>
      </c>
      <c r="CO960">
        <v>124375</v>
      </c>
      <c r="CQ960">
        <v>0</v>
      </c>
      <c r="CR960">
        <v>0</v>
      </c>
      <c r="CS960">
        <v>0</v>
      </c>
      <c r="CY960" t="s">
        <v>123</v>
      </c>
      <c r="CZ960" t="s">
        <v>124</v>
      </c>
      <c r="DD960" t="str" cm="1">
        <f t="array" ref="DD960:DE960">TEXT(_xlfn.SEQUENCE(1, DATEDIF(AG960, AH960, "m") + 1, AG960, 30), "YYYY-APMM")</f>
        <v>2013-AP05</v>
      </c>
      <c r="DE960" t="str">
        <v>2013-AP06</v>
      </c>
      <c r="DN960">
        <f t="shared" si="28"/>
        <v>0</v>
      </c>
      <c r="DO960">
        <f t="shared" si="29"/>
        <v>0</v>
      </c>
    </row>
    <row r="961" spans="1:119" x14ac:dyDescent="0.35">
      <c r="A961" t="s">
        <v>105</v>
      </c>
      <c r="B961">
        <v>500246</v>
      </c>
      <c r="C961">
        <v>6359</v>
      </c>
      <c r="D961">
        <v>124379</v>
      </c>
      <c r="E961">
        <v>13662</v>
      </c>
      <c r="F961">
        <v>0</v>
      </c>
      <c r="G961" t="s">
        <v>106</v>
      </c>
      <c r="H961" t="s">
        <v>106</v>
      </c>
      <c r="I961" t="s">
        <v>106</v>
      </c>
      <c r="J961" t="s">
        <v>107</v>
      </c>
      <c r="K961" t="s">
        <v>108</v>
      </c>
      <c r="L961" t="s">
        <v>109</v>
      </c>
      <c r="M961" t="s">
        <v>110</v>
      </c>
      <c r="N961" t="s">
        <v>2643</v>
      </c>
      <c r="O961" t="s">
        <v>2644</v>
      </c>
      <c r="Q961">
        <v>120</v>
      </c>
      <c r="R961">
        <v>0</v>
      </c>
      <c r="S961">
        <v>240</v>
      </c>
      <c r="T961">
        <v>0</v>
      </c>
      <c r="U961">
        <v>0</v>
      </c>
      <c r="V961">
        <v>0</v>
      </c>
      <c r="W961">
        <v>240</v>
      </c>
      <c r="X961">
        <v>0</v>
      </c>
      <c r="Y961">
        <v>0</v>
      </c>
      <c r="Z961">
        <v>0</v>
      </c>
      <c r="AD961" s="1">
        <v>41449.333333333336</v>
      </c>
      <c r="AE961" s="1">
        <v>41483.708333333336</v>
      </c>
      <c r="AG961" s="1">
        <v>41431.333333333336</v>
      </c>
      <c r="AH961" s="1">
        <v>41465.708333333336</v>
      </c>
      <c r="AI961" s="1">
        <v>41431.333333333336</v>
      </c>
      <c r="AJ961" s="1">
        <v>41465.708333333336</v>
      </c>
      <c r="AK961" s="1">
        <v>41431.333333333336</v>
      </c>
      <c r="AL961" s="1">
        <v>41465.708333333336</v>
      </c>
      <c r="AM961" s="1">
        <v>41449.333333333336</v>
      </c>
      <c r="AN961" s="1">
        <v>41483.708333333336</v>
      </c>
      <c r="AP961" t="s">
        <v>113</v>
      </c>
      <c r="AU961" t="s">
        <v>2645</v>
      </c>
      <c r="AY961" t="s">
        <v>106</v>
      </c>
      <c r="AZ961">
        <v>0</v>
      </c>
      <c r="BA961">
        <v>0</v>
      </c>
      <c r="BD961" s="3">
        <v>41321.661111111112</v>
      </c>
      <c r="BE961" s="3">
        <v>41321.690972222219</v>
      </c>
      <c r="BF961" t="s">
        <v>115</v>
      </c>
      <c r="BG961" t="s">
        <v>115</v>
      </c>
      <c r="CH961">
        <v>540</v>
      </c>
      <c r="CI961">
        <v>29640</v>
      </c>
      <c r="CJ961" t="s">
        <v>106</v>
      </c>
      <c r="CK961" t="s">
        <v>106</v>
      </c>
      <c r="CL961">
        <v>15</v>
      </c>
      <c r="CM961" t="s">
        <v>2585</v>
      </c>
      <c r="CO961">
        <v>124375</v>
      </c>
      <c r="CQ961">
        <v>0</v>
      </c>
      <c r="CR961">
        <v>0</v>
      </c>
      <c r="CS961">
        <v>0</v>
      </c>
      <c r="CY961" t="s">
        <v>123</v>
      </c>
      <c r="CZ961" t="s">
        <v>124</v>
      </c>
      <c r="DD961" t="str" cm="1">
        <f t="array" ref="DD961:DE961">TEXT(_xlfn.SEQUENCE(1, DATEDIF(AG961, AH961, "m") + 1, AG961, 30), "YYYY-APMM")</f>
        <v>2013-AP06</v>
      </c>
      <c r="DE961" t="str">
        <v>2013-AP07</v>
      </c>
      <c r="DN961">
        <f t="shared" si="28"/>
        <v>0</v>
      </c>
      <c r="DO961">
        <f t="shared" si="29"/>
        <v>0</v>
      </c>
    </row>
    <row r="962" spans="1:119" x14ac:dyDescent="0.35">
      <c r="A962" t="s">
        <v>105</v>
      </c>
      <c r="B962">
        <v>500247</v>
      </c>
      <c r="C962">
        <v>6359</v>
      </c>
      <c r="D962">
        <v>124379</v>
      </c>
      <c r="E962">
        <v>13662</v>
      </c>
      <c r="F962">
        <v>0</v>
      </c>
      <c r="G962" t="s">
        <v>106</v>
      </c>
      <c r="H962" t="s">
        <v>106</v>
      </c>
      <c r="I962" t="s">
        <v>106</v>
      </c>
      <c r="J962" t="s">
        <v>107</v>
      </c>
      <c r="K962" t="s">
        <v>108</v>
      </c>
      <c r="L962" t="s">
        <v>109</v>
      </c>
      <c r="M962" t="s">
        <v>110</v>
      </c>
      <c r="N962" t="s">
        <v>2646</v>
      </c>
      <c r="O962" t="s">
        <v>2647</v>
      </c>
      <c r="Q962">
        <v>560</v>
      </c>
      <c r="R962">
        <v>0</v>
      </c>
      <c r="S962">
        <v>240</v>
      </c>
      <c r="T962">
        <v>0</v>
      </c>
      <c r="U962">
        <v>0</v>
      </c>
      <c r="V962">
        <v>0</v>
      </c>
      <c r="W962">
        <v>240</v>
      </c>
      <c r="X962">
        <v>0</v>
      </c>
      <c r="Y962">
        <v>0</v>
      </c>
      <c r="Z962">
        <v>0</v>
      </c>
      <c r="AD962" s="1">
        <v>41443.333333333336</v>
      </c>
      <c r="AE962" s="1">
        <v>41477.708333333336</v>
      </c>
      <c r="AG962" s="1">
        <v>41361.333333333336</v>
      </c>
      <c r="AH962" s="1">
        <v>41395.708333333336</v>
      </c>
      <c r="AI962" s="1">
        <v>41361.333333333336</v>
      </c>
      <c r="AJ962" s="1">
        <v>41395.708333333336</v>
      </c>
      <c r="AK962" s="1">
        <v>41361.333333333336</v>
      </c>
      <c r="AL962" s="1">
        <v>41395.708333333336</v>
      </c>
      <c r="AM962" s="1">
        <v>41443.333333333336</v>
      </c>
      <c r="AN962" s="1">
        <v>41477.708333333336</v>
      </c>
      <c r="AP962" t="s">
        <v>113</v>
      </c>
      <c r="AU962" t="s">
        <v>2648</v>
      </c>
      <c r="AY962" t="s">
        <v>106</v>
      </c>
      <c r="AZ962">
        <v>0</v>
      </c>
      <c r="BA962">
        <v>0</v>
      </c>
      <c r="BD962" s="3">
        <v>41321.661111111112</v>
      </c>
      <c r="BE962" s="3">
        <v>41321.663888888892</v>
      </c>
      <c r="BF962" t="s">
        <v>115</v>
      </c>
      <c r="BG962" t="s">
        <v>115</v>
      </c>
      <c r="CH962">
        <v>540</v>
      </c>
      <c r="CI962">
        <v>29640</v>
      </c>
      <c r="CJ962" t="s">
        <v>106</v>
      </c>
      <c r="CK962" t="s">
        <v>106</v>
      </c>
      <c r="CL962">
        <v>15</v>
      </c>
      <c r="CM962" t="s">
        <v>2585</v>
      </c>
      <c r="CO962">
        <v>124375</v>
      </c>
      <c r="CQ962">
        <v>0</v>
      </c>
      <c r="CR962">
        <v>0</v>
      </c>
      <c r="CS962">
        <v>0</v>
      </c>
      <c r="CY962" t="s">
        <v>123</v>
      </c>
      <c r="CZ962" t="s">
        <v>124</v>
      </c>
      <c r="DD962" t="str" cm="1">
        <f t="array" ref="DD962:DE962">TEXT(_xlfn.SEQUENCE(1, DATEDIF(AG962, AH962, "m") + 1, AG962, 30), "YYYY-APMM")</f>
        <v>2013-AP03</v>
      </c>
      <c r="DE962" t="str">
        <v>2013-AP04</v>
      </c>
      <c r="DN962">
        <f t="shared" si="28"/>
        <v>0</v>
      </c>
      <c r="DO962">
        <f t="shared" si="29"/>
        <v>0</v>
      </c>
    </row>
    <row r="963" spans="1:119" x14ac:dyDescent="0.35">
      <c r="A963" t="s">
        <v>105</v>
      </c>
      <c r="B963">
        <v>500248</v>
      </c>
      <c r="C963">
        <v>6359</v>
      </c>
      <c r="D963">
        <v>124379</v>
      </c>
      <c r="E963">
        <v>13662</v>
      </c>
      <c r="F963">
        <v>0</v>
      </c>
      <c r="G963" t="s">
        <v>106</v>
      </c>
      <c r="H963" t="s">
        <v>106</v>
      </c>
      <c r="I963" t="s">
        <v>106</v>
      </c>
      <c r="J963" t="s">
        <v>107</v>
      </c>
      <c r="K963" t="s">
        <v>108</v>
      </c>
      <c r="L963" t="s">
        <v>109</v>
      </c>
      <c r="M963" t="s">
        <v>110</v>
      </c>
      <c r="N963" t="s">
        <v>2649</v>
      </c>
      <c r="O963" t="s">
        <v>2650</v>
      </c>
      <c r="Q963">
        <v>560</v>
      </c>
      <c r="R963">
        <v>0</v>
      </c>
      <c r="S963">
        <v>240</v>
      </c>
      <c r="T963">
        <v>0</v>
      </c>
      <c r="U963">
        <v>0</v>
      </c>
      <c r="V963">
        <v>0</v>
      </c>
      <c r="W963">
        <v>240</v>
      </c>
      <c r="X963">
        <v>0</v>
      </c>
      <c r="Y963">
        <v>0</v>
      </c>
      <c r="Z963">
        <v>0</v>
      </c>
      <c r="AD963" s="1">
        <v>41443.333333333336</v>
      </c>
      <c r="AE963" s="1">
        <v>41477.708333333336</v>
      </c>
      <c r="AG963" s="1">
        <v>41361.333333333336</v>
      </c>
      <c r="AH963" s="1">
        <v>41395.708333333336</v>
      </c>
      <c r="AI963" s="1">
        <v>41361.333333333336</v>
      </c>
      <c r="AJ963" s="1">
        <v>41395.708333333336</v>
      </c>
      <c r="AK963" s="1">
        <v>41361.333333333336</v>
      </c>
      <c r="AL963" s="1">
        <v>41395.708333333336</v>
      </c>
      <c r="AM963" s="1">
        <v>41443.333333333336</v>
      </c>
      <c r="AN963" s="1">
        <v>41477.708333333336</v>
      </c>
      <c r="AP963" t="s">
        <v>113</v>
      </c>
      <c r="AU963" t="s">
        <v>2651</v>
      </c>
      <c r="AY963" t="s">
        <v>106</v>
      </c>
      <c r="AZ963">
        <v>0</v>
      </c>
      <c r="BA963">
        <v>0</v>
      </c>
      <c r="BD963" s="3">
        <v>41321.661111111112</v>
      </c>
      <c r="BE963" s="3">
        <v>41321.663888888892</v>
      </c>
      <c r="BF963" t="s">
        <v>115</v>
      </c>
      <c r="BG963" t="s">
        <v>115</v>
      </c>
      <c r="CH963">
        <v>540</v>
      </c>
      <c r="CI963">
        <v>29640</v>
      </c>
      <c r="CJ963" t="s">
        <v>106</v>
      </c>
      <c r="CK963" t="s">
        <v>106</v>
      </c>
      <c r="CL963">
        <v>15</v>
      </c>
      <c r="CM963" t="s">
        <v>2585</v>
      </c>
      <c r="CO963">
        <v>124375</v>
      </c>
      <c r="CQ963">
        <v>0</v>
      </c>
      <c r="CR963">
        <v>0</v>
      </c>
      <c r="CS963">
        <v>0</v>
      </c>
      <c r="CY963" t="s">
        <v>123</v>
      </c>
      <c r="CZ963" t="s">
        <v>124</v>
      </c>
      <c r="DD963" t="str" cm="1">
        <f t="array" ref="DD963:DE963">TEXT(_xlfn.SEQUENCE(1, DATEDIF(AG963, AH963, "m") + 1, AG963, 30), "YYYY-APMM")</f>
        <v>2013-AP03</v>
      </c>
      <c r="DE963" t="str">
        <v>2013-AP04</v>
      </c>
      <c r="DN963">
        <f t="shared" ref="DN963:DN1026" si="30">V963/COUNTIF(DD963:DF963, "&lt;&gt;")</f>
        <v>0</v>
      </c>
      <c r="DO963">
        <f t="shared" ref="DO963:DO1026" si="31">BR963</f>
        <v>0</v>
      </c>
    </row>
    <row r="964" spans="1:119" x14ac:dyDescent="0.35">
      <c r="A964" t="s">
        <v>105</v>
      </c>
      <c r="B964">
        <v>500249</v>
      </c>
      <c r="C964">
        <v>6359</v>
      </c>
      <c r="D964">
        <v>124379</v>
      </c>
      <c r="E964">
        <v>13662</v>
      </c>
      <c r="F964">
        <v>0</v>
      </c>
      <c r="G964" t="s">
        <v>106</v>
      </c>
      <c r="H964" t="s">
        <v>106</v>
      </c>
      <c r="I964" t="s">
        <v>106</v>
      </c>
      <c r="J964" t="s">
        <v>107</v>
      </c>
      <c r="K964" t="s">
        <v>108</v>
      </c>
      <c r="L964" t="s">
        <v>109</v>
      </c>
      <c r="M964" t="s">
        <v>110</v>
      </c>
      <c r="N964" t="s">
        <v>2652</v>
      </c>
      <c r="O964" t="s">
        <v>2653</v>
      </c>
      <c r="Q964">
        <v>792</v>
      </c>
      <c r="R964">
        <v>0</v>
      </c>
      <c r="S964">
        <v>240</v>
      </c>
      <c r="T964">
        <v>0</v>
      </c>
      <c r="U964">
        <v>0</v>
      </c>
      <c r="V964">
        <v>0</v>
      </c>
      <c r="W964">
        <v>240</v>
      </c>
      <c r="X964">
        <v>0</v>
      </c>
      <c r="Y964">
        <v>0</v>
      </c>
      <c r="Z964">
        <v>0</v>
      </c>
      <c r="AD964" s="1">
        <v>41477.333333333336</v>
      </c>
      <c r="AE964" s="1">
        <v>41514.708333333336</v>
      </c>
      <c r="AG964" s="1">
        <v>41361.333333333336</v>
      </c>
      <c r="AH964" s="1">
        <v>41395.708333333336</v>
      </c>
      <c r="AI964" s="1">
        <v>41361.333333333336</v>
      </c>
      <c r="AJ964" s="1">
        <v>41395.708333333336</v>
      </c>
      <c r="AK964" s="1">
        <v>41361.333333333336</v>
      </c>
      <c r="AL964" s="1">
        <v>41395.708333333336</v>
      </c>
      <c r="AM964" s="1">
        <v>41477.333333333336</v>
      </c>
      <c r="AN964" s="1">
        <v>41514.708333333336</v>
      </c>
      <c r="AP964" t="s">
        <v>113</v>
      </c>
      <c r="AU964" t="s">
        <v>2654</v>
      </c>
      <c r="AY964" t="s">
        <v>106</v>
      </c>
      <c r="AZ964">
        <v>0</v>
      </c>
      <c r="BA964">
        <v>0</v>
      </c>
      <c r="BD964" s="3">
        <v>41321.661111111112</v>
      </c>
      <c r="BE964" s="3">
        <v>41321.663888888892</v>
      </c>
      <c r="BF964" t="s">
        <v>115</v>
      </c>
      <c r="BG964" t="s">
        <v>115</v>
      </c>
      <c r="CH964">
        <v>540</v>
      </c>
      <c r="CI964">
        <v>29640</v>
      </c>
      <c r="CJ964" t="s">
        <v>106</v>
      </c>
      <c r="CK964" t="s">
        <v>106</v>
      </c>
      <c r="CL964">
        <v>15</v>
      </c>
      <c r="CM964" t="s">
        <v>2585</v>
      </c>
      <c r="CO964">
        <v>124375</v>
      </c>
      <c r="CQ964">
        <v>0</v>
      </c>
      <c r="CR964">
        <v>0</v>
      </c>
      <c r="CS964">
        <v>0</v>
      </c>
      <c r="CY964" t="s">
        <v>123</v>
      </c>
      <c r="CZ964" t="s">
        <v>124</v>
      </c>
      <c r="DD964" t="str" cm="1">
        <f t="array" ref="DD964:DE964">TEXT(_xlfn.SEQUENCE(1, DATEDIF(AG964, AH964, "m") + 1, AG964, 30), "YYYY-APMM")</f>
        <v>2013-AP03</v>
      </c>
      <c r="DE964" t="str">
        <v>2013-AP04</v>
      </c>
      <c r="DN964">
        <f t="shared" si="30"/>
        <v>0</v>
      </c>
      <c r="DO964">
        <f t="shared" si="31"/>
        <v>0</v>
      </c>
    </row>
    <row r="965" spans="1:119" x14ac:dyDescent="0.35">
      <c r="A965" t="s">
        <v>105</v>
      </c>
      <c r="B965">
        <v>500250</v>
      </c>
      <c r="C965">
        <v>6359</v>
      </c>
      <c r="D965">
        <v>124379</v>
      </c>
      <c r="E965">
        <v>13662</v>
      </c>
      <c r="F965">
        <v>0</v>
      </c>
      <c r="G965" t="s">
        <v>106</v>
      </c>
      <c r="H965" t="s">
        <v>106</v>
      </c>
      <c r="I965" t="s">
        <v>106</v>
      </c>
      <c r="J965" t="s">
        <v>107</v>
      </c>
      <c r="K965" t="s">
        <v>108</v>
      </c>
      <c r="L965" t="s">
        <v>109</v>
      </c>
      <c r="M965" t="s">
        <v>110</v>
      </c>
      <c r="N965" t="s">
        <v>2655</v>
      </c>
      <c r="O965" t="s">
        <v>2656</v>
      </c>
      <c r="Q965">
        <v>608</v>
      </c>
      <c r="R965">
        <v>0</v>
      </c>
      <c r="S965">
        <v>240</v>
      </c>
      <c r="T965">
        <v>0</v>
      </c>
      <c r="U965">
        <v>0</v>
      </c>
      <c r="V965">
        <v>0</v>
      </c>
      <c r="W965">
        <v>240</v>
      </c>
      <c r="X965">
        <v>0</v>
      </c>
      <c r="Y965">
        <v>0</v>
      </c>
      <c r="Z965">
        <v>0</v>
      </c>
      <c r="AD965" s="1">
        <v>41491.333333333336</v>
      </c>
      <c r="AE965" s="1">
        <v>41528.708333333336</v>
      </c>
      <c r="AG965" s="1">
        <v>41402.333333333336</v>
      </c>
      <c r="AH965" s="1">
        <v>41436.708333333336</v>
      </c>
      <c r="AI965" s="1">
        <v>41402.333333333336</v>
      </c>
      <c r="AJ965" s="1">
        <v>41436.708333333336</v>
      </c>
      <c r="AK965" s="1">
        <v>41402.333333333336</v>
      </c>
      <c r="AL965" s="1">
        <v>41436.708333333336</v>
      </c>
      <c r="AM965" s="1">
        <v>41491.333333333336</v>
      </c>
      <c r="AN965" s="1">
        <v>41528.708333333336</v>
      </c>
      <c r="AP965" t="s">
        <v>113</v>
      </c>
      <c r="AU965" t="s">
        <v>2657</v>
      </c>
      <c r="AY965" t="s">
        <v>106</v>
      </c>
      <c r="AZ965">
        <v>0</v>
      </c>
      <c r="BA965">
        <v>0</v>
      </c>
      <c r="BD965" s="3">
        <v>41321.661111111112</v>
      </c>
      <c r="BE965" s="3">
        <v>41321.663888888892</v>
      </c>
      <c r="BF965" t="s">
        <v>115</v>
      </c>
      <c r="BG965" t="s">
        <v>115</v>
      </c>
      <c r="CH965">
        <v>540</v>
      </c>
      <c r="CI965">
        <v>29640</v>
      </c>
      <c r="CJ965" t="s">
        <v>106</v>
      </c>
      <c r="CK965" t="s">
        <v>106</v>
      </c>
      <c r="CL965">
        <v>15</v>
      </c>
      <c r="CM965" t="s">
        <v>2585</v>
      </c>
      <c r="CO965">
        <v>124375</v>
      </c>
      <c r="CQ965">
        <v>0</v>
      </c>
      <c r="CR965">
        <v>0</v>
      </c>
      <c r="CS965">
        <v>0</v>
      </c>
      <c r="CY965" t="s">
        <v>123</v>
      </c>
      <c r="CZ965" t="s">
        <v>124</v>
      </c>
      <c r="DD965" t="str" cm="1">
        <f t="array" ref="DD965:DE965">TEXT(_xlfn.SEQUENCE(1, DATEDIF(AG965, AH965, "m") + 1, AG965, 30), "YYYY-APMM")</f>
        <v>2013-AP05</v>
      </c>
      <c r="DE965" t="str">
        <v>2013-AP06</v>
      </c>
      <c r="DN965">
        <f t="shared" si="30"/>
        <v>0</v>
      </c>
      <c r="DO965">
        <f t="shared" si="31"/>
        <v>0</v>
      </c>
    </row>
    <row r="966" spans="1:119" x14ac:dyDescent="0.35">
      <c r="A966" t="s">
        <v>105</v>
      </c>
      <c r="B966">
        <v>500251</v>
      </c>
      <c r="C966">
        <v>6359</v>
      </c>
      <c r="D966">
        <v>124379</v>
      </c>
      <c r="E966">
        <v>13662</v>
      </c>
      <c r="F966">
        <v>0</v>
      </c>
      <c r="G966" t="s">
        <v>106</v>
      </c>
      <c r="H966" t="s">
        <v>106</v>
      </c>
      <c r="I966" t="s">
        <v>106</v>
      </c>
      <c r="J966" t="s">
        <v>107</v>
      </c>
      <c r="K966" t="s">
        <v>108</v>
      </c>
      <c r="L966" t="s">
        <v>109</v>
      </c>
      <c r="M966" t="s">
        <v>110</v>
      </c>
      <c r="N966" t="s">
        <v>2658</v>
      </c>
      <c r="O966" t="s">
        <v>2659</v>
      </c>
      <c r="Q966">
        <v>1104</v>
      </c>
      <c r="R966">
        <v>0</v>
      </c>
      <c r="S966">
        <v>240</v>
      </c>
      <c r="T966">
        <v>0</v>
      </c>
      <c r="U966">
        <v>0</v>
      </c>
      <c r="V966">
        <v>0</v>
      </c>
      <c r="W966">
        <v>240</v>
      </c>
      <c r="X966">
        <v>0</v>
      </c>
      <c r="Y966">
        <v>0</v>
      </c>
      <c r="Z966">
        <v>0</v>
      </c>
      <c r="AD966" s="1">
        <v>41587.333333333336</v>
      </c>
      <c r="AE966" s="1">
        <v>41620.708333333336</v>
      </c>
      <c r="AG966" s="1">
        <v>41420.333333333336</v>
      </c>
      <c r="AH966" s="1">
        <v>41454.708333333336</v>
      </c>
      <c r="AI966" s="1">
        <v>41420.333333333336</v>
      </c>
      <c r="AJ966" s="1">
        <v>41454.708333333336</v>
      </c>
      <c r="AK966" s="1">
        <v>41420.333333333336</v>
      </c>
      <c r="AL966" s="1">
        <v>41454.708333333336</v>
      </c>
      <c r="AM966" s="1">
        <v>41587.333333333336</v>
      </c>
      <c r="AN966" s="1">
        <v>41620.708333333336</v>
      </c>
      <c r="AP966" t="s">
        <v>113</v>
      </c>
      <c r="AU966" t="s">
        <v>2660</v>
      </c>
      <c r="AY966" t="s">
        <v>106</v>
      </c>
      <c r="AZ966">
        <v>0</v>
      </c>
      <c r="BA966">
        <v>0</v>
      </c>
      <c r="BD966" s="3">
        <v>41321.661111111112</v>
      </c>
      <c r="BE966" s="3">
        <v>41321.663888888892</v>
      </c>
      <c r="BF966" t="s">
        <v>115</v>
      </c>
      <c r="BG966" t="s">
        <v>115</v>
      </c>
      <c r="CH966">
        <v>540</v>
      </c>
      <c r="CI966">
        <v>29640</v>
      </c>
      <c r="CJ966" t="s">
        <v>106</v>
      </c>
      <c r="CK966" t="s">
        <v>106</v>
      </c>
      <c r="CL966">
        <v>15</v>
      </c>
      <c r="CM966" t="s">
        <v>2585</v>
      </c>
      <c r="CO966">
        <v>124375</v>
      </c>
      <c r="CQ966">
        <v>0</v>
      </c>
      <c r="CR966">
        <v>0</v>
      </c>
      <c r="CS966">
        <v>0</v>
      </c>
      <c r="CY966" t="s">
        <v>123</v>
      </c>
      <c r="CZ966" t="s">
        <v>124</v>
      </c>
      <c r="DD966" t="str" cm="1">
        <f t="array" ref="DD966:DE966">TEXT(_xlfn.SEQUENCE(1, DATEDIF(AG966, AH966, "m") + 1, AG966, 30), "YYYY-APMM")</f>
        <v>2013-AP05</v>
      </c>
      <c r="DE966" t="str">
        <v>2013-AP06</v>
      </c>
      <c r="DN966">
        <f t="shared" si="30"/>
        <v>0</v>
      </c>
      <c r="DO966">
        <f t="shared" si="31"/>
        <v>0</v>
      </c>
    </row>
    <row r="967" spans="1:119" x14ac:dyDescent="0.35">
      <c r="A967" t="s">
        <v>105</v>
      </c>
      <c r="B967">
        <v>500252</v>
      </c>
      <c r="C967">
        <v>6359</v>
      </c>
      <c r="D967">
        <v>124379</v>
      </c>
      <c r="E967">
        <v>13662</v>
      </c>
      <c r="F967">
        <v>0</v>
      </c>
      <c r="G967" t="s">
        <v>106</v>
      </c>
      <c r="H967" t="s">
        <v>106</v>
      </c>
      <c r="I967" t="s">
        <v>106</v>
      </c>
      <c r="J967" t="s">
        <v>107</v>
      </c>
      <c r="K967" t="s">
        <v>108</v>
      </c>
      <c r="L967" t="s">
        <v>109</v>
      </c>
      <c r="M967" t="s">
        <v>110</v>
      </c>
      <c r="N967" t="s">
        <v>2661</v>
      </c>
      <c r="O967" t="s">
        <v>2662</v>
      </c>
      <c r="Q967">
        <v>776</v>
      </c>
      <c r="R967">
        <v>0</v>
      </c>
      <c r="S967">
        <v>240</v>
      </c>
      <c r="T967">
        <v>0</v>
      </c>
      <c r="U967">
        <v>0</v>
      </c>
      <c r="V967">
        <v>0</v>
      </c>
      <c r="W967">
        <v>240</v>
      </c>
      <c r="X967">
        <v>0</v>
      </c>
      <c r="Y967">
        <v>0</v>
      </c>
      <c r="Z967">
        <v>0</v>
      </c>
      <c r="AD967" s="1">
        <v>41554.333333333336</v>
      </c>
      <c r="AE967" s="1">
        <v>41590.708333333336</v>
      </c>
      <c r="AG967" s="1">
        <v>41437.333333333336</v>
      </c>
      <c r="AH967" s="1">
        <v>41471.708333333336</v>
      </c>
      <c r="AI967" s="1">
        <v>41437.333333333336</v>
      </c>
      <c r="AJ967" s="1">
        <v>41471.708333333336</v>
      </c>
      <c r="AK967" s="1">
        <v>41437.333333333336</v>
      </c>
      <c r="AL967" s="1">
        <v>41471.708333333336</v>
      </c>
      <c r="AM967" s="1">
        <v>41554.333333333336</v>
      </c>
      <c r="AN967" s="1">
        <v>41590.708333333336</v>
      </c>
      <c r="AP967" t="s">
        <v>113</v>
      </c>
      <c r="AU967" t="s">
        <v>2663</v>
      </c>
      <c r="AY967" t="s">
        <v>106</v>
      </c>
      <c r="AZ967">
        <v>0</v>
      </c>
      <c r="BA967">
        <v>0</v>
      </c>
      <c r="BD967" s="3">
        <v>41321.661111111112</v>
      </c>
      <c r="BE967" s="3">
        <v>41321.663888888892</v>
      </c>
      <c r="BF967" t="s">
        <v>115</v>
      </c>
      <c r="BG967" t="s">
        <v>115</v>
      </c>
      <c r="CH967">
        <v>540</v>
      </c>
      <c r="CI967">
        <v>29640</v>
      </c>
      <c r="CJ967" t="s">
        <v>106</v>
      </c>
      <c r="CK967" t="s">
        <v>106</v>
      </c>
      <c r="CL967">
        <v>15</v>
      </c>
      <c r="CM967" t="s">
        <v>2585</v>
      </c>
      <c r="CO967">
        <v>124375</v>
      </c>
      <c r="CQ967">
        <v>0</v>
      </c>
      <c r="CR967">
        <v>0</v>
      </c>
      <c r="CS967">
        <v>0</v>
      </c>
      <c r="CY967" t="s">
        <v>123</v>
      </c>
      <c r="CZ967" t="s">
        <v>124</v>
      </c>
      <c r="DD967" t="str" cm="1">
        <f t="array" ref="DD967:DE967">TEXT(_xlfn.SEQUENCE(1, DATEDIF(AG967, AH967, "m") + 1, AG967, 30), "YYYY-APMM")</f>
        <v>2013-AP06</v>
      </c>
      <c r="DE967" t="str">
        <v>2013-AP07</v>
      </c>
      <c r="DN967">
        <f t="shared" si="30"/>
        <v>0</v>
      </c>
      <c r="DO967">
        <f t="shared" si="31"/>
        <v>0</v>
      </c>
    </row>
    <row r="968" spans="1:119" x14ac:dyDescent="0.35">
      <c r="A968" t="s">
        <v>105</v>
      </c>
      <c r="B968">
        <v>500253</v>
      </c>
      <c r="C968">
        <v>6359</v>
      </c>
      <c r="D968">
        <v>124379</v>
      </c>
      <c r="E968">
        <v>13662</v>
      </c>
      <c r="F968">
        <v>0</v>
      </c>
      <c r="G968" t="s">
        <v>106</v>
      </c>
      <c r="H968" t="s">
        <v>106</v>
      </c>
      <c r="I968" t="s">
        <v>106</v>
      </c>
      <c r="J968" t="s">
        <v>107</v>
      </c>
      <c r="K968" t="s">
        <v>108</v>
      </c>
      <c r="L968" t="s">
        <v>109</v>
      </c>
      <c r="M968" t="s">
        <v>110</v>
      </c>
      <c r="N968" t="s">
        <v>2664</v>
      </c>
      <c r="O968" t="s">
        <v>2665</v>
      </c>
      <c r="Q968">
        <v>656</v>
      </c>
      <c r="R968">
        <v>0</v>
      </c>
      <c r="S968">
        <v>240</v>
      </c>
      <c r="T968">
        <v>0</v>
      </c>
      <c r="U968">
        <v>0</v>
      </c>
      <c r="V968">
        <v>0</v>
      </c>
      <c r="W968">
        <v>240</v>
      </c>
      <c r="X968">
        <v>0</v>
      </c>
      <c r="Y968">
        <v>0</v>
      </c>
      <c r="Z968">
        <v>0</v>
      </c>
      <c r="AD968" s="1">
        <v>41554.333333333336</v>
      </c>
      <c r="AE968" s="1">
        <v>41590.708333333336</v>
      </c>
      <c r="AG968" s="1">
        <v>41455.333333333336</v>
      </c>
      <c r="AH968" s="1">
        <v>41489.708333333336</v>
      </c>
      <c r="AI968" s="1">
        <v>41455.333333333336</v>
      </c>
      <c r="AJ968" s="1">
        <v>41489.708333333336</v>
      </c>
      <c r="AK968" s="1">
        <v>41455.333333333336</v>
      </c>
      <c r="AL968" s="1">
        <v>41489.708333333336</v>
      </c>
      <c r="AM968" s="1">
        <v>41554.333333333336</v>
      </c>
      <c r="AN968" s="1">
        <v>41590.708333333336</v>
      </c>
      <c r="AP968" t="s">
        <v>113</v>
      </c>
      <c r="AU968" t="s">
        <v>2666</v>
      </c>
      <c r="AY968" t="s">
        <v>106</v>
      </c>
      <c r="AZ968">
        <v>0</v>
      </c>
      <c r="BA968">
        <v>0</v>
      </c>
      <c r="BD968" s="3">
        <v>41321.661111111112</v>
      </c>
      <c r="BE968" s="3">
        <v>41321.663888888892</v>
      </c>
      <c r="BF968" t="s">
        <v>115</v>
      </c>
      <c r="BG968" t="s">
        <v>115</v>
      </c>
      <c r="CH968">
        <v>540</v>
      </c>
      <c r="CI968">
        <v>29640</v>
      </c>
      <c r="CJ968" t="s">
        <v>106</v>
      </c>
      <c r="CK968" t="s">
        <v>106</v>
      </c>
      <c r="CL968">
        <v>15</v>
      </c>
      <c r="CM968" t="s">
        <v>2585</v>
      </c>
      <c r="CO968">
        <v>124375</v>
      </c>
      <c r="CQ968">
        <v>0</v>
      </c>
      <c r="CR968">
        <v>0</v>
      </c>
      <c r="CS968">
        <v>0</v>
      </c>
      <c r="CY968" t="s">
        <v>123</v>
      </c>
      <c r="CZ968" t="s">
        <v>124</v>
      </c>
      <c r="DD968" t="str" cm="1">
        <f t="array" ref="DD968:DE968">TEXT(_xlfn.SEQUENCE(1, DATEDIF(AG968, AH968, "m") + 1, AG968, 30), "YYYY-APMM")</f>
        <v>2013-AP06</v>
      </c>
      <c r="DE968" t="str">
        <v>2013-AP07</v>
      </c>
      <c r="DN968">
        <f t="shared" si="30"/>
        <v>0</v>
      </c>
      <c r="DO968">
        <f t="shared" si="31"/>
        <v>0</v>
      </c>
    </row>
    <row r="969" spans="1:119" x14ac:dyDescent="0.35">
      <c r="A969" t="s">
        <v>105</v>
      </c>
      <c r="B969">
        <v>500254</v>
      </c>
      <c r="C969">
        <v>6359</v>
      </c>
      <c r="D969">
        <v>124379</v>
      </c>
      <c r="E969">
        <v>13662</v>
      </c>
      <c r="F969">
        <v>0</v>
      </c>
      <c r="G969" t="s">
        <v>106</v>
      </c>
      <c r="H969" t="s">
        <v>106</v>
      </c>
      <c r="I969" t="s">
        <v>106</v>
      </c>
      <c r="J969" t="s">
        <v>107</v>
      </c>
      <c r="K969" t="s">
        <v>108</v>
      </c>
      <c r="L969" t="s">
        <v>109</v>
      </c>
      <c r="M969" t="s">
        <v>110</v>
      </c>
      <c r="N969" t="s">
        <v>2667</v>
      </c>
      <c r="O969" t="s">
        <v>2668</v>
      </c>
      <c r="Q969">
        <v>536</v>
      </c>
      <c r="R969">
        <v>0</v>
      </c>
      <c r="S969">
        <v>240</v>
      </c>
      <c r="T969">
        <v>0</v>
      </c>
      <c r="U969">
        <v>0</v>
      </c>
      <c r="V969">
        <v>0</v>
      </c>
      <c r="W969">
        <v>240</v>
      </c>
      <c r="X969">
        <v>0</v>
      </c>
      <c r="Y969">
        <v>0</v>
      </c>
      <c r="Z969">
        <v>0</v>
      </c>
      <c r="AD969" s="1">
        <v>41554.333333333336</v>
      </c>
      <c r="AE969" s="1">
        <v>41590.708333333336</v>
      </c>
      <c r="AG969" s="1">
        <v>41472.333333333336</v>
      </c>
      <c r="AH969" s="1">
        <v>41510.708333333336</v>
      </c>
      <c r="AI969" s="1">
        <v>41472.333333333336</v>
      </c>
      <c r="AJ969" s="1">
        <v>41510.708333333336</v>
      </c>
      <c r="AK969" s="1">
        <v>41472.333333333336</v>
      </c>
      <c r="AL969" s="1">
        <v>41510.708333333336</v>
      </c>
      <c r="AM969" s="1">
        <v>41554.333333333336</v>
      </c>
      <c r="AN969" s="1">
        <v>41590.708333333336</v>
      </c>
      <c r="AP969" t="s">
        <v>113</v>
      </c>
      <c r="AU969" t="s">
        <v>2669</v>
      </c>
      <c r="AY969" t="s">
        <v>106</v>
      </c>
      <c r="AZ969">
        <v>0</v>
      </c>
      <c r="BA969">
        <v>0</v>
      </c>
      <c r="BD969" s="3">
        <v>41321.661111111112</v>
      </c>
      <c r="BE969" s="3">
        <v>41321.663888888892</v>
      </c>
      <c r="BF969" t="s">
        <v>115</v>
      </c>
      <c r="BG969" t="s">
        <v>115</v>
      </c>
      <c r="CH969">
        <v>540</v>
      </c>
      <c r="CI969">
        <v>29640</v>
      </c>
      <c r="CJ969" t="s">
        <v>106</v>
      </c>
      <c r="CK969" t="s">
        <v>106</v>
      </c>
      <c r="CL969">
        <v>15</v>
      </c>
      <c r="CM969" t="s">
        <v>2585</v>
      </c>
      <c r="CO969">
        <v>124375</v>
      </c>
      <c r="CQ969">
        <v>0</v>
      </c>
      <c r="CR969">
        <v>0</v>
      </c>
      <c r="CS969">
        <v>0</v>
      </c>
      <c r="CY969" t="s">
        <v>123</v>
      </c>
      <c r="CZ969" t="s">
        <v>124</v>
      </c>
      <c r="DD969" t="str" cm="1">
        <f t="array" ref="DD969:DE969">TEXT(_xlfn.SEQUENCE(1, DATEDIF(AG969, AH969, "m") + 1, AG969, 30), "YYYY-APMM")</f>
        <v>2013-AP07</v>
      </c>
      <c r="DE969" t="str">
        <v>2013-AP08</v>
      </c>
      <c r="DN969">
        <f t="shared" si="30"/>
        <v>0</v>
      </c>
      <c r="DO969">
        <f t="shared" si="31"/>
        <v>0</v>
      </c>
    </row>
    <row r="970" spans="1:119" x14ac:dyDescent="0.35">
      <c r="A970" t="s">
        <v>105</v>
      </c>
      <c r="B970">
        <v>500255</v>
      </c>
      <c r="C970">
        <v>6359</v>
      </c>
      <c r="D970">
        <v>124379</v>
      </c>
      <c r="E970">
        <v>13662</v>
      </c>
      <c r="F970">
        <v>0</v>
      </c>
      <c r="G970" t="s">
        <v>106</v>
      </c>
      <c r="H970" t="s">
        <v>106</v>
      </c>
      <c r="I970" t="s">
        <v>106</v>
      </c>
      <c r="J970" t="s">
        <v>107</v>
      </c>
      <c r="K970" t="s">
        <v>108</v>
      </c>
      <c r="L970" t="s">
        <v>109</v>
      </c>
      <c r="M970" t="s">
        <v>110</v>
      </c>
      <c r="N970" t="s">
        <v>2670</v>
      </c>
      <c r="O970" t="s">
        <v>2671</v>
      </c>
      <c r="Q970">
        <v>416</v>
      </c>
      <c r="R970">
        <v>0</v>
      </c>
      <c r="S970">
        <v>240</v>
      </c>
      <c r="T970">
        <v>0</v>
      </c>
      <c r="U970">
        <v>0</v>
      </c>
      <c r="V970">
        <v>0</v>
      </c>
      <c r="W970">
        <v>240</v>
      </c>
      <c r="X970">
        <v>0</v>
      </c>
      <c r="Y970">
        <v>0</v>
      </c>
      <c r="Z970">
        <v>0</v>
      </c>
      <c r="AD970" s="1">
        <v>41554.333333333336</v>
      </c>
      <c r="AE970" s="1">
        <v>41590.708333333336</v>
      </c>
      <c r="AG970" s="1">
        <v>41490.333333333336</v>
      </c>
      <c r="AH970" s="1">
        <v>41527.708333333336</v>
      </c>
      <c r="AI970" s="1">
        <v>41490.333333333336</v>
      </c>
      <c r="AJ970" s="1">
        <v>41527.708333333336</v>
      </c>
      <c r="AK970" s="1">
        <v>41490.333333333336</v>
      </c>
      <c r="AL970" s="1">
        <v>41527.708333333336</v>
      </c>
      <c r="AM970" s="1">
        <v>41554.333333333336</v>
      </c>
      <c r="AN970" s="1">
        <v>41590.708333333336</v>
      </c>
      <c r="AP970" t="s">
        <v>113</v>
      </c>
      <c r="AU970" t="s">
        <v>2672</v>
      </c>
      <c r="AY970" t="s">
        <v>106</v>
      </c>
      <c r="AZ970">
        <v>0</v>
      </c>
      <c r="BA970">
        <v>0</v>
      </c>
      <c r="BD970" s="3">
        <v>41321.661111111112</v>
      </c>
      <c r="BE970" s="3">
        <v>41321.663888888892</v>
      </c>
      <c r="BF970" t="s">
        <v>115</v>
      </c>
      <c r="BG970" t="s">
        <v>115</v>
      </c>
      <c r="CH970">
        <v>540</v>
      </c>
      <c r="CI970">
        <v>29640</v>
      </c>
      <c r="CJ970" t="s">
        <v>106</v>
      </c>
      <c r="CK970" t="s">
        <v>106</v>
      </c>
      <c r="CL970">
        <v>15</v>
      </c>
      <c r="CM970" t="s">
        <v>2585</v>
      </c>
      <c r="CO970">
        <v>124375</v>
      </c>
      <c r="CQ970">
        <v>0</v>
      </c>
      <c r="CR970">
        <v>0</v>
      </c>
      <c r="CS970">
        <v>0</v>
      </c>
      <c r="CY970" t="s">
        <v>123</v>
      </c>
      <c r="CZ970" t="s">
        <v>124</v>
      </c>
      <c r="DD970" t="str" cm="1">
        <f t="array" ref="DD970:DE970">TEXT(_xlfn.SEQUENCE(1, DATEDIF(AG970, AH970, "m") + 1, AG970, 30), "YYYY-APMM")</f>
        <v>2013-AP08</v>
      </c>
      <c r="DE970" t="str">
        <v>2013-AP09</v>
      </c>
      <c r="DN970">
        <f t="shared" si="30"/>
        <v>0</v>
      </c>
      <c r="DO970">
        <f t="shared" si="31"/>
        <v>0</v>
      </c>
    </row>
    <row r="971" spans="1:119" x14ac:dyDescent="0.35">
      <c r="A971" t="s">
        <v>105</v>
      </c>
      <c r="B971">
        <v>500256</v>
      </c>
      <c r="C971">
        <v>6359</v>
      </c>
      <c r="D971">
        <v>124379</v>
      </c>
      <c r="E971">
        <v>13662</v>
      </c>
      <c r="F971">
        <v>0</v>
      </c>
      <c r="G971" t="s">
        <v>106</v>
      </c>
      <c r="H971" t="s">
        <v>106</v>
      </c>
      <c r="I971" t="s">
        <v>106</v>
      </c>
      <c r="J971" t="s">
        <v>107</v>
      </c>
      <c r="K971" t="s">
        <v>108</v>
      </c>
      <c r="L971" t="s">
        <v>109</v>
      </c>
      <c r="M971" t="s">
        <v>110</v>
      </c>
      <c r="N971" t="s">
        <v>2673</v>
      </c>
      <c r="O971" t="s">
        <v>2674</v>
      </c>
      <c r="Q971">
        <v>296</v>
      </c>
      <c r="R971">
        <v>0</v>
      </c>
      <c r="S971">
        <v>240</v>
      </c>
      <c r="T971">
        <v>0</v>
      </c>
      <c r="U971">
        <v>0</v>
      </c>
      <c r="V971">
        <v>0</v>
      </c>
      <c r="W971">
        <v>240</v>
      </c>
      <c r="X971">
        <v>0</v>
      </c>
      <c r="Y971">
        <v>0</v>
      </c>
      <c r="Z971">
        <v>0</v>
      </c>
      <c r="AD971" s="1">
        <v>41554.333333333336</v>
      </c>
      <c r="AE971" s="1">
        <v>41590.708333333336</v>
      </c>
      <c r="AG971" s="1">
        <v>41511.333333333336</v>
      </c>
      <c r="AH971" s="1">
        <v>41545.708333333336</v>
      </c>
      <c r="AI971" s="1">
        <v>41511.333333333336</v>
      </c>
      <c r="AJ971" s="1">
        <v>41545.708333333336</v>
      </c>
      <c r="AK971" s="1">
        <v>41511.333333333336</v>
      </c>
      <c r="AL971" s="1">
        <v>41545.708333333336</v>
      </c>
      <c r="AM971" s="1">
        <v>41554.333333333336</v>
      </c>
      <c r="AN971" s="1">
        <v>41590.708333333336</v>
      </c>
      <c r="AP971" t="s">
        <v>113</v>
      </c>
      <c r="AU971" t="s">
        <v>2675</v>
      </c>
      <c r="AY971" t="s">
        <v>106</v>
      </c>
      <c r="AZ971">
        <v>0</v>
      </c>
      <c r="BA971">
        <v>0</v>
      </c>
      <c r="BD971" s="3">
        <v>41321.661111111112</v>
      </c>
      <c r="BE971" s="3">
        <v>41321.663888888892</v>
      </c>
      <c r="BF971" t="s">
        <v>115</v>
      </c>
      <c r="BG971" t="s">
        <v>115</v>
      </c>
      <c r="CH971">
        <v>540</v>
      </c>
      <c r="CI971">
        <v>29640</v>
      </c>
      <c r="CJ971" t="s">
        <v>106</v>
      </c>
      <c r="CK971" t="s">
        <v>106</v>
      </c>
      <c r="CL971">
        <v>15</v>
      </c>
      <c r="CM971" t="s">
        <v>2585</v>
      </c>
      <c r="CO971">
        <v>124375</v>
      </c>
      <c r="CQ971">
        <v>0</v>
      </c>
      <c r="CR971">
        <v>0</v>
      </c>
      <c r="CS971">
        <v>0</v>
      </c>
      <c r="CY971" t="s">
        <v>123</v>
      </c>
      <c r="CZ971" t="s">
        <v>124</v>
      </c>
      <c r="DD971" t="str" cm="1">
        <f t="array" ref="DD971:DE971">TEXT(_xlfn.SEQUENCE(1, DATEDIF(AG971, AH971, "m") + 1, AG971, 30), "YYYY-APMM")</f>
        <v>2013-AP08</v>
      </c>
      <c r="DE971" t="str">
        <v>2013-AP09</v>
      </c>
      <c r="DN971">
        <f t="shared" si="30"/>
        <v>0</v>
      </c>
      <c r="DO971">
        <f t="shared" si="31"/>
        <v>0</v>
      </c>
    </row>
    <row r="972" spans="1:119" x14ac:dyDescent="0.35">
      <c r="A972" t="s">
        <v>105</v>
      </c>
      <c r="B972">
        <v>500257</v>
      </c>
      <c r="C972">
        <v>6359</v>
      </c>
      <c r="D972">
        <v>124379</v>
      </c>
      <c r="E972">
        <v>13662</v>
      </c>
      <c r="F972">
        <v>0</v>
      </c>
      <c r="G972" t="s">
        <v>106</v>
      </c>
      <c r="H972" t="s">
        <v>106</v>
      </c>
      <c r="I972" t="s">
        <v>106</v>
      </c>
      <c r="J972" t="s">
        <v>107</v>
      </c>
      <c r="K972" t="s">
        <v>108</v>
      </c>
      <c r="L972" t="s">
        <v>109</v>
      </c>
      <c r="M972" t="s">
        <v>110</v>
      </c>
      <c r="N972" t="s">
        <v>2676</v>
      </c>
      <c r="O972" t="s">
        <v>2677</v>
      </c>
      <c r="Q972">
        <v>1008</v>
      </c>
      <c r="R972">
        <v>0</v>
      </c>
      <c r="S972">
        <v>240</v>
      </c>
      <c r="T972">
        <v>0</v>
      </c>
      <c r="U972">
        <v>0</v>
      </c>
      <c r="V972">
        <v>0</v>
      </c>
      <c r="W972">
        <v>240</v>
      </c>
      <c r="X972">
        <v>0</v>
      </c>
      <c r="Y972">
        <v>0</v>
      </c>
      <c r="Z972">
        <v>0</v>
      </c>
      <c r="AD972" s="1">
        <v>41608.333333333336</v>
      </c>
      <c r="AE972" s="1">
        <v>41643.708333333336</v>
      </c>
      <c r="AG972" s="1">
        <v>41455.333333333336</v>
      </c>
      <c r="AH972" s="1">
        <v>41489.708333333336</v>
      </c>
      <c r="AI972" s="1">
        <v>41455.333333333336</v>
      </c>
      <c r="AJ972" s="1">
        <v>41489.708333333336</v>
      </c>
      <c r="AK972" s="1">
        <v>41455.333333333336</v>
      </c>
      <c r="AL972" s="1">
        <v>41489.708333333336</v>
      </c>
      <c r="AM972" s="1">
        <v>41608.333333333336</v>
      </c>
      <c r="AN972" s="1">
        <v>41643.708333333336</v>
      </c>
      <c r="AP972" t="s">
        <v>113</v>
      </c>
      <c r="AU972" t="e">
        <f>+EAM6+gyS0adkC5MKHsLUQ</f>
        <v>#NAME?</v>
      </c>
      <c r="AY972" t="s">
        <v>106</v>
      </c>
      <c r="AZ972">
        <v>0</v>
      </c>
      <c r="BA972">
        <v>0</v>
      </c>
      <c r="BD972" s="3">
        <v>41321.661111111112</v>
      </c>
      <c r="BE972" s="3">
        <v>41321.699305555558</v>
      </c>
      <c r="BF972" t="s">
        <v>115</v>
      </c>
      <c r="BG972" t="s">
        <v>115</v>
      </c>
      <c r="CH972">
        <v>540</v>
      </c>
      <c r="CI972">
        <v>29640</v>
      </c>
      <c r="CJ972" t="s">
        <v>106</v>
      </c>
      <c r="CK972" t="s">
        <v>106</v>
      </c>
      <c r="CL972">
        <v>15</v>
      </c>
      <c r="CM972" t="s">
        <v>2585</v>
      </c>
      <c r="CO972">
        <v>124375</v>
      </c>
      <c r="CQ972">
        <v>0</v>
      </c>
      <c r="CR972">
        <v>0</v>
      </c>
      <c r="CS972">
        <v>0</v>
      </c>
      <c r="CY972" t="s">
        <v>123</v>
      </c>
      <c r="CZ972" t="s">
        <v>124</v>
      </c>
      <c r="DD972" t="str" cm="1">
        <f t="array" ref="DD972:DE972">TEXT(_xlfn.SEQUENCE(1, DATEDIF(AG972, AH972, "m") + 1, AG972, 30), "YYYY-APMM")</f>
        <v>2013-AP06</v>
      </c>
      <c r="DE972" t="str">
        <v>2013-AP07</v>
      </c>
      <c r="DN972">
        <f t="shared" si="30"/>
        <v>0</v>
      </c>
      <c r="DO972">
        <f t="shared" si="31"/>
        <v>0</v>
      </c>
    </row>
    <row r="973" spans="1:119" x14ac:dyDescent="0.35">
      <c r="A973" t="s">
        <v>105</v>
      </c>
      <c r="B973">
        <v>500258</v>
      </c>
      <c r="C973">
        <v>6359</v>
      </c>
      <c r="D973">
        <v>124379</v>
      </c>
      <c r="E973">
        <v>13662</v>
      </c>
      <c r="F973">
        <v>0</v>
      </c>
      <c r="G973" t="s">
        <v>106</v>
      </c>
      <c r="H973" t="s">
        <v>106</v>
      </c>
      <c r="I973" t="s">
        <v>106</v>
      </c>
      <c r="J973" t="s">
        <v>107</v>
      </c>
      <c r="K973" t="s">
        <v>108</v>
      </c>
      <c r="L973" t="s">
        <v>109</v>
      </c>
      <c r="M973" t="s">
        <v>110</v>
      </c>
      <c r="N973" t="s">
        <v>2678</v>
      </c>
      <c r="O973" t="s">
        <v>2679</v>
      </c>
      <c r="Q973">
        <v>360</v>
      </c>
      <c r="R973">
        <v>0</v>
      </c>
      <c r="S973">
        <v>120</v>
      </c>
      <c r="T973">
        <v>0</v>
      </c>
      <c r="U973">
        <v>0</v>
      </c>
      <c r="V973">
        <v>0</v>
      </c>
      <c r="W973">
        <v>120</v>
      </c>
      <c r="X973">
        <v>0</v>
      </c>
      <c r="Y973">
        <v>0</v>
      </c>
      <c r="Z973">
        <v>0</v>
      </c>
      <c r="AD973" s="1">
        <v>41305.333333333336</v>
      </c>
      <c r="AE973" s="1">
        <v>41323.708333333336</v>
      </c>
      <c r="AG973" s="1">
        <v>41252.333333333336</v>
      </c>
      <c r="AH973" s="1">
        <v>41269.708333333336</v>
      </c>
      <c r="AI973" s="1">
        <v>41252.333333333336</v>
      </c>
      <c r="AJ973" s="1">
        <v>41269.708333333336</v>
      </c>
      <c r="AK973" s="1">
        <v>41252.333333333336</v>
      </c>
      <c r="AL973" s="1">
        <v>41269.708333333336</v>
      </c>
      <c r="AM973" s="1">
        <v>41305.333333333336</v>
      </c>
      <c r="AN973" s="1">
        <v>41323.708333333336</v>
      </c>
      <c r="AP973" t="s">
        <v>113</v>
      </c>
      <c r="AU973" t="s">
        <v>2680</v>
      </c>
      <c r="AY973" t="s">
        <v>106</v>
      </c>
      <c r="AZ973">
        <v>0</v>
      </c>
      <c r="BA973">
        <v>0</v>
      </c>
      <c r="BD973" s="3">
        <v>41321.661111111112</v>
      </c>
      <c r="BE973" s="3">
        <v>41321.663888888892</v>
      </c>
      <c r="BF973" t="s">
        <v>115</v>
      </c>
      <c r="BG973" t="s">
        <v>115</v>
      </c>
      <c r="CH973">
        <v>540</v>
      </c>
      <c r="CI973">
        <v>29640</v>
      </c>
      <c r="CJ973" t="s">
        <v>106</v>
      </c>
      <c r="CK973" t="s">
        <v>106</v>
      </c>
      <c r="CL973">
        <v>15</v>
      </c>
      <c r="CM973" t="s">
        <v>2585</v>
      </c>
      <c r="CO973">
        <v>124375</v>
      </c>
      <c r="CQ973">
        <v>0</v>
      </c>
      <c r="CR973">
        <v>0</v>
      </c>
      <c r="CS973">
        <v>0</v>
      </c>
      <c r="CY973" t="s">
        <v>123</v>
      </c>
      <c r="CZ973" t="s">
        <v>124</v>
      </c>
      <c r="DD973" t="str" cm="1">
        <f t="array" ref="DD973">TEXT(_xlfn.SEQUENCE(1, DATEDIF(AG973, AH973, "m") + 1, AG973, 30), "YYYY-APMM")</f>
        <v>2012-AP12</v>
      </c>
      <c r="DN973">
        <f t="shared" si="30"/>
        <v>0</v>
      </c>
      <c r="DO973">
        <f t="shared" si="31"/>
        <v>0</v>
      </c>
    </row>
    <row r="974" spans="1:119" x14ac:dyDescent="0.35">
      <c r="A974" t="s">
        <v>105</v>
      </c>
      <c r="B974">
        <v>500259</v>
      </c>
      <c r="C974">
        <v>6359</v>
      </c>
      <c r="D974">
        <v>124379</v>
      </c>
      <c r="E974">
        <v>13662</v>
      </c>
      <c r="F974">
        <v>0</v>
      </c>
      <c r="G974" t="s">
        <v>106</v>
      </c>
      <c r="H974" t="s">
        <v>106</v>
      </c>
      <c r="I974" t="s">
        <v>106</v>
      </c>
      <c r="J974" t="s">
        <v>107</v>
      </c>
      <c r="K974" t="s">
        <v>108</v>
      </c>
      <c r="L974" t="s">
        <v>109</v>
      </c>
      <c r="M974" t="s">
        <v>110</v>
      </c>
      <c r="N974" t="s">
        <v>2681</v>
      </c>
      <c r="O974" t="s">
        <v>2682</v>
      </c>
      <c r="Q974">
        <v>312</v>
      </c>
      <c r="R974">
        <v>0</v>
      </c>
      <c r="S974">
        <v>120</v>
      </c>
      <c r="T974">
        <v>0</v>
      </c>
      <c r="U974">
        <v>0</v>
      </c>
      <c r="V974">
        <v>0</v>
      </c>
      <c r="W974">
        <v>120</v>
      </c>
      <c r="X974">
        <v>0</v>
      </c>
      <c r="Y974">
        <v>0</v>
      </c>
      <c r="Z974">
        <v>0</v>
      </c>
      <c r="AD974" s="1">
        <v>41300.333333333336</v>
      </c>
      <c r="AE974" s="1">
        <v>41316.708333333336</v>
      </c>
      <c r="AG974" s="1">
        <v>41253.333333333336</v>
      </c>
      <c r="AH974" s="1">
        <v>41270.708333333336</v>
      </c>
      <c r="AI974" s="1">
        <v>41253.333333333336</v>
      </c>
      <c r="AJ974" s="1">
        <v>41270.708333333336</v>
      </c>
      <c r="AK974" s="1">
        <v>41253.333333333336</v>
      </c>
      <c r="AL974" s="1">
        <v>41270.708333333336</v>
      </c>
      <c r="AM974" s="1">
        <v>41300.333333333336</v>
      </c>
      <c r="AN974" s="1">
        <v>41316.708333333336</v>
      </c>
      <c r="AP974" t="s">
        <v>113</v>
      </c>
      <c r="AU974" t="s">
        <v>2683</v>
      </c>
      <c r="AY974" t="s">
        <v>106</v>
      </c>
      <c r="AZ974">
        <v>0</v>
      </c>
      <c r="BA974">
        <v>0</v>
      </c>
      <c r="BD974" s="3">
        <v>41321.661111111112</v>
      </c>
      <c r="BE974" s="3">
        <v>41321.663888888892</v>
      </c>
      <c r="BF974" t="s">
        <v>115</v>
      </c>
      <c r="BG974" t="s">
        <v>115</v>
      </c>
      <c r="CH974">
        <v>540</v>
      </c>
      <c r="CI974">
        <v>29640</v>
      </c>
      <c r="CJ974" t="s">
        <v>106</v>
      </c>
      <c r="CK974" t="s">
        <v>106</v>
      </c>
      <c r="CL974">
        <v>15</v>
      </c>
      <c r="CM974" t="s">
        <v>2585</v>
      </c>
      <c r="CO974">
        <v>124375</v>
      </c>
      <c r="CQ974">
        <v>0</v>
      </c>
      <c r="CR974">
        <v>0</v>
      </c>
      <c r="CS974">
        <v>0</v>
      </c>
      <c r="CY974" t="s">
        <v>123</v>
      </c>
      <c r="CZ974" t="s">
        <v>124</v>
      </c>
      <c r="DD974" t="str" cm="1">
        <f t="array" ref="DD974">TEXT(_xlfn.SEQUENCE(1, DATEDIF(AG974, AH974, "m") + 1, AG974, 30), "YYYY-APMM")</f>
        <v>2012-AP12</v>
      </c>
      <c r="DN974">
        <f t="shared" si="30"/>
        <v>0</v>
      </c>
      <c r="DO974">
        <f t="shared" si="31"/>
        <v>0</v>
      </c>
    </row>
    <row r="975" spans="1:119" x14ac:dyDescent="0.35">
      <c r="A975" t="s">
        <v>105</v>
      </c>
      <c r="B975">
        <v>500260</v>
      </c>
      <c r="C975">
        <v>6359</v>
      </c>
      <c r="D975">
        <v>124379</v>
      </c>
      <c r="E975">
        <v>13662</v>
      </c>
      <c r="F975">
        <v>0</v>
      </c>
      <c r="G975" t="s">
        <v>106</v>
      </c>
      <c r="H975" t="s">
        <v>106</v>
      </c>
      <c r="I975" t="s">
        <v>106</v>
      </c>
      <c r="J975" t="s">
        <v>107</v>
      </c>
      <c r="K975" t="s">
        <v>108</v>
      </c>
      <c r="L975" t="s">
        <v>109</v>
      </c>
      <c r="M975" t="s">
        <v>110</v>
      </c>
      <c r="N975" t="s">
        <v>2684</v>
      </c>
      <c r="O975" t="s">
        <v>2685</v>
      </c>
      <c r="Q975">
        <v>304</v>
      </c>
      <c r="R975">
        <v>0</v>
      </c>
      <c r="S975">
        <v>120</v>
      </c>
      <c r="T975">
        <v>0</v>
      </c>
      <c r="U975">
        <v>0</v>
      </c>
      <c r="V975">
        <v>0</v>
      </c>
      <c r="W975">
        <v>120</v>
      </c>
      <c r="X975">
        <v>0</v>
      </c>
      <c r="Y975">
        <v>0</v>
      </c>
      <c r="Z975">
        <v>0</v>
      </c>
      <c r="AD975" s="1">
        <v>41315.333333333336</v>
      </c>
      <c r="AE975" s="1">
        <v>41332.708333333336</v>
      </c>
      <c r="AG975" s="1">
        <v>41270.333333333336</v>
      </c>
      <c r="AH975" s="1">
        <v>41287.708333333336</v>
      </c>
      <c r="AI975" s="1">
        <v>41270.333333333336</v>
      </c>
      <c r="AJ975" s="1">
        <v>41287.708333333336</v>
      </c>
      <c r="AK975" s="1">
        <v>41270.333333333336</v>
      </c>
      <c r="AL975" s="1">
        <v>41287.708333333336</v>
      </c>
      <c r="AM975" s="1">
        <v>41315.333333333336</v>
      </c>
      <c r="AN975" s="1">
        <v>41332.708333333336</v>
      </c>
      <c r="AP975" t="s">
        <v>113</v>
      </c>
      <c r="AU975" t="s">
        <v>2686</v>
      </c>
      <c r="AY975" t="s">
        <v>106</v>
      </c>
      <c r="AZ975">
        <v>0</v>
      </c>
      <c r="BA975">
        <v>0</v>
      </c>
      <c r="BD975" s="3">
        <v>41321.661111111112</v>
      </c>
      <c r="BE975" s="3">
        <v>41321.663888888892</v>
      </c>
      <c r="BF975" t="s">
        <v>115</v>
      </c>
      <c r="BG975" t="s">
        <v>115</v>
      </c>
      <c r="CH975">
        <v>540</v>
      </c>
      <c r="CI975">
        <v>29640</v>
      </c>
      <c r="CJ975" t="s">
        <v>106</v>
      </c>
      <c r="CK975" t="s">
        <v>106</v>
      </c>
      <c r="CL975">
        <v>15</v>
      </c>
      <c r="CM975" t="s">
        <v>2585</v>
      </c>
      <c r="CO975">
        <v>124375</v>
      </c>
      <c r="CQ975">
        <v>0</v>
      </c>
      <c r="CR975">
        <v>0</v>
      </c>
      <c r="CS975">
        <v>0</v>
      </c>
      <c r="CY975" t="s">
        <v>123</v>
      </c>
      <c r="CZ975" t="s">
        <v>124</v>
      </c>
      <c r="DD975" t="str" cm="1">
        <f t="array" ref="DD975">TEXT(_xlfn.SEQUENCE(1, DATEDIF(AG975, AH975, "m") + 1, AG975, 30), "YYYY-APMM")</f>
        <v>2012-AP12</v>
      </c>
      <c r="DN975">
        <f t="shared" si="30"/>
        <v>0</v>
      </c>
      <c r="DO975">
        <f t="shared" si="31"/>
        <v>0</v>
      </c>
    </row>
    <row r="976" spans="1:119" x14ac:dyDescent="0.35">
      <c r="A976" t="s">
        <v>105</v>
      </c>
      <c r="B976">
        <v>500261</v>
      </c>
      <c r="C976">
        <v>6359</v>
      </c>
      <c r="D976">
        <v>124379</v>
      </c>
      <c r="E976">
        <v>13662</v>
      </c>
      <c r="F976">
        <v>0</v>
      </c>
      <c r="G976" t="s">
        <v>106</v>
      </c>
      <c r="H976" t="s">
        <v>106</v>
      </c>
      <c r="I976" t="s">
        <v>106</v>
      </c>
      <c r="J976" t="s">
        <v>107</v>
      </c>
      <c r="K976" t="s">
        <v>108</v>
      </c>
      <c r="L976" t="s">
        <v>109</v>
      </c>
      <c r="M976" t="s">
        <v>110</v>
      </c>
      <c r="N976" t="s">
        <v>2687</v>
      </c>
      <c r="O976" t="s">
        <v>2688</v>
      </c>
      <c r="Q976">
        <v>472</v>
      </c>
      <c r="R976">
        <v>0</v>
      </c>
      <c r="S976">
        <v>200</v>
      </c>
      <c r="T976">
        <v>0</v>
      </c>
      <c r="U976">
        <v>0</v>
      </c>
      <c r="V976">
        <v>0</v>
      </c>
      <c r="W976">
        <v>200</v>
      </c>
      <c r="X976">
        <v>0</v>
      </c>
      <c r="Y976">
        <v>0</v>
      </c>
      <c r="Z976">
        <v>0</v>
      </c>
      <c r="AD976" s="1">
        <v>41316.333333333336</v>
      </c>
      <c r="AE976" s="1">
        <v>41345.708333333336</v>
      </c>
      <c r="AG976" s="1">
        <v>41246.333333333336</v>
      </c>
      <c r="AH976" s="1">
        <v>41275.708333333336</v>
      </c>
      <c r="AI976" s="1">
        <v>41246.333333333336</v>
      </c>
      <c r="AJ976" s="1">
        <v>41275.708333333336</v>
      </c>
      <c r="AK976" s="1">
        <v>41246.333333333336</v>
      </c>
      <c r="AL976" s="1">
        <v>41275.708333333336</v>
      </c>
      <c r="AM976" s="1">
        <v>41316.333333333336</v>
      </c>
      <c r="AN976" s="1">
        <v>41345.708333333336</v>
      </c>
      <c r="AP976" t="s">
        <v>113</v>
      </c>
      <c r="AU976" t="s">
        <v>2689</v>
      </c>
      <c r="AY976" t="s">
        <v>106</v>
      </c>
      <c r="AZ976">
        <v>0</v>
      </c>
      <c r="BA976">
        <v>0</v>
      </c>
      <c r="BD976" s="3">
        <v>41321.661111111112</v>
      </c>
      <c r="BE976" s="3">
        <v>41321.663888888892</v>
      </c>
      <c r="BF976" t="s">
        <v>115</v>
      </c>
      <c r="BG976" t="s">
        <v>115</v>
      </c>
      <c r="CH976">
        <v>540</v>
      </c>
      <c r="CI976">
        <v>29640</v>
      </c>
      <c r="CJ976" t="s">
        <v>106</v>
      </c>
      <c r="CK976" t="s">
        <v>106</v>
      </c>
      <c r="CL976">
        <v>15</v>
      </c>
      <c r="CM976" t="s">
        <v>2585</v>
      </c>
      <c r="CO976">
        <v>124375</v>
      </c>
      <c r="CQ976">
        <v>0</v>
      </c>
      <c r="CR976">
        <v>0</v>
      </c>
      <c r="CS976">
        <v>0</v>
      </c>
      <c r="CY976" t="s">
        <v>123</v>
      </c>
      <c r="CZ976" t="s">
        <v>124</v>
      </c>
      <c r="DD976" t="str" cm="1">
        <f t="array" ref="DD976">TEXT(_xlfn.SEQUENCE(1, DATEDIF(AG976, AH976, "m") + 1, AG976, 30), "YYYY-APMM")</f>
        <v>2012-AP12</v>
      </c>
      <c r="DN976">
        <f t="shared" si="30"/>
        <v>0</v>
      </c>
      <c r="DO976">
        <f t="shared" si="31"/>
        <v>0</v>
      </c>
    </row>
    <row r="977" spans="1:119" x14ac:dyDescent="0.35">
      <c r="A977" t="s">
        <v>105</v>
      </c>
      <c r="B977">
        <v>500262</v>
      </c>
      <c r="C977">
        <v>6359</v>
      </c>
      <c r="D977">
        <v>124379</v>
      </c>
      <c r="E977">
        <v>13662</v>
      </c>
      <c r="F977">
        <v>0</v>
      </c>
      <c r="G977" t="s">
        <v>106</v>
      </c>
      <c r="H977" t="s">
        <v>106</v>
      </c>
      <c r="I977" t="s">
        <v>106</v>
      </c>
      <c r="J977" t="s">
        <v>107</v>
      </c>
      <c r="K977" t="s">
        <v>108</v>
      </c>
      <c r="L977" t="s">
        <v>109</v>
      </c>
      <c r="M977" t="s">
        <v>110</v>
      </c>
      <c r="N977" t="s">
        <v>2690</v>
      </c>
      <c r="O977" t="s">
        <v>2691</v>
      </c>
      <c r="Q977">
        <v>920</v>
      </c>
      <c r="R977">
        <v>0</v>
      </c>
      <c r="S977">
        <v>240</v>
      </c>
      <c r="T977">
        <v>0</v>
      </c>
      <c r="U977">
        <v>0</v>
      </c>
      <c r="V977">
        <v>0</v>
      </c>
      <c r="W977">
        <v>240</v>
      </c>
      <c r="X977">
        <v>0</v>
      </c>
      <c r="Y977">
        <v>0</v>
      </c>
      <c r="Z977">
        <v>0</v>
      </c>
      <c r="AD977" s="1">
        <v>41393.333333333336</v>
      </c>
      <c r="AE977" s="1">
        <v>41427.708333333336</v>
      </c>
      <c r="AG977" s="1">
        <v>41256.333333333336</v>
      </c>
      <c r="AH977" s="1">
        <v>41291.708333333336</v>
      </c>
      <c r="AI977" s="1">
        <v>41256.333333333336</v>
      </c>
      <c r="AJ977" s="1">
        <v>41291.708333333336</v>
      </c>
      <c r="AK977" s="1">
        <v>41256.333333333336</v>
      </c>
      <c r="AL977" s="1">
        <v>41291.708333333336</v>
      </c>
      <c r="AM977" s="1">
        <v>41393.333333333336</v>
      </c>
      <c r="AN977" s="1">
        <v>41427.708333333336</v>
      </c>
      <c r="AP977" t="s">
        <v>113</v>
      </c>
      <c r="AU977" t="s">
        <v>2692</v>
      </c>
      <c r="AY977" t="s">
        <v>106</v>
      </c>
      <c r="AZ977">
        <v>0</v>
      </c>
      <c r="BA977">
        <v>0</v>
      </c>
      <c r="BD977" s="3">
        <v>41321.661111111112</v>
      </c>
      <c r="BE977" s="3">
        <v>41321.663888888892</v>
      </c>
      <c r="BF977" t="s">
        <v>115</v>
      </c>
      <c r="BG977" t="s">
        <v>115</v>
      </c>
      <c r="CH977">
        <v>540</v>
      </c>
      <c r="CI977">
        <v>29640</v>
      </c>
      <c r="CJ977" t="s">
        <v>106</v>
      </c>
      <c r="CK977" t="s">
        <v>106</v>
      </c>
      <c r="CL977">
        <v>15</v>
      </c>
      <c r="CM977" t="s">
        <v>2585</v>
      </c>
      <c r="CO977">
        <v>124375</v>
      </c>
      <c r="CQ977">
        <v>0</v>
      </c>
      <c r="CR977">
        <v>0</v>
      </c>
      <c r="CS977">
        <v>0</v>
      </c>
      <c r="CY977" t="s">
        <v>123</v>
      </c>
      <c r="CZ977" t="s">
        <v>124</v>
      </c>
      <c r="DD977" t="str" cm="1">
        <f t="array" ref="DD977:DE977">TEXT(_xlfn.SEQUENCE(1, DATEDIF(AG977, AH977, "m") + 1, AG977, 30), "YYYY-APMM")</f>
        <v>2012-AP12</v>
      </c>
      <c r="DE977" t="str">
        <v>2013-AP01</v>
      </c>
      <c r="DN977">
        <f t="shared" si="30"/>
        <v>0</v>
      </c>
      <c r="DO977">
        <f t="shared" si="31"/>
        <v>0</v>
      </c>
    </row>
    <row r="978" spans="1:119" x14ac:dyDescent="0.35">
      <c r="A978" t="s">
        <v>105</v>
      </c>
      <c r="B978">
        <v>500263</v>
      </c>
      <c r="C978">
        <v>6359</v>
      </c>
      <c r="D978">
        <v>124379</v>
      </c>
      <c r="E978">
        <v>13662</v>
      </c>
      <c r="F978">
        <v>0</v>
      </c>
      <c r="G978" t="s">
        <v>106</v>
      </c>
      <c r="H978" t="s">
        <v>106</v>
      </c>
      <c r="I978" t="s">
        <v>106</v>
      </c>
      <c r="J978" t="s">
        <v>107</v>
      </c>
      <c r="K978" t="s">
        <v>108</v>
      </c>
      <c r="L978" t="s">
        <v>109</v>
      </c>
      <c r="M978" t="s">
        <v>110</v>
      </c>
      <c r="N978" t="s">
        <v>2693</v>
      </c>
      <c r="O978" t="s">
        <v>2694</v>
      </c>
      <c r="Q978">
        <v>928</v>
      </c>
      <c r="R978">
        <v>0</v>
      </c>
      <c r="S978">
        <v>240</v>
      </c>
      <c r="T978">
        <v>0</v>
      </c>
      <c r="U978">
        <v>0</v>
      </c>
      <c r="V978">
        <v>0</v>
      </c>
      <c r="W978">
        <v>240</v>
      </c>
      <c r="X978">
        <v>0</v>
      </c>
      <c r="Y978">
        <v>0</v>
      </c>
      <c r="Z978">
        <v>0</v>
      </c>
      <c r="AD978" s="1">
        <v>41424.333333333336</v>
      </c>
      <c r="AE978" s="1">
        <v>41458.708333333336</v>
      </c>
      <c r="AG978" s="1">
        <v>41288.333333333336</v>
      </c>
      <c r="AH978" s="1">
        <v>41323.708333333336</v>
      </c>
      <c r="AI978" s="1">
        <v>41288.333333333336</v>
      </c>
      <c r="AJ978" s="1">
        <v>41323.708333333336</v>
      </c>
      <c r="AK978" s="1">
        <v>41288.333333333336</v>
      </c>
      <c r="AL978" s="1">
        <v>41323.708333333336</v>
      </c>
      <c r="AM978" s="1">
        <v>41424.333333333336</v>
      </c>
      <c r="AN978" s="1">
        <v>41458.708333333336</v>
      </c>
      <c r="AP978" t="s">
        <v>113</v>
      </c>
      <c r="AU978" t="s">
        <v>2695</v>
      </c>
      <c r="AY978" t="s">
        <v>106</v>
      </c>
      <c r="AZ978">
        <v>0</v>
      </c>
      <c r="BA978">
        <v>0</v>
      </c>
      <c r="BD978" s="3">
        <v>41321.661111111112</v>
      </c>
      <c r="BE978" s="3">
        <v>41321.663888888892</v>
      </c>
      <c r="BF978" t="s">
        <v>115</v>
      </c>
      <c r="BG978" t="s">
        <v>115</v>
      </c>
      <c r="CH978">
        <v>540</v>
      </c>
      <c r="CI978">
        <v>29640</v>
      </c>
      <c r="CJ978" t="s">
        <v>106</v>
      </c>
      <c r="CK978" t="s">
        <v>106</v>
      </c>
      <c r="CL978">
        <v>15</v>
      </c>
      <c r="CM978" t="s">
        <v>2585</v>
      </c>
      <c r="CO978">
        <v>124375</v>
      </c>
      <c r="CQ978">
        <v>0</v>
      </c>
      <c r="CR978">
        <v>0</v>
      </c>
      <c r="CS978">
        <v>0</v>
      </c>
      <c r="CY978" t="s">
        <v>123</v>
      </c>
      <c r="CZ978" t="s">
        <v>124</v>
      </c>
      <c r="DD978" t="str" cm="1">
        <f t="array" ref="DD978:DE978">TEXT(_xlfn.SEQUENCE(1, DATEDIF(AG978, AH978, "m") + 1, AG978, 30), "YYYY-APMM")</f>
        <v>2013-AP01</v>
      </c>
      <c r="DE978" t="str">
        <v>2013-AP02</v>
      </c>
      <c r="DN978">
        <f t="shared" si="30"/>
        <v>0</v>
      </c>
      <c r="DO978">
        <f t="shared" si="31"/>
        <v>0</v>
      </c>
    </row>
    <row r="979" spans="1:119" x14ac:dyDescent="0.35">
      <c r="A979" t="s">
        <v>105</v>
      </c>
      <c r="B979">
        <v>500264</v>
      </c>
      <c r="C979">
        <v>6359</v>
      </c>
      <c r="D979">
        <v>124379</v>
      </c>
      <c r="E979">
        <v>13662</v>
      </c>
      <c r="F979">
        <v>0</v>
      </c>
      <c r="G979" t="s">
        <v>106</v>
      </c>
      <c r="H979" t="s">
        <v>106</v>
      </c>
      <c r="I979" t="s">
        <v>106</v>
      </c>
      <c r="J979" t="s">
        <v>107</v>
      </c>
      <c r="K979" t="s">
        <v>108</v>
      </c>
      <c r="L979" t="s">
        <v>109</v>
      </c>
      <c r="M979" t="s">
        <v>110</v>
      </c>
      <c r="N979" t="s">
        <v>2696</v>
      </c>
      <c r="O979" t="s">
        <v>2697</v>
      </c>
      <c r="Q979">
        <v>696</v>
      </c>
      <c r="R979">
        <v>0</v>
      </c>
      <c r="S979">
        <v>240</v>
      </c>
      <c r="T979">
        <v>0</v>
      </c>
      <c r="U979">
        <v>0</v>
      </c>
      <c r="V979">
        <v>0</v>
      </c>
      <c r="W979">
        <v>240</v>
      </c>
      <c r="X979">
        <v>0</v>
      </c>
      <c r="Y979">
        <v>0</v>
      </c>
      <c r="Z979">
        <v>0</v>
      </c>
      <c r="AD979" s="1">
        <v>41408.333333333336</v>
      </c>
      <c r="AE979" s="1">
        <v>41442.708333333336</v>
      </c>
      <c r="AG979" s="1">
        <v>41305.333333333336</v>
      </c>
      <c r="AH979" s="1">
        <v>41340.708333333336</v>
      </c>
      <c r="AI979" s="1">
        <v>41305.333333333336</v>
      </c>
      <c r="AJ979" s="1">
        <v>41340.708333333336</v>
      </c>
      <c r="AK979" s="1">
        <v>41305.333333333336</v>
      </c>
      <c r="AL979" s="1">
        <v>41340.708333333336</v>
      </c>
      <c r="AM979" s="1">
        <v>41408.333333333336</v>
      </c>
      <c r="AN979" s="1">
        <v>41442.708333333336</v>
      </c>
      <c r="AP979" t="s">
        <v>113</v>
      </c>
      <c r="AU979" t="s">
        <v>2698</v>
      </c>
      <c r="AY979" t="s">
        <v>106</v>
      </c>
      <c r="AZ979">
        <v>0</v>
      </c>
      <c r="BA979">
        <v>0</v>
      </c>
      <c r="BD979" s="3">
        <v>41321.661111111112</v>
      </c>
      <c r="BE979" s="3">
        <v>41321.663888888892</v>
      </c>
      <c r="BF979" t="s">
        <v>115</v>
      </c>
      <c r="BG979" t="s">
        <v>115</v>
      </c>
      <c r="CH979">
        <v>540</v>
      </c>
      <c r="CI979">
        <v>29640</v>
      </c>
      <c r="CJ979" t="s">
        <v>106</v>
      </c>
      <c r="CK979" t="s">
        <v>106</v>
      </c>
      <c r="CL979">
        <v>15</v>
      </c>
      <c r="CM979" t="s">
        <v>2585</v>
      </c>
      <c r="CO979">
        <v>124375</v>
      </c>
      <c r="CQ979">
        <v>0</v>
      </c>
      <c r="CR979">
        <v>0</v>
      </c>
      <c r="CS979">
        <v>0</v>
      </c>
      <c r="CY979" t="s">
        <v>123</v>
      </c>
      <c r="CZ979" t="s">
        <v>124</v>
      </c>
      <c r="DD979" t="str" cm="1">
        <f t="array" ref="DD979:DE979">TEXT(_xlfn.SEQUENCE(1, DATEDIF(AG979, AH979, "m") + 1, AG979, 30), "YYYY-APMM")</f>
        <v>2013-AP01</v>
      </c>
      <c r="DE979" t="str">
        <v>2013-AP03</v>
      </c>
      <c r="DN979">
        <f t="shared" si="30"/>
        <v>0</v>
      </c>
      <c r="DO979">
        <f t="shared" si="31"/>
        <v>0</v>
      </c>
    </row>
    <row r="980" spans="1:119" x14ac:dyDescent="0.35">
      <c r="A980" t="s">
        <v>105</v>
      </c>
      <c r="B980">
        <v>500265</v>
      </c>
      <c r="C980">
        <v>6359</v>
      </c>
      <c r="D980">
        <v>124379</v>
      </c>
      <c r="E980">
        <v>13662</v>
      </c>
      <c r="F980">
        <v>0</v>
      </c>
      <c r="G980" t="s">
        <v>106</v>
      </c>
      <c r="H980" t="s">
        <v>106</v>
      </c>
      <c r="I980" t="s">
        <v>106</v>
      </c>
      <c r="J980" t="s">
        <v>107</v>
      </c>
      <c r="K980" t="s">
        <v>108</v>
      </c>
      <c r="L980" t="s">
        <v>109</v>
      </c>
      <c r="M980" t="s">
        <v>110</v>
      </c>
      <c r="N980" t="s">
        <v>2699</v>
      </c>
      <c r="O980" t="s">
        <v>2700</v>
      </c>
      <c r="Q980">
        <v>208</v>
      </c>
      <c r="R980">
        <v>0</v>
      </c>
      <c r="S980">
        <v>240</v>
      </c>
      <c r="T980">
        <v>0</v>
      </c>
      <c r="U980">
        <v>0</v>
      </c>
      <c r="V980">
        <v>0</v>
      </c>
      <c r="W980">
        <v>240</v>
      </c>
      <c r="X980">
        <v>0</v>
      </c>
      <c r="Y980">
        <v>0</v>
      </c>
      <c r="Z980">
        <v>0</v>
      </c>
      <c r="AD980" s="1">
        <v>41395.333333333336</v>
      </c>
      <c r="AE980" s="1">
        <v>41429.708333333336</v>
      </c>
      <c r="AG980" s="1">
        <v>41365.333333333336</v>
      </c>
      <c r="AH980" s="1">
        <v>41399.708333333336</v>
      </c>
      <c r="AI980" s="1">
        <v>41365.333333333336</v>
      </c>
      <c r="AJ980" s="1">
        <v>41399.708333333336</v>
      </c>
      <c r="AK980" s="1">
        <v>41365.333333333336</v>
      </c>
      <c r="AL980" s="1">
        <v>41399.708333333336</v>
      </c>
      <c r="AM980" s="1">
        <v>41395.333333333336</v>
      </c>
      <c r="AN980" s="1">
        <v>41429.708333333336</v>
      </c>
      <c r="AP980" t="s">
        <v>113</v>
      </c>
      <c r="AU980" t="s">
        <v>2701</v>
      </c>
      <c r="AY980" t="s">
        <v>106</v>
      </c>
      <c r="AZ980">
        <v>0</v>
      </c>
      <c r="BA980">
        <v>0</v>
      </c>
      <c r="BD980" s="3">
        <v>41321.661111111112</v>
      </c>
      <c r="BE980" s="3">
        <v>41321.663888888892</v>
      </c>
      <c r="BF980" t="s">
        <v>115</v>
      </c>
      <c r="BG980" t="s">
        <v>115</v>
      </c>
      <c r="CH980">
        <v>540</v>
      </c>
      <c r="CI980">
        <v>29640</v>
      </c>
      <c r="CJ980" t="s">
        <v>106</v>
      </c>
      <c r="CK980" t="s">
        <v>106</v>
      </c>
      <c r="CL980">
        <v>15</v>
      </c>
      <c r="CM980" t="s">
        <v>2585</v>
      </c>
      <c r="CO980">
        <v>124375</v>
      </c>
      <c r="CQ980">
        <v>0</v>
      </c>
      <c r="CR980">
        <v>0</v>
      </c>
      <c r="CS980">
        <v>0</v>
      </c>
      <c r="CY980" t="s">
        <v>123</v>
      </c>
      <c r="CZ980" t="s">
        <v>124</v>
      </c>
      <c r="DD980" t="str" cm="1">
        <f t="array" ref="DD980:DE980">TEXT(_xlfn.SEQUENCE(1, DATEDIF(AG980, AH980, "m") + 1, AG980, 30), "YYYY-APMM")</f>
        <v>2013-AP04</v>
      </c>
      <c r="DE980" t="str">
        <v>2013-AP05</v>
      </c>
      <c r="DN980">
        <f t="shared" si="30"/>
        <v>0</v>
      </c>
      <c r="DO980">
        <f t="shared" si="31"/>
        <v>0</v>
      </c>
    </row>
    <row r="981" spans="1:119" x14ac:dyDescent="0.35">
      <c r="A981" t="s">
        <v>105</v>
      </c>
      <c r="B981">
        <v>500266</v>
      </c>
      <c r="C981">
        <v>6359</v>
      </c>
      <c r="D981">
        <v>124379</v>
      </c>
      <c r="E981">
        <v>13662</v>
      </c>
      <c r="F981">
        <v>0</v>
      </c>
      <c r="G981" t="s">
        <v>106</v>
      </c>
      <c r="H981" t="s">
        <v>106</v>
      </c>
      <c r="I981" t="s">
        <v>106</v>
      </c>
      <c r="J981" t="s">
        <v>107</v>
      </c>
      <c r="K981" t="s">
        <v>108</v>
      </c>
      <c r="L981" t="s">
        <v>109</v>
      </c>
      <c r="M981" t="s">
        <v>110</v>
      </c>
      <c r="N981" t="s">
        <v>2702</v>
      </c>
      <c r="O981" t="s">
        <v>2703</v>
      </c>
      <c r="Q981">
        <v>736</v>
      </c>
      <c r="R981">
        <v>0</v>
      </c>
      <c r="S981">
        <v>240</v>
      </c>
      <c r="T981">
        <v>0</v>
      </c>
      <c r="U981">
        <v>0</v>
      </c>
      <c r="V981">
        <v>0</v>
      </c>
      <c r="W981">
        <v>240</v>
      </c>
      <c r="X981">
        <v>0</v>
      </c>
      <c r="Y981">
        <v>0</v>
      </c>
      <c r="Z981">
        <v>0</v>
      </c>
      <c r="AD981" s="1">
        <v>41472.333333333336</v>
      </c>
      <c r="AE981" s="1">
        <v>41510.708333333336</v>
      </c>
      <c r="AG981" s="1">
        <v>41365.333333333336</v>
      </c>
      <c r="AH981" s="1">
        <v>41399.708333333336</v>
      </c>
      <c r="AI981" s="1">
        <v>41365.333333333336</v>
      </c>
      <c r="AJ981" s="1">
        <v>41399.708333333336</v>
      </c>
      <c r="AK981" s="1">
        <v>41365.333333333336</v>
      </c>
      <c r="AL981" s="1">
        <v>41399.708333333336</v>
      </c>
      <c r="AM981" s="1">
        <v>41472.333333333336</v>
      </c>
      <c r="AN981" s="1">
        <v>41510.708333333336</v>
      </c>
      <c r="AP981" t="s">
        <v>113</v>
      </c>
      <c r="AU981" t="s">
        <v>2704</v>
      </c>
      <c r="AY981" t="s">
        <v>106</v>
      </c>
      <c r="AZ981">
        <v>0</v>
      </c>
      <c r="BA981">
        <v>0</v>
      </c>
      <c r="BD981" s="3">
        <v>41321.661111111112</v>
      </c>
      <c r="BE981" s="3">
        <v>41321.663888888892</v>
      </c>
      <c r="BF981" t="s">
        <v>115</v>
      </c>
      <c r="BG981" t="s">
        <v>115</v>
      </c>
      <c r="CH981">
        <v>540</v>
      </c>
      <c r="CI981">
        <v>29640</v>
      </c>
      <c r="CJ981" t="s">
        <v>106</v>
      </c>
      <c r="CK981" t="s">
        <v>106</v>
      </c>
      <c r="CL981">
        <v>15</v>
      </c>
      <c r="CM981" t="s">
        <v>2585</v>
      </c>
      <c r="CO981">
        <v>124375</v>
      </c>
      <c r="CQ981">
        <v>0</v>
      </c>
      <c r="CR981">
        <v>0</v>
      </c>
      <c r="CS981">
        <v>0</v>
      </c>
      <c r="CY981" t="s">
        <v>123</v>
      </c>
      <c r="CZ981" t="s">
        <v>124</v>
      </c>
      <c r="DD981" t="str" cm="1">
        <f t="array" ref="DD981:DE981">TEXT(_xlfn.SEQUENCE(1, DATEDIF(AG981, AH981, "m") + 1, AG981, 30), "YYYY-APMM")</f>
        <v>2013-AP04</v>
      </c>
      <c r="DE981" t="str">
        <v>2013-AP05</v>
      </c>
      <c r="DN981">
        <f t="shared" si="30"/>
        <v>0</v>
      </c>
      <c r="DO981">
        <f t="shared" si="31"/>
        <v>0</v>
      </c>
    </row>
    <row r="982" spans="1:119" x14ac:dyDescent="0.35">
      <c r="A982" t="s">
        <v>105</v>
      </c>
      <c r="B982">
        <v>500267</v>
      </c>
      <c r="C982">
        <v>6359</v>
      </c>
      <c r="D982">
        <v>124379</v>
      </c>
      <c r="E982">
        <v>13662</v>
      </c>
      <c r="F982">
        <v>0</v>
      </c>
      <c r="G982" t="s">
        <v>106</v>
      </c>
      <c r="H982" t="s">
        <v>106</v>
      </c>
      <c r="I982" t="s">
        <v>106</v>
      </c>
      <c r="J982" t="s">
        <v>107</v>
      </c>
      <c r="K982" t="s">
        <v>108</v>
      </c>
      <c r="L982" t="s">
        <v>109</v>
      </c>
      <c r="M982" t="s">
        <v>110</v>
      </c>
      <c r="N982" t="s">
        <v>2705</v>
      </c>
      <c r="O982" t="s">
        <v>2706</v>
      </c>
      <c r="Q982">
        <v>344</v>
      </c>
      <c r="R982">
        <v>0</v>
      </c>
      <c r="S982">
        <v>240</v>
      </c>
      <c r="T982">
        <v>0</v>
      </c>
      <c r="U982">
        <v>0</v>
      </c>
      <c r="V982">
        <v>0</v>
      </c>
      <c r="W982">
        <v>240</v>
      </c>
      <c r="X982">
        <v>0</v>
      </c>
      <c r="Y982">
        <v>0</v>
      </c>
      <c r="Z982">
        <v>0</v>
      </c>
      <c r="AD982" s="1">
        <v>41438.333333333336</v>
      </c>
      <c r="AE982" s="1">
        <v>41472.708333333336</v>
      </c>
      <c r="AG982" s="1">
        <v>41388.333333333336</v>
      </c>
      <c r="AH982" s="1">
        <v>41422.708333333336</v>
      </c>
      <c r="AI982" s="1">
        <v>41388.333333333336</v>
      </c>
      <c r="AJ982" s="1">
        <v>41422.708333333336</v>
      </c>
      <c r="AK982" s="1">
        <v>41388.333333333336</v>
      </c>
      <c r="AL982" s="1">
        <v>41422.708333333336</v>
      </c>
      <c r="AM982" s="1">
        <v>41438.333333333336</v>
      </c>
      <c r="AN982" s="1">
        <v>41472.708333333336</v>
      </c>
      <c r="AP982" t="s">
        <v>113</v>
      </c>
      <c r="AU982" t="s">
        <v>2707</v>
      </c>
      <c r="AY982" t="s">
        <v>106</v>
      </c>
      <c r="AZ982">
        <v>0</v>
      </c>
      <c r="BA982">
        <v>0</v>
      </c>
      <c r="BD982" s="3">
        <v>41321.661111111112</v>
      </c>
      <c r="BE982" s="3">
        <v>41321.663888888892</v>
      </c>
      <c r="BF982" t="s">
        <v>115</v>
      </c>
      <c r="BG982" t="s">
        <v>115</v>
      </c>
      <c r="CH982">
        <v>540</v>
      </c>
      <c r="CI982">
        <v>29640</v>
      </c>
      <c r="CJ982" t="s">
        <v>106</v>
      </c>
      <c r="CK982" t="s">
        <v>106</v>
      </c>
      <c r="CL982">
        <v>15</v>
      </c>
      <c r="CM982" t="s">
        <v>2585</v>
      </c>
      <c r="CO982">
        <v>124375</v>
      </c>
      <c r="CQ982">
        <v>0</v>
      </c>
      <c r="CR982">
        <v>0</v>
      </c>
      <c r="CS982">
        <v>0</v>
      </c>
      <c r="CY982" t="s">
        <v>123</v>
      </c>
      <c r="CZ982" t="s">
        <v>124</v>
      </c>
      <c r="DD982" t="str" cm="1">
        <f t="array" ref="DD982:DE982">TEXT(_xlfn.SEQUENCE(1, DATEDIF(AG982, AH982, "m") + 1, AG982, 30), "YYYY-APMM")</f>
        <v>2013-AP04</v>
      </c>
      <c r="DE982" t="str">
        <v>2013-AP05</v>
      </c>
      <c r="DN982">
        <f t="shared" si="30"/>
        <v>0</v>
      </c>
      <c r="DO982">
        <f t="shared" si="31"/>
        <v>0</v>
      </c>
    </row>
    <row r="983" spans="1:119" x14ac:dyDescent="0.35">
      <c r="A983" t="s">
        <v>105</v>
      </c>
      <c r="B983">
        <v>500268</v>
      </c>
      <c r="C983">
        <v>6359</v>
      </c>
      <c r="D983">
        <v>124379</v>
      </c>
      <c r="E983">
        <v>13662</v>
      </c>
      <c r="F983">
        <v>0</v>
      </c>
      <c r="G983" t="s">
        <v>106</v>
      </c>
      <c r="H983" t="s">
        <v>106</v>
      </c>
      <c r="I983" t="s">
        <v>106</v>
      </c>
      <c r="J983" t="s">
        <v>107</v>
      </c>
      <c r="K983" t="s">
        <v>108</v>
      </c>
      <c r="L983" t="s">
        <v>109</v>
      </c>
      <c r="M983" t="s">
        <v>110</v>
      </c>
      <c r="N983" t="s">
        <v>2708</v>
      </c>
      <c r="O983" t="s">
        <v>2709</v>
      </c>
      <c r="Q983">
        <v>344</v>
      </c>
      <c r="R983">
        <v>0</v>
      </c>
      <c r="S983">
        <v>240</v>
      </c>
      <c r="T983">
        <v>0</v>
      </c>
      <c r="U983">
        <v>0</v>
      </c>
      <c r="V983">
        <v>0</v>
      </c>
      <c r="W983">
        <v>240</v>
      </c>
      <c r="X983">
        <v>0</v>
      </c>
      <c r="Y983">
        <v>0</v>
      </c>
      <c r="Z983">
        <v>0</v>
      </c>
      <c r="AD983" s="1">
        <v>41438.333333333336</v>
      </c>
      <c r="AE983" s="1">
        <v>41472.708333333336</v>
      </c>
      <c r="AG983" s="1">
        <v>41388.333333333336</v>
      </c>
      <c r="AH983" s="1">
        <v>41422.708333333336</v>
      </c>
      <c r="AI983" s="1">
        <v>41388.333333333336</v>
      </c>
      <c r="AJ983" s="1">
        <v>41422.708333333336</v>
      </c>
      <c r="AK983" s="1">
        <v>41388.333333333336</v>
      </c>
      <c r="AL983" s="1">
        <v>41422.708333333336</v>
      </c>
      <c r="AM983" s="1">
        <v>41438.333333333336</v>
      </c>
      <c r="AN983" s="1">
        <v>41472.708333333336</v>
      </c>
      <c r="AP983" t="s">
        <v>113</v>
      </c>
      <c r="AU983" t="s">
        <v>2710</v>
      </c>
      <c r="AY983" t="s">
        <v>106</v>
      </c>
      <c r="AZ983">
        <v>0</v>
      </c>
      <c r="BA983">
        <v>0</v>
      </c>
      <c r="BD983" s="3">
        <v>41321.661111111112</v>
      </c>
      <c r="BE983" s="3">
        <v>41321.663888888892</v>
      </c>
      <c r="BF983" t="s">
        <v>115</v>
      </c>
      <c r="BG983" t="s">
        <v>115</v>
      </c>
      <c r="CH983">
        <v>540</v>
      </c>
      <c r="CI983">
        <v>29640</v>
      </c>
      <c r="CJ983" t="s">
        <v>106</v>
      </c>
      <c r="CK983" t="s">
        <v>106</v>
      </c>
      <c r="CL983">
        <v>15</v>
      </c>
      <c r="CM983" t="s">
        <v>2585</v>
      </c>
      <c r="CO983">
        <v>124375</v>
      </c>
      <c r="CQ983">
        <v>0</v>
      </c>
      <c r="CR983">
        <v>0</v>
      </c>
      <c r="CS983">
        <v>0</v>
      </c>
      <c r="CY983" t="s">
        <v>123</v>
      </c>
      <c r="CZ983" t="s">
        <v>124</v>
      </c>
      <c r="DD983" t="str" cm="1">
        <f t="array" ref="DD983:DE983">TEXT(_xlfn.SEQUENCE(1, DATEDIF(AG983, AH983, "m") + 1, AG983, 30), "YYYY-APMM")</f>
        <v>2013-AP04</v>
      </c>
      <c r="DE983" t="str">
        <v>2013-AP05</v>
      </c>
      <c r="DN983">
        <f t="shared" si="30"/>
        <v>0</v>
      </c>
      <c r="DO983">
        <f t="shared" si="31"/>
        <v>0</v>
      </c>
    </row>
    <row r="984" spans="1:119" x14ac:dyDescent="0.35">
      <c r="A984" t="s">
        <v>105</v>
      </c>
      <c r="B984">
        <v>500269</v>
      </c>
      <c r="C984">
        <v>6359</v>
      </c>
      <c r="D984">
        <v>124379</v>
      </c>
      <c r="E984">
        <v>13662</v>
      </c>
      <c r="F984">
        <v>0</v>
      </c>
      <c r="G984" t="s">
        <v>106</v>
      </c>
      <c r="H984" t="s">
        <v>106</v>
      </c>
      <c r="I984" t="s">
        <v>106</v>
      </c>
      <c r="J984" t="s">
        <v>107</v>
      </c>
      <c r="K984" t="s">
        <v>108</v>
      </c>
      <c r="L984" t="s">
        <v>109</v>
      </c>
      <c r="M984" t="s">
        <v>110</v>
      </c>
      <c r="N984" t="s">
        <v>2711</v>
      </c>
      <c r="O984" t="s">
        <v>2712</v>
      </c>
      <c r="Q984">
        <v>488</v>
      </c>
      <c r="R984">
        <v>0</v>
      </c>
      <c r="S984">
        <v>240</v>
      </c>
      <c r="T984">
        <v>0</v>
      </c>
      <c r="U984">
        <v>0</v>
      </c>
      <c r="V984">
        <v>0</v>
      </c>
      <c r="W984">
        <v>240</v>
      </c>
      <c r="X984">
        <v>0</v>
      </c>
      <c r="Y984">
        <v>0</v>
      </c>
      <c r="Z984">
        <v>0</v>
      </c>
      <c r="AD984" s="1">
        <v>41459.333333333336</v>
      </c>
      <c r="AE984" s="1">
        <v>41493.708333333336</v>
      </c>
      <c r="AG984" s="1">
        <v>41388.333333333336</v>
      </c>
      <c r="AH984" s="1">
        <v>41422.708333333336</v>
      </c>
      <c r="AI984" s="1">
        <v>41388.333333333336</v>
      </c>
      <c r="AJ984" s="1">
        <v>41422.708333333336</v>
      </c>
      <c r="AK984" s="1">
        <v>41388.333333333336</v>
      </c>
      <c r="AL984" s="1">
        <v>41422.708333333336</v>
      </c>
      <c r="AM984" s="1">
        <v>41459.333333333336</v>
      </c>
      <c r="AN984" s="1">
        <v>41493.708333333336</v>
      </c>
      <c r="AP984" t="s">
        <v>113</v>
      </c>
      <c r="AU984" t="s">
        <v>2713</v>
      </c>
      <c r="AY984" t="s">
        <v>106</v>
      </c>
      <c r="AZ984">
        <v>0</v>
      </c>
      <c r="BA984">
        <v>0</v>
      </c>
      <c r="BD984" s="3">
        <v>41321.661111111112</v>
      </c>
      <c r="BE984" s="3">
        <v>41321.663888888892</v>
      </c>
      <c r="BF984" t="s">
        <v>115</v>
      </c>
      <c r="BG984" t="s">
        <v>115</v>
      </c>
      <c r="CH984">
        <v>540</v>
      </c>
      <c r="CI984">
        <v>29640</v>
      </c>
      <c r="CJ984" t="s">
        <v>106</v>
      </c>
      <c r="CK984" t="s">
        <v>106</v>
      </c>
      <c r="CL984">
        <v>15</v>
      </c>
      <c r="CM984" t="s">
        <v>2585</v>
      </c>
      <c r="CO984">
        <v>124375</v>
      </c>
      <c r="CQ984">
        <v>0</v>
      </c>
      <c r="CR984">
        <v>0</v>
      </c>
      <c r="CS984">
        <v>0</v>
      </c>
      <c r="CY984" t="s">
        <v>123</v>
      </c>
      <c r="CZ984" t="s">
        <v>124</v>
      </c>
      <c r="DD984" t="str" cm="1">
        <f t="array" ref="DD984:DE984">TEXT(_xlfn.SEQUENCE(1, DATEDIF(AG984, AH984, "m") + 1, AG984, 30), "YYYY-APMM")</f>
        <v>2013-AP04</v>
      </c>
      <c r="DE984" t="str">
        <v>2013-AP05</v>
      </c>
      <c r="DN984">
        <f t="shared" si="30"/>
        <v>0</v>
      </c>
      <c r="DO984">
        <f t="shared" si="31"/>
        <v>0</v>
      </c>
    </row>
    <row r="985" spans="1:119" x14ac:dyDescent="0.35">
      <c r="A985" t="s">
        <v>105</v>
      </c>
      <c r="B985">
        <v>500270</v>
      </c>
      <c r="C985">
        <v>6359</v>
      </c>
      <c r="D985">
        <v>124379</v>
      </c>
      <c r="E985">
        <v>13662</v>
      </c>
      <c r="F985">
        <v>0</v>
      </c>
      <c r="G985" t="s">
        <v>106</v>
      </c>
      <c r="H985" t="s">
        <v>106</v>
      </c>
      <c r="I985" t="s">
        <v>106</v>
      </c>
      <c r="J985" t="s">
        <v>107</v>
      </c>
      <c r="K985" t="s">
        <v>108</v>
      </c>
      <c r="L985" t="s">
        <v>109</v>
      </c>
      <c r="M985" t="s">
        <v>110</v>
      </c>
      <c r="N985" t="s">
        <v>2714</v>
      </c>
      <c r="O985" t="s">
        <v>2715</v>
      </c>
      <c r="Q985">
        <v>536</v>
      </c>
      <c r="R985">
        <v>0</v>
      </c>
      <c r="S985">
        <v>240</v>
      </c>
      <c r="T985">
        <v>0</v>
      </c>
      <c r="U985">
        <v>0</v>
      </c>
      <c r="V985">
        <v>0</v>
      </c>
      <c r="W985">
        <v>240</v>
      </c>
      <c r="X985">
        <v>0</v>
      </c>
      <c r="Y985">
        <v>0</v>
      </c>
      <c r="Z985">
        <v>0</v>
      </c>
      <c r="AD985" s="1">
        <v>41519.333333333336</v>
      </c>
      <c r="AE985" s="1">
        <v>41553.708333333336</v>
      </c>
      <c r="AG985" s="1">
        <v>41437.333333333336</v>
      </c>
      <c r="AH985" s="1">
        <v>41471.708333333336</v>
      </c>
      <c r="AI985" s="1">
        <v>41437.333333333336</v>
      </c>
      <c r="AJ985" s="1">
        <v>41471.708333333336</v>
      </c>
      <c r="AK985" s="1">
        <v>41437.333333333336</v>
      </c>
      <c r="AL985" s="1">
        <v>41471.708333333336</v>
      </c>
      <c r="AM985" s="1">
        <v>41519.333333333336</v>
      </c>
      <c r="AN985" s="1">
        <v>41553.708333333336</v>
      </c>
      <c r="AP985" t="s">
        <v>113</v>
      </c>
      <c r="AU985" t="s">
        <v>2716</v>
      </c>
      <c r="AY985" t="s">
        <v>106</v>
      </c>
      <c r="AZ985">
        <v>0</v>
      </c>
      <c r="BA985">
        <v>0</v>
      </c>
      <c r="BD985" s="3">
        <v>41321.661111111112</v>
      </c>
      <c r="BE985" s="3">
        <v>41321.663888888892</v>
      </c>
      <c r="BF985" t="s">
        <v>115</v>
      </c>
      <c r="BG985" t="s">
        <v>115</v>
      </c>
      <c r="CH985">
        <v>540</v>
      </c>
      <c r="CI985">
        <v>29640</v>
      </c>
      <c r="CJ985" t="s">
        <v>106</v>
      </c>
      <c r="CK985" t="s">
        <v>106</v>
      </c>
      <c r="CL985">
        <v>15</v>
      </c>
      <c r="CM985" t="s">
        <v>2585</v>
      </c>
      <c r="CO985">
        <v>124375</v>
      </c>
      <c r="CQ985">
        <v>0</v>
      </c>
      <c r="CR985">
        <v>0</v>
      </c>
      <c r="CS985">
        <v>0</v>
      </c>
      <c r="CY985" t="s">
        <v>123</v>
      </c>
      <c r="CZ985" t="s">
        <v>124</v>
      </c>
      <c r="DD985" t="str" cm="1">
        <f t="array" ref="DD985:DE985">TEXT(_xlfn.SEQUENCE(1, DATEDIF(AG985, AH985, "m") + 1, AG985, 30), "YYYY-APMM")</f>
        <v>2013-AP06</v>
      </c>
      <c r="DE985" t="str">
        <v>2013-AP07</v>
      </c>
      <c r="DN985">
        <f t="shared" si="30"/>
        <v>0</v>
      </c>
      <c r="DO985">
        <f t="shared" si="31"/>
        <v>0</v>
      </c>
    </row>
    <row r="986" spans="1:119" x14ac:dyDescent="0.35">
      <c r="A986" t="s">
        <v>105</v>
      </c>
      <c r="B986">
        <v>500271</v>
      </c>
      <c r="C986">
        <v>6359</v>
      </c>
      <c r="D986">
        <v>124379</v>
      </c>
      <c r="E986">
        <v>13662</v>
      </c>
      <c r="F986">
        <v>0</v>
      </c>
      <c r="G986" t="s">
        <v>106</v>
      </c>
      <c r="H986" t="s">
        <v>106</v>
      </c>
      <c r="I986" t="s">
        <v>106</v>
      </c>
      <c r="J986" t="s">
        <v>107</v>
      </c>
      <c r="K986" t="s">
        <v>108</v>
      </c>
      <c r="L986" t="s">
        <v>109</v>
      </c>
      <c r="M986" t="s">
        <v>110</v>
      </c>
      <c r="N986" t="s">
        <v>2717</v>
      </c>
      <c r="O986" t="s">
        <v>2718</v>
      </c>
      <c r="Q986">
        <v>208</v>
      </c>
      <c r="R986">
        <v>0</v>
      </c>
      <c r="S986">
        <v>240</v>
      </c>
      <c r="T986">
        <v>0</v>
      </c>
      <c r="U986">
        <v>0</v>
      </c>
      <c r="V986">
        <v>0</v>
      </c>
      <c r="W986">
        <v>240</v>
      </c>
      <c r="X986">
        <v>0</v>
      </c>
      <c r="Y986">
        <v>0</v>
      </c>
      <c r="Z986">
        <v>0</v>
      </c>
      <c r="AD986" s="1">
        <v>41395.333333333336</v>
      </c>
      <c r="AE986" s="1">
        <v>41429.708333333336</v>
      </c>
      <c r="AG986" s="1">
        <v>41365.333333333336</v>
      </c>
      <c r="AH986" s="1">
        <v>41399.708333333336</v>
      </c>
      <c r="AI986" s="1">
        <v>41365.333333333336</v>
      </c>
      <c r="AJ986" s="1">
        <v>41399.708333333336</v>
      </c>
      <c r="AK986" s="1">
        <v>41365.333333333336</v>
      </c>
      <c r="AL986" s="1">
        <v>41399.708333333336</v>
      </c>
      <c r="AM986" s="1">
        <v>41395.333333333336</v>
      </c>
      <c r="AN986" s="1">
        <v>41429.708333333336</v>
      </c>
      <c r="AP986" t="s">
        <v>113</v>
      </c>
      <c r="AU986" t="s">
        <v>2719</v>
      </c>
      <c r="AY986" t="s">
        <v>106</v>
      </c>
      <c r="AZ986">
        <v>0</v>
      </c>
      <c r="BA986">
        <v>0</v>
      </c>
      <c r="BD986" s="3">
        <v>41321.661111111112</v>
      </c>
      <c r="BE986" s="3">
        <v>41321.663888888892</v>
      </c>
      <c r="BF986" t="s">
        <v>115</v>
      </c>
      <c r="BG986" t="s">
        <v>115</v>
      </c>
      <c r="CH986">
        <v>540</v>
      </c>
      <c r="CI986">
        <v>29640</v>
      </c>
      <c r="CJ986" t="s">
        <v>106</v>
      </c>
      <c r="CK986" t="s">
        <v>106</v>
      </c>
      <c r="CL986">
        <v>15</v>
      </c>
      <c r="CM986" t="s">
        <v>2585</v>
      </c>
      <c r="CO986">
        <v>124375</v>
      </c>
      <c r="CQ986">
        <v>0</v>
      </c>
      <c r="CR986">
        <v>0</v>
      </c>
      <c r="CS986">
        <v>0</v>
      </c>
      <c r="CY986" t="s">
        <v>123</v>
      </c>
      <c r="CZ986" t="s">
        <v>124</v>
      </c>
      <c r="DD986" t="str" cm="1">
        <f t="array" ref="DD986:DE986">TEXT(_xlfn.SEQUENCE(1, DATEDIF(AG986, AH986, "m") + 1, AG986, 30), "YYYY-APMM")</f>
        <v>2013-AP04</v>
      </c>
      <c r="DE986" t="str">
        <v>2013-AP05</v>
      </c>
      <c r="DN986">
        <f t="shared" si="30"/>
        <v>0</v>
      </c>
      <c r="DO986">
        <f t="shared" si="31"/>
        <v>0</v>
      </c>
    </row>
    <row r="987" spans="1:119" x14ac:dyDescent="0.35">
      <c r="A987" t="s">
        <v>105</v>
      </c>
      <c r="B987">
        <v>500272</v>
      </c>
      <c r="C987">
        <v>6359</v>
      </c>
      <c r="D987">
        <v>124379</v>
      </c>
      <c r="E987">
        <v>13662</v>
      </c>
      <c r="F987">
        <v>0</v>
      </c>
      <c r="G987" t="s">
        <v>106</v>
      </c>
      <c r="H987" t="s">
        <v>106</v>
      </c>
      <c r="I987" t="s">
        <v>106</v>
      </c>
      <c r="J987" t="s">
        <v>107</v>
      </c>
      <c r="K987" t="s">
        <v>108</v>
      </c>
      <c r="L987" t="s">
        <v>109</v>
      </c>
      <c r="M987" t="s">
        <v>110</v>
      </c>
      <c r="N987" t="s">
        <v>2720</v>
      </c>
      <c r="O987" t="s">
        <v>2721</v>
      </c>
      <c r="Q987">
        <v>520</v>
      </c>
      <c r="R987">
        <v>0</v>
      </c>
      <c r="S987">
        <v>240</v>
      </c>
      <c r="T987">
        <v>0</v>
      </c>
      <c r="U987">
        <v>0</v>
      </c>
      <c r="V987">
        <v>0</v>
      </c>
      <c r="W987">
        <v>240</v>
      </c>
      <c r="X987">
        <v>0</v>
      </c>
      <c r="Y987">
        <v>0</v>
      </c>
      <c r="Z987">
        <v>0</v>
      </c>
      <c r="AD987" s="1">
        <v>41441.333333333336</v>
      </c>
      <c r="AE987" s="1">
        <v>41475.708333333336</v>
      </c>
      <c r="AG987" s="1">
        <v>41365.333333333336</v>
      </c>
      <c r="AH987" s="1">
        <v>41399.708333333336</v>
      </c>
      <c r="AI987" s="1">
        <v>41365.333333333336</v>
      </c>
      <c r="AJ987" s="1">
        <v>41399.708333333336</v>
      </c>
      <c r="AK987" s="1">
        <v>41365.333333333336</v>
      </c>
      <c r="AL987" s="1">
        <v>41399.708333333336</v>
      </c>
      <c r="AM987" s="1">
        <v>41441.333333333336</v>
      </c>
      <c r="AN987" s="1">
        <v>41475.708333333336</v>
      </c>
      <c r="AP987" t="s">
        <v>113</v>
      </c>
      <c r="AU987" t="s">
        <v>2722</v>
      </c>
      <c r="AY987" t="s">
        <v>106</v>
      </c>
      <c r="AZ987">
        <v>0</v>
      </c>
      <c r="BA987">
        <v>0</v>
      </c>
      <c r="BD987" s="3">
        <v>41321.661111111112</v>
      </c>
      <c r="BE987" s="3">
        <v>41321.663888888892</v>
      </c>
      <c r="BF987" t="s">
        <v>115</v>
      </c>
      <c r="BG987" t="s">
        <v>115</v>
      </c>
      <c r="CH987">
        <v>540</v>
      </c>
      <c r="CI987">
        <v>29640</v>
      </c>
      <c r="CJ987" t="s">
        <v>106</v>
      </c>
      <c r="CK987" t="s">
        <v>106</v>
      </c>
      <c r="CL987">
        <v>15</v>
      </c>
      <c r="CM987" t="s">
        <v>2585</v>
      </c>
      <c r="CO987">
        <v>124375</v>
      </c>
      <c r="CQ987">
        <v>0</v>
      </c>
      <c r="CR987">
        <v>0</v>
      </c>
      <c r="CS987">
        <v>0</v>
      </c>
      <c r="CY987" t="s">
        <v>123</v>
      </c>
      <c r="CZ987" t="s">
        <v>124</v>
      </c>
      <c r="DD987" t="str" cm="1">
        <f t="array" ref="DD987:DE987">TEXT(_xlfn.SEQUENCE(1, DATEDIF(AG987, AH987, "m") + 1, AG987, 30), "YYYY-APMM")</f>
        <v>2013-AP04</v>
      </c>
      <c r="DE987" t="str">
        <v>2013-AP05</v>
      </c>
      <c r="DN987">
        <f t="shared" si="30"/>
        <v>0</v>
      </c>
      <c r="DO987">
        <f t="shared" si="31"/>
        <v>0</v>
      </c>
    </row>
    <row r="988" spans="1:119" x14ac:dyDescent="0.35">
      <c r="A988" t="s">
        <v>105</v>
      </c>
      <c r="B988">
        <v>500273</v>
      </c>
      <c r="C988">
        <v>6359</v>
      </c>
      <c r="D988">
        <v>124379</v>
      </c>
      <c r="E988">
        <v>13662</v>
      </c>
      <c r="F988">
        <v>0</v>
      </c>
      <c r="G988" t="s">
        <v>106</v>
      </c>
      <c r="H988" t="s">
        <v>106</v>
      </c>
      <c r="I988" t="s">
        <v>106</v>
      </c>
      <c r="J988" t="s">
        <v>107</v>
      </c>
      <c r="K988" t="s">
        <v>108</v>
      </c>
      <c r="L988" t="s">
        <v>109</v>
      </c>
      <c r="M988" t="s">
        <v>110</v>
      </c>
      <c r="N988" t="s">
        <v>2723</v>
      </c>
      <c r="O988" t="s">
        <v>2724</v>
      </c>
      <c r="Q988">
        <v>568</v>
      </c>
      <c r="R988">
        <v>0</v>
      </c>
      <c r="S988">
        <v>240</v>
      </c>
      <c r="T988">
        <v>0</v>
      </c>
      <c r="U988">
        <v>0</v>
      </c>
      <c r="V988">
        <v>0</v>
      </c>
      <c r="W988">
        <v>240</v>
      </c>
      <c r="X988">
        <v>0</v>
      </c>
      <c r="Y988">
        <v>0</v>
      </c>
      <c r="Z988">
        <v>0</v>
      </c>
      <c r="AD988" s="1">
        <v>41448.333333333336</v>
      </c>
      <c r="AE988" s="1">
        <v>41482.708333333336</v>
      </c>
      <c r="AG988" s="1">
        <v>41365.333333333336</v>
      </c>
      <c r="AH988" s="1">
        <v>41399.708333333336</v>
      </c>
      <c r="AI988" s="1">
        <v>41365.333333333336</v>
      </c>
      <c r="AJ988" s="1">
        <v>41399.708333333336</v>
      </c>
      <c r="AK988" s="1">
        <v>41365.333333333336</v>
      </c>
      <c r="AL988" s="1">
        <v>41399.708333333336</v>
      </c>
      <c r="AM988" s="1">
        <v>41448.333333333336</v>
      </c>
      <c r="AN988" s="1">
        <v>41482.708333333336</v>
      </c>
      <c r="AP988" t="s">
        <v>113</v>
      </c>
      <c r="AU988" t="s">
        <v>2725</v>
      </c>
      <c r="AY988" t="s">
        <v>106</v>
      </c>
      <c r="AZ988">
        <v>0</v>
      </c>
      <c r="BA988">
        <v>0</v>
      </c>
      <c r="BD988" s="3">
        <v>41321.661111111112</v>
      </c>
      <c r="BE988" s="3">
        <v>41321.663888888892</v>
      </c>
      <c r="BF988" t="s">
        <v>115</v>
      </c>
      <c r="BG988" t="s">
        <v>115</v>
      </c>
      <c r="CH988">
        <v>540</v>
      </c>
      <c r="CI988">
        <v>29640</v>
      </c>
      <c r="CJ988" t="s">
        <v>106</v>
      </c>
      <c r="CK988" t="s">
        <v>106</v>
      </c>
      <c r="CL988">
        <v>15</v>
      </c>
      <c r="CM988" t="s">
        <v>2585</v>
      </c>
      <c r="CO988">
        <v>124375</v>
      </c>
      <c r="CQ988">
        <v>0</v>
      </c>
      <c r="CR988">
        <v>0</v>
      </c>
      <c r="CS988">
        <v>0</v>
      </c>
      <c r="CY988" t="s">
        <v>123</v>
      </c>
      <c r="CZ988" t="s">
        <v>124</v>
      </c>
      <c r="DD988" t="str" cm="1">
        <f t="array" ref="DD988:DE988">TEXT(_xlfn.SEQUENCE(1, DATEDIF(AG988, AH988, "m") + 1, AG988, 30), "YYYY-APMM")</f>
        <v>2013-AP04</v>
      </c>
      <c r="DE988" t="str">
        <v>2013-AP05</v>
      </c>
      <c r="DN988">
        <f t="shared" si="30"/>
        <v>0</v>
      </c>
      <c r="DO988">
        <f t="shared" si="31"/>
        <v>0</v>
      </c>
    </row>
    <row r="989" spans="1:119" x14ac:dyDescent="0.35">
      <c r="A989" t="s">
        <v>105</v>
      </c>
      <c r="B989">
        <v>500274</v>
      </c>
      <c r="C989">
        <v>6359</v>
      </c>
      <c r="D989">
        <v>124379</v>
      </c>
      <c r="E989">
        <v>13662</v>
      </c>
      <c r="F989">
        <v>0</v>
      </c>
      <c r="G989" t="s">
        <v>106</v>
      </c>
      <c r="H989" t="s">
        <v>106</v>
      </c>
      <c r="I989" t="s">
        <v>106</v>
      </c>
      <c r="J989" t="s">
        <v>107</v>
      </c>
      <c r="K989" t="s">
        <v>108</v>
      </c>
      <c r="L989" t="s">
        <v>109</v>
      </c>
      <c r="M989" t="s">
        <v>110</v>
      </c>
      <c r="N989" t="s">
        <v>2726</v>
      </c>
      <c r="O989" t="s">
        <v>2727</v>
      </c>
      <c r="Q989">
        <v>368</v>
      </c>
      <c r="R989">
        <v>0</v>
      </c>
      <c r="S989">
        <v>240</v>
      </c>
      <c r="T989">
        <v>0</v>
      </c>
      <c r="U989">
        <v>0</v>
      </c>
      <c r="V989">
        <v>0</v>
      </c>
      <c r="W989">
        <v>240</v>
      </c>
      <c r="X989">
        <v>0</v>
      </c>
      <c r="Y989">
        <v>0</v>
      </c>
      <c r="Z989">
        <v>0</v>
      </c>
      <c r="AD989" s="1">
        <v>41419.333333333336</v>
      </c>
      <c r="AE989" s="1">
        <v>41452.708333333336</v>
      </c>
      <c r="AG989" s="1">
        <v>41365.333333333336</v>
      </c>
      <c r="AH989" s="1">
        <v>41399.708333333336</v>
      </c>
      <c r="AI989" s="1">
        <v>41365.333333333336</v>
      </c>
      <c r="AJ989" s="1">
        <v>41399.708333333336</v>
      </c>
      <c r="AK989" s="1">
        <v>41365.333333333336</v>
      </c>
      <c r="AL989" s="1">
        <v>41399.708333333336</v>
      </c>
      <c r="AM989" s="1">
        <v>41419.333333333336</v>
      </c>
      <c r="AN989" s="1">
        <v>41452.708333333336</v>
      </c>
      <c r="AP989" t="s">
        <v>113</v>
      </c>
      <c r="AU989" t="s">
        <v>2728</v>
      </c>
      <c r="AY989" t="s">
        <v>106</v>
      </c>
      <c r="AZ989">
        <v>0</v>
      </c>
      <c r="BA989">
        <v>0</v>
      </c>
      <c r="BD989" s="3">
        <v>41321.661111111112</v>
      </c>
      <c r="BE989" s="3">
        <v>41321.663888888892</v>
      </c>
      <c r="BF989" t="s">
        <v>115</v>
      </c>
      <c r="BG989" t="s">
        <v>115</v>
      </c>
      <c r="CH989">
        <v>540</v>
      </c>
      <c r="CI989">
        <v>29640</v>
      </c>
      <c r="CJ989" t="s">
        <v>106</v>
      </c>
      <c r="CK989" t="s">
        <v>106</v>
      </c>
      <c r="CL989">
        <v>15</v>
      </c>
      <c r="CM989" t="s">
        <v>2585</v>
      </c>
      <c r="CO989">
        <v>124375</v>
      </c>
      <c r="CQ989">
        <v>0</v>
      </c>
      <c r="CR989">
        <v>0</v>
      </c>
      <c r="CS989">
        <v>0</v>
      </c>
      <c r="CY989" t="s">
        <v>123</v>
      </c>
      <c r="CZ989" t="s">
        <v>124</v>
      </c>
      <c r="DD989" t="str" cm="1">
        <f t="array" ref="DD989:DE989">TEXT(_xlfn.SEQUENCE(1, DATEDIF(AG989, AH989, "m") + 1, AG989, 30), "YYYY-APMM")</f>
        <v>2013-AP04</v>
      </c>
      <c r="DE989" t="str">
        <v>2013-AP05</v>
      </c>
      <c r="DN989">
        <f t="shared" si="30"/>
        <v>0</v>
      </c>
      <c r="DO989">
        <f t="shared" si="31"/>
        <v>0</v>
      </c>
    </row>
    <row r="990" spans="1:119" x14ac:dyDescent="0.35">
      <c r="A990" t="s">
        <v>105</v>
      </c>
      <c r="B990">
        <v>500275</v>
      </c>
      <c r="C990">
        <v>6359</v>
      </c>
      <c r="D990">
        <v>124379</v>
      </c>
      <c r="E990">
        <v>13662</v>
      </c>
      <c r="F990">
        <v>0</v>
      </c>
      <c r="G990" t="s">
        <v>106</v>
      </c>
      <c r="H990" t="s">
        <v>106</v>
      </c>
      <c r="I990" t="s">
        <v>106</v>
      </c>
      <c r="J990" t="s">
        <v>107</v>
      </c>
      <c r="K990" t="s">
        <v>108</v>
      </c>
      <c r="L990" t="s">
        <v>109</v>
      </c>
      <c r="M990" t="s">
        <v>110</v>
      </c>
      <c r="N990" t="s">
        <v>2729</v>
      </c>
      <c r="O990" t="s">
        <v>2730</v>
      </c>
      <c r="Q990">
        <v>904</v>
      </c>
      <c r="R990">
        <v>0</v>
      </c>
      <c r="S990">
        <v>240</v>
      </c>
      <c r="T990">
        <v>0</v>
      </c>
      <c r="U990">
        <v>0</v>
      </c>
      <c r="V990">
        <v>0</v>
      </c>
      <c r="W990">
        <v>240</v>
      </c>
      <c r="X990">
        <v>0</v>
      </c>
      <c r="Y990">
        <v>0</v>
      </c>
      <c r="Z990">
        <v>0</v>
      </c>
      <c r="AD990" s="1">
        <v>41408.333333333336</v>
      </c>
      <c r="AE990" s="1">
        <v>41442.708333333336</v>
      </c>
      <c r="AG990" s="1">
        <v>41275.333333333336</v>
      </c>
      <c r="AH990" s="1">
        <v>41309.708333333336</v>
      </c>
      <c r="AI990" s="1">
        <v>41275.333333333336</v>
      </c>
      <c r="AJ990" s="1">
        <v>41309.708333333336</v>
      </c>
      <c r="AK990" s="1">
        <v>41275.333333333336</v>
      </c>
      <c r="AL990" s="1">
        <v>41309.708333333336</v>
      </c>
      <c r="AM990" s="1">
        <v>41408.333333333336</v>
      </c>
      <c r="AN990" s="1">
        <v>41442.708333333336</v>
      </c>
      <c r="AP990" t="s">
        <v>113</v>
      </c>
      <c r="AU990" t="s">
        <v>2731</v>
      </c>
      <c r="AY990" t="s">
        <v>106</v>
      </c>
      <c r="AZ990">
        <v>0</v>
      </c>
      <c r="BA990">
        <v>0</v>
      </c>
      <c r="BD990" s="3">
        <v>41321.661111111112</v>
      </c>
      <c r="BE990" s="3">
        <v>41321.663888888892</v>
      </c>
      <c r="BF990" t="s">
        <v>115</v>
      </c>
      <c r="BG990" t="s">
        <v>115</v>
      </c>
      <c r="CH990">
        <v>540</v>
      </c>
      <c r="CI990">
        <v>29640</v>
      </c>
      <c r="CJ990" t="s">
        <v>106</v>
      </c>
      <c r="CK990" t="s">
        <v>106</v>
      </c>
      <c r="CL990">
        <v>15</v>
      </c>
      <c r="CM990" t="s">
        <v>2585</v>
      </c>
      <c r="CO990">
        <v>124375</v>
      </c>
      <c r="CQ990">
        <v>0</v>
      </c>
      <c r="CR990">
        <v>0</v>
      </c>
      <c r="CS990">
        <v>0</v>
      </c>
      <c r="CY990" t="s">
        <v>123</v>
      </c>
      <c r="CZ990" t="s">
        <v>124</v>
      </c>
      <c r="DD990" t="str" cm="1">
        <f t="array" ref="DD990:DE990">TEXT(_xlfn.SEQUENCE(1, DATEDIF(AG990, AH990, "m") + 1, AG990, 30), "YYYY-APMM")</f>
        <v>2013-AP01</v>
      </c>
      <c r="DE990" t="str">
        <v>2013-AP01</v>
      </c>
      <c r="DN990">
        <f t="shared" si="30"/>
        <v>0</v>
      </c>
      <c r="DO990">
        <f t="shared" si="31"/>
        <v>0</v>
      </c>
    </row>
    <row r="991" spans="1:119" x14ac:dyDescent="0.35">
      <c r="A991" t="s">
        <v>105</v>
      </c>
      <c r="B991">
        <v>500276</v>
      </c>
      <c r="C991">
        <v>6359</v>
      </c>
      <c r="D991">
        <v>124379</v>
      </c>
      <c r="E991">
        <v>13662</v>
      </c>
      <c r="F991">
        <v>0</v>
      </c>
      <c r="G991" t="s">
        <v>106</v>
      </c>
      <c r="H991" t="s">
        <v>106</v>
      </c>
      <c r="I991" t="s">
        <v>106</v>
      </c>
      <c r="J991" t="s">
        <v>107</v>
      </c>
      <c r="K991" t="s">
        <v>108</v>
      </c>
      <c r="L991" t="s">
        <v>109</v>
      </c>
      <c r="M991" t="s">
        <v>110</v>
      </c>
      <c r="N991" t="s">
        <v>2732</v>
      </c>
      <c r="O991" t="s">
        <v>2733</v>
      </c>
      <c r="Q991">
        <v>944</v>
      </c>
      <c r="R991">
        <v>0</v>
      </c>
      <c r="S991">
        <v>240</v>
      </c>
      <c r="T991">
        <v>0</v>
      </c>
      <c r="U991">
        <v>0</v>
      </c>
      <c r="V991">
        <v>0</v>
      </c>
      <c r="W991">
        <v>240</v>
      </c>
      <c r="X991">
        <v>0</v>
      </c>
      <c r="Y991">
        <v>0</v>
      </c>
      <c r="Z991">
        <v>0</v>
      </c>
      <c r="AD991" s="1">
        <v>41414.333333333336</v>
      </c>
      <c r="AE991" s="1">
        <v>41448.708333333336</v>
      </c>
      <c r="AG991" s="1">
        <v>41275.333333333336</v>
      </c>
      <c r="AH991" s="1">
        <v>41309.708333333336</v>
      </c>
      <c r="AI991" s="1">
        <v>41275.333333333336</v>
      </c>
      <c r="AJ991" s="1">
        <v>41309.708333333336</v>
      </c>
      <c r="AK991" s="1">
        <v>41275.333333333336</v>
      </c>
      <c r="AL991" s="1">
        <v>41309.708333333336</v>
      </c>
      <c r="AM991" s="1">
        <v>41414.333333333336</v>
      </c>
      <c r="AN991" s="1">
        <v>41448.708333333336</v>
      </c>
      <c r="AP991" t="s">
        <v>113</v>
      </c>
      <c r="AU991" t="s">
        <v>2734</v>
      </c>
      <c r="AY991" t="s">
        <v>106</v>
      </c>
      <c r="AZ991">
        <v>0</v>
      </c>
      <c r="BA991">
        <v>0</v>
      </c>
      <c r="BD991" s="3">
        <v>41321.661111111112</v>
      </c>
      <c r="BE991" s="3">
        <v>41321.663888888892</v>
      </c>
      <c r="BF991" t="s">
        <v>115</v>
      </c>
      <c r="BG991" t="s">
        <v>115</v>
      </c>
      <c r="CH991">
        <v>540</v>
      </c>
      <c r="CI991">
        <v>29640</v>
      </c>
      <c r="CJ991" t="s">
        <v>106</v>
      </c>
      <c r="CK991" t="s">
        <v>106</v>
      </c>
      <c r="CL991">
        <v>15</v>
      </c>
      <c r="CM991" t="s">
        <v>2585</v>
      </c>
      <c r="CO991">
        <v>124375</v>
      </c>
      <c r="CQ991">
        <v>0</v>
      </c>
      <c r="CR991">
        <v>0</v>
      </c>
      <c r="CS991">
        <v>0</v>
      </c>
      <c r="CY991" t="s">
        <v>123</v>
      </c>
      <c r="CZ991" t="s">
        <v>124</v>
      </c>
      <c r="DD991" t="str" cm="1">
        <f t="array" ref="DD991:DE991">TEXT(_xlfn.SEQUENCE(1, DATEDIF(AG991, AH991, "m") + 1, AG991, 30), "YYYY-APMM")</f>
        <v>2013-AP01</v>
      </c>
      <c r="DE991" t="str">
        <v>2013-AP01</v>
      </c>
      <c r="DN991">
        <f t="shared" si="30"/>
        <v>0</v>
      </c>
      <c r="DO991">
        <f t="shared" si="31"/>
        <v>0</v>
      </c>
    </row>
    <row r="992" spans="1:119" x14ac:dyDescent="0.35">
      <c r="A992" t="s">
        <v>105</v>
      </c>
      <c r="B992">
        <v>500277</v>
      </c>
      <c r="C992">
        <v>6359</v>
      </c>
      <c r="D992">
        <v>124379</v>
      </c>
      <c r="E992">
        <v>13662</v>
      </c>
      <c r="F992">
        <v>0</v>
      </c>
      <c r="G992" t="s">
        <v>106</v>
      </c>
      <c r="H992" t="s">
        <v>106</v>
      </c>
      <c r="I992" t="s">
        <v>106</v>
      </c>
      <c r="J992" t="s">
        <v>107</v>
      </c>
      <c r="K992" t="s">
        <v>108</v>
      </c>
      <c r="L992" t="s">
        <v>109</v>
      </c>
      <c r="M992" t="s">
        <v>110</v>
      </c>
      <c r="N992" t="s">
        <v>2735</v>
      </c>
      <c r="O992" t="s">
        <v>2736</v>
      </c>
      <c r="Q992">
        <v>1000</v>
      </c>
      <c r="R992">
        <v>0</v>
      </c>
      <c r="S992">
        <v>240</v>
      </c>
      <c r="T992">
        <v>0</v>
      </c>
      <c r="U992">
        <v>0</v>
      </c>
      <c r="V992">
        <v>0</v>
      </c>
      <c r="W992">
        <v>240</v>
      </c>
      <c r="X992">
        <v>0</v>
      </c>
      <c r="Y992">
        <v>0</v>
      </c>
      <c r="Z992">
        <v>0</v>
      </c>
      <c r="AD992" s="1">
        <v>41422.333333333336</v>
      </c>
      <c r="AE992" s="1">
        <v>41456.708333333336</v>
      </c>
      <c r="AG992" s="1">
        <v>41275.333333333336</v>
      </c>
      <c r="AH992" s="1">
        <v>41309.708333333336</v>
      </c>
      <c r="AI992" s="1">
        <v>41275.333333333336</v>
      </c>
      <c r="AJ992" s="1">
        <v>41309.708333333336</v>
      </c>
      <c r="AK992" s="1">
        <v>41275.333333333336</v>
      </c>
      <c r="AL992" s="1">
        <v>41309.708333333336</v>
      </c>
      <c r="AM992" s="1">
        <v>41422.333333333336</v>
      </c>
      <c r="AN992" s="1">
        <v>41456.708333333336</v>
      </c>
      <c r="AP992" t="s">
        <v>113</v>
      </c>
      <c r="AU992" t="s">
        <v>2737</v>
      </c>
      <c r="AY992" t="s">
        <v>106</v>
      </c>
      <c r="AZ992">
        <v>0</v>
      </c>
      <c r="BA992">
        <v>0</v>
      </c>
      <c r="BD992" s="3">
        <v>41321.661111111112</v>
      </c>
      <c r="BE992" s="3">
        <v>41321.663888888892</v>
      </c>
      <c r="BF992" t="s">
        <v>115</v>
      </c>
      <c r="BG992" t="s">
        <v>115</v>
      </c>
      <c r="CH992">
        <v>540</v>
      </c>
      <c r="CI992">
        <v>29640</v>
      </c>
      <c r="CJ992" t="s">
        <v>106</v>
      </c>
      <c r="CK992" t="s">
        <v>106</v>
      </c>
      <c r="CL992">
        <v>15</v>
      </c>
      <c r="CM992" t="s">
        <v>2585</v>
      </c>
      <c r="CO992">
        <v>124375</v>
      </c>
      <c r="CQ992">
        <v>0</v>
      </c>
      <c r="CR992">
        <v>0</v>
      </c>
      <c r="CS992">
        <v>0</v>
      </c>
      <c r="CY992" t="s">
        <v>123</v>
      </c>
      <c r="CZ992" t="s">
        <v>124</v>
      </c>
      <c r="DD992" t="str" cm="1">
        <f t="array" ref="DD992:DE992">TEXT(_xlfn.SEQUENCE(1, DATEDIF(AG992, AH992, "m") + 1, AG992, 30), "YYYY-APMM")</f>
        <v>2013-AP01</v>
      </c>
      <c r="DE992" t="str">
        <v>2013-AP01</v>
      </c>
      <c r="DN992">
        <f t="shared" si="30"/>
        <v>0</v>
      </c>
      <c r="DO992">
        <f t="shared" si="31"/>
        <v>0</v>
      </c>
    </row>
    <row r="993" spans="1:119" x14ac:dyDescent="0.35">
      <c r="A993" t="s">
        <v>105</v>
      </c>
      <c r="B993">
        <v>500278</v>
      </c>
      <c r="C993">
        <v>6359</v>
      </c>
      <c r="D993">
        <v>124379</v>
      </c>
      <c r="E993">
        <v>13662</v>
      </c>
      <c r="F993">
        <v>0</v>
      </c>
      <c r="G993" t="s">
        <v>106</v>
      </c>
      <c r="H993" t="s">
        <v>106</v>
      </c>
      <c r="I993" t="s">
        <v>106</v>
      </c>
      <c r="J993" t="s">
        <v>107</v>
      </c>
      <c r="K993" t="s">
        <v>108</v>
      </c>
      <c r="L993" t="s">
        <v>109</v>
      </c>
      <c r="M993" t="s">
        <v>110</v>
      </c>
      <c r="N993" t="s">
        <v>2738</v>
      </c>
      <c r="O993" t="s">
        <v>2739</v>
      </c>
      <c r="Q993">
        <v>256</v>
      </c>
      <c r="R993">
        <v>0</v>
      </c>
      <c r="S993">
        <v>240</v>
      </c>
      <c r="T993">
        <v>0</v>
      </c>
      <c r="U993">
        <v>0</v>
      </c>
      <c r="V993">
        <v>0</v>
      </c>
      <c r="W993">
        <v>240</v>
      </c>
      <c r="X993">
        <v>0</v>
      </c>
      <c r="Y993">
        <v>0</v>
      </c>
      <c r="Z993">
        <v>0</v>
      </c>
      <c r="AD993" s="1">
        <v>41396.333333333336</v>
      </c>
      <c r="AE993" s="1">
        <v>41430.708333333336</v>
      </c>
      <c r="AG993" s="1">
        <v>41359.333333333336</v>
      </c>
      <c r="AH993" s="1">
        <v>41393.708333333336</v>
      </c>
      <c r="AI993" s="1">
        <v>41359.333333333336</v>
      </c>
      <c r="AJ993" s="1">
        <v>41393.708333333336</v>
      </c>
      <c r="AK993" s="1">
        <v>41359.333333333336</v>
      </c>
      <c r="AL993" s="1">
        <v>41393.708333333336</v>
      </c>
      <c r="AM993" s="1">
        <v>41396.333333333336</v>
      </c>
      <c r="AN993" s="1">
        <v>41430.708333333336</v>
      </c>
      <c r="AP993" t="s">
        <v>113</v>
      </c>
      <c r="AU993" t="s">
        <v>2740</v>
      </c>
      <c r="AY993" t="s">
        <v>106</v>
      </c>
      <c r="AZ993">
        <v>0</v>
      </c>
      <c r="BA993">
        <v>0</v>
      </c>
      <c r="BD993" s="3">
        <v>41321.661111111112</v>
      </c>
      <c r="BE993" s="3">
        <v>41321.663888888892</v>
      </c>
      <c r="BF993" t="s">
        <v>115</v>
      </c>
      <c r="BG993" t="s">
        <v>115</v>
      </c>
      <c r="CH993">
        <v>540</v>
      </c>
      <c r="CI993">
        <v>29640</v>
      </c>
      <c r="CJ993" t="s">
        <v>106</v>
      </c>
      <c r="CK993" t="s">
        <v>106</v>
      </c>
      <c r="CL993">
        <v>15</v>
      </c>
      <c r="CM993" t="s">
        <v>2585</v>
      </c>
      <c r="CO993">
        <v>124375</v>
      </c>
      <c r="CQ993">
        <v>0</v>
      </c>
      <c r="CR993">
        <v>0</v>
      </c>
      <c r="CS993">
        <v>0</v>
      </c>
      <c r="CY993" t="s">
        <v>123</v>
      </c>
      <c r="CZ993" t="s">
        <v>124</v>
      </c>
      <c r="DD993" t="str" cm="1">
        <f t="array" ref="DD993:DE993">TEXT(_xlfn.SEQUENCE(1, DATEDIF(AG993, AH993, "m") + 1, AG993, 30), "YYYY-APMM")</f>
        <v>2013-AP03</v>
      </c>
      <c r="DE993" t="str">
        <v>2013-AP04</v>
      </c>
      <c r="DN993">
        <f t="shared" si="30"/>
        <v>0</v>
      </c>
      <c r="DO993">
        <f t="shared" si="31"/>
        <v>0</v>
      </c>
    </row>
    <row r="994" spans="1:119" x14ac:dyDescent="0.35">
      <c r="A994" t="s">
        <v>105</v>
      </c>
      <c r="B994">
        <v>500279</v>
      </c>
      <c r="C994">
        <v>6359</v>
      </c>
      <c r="D994">
        <v>124379</v>
      </c>
      <c r="E994">
        <v>13662</v>
      </c>
      <c r="F994">
        <v>0</v>
      </c>
      <c r="G994" t="s">
        <v>106</v>
      </c>
      <c r="H994" t="s">
        <v>106</v>
      </c>
      <c r="I994" t="s">
        <v>106</v>
      </c>
      <c r="J994" t="s">
        <v>107</v>
      </c>
      <c r="K994" t="s">
        <v>108</v>
      </c>
      <c r="L994" t="s">
        <v>109</v>
      </c>
      <c r="M994" t="s">
        <v>110</v>
      </c>
      <c r="N994" t="s">
        <v>2741</v>
      </c>
      <c r="O994" t="s">
        <v>2742</v>
      </c>
      <c r="Q994">
        <v>336</v>
      </c>
      <c r="R994">
        <v>0</v>
      </c>
      <c r="S994">
        <v>240</v>
      </c>
      <c r="T994">
        <v>0</v>
      </c>
      <c r="U994">
        <v>0</v>
      </c>
      <c r="V994">
        <v>0</v>
      </c>
      <c r="W994">
        <v>240</v>
      </c>
      <c r="X994">
        <v>0</v>
      </c>
      <c r="Y994">
        <v>0</v>
      </c>
      <c r="Z994">
        <v>0</v>
      </c>
      <c r="AD994" s="1">
        <v>41414.333333333336</v>
      </c>
      <c r="AE994" s="1">
        <v>41448.708333333336</v>
      </c>
      <c r="AG994" s="1">
        <v>41365.333333333336</v>
      </c>
      <c r="AH994" s="1">
        <v>41399.708333333336</v>
      </c>
      <c r="AI994" s="1">
        <v>41365.333333333336</v>
      </c>
      <c r="AJ994" s="1">
        <v>41399.708333333336</v>
      </c>
      <c r="AK994" s="1">
        <v>41365.333333333336</v>
      </c>
      <c r="AL994" s="1">
        <v>41399.708333333336</v>
      </c>
      <c r="AM994" s="1">
        <v>41414.333333333336</v>
      </c>
      <c r="AN994" s="1">
        <v>41448.708333333336</v>
      </c>
      <c r="AP994" t="s">
        <v>113</v>
      </c>
      <c r="AU994" t="s">
        <v>2743</v>
      </c>
      <c r="AY994" t="s">
        <v>106</v>
      </c>
      <c r="AZ994">
        <v>0</v>
      </c>
      <c r="BA994">
        <v>0</v>
      </c>
      <c r="BD994" s="3">
        <v>41321.661111111112</v>
      </c>
      <c r="BE994" s="3">
        <v>41321.663888888892</v>
      </c>
      <c r="BF994" t="s">
        <v>115</v>
      </c>
      <c r="BG994" t="s">
        <v>115</v>
      </c>
      <c r="CH994">
        <v>540</v>
      </c>
      <c r="CI994">
        <v>29640</v>
      </c>
      <c r="CJ994" t="s">
        <v>106</v>
      </c>
      <c r="CK994" t="s">
        <v>106</v>
      </c>
      <c r="CL994">
        <v>15</v>
      </c>
      <c r="CM994" t="s">
        <v>2585</v>
      </c>
      <c r="CO994">
        <v>124375</v>
      </c>
      <c r="CQ994">
        <v>0</v>
      </c>
      <c r="CR994">
        <v>0</v>
      </c>
      <c r="CS994">
        <v>0</v>
      </c>
      <c r="CY994" t="s">
        <v>123</v>
      </c>
      <c r="CZ994" t="s">
        <v>124</v>
      </c>
      <c r="DD994" t="str" cm="1">
        <f t="array" ref="DD994:DE994">TEXT(_xlfn.SEQUENCE(1, DATEDIF(AG994, AH994, "m") + 1, AG994, 30), "YYYY-APMM")</f>
        <v>2013-AP04</v>
      </c>
      <c r="DE994" t="str">
        <v>2013-AP05</v>
      </c>
      <c r="DN994">
        <f t="shared" si="30"/>
        <v>0</v>
      </c>
      <c r="DO994">
        <f t="shared" si="31"/>
        <v>0</v>
      </c>
    </row>
    <row r="995" spans="1:119" x14ac:dyDescent="0.35">
      <c r="A995" t="s">
        <v>105</v>
      </c>
      <c r="B995">
        <v>500280</v>
      </c>
      <c r="C995">
        <v>6359</v>
      </c>
      <c r="D995">
        <v>124379</v>
      </c>
      <c r="E995">
        <v>13662</v>
      </c>
      <c r="F995">
        <v>0</v>
      </c>
      <c r="G995" t="s">
        <v>106</v>
      </c>
      <c r="H995" t="s">
        <v>106</v>
      </c>
      <c r="I995" t="s">
        <v>106</v>
      </c>
      <c r="J995" t="s">
        <v>107</v>
      </c>
      <c r="K995" t="s">
        <v>108</v>
      </c>
      <c r="L995" t="s">
        <v>109</v>
      </c>
      <c r="M995" t="s">
        <v>110</v>
      </c>
      <c r="N995" t="s">
        <v>2744</v>
      </c>
      <c r="O995" t="s">
        <v>2745</v>
      </c>
      <c r="Q995">
        <v>592</v>
      </c>
      <c r="R995">
        <v>0</v>
      </c>
      <c r="S995">
        <v>240</v>
      </c>
      <c r="T995">
        <v>0</v>
      </c>
      <c r="U995">
        <v>0</v>
      </c>
      <c r="V995">
        <v>0</v>
      </c>
      <c r="W995">
        <v>240</v>
      </c>
      <c r="X995">
        <v>0</v>
      </c>
      <c r="Y995">
        <v>0</v>
      </c>
      <c r="Z995">
        <v>0</v>
      </c>
      <c r="AD995" s="1">
        <v>41445.333333333336</v>
      </c>
      <c r="AE995" s="1">
        <v>41479.708333333336</v>
      </c>
      <c r="AG995" s="1">
        <v>41359.333333333336</v>
      </c>
      <c r="AH995" s="1">
        <v>41393.708333333336</v>
      </c>
      <c r="AI995" s="1">
        <v>41359.333333333336</v>
      </c>
      <c r="AJ995" s="1">
        <v>41393.708333333336</v>
      </c>
      <c r="AK995" s="1">
        <v>41359.333333333336</v>
      </c>
      <c r="AL995" s="1">
        <v>41393.708333333336</v>
      </c>
      <c r="AM995" s="1">
        <v>41445.333333333336</v>
      </c>
      <c r="AN995" s="1">
        <v>41479.708333333336</v>
      </c>
      <c r="AP995" t="s">
        <v>113</v>
      </c>
      <c r="AU995" t="s">
        <v>2746</v>
      </c>
      <c r="AY995" t="s">
        <v>106</v>
      </c>
      <c r="AZ995">
        <v>0</v>
      </c>
      <c r="BA995">
        <v>0</v>
      </c>
      <c r="BD995" s="3">
        <v>41321.661111111112</v>
      </c>
      <c r="BE995" s="3">
        <v>41321.663888888892</v>
      </c>
      <c r="BF995" t="s">
        <v>115</v>
      </c>
      <c r="BG995" t="s">
        <v>115</v>
      </c>
      <c r="CH995">
        <v>540</v>
      </c>
      <c r="CI995">
        <v>29640</v>
      </c>
      <c r="CJ995" t="s">
        <v>106</v>
      </c>
      <c r="CK995" t="s">
        <v>106</v>
      </c>
      <c r="CL995">
        <v>15</v>
      </c>
      <c r="CM995" t="s">
        <v>2585</v>
      </c>
      <c r="CO995">
        <v>124375</v>
      </c>
      <c r="CQ995">
        <v>0</v>
      </c>
      <c r="CR995">
        <v>0</v>
      </c>
      <c r="CS995">
        <v>0</v>
      </c>
      <c r="CY995" t="s">
        <v>123</v>
      </c>
      <c r="CZ995" t="s">
        <v>124</v>
      </c>
      <c r="DD995" t="str" cm="1">
        <f t="array" ref="DD995:DE995">TEXT(_xlfn.SEQUENCE(1, DATEDIF(AG995, AH995, "m") + 1, AG995, 30), "YYYY-APMM")</f>
        <v>2013-AP03</v>
      </c>
      <c r="DE995" t="str">
        <v>2013-AP04</v>
      </c>
      <c r="DN995">
        <f t="shared" si="30"/>
        <v>0</v>
      </c>
      <c r="DO995">
        <f t="shared" si="31"/>
        <v>0</v>
      </c>
    </row>
    <row r="996" spans="1:119" x14ac:dyDescent="0.35">
      <c r="A996" t="s">
        <v>105</v>
      </c>
      <c r="B996">
        <v>500281</v>
      </c>
      <c r="C996">
        <v>6359</v>
      </c>
      <c r="D996">
        <v>124379</v>
      </c>
      <c r="E996">
        <v>13662</v>
      </c>
      <c r="F996">
        <v>0</v>
      </c>
      <c r="G996" t="s">
        <v>106</v>
      </c>
      <c r="H996" t="s">
        <v>106</v>
      </c>
      <c r="I996" t="s">
        <v>106</v>
      </c>
      <c r="J996" t="s">
        <v>107</v>
      </c>
      <c r="K996" t="s">
        <v>108</v>
      </c>
      <c r="L996" t="s">
        <v>109</v>
      </c>
      <c r="M996" t="s">
        <v>110</v>
      </c>
      <c r="N996" t="s">
        <v>2747</v>
      </c>
      <c r="O996" t="s">
        <v>2748</v>
      </c>
      <c r="Q996">
        <v>80</v>
      </c>
      <c r="R996">
        <v>0</v>
      </c>
      <c r="S996">
        <v>240</v>
      </c>
      <c r="T996">
        <v>0</v>
      </c>
      <c r="U996">
        <v>0</v>
      </c>
      <c r="V996">
        <v>0</v>
      </c>
      <c r="W996">
        <v>240</v>
      </c>
      <c r="X996">
        <v>0</v>
      </c>
      <c r="Y996">
        <v>0</v>
      </c>
      <c r="Z996">
        <v>0</v>
      </c>
      <c r="AD996" s="1">
        <v>41382.333333333336</v>
      </c>
      <c r="AE996" s="1">
        <v>41416.708333333336</v>
      </c>
      <c r="AG996" s="1">
        <v>41371.333333333336</v>
      </c>
      <c r="AH996" s="1">
        <v>41405.708333333336</v>
      </c>
      <c r="AI996" s="1">
        <v>41371.333333333336</v>
      </c>
      <c r="AJ996" s="1">
        <v>41405.708333333336</v>
      </c>
      <c r="AK996" s="1">
        <v>41371.333333333336</v>
      </c>
      <c r="AL996" s="1">
        <v>41405.708333333336</v>
      </c>
      <c r="AM996" s="1">
        <v>41382.333333333336</v>
      </c>
      <c r="AN996" s="1">
        <v>41416.708333333336</v>
      </c>
      <c r="AP996" t="s">
        <v>113</v>
      </c>
      <c r="AU996" t="s">
        <v>2749</v>
      </c>
      <c r="AY996" t="s">
        <v>106</v>
      </c>
      <c r="AZ996">
        <v>0</v>
      </c>
      <c r="BA996">
        <v>0</v>
      </c>
      <c r="BD996" s="3">
        <v>41321.661111111112</v>
      </c>
      <c r="BE996" s="3">
        <v>41321.663888888892</v>
      </c>
      <c r="BF996" t="s">
        <v>115</v>
      </c>
      <c r="BG996" t="s">
        <v>115</v>
      </c>
      <c r="CH996">
        <v>540</v>
      </c>
      <c r="CI996">
        <v>29640</v>
      </c>
      <c r="CJ996" t="s">
        <v>106</v>
      </c>
      <c r="CK996" t="s">
        <v>106</v>
      </c>
      <c r="CL996">
        <v>15</v>
      </c>
      <c r="CM996" t="s">
        <v>2585</v>
      </c>
      <c r="CO996">
        <v>124375</v>
      </c>
      <c r="CQ996">
        <v>0</v>
      </c>
      <c r="CR996">
        <v>0</v>
      </c>
      <c r="CS996">
        <v>0</v>
      </c>
      <c r="CY996" t="s">
        <v>123</v>
      </c>
      <c r="CZ996" t="s">
        <v>124</v>
      </c>
      <c r="DD996" t="str" cm="1">
        <f t="array" ref="DD996:DE996">TEXT(_xlfn.SEQUENCE(1, DATEDIF(AG996, AH996, "m") + 1, AG996, 30), "YYYY-APMM")</f>
        <v>2013-AP04</v>
      </c>
      <c r="DE996" t="str">
        <v>2013-AP05</v>
      </c>
      <c r="DN996">
        <f t="shared" si="30"/>
        <v>0</v>
      </c>
      <c r="DO996">
        <f t="shared" si="31"/>
        <v>0</v>
      </c>
    </row>
    <row r="997" spans="1:119" x14ac:dyDescent="0.35">
      <c r="A997" t="s">
        <v>105</v>
      </c>
      <c r="B997">
        <v>500282</v>
      </c>
      <c r="C997">
        <v>6359</v>
      </c>
      <c r="D997">
        <v>124379</v>
      </c>
      <c r="E997">
        <v>13662</v>
      </c>
      <c r="F997">
        <v>0</v>
      </c>
      <c r="G997" t="s">
        <v>106</v>
      </c>
      <c r="H997" t="s">
        <v>106</v>
      </c>
      <c r="I997" t="s">
        <v>106</v>
      </c>
      <c r="J997" t="s">
        <v>107</v>
      </c>
      <c r="K997" t="s">
        <v>108</v>
      </c>
      <c r="L997" t="s">
        <v>109</v>
      </c>
      <c r="M997" t="s">
        <v>110</v>
      </c>
      <c r="N997" t="s">
        <v>2750</v>
      </c>
      <c r="O997" t="s">
        <v>2751</v>
      </c>
      <c r="Q997">
        <v>1072</v>
      </c>
      <c r="R997">
        <v>0</v>
      </c>
      <c r="S997">
        <v>240</v>
      </c>
      <c r="T997">
        <v>0</v>
      </c>
      <c r="U997">
        <v>0</v>
      </c>
      <c r="V997">
        <v>0</v>
      </c>
      <c r="W997">
        <v>240</v>
      </c>
      <c r="X997">
        <v>0</v>
      </c>
      <c r="Y997">
        <v>0</v>
      </c>
      <c r="Z997">
        <v>0</v>
      </c>
      <c r="AD997" s="1">
        <v>41548.333333333336</v>
      </c>
      <c r="AE997" s="1">
        <v>41584.708333333336</v>
      </c>
      <c r="AG997" s="1">
        <v>41388.333333333336</v>
      </c>
      <c r="AH997" s="1">
        <v>41422.708333333336</v>
      </c>
      <c r="AI997" s="1">
        <v>41388.333333333336</v>
      </c>
      <c r="AJ997" s="1">
        <v>41422.708333333336</v>
      </c>
      <c r="AK997" s="1">
        <v>41388.333333333336</v>
      </c>
      <c r="AL997" s="1">
        <v>41422.708333333336</v>
      </c>
      <c r="AM997" s="1">
        <v>41548.333333333336</v>
      </c>
      <c r="AN997" s="1">
        <v>41584.708333333336</v>
      </c>
      <c r="AP997" t="s">
        <v>113</v>
      </c>
      <c r="AU997" t="s">
        <v>2752</v>
      </c>
      <c r="AY997" t="s">
        <v>106</v>
      </c>
      <c r="AZ997">
        <v>0</v>
      </c>
      <c r="BA997">
        <v>0</v>
      </c>
      <c r="BD997" s="3">
        <v>41321.661111111112</v>
      </c>
      <c r="BE997" s="3">
        <v>41321.663888888892</v>
      </c>
      <c r="BF997" t="s">
        <v>115</v>
      </c>
      <c r="BG997" t="s">
        <v>115</v>
      </c>
      <c r="CH997">
        <v>540</v>
      </c>
      <c r="CI997">
        <v>29640</v>
      </c>
      <c r="CJ997" t="s">
        <v>106</v>
      </c>
      <c r="CK997" t="s">
        <v>106</v>
      </c>
      <c r="CL997">
        <v>15</v>
      </c>
      <c r="CM997" t="s">
        <v>2585</v>
      </c>
      <c r="CO997">
        <v>124375</v>
      </c>
      <c r="CQ997">
        <v>0</v>
      </c>
      <c r="CR997">
        <v>0</v>
      </c>
      <c r="CS997">
        <v>0</v>
      </c>
      <c r="CY997" t="s">
        <v>123</v>
      </c>
      <c r="CZ997" t="s">
        <v>124</v>
      </c>
      <c r="DD997" t="str" cm="1">
        <f t="array" ref="DD997:DE997">TEXT(_xlfn.SEQUENCE(1, DATEDIF(AG997, AH997, "m") + 1, AG997, 30), "YYYY-APMM")</f>
        <v>2013-AP04</v>
      </c>
      <c r="DE997" t="str">
        <v>2013-AP05</v>
      </c>
      <c r="DN997">
        <f t="shared" si="30"/>
        <v>0</v>
      </c>
      <c r="DO997">
        <f t="shared" si="31"/>
        <v>0</v>
      </c>
    </row>
    <row r="998" spans="1:119" x14ac:dyDescent="0.35">
      <c r="A998" t="s">
        <v>105</v>
      </c>
      <c r="B998">
        <v>500283</v>
      </c>
      <c r="C998">
        <v>6359</v>
      </c>
      <c r="D998">
        <v>124379</v>
      </c>
      <c r="E998">
        <v>13662</v>
      </c>
      <c r="F998">
        <v>0</v>
      </c>
      <c r="G998" t="s">
        <v>106</v>
      </c>
      <c r="H998" t="s">
        <v>106</v>
      </c>
      <c r="I998" t="s">
        <v>106</v>
      </c>
      <c r="J998" t="s">
        <v>107</v>
      </c>
      <c r="K998" t="s">
        <v>108</v>
      </c>
      <c r="L998" t="s">
        <v>109</v>
      </c>
      <c r="M998" t="s">
        <v>110</v>
      </c>
      <c r="N998" t="s">
        <v>2753</v>
      </c>
      <c r="O998" t="s">
        <v>2754</v>
      </c>
      <c r="Q998">
        <v>1744</v>
      </c>
      <c r="R998">
        <v>0</v>
      </c>
      <c r="S998">
        <v>240</v>
      </c>
      <c r="T998">
        <v>0</v>
      </c>
      <c r="U998">
        <v>0</v>
      </c>
      <c r="V998">
        <v>0</v>
      </c>
      <c r="W998">
        <v>240</v>
      </c>
      <c r="X998">
        <v>0</v>
      </c>
      <c r="Y998">
        <v>0</v>
      </c>
      <c r="Z998">
        <v>0</v>
      </c>
      <c r="AD998" s="1">
        <v>41622.333333333336</v>
      </c>
      <c r="AE998" s="1">
        <v>41657.708333333336</v>
      </c>
      <c r="AG998" s="1">
        <v>41361.333333333336</v>
      </c>
      <c r="AH998" s="1">
        <v>41395.708333333336</v>
      </c>
      <c r="AI998" s="1">
        <v>41361.333333333336</v>
      </c>
      <c r="AJ998" s="1">
        <v>41395.708333333336</v>
      </c>
      <c r="AK998" s="1">
        <v>41361.333333333336</v>
      </c>
      <c r="AL998" s="1">
        <v>41395.708333333336</v>
      </c>
      <c r="AM998" s="1">
        <v>41622.333333333336</v>
      </c>
      <c r="AN998" s="1">
        <v>41657.708333333336</v>
      </c>
      <c r="AP998" t="s">
        <v>113</v>
      </c>
      <c r="AU998" t="s">
        <v>2755</v>
      </c>
      <c r="AY998" t="s">
        <v>106</v>
      </c>
      <c r="AZ998">
        <v>0</v>
      </c>
      <c r="BA998">
        <v>0</v>
      </c>
      <c r="BD998" s="3">
        <v>41321.661111111112</v>
      </c>
      <c r="BE998" s="3">
        <v>41321.663888888892</v>
      </c>
      <c r="BF998" t="s">
        <v>115</v>
      </c>
      <c r="BG998" t="s">
        <v>115</v>
      </c>
      <c r="CH998">
        <v>540</v>
      </c>
      <c r="CI998">
        <v>29640</v>
      </c>
      <c r="CJ998" t="s">
        <v>106</v>
      </c>
      <c r="CK998" t="s">
        <v>106</v>
      </c>
      <c r="CL998">
        <v>15</v>
      </c>
      <c r="CM998" t="s">
        <v>2585</v>
      </c>
      <c r="CO998">
        <v>124375</v>
      </c>
      <c r="CQ998">
        <v>0</v>
      </c>
      <c r="CR998">
        <v>0</v>
      </c>
      <c r="CS998">
        <v>0</v>
      </c>
      <c r="CY998" t="s">
        <v>123</v>
      </c>
      <c r="CZ998" t="s">
        <v>124</v>
      </c>
      <c r="DD998" t="str" cm="1">
        <f t="array" ref="DD998:DE998">TEXT(_xlfn.SEQUENCE(1, DATEDIF(AG998, AH998, "m") + 1, AG998, 30), "YYYY-APMM")</f>
        <v>2013-AP03</v>
      </c>
      <c r="DE998" t="str">
        <v>2013-AP04</v>
      </c>
      <c r="DN998">
        <f t="shared" si="30"/>
        <v>0</v>
      </c>
      <c r="DO998">
        <f t="shared" si="31"/>
        <v>0</v>
      </c>
    </row>
    <row r="999" spans="1:119" x14ac:dyDescent="0.35">
      <c r="A999" t="s">
        <v>105</v>
      </c>
      <c r="B999">
        <v>500284</v>
      </c>
      <c r="C999">
        <v>6359</v>
      </c>
      <c r="D999">
        <v>124379</v>
      </c>
      <c r="E999">
        <v>13662</v>
      </c>
      <c r="F999">
        <v>0</v>
      </c>
      <c r="G999" t="s">
        <v>106</v>
      </c>
      <c r="H999" t="s">
        <v>106</v>
      </c>
      <c r="I999" t="s">
        <v>106</v>
      </c>
      <c r="J999" t="s">
        <v>107</v>
      </c>
      <c r="K999" t="s">
        <v>108</v>
      </c>
      <c r="L999" t="s">
        <v>109</v>
      </c>
      <c r="M999" t="s">
        <v>110</v>
      </c>
      <c r="N999" t="s">
        <v>2756</v>
      </c>
      <c r="O999" t="s">
        <v>2757</v>
      </c>
      <c r="Q999">
        <v>1512</v>
      </c>
      <c r="R999">
        <v>0</v>
      </c>
      <c r="S999">
        <v>240</v>
      </c>
      <c r="T999">
        <v>0</v>
      </c>
      <c r="U999">
        <v>0</v>
      </c>
      <c r="V999">
        <v>0</v>
      </c>
      <c r="W999">
        <v>240</v>
      </c>
      <c r="X999">
        <v>0</v>
      </c>
      <c r="Y999">
        <v>0</v>
      </c>
      <c r="Z999">
        <v>0</v>
      </c>
      <c r="AD999" s="1">
        <v>41647.333333333336</v>
      </c>
      <c r="AE999" s="1">
        <v>41682.708333333336</v>
      </c>
      <c r="AG999" s="1">
        <v>41420.333333333336</v>
      </c>
      <c r="AH999" s="1">
        <v>41454.708333333336</v>
      </c>
      <c r="AI999" s="1">
        <v>41420.333333333336</v>
      </c>
      <c r="AJ999" s="1">
        <v>41454.708333333336</v>
      </c>
      <c r="AK999" s="1">
        <v>41420.333333333336</v>
      </c>
      <c r="AL999" s="1">
        <v>41454.708333333336</v>
      </c>
      <c r="AM999" s="1">
        <v>41647.333333333336</v>
      </c>
      <c r="AN999" s="1">
        <v>41682.708333333336</v>
      </c>
      <c r="AP999" t="s">
        <v>113</v>
      </c>
      <c r="AU999" t="s">
        <v>2758</v>
      </c>
      <c r="AY999" t="s">
        <v>106</v>
      </c>
      <c r="AZ999">
        <v>0</v>
      </c>
      <c r="BA999">
        <v>0</v>
      </c>
      <c r="BD999" s="3">
        <v>41321.661111111112</v>
      </c>
      <c r="BE999" s="3">
        <v>41321.663888888892</v>
      </c>
      <c r="BF999" t="s">
        <v>115</v>
      </c>
      <c r="BG999" t="s">
        <v>115</v>
      </c>
      <c r="CH999">
        <v>540</v>
      </c>
      <c r="CI999">
        <v>29640</v>
      </c>
      <c r="CJ999" t="s">
        <v>106</v>
      </c>
      <c r="CK999" t="s">
        <v>106</v>
      </c>
      <c r="CL999">
        <v>15</v>
      </c>
      <c r="CM999" t="s">
        <v>2585</v>
      </c>
      <c r="CO999">
        <v>124375</v>
      </c>
      <c r="CQ999">
        <v>0</v>
      </c>
      <c r="CR999">
        <v>0</v>
      </c>
      <c r="CS999">
        <v>0</v>
      </c>
      <c r="CY999" t="s">
        <v>123</v>
      </c>
      <c r="CZ999" t="s">
        <v>124</v>
      </c>
      <c r="DD999" t="str" cm="1">
        <f t="array" ref="DD999:DE999">TEXT(_xlfn.SEQUENCE(1, DATEDIF(AG999, AH999, "m") + 1, AG999, 30), "YYYY-APMM")</f>
        <v>2013-AP05</v>
      </c>
      <c r="DE999" t="str">
        <v>2013-AP06</v>
      </c>
      <c r="DN999">
        <f t="shared" si="30"/>
        <v>0</v>
      </c>
      <c r="DO999">
        <f t="shared" si="31"/>
        <v>0</v>
      </c>
    </row>
    <row r="1000" spans="1:119" x14ac:dyDescent="0.35">
      <c r="A1000" t="s">
        <v>105</v>
      </c>
      <c r="B1000">
        <v>500285</v>
      </c>
      <c r="C1000">
        <v>6359</v>
      </c>
      <c r="D1000">
        <v>124379</v>
      </c>
      <c r="E1000">
        <v>13662</v>
      </c>
      <c r="F1000">
        <v>0</v>
      </c>
      <c r="G1000" t="s">
        <v>106</v>
      </c>
      <c r="H1000" t="s">
        <v>106</v>
      </c>
      <c r="I1000" t="s">
        <v>106</v>
      </c>
      <c r="J1000" t="s">
        <v>107</v>
      </c>
      <c r="K1000" t="s">
        <v>108</v>
      </c>
      <c r="L1000" t="s">
        <v>109</v>
      </c>
      <c r="M1000" t="s">
        <v>110</v>
      </c>
      <c r="N1000" t="s">
        <v>2759</v>
      </c>
      <c r="O1000" t="s">
        <v>2760</v>
      </c>
      <c r="Q1000">
        <v>1376</v>
      </c>
      <c r="R1000">
        <v>0</v>
      </c>
      <c r="S1000">
        <v>240</v>
      </c>
      <c r="T1000">
        <v>0</v>
      </c>
      <c r="U1000">
        <v>0</v>
      </c>
      <c r="V1000">
        <v>0</v>
      </c>
      <c r="W1000">
        <v>240</v>
      </c>
      <c r="X1000">
        <v>0</v>
      </c>
      <c r="Y1000">
        <v>0</v>
      </c>
      <c r="Z1000">
        <v>0</v>
      </c>
      <c r="AD1000" s="1">
        <v>41627.333333333336</v>
      </c>
      <c r="AE1000" s="1">
        <v>41661.708333333336</v>
      </c>
      <c r="AG1000" s="1">
        <v>41420.333333333336</v>
      </c>
      <c r="AH1000" s="1">
        <v>41454.708333333336</v>
      </c>
      <c r="AI1000" s="1">
        <v>41420.333333333336</v>
      </c>
      <c r="AJ1000" s="1">
        <v>41454.708333333336</v>
      </c>
      <c r="AK1000" s="1">
        <v>41420.333333333336</v>
      </c>
      <c r="AL1000" s="1">
        <v>41454.708333333336</v>
      </c>
      <c r="AM1000" s="1">
        <v>41627.333333333336</v>
      </c>
      <c r="AN1000" s="1">
        <v>41661.708333333336</v>
      </c>
      <c r="AP1000" t="s">
        <v>113</v>
      </c>
      <c r="AU1000" t="e">
        <f>+J+RQgmLT6CKGBz7TDBLGw</f>
        <v>#NAME?</v>
      </c>
      <c r="AY1000" t="s">
        <v>106</v>
      </c>
      <c r="AZ1000">
        <v>0</v>
      </c>
      <c r="BA1000">
        <v>0</v>
      </c>
      <c r="BD1000" s="3">
        <v>41321.661111111112</v>
      </c>
      <c r="BE1000" s="3">
        <v>41321.663888888892</v>
      </c>
      <c r="BF1000" t="s">
        <v>115</v>
      </c>
      <c r="BG1000" t="s">
        <v>115</v>
      </c>
      <c r="CH1000">
        <v>540</v>
      </c>
      <c r="CI1000">
        <v>29640</v>
      </c>
      <c r="CJ1000" t="s">
        <v>106</v>
      </c>
      <c r="CK1000" t="s">
        <v>106</v>
      </c>
      <c r="CL1000">
        <v>15</v>
      </c>
      <c r="CM1000" t="s">
        <v>2585</v>
      </c>
      <c r="CO1000">
        <v>124375</v>
      </c>
      <c r="CQ1000">
        <v>0</v>
      </c>
      <c r="CR1000">
        <v>0</v>
      </c>
      <c r="CS1000">
        <v>0</v>
      </c>
      <c r="CY1000" t="s">
        <v>123</v>
      </c>
      <c r="CZ1000" t="s">
        <v>124</v>
      </c>
      <c r="DD1000" t="str" cm="1">
        <f t="array" ref="DD1000:DE1000">TEXT(_xlfn.SEQUENCE(1, DATEDIF(AG1000, AH1000, "m") + 1, AG1000, 30), "YYYY-APMM")</f>
        <v>2013-AP05</v>
      </c>
      <c r="DE1000" t="str">
        <v>2013-AP06</v>
      </c>
      <c r="DN1000">
        <f t="shared" si="30"/>
        <v>0</v>
      </c>
      <c r="DO1000">
        <f t="shared" si="31"/>
        <v>0</v>
      </c>
    </row>
    <row r="1001" spans="1:119" x14ac:dyDescent="0.35">
      <c r="A1001" t="s">
        <v>105</v>
      </c>
      <c r="B1001">
        <v>500286</v>
      </c>
      <c r="C1001">
        <v>6359</v>
      </c>
      <c r="D1001">
        <v>124379</v>
      </c>
      <c r="E1001">
        <v>13662</v>
      </c>
      <c r="F1001">
        <v>0</v>
      </c>
      <c r="G1001" t="s">
        <v>106</v>
      </c>
      <c r="H1001" t="s">
        <v>106</v>
      </c>
      <c r="I1001" t="s">
        <v>106</v>
      </c>
      <c r="J1001" t="s">
        <v>107</v>
      </c>
      <c r="K1001" t="s">
        <v>108</v>
      </c>
      <c r="L1001" t="s">
        <v>109</v>
      </c>
      <c r="M1001" t="s">
        <v>110</v>
      </c>
      <c r="N1001" t="s">
        <v>2761</v>
      </c>
      <c r="O1001" t="s">
        <v>2762</v>
      </c>
      <c r="Q1001">
        <v>1376</v>
      </c>
      <c r="R1001">
        <v>0</v>
      </c>
      <c r="S1001">
        <v>240</v>
      </c>
      <c r="T1001">
        <v>0</v>
      </c>
      <c r="U1001">
        <v>0</v>
      </c>
      <c r="V1001">
        <v>0</v>
      </c>
      <c r="W1001">
        <v>240</v>
      </c>
      <c r="X1001">
        <v>0</v>
      </c>
      <c r="Y1001">
        <v>0</v>
      </c>
      <c r="Z1001">
        <v>0</v>
      </c>
      <c r="AD1001" s="1">
        <v>41627.333333333336</v>
      </c>
      <c r="AE1001" s="1">
        <v>41661.708333333336</v>
      </c>
      <c r="AG1001" s="1">
        <v>41420.333333333336</v>
      </c>
      <c r="AH1001" s="1">
        <v>41454.708333333336</v>
      </c>
      <c r="AI1001" s="1">
        <v>41420.333333333336</v>
      </c>
      <c r="AJ1001" s="1">
        <v>41454.708333333336</v>
      </c>
      <c r="AK1001" s="1">
        <v>41420.333333333336</v>
      </c>
      <c r="AL1001" s="1">
        <v>41454.708333333336</v>
      </c>
      <c r="AM1001" s="1">
        <v>41627.333333333336</v>
      </c>
      <c r="AN1001" s="1">
        <v>41661.708333333336</v>
      </c>
      <c r="AP1001" t="s">
        <v>113</v>
      </c>
      <c r="AU1001" t="s">
        <v>2763</v>
      </c>
      <c r="AY1001" t="s">
        <v>106</v>
      </c>
      <c r="AZ1001">
        <v>0</v>
      </c>
      <c r="BA1001">
        <v>0</v>
      </c>
      <c r="BD1001" s="3">
        <v>41321.661111111112</v>
      </c>
      <c r="BE1001" s="3">
        <v>41321.663888888892</v>
      </c>
      <c r="BF1001" t="s">
        <v>115</v>
      </c>
      <c r="BG1001" t="s">
        <v>115</v>
      </c>
      <c r="CH1001">
        <v>540</v>
      </c>
      <c r="CI1001">
        <v>29640</v>
      </c>
      <c r="CJ1001" t="s">
        <v>106</v>
      </c>
      <c r="CK1001" t="s">
        <v>106</v>
      </c>
      <c r="CL1001">
        <v>15</v>
      </c>
      <c r="CM1001" t="s">
        <v>2585</v>
      </c>
      <c r="CO1001">
        <v>124375</v>
      </c>
      <c r="CQ1001">
        <v>0</v>
      </c>
      <c r="CR1001">
        <v>0</v>
      </c>
      <c r="CS1001">
        <v>0</v>
      </c>
      <c r="CY1001" t="s">
        <v>123</v>
      </c>
      <c r="CZ1001" t="s">
        <v>124</v>
      </c>
      <c r="DD1001" t="str" cm="1">
        <f t="array" ref="DD1001:DE1001">TEXT(_xlfn.SEQUENCE(1, DATEDIF(AG1001, AH1001, "m") + 1, AG1001, 30), "YYYY-APMM")</f>
        <v>2013-AP05</v>
      </c>
      <c r="DE1001" t="str">
        <v>2013-AP06</v>
      </c>
      <c r="DN1001">
        <f t="shared" si="30"/>
        <v>0</v>
      </c>
      <c r="DO1001">
        <f t="shared" si="31"/>
        <v>0</v>
      </c>
    </row>
    <row r="1002" spans="1:119" x14ac:dyDescent="0.35">
      <c r="A1002" t="s">
        <v>105</v>
      </c>
      <c r="B1002">
        <v>500287</v>
      </c>
      <c r="C1002">
        <v>6359</v>
      </c>
      <c r="D1002">
        <v>124379</v>
      </c>
      <c r="E1002">
        <v>13662</v>
      </c>
      <c r="F1002">
        <v>0</v>
      </c>
      <c r="G1002" t="s">
        <v>106</v>
      </c>
      <c r="H1002" t="s">
        <v>106</v>
      </c>
      <c r="I1002" t="s">
        <v>106</v>
      </c>
      <c r="J1002" t="s">
        <v>107</v>
      </c>
      <c r="K1002" t="s">
        <v>108</v>
      </c>
      <c r="L1002" t="s">
        <v>109</v>
      </c>
      <c r="M1002" t="s">
        <v>110</v>
      </c>
      <c r="N1002" t="s">
        <v>2764</v>
      </c>
      <c r="O1002" t="s">
        <v>2765</v>
      </c>
      <c r="Q1002">
        <v>624</v>
      </c>
      <c r="R1002">
        <v>0</v>
      </c>
      <c r="S1002">
        <v>240</v>
      </c>
      <c r="T1002">
        <v>0</v>
      </c>
      <c r="U1002">
        <v>0</v>
      </c>
      <c r="V1002">
        <v>0</v>
      </c>
      <c r="W1002">
        <v>240</v>
      </c>
      <c r="X1002">
        <v>0</v>
      </c>
      <c r="Y1002">
        <v>0</v>
      </c>
      <c r="Z1002">
        <v>0</v>
      </c>
      <c r="AD1002" s="1">
        <v>41476.333333333336</v>
      </c>
      <c r="AE1002" s="1">
        <v>41513.708333333336</v>
      </c>
      <c r="AG1002" s="1">
        <v>41385.333333333336</v>
      </c>
      <c r="AH1002" s="1">
        <v>41419.708333333336</v>
      </c>
      <c r="AI1002" s="1">
        <v>41385.333333333336</v>
      </c>
      <c r="AJ1002" s="1">
        <v>41419.708333333336</v>
      </c>
      <c r="AK1002" s="1">
        <v>41385.333333333336</v>
      </c>
      <c r="AL1002" s="1">
        <v>41419.708333333336</v>
      </c>
      <c r="AM1002" s="1">
        <v>41476.333333333336</v>
      </c>
      <c r="AN1002" s="1">
        <v>41513.708333333336</v>
      </c>
      <c r="AP1002" t="s">
        <v>113</v>
      </c>
      <c r="AU1002" t="s">
        <v>2766</v>
      </c>
      <c r="AY1002" t="s">
        <v>106</v>
      </c>
      <c r="AZ1002">
        <v>0</v>
      </c>
      <c r="BA1002">
        <v>0</v>
      </c>
      <c r="BD1002" s="3">
        <v>41321.661111111112</v>
      </c>
      <c r="BE1002" s="3">
        <v>41321.663888888892</v>
      </c>
      <c r="BF1002" t="s">
        <v>115</v>
      </c>
      <c r="BG1002" t="s">
        <v>115</v>
      </c>
      <c r="CH1002">
        <v>540</v>
      </c>
      <c r="CI1002">
        <v>29640</v>
      </c>
      <c r="CJ1002" t="s">
        <v>106</v>
      </c>
      <c r="CK1002" t="s">
        <v>106</v>
      </c>
      <c r="CL1002">
        <v>15</v>
      </c>
      <c r="CM1002" t="s">
        <v>2585</v>
      </c>
      <c r="CO1002">
        <v>124375</v>
      </c>
      <c r="CQ1002">
        <v>0</v>
      </c>
      <c r="CR1002">
        <v>0</v>
      </c>
      <c r="CS1002">
        <v>0</v>
      </c>
      <c r="CY1002" t="s">
        <v>123</v>
      </c>
      <c r="CZ1002" t="s">
        <v>124</v>
      </c>
      <c r="DD1002" t="str" cm="1">
        <f t="array" ref="DD1002:DE1002">TEXT(_xlfn.SEQUENCE(1, DATEDIF(AG1002, AH1002, "m") + 1, AG1002, 30), "YYYY-APMM")</f>
        <v>2013-AP04</v>
      </c>
      <c r="DE1002" t="str">
        <v>2013-AP05</v>
      </c>
      <c r="DN1002">
        <f t="shared" si="30"/>
        <v>0</v>
      </c>
      <c r="DO1002">
        <f t="shared" si="31"/>
        <v>0</v>
      </c>
    </row>
    <row r="1003" spans="1:119" x14ac:dyDescent="0.35">
      <c r="A1003" t="s">
        <v>105</v>
      </c>
      <c r="B1003">
        <v>500288</v>
      </c>
      <c r="C1003">
        <v>6359</v>
      </c>
      <c r="D1003">
        <v>124379</v>
      </c>
      <c r="E1003">
        <v>13662</v>
      </c>
      <c r="F1003">
        <v>0</v>
      </c>
      <c r="G1003" t="s">
        <v>106</v>
      </c>
      <c r="H1003" t="s">
        <v>106</v>
      </c>
      <c r="I1003" t="s">
        <v>106</v>
      </c>
      <c r="J1003" t="s">
        <v>107</v>
      </c>
      <c r="K1003" t="s">
        <v>108</v>
      </c>
      <c r="L1003" t="s">
        <v>109</v>
      </c>
      <c r="M1003" t="s">
        <v>110</v>
      </c>
      <c r="N1003" t="s">
        <v>2767</v>
      </c>
      <c r="O1003" t="s">
        <v>2768</v>
      </c>
      <c r="Q1003">
        <v>680</v>
      </c>
      <c r="R1003">
        <v>0</v>
      </c>
      <c r="S1003">
        <v>240</v>
      </c>
      <c r="T1003">
        <v>0</v>
      </c>
      <c r="U1003">
        <v>0</v>
      </c>
      <c r="V1003">
        <v>0</v>
      </c>
      <c r="W1003">
        <v>240</v>
      </c>
      <c r="X1003">
        <v>0</v>
      </c>
      <c r="Y1003">
        <v>0</v>
      </c>
      <c r="Z1003">
        <v>0</v>
      </c>
      <c r="AD1003" s="1">
        <v>41505.333333333336</v>
      </c>
      <c r="AE1003" s="1">
        <v>41539.708333333336</v>
      </c>
      <c r="AG1003" s="1">
        <v>41402.333333333336</v>
      </c>
      <c r="AH1003" s="1">
        <v>41436.708333333336</v>
      </c>
      <c r="AI1003" s="1">
        <v>41402.333333333336</v>
      </c>
      <c r="AJ1003" s="1">
        <v>41436.708333333336</v>
      </c>
      <c r="AK1003" s="1">
        <v>41402.333333333336</v>
      </c>
      <c r="AL1003" s="1">
        <v>41436.708333333336</v>
      </c>
      <c r="AM1003" s="1">
        <v>41505.333333333336</v>
      </c>
      <c r="AN1003" s="1">
        <v>41539.708333333336</v>
      </c>
      <c r="AP1003" t="s">
        <v>113</v>
      </c>
      <c r="AU1003" t="s">
        <v>2769</v>
      </c>
      <c r="AY1003" t="s">
        <v>106</v>
      </c>
      <c r="AZ1003">
        <v>0</v>
      </c>
      <c r="BA1003">
        <v>0</v>
      </c>
      <c r="BD1003" s="3">
        <v>41321.661111111112</v>
      </c>
      <c r="BE1003" s="3">
        <v>41321.663888888892</v>
      </c>
      <c r="BF1003" t="s">
        <v>115</v>
      </c>
      <c r="BG1003" t="s">
        <v>115</v>
      </c>
      <c r="CH1003">
        <v>540</v>
      </c>
      <c r="CI1003">
        <v>29640</v>
      </c>
      <c r="CJ1003" t="s">
        <v>106</v>
      </c>
      <c r="CK1003" t="s">
        <v>106</v>
      </c>
      <c r="CL1003">
        <v>15</v>
      </c>
      <c r="CM1003" t="s">
        <v>2585</v>
      </c>
      <c r="CO1003">
        <v>124375</v>
      </c>
      <c r="CQ1003">
        <v>0</v>
      </c>
      <c r="CR1003">
        <v>0</v>
      </c>
      <c r="CS1003">
        <v>0</v>
      </c>
      <c r="CY1003" t="s">
        <v>123</v>
      </c>
      <c r="CZ1003" t="s">
        <v>124</v>
      </c>
      <c r="DD1003" t="str" cm="1">
        <f t="array" ref="DD1003:DE1003">TEXT(_xlfn.SEQUENCE(1, DATEDIF(AG1003, AH1003, "m") + 1, AG1003, 30), "YYYY-APMM")</f>
        <v>2013-AP05</v>
      </c>
      <c r="DE1003" t="str">
        <v>2013-AP06</v>
      </c>
      <c r="DN1003">
        <f t="shared" si="30"/>
        <v>0</v>
      </c>
      <c r="DO1003">
        <f t="shared" si="31"/>
        <v>0</v>
      </c>
    </row>
    <row r="1004" spans="1:119" x14ac:dyDescent="0.35">
      <c r="A1004" t="s">
        <v>105</v>
      </c>
      <c r="B1004">
        <v>500289</v>
      </c>
      <c r="C1004">
        <v>6359</v>
      </c>
      <c r="D1004">
        <v>124379</v>
      </c>
      <c r="E1004">
        <v>13662</v>
      </c>
      <c r="F1004">
        <v>0</v>
      </c>
      <c r="G1004" t="s">
        <v>106</v>
      </c>
      <c r="H1004" t="s">
        <v>106</v>
      </c>
      <c r="I1004" t="s">
        <v>106</v>
      </c>
      <c r="J1004" t="s">
        <v>107</v>
      </c>
      <c r="K1004" t="s">
        <v>108</v>
      </c>
      <c r="L1004" t="s">
        <v>109</v>
      </c>
      <c r="M1004" t="s">
        <v>110</v>
      </c>
      <c r="N1004" t="s">
        <v>2770</v>
      </c>
      <c r="O1004" t="s">
        <v>2771</v>
      </c>
      <c r="Q1004">
        <v>1016</v>
      </c>
      <c r="R1004">
        <v>0</v>
      </c>
      <c r="S1004">
        <v>240</v>
      </c>
      <c r="T1004">
        <v>0</v>
      </c>
      <c r="U1004">
        <v>0</v>
      </c>
      <c r="V1004">
        <v>0</v>
      </c>
      <c r="W1004">
        <v>240</v>
      </c>
      <c r="X1004">
        <v>0</v>
      </c>
      <c r="Y1004">
        <v>0</v>
      </c>
      <c r="Z1004">
        <v>0</v>
      </c>
      <c r="AD1004" s="1">
        <v>41574.333333333336</v>
      </c>
      <c r="AE1004" s="1">
        <v>41608.708333333336</v>
      </c>
      <c r="AG1004" s="1">
        <v>41420.333333333336</v>
      </c>
      <c r="AH1004" s="1">
        <v>41454.708333333336</v>
      </c>
      <c r="AI1004" s="1">
        <v>41420.333333333336</v>
      </c>
      <c r="AJ1004" s="1">
        <v>41454.708333333336</v>
      </c>
      <c r="AK1004" s="1">
        <v>41420.333333333336</v>
      </c>
      <c r="AL1004" s="1">
        <v>41454.708333333336</v>
      </c>
      <c r="AM1004" s="1">
        <v>41574.333333333336</v>
      </c>
      <c r="AN1004" s="1">
        <v>41608.708333333336</v>
      </c>
      <c r="AP1004" t="s">
        <v>113</v>
      </c>
      <c r="AU1004" t="s">
        <v>2772</v>
      </c>
      <c r="AY1004" t="s">
        <v>106</v>
      </c>
      <c r="AZ1004">
        <v>0</v>
      </c>
      <c r="BA1004">
        <v>0</v>
      </c>
      <c r="BD1004" s="3">
        <v>41321.661111111112</v>
      </c>
      <c r="BE1004" s="3">
        <v>41321.663888888892</v>
      </c>
      <c r="BF1004" t="s">
        <v>115</v>
      </c>
      <c r="BG1004" t="s">
        <v>115</v>
      </c>
      <c r="CH1004">
        <v>540</v>
      </c>
      <c r="CI1004">
        <v>29640</v>
      </c>
      <c r="CJ1004" t="s">
        <v>106</v>
      </c>
      <c r="CK1004" t="s">
        <v>106</v>
      </c>
      <c r="CL1004">
        <v>15</v>
      </c>
      <c r="CM1004" t="s">
        <v>2585</v>
      </c>
      <c r="CO1004">
        <v>124375</v>
      </c>
      <c r="CQ1004">
        <v>0</v>
      </c>
      <c r="CR1004">
        <v>0</v>
      </c>
      <c r="CS1004">
        <v>0</v>
      </c>
      <c r="CY1004" t="s">
        <v>123</v>
      </c>
      <c r="CZ1004" t="s">
        <v>124</v>
      </c>
      <c r="DD1004" t="str" cm="1">
        <f t="array" ref="DD1004:DE1004">TEXT(_xlfn.SEQUENCE(1, DATEDIF(AG1004, AH1004, "m") + 1, AG1004, 30), "YYYY-APMM")</f>
        <v>2013-AP05</v>
      </c>
      <c r="DE1004" t="str">
        <v>2013-AP06</v>
      </c>
      <c r="DN1004">
        <f t="shared" si="30"/>
        <v>0</v>
      </c>
      <c r="DO1004">
        <f t="shared" si="31"/>
        <v>0</v>
      </c>
    </row>
    <row r="1005" spans="1:119" x14ac:dyDescent="0.35">
      <c r="A1005" t="s">
        <v>105</v>
      </c>
      <c r="B1005">
        <v>500290</v>
      </c>
      <c r="C1005">
        <v>6359</v>
      </c>
      <c r="D1005">
        <v>124379</v>
      </c>
      <c r="E1005">
        <v>13662</v>
      </c>
      <c r="F1005">
        <v>0</v>
      </c>
      <c r="G1005" t="s">
        <v>106</v>
      </c>
      <c r="H1005" t="s">
        <v>106</v>
      </c>
      <c r="I1005" t="s">
        <v>106</v>
      </c>
      <c r="J1005" t="s">
        <v>107</v>
      </c>
      <c r="K1005" t="s">
        <v>108</v>
      </c>
      <c r="L1005" t="s">
        <v>109</v>
      </c>
      <c r="M1005" t="s">
        <v>110</v>
      </c>
      <c r="N1005" t="s">
        <v>2773</v>
      </c>
      <c r="O1005" t="s">
        <v>2774</v>
      </c>
      <c r="Q1005">
        <v>1016</v>
      </c>
      <c r="R1005">
        <v>0</v>
      </c>
      <c r="S1005">
        <v>240</v>
      </c>
      <c r="T1005">
        <v>0</v>
      </c>
      <c r="U1005">
        <v>0</v>
      </c>
      <c r="V1005">
        <v>0</v>
      </c>
      <c r="W1005">
        <v>240</v>
      </c>
      <c r="X1005">
        <v>0</v>
      </c>
      <c r="Y1005">
        <v>0</v>
      </c>
      <c r="Z1005">
        <v>0</v>
      </c>
      <c r="AD1005" s="1">
        <v>41574.333333333336</v>
      </c>
      <c r="AE1005" s="1">
        <v>41608.708333333336</v>
      </c>
      <c r="AG1005" s="1">
        <v>41420.333333333336</v>
      </c>
      <c r="AH1005" s="1">
        <v>41454.708333333336</v>
      </c>
      <c r="AI1005" s="1">
        <v>41420.333333333336</v>
      </c>
      <c r="AJ1005" s="1">
        <v>41454.708333333336</v>
      </c>
      <c r="AK1005" s="1">
        <v>41420.333333333336</v>
      </c>
      <c r="AL1005" s="1">
        <v>41454.708333333336</v>
      </c>
      <c r="AM1005" s="1">
        <v>41574.333333333336</v>
      </c>
      <c r="AN1005" s="1">
        <v>41608.708333333336</v>
      </c>
      <c r="AP1005" t="s">
        <v>113</v>
      </c>
      <c r="AU1005" t="s">
        <v>2775</v>
      </c>
      <c r="AY1005" t="s">
        <v>106</v>
      </c>
      <c r="AZ1005">
        <v>0</v>
      </c>
      <c r="BA1005">
        <v>0</v>
      </c>
      <c r="BD1005" s="3">
        <v>41321.661111111112</v>
      </c>
      <c r="BE1005" s="3">
        <v>41321.663888888892</v>
      </c>
      <c r="BF1005" t="s">
        <v>115</v>
      </c>
      <c r="BG1005" t="s">
        <v>115</v>
      </c>
      <c r="CH1005">
        <v>540</v>
      </c>
      <c r="CI1005">
        <v>29640</v>
      </c>
      <c r="CJ1005" t="s">
        <v>106</v>
      </c>
      <c r="CK1005" t="s">
        <v>106</v>
      </c>
      <c r="CL1005">
        <v>15</v>
      </c>
      <c r="CM1005" t="s">
        <v>2585</v>
      </c>
      <c r="CO1005">
        <v>124375</v>
      </c>
      <c r="CQ1005">
        <v>0</v>
      </c>
      <c r="CR1005">
        <v>0</v>
      </c>
      <c r="CS1005">
        <v>0</v>
      </c>
      <c r="CY1005" t="s">
        <v>123</v>
      </c>
      <c r="CZ1005" t="s">
        <v>124</v>
      </c>
      <c r="DD1005" t="str" cm="1">
        <f t="array" ref="DD1005:DE1005">TEXT(_xlfn.SEQUENCE(1, DATEDIF(AG1005, AH1005, "m") + 1, AG1005, 30), "YYYY-APMM")</f>
        <v>2013-AP05</v>
      </c>
      <c r="DE1005" t="str">
        <v>2013-AP06</v>
      </c>
      <c r="DN1005">
        <f t="shared" si="30"/>
        <v>0</v>
      </c>
      <c r="DO1005">
        <f t="shared" si="31"/>
        <v>0</v>
      </c>
    </row>
    <row r="1006" spans="1:119" x14ac:dyDescent="0.35">
      <c r="A1006" t="s">
        <v>105</v>
      </c>
      <c r="B1006">
        <v>500291</v>
      </c>
      <c r="C1006">
        <v>6359</v>
      </c>
      <c r="D1006">
        <v>124379</v>
      </c>
      <c r="E1006">
        <v>13662</v>
      </c>
      <c r="F1006">
        <v>0</v>
      </c>
      <c r="G1006" t="s">
        <v>106</v>
      </c>
      <c r="H1006" t="s">
        <v>106</v>
      </c>
      <c r="I1006" t="s">
        <v>106</v>
      </c>
      <c r="J1006" t="s">
        <v>107</v>
      </c>
      <c r="K1006" t="s">
        <v>108</v>
      </c>
      <c r="L1006" t="s">
        <v>109</v>
      </c>
      <c r="M1006" t="s">
        <v>110</v>
      </c>
      <c r="N1006" t="s">
        <v>2776</v>
      </c>
      <c r="O1006" t="s">
        <v>2777</v>
      </c>
      <c r="Q1006">
        <v>1008</v>
      </c>
      <c r="R1006">
        <v>0</v>
      </c>
      <c r="S1006">
        <v>240</v>
      </c>
      <c r="T1006">
        <v>0</v>
      </c>
      <c r="U1006">
        <v>0</v>
      </c>
      <c r="V1006">
        <v>0</v>
      </c>
      <c r="W1006">
        <v>240</v>
      </c>
      <c r="X1006">
        <v>0</v>
      </c>
      <c r="Y1006">
        <v>0</v>
      </c>
      <c r="Z1006">
        <v>0</v>
      </c>
      <c r="AD1006" s="1">
        <v>41573.333333333336</v>
      </c>
      <c r="AE1006" s="1">
        <v>41606.708333333336</v>
      </c>
      <c r="AG1006" s="1">
        <v>41420.333333333336</v>
      </c>
      <c r="AH1006" s="1">
        <v>41454.708333333336</v>
      </c>
      <c r="AI1006" s="1">
        <v>41420.333333333336</v>
      </c>
      <c r="AJ1006" s="1">
        <v>41454.708333333336</v>
      </c>
      <c r="AK1006" s="1">
        <v>41420.333333333336</v>
      </c>
      <c r="AL1006" s="1">
        <v>41454.708333333336</v>
      </c>
      <c r="AM1006" s="1">
        <v>41573.333333333336</v>
      </c>
      <c r="AN1006" s="1">
        <v>41606.708333333336</v>
      </c>
      <c r="AP1006" t="s">
        <v>113</v>
      </c>
      <c r="AU1006" t="s">
        <v>2778</v>
      </c>
      <c r="AY1006" t="s">
        <v>106</v>
      </c>
      <c r="AZ1006">
        <v>0</v>
      </c>
      <c r="BA1006">
        <v>0</v>
      </c>
      <c r="BD1006" s="3">
        <v>41321.661111111112</v>
      </c>
      <c r="BE1006" s="3">
        <v>41321.663888888892</v>
      </c>
      <c r="BF1006" t="s">
        <v>115</v>
      </c>
      <c r="BG1006" t="s">
        <v>115</v>
      </c>
      <c r="CH1006">
        <v>540</v>
      </c>
      <c r="CI1006">
        <v>29640</v>
      </c>
      <c r="CJ1006" t="s">
        <v>106</v>
      </c>
      <c r="CK1006" t="s">
        <v>106</v>
      </c>
      <c r="CL1006">
        <v>15</v>
      </c>
      <c r="CM1006" t="s">
        <v>2585</v>
      </c>
      <c r="CO1006">
        <v>124375</v>
      </c>
      <c r="CQ1006">
        <v>0</v>
      </c>
      <c r="CR1006">
        <v>0</v>
      </c>
      <c r="CS1006">
        <v>0</v>
      </c>
      <c r="CY1006" t="s">
        <v>123</v>
      </c>
      <c r="CZ1006" t="s">
        <v>124</v>
      </c>
      <c r="DD1006" t="str" cm="1">
        <f t="array" ref="DD1006:DE1006">TEXT(_xlfn.SEQUENCE(1, DATEDIF(AG1006, AH1006, "m") + 1, AG1006, 30), "YYYY-APMM")</f>
        <v>2013-AP05</v>
      </c>
      <c r="DE1006" t="str">
        <v>2013-AP06</v>
      </c>
      <c r="DN1006">
        <f t="shared" si="30"/>
        <v>0</v>
      </c>
      <c r="DO1006">
        <f t="shared" si="31"/>
        <v>0</v>
      </c>
    </row>
    <row r="1007" spans="1:119" x14ac:dyDescent="0.35">
      <c r="A1007" t="s">
        <v>105</v>
      </c>
      <c r="B1007">
        <v>500292</v>
      </c>
      <c r="C1007">
        <v>6359</v>
      </c>
      <c r="D1007">
        <v>124379</v>
      </c>
      <c r="E1007">
        <v>13662</v>
      </c>
      <c r="F1007">
        <v>0</v>
      </c>
      <c r="G1007" t="s">
        <v>106</v>
      </c>
      <c r="H1007" t="s">
        <v>106</v>
      </c>
      <c r="I1007" t="s">
        <v>106</v>
      </c>
      <c r="J1007" t="s">
        <v>107</v>
      </c>
      <c r="K1007" t="s">
        <v>108</v>
      </c>
      <c r="L1007" t="s">
        <v>109</v>
      </c>
      <c r="M1007" t="s">
        <v>110</v>
      </c>
      <c r="N1007" t="s">
        <v>2779</v>
      </c>
      <c r="O1007" t="s">
        <v>2780</v>
      </c>
      <c r="Q1007">
        <v>176</v>
      </c>
      <c r="R1007">
        <v>0</v>
      </c>
      <c r="S1007">
        <v>240</v>
      </c>
      <c r="T1007">
        <v>0</v>
      </c>
      <c r="U1007">
        <v>0</v>
      </c>
      <c r="V1007">
        <v>0</v>
      </c>
      <c r="W1007">
        <v>240</v>
      </c>
      <c r="X1007">
        <v>0</v>
      </c>
      <c r="Y1007">
        <v>0</v>
      </c>
      <c r="Z1007">
        <v>0</v>
      </c>
      <c r="AD1007" s="1">
        <v>41463.333333333336</v>
      </c>
      <c r="AE1007" s="1">
        <v>41500.708333333336</v>
      </c>
      <c r="AG1007" s="1">
        <v>41437.333333333336</v>
      </c>
      <c r="AH1007" s="1">
        <v>41471.708333333336</v>
      </c>
      <c r="AI1007" s="1">
        <v>41437.333333333336</v>
      </c>
      <c r="AJ1007" s="1">
        <v>41471.708333333336</v>
      </c>
      <c r="AK1007" s="1">
        <v>41437.333333333336</v>
      </c>
      <c r="AL1007" s="1">
        <v>41471.708333333336</v>
      </c>
      <c r="AM1007" s="1">
        <v>41463.333333333336</v>
      </c>
      <c r="AN1007" s="1">
        <v>41500.708333333336</v>
      </c>
      <c r="AP1007" t="s">
        <v>113</v>
      </c>
      <c r="AU1007" t="s">
        <v>2781</v>
      </c>
      <c r="AY1007" t="s">
        <v>106</v>
      </c>
      <c r="AZ1007">
        <v>0</v>
      </c>
      <c r="BA1007">
        <v>0</v>
      </c>
      <c r="BD1007" s="3">
        <v>41321.661111111112</v>
      </c>
      <c r="BE1007" s="3">
        <v>41321.663888888892</v>
      </c>
      <c r="BF1007" t="s">
        <v>115</v>
      </c>
      <c r="BG1007" t="s">
        <v>115</v>
      </c>
      <c r="CH1007">
        <v>540</v>
      </c>
      <c r="CI1007">
        <v>29640</v>
      </c>
      <c r="CJ1007" t="s">
        <v>106</v>
      </c>
      <c r="CK1007" t="s">
        <v>106</v>
      </c>
      <c r="CL1007">
        <v>15</v>
      </c>
      <c r="CM1007" t="s">
        <v>2585</v>
      </c>
      <c r="CO1007">
        <v>124375</v>
      </c>
      <c r="CQ1007">
        <v>0</v>
      </c>
      <c r="CR1007">
        <v>0</v>
      </c>
      <c r="CS1007">
        <v>0</v>
      </c>
      <c r="CY1007" t="s">
        <v>123</v>
      </c>
      <c r="CZ1007" t="s">
        <v>124</v>
      </c>
      <c r="DD1007" t="str" cm="1">
        <f t="array" ref="DD1007:DE1007">TEXT(_xlfn.SEQUENCE(1, DATEDIF(AG1007, AH1007, "m") + 1, AG1007, 30), "YYYY-APMM")</f>
        <v>2013-AP06</v>
      </c>
      <c r="DE1007" t="str">
        <v>2013-AP07</v>
      </c>
      <c r="DN1007">
        <f t="shared" si="30"/>
        <v>0</v>
      </c>
      <c r="DO1007">
        <f t="shared" si="31"/>
        <v>0</v>
      </c>
    </row>
    <row r="1008" spans="1:119" x14ac:dyDescent="0.35">
      <c r="A1008" t="s">
        <v>105</v>
      </c>
      <c r="B1008">
        <v>500293</v>
      </c>
      <c r="C1008">
        <v>6359</v>
      </c>
      <c r="D1008">
        <v>124379</v>
      </c>
      <c r="E1008">
        <v>13662</v>
      </c>
      <c r="F1008">
        <v>0</v>
      </c>
      <c r="G1008" t="s">
        <v>106</v>
      </c>
      <c r="H1008" t="s">
        <v>106</v>
      </c>
      <c r="I1008" t="s">
        <v>106</v>
      </c>
      <c r="J1008" t="s">
        <v>107</v>
      </c>
      <c r="K1008" t="s">
        <v>108</v>
      </c>
      <c r="L1008" t="s">
        <v>109</v>
      </c>
      <c r="M1008" t="s">
        <v>110</v>
      </c>
      <c r="N1008" t="s">
        <v>2782</v>
      </c>
      <c r="O1008" t="s">
        <v>2783</v>
      </c>
      <c r="Q1008">
        <v>320</v>
      </c>
      <c r="R1008">
        <v>0</v>
      </c>
      <c r="S1008">
        <v>240</v>
      </c>
      <c r="T1008">
        <v>0</v>
      </c>
      <c r="U1008">
        <v>0</v>
      </c>
      <c r="V1008">
        <v>0</v>
      </c>
      <c r="W1008">
        <v>240</v>
      </c>
      <c r="X1008">
        <v>0</v>
      </c>
      <c r="Y1008">
        <v>0</v>
      </c>
      <c r="Z1008">
        <v>0</v>
      </c>
      <c r="AD1008" s="1">
        <v>41484.333333333336</v>
      </c>
      <c r="AE1008" s="1">
        <v>41521.708333333336</v>
      </c>
      <c r="AG1008" s="1">
        <v>41437.333333333336</v>
      </c>
      <c r="AH1008" s="1">
        <v>41471.708333333336</v>
      </c>
      <c r="AI1008" s="1">
        <v>41437.333333333336</v>
      </c>
      <c r="AJ1008" s="1">
        <v>41471.708333333336</v>
      </c>
      <c r="AK1008" s="1">
        <v>41437.333333333336</v>
      </c>
      <c r="AL1008" s="1">
        <v>41471.708333333336</v>
      </c>
      <c r="AM1008" s="1">
        <v>41484.333333333336</v>
      </c>
      <c r="AN1008" s="1">
        <v>41521.708333333336</v>
      </c>
      <c r="AP1008" t="s">
        <v>113</v>
      </c>
      <c r="AU1008" t="s">
        <v>2784</v>
      </c>
      <c r="AY1008" t="s">
        <v>106</v>
      </c>
      <c r="AZ1008">
        <v>0</v>
      </c>
      <c r="BA1008">
        <v>0</v>
      </c>
      <c r="BD1008" s="3">
        <v>41321.661111111112</v>
      </c>
      <c r="BE1008" s="3">
        <v>41321.697916666664</v>
      </c>
      <c r="BF1008" t="s">
        <v>115</v>
      </c>
      <c r="BG1008" t="s">
        <v>115</v>
      </c>
      <c r="CH1008">
        <v>540</v>
      </c>
      <c r="CI1008">
        <v>29640</v>
      </c>
      <c r="CJ1008" t="s">
        <v>106</v>
      </c>
      <c r="CK1008" t="s">
        <v>106</v>
      </c>
      <c r="CL1008">
        <v>15</v>
      </c>
      <c r="CM1008" t="s">
        <v>2585</v>
      </c>
      <c r="CO1008">
        <v>124375</v>
      </c>
      <c r="CQ1008">
        <v>0</v>
      </c>
      <c r="CR1008">
        <v>0</v>
      </c>
      <c r="CS1008">
        <v>0</v>
      </c>
      <c r="CY1008" t="s">
        <v>123</v>
      </c>
      <c r="CZ1008" t="s">
        <v>124</v>
      </c>
      <c r="DD1008" t="str" cm="1">
        <f t="array" ref="DD1008:DE1008">TEXT(_xlfn.SEQUENCE(1, DATEDIF(AG1008, AH1008, "m") + 1, AG1008, 30), "YYYY-APMM")</f>
        <v>2013-AP06</v>
      </c>
      <c r="DE1008" t="str">
        <v>2013-AP07</v>
      </c>
      <c r="DN1008">
        <f t="shared" si="30"/>
        <v>0</v>
      </c>
      <c r="DO1008">
        <f t="shared" si="31"/>
        <v>0</v>
      </c>
    </row>
    <row r="1009" spans="1:119" x14ac:dyDescent="0.35">
      <c r="A1009" t="s">
        <v>105</v>
      </c>
      <c r="B1009">
        <v>500294</v>
      </c>
      <c r="C1009">
        <v>6359</v>
      </c>
      <c r="D1009">
        <v>124379</v>
      </c>
      <c r="E1009">
        <v>13662</v>
      </c>
      <c r="F1009">
        <v>0</v>
      </c>
      <c r="G1009" t="s">
        <v>106</v>
      </c>
      <c r="H1009" t="s">
        <v>106</v>
      </c>
      <c r="I1009" t="s">
        <v>106</v>
      </c>
      <c r="J1009" t="s">
        <v>107</v>
      </c>
      <c r="K1009" t="s">
        <v>108</v>
      </c>
      <c r="L1009" t="s">
        <v>109</v>
      </c>
      <c r="M1009" t="s">
        <v>110</v>
      </c>
      <c r="N1009" t="s">
        <v>2785</v>
      </c>
      <c r="O1009" t="s">
        <v>2786</v>
      </c>
      <c r="Q1009">
        <v>504</v>
      </c>
      <c r="R1009">
        <v>0</v>
      </c>
      <c r="S1009">
        <v>240</v>
      </c>
      <c r="T1009">
        <v>0</v>
      </c>
      <c r="U1009">
        <v>0</v>
      </c>
      <c r="V1009">
        <v>0</v>
      </c>
      <c r="W1009">
        <v>240</v>
      </c>
      <c r="X1009">
        <v>0</v>
      </c>
      <c r="Y1009">
        <v>0</v>
      </c>
      <c r="Z1009">
        <v>0</v>
      </c>
      <c r="AD1009" s="1">
        <v>41514.333333333336</v>
      </c>
      <c r="AE1009" s="1">
        <v>41548.708333333336</v>
      </c>
      <c r="AG1009" s="1">
        <v>41437.333333333336</v>
      </c>
      <c r="AH1009" s="1">
        <v>41471.708333333336</v>
      </c>
      <c r="AI1009" s="1">
        <v>41437.333333333336</v>
      </c>
      <c r="AJ1009" s="1">
        <v>41471.708333333336</v>
      </c>
      <c r="AK1009" s="1">
        <v>41437.333333333336</v>
      </c>
      <c r="AL1009" s="1">
        <v>41471.708333333336</v>
      </c>
      <c r="AM1009" s="1">
        <v>41514.333333333336</v>
      </c>
      <c r="AN1009" s="1">
        <v>41548.708333333336</v>
      </c>
      <c r="AP1009" t="s">
        <v>113</v>
      </c>
      <c r="AU1009" t="s">
        <v>2787</v>
      </c>
      <c r="AY1009" t="s">
        <v>106</v>
      </c>
      <c r="AZ1009">
        <v>0</v>
      </c>
      <c r="BA1009">
        <v>0</v>
      </c>
      <c r="BD1009" s="3">
        <v>41321.661111111112</v>
      </c>
      <c r="BE1009" s="3">
        <v>41321.663888888892</v>
      </c>
      <c r="BF1009" t="s">
        <v>115</v>
      </c>
      <c r="BG1009" t="s">
        <v>115</v>
      </c>
      <c r="CH1009">
        <v>540</v>
      </c>
      <c r="CI1009">
        <v>29640</v>
      </c>
      <c r="CJ1009" t="s">
        <v>106</v>
      </c>
      <c r="CK1009" t="s">
        <v>106</v>
      </c>
      <c r="CL1009">
        <v>15</v>
      </c>
      <c r="CM1009" t="s">
        <v>2585</v>
      </c>
      <c r="CO1009">
        <v>124375</v>
      </c>
      <c r="CQ1009">
        <v>0</v>
      </c>
      <c r="CR1009">
        <v>0</v>
      </c>
      <c r="CS1009">
        <v>0</v>
      </c>
      <c r="CY1009" t="s">
        <v>123</v>
      </c>
      <c r="CZ1009" t="s">
        <v>124</v>
      </c>
      <c r="DD1009" t="str" cm="1">
        <f t="array" ref="DD1009:DE1009">TEXT(_xlfn.SEQUENCE(1, DATEDIF(AG1009, AH1009, "m") + 1, AG1009, 30), "YYYY-APMM")</f>
        <v>2013-AP06</v>
      </c>
      <c r="DE1009" t="str">
        <v>2013-AP07</v>
      </c>
      <c r="DN1009">
        <f t="shared" si="30"/>
        <v>0</v>
      </c>
      <c r="DO1009">
        <f t="shared" si="31"/>
        <v>0</v>
      </c>
    </row>
    <row r="1010" spans="1:119" x14ac:dyDescent="0.35">
      <c r="A1010" t="s">
        <v>105</v>
      </c>
      <c r="B1010">
        <v>500295</v>
      </c>
      <c r="C1010">
        <v>6359</v>
      </c>
      <c r="D1010">
        <v>124379</v>
      </c>
      <c r="E1010">
        <v>13662</v>
      </c>
      <c r="F1010">
        <v>0</v>
      </c>
      <c r="G1010" t="s">
        <v>106</v>
      </c>
      <c r="H1010" t="s">
        <v>106</v>
      </c>
      <c r="I1010" t="s">
        <v>106</v>
      </c>
      <c r="J1010" t="s">
        <v>107</v>
      </c>
      <c r="K1010" t="s">
        <v>108</v>
      </c>
      <c r="L1010" t="s">
        <v>109</v>
      </c>
      <c r="M1010" t="s">
        <v>110</v>
      </c>
      <c r="N1010" t="s">
        <v>2788</v>
      </c>
      <c r="O1010" t="s">
        <v>2789</v>
      </c>
      <c r="Q1010">
        <v>288</v>
      </c>
      <c r="R1010">
        <v>0</v>
      </c>
      <c r="S1010">
        <v>240</v>
      </c>
      <c r="T1010">
        <v>0</v>
      </c>
      <c r="U1010">
        <v>0</v>
      </c>
      <c r="V1010">
        <v>0</v>
      </c>
      <c r="W1010">
        <v>240</v>
      </c>
      <c r="X1010">
        <v>0</v>
      </c>
      <c r="Y1010">
        <v>0</v>
      </c>
      <c r="Z1010">
        <v>0</v>
      </c>
      <c r="AD1010" s="1">
        <v>41438.333333333336</v>
      </c>
      <c r="AE1010" s="1">
        <v>41472.708333333336</v>
      </c>
      <c r="AG1010" s="1">
        <v>41396.333333333336</v>
      </c>
      <c r="AH1010" s="1">
        <v>41430.708333333336</v>
      </c>
      <c r="AI1010" s="1">
        <v>41396.333333333336</v>
      </c>
      <c r="AJ1010" s="1">
        <v>41430.708333333336</v>
      </c>
      <c r="AK1010" s="1">
        <v>41396.333333333336</v>
      </c>
      <c r="AL1010" s="1">
        <v>41430.708333333336</v>
      </c>
      <c r="AM1010" s="1">
        <v>41438.333333333336</v>
      </c>
      <c r="AN1010" s="1">
        <v>41472.708333333336</v>
      </c>
      <c r="AP1010" t="s">
        <v>113</v>
      </c>
      <c r="AU1010" t="s">
        <v>2790</v>
      </c>
      <c r="AY1010" t="s">
        <v>106</v>
      </c>
      <c r="AZ1010">
        <v>0</v>
      </c>
      <c r="BA1010">
        <v>0</v>
      </c>
      <c r="BD1010" s="3">
        <v>41321.661111111112</v>
      </c>
      <c r="BE1010" s="3">
        <v>41321.663888888892</v>
      </c>
      <c r="BF1010" t="s">
        <v>115</v>
      </c>
      <c r="BG1010" t="s">
        <v>115</v>
      </c>
      <c r="CH1010">
        <v>540</v>
      </c>
      <c r="CI1010">
        <v>29640</v>
      </c>
      <c r="CJ1010" t="s">
        <v>106</v>
      </c>
      <c r="CK1010" t="s">
        <v>106</v>
      </c>
      <c r="CL1010">
        <v>15</v>
      </c>
      <c r="CM1010" t="s">
        <v>2585</v>
      </c>
      <c r="CO1010">
        <v>124375</v>
      </c>
      <c r="CQ1010">
        <v>0</v>
      </c>
      <c r="CR1010">
        <v>0</v>
      </c>
      <c r="CS1010">
        <v>0</v>
      </c>
      <c r="CY1010" t="s">
        <v>123</v>
      </c>
      <c r="CZ1010" t="s">
        <v>124</v>
      </c>
      <c r="DD1010" t="str" cm="1">
        <f t="array" ref="DD1010:DE1010">TEXT(_xlfn.SEQUENCE(1, DATEDIF(AG1010, AH1010, "m") + 1, AG1010, 30), "YYYY-APMM")</f>
        <v>2013-AP05</v>
      </c>
      <c r="DE1010" t="str">
        <v>2013-AP06</v>
      </c>
      <c r="DN1010">
        <f t="shared" si="30"/>
        <v>0</v>
      </c>
      <c r="DO1010">
        <f t="shared" si="31"/>
        <v>0</v>
      </c>
    </row>
    <row r="1011" spans="1:119" x14ac:dyDescent="0.35">
      <c r="A1011" t="s">
        <v>105</v>
      </c>
      <c r="B1011">
        <v>500296</v>
      </c>
      <c r="C1011">
        <v>6359</v>
      </c>
      <c r="D1011">
        <v>124379</v>
      </c>
      <c r="E1011">
        <v>13662</v>
      </c>
      <c r="F1011">
        <v>0</v>
      </c>
      <c r="G1011" t="s">
        <v>106</v>
      </c>
      <c r="H1011" t="s">
        <v>106</v>
      </c>
      <c r="I1011" t="s">
        <v>106</v>
      </c>
      <c r="J1011" t="s">
        <v>107</v>
      </c>
      <c r="K1011" t="s">
        <v>108</v>
      </c>
      <c r="L1011" t="s">
        <v>109</v>
      </c>
      <c r="M1011" t="s">
        <v>110</v>
      </c>
      <c r="N1011" t="s">
        <v>2791</v>
      </c>
      <c r="O1011" t="s">
        <v>2792</v>
      </c>
      <c r="Q1011">
        <v>504</v>
      </c>
      <c r="R1011">
        <v>0</v>
      </c>
      <c r="S1011">
        <v>240</v>
      </c>
      <c r="T1011">
        <v>0</v>
      </c>
      <c r="U1011">
        <v>0</v>
      </c>
      <c r="V1011">
        <v>0</v>
      </c>
      <c r="W1011">
        <v>240</v>
      </c>
      <c r="X1011">
        <v>0</v>
      </c>
      <c r="Y1011">
        <v>0</v>
      </c>
      <c r="Z1011">
        <v>0</v>
      </c>
      <c r="AD1011" s="1">
        <v>41450.333333333336</v>
      </c>
      <c r="AE1011" s="1">
        <v>41484.708333333336</v>
      </c>
      <c r="AG1011" s="1">
        <v>41377.333333333336</v>
      </c>
      <c r="AH1011" s="1">
        <v>41410.708333333336</v>
      </c>
      <c r="AI1011" s="1">
        <v>41377.333333333336</v>
      </c>
      <c r="AJ1011" s="1">
        <v>41410.708333333336</v>
      </c>
      <c r="AK1011" s="1">
        <v>41377.333333333336</v>
      </c>
      <c r="AL1011" s="1">
        <v>41410.708333333336</v>
      </c>
      <c r="AM1011" s="1">
        <v>41450.333333333336</v>
      </c>
      <c r="AN1011" s="1">
        <v>41484.708333333336</v>
      </c>
      <c r="AP1011" t="s">
        <v>113</v>
      </c>
      <c r="AU1011" t="s">
        <v>2793</v>
      </c>
      <c r="AY1011" t="s">
        <v>106</v>
      </c>
      <c r="AZ1011">
        <v>0</v>
      </c>
      <c r="BA1011">
        <v>0</v>
      </c>
      <c r="BD1011" s="3">
        <v>41321.661111111112</v>
      </c>
      <c r="BE1011" s="3">
        <v>41321.663888888892</v>
      </c>
      <c r="BF1011" t="s">
        <v>115</v>
      </c>
      <c r="BG1011" t="s">
        <v>115</v>
      </c>
      <c r="CH1011">
        <v>540</v>
      </c>
      <c r="CI1011">
        <v>29640</v>
      </c>
      <c r="CJ1011" t="s">
        <v>106</v>
      </c>
      <c r="CK1011" t="s">
        <v>106</v>
      </c>
      <c r="CL1011">
        <v>15</v>
      </c>
      <c r="CM1011" t="s">
        <v>2585</v>
      </c>
      <c r="CO1011">
        <v>124375</v>
      </c>
      <c r="CQ1011">
        <v>0</v>
      </c>
      <c r="CR1011">
        <v>0</v>
      </c>
      <c r="CS1011">
        <v>0</v>
      </c>
      <c r="CY1011" t="s">
        <v>123</v>
      </c>
      <c r="CZ1011" t="s">
        <v>124</v>
      </c>
      <c r="DD1011" t="str" cm="1">
        <f t="array" ref="DD1011:DE1011">TEXT(_xlfn.SEQUENCE(1, DATEDIF(AG1011, AH1011, "m") + 1, AG1011, 30), "YYYY-APMM")</f>
        <v>2013-AP04</v>
      </c>
      <c r="DE1011" t="str">
        <v>2013-AP05</v>
      </c>
      <c r="DN1011">
        <f t="shared" si="30"/>
        <v>0</v>
      </c>
      <c r="DO1011">
        <f t="shared" si="31"/>
        <v>0</v>
      </c>
    </row>
    <row r="1012" spans="1:119" x14ac:dyDescent="0.35">
      <c r="A1012" t="s">
        <v>105</v>
      </c>
      <c r="B1012">
        <v>500297</v>
      </c>
      <c r="C1012">
        <v>6359</v>
      </c>
      <c r="D1012">
        <v>124379</v>
      </c>
      <c r="E1012">
        <v>13662</v>
      </c>
      <c r="F1012">
        <v>0</v>
      </c>
      <c r="G1012" t="s">
        <v>106</v>
      </c>
      <c r="H1012" t="s">
        <v>106</v>
      </c>
      <c r="I1012" t="s">
        <v>106</v>
      </c>
      <c r="J1012" t="s">
        <v>107</v>
      </c>
      <c r="K1012" t="s">
        <v>108</v>
      </c>
      <c r="L1012" t="s">
        <v>109</v>
      </c>
      <c r="M1012" t="s">
        <v>110</v>
      </c>
      <c r="N1012" t="s">
        <v>2794</v>
      </c>
      <c r="O1012" t="s">
        <v>2795</v>
      </c>
      <c r="Q1012">
        <v>728</v>
      </c>
      <c r="R1012">
        <v>0</v>
      </c>
      <c r="S1012">
        <v>240</v>
      </c>
      <c r="T1012">
        <v>0</v>
      </c>
      <c r="U1012">
        <v>0</v>
      </c>
      <c r="V1012">
        <v>0</v>
      </c>
      <c r="W1012">
        <v>240</v>
      </c>
      <c r="X1012">
        <v>0</v>
      </c>
      <c r="Y1012">
        <v>0</v>
      </c>
      <c r="Z1012">
        <v>0</v>
      </c>
      <c r="AD1012" s="1">
        <v>41465.333333333336</v>
      </c>
      <c r="AE1012" s="1">
        <v>41503.708333333336</v>
      </c>
      <c r="AG1012" s="1">
        <v>41359.333333333336</v>
      </c>
      <c r="AH1012" s="1">
        <v>41393.708333333336</v>
      </c>
      <c r="AI1012" s="1">
        <v>41359.333333333336</v>
      </c>
      <c r="AJ1012" s="1">
        <v>41393.708333333336</v>
      </c>
      <c r="AK1012" s="1">
        <v>41359.333333333336</v>
      </c>
      <c r="AL1012" s="1">
        <v>41393.708333333336</v>
      </c>
      <c r="AM1012" s="1">
        <v>41465.333333333336</v>
      </c>
      <c r="AN1012" s="1">
        <v>41503.708333333336</v>
      </c>
      <c r="AP1012" t="s">
        <v>113</v>
      </c>
      <c r="AU1012" t="s">
        <v>2796</v>
      </c>
      <c r="AY1012" t="s">
        <v>106</v>
      </c>
      <c r="AZ1012">
        <v>0</v>
      </c>
      <c r="BA1012">
        <v>0</v>
      </c>
      <c r="BD1012" s="3">
        <v>41321.661111111112</v>
      </c>
      <c r="BE1012" s="3">
        <v>41321.663888888892</v>
      </c>
      <c r="BF1012" t="s">
        <v>115</v>
      </c>
      <c r="BG1012" t="s">
        <v>115</v>
      </c>
      <c r="CH1012">
        <v>540</v>
      </c>
      <c r="CI1012">
        <v>29640</v>
      </c>
      <c r="CJ1012" t="s">
        <v>106</v>
      </c>
      <c r="CK1012" t="s">
        <v>106</v>
      </c>
      <c r="CL1012">
        <v>15</v>
      </c>
      <c r="CM1012" t="s">
        <v>2585</v>
      </c>
      <c r="CO1012">
        <v>124375</v>
      </c>
      <c r="CQ1012">
        <v>0</v>
      </c>
      <c r="CR1012">
        <v>0</v>
      </c>
      <c r="CS1012">
        <v>0</v>
      </c>
      <c r="CY1012" t="s">
        <v>123</v>
      </c>
      <c r="CZ1012" t="s">
        <v>124</v>
      </c>
      <c r="DD1012" t="str" cm="1">
        <f t="array" ref="DD1012:DE1012">TEXT(_xlfn.SEQUENCE(1, DATEDIF(AG1012, AH1012, "m") + 1, AG1012, 30), "YYYY-APMM")</f>
        <v>2013-AP03</v>
      </c>
      <c r="DE1012" t="str">
        <v>2013-AP04</v>
      </c>
      <c r="DN1012">
        <f t="shared" si="30"/>
        <v>0</v>
      </c>
      <c r="DO1012">
        <f t="shared" si="31"/>
        <v>0</v>
      </c>
    </row>
    <row r="1013" spans="1:119" x14ac:dyDescent="0.35">
      <c r="A1013" t="s">
        <v>105</v>
      </c>
      <c r="B1013">
        <v>500298</v>
      </c>
      <c r="C1013">
        <v>6359</v>
      </c>
      <c r="D1013">
        <v>124379</v>
      </c>
      <c r="E1013">
        <v>13662</v>
      </c>
      <c r="F1013">
        <v>0</v>
      </c>
      <c r="G1013" t="s">
        <v>106</v>
      </c>
      <c r="H1013" t="s">
        <v>106</v>
      </c>
      <c r="I1013" t="s">
        <v>106</v>
      </c>
      <c r="J1013" t="s">
        <v>107</v>
      </c>
      <c r="K1013" t="s">
        <v>108</v>
      </c>
      <c r="L1013" t="s">
        <v>109</v>
      </c>
      <c r="M1013" t="s">
        <v>110</v>
      </c>
      <c r="N1013" t="s">
        <v>2797</v>
      </c>
      <c r="O1013" t="s">
        <v>2798</v>
      </c>
      <c r="Q1013">
        <v>232</v>
      </c>
      <c r="R1013">
        <v>0</v>
      </c>
      <c r="S1013">
        <v>240</v>
      </c>
      <c r="T1013">
        <v>0</v>
      </c>
      <c r="U1013">
        <v>0</v>
      </c>
      <c r="V1013">
        <v>0</v>
      </c>
      <c r="W1013">
        <v>240</v>
      </c>
      <c r="X1013">
        <v>0</v>
      </c>
      <c r="Y1013">
        <v>0</v>
      </c>
      <c r="Z1013">
        <v>0</v>
      </c>
      <c r="AD1013" s="1">
        <v>41407.333333333336</v>
      </c>
      <c r="AE1013" s="1">
        <v>41441.708333333336</v>
      </c>
      <c r="AG1013" s="1">
        <v>41373.333333333336</v>
      </c>
      <c r="AH1013" s="1">
        <v>41407.708333333336</v>
      </c>
      <c r="AI1013" s="1">
        <v>41373.333333333336</v>
      </c>
      <c r="AJ1013" s="1">
        <v>41407.708333333336</v>
      </c>
      <c r="AK1013" s="1">
        <v>41373.333333333336</v>
      </c>
      <c r="AL1013" s="1">
        <v>41407.708333333336</v>
      </c>
      <c r="AM1013" s="1">
        <v>41407.333333333336</v>
      </c>
      <c r="AN1013" s="1">
        <v>41441.708333333336</v>
      </c>
      <c r="AP1013" t="s">
        <v>113</v>
      </c>
      <c r="AU1013" t="s">
        <v>2799</v>
      </c>
      <c r="AY1013" t="s">
        <v>106</v>
      </c>
      <c r="AZ1013">
        <v>0</v>
      </c>
      <c r="BA1013">
        <v>0</v>
      </c>
      <c r="BD1013" s="3">
        <v>41321.661111111112</v>
      </c>
      <c r="BE1013" s="3">
        <v>41321.663888888892</v>
      </c>
      <c r="BF1013" t="s">
        <v>115</v>
      </c>
      <c r="BG1013" t="s">
        <v>115</v>
      </c>
      <c r="CH1013">
        <v>540</v>
      </c>
      <c r="CI1013">
        <v>29640</v>
      </c>
      <c r="CJ1013" t="s">
        <v>106</v>
      </c>
      <c r="CK1013" t="s">
        <v>106</v>
      </c>
      <c r="CL1013">
        <v>15</v>
      </c>
      <c r="CM1013" t="s">
        <v>2585</v>
      </c>
      <c r="CO1013">
        <v>124375</v>
      </c>
      <c r="CQ1013">
        <v>0</v>
      </c>
      <c r="CR1013">
        <v>0</v>
      </c>
      <c r="CS1013">
        <v>0</v>
      </c>
      <c r="CY1013" t="s">
        <v>123</v>
      </c>
      <c r="CZ1013" t="s">
        <v>124</v>
      </c>
      <c r="DD1013" t="str" cm="1">
        <f t="array" ref="DD1013:DE1013">TEXT(_xlfn.SEQUENCE(1, DATEDIF(AG1013, AH1013, "m") + 1, AG1013, 30), "YYYY-APMM")</f>
        <v>2013-AP04</v>
      </c>
      <c r="DE1013" t="str">
        <v>2013-AP05</v>
      </c>
      <c r="DN1013">
        <f t="shared" si="30"/>
        <v>0</v>
      </c>
      <c r="DO1013">
        <f t="shared" si="31"/>
        <v>0</v>
      </c>
    </row>
    <row r="1014" spans="1:119" x14ac:dyDescent="0.35">
      <c r="A1014" t="s">
        <v>105</v>
      </c>
      <c r="B1014">
        <v>500299</v>
      </c>
      <c r="C1014">
        <v>6359</v>
      </c>
      <c r="D1014">
        <v>124379</v>
      </c>
      <c r="E1014">
        <v>13662</v>
      </c>
      <c r="F1014">
        <v>0</v>
      </c>
      <c r="G1014" t="s">
        <v>106</v>
      </c>
      <c r="H1014" t="s">
        <v>106</v>
      </c>
      <c r="I1014" t="s">
        <v>106</v>
      </c>
      <c r="J1014" t="s">
        <v>107</v>
      </c>
      <c r="K1014" t="s">
        <v>108</v>
      </c>
      <c r="L1014" t="s">
        <v>109</v>
      </c>
      <c r="M1014" t="s">
        <v>110</v>
      </c>
      <c r="N1014" t="s">
        <v>2800</v>
      </c>
      <c r="O1014" t="s">
        <v>2801</v>
      </c>
      <c r="Q1014">
        <v>488</v>
      </c>
      <c r="R1014">
        <v>0</v>
      </c>
      <c r="S1014">
        <v>240</v>
      </c>
      <c r="T1014">
        <v>0</v>
      </c>
      <c r="U1014">
        <v>0</v>
      </c>
      <c r="V1014">
        <v>0</v>
      </c>
      <c r="W1014">
        <v>240</v>
      </c>
      <c r="X1014">
        <v>0</v>
      </c>
      <c r="Y1014">
        <v>0</v>
      </c>
      <c r="Z1014">
        <v>0</v>
      </c>
      <c r="AD1014" s="1">
        <v>41459.333333333336</v>
      </c>
      <c r="AE1014" s="1">
        <v>41493.708333333336</v>
      </c>
      <c r="AG1014" s="1">
        <v>41388.333333333336</v>
      </c>
      <c r="AH1014" s="1">
        <v>41422.708333333336</v>
      </c>
      <c r="AI1014" s="1">
        <v>41388.333333333336</v>
      </c>
      <c r="AJ1014" s="1">
        <v>41422.708333333336</v>
      </c>
      <c r="AK1014" s="1">
        <v>41388.333333333336</v>
      </c>
      <c r="AL1014" s="1">
        <v>41422.708333333336</v>
      </c>
      <c r="AM1014" s="1">
        <v>41459.333333333336</v>
      </c>
      <c r="AN1014" s="1">
        <v>41493.708333333336</v>
      </c>
      <c r="AP1014" t="s">
        <v>113</v>
      </c>
      <c r="AU1014" t="s">
        <v>2802</v>
      </c>
      <c r="AY1014" t="s">
        <v>106</v>
      </c>
      <c r="AZ1014">
        <v>0</v>
      </c>
      <c r="BA1014">
        <v>0</v>
      </c>
      <c r="BD1014" s="3">
        <v>41321.661111111112</v>
      </c>
      <c r="BE1014" s="3">
        <v>41321.663888888892</v>
      </c>
      <c r="BF1014" t="s">
        <v>115</v>
      </c>
      <c r="BG1014" t="s">
        <v>115</v>
      </c>
      <c r="CH1014">
        <v>540</v>
      </c>
      <c r="CI1014">
        <v>29640</v>
      </c>
      <c r="CJ1014" t="s">
        <v>106</v>
      </c>
      <c r="CK1014" t="s">
        <v>106</v>
      </c>
      <c r="CL1014">
        <v>15</v>
      </c>
      <c r="CM1014" t="s">
        <v>2585</v>
      </c>
      <c r="CO1014">
        <v>124375</v>
      </c>
      <c r="CQ1014">
        <v>0</v>
      </c>
      <c r="CR1014">
        <v>0</v>
      </c>
      <c r="CS1014">
        <v>0</v>
      </c>
      <c r="CY1014" t="s">
        <v>123</v>
      </c>
      <c r="CZ1014" t="s">
        <v>124</v>
      </c>
      <c r="DD1014" t="str" cm="1">
        <f t="array" ref="DD1014:DE1014">TEXT(_xlfn.SEQUENCE(1, DATEDIF(AG1014, AH1014, "m") + 1, AG1014, 30), "YYYY-APMM")</f>
        <v>2013-AP04</v>
      </c>
      <c r="DE1014" t="str">
        <v>2013-AP05</v>
      </c>
      <c r="DN1014">
        <f t="shared" si="30"/>
        <v>0</v>
      </c>
      <c r="DO1014">
        <f t="shared" si="31"/>
        <v>0</v>
      </c>
    </row>
    <row r="1015" spans="1:119" x14ac:dyDescent="0.35">
      <c r="A1015" t="s">
        <v>105</v>
      </c>
      <c r="B1015">
        <v>500300</v>
      </c>
      <c r="C1015">
        <v>6359</v>
      </c>
      <c r="D1015">
        <v>124379</v>
      </c>
      <c r="E1015">
        <v>13662</v>
      </c>
      <c r="F1015">
        <v>0</v>
      </c>
      <c r="G1015" t="s">
        <v>106</v>
      </c>
      <c r="H1015" t="s">
        <v>106</v>
      </c>
      <c r="I1015" t="s">
        <v>106</v>
      </c>
      <c r="J1015" t="s">
        <v>107</v>
      </c>
      <c r="K1015" t="s">
        <v>108</v>
      </c>
      <c r="L1015" t="s">
        <v>109</v>
      </c>
      <c r="M1015" t="s">
        <v>110</v>
      </c>
      <c r="N1015" t="s">
        <v>2803</v>
      </c>
      <c r="O1015" t="s">
        <v>2804</v>
      </c>
      <c r="Q1015">
        <v>584</v>
      </c>
      <c r="R1015">
        <v>0</v>
      </c>
      <c r="S1015">
        <v>240</v>
      </c>
      <c r="T1015">
        <v>0</v>
      </c>
      <c r="U1015">
        <v>0</v>
      </c>
      <c r="V1015">
        <v>0</v>
      </c>
      <c r="W1015">
        <v>240</v>
      </c>
      <c r="X1015">
        <v>0</v>
      </c>
      <c r="Y1015">
        <v>0</v>
      </c>
      <c r="Z1015">
        <v>0</v>
      </c>
      <c r="AD1015" s="1">
        <v>41361.333333333336</v>
      </c>
      <c r="AE1015" s="1">
        <v>41395.708333333336</v>
      </c>
      <c r="AG1015" s="1">
        <v>41275.333333333336</v>
      </c>
      <c r="AH1015" s="1">
        <v>41309.708333333336</v>
      </c>
      <c r="AI1015" s="1">
        <v>41275.333333333336</v>
      </c>
      <c r="AJ1015" s="1">
        <v>41309.708333333336</v>
      </c>
      <c r="AK1015" s="1">
        <v>41275.333333333336</v>
      </c>
      <c r="AL1015" s="1">
        <v>41309.708333333336</v>
      </c>
      <c r="AM1015" s="1">
        <v>41361.333333333336</v>
      </c>
      <c r="AN1015" s="1">
        <v>41395.708333333336</v>
      </c>
      <c r="AP1015" t="s">
        <v>113</v>
      </c>
      <c r="AU1015" t="s">
        <v>2805</v>
      </c>
      <c r="AY1015" t="s">
        <v>106</v>
      </c>
      <c r="AZ1015">
        <v>0</v>
      </c>
      <c r="BA1015">
        <v>0</v>
      </c>
      <c r="BD1015" s="3">
        <v>41321.661111111112</v>
      </c>
      <c r="BE1015" s="3">
        <v>41321.663888888892</v>
      </c>
      <c r="BF1015" t="s">
        <v>115</v>
      </c>
      <c r="BG1015" t="s">
        <v>115</v>
      </c>
      <c r="CH1015">
        <v>540</v>
      </c>
      <c r="CI1015">
        <v>29640</v>
      </c>
      <c r="CJ1015" t="s">
        <v>106</v>
      </c>
      <c r="CK1015" t="s">
        <v>106</v>
      </c>
      <c r="CL1015">
        <v>15</v>
      </c>
      <c r="CM1015" t="s">
        <v>2585</v>
      </c>
      <c r="CO1015">
        <v>124375</v>
      </c>
      <c r="CQ1015">
        <v>0</v>
      </c>
      <c r="CR1015">
        <v>0</v>
      </c>
      <c r="CS1015">
        <v>0</v>
      </c>
      <c r="CY1015" t="s">
        <v>123</v>
      </c>
      <c r="CZ1015" t="s">
        <v>124</v>
      </c>
      <c r="DD1015" t="str" cm="1">
        <f t="array" ref="DD1015:DE1015">TEXT(_xlfn.SEQUENCE(1, DATEDIF(AG1015, AH1015, "m") + 1, AG1015, 30), "YYYY-APMM")</f>
        <v>2013-AP01</v>
      </c>
      <c r="DE1015" t="str">
        <v>2013-AP01</v>
      </c>
      <c r="DN1015">
        <f t="shared" si="30"/>
        <v>0</v>
      </c>
      <c r="DO1015">
        <f t="shared" si="31"/>
        <v>0</v>
      </c>
    </row>
    <row r="1016" spans="1:119" x14ac:dyDescent="0.35">
      <c r="A1016" t="s">
        <v>105</v>
      </c>
      <c r="B1016">
        <v>500301</v>
      </c>
      <c r="C1016">
        <v>6359</v>
      </c>
      <c r="D1016">
        <v>124379</v>
      </c>
      <c r="E1016">
        <v>13662</v>
      </c>
      <c r="F1016">
        <v>0</v>
      </c>
      <c r="G1016" t="s">
        <v>106</v>
      </c>
      <c r="H1016" t="s">
        <v>106</v>
      </c>
      <c r="I1016" t="s">
        <v>106</v>
      </c>
      <c r="J1016" t="s">
        <v>107</v>
      </c>
      <c r="K1016" t="s">
        <v>108</v>
      </c>
      <c r="L1016" t="s">
        <v>109</v>
      </c>
      <c r="M1016" t="s">
        <v>110</v>
      </c>
      <c r="N1016" t="s">
        <v>2806</v>
      </c>
      <c r="O1016" t="s">
        <v>2807</v>
      </c>
      <c r="Q1016">
        <v>656</v>
      </c>
      <c r="R1016">
        <v>0</v>
      </c>
      <c r="S1016">
        <v>240</v>
      </c>
      <c r="T1016">
        <v>0</v>
      </c>
      <c r="U1016">
        <v>0</v>
      </c>
      <c r="V1016">
        <v>0</v>
      </c>
      <c r="W1016">
        <v>240</v>
      </c>
      <c r="X1016">
        <v>0</v>
      </c>
      <c r="Y1016">
        <v>0</v>
      </c>
      <c r="Z1016">
        <v>0</v>
      </c>
      <c r="AD1016" s="1">
        <v>41372.333333333336</v>
      </c>
      <c r="AE1016" s="1">
        <v>41406.708333333336</v>
      </c>
      <c r="AG1016" s="1">
        <v>41275.333333333336</v>
      </c>
      <c r="AH1016" s="1">
        <v>41309.708333333336</v>
      </c>
      <c r="AI1016" s="1">
        <v>41275.333333333336</v>
      </c>
      <c r="AJ1016" s="1">
        <v>41309.708333333336</v>
      </c>
      <c r="AK1016" s="1">
        <v>41275.333333333336</v>
      </c>
      <c r="AL1016" s="1">
        <v>41309.708333333336</v>
      </c>
      <c r="AM1016" s="1">
        <v>41372.333333333336</v>
      </c>
      <c r="AN1016" s="1">
        <v>41406.708333333336</v>
      </c>
      <c r="AP1016" t="s">
        <v>113</v>
      </c>
      <c r="AU1016" t="s">
        <v>2808</v>
      </c>
      <c r="AY1016" t="s">
        <v>106</v>
      </c>
      <c r="AZ1016">
        <v>0</v>
      </c>
      <c r="BA1016">
        <v>0</v>
      </c>
      <c r="BD1016" s="3">
        <v>41321.661111111112</v>
      </c>
      <c r="BE1016" s="3">
        <v>41321.663888888892</v>
      </c>
      <c r="BF1016" t="s">
        <v>115</v>
      </c>
      <c r="BG1016" t="s">
        <v>115</v>
      </c>
      <c r="CH1016">
        <v>540</v>
      </c>
      <c r="CI1016">
        <v>29640</v>
      </c>
      <c r="CJ1016" t="s">
        <v>106</v>
      </c>
      <c r="CK1016" t="s">
        <v>106</v>
      </c>
      <c r="CL1016">
        <v>15</v>
      </c>
      <c r="CM1016" t="s">
        <v>2585</v>
      </c>
      <c r="CO1016">
        <v>124375</v>
      </c>
      <c r="CQ1016">
        <v>0</v>
      </c>
      <c r="CR1016">
        <v>0</v>
      </c>
      <c r="CS1016">
        <v>0</v>
      </c>
      <c r="CY1016" t="s">
        <v>123</v>
      </c>
      <c r="CZ1016" t="s">
        <v>124</v>
      </c>
      <c r="DD1016" t="str" cm="1">
        <f t="array" ref="DD1016:DE1016">TEXT(_xlfn.SEQUENCE(1, DATEDIF(AG1016, AH1016, "m") + 1, AG1016, 30), "YYYY-APMM")</f>
        <v>2013-AP01</v>
      </c>
      <c r="DE1016" t="str">
        <v>2013-AP01</v>
      </c>
      <c r="DN1016">
        <f t="shared" si="30"/>
        <v>0</v>
      </c>
      <c r="DO1016">
        <f t="shared" si="31"/>
        <v>0</v>
      </c>
    </row>
    <row r="1017" spans="1:119" x14ac:dyDescent="0.35">
      <c r="A1017" t="s">
        <v>105</v>
      </c>
      <c r="B1017">
        <v>500302</v>
      </c>
      <c r="C1017">
        <v>6359</v>
      </c>
      <c r="D1017">
        <v>124379</v>
      </c>
      <c r="E1017">
        <v>13662</v>
      </c>
      <c r="F1017">
        <v>0</v>
      </c>
      <c r="G1017" t="s">
        <v>106</v>
      </c>
      <c r="H1017" t="s">
        <v>106</v>
      </c>
      <c r="I1017" t="s">
        <v>106</v>
      </c>
      <c r="J1017" t="s">
        <v>107</v>
      </c>
      <c r="K1017" t="s">
        <v>108</v>
      </c>
      <c r="L1017" t="s">
        <v>109</v>
      </c>
      <c r="M1017" t="s">
        <v>110</v>
      </c>
      <c r="N1017" t="s">
        <v>2809</v>
      </c>
      <c r="O1017" t="s">
        <v>2810</v>
      </c>
      <c r="Q1017">
        <v>648</v>
      </c>
      <c r="R1017">
        <v>0</v>
      </c>
      <c r="S1017">
        <v>240</v>
      </c>
      <c r="T1017">
        <v>0</v>
      </c>
      <c r="U1017">
        <v>0</v>
      </c>
      <c r="V1017">
        <v>0</v>
      </c>
      <c r="W1017">
        <v>240</v>
      </c>
      <c r="X1017">
        <v>0</v>
      </c>
      <c r="Y1017">
        <v>0</v>
      </c>
      <c r="Z1017">
        <v>0</v>
      </c>
      <c r="AD1017" s="1">
        <v>41454.333333333336</v>
      </c>
      <c r="AE1017" s="1">
        <v>41487.708333333336</v>
      </c>
      <c r="AG1017" s="1">
        <v>41359.333333333336</v>
      </c>
      <c r="AH1017" s="1">
        <v>41393.708333333336</v>
      </c>
      <c r="AI1017" s="1">
        <v>41359.333333333336</v>
      </c>
      <c r="AJ1017" s="1">
        <v>41393.708333333336</v>
      </c>
      <c r="AK1017" s="1">
        <v>41359.333333333336</v>
      </c>
      <c r="AL1017" s="1">
        <v>41393.708333333336</v>
      </c>
      <c r="AM1017" s="1">
        <v>41454.333333333336</v>
      </c>
      <c r="AN1017" s="1">
        <v>41487.708333333336</v>
      </c>
      <c r="AP1017" t="s">
        <v>113</v>
      </c>
      <c r="AU1017" t="s">
        <v>2811</v>
      </c>
      <c r="AY1017" t="s">
        <v>106</v>
      </c>
      <c r="AZ1017">
        <v>0</v>
      </c>
      <c r="BA1017">
        <v>0</v>
      </c>
      <c r="BD1017" s="3">
        <v>41321.661111111112</v>
      </c>
      <c r="BE1017" s="3">
        <v>41321.663888888892</v>
      </c>
      <c r="BF1017" t="s">
        <v>115</v>
      </c>
      <c r="BG1017" t="s">
        <v>115</v>
      </c>
      <c r="CH1017">
        <v>540</v>
      </c>
      <c r="CI1017">
        <v>29640</v>
      </c>
      <c r="CJ1017" t="s">
        <v>106</v>
      </c>
      <c r="CK1017" t="s">
        <v>106</v>
      </c>
      <c r="CL1017">
        <v>15</v>
      </c>
      <c r="CM1017" t="s">
        <v>2585</v>
      </c>
      <c r="CO1017">
        <v>124375</v>
      </c>
      <c r="CQ1017">
        <v>0</v>
      </c>
      <c r="CR1017">
        <v>0</v>
      </c>
      <c r="CS1017">
        <v>0</v>
      </c>
      <c r="CY1017" t="s">
        <v>123</v>
      </c>
      <c r="CZ1017" t="s">
        <v>124</v>
      </c>
      <c r="DD1017" t="str" cm="1">
        <f t="array" ref="DD1017:DE1017">TEXT(_xlfn.SEQUENCE(1, DATEDIF(AG1017, AH1017, "m") + 1, AG1017, 30), "YYYY-APMM")</f>
        <v>2013-AP03</v>
      </c>
      <c r="DE1017" t="str">
        <v>2013-AP04</v>
      </c>
      <c r="DN1017">
        <f t="shared" si="30"/>
        <v>0</v>
      </c>
      <c r="DO1017">
        <f t="shared" si="31"/>
        <v>0</v>
      </c>
    </row>
    <row r="1018" spans="1:119" x14ac:dyDescent="0.35">
      <c r="A1018" t="s">
        <v>105</v>
      </c>
      <c r="B1018">
        <v>500303</v>
      </c>
      <c r="C1018">
        <v>6359</v>
      </c>
      <c r="D1018">
        <v>124379</v>
      </c>
      <c r="E1018">
        <v>13662</v>
      </c>
      <c r="F1018">
        <v>0</v>
      </c>
      <c r="G1018" t="s">
        <v>106</v>
      </c>
      <c r="H1018" t="s">
        <v>106</v>
      </c>
      <c r="I1018" t="s">
        <v>106</v>
      </c>
      <c r="J1018" t="s">
        <v>107</v>
      </c>
      <c r="K1018" t="s">
        <v>108</v>
      </c>
      <c r="L1018" t="s">
        <v>109</v>
      </c>
      <c r="M1018" t="s">
        <v>110</v>
      </c>
      <c r="N1018" t="s">
        <v>2812</v>
      </c>
      <c r="O1018" t="s">
        <v>2813</v>
      </c>
      <c r="Q1018">
        <v>232</v>
      </c>
      <c r="R1018">
        <v>0</v>
      </c>
      <c r="S1018">
        <v>240</v>
      </c>
      <c r="T1018">
        <v>0</v>
      </c>
      <c r="U1018">
        <v>0</v>
      </c>
      <c r="V1018">
        <v>0</v>
      </c>
      <c r="W1018">
        <v>240</v>
      </c>
      <c r="X1018">
        <v>0</v>
      </c>
      <c r="Y1018">
        <v>0</v>
      </c>
      <c r="Z1018">
        <v>0</v>
      </c>
      <c r="AD1018" s="1">
        <v>41407.333333333336</v>
      </c>
      <c r="AE1018" s="1">
        <v>41441.708333333336</v>
      </c>
      <c r="AG1018" s="1">
        <v>41373.333333333336</v>
      </c>
      <c r="AH1018" s="1">
        <v>41407.708333333336</v>
      </c>
      <c r="AI1018" s="1">
        <v>41373.333333333336</v>
      </c>
      <c r="AJ1018" s="1">
        <v>41407.708333333336</v>
      </c>
      <c r="AK1018" s="1">
        <v>41373.333333333336</v>
      </c>
      <c r="AL1018" s="1">
        <v>41407.708333333336</v>
      </c>
      <c r="AM1018" s="1">
        <v>41407.333333333336</v>
      </c>
      <c r="AN1018" s="1">
        <v>41441.708333333336</v>
      </c>
      <c r="AP1018" t="s">
        <v>113</v>
      </c>
      <c r="AU1018" t="s">
        <v>2814</v>
      </c>
      <c r="AY1018" t="s">
        <v>106</v>
      </c>
      <c r="AZ1018">
        <v>0</v>
      </c>
      <c r="BA1018">
        <v>0</v>
      </c>
      <c r="BD1018" s="3">
        <v>41321.661111111112</v>
      </c>
      <c r="BE1018" s="3">
        <v>41321.663888888892</v>
      </c>
      <c r="BF1018" t="s">
        <v>115</v>
      </c>
      <c r="BG1018" t="s">
        <v>115</v>
      </c>
      <c r="CH1018">
        <v>540</v>
      </c>
      <c r="CI1018">
        <v>29640</v>
      </c>
      <c r="CJ1018" t="s">
        <v>106</v>
      </c>
      <c r="CK1018" t="s">
        <v>106</v>
      </c>
      <c r="CL1018">
        <v>15</v>
      </c>
      <c r="CM1018" t="s">
        <v>2585</v>
      </c>
      <c r="CO1018">
        <v>124375</v>
      </c>
      <c r="CQ1018">
        <v>0</v>
      </c>
      <c r="CR1018">
        <v>0</v>
      </c>
      <c r="CS1018">
        <v>0</v>
      </c>
      <c r="CY1018" t="s">
        <v>123</v>
      </c>
      <c r="CZ1018" t="s">
        <v>124</v>
      </c>
      <c r="DD1018" t="str" cm="1">
        <f t="array" ref="DD1018:DE1018">TEXT(_xlfn.SEQUENCE(1, DATEDIF(AG1018, AH1018, "m") + 1, AG1018, 30), "YYYY-APMM")</f>
        <v>2013-AP04</v>
      </c>
      <c r="DE1018" t="str">
        <v>2013-AP05</v>
      </c>
      <c r="DN1018">
        <f t="shared" si="30"/>
        <v>0</v>
      </c>
      <c r="DO1018">
        <f t="shared" si="31"/>
        <v>0</v>
      </c>
    </row>
    <row r="1019" spans="1:119" x14ac:dyDescent="0.35">
      <c r="A1019" t="s">
        <v>105</v>
      </c>
      <c r="B1019">
        <v>500304</v>
      </c>
      <c r="C1019">
        <v>6359</v>
      </c>
      <c r="D1019">
        <v>124379</v>
      </c>
      <c r="E1019">
        <v>13662</v>
      </c>
      <c r="F1019">
        <v>0</v>
      </c>
      <c r="G1019" t="s">
        <v>106</v>
      </c>
      <c r="H1019" t="s">
        <v>106</v>
      </c>
      <c r="I1019" t="s">
        <v>106</v>
      </c>
      <c r="J1019" t="s">
        <v>107</v>
      </c>
      <c r="K1019" t="s">
        <v>108</v>
      </c>
      <c r="L1019" t="s">
        <v>109</v>
      </c>
      <c r="M1019" t="s">
        <v>110</v>
      </c>
      <c r="N1019" t="s">
        <v>2815</v>
      </c>
      <c r="O1019" t="s">
        <v>2816</v>
      </c>
      <c r="Q1019">
        <v>240</v>
      </c>
      <c r="R1019">
        <v>0</v>
      </c>
      <c r="S1019">
        <v>240</v>
      </c>
      <c r="T1019">
        <v>0</v>
      </c>
      <c r="U1019">
        <v>0</v>
      </c>
      <c r="V1019">
        <v>0</v>
      </c>
      <c r="W1019">
        <v>240</v>
      </c>
      <c r="X1019">
        <v>0</v>
      </c>
      <c r="Y1019">
        <v>0</v>
      </c>
      <c r="Z1019">
        <v>0</v>
      </c>
      <c r="AD1019" s="1">
        <v>41414.333333333336</v>
      </c>
      <c r="AE1019" s="1">
        <v>41448.708333333336</v>
      </c>
      <c r="AG1019" s="1">
        <v>41379.333333333336</v>
      </c>
      <c r="AH1019" s="1">
        <v>41413.708333333336</v>
      </c>
      <c r="AI1019" s="1">
        <v>41379.333333333336</v>
      </c>
      <c r="AJ1019" s="1">
        <v>41413.708333333336</v>
      </c>
      <c r="AK1019" s="1">
        <v>41379.333333333336</v>
      </c>
      <c r="AL1019" s="1">
        <v>41413.708333333336</v>
      </c>
      <c r="AM1019" s="1">
        <v>41414.333333333336</v>
      </c>
      <c r="AN1019" s="1">
        <v>41448.708333333336</v>
      </c>
      <c r="AP1019" t="s">
        <v>113</v>
      </c>
      <c r="AU1019" t="s">
        <v>2817</v>
      </c>
      <c r="AY1019" t="s">
        <v>106</v>
      </c>
      <c r="AZ1019">
        <v>0</v>
      </c>
      <c r="BA1019">
        <v>0</v>
      </c>
      <c r="BD1019" s="3">
        <v>41321.661111111112</v>
      </c>
      <c r="BE1019" s="3">
        <v>41321.663888888892</v>
      </c>
      <c r="BF1019" t="s">
        <v>115</v>
      </c>
      <c r="BG1019" t="s">
        <v>115</v>
      </c>
      <c r="CH1019">
        <v>540</v>
      </c>
      <c r="CI1019">
        <v>29640</v>
      </c>
      <c r="CJ1019" t="s">
        <v>106</v>
      </c>
      <c r="CK1019" t="s">
        <v>106</v>
      </c>
      <c r="CL1019">
        <v>15</v>
      </c>
      <c r="CM1019" t="s">
        <v>2585</v>
      </c>
      <c r="CO1019">
        <v>124375</v>
      </c>
      <c r="CQ1019">
        <v>0</v>
      </c>
      <c r="CR1019">
        <v>0</v>
      </c>
      <c r="CS1019">
        <v>0</v>
      </c>
      <c r="CY1019" t="s">
        <v>123</v>
      </c>
      <c r="CZ1019" t="s">
        <v>124</v>
      </c>
      <c r="DD1019" t="str" cm="1">
        <f t="array" ref="DD1019:DE1019">TEXT(_xlfn.SEQUENCE(1, DATEDIF(AG1019, AH1019, "m") + 1, AG1019, 30), "YYYY-APMM")</f>
        <v>2013-AP04</v>
      </c>
      <c r="DE1019" t="str">
        <v>2013-AP05</v>
      </c>
      <c r="DN1019">
        <f t="shared" si="30"/>
        <v>0</v>
      </c>
      <c r="DO1019">
        <f t="shared" si="31"/>
        <v>0</v>
      </c>
    </row>
    <row r="1020" spans="1:119" x14ac:dyDescent="0.35">
      <c r="A1020" t="s">
        <v>105</v>
      </c>
      <c r="B1020">
        <v>500305</v>
      </c>
      <c r="C1020">
        <v>6359</v>
      </c>
      <c r="D1020">
        <v>124379</v>
      </c>
      <c r="E1020">
        <v>13662</v>
      </c>
      <c r="F1020">
        <v>0</v>
      </c>
      <c r="G1020" t="s">
        <v>106</v>
      </c>
      <c r="H1020" t="s">
        <v>106</v>
      </c>
      <c r="I1020" t="s">
        <v>106</v>
      </c>
      <c r="J1020" t="s">
        <v>107</v>
      </c>
      <c r="K1020" t="s">
        <v>108</v>
      </c>
      <c r="L1020" t="s">
        <v>109</v>
      </c>
      <c r="M1020" t="s">
        <v>110</v>
      </c>
      <c r="N1020" t="s">
        <v>2818</v>
      </c>
      <c r="O1020" t="s">
        <v>2819</v>
      </c>
      <c r="Q1020">
        <v>224</v>
      </c>
      <c r="R1020">
        <v>0</v>
      </c>
      <c r="S1020">
        <v>240</v>
      </c>
      <c r="T1020">
        <v>0</v>
      </c>
      <c r="U1020">
        <v>0</v>
      </c>
      <c r="V1020">
        <v>0</v>
      </c>
      <c r="W1020">
        <v>240</v>
      </c>
      <c r="X1020">
        <v>0</v>
      </c>
      <c r="Y1020">
        <v>0</v>
      </c>
      <c r="Z1020">
        <v>0</v>
      </c>
      <c r="AD1020" s="1">
        <v>41412.333333333336</v>
      </c>
      <c r="AE1020" s="1">
        <v>41445.708333333336</v>
      </c>
      <c r="AG1020" s="1">
        <v>41379.333333333336</v>
      </c>
      <c r="AH1020" s="1">
        <v>41413.708333333336</v>
      </c>
      <c r="AI1020" s="1">
        <v>41379.333333333336</v>
      </c>
      <c r="AJ1020" s="1">
        <v>41413.708333333336</v>
      </c>
      <c r="AK1020" s="1">
        <v>41379.333333333336</v>
      </c>
      <c r="AL1020" s="1">
        <v>41413.708333333336</v>
      </c>
      <c r="AM1020" s="1">
        <v>41412.333333333336</v>
      </c>
      <c r="AN1020" s="1">
        <v>41445.708333333336</v>
      </c>
      <c r="AP1020" t="s">
        <v>113</v>
      </c>
      <c r="AU1020" t="s">
        <v>2820</v>
      </c>
      <c r="AY1020" t="s">
        <v>106</v>
      </c>
      <c r="AZ1020">
        <v>0</v>
      </c>
      <c r="BA1020">
        <v>0</v>
      </c>
      <c r="BD1020" s="3">
        <v>41321.661111111112</v>
      </c>
      <c r="BE1020" s="3">
        <v>41321.663888888892</v>
      </c>
      <c r="BF1020" t="s">
        <v>115</v>
      </c>
      <c r="BG1020" t="s">
        <v>115</v>
      </c>
      <c r="CH1020">
        <v>540</v>
      </c>
      <c r="CI1020">
        <v>29640</v>
      </c>
      <c r="CJ1020" t="s">
        <v>106</v>
      </c>
      <c r="CK1020" t="s">
        <v>106</v>
      </c>
      <c r="CL1020">
        <v>15</v>
      </c>
      <c r="CM1020" t="s">
        <v>2585</v>
      </c>
      <c r="CO1020">
        <v>124375</v>
      </c>
      <c r="CQ1020">
        <v>0</v>
      </c>
      <c r="CR1020">
        <v>0</v>
      </c>
      <c r="CS1020">
        <v>0</v>
      </c>
      <c r="CY1020" t="s">
        <v>123</v>
      </c>
      <c r="CZ1020" t="s">
        <v>124</v>
      </c>
      <c r="DD1020" t="str" cm="1">
        <f t="array" ref="DD1020:DE1020">TEXT(_xlfn.SEQUENCE(1, DATEDIF(AG1020, AH1020, "m") + 1, AG1020, 30), "YYYY-APMM")</f>
        <v>2013-AP04</v>
      </c>
      <c r="DE1020" t="str">
        <v>2013-AP05</v>
      </c>
      <c r="DN1020">
        <f t="shared" si="30"/>
        <v>0</v>
      </c>
      <c r="DO1020">
        <f t="shared" si="31"/>
        <v>0</v>
      </c>
    </row>
    <row r="1021" spans="1:119" x14ac:dyDescent="0.35">
      <c r="A1021" t="s">
        <v>105</v>
      </c>
      <c r="B1021">
        <v>500306</v>
      </c>
      <c r="C1021">
        <v>6359</v>
      </c>
      <c r="D1021">
        <v>124379</v>
      </c>
      <c r="E1021">
        <v>13662</v>
      </c>
      <c r="F1021">
        <v>0</v>
      </c>
      <c r="G1021" t="s">
        <v>106</v>
      </c>
      <c r="H1021" t="s">
        <v>106</v>
      </c>
      <c r="I1021" t="s">
        <v>106</v>
      </c>
      <c r="J1021" t="s">
        <v>107</v>
      </c>
      <c r="K1021" t="s">
        <v>108</v>
      </c>
      <c r="L1021" t="s">
        <v>109</v>
      </c>
      <c r="M1021" t="s">
        <v>110</v>
      </c>
      <c r="N1021" t="s">
        <v>2821</v>
      </c>
      <c r="O1021" t="s">
        <v>2822</v>
      </c>
      <c r="Q1021">
        <v>400</v>
      </c>
      <c r="R1021">
        <v>0</v>
      </c>
      <c r="S1021">
        <v>240</v>
      </c>
      <c r="T1021">
        <v>0</v>
      </c>
      <c r="U1021">
        <v>0</v>
      </c>
      <c r="V1021">
        <v>0</v>
      </c>
      <c r="W1021">
        <v>240</v>
      </c>
      <c r="X1021">
        <v>0</v>
      </c>
      <c r="Y1021">
        <v>0</v>
      </c>
      <c r="Z1021">
        <v>0</v>
      </c>
      <c r="AD1021" s="1">
        <v>41420.333333333336</v>
      </c>
      <c r="AE1021" s="1">
        <v>41454.708333333336</v>
      </c>
      <c r="AG1021" s="1">
        <v>41361.333333333336</v>
      </c>
      <c r="AH1021" s="1">
        <v>41395.708333333336</v>
      </c>
      <c r="AI1021" s="1">
        <v>41361.333333333336</v>
      </c>
      <c r="AJ1021" s="1">
        <v>41395.708333333336</v>
      </c>
      <c r="AK1021" s="1">
        <v>41361.333333333336</v>
      </c>
      <c r="AL1021" s="1">
        <v>41395.708333333336</v>
      </c>
      <c r="AM1021" s="1">
        <v>41420.333333333336</v>
      </c>
      <c r="AN1021" s="1">
        <v>41454.708333333336</v>
      </c>
      <c r="AP1021" t="s">
        <v>113</v>
      </c>
      <c r="AU1021" t="s">
        <v>2823</v>
      </c>
      <c r="AY1021" t="s">
        <v>106</v>
      </c>
      <c r="AZ1021">
        <v>0</v>
      </c>
      <c r="BA1021">
        <v>0</v>
      </c>
      <c r="BD1021" s="3">
        <v>41321.661111111112</v>
      </c>
      <c r="BE1021" s="3">
        <v>41321.663888888892</v>
      </c>
      <c r="BF1021" t="s">
        <v>115</v>
      </c>
      <c r="BG1021" t="s">
        <v>115</v>
      </c>
      <c r="CH1021">
        <v>540</v>
      </c>
      <c r="CI1021">
        <v>29640</v>
      </c>
      <c r="CJ1021" t="s">
        <v>106</v>
      </c>
      <c r="CK1021" t="s">
        <v>106</v>
      </c>
      <c r="CL1021">
        <v>15</v>
      </c>
      <c r="CM1021" t="s">
        <v>2585</v>
      </c>
      <c r="CO1021">
        <v>124375</v>
      </c>
      <c r="CQ1021">
        <v>0</v>
      </c>
      <c r="CR1021">
        <v>0</v>
      </c>
      <c r="CS1021">
        <v>0</v>
      </c>
      <c r="CY1021" t="s">
        <v>123</v>
      </c>
      <c r="CZ1021" t="s">
        <v>124</v>
      </c>
      <c r="DD1021" t="str" cm="1">
        <f t="array" ref="DD1021:DE1021">TEXT(_xlfn.SEQUENCE(1, DATEDIF(AG1021, AH1021, "m") + 1, AG1021, 30), "YYYY-APMM")</f>
        <v>2013-AP03</v>
      </c>
      <c r="DE1021" t="str">
        <v>2013-AP04</v>
      </c>
      <c r="DN1021">
        <f t="shared" si="30"/>
        <v>0</v>
      </c>
      <c r="DO1021">
        <f t="shared" si="31"/>
        <v>0</v>
      </c>
    </row>
    <row r="1022" spans="1:119" x14ac:dyDescent="0.35">
      <c r="A1022" t="s">
        <v>105</v>
      </c>
      <c r="B1022">
        <v>500307</v>
      </c>
      <c r="C1022">
        <v>6359</v>
      </c>
      <c r="D1022">
        <v>124379</v>
      </c>
      <c r="E1022">
        <v>13662</v>
      </c>
      <c r="F1022">
        <v>0</v>
      </c>
      <c r="G1022" t="s">
        <v>106</v>
      </c>
      <c r="H1022" t="s">
        <v>106</v>
      </c>
      <c r="I1022" t="s">
        <v>106</v>
      </c>
      <c r="J1022" t="s">
        <v>107</v>
      </c>
      <c r="K1022" t="s">
        <v>108</v>
      </c>
      <c r="L1022" t="s">
        <v>109</v>
      </c>
      <c r="M1022" t="s">
        <v>110</v>
      </c>
      <c r="N1022" t="s">
        <v>2824</v>
      </c>
      <c r="O1022" t="s">
        <v>2825</v>
      </c>
      <c r="Q1022">
        <v>280</v>
      </c>
      <c r="R1022">
        <v>0</v>
      </c>
      <c r="S1022">
        <v>240</v>
      </c>
      <c r="T1022">
        <v>0</v>
      </c>
      <c r="U1022">
        <v>0</v>
      </c>
      <c r="V1022">
        <v>0</v>
      </c>
      <c r="W1022">
        <v>240</v>
      </c>
      <c r="X1022">
        <v>0</v>
      </c>
      <c r="Y1022">
        <v>0</v>
      </c>
      <c r="Z1022">
        <v>0</v>
      </c>
      <c r="AD1022" s="1">
        <v>41420.333333333336</v>
      </c>
      <c r="AE1022" s="1">
        <v>41454.708333333336</v>
      </c>
      <c r="AG1022" s="1">
        <v>41379.333333333336</v>
      </c>
      <c r="AH1022" s="1">
        <v>41413.708333333336</v>
      </c>
      <c r="AI1022" s="1">
        <v>41379.333333333336</v>
      </c>
      <c r="AJ1022" s="1">
        <v>41413.708333333336</v>
      </c>
      <c r="AK1022" s="1">
        <v>41379.333333333336</v>
      </c>
      <c r="AL1022" s="1">
        <v>41413.708333333336</v>
      </c>
      <c r="AM1022" s="1">
        <v>41420.333333333336</v>
      </c>
      <c r="AN1022" s="1">
        <v>41454.708333333336</v>
      </c>
      <c r="AP1022" t="s">
        <v>113</v>
      </c>
      <c r="AU1022" t="s">
        <v>2826</v>
      </c>
      <c r="AY1022" t="s">
        <v>106</v>
      </c>
      <c r="AZ1022">
        <v>0</v>
      </c>
      <c r="BA1022">
        <v>0</v>
      </c>
      <c r="BD1022" s="3">
        <v>41321.661111111112</v>
      </c>
      <c r="BE1022" s="3">
        <v>41321.663888888892</v>
      </c>
      <c r="BF1022" t="s">
        <v>115</v>
      </c>
      <c r="BG1022" t="s">
        <v>115</v>
      </c>
      <c r="CH1022">
        <v>540</v>
      </c>
      <c r="CI1022">
        <v>29640</v>
      </c>
      <c r="CJ1022" t="s">
        <v>106</v>
      </c>
      <c r="CK1022" t="s">
        <v>106</v>
      </c>
      <c r="CL1022">
        <v>15</v>
      </c>
      <c r="CM1022" t="s">
        <v>2585</v>
      </c>
      <c r="CO1022">
        <v>124375</v>
      </c>
      <c r="CQ1022">
        <v>0</v>
      </c>
      <c r="CR1022">
        <v>0</v>
      </c>
      <c r="CS1022">
        <v>0</v>
      </c>
      <c r="CY1022" t="s">
        <v>123</v>
      </c>
      <c r="CZ1022" t="s">
        <v>124</v>
      </c>
      <c r="DD1022" t="str" cm="1">
        <f t="array" ref="DD1022:DE1022">TEXT(_xlfn.SEQUENCE(1, DATEDIF(AG1022, AH1022, "m") + 1, AG1022, 30), "YYYY-APMM")</f>
        <v>2013-AP04</v>
      </c>
      <c r="DE1022" t="str">
        <v>2013-AP05</v>
      </c>
      <c r="DN1022">
        <f t="shared" si="30"/>
        <v>0</v>
      </c>
      <c r="DO1022">
        <f t="shared" si="31"/>
        <v>0</v>
      </c>
    </row>
    <row r="1023" spans="1:119" x14ac:dyDescent="0.35">
      <c r="A1023" t="s">
        <v>105</v>
      </c>
      <c r="B1023">
        <v>500308</v>
      </c>
      <c r="C1023">
        <v>6359</v>
      </c>
      <c r="D1023">
        <v>124379</v>
      </c>
      <c r="E1023">
        <v>13662</v>
      </c>
      <c r="F1023">
        <v>0</v>
      </c>
      <c r="G1023" t="s">
        <v>106</v>
      </c>
      <c r="H1023" t="s">
        <v>106</v>
      </c>
      <c r="I1023" t="s">
        <v>106</v>
      </c>
      <c r="J1023" t="s">
        <v>107</v>
      </c>
      <c r="K1023" t="s">
        <v>108</v>
      </c>
      <c r="L1023" t="s">
        <v>109</v>
      </c>
      <c r="M1023" t="s">
        <v>110</v>
      </c>
      <c r="N1023" t="s">
        <v>2827</v>
      </c>
      <c r="O1023" t="s">
        <v>2828</v>
      </c>
      <c r="Q1023">
        <v>160</v>
      </c>
      <c r="R1023">
        <v>0</v>
      </c>
      <c r="S1023">
        <v>240</v>
      </c>
      <c r="T1023">
        <v>0</v>
      </c>
      <c r="U1023">
        <v>0</v>
      </c>
      <c r="V1023">
        <v>0</v>
      </c>
      <c r="W1023">
        <v>240</v>
      </c>
      <c r="X1023">
        <v>0</v>
      </c>
      <c r="Y1023">
        <v>0</v>
      </c>
      <c r="Z1023">
        <v>0</v>
      </c>
      <c r="AD1023" s="1">
        <v>41420.333333333336</v>
      </c>
      <c r="AE1023" s="1">
        <v>41454.708333333336</v>
      </c>
      <c r="AG1023" s="1">
        <v>41396.333333333336</v>
      </c>
      <c r="AH1023" s="1">
        <v>41430.708333333336</v>
      </c>
      <c r="AI1023" s="1">
        <v>41396.333333333336</v>
      </c>
      <c r="AJ1023" s="1">
        <v>41430.708333333336</v>
      </c>
      <c r="AK1023" s="1">
        <v>41396.333333333336</v>
      </c>
      <c r="AL1023" s="1">
        <v>41430.708333333336</v>
      </c>
      <c r="AM1023" s="1">
        <v>41420.333333333336</v>
      </c>
      <c r="AN1023" s="1">
        <v>41454.708333333336</v>
      </c>
      <c r="AP1023" t="s">
        <v>113</v>
      </c>
      <c r="AU1023" t="s">
        <v>2829</v>
      </c>
      <c r="AY1023" t="s">
        <v>106</v>
      </c>
      <c r="AZ1023">
        <v>0</v>
      </c>
      <c r="BA1023">
        <v>0</v>
      </c>
      <c r="BD1023" s="3">
        <v>41321.661111111112</v>
      </c>
      <c r="BE1023" s="3">
        <v>41321.663888888892</v>
      </c>
      <c r="BF1023" t="s">
        <v>115</v>
      </c>
      <c r="BG1023" t="s">
        <v>115</v>
      </c>
      <c r="CH1023">
        <v>540</v>
      </c>
      <c r="CI1023">
        <v>29640</v>
      </c>
      <c r="CJ1023" t="s">
        <v>106</v>
      </c>
      <c r="CK1023" t="s">
        <v>106</v>
      </c>
      <c r="CL1023">
        <v>15</v>
      </c>
      <c r="CM1023" t="s">
        <v>2585</v>
      </c>
      <c r="CO1023">
        <v>124375</v>
      </c>
      <c r="CQ1023">
        <v>0</v>
      </c>
      <c r="CR1023">
        <v>0</v>
      </c>
      <c r="CS1023">
        <v>0</v>
      </c>
      <c r="CY1023" t="s">
        <v>123</v>
      </c>
      <c r="CZ1023" t="s">
        <v>124</v>
      </c>
      <c r="DD1023" t="str" cm="1">
        <f t="array" ref="DD1023:DE1023">TEXT(_xlfn.SEQUENCE(1, DATEDIF(AG1023, AH1023, "m") + 1, AG1023, 30), "YYYY-APMM")</f>
        <v>2013-AP05</v>
      </c>
      <c r="DE1023" t="str">
        <v>2013-AP06</v>
      </c>
      <c r="DN1023">
        <f t="shared" si="30"/>
        <v>0</v>
      </c>
      <c r="DO1023">
        <f t="shared" si="31"/>
        <v>0</v>
      </c>
    </row>
    <row r="1024" spans="1:119" x14ac:dyDescent="0.35">
      <c r="A1024" t="s">
        <v>105</v>
      </c>
      <c r="B1024">
        <v>500309</v>
      </c>
      <c r="C1024">
        <v>6359</v>
      </c>
      <c r="D1024">
        <v>124379</v>
      </c>
      <c r="E1024">
        <v>13662</v>
      </c>
      <c r="F1024">
        <v>0</v>
      </c>
      <c r="G1024" t="s">
        <v>106</v>
      </c>
      <c r="H1024" t="s">
        <v>106</v>
      </c>
      <c r="I1024" t="s">
        <v>106</v>
      </c>
      <c r="J1024" t="s">
        <v>107</v>
      </c>
      <c r="K1024" t="s">
        <v>108</v>
      </c>
      <c r="L1024" t="s">
        <v>109</v>
      </c>
      <c r="M1024" t="s">
        <v>110</v>
      </c>
      <c r="N1024" t="s">
        <v>2830</v>
      </c>
      <c r="O1024" t="s">
        <v>2831</v>
      </c>
      <c r="Q1024">
        <v>448</v>
      </c>
      <c r="R1024">
        <v>0</v>
      </c>
      <c r="S1024">
        <v>240</v>
      </c>
      <c r="T1024">
        <v>0</v>
      </c>
      <c r="U1024">
        <v>0</v>
      </c>
      <c r="V1024">
        <v>0</v>
      </c>
      <c r="W1024">
        <v>240</v>
      </c>
      <c r="X1024">
        <v>0</v>
      </c>
      <c r="Y1024">
        <v>0</v>
      </c>
      <c r="Z1024">
        <v>0</v>
      </c>
      <c r="AD1024" s="1">
        <v>41479.333333333336</v>
      </c>
      <c r="AE1024" s="1">
        <v>41517.708333333336</v>
      </c>
      <c r="AG1024" s="1">
        <v>41414.333333333336</v>
      </c>
      <c r="AH1024" s="1">
        <v>41448.708333333336</v>
      </c>
      <c r="AI1024" s="1">
        <v>41414.333333333336</v>
      </c>
      <c r="AJ1024" s="1">
        <v>41448.708333333336</v>
      </c>
      <c r="AK1024" s="1">
        <v>41414.333333333336</v>
      </c>
      <c r="AL1024" s="1">
        <v>41448.708333333336</v>
      </c>
      <c r="AM1024" s="1">
        <v>41479.333333333336</v>
      </c>
      <c r="AN1024" s="1">
        <v>41517.708333333336</v>
      </c>
      <c r="AP1024" t="s">
        <v>113</v>
      </c>
      <c r="AU1024" t="s">
        <v>2832</v>
      </c>
      <c r="AY1024" t="s">
        <v>106</v>
      </c>
      <c r="AZ1024">
        <v>0</v>
      </c>
      <c r="BA1024">
        <v>0</v>
      </c>
      <c r="BD1024" s="3">
        <v>41321.661111111112</v>
      </c>
      <c r="BE1024" s="3">
        <v>41321.663888888892</v>
      </c>
      <c r="BF1024" t="s">
        <v>115</v>
      </c>
      <c r="BG1024" t="s">
        <v>115</v>
      </c>
      <c r="CH1024">
        <v>540</v>
      </c>
      <c r="CI1024">
        <v>29640</v>
      </c>
      <c r="CJ1024" t="s">
        <v>106</v>
      </c>
      <c r="CK1024" t="s">
        <v>106</v>
      </c>
      <c r="CL1024">
        <v>15</v>
      </c>
      <c r="CM1024" t="s">
        <v>2585</v>
      </c>
      <c r="CO1024">
        <v>124375</v>
      </c>
      <c r="CQ1024">
        <v>0</v>
      </c>
      <c r="CR1024">
        <v>0</v>
      </c>
      <c r="CS1024">
        <v>0</v>
      </c>
      <c r="CY1024" t="s">
        <v>123</v>
      </c>
      <c r="CZ1024" t="s">
        <v>124</v>
      </c>
      <c r="DD1024" t="str" cm="1">
        <f t="array" ref="DD1024:DE1024">TEXT(_xlfn.SEQUENCE(1, DATEDIF(AG1024, AH1024, "m") + 1, AG1024, 30), "YYYY-APMM")</f>
        <v>2013-AP05</v>
      </c>
      <c r="DE1024" t="str">
        <v>2013-AP06</v>
      </c>
      <c r="DN1024">
        <f t="shared" si="30"/>
        <v>0</v>
      </c>
      <c r="DO1024">
        <f t="shared" si="31"/>
        <v>0</v>
      </c>
    </row>
    <row r="1025" spans="1:119" x14ac:dyDescent="0.35">
      <c r="A1025" t="s">
        <v>105</v>
      </c>
      <c r="B1025">
        <v>500310</v>
      </c>
      <c r="C1025">
        <v>6359</v>
      </c>
      <c r="D1025">
        <v>124379</v>
      </c>
      <c r="E1025">
        <v>13662</v>
      </c>
      <c r="F1025">
        <v>0</v>
      </c>
      <c r="G1025" t="s">
        <v>106</v>
      </c>
      <c r="H1025" t="s">
        <v>106</v>
      </c>
      <c r="I1025" t="s">
        <v>106</v>
      </c>
      <c r="J1025" t="s">
        <v>107</v>
      </c>
      <c r="K1025" t="s">
        <v>108</v>
      </c>
      <c r="L1025" t="s">
        <v>109</v>
      </c>
      <c r="M1025" t="s">
        <v>110</v>
      </c>
      <c r="N1025" t="s">
        <v>2833</v>
      </c>
      <c r="O1025" t="s">
        <v>2834</v>
      </c>
      <c r="Q1025">
        <v>328</v>
      </c>
      <c r="R1025">
        <v>0</v>
      </c>
      <c r="S1025">
        <v>240</v>
      </c>
      <c r="T1025">
        <v>0</v>
      </c>
      <c r="U1025">
        <v>0</v>
      </c>
      <c r="V1025">
        <v>0</v>
      </c>
      <c r="W1025">
        <v>240</v>
      </c>
      <c r="X1025">
        <v>0</v>
      </c>
      <c r="Y1025">
        <v>0</v>
      </c>
      <c r="Z1025">
        <v>0</v>
      </c>
      <c r="AD1025" s="1">
        <v>41479.333333333336</v>
      </c>
      <c r="AE1025" s="1">
        <v>41517.708333333336</v>
      </c>
      <c r="AG1025" s="1">
        <v>41431.333333333336</v>
      </c>
      <c r="AH1025" s="1">
        <v>41465.708333333336</v>
      </c>
      <c r="AI1025" s="1">
        <v>41431.333333333336</v>
      </c>
      <c r="AJ1025" s="1">
        <v>41465.708333333336</v>
      </c>
      <c r="AK1025" s="1">
        <v>41431.333333333336</v>
      </c>
      <c r="AL1025" s="1">
        <v>41465.708333333336</v>
      </c>
      <c r="AM1025" s="1">
        <v>41479.333333333336</v>
      </c>
      <c r="AN1025" s="1">
        <v>41517.708333333336</v>
      </c>
      <c r="AP1025" t="s">
        <v>113</v>
      </c>
      <c r="AU1025" t="s">
        <v>2835</v>
      </c>
      <c r="AY1025" t="s">
        <v>106</v>
      </c>
      <c r="AZ1025">
        <v>0</v>
      </c>
      <c r="BA1025">
        <v>0</v>
      </c>
      <c r="BD1025" s="3">
        <v>41321.661111111112</v>
      </c>
      <c r="BE1025" s="3">
        <v>41321.663888888892</v>
      </c>
      <c r="BF1025" t="s">
        <v>115</v>
      </c>
      <c r="BG1025" t="s">
        <v>115</v>
      </c>
      <c r="CH1025">
        <v>540</v>
      </c>
      <c r="CI1025">
        <v>29640</v>
      </c>
      <c r="CJ1025" t="s">
        <v>106</v>
      </c>
      <c r="CK1025" t="s">
        <v>106</v>
      </c>
      <c r="CL1025">
        <v>15</v>
      </c>
      <c r="CM1025" t="s">
        <v>2585</v>
      </c>
      <c r="CO1025">
        <v>124375</v>
      </c>
      <c r="CQ1025">
        <v>0</v>
      </c>
      <c r="CR1025">
        <v>0</v>
      </c>
      <c r="CS1025">
        <v>0</v>
      </c>
      <c r="CY1025" t="s">
        <v>123</v>
      </c>
      <c r="CZ1025" t="s">
        <v>124</v>
      </c>
      <c r="DD1025" t="str" cm="1">
        <f t="array" ref="DD1025:DE1025">TEXT(_xlfn.SEQUENCE(1, DATEDIF(AG1025, AH1025, "m") + 1, AG1025, 30), "YYYY-APMM")</f>
        <v>2013-AP06</v>
      </c>
      <c r="DE1025" t="str">
        <v>2013-AP07</v>
      </c>
      <c r="DN1025">
        <f t="shared" si="30"/>
        <v>0</v>
      </c>
      <c r="DO1025">
        <f t="shared" si="31"/>
        <v>0</v>
      </c>
    </row>
    <row r="1026" spans="1:119" x14ac:dyDescent="0.35">
      <c r="A1026" t="s">
        <v>105</v>
      </c>
      <c r="B1026">
        <v>500311</v>
      </c>
      <c r="C1026">
        <v>6359</v>
      </c>
      <c r="D1026">
        <v>124379</v>
      </c>
      <c r="E1026">
        <v>13662</v>
      </c>
      <c r="F1026">
        <v>0</v>
      </c>
      <c r="G1026" t="s">
        <v>106</v>
      </c>
      <c r="H1026" t="s">
        <v>106</v>
      </c>
      <c r="I1026" t="s">
        <v>106</v>
      </c>
      <c r="J1026" t="s">
        <v>107</v>
      </c>
      <c r="K1026" t="s">
        <v>108</v>
      </c>
      <c r="L1026" t="s">
        <v>109</v>
      </c>
      <c r="M1026" t="s">
        <v>110</v>
      </c>
      <c r="N1026" t="s">
        <v>2836</v>
      </c>
      <c r="O1026" t="s">
        <v>2837</v>
      </c>
      <c r="Q1026">
        <v>72</v>
      </c>
      <c r="R1026">
        <v>0</v>
      </c>
      <c r="S1026">
        <v>240</v>
      </c>
      <c r="T1026">
        <v>0</v>
      </c>
      <c r="U1026">
        <v>0</v>
      </c>
      <c r="V1026">
        <v>0</v>
      </c>
      <c r="W1026">
        <v>240</v>
      </c>
      <c r="X1026">
        <v>0</v>
      </c>
      <c r="Y1026">
        <v>0</v>
      </c>
      <c r="Z1026">
        <v>0</v>
      </c>
      <c r="AD1026" s="1">
        <v>41459.333333333336</v>
      </c>
      <c r="AE1026" s="1">
        <v>41493.708333333336</v>
      </c>
      <c r="AG1026" s="1">
        <v>41449.333333333336</v>
      </c>
      <c r="AH1026" s="1">
        <v>41483.708333333336</v>
      </c>
      <c r="AI1026" s="1">
        <v>41449.333333333336</v>
      </c>
      <c r="AJ1026" s="1">
        <v>41483.708333333336</v>
      </c>
      <c r="AK1026" s="1">
        <v>41449.333333333336</v>
      </c>
      <c r="AL1026" s="1">
        <v>41483.708333333336</v>
      </c>
      <c r="AM1026" s="1">
        <v>41459.333333333336</v>
      </c>
      <c r="AN1026" s="1">
        <v>41493.708333333336</v>
      </c>
      <c r="AP1026" t="s">
        <v>113</v>
      </c>
      <c r="AU1026" t="s">
        <v>2838</v>
      </c>
      <c r="AY1026" t="s">
        <v>106</v>
      </c>
      <c r="AZ1026">
        <v>0</v>
      </c>
      <c r="BA1026">
        <v>0</v>
      </c>
      <c r="BD1026" s="3">
        <v>41321.661111111112</v>
      </c>
      <c r="BE1026" s="3">
        <v>41321.663888888892</v>
      </c>
      <c r="BF1026" t="s">
        <v>115</v>
      </c>
      <c r="BG1026" t="s">
        <v>115</v>
      </c>
      <c r="CH1026">
        <v>540</v>
      </c>
      <c r="CI1026">
        <v>29640</v>
      </c>
      <c r="CJ1026" t="s">
        <v>106</v>
      </c>
      <c r="CK1026" t="s">
        <v>106</v>
      </c>
      <c r="CL1026">
        <v>15</v>
      </c>
      <c r="CM1026" t="s">
        <v>2585</v>
      </c>
      <c r="CO1026">
        <v>124375</v>
      </c>
      <c r="CQ1026">
        <v>0</v>
      </c>
      <c r="CR1026">
        <v>0</v>
      </c>
      <c r="CS1026">
        <v>0</v>
      </c>
      <c r="CY1026" t="s">
        <v>123</v>
      </c>
      <c r="CZ1026" t="s">
        <v>124</v>
      </c>
      <c r="DD1026" t="str" cm="1">
        <f t="array" ref="DD1026:DE1026">TEXT(_xlfn.SEQUENCE(1, DATEDIF(AG1026, AH1026, "m") + 1, AG1026, 30), "YYYY-APMM")</f>
        <v>2013-AP06</v>
      </c>
      <c r="DE1026" t="str">
        <v>2013-AP07</v>
      </c>
      <c r="DN1026">
        <f t="shared" si="30"/>
        <v>0</v>
      </c>
      <c r="DO1026">
        <f t="shared" si="31"/>
        <v>0</v>
      </c>
    </row>
    <row r="1027" spans="1:119" x14ac:dyDescent="0.35">
      <c r="A1027" t="s">
        <v>105</v>
      </c>
      <c r="B1027">
        <v>500312</v>
      </c>
      <c r="C1027">
        <v>6359</v>
      </c>
      <c r="D1027">
        <v>124379</v>
      </c>
      <c r="E1027">
        <v>13662</v>
      </c>
      <c r="F1027">
        <v>0</v>
      </c>
      <c r="G1027" t="s">
        <v>106</v>
      </c>
      <c r="H1027" t="s">
        <v>106</v>
      </c>
      <c r="I1027" t="s">
        <v>106</v>
      </c>
      <c r="J1027" t="s">
        <v>107</v>
      </c>
      <c r="K1027" t="s">
        <v>108</v>
      </c>
      <c r="L1027" t="s">
        <v>109</v>
      </c>
      <c r="M1027" t="s">
        <v>110</v>
      </c>
      <c r="N1027" t="s">
        <v>2839</v>
      </c>
      <c r="O1027" t="s">
        <v>2840</v>
      </c>
      <c r="Q1027">
        <v>224</v>
      </c>
      <c r="R1027">
        <v>0</v>
      </c>
      <c r="S1027">
        <v>240</v>
      </c>
      <c r="T1027">
        <v>0</v>
      </c>
      <c r="U1027">
        <v>0</v>
      </c>
      <c r="V1027">
        <v>0</v>
      </c>
      <c r="W1027">
        <v>240</v>
      </c>
      <c r="X1027">
        <v>0</v>
      </c>
      <c r="Y1027">
        <v>0</v>
      </c>
      <c r="Z1027">
        <v>0</v>
      </c>
      <c r="AD1027" s="1">
        <v>41328.333333333336</v>
      </c>
      <c r="AE1027" s="1">
        <v>41361.708333333336</v>
      </c>
      <c r="AG1027" s="1">
        <v>41294.333333333336</v>
      </c>
      <c r="AH1027" s="1">
        <v>41329.708333333336</v>
      </c>
      <c r="AI1027" s="1">
        <v>41294.333333333336</v>
      </c>
      <c r="AJ1027" s="1">
        <v>41329.708333333336</v>
      </c>
      <c r="AK1027" s="1">
        <v>41294.333333333336</v>
      </c>
      <c r="AL1027" s="1">
        <v>41329.708333333336</v>
      </c>
      <c r="AM1027" s="1">
        <v>41328.333333333336</v>
      </c>
      <c r="AN1027" s="1">
        <v>41361.708333333336</v>
      </c>
      <c r="AP1027" t="s">
        <v>113</v>
      </c>
      <c r="AU1027" t="s">
        <v>2841</v>
      </c>
      <c r="AY1027" t="s">
        <v>106</v>
      </c>
      <c r="AZ1027">
        <v>0</v>
      </c>
      <c r="BA1027">
        <v>0</v>
      </c>
      <c r="BD1027" s="3">
        <v>41321.661111111112</v>
      </c>
      <c r="BE1027" s="3">
        <v>41321.663888888892</v>
      </c>
      <c r="BF1027" t="s">
        <v>115</v>
      </c>
      <c r="BG1027" t="s">
        <v>115</v>
      </c>
      <c r="CH1027">
        <v>540</v>
      </c>
      <c r="CI1027">
        <v>29640</v>
      </c>
      <c r="CJ1027" t="s">
        <v>106</v>
      </c>
      <c r="CK1027" t="s">
        <v>106</v>
      </c>
      <c r="CL1027">
        <v>15</v>
      </c>
      <c r="CM1027" t="s">
        <v>2585</v>
      </c>
      <c r="CO1027">
        <v>124375</v>
      </c>
      <c r="CQ1027">
        <v>0</v>
      </c>
      <c r="CR1027">
        <v>0</v>
      </c>
      <c r="CS1027">
        <v>0</v>
      </c>
      <c r="CY1027" t="s">
        <v>123</v>
      </c>
      <c r="CZ1027" t="s">
        <v>124</v>
      </c>
      <c r="DD1027" t="str" cm="1">
        <f t="array" ref="DD1027:DE1027">TEXT(_xlfn.SEQUENCE(1, DATEDIF(AG1027, AH1027, "m") + 1, AG1027, 30), "YYYY-APMM")</f>
        <v>2013-AP01</v>
      </c>
      <c r="DE1027" t="str">
        <v>2013-AP02</v>
      </c>
      <c r="DN1027">
        <f t="shared" ref="DN1027:DN1090" si="32">V1027/COUNTIF(DD1027:DF1027, "&lt;&gt;")</f>
        <v>0</v>
      </c>
      <c r="DO1027">
        <f t="shared" ref="DO1027:DO1090" si="33">BR1027</f>
        <v>0</v>
      </c>
    </row>
    <row r="1028" spans="1:119" x14ac:dyDescent="0.35">
      <c r="A1028" t="s">
        <v>105</v>
      </c>
      <c r="B1028">
        <v>500313</v>
      </c>
      <c r="C1028">
        <v>6359</v>
      </c>
      <c r="D1028">
        <v>124379</v>
      </c>
      <c r="E1028">
        <v>13662</v>
      </c>
      <c r="F1028">
        <v>0</v>
      </c>
      <c r="G1028" t="s">
        <v>106</v>
      </c>
      <c r="H1028" t="s">
        <v>106</v>
      </c>
      <c r="I1028" t="s">
        <v>106</v>
      </c>
      <c r="J1028" t="s">
        <v>107</v>
      </c>
      <c r="K1028" t="s">
        <v>108</v>
      </c>
      <c r="L1028" t="s">
        <v>109</v>
      </c>
      <c r="M1028" t="s">
        <v>110</v>
      </c>
      <c r="N1028" t="s">
        <v>2842</v>
      </c>
      <c r="O1028" t="s">
        <v>2843</v>
      </c>
      <c r="Q1028">
        <v>224</v>
      </c>
      <c r="R1028">
        <v>0</v>
      </c>
      <c r="S1028">
        <v>240</v>
      </c>
      <c r="T1028">
        <v>0</v>
      </c>
      <c r="U1028">
        <v>0</v>
      </c>
      <c r="V1028">
        <v>0</v>
      </c>
      <c r="W1028">
        <v>240</v>
      </c>
      <c r="X1028">
        <v>0</v>
      </c>
      <c r="Y1028">
        <v>0</v>
      </c>
      <c r="Z1028">
        <v>0</v>
      </c>
      <c r="AD1028" s="1">
        <v>41328.333333333336</v>
      </c>
      <c r="AE1028" s="1">
        <v>41361.708333333336</v>
      </c>
      <c r="AG1028" s="1">
        <v>41294.333333333336</v>
      </c>
      <c r="AH1028" s="1">
        <v>41329.708333333336</v>
      </c>
      <c r="AI1028" s="1">
        <v>41294.333333333336</v>
      </c>
      <c r="AJ1028" s="1">
        <v>41329.708333333336</v>
      </c>
      <c r="AK1028" s="1">
        <v>41294.333333333336</v>
      </c>
      <c r="AL1028" s="1">
        <v>41329.708333333336</v>
      </c>
      <c r="AM1028" s="1">
        <v>41328.333333333336</v>
      </c>
      <c r="AN1028" s="1">
        <v>41361.708333333336</v>
      </c>
      <c r="AP1028" t="s">
        <v>113</v>
      </c>
      <c r="AU1028" t="s">
        <v>2844</v>
      </c>
      <c r="AY1028" t="s">
        <v>106</v>
      </c>
      <c r="AZ1028">
        <v>0</v>
      </c>
      <c r="BA1028">
        <v>0</v>
      </c>
      <c r="BD1028" s="3">
        <v>41321.661111111112</v>
      </c>
      <c r="BE1028" s="3">
        <v>41321.663888888892</v>
      </c>
      <c r="BF1028" t="s">
        <v>115</v>
      </c>
      <c r="BG1028" t="s">
        <v>115</v>
      </c>
      <c r="CH1028">
        <v>540</v>
      </c>
      <c r="CI1028">
        <v>29640</v>
      </c>
      <c r="CJ1028" t="s">
        <v>106</v>
      </c>
      <c r="CK1028" t="s">
        <v>106</v>
      </c>
      <c r="CL1028">
        <v>15</v>
      </c>
      <c r="CM1028" t="s">
        <v>2585</v>
      </c>
      <c r="CO1028">
        <v>124375</v>
      </c>
      <c r="CQ1028">
        <v>0</v>
      </c>
      <c r="CR1028">
        <v>0</v>
      </c>
      <c r="CS1028">
        <v>0</v>
      </c>
      <c r="CY1028" t="s">
        <v>123</v>
      </c>
      <c r="CZ1028" t="s">
        <v>124</v>
      </c>
      <c r="DD1028" t="str" cm="1">
        <f t="array" ref="DD1028:DE1028">TEXT(_xlfn.SEQUENCE(1, DATEDIF(AG1028, AH1028, "m") + 1, AG1028, 30), "YYYY-APMM")</f>
        <v>2013-AP01</v>
      </c>
      <c r="DE1028" t="str">
        <v>2013-AP02</v>
      </c>
      <c r="DN1028">
        <f t="shared" si="32"/>
        <v>0</v>
      </c>
      <c r="DO1028">
        <f t="shared" si="33"/>
        <v>0</v>
      </c>
    </row>
    <row r="1029" spans="1:119" x14ac:dyDescent="0.35">
      <c r="A1029" t="s">
        <v>105</v>
      </c>
      <c r="B1029">
        <v>500314</v>
      </c>
      <c r="C1029">
        <v>6359</v>
      </c>
      <c r="D1029">
        <v>124385</v>
      </c>
      <c r="E1029">
        <v>13662</v>
      </c>
      <c r="F1029">
        <v>0</v>
      </c>
      <c r="G1029" t="s">
        <v>106</v>
      </c>
      <c r="H1029" t="s">
        <v>106</v>
      </c>
      <c r="I1029" t="s">
        <v>106</v>
      </c>
      <c r="J1029" t="s">
        <v>107</v>
      </c>
      <c r="K1029" t="s">
        <v>108</v>
      </c>
      <c r="L1029" t="s">
        <v>109</v>
      </c>
      <c r="M1029" t="s">
        <v>110</v>
      </c>
      <c r="N1029" t="s">
        <v>2845</v>
      </c>
      <c r="O1029" t="s">
        <v>2846</v>
      </c>
      <c r="P1029">
        <v>8169</v>
      </c>
      <c r="Q1029">
        <v>600</v>
      </c>
      <c r="R1029">
        <v>0</v>
      </c>
      <c r="S1029">
        <v>200</v>
      </c>
      <c r="T1029">
        <v>0</v>
      </c>
      <c r="U1029">
        <v>12200</v>
      </c>
      <c r="V1029">
        <v>12200</v>
      </c>
      <c r="W1029">
        <v>200</v>
      </c>
      <c r="X1029">
        <v>0</v>
      </c>
      <c r="Y1029">
        <v>0</v>
      </c>
      <c r="Z1029">
        <v>0</v>
      </c>
      <c r="AD1029" s="1">
        <v>41777.333333333336</v>
      </c>
      <c r="AE1029" s="1">
        <v>41805.708333333336</v>
      </c>
      <c r="AG1029" s="1">
        <v>41689.333333333336</v>
      </c>
      <c r="AH1029" s="1">
        <v>41717.708333333336</v>
      </c>
      <c r="AI1029" s="1">
        <v>41689.333333333336</v>
      </c>
      <c r="AJ1029" s="1">
        <v>41717.708333333336</v>
      </c>
      <c r="AK1029" s="1">
        <v>41689.333333333336</v>
      </c>
      <c r="AL1029" s="1">
        <v>41717.708333333336</v>
      </c>
      <c r="AM1029" s="1">
        <v>41777.333333333336</v>
      </c>
      <c r="AN1029" s="1">
        <v>41805.708333333336</v>
      </c>
      <c r="AP1029" t="s">
        <v>113</v>
      </c>
      <c r="AU1029" t="s">
        <v>2847</v>
      </c>
      <c r="AY1029" t="s">
        <v>106</v>
      </c>
      <c r="AZ1029">
        <v>0</v>
      </c>
      <c r="BA1029">
        <v>0</v>
      </c>
      <c r="BD1029" s="3">
        <v>41321.661111111112</v>
      </c>
      <c r="BE1029" s="3">
        <v>41321.663888888892</v>
      </c>
      <c r="BF1029" t="s">
        <v>115</v>
      </c>
      <c r="BG1029" t="s">
        <v>115</v>
      </c>
      <c r="BH1029">
        <v>8149</v>
      </c>
      <c r="BM1029">
        <v>43460</v>
      </c>
      <c r="BR1029" t="s">
        <v>2848</v>
      </c>
      <c r="BS1029" t="s">
        <v>2849</v>
      </c>
      <c r="BU1029">
        <v>1</v>
      </c>
      <c r="BV1029" t="s">
        <v>118</v>
      </c>
      <c r="BX1029" t="s">
        <v>119</v>
      </c>
      <c r="BY1029" t="s">
        <v>119</v>
      </c>
      <c r="BZ1029" t="s">
        <v>119</v>
      </c>
      <c r="CA1029">
        <v>1</v>
      </c>
      <c r="CC1029" t="s">
        <v>120</v>
      </c>
      <c r="CH1029">
        <v>540</v>
      </c>
      <c r="CI1029">
        <v>35150</v>
      </c>
      <c r="CJ1029" t="s">
        <v>106</v>
      </c>
      <c r="CK1029" t="s">
        <v>106</v>
      </c>
      <c r="CL1029">
        <v>15</v>
      </c>
      <c r="CM1029" t="s">
        <v>2850</v>
      </c>
      <c r="CO1029">
        <v>124384</v>
      </c>
      <c r="CQ1029">
        <v>0</v>
      </c>
      <c r="CR1029">
        <v>0</v>
      </c>
      <c r="CS1029">
        <v>0</v>
      </c>
      <c r="CY1029" t="s">
        <v>123</v>
      </c>
      <c r="CZ1029" t="s">
        <v>124</v>
      </c>
      <c r="DD1029" t="str" cm="1">
        <f t="array" ref="DD1029:DE1029">TEXT(_xlfn.SEQUENCE(1, DATEDIF(AG1029, AH1029, "m") + 1, AG1029, 30), "YYYY-APMM")</f>
        <v>2014-AP02</v>
      </c>
      <c r="DE1029" t="str">
        <v>2014-AP03</v>
      </c>
      <c r="DN1029">
        <f t="shared" si="32"/>
        <v>6100</v>
      </c>
      <c r="DO1029" t="str">
        <f t="shared" si="33"/>
        <v>PLASTER MASON SK</v>
      </c>
    </row>
    <row r="1030" spans="1:119" x14ac:dyDescent="0.35">
      <c r="A1030" t="s">
        <v>105</v>
      </c>
      <c r="B1030">
        <v>500315</v>
      </c>
      <c r="C1030">
        <v>6359</v>
      </c>
      <c r="D1030">
        <v>124385</v>
      </c>
      <c r="E1030">
        <v>13662</v>
      </c>
      <c r="F1030">
        <v>0</v>
      </c>
      <c r="G1030" t="s">
        <v>106</v>
      </c>
      <c r="H1030" t="s">
        <v>106</v>
      </c>
      <c r="I1030" t="s">
        <v>106</v>
      </c>
      <c r="J1030" t="s">
        <v>107</v>
      </c>
      <c r="K1030" t="s">
        <v>108</v>
      </c>
      <c r="L1030" t="s">
        <v>109</v>
      </c>
      <c r="M1030" t="s">
        <v>110</v>
      </c>
      <c r="N1030" t="s">
        <v>2851</v>
      </c>
      <c r="O1030" t="s">
        <v>2852</v>
      </c>
      <c r="P1030">
        <v>8170</v>
      </c>
      <c r="Q1030">
        <v>608</v>
      </c>
      <c r="R1030">
        <v>0</v>
      </c>
      <c r="S1030">
        <v>160</v>
      </c>
      <c r="T1030">
        <v>0</v>
      </c>
      <c r="U1030">
        <v>936</v>
      </c>
      <c r="V1030">
        <v>936</v>
      </c>
      <c r="W1030">
        <v>160</v>
      </c>
      <c r="X1030">
        <v>0</v>
      </c>
      <c r="Y1030">
        <v>0</v>
      </c>
      <c r="Z1030">
        <v>0</v>
      </c>
      <c r="AD1030" s="1">
        <v>41795.333333333336</v>
      </c>
      <c r="AE1030" s="1">
        <v>41818.708333333336</v>
      </c>
      <c r="AG1030" s="1">
        <v>41707.333333333336</v>
      </c>
      <c r="AH1030" s="1">
        <v>41729.708333333336</v>
      </c>
      <c r="AI1030" s="1">
        <v>41707.333333333336</v>
      </c>
      <c r="AJ1030" s="1">
        <v>41729.708333333336</v>
      </c>
      <c r="AK1030" s="1">
        <v>41707.333333333336</v>
      </c>
      <c r="AL1030" s="1">
        <v>41729.708333333336</v>
      </c>
      <c r="AM1030" s="1">
        <v>41795.333333333336</v>
      </c>
      <c r="AN1030" s="1">
        <v>41818.708333333336</v>
      </c>
      <c r="AP1030" t="s">
        <v>113</v>
      </c>
      <c r="AU1030" t="s">
        <v>2853</v>
      </c>
      <c r="AY1030" t="s">
        <v>106</v>
      </c>
      <c r="AZ1030">
        <v>0</v>
      </c>
      <c r="BA1030">
        <v>0</v>
      </c>
      <c r="BD1030" s="3">
        <v>41321.661111111112</v>
      </c>
      <c r="BE1030" s="3">
        <v>41321.663888888892</v>
      </c>
      <c r="BF1030" t="s">
        <v>115</v>
      </c>
      <c r="BG1030" t="s">
        <v>115</v>
      </c>
      <c r="BH1030">
        <v>8149</v>
      </c>
      <c r="BM1030">
        <v>43470</v>
      </c>
      <c r="BR1030" t="s">
        <v>2854</v>
      </c>
      <c r="BS1030" t="s">
        <v>2855</v>
      </c>
      <c r="BU1030">
        <v>1</v>
      </c>
      <c r="BV1030" t="s">
        <v>118</v>
      </c>
      <c r="BX1030" t="s">
        <v>119</v>
      </c>
      <c r="BY1030" t="s">
        <v>119</v>
      </c>
      <c r="BZ1030" t="s">
        <v>119</v>
      </c>
      <c r="CA1030">
        <v>1</v>
      </c>
      <c r="CC1030" t="s">
        <v>120</v>
      </c>
      <c r="CH1030">
        <v>540</v>
      </c>
      <c r="CI1030">
        <v>35150</v>
      </c>
      <c r="CJ1030" t="s">
        <v>106</v>
      </c>
      <c r="CK1030" t="s">
        <v>106</v>
      </c>
      <c r="CL1030">
        <v>15</v>
      </c>
      <c r="CM1030" t="s">
        <v>2850</v>
      </c>
      <c r="CO1030">
        <v>124384</v>
      </c>
      <c r="CQ1030">
        <v>0</v>
      </c>
      <c r="CR1030">
        <v>0</v>
      </c>
      <c r="CS1030">
        <v>0</v>
      </c>
      <c r="CY1030" t="s">
        <v>123</v>
      </c>
      <c r="CZ1030" t="s">
        <v>124</v>
      </c>
      <c r="DD1030" t="str" cm="1">
        <f t="array" ref="DD1030">TEXT(_xlfn.SEQUENCE(1, DATEDIF(AG1030, AH1030, "m") + 1, AG1030, 30), "YYYY-APMM")</f>
        <v>2014-AP03</v>
      </c>
      <c r="DN1030">
        <f t="shared" si="32"/>
        <v>936</v>
      </c>
      <c r="DO1030" t="str">
        <f t="shared" si="33"/>
        <v>TILE MASON SK</v>
      </c>
    </row>
    <row r="1031" spans="1:119" x14ac:dyDescent="0.35">
      <c r="A1031" t="s">
        <v>105</v>
      </c>
      <c r="B1031">
        <v>500316</v>
      </c>
      <c r="C1031">
        <v>6359</v>
      </c>
      <c r="D1031">
        <v>124385</v>
      </c>
      <c r="E1031">
        <v>13662</v>
      </c>
      <c r="F1031">
        <v>0</v>
      </c>
      <c r="G1031" t="s">
        <v>106</v>
      </c>
      <c r="H1031" t="s">
        <v>106</v>
      </c>
      <c r="I1031" t="s">
        <v>106</v>
      </c>
      <c r="J1031" t="s">
        <v>107</v>
      </c>
      <c r="K1031" t="s">
        <v>108</v>
      </c>
      <c r="L1031" t="s">
        <v>109</v>
      </c>
      <c r="M1031" t="s">
        <v>110</v>
      </c>
      <c r="N1031" t="s">
        <v>2856</v>
      </c>
      <c r="O1031" t="s">
        <v>2857</v>
      </c>
      <c r="P1031">
        <v>8178</v>
      </c>
      <c r="Q1031">
        <v>608</v>
      </c>
      <c r="R1031">
        <v>0</v>
      </c>
      <c r="S1031">
        <v>160</v>
      </c>
      <c r="T1031">
        <v>0</v>
      </c>
      <c r="U1031">
        <v>550</v>
      </c>
      <c r="V1031">
        <v>550</v>
      </c>
      <c r="W1031">
        <v>160</v>
      </c>
      <c r="X1031">
        <v>0</v>
      </c>
      <c r="Y1031">
        <v>0</v>
      </c>
      <c r="Z1031">
        <v>0</v>
      </c>
      <c r="AD1031" s="1">
        <v>41801.333333333336</v>
      </c>
      <c r="AE1031" s="1">
        <v>41823.708333333336</v>
      </c>
      <c r="AG1031" s="1">
        <v>41713.333333333336</v>
      </c>
      <c r="AH1031" s="1">
        <v>41735.708333333336</v>
      </c>
      <c r="AI1031" s="1">
        <v>41713.333333333336</v>
      </c>
      <c r="AJ1031" s="1">
        <v>41735.708333333336</v>
      </c>
      <c r="AK1031" s="1">
        <v>41713.333333333336</v>
      </c>
      <c r="AL1031" s="1">
        <v>41735.708333333336</v>
      </c>
      <c r="AM1031" s="1">
        <v>41801.333333333336</v>
      </c>
      <c r="AN1031" s="1">
        <v>41823.708333333336</v>
      </c>
      <c r="AP1031" t="s">
        <v>113</v>
      </c>
      <c r="AU1031" t="s">
        <v>2858</v>
      </c>
      <c r="AY1031" t="s">
        <v>106</v>
      </c>
      <c r="AZ1031">
        <v>0</v>
      </c>
      <c r="BA1031">
        <v>0</v>
      </c>
      <c r="BD1031" s="3">
        <v>41321.661111111112</v>
      </c>
      <c r="BE1031" s="3">
        <v>41321.663888888892</v>
      </c>
      <c r="BF1031" t="s">
        <v>115</v>
      </c>
      <c r="BG1031" t="s">
        <v>115</v>
      </c>
      <c r="BH1031">
        <v>8149</v>
      </c>
      <c r="BM1031">
        <v>43550</v>
      </c>
      <c r="BR1031" t="s">
        <v>116</v>
      </c>
      <c r="BS1031" t="s">
        <v>117</v>
      </c>
      <c r="BU1031">
        <v>1</v>
      </c>
      <c r="BV1031" t="s">
        <v>118</v>
      </c>
      <c r="BX1031" t="s">
        <v>119</v>
      </c>
      <c r="BY1031" t="s">
        <v>119</v>
      </c>
      <c r="BZ1031" t="s">
        <v>119</v>
      </c>
      <c r="CA1031">
        <v>1</v>
      </c>
      <c r="CC1031" t="s">
        <v>120</v>
      </c>
      <c r="CH1031">
        <v>540</v>
      </c>
      <c r="CI1031">
        <v>35150</v>
      </c>
      <c r="CJ1031" t="s">
        <v>106</v>
      </c>
      <c r="CK1031" t="s">
        <v>106</v>
      </c>
      <c r="CL1031">
        <v>15</v>
      </c>
      <c r="CM1031" t="s">
        <v>2850</v>
      </c>
      <c r="CO1031">
        <v>124384</v>
      </c>
      <c r="CQ1031">
        <v>0</v>
      </c>
      <c r="CR1031">
        <v>0</v>
      </c>
      <c r="CS1031">
        <v>0</v>
      </c>
      <c r="CY1031" t="s">
        <v>123</v>
      </c>
      <c r="CZ1031" t="s">
        <v>124</v>
      </c>
      <c r="DD1031" t="str" cm="1">
        <f t="array" ref="DD1031">TEXT(_xlfn.SEQUENCE(1, DATEDIF(AG1031, AH1031, "m") + 1, AG1031, 30), "YYYY-APMM")</f>
        <v>2014-AP03</v>
      </c>
      <c r="DN1031">
        <f t="shared" si="32"/>
        <v>550</v>
      </c>
      <c r="DO1031" t="str">
        <f t="shared" si="33"/>
        <v>LABOR- SUBCONTRACTOR</v>
      </c>
    </row>
    <row r="1032" spans="1:119" x14ac:dyDescent="0.35">
      <c r="A1032" t="s">
        <v>105</v>
      </c>
      <c r="B1032">
        <v>500317</v>
      </c>
      <c r="C1032">
        <v>6359</v>
      </c>
      <c r="D1032">
        <v>124385</v>
      </c>
      <c r="E1032">
        <v>13662</v>
      </c>
      <c r="F1032">
        <v>0</v>
      </c>
      <c r="G1032" t="s">
        <v>106</v>
      </c>
      <c r="H1032" t="s">
        <v>106</v>
      </c>
      <c r="I1032" t="s">
        <v>106</v>
      </c>
      <c r="J1032" t="s">
        <v>107</v>
      </c>
      <c r="K1032" t="s">
        <v>108</v>
      </c>
      <c r="L1032" t="s">
        <v>109</v>
      </c>
      <c r="M1032" t="s">
        <v>110</v>
      </c>
      <c r="N1032" t="s">
        <v>2859</v>
      </c>
      <c r="O1032" t="s">
        <v>2860</v>
      </c>
      <c r="P1032">
        <v>8178</v>
      </c>
      <c r="Q1032">
        <v>608</v>
      </c>
      <c r="R1032">
        <v>40</v>
      </c>
      <c r="S1032">
        <v>160</v>
      </c>
      <c r="T1032">
        <v>0</v>
      </c>
      <c r="U1032">
        <v>4224</v>
      </c>
      <c r="V1032">
        <v>4224</v>
      </c>
      <c r="W1032">
        <v>160</v>
      </c>
      <c r="X1032">
        <v>0</v>
      </c>
      <c r="Y1032">
        <v>0</v>
      </c>
      <c r="Z1032">
        <v>0</v>
      </c>
      <c r="AD1032" s="1">
        <v>41813.333333333336</v>
      </c>
      <c r="AE1032" s="1">
        <v>41835.708333333336</v>
      </c>
      <c r="AG1032" s="1">
        <v>41724.333333333336</v>
      </c>
      <c r="AH1032" s="1">
        <v>41746.708333333336</v>
      </c>
      <c r="AI1032" s="1">
        <v>41724.333333333336</v>
      </c>
      <c r="AJ1032" s="1">
        <v>41746.708333333336</v>
      </c>
      <c r="AK1032" s="1">
        <v>41724.333333333336</v>
      </c>
      <c r="AL1032" s="1">
        <v>41746.708333333336</v>
      </c>
      <c r="AM1032" s="1">
        <v>41813.333333333336</v>
      </c>
      <c r="AN1032" s="1">
        <v>41835.708333333336</v>
      </c>
      <c r="AP1032" t="s">
        <v>113</v>
      </c>
      <c r="AU1032" t="s">
        <v>2861</v>
      </c>
      <c r="AY1032" t="s">
        <v>106</v>
      </c>
      <c r="AZ1032">
        <v>0</v>
      </c>
      <c r="BA1032">
        <v>0</v>
      </c>
      <c r="BD1032" s="3">
        <v>41321.661111111112</v>
      </c>
      <c r="BE1032" s="3">
        <v>41321.663888888892</v>
      </c>
      <c r="BF1032" t="s">
        <v>115</v>
      </c>
      <c r="BG1032" t="s">
        <v>115</v>
      </c>
      <c r="BH1032">
        <v>8149</v>
      </c>
      <c r="BM1032">
        <v>43550</v>
      </c>
      <c r="BR1032" t="s">
        <v>116</v>
      </c>
      <c r="BS1032" t="s">
        <v>117</v>
      </c>
      <c r="BU1032">
        <v>1</v>
      </c>
      <c r="BV1032" t="s">
        <v>118</v>
      </c>
      <c r="BX1032" t="s">
        <v>119</v>
      </c>
      <c r="BY1032" t="s">
        <v>119</v>
      </c>
      <c r="BZ1032" t="s">
        <v>119</v>
      </c>
      <c r="CA1032">
        <v>1</v>
      </c>
      <c r="CC1032" t="s">
        <v>120</v>
      </c>
      <c r="CH1032">
        <v>540</v>
      </c>
      <c r="CI1032">
        <v>35150</v>
      </c>
      <c r="CJ1032" t="s">
        <v>106</v>
      </c>
      <c r="CK1032" t="s">
        <v>106</v>
      </c>
      <c r="CL1032">
        <v>15</v>
      </c>
      <c r="CM1032" t="s">
        <v>2850</v>
      </c>
      <c r="CO1032">
        <v>124384</v>
      </c>
      <c r="CQ1032">
        <v>0</v>
      </c>
      <c r="CR1032">
        <v>0</v>
      </c>
      <c r="CS1032">
        <v>0</v>
      </c>
      <c r="CY1032" t="s">
        <v>123</v>
      </c>
      <c r="CZ1032" t="s">
        <v>124</v>
      </c>
      <c r="DD1032" t="str" cm="1">
        <f t="array" ref="DD1032">TEXT(_xlfn.SEQUENCE(1, DATEDIF(AG1032, AH1032, "m") + 1, AG1032, 30), "YYYY-APMM")</f>
        <v>2014-AP03</v>
      </c>
      <c r="DN1032">
        <f t="shared" si="32"/>
        <v>4224</v>
      </c>
      <c r="DO1032" t="str">
        <f t="shared" si="33"/>
        <v>LABOR- SUBCONTRACTOR</v>
      </c>
    </row>
    <row r="1033" spans="1:119" x14ac:dyDescent="0.35">
      <c r="A1033" t="s">
        <v>105</v>
      </c>
      <c r="B1033">
        <v>500318</v>
      </c>
      <c r="C1033">
        <v>6359</v>
      </c>
      <c r="D1033">
        <v>124386</v>
      </c>
      <c r="E1033">
        <v>13662</v>
      </c>
      <c r="F1033">
        <v>0</v>
      </c>
      <c r="G1033" t="s">
        <v>106</v>
      </c>
      <c r="H1033" t="s">
        <v>106</v>
      </c>
      <c r="I1033" t="s">
        <v>106</v>
      </c>
      <c r="J1033" t="s">
        <v>107</v>
      </c>
      <c r="K1033" t="s">
        <v>108</v>
      </c>
      <c r="L1033" t="s">
        <v>109</v>
      </c>
      <c r="M1033" t="s">
        <v>110</v>
      </c>
      <c r="N1033" t="s">
        <v>2862</v>
      </c>
      <c r="O1033" t="s">
        <v>2863</v>
      </c>
      <c r="P1033">
        <v>8164</v>
      </c>
      <c r="Q1033">
        <v>624</v>
      </c>
      <c r="R1033">
        <v>0</v>
      </c>
      <c r="S1033">
        <v>200</v>
      </c>
      <c r="T1033">
        <v>0</v>
      </c>
      <c r="U1033">
        <v>711.5</v>
      </c>
      <c r="V1033">
        <v>711.5</v>
      </c>
      <c r="W1033">
        <v>200</v>
      </c>
      <c r="X1033">
        <v>0</v>
      </c>
      <c r="Y1033">
        <v>0</v>
      </c>
      <c r="Z1033">
        <v>0</v>
      </c>
      <c r="AD1033" s="1">
        <v>41765.333333333336</v>
      </c>
      <c r="AE1033" s="1">
        <v>41793.708333333336</v>
      </c>
      <c r="AG1033" s="1">
        <v>41673.333333333336</v>
      </c>
      <c r="AH1033" s="1">
        <v>41702.708333333336</v>
      </c>
      <c r="AI1033" s="1">
        <v>41673.333333333336</v>
      </c>
      <c r="AJ1033" s="1">
        <v>41702.708333333336</v>
      </c>
      <c r="AK1033" s="1">
        <v>41673.333333333336</v>
      </c>
      <c r="AL1033" s="1">
        <v>41702.708333333336</v>
      </c>
      <c r="AM1033" s="1">
        <v>41765.333333333336</v>
      </c>
      <c r="AN1033" s="1">
        <v>41793.708333333336</v>
      </c>
      <c r="AP1033" t="s">
        <v>113</v>
      </c>
      <c r="AU1033" t="s">
        <v>2864</v>
      </c>
      <c r="AY1033" t="s">
        <v>106</v>
      </c>
      <c r="AZ1033">
        <v>0</v>
      </c>
      <c r="BA1033">
        <v>0</v>
      </c>
      <c r="BD1033" s="3">
        <v>41321.661111111112</v>
      </c>
      <c r="BE1033" s="3">
        <v>41321.663888888892</v>
      </c>
      <c r="BF1033" t="s">
        <v>115</v>
      </c>
      <c r="BG1033" t="s">
        <v>115</v>
      </c>
      <c r="BH1033">
        <v>8149</v>
      </c>
      <c r="BM1033">
        <v>43410</v>
      </c>
      <c r="BR1033" t="s">
        <v>2865</v>
      </c>
      <c r="BS1033" t="s">
        <v>2866</v>
      </c>
      <c r="BU1033">
        <v>1</v>
      </c>
      <c r="BV1033" t="s">
        <v>118</v>
      </c>
      <c r="BX1033" t="s">
        <v>119</v>
      </c>
      <c r="BY1033" t="s">
        <v>119</v>
      </c>
      <c r="BZ1033" t="s">
        <v>119</v>
      </c>
      <c r="CA1033">
        <v>1</v>
      </c>
      <c r="CC1033" t="s">
        <v>120</v>
      </c>
      <c r="CH1033">
        <v>540</v>
      </c>
      <c r="CI1033">
        <v>35140</v>
      </c>
      <c r="CJ1033" t="s">
        <v>106</v>
      </c>
      <c r="CK1033" t="s">
        <v>106</v>
      </c>
      <c r="CL1033">
        <v>10</v>
      </c>
      <c r="CM1033" t="s">
        <v>2867</v>
      </c>
      <c r="CO1033">
        <v>124384</v>
      </c>
      <c r="CQ1033">
        <v>0</v>
      </c>
      <c r="CR1033">
        <v>0</v>
      </c>
      <c r="CS1033">
        <v>0</v>
      </c>
      <c r="CY1033" t="s">
        <v>123</v>
      </c>
      <c r="CZ1033" t="s">
        <v>124</v>
      </c>
      <c r="DD1033" t="str" cm="1">
        <f t="array" ref="DD1033:DE1033">TEXT(_xlfn.SEQUENCE(1, DATEDIF(AG1033, AH1033, "m") + 1, AG1033, 30), "YYYY-APMM")</f>
        <v>2014-AP02</v>
      </c>
      <c r="DE1033" t="str">
        <v>2014-AP03</v>
      </c>
      <c r="DN1033">
        <f t="shared" si="32"/>
        <v>355.75</v>
      </c>
      <c r="DO1033" t="str">
        <f t="shared" si="33"/>
        <v>SCREED MASON SK</v>
      </c>
    </row>
    <row r="1034" spans="1:119" x14ac:dyDescent="0.35">
      <c r="A1034" t="s">
        <v>105</v>
      </c>
      <c r="B1034">
        <v>500319</v>
      </c>
      <c r="C1034">
        <v>6359</v>
      </c>
      <c r="D1034">
        <v>124386</v>
      </c>
      <c r="E1034">
        <v>13662</v>
      </c>
      <c r="F1034">
        <v>0</v>
      </c>
      <c r="G1034" t="s">
        <v>106</v>
      </c>
      <c r="H1034" t="s">
        <v>106</v>
      </c>
      <c r="I1034" t="s">
        <v>106</v>
      </c>
      <c r="J1034" t="s">
        <v>107</v>
      </c>
      <c r="K1034" t="s">
        <v>108</v>
      </c>
      <c r="L1034" t="s">
        <v>109</v>
      </c>
      <c r="M1034" t="s">
        <v>110</v>
      </c>
      <c r="N1034" t="s">
        <v>2868</v>
      </c>
      <c r="O1034" t="s">
        <v>2869</v>
      </c>
      <c r="P1034">
        <v>8178</v>
      </c>
      <c r="Q1034">
        <v>624</v>
      </c>
      <c r="R1034">
        <v>0</v>
      </c>
      <c r="S1034">
        <v>200</v>
      </c>
      <c r="T1034">
        <v>0</v>
      </c>
      <c r="U1034">
        <v>986.25</v>
      </c>
      <c r="V1034">
        <v>986.25</v>
      </c>
      <c r="W1034">
        <v>200</v>
      </c>
      <c r="X1034">
        <v>0</v>
      </c>
      <c r="Y1034">
        <v>0</v>
      </c>
      <c r="Z1034">
        <v>0</v>
      </c>
      <c r="AD1034" s="1">
        <v>41769.333333333336</v>
      </c>
      <c r="AE1034" s="1">
        <v>41797.708333333336</v>
      </c>
      <c r="AG1034" s="1">
        <v>41676.333333333336</v>
      </c>
      <c r="AH1034" s="1">
        <v>41706.708333333336</v>
      </c>
      <c r="AI1034" s="1">
        <v>41676.333333333336</v>
      </c>
      <c r="AJ1034" s="1">
        <v>41706.708333333336</v>
      </c>
      <c r="AK1034" s="1">
        <v>41676.333333333336</v>
      </c>
      <c r="AL1034" s="1">
        <v>41706.708333333336</v>
      </c>
      <c r="AM1034" s="1">
        <v>41769.333333333336</v>
      </c>
      <c r="AN1034" s="1">
        <v>41797.708333333336</v>
      </c>
      <c r="AP1034" t="s">
        <v>113</v>
      </c>
      <c r="AU1034" t="s">
        <v>2870</v>
      </c>
      <c r="AY1034" t="s">
        <v>106</v>
      </c>
      <c r="AZ1034">
        <v>0</v>
      </c>
      <c r="BA1034">
        <v>0</v>
      </c>
      <c r="BD1034" s="3">
        <v>41321.661111111112</v>
      </c>
      <c r="BE1034" s="3">
        <v>41321.663888888892</v>
      </c>
      <c r="BF1034" t="s">
        <v>115</v>
      </c>
      <c r="BG1034" t="s">
        <v>115</v>
      </c>
      <c r="BH1034">
        <v>8149</v>
      </c>
      <c r="BM1034">
        <v>43550</v>
      </c>
      <c r="BR1034" t="s">
        <v>116</v>
      </c>
      <c r="BS1034" t="s">
        <v>117</v>
      </c>
      <c r="BU1034">
        <v>1</v>
      </c>
      <c r="BV1034" t="s">
        <v>118</v>
      </c>
      <c r="BX1034" t="s">
        <v>119</v>
      </c>
      <c r="BY1034" t="s">
        <v>119</v>
      </c>
      <c r="BZ1034" t="s">
        <v>119</v>
      </c>
      <c r="CA1034">
        <v>1</v>
      </c>
      <c r="CC1034" t="s">
        <v>120</v>
      </c>
      <c r="CH1034">
        <v>540</v>
      </c>
      <c r="CI1034">
        <v>35140</v>
      </c>
      <c r="CJ1034" t="s">
        <v>106</v>
      </c>
      <c r="CK1034" t="s">
        <v>106</v>
      </c>
      <c r="CL1034">
        <v>10</v>
      </c>
      <c r="CM1034" t="s">
        <v>2867</v>
      </c>
      <c r="CO1034">
        <v>124384</v>
      </c>
      <c r="CQ1034">
        <v>0</v>
      </c>
      <c r="CR1034">
        <v>0</v>
      </c>
      <c r="CS1034">
        <v>0</v>
      </c>
      <c r="CY1034" t="s">
        <v>123</v>
      </c>
      <c r="CZ1034" t="s">
        <v>124</v>
      </c>
      <c r="DD1034" t="str" cm="1">
        <f t="array" ref="DD1034:DE1034">TEXT(_xlfn.SEQUENCE(1, DATEDIF(AG1034, AH1034, "m") + 1, AG1034, 30), "YYYY-APMM")</f>
        <v>2014-AP02</v>
      </c>
      <c r="DE1034" t="str">
        <v>2014-AP03</v>
      </c>
      <c r="DN1034">
        <f t="shared" si="32"/>
        <v>493.125</v>
      </c>
      <c r="DO1034" t="str">
        <f t="shared" si="33"/>
        <v>LABOR- SUBCONTRACTOR</v>
      </c>
    </row>
    <row r="1035" spans="1:119" x14ac:dyDescent="0.35">
      <c r="A1035" t="s">
        <v>105</v>
      </c>
      <c r="B1035">
        <v>500320</v>
      </c>
      <c r="C1035">
        <v>6359</v>
      </c>
      <c r="D1035">
        <v>124386</v>
      </c>
      <c r="E1035">
        <v>13662</v>
      </c>
      <c r="F1035">
        <v>0</v>
      </c>
      <c r="G1035" t="s">
        <v>106</v>
      </c>
      <c r="H1035" t="s">
        <v>106</v>
      </c>
      <c r="I1035" t="s">
        <v>106</v>
      </c>
      <c r="J1035" t="s">
        <v>107</v>
      </c>
      <c r="K1035" t="s">
        <v>108</v>
      </c>
      <c r="L1035" t="s">
        <v>109</v>
      </c>
      <c r="M1035" t="s">
        <v>110</v>
      </c>
      <c r="N1035" t="s">
        <v>2871</v>
      </c>
      <c r="O1035" t="s">
        <v>2872</v>
      </c>
      <c r="P1035">
        <v>8178</v>
      </c>
      <c r="Q1035">
        <v>624</v>
      </c>
      <c r="R1035">
        <v>0</v>
      </c>
      <c r="S1035">
        <v>200</v>
      </c>
      <c r="T1035">
        <v>0</v>
      </c>
      <c r="U1035">
        <v>1250.25</v>
      </c>
      <c r="V1035">
        <v>1250.25</v>
      </c>
      <c r="W1035">
        <v>200</v>
      </c>
      <c r="X1035">
        <v>0</v>
      </c>
      <c r="Y1035">
        <v>0</v>
      </c>
      <c r="Z1035">
        <v>0</v>
      </c>
      <c r="AD1035" s="1">
        <v>41773.333333333336</v>
      </c>
      <c r="AE1035" s="1">
        <v>41801.708333333336</v>
      </c>
      <c r="AG1035" s="1">
        <v>41682.333333333336</v>
      </c>
      <c r="AH1035" s="1">
        <v>41710.708333333336</v>
      </c>
      <c r="AI1035" s="1">
        <v>41682.333333333336</v>
      </c>
      <c r="AJ1035" s="1">
        <v>41710.708333333336</v>
      </c>
      <c r="AK1035" s="1">
        <v>41682.333333333336</v>
      </c>
      <c r="AL1035" s="1">
        <v>41710.708333333336</v>
      </c>
      <c r="AM1035" s="1">
        <v>41773.333333333336</v>
      </c>
      <c r="AN1035" s="1">
        <v>41801.708333333336</v>
      </c>
      <c r="AP1035" t="s">
        <v>113</v>
      </c>
      <c r="AU1035" t="s">
        <v>2873</v>
      </c>
      <c r="AY1035" t="s">
        <v>106</v>
      </c>
      <c r="AZ1035">
        <v>0</v>
      </c>
      <c r="BA1035">
        <v>0</v>
      </c>
      <c r="BD1035" s="3">
        <v>41321.661111111112</v>
      </c>
      <c r="BE1035" s="3">
        <v>41321.663888888892</v>
      </c>
      <c r="BF1035" t="s">
        <v>115</v>
      </c>
      <c r="BG1035" t="s">
        <v>115</v>
      </c>
      <c r="BH1035">
        <v>8149</v>
      </c>
      <c r="BM1035">
        <v>43550</v>
      </c>
      <c r="BR1035" t="s">
        <v>116</v>
      </c>
      <c r="BS1035" t="s">
        <v>117</v>
      </c>
      <c r="BU1035">
        <v>1</v>
      </c>
      <c r="BV1035" t="s">
        <v>118</v>
      </c>
      <c r="BX1035" t="s">
        <v>119</v>
      </c>
      <c r="BY1035" t="s">
        <v>119</v>
      </c>
      <c r="BZ1035" t="s">
        <v>119</v>
      </c>
      <c r="CA1035">
        <v>1</v>
      </c>
      <c r="CC1035" t="s">
        <v>120</v>
      </c>
      <c r="CH1035">
        <v>540</v>
      </c>
      <c r="CI1035">
        <v>35140</v>
      </c>
      <c r="CJ1035" t="s">
        <v>106</v>
      </c>
      <c r="CK1035" t="s">
        <v>106</v>
      </c>
      <c r="CL1035">
        <v>10</v>
      </c>
      <c r="CM1035" t="s">
        <v>2867</v>
      </c>
      <c r="CO1035">
        <v>124384</v>
      </c>
      <c r="CQ1035">
        <v>0</v>
      </c>
      <c r="CR1035">
        <v>0</v>
      </c>
      <c r="CS1035">
        <v>0</v>
      </c>
      <c r="CY1035" t="s">
        <v>123</v>
      </c>
      <c r="CZ1035" t="s">
        <v>124</v>
      </c>
      <c r="DD1035" t="str" cm="1">
        <f t="array" ref="DD1035:DE1035">TEXT(_xlfn.SEQUENCE(1, DATEDIF(AG1035, AH1035, "m") + 1, AG1035, 30), "YYYY-APMM")</f>
        <v>2014-AP02</v>
      </c>
      <c r="DE1035" t="str">
        <v>2014-AP03</v>
      </c>
      <c r="DN1035">
        <f t="shared" si="32"/>
        <v>625.125</v>
      </c>
      <c r="DO1035" t="str">
        <f t="shared" si="33"/>
        <v>LABOR- SUBCONTRACTOR</v>
      </c>
    </row>
    <row r="1036" spans="1:119" x14ac:dyDescent="0.35">
      <c r="A1036" t="s">
        <v>105</v>
      </c>
      <c r="B1036">
        <v>500321</v>
      </c>
      <c r="C1036">
        <v>6359</v>
      </c>
      <c r="D1036">
        <v>124386</v>
      </c>
      <c r="E1036">
        <v>13662</v>
      </c>
      <c r="F1036">
        <v>0</v>
      </c>
      <c r="G1036" t="s">
        <v>106</v>
      </c>
      <c r="H1036" t="s">
        <v>106</v>
      </c>
      <c r="I1036" t="s">
        <v>106</v>
      </c>
      <c r="J1036" t="s">
        <v>107</v>
      </c>
      <c r="K1036" t="s">
        <v>108</v>
      </c>
      <c r="L1036" t="s">
        <v>109</v>
      </c>
      <c r="M1036" t="s">
        <v>110</v>
      </c>
      <c r="N1036" t="s">
        <v>2874</v>
      </c>
      <c r="O1036" t="s">
        <v>2875</v>
      </c>
      <c r="P1036">
        <v>8170</v>
      </c>
      <c r="Q1036">
        <v>624</v>
      </c>
      <c r="R1036">
        <v>0</v>
      </c>
      <c r="S1036">
        <v>200</v>
      </c>
      <c r="T1036">
        <v>0</v>
      </c>
      <c r="U1036">
        <v>626</v>
      </c>
      <c r="V1036">
        <v>626</v>
      </c>
      <c r="W1036">
        <v>200</v>
      </c>
      <c r="X1036">
        <v>0</v>
      </c>
      <c r="Y1036">
        <v>0</v>
      </c>
      <c r="Z1036">
        <v>0</v>
      </c>
      <c r="AD1036" s="1">
        <v>41778.333333333336</v>
      </c>
      <c r="AE1036" s="1">
        <v>41806.708333333336</v>
      </c>
      <c r="AG1036" s="1">
        <v>41687.333333333336</v>
      </c>
      <c r="AH1036" s="1">
        <v>41715.708333333336</v>
      </c>
      <c r="AI1036" s="1">
        <v>41687.333333333336</v>
      </c>
      <c r="AJ1036" s="1">
        <v>41715.708333333336</v>
      </c>
      <c r="AK1036" s="1">
        <v>41687.333333333336</v>
      </c>
      <c r="AL1036" s="1">
        <v>41715.708333333336</v>
      </c>
      <c r="AM1036" s="1">
        <v>41778.333333333336</v>
      </c>
      <c r="AN1036" s="1">
        <v>41806.708333333336</v>
      </c>
      <c r="AP1036" t="s">
        <v>113</v>
      </c>
      <c r="AU1036" t="s">
        <v>2876</v>
      </c>
      <c r="AY1036" t="s">
        <v>106</v>
      </c>
      <c r="AZ1036">
        <v>0</v>
      </c>
      <c r="BA1036">
        <v>0</v>
      </c>
      <c r="BD1036" s="3">
        <v>41321.661111111112</v>
      </c>
      <c r="BE1036" s="3">
        <v>41321.663888888892</v>
      </c>
      <c r="BF1036" t="s">
        <v>115</v>
      </c>
      <c r="BG1036" t="s">
        <v>115</v>
      </c>
      <c r="BH1036">
        <v>8149</v>
      </c>
      <c r="BM1036">
        <v>43470</v>
      </c>
      <c r="BR1036" t="s">
        <v>2854</v>
      </c>
      <c r="BS1036" t="s">
        <v>2855</v>
      </c>
      <c r="BU1036">
        <v>1</v>
      </c>
      <c r="BV1036" t="s">
        <v>118</v>
      </c>
      <c r="BX1036" t="s">
        <v>119</v>
      </c>
      <c r="BY1036" t="s">
        <v>119</v>
      </c>
      <c r="BZ1036" t="s">
        <v>119</v>
      </c>
      <c r="CA1036">
        <v>1</v>
      </c>
      <c r="CC1036" t="s">
        <v>120</v>
      </c>
      <c r="CH1036">
        <v>540</v>
      </c>
      <c r="CI1036">
        <v>35140</v>
      </c>
      <c r="CJ1036" t="s">
        <v>106</v>
      </c>
      <c r="CK1036" t="s">
        <v>106</v>
      </c>
      <c r="CL1036">
        <v>10</v>
      </c>
      <c r="CM1036" t="s">
        <v>2867</v>
      </c>
      <c r="CO1036">
        <v>124384</v>
      </c>
      <c r="CQ1036">
        <v>0</v>
      </c>
      <c r="CR1036">
        <v>0</v>
      </c>
      <c r="CS1036">
        <v>0</v>
      </c>
      <c r="CY1036" t="s">
        <v>123</v>
      </c>
      <c r="CZ1036" t="s">
        <v>124</v>
      </c>
      <c r="DD1036" t="str" cm="1">
        <f t="array" ref="DD1036:DE1036">TEXT(_xlfn.SEQUENCE(1, DATEDIF(AG1036, AH1036, "m") + 1, AG1036, 30), "YYYY-APMM")</f>
        <v>2014-AP02</v>
      </c>
      <c r="DE1036" t="str">
        <v>2014-AP03</v>
      </c>
      <c r="DN1036">
        <f t="shared" si="32"/>
        <v>313</v>
      </c>
      <c r="DO1036" t="str">
        <f t="shared" si="33"/>
        <v>TILE MASON SK</v>
      </c>
    </row>
    <row r="1037" spans="1:119" x14ac:dyDescent="0.35">
      <c r="A1037" t="s">
        <v>105</v>
      </c>
      <c r="B1037">
        <v>500322</v>
      </c>
      <c r="C1037">
        <v>6359</v>
      </c>
      <c r="D1037">
        <v>124386</v>
      </c>
      <c r="E1037">
        <v>13662</v>
      </c>
      <c r="F1037">
        <v>0</v>
      </c>
      <c r="G1037" t="s">
        <v>106</v>
      </c>
      <c r="H1037" t="s">
        <v>106</v>
      </c>
      <c r="I1037" t="s">
        <v>106</v>
      </c>
      <c r="J1037" t="s">
        <v>107</v>
      </c>
      <c r="K1037" t="s">
        <v>108</v>
      </c>
      <c r="L1037" t="s">
        <v>109</v>
      </c>
      <c r="M1037" t="s">
        <v>110</v>
      </c>
      <c r="N1037" t="s">
        <v>2877</v>
      </c>
      <c r="O1037" t="s">
        <v>2878</v>
      </c>
      <c r="P1037">
        <v>8178</v>
      </c>
      <c r="Q1037">
        <v>624</v>
      </c>
      <c r="R1037">
        <v>0</v>
      </c>
      <c r="S1037">
        <v>160</v>
      </c>
      <c r="T1037">
        <v>0</v>
      </c>
      <c r="U1037">
        <v>616</v>
      </c>
      <c r="V1037">
        <v>616</v>
      </c>
      <c r="W1037">
        <v>160</v>
      </c>
      <c r="X1037">
        <v>0</v>
      </c>
      <c r="Y1037">
        <v>0</v>
      </c>
      <c r="Z1037">
        <v>0</v>
      </c>
      <c r="AD1037" s="1">
        <v>41801.333333333336</v>
      </c>
      <c r="AE1037" s="1">
        <v>41823.708333333336</v>
      </c>
      <c r="AG1037" s="1">
        <v>41710.333333333336</v>
      </c>
      <c r="AH1037" s="1">
        <v>41732.708333333336</v>
      </c>
      <c r="AI1037" s="1">
        <v>41710.333333333336</v>
      </c>
      <c r="AJ1037" s="1">
        <v>41732.708333333336</v>
      </c>
      <c r="AK1037" s="1">
        <v>41710.333333333336</v>
      </c>
      <c r="AL1037" s="1">
        <v>41732.708333333336</v>
      </c>
      <c r="AM1037" s="1">
        <v>41801.333333333336</v>
      </c>
      <c r="AN1037" s="1">
        <v>41823.708333333336</v>
      </c>
      <c r="AP1037" t="s">
        <v>113</v>
      </c>
      <c r="AU1037" t="s">
        <v>2879</v>
      </c>
      <c r="AY1037" t="s">
        <v>106</v>
      </c>
      <c r="AZ1037">
        <v>0</v>
      </c>
      <c r="BA1037">
        <v>0</v>
      </c>
      <c r="BD1037" s="3">
        <v>41321.661111111112</v>
      </c>
      <c r="BE1037" s="3">
        <v>41321.663888888892</v>
      </c>
      <c r="BF1037" t="s">
        <v>115</v>
      </c>
      <c r="BG1037" t="s">
        <v>115</v>
      </c>
      <c r="BH1037">
        <v>8149</v>
      </c>
      <c r="BM1037">
        <v>43550</v>
      </c>
      <c r="BR1037" t="s">
        <v>116</v>
      </c>
      <c r="BS1037" t="s">
        <v>117</v>
      </c>
      <c r="BU1037">
        <v>1</v>
      </c>
      <c r="BV1037" t="s">
        <v>118</v>
      </c>
      <c r="BX1037" t="s">
        <v>119</v>
      </c>
      <c r="BY1037" t="s">
        <v>119</v>
      </c>
      <c r="BZ1037" t="s">
        <v>119</v>
      </c>
      <c r="CA1037">
        <v>1</v>
      </c>
      <c r="CC1037" t="s">
        <v>120</v>
      </c>
      <c r="CH1037">
        <v>540</v>
      </c>
      <c r="CI1037">
        <v>35140</v>
      </c>
      <c r="CJ1037" t="s">
        <v>106</v>
      </c>
      <c r="CK1037" t="s">
        <v>106</v>
      </c>
      <c r="CL1037">
        <v>10</v>
      </c>
      <c r="CM1037" t="s">
        <v>2867</v>
      </c>
      <c r="CO1037">
        <v>124384</v>
      </c>
      <c r="CQ1037">
        <v>0</v>
      </c>
      <c r="CR1037">
        <v>0</v>
      </c>
      <c r="CS1037">
        <v>0</v>
      </c>
      <c r="CY1037" t="s">
        <v>123</v>
      </c>
      <c r="CZ1037" t="s">
        <v>124</v>
      </c>
      <c r="DD1037" t="str" cm="1">
        <f t="array" ref="DD1037">TEXT(_xlfn.SEQUENCE(1, DATEDIF(AG1037, AH1037, "m") + 1, AG1037, 30), "YYYY-APMM")</f>
        <v>2014-AP03</v>
      </c>
      <c r="DN1037">
        <f t="shared" si="32"/>
        <v>616</v>
      </c>
      <c r="DO1037" t="str">
        <f t="shared" si="33"/>
        <v>LABOR- SUBCONTRACTOR</v>
      </c>
    </row>
    <row r="1038" spans="1:119" x14ac:dyDescent="0.35">
      <c r="A1038" t="s">
        <v>105</v>
      </c>
      <c r="B1038">
        <v>500323</v>
      </c>
      <c r="C1038">
        <v>6359</v>
      </c>
      <c r="D1038">
        <v>124386</v>
      </c>
      <c r="E1038">
        <v>13662</v>
      </c>
      <c r="F1038">
        <v>0</v>
      </c>
      <c r="G1038" t="s">
        <v>106</v>
      </c>
      <c r="H1038" t="s">
        <v>106</v>
      </c>
      <c r="I1038" t="s">
        <v>106</v>
      </c>
      <c r="J1038" t="s">
        <v>107</v>
      </c>
      <c r="K1038" t="s">
        <v>108</v>
      </c>
      <c r="L1038" t="s">
        <v>109</v>
      </c>
      <c r="M1038" t="s">
        <v>110</v>
      </c>
      <c r="N1038" t="s">
        <v>2880</v>
      </c>
      <c r="O1038" t="s">
        <v>2881</v>
      </c>
      <c r="P1038">
        <v>8178</v>
      </c>
      <c r="Q1038">
        <v>624</v>
      </c>
      <c r="R1038">
        <v>0</v>
      </c>
      <c r="S1038">
        <v>200</v>
      </c>
      <c r="T1038">
        <v>0</v>
      </c>
      <c r="U1038">
        <v>859.25</v>
      </c>
      <c r="V1038">
        <v>859.25</v>
      </c>
      <c r="W1038">
        <v>200</v>
      </c>
      <c r="X1038">
        <v>0</v>
      </c>
      <c r="Y1038">
        <v>0</v>
      </c>
      <c r="Z1038">
        <v>0</v>
      </c>
      <c r="AD1038" s="1">
        <v>41786.333333333336</v>
      </c>
      <c r="AE1038" s="1">
        <v>41814.708333333336</v>
      </c>
      <c r="AG1038" s="1">
        <v>41695.333333333336</v>
      </c>
      <c r="AH1038" s="1">
        <v>41723.708333333336</v>
      </c>
      <c r="AI1038" s="1">
        <v>41695.333333333336</v>
      </c>
      <c r="AJ1038" s="1">
        <v>41723.708333333336</v>
      </c>
      <c r="AK1038" s="1">
        <v>41695.333333333336</v>
      </c>
      <c r="AL1038" s="1">
        <v>41723.708333333336</v>
      </c>
      <c r="AM1038" s="1">
        <v>41786.333333333336</v>
      </c>
      <c r="AN1038" s="1">
        <v>41814.708333333336</v>
      </c>
      <c r="AP1038" t="s">
        <v>113</v>
      </c>
      <c r="AU1038" t="s">
        <v>2882</v>
      </c>
      <c r="AY1038" t="s">
        <v>106</v>
      </c>
      <c r="AZ1038">
        <v>0</v>
      </c>
      <c r="BA1038">
        <v>0</v>
      </c>
      <c r="BD1038" s="3">
        <v>41321.661111111112</v>
      </c>
      <c r="BE1038" s="3">
        <v>41321.663888888892</v>
      </c>
      <c r="BF1038" t="s">
        <v>115</v>
      </c>
      <c r="BG1038" t="s">
        <v>115</v>
      </c>
      <c r="BH1038">
        <v>8149</v>
      </c>
      <c r="BM1038">
        <v>43550</v>
      </c>
      <c r="BR1038" t="s">
        <v>116</v>
      </c>
      <c r="BS1038" t="s">
        <v>117</v>
      </c>
      <c r="BU1038">
        <v>1</v>
      </c>
      <c r="BV1038" t="s">
        <v>118</v>
      </c>
      <c r="BX1038" t="s">
        <v>119</v>
      </c>
      <c r="BY1038" t="s">
        <v>119</v>
      </c>
      <c r="BZ1038" t="s">
        <v>119</v>
      </c>
      <c r="CA1038">
        <v>1</v>
      </c>
      <c r="CC1038" t="s">
        <v>120</v>
      </c>
      <c r="CH1038">
        <v>540</v>
      </c>
      <c r="CI1038">
        <v>35140</v>
      </c>
      <c r="CJ1038" t="s">
        <v>106</v>
      </c>
      <c r="CK1038" t="s">
        <v>106</v>
      </c>
      <c r="CL1038">
        <v>10</v>
      </c>
      <c r="CM1038" t="s">
        <v>2867</v>
      </c>
      <c r="CO1038">
        <v>124384</v>
      </c>
      <c r="CQ1038">
        <v>0</v>
      </c>
      <c r="CR1038">
        <v>0</v>
      </c>
      <c r="CS1038">
        <v>0</v>
      </c>
      <c r="CY1038" t="s">
        <v>123</v>
      </c>
      <c r="CZ1038" t="s">
        <v>124</v>
      </c>
      <c r="DD1038" t="str" cm="1">
        <f t="array" ref="DD1038:DE1038">TEXT(_xlfn.SEQUENCE(1, DATEDIF(AG1038, AH1038, "m") + 1, AG1038, 30), "YYYY-APMM")</f>
        <v>2014-AP02</v>
      </c>
      <c r="DE1038" t="str">
        <v>2014-AP03</v>
      </c>
      <c r="DN1038">
        <f t="shared" si="32"/>
        <v>429.625</v>
      </c>
      <c r="DO1038" t="str">
        <f t="shared" si="33"/>
        <v>LABOR- SUBCONTRACTOR</v>
      </c>
    </row>
    <row r="1039" spans="1:119" x14ac:dyDescent="0.35">
      <c r="A1039" t="s">
        <v>105</v>
      </c>
      <c r="B1039">
        <v>500324</v>
      </c>
      <c r="C1039">
        <v>6359</v>
      </c>
      <c r="D1039">
        <v>124386</v>
      </c>
      <c r="E1039">
        <v>13662</v>
      </c>
      <c r="F1039">
        <v>0</v>
      </c>
      <c r="G1039" t="s">
        <v>106</v>
      </c>
      <c r="H1039" t="s">
        <v>106</v>
      </c>
      <c r="I1039" t="s">
        <v>106</v>
      </c>
      <c r="J1039" t="s">
        <v>107</v>
      </c>
      <c r="K1039" t="s">
        <v>108</v>
      </c>
      <c r="L1039" t="s">
        <v>109</v>
      </c>
      <c r="M1039" t="s">
        <v>110</v>
      </c>
      <c r="N1039" t="s">
        <v>2883</v>
      </c>
      <c r="O1039" t="s">
        <v>2884</v>
      </c>
      <c r="P1039">
        <v>8178</v>
      </c>
      <c r="Q1039">
        <v>648</v>
      </c>
      <c r="R1039">
        <v>624</v>
      </c>
      <c r="S1039">
        <v>120</v>
      </c>
      <c r="T1039">
        <v>0</v>
      </c>
      <c r="U1039">
        <v>352</v>
      </c>
      <c r="V1039">
        <v>352</v>
      </c>
      <c r="W1039">
        <v>120</v>
      </c>
      <c r="X1039">
        <v>0</v>
      </c>
      <c r="Y1039">
        <v>0</v>
      </c>
      <c r="Z1039">
        <v>0</v>
      </c>
      <c r="AD1039" s="1">
        <v>41819.333333333336</v>
      </c>
      <c r="AE1039" s="1">
        <v>41835.708333333336</v>
      </c>
      <c r="AG1039" s="1">
        <v>41724.333333333336</v>
      </c>
      <c r="AH1039" s="1">
        <v>41741.708333333336</v>
      </c>
      <c r="AI1039" s="1">
        <v>41724.333333333336</v>
      </c>
      <c r="AJ1039" s="1">
        <v>41741.708333333336</v>
      </c>
      <c r="AK1039" s="1">
        <v>41724.333333333336</v>
      </c>
      <c r="AL1039" s="1">
        <v>41741.708333333336</v>
      </c>
      <c r="AM1039" s="1">
        <v>41819.333333333336</v>
      </c>
      <c r="AN1039" s="1">
        <v>41835.708333333336</v>
      </c>
      <c r="AP1039" t="s">
        <v>113</v>
      </c>
      <c r="AU1039" t="s">
        <v>2885</v>
      </c>
      <c r="AY1039" t="s">
        <v>106</v>
      </c>
      <c r="AZ1039">
        <v>0</v>
      </c>
      <c r="BA1039">
        <v>0</v>
      </c>
      <c r="BD1039" s="3">
        <v>41321.661111111112</v>
      </c>
      <c r="BE1039" s="3">
        <v>41321.663888888892</v>
      </c>
      <c r="BF1039" t="s">
        <v>115</v>
      </c>
      <c r="BG1039" t="s">
        <v>115</v>
      </c>
      <c r="BH1039">
        <v>8149</v>
      </c>
      <c r="BM1039">
        <v>43550</v>
      </c>
      <c r="BR1039" t="s">
        <v>116</v>
      </c>
      <c r="BS1039" t="s">
        <v>117</v>
      </c>
      <c r="BU1039">
        <v>1</v>
      </c>
      <c r="BV1039" t="s">
        <v>118</v>
      </c>
      <c r="BX1039" t="s">
        <v>119</v>
      </c>
      <c r="BY1039" t="s">
        <v>119</v>
      </c>
      <c r="BZ1039" t="s">
        <v>119</v>
      </c>
      <c r="CA1039">
        <v>1</v>
      </c>
      <c r="CC1039" t="s">
        <v>120</v>
      </c>
      <c r="CH1039">
        <v>540</v>
      </c>
      <c r="CI1039">
        <v>35140</v>
      </c>
      <c r="CJ1039" t="s">
        <v>106</v>
      </c>
      <c r="CK1039" t="s">
        <v>106</v>
      </c>
      <c r="CL1039">
        <v>10</v>
      </c>
      <c r="CM1039" t="s">
        <v>2867</v>
      </c>
      <c r="CO1039">
        <v>124384</v>
      </c>
      <c r="CQ1039">
        <v>0</v>
      </c>
      <c r="CR1039">
        <v>0</v>
      </c>
      <c r="CS1039">
        <v>0</v>
      </c>
      <c r="CY1039" t="s">
        <v>123</v>
      </c>
      <c r="CZ1039" t="s">
        <v>124</v>
      </c>
      <c r="DD1039" t="str" cm="1">
        <f t="array" ref="DD1039">TEXT(_xlfn.SEQUENCE(1, DATEDIF(AG1039, AH1039, "m") + 1, AG1039, 30), "YYYY-APMM")</f>
        <v>2014-AP03</v>
      </c>
      <c r="DN1039">
        <f t="shared" si="32"/>
        <v>352</v>
      </c>
      <c r="DO1039" t="str">
        <f t="shared" si="33"/>
        <v>LABOR- SUBCONTRACTOR</v>
      </c>
    </row>
    <row r="1040" spans="1:119" x14ac:dyDescent="0.35">
      <c r="A1040" t="s">
        <v>105</v>
      </c>
      <c r="B1040">
        <v>500325</v>
      </c>
      <c r="C1040">
        <v>6359</v>
      </c>
      <c r="D1040">
        <v>124388</v>
      </c>
      <c r="E1040">
        <v>13662</v>
      </c>
      <c r="F1040">
        <v>0</v>
      </c>
      <c r="G1040" t="s">
        <v>106</v>
      </c>
      <c r="H1040" t="s">
        <v>106</v>
      </c>
      <c r="I1040" t="s">
        <v>106</v>
      </c>
      <c r="J1040" t="s">
        <v>107</v>
      </c>
      <c r="K1040" t="s">
        <v>108</v>
      </c>
      <c r="L1040" t="s">
        <v>109</v>
      </c>
      <c r="M1040" t="s">
        <v>110</v>
      </c>
      <c r="N1040" t="s">
        <v>2886</v>
      </c>
      <c r="O1040" t="s">
        <v>2887</v>
      </c>
      <c r="P1040">
        <v>8178</v>
      </c>
      <c r="Q1040">
        <v>464</v>
      </c>
      <c r="R1040">
        <v>0</v>
      </c>
      <c r="S1040">
        <v>160</v>
      </c>
      <c r="T1040">
        <v>0</v>
      </c>
      <c r="U1040">
        <v>528</v>
      </c>
      <c r="V1040">
        <v>528</v>
      </c>
      <c r="W1040">
        <v>160</v>
      </c>
      <c r="X1040">
        <v>0</v>
      </c>
      <c r="Y1040">
        <v>0</v>
      </c>
      <c r="Z1040">
        <v>0</v>
      </c>
      <c r="AD1040" s="1">
        <v>41785.333333333336</v>
      </c>
      <c r="AE1040" s="1">
        <v>41807.708333333336</v>
      </c>
      <c r="AG1040" s="1">
        <v>41717.333333333336</v>
      </c>
      <c r="AH1040" s="1">
        <v>41739.708333333336</v>
      </c>
      <c r="AI1040" s="1">
        <v>41717.333333333336</v>
      </c>
      <c r="AJ1040" s="1">
        <v>41739.708333333336</v>
      </c>
      <c r="AK1040" s="1">
        <v>41717.333333333336</v>
      </c>
      <c r="AL1040" s="1">
        <v>41739.708333333336</v>
      </c>
      <c r="AM1040" s="1">
        <v>41785.333333333336</v>
      </c>
      <c r="AN1040" s="1">
        <v>41807.708333333336</v>
      </c>
      <c r="AP1040" t="s">
        <v>113</v>
      </c>
      <c r="AU1040" t="s">
        <v>2888</v>
      </c>
      <c r="AY1040" t="s">
        <v>106</v>
      </c>
      <c r="AZ1040">
        <v>0</v>
      </c>
      <c r="BA1040">
        <v>0</v>
      </c>
      <c r="BD1040" s="3">
        <v>41321.661111111112</v>
      </c>
      <c r="BE1040" s="3">
        <v>41321.663888888892</v>
      </c>
      <c r="BF1040" t="s">
        <v>115</v>
      </c>
      <c r="BG1040" t="s">
        <v>115</v>
      </c>
      <c r="BH1040">
        <v>8149</v>
      </c>
      <c r="BM1040">
        <v>43550</v>
      </c>
      <c r="BR1040" t="s">
        <v>116</v>
      </c>
      <c r="BS1040" t="s">
        <v>117</v>
      </c>
      <c r="BU1040">
        <v>1</v>
      </c>
      <c r="BV1040" t="s">
        <v>118</v>
      </c>
      <c r="BX1040" t="s">
        <v>119</v>
      </c>
      <c r="BY1040" t="s">
        <v>119</v>
      </c>
      <c r="BZ1040" t="s">
        <v>119</v>
      </c>
      <c r="CA1040">
        <v>1</v>
      </c>
      <c r="CC1040" t="s">
        <v>120</v>
      </c>
      <c r="CH1040">
        <v>540</v>
      </c>
      <c r="CI1040">
        <v>35100</v>
      </c>
      <c r="CJ1040" t="s">
        <v>106</v>
      </c>
      <c r="CK1040" t="s">
        <v>106</v>
      </c>
      <c r="CL1040">
        <v>10</v>
      </c>
      <c r="CM1040" t="s">
        <v>2889</v>
      </c>
      <c r="CO1040">
        <v>124387</v>
      </c>
      <c r="CQ1040">
        <v>0</v>
      </c>
      <c r="CR1040">
        <v>0</v>
      </c>
      <c r="CS1040">
        <v>0</v>
      </c>
      <c r="CY1040" t="s">
        <v>123</v>
      </c>
      <c r="CZ1040" t="s">
        <v>124</v>
      </c>
      <c r="DD1040" t="str" cm="1">
        <f t="array" ref="DD1040">TEXT(_xlfn.SEQUENCE(1, DATEDIF(AG1040, AH1040, "m") + 1, AG1040, 30), "YYYY-APMM")</f>
        <v>2014-AP03</v>
      </c>
      <c r="DN1040">
        <f t="shared" si="32"/>
        <v>528</v>
      </c>
      <c r="DO1040" t="str">
        <f t="shared" si="33"/>
        <v>LABOR- SUBCONTRACTOR</v>
      </c>
    </row>
    <row r="1041" spans="1:119" x14ac:dyDescent="0.35">
      <c r="A1041" t="s">
        <v>105</v>
      </c>
      <c r="B1041">
        <v>500326</v>
      </c>
      <c r="C1041">
        <v>6359</v>
      </c>
      <c r="D1041">
        <v>124388</v>
      </c>
      <c r="E1041">
        <v>13662</v>
      </c>
      <c r="F1041">
        <v>0</v>
      </c>
      <c r="G1041" t="s">
        <v>106</v>
      </c>
      <c r="H1041" t="s">
        <v>106</v>
      </c>
      <c r="I1041" t="s">
        <v>106</v>
      </c>
      <c r="J1041" t="s">
        <v>107</v>
      </c>
      <c r="K1041" t="s">
        <v>108</v>
      </c>
      <c r="L1041" t="s">
        <v>109</v>
      </c>
      <c r="M1041" t="s">
        <v>110</v>
      </c>
      <c r="N1041" t="s">
        <v>2890</v>
      </c>
      <c r="O1041" t="s">
        <v>2891</v>
      </c>
      <c r="P1041">
        <v>8171</v>
      </c>
      <c r="Q1041">
        <v>464</v>
      </c>
      <c r="R1041">
        <v>0</v>
      </c>
      <c r="S1041">
        <v>120</v>
      </c>
      <c r="T1041">
        <v>0</v>
      </c>
      <c r="U1041">
        <v>242</v>
      </c>
      <c r="V1041">
        <v>242</v>
      </c>
      <c r="W1041">
        <v>120</v>
      </c>
      <c r="X1041">
        <v>0</v>
      </c>
      <c r="Y1041">
        <v>0</v>
      </c>
      <c r="Z1041">
        <v>0</v>
      </c>
      <c r="AD1041" s="1">
        <v>41798.333333333336</v>
      </c>
      <c r="AE1041" s="1">
        <v>41814.708333333336</v>
      </c>
      <c r="AG1041" s="1">
        <v>41730.333333333336</v>
      </c>
      <c r="AH1041" s="1">
        <v>41746.708333333336</v>
      </c>
      <c r="AI1041" s="1">
        <v>41730.333333333336</v>
      </c>
      <c r="AJ1041" s="1">
        <v>41746.708333333336</v>
      </c>
      <c r="AK1041" s="1">
        <v>41730.333333333336</v>
      </c>
      <c r="AL1041" s="1">
        <v>41746.708333333336</v>
      </c>
      <c r="AM1041" s="1">
        <v>41798.333333333336</v>
      </c>
      <c r="AN1041" s="1">
        <v>41814.708333333336</v>
      </c>
      <c r="AP1041" t="s">
        <v>113</v>
      </c>
      <c r="AU1041" t="s">
        <v>2892</v>
      </c>
      <c r="AY1041" t="s">
        <v>106</v>
      </c>
      <c r="AZ1041">
        <v>0</v>
      </c>
      <c r="BA1041">
        <v>0</v>
      </c>
      <c r="BD1041" s="3">
        <v>41321.661111111112</v>
      </c>
      <c r="BE1041" s="3">
        <v>41321.663888888892</v>
      </c>
      <c r="BF1041" t="s">
        <v>115</v>
      </c>
      <c r="BG1041" t="s">
        <v>115</v>
      </c>
      <c r="BH1041">
        <v>8149</v>
      </c>
      <c r="BM1041">
        <v>43480</v>
      </c>
      <c r="BR1041" t="s">
        <v>2893</v>
      </c>
      <c r="BS1041" t="s">
        <v>2894</v>
      </c>
      <c r="BU1041">
        <v>1</v>
      </c>
      <c r="BV1041" t="s">
        <v>118</v>
      </c>
      <c r="BX1041" t="s">
        <v>119</v>
      </c>
      <c r="BY1041" t="s">
        <v>119</v>
      </c>
      <c r="BZ1041" t="s">
        <v>119</v>
      </c>
      <c r="CA1041">
        <v>1</v>
      </c>
      <c r="CC1041" t="s">
        <v>120</v>
      </c>
      <c r="CH1041">
        <v>540</v>
      </c>
      <c r="CI1041">
        <v>35100</v>
      </c>
      <c r="CJ1041" t="s">
        <v>106</v>
      </c>
      <c r="CK1041" t="s">
        <v>106</v>
      </c>
      <c r="CL1041">
        <v>10</v>
      </c>
      <c r="CM1041" t="s">
        <v>2889</v>
      </c>
      <c r="CO1041">
        <v>124387</v>
      </c>
      <c r="CQ1041">
        <v>0</v>
      </c>
      <c r="CR1041">
        <v>0</v>
      </c>
      <c r="CS1041">
        <v>0</v>
      </c>
      <c r="CY1041" t="s">
        <v>123</v>
      </c>
      <c r="CZ1041" t="s">
        <v>124</v>
      </c>
      <c r="DD1041" t="str" cm="1">
        <f t="array" ref="DD1041">TEXT(_xlfn.SEQUENCE(1, DATEDIF(AG1041, AH1041, "m") + 1, AG1041, 30), "YYYY-APMM")</f>
        <v>2014-AP04</v>
      </c>
      <c r="DN1041">
        <f t="shared" si="32"/>
        <v>242</v>
      </c>
      <c r="DO1041" t="str">
        <f t="shared" si="33"/>
        <v>GRANITE MASON SK</v>
      </c>
    </row>
    <row r="1042" spans="1:119" x14ac:dyDescent="0.35">
      <c r="A1042" t="s">
        <v>105</v>
      </c>
      <c r="B1042">
        <v>500327</v>
      </c>
      <c r="C1042">
        <v>6359</v>
      </c>
      <c r="D1042">
        <v>124388</v>
      </c>
      <c r="E1042">
        <v>13662</v>
      </c>
      <c r="F1042">
        <v>0</v>
      </c>
      <c r="G1042" t="s">
        <v>106</v>
      </c>
      <c r="H1042" t="s">
        <v>106</v>
      </c>
      <c r="I1042" t="s">
        <v>106</v>
      </c>
      <c r="J1042" t="s">
        <v>107</v>
      </c>
      <c r="K1042" t="s">
        <v>108</v>
      </c>
      <c r="L1042" t="s">
        <v>109</v>
      </c>
      <c r="M1042" t="s">
        <v>110</v>
      </c>
      <c r="N1042" t="s">
        <v>2895</v>
      </c>
      <c r="O1042" t="s">
        <v>2896</v>
      </c>
      <c r="P1042">
        <v>8178</v>
      </c>
      <c r="Q1042">
        <v>504</v>
      </c>
      <c r="R1042">
        <v>40</v>
      </c>
      <c r="S1042">
        <v>160</v>
      </c>
      <c r="T1042">
        <v>0</v>
      </c>
      <c r="U1042">
        <v>175</v>
      </c>
      <c r="V1042">
        <v>175</v>
      </c>
      <c r="W1042">
        <v>160</v>
      </c>
      <c r="X1042">
        <v>0</v>
      </c>
      <c r="Y1042">
        <v>0</v>
      </c>
      <c r="Z1042">
        <v>0</v>
      </c>
      <c r="AD1042" s="1">
        <v>41799.333333333336</v>
      </c>
      <c r="AE1042" s="1">
        <v>41821.708333333336</v>
      </c>
      <c r="AG1042" s="1">
        <v>41725.333333333336</v>
      </c>
      <c r="AH1042" s="1">
        <v>41748.708333333336</v>
      </c>
      <c r="AI1042" s="1">
        <v>41725.333333333336</v>
      </c>
      <c r="AJ1042" s="1">
        <v>41748.708333333336</v>
      </c>
      <c r="AK1042" s="1">
        <v>41725.333333333336</v>
      </c>
      <c r="AL1042" s="1">
        <v>41748.708333333336</v>
      </c>
      <c r="AM1042" s="1">
        <v>41799.333333333336</v>
      </c>
      <c r="AN1042" s="1">
        <v>41821.708333333336</v>
      </c>
      <c r="AP1042" t="s">
        <v>113</v>
      </c>
      <c r="AU1042" t="s">
        <v>2897</v>
      </c>
      <c r="AY1042" t="s">
        <v>106</v>
      </c>
      <c r="AZ1042">
        <v>0</v>
      </c>
      <c r="BA1042">
        <v>0</v>
      </c>
      <c r="BD1042" s="3">
        <v>41321.661111111112</v>
      </c>
      <c r="BE1042" s="3">
        <v>41321.663888888892</v>
      </c>
      <c r="BF1042" t="s">
        <v>115</v>
      </c>
      <c r="BG1042" t="s">
        <v>115</v>
      </c>
      <c r="BH1042">
        <v>8149</v>
      </c>
      <c r="BM1042">
        <v>43550</v>
      </c>
      <c r="BR1042" t="s">
        <v>116</v>
      </c>
      <c r="BS1042" t="s">
        <v>117</v>
      </c>
      <c r="BU1042">
        <v>1</v>
      </c>
      <c r="BV1042" t="s">
        <v>118</v>
      </c>
      <c r="BX1042" t="s">
        <v>119</v>
      </c>
      <c r="BY1042" t="s">
        <v>119</v>
      </c>
      <c r="BZ1042" t="s">
        <v>119</v>
      </c>
      <c r="CA1042">
        <v>1</v>
      </c>
      <c r="CC1042" t="s">
        <v>120</v>
      </c>
      <c r="CH1042">
        <v>540</v>
      </c>
      <c r="CI1042">
        <v>35100</v>
      </c>
      <c r="CJ1042" t="s">
        <v>106</v>
      </c>
      <c r="CK1042" t="s">
        <v>106</v>
      </c>
      <c r="CL1042">
        <v>10</v>
      </c>
      <c r="CM1042" t="s">
        <v>2889</v>
      </c>
      <c r="CO1042">
        <v>124387</v>
      </c>
      <c r="CQ1042">
        <v>0</v>
      </c>
      <c r="CR1042">
        <v>0</v>
      </c>
      <c r="CS1042">
        <v>0</v>
      </c>
      <c r="CY1042" t="s">
        <v>123</v>
      </c>
      <c r="CZ1042" t="s">
        <v>124</v>
      </c>
      <c r="DD1042" t="str" cm="1">
        <f t="array" ref="DD1042">TEXT(_xlfn.SEQUENCE(1, DATEDIF(AG1042, AH1042, "m") + 1, AG1042, 30), "YYYY-APMM")</f>
        <v>2014-AP03</v>
      </c>
      <c r="DN1042">
        <f t="shared" si="32"/>
        <v>175</v>
      </c>
      <c r="DO1042" t="str">
        <f t="shared" si="33"/>
        <v>LABOR- SUBCONTRACTOR</v>
      </c>
    </row>
    <row r="1043" spans="1:119" x14ac:dyDescent="0.35">
      <c r="A1043" t="s">
        <v>105</v>
      </c>
      <c r="B1043">
        <v>500328</v>
      </c>
      <c r="C1043">
        <v>6359</v>
      </c>
      <c r="D1043">
        <v>124388</v>
      </c>
      <c r="E1043">
        <v>13662</v>
      </c>
      <c r="F1043">
        <v>0</v>
      </c>
      <c r="G1043" t="s">
        <v>106</v>
      </c>
      <c r="H1043" t="s">
        <v>106</v>
      </c>
      <c r="I1043" t="s">
        <v>106</v>
      </c>
      <c r="J1043" t="s">
        <v>107</v>
      </c>
      <c r="K1043" t="s">
        <v>108</v>
      </c>
      <c r="L1043" t="s">
        <v>109</v>
      </c>
      <c r="M1043" t="s">
        <v>110</v>
      </c>
      <c r="N1043" t="s">
        <v>2898</v>
      </c>
      <c r="O1043" t="s">
        <v>2899</v>
      </c>
      <c r="P1043">
        <v>8178</v>
      </c>
      <c r="Q1043">
        <v>464</v>
      </c>
      <c r="R1043">
        <v>8</v>
      </c>
      <c r="S1043">
        <v>200</v>
      </c>
      <c r="T1043">
        <v>0</v>
      </c>
      <c r="U1043">
        <v>5936.25</v>
      </c>
      <c r="V1043">
        <v>5936.25</v>
      </c>
      <c r="W1043">
        <v>200</v>
      </c>
      <c r="X1043">
        <v>0</v>
      </c>
      <c r="Y1043">
        <v>0</v>
      </c>
      <c r="Z1043">
        <v>0</v>
      </c>
      <c r="AD1043" s="1">
        <v>41807.333333333336</v>
      </c>
      <c r="AE1043" s="1">
        <v>41835.708333333336</v>
      </c>
      <c r="AG1043" s="1">
        <v>41739.333333333336</v>
      </c>
      <c r="AH1043" s="1">
        <v>41767.708333333336</v>
      </c>
      <c r="AI1043" s="1">
        <v>41739.333333333336</v>
      </c>
      <c r="AJ1043" s="1">
        <v>41767.708333333336</v>
      </c>
      <c r="AK1043" s="1">
        <v>41739.333333333336</v>
      </c>
      <c r="AL1043" s="1">
        <v>41767.708333333336</v>
      </c>
      <c r="AM1043" s="1">
        <v>41807.333333333336</v>
      </c>
      <c r="AN1043" s="1">
        <v>41835.708333333336</v>
      </c>
      <c r="AP1043" t="s">
        <v>113</v>
      </c>
      <c r="AU1043" t="s">
        <v>2900</v>
      </c>
      <c r="AY1043" t="s">
        <v>106</v>
      </c>
      <c r="AZ1043">
        <v>0</v>
      </c>
      <c r="BA1043">
        <v>0</v>
      </c>
      <c r="BD1043" s="3">
        <v>41321.661111111112</v>
      </c>
      <c r="BE1043" s="3">
        <v>41321.663888888892</v>
      </c>
      <c r="BF1043" t="s">
        <v>115</v>
      </c>
      <c r="BG1043" t="s">
        <v>115</v>
      </c>
      <c r="BH1043">
        <v>8149</v>
      </c>
      <c r="BM1043">
        <v>43550</v>
      </c>
      <c r="BR1043" t="s">
        <v>116</v>
      </c>
      <c r="BS1043" t="s">
        <v>117</v>
      </c>
      <c r="BU1043">
        <v>1</v>
      </c>
      <c r="BV1043" t="s">
        <v>118</v>
      </c>
      <c r="BX1043" t="s">
        <v>119</v>
      </c>
      <c r="BY1043" t="s">
        <v>119</v>
      </c>
      <c r="BZ1043" t="s">
        <v>119</v>
      </c>
      <c r="CA1043">
        <v>1</v>
      </c>
      <c r="CC1043" t="s">
        <v>120</v>
      </c>
      <c r="CH1043">
        <v>540</v>
      </c>
      <c r="CI1043">
        <v>35100</v>
      </c>
      <c r="CJ1043" t="s">
        <v>106</v>
      </c>
      <c r="CK1043" t="s">
        <v>106</v>
      </c>
      <c r="CL1043">
        <v>10</v>
      </c>
      <c r="CM1043" t="s">
        <v>2889</v>
      </c>
      <c r="CO1043">
        <v>124387</v>
      </c>
      <c r="CQ1043">
        <v>0</v>
      </c>
      <c r="CR1043">
        <v>0</v>
      </c>
      <c r="CS1043">
        <v>0</v>
      </c>
      <c r="CY1043" t="s">
        <v>123</v>
      </c>
      <c r="CZ1043" t="s">
        <v>124</v>
      </c>
      <c r="DD1043" t="str" cm="1">
        <f t="array" ref="DD1043">TEXT(_xlfn.SEQUENCE(1, DATEDIF(AG1043, AH1043, "m") + 1, AG1043, 30), "YYYY-APMM")</f>
        <v>2014-AP04</v>
      </c>
      <c r="DN1043">
        <f t="shared" si="32"/>
        <v>5936.25</v>
      </c>
      <c r="DO1043" t="str">
        <f t="shared" si="33"/>
        <v>LABOR- SUBCONTRACTOR</v>
      </c>
    </row>
    <row r="1044" spans="1:119" x14ac:dyDescent="0.35">
      <c r="A1044" t="s">
        <v>105</v>
      </c>
      <c r="B1044">
        <v>500329</v>
      </c>
      <c r="C1044">
        <v>6359</v>
      </c>
      <c r="D1044">
        <v>124388</v>
      </c>
      <c r="E1044">
        <v>13662</v>
      </c>
      <c r="F1044">
        <v>0</v>
      </c>
      <c r="G1044" t="s">
        <v>106</v>
      </c>
      <c r="H1044" t="s">
        <v>106</v>
      </c>
      <c r="I1044" t="s">
        <v>106</v>
      </c>
      <c r="J1044" t="s">
        <v>107</v>
      </c>
      <c r="K1044" t="s">
        <v>108</v>
      </c>
      <c r="L1044" t="s">
        <v>109</v>
      </c>
      <c r="M1044" t="s">
        <v>110</v>
      </c>
      <c r="N1044" t="s">
        <v>2901</v>
      </c>
      <c r="O1044" t="s">
        <v>2902</v>
      </c>
      <c r="P1044">
        <v>8178</v>
      </c>
      <c r="Q1044">
        <v>464</v>
      </c>
      <c r="R1044">
        <v>0</v>
      </c>
      <c r="S1044">
        <v>120</v>
      </c>
      <c r="T1044">
        <v>0</v>
      </c>
      <c r="U1044">
        <v>88</v>
      </c>
      <c r="V1044">
        <v>88</v>
      </c>
      <c r="W1044">
        <v>120</v>
      </c>
      <c r="X1044">
        <v>0</v>
      </c>
      <c r="Y1044">
        <v>0</v>
      </c>
      <c r="Z1044">
        <v>0</v>
      </c>
      <c r="AD1044" s="1">
        <v>41779.333333333336</v>
      </c>
      <c r="AE1044" s="1">
        <v>41795.708333333336</v>
      </c>
      <c r="AG1044" s="1">
        <v>41711.333333333336</v>
      </c>
      <c r="AH1044" s="1">
        <v>41728.708333333336</v>
      </c>
      <c r="AI1044" s="1">
        <v>41711.333333333336</v>
      </c>
      <c r="AJ1044" s="1">
        <v>41728.708333333336</v>
      </c>
      <c r="AK1044" s="1">
        <v>41711.333333333336</v>
      </c>
      <c r="AL1044" s="1">
        <v>41728.708333333336</v>
      </c>
      <c r="AM1044" s="1">
        <v>41779.333333333336</v>
      </c>
      <c r="AN1044" s="1">
        <v>41795.708333333336</v>
      </c>
      <c r="AP1044" t="s">
        <v>113</v>
      </c>
      <c r="AU1044" t="s">
        <v>2903</v>
      </c>
      <c r="AY1044" t="s">
        <v>106</v>
      </c>
      <c r="AZ1044">
        <v>0</v>
      </c>
      <c r="BA1044">
        <v>0</v>
      </c>
      <c r="BD1044" s="3">
        <v>41321.661111111112</v>
      </c>
      <c r="BE1044" s="3">
        <v>41321.663888888892</v>
      </c>
      <c r="BF1044" t="s">
        <v>115</v>
      </c>
      <c r="BG1044" t="s">
        <v>115</v>
      </c>
      <c r="BH1044">
        <v>8149</v>
      </c>
      <c r="BM1044">
        <v>43550</v>
      </c>
      <c r="BR1044" t="s">
        <v>116</v>
      </c>
      <c r="BS1044" t="s">
        <v>117</v>
      </c>
      <c r="BU1044">
        <v>1</v>
      </c>
      <c r="BV1044" t="s">
        <v>118</v>
      </c>
      <c r="BX1044" t="s">
        <v>119</v>
      </c>
      <c r="BY1044" t="s">
        <v>119</v>
      </c>
      <c r="BZ1044" t="s">
        <v>119</v>
      </c>
      <c r="CA1044">
        <v>1</v>
      </c>
      <c r="CC1044" t="s">
        <v>120</v>
      </c>
      <c r="CH1044">
        <v>540</v>
      </c>
      <c r="CI1044">
        <v>35100</v>
      </c>
      <c r="CJ1044" t="s">
        <v>106</v>
      </c>
      <c r="CK1044" t="s">
        <v>106</v>
      </c>
      <c r="CL1044">
        <v>10</v>
      </c>
      <c r="CM1044" t="s">
        <v>2889</v>
      </c>
      <c r="CO1044">
        <v>124387</v>
      </c>
      <c r="CQ1044">
        <v>0</v>
      </c>
      <c r="CR1044">
        <v>0</v>
      </c>
      <c r="CS1044">
        <v>0</v>
      </c>
      <c r="CY1044" t="s">
        <v>123</v>
      </c>
      <c r="CZ1044" t="s">
        <v>124</v>
      </c>
      <c r="DD1044" t="str" cm="1">
        <f t="array" ref="DD1044">TEXT(_xlfn.SEQUENCE(1, DATEDIF(AG1044, AH1044, "m") + 1, AG1044, 30), "YYYY-APMM")</f>
        <v>2014-AP03</v>
      </c>
      <c r="DN1044">
        <f t="shared" si="32"/>
        <v>88</v>
      </c>
      <c r="DO1044" t="str">
        <f t="shared" si="33"/>
        <v>LABOR- SUBCONTRACTOR</v>
      </c>
    </row>
    <row r="1045" spans="1:119" x14ac:dyDescent="0.35">
      <c r="A1045" t="s">
        <v>105</v>
      </c>
      <c r="B1045">
        <v>500330</v>
      </c>
      <c r="C1045">
        <v>6359</v>
      </c>
      <c r="D1045">
        <v>124388</v>
      </c>
      <c r="E1045">
        <v>13662</v>
      </c>
      <c r="F1045">
        <v>0</v>
      </c>
      <c r="G1045" t="s">
        <v>106</v>
      </c>
      <c r="H1045" t="s">
        <v>106</v>
      </c>
      <c r="I1045" t="s">
        <v>106</v>
      </c>
      <c r="J1045" t="s">
        <v>107</v>
      </c>
      <c r="K1045" t="s">
        <v>108</v>
      </c>
      <c r="L1045" t="s">
        <v>109</v>
      </c>
      <c r="M1045" t="s">
        <v>110</v>
      </c>
      <c r="N1045" t="s">
        <v>2904</v>
      </c>
      <c r="O1045" t="s">
        <v>2905</v>
      </c>
      <c r="P1045">
        <v>8168</v>
      </c>
      <c r="Q1045">
        <v>400</v>
      </c>
      <c r="R1045">
        <v>0</v>
      </c>
      <c r="S1045">
        <v>200</v>
      </c>
      <c r="T1045">
        <v>0</v>
      </c>
      <c r="U1045">
        <v>9262.5</v>
      </c>
      <c r="V1045">
        <v>9262.5</v>
      </c>
      <c r="W1045">
        <v>200</v>
      </c>
      <c r="X1045">
        <v>0</v>
      </c>
      <c r="Y1045">
        <v>0</v>
      </c>
      <c r="Z1045">
        <v>0</v>
      </c>
      <c r="AD1045" s="1">
        <v>41662.333333333336</v>
      </c>
      <c r="AE1045" s="1">
        <v>41692.708333333336</v>
      </c>
      <c r="AG1045" s="1">
        <v>41603.333333333336</v>
      </c>
      <c r="AH1045" s="1">
        <v>41632.708333333336</v>
      </c>
      <c r="AI1045" s="1">
        <v>41603.333333333336</v>
      </c>
      <c r="AJ1045" s="1">
        <v>41632.708333333336</v>
      </c>
      <c r="AK1045" s="1">
        <v>41603.333333333336</v>
      </c>
      <c r="AL1045" s="1">
        <v>41632.708333333336</v>
      </c>
      <c r="AM1045" s="1">
        <v>41662.333333333336</v>
      </c>
      <c r="AN1045" s="1">
        <v>41692.708333333336</v>
      </c>
      <c r="AP1045" t="s">
        <v>113</v>
      </c>
      <c r="AU1045" t="s">
        <v>2906</v>
      </c>
      <c r="AY1045" t="s">
        <v>106</v>
      </c>
      <c r="AZ1045">
        <v>0</v>
      </c>
      <c r="BA1045">
        <v>0</v>
      </c>
      <c r="BD1045" s="3">
        <v>41321.661111111112</v>
      </c>
      <c r="BE1045" s="3">
        <v>41321.663888888892</v>
      </c>
      <c r="BF1045" t="s">
        <v>115</v>
      </c>
      <c r="BG1045" t="s">
        <v>115</v>
      </c>
      <c r="BH1045">
        <v>8149</v>
      </c>
      <c r="BM1045">
        <v>43450</v>
      </c>
      <c r="BR1045" t="s">
        <v>1309</v>
      </c>
      <c r="BS1045" t="s">
        <v>1310</v>
      </c>
      <c r="BU1045">
        <v>1</v>
      </c>
      <c r="BV1045" t="s">
        <v>118</v>
      </c>
      <c r="BX1045" t="s">
        <v>119</v>
      </c>
      <c r="BY1045" t="s">
        <v>119</v>
      </c>
      <c r="BZ1045" t="s">
        <v>119</v>
      </c>
      <c r="CA1045">
        <v>1</v>
      </c>
      <c r="CC1045" t="s">
        <v>120</v>
      </c>
      <c r="CH1045">
        <v>540</v>
      </c>
      <c r="CI1045">
        <v>35100</v>
      </c>
      <c r="CJ1045" t="s">
        <v>106</v>
      </c>
      <c r="CK1045" t="s">
        <v>106</v>
      </c>
      <c r="CL1045">
        <v>10</v>
      </c>
      <c r="CM1045" t="s">
        <v>2889</v>
      </c>
      <c r="CO1045">
        <v>124387</v>
      </c>
      <c r="CQ1045">
        <v>0</v>
      </c>
      <c r="CR1045">
        <v>0</v>
      </c>
      <c r="CS1045">
        <v>0</v>
      </c>
      <c r="CY1045" t="s">
        <v>123</v>
      </c>
      <c r="CZ1045" t="s">
        <v>124</v>
      </c>
      <c r="DD1045" t="str" cm="1">
        <f t="array" ref="DD1045">TEXT(_xlfn.SEQUENCE(1, DATEDIF(AG1045, AH1045, "m") + 1, AG1045, 30), "YYYY-APMM")</f>
        <v>2013-AP11</v>
      </c>
      <c r="DN1045">
        <f t="shared" si="32"/>
        <v>9262.5</v>
      </c>
      <c r="DO1045" t="str">
        <f t="shared" si="33"/>
        <v>BLOCK MASON SK</v>
      </c>
    </row>
    <row r="1046" spans="1:119" x14ac:dyDescent="0.35">
      <c r="A1046" t="s">
        <v>105</v>
      </c>
      <c r="B1046">
        <v>500331</v>
      </c>
      <c r="C1046">
        <v>6359</v>
      </c>
      <c r="D1046">
        <v>124388</v>
      </c>
      <c r="E1046">
        <v>13662</v>
      </c>
      <c r="F1046">
        <v>0</v>
      </c>
      <c r="G1046" t="s">
        <v>106</v>
      </c>
      <c r="H1046" t="s">
        <v>106</v>
      </c>
      <c r="I1046" t="s">
        <v>106</v>
      </c>
      <c r="J1046" t="s">
        <v>107</v>
      </c>
      <c r="K1046" t="s">
        <v>108</v>
      </c>
      <c r="L1046" t="s">
        <v>109</v>
      </c>
      <c r="M1046" t="s">
        <v>110</v>
      </c>
      <c r="N1046" t="s">
        <v>2907</v>
      </c>
      <c r="O1046" t="s">
        <v>2908</v>
      </c>
      <c r="P1046">
        <v>8169</v>
      </c>
      <c r="Q1046">
        <v>400</v>
      </c>
      <c r="R1046">
        <v>0</v>
      </c>
      <c r="S1046">
        <v>200</v>
      </c>
      <c r="T1046">
        <v>0</v>
      </c>
      <c r="U1046">
        <v>11350</v>
      </c>
      <c r="V1046">
        <v>11350</v>
      </c>
      <c r="W1046">
        <v>200</v>
      </c>
      <c r="X1046">
        <v>0</v>
      </c>
      <c r="Y1046">
        <v>0</v>
      </c>
      <c r="Z1046">
        <v>0</v>
      </c>
      <c r="AD1046" s="1">
        <v>41686.333333333336</v>
      </c>
      <c r="AE1046" s="1">
        <v>41714.708333333336</v>
      </c>
      <c r="AG1046" s="1">
        <v>41625.333333333336</v>
      </c>
      <c r="AH1046" s="1">
        <v>41654.708333333336</v>
      </c>
      <c r="AI1046" s="1">
        <v>41625.333333333336</v>
      </c>
      <c r="AJ1046" s="1">
        <v>41654.708333333336</v>
      </c>
      <c r="AK1046" s="1">
        <v>41625.333333333336</v>
      </c>
      <c r="AL1046" s="1">
        <v>41654.708333333336</v>
      </c>
      <c r="AM1046" s="1">
        <v>41686.333333333336</v>
      </c>
      <c r="AN1046" s="1">
        <v>41714.708333333336</v>
      </c>
      <c r="AP1046" t="s">
        <v>113</v>
      </c>
      <c r="AU1046" t="s">
        <v>2909</v>
      </c>
      <c r="AY1046" t="s">
        <v>106</v>
      </c>
      <c r="AZ1046">
        <v>0</v>
      </c>
      <c r="BA1046">
        <v>0</v>
      </c>
      <c r="BD1046" s="3">
        <v>41321.661111111112</v>
      </c>
      <c r="BE1046" s="3">
        <v>41321.663888888892</v>
      </c>
      <c r="BF1046" t="s">
        <v>115</v>
      </c>
      <c r="BG1046" t="s">
        <v>115</v>
      </c>
      <c r="BH1046">
        <v>8149</v>
      </c>
      <c r="BM1046">
        <v>43460</v>
      </c>
      <c r="BR1046" t="s">
        <v>2848</v>
      </c>
      <c r="BS1046" t="s">
        <v>2849</v>
      </c>
      <c r="BU1046">
        <v>1</v>
      </c>
      <c r="BV1046" t="s">
        <v>118</v>
      </c>
      <c r="BX1046" t="s">
        <v>119</v>
      </c>
      <c r="BY1046" t="s">
        <v>119</v>
      </c>
      <c r="BZ1046" t="s">
        <v>119</v>
      </c>
      <c r="CA1046">
        <v>1</v>
      </c>
      <c r="CC1046" t="s">
        <v>120</v>
      </c>
      <c r="CH1046">
        <v>540</v>
      </c>
      <c r="CI1046">
        <v>35100</v>
      </c>
      <c r="CJ1046" t="s">
        <v>106</v>
      </c>
      <c r="CK1046" t="s">
        <v>106</v>
      </c>
      <c r="CL1046">
        <v>10</v>
      </c>
      <c r="CM1046" t="s">
        <v>2889</v>
      </c>
      <c r="CO1046">
        <v>124387</v>
      </c>
      <c r="CQ1046">
        <v>0</v>
      </c>
      <c r="CR1046">
        <v>0</v>
      </c>
      <c r="CS1046">
        <v>0</v>
      </c>
      <c r="CY1046" t="s">
        <v>123</v>
      </c>
      <c r="CZ1046" t="s">
        <v>124</v>
      </c>
      <c r="DD1046" t="str" cm="1">
        <f t="array" ref="DD1046">TEXT(_xlfn.SEQUENCE(1, DATEDIF(AG1046, AH1046, "m") + 1, AG1046, 30), "YYYY-APMM")</f>
        <v>2013-AP12</v>
      </c>
      <c r="DN1046">
        <f t="shared" si="32"/>
        <v>11350</v>
      </c>
      <c r="DO1046" t="str">
        <f t="shared" si="33"/>
        <v>PLASTER MASON SK</v>
      </c>
    </row>
    <row r="1047" spans="1:119" x14ac:dyDescent="0.35">
      <c r="A1047" t="s">
        <v>105</v>
      </c>
      <c r="B1047">
        <v>500332</v>
      </c>
      <c r="C1047">
        <v>6359</v>
      </c>
      <c r="D1047">
        <v>124388</v>
      </c>
      <c r="E1047">
        <v>13662</v>
      </c>
      <c r="F1047">
        <v>0</v>
      </c>
      <c r="G1047" t="s">
        <v>106</v>
      </c>
      <c r="H1047" t="s">
        <v>106</v>
      </c>
      <c r="I1047" t="s">
        <v>106</v>
      </c>
      <c r="J1047" t="s">
        <v>107</v>
      </c>
      <c r="K1047" t="s">
        <v>108</v>
      </c>
      <c r="L1047" t="s">
        <v>109</v>
      </c>
      <c r="M1047" t="s">
        <v>110</v>
      </c>
      <c r="N1047" t="s">
        <v>2910</v>
      </c>
      <c r="O1047" t="s">
        <v>2911</v>
      </c>
      <c r="P1047">
        <v>8164</v>
      </c>
      <c r="Q1047">
        <v>464</v>
      </c>
      <c r="R1047">
        <v>64</v>
      </c>
      <c r="S1047">
        <v>168</v>
      </c>
      <c r="T1047">
        <v>0</v>
      </c>
      <c r="U1047">
        <v>2171.5</v>
      </c>
      <c r="V1047">
        <v>2171.5</v>
      </c>
      <c r="W1047">
        <v>168</v>
      </c>
      <c r="X1047">
        <v>0</v>
      </c>
      <c r="Y1047">
        <v>0</v>
      </c>
      <c r="Z1047">
        <v>0</v>
      </c>
      <c r="AD1047" s="1">
        <v>41703.333333333336</v>
      </c>
      <c r="AE1047" s="1">
        <v>41727.708333333336</v>
      </c>
      <c r="AG1047" s="1">
        <v>41634.333333333336</v>
      </c>
      <c r="AH1047" s="1">
        <v>41658.708333333336</v>
      </c>
      <c r="AI1047" s="1">
        <v>41634.333333333336</v>
      </c>
      <c r="AJ1047" s="1">
        <v>41658.708333333336</v>
      </c>
      <c r="AK1047" s="1">
        <v>41634.333333333336</v>
      </c>
      <c r="AL1047" s="1">
        <v>41658.708333333336</v>
      </c>
      <c r="AM1047" s="1">
        <v>41703.333333333336</v>
      </c>
      <c r="AN1047" s="1">
        <v>41727.708333333336</v>
      </c>
      <c r="AP1047" t="s">
        <v>113</v>
      </c>
      <c r="AU1047" t="s">
        <v>2912</v>
      </c>
      <c r="AY1047" t="s">
        <v>106</v>
      </c>
      <c r="AZ1047">
        <v>0</v>
      </c>
      <c r="BA1047">
        <v>0</v>
      </c>
      <c r="BD1047" s="3">
        <v>41321.661111111112</v>
      </c>
      <c r="BE1047" s="3">
        <v>41321.663888888892</v>
      </c>
      <c r="BF1047" t="s">
        <v>115</v>
      </c>
      <c r="BG1047" t="s">
        <v>115</v>
      </c>
      <c r="BH1047">
        <v>8149</v>
      </c>
      <c r="BM1047">
        <v>43410</v>
      </c>
      <c r="BR1047" t="s">
        <v>2865</v>
      </c>
      <c r="BS1047" t="s">
        <v>2866</v>
      </c>
      <c r="BU1047">
        <v>1</v>
      </c>
      <c r="BV1047" t="s">
        <v>118</v>
      </c>
      <c r="BX1047" t="s">
        <v>119</v>
      </c>
      <c r="BY1047" t="s">
        <v>119</v>
      </c>
      <c r="BZ1047" t="s">
        <v>119</v>
      </c>
      <c r="CA1047">
        <v>1</v>
      </c>
      <c r="CC1047" t="s">
        <v>120</v>
      </c>
      <c r="CH1047">
        <v>540</v>
      </c>
      <c r="CI1047">
        <v>35100</v>
      </c>
      <c r="CJ1047" t="s">
        <v>106</v>
      </c>
      <c r="CK1047" t="s">
        <v>106</v>
      </c>
      <c r="CL1047">
        <v>10</v>
      </c>
      <c r="CM1047" t="s">
        <v>2889</v>
      </c>
      <c r="CO1047">
        <v>124387</v>
      </c>
      <c r="CQ1047">
        <v>0</v>
      </c>
      <c r="CR1047">
        <v>0</v>
      </c>
      <c r="CS1047">
        <v>0</v>
      </c>
      <c r="CY1047" t="s">
        <v>123</v>
      </c>
      <c r="CZ1047" t="s">
        <v>124</v>
      </c>
      <c r="DD1047" t="str" cm="1">
        <f t="array" ref="DD1047">TEXT(_xlfn.SEQUENCE(1, DATEDIF(AG1047, AH1047, "m") + 1, AG1047, 30), "YYYY-APMM")</f>
        <v>2013-AP12</v>
      </c>
      <c r="DN1047">
        <f t="shared" si="32"/>
        <v>2171.5</v>
      </c>
      <c r="DO1047" t="str">
        <f t="shared" si="33"/>
        <v>SCREED MASON SK</v>
      </c>
    </row>
    <row r="1048" spans="1:119" x14ac:dyDescent="0.35">
      <c r="A1048" t="s">
        <v>105</v>
      </c>
      <c r="B1048">
        <v>500333</v>
      </c>
      <c r="C1048">
        <v>6359</v>
      </c>
      <c r="D1048">
        <v>124388</v>
      </c>
      <c r="E1048">
        <v>13662</v>
      </c>
      <c r="F1048">
        <v>0</v>
      </c>
      <c r="G1048" t="s">
        <v>106</v>
      </c>
      <c r="H1048" t="s">
        <v>106</v>
      </c>
      <c r="I1048" t="s">
        <v>106</v>
      </c>
      <c r="J1048" t="s">
        <v>107</v>
      </c>
      <c r="K1048" t="s">
        <v>108</v>
      </c>
      <c r="L1048" t="s">
        <v>109</v>
      </c>
      <c r="M1048" t="s">
        <v>110</v>
      </c>
      <c r="N1048" t="s">
        <v>2913</v>
      </c>
      <c r="O1048" t="s">
        <v>2914</v>
      </c>
      <c r="P1048">
        <v>8178</v>
      </c>
      <c r="Q1048">
        <v>400</v>
      </c>
      <c r="R1048">
        <v>0</v>
      </c>
      <c r="S1048">
        <v>120</v>
      </c>
      <c r="T1048">
        <v>0</v>
      </c>
      <c r="U1048">
        <v>423.5</v>
      </c>
      <c r="V1048">
        <v>423.5</v>
      </c>
      <c r="W1048">
        <v>120</v>
      </c>
      <c r="X1048">
        <v>0</v>
      </c>
      <c r="Y1048">
        <v>0</v>
      </c>
      <c r="Z1048">
        <v>0</v>
      </c>
      <c r="AD1048" s="1">
        <v>41703.333333333336</v>
      </c>
      <c r="AE1048" s="1">
        <v>41720.708333333336</v>
      </c>
      <c r="AG1048" s="1">
        <v>41644.333333333336</v>
      </c>
      <c r="AH1048" s="1">
        <v>41660.708333333336</v>
      </c>
      <c r="AI1048" s="1">
        <v>41644.333333333336</v>
      </c>
      <c r="AJ1048" s="1">
        <v>41660.708333333336</v>
      </c>
      <c r="AK1048" s="1">
        <v>41644.333333333336</v>
      </c>
      <c r="AL1048" s="1">
        <v>41660.708333333336</v>
      </c>
      <c r="AM1048" s="1">
        <v>41703.333333333336</v>
      </c>
      <c r="AN1048" s="1">
        <v>41720.708333333336</v>
      </c>
      <c r="AP1048" t="s">
        <v>113</v>
      </c>
      <c r="AU1048" t="s">
        <v>2915</v>
      </c>
      <c r="AY1048" t="s">
        <v>106</v>
      </c>
      <c r="AZ1048">
        <v>0</v>
      </c>
      <c r="BA1048">
        <v>0</v>
      </c>
      <c r="BD1048" s="3">
        <v>41321.661111111112</v>
      </c>
      <c r="BE1048" s="3">
        <v>41321.663888888892</v>
      </c>
      <c r="BF1048" t="s">
        <v>115</v>
      </c>
      <c r="BG1048" t="s">
        <v>115</v>
      </c>
      <c r="BH1048">
        <v>8149</v>
      </c>
      <c r="BM1048">
        <v>43550</v>
      </c>
      <c r="BR1048" t="s">
        <v>116</v>
      </c>
      <c r="BS1048" t="s">
        <v>117</v>
      </c>
      <c r="BU1048">
        <v>1</v>
      </c>
      <c r="BV1048" t="s">
        <v>118</v>
      </c>
      <c r="BX1048" t="s">
        <v>119</v>
      </c>
      <c r="BY1048" t="s">
        <v>119</v>
      </c>
      <c r="BZ1048" t="s">
        <v>119</v>
      </c>
      <c r="CA1048">
        <v>1</v>
      </c>
      <c r="CC1048" t="s">
        <v>120</v>
      </c>
      <c r="CH1048">
        <v>540</v>
      </c>
      <c r="CI1048">
        <v>35100</v>
      </c>
      <c r="CJ1048" t="s">
        <v>106</v>
      </c>
      <c r="CK1048" t="s">
        <v>106</v>
      </c>
      <c r="CL1048">
        <v>10</v>
      </c>
      <c r="CM1048" t="s">
        <v>2889</v>
      </c>
      <c r="CO1048">
        <v>124387</v>
      </c>
      <c r="CQ1048">
        <v>0</v>
      </c>
      <c r="CR1048">
        <v>0</v>
      </c>
      <c r="CS1048">
        <v>0</v>
      </c>
      <c r="CY1048" t="s">
        <v>123</v>
      </c>
      <c r="CZ1048" t="s">
        <v>124</v>
      </c>
      <c r="DD1048" t="str" cm="1">
        <f t="array" ref="DD1048">TEXT(_xlfn.SEQUENCE(1, DATEDIF(AG1048, AH1048, "m") + 1, AG1048, 30), "YYYY-APMM")</f>
        <v>2014-AP01</v>
      </c>
      <c r="DN1048">
        <f t="shared" si="32"/>
        <v>423.5</v>
      </c>
      <c r="DO1048" t="str">
        <f t="shared" si="33"/>
        <v>LABOR- SUBCONTRACTOR</v>
      </c>
    </row>
    <row r="1049" spans="1:119" x14ac:dyDescent="0.35">
      <c r="A1049" t="s">
        <v>105</v>
      </c>
      <c r="B1049">
        <v>500334</v>
      </c>
      <c r="C1049">
        <v>6359</v>
      </c>
      <c r="D1049">
        <v>124388</v>
      </c>
      <c r="E1049">
        <v>13662</v>
      </c>
      <c r="F1049">
        <v>0</v>
      </c>
      <c r="G1049" t="s">
        <v>106</v>
      </c>
      <c r="H1049" t="s">
        <v>106</v>
      </c>
      <c r="I1049" t="s">
        <v>106</v>
      </c>
      <c r="J1049" t="s">
        <v>107</v>
      </c>
      <c r="K1049" t="s">
        <v>108</v>
      </c>
      <c r="L1049" t="s">
        <v>109</v>
      </c>
      <c r="M1049" t="s">
        <v>110</v>
      </c>
      <c r="N1049" t="s">
        <v>2916</v>
      </c>
      <c r="O1049" t="s">
        <v>2917</v>
      </c>
      <c r="P1049">
        <v>8178</v>
      </c>
      <c r="Q1049">
        <v>512</v>
      </c>
      <c r="R1049">
        <v>8</v>
      </c>
      <c r="S1049">
        <v>200</v>
      </c>
      <c r="T1049">
        <v>0</v>
      </c>
      <c r="U1049">
        <v>5936.25</v>
      </c>
      <c r="V1049">
        <v>5936.25</v>
      </c>
      <c r="W1049">
        <v>200</v>
      </c>
      <c r="X1049">
        <v>0</v>
      </c>
      <c r="Y1049">
        <v>0</v>
      </c>
      <c r="Z1049">
        <v>0</v>
      </c>
      <c r="AD1049" s="1">
        <v>41718.333333333336</v>
      </c>
      <c r="AE1049" s="1">
        <v>41746.708333333336</v>
      </c>
      <c r="AG1049" s="1">
        <v>41643.333333333336</v>
      </c>
      <c r="AH1049" s="1">
        <v>41671.708333333336</v>
      </c>
      <c r="AI1049" s="1">
        <v>41643.333333333336</v>
      </c>
      <c r="AJ1049" s="1">
        <v>41671.708333333336</v>
      </c>
      <c r="AK1049" s="1">
        <v>41643.333333333336</v>
      </c>
      <c r="AL1049" s="1">
        <v>41671.708333333336</v>
      </c>
      <c r="AM1049" s="1">
        <v>41718.333333333336</v>
      </c>
      <c r="AN1049" s="1">
        <v>41746.708333333336</v>
      </c>
      <c r="AP1049" t="s">
        <v>113</v>
      </c>
      <c r="AU1049" t="s">
        <v>2918</v>
      </c>
      <c r="AY1049" t="s">
        <v>106</v>
      </c>
      <c r="AZ1049">
        <v>0</v>
      </c>
      <c r="BA1049">
        <v>0</v>
      </c>
      <c r="BD1049" s="3">
        <v>41321.661111111112</v>
      </c>
      <c r="BE1049" s="3">
        <v>41321.663888888892</v>
      </c>
      <c r="BF1049" t="s">
        <v>115</v>
      </c>
      <c r="BG1049" t="s">
        <v>115</v>
      </c>
      <c r="BH1049">
        <v>8149</v>
      </c>
      <c r="BM1049">
        <v>43550</v>
      </c>
      <c r="BR1049" t="s">
        <v>116</v>
      </c>
      <c r="BS1049" t="s">
        <v>117</v>
      </c>
      <c r="BU1049">
        <v>1</v>
      </c>
      <c r="BV1049" t="s">
        <v>118</v>
      </c>
      <c r="BX1049" t="s">
        <v>119</v>
      </c>
      <c r="BY1049" t="s">
        <v>119</v>
      </c>
      <c r="BZ1049" t="s">
        <v>119</v>
      </c>
      <c r="CA1049">
        <v>1</v>
      </c>
      <c r="CC1049" t="s">
        <v>120</v>
      </c>
      <c r="CH1049">
        <v>540</v>
      </c>
      <c r="CI1049">
        <v>35100</v>
      </c>
      <c r="CJ1049" t="s">
        <v>106</v>
      </c>
      <c r="CK1049" t="s">
        <v>106</v>
      </c>
      <c r="CL1049">
        <v>10</v>
      </c>
      <c r="CM1049" t="s">
        <v>2889</v>
      </c>
      <c r="CO1049">
        <v>124387</v>
      </c>
      <c r="CQ1049">
        <v>0</v>
      </c>
      <c r="CR1049">
        <v>0</v>
      </c>
      <c r="CS1049">
        <v>0</v>
      </c>
      <c r="CY1049" t="s">
        <v>123</v>
      </c>
      <c r="CZ1049" t="s">
        <v>124</v>
      </c>
      <c r="DD1049" t="str" cm="1">
        <f t="array" ref="DD1049">TEXT(_xlfn.SEQUENCE(1, DATEDIF(AG1049, AH1049, "m") + 1, AG1049, 30), "YYYY-APMM")</f>
        <v>2014-AP01</v>
      </c>
      <c r="DN1049">
        <f t="shared" si="32"/>
        <v>5936.25</v>
      </c>
      <c r="DO1049" t="str">
        <f t="shared" si="33"/>
        <v>LABOR- SUBCONTRACTOR</v>
      </c>
    </row>
    <row r="1050" spans="1:119" x14ac:dyDescent="0.35">
      <c r="A1050" t="s">
        <v>105</v>
      </c>
      <c r="B1050">
        <v>500335</v>
      </c>
      <c r="C1050">
        <v>6359</v>
      </c>
      <c r="D1050">
        <v>124388</v>
      </c>
      <c r="E1050">
        <v>13662</v>
      </c>
      <c r="F1050">
        <v>0</v>
      </c>
      <c r="G1050" t="s">
        <v>106</v>
      </c>
      <c r="H1050" t="s">
        <v>106</v>
      </c>
      <c r="I1050" t="s">
        <v>106</v>
      </c>
      <c r="J1050" t="s">
        <v>107</v>
      </c>
      <c r="K1050" t="s">
        <v>108</v>
      </c>
      <c r="L1050" t="s">
        <v>109</v>
      </c>
      <c r="M1050" t="s">
        <v>110</v>
      </c>
      <c r="N1050" t="s">
        <v>2919</v>
      </c>
      <c r="O1050" t="s">
        <v>2920</v>
      </c>
      <c r="P1050">
        <v>8170</v>
      </c>
      <c r="Q1050">
        <v>400</v>
      </c>
      <c r="R1050">
        <v>0</v>
      </c>
      <c r="S1050">
        <v>200</v>
      </c>
      <c r="T1050">
        <v>0</v>
      </c>
      <c r="U1050">
        <v>3534.75</v>
      </c>
      <c r="V1050">
        <v>3534.75</v>
      </c>
      <c r="W1050">
        <v>200</v>
      </c>
      <c r="X1050">
        <v>0</v>
      </c>
      <c r="Y1050">
        <v>0</v>
      </c>
      <c r="Z1050">
        <v>0</v>
      </c>
      <c r="AD1050" s="1">
        <v>41709.333333333336</v>
      </c>
      <c r="AE1050" s="1">
        <v>41737.708333333336</v>
      </c>
      <c r="AG1050" s="1">
        <v>41650.333333333336</v>
      </c>
      <c r="AH1050" s="1">
        <v>41678.708333333336</v>
      </c>
      <c r="AI1050" s="1">
        <v>41650.333333333336</v>
      </c>
      <c r="AJ1050" s="1">
        <v>41678.708333333336</v>
      </c>
      <c r="AK1050" s="1">
        <v>41650.333333333336</v>
      </c>
      <c r="AL1050" s="1">
        <v>41678.708333333336</v>
      </c>
      <c r="AM1050" s="1">
        <v>41709.333333333336</v>
      </c>
      <c r="AN1050" s="1">
        <v>41737.708333333336</v>
      </c>
      <c r="AP1050" t="s">
        <v>113</v>
      </c>
      <c r="AU1050" t="s">
        <v>2921</v>
      </c>
      <c r="AY1050" t="s">
        <v>106</v>
      </c>
      <c r="AZ1050">
        <v>0</v>
      </c>
      <c r="BA1050">
        <v>0</v>
      </c>
      <c r="BD1050" s="3">
        <v>41321.661111111112</v>
      </c>
      <c r="BE1050" s="3">
        <v>41321.663888888892</v>
      </c>
      <c r="BF1050" t="s">
        <v>115</v>
      </c>
      <c r="BG1050" t="s">
        <v>115</v>
      </c>
      <c r="BH1050">
        <v>8149</v>
      </c>
      <c r="BM1050">
        <v>43470</v>
      </c>
      <c r="BR1050" t="s">
        <v>2854</v>
      </c>
      <c r="BS1050" t="s">
        <v>2855</v>
      </c>
      <c r="BU1050">
        <v>1</v>
      </c>
      <c r="BV1050" t="s">
        <v>118</v>
      </c>
      <c r="BX1050" t="s">
        <v>119</v>
      </c>
      <c r="BY1050" t="s">
        <v>119</v>
      </c>
      <c r="BZ1050" t="s">
        <v>119</v>
      </c>
      <c r="CA1050">
        <v>1</v>
      </c>
      <c r="CC1050" t="s">
        <v>120</v>
      </c>
      <c r="CH1050">
        <v>540</v>
      </c>
      <c r="CI1050">
        <v>35100</v>
      </c>
      <c r="CJ1050" t="s">
        <v>106</v>
      </c>
      <c r="CK1050" t="s">
        <v>106</v>
      </c>
      <c r="CL1050">
        <v>10</v>
      </c>
      <c r="CM1050" t="s">
        <v>2889</v>
      </c>
      <c r="CO1050">
        <v>124387</v>
      </c>
      <c r="CQ1050">
        <v>0</v>
      </c>
      <c r="CR1050">
        <v>0</v>
      </c>
      <c r="CS1050">
        <v>0</v>
      </c>
      <c r="CY1050" t="s">
        <v>123</v>
      </c>
      <c r="CZ1050" t="s">
        <v>124</v>
      </c>
      <c r="DD1050" t="str" cm="1">
        <f t="array" ref="DD1050">TEXT(_xlfn.SEQUENCE(1, DATEDIF(AG1050, AH1050, "m") + 1, AG1050, 30), "YYYY-APMM")</f>
        <v>2014-AP01</v>
      </c>
      <c r="DN1050">
        <f t="shared" si="32"/>
        <v>3534.75</v>
      </c>
      <c r="DO1050" t="str">
        <f t="shared" si="33"/>
        <v>TILE MASON SK</v>
      </c>
    </row>
    <row r="1051" spans="1:119" x14ac:dyDescent="0.35">
      <c r="A1051" t="s">
        <v>105</v>
      </c>
      <c r="B1051">
        <v>500336</v>
      </c>
      <c r="C1051">
        <v>6359</v>
      </c>
      <c r="D1051">
        <v>124388</v>
      </c>
      <c r="E1051">
        <v>13662</v>
      </c>
      <c r="F1051">
        <v>0</v>
      </c>
      <c r="G1051" t="s">
        <v>106</v>
      </c>
      <c r="H1051" t="s">
        <v>106</v>
      </c>
      <c r="I1051" t="s">
        <v>106</v>
      </c>
      <c r="J1051" t="s">
        <v>107</v>
      </c>
      <c r="K1051" t="s">
        <v>108</v>
      </c>
      <c r="L1051" t="s">
        <v>109</v>
      </c>
      <c r="M1051" t="s">
        <v>110</v>
      </c>
      <c r="N1051" t="s">
        <v>2922</v>
      </c>
      <c r="O1051" t="s">
        <v>2923</v>
      </c>
      <c r="P1051">
        <v>8170</v>
      </c>
      <c r="Q1051">
        <v>400</v>
      </c>
      <c r="R1051">
        <v>0</v>
      </c>
      <c r="S1051">
        <v>200</v>
      </c>
      <c r="T1051">
        <v>0</v>
      </c>
      <c r="U1051">
        <v>1918.75</v>
      </c>
      <c r="V1051">
        <v>1918.75</v>
      </c>
      <c r="W1051">
        <v>200</v>
      </c>
      <c r="X1051">
        <v>0</v>
      </c>
      <c r="Y1051">
        <v>0</v>
      </c>
      <c r="Z1051">
        <v>0</v>
      </c>
      <c r="AD1051" s="1">
        <v>41715.333333333336</v>
      </c>
      <c r="AE1051" s="1">
        <v>41743.708333333336</v>
      </c>
      <c r="AG1051" s="1">
        <v>41655.333333333336</v>
      </c>
      <c r="AH1051" s="1">
        <v>41685.708333333336</v>
      </c>
      <c r="AI1051" s="1">
        <v>41655.333333333336</v>
      </c>
      <c r="AJ1051" s="1">
        <v>41685.708333333336</v>
      </c>
      <c r="AK1051" s="1">
        <v>41655.333333333336</v>
      </c>
      <c r="AL1051" s="1">
        <v>41685.708333333336</v>
      </c>
      <c r="AM1051" s="1">
        <v>41715.333333333336</v>
      </c>
      <c r="AN1051" s="1">
        <v>41743.708333333336</v>
      </c>
      <c r="AP1051" t="s">
        <v>113</v>
      </c>
      <c r="AU1051" t="s">
        <v>2924</v>
      </c>
      <c r="AY1051" t="s">
        <v>106</v>
      </c>
      <c r="AZ1051">
        <v>0</v>
      </c>
      <c r="BA1051">
        <v>0</v>
      </c>
      <c r="BD1051" s="3">
        <v>41321.661111111112</v>
      </c>
      <c r="BE1051" s="3">
        <v>41321.663888888892</v>
      </c>
      <c r="BF1051" t="s">
        <v>115</v>
      </c>
      <c r="BG1051" t="s">
        <v>115</v>
      </c>
      <c r="BH1051">
        <v>8149</v>
      </c>
      <c r="BM1051">
        <v>43470</v>
      </c>
      <c r="BR1051" t="s">
        <v>2854</v>
      </c>
      <c r="BS1051" t="s">
        <v>2855</v>
      </c>
      <c r="BU1051">
        <v>1</v>
      </c>
      <c r="BV1051" t="s">
        <v>118</v>
      </c>
      <c r="BX1051" t="s">
        <v>119</v>
      </c>
      <c r="BY1051" t="s">
        <v>119</v>
      </c>
      <c r="BZ1051" t="s">
        <v>119</v>
      </c>
      <c r="CA1051">
        <v>1</v>
      </c>
      <c r="CC1051" t="s">
        <v>120</v>
      </c>
      <c r="CH1051">
        <v>540</v>
      </c>
      <c r="CI1051">
        <v>35100</v>
      </c>
      <c r="CJ1051" t="s">
        <v>106</v>
      </c>
      <c r="CK1051" t="s">
        <v>106</v>
      </c>
      <c r="CL1051">
        <v>10</v>
      </c>
      <c r="CM1051" t="s">
        <v>2889</v>
      </c>
      <c r="CO1051">
        <v>124387</v>
      </c>
      <c r="CQ1051">
        <v>0</v>
      </c>
      <c r="CR1051">
        <v>0</v>
      </c>
      <c r="CS1051">
        <v>0</v>
      </c>
      <c r="CY1051" t="s">
        <v>123</v>
      </c>
      <c r="CZ1051" t="s">
        <v>124</v>
      </c>
      <c r="DD1051" t="str" cm="1">
        <f t="array" ref="DD1051">TEXT(_xlfn.SEQUENCE(1, DATEDIF(AG1051, AH1051, "m") + 1, AG1051, 30), "YYYY-APMM")</f>
        <v>2014-AP01</v>
      </c>
      <c r="DN1051">
        <f t="shared" si="32"/>
        <v>1918.75</v>
      </c>
      <c r="DO1051" t="str">
        <f t="shared" si="33"/>
        <v>TILE MASON SK</v>
      </c>
    </row>
    <row r="1052" spans="1:119" x14ac:dyDescent="0.35">
      <c r="A1052" t="s">
        <v>105</v>
      </c>
      <c r="B1052">
        <v>500337</v>
      </c>
      <c r="C1052">
        <v>6359</v>
      </c>
      <c r="D1052">
        <v>124388</v>
      </c>
      <c r="E1052">
        <v>13662</v>
      </c>
      <c r="F1052">
        <v>0</v>
      </c>
      <c r="G1052" t="s">
        <v>106</v>
      </c>
      <c r="H1052" t="s">
        <v>106</v>
      </c>
      <c r="I1052" t="s">
        <v>106</v>
      </c>
      <c r="J1052" t="s">
        <v>107</v>
      </c>
      <c r="K1052" t="s">
        <v>108</v>
      </c>
      <c r="L1052" t="s">
        <v>109</v>
      </c>
      <c r="M1052" t="s">
        <v>110</v>
      </c>
      <c r="N1052" t="s">
        <v>2925</v>
      </c>
      <c r="O1052" t="s">
        <v>2926</v>
      </c>
      <c r="P1052">
        <v>8170</v>
      </c>
      <c r="Q1052">
        <v>464</v>
      </c>
      <c r="R1052">
        <v>0</v>
      </c>
      <c r="S1052">
        <v>120</v>
      </c>
      <c r="T1052">
        <v>0</v>
      </c>
      <c r="U1052">
        <v>700</v>
      </c>
      <c r="V1052">
        <v>700</v>
      </c>
      <c r="W1052">
        <v>120</v>
      </c>
      <c r="X1052">
        <v>0</v>
      </c>
      <c r="Y1052">
        <v>0</v>
      </c>
      <c r="Z1052">
        <v>0</v>
      </c>
      <c r="AD1052" s="1">
        <v>41751.333333333336</v>
      </c>
      <c r="AE1052" s="1">
        <v>41767.708333333336</v>
      </c>
      <c r="AG1052" s="1">
        <v>41683.333333333336</v>
      </c>
      <c r="AH1052" s="1">
        <v>41700.708333333336</v>
      </c>
      <c r="AI1052" s="1">
        <v>41683.333333333336</v>
      </c>
      <c r="AJ1052" s="1">
        <v>41700.708333333336</v>
      </c>
      <c r="AK1052" s="1">
        <v>41683.333333333336</v>
      </c>
      <c r="AL1052" s="1">
        <v>41700.708333333336</v>
      </c>
      <c r="AM1052" s="1">
        <v>41751.333333333336</v>
      </c>
      <c r="AN1052" s="1">
        <v>41767.708333333336</v>
      </c>
      <c r="AP1052" t="s">
        <v>113</v>
      </c>
      <c r="AU1052" t="s">
        <v>2927</v>
      </c>
      <c r="AY1052" t="s">
        <v>106</v>
      </c>
      <c r="AZ1052">
        <v>0</v>
      </c>
      <c r="BA1052">
        <v>0</v>
      </c>
      <c r="BD1052" s="3">
        <v>41321.661111111112</v>
      </c>
      <c r="BE1052" s="3">
        <v>41321.663888888892</v>
      </c>
      <c r="BF1052" t="s">
        <v>115</v>
      </c>
      <c r="BG1052" t="s">
        <v>115</v>
      </c>
      <c r="BH1052">
        <v>8149</v>
      </c>
      <c r="BM1052">
        <v>43470</v>
      </c>
      <c r="BR1052" t="s">
        <v>2854</v>
      </c>
      <c r="BS1052" t="s">
        <v>2855</v>
      </c>
      <c r="BU1052">
        <v>1</v>
      </c>
      <c r="BV1052" t="s">
        <v>118</v>
      </c>
      <c r="BX1052" t="s">
        <v>119</v>
      </c>
      <c r="BY1052" t="s">
        <v>119</v>
      </c>
      <c r="BZ1052" t="s">
        <v>119</v>
      </c>
      <c r="CA1052">
        <v>1</v>
      </c>
      <c r="CC1052" t="s">
        <v>120</v>
      </c>
      <c r="CH1052">
        <v>540</v>
      </c>
      <c r="CI1052">
        <v>35100</v>
      </c>
      <c r="CJ1052" t="s">
        <v>106</v>
      </c>
      <c r="CK1052" t="s">
        <v>106</v>
      </c>
      <c r="CL1052">
        <v>10</v>
      </c>
      <c r="CM1052" t="s">
        <v>2889</v>
      </c>
      <c r="CO1052">
        <v>124387</v>
      </c>
      <c r="CQ1052">
        <v>0</v>
      </c>
      <c r="CR1052">
        <v>0</v>
      </c>
      <c r="CS1052">
        <v>0</v>
      </c>
      <c r="CY1052" t="s">
        <v>123</v>
      </c>
      <c r="CZ1052" t="s">
        <v>124</v>
      </c>
      <c r="DD1052" t="str" cm="1">
        <f t="array" ref="DD1052">TEXT(_xlfn.SEQUENCE(1, DATEDIF(AG1052, AH1052, "m") + 1, AG1052, 30), "YYYY-APMM")</f>
        <v>2014-AP02</v>
      </c>
      <c r="DN1052">
        <f t="shared" si="32"/>
        <v>700</v>
      </c>
      <c r="DO1052" t="str">
        <f t="shared" si="33"/>
        <v>TILE MASON SK</v>
      </c>
    </row>
    <row r="1053" spans="1:119" x14ac:dyDescent="0.35">
      <c r="A1053" t="s">
        <v>105</v>
      </c>
      <c r="B1053">
        <v>500338</v>
      </c>
      <c r="C1053">
        <v>6359</v>
      </c>
      <c r="D1053">
        <v>124388</v>
      </c>
      <c r="E1053">
        <v>13662</v>
      </c>
      <c r="F1053">
        <v>0</v>
      </c>
      <c r="G1053" t="s">
        <v>106</v>
      </c>
      <c r="H1053" t="s">
        <v>106</v>
      </c>
      <c r="I1053" t="s">
        <v>106</v>
      </c>
      <c r="J1053" t="s">
        <v>107</v>
      </c>
      <c r="K1053" t="s">
        <v>108</v>
      </c>
      <c r="L1053" t="s">
        <v>109</v>
      </c>
      <c r="M1053" t="s">
        <v>110</v>
      </c>
      <c r="N1053" t="s">
        <v>2928</v>
      </c>
      <c r="O1053" t="s">
        <v>2929</v>
      </c>
      <c r="P1053">
        <v>8170</v>
      </c>
      <c r="Q1053">
        <v>480</v>
      </c>
      <c r="R1053">
        <v>16</v>
      </c>
      <c r="S1053">
        <v>120</v>
      </c>
      <c r="T1053">
        <v>0</v>
      </c>
      <c r="U1053">
        <v>931.25</v>
      </c>
      <c r="V1053">
        <v>931.25</v>
      </c>
      <c r="W1053">
        <v>120</v>
      </c>
      <c r="X1053">
        <v>0</v>
      </c>
      <c r="Y1053">
        <v>0</v>
      </c>
      <c r="Z1053">
        <v>0</v>
      </c>
      <c r="AD1053" s="1">
        <v>41746.333333333336</v>
      </c>
      <c r="AE1053" s="1">
        <v>41763.708333333336</v>
      </c>
      <c r="AG1053" s="1">
        <v>41675.333333333336</v>
      </c>
      <c r="AH1053" s="1">
        <v>41693.708333333336</v>
      </c>
      <c r="AI1053" s="1">
        <v>41675.333333333336</v>
      </c>
      <c r="AJ1053" s="1">
        <v>41693.708333333336</v>
      </c>
      <c r="AK1053" s="1">
        <v>41675.333333333336</v>
      </c>
      <c r="AL1053" s="1">
        <v>41693.708333333336</v>
      </c>
      <c r="AM1053" s="1">
        <v>41746.333333333336</v>
      </c>
      <c r="AN1053" s="1">
        <v>41763.708333333336</v>
      </c>
      <c r="AP1053" t="s">
        <v>113</v>
      </c>
      <c r="AU1053" t="s">
        <v>2930</v>
      </c>
      <c r="AY1053" t="s">
        <v>106</v>
      </c>
      <c r="AZ1053">
        <v>0</v>
      </c>
      <c r="BA1053">
        <v>0</v>
      </c>
      <c r="BD1053" s="3">
        <v>41321.661111111112</v>
      </c>
      <c r="BE1053" s="3">
        <v>41321.663888888892</v>
      </c>
      <c r="BF1053" t="s">
        <v>115</v>
      </c>
      <c r="BG1053" t="s">
        <v>115</v>
      </c>
      <c r="BH1053">
        <v>8149</v>
      </c>
      <c r="BM1053">
        <v>43470</v>
      </c>
      <c r="BR1053" t="s">
        <v>2854</v>
      </c>
      <c r="BS1053" t="s">
        <v>2855</v>
      </c>
      <c r="BU1053">
        <v>1</v>
      </c>
      <c r="BV1053" t="s">
        <v>118</v>
      </c>
      <c r="BX1053" t="s">
        <v>119</v>
      </c>
      <c r="BY1053" t="s">
        <v>119</v>
      </c>
      <c r="BZ1053" t="s">
        <v>119</v>
      </c>
      <c r="CA1053">
        <v>1</v>
      </c>
      <c r="CC1053" t="s">
        <v>120</v>
      </c>
      <c r="CH1053">
        <v>540</v>
      </c>
      <c r="CI1053">
        <v>35100</v>
      </c>
      <c r="CJ1053" t="s">
        <v>106</v>
      </c>
      <c r="CK1053" t="s">
        <v>106</v>
      </c>
      <c r="CL1053">
        <v>10</v>
      </c>
      <c r="CM1053" t="s">
        <v>2889</v>
      </c>
      <c r="CO1053">
        <v>124387</v>
      </c>
      <c r="CQ1053">
        <v>0</v>
      </c>
      <c r="CR1053">
        <v>0</v>
      </c>
      <c r="CS1053">
        <v>0</v>
      </c>
      <c r="CY1053" t="s">
        <v>123</v>
      </c>
      <c r="CZ1053" t="s">
        <v>124</v>
      </c>
      <c r="DD1053" t="str" cm="1">
        <f t="array" ref="DD1053">TEXT(_xlfn.SEQUENCE(1, DATEDIF(AG1053, AH1053, "m") + 1, AG1053, 30), "YYYY-APMM")</f>
        <v>2014-AP02</v>
      </c>
      <c r="DN1053">
        <f t="shared" si="32"/>
        <v>931.25</v>
      </c>
      <c r="DO1053" t="str">
        <f t="shared" si="33"/>
        <v>TILE MASON SK</v>
      </c>
    </row>
    <row r="1054" spans="1:119" x14ac:dyDescent="0.35">
      <c r="A1054" t="s">
        <v>105</v>
      </c>
      <c r="B1054">
        <v>500339</v>
      </c>
      <c r="C1054">
        <v>6359</v>
      </c>
      <c r="D1054">
        <v>124388</v>
      </c>
      <c r="E1054">
        <v>13662</v>
      </c>
      <c r="F1054">
        <v>0</v>
      </c>
      <c r="G1054" t="s">
        <v>106</v>
      </c>
      <c r="H1054" t="s">
        <v>106</v>
      </c>
      <c r="I1054" t="s">
        <v>106</v>
      </c>
      <c r="J1054" t="s">
        <v>107</v>
      </c>
      <c r="K1054" t="s">
        <v>108</v>
      </c>
      <c r="L1054" t="s">
        <v>109</v>
      </c>
      <c r="M1054" t="s">
        <v>110</v>
      </c>
      <c r="N1054" t="s">
        <v>2931</v>
      </c>
      <c r="O1054" t="s">
        <v>2932</v>
      </c>
      <c r="P1054">
        <v>8171</v>
      </c>
      <c r="Q1054">
        <v>464</v>
      </c>
      <c r="R1054">
        <v>0</v>
      </c>
      <c r="S1054">
        <v>160</v>
      </c>
      <c r="T1054">
        <v>0</v>
      </c>
      <c r="U1054">
        <v>850</v>
      </c>
      <c r="V1054">
        <v>850</v>
      </c>
      <c r="W1054">
        <v>160</v>
      </c>
      <c r="X1054">
        <v>0</v>
      </c>
      <c r="Y1054">
        <v>0</v>
      </c>
      <c r="Z1054">
        <v>0</v>
      </c>
      <c r="AD1054" s="1">
        <v>41759.333333333336</v>
      </c>
      <c r="AE1054" s="1">
        <v>41781.708333333336</v>
      </c>
      <c r="AG1054" s="1">
        <v>41692.333333333336</v>
      </c>
      <c r="AH1054" s="1">
        <v>41714.708333333336</v>
      </c>
      <c r="AI1054" s="1">
        <v>41692.333333333336</v>
      </c>
      <c r="AJ1054" s="1">
        <v>41714.708333333336</v>
      </c>
      <c r="AK1054" s="1">
        <v>41692.333333333336</v>
      </c>
      <c r="AL1054" s="1">
        <v>41714.708333333336</v>
      </c>
      <c r="AM1054" s="1">
        <v>41759.333333333336</v>
      </c>
      <c r="AN1054" s="1">
        <v>41781.708333333336</v>
      </c>
      <c r="AP1054" t="s">
        <v>113</v>
      </c>
      <c r="AU1054" t="s">
        <v>2933</v>
      </c>
      <c r="AY1054" t="s">
        <v>106</v>
      </c>
      <c r="AZ1054">
        <v>0</v>
      </c>
      <c r="BA1054">
        <v>0</v>
      </c>
      <c r="BD1054" s="3">
        <v>41321.661111111112</v>
      </c>
      <c r="BE1054" s="3">
        <v>41321.663888888892</v>
      </c>
      <c r="BF1054" t="s">
        <v>115</v>
      </c>
      <c r="BG1054" t="s">
        <v>115</v>
      </c>
      <c r="BH1054">
        <v>8149</v>
      </c>
      <c r="BM1054">
        <v>43480</v>
      </c>
      <c r="BR1054" t="s">
        <v>2893</v>
      </c>
      <c r="BS1054" t="s">
        <v>2894</v>
      </c>
      <c r="BU1054">
        <v>1</v>
      </c>
      <c r="BV1054" t="s">
        <v>118</v>
      </c>
      <c r="BX1054" t="s">
        <v>119</v>
      </c>
      <c r="BY1054" t="s">
        <v>119</v>
      </c>
      <c r="BZ1054" t="s">
        <v>119</v>
      </c>
      <c r="CA1054">
        <v>1</v>
      </c>
      <c r="CC1054" t="s">
        <v>120</v>
      </c>
      <c r="CH1054">
        <v>540</v>
      </c>
      <c r="CI1054">
        <v>35100</v>
      </c>
      <c r="CJ1054" t="s">
        <v>106</v>
      </c>
      <c r="CK1054" t="s">
        <v>106</v>
      </c>
      <c r="CL1054">
        <v>10</v>
      </c>
      <c r="CM1054" t="s">
        <v>2889</v>
      </c>
      <c r="CO1054">
        <v>124387</v>
      </c>
      <c r="CQ1054">
        <v>0</v>
      </c>
      <c r="CR1054">
        <v>0</v>
      </c>
      <c r="CS1054">
        <v>0</v>
      </c>
      <c r="CY1054" t="s">
        <v>123</v>
      </c>
      <c r="CZ1054" t="s">
        <v>124</v>
      </c>
      <c r="DD1054" t="str" cm="1">
        <f t="array" ref="DD1054">TEXT(_xlfn.SEQUENCE(1, DATEDIF(AG1054, AH1054, "m") + 1, AG1054, 30), "YYYY-APMM")</f>
        <v>2014-AP02</v>
      </c>
      <c r="DN1054">
        <f t="shared" si="32"/>
        <v>850</v>
      </c>
      <c r="DO1054" t="str">
        <f t="shared" si="33"/>
        <v>GRANITE MASON SK</v>
      </c>
    </row>
    <row r="1055" spans="1:119" x14ac:dyDescent="0.35">
      <c r="A1055" t="s">
        <v>105</v>
      </c>
      <c r="B1055">
        <v>500340</v>
      </c>
      <c r="C1055">
        <v>6359</v>
      </c>
      <c r="D1055">
        <v>124388</v>
      </c>
      <c r="E1055">
        <v>13662</v>
      </c>
      <c r="F1055">
        <v>0</v>
      </c>
      <c r="G1055" t="s">
        <v>106</v>
      </c>
      <c r="H1055" t="s">
        <v>106</v>
      </c>
      <c r="I1055" t="s">
        <v>106</v>
      </c>
      <c r="J1055" t="s">
        <v>107</v>
      </c>
      <c r="K1055" t="s">
        <v>108</v>
      </c>
      <c r="L1055" t="s">
        <v>109</v>
      </c>
      <c r="M1055" t="s">
        <v>110</v>
      </c>
      <c r="N1055" t="s">
        <v>2934</v>
      </c>
      <c r="O1055" t="s">
        <v>2935</v>
      </c>
      <c r="P1055">
        <v>8178</v>
      </c>
      <c r="Q1055">
        <v>400</v>
      </c>
      <c r="R1055">
        <v>0</v>
      </c>
      <c r="S1055">
        <v>160</v>
      </c>
      <c r="T1055">
        <v>0</v>
      </c>
      <c r="U1055">
        <v>1320.5</v>
      </c>
      <c r="V1055">
        <v>1320.5</v>
      </c>
      <c r="W1055">
        <v>160</v>
      </c>
      <c r="X1055">
        <v>0</v>
      </c>
      <c r="Y1055">
        <v>0</v>
      </c>
      <c r="Z1055">
        <v>0</v>
      </c>
      <c r="AD1055" s="1">
        <v>41732.333333333336</v>
      </c>
      <c r="AE1055" s="1">
        <v>41755.708333333336</v>
      </c>
      <c r="AG1055" s="1">
        <v>41673.333333333336</v>
      </c>
      <c r="AH1055" s="1">
        <v>41696.708333333336</v>
      </c>
      <c r="AI1055" s="1">
        <v>41673.333333333336</v>
      </c>
      <c r="AJ1055" s="1">
        <v>41696.708333333336</v>
      </c>
      <c r="AK1055" s="1">
        <v>41673.333333333336</v>
      </c>
      <c r="AL1055" s="1">
        <v>41696.708333333336</v>
      </c>
      <c r="AM1055" s="1">
        <v>41732.333333333336</v>
      </c>
      <c r="AN1055" s="1">
        <v>41755.708333333336</v>
      </c>
      <c r="AP1055" t="s">
        <v>113</v>
      </c>
      <c r="AU1055" t="s">
        <v>2936</v>
      </c>
      <c r="AY1055" t="s">
        <v>106</v>
      </c>
      <c r="AZ1055">
        <v>0</v>
      </c>
      <c r="BA1055">
        <v>0</v>
      </c>
      <c r="BD1055" s="3">
        <v>41321.661111111112</v>
      </c>
      <c r="BE1055" s="3">
        <v>41321.663888888892</v>
      </c>
      <c r="BF1055" t="s">
        <v>115</v>
      </c>
      <c r="BG1055" t="s">
        <v>115</v>
      </c>
      <c r="BH1055">
        <v>8149</v>
      </c>
      <c r="BM1055">
        <v>43550</v>
      </c>
      <c r="BR1055" t="s">
        <v>116</v>
      </c>
      <c r="BS1055" t="s">
        <v>117</v>
      </c>
      <c r="BU1055">
        <v>1</v>
      </c>
      <c r="BV1055" t="s">
        <v>118</v>
      </c>
      <c r="BX1055" t="s">
        <v>119</v>
      </c>
      <c r="BY1055" t="s">
        <v>119</v>
      </c>
      <c r="BZ1055" t="s">
        <v>119</v>
      </c>
      <c r="CA1055">
        <v>1</v>
      </c>
      <c r="CC1055" t="s">
        <v>120</v>
      </c>
      <c r="CH1055">
        <v>540</v>
      </c>
      <c r="CI1055">
        <v>35100</v>
      </c>
      <c r="CJ1055" t="s">
        <v>106</v>
      </c>
      <c r="CK1055" t="s">
        <v>106</v>
      </c>
      <c r="CL1055">
        <v>10</v>
      </c>
      <c r="CM1055" t="s">
        <v>2889</v>
      </c>
      <c r="CO1055">
        <v>124387</v>
      </c>
      <c r="CQ1055">
        <v>0</v>
      </c>
      <c r="CR1055">
        <v>0</v>
      </c>
      <c r="CS1055">
        <v>0</v>
      </c>
      <c r="CY1055" t="s">
        <v>123</v>
      </c>
      <c r="CZ1055" t="s">
        <v>124</v>
      </c>
      <c r="DD1055" t="str" cm="1">
        <f t="array" ref="DD1055">TEXT(_xlfn.SEQUENCE(1, DATEDIF(AG1055, AH1055, "m") + 1, AG1055, 30), "YYYY-APMM")</f>
        <v>2014-AP02</v>
      </c>
      <c r="DN1055">
        <f t="shared" si="32"/>
        <v>1320.5</v>
      </c>
      <c r="DO1055" t="str">
        <f t="shared" si="33"/>
        <v>LABOR- SUBCONTRACTOR</v>
      </c>
    </row>
    <row r="1056" spans="1:119" x14ac:dyDescent="0.35">
      <c r="A1056" t="s">
        <v>105</v>
      </c>
      <c r="B1056">
        <v>500341</v>
      </c>
      <c r="C1056">
        <v>6359</v>
      </c>
      <c r="D1056">
        <v>124388</v>
      </c>
      <c r="E1056">
        <v>13662</v>
      </c>
      <c r="F1056">
        <v>0</v>
      </c>
      <c r="G1056" t="s">
        <v>106</v>
      </c>
      <c r="H1056" t="s">
        <v>106</v>
      </c>
      <c r="I1056" t="s">
        <v>106</v>
      </c>
      <c r="J1056" t="s">
        <v>107</v>
      </c>
      <c r="K1056" t="s">
        <v>108</v>
      </c>
      <c r="L1056" t="s">
        <v>109</v>
      </c>
      <c r="M1056" t="s">
        <v>110</v>
      </c>
      <c r="N1056" t="s">
        <v>2937</v>
      </c>
      <c r="O1056" t="s">
        <v>2938</v>
      </c>
      <c r="P1056">
        <v>8178</v>
      </c>
      <c r="Q1056">
        <v>424</v>
      </c>
      <c r="R1056">
        <v>24</v>
      </c>
      <c r="S1056">
        <v>200</v>
      </c>
      <c r="T1056">
        <v>0</v>
      </c>
      <c r="U1056">
        <v>130</v>
      </c>
      <c r="V1056">
        <v>130</v>
      </c>
      <c r="W1056">
        <v>200</v>
      </c>
      <c r="X1056">
        <v>0</v>
      </c>
      <c r="Y1056">
        <v>0</v>
      </c>
      <c r="Z1056">
        <v>0</v>
      </c>
      <c r="AD1056" s="1">
        <v>41744.333333333336</v>
      </c>
      <c r="AE1056" s="1">
        <v>41772.708333333336</v>
      </c>
      <c r="AG1056" s="1">
        <v>41682.333333333336</v>
      </c>
      <c r="AH1056" s="1">
        <v>41710.708333333336</v>
      </c>
      <c r="AI1056" s="1">
        <v>41682.333333333336</v>
      </c>
      <c r="AJ1056" s="1">
        <v>41710.708333333336</v>
      </c>
      <c r="AK1056" s="1">
        <v>41682.333333333336</v>
      </c>
      <c r="AL1056" s="1">
        <v>41710.708333333336</v>
      </c>
      <c r="AM1056" s="1">
        <v>41744.333333333336</v>
      </c>
      <c r="AN1056" s="1">
        <v>41772.708333333336</v>
      </c>
      <c r="AP1056" t="s">
        <v>113</v>
      </c>
      <c r="AU1056" t="s">
        <v>2939</v>
      </c>
      <c r="AY1056" t="s">
        <v>106</v>
      </c>
      <c r="AZ1056">
        <v>0</v>
      </c>
      <c r="BA1056">
        <v>0</v>
      </c>
      <c r="BD1056" s="3">
        <v>41321.661111111112</v>
      </c>
      <c r="BE1056" s="3">
        <v>41321.663888888892</v>
      </c>
      <c r="BF1056" t="s">
        <v>115</v>
      </c>
      <c r="BG1056" t="s">
        <v>115</v>
      </c>
      <c r="BH1056">
        <v>8149</v>
      </c>
      <c r="BM1056">
        <v>43550</v>
      </c>
      <c r="BR1056" t="s">
        <v>116</v>
      </c>
      <c r="BS1056" t="s">
        <v>117</v>
      </c>
      <c r="BU1056">
        <v>1</v>
      </c>
      <c r="BV1056" t="s">
        <v>118</v>
      </c>
      <c r="BX1056" t="s">
        <v>119</v>
      </c>
      <c r="BY1056" t="s">
        <v>119</v>
      </c>
      <c r="BZ1056" t="s">
        <v>119</v>
      </c>
      <c r="CA1056">
        <v>1</v>
      </c>
      <c r="CC1056" t="s">
        <v>120</v>
      </c>
      <c r="CH1056">
        <v>540</v>
      </c>
      <c r="CI1056">
        <v>35100</v>
      </c>
      <c r="CJ1056" t="s">
        <v>106</v>
      </c>
      <c r="CK1056" t="s">
        <v>106</v>
      </c>
      <c r="CL1056">
        <v>10</v>
      </c>
      <c r="CM1056" t="s">
        <v>2889</v>
      </c>
      <c r="CO1056">
        <v>124387</v>
      </c>
      <c r="CQ1056">
        <v>0</v>
      </c>
      <c r="CR1056">
        <v>0</v>
      </c>
      <c r="CS1056">
        <v>0</v>
      </c>
      <c r="CY1056" t="s">
        <v>123</v>
      </c>
      <c r="CZ1056" t="s">
        <v>124</v>
      </c>
      <c r="DD1056" t="str" cm="1">
        <f t="array" ref="DD1056:DE1056">TEXT(_xlfn.SEQUENCE(1, DATEDIF(AG1056, AH1056, "m") + 1, AG1056, 30), "YYYY-APMM")</f>
        <v>2014-AP02</v>
      </c>
      <c r="DE1056" t="str">
        <v>2014-AP03</v>
      </c>
      <c r="DN1056">
        <f t="shared" si="32"/>
        <v>65</v>
      </c>
      <c r="DO1056" t="str">
        <f t="shared" si="33"/>
        <v>LABOR- SUBCONTRACTOR</v>
      </c>
    </row>
    <row r="1057" spans="1:119" x14ac:dyDescent="0.35">
      <c r="A1057" t="s">
        <v>105</v>
      </c>
      <c r="B1057">
        <v>500342</v>
      </c>
      <c r="C1057">
        <v>6359</v>
      </c>
      <c r="D1057">
        <v>124388</v>
      </c>
      <c r="E1057">
        <v>13662</v>
      </c>
      <c r="F1057">
        <v>0</v>
      </c>
      <c r="G1057" t="s">
        <v>106</v>
      </c>
      <c r="H1057" t="s">
        <v>106</v>
      </c>
      <c r="I1057" t="s">
        <v>106</v>
      </c>
      <c r="J1057" t="s">
        <v>107</v>
      </c>
      <c r="K1057" t="s">
        <v>108</v>
      </c>
      <c r="L1057" t="s">
        <v>109</v>
      </c>
      <c r="M1057" t="s">
        <v>110</v>
      </c>
      <c r="N1057" t="s">
        <v>2940</v>
      </c>
      <c r="O1057" t="s">
        <v>2941</v>
      </c>
      <c r="P1057">
        <v>8178</v>
      </c>
      <c r="Q1057">
        <v>400</v>
      </c>
      <c r="R1057">
        <v>0</v>
      </c>
      <c r="S1057">
        <v>200</v>
      </c>
      <c r="T1057">
        <v>0</v>
      </c>
      <c r="U1057">
        <v>1216.3</v>
      </c>
      <c r="V1057">
        <v>1216.3</v>
      </c>
      <c r="W1057">
        <v>200</v>
      </c>
      <c r="X1057">
        <v>0</v>
      </c>
      <c r="Y1057">
        <v>0</v>
      </c>
      <c r="Z1057">
        <v>0</v>
      </c>
      <c r="AD1057" s="1">
        <v>41744.333333333336</v>
      </c>
      <c r="AE1057" s="1">
        <v>41772.708333333336</v>
      </c>
      <c r="AG1057" s="1">
        <v>41686.333333333336</v>
      </c>
      <c r="AH1057" s="1">
        <v>41714.708333333336</v>
      </c>
      <c r="AI1057" s="1">
        <v>41686.333333333336</v>
      </c>
      <c r="AJ1057" s="1">
        <v>41714.708333333336</v>
      </c>
      <c r="AK1057" s="1">
        <v>41686.333333333336</v>
      </c>
      <c r="AL1057" s="1">
        <v>41714.708333333336</v>
      </c>
      <c r="AM1057" s="1">
        <v>41744.333333333336</v>
      </c>
      <c r="AN1057" s="1">
        <v>41772.708333333336</v>
      </c>
      <c r="AP1057" t="s">
        <v>113</v>
      </c>
      <c r="AU1057" t="s">
        <v>2942</v>
      </c>
      <c r="AY1057" t="s">
        <v>106</v>
      </c>
      <c r="AZ1057">
        <v>0</v>
      </c>
      <c r="BA1057">
        <v>0</v>
      </c>
      <c r="BD1057" s="3">
        <v>41321.661111111112</v>
      </c>
      <c r="BE1057" s="3">
        <v>41328.377083333333</v>
      </c>
      <c r="BF1057" t="s">
        <v>115</v>
      </c>
      <c r="BG1057" t="s">
        <v>115</v>
      </c>
      <c r="BH1057">
        <v>8149</v>
      </c>
      <c r="BM1057">
        <v>43550</v>
      </c>
      <c r="BR1057" t="s">
        <v>116</v>
      </c>
      <c r="BS1057" t="s">
        <v>117</v>
      </c>
      <c r="BU1057">
        <v>1</v>
      </c>
      <c r="BV1057" t="s">
        <v>118</v>
      </c>
      <c r="BX1057" t="s">
        <v>119</v>
      </c>
      <c r="BY1057" t="s">
        <v>119</v>
      </c>
      <c r="BZ1057" t="s">
        <v>119</v>
      </c>
      <c r="CA1057">
        <v>1</v>
      </c>
      <c r="CC1057" t="s">
        <v>120</v>
      </c>
      <c r="CH1057">
        <v>540</v>
      </c>
      <c r="CI1057">
        <v>35100</v>
      </c>
      <c r="CJ1057" t="s">
        <v>106</v>
      </c>
      <c r="CK1057" t="s">
        <v>106</v>
      </c>
      <c r="CL1057">
        <v>10</v>
      </c>
      <c r="CM1057" t="s">
        <v>2889</v>
      </c>
      <c r="CO1057">
        <v>124387</v>
      </c>
      <c r="CQ1057">
        <v>0</v>
      </c>
      <c r="CR1057">
        <v>0</v>
      </c>
      <c r="CS1057">
        <v>0</v>
      </c>
      <c r="CY1057" t="s">
        <v>123</v>
      </c>
      <c r="CZ1057" t="s">
        <v>124</v>
      </c>
      <c r="DD1057" t="str" cm="1">
        <f t="array" ref="DD1057:DE1057">TEXT(_xlfn.SEQUENCE(1, DATEDIF(AG1057, AH1057, "m") + 1, AG1057, 30), "YYYY-APMM")</f>
        <v>2014-AP02</v>
      </c>
      <c r="DE1057" t="str">
        <v>2014-AP03</v>
      </c>
      <c r="DN1057">
        <f t="shared" si="32"/>
        <v>608.15</v>
      </c>
      <c r="DO1057" t="str">
        <f t="shared" si="33"/>
        <v>LABOR- SUBCONTRACTOR</v>
      </c>
    </row>
    <row r="1058" spans="1:119" x14ac:dyDescent="0.35">
      <c r="A1058" t="s">
        <v>105</v>
      </c>
      <c r="B1058">
        <v>500343</v>
      </c>
      <c r="C1058">
        <v>6359</v>
      </c>
      <c r="D1058">
        <v>124388</v>
      </c>
      <c r="E1058">
        <v>13662</v>
      </c>
      <c r="F1058">
        <v>0</v>
      </c>
      <c r="G1058" t="s">
        <v>106</v>
      </c>
      <c r="H1058" t="s">
        <v>106</v>
      </c>
      <c r="I1058" t="s">
        <v>106</v>
      </c>
      <c r="J1058" t="s">
        <v>107</v>
      </c>
      <c r="K1058" t="s">
        <v>108</v>
      </c>
      <c r="L1058" t="s">
        <v>109</v>
      </c>
      <c r="M1058" t="s">
        <v>110</v>
      </c>
      <c r="N1058" t="s">
        <v>2943</v>
      </c>
      <c r="O1058" t="s">
        <v>2944</v>
      </c>
      <c r="P1058">
        <v>8178</v>
      </c>
      <c r="Q1058">
        <v>464</v>
      </c>
      <c r="R1058">
        <v>0</v>
      </c>
      <c r="S1058">
        <v>120</v>
      </c>
      <c r="T1058">
        <v>0</v>
      </c>
      <c r="U1058">
        <v>660</v>
      </c>
      <c r="V1058">
        <v>660</v>
      </c>
      <c r="W1058">
        <v>120</v>
      </c>
      <c r="X1058">
        <v>0</v>
      </c>
      <c r="Y1058">
        <v>0</v>
      </c>
      <c r="Z1058">
        <v>0</v>
      </c>
      <c r="AD1058" s="1">
        <v>41773.333333333336</v>
      </c>
      <c r="AE1058" s="1">
        <v>41790.708333333336</v>
      </c>
      <c r="AG1058" s="1">
        <v>41706.333333333336</v>
      </c>
      <c r="AH1058" s="1">
        <v>41722.708333333336</v>
      </c>
      <c r="AI1058" s="1">
        <v>41706.333333333336</v>
      </c>
      <c r="AJ1058" s="1">
        <v>41722.708333333336</v>
      </c>
      <c r="AK1058" s="1">
        <v>41706.333333333336</v>
      </c>
      <c r="AL1058" s="1">
        <v>41722.708333333336</v>
      </c>
      <c r="AM1058" s="1">
        <v>41773.333333333336</v>
      </c>
      <c r="AN1058" s="1">
        <v>41790.708333333336</v>
      </c>
      <c r="AP1058" t="s">
        <v>113</v>
      </c>
      <c r="AU1058" t="s">
        <v>2945</v>
      </c>
      <c r="AY1058" t="s">
        <v>106</v>
      </c>
      <c r="AZ1058">
        <v>0</v>
      </c>
      <c r="BA1058">
        <v>0</v>
      </c>
      <c r="BD1058" s="3">
        <v>41321.661111111112</v>
      </c>
      <c r="BE1058" s="3">
        <v>41321.663888888892</v>
      </c>
      <c r="BF1058" t="s">
        <v>115</v>
      </c>
      <c r="BG1058" t="s">
        <v>115</v>
      </c>
      <c r="BH1058">
        <v>8149</v>
      </c>
      <c r="BM1058">
        <v>43550</v>
      </c>
      <c r="BR1058" t="s">
        <v>116</v>
      </c>
      <c r="BS1058" t="s">
        <v>117</v>
      </c>
      <c r="BU1058">
        <v>1</v>
      </c>
      <c r="BV1058" t="s">
        <v>118</v>
      </c>
      <c r="BX1058" t="s">
        <v>119</v>
      </c>
      <c r="BY1058" t="s">
        <v>119</v>
      </c>
      <c r="BZ1058" t="s">
        <v>119</v>
      </c>
      <c r="CA1058">
        <v>1</v>
      </c>
      <c r="CC1058" t="s">
        <v>120</v>
      </c>
      <c r="CH1058">
        <v>540</v>
      </c>
      <c r="CI1058">
        <v>35100</v>
      </c>
      <c r="CJ1058" t="s">
        <v>106</v>
      </c>
      <c r="CK1058" t="s">
        <v>106</v>
      </c>
      <c r="CL1058">
        <v>10</v>
      </c>
      <c r="CM1058" t="s">
        <v>2889</v>
      </c>
      <c r="CO1058">
        <v>124387</v>
      </c>
      <c r="CQ1058">
        <v>0</v>
      </c>
      <c r="CR1058">
        <v>0</v>
      </c>
      <c r="CS1058">
        <v>0</v>
      </c>
      <c r="CY1058" t="s">
        <v>123</v>
      </c>
      <c r="CZ1058" t="s">
        <v>124</v>
      </c>
      <c r="DD1058" t="str" cm="1">
        <f t="array" ref="DD1058">TEXT(_xlfn.SEQUENCE(1, DATEDIF(AG1058, AH1058, "m") + 1, AG1058, 30), "YYYY-APMM")</f>
        <v>2014-AP03</v>
      </c>
      <c r="DN1058">
        <f t="shared" si="32"/>
        <v>660</v>
      </c>
      <c r="DO1058" t="str">
        <f t="shared" si="33"/>
        <v>LABOR- SUBCONTRACTOR</v>
      </c>
    </row>
    <row r="1059" spans="1:119" x14ac:dyDescent="0.35">
      <c r="A1059" t="s">
        <v>105</v>
      </c>
      <c r="B1059">
        <v>500344</v>
      </c>
      <c r="C1059">
        <v>6359</v>
      </c>
      <c r="D1059">
        <v>124388</v>
      </c>
      <c r="E1059">
        <v>13662</v>
      </c>
      <c r="F1059">
        <v>0</v>
      </c>
      <c r="G1059" t="s">
        <v>106</v>
      </c>
      <c r="H1059" t="s">
        <v>106</v>
      </c>
      <c r="I1059" t="s">
        <v>106</v>
      </c>
      <c r="J1059" t="s">
        <v>107</v>
      </c>
      <c r="K1059" t="s">
        <v>108</v>
      </c>
      <c r="L1059" t="s">
        <v>109</v>
      </c>
      <c r="M1059" t="s">
        <v>110</v>
      </c>
      <c r="N1059" t="s">
        <v>2946</v>
      </c>
      <c r="O1059" t="s">
        <v>2947</v>
      </c>
      <c r="P1059">
        <v>8178</v>
      </c>
      <c r="Q1059">
        <v>544</v>
      </c>
      <c r="R1059">
        <v>48</v>
      </c>
      <c r="S1059">
        <v>160</v>
      </c>
      <c r="T1059">
        <v>0</v>
      </c>
      <c r="U1059">
        <v>257.5</v>
      </c>
      <c r="V1059">
        <v>257.5</v>
      </c>
      <c r="W1059">
        <v>160</v>
      </c>
      <c r="X1059">
        <v>0</v>
      </c>
      <c r="Y1059">
        <v>0</v>
      </c>
      <c r="Z1059">
        <v>0</v>
      </c>
      <c r="AD1059" s="1">
        <v>41798.333333333336</v>
      </c>
      <c r="AE1059" s="1">
        <v>41820.708333333336</v>
      </c>
      <c r="AG1059" s="1">
        <v>41718.333333333336</v>
      </c>
      <c r="AH1059" s="1">
        <v>41741.708333333336</v>
      </c>
      <c r="AI1059" s="1">
        <v>41718.333333333336</v>
      </c>
      <c r="AJ1059" s="1">
        <v>41741.708333333336</v>
      </c>
      <c r="AK1059" s="1">
        <v>41718.333333333336</v>
      </c>
      <c r="AL1059" s="1">
        <v>41741.708333333336</v>
      </c>
      <c r="AM1059" s="1">
        <v>41798.333333333336</v>
      </c>
      <c r="AN1059" s="1">
        <v>41820.708333333336</v>
      </c>
      <c r="AP1059" t="s">
        <v>113</v>
      </c>
      <c r="AU1059" t="s">
        <v>2948</v>
      </c>
      <c r="AY1059" t="s">
        <v>106</v>
      </c>
      <c r="AZ1059">
        <v>0</v>
      </c>
      <c r="BA1059">
        <v>0</v>
      </c>
      <c r="BD1059" s="3">
        <v>41321.661111111112</v>
      </c>
      <c r="BE1059" s="3">
        <v>41321.663888888892</v>
      </c>
      <c r="BF1059" t="s">
        <v>115</v>
      </c>
      <c r="BG1059" t="s">
        <v>115</v>
      </c>
      <c r="BH1059">
        <v>8149</v>
      </c>
      <c r="BM1059">
        <v>43550</v>
      </c>
      <c r="BR1059" t="s">
        <v>116</v>
      </c>
      <c r="BS1059" t="s">
        <v>117</v>
      </c>
      <c r="BU1059">
        <v>1</v>
      </c>
      <c r="BV1059" t="s">
        <v>118</v>
      </c>
      <c r="BX1059" t="s">
        <v>119</v>
      </c>
      <c r="BY1059" t="s">
        <v>119</v>
      </c>
      <c r="BZ1059" t="s">
        <v>119</v>
      </c>
      <c r="CA1059">
        <v>1</v>
      </c>
      <c r="CC1059" t="s">
        <v>120</v>
      </c>
      <c r="CH1059">
        <v>540</v>
      </c>
      <c r="CI1059">
        <v>35100</v>
      </c>
      <c r="CJ1059" t="s">
        <v>106</v>
      </c>
      <c r="CK1059" t="s">
        <v>106</v>
      </c>
      <c r="CL1059">
        <v>10</v>
      </c>
      <c r="CM1059" t="s">
        <v>2889</v>
      </c>
      <c r="CO1059">
        <v>124387</v>
      </c>
      <c r="CQ1059">
        <v>0</v>
      </c>
      <c r="CR1059">
        <v>0</v>
      </c>
      <c r="CS1059">
        <v>0</v>
      </c>
      <c r="CY1059" t="s">
        <v>123</v>
      </c>
      <c r="CZ1059" t="s">
        <v>124</v>
      </c>
      <c r="DD1059" t="str" cm="1">
        <f t="array" ref="DD1059">TEXT(_xlfn.SEQUENCE(1, DATEDIF(AG1059, AH1059, "m") + 1, AG1059, 30), "YYYY-APMM")</f>
        <v>2014-AP03</v>
      </c>
      <c r="DN1059">
        <f t="shared" si="32"/>
        <v>257.5</v>
      </c>
      <c r="DO1059" t="str">
        <f t="shared" si="33"/>
        <v>LABOR- SUBCONTRACTOR</v>
      </c>
    </row>
    <row r="1060" spans="1:119" x14ac:dyDescent="0.35">
      <c r="A1060" t="s">
        <v>105</v>
      </c>
      <c r="B1060">
        <v>500345</v>
      </c>
      <c r="C1060">
        <v>6359</v>
      </c>
      <c r="D1060">
        <v>124389</v>
      </c>
      <c r="E1060">
        <v>13662</v>
      </c>
      <c r="F1060">
        <v>0</v>
      </c>
      <c r="G1060" t="s">
        <v>106</v>
      </c>
      <c r="H1060" t="s">
        <v>106</v>
      </c>
      <c r="I1060" t="s">
        <v>106</v>
      </c>
      <c r="J1060" t="s">
        <v>107</v>
      </c>
      <c r="K1060" t="s">
        <v>108</v>
      </c>
      <c r="L1060" t="s">
        <v>109</v>
      </c>
      <c r="M1060" t="s">
        <v>110</v>
      </c>
      <c r="N1060" t="s">
        <v>2949</v>
      </c>
      <c r="O1060" t="s">
        <v>2905</v>
      </c>
      <c r="P1060">
        <v>8168</v>
      </c>
      <c r="Q1060">
        <v>640</v>
      </c>
      <c r="R1060">
        <v>0</v>
      </c>
      <c r="S1060">
        <v>160</v>
      </c>
      <c r="T1060">
        <v>0</v>
      </c>
      <c r="U1060">
        <v>697.25</v>
      </c>
      <c r="V1060">
        <v>697.25</v>
      </c>
      <c r="W1060">
        <v>160</v>
      </c>
      <c r="X1060">
        <v>0</v>
      </c>
      <c r="Y1060">
        <v>0</v>
      </c>
      <c r="Z1060">
        <v>0</v>
      </c>
      <c r="AD1060" s="1">
        <v>41760.333333333336</v>
      </c>
      <c r="AE1060" s="1">
        <v>41783.708333333336</v>
      </c>
      <c r="AG1060" s="1">
        <v>41666.333333333336</v>
      </c>
      <c r="AH1060" s="1">
        <v>41689.708333333336</v>
      </c>
      <c r="AI1060" s="1">
        <v>41666.333333333336</v>
      </c>
      <c r="AJ1060" s="1">
        <v>41689.708333333336</v>
      </c>
      <c r="AK1060" s="1">
        <v>41666.333333333336</v>
      </c>
      <c r="AL1060" s="1">
        <v>41689.708333333336</v>
      </c>
      <c r="AM1060" s="1">
        <v>41760.333333333336</v>
      </c>
      <c r="AN1060" s="1">
        <v>41783.708333333336</v>
      </c>
      <c r="AP1060" t="s">
        <v>113</v>
      </c>
      <c r="AU1060" t="s">
        <v>2950</v>
      </c>
      <c r="AY1060" t="s">
        <v>106</v>
      </c>
      <c r="AZ1060">
        <v>0</v>
      </c>
      <c r="BA1060">
        <v>0</v>
      </c>
      <c r="BD1060" s="3">
        <v>41321.661111111112</v>
      </c>
      <c r="BE1060" s="3">
        <v>41321.663888888892</v>
      </c>
      <c r="BF1060" t="s">
        <v>115</v>
      </c>
      <c r="BG1060" t="s">
        <v>115</v>
      </c>
      <c r="BH1060">
        <v>8149</v>
      </c>
      <c r="BM1060">
        <v>43450</v>
      </c>
      <c r="BR1060" t="s">
        <v>1309</v>
      </c>
      <c r="BS1060" t="s">
        <v>1310</v>
      </c>
      <c r="BU1060">
        <v>1</v>
      </c>
      <c r="BV1060" t="s">
        <v>118</v>
      </c>
      <c r="BX1060" t="s">
        <v>119</v>
      </c>
      <c r="BY1060" t="s">
        <v>119</v>
      </c>
      <c r="BZ1060" t="s">
        <v>119</v>
      </c>
      <c r="CA1060">
        <v>1</v>
      </c>
      <c r="CC1060" t="s">
        <v>120</v>
      </c>
      <c r="CH1060">
        <v>540</v>
      </c>
      <c r="CI1060">
        <v>35120</v>
      </c>
      <c r="CJ1060" t="s">
        <v>106</v>
      </c>
      <c r="CK1060" t="s">
        <v>106</v>
      </c>
      <c r="CL1060">
        <v>20</v>
      </c>
      <c r="CM1060" t="s">
        <v>2867</v>
      </c>
      <c r="CO1060">
        <v>124387</v>
      </c>
      <c r="CQ1060">
        <v>0</v>
      </c>
      <c r="CR1060">
        <v>0</v>
      </c>
      <c r="CS1060">
        <v>0</v>
      </c>
      <c r="CY1060" t="s">
        <v>123</v>
      </c>
      <c r="CZ1060" t="s">
        <v>124</v>
      </c>
      <c r="DD1060" t="str" cm="1">
        <f t="array" ref="DD1060">TEXT(_xlfn.SEQUENCE(1, DATEDIF(AG1060, AH1060, "m") + 1, AG1060, 30), "YYYY-APMM")</f>
        <v>2014-AP01</v>
      </c>
      <c r="DN1060">
        <f t="shared" si="32"/>
        <v>697.25</v>
      </c>
      <c r="DO1060" t="str">
        <f t="shared" si="33"/>
        <v>BLOCK MASON SK</v>
      </c>
    </row>
    <row r="1061" spans="1:119" x14ac:dyDescent="0.35">
      <c r="A1061" t="s">
        <v>105</v>
      </c>
      <c r="B1061">
        <v>500346</v>
      </c>
      <c r="C1061">
        <v>6359</v>
      </c>
      <c r="D1061">
        <v>124389</v>
      </c>
      <c r="E1061">
        <v>13662</v>
      </c>
      <c r="F1061">
        <v>0</v>
      </c>
      <c r="G1061" t="s">
        <v>106</v>
      </c>
      <c r="H1061" t="s">
        <v>106</v>
      </c>
      <c r="I1061" t="s">
        <v>106</v>
      </c>
      <c r="J1061" t="s">
        <v>107</v>
      </c>
      <c r="K1061" t="s">
        <v>108</v>
      </c>
      <c r="L1061" t="s">
        <v>109</v>
      </c>
      <c r="M1061" t="s">
        <v>110</v>
      </c>
      <c r="N1061" t="s">
        <v>2951</v>
      </c>
      <c r="O1061" t="s">
        <v>2908</v>
      </c>
      <c r="P1061">
        <v>8169</v>
      </c>
      <c r="Q1061">
        <v>640</v>
      </c>
      <c r="R1061">
        <v>0</v>
      </c>
      <c r="S1061">
        <v>160</v>
      </c>
      <c r="T1061">
        <v>0</v>
      </c>
      <c r="U1061">
        <v>3833</v>
      </c>
      <c r="V1061">
        <v>3833</v>
      </c>
      <c r="W1061">
        <v>160</v>
      </c>
      <c r="X1061">
        <v>0</v>
      </c>
      <c r="Y1061">
        <v>0</v>
      </c>
      <c r="Z1061">
        <v>0</v>
      </c>
      <c r="AD1061" s="1">
        <v>41769.333333333336</v>
      </c>
      <c r="AE1061" s="1">
        <v>41791.708333333336</v>
      </c>
      <c r="AG1061" s="1">
        <v>41674.333333333336</v>
      </c>
      <c r="AH1061" s="1">
        <v>41697.708333333336</v>
      </c>
      <c r="AI1061" s="1">
        <v>41674.333333333336</v>
      </c>
      <c r="AJ1061" s="1">
        <v>41697.708333333336</v>
      </c>
      <c r="AK1061" s="1">
        <v>41674.333333333336</v>
      </c>
      <c r="AL1061" s="1">
        <v>41697.708333333336</v>
      </c>
      <c r="AM1061" s="1">
        <v>41769.333333333336</v>
      </c>
      <c r="AN1061" s="1">
        <v>41791.708333333336</v>
      </c>
      <c r="AP1061" t="s">
        <v>113</v>
      </c>
      <c r="AU1061" t="s">
        <v>2952</v>
      </c>
      <c r="AY1061" t="s">
        <v>106</v>
      </c>
      <c r="AZ1061">
        <v>0</v>
      </c>
      <c r="BA1061">
        <v>0</v>
      </c>
      <c r="BD1061" s="3">
        <v>41321.661111111112</v>
      </c>
      <c r="BE1061" s="3">
        <v>41321.663888888892</v>
      </c>
      <c r="BF1061" t="s">
        <v>115</v>
      </c>
      <c r="BG1061" t="s">
        <v>115</v>
      </c>
      <c r="BH1061">
        <v>8149</v>
      </c>
      <c r="BM1061">
        <v>43460</v>
      </c>
      <c r="BR1061" t="s">
        <v>2848</v>
      </c>
      <c r="BS1061" t="s">
        <v>2849</v>
      </c>
      <c r="BU1061">
        <v>1</v>
      </c>
      <c r="BV1061" t="s">
        <v>118</v>
      </c>
      <c r="BX1061" t="s">
        <v>119</v>
      </c>
      <c r="BY1061" t="s">
        <v>119</v>
      </c>
      <c r="BZ1061" t="s">
        <v>119</v>
      </c>
      <c r="CA1061">
        <v>1</v>
      </c>
      <c r="CC1061" t="s">
        <v>120</v>
      </c>
      <c r="CH1061">
        <v>540</v>
      </c>
      <c r="CI1061">
        <v>35120</v>
      </c>
      <c r="CJ1061" t="s">
        <v>106</v>
      </c>
      <c r="CK1061" t="s">
        <v>106</v>
      </c>
      <c r="CL1061">
        <v>20</v>
      </c>
      <c r="CM1061" t="s">
        <v>2867</v>
      </c>
      <c r="CO1061">
        <v>124387</v>
      </c>
      <c r="CQ1061">
        <v>0</v>
      </c>
      <c r="CR1061">
        <v>0</v>
      </c>
      <c r="CS1061">
        <v>0</v>
      </c>
      <c r="CY1061" t="s">
        <v>123</v>
      </c>
      <c r="CZ1061" t="s">
        <v>124</v>
      </c>
      <c r="DD1061" t="str" cm="1">
        <f t="array" ref="DD1061">TEXT(_xlfn.SEQUENCE(1, DATEDIF(AG1061, AH1061, "m") + 1, AG1061, 30), "YYYY-APMM")</f>
        <v>2014-AP02</v>
      </c>
      <c r="DN1061">
        <f t="shared" si="32"/>
        <v>3833</v>
      </c>
      <c r="DO1061" t="str">
        <f t="shared" si="33"/>
        <v>PLASTER MASON SK</v>
      </c>
    </row>
    <row r="1062" spans="1:119" x14ac:dyDescent="0.35">
      <c r="A1062" t="s">
        <v>105</v>
      </c>
      <c r="B1062">
        <v>500347</v>
      </c>
      <c r="C1062">
        <v>6359</v>
      </c>
      <c r="D1062">
        <v>124389</v>
      </c>
      <c r="E1062">
        <v>13662</v>
      </c>
      <c r="F1062">
        <v>0</v>
      </c>
      <c r="G1062" t="s">
        <v>106</v>
      </c>
      <c r="H1062" t="s">
        <v>106</v>
      </c>
      <c r="I1062" t="s">
        <v>106</v>
      </c>
      <c r="J1062" t="s">
        <v>107</v>
      </c>
      <c r="K1062" t="s">
        <v>108</v>
      </c>
      <c r="L1062" t="s">
        <v>109</v>
      </c>
      <c r="M1062" t="s">
        <v>110</v>
      </c>
      <c r="N1062" t="s">
        <v>2953</v>
      </c>
      <c r="O1062" t="s">
        <v>2911</v>
      </c>
      <c r="P1062">
        <v>8164</v>
      </c>
      <c r="Q1062">
        <v>648</v>
      </c>
      <c r="R1062">
        <v>0</v>
      </c>
      <c r="S1062">
        <v>120</v>
      </c>
      <c r="T1062">
        <v>0</v>
      </c>
      <c r="U1062">
        <v>154</v>
      </c>
      <c r="V1062">
        <v>154</v>
      </c>
      <c r="W1062">
        <v>120</v>
      </c>
      <c r="X1062">
        <v>0</v>
      </c>
      <c r="Y1062">
        <v>0</v>
      </c>
      <c r="Z1062">
        <v>0</v>
      </c>
      <c r="AD1062" s="1">
        <v>41788.333333333336</v>
      </c>
      <c r="AE1062" s="1">
        <v>41805.708333333336</v>
      </c>
      <c r="AG1062" s="1">
        <v>41694.333333333336</v>
      </c>
      <c r="AH1062" s="1">
        <v>41710.708333333336</v>
      </c>
      <c r="AI1062" s="1">
        <v>41694.333333333336</v>
      </c>
      <c r="AJ1062" s="1">
        <v>41710.708333333336</v>
      </c>
      <c r="AK1062" s="1">
        <v>41694.333333333336</v>
      </c>
      <c r="AL1062" s="1">
        <v>41710.708333333336</v>
      </c>
      <c r="AM1062" s="1">
        <v>41788.333333333336</v>
      </c>
      <c r="AN1062" s="1">
        <v>41805.708333333336</v>
      </c>
      <c r="AP1062" t="s">
        <v>113</v>
      </c>
      <c r="AU1062" t="s">
        <v>2954</v>
      </c>
      <c r="AY1062" t="s">
        <v>106</v>
      </c>
      <c r="AZ1062">
        <v>0</v>
      </c>
      <c r="BA1062">
        <v>0</v>
      </c>
      <c r="BD1062" s="3">
        <v>41321.661111111112</v>
      </c>
      <c r="BE1062" s="3">
        <v>41321.663888888892</v>
      </c>
      <c r="BF1062" t="s">
        <v>115</v>
      </c>
      <c r="BG1062" t="s">
        <v>115</v>
      </c>
      <c r="BH1062">
        <v>8149</v>
      </c>
      <c r="BM1062">
        <v>43410</v>
      </c>
      <c r="BR1062" t="s">
        <v>2865</v>
      </c>
      <c r="BS1062" t="s">
        <v>2866</v>
      </c>
      <c r="BU1062">
        <v>1</v>
      </c>
      <c r="BV1062" t="s">
        <v>118</v>
      </c>
      <c r="BX1062" t="s">
        <v>119</v>
      </c>
      <c r="BY1062" t="s">
        <v>119</v>
      </c>
      <c r="BZ1062" t="s">
        <v>119</v>
      </c>
      <c r="CA1062">
        <v>1</v>
      </c>
      <c r="CC1062" t="s">
        <v>120</v>
      </c>
      <c r="CH1062">
        <v>540</v>
      </c>
      <c r="CI1062">
        <v>35120</v>
      </c>
      <c r="CJ1062" t="s">
        <v>106</v>
      </c>
      <c r="CK1062" t="s">
        <v>106</v>
      </c>
      <c r="CL1062">
        <v>20</v>
      </c>
      <c r="CM1062" t="s">
        <v>2867</v>
      </c>
      <c r="CO1062">
        <v>124387</v>
      </c>
      <c r="CQ1062">
        <v>0</v>
      </c>
      <c r="CR1062">
        <v>0</v>
      </c>
      <c r="CS1062">
        <v>0</v>
      </c>
      <c r="CY1062" t="s">
        <v>123</v>
      </c>
      <c r="CZ1062" t="s">
        <v>124</v>
      </c>
      <c r="DD1062" t="str" cm="1">
        <f t="array" ref="DD1062">TEXT(_xlfn.SEQUENCE(1, DATEDIF(AG1062, AH1062, "m") + 1, AG1062, 30), "YYYY-APMM")</f>
        <v>2014-AP02</v>
      </c>
      <c r="DN1062">
        <f t="shared" si="32"/>
        <v>154</v>
      </c>
      <c r="DO1062" t="str">
        <f t="shared" si="33"/>
        <v>SCREED MASON SK</v>
      </c>
    </row>
    <row r="1063" spans="1:119" x14ac:dyDescent="0.35">
      <c r="A1063" t="s">
        <v>105</v>
      </c>
      <c r="B1063">
        <v>500348</v>
      </c>
      <c r="C1063">
        <v>6359</v>
      </c>
      <c r="D1063">
        <v>124389</v>
      </c>
      <c r="E1063">
        <v>13662</v>
      </c>
      <c r="F1063">
        <v>0</v>
      </c>
      <c r="G1063" t="s">
        <v>106</v>
      </c>
      <c r="H1063" t="s">
        <v>106</v>
      </c>
      <c r="I1063" t="s">
        <v>106</v>
      </c>
      <c r="J1063" t="s">
        <v>107</v>
      </c>
      <c r="K1063" t="s">
        <v>108</v>
      </c>
      <c r="L1063" t="s">
        <v>109</v>
      </c>
      <c r="M1063" t="s">
        <v>110</v>
      </c>
      <c r="N1063" t="s">
        <v>2955</v>
      </c>
      <c r="O1063" t="s">
        <v>2956</v>
      </c>
      <c r="P1063">
        <v>8178</v>
      </c>
      <c r="Q1063">
        <v>648</v>
      </c>
      <c r="R1063">
        <v>0</v>
      </c>
      <c r="S1063">
        <v>160</v>
      </c>
      <c r="T1063">
        <v>0</v>
      </c>
      <c r="U1063">
        <v>1640</v>
      </c>
      <c r="V1063">
        <v>1640</v>
      </c>
      <c r="W1063">
        <v>160</v>
      </c>
      <c r="X1063">
        <v>0</v>
      </c>
      <c r="Y1063">
        <v>0</v>
      </c>
      <c r="Z1063">
        <v>0</v>
      </c>
      <c r="AD1063" s="1">
        <v>41801.333333333336</v>
      </c>
      <c r="AE1063" s="1">
        <v>41823.708333333336</v>
      </c>
      <c r="AG1063" s="1">
        <v>41707.333333333336</v>
      </c>
      <c r="AH1063" s="1">
        <v>41729.708333333336</v>
      </c>
      <c r="AI1063" s="1">
        <v>41707.333333333336</v>
      </c>
      <c r="AJ1063" s="1">
        <v>41729.708333333336</v>
      </c>
      <c r="AK1063" s="1">
        <v>41707.333333333336</v>
      </c>
      <c r="AL1063" s="1">
        <v>41729.708333333336</v>
      </c>
      <c r="AM1063" s="1">
        <v>41801.333333333336</v>
      </c>
      <c r="AN1063" s="1">
        <v>41823.708333333336</v>
      </c>
      <c r="AP1063" t="s">
        <v>113</v>
      </c>
      <c r="AU1063" t="s">
        <v>2957</v>
      </c>
      <c r="AY1063" t="s">
        <v>106</v>
      </c>
      <c r="AZ1063">
        <v>0</v>
      </c>
      <c r="BA1063">
        <v>0</v>
      </c>
      <c r="BD1063" s="3">
        <v>41321.661111111112</v>
      </c>
      <c r="BE1063" s="3">
        <v>41321.663888888892</v>
      </c>
      <c r="BF1063" t="s">
        <v>115</v>
      </c>
      <c r="BG1063" t="s">
        <v>115</v>
      </c>
      <c r="BH1063">
        <v>8149</v>
      </c>
      <c r="BM1063">
        <v>43550</v>
      </c>
      <c r="BR1063" t="s">
        <v>116</v>
      </c>
      <c r="BS1063" t="s">
        <v>117</v>
      </c>
      <c r="BU1063">
        <v>1</v>
      </c>
      <c r="BV1063" t="s">
        <v>118</v>
      </c>
      <c r="BX1063" t="s">
        <v>119</v>
      </c>
      <c r="BY1063" t="s">
        <v>119</v>
      </c>
      <c r="BZ1063" t="s">
        <v>119</v>
      </c>
      <c r="CA1063">
        <v>1</v>
      </c>
      <c r="CC1063" t="s">
        <v>120</v>
      </c>
      <c r="CH1063">
        <v>540</v>
      </c>
      <c r="CI1063">
        <v>35120</v>
      </c>
      <c r="CJ1063" t="s">
        <v>106</v>
      </c>
      <c r="CK1063" t="s">
        <v>106</v>
      </c>
      <c r="CL1063">
        <v>20</v>
      </c>
      <c r="CM1063" t="s">
        <v>2867</v>
      </c>
      <c r="CO1063">
        <v>124387</v>
      </c>
      <c r="CQ1063">
        <v>0</v>
      </c>
      <c r="CR1063">
        <v>0</v>
      </c>
      <c r="CS1063">
        <v>0</v>
      </c>
      <c r="CY1063" t="s">
        <v>123</v>
      </c>
      <c r="CZ1063" t="s">
        <v>124</v>
      </c>
      <c r="DD1063" t="str" cm="1">
        <f t="array" ref="DD1063">TEXT(_xlfn.SEQUENCE(1, DATEDIF(AG1063, AH1063, "m") + 1, AG1063, 30), "YYYY-APMM")</f>
        <v>2014-AP03</v>
      </c>
      <c r="DN1063">
        <f t="shared" si="32"/>
        <v>1640</v>
      </c>
      <c r="DO1063" t="str">
        <f t="shared" si="33"/>
        <v>LABOR- SUBCONTRACTOR</v>
      </c>
    </row>
    <row r="1064" spans="1:119" x14ac:dyDescent="0.35">
      <c r="A1064" t="s">
        <v>105</v>
      </c>
      <c r="B1064">
        <v>500349</v>
      </c>
      <c r="C1064">
        <v>6359</v>
      </c>
      <c r="D1064">
        <v>124389</v>
      </c>
      <c r="E1064">
        <v>13662</v>
      </c>
      <c r="F1064">
        <v>0</v>
      </c>
      <c r="G1064" t="s">
        <v>106</v>
      </c>
      <c r="H1064" t="s">
        <v>106</v>
      </c>
      <c r="I1064" t="s">
        <v>106</v>
      </c>
      <c r="J1064" t="s">
        <v>107</v>
      </c>
      <c r="K1064" t="s">
        <v>108</v>
      </c>
      <c r="L1064" t="s">
        <v>109</v>
      </c>
      <c r="M1064" t="s">
        <v>110</v>
      </c>
      <c r="N1064" t="s">
        <v>2958</v>
      </c>
      <c r="O1064" t="s">
        <v>2959</v>
      </c>
      <c r="P1064">
        <v>8178</v>
      </c>
      <c r="Q1064">
        <v>648</v>
      </c>
      <c r="R1064">
        <v>624</v>
      </c>
      <c r="S1064">
        <v>120</v>
      </c>
      <c r="T1064">
        <v>0</v>
      </c>
      <c r="U1064">
        <v>48.5</v>
      </c>
      <c r="V1064">
        <v>48.5</v>
      </c>
      <c r="W1064">
        <v>120</v>
      </c>
      <c r="X1064">
        <v>0</v>
      </c>
      <c r="Y1064">
        <v>0</v>
      </c>
      <c r="Z1064">
        <v>0</v>
      </c>
      <c r="AD1064" s="1">
        <v>41819.333333333336</v>
      </c>
      <c r="AE1064" s="1">
        <v>41835.708333333336</v>
      </c>
      <c r="AG1064" s="1">
        <v>41724.333333333336</v>
      </c>
      <c r="AH1064" s="1">
        <v>41741.708333333336</v>
      </c>
      <c r="AI1064" s="1">
        <v>41724.333333333336</v>
      </c>
      <c r="AJ1064" s="1">
        <v>41741.708333333336</v>
      </c>
      <c r="AK1064" s="1">
        <v>41724.333333333336</v>
      </c>
      <c r="AL1064" s="1">
        <v>41741.708333333336</v>
      </c>
      <c r="AM1064" s="1">
        <v>41819.333333333336</v>
      </c>
      <c r="AN1064" s="1">
        <v>41835.708333333336</v>
      </c>
      <c r="AP1064" t="s">
        <v>113</v>
      </c>
      <c r="AU1064" t="s">
        <v>2960</v>
      </c>
      <c r="AY1064" t="s">
        <v>106</v>
      </c>
      <c r="AZ1064">
        <v>0</v>
      </c>
      <c r="BA1064">
        <v>0</v>
      </c>
      <c r="BD1064" s="3">
        <v>41321.661111111112</v>
      </c>
      <c r="BE1064" s="3">
        <v>41321.663888888892</v>
      </c>
      <c r="BF1064" t="s">
        <v>115</v>
      </c>
      <c r="BG1064" t="s">
        <v>115</v>
      </c>
      <c r="BH1064">
        <v>8149</v>
      </c>
      <c r="BM1064">
        <v>43550</v>
      </c>
      <c r="BR1064" t="s">
        <v>116</v>
      </c>
      <c r="BS1064" t="s">
        <v>117</v>
      </c>
      <c r="BU1064">
        <v>1</v>
      </c>
      <c r="BV1064" t="s">
        <v>118</v>
      </c>
      <c r="BX1064" t="s">
        <v>119</v>
      </c>
      <c r="BY1064" t="s">
        <v>119</v>
      </c>
      <c r="BZ1064" t="s">
        <v>119</v>
      </c>
      <c r="CA1064">
        <v>1</v>
      </c>
      <c r="CC1064" t="s">
        <v>120</v>
      </c>
      <c r="CH1064">
        <v>540</v>
      </c>
      <c r="CI1064">
        <v>35120</v>
      </c>
      <c r="CJ1064" t="s">
        <v>106</v>
      </c>
      <c r="CK1064" t="s">
        <v>106</v>
      </c>
      <c r="CL1064">
        <v>20</v>
      </c>
      <c r="CM1064" t="s">
        <v>2867</v>
      </c>
      <c r="CO1064">
        <v>124387</v>
      </c>
      <c r="CQ1064">
        <v>0</v>
      </c>
      <c r="CR1064">
        <v>0</v>
      </c>
      <c r="CS1064">
        <v>0</v>
      </c>
      <c r="CY1064" t="s">
        <v>123</v>
      </c>
      <c r="CZ1064" t="s">
        <v>124</v>
      </c>
      <c r="DD1064" t="str" cm="1">
        <f t="array" ref="DD1064">TEXT(_xlfn.SEQUENCE(1, DATEDIF(AG1064, AH1064, "m") + 1, AG1064, 30), "YYYY-APMM")</f>
        <v>2014-AP03</v>
      </c>
      <c r="DN1064">
        <f t="shared" si="32"/>
        <v>48.5</v>
      </c>
      <c r="DO1064" t="str">
        <f t="shared" si="33"/>
        <v>LABOR- SUBCONTRACTOR</v>
      </c>
    </row>
    <row r="1065" spans="1:119" x14ac:dyDescent="0.35">
      <c r="A1065" t="s">
        <v>105</v>
      </c>
      <c r="B1065">
        <v>500350</v>
      </c>
      <c r="C1065">
        <v>6359</v>
      </c>
      <c r="D1065">
        <v>124390</v>
      </c>
      <c r="E1065">
        <v>13662</v>
      </c>
      <c r="F1065">
        <v>0</v>
      </c>
      <c r="G1065" t="s">
        <v>106</v>
      </c>
      <c r="H1065" t="s">
        <v>106</v>
      </c>
      <c r="I1065" t="s">
        <v>106</v>
      </c>
      <c r="J1065" t="s">
        <v>107</v>
      </c>
      <c r="K1065" t="s">
        <v>108</v>
      </c>
      <c r="L1065" t="s">
        <v>109</v>
      </c>
      <c r="M1065" t="s">
        <v>110</v>
      </c>
      <c r="N1065" t="s">
        <v>2961</v>
      </c>
      <c r="O1065" t="s">
        <v>2905</v>
      </c>
      <c r="P1065">
        <v>8168</v>
      </c>
      <c r="Q1065">
        <v>24</v>
      </c>
      <c r="R1065">
        <v>0</v>
      </c>
      <c r="S1065">
        <v>200</v>
      </c>
      <c r="T1065">
        <v>0</v>
      </c>
      <c r="U1065">
        <v>7341</v>
      </c>
      <c r="V1065">
        <v>7341</v>
      </c>
      <c r="W1065">
        <v>200</v>
      </c>
      <c r="X1065">
        <v>0</v>
      </c>
      <c r="Y1065">
        <v>0</v>
      </c>
      <c r="Z1065">
        <v>0</v>
      </c>
      <c r="AD1065" s="1">
        <v>41650.333333333336</v>
      </c>
      <c r="AE1065" s="1">
        <v>41678.708333333336</v>
      </c>
      <c r="AG1065" s="1">
        <v>41646.333333333336</v>
      </c>
      <c r="AH1065" s="1">
        <v>41674.708333333336</v>
      </c>
      <c r="AI1065" s="1">
        <v>41646.333333333336</v>
      </c>
      <c r="AJ1065" s="1">
        <v>41674.708333333336</v>
      </c>
      <c r="AK1065" s="1">
        <v>41646.333333333336</v>
      </c>
      <c r="AL1065" s="1">
        <v>41674.708333333336</v>
      </c>
      <c r="AM1065" s="1">
        <v>41650.333333333336</v>
      </c>
      <c r="AN1065" s="1">
        <v>41678.708333333336</v>
      </c>
      <c r="AP1065" t="s">
        <v>113</v>
      </c>
      <c r="AU1065" t="s">
        <v>2962</v>
      </c>
      <c r="AY1065" t="s">
        <v>106</v>
      </c>
      <c r="AZ1065">
        <v>0</v>
      </c>
      <c r="BA1065">
        <v>0</v>
      </c>
      <c r="BD1065" s="3">
        <v>41321.661111111112</v>
      </c>
      <c r="BE1065" s="3">
        <v>41321.663888888892</v>
      </c>
      <c r="BF1065" t="s">
        <v>115</v>
      </c>
      <c r="BG1065" t="s">
        <v>115</v>
      </c>
      <c r="BH1065">
        <v>8149</v>
      </c>
      <c r="BM1065">
        <v>43450</v>
      </c>
      <c r="BR1065" t="s">
        <v>1309</v>
      </c>
      <c r="BS1065" t="s">
        <v>1310</v>
      </c>
      <c r="BU1065">
        <v>1</v>
      </c>
      <c r="BV1065" t="s">
        <v>118</v>
      </c>
      <c r="BX1065" t="s">
        <v>119</v>
      </c>
      <c r="BY1065" t="s">
        <v>119</v>
      </c>
      <c r="BZ1065" t="s">
        <v>119</v>
      </c>
      <c r="CA1065">
        <v>1</v>
      </c>
      <c r="CC1065" t="s">
        <v>120</v>
      </c>
      <c r="CH1065">
        <v>540</v>
      </c>
      <c r="CI1065">
        <v>35110</v>
      </c>
      <c r="CJ1065" t="s">
        <v>106</v>
      </c>
      <c r="CK1065" t="s">
        <v>106</v>
      </c>
      <c r="CL1065">
        <v>15</v>
      </c>
      <c r="CM1065" t="s">
        <v>2963</v>
      </c>
      <c r="CO1065">
        <v>124387</v>
      </c>
      <c r="CQ1065">
        <v>0</v>
      </c>
      <c r="CR1065">
        <v>0</v>
      </c>
      <c r="CS1065">
        <v>0</v>
      </c>
      <c r="CY1065" t="s">
        <v>123</v>
      </c>
      <c r="CZ1065" t="s">
        <v>124</v>
      </c>
      <c r="DD1065" t="str" cm="1">
        <f t="array" ref="DD1065">TEXT(_xlfn.SEQUENCE(1, DATEDIF(AG1065, AH1065, "m") + 1, AG1065, 30), "YYYY-APMM")</f>
        <v>2014-AP01</v>
      </c>
      <c r="DN1065">
        <f t="shared" si="32"/>
        <v>7341</v>
      </c>
      <c r="DO1065" t="str">
        <f t="shared" si="33"/>
        <v>BLOCK MASON SK</v>
      </c>
    </row>
    <row r="1066" spans="1:119" x14ac:dyDescent="0.35">
      <c r="A1066" t="s">
        <v>105</v>
      </c>
      <c r="B1066">
        <v>500351</v>
      </c>
      <c r="C1066">
        <v>6359</v>
      </c>
      <c r="D1066">
        <v>124390</v>
      </c>
      <c r="E1066">
        <v>13662</v>
      </c>
      <c r="F1066">
        <v>0</v>
      </c>
      <c r="G1066" t="s">
        <v>106</v>
      </c>
      <c r="H1066" t="s">
        <v>106</v>
      </c>
      <c r="I1066" t="s">
        <v>106</v>
      </c>
      <c r="J1066" t="s">
        <v>107</v>
      </c>
      <c r="K1066" t="s">
        <v>108</v>
      </c>
      <c r="L1066" t="s">
        <v>109</v>
      </c>
      <c r="M1066" t="s">
        <v>110</v>
      </c>
      <c r="N1066" t="s">
        <v>2964</v>
      </c>
      <c r="O1066" t="s">
        <v>2908</v>
      </c>
      <c r="P1066">
        <v>8169</v>
      </c>
      <c r="Q1066">
        <v>24</v>
      </c>
      <c r="R1066">
        <v>0</v>
      </c>
      <c r="S1066">
        <v>200</v>
      </c>
      <c r="T1066">
        <v>0</v>
      </c>
      <c r="U1066">
        <v>7518.75</v>
      </c>
      <c r="V1066">
        <v>7518.75</v>
      </c>
      <c r="W1066">
        <v>200</v>
      </c>
      <c r="X1066">
        <v>0</v>
      </c>
      <c r="Y1066">
        <v>0</v>
      </c>
      <c r="Z1066">
        <v>0</v>
      </c>
      <c r="AD1066" s="1">
        <v>41676.333333333336</v>
      </c>
      <c r="AE1066" s="1">
        <v>41706.708333333336</v>
      </c>
      <c r="AG1066" s="1">
        <v>41673.333333333336</v>
      </c>
      <c r="AH1066" s="1">
        <v>41702.708333333336</v>
      </c>
      <c r="AI1066" s="1">
        <v>41673.333333333336</v>
      </c>
      <c r="AJ1066" s="1">
        <v>41702.708333333336</v>
      </c>
      <c r="AK1066" s="1">
        <v>41673.333333333336</v>
      </c>
      <c r="AL1066" s="1">
        <v>41702.708333333336</v>
      </c>
      <c r="AM1066" s="1">
        <v>41676.333333333336</v>
      </c>
      <c r="AN1066" s="1">
        <v>41706.708333333336</v>
      </c>
      <c r="AP1066" t="s">
        <v>113</v>
      </c>
      <c r="AU1066" t="s">
        <v>2965</v>
      </c>
      <c r="AY1066" t="s">
        <v>106</v>
      </c>
      <c r="AZ1066">
        <v>0</v>
      </c>
      <c r="BA1066">
        <v>0</v>
      </c>
      <c r="BD1066" s="3">
        <v>41321.661111111112</v>
      </c>
      <c r="BE1066" s="3">
        <v>41321.663888888892</v>
      </c>
      <c r="BF1066" t="s">
        <v>115</v>
      </c>
      <c r="BG1066" t="s">
        <v>115</v>
      </c>
      <c r="BH1066">
        <v>8149</v>
      </c>
      <c r="BM1066">
        <v>43460</v>
      </c>
      <c r="BR1066" t="s">
        <v>2848</v>
      </c>
      <c r="BS1066" t="s">
        <v>2849</v>
      </c>
      <c r="BU1066">
        <v>1</v>
      </c>
      <c r="BV1066" t="s">
        <v>118</v>
      </c>
      <c r="BX1066" t="s">
        <v>119</v>
      </c>
      <c r="BY1066" t="s">
        <v>119</v>
      </c>
      <c r="BZ1066" t="s">
        <v>119</v>
      </c>
      <c r="CA1066">
        <v>1</v>
      </c>
      <c r="CC1066" t="s">
        <v>120</v>
      </c>
      <c r="CH1066">
        <v>540</v>
      </c>
      <c r="CI1066">
        <v>35110</v>
      </c>
      <c r="CJ1066" t="s">
        <v>106</v>
      </c>
      <c r="CK1066" t="s">
        <v>106</v>
      </c>
      <c r="CL1066">
        <v>15</v>
      </c>
      <c r="CM1066" t="s">
        <v>2963</v>
      </c>
      <c r="CO1066">
        <v>124387</v>
      </c>
      <c r="CQ1066">
        <v>0</v>
      </c>
      <c r="CR1066">
        <v>0</v>
      </c>
      <c r="CS1066">
        <v>0</v>
      </c>
      <c r="CY1066" t="s">
        <v>123</v>
      </c>
      <c r="CZ1066" t="s">
        <v>124</v>
      </c>
      <c r="DD1066" t="str" cm="1">
        <f t="array" ref="DD1066:DE1066">TEXT(_xlfn.SEQUENCE(1, DATEDIF(AG1066, AH1066, "m") + 1, AG1066, 30), "YYYY-APMM")</f>
        <v>2014-AP02</v>
      </c>
      <c r="DE1066" t="str">
        <v>2014-AP03</v>
      </c>
      <c r="DN1066">
        <f t="shared" si="32"/>
        <v>3759.375</v>
      </c>
      <c r="DO1066" t="str">
        <f t="shared" si="33"/>
        <v>PLASTER MASON SK</v>
      </c>
    </row>
    <row r="1067" spans="1:119" x14ac:dyDescent="0.35">
      <c r="A1067" t="s">
        <v>105</v>
      </c>
      <c r="B1067">
        <v>500352</v>
      </c>
      <c r="C1067">
        <v>6359</v>
      </c>
      <c r="D1067">
        <v>124390</v>
      </c>
      <c r="E1067">
        <v>13662</v>
      </c>
      <c r="F1067">
        <v>0</v>
      </c>
      <c r="G1067" t="s">
        <v>106</v>
      </c>
      <c r="H1067" t="s">
        <v>106</v>
      </c>
      <c r="I1067" t="s">
        <v>106</v>
      </c>
      <c r="J1067" t="s">
        <v>107</v>
      </c>
      <c r="K1067" t="s">
        <v>108</v>
      </c>
      <c r="L1067" t="s">
        <v>109</v>
      </c>
      <c r="M1067" t="s">
        <v>110</v>
      </c>
      <c r="N1067" t="s">
        <v>2966</v>
      </c>
      <c r="O1067" t="s">
        <v>2911</v>
      </c>
      <c r="P1067">
        <v>8164</v>
      </c>
      <c r="Q1067">
        <v>160</v>
      </c>
      <c r="R1067">
        <v>136</v>
      </c>
      <c r="S1067">
        <v>168</v>
      </c>
      <c r="T1067">
        <v>0</v>
      </c>
      <c r="U1067">
        <v>1082.5</v>
      </c>
      <c r="V1067">
        <v>1082.5</v>
      </c>
      <c r="W1067">
        <v>168</v>
      </c>
      <c r="X1067">
        <v>0</v>
      </c>
      <c r="Y1067">
        <v>0</v>
      </c>
      <c r="Z1067">
        <v>0</v>
      </c>
      <c r="AD1067" s="1">
        <v>41706.333333333336</v>
      </c>
      <c r="AE1067" s="1">
        <v>41729.708333333336</v>
      </c>
      <c r="AG1067" s="1">
        <v>41682.333333333336</v>
      </c>
      <c r="AH1067" s="1">
        <v>41706.708333333336</v>
      </c>
      <c r="AI1067" s="1">
        <v>41682.333333333336</v>
      </c>
      <c r="AJ1067" s="1">
        <v>41706.708333333336</v>
      </c>
      <c r="AK1067" s="1">
        <v>41682.333333333336</v>
      </c>
      <c r="AL1067" s="1">
        <v>41706.708333333336</v>
      </c>
      <c r="AM1067" s="1">
        <v>41706.333333333336</v>
      </c>
      <c r="AN1067" s="1">
        <v>41729.708333333336</v>
      </c>
      <c r="AP1067" t="s">
        <v>113</v>
      </c>
      <c r="AU1067" t="s">
        <v>2967</v>
      </c>
      <c r="AY1067" t="s">
        <v>106</v>
      </c>
      <c r="AZ1067">
        <v>0</v>
      </c>
      <c r="BA1067">
        <v>0</v>
      </c>
      <c r="BD1067" s="3">
        <v>41321.661111111112</v>
      </c>
      <c r="BE1067" s="3">
        <v>41321.663888888892</v>
      </c>
      <c r="BF1067" t="s">
        <v>115</v>
      </c>
      <c r="BG1067" t="s">
        <v>115</v>
      </c>
      <c r="BH1067">
        <v>8149</v>
      </c>
      <c r="BM1067">
        <v>43410</v>
      </c>
      <c r="BR1067" t="s">
        <v>2865</v>
      </c>
      <c r="BS1067" t="s">
        <v>2866</v>
      </c>
      <c r="BU1067">
        <v>1</v>
      </c>
      <c r="BV1067" t="s">
        <v>118</v>
      </c>
      <c r="BX1067" t="s">
        <v>119</v>
      </c>
      <c r="BY1067" t="s">
        <v>119</v>
      </c>
      <c r="BZ1067" t="s">
        <v>119</v>
      </c>
      <c r="CA1067">
        <v>1</v>
      </c>
      <c r="CC1067" t="s">
        <v>120</v>
      </c>
      <c r="CH1067">
        <v>540</v>
      </c>
      <c r="CI1067">
        <v>35110</v>
      </c>
      <c r="CJ1067" t="s">
        <v>106</v>
      </c>
      <c r="CK1067" t="s">
        <v>106</v>
      </c>
      <c r="CL1067">
        <v>15</v>
      </c>
      <c r="CM1067" t="s">
        <v>2963</v>
      </c>
      <c r="CO1067">
        <v>124387</v>
      </c>
      <c r="CQ1067">
        <v>0</v>
      </c>
      <c r="CR1067">
        <v>0</v>
      </c>
      <c r="CS1067">
        <v>0</v>
      </c>
      <c r="CY1067" t="s">
        <v>123</v>
      </c>
      <c r="CZ1067" t="s">
        <v>124</v>
      </c>
      <c r="DD1067" t="str" cm="1">
        <f t="array" ref="DD1067">TEXT(_xlfn.SEQUENCE(1, DATEDIF(AG1067, AH1067, "m") + 1, AG1067, 30), "YYYY-APMM")</f>
        <v>2014-AP02</v>
      </c>
      <c r="DN1067">
        <f t="shared" si="32"/>
        <v>1082.5</v>
      </c>
      <c r="DO1067" t="str">
        <f t="shared" si="33"/>
        <v>SCREED MASON SK</v>
      </c>
    </row>
    <row r="1068" spans="1:119" x14ac:dyDescent="0.35">
      <c r="A1068" t="s">
        <v>105</v>
      </c>
      <c r="B1068">
        <v>500353</v>
      </c>
      <c r="C1068">
        <v>6359</v>
      </c>
      <c r="D1068">
        <v>124390</v>
      </c>
      <c r="E1068">
        <v>13662</v>
      </c>
      <c r="F1068">
        <v>0</v>
      </c>
      <c r="G1068" t="s">
        <v>106</v>
      </c>
      <c r="H1068" t="s">
        <v>106</v>
      </c>
      <c r="I1068" t="s">
        <v>106</v>
      </c>
      <c r="J1068" t="s">
        <v>107</v>
      </c>
      <c r="K1068" t="s">
        <v>108</v>
      </c>
      <c r="L1068" t="s">
        <v>109</v>
      </c>
      <c r="M1068" t="s">
        <v>110</v>
      </c>
      <c r="N1068" t="s">
        <v>2968</v>
      </c>
      <c r="O1068" t="s">
        <v>2969</v>
      </c>
      <c r="P1068">
        <v>8178</v>
      </c>
      <c r="Q1068">
        <v>24</v>
      </c>
      <c r="R1068">
        <v>0</v>
      </c>
      <c r="S1068">
        <v>120</v>
      </c>
      <c r="T1068">
        <v>0</v>
      </c>
      <c r="U1068">
        <v>1374</v>
      </c>
      <c r="V1068">
        <v>1374</v>
      </c>
      <c r="W1068">
        <v>120</v>
      </c>
      <c r="X1068">
        <v>0</v>
      </c>
      <c r="Y1068">
        <v>0</v>
      </c>
      <c r="Z1068">
        <v>0</v>
      </c>
      <c r="AD1068" s="1">
        <v>41699.333333333336</v>
      </c>
      <c r="AE1068" s="1">
        <v>41715.708333333336</v>
      </c>
      <c r="AG1068" s="1">
        <v>41695.333333333336</v>
      </c>
      <c r="AH1068" s="1">
        <v>41711.708333333336</v>
      </c>
      <c r="AI1068" s="1">
        <v>41695.333333333336</v>
      </c>
      <c r="AJ1068" s="1">
        <v>41711.708333333336</v>
      </c>
      <c r="AK1068" s="1">
        <v>41695.333333333336</v>
      </c>
      <c r="AL1068" s="1">
        <v>41711.708333333336</v>
      </c>
      <c r="AM1068" s="1">
        <v>41699.333333333336</v>
      </c>
      <c r="AN1068" s="1">
        <v>41715.708333333336</v>
      </c>
      <c r="AP1068" t="s">
        <v>113</v>
      </c>
      <c r="AU1068" t="s">
        <v>2970</v>
      </c>
      <c r="AY1068" t="s">
        <v>106</v>
      </c>
      <c r="AZ1068">
        <v>0</v>
      </c>
      <c r="BA1068">
        <v>0</v>
      </c>
      <c r="BD1068" s="3">
        <v>41321.661111111112</v>
      </c>
      <c r="BE1068" s="3">
        <v>41321.663888888892</v>
      </c>
      <c r="BF1068" t="s">
        <v>115</v>
      </c>
      <c r="BG1068" t="s">
        <v>115</v>
      </c>
      <c r="BH1068">
        <v>8149</v>
      </c>
      <c r="BM1068">
        <v>43550</v>
      </c>
      <c r="BR1068" t="s">
        <v>116</v>
      </c>
      <c r="BS1068" t="s">
        <v>117</v>
      </c>
      <c r="BU1068">
        <v>1</v>
      </c>
      <c r="BV1068" t="s">
        <v>118</v>
      </c>
      <c r="BX1068" t="s">
        <v>119</v>
      </c>
      <c r="BY1068" t="s">
        <v>119</v>
      </c>
      <c r="BZ1068" t="s">
        <v>119</v>
      </c>
      <c r="CA1068">
        <v>1</v>
      </c>
      <c r="CC1068" t="s">
        <v>120</v>
      </c>
      <c r="CH1068">
        <v>540</v>
      </c>
      <c r="CI1068">
        <v>35110</v>
      </c>
      <c r="CJ1068" t="s">
        <v>106</v>
      </c>
      <c r="CK1068" t="s">
        <v>106</v>
      </c>
      <c r="CL1068">
        <v>15</v>
      </c>
      <c r="CM1068" t="s">
        <v>2963</v>
      </c>
      <c r="CO1068">
        <v>124387</v>
      </c>
      <c r="CQ1068">
        <v>0</v>
      </c>
      <c r="CR1068">
        <v>0</v>
      </c>
      <c r="CS1068">
        <v>0</v>
      </c>
      <c r="CY1068" t="s">
        <v>123</v>
      </c>
      <c r="CZ1068" t="s">
        <v>124</v>
      </c>
      <c r="DD1068" t="str" cm="1">
        <f t="array" ref="DD1068">TEXT(_xlfn.SEQUENCE(1, DATEDIF(AG1068, AH1068, "m") + 1, AG1068, 30), "YYYY-APMM")</f>
        <v>2014-AP02</v>
      </c>
      <c r="DN1068">
        <f t="shared" si="32"/>
        <v>1374</v>
      </c>
      <c r="DO1068" t="str">
        <f t="shared" si="33"/>
        <v>LABOR- SUBCONTRACTOR</v>
      </c>
    </row>
    <row r="1069" spans="1:119" x14ac:dyDescent="0.35">
      <c r="A1069" t="s">
        <v>105</v>
      </c>
      <c r="B1069">
        <v>500354</v>
      </c>
      <c r="C1069">
        <v>6359</v>
      </c>
      <c r="D1069">
        <v>124390</v>
      </c>
      <c r="E1069">
        <v>13662</v>
      </c>
      <c r="F1069">
        <v>0</v>
      </c>
      <c r="G1069" t="s">
        <v>106</v>
      </c>
      <c r="H1069" t="s">
        <v>106</v>
      </c>
      <c r="I1069" t="s">
        <v>106</v>
      </c>
      <c r="J1069" t="s">
        <v>107</v>
      </c>
      <c r="K1069" t="s">
        <v>108</v>
      </c>
      <c r="L1069" t="s">
        <v>109</v>
      </c>
      <c r="M1069" t="s">
        <v>110</v>
      </c>
      <c r="N1069" t="s">
        <v>2971</v>
      </c>
      <c r="O1069" t="s">
        <v>2917</v>
      </c>
      <c r="P1069">
        <v>8178</v>
      </c>
      <c r="Q1069">
        <v>232</v>
      </c>
      <c r="R1069">
        <v>208</v>
      </c>
      <c r="S1069">
        <v>200</v>
      </c>
      <c r="T1069">
        <v>0</v>
      </c>
      <c r="U1069">
        <v>5256.25</v>
      </c>
      <c r="V1069">
        <v>5256.25</v>
      </c>
      <c r="W1069">
        <v>200</v>
      </c>
      <c r="X1069">
        <v>0</v>
      </c>
      <c r="Y1069">
        <v>0</v>
      </c>
      <c r="Z1069">
        <v>0</v>
      </c>
      <c r="AD1069" s="1">
        <v>41724.333333333336</v>
      </c>
      <c r="AE1069" s="1">
        <v>41752.708333333336</v>
      </c>
      <c r="AG1069" s="1">
        <v>41690.333333333336</v>
      </c>
      <c r="AH1069" s="1">
        <v>41718.708333333336</v>
      </c>
      <c r="AI1069" s="1">
        <v>41690.333333333336</v>
      </c>
      <c r="AJ1069" s="1">
        <v>41718.708333333336</v>
      </c>
      <c r="AK1069" s="1">
        <v>41690.333333333336</v>
      </c>
      <c r="AL1069" s="1">
        <v>41718.708333333336</v>
      </c>
      <c r="AM1069" s="1">
        <v>41724.333333333336</v>
      </c>
      <c r="AN1069" s="1">
        <v>41752.708333333336</v>
      </c>
      <c r="AP1069" t="s">
        <v>113</v>
      </c>
      <c r="AU1069" t="s">
        <v>2972</v>
      </c>
      <c r="AY1069" t="s">
        <v>106</v>
      </c>
      <c r="AZ1069">
        <v>0</v>
      </c>
      <c r="BA1069">
        <v>0</v>
      </c>
      <c r="BD1069" s="3">
        <v>41321.661111111112</v>
      </c>
      <c r="BE1069" s="3">
        <v>41321.663888888892</v>
      </c>
      <c r="BF1069" t="s">
        <v>115</v>
      </c>
      <c r="BG1069" t="s">
        <v>115</v>
      </c>
      <c r="BH1069">
        <v>8149</v>
      </c>
      <c r="BM1069">
        <v>43550</v>
      </c>
      <c r="BR1069" t="s">
        <v>116</v>
      </c>
      <c r="BS1069" t="s">
        <v>117</v>
      </c>
      <c r="BU1069">
        <v>1</v>
      </c>
      <c r="BV1069" t="s">
        <v>118</v>
      </c>
      <c r="BX1069" t="s">
        <v>119</v>
      </c>
      <c r="BY1069" t="s">
        <v>119</v>
      </c>
      <c r="BZ1069" t="s">
        <v>119</v>
      </c>
      <c r="CA1069">
        <v>1</v>
      </c>
      <c r="CC1069" t="s">
        <v>120</v>
      </c>
      <c r="CH1069">
        <v>540</v>
      </c>
      <c r="CI1069">
        <v>35110</v>
      </c>
      <c r="CJ1069" t="s">
        <v>106</v>
      </c>
      <c r="CK1069" t="s">
        <v>106</v>
      </c>
      <c r="CL1069">
        <v>15</v>
      </c>
      <c r="CM1069" t="s">
        <v>2963</v>
      </c>
      <c r="CO1069">
        <v>124387</v>
      </c>
      <c r="CQ1069">
        <v>0</v>
      </c>
      <c r="CR1069">
        <v>0</v>
      </c>
      <c r="CS1069">
        <v>0</v>
      </c>
      <c r="CY1069" t="s">
        <v>123</v>
      </c>
      <c r="CZ1069" t="s">
        <v>124</v>
      </c>
      <c r="DD1069" t="str" cm="1">
        <f t="array" ref="DD1069:DE1069">TEXT(_xlfn.SEQUENCE(1, DATEDIF(AG1069, AH1069, "m") + 1, AG1069, 30), "YYYY-APMM")</f>
        <v>2014-AP02</v>
      </c>
      <c r="DE1069" t="str">
        <v>2014-AP03</v>
      </c>
      <c r="DN1069">
        <f t="shared" si="32"/>
        <v>2628.125</v>
      </c>
      <c r="DO1069" t="str">
        <f t="shared" si="33"/>
        <v>LABOR- SUBCONTRACTOR</v>
      </c>
    </row>
    <row r="1070" spans="1:119" x14ac:dyDescent="0.35">
      <c r="A1070" t="s">
        <v>105</v>
      </c>
      <c r="B1070">
        <v>500355</v>
      </c>
      <c r="C1070">
        <v>6359</v>
      </c>
      <c r="D1070">
        <v>124390</v>
      </c>
      <c r="E1070">
        <v>13662</v>
      </c>
      <c r="F1070">
        <v>0</v>
      </c>
      <c r="G1070" t="s">
        <v>106</v>
      </c>
      <c r="H1070" t="s">
        <v>106</v>
      </c>
      <c r="I1070" t="s">
        <v>106</v>
      </c>
      <c r="J1070" t="s">
        <v>107</v>
      </c>
      <c r="K1070" t="s">
        <v>108</v>
      </c>
      <c r="L1070" t="s">
        <v>109</v>
      </c>
      <c r="M1070" t="s">
        <v>110</v>
      </c>
      <c r="N1070" t="s">
        <v>2973</v>
      </c>
      <c r="O1070" t="s">
        <v>2920</v>
      </c>
      <c r="P1070">
        <v>8170</v>
      </c>
      <c r="Q1070">
        <v>24</v>
      </c>
      <c r="R1070">
        <v>0</v>
      </c>
      <c r="S1070">
        <v>200</v>
      </c>
      <c r="T1070">
        <v>0</v>
      </c>
      <c r="U1070">
        <v>1516</v>
      </c>
      <c r="V1070">
        <v>1516</v>
      </c>
      <c r="W1070">
        <v>200</v>
      </c>
      <c r="X1070">
        <v>0</v>
      </c>
      <c r="Y1070">
        <v>0</v>
      </c>
      <c r="Z1070">
        <v>0</v>
      </c>
      <c r="AD1070" s="1">
        <v>41708.333333333336</v>
      </c>
      <c r="AE1070" s="1">
        <v>41736.708333333336</v>
      </c>
      <c r="AG1070" s="1">
        <v>41704.333333333336</v>
      </c>
      <c r="AH1070" s="1">
        <v>41732.708333333336</v>
      </c>
      <c r="AI1070" s="1">
        <v>41704.333333333336</v>
      </c>
      <c r="AJ1070" s="1">
        <v>41732.708333333336</v>
      </c>
      <c r="AK1070" s="1">
        <v>41704.333333333336</v>
      </c>
      <c r="AL1070" s="1">
        <v>41732.708333333336</v>
      </c>
      <c r="AM1070" s="1">
        <v>41708.333333333336</v>
      </c>
      <c r="AN1070" s="1">
        <v>41736.708333333336</v>
      </c>
      <c r="AP1070" t="s">
        <v>113</v>
      </c>
      <c r="AU1070" t="s">
        <v>2974</v>
      </c>
      <c r="AY1070" t="s">
        <v>106</v>
      </c>
      <c r="AZ1070">
        <v>0</v>
      </c>
      <c r="BA1070">
        <v>0</v>
      </c>
      <c r="BD1070" s="3">
        <v>41321.661111111112</v>
      </c>
      <c r="BE1070" s="3">
        <v>41321.663888888892</v>
      </c>
      <c r="BF1070" t="s">
        <v>115</v>
      </c>
      <c r="BG1070" t="s">
        <v>115</v>
      </c>
      <c r="BH1070">
        <v>8149</v>
      </c>
      <c r="BM1070">
        <v>43470</v>
      </c>
      <c r="BR1070" t="s">
        <v>2854</v>
      </c>
      <c r="BS1070" t="s">
        <v>2855</v>
      </c>
      <c r="BU1070">
        <v>1</v>
      </c>
      <c r="BV1070" t="s">
        <v>118</v>
      </c>
      <c r="BX1070" t="s">
        <v>119</v>
      </c>
      <c r="BY1070" t="s">
        <v>119</v>
      </c>
      <c r="BZ1070" t="s">
        <v>119</v>
      </c>
      <c r="CA1070">
        <v>1</v>
      </c>
      <c r="CC1070" t="s">
        <v>120</v>
      </c>
      <c r="CH1070">
        <v>540</v>
      </c>
      <c r="CI1070">
        <v>35110</v>
      </c>
      <c r="CJ1070" t="s">
        <v>106</v>
      </c>
      <c r="CK1070" t="s">
        <v>106</v>
      </c>
      <c r="CL1070">
        <v>15</v>
      </c>
      <c r="CM1070" t="s">
        <v>2963</v>
      </c>
      <c r="CO1070">
        <v>124387</v>
      </c>
      <c r="CQ1070">
        <v>0</v>
      </c>
      <c r="CR1070">
        <v>0</v>
      </c>
      <c r="CS1070">
        <v>0</v>
      </c>
      <c r="CY1070" t="s">
        <v>123</v>
      </c>
      <c r="CZ1070" t="s">
        <v>124</v>
      </c>
      <c r="DD1070" t="str" cm="1">
        <f t="array" ref="DD1070">TEXT(_xlfn.SEQUENCE(1, DATEDIF(AG1070, AH1070, "m") + 1, AG1070, 30), "YYYY-APMM")</f>
        <v>2014-AP03</v>
      </c>
      <c r="DN1070">
        <f t="shared" si="32"/>
        <v>1516</v>
      </c>
      <c r="DO1070" t="str">
        <f t="shared" si="33"/>
        <v>TILE MASON SK</v>
      </c>
    </row>
    <row r="1071" spans="1:119" x14ac:dyDescent="0.35">
      <c r="A1071" t="s">
        <v>105</v>
      </c>
      <c r="B1071">
        <v>500356</v>
      </c>
      <c r="C1071">
        <v>6359</v>
      </c>
      <c r="D1071">
        <v>124390</v>
      </c>
      <c r="E1071">
        <v>13662</v>
      </c>
      <c r="F1071">
        <v>0</v>
      </c>
      <c r="G1071" t="s">
        <v>106</v>
      </c>
      <c r="H1071" t="s">
        <v>106</v>
      </c>
      <c r="I1071" t="s">
        <v>106</v>
      </c>
      <c r="J1071" t="s">
        <v>107</v>
      </c>
      <c r="K1071" t="s">
        <v>108</v>
      </c>
      <c r="L1071" t="s">
        <v>109</v>
      </c>
      <c r="M1071" t="s">
        <v>110</v>
      </c>
      <c r="N1071" t="s">
        <v>2975</v>
      </c>
      <c r="O1071" t="s">
        <v>2923</v>
      </c>
      <c r="P1071">
        <v>8170</v>
      </c>
      <c r="Q1071">
        <v>24</v>
      </c>
      <c r="R1071">
        <v>0</v>
      </c>
      <c r="S1071">
        <v>200</v>
      </c>
      <c r="T1071">
        <v>0</v>
      </c>
      <c r="U1071">
        <v>1341</v>
      </c>
      <c r="V1071">
        <v>1341</v>
      </c>
      <c r="W1071">
        <v>200</v>
      </c>
      <c r="X1071">
        <v>0</v>
      </c>
      <c r="Y1071">
        <v>0</v>
      </c>
      <c r="Z1071">
        <v>0</v>
      </c>
      <c r="AD1071" s="1">
        <v>41717.333333333336</v>
      </c>
      <c r="AE1071" s="1">
        <v>41745.708333333336</v>
      </c>
      <c r="AG1071" s="1">
        <v>41714.333333333336</v>
      </c>
      <c r="AH1071" s="1">
        <v>41742.708333333336</v>
      </c>
      <c r="AI1071" s="1">
        <v>41714.333333333336</v>
      </c>
      <c r="AJ1071" s="1">
        <v>41742.708333333336</v>
      </c>
      <c r="AK1071" s="1">
        <v>41714.333333333336</v>
      </c>
      <c r="AL1071" s="1">
        <v>41742.708333333336</v>
      </c>
      <c r="AM1071" s="1">
        <v>41717.333333333336</v>
      </c>
      <c r="AN1071" s="1">
        <v>41745.708333333336</v>
      </c>
      <c r="AP1071" t="s">
        <v>113</v>
      </c>
      <c r="AU1071" t="s">
        <v>2976</v>
      </c>
      <c r="AY1071" t="s">
        <v>106</v>
      </c>
      <c r="AZ1071">
        <v>0</v>
      </c>
      <c r="BA1071">
        <v>0</v>
      </c>
      <c r="BD1071" s="3">
        <v>41321.661111111112</v>
      </c>
      <c r="BE1071" s="3">
        <v>41321.663888888892</v>
      </c>
      <c r="BF1071" t="s">
        <v>115</v>
      </c>
      <c r="BG1071" t="s">
        <v>115</v>
      </c>
      <c r="BH1071">
        <v>8149</v>
      </c>
      <c r="BM1071">
        <v>43470</v>
      </c>
      <c r="BR1071" t="s">
        <v>2854</v>
      </c>
      <c r="BS1071" t="s">
        <v>2855</v>
      </c>
      <c r="BU1071">
        <v>1</v>
      </c>
      <c r="BV1071" t="s">
        <v>118</v>
      </c>
      <c r="BX1071" t="s">
        <v>119</v>
      </c>
      <c r="BY1071" t="s">
        <v>119</v>
      </c>
      <c r="BZ1071" t="s">
        <v>119</v>
      </c>
      <c r="CA1071">
        <v>1</v>
      </c>
      <c r="CC1071" t="s">
        <v>120</v>
      </c>
      <c r="CH1071">
        <v>540</v>
      </c>
      <c r="CI1071">
        <v>35110</v>
      </c>
      <c r="CJ1071" t="s">
        <v>106</v>
      </c>
      <c r="CK1071" t="s">
        <v>106</v>
      </c>
      <c r="CL1071">
        <v>15</v>
      </c>
      <c r="CM1071" t="s">
        <v>2963</v>
      </c>
      <c r="CO1071">
        <v>124387</v>
      </c>
      <c r="CQ1071">
        <v>0</v>
      </c>
      <c r="CR1071">
        <v>0</v>
      </c>
      <c r="CS1071">
        <v>0</v>
      </c>
      <c r="CY1071" t="s">
        <v>123</v>
      </c>
      <c r="CZ1071" t="s">
        <v>124</v>
      </c>
      <c r="DD1071" t="str" cm="1">
        <f t="array" ref="DD1071">TEXT(_xlfn.SEQUENCE(1, DATEDIF(AG1071, AH1071, "m") + 1, AG1071, 30), "YYYY-APMM")</f>
        <v>2014-AP03</v>
      </c>
      <c r="DN1071">
        <f t="shared" si="32"/>
        <v>1341</v>
      </c>
      <c r="DO1071" t="str">
        <f t="shared" si="33"/>
        <v>TILE MASON SK</v>
      </c>
    </row>
    <row r="1072" spans="1:119" x14ac:dyDescent="0.35">
      <c r="A1072" t="s">
        <v>105</v>
      </c>
      <c r="B1072">
        <v>500357</v>
      </c>
      <c r="C1072">
        <v>6359</v>
      </c>
      <c r="D1072">
        <v>124390</v>
      </c>
      <c r="E1072">
        <v>13662</v>
      </c>
      <c r="F1072">
        <v>0</v>
      </c>
      <c r="G1072" t="s">
        <v>106</v>
      </c>
      <c r="H1072" t="s">
        <v>106</v>
      </c>
      <c r="I1072" t="s">
        <v>106</v>
      </c>
      <c r="J1072" t="s">
        <v>107</v>
      </c>
      <c r="K1072" t="s">
        <v>108</v>
      </c>
      <c r="L1072" t="s">
        <v>109</v>
      </c>
      <c r="M1072" t="s">
        <v>110</v>
      </c>
      <c r="N1072" t="s">
        <v>2977</v>
      </c>
      <c r="O1072" t="s">
        <v>2929</v>
      </c>
      <c r="P1072">
        <v>8170</v>
      </c>
      <c r="Q1072">
        <v>176</v>
      </c>
      <c r="R1072">
        <v>152</v>
      </c>
      <c r="S1072">
        <v>120</v>
      </c>
      <c r="T1072">
        <v>0</v>
      </c>
      <c r="U1072">
        <v>931.25</v>
      </c>
      <c r="V1072">
        <v>931.25</v>
      </c>
      <c r="W1072">
        <v>120</v>
      </c>
      <c r="X1072">
        <v>0</v>
      </c>
      <c r="Y1072">
        <v>0</v>
      </c>
      <c r="Z1072">
        <v>0</v>
      </c>
      <c r="AD1072" s="1">
        <v>41757.333333333336</v>
      </c>
      <c r="AE1072" s="1">
        <v>41773.708333333336</v>
      </c>
      <c r="AG1072" s="1">
        <v>41731.333333333336</v>
      </c>
      <c r="AH1072" s="1">
        <v>41748.708333333336</v>
      </c>
      <c r="AI1072" s="1">
        <v>41731.333333333336</v>
      </c>
      <c r="AJ1072" s="1">
        <v>41748.708333333336</v>
      </c>
      <c r="AK1072" s="1">
        <v>41731.333333333336</v>
      </c>
      <c r="AL1072" s="1">
        <v>41748.708333333336</v>
      </c>
      <c r="AM1072" s="1">
        <v>41757.333333333336</v>
      </c>
      <c r="AN1072" s="1">
        <v>41773.708333333336</v>
      </c>
      <c r="AP1072" t="s">
        <v>113</v>
      </c>
      <c r="AU1072" t="s">
        <v>2978</v>
      </c>
      <c r="AY1072" t="s">
        <v>106</v>
      </c>
      <c r="AZ1072">
        <v>0</v>
      </c>
      <c r="BA1072">
        <v>0</v>
      </c>
      <c r="BD1072" s="3">
        <v>41321.661111111112</v>
      </c>
      <c r="BE1072" s="3">
        <v>41321.663888888892</v>
      </c>
      <c r="BF1072" t="s">
        <v>115</v>
      </c>
      <c r="BG1072" t="s">
        <v>115</v>
      </c>
      <c r="BH1072">
        <v>8149</v>
      </c>
      <c r="BM1072">
        <v>43470</v>
      </c>
      <c r="BR1072" t="s">
        <v>2854</v>
      </c>
      <c r="BS1072" t="s">
        <v>2855</v>
      </c>
      <c r="BU1072">
        <v>1</v>
      </c>
      <c r="BV1072" t="s">
        <v>118</v>
      </c>
      <c r="BX1072" t="s">
        <v>119</v>
      </c>
      <c r="BY1072" t="s">
        <v>119</v>
      </c>
      <c r="BZ1072" t="s">
        <v>119</v>
      </c>
      <c r="CA1072">
        <v>1</v>
      </c>
      <c r="CC1072" t="s">
        <v>120</v>
      </c>
      <c r="CH1072">
        <v>540</v>
      </c>
      <c r="CI1072">
        <v>35110</v>
      </c>
      <c r="CJ1072" t="s">
        <v>106</v>
      </c>
      <c r="CK1072" t="s">
        <v>106</v>
      </c>
      <c r="CL1072">
        <v>15</v>
      </c>
      <c r="CM1072" t="s">
        <v>2963</v>
      </c>
      <c r="CO1072">
        <v>124387</v>
      </c>
      <c r="CQ1072">
        <v>0</v>
      </c>
      <c r="CR1072">
        <v>0</v>
      </c>
      <c r="CS1072">
        <v>0</v>
      </c>
      <c r="CY1072" t="s">
        <v>123</v>
      </c>
      <c r="CZ1072" t="s">
        <v>124</v>
      </c>
      <c r="DD1072" t="str" cm="1">
        <f t="array" ref="DD1072">TEXT(_xlfn.SEQUENCE(1, DATEDIF(AG1072, AH1072, "m") + 1, AG1072, 30), "YYYY-APMM")</f>
        <v>2014-AP04</v>
      </c>
      <c r="DN1072">
        <f t="shared" si="32"/>
        <v>931.25</v>
      </c>
      <c r="DO1072" t="str">
        <f t="shared" si="33"/>
        <v>TILE MASON SK</v>
      </c>
    </row>
    <row r="1073" spans="1:119" x14ac:dyDescent="0.35">
      <c r="A1073" t="s">
        <v>105</v>
      </c>
      <c r="B1073">
        <v>500358</v>
      </c>
      <c r="C1073">
        <v>6359</v>
      </c>
      <c r="D1073">
        <v>124390</v>
      </c>
      <c r="E1073">
        <v>13662</v>
      </c>
      <c r="F1073">
        <v>0</v>
      </c>
      <c r="G1073" t="s">
        <v>106</v>
      </c>
      <c r="H1073" t="s">
        <v>106</v>
      </c>
      <c r="I1073" t="s">
        <v>106</v>
      </c>
      <c r="J1073" t="s">
        <v>107</v>
      </c>
      <c r="K1073" t="s">
        <v>108</v>
      </c>
      <c r="L1073" t="s">
        <v>109</v>
      </c>
      <c r="M1073" t="s">
        <v>110</v>
      </c>
      <c r="N1073" t="s">
        <v>2979</v>
      </c>
      <c r="O1073" t="s">
        <v>2932</v>
      </c>
      <c r="P1073">
        <v>8171</v>
      </c>
      <c r="Q1073">
        <v>112</v>
      </c>
      <c r="R1073">
        <v>88</v>
      </c>
      <c r="S1073">
        <v>160</v>
      </c>
      <c r="T1073">
        <v>0</v>
      </c>
      <c r="U1073">
        <v>850</v>
      </c>
      <c r="V1073">
        <v>850</v>
      </c>
      <c r="W1073">
        <v>160</v>
      </c>
      <c r="X1073">
        <v>0</v>
      </c>
      <c r="Y1073">
        <v>0</v>
      </c>
      <c r="Z1073">
        <v>0</v>
      </c>
      <c r="AD1073" s="1">
        <v>41751.333333333336</v>
      </c>
      <c r="AE1073" s="1">
        <v>41773.708333333336</v>
      </c>
      <c r="AG1073" s="1">
        <v>41735.333333333336</v>
      </c>
      <c r="AH1073" s="1">
        <v>41757.708333333336</v>
      </c>
      <c r="AI1073" s="1">
        <v>41735.333333333336</v>
      </c>
      <c r="AJ1073" s="1">
        <v>41757.708333333336</v>
      </c>
      <c r="AK1073" s="1">
        <v>41735.333333333336</v>
      </c>
      <c r="AL1073" s="1">
        <v>41757.708333333336</v>
      </c>
      <c r="AM1073" s="1">
        <v>41751.333333333336</v>
      </c>
      <c r="AN1073" s="1">
        <v>41773.708333333336</v>
      </c>
      <c r="AP1073" t="s">
        <v>113</v>
      </c>
      <c r="AU1073" t="s">
        <v>2980</v>
      </c>
      <c r="AY1073" t="s">
        <v>106</v>
      </c>
      <c r="AZ1073">
        <v>0</v>
      </c>
      <c r="BA1073">
        <v>0</v>
      </c>
      <c r="BD1073" s="3">
        <v>41321.661111111112</v>
      </c>
      <c r="BE1073" s="3">
        <v>41321.663888888892</v>
      </c>
      <c r="BF1073" t="s">
        <v>115</v>
      </c>
      <c r="BG1073" t="s">
        <v>115</v>
      </c>
      <c r="BH1073">
        <v>8149</v>
      </c>
      <c r="BM1073">
        <v>43480</v>
      </c>
      <c r="BR1073" t="s">
        <v>2893</v>
      </c>
      <c r="BS1073" t="s">
        <v>2894</v>
      </c>
      <c r="BU1073">
        <v>1</v>
      </c>
      <c r="BV1073" t="s">
        <v>118</v>
      </c>
      <c r="BX1073" t="s">
        <v>119</v>
      </c>
      <c r="BY1073" t="s">
        <v>119</v>
      </c>
      <c r="BZ1073" t="s">
        <v>119</v>
      </c>
      <c r="CA1073">
        <v>1</v>
      </c>
      <c r="CC1073" t="s">
        <v>120</v>
      </c>
      <c r="CH1073">
        <v>540</v>
      </c>
      <c r="CI1073">
        <v>35110</v>
      </c>
      <c r="CJ1073" t="s">
        <v>106</v>
      </c>
      <c r="CK1073" t="s">
        <v>106</v>
      </c>
      <c r="CL1073">
        <v>15</v>
      </c>
      <c r="CM1073" t="s">
        <v>2963</v>
      </c>
      <c r="CO1073">
        <v>124387</v>
      </c>
      <c r="CQ1073">
        <v>0</v>
      </c>
      <c r="CR1073">
        <v>0</v>
      </c>
      <c r="CS1073">
        <v>0</v>
      </c>
      <c r="CY1073" t="s">
        <v>123</v>
      </c>
      <c r="CZ1073" t="s">
        <v>124</v>
      </c>
      <c r="DD1073" t="str" cm="1">
        <f t="array" ref="DD1073">TEXT(_xlfn.SEQUENCE(1, DATEDIF(AG1073, AH1073, "m") + 1, AG1073, 30), "YYYY-APMM")</f>
        <v>2014-AP04</v>
      </c>
      <c r="DN1073">
        <f t="shared" si="32"/>
        <v>850</v>
      </c>
      <c r="DO1073" t="str">
        <f t="shared" si="33"/>
        <v>GRANITE MASON SK</v>
      </c>
    </row>
    <row r="1074" spans="1:119" x14ac:dyDescent="0.35">
      <c r="A1074" t="s">
        <v>105</v>
      </c>
      <c r="B1074">
        <v>500359</v>
      </c>
      <c r="C1074">
        <v>6359</v>
      </c>
      <c r="D1074">
        <v>124390</v>
      </c>
      <c r="E1074">
        <v>13662</v>
      </c>
      <c r="F1074">
        <v>0</v>
      </c>
      <c r="G1074" t="s">
        <v>106</v>
      </c>
      <c r="H1074" t="s">
        <v>106</v>
      </c>
      <c r="I1074" t="s">
        <v>106</v>
      </c>
      <c r="J1074" t="s">
        <v>107</v>
      </c>
      <c r="K1074" t="s">
        <v>108</v>
      </c>
      <c r="L1074" t="s">
        <v>109</v>
      </c>
      <c r="M1074" t="s">
        <v>110</v>
      </c>
      <c r="N1074" t="s">
        <v>2981</v>
      </c>
      <c r="O1074" t="s">
        <v>2935</v>
      </c>
      <c r="P1074">
        <v>8178</v>
      </c>
      <c r="Q1074">
        <v>24</v>
      </c>
      <c r="R1074">
        <v>0</v>
      </c>
      <c r="S1074">
        <v>160</v>
      </c>
      <c r="T1074">
        <v>0</v>
      </c>
      <c r="U1074">
        <v>1191</v>
      </c>
      <c r="V1074">
        <v>1191</v>
      </c>
      <c r="W1074">
        <v>160</v>
      </c>
      <c r="X1074">
        <v>0</v>
      </c>
      <c r="Y1074">
        <v>0</v>
      </c>
      <c r="Z1074">
        <v>0</v>
      </c>
      <c r="AD1074" s="1">
        <v>41738.333333333336</v>
      </c>
      <c r="AE1074" s="1">
        <v>41760.708333333336</v>
      </c>
      <c r="AG1074" s="1">
        <v>41735.333333333336</v>
      </c>
      <c r="AH1074" s="1">
        <v>41757.708333333336</v>
      </c>
      <c r="AI1074" s="1">
        <v>41735.333333333336</v>
      </c>
      <c r="AJ1074" s="1">
        <v>41757.708333333336</v>
      </c>
      <c r="AK1074" s="1">
        <v>41735.333333333336</v>
      </c>
      <c r="AL1074" s="1">
        <v>41757.708333333336</v>
      </c>
      <c r="AM1074" s="1">
        <v>41738.333333333336</v>
      </c>
      <c r="AN1074" s="1">
        <v>41760.708333333336</v>
      </c>
      <c r="AP1074" t="s">
        <v>113</v>
      </c>
      <c r="AU1074" t="s">
        <v>2982</v>
      </c>
      <c r="AY1074" t="s">
        <v>106</v>
      </c>
      <c r="AZ1074">
        <v>0</v>
      </c>
      <c r="BA1074">
        <v>0</v>
      </c>
      <c r="BD1074" s="3">
        <v>41321.661111111112</v>
      </c>
      <c r="BE1074" s="3">
        <v>41321.663888888892</v>
      </c>
      <c r="BF1074" t="s">
        <v>115</v>
      </c>
      <c r="BG1074" t="s">
        <v>115</v>
      </c>
      <c r="BH1074">
        <v>8149</v>
      </c>
      <c r="BM1074">
        <v>43550</v>
      </c>
      <c r="BR1074" t="s">
        <v>116</v>
      </c>
      <c r="BS1074" t="s">
        <v>117</v>
      </c>
      <c r="BU1074">
        <v>1</v>
      </c>
      <c r="BV1074" t="s">
        <v>118</v>
      </c>
      <c r="BX1074" t="s">
        <v>119</v>
      </c>
      <c r="BY1074" t="s">
        <v>119</v>
      </c>
      <c r="BZ1074" t="s">
        <v>119</v>
      </c>
      <c r="CA1074">
        <v>1</v>
      </c>
      <c r="CC1074" t="s">
        <v>120</v>
      </c>
      <c r="CH1074">
        <v>540</v>
      </c>
      <c r="CI1074">
        <v>35110</v>
      </c>
      <c r="CJ1074" t="s">
        <v>106</v>
      </c>
      <c r="CK1074" t="s">
        <v>106</v>
      </c>
      <c r="CL1074">
        <v>15</v>
      </c>
      <c r="CM1074" t="s">
        <v>2963</v>
      </c>
      <c r="CO1074">
        <v>124387</v>
      </c>
      <c r="CQ1074">
        <v>0</v>
      </c>
      <c r="CR1074">
        <v>0</v>
      </c>
      <c r="CS1074">
        <v>0</v>
      </c>
      <c r="CY1074" t="s">
        <v>123</v>
      </c>
      <c r="CZ1074" t="s">
        <v>124</v>
      </c>
      <c r="DD1074" t="str" cm="1">
        <f t="array" ref="DD1074">TEXT(_xlfn.SEQUENCE(1, DATEDIF(AG1074, AH1074, "m") + 1, AG1074, 30), "YYYY-APMM")</f>
        <v>2014-AP04</v>
      </c>
      <c r="DN1074">
        <f t="shared" si="32"/>
        <v>1191</v>
      </c>
      <c r="DO1074" t="str">
        <f t="shared" si="33"/>
        <v>LABOR- SUBCONTRACTOR</v>
      </c>
    </row>
    <row r="1075" spans="1:119" x14ac:dyDescent="0.35">
      <c r="A1075" t="s">
        <v>105</v>
      </c>
      <c r="B1075">
        <v>500360</v>
      </c>
      <c r="C1075">
        <v>6359</v>
      </c>
      <c r="D1075">
        <v>124390</v>
      </c>
      <c r="E1075">
        <v>13662</v>
      </c>
      <c r="F1075">
        <v>0</v>
      </c>
      <c r="G1075" t="s">
        <v>106</v>
      </c>
      <c r="H1075" t="s">
        <v>106</v>
      </c>
      <c r="I1075" t="s">
        <v>106</v>
      </c>
      <c r="J1075" t="s">
        <v>107</v>
      </c>
      <c r="K1075" t="s">
        <v>108</v>
      </c>
      <c r="L1075" t="s">
        <v>109</v>
      </c>
      <c r="M1075" t="s">
        <v>110</v>
      </c>
      <c r="N1075" t="s">
        <v>2983</v>
      </c>
      <c r="O1075" t="s">
        <v>2941</v>
      </c>
      <c r="P1075">
        <v>8178</v>
      </c>
      <c r="Q1075">
        <v>24</v>
      </c>
      <c r="R1075">
        <v>0</v>
      </c>
      <c r="S1075">
        <v>200</v>
      </c>
      <c r="T1075">
        <v>0</v>
      </c>
      <c r="U1075">
        <v>1191</v>
      </c>
      <c r="V1075">
        <v>1191</v>
      </c>
      <c r="W1075">
        <v>200</v>
      </c>
      <c r="X1075">
        <v>0</v>
      </c>
      <c r="Y1075">
        <v>0</v>
      </c>
      <c r="Z1075">
        <v>0</v>
      </c>
      <c r="AD1075" s="1">
        <v>41750.333333333336</v>
      </c>
      <c r="AE1075" s="1">
        <v>41778.708333333336</v>
      </c>
      <c r="AG1075" s="1">
        <v>41746.333333333336</v>
      </c>
      <c r="AH1075" s="1">
        <v>41774.708333333336</v>
      </c>
      <c r="AI1075" s="1">
        <v>41746.333333333336</v>
      </c>
      <c r="AJ1075" s="1">
        <v>41774.708333333336</v>
      </c>
      <c r="AK1075" s="1">
        <v>41746.333333333336</v>
      </c>
      <c r="AL1075" s="1">
        <v>41774.708333333336</v>
      </c>
      <c r="AM1075" s="1">
        <v>41750.333333333336</v>
      </c>
      <c r="AN1075" s="1">
        <v>41778.708333333336</v>
      </c>
      <c r="AP1075" t="s">
        <v>113</v>
      </c>
      <c r="AU1075" t="s">
        <v>2984</v>
      </c>
      <c r="AY1075" t="s">
        <v>106</v>
      </c>
      <c r="AZ1075">
        <v>0</v>
      </c>
      <c r="BA1075">
        <v>0</v>
      </c>
      <c r="BD1075" s="3">
        <v>41321.661111111112</v>
      </c>
      <c r="BE1075" s="3">
        <v>41321.663888888892</v>
      </c>
      <c r="BF1075" t="s">
        <v>115</v>
      </c>
      <c r="BG1075" t="s">
        <v>115</v>
      </c>
      <c r="BH1075">
        <v>8149</v>
      </c>
      <c r="BM1075">
        <v>43550</v>
      </c>
      <c r="BR1075" t="s">
        <v>116</v>
      </c>
      <c r="BS1075" t="s">
        <v>117</v>
      </c>
      <c r="BU1075">
        <v>1</v>
      </c>
      <c r="BV1075" t="s">
        <v>118</v>
      </c>
      <c r="BX1075" t="s">
        <v>119</v>
      </c>
      <c r="BY1075" t="s">
        <v>119</v>
      </c>
      <c r="BZ1075" t="s">
        <v>119</v>
      </c>
      <c r="CA1075">
        <v>1</v>
      </c>
      <c r="CC1075" t="s">
        <v>120</v>
      </c>
      <c r="CH1075">
        <v>540</v>
      </c>
      <c r="CI1075">
        <v>35110</v>
      </c>
      <c r="CJ1075" t="s">
        <v>106</v>
      </c>
      <c r="CK1075" t="s">
        <v>106</v>
      </c>
      <c r="CL1075">
        <v>15</v>
      </c>
      <c r="CM1075" t="s">
        <v>2963</v>
      </c>
      <c r="CO1075">
        <v>124387</v>
      </c>
      <c r="CQ1075">
        <v>0</v>
      </c>
      <c r="CR1075">
        <v>0</v>
      </c>
      <c r="CS1075">
        <v>0</v>
      </c>
      <c r="CY1075" t="s">
        <v>123</v>
      </c>
      <c r="CZ1075" t="s">
        <v>124</v>
      </c>
      <c r="DD1075" t="str" cm="1">
        <f t="array" ref="DD1075">TEXT(_xlfn.SEQUENCE(1, DATEDIF(AG1075, AH1075, "m") + 1, AG1075, 30), "YYYY-APMM")</f>
        <v>2014-AP04</v>
      </c>
      <c r="DN1075">
        <f t="shared" si="32"/>
        <v>1191</v>
      </c>
      <c r="DO1075" t="str">
        <f t="shared" si="33"/>
        <v>LABOR- SUBCONTRACTOR</v>
      </c>
    </row>
    <row r="1076" spans="1:119" x14ac:dyDescent="0.35">
      <c r="A1076" t="s">
        <v>105</v>
      </c>
      <c r="B1076">
        <v>500361</v>
      </c>
      <c r="C1076">
        <v>6359</v>
      </c>
      <c r="D1076">
        <v>124390</v>
      </c>
      <c r="E1076">
        <v>13662</v>
      </c>
      <c r="F1076">
        <v>0</v>
      </c>
      <c r="G1076" t="s">
        <v>106</v>
      </c>
      <c r="H1076" t="s">
        <v>106</v>
      </c>
      <c r="I1076" t="s">
        <v>106</v>
      </c>
      <c r="J1076" t="s">
        <v>107</v>
      </c>
      <c r="K1076" t="s">
        <v>108</v>
      </c>
      <c r="L1076" t="s">
        <v>109</v>
      </c>
      <c r="M1076" t="s">
        <v>110</v>
      </c>
      <c r="N1076" t="s">
        <v>2985</v>
      </c>
      <c r="O1076" t="s">
        <v>2986</v>
      </c>
      <c r="P1076">
        <v>8178</v>
      </c>
      <c r="Q1076">
        <v>24</v>
      </c>
      <c r="R1076">
        <v>0</v>
      </c>
      <c r="S1076">
        <v>120</v>
      </c>
      <c r="T1076">
        <v>0</v>
      </c>
      <c r="U1076">
        <v>176</v>
      </c>
      <c r="V1076">
        <v>176</v>
      </c>
      <c r="W1076">
        <v>120</v>
      </c>
      <c r="X1076">
        <v>0</v>
      </c>
      <c r="Y1076">
        <v>0</v>
      </c>
      <c r="Z1076">
        <v>0</v>
      </c>
      <c r="AD1076" s="1">
        <v>41765.333333333336</v>
      </c>
      <c r="AE1076" s="1">
        <v>41781.708333333336</v>
      </c>
      <c r="AG1076" s="1">
        <v>41762.333333333336</v>
      </c>
      <c r="AH1076" s="1">
        <v>41778.708333333336</v>
      </c>
      <c r="AI1076" s="1">
        <v>41762.333333333336</v>
      </c>
      <c r="AJ1076" s="1">
        <v>41778.708333333336</v>
      </c>
      <c r="AK1076" s="1">
        <v>41762.333333333336</v>
      </c>
      <c r="AL1076" s="1">
        <v>41778.708333333336</v>
      </c>
      <c r="AM1076" s="1">
        <v>41765.333333333336</v>
      </c>
      <c r="AN1076" s="1">
        <v>41781.708333333336</v>
      </c>
      <c r="AP1076" t="s">
        <v>113</v>
      </c>
      <c r="AU1076" t="s">
        <v>2987</v>
      </c>
      <c r="AY1076" t="s">
        <v>106</v>
      </c>
      <c r="AZ1076">
        <v>0</v>
      </c>
      <c r="BA1076">
        <v>0</v>
      </c>
      <c r="BD1076" s="3">
        <v>41321.661111111112</v>
      </c>
      <c r="BE1076" s="3">
        <v>41321.663888888892</v>
      </c>
      <c r="BF1076" t="s">
        <v>115</v>
      </c>
      <c r="BG1076" t="s">
        <v>115</v>
      </c>
      <c r="BH1076">
        <v>8149</v>
      </c>
      <c r="BM1076">
        <v>43550</v>
      </c>
      <c r="BR1076" t="s">
        <v>116</v>
      </c>
      <c r="BS1076" t="s">
        <v>117</v>
      </c>
      <c r="BU1076">
        <v>1</v>
      </c>
      <c r="BV1076" t="s">
        <v>118</v>
      </c>
      <c r="BX1076" t="s">
        <v>119</v>
      </c>
      <c r="BY1076" t="s">
        <v>119</v>
      </c>
      <c r="BZ1076" t="s">
        <v>119</v>
      </c>
      <c r="CA1076">
        <v>1</v>
      </c>
      <c r="CC1076" t="s">
        <v>120</v>
      </c>
      <c r="CH1076">
        <v>540</v>
      </c>
      <c r="CI1076">
        <v>35110</v>
      </c>
      <c r="CJ1076" t="s">
        <v>106</v>
      </c>
      <c r="CK1076" t="s">
        <v>106</v>
      </c>
      <c r="CL1076">
        <v>15</v>
      </c>
      <c r="CM1076" t="s">
        <v>2963</v>
      </c>
      <c r="CO1076">
        <v>124387</v>
      </c>
      <c r="CQ1076">
        <v>0</v>
      </c>
      <c r="CR1076">
        <v>0</v>
      </c>
      <c r="CS1076">
        <v>0</v>
      </c>
      <c r="CY1076" t="s">
        <v>123</v>
      </c>
      <c r="CZ1076" t="s">
        <v>124</v>
      </c>
      <c r="DD1076" t="str" cm="1">
        <f t="array" ref="DD1076">TEXT(_xlfn.SEQUENCE(1, DATEDIF(AG1076, AH1076, "m") + 1, AG1076, 30), "YYYY-APMM")</f>
        <v>2014-AP05</v>
      </c>
      <c r="DN1076">
        <f t="shared" si="32"/>
        <v>176</v>
      </c>
      <c r="DO1076" t="str">
        <f t="shared" si="33"/>
        <v>LABOR- SUBCONTRACTOR</v>
      </c>
    </row>
    <row r="1077" spans="1:119" x14ac:dyDescent="0.35">
      <c r="A1077" t="s">
        <v>105</v>
      </c>
      <c r="B1077">
        <v>500362</v>
      </c>
      <c r="C1077">
        <v>6359</v>
      </c>
      <c r="D1077">
        <v>124390</v>
      </c>
      <c r="E1077">
        <v>13662</v>
      </c>
      <c r="F1077">
        <v>0</v>
      </c>
      <c r="G1077" t="s">
        <v>106</v>
      </c>
      <c r="H1077" t="s">
        <v>106</v>
      </c>
      <c r="I1077" t="s">
        <v>106</v>
      </c>
      <c r="J1077" t="s">
        <v>107</v>
      </c>
      <c r="K1077" t="s">
        <v>108</v>
      </c>
      <c r="L1077" t="s">
        <v>109</v>
      </c>
      <c r="M1077" t="s">
        <v>110</v>
      </c>
      <c r="N1077" t="s">
        <v>2988</v>
      </c>
      <c r="O1077" t="s">
        <v>2989</v>
      </c>
      <c r="P1077">
        <v>8178</v>
      </c>
      <c r="Q1077">
        <v>24</v>
      </c>
      <c r="R1077">
        <v>0</v>
      </c>
      <c r="S1077">
        <v>160</v>
      </c>
      <c r="T1077">
        <v>0</v>
      </c>
      <c r="U1077">
        <v>132</v>
      </c>
      <c r="V1077">
        <v>132</v>
      </c>
      <c r="W1077">
        <v>160</v>
      </c>
      <c r="X1077">
        <v>0</v>
      </c>
      <c r="Y1077">
        <v>0</v>
      </c>
      <c r="Z1077">
        <v>0</v>
      </c>
      <c r="AD1077" s="1">
        <v>41773.333333333336</v>
      </c>
      <c r="AE1077" s="1">
        <v>41795.708333333336</v>
      </c>
      <c r="AG1077" s="1">
        <v>41770.333333333336</v>
      </c>
      <c r="AH1077" s="1">
        <v>41792.708333333336</v>
      </c>
      <c r="AI1077" s="1">
        <v>41770.333333333336</v>
      </c>
      <c r="AJ1077" s="1">
        <v>41792.708333333336</v>
      </c>
      <c r="AK1077" s="1">
        <v>41770.333333333336</v>
      </c>
      <c r="AL1077" s="1">
        <v>41792.708333333336</v>
      </c>
      <c r="AM1077" s="1">
        <v>41773.333333333336</v>
      </c>
      <c r="AN1077" s="1">
        <v>41795.708333333336</v>
      </c>
      <c r="AP1077" t="s">
        <v>113</v>
      </c>
      <c r="AU1077" t="s">
        <v>2990</v>
      </c>
      <c r="AY1077" t="s">
        <v>106</v>
      </c>
      <c r="AZ1077">
        <v>0</v>
      </c>
      <c r="BA1077">
        <v>0</v>
      </c>
      <c r="BD1077" s="3">
        <v>41321.661111111112</v>
      </c>
      <c r="BE1077" s="3">
        <v>41321.663888888892</v>
      </c>
      <c r="BF1077" t="s">
        <v>115</v>
      </c>
      <c r="BG1077" t="s">
        <v>115</v>
      </c>
      <c r="BH1077">
        <v>8149</v>
      </c>
      <c r="BM1077">
        <v>43550</v>
      </c>
      <c r="BR1077" t="s">
        <v>116</v>
      </c>
      <c r="BS1077" t="s">
        <v>117</v>
      </c>
      <c r="BU1077">
        <v>1</v>
      </c>
      <c r="BV1077" t="s">
        <v>118</v>
      </c>
      <c r="BX1077" t="s">
        <v>119</v>
      </c>
      <c r="BY1077" t="s">
        <v>119</v>
      </c>
      <c r="BZ1077" t="s">
        <v>119</v>
      </c>
      <c r="CA1077">
        <v>1</v>
      </c>
      <c r="CC1077" t="s">
        <v>120</v>
      </c>
      <c r="CH1077">
        <v>540</v>
      </c>
      <c r="CI1077">
        <v>35110</v>
      </c>
      <c r="CJ1077" t="s">
        <v>106</v>
      </c>
      <c r="CK1077" t="s">
        <v>106</v>
      </c>
      <c r="CL1077">
        <v>15</v>
      </c>
      <c r="CM1077" t="s">
        <v>2963</v>
      </c>
      <c r="CO1077">
        <v>124387</v>
      </c>
      <c r="CQ1077">
        <v>0</v>
      </c>
      <c r="CR1077">
        <v>0</v>
      </c>
      <c r="CS1077">
        <v>0</v>
      </c>
      <c r="CY1077" t="s">
        <v>123</v>
      </c>
      <c r="CZ1077" t="s">
        <v>124</v>
      </c>
      <c r="DD1077" t="str" cm="1">
        <f t="array" ref="DD1077">TEXT(_xlfn.SEQUENCE(1, DATEDIF(AG1077, AH1077, "m") + 1, AG1077, 30), "YYYY-APMM")</f>
        <v>2014-AP05</v>
      </c>
      <c r="DN1077">
        <f t="shared" si="32"/>
        <v>132</v>
      </c>
      <c r="DO1077" t="str">
        <f t="shared" si="33"/>
        <v>LABOR- SUBCONTRACTOR</v>
      </c>
    </row>
    <row r="1078" spans="1:119" x14ac:dyDescent="0.35">
      <c r="A1078" t="s">
        <v>105</v>
      </c>
      <c r="B1078">
        <v>500363</v>
      </c>
      <c r="C1078">
        <v>6359</v>
      </c>
      <c r="D1078">
        <v>124390</v>
      </c>
      <c r="E1078">
        <v>13662</v>
      </c>
      <c r="F1078">
        <v>0</v>
      </c>
      <c r="G1078" t="s">
        <v>106</v>
      </c>
      <c r="H1078" t="s">
        <v>106</v>
      </c>
      <c r="I1078" t="s">
        <v>106</v>
      </c>
      <c r="J1078" t="s">
        <v>107</v>
      </c>
      <c r="K1078" t="s">
        <v>108</v>
      </c>
      <c r="L1078" t="s">
        <v>109</v>
      </c>
      <c r="M1078" t="s">
        <v>110</v>
      </c>
      <c r="N1078" t="s">
        <v>2991</v>
      </c>
      <c r="O1078" t="s">
        <v>2947</v>
      </c>
      <c r="P1078">
        <v>8178</v>
      </c>
      <c r="Q1078">
        <v>128</v>
      </c>
      <c r="R1078">
        <v>104</v>
      </c>
      <c r="S1078">
        <v>160</v>
      </c>
      <c r="T1078">
        <v>0</v>
      </c>
      <c r="U1078">
        <v>272.25</v>
      </c>
      <c r="V1078">
        <v>272.25</v>
      </c>
      <c r="W1078">
        <v>160</v>
      </c>
      <c r="X1078">
        <v>0</v>
      </c>
      <c r="Y1078">
        <v>0</v>
      </c>
      <c r="Z1078">
        <v>0</v>
      </c>
      <c r="AD1078" s="1">
        <v>41795.333333333336</v>
      </c>
      <c r="AE1078" s="1">
        <v>41818.708333333336</v>
      </c>
      <c r="AG1078" s="1">
        <v>41777.333333333336</v>
      </c>
      <c r="AH1078" s="1">
        <v>41799.708333333336</v>
      </c>
      <c r="AI1078" s="1">
        <v>41777.333333333336</v>
      </c>
      <c r="AJ1078" s="1">
        <v>41799.708333333336</v>
      </c>
      <c r="AK1078" s="1">
        <v>41777.333333333336</v>
      </c>
      <c r="AL1078" s="1">
        <v>41799.708333333336</v>
      </c>
      <c r="AM1078" s="1">
        <v>41795.333333333336</v>
      </c>
      <c r="AN1078" s="1">
        <v>41818.708333333336</v>
      </c>
      <c r="AP1078" t="s">
        <v>113</v>
      </c>
      <c r="AU1078" t="s">
        <v>2992</v>
      </c>
      <c r="AY1078" t="s">
        <v>106</v>
      </c>
      <c r="AZ1078">
        <v>0</v>
      </c>
      <c r="BA1078">
        <v>0</v>
      </c>
      <c r="BD1078" s="3">
        <v>41321.661111111112</v>
      </c>
      <c r="BE1078" s="3">
        <v>41321.663888888892</v>
      </c>
      <c r="BF1078" t="s">
        <v>115</v>
      </c>
      <c r="BG1078" t="s">
        <v>115</v>
      </c>
      <c r="BH1078">
        <v>8149</v>
      </c>
      <c r="BM1078">
        <v>43550</v>
      </c>
      <c r="BR1078" t="s">
        <v>116</v>
      </c>
      <c r="BS1078" t="s">
        <v>117</v>
      </c>
      <c r="BU1078">
        <v>1</v>
      </c>
      <c r="BV1078" t="s">
        <v>118</v>
      </c>
      <c r="BX1078" t="s">
        <v>119</v>
      </c>
      <c r="BY1078" t="s">
        <v>119</v>
      </c>
      <c r="BZ1078" t="s">
        <v>119</v>
      </c>
      <c r="CA1078">
        <v>1</v>
      </c>
      <c r="CC1078" t="s">
        <v>120</v>
      </c>
      <c r="CH1078">
        <v>540</v>
      </c>
      <c r="CI1078">
        <v>35110</v>
      </c>
      <c r="CJ1078" t="s">
        <v>106</v>
      </c>
      <c r="CK1078" t="s">
        <v>106</v>
      </c>
      <c r="CL1078">
        <v>15</v>
      </c>
      <c r="CM1078" t="s">
        <v>2963</v>
      </c>
      <c r="CO1078">
        <v>124387</v>
      </c>
      <c r="CQ1078">
        <v>0</v>
      </c>
      <c r="CR1078">
        <v>0</v>
      </c>
      <c r="CS1078">
        <v>0</v>
      </c>
      <c r="CY1078" t="s">
        <v>123</v>
      </c>
      <c r="CZ1078" t="s">
        <v>124</v>
      </c>
      <c r="DD1078" t="str" cm="1">
        <f t="array" ref="DD1078">TEXT(_xlfn.SEQUENCE(1, DATEDIF(AG1078, AH1078, "m") + 1, AG1078, 30), "YYYY-APMM")</f>
        <v>2014-AP05</v>
      </c>
      <c r="DN1078">
        <f t="shared" si="32"/>
        <v>272.25</v>
      </c>
      <c r="DO1078" t="str">
        <f t="shared" si="33"/>
        <v>LABOR- SUBCONTRACTOR</v>
      </c>
    </row>
    <row r="1079" spans="1:119" x14ac:dyDescent="0.35">
      <c r="A1079" t="s">
        <v>105</v>
      </c>
      <c r="B1079">
        <v>500364</v>
      </c>
      <c r="C1079">
        <v>6359</v>
      </c>
      <c r="D1079">
        <v>124390</v>
      </c>
      <c r="E1079">
        <v>13662</v>
      </c>
      <c r="F1079">
        <v>0</v>
      </c>
      <c r="G1079" t="s">
        <v>106</v>
      </c>
      <c r="H1079" t="s">
        <v>106</v>
      </c>
      <c r="I1079" t="s">
        <v>106</v>
      </c>
      <c r="J1079" t="s">
        <v>107</v>
      </c>
      <c r="K1079" t="s">
        <v>108</v>
      </c>
      <c r="L1079" t="s">
        <v>109</v>
      </c>
      <c r="M1079" t="s">
        <v>110</v>
      </c>
      <c r="N1079" t="s">
        <v>2993</v>
      </c>
      <c r="O1079" t="s">
        <v>2887</v>
      </c>
      <c r="P1079">
        <v>8178</v>
      </c>
      <c r="Q1079">
        <v>24</v>
      </c>
      <c r="R1079">
        <v>0</v>
      </c>
      <c r="S1079">
        <v>200</v>
      </c>
      <c r="T1079">
        <v>0</v>
      </c>
      <c r="U1079">
        <v>704</v>
      </c>
      <c r="V1079">
        <v>704</v>
      </c>
      <c r="W1079">
        <v>200</v>
      </c>
      <c r="X1079">
        <v>0</v>
      </c>
      <c r="Y1079">
        <v>0</v>
      </c>
      <c r="Z1079">
        <v>0</v>
      </c>
      <c r="AD1079" s="1">
        <v>41781.333333333336</v>
      </c>
      <c r="AE1079" s="1">
        <v>41809.708333333336</v>
      </c>
      <c r="AG1079" s="1">
        <v>41778.333333333336</v>
      </c>
      <c r="AH1079" s="1">
        <v>41806.708333333336</v>
      </c>
      <c r="AI1079" s="1">
        <v>41778.333333333336</v>
      </c>
      <c r="AJ1079" s="1">
        <v>41806.708333333336</v>
      </c>
      <c r="AK1079" s="1">
        <v>41778.333333333336</v>
      </c>
      <c r="AL1079" s="1">
        <v>41806.708333333336</v>
      </c>
      <c r="AM1079" s="1">
        <v>41781.333333333336</v>
      </c>
      <c r="AN1079" s="1">
        <v>41809.708333333336</v>
      </c>
      <c r="AP1079" t="s">
        <v>113</v>
      </c>
      <c r="AU1079" t="s">
        <v>2994</v>
      </c>
      <c r="AY1079" t="s">
        <v>106</v>
      </c>
      <c r="AZ1079">
        <v>0</v>
      </c>
      <c r="BA1079">
        <v>0</v>
      </c>
      <c r="BD1079" s="3">
        <v>41321.661111111112</v>
      </c>
      <c r="BE1079" s="3">
        <v>41321.663888888892</v>
      </c>
      <c r="BF1079" t="s">
        <v>115</v>
      </c>
      <c r="BG1079" t="s">
        <v>115</v>
      </c>
      <c r="BH1079">
        <v>8149</v>
      </c>
      <c r="BM1079">
        <v>43550</v>
      </c>
      <c r="BR1079" t="s">
        <v>116</v>
      </c>
      <c r="BS1079" t="s">
        <v>117</v>
      </c>
      <c r="BU1079">
        <v>1</v>
      </c>
      <c r="BV1079" t="s">
        <v>118</v>
      </c>
      <c r="BX1079" t="s">
        <v>119</v>
      </c>
      <c r="BY1079" t="s">
        <v>119</v>
      </c>
      <c r="BZ1079" t="s">
        <v>119</v>
      </c>
      <c r="CA1079">
        <v>1</v>
      </c>
      <c r="CC1079" t="s">
        <v>120</v>
      </c>
      <c r="CH1079">
        <v>540</v>
      </c>
      <c r="CI1079">
        <v>35110</v>
      </c>
      <c r="CJ1079" t="s">
        <v>106</v>
      </c>
      <c r="CK1079" t="s">
        <v>106</v>
      </c>
      <c r="CL1079">
        <v>15</v>
      </c>
      <c r="CM1079" t="s">
        <v>2963</v>
      </c>
      <c r="CO1079">
        <v>124387</v>
      </c>
      <c r="CQ1079">
        <v>0</v>
      </c>
      <c r="CR1079">
        <v>0</v>
      </c>
      <c r="CS1079">
        <v>0</v>
      </c>
      <c r="CY1079" t="s">
        <v>123</v>
      </c>
      <c r="CZ1079" t="s">
        <v>124</v>
      </c>
      <c r="DD1079" t="str" cm="1">
        <f t="array" ref="DD1079">TEXT(_xlfn.SEQUENCE(1, DATEDIF(AG1079, AH1079, "m") + 1, AG1079, 30), "YYYY-APMM")</f>
        <v>2014-AP05</v>
      </c>
      <c r="DN1079">
        <f t="shared" si="32"/>
        <v>704</v>
      </c>
      <c r="DO1079" t="str">
        <f t="shared" si="33"/>
        <v>LABOR- SUBCONTRACTOR</v>
      </c>
    </row>
    <row r="1080" spans="1:119" x14ac:dyDescent="0.35">
      <c r="A1080" t="s">
        <v>105</v>
      </c>
      <c r="B1080">
        <v>500365</v>
      </c>
      <c r="C1080">
        <v>6359</v>
      </c>
      <c r="D1080">
        <v>124390</v>
      </c>
      <c r="E1080">
        <v>13662</v>
      </c>
      <c r="F1080">
        <v>0</v>
      </c>
      <c r="G1080" t="s">
        <v>106</v>
      </c>
      <c r="H1080" t="s">
        <v>106</v>
      </c>
      <c r="I1080" t="s">
        <v>106</v>
      </c>
      <c r="J1080" t="s">
        <v>107</v>
      </c>
      <c r="K1080" t="s">
        <v>108</v>
      </c>
      <c r="L1080" t="s">
        <v>109</v>
      </c>
      <c r="M1080" t="s">
        <v>110</v>
      </c>
      <c r="N1080" t="s">
        <v>2995</v>
      </c>
      <c r="O1080" t="s">
        <v>2891</v>
      </c>
      <c r="P1080">
        <v>8171</v>
      </c>
      <c r="Q1080">
        <v>40</v>
      </c>
      <c r="R1080">
        <v>16</v>
      </c>
      <c r="S1080">
        <v>160</v>
      </c>
      <c r="T1080">
        <v>0</v>
      </c>
      <c r="U1080">
        <v>110</v>
      </c>
      <c r="V1080">
        <v>110</v>
      </c>
      <c r="W1080">
        <v>160</v>
      </c>
      <c r="X1080">
        <v>0</v>
      </c>
      <c r="Y1080">
        <v>0</v>
      </c>
      <c r="Z1080">
        <v>0</v>
      </c>
      <c r="AD1080" s="1">
        <v>41798.333333333336</v>
      </c>
      <c r="AE1080" s="1">
        <v>41820.708333333336</v>
      </c>
      <c r="AG1080" s="1">
        <v>41792.333333333336</v>
      </c>
      <c r="AH1080" s="1">
        <v>41814.708333333336</v>
      </c>
      <c r="AI1080" s="1">
        <v>41792.333333333336</v>
      </c>
      <c r="AJ1080" s="1">
        <v>41814.708333333336</v>
      </c>
      <c r="AK1080" s="1">
        <v>41792.333333333336</v>
      </c>
      <c r="AL1080" s="1">
        <v>41814.708333333336</v>
      </c>
      <c r="AM1080" s="1">
        <v>41798.333333333336</v>
      </c>
      <c r="AN1080" s="1">
        <v>41820.708333333336</v>
      </c>
      <c r="AP1080" t="s">
        <v>113</v>
      </c>
      <c r="AU1080" t="s">
        <v>2996</v>
      </c>
      <c r="AY1080" t="s">
        <v>106</v>
      </c>
      <c r="AZ1080">
        <v>0</v>
      </c>
      <c r="BA1080">
        <v>0</v>
      </c>
      <c r="BD1080" s="3">
        <v>41321.661111111112</v>
      </c>
      <c r="BE1080" s="3">
        <v>41321.663888888892</v>
      </c>
      <c r="BF1080" t="s">
        <v>115</v>
      </c>
      <c r="BG1080" t="s">
        <v>115</v>
      </c>
      <c r="BH1080">
        <v>8149</v>
      </c>
      <c r="BM1080">
        <v>43480</v>
      </c>
      <c r="BR1080" t="s">
        <v>2893</v>
      </c>
      <c r="BS1080" t="s">
        <v>2894</v>
      </c>
      <c r="BU1080">
        <v>1</v>
      </c>
      <c r="BV1080" t="s">
        <v>118</v>
      </c>
      <c r="BX1080" t="s">
        <v>119</v>
      </c>
      <c r="BY1080" t="s">
        <v>119</v>
      </c>
      <c r="BZ1080" t="s">
        <v>119</v>
      </c>
      <c r="CA1080">
        <v>1</v>
      </c>
      <c r="CC1080" t="s">
        <v>120</v>
      </c>
      <c r="CH1080">
        <v>540</v>
      </c>
      <c r="CI1080">
        <v>35110</v>
      </c>
      <c r="CJ1080" t="s">
        <v>106</v>
      </c>
      <c r="CK1080" t="s">
        <v>106</v>
      </c>
      <c r="CL1080">
        <v>15</v>
      </c>
      <c r="CM1080" t="s">
        <v>2963</v>
      </c>
      <c r="CO1080">
        <v>124387</v>
      </c>
      <c r="CQ1080">
        <v>0</v>
      </c>
      <c r="CR1080">
        <v>0</v>
      </c>
      <c r="CS1080">
        <v>0</v>
      </c>
      <c r="CY1080" t="s">
        <v>123</v>
      </c>
      <c r="CZ1080" t="s">
        <v>124</v>
      </c>
      <c r="DD1080" t="str" cm="1">
        <f t="array" ref="DD1080">TEXT(_xlfn.SEQUENCE(1, DATEDIF(AG1080, AH1080, "m") + 1, AG1080, 30), "YYYY-APMM")</f>
        <v>2014-AP06</v>
      </c>
      <c r="DN1080">
        <f t="shared" si="32"/>
        <v>110</v>
      </c>
      <c r="DO1080" t="str">
        <f t="shared" si="33"/>
        <v>GRANITE MASON SK</v>
      </c>
    </row>
    <row r="1081" spans="1:119" x14ac:dyDescent="0.35">
      <c r="A1081" t="s">
        <v>105</v>
      </c>
      <c r="B1081">
        <v>500366</v>
      </c>
      <c r="C1081">
        <v>6359</v>
      </c>
      <c r="D1081">
        <v>124390</v>
      </c>
      <c r="E1081">
        <v>13662</v>
      </c>
      <c r="F1081">
        <v>0</v>
      </c>
      <c r="G1081" t="s">
        <v>106</v>
      </c>
      <c r="H1081" t="s">
        <v>106</v>
      </c>
      <c r="I1081" t="s">
        <v>106</v>
      </c>
      <c r="J1081" t="s">
        <v>107</v>
      </c>
      <c r="K1081" t="s">
        <v>108</v>
      </c>
      <c r="L1081" t="s">
        <v>109</v>
      </c>
      <c r="M1081" t="s">
        <v>110</v>
      </c>
      <c r="N1081" t="s">
        <v>2997</v>
      </c>
      <c r="O1081" t="s">
        <v>2998</v>
      </c>
      <c r="P1081">
        <v>8178</v>
      </c>
      <c r="Q1081">
        <v>24</v>
      </c>
      <c r="R1081">
        <v>0</v>
      </c>
      <c r="S1081">
        <v>160</v>
      </c>
      <c r="T1081">
        <v>0</v>
      </c>
      <c r="U1081">
        <v>175</v>
      </c>
      <c r="V1081">
        <v>175</v>
      </c>
      <c r="W1081">
        <v>160</v>
      </c>
      <c r="X1081">
        <v>0</v>
      </c>
      <c r="Y1081">
        <v>0</v>
      </c>
      <c r="Z1081">
        <v>0</v>
      </c>
      <c r="AD1081" s="1">
        <v>41795.333333333336</v>
      </c>
      <c r="AE1081" s="1">
        <v>41818.708333333336</v>
      </c>
      <c r="AG1081" s="1">
        <v>41792.333333333336</v>
      </c>
      <c r="AH1081" s="1">
        <v>41814.708333333336</v>
      </c>
      <c r="AI1081" s="1">
        <v>41792.333333333336</v>
      </c>
      <c r="AJ1081" s="1">
        <v>41814.708333333336</v>
      </c>
      <c r="AK1081" s="1">
        <v>41792.333333333336</v>
      </c>
      <c r="AL1081" s="1">
        <v>41814.708333333336</v>
      </c>
      <c r="AM1081" s="1">
        <v>41795.333333333336</v>
      </c>
      <c r="AN1081" s="1">
        <v>41818.708333333336</v>
      </c>
      <c r="AP1081" t="s">
        <v>113</v>
      </c>
      <c r="AU1081" t="s">
        <v>2999</v>
      </c>
      <c r="AY1081" t="s">
        <v>106</v>
      </c>
      <c r="AZ1081">
        <v>0</v>
      </c>
      <c r="BA1081">
        <v>0</v>
      </c>
      <c r="BD1081" s="3">
        <v>41321.661111111112</v>
      </c>
      <c r="BE1081" s="3">
        <v>41321.663888888892</v>
      </c>
      <c r="BF1081" t="s">
        <v>115</v>
      </c>
      <c r="BG1081" t="s">
        <v>115</v>
      </c>
      <c r="BH1081">
        <v>8149</v>
      </c>
      <c r="BM1081">
        <v>43550</v>
      </c>
      <c r="BR1081" t="s">
        <v>116</v>
      </c>
      <c r="BS1081" t="s">
        <v>117</v>
      </c>
      <c r="BU1081">
        <v>1</v>
      </c>
      <c r="BV1081" t="s">
        <v>118</v>
      </c>
      <c r="BX1081" t="s">
        <v>119</v>
      </c>
      <c r="BY1081" t="s">
        <v>119</v>
      </c>
      <c r="BZ1081" t="s">
        <v>119</v>
      </c>
      <c r="CA1081">
        <v>1</v>
      </c>
      <c r="CC1081" t="s">
        <v>120</v>
      </c>
      <c r="CH1081">
        <v>540</v>
      </c>
      <c r="CI1081">
        <v>35110</v>
      </c>
      <c r="CJ1081" t="s">
        <v>106</v>
      </c>
      <c r="CK1081" t="s">
        <v>106</v>
      </c>
      <c r="CL1081">
        <v>15</v>
      </c>
      <c r="CM1081" t="s">
        <v>2963</v>
      </c>
      <c r="CO1081">
        <v>124387</v>
      </c>
      <c r="CQ1081">
        <v>0</v>
      </c>
      <c r="CR1081">
        <v>0</v>
      </c>
      <c r="CS1081">
        <v>0</v>
      </c>
      <c r="CY1081" t="s">
        <v>123</v>
      </c>
      <c r="CZ1081" t="s">
        <v>124</v>
      </c>
      <c r="DD1081" t="str" cm="1">
        <f t="array" ref="DD1081">TEXT(_xlfn.SEQUENCE(1, DATEDIF(AG1081, AH1081, "m") + 1, AG1081, 30), "YYYY-APMM")</f>
        <v>2014-AP06</v>
      </c>
      <c r="DN1081">
        <f t="shared" si="32"/>
        <v>175</v>
      </c>
      <c r="DO1081" t="str">
        <f t="shared" si="33"/>
        <v>LABOR- SUBCONTRACTOR</v>
      </c>
    </row>
    <row r="1082" spans="1:119" x14ac:dyDescent="0.35">
      <c r="A1082" t="s">
        <v>105</v>
      </c>
      <c r="B1082">
        <v>500367</v>
      </c>
      <c r="C1082">
        <v>6359</v>
      </c>
      <c r="D1082">
        <v>124390</v>
      </c>
      <c r="E1082">
        <v>13662</v>
      </c>
      <c r="F1082">
        <v>0</v>
      </c>
      <c r="G1082" t="s">
        <v>106</v>
      </c>
      <c r="H1082" t="s">
        <v>106</v>
      </c>
      <c r="I1082" t="s">
        <v>106</v>
      </c>
      <c r="J1082" t="s">
        <v>107</v>
      </c>
      <c r="K1082" t="s">
        <v>108</v>
      </c>
      <c r="L1082" t="s">
        <v>109</v>
      </c>
      <c r="M1082" t="s">
        <v>110</v>
      </c>
      <c r="N1082" t="s">
        <v>3000</v>
      </c>
      <c r="O1082" t="s">
        <v>2899</v>
      </c>
      <c r="P1082">
        <v>8178</v>
      </c>
      <c r="Q1082">
        <v>24</v>
      </c>
      <c r="R1082">
        <v>0</v>
      </c>
      <c r="S1082">
        <v>200</v>
      </c>
      <c r="T1082">
        <v>0</v>
      </c>
      <c r="U1082">
        <v>5256.25</v>
      </c>
      <c r="V1082">
        <v>5256.25</v>
      </c>
      <c r="W1082">
        <v>200</v>
      </c>
      <c r="X1082">
        <v>0</v>
      </c>
      <c r="Y1082">
        <v>0</v>
      </c>
      <c r="Z1082">
        <v>0</v>
      </c>
      <c r="AD1082" s="1">
        <v>41807.333333333336</v>
      </c>
      <c r="AE1082" s="1">
        <v>41835.708333333336</v>
      </c>
      <c r="AG1082" s="1">
        <v>41804.333333333336</v>
      </c>
      <c r="AH1082" s="1">
        <v>41832.708333333336</v>
      </c>
      <c r="AI1082" s="1">
        <v>41804.333333333336</v>
      </c>
      <c r="AJ1082" s="1">
        <v>41832.708333333336</v>
      </c>
      <c r="AK1082" s="1">
        <v>41804.333333333336</v>
      </c>
      <c r="AL1082" s="1">
        <v>41832.708333333336</v>
      </c>
      <c r="AM1082" s="1">
        <v>41807.333333333336</v>
      </c>
      <c r="AN1082" s="1">
        <v>41835.708333333336</v>
      </c>
      <c r="AP1082" t="s">
        <v>113</v>
      </c>
      <c r="AU1082" t="e">
        <f>+cyP5DWCSR6qs0b5pgqmTQ</f>
        <v>#NAME?</v>
      </c>
      <c r="AY1082" t="s">
        <v>106</v>
      </c>
      <c r="AZ1082">
        <v>0</v>
      </c>
      <c r="BA1082">
        <v>0</v>
      </c>
      <c r="BD1082" s="3">
        <v>41321.661111111112</v>
      </c>
      <c r="BE1082" s="3">
        <v>41321.663888888892</v>
      </c>
      <c r="BF1082" t="s">
        <v>115</v>
      </c>
      <c r="BG1082" t="s">
        <v>115</v>
      </c>
      <c r="BH1082">
        <v>8149</v>
      </c>
      <c r="BM1082">
        <v>43550</v>
      </c>
      <c r="BR1082" t="s">
        <v>116</v>
      </c>
      <c r="BS1082" t="s">
        <v>117</v>
      </c>
      <c r="BU1082">
        <v>1</v>
      </c>
      <c r="BV1082" t="s">
        <v>118</v>
      </c>
      <c r="BX1082" t="s">
        <v>119</v>
      </c>
      <c r="BY1082" t="s">
        <v>119</v>
      </c>
      <c r="BZ1082" t="s">
        <v>119</v>
      </c>
      <c r="CA1082">
        <v>1</v>
      </c>
      <c r="CC1082" t="s">
        <v>120</v>
      </c>
      <c r="CH1082">
        <v>540</v>
      </c>
      <c r="CI1082">
        <v>35110</v>
      </c>
      <c r="CJ1082" t="s">
        <v>106</v>
      </c>
      <c r="CK1082" t="s">
        <v>106</v>
      </c>
      <c r="CL1082">
        <v>15</v>
      </c>
      <c r="CM1082" t="s">
        <v>2963</v>
      </c>
      <c r="CO1082">
        <v>124387</v>
      </c>
      <c r="CQ1082">
        <v>0</v>
      </c>
      <c r="CR1082">
        <v>0</v>
      </c>
      <c r="CS1082">
        <v>0</v>
      </c>
      <c r="CY1082" t="s">
        <v>123</v>
      </c>
      <c r="CZ1082" t="s">
        <v>124</v>
      </c>
      <c r="DD1082" t="str" cm="1">
        <f t="array" ref="DD1082">TEXT(_xlfn.SEQUENCE(1, DATEDIF(AG1082, AH1082, "m") + 1, AG1082, 30), "YYYY-APMM")</f>
        <v>2014-AP06</v>
      </c>
      <c r="DN1082">
        <f t="shared" si="32"/>
        <v>5256.25</v>
      </c>
      <c r="DO1082" t="str">
        <f t="shared" si="33"/>
        <v>LABOR- SUBCONTRACTOR</v>
      </c>
    </row>
    <row r="1083" spans="1:119" x14ac:dyDescent="0.35">
      <c r="A1083" t="s">
        <v>105</v>
      </c>
      <c r="B1083">
        <v>500368</v>
      </c>
      <c r="C1083">
        <v>6359</v>
      </c>
      <c r="D1083">
        <v>124393</v>
      </c>
      <c r="E1083">
        <v>13662</v>
      </c>
      <c r="F1083">
        <v>0</v>
      </c>
      <c r="G1083" t="s">
        <v>106</v>
      </c>
      <c r="H1083" t="s">
        <v>106</v>
      </c>
      <c r="I1083" t="s">
        <v>106</v>
      </c>
      <c r="J1083" t="s">
        <v>107</v>
      </c>
      <c r="K1083" t="s">
        <v>108</v>
      </c>
      <c r="L1083" t="s">
        <v>109</v>
      </c>
      <c r="M1083" t="s">
        <v>110</v>
      </c>
      <c r="N1083" t="s">
        <v>3001</v>
      </c>
      <c r="O1083" t="s">
        <v>3002</v>
      </c>
      <c r="P1083">
        <v>8178</v>
      </c>
      <c r="Q1083">
        <v>128</v>
      </c>
      <c r="R1083">
        <v>0</v>
      </c>
      <c r="S1083">
        <v>200</v>
      </c>
      <c r="T1083">
        <v>0</v>
      </c>
      <c r="U1083">
        <v>2579.1999999999998</v>
      </c>
      <c r="V1083">
        <v>2579.1999999999998</v>
      </c>
      <c r="W1083">
        <v>200</v>
      </c>
      <c r="X1083">
        <v>0</v>
      </c>
      <c r="Y1083">
        <v>0</v>
      </c>
      <c r="Z1083">
        <v>0</v>
      </c>
      <c r="AD1083" s="1">
        <v>41671.333333333336</v>
      </c>
      <c r="AE1083" s="1">
        <v>41700.708333333336</v>
      </c>
      <c r="AG1083" s="1">
        <v>41652.333333333336</v>
      </c>
      <c r="AH1083" s="1">
        <v>41680.708333333336</v>
      </c>
      <c r="AI1083" s="1">
        <v>41652.333333333336</v>
      </c>
      <c r="AJ1083" s="1">
        <v>41680.708333333336</v>
      </c>
      <c r="AK1083" s="1">
        <v>41652.333333333336</v>
      </c>
      <c r="AL1083" s="1">
        <v>41680.708333333336</v>
      </c>
      <c r="AM1083" s="1">
        <v>41671.333333333336</v>
      </c>
      <c r="AN1083" s="1">
        <v>41700.708333333336</v>
      </c>
      <c r="AP1083" t="s">
        <v>113</v>
      </c>
      <c r="AU1083" t="s">
        <v>3003</v>
      </c>
      <c r="AY1083" t="s">
        <v>106</v>
      </c>
      <c r="AZ1083">
        <v>0</v>
      </c>
      <c r="BA1083">
        <v>0</v>
      </c>
      <c r="BD1083" s="3">
        <v>41321.661111111112</v>
      </c>
      <c r="BE1083" s="3">
        <v>41321.663888888892</v>
      </c>
      <c r="BF1083" t="s">
        <v>115</v>
      </c>
      <c r="BG1083" t="s">
        <v>115</v>
      </c>
      <c r="BH1083">
        <v>8149</v>
      </c>
      <c r="BM1083">
        <v>43550</v>
      </c>
      <c r="BR1083" t="s">
        <v>116</v>
      </c>
      <c r="BS1083" t="s">
        <v>117</v>
      </c>
      <c r="BU1083">
        <v>1</v>
      </c>
      <c r="BV1083" t="s">
        <v>118</v>
      </c>
      <c r="BX1083" t="s">
        <v>119</v>
      </c>
      <c r="BY1083" t="s">
        <v>119</v>
      </c>
      <c r="BZ1083" t="s">
        <v>119</v>
      </c>
      <c r="CA1083">
        <v>1</v>
      </c>
      <c r="CC1083" t="s">
        <v>120</v>
      </c>
      <c r="CH1083">
        <v>540</v>
      </c>
      <c r="CI1083">
        <v>35190</v>
      </c>
      <c r="CJ1083" t="s">
        <v>106</v>
      </c>
      <c r="CK1083" t="s">
        <v>106</v>
      </c>
      <c r="CL1083">
        <v>15</v>
      </c>
      <c r="CM1083" t="s">
        <v>2963</v>
      </c>
      <c r="CO1083">
        <v>124392</v>
      </c>
      <c r="CQ1083">
        <v>0</v>
      </c>
      <c r="CR1083">
        <v>0</v>
      </c>
      <c r="CS1083">
        <v>0</v>
      </c>
      <c r="CY1083" t="s">
        <v>123</v>
      </c>
      <c r="CZ1083" t="s">
        <v>124</v>
      </c>
      <c r="DD1083" t="str" cm="1">
        <f t="array" ref="DD1083">TEXT(_xlfn.SEQUENCE(1, DATEDIF(AG1083, AH1083, "m") + 1, AG1083, 30), "YYYY-APMM")</f>
        <v>2014-AP01</v>
      </c>
      <c r="DN1083">
        <f t="shared" si="32"/>
        <v>2579.1999999999998</v>
      </c>
      <c r="DO1083" t="str">
        <f t="shared" si="33"/>
        <v>LABOR- SUBCONTRACTOR</v>
      </c>
    </row>
    <row r="1084" spans="1:119" x14ac:dyDescent="0.35">
      <c r="A1084" t="s">
        <v>105</v>
      </c>
      <c r="B1084">
        <v>500369</v>
      </c>
      <c r="C1084">
        <v>6359</v>
      </c>
      <c r="D1084">
        <v>124393</v>
      </c>
      <c r="E1084">
        <v>13662</v>
      </c>
      <c r="F1084">
        <v>0</v>
      </c>
      <c r="G1084" t="s">
        <v>106</v>
      </c>
      <c r="H1084" t="s">
        <v>106</v>
      </c>
      <c r="I1084" t="s">
        <v>106</v>
      </c>
      <c r="J1084" t="s">
        <v>107</v>
      </c>
      <c r="K1084" t="s">
        <v>108</v>
      </c>
      <c r="L1084" t="s">
        <v>109</v>
      </c>
      <c r="M1084" t="s">
        <v>110</v>
      </c>
      <c r="N1084" t="s">
        <v>3004</v>
      </c>
      <c r="O1084" t="s">
        <v>3005</v>
      </c>
      <c r="P1084">
        <v>8178</v>
      </c>
      <c r="Q1084">
        <v>368</v>
      </c>
      <c r="R1084">
        <v>0</v>
      </c>
      <c r="S1084">
        <v>160</v>
      </c>
      <c r="T1084">
        <v>0</v>
      </c>
      <c r="U1084">
        <v>3180.8</v>
      </c>
      <c r="V1084">
        <v>3180.8</v>
      </c>
      <c r="W1084">
        <v>160</v>
      </c>
      <c r="X1084">
        <v>0</v>
      </c>
      <c r="Y1084">
        <v>0</v>
      </c>
      <c r="Z1084">
        <v>0</v>
      </c>
      <c r="AD1084" s="1">
        <v>41718.333333333336</v>
      </c>
      <c r="AE1084" s="1">
        <v>41741.708333333336</v>
      </c>
      <c r="AG1084" s="1">
        <v>41664.333333333336</v>
      </c>
      <c r="AH1084" s="1">
        <v>41687.708333333336</v>
      </c>
      <c r="AI1084" s="1">
        <v>41664.333333333336</v>
      </c>
      <c r="AJ1084" s="1">
        <v>41687.708333333336</v>
      </c>
      <c r="AK1084" s="1">
        <v>41664.333333333336</v>
      </c>
      <c r="AL1084" s="1">
        <v>41687.708333333336</v>
      </c>
      <c r="AM1084" s="1">
        <v>41718.333333333336</v>
      </c>
      <c r="AN1084" s="1">
        <v>41741.708333333336</v>
      </c>
      <c r="AP1084" t="s">
        <v>113</v>
      </c>
      <c r="AU1084" t="s">
        <v>3006</v>
      </c>
      <c r="AY1084" t="s">
        <v>106</v>
      </c>
      <c r="AZ1084">
        <v>0</v>
      </c>
      <c r="BA1084">
        <v>0</v>
      </c>
      <c r="BD1084" s="3">
        <v>41321.661111111112</v>
      </c>
      <c r="BE1084" s="3">
        <v>41321.663888888892</v>
      </c>
      <c r="BF1084" t="s">
        <v>115</v>
      </c>
      <c r="BG1084" t="s">
        <v>115</v>
      </c>
      <c r="BH1084">
        <v>8149</v>
      </c>
      <c r="BM1084">
        <v>43550</v>
      </c>
      <c r="BR1084" t="s">
        <v>116</v>
      </c>
      <c r="BS1084" t="s">
        <v>117</v>
      </c>
      <c r="BU1084">
        <v>1</v>
      </c>
      <c r="BV1084" t="s">
        <v>118</v>
      </c>
      <c r="BX1084" t="s">
        <v>119</v>
      </c>
      <c r="BY1084" t="s">
        <v>119</v>
      </c>
      <c r="BZ1084" t="s">
        <v>119</v>
      </c>
      <c r="CA1084">
        <v>1</v>
      </c>
      <c r="CC1084" t="s">
        <v>120</v>
      </c>
      <c r="CH1084">
        <v>540</v>
      </c>
      <c r="CI1084">
        <v>35190</v>
      </c>
      <c r="CJ1084" t="s">
        <v>106</v>
      </c>
      <c r="CK1084" t="s">
        <v>106</v>
      </c>
      <c r="CL1084">
        <v>15</v>
      </c>
      <c r="CM1084" t="s">
        <v>2963</v>
      </c>
      <c r="CO1084">
        <v>124392</v>
      </c>
      <c r="CQ1084">
        <v>0</v>
      </c>
      <c r="CR1084">
        <v>0</v>
      </c>
      <c r="CS1084">
        <v>0</v>
      </c>
      <c r="CY1084" t="s">
        <v>123</v>
      </c>
      <c r="CZ1084" t="s">
        <v>124</v>
      </c>
      <c r="DD1084" t="str" cm="1">
        <f t="array" ref="DD1084">TEXT(_xlfn.SEQUENCE(1, DATEDIF(AG1084, AH1084, "m") + 1, AG1084, 30), "YYYY-APMM")</f>
        <v>2014-AP01</v>
      </c>
      <c r="DN1084">
        <f t="shared" si="32"/>
        <v>3180.8</v>
      </c>
      <c r="DO1084" t="str">
        <f t="shared" si="33"/>
        <v>LABOR- SUBCONTRACTOR</v>
      </c>
    </row>
    <row r="1085" spans="1:119" x14ac:dyDescent="0.35">
      <c r="A1085" t="s">
        <v>105</v>
      </c>
      <c r="B1085">
        <v>500370</v>
      </c>
      <c r="C1085">
        <v>6359</v>
      </c>
      <c r="D1085">
        <v>124393</v>
      </c>
      <c r="E1085">
        <v>13662</v>
      </c>
      <c r="F1085">
        <v>0</v>
      </c>
      <c r="G1085" t="s">
        <v>106</v>
      </c>
      <c r="H1085" t="s">
        <v>106</v>
      </c>
      <c r="I1085" t="s">
        <v>106</v>
      </c>
      <c r="J1085" t="s">
        <v>107</v>
      </c>
      <c r="K1085" t="s">
        <v>108</v>
      </c>
      <c r="L1085" t="s">
        <v>109</v>
      </c>
      <c r="M1085" t="s">
        <v>110</v>
      </c>
      <c r="N1085" t="s">
        <v>3007</v>
      </c>
      <c r="O1085" t="s">
        <v>3008</v>
      </c>
      <c r="P1085">
        <v>8178</v>
      </c>
      <c r="Q1085">
        <v>368</v>
      </c>
      <c r="R1085">
        <v>0</v>
      </c>
      <c r="S1085">
        <v>200</v>
      </c>
      <c r="T1085">
        <v>0</v>
      </c>
      <c r="U1085">
        <v>636.79999999999995</v>
      </c>
      <c r="V1085">
        <v>636.79999999999995</v>
      </c>
      <c r="W1085">
        <v>200</v>
      </c>
      <c r="X1085">
        <v>0</v>
      </c>
      <c r="Y1085">
        <v>0</v>
      </c>
      <c r="Z1085">
        <v>0</v>
      </c>
      <c r="AD1085" s="1">
        <v>41727.333333333336</v>
      </c>
      <c r="AE1085" s="1">
        <v>41755.708333333336</v>
      </c>
      <c r="AG1085" s="1">
        <v>41672.333333333336</v>
      </c>
      <c r="AH1085" s="1">
        <v>41701.708333333336</v>
      </c>
      <c r="AI1085" s="1">
        <v>41672.333333333336</v>
      </c>
      <c r="AJ1085" s="1">
        <v>41701.708333333336</v>
      </c>
      <c r="AK1085" s="1">
        <v>41672.333333333336</v>
      </c>
      <c r="AL1085" s="1">
        <v>41701.708333333336</v>
      </c>
      <c r="AM1085" s="1">
        <v>41727.333333333336</v>
      </c>
      <c r="AN1085" s="1">
        <v>41755.708333333336</v>
      </c>
      <c r="AP1085" t="s">
        <v>113</v>
      </c>
      <c r="AU1085" t="s">
        <v>3009</v>
      </c>
      <c r="AY1085" t="s">
        <v>106</v>
      </c>
      <c r="AZ1085">
        <v>0</v>
      </c>
      <c r="BA1085">
        <v>0</v>
      </c>
      <c r="BD1085" s="3">
        <v>41321.661111111112</v>
      </c>
      <c r="BE1085" s="3">
        <v>41328.377083333333</v>
      </c>
      <c r="BF1085" t="s">
        <v>115</v>
      </c>
      <c r="BG1085" t="s">
        <v>115</v>
      </c>
      <c r="BH1085">
        <v>8149</v>
      </c>
      <c r="BM1085">
        <v>43550</v>
      </c>
      <c r="BR1085" t="s">
        <v>116</v>
      </c>
      <c r="BS1085" t="s">
        <v>117</v>
      </c>
      <c r="BU1085">
        <v>1</v>
      </c>
      <c r="BV1085" t="s">
        <v>118</v>
      </c>
      <c r="BX1085" t="s">
        <v>119</v>
      </c>
      <c r="BY1085" t="s">
        <v>119</v>
      </c>
      <c r="BZ1085" t="s">
        <v>119</v>
      </c>
      <c r="CA1085">
        <v>1</v>
      </c>
      <c r="CC1085" t="s">
        <v>120</v>
      </c>
      <c r="CH1085">
        <v>540</v>
      </c>
      <c r="CI1085">
        <v>35190</v>
      </c>
      <c r="CJ1085" t="s">
        <v>106</v>
      </c>
      <c r="CK1085" t="s">
        <v>106</v>
      </c>
      <c r="CL1085">
        <v>15</v>
      </c>
      <c r="CM1085" t="s">
        <v>2963</v>
      </c>
      <c r="CO1085">
        <v>124392</v>
      </c>
      <c r="CQ1085">
        <v>0</v>
      </c>
      <c r="CR1085">
        <v>0</v>
      </c>
      <c r="CS1085">
        <v>0</v>
      </c>
      <c r="CY1085" t="s">
        <v>123</v>
      </c>
      <c r="CZ1085" t="s">
        <v>124</v>
      </c>
      <c r="DD1085" t="str" cm="1">
        <f t="array" ref="DD1085:DE1085">TEXT(_xlfn.SEQUENCE(1, DATEDIF(AG1085, AH1085, "m") + 1, AG1085, 30), "YYYY-APMM")</f>
        <v>2014-AP02</v>
      </c>
      <c r="DE1085" t="str">
        <v>2014-AP03</v>
      </c>
      <c r="DN1085">
        <f t="shared" si="32"/>
        <v>318.39999999999998</v>
      </c>
      <c r="DO1085" t="str">
        <f t="shared" si="33"/>
        <v>LABOR- SUBCONTRACTOR</v>
      </c>
    </row>
    <row r="1086" spans="1:119" x14ac:dyDescent="0.35">
      <c r="A1086" t="s">
        <v>105</v>
      </c>
      <c r="B1086">
        <v>500371</v>
      </c>
      <c r="C1086">
        <v>6359</v>
      </c>
      <c r="D1086">
        <v>124393</v>
      </c>
      <c r="E1086">
        <v>13662</v>
      </c>
      <c r="F1086">
        <v>0</v>
      </c>
      <c r="G1086" t="s">
        <v>106</v>
      </c>
      <c r="H1086" t="s">
        <v>106</v>
      </c>
      <c r="I1086" t="s">
        <v>106</v>
      </c>
      <c r="J1086" t="s">
        <v>107</v>
      </c>
      <c r="K1086" t="s">
        <v>108</v>
      </c>
      <c r="L1086" t="s">
        <v>109</v>
      </c>
      <c r="M1086" t="s">
        <v>110</v>
      </c>
      <c r="N1086" t="s">
        <v>3010</v>
      </c>
      <c r="O1086" t="s">
        <v>3011</v>
      </c>
      <c r="P1086">
        <v>8178</v>
      </c>
      <c r="Q1086">
        <v>24</v>
      </c>
      <c r="R1086">
        <v>0</v>
      </c>
      <c r="S1086">
        <v>160</v>
      </c>
      <c r="T1086">
        <v>0</v>
      </c>
      <c r="U1086">
        <v>454.4</v>
      </c>
      <c r="V1086">
        <v>454.4</v>
      </c>
      <c r="W1086">
        <v>160</v>
      </c>
      <c r="X1086">
        <v>0</v>
      </c>
      <c r="Y1086">
        <v>0</v>
      </c>
      <c r="Z1086">
        <v>0</v>
      </c>
      <c r="AD1086" s="1">
        <v>41765.333333333336</v>
      </c>
      <c r="AE1086" s="1">
        <v>41787.708333333336</v>
      </c>
      <c r="AG1086" s="1">
        <v>41762.333333333336</v>
      </c>
      <c r="AH1086" s="1">
        <v>41784.708333333336</v>
      </c>
      <c r="AI1086" s="1">
        <v>41762.333333333336</v>
      </c>
      <c r="AJ1086" s="1">
        <v>41784.708333333336</v>
      </c>
      <c r="AK1086" s="1">
        <v>41762.333333333336</v>
      </c>
      <c r="AL1086" s="1">
        <v>41784.708333333336</v>
      </c>
      <c r="AM1086" s="1">
        <v>41765.333333333336</v>
      </c>
      <c r="AN1086" s="1">
        <v>41787.708333333336</v>
      </c>
      <c r="AP1086" t="s">
        <v>113</v>
      </c>
      <c r="AU1086" t="s">
        <v>3012</v>
      </c>
      <c r="AY1086" t="s">
        <v>106</v>
      </c>
      <c r="AZ1086">
        <v>0</v>
      </c>
      <c r="BA1086">
        <v>0</v>
      </c>
      <c r="BD1086" s="3">
        <v>41321.661111111112</v>
      </c>
      <c r="BE1086" s="3">
        <v>41321.663888888892</v>
      </c>
      <c r="BF1086" t="s">
        <v>115</v>
      </c>
      <c r="BG1086" t="s">
        <v>115</v>
      </c>
      <c r="BH1086">
        <v>8149</v>
      </c>
      <c r="BM1086">
        <v>43550</v>
      </c>
      <c r="BR1086" t="s">
        <v>116</v>
      </c>
      <c r="BS1086" t="s">
        <v>117</v>
      </c>
      <c r="BU1086">
        <v>1</v>
      </c>
      <c r="BV1086" t="s">
        <v>118</v>
      </c>
      <c r="BX1086" t="s">
        <v>119</v>
      </c>
      <c r="BY1086" t="s">
        <v>119</v>
      </c>
      <c r="BZ1086" t="s">
        <v>119</v>
      </c>
      <c r="CA1086">
        <v>1</v>
      </c>
      <c r="CC1086" t="s">
        <v>120</v>
      </c>
      <c r="CH1086">
        <v>540</v>
      </c>
      <c r="CI1086">
        <v>35190</v>
      </c>
      <c r="CJ1086" t="s">
        <v>106</v>
      </c>
      <c r="CK1086" t="s">
        <v>106</v>
      </c>
      <c r="CL1086">
        <v>15</v>
      </c>
      <c r="CM1086" t="s">
        <v>2963</v>
      </c>
      <c r="CO1086">
        <v>124392</v>
      </c>
      <c r="CQ1086">
        <v>0</v>
      </c>
      <c r="CR1086">
        <v>0</v>
      </c>
      <c r="CS1086">
        <v>0</v>
      </c>
      <c r="CY1086" t="s">
        <v>123</v>
      </c>
      <c r="CZ1086" t="s">
        <v>124</v>
      </c>
      <c r="DD1086" t="str" cm="1">
        <f t="array" ref="DD1086">TEXT(_xlfn.SEQUENCE(1, DATEDIF(AG1086, AH1086, "m") + 1, AG1086, 30), "YYYY-APMM")</f>
        <v>2014-AP05</v>
      </c>
      <c r="DN1086">
        <f t="shared" si="32"/>
        <v>454.4</v>
      </c>
      <c r="DO1086" t="str">
        <f t="shared" si="33"/>
        <v>LABOR- SUBCONTRACTOR</v>
      </c>
    </row>
    <row r="1087" spans="1:119" x14ac:dyDescent="0.35">
      <c r="A1087" t="s">
        <v>105</v>
      </c>
      <c r="B1087">
        <v>500372</v>
      </c>
      <c r="C1087">
        <v>6359</v>
      </c>
      <c r="D1087">
        <v>124393</v>
      </c>
      <c r="E1087">
        <v>13662</v>
      </c>
      <c r="F1087">
        <v>0</v>
      </c>
      <c r="G1087" t="s">
        <v>106</v>
      </c>
      <c r="H1087" t="s">
        <v>106</v>
      </c>
      <c r="I1087" t="s">
        <v>106</v>
      </c>
      <c r="J1087" t="s">
        <v>107</v>
      </c>
      <c r="K1087" t="s">
        <v>108</v>
      </c>
      <c r="L1087" t="s">
        <v>109</v>
      </c>
      <c r="M1087" t="s">
        <v>110</v>
      </c>
      <c r="N1087" t="s">
        <v>3013</v>
      </c>
      <c r="O1087" t="s">
        <v>3014</v>
      </c>
      <c r="P1087">
        <v>8178</v>
      </c>
      <c r="Q1087">
        <v>24</v>
      </c>
      <c r="R1087">
        <v>0</v>
      </c>
      <c r="S1087">
        <v>200</v>
      </c>
      <c r="T1087">
        <v>0</v>
      </c>
      <c r="U1087">
        <v>3302.4</v>
      </c>
      <c r="V1087">
        <v>3302.4</v>
      </c>
      <c r="W1087">
        <v>200</v>
      </c>
      <c r="X1087">
        <v>0</v>
      </c>
      <c r="Y1087">
        <v>0</v>
      </c>
      <c r="Z1087">
        <v>0</v>
      </c>
      <c r="AD1087" s="1">
        <v>41778.333333333336</v>
      </c>
      <c r="AE1087" s="1">
        <v>41806.708333333336</v>
      </c>
      <c r="AG1087" s="1">
        <v>41774.333333333336</v>
      </c>
      <c r="AH1087" s="1">
        <v>41802.708333333336</v>
      </c>
      <c r="AI1087" s="1">
        <v>41774.333333333336</v>
      </c>
      <c r="AJ1087" s="1">
        <v>41802.708333333336</v>
      </c>
      <c r="AK1087" s="1">
        <v>41774.333333333336</v>
      </c>
      <c r="AL1087" s="1">
        <v>41802.708333333336</v>
      </c>
      <c r="AM1087" s="1">
        <v>41778.333333333336</v>
      </c>
      <c r="AN1087" s="1">
        <v>41806.708333333336</v>
      </c>
      <c r="AP1087" t="s">
        <v>113</v>
      </c>
      <c r="AU1087" t="s">
        <v>3015</v>
      </c>
      <c r="AY1087" t="s">
        <v>106</v>
      </c>
      <c r="AZ1087">
        <v>0</v>
      </c>
      <c r="BA1087">
        <v>0</v>
      </c>
      <c r="BD1087" s="3">
        <v>41321.661111111112</v>
      </c>
      <c r="BE1087" s="3">
        <v>41321.663888888892</v>
      </c>
      <c r="BF1087" t="s">
        <v>115</v>
      </c>
      <c r="BG1087" t="s">
        <v>115</v>
      </c>
      <c r="BH1087">
        <v>8149</v>
      </c>
      <c r="BM1087">
        <v>43550</v>
      </c>
      <c r="BR1087" t="s">
        <v>116</v>
      </c>
      <c r="BS1087" t="s">
        <v>117</v>
      </c>
      <c r="BU1087">
        <v>1</v>
      </c>
      <c r="BV1087" t="s">
        <v>118</v>
      </c>
      <c r="BX1087" t="s">
        <v>119</v>
      </c>
      <c r="BY1087" t="s">
        <v>119</v>
      </c>
      <c r="BZ1087" t="s">
        <v>119</v>
      </c>
      <c r="CA1087">
        <v>1</v>
      </c>
      <c r="CC1087" t="s">
        <v>120</v>
      </c>
      <c r="CH1087">
        <v>540</v>
      </c>
      <c r="CI1087">
        <v>35190</v>
      </c>
      <c r="CJ1087" t="s">
        <v>106</v>
      </c>
      <c r="CK1087" t="s">
        <v>106</v>
      </c>
      <c r="CL1087">
        <v>15</v>
      </c>
      <c r="CM1087" t="s">
        <v>2963</v>
      </c>
      <c r="CO1087">
        <v>124392</v>
      </c>
      <c r="CQ1087">
        <v>0</v>
      </c>
      <c r="CR1087">
        <v>0</v>
      </c>
      <c r="CS1087">
        <v>0</v>
      </c>
      <c r="CY1087" t="s">
        <v>123</v>
      </c>
      <c r="CZ1087" t="s">
        <v>124</v>
      </c>
      <c r="DD1087" t="str" cm="1">
        <f t="array" ref="DD1087">TEXT(_xlfn.SEQUENCE(1, DATEDIF(AG1087, AH1087, "m") + 1, AG1087, 30), "YYYY-APMM")</f>
        <v>2014-AP05</v>
      </c>
      <c r="DN1087">
        <f t="shared" si="32"/>
        <v>3302.4</v>
      </c>
      <c r="DO1087" t="str">
        <f t="shared" si="33"/>
        <v>LABOR- SUBCONTRACTOR</v>
      </c>
    </row>
    <row r="1088" spans="1:119" x14ac:dyDescent="0.35">
      <c r="A1088" t="s">
        <v>105</v>
      </c>
      <c r="B1088">
        <v>500373</v>
      </c>
      <c r="C1088">
        <v>6359</v>
      </c>
      <c r="D1088">
        <v>124393</v>
      </c>
      <c r="E1088">
        <v>13662</v>
      </c>
      <c r="F1088">
        <v>0</v>
      </c>
      <c r="G1088" t="s">
        <v>106</v>
      </c>
      <c r="H1088" t="s">
        <v>106</v>
      </c>
      <c r="I1088" t="s">
        <v>106</v>
      </c>
      <c r="J1088" t="s">
        <v>107</v>
      </c>
      <c r="K1088" t="s">
        <v>108</v>
      </c>
      <c r="L1088" t="s">
        <v>109</v>
      </c>
      <c r="M1088" t="s">
        <v>110</v>
      </c>
      <c r="N1088" t="s">
        <v>3016</v>
      </c>
      <c r="O1088" t="s">
        <v>3017</v>
      </c>
      <c r="P1088">
        <v>8178</v>
      </c>
      <c r="Q1088">
        <v>360</v>
      </c>
      <c r="R1088">
        <v>0</v>
      </c>
      <c r="S1088">
        <v>200</v>
      </c>
      <c r="T1088">
        <v>0</v>
      </c>
      <c r="U1088">
        <v>4569.6000000000004</v>
      </c>
      <c r="V1088">
        <v>4569.6000000000004</v>
      </c>
      <c r="W1088">
        <v>200</v>
      </c>
      <c r="X1088">
        <v>0</v>
      </c>
      <c r="Y1088">
        <v>0</v>
      </c>
      <c r="Z1088">
        <v>0</v>
      </c>
      <c r="AD1088" s="1">
        <v>41807.333333333336</v>
      </c>
      <c r="AE1088" s="1">
        <v>41835.708333333336</v>
      </c>
      <c r="AG1088" s="1">
        <v>41755.333333333336</v>
      </c>
      <c r="AH1088" s="1">
        <v>41783.708333333336</v>
      </c>
      <c r="AI1088" s="1">
        <v>41755.333333333336</v>
      </c>
      <c r="AJ1088" s="1">
        <v>41783.708333333336</v>
      </c>
      <c r="AK1088" s="1">
        <v>41755.333333333336</v>
      </c>
      <c r="AL1088" s="1">
        <v>41783.708333333336</v>
      </c>
      <c r="AM1088" s="1">
        <v>41807.333333333336</v>
      </c>
      <c r="AN1088" s="1">
        <v>41835.708333333336</v>
      </c>
      <c r="AP1088" t="s">
        <v>113</v>
      </c>
      <c r="AU1088" t="s">
        <v>3018</v>
      </c>
      <c r="AY1088" t="s">
        <v>106</v>
      </c>
      <c r="AZ1088">
        <v>0</v>
      </c>
      <c r="BA1088">
        <v>0</v>
      </c>
      <c r="BD1088" s="3">
        <v>41321.661111111112</v>
      </c>
      <c r="BE1088" s="3">
        <v>41321.663888888892</v>
      </c>
      <c r="BF1088" t="s">
        <v>115</v>
      </c>
      <c r="BG1088" t="s">
        <v>115</v>
      </c>
      <c r="BH1088">
        <v>8149</v>
      </c>
      <c r="BM1088">
        <v>43550</v>
      </c>
      <c r="BR1088" t="s">
        <v>116</v>
      </c>
      <c r="BS1088" t="s">
        <v>117</v>
      </c>
      <c r="BU1088">
        <v>1</v>
      </c>
      <c r="BV1088" t="s">
        <v>118</v>
      </c>
      <c r="BX1088" t="s">
        <v>119</v>
      </c>
      <c r="BY1088" t="s">
        <v>119</v>
      </c>
      <c r="BZ1088" t="s">
        <v>119</v>
      </c>
      <c r="CA1088">
        <v>1</v>
      </c>
      <c r="CC1088" t="s">
        <v>120</v>
      </c>
      <c r="CH1088">
        <v>540</v>
      </c>
      <c r="CI1088">
        <v>35190</v>
      </c>
      <c r="CJ1088" t="s">
        <v>106</v>
      </c>
      <c r="CK1088" t="s">
        <v>106</v>
      </c>
      <c r="CL1088">
        <v>15</v>
      </c>
      <c r="CM1088" t="s">
        <v>2963</v>
      </c>
      <c r="CO1088">
        <v>124392</v>
      </c>
      <c r="CQ1088">
        <v>0</v>
      </c>
      <c r="CR1088">
        <v>0</v>
      </c>
      <c r="CS1088">
        <v>0</v>
      </c>
      <c r="CY1088" t="s">
        <v>123</v>
      </c>
      <c r="CZ1088" t="s">
        <v>124</v>
      </c>
      <c r="DD1088" t="str" cm="1">
        <f t="array" ref="DD1088">TEXT(_xlfn.SEQUENCE(1, DATEDIF(AG1088, AH1088, "m") + 1, AG1088, 30), "YYYY-APMM")</f>
        <v>2014-AP04</v>
      </c>
      <c r="DN1088">
        <f t="shared" si="32"/>
        <v>4569.6000000000004</v>
      </c>
      <c r="DO1088" t="str">
        <f t="shared" si="33"/>
        <v>LABOR- SUBCONTRACTOR</v>
      </c>
    </row>
    <row r="1089" spans="1:119" x14ac:dyDescent="0.35">
      <c r="A1089" t="s">
        <v>105</v>
      </c>
      <c r="B1089">
        <v>500374</v>
      </c>
      <c r="C1089">
        <v>6359</v>
      </c>
      <c r="D1089">
        <v>124393</v>
      </c>
      <c r="E1089">
        <v>13662</v>
      </c>
      <c r="F1089">
        <v>0</v>
      </c>
      <c r="G1089" t="s">
        <v>106</v>
      </c>
      <c r="H1089" t="s">
        <v>106</v>
      </c>
      <c r="I1089" t="s">
        <v>106</v>
      </c>
      <c r="J1089" t="s">
        <v>107</v>
      </c>
      <c r="K1089" t="s">
        <v>108</v>
      </c>
      <c r="L1089" t="s">
        <v>109</v>
      </c>
      <c r="M1089" t="s">
        <v>110</v>
      </c>
      <c r="N1089" t="s">
        <v>3019</v>
      </c>
      <c r="O1089" t="s">
        <v>3020</v>
      </c>
      <c r="P1089">
        <v>8178</v>
      </c>
      <c r="Q1089">
        <v>200</v>
      </c>
      <c r="R1089">
        <v>176</v>
      </c>
      <c r="S1089">
        <v>200</v>
      </c>
      <c r="T1089">
        <v>0</v>
      </c>
      <c r="U1089">
        <v>1422.4</v>
      </c>
      <c r="V1089">
        <v>1422.4</v>
      </c>
      <c r="W1089">
        <v>200</v>
      </c>
      <c r="X1089">
        <v>0</v>
      </c>
      <c r="Y1089">
        <v>0</v>
      </c>
      <c r="Z1089">
        <v>0</v>
      </c>
      <c r="AD1089" s="1">
        <v>41781.333333333336</v>
      </c>
      <c r="AE1089" s="1">
        <v>41809.708333333336</v>
      </c>
      <c r="AG1089" s="1">
        <v>41752.333333333336</v>
      </c>
      <c r="AH1089" s="1">
        <v>41780.708333333336</v>
      </c>
      <c r="AI1089" s="1">
        <v>41752.333333333336</v>
      </c>
      <c r="AJ1089" s="1">
        <v>41780.708333333336</v>
      </c>
      <c r="AK1089" s="1">
        <v>41752.333333333336</v>
      </c>
      <c r="AL1089" s="1">
        <v>41780.708333333336</v>
      </c>
      <c r="AM1089" s="1">
        <v>41781.333333333336</v>
      </c>
      <c r="AN1089" s="1">
        <v>41809.708333333336</v>
      </c>
      <c r="AP1089" t="s">
        <v>113</v>
      </c>
      <c r="AU1089" t="s">
        <v>3021</v>
      </c>
      <c r="AY1089" t="s">
        <v>106</v>
      </c>
      <c r="AZ1089">
        <v>0</v>
      </c>
      <c r="BA1089">
        <v>0</v>
      </c>
      <c r="BD1089" s="3">
        <v>41321.661111111112</v>
      </c>
      <c r="BE1089" s="3">
        <v>41321.663888888892</v>
      </c>
      <c r="BF1089" t="s">
        <v>115</v>
      </c>
      <c r="BG1089" t="s">
        <v>115</v>
      </c>
      <c r="BH1089">
        <v>8149</v>
      </c>
      <c r="BM1089">
        <v>43550</v>
      </c>
      <c r="BR1089" t="s">
        <v>116</v>
      </c>
      <c r="BS1089" t="s">
        <v>117</v>
      </c>
      <c r="BU1089">
        <v>1</v>
      </c>
      <c r="BV1089" t="s">
        <v>118</v>
      </c>
      <c r="BX1089" t="s">
        <v>119</v>
      </c>
      <c r="BY1089" t="s">
        <v>119</v>
      </c>
      <c r="BZ1089" t="s">
        <v>119</v>
      </c>
      <c r="CA1089">
        <v>1</v>
      </c>
      <c r="CC1089" t="s">
        <v>120</v>
      </c>
      <c r="CH1089">
        <v>540</v>
      </c>
      <c r="CI1089">
        <v>35190</v>
      </c>
      <c r="CJ1089" t="s">
        <v>106</v>
      </c>
      <c r="CK1089" t="s">
        <v>106</v>
      </c>
      <c r="CL1089">
        <v>15</v>
      </c>
      <c r="CM1089" t="s">
        <v>2963</v>
      </c>
      <c r="CO1089">
        <v>124392</v>
      </c>
      <c r="CQ1089">
        <v>0</v>
      </c>
      <c r="CR1089">
        <v>0</v>
      </c>
      <c r="CS1089">
        <v>0</v>
      </c>
      <c r="CY1089" t="s">
        <v>123</v>
      </c>
      <c r="CZ1089" t="s">
        <v>124</v>
      </c>
      <c r="DD1089" t="str" cm="1">
        <f t="array" ref="DD1089">TEXT(_xlfn.SEQUENCE(1, DATEDIF(AG1089, AH1089, "m") + 1, AG1089, 30), "YYYY-APMM")</f>
        <v>2014-AP04</v>
      </c>
      <c r="DN1089">
        <f t="shared" si="32"/>
        <v>1422.4</v>
      </c>
      <c r="DO1089" t="str">
        <f t="shared" si="33"/>
        <v>LABOR- SUBCONTRACTOR</v>
      </c>
    </row>
    <row r="1090" spans="1:119" x14ac:dyDescent="0.35">
      <c r="A1090" t="s">
        <v>105</v>
      </c>
      <c r="B1090">
        <v>500375</v>
      </c>
      <c r="C1090">
        <v>6359</v>
      </c>
      <c r="D1090">
        <v>124394</v>
      </c>
      <c r="E1090">
        <v>13662</v>
      </c>
      <c r="F1090">
        <v>0</v>
      </c>
      <c r="G1090" t="s">
        <v>106</v>
      </c>
      <c r="H1090" t="s">
        <v>106</v>
      </c>
      <c r="I1090" t="s">
        <v>106</v>
      </c>
      <c r="J1090" t="s">
        <v>107</v>
      </c>
      <c r="K1090" t="s">
        <v>108</v>
      </c>
      <c r="L1090" t="s">
        <v>109</v>
      </c>
      <c r="M1090" t="s">
        <v>110</v>
      </c>
      <c r="N1090" t="s">
        <v>3022</v>
      </c>
      <c r="O1090" t="s">
        <v>3023</v>
      </c>
      <c r="P1090">
        <v>8178</v>
      </c>
      <c r="Q1090">
        <v>24</v>
      </c>
      <c r="R1090">
        <v>0</v>
      </c>
      <c r="S1090">
        <v>144</v>
      </c>
      <c r="T1090">
        <v>0</v>
      </c>
      <c r="U1090">
        <v>825.6</v>
      </c>
      <c r="V1090">
        <v>825.6</v>
      </c>
      <c r="W1090">
        <v>144</v>
      </c>
      <c r="X1090">
        <v>0</v>
      </c>
      <c r="Y1090">
        <v>0</v>
      </c>
      <c r="Z1090">
        <v>0</v>
      </c>
      <c r="AD1090" s="1">
        <v>41798.333333333336</v>
      </c>
      <c r="AE1090" s="1">
        <v>41818.708333333336</v>
      </c>
      <c r="AG1090" s="1">
        <v>41794.333333333336</v>
      </c>
      <c r="AH1090" s="1">
        <v>41814.708333333336</v>
      </c>
      <c r="AI1090" s="1">
        <v>41794.333333333336</v>
      </c>
      <c r="AJ1090" s="1">
        <v>41814.708333333336</v>
      </c>
      <c r="AK1090" s="1">
        <v>41794.333333333336</v>
      </c>
      <c r="AL1090" s="1">
        <v>41814.708333333336</v>
      </c>
      <c r="AM1090" s="1">
        <v>41798.333333333336</v>
      </c>
      <c r="AN1090" s="1">
        <v>41818.708333333336</v>
      </c>
      <c r="AP1090" t="s">
        <v>113</v>
      </c>
      <c r="AU1090" t="s">
        <v>3024</v>
      </c>
      <c r="AY1090" t="s">
        <v>106</v>
      </c>
      <c r="AZ1090">
        <v>0</v>
      </c>
      <c r="BA1090">
        <v>0</v>
      </c>
      <c r="BD1090" s="3">
        <v>41321.661111111112</v>
      </c>
      <c r="BE1090" s="3">
        <v>41321.663888888892</v>
      </c>
      <c r="BF1090" t="s">
        <v>115</v>
      </c>
      <c r="BG1090" t="s">
        <v>115</v>
      </c>
      <c r="BH1090">
        <v>8149</v>
      </c>
      <c r="BM1090">
        <v>43550</v>
      </c>
      <c r="BR1090" t="s">
        <v>116</v>
      </c>
      <c r="BS1090" t="s">
        <v>117</v>
      </c>
      <c r="BU1090">
        <v>1</v>
      </c>
      <c r="BV1090" t="s">
        <v>118</v>
      </c>
      <c r="BX1090" t="s">
        <v>119</v>
      </c>
      <c r="BY1090" t="s">
        <v>119</v>
      </c>
      <c r="BZ1090" t="s">
        <v>119</v>
      </c>
      <c r="CA1090">
        <v>1</v>
      </c>
      <c r="CC1090" t="s">
        <v>120</v>
      </c>
      <c r="CH1090">
        <v>540</v>
      </c>
      <c r="CI1090">
        <v>35200</v>
      </c>
      <c r="CJ1090" t="s">
        <v>106</v>
      </c>
      <c r="CK1090" t="s">
        <v>106</v>
      </c>
      <c r="CL1090">
        <v>20</v>
      </c>
      <c r="CM1090" t="s">
        <v>2867</v>
      </c>
      <c r="CO1090">
        <v>124392</v>
      </c>
      <c r="CQ1090">
        <v>0</v>
      </c>
      <c r="CR1090">
        <v>0</v>
      </c>
      <c r="CS1090">
        <v>0</v>
      </c>
      <c r="CY1090" t="s">
        <v>123</v>
      </c>
      <c r="CZ1090" t="s">
        <v>124</v>
      </c>
      <c r="DD1090" t="str" cm="1">
        <f t="array" ref="DD1090">TEXT(_xlfn.SEQUENCE(1, DATEDIF(AG1090, AH1090, "m") + 1, AG1090, 30), "YYYY-APMM")</f>
        <v>2014-AP06</v>
      </c>
      <c r="DN1090">
        <f t="shared" si="32"/>
        <v>825.6</v>
      </c>
      <c r="DO1090" t="str">
        <f t="shared" si="33"/>
        <v>LABOR- SUBCONTRACTOR</v>
      </c>
    </row>
    <row r="1091" spans="1:119" x14ac:dyDescent="0.35">
      <c r="A1091" t="s">
        <v>105</v>
      </c>
      <c r="B1091">
        <v>500376</v>
      </c>
      <c r="C1091">
        <v>6359</v>
      </c>
      <c r="D1091">
        <v>124394</v>
      </c>
      <c r="E1091">
        <v>13662</v>
      </c>
      <c r="F1091">
        <v>0</v>
      </c>
      <c r="G1091" t="s">
        <v>106</v>
      </c>
      <c r="H1091" t="s">
        <v>106</v>
      </c>
      <c r="I1091" t="s">
        <v>106</v>
      </c>
      <c r="J1091" t="s">
        <v>107</v>
      </c>
      <c r="K1091" t="s">
        <v>108</v>
      </c>
      <c r="L1091" t="s">
        <v>109</v>
      </c>
      <c r="M1091" t="s">
        <v>110</v>
      </c>
      <c r="N1091" t="s">
        <v>3025</v>
      </c>
      <c r="O1091" t="s">
        <v>3026</v>
      </c>
      <c r="P1091">
        <v>8178</v>
      </c>
      <c r="Q1091">
        <v>24</v>
      </c>
      <c r="R1091">
        <v>0</v>
      </c>
      <c r="S1091">
        <v>184</v>
      </c>
      <c r="T1091">
        <v>0</v>
      </c>
      <c r="U1091">
        <v>1830.4</v>
      </c>
      <c r="V1091">
        <v>1830.4</v>
      </c>
      <c r="W1091">
        <v>184</v>
      </c>
      <c r="X1091">
        <v>0</v>
      </c>
      <c r="Y1091">
        <v>0</v>
      </c>
      <c r="Z1091">
        <v>0</v>
      </c>
      <c r="AD1091" s="1">
        <v>41809.333333333336</v>
      </c>
      <c r="AE1091" s="1">
        <v>41835.708333333336</v>
      </c>
      <c r="AG1091" s="1">
        <v>41806.333333333336</v>
      </c>
      <c r="AH1091" s="1">
        <v>41832.708333333336</v>
      </c>
      <c r="AI1091" s="1">
        <v>41806.333333333336</v>
      </c>
      <c r="AJ1091" s="1">
        <v>41832.708333333336</v>
      </c>
      <c r="AK1091" s="1">
        <v>41806.333333333336</v>
      </c>
      <c r="AL1091" s="1">
        <v>41832.708333333336</v>
      </c>
      <c r="AM1091" s="1">
        <v>41809.333333333336</v>
      </c>
      <c r="AN1091" s="1">
        <v>41835.708333333336</v>
      </c>
      <c r="AP1091" t="s">
        <v>113</v>
      </c>
      <c r="AU1091" t="s">
        <v>3027</v>
      </c>
      <c r="AY1091" t="s">
        <v>106</v>
      </c>
      <c r="AZ1091">
        <v>0</v>
      </c>
      <c r="BA1091">
        <v>0</v>
      </c>
      <c r="BD1091" s="3">
        <v>41321.661111111112</v>
      </c>
      <c r="BE1091" s="3">
        <v>41321.663888888892</v>
      </c>
      <c r="BF1091" t="s">
        <v>115</v>
      </c>
      <c r="BG1091" t="s">
        <v>115</v>
      </c>
      <c r="BH1091">
        <v>8149</v>
      </c>
      <c r="BM1091">
        <v>43550</v>
      </c>
      <c r="BR1091" t="s">
        <v>116</v>
      </c>
      <c r="BS1091" t="s">
        <v>117</v>
      </c>
      <c r="BU1091">
        <v>1</v>
      </c>
      <c r="BV1091" t="s">
        <v>118</v>
      </c>
      <c r="BX1091" t="s">
        <v>119</v>
      </c>
      <c r="BY1091" t="s">
        <v>119</v>
      </c>
      <c r="BZ1091" t="s">
        <v>119</v>
      </c>
      <c r="CA1091">
        <v>1</v>
      </c>
      <c r="CC1091" t="s">
        <v>120</v>
      </c>
      <c r="CH1091">
        <v>540</v>
      </c>
      <c r="CI1091">
        <v>35200</v>
      </c>
      <c r="CJ1091" t="s">
        <v>106</v>
      </c>
      <c r="CK1091" t="s">
        <v>106</v>
      </c>
      <c r="CL1091">
        <v>20</v>
      </c>
      <c r="CM1091" t="s">
        <v>2867</v>
      </c>
      <c r="CO1091">
        <v>124392</v>
      </c>
      <c r="CQ1091">
        <v>0</v>
      </c>
      <c r="CR1091">
        <v>0</v>
      </c>
      <c r="CS1091">
        <v>0</v>
      </c>
      <c r="CY1091" t="s">
        <v>123</v>
      </c>
      <c r="CZ1091" t="s">
        <v>124</v>
      </c>
      <c r="DD1091" t="str" cm="1">
        <f t="array" ref="DD1091">TEXT(_xlfn.SEQUENCE(1, DATEDIF(AG1091, AH1091, "m") + 1, AG1091, 30), "YYYY-APMM")</f>
        <v>2014-AP06</v>
      </c>
      <c r="DN1091">
        <f t="shared" ref="DN1091:DN1154" si="34">V1091/COUNTIF(DD1091:DF1091, "&lt;&gt;")</f>
        <v>1830.4</v>
      </c>
      <c r="DO1091" t="str">
        <f t="shared" ref="DO1091:DO1154" si="35">BR1091</f>
        <v>LABOR- SUBCONTRACTOR</v>
      </c>
    </row>
    <row r="1092" spans="1:119" x14ac:dyDescent="0.35">
      <c r="A1092" t="s">
        <v>105</v>
      </c>
      <c r="B1092">
        <v>500377</v>
      </c>
      <c r="C1092">
        <v>6359</v>
      </c>
      <c r="D1092">
        <v>124395</v>
      </c>
      <c r="E1092">
        <v>13662</v>
      </c>
      <c r="F1092">
        <v>0</v>
      </c>
      <c r="G1092" t="s">
        <v>106</v>
      </c>
      <c r="H1092" t="s">
        <v>106</v>
      </c>
      <c r="I1092" t="s">
        <v>106</v>
      </c>
      <c r="J1092" t="s">
        <v>107</v>
      </c>
      <c r="K1092" t="s">
        <v>108</v>
      </c>
      <c r="L1092" t="s">
        <v>109</v>
      </c>
      <c r="M1092" t="s">
        <v>110</v>
      </c>
      <c r="N1092" t="s">
        <v>3028</v>
      </c>
      <c r="O1092" t="s">
        <v>3002</v>
      </c>
      <c r="P1092">
        <v>8178</v>
      </c>
      <c r="Q1092">
        <v>472</v>
      </c>
      <c r="R1092">
        <v>0</v>
      </c>
      <c r="S1092">
        <v>200</v>
      </c>
      <c r="T1092">
        <v>0</v>
      </c>
      <c r="U1092">
        <v>2579.1999999999998</v>
      </c>
      <c r="V1092">
        <v>2579.1999999999998</v>
      </c>
      <c r="W1092">
        <v>200</v>
      </c>
      <c r="X1092">
        <v>0</v>
      </c>
      <c r="Y1092">
        <v>0</v>
      </c>
      <c r="Z1092">
        <v>0</v>
      </c>
      <c r="AD1092" s="1">
        <v>41679.333333333336</v>
      </c>
      <c r="AE1092" s="1">
        <v>41708.708333333336</v>
      </c>
      <c r="AG1092" s="1">
        <v>41609.333333333336</v>
      </c>
      <c r="AH1092" s="1">
        <v>41638.708333333336</v>
      </c>
      <c r="AI1092" s="1">
        <v>41609.333333333336</v>
      </c>
      <c r="AJ1092" s="1">
        <v>41638.708333333336</v>
      </c>
      <c r="AK1092" s="1">
        <v>41609.333333333336</v>
      </c>
      <c r="AL1092" s="1">
        <v>41638.708333333336</v>
      </c>
      <c r="AM1092" s="1">
        <v>41679.333333333336</v>
      </c>
      <c r="AN1092" s="1">
        <v>41708.708333333336</v>
      </c>
      <c r="AP1092" t="s">
        <v>113</v>
      </c>
      <c r="AU1092" t="s">
        <v>3029</v>
      </c>
      <c r="AY1092" t="s">
        <v>106</v>
      </c>
      <c r="AZ1092">
        <v>0</v>
      </c>
      <c r="BA1092">
        <v>0</v>
      </c>
      <c r="BD1092" s="3">
        <v>41321.661111111112</v>
      </c>
      <c r="BE1092" s="3">
        <v>41321.663888888892</v>
      </c>
      <c r="BF1092" t="s">
        <v>115</v>
      </c>
      <c r="BG1092" t="s">
        <v>115</v>
      </c>
      <c r="BH1092">
        <v>8149</v>
      </c>
      <c r="BM1092">
        <v>43550</v>
      </c>
      <c r="BR1092" t="s">
        <v>116</v>
      </c>
      <c r="BS1092" t="s">
        <v>117</v>
      </c>
      <c r="BU1092">
        <v>1</v>
      </c>
      <c r="BV1092" t="s">
        <v>118</v>
      </c>
      <c r="BX1092" t="s">
        <v>119</v>
      </c>
      <c r="BY1092" t="s">
        <v>119</v>
      </c>
      <c r="BZ1092" t="s">
        <v>119</v>
      </c>
      <c r="CA1092">
        <v>1</v>
      </c>
      <c r="CC1092" t="s">
        <v>120</v>
      </c>
      <c r="CH1092">
        <v>540</v>
      </c>
      <c r="CI1092">
        <v>35180</v>
      </c>
      <c r="CJ1092" t="s">
        <v>106</v>
      </c>
      <c r="CK1092" t="s">
        <v>106</v>
      </c>
      <c r="CL1092">
        <v>10</v>
      </c>
      <c r="CM1092" t="s">
        <v>2889</v>
      </c>
      <c r="CO1092">
        <v>124392</v>
      </c>
      <c r="CQ1092">
        <v>0</v>
      </c>
      <c r="CR1092">
        <v>0</v>
      </c>
      <c r="CS1092">
        <v>0</v>
      </c>
      <c r="CY1092" t="s">
        <v>123</v>
      </c>
      <c r="CZ1092" t="s">
        <v>124</v>
      </c>
      <c r="DD1092" t="str" cm="1">
        <f t="array" ref="DD1092">TEXT(_xlfn.SEQUENCE(1, DATEDIF(AG1092, AH1092, "m") + 1, AG1092, 30), "YYYY-APMM")</f>
        <v>2013-AP12</v>
      </c>
      <c r="DN1092">
        <f t="shared" si="34"/>
        <v>2579.1999999999998</v>
      </c>
      <c r="DO1092" t="str">
        <f t="shared" si="35"/>
        <v>LABOR- SUBCONTRACTOR</v>
      </c>
    </row>
    <row r="1093" spans="1:119" x14ac:dyDescent="0.35">
      <c r="A1093" t="s">
        <v>105</v>
      </c>
      <c r="B1093">
        <v>500378</v>
      </c>
      <c r="C1093">
        <v>6359</v>
      </c>
      <c r="D1093">
        <v>124395</v>
      </c>
      <c r="E1093">
        <v>13662</v>
      </c>
      <c r="F1093">
        <v>0</v>
      </c>
      <c r="G1093" t="s">
        <v>106</v>
      </c>
      <c r="H1093" t="s">
        <v>106</v>
      </c>
      <c r="I1093" t="s">
        <v>106</v>
      </c>
      <c r="J1093" t="s">
        <v>107</v>
      </c>
      <c r="K1093" t="s">
        <v>108</v>
      </c>
      <c r="L1093" t="s">
        <v>109</v>
      </c>
      <c r="M1093" t="s">
        <v>110</v>
      </c>
      <c r="N1093" t="s">
        <v>3030</v>
      </c>
      <c r="O1093" t="s">
        <v>3005</v>
      </c>
      <c r="P1093">
        <v>8178</v>
      </c>
      <c r="Q1093">
        <v>616</v>
      </c>
      <c r="R1093">
        <v>0</v>
      </c>
      <c r="S1093">
        <v>160</v>
      </c>
      <c r="T1093">
        <v>0</v>
      </c>
      <c r="U1093">
        <v>3180.8</v>
      </c>
      <c r="V1093">
        <v>3180.8</v>
      </c>
      <c r="W1093">
        <v>160</v>
      </c>
      <c r="X1093">
        <v>0</v>
      </c>
      <c r="Y1093">
        <v>0</v>
      </c>
      <c r="Z1093">
        <v>0</v>
      </c>
      <c r="AD1093" s="1">
        <v>41713.333333333336</v>
      </c>
      <c r="AE1093" s="1">
        <v>41735.708333333336</v>
      </c>
      <c r="AG1093" s="1">
        <v>41620.333333333336</v>
      </c>
      <c r="AH1093" s="1">
        <v>41644.708333333336</v>
      </c>
      <c r="AI1093" s="1">
        <v>41620.333333333336</v>
      </c>
      <c r="AJ1093" s="1">
        <v>41644.708333333336</v>
      </c>
      <c r="AK1093" s="1">
        <v>41620.333333333336</v>
      </c>
      <c r="AL1093" s="1">
        <v>41644.708333333336</v>
      </c>
      <c r="AM1093" s="1">
        <v>41713.333333333336</v>
      </c>
      <c r="AN1093" s="1">
        <v>41735.708333333336</v>
      </c>
      <c r="AP1093" t="s">
        <v>113</v>
      </c>
      <c r="AU1093" t="s">
        <v>3031</v>
      </c>
      <c r="AY1093" t="s">
        <v>106</v>
      </c>
      <c r="AZ1093">
        <v>0</v>
      </c>
      <c r="BA1093">
        <v>0</v>
      </c>
      <c r="BD1093" s="3">
        <v>41321.661111111112</v>
      </c>
      <c r="BE1093" s="3">
        <v>41321.663888888892</v>
      </c>
      <c r="BF1093" t="s">
        <v>115</v>
      </c>
      <c r="BG1093" t="s">
        <v>115</v>
      </c>
      <c r="BH1093">
        <v>8149</v>
      </c>
      <c r="BM1093">
        <v>43550</v>
      </c>
      <c r="BR1093" t="s">
        <v>116</v>
      </c>
      <c r="BS1093" t="s">
        <v>117</v>
      </c>
      <c r="BU1093">
        <v>1</v>
      </c>
      <c r="BV1093" t="s">
        <v>118</v>
      </c>
      <c r="BX1093" t="s">
        <v>119</v>
      </c>
      <c r="BY1093" t="s">
        <v>119</v>
      </c>
      <c r="BZ1093" t="s">
        <v>119</v>
      </c>
      <c r="CA1093">
        <v>1</v>
      </c>
      <c r="CC1093" t="s">
        <v>120</v>
      </c>
      <c r="CH1093">
        <v>540</v>
      </c>
      <c r="CI1093">
        <v>35180</v>
      </c>
      <c r="CJ1093" t="s">
        <v>106</v>
      </c>
      <c r="CK1093" t="s">
        <v>106</v>
      </c>
      <c r="CL1093">
        <v>10</v>
      </c>
      <c r="CM1093" t="s">
        <v>2889</v>
      </c>
      <c r="CO1093">
        <v>124392</v>
      </c>
      <c r="CQ1093">
        <v>0</v>
      </c>
      <c r="CR1093">
        <v>0</v>
      </c>
      <c r="CS1093">
        <v>0</v>
      </c>
      <c r="CY1093" t="s">
        <v>123</v>
      </c>
      <c r="CZ1093" t="s">
        <v>124</v>
      </c>
      <c r="DD1093" t="str" cm="1">
        <f t="array" ref="DD1093">TEXT(_xlfn.SEQUENCE(1, DATEDIF(AG1093, AH1093, "m") + 1, AG1093, 30), "YYYY-APMM")</f>
        <v>2013-AP12</v>
      </c>
      <c r="DN1093">
        <f t="shared" si="34"/>
        <v>3180.8</v>
      </c>
      <c r="DO1093" t="str">
        <f t="shared" si="35"/>
        <v>LABOR- SUBCONTRACTOR</v>
      </c>
    </row>
    <row r="1094" spans="1:119" x14ac:dyDescent="0.35">
      <c r="A1094" t="s">
        <v>105</v>
      </c>
      <c r="B1094">
        <v>500379</v>
      </c>
      <c r="C1094">
        <v>6359</v>
      </c>
      <c r="D1094">
        <v>124395</v>
      </c>
      <c r="E1094">
        <v>13662</v>
      </c>
      <c r="F1094">
        <v>0</v>
      </c>
      <c r="G1094" t="s">
        <v>106</v>
      </c>
      <c r="H1094" t="s">
        <v>106</v>
      </c>
      <c r="I1094" t="s">
        <v>106</v>
      </c>
      <c r="J1094" t="s">
        <v>107</v>
      </c>
      <c r="K1094" t="s">
        <v>108</v>
      </c>
      <c r="L1094" t="s">
        <v>109</v>
      </c>
      <c r="M1094" t="s">
        <v>110</v>
      </c>
      <c r="N1094" t="s">
        <v>3032</v>
      </c>
      <c r="O1094" t="s">
        <v>3008</v>
      </c>
      <c r="P1094">
        <v>8178</v>
      </c>
      <c r="Q1094">
        <v>616</v>
      </c>
      <c r="R1094">
        <v>216</v>
      </c>
      <c r="S1094">
        <v>200</v>
      </c>
      <c r="T1094">
        <v>0</v>
      </c>
      <c r="U1094">
        <v>636.79999999999995</v>
      </c>
      <c r="V1094">
        <v>636.79999999999995</v>
      </c>
      <c r="W1094">
        <v>200</v>
      </c>
      <c r="X1094">
        <v>0</v>
      </c>
      <c r="Y1094">
        <v>0</v>
      </c>
      <c r="Z1094">
        <v>0</v>
      </c>
      <c r="AD1094" s="1">
        <v>41721.333333333336</v>
      </c>
      <c r="AE1094" s="1">
        <v>41749.708333333336</v>
      </c>
      <c r="AG1094" s="1">
        <v>41630.333333333336</v>
      </c>
      <c r="AH1094" s="1">
        <v>41658.708333333336</v>
      </c>
      <c r="AI1094" s="1">
        <v>41630.333333333336</v>
      </c>
      <c r="AJ1094" s="1">
        <v>41658.708333333336</v>
      </c>
      <c r="AK1094" s="1">
        <v>41630.333333333336</v>
      </c>
      <c r="AL1094" s="1">
        <v>41658.708333333336</v>
      </c>
      <c r="AM1094" s="1">
        <v>41721.333333333336</v>
      </c>
      <c r="AN1094" s="1">
        <v>41749.708333333336</v>
      </c>
      <c r="AP1094" t="s">
        <v>113</v>
      </c>
      <c r="AU1094" t="s">
        <v>3033</v>
      </c>
      <c r="AY1094" t="s">
        <v>106</v>
      </c>
      <c r="AZ1094">
        <v>0</v>
      </c>
      <c r="BA1094">
        <v>0</v>
      </c>
      <c r="BD1094" s="3">
        <v>41321.661111111112</v>
      </c>
      <c r="BE1094" s="3">
        <v>41328.377083333333</v>
      </c>
      <c r="BF1094" t="s">
        <v>115</v>
      </c>
      <c r="BG1094" t="s">
        <v>115</v>
      </c>
      <c r="BH1094">
        <v>8149</v>
      </c>
      <c r="BM1094">
        <v>43550</v>
      </c>
      <c r="BR1094" t="s">
        <v>116</v>
      </c>
      <c r="BS1094" t="s">
        <v>117</v>
      </c>
      <c r="BU1094">
        <v>1</v>
      </c>
      <c r="BV1094" t="s">
        <v>118</v>
      </c>
      <c r="BX1094" t="s">
        <v>119</v>
      </c>
      <c r="BY1094" t="s">
        <v>119</v>
      </c>
      <c r="BZ1094" t="s">
        <v>119</v>
      </c>
      <c r="CA1094">
        <v>1</v>
      </c>
      <c r="CC1094" t="s">
        <v>120</v>
      </c>
      <c r="CH1094">
        <v>540</v>
      </c>
      <c r="CI1094">
        <v>35180</v>
      </c>
      <c r="CJ1094" t="s">
        <v>106</v>
      </c>
      <c r="CK1094" t="s">
        <v>106</v>
      </c>
      <c r="CL1094">
        <v>10</v>
      </c>
      <c r="CM1094" t="s">
        <v>2889</v>
      </c>
      <c r="CO1094">
        <v>124392</v>
      </c>
      <c r="CQ1094">
        <v>0</v>
      </c>
      <c r="CR1094">
        <v>0</v>
      </c>
      <c r="CS1094">
        <v>0</v>
      </c>
      <c r="CY1094" t="s">
        <v>123</v>
      </c>
      <c r="CZ1094" t="s">
        <v>124</v>
      </c>
      <c r="DD1094" t="str" cm="1">
        <f t="array" ref="DD1094">TEXT(_xlfn.SEQUENCE(1, DATEDIF(AG1094, AH1094, "m") + 1, AG1094, 30), "YYYY-APMM")</f>
        <v>2013-AP12</v>
      </c>
      <c r="DN1094">
        <f t="shared" si="34"/>
        <v>636.79999999999995</v>
      </c>
      <c r="DO1094" t="str">
        <f t="shared" si="35"/>
        <v>LABOR- SUBCONTRACTOR</v>
      </c>
    </row>
    <row r="1095" spans="1:119" x14ac:dyDescent="0.35">
      <c r="A1095" t="s">
        <v>105</v>
      </c>
      <c r="B1095">
        <v>500380</v>
      </c>
      <c r="C1095">
        <v>6359</v>
      </c>
      <c r="D1095">
        <v>124395</v>
      </c>
      <c r="E1095">
        <v>13662</v>
      </c>
      <c r="F1095">
        <v>0</v>
      </c>
      <c r="G1095" t="s">
        <v>106</v>
      </c>
      <c r="H1095" t="s">
        <v>106</v>
      </c>
      <c r="I1095" t="s">
        <v>106</v>
      </c>
      <c r="J1095" t="s">
        <v>107</v>
      </c>
      <c r="K1095" t="s">
        <v>108</v>
      </c>
      <c r="L1095" t="s">
        <v>109</v>
      </c>
      <c r="M1095" t="s">
        <v>110</v>
      </c>
      <c r="N1095" t="s">
        <v>3034</v>
      </c>
      <c r="O1095" t="s">
        <v>3011</v>
      </c>
      <c r="P1095">
        <v>8178</v>
      </c>
      <c r="Q1095">
        <v>400</v>
      </c>
      <c r="R1095">
        <v>0</v>
      </c>
      <c r="S1095">
        <v>160</v>
      </c>
      <c r="T1095">
        <v>0</v>
      </c>
      <c r="U1095">
        <v>454.4</v>
      </c>
      <c r="V1095">
        <v>454.4</v>
      </c>
      <c r="W1095">
        <v>160</v>
      </c>
      <c r="X1095">
        <v>0</v>
      </c>
      <c r="Y1095">
        <v>0</v>
      </c>
      <c r="Z1095">
        <v>0</v>
      </c>
      <c r="AD1095" s="1">
        <v>41758.333333333336</v>
      </c>
      <c r="AE1095" s="1">
        <v>41780.708333333336</v>
      </c>
      <c r="AG1095" s="1">
        <v>41700.333333333336</v>
      </c>
      <c r="AH1095" s="1">
        <v>41722.708333333336</v>
      </c>
      <c r="AI1095" s="1">
        <v>41700.333333333336</v>
      </c>
      <c r="AJ1095" s="1">
        <v>41722.708333333336</v>
      </c>
      <c r="AK1095" s="1">
        <v>41700.333333333336</v>
      </c>
      <c r="AL1095" s="1">
        <v>41722.708333333336</v>
      </c>
      <c r="AM1095" s="1">
        <v>41758.333333333336</v>
      </c>
      <c r="AN1095" s="1">
        <v>41780.708333333336</v>
      </c>
      <c r="AP1095" t="s">
        <v>113</v>
      </c>
      <c r="AU1095" t="s">
        <v>3035</v>
      </c>
      <c r="AY1095" t="s">
        <v>106</v>
      </c>
      <c r="AZ1095">
        <v>0</v>
      </c>
      <c r="BA1095">
        <v>0</v>
      </c>
      <c r="BD1095" s="3">
        <v>41321.661111111112</v>
      </c>
      <c r="BE1095" s="3">
        <v>41321.663888888892</v>
      </c>
      <c r="BF1095" t="s">
        <v>115</v>
      </c>
      <c r="BG1095" t="s">
        <v>115</v>
      </c>
      <c r="BH1095">
        <v>8149</v>
      </c>
      <c r="BM1095">
        <v>43550</v>
      </c>
      <c r="BR1095" t="s">
        <v>116</v>
      </c>
      <c r="BS1095" t="s">
        <v>117</v>
      </c>
      <c r="BU1095">
        <v>1</v>
      </c>
      <c r="BV1095" t="s">
        <v>118</v>
      </c>
      <c r="BX1095" t="s">
        <v>119</v>
      </c>
      <c r="BY1095" t="s">
        <v>119</v>
      </c>
      <c r="BZ1095" t="s">
        <v>119</v>
      </c>
      <c r="CA1095">
        <v>1</v>
      </c>
      <c r="CC1095" t="s">
        <v>120</v>
      </c>
      <c r="CH1095">
        <v>540</v>
      </c>
      <c r="CI1095">
        <v>35180</v>
      </c>
      <c r="CJ1095" t="s">
        <v>106</v>
      </c>
      <c r="CK1095" t="s">
        <v>106</v>
      </c>
      <c r="CL1095">
        <v>10</v>
      </c>
      <c r="CM1095" t="s">
        <v>2889</v>
      </c>
      <c r="CO1095">
        <v>124392</v>
      </c>
      <c r="CQ1095">
        <v>0</v>
      </c>
      <c r="CR1095">
        <v>0</v>
      </c>
      <c r="CS1095">
        <v>0</v>
      </c>
      <c r="CY1095" t="s">
        <v>123</v>
      </c>
      <c r="CZ1095" t="s">
        <v>124</v>
      </c>
      <c r="DD1095" t="str" cm="1">
        <f t="array" ref="DD1095">TEXT(_xlfn.SEQUENCE(1, DATEDIF(AG1095, AH1095, "m") + 1, AG1095, 30), "YYYY-APMM")</f>
        <v>2014-AP03</v>
      </c>
      <c r="DN1095">
        <f t="shared" si="34"/>
        <v>454.4</v>
      </c>
      <c r="DO1095" t="str">
        <f t="shared" si="35"/>
        <v>LABOR- SUBCONTRACTOR</v>
      </c>
    </row>
    <row r="1096" spans="1:119" x14ac:dyDescent="0.35">
      <c r="A1096" t="s">
        <v>105</v>
      </c>
      <c r="B1096">
        <v>500381</v>
      </c>
      <c r="C1096">
        <v>6359</v>
      </c>
      <c r="D1096">
        <v>124395</v>
      </c>
      <c r="E1096">
        <v>13662</v>
      </c>
      <c r="F1096">
        <v>0</v>
      </c>
      <c r="G1096" t="s">
        <v>106</v>
      </c>
      <c r="H1096" t="s">
        <v>106</v>
      </c>
      <c r="I1096" t="s">
        <v>106</v>
      </c>
      <c r="J1096" t="s">
        <v>107</v>
      </c>
      <c r="K1096" t="s">
        <v>108</v>
      </c>
      <c r="L1096" t="s">
        <v>109</v>
      </c>
      <c r="M1096" t="s">
        <v>110</v>
      </c>
      <c r="N1096" t="s">
        <v>3036</v>
      </c>
      <c r="O1096" t="s">
        <v>3014</v>
      </c>
      <c r="P1096">
        <v>8178</v>
      </c>
      <c r="Q1096">
        <v>416</v>
      </c>
      <c r="R1096">
        <v>8</v>
      </c>
      <c r="S1096">
        <v>200</v>
      </c>
      <c r="T1096">
        <v>0</v>
      </c>
      <c r="U1096">
        <v>3302.4</v>
      </c>
      <c r="V1096">
        <v>3302.4</v>
      </c>
      <c r="W1096">
        <v>200</v>
      </c>
      <c r="X1096">
        <v>0</v>
      </c>
      <c r="Y1096">
        <v>0</v>
      </c>
      <c r="Z1096">
        <v>0</v>
      </c>
      <c r="AD1096" s="1">
        <v>41772.333333333336</v>
      </c>
      <c r="AE1096" s="1">
        <v>41800.708333333336</v>
      </c>
      <c r="AG1096" s="1">
        <v>41711.333333333336</v>
      </c>
      <c r="AH1096" s="1">
        <v>41739.708333333336</v>
      </c>
      <c r="AI1096" s="1">
        <v>41711.333333333336</v>
      </c>
      <c r="AJ1096" s="1">
        <v>41739.708333333336</v>
      </c>
      <c r="AK1096" s="1">
        <v>41711.333333333336</v>
      </c>
      <c r="AL1096" s="1">
        <v>41739.708333333336</v>
      </c>
      <c r="AM1096" s="1">
        <v>41772.333333333336</v>
      </c>
      <c r="AN1096" s="1">
        <v>41800.708333333336</v>
      </c>
      <c r="AP1096" t="s">
        <v>113</v>
      </c>
      <c r="AU1096" t="s">
        <v>3037</v>
      </c>
      <c r="AY1096" t="s">
        <v>106</v>
      </c>
      <c r="AZ1096">
        <v>0</v>
      </c>
      <c r="BA1096">
        <v>0</v>
      </c>
      <c r="BD1096" s="3">
        <v>41321.661111111112</v>
      </c>
      <c r="BE1096" s="3">
        <v>41321.663888888892</v>
      </c>
      <c r="BF1096" t="s">
        <v>115</v>
      </c>
      <c r="BG1096" t="s">
        <v>115</v>
      </c>
      <c r="BH1096">
        <v>8149</v>
      </c>
      <c r="BM1096">
        <v>43550</v>
      </c>
      <c r="BR1096" t="s">
        <v>116</v>
      </c>
      <c r="BS1096" t="s">
        <v>117</v>
      </c>
      <c r="BU1096">
        <v>1</v>
      </c>
      <c r="BV1096" t="s">
        <v>118</v>
      </c>
      <c r="BX1096" t="s">
        <v>119</v>
      </c>
      <c r="BY1096" t="s">
        <v>119</v>
      </c>
      <c r="BZ1096" t="s">
        <v>119</v>
      </c>
      <c r="CA1096">
        <v>1</v>
      </c>
      <c r="CC1096" t="s">
        <v>120</v>
      </c>
      <c r="CH1096">
        <v>540</v>
      </c>
      <c r="CI1096">
        <v>35180</v>
      </c>
      <c r="CJ1096" t="s">
        <v>106</v>
      </c>
      <c r="CK1096" t="s">
        <v>106</v>
      </c>
      <c r="CL1096">
        <v>10</v>
      </c>
      <c r="CM1096" t="s">
        <v>2889</v>
      </c>
      <c r="CO1096">
        <v>124392</v>
      </c>
      <c r="CQ1096">
        <v>0</v>
      </c>
      <c r="CR1096">
        <v>0</v>
      </c>
      <c r="CS1096">
        <v>0</v>
      </c>
      <c r="CY1096" t="s">
        <v>123</v>
      </c>
      <c r="CZ1096" t="s">
        <v>124</v>
      </c>
      <c r="DD1096" t="str" cm="1">
        <f t="array" ref="DD1096">TEXT(_xlfn.SEQUENCE(1, DATEDIF(AG1096, AH1096, "m") + 1, AG1096, 30), "YYYY-APMM")</f>
        <v>2014-AP03</v>
      </c>
      <c r="DN1096">
        <f t="shared" si="34"/>
        <v>3302.4</v>
      </c>
      <c r="DO1096" t="str">
        <f t="shared" si="35"/>
        <v>LABOR- SUBCONTRACTOR</v>
      </c>
    </row>
    <row r="1097" spans="1:119" x14ac:dyDescent="0.35">
      <c r="A1097" t="s">
        <v>105</v>
      </c>
      <c r="B1097">
        <v>500382</v>
      </c>
      <c r="C1097">
        <v>6359</v>
      </c>
      <c r="D1097">
        <v>124395</v>
      </c>
      <c r="E1097">
        <v>13662</v>
      </c>
      <c r="F1097">
        <v>0</v>
      </c>
      <c r="G1097" t="s">
        <v>106</v>
      </c>
      <c r="H1097" t="s">
        <v>106</v>
      </c>
      <c r="I1097" t="s">
        <v>106</v>
      </c>
      <c r="J1097" t="s">
        <v>107</v>
      </c>
      <c r="K1097" t="s">
        <v>108</v>
      </c>
      <c r="L1097" t="s">
        <v>109</v>
      </c>
      <c r="M1097" t="s">
        <v>110</v>
      </c>
      <c r="N1097" t="s">
        <v>3038</v>
      </c>
      <c r="O1097" t="s">
        <v>3017</v>
      </c>
      <c r="P1097">
        <v>8178</v>
      </c>
      <c r="Q1097">
        <v>576</v>
      </c>
      <c r="R1097">
        <v>8</v>
      </c>
      <c r="S1097">
        <v>200</v>
      </c>
      <c r="T1097">
        <v>0</v>
      </c>
      <c r="U1097">
        <v>4569.6000000000004</v>
      </c>
      <c r="V1097">
        <v>4569.6000000000004</v>
      </c>
      <c r="W1097">
        <v>200</v>
      </c>
      <c r="X1097">
        <v>0</v>
      </c>
      <c r="Y1097">
        <v>0</v>
      </c>
      <c r="Z1097">
        <v>0</v>
      </c>
      <c r="AD1097" s="1">
        <v>41778.333333333336</v>
      </c>
      <c r="AE1097" s="1">
        <v>41806.708333333336</v>
      </c>
      <c r="AG1097" s="1">
        <v>41694.333333333336</v>
      </c>
      <c r="AH1097" s="1">
        <v>41722.708333333336</v>
      </c>
      <c r="AI1097" s="1">
        <v>41694.333333333336</v>
      </c>
      <c r="AJ1097" s="1">
        <v>41722.708333333336</v>
      </c>
      <c r="AK1097" s="1">
        <v>41694.333333333336</v>
      </c>
      <c r="AL1097" s="1">
        <v>41722.708333333336</v>
      </c>
      <c r="AM1097" s="1">
        <v>41778.333333333336</v>
      </c>
      <c r="AN1097" s="1">
        <v>41806.708333333336</v>
      </c>
      <c r="AP1097" t="s">
        <v>113</v>
      </c>
      <c r="AU1097" t="s">
        <v>3039</v>
      </c>
      <c r="AY1097" t="s">
        <v>106</v>
      </c>
      <c r="AZ1097">
        <v>0</v>
      </c>
      <c r="BA1097">
        <v>0</v>
      </c>
      <c r="BD1097" s="3">
        <v>41321.661111111112</v>
      </c>
      <c r="BE1097" s="3">
        <v>41321.663888888892</v>
      </c>
      <c r="BF1097" t="s">
        <v>115</v>
      </c>
      <c r="BG1097" t="s">
        <v>115</v>
      </c>
      <c r="BH1097">
        <v>8149</v>
      </c>
      <c r="BM1097">
        <v>43550</v>
      </c>
      <c r="BR1097" t="s">
        <v>116</v>
      </c>
      <c r="BS1097" t="s">
        <v>117</v>
      </c>
      <c r="BU1097">
        <v>1</v>
      </c>
      <c r="BV1097" t="s">
        <v>118</v>
      </c>
      <c r="BX1097" t="s">
        <v>119</v>
      </c>
      <c r="BY1097" t="s">
        <v>119</v>
      </c>
      <c r="BZ1097" t="s">
        <v>119</v>
      </c>
      <c r="CA1097">
        <v>1</v>
      </c>
      <c r="CC1097" t="s">
        <v>120</v>
      </c>
      <c r="CH1097">
        <v>540</v>
      </c>
      <c r="CI1097">
        <v>35180</v>
      </c>
      <c r="CJ1097" t="s">
        <v>106</v>
      </c>
      <c r="CK1097" t="s">
        <v>106</v>
      </c>
      <c r="CL1097">
        <v>10</v>
      </c>
      <c r="CM1097" t="s">
        <v>2889</v>
      </c>
      <c r="CO1097">
        <v>124392</v>
      </c>
      <c r="CQ1097">
        <v>0</v>
      </c>
      <c r="CR1097">
        <v>0</v>
      </c>
      <c r="CS1097">
        <v>0</v>
      </c>
      <c r="CY1097" t="s">
        <v>123</v>
      </c>
      <c r="CZ1097" t="s">
        <v>124</v>
      </c>
      <c r="DD1097" t="str" cm="1">
        <f t="array" ref="DD1097:DE1097">TEXT(_xlfn.SEQUENCE(1, DATEDIF(AG1097, AH1097, "m") + 1, AG1097, 30), "YYYY-APMM")</f>
        <v>2014-AP02</v>
      </c>
      <c r="DE1097" t="str">
        <v>2014-AP03</v>
      </c>
      <c r="DN1097">
        <f t="shared" si="34"/>
        <v>2284.8000000000002</v>
      </c>
      <c r="DO1097" t="str">
        <f t="shared" si="35"/>
        <v>LABOR- SUBCONTRACTOR</v>
      </c>
    </row>
    <row r="1098" spans="1:119" x14ac:dyDescent="0.35">
      <c r="A1098" t="s">
        <v>105</v>
      </c>
      <c r="B1098">
        <v>500383</v>
      </c>
      <c r="C1098">
        <v>6359</v>
      </c>
      <c r="D1098">
        <v>124395</v>
      </c>
      <c r="E1098">
        <v>13662</v>
      </c>
      <c r="F1098">
        <v>0</v>
      </c>
      <c r="G1098" t="s">
        <v>106</v>
      </c>
      <c r="H1098" t="s">
        <v>106</v>
      </c>
      <c r="I1098" t="s">
        <v>106</v>
      </c>
      <c r="J1098" t="s">
        <v>107</v>
      </c>
      <c r="K1098" t="s">
        <v>108</v>
      </c>
      <c r="L1098" t="s">
        <v>109</v>
      </c>
      <c r="M1098" t="s">
        <v>110</v>
      </c>
      <c r="N1098" t="s">
        <v>3040</v>
      </c>
      <c r="O1098" t="s">
        <v>3020</v>
      </c>
      <c r="P1098">
        <v>8178</v>
      </c>
      <c r="Q1098">
        <v>400</v>
      </c>
      <c r="R1098">
        <v>48</v>
      </c>
      <c r="S1098">
        <v>160</v>
      </c>
      <c r="T1098">
        <v>0</v>
      </c>
      <c r="U1098">
        <v>1422.4</v>
      </c>
      <c r="V1098">
        <v>1422.4</v>
      </c>
      <c r="W1098">
        <v>160</v>
      </c>
      <c r="X1098">
        <v>0</v>
      </c>
      <c r="Y1098">
        <v>0</v>
      </c>
      <c r="Z1098">
        <v>0</v>
      </c>
      <c r="AD1098" s="1">
        <v>41770.333333333336</v>
      </c>
      <c r="AE1098" s="1">
        <v>41792.708333333336</v>
      </c>
      <c r="AG1098" s="1">
        <v>41711.333333333336</v>
      </c>
      <c r="AH1098" s="1">
        <v>41734.708333333336</v>
      </c>
      <c r="AI1098" s="1">
        <v>41711.333333333336</v>
      </c>
      <c r="AJ1098" s="1">
        <v>41734.708333333336</v>
      </c>
      <c r="AK1098" s="1">
        <v>41711.333333333336</v>
      </c>
      <c r="AL1098" s="1">
        <v>41734.708333333336</v>
      </c>
      <c r="AM1098" s="1">
        <v>41770.333333333336</v>
      </c>
      <c r="AN1098" s="1">
        <v>41792.708333333336</v>
      </c>
      <c r="AP1098" t="s">
        <v>113</v>
      </c>
      <c r="AU1098" t="s">
        <v>3041</v>
      </c>
      <c r="AY1098" t="s">
        <v>106</v>
      </c>
      <c r="AZ1098">
        <v>0</v>
      </c>
      <c r="BA1098">
        <v>0</v>
      </c>
      <c r="BD1098" s="3">
        <v>41321.661111111112</v>
      </c>
      <c r="BE1098" s="3">
        <v>41321.663888888892</v>
      </c>
      <c r="BF1098" t="s">
        <v>115</v>
      </c>
      <c r="BG1098" t="s">
        <v>115</v>
      </c>
      <c r="BH1098">
        <v>8149</v>
      </c>
      <c r="BM1098">
        <v>43550</v>
      </c>
      <c r="BR1098" t="s">
        <v>116</v>
      </c>
      <c r="BS1098" t="s">
        <v>117</v>
      </c>
      <c r="BU1098">
        <v>1</v>
      </c>
      <c r="BV1098" t="s">
        <v>118</v>
      </c>
      <c r="BX1098" t="s">
        <v>119</v>
      </c>
      <c r="BY1098" t="s">
        <v>119</v>
      </c>
      <c r="BZ1098" t="s">
        <v>119</v>
      </c>
      <c r="CA1098">
        <v>1</v>
      </c>
      <c r="CC1098" t="s">
        <v>120</v>
      </c>
      <c r="CH1098">
        <v>540</v>
      </c>
      <c r="CI1098">
        <v>35180</v>
      </c>
      <c r="CJ1098" t="s">
        <v>106</v>
      </c>
      <c r="CK1098" t="s">
        <v>106</v>
      </c>
      <c r="CL1098">
        <v>10</v>
      </c>
      <c r="CM1098" t="s">
        <v>2889</v>
      </c>
      <c r="CO1098">
        <v>124392</v>
      </c>
      <c r="CQ1098">
        <v>0</v>
      </c>
      <c r="CR1098">
        <v>0</v>
      </c>
      <c r="CS1098">
        <v>0</v>
      </c>
      <c r="CY1098" t="s">
        <v>123</v>
      </c>
      <c r="CZ1098" t="s">
        <v>124</v>
      </c>
      <c r="DD1098" t="str" cm="1">
        <f t="array" ref="DD1098">TEXT(_xlfn.SEQUENCE(1, DATEDIF(AG1098, AH1098, "m") + 1, AG1098, 30), "YYYY-APMM")</f>
        <v>2014-AP03</v>
      </c>
      <c r="DN1098">
        <f t="shared" si="34"/>
        <v>1422.4</v>
      </c>
      <c r="DO1098" t="str">
        <f t="shared" si="35"/>
        <v>LABOR- SUBCONTRACTOR</v>
      </c>
    </row>
    <row r="1099" spans="1:119" x14ac:dyDescent="0.35">
      <c r="A1099" t="s">
        <v>105</v>
      </c>
      <c r="B1099">
        <v>500384</v>
      </c>
      <c r="C1099">
        <v>6359</v>
      </c>
      <c r="D1099">
        <v>124397</v>
      </c>
      <c r="E1099">
        <v>13662</v>
      </c>
      <c r="F1099">
        <v>0</v>
      </c>
      <c r="G1099" t="s">
        <v>106</v>
      </c>
      <c r="H1099" t="s">
        <v>106</v>
      </c>
      <c r="I1099" t="s">
        <v>106</v>
      </c>
      <c r="J1099" t="s">
        <v>107</v>
      </c>
      <c r="K1099" t="s">
        <v>108</v>
      </c>
      <c r="L1099" t="s">
        <v>109</v>
      </c>
      <c r="M1099" t="s">
        <v>110</v>
      </c>
      <c r="N1099" t="s">
        <v>3042</v>
      </c>
      <c r="O1099" t="s">
        <v>3043</v>
      </c>
      <c r="P1099">
        <v>8178</v>
      </c>
      <c r="Q1099">
        <v>696</v>
      </c>
      <c r="R1099">
        <v>0</v>
      </c>
      <c r="S1099">
        <v>200</v>
      </c>
      <c r="T1099">
        <v>0</v>
      </c>
      <c r="U1099">
        <v>795.2</v>
      </c>
      <c r="V1099">
        <v>795.2</v>
      </c>
      <c r="W1099">
        <v>200</v>
      </c>
      <c r="X1099">
        <v>0</v>
      </c>
      <c r="Y1099">
        <v>0</v>
      </c>
      <c r="Z1099">
        <v>0</v>
      </c>
      <c r="AD1099" s="1">
        <v>41801.333333333336</v>
      </c>
      <c r="AE1099" s="1">
        <v>41829.708333333336</v>
      </c>
      <c r="AG1099" s="1">
        <v>41700.333333333336</v>
      </c>
      <c r="AH1099" s="1">
        <v>41728.708333333336</v>
      </c>
      <c r="AI1099" s="1">
        <v>41700.333333333336</v>
      </c>
      <c r="AJ1099" s="1">
        <v>41728.708333333336</v>
      </c>
      <c r="AK1099" s="1">
        <v>41700.333333333336</v>
      </c>
      <c r="AL1099" s="1">
        <v>41728.708333333336</v>
      </c>
      <c r="AM1099" s="1">
        <v>41801.333333333336</v>
      </c>
      <c r="AN1099" s="1">
        <v>41829.708333333336</v>
      </c>
      <c r="AP1099" t="s">
        <v>113</v>
      </c>
      <c r="AU1099" t="e">
        <f>+HfVtm/eQWy5xzdAhWu4UQ</f>
        <v>#NAME?</v>
      </c>
      <c r="AY1099" t="s">
        <v>106</v>
      </c>
      <c r="AZ1099">
        <v>0</v>
      </c>
      <c r="BA1099">
        <v>0</v>
      </c>
      <c r="BD1099" s="3">
        <v>41321.661111111112</v>
      </c>
      <c r="BE1099" s="3">
        <v>41321.663888888892</v>
      </c>
      <c r="BF1099" t="s">
        <v>115</v>
      </c>
      <c r="BG1099" t="s">
        <v>115</v>
      </c>
      <c r="BH1099">
        <v>8149</v>
      </c>
      <c r="BM1099">
        <v>43550</v>
      </c>
      <c r="BR1099" t="s">
        <v>116</v>
      </c>
      <c r="BS1099" t="s">
        <v>117</v>
      </c>
      <c r="BU1099">
        <v>1</v>
      </c>
      <c r="BV1099" t="s">
        <v>118</v>
      </c>
      <c r="BX1099" t="s">
        <v>119</v>
      </c>
      <c r="BY1099" t="s">
        <v>119</v>
      </c>
      <c r="BZ1099" t="s">
        <v>119</v>
      </c>
      <c r="CA1099">
        <v>1</v>
      </c>
      <c r="CC1099" t="s">
        <v>120</v>
      </c>
      <c r="CH1099">
        <v>540</v>
      </c>
      <c r="CI1099">
        <v>35280</v>
      </c>
      <c r="CJ1099" t="s">
        <v>106</v>
      </c>
      <c r="CK1099" t="s">
        <v>106</v>
      </c>
      <c r="CL1099">
        <v>20</v>
      </c>
      <c r="CM1099" t="s">
        <v>2867</v>
      </c>
      <c r="CO1099">
        <v>124396</v>
      </c>
      <c r="CQ1099">
        <v>0</v>
      </c>
      <c r="CR1099">
        <v>0</v>
      </c>
      <c r="CS1099">
        <v>0</v>
      </c>
      <c r="CY1099" t="s">
        <v>123</v>
      </c>
      <c r="CZ1099" t="s">
        <v>124</v>
      </c>
      <c r="DD1099" t="str" cm="1">
        <f t="array" ref="DD1099">TEXT(_xlfn.SEQUENCE(1, DATEDIF(AG1099, AH1099, "m") + 1, AG1099, 30), "YYYY-APMM")</f>
        <v>2014-AP03</v>
      </c>
      <c r="DN1099">
        <f t="shared" si="34"/>
        <v>795.2</v>
      </c>
      <c r="DO1099" t="str">
        <f t="shared" si="35"/>
        <v>LABOR- SUBCONTRACTOR</v>
      </c>
    </row>
    <row r="1100" spans="1:119" x14ac:dyDescent="0.35">
      <c r="A1100" t="s">
        <v>105</v>
      </c>
      <c r="B1100">
        <v>500385</v>
      </c>
      <c r="C1100">
        <v>6359</v>
      </c>
      <c r="D1100">
        <v>124397</v>
      </c>
      <c r="E1100">
        <v>13662</v>
      </c>
      <c r="F1100">
        <v>0</v>
      </c>
      <c r="G1100" t="s">
        <v>106</v>
      </c>
      <c r="H1100" t="s">
        <v>106</v>
      </c>
      <c r="I1100" t="s">
        <v>106</v>
      </c>
      <c r="J1100" t="s">
        <v>107</v>
      </c>
      <c r="K1100" t="s">
        <v>108</v>
      </c>
      <c r="L1100" t="s">
        <v>109</v>
      </c>
      <c r="M1100" t="s">
        <v>110</v>
      </c>
      <c r="N1100" t="s">
        <v>3044</v>
      </c>
      <c r="O1100" t="s">
        <v>3045</v>
      </c>
      <c r="P1100">
        <v>8178</v>
      </c>
      <c r="Q1100">
        <v>176</v>
      </c>
      <c r="R1100">
        <v>0</v>
      </c>
      <c r="S1100">
        <v>200</v>
      </c>
      <c r="T1100">
        <v>0</v>
      </c>
      <c r="U1100">
        <v>1136</v>
      </c>
      <c r="V1100">
        <v>1136</v>
      </c>
      <c r="W1100">
        <v>200</v>
      </c>
      <c r="X1100">
        <v>0</v>
      </c>
      <c r="Y1100">
        <v>0</v>
      </c>
      <c r="Z1100">
        <v>0</v>
      </c>
      <c r="AD1100" s="1">
        <v>41807.333333333336</v>
      </c>
      <c r="AE1100" s="1">
        <v>41835.708333333336</v>
      </c>
      <c r="AG1100" s="1">
        <v>41781.333333333336</v>
      </c>
      <c r="AH1100" s="1">
        <v>41809.708333333336</v>
      </c>
      <c r="AI1100" s="1">
        <v>41781.333333333336</v>
      </c>
      <c r="AJ1100" s="1">
        <v>41809.708333333336</v>
      </c>
      <c r="AK1100" s="1">
        <v>41781.333333333336</v>
      </c>
      <c r="AL1100" s="1">
        <v>41809.708333333336</v>
      </c>
      <c r="AM1100" s="1">
        <v>41807.333333333336</v>
      </c>
      <c r="AN1100" s="1">
        <v>41835.708333333336</v>
      </c>
      <c r="AP1100" t="s">
        <v>113</v>
      </c>
      <c r="AU1100" t="s">
        <v>3046</v>
      </c>
      <c r="AY1100" t="s">
        <v>106</v>
      </c>
      <c r="AZ1100">
        <v>0</v>
      </c>
      <c r="BA1100">
        <v>0</v>
      </c>
      <c r="BD1100" s="3">
        <v>41321.661111111112</v>
      </c>
      <c r="BE1100" s="3">
        <v>41321.663888888892</v>
      </c>
      <c r="BF1100" t="s">
        <v>115</v>
      </c>
      <c r="BG1100" t="s">
        <v>115</v>
      </c>
      <c r="BH1100">
        <v>8149</v>
      </c>
      <c r="BM1100">
        <v>43550</v>
      </c>
      <c r="BR1100" t="s">
        <v>116</v>
      </c>
      <c r="BS1100" t="s">
        <v>117</v>
      </c>
      <c r="BU1100">
        <v>1</v>
      </c>
      <c r="BV1100" t="s">
        <v>118</v>
      </c>
      <c r="BX1100" t="s">
        <v>119</v>
      </c>
      <c r="BY1100" t="s">
        <v>119</v>
      </c>
      <c r="BZ1100" t="s">
        <v>119</v>
      </c>
      <c r="CA1100">
        <v>1</v>
      </c>
      <c r="CC1100" t="s">
        <v>120</v>
      </c>
      <c r="CH1100">
        <v>540</v>
      </c>
      <c r="CI1100">
        <v>35280</v>
      </c>
      <c r="CJ1100" t="s">
        <v>106</v>
      </c>
      <c r="CK1100" t="s">
        <v>106</v>
      </c>
      <c r="CL1100">
        <v>20</v>
      </c>
      <c r="CM1100" t="s">
        <v>2867</v>
      </c>
      <c r="CO1100">
        <v>124396</v>
      </c>
      <c r="CQ1100">
        <v>0</v>
      </c>
      <c r="CR1100">
        <v>0</v>
      </c>
      <c r="CS1100">
        <v>0</v>
      </c>
      <c r="CY1100" t="s">
        <v>123</v>
      </c>
      <c r="CZ1100" t="s">
        <v>124</v>
      </c>
      <c r="DD1100" t="str" cm="1">
        <f t="array" ref="DD1100">TEXT(_xlfn.SEQUENCE(1, DATEDIF(AG1100, AH1100, "m") + 1, AG1100, 30), "YYYY-APMM")</f>
        <v>2014-AP05</v>
      </c>
      <c r="DN1100">
        <f t="shared" si="34"/>
        <v>1136</v>
      </c>
      <c r="DO1100" t="str">
        <f t="shared" si="35"/>
        <v>LABOR- SUBCONTRACTOR</v>
      </c>
    </row>
    <row r="1101" spans="1:119" x14ac:dyDescent="0.35">
      <c r="A1101" t="s">
        <v>105</v>
      </c>
      <c r="B1101">
        <v>500386</v>
      </c>
      <c r="C1101">
        <v>6359</v>
      </c>
      <c r="D1101">
        <v>124398</v>
      </c>
      <c r="E1101">
        <v>13662</v>
      </c>
      <c r="F1101">
        <v>0</v>
      </c>
      <c r="G1101" t="s">
        <v>106</v>
      </c>
      <c r="H1101" t="s">
        <v>106</v>
      </c>
      <c r="I1101" t="s">
        <v>106</v>
      </c>
      <c r="J1101" t="s">
        <v>107</v>
      </c>
      <c r="K1101" t="s">
        <v>108</v>
      </c>
      <c r="L1101" t="s">
        <v>109</v>
      </c>
      <c r="M1101" t="s">
        <v>110</v>
      </c>
      <c r="N1101" t="s">
        <v>3047</v>
      </c>
      <c r="O1101" t="s">
        <v>3048</v>
      </c>
      <c r="P1101">
        <v>8178</v>
      </c>
      <c r="Q1101">
        <v>648</v>
      </c>
      <c r="R1101">
        <v>48</v>
      </c>
      <c r="S1101">
        <v>160</v>
      </c>
      <c r="T1101">
        <v>0</v>
      </c>
      <c r="U1101">
        <v>1886.4</v>
      </c>
      <c r="V1101">
        <v>1886.4</v>
      </c>
      <c r="W1101">
        <v>160</v>
      </c>
      <c r="X1101">
        <v>0</v>
      </c>
      <c r="Y1101">
        <v>0</v>
      </c>
      <c r="Z1101">
        <v>0</v>
      </c>
      <c r="AD1101" s="1">
        <v>41736.333333333336</v>
      </c>
      <c r="AE1101" s="1">
        <v>41758.708333333336</v>
      </c>
      <c r="AG1101" s="1">
        <v>41640.333333333336</v>
      </c>
      <c r="AH1101" s="1">
        <v>41662.708333333336</v>
      </c>
      <c r="AI1101" s="1">
        <v>41640.333333333336</v>
      </c>
      <c r="AJ1101" s="1">
        <v>41662.708333333336</v>
      </c>
      <c r="AK1101" s="1">
        <v>41640.333333333336</v>
      </c>
      <c r="AL1101" s="1">
        <v>41662.708333333336</v>
      </c>
      <c r="AM1101" s="1">
        <v>41736.333333333336</v>
      </c>
      <c r="AN1101" s="1">
        <v>41758.708333333336</v>
      </c>
      <c r="AP1101" t="s">
        <v>113</v>
      </c>
      <c r="AU1101" t="s">
        <v>3049</v>
      </c>
      <c r="AY1101" t="s">
        <v>106</v>
      </c>
      <c r="AZ1101">
        <v>0</v>
      </c>
      <c r="BA1101">
        <v>0</v>
      </c>
      <c r="BD1101" s="3">
        <v>41321.661111111112</v>
      </c>
      <c r="BE1101" s="3">
        <v>41321.663888888892</v>
      </c>
      <c r="BF1101" t="s">
        <v>115</v>
      </c>
      <c r="BG1101" t="s">
        <v>115</v>
      </c>
      <c r="BH1101">
        <v>8149</v>
      </c>
      <c r="BM1101">
        <v>43550</v>
      </c>
      <c r="BR1101" t="s">
        <v>116</v>
      </c>
      <c r="BS1101" t="s">
        <v>117</v>
      </c>
      <c r="BU1101">
        <v>1</v>
      </c>
      <c r="BV1101" t="s">
        <v>118</v>
      </c>
      <c r="BX1101" t="s">
        <v>119</v>
      </c>
      <c r="BY1101" t="s">
        <v>119</v>
      </c>
      <c r="BZ1101" t="s">
        <v>119</v>
      </c>
      <c r="CA1101">
        <v>1</v>
      </c>
      <c r="CC1101" t="s">
        <v>120</v>
      </c>
      <c r="CH1101">
        <v>540</v>
      </c>
      <c r="CI1101">
        <v>35260</v>
      </c>
      <c r="CJ1101" t="s">
        <v>106</v>
      </c>
      <c r="CK1101" t="s">
        <v>106</v>
      </c>
      <c r="CL1101">
        <v>10</v>
      </c>
      <c r="CM1101" t="s">
        <v>2889</v>
      </c>
      <c r="CO1101">
        <v>124396</v>
      </c>
      <c r="CQ1101">
        <v>0</v>
      </c>
      <c r="CR1101">
        <v>0</v>
      </c>
      <c r="CS1101">
        <v>0</v>
      </c>
      <c r="CY1101" t="s">
        <v>123</v>
      </c>
      <c r="CZ1101" t="s">
        <v>124</v>
      </c>
      <c r="DD1101" t="str" cm="1">
        <f t="array" ref="DD1101">TEXT(_xlfn.SEQUENCE(1, DATEDIF(AG1101, AH1101, "m") + 1, AG1101, 30), "YYYY-APMM")</f>
        <v>2014-AP01</v>
      </c>
      <c r="DN1101">
        <f t="shared" si="34"/>
        <v>1886.4</v>
      </c>
      <c r="DO1101" t="str">
        <f t="shared" si="35"/>
        <v>LABOR- SUBCONTRACTOR</v>
      </c>
    </row>
    <row r="1102" spans="1:119" x14ac:dyDescent="0.35">
      <c r="A1102" t="s">
        <v>105</v>
      </c>
      <c r="B1102">
        <v>500387</v>
      </c>
      <c r="C1102">
        <v>6359</v>
      </c>
      <c r="D1102">
        <v>124398</v>
      </c>
      <c r="E1102">
        <v>13662</v>
      </c>
      <c r="F1102">
        <v>0</v>
      </c>
      <c r="G1102" t="s">
        <v>106</v>
      </c>
      <c r="H1102" t="s">
        <v>106</v>
      </c>
      <c r="I1102" t="s">
        <v>106</v>
      </c>
      <c r="J1102" t="s">
        <v>107</v>
      </c>
      <c r="K1102" t="s">
        <v>108</v>
      </c>
      <c r="L1102" t="s">
        <v>109</v>
      </c>
      <c r="M1102" t="s">
        <v>110</v>
      </c>
      <c r="N1102" t="s">
        <v>3050</v>
      </c>
      <c r="O1102" t="s">
        <v>3051</v>
      </c>
      <c r="P1102">
        <v>8178</v>
      </c>
      <c r="Q1102">
        <v>552</v>
      </c>
      <c r="R1102">
        <v>0</v>
      </c>
      <c r="S1102">
        <v>200</v>
      </c>
      <c r="T1102">
        <v>0</v>
      </c>
      <c r="U1102">
        <v>296</v>
      </c>
      <c r="V1102">
        <v>296</v>
      </c>
      <c r="W1102">
        <v>200</v>
      </c>
      <c r="X1102">
        <v>0</v>
      </c>
      <c r="Y1102">
        <v>0</v>
      </c>
      <c r="Z1102">
        <v>0</v>
      </c>
      <c r="AD1102" s="1">
        <v>41774.333333333336</v>
      </c>
      <c r="AE1102" s="1">
        <v>41802.708333333336</v>
      </c>
      <c r="AG1102" s="1">
        <v>41694.333333333336</v>
      </c>
      <c r="AH1102" s="1">
        <v>41722.708333333336</v>
      </c>
      <c r="AI1102" s="1">
        <v>41694.333333333336</v>
      </c>
      <c r="AJ1102" s="1">
        <v>41722.708333333336</v>
      </c>
      <c r="AK1102" s="1">
        <v>41694.333333333336</v>
      </c>
      <c r="AL1102" s="1">
        <v>41722.708333333336</v>
      </c>
      <c r="AM1102" s="1">
        <v>41774.333333333336</v>
      </c>
      <c r="AN1102" s="1">
        <v>41802.708333333336</v>
      </c>
      <c r="AP1102" t="s">
        <v>113</v>
      </c>
      <c r="AU1102" t="s">
        <v>3052</v>
      </c>
      <c r="AY1102" t="s">
        <v>106</v>
      </c>
      <c r="AZ1102">
        <v>0</v>
      </c>
      <c r="BA1102">
        <v>0</v>
      </c>
      <c r="BD1102" s="3">
        <v>41321.661111111112</v>
      </c>
      <c r="BE1102" s="3">
        <v>41321.663888888892</v>
      </c>
      <c r="BF1102" t="s">
        <v>115</v>
      </c>
      <c r="BG1102" t="s">
        <v>115</v>
      </c>
      <c r="BH1102">
        <v>8149</v>
      </c>
      <c r="BM1102">
        <v>43550</v>
      </c>
      <c r="BR1102" t="s">
        <v>116</v>
      </c>
      <c r="BS1102" t="s">
        <v>117</v>
      </c>
      <c r="BU1102">
        <v>1</v>
      </c>
      <c r="BV1102" t="s">
        <v>118</v>
      </c>
      <c r="BX1102" t="s">
        <v>119</v>
      </c>
      <c r="BY1102" t="s">
        <v>119</v>
      </c>
      <c r="BZ1102" t="s">
        <v>119</v>
      </c>
      <c r="CA1102">
        <v>1</v>
      </c>
      <c r="CC1102" t="s">
        <v>120</v>
      </c>
      <c r="CH1102">
        <v>540</v>
      </c>
      <c r="CI1102">
        <v>35260</v>
      </c>
      <c r="CJ1102" t="s">
        <v>106</v>
      </c>
      <c r="CK1102" t="s">
        <v>106</v>
      </c>
      <c r="CL1102">
        <v>10</v>
      </c>
      <c r="CM1102" t="s">
        <v>2889</v>
      </c>
      <c r="CO1102">
        <v>124396</v>
      </c>
      <c r="CQ1102">
        <v>0</v>
      </c>
      <c r="CR1102">
        <v>0</v>
      </c>
      <c r="CS1102">
        <v>0</v>
      </c>
      <c r="CY1102" t="s">
        <v>123</v>
      </c>
      <c r="CZ1102" t="s">
        <v>124</v>
      </c>
      <c r="DD1102" t="str" cm="1">
        <f t="array" ref="DD1102:DE1102">TEXT(_xlfn.SEQUENCE(1, DATEDIF(AG1102, AH1102, "m") + 1, AG1102, 30), "YYYY-APMM")</f>
        <v>2014-AP02</v>
      </c>
      <c r="DE1102" t="str">
        <v>2014-AP03</v>
      </c>
      <c r="DN1102">
        <f t="shared" si="34"/>
        <v>148</v>
      </c>
      <c r="DO1102" t="str">
        <f t="shared" si="35"/>
        <v>LABOR- SUBCONTRACTOR</v>
      </c>
    </row>
    <row r="1103" spans="1:119" x14ac:dyDescent="0.35">
      <c r="A1103" t="s">
        <v>105</v>
      </c>
      <c r="B1103">
        <v>500388</v>
      </c>
      <c r="C1103">
        <v>6359</v>
      </c>
      <c r="D1103">
        <v>124398</v>
      </c>
      <c r="E1103">
        <v>13662</v>
      </c>
      <c r="F1103">
        <v>0</v>
      </c>
      <c r="G1103" t="s">
        <v>106</v>
      </c>
      <c r="H1103" t="s">
        <v>106</v>
      </c>
      <c r="I1103" t="s">
        <v>106</v>
      </c>
      <c r="J1103" t="s">
        <v>107</v>
      </c>
      <c r="K1103" t="s">
        <v>108</v>
      </c>
      <c r="L1103" t="s">
        <v>109</v>
      </c>
      <c r="M1103" t="s">
        <v>110</v>
      </c>
      <c r="N1103" t="s">
        <v>3053</v>
      </c>
      <c r="O1103" t="s">
        <v>3054</v>
      </c>
      <c r="P1103">
        <v>8178</v>
      </c>
      <c r="Q1103">
        <v>552</v>
      </c>
      <c r="R1103">
        <v>48</v>
      </c>
      <c r="S1103">
        <v>160</v>
      </c>
      <c r="T1103">
        <v>0</v>
      </c>
      <c r="U1103">
        <v>568</v>
      </c>
      <c r="V1103">
        <v>568</v>
      </c>
      <c r="W1103">
        <v>160</v>
      </c>
      <c r="X1103">
        <v>0</v>
      </c>
      <c r="Y1103">
        <v>0</v>
      </c>
      <c r="Z1103">
        <v>0</v>
      </c>
      <c r="AD1103" s="1">
        <v>41795.333333333336</v>
      </c>
      <c r="AE1103" s="1">
        <v>41818.708333333336</v>
      </c>
      <c r="AG1103" s="1">
        <v>41715.333333333336</v>
      </c>
      <c r="AH1103" s="1">
        <v>41737.708333333336</v>
      </c>
      <c r="AI1103" s="1">
        <v>41715.333333333336</v>
      </c>
      <c r="AJ1103" s="1">
        <v>41737.708333333336</v>
      </c>
      <c r="AK1103" s="1">
        <v>41715.333333333336</v>
      </c>
      <c r="AL1103" s="1">
        <v>41737.708333333336</v>
      </c>
      <c r="AM1103" s="1">
        <v>41795.333333333336</v>
      </c>
      <c r="AN1103" s="1">
        <v>41818.708333333336</v>
      </c>
      <c r="AP1103" t="s">
        <v>113</v>
      </c>
      <c r="AU1103" t="s">
        <v>3055</v>
      </c>
      <c r="AY1103" t="s">
        <v>106</v>
      </c>
      <c r="AZ1103">
        <v>0</v>
      </c>
      <c r="BA1103">
        <v>0</v>
      </c>
      <c r="BD1103" s="3">
        <v>41321.661111111112</v>
      </c>
      <c r="BE1103" s="3">
        <v>41321.663888888892</v>
      </c>
      <c r="BF1103" t="s">
        <v>115</v>
      </c>
      <c r="BG1103" t="s">
        <v>115</v>
      </c>
      <c r="BH1103">
        <v>8149</v>
      </c>
      <c r="BM1103">
        <v>43550</v>
      </c>
      <c r="BR1103" t="s">
        <v>116</v>
      </c>
      <c r="BS1103" t="s">
        <v>117</v>
      </c>
      <c r="BU1103">
        <v>1</v>
      </c>
      <c r="BV1103" t="s">
        <v>118</v>
      </c>
      <c r="BX1103" t="s">
        <v>119</v>
      </c>
      <c r="BY1103" t="s">
        <v>119</v>
      </c>
      <c r="BZ1103" t="s">
        <v>119</v>
      </c>
      <c r="CA1103">
        <v>1</v>
      </c>
      <c r="CC1103" t="s">
        <v>120</v>
      </c>
      <c r="CH1103">
        <v>540</v>
      </c>
      <c r="CI1103">
        <v>35260</v>
      </c>
      <c r="CJ1103" t="s">
        <v>106</v>
      </c>
      <c r="CK1103" t="s">
        <v>106</v>
      </c>
      <c r="CL1103">
        <v>10</v>
      </c>
      <c r="CM1103" t="s">
        <v>2889</v>
      </c>
      <c r="CO1103">
        <v>124396</v>
      </c>
      <c r="CQ1103">
        <v>0</v>
      </c>
      <c r="CR1103">
        <v>0</v>
      </c>
      <c r="CS1103">
        <v>0</v>
      </c>
      <c r="CY1103" t="s">
        <v>123</v>
      </c>
      <c r="CZ1103" t="s">
        <v>124</v>
      </c>
      <c r="DD1103" t="str" cm="1">
        <f t="array" ref="DD1103">TEXT(_xlfn.SEQUENCE(1, DATEDIF(AG1103, AH1103, "m") + 1, AG1103, 30), "YYYY-APMM")</f>
        <v>2014-AP03</v>
      </c>
      <c r="DN1103">
        <f t="shared" si="34"/>
        <v>568</v>
      </c>
      <c r="DO1103" t="str">
        <f t="shared" si="35"/>
        <v>LABOR- SUBCONTRACTOR</v>
      </c>
    </row>
    <row r="1104" spans="1:119" x14ac:dyDescent="0.35">
      <c r="A1104" t="s">
        <v>105</v>
      </c>
      <c r="B1104">
        <v>500389</v>
      </c>
      <c r="C1104">
        <v>6359</v>
      </c>
      <c r="D1104">
        <v>124399</v>
      </c>
      <c r="E1104">
        <v>13662</v>
      </c>
      <c r="F1104">
        <v>0</v>
      </c>
      <c r="G1104" t="s">
        <v>106</v>
      </c>
      <c r="H1104" t="s">
        <v>106</v>
      </c>
      <c r="I1104" t="s">
        <v>106</v>
      </c>
      <c r="J1104" t="s">
        <v>107</v>
      </c>
      <c r="K1104" t="s">
        <v>108</v>
      </c>
      <c r="L1104" t="s">
        <v>109</v>
      </c>
      <c r="M1104" t="s">
        <v>110</v>
      </c>
      <c r="N1104" t="s">
        <v>3056</v>
      </c>
      <c r="O1104" t="s">
        <v>3048</v>
      </c>
      <c r="P1104">
        <v>8178</v>
      </c>
      <c r="Q1104">
        <v>368</v>
      </c>
      <c r="R1104">
        <v>24</v>
      </c>
      <c r="S1104">
        <v>160</v>
      </c>
      <c r="T1104">
        <v>0</v>
      </c>
      <c r="U1104">
        <v>1886.4</v>
      </c>
      <c r="V1104">
        <v>1886.4</v>
      </c>
      <c r="W1104">
        <v>160</v>
      </c>
      <c r="X1104">
        <v>0</v>
      </c>
      <c r="Y1104">
        <v>0</v>
      </c>
      <c r="Z1104">
        <v>0</v>
      </c>
      <c r="AD1104" s="1">
        <v>41742.333333333336</v>
      </c>
      <c r="AE1104" s="1">
        <v>41764.708333333336</v>
      </c>
      <c r="AG1104" s="1">
        <v>41688.333333333336</v>
      </c>
      <c r="AH1104" s="1">
        <v>41710.708333333336</v>
      </c>
      <c r="AI1104" s="1">
        <v>41688.333333333336</v>
      </c>
      <c r="AJ1104" s="1">
        <v>41710.708333333336</v>
      </c>
      <c r="AK1104" s="1">
        <v>41688.333333333336</v>
      </c>
      <c r="AL1104" s="1">
        <v>41710.708333333336</v>
      </c>
      <c r="AM1104" s="1">
        <v>41742.333333333336</v>
      </c>
      <c r="AN1104" s="1">
        <v>41764.708333333336</v>
      </c>
      <c r="AP1104" t="s">
        <v>113</v>
      </c>
      <c r="AU1104" t="s">
        <v>3057</v>
      </c>
      <c r="AY1104" t="s">
        <v>106</v>
      </c>
      <c r="AZ1104">
        <v>0</v>
      </c>
      <c r="BA1104">
        <v>0</v>
      </c>
      <c r="BD1104" s="3">
        <v>41321.661111111112</v>
      </c>
      <c r="BE1104" s="3">
        <v>41321.663888888892</v>
      </c>
      <c r="BF1104" t="s">
        <v>115</v>
      </c>
      <c r="BG1104" t="s">
        <v>115</v>
      </c>
      <c r="BH1104">
        <v>8149</v>
      </c>
      <c r="BM1104">
        <v>43550</v>
      </c>
      <c r="BR1104" t="s">
        <v>116</v>
      </c>
      <c r="BS1104" t="s">
        <v>117</v>
      </c>
      <c r="BU1104">
        <v>1</v>
      </c>
      <c r="BV1104" t="s">
        <v>118</v>
      </c>
      <c r="BX1104" t="s">
        <v>119</v>
      </c>
      <c r="BY1104" t="s">
        <v>119</v>
      </c>
      <c r="BZ1104" t="s">
        <v>119</v>
      </c>
      <c r="CA1104">
        <v>1</v>
      </c>
      <c r="CC1104" t="s">
        <v>120</v>
      </c>
      <c r="CH1104">
        <v>540</v>
      </c>
      <c r="CI1104">
        <v>35270</v>
      </c>
      <c r="CJ1104" t="s">
        <v>106</v>
      </c>
      <c r="CK1104" t="s">
        <v>106</v>
      </c>
      <c r="CL1104">
        <v>15</v>
      </c>
      <c r="CM1104" t="s">
        <v>2963</v>
      </c>
      <c r="CO1104">
        <v>124396</v>
      </c>
      <c r="CQ1104">
        <v>0</v>
      </c>
      <c r="CR1104">
        <v>0</v>
      </c>
      <c r="CS1104">
        <v>0</v>
      </c>
      <c r="CY1104" t="s">
        <v>123</v>
      </c>
      <c r="CZ1104" t="s">
        <v>124</v>
      </c>
      <c r="DD1104" t="str" cm="1">
        <f t="array" ref="DD1104">TEXT(_xlfn.SEQUENCE(1, DATEDIF(AG1104, AH1104, "m") + 1, AG1104, 30), "YYYY-APMM")</f>
        <v>2014-AP02</v>
      </c>
      <c r="DN1104">
        <f t="shared" si="34"/>
        <v>1886.4</v>
      </c>
      <c r="DO1104" t="str">
        <f t="shared" si="35"/>
        <v>LABOR- SUBCONTRACTOR</v>
      </c>
    </row>
    <row r="1105" spans="1:119" x14ac:dyDescent="0.35">
      <c r="A1105" t="s">
        <v>105</v>
      </c>
      <c r="B1105">
        <v>500390</v>
      </c>
      <c r="C1105">
        <v>6359</v>
      </c>
      <c r="D1105">
        <v>124399</v>
      </c>
      <c r="E1105">
        <v>13662</v>
      </c>
      <c r="F1105">
        <v>0</v>
      </c>
      <c r="G1105" t="s">
        <v>106</v>
      </c>
      <c r="H1105" t="s">
        <v>106</v>
      </c>
      <c r="I1105" t="s">
        <v>106</v>
      </c>
      <c r="J1105" t="s">
        <v>107</v>
      </c>
      <c r="K1105" t="s">
        <v>108</v>
      </c>
      <c r="L1105" t="s">
        <v>109</v>
      </c>
      <c r="M1105" t="s">
        <v>110</v>
      </c>
      <c r="N1105" t="s">
        <v>3058</v>
      </c>
      <c r="O1105" t="s">
        <v>3051</v>
      </c>
      <c r="P1105">
        <v>8178</v>
      </c>
      <c r="Q1105">
        <v>136</v>
      </c>
      <c r="R1105">
        <v>0</v>
      </c>
      <c r="S1105">
        <v>200</v>
      </c>
      <c r="T1105">
        <v>0</v>
      </c>
      <c r="U1105">
        <v>182.4</v>
      </c>
      <c r="V1105">
        <v>182.4</v>
      </c>
      <c r="W1105">
        <v>200</v>
      </c>
      <c r="X1105">
        <v>0</v>
      </c>
      <c r="Y1105">
        <v>0</v>
      </c>
      <c r="Z1105">
        <v>0</v>
      </c>
      <c r="AD1105" s="1">
        <v>41774.333333333336</v>
      </c>
      <c r="AE1105" s="1">
        <v>41802.708333333336</v>
      </c>
      <c r="AG1105" s="1">
        <v>41755.333333333336</v>
      </c>
      <c r="AH1105" s="1">
        <v>41783.708333333336</v>
      </c>
      <c r="AI1105" s="1">
        <v>41755.333333333336</v>
      </c>
      <c r="AJ1105" s="1">
        <v>41783.708333333336</v>
      </c>
      <c r="AK1105" s="1">
        <v>41755.333333333336</v>
      </c>
      <c r="AL1105" s="1">
        <v>41783.708333333336</v>
      </c>
      <c r="AM1105" s="1">
        <v>41774.333333333336</v>
      </c>
      <c r="AN1105" s="1">
        <v>41802.708333333336</v>
      </c>
      <c r="AP1105" t="s">
        <v>113</v>
      </c>
      <c r="AU1105" t="s">
        <v>3059</v>
      </c>
      <c r="AY1105" t="s">
        <v>106</v>
      </c>
      <c r="AZ1105">
        <v>0</v>
      </c>
      <c r="BA1105">
        <v>0</v>
      </c>
      <c r="BD1105" s="3">
        <v>41321.661111111112</v>
      </c>
      <c r="BE1105" s="3">
        <v>41321.663888888892</v>
      </c>
      <c r="BF1105" t="s">
        <v>115</v>
      </c>
      <c r="BG1105" t="s">
        <v>115</v>
      </c>
      <c r="BH1105">
        <v>8149</v>
      </c>
      <c r="BM1105">
        <v>43550</v>
      </c>
      <c r="BR1105" t="s">
        <v>116</v>
      </c>
      <c r="BS1105" t="s">
        <v>117</v>
      </c>
      <c r="BU1105">
        <v>1</v>
      </c>
      <c r="BV1105" t="s">
        <v>118</v>
      </c>
      <c r="BX1105" t="s">
        <v>119</v>
      </c>
      <c r="BY1105" t="s">
        <v>119</v>
      </c>
      <c r="BZ1105" t="s">
        <v>119</v>
      </c>
      <c r="CA1105">
        <v>1</v>
      </c>
      <c r="CC1105" t="s">
        <v>120</v>
      </c>
      <c r="CH1105">
        <v>540</v>
      </c>
      <c r="CI1105">
        <v>35270</v>
      </c>
      <c r="CJ1105" t="s">
        <v>106</v>
      </c>
      <c r="CK1105" t="s">
        <v>106</v>
      </c>
      <c r="CL1105">
        <v>15</v>
      </c>
      <c r="CM1105" t="s">
        <v>2963</v>
      </c>
      <c r="CO1105">
        <v>124396</v>
      </c>
      <c r="CQ1105">
        <v>0</v>
      </c>
      <c r="CR1105">
        <v>0</v>
      </c>
      <c r="CS1105">
        <v>0</v>
      </c>
      <c r="CY1105" t="s">
        <v>123</v>
      </c>
      <c r="CZ1105" t="s">
        <v>124</v>
      </c>
      <c r="DD1105" t="str" cm="1">
        <f t="array" ref="DD1105">TEXT(_xlfn.SEQUENCE(1, DATEDIF(AG1105, AH1105, "m") + 1, AG1105, 30), "YYYY-APMM")</f>
        <v>2014-AP04</v>
      </c>
      <c r="DN1105">
        <f t="shared" si="34"/>
        <v>182.4</v>
      </c>
      <c r="DO1105" t="str">
        <f t="shared" si="35"/>
        <v>LABOR- SUBCONTRACTOR</v>
      </c>
    </row>
    <row r="1106" spans="1:119" x14ac:dyDescent="0.35">
      <c r="A1106" t="s">
        <v>105</v>
      </c>
      <c r="B1106">
        <v>500391</v>
      </c>
      <c r="C1106">
        <v>6359</v>
      </c>
      <c r="D1106">
        <v>124399</v>
      </c>
      <c r="E1106">
        <v>13662</v>
      </c>
      <c r="F1106">
        <v>0</v>
      </c>
      <c r="G1106" t="s">
        <v>106</v>
      </c>
      <c r="H1106" t="s">
        <v>106</v>
      </c>
      <c r="I1106" t="s">
        <v>106</v>
      </c>
      <c r="J1106" t="s">
        <v>107</v>
      </c>
      <c r="K1106" t="s">
        <v>108</v>
      </c>
      <c r="L1106" t="s">
        <v>109</v>
      </c>
      <c r="M1106" t="s">
        <v>110</v>
      </c>
      <c r="N1106" t="s">
        <v>3060</v>
      </c>
      <c r="O1106" t="s">
        <v>3054</v>
      </c>
      <c r="P1106">
        <v>8178</v>
      </c>
      <c r="Q1106">
        <v>136</v>
      </c>
      <c r="R1106">
        <v>0</v>
      </c>
      <c r="S1106">
        <v>160</v>
      </c>
      <c r="T1106">
        <v>0</v>
      </c>
      <c r="U1106">
        <v>568</v>
      </c>
      <c r="V1106">
        <v>568</v>
      </c>
      <c r="W1106">
        <v>160</v>
      </c>
      <c r="X1106">
        <v>0</v>
      </c>
      <c r="Y1106">
        <v>0</v>
      </c>
      <c r="Z1106">
        <v>0</v>
      </c>
      <c r="AD1106" s="1">
        <v>41795.333333333336</v>
      </c>
      <c r="AE1106" s="1">
        <v>41818.708333333336</v>
      </c>
      <c r="AG1106" s="1">
        <v>41776.333333333336</v>
      </c>
      <c r="AH1106" s="1">
        <v>41798.708333333336</v>
      </c>
      <c r="AI1106" s="1">
        <v>41776.333333333336</v>
      </c>
      <c r="AJ1106" s="1">
        <v>41798.708333333336</v>
      </c>
      <c r="AK1106" s="1">
        <v>41776.333333333336</v>
      </c>
      <c r="AL1106" s="1">
        <v>41798.708333333336</v>
      </c>
      <c r="AM1106" s="1">
        <v>41795.333333333336</v>
      </c>
      <c r="AN1106" s="1">
        <v>41818.708333333336</v>
      </c>
      <c r="AP1106" t="s">
        <v>113</v>
      </c>
      <c r="AU1106" t="s">
        <v>3061</v>
      </c>
      <c r="AY1106" t="s">
        <v>106</v>
      </c>
      <c r="AZ1106">
        <v>0</v>
      </c>
      <c r="BA1106">
        <v>0</v>
      </c>
      <c r="BD1106" s="3">
        <v>41321.661111111112</v>
      </c>
      <c r="BE1106" s="3">
        <v>41321.663888888892</v>
      </c>
      <c r="BF1106" t="s">
        <v>115</v>
      </c>
      <c r="BG1106" t="s">
        <v>115</v>
      </c>
      <c r="BH1106">
        <v>8149</v>
      </c>
      <c r="BM1106">
        <v>43550</v>
      </c>
      <c r="BR1106" t="s">
        <v>116</v>
      </c>
      <c r="BS1106" t="s">
        <v>117</v>
      </c>
      <c r="BU1106">
        <v>1</v>
      </c>
      <c r="BV1106" t="s">
        <v>118</v>
      </c>
      <c r="BX1106" t="s">
        <v>119</v>
      </c>
      <c r="BY1106" t="s">
        <v>119</v>
      </c>
      <c r="BZ1106" t="s">
        <v>119</v>
      </c>
      <c r="CA1106">
        <v>1</v>
      </c>
      <c r="CC1106" t="s">
        <v>120</v>
      </c>
      <c r="CH1106">
        <v>540</v>
      </c>
      <c r="CI1106">
        <v>35270</v>
      </c>
      <c r="CJ1106" t="s">
        <v>106</v>
      </c>
      <c r="CK1106" t="s">
        <v>106</v>
      </c>
      <c r="CL1106">
        <v>15</v>
      </c>
      <c r="CM1106" t="s">
        <v>2963</v>
      </c>
      <c r="CO1106">
        <v>124396</v>
      </c>
      <c r="CQ1106">
        <v>0</v>
      </c>
      <c r="CR1106">
        <v>0</v>
      </c>
      <c r="CS1106">
        <v>0</v>
      </c>
      <c r="CY1106" t="s">
        <v>123</v>
      </c>
      <c r="CZ1106" t="s">
        <v>124</v>
      </c>
      <c r="DD1106" t="str" cm="1">
        <f t="array" ref="DD1106">TEXT(_xlfn.SEQUENCE(1, DATEDIF(AG1106, AH1106, "m") + 1, AG1106, 30), "YYYY-APMM")</f>
        <v>2014-AP05</v>
      </c>
      <c r="DN1106">
        <f t="shared" si="34"/>
        <v>568</v>
      </c>
      <c r="DO1106" t="str">
        <f t="shared" si="35"/>
        <v>LABOR- SUBCONTRACTOR</v>
      </c>
    </row>
    <row r="1107" spans="1:119" x14ac:dyDescent="0.35">
      <c r="A1107" t="s">
        <v>105</v>
      </c>
      <c r="B1107">
        <v>500392</v>
      </c>
      <c r="C1107">
        <v>6359</v>
      </c>
      <c r="D1107">
        <v>124401</v>
      </c>
      <c r="E1107">
        <v>13662</v>
      </c>
      <c r="F1107">
        <v>0</v>
      </c>
      <c r="G1107" t="s">
        <v>106</v>
      </c>
      <c r="H1107" t="s">
        <v>106</v>
      </c>
      <c r="I1107" t="s">
        <v>106</v>
      </c>
      <c r="J1107" t="s">
        <v>107</v>
      </c>
      <c r="K1107" t="s">
        <v>108</v>
      </c>
      <c r="L1107" t="s">
        <v>109</v>
      </c>
      <c r="M1107" t="s">
        <v>110</v>
      </c>
      <c r="N1107" t="s">
        <v>3062</v>
      </c>
      <c r="O1107" t="s">
        <v>3063</v>
      </c>
      <c r="P1107">
        <v>8178</v>
      </c>
      <c r="Q1107">
        <v>400</v>
      </c>
      <c r="R1107">
        <v>0</v>
      </c>
      <c r="S1107">
        <v>144</v>
      </c>
      <c r="T1107">
        <v>0</v>
      </c>
      <c r="U1107">
        <v>883.2</v>
      </c>
      <c r="V1107">
        <v>883.2</v>
      </c>
      <c r="W1107">
        <v>144</v>
      </c>
      <c r="X1107">
        <v>0</v>
      </c>
      <c r="Y1107">
        <v>0</v>
      </c>
      <c r="Z1107">
        <v>0</v>
      </c>
      <c r="AD1107" s="1">
        <v>41679.333333333336</v>
      </c>
      <c r="AE1107" s="1">
        <v>41700.708333333336</v>
      </c>
      <c r="AG1107" s="1">
        <v>41619.333333333336</v>
      </c>
      <c r="AH1107" s="1">
        <v>41640.708333333336</v>
      </c>
      <c r="AI1107" s="1">
        <v>41619.333333333336</v>
      </c>
      <c r="AJ1107" s="1">
        <v>41640.708333333336</v>
      </c>
      <c r="AK1107" s="1">
        <v>41619.333333333336</v>
      </c>
      <c r="AL1107" s="1">
        <v>41640.708333333336</v>
      </c>
      <c r="AM1107" s="1">
        <v>41679.333333333336</v>
      </c>
      <c r="AN1107" s="1">
        <v>41700.708333333336</v>
      </c>
      <c r="AP1107" t="s">
        <v>113</v>
      </c>
      <c r="AU1107" t="s">
        <v>3064</v>
      </c>
      <c r="AY1107" t="s">
        <v>106</v>
      </c>
      <c r="AZ1107">
        <v>0</v>
      </c>
      <c r="BA1107">
        <v>0</v>
      </c>
      <c r="BD1107" s="3">
        <v>41321.661111111112</v>
      </c>
      <c r="BE1107" s="3">
        <v>41321.663888888892</v>
      </c>
      <c r="BF1107" t="s">
        <v>115</v>
      </c>
      <c r="BG1107" t="s">
        <v>115</v>
      </c>
      <c r="BH1107">
        <v>8149</v>
      </c>
      <c r="BM1107">
        <v>43550</v>
      </c>
      <c r="BR1107" t="s">
        <v>116</v>
      </c>
      <c r="BS1107" t="s">
        <v>117</v>
      </c>
      <c r="BU1107">
        <v>1</v>
      </c>
      <c r="BV1107" t="s">
        <v>118</v>
      </c>
      <c r="BX1107" t="s">
        <v>119</v>
      </c>
      <c r="BY1107" t="s">
        <v>119</v>
      </c>
      <c r="BZ1107" t="s">
        <v>119</v>
      </c>
      <c r="CA1107">
        <v>1</v>
      </c>
      <c r="CC1107" t="s">
        <v>120</v>
      </c>
      <c r="CH1107">
        <v>540</v>
      </c>
      <c r="CI1107">
        <v>35220</v>
      </c>
      <c r="CJ1107" t="s">
        <v>106</v>
      </c>
      <c r="CK1107" t="s">
        <v>106</v>
      </c>
      <c r="CL1107">
        <v>10</v>
      </c>
      <c r="CM1107" t="s">
        <v>2889</v>
      </c>
      <c r="CO1107">
        <v>124400</v>
      </c>
      <c r="CQ1107">
        <v>0</v>
      </c>
      <c r="CR1107">
        <v>0</v>
      </c>
      <c r="CS1107">
        <v>0</v>
      </c>
      <c r="CY1107" t="s">
        <v>123</v>
      </c>
      <c r="CZ1107" t="s">
        <v>124</v>
      </c>
      <c r="DD1107" t="str" cm="1">
        <f t="array" ref="DD1107">TEXT(_xlfn.SEQUENCE(1, DATEDIF(AG1107, AH1107, "m") + 1, AG1107, 30), "YYYY-APMM")</f>
        <v>2013-AP12</v>
      </c>
      <c r="DN1107">
        <f t="shared" si="34"/>
        <v>883.2</v>
      </c>
      <c r="DO1107" t="str">
        <f t="shared" si="35"/>
        <v>LABOR- SUBCONTRACTOR</v>
      </c>
    </row>
    <row r="1108" spans="1:119" x14ac:dyDescent="0.35">
      <c r="A1108" t="s">
        <v>105</v>
      </c>
      <c r="B1108">
        <v>500393</v>
      </c>
      <c r="C1108">
        <v>6359</v>
      </c>
      <c r="D1108">
        <v>124401</v>
      </c>
      <c r="E1108">
        <v>13662</v>
      </c>
      <c r="F1108">
        <v>0</v>
      </c>
      <c r="G1108" t="s">
        <v>106</v>
      </c>
      <c r="H1108" t="s">
        <v>106</v>
      </c>
      <c r="I1108" t="s">
        <v>106</v>
      </c>
      <c r="J1108" t="s">
        <v>107</v>
      </c>
      <c r="K1108" t="s">
        <v>108</v>
      </c>
      <c r="L1108" t="s">
        <v>109</v>
      </c>
      <c r="M1108" t="s">
        <v>110</v>
      </c>
      <c r="N1108" t="s">
        <v>3065</v>
      </c>
      <c r="O1108" t="s">
        <v>3066</v>
      </c>
      <c r="P1108">
        <v>8178</v>
      </c>
      <c r="Q1108">
        <v>424</v>
      </c>
      <c r="R1108">
        <v>128</v>
      </c>
      <c r="S1108">
        <v>144</v>
      </c>
      <c r="T1108">
        <v>0</v>
      </c>
      <c r="U1108">
        <v>331.2</v>
      </c>
      <c r="V1108">
        <v>331.2</v>
      </c>
      <c r="W1108">
        <v>144</v>
      </c>
      <c r="X1108">
        <v>0</v>
      </c>
      <c r="Y1108">
        <v>0</v>
      </c>
      <c r="Z1108">
        <v>0</v>
      </c>
      <c r="AD1108" s="1">
        <v>41683.333333333336</v>
      </c>
      <c r="AE1108" s="1">
        <v>41703.708333333336</v>
      </c>
      <c r="AG1108" s="1">
        <v>41619.333333333336</v>
      </c>
      <c r="AH1108" s="1">
        <v>41640.708333333336</v>
      </c>
      <c r="AI1108" s="1">
        <v>41619.333333333336</v>
      </c>
      <c r="AJ1108" s="1">
        <v>41640.708333333336</v>
      </c>
      <c r="AK1108" s="1">
        <v>41619.333333333336</v>
      </c>
      <c r="AL1108" s="1">
        <v>41640.708333333336</v>
      </c>
      <c r="AM1108" s="1">
        <v>41683.333333333336</v>
      </c>
      <c r="AN1108" s="1">
        <v>41703.708333333336</v>
      </c>
      <c r="AP1108" t="s">
        <v>113</v>
      </c>
      <c r="AU1108" t="s">
        <v>3067</v>
      </c>
      <c r="AY1108" t="s">
        <v>106</v>
      </c>
      <c r="AZ1108">
        <v>0</v>
      </c>
      <c r="BA1108">
        <v>0</v>
      </c>
      <c r="BD1108" s="3">
        <v>41321.661111111112</v>
      </c>
      <c r="BE1108" s="3">
        <v>41321.663888888892</v>
      </c>
      <c r="BF1108" t="s">
        <v>115</v>
      </c>
      <c r="BG1108" t="s">
        <v>115</v>
      </c>
      <c r="BH1108">
        <v>8149</v>
      </c>
      <c r="BM1108">
        <v>43550</v>
      </c>
      <c r="BR1108" t="s">
        <v>116</v>
      </c>
      <c r="BS1108" t="s">
        <v>117</v>
      </c>
      <c r="BU1108">
        <v>1</v>
      </c>
      <c r="BV1108" t="s">
        <v>118</v>
      </c>
      <c r="BX1108" t="s">
        <v>119</v>
      </c>
      <c r="BY1108" t="s">
        <v>119</v>
      </c>
      <c r="BZ1108" t="s">
        <v>119</v>
      </c>
      <c r="CA1108">
        <v>1</v>
      </c>
      <c r="CC1108" t="s">
        <v>120</v>
      </c>
      <c r="CH1108">
        <v>540</v>
      </c>
      <c r="CI1108">
        <v>35220</v>
      </c>
      <c r="CJ1108" t="s">
        <v>106</v>
      </c>
      <c r="CK1108" t="s">
        <v>106</v>
      </c>
      <c r="CL1108">
        <v>10</v>
      </c>
      <c r="CM1108" t="s">
        <v>2889</v>
      </c>
      <c r="CO1108">
        <v>124400</v>
      </c>
      <c r="CQ1108">
        <v>0</v>
      </c>
      <c r="CR1108">
        <v>0</v>
      </c>
      <c r="CS1108">
        <v>0</v>
      </c>
      <c r="CY1108" t="s">
        <v>123</v>
      </c>
      <c r="CZ1108" t="s">
        <v>124</v>
      </c>
      <c r="DD1108" t="str" cm="1">
        <f t="array" ref="DD1108">TEXT(_xlfn.SEQUENCE(1, DATEDIF(AG1108, AH1108, "m") + 1, AG1108, 30), "YYYY-APMM")</f>
        <v>2013-AP12</v>
      </c>
      <c r="DN1108">
        <f t="shared" si="34"/>
        <v>331.2</v>
      </c>
      <c r="DO1108" t="str">
        <f t="shared" si="35"/>
        <v>LABOR- SUBCONTRACTOR</v>
      </c>
    </row>
    <row r="1109" spans="1:119" x14ac:dyDescent="0.35">
      <c r="A1109" t="s">
        <v>105</v>
      </c>
      <c r="B1109">
        <v>500394</v>
      </c>
      <c r="C1109">
        <v>6359</v>
      </c>
      <c r="D1109">
        <v>124401</v>
      </c>
      <c r="E1109">
        <v>13662</v>
      </c>
      <c r="F1109">
        <v>0</v>
      </c>
      <c r="G1109" t="s">
        <v>106</v>
      </c>
      <c r="H1109" t="s">
        <v>106</v>
      </c>
      <c r="I1109" t="s">
        <v>106</v>
      </c>
      <c r="J1109" t="s">
        <v>107</v>
      </c>
      <c r="K1109" t="s">
        <v>108</v>
      </c>
      <c r="L1109" t="s">
        <v>109</v>
      </c>
      <c r="M1109" t="s">
        <v>110</v>
      </c>
      <c r="N1109" t="s">
        <v>3068</v>
      </c>
      <c r="O1109" t="s">
        <v>3069</v>
      </c>
      <c r="P1109">
        <v>8178</v>
      </c>
      <c r="Q1109">
        <v>656</v>
      </c>
      <c r="R1109">
        <v>0</v>
      </c>
      <c r="S1109">
        <v>160</v>
      </c>
      <c r="T1109">
        <v>0</v>
      </c>
      <c r="U1109">
        <v>201.6</v>
      </c>
      <c r="V1109">
        <v>201.6</v>
      </c>
      <c r="W1109">
        <v>160</v>
      </c>
      <c r="X1109">
        <v>0</v>
      </c>
      <c r="Y1109">
        <v>0</v>
      </c>
      <c r="Z1109">
        <v>0</v>
      </c>
      <c r="AD1109" s="1">
        <v>41807.333333333336</v>
      </c>
      <c r="AE1109" s="1">
        <v>41829.708333333336</v>
      </c>
      <c r="AG1109" s="1">
        <v>41711.333333333336</v>
      </c>
      <c r="AH1109" s="1">
        <v>41734.708333333336</v>
      </c>
      <c r="AI1109" s="1">
        <v>41711.333333333336</v>
      </c>
      <c r="AJ1109" s="1">
        <v>41734.708333333336</v>
      </c>
      <c r="AK1109" s="1">
        <v>41711.333333333336</v>
      </c>
      <c r="AL1109" s="1">
        <v>41734.708333333336</v>
      </c>
      <c r="AM1109" s="1">
        <v>41807.333333333336</v>
      </c>
      <c r="AN1109" s="1">
        <v>41829.708333333336</v>
      </c>
      <c r="AP1109" t="s">
        <v>113</v>
      </c>
      <c r="AU1109" t="s">
        <v>3070</v>
      </c>
      <c r="AY1109" t="s">
        <v>106</v>
      </c>
      <c r="AZ1109">
        <v>0</v>
      </c>
      <c r="BA1109">
        <v>0</v>
      </c>
      <c r="BD1109" s="3">
        <v>41321.661111111112</v>
      </c>
      <c r="BE1109" s="3">
        <v>41321.663888888892</v>
      </c>
      <c r="BF1109" t="s">
        <v>115</v>
      </c>
      <c r="BG1109" t="s">
        <v>115</v>
      </c>
      <c r="BH1109">
        <v>8149</v>
      </c>
      <c r="BM1109">
        <v>43550</v>
      </c>
      <c r="BR1109" t="s">
        <v>116</v>
      </c>
      <c r="BS1109" t="s">
        <v>117</v>
      </c>
      <c r="BU1109">
        <v>1</v>
      </c>
      <c r="BV1109" t="s">
        <v>118</v>
      </c>
      <c r="BX1109" t="s">
        <v>119</v>
      </c>
      <c r="BY1109" t="s">
        <v>119</v>
      </c>
      <c r="BZ1109" t="s">
        <v>119</v>
      </c>
      <c r="CA1109">
        <v>1</v>
      </c>
      <c r="CC1109" t="s">
        <v>120</v>
      </c>
      <c r="CH1109">
        <v>540</v>
      </c>
      <c r="CI1109">
        <v>35220</v>
      </c>
      <c r="CJ1109" t="s">
        <v>106</v>
      </c>
      <c r="CK1109" t="s">
        <v>106</v>
      </c>
      <c r="CL1109">
        <v>10</v>
      </c>
      <c r="CM1109" t="s">
        <v>2889</v>
      </c>
      <c r="CO1109">
        <v>124400</v>
      </c>
      <c r="CQ1109">
        <v>0</v>
      </c>
      <c r="CR1109">
        <v>0</v>
      </c>
      <c r="CS1109">
        <v>0</v>
      </c>
      <c r="CY1109" t="s">
        <v>123</v>
      </c>
      <c r="CZ1109" t="s">
        <v>124</v>
      </c>
      <c r="DD1109" t="str" cm="1">
        <f t="array" ref="DD1109">TEXT(_xlfn.SEQUENCE(1, DATEDIF(AG1109, AH1109, "m") + 1, AG1109, 30), "YYYY-APMM")</f>
        <v>2014-AP03</v>
      </c>
      <c r="DN1109">
        <f t="shared" si="34"/>
        <v>201.6</v>
      </c>
      <c r="DO1109" t="str">
        <f t="shared" si="35"/>
        <v>LABOR- SUBCONTRACTOR</v>
      </c>
    </row>
    <row r="1110" spans="1:119" x14ac:dyDescent="0.35">
      <c r="A1110" t="s">
        <v>105</v>
      </c>
      <c r="B1110">
        <v>500395</v>
      </c>
      <c r="C1110">
        <v>6359</v>
      </c>
      <c r="D1110">
        <v>124401</v>
      </c>
      <c r="E1110">
        <v>13662</v>
      </c>
      <c r="F1110">
        <v>0</v>
      </c>
      <c r="G1110" t="s">
        <v>106</v>
      </c>
      <c r="H1110" t="s">
        <v>106</v>
      </c>
      <c r="I1110" t="s">
        <v>106</v>
      </c>
      <c r="J1110" t="s">
        <v>107</v>
      </c>
      <c r="K1110" t="s">
        <v>108</v>
      </c>
      <c r="L1110" t="s">
        <v>109</v>
      </c>
      <c r="M1110" t="s">
        <v>110</v>
      </c>
      <c r="N1110" t="s">
        <v>3071</v>
      </c>
      <c r="O1110" t="s">
        <v>3072</v>
      </c>
      <c r="P1110">
        <v>8178</v>
      </c>
      <c r="Q1110">
        <v>656</v>
      </c>
      <c r="R1110">
        <v>88</v>
      </c>
      <c r="S1110">
        <v>120</v>
      </c>
      <c r="T1110">
        <v>0</v>
      </c>
      <c r="U1110">
        <v>201.6</v>
      </c>
      <c r="V1110">
        <v>201.6</v>
      </c>
      <c r="W1110">
        <v>120</v>
      </c>
      <c r="X1110">
        <v>0</v>
      </c>
      <c r="Y1110">
        <v>0</v>
      </c>
      <c r="Z1110">
        <v>0</v>
      </c>
      <c r="AD1110" s="1">
        <v>41819.333333333336</v>
      </c>
      <c r="AE1110" s="1">
        <v>41835.708333333336</v>
      </c>
      <c r="AG1110" s="1">
        <v>41723.333333333336</v>
      </c>
      <c r="AH1110" s="1">
        <v>41739.708333333336</v>
      </c>
      <c r="AI1110" s="1">
        <v>41723.333333333336</v>
      </c>
      <c r="AJ1110" s="1">
        <v>41739.708333333336</v>
      </c>
      <c r="AK1110" s="1">
        <v>41723.333333333336</v>
      </c>
      <c r="AL1110" s="1">
        <v>41739.708333333336</v>
      </c>
      <c r="AM1110" s="1">
        <v>41819.333333333336</v>
      </c>
      <c r="AN1110" s="1">
        <v>41835.708333333336</v>
      </c>
      <c r="AP1110" t="s">
        <v>113</v>
      </c>
      <c r="AU1110" t="s">
        <v>3073</v>
      </c>
      <c r="AY1110" t="s">
        <v>106</v>
      </c>
      <c r="AZ1110">
        <v>0</v>
      </c>
      <c r="BA1110">
        <v>0</v>
      </c>
      <c r="BD1110" s="3">
        <v>41321.661111111112</v>
      </c>
      <c r="BE1110" s="3">
        <v>41321.663888888892</v>
      </c>
      <c r="BF1110" t="s">
        <v>115</v>
      </c>
      <c r="BG1110" t="s">
        <v>115</v>
      </c>
      <c r="BH1110">
        <v>8149</v>
      </c>
      <c r="BM1110">
        <v>43550</v>
      </c>
      <c r="BR1110" t="s">
        <v>116</v>
      </c>
      <c r="BS1110" t="s">
        <v>117</v>
      </c>
      <c r="BU1110">
        <v>1</v>
      </c>
      <c r="BV1110" t="s">
        <v>118</v>
      </c>
      <c r="BX1110" t="s">
        <v>119</v>
      </c>
      <c r="BY1110" t="s">
        <v>119</v>
      </c>
      <c r="BZ1110" t="s">
        <v>119</v>
      </c>
      <c r="CA1110">
        <v>1</v>
      </c>
      <c r="CC1110" t="s">
        <v>120</v>
      </c>
      <c r="CH1110">
        <v>540</v>
      </c>
      <c r="CI1110">
        <v>35220</v>
      </c>
      <c r="CJ1110" t="s">
        <v>106</v>
      </c>
      <c r="CK1110" t="s">
        <v>106</v>
      </c>
      <c r="CL1110">
        <v>10</v>
      </c>
      <c r="CM1110" t="s">
        <v>2889</v>
      </c>
      <c r="CO1110">
        <v>124400</v>
      </c>
      <c r="CQ1110">
        <v>0</v>
      </c>
      <c r="CR1110">
        <v>0</v>
      </c>
      <c r="CS1110">
        <v>0</v>
      </c>
      <c r="CY1110" t="s">
        <v>123</v>
      </c>
      <c r="CZ1110" t="s">
        <v>124</v>
      </c>
      <c r="DD1110" t="str" cm="1">
        <f t="array" ref="DD1110">TEXT(_xlfn.SEQUENCE(1, DATEDIF(AG1110, AH1110, "m") + 1, AG1110, 30), "YYYY-APMM")</f>
        <v>2014-AP03</v>
      </c>
      <c r="DN1110">
        <f t="shared" si="34"/>
        <v>201.6</v>
      </c>
      <c r="DO1110" t="str">
        <f t="shared" si="35"/>
        <v>LABOR- SUBCONTRACTOR</v>
      </c>
    </row>
    <row r="1111" spans="1:119" x14ac:dyDescent="0.35">
      <c r="A1111" t="s">
        <v>105</v>
      </c>
      <c r="B1111">
        <v>500396</v>
      </c>
      <c r="C1111">
        <v>6359</v>
      </c>
      <c r="D1111">
        <v>124401</v>
      </c>
      <c r="E1111">
        <v>13662</v>
      </c>
      <c r="F1111">
        <v>0</v>
      </c>
      <c r="G1111" t="s">
        <v>106</v>
      </c>
      <c r="H1111" t="s">
        <v>106</v>
      </c>
      <c r="I1111" t="s">
        <v>106</v>
      </c>
      <c r="J1111" t="s">
        <v>107</v>
      </c>
      <c r="K1111" t="s">
        <v>108</v>
      </c>
      <c r="L1111" t="s">
        <v>109</v>
      </c>
      <c r="M1111" t="s">
        <v>110</v>
      </c>
      <c r="N1111" t="s">
        <v>3074</v>
      </c>
      <c r="O1111" t="s">
        <v>3075</v>
      </c>
      <c r="P1111">
        <v>8178</v>
      </c>
      <c r="Q1111">
        <v>0</v>
      </c>
      <c r="R1111">
        <v>0</v>
      </c>
      <c r="S1111">
        <v>160</v>
      </c>
      <c r="T1111">
        <v>0</v>
      </c>
      <c r="U1111">
        <v>110.4</v>
      </c>
      <c r="V1111">
        <v>110.4</v>
      </c>
      <c r="W1111">
        <v>160</v>
      </c>
      <c r="X1111">
        <v>0</v>
      </c>
      <c r="Y1111">
        <v>0</v>
      </c>
      <c r="Z1111">
        <v>0</v>
      </c>
      <c r="AD1111" s="1">
        <v>41511.333333333336</v>
      </c>
      <c r="AE1111" s="1">
        <v>41533.708333333336</v>
      </c>
      <c r="AG1111" s="1">
        <v>41511.333333333336</v>
      </c>
      <c r="AH1111" s="1">
        <v>41533.708333333336</v>
      </c>
      <c r="AI1111" s="1">
        <v>41511.333333333336</v>
      </c>
      <c r="AJ1111" s="1">
        <v>41533.708333333336</v>
      </c>
      <c r="AK1111" s="1">
        <v>41511.333333333336</v>
      </c>
      <c r="AL1111" s="1">
        <v>41533.708333333336</v>
      </c>
      <c r="AM1111" s="1">
        <v>41511.333333333336</v>
      </c>
      <c r="AN1111" s="1">
        <v>41533.708333333336</v>
      </c>
      <c r="AP1111" t="s">
        <v>113</v>
      </c>
      <c r="AU1111" t="e">
        <f>+Mb/kODlRoGM4MBK6hd+pQ</f>
        <v>#NAME?</v>
      </c>
      <c r="AY1111" t="s">
        <v>119</v>
      </c>
      <c r="AZ1111">
        <v>0</v>
      </c>
      <c r="BA1111">
        <v>0</v>
      </c>
      <c r="BD1111" s="3">
        <v>41321.661111111112</v>
      </c>
      <c r="BE1111" s="3">
        <v>41321.663888888892</v>
      </c>
      <c r="BF1111" t="s">
        <v>115</v>
      </c>
      <c r="BG1111" t="s">
        <v>115</v>
      </c>
      <c r="BH1111">
        <v>8149</v>
      </c>
      <c r="BM1111">
        <v>43550</v>
      </c>
      <c r="BR1111" t="s">
        <v>116</v>
      </c>
      <c r="BS1111" t="s">
        <v>117</v>
      </c>
      <c r="BU1111">
        <v>1</v>
      </c>
      <c r="BV1111" t="s">
        <v>118</v>
      </c>
      <c r="BX1111" t="s">
        <v>119</v>
      </c>
      <c r="BY1111" t="s">
        <v>119</v>
      </c>
      <c r="BZ1111" t="s">
        <v>119</v>
      </c>
      <c r="CA1111">
        <v>1</v>
      </c>
      <c r="CC1111" t="s">
        <v>120</v>
      </c>
      <c r="CH1111">
        <v>540</v>
      </c>
      <c r="CI1111">
        <v>35220</v>
      </c>
      <c r="CJ1111" t="s">
        <v>106</v>
      </c>
      <c r="CK1111" t="s">
        <v>106</v>
      </c>
      <c r="CL1111">
        <v>10</v>
      </c>
      <c r="CM1111" t="s">
        <v>2889</v>
      </c>
      <c r="CO1111">
        <v>124400</v>
      </c>
      <c r="CQ1111">
        <v>0</v>
      </c>
      <c r="CR1111">
        <v>0</v>
      </c>
      <c r="CS1111">
        <v>0</v>
      </c>
      <c r="CY1111" t="s">
        <v>123</v>
      </c>
      <c r="CZ1111" t="s">
        <v>124</v>
      </c>
      <c r="DD1111" t="str" cm="1">
        <f t="array" ref="DD1111">TEXT(_xlfn.SEQUENCE(1, DATEDIF(AG1111, AH1111, "m") + 1, AG1111, 30), "YYYY-APMM")</f>
        <v>2013-AP08</v>
      </c>
      <c r="DN1111">
        <f t="shared" si="34"/>
        <v>110.4</v>
      </c>
      <c r="DO1111" t="str">
        <f t="shared" si="35"/>
        <v>LABOR- SUBCONTRACTOR</v>
      </c>
    </row>
    <row r="1112" spans="1:119" x14ac:dyDescent="0.35">
      <c r="A1112" t="s">
        <v>105</v>
      </c>
      <c r="B1112">
        <v>500397</v>
      </c>
      <c r="C1112">
        <v>6359</v>
      </c>
      <c r="D1112">
        <v>124402</v>
      </c>
      <c r="E1112">
        <v>13662</v>
      </c>
      <c r="F1112">
        <v>0</v>
      </c>
      <c r="G1112" t="s">
        <v>106</v>
      </c>
      <c r="H1112" t="s">
        <v>106</v>
      </c>
      <c r="I1112" t="s">
        <v>106</v>
      </c>
      <c r="J1112" t="s">
        <v>107</v>
      </c>
      <c r="K1112" t="s">
        <v>108</v>
      </c>
      <c r="L1112" t="s">
        <v>109</v>
      </c>
      <c r="M1112" t="s">
        <v>110</v>
      </c>
      <c r="N1112" t="s">
        <v>3076</v>
      </c>
      <c r="O1112" t="s">
        <v>3072</v>
      </c>
      <c r="P1112">
        <v>8178</v>
      </c>
      <c r="Q1112">
        <v>152</v>
      </c>
      <c r="R1112">
        <v>0</v>
      </c>
      <c r="S1112">
        <v>120</v>
      </c>
      <c r="T1112">
        <v>0</v>
      </c>
      <c r="U1112">
        <v>134.4</v>
      </c>
      <c r="V1112">
        <v>134.4</v>
      </c>
      <c r="W1112">
        <v>120</v>
      </c>
      <c r="X1112">
        <v>0</v>
      </c>
      <c r="Y1112">
        <v>0</v>
      </c>
      <c r="Z1112">
        <v>0</v>
      </c>
      <c r="AD1112" s="1">
        <v>41801.333333333336</v>
      </c>
      <c r="AE1112" s="1">
        <v>41818.708333333336</v>
      </c>
      <c r="AG1112" s="1">
        <v>41779.333333333336</v>
      </c>
      <c r="AH1112" s="1">
        <v>41795.708333333336</v>
      </c>
      <c r="AI1112" s="1">
        <v>41779.333333333336</v>
      </c>
      <c r="AJ1112" s="1">
        <v>41795.708333333336</v>
      </c>
      <c r="AK1112" s="1">
        <v>41779.333333333336</v>
      </c>
      <c r="AL1112" s="1">
        <v>41795.708333333336</v>
      </c>
      <c r="AM1112" s="1">
        <v>41801.333333333336</v>
      </c>
      <c r="AN1112" s="1">
        <v>41818.708333333336</v>
      </c>
      <c r="AP1112" t="s">
        <v>113</v>
      </c>
      <c r="AU1112" t="s">
        <v>3077</v>
      </c>
      <c r="AY1112" t="s">
        <v>106</v>
      </c>
      <c r="AZ1112">
        <v>0</v>
      </c>
      <c r="BA1112">
        <v>0</v>
      </c>
      <c r="BD1112" s="3">
        <v>41321.661111111112</v>
      </c>
      <c r="BE1112" s="3">
        <v>41321.663888888892</v>
      </c>
      <c r="BF1112" t="s">
        <v>115</v>
      </c>
      <c r="BG1112" t="s">
        <v>115</v>
      </c>
      <c r="BH1112">
        <v>8149</v>
      </c>
      <c r="BM1112">
        <v>43550</v>
      </c>
      <c r="BR1112" t="s">
        <v>116</v>
      </c>
      <c r="BS1112" t="s">
        <v>117</v>
      </c>
      <c r="BU1112">
        <v>1</v>
      </c>
      <c r="BV1112" t="s">
        <v>118</v>
      </c>
      <c r="BX1112" t="s">
        <v>119</v>
      </c>
      <c r="BY1112" t="s">
        <v>119</v>
      </c>
      <c r="BZ1112" t="s">
        <v>119</v>
      </c>
      <c r="CA1112">
        <v>1</v>
      </c>
      <c r="CC1112" t="s">
        <v>120</v>
      </c>
      <c r="CH1112">
        <v>540</v>
      </c>
      <c r="CI1112">
        <v>35230</v>
      </c>
      <c r="CJ1112" t="s">
        <v>106</v>
      </c>
      <c r="CK1112" t="s">
        <v>106</v>
      </c>
      <c r="CL1112">
        <v>15</v>
      </c>
      <c r="CM1112" t="s">
        <v>2963</v>
      </c>
      <c r="CO1112">
        <v>124400</v>
      </c>
      <c r="CQ1112">
        <v>0</v>
      </c>
      <c r="CR1112">
        <v>0</v>
      </c>
      <c r="CS1112">
        <v>0</v>
      </c>
      <c r="CY1112" t="s">
        <v>123</v>
      </c>
      <c r="CZ1112" t="s">
        <v>124</v>
      </c>
      <c r="DD1112" t="str" cm="1">
        <f t="array" ref="DD1112">TEXT(_xlfn.SEQUENCE(1, DATEDIF(AG1112, AH1112, "m") + 1, AG1112, 30), "YYYY-APMM")</f>
        <v>2014-AP05</v>
      </c>
      <c r="DN1112">
        <f t="shared" si="34"/>
        <v>134.4</v>
      </c>
      <c r="DO1112" t="str">
        <f t="shared" si="35"/>
        <v>LABOR- SUBCONTRACTOR</v>
      </c>
    </row>
    <row r="1113" spans="1:119" x14ac:dyDescent="0.35">
      <c r="A1113" t="s">
        <v>105</v>
      </c>
      <c r="B1113">
        <v>500398</v>
      </c>
      <c r="C1113">
        <v>6359</v>
      </c>
      <c r="D1113">
        <v>124402</v>
      </c>
      <c r="E1113">
        <v>13662</v>
      </c>
      <c r="F1113">
        <v>0</v>
      </c>
      <c r="G1113" t="s">
        <v>106</v>
      </c>
      <c r="H1113" t="s">
        <v>106</v>
      </c>
      <c r="I1113" t="s">
        <v>106</v>
      </c>
      <c r="J1113" t="s">
        <v>107</v>
      </c>
      <c r="K1113" t="s">
        <v>108</v>
      </c>
      <c r="L1113" t="s">
        <v>109</v>
      </c>
      <c r="M1113" t="s">
        <v>110</v>
      </c>
      <c r="N1113" t="s">
        <v>3078</v>
      </c>
      <c r="O1113" t="s">
        <v>3063</v>
      </c>
      <c r="P1113">
        <v>8178</v>
      </c>
      <c r="Q1113">
        <v>24</v>
      </c>
      <c r="R1113">
        <v>0</v>
      </c>
      <c r="S1113">
        <v>144</v>
      </c>
      <c r="T1113">
        <v>0</v>
      </c>
      <c r="U1113">
        <v>883.2</v>
      </c>
      <c r="V1113">
        <v>883.2</v>
      </c>
      <c r="W1113">
        <v>144</v>
      </c>
      <c r="X1113">
        <v>0</v>
      </c>
      <c r="Y1113">
        <v>0</v>
      </c>
      <c r="Z1113">
        <v>0</v>
      </c>
      <c r="AD1113" s="1">
        <v>41667.333333333336</v>
      </c>
      <c r="AE1113" s="1">
        <v>41688.708333333336</v>
      </c>
      <c r="AG1113" s="1">
        <v>41664.333333333336</v>
      </c>
      <c r="AH1113" s="1">
        <v>41685.708333333336</v>
      </c>
      <c r="AI1113" s="1">
        <v>41664.333333333336</v>
      </c>
      <c r="AJ1113" s="1">
        <v>41685.708333333336</v>
      </c>
      <c r="AK1113" s="1">
        <v>41664.333333333336</v>
      </c>
      <c r="AL1113" s="1">
        <v>41685.708333333336</v>
      </c>
      <c r="AM1113" s="1">
        <v>41667.333333333336</v>
      </c>
      <c r="AN1113" s="1">
        <v>41688.708333333336</v>
      </c>
      <c r="AP1113" t="s">
        <v>113</v>
      </c>
      <c r="AU1113" t="s">
        <v>3079</v>
      </c>
      <c r="AY1113" t="s">
        <v>106</v>
      </c>
      <c r="AZ1113">
        <v>0</v>
      </c>
      <c r="BA1113">
        <v>0</v>
      </c>
      <c r="BD1113" s="3">
        <v>41321.661111111112</v>
      </c>
      <c r="BE1113" s="3">
        <v>41321.663888888892</v>
      </c>
      <c r="BF1113" t="s">
        <v>115</v>
      </c>
      <c r="BG1113" t="s">
        <v>115</v>
      </c>
      <c r="BH1113">
        <v>8149</v>
      </c>
      <c r="BM1113">
        <v>43550</v>
      </c>
      <c r="BR1113" t="s">
        <v>116</v>
      </c>
      <c r="BS1113" t="s">
        <v>117</v>
      </c>
      <c r="BU1113">
        <v>1</v>
      </c>
      <c r="BV1113" t="s">
        <v>118</v>
      </c>
      <c r="BX1113" t="s">
        <v>119</v>
      </c>
      <c r="BY1113" t="s">
        <v>119</v>
      </c>
      <c r="BZ1113" t="s">
        <v>119</v>
      </c>
      <c r="CA1113">
        <v>1</v>
      </c>
      <c r="CC1113" t="s">
        <v>120</v>
      </c>
      <c r="CH1113">
        <v>540</v>
      </c>
      <c r="CI1113">
        <v>35230</v>
      </c>
      <c r="CJ1113" t="s">
        <v>106</v>
      </c>
      <c r="CK1113" t="s">
        <v>106</v>
      </c>
      <c r="CL1113">
        <v>15</v>
      </c>
      <c r="CM1113" t="s">
        <v>2963</v>
      </c>
      <c r="CO1113">
        <v>124400</v>
      </c>
      <c r="CQ1113">
        <v>0</v>
      </c>
      <c r="CR1113">
        <v>0</v>
      </c>
      <c r="CS1113">
        <v>0</v>
      </c>
      <c r="CY1113" t="s">
        <v>123</v>
      </c>
      <c r="CZ1113" t="s">
        <v>124</v>
      </c>
      <c r="DD1113" t="str" cm="1">
        <f t="array" ref="DD1113">TEXT(_xlfn.SEQUENCE(1, DATEDIF(AG1113, AH1113, "m") + 1, AG1113, 30), "YYYY-APMM")</f>
        <v>2014-AP01</v>
      </c>
      <c r="DN1113">
        <f t="shared" si="34"/>
        <v>883.2</v>
      </c>
      <c r="DO1113" t="str">
        <f t="shared" si="35"/>
        <v>LABOR- SUBCONTRACTOR</v>
      </c>
    </row>
    <row r="1114" spans="1:119" x14ac:dyDescent="0.35">
      <c r="A1114" t="s">
        <v>105</v>
      </c>
      <c r="B1114">
        <v>500399</v>
      </c>
      <c r="C1114">
        <v>6359</v>
      </c>
      <c r="D1114">
        <v>124402</v>
      </c>
      <c r="E1114">
        <v>13662</v>
      </c>
      <c r="F1114">
        <v>0</v>
      </c>
      <c r="G1114" t="s">
        <v>106</v>
      </c>
      <c r="H1114" t="s">
        <v>106</v>
      </c>
      <c r="I1114" t="s">
        <v>106</v>
      </c>
      <c r="J1114" t="s">
        <v>107</v>
      </c>
      <c r="K1114" t="s">
        <v>108</v>
      </c>
      <c r="L1114" t="s">
        <v>109</v>
      </c>
      <c r="M1114" t="s">
        <v>110</v>
      </c>
      <c r="N1114" t="s">
        <v>3080</v>
      </c>
      <c r="O1114" t="s">
        <v>3081</v>
      </c>
      <c r="P1114">
        <v>8178</v>
      </c>
      <c r="Q1114">
        <v>240</v>
      </c>
      <c r="R1114">
        <v>56</v>
      </c>
      <c r="S1114">
        <v>144</v>
      </c>
      <c r="T1114">
        <v>0</v>
      </c>
      <c r="U1114">
        <v>331.2</v>
      </c>
      <c r="V1114">
        <v>331.2</v>
      </c>
      <c r="W1114">
        <v>144</v>
      </c>
      <c r="X1114">
        <v>0</v>
      </c>
      <c r="Y1114">
        <v>0</v>
      </c>
      <c r="Z1114">
        <v>0</v>
      </c>
      <c r="AD1114" s="1">
        <v>41700.333333333336</v>
      </c>
      <c r="AE1114" s="1">
        <v>41720.708333333336</v>
      </c>
      <c r="AG1114" s="1">
        <v>41664.333333333336</v>
      </c>
      <c r="AH1114" s="1">
        <v>41685.708333333336</v>
      </c>
      <c r="AI1114" s="1">
        <v>41664.333333333336</v>
      </c>
      <c r="AJ1114" s="1">
        <v>41685.708333333336</v>
      </c>
      <c r="AK1114" s="1">
        <v>41664.333333333336</v>
      </c>
      <c r="AL1114" s="1">
        <v>41685.708333333336</v>
      </c>
      <c r="AM1114" s="1">
        <v>41700.333333333336</v>
      </c>
      <c r="AN1114" s="1">
        <v>41720.708333333336</v>
      </c>
      <c r="AP1114" t="s">
        <v>113</v>
      </c>
      <c r="AU1114" t="s">
        <v>3082</v>
      </c>
      <c r="AY1114" t="s">
        <v>106</v>
      </c>
      <c r="AZ1114">
        <v>0</v>
      </c>
      <c r="BA1114">
        <v>0</v>
      </c>
      <c r="BD1114" s="3">
        <v>41321.661111111112</v>
      </c>
      <c r="BE1114" s="3">
        <v>41321.663888888892</v>
      </c>
      <c r="BF1114" t="s">
        <v>115</v>
      </c>
      <c r="BG1114" t="s">
        <v>115</v>
      </c>
      <c r="BH1114">
        <v>8149</v>
      </c>
      <c r="BM1114">
        <v>43550</v>
      </c>
      <c r="BR1114" t="s">
        <v>116</v>
      </c>
      <c r="BS1114" t="s">
        <v>117</v>
      </c>
      <c r="BU1114">
        <v>1</v>
      </c>
      <c r="BV1114" t="s">
        <v>118</v>
      </c>
      <c r="BX1114" t="s">
        <v>119</v>
      </c>
      <c r="BY1114" t="s">
        <v>119</v>
      </c>
      <c r="BZ1114" t="s">
        <v>119</v>
      </c>
      <c r="CA1114">
        <v>1</v>
      </c>
      <c r="CC1114" t="s">
        <v>120</v>
      </c>
      <c r="CH1114">
        <v>540</v>
      </c>
      <c r="CI1114">
        <v>35230</v>
      </c>
      <c r="CJ1114" t="s">
        <v>106</v>
      </c>
      <c r="CK1114" t="s">
        <v>106</v>
      </c>
      <c r="CL1114">
        <v>15</v>
      </c>
      <c r="CM1114" t="s">
        <v>2963</v>
      </c>
      <c r="CO1114">
        <v>124400</v>
      </c>
      <c r="CQ1114">
        <v>0</v>
      </c>
      <c r="CR1114">
        <v>0</v>
      </c>
      <c r="CS1114">
        <v>0</v>
      </c>
      <c r="CY1114" t="s">
        <v>123</v>
      </c>
      <c r="CZ1114" t="s">
        <v>124</v>
      </c>
      <c r="DD1114" t="str" cm="1">
        <f t="array" ref="DD1114">TEXT(_xlfn.SEQUENCE(1, DATEDIF(AG1114, AH1114, "m") + 1, AG1114, 30), "YYYY-APMM")</f>
        <v>2014-AP01</v>
      </c>
      <c r="DN1114">
        <f t="shared" si="34"/>
        <v>331.2</v>
      </c>
      <c r="DO1114" t="str">
        <f t="shared" si="35"/>
        <v>LABOR- SUBCONTRACTOR</v>
      </c>
    </row>
    <row r="1115" spans="1:119" x14ac:dyDescent="0.35">
      <c r="A1115" t="s">
        <v>105</v>
      </c>
      <c r="B1115">
        <v>500400</v>
      </c>
      <c r="C1115">
        <v>6359</v>
      </c>
      <c r="D1115">
        <v>124402</v>
      </c>
      <c r="E1115">
        <v>13662</v>
      </c>
      <c r="F1115">
        <v>0</v>
      </c>
      <c r="G1115" t="s">
        <v>106</v>
      </c>
      <c r="H1115" t="s">
        <v>106</v>
      </c>
      <c r="I1115" t="s">
        <v>106</v>
      </c>
      <c r="J1115" t="s">
        <v>107</v>
      </c>
      <c r="K1115" t="s">
        <v>108</v>
      </c>
      <c r="L1115" t="s">
        <v>109</v>
      </c>
      <c r="M1115" t="s">
        <v>110</v>
      </c>
      <c r="N1115" t="s">
        <v>3083</v>
      </c>
      <c r="O1115" t="s">
        <v>3069</v>
      </c>
      <c r="P1115">
        <v>8178</v>
      </c>
      <c r="Q1115">
        <v>152</v>
      </c>
      <c r="R1115">
        <v>0</v>
      </c>
      <c r="S1115">
        <v>160</v>
      </c>
      <c r="T1115">
        <v>0</v>
      </c>
      <c r="U1115">
        <v>201.6</v>
      </c>
      <c r="V1115">
        <v>201.6</v>
      </c>
      <c r="W1115">
        <v>160</v>
      </c>
      <c r="X1115">
        <v>0</v>
      </c>
      <c r="Y1115">
        <v>0</v>
      </c>
      <c r="Z1115">
        <v>0</v>
      </c>
      <c r="AD1115" s="1">
        <v>41790.333333333336</v>
      </c>
      <c r="AE1115" s="1">
        <v>41812.708333333336</v>
      </c>
      <c r="AG1115" s="1">
        <v>41767.333333333336</v>
      </c>
      <c r="AH1115" s="1">
        <v>41790.708333333336</v>
      </c>
      <c r="AI1115" s="1">
        <v>41767.333333333336</v>
      </c>
      <c r="AJ1115" s="1">
        <v>41790.708333333336</v>
      </c>
      <c r="AK1115" s="1">
        <v>41767.333333333336</v>
      </c>
      <c r="AL1115" s="1">
        <v>41790.708333333336</v>
      </c>
      <c r="AM1115" s="1">
        <v>41790.333333333336</v>
      </c>
      <c r="AN1115" s="1">
        <v>41812.708333333336</v>
      </c>
      <c r="AP1115" t="s">
        <v>113</v>
      </c>
      <c r="AU1115" t="s">
        <v>3084</v>
      </c>
      <c r="AY1115" t="s">
        <v>106</v>
      </c>
      <c r="AZ1115">
        <v>0</v>
      </c>
      <c r="BA1115">
        <v>0</v>
      </c>
      <c r="BD1115" s="3">
        <v>41321.661111111112</v>
      </c>
      <c r="BE1115" s="3">
        <v>41321.663888888892</v>
      </c>
      <c r="BF1115" t="s">
        <v>115</v>
      </c>
      <c r="BG1115" t="s">
        <v>115</v>
      </c>
      <c r="BH1115">
        <v>8149</v>
      </c>
      <c r="BM1115">
        <v>43550</v>
      </c>
      <c r="BR1115" t="s">
        <v>116</v>
      </c>
      <c r="BS1115" t="s">
        <v>117</v>
      </c>
      <c r="BU1115">
        <v>1</v>
      </c>
      <c r="BV1115" t="s">
        <v>118</v>
      </c>
      <c r="BX1115" t="s">
        <v>119</v>
      </c>
      <c r="BY1115" t="s">
        <v>119</v>
      </c>
      <c r="BZ1115" t="s">
        <v>119</v>
      </c>
      <c r="CA1115">
        <v>1</v>
      </c>
      <c r="CC1115" t="s">
        <v>120</v>
      </c>
      <c r="CH1115">
        <v>540</v>
      </c>
      <c r="CI1115">
        <v>35230</v>
      </c>
      <c r="CJ1115" t="s">
        <v>106</v>
      </c>
      <c r="CK1115" t="s">
        <v>106</v>
      </c>
      <c r="CL1115">
        <v>15</v>
      </c>
      <c r="CM1115" t="s">
        <v>2963</v>
      </c>
      <c r="CO1115">
        <v>124400</v>
      </c>
      <c r="CQ1115">
        <v>0</v>
      </c>
      <c r="CR1115">
        <v>0</v>
      </c>
      <c r="CS1115">
        <v>0</v>
      </c>
      <c r="CY1115" t="s">
        <v>123</v>
      </c>
      <c r="CZ1115" t="s">
        <v>124</v>
      </c>
      <c r="DD1115" t="str" cm="1">
        <f t="array" ref="DD1115">TEXT(_xlfn.SEQUENCE(1, DATEDIF(AG1115, AH1115, "m") + 1, AG1115, 30), "YYYY-APMM")</f>
        <v>2014-AP05</v>
      </c>
      <c r="DN1115">
        <f t="shared" si="34"/>
        <v>201.6</v>
      </c>
      <c r="DO1115" t="str">
        <f t="shared" si="35"/>
        <v>LABOR- SUBCONTRACTOR</v>
      </c>
    </row>
    <row r="1116" spans="1:119" x14ac:dyDescent="0.35">
      <c r="A1116" t="s">
        <v>105</v>
      </c>
      <c r="B1116">
        <v>500401</v>
      </c>
      <c r="C1116">
        <v>6359</v>
      </c>
      <c r="D1116">
        <v>124403</v>
      </c>
      <c r="E1116">
        <v>13662</v>
      </c>
      <c r="F1116">
        <v>0</v>
      </c>
      <c r="G1116" t="s">
        <v>106</v>
      </c>
      <c r="H1116" t="s">
        <v>106</v>
      </c>
      <c r="I1116" t="s">
        <v>106</v>
      </c>
      <c r="J1116" t="s">
        <v>107</v>
      </c>
      <c r="K1116" t="s">
        <v>108</v>
      </c>
      <c r="L1116" t="s">
        <v>109</v>
      </c>
      <c r="M1116" t="s">
        <v>110</v>
      </c>
      <c r="N1116" t="s">
        <v>3085</v>
      </c>
      <c r="O1116" t="s">
        <v>3086</v>
      </c>
      <c r="P1116">
        <v>8178</v>
      </c>
      <c r="Q1116">
        <v>672</v>
      </c>
      <c r="R1116">
        <v>72</v>
      </c>
      <c r="S1116">
        <v>112</v>
      </c>
      <c r="T1116">
        <v>0</v>
      </c>
      <c r="U1116">
        <v>288</v>
      </c>
      <c r="V1116">
        <v>288</v>
      </c>
      <c r="W1116">
        <v>112</v>
      </c>
      <c r="X1116">
        <v>0</v>
      </c>
      <c r="Y1116">
        <v>0</v>
      </c>
      <c r="Z1116">
        <v>0</v>
      </c>
      <c r="AD1116" s="1">
        <v>41790.333333333336</v>
      </c>
      <c r="AE1116" s="1">
        <v>41805.708333333336</v>
      </c>
      <c r="AG1116" s="1">
        <v>41692.333333333336</v>
      </c>
      <c r="AH1116" s="1">
        <v>41707.708333333336</v>
      </c>
      <c r="AI1116" s="1">
        <v>41692.333333333336</v>
      </c>
      <c r="AJ1116" s="1">
        <v>41707.708333333336</v>
      </c>
      <c r="AK1116" s="1">
        <v>41692.333333333336</v>
      </c>
      <c r="AL1116" s="1">
        <v>41707.708333333336</v>
      </c>
      <c r="AM1116" s="1">
        <v>41790.333333333336</v>
      </c>
      <c r="AN1116" s="1">
        <v>41805.708333333336</v>
      </c>
      <c r="AP1116" t="s">
        <v>113</v>
      </c>
      <c r="AU1116" t="s">
        <v>3087</v>
      </c>
      <c r="AY1116" t="s">
        <v>106</v>
      </c>
      <c r="AZ1116">
        <v>0</v>
      </c>
      <c r="BA1116">
        <v>0</v>
      </c>
      <c r="BD1116" s="3">
        <v>41321.661111111112</v>
      </c>
      <c r="BE1116" s="3">
        <v>41321.663888888892</v>
      </c>
      <c r="BF1116" t="s">
        <v>115</v>
      </c>
      <c r="BG1116" t="s">
        <v>115</v>
      </c>
      <c r="BH1116">
        <v>8149</v>
      </c>
      <c r="BM1116">
        <v>43550</v>
      </c>
      <c r="BR1116" t="s">
        <v>116</v>
      </c>
      <c r="BS1116" t="s">
        <v>117</v>
      </c>
      <c r="BU1116">
        <v>1</v>
      </c>
      <c r="BV1116" t="s">
        <v>118</v>
      </c>
      <c r="BX1116" t="s">
        <v>119</v>
      </c>
      <c r="BY1116" t="s">
        <v>119</v>
      </c>
      <c r="BZ1116" t="s">
        <v>119</v>
      </c>
      <c r="CA1116">
        <v>1</v>
      </c>
      <c r="CC1116" t="s">
        <v>120</v>
      </c>
      <c r="CH1116">
        <v>540</v>
      </c>
      <c r="CI1116">
        <v>35240</v>
      </c>
      <c r="CJ1116" t="s">
        <v>106</v>
      </c>
      <c r="CK1116" t="s">
        <v>106</v>
      </c>
      <c r="CL1116">
        <v>20</v>
      </c>
      <c r="CM1116" t="s">
        <v>2867</v>
      </c>
      <c r="CO1116">
        <v>124400</v>
      </c>
      <c r="CQ1116">
        <v>0</v>
      </c>
      <c r="CR1116">
        <v>0</v>
      </c>
      <c r="CS1116">
        <v>0</v>
      </c>
      <c r="CY1116" t="s">
        <v>123</v>
      </c>
      <c r="CZ1116" t="s">
        <v>124</v>
      </c>
      <c r="DD1116" t="str" cm="1">
        <f t="array" ref="DD1116">TEXT(_xlfn.SEQUENCE(1, DATEDIF(AG1116, AH1116, "m") + 1, AG1116, 30), "YYYY-APMM")</f>
        <v>2014-AP02</v>
      </c>
      <c r="DN1116">
        <f t="shared" si="34"/>
        <v>288</v>
      </c>
      <c r="DO1116" t="str">
        <f t="shared" si="35"/>
        <v>LABOR- SUBCONTRACTOR</v>
      </c>
    </row>
    <row r="1117" spans="1:119" x14ac:dyDescent="0.35">
      <c r="A1117" t="s">
        <v>105</v>
      </c>
      <c r="B1117">
        <v>500402</v>
      </c>
      <c r="C1117">
        <v>6359</v>
      </c>
      <c r="D1117">
        <v>124403</v>
      </c>
      <c r="E1117">
        <v>13662</v>
      </c>
      <c r="F1117">
        <v>0</v>
      </c>
      <c r="G1117" t="s">
        <v>106</v>
      </c>
      <c r="H1117" t="s">
        <v>106</v>
      </c>
      <c r="I1117" t="s">
        <v>106</v>
      </c>
      <c r="J1117" t="s">
        <v>107</v>
      </c>
      <c r="K1117" t="s">
        <v>108</v>
      </c>
      <c r="L1117" t="s">
        <v>109</v>
      </c>
      <c r="M1117" t="s">
        <v>110</v>
      </c>
      <c r="N1117" t="s">
        <v>3088</v>
      </c>
      <c r="O1117" t="s">
        <v>3089</v>
      </c>
      <c r="Q1117">
        <v>600</v>
      </c>
      <c r="R1117">
        <v>32</v>
      </c>
      <c r="S1117">
        <v>120</v>
      </c>
      <c r="T1117">
        <v>0</v>
      </c>
      <c r="U1117">
        <v>0</v>
      </c>
      <c r="V1117">
        <v>0</v>
      </c>
      <c r="W1117">
        <v>120</v>
      </c>
      <c r="X1117">
        <v>0</v>
      </c>
      <c r="Y1117">
        <v>0</v>
      </c>
      <c r="Z1117">
        <v>0</v>
      </c>
      <c r="AD1117" s="1">
        <v>41801.333333333336</v>
      </c>
      <c r="AE1117" s="1">
        <v>41818.708333333336</v>
      </c>
      <c r="AG1117" s="1">
        <v>41714.333333333336</v>
      </c>
      <c r="AH1117" s="1">
        <v>41730.708333333336</v>
      </c>
      <c r="AI1117" s="1">
        <v>41714.333333333336</v>
      </c>
      <c r="AJ1117" s="1">
        <v>41730.708333333336</v>
      </c>
      <c r="AK1117" s="1">
        <v>41714.333333333336</v>
      </c>
      <c r="AL1117" s="1">
        <v>41730.708333333336</v>
      </c>
      <c r="AM1117" s="1">
        <v>41801.333333333336</v>
      </c>
      <c r="AN1117" s="1">
        <v>41818.708333333336</v>
      </c>
      <c r="AP1117" t="s">
        <v>113</v>
      </c>
      <c r="AU1117" t="s">
        <v>3090</v>
      </c>
      <c r="AY1117" t="s">
        <v>106</v>
      </c>
      <c r="AZ1117">
        <v>0</v>
      </c>
      <c r="BA1117">
        <v>0</v>
      </c>
      <c r="BD1117" s="3">
        <v>41321.661111111112</v>
      </c>
      <c r="BE1117" s="3">
        <v>41321.663888888892</v>
      </c>
      <c r="BF1117" t="s">
        <v>115</v>
      </c>
      <c r="BG1117" t="s">
        <v>115</v>
      </c>
      <c r="CH1117">
        <v>540</v>
      </c>
      <c r="CI1117">
        <v>35240</v>
      </c>
      <c r="CJ1117" t="s">
        <v>106</v>
      </c>
      <c r="CK1117" t="s">
        <v>106</v>
      </c>
      <c r="CL1117">
        <v>20</v>
      </c>
      <c r="CM1117" t="s">
        <v>2867</v>
      </c>
      <c r="CO1117">
        <v>124400</v>
      </c>
      <c r="CQ1117">
        <v>0</v>
      </c>
      <c r="CR1117">
        <v>0</v>
      </c>
      <c r="CS1117">
        <v>0</v>
      </c>
      <c r="CY1117" t="s">
        <v>123</v>
      </c>
      <c r="CZ1117" t="s">
        <v>124</v>
      </c>
      <c r="DD1117" t="str" cm="1">
        <f t="array" ref="DD1117">TEXT(_xlfn.SEQUENCE(1, DATEDIF(AG1117, AH1117, "m") + 1, AG1117, 30), "YYYY-APMM")</f>
        <v>2014-AP03</v>
      </c>
      <c r="DN1117">
        <f t="shared" si="34"/>
        <v>0</v>
      </c>
      <c r="DO1117">
        <f t="shared" si="35"/>
        <v>0</v>
      </c>
    </row>
    <row r="1118" spans="1:119" x14ac:dyDescent="0.35">
      <c r="A1118" t="s">
        <v>105</v>
      </c>
      <c r="B1118">
        <v>500403</v>
      </c>
      <c r="C1118">
        <v>6359</v>
      </c>
      <c r="D1118">
        <v>124403</v>
      </c>
      <c r="E1118">
        <v>13662</v>
      </c>
      <c r="F1118">
        <v>0</v>
      </c>
      <c r="G1118" t="s">
        <v>106</v>
      </c>
      <c r="H1118" t="s">
        <v>106</v>
      </c>
      <c r="I1118" t="s">
        <v>106</v>
      </c>
      <c r="J1118" t="s">
        <v>107</v>
      </c>
      <c r="K1118" t="s">
        <v>108</v>
      </c>
      <c r="L1118" t="s">
        <v>109</v>
      </c>
      <c r="M1118" t="s">
        <v>110</v>
      </c>
      <c r="N1118" t="s">
        <v>3091</v>
      </c>
      <c r="O1118" t="s">
        <v>3092</v>
      </c>
      <c r="P1118">
        <v>8178</v>
      </c>
      <c r="Q1118">
        <v>152</v>
      </c>
      <c r="R1118">
        <v>0</v>
      </c>
      <c r="S1118">
        <v>200</v>
      </c>
      <c r="T1118">
        <v>0</v>
      </c>
      <c r="U1118">
        <v>672</v>
      </c>
      <c r="V1118">
        <v>672</v>
      </c>
      <c r="W1118">
        <v>200</v>
      </c>
      <c r="X1118">
        <v>0</v>
      </c>
      <c r="Y1118">
        <v>0</v>
      </c>
      <c r="Z1118">
        <v>0</v>
      </c>
      <c r="AD1118" s="1">
        <v>41807.333333333336</v>
      </c>
      <c r="AE1118" s="1">
        <v>41835.708333333336</v>
      </c>
      <c r="AG1118" s="1">
        <v>41785.333333333336</v>
      </c>
      <c r="AH1118" s="1">
        <v>41813.708333333336</v>
      </c>
      <c r="AI1118" s="1">
        <v>41785.333333333336</v>
      </c>
      <c r="AJ1118" s="1">
        <v>41813.708333333336</v>
      </c>
      <c r="AK1118" s="1">
        <v>41785.333333333336</v>
      </c>
      <c r="AL1118" s="1">
        <v>41813.708333333336</v>
      </c>
      <c r="AM1118" s="1">
        <v>41807.333333333336</v>
      </c>
      <c r="AN1118" s="1">
        <v>41835.708333333336</v>
      </c>
      <c r="AP1118" t="s">
        <v>113</v>
      </c>
      <c r="AU1118" t="s">
        <v>3093</v>
      </c>
      <c r="AY1118" t="s">
        <v>106</v>
      </c>
      <c r="AZ1118">
        <v>0</v>
      </c>
      <c r="BA1118">
        <v>0</v>
      </c>
      <c r="BD1118" s="3">
        <v>41321.661111111112</v>
      </c>
      <c r="BE1118" s="3">
        <v>41321.663888888892</v>
      </c>
      <c r="BF1118" t="s">
        <v>115</v>
      </c>
      <c r="BG1118" t="s">
        <v>115</v>
      </c>
      <c r="BH1118">
        <v>8149</v>
      </c>
      <c r="BM1118">
        <v>43550</v>
      </c>
      <c r="BR1118" t="s">
        <v>116</v>
      </c>
      <c r="BS1118" t="s">
        <v>117</v>
      </c>
      <c r="BU1118">
        <v>1</v>
      </c>
      <c r="BV1118" t="s">
        <v>118</v>
      </c>
      <c r="BX1118" t="s">
        <v>119</v>
      </c>
      <c r="BY1118" t="s">
        <v>119</v>
      </c>
      <c r="BZ1118" t="s">
        <v>119</v>
      </c>
      <c r="CA1118">
        <v>1</v>
      </c>
      <c r="CC1118" t="s">
        <v>120</v>
      </c>
      <c r="CH1118">
        <v>540</v>
      </c>
      <c r="CI1118">
        <v>35240</v>
      </c>
      <c r="CJ1118" t="s">
        <v>106</v>
      </c>
      <c r="CK1118" t="s">
        <v>106</v>
      </c>
      <c r="CL1118">
        <v>20</v>
      </c>
      <c r="CM1118" t="s">
        <v>2867</v>
      </c>
      <c r="CO1118">
        <v>124400</v>
      </c>
      <c r="CQ1118">
        <v>0</v>
      </c>
      <c r="CR1118">
        <v>0</v>
      </c>
      <c r="CS1118">
        <v>0</v>
      </c>
      <c r="CY1118" t="s">
        <v>123</v>
      </c>
      <c r="CZ1118" t="s">
        <v>124</v>
      </c>
      <c r="DD1118" t="str" cm="1">
        <f t="array" ref="DD1118">TEXT(_xlfn.SEQUENCE(1, DATEDIF(AG1118, AH1118, "m") + 1, AG1118, 30), "YYYY-APMM")</f>
        <v>2014-AP05</v>
      </c>
      <c r="DN1118">
        <f t="shared" si="34"/>
        <v>672</v>
      </c>
      <c r="DO1118" t="str">
        <f t="shared" si="35"/>
        <v>LABOR- SUBCONTRACTOR</v>
      </c>
    </row>
    <row r="1119" spans="1:119" x14ac:dyDescent="0.35">
      <c r="A1119" t="s">
        <v>105</v>
      </c>
      <c r="B1119">
        <v>500404</v>
      </c>
      <c r="C1119">
        <v>6359</v>
      </c>
      <c r="D1119">
        <v>124404</v>
      </c>
      <c r="E1119">
        <v>13662</v>
      </c>
      <c r="F1119">
        <v>0</v>
      </c>
      <c r="G1119" t="s">
        <v>106</v>
      </c>
      <c r="H1119" t="s">
        <v>106</v>
      </c>
      <c r="I1119" t="s">
        <v>106</v>
      </c>
      <c r="J1119" t="s">
        <v>107</v>
      </c>
      <c r="K1119" t="s">
        <v>108</v>
      </c>
      <c r="L1119" t="s">
        <v>109</v>
      </c>
      <c r="M1119" t="s">
        <v>110</v>
      </c>
      <c r="N1119" t="s">
        <v>3094</v>
      </c>
      <c r="O1119" t="s">
        <v>3095</v>
      </c>
      <c r="P1119">
        <v>8178</v>
      </c>
      <c r="Q1119">
        <v>24</v>
      </c>
      <c r="R1119">
        <v>0</v>
      </c>
      <c r="S1119">
        <v>200</v>
      </c>
      <c r="T1119">
        <v>0</v>
      </c>
      <c r="U1119">
        <v>3000</v>
      </c>
      <c r="V1119">
        <v>3000</v>
      </c>
      <c r="W1119">
        <v>200</v>
      </c>
      <c r="X1119">
        <v>0</v>
      </c>
      <c r="Y1119">
        <v>0</v>
      </c>
      <c r="Z1119">
        <v>0</v>
      </c>
      <c r="AD1119" s="1">
        <v>41836.333333333336</v>
      </c>
      <c r="AE1119" s="1">
        <v>41868.708333333336</v>
      </c>
      <c r="AG1119" s="1">
        <v>41833.333333333336</v>
      </c>
      <c r="AH1119" s="1">
        <v>41864.708333333336</v>
      </c>
      <c r="AI1119" s="1">
        <v>41833.333333333336</v>
      </c>
      <c r="AJ1119" s="1">
        <v>41864.708333333336</v>
      </c>
      <c r="AK1119" s="1">
        <v>41833.333333333336</v>
      </c>
      <c r="AL1119" s="1">
        <v>41864.708333333336</v>
      </c>
      <c r="AM1119" s="1">
        <v>41836.333333333336</v>
      </c>
      <c r="AN1119" s="1">
        <v>41868.708333333336</v>
      </c>
      <c r="AP1119" t="s">
        <v>113</v>
      </c>
      <c r="AU1119" t="s">
        <v>3096</v>
      </c>
      <c r="AY1119" t="s">
        <v>106</v>
      </c>
      <c r="AZ1119">
        <v>0</v>
      </c>
      <c r="BA1119">
        <v>0</v>
      </c>
      <c r="BD1119" s="3">
        <v>41321.661111111112</v>
      </c>
      <c r="BE1119" s="3">
        <v>41321.663888888892</v>
      </c>
      <c r="BF1119" t="s">
        <v>115</v>
      </c>
      <c r="BG1119" t="s">
        <v>115</v>
      </c>
      <c r="BH1119">
        <v>8149</v>
      </c>
      <c r="BM1119">
        <v>43550</v>
      </c>
      <c r="BR1119" t="s">
        <v>116</v>
      </c>
      <c r="BS1119" t="s">
        <v>117</v>
      </c>
      <c r="BU1119">
        <v>1</v>
      </c>
      <c r="BV1119" t="s">
        <v>118</v>
      </c>
      <c r="BX1119" t="s">
        <v>119</v>
      </c>
      <c r="BY1119" t="s">
        <v>119</v>
      </c>
      <c r="BZ1119" t="s">
        <v>119</v>
      </c>
      <c r="CA1119">
        <v>1</v>
      </c>
      <c r="CC1119" t="s">
        <v>120</v>
      </c>
      <c r="CH1119">
        <v>540</v>
      </c>
      <c r="CI1119">
        <v>35350</v>
      </c>
      <c r="CJ1119" t="s">
        <v>106</v>
      </c>
      <c r="CK1119" t="s">
        <v>106</v>
      </c>
      <c r="CL1119">
        <v>30</v>
      </c>
      <c r="CM1119" t="s">
        <v>3097</v>
      </c>
      <c r="CO1119">
        <v>124382</v>
      </c>
      <c r="CQ1119">
        <v>0</v>
      </c>
      <c r="CR1119">
        <v>0</v>
      </c>
      <c r="CS1119">
        <v>0</v>
      </c>
      <c r="CY1119" t="s">
        <v>123</v>
      </c>
      <c r="CZ1119" t="s">
        <v>124</v>
      </c>
      <c r="DD1119" t="str" cm="1">
        <f t="array" ref="DD1119:DE1119">TEXT(_xlfn.SEQUENCE(1, DATEDIF(AG1119, AH1119, "m") + 1, AG1119, 30), "YYYY-APMM")</f>
        <v>2014-AP07</v>
      </c>
      <c r="DE1119" t="str">
        <v>2014-AP08</v>
      </c>
      <c r="DN1119">
        <f t="shared" si="34"/>
        <v>1500</v>
      </c>
      <c r="DO1119" t="str">
        <f t="shared" si="35"/>
        <v>LABOR- SUBCONTRACTOR</v>
      </c>
    </row>
    <row r="1120" spans="1:119" x14ac:dyDescent="0.35">
      <c r="A1120" t="s">
        <v>105</v>
      </c>
      <c r="B1120">
        <v>500405</v>
      </c>
      <c r="C1120">
        <v>6359</v>
      </c>
      <c r="D1120">
        <v>124404</v>
      </c>
      <c r="E1120">
        <v>13662</v>
      </c>
      <c r="F1120">
        <v>0</v>
      </c>
      <c r="G1120" t="s">
        <v>106</v>
      </c>
      <c r="H1120" t="s">
        <v>106</v>
      </c>
      <c r="I1120" t="s">
        <v>106</v>
      </c>
      <c r="J1120" t="s">
        <v>107</v>
      </c>
      <c r="K1120" t="s">
        <v>108</v>
      </c>
      <c r="L1120" t="s">
        <v>109</v>
      </c>
      <c r="M1120" t="s">
        <v>110</v>
      </c>
      <c r="N1120" t="s">
        <v>3098</v>
      </c>
      <c r="O1120" t="s">
        <v>3099</v>
      </c>
      <c r="P1120">
        <v>8178</v>
      </c>
      <c r="Q1120">
        <v>24</v>
      </c>
      <c r="R1120">
        <v>0</v>
      </c>
      <c r="S1120">
        <v>200</v>
      </c>
      <c r="T1120">
        <v>0</v>
      </c>
      <c r="U1120">
        <v>1500</v>
      </c>
      <c r="V1120">
        <v>1500</v>
      </c>
      <c r="W1120">
        <v>200</v>
      </c>
      <c r="X1120">
        <v>0</v>
      </c>
      <c r="Y1120">
        <v>0</v>
      </c>
      <c r="Z1120">
        <v>0</v>
      </c>
      <c r="AD1120" s="1">
        <v>41836.333333333336</v>
      </c>
      <c r="AE1120" s="1">
        <v>41868.708333333336</v>
      </c>
      <c r="AG1120" s="1">
        <v>41833.333333333336</v>
      </c>
      <c r="AH1120" s="1">
        <v>41864.708333333336</v>
      </c>
      <c r="AI1120" s="1">
        <v>41833.333333333336</v>
      </c>
      <c r="AJ1120" s="1">
        <v>41864.708333333336</v>
      </c>
      <c r="AK1120" s="1">
        <v>41833.333333333336</v>
      </c>
      <c r="AL1120" s="1">
        <v>41864.708333333336</v>
      </c>
      <c r="AM1120" s="1">
        <v>41836.333333333336</v>
      </c>
      <c r="AN1120" s="1">
        <v>41868.708333333336</v>
      </c>
      <c r="AP1120" t="s">
        <v>113</v>
      </c>
      <c r="AU1120" t="s">
        <v>3100</v>
      </c>
      <c r="AY1120" t="s">
        <v>106</v>
      </c>
      <c r="AZ1120">
        <v>0</v>
      </c>
      <c r="BA1120">
        <v>0</v>
      </c>
      <c r="BD1120" s="3">
        <v>41321.661111111112</v>
      </c>
      <c r="BE1120" s="3">
        <v>41321.663888888892</v>
      </c>
      <c r="BF1120" t="s">
        <v>115</v>
      </c>
      <c r="BG1120" t="s">
        <v>115</v>
      </c>
      <c r="BH1120">
        <v>8149</v>
      </c>
      <c r="BM1120">
        <v>43550</v>
      </c>
      <c r="BR1120" t="s">
        <v>116</v>
      </c>
      <c r="BS1120" t="s">
        <v>117</v>
      </c>
      <c r="BU1120">
        <v>1</v>
      </c>
      <c r="BV1120" t="s">
        <v>118</v>
      </c>
      <c r="BX1120" t="s">
        <v>119</v>
      </c>
      <c r="BY1120" t="s">
        <v>119</v>
      </c>
      <c r="BZ1120" t="s">
        <v>119</v>
      </c>
      <c r="CA1120">
        <v>1</v>
      </c>
      <c r="CC1120" t="s">
        <v>120</v>
      </c>
      <c r="CH1120">
        <v>540</v>
      </c>
      <c r="CI1120">
        <v>35350</v>
      </c>
      <c r="CJ1120" t="s">
        <v>106</v>
      </c>
      <c r="CK1120" t="s">
        <v>106</v>
      </c>
      <c r="CL1120">
        <v>30</v>
      </c>
      <c r="CM1120" t="s">
        <v>3097</v>
      </c>
      <c r="CO1120">
        <v>124382</v>
      </c>
      <c r="CQ1120">
        <v>0</v>
      </c>
      <c r="CR1120">
        <v>0</v>
      </c>
      <c r="CS1120">
        <v>0</v>
      </c>
      <c r="CY1120" t="s">
        <v>123</v>
      </c>
      <c r="CZ1120" t="s">
        <v>124</v>
      </c>
      <c r="DD1120" t="str" cm="1">
        <f t="array" ref="DD1120:DE1120">TEXT(_xlfn.SEQUENCE(1, DATEDIF(AG1120, AH1120, "m") + 1, AG1120, 30), "YYYY-APMM")</f>
        <v>2014-AP07</v>
      </c>
      <c r="DE1120" t="str">
        <v>2014-AP08</v>
      </c>
      <c r="DN1120">
        <f t="shared" si="34"/>
        <v>750</v>
      </c>
      <c r="DO1120" t="str">
        <f t="shared" si="35"/>
        <v>LABOR- SUBCONTRACTOR</v>
      </c>
    </row>
    <row r="1121" spans="1:119" x14ac:dyDescent="0.35">
      <c r="A1121" t="s">
        <v>105</v>
      </c>
      <c r="B1121">
        <v>500406</v>
      </c>
      <c r="C1121">
        <v>6359</v>
      </c>
      <c r="D1121">
        <v>124404</v>
      </c>
      <c r="E1121">
        <v>13662</v>
      </c>
      <c r="F1121">
        <v>0</v>
      </c>
      <c r="G1121" t="s">
        <v>106</v>
      </c>
      <c r="H1121" t="s">
        <v>106</v>
      </c>
      <c r="I1121" t="s">
        <v>106</v>
      </c>
      <c r="J1121" t="s">
        <v>107</v>
      </c>
      <c r="K1121" t="s">
        <v>108</v>
      </c>
      <c r="L1121" t="s">
        <v>109</v>
      </c>
      <c r="M1121" t="s">
        <v>110</v>
      </c>
      <c r="N1121" t="s">
        <v>3101</v>
      </c>
      <c r="O1121" t="s">
        <v>3102</v>
      </c>
      <c r="P1121">
        <v>8178</v>
      </c>
      <c r="Q1121">
        <v>24</v>
      </c>
      <c r="R1121">
        <v>0</v>
      </c>
      <c r="S1121">
        <v>200</v>
      </c>
      <c r="T1121">
        <v>0</v>
      </c>
      <c r="U1121">
        <v>3000</v>
      </c>
      <c r="V1121">
        <v>3000</v>
      </c>
      <c r="W1121">
        <v>200</v>
      </c>
      <c r="X1121">
        <v>0</v>
      </c>
      <c r="Y1121">
        <v>0</v>
      </c>
      <c r="Z1121">
        <v>0</v>
      </c>
      <c r="AD1121" s="1">
        <v>41836.333333333336</v>
      </c>
      <c r="AE1121" s="1">
        <v>41868.708333333336</v>
      </c>
      <c r="AG1121" s="1">
        <v>41833.333333333336</v>
      </c>
      <c r="AH1121" s="1">
        <v>41864.708333333336</v>
      </c>
      <c r="AI1121" s="1">
        <v>41833.333333333336</v>
      </c>
      <c r="AJ1121" s="1">
        <v>41864.708333333336</v>
      </c>
      <c r="AK1121" s="1">
        <v>41833.333333333336</v>
      </c>
      <c r="AL1121" s="1">
        <v>41864.708333333336</v>
      </c>
      <c r="AM1121" s="1">
        <v>41836.333333333336</v>
      </c>
      <c r="AN1121" s="1">
        <v>41868.708333333336</v>
      </c>
      <c r="AP1121" t="s">
        <v>113</v>
      </c>
      <c r="AU1121" t="s">
        <v>3103</v>
      </c>
      <c r="AY1121" t="s">
        <v>106</v>
      </c>
      <c r="AZ1121">
        <v>0</v>
      </c>
      <c r="BA1121">
        <v>0</v>
      </c>
      <c r="BD1121" s="3">
        <v>41321.661111111112</v>
      </c>
      <c r="BE1121" s="3">
        <v>41321.663888888892</v>
      </c>
      <c r="BF1121" t="s">
        <v>115</v>
      </c>
      <c r="BG1121" t="s">
        <v>115</v>
      </c>
      <c r="BH1121">
        <v>8149</v>
      </c>
      <c r="BM1121">
        <v>43550</v>
      </c>
      <c r="BR1121" t="s">
        <v>116</v>
      </c>
      <c r="BS1121" t="s">
        <v>117</v>
      </c>
      <c r="BU1121">
        <v>1</v>
      </c>
      <c r="BV1121" t="s">
        <v>118</v>
      </c>
      <c r="BX1121" t="s">
        <v>119</v>
      </c>
      <c r="BY1121" t="s">
        <v>119</v>
      </c>
      <c r="BZ1121" t="s">
        <v>119</v>
      </c>
      <c r="CA1121">
        <v>1</v>
      </c>
      <c r="CC1121" t="s">
        <v>120</v>
      </c>
      <c r="CH1121">
        <v>540</v>
      </c>
      <c r="CI1121">
        <v>35350</v>
      </c>
      <c r="CJ1121" t="s">
        <v>106</v>
      </c>
      <c r="CK1121" t="s">
        <v>106</v>
      </c>
      <c r="CL1121">
        <v>30</v>
      </c>
      <c r="CM1121" t="s">
        <v>3097</v>
      </c>
      <c r="CO1121">
        <v>124382</v>
      </c>
      <c r="CQ1121">
        <v>0</v>
      </c>
      <c r="CR1121">
        <v>0</v>
      </c>
      <c r="CS1121">
        <v>0</v>
      </c>
      <c r="CY1121" t="s">
        <v>123</v>
      </c>
      <c r="CZ1121" t="s">
        <v>124</v>
      </c>
      <c r="DD1121" t="str" cm="1">
        <f t="array" ref="DD1121:DE1121">TEXT(_xlfn.SEQUENCE(1, DATEDIF(AG1121, AH1121, "m") + 1, AG1121, 30), "YYYY-APMM")</f>
        <v>2014-AP07</v>
      </c>
      <c r="DE1121" t="str">
        <v>2014-AP08</v>
      </c>
      <c r="DN1121">
        <f t="shared" si="34"/>
        <v>1500</v>
      </c>
      <c r="DO1121" t="str">
        <f t="shared" si="35"/>
        <v>LABOR- SUBCONTRACTOR</v>
      </c>
    </row>
    <row r="1122" spans="1:119" x14ac:dyDescent="0.35">
      <c r="A1122" t="s">
        <v>105</v>
      </c>
      <c r="B1122">
        <v>500407</v>
      </c>
      <c r="C1122">
        <v>6359</v>
      </c>
      <c r="D1122">
        <v>124407</v>
      </c>
      <c r="E1122">
        <v>13662</v>
      </c>
      <c r="F1122">
        <v>0</v>
      </c>
      <c r="G1122" t="s">
        <v>106</v>
      </c>
      <c r="H1122" t="s">
        <v>106</v>
      </c>
      <c r="I1122" t="s">
        <v>106</v>
      </c>
      <c r="J1122" t="s">
        <v>107</v>
      </c>
      <c r="K1122" t="s">
        <v>108</v>
      </c>
      <c r="L1122" t="s">
        <v>109</v>
      </c>
      <c r="M1122" t="s">
        <v>110</v>
      </c>
      <c r="N1122" t="s">
        <v>3104</v>
      </c>
      <c r="O1122" t="s">
        <v>3105</v>
      </c>
      <c r="P1122">
        <v>8177</v>
      </c>
      <c r="Q1122">
        <v>0</v>
      </c>
      <c r="R1122">
        <v>0</v>
      </c>
      <c r="S1122">
        <v>200</v>
      </c>
      <c r="T1122">
        <v>0</v>
      </c>
      <c r="U1122">
        <v>1433</v>
      </c>
      <c r="V1122">
        <v>1433</v>
      </c>
      <c r="W1122">
        <v>200</v>
      </c>
      <c r="X1122">
        <v>675</v>
      </c>
      <c r="Y1122">
        <v>0</v>
      </c>
      <c r="Z1122">
        <v>675</v>
      </c>
      <c r="AD1122" s="1">
        <v>41407.333333333336</v>
      </c>
      <c r="AE1122" s="1">
        <v>41435.708333333336</v>
      </c>
      <c r="AG1122" s="1">
        <v>41407.333333333336</v>
      </c>
      <c r="AH1122" s="1">
        <v>41435.708333333336</v>
      </c>
      <c r="AI1122" s="1">
        <v>41407.333333333336</v>
      </c>
      <c r="AJ1122" s="1">
        <v>41435.708333333336</v>
      </c>
      <c r="AK1122" s="1">
        <v>41407.333333333336</v>
      </c>
      <c r="AL1122" s="1">
        <v>41435.708333333336</v>
      </c>
      <c r="AM1122" s="1">
        <v>41407.333333333336</v>
      </c>
      <c r="AN1122" s="1">
        <v>41435.708333333336</v>
      </c>
      <c r="AP1122" t="s">
        <v>113</v>
      </c>
      <c r="AU1122" t="s">
        <v>3106</v>
      </c>
      <c r="AY1122" t="s">
        <v>119</v>
      </c>
      <c r="AZ1122">
        <v>0</v>
      </c>
      <c r="BA1122">
        <v>0</v>
      </c>
      <c r="BD1122" s="3">
        <v>41321.661111111112</v>
      </c>
      <c r="BE1122" s="3">
        <v>41321.663888888892</v>
      </c>
      <c r="BF1122" t="s">
        <v>115</v>
      </c>
      <c r="BG1122" t="s">
        <v>115</v>
      </c>
      <c r="BH1122">
        <v>8149</v>
      </c>
      <c r="BM1122">
        <v>43540</v>
      </c>
      <c r="BR1122" t="s">
        <v>1299</v>
      </c>
      <c r="BS1122" t="s">
        <v>1300</v>
      </c>
      <c r="BU1122">
        <v>1</v>
      </c>
      <c r="BV1122" t="s">
        <v>118</v>
      </c>
      <c r="BX1122" t="s">
        <v>119</v>
      </c>
      <c r="BY1122" t="s">
        <v>119</v>
      </c>
      <c r="BZ1122" t="s">
        <v>119</v>
      </c>
      <c r="CA1122">
        <v>1</v>
      </c>
      <c r="CC1122" t="s">
        <v>120</v>
      </c>
      <c r="CH1122">
        <v>540</v>
      </c>
      <c r="CI1122">
        <v>35030</v>
      </c>
      <c r="CJ1122" t="s">
        <v>106</v>
      </c>
      <c r="CK1122" t="s">
        <v>106</v>
      </c>
      <c r="CL1122">
        <v>10</v>
      </c>
      <c r="CM1122" t="s">
        <v>3107</v>
      </c>
      <c r="CO1122">
        <v>124406</v>
      </c>
      <c r="CQ1122">
        <v>0</v>
      </c>
      <c r="CR1122">
        <v>0</v>
      </c>
      <c r="CS1122">
        <v>0</v>
      </c>
      <c r="CY1122" t="s">
        <v>123</v>
      </c>
      <c r="CZ1122" t="s">
        <v>124</v>
      </c>
      <c r="DD1122" t="str" cm="1">
        <f t="array" ref="DD1122">TEXT(_xlfn.SEQUENCE(1, DATEDIF(AG1122, AH1122, "m") + 1, AG1122, 30), "YYYY-APMM")</f>
        <v>2013-AP05</v>
      </c>
      <c r="DN1122">
        <f t="shared" si="34"/>
        <v>1433</v>
      </c>
      <c r="DO1122" t="str">
        <f t="shared" si="35"/>
        <v>LABOR - CIVIL</v>
      </c>
    </row>
    <row r="1123" spans="1:119" x14ac:dyDescent="0.35">
      <c r="A1123" t="s">
        <v>105</v>
      </c>
      <c r="B1123">
        <v>500408</v>
      </c>
      <c r="C1123">
        <v>6359</v>
      </c>
      <c r="D1123">
        <v>124407</v>
      </c>
      <c r="E1123">
        <v>13662</v>
      </c>
      <c r="F1123">
        <v>0</v>
      </c>
      <c r="G1123" t="s">
        <v>106</v>
      </c>
      <c r="H1123" t="s">
        <v>106</v>
      </c>
      <c r="I1123" t="s">
        <v>106</v>
      </c>
      <c r="J1123" t="s">
        <v>107</v>
      </c>
      <c r="K1123" t="s">
        <v>108</v>
      </c>
      <c r="L1123" t="s">
        <v>109</v>
      </c>
      <c r="M1123" t="s">
        <v>110</v>
      </c>
      <c r="N1123" t="s">
        <v>3108</v>
      </c>
      <c r="O1123" t="s">
        <v>3109</v>
      </c>
      <c r="P1123">
        <v>8178</v>
      </c>
      <c r="Q1123">
        <v>0</v>
      </c>
      <c r="R1123">
        <v>0</v>
      </c>
      <c r="S1123">
        <v>184</v>
      </c>
      <c r="T1123">
        <v>0</v>
      </c>
      <c r="U1123">
        <v>1861.75</v>
      </c>
      <c r="V1123">
        <v>1861.75</v>
      </c>
      <c r="W1123">
        <v>184</v>
      </c>
      <c r="X1123">
        <v>0</v>
      </c>
      <c r="Y1123">
        <v>0</v>
      </c>
      <c r="Z1123">
        <v>0</v>
      </c>
      <c r="AD1123" s="1">
        <v>41419.333333333336</v>
      </c>
      <c r="AE1123" s="1">
        <v>41444.708333333336</v>
      </c>
      <c r="AG1123" s="1">
        <v>41419.333333333336</v>
      </c>
      <c r="AH1123" s="1">
        <v>41444.708333333336</v>
      </c>
      <c r="AI1123" s="1">
        <v>41419.333333333336</v>
      </c>
      <c r="AJ1123" s="1">
        <v>41444.708333333336</v>
      </c>
      <c r="AK1123" s="1">
        <v>41419.333333333336</v>
      </c>
      <c r="AL1123" s="1">
        <v>41444.708333333336</v>
      </c>
      <c r="AM1123" s="1">
        <v>41419.333333333336</v>
      </c>
      <c r="AN1123" s="1">
        <v>41444.708333333336</v>
      </c>
      <c r="AP1123" t="s">
        <v>113</v>
      </c>
      <c r="AU1123" t="s">
        <v>3110</v>
      </c>
      <c r="AY1123" t="s">
        <v>119</v>
      </c>
      <c r="AZ1123">
        <v>0</v>
      </c>
      <c r="BA1123">
        <v>0</v>
      </c>
      <c r="BD1123" s="3">
        <v>41321.661111111112</v>
      </c>
      <c r="BE1123" s="3">
        <v>41321.663888888892</v>
      </c>
      <c r="BF1123" t="s">
        <v>115</v>
      </c>
      <c r="BG1123" t="s">
        <v>115</v>
      </c>
      <c r="BH1123">
        <v>8149</v>
      </c>
      <c r="BM1123">
        <v>43550</v>
      </c>
      <c r="BR1123" t="s">
        <v>116</v>
      </c>
      <c r="BS1123" t="s">
        <v>117</v>
      </c>
      <c r="BU1123">
        <v>1</v>
      </c>
      <c r="BV1123" t="s">
        <v>118</v>
      </c>
      <c r="BX1123" t="s">
        <v>119</v>
      </c>
      <c r="BY1123" t="s">
        <v>119</v>
      </c>
      <c r="BZ1123" t="s">
        <v>119</v>
      </c>
      <c r="CA1123">
        <v>1</v>
      </c>
      <c r="CC1123" t="s">
        <v>120</v>
      </c>
      <c r="CH1123">
        <v>540</v>
      </c>
      <c r="CI1123">
        <v>35030</v>
      </c>
      <c r="CJ1123" t="s">
        <v>106</v>
      </c>
      <c r="CK1123" t="s">
        <v>106</v>
      </c>
      <c r="CL1123">
        <v>10</v>
      </c>
      <c r="CM1123" t="s">
        <v>3107</v>
      </c>
      <c r="CO1123">
        <v>124406</v>
      </c>
      <c r="CQ1123">
        <v>0</v>
      </c>
      <c r="CR1123">
        <v>0</v>
      </c>
      <c r="CS1123">
        <v>0</v>
      </c>
      <c r="CY1123" t="s">
        <v>123</v>
      </c>
      <c r="CZ1123" t="s">
        <v>124</v>
      </c>
      <c r="DD1123" t="str" cm="1">
        <f t="array" ref="DD1123">TEXT(_xlfn.SEQUENCE(1, DATEDIF(AG1123, AH1123, "m") + 1, AG1123, 30), "YYYY-APMM")</f>
        <v>2013-AP05</v>
      </c>
      <c r="DN1123">
        <f t="shared" si="34"/>
        <v>1861.75</v>
      </c>
      <c r="DO1123" t="str">
        <f t="shared" si="35"/>
        <v>LABOR- SUBCONTRACTOR</v>
      </c>
    </row>
    <row r="1124" spans="1:119" x14ac:dyDescent="0.35">
      <c r="A1124" t="s">
        <v>105</v>
      </c>
      <c r="B1124">
        <v>500409</v>
      </c>
      <c r="C1124">
        <v>6359</v>
      </c>
      <c r="D1124">
        <v>124407</v>
      </c>
      <c r="E1124">
        <v>13662</v>
      </c>
      <c r="F1124">
        <v>0</v>
      </c>
      <c r="G1124" t="s">
        <v>106</v>
      </c>
      <c r="H1124" t="s">
        <v>106</v>
      </c>
      <c r="I1124" t="s">
        <v>106</v>
      </c>
      <c r="J1124" t="s">
        <v>107</v>
      </c>
      <c r="K1124" t="s">
        <v>108</v>
      </c>
      <c r="L1124" t="s">
        <v>109</v>
      </c>
      <c r="M1124" t="s">
        <v>110</v>
      </c>
      <c r="N1124" t="s">
        <v>3111</v>
      </c>
      <c r="O1124" t="s">
        <v>3112</v>
      </c>
      <c r="P1124">
        <v>8163</v>
      </c>
      <c r="Q1124">
        <v>0</v>
      </c>
      <c r="R1124">
        <v>0</v>
      </c>
      <c r="S1124">
        <v>184</v>
      </c>
      <c r="T1124">
        <v>0</v>
      </c>
      <c r="U1124">
        <v>1048.25</v>
      </c>
      <c r="V1124">
        <v>1048.25</v>
      </c>
      <c r="W1124">
        <v>184</v>
      </c>
      <c r="X1124">
        <v>0</v>
      </c>
      <c r="Y1124">
        <v>0</v>
      </c>
      <c r="Z1124">
        <v>0</v>
      </c>
      <c r="AD1124" s="1">
        <v>41422.333333333336</v>
      </c>
      <c r="AE1124" s="1">
        <v>41448.708333333336</v>
      </c>
      <c r="AG1124" s="1">
        <v>41422.333333333336</v>
      </c>
      <c r="AH1124" s="1">
        <v>41448.708333333336</v>
      </c>
      <c r="AI1124" s="1">
        <v>41422.333333333336</v>
      </c>
      <c r="AJ1124" s="1">
        <v>41448.708333333336</v>
      </c>
      <c r="AK1124" s="1">
        <v>41422.333333333336</v>
      </c>
      <c r="AL1124" s="1">
        <v>41448.708333333336</v>
      </c>
      <c r="AM1124" s="1">
        <v>41422.333333333336</v>
      </c>
      <c r="AN1124" s="1">
        <v>41448.708333333336</v>
      </c>
      <c r="AP1124" t="s">
        <v>113</v>
      </c>
      <c r="AU1124" t="s">
        <v>3113</v>
      </c>
      <c r="AY1124" t="s">
        <v>119</v>
      </c>
      <c r="AZ1124">
        <v>0</v>
      </c>
      <c r="BA1124">
        <v>0</v>
      </c>
      <c r="BD1124" s="3">
        <v>41321.661111111112</v>
      </c>
      <c r="BE1124" s="3">
        <v>41321.663888888892</v>
      </c>
      <c r="BF1124" t="s">
        <v>115</v>
      </c>
      <c r="BG1124" t="s">
        <v>115</v>
      </c>
      <c r="BH1124">
        <v>8149</v>
      </c>
      <c r="BM1124">
        <v>43400</v>
      </c>
      <c r="BR1124" t="s">
        <v>3114</v>
      </c>
      <c r="BS1124" t="s">
        <v>3115</v>
      </c>
      <c r="BU1124">
        <v>1</v>
      </c>
      <c r="BV1124" t="s">
        <v>118</v>
      </c>
      <c r="BX1124" t="s">
        <v>119</v>
      </c>
      <c r="BY1124" t="s">
        <v>119</v>
      </c>
      <c r="BZ1124" t="s">
        <v>119</v>
      </c>
      <c r="CA1124">
        <v>1</v>
      </c>
      <c r="CC1124" t="s">
        <v>120</v>
      </c>
      <c r="CH1124">
        <v>540</v>
      </c>
      <c r="CI1124">
        <v>35030</v>
      </c>
      <c r="CJ1124" t="s">
        <v>106</v>
      </c>
      <c r="CK1124" t="s">
        <v>106</v>
      </c>
      <c r="CL1124">
        <v>10</v>
      </c>
      <c r="CM1124" t="s">
        <v>3107</v>
      </c>
      <c r="CO1124">
        <v>124406</v>
      </c>
      <c r="CQ1124">
        <v>0</v>
      </c>
      <c r="CR1124">
        <v>0</v>
      </c>
      <c r="CS1124">
        <v>0</v>
      </c>
      <c r="CY1124" t="s">
        <v>123</v>
      </c>
      <c r="CZ1124" t="s">
        <v>124</v>
      </c>
      <c r="DD1124" t="str" cm="1">
        <f t="array" ref="DD1124">TEXT(_xlfn.SEQUENCE(1, DATEDIF(AG1124, AH1124, "m") + 1, AG1124, 30), "YYYY-APMM")</f>
        <v>2013-AP05</v>
      </c>
      <c r="DN1124">
        <f t="shared" si="34"/>
        <v>1048.25</v>
      </c>
      <c r="DO1124" t="str">
        <f t="shared" si="35"/>
        <v>BLINDING MASON SK</v>
      </c>
    </row>
    <row r="1125" spans="1:119" x14ac:dyDescent="0.35">
      <c r="A1125" t="s">
        <v>105</v>
      </c>
      <c r="B1125">
        <v>500410</v>
      </c>
      <c r="C1125">
        <v>6359</v>
      </c>
      <c r="D1125">
        <v>124407</v>
      </c>
      <c r="E1125">
        <v>13662</v>
      </c>
      <c r="F1125">
        <v>0</v>
      </c>
      <c r="G1125" t="s">
        <v>106</v>
      </c>
      <c r="H1125" t="s">
        <v>106</v>
      </c>
      <c r="I1125" t="s">
        <v>106</v>
      </c>
      <c r="J1125" t="s">
        <v>107</v>
      </c>
      <c r="K1125" t="s">
        <v>108</v>
      </c>
      <c r="L1125" t="s">
        <v>109</v>
      </c>
      <c r="M1125" t="s">
        <v>110</v>
      </c>
      <c r="N1125" t="s">
        <v>3116</v>
      </c>
      <c r="O1125" t="s">
        <v>3117</v>
      </c>
      <c r="P1125">
        <v>8164</v>
      </c>
      <c r="Q1125">
        <v>0</v>
      </c>
      <c r="R1125">
        <v>0</v>
      </c>
      <c r="S1125">
        <v>200</v>
      </c>
      <c r="T1125">
        <v>0</v>
      </c>
      <c r="U1125">
        <v>825</v>
      </c>
      <c r="V1125">
        <v>825</v>
      </c>
      <c r="W1125">
        <v>200</v>
      </c>
      <c r="X1125">
        <v>0</v>
      </c>
      <c r="Y1125">
        <v>0</v>
      </c>
      <c r="Z1125">
        <v>0</v>
      </c>
      <c r="AD1125" s="1">
        <v>41428.333333333336</v>
      </c>
      <c r="AE1125" s="1">
        <v>41456.708333333336</v>
      </c>
      <c r="AG1125" s="1">
        <v>41428.333333333336</v>
      </c>
      <c r="AH1125" s="1">
        <v>41456.708333333336</v>
      </c>
      <c r="AI1125" s="1">
        <v>41428.333333333336</v>
      </c>
      <c r="AJ1125" s="1">
        <v>41456.708333333336</v>
      </c>
      <c r="AK1125" s="1">
        <v>41428.333333333336</v>
      </c>
      <c r="AL1125" s="1">
        <v>41456.708333333336</v>
      </c>
      <c r="AM1125" s="1">
        <v>41428.333333333336</v>
      </c>
      <c r="AN1125" s="1">
        <v>41456.708333333336</v>
      </c>
      <c r="AP1125" t="s">
        <v>113</v>
      </c>
      <c r="AU1125" t="s">
        <v>3118</v>
      </c>
      <c r="AY1125" t="s">
        <v>119</v>
      </c>
      <c r="AZ1125">
        <v>0</v>
      </c>
      <c r="BA1125">
        <v>0</v>
      </c>
      <c r="BD1125" s="3">
        <v>41321.661111111112</v>
      </c>
      <c r="BE1125" s="3">
        <v>41321.663888888892</v>
      </c>
      <c r="BF1125" t="s">
        <v>115</v>
      </c>
      <c r="BG1125" t="s">
        <v>115</v>
      </c>
      <c r="BH1125">
        <v>8149</v>
      </c>
      <c r="BM1125">
        <v>43410</v>
      </c>
      <c r="BR1125" t="s">
        <v>2865</v>
      </c>
      <c r="BS1125" t="s">
        <v>2866</v>
      </c>
      <c r="BU1125">
        <v>1</v>
      </c>
      <c r="BV1125" t="s">
        <v>118</v>
      </c>
      <c r="BX1125" t="s">
        <v>119</v>
      </c>
      <c r="BY1125" t="s">
        <v>119</v>
      </c>
      <c r="BZ1125" t="s">
        <v>119</v>
      </c>
      <c r="CA1125">
        <v>1</v>
      </c>
      <c r="CC1125" t="s">
        <v>120</v>
      </c>
      <c r="CH1125">
        <v>540</v>
      </c>
      <c r="CI1125">
        <v>35030</v>
      </c>
      <c r="CJ1125" t="s">
        <v>106</v>
      </c>
      <c r="CK1125" t="s">
        <v>106</v>
      </c>
      <c r="CL1125">
        <v>10</v>
      </c>
      <c r="CM1125" t="s">
        <v>3107</v>
      </c>
      <c r="CO1125">
        <v>124406</v>
      </c>
      <c r="CQ1125">
        <v>0</v>
      </c>
      <c r="CR1125">
        <v>0</v>
      </c>
      <c r="CS1125">
        <v>0</v>
      </c>
      <c r="CY1125" t="s">
        <v>123</v>
      </c>
      <c r="CZ1125" t="s">
        <v>124</v>
      </c>
      <c r="DD1125" t="str" cm="1">
        <f t="array" ref="DD1125">TEXT(_xlfn.SEQUENCE(1, DATEDIF(AG1125, AH1125, "m") + 1, AG1125, 30), "YYYY-APMM")</f>
        <v>2013-AP06</v>
      </c>
      <c r="DN1125">
        <f t="shared" si="34"/>
        <v>825</v>
      </c>
      <c r="DO1125" t="str">
        <f t="shared" si="35"/>
        <v>SCREED MASON SK</v>
      </c>
    </row>
    <row r="1126" spans="1:119" x14ac:dyDescent="0.35">
      <c r="A1126" t="s">
        <v>105</v>
      </c>
      <c r="B1126">
        <v>500411</v>
      </c>
      <c r="C1126">
        <v>6359</v>
      </c>
      <c r="D1126">
        <v>124407</v>
      </c>
      <c r="E1126">
        <v>13662</v>
      </c>
      <c r="F1126">
        <v>0</v>
      </c>
      <c r="G1126" t="s">
        <v>106</v>
      </c>
      <c r="H1126" t="s">
        <v>106</v>
      </c>
      <c r="I1126" t="s">
        <v>106</v>
      </c>
      <c r="J1126" t="s">
        <v>107</v>
      </c>
      <c r="K1126" t="s">
        <v>108</v>
      </c>
      <c r="L1126" t="s">
        <v>109</v>
      </c>
      <c r="M1126" t="s">
        <v>110</v>
      </c>
      <c r="N1126" t="s">
        <v>3119</v>
      </c>
      <c r="O1126" t="s">
        <v>3120</v>
      </c>
      <c r="P1126">
        <v>8165</v>
      </c>
      <c r="Q1126">
        <v>0</v>
      </c>
      <c r="R1126">
        <v>0</v>
      </c>
      <c r="S1126">
        <v>160</v>
      </c>
      <c r="T1126">
        <v>0</v>
      </c>
      <c r="U1126">
        <v>7969.5</v>
      </c>
      <c r="V1126">
        <v>7969.5</v>
      </c>
      <c r="W1126">
        <v>160</v>
      </c>
      <c r="X1126">
        <v>0</v>
      </c>
      <c r="Y1126">
        <v>0</v>
      </c>
      <c r="Z1126">
        <v>0</v>
      </c>
      <c r="AD1126" s="1">
        <v>41443.333333333336</v>
      </c>
      <c r="AE1126" s="1">
        <v>41465.708333333336</v>
      </c>
      <c r="AG1126" s="1">
        <v>41443.333333333336</v>
      </c>
      <c r="AH1126" s="1">
        <v>41465.708333333336</v>
      </c>
      <c r="AI1126" s="1">
        <v>41443.333333333336</v>
      </c>
      <c r="AJ1126" s="1">
        <v>41465.708333333336</v>
      </c>
      <c r="AK1126" s="1">
        <v>41443.333333333336</v>
      </c>
      <c r="AL1126" s="1">
        <v>41465.708333333336</v>
      </c>
      <c r="AM1126" s="1">
        <v>41443.333333333336</v>
      </c>
      <c r="AN1126" s="1">
        <v>41465.708333333336</v>
      </c>
      <c r="AP1126" t="s">
        <v>113</v>
      </c>
      <c r="AU1126" t="s">
        <v>3121</v>
      </c>
      <c r="AY1126" t="s">
        <v>119</v>
      </c>
      <c r="AZ1126">
        <v>0</v>
      </c>
      <c r="BA1126">
        <v>0</v>
      </c>
      <c r="BD1126" s="3">
        <v>41321.661111111112</v>
      </c>
      <c r="BE1126" s="3">
        <v>41321.663888888892</v>
      </c>
      <c r="BF1126" t="s">
        <v>115</v>
      </c>
      <c r="BG1126" t="s">
        <v>115</v>
      </c>
      <c r="BH1126">
        <v>8149</v>
      </c>
      <c r="BM1126">
        <v>43420</v>
      </c>
      <c r="BR1126" t="s">
        <v>3122</v>
      </c>
      <c r="BS1126" t="s">
        <v>3123</v>
      </c>
      <c r="BU1126">
        <v>1</v>
      </c>
      <c r="BV1126" t="s">
        <v>118</v>
      </c>
      <c r="BX1126" t="s">
        <v>119</v>
      </c>
      <c r="BY1126" t="s">
        <v>119</v>
      </c>
      <c r="BZ1126" t="s">
        <v>119</v>
      </c>
      <c r="CA1126">
        <v>1</v>
      </c>
      <c r="CC1126" t="s">
        <v>120</v>
      </c>
      <c r="CH1126">
        <v>540</v>
      </c>
      <c r="CI1126">
        <v>35030</v>
      </c>
      <c r="CJ1126" t="s">
        <v>106</v>
      </c>
      <c r="CK1126" t="s">
        <v>106</v>
      </c>
      <c r="CL1126">
        <v>10</v>
      </c>
      <c r="CM1126" t="s">
        <v>3107</v>
      </c>
      <c r="CO1126">
        <v>124406</v>
      </c>
      <c r="CQ1126">
        <v>0</v>
      </c>
      <c r="CR1126">
        <v>0</v>
      </c>
      <c r="CS1126">
        <v>0</v>
      </c>
      <c r="CY1126" t="s">
        <v>123</v>
      </c>
      <c r="CZ1126" t="s">
        <v>124</v>
      </c>
      <c r="DD1126" t="str" cm="1">
        <f t="array" ref="DD1126">TEXT(_xlfn.SEQUENCE(1, DATEDIF(AG1126, AH1126, "m") + 1, AG1126, 30), "YYYY-APMM")</f>
        <v>2013-AP06</v>
      </c>
      <c r="DN1126">
        <f t="shared" si="34"/>
        <v>7969.5</v>
      </c>
      <c r="DO1126" t="str">
        <f t="shared" si="35"/>
        <v>STEEL FIXERS SK</v>
      </c>
    </row>
    <row r="1127" spans="1:119" x14ac:dyDescent="0.35">
      <c r="A1127" t="s">
        <v>105</v>
      </c>
      <c r="B1127">
        <v>500412</v>
      </c>
      <c r="C1127">
        <v>6359</v>
      </c>
      <c r="D1127">
        <v>124407</v>
      </c>
      <c r="E1127">
        <v>13662</v>
      </c>
      <c r="F1127">
        <v>0</v>
      </c>
      <c r="G1127" t="s">
        <v>106</v>
      </c>
      <c r="H1127" t="s">
        <v>106</v>
      </c>
      <c r="I1127" t="s">
        <v>106</v>
      </c>
      <c r="J1127" t="s">
        <v>107</v>
      </c>
      <c r="K1127" t="s">
        <v>108</v>
      </c>
      <c r="L1127" t="s">
        <v>109</v>
      </c>
      <c r="M1127" t="s">
        <v>110</v>
      </c>
      <c r="N1127" t="s">
        <v>3124</v>
      </c>
      <c r="O1127" t="s">
        <v>3125</v>
      </c>
      <c r="P1127">
        <v>8178</v>
      </c>
      <c r="Q1127">
        <v>0</v>
      </c>
      <c r="R1127">
        <v>0</v>
      </c>
      <c r="S1127">
        <v>200</v>
      </c>
      <c r="T1127">
        <v>0</v>
      </c>
      <c r="U1127">
        <v>535.25</v>
      </c>
      <c r="V1127">
        <v>535.25</v>
      </c>
      <c r="W1127">
        <v>200</v>
      </c>
      <c r="X1127">
        <v>0</v>
      </c>
      <c r="Y1127">
        <v>0</v>
      </c>
      <c r="Z1127">
        <v>0</v>
      </c>
      <c r="AD1127" s="1">
        <v>41462.333333333336</v>
      </c>
      <c r="AE1127" s="1">
        <v>41490.708333333336</v>
      </c>
      <c r="AG1127" s="1">
        <v>41462.333333333336</v>
      </c>
      <c r="AH1127" s="1">
        <v>41490.708333333336</v>
      </c>
      <c r="AI1127" s="1">
        <v>41462.333333333336</v>
      </c>
      <c r="AJ1127" s="1">
        <v>41490.708333333336</v>
      </c>
      <c r="AK1127" s="1">
        <v>41462.333333333336</v>
      </c>
      <c r="AL1127" s="1">
        <v>41490.708333333336</v>
      </c>
      <c r="AM1127" s="1">
        <v>41462.333333333336</v>
      </c>
      <c r="AN1127" s="1">
        <v>41490.708333333336</v>
      </c>
      <c r="AP1127" t="s">
        <v>113</v>
      </c>
      <c r="AU1127" t="s">
        <v>3126</v>
      </c>
      <c r="AY1127" t="s">
        <v>119</v>
      </c>
      <c r="AZ1127">
        <v>0</v>
      </c>
      <c r="BA1127">
        <v>0</v>
      </c>
      <c r="BD1127" s="3">
        <v>41321.661111111112</v>
      </c>
      <c r="BE1127" s="3">
        <v>41321.663888888892</v>
      </c>
      <c r="BF1127" t="s">
        <v>115</v>
      </c>
      <c r="BG1127" t="s">
        <v>115</v>
      </c>
      <c r="BH1127">
        <v>8149</v>
      </c>
      <c r="BM1127">
        <v>43550</v>
      </c>
      <c r="BR1127" t="s">
        <v>116</v>
      </c>
      <c r="BS1127" t="s">
        <v>117</v>
      </c>
      <c r="BU1127">
        <v>1</v>
      </c>
      <c r="BV1127" t="s">
        <v>118</v>
      </c>
      <c r="BX1127" t="s">
        <v>119</v>
      </c>
      <c r="BY1127" t="s">
        <v>119</v>
      </c>
      <c r="BZ1127" t="s">
        <v>119</v>
      </c>
      <c r="CA1127">
        <v>1</v>
      </c>
      <c r="CC1127" t="s">
        <v>120</v>
      </c>
      <c r="CH1127">
        <v>540</v>
      </c>
      <c r="CI1127">
        <v>35030</v>
      </c>
      <c r="CJ1127" t="s">
        <v>106</v>
      </c>
      <c r="CK1127" t="s">
        <v>106</v>
      </c>
      <c r="CL1127">
        <v>10</v>
      </c>
      <c r="CM1127" t="s">
        <v>3107</v>
      </c>
      <c r="CO1127">
        <v>124406</v>
      </c>
      <c r="CQ1127">
        <v>0</v>
      </c>
      <c r="CR1127">
        <v>0</v>
      </c>
      <c r="CS1127">
        <v>0</v>
      </c>
      <c r="CY1127" t="s">
        <v>123</v>
      </c>
      <c r="CZ1127" t="s">
        <v>124</v>
      </c>
      <c r="DD1127" t="str" cm="1">
        <f t="array" ref="DD1127">TEXT(_xlfn.SEQUENCE(1, DATEDIF(AG1127, AH1127, "m") + 1, AG1127, 30), "YYYY-APMM")</f>
        <v>2013-AP07</v>
      </c>
      <c r="DN1127">
        <f t="shared" si="34"/>
        <v>535.25</v>
      </c>
      <c r="DO1127" t="str">
        <f t="shared" si="35"/>
        <v>LABOR- SUBCONTRACTOR</v>
      </c>
    </row>
    <row r="1128" spans="1:119" x14ac:dyDescent="0.35">
      <c r="A1128" t="s">
        <v>105</v>
      </c>
      <c r="B1128">
        <v>500413</v>
      </c>
      <c r="C1128">
        <v>6359</v>
      </c>
      <c r="D1128">
        <v>124407</v>
      </c>
      <c r="E1128">
        <v>13662</v>
      </c>
      <c r="F1128">
        <v>0</v>
      </c>
      <c r="G1128" t="s">
        <v>106</v>
      </c>
      <c r="H1128" t="s">
        <v>106</v>
      </c>
      <c r="I1128" t="s">
        <v>106</v>
      </c>
      <c r="J1128" t="s">
        <v>107</v>
      </c>
      <c r="K1128" t="s">
        <v>108</v>
      </c>
      <c r="L1128" t="s">
        <v>109</v>
      </c>
      <c r="M1128" t="s">
        <v>110</v>
      </c>
      <c r="N1128" t="s">
        <v>3127</v>
      </c>
      <c r="O1128" t="s">
        <v>3128</v>
      </c>
      <c r="P1128">
        <v>8177</v>
      </c>
      <c r="Q1128">
        <v>0</v>
      </c>
      <c r="R1128">
        <v>0</v>
      </c>
      <c r="S1128">
        <v>200</v>
      </c>
      <c r="T1128">
        <v>0</v>
      </c>
      <c r="U1128">
        <v>1436</v>
      </c>
      <c r="V1128">
        <v>1436</v>
      </c>
      <c r="W1128">
        <v>200</v>
      </c>
      <c r="X1128">
        <v>1100</v>
      </c>
      <c r="Y1128">
        <v>0</v>
      </c>
      <c r="Z1128">
        <v>1100</v>
      </c>
      <c r="AD1128" s="1">
        <v>41473.333333333336</v>
      </c>
      <c r="AE1128" s="1">
        <v>41505.708333333336</v>
      </c>
      <c r="AG1128" s="1">
        <v>41473.333333333336</v>
      </c>
      <c r="AH1128" s="1">
        <v>41505.708333333336</v>
      </c>
      <c r="AI1128" s="1">
        <v>41473.333333333336</v>
      </c>
      <c r="AJ1128" s="1">
        <v>41505.708333333336</v>
      </c>
      <c r="AK1128" s="1">
        <v>41473.333333333336</v>
      </c>
      <c r="AL1128" s="1">
        <v>41505.708333333336</v>
      </c>
      <c r="AM1128" s="1">
        <v>41473.333333333336</v>
      </c>
      <c r="AN1128" s="1">
        <v>41505.708333333336</v>
      </c>
      <c r="AP1128" t="s">
        <v>113</v>
      </c>
      <c r="AU1128" t="s">
        <v>3129</v>
      </c>
      <c r="AY1128" t="s">
        <v>119</v>
      </c>
      <c r="AZ1128">
        <v>0</v>
      </c>
      <c r="BA1128">
        <v>0</v>
      </c>
      <c r="BD1128" s="3">
        <v>41321.661111111112</v>
      </c>
      <c r="BE1128" s="3">
        <v>41321.663888888892</v>
      </c>
      <c r="BF1128" t="s">
        <v>115</v>
      </c>
      <c r="BG1128" t="s">
        <v>115</v>
      </c>
      <c r="BH1128">
        <v>8149</v>
      </c>
      <c r="BM1128">
        <v>43540</v>
      </c>
      <c r="BR1128" t="s">
        <v>1299</v>
      </c>
      <c r="BS1128" t="s">
        <v>1300</v>
      </c>
      <c r="BU1128">
        <v>1</v>
      </c>
      <c r="BV1128" t="s">
        <v>118</v>
      </c>
      <c r="BX1128" t="s">
        <v>119</v>
      </c>
      <c r="BY1128" t="s">
        <v>119</v>
      </c>
      <c r="BZ1128" t="s">
        <v>119</v>
      </c>
      <c r="CA1128">
        <v>1</v>
      </c>
      <c r="CC1128" t="s">
        <v>120</v>
      </c>
      <c r="CH1128">
        <v>540</v>
      </c>
      <c r="CI1128">
        <v>35030</v>
      </c>
      <c r="CJ1128" t="s">
        <v>106</v>
      </c>
      <c r="CK1128" t="s">
        <v>106</v>
      </c>
      <c r="CL1128">
        <v>10</v>
      </c>
      <c r="CM1128" t="s">
        <v>3107</v>
      </c>
      <c r="CO1128">
        <v>124406</v>
      </c>
      <c r="CQ1128">
        <v>0</v>
      </c>
      <c r="CR1128">
        <v>0</v>
      </c>
      <c r="CS1128">
        <v>0</v>
      </c>
      <c r="CY1128" t="s">
        <v>123</v>
      </c>
      <c r="CZ1128" t="s">
        <v>124</v>
      </c>
      <c r="DD1128" t="str" cm="1">
        <f t="array" ref="DD1128:DE1128">TEXT(_xlfn.SEQUENCE(1, DATEDIF(AG1128, AH1128, "m") + 1, AG1128, 30), "YYYY-APMM")</f>
        <v>2013-AP07</v>
      </c>
      <c r="DE1128" t="str">
        <v>2013-AP08</v>
      </c>
      <c r="DN1128">
        <f t="shared" si="34"/>
        <v>718</v>
      </c>
      <c r="DO1128" t="str">
        <f t="shared" si="35"/>
        <v>LABOR - CIVIL</v>
      </c>
    </row>
    <row r="1129" spans="1:119" x14ac:dyDescent="0.35">
      <c r="A1129" t="s">
        <v>105</v>
      </c>
      <c r="B1129">
        <v>500414</v>
      </c>
      <c r="C1129">
        <v>6359</v>
      </c>
      <c r="D1129">
        <v>124407</v>
      </c>
      <c r="E1129">
        <v>13662</v>
      </c>
      <c r="F1129">
        <v>0</v>
      </c>
      <c r="G1129" t="s">
        <v>106</v>
      </c>
      <c r="H1129" t="s">
        <v>106</v>
      </c>
      <c r="I1129" t="s">
        <v>106</v>
      </c>
      <c r="J1129" t="s">
        <v>107</v>
      </c>
      <c r="K1129" t="s">
        <v>108</v>
      </c>
      <c r="L1129" t="s">
        <v>109</v>
      </c>
      <c r="M1129" t="s">
        <v>110</v>
      </c>
      <c r="N1129" t="s">
        <v>3130</v>
      </c>
      <c r="O1129" t="s">
        <v>3131</v>
      </c>
      <c r="P1129">
        <v>8163</v>
      </c>
      <c r="Q1129">
        <v>0</v>
      </c>
      <c r="R1129">
        <v>0</v>
      </c>
      <c r="S1129">
        <v>200</v>
      </c>
      <c r="T1129">
        <v>0</v>
      </c>
      <c r="U1129">
        <v>8096.25</v>
      </c>
      <c r="V1129">
        <v>8096.25</v>
      </c>
      <c r="W1129">
        <v>200</v>
      </c>
      <c r="X1129">
        <v>0</v>
      </c>
      <c r="Y1129">
        <v>0</v>
      </c>
      <c r="Z1129">
        <v>0</v>
      </c>
      <c r="AD1129" s="1">
        <v>41490.333333333336</v>
      </c>
      <c r="AE1129" s="1">
        <v>41521.708333333336</v>
      </c>
      <c r="AG1129" s="1">
        <v>41490.333333333336</v>
      </c>
      <c r="AH1129" s="1">
        <v>41521.708333333336</v>
      </c>
      <c r="AI1129" s="1">
        <v>41490.333333333336</v>
      </c>
      <c r="AJ1129" s="1">
        <v>41521.708333333336</v>
      </c>
      <c r="AK1129" s="1">
        <v>41490.333333333336</v>
      </c>
      <c r="AL1129" s="1">
        <v>41521.708333333336</v>
      </c>
      <c r="AM1129" s="1">
        <v>41490.333333333336</v>
      </c>
      <c r="AN1129" s="1">
        <v>41521.708333333336</v>
      </c>
      <c r="AP1129" t="s">
        <v>113</v>
      </c>
      <c r="AU1129" t="s">
        <v>3132</v>
      </c>
      <c r="AY1129" t="s">
        <v>119</v>
      </c>
      <c r="AZ1129">
        <v>0</v>
      </c>
      <c r="BA1129">
        <v>0</v>
      </c>
      <c r="BD1129" s="3">
        <v>41321.661111111112</v>
      </c>
      <c r="BE1129" s="3">
        <v>41321.663888888892</v>
      </c>
      <c r="BF1129" t="s">
        <v>115</v>
      </c>
      <c r="BG1129" t="s">
        <v>115</v>
      </c>
      <c r="BH1129">
        <v>8149</v>
      </c>
      <c r="BM1129">
        <v>43400</v>
      </c>
      <c r="BR1129" t="s">
        <v>3114</v>
      </c>
      <c r="BS1129" t="s">
        <v>3115</v>
      </c>
      <c r="BU1129">
        <v>1</v>
      </c>
      <c r="BV1129" t="s">
        <v>118</v>
      </c>
      <c r="BX1129" t="s">
        <v>119</v>
      </c>
      <c r="BY1129" t="s">
        <v>119</v>
      </c>
      <c r="BZ1129" t="s">
        <v>119</v>
      </c>
      <c r="CA1129">
        <v>1</v>
      </c>
      <c r="CC1129" t="s">
        <v>120</v>
      </c>
      <c r="CH1129">
        <v>540</v>
      </c>
      <c r="CI1129">
        <v>35030</v>
      </c>
      <c r="CJ1129" t="s">
        <v>106</v>
      </c>
      <c r="CK1129" t="s">
        <v>106</v>
      </c>
      <c r="CL1129">
        <v>10</v>
      </c>
      <c r="CM1129" t="s">
        <v>3107</v>
      </c>
      <c r="CO1129">
        <v>124406</v>
      </c>
      <c r="CQ1129">
        <v>0</v>
      </c>
      <c r="CR1129">
        <v>0</v>
      </c>
      <c r="CS1129">
        <v>0</v>
      </c>
      <c r="CY1129" t="s">
        <v>123</v>
      </c>
      <c r="CZ1129" t="s">
        <v>124</v>
      </c>
      <c r="DD1129" t="str" cm="1">
        <f t="array" ref="DD1129:DE1129">TEXT(_xlfn.SEQUENCE(1, DATEDIF(AG1129, AH1129, "m") + 1, AG1129, 30), "YYYY-APMM")</f>
        <v>2013-AP08</v>
      </c>
      <c r="DE1129" t="str">
        <v>2013-AP09</v>
      </c>
      <c r="DN1129">
        <f t="shared" si="34"/>
        <v>4048.125</v>
      </c>
      <c r="DO1129" t="str">
        <f t="shared" si="35"/>
        <v>BLINDING MASON SK</v>
      </c>
    </row>
    <row r="1130" spans="1:119" x14ac:dyDescent="0.35">
      <c r="A1130" t="s">
        <v>105</v>
      </c>
      <c r="B1130">
        <v>500415</v>
      </c>
      <c r="C1130">
        <v>6359</v>
      </c>
      <c r="D1130">
        <v>124407</v>
      </c>
      <c r="E1130">
        <v>13662</v>
      </c>
      <c r="F1130">
        <v>0</v>
      </c>
      <c r="G1130" t="s">
        <v>106</v>
      </c>
      <c r="H1130" t="s">
        <v>106</v>
      </c>
      <c r="I1130" t="s">
        <v>106</v>
      </c>
      <c r="J1130" t="s">
        <v>107</v>
      </c>
      <c r="K1130" t="s">
        <v>108</v>
      </c>
      <c r="L1130" t="s">
        <v>109</v>
      </c>
      <c r="M1130" t="s">
        <v>110</v>
      </c>
      <c r="N1130" t="s">
        <v>3133</v>
      </c>
      <c r="O1130" t="s">
        <v>3134</v>
      </c>
      <c r="P1130">
        <v>8163</v>
      </c>
      <c r="Q1130">
        <v>0</v>
      </c>
      <c r="R1130">
        <v>0</v>
      </c>
      <c r="S1130">
        <v>200</v>
      </c>
      <c r="T1130">
        <v>0</v>
      </c>
      <c r="U1130">
        <v>5538.75</v>
      </c>
      <c r="V1130">
        <v>5538.75</v>
      </c>
      <c r="W1130">
        <v>200</v>
      </c>
      <c r="X1130">
        <v>0</v>
      </c>
      <c r="Y1130">
        <v>0</v>
      </c>
      <c r="Z1130">
        <v>0</v>
      </c>
      <c r="AD1130" s="1">
        <v>41520.333333333336</v>
      </c>
      <c r="AE1130" s="1">
        <v>41548.708333333336</v>
      </c>
      <c r="AG1130" s="1">
        <v>41520.333333333336</v>
      </c>
      <c r="AH1130" s="1">
        <v>41548.708333333336</v>
      </c>
      <c r="AI1130" s="1">
        <v>41520.333333333336</v>
      </c>
      <c r="AJ1130" s="1">
        <v>41548.708333333336</v>
      </c>
      <c r="AK1130" s="1">
        <v>41520.333333333336</v>
      </c>
      <c r="AL1130" s="1">
        <v>41548.708333333336</v>
      </c>
      <c r="AM1130" s="1">
        <v>41520.333333333336</v>
      </c>
      <c r="AN1130" s="1">
        <v>41548.708333333336</v>
      </c>
      <c r="AP1130" t="s">
        <v>113</v>
      </c>
      <c r="AU1130" t="s">
        <v>3135</v>
      </c>
      <c r="AY1130" t="s">
        <v>119</v>
      </c>
      <c r="AZ1130">
        <v>0</v>
      </c>
      <c r="BA1130">
        <v>0</v>
      </c>
      <c r="BD1130" s="3">
        <v>41321.661111111112</v>
      </c>
      <c r="BE1130" s="3">
        <v>41321.663888888892</v>
      </c>
      <c r="BF1130" t="s">
        <v>115</v>
      </c>
      <c r="BG1130" t="s">
        <v>115</v>
      </c>
      <c r="BH1130">
        <v>8149</v>
      </c>
      <c r="BM1130">
        <v>43400</v>
      </c>
      <c r="BR1130" t="s">
        <v>3114</v>
      </c>
      <c r="BS1130" t="s">
        <v>3115</v>
      </c>
      <c r="BU1130">
        <v>1</v>
      </c>
      <c r="BV1130" t="s">
        <v>118</v>
      </c>
      <c r="BX1130" t="s">
        <v>119</v>
      </c>
      <c r="BY1130" t="s">
        <v>119</v>
      </c>
      <c r="BZ1130" t="s">
        <v>119</v>
      </c>
      <c r="CA1130">
        <v>1</v>
      </c>
      <c r="CC1130" t="s">
        <v>120</v>
      </c>
      <c r="CH1130">
        <v>540</v>
      </c>
      <c r="CI1130">
        <v>35030</v>
      </c>
      <c r="CJ1130" t="s">
        <v>106</v>
      </c>
      <c r="CK1130" t="s">
        <v>106</v>
      </c>
      <c r="CL1130">
        <v>10</v>
      </c>
      <c r="CM1130" t="s">
        <v>3107</v>
      </c>
      <c r="CO1130">
        <v>124406</v>
      </c>
      <c r="CQ1130">
        <v>0</v>
      </c>
      <c r="CR1130">
        <v>0</v>
      </c>
      <c r="CS1130">
        <v>0</v>
      </c>
      <c r="CY1130" t="s">
        <v>123</v>
      </c>
      <c r="CZ1130" t="s">
        <v>124</v>
      </c>
      <c r="DD1130" t="str" cm="1">
        <f t="array" ref="DD1130">TEXT(_xlfn.SEQUENCE(1, DATEDIF(AG1130, AH1130, "m") + 1, AG1130, 30), "YYYY-APMM")</f>
        <v>2013-AP09</v>
      </c>
      <c r="DN1130">
        <f t="shared" si="34"/>
        <v>5538.75</v>
      </c>
      <c r="DO1130" t="str">
        <f t="shared" si="35"/>
        <v>BLINDING MASON SK</v>
      </c>
    </row>
    <row r="1131" spans="1:119" x14ac:dyDescent="0.35">
      <c r="A1131" t="s">
        <v>105</v>
      </c>
      <c r="B1131">
        <v>500416</v>
      </c>
      <c r="C1131">
        <v>6359</v>
      </c>
      <c r="D1131">
        <v>124407</v>
      </c>
      <c r="E1131">
        <v>13662</v>
      </c>
      <c r="F1131">
        <v>0</v>
      </c>
      <c r="G1131" t="s">
        <v>106</v>
      </c>
      <c r="H1131" t="s">
        <v>106</v>
      </c>
      <c r="I1131" t="s">
        <v>106</v>
      </c>
      <c r="J1131" t="s">
        <v>107</v>
      </c>
      <c r="K1131" t="s">
        <v>108</v>
      </c>
      <c r="L1131" t="s">
        <v>109</v>
      </c>
      <c r="M1131" t="s">
        <v>110</v>
      </c>
      <c r="N1131" t="s">
        <v>3136</v>
      </c>
      <c r="O1131" t="s">
        <v>3137</v>
      </c>
      <c r="P1131">
        <v>8165</v>
      </c>
      <c r="Q1131">
        <v>0</v>
      </c>
      <c r="R1131">
        <v>0</v>
      </c>
      <c r="S1131">
        <v>200</v>
      </c>
      <c r="T1131">
        <v>0</v>
      </c>
      <c r="U1131">
        <v>1946</v>
      </c>
      <c r="V1131">
        <v>1946</v>
      </c>
      <c r="W1131">
        <v>200</v>
      </c>
      <c r="X1131">
        <v>0</v>
      </c>
      <c r="Y1131">
        <v>0</v>
      </c>
      <c r="Z1131">
        <v>0</v>
      </c>
      <c r="AD1131" s="1">
        <v>41452.333333333336</v>
      </c>
      <c r="AE1131" s="1">
        <v>41480.708333333336</v>
      </c>
      <c r="AG1131" s="1">
        <v>41452.333333333336</v>
      </c>
      <c r="AH1131" s="1">
        <v>41480.708333333336</v>
      </c>
      <c r="AI1131" s="1">
        <v>41452.333333333336</v>
      </c>
      <c r="AJ1131" s="1">
        <v>41480.708333333336</v>
      </c>
      <c r="AK1131" s="1">
        <v>41452.333333333336</v>
      </c>
      <c r="AL1131" s="1">
        <v>41480.708333333336</v>
      </c>
      <c r="AM1131" s="1">
        <v>41452.333333333336</v>
      </c>
      <c r="AN1131" s="1">
        <v>41480.708333333336</v>
      </c>
      <c r="AP1131" t="s">
        <v>113</v>
      </c>
      <c r="AU1131" t="s">
        <v>3138</v>
      </c>
      <c r="AY1131" t="s">
        <v>119</v>
      </c>
      <c r="AZ1131">
        <v>0</v>
      </c>
      <c r="BA1131">
        <v>0</v>
      </c>
      <c r="BD1131" s="3">
        <v>41321.661111111112</v>
      </c>
      <c r="BE1131" s="3">
        <v>41321.663888888892</v>
      </c>
      <c r="BF1131" t="s">
        <v>115</v>
      </c>
      <c r="BG1131" t="s">
        <v>115</v>
      </c>
      <c r="BH1131">
        <v>8149</v>
      </c>
      <c r="BM1131">
        <v>43420</v>
      </c>
      <c r="BR1131" t="s">
        <v>3122</v>
      </c>
      <c r="BS1131" t="s">
        <v>3123</v>
      </c>
      <c r="BU1131">
        <v>1</v>
      </c>
      <c r="BV1131" t="s">
        <v>118</v>
      </c>
      <c r="BX1131" t="s">
        <v>119</v>
      </c>
      <c r="BY1131" t="s">
        <v>119</v>
      </c>
      <c r="BZ1131" t="s">
        <v>119</v>
      </c>
      <c r="CA1131">
        <v>1</v>
      </c>
      <c r="CC1131" t="s">
        <v>120</v>
      </c>
      <c r="CH1131">
        <v>540</v>
      </c>
      <c r="CI1131">
        <v>35030</v>
      </c>
      <c r="CJ1131" t="s">
        <v>106</v>
      </c>
      <c r="CK1131" t="s">
        <v>106</v>
      </c>
      <c r="CL1131">
        <v>10</v>
      </c>
      <c r="CM1131" t="s">
        <v>3107</v>
      </c>
      <c r="CO1131">
        <v>124406</v>
      </c>
      <c r="CQ1131">
        <v>0</v>
      </c>
      <c r="CR1131">
        <v>0</v>
      </c>
      <c r="CS1131">
        <v>0</v>
      </c>
      <c r="CY1131" t="s">
        <v>123</v>
      </c>
      <c r="CZ1131" t="s">
        <v>124</v>
      </c>
      <c r="DD1131" t="str" cm="1">
        <f t="array" ref="DD1131">TEXT(_xlfn.SEQUENCE(1, DATEDIF(AG1131, AH1131, "m") + 1, AG1131, 30), "YYYY-APMM")</f>
        <v>2013-AP06</v>
      </c>
      <c r="DN1131">
        <f t="shared" si="34"/>
        <v>1946</v>
      </c>
      <c r="DO1131" t="str">
        <f t="shared" si="35"/>
        <v>STEEL FIXERS SK</v>
      </c>
    </row>
    <row r="1132" spans="1:119" x14ac:dyDescent="0.35">
      <c r="A1132" t="s">
        <v>105</v>
      </c>
      <c r="B1132">
        <v>500417</v>
      </c>
      <c r="C1132">
        <v>6359</v>
      </c>
      <c r="D1132">
        <v>124409</v>
      </c>
      <c r="E1132">
        <v>13662</v>
      </c>
      <c r="F1132">
        <v>0</v>
      </c>
      <c r="G1132" t="s">
        <v>106</v>
      </c>
      <c r="H1132" t="s">
        <v>106</v>
      </c>
      <c r="I1132" t="s">
        <v>106</v>
      </c>
      <c r="J1132" t="s">
        <v>107</v>
      </c>
      <c r="K1132" t="s">
        <v>108</v>
      </c>
      <c r="L1132" t="s">
        <v>109</v>
      </c>
      <c r="M1132" t="s">
        <v>110</v>
      </c>
      <c r="N1132" t="s">
        <v>3139</v>
      </c>
      <c r="O1132" t="s">
        <v>3140</v>
      </c>
      <c r="P1132">
        <v>8166</v>
      </c>
      <c r="Q1132">
        <v>296</v>
      </c>
      <c r="R1132">
        <v>0</v>
      </c>
      <c r="S1132">
        <v>144</v>
      </c>
      <c r="T1132">
        <v>0</v>
      </c>
      <c r="U1132">
        <v>1176</v>
      </c>
      <c r="V1132">
        <v>1176</v>
      </c>
      <c r="W1132">
        <v>144</v>
      </c>
      <c r="X1132">
        <v>0</v>
      </c>
      <c r="Y1132">
        <v>0</v>
      </c>
      <c r="Z1132">
        <v>0</v>
      </c>
      <c r="AD1132" s="1">
        <v>41662.333333333336</v>
      </c>
      <c r="AE1132" s="1">
        <v>41683.708333333336</v>
      </c>
      <c r="AG1132" s="1">
        <v>41618.333333333336</v>
      </c>
      <c r="AH1132" s="1">
        <v>41639.708333333336</v>
      </c>
      <c r="AI1132" s="1">
        <v>41618.333333333336</v>
      </c>
      <c r="AJ1132" s="1">
        <v>41639.708333333336</v>
      </c>
      <c r="AK1132" s="1">
        <v>41618.333333333336</v>
      </c>
      <c r="AL1132" s="1">
        <v>41639.708333333336</v>
      </c>
      <c r="AM1132" s="1">
        <v>41662.333333333336</v>
      </c>
      <c r="AN1132" s="1">
        <v>41683.708333333336</v>
      </c>
      <c r="AP1132" t="s">
        <v>113</v>
      </c>
      <c r="AU1132" t="s">
        <v>3141</v>
      </c>
      <c r="AY1132" t="s">
        <v>106</v>
      </c>
      <c r="AZ1132">
        <v>0</v>
      </c>
      <c r="BA1132">
        <v>0</v>
      </c>
      <c r="BD1132" s="3">
        <v>41321.661111111112</v>
      </c>
      <c r="BE1132" s="3">
        <v>41321.663888888892</v>
      </c>
      <c r="BF1132" t="s">
        <v>115</v>
      </c>
      <c r="BG1132" t="s">
        <v>115</v>
      </c>
      <c r="BH1132">
        <v>8149</v>
      </c>
      <c r="BM1132">
        <v>43430</v>
      </c>
      <c r="BR1132" t="s">
        <v>1304</v>
      </c>
      <c r="BS1132" t="s">
        <v>1305</v>
      </c>
      <c r="BU1132">
        <v>1</v>
      </c>
      <c r="BV1132" t="s">
        <v>118</v>
      </c>
      <c r="BX1132" t="s">
        <v>119</v>
      </c>
      <c r="BY1132" t="s">
        <v>119</v>
      </c>
      <c r="BZ1132" t="s">
        <v>119</v>
      </c>
      <c r="CA1132">
        <v>1</v>
      </c>
      <c r="CC1132" t="s">
        <v>120</v>
      </c>
      <c r="CH1132">
        <v>540</v>
      </c>
      <c r="CI1132">
        <v>35070</v>
      </c>
      <c r="CJ1132" t="s">
        <v>106</v>
      </c>
      <c r="CK1132" t="s">
        <v>106</v>
      </c>
      <c r="CL1132">
        <v>20</v>
      </c>
      <c r="CM1132" t="s">
        <v>2867</v>
      </c>
      <c r="CO1132">
        <v>124408</v>
      </c>
      <c r="CQ1132">
        <v>0</v>
      </c>
      <c r="CR1132">
        <v>0</v>
      </c>
      <c r="CS1132">
        <v>0</v>
      </c>
      <c r="CY1132" t="s">
        <v>123</v>
      </c>
      <c r="CZ1132" t="s">
        <v>124</v>
      </c>
      <c r="DD1132" t="str" cm="1">
        <f t="array" ref="DD1132">TEXT(_xlfn.SEQUENCE(1, DATEDIF(AG1132, AH1132, "m") + 1, AG1132, 30), "YYYY-APMM")</f>
        <v>2013-AP12</v>
      </c>
      <c r="DN1132">
        <f t="shared" si="34"/>
        <v>1176</v>
      </c>
      <c r="DO1132" t="str">
        <f t="shared" si="35"/>
        <v>CARPENTERS SK</v>
      </c>
    </row>
    <row r="1133" spans="1:119" x14ac:dyDescent="0.35">
      <c r="A1133" t="s">
        <v>105</v>
      </c>
      <c r="B1133">
        <v>500418</v>
      </c>
      <c r="C1133">
        <v>6359</v>
      </c>
      <c r="D1133">
        <v>124409</v>
      </c>
      <c r="E1133">
        <v>13662</v>
      </c>
      <c r="F1133">
        <v>0</v>
      </c>
      <c r="G1133" t="s">
        <v>106</v>
      </c>
      <c r="H1133" t="s">
        <v>106</v>
      </c>
      <c r="I1133" t="s">
        <v>106</v>
      </c>
      <c r="J1133" t="s">
        <v>107</v>
      </c>
      <c r="K1133" t="s">
        <v>108</v>
      </c>
      <c r="L1133" t="s">
        <v>109</v>
      </c>
      <c r="M1133" t="s">
        <v>110</v>
      </c>
      <c r="N1133" t="s">
        <v>3142</v>
      </c>
      <c r="O1133" t="s">
        <v>3143</v>
      </c>
      <c r="P1133">
        <v>8167</v>
      </c>
      <c r="Q1133">
        <v>296</v>
      </c>
      <c r="R1133">
        <v>0</v>
      </c>
      <c r="S1133">
        <v>136</v>
      </c>
      <c r="T1133">
        <v>0</v>
      </c>
      <c r="U1133">
        <v>80.5</v>
      </c>
      <c r="V1133">
        <v>80.5</v>
      </c>
      <c r="W1133">
        <v>136</v>
      </c>
      <c r="X1133">
        <v>0</v>
      </c>
      <c r="Y1133">
        <v>0</v>
      </c>
      <c r="Z1133">
        <v>0</v>
      </c>
      <c r="AD1133" s="1">
        <v>41666.333333333336</v>
      </c>
      <c r="AE1133" s="1">
        <v>41686.708333333336</v>
      </c>
      <c r="AG1133" s="1">
        <v>41622.333333333336</v>
      </c>
      <c r="AH1133" s="1">
        <v>41641.708333333336</v>
      </c>
      <c r="AI1133" s="1">
        <v>41622.333333333336</v>
      </c>
      <c r="AJ1133" s="1">
        <v>41641.708333333336</v>
      </c>
      <c r="AK1133" s="1">
        <v>41622.333333333336</v>
      </c>
      <c r="AL1133" s="1">
        <v>41641.708333333336</v>
      </c>
      <c r="AM1133" s="1">
        <v>41666.333333333336</v>
      </c>
      <c r="AN1133" s="1">
        <v>41686.708333333336</v>
      </c>
      <c r="AP1133" t="s">
        <v>113</v>
      </c>
      <c r="AU1133" t="s">
        <v>3144</v>
      </c>
      <c r="AY1133" t="s">
        <v>106</v>
      </c>
      <c r="AZ1133">
        <v>0</v>
      </c>
      <c r="BA1133">
        <v>0</v>
      </c>
      <c r="BD1133" s="3">
        <v>41321.661111111112</v>
      </c>
      <c r="BE1133" s="3">
        <v>41321.663888888892</v>
      </c>
      <c r="BF1133" t="s">
        <v>115</v>
      </c>
      <c r="BG1133" t="s">
        <v>115</v>
      </c>
      <c r="BH1133">
        <v>8149</v>
      </c>
      <c r="BM1133">
        <v>43440</v>
      </c>
      <c r="BR1133" t="s">
        <v>3145</v>
      </c>
      <c r="BS1133" t="s">
        <v>3146</v>
      </c>
      <c r="BU1133">
        <v>1</v>
      </c>
      <c r="BV1133" t="s">
        <v>118</v>
      </c>
      <c r="BX1133" t="s">
        <v>119</v>
      </c>
      <c r="BY1133" t="s">
        <v>119</v>
      </c>
      <c r="BZ1133" t="s">
        <v>119</v>
      </c>
      <c r="CA1133">
        <v>1</v>
      </c>
      <c r="CC1133" t="s">
        <v>120</v>
      </c>
      <c r="CH1133">
        <v>540</v>
      </c>
      <c r="CI1133">
        <v>35070</v>
      </c>
      <c r="CJ1133" t="s">
        <v>106</v>
      </c>
      <c r="CK1133" t="s">
        <v>106</v>
      </c>
      <c r="CL1133">
        <v>20</v>
      </c>
      <c r="CM1133" t="s">
        <v>2867</v>
      </c>
      <c r="CO1133">
        <v>124408</v>
      </c>
      <c r="CQ1133">
        <v>0</v>
      </c>
      <c r="CR1133">
        <v>0</v>
      </c>
      <c r="CS1133">
        <v>0</v>
      </c>
      <c r="CY1133" t="s">
        <v>123</v>
      </c>
      <c r="CZ1133" t="s">
        <v>124</v>
      </c>
      <c r="DD1133" t="str" cm="1">
        <f t="array" ref="DD1133">TEXT(_xlfn.SEQUENCE(1, DATEDIF(AG1133, AH1133, "m") + 1, AG1133, 30), "YYYY-APMM")</f>
        <v>2013-AP12</v>
      </c>
      <c r="DN1133">
        <f t="shared" si="34"/>
        <v>80.5</v>
      </c>
      <c r="DO1133" t="str">
        <f t="shared" si="35"/>
        <v>CONCRETE MASON SK</v>
      </c>
    </row>
    <row r="1134" spans="1:119" x14ac:dyDescent="0.35">
      <c r="A1134" t="s">
        <v>105</v>
      </c>
      <c r="B1134">
        <v>500419</v>
      </c>
      <c r="C1134">
        <v>6359</v>
      </c>
      <c r="D1134">
        <v>124409</v>
      </c>
      <c r="E1134">
        <v>13662</v>
      </c>
      <c r="F1134">
        <v>0</v>
      </c>
      <c r="G1134" t="s">
        <v>106</v>
      </c>
      <c r="H1134" t="s">
        <v>106</v>
      </c>
      <c r="I1134" t="s">
        <v>106</v>
      </c>
      <c r="J1134" t="s">
        <v>107</v>
      </c>
      <c r="K1134" t="s">
        <v>108</v>
      </c>
      <c r="L1134" t="s">
        <v>109</v>
      </c>
      <c r="M1134" t="s">
        <v>110</v>
      </c>
      <c r="N1134" t="s">
        <v>3147</v>
      </c>
      <c r="O1134" t="s">
        <v>3148</v>
      </c>
      <c r="P1134">
        <v>8165</v>
      </c>
      <c r="Q1134">
        <v>296</v>
      </c>
      <c r="R1134">
        <v>0</v>
      </c>
      <c r="S1134">
        <v>160</v>
      </c>
      <c r="T1134">
        <v>0</v>
      </c>
      <c r="U1134">
        <v>3444</v>
      </c>
      <c r="V1134">
        <v>3444</v>
      </c>
      <c r="W1134">
        <v>160</v>
      </c>
      <c r="X1134">
        <v>0</v>
      </c>
      <c r="Y1134">
        <v>0</v>
      </c>
      <c r="Z1134">
        <v>0</v>
      </c>
      <c r="AD1134" s="1">
        <v>41668.333333333336</v>
      </c>
      <c r="AE1134" s="1">
        <v>41692.708333333336</v>
      </c>
      <c r="AG1134" s="1">
        <v>41624.333333333336</v>
      </c>
      <c r="AH1134" s="1">
        <v>41647.708333333336</v>
      </c>
      <c r="AI1134" s="1">
        <v>41624.333333333336</v>
      </c>
      <c r="AJ1134" s="1">
        <v>41647.708333333336</v>
      </c>
      <c r="AK1134" s="1">
        <v>41624.333333333336</v>
      </c>
      <c r="AL1134" s="1">
        <v>41647.708333333336</v>
      </c>
      <c r="AM1134" s="1">
        <v>41668.333333333336</v>
      </c>
      <c r="AN1134" s="1">
        <v>41692.708333333336</v>
      </c>
      <c r="AP1134" t="s">
        <v>113</v>
      </c>
      <c r="AU1134" t="s">
        <v>3149</v>
      </c>
      <c r="AY1134" t="s">
        <v>106</v>
      </c>
      <c r="AZ1134">
        <v>0</v>
      </c>
      <c r="BA1134">
        <v>0</v>
      </c>
      <c r="BD1134" s="3">
        <v>41321.661111111112</v>
      </c>
      <c r="BE1134" s="3">
        <v>41321.663888888892</v>
      </c>
      <c r="BF1134" t="s">
        <v>115</v>
      </c>
      <c r="BG1134" t="s">
        <v>115</v>
      </c>
      <c r="BH1134">
        <v>8149</v>
      </c>
      <c r="BM1134">
        <v>43420</v>
      </c>
      <c r="BR1134" t="s">
        <v>3122</v>
      </c>
      <c r="BS1134" t="s">
        <v>3123</v>
      </c>
      <c r="BU1134">
        <v>1</v>
      </c>
      <c r="BV1134" t="s">
        <v>118</v>
      </c>
      <c r="BX1134" t="s">
        <v>119</v>
      </c>
      <c r="BY1134" t="s">
        <v>119</v>
      </c>
      <c r="BZ1134" t="s">
        <v>119</v>
      </c>
      <c r="CA1134">
        <v>1</v>
      </c>
      <c r="CC1134" t="s">
        <v>120</v>
      </c>
      <c r="CH1134">
        <v>540</v>
      </c>
      <c r="CI1134">
        <v>35070</v>
      </c>
      <c r="CJ1134" t="s">
        <v>106</v>
      </c>
      <c r="CK1134" t="s">
        <v>106</v>
      </c>
      <c r="CL1134">
        <v>20</v>
      </c>
      <c r="CM1134" t="s">
        <v>2867</v>
      </c>
      <c r="CO1134">
        <v>124408</v>
      </c>
      <c r="CQ1134">
        <v>0</v>
      </c>
      <c r="CR1134">
        <v>0</v>
      </c>
      <c r="CS1134">
        <v>0</v>
      </c>
      <c r="CY1134" t="s">
        <v>123</v>
      </c>
      <c r="CZ1134" t="s">
        <v>124</v>
      </c>
      <c r="DD1134" t="str" cm="1">
        <f t="array" ref="DD1134">TEXT(_xlfn.SEQUENCE(1, DATEDIF(AG1134, AH1134, "m") + 1, AG1134, 30), "YYYY-APMM")</f>
        <v>2013-AP12</v>
      </c>
      <c r="DN1134">
        <f t="shared" si="34"/>
        <v>3444</v>
      </c>
      <c r="DO1134" t="str">
        <f t="shared" si="35"/>
        <v>STEEL FIXERS SK</v>
      </c>
    </row>
    <row r="1135" spans="1:119" x14ac:dyDescent="0.35">
      <c r="A1135" t="s">
        <v>105</v>
      </c>
      <c r="B1135">
        <v>500420</v>
      </c>
      <c r="C1135">
        <v>6359</v>
      </c>
      <c r="D1135">
        <v>124409</v>
      </c>
      <c r="E1135">
        <v>13662</v>
      </c>
      <c r="F1135">
        <v>0</v>
      </c>
      <c r="G1135" t="s">
        <v>106</v>
      </c>
      <c r="H1135" t="s">
        <v>106</v>
      </c>
      <c r="I1135" t="s">
        <v>106</v>
      </c>
      <c r="J1135" t="s">
        <v>107</v>
      </c>
      <c r="K1135" t="s">
        <v>108</v>
      </c>
      <c r="L1135" t="s">
        <v>109</v>
      </c>
      <c r="M1135" t="s">
        <v>110</v>
      </c>
      <c r="N1135" t="s">
        <v>3150</v>
      </c>
      <c r="O1135" t="s">
        <v>3151</v>
      </c>
      <c r="P1135">
        <v>8167</v>
      </c>
      <c r="Q1135">
        <v>296</v>
      </c>
      <c r="R1135">
        <v>0</v>
      </c>
      <c r="S1135">
        <v>104</v>
      </c>
      <c r="T1135">
        <v>0</v>
      </c>
      <c r="U1135">
        <v>280</v>
      </c>
      <c r="V1135">
        <v>280</v>
      </c>
      <c r="W1135">
        <v>104</v>
      </c>
      <c r="X1135">
        <v>0</v>
      </c>
      <c r="Y1135">
        <v>0</v>
      </c>
      <c r="Z1135">
        <v>0</v>
      </c>
      <c r="AD1135" s="1">
        <v>41683.333333333336</v>
      </c>
      <c r="AE1135" s="1">
        <v>41697.708333333336</v>
      </c>
      <c r="AG1135" s="1">
        <v>41639.333333333336</v>
      </c>
      <c r="AH1135" s="1">
        <v>41653.708333333336</v>
      </c>
      <c r="AI1135" s="1">
        <v>41639.333333333336</v>
      </c>
      <c r="AJ1135" s="1">
        <v>41653.708333333336</v>
      </c>
      <c r="AK1135" s="1">
        <v>41639.333333333336</v>
      </c>
      <c r="AL1135" s="1">
        <v>41653.708333333336</v>
      </c>
      <c r="AM1135" s="1">
        <v>41683.333333333336</v>
      </c>
      <c r="AN1135" s="1">
        <v>41697.708333333336</v>
      </c>
      <c r="AP1135" t="s">
        <v>113</v>
      </c>
      <c r="AU1135" t="s">
        <v>3152</v>
      </c>
      <c r="AY1135" t="s">
        <v>106</v>
      </c>
      <c r="AZ1135">
        <v>0</v>
      </c>
      <c r="BA1135">
        <v>0</v>
      </c>
      <c r="BD1135" s="3">
        <v>41321.661111111112</v>
      </c>
      <c r="BE1135" s="3">
        <v>41321.663888888892</v>
      </c>
      <c r="BF1135" t="s">
        <v>115</v>
      </c>
      <c r="BG1135" t="s">
        <v>115</v>
      </c>
      <c r="BH1135">
        <v>8149</v>
      </c>
      <c r="BM1135">
        <v>43440</v>
      </c>
      <c r="BR1135" t="s">
        <v>3145</v>
      </c>
      <c r="BS1135" t="s">
        <v>3146</v>
      </c>
      <c r="BU1135">
        <v>1</v>
      </c>
      <c r="BV1135" t="s">
        <v>118</v>
      </c>
      <c r="BX1135" t="s">
        <v>119</v>
      </c>
      <c r="BY1135" t="s">
        <v>119</v>
      </c>
      <c r="BZ1135" t="s">
        <v>119</v>
      </c>
      <c r="CA1135">
        <v>1</v>
      </c>
      <c r="CC1135" t="s">
        <v>120</v>
      </c>
      <c r="CH1135">
        <v>540</v>
      </c>
      <c r="CI1135">
        <v>35070</v>
      </c>
      <c r="CJ1135" t="s">
        <v>106</v>
      </c>
      <c r="CK1135" t="s">
        <v>106</v>
      </c>
      <c r="CL1135">
        <v>20</v>
      </c>
      <c r="CM1135" t="s">
        <v>2867</v>
      </c>
      <c r="CO1135">
        <v>124408</v>
      </c>
      <c r="CQ1135">
        <v>0</v>
      </c>
      <c r="CR1135">
        <v>0</v>
      </c>
      <c r="CS1135">
        <v>0</v>
      </c>
      <c r="CY1135" t="s">
        <v>123</v>
      </c>
      <c r="CZ1135" t="s">
        <v>124</v>
      </c>
      <c r="DD1135" t="str" cm="1">
        <f t="array" ref="DD1135">TEXT(_xlfn.SEQUENCE(1, DATEDIF(AG1135, AH1135, "m") + 1, AG1135, 30), "YYYY-APMM")</f>
        <v>2013-AP12</v>
      </c>
      <c r="DN1135">
        <f t="shared" si="34"/>
        <v>280</v>
      </c>
      <c r="DO1135" t="str">
        <f t="shared" si="35"/>
        <v>CONCRETE MASON SK</v>
      </c>
    </row>
    <row r="1136" spans="1:119" x14ac:dyDescent="0.35">
      <c r="A1136" t="s">
        <v>105</v>
      </c>
      <c r="B1136">
        <v>500421</v>
      </c>
      <c r="C1136">
        <v>6359</v>
      </c>
      <c r="D1136">
        <v>124409</v>
      </c>
      <c r="E1136">
        <v>13662</v>
      </c>
      <c r="F1136">
        <v>0</v>
      </c>
      <c r="G1136" t="s">
        <v>106</v>
      </c>
      <c r="H1136" t="s">
        <v>106</v>
      </c>
      <c r="I1136" t="s">
        <v>106</v>
      </c>
      <c r="J1136" t="s">
        <v>107</v>
      </c>
      <c r="K1136" t="s">
        <v>108</v>
      </c>
      <c r="L1136" t="s">
        <v>109</v>
      </c>
      <c r="M1136" t="s">
        <v>110</v>
      </c>
      <c r="N1136" t="s">
        <v>3153</v>
      </c>
      <c r="O1136" t="s">
        <v>3154</v>
      </c>
      <c r="P1136">
        <v>8168</v>
      </c>
      <c r="Q1136">
        <v>488</v>
      </c>
      <c r="R1136">
        <v>0</v>
      </c>
      <c r="S1136">
        <v>200</v>
      </c>
      <c r="T1136">
        <v>0</v>
      </c>
      <c r="U1136">
        <v>1175</v>
      </c>
      <c r="V1136">
        <v>1175</v>
      </c>
      <c r="W1136">
        <v>200</v>
      </c>
      <c r="X1136">
        <v>0</v>
      </c>
      <c r="Y1136">
        <v>0</v>
      </c>
      <c r="Z1136">
        <v>0</v>
      </c>
      <c r="AD1136" s="1">
        <v>41714.333333333336</v>
      </c>
      <c r="AE1136" s="1">
        <v>41742.708333333336</v>
      </c>
      <c r="AG1136" s="1">
        <v>41641.333333333336</v>
      </c>
      <c r="AH1136" s="1">
        <v>41669.708333333336</v>
      </c>
      <c r="AI1136" s="1">
        <v>41641.333333333336</v>
      </c>
      <c r="AJ1136" s="1">
        <v>41669.708333333336</v>
      </c>
      <c r="AK1136" s="1">
        <v>41641.333333333336</v>
      </c>
      <c r="AL1136" s="1">
        <v>41669.708333333336</v>
      </c>
      <c r="AM1136" s="1">
        <v>41714.333333333336</v>
      </c>
      <c r="AN1136" s="1">
        <v>41742.708333333336</v>
      </c>
      <c r="AP1136" t="s">
        <v>113</v>
      </c>
      <c r="AU1136" t="s">
        <v>3155</v>
      </c>
      <c r="AY1136" t="s">
        <v>106</v>
      </c>
      <c r="AZ1136">
        <v>0</v>
      </c>
      <c r="BA1136">
        <v>0</v>
      </c>
      <c r="BD1136" s="3">
        <v>41321.661111111112</v>
      </c>
      <c r="BE1136" s="3">
        <v>41321.663888888892</v>
      </c>
      <c r="BF1136" t="s">
        <v>115</v>
      </c>
      <c r="BG1136" t="s">
        <v>115</v>
      </c>
      <c r="BH1136">
        <v>8149</v>
      </c>
      <c r="BM1136">
        <v>43450</v>
      </c>
      <c r="BR1136" t="s">
        <v>1309</v>
      </c>
      <c r="BS1136" t="s">
        <v>1310</v>
      </c>
      <c r="BU1136">
        <v>1</v>
      </c>
      <c r="BV1136" t="s">
        <v>118</v>
      </c>
      <c r="BX1136" t="s">
        <v>119</v>
      </c>
      <c r="BY1136" t="s">
        <v>119</v>
      </c>
      <c r="BZ1136" t="s">
        <v>119</v>
      </c>
      <c r="CA1136">
        <v>1</v>
      </c>
      <c r="CC1136" t="s">
        <v>120</v>
      </c>
      <c r="CH1136">
        <v>540</v>
      </c>
      <c r="CI1136">
        <v>35070</v>
      </c>
      <c r="CJ1136" t="s">
        <v>106</v>
      </c>
      <c r="CK1136" t="s">
        <v>106</v>
      </c>
      <c r="CL1136">
        <v>20</v>
      </c>
      <c r="CM1136" t="s">
        <v>2867</v>
      </c>
      <c r="CO1136">
        <v>124408</v>
      </c>
      <c r="CQ1136">
        <v>0</v>
      </c>
      <c r="CR1136">
        <v>0</v>
      </c>
      <c r="CS1136">
        <v>0</v>
      </c>
      <c r="CY1136" t="s">
        <v>123</v>
      </c>
      <c r="CZ1136" t="s">
        <v>124</v>
      </c>
      <c r="DD1136" t="str" cm="1">
        <f t="array" ref="DD1136">TEXT(_xlfn.SEQUENCE(1, DATEDIF(AG1136, AH1136, "m") + 1, AG1136, 30), "YYYY-APMM")</f>
        <v>2014-AP01</v>
      </c>
      <c r="DN1136">
        <f t="shared" si="34"/>
        <v>1175</v>
      </c>
      <c r="DO1136" t="str">
        <f t="shared" si="35"/>
        <v>BLOCK MASON SK</v>
      </c>
    </row>
    <row r="1137" spans="1:119" x14ac:dyDescent="0.35">
      <c r="A1137" t="s">
        <v>105</v>
      </c>
      <c r="B1137">
        <v>500422</v>
      </c>
      <c r="C1137">
        <v>6359</v>
      </c>
      <c r="D1137">
        <v>124409</v>
      </c>
      <c r="E1137">
        <v>13662</v>
      </c>
      <c r="F1137">
        <v>0</v>
      </c>
      <c r="G1137" t="s">
        <v>106</v>
      </c>
      <c r="H1137" t="s">
        <v>106</v>
      </c>
      <c r="I1137" t="s">
        <v>106</v>
      </c>
      <c r="J1137" t="s">
        <v>107</v>
      </c>
      <c r="K1137" t="s">
        <v>108</v>
      </c>
      <c r="L1137" t="s">
        <v>109</v>
      </c>
      <c r="M1137" t="s">
        <v>110</v>
      </c>
      <c r="N1137" t="s">
        <v>3156</v>
      </c>
      <c r="O1137" t="s">
        <v>3157</v>
      </c>
      <c r="P1137">
        <v>8165</v>
      </c>
      <c r="Q1137">
        <v>624</v>
      </c>
      <c r="R1137">
        <v>0</v>
      </c>
      <c r="S1137">
        <v>200</v>
      </c>
      <c r="T1137">
        <v>0</v>
      </c>
      <c r="U1137">
        <v>549.5</v>
      </c>
      <c r="V1137">
        <v>549.5</v>
      </c>
      <c r="W1137">
        <v>200</v>
      </c>
      <c r="X1137">
        <v>0</v>
      </c>
      <c r="Y1137">
        <v>0</v>
      </c>
      <c r="Z1137">
        <v>0</v>
      </c>
      <c r="AD1137" s="1">
        <v>41753.333333333336</v>
      </c>
      <c r="AE1137" s="1">
        <v>41781.708333333336</v>
      </c>
      <c r="AG1137" s="1">
        <v>41661.333333333336</v>
      </c>
      <c r="AH1137" s="1">
        <v>41690.708333333336</v>
      </c>
      <c r="AI1137" s="1">
        <v>41661.333333333336</v>
      </c>
      <c r="AJ1137" s="1">
        <v>41690.708333333336</v>
      </c>
      <c r="AK1137" s="1">
        <v>41661.333333333336</v>
      </c>
      <c r="AL1137" s="1">
        <v>41690.708333333336</v>
      </c>
      <c r="AM1137" s="1">
        <v>41753.333333333336</v>
      </c>
      <c r="AN1137" s="1">
        <v>41781.708333333336</v>
      </c>
      <c r="AP1137" t="s">
        <v>113</v>
      </c>
      <c r="AU1137" t="s">
        <v>3158</v>
      </c>
      <c r="AY1137" t="s">
        <v>106</v>
      </c>
      <c r="AZ1137">
        <v>0</v>
      </c>
      <c r="BA1137">
        <v>0</v>
      </c>
      <c r="BD1137" s="3">
        <v>41321.661111111112</v>
      </c>
      <c r="BE1137" s="3">
        <v>41321.663888888892</v>
      </c>
      <c r="BF1137" t="s">
        <v>115</v>
      </c>
      <c r="BG1137" t="s">
        <v>115</v>
      </c>
      <c r="BH1137">
        <v>8149</v>
      </c>
      <c r="BM1137">
        <v>43420</v>
      </c>
      <c r="BR1137" t="s">
        <v>3122</v>
      </c>
      <c r="BS1137" t="s">
        <v>3123</v>
      </c>
      <c r="BU1137">
        <v>1</v>
      </c>
      <c r="BV1137" t="s">
        <v>118</v>
      </c>
      <c r="BX1137" t="s">
        <v>119</v>
      </c>
      <c r="BY1137" t="s">
        <v>119</v>
      </c>
      <c r="BZ1137" t="s">
        <v>119</v>
      </c>
      <c r="CA1137">
        <v>1</v>
      </c>
      <c r="CC1137" t="s">
        <v>120</v>
      </c>
      <c r="CH1137">
        <v>540</v>
      </c>
      <c r="CI1137">
        <v>35070</v>
      </c>
      <c r="CJ1137" t="s">
        <v>106</v>
      </c>
      <c r="CK1137" t="s">
        <v>106</v>
      </c>
      <c r="CL1137">
        <v>20</v>
      </c>
      <c r="CM1137" t="s">
        <v>2867</v>
      </c>
      <c r="CO1137">
        <v>124408</v>
      </c>
      <c r="CQ1137">
        <v>0</v>
      </c>
      <c r="CR1137">
        <v>0</v>
      </c>
      <c r="CS1137">
        <v>0</v>
      </c>
      <c r="CY1137" t="s">
        <v>123</v>
      </c>
      <c r="CZ1137" t="s">
        <v>124</v>
      </c>
      <c r="DD1137" t="str" cm="1">
        <f t="array" ref="DD1137">TEXT(_xlfn.SEQUENCE(1, DATEDIF(AG1137, AH1137, "m") + 1, AG1137, 30), "YYYY-APMM")</f>
        <v>2014-AP01</v>
      </c>
      <c r="DN1137">
        <f t="shared" si="34"/>
        <v>549.5</v>
      </c>
      <c r="DO1137" t="str">
        <f t="shared" si="35"/>
        <v>STEEL FIXERS SK</v>
      </c>
    </row>
    <row r="1138" spans="1:119" x14ac:dyDescent="0.35">
      <c r="A1138" t="s">
        <v>105</v>
      </c>
      <c r="B1138">
        <v>500423</v>
      </c>
      <c r="C1138">
        <v>6359</v>
      </c>
      <c r="D1138">
        <v>124410</v>
      </c>
      <c r="E1138">
        <v>13662</v>
      </c>
      <c r="F1138">
        <v>0</v>
      </c>
      <c r="G1138" t="s">
        <v>106</v>
      </c>
      <c r="H1138" t="s">
        <v>106</v>
      </c>
      <c r="I1138" t="s">
        <v>106</v>
      </c>
      <c r="J1138" t="s">
        <v>107</v>
      </c>
      <c r="K1138" t="s">
        <v>108</v>
      </c>
      <c r="L1138" t="s">
        <v>109</v>
      </c>
      <c r="M1138" t="s">
        <v>110</v>
      </c>
      <c r="N1138" t="s">
        <v>3159</v>
      </c>
      <c r="O1138" t="s">
        <v>3140</v>
      </c>
      <c r="P1138">
        <v>8166</v>
      </c>
      <c r="Q1138">
        <v>0</v>
      </c>
      <c r="R1138">
        <v>0</v>
      </c>
      <c r="S1138">
        <v>200</v>
      </c>
      <c r="T1138">
        <v>0</v>
      </c>
      <c r="U1138">
        <v>3418</v>
      </c>
      <c r="V1138">
        <v>3418</v>
      </c>
      <c r="W1138">
        <v>200</v>
      </c>
      <c r="X1138">
        <v>0</v>
      </c>
      <c r="Y1138">
        <v>0</v>
      </c>
      <c r="Z1138">
        <v>0</v>
      </c>
      <c r="AD1138" s="1">
        <v>41581.333333333336</v>
      </c>
      <c r="AE1138" s="1">
        <v>41609.708333333336</v>
      </c>
      <c r="AG1138" s="1">
        <v>41581.333333333336</v>
      </c>
      <c r="AH1138" s="1">
        <v>41609.708333333336</v>
      </c>
      <c r="AI1138" s="1">
        <v>41581.333333333336</v>
      </c>
      <c r="AJ1138" s="1">
        <v>41609.708333333336</v>
      </c>
      <c r="AK1138" s="1">
        <v>41581.333333333336</v>
      </c>
      <c r="AL1138" s="1">
        <v>41609.708333333336</v>
      </c>
      <c r="AM1138" s="1">
        <v>41581.333333333336</v>
      </c>
      <c r="AN1138" s="1">
        <v>41609.708333333336</v>
      </c>
      <c r="AP1138" t="s">
        <v>113</v>
      </c>
      <c r="AU1138" t="s">
        <v>3160</v>
      </c>
      <c r="AY1138" t="s">
        <v>119</v>
      </c>
      <c r="AZ1138">
        <v>0</v>
      </c>
      <c r="BA1138">
        <v>0</v>
      </c>
      <c r="BD1138" s="3">
        <v>41321.661111111112</v>
      </c>
      <c r="BE1138" s="3">
        <v>41321.663888888892</v>
      </c>
      <c r="BF1138" t="s">
        <v>115</v>
      </c>
      <c r="BG1138" t="s">
        <v>115</v>
      </c>
      <c r="BH1138">
        <v>8149</v>
      </c>
      <c r="BM1138">
        <v>43430</v>
      </c>
      <c r="BR1138" t="s">
        <v>1304</v>
      </c>
      <c r="BS1138" t="s">
        <v>1305</v>
      </c>
      <c r="BU1138">
        <v>1</v>
      </c>
      <c r="BV1138" t="s">
        <v>118</v>
      </c>
      <c r="BX1138" t="s">
        <v>119</v>
      </c>
      <c r="BY1138" t="s">
        <v>119</v>
      </c>
      <c r="BZ1138" t="s">
        <v>119</v>
      </c>
      <c r="CA1138">
        <v>1</v>
      </c>
      <c r="CC1138" t="s">
        <v>120</v>
      </c>
      <c r="CH1138">
        <v>540</v>
      </c>
      <c r="CI1138">
        <v>35060</v>
      </c>
      <c r="CJ1138" t="s">
        <v>106</v>
      </c>
      <c r="CK1138" t="s">
        <v>106</v>
      </c>
      <c r="CL1138">
        <v>15</v>
      </c>
      <c r="CM1138" t="s">
        <v>2963</v>
      </c>
      <c r="CO1138">
        <v>124408</v>
      </c>
      <c r="CQ1138">
        <v>0</v>
      </c>
      <c r="CR1138">
        <v>0</v>
      </c>
      <c r="CS1138">
        <v>0</v>
      </c>
      <c r="CY1138" t="s">
        <v>123</v>
      </c>
      <c r="CZ1138" t="s">
        <v>124</v>
      </c>
      <c r="DD1138" t="str" cm="1">
        <f t="array" ref="DD1138">TEXT(_xlfn.SEQUENCE(1, DATEDIF(AG1138, AH1138, "m") + 1, AG1138, 30), "YYYY-APMM")</f>
        <v>2013-AP11</v>
      </c>
      <c r="DN1138">
        <f t="shared" si="34"/>
        <v>3418</v>
      </c>
      <c r="DO1138" t="str">
        <f t="shared" si="35"/>
        <v>CARPENTERS SK</v>
      </c>
    </row>
    <row r="1139" spans="1:119" x14ac:dyDescent="0.35">
      <c r="A1139" t="s">
        <v>105</v>
      </c>
      <c r="B1139">
        <v>500424</v>
      </c>
      <c r="C1139">
        <v>6359</v>
      </c>
      <c r="D1139">
        <v>124410</v>
      </c>
      <c r="E1139">
        <v>13662</v>
      </c>
      <c r="F1139">
        <v>0</v>
      </c>
      <c r="G1139" t="s">
        <v>106</v>
      </c>
      <c r="H1139" t="s">
        <v>106</v>
      </c>
      <c r="I1139" t="s">
        <v>106</v>
      </c>
      <c r="J1139" t="s">
        <v>107</v>
      </c>
      <c r="K1139" t="s">
        <v>108</v>
      </c>
      <c r="L1139" t="s">
        <v>109</v>
      </c>
      <c r="M1139" t="s">
        <v>110</v>
      </c>
      <c r="N1139" t="s">
        <v>3161</v>
      </c>
      <c r="O1139" t="s">
        <v>3143</v>
      </c>
      <c r="P1139">
        <v>8167</v>
      </c>
      <c r="Q1139">
        <v>0</v>
      </c>
      <c r="R1139">
        <v>0</v>
      </c>
      <c r="S1139">
        <v>184</v>
      </c>
      <c r="T1139">
        <v>0</v>
      </c>
      <c r="U1139">
        <v>339.5</v>
      </c>
      <c r="V1139">
        <v>339.5</v>
      </c>
      <c r="W1139">
        <v>184</v>
      </c>
      <c r="X1139">
        <v>0</v>
      </c>
      <c r="Y1139">
        <v>0</v>
      </c>
      <c r="Z1139">
        <v>0</v>
      </c>
      <c r="AD1139" s="1">
        <v>41590.333333333336</v>
      </c>
      <c r="AE1139" s="1">
        <v>41616.708333333336</v>
      </c>
      <c r="AG1139" s="1">
        <v>41590.333333333336</v>
      </c>
      <c r="AH1139" s="1">
        <v>41616.708333333336</v>
      </c>
      <c r="AI1139" s="1">
        <v>41590.333333333336</v>
      </c>
      <c r="AJ1139" s="1">
        <v>41616.708333333336</v>
      </c>
      <c r="AK1139" s="1">
        <v>41590.333333333336</v>
      </c>
      <c r="AL1139" s="1">
        <v>41616.708333333336</v>
      </c>
      <c r="AM1139" s="1">
        <v>41590.333333333336</v>
      </c>
      <c r="AN1139" s="1">
        <v>41616.708333333336</v>
      </c>
      <c r="AP1139" t="s">
        <v>113</v>
      </c>
      <c r="AU1139" t="s">
        <v>3162</v>
      </c>
      <c r="AY1139" t="s">
        <v>119</v>
      </c>
      <c r="AZ1139">
        <v>0</v>
      </c>
      <c r="BA1139">
        <v>0</v>
      </c>
      <c r="BD1139" s="3">
        <v>41321.661111111112</v>
      </c>
      <c r="BE1139" s="3">
        <v>41321.663888888892</v>
      </c>
      <c r="BF1139" t="s">
        <v>115</v>
      </c>
      <c r="BG1139" t="s">
        <v>115</v>
      </c>
      <c r="BH1139">
        <v>8149</v>
      </c>
      <c r="BM1139">
        <v>43440</v>
      </c>
      <c r="BR1139" t="s">
        <v>3145</v>
      </c>
      <c r="BS1139" t="s">
        <v>3146</v>
      </c>
      <c r="BU1139">
        <v>1</v>
      </c>
      <c r="BV1139" t="s">
        <v>118</v>
      </c>
      <c r="BX1139" t="s">
        <v>119</v>
      </c>
      <c r="BY1139" t="s">
        <v>119</v>
      </c>
      <c r="BZ1139" t="s">
        <v>119</v>
      </c>
      <c r="CA1139">
        <v>1</v>
      </c>
      <c r="CC1139" t="s">
        <v>120</v>
      </c>
      <c r="CH1139">
        <v>540</v>
      </c>
      <c r="CI1139">
        <v>35060</v>
      </c>
      <c r="CJ1139" t="s">
        <v>106</v>
      </c>
      <c r="CK1139" t="s">
        <v>106</v>
      </c>
      <c r="CL1139">
        <v>15</v>
      </c>
      <c r="CM1139" t="s">
        <v>2963</v>
      </c>
      <c r="CO1139">
        <v>124408</v>
      </c>
      <c r="CQ1139">
        <v>0</v>
      </c>
      <c r="CR1139">
        <v>0</v>
      </c>
      <c r="CS1139">
        <v>0</v>
      </c>
      <c r="CY1139" t="s">
        <v>123</v>
      </c>
      <c r="CZ1139" t="s">
        <v>124</v>
      </c>
      <c r="DD1139" t="str" cm="1">
        <f t="array" ref="DD1139">TEXT(_xlfn.SEQUENCE(1, DATEDIF(AG1139, AH1139, "m") + 1, AG1139, 30), "YYYY-APMM")</f>
        <v>2013-AP11</v>
      </c>
      <c r="DN1139">
        <f t="shared" si="34"/>
        <v>339.5</v>
      </c>
      <c r="DO1139" t="str">
        <f t="shared" si="35"/>
        <v>CONCRETE MASON SK</v>
      </c>
    </row>
    <row r="1140" spans="1:119" x14ac:dyDescent="0.35">
      <c r="A1140" t="s">
        <v>105</v>
      </c>
      <c r="B1140">
        <v>500425</v>
      </c>
      <c r="C1140">
        <v>6359</v>
      </c>
      <c r="D1140">
        <v>124410</v>
      </c>
      <c r="E1140">
        <v>13662</v>
      </c>
      <c r="F1140">
        <v>0</v>
      </c>
      <c r="G1140" t="s">
        <v>106</v>
      </c>
      <c r="H1140" t="s">
        <v>106</v>
      </c>
      <c r="I1140" t="s">
        <v>106</v>
      </c>
      <c r="J1140" t="s">
        <v>107</v>
      </c>
      <c r="K1140" t="s">
        <v>108</v>
      </c>
      <c r="L1140" t="s">
        <v>109</v>
      </c>
      <c r="M1140" t="s">
        <v>110</v>
      </c>
      <c r="N1140" t="s">
        <v>3163</v>
      </c>
      <c r="O1140" t="s">
        <v>3164</v>
      </c>
      <c r="P1140">
        <v>8165</v>
      </c>
      <c r="Q1140">
        <v>96</v>
      </c>
      <c r="R1140">
        <v>0</v>
      </c>
      <c r="S1140">
        <v>200</v>
      </c>
      <c r="T1140">
        <v>0</v>
      </c>
      <c r="U1140">
        <v>19080.25</v>
      </c>
      <c r="V1140">
        <v>19080.25</v>
      </c>
      <c r="W1140">
        <v>200</v>
      </c>
      <c r="X1140">
        <v>0</v>
      </c>
      <c r="Y1140">
        <v>0</v>
      </c>
      <c r="Z1140">
        <v>0</v>
      </c>
      <c r="AD1140" s="1">
        <v>41608.333333333336</v>
      </c>
      <c r="AE1140" s="1">
        <v>41637.708333333336</v>
      </c>
      <c r="AG1140" s="1">
        <v>41594.333333333336</v>
      </c>
      <c r="AH1140" s="1">
        <v>41622.708333333336</v>
      </c>
      <c r="AI1140" s="1">
        <v>41594.333333333336</v>
      </c>
      <c r="AJ1140" s="1">
        <v>41622.708333333336</v>
      </c>
      <c r="AK1140" s="1">
        <v>41594.333333333336</v>
      </c>
      <c r="AL1140" s="1">
        <v>41622.708333333336</v>
      </c>
      <c r="AM1140" s="1">
        <v>41608.333333333336</v>
      </c>
      <c r="AN1140" s="1">
        <v>41637.708333333336</v>
      </c>
      <c r="AP1140" t="s">
        <v>113</v>
      </c>
      <c r="AU1140" t="s">
        <v>3165</v>
      </c>
      <c r="AY1140" t="s">
        <v>106</v>
      </c>
      <c r="AZ1140">
        <v>0</v>
      </c>
      <c r="BA1140">
        <v>0</v>
      </c>
      <c r="BD1140" s="3">
        <v>41321.661111111112</v>
      </c>
      <c r="BE1140" s="3">
        <v>41321.663888888892</v>
      </c>
      <c r="BF1140" t="s">
        <v>115</v>
      </c>
      <c r="BG1140" t="s">
        <v>115</v>
      </c>
      <c r="BH1140">
        <v>8149</v>
      </c>
      <c r="BM1140">
        <v>43420</v>
      </c>
      <c r="BR1140" t="s">
        <v>3122</v>
      </c>
      <c r="BS1140" t="s">
        <v>3123</v>
      </c>
      <c r="BU1140">
        <v>1</v>
      </c>
      <c r="BV1140" t="s">
        <v>118</v>
      </c>
      <c r="BX1140" t="s">
        <v>119</v>
      </c>
      <c r="BY1140" t="s">
        <v>119</v>
      </c>
      <c r="BZ1140" t="s">
        <v>119</v>
      </c>
      <c r="CA1140">
        <v>1</v>
      </c>
      <c r="CC1140" t="s">
        <v>120</v>
      </c>
      <c r="CH1140">
        <v>540</v>
      </c>
      <c r="CI1140">
        <v>35060</v>
      </c>
      <c r="CJ1140" t="s">
        <v>106</v>
      </c>
      <c r="CK1140" t="s">
        <v>106</v>
      </c>
      <c r="CL1140">
        <v>15</v>
      </c>
      <c r="CM1140" t="s">
        <v>2963</v>
      </c>
      <c r="CO1140">
        <v>124408</v>
      </c>
      <c r="CQ1140">
        <v>0</v>
      </c>
      <c r="CR1140">
        <v>0</v>
      </c>
      <c r="CS1140">
        <v>0</v>
      </c>
      <c r="CY1140" t="s">
        <v>123</v>
      </c>
      <c r="CZ1140" t="s">
        <v>124</v>
      </c>
      <c r="DD1140" t="str" cm="1">
        <f t="array" ref="DD1140">TEXT(_xlfn.SEQUENCE(1, DATEDIF(AG1140, AH1140, "m") + 1, AG1140, 30), "YYYY-APMM")</f>
        <v>2013-AP11</v>
      </c>
      <c r="DN1140">
        <f t="shared" si="34"/>
        <v>19080.25</v>
      </c>
      <c r="DO1140" t="str">
        <f t="shared" si="35"/>
        <v>STEEL FIXERS SK</v>
      </c>
    </row>
    <row r="1141" spans="1:119" x14ac:dyDescent="0.35">
      <c r="A1141" t="s">
        <v>105</v>
      </c>
      <c r="B1141">
        <v>500426</v>
      </c>
      <c r="C1141">
        <v>6359</v>
      </c>
      <c r="D1141">
        <v>124410</v>
      </c>
      <c r="E1141">
        <v>13662</v>
      </c>
      <c r="F1141">
        <v>0</v>
      </c>
      <c r="G1141" t="s">
        <v>106</v>
      </c>
      <c r="H1141" t="s">
        <v>106</v>
      </c>
      <c r="I1141" t="s">
        <v>106</v>
      </c>
      <c r="J1141" t="s">
        <v>107</v>
      </c>
      <c r="K1141" t="s">
        <v>108</v>
      </c>
      <c r="L1141" t="s">
        <v>109</v>
      </c>
      <c r="M1141" t="s">
        <v>110</v>
      </c>
      <c r="N1141" t="s">
        <v>3166</v>
      </c>
      <c r="O1141" t="s">
        <v>3167</v>
      </c>
      <c r="P1141">
        <v>8167</v>
      </c>
      <c r="Q1141">
        <v>96</v>
      </c>
      <c r="R1141">
        <v>16</v>
      </c>
      <c r="S1141">
        <v>112</v>
      </c>
      <c r="T1141">
        <v>0</v>
      </c>
      <c r="U1141">
        <v>1288</v>
      </c>
      <c r="V1141">
        <v>1288</v>
      </c>
      <c r="W1141">
        <v>112</v>
      </c>
      <c r="X1141">
        <v>0</v>
      </c>
      <c r="Y1141">
        <v>0</v>
      </c>
      <c r="Z1141">
        <v>0</v>
      </c>
      <c r="AD1141" s="1">
        <v>41624.333333333336</v>
      </c>
      <c r="AE1141" s="1">
        <v>41640.708333333336</v>
      </c>
      <c r="AG1141" s="1">
        <v>41610.333333333336</v>
      </c>
      <c r="AH1141" s="1">
        <v>41625.708333333336</v>
      </c>
      <c r="AI1141" s="1">
        <v>41610.333333333336</v>
      </c>
      <c r="AJ1141" s="1">
        <v>41625.708333333336</v>
      </c>
      <c r="AK1141" s="1">
        <v>41610.333333333336</v>
      </c>
      <c r="AL1141" s="1">
        <v>41625.708333333336</v>
      </c>
      <c r="AM1141" s="1">
        <v>41624.333333333336</v>
      </c>
      <c r="AN1141" s="1">
        <v>41640.708333333336</v>
      </c>
      <c r="AP1141" t="s">
        <v>113</v>
      </c>
      <c r="AU1141" t="s">
        <v>3168</v>
      </c>
      <c r="AY1141" t="s">
        <v>106</v>
      </c>
      <c r="AZ1141">
        <v>0</v>
      </c>
      <c r="BA1141">
        <v>0</v>
      </c>
      <c r="BD1141" s="3">
        <v>41321.661111111112</v>
      </c>
      <c r="BE1141" s="3">
        <v>41321.663888888892</v>
      </c>
      <c r="BF1141" t="s">
        <v>115</v>
      </c>
      <c r="BG1141" t="s">
        <v>115</v>
      </c>
      <c r="BH1141">
        <v>8149</v>
      </c>
      <c r="BM1141">
        <v>43440</v>
      </c>
      <c r="BR1141" t="s">
        <v>3145</v>
      </c>
      <c r="BS1141" t="s">
        <v>3146</v>
      </c>
      <c r="BU1141">
        <v>1</v>
      </c>
      <c r="BV1141" t="s">
        <v>118</v>
      </c>
      <c r="BX1141" t="s">
        <v>119</v>
      </c>
      <c r="BY1141" t="s">
        <v>119</v>
      </c>
      <c r="BZ1141" t="s">
        <v>119</v>
      </c>
      <c r="CA1141">
        <v>1</v>
      </c>
      <c r="CC1141" t="s">
        <v>120</v>
      </c>
      <c r="CH1141">
        <v>540</v>
      </c>
      <c r="CI1141">
        <v>35060</v>
      </c>
      <c r="CJ1141" t="s">
        <v>106</v>
      </c>
      <c r="CK1141" t="s">
        <v>106</v>
      </c>
      <c r="CL1141">
        <v>15</v>
      </c>
      <c r="CM1141" t="s">
        <v>2963</v>
      </c>
      <c r="CO1141">
        <v>124408</v>
      </c>
      <c r="CQ1141">
        <v>0</v>
      </c>
      <c r="CR1141">
        <v>0</v>
      </c>
      <c r="CS1141">
        <v>0</v>
      </c>
      <c r="CY1141" t="s">
        <v>123</v>
      </c>
      <c r="CZ1141" t="s">
        <v>124</v>
      </c>
      <c r="DD1141" t="str" cm="1">
        <f t="array" ref="DD1141">TEXT(_xlfn.SEQUENCE(1, DATEDIF(AG1141, AH1141, "m") + 1, AG1141, 30), "YYYY-APMM")</f>
        <v>2013-AP12</v>
      </c>
      <c r="DN1141">
        <f t="shared" si="34"/>
        <v>1288</v>
      </c>
      <c r="DO1141" t="str">
        <f t="shared" si="35"/>
        <v>CONCRETE MASON SK</v>
      </c>
    </row>
    <row r="1142" spans="1:119" x14ac:dyDescent="0.35">
      <c r="A1142" t="s">
        <v>105</v>
      </c>
      <c r="B1142">
        <v>500427</v>
      </c>
      <c r="C1142">
        <v>6359</v>
      </c>
      <c r="D1142">
        <v>124411</v>
      </c>
      <c r="E1142">
        <v>13662</v>
      </c>
      <c r="F1142">
        <v>0</v>
      </c>
      <c r="G1142" t="s">
        <v>106</v>
      </c>
      <c r="H1142" t="s">
        <v>106</v>
      </c>
      <c r="I1142" t="s">
        <v>106</v>
      </c>
      <c r="J1142" t="s">
        <v>107</v>
      </c>
      <c r="K1142" t="s">
        <v>108</v>
      </c>
      <c r="L1142" t="s">
        <v>109</v>
      </c>
      <c r="M1142" t="s">
        <v>110</v>
      </c>
      <c r="N1142" t="s">
        <v>3169</v>
      </c>
      <c r="O1142" t="s">
        <v>3140</v>
      </c>
      <c r="P1142">
        <v>8165</v>
      </c>
      <c r="Q1142">
        <v>0</v>
      </c>
      <c r="R1142">
        <v>0</v>
      </c>
      <c r="S1142">
        <v>200</v>
      </c>
      <c r="T1142">
        <v>0</v>
      </c>
      <c r="U1142">
        <v>4984</v>
      </c>
      <c r="V1142">
        <v>4984</v>
      </c>
      <c r="W1142">
        <v>200</v>
      </c>
      <c r="X1142">
        <v>0</v>
      </c>
      <c r="Y1142">
        <v>0</v>
      </c>
      <c r="Z1142">
        <v>0</v>
      </c>
      <c r="AD1142" s="1">
        <v>41536.333333333336</v>
      </c>
      <c r="AE1142" s="1">
        <v>41567.708333333336</v>
      </c>
      <c r="AG1142" s="1">
        <v>41536.333333333336</v>
      </c>
      <c r="AH1142" s="1">
        <v>41567.708333333336</v>
      </c>
      <c r="AI1142" s="1">
        <v>41536.333333333336</v>
      </c>
      <c r="AJ1142" s="1">
        <v>41567.708333333336</v>
      </c>
      <c r="AK1142" s="1">
        <v>41536.333333333336</v>
      </c>
      <c r="AL1142" s="1">
        <v>41567.708333333336</v>
      </c>
      <c r="AM1142" s="1">
        <v>41536.333333333336</v>
      </c>
      <c r="AN1142" s="1">
        <v>41567.708333333336</v>
      </c>
      <c r="AP1142" t="s">
        <v>113</v>
      </c>
      <c r="AU1142" t="s">
        <v>3170</v>
      </c>
      <c r="AY1142" t="s">
        <v>119</v>
      </c>
      <c r="AZ1142">
        <v>0</v>
      </c>
      <c r="BA1142">
        <v>0</v>
      </c>
      <c r="BD1142" s="3">
        <v>41321.661111111112</v>
      </c>
      <c r="BE1142" s="3">
        <v>41321.663888888892</v>
      </c>
      <c r="BF1142" t="s">
        <v>115</v>
      </c>
      <c r="BG1142" t="s">
        <v>115</v>
      </c>
      <c r="BH1142">
        <v>8149</v>
      </c>
      <c r="BM1142">
        <v>43420</v>
      </c>
      <c r="BR1142" t="s">
        <v>3122</v>
      </c>
      <c r="BS1142" t="s">
        <v>3123</v>
      </c>
      <c r="BU1142">
        <v>1</v>
      </c>
      <c r="BV1142" t="s">
        <v>118</v>
      </c>
      <c r="BX1142" t="s">
        <v>119</v>
      </c>
      <c r="BY1142" t="s">
        <v>119</v>
      </c>
      <c r="BZ1142" t="s">
        <v>119</v>
      </c>
      <c r="CA1142">
        <v>1</v>
      </c>
      <c r="CC1142" t="s">
        <v>120</v>
      </c>
      <c r="CH1142">
        <v>540</v>
      </c>
      <c r="CI1142">
        <v>35050</v>
      </c>
      <c r="CJ1142" t="s">
        <v>106</v>
      </c>
      <c r="CK1142" t="s">
        <v>106</v>
      </c>
      <c r="CL1142">
        <v>10</v>
      </c>
      <c r="CM1142" t="s">
        <v>2889</v>
      </c>
      <c r="CO1142">
        <v>124408</v>
      </c>
      <c r="CQ1142">
        <v>0</v>
      </c>
      <c r="CR1142">
        <v>0</v>
      </c>
      <c r="CS1142">
        <v>0</v>
      </c>
      <c r="CY1142" t="s">
        <v>123</v>
      </c>
      <c r="CZ1142" t="s">
        <v>124</v>
      </c>
      <c r="DD1142" t="str" cm="1">
        <f t="array" ref="DD1142:DE1142">TEXT(_xlfn.SEQUENCE(1, DATEDIF(AG1142, AH1142, "m") + 1, AG1142, 30), "YYYY-APMM")</f>
        <v>2013-AP09</v>
      </c>
      <c r="DE1142" t="str">
        <v>2013-AP10</v>
      </c>
      <c r="DN1142">
        <f t="shared" si="34"/>
        <v>2492</v>
      </c>
      <c r="DO1142" t="str">
        <f t="shared" si="35"/>
        <v>STEEL FIXERS SK</v>
      </c>
    </row>
    <row r="1143" spans="1:119" x14ac:dyDescent="0.35">
      <c r="A1143" t="s">
        <v>105</v>
      </c>
      <c r="B1143">
        <v>500428</v>
      </c>
      <c r="C1143">
        <v>6359</v>
      </c>
      <c r="D1143">
        <v>124411</v>
      </c>
      <c r="E1143">
        <v>13662</v>
      </c>
      <c r="F1143">
        <v>0</v>
      </c>
      <c r="G1143" t="s">
        <v>106</v>
      </c>
      <c r="H1143" t="s">
        <v>106</v>
      </c>
      <c r="I1143" t="s">
        <v>106</v>
      </c>
      <c r="J1143" t="s">
        <v>107</v>
      </c>
      <c r="K1143" t="s">
        <v>108</v>
      </c>
      <c r="L1143" t="s">
        <v>109</v>
      </c>
      <c r="M1143" t="s">
        <v>110</v>
      </c>
      <c r="N1143" t="s">
        <v>3171</v>
      </c>
      <c r="O1143" t="s">
        <v>3143</v>
      </c>
      <c r="P1143">
        <v>8167</v>
      </c>
      <c r="Q1143">
        <v>0</v>
      </c>
      <c r="R1143">
        <v>0</v>
      </c>
      <c r="S1143">
        <v>184</v>
      </c>
      <c r="T1143">
        <v>0</v>
      </c>
      <c r="U1143">
        <v>388.5</v>
      </c>
      <c r="V1143">
        <v>388.5</v>
      </c>
      <c r="W1143">
        <v>184</v>
      </c>
      <c r="X1143">
        <v>0</v>
      </c>
      <c r="Y1143">
        <v>0</v>
      </c>
      <c r="Z1143">
        <v>0</v>
      </c>
      <c r="AD1143" s="1">
        <v>41546.333333333336</v>
      </c>
      <c r="AE1143" s="1">
        <v>41574.708333333336</v>
      </c>
      <c r="AG1143" s="1">
        <v>41546.333333333336</v>
      </c>
      <c r="AH1143" s="1">
        <v>41574.708333333336</v>
      </c>
      <c r="AI1143" s="1">
        <v>41546.333333333336</v>
      </c>
      <c r="AJ1143" s="1">
        <v>41574.708333333336</v>
      </c>
      <c r="AK1143" s="1">
        <v>41546.333333333336</v>
      </c>
      <c r="AL1143" s="1">
        <v>41574.708333333336</v>
      </c>
      <c r="AM1143" s="1">
        <v>41546.333333333336</v>
      </c>
      <c r="AN1143" s="1">
        <v>41574.708333333336</v>
      </c>
      <c r="AP1143" t="s">
        <v>113</v>
      </c>
      <c r="AU1143" t="s">
        <v>3172</v>
      </c>
      <c r="AY1143" t="s">
        <v>119</v>
      </c>
      <c r="AZ1143">
        <v>0</v>
      </c>
      <c r="BA1143">
        <v>0</v>
      </c>
      <c r="BD1143" s="3">
        <v>41321.661111111112</v>
      </c>
      <c r="BE1143" s="3">
        <v>41321.663888888892</v>
      </c>
      <c r="BF1143" t="s">
        <v>115</v>
      </c>
      <c r="BG1143" t="s">
        <v>115</v>
      </c>
      <c r="BH1143">
        <v>8149</v>
      </c>
      <c r="BM1143">
        <v>43440</v>
      </c>
      <c r="BR1143" t="s">
        <v>3145</v>
      </c>
      <c r="BS1143" t="s">
        <v>3146</v>
      </c>
      <c r="BU1143">
        <v>1</v>
      </c>
      <c r="BV1143" t="s">
        <v>118</v>
      </c>
      <c r="BX1143" t="s">
        <v>119</v>
      </c>
      <c r="BY1143" t="s">
        <v>119</v>
      </c>
      <c r="BZ1143" t="s">
        <v>119</v>
      </c>
      <c r="CA1143">
        <v>1</v>
      </c>
      <c r="CC1143" t="s">
        <v>120</v>
      </c>
      <c r="CH1143">
        <v>540</v>
      </c>
      <c r="CI1143">
        <v>35050</v>
      </c>
      <c r="CJ1143" t="s">
        <v>106</v>
      </c>
      <c r="CK1143" t="s">
        <v>106</v>
      </c>
      <c r="CL1143">
        <v>10</v>
      </c>
      <c r="CM1143" t="s">
        <v>2889</v>
      </c>
      <c r="CO1143">
        <v>124408</v>
      </c>
      <c r="CQ1143">
        <v>0</v>
      </c>
      <c r="CR1143">
        <v>0</v>
      </c>
      <c r="CS1143">
        <v>0</v>
      </c>
      <c r="CY1143" t="s">
        <v>123</v>
      </c>
      <c r="CZ1143" t="s">
        <v>124</v>
      </c>
      <c r="DD1143" t="str" cm="1">
        <f t="array" ref="DD1143">TEXT(_xlfn.SEQUENCE(1, DATEDIF(AG1143, AH1143, "m") + 1, AG1143, 30), "YYYY-APMM")</f>
        <v>2013-AP09</v>
      </c>
      <c r="DN1143">
        <f t="shared" si="34"/>
        <v>388.5</v>
      </c>
      <c r="DO1143" t="str">
        <f t="shared" si="35"/>
        <v>CONCRETE MASON SK</v>
      </c>
    </row>
    <row r="1144" spans="1:119" x14ac:dyDescent="0.35">
      <c r="A1144" t="s">
        <v>105</v>
      </c>
      <c r="B1144">
        <v>500429</v>
      </c>
      <c r="C1144">
        <v>6359</v>
      </c>
      <c r="D1144">
        <v>124411</v>
      </c>
      <c r="E1144">
        <v>13662</v>
      </c>
      <c r="F1144">
        <v>0</v>
      </c>
      <c r="G1144" t="s">
        <v>106</v>
      </c>
      <c r="H1144" t="s">
        <v>106</v>
      </c>
      <c r="I1144" t="s">
        <v>106</v>
      </c>
      <c r="J1144" t="s">
        <v>107</v>
      </c>
      <c r="K1144" t="s">
        <v>108</v>
      </c>
      <c r="L1144" t="s">
        <v>109</v>
      </c>
      <c r="M1144" t="s">
        <v>110</v>
      </c>
      <c r="N1144" t="s">
        <v>3173</v>
      </c>
      <c r="O1144" t="s">
        <v>3164</v>
      </c>
      <c r="P1144">
        <v>8165</v>
      </c>
      <c r="Q1144">
        <v>0</v>
      </c>
      <c r="R1144">
        <v>0</v>
      </c>
      <c r="S1144">
        <v>200</v>
      </c>
      <c r="T1144">
        <v>0</v>
      </c>
      <c r="U1144">
        <v>18721.5</v>
      </c>
      <c r="V1144">
        <v>18721.5</v>
      </c>
      <c r="W1144">
        <v>200</v>
      </c>
      <c r="X1144">
        <v>0</v>
      </c>
      <c r="Y1144">
        <v>0</v>
      </c>
      <c r="Z1144">
        <v>0</v>
      </c>
      <c r="AD1144" s="1">
        <v>41560.333333333336</v>
      </c>
      <c r="AE1144" s="1">
        <v>41590.708333333336</v>
      </c>
      <c r="AG1144" s="1">
        <v>41560.333333333336</v>
      </c>
      <c r="AH1144" s="1">
        <v>41590.708333333336</v>
      </c>
      <c r="AI1144" s="1">
        <v>41560.333333333336</v>
      </c>
      <c r="AJ1144" s="1">
        <v>41590.708333333336</v>
      </c>
      <c r="AK1144" s="1">
        <v>41560.333333333336</v>
      </c>
      <c r="AL1144" s="1">
        <v>41590.708333333336</v>
      </c>
      <c r="AM1144" s="1">
        <v>41560.333333333336</v>
      </c>
      <c r="AN1144" s="1">
        <v>41590.708333333336</v>
      </c>
      <c r="AP1144" t="s">
        <v>113</v>
      </c>
      <c r="AU1144" t="s">
        <v>3174</v>
      </c>
      <c r="AY1144" t="s">
        <v>119</v>
      </c>
      <c r="AZ1144">
        <v>0</v>
      </c>
      <c r="BA1144">
        <v>0</v>
      </c>
      <c r="BD1144" s="3">
        <v>41321.661111111112</v>
      </c>
      <c r="BE1144" s="3">
        <v>41321.663888888892</v>
      </c>
      <c r="BF1144" t="s">
        <v>115</v>
      </c>
      <c r="BG1144" t="s">
        <v>115</v>
      </c>
      <c r="BH1144">
        <v>8149</v>
      </c>
      <c r="BM1144">
        <v>43420</v>
      </c>
      <c r="BR1144" t="s">
        <v>3122</v>
      </c>
      <c r="BS1144" t="s">
        <v>3123</v>
      </c>
      <c r="BU1144">
        <v>1</v>
      </c>
      <c r="BV1144" t="s">
        <v>118</v>
      </c>
      <c r="BX1144" t="s">
        <v>119</v>
      </c>
      <c r="BY1144" t="s">
        <v>119</v>
      </c>
      <c r="BZ1144" t="s">
        <v>119</v>
      </c>
      <c r="CA1144">
        <v>1</v>
      </c>
      <c r="CC1144" t="s">
        <v>120</v>
      </c>
      <c r="CH1144">
        <v>540</v>
      </c>
      <c r="CI1144">
        <v>35050</v>
      </c>
      <c r="CJ1144" t="s">
        <v>106</v>
      </c>
      <c r="CK1144" t="s">
        <v>106</v>
      </c>
      <c r="CL1144">
        <v>10</v>
      </c>
      <c r="CM1144" t="s">
        <v>2889</v>
      </c>
      <c r="CO1144">
        <v>124408</v>
      </c>
      <c r="CQ1144">
        <v>0</v>
      </c>
      <c r="CR1144">
        <v>0</v>
      </c>
      <c r="CS1144">
        <v>0</v>
      </c>
      <c r="CY1144" t="s">
        <v>123</v>
      </c>
      <c r="CZ1144" t="s">
        <v>124</v>
      </c>
      <c r="DD1144" t="str" cm="1">
        <f t="array" ref="DD1144">TEXT(_xlfn.SEQUENCE(1, DATEDIF(AG1144, AH1144, "m") + 1, AG1144, 30), "YYYY-APMM")</f>
        <v>2013-AP10</v>
      </c>
      <c r="DN1144">
        <f t="shared" si="34"/>
        <v>18721.5</v>
      </c>
      <c r="DO1144" t="str">
        <f t="shared" si="35"/>
        <v>STEEL FIXERS SK</v>
      </c>
    </row>
    <row r="1145" spans="1:119" x14ac:dyDescent="0.35">
      <c r="A1145" t="s">
        <v>105</v>
      </c>
      <c r="B1145">
        <v>500430</v>
      </c>
      <c r="C1145">
        <v>6359</v>
      </c>
      <c r="D1145">
        <v>124411</v>
      </c>
      <c r="E1145">
        <v>13662</v>
      </c>
      <c r="F1145">
        <v>0</v>
      </c>
      <c r="G1145" t="s">
        <v>106</v>
      </c>
      <c r="H1145" t="s">
        <v>106</v>
      </c>
      <c r="I1145" t="s">
        <v>106</v>
      </c>
      <c r="J1145" t="s">
        <v>107</v>
      </c>
      <c r="K1145" t="s">
        <v>108</v>
      </c>
      <c r="L1145" t="s">
        <v>109</v>
      </c>
      <c r="M1145" t="s">
        <v>110</v>
      </c>
      <c r="N1145" t="s">
        <v>3175</v>
      </c>
      <c r="O1145" t="s">
        <v>3167</v>
      </c>
      <c r="P1145">
        <v>8167</v>
      </c>
      <c r="Q1145">
        <v>0</v>
      </c>
      <c r="R1145">
        <v>0</v>
      </c>
      <c r="S1145">
        <v>112</v>
      </c>
      <c r="T1145">
        <v>0</v>
      </c>
      <c r="U1145">
        <v>1456</v>
      </c>
      <c r="V1145">
        <v>1456</v>
      </c>
      <c r="W1145">
        <v>112</v>
      </c>
      <c r="X1145">
        <v>0</v>
      </c>
      <c r="Y1145">
        <v>0</v>
      </c>
      <c r="Z1145">
        <v>0</v>
      </c>
      <c r="AD1145" s="1">
        <v>41578.333333333336</v>
      </c>
      <c r="AE1145" s="1">
        <v>41594.708333333336</v>
      </c>
      <c r="AG1145" s="1">
        <v>41578.333333333336</v>
      </c>
      <c r="AH1145" s="1">
        <v>41594.708333333336</v>
      </c>
      <c r="AI1145" s="1">
        <v>41578.333333333336</v>
      </c>
      <c r="AJ1145" s="1">
        <v>41594.708333333336</v>
      </c>
      <c r="AK1145" s="1">
        <v>41578.333333333336</v>
      </c>
      <c r="AL1145" s="1">
        <v>41594.708333333336</v>
      </c>
      <c r="AM1145" s="1">
        <v>41578.333333333336</v>
      </c>
      <c r="AN1145" s="1">
        <v>41594.708333333336</v>
      </c>
      <c r="AP1145" t="s">
        <v>113</v>
      </c>
      <c r="AU1145" t="s">
        <v>3176</v>
      </c>
      <c r="AY1145" t="s">
        <v>119</v>
      </c>
      <c r="AZ1145">
        <v>0</v>
      </c>
      <c r="BA1145">
        <v>0</v>
      </c>
      <c r="BD1145" s="3">
        <v>41321.661111111112</v>
      </c>
      <c r="BE1145" s="3">
        <v>41321.663888888892</v>
      </c>
      <c r="BF1145" t="s">
        <v>115</v>
      </c>
      <c r="BG1145" t="s">
        <v>115</v>
      </c>
      <c r="BH1145">
        <v>8149</v>
      </c>
      <c r="BM1145">
        <v>43440</v>
      </c>
      <c r="BR1145" t="s">
        <v>3145</v>
      </c>
      <c r="BS1145" t="s">
        <v>3146</v>
      </c>
      <c r="BU1145">
        <v>1</v>
      </c>
      <c r="BV1145" t="s">
        <v>118</v>
      </c>
      <c r="BX1145" t="s">
        <v>119</v>
      </c>
      <c r="BY1145" t="s">
        <v>119</v>
      </c>
      <c r="BZ1145" t="s">
        <v>119</v>
      </c>
      <c r="CA1145">
        <v>1</v>
      </c>
      <c r="CC1145" t="s">
        <v>120</v>
      </c>
      <c r="CH1145">
        <v>540</v>
      </c>
      <c r="CI1145">
        <v>35050</v>
      </c>
      <c r="CJ1145" t="s">
        <v>106</v>
      </c>
      <c r="CK1145" t="s">
        <v>106</v>
      </c>
      <c r="CL1145">
        <v>10</v>
      </c>
      <c r="CM1145" t="s">
        <v>2889</v>
      </c>
      <c r="CO1145">
        <v>124408</v>
      </c>
      <c r="CQ1145">
        <v>0</v>
      </c>
      <c r="CR1145">
        <v>0</v>
      </c>
      <c r="CS1145">
        <v>0</v>
      </c>
      <c r="CY1145" t="s">
        <v>123</v>
      </c>
      <c r="CZ1145" t="s">
        <v>124</v>
      </c>
      <c r="DD1145" t="str" cm="1">
        <f t="array" ref="DD1145">TEXT(_xlfn.SEQUENCE(1, DATEDIF(AG1145, AH1145, "m") + 1, AG1145, 30), "YYYY-APMM")</f>
        <v>2013-AP10</v>
      </c>
      <c r="DN1145">
        <f t="shared" si="34"/>
        <v>1456</v>
      </c>
      <c r="DO1145" t="str">
        <f t="shared" si="35"/>
        <v>CONCRETE MASON SK</v>
      </c>
    </row>
    <row r="1146" spans="1:119" x14ac:dyDescent="0.35">
      <c r="A1146" t="s">
        <v>105</v>
      </c>
      <c r="B1146">
        <v>500431</v>
      </c>
      <c r="C1146">
        <v>6359</v>
      </c>
      <c r="D1146">
        <v>124413</v>
      </c>
      <c r="E1146">
        <v>13662</v>
      </c>
      <c r="F1146">
        <v>0</v>
      </c>
      <c r="G1146" t="s">
        <v>106</v>
      </c>
      <c r="H1146" t="s">
        <v>106</v>
      </c>
      <c r="I1146" t="s">
        <v>106</v>
      </c>
      <c r="J1146" t="s">
        <v>107</v>
      </c>
      <c r="K1146" t="s">
        <v>108</v>
      </c>
      <c r="L1146" t="s">
        <v>109</v>
      </c>
      <c r="M1146" t="s">
        <v>110</v>
      </c>
      <c r="N1146" t="s">
        <v>3177</v>
      </c>
      <c r="O1146" t="s">
        <v>3178</v>
      </c>
      <c r="P1146">
        <v>8178</v>
      </c>
      <c r="Q1146">
        <v>552</v>
      </c>
      <c r="R1146">
        <v>0</v>
      </c>
      <c r="S1146">
        <v>200</v>
      </c>
      <c r="T1146">
        <v>0</v>
      </c>
      <c r="U1146">
        <v>5488</v>
      </c>
      <c r="V1146">
        <v>5488</v>
      </c>
      <c r="W1146">
        <v>200</v>
      </c>
      <c r="X1146">
        <v>0</v>
      </c>
      <c r="Y1146">
        <v>0</v>
      </c>
      <c r="Z1146">
        <v>0</v>
      </c>
      <c r="AD1146" s="1">
        <v>41795.333333333336</v>
      </c>
      <c r="AE1146" s="1">
        <v>41823.708333333336</v>
      </c>
      <c r="AG1146" s="1">
        <v>41715.333333333336</v>
      </c>
      <c r="AH1146" s="1">
        <v>41743.708333333336</v>
      </c>
      <c r="AI1146" s="1">
        <v>41715.333333333336</v>
      </c>
      <c r="AJ1146" s="1">
        <v>41743.708333333336</v>
      </c>
      <c r="AK1146" s="1">
        <v>41715.333333333336</v>
      </c>
      <c r="AL1146" s="1">
        <v>41743.708333333336</v>
      </c>
      <c r="AM1146" s="1">
        <v>41795.333333333336</v>
      </c>
      <c r="AN1146" s="1">
        <v>41823.708333333336</v>
      </c>
      <c r="AP1146" t="s">
        <v>113</v>
      </c>
      <c r="AU1146" t="s">
        <v>3179</v>
      </c>
      <c r="AY1146" t="s">
        <v>106</v>
      </c>
      <c r="AZ1146">
        <v>0</v>
      </c>
      <c r="BA1146">
        <v>0</v>
      </c>
      <c r="BD1146" s="3">
        <v>41321.661111111112</v>
      </c>
      <c r="BE1146" s="3">
        <v>41321.663888888892</v>
      </c>
      <c r="BF1146" t="s">
        <v>115</v>
      </c>
      <c r="BG1146" t="s">
        <v>115</v>
      </c>
      <c r="BH1146">
        <v>8149</v>
      </c>
      <c r="BM1146">
        <v>43550</v>
      </c>
      <c r="BR1146" t="s">
        <v>116</v>
      </c>
      <c r="BS1146" t="s">
        <v>117</v>
      </c>
      <c r="BU1146">
        <v>1</v>
      </c>
      <c r="BV1146" t="s">
        <v>118</v>
      </c>
      <c r="BX1146" t="s">
        <v>119</v>
      </c>
      <c r="BY1146" t="s">
        <v>119</v>
      </c>
      <c r="BZ1146" t="s">
        <v>119</v>
      </c>
      <c r="CA1146">
        <v>1</v>
      </c>
      <c r="CC1146" t="s">
        <v>120</v>
      </c>
      <c r="CH1146">
        <v>540</v>
      </c>
      <c r="CI1146">
        <v>35340</v>
      </c>
      <c r="CJ1146" t="s">
        <v>106</v>
      </c>
      <c r="CK1146" t="s">
        <v>106</v>
      </c>
      <c r="CL1146">
        <v>25</v>
      </c>
      <c r="CM1146" t="s">
        <v>3180</v>
      </c>
      <c r="CO1146">
        <v>124412</v>
      </c>
      <c r="CQ1146">
        <v>0</v>
      </c>
      <c r="CR1146">
        <v>0</v>
      </c>
      <c r="CS1146">
        <v>0</v>
      </c>
      <c r="CY1146" t="s">
        <v>123</v>
      </c>
      <c r="CZ1146" t="s">
        <v>124</v>
      </c>
      <c r="DD1146" t="str" cm="1">
        <f t="array" ref="DD1146">TEXT(_xlfn.SEQUENCE(1, DATEDIF(AG1146, AH1146, "m") + 1, AG1146, 30), "YYYY-APMM")</f>
        <v>2014-AP03</v>
      </c>
      <c r="DN1146">
        <f t="shared" si="34"/>
        <v>5488</v>
      </c>
      <c r="DO1146" t="str">
        <f t="shared" si="35"/>
        <v>LABOR- SUBCONTRACTOR</v>
      </c>
    </row>
    <row r="1147" spans="1:119" x14ac:dyDescent="0.35">
      <c r="A1147" t="s">
        <v>105</v>
      </c>
      <c r="B1147">
        <v>500432</v>
      </c>
      <c r="C1147">
        <v>6359</v>
      </c>
      <c r="D1147">
        <v>124413</v>
      </c>
      <c r="E1147">
        <v>13662</v>
      </c>
      <c r="F1147">
        <v>0</v>
      </c>
      <c r="G1147" t="s">
        <v>106</v>
      </c>
      <c r="H1147" t="s">
        <v>106</v>
      </c>
      <c r="I1147" t="s">
        <v>106</v>
      </c>
      <c r="J1147" t="s">
        <v>107</v>
      </c>
      <c r="K1147" t="s">
        <v>108</v>
      </c>
      <c r="L1147" t="s">
        <v>109</v>
      </c>
      <c r="M1147" t="s">
        <v>110</v>
      </c>
      <c r="N1147" t="s">
        <v>3181</v>
      </c>
      <c r="O1147" t="s">
        <v>3182</v>
      </c>
      <c r="P1147">
        <v>8178</v>
      </c>
      <c r="Q1147">
        <v>552</v>
      </c>
      <c r="R1147">
        <v>528</v>
      </c>
      <c r="S1147">
        <v>200</v>
      </c>
      <c r="T1147">
        <v>0</v>
      </c>
      <c r="U1147">
        <v>336</v>
      </c>
      <c r="V1147">
        <v>336</v>
      </c>
      <c r="W1147">
        <v>200</v>
      </c>
      <c r="X1147">
        <v>0</v>
      </c>
      <c r="Y1147">
        <v>0</v>
      </c>
      <c r="Z1147">
        <v>0</v>
      </c>
      <c r="AD1147" s="1">
        <v>41807.333333333336</v>
      </c>
      <c r="AE1147" s="1">
        <v>41835.708333333336</v>
      </c>
      <c r="AG1147" s="1">
        <v>41727.333333333336</v>
      </c>
      <c r="AH1147" s="1">
        <v>41755.708333333336</v>
      </c>
      <c r="AI1147" s="1">
        <v>41727.333333333336</v>
      </c>
      <c r="AJ1147" s="1">
        <v>41755.708333333336</v>
      </c>
      <c r="AK1147" s="1">
        <v>41727.333333333336</v>
      </c>
      <c r="AL1147" s="1">
        <v>41755.708333333336</v>
      </c>
      <c r="AM1147" s="1">
        <v>41807.333333333336</v>
      </c>
      <c r="AN1147" s="1">
        <v>41835.708333333336</v>
      </c>
      <c r="AP1147" t="s">
        <v>113</v>
      </c>
      <c r="AU1147" t="s">
        <v>3183</v>
      </c>
      <c r="AY1147" t="s">
        <v>106</v>
      </c>
      <c r="AZ1147">
        <v>0</v>
      </c>
      <c r="BA1147">
        <v>0</v>
      </c>
      <c r="BD1147" s="3">
        <v>41321.661111111112</v>
      </c>
      <c r="BE1147" s="3">
        <v>41321.663888888892</v>
      </c>
      <c r="BF1147" t="s">
        <v>115</v>
      </c>
      <c r="BG1147" t="s">
        <v>115</v>
      </c>
      <c r="BH1147">
        <v>8149</v>
      </c>
      <c r="BM1147">
        <v>43550</v>
      </c>
      <c r="BR1147" t="s">
        <v>116</v>
      </c>
      <c r="BS1147" t="s">
        <v>117</v>
      </c>
      <c r="BU1147">
        <v>1</v>
      </c>
      <c r="BV1147" t="s">
        <v>118</v>
      </c>
      <c r="BX1147" t="s">
        <v>119</v>
      </c>
      <c r="BY1147" t="s">
        <v>119</v>
      </c>
      <c r="BZ1147" t="s">
        <v>119</v>
      </c>
      <c r="CA1147">
        <v>1</v>
      </c>
      <c r="CC1147" t="s">
        <v>120</v>
      </c>
      <c r="CH1147">
        <v>540</v>
      </c>
      <c r="CI1147">
        <v>35340</v>
      </c>
      <c r="CJ1147" t="s">
        <v>106</v>
      </c>
      <c r="CK1147" t="s">
        <v>106</v>
      </c>
      <c r="CL1147">
        <v>25</v>
      </c>
      <c r="CM1147" t="s">
        <v>3180</v>
      </c>
      <c r="CO1147">
        <v>124412</v>
      </c>
      <c r="CQ1147">
        <v>0</v>
      </c>
      <c r="CR1147">
        <v>0</v>
      </c>
      <c r="CS1147">
        <v>0</v>
      </c>
      <c r="CY1147" t="s">
        <v>123</v>
      </c>
      <c r="CZ1147" t="s">
        <v>124</v>
      </c>
      <c r="DD1147" t="str" cm="1">
        <f t="array" ref="DD1147">TEXT(_xlfn.SEQUENCE(1, DATEDIF(AG1147, AH1147, "m") + 1, AG1147, 30), "YYYY-APMM")</f>
        <v>2014-AP03</v>
      </c>
      <c r="DN1147">
        <f t="shared" si="34"/>
        <v>336</v>
      </c>
      <c r="DO1147" t="str">
        <f t="shared" si="35"/>
        <v>LABOR- SUBCONTRACTOR</v>
      </c>
    </row>
    <row r="1148" spans="1:119" x14ac:dyDescent="0.35">
      <c r="A1148" t="s">
        <v>105</v>
      </c>
      <c r="B1148">
        <v>500433</v>
      </c>
      <c r="C1148">
        <v>6359</v>
      </c>
      <c r="D1148">
        <v>124414</v>
      </c>
      <c r="E1148">
        <v>13662</v>
      </c>
      <c r="F1148">
        <v>0</v>
      </c>
      <c r="G1148" t="s">
        <v>106</v>
      </c>
      <c r="H1148" t="s">
        <v>106</v>
      </c>
      <c r="I1148" t="s">
        <v>106</v>
      </c>
      <c r="J1148" t="s">
        <v>107</v>
      </c>
      <c r="K1148" t="s">
        <v>108</v>
      </c>
      <c r="L1148" t="s">
        <v>109</v>
      </c>
      <c r="M1148" t="s">
        <v>110</v>
      </c>
      <c r="N1148" t="s">
        <v>3184</v>
      </c>
      <c r="O1148" t="s">
        <v>3185</v>
      </c>
      <c r="P1148">
        <v>8178</v>
      </c>
      <c r="Q1148">
        <v>200</v>
      </c>
      <c r="R1148">
        <v>0</v>
      </c>
      <c r="S1148">
        <v>200</v>
      </c>
      <c r="T1148">
        <v>0</v>
      </c>
      <c r="U1148">
        <v>400</v>
      </c>
      <c r="V1148">
        <v>400</v>
      </c>
      <c r="W1148">
        <v>200</v>
      </c>
      <c r="X1148">
        <v>0</v>
      </c>
      <c r="Y1148">
        <v>0</v>
      </c>
      <c r="Z1148">
        <v>0</v>
      </c>
      <c r="AD1148" s="1">
        <v>41836.333333333336</v>
      </c>
      <c r="AE1148" s="1">
        <v>41868.708333333336</v>
      </c>
      <c r="AG1148" s="1">
        <v>41807.333333333336</v>
      </c>
      <c r="AH1148" s="1">
        <v>41835.708333333336</v>
      </c>
      <c r="AI1148" s="1">
        <v>41807.333333333336</v>
      </c>
      <c r="AJ1148" s="1">
        <v>41835.708333333336</v>
      </c>
      <c r="AK1148" s="1">
        <v>41807.333333333336</v>
      </c>
      <c r="AL1148" s="1">
        <v>41835.708333333336</v>
      </c>
      <c r="AM1148" s="1">
        <v>41836.333333333336</v>
      </c>
      <c r="AN1148" s="1">
        <v>41868.708333333336</v>
      </c>
      <c r="AP1148" t="s">
        <v>113</v>
      </c>
      <c r="AU1148" t="s">
        <v>3186</v>
      </c>
      <c r="AY1148" t="s">
        <v>106</v>
      </c>
      <c r="AZ1148">
        <v>0</v>
      </c>
      <c r="BA1148">
        <v>0</v>
      </c>
      <c r="BD1148" s="3">
        <v>41321.661111111112</v>
      </c>
      <c r="BE1148" s="3">
        <v>41321.663888888892</v>
      </c>
      <c r="BF1148" t="s">
        <v>115</v>
      </c>
      <c r="BG1148" t="s">
        <v>115</v>
      </c>
      <c r="BH1148">
        <v>8149</v>
      </c>
      <c r="BM1148">
        <v>43550</v>
      </c>
      <c r="BR1148" t="s">
        <v>116</v>
      </c>
      <c r="BS1148" t="s">
        <v>117</v>
      </c>
      <c r="BU1148">
        <v>1</v>
      </c>
      <c r="BV1148" t="s">
        <v>118</v>
      </c>
      <c r="BX1148" t="s">
        <v>119</v>
      </c>
      <c r="BY1148" t="s">
        <v>119</v>
      </c>
      <c r="BZ1148" t="s">
        <v>119</v>
      </c>
      <c r="CA1148">
        <v>1</v>
      </c>
      <c r="CC1148" t="s">
        <v>120</v>
      </c>
      <c r="CH1148">
        <v>540</v>
      </c>
      <c r="CI1148">
        <v>35310</v>
      </c>
      <c r="CJ1148" t="s">
        <v>106</v>
      </c>
      <c r="CK1148" t="s">
        <v>106</v>
      </c>
      <c r="CL1148">
        <v>10</v>
      </c>
      <c r="CM1148" t="s">
        <v>3187</v>
      </c>
      <c r="CO1148">
        <v>124412</v>
      </c>
      <c r="CQ1148">
        <v>0</v>
      </c>
      <c r="CR1148">
        <v>0</v>
      </c>
      <c r="CS1148">
        <v>0</v>
      </c>
      <c r="CY1148" t="s">
        <v>123</v>
      </c>
      <c r="CZ1148" t="s">
        <v>124</v>
      </c>
      <c r="DD1148" t="str" cm="1">
        <f t="array" ref="DD1148">TEXT(_xlfn.SEQUENCE(1, DATEDIF(AG1148, AH1148, "m") + 1, AG1148, 30), "YYYY-APMM")</f>
        <v>2014-AP06</v>
      </c>
      <c r="DN1148">
        <f t="shared" si="34"/>
        <v>400</v>
      </c>
      <c r="DO1148" t="str">
        <f t="shared" si="35"/>
        <v>LABOR- SUBCONTRACTOR</v>
      </c>
    </row>
    <row r="1149" spans="1:119" x14ac:dyDescent="0.35">
      <c r="A1149" t="s">
        <v>105</v>
      </c>
      <c r="B1149">
        <v>500434</v>
      </c>
      <c r="C1149">
        <v>6359</v>
      </c>
      <c r="D1149">
        <v>124414</v>
      </c>
      <c r="E1149">
        <v>13662</v>
      </c>
      <c r="F1149">
        <v>0</v>
      </c>
      <c r="G1149" t="s">
        <v>106</v>
      </c>
      <c r="H1149" t="s">
        <v>106</v>
      </c>
      <c r="I1149" t="s">
        <v>106</v>
      </c>
      <c r="J1149" t="s">
        <v>107</v>
      </c>
      <c r="K1149" t="s">
        <v>108</v>
      </c>
      <c r="L1149" t="s">
        <v>109</v>
      </c>
      <c r="M1149" t="s">
        <v>110</v>
      </c>
      <c r="N1149" t="s">
        <v>3188</v>
      </c>
      <c r="O1149" t="s">
        <v>3189</v>
      </c>
      <c r="P1149">
        <v>8164</v>
      </c>
      <c r="Q1149">
        <v>552</v>
      </c>
      <c r="R1149">
        <v>0</v>
      </c>
      <c r="S1149">
        <v>200</v>
      </c>
      <c r="T1149">
        <v>0</v>
      </c>
      <c r="U1149">
        <v>1288</v>
      </c>
      <c r="V1149">
        <v>1288</v>
      </c>
      <c r="W1149">
        <v>200</v>
      </c>
      <c r="X1149">
        <v>0</v>
      </c>
      <c r="Y1149">
        <v>0</v>
      </c>
      <c r="Z1149">
        <v>0</v>
      </c>
      <c r="AD1149" s="1">
        <v>41729.333333333336</v>
      </c>
      <c r="AE1149" s="1">
        <v>41757.708333333336</v>
      </c>
      <c r="AG1149" s="1">
        <v>41647.333333333336</v>
      </c>
      <c r="AH1149" s="1">
        <v>41675.708333333336</v>
      </c>
      <c r="AI1149" s="1">
        <v>41647.333333333336</v>
      </c>
      <c r="AJ1149" s="1">
        <v>41675.708333333336</v>
      </c>
      <c r="AK1149" s="1">
        <v>41647.333333333336</v>
      </c>
      <c r="AL1149" s="1">
        <v>41675.708333333336</v>
      </c>
      <c r="AM1149" s="1">
        <v>41729.333333333336</v>
      </c>
      <c r="AN1149" s="1">
        <v>41757.708333333336</v>
      </c>
      <c r="AP1149" t="s">
        <v>113</v>
      </c>
      <c r="AU1149" t="s">
        <v>3190</v>
      </c>
      <c r="AY1149" t="s">
        <v>106</v>
      </c>
      <c r="AZ1149">
        <v>0</v>
      </c>
      <c r="BA1149">
        <v>0</v>
      </c>
      <c r="BD1149" s="3">
        <v>41321.661111111112</v>
      </c>
      <c r="BE1149" s="3">
        <v>41321.663888888892</v>
      </c>
      <c r="BF1149" t="s">
        <v>115</v>
      </c>
      <c r="BG1149" t="s">
        <v>115</v>
      </c>
      <c r="BH1149">
        <v>8149</v>
      </c>
      <c r="BM1149">
        <v>43410</v>
      </c>
      <c r="BR1149" t="s">
        <v>2865</v>
      </c>
      <c r="BS1149" t="s">
        <v>2866</v>
      </c>
      <c r="BU1149">
        <v>1</v>
      </c>
      <c r="BV1149" t="s">
        <v>118</v>
      </c>
      <c r="BX1149" t="s">
        <v>119</v>
      </c>
      <c r="BY1149" t="s">
        <v>119</v>
      </c>
      <c r="BZ1149" t="s">
        <v>119</v>
      </c>
      <c r="CA1149">
        <v>1</v>
      </c>
      <c r="CC1149" t="s">
        <v>120</v>
      </c>
      <c r="CH1149">
        <v>540</v>
      </c>
      <c r="CI1149">
        <v>35310</v>
      </c>
      <c r="CJ1149" t="s">
        <v>106</v>
      </c>
      <c r="CK1149" t="s">
        <v>106</v>
      </c>
      <c r="CL1149">
        <v>10</v>
      </c>
      <c r="CM1149" t="s">
        <v>3187</v>
      </c>
      <c r="CO1149">
        <v>124412</v>
      </c>
      <c r="CQ1149">
        <v>0</v>
      </c>
      <c r="CR1149">
        <v>0</v>
      </c>
      <c r="CS1149">
        <v>0</v>
      </c>
      <c r="CY1149" t="s">
        <v>123</v>
      </c>
      <c r="CZ1149" t="s">
        <v>124</v>
      </c>
      <c r="DD1149" t="str" cm="1">
        <f t="array" ref="DD1149">TEXT(_xlfn.SEQUENCE(1, DATEDIF(AG1149, AH1149, "m") + 1, AG1149, 30), "YYYY-APMM")</f>
        <v>2014-AP01</v>
      </c>
      <c r="DN1149">
        <f t="shared" si="34"/>
        <v>1288</v>
      </c>
      <c r="DO1149" t="str">
        <f t="shared" si="35"/>
        <v>SCREED MASON SK</v>
      </c>
    </row>
    <row r="1150" spans="1:119" x14ac:dyDescent="0.35">
      <c r="A1150" t="s">
        <v>105</v>
      </c>
      <c r="B1150">
        <v>500435</v>
      </c>
      <c r="C1150">
        <v>6359</v>
      </c>
      <c r="D1150">
        <v>124414</v>
      </c>
      <c r="E1150">
        <v>13662</v>
      </c>
      <c r="F1150">
        <v>0</v>
      </c>
      <c r="G1150" t="s">
        <v>106</v>
      </c>
      <c r="H1150" t="s">
        <v>106</v>
      </c>
      <c r="I1150" t="s">
        <v>106</v>
      </c>
      <c r="J1150" t="s">
        <v>107</v>
      </c>
      <c r="K1150" t="s">
        <v>108</v>
      </c>
      <c r="L1150" t="s">
        <v>109</v>
      </c>
      <c r="M1150" t="s">
        <v>110</v>
      </c>
      <c r="N1150" t="s">
        <v>3191</v>
      </c>
      <c r="O1150" t="s">
        <v>3192</v>
      </c>
      <c r="P1150">
        <v>8178</v>
      </c>
      <c r="Q1150">
        <v>552</v>
      </c>
      <c r="R1150">
        <v>0</v>
      </c>
      <c r="S1150">
        <v>160</v>
      </c>
      <c r="T1150">
        <v>0</v>
      </c>
      <c r="U1150">
        <v>400</v>
      </c>
      <c r="V1150">
        <v>400</v>
      </c>
      <c r="W1150">
        <v>160</v>
      </c>
      <c r="X1150">
        <v>0</v>
      </c>
      <c r="Y1150">
        <v>0</v>
      </c>
      <c r="Z1150">
        <v>0</v>
      </c>
      <c r="AD1150" s="1">
        <v>41749.333333333336</v>
      </c>
      <c r="AE1150" s="1">
        <v>41771.708333333336</v>
      </c>
      <c r="AG1150" s="1">
        <v>41667.333333333336</v>
      </c>
      <c r="AH1150" s="1">
        <v>41690.708333333336</v>
      </c>
      <c r="AI1150" s="1">
        <v>41667.333333333336</v>
      </c>
      <c r="AJ1150" s="1">
        <v>41690.708333333336</v>
      </c>
      <c r="AK1150" s="1">
        <v>41667.333333333336</v>
      </c>
      <c r="AL1150" s="1">
        <v>41690.708333333336</v>
      </c>
      <c r="AM1150" s="1">
        <v>41749.333333333336</v>
      </c>
      <c r="AN1150" s="1">
        <v>41771.708333333336</v>
      </c>
      <c r="AP1150" t="s">
        <v>113</v>
      </c>
      <c r="AU1150" t="s">
        <v>3193</v>
      </c>
      <c r="AY1150" t="s">
        <v>106</v>
      </c>
      <c r="AZ1150">
        <v>0</v>
      </c>
      <c r="BA1150">
        <v>0</v>
      </c>
      <c r="BD1150" s="3">
        <v>41321.661111111112</v>
      </c>
      <c r="BE1150" s="3">
        <v>41321.663888888892</v>
      </c>
      <c r="BF1150" t="s">
        <v>115</v>
      </c>
      <c r="BG1150" t="s">
        <v>115</v>
      </c>
      <c r="BH1150">
        <v>8149</v>
      </c>
      <c r="BM1150">
        <v>43550</v>
      </c>
      <c r="BR1150" t="s">
        <v>116</v>
      </c>
      <c r="BS1150" t="s">
        <v>117</v>
      </c>
      <c r="BU1150">
        <v>1</v>
      </c>
      <c r="BV1150" t="s">
        <v>118</v>
      </c>
      <c r="BX1150" t="s">
        <v>119</v>
      </c>
      <c r="BY1150" t="s">
        <v>119</v>
      </c>
      <c r="BZ1150" t="s">
        <v>119</v>
      </c>
      <c r="CA1150">
        <v>1</v>
      </c>
      <c r="CC1150" t="s">
        <v>120</v>
      </c>
      <c r="CH1150">
        <v>540</v>
      </c>
      <c r="CI1150">
        <v>35310</v>
      </c>
      <c r="CJ1150" t="s">
        <v>106</v>
      </c>
      <c r="CK1150" t="s">
        <v>106</v>
      </c>
      <c r="CL1150">
        <v>10</v>
      </c>
      <c r="CM1150" t="s">
        <v>3187</v>
      </c>
      <c r="CO1150">
        <v>124412</v>
      </c>
      <c r="CQ1150">
        <v>0</v>
      </c>
      <c r="CR1150">
        <v>0</v>
      </c>
      <c r="CS1150">
        <v>0</v>
      </c>
      <c r="CY1150" t="s">
        <v>123</v>
      </c>
      <c r="CZ1150" t="s">
        <v>124</v>
      </c>
      <c r="DD1150" t="str" cm="1">
        <f t="array" ref="DD1150">TEXT(_xlfn.SEQUENCE(1, DATEDIF(AG1150, AH1150, "m") + 1, AG1150, 30), "YYYY-APMM")</f>
        <v>2014-AP01</v>
      </c>
      <c r="DN1150">
        <f t="shared" si="34"/>
        <v>400</v>
      </c>
      <c r="DO1150" t="str">
        <f t="shared" si="35"/>
        <v>LABOR- SUBCONTRACTOR</v>
      </c>
    </row>
    <row r="1151" spans="1:119" x14ac:dyDescent="0.35">
      <c r="A1151" t="s">
        <v>105</v>
      </c>
      <c r="B1151">
        <v>500436</v>
      </c>
      <c r="C1151">
        <v>6359</v>
      </c>
      <c r="D1151">
        <v>124414</v>
      </c>
      <c r="E1151">
        <v>13662</v>
      </c>
      <c r="F1151">
        <v>0</v>
      </c>
      <c r="G1151" t="s">
        <v>106</v>
      </c>
      <c r="H1151" t="s">
        <v>106</v>
      </c>
      <c r="I1151" t="s">
        <v>106</v>
      </c>
      <c r="J1151" t="s">
        <v>107</v>
      </c>
      <c r="K1151" t="s">
        <v>108</v>
      </c>
      <c r="L1151" t="s">
        <v>109</v>
      </c>
      <c r="M1151" t="s">
        <v>110</v>
      </c>
      <c r="N1151" t="s">
        <v>3194</v>
      </c>
      <c r="O1151" t="s">
        <v>3195</v>
      </c>
      <c r="P1151">
        <v>8178</v>
      </c>
      <c r="Q1151">
        <v>296</v>
      </c>
      <c r="R1151">
        <v>0</v>
      </c>
      <c r="S1151">
        <v>160</v>
      </c>
      <c r="T1151">
        <v>0</v>
      </c>
      <c r="U1151">
        <v>88</v>
      </c>
      <c r="V1151">
        <v>88</v>
      </c>
      <c r="W1151">
        <v>160</v>
      </c>
      <c r="X1151">
        <v>0</v>
      </c>
      <c r="Y1151">
        <v>0</v>
      </c>
      <c r="Z1151">
        <v>0</v>
      </c>
      <c r="AD1151" s="1">
        <v>41729.333333333336</v>
      </c>
      <c r="AE1151" s="1">
        <v>41751.708333333336</v>
      </c>
      <c r="AG1151" s="1">
        <v>41686.333333333336</v>
      </c>
      <c r="AH1151" s="1">
        <v>41708.708333333336</v>
      </c>
      <c r="AI1151" s="1">
        <v>41686.333333333336</v>
      </c>
      <c r="AJ1151" s="1">
        <v>41708.708333333336</v>
      </c>
      <c r="AK1151" s="1">
        <v>41686.333333333336</v>
      </c>
      <c r="AL1151" s="1">
        <v>41708.708333333336</v>
      </c>
      <c r="AM1151" s="1">
        <v>41729.333333333336</v>
      </c>
      <c r="AN1151" s="1">
        <v>41751.708333333336</v>
      </c>
      <c r="AP1151" t="s">
        <v>113</v>
      </c>
      <c r="AU1151" t="s">
        <v>3196</v>
      </c>
      <c r="AY1151" t="s">
        <v>106</v>
      </c>
      <c r="AZ1151">
        <v>0</v>
      </c>
      <c r="BA1151">
        <v>0</v>
      </c>
      <c r="BD1151" s="3">
        <v>41321.661111111112</v>
      </c>
      <c r="BE1151" s="3">
        <v>41321.663888888892</v>
      </c>
      <c r="BF1151" t="s">
        <v>115</v>
      </c>
      <c r="BG1151" t="s">
        <v>115</v>
      </c>
      <c r="BH1151">
        <v>8149</v>
      </c>
      <c r="BM1151">
        <v>43550</v>
      </c>
      <c r="BR1151" t="s">
        <v>116</v>
      </c>
      <c r="BS1151" t="s">
        <v>117</v>
      </c>
      <c r="BU1151">
        <v>1</v>
      </c>
      <c r="BV1151" t="s">
        <v>118</v>
      </c>
      <c r="BX1151" t="s">
        <v>119</v>
      </c>
      <c r="BY1151" t="s">
        <v>119</v>
      </c>
      <c r="BZ1151" t="s">
        <v>119</v>
      </c>
      <c r="CA1151">
        <v>1</v>
      </c>
      <c r="CC1151" t="s">
        <v>120</v>
      </c>
      <c r="CH1151">
        <v>540</v>
      </c>
      <c r="CI1151">
        <v>35310</v>
      </c>
      <c r="CJ1151" t="s">
        <v>106</v>
      </c>
      <c r="CK1151" t="s">
        <v>106</v>
      </c>
      <c r="CL1151">
        <v>10</v>
      </c>
      <c r="CM1151" t="s">
        <v>3187</v>
      </c>
      <c r="CO1151">
        <v>124412</v>
      </c>
      <c r="CQ1151">
        <v>0</v>
      </c>
      <c r="CR1151">
        <v>0</v>
      </c>
      <c r="CS1151">
        <v>0</v>
      </c>
      <c r="CY1151" t="s">
        <v>123</v>
      </c>
      <c r="CZ1151" t="s">
        <v>124</v>
      </c>
      <c r="DD1151" t="str" cm="1">
        <f t="array" ref="DD1151">TEXT(_xlfn.SEQUENCE(1, DATEDIF(AG1151, AH1151, "m") + 1, AG1151, 30), "YYYY-APMM")</f>
        <v>2014-AP02</v>
      </c>
      <c r="DN1151">
        <f t="shared" si="34"/>
        <v>88</v>
      </c>
      <c r="DO1151" t="str">
        <f t="shared" si="35"/>
        <v>LABOR- SUBCONTRACTOR</v>
      </c>
    </row>
    <row r="1152" spans="1:119" x14ac:dyDescent="0.35">
      <c r="A1152" t="s">
        <v>105</v>
      </c>
      <c r="B1152">
        <v>500437</v>
      </c>
      <c r="C1152">
        <v>6359</v>
      </c>
      <c r="D1152">
        <v>124414</v>
      </c>
      <c r="E1152">
        <v>13662</v>
      </c>
      <c r="F1152">
        <v>0</v>
      </c>
      <c r="G1152" t="s">
        <v>106</v>
      </c>
      <c r="H1152" t="s">
        <v>106</v>
      </c>
      <c r="I1152" t="s">
        <v>106</v>
      </c>
      <c r="J1152" t="s">
        <v>107</v>
      </c>
      <c r="K1152" t="s">
        <v>108</v>
      </c>
      <c r="L1152" t="s">
        <v>109</v>
      </c>
      <c r="M1152" t="s">
        <v>110</v>
      </c>
      <c r="N1152" t="s">
        <v>3197</v>
      </c>
      <c r="O1152" t="s">
        <v>3198</v>
      </c>
      <c r="P1152">
        <v>8172</v>
      </c>
      <c r="Q1152">
        <v>296</v>
      </c>
      <c r="R1152">
        <v>0</v>
      </c>
      <c r="S1152">
        <v>200</v>
      </c>
      <c r="T1152">
        <v>0</v>
      </c>
      <c r="U1152">
        <v>880</v>
      </c>
      <c r="V1152">
        <v>880</v>
      </c>
      <c r="W1152">
        <v>200</v>
      </c>
      <c r="X1152">
        <v>0</v>
      </c>
      <c r="Y1152">
        <v>0</v>
      </c>
      <c r="Z1152">
        <v>0</v>
      </c>
      <c r="AD1152" s="1">
        <v>41695.333333333336</v>
      </c>
      <c r="AE1152" s="1">
        <v>41723.708333333336</v>
      </c>
      <c r="AG1152" s="1">
        <v>41651.333333333336</v>
      </c>
      <c r="AH1152" s="1">
        <v>41679.708333333336</v>
      </c>
      <c r="AI1152" s="1">
        <v>41651.333333333336</v>
      </c>
      <c r="AJ1152" s="1">
        <v>41679.708333333336</v>
      </c>
      <c r="AK1152" s="1">
        <v>41651.333333333336</v>
      </c>
      <c r="AL1152" s="1">
        <v>41679.708333333336</v>
      </c>
      <c r="AM1152" s="1">
        <v>41695.333333333336</v>
      </c>
      <c r="AN1152" s="1">
        <v>41723.708333333336</v>
      </c>
      <c r="AP1152" t="s">
        <v>113</v>
      </c>
      <c r="AU1152" t="s">
        <v>3199</v>
      </c>
      <c r="AY1152" t="s">
        <v>106</v>
      </c>
      <c r="AZ1152">
        <v>0</v>
      </c>
      <c r="BA1152">
        <v>0</v>
      </c>
      <c r="BD1152" s="3">
        <v>41321.661111111112</v>
      </c>
      <c r="BE1152" s="3">
        <v>41321.663888888892</v>
      </c>
      <c r="BF1152" t="s">
        <v>115</v>
      </c>
      <c r="BG1152" t="s">
        <v>115</v>
      </c>
      <c r="BH1152">
        <v>8149</v>
      </c>
      <c r="BM1152">
        <v>43490</v>
      </c>
      <c r="BR1152" t="s">
        <v>3200</v>
      </c>
      <c r="BS1152" t="s">
        <v>3201</v>
      </c>
      <c r="BU1152">
        <v>1</v>
      </c>
      <c r="BV1152" t="s">
        <v>118</v>
      </c>
      <c r="BX1152" t="s">
        <v>119</v>
      </c>
      <c r="BY1152" t="s">
        <v>119</v>
      </c>
      <c r="BZ1152" t="s">
        <v>119</v>
      </c>
      <c r="CA1152">
        <v>1</v>
      </c>
      <c r="CC1152" t="s">
        <v>120</v>
      </c>
      <c r="CH1152">
        <v>540</v>
      </c>
      <c r="CI1152">
        <v>35310</v>
      </c>
      <c r="CJ1152" t="s">
        <v>106</v>
      </c>
      <c r="CK1152" t="s">
        <v>106</v>
      </c>
      <c r="CL1152">
        <v>10</v>
      </c>
      <c r="CM1152" t="s">
        <v>3187</v>
      </c>
      <c r="CO1152">
        <v>124412</v>
      </c>
      <c r="CQ1152">
        <v>0</v>
      </c>
      <c r="CR1152">
        <v>0</v>
      </c>
      <c r="CS1152">
        <v>0</v>
      </c>
      <c r="CY1152" t="s">
        <v>123</v>
      </c>
      <c r="CZ1152" t="s">
        <v>124</v>
      </c>
      <c r="DD1152" t="str" cm="1">
        <f t="array" ref="DD1152">TEXT(_xlfn.SEQUENCE(1, DATEDIF(AG1152, AH1152, "m") + 1, AG1152, 30), "YYYY-APMM")</f>
        <v>2014-AP01</v>
      </c>
      <c r="DN1152">
        <f t="shared" si="34"/>
        <v>880</v>
      </c>
      <c r="DO1152" t="str">
        <f t="shared" si="35"/>
        <v>MANHOLES SK</v>
      </c>
    </row>
    <row r="1153" spans="1:119" x14ac:dyDescent="0.35">
      <c r="A1153" t="s">
        <v>105</v>
      </c>
      <c r="B1153">
        <v>500438</v>
      </c>
      <c r="C1153">
        <v>6359</v>
      </c>
      <c r="D1153">
        <v>124414</v>
      </c>
      <c r="E1153">
        <v>13662</v>
      </c>
      <c r="F1153">
        <v>0</v>
      </c>
      <c r="G1153" t="s">
        <v>106</v>
      </c>
      <c r="H1153" t="s">
        <v>106</v>
      </c>
      <c r="I1153" t="s">
        <v>106</v>
      </c>
      <c r="J1153" t="s">
        <v>107</v>
      </c>
      <c r="K1153" t="s">
        <v>108</v>
      </c>
      <c r="L1153" t="s">
        <v>109</v>
      </c>
      <c r="M1153" t="s">
        <v>110</v>
      </c>
      <c r="N1153" t="s">
        <v>3202</v>
      </c>
      <c r="O1153" t="s">
        <v>3203</v>
      </c>
      <c r="P1153">
        <v>8177</v>
      </c>
      <c r="Q1153">
        <v>296</v>
      </c>
      <c r="R1153">
        <v>96</v>
      </c>
      <c r="S1153">
        <v>200</v>
      </c>
      <c r="T1153">
        <v>0</v>
      </c>
      <c r="U1153">
        <v>500</v>
      </c>
      <c r="V1153">
        <v>500</v>
      </c>
      <c r="W1153">
        <v>200</v>
      </c>
      <c r="X1153">
        <v>0</v>
      </c>
      <c r="Y1153">
        <v>0</v>
      </c>
      <c r="Z1153">
        <v>0</v>
      </c>
      <c r="AD1153" s="1">
        <v>41752.333333333336</v>
      </c>
      <c r="AE1153" s="1">
        <v>41780.708333333336</v>
      </c>
      <c r="AG1153" s="1">
        <v>41709.333333333336</v>
      </c>
      <c r="AH1153" s="1">
        <v>41737.708333333336</v>
      </c>
      <c r="AI1153" s="1">
        <v>41709.333333333336</v>
      </c>
      <c r="AJ1153" s="1">
        <v>41737.708333333336</v>
      </c>
      <c r="AK1153" s="1">
        <v>41709.333333333336</v>
      </c>
      <c r="AL1153" s="1">
        <v>41737.708333333336</v>
      </c>
      <c r="AM1153" s="1">
        <v>41752.333333333336</v>
      </c>
      <c r="AN1153" s="1">
        <v>41780.708333333336</v>
      </c>
      <c r="AP1153" t="s">
        <v>113</v>
      </c>
      <c r="AU1153" t="s">
        <v>3204</v>
      </c>
      <c r="AY1153" t="s">
        <v>106</v>
      </c>
      <c r="AZ1153">
        <v>0</v>
      </c>
      <c r="BA1153">
        <v>0</v>
      </c>
      <c r="BD1153" s="3">
        <v>41321.661111111112</v>
      </c>
      <c r="BE1153" s="3">
        <v>41321.663888888892</v>
      </c>
      <c r="BF1153" t="s">
        <v>115</v>
      </c>
      <c r="BG1153" t="s">
        <v>115</v>
      </c>
      <c r="BH1153">
        <v>8149</v>
      </c>
      <c r="BM1153">
        <v>43540</v>
      </c>
      <c r="BR1153" t="s">
        <v>1299</v>
      </c>
      <c r="BS1153" t="s">
        <v>1300</v>
      </c>
      <c r="BU1153">
        <v>1</v>
      </c>
      <c r="BV1153" t="s">
        <v>118</v>
      </c>
      <c r="BX1153" t="s">
        <v>119</v>
      </c>
      <c r="BY1153" t="s">
        <v>119</v>
      </c>
      <c r="BZ1153" t="s">
        <v>119</v>
      </c>
      <c r="CA1153">
        <v>1</v>
      </c>
      <c r="CC1153" t="s">
        <v>120</v>
      </c>
      <c r="CH1153">
        <v>540</v>
      </c>
      <c r="CI1153">
        <v>35310</v>
      </c>
      <c r="CJ1153" t="s">
        <v>106</v>
      </c>
      <c r="CK1153" t="s">
        <v>106</v>
      </c>
      <c r="CL1153">
        <v>10</v>
      </c>
      <c r="CM1153" t="s">
        <v>3187</v>
      </c>
      <c r="CO1153">
        <v>124412</v>
      </c>
      <c r="CQ1153">
        <v>0</v>
      </c>
      <c r="CR1153">
        <v>0</v>
      </c>
      <c r="CS1153">
        <v>0</v>
      </c>
      <c r="CY1153" t="s">
        <v>123</v>
      </c>
      <c r="CZ1153" t="s">
        <v>124</v>
      </c>
      <c r="DD1153" t="str" cm="1">
        <f t="array" ref="DD1153">TEXT(_xlfn.SEQUENCE(1, DATEDIF(AG1153, AH1153, "m") + 1, AG1153, 30), "YYYY-APMM")</f>
        <v>2014-AP03</v>
      </c>
      <c r="DN1153">
        <f t="shared" si="34"/>
        <v>500</v>
      </c>
      <c r="DO1153" t="str">
        <f t="shared" si="35"/>
        <v>LABOR - CIVIL</v>
      </c>
    </row>
    <row r="1154" spans="1:119" x14ac:dyDescent="0.35">
      <c r="A1154" t="s">
        <v>105</v>
      </c>
      <c r="B1154">
        <v>500439</v>
      </c>
      <c r="C1154">
        <v>6359</v>
      </c>
      <c r="D1154">
        <v>124414</v>
      </c>
      <c r="E1154">
        <v>13662</v>
      </c>
      <c r="F1154">
        <v>0</v>
      </c>
      <c r="G1154" t="s">
        <v>106</v>
      </c>
      <c r="H1154" t="s">
        <v>106</v>
      </c>
      <c r="I1154" t="s">
        <v>106</v>
      </c>
      <c r="J1154" t="s">
        <v>107</v>
      </c>
      <c r="K1154" t="s">
        <v>108</v>
      </c>
      <c r="L1154" t="s">
        <v>109</v>
      </c>
      <c r="M1154" t="s">
        <v>110</v>
      </c>
      <c r="N1154" t="s">
        <v>3205</v>
      </c>
      <c r="O1154" t="s">
        <v>3206</v>
      </c>
      <c r="P1154">
        <v>8172</v>
      </c>
      <c r="Q1154">
        <v>296</v>
      </c>
      <c r="R1154">
        <v>0</v>
      </c>
      <c r="S1154">
        <v>200</v>
      </c>
      <c r="T1154">
        <v>0</v>
      </c>
      <c r="U1154">
        <v>176</v>
      </c>
      <c r="V1154">
        <v>176</v>
      </c>
      <c r="W1154">
        <v>200</v>
      </c>
      <c r="X1154">
        <v>0</v>
      </c>
      <c r="Y1154">
        <v>0</v>
      </c>
      <c r="Z1154">
        <v>0</v>
      </c>
      <c r="AD1154" s="1">
        <v>41709.333333333336</v>
      </c>
      <c r="AE1154" s="1">
        <v>41737.708333333336</v>
      </c>
      <c r="AG1154" s="1">
        <v>41665.333333333336</v>
      </c>
      <c r="AH1154" s="1">
        <v>41694.708333333336</v>
      </c>
      <c r="AI1154" s="1">
        <v>41665.333333333336</v>
      </c>
      <c r="AJ1154" s="1">
        <v>41694.708333333336</v>
      </c>
      <c r="AK1154" s="1">
        <v>41665.333333333336</v>
      </c>
      <c r="AL1154" s="1">
        <v>41694.708333333336</v>
      </c>
      <c r="AM1154" s="1">
        <v>41709.333333333336</v>
      </c>
      <c r="AN1154" s="1">
        <v>41737.708333333336</v>
      </c>
      <c r="AP1154" t="s">
        <v>113</v>
      </c>
      <c r="AU1154" t="s">
        <v>3207</v>
      </c>
      <c r="AY1154" t="s">
        <v>106</v>
      </c>
      <c r="AZ1154">
        <v>0</v>
      </c>
      <c r="BA1154">
        <v>0</v>
      </c>
      <c r="BD1154" s="3">
        <v>41321.661111111112</v>
      </c>
      <c r="BE1154" s="3">
        <v>41321.663888888892</v>
      </c>
      <c r="BF1154" t="s">
        <v>115</v>
      </c>
      <c r="BG1154" t="s">
        <v>115</v>
      </c>
      <c r="BH1154">
        <v>8149</v>
      </c>
      <c r="BM1154">
        <v>43490</v>
      </c>
      <c r="BR1154" t="s">
        <v>3200</v>
      </c>
      <c r="BS1154" t="s">
        <v>3201</v>
      </c>
      <c r="BU1154">
        <v>1</v>
      </c>
      <c r="BV1154" t="s">
        <v>118</v>
      </c>
      <c r="BX1154" t="s">
        <v>119</v>
      </c>
      <c r="BY1154" t="s">
        <v>119</v>
      </c>
      <c r="BZ1154" t="s">
        <v>119</v>
      </c>
      <c r="CA1154">
        <v>1</v>
      </c>
      <c r="CC1154" t="s">
        <v>120</v>
      </c>
      <c r="CH1154">
        <v>540</v>
      </c>
      <c r="CI1154">
        <v>35310</v>
      </c>
      <c r="CJ1154" t="s">
        <v>106</v>
      </c>
      <c r="CK1154" t="s">
        <v>106</v>
      </c>
      <c r="CL1154">
        <v>10</v>
      </c>
      <c r="CM1154" t="s">
        <v>3187</v>
      </c>
      <c r="CO1154">
        <v>124412</v>
      </c>
      <c r="CQ1154">
        <v>0</v>
      </c>
      <c r="CR1154">
        <v>0</v>
      </c>
      <c r="CS1154">
        <v>0</v>
      </c>
      <c r="CY1154" t="s">
        <v>123</v>
      </c>
      <c r="CZ1154" t="s">
        <v>124</v>
      </c>
      <c r="DD1154" t="str" cm="1">
        <f t="array" ref="DD1154">TEXT(_xlfn.SEQUENCE(1, DATEDIF(AG1154, AH1154, "m") + 1, AG1154, 30), "YYYY-APMM")</f>
        <v>2014-AP01</v>
      </c>
      <c r="DN1154">
        <f t="shared" si="34"/>
        <v>176</v>
      </c>
      <c r="DO1154" t="str">
        <f t="shared" si="35"/>
        <v>MANHOLES SK</v>
      </c>
    </row>
    <row r="1155" spans="1:119" x14ac:dyDescent="0.35">
      <c r="A1155" t="s">
        <v>105</v>
      </c>
      <c r="B1155">
        <v>500440</v>
      </c>
      <c r="C1155">
        <v>6359</v>
      </c>
      <c r="D1155">
        <v>124415</v>
      </c>
      <c r="E1155">
        <v>13662</v>
      </c>
      <c r="F1155">
        <v>0</v>
      </c>
      <c r="G1155" t="s">
        <v>106</v>
      </c>
      <c r="H1155" t="s">
        <v>106</v>
      </c>
      <c r="I1155" t="s">
        <v>106</v>
      </c>
      <c r="J1155" t="s">
        <v>107</v>
      </c>
      <c r="K1155" t="s">
        <v>108</v>
      </c>
      <c r="L1155" t="s">
        <v>109</v>
      </c>
      <c r="M1155" t="s">
        <v>110</v>
      </c>
      <c r="N1155" t="s">
        <v>3208</v>
      </c>
      <c r="O1155" t="s">
        <v>3209</v>
      </c>
      <c r="P1155">
        <v>8177</v>
      </c>
      <c r="Q1155">
        <v>408</v>
      </c>
      <c r="R1155">
        <v>0</v>
      </c>
      <c r="S1155">
        <v>160</v>
      </c>
      <c r="T1155">
        <v>0</v>
      </c>
      <c r="U1155">
        <v>128</v>
      </c>
      <c r="V1155">
        <v>128</v>
      </c>
      <c r="W1155">
        <v>160</v>
      </c>
      <c r="X1155">
        <v>80</v>
      </c>
      <c r="Y1155">
        <v>0</v>
      </c>
      <c r="Z1155">
        <v>80</v>
      </c>
      <c r="AD1155" s="1">
        <v>41716.333333333336</v>
      </c>
      <c r="AE1155" s="1">
        <v>41738.708333333336</v>
      </c>
      <c r="AG1155" s="1">
        <v>41655.333333333336</v>
      </c>
      <c r="AH1155" s="1">
        <v>41678.708333333336</v>
      </c>
      <c r="AI1155" s="1">
        <v>41655.333333333336</v>
      </c>
      <c r="AJ1155" s="1">
        <v>41678.708333333336</v>
      </c>
      <c r="AK1155" s="1">
        <v>41655.333333333336</v>
      </c>
      <c r="AL1155" s="1">
        <v>41678.708333333336</v>
      </c>
      <c r="AM1155" s="1">
        <v>41716.333333333336</v>
      </c>
      <c r="AN1155" s="1">
        <v>41738.708333333336</v>
      </c>
      <c r="AP1155" t="s">
        <v>113</v>
      </c>
      <c r="AU1155" t="s">
        <v>3210</v>
      </c>
      <c r="AY1155" t="s">
        <v>106</v>
      </c>
      <c r="AZ1155">
        <v>0</v>
      </c>
      <c r="BA1155">
        <v>0</v>
      </c>
      <c r="BD1155" s="3">
        <v>41321.661111111112</v>
      </c>
      <c r="BE1155" s="3">
        <v>41321.663888888892</v>
      </c>
      <c r="BF1155" t="s">
        <v>115</v>
      </c>
      <c r="BG1155" t="s">
        <v>115</v>
      </c>
      <c r="BH1155">
        <v>8149</v>
      </c>
      <c r="BM1155">
        <v>43540</v>
      </c>
      <c r="BR1155" t="s">
        <v>1299</v>
      </c>
      <c r="BS1155" t="s">
        <v>1300</v>
      </c>
      <c r="BU1155">
        <v>1</v>
      </c>
      <c r="BV1155" t="s">
        <v>118</v>
      </c>
      <c r="BX1155" t="s">
        <v>119</v>
      </c>
      <c r="BY1155" t="s">
        <v>119</v>
      </c>
      <c r="BZ1155" t="s">
        <v>119</v>
      </c>
      <c r="CA1155">
        <v>1</v>
      </c>
      <c r="CC1155" t="s">
        <v>120</v>
      </c>
      <c r="CH1155">
        <v>540</v>
      </c>
      <c r="CI1155">
        <v>35320</v>
      </c>
      <c r="CJ1155" t="s">
        <v>106</v>
      </c>
      <c r="CK1155" t="s">
        <v>106</v>
      </c>
      <c r="CL1155">
        <v>15</v>
      </c>
      <c r="CM1155" t="s">
        <v>3211</v>
      </c>
      <c r="CO1155">
        <v>124412</v>
      </c>
      <c r="CQ1155">
        <v>0</v>
      </c>
      <c r="CR1155">
        <v>0</v>
      </c>
      <c r="CS1155">
        <v>0</v>
      </c>
      <c r="CY1155" t="s">
        <v>123</v>
      </c>
      <c r="CZ1155" t="s">
        <v>124</v>
      </c>
      <c r="DD1155" t="str" cm="1">
        <f t="array" ref="DD1155">TEXT(_xlfn.SEQUENCE(1, DATEDIF(AG1155, AH1155, "m") + 1, AG1155, 30), "YYYY-APMM")</f>
        <v>2014-AP01</v>
      </c>
      <c r="DN1155">
        <f t="shared" ref="DN1155:DN1218" si="36">V1155/COUNTIF(DD1155:DF1155, "&lt;&gt;")</f>
        <v>128</v>
      </c>
      <c r="DO1155" t="str">
        <f t="shared" ref="DO1155:DO1218" si="37">BR1155</f>
        <v>LABOR - CIVIL</v>
      </c>
    </row>
    <row r="1156" spans="1:119" x14ac:dyDescent="0.35">
      <c r="A1156" t="s">
        <v>105</v>
      </c>
      <c r="B1156">
        <v>500441</v>
      </c>
      <c r="C1156">
        <v>6359</v>
      </c>
      <c r="D1156">
        <v>124415</v>
      </c>
      <c r="E1156">
        <v>13662</v>
      </c>
      <c r="F1156">
        <v>0</v>
      </c>
      <c r="G1156" t="s">
        <v>106</v>
      </c>
      <c r="H1156" t="s">
        <v>106</v>
      </c>
      <c r="I1156" t="s">
        <v>106</v>
      </c>
      <c r="J1156" t="s">
        <v>107</v>
      </c>
      <c r="K1156" t="s">
        <v>108</v>
      </c>
      <c r="L1156" t="s">
        <v>109</v>
      </c>
      <c r="M1156" t="s">
        <v>110</v>
      </c>
      <c r="N1156" t="s">
        <v>3212</v>
      </c>
      <c r="O1156" t="s">
        <v>3213</v>
      </c>
      <c r="P1156">
        <v>8165</v>
      </c>
      <c r="Q1156">
        <v>408</v>
      </c>
      <c r="R1156">
        <v>0</v>
      </c>
      <c r="S1156">
        <v>200</v>
      </c>
      <c r="T1156">
        <v>0</v>
      </c>
      <c r="U1156">
        <v>1624</v>
      </c>
      <c r="V1156">
        <v>1624</v>
      </c>
      <c r="W1156">
        <v>200</v>
      </c>
      <c r="X1156">
        <v>0</v>
      </c>
      <c r="Y1156">
        <v>0</v>
      </c>
      <c r="Z1156">
        <v>0</v>
      </c>
      <c r="AD1156" s="1">
        <v>41722.333333333336</v>
      </c>
      <c r="AE1156" s="1">
        <v>41750.708333333336</v>
      </c>
      <c r="AG1156" s="1">
        <v>41661.333333333336</v>
      </c>
      <c r="AH1156" s="1">
        <v>41690.708333333336</v>
      </c>
      <c r="AI1156" s="1">
        <v>41661.333333333336</v>
      </c>
      <c r="AJ1156" s="1">
        <v>41690.708333333336</v>
      </c>
      <c r="AK1156" s="1">
        <v>41661.333333333336</v>
      </c>
      <c r="AL1156" s="1">
        <v>41690.708333333336</v>
      </c>
      <c r="AM1156" s="1">
        <v>41722.333333333336</v>
      </c>
      <c r="AN1156" s="1">
        <v>41750.708333333336</v>
      </c>
      <c r="AP1156" t="s">
        <v>113</v>
      </c>
      <c r="AU1156" t="s">
        <v>3214</v>
      </c>
      <c r="AY1156" t="s">
        <v>106</v>
      </c>
      <c r="AZ1156">
        <v>0</v>
      </c>
      <c r="BA1156">
        <v>0</v>
      </c>
      <c r="BD1156" s="3">
        <v>41321.661111111112</v>
      </c>
      <c r="BE1156" s="3">
        <v>41321.663888888892</v>
      </c>
      <c r="BF1156" t="s">
        <v>115</v>
      </c>
      <c r="BG1156" t="s">
        <v>115</v>
      </c>
      <c r="BH1156">
        <v>8149</v>
      </c>
      <c r="BM1156">
        <v>43420</v>
      </c>
      <c r="BR1156" t="s">
        <v>3122</v>
      </c>
      <c r="BS1156" t="s">
        <v>3123</v>
      </c>
      <c r="BU1156">
        <v>1</v>
      </c>
      <c r="BV1156" t="s">
        <v>118</v>
      </c>
      <c r="BX1156" t="s">
        <v>119</v>
      </c>
      <c r="BY1156" t="s">
        <v>119</v>
      </c>
      <c r="BZ1156" t="s">
        <v>119</v>
      </c>
      <c r="CA1156">
        <v>1</v>
      </c>
      <c r="CC1156" t="s">
        <v>120</v>
      </c>
      <c r="CH1156">
        <v>540</v>
      </c>
      <c r="CI1156">
        <v>35320</v>
      </c>
      <c r="CJ1156" t="s">
        <v>106</v>
      </c>
      <c r="CK1156" t="s">
        <v>106</v>
      </c>
      <c r="CL1156">
        <v>15</v>
      </c>
      <c r="CM1156" t="s">
        <v>3211</v>
      </c>
      <c r="CO1156">
        <v>124412</v>
      </c>
      <c r="CQ1156">
        <v>0</v>
      </c>
      <c r="CR1156">
        <v>0</v>
      </c>
      <c r="CS1156">
        <v>0</v>
      </c>
      <c r="CY1156" t="s">
        <v>123</v>
      </c>
      <c r="CZ1156" t="s">
        <v>124</v>
      </c>
      <c r="DD1156" t="str" cm="1">
        <f t="array" ref="DD1156">TEXT(_xlfn.SEQUENCE(1, DATEDIF(AG1156, AH1156, "m") + 1, AG1156, 30), "YYYY-APMM")</f>
        <v>2014-AP01</v>
      </c>
      <c r="DN1156">
        <f t="shared" si="36"/>
        <v>1624</v>
      </c>
      <c r="DO1156" t="str">
        <f t="shared" si="37"/>
        <v>STEEL FIXERS SK</v>
      </c>
    </row>
    <row r="1157" spans="1:119" x14ac:dyDescent="0.35">
      <c r="A1157" t="s">
        <v>105</v>
      </c>
      <c r="B1157">
        <v>500442</v>
      </c>
      <c r="C1157">
        <v>6359</v>
      </c>
      <c r="D1157">
        <v>124415</v>
      </c>
      <c r="E1157">
        <v>13662</v>
      </c>
      <c r="F1157">
        <v>0</v>
      </c>
      <c r="G1157" t="s">
        <v>106</v>
      </c>
      <c r="H1157" t="s">
        <v>106</v>
      </c>
      <c r="I1157" t="s">
        <v>106</v>
      </c>
      <c r="J1157" t="s">
        <v>107</v>
      </c>
      <c r="K1157" t="s">
        <v>108</v>
      </c>
      <c r="L1157" t="s">
        <v>109</v>
      </c>
      <c r="M1157" t="s">
        <v>110</v>
      </c>
      <c r="N1157" t="s">
        <v>3215</v>
      </c>
      <c r="O1157" t="s">
        <v>3216</v>
      </c>
      <c r="P1157">
        <v>8168</v>
      </c>
      <c r="Q1157">
        <v>592</v>
      </c>
      <c r="R1157">
        <v>0</v>
      </c>
      <c r="S1157">
        <v>200</v>
      </c>
      <c r="T1157">
        <v>0</v>
      </c>
      <c r="U1157">
        <v>888</v>
      </c>
      <c r="V1157">
        <v>888</v>
      </c>
      <c r="W1157">
        <v>200</v>
      </c>
      <c r="X1157">
        <v>0</v>
      </c>
      <c r="Y1157">
        <v>0</v>
      </c>
      <c r="Z1157">
        <v>0</v>
      </c>
      <c r="AD1157" s="1">
        <v>41760.333333333336</v>
      </c>
      <c r="AE1157" s="1">
        <v>41788.708333333336</v>
      </c>
      <c r="AG1157" s="1">
        <v>41673.333333333336</v>
      </c>
      <c r="AH1157" s="1">
        <v>41702.708333333336</v>
      </c>
      <c r="AI1157" s="1">
        <v>41673.333333333336</v>
      </c>
      <c r="AJ1157" s="1">
        <v>41702.708333333336</v>
      </c>
      <c r="AK1157" s="1">
        <v>41673.333333333336</v>
      </c>
      <c r="AL1157" s="1">
        <v>41702.708333333336</v>
      </c>
      <c r="AM1157" s="1">
        <v>41760.333333333336</v>
      </c>
      <c r="AN1157" s="1">
        <v>41788.708333333336</v>
      </c>
      <c r="AP1157" t="s">
        <v>113</v>
      </c>
      <c r="AU1157" t="s">
        <v>3217</v>
      </c>
      <c r="AY1157" t="s">
        <v>106</v>
      </c>
      <c r="AZ1157">
        <v>0</v>
      </c>
      <c r="BA1157">
        <v>0</v>
      </c>
      <c r="BD1157" s="3">
        <v>41321.661111111112</v>
      </c>
      <c r="BE1157" s="3">
        <v>41321.663888888892</v>
      </c>
      <c r="BF1157" t="s">
        <v>115</v>
      </c>
      <c r="BG1157" t="s">
        <v>115</v>
      </c>
      <c r="BH1157">
        <v>8149</v>
      </c>
      <c r="BM1157">
        <v>43450</v>
      </c>
      <c r="BR1157" t="s">
        <v>1309</v>
      </c>
      <c r="BS1157" t="s">
        <v>1310</v>
      </c>
      <c r="BU1157">
        <v>1</v>
      </c>
      <c r="BV1157" t="s">
        <v>118</v>
      </c>
      <c r="BX1157" t="s">
        <v>119</v>
      </c>
      <c r="BY1157" t="s">
        <v>119</v>
      </c>
      <c r="BZ1157" t="s">
        <v>119</v>
      </c>
      <c r="CA1157">
        <v>1</v>
      </c>
      <c r="CC1157" t="s">
        <v>120</v>
      </c>
      <c r="CH1157">
        <v>540</v>
      </c>
      <c r="CI1157">
        <v>35320</v>
      </c>
      <c r="CJ1157" t="s">
        <v>106</v>
      </c>
      <c r="CK1157" t="s">
        <v>106</v>
      </c>
      <c r="CL1157">
        <v>15</v>
      </c>
      <c r="CM1157" t="s">
        <v>3211</v>
      </c>
      <c r="CO1157">
        <v>124412</v>
      </c>
      <c r="CQ1157">
        <v>0</v>
      </c>
      <c r="CR1157">
        <v>0</v>
      </c>
      <c r="CS1157">
        <v>0</v>
      </c>
      <c r="CY1157" t="s">
        <v>123</v>
      </c>
      <c r="CZ1157" t="s">
        <v>124</v>
      </c>
      <c r="DD1157" t="str" cm="1">
        <f t="array" ref="DD1157:DE1157">TEXT(_xlfn.SEQUENCE(1, DATEDIF(AG1157, AH1157, "m") + 1, AG1157, 30), "YYYY-APMM")</f>
        <v>2014-AP02</v>
      </c>
      <c r="DE1157" t="str">
        <v>2014-AP03</v>
      </c>
      <c r="DN1157">
        <f t="shared" si="36"/>
        <v>444</v>
      </c>
      <c r="DO1157" t="str">
        <f t="shared" si="37"/>
        <v>BLOCK MASON SK</v>
      </c>
    </row>
    <row r="1158" spans="1:119" x14ac:dyDescent="0.35">
      <c r="A1158" t="s">
        <v>105</v>
      </c>
      <c r="B1158">
        <v>500443</v>
      </c>
      <c r="C1158">
        <v>6359</v>
      </c>
      <c r="D1158">
        <v>124415</v>
      </c>
      <c r="E1158">
        <v>13662</v>
      </c>
      <c r="F1158">
        <v>0</v>
      </c>
      <c r="G1158" t="s">
        <v>106</v>
      </c>
      <c r="H1158" t="s">
        <v>106</v>
      </c>
      <c r="I1158" t="s">
        <v>106</v>
      </c>
      <c r="J1158" t="s">
        <v>107</v>
      </c>
      <c r="K1158" t="s">
        <v>108</v>
      </c>
      <c r="L1158" t="s">
        <v>109</v>
      </c>
      <c r="M1158" t="s">
        <v>110</v>
      </c>
      <c r="N1158" t="s">
        <v>3218</v>
      </c>
      <c r="O1158" t="s">
        <v>3219</v>
      </c>
      <c r="P1158">
        <v>8178</v>
      </c>
      <c r="Q1158">
        <v>592</v>
      </c>
      <c r="R1158">
        <v>0</v>
      </c>
      <c r="S1158">
        <v>200</v>
      </c>
      <c r="T1158">
        <v>0</v>
      </c>
      <c r="U1158">
        <v>408</v>
      </c>
      <c r="V1158">
        <v>408</v>
      </c>
      <c r="W1158">
        <v>200</v>
      </c>
      <c r="X1158">
        <v>0</v>
      </c>
      <c r="Y1158">
        <v>0</v>
      </c>
      <c r="Z1158">
        <v>0</v>
      </c>
      <c r="AD1158" s="1">
        <v>41772.333333333336</v>
      </c>
      <c r="AE1158" s="1">
        <v>41800.708333333336</v>
      </c>
      <c r="AG1158" s="1">
        <v>41686.333333333336</v>
      </c>
      <c r="AH1158" s="1">
        <v>41714.708333333336</v>
      </c>
      <c r="AI1158" s="1">
        <v>41686.333333333336</v>
      </c>
      <c r="AJ1158" s="1">
        <v>41714.708333333336</v>
      </c>
      <c r="AK1158" s="1">
        <v>41686.333333333336</v>
      </c>
      <c r="AL1158" s="1">
        <v>41714.708333333336</v>
      </c>
      <c r="AM1158" s="1">
        <v>41772.333333333336</v>
      </c>
      <c r="AN1158" s="1">
        <v>41800.708333333336</v>
      </c>
      <c r="AP1158" t="s">
        <v>113</v>
      </c>
      <c r="AU1158" t="s">
        <v>3220</v>
      </c>
      <c r="AY1158" t="s">
        <v>106</v>
      </c>
      <c r="AZ1158">
        <v>0</v>
      </c>
      <c r="BA1158">
        <v>0</v>
      </c>
      <c r="BD1158" s="3">
        <v>41321.661111111112</v>
      </c>
      <c r="BE1158" s="3">
        <v>41321.663888888892</v>
      </c>
      <c r="BF1158" t="s">
        <v>115</v>
      </c>
      <c r="BG1158" t="s">
        <v>115</v>
      </c>
      <c r="BH1158">
        <v>8149</v>
      </c>
      <c r="BM1158">
        <v>43550</v>
      </c>
      <c r="BR1158" t="s">
        <v>116</v>
      </c>
      <c r="BS1158" t="s">
        <v>117</v>
      </c>
      <c r="BU1158">
        <v>1</v>
      </c>
      <c r="BV1158" t="s">
        <v>118</v>
      </c>
      <c r="BX1158" t="s">
        <v>119</v>
      </c>
      <c r="BY1158" t="s">
        <v>119</v>
      </c>
      <c r="BZ1158" t="s">
        <v>119</v>
      </c>
      <c r="CA1158">
        <v>1</v>
      </c>
      <c r="CC1158" t="s">
        <v>120</v>
      </c>
      <c r="CH1158">
        <v>540</v>
      </c>
      <c r="CI1158">
        <v>35320</v>
      </c>
      <c r="CJ1158" t="s">
        <v>106</v>
      </c>
      <c r="CK1158" t="s">
        <v>106</v>
      </c>
      <c r="CL1158">
        <v>15</v>
      </c>
      <c r="CM1158" t="s">
        <v>3211</v>
      </c>
      <c r="CO1158">
        <v>124412</v>
      </c>
      <c r="CQ1158">
        <v>0</v>
      </c>
      <c r="CR1158">
        <v>0</v>
      </c>
      <c r="CS1158">
        <v>0</v>
      </c>
      <c r="CY1158" t="s">
        <v>123</v>
      </c>
      <c r="CZ1158" t="s">
        <v>124</v>
      </c>
      <c r="DD1158" t="str" cm="1">
        <f t="array" ref="DD1158:DE1158">TEXT(_xlfn.SEQUENCE(1, DATEDIF(AG1158, AH1158, "m") + 1, AG1158, 30), "YYYY-APMM")</f>
        <v>2014-AP02</v>
      </c>
      <c r="DE1158" t="str">
        <v>2014-AP03</v>
      </c>
      <c r="DN1158">
        <f t="shared" si="36"/>
        <v>204</v>
      </c>
      <c r="DO1158" t="str">
        <f t="shared" si="37"/>
        <v>LABOR- SUBCONTRACTOR</v>
      </c>
    </row>
    <row r="1159" spans="1:119" x14ac:dyDescent="0.35">
      <c r="A1159" t="s">
        <v>105</v>
      </c>
      <c r="B1159">
        <v>500444</v>
      </c>
      <c r="C1159">
        <v>6359</v>
      </c>
      <c r="D1159">
        <v>124415</v>
      </c>
      <c r="E1159">
        <v>13662</v>
      </c>
      <c r="F1159">
        <v>0</v>
      </c>
      <c r="G1159" t="s">
        <v>106</v>
      </c>
      <c r="H1159" t="s">
        <v>106</v>
      </c>
      <c r="I1159" t="s">
        <v>106</v>
      </c>
      <c r="J1159" t="s">
        <v>107</v>
      </c>
      <c r="K1159" t="s">
        <v>108</v>
      </c>
      <c r="L1159" t="s">
        <v>109</v>
      </c>
      <c r="M1159" t="s">
        <v>110</v>
      </c>
      <c r="N1159" t="s">
        <v>3221</v>
      </c>
      <c r="O1159" t="s">
        <v>3222</v>
      </c>
      <c r="P1159">
        <v>8178</v>
      </c>
      <c r="Q1159">
        <v>592</v>
      </c>
      <c r="R1159">
        <v>24</v>
      </c>
      <c r="S1159">
        <v>160</v>
      </c>
      <c r="T1159">
        <v>0</v>
      </c>
      <c r="U1159">
        <v>112</v>
      </c>
      <c r="V1159">
        <v>112</v>
      </c>
      <c r="W1159">
        <v>160</v>
      </c>
      <c r="X1159">
        <v>0</v>
      </c>
      <c r="Y1159">
        <v>0</v>
      </c>
      <c r="Z1159">
        <v>0</v>
      </c>
      <c r="AD1159" s="1">
        <v>41790.333333333336</v>
      </c>
      <c r="AE1159" s="1">
        <v>41812.708333333336</v>
      </c>
      <c r="AG1159" s="1">
        <v>41703.333333333336</v>
      </c>
      <c r="AH1159" s="1">
        <v>41725.708333333336</v>
      </c>
      <c r="AI1159" s="1">
        <v>41703.333333333336</v>
      </c>
      <c r="AJ1159" s="1">
        <v>41725.708333333336</v>
      </c>
      <c r="AK1159" s="1">
        <v>41703.333333333336</v>
      </c>
      <c r="AL1159" s="1">
        <v>41725.708333333336</v>
      </c>
      <c r="AM1159" s="1">
        <v>41790.333333333336</v>
      </c>
      <c r="AN1159" s="1">
        <v>41812.708333333336</v>
      </c>
      <c r="AP1159" t="s">
        <v>113</v>
      </c>
      <c r="AU1159" t="s">
        <v>3223</v>
      </c>
      <c r="AY1159" t="s">
        <v>106</v>
      </c>
      <c r="AZ1159">
        <v>0</v>
      </c>
      <c r="BA1159">
        <v>0</v>
      </c>
      <c r="BD1159" s="3">
        <v>41321.661111111112</v>
      </c>
      <c r="BE1159" s="3">
        <v>41321.663888888892</v>
      </c>
      <c r="BF1159" t="s">
        <v>115</v>
      </c>
      <c r="BG1159" t="s">
        <v>115</v>
      </c>
      <c r="BH1159">
        <v>8149</v>
      </c>
      <c r="BM1159">
        <v>43550</v>
      </c>
      <c r="BR1159" t="s">
        <v>116</v>
      </c>
      <c r="BS1159" t="s">
        <v>117</v>
      </c>
      <c r="BU1159">
        <v>1</v>
      </c>
      <c r="BV1159" t="s">
        <v>118</v>
      </c>
      <c r="BX1159" t="s">
        <v>119</v>
      </c>
      <c r="BY1159" t="s">
        <v>119</v>
      </c>
      <c r="BZ1159" t="s">
        <v>119</v>
      </c>
      <c r="CA1159">
        <v>1</v>
      </c>
      <c r="CC1159" t="s">
        <v>120</v>
      </c>
      <c r="CH1159">
        <v>540</v>
      </c>
      <c r="CI1159">
        <v>35320</v>
      </c>
      <c r="CJ1159" t="s">
        <v>106</v>
      </c>
      <c r="CK1159" t="s">
        <v>106</v>
      </c>
      <c r="CL1159">
        <v>15</v>
      </c>
      <c r="CM1159" t="s">
        <v>3211</v>
      </c>
      <c r="CO1159">
        <v>124412</v>
      </c>
      <c r="CQ1159">
        <v>0</v>
      </c>
      <c r="CR1159">
        <v>0</v>
      </c>
      <c r="CS1159">
        <v>0</v>
      </c>
      <c r="CY1159" t="s">
        <v>123</v>
      </c>
      <c r="CZ1159" t="s">
        <v>124</v>
      </c>
      <c r="DD1159" t="str" cm="1">
        <f t="array" ref="DD1159">TEXT(_xlfn.SEQUENCE(1, DATEDIF(AG1159, AH1159, "m") + 1, AG1159, 30), "YYYY-APMM")</f>
        <v>2014-AP03</v>
      </c>
      <c r="DN1159">
        <f t="shared" si="36"/>
        <v>112</v>
      </c>
      <c r="DO1159" t="str">
        <f t="shared" si="37"/>
        <v>LABOR- SUBCONTRACTOR</v>
      </c>
    </row>
    <row r="1160" spans="1:119" x14ac:dyDescent="0.35">
      <c r="A1160" t="s">
        <v>105</v>
      </c>
      <c r="B1160">
        <v>500445</v>
      </c>
      <c r="C1160">
        <v>6359</v>
      </c>
      <c r="D1160">
        <v>124415</v>
      </c>
      <c r="E1160">
        <v>13662</v>
      </c>
      <c r="F1160">
        <v>0</v>
      </c>
      <c r="G1160" t="s">
        <v>106</v>
      </c>
      <c r="H1160" t="s">
        <v>106</v>
      </c>
      <c r="I1160" t="s">
        <v>106</v>
      </c>
      <c r="J1160" t="s">
        <v>107</v>
      </c>
      <c r="K1160" t="s">
        <v>108</v>
      </c>
      <c r="L1160" t="s">
        <v>109</v>
      </c>
      <c r="M1160" t="s">
        <v>110</v>
      </c>
      <c r="N1160" t="s">
        <v>3224</v>
      </c>
      <c r="O1160" t="s">
        <v>3225</v>
      </c>
      <c r="P1160">
        <v>8178</v>
      </c>
      <c r="Q1160">
        <v>568</v>
      </c>
      <c r="R1160">
        <v>0</v>
      </c>
      <c r="S1160">
        <v>200</v>
      </c>
      <c r="T1160">
        <v>0</v>
      </c>
      <c r="U1160">
        <v>616</v>
      </c>
      <c r="V1160">
        <v>616</v>
      </c>
      <c r="W1160">
        <v>200</v>
      </c>
      <c r="X1160">
        <v>0</v>
      </c>
      <c r="Y1160">
        <v>0</v>
      </c>
      <c r="Z1160">
        <v>0</v>
      </c>
      <c r="AD1160" s="1">
        <v>41795.333333333336</v>
      </c>
      <c r="AE1160" s="1">
        <v>41823.708333333336</v>
      </c>
      <c r="AG1160" s="1">
        <v>41713.333333333336</v>
      </c>
      <c r="AH1160" s="1">
        <v>41741.708333333336</v>
      </c>
      <c r="AI1160" s="1">
        <v>41713.333333333336</v>
      </c>
      <c r="AJ1160" s="1">
        <v>41741.708333333336</v>
      </c>
      <c r="AK1160" s="1">
        <v>41713.333333333336</v>
      </c>
      <c r="AL1160" s="1">
        <v>41741.708333333336</v>
      </c>
      <c r="AM1160" s="1">
        <v>41795.333333333336</v>
      </c>
      <c r="AN1160" s="1">
        <v>41823.708333333336</v>
      </c>
      <c r="AP1160" t="s">
        <v>113</v>
      </c>
      <c r="AU1160" t="s">
        <v>3226</v>
      </c>
      <c r="AY1160" t="s">
        <v>106</v>
      </c>
      <c r="AZ1160">
        <v>0</v>
      </c>
      <c r="BA1160">
        <v>0</v>
      </c>
      <c r="BD1160" s="3">
        <v>41321.661111111112</v>
      </c>
      <c r="BE1160" s="3">
        <v>41321.663888888892</v>
      </c>
      <c r="BF1160" t="s">
        <v>115</v>
      </c>
      <c r="BG1160" t="s">
        <v>115</v>
      </c>
      <c r="BH1160">
        <v>8149</v>
      </c>
      <c r="BM1160">
        <v>43550</v>
      </c>
      <c r="BR1160" t="s">
        <v>116</v>
      </c>
      <c r="BS1160" t="s">
        <v>117</v>
      </c>
      <c r="BU1160">
        <v>1</v>
      </c>
      <c r="BV1160" t="s">
        <v>118</v>
      </c>
      <c r="BX1160" t="s">
        <v>119</v>
      </c>
      <c r="BY1160" t="s">
        <v>119</v>
      </c>
      <c r="BZ1160" t="s">
        <v>119</v>
      </c>
      <c r="CA1160">
        <v>1</v>
      </c>
      <c r="CC1160" t="s">
        <v>120</v>
      </c>
      <c r="CH1160">
        <v>540</v>
      </c>
      <c r="CI1160">
        <v>35320</v>
      </c>
      <c r="CJ1160" t="s">
        <v>106</v>
      </c>
      <c r="CK1160" t="s">
        <v>106</v>
      </c>
      <c r="CL1160">
        <v>15</v>
      </c>
      <c r="CM1160" t="s">
        <v>3211</v>
      </c>
      <c r="CO1160">
        <v>124412</v>
      </c>
      <c r="CQ1160">
        <v>0</v>
      </c>
      <c r="CR1160">
        <v>0</v>
      </c>
      <c r="CS1160">
        <v>0</v>
      </c>
      <c r="CY1160" t="s">
        <v>123</v>
      </c>
      <c r="CZ1160" t="s">
        <v>124</v>
      </c>
      <c r="DD1160" t="str" cm="1">
        <f t="array" ref="DD1160">TEXT(_xlfn.SEQUENCE(1, DATEDIF(AG1160, AH1160, "m") + 1, AG1160, 30), "YYYY-APMM")</f>
        <v>2014-AP03</v>
      </c>
      <c r="DN1160">
        <f t="shared" si="36"/>
        <v>616</v>
      </c>
      <c r="DO1160" t="str">
        <f t="shared" si="37"/>
        <v>LABOR- SUBCONTRACTOR</v>
      </c>
    </row>
    <row r="1161" spans="1:119" x14ac:dyDescent="0.35">
      <c r="A1161" t="s">
        <v>105</v>
      </c>
      <c r="B1161">
        <v>500446</v>
      </c>
      <c r="C1161">
        <v>6359</v>
      </c>
      <c r="D1161">
        <v>124415</v>
      </c>
      <c r="E1161">
        <v>13662</v>
      </c>
      <c r="F1161">
        <v>0</v>
      </c>
      <c r="G1161" t="s">
        <v>106</v>
      </c>
      <c r="H1161" t="s">
        <v>106</v>
      </c>
      <c r="I1161" t="s">
        <v>106</v>
      </c>
      <c r="J1161" t="s">
        <v>107</v>
      </c>
      <c r="K1161" t="s">
        <v>108</v>
      </c>
      <c r="L1161" t="s">
        <v>109</v>
      </c>
      <c r="M1161" t="s">
        <v>110</v>
      </c>
      <c r="N1161" t="s">
        <v>3227</v>
      </c>
      <c r="O1161" t="s">
        <v>3228</v>
      </c>
      <c r="P1161">
        <v>8178</v>
      </c>
      <c r="Q1161">
        <v>568</v>
      </c>
      <c r="R1161">
        <v>40</v>
      </c>
      <c r="S1161">
        <v>200</v>
      </c>
      <c r="T1161">
        <v>0</v>
      </c>
      <c r="U1161">
        <v>382.4</v>
      </c>
      <c r="V1161">
        <v>382.4</v>
      </c>
      <c r="W1161">
        <v>200</v>
      </c>
      <c r="X1161">
        <v>0</v>
      </c>
      <c r="Y1161">
        <v>0</v>
      </c>
      <c r="Z1161">
        <v>0</v>
      </c>
      <c r="AD1161" s="1">
        <v>41807.333333333336</v>
      </c>
      <c r="AE1161" s="1">
        <v>41835.708333333336</v>
      </c>
      <c r="AG1161" s="1">
        <v>41724.333333333336</v>
      </c>
      <c r="AH1161" s="1">
        <v>41752.708333333336</v>
      </c>
      <c r="AI1161" s="1">
        <v>41724.333333333336</v>
      </c>
      <c r="AJ1161" s="1">
        <v>41752.708333333336</v>
      </c>
      <c r="AK1161" s="1">
        <v>41724.333333333336</v>
      </c>
      <c r="AL1161" s="1">
        <v>41752.708333333336</v>
      </c>
      <c r="AM1161" s="1">
        <v>41807.333333333336</v>
      </c>
      <c r="AN1161" s="1">
        <v>41835.708333333336</v>
      </c>
      <c r="AP1161" t="s">
        <v>113</v>
      </c>
      <c r="AU1161" t="s">
        <v>3229</v>
      </c>
      <c r="AY1161" t="s">
        <v>106</v>
      </c>
      <c r="AZ1161">
        <v>0</v>
      </c>
      <c r="BA1161">
        <v>0</v>
      </c>
      <c r="BD1161" s="3">
        <v>41321.661111111112</v>
      </c>
      <c r="BE1161" s="3">
        <v>41321.663888888892</v>
      </c>
      <c r="BF1161" t="s">
        <v>115</v>
      </c>
      <c r="BG1161" t="s">
        <v>115</v>
      </c>
      <c r="BH1161">
        <v>8149</v>
      </c>
      <c r="BM1161">
        <v>43550</v>
      </c>
      <c r="BR1161" t="s">
        <v>116</v>
      </c>
      <c r="BS1161" t="s">
        <v>117</v>
      </c>
      <c r="BU1161">
        <v>1</v>
      </c>
      <c r="BV1161" t="s">
        <v>118</v>
      </c>
      <c r="BX1161" t="s">
        <v>119</v>
      </c>
      <c r="BY1161" t="s">
        <v>119</v>
      </c>
      <c r="BZ1161" t="s">
        <v>119</v>
      </c>
      <c r="CA1161">
        <v>1</v>
      </c>
      <c r="CC1161" t="s">
        <v>120</v>
      </c>
      <c r="CH1161">
        <v>540</v>
      </c>
      <c r="CI1161">
        <v>35320</v>
      </c>
      <c r="CJ1161" t="s">
        <v>106</v>
      </c>
      <c r="CK1161" t="s">
        <v>106</v>
      </c>
      <c r="CL1161">
        <v>15</v>
      </c>
      <c r="CM1161" t="s">
        <v>3211</v>
      </c>
      <c r="CO1161">
        <v>124412</v>
      </c>
      <c r="CQ1161">
        <v>0</v>
      </c>
      <c r="CR1161">
        <v>0</v>
      </c>
      <c r="CS1161">
        <v>0</v>
      </c>
      <c r="CY1161" t="s">
        <v>123</v>
      </c>
      <c r="CZ1161" t="s">
        <v>124</v>
      </c>
      <c r="DD1161" t="str" cm="1">
        <f t="array" ref="DD1161">TEXT(_xlfn.SEQUENCE(1, DATEDIF(AG1161, AH1161, "m") + 1, AG1161, 30), "YYYY-APMM")</f>
        <v>2014-AP03</v>
      </c>
      <c r="DN1161">
        <f t="shared" si="36"/>
        <v>382.4</v>
      </c>
      <c r="DO1161" t="str">
        <f t="shared" si="37"/>
        <v>LABOR- SUBCONTRACTOR</v>
      </c>
    </row>
    <row r="1162" spans="1:119" x14ac:dyDescent="0.35">
      <c r="A1162" t="s">
        <v>105</v>
      </c>
      <c r="B1162">
        <v>500447</v>
      </c>
      <c r="C1162">
        <v>6359</v>
      </c>
      <c r="D1162">
        <v>124416</v>
      </c>
      <c r="E1162">
        <v>13662</v>
      </c>
      <c r="F1162">
        <v>0</v>
      </c>
      <c r="G1162" t="s">
        <v>106</v>
      </c>
      <c r="H1162" t="s">
        <v>106</v>
      </c>
      <c r="I1162" t="s">
        <v>106</v>
      </c>
      <c r="J1162" t="s">
        <v>107</v>
      </c>
      <c r="K1162" t="s">
        <v>108</v>
      </c>
      <c r="L1162" t="s">
        <v>109</v>
      </c>
      <c r="M1162" t="s">
        <v>110</v>
      </c>
      <c r="N1162" t="s">
        <v>3230</v>
      </c>
      <c r="O1162" t="s">
        <v>3231</v>
      </c>
      <c r="P1162">
        <v>8173</v>
      </c>
      <c r="Q1162">
        <v>552</v>
      </c>
      <c r="R1162">
        <v>0</v>
      </c>
      <c r="S1162">
        <v>160</v>
      </c>
      <c r="T1162">
        <v>0</v>
      </c>
      <c r="U1162">
        <v>712</v>
      </c>
      <c r="V1162">
        <v>712</v>
      </c>
      <c r="W1162">
        <v>160</v>
      </c>
      <c r="X1162">
        <v>0</v>
      </c>
      <c r="Y1162">
        <v>0</v>
      </c>
      <c r="Z1162">
        <v>0</v>
      </c>
      <c r="AD1162" s="1">
        <v>41757.333333333336</v>
      </c>
      <c r="AE1162" s="1">
        <v>41779.708333333336</v>
      </c>
      <c r="AG1162" s="1">
        <v>41675.333333333336</v>
      </c>
      <c r="AH1162" s="1">
        <v>41699.708333333336</v>
      </c>
      <c r="AI1162" s="1">
        <v>41675.333333333336</v>
      </c>
      <c r="AJ1162" s="1">
        <v>41699.708333333336</v>
      </c>
      <c r="AK1162" s="1">
        <v>41675.333333333336</v>
      </c>
      <c r="AL1162" s="1">
        <v>41699.708333333336</v>
      </c>
      <c r="AM1162" s="1">
        <v>41757.333333333336</v>
      </c>
      <c r="AN1162" s="1">
        <v>41779.708333333336</v>
      </c>
      <c r="AP1162" t="s">
        <v>113</v>
      </c>
      <c r="AU1162" t="s">
        <v>3232</v>
      </c>
      <c r="AY1162" t="s">
        <v>106</v>
      </c>
      <c r="AZ1162">
        <v>0</v>
      </c>
      <c r="BA1162">
        <v>0</v>
      </c>
      <c r="BD1162" s="3">
        <v>41321.661111111112</v>
      </c>
      <c r="BE1162" s="3">
        <v>41321.663888888892</v>
      </c>
      <c r="BF1162" t="s">
        <v>115</v>
      </c>
      <c r="BG1162" t="s">
        <v>115</v>
      </c>
      <c r="BH1162">
        <v>8149</v>
      </c>
      <c r="BM1162">
        <v>43500</v>
      </c>
      <c r="BR1162" t="s">
        <v>3233</v>
      </c>
      <c r="BS1162" t="s">
        <v>3234</v>
      </c>
      <c r="BU1162">
        <v>1</v>
      </c>
      <c r="BV1162" t="s">
        <v>118</v>
      </c>
      <c r="BX1162" t="s">
        <v>119</v>
      </c>
      <c r="BY1162" t="s">
        <v>119</v>
      </c>
      <c r="BZ1162" t="s">
        <v>119</v>
      </c>
      <c r="CA1162">
        <v>1</v>
      </c>
      <c r="CC1162" t="s">
        <v>120</v>
      </c>
      <c r="CH1162">
        <v>540</v>
      </c>
      <c r="CI1162">
        <v>35330</v>
      </c>
      <c r="CJ1162" t="s">
        <v>106</v>
      </c>
      <c r="CK1162" t="s">
        <v>106</v>
      </c>
      <c r="CL1162">
        <v>20</v>
      </c>
      <c r="CM1162" t="s">
        <v>3235</v>
      </c>
      <c r="CO1162">
        <v>124412</v>
      </c>
      <c r="CQ1162">
        <v>0</v>
      </c>
      <c r="CR1162">
        <v>0</v>
      </c>
      <c r="CS1162">
        <v>0</v>
      </c>
      <c r="CY1162" t="s">
        <v>123</v>
      </c>
      <c r="CZ1162" t="s">
        <v>124</v>
      </c>
      <c r="DD1162" t="str" cm="1">
        <f t="array" ref="DD1162">TEXT(_xlfn.SEQUENCE(1, DATEDIF(AG1162, AH1162, "m") + 1, AG1162, 30), "YYYY-APMM")</f>
        <v>2014-AP02</v>
      </c>
      <c r="DN1162">
        <f t="shared" si="36"/>
        <v>712</v>
      </c>
      <c r="DO1162" t="str">
        <f t="shared" si="37"/>
        <v>KERBSTONE MASON SK</v>
      </c>
    </row>
    <row r="1163" spans="1:119" x14ac:dyDescent="0.35">
      <c r="A1163" t="s">
        <v>105</v>
      </c>
      <c r="B1163">
        <v>500448</v>
      </c>
      <c r="C1163">
        <v>6359</v>
      </c>
      <c r="D1163">
        <v>124416</v>
      </c>
      <c r="E1163">
        <v>13662</v>
      </c>
      <c r="F1163">
        <v>0</v>
      </c>
      <c r="G1163" t="s">
        <v>106</v>
      </c>
      <c r="H1163" t="s">
        <v>106</v>
      </c>
      <c r="I1163" t="s">
        <v>106</v>
      </c>
      <c r="J1163" t="s">
        <v>107</v>
      </c>
      <c r="K1163" t="s">
        <v>108</v>
      </c>
      <c r="L1163" t="s">
        <v>109</v>
      </c>
      <c r="M1163" t="s">
        <v>110</v>
      </c>
      <c r="N1163" t="s">
        <v>3236</v>
      </c>
      <c r="O1163" t="s">
        <v>3237</v>
      </c>
      <c r="P1163">
        <v>8170</v>
      </c>
      <c r="Q1163">
        <v>552</v>
      </c>
      <c r="R1163">
        <v>0</v>
      </c>
      <c r="S1163">
        <v>160</v>
      </c>
      <c r="T1163">
        <v>0</v>
      </c>
      <c r="U1163">
        <v>456</v>
      </c>
      <c r="V1163">
        <v>456</v>
      </c>
      <c r="W1163">
        <v>160</v>
      </c>
      <c r="X1163">
        <v>0</v>
      </c>
      <c r="Y1163">
        <v>0</v>
      </c>
      <c r="Z1163">
        <v>0</v>
      </c>
      <c r="AD1163" s="1">
        <v>41769.333333333336</v>
      </c>
      <c r="AE1163" s="1">
        <v>41791.708333333336</v>
      </c>
      <c r="AG1163" s="1">
        <v>41688.333333333336</v>
      </c>
      <c r="AH1163" s="1">
        <v>41710.708333333336</v>
      </c>
      <c r="AI1163" s="1">
        <v>41688.333333333336</v>
      </c>
      <c r="AJ1163" s="1">
        <v>41710.708333333336</v>
      </c>
      <c r="AK1163" s="1">
        <v>41688.333333333336</v>
      </c>
      <c r="AL1163" s="1">
        <v>41710.708333333336</v>
      </c>
      <c r="AM1163" s="1">
        <v>41769.333333333336</v>
      </c>
      <c r="AN1163" s="1">
        <v>41791.708333333336</v>
      </c>
      <c r="AP1163" t="s">
        <v>113</v>
      </c>
      <c r="AU1163" t="s">
        <v>3238</v>
      </c>
      <c r="AY1163" t="s">
        <v>106</v>
      </c>
      <c r="AZ1163">
        <v>0</v>
      </c>
      <c r="BA1163">
        <v>0</v>
      </c>
      <c r="BD1163" s="3">
        <v>41321.661111111112</v>
      </c>
      <c r="BE1163" s="3">
        <v>41321.663888888892</v>
      </c>
      <c r="BF1163" t="s">
        <v>115</v>
      </c>
      <c r="BG1163" t="s">
        <v>115</v>
      </c>
      <c r="BH1163">
        <v>8149</v>
      </c>
      <c r="BM1163">
        <v>43470</v>
      </c>
      <c r="BR1163" t="s">
        <v>2854</v>
      </c>
      <c r="BS1163" t="s">
        <v>2855</v>
      </c>
      <c r="BU1163">
        <v>1</v>
      </c>
      <c r="BV1163" t="s">
        <v>118</v>
      </c>
      <c r="BX1163" t="s">
        <v>119</v>
      </c>
      <c r="BY1163" t="s">
        <v>119</v>
      </c>
      <c r="BZ1163" t="s">
        <v>119</v>
      </c>
      <c r="CA1163">
        <v>1</v>
      </c>
      <c r="CC1163" t="s">
        <v>120</v>
      </c>
      <c r="CH1163">
        <v>540</v>
      </c>
      <c r="CI1163">
        <v>35330</v>
      </c>
      <c r="CJ1163" t="s">
        <v>106</v>
      </c>
      <c r="CK1163" t="s">
        <v>106</v>
      </c>
      <c r="CL1163">
        <v>20</v>
      </c>
      <c r="CM1163" t="s">
        <v>3235</v>
      </c>
      <c r="CO1163">
        <v>124412</v>
      </c>
      <c r="CQ1163">
        <v>0</v>
      </c>
      <c r="CR1163">
        <v>0</v>
      </c>
      <c r="CS1163">
        <v>0</v>
      </c>
      <c r="CY1163" t="s">
        <v>123</v>
      </c>
      <c r="CZ1163" t="s">
        <v>124</v>
      </c>
      <c r="DD1163" t="str" cm="1">
        <f t="array" ref="DD1163">TEXT(_xlfn.SEQUENCE(1, DATEDIF(AG1163, AH1163, "m") + 1, AG1163, 30), "YYYY-APMM")</f>
        <v>2014-AP02</v>
      </c>
      <c r="DN1163">
        <f t="shared" si="36"/>
        <v>456</v>
      </c>
      <c r="DO1163" t="str">
        <f t="shared" si="37"/>
        <v>TILE MASON SK</v>
      </c>
    </row>
    <row r="1164" spans="1:119" x14ac:dyDescent="0.35">
      <c r="A1164" t="s">
        <v>105</v>
      </c>
      <c r="B1164">
        <v>500449</v>
      </c>
      <c r="C1164">
        <v>6359</v>
      </c>
      <c r="D1164">
        <v>124416</v>
      </c>
      <c r="E1164">
        <v>13662</v>
      </c>
      <c r="F1164">
        <v>0</v>
      </c>
      <c r="G1164" t="s">
        <v>106</v>
      </c>
      <c r="H1164" t="s">
        <v>106</v>
      </c>
      <c r="I1164" t="s">
        <v>106</v>
      </c>
      <c r="J1164" t="s">
        <v>107</v>
      </c>
      <c r="K1164" t="s">
        <v>108</v>
      </c>
      <c r="L1164" t="s">
        <v>109</v>
      </c>
      <c r="M1164" t="s">
        <v>110</v>
      </c>
      <c r="N1164" t="s">
        <v>3239</v>
      </c>
      <c r="O1164" t="s">
        <v>3240</v>
      </c>
      <c r="P1164">
        <v>8174</v>
      </c>
      <c r="Q1164">
        <v>552</v>
      </c>
      <c r="R1164">
        <v>0</v>
      </c>
      <c r="S1164">
        <v>160</v>
      </c>
      <c r="T1164">
        <v>0</v>
      </c>
      <c r="U1164">
        <v>408</v>
      </c>
      <c r="V1164">
        <v>408</v>
      </c>
      <c r="W1164">
        <v>160</v>
      </c>
      <c r="X1164">
        <v>0</v>
      </c>
      <c r="Y1164">
        <v>0</v>
      </c>
      <c r="Z1164">
        <v>0</v>
      </c>
      <c r="AD1164" s="1">
        <v>41784.333333333336</v>
      </c>
      <c r="AE1164" s="1">
        <v>41806.708333333336</v>
      </c>
      <c r="AG1164" s="1">
        <v>41703.333333333336</v>
      </c>
      <c r="AH1164" s="1">
        <v>41725.708333333336</v>
      </c>
      <c r="AI1164" s="1">
        <v>41703.333333333336</v>
      </c>
      <c r="AJ1164" s="1">
        <v>41725.708333333336</v>
      </c>
      <c r="AK1164" s="1">
        <v>41703.333333333336</v>
      </c>
      <c r="AL1164" s="1">
        <v>41725.708333333336</v>
      </c>
      <c r="AM1164" s="1">
        <v>41784.333333333336</v>
      </c>
      <c r="AN1164" s="1">
        <v>41806.708333333336</v>
      </c>
      <c r="AP1164" t="s">
        <v>113</v>
      </c>
      <c r="AU1164" t="s">
        <v>3241</v>
      </c>
      <c r="AY1164" t="s">
        <v>106</v>
      </c>
      <c r="AZ1164">
        <v>0</v>
      </c>
      <c r="BA1164">
        <v>0</v>
      </c>
      <c r="BD1164" s="3">
        <v>41321.661111111112</v>
      </c>
      <c r="BE1164" s="3">
        <v>41321.663888888892</v>
      </c>
      <c r="BF1164" t="s">
        <v>115</v>
      </c>
      <c r="BG1164" t="s">
        <v>115</v>
      </c>
      <c r="BH1164">
        <v>8149</v>
      </c>
      <c r="BM1164">
        <v>43510</v>
      </c>
      <c r="BR1164" t="s">
        <v>3242</v>
      </c>
      <c r="BS1164" t="s">
        <v>3243</v>
      </c>
      <c r="BU1164">
        <v>1</v>
      </c>
      <c r="BV1164" t="s">
        <v>118</v>
      </c>
      <c r="BX1164" t="s">
        <v>119</v>
      </c>
      <c r="BY1164" t="s">
        <v>119</v>
      </c>
      <c r="BZ1164" t="s">
        <v>119</v>
      </c>
      <c r="CA1164">
        <v>1</v>
      </c>
      <c r="CC1164" t="s">
        <v>120</v>
      </c>
      <c r="CH1164">
        <v>540</v>
      </c>
      <c r="CI1164">
        <v>35330</v>
      </c>
      <c r="CJ1164" t="s">
        <v>106</v>
      </c>
      <c r="CK1164" t="s">
        <v>106</v>
      </c>
      <c r="CL1164">
        <v>20</v>
      </c>
      <c r="CM1164" t="s">
        <v>3235</v>
      </c>
      <c r="CO1164">
        <v>124412</v>
      </c>
      <c r="CQ1164">
        <v>0</v>
      </c>
      <c r="CR1164">
        <v>0</v>
      </c>
      <c r="CS1164">
        <v>0</v>
      </c>
      <c r="CY1164" t="s">
        <v>123</v>
      </c>
      <c r="CZ1164" t="s">
        <v>124</v>
      </c>
      <c r="DD1164" t="str" cm="1">
        <f t="array" ref="DD1164">TEXT(_xlfn.SEQUENCE(1, DATEDIF(AG1164, AH1164, "m") + 1, AG1164, 30), "YYYY-APMM")</f>
        <v>2014-AP03</v>
      </c>
      <c r="DN1164">
        <f t="shared" si="36"/>
        <v>408</v>
      </c>
      <c r="DO1164" t="str">
        <f t="shared" si="37"/>
        <v>INTERLOCK MASON SK</v>
      </c>
    </row>
    <row r="1165" spans="1:119" x14ac:dyDescent="0.35">
      <c r="A1165" t="s">
        <v>105</v>
      </c>
      <c r="B1165">
        <v>500450</v>
      </c>
      <c r="C1165">
        <v>6359</v>
      </c>
      <c r="D1165">
        <v>124417</v>
      </c>
      <c r="E1165">
        <v>13662</v>
      </c>
      <c r="F1165">
        <v>0</v>
      </c>
      <c r="G1165" t="s">
        <v>106</v>
      </c>
      <c r="H1165" t="s">
        <v>106</v>
      </c>
      <c r="I1165" t="s">
        <v>106</v>
      </c>
      <c r="J1165" t="s">
        <v>107</v>
      </c>
      <c r="K1165" t="s">
        <v>108</v>
      </c>
      <c r="L1165" t="s">
        <v>109</v>
      </c>
      <c r="M1165" t="s">
        <v>110</v>
      </c>
      <c r="N1165" t="s">
        <v>3244</v>
      </c>
      <c r="O1165" t="s">
        <v>3245</v>
      </c>
      <c r="P1165">
        <v>8175</v>
      </c>
      <c r="Q1165">
        <v>296</v>
      </c>
      <c r="R1165">
        <v>0</v>
      </c>
      <c r="S1165">
        <v>160</v>
      </c>
      <c r="T1165">
        <v>0</v>
      </c>
      <c r="U1165">
        <v>87.5</v>
      </c>
      <c r="V1165">
        <v>87.5</v>
      </c>
      <c r="W1165">
        <v>160</v>
      </c>
      <c r="X1165">
        <v>0</v>
      </c>
      <c r="Y1165">
        <v>0</v>
      </c>
      <c r="Z1165">
        <v>0</v>
      </c>
      <c r="AD1165" s="1">
        <v>41288.333333333336</v>
      </c>
      <c r="AE1165" s="1">
        <v>41310.708333333336</v>
      </c>
      <c r="AG1165" s="1">
        <v>41244.333333333336</v>
      </c>
      <c r="AH1165" s="1">
        <v>41267.708333333336</v>
      </c>
      <c r="AI1165" s="1">
        <v>41244.333333333336</v>
      </c>
      <c r="AJ1165" s="1">
        <v>41267.708333333336</v>
      </c>
      <c r="AK1165" s="1">
        <v>41244.333333333336</v>
      </c>
      <c r="AL1165" s="1">
        <v>41267.708333333336</v>
      </c>
      <c r="AM1165" s="1">
        <v>41288.333333333336</v>
      </c>
      <c r="AN1165" s="1">
        <v>41310.708333333336</v>
      </c>
      <c r="AP1165" t="s">
        <v>113</v>
      </c>
      <c r="AU1165" t="s">
        <v>3246</v>
      </c>
      <c r="AY1165" t="s">
        <v>106</v>
      </c>
      <c r="AZ1165">
        <v>0</v>
      </c>
      <c r="BA1165">
        <v>0</v>
      </c>
      <c r="BD1165" s="3">
        <v>41321.661111111112</v>
      </c>
      <c r="BE1165" s="3">
        <v>41321.663888888892</v>
      </c>
      <c r="BF1165" t="s">
        <v>115</v>
      </c>
      <c r="BG1165" t="s">
        <v>115</v>
      </c>
      <c r="BH1165">
        <v>8149</v>
      </c>
      <c r="BM1165">
        <v>43520</v>
      </c>
      <c r="BR1165" t="s">
        <v>3247</v>
      </c>
      <c r="BS1165" t="s">
        <v>3248</v>
      </c>
      <c r="BU1165">
        <v>1</v>
      </c>
      <c r="BV1165" t="s">
        <v>118</v>
      </c>
      <c r="BX1165" t="s">
        <v>119</v>
      </c>
      <c r="BY1165" t="s">
        <v>119</v>
      </c>
      <c r="BZ1165" t="s">
        <v>119</v>
      </c>
      <c r="CA1165">
        <v>1</v>
      </c>
      <c r="CC1165" t="s">
        <v>120</v>
      </c>
      <c r="CH1165">
        <v>540</v>
      </c>
      <c r="CI1165">
        <v>34630</v>
      </c>
      <c r="CJ1165" t="s">
        <v>106</v>
      </c>
      <c r="CK1165" t="s">
        <v>106</v>
      </c>
      <c r="CL1165" s="2" t="s">
        <v>3249</v>
      </c>
      <c r="CM1165" t="s">
        <v>3250</v>
      </c>
      <c r="CO1165">
        <v>124381</v>
      </c>
      <c r="CQ1165">
        <v>0</v>
      </c>
      <c r="CR1165">
        <v>0</v>
      </c>
      <c r="CS1165">
        <v>0</v>
      </c>
      <c r="CY1165" t="s">
        <v>123</v>
      </c>
      <c r="CZ1165" t="s">
        <v>124</v>
      </c>
      <c r="DD1165" t="str" cm="1">
        <f t="array" ref="DD1165">TEXT(_xlfn.SEQUENCE(1, DATEDIF(AG1165, AH1165, "m") + 1, AG1165, 30), "YYYY-APMM")</f>
        <v>2012-AP12</v>
      </c>
      <c r="DN1165">
        <f t="shared" si="36"/>
        <v>87.5</v>
      </c>
      <c r="DO1165" t="str">
        <f t="shared" si="37"/>
        <v>SURVEYOR SK</v>
      </c>
    </row>
    <row r="1166" spans="1:119" x14ac:dyDescent="0.35">
      <c r="A1166" t="s">
        <v>105</v>
      </c>
      <c r="B1166">
        <v>500451</v>
      </c>
      <c r="C1166">
        <v>6359</v>
      </c>
      <c r="D1166">
        <v>124417</v>
      </c>
      <c r="E1166">
        <v>13662</v>
      </c>
      <c r="F1166">
        <v>0</v>
      </c>
      <c r="G1166" t="s">
        <v>106</v>
      </c>
      <c r="H1166" t="s">
        <v>106</v>
      </c>
      <c r="I1166" t="s">
        <v>106</v>
      </c>
      <c r="J1166" t="s">
        <v>107</v>
      </c>
      <c r="K1166" t="s">
        <v>108</v>
      </c>
      <c r="L1166" t="s">
        <v>109</v>
      </c>
      <c r="M1166" t="s">
        <v>110</v>
      </c>
      <c r="N1166" t="s">
        <v>3251</v>
      </c>
      <c r="O1166" t="s">
        <v>3252</v>
      </c>
      <c r="P1166">
        <v>8180</v>
      </c>
      <c r="Q1166">
        <v>296</v>
      </c>
      <c r="R1166">
        <v>0</v>
      </c>
      <c r="S1166">
        <v>80</v>
      </c>
      <c r="T1166">
        <v>0</v>
      </c>
      <c r="U1166">
        <v>325</v>
      </c>
      <c r="V1166">
        <v>325</v>
      </c>
      <c r="W1166">
        <v>80</v>
      </c>
      <c r="X1166">
        <v>0</v>
      </c>
      <c r="Y1166">
        <v>0</v>
      </c>
      <c r="Z1166">
        <v>0</v>
      </c>
      <c r="AD1166" s="1">
        <v>41294.333333333336</v>
      </c>
      <c r="AE1166" s="1">
        <v>41304.708333333336</v>
      </c>
      <c r="AG1166" s="1">
        <v>41249.333333333336</v>
      </c>
      <c r="AH1166" s="1">
        <v>41260.708333333336</v>
      </c>
      <c r="AI1166" s="1">
        <v>41249.333333333336</v>
      </c>
      <c r="AJ1166" s="1">
        <v>41260.708333333336</v>
      </c>
      <c r="AK1166" s="1">
        <v>41249.333333333336</v>
      </c>
      <c r="AL1166" s="1">
        <v>41260.708333333336</v>
      </c>
      <c r="AM1166" s="1">
        <v>41294.333333333336</v>
      </c>
      <c r="AN1166" s="1">
        <v>41304.708333333336</v>
      </c>
      <c r="AP1166" t="s">
        <v>113</v>
      </c>
      <c r="AU1166" t="s">
        <v>3253</v>
      </c>
      <c r="AY1166" t="s">
        <v>106</v>
      </c>
      <c r="AZ1166">
        <v>0</v>
      </c>
      <c r="BA1166">
        <v>0</v>
      </c>
      <c r="BD1166" s="3">
        <v>41321.661111111112</v>
      </c>
      <c r="BE1166" s="3">
        <v>41321.663888888892</v>
      </c>
      <c r="BF1166" t="s">
        <v>115</v>
      </c>
      <c r="BG1166" t="s">
        <v>115</v>
      </c>
      <c r="BH1166">
        <v>8149</v>
      </c>
      <c r="BM1166">
        <v>43571</v>
      </c>
      <c r="BR1166" t="s">
        <v>3254</v>
      </c>
      <c r="BS1166" t="s">
        <v>3255</v>
      </c>
      <c r="BU1166">
        <v>1</v>
      </c>
      <c r="BV1166" t="s">
        <v>118</v>
      </c>
      <c r="BX1166" t="s">
        <v>119</v>
      </c>
      <c r="BY1166" t="s">
        <v>119</v>
      </c>
      <c r="BZ1166" t="s">
        <v>119</v>
      </c>
      <c r="CA1166">
        <v>1</v>
      </c>
      <c r="CC1166" t="s">
        <v>120</v>
      </c>
      <c r="CH1166">
        <v>540</v>
      </c>
      <c r="CI1166">
        <v>34630</v>
      </c>
      <c r="CJ1166" t="s">
        <v>106</v>
      </c>
      <c r="CK1166" t="s">
        <v>106</v>
      </c>
      <c r="CL1166" s="2" t="s">
        <v>3249</v>
      </c>
      <c r="CM1166" t="s">
        <v>3250</v>
      </c>
      <c r="CO1166">
        <v>124381</v>
      </c>
      <c r="CQ1166">
        <v>0</v>
      </c>
      <c r="CR1166">
        <v>0</v>
      </c>
      <c r="CS1166">
        <v>0</v>
      </c>
      <c r="CY1166" t="s">
        <v>123</v>
      </c>
      <c r="CZ1166" t="s">
        <v>124</v>
      </c>
      <c r="DD1166" t="str" cm="1">
        <f t="array" ref="DD1166">TEXT(_xlfn.SEQUENCE(1, DATEDIF(AG1166, AH1166, "m") + 1, AG1166, 30), "YYYY-APMM")</f>
        <v>2012-AP12</v>
      </c>
      <c r="DN1166">
        <f t="shared" si="36"/>
        <v>325</v>
      </c>
      <c r="DO1166" t="str">
        <f t="shared" si="37"/>
        <v>ELECTRICIANS SK</v>
      </c>
    </row>
    <row r="1167" spans="1:119" x14ac:dyDescent="0.35">
      <c r="A1167" t="s">
        <v>105</v>
      </c>
      <c r="B1167">
        <v>500452</v>
      </c>
      <c r="C1167">
        <v>6359</v>
      </c>
      <c r="D1167">
        <v>124417</v>
      </c>
      <c r="E1167">
        <v>13662</v>
      </c>
      <c r="F1167">
        <v>0</v>
      </c>
      <c r="G1167" t="s">
        <v>106</v>
      </c>
      <c r="H1167" t="s">
        <v>106</v>
      </c>
      <c r="I1167" t="s">
        <v>106</v>
      </c>
      <c r="J1167" t="s">
        <v>107</v>
      </c>
      <c r="K1167" t="s">
        <v>108</v>
      </c>
      <c r="L1167" t="s">
        <v>109</v>
      </c>
      <c r="M1167" t="s">
        <v>110</v>
      </c>
      <c r="N1167" t="s">
        <v>3256</v>
      </c>
      <c r="O1167" t="s">
        <v>3257</v>
      </c>
      <c r="P1167">
        <v>8177</v>
      </c>
      <c r="Q1167">
        <v>696</v>
      </c>
      <c r="R1167">
        <v>0</v>
      </c>
      <c r="S1167">
        <v>160</v>
      </c>
      <c r="T1167">
        <v>0</v>
      </c>
      <c r="U1167">
        <v>2687.5</v>
      </c>
      <c r="V1167">
        <v>2687.5</v>
      </c>
      <c r="W1167">
        <v>160</v>
      </c>
      <c r="X1167">
        <v>1750</v>
      </c>
      <c r="Y1167">
        <v>0</v>
      </c>
      <c r="Z1167">
        <v>1750</v>
      </c>
      <c r="AD1167" s="1">
        <v>41366.333333333336</v>
      </c>
      <c r="AE1167" s="1">
        <v>41388.708333333336</v>
      </c>
      <c r="AG1167" s="1">
        <v>41263.333333333336</v>
      </c>
      <c r="AH1167" s="1">
        <v>41286.708333333336</v>
      </c>
      <c r="AI1167" s="1">
        <v>41263.333333333336</v>
      </c>
      <c r="AJ1167" s="1">
        <v>41286.708333333336</v>
      </c>
      <c r="AK1167" s="1">
        <v>41263.333333333336</v>
      </c>
      <c r="AL1167" s="1">
        <v>41286.708333333336</v>
      </c>
      <c r="AM1167" s="1">
        <v>41366.333333333336</v>
      </c>
      <c r="AN1167" s="1">
        <v>41388.708333333336</v>
      </c>
      <c r="AP1167" t="s">
        <v>113</v>
      </c>
      <c r="AU1167" t="s">
        <v>3258</v>
      </c>
      <c r="AY1167" t="s">
        <v>106</v>
      </c>
      <c r="AZ1167">
        <v>0</v>
      </c>
      <c r="BA1167">
        <v>0</v>
      </c>
      <c r="BD1167" s="3">
        <v>41321.661111111112</v>
      </c>
      <c r="BE1167" s="3">
        <v>41321.663888888892</v>
      </c>
      <c r="BF1167" t="s">
        <v>115</v>
      </c>
      <c r="BG1167" t="s">
        <v>115</v>
      </c>
      <c r="BH1167">
        <v>8149</v>
      </c>
      <c r="BM1167">
        <v>43540</v>
      </c>
      <c r="BR1167" t="s">
        <v>1299</v>
      </c>
      <c r="BS1167" t="s">
        <v>1300</v>
      </c>
      <c r="BU1167">
        <v>1</v>
      </c>
      <c r="BV1167" t="s">
        <v>118</v>
      </c>
      <c r="BX1167" t="s">
        <v>119</v>
      </c>
      <c r="BY1167" t="s">
        <v>119</v>
      </c>
      <c r="BZ1167" t="s">
        <v>119</v>
      </c>
      <c r="CA1167">
        <v>1</v>
      </c>
      <c r="CC1167" t="s">
        <v>120</v>
      </c>
      <c r="CH1167">
        <v>540</v>
      </c>
      <c r="CI1167">
        <v>34630</v>
      </c>
      <c r="CJ1167" t="s">
        <v>106</v>
      </c>
      <c r="CK1167" t="s">
        <v>106</v>
      </c>
      <c r="CL1167" s="2" t="s">
        <v>3249</v>
      </c>
      <c r="CM1167" t="s">
        <v>3250</v>
      </c>
      <c r="CO1167">
        <v>124381</v>
      </c>
      <c r="CQ1167">
        <v>0</v>
      </c>
      <c r="CR1167">
        <v>0</v>
      </c>
      <c r="CS1167">
        <v>0</v>
      </c>
      <c r="CY1167" t="s">
        <v>123</v>
      </c>
      <c r="CZ1167" t="s">
        <v>124</v>
      </c>
      <c r="DD1167" t="str" cm="1">
        <f t="array" ref="DD1167">TEXT(_xlfn.SEQUENCE(1, DATEDIF(AG1167, AH1167, "m") + 1, AG1167, 30), "YYYY-APMM")</f>
        <v>2012-AP12</v>
      </c>
      <c r="DN1167">
        <f t="shared" si="36"/>
        <v>2687.5</v>
      </c>
      <c r="DO1167" t="str">
        <f t="shared" si="37"/>
        <v>LABOR - CIVIL</v>
      </c>
    </row>
    <row r="1168" spans="1:119" x14ac:dyDescent="0.35">
      <c r="A1168" t="s">
        <v>105</v>
      </c>
      <c r="B1168">
        <v>500453</v>
      </c>
      <c r="C1168">
        <v>6359</v>
      </c>
      <c r="D1168">
        <v>124417</v>
      </c>
      <c r="E1168">
        <v>13662</v>
      </c>
      <c r="F1168">
        <v>0</v>
      </c>
      <c r="G1168" t="s">
        <v>106</v>
      </c>
      <c r="H1168" t="s">
        <v>106</v>
      </c>
      <c r="I1168" t="s">
        <v>106</v>
      </c>
      <c r="J1168" t="s">
        <v>107</v>
      </c>
      <c r="K1168" t="s">
        <v>108</v>
      </c>
      <c r="L1168" t="s">
        <v>109</v>
      </c>
      <c r="M1168" t="s">
        <v>110</v>
      </c>
      <c r="N1168" t="s">
        <v>3259</v>
      </c>
      <c r="O1168" t="s">
        <v>3260</v>
      </c>
      <c r="P1168">
        <v>8177</v>
      </c>
      <c r="Q1168">
        <v>696</v>
      </c>
      <c r="R1168">
        <v>696</v>
      </c>
      <c r="S1168">
        <v>160</v>
      </c>
      <c r="T1168">
        <v>0</v>
      </c>
      <c r="U1168">
        <v>775</v>
      </c>
      <c r="V1168">
        <v>775</v>
      </c>
      <c r="W1168">
        <v>160</v>
      </c>
      <c r="X1168">
        <v>400</v>
      </c>
      <c r="Y1168">
        <v>0</v>
      </c>
      <c r="Z1168">
        <v>400</v>
      </c>
      <c r="AD1168" s="1">
        <v>41372.333333333336</v>
      </c>
      <c r="AE1168" s="1">
        <v>41394.708333333336</v>
      </c>
      <c r="AG1168" s="1">
        <v>41269.333333333336</v>
      </c>
      <c r="AH1168" s="1">
        <v>41291.708333333336</v>
      </c>
      <c r="AI1168" s="1">
        <v>41269.333333333336</v>
      </c>
      <c r="AJ1168" s="1">
        <v>41291.708333333336</v>
      </c>
      <c r="AK1168" s="1">
        <v>41269.333333333336</v>
      </c>
      <c r="AL1168" s="1">
        <v>41291.708333333336</v>
      </c>
      <c r="AM1168" s="1">
        <v>41372.333333333336</v>
      </c>
      <c r="AN1168" s="1">
        <v>41394.708333333336</v>
      </c>
      <c r="AP1168" t="s">
        <v>113</v>
      </c>
      <c r="AU1168" t="s">
        <v>3261</v>
      </c>
      <c r="AY1168" t="s">
        <v>106</v>
      </c>
      <c r="AZ1168">
        <v>0</v>
      </c>
      <c r="BA1168">
        <v>0</v>
      </c>
      <c r="BD1168" s="3">
        <v>41321.661111111112</v>
      </c>
      <c r="BE1168" s="3">
        <v>41321.663888888892</v>
      </c>
      <c r="BF1168" t="s">
        <v>115</v>
      </c>
      <c r="BG1168" t="s">
        <v>115</v>
      </c>
      <c r="BH1168">
        <v>8149</v>
      </c>
      <c r="BM1168">
        <v>43540</v>
      </c>
      <c r="BR1168" t="s">
        <v>1299</v>
      </c>
      <c r="BS1168" t="s">
        <v>1300</v>
      </c>
      <c r="BU1168">
        <v>1</v>
      </c>
      <c r="BV1168" t="s">
        <v>118</v>
      </c>
      <c r="BX1168" t="s">
        <v>119</v>
      </c>
      <c r="BY1168" t="s">
        <v>119</v>
      </c>
      <c r="BZ1168" t="s">
        <v>119</v>
      </c>
      <c r="CA1168">
        <v>1</v>
      </c>
      <c r="CC1168" t="s">
        <v>120</v>
      </c>
      <c r="CH1168">
        <v>540</v>
      </c>
      <c r="CI1168">
        <v>34630</v>
      </c>
      <c r="CJ1168" t="s">
        <v>106</v>
      </c>
      <c r="CK1168" t="s">
        <v>106</v>
      </c>
      <c r="CL1168" s="2" t="s">
        <v>3249</v>
      </c>
      <c r="CM1168" t="s">
        <v>3250</v>
      </c>
      <c r="CO1168">
        <v>124381</v>
      </c>
      <c r="CQ1168">
        <v>0</v>
      </c>
      <c r="CR1168">
        <v>0</v>
      </c>
      <c r="CS1168">
        <v>0</v>
      </c>
      <c r="CY1168" t="s">
        <v>123</v>
      </c>
      <c r="CZ1168" t="s">
        <v>124</v>
      </c>
      <c r="DD1168" t="str" cm="1">
        <f t="array" ref="DD1168">TEXT(_xlfn.SEQUENCE(1, DATEDIF(AG1168, AH1168, "m") + 1, AG1168, 30), "YYYY-APMM")</f>
        <v>2012-AP12</v>
      </c>
      <c r="DN1168">
        <f t="shared" si="36"/>
        <v>775</v>
      </c>
      <c r="DO1168" t="str">
        <f t="shared" si="37"/>
        <v>LABOR - CIVIL</v>
      </c>
    </row>
    <row r="1169" spans="1:119" x14ac:dyDescent="0.35">
      <c r="A1169" t="s">
        <v>105</v>
      </c>
      <c r="B1169">
        <v>500454</v>
      </c>
      <c r="C1169">
        <v>6359</v>
      </c>
      <c r="D1169">
        <v>124417</v>
      </c>
      <c r="E1169">
        <v>13662</v>
      </c>
      <c r="F1169">
        <v>0</v>
      </c>
      <c r="G1169" t="s">
        <v>106</v>
      </c>
      <c r="H1169" t="s">
        <v>106</v>
      </c>
      <c r="I1169" t="s">
        <v>106</v>
      </c>
      <c r="J1169" t="s">
        <v>107</v>
      </c>
      <c r="K1169" t="s">
        <v>108</v>
      </c>
      <c r="L1169" t="s">
        <v>109</v>
      </c>
      <c r="M1169" t="s">
        <v>110</v>
      </c>
      <c r="N1169" t="s">
        <v>3262</v>
      </c>
      <c r="O1169" t="s">
        <v>3263</v>
      </c>
      <c r="P1169">
        <v>8177</v>
      </c>
      <c r="Q1169">
        <v>696</v>
      </c>
      <c r="R1169">
        <v>0</v>
      </c>
      <c r="S1169">
        <v>160</v>
      </c>
      <c r="T1169">
        <v>0</v>
      </c>
      <c r="U1169">
        <v>675</v>
      </c>
      <c r="V1169">
        <v>675</v>
      </c>
      <c r="W1169">
        <v>160</v>
      </c>
      <c r="X1169">
        <v>300</v>
      </c>
      <c r="Y1169">
        <v>0</v>
      </c>
      <c r="Z1169">
        <v>300</v>
      </c>
      <c r="AD1169" s="1">
        <v>41360.333333333336</v>
      </c>
      <c r="AE1169" s="1">
        <v>41382.708333333336</v>
      </c>
      <c r="AG1169" s="1">
        <v>41256.333333333336</v>
      </c>
      <c r="AH1169" s="1">
        <v>41280.708333333336</v>
      </c>
      <c r="AI1169" s="1">
        <v>41256.333333333336</v>
      </c>
      <c r="AJ1169" s="1">
        <v>41280.708333333336</v>
      </c>
      <c r="AK1169" s="1">
        <v>41256.333333333336</v>
      </c>
      <c r="AL1169" s="1">
        <v>41280.708333333336</v>
      </c>
      <c r="AM1169" s="1">
        <v>41360.333333333336</v>
      </c>
      <c r="AN1169" s="1">
        <v>41382.708333333336</v>
      </c>
      <c r="AP1169" t="s">
        <v>113</v>
      </c>
      <c r="AU1169" t="s">
        <v>3264</v>
      </c>
      <c r="AY1169" t="s">
        <v>106</v>
      </c>
      <c r="AZ1169">
        <v>0</v>
      </c>
      <c r="BA1169">
        <v>0</v>
      </c>
      <c r="BD1169" s="3">
        <v>41321.661111111112</v>
      </c>
      <c r="BE1169" s="3">
        <v>41321.663888888892</v>
      </c>
      <c r="BF1169" t="s">
        <v>115</v>
      </c>
      <c r="BG1169" t="s">
        <v>115</v>
      </c>
      <c r="BH1169">
        <v>8149</v>
      </c>
      <c r="BM1169">
        <v>43540</v>
      </c>
      <c r="BR1169" t="s">
        <v>1299</v>
      </c>
      <c r="BS1169" t="s">
        <v>1300</v>
      </c>
      <c r="BU1169">
        <v>1</v>
      </c>
      <c r="BV1169" t="s">
        <v>118</v>
      </c>
      <c r="BX1169" t="s">
        <v>119</v>
      </c>
      <c r="BY1169" t="s">
        <v>119</v>
      </c>
      <c r="BZ1169" t="s">
        <v>119</v>
      </c>
      <c r="CA1169">
        <v>1</v>
      </c>
      <c r="CC1169" t="s">
        <v>120</v>
      </c>
      <c r="CH1169">
        <v>540</v>
      </c>
      <c r="CI1169">
        <v>34630</v>
      </c>
      <c r="CJ1169" t="s">
        <v>106</v>
      </c>
      <c r="CK1169" t="s">
        <v>106</v>
      </c>
      <c r="CL1169" s="2" t="s">
        <v>3249</v>
      </c>
      <c r="CM1169" t="s">
        <v>3250</v>
      </c>
      <c r="CO1169">
        <v>124381</v>
      </c>
      <c r="CQ1169">
        <v>0</v>
      </c>
      <c r="CR1169">
        <v>0</v>
      </c>
      <c r="CS1169">
        <v>0</v>
      </c>
      <c r="CY1169" t="s">
        <v>123</v>
      </c>
      <c r="CZ1169" t="s">
        <v>124</v>
      </c>
      <c r="DD1169" t="str" cm="1">
        <f t="array" ref="DD1169">TEXT(_xlfn.SEQUENCE(1, DATEDIF(AG1169, AH1169, "m") + 1, AG1169, 30), "YYYY-APMM")</f>
        <v>2012-AP12</v>
      </c>
      <c r="DN1169">
        <f t="shared" si="36"/>
        <v>675</v>
      </c>
      <c r="DO1169" t="str">
        <f t="shared" si="37"/>
        <v>LABOR - CIVIL</v>
      </c>
    </row>
    <row r="1170" spans="1:119" x14ac:dyDescent="0.35">
      <c r="A1170" t="s">
        <v>105</v>
      </c>
      <c r="B1170">
        <v>500455</v>
      </c>
      <c r="C1170">
        <v>6359</v>
      </c>
      <c r="D1170">
        <v>124417</v>
      </c>
      <c r="E1170">
        <v>13662</v>
      </c>
      <c r="F1170">
        <v>0</v>
      </c>
      <c r="G1170" t="s">
        <v>106</v>
      </c>
      <c r="H1170" t="s">
        <v>106</v>
      </c>
      <c r="I1170" t="s">
        <v>106</v>
      </c>
      <c r="J1170" t="s">
        <v>107</v>
      </c>
      <c r="K1170" t="s">
        <v>108</v>
      </c>
      <c r="L1170" t="s">
        <v>109</v>
      </c>
      <c r="M1170" t="s">
        <v>110</v>
      </c>
      <c r="N1170" t="s">
        <v>3265</v>
      </c>
      <c r="O1170" t="s">
        <v>3266</v>
      </c>
      <c r="P1170">
        <v>12515</v>
      </c>
      <c r="Q1170">
        <v>296</v>
      </c>
      <c r="R1170">
        <v>0</v>
      </c>
      <c r="S1170">
        <v>40</v>
      </c>
      <c r="T1170">
        <v>0</v>
      </c>
      <c r="U1170">
        <v>40</v>
      </c>
      <c r="V1170">
        <v>40</v>
      </c>
      <c r="W1170">
        <v>40</v>
      </c>
      <c r="X1170">
        <v>0</v>
      </c>
      <c r="Y1170">
        <v>0</v>
      </c>
      <c r="Z1170">
        <v>0</v>
      </c>
      <c r="AD1170" s="1">
        <v>41305.333333333336</v>
      </c>
      <c r="AE1170" s="1">
        <v>41310.708333333336</v>
      </c>
      <c r="AG1170" s="1">
        <v>41262.333333333336</v>
      </c>
      <c r="AH1170" s="1">
        <v>41267.708333333336</v>
      </c>
      <c r="AI1170" s="1">
        <v>41262.333333333336</v>
      </c>
      <c r="AJ1170" s="1">
        <v>41267.708333333336</v>
      </c>
      <c r="AK1170" s="1">
        <v>41262.333333333336</v>
      </c>
      <c r="AL1170" s="1">
        <v>41267.708333333336</v>
      </c>
      <c r="AM1170" s="1">
        <v>41305.333333333336</v>
      </c>
      <c r="AN1170" s="1">
        <v>41310.708333333336</v>
      </c>
      <c r="AP1170" t="s">
        <v>113</v>
      </c>
      <c r="AU1170" t="s">
        <v>3267</v>
      </c>
      <c r="AV1170" t="s">
        <v>3268</v>
      </c>
      <c r="AY1170" t="s">
        <v>106</v>
      </c>
      <c r="AZ1170">
        <v>0</v>
      </c>
      <c r="BA1170">
        <v>0</v>
      </c>
      <c r="BD1170" s="3">
        <v>41321.661111111112</v>
      </c>
      <c r="BE1170" s="3">
        <v>41321.663888888892</v>
      </c>
      <c r="BF1170" t="s">
        <v>115</v>
      </c>
      <c r="BG1170" t="s">
        <v>115</v>
      </c>
      <c r="BM1170">
        <v>45403</v>
      </c>
      <c r="BR1170" t="s">
        <v>1253</v>
      </c>
      <c r="BS1170" t="s">
        <v>1254</v>
      </c>
      <c r="BU1170">
        <v>1</v>
      </c>
      <c r="BV1170" t="s">
        <v>118</v>
      </c>
      <c r="BX1170" t="s">
        <v>119</v>
      </c>
      <c r="BY1170" t="s">
        <v>119</v>
      </c>
      <c r="BZ1170" t="s">
        <v>106</v>
      </c>
      <c r="CA1170">
        <v>1</v>
      </c>
      <c r="CC1170" t="s">
        <v>120</v>
      </c>
      <c r="CH1170">
        <v>540</v>
      </c>
      <c r="CI1170">
        <v>34630</v>
      </c>
      <c r="CJ1170" t="s">
        <v>106</v>
      </c>
      <c r="CK1170" t="s">
        <v>106</v>
      </c>
      <c r="CL1170" s="2" t="s">
        <v>3249</v>
      </c>
      <c r="CM1170" t="s">
        <v>3250</v>
      </c>
      <c r="CO1170">
        <v>124381</v>
      </c>
      <c r="CQ1170">
        <v>0</v>
      </c>
      <c r="CR1170">
        <v>0</v>
      </c>
      <c r="CS1170">
        <v>0</v>
      </c>
      <c r="CY1170" t="s">
        <v>123</v>
      </c>
      <c r="CZ1170" t="s">
        <v>124</v>
      </c>
      <c r="DD1170" t="str" cm="1">
        <f t="array" ref="DD1170">TEXT(_xlfn.SEQUENCE(1, DATEDIF(AG1170, AH1170, "m") + 1, AG1170, 30), "YYYY-APMM")</f>
        <v>2012-AP12</v>
      </c>
      <c r="DN1170">
        <f t="shared" si="36"/>
        <v>40</v>
      </c>
      <c r="DO1170" t="str">
        <f t="shared" si="37"/>
        <v>QUANTITY SURVEYOUR</v>
      </c>
    </row>
    <row r="1171" spans="1:119" x14ac:dyDescent="0.35">
      <c r="A1171" t="s">
        <v>105</v>
      </c>
      <c r="B1171">
        <v>500456</v>
      </c>
      <c r="C1171">
        <v>6359</v>
      </c>
      <c r="D1171">
        <v>124417</v>
      </c>
      <c r="E1171">
        <v>13662</v>
      </c>
      <c r="F1171">
        <v>0</v>
      </c>
      <c r="G1171" t="s">
        <v>106</v>
      </c>
      <c r="H1171" t="s">
        <v>106</v>
      </c>
      <c r="I1171" t="s">
        <v>106</v>
      </c>
      <c r="J1171" t="s">
        <v>107</v>
      </c>
      <c r="K1171" t="s">
        <v>108</v>
      </c>
      <c r="L1171" t="s">
        <v>109</v>
      </c>
      <c r="M1171" t="s">
        <v>110</v>
      </c>
      <c r="N1171" t="s">
        <v>3269</v>
      </c>
      <c r="O1171" t="s">
        <v>3270</v>
      </c>
      <c r="Q1171">
        <v>296</v>
      </c>
      <c r="R1171">
        <v>0</v>
      </c>
      <c r="S1171">
        <v>112</v>
      </c>
      <c r="T1171">
        <v>0</v>
      </c>
      <c r="U1171">
        <v>0</v>
      </c>
      <c r="V1171">
        <v>0</v>
      </c>
      <c r="W1171">
        <v>112</v>
      </c>
      <c r="X1171">
        <v>0</v>
      </c>
      <c r="Y1171">
        <v>0</v>
      </c>
      <c r="Z1171">
        <v>0</v>
      </c>
      <c r="AD1171" s="1">
        <v>41311.333333333336</v>
      </c>
      <c r="AE1171" s="1">
        <v>41328.708333333336</v>
      </c>
      <c r="AG1171" s="1">
        <v>41268.333333333336</v>
      </c>
      <c r="AH1171" s="1">
        <v>41283.708333333336</v>
      </c>
      <c r="AI1171" s="1">
        <v>41268.333333333336</v>
      </c>
      <c r="AJ1171" s="1">
        <v>41283.708333333336</v>
      </c>
      <c r="AK1171" s="1">
        <v>41268.333333333336</v>
      </c>
      <c r="AL1171" s="1">
        <v>41283.708333333336</v>
      </c>
      <c r="AM1171" s="1">
        <v>41311.333333333336</v>
      </c>
      <c r="AN1171" s="1">
        <v>41328.708333333336</v>
      </c>
      <c r="AP1171" t="s">
        <v>113</v>
      </c>
      <c r="AU1171" t="s">
        <v>3271</v>
      </c>
      <c r="AV1171" t="s">
        <v>3268</v>
      </c>
      <c r="AY1171" t="s">
        <v>106</v>
      </c>
      <c r="AZ1171">
        <v>0</v>
      </c>
      <c r="BA1171">
        <v>0</v>
      </c>
      <c r="BD1171" s="3">
        <v>41321.661111111112</v>
      </c>
      <c r="BE1171" s="3">
        <v>41321.663888888892</v>
      </c>
      <c r="BF1171" t="s">
        <v>115</v>
      </c>
      <c r="BG1171" t="s">
        <v>115</v>
      </c>
      <c r="CH1171">
        <v>540</v>
      </c>
      <c r="CI1171">
        <v>34630</v>
      </c>
      <c r="CJ1171" t="s">
        <v>106</v>
      </c>
      <c r="CK1171" t="s">
        <v>106</v>
      </c>
      <c r="CL1171" s="2" t="s">
        <v>3249</v>
      </c>
      <c r="CM1171" t="s">
        <v>3250</v>
      </c>
      <c r="CO1171">
        <v>124381</v>
      </c>
      <c r="CQ1171">
        <v>0</v>
      </c>
      <c r="CR1171">
        <v>0</v>
      </c>
      <c r="CS1171">
        <v>0</v>
      </c>
      <c r="CY1171" t="s">
        <v>123</v>
      </c>
      <c r="CZ1171" t="s">
        <v>124</v>
      </c>
      <c r="DD1171" t="str" cm="1">
        <f t="array" ref="DD1171">TEXT(_xlfn.SEQUENCE(1, DATEDIF(AG1171, AH1171, "m") + 1, AG1171, 30), "YYYY-APMM")</f>
        <v>2012-AP12</v>
      </c>
      <c r="DN1171">
        <f t="shared" si="36"/>
        <v>0</v>
      </c>
      <c r="DO1171">
        <f t="shared" si="37"/>
        <v>0</v>
      </c>
    </row>
    <row r="1172" spans="1:119" x14ac:dyDescent="0.35">
      <c r="A1172" t="s">
        <v>105</v>
      </c>
      <c r="B1172">
        <v>500457</v>
      </c>
      <c r="C1172">
        <v>6359</v>
      </c>
      <c r="D1172">
        <v>124417</v>
      </c>
      <c r="E1172">
        <v>13662</v>
      </c>
      <c r="F1172">
        <v>0</v>
      </c>
      <c r="G1172" t="s">
        <v>106</v>
      </c>
      <c r="H1172" t="s">
        <v>106</v>
      </c>
      <c r="I1172" t="s">
        <v>106</v>
      </c>
      <c r="J1172" t="s">
        <v>107</v>
      </c>
      <c r="K1172" t="s">
        <v>108</v>
      </c>
      <c r="L1172" t="s">
        <v>109</v>
      </c>
      <c r="M1172" t="s">
        <v>110</v>
      </c>
      <c r="N1172" t="s">
        <v>3272</v>
      </c>
      <c r="O1172" t="s">
        <v>3273</v>
      </c>
      <c r="Q1172">
        <v>296</v>
      </c>
      <c r="R1172">
        <v>0</v>
      </c>
      <c r="S1172">
        <v>56</v>
      </c>
      <c r="T1172">
        <v>0</v>
      </c>
      <c r="U1172">
        <v>40</v>
      </c>
      <c r="V1172">
        <v>40</v>
      </c>
      <c r="W1172">
        <v>56</v>
      </c>
      <c r="X1172">
        <v>0</v>
      </c>
      <c r="Y1172">
        <v>0</v>
      </c>
      <c r="Z1172">
        <v>0</v>
      </c>
      <c r="AD1172" s="1">
        <v>41329.333333333336</v>
      </c>
      <c r="AE1172" s="1">
        <v>41336.708333333336</v>
      </c>
      <c r="AG1172" s="1">
        <v>41284.333333333336</v>
      </c>
      <c r="AH1172" s="1">
        <v>41291.708333333336</v>
      </c>
      <c r="AI1172" s="1">
        <v>41284.333333333336</v>
      </c>
      <c r="AJ1172" s="1">
        <v>41291.708333333336</v>
      </c>
      <c r="AK1172" s="1">
        <v>41284.333333333336</v>
      </c>
      <c r="AL1172" s="1">
        <v>41291.708333333336</v>
      </c>
      <c r="AM1172" s="1">
        <v>41329.333333333336</v>
      </c>
      <c r="AN1172" s="1">
        <v>41336.708333333336</v>
      </c>
      <c r="AP1172" t="s">
        <v>113</v>
      </c>
      <c r="AU1172" t="s">
        <v>3274</v>
      </c>
      <c r="AV1172" t="s">
        <v>3275</v>
      </c>
      <c r="AY1172" t="s">
        <v>106</v>
      </c>
      <c r="AZ1172">
        <v>0</v>
      </c>
      <c r="BA1172">
        <v>0</v>
      </c>
      <c r="BD1172" s="3">
        <v>41321.661111111112</v>
      </c>
      <c r="BE1172" s="3">
        <v>41321.663888888892</v>
      </c>
      <c r="BF1172" t="s">
        <v>115</v>
      </c>
      <c r="BG1172" t="s">
        <v>115</v>
      </c>
      <c r="CH1172">
        <v>540</v>
      </c>
      <c r="CI1172">
        <v>34630</v>
      </c>
      <c r="CJ1172" t="s">
        <v>106</v>
      </c>
      <c r="CK1172" t="s">
        <v>106</v>
      </c>
      <c r="CL1172" s="2" t="s">
        <v>3249</v>
      </c>
      <c r="CM1172" t="s">
        <v>3250</v>
      </c>
      <c r="CO1172">
        <v>124381</v>
      </c>
      <c r="CQ1172">
        <v>0</v>
      </c>
      <c r="CR1172">
        <v>0</v>
      </c>
      <c r="CS1172">
        <v>0</v>
      </c>
      <c r="CY1172" t="s">
        <v>123</v>
      </c>
      <c r="CZ1172" t="s">
        <v>124</v>
      </c>
      <c r="DD1172" t="str" cm="1">
        <f t="array" ref="DD1172">TEXT(_xlfn.SEQUENCE(1, DATEDIF(AG1172, AH1172, "m") + 1, AG1172, 30), "YYYY-APMM")</f>
        <v>2013-AP01</v>
      </c>
      <c r="DN1172">
        <f t="shared" si="36"/>
        <v>40</v>
      </c>
      <c r="DO1172">
        <f t="shared" si="37"/>
        <v>0</v>
      </c>
    </row>
    <row r="1173" spans="1:119" x14ac:dyDescent="0.35">
      <c r="A1173" t="s">
        <v>105</v>
      </c>
      <c r="B1173">
        <v>500458</v>
      </c>
      <c r="C1173">
        <v>6359</v>
      </c>
      <c r="D1173">
        <v>124417</v>
      </c>
      <c r="E1173">
        <v>13662</v>
      </c>
      <c r="F1173">
        <v>0</v>
      </c>
      <c r="G1173" t="s">
        <v>106</v>
      </c>
      <c r="H1173" t="s">
        <v>106</v>
      </c>
      <c r="I1173" t="s">
        <v>106</v>
      </c>
      <c r="J1173" t="s">
        <v>107</v>
      </c>
      <c r="K1173" t="s">
        <v>108</v>
      </c>
      <c r="L1173" t="s">
        <v>109</v>
      </c>
      <c r="M1173" t="s">
        <v>110</v>
      </c>
      <c r="N1173" t="s">
        <v>3276</v>
      </c>
      <c r="O1173" t="s">
        <v>3277</v>
      </c>
      <c r="Q1173">
        <v>296</v>
      </c>
      <c r="R1173">
        <v>0</v>
      </c>
      <c r="S1173">
        <v>80</v>
      </c>
      <c r="T1173">
        <v>0</v>
      </c>
      <c r="U1173">
        <v>0</v>
      </c>
      <c r="V1173">
        <v>0</v>
      </c>
      <c r="W1173">
        <v>80</v>
      </c>
      <c r="X1173">
        <v>0</v>
      </c>
      <c r="Y1173">
        <v>0</v>
      </c>
      <c r="Z1173">
        <v>0</v>
      </c>
      <c r="AD1173" s="1">
        <v>41337.333333333336</v>
      </c>
      <c r="AE1173" s="1">
        <v>41347.708333333336</v>
      </c>
      <c r="AG1173" s="1">
        <v>41293.333333333336</v>
      </c>
      <c r="AH1173" s="1">
        <v>41303.708333333336</v>
      </c>
      <c r="AI1173" s="1">
        <v>41293.333333333336</v>
      </c>
      <c r="AJ1173" s="1">
        <v>41303.708333333336</v>
      </c>
      <c r="AK1173" s="1">
        <v>41293.333333333336</v>
      </c>
      <c r="AL1173" s="1">
        <v>41303.708333333336</v>
      </c>
      <c r="AM1173" s="1">
        <v>41337.333333333336</v>
      </c>
      <c r="AN1173" s="1">
        <v>41347.708333333336</v>
      </c>
      <c r="AP1173" t="s">
        <v>113</v>
      </c>
      <c r="AU1173" t="s">
        <v>3278</v>
      </c>
      <c r="AV1173" t="s">
        <v>3279</v>
      </c>
      <c r="AY1173" t="s">
        <v>106</v>
      </c>
      <c r="AZ1173">
        <v>0</v>
      </c>
      <c r="BA1173">
        <v>0</v>
      </c>
      <c r="BD1173" s="3">
        <v>41321.661111111112</v>
      </c>
      <c r="BE1173" s="3">
        <v>41321.663888888892</v>
      </c>
      <c r="BF1173" t="s">
        <v>115</v>
      </c>
      <c r="BG1173" t="s">
        <v>115</v>
      </c>
      <c r="CH1173">
        <v>540</v>
      </c>
      <c r="CI1173">
        <v>34630</v>
      </c>
      <c r="CJ1173" t="s">
        <v>106</v>
      </c>
      <c r="CK1173" t="s">
        <v>106</v>
      </c>
      <c r="CL1173" s="2" t="s">
        <v>3249</v>
      </c>
      <c r="CM1173" t="s">
        <v>3250</v>
      </c>
      <c r="CO1173">
        <v>124381</v>
      </c>
      <c r="CQ1173">
        <v>0</v>
      </c>
      <c r="CR1173">
        <v>0</v>
      </c>
      <c r="CS1173">
        <v>0</v>
      </c>
      <c r="CY1173" t="s">
        <v>123</v>
      </c>
      <c r="CZ1173" t="s">
        <v>124</v>
      </c>
      <c r="DD1173" t="str" cm="1">
        <f t="array" ref="DD1173">TEXT(_xlfn.SEQUENCE(1, DATEDIF(AG1173, AH1173, "m") + 1, AG1173, 30), "YYYY-APMM")</f>
        <v>2013-AP01</v>
      </c>
      <c r="DN1173">
        <f t="shared" si="36"/>
        <v>0</v>
      </c>
      <c r="DO1173">
        <f t="shared" si="37"/>
        <v>0</v>
      </c>
    </row>
    <row r="1174" spans="1:119" x14ac:dyDescent="0.35">
      <c r="A1174" t="s">
        <v>105</v>
      </c>
      <c r="B1174">
        <v>500459</v>
      </c>
      <c r="C1174">
        <v>6359</v>
      </c>
      <c r="D1174">
        <v>124417</v>
      </c>
      <c r="E1174">
        <v>13662</v>
      </c>
      <c r="F1174">
        <v>0</v>
      </c>
      <c r="G1174" t="s">
        <v>106</v>
      </c>
      <c r="H1174" t="s">
        <v>106</v>
      </c>
      <c r="I1174" t="s">
        <v>106</v>
      </c>
      <c r="J1174" t="s">
        <v>107</v>
      </c>
      <c r="K1174" t="s">
        <v>108</v>
      </c>
      <c r="L1174" t="s">
        <v>109</v>
      </c>
      <c r="M1174" t="s">
        <v>110</v>
      </c>
      <c r="N1174" t="s">
        <v>3280</v>
      </c>
      <c r="O1174" t="s">
        <v>3281</v>
      </c>
      <c r="P1174">
        <v>8180</v>
      </c>
      <c r="Q1174">
        <v>296</v>
      </c>
      <c r="R1174">
        <v>296</v>
      </c>
      <c r="S1174">
        <v>200</v>
      </c>
      <c r="T1174">
        <v>0</v>
      </c>
      <c r="U1174">
        <v>325</v>
      </c>
      <c r="V1174">
        <v>325</v>
      </c>
      <c r="W1174">
        <v>200</v>
      </c>
      <c r="X1174">
        <v>0</v>
      </c>
      <c r="Y1174">
        <v>0</v>
      </c>
      <c r="Z1174">
        <v>0</v>
      </c>
      <c r="AD1174" s="1">
        <v>41349.333333333336</v>
      </c>
      <c r="AE1174" s="1">
        <v>41377.708333333336</v>
      </c>
      <c r="AG1174" s="1">
        <v>41304.333333333336</v>
      </c>
      <c r="AH1174" s="1">
        <v>41333.708333333336</v>
      </c>
      <c r="AI1174" s="1">
        <v>41304.333333333336</v>
      </c>
      <c r="AJ1174" s="1">
        <v>41333.708333333336</v>
      </c>
      <c r="AK1174" s="1">
        <v>41304.333333333336</v>
      </c>
      <c r="AL1174" s="1">
        <v>41333.708333333336</v>
      </c>
      <c r="AM1174" s="1">
        <v>41349.333333333336</v>
      </c>
      <c r="AN1174" s="1">
        <v>41377.708333333336</v>
      </c>
      <c r="AP1174" t="s">
        <v>113</v>
      </c>
      <c r="AU1174" t="s">
        <v>3282</v>
      </c>
      <c r="AV1174" t="s">
        <v>3283</v>
      </c>
      <c r="AY1174" t="s">
        <v>106</v>
      </c>
      <c r="AZ1174">
        <v>0</v>
      </c>
      <c r="BA1174">
        <v>0</v>
      </c>
      <c r="BD1174" s="3">
        <v>41321.661111111112</v>
      </c>
      <c r="BE1174" s="3">
        <v>41321.663888888892</v>
      </c>
      <c r="BF1174" t="s">
        <v>115</v>
      </c>
      <c r="BG1174" t="s">
        <v>115</v>
      </c>
      <c r="BH1174">
        <v>8149</v>
      </c>
      <c r="BM1174">
        <v>43571</v>
      </c>
      <c r="BR1174" t="s">
        <v>3254</v>
      </c>
      <c r="BS1174" t="s">
        <v>3255</v>
      </c>
      <c r="BU1174">
        <v>1</v>
      </c>
      <c r="BV1174" t="s">
        <v>118</v>
      </c>
      <c r="BX1174" t="s">
        <v>119</v>
      </c>
      <c r="BY1174" t="s">
        <v>119</v>
      </c>
      <c r="BZ1174" t="s">
        <v>119</v>
      </c>
      <c r="CA1174">
        <v>1</v>
      </c>
      <c r="CC1174" t="s">
        <v>120</v>
      </c>
      <c r="CH1174">
        <v>540</v>
      </c>
      <c r="CI1174">
        <v>34630</v>
      </c>
      <c r="CJ1174" t="s">
        <v>106</v>
      </c>
      <c r="CK1174" t="s">
        <v>106</v>
      </c>
      <c r="CL1174" s="2" t="s">
        <v>3249</v>
      </c>
      <c r="CM1174" t="s">
        <v>3250</v>
      </c>
      <c r="CO1174">
        <v>124381</v>
      </c>
      <c r="CQ1174">
        <v>0</v>
      </c>
      <c r="CR1174">
        <v>0</v>
      </c>
      <c r="CS1174">
        <v>0</v>
      </c>
      <c r="CY1174" t="s">
        <v>123</v>
      </c>
      <c r="CZ1174" t="s">
        <v>124</v>
      </c>
      <c r="DD1174" t="str" cm="1">
        <f t="array" ref="DD1174">TEXT(_xlfn.SEQUENCE(1, DATEDIF(AG1174, AH1174, "m") + 1, AG1174, 30), "YYYY-APMM")</f>
        <v>2013-AP01</v>
      </c>
      <c r="DN1174">
        <f t="shared" si="36"/>
        <v>325</v>
      </c>
      <c r="DO1174" t="str">
        <f t="shared" si="37"/>
        <v>ELECTRICIANS SK</v>
      </c>
    </row>
    <row r="1175" spans="1:119" x14ac:dyDescent="0.35">
      <c r="A1175" t="s">
        <v>105</v>
      </c>
      <c r="B1175">
        <v>500460</v>
      </c>
      <c r="C1175">
        <v>6359</v>
      </c>
      <c r="D1175">
        <v>124421</v>
      </c>
      <c r="E1175">
        <v>13662</v>
      </c>
      <c r="F1175">
        <v>0</v>
      </c>
      <c r="G1175" t="s">
        <v>106</v>
      </c>
      <c r="H1175" t="s">
        <v>106</v>
      </c>
      <c r="I1175" t="s">
        <v>106</v>
      </c>
      <c r="J1175" t="s">
        <v>107</v>
      </c>
      <c r="K1175" t="s">
        <v>108</v>
      </c>
      <c r="L1175" t="s">
        <v>109</v>
      </c>
      <c r="M1175" t="s">
        <v>110</v>
      </c>
      <c r="N1175" t="s">
        <v>3284</v>
      </c>
      <c r="O1175" t="s">
        <v>3048</v>
      </c>
      <c r="P1175">
        <v>8178</v>
      </c>
      <c r="Q1175">
        <v>368</v>
      </c>
      <c r="R1175">
        <v>24</v>
      </c>
      <c r="S1175">
        <v>160</v>
      </c>
      <c r="T1175">
        <v>0</v>
      </c>
      <c r="U1175">
        <v>2358</v>
      </c>
      <c r="V1175">
        <v>2358</v>
      </c>
      <c r="W1175">
        <v>160</v>
      </c>
      <c r="X1175">
        <v>0</v>
      </c>
      <c r="Y1175">
        <v>0</v>
      </c>
      <c r="Z1175">
        <v>0</v>
      </c>
      <c r="AD1175" s="1">
        <v>41829.333333333336</v>
      </c>
      <c r="AE1175" s="1">
        <v>41851.708333333336</v>
      </c>
      <c r="AG1175" s="1">
        <v>41776.333333333336</v>
      </c>
      <c r="AH1175" s="1">
        <v>41798.708333333336</v>
      </c>
      <c r="AI1175" s="1">
        <v>41776.333333333336</v>
      </c>
      <c r="AJ1175" s="1">
        <v>41798.708333333336</v>
      </c>
      <c r="AK1175" s="1">
        <v>41776.333333333336</v>
      </c>
      <c r="AL1175" s="1">
        <v>41798.708333333336</v>
      </c>
      <c r="AM1175" s="1">
        <v>41829.333333333336</v>
      </c>
      <c r="AN1175" s="1">
        <v>41851.708333333336</v>
      </c>
      <c r="AP1175" t="s">
        <v>113</v>
      </c>
      <c r="AU1175" t="s">
        <v>3285</v>
      </c>
      <c r="AY1175" t="s">
        <v>106</v>
      </c>
      <c r="AZ1175">
        <v>0</v>
      </c>
      <c r="BA1175">
        <v>0</v>
      </c>
      <c r="BD1175" s="3">
        <v>41321.661111111112</v>
      </c>
      <c r="BE1175" s="3">
        <v>41321.663888888892</v>
      </c>
      <c r="BF1175" t="s">
        <v>115</v>
      </c>
      <c r="BG1175" t="s">
        <v>115</v>
      </c>
      <c r="BH1175">
        <v>8149</v>
      </c>
      <c r="BM1175">
        <v>43550</v>
      </c>
      <c r="BR1175" t="s">
        <v>116</v>
      </c>
      <c r="BS1175" t="s">
        <v>117</v>
      </c>
      <c r="BU1175">
        <v>1</v>
      </c>
      <c r="BV1175" t="s">
        <v>118</v>
      </c>
      <c r="BX1175" t="s">
        <v>119</v>
      </c>
      <c r="BY1175" t="s">
        <v>119</v>
      </c>
      <c r="BZ1175" t="s">
        <v>119</v>
      </c>
      <c r="CA1175">
        <v>1</v>
      </c>
      <c r="CC1175" t="s">
        <v>120</v>
      </c>
      <c r="CH1175">
        <v>540</v>
      </c>
      <c r="CI1175">
        <v>36350</v>
      </c>
      <c r="CJ1175" t="s">
        <v>106</v>
      </c>
      <c r="CK1175" t="s">
        <v>106</v>
      </c>
      <c r="CL1175">
        <v>15</v>
      </c>
      <c r="CM1175" t="s">
        <v>2963</v>
      </c>
      <c r="CO1175">
        <v>124420</v>
      </c>
      <c r="CQ1175">
        <v>0</v>
      </c>
      <c r="CR1175">
        <v>0</v>
      </c>
      <c r="CS1175">
        <v>0</v>
      </c>
      <c r="CY1175" t="s">
        <v>123</v>
      </c>
      <c r="CZ1175" t="s">
        <v>124</v>
      </c>
      <c r="DD1175" t="str" cm="1">
        <f t="array" ref="DD1175">TEXT(_xlfn.SEQUENCE(1, DATEDIF(AG1175, AH1175, "m") + 1, AG1175, 30), "YYYY-APMM")</f>
        <v>2014-AP05</v>
      </c>
      <c r="DN1175">
        <f t="shared" si="36"/>
        <v>2358</v>
      </c>
      <c r="DO1175" t="str">
        <f t="shared" si="37"/>
        <v>LABOR- SUBCONTRACTOR</v>
      </c>
    </row>
    <row r="1176" spans="1:119" x14ac:dyDescent="0.35">
      <c r="A1176" t="s">
        <v>105</v>
      </c>
      <c r="B1176">
        <v>500461</v>
      </c>
      <c r="C1176">
        <v>6359</v>
      </c>
      <c r="D1176">
        <v>124421</v>
      </c>
      <c r="E1176">
        <v>13662</v>
      </c>
      <c r="F1176">
        <v>0</v>
      </c>
      <c r="G1176" t="s">
        <v>106</v>
      </c>
      <c r="H1176" t="s">
        <v>106</v>
      </c>
      <c r="I1176" t="s">
        <v>106</v>
      </c>
      <c r="J1176" t="s">
        <v>107</v>
      </c>
      <c r="K1176" t="s">
        <v>108</v>
      </c>
      <c r="L1176" t="s">
        <v>109</v>
      </c>
      <c r="M1176" t="s">
        <v>110</v>
      </c>
      <c r="N1176" t="s">
        <v>3286</v>
      </c>
      <c r="O1176" t="s">
        <v>3051</v>
      </c>
      <c r="P1176">
        <v>8178</v>
      </c>
      <c r="Q1176">
        <v>136</v>
      </c>
      <c r="R1176">
        <v>0</v>
      </c>
      <c r="S1176">
        <v>200</v>
      </c>
      <c r="T1176">
        <v>0</v>
      </c>
      <c r="U1176">
        <v>228</v>
      </c>
      <c r="V1176">
        <v>228</v>
      </c>
      <c r="W1176">
        <v>200</v>
      </c>
      <c r="X1176">
        <v>0</v>
      </c>
      <c r="Y1176">
        <v>0</v>
      </c>
      <c r="Z1176">
        <v>0</v>
      </c>
      <c r="AD1176" s="1">
        <v>41865.333333333336</v>
      </c>
      <c r="AE1176" s="1">
        <v>41893.708333333336</v>
      </c>
      <c r="AG1176" s="1">
        <v>41842.333333333336</v>
      </c>
      <c r="AH1176" s="1">
        <v>41874.708333333336</v>
      </c>
      <c r="AI1176" s="1">
        <v>41842.333333333336</v>
      </c>
      <c r="AJ1176" s="1">
        <v>41874.708333333336</v>
      </c>
      <c r="AK1176" s="1">
        <v>41842.333333333336</v>
      </c>
      <c r="AL1176" s="1">
        <v>41874.708333333336</v>
      </c>
      <c r="AM1176" s="1">
        <v>41865.333333333336</v>
      </c>
      <c r="AN1176" s="1">
        <v>41893.708333333336</v>
      </c>
      <c r="AP1176" t="s">
        <v>113</v>
      </c>
      <c r="AU1176" t="s">
        <v>3287</v>
      </c>
      <c r="AY1176" t="s">
        <v>106</v>
      </c>
      <c r="AZ1176">
        <v>0</v>
      </c>
      <c r="BA1176">
        <v>0</v>
      </c>
      <c r="BD1176" s="3">
        <v>41321.661111111112</v>
      </c>
      <c r="BE1176" s="3">
        <v>41321.663888888892</v>
      </c>
      <c r="BF1176" t="s">
        <v>115</v>
      </c>
      <c r="BG1176" t="s">
        <v>115</v>
      </c>
      <c r="BH1176">
        <v>8149</v>
      </c>
      <c r="BM1176">
        <v>43550</v>
      </c>
      <c r="BR1176" t="s">
        <v>116</v>
      </c>
      <c r="BS1176" t="s">
        <v>117</v>
      </c>
      <c r="BU1176">
        <v>1</v>
      </c>
      <c r="BV1176" t="s">
        <v>118</v>
      </c>
      <c r="BX1176" t="s">
        <v>119</v>
      </c>
      <c r="BY1176" t="s">
        <v>119</v>
      </c>
      <c r="BZ1176" t="s">
        <v>119</v>
      </c>
      <c r="CA1176">
        <v>1</v>
      </c>
      <c r="CC1176" t="s">
        <v>120</v>
      </c>
      <c r="CH1176">
        <v>540</v>
      </c>
      <c r="CI1176">
        <v>36350</v>
      </c>
      <c r="CJ1176" t="s">
        <v>106</v>
      </c>
      <c r="CK1176" t="s">
        <v>106</v>
      </c>
      <c r="CL1176">
        <v>15</v>
      </c>
      <c r="CM1176" t="s">
        <v>2963</v>
      </c>
      <c r="CO1176">
        <v>124420</v>
      </c>
      <c r="CQ1176">
        <v>0</v>
      </c>
      <c r="CR1176">
        <v>0</v>
      </c>
      <c r="CS1176">
        <v>0</v>
      </c>
      <c r="CY1176" t="s">
        <v>123</v>
      </c>
      <c r="CZ1176" t="s">
        <v>124</v>
      </c>
      <c r="DD1176" t="str" cm="1">
        <f t="array" ref="DD1176:DE1176">TEXT(_xlfn.SEQUENCE(1, DATEDIF(AG1176, AH1176, "m") + 1, AG1176, 30), "YYYY-APMM")</f>
        <v>2014-AP07</v>
      </c>
      <c r="DE1176" t="str">
        <v>2014-AP08</v>
      </c>
      <c r="DN1176">
        <f t="shared" si="36"/>
        <v>114</v>
      </c>
      <c r="DO1176" t="str">
        <f t="shared" si="37"/>
        <v>LABOR- SUBCONTRACTOR</v>
      </c>
    </row>
    <row r="1177" spans="1:119" x14ac:dyDescent="0.35">
      <c r="A1177" t="s">
        <v>105</v>
      </c>
      <c r="B1177">
        <v>500462</v>
      </c>
      <c r="C1177">
        <v>6359</v>
      </c>
      <c r="D1177">
        <v>124421</v>
      </c>
      <c r="E1177">
        <v>13662</v>
      </c>
      <c r="F1177">
        <v>0</v>
      </c>
      <c r="G1177" t="s">
        <v>106</v>
      </c>
      <c r="H1177" t="s">
        <v>106</v>
      </c>
      <c r="I1177" t="s">
        <v>106</v>
      </c>
      <c r="J1177" t="s">
        <v>107</v>
      </c>
      <c r="K1177" t="s">
        <v>108</v>
      </c>
      <c r="L1177" t="s">
        <v>109</v>
      </c>
      <c r="M1177" t="s">
        <v>110</v>
      </c>
      <c r="N1177" t="s">
        <v>3288</v>
      </c>
      <c r="O1177" t="s">
        <v>3054</v>
      </c>
      <c r="P1177">
        <v>8178</v>
      </c>
      <c r="Q1177">
        <v>136</v>
      </c>
      <c r="R1177">
        <v>0</v>
      </c>
      <c r="S1177">
        <v>160</v>
      </c>
      <c r="T1177">
        <v>0</v>
      </c>
      <c r="U1177">
        <v>710</v>
      </c>
      <c r="V1177">
        <v>710</v>
      </c>
      <c r="W1177">
        <v>160</v>
      </c>
      <c r="X1177">
        <v>0</v>
      </c>
      <c r="Y1177">
        <v>0</v>
      </c>
      <c r="Z1177">
        <v>0</v>
      </c>
      <c r="AD1177" s="1">
        <v>41886.333333333336</v>
      </c>
      <c r="AE1177" s="1">
        <v>41909.708333333336</v>
      </c>
      <c r="AG1177" s="1">
        <v>41867.333333333336</v>
      </c>
      <c r="AH1177" s="1">
        <v>41889.708333333336</v>
      </c>
      <c r="AI1177" s="1">
        <v>41867.333333333336</v>
      </c>
      <c r="AJ1177" s="1">
        <v>41889.708333333336</v>
      </c>
      <c r="AK1177" s="1">
        <v>41867.333333333336</v>
      </c>
      <c r="AL1177" s="1">
        <v>41889.708333333336</v>
      </c>
      <c r="AM1177" s="1">
        <v>41886.333333333336</v>
      </c>
      <c r="AN1177" s="1">
        <v>41909.708333333336</v>
      </c>
      <c r="AP1177" t="s">
        <v>113</v>
      </c>
      <c r="AU1177" t="s">
        <v>3289</v>
      </c>
      <c r="AY1177" t="s">
        <v>106</v>
      </c>
      <c r="AZ1177">
        <v>0</v>
      </c>
      <c r="BA1177">
        <v>0</v>
      </c>
      <c r="BD1177" s="3">
        <v>41321.661111111112</v>
      </c>
      <c r="BE1177" s="3">
        <v>41321.663888888892</v>
      </c>
      <c r="BF1177" t="s">
        <v>115</v>
      </c>
      <c r="BG1177" t="s">
        <v>115</v>
      </c>
      <c r="BH1177">
        <v>8149</v>
      </c>
      <c r="BM1177">
        <v>43550</v>
      </c>
      <c r="BR1177" t="s">
        <v>116</v>
      </c>
      <c r="BS1177" t="s">
        <v>117</v>
      </c>
      <c r="BU1177">
        <v>1</v>
      </c>
      <c r="BV1177" t="s">
        <v>118</v>
      </c>
      <c r="BX1177" t="s">
        <v>119</v>
      </c>
      <c r="BY1177" t="s">
        <v>119</v>
      </c>
      <c r="BZ1177" t="s">
        <v>119</v>
      </c>
      <c r="CA1177">
        <v>1</v>
      </c>
      <c r="CC1177" t="s">
        <v>120</v>
      </c>
      <c r="CH1177">
        <v>540</v>
      </c>
      <c r="CI1177">
        <v>36350</v>
      </c>
      <c r="CJ1177" t="s">
        <v>106</v>
      </c>
      <c r="CK1177" t="s">
        <v>106</v>
      </c>
      <c r="CL1177">
        <v>15</v>
      </c>
      <c r="CM1177" t="s">
        <v>2963</v>
      </c>
      <c r="CO1177">
        <v>124420</v>
      </c>
      <c r="CQ1177">
        <v>0</v>
      </c>
      <c r="CR1177">
        <v>0</v>
      </c>
      <c r="CS1177">
        <v>0</v>
      </c>
      <c r="CY1177" t="s">
        <v>123</v>
      </c>
      <c r="CZ1177" t="s">
        <v>124</v>
      </c>
      <c r="DD1177" t="str" cm="1">
        <f t="array" ref="DD1177">TEXT(_xlfn.SEQUENCE(1, DATEDIF(AG1177, AH1177, "m") + 1, AG1177, 30), "YYYY-APMM")</f>
        <v>2014-AP08</v>
      </c>
      <c r="DN1177">
        <f t="shared" si="36"/>
        <v>710</v>
      </c>
      <c r="DO1177" t="str">
        <f t="shared" si="37"/>
        <v>LABOR- SUBCONTRACTOR</v>
      </c>
    </row>
    <row r="1178" spans="1:119" x14ac:dyDescent="0.35">
      <c r="A1178" t="s">
        <v>105</v>
      </c>
      <c r="B1178">
        <v>500463</v>
      </c>
      <c r="C1178">
        <v>6359</v>
      </c>
      <c r="D1178">
        <v>124422</v>
      </c>
      <c r="E1178">
        <v>13662</v>
      </c>
      <c r="F1178">
        <v>0</v>
      </c>
      <c r="G1178" t="s">
        <v>106</v>
      </c>
      <c r="H1178" t="s">
        <v>106</v>
      </c>
      <c r="I1178" t="s">
        <v>106</v>
      </c>
      <c r="J1178" t="s">
        <v>107</v>
      </c>
      <c r="K1178" t="s">
        <v>108</v>
      </c>
      <c r="L1178" t="s">
        <v>109</v>
      </c>
      <c r="M1178" t="s">
        <v>110</v>
      </c>
      <c r="N1178" t="s">
        <v>3290</v>
      </c>
      <c r="O1178" t="s">
        <v>3043</v>
      </c>
      <c r="P1178">
        <v>8178</v>
      </c>
      <c r="Q1178">
        <v>696</v>
      </c>
      <c r="R1178">
        <v>0</v>
      </c>
      <c r="S1178">
        <v>200</v>
      </c>
      <c r="T1178">
        <v>0</v>
      </c>
      <c r="U1178">
        <v>994</v>
      </c>
      <c r="V1178">
        <v>994</v>
      </c>
      <c r="W1178">
        <v>200</v>
      </c>
      <c r="X1178">
        <v>0</v>
      </c>
      <c r="Y1178">
        <v>0</v>
      </c>
      <c r="Z1178">
        <v>0</v>
      </c>
      <c r="AD1178" s="1">
        <v>41892.333333333336</v>
      </c>
      <c r="AE1178" s="1">
        <v>41920.708333333336</v>
      </c>
      <c r="AG1178" s="1">
        <v>41787.333333333336</v>
      </c>
      <c r="AH1178" s="1">
        <v>41815.708333333336</v>
      </c>
      <c r="AI1178" s="1">
        <v>41787.333333333336</v>
      </c>
      <c r="AJ1178" s="1">
        <v>41815.708333333336</v>
      </c>
      <c r="AK1178" s="1">
        <v>41787.333333333336</v>
      </c>
      <c r="AL1178" s="1">
        <v>41815.708333333336</v>
      </c>
      <c r="AM1178" s="1">
        <v>41892.333333333336</v>
      </c>
      <c r="AN1178" s="1">
        <v>41920.708333333336</v>
      </c>
      <c r="AP1178" t="s">
        <v>113</v>
      </c>
      <c r="AU1178" t="s">
        <v>3291</v>
      </c>
      <c r="AY1178" t="s">
        <v>106</v>
      </c>
      <c r="AZ1178">
        <v>0</v>
      </c>
      <c r="BA1178">
        <v>0</v>
      </c>
      <c r="BD1178" s="3">
        <v>41321.661111111112</v>
      </c>
      <c r="BE1178" s="3">
        <v>41321.663888888892</v>
      </c>
      <c r="BF1178" t="s">
        <v>115</v>
      </c>
      <c r="BG1178" t="s">
        <v>115</v>
      </c>
      <c r="BH1178">
        <v>8149</v>
      </c>
      <c r="BM1178">
        <v>43550</v>
      </c>
      <c r="BR1178" t="s">
        <v>116</v>
      </c>
      <c r="BS1178" t="s">
        <v>117</v>
      </c>
      <c r="BU1178">
        <v>1</v>
      </c>
      <c r="BV1178" t="s">
        <v>118</v>
      </c>
      <c r="BX1178" t="s">
        <v>119</v>
      </c>
      <c r="BY1178" t="s">
        <v>119</v>
      </c>
      <c r="BZ1178" t="s">
        <v>119</v>
      </c>
      <c r="CA1178">
        <v>1</v>
      </c>
      <c r="CC1178" t="s">
        <v>120</v>
      </c>
      <c r="CH1178">
        <v>540</v>
      </c>
      <c r="CI1178">
        <v>36360</v>
      </c>
      <c r="CJ1178" t="s">
        <v>106</v>
      </c>
      <c r="CK1178" t="s">
        <v>106</v>
      </c>
      <c r="CL1178">
        <v>20</v>
      </c>
      <c r="CM1178" t="s">
        <v>2867</v>
      </c>
      <c r="CO1178">
        <v>124420</v>
      </c>
      <c r="CQ1178">
        <v>0</v>
      </c>
      <c r="CR1178">
        <v>0</v>
      </c>
      <c r="CS1178">
        <v>0</v>
      </c>
      <c r="CY1178" t="s">
        <v>123</v>
      </c>
      <c r="CZ1178" t="s">
        <v>124</v>
      </c>
      <c r="DD1178" t="str" cm="1">
        <f t="array" ref="DD1178">TEXT(_xlfn.SEQUENCE(1, DATEDIF(AG1178, AH1178, "m") + 1, AG1178, 30), "YYYY-APMM")</f>
        <v>2014-AP05</v>
      </c>
      <c r="DN1178">
        <f t="shared" si="36"/>
        <v>994</v>
      </c>
      <c r="DO1178" t="str">
        <f t="shared" si="37"/>
        <v>LABOR- SUBCONTRACTOR</v>
      </c>
    </row>
    <row r="1179" spans="1:119" x14ac:dyDescent="0.35">
      <c r="A1179" t="s">
        <v>105</v>
      </c>
      <c r="B1179">
        <v>500464</v>
      </c>
      <c r="C1179">
        <v>6359</v>
      </c>
      <c r="D1179">
        <v>124422</v>
      </c>
      <c r="E1179">
        <v>13662</v>
      </c>
      <c r="F1179">
        <v>0</v>
      </c>
      <c r="G1179" t="s">
        <v>106</v>
      </c>
      <c r="H1179" t="s">
        <v>106</v>
      </c>
      <c r="I1179" t="s">
        <v>106</v>
      </c>
      <c r="J1179" t="s">
        <v>107</v>
      </c>
      <c r="K1179" t="s">
        <v>108</v>
      </c>
      <c r="L1179" t="s">
        <v>109</v>
      </c>
      <c r="M1179" t="s">
        <v>110</v>
      </c>
      <c r="N1179" t="s">
        <v>3292</v>
      </c>
      <c r="O1179" t="s">
        <v>3045</v>
      </c>
      <c r="P1179">
        <v>8178</v>
      </c>
      <c r="Q1179">
        <v>176</v>
      </c>
      <c r="R1179">
        <v>0</v>
      </c>
      <c r="S1179">
        <v>200</v>
      </c>
      <c r="T1179">
        <v>0</v>
      </c>
      <c r="U1179">
        <v>1420</v>
      </c>
      <c r="V1179">
        <v>1420</v>
      </c>
      <c r="W1179">
        <v>200</v>
      </c>
      <c r="X1179">
        <v>0</v>
      </c>
      <c r="Y1179">
        <v>0</v>
      </c>
      <c r="Z1179">
        <v>0</v>
      </c>
      <c r="AD1179" s="1">
        <v>41898.333333333336</v>
      </c>
      <c r="AE1179" s="1">
        <v>41928.708333333336</v>
      </c>
      <c r="AG1179" s="1">
        <v>41872.333333333336</v>
      </c>
      <c r="AH1179" s="1">
        <v>41900.708333333336</v>
      </c>
      <c r="AI1179" s="1">
        <v>41872.333333333336</v>
      </c>
      <c r="AJ1179" s="1">
        <v>41900.708333333336</v>
      </c>
      <c r="AK1179" s="1">
        <v>41872.333333333336</v>
      </c>
      <c r="AL1179" s="1">
        <v>41900.708333333336</v>
      </c>
      <c r="AM1179" s="1">
        <v>41898.333333333336</v>
      </c>
      <c r="AN1179" s="1">
        <v>41928.708333333336</v>
      </c>
      <c r="AP1179" t="s">
        <v>113</v>
      </c>
      <c r="AU1179" t="s">
        <v>3293</v>
      </c>
      <c r="AY1179" t="s">
        <v>106</v>
      </c>
      <c r="AZ1179">
        <v>0</v>
      </c>
      <c r="BA1179">
        <v>0</v>
      </c>
      <c r="BD1179" s="3">
        <v>41321.661111111112</v>
      </c>
      <c r="BE1179" s="3">
        <v>41321.663888888892</v>
      </c>
      <c r="BF1179" t="s">
        <v>115</v>
      </c>
      <c r="BG1179" t="s">
        <v>115</v>
      </c>
      <c r="BH1179">
        <v>8149</v>
      </c>
      <c r="BM1179">
        <v>43550</v>
      </c>
      <c r="BR1179" t="s">
        <v>116</v>
      </c>
      <c r="BS1179" t="s">
        <v>117</v>
      </c>
      <c r="BU1179">
        <v>1</v>
      </c>
      <c r="BV1179" t="s">
        <v>118</v>
      </c>
      <c r="BX1179" t="s">
        <v>119</v>
      </c>
      <c r="BY1179" t="s">
        <v>119</v>
      </c>
      <c r="BZ1179" t="s">
        <v>119</v>
      </c>
      <c r="CA1179">
        <v>1</v>
      </c>
      <c r="CC1179" t="s">
        <v>120</v>
      </c>
      <c r="CH1179">
        <v>540</v>
      </c>
      <c r="CI1179">
        <v>36360</v>
      </c>
      <c r="CJ1179" t="s">
        <v>106</v>
      </c>
      <c r="CK1179" t="s">
        <v>106</v>
      </c>
      <c r="CL1179">
        <v>20</v>
      </c>
      <c r="CM1179" t="s">
        <v>2867</v>
      </c>
      <c r="CO1179">
        <v>124420</v>
      </c>
      <c r="CQ1179">
        <v>0</v>
      </c>
      <c r="CR1179">
        <v>0</v>
      </c>
      <c r="CS1179">
        <v>0</v>
      </c>
      <c r="CY1179" t="s">
        <v>123</v>
      </c>
      <c r="CZ1179" t="s">
        <v>124</v>
      </c>
      <c r="DD1179" t="str" cm="1">
        <f t="array" ref="DD1179">TEXT(_xlfn.SEQUENCE(1, DATEDIF(AG1179, AH1179, "m") + 1, AG1179, 30), "YYYY-APMM")</f>
        <v>2014-AP08</v>
      </c>
      <c r="DN1179">
        <f t="shared" si="36"/>
        <v>1420</v>
      </c>
      <c r="DO1179" t="str">
        <f t="shared" si="37"/>
        <v>LABOR- SUBCONTRACTOR</v>
      </c>
    </row>
    <row r="1180" spans="1:119" x14ac:dyDescent="0.35">
      <c r="A1180" t="s">
        <v>105</v>
      </c>
      <c r="B1180">
        <v>500465</v>
      </c>
      <c r="C1180">
        <v>6359</v>
      </c>
      <c r="D1180">
        <v>124423</v>
      </c>
      <c r="E1180">
        <v>13662</v>
      </c>
      <c r="F1180">
        <v>0</v>
      </c>
      <c r="G1180" t="s">
        <v>106</v>
      </c>
      <c r="H1180" t="s">
        <v>106</v>
      </c>
      <c r="I1180" t="s">
        <v>106</v>
      </c>
      <c r="J1180" t="s">
        <v>107</v>
      </c>
      <c r="K1180" t="s">
        <v>108</v>
      </c>
      <c r="L1180" t="s">
        <v>109</v>
      </c>
      <c r="M1180" t="s">
        <v>110</v>
      </c>
      <c r="N1180" t="s">
        <v>3294</v>
      </c>
      <c r="O1180" t="s">
        <v>3048</v>
      </c>
      <c r="P1180">
        <v>8178</v>
      </c>
      <c r="Q1180">
        <v>640</v>
      </c>
      <c r="R1180">
        <v>40</v>
      </c>
      <c r="S1180">
        <v>160</v>
      </c>
      <c r="T1180">
        <v>0</v>
      </c>
      <c r="U1180">
        <v>2358</v>
      </c>
      <c r="V1180">
        <v>2358</v>
      </c>
      <c r="W1180">
        <v>160</v>
      </c>
      <c r="X1180">
        <v>0</v>
      </c>
      <c r="Y1180">
        <v>0</v>
      </c>
      <c r="Z1180">
        <v>0</v>
      </c>
      <c r="AD1180" s="1">
        <v>41823.333333333336</v>
      </c>
      <c r="AE1180" s="1">
        <v>41846.708333333336</v>
      </c>
      <c r="AG1180" s="1">
        <v>41730.333333333336</v>
      </c>
      <c r="AH1180" s="1">
        <v>41752.708333333336</v>
      </c>
      <c r="AI1180" s="1">
        <v>41730.333333333336</v>
      </c>
      <c r="AJ1180" s="1">
        <v>41752.708333333336</v>
      </c>
      <c r="AK1180" s="1">
        <v>41730.333333333336</v>
      </c>
      <c r="AL1180" s="1">
        <v>41752.708333333336</v>
      </c>
      <c r="AM1180" s="1">
        <v>41823.333333333336</v>
      </c>
      <c r="AN1180" s="1">
        <v>41846.708333333336</v>
      </c>
      <c r="AP1180" t="s">
        <v>113</v>
      </c>
      <c r="AU1180" t="s">
        <v>3295</v>
      </c>
      <c r="AY1180" t="s">
        <v>106</v>
      </c>
      <c r="AZ1180">
        <v>0</v>
      </c>
      <c r="BA1180">
        <v>0</v>
      </c>
      <c r="BD1180" s="3">
        <v>41321.661111111112</v>
      </c>
      <c r="BE1180" s="3">
        <v>41321.663888888892</v>
      </c>
      <c r="BF1180" t="s">
        <v>115</v>
      </c>
      <c r="BG1180" t="s">
        <v>115</v>
      </c>
      <c r="BH1180">
        <v>8149</v>
      </c>
      <c r="BM1180">
        <v>43550</v>
      </c>
      <c r="BR1180" t="s">
        <v>116</v>
      </c>
      <c r="BS1180" t="s">
        <v>117</v>
      </c>
      <c r="BU1180">
        <v>1</v>
      </c>
      <c r="BV1180" t="s">
        <v>118</v>
      </c>
      <c r="BX1180" t="s">
        <v>119</v>
      </c>
      <c r="BY1180" t="s">
        <v>119</v>
      </c>
      <c r="BZ1180" t="s">
        <v>119</v>
      </c>
      <c r="CA1180">
        <v>1</v>
      </c>
      <c r="CC1180" t="s">
        <v>120</v>
      </c>
      <c r="CH1180">
        <v>540</v>
      </c>
      <c r="CI1180">
        <v>36340</v>
      </c>
      <c r="CJ1180" t="s">
        <v>106</v>
      </c>
      <c r="CK1180" t="s">
        <v>106</v>
      </c>
      <c r="CL1180">
        <v>10</v>
      </c>
      <c r="CM1180" t="s">
        <v>2889</v>
      </c>
      <c r="CO1180">
        <v>124420</v>
      </c>
      <c r="CQ1180">
        <v>0</v>
      </c>
      <c r="CR1180">
        <v>0</v>
      </c>
      <c r="CS1180">
        <v>0</v>
      </c>
      <c r="CY1180" t="s">
        <v>123</v>
      </c>
      <c r="CZ1180" t="s">
        <v>124</v>
      </c>
      <c r="DD1180" t="str" cm="1">
        <f t="array" ref="DD1180">TEXT(_xlfn.SEQUENCE(1, DATEDIF(AG1180, AH1180, "m") + 1, AG1180, 30), "YYYY-APMM")</f>
        <v>2014-AP04</v>
      </c>
      <c r="DN1180">
        <f t="shared" si="36"/>
        <v>2358</v>
      </c>
      <c r="DO1180" t="str">
        <f t="shared" si="37"/>
        <v>LABOR- SUBCONTRACTOR</v>
      </c>
    </row>
    <row r="1181" spans="1:119" x14ac:dyDescent="0.35">
      <c r="A1181" t="s">
        <v>105</v>
      </c>
      <c r="B1181">
        <v>500466</v>
      </c>
      <c r="C1181">
        <v>6359</v>
      </c>
      <c r="D1181">
        <v>124423</v>
      </c>
      <c r="E1181">
        <v>13662</v>
      </c>
      <c r="F1181">
        <v>0</v>
      </c>
      <c r="G1181" t="s">
        <v>106</v>
      </c>
      <c r="H1181" t="s">
        <v>106</v>
      </c>
      <c r="I1181" t="s">
        <v>106</v>
      </c>
      <c r="J1181" t="s">
        <v>107</v>
      </c>
      <c r="K1181" t="s">
        <v>108</v>
      </c>
      <c r="L1181" t="s">
        <v>109</v>
      </c>
      <c r="M1181" t="s">
        <v>110</v>
      </c>
      <c r="N1181" t="s">
        <v>3296</v>
      </c>
      <c r="O1181" t="s">
        <v>3051</v>
      </c>
      <c r="P1181">
        <v>8178</v>
      </c>
      <c r="Q1181">
        <v>544</v>
      </c>
      <c r="R1181">
        <v>0</v>
      </c>
      <c r="S1181">
        <v>200</v>
      </c>
      <c r="T1181">
        <v>0</v>
      </c>
      <c r="U1181">
        <v>370</v>
      </c>
      <c r="V1181">
        <v>370</v>
      </c>
      <c r="W1181">
        <v>200</v>
      </c>
      <c r="X1181">
        <v>0</v>
      </c>
      <c r="Y1181">
        <v>0</v>
      </c>
      <c r="Z1181">
        <v>0</v>
      </c>
      <c r="AD1181" s="1">
        <v>41865.333333333336</v>
      </c>
      <c r="AE1181" s="1">
        <v>41893.708333333336</v>
      </c>
      <c r="AG1181" s="1">
        <v>41783.333333333336</v>
      </c>
      <c r="AH1181" s="1">
        <v>41811.708333333336</v>
      </c>
      <c r="AI1181" s="1">
        <v>41783.333333333336</v>
      </c>
      <c r="AJ1181" s="1">
        <v>41811.708333333336</v>
      </c>
      <c r="AK1181" s="1">
        <v>41783.333333333336</v>
      </c>
      <c r="AL1181" s="1">
        <v>41811.708333333336</v>
      </c>
      <c r="AM1181" s="1">
        <v>41865.333333333336</v>
      </c>
      <c r="AN1181" s="1">
        <v>41893.708333333336</v>
      </c>
      <c r="AP1181" t="s">
        <v>113</v>
      </c>
      <c r="AU1181" t="s">
        <v>3297</v>
      </c>
      <c r="AY1181" t="s">
        <v>106</v>
      </c>
      <c r="AZ1181">
        <v>0</v>
      </c>
      <c r="BA1181">
        <v>0</v>
      </c>
      <c r="BD1181" s="3">
        <v>41321.661111111112</v>
      </c>
      <c r="BE1181" s="3">
        <v>41321.663888888892</v>
      </c>
      <c r="BF1181" t="s">
        <v>115</v>
      </c>
      <c r="BG1181" t="s">
        <v>115</v>
      </c>
      <c r="BH1181">
        <v>8149</v>
      </c>
      <c r="BM1181">
        <v>43550</v>
      </c>
      <c r="BR1181" t="s">
        <v>116</v>
      </c>
      <c r="BS1181" t="s">
        <v>117</v>
      </c>
      <c r="BU1181">
        <v>1</v>
      </c>
      <c r="BV1181" t="s">
        <v>118</v>
      </c>
      <c r="BX1181" t="s">
        <v>119</v>
      </c>
      <c r="BY1181" t="s">
        <v>119</v>
      </c>
      <c r="BZ1181" t="s">
        <v>119</v>
      </c>
      <c r="CA1181">
        <v>1</v>
      </c>
      <c r="CC1181" t="s">
        <v>120</v>
      </c>
      <c r="CH1181">
        <v>540</v>
      </c>
      <c r="CI1181">
        <v>36340</v>
      </c>
      <c r="CJ1181" t="s">
        <v>106</v>
      </c>
      <c r="CK1181" t="s">
        <v>106</v>
      </c>
      <c r="CL1181">
        <v>10</v>
      </c>
      <c r="CM1181" t="s">
        <v>2889</v>
      </c>
      <c r="CO1181">
        <v>124420</v>
      </c>
      <c r="CQ1181">
        <v>0</v>
      </c>
      <c r="CR1181">
        <v>0</v>
      </c>
      <c r="CS1181">
        <v>0</v>
      </c>
      <c r="CY1181" t="s">
        <v>123</v>
      </c>
      <c r="CZ1181" t="s">
        <v>124</v>
      </c>
      <c r="DD1181" t="str" cm="1">
        <f t="array" ref="DD1181">TEXT(_xlfn.SEQUENCE(1, DATEDIF(AG1181, AH1181, "m") + 1, AG1181, 30), "YYYY-APMM")</f>
        <v>2014-AP05</v>
      </c>
      <c r="DN1181">
        <f t="shared" si="36"/>
        <v>370</v>
      </c>
      <c r="DO1181" t="str">
        <f t="shared" si="37"/>
        <v>LABOR- SUBCONTRACTOR</v>
      </c>
    </row>
    <row r="1182" spans="1:119" x14ac:dyDescent="0.35">
      <c r="A1182" t="s">
        <v>105</v>
      </c>
      <c r="B1182">
        <v>500467</v>
      </c>
      <c r="C1182">
        <v>6359</v>
      </c>
      <c r="D1182">
        <v>124423</v>
      </c>
      <c r="E1182">
        <v>13662</v>
      </c>
      <c r="F1182">
        <v>0</v>
      </c>
      <c r="G1182" t="s">
        <v>106</v>
      </c>
      <c r="H1182" t="s">
        <v>106</v>
      </c>
      <c r="I1182" t="s">
        <v>106</v>
      </c>
      <c r="J1182" t="s">
        <v>107</v>
      </c>
      <c r="K1182" t="s">
        <v>108</v>
      </c>
      <c r="L1182" t="s">
        <v>109</v>
      </c>
      <c r="M1182" t="s">
        <v>110</v>
      </c>
      <c r="N1182" t="s">
        <v>3298</v>
      </c>
      <c r="O1182" t="s">
        <v>3054</v>
      </c>
      <c r="P1182">
        <v>8178</v>
      </c>
      <c r="Q1182">
        <v>544</v>
      </c>
      <c r="R1182">
        <v>40</v>
      </c>
      <c r="S1182">
        <v>160</v>
      </c>
      <c r="T1182">
        <v>0</v>
      </c>
      <c r="U1182">
        <v>710</v>
      </c>
      <c r="V1182">
        <v>710</v>
      </c>
      <c r="W1182">
        <v>160</v>
      </c>
      <c r="X1182">
        <v>0</v>
      </c>
      <c r="Y1182">
        <v>0</v>
      </c>
      <c r="Z1182">
        <v>0</v>
      </c>
      <c r="AD1182" s="1">
        <v>41886.333333333336</v>
      </c>
      <c r="AE1182" s="1">
        <v>41909.708333333336</v>
      </c>
      <c r="AG1182" s="1">
        <v>41804.333333333336</v>
      </c>
      <c r="AH1182" s="1">
        <v>41826.708333333336</v>
      </c>
      <c r="AI1182" s="1">
        <v>41804.333333333336</v>
      </c>
      <c r="AJ1182" s="1">
        <v>41826.708333333336</v>
      </c>
      <c r="AK1182" s="1">
        <v>41804.333333333336</v>
      </c>
      <c r="AL1182" s="1">
        <v>41826.708333333336</v>
      </c>
      <c r="AM1182" s="1">
        <v>41886.333333333336</v>
      </c>
      <c r="AN1182" s="1">
        <v>41909.708333333336</v>
      </c>
      <c r="AP1182" t="s">
        <v>113</v>
      </c>
      <c r="AU1182" t="s">
        <v>3299</v>
      </c>
      <c r="AY1182" t="s">
        <v>106</v>
      </c>
      <c r="AZ1182">
        <v>0</v>
      </c>
      <c r="BA1182">
        <v>0</v>
      </c>
      <c r="BD1182" s="3">
        <v>41321.661111111112</v>
      </c>
      <c r="BE1182" s="3">
        <v>41321.663888888892</v>
      </c>
      <c r="BF1182" t="s">
        <v>115</v>
      </c>
      <c r="BG1182" t="s">
        <v>115</v>
      </c>
      <c r="BH1182">
        <v>8149</v>
      </c>
      <c r="BM1182">
        <v>43550</v>
      </c>
      <c r="BR1182" t="s">
        <v>116</v>
      </c>
      <c r="BS1182" t="s">
        <v>117</v>
      </c>
      <c r="BU1182">
        <v>1</v>
      </c>
      <c r="BV1182" t="s">
        <v>118</v>
      </c>
      <c r="BX1182" t="s">
        <v>119</v>
      </c>
      <c r="BY1182" t="s">
        <v>119</v>
      </c>
      <c r="BZ1182" t="s">
        <v>119</v>
      </c>
      <c r="CA1182">
        <v>1</v>
      </c>
      <c r="CC1182" t="s">
        <v>120</v>
      </c>
      <c r="CH1182">
        <v>540</v>
      </c>
      <c r="CI1182">
        <v>36340</v>
      </c>
      <c r="CJ1182" t="s">
        <v>106</v>
      </c>
      <c r="CK1182" t="s">
        <v>106</v>
      </c>
      <c r="CL1182">
        <v>10</v>
      </c>
      <c r="CM1182" t="s">
        <v>2889</v>
      </c>
      <c r="CO1182">
        <v>124420</v>
      </c>
      <c r="CQ1182">
        <v>0</v>
      </c>
      <c r="CR1182">
        <v>0</v>
      </c>
      <c r="CS1182">
        <v>0</v>
      </c>
      <c r="CY1182" t="s">
        <v>123</v>
      </c>
      <c r="CZ1182" t="s">
        <v>124</v>
      </c>
      <c r="DD1182" t="str" cm="1">
        <f t="array" ref="DD1182">TEXT(_xlfn.SEQUENCE(1, DATEDIF(AG1182, AH1182, "m") + 1, AG1182, 30), "YYYY-APMM")</f>
        <v>2014-AP06</v>
      </c>
      <c r="DN1182">
        <f t="shared" si="36"/>
        <v>710</v>
      </c>
      <c r="DO1182" t="str">
        <f t="shared" si="37"/>
        <v>LABOR- SUBCONTRACTOR</v>
      </c>
    </row>
    <row r="1183" spans="1:119" x14ac:dyDescent="0.35">
      <c r="A1183" t="s">
        <v>105</v>
      </c>
      <c r="B1183">
        <v>500468</v>
      </c>
      <c r="C1183">
        <v>6359</v>
      </c>
      <c r="D1183">
        <v>124425</v>
      </c>
      <c r="E1183">
        <v>13662</v>
      </c>
      <c r="F1183">
        <v>0</v>
      </c>
      <c r="G1183" t="s">
        <v>106</v>
      </c>
      <c r="H1183" t="s">
        <v>106</v>
      </c>
      <c r="I1183" t="s">
        <v>106</v>
      </c>
      <c r="J1183" t="s">
        <v>107</v>
      </c>
      <c r="K1183" t="s">
        <v>108</v>
      </c>
      <c r="L1183" t="s">
        <v>109</v>
      </c>
      <c r="M1183" t="s">
        <v>110</v>
      </c>
      <c r="N1183" t="s">
        <v>3300</v>
      </c>
      <c r="O1183" t="s">
        <v>3023</v>
      </c>
      <c r="P1183">
        <v>8178</v>
      </c>
      <c r="Q1183">
        <v>24</v>
      </c>
      <c r="R1183">
        <v>0</v>
      </c>
      <c r="S1183">
        <v>144</v>
      </c>
      <c r="T1183">
        <v>0</v>
      </c>
      <c r="U1183">
        <v>1032</v>
      </c>
      <c r="V1183">
        <v>1032</v>
      </c>
      <c r="W1183">
        <v>144</v>
      </c>
      <c r="X1183">
        <v>0</v>
      </c>
      <c r="Y1183">
        <v>0</v>
      </c>
      <c r="Z1183">
        <v>0</v>
      </c>
      <c r="AD1183" s="1">
        <v>41889.333333333336</v>
      </c>
      <c r="AE1183" s="1">
        <v>41909.708333333336</v>
      </c>
      <c r="AG1183" s="1">
        <v>41885.333333333336</v>
      </c>
      <c r="AH1183" s="1">
        <v>41905.708333333336</v>
      </c>
      <c r="AI1183" s="1">
        <v>41885.333333333336</v>
      </c>
      <c r="AJ1183" s="1">
        <v>41905.708333333336</v>
      </c>
      <c r="AK1183" s="1">
        <v>41885.333333333336</v>
      </c>
      <c r="AL1183" s="1">
        <v>41905.708333333336</v>
      </c>
      <c r="AM1183" s="1">
        <v>41889.333333333336</v>
      </c>
      <c r="AN1183" s="1">
        <v>41909.708333333336</v>
      </c>
      <c r="AP1183" t="s">
        <v>113</v>
      </c>
      <c r="AU1183" t="s">
        <v>3301</v>
      </c>
      <c r="AY1183" t="s">
        <v>106</v>
      </c>
      <c r="AZ1183">
        <v>0</v>
      </c>
      <c r="BA1183">
        <v>0</v>
      </c>
      <c r="BD1183" s="3">
        <v>41321.661111111112</v>
      </c>
      <c r="BE1183" s="3">
        <v>41321.663888888892</v>
      </c>
      <c r="BF1183" t="s">
        <v>115</v>
      </c>
      <c r="BG1183" t="s">
        <v>115</v>
      </c>
      <c r="BH1183">
        <v>8149</v>
      </c>
      <c r="BM1183">
        <v>43550</v>
      </c>
      <c r="BR1183" t="s">
        <v>116</v>
      </c>
      <c r="BS1183" t="s">
        <v>117</v>
      </c>
      <c r="BU1183">
        <v>1</v>
      </c>
      <c r="BV1183" t="s">
        <v>118</v>
      </c>
      <c r="BX1183" t="s">
        <v>119</v>
      </c>
      <c r="BY1183" t="s">
        <v>119</v>
      </c>
      <c r="BZ1183" t="s">
        <v>119</v>
      </c>
      <c r="CA1183">
        <v>1</v>
      </c>
      <c r="CC1183" t="s">
        <v>120</v>
      </c>
      <c r="CH1183">
        <v>540</v>
      </c>
      <c r="CI1183">
        <v>36280</v>
      </c>
      <c r="CJ1183" t="s">
        <v>106</v>
      </c>
      <c r="CK1183" t="s">
        <v>106</v>
      </c>
      <c r="CL1183">
        <v>20</v>
      </c>
      <c r="CM1183" t="s">
        <v>2867</v>
      </c>
      <c r="CO1183">
        <v>124424</v>
      </c>
      <c r="CQ1183">
        <v>0</v>
      </c>
      <c r="CR1183">
        <v>0</v>
      </c>
      <c r="CS1183">
        <v>0</v>
      </c>
      <c r="CY1183" t="s">
        <v>123</v>
      </c>
      <c r="CZ1183" t="s">
        <v>124</v>
      </c>
      <c r="DD1183" t="str" cm="1">
        <f t="array" ref="DD1183">TEXT(_xlfn.SEQUENCE(1, DATEDIF(AG1183, AH1183, "m") + 1, AG1183, 30), "YYYY-APMM")</f>
        <v>2014-AP09</v>
      </c>
      <c r="DN1183">
        <f t="shared" si="36"/>
        <v>1032</v>
      </c>
      <c r="DO1183" t="str">
        <f t="shared" si="37"/>
        <v>LABOR- SUBCONTRACTOR</v>
      </c>
    </row>
    <row r="1184" spans="1:119" x14ac:dyDescent="0.35">
      <c r="A1184" t="s">
        <v>105</v>
      </c>
      <c r="B1184">
        <v>500469</v>
      </c>
      <c r="C1184">
        <v>6359</v>
      </c>
      <c r="D1184">
        <v>124425</v>
      </c>
      <c r="E1184">
        <v>13662</v>
      </c>
      <c r="F1184">
        <v>0</v>
      </c>
      <c r="G1184" t="s">
        <v>106</v>
      </c>
      <c r="H1184" t="s">
        <v>106</v>
      </c>
      <c r="I1184" t="s">
        <v>106</v>
      </c>
      <c r="J1184" t="s">
        <v>107</v>
      </c>
      <c r="K1184" t="s">
        <v>108</v>
      </c>
      <c r="L1184" t="s">
        <v>109</v>
      </c>
      <c r="M1184" t="s">
        <v>110</v>
      </c>
      <c r="N1184" t="s">
        <v>3302</v>
      </c>
      <c r="O1184" t="s">
        <v>3026</v>
      </c>
      <c r="P1184">
        <v>8178</v>
      </c>
      <c r="Q1184">
        <v>24</v>
      </c>
      <c r="R1184">
        <v>0</v>
      </c>
      <c r="S1184">
        <v>184</v>
      </c>
      <c r="T1184">
        <v>0</v>
      </c>
      <c r="U1184">
        <v>2288</v>
      </c>
      <c r="V1184">
        <v>2288</v>
      </c>
      <c r="W1184">
        <v>184</v>
      </c>
      <c r="X1184">
        <v>0</v>
      </c>
      <c r="Y1184">
        <v>0</v>
      </c>
      <c r="Z1184">
        <v>0</v>
      </c>
      <c r="AD1184" s="1">
        <v>41900.333333333336</v>
      </c>
      <c r="AE1184" s="1">
        <v>41928.708333333336</v>
      </c>
      <c r="AG1184" s="1">
        <v>41897.333333333336</v>
      </c>
      <c r="AH1184" s="1">
        <v>41925.708333333336</v>
      </c>
      <c r="AI1184" s="1">
        <v>41897.333333333336</v>
      </c>
      <c r="AJ1184" s="1">
        <v>41925.708333333336</v>
      </c>
      <c r="AK1184" s="1">
        <v>41897.333333333336</v>
      </c>
      <c r="AL1184" s="1">
        <v>41925.708333333336</v>
      </c>
      <c r="AM1184" s="1">
        <v>41900.333333333336</v>
      </c>
      <c r="AN1184" s="1">
        <v>41928.708333333336</v>
      </c>
      <c r="AP1184" t="s">
        <v>113</v>
      </c>
      <c r="AU1184" t="s">
        <v>3303</v>
      </c>
      <c r="AY1184" t="s">
        <v>106</v>
      </c>
      <c r="AZ1184">
        <v>0</v>
      </c>
      <c r="BA1184">
        <v>0</v>
      </c>
      <c r="BD1184" s="3">
        <v>41321.661111111112</v>
      </c>
      <c r="BE1184" s="3">
        <v>41321.663888888892</v>
      </c>
      <c r="BF1184" t="s">
        <v>115</v>
      </c>
      <c r="BG1184" t="s">
        <v>115</v>
      </c>
      <c r="BH1184">
        <v>8149</v>
      </c>
      <c r="BM1184">
        <v>43550</v>
      </c>
      <c r="BR1184" t="s">
        <v>116</v>
      </c>
      <c r="BS1184" t="s">
        <v>117</v>
      </c>
      <c r="BU1184">
        <v>1</v>
      </c>
      <c r="BV1184" t="s">
        <v>118</v>
      </c>
      <c r="BX1184" t="s">
        <v>119</v>
      </c>
      <c r="BY1184" t="s">
        <v>119</v>
      </c>
      <c r="BZ1184" t="s">
        <v>119</v>
      </c>
      <c r="CA1184">
        <v>1</v>
      </c>
      <c r="CC1184" t="s">
        <v>120</v>
      </c>
      <c r="CH1184">
        <v>540</v>
      </c>
      <c r="CI1184">
        <v>36280</v>
      </c>
      <c r="CJ1184" t="s">
        <v>106</v>
      </c>
      <c r="CK1184" t="s">
        <v>106</v>
      </c>
      <c r="CL1184">
        <v>20</v>
      </c>
      <c r="CM1184" t="s">
        <v>2867</v>
      </c>
      <c r="CO1184">
        <v>124424</v>
      </c>
      <c r="CQ1184">
        <v>0</v>
      </c>
      <c r="CR1184">
        <v>0</v>
      </c>
      <c r="CS1184">
        <v>0</v>
      </c>
      <c r="CY1184" t="s">
        <v>123</v>
      </c>
      <c r="CZ1184" t="s">
        <v>124</v>
      </c>
      <c r="DD1184" t="str" cm="1">
        <f t="array" ref="DD1184">TEXT(_xlfn.SEQUENCE(1, DATEDIF(AG1184, AH1184, "m") + 1, AG1184, 30), "YYYY-APMM")</f>
        <v>2014-AP09</v>
      </c>
      <c r="DN1184">
        <f t="shared" si="36"/>
        <v>2288</v>
      </c>
      <c r="DO1184" t="str">
        <f t="shared" si="37"/>
        <v>LABOR- SUBCONTRACTOR</v>
      </c>
    </row>
    <row r="1185" spans="1:119" x14ac:dyDescent="0.35">
      <c r="A1185" t="s">
        <v>105</v>
      </c>
      <c r="B1185">
        <v>500470</v>
      </c>
      <c r="C1185">
        <v>6359</v>
      </c>
      <c r="D1185">
        <v>124426</v>
      </c>
      <c r="E1185">
        <v>13662</v>
      </c>
      <c r="F1185">
        <v>0</v>
      </c>
      <c r="G1185" t="s">
        <v>106</v>
      </c>
      <c r="H1185" t="s">
        <v>106</v>
      </c>
      <c r="I1185" t="s">
        <v>106</v>
      </c>
      <c r="J1185" t="s">
        <v>107</v>
      </c>
      <c r="K1185" t="s">
        <v>108</v>
      </c>
      <c r="L1185" t="s">
        <v>109</v>
      </c>
      <c r="M1185" t="s">
        <v>110</v>
      </c>
      <c r="N1185" t="s">
        <v>3304</v>
      </c>
      <c r="O1185" t="s">
        <v>3002</v>
      </c>
      <c r="P1185">
        <v>8178</v>
      </c>
      <c r="Q1185">
        <v>464</v>
      </c>
      <c r="R1185">
        <v>0</v>
      </c>
      <c r="S1185">
        <v>200</v>
      </c>
      <c r="T1185">
        <v>0</v>
      </c>
      <c r="U1185">
        <v>3224</v>
      </c>
      <c r="V1185">
        <v>3224</v>
      </c>
      <c r="W1185">
        <v>200</v>
      </c>
      <c r="X1185">
        <v>0</v>
      </c>
      <c r="Y1185">
        <v>0</v>
      </c>
      <c r="Z1185">
        <v>0</v>
      </c>
      <c r="AD1185" s="1">
        <v>41767.333333333336</v>
      </c>
      <c r="AE1185" s="1">
        <v>41795.708333333336</v>
      </c>
      <c r="AG1185" s="1">
        <v>41700.333333333336</v>
      </c>
      <c r="AH1185" s="1">
        <v>41728.708333333336</v>
      </c>
      <c r="AI1185" s="1">
        <v>41700.333333333336</v>
      </c>
      <c r="AJ1185" s="1">
        <v>41728.708333333336</v>
      </c>
      <c r="AK1185" s="1">
        <v>41700.333333333336</v>
      </c>
      <c r="AL1185" s="1">
        <v>41728.708333333336</v>
      </c>
      <c r="AM1185" s="1">
        <v>41767.333333333336</v>
      </c>
      <c r="AN1185" s="1">
        <v>41795.708333333336</v>
      </c>
      <c r="AP1185" t="s">
        <v>113</v>
      </c>
      <c r="AU1185" t="s">
        <v>3305</v>
      </c>
      <c r="AY1185" t="s">
        <v>106</v>
      </c>
      <c r="AZ1185">
        <v>0</v>
      </c>
      <c r="BA1185">
        <v>0</v>
      </c>
      <c r="BD1185" s="3">
        <v>41321.661111111112</v>
      </c>
      <c r="BE1185" s="3">
        <v>41321.663888888892</v>
      </c>
      <c r="BF1185" t="s">
        <v>115</v>
      </c>
      <c r="BG1185" t="s">
        <v>115</v>
      </c>
      <c r="BH1185">
        <v>8149</v>
      </c>
      <c r="BM1185">
        <v>43550</v>
      </c>
      <c r="BR1185" t="s">
        <v>116</v>
      </c>
      <c r="BS1185" t="s">
        <v>117</v>
      </c>
      <c r="BU1185">
        <v>1</v>
      </c>
      <c r="BV1185" t="s">
        <v>118</v>
      </c>
      <c r="BX1185" t="s">
        <v>119</v>
      </c>
      <c r="BY1185" t="s">
        <v>119</v>
      </c>
      <c r="BZ1185" t="s">
        <v>119</v>
      </c>
      <c r="CA1185">
        <v>1</v>
      </c>
      <c r="CC1185" t="s">
        <v>120</v>
      </c>
      <c r="CH1185">
        <v>540</v>
      </c>
      <c r="CI1185">
        <v>36260</v>
      </c>
      <c r="CJ1185" t="s">
        <v>106</v>
      </c>
      <c r="CK1185" t="s">
        <v>106</v>
      </c>
      <c r="CL1185">
        <v>10</v>
      </c>
      <c r="CM1185" t="s">
        <v>2889</v>
      </c>
      <c r="CO1185">
        <v>124424</v>
      </c>
      <c r="CQ1185">
        <v>0</v>
      </c>
      <c r="CR1185">
        <v>0</v>
      </c>
      <c r="CS1185">
        <v>0</v>
      </c>
      <c r="CY1185" t="s">
        <v>123</v>
      </c>
      <c r="CZ1185" t="s">
        <v>124</v>
      </c>
      <c r="DD1185" t="str" cm="1">
        <f t="array" ref="DD1185">TEXT(_xlfn.SEQUENCE(1, DATEDIF(AG1185, AH1185, "m") + 1, AG1185, 30), "YYYY-APMM")</f>
        <v>2014-AP03</v>
      </c>
      <c r="DN1185">
        <f t="shared" si="36"/>
        <v>3224</v>
      </c>
      <c r="DO1185" t="str">
        <f t="shared" si="37"/>
        <v>LABOR- SUBCONTRACTOR</v>
      </c>
    </row>
    <row r="1186" spans="1:119" x14ac:dyDescent="0.35">
      <c r="A1186" t="s">
        <v>105</v>
      </c>
      <c r="B1186">
        <v>500471</v>
      </c>
      <c r="C1186">
        <v>6359</v>
      </c>
      <c r="D1186">
        <v>124426</v>
      </c>
      <c r="E1186">
        <v>13662</v>
      </c>
      <c r="F1186">
        <v>0</v>
      </c>
      <c r="G1186" t="s">
        <v>106</v>
      </c>
      <c r="H1186" t="s">
        <v>106</v>
      </c>
      <c r="I1186" t="s">
        <v>106</v>
      </c>
      <c r="J1186" t="s">
        <v>107</v>
      </c>
      <c r="K1186" t="s">
        <v>108</v>
      </c>
      <c r="L1186" t="s">
        <v>109</v>
      </c>
      <c r="M1186" t="s">
        <v>110</v>
      </c>
      <c r="N1186" t="s">
        <v>3306</v>
      </c>
      <c r="O1186" t="s">
        <v>3005</v>
      </c>
      <c r="P1186">
        <v>8178</v>
      </c>
      <c r="Q1186">
        <v>608</v>
      </c>
      <c r="R1186">
        <v>0</v>
      </c>
      <c r="S1186">
        <v>160</v>
      </c>
      <c r="T1186">
        <v>0</v>
      </c>
      <c r="U1186">
        <v>3976</v>
      </c>
      <c r="V1186">
        <v>3976</v>
      </c>
      <c r="W1186">
        <v>160</v>
      </c>
      <c r="X1186">
        <v>0</v>
      </c>
      <c r="Y1186">
        <v>0</v>
      </c>
      <c r="Z1186">
        <v>0</v>
      </c>
      <c r="AD1186" s="1">
        <v>41800.333333333336</v>
      </c>
      <c r="AE1186" s="1">
        <v>41822.708333333336</v>
      </c>
      <c r="AG1186" s="1">
        <v>41711.333333333336</v>
      </c>
      <c r="AH1186" s="1">
        <v>41734.708333333336</v>
      </c>
      <c r="AI1186" s="1">
        <v>41711.333333333336</v>
      </c>
      <c r="AJ1186" s="1">
        <v>41734.708333333336</v>
      </c>
      <c r="AK1186" s="1">
        <v>41711.333333333336</v>
      </c>
      <c r="AL1186" s="1">
        <v>41734.708333333336</v>
      </c>
      <c r="AM1186" s="1">
        <v>41800.333333333336</v>
      </c>
      <c r="AN1186" s="1">
        <v>41822.708333333336</v>
      </c>
      <c r="AP1186" t="s">
        <v>113</v>
      </c>
      <c r="AU1186" t="s">
        <v>3307</v>
      </c>
      <c r="AY1186" t="s">
        <v>106</v>
      </c>
      <c r="AZ1186">
        <v>0</v>
      </c>
      <c r="BA1186">
        <v>0</v>
      </c>
      <c r="BD1186" s="3">
        <v>41321.661111111112</v>
      </c>
      <c r="BE1186" s="3">
        <v>41321.663888888892</v>
      </c>
      <c r="BF1186" t="s">
        <v>115</v>
      </c>
      <c r="BG1186" t="s">
        <v>115</v>
      </c>
      <c r="BH1186">
        <v>8149</v>
      </c>
      <c r="BM1186">
        <v>43550</v>
      </c>
      <c r="BR1186" t="s">
        <v>116</v>
      </c>
      <c r="BS1186" t="s">
        <v>117</v>
      </c>
      <c r="BU1186">
        <v>1</v>
      </c>
      <c r="BV1186" t="s">
        <v>118</v>
      </c>
      <c r="BX1186" t="s">
        <v>119</v>
      </c>
      <c r="BY1186" t="s">
        <v>119</v>
      </c>
      <c r="BZ1186" t="s">
        <v>119</v>
      </c>
      <c r="CA1186">
        <v>1</v>
      </c>
      <c r="CC1186" t="s">
        <v>120</v>
      </c>
      <c r="CH1186">
        <v>540</v>
      </c>
      <c r="CI1186">
        <v>36260</v>
      </c>
      <c r="CJ1186" t="s">
        <v>106</v>
      </c>
      <c r="CK1186" t="s">
        <v>106</v>
      </c>
      <c r="CL1186">
        <v>10</v>
      </c>
      <c r="CM1186" t="s">
        <v>2889</v>
      </c>
      <c r="CO1186">
        <v>124424</v>
      </c>
      <c r="CQ1186">
        <v>0</v>
      </c>
      <c r="CR1186">
        <v>0</v>
      </c>
      <c r="CS1186">
        <v>0</v>
      </c>
      <c r="CY1186" t="s">
        <v>123</v>
      </c>
      <c r="CZ1186" t="s">
        <v>124</v>
      </c>
      <c r="DD1186" t="str" cm="1">
        <f t="array" ref="DD1186">TEXT(_xlfn.SEQUENCE(1, DATEDIF(AG1186, AH1186, "m") + 1, AG1186, 30), "YYYY-APMM")</f>
        <v>2014-AP03</v>
      </c>
      <c r="DN1186">
        <f t="shared" si="36"/>
        <v>3976</v>
      </c>
      <c r="DO1186" t="str">
        <f t="shared" si="37"/>
        <v>LABOR- SUBCONTRACTOR</v>
      </c>
    </row>
    <row r="1187" spans="1:119" x14ac:dyDescent="0.35">
      <c r="A1187" t="s">
        <v>105</v>
      </c>
      <c r="B1187">
        <v>500472</v>
      </c>
      <c r="C1187">
        <v>6359</v>
      </c>
      <c r="D1187">
        <v>124426</v>
      </c>
      <c r="E1187">
        <v>13662</v>
      </c>
      <c r="F1187">
        <v>0</v>
      </c>
      <c r="G1187" t="s">
        <v>106</v>
      </c>
      <c r="H1187" t="s">
        <v>106</v>
      </c>
      <c r="I1187" t="s">
        <v>106</v>
      </c>
      <c r="J1187" t="s">
        <v>107</v>
      </c>
      <c r="K1187" t="s">
        <v>108</v>
      </c>
      <c r="L1187" t="s">
        <v>109</v>
      </c>
      <c r="M1187" t="s">
        <v>110</v>
      </c>
      <c r="N1187" t="s">
        <v>3308</v>
      </c>
      <c r="O1187" t="s">
        <v>3011</v>
      </c>
      <c r="P1187">
        <v>8178</v>
      </c>
      <c r="Q1187">
        <v>392</v>
      </c>
      <c r="R1187">
        <v>0</v>
      </c>
      <c r="S1187">
        <v>160</v>
      </c>
      <c r="T1187">
        <v>0</v>
      </c>
      <c r="U1187">
        <v>568</v>
      </c>
      <c r="V1187">
        <v>568</v>
      </c>
      <c r="W1187">
        <v>160</v>
      </c>
      <c r="X1187">
        <v>0</v>
      </c>
      <c r="Y1187">
        <v>0</v>
      </c>
      <c r="Z1187">
        <v>0</v>
      </c>
      <c r="AD1187" s="1">
        <v>41846.333333333336</v>
      </c>
      <c r="AE1187" s="1">
        <v>41871.708333333336</v>
      </c>
      <c r="AG1187" s="1">
        <v>41788.333333333336</v>
      </c>
      <c r="AH1187" s="1">
        <v>41811.708333333336</v>
      </c>
      <c r="AI1187" s="1">
        <v>41788.333333333336</v>
      </c>
      <c r="AJ1187" s="1">
        <v>41811.708333333336</v>
      </c>
      <c r="AK1187" s="1">
        <v>41788.333333333336</v>
      </c>
      <c r="AL1187" s="1">
        <v>41811.708333333336</v>
      </c>
      <c r="AM1187" s="1">
        <v>41846.333333333336</v>
      </c>
      <c r="AN1187" s="1">
        <v>41871.708333333336</v>
      </c>
      <c r="AP1187" t="s">
        <v>113</v>
      </c>
      <c r="AU1187" t="s">
        <v>3309</v>
      </c>
      <c r="AY1187" t="s">
        <v>106</v>
      </c>
      <c r="AZ1187">
        <v>0</v>
      </c>
      <c r="BA1187">
        <v>0</v>
      </c>
      <c r="BD1187" s="3">
        <v>41321.661111111112</v>
      </c>
      <c r="BE1187" s="3">
        <v>41321.663888888892</v>
      </c>
      <c r="BF1187" t="s">
        <v>115</v>
      </c>
      <c r="BG1187" t="s">
        <v>115</v>
      </c>
      <c r="BH1187">
        <v>8149</v>
      </c>
      <c r="BM1187">
        <v>43550</v>
      </c>
      <c r="BR1187" t="s">
        <v>116</v>
      </c>
      <c r="BS1187" t="s">
        <v>117</v>
      </c>
      <c r="BU1187">
        <v>1</v>
      </c>
      <c r="BV1187" t="s">
        <v>118</v>
      </c>
      <c r="BX1187" t="s">
        <v>119</v>
      </c>
      <c r="BY1187" t="s">
        <v>119</v>
      </c>
      <c r="BZ1187" t="s">
        <v>119</v>
      </c>
      <c r="CA1187">
        <v>1</v>
      </c>
      <c r="CC1187" t="s">
        <v>120</v>
      </c>
      <c r="CH1187">
        <v>540</v>
      </c>
      <c r="CI1187">
        <v>36260</v>
      </c>
      <c r="CJ1187" t="s">
        <v>106</v>
      </c>
      <c r="CK1187" t="s">
        <v>106</v>
      </c>
      <c r="CL1187">
        <v>10</v>
      </c>
      <c r="CM1187" t="s">
        <v>2889</v>
      </c>
      <c r="CO1187">
        <v>124424</v>
      </c>
      <c r="CQ1187">
        <v>0</v>
      </c>
      <c r="CR1187">
        <v>0</v>
      </c>
      <c r="CS1187">
        <v>0</v>
      </c>
      <c r="CY1187" t="s">
        <v>123</v>
      </c>
      <c r="CZ1187" t="s">
        <v>124</v>
      </c>
      <c r="DD1187" t="str" cm="1">
        <f t="array" ref="DD1187">TEXT(_xlfn.SEQUENCE(1, DATEDIF(AG1187, AH1187, "m") + 1, AG1187, 30), "YYYY-APMM")</f>
        <v>2014-AP05</v>
      </c>
      <c r="DN1187">
        <f t="shared" si="36"/>
        <v>568</v>
      </c>
      <c r="DO1187" t="str">
        <f t="shared" si="37"/>
        <v>LABOR- SUBCONTRACTOR</v>
      </c>
    </row>
    <row r="1188" spans="1:119" x14ac:dyDescent="0.35">
      <c r="A1188" t="s">
        <v>105</v>
      </c>
      <c r="B1188">
        <v>500473</v>
      </c>
      <c r="C1188">
        <v>6359</v>
      </c>
      <c r="D1188">
        <v>124426</v>
      </c>
      <c r="E1188">
        <v>13662</v>
      </c>
      <c r="F1188">
        <v>0</v>
      </c>
      <c r="G1188" t="s">
        <v>106</v>
      </c>
      <c r="H1188" t="s">
        <v>106</v>
      </c>
      <c r="I1188" t="s">
        <v>106</v>
      </c>
      <c r="J1188" t="s">
        <v>107</v>
      </c>
      <c r="K1188" t="s">
        <v>108</v>
      </c>
      <c r="L1188" t="s">
        <v>109</v>
      </c>
      <c r="M1188" t="s">
        <v>110</v>
      </c>
      <c r="N1188" t="s">
        <v>3310</v>
      </c>
      <c r="O1188" t="s">
        <v>3014</v>
      </c>
      <c r="P1188">
        <v>8178</v>
      </c>
      <c r="Q1188">
        <v>408</v>
      </c>
      <c r="R1188">
        <v>0</v>
      </c>
      <c r="S1188">
        <v>200</v>
      </c>
      <c r="T1188">
        <v>0</v>
      </c>
      <c r="U1188">
        <v>4128</v>
      </c>
      <c r="V1188">
        <v>4128</v>
      </c>
      <c r="W1188">
        <v>200</v>
      </c>
      <c r="X1188">
        <v>0</v>
      </c>
      <c r="Y1188">
        <v>0</v>
      </c>
      <c r="Z1188">
        <v>0</v>
      </c>
      <c r="AD1188" s="1">
        <v>41863.333333333336</v>
      </c>
      <c r="AE1188" s="1">
        <v>41891.708333333336</v>
      </c>
      <c r="AG1188" s="1">
        <v>41800.333333333336</v>
      </c>
      <c r="AH1188" s="1">
        <v>41828.708333333336</v>
      </c>
      <c r="AI1188" s="1">
        <v>41800.333333333336</v>
      </c>
      <c r="AJ1188" s="1">
        <v>41828.708333333336</v>
      </c>
      <c r="AK1188" s="1">
        <v>41800.333333333336</v>
      </c>
      <c r="AL1188" s="1">
        <v>41828.708333333336</v>
      </c>
      <c r="AM1188" s="1">
        <v>41863.333333333336</v>
      </c>
      <c r="AN1188" s="1">
        <v>41891.708333333336</v>
      </c>
      <c r="AP1188" t="s">
        <v>113</v>
      </c>
      <c r="AU1188" t="s">
        <v>3311</v>
      </c>
      <c r="AY1188" t="s">
        <v>106</v>
      </c>
      <c r="AZ1188">
        <v>0</v>
      </c>
      <c r="BA1188">
        <v>0</v>
      </c>
      <c r="BD1188" s="3">
        <v>41321.661111111112</v>
      </c>
      <c r="BE1188" s="3">
        <v>41321.663888888892</v>
      </c>
      <c r="BF1188" t="s">
        <v>115</v>
      </c>
      <c r="BG1188" t="s">
        <v>115</v>
      </c>
      <c r="BH1188">
        <v>8149</v>
      </c>
      <c r="BM1188">
        <v>43550</v>
      </c>
      <c r="BR1188" t="s">
        <v>116</v>
      </c>
      <c r="BS1188" t="s">
        <v>117</v>
      </c>
      <c r="BU1188">
        <v>1</v>
      </c>
      <c r="BV1188" t="s">
        <v>118</v>
      </c>
      <c r="BX1188" t="s">
        <v>119</v>
      </c>
      <c r="BY1188" t="s">
        <v>119</v>
      </c>
      <c r="BZ1188" t="s">
        <v>119</v>
      </c>
      <c r="CA1188">
        <v>1</v>
      </c>
      <c r="CC1188" t="s">
        <v>120</v>
      </c>
      <c r="CH1188">
        <v>540</v>
      </c>
      <c r="CI1188">
        <v>36260</v>
      </c>
      <c r="CJ1188" t="s">
        <v>106</v>
      </c>
      <c r="CK1188" t="s">
        <v>106</v>
      </c>
      <c r="CL1188">
        <v>10</v>
      </c>
      <c r="CM1188" t="s">
        <v>2889</v>
      </c>
      <c r="CO1188">
        <v>124424</v>
      </c>
      <c r="CQ1188">
        <v>0</v>
      </c>
      <c r="CR1188">
        <v>0</v>
      </c>
      <c r="CS1188">
        <v>0</v>
      </c>
      <c r="CY1188" t="s">
        <v>123</v>
      </c>
      <c r="CZ1188" t="s">
        <v>124</v>
      </c>
      <c r="DD1188" t="str" cm="1">
        <f t="array" ref="DD1188">TEXT(_xlfn.SEQUENCE(1, DATEDIF(AG1188, AH1188, "m") + 1, AG1188, 30), "YYYY-APMM")</f>
        <v>2014-AP06</v>
      </c>
      <c r="DN1188">
        <f t="shared" si="36"/>
        <v>4128</v>
      </c>
      <c r="DO1188" t="str">
        <f t="shared" si="37"/>
        <v>LABOR- SUBCONTRACTOR</v>
      </c>
    </row>
    <row r="1189" spans="1:119" x14ac:dyDescent="0.35">
      <c r="A1189" t="s">
        <v>105</v>
      </c>
      <c r="B1189">
        <v>500474</v>
      </c>
      <c r="C1189">
        <v>6359</v>
      </c>
      <c r="D1189">
        <v>124426</v>
      </c>
      <c r="E1189">
        <v>13662</v>
      </c>
      <c r="F1189">
        <v>0</v>
      </c>
      <c r="G1189" t="s">
        <v>106</v>
      </c>
      <c r="H1189" t="s">
        <v>106</v>
      </c>
      <c r="I1189" t="s">
        <v>106</v>
      </c>
      <c r="J1189" t="s">
        <v>107</v>
      </c>
      <c r="K1189" t="s">
        <v>108</v>
      </c>
      <c r="L1189" t="s">
        <v>109</v>
      </c>
      <c r="M1189" t="s">
        <v>110</v>
      </c>
      <c r="N1189" t="s">
        <v>3312</v>
      </c>
      <c r="O1189" t="s">
        <v>3017</v>
      </c>
      <c r="P1189">
        <v>8178</v>
      </c>
      <c r="Q1189">
        <v>568</v>
      </c>
      <c r="R1189">
        <v>0</v>
      </c>
      <c r="S1189">
        <v>200</v>
      </c>
      <c r="T1189">
        <v>0</v>
      </c>
      <c r="U1189">
        <v>5712</v>
      </c>
      <c r="V1189">
        <v>5712</v>
      </c>
      <c r="W1189">
        <v>200</v>
      </c>
      <c r="X1189">
        <v>0</v>
      </c>
      <c r="Y1189">
        <v>0</v>
      </c>
      <c r="Z1189">
        <v>0</v>
      </c>
      <c r="AD1189" s="1">
        <v>41869.333333333336</v>
      </c>
      <c r="AE1189" s="1">
        <v>41897.708333333336</v>
      </c>
      <c r="AG1189" s="1">
        <v>41783.333333333336</v>
      </c>
      <c r="AH1189" s="1">
        <v>41811.708333333336</v>
      </c>
      <c r="AI1189" s="1">
        <v>41783.333333333336</v>
      </c>
      <c r="AJ1189" s="1">
        <v>41811.708333333336</v>
      </c>
      <c r="AK1189" s="1">
        <v>41783.333333333336</v>
      </c>
      <c r="AL1189" s="1">
        <v>41811.708333333336</v>
      </c>
      <c r="AM1189" s="1">
        <v>41869.333333333336</v>
      </c>
      <c r="AN1189" s="1">
        <v>41897.708333333336</v>
      </c>
      <c r="AP1189" t="s">
        <v>113</v>
      </c>
      <c r="AU1189" t="s">
        <v>3313</v>
      </c>
      <c r="AY1189" t="s">
        <v>106</v>
      </c>
      <c r="AZ1189">
        <v>0</v>
      </c>
      <c r="BA1189">
        <v>0</v>
      </c>
      <c r="BD1189" s="3">
        <v>41321.661111111112</v>
      </c>
      <c r="BE1189" s="3">
        <v>41321.663888888892</v>
      </c>
      <c r="BF1189" t="s">
        <v>115</v>
      </c>
      <c r="BG1189" t="s">
        <v>115</v>
      </c>
      <c r="BH1189">
        <v>8149</v>
      </c>
      <c r="BM1189">
        <v>43550</v>
      </c>
      <c r="BR1189" t="s">
        <v>116</v>
      </c>
      <c r="BS1189" t="s">
        <v>117</v>
      </c>
      <c r="BU1189">
        <v>1</v>
      </c>
      <c r="BV1189" t="s">
        <v>118</v>
      </c>
      <c r="BX1189" t="s">
        <v>119</v>
      </c>
      <c r="BY1189" t="s">
        <v>119</v>
      </c>
      <c r="BZ1189" t="s">
        <v>119</v>
      </c>
      <c r="CA1189">
        <v>1</v>
      </c>
      <c r="CC1189" t="s">
        <v>120</v>
      </c>
      <c r="CH1189">
        <v>540</v>
      </c>
      <c r="CI1189">
        <v>36260</v>
      </c>
      <c r="CJ1189" t="s">
        <v>106</v>
      </c>
      <c r="CK1189" t="s">
        <v>106</v>
      </c>
      <c r="CL1189">
        <v>10</v>
      </c>
      <c r="CM1189" t="s">
        <v>2889</v>
      </c>
      <c r="CO1189">
        <v>124424</v>
      </c>
      <c r="CQ1189">
        <v>0</v>
      </c>
      <c r="CR1189">
        <v>0</v>
      </c>
      <c r="CS1189">
        <v>0</v>
      </c>
      <c r="CY1189" t="s">
        <v>123</v>
      </c>
      <c r="CZ1189" t="s">
        <v>124</v>
      </c>
      <c r="DD1189" t="str" cm="1">
        <f t="array" ref="DD1189">TEXT(_xlfn.SEQUENCE(1, DATEDIF(AG1189, AH1189, "m") + 1, AG1189, 30), "YYYY-APMM")</f>
        <v>2014-AP05</v>
      </c>
      <c r="DN1189">
        <f t="shared" si="36"/>
        <v>5712</v>
      </c>
      <c r="DO1189" t="str">
        <f t="shared" si="37"/>
        <v>LABOR- SUBCONTRACTOR</v>
      </c>
    </row>
    <row r="1190" spans="1:119" x14ac:dyDescent="0.35">
      <c r="A1190" t="s">
        <v>105</v>
      </c>
      <c r="B1190">
        <v>500475</v>
      </c>
      <c r="C1190">
        <v>6359</v>
      </c>
      <c r="D1190">
        <v>124426</v>
      </c>
      <c r="E1190">
        <v>13662</v>
      </c>
      <c r="F1190">
        <v>0</v>
      </c>
      <c r="G1190" t="s">
        <v>106</v>
      </c>
      <c r="H1190" t="s">
        <v>106</v>
      </c>
      <c r="I1190" t="s">
        <v>106</v>
      </c>
      <c r="J1190" t="s">
        <v>107</v>
      </c>
      <c r="K1190" t="s">
        <v>108</v>
      </c>
      <c r="L1190" t="s">
        <v>109</v>
      </c>
      <c r="M1190" t="s">
        <v>110</v>
      </c>
      <c r="N1190" t="s">
        <v>3314</v>
      </c>
      <c r="O1190" t="s">
        <v>3020</v>
      </c>
      <c r="P1190">
        <v>8178</v>
      </c>
      <c r="Q1190">
        <v>392</v>
      </c>
      <c r="R1190">
        <v>40</v>
      </c>
      <c r="S1190">
        <v>160</v>
      </c>
      <c r="T1190">
        <v>0</v>
      </c>
      <c r="U1190">
        <v>1778</v>
      </c>
      <c r="V1190">
        <v>1778</v>
      </c>
      <c r="W1190">
        <v>160</v>
      </c>
      <c r="X1190">
        <v>0</v>
      </c>
      <c r="Y1190">
        <v>0</v>
      </c>
      <c r="Z1190">
        <v>0</v>
      </c>
      <c r="AD1190" s="1">
        <v>41861.333333333336</v>
      </c>
      <c r="AE1190" s="1">
        <v>41883.708333333336</v>
      </c>
      <c r="AG1190" s="1">
        <v>41800.333333333336</v>
      </c>
      <c r="AH1190" s="1">
        <v>41822.708333333336</v>
      </c>
      <c r="AI1190" s="1">
        <v>41800.333333333336</v>
      </c>
      <c r="AJ1190" s="1">
        <v>41822.708333333336</v>
      </c>
      <c r="AK1190" s="1">
        <v>41800.333333333336</v>
      </c>
      <c r="AL1190" s="1">
        <v>41822.708333333336</v>
      </c>
      <c r="AM1190" s="1">
        <v>41861.333333333336</v>
      </c>
      <c r="AN1190" s="1">
        <v>41883.708333333336</v>
      </c>
      <c r="AP1190" t="s">
        <v>113</v>
      </c>
      <c r="AU1190" t="s">
        <v>3315</v>
      </c>
      <c r="AY1190" t="s">
        <v>106</v>
      </c>
      <c r="AZ1190">
        <v>0</v>
      </c>
      <c r="BA1190">
        <v>0</v>
      </c>
      <c r="BD1190" s="3">
        <v>41321.661111111112</v>
      </c>
      <c r="BE1190" s="3">
        <v>41321.663888888892</v>
      </c>
      <c r="BF1190" t="s">
        <v>115</v>
      </c>
      <c r="BG1190" t="s">
        <v>115</v>
      </c>
      <c r="BH1190">
        <v>8149</v>
      </c>
      <c r="BM1190">
        <v>43550</v>
      </c>
      <c r="BR1190" t="s">
        <v>116</v>
      </c>
      <c r="BS1190" t="s">
        <v>117</v>
      </c>
      <c r="BU1190">
        <v>1</v>
      </c>
      <c r="BV1190" t="s">
        <v>118</v>
      </c>
      <c r="BX1190" t="s">
        <v>119</v>
      </c>
      <c r="BY1190" t="s">
        <v>119</v>
      </c>
      <c r="BZ1190" t="s">
        <v>119</v>
      </c>
      <c r="CA1190">
        <v>1</v>
      </c>
      <c r="CC1190" t="s">
        <v>120</v>
      </c>
      <c r="CH1190">
        <v>540</v>
      </c>
      <c r="CI1190">
        <v>36260</v>
      </c>
      <c r="CJ1190" t="s">
        <v>106</v>
      </c>
      <c r="CK1190" t="s">
        <v>106</v>
      </c>
      <c r="CL1190">
        <v>10</v>
      </c>
      <c r="CM1190" t="s">
        <v>2889</v>
      </c>
      <c r="CO1190">
        <v>124424</v>
      </c>
      <c r="CQ1190">
        <v>0</v>
      </c>
      <c r="CR1190">
        <v>0</v>
      </c>
      <c r="CS1190">
        <v>0</v>
      </c>
      <c r="CY1190" t="s">
        <v>123</v>
      </c>
      <c r="CZ1190" t="s">
        <v>124</v>
      </c>
      <c r="DD1190" t="str" cm="1">
        <f t="array" ref="DD1190">TEXT(_xlfn.SEQUENCE(1, DATEDIF(AG1190, AH1190, "m") + 1, AG1190, 30), "YYYY-APMM")</f>
        <v>2014-AP06</v>
      </c>
      <c r="DN1190">
        <f t="shared" si="36"/>
        <v>1778</v>
      </c>
      <c r="DO1190" t="str">
        <f t="shared" si="37"/>
        <v>LABOR- SUBCONTRACTOR</v>
      </c>
    </row>
    <row r="1191" spans="1:119" x14ac:dyDescent="0.35">
      <c r="A1191" t="s">
        <v>105</v>
      </c>
      <c r="B1191">
        <v>500476</v>
      </c>
      <c r="C1191">
        <v>6359</v>
      </c>
      <c r="D1191">
        <v>124426</v>
      </c>
      <c r="E1191">
        <v>13662</v>
      </c>
      <c r="F1191">
        <v>0</v>
      </c>
      <c r="G1191" t="s">
        <v>106</v>
      </c>
      <c r="H1191" t="s">
        <v>106</v>
      </c>
      <c r="I1191" t="s">
        <v>106</v>
      </c>
      <c r="J1191" t="s">
        <v>107</v>
      </c>
      <c r="K1191" t="s">
        <v>108</v>
      </c>
      <c r="L1191" t="s">
        <v>109</v>
      </c>
      <c r="M1191" t="s">
        <v>110</v>
      </c>
      <c r="N1191" t="s">
        <v>3316</v>
      </c>
      <c r="O1191" t="s">
        <v>3008</v>
      </c>
      <c r="P1191">
        <v>8178</v>
      </c>
      <c r="Q1191">
        <v>608</v>
      </c>
      <c r="R1191">
        <v>216</v>
      </c>
      <c r="S1191">
        <v>200</v>
      </c>
      <c r="T1191">
        <v>0</v>
      </c>
      <c r="U1191">
        <v>796</v>
      </c>
      <c r="V1191">
        <v>796</v>
      </c>
      <c r="W1191">
        <v>200</v>
      </c>
      <c r="X1191">
        <v>0</v>
      </c>
      <c r="Y1191">
        <v>0</v>
      </c>
      <c r="Z1191">
        <v>0</v>
      </c>
      <c r="AD1191" s="1">
        <v>41808.333333333336</v>
      </c>
      <c r="AE1191" s="1">
        <v>41836.708333333336</v>
      </c>
      <c r="AG1191" s="1">
        <v>41720.333333333336</v>
      </c>
      <c r="AH1191" s="1">
        <v>41748.708333333336</v>
      </c>
      <c r="AI1191" s="1">
        <v>41720.333333333336</v>
      </c>
      <c r="AJ1191" s="1">
        <v>41748.708333333336</v>
      </c>
      <c r="AK1191" s="1">
        <v>41720.333333333336</v>
      </c>
      <c r="AL1191" s="1">
        <v>41748.708333333336</v>
      </c>
      <c r="AM1191" s="1">
        <v>41808.333333333336</v>
      </c>
      <c r="AN1191" s="1">
        <v>41836.708333333336</v>
      </c>
      <c r="AP1191" t="s">
        <v>113</v>
      </c>
      <c r="AU1191" t="s">
        <v>3317</v>
      </c>
      <c r="AY1191" t="s">
        <v>106</v>
      </c>
      <c r="AZ1191">
        <v>0</v>
      </c>
      <c r="BA1191">
        <v>0</v>
      </c>
      <c r="BD1191" s="3">
        <v>41321.661111111112</v>
      </c>
      <c r="BE1191" s="3">
        <v>41321.663888888892</v>
      </c>
      <c r="BF1191" t="s">
        <v>115</v>
      </c>
      <c r="BG1191" t="s">
        <v>115</v>
      </c>
      <c r="BH1191">
        <v>8149</v>
      </c>
      <c r="BM1191">
        <v>43550</v>
      </c>
      <c r="BR1191" t="s">
        <v>116</v>
      </c>
      <c r="BS1191" t="s">
        <v>117</v>
      </c>
      <c r="BU1191">
        <v>1</v>
      </c>
      <c r="BV1191" t="s">
        <v>118</v>
      </c>
      <c r="BX1191" t="s">
        <v>119</v>
      </c>
      <c r="BY1191" t="s">
        <v>119</v>
      </c>
      <c r="BZ1191" t="s">
        <v>119</v>
      </c>
      <c r="CA1191">
        <v>1</v>
      </c>
      <c r="CC1191" t="s">
        <v>120</v>
      </c>
      <c r="CH1191">
        <v>540</v>
      </c>
      <c r="CI1191">
        <v>36260</v>
      </c>
      <c r="CJ1191" t="s">
        <v>106</v>
      </c>
      <c r="CK1191" t="s">
        <v>106</v>
      </c>
      <c r="CL1191">
        <v>10</v>
      </c>
      <c r="CM1191" t="s">
        <v>2889</v>
      </c>
      <c r="CO1191">
        <v>124424</v>
      </c>
      <c r="CQ1191">
        <v>0</v>
      </c>
      <c r="CR1191">
        <v>0</v>
      </c>
      <c r="CS1191">
        <v>0</v>
      </c>
      <c r="CY1191" t="s">
        <v>123</v>
      </c>
      <c r="CZ1191" t="s">
        <v>124</v>
      </c>
      <c r="DD1191" t="str" cm="1">
        <f t="array" ref="DD1191">TEXT(_xlfn.SEQUENCE(1, DATEDIF(AG1191, AH1191, "m") + 1, AG1191, 30), "YYYY-APMM")</f>
        <v>2014-AP03</v>
      </c>
      <c r="DN1191">
        <f t="shared" si="36"/>
        <v>796</v>
      </c>
      <c r="DO1191" t="str">
        <f t="shared" si="37"/>
        <v>LABOR- SUBCONTRACTOR</v>
      </c>
    </row>
    <row r="1192" spans="1:119" x14ac:dyDescent="0.35">
      <c r="A1192" t="s">
        <v>105</v>
      </c>
      <c r="B1192">
        <v>500477</v>
      </c>
      <c r="C1192">
        <v>6359</v>
      </c>
      <c r="D1192">
        <v>124427</v>
      </c>
      <c r="E1192">
        <v>13662</v>
      </c>
      <c r="F1192">
        <v>0</v>
      </c>
      <c r="G1192" t="s">
        <v>106</v>
      </c>
      <c r="H1192" t="s">
        <v>106</v>
      </c>
      <c r="I1192" t="s">
        <v>106</v>
      </c>
      <c r="J1192" t="s">
        <v>107</v>
      </c>
      <c r="K1192" t="s">
        <v>108</v>
      </c>
      <c r="L1192" t="s">
        <v>109</v>
      </c>
      <c r="M1192" t="s">
        <v>110</v>
      </c>
      <c r="N1192" t="s">
        <v>3318</v>
      </c>
      <c r="O1192" t="s">
        <v>3002</v>
      </c>
      <c r="P1192">
        <v>8178</v>
      </c>
      <c r="Q1192">
        <v>128</v>
      </c>
      <c r="R1192">
        <v>0</v>
      </c>
      <c r="S1192">
        <v>200</v>
      </c>
      <c r="T1192">
        <v>0</v>
      </c>
      <c r="U1192">
        <v>3224</v>
      </c>
      <c r="V1192">
        <v>3224</v>
      </c>
      <c r="W1192">
        <v>200</v>
      </c>
      <c r="X1192">
        <v>0</v>
      </c>
      <c r="Y1192">
        <v>0</v>
      </c>
      <c r="Z1192">
        <v>0</v>
      </c>
      <c r="AD1192" s="1">
        <v>41759.333333333336</v>
      </c>
      <c r="AE1192" s="1">
        <v>41787.708333333336</v>
      </c>
      <c r="AG1192" s="1">
        <v>41741.333333333336</v>
      </c>
      <c r="AH1192" s="1">
        <v>41769.708333333336</v>
      </c>
      <c r="AI1192" s="1">
        <v>41741.333333333336</v>
      </c>
      <c r="AJ1192" s="1">
        <v>41769.708333333336</v>
      </c>
      <c r="AK1192" s="1">
        <v>41741.333333333336</v>
      </c>
      <c r="AL1192" s="1">
        <v>41769.708333333336</v>
      </c>
      <c r="AM1192" s="1">
        <v>41759.333333333336</v>
      </c>
      <c r="AN1192" s="1">
        <v>41787.708333333336</v>
      </c>
      <c r="AP1192" t="s">
        <v>113</v>
      </c>
      <c r="AU1192" t="s">
        <v>3319</v>
      </c>
      <c r="AY1192" t="s">
        <v>106</v>
      </c>
      <c r="AZ1192">
        <v>0</v>
      </c>
      <c r="BA1192">
        <v>0</v>
      </c>
      <c r="BD1192" s="3">
        <v>41321.661111111112</v>
      </c>
      <c r="BE1192" s="3">
        <v>41321.663888888892</v>
      </c>
      <c r="BF1192" t="s">
        <v>115</v>
      </c>
      <c r="BG1192" t="s">
        <v>115</v>
      </c>
      <c r="BH1192">
        <v>8149</v>
      </c>
      <c r="BM1192">
        <v>43550</v>
      </c>
      <c r="BR1192" t="s">
        <v>116</v>
      </c>
      <c r="BS1192" t="s">
        <v>117</v>
      </c>
      <c r="BU1192">
        <v>1</v>
      </c>
      <c r="BV1192" t="s">
        <v>118</v>
      </c>
      <c r="BX1192" t="s">
        <v>119</v>
      </c>
      <c r="BY1192" t="s">
        <v>119</v>
      </c>
      <c r="BZ1192" t="s">
        <v>119</v>
      </c>
      <c r="CA1192">
        <v>1</v>
      </c>
      <c r="CC1192" t="s">
        <v>120</v>
      </c>
      <c r="CH1192">
        <v>540</v>
      </c>
      <c r="CI1192">
        <v>36270</v>
      </c>
      <c r="CJ1192" t="s">
        <v>106</v>
      </c>
      <c r="CK1192" t="s">
        <v>106</v>
      </c>
      <c r="CL1192">
        <v>15</v>
      </c>
      <c r="CM1192" t="s">
        <v>2963</v>
      </c>
      <c r="CO1192">
        <v>124424</v>
      </c>
      <c r="CQ1192">
        <v>0</v>
      </c>
      <c r="CR1192">
        <v>0</v>
      </c>
      <c r="CS1192">
        <v>0</v>
      </c>
      <c r="CY1192" t="s">
        <v>123</v>
      </c>
      <c r="CZ1192" t="s">
        <v>124</v>
      </c>
      <c r="DD1192" t="str" cm="1">
        <f t="array" ref="DD1192">TEXT(_xlfn.SEQUENCE(1, DATEDIF(AG1192, AH1192, "m") + 1, AG1192, 30), "YYYY-APMM")</f>
        <v>2014-AP04</v>
      </c>
      <c r="DN1192">
        <f t="shared" si="36"/>
        <v>3224</v>
      </c>
      <c r="DO1192" t="str">
        <f t="shared" si="37"/>
        <v>LABOR- SUBCONTRACTOR</v>
      </c>
    </row>
    <row r="1193" spans="1:119" x14ac:dyDescent="0.35">
      <c r="A1193" t="s">
        <v>105</v>
      </c>
      <c r="B1193">
        <v>500478</v>
      </c>
      <c r="C1193">
        <v>6359</v>
      </c>
      <c r="D1193">
        <v>124427</v>
      </c>
      <c r="E1193">
        <v>13662</v>
      </c>
      <c r="F1193">
        <v>0</v>
      </c>
      <c r="G1193" t="s">
        <v>106</v>
      </c>
      <c r="H1193" t="s">
        <v>106</v>
      </c>
      <c r="I1193" t="s">
        <v>106</v>
      </c>
      <c r="J1193" t="s">
        <v>107</v>
      </c>
      <c r="K1193" t="s">
        <v>108</v>
      </c>
      <c r="L1193" t="s">
        <v>109</v>
      </c>
      <c r="M1193" t="s">
        <v>110</v>
      </c>
      <c r="N1193" t="s">
        <v>3320</v>
      </c>
      <c r="O1193" t="s">
        <v>3005</v>
      </c>
      <c r="P1193">
        <v>8178</v>
      </c>
      <c r="Q1193">
        <v>368</v>
      </c>
      <c r="R1193">
        <v>0</v>
      </c>
      <c r="S1193">
        <v>160</v>
      </c>
      <c r="T1193">
        <v>0</v>
      </c>
      <c r="U1193">
        <v>3976</v>
      </c>
      <c r="V1193">
        <v>3976</v>
      </c>
      <c r="W1193">
        <v>160</v>
      </c>
      <c r="X1193">
        <v>0</v>
      </c>
      <c r="Y1193">
        <v>0</v>
      </c>
      <c r="Z1193">
        <v>0</v>
      </c>
      <c r="AD1193" s="1">
        <v>41806.333333333336</v>
      </c>
      <c r="AE1193" s="1">
        <v>41828.708333333336</v>
      </c>
      <c r="AG1193" s="1">
        <v>41752.333333333336</v>
      </c>
      <c r="AH1193" s="1">
        <v>41774.708333333336</v>
      </c>
      <c r="AI1193" s="1">
        <v>41752.333333333336</v>
      </c>
      <c r="AJ1193" s="1">
        <v>41774.708333333336</v>
      </c>
      <c r="AK1193" s="1">
        <v>41752.333333333336</v>
      </c>
      <c r="AL1193" s="1">
        <v>41774.708333333336</v>
      </c>
      <c r="AM1193" s="1">
        <v>41806.333333333336</v>
      </c>
      <c r="AN1193" s="1">
        <v>41828.708333333336</v>
      </c>
      <c r="AP1193" t="s">
        <v>113</v>
      </c>
      <c r="AU1193" t="s">
        <v>3321</v>
      </c>
      <c r="AY1193" t="s">
        <v>106</v>
      </c>
      <c r="AZ1193">
        <v>0</v>
      </c>
      <c r="BA1193">
        <v>0</v>
      </c>
      <c r="BD1193" s="3">
        <v>41321.661111111112</v>
      </c>
      <c r="BE1193" s="3">
        <v>41321.663888888892</v>
      </c>
      <c r="BF1193" t="s">
        <v>115</v>
      </c>
      <c r="BG1193" t="s">
        <v>115</v>
      </c>
      <c r="BH1193">
        <v>8149</v>
      </c>
      <c r="BM1193">
        <v>43550</v>
      </c>
      <c r="BR1193" t="s">
        <v>116</v>
      </c>
      <c r="BS1193" t="s">
        <v>117</v>
      </c>
      <c r="BU1193">
        <v>1</v>
      </c>
      <c r="BV1193" t="s">
        <v>118</v>
      </c>
      <c r="BX1193" t="s">
        <v>119</v>
      </c>
      <c r="BY1193" t="s">
        <v>119</v>
      </c>
      <c r="BZ1193" t="s">
        <v>119</v>
      </c>
      <c r="CA1193">
        <v>1</v>
      </c>
      <c r="CC1193" t="s">
        <v>120</v>
      </c>
      <c r="CH1193">
        <v>540</v>
      </c>
      <c r="CI1193">
        <v>36270</v>
      </c>
      <c r="CJ1193" t="s">
        <v>106</v>
      </c>
      <c r="CK1193" t="s">
        <v>106</v>
      </c>
      <c r="CL1193">
        <v>15</v>
      </c>
      <c r="CM1193" t="s">
        <v>2963</v>
      </c>
      <c r="CO1193">
        <v>124424</v>
      </c>
      <c r="CQ1193">
        <v>0</v>
      </c>
      <c r="CR1193">
        <v>0</v>
      </c>
      <c r="CS1193">
        <v>0</v>
      </c>
      <c r="CY1193" t="s">
        <v>123</v>
      </c>
      <c r="CZ1193" t="s">
        <v>124</v>
      </c>
      <c r="DD1193" t="str" cm="1">
        <f t="array" ref="DD1193">TEXT(_xlfn.SEQUENCE(1, DATEDIF(AG1193, AH1193, "m") + 1, AG1193, 30), "YYYY-APMM")</f>
        <v>2014-AP04</v>
      </c>
      <c r="DN1193">
        <f t="shared" si="36"/>
        <v>3976</v>
      </c>
      <c r="DO1193" t="str">
        <f t="shared" si="37"/>
        <v>LABOR- SUBCONTRACTOR</v>
      </c>
    </row>
    <row r="1194" spans="1:119" x14ac:dyDescent="0.35">
      <c r="A1194" t="s">
        <v>105</v>
      </c>
      <c r="B1194">
        <v>500479</v>
      </c>
      <c r="C1194">
        <v>6359</v>
      </c>
      <c r="D1194">
        <v>124427</v>
      </c>
      <c r="E1194">
        <v>13662</v>
      </c>
      <c r="F1194">
        <v>0</v>
      </c>
      <c r="G1194" t="s">
        <v>106</v>
      </c>
      <c r="H1194" t="s">
        <v>106</v>
      </c>
      <c r="I1194" t="s">
        <v>106</v>
      </c>
      <c r="J1194" t="s">
        <v>107</v>
      </c>
      <c r="K1194" t="s">
        <v>108</v>
      </c>
      <c r="L1194" t="s">
        <v>109</v>
      </c>
      <c r="M1194" t="s">
        <v>110</v>
      </c>
      <c r="N1194" t="s">
        <v>3322</v>
      </c>
      <c r="O1194" t="s">
        <v>3008</v>
      </c>
      <c r="P1194">
        <v>8178</v>
      </c>
      <c r="Q1194">
        <v>368</v>
      </c>
      <c r="R1194">
        <v>0</v>
      </c>
      <c r="S1194">
        <v>200</v>
      </c>
      <c r="T1194">
        <v>0</v>
      </c>
      <c r="U1194">
        <v>796</v>
      </c>
      <c r="V1194">
        <v>796</v>
      </c>
      <c r="W1194">
        <v>200</v>
      </c>
      <c r="X1194">
        <v>0</v>
      </c>
      <c r="Y1194">
        <v>0</v>
      </c>
      <c r="Z1194">
        <v>0</v>
      </c>
      <c r="AD1194" s="1">
        <v>41814.333333333336</v>
      </c>
      <c r="AE1194" s="1">
        <v>41842.708333333336</v>
      </c>
      <c r="AG1194" s="1">
        <v>41760.333333333336</v>
      </c>
      <c r="AH1194" s="1">
        <v>41788.708333333336</v>
      </c>
      <c r="AI1194" s="1">
        <v>41760.333333333336</v>
      </c>
      <c r="AJ1194" s="1">
        <v>41788.708333333336</v>
      </c>
      <c r="AK1194" s="1">
        <v>41760.333333333336</v>
      </c>
      <c r="AL1194" s="1">
        <v>41788.708333333336</v>
      </c>
      <c r="AM1194" s="1">
        <v>41814.333333333336</v>
      </c>
      <c r="AN1194" s="1">
        <v>41842.708333333336</v>
      </c>
      <c r="AP1194" t="s">
        <v>113</v>
      </c>
      <c r="AU1194" t="s">
        <v>3323</v>
      </c>
      <c r="AY1194" t="s">
        <v>106</v>
      </c>
      <c r="AZ1194">
        <v>0</v>
      </c>
      <c r="BA1194">
        <v>0</v>
      </c>
      <c r="BD1194" s="3">
        <v>41321.661111111112</v>
      </c>
      <c r="BE1194" s="3">
        <v>41321.663888888892</v>
      </c>
      <c r="BF1194" t="s">
        <v>115</v>
      </c>
      <c r="BG1194" t="s">
        <v>115</v>
      </c>
      <c r="BH1194">
        <v>8149</v>
      </c>
      <c r="BM1194">
        <v>43550</v>
      </c>
      <c r="BR1194" t="s">
        <v>116</v>
      </c>
      <c r="BS1194" t="s">
        <v>117</v>
      </c>
      <c r="BU1194">
        <v>1</v>
      </c>
      <c r="BV1194" t="s">
        <v>118</v>
      </c>
      <c r="BX1194" t="s">
        <v>119</v>
      </c>
      <c r="BY1194" t="s">
        <v>119</v>
      </c>
      <c r="BZ1194" t="s">
        <v>119</v>
      </c>
      <c r="CA1194">
        <v>1</v>
      </c>
      <c r="CC1194" t="s">
        <v>120</v>
      </c>
      <c r="CH1194">
        <v>540</v>
      </c>
      <c r="CI1194">
        <v>36270</v>
      </c>
      <c r="CJ1194" t="s">
        <v>106</v>
      </c>
      <c r="CK1194" t="s">
        <v>106</v>
      </c>
      <c r="CL1194">
        <v>15</v>
      </c>
      <c r="CM1194" t="s">
        <v>2963</v>
      </c>
      <c r="CO1194">
        <v>124424</v>
      </c>
      <c r="CQ1194">
        <v>0</v>
      </c>
      <c r="CR1194">
        <v>0</v>
      </c>
      <c r="CS1194">
        <v>0</v>
      </c>
      <c r="CY1194" t="s">
        <v>123</v>
      </c>
      <c r="CZ1194" t="s">
        <v>124</v>
      </c>
      <c r="DD1194" t="str" cm="1">
        <f t="array" ref="DD1194">TEXT(_xlfn.SEQUENCE(1, DATEDIF(AG1194, AH1194, "m") + 1, AG1194, 30), "YYYY-APMM")</f>
        <v>2014-AP05</v>
      </c>
      <c r="DN1194">
        <f t="shared" si="36"/>
        <v>796</v>
      </c>
      <c r="DO1194" t="str">
        <f t="shared" si="37"/>
        <v>LABOR- SUBCONTRACTOR</v>
      </c>
    </row>
    <row r="1195" spans="1:119" x14ac:dyDescent="0.35">
      <c r="A1195" t="s">
        <v>105</v>
      </c>
      <c r="B1195">
        <v>500480</v>
      </c>
      <c r="C1195">
        <v>6359</v>
      </c>
      <c r="D1195">
        <v>124427</v>
      </c>
      <c r="E1195">
        <v>13662</v>
      </c>
      <c r="F1195">
        <v>0</v>
      </c>
      <c r="G1195" t="s">
        <v>106</v>
      </c>
      <c r="H1195" t="s">
        <v>106</v>
      </c>
      <c r="I1195" t="s">
        <v>106</v>
      </c>
      <c r="J1195" t="s">
        <v>107</v>
      </c>
      <c r="K1195" t="s">
        <v>108</v>
      </c>
      <c r="L1195" t="s">
        <v>109</v>
      </c>
      <c r="M1195" t="s">
        <v>110</v>
      </c>
      <c r="N1195" t="s">
        <v>3324</v>
      </c>
      <c r="O1195" t="s">
        <v>3011</v>
      </c>
      <c r="P1195">
        <v>8178</v>
      </c>
      <c r="Q1195">
        <v>24</v>
      </c>
      <c r="R1195">
        <v>0</v>
      </c>
      <c r="S1195">
        <v>160</v>
      </c>
      <c r="T1195">
        <v>0</v>
      </c>
      <c r="U1195">
        <v>568</v>
      </c>
      <c r="V1195">
        <v>568</v>
      </c>
      <c r="W1195">
        <v>160</v>
      </c>
      <c r="X1195">
        <v>0</v>
      </c>
      <c r="Y1195">
        <v>0</v>
      </c>
      <c r="Z1195">
        <v>0</v>
      </c>
      <c r="AD1195" s="1">
        <v>41856.333333333336</v>
      </c>
      <c r="AE1195" s="1">
        <v>41878.708333333336</v>
      </c>
      <c r="AG1195" s="1">
        <v>41849.333333333336</v>
      </c>
      <c r="AH1195" s="1">
        <v>41875.708333333336</v>
      </c>
      <c r="AI1195" s="1">
        <v>41849.333333333336</v>
      </c>
      <c r="AJ1195" s="1">
        <v>41875.708333333336</v>
      </c>
      <c r="AK1195" s="1">
        <v>41849.333333333336</v>
      </c>
      <c r="AL1195" s="1">
        <v>41875.708333333336</v>
      </c>
      <c r="AM1195" s="1">
        <v>41856.333333333336</v>
      </c>
      <c r="AN1195" s="1">
        <v>41878.708333333336</v>
      </c>
      <c r="AP1195" t="s">
        <v>113</v>
      </c>
      <c r="AU1195" t="s">
        <v>3325</v>
      </c>
      <c r="AY1195" t="s">
        <v>106</v>
      </c>
      <c r="AZ1195">
        <v>0</v>
      </c>
      <c r="BA1195">
        <v>0</v>
      </c>
      <c r="BD1195" s="3">
        <v>41321.661111111112</v>
      </c>
      <c r="BE1195" s="3">
        <v>41321.663888888892</v>
      </c>
      <c r="BF1195" t="s">
        <v>115</v>
      </c>
      <c r="BG1195" t="s">
        <v>115</v>
      </c>
      <c r="BH1195">
        <v>8149</v>
      </c>
      <c r="BM1195">
        <v>43550</v>
      </c>
      <c r="BR1195" t="s">
        <v>116</v>
      </c>
      <c r="BS1195" t="s">
        <v>117</v>
      </c>
      <c r="BU1195">
        <v>1</v>
      </c>
      <c r="BV1195" t="s">
        <v>118</v>
      </c>
      <c r="BX1195" t="s">
        <v>119</v>
      </c>
      <c r="BY1195" t="s">
        <v>119</v>
      </c>
      <c r="BZ1195" t="s">
        <v>119</v>
      </c>
      <c r="CA1195">
        <v>1</v>
      </c>
      <c r="CC1195" t="s">
        <v>120</v>
      </c>
      <c r="CH1195">
        <v>540</v>
      </c>
      <c r="CI1195">
        <v>36270</v>
      </c>
      <c r="CJ1195" t="s">
        <v>106</v>
      </c>
      <c r="CK1195" t="s">
        <v>106</v>
      </c>
      <c r="CL1195">
        <v>15</v>
      </c>
      <c r="CM1195" t="s">
        <v>2963</v>
      </c>
      <c r="CO1195">
        <v>124424</v>
      </c>
      <c r="CQ1195">
        <v>0</v>
      </c>
      <c r="CR1195">
        <v>0</v>
      </c>
      <c r="CS1195">
        <v>0</v>
      </c>
      <c r="CY1195" t="s">
        <v>123</v>
      </c>
      <c r="CZ1195" t="s">
        <v>124</v>
      </c>
      <c r="DD1195" t="str" cm="1">
        <f t="array" ref="DD1195">TEXT(_xlfn.SEQUENCE(1, DATEDIF(AG1195, AH1195, "m") + 1, AG1195, 30), "YYYY-APMM")</f>
        <v>2014-AP07</v>
      </c>
      <c r="DN1195">
        <f t="shared" si="36"/>
        <v>568</v>
      </c>
      <c r="DO1195" t="str">
        <f t="shared" si="37"/>
        <v>LABOR- SUBCONTRACTOR</v>
      </c>
    </row>
    <row r="1196" spans="1:119" x14ac:dyDescent="0.35">
      <c r="A1196" t="s">
        <v>105</v>
      </c>
      <c r="B1196">
        <v>500481</v>
      </c>
      <c r="C1196">
        <v>6359</v>
      </c>
      <c r="D1196">
        <v>124427</v>
      </c>
      <c r="E1196">
        <v>13662</v>
      </c>
      <c r="F1196">
        <v>0</v>
      </c>
      <c r="G1196" t="s">
        <v>106</v>
      </c>
      <c r="H1196" t="s">
        <v>106</v>
      </c>
      <c r="I1196" t="s">
        <v>106</v>
      </c>
      <c r="J1196" t="s">
        <v>107</v>
      </c>
      <c r="K1196" t="s">
        <v>108</v>
      </c>
      <c r="L1196" t="s">
        <v>109</v>
      </c>
      <c r="M1196" t="s">
        <v>110</v>
      </c>
      <c r="N1196" t="s">
        <v>3326</v>
      </c>
      <c r="O1196" t="s">
        <v>3014</v>
      </c>
      <c r="P1196">
        <v>8178</v>
      </c>
      <c r="Q1196">
        <v>24</v>
      </c>
      <c r="R1196">
        <v>0</v>
      </c>
      <c r="S1196">
        <v>200</v>
      </c>
      <c r="T1196">
        <v>0</v>
      </c>
      <c r="U1196">
        <v>4128</v>
      </c>
      <c r="V1196">
        <v>4128</v>
      </c>
      <c r="W1196">
        <v>200</v>
      </c>
      <c r="X1196">
        <v>0</v>
      </c>
      <c r="Y1196">
        <v>0</v>
      </c>
      <c r="Z1196">
        <v>0</v>
      </c>
      <c r="AD1196" s="1">
        <v>41869.333333333336</v>
      </c>
      <c r="AE1196" s="1">
        <v>41897.708333333336</v>
      </c>
      <c r="AG1196" s="1">
        <v>41865.333333333336</v>
      </c>
      <c r="AH1196" s="1">
        <v>41893.708333333336</v>
      </c>
      <c r="AI1196" s="1">
        <v>41865.333333333336</v>
      </c>
      <c r="AJ1196" s="1">
        <v>41893.708333333336</v>
      </c>
      <c r="AK1196" s="1">
        <v>41865.333333333336</v>
      </c>
      <c r="AL1196" s="1">
        <v>41893.708333333336</v>
      </c>
      <c r="AM1196" s="1">
        <v>41869.333333333336</v>
      </c>
      <c r="AN1196" s="1">
        <v>41897.708333333336</v>
      </c>
      <c r="AP1196" t="s">
        <v>113</v>
      </c>
      <c r="AU1196" t="s">
        <v>3327</v>
      </c>
      <c r="AY1196" t="s">
        <v>106</v>
      </c>
      <c r="AZ1196">
        <v>0</v>
      </c>
      <c r="BA1196">
        <v>0</v>
      </c>
      <c r="BD1196" s="3">
        <v>41321.661111111112</v>
      </c>
      <c r="BE1196" s="3">
        <v>41321.663888888892</v>
      </c>
      <c r="BF1196" t="s">
        <v>115</v>
      </c>
      <c r="BG1196" t="s">
        <v>115</v>
      </c>
      <c r="BH1196">
        <v>8149</v>
      </c>
      <c r="BM1196">
        <v>43550</v>
      </c>
      <c r="BR1196" t="s">
        <v>116</v>
      </c>
      <c r="BS1196" t="s">
        <v>117</v>
      </c>
      <c r="BU1196">
        <v>1</v>
      </c>
      <c r="BV1196" t="s">
        <v>118</v>
      </c>
      <c r="BX1196" t="s">
        <v>119</v>
      </c>
      <c r="BY1196" t="s">
        <v>119</v>
      </c>
      <c r="BZ1196" t="s">
        <v>119</v>
      </c>
      <c r="CA1196">
        <v>1</v>
      </c>
      <c r="CC1196" t="s">
        <v>120</v>
      </c>
      <c r="CH1196">
        <v>540</v>
      </c>
      <c r="CI1196">
        <v>36270</v>
      </c>
      <c r="CJ1196" t="s">
        <v>106</v>
      </c>
      <c r="CK1196" t="s">
        <v>106</v>
      </c>
      <c r="CL1196">
        <v>15</v>
      </c>
      <c r="CM1196" t="s">
        <v>2963</v>
      </c>
      <c r="CO1196">
        <v>124424</v>
      </c>
      <c r="CQ1196">
        <v>0</v>
      </c>
      <c r="CR1196">
        <v>0</v>
      </c>
      <c r="CS1196">
        <v>0</v>
      </c>
      <c r="CY1196" t="s">
        <v>123</v>
      </c>
      <c r="CZ1196" t="s">
        <v>124</v>
      </c>
      <c r="DD1196" t="str" cm="1">
        <f t="array" ref="DD1196">TEXT(_xlfn.SEQUENCE(1, DATEDIF(AG1196, AH1196, "m") + 1, AG1196, 30), "YYYY-APMM")</f>
        <v>2014-AP08</v>
      </c>
      <c r="DN1196">
        <f t="shared" si="36"/>
        <v>4128</v>
      </c>
      <c r="DO1196" t="str">
        <f t="shared" si="37"/>
        <v>LABOR- SUBCONTRACTOR</v>
      </c>
    </row>
    <row r="1197" spans="1:119" x14ac:dyDescent="0.35">
      <c r="A1197" t="s">
        <v>105</v>
      </c>
      <c r="B1197">
        <v>500482</v>
      </c>
      <c r="C1197">
        <v>6359</v>
      </c>
      <c r="D1197">
        <v>124427</v>
      </c>
      <c r="E1197">
        <v>13662</v>
      </c>
      <c r="F1197">
        <v>0</v>
      </c>
      <c r="G1197" t="s">
        <v>106</v>
      </c>
      <c r="H1197" t="s">
        <v>106</v>
      </c>
      <c r="I1197" t="s">
        <v>106</v>
      </c>
      <c r="J1197" t="s">
        <v>107</v>
      </c>
      <c r="K1197" t="s">
        <v>108</v>
      </c>
      <c r="L1197" t="s">
        <v>109</v>
      </c>
      <c r="M1197" t="s">
        <v>110</v>
      </c>
      <c r="N1197" t="s">
        <v>3328</v>
      </c>
      <c r="O1197" t="s">
        <v>3017</v>
      </c>
      <c r="P1197">
        <v>8178</v>
      </c>
      <c r="Q1197">
        <v>360</v>
      </c>
      <c r="R1197">
        <v>0</v>
      </c>
      <c r="S1197">
        <v>200</v>
      </c>
      <c r="T1197">
        <v>0</v>
      </c>
      <c r="U1197">
        <v>5712</v>
      </c>
      <c r="V1197">
        <v>5712</v>
      </c>
      <c r="W1197">
        <v>200</v>
      </c>
      <c r="X1197">
        <v>0</v>
      </c>
      <c r="Y1197">
        <v>0</v>
      </c>
      <c r="Z1197">
        <v>0</v>
      </c>
      <c r="AD1197" s="1">
        <v>41898.333333333336</v>
      </c>
      <c r="AE1197" s="1">
        <v>41928.708333333336</v>
      </c>
      <c r="AG1197" s="1">
        <v>41842.333333333336</v>
      </c>
      <c r="AH1197" s="1">
        <v>41874.708333333336</v>
      </c>
      <c r="AI1197" s="1">
        <v>41842.333333333336</v>
      </c>
      <c r="AJ1197" s="1">
        <v>41874.708333333336</v>
      </c>
      <c r="AK1197" s="1">
        <v>41842.333333333336</v>
      </c>
      <c r="AL1197" s="1">
        <v>41874.708333333336</v>
      </c>
      <c r="AM1197" s="1">
        <v>41898.333333333336</v>
      </c>
      <c r="AN1197" s="1">
        <v>41928.708333333336</v>
      </c>
      <c r="AP1197" t="s">
        <v>113</v>
      </c>
      <c r="AU1197" t="s">
        <v>3329</v>
      </c>
      <c r="AY1197" t="s">
        <v>106</v>
      </c>
      <c r="AZ1197">
        <v>0</v>
      </c>
      <c r="BA1197">
        <v>0</v>
      </c>
      <c r="BD1197" s="3">
        <v>41321.661111111112</v>
      </c>
      <c r="BE1197" s="3">
        <v>41321.663888888892</v>
      </c>
      <c r="BF1197" t="s">
        <v>115</v>
      </c>
      <c r="BG1197" t="s">
        <v>115</v>
      </c>
      <c r="BH1197">
        <v>8149</v>
      </c>
      <c r="BM1197">
        <v>43550</v>
      </c>
      <c r="BR1197" t="s">
        <v>116</v>
      </c>
      <c r="BS1197" t="s">
        <v>117</v>
      </c>
      <c r="BU1197">
        <v>1</v>
      </c>
      <c r="BV1197" t="s">
        <v>118</v>
      </c>
      <c r="BX1197" t="s">
        <v>119</v>
      </c>
      <c r="BY1197" t="s">
        <v>119</v>
      </c>
      <c r="BZ1197" t="s">
        <v>119</v>
      </c>
      <c r="CA1197">
        <v>1</v>
      </c>
      <c r="CC1197" t="s">
        <v>120</v>
      </c>
      <c r="CH1197">
        <v>540</v>
      </c>
      <c r="CI1197">
        <v>36270</v>
      </c>
      <c r="CJ1197" t="s">
        <v>106</v>
      </c>
      <c r="CK1197" t="s">
        <v>106</v>
      </c>
      <c r="CL1197">
        <v>15</v>
      </c>
      <c r="CM1197" t="s">
        <v>2963</v>
      </c>
      <c r="CO1197">
        <v>124424</v>
      </c>
      <c r="CQ1197">
        <v>0</v>
      </c>
      <c r="CR1197">
        <v>0</v>
      </c>
      <c r="CS1197">
        <v>0</v>
      </c>
      <c r="CY1197" t="s">
        <v>123</v>
      </c>
      <c r="CZ1197" t="s">
        <v>124</v>
      </c>
      <c r="DD1197" t="str" cm="1">
        <f t="array" ref="DD1197:DE1197">TEXT(_xlfn.SEQUENCE(1, DATEDIF(AG1197, AH1197, "m") + 1, AG1197, 30), "YYYY-APMM")</f>
        <v>2014-AP07</v>
      </c>
      <c r="DE1197" t="str">
        <v>2014-AP08</v>
      </c>
      <c r="DN1197">
        <f t="shared" si="36"/>
        <v>2856</v>
      </c>
      <c r="DO1197" t="str">
        <f t="shared" si="37"/>
        <v>LABOR- SUBCONTRACTOR</v>
      </c>
    </row>
    <row r="1198" spans="1:119" x14ac:dyDescent="0.35">
      <c r="A1198" t="s">
        <v>105</v>
      </c>
      <c r="B1198">
        <v>500483</v>
      </c>
      <c r="C1198">
        <v>6359</v>
      </c>
      <c r="D1198">
        <v>124427</v>
      </c>
      <c r="E1198">
        <v>13662</v>
      </c>
      <c r="F1198">
        <v>0</v>
      </c>
      <c r="G1198" t="s">
        <v>106</v>
      </c>
      <c r="H1198" t="s">
        <v>106</v>
      </c>
      <c r="I1198" t="s">
        <v>106</v>
      </c>
      <c r="J1198" t="s">
        <v>107</v>
      </c>
      <c r="K1198" t="s">
        <v>108</v>
      </c>
      <c r="L1198" t="s">
        <v>109</v>
      </c>
      <c r="M1198" t="s">
        <v>110</v>
      </c>
      <c r="N1198" t="s">
        <v>3330</v>
      </c>
      <c r="O1198" t="s">
        <v>3020</v>
      </c>
      <c r="P1198">
        <v>8178</v>
      </c>
      <c r="Q1198">
        <v>200</v>
      </c>
      <c r="R1198">
        <v>176</v>
      </c>
      <c r="S1198">
        <v>200</v>
      </c>
      <c r="T1198">
        <v>0</v>
      </c>
      <c r="U1198">
        <v>1778</v>
      </c>
      <c r="V1198">
        <v>1778</v>
      </c>
      <c r="W1198">
        <v>200</v>
      </c>
      <c r="X1198">
        <v>0</v>
      </c>
      <c r="Y1198">
        <v>0</v>
      </c>
      <c r="Z1198">
        <v>0</v>
      </c>
      <c r="AD1198" s="1">
        <v>41872.333333333336</v>
      </c>
      <c r="AE1198" s="1">
        <v>41900.708333333336</v>
      </c>
      <c r="AG1198" s="1">
        <v>41840.333333333336</v>
      </c>
      <c r="AH1198" s="1">
        <v>41871.708333333336</v>
      </c>
      <c r="AI1198" s="1">
        <v>41840.333333333336</v>
      </c>
      <c r="AJ1198" s="1">
        <v>41871.708333333336</v>
      </c>
      <c r="AK1198" s="1">
        <v>41840.333333333336</v>
      </c>
      <c r="AL1198" s="1">
        <v>41871.708333333336</v>
      </c>
      <c r="AM1198" s="1">
        <v>41872.333333333336</v>
      </c>
      <c r="AN1198" s="1">
        <v>41900.708333333336</v>
      </c>
      <c r="AP1198" t="s">
        <v>113</v>
      </c>
      <c r="AU1198" t="s">
        <v>3331</v>
      </c>
      <c r="AY1198" t="s">
        <v>106</v>
      </c>
      <c r="AZ1198">
        <v>0</v>
      </c>
      <c r="BA1198">
        <v>0</v>
      </c>
      <c r="BD1198" s="3">
        <v>41321.661111111112</v>
      </c>
      <c r="BE1198" s="3">
        <v>41321.663888888892</v>
      </c>
      <c r="BF1198" t="s">
        <v>115</v>
      </c>
      <c r="BG1198" t="s">
        <v>115</v>
      </c>
      <c r="BH1198">
        <v>8149</v>
      </c>
      <c r="BM1198">
        <v>43550</v>
      </c>
      <c r="BR1198" t="s">
        <v>116</v>
      </c>
      <c r="BS1198" t="s">
        <v>117</v>
      </c>
      <c r="BU1198">
        <v>1</v>
      </c>
      <c r="BV1198" t="s">
        <v>118</v>
      </c>
      <c r="BX1198" t="s">
        <v>119</v>
      </c>
      <c r="BY1198" t="s">
        <v>119</v>
      </c>
      <c r="BZ1198" t="s">
        <v>119</v>
      </c>
      <c r="CA1198">
        <v>1</v>
      </c>
      <c r="CC1198" t="s">
        <v>120</v>
      </c>
      <c r="CH1198">
        <v>540</v>
      </c>
      <c r="CI1198">
        <v>36270</v>
      </c>
      <c r="CJ1198" t="s">
        <v>106</v>
      </c>
      <c r="CK1198" t="s">
        <v>106</v>
      </c>
      <c r="CL1198">
        <v>15</v>
      </c>
      <c r="CM1198" t="s">
        <v>2963</v>
      </c>
      <c r="CO1198">
        <v>124424</v>
      </c>
      <c r="CQ1198">
        <v>0</v>
      </c>
      <c r="CR1198">
        <v>0</v>
      </c>
      <c r="CS1198">
        <v>0</v>
      </c>
      <c r="CY1198" t="s">
        <v>123</v>
      </c>
      <c r="CZ1198" t="s">
        <v>124</v>
      </c>
      <c r="DD1198" t="str" cm="1">
        <f t="array" ref="DD1198:DE1198">TEXT(_xlfn.SEQUENCE(1, DATEDIF(AG1198, AH1198, "m") + 1, AG1198, 30), "YYYY-APMM")</f>
        <v>2014-AP07</v>
      </c>
      <c r="DE1198" t="str">
        <v>2014-AP08</v>
      </c>
      <c r="DN1198">
        <f t="shared" si="36"/>
        <v>889</v>
      </c>
      <c r="DO1198" t="str">
        <f t="shared" si="37"/>
        <v>LABOR- SUBCONTRACTOR</v>
      </c>
    </row>
    <row r="1199" spans="1:119" x14ac:dyDescent="0.35">
      <c r="A1199" t="s">
        <v>105</v>
      </c>
      <c r="B1199">
        <v>500484</v>
      </c>
      <c r="C1199">
        <v>6359</v>
      </c>
      <c r="D1199">
        <v>124429</v>
      </c>
      <c r="E1199">
        <v>13662</v>
      </c>
      <c r="F1199">
        <v>0</v>
      </c>
      <c r="G1199" t="s">
        <v>106</v>
      </c>
      <c r="H1199" t="s">
        <v>106</v>
      </c>
      <c r="I1199" t="s">
        <v>106</v>
      </c>
      <c r="J1199" t="s">
        <v>107</v>
      </c>
      <c r="K1199" t="s">
        <v>108</v>
      </c>
      <c r="L1199" t="s">
        <v>109</v>
      </c>
      <c r="M1199" t="s">
        <v>110</v>
      </c>
      <c r="N1199" t="s">
        <v>3332</v>
      </c>
      <c r="O1199" t="s">
        <v>3063</v>
      </c>
      <c r="P1199">
        <v>8178</v>
      </c>
      <c r="Q1199">
        <v>392</v>
      </c>
      <c r="R1199">
        <v>0</v>
      </c>
      <c r="S1199">
        <v>144</v>
      </c>
      <c r="T1199">
        <v>0</v>
      </c>
      <c r="U1199">
        <v>1104</v>
      </c>
      <c r="V1199">
        <v>1104</v>
      </c>
      <c r="W1199">
        <v>144</v>
      </c>
      <c r="X1199">
        <v>0</v>
      </c>
      <c r="Y1199">
        <v>0</v>
      </c>
      <c r="Z1199">
        <v>0</v>
      </c>
      <c r="AD1199" s="1">
        <v>41767.333333333336</v>
      </c>
      <c r="AE1199" s="1">
        <v>41787.708333333336</v>
      </c>
      <c r="AG1199" s="1">
        <v>41710.333333333336</v>
      </c>
      <c r="AH1199" s="1">
        <v>41730.708333333336</v>
      </c>
      <c r="AI1199" s="1">
        <v>41710.333333333336</v>
      </c>
      <c r="AJ1199" s="1">
        <v>41730.708333333336</v>
      </c>
      <c r="AK1199" s="1">
        <v>41710.333333333336</v>
      </c>
      <c r="AL1199" s="1">
        <v>41730.708333333336</v>
      </c>
      <c r="AM1199" s="1">
        <v>41767.333333333336</v>
      </c>
      <c r="AN1199" s="1">
        <v>41787.708333333336</v>
      </c>
      <c r="AP1199" t="s">
        <v>113</v>
      </c>
      <c r="AU1199" t="s">
        <v>3333</v>
      </c>
      <c r="AY1199" t="s">
        <v>106</v>
      </c>
      <c r="AZ1199">
        <v>0</v>
      </c>
      <c r="BA1199">
        <v>0</v>
      </c>
      <c r="BD1199" s="3">
        <v>41321.661111111112</v>
      </c>
      <c r="BE1199" s="3">
        <v>41321.663888888892</v>
      </c>
      <c r="BF1199" t="s">
        <v>115</v>
      </c>
      <c r="BG1199" t="s">
        <v>115</v>
      </c>
      <c r="BH1199">
        <v>8149</v>
      </c>
      <c r="BM1199">
        <v>43550</v>
      </c>
      <c r="BR1199" t="s">
        <v>116</v>
      </c>
      <c r="BS1199" t="s">
        <v>117</v>
      </c>
      <c r="BU1199">
        <v>1</v>
      </c>
      <c r="BV1199" t="s">
        <v>118</v>
      </c>
      <c r="BX1199" t="s">
        <v>119</v>
      </c>
      <c r="BY1199" t="s">
        <v>119</v>
      </c>
      <c r="BZ1199" t="s">
        <v>119</v>
      </c>
      <c r="CA1199">
        <v>1</v>
      </c>
      <c r="CC1199" t="s">
        <v>120</v>
      </c>
      <c r="CH1199">
        <v>540</v>
      </c>
      <c r="CI1199">
        <v>36300</v>
      </c>
      <c r="CJ1199" t="s">
        <v>106</v>
      </c>
      <c r="CK1199" t="s">
        <v>106</v>
      </c>
      <c r="CL1199">
        <v>10</v>
      </c>
      <c r="CM1199" t="s">
        <v>2889</v>
      </c>
      <c r="CO1199">
        <v>124428</v>
      </c>
      <c r="CQ1199">
        <v>0</v>
      </c>
      <c r="CR1199">
        <v>0</v>
      </c>
      <c r="CS1199">
        <v>0</v>
      </c>
      <c r="CY1199" t="s">
        <v>123</v>
      </c>
      <c r="CZ1199" t="s">
        <v>124</v>
      </c>
      <c r="DD1199" t="str" cm="1">
        <f t="array" ref="DD1199">TEXT(_xlfn.SEQUENCE(1, DATEDIF(AG1199, AH1199, "m") + 1, AG1199, 30), "YYYY-APMM")</f>
        <v>2014-AP03</v>
      </c>
      <c r="DN1199">
        <f t="shared" si="36"/>
        <v>1104</v>
      </c>
      <c r="DO1199" t="str">
        <f t="shared" si="37"/>
        <v>LABOR- SUBCONTRACTOR</v>
      </c>
    </row>
    <row r="1200" spans="1:119" x14ac:dyDescent="0.35">
      <c r="A1200" t="s">
        <v>105</v>
      </c>
      <c r="B1200">
        <v>500485</v>
      </c>
      <c r="C1200">
        <v>6359</v>
      </c>
      <c r="D1200">
        <v>124429</v>
      </c>
      <c r="E1200">
        <v>13662</v>
      </c>
      <c r="F1200">
        <v>0</v>
      </c>
      <c r="G1200" t="s">
        <v>106</v>
      </c>
      <c r="H1200" t="s">
        <v>106</v>
      </c>
      <c r="I1200" t="s">
        <v>106</v>
      </c>
      <c r="J1200" t="s">
        <v>107</v>
      </c>
      <c r="K1200" t="s">
        <v>108</v>
      </c>
      <c r="L1200" t="s">
        <v>109</v>
      </c>
      <c r="M1200" t="s">
        <v>110</v>
      </c>
      <c r="N1200" t="s">
        <v>3334</v>
      </c>
      <c r="O1200" t="s">
        <v>3066</v>
      </c>
      <c r="P1200">
        <v>8178</v>
      </c>
      <c r="Q1200">
        <v>416</v>
      </c>
      <c r="R1200">
        <v>72</v>
      </c>
      <c r="S1200">
        <v>144</v>
      </c>
      <c r="T1200">
        <v>0</v>
      </c>
      <c r="U1200">
        <v>414</v>
      </c>
      <c r="V1200">
        <v>414</v>
      </c>
      <c r="W1200">
        <v>144</v>
      </c>
      <c r="X1200">
        <v>0</v>
      </c>
      <c r="Y1200">
        <v>0</v>
      </c>
      <c r="Z1200">
        <v>0</v>
      </c>
      <c r="AD1200" s="1">
        <v>41771.333333333336</v>
      </c>
      <c r="AE1200" s="1">
        <v>41791.708333333336</v>
      </c>
      <c r="AG1200" s="1">
        <v>41710.333333333336</v>
      </c>
      <c r="AH1200" s="1">
        <v>41730.708333333336</v>
      </c>
      <c r="AI1200" s="1">
        <v>41710.333333333336</v>
      </c>
      <c r="AJ1200" s="1">
        <v>41730.708333333336</v>
      </c>
      <c r="AK1200" s="1">
        <v>41710.333333333336</v>
      </c>
      <c r="AL1200" s="1">
        <v>41730.708333333336</v>
      </c>
      <c r="AM1200" s="1">
        <v>41771.333333333336</v>
      </c>
      <c r="AN1200" s="1">
        <v>41791.708333333336</v>
      </c>
      <c r="AP1200" t="s">
        <v>113</v>
      </c>
      <c r="AU1200" t="s">
        <v>3335</v>
      </c>
      <c r="AY1200" t="s">
        <v>106</v>
      </c>
      <c r="AZ1200">
        <v>0</v>
      </c>
      <c r="BA1200">
        <v>0</v>
      </c>
      <c r="BD1200" s="3">
        <v>41321.661111111112</v>
      </c>
      <c r="BE1200" s="3">
        <v>41321.663888888892</v>
      </c>
      <c r="BF1200" t="s">
        <v>115</v>
      </c>
      <c r="BG1200" t="s">
        <v>115</v>
      </c>
      <c r="BH1200">
        <v>8149</v>
      </c>
      <c r="BM1200">
        <v>43550</v>
      </c>
      <c r="BR1200" t="s">
        <v>116</v>
      </c>
      <c r="BS1200" t="s">
        <v>117</v>
      </c>
      <c r="BU1200">
        <v>1</v>
      </c>
      <c r="BV1200" t="s">
        <v>118</v>
      </c>
      <c r="BX1200" t="s">
        <v>119</v>
      </c>
      <c r="BY1200" t="s">
        <v>119</v>
      </c>
      <c r="BZ1200" t="s">
        <v>119</v>
      </c>
      <c r="CA1200">
        <v>1</v>
      </c>
      <c r="CC1200" t="s">
        <v>120</v>
      </c>
      <c r="CH1200">
        <v>540</v>
      </c>
      <c r="CI1200">
        <v>36300</v>
      </c>
      <c r="CJ1200" t="s">
        <v>106</v>
      </c>
      <c r="CK1200" t="s">
        <v>106</v>
      </c>
      <c r="CL1200">
        <v>10</v>
      </c>
      <c r="CM1200" t="s">
        <v>2889</v>
      </c>
      <c r="CO1200">
        <v>124428</v>
      </c>
      <c r="CQ1200">
        <v>0</v>
      </c>
      <c r="CR1200">
        <v>0</v>
      </c>
      <c r="CS1200">
        <v>0</v>
      </c>
      <c r="CY1200" t="s">
        <v>123</v>
      </c>
      <c r="CZ1200" t="s">
        <v>124</v>
      </c>
      <c r="DD1200" t="str" cm="1">
        <f t="array" ref="DD1200">TEXT(_xlfn.SEQUENCE(1, DATEDIF(AG1200, AH1200, "m") + 1, AG1200, 30), "YYYY-APMM")</f>
        <v>2014-AP03</v>
      </c>
      <c r="DN1200">
        <f t="shared" si="36"/>
        <v>414</v>
      </c>
      <c r="DO1200" t="str">
        <f t="shared" si="37"/>
        <v>LABOR- SUBCONTRACTOR</v>
      </c>
    </row>
    <row r="1201" spans="1:119" x14ac:dyDescent="0.35">
      <c r="A1201" t="s">
        <v>105</v>
      </c>
      <c r="B1201">
        <v>500486</v>
      </c>
      <c r="C1201">
        <v>6359</v>
      </c>
      <c r="D1201">
        <v>124429</v>
      </c>
      <c r="E1201">
        <v>13662</v>
      </c>
      <c r="F1201">
        <v>0</v>
      </c>
      <c r="G1201" t="s">
        <v>106</v>
      </c>
      <c r="H1201" t="s">
        <v>106</v>
      </c>
      <c r="I1201" t="s">
        <v>106</v>
      </c>
      <c r="J1201" t="s">
        <v>107</v>
      </c>
      <c r="K1201" t="s">
        <v>108</v>
      </c>
      <c r="L1201" t="s">
        <v>109</v>
      </c>
      <c r="M1201" t="s">
        <v>110</v>
      </c>
      <c r="N1201" t="s">
        <v>3336</v>
      </c>
      <c r="O1201" t="s">
        <v>3069</v>
      </c>
      <c r="P1201">
        <v>8178</v>
      </c>
      <c r="Q1201">
        <v>648</v>
      </c>
      <c r="R1201">
        <v>0</v>
      </c>
      <c r="S1201">
        <v>160</v>
      </c>
      <c r="T1201">
        <v>0</v>
      </c>
      <c r="U1201">
        <v>252</v>
      </c>
      <c r="V1201">
        <v>252</v>
      </c>
      <c r="W1201">
        <v>160</v>
      </c>
      <c r="X1201">
        <v>0</v>
      </c>
      <c r="Y1201">
        <v>0</v>
      </c>
      <c r="Z1201">
        <v>0</v>
      </c>
      <c r="AD1201" s="1">
        <v>41898.333333333336</v>
      </c>
      <c r="AE1201" s="1">
        <v>41920.708333333336</v>
      </c>
      <c r="AG1201" s="1">
        <v>41800.333333333336</v>
      </c>
      <c r="AH1201" s="1">
        <v>41822.708333333336</v>
      </c>
      <c r="AI1201" s="1">
        <v>41800.333333333336</v>
      </c>
      <c r="AJ1201" s="1">
        <v>41822.708333333336</v>
      </c>
      <c r="AK1201" s="1">
        <v>41800.333333333336</v>
      </c>
      <c r="AL1201" s="1">
        <v>41822.708333333336</v>
      </c>
      <c r="AM1201" s="1">
        <v>41898.333333333336</v>
      </c>
      <c r="AN1201" s="1">
        <v>41920.708333333336</v>
      </c>
      <c r="AP1201" t="s">
        <v>113</v>
      </c>
      <c r="AU1201" t="s">
        <v>3337</v>
      </c>
      <c r="AY1201" t="s">
        <v>106</v>
      </c>
      <c r="AZ1201">
        <v>0</v>
      </c>
      <c r="BA1201">
        <v>0</v>
      </c>
      <c r="BD1201" s="3">
        <v>41321.661111111112</v>
      </c>
      <c r="BE1201" s="3">
        <v>41321.663888888892</v>
      </c>
      <c r="BF1201" t="s">
        <v>115</v>
      </c>
      <c r="BG1201" t="s">
        <v>115</v>
      </c>
      <c r="BH1201">
        <v>8149</v>
      </c>
      <c r="BM1201">
        <v>43550</v>
      </c>
      <c r="BR1201" t="s">
        <v>116</v>
      </c>
      <c r="BS1201" t="s">
        <v>117</v>
      </c>
      <c r="BU1201">
        <v>1</v>
      </c>
      <c r="BV1201" t="s">
        <v>118</v>
      </c>
      <c r="BX1201" t="s">
        <v>119</v>
      </c>
      <c r="BY1201" t="s">
        <v>119</v>
      </c>
      <c r="BZ1201" t="s">
        <v>119</v>
      </c>
      <c r="CA1201">
        <v>1</v>
      </c>
      <c r="CC1201" t="s">
        <v>120</v>
      </c>
      <c r="CH1201">
        <v>540</v>
      </c>
      <c r="CI1201">
        <v>36300</v>
      </c>
      <c r="CJ1201" t="s">
        <v>106</v>
      </c>
      <c r="CK1201" t="s">
        <v>106</v>
      </c>
      <c r="CL1201">
        <v>10</v>
      </c>
      <c r="CM1201" t="s">
        <v>2889</v>
      </c>
      <c r="CO1201">
        <v>124428</v>
      </c>
      <c r="CQ1201">
        <v>0</v>
      </c>
      <c r="CR1201">
        <v>0</v>
      </c>
      <c r="CS1201">
        <v>0</v>
      </c>
      <c r="CY1201" t="s">
        <v>123</v>
      </c>
      <c r="CZ1201" t="s">
        <v>124</v>
      </c>
      <c r="DD1201" t="str" cm="1">
        <f t="array" ref="DD1201">TEXT(_xlfn.SEQUENCE(1, DATEDIF(AG1201, AH1201, "m") + 1, AG1201, 30), "YYYY-APMM")</f>
        <v>2014-AP06</v>
      </c>
      <c r="DN1201">
        <f t="shared" si="36"/>
        <v>252</v>
      </c>
      <c r="DO1201" t="str">
        <f t="shared" si="37"/>
        <v>LABOR- SUBCONTRACTOR</v>
      </c>
    </row>
    <row r="1202" spans="1:119" x14ac:dyDescent="0.35">
      <c r="A1202" t="s">
        <v>105</v>
      </c>
      <c r="B1202">
        <v>500487</v>
      </c>
      <c r="C1202">
        <v>6359</v>
      </c>
      <c r="D1202">
        <v>124429</v>
      </c>
      <c r="E1202">
        <v>13662</v>
      </c>
      <c r="F1202">
        <v>0</v>
      </c>
      <c r="G1202" t="s">
        <v>106</v>
      </c>
      <c r="H1202" t="s">
        <v>106</v>
      </c>
      <c r="I1202" t="s">
        <v>106</v>
      </c>
      <c r="J1202" t="s">
        <v>107</v>
      </c>
      <c r="K1202" t="s">
        <v>108</v>
      </c>
      <c r="L1202" t="s">
        <v>109</v>
      </c>
      <c r="M1202" t="s">
        <v>110</v>
      </c>
      <c r="N1202" t="s">
        <v>3338</v>
      </c>
      <c r="O1202" t="s">
        <v>3072</v>
      </c>
      <c r="P1202">
        <v>8178</v>
      </c>
      <c r="Q1202">
        <v>648</v>
      </c>
      <c r="R1202">
        <v>80</v>
      </c>
      <c r="S1202">
        <v>120</v>
      </c>
      <c r="T1202">
        <v>0</v>
      </c>
      <c r="U1202">
        <v>252</v>
      </c>
      <c r="V1202">
        <v>252</v>
      </c>
      <c r="W1202">
        <v>120</v>
      </c>
      <c r="X1202">
        <v>0</v>
      </c>
      <c r="Y1202">
        <v>0</v>
      </c>
      <c r="Z1202">
        <v>0</v>
      </c>
      <c r="AD1202" s="1">
        <v>41910.333333333336</v>
      </c>
      <c r="AE1202" s="1">
        <v>41928.708333333336</v>
      </c>
      <c r="AG1202" s="1">
        <v>41812.333333333336</v>
      </c>
      <c r="AH1202" s="1">
        <v>41828.708333333336</v>
      </c>
      <c r="AI1202" s="1">
        <v>41812.333333333336</v>
      </c>
      <c r="AJ1202" s="1">
        <v>41828.708333333336</v>
      </c>
      <c r="AK1202" s="1">
        <v>41812.333333333336</v>
      </c>
      <c r="AL1202" s="1">
        <v>41828.708333333336</v>
      </c>
      <c r="AM1202" s="1">
        <v>41910.333333333336</v>
      </c>
      <c r="AN1202" s="1">
        <v>41928.708333333336</v>
      </c>
      <c r="AP1202" t="s">
        <v>113</v>
      </c>
      <c r="AU1202" t="s">
        <v>3339</v>
      </c>
      <c r="AY1202" t="s">
        <v>106</v>
      </c>
      <c r="AZ1202">
        <v>0</v>
      </c>
      <c r="BA1202">
        <v>0</v>
      </c>
      <c r="BD1202" s="3">
        <v>41321.661111111112</v>
      </c>
      <c r="BE1202" s="3">
        <v>41321.663888888892</v>
      </c>
      <c r="BF1202" t="s">
        <v>115</v>
      </c>
      <c r="BG1202" t="s">
        <v>115</v>
      </c>
      <c r="BH1202">
        <v>8149</v>
      </c>
      <c r="BM1202">
        <v>43550</v>
      </c>
      <c r="BR1202" t="s">
        <v>116</v>
      </c>
      <c r="BS1202" t="s">
        <v>117</v>
      </c>
      <c r="BU1202">
        <v>1</v>
      </c>
      <c r="BV1202" t="s">
        <v>118</v>
      </c>
      <c r="BX1202" t="s">
        <v>119</v>
      </c>
      <c r="BY1202" t="s">
        <v>119</v>
      </c>
      <c r="BZ1202" t="s">
        <v>119</v>
      </c>
      <c r="CA1202">
        <v>1</v>
      </c>
      <c r="CC1202" t="s">
        <v>120</v>
      </c>
      <c r="CH1202">
        <v>540</v>
      </c>
      <c r="CI1202">
        <v>36300</v>
      </c>
      <c r="CJ1202" t="s">
        <v>106</v>
      </c>
      <c r="CK1202" t="s">
        <v>106</v>
      </c>
      <c r="CL1202">
        <v>10</v>
      </c>
      <c r="CM1202" t="s">
        <v>2889</v>
      </c>
      <c r="CO1202">
        <v>124428</v>
      </c>
      <c r="CQ1202">
        <v>0</v>
      </c>
      <c r="CR1202">
        <v>0</v>
      </c>
      <c r="CS1202">
        <v>0</v>
      </c>
      <c r="CY1202" t="s">
        <v>123</v>
      </c>
      <c r="CZ1202" t="s">
        <v>124</v>
      </c>
      <c r="DD1202" t="str" cm="1">
        <f t="array" ref="DD1202">TEXT(_xlfn.SEQUENCE(1, DATEDIF(AG1202, AH1202, "m") + 1, AG1202, 30), "YYYY-APMM")</f>
        <v>2014-AP06</v>
      </c>
      <c r="DN1202">
        <f t="shared" si="36"/>
        <v>252</v>
      </c>
      <c r="DO1202" t="str">
        <f t="shared" si="37"/>
        <v>LABOR- SUBCONTRACTOR</v>
      </c>
    </row>
    <row r="1203" spans="1:119" x14ac:dyDescent="0.35">
      <c r="A1203" t="s">
        <v>105</v>
      </c>
      <c r="B1203">
        <v>500488</v>
      </c>
      <c r="C1203">
        <v>6359</v>
      </c>
      <c r="D1203">
        <v>124429</v>
      </c>
      <c r="E1203">
        <v>13662</v>
      </c>
      <c r="F1203">
        <v>0</v>
      </c>
      <c r="G1203" t="s">
        <v>106</v>
      </c>
      <c r="H1203" t="s">
        <v>106</v>
      </c>
      <c r="I1203" t="s">
        <v>106</v>
      </c>
      <c r="J1203" t="s">
        <v>107</v>
      </c>
      <c r="K1203" t="s">
        <v>108</v>
      </c>
      <c r="L1203" t="s">
        <v>109</v>
      </c>
      <c r="M1203" t="s">
        <v>110</v>
      </c>
      <c r="N1203" t="s">
        <v>3340</v>
      </c>
      <c r="O1203" t="s">
        <v>3075</v>
      </c>
      <c r="P1203">
        <v>8178</v>
      </c>
      <c r="Q1203">
        <v>88</v>
      </c>
      <c r="R1203">
        <v>0</v>
      </c>
      <c r="S1203">
        <v>160</v>
      </c>
      <c r="T1203">
        <v>0</v>
      </c>
      <c r="U1203">
        <v>138</v>
      </c>
      <c r="V1203">
        <v>138</v>
      </c>
      <c r="W1203">
        <v>160</v>
      </c>
      <c r="X1203">
        <v>0</v>
      </c>
      <c r="Y1203">
        <v>0</v>
      </c>
      <c r="Z1203">
        <v>0</v>
      </c>
      <c r="AD1203" s="1">
        <v>41615.333333333336</v>
      </c>
      <c r="AE1203" s="1">
        <v>41638.708333333336</v>
      </c>
      <c r="AG1203" s="1">
        <v>41602.333333333336</v>
      </c>
      <c r="AH1203" s="1">
        <v>41624.708333333336</v>
      </c>
      <c r="AI1203" s="1">
        <v>41602.333333333336</v>
      </c>
      <c r="AJ1203" s="1">
        <v>41624.708333333336</v>
      </c>
      <c r="AK1203" s="1">
        <v>41602.333333333336</v>
      </c>
      <c r="AL1203" s="1">
        <v>41624.708333333336</v>
      </c>
      <c r="AM1203" s="1">
        <v>41615.333333333336</v>
      </c>
      <c r="AN1203" s="1">
        <v>41638.708333333336</v>
      </c>
      <c r="AP1203" t="s">
        <v>113</v>
      </c>
      <c r="AU1203" t="s">
        <v>3341</v>
      </c>
      <c r="AY1203" t="s">
        <v>106</v>
      </c>
      <c r="AZ1203">
        <v>0</v>
      </c>
      <c r="BA1203">
        <v>0</v>
      </c>
      <c r="BD1203" s="3">
        <v>41321.661111111112</v>
      </c>
      <c r="BE1203" s="3">
        <v>41321.663888888892</v>
      </c>
      <c r="BF1203" t="s">
        <v>115</v>
      </c>
      <c r="BG1203" t="s">
        <v>115</v>
      </c>
      <c r="BH1203">
        <v>8149</v>
      </c>
      <c r="BM1203">
        <v>43550</v>
      </c>
      <c r="BR1203" t="s">
        <v>116</v>
      </c>
      <c r="BS1203" t="s">
        <v>117</v>
      </c>
      <c r="BU1203">
        <v>1</v>
      </c>
      <c r="BV1203" t="s">
        <v>118</v>
      </c>
      <c r="BX1203" t="s">
        <v>119</v>
      </c>
      <c r="BY1203" t="s">
        <v>119</v>
      </c>
      <c r="BZ1203" t="s">
        <v>119</v>
      </c>
      <c r="CA1203">
        <v>1</v>
      </c>
      <c r="CC1203" t="s">
        <v>120</v>
      </c>
      <c r="CH1203">
        <v>540</v>
      </c>
      <c r="CI1203">
        <v>36300</v>
      </c>
      <c r="CJ1203" t="s">
        <v>106</v>
      </c>
      <c r="CK1203" t="s">
        <v>106</v>
      </c>
      <c r="CL1203">
        <v>10</v>
      </c>
      <c r="CM1203" t="s">
        <v>2889</v>
      </c>
      <c r="CO1203">
        <v>124428</v>
      </c>
      <c r="CQ1203">
        <v>0</v>
      </c>
      <c r="CR1203">
        <v>0</v>
      </c>
      <c r="CS1203">
        <v>0</v>
      </c>
      <c r="CY1203" t="s">
        <v>123</v>
      </c>
      <c r="CZ1203" t="s">
        <v>124</v>
      </c>
      <c r="DD1203" t="str" cm="1">
        <f t="array" ref="DD1203">TEXT(_xlfn.SEQUENCE(1, DATEDIF(AG1203, AH1203, "m") + 1, AG1203, 30), "YYYY-APMM")</f>
        <v>2013-AP11</v>
      </c>
      <c r="DN1203">
        <f t="shared" si="36"/>
        <v>138</v>
      </c>
      <c r="DO1203" t="str">
        <f t="shared" si="37"/>
        <v>LABOR- SUBCONTRACTOR</v>
      </c>
    </row>
    <row r="1204" spans="1:119" x14ac:dyDescent="0.35">
      <c r="A1204" t="s">
        <v>105</v>
      </c>
      <c r="B1204">
        <v>500489</v>
      </c>
      <c r="C1204">
        <v>6359</v>
      </c>
      <c r="D1204">
        <v>124430</v>
      </c>
      <c r="E1204">
        <v>13662</v>
      </c>
      <c r="F1204">
        <v>0</v>
      </c>
      <c r="G1204" t="s">
        <v>106</v>
      </c>
      <c r="H1204" t="s">
        <v>106</v>
      </c>
      <c r="I1204" t="s">
        <v>106</v>
      </c>
      <c r="J1204" t="s">
        <v>107</v>
      </c>
      <c r="K1204" t="s">
        <v>108</v>
      </c>
      <c r="L1204" t="s">
        <v>109</v>
      </c>
      <c r="M1204" t="s">
        <v>110</v>
      </c>
      <c r="N1204" t="s">
        <v>3342</v>
      </c>
      <c r="O1204" t="s">
        <v>3063</v>
      </c>
      <c r="P1204">
        <v>8178</v>
      </c>
      <c r="Q1204">
        <v>24</v>
      </c>
      <c r="R1204">
        <v>0</v>
      </c>
      <c r="S1204">
        <v>144</v>
      </c>
      <c r="T1204">
        <v>0</v>
      </c>
      <c r="U1204">
        <v>1104</v>
      </c>
      <c r="V1204">
        <v>1104</v>
      </c>
      <c r="W1204">
        <v>144</v>
      </c>
      <c r="X1204">
        <v>0</v>
      </c>
      <c r="Y1204">
        <v>0</v>
      </c>
      <c r="Z1204">
        <v>0</v>
      </c>
      <c r="AD1204" s="1">
        <v>41756.333333333336</v>
      </c>
      <c r="AE1204" s="1">
        <v>41776.708333333336</v>
      </c>
      <c r="AG1204" s="1">
        <v>41752.333333333336</v>
      </c>
      <c r="AH1204" s="1">
        <v>41772.708333333336</v>
      </c>
      <c r="AI1204" s="1">
        <v>41752.333333333336</v>
      </c>
      <c r="AJ1204" s="1">
        <v>41772.708333333336</v>
      </c>
      <c r="AK1204" s="1">
        <v>41752.333333333336</v>
      </c>
      <c r="AL1204" s="1">
        <v>41772.708333333336</v>
      </c>
      <c r="AM1204" s="1">
        <v>41756.333333333336</v>
      </c>
      <c r="AN1204" s="1">
        <v>41776.708333333336</v>
      </c>
      <c r="AP1204" t="s">
        <v>113</v>
      </c>
      <c r="AU1204" t="s">
        <v>3343</v>
      </c>
      <c r="AY1204" t="s">
        <v>106</v>
      </c>
      <c r="AZ1204">
        <v>0</v>
      </c>
      <c r="BA1204">
        <v>0</v>
      </c>
      <c r="BD1204" s="3">
        <v>41321.661111111112</v>
      </c>
      <c r="BE1204" s="3">
        <v>41321.663888888892</v>
      </c>
      <c r="BF1204" t="s">
        <v>115</v>
      </c>
      <c r="BG1204" t="s">
        <v>115</v>
      </c>
      <c r="BH1204">
        <v>8149</v>
      </c>
      <c r="BM1204">
        <v>43550</v>
      </c>
      <c r="BR1204" t="s">
        <v>116</v>
      </c>
      <c r="BS1204" t="s">
        <v>117</v>
      </c>
      <c r="BU1204">
        <v>1</v>
      </c>
      <c r="BV1204" t="s">
        <v>118</v>
      </c>
      <c r="BX1204" t="s">
        <v>119</v>
      </c>
      <c r="BY1204" t="s">
        <v>119</v>
      </c>
      <c r="BZ1204" t="s">
        <v>119</v>
      </c>
      <c r="CA1204">
        <v>1</v>
      </c>
      <c r="CC1204" t="s">
        <v>120</v>
      </c>
      <c r="CH1204">
        <v>540</v>
      </c>
      <c r="CI1204">
        <v>36310</v>
      </c>
      <c r="CJ1204" t="s">
        <v>106</v>
      </c>
      <c r="CK1204" t="s">
        <v>106</v>
      </c>
      <c r="CL1204">
        <v>15</v>
      </c>
      <c r="CM1204" t="s">
        <v>2963</v>
      </c>
      <c r="CO1204">
        <v>124428</v>
      </c>
      <c r="CQ1204">
        <v>0</v>
      </c>
      <c r="CR1204">
        <v>0</v>
      </c>
      <c r="CS1204">
        <v>0</v>
      </c>
      <c r="CY1204" t="s">
        <v>123</v>
      </c>
      <c r="CZ1204" t="s">
        <v>124</v>
      </c>
      <c r="DD1204" t="str" cm="1">
        <f t="array" ref="DD1204">TEXT(_xlfn.SEQUENCE(1, DATEDIF(AG1204, AH1204, "m") + 1, AG1204, 30), "YYYY-APMM")</f>
        <v>2014-AP04</v>
      </c>
      <c r="DN1204">
        <f t="shared" si="36"/>
        <v>1104</v>
      </c>
      <c r="DO1204" t="str">
        <f t="shared" si="37"/>
        <v>LABOR- SUBCONTRACTOR</v>
      </c>
    </row>
    <row r="1205" spans="1:119" x14ac:dyDescent="0.35">
      <c r="A1205" t="s">
        <v>105</v>
      </c>
      <c r="B1205">
        <v>500490</v>
      </c>
      <c r="C1205">
        <v>6359</v>
      </c>
      <c r="D1205">
        <v>124430</v>
      </c>
      <c r="E1205">
        <v>13662</v>
      </c>
      <c r="F1205">
        <v>0</v>
      </c>
      <c r="G1205" t="s">
        <v>106</v>
      </c>
      <c r="H1205" t="s">
        <v>106</v>
      </c>
      <c r="I1205" t="s">
        <v>106</v>
      </c>
      <c r="J1205" t="s">
        <v>107</v>
      </c>
      <c r="K1205" t="s">
        <v>108</v>
      </c>
      <c r="L1205" t="s">
        <v>109</v>
      </c>
      <c r="M1205" t="s">
        <v>110</v>
      </c>
      <c r="N1205" t="s">
        <v>3344</v>
      </c>
      <c r="O1205" t="s">
        <v>3081</v>
      </c>
      <c r="P1205">
        <v>8178</v>
      </c>
      <c r="Q1205">
        <v>240</v>
      </c>
      <c r="R1205">
        <v>56</v>
      </c>
      <c r="S1205">
        <v>144</v>
      </c>
      <c r="T1205">
        <v>0</v>
      </c>
      <c r="U1205">
        <v>414</v>
      </c>
      <c r="V1205">
        <v>414</v>
      </c>
      <c r="W1205">
        <v>144</v>
      </c>
      <c r="X1205">
        <v>0</v>
      </c>
      <c r="Y1205">
        <v>0</v>
      </c>
      <c r="Z1205">
        <v>0</v>
      </c>
      <c r="AD1205" s="1">
        <v>41787.333333333336</v>
      </c>
      <c r="AE1205" s="1">
        <v>41807.708333333336</v>
      </c>
      <c r="AG1205" s="1">
        <v>41752.333333333336</v>
      </c>
      <c r="AH1205" s="1">
        <v>41772.708333333336</v>
      </c>
      <c r="AI1205" s="1">
        <v>41752.333333333336</v>
      </c>
      <c r="AJ1205" s="1">
        <v>41772.708333333336</v>
      </c>
      <c r="AK1205" s="1">
        <v>41752.333333333336</v>
      </c>
      <c r="AL1205" s="1">
        <v>41772.708333333336</v>
      </c>
      <c r="AM1205" s="1">
        <v>41787.333333333336</v>
      </c>
      <c r="AN1205" s="1">
        <v>41807.708333333336</v>
      </c>
      <c r="AP1205" t="s">
        <v>113</v>
      </c>
      <c r="AU1205" t="s">
        <v>3345</v>
      </c>
      <c r="AY1205" t="s">
        <v>106</v>
      </c>
      <c r="AZ1205">
        <v>0</v>
      </c>
      <c r="BA1205">
        <v>0</v>
      </c>
      <c r="BD1205" s="3">
        <v>41321.661111111112</v>
      </c>
      <c r="BE1205" s="3">
        <v>41321.663888888892</v>
      </c>
      <c r="BF1205" t="s">
        <v>115</v>
      </c>
      <c r="BG1205" t="s">
        <v>115</v>
      </c>
      <c r="BH1205">
        <v>8149</v>
      </c>
      <c r="BM1205">
        <v>43550</v>
      </c>
      <c r="BR1205" t="s">
        <v>116</v>
      </c>
      <c r="BS1205" t="s">
        <v>117</v>
      </c>
      <c r="BU1205">
        <v>1</v>
      </c>
      <c r="BV1205" t="s">
        <v>118</v>
      </c>
      <c r="BX1205" t="s">
        <v>119</v>
      </c>
      <c r="BY1205" t="s">
        <v>119</v>
      </c>
      <c r="BZ1205" t="s">
        <v>119</v>
      </c>
      <c r="CA1205">
        <v>1</v>
      </c>
      <c r="CC1205" t="s">
        <v>120</v>
      </c>
      <c r="CH1205">
        <v>540</v>
      </c>
      <c r="CI1205">
        <v>36310</v>
      </c>
      <c r="CJ1205" t="s">
        <v>106</v>
      </c>
      <c r="CK1205" t="s">
        <v>106</v>
      </c>
      <c r="CL1205">
        <v>15</v>
      </c>
      <c r="CM1205" t="s">
        <v>2963</v>
      </c>
      <c r="CO1205">
        <v>124428</v>
      </c>
      <c r="CQ1205">
        <v>0</v>
      </c>
      <c r="CR1205">
        <v>0</v>
      </c>
      <c r="CS1205">
        <v>0</v>
      </c>
      <c r="CY1205" t="s">
        <v>123</v>
      </c>
      <c r="CZ1205" t="s">
        <v>124</v>
      </c>
      <c r="DD1205" t="str" cm="1">
        <f t="array" ref="DD1205">TEXT(_xlfn.SEQUENCE(1, DATEDIF(AG1205, AH1205, "m") + 1, AG1205, 30), "YYYY-APMM")</f>
        <v>2014-AP04</v>
      </c>
      <c r="DN1205">
        <f t="shared" si="36"/>
        <v>414</v>
      </c>
      <c r="DO1205" t="str">
        <f t="shared" si="37"/>
        <v>LABOR- SUBCONTRACTOR</v>
      </c>
    </row>
    <row r="1206" spans="1:119" x14ac:dyDescent="0.35">
      <c r="A1206" t="s">
        <v>105</v>
      </c>
      <c r="B1206">
        <v>500491</v>
      </c>
      <c r="C1206">
        <v>6359</v>
      </c>
      <c r="D1206">
        <v>124430</v>
      </c>
      <c r="E1206">
        <v>13662</v>
      </c>
      <c r="F1206">
        <v>0</v>
      </c>
      <c r="G1206" t="s">
        <v>106</v>
      </c>
      <c r="H1206" t="s">
        <v>106</v>
      </c>
      <c r="I1206" t="s">
        <v>106</v>
      </c>
      <c r="J1206" t="s">
        <v>107</v>
      </c>
      <c r="K1206" t="s">
        <v>108</v>
      </c>
      <c r="L1206" t="s">
        <v>109</v>
      </c>
      <c r="M1206" t="s">
        <v>110</v>
      </c>
      <c r="N1206" t="s">
        <v>3346</v>
      </c>
      <c r="O1206" t="s">
        <v>3069</v>
      </c>
      <c r="P1206">
        <v>8178</v>
      </c>
      <c r="Q1206">
        <v>152</v>
      </c>
      <c r="R1206">
        <v>0</v>
      </c>
      <c r="S1206">
        <v>160</v>
      </c>
      <c r="T1206">
        <v>0</v>
      </c>
      <c r="U1206">
        <v>252</v>
      </c>
      <c r="V1206">
        <v>252</v>
      </c>
      <c r="W1206">
        <v>160</v>
      </c>
      <c r="X1206">
        <v>0</v>
      </c>
      <c r="Y1206">
        <v>0</v>
      </c>
      <c r="Z1206">
        <v>0</v>
      </c>
      <c r="AD1206" s="1">
        <v>41881.333333333336</v>
      </c>
      <c r="AE1206" s="1">
        <v>41903.708333333336</v>
      </c>
      <c r="AG1206" s="1">
        <v>41858.333333333336</v>
      </c>
      <c r="AH1206" s="1">
        <v>41881.708333333336</v>
      </c>
      <c r="AI1206" s="1">
        <v>41858.333333333336</v>
      </c>
      <c r="AJ1206" s="1">
        <v>41881.708333333336</v>
      </c>
      <c r="AK1206" s="1">
        <v>41858.333333333336</v>
      </c>
      <c r="AL1206" s="1">
        <v>41881.708333333336</v>
      </c>
      <c r="AM1206" s="1">
        <v>41881.333333333336</v>
      </c>
      <c r="AN1206" s="1">
        <v>41903.708333333336</v>
      </c>
      <c r="AP1206" t="s">
        <v>113</v>
      </c>
      <c r="AU1206" t="s">
        <v>3347</v>
      </c>
      <c r="AY1206" t="s">
        <v>106</v>
      </c>
      <c r="AZ1206">
        <v>0</v>
      </c>
      <c r="BA1206">
        <v>0</v>
      </c>
      <c r="BD1206" s="3">
        <v>41321.661111111112</v>
      </c>
      <c r="BE1206" s="3">
        <v>41321.663888888892</v>
      </c>
      <c r="BF1206" t="s">
        <v>115</v>
      </c>
      <c r="BG1206" t="s">
        <v>115</v>
      </c>
      <c r="BH1206">
        <v>8149</v>
      </c>
      <c r="BM1206">
        <v>43550</v>
      </c>
      <c r="BR1206" t="s">
        <v>116</v>
      </c>
      <c r="BS1206" t="s">
        <v>117</v>
      </c>
      <c r="BU1206">
        <v>1</v>
      </c>
      <c r="BV1206" t="s">
        <v>118</v>
      </c>
      <c r="BX1206" t="s">
        <v>119</v>
      </c>
      <c r="BY1206" t="s">
        <v>119</v>
      </c>
      <c r="BZ1206" t="s">
        <v>119</v>
      </c>
      <c r="CA1206">
        <v>1</v>
      </c>
      <c r="CC1206" t="s">
        <v>120</v>
      </c>
      <c r="CH1206">
        <v>540</v>
      </c>
      <c r="CI1206">
        <v>36310</v>
      </c>
      <c r="CJ1206" t="s">
        <v>106</v>
      </c>
      <c r="CK1206" t="s">
        <v>106</v>
      </c>
      <c r="CL1206">
        <v>15</v>
      </c>
      <c r="CM1206" t="s">
        <v>2963</v>
      </c>
      <c r="CO1206">
        <v>124428</v>
      </c>
      <c r="CQ1206">
        <v>0</v>
      </c>
      <c r="CR1206">
        <v>0</v>
      </c>
      <c r="CS1206">
        <v>0</v>
      </c>
      <c r="CY1206" t="s">
        <v>123</v>
      </c>
      <c r="CZ1206" t="s">
        <v>124</v>
      </c>
      <c r="DD1206" t="str" cm="1">
        <f t="array" ref="DD1206">TEXT(_xlfn.SEQUENCE(1, DATEDIF(AG1206, AH1206, "m") + 1, AG1206, 30), "YYYY-APMM")</f>
        <v>2014-AP08</v>
      </c>
      <c r="DN1206">
        <f t="shared" si="36"/>
        <v>252</v>
      </c>
      <c r="DO1206" t="str">
        <f t="shared" si="37"/>
        <v>LABOR- SUBCONTRACTOR</v>
      </c>
    </row>
    <row r="1207" spans="1:119" x14ac:dyDescent="0.35">
      <c r="A1207" t="s">
        <v>105</v>
      </c>
      <c r="B1207">
        <v>500492</v>
      </c>
      <c r="C1207">
        <v>6359</v>
      </c>
      <c r="D1207">
        <v>124430</v>
      </c>
      <c r="E1207">
        <v>13662</v>
      </c>
      <c r="F1207">
        <v>0</v>
      </c>
      <c r="G1207" t="s">
        <v>106</v>
      </c>
      <c r="H1207" t="s">
        <v>106</v>
      </c>
      <c r="I1207" t="s">
        <v>106</v>
      </c>
      <c r="J1207" t="s">
        <v>107</v>
      </c>
      <c r="K1207" t="s">
        <v>108</v>
      </c>
      <c r="L1207" t="s">
        <v>109</v>
      </c>
      <c r="M1207" t="s">
        <v>110</v>
      </c>
      <c r="N1207" t="s">
        <v>3348</v>
      </c>
      <c r="O1207" t="s">
        <v>3072</v>
      </c>
      <c r="P1207">
        <v>8178</v>
      </c>
      <c r="Q1207">
        <v>152</v>
      </c>
      <c r="R1207">
        <v>0</v>
      </c>
      <c r="S1207">
        <v>120</v>
      </c>
      <c r="T1207">
        <v>0</v>
      </c>
      <c r="U1207">
        <v>168</v>
      </c>
      <c r="V1207">
        <v>168</v>
      </c>
      <c r="W1207">
        <v>120</v>
      </c>
      <c r="X1207">
        <v>0</v>
      </c>
      <c r="Y1207">
        <v>0</v>
      </c>
      <c r="Z1207">
        <v>0</v>
      </c>
      <c r="AD1207" s="1">
        <v>41892.333333333336</v>
      </c>
      <c r="AE1207" s="1">
        <v>41909.708333333336</v>
      </c>
      <c r="AG1207" s="1">
        <v>41870.333333333336</v>
      </c>
      <c r="AH1207" s="1">
        <v>41886.708333333336</v>
      </c>
      <c r="AI1207" s="1">
        <v>41870.333333333336</v>
      </c>
      <c r="AJ1207" s="1">
        <v>41886.708333333336</v>
      </c>
      <c r="AK1207" s="1">
        <v>41870.333333333336</v>
      </c>
      <c r="AL1207" s="1">
        <v>41886.708333333336</v>
      </c>
      <c r="AM1207" s="1">
        <v>41892.333333333336</v>
      </c>
      <c r="AN1207" s="1">
        <v>41909.708333333336</v>
      </c>
      <c r="AP1207" t="s">
        <v>113</v>
      </c>
      <c r="AU1207" t="s">
        <v>3349</v>
      </c>
      <c r="AY1207" t="s">
        <v>106</v>
      </c>
      <c r="AZ1207">
        <v>0</v>
      </c>
      <c r="BA1207">
        <v>0</v>
      </c>
      <c r="BD1207" s="3">
        <v>41321.661111111112</v>
      </c>
      <c r="BE1207" s="3">
        <v>41321.663888888892</v>
      </c>
      <c r="BF1207" t="s">
        <v>115</v>
      </c>
      <c r="BG1207" t="s">
        <v>115</v>
      </c>
      <c r="BH1207">
        <v>8149</v>
      </c>
      <c r="BM1207">
        <v>43550</v>
      </c>
      <c r="BR1207" t="s">
        <v>116</v>
      </c>
      <c r="BS1207" t="s">
        <v>117</v>
      </c>
      <c r="BU1207">
        <v>1</v>
      </c>
      <c r="BV1207" t="s">
        <v>118</v>
      </c>
      <c r="BX1207" t="s">
        <v>119</v>
      </c>
      <c r="BY1207" t="s">
        <v>119</v>
      </c>
      <c r="BZ1207" t="s">
        <v>119</v>
      </c>
      <c r="CA1207">
        <v>1</v>
      </c>
      <c r="CC1207" t="s">
        <v>120</v>
      </c>
      <c r="CH1207">
        <v>540</v>
      </c>
      <c r="CI1207">
        <v>36310</v>
      </c>
      <c r="CJ1207" t="s">
        <v>106</v>
      </c>
      <c r="CK1207" t="s">
        <v>106</v>
      </c>
      <c r="CL1207">
        <v>15</v>
      </c>
      <c r="CM1207" t="s">
        <v>2963</v>
      </c>
      <c r="CO1207">
        <v>124428</v>
      </c>
      <c r="CQ1207">
        <v>0</v>
      </c>
      <c r="CR1207">
        <v>0</v>
      </c>
      <c r="CS1207">
        <v>0</v>
      </c>
      <c r="CY1207" t="s">
        <v>123</v>
      </c>
      <c r="CZ1207" t="s">
        <v>124</v>
      </c>
      <c r="DD1207" t="str" cm="1">
        <f t="array" ref="DD1207">TEXT(_xlfn.SEQUENCE(1, DATEDIF(AG1207, AH1207, "m") + 1, AG1207, 30), "YYYY-APMM")</f>
        <v>2014-AP08</v>
      </c>
      <c r="DN1207">
        <f t="shared" si="36"/>
        <v>168</v>
      </c>
      <c r="DO1207" t="str">
        <f t="shared" si="37"/>
        <v>LABOR- SUBCONTRACTOR</v>
      </c>
    </row>
    <row r="1208" spans="1:119" x14ac:dyDescent="0.35">
      <c r="A1208" t="s">
        <v>105</v>
      </c>
      <c r="B1208">
        <v>500493</v>
      </c>
      <c r="C1208">
        <v>6359</v>
      </c>
      <c r="D1208">
        <v>124431</v>
      </c>
      <c r="E1208">
        <v>13662</v>
      </c>
      <c r="F1208">
        <v>0</v>
      </c>
      <c r="G1208" t="s">
        <v>106</v>
      </c>
      <c r="H1208" t="s">
        <v>106</v>
      </c>
      <c r="I1208" t="s">
        <v>106</v>
      </c>
      <c r="J1208" t="s">
        <v>107</v>
      </c>
      <c r="K1208" t="s">
        <v>108</v>
      </c>
      <c r="L1208" t="s">
        <v>109</v>
      </c>
      <c r="M1208" t="s">
        <v>110</v>
      </c>
      <c r="N1208" t="s">
        <v>3350</v>
      </c>
      <c r="O1208" t="s">
        <v>3086</v>
      </c>
      <c r="P1208">
        <v>8178</v>
      </c>
      <c r="Q1208">
        <v>688</v>
      </c>
      <c r="R1208">
        <v>56</v>
      </c>
      <c r="S1208">
        <v>112</v>
      </c>
      <c r="T1208">
        <v>0</v>
      </c>
      <c r="U1208">
        <v>360</v>
      </c>
      <c r="V1208">
        <v>360</v>
      </c>
      <c r="W1208">
        <v>112</v>
      </c>
      <c r="X1208">
        <v>0</v>
      </c>
      <c r="Y1208">
        <v>0</v>
      </c>
      <c r="Z1208">
        <v>0</v>
      </c>
      <c r="AD1208" s="1">
        <v>41883.333333333336</v>
      </c>
      <c r="AE1208" s="1">
        <v>41898.708333333336</v>
      </c>
      <c r="AG1208" s="1">
        <v>41779.333333333336</v>
      </c>
      <c r="AH1208" s="1">
        <v>41794.708333333336</v>
      </c>
      <c r="AI1208" s="1">
        <v>41779.333333333336</v>
      </c>
      <c r="AJ1208" s="1">
        <v>41794.708333333336</v>
      </c>
      <c r="AK1208" s="1">
        <v>41779.333333333336</v>
      </c>
      <c r="AL1208" s="1">
        <v>41794.708333333336</v>
      </c>
      <c r="AM1208" s="1">
        <v>41883.333333333336</v>
      </c>
      <c r="AN1208" s="1">
        <v>41898.708333333336</v>
      </c>
      <c r="AP1208" t="s">
        <v>113</v>
      </c>
      <c r="AU1208" t="s">
        <v>3351</v>
      </c>
      <c r="AY1208" t="s">
        <v>106</v>
      </c>
      <c r="AZ1208">
        <v>0</v>
      </c>
      <c r="BA1208">
        <v>0</v>
      </c>
      <c r="BD1208" s="3">
        <v>41321.661111111112</v>
      </c>
      <c r="BE1208" s="3">
        <v>41321.663888888892</v>
      </c>
      <c r="BF1208" t="s">
        <v>115</v>
      </c>
      <c r="BG1208" t="s">
        <v>115</v>
      </c>
      <c r="BH1208">
        <v>8149</v>
      </c>
      <c r="BM1208">
        <v>43550</v>
      </c>
      <c r="BR1208" t="s">
        <v>116</v>
      </c>
      <c r="BS1208" t="s">
        <v>117</v>
      </c>
      <c r="BU1208">
        <v>1</v>
      </c>
      <c r="BV1208" t="s">
        <v>118</v>
      </c>
      <c r="BX1208" t="s">
        <v>119</v>
      </c>
      <c r="BY1208" t="s">
        <v>119</v>
      </c>
      <c r="BZ1208" t="s">
        <v>119</v>
      </c>
      <c r="CA1208">
        <v>1</v>
      </c>
      <c r="CC1208" t="s">
        <v>120</v>
      </c>
      <c r="CH1208">
        <v>540</v>
      </c>
      <c r="CI1208">
        <v>36320</v>
      </c>
      <c r="CJ1208" t="s">
        <v>106</v>
      </c>
      <c r="CK1208" t="s">
        <v>106</v>
      </c>
      <c r="CL1208">
        <v>20</v>
      </c>
      <c r="CM1208" t="s">
        <v>2867</v>
      </c>
      <c r="CO1208">
        <v>124428</v>
      </c>
      <c r="CQ1208">
        <v>0</v>
      </c>
      <c r="CR1208">
        <v>0</v>
      </c>
      <c r="CS1208">
        <v>0</v>
      </c>
      <c r="CY1208" t="s">
        <v>123</v>
      </c>
      <c r="CZ1208" t="s">
        <v>124</v>
      </c>
      <c r="DD1208" t="str" cm="1">
        <f t="array" ref="DD1208">TEXT(_xlfn.SEQUENCE(1, DATEDIF(AG1208, AH1208, "m") + 1, AG1208, 30), "YYYY-APMM")</f>
        <v>2014-AP05</v>
      </c>
      <c r="DN1208">
        <f t="shared" si="36"/>
        <v>360</v>
      </c>
      <c r="DO1208" t="str">
        <f t="shared" si="37"/>
        <v>LABOR- SUBCONTRACTOR</v>
      </c>
    </row>
    <row r="1209" spans="1:119" x14ac:dyDescent="0.35">
      <c r="A1209" t="s">
        <v>105</v>
      </c>
      <c r="B1209">
        <v>500494</v>
      </c>
      <c r="C1209">
        <v>6359</v>
      </c>
      <c r="D1209">
        <v>124431</v>
      </c>
      <c r="E1209">
        <v>13662</v>
      </c>
      <c r="F1209">
        <v>0</v>
      </c>
      <c r="G1209" t="s">
        <v>106</v>
      </c>
      <c r="H1209" t="s">
        <v>106</v>
      </c>
      <c r="I1209" t="s">
        <v>106</v>
      </c>
      <c r="J1209" t="s">
        <v>107</v>
      </c>
      <c r="K1209" t="s">
        <v>108</v>
      </c>
      <c r="L1209" t="s">
        <v>109</v>
      </c>
      <c r="M1209" t="s">
        <v>110</v>
      </c>
      <c r="N1209" t="s">
        <v>3352</v>
      </c>
      <c r="O1209" t="s">
        <v>3089</v>
      </c>
      <c r="Q1209">
        <v>632</v>
      </c>
      <c r="R1209">
        <v>80</v>
      </c>
      <c r="S1209">
        <v>120</v>
      </c>
      <c r="T1209">
        <v>0</v>
      </c>
      <c r="U1209">
        <v>0</v>
      </c>
      <c r="V1209">
        <v>0</v>
      </c>
      <c r="W1209">
        <v>120</v>
      </c>
      <c r="X1209">
        <v>0</v>
      </c>
      <c r="Y1209">
        <v>0</v>
      </c>
      <c r="Z1209">
        <v>0</v>
      </c>
      <c r="AD1209" s="1">
        <v>41892.333333333336</v>
      </c>
      <c r="AE1209" s="1">
        <v>41909.708333333336</v>
      </c>
      <c r="AG1209" s="1">
        <v>41797.333333333336</v>
      </c>
      <c r="AH1209" s="1">
        <v>41813.708333333336</v>
      </c>
      <c r="AI1209" s="1">
        <v>41797.333333333336</v>
      </c>
      <c r="AJ1209" s="1">
        <v>41813.708333333336</v>
      </c>
      <c r="AK1209" s="1">
        <v>41797.333333333336</v>
      </c>
      <c r="AL1209" s="1">
        <v>41813.708333333336</v>
      </c>
      <c r="AM1209" s="1">
        <v>41892.333333333336</v>
      </c>
      <c r="AN1209" s="1">
        <v>41909.708333333336</v>
      </c>
      <c r="AP1209" t="s">
        <v>113</v>
      </c>
      <c r="AU1209" t="s">
        <v>3353</v>
      </c>
      <c r="AY1209" t="s">
        <v>106</v>
      </c>
      <c r="AZ1209">
        <v>0</v>
      </c>
      <c r="BA1209">
        <v>0</v>
      </c>
      <c r="BD1209" s="3">
        <v>41321.661111111112</v>
      </c>
      <c r="BE1209" s="3">
        <v>41321.663888888892</v>
      </c>
      <c r="BF1209" t="s">
        <v>115</v>
      </c>
      <c r="BG1209" t="s">
        <v>115</v>
      </c>
      <c r="CH1209">
        <v>540</v>
      </c>
      <c r="CI1209">
        <v>36320</v>
      </c>
      <c r="CJ1209" t="s">
        <v>106</v>
      </c>
      <c r="CK1209" t="s">
        <v>106</v>
      </c>
      <c r="CL1209">
        <v>20</v>
      </c>
      <c r="CM1209" t="s">
        <v>2867</v>
      </c>
      <c r="CO1209">
        <v>124428</v>
      </c>
      <c r="CQ1209">
        <v>0</v>
      </c>
      <c r="CR1209">
        <v>0</v>
      </c>
      <c r="CS1209">
        <v>0</v>
      </c>
      <c r="CY1209" t="s">
        <v>123</v>
      </c>
      <c r="CZ1209" t="s">
        <v>124</v>
      </c>
      <c r="DD1209" t="str" cm="1">
        <f t="array" ref="DD1209">TEXT(_xlfn.SEQUENCE(1, DATEDIF(AG1209, AH1209, "m") + 1, AG1209, 30), "YYYY-APMM")</f>
        <v>2014-AP06</v>
      </c>
      <c r="DN1209">
        <f t="shared" si="36"/>
        <v>0</v>
      </c>
      <c r="DO1209">
        <f t="shared" si="37"/>
        <v>0</v>
      </c>
    </row>
    <row r="1210" spans="1:119" x14ac:dyDescent="0.35">
      <c r="A1210" t="s">
        <v>105</v>
      </c>
      <c r="B1210">
        <v>500495</v>
      </c>
      <c r="C1210">
        <v>6359</v>
      </c>
      <c r="D1210">
        <v>124431</v>
      </c>
      <c r="E1210">
        <v>13662</v>
      </c>
      <c r="F1210">
        <v>0</v>
      </c>
      <c r="G1210" t="s">
        <v>106</v>
      </c>
      <c r="H1210" t="s">
        <v>106</v>
      </c>
      <c r="I1210" t="s">
        <v>106</v>
      </c>
      <c r="J1210" t="s">
        <v>107</v>
      </c>
      <c r="K1210" t="s">
        <v>108</v>
      </c>
      <c r="L1210" t="s">
        <v>109</v>
      </c>
      <c r="M1210" t="s">
        <v>110</v>
      </c>
      <c r="N1210" t="s">
        <v>3354</v>
      </c>
      <c r="O1210" t="s">
        <v>3092</v>
      </c>
      <c r="P1210">
        <v>8178</v>
      </c>
      <c r="Q1210">
        <v>152</v>
      </c>
      <c r="R1210">
        <v>0</v>
      </c>
      <c r="S1210">
        <v>200</v>
      </c>
      <c r="T1210">
        <v>0</v>
      </c>
      <c r="U1210">
        <v>840</v>
      </c>
      <c r="V1210">
        <v>840</v>
      </c>
      <c r="W1210">
        <v>200</v>
      </c>
      <c r="X1210">
        <v>0</v>
      </c>
      <c r="Y1210">
        <v>0</v>
      </c>
      <c r="Z1210">
        <v>0</v>
      </c>
      <c r="AD1210" s="1">
        <v>41898.333333333336</v>
      </c>
      <c r="AE1210" s="1">
        <v>41928.708333333336</v>
      </c>
      <c r="AG1210" s="1">
        <v>41876.333333333336</v>
      </c>
      <c r="AH1210" s="1">
        <v>41904.708333333336</v>
      </c>
      <c r="AI1210" s="1">
        <v>41876.333333333336</v>
      </c>
      <c r="AJ1210" s="1">
        <v>41904.708333333336</v>
      </c>
      <c r="AK1210" s="1">
        <v>41876.333333333336</v>
      </c>
      <c r="AL1210" s="1">
        <v>41904.708333333336</v>
      </c>
      <c r="AM1210" s="1">
        <v>41898.333333333336</v>
      </c>
      <c r="AN1210" s="1">
        <v>41928.708333333336</v>
      </c>
      <c r="AP1210" t="s">
        <v>113</v>
      </c>
      <c r="AU1210" t="s">
        <v>3355</v>
      </c>
      <c r="AY1210" t="s">
        <v>106</v>
      </c>
      <c r="AZ1210">
        <v>0</v>
      </c>
      <c r="BA1210">
        <v>0</v>
      </c>
      <c r="BD1210" s="3">
        <v>41321.661111111112</v>
      </c>
      <c r="BE1210" s="3">
        <v>41321.663888888892</v>
      </c>
      <c r="BF1210" t="s">
        <v>115</v>
      </c>
      <c r="BG1210" t="s">
        <v>115</v>
      </c>
      <c r="BH1210">
        <v>8149</v>
      </c>
      <c r="BM1210">
        <v>43550</v>
      </c>
      <c r="BR1210" t="s">
        <v>116</v>
      </c>
      <c r="BS1210" t="s">
        <v>117</v>
      </c>
      <c r="BU1210">
        <v>1</v>
      </c>
      <c r="BV1210" t="s">
        <v>118</v>
      </c>
      <c r="BX1210" t="s">
        <v>119</v>
      </c>
      <c r="BY1210" t="s">
        <v>119</v>
      </c>
      <c r="BZ1210" t="s">
        <v>119</v>
      </c>
      <c r="CA1210">
        <v>1</v>
      </c>
      <c r="CC1210" t="s">
        <v>120</v>
      </c>
      <c r="CH1210">
        <v>540</v>
      </c>
      <c r="CI1210">
        <v>36320</v>
      </c>
      <c r="CJ1210" t="s">
        <v>106</v>
      </c>
      <c r="CK1210" t="s">
        <v>106</v>
      </c>
      <c r="CL1210">
        <v>20</v>
      </c>
      <c r="CM1210" t="s">
        <v>2867</v>
      </c>
      <c r="CO1210">
        <v>124428</v>
      </c>
      <c r="CQ1210">
        <v>0</v>
      </c>
      <c r="CR1210">
        <v>0</v>
      </c>
      <c r="CS1210">
        <v>0</v>
      </c>
      <c r="CY1210" t="s">
        <v>123</v>
      </c>
      <c r="CZ1210" t="s">
        <v>124</v>
      </c>
      <c r="DD1210" t="str" cm="1">
        <f t="array" ref="DD1210">TEXT(_xlfn.SEQUENCE(1, DATEDIF(AG1210, AH1210, "m") + 1, AG1210, 30), "YYYY-APMM")</f>
        <v>2014-AP08</v>
      </c>
      <c r="DN1210">
        <f t="shared" si="36"/>
        <v>840</v>
      </c>
      <c r="DO1210" t="str">
        <f t="shared" si="37"/>
        <v>LABOR- SUBCONTRACTOR</v>
      </c>
    </row>
    <row r="1211" spans="1:119" x14ac:dyDescent="0.35">
      <c r="A1211" t="s">
        <v>105</v>
      </c>
      <c r="B1211">
        <v>500496</v>
      </c>
      <c r="C1211">
        <v>6359</v>
      </c>
      <c r="D1211">
        <v>124433</v>
      </c>
      <c r="E1211">
        <v>13662</v>
      </c>
      <c r="F1211">
        <v>0</v>
      </c>
      <c r="G1211" t="s">
        <v>106</v>
      </c>
      <c r="H1211" t="s">
        <v>106</v>
      </c>
      <c r="I1211" t="s">
        <v>106</v>
      </c>
      <c r="J1211" t="s">
        <v>107</v>
      </c>
      <c r="K1211" t="s">
        <v>108</v>
      </c>
      <c r="L1211" t="s">
        <v>109</v>
      </c>
      <c r="M1211" t="s">
        <v>110</v>
      </c>
      <c r="N1211" t="s">
        <v>3356</v>
      </c>
      <c r="O1211" t="s">
        <v>3185</v>
      </c>
      <c r="P1211">
        <v>8178</v>
      </c>
      <c r="Q1211">
        <v>200</v>
      </c>
      <c r="R1211">
        <v>0</v>
      </c>
      <c r="S1211">
        <v>200</v>
      </c>
      <c r="T1211">
        <v>0</v>
      </c>
      <c r="U1211">
        <v>400</v>
      </c>
      <c r="V1211">
        <v>400</v>
      </c>
      <c r="W1211">
        <v>200</v>
      </c>
      <c r="X1211">
        <v>0</v>
      </c>
      <c r="Y1211">
        <v>0</v>
      </c>
      <c r="Z1211">
        <v>0</v>
      </c>
      <c r="AD1211" s="1">
        <v>41930.333333333336</v>
      </c>
      <c r="AE1211" s="1">
        <v>41958.708333333336</v>
      </c>
      <c r="AG1211" s="1">
        <v>41898.333333333336</v>
      </c>
      <c r="AH1211" s="1">
        <v>41928.708333333336</v>
      </c>
      <c r="AI1211" s="1">
        <v>41898.333333333336</v>
      </c>
      <c r="AJ1211" s="1">
        <v>41928.708333333336</v>
      </c>
      <c r="AK1211" s="1">
        <v>41898.333333333336</v>
      </c>
      <c r="AL1211" s="1">
        <v>41928.708333333336</v>
      </c>
      <c r="AM1211" s="1">
        <v>41930.333333333336</v>
      </c>
      <c r="AN1211" s="1">
        <v>41958.708333333336</v>
      </c>
      <c r="AP1211" t="s">
        <v>113</v>
      </c>
      <c r="AU1211" t="s">
        <v>3357</v>
      </c>
      <c r="AY1211" t="s">
        <v>106</v>
      </c>
      <c r="AZ1211">
        <v>0</v>
      </c>
      <c r="BA1211">
        <v>0</v>
      </c>
      <c r="BD1211" s="3">
        <v>41321.661111111112</v>
      </c>
      <c r="BE1211" s="3">
        <v>41321.663888888892</v>
      </c>
      <c r="BF1211" t="s">
        <v>115</v>
      </c>
      <c r="BG1211" t="s">
        <v>115</v>
      </c>
      <c r="BH1211">
        <v>8149</v>
      </c>
      <c r="BM1211">
        <v>43550</v>
      </c>
      <c r="BR1211" t="s">
        <v>116</v>
      </c>
      <c r="BS1211" t="s">
        <v>117</v>
      </c>
      <c r="BU1211">
        <v>1</v>
      </c>
      <c r="BV1211" t="s">
        <v>118</v>
      </c>
      <c r="BX1211" t="s">
        <v>119</v>
      </c>
      <c r="BY1211" t="s">
        <v>119</v>
      </c>
      <c r="BZ1211" t="s">
        <v>119</v>
      </c>
      <c r="CA1211">
        <v>1</v>
      </c>
      <c r="CC1211" t="s">
        <v>120</v>
      </c>
      <c r="CH1211">
        <v>540</v>
      </c>
      <c r="CI1211">
        <v>36390</v>
      </c>
      <c r="CJ1211" t="s">
        <v>106</v>
      </c>
      <c r="CK1211" t="s">
        <v>106</v>
      </c>
      <c r="CL1211">
        <v>10</v>
      </c>
      <c r="CM1211" t="s">
        <v>3187</v>
      </c>
      <c r="CO1211">
        <v>124432</v>
      </c>
      <c r="CQ1211">
        <v>0</v>
      </c>
      <c r="CR1211">
        <v>0</v>
      </c>
      <c r="CS1211">
        <v>0</v>
      </c>
      <c r="CY1211" t="s">
        <v>123</v>
      </c>
      <c r="CZ1211" t="s">
        <v>124</v>
      </c>
      <c r="DD1211" t="str" cm="1">
        <f t="array" ref="DD1211:DE1211">TEXT(_xlfn.SEQUENCE(1, DATEDIF(AG1211, AH1211, "m") + 1, AG1211, 30), "YYYY-APMM")</f>
        <v>2014-AP09</v>
      </c>
      <c r="DE1211" t="str">
        <v>2014-AP10</v>
      </c>
      <c r="DN1211">
        <f t="shared" si="36"/>
        <v>200</v>
      </c>
      <c r="DO1211" t="str">
        <f t="shared" si="37"/>
        <v>LABOR- SUBCONTRACTOR</v>
      </c>
    </row>
    <row r="1212" spans="1:119" x14ac:dyDescent="0.35">
      <c r="A1212" t="s">
        <v>105</v>
      </c>
      <c r="B1212">
        <v>500497</v>
      </c>
      <c r="C1212">
        <v>6359</v>
      </c>
      <c r="D1212">
        <v>124433</v>
      </c>
      <c r="E1212">
        <v>13662</v>
      </c>
      <c r="F1212">
        <v>0</v>
      </c>
      <c r="G1212" t="s">
        <v>106</v>
      </c>
      <c r="H1212" t="s">
        <v>106</v>
      </c>
      <c r="I1212" t="s">
        <v>106</v>
      </c>
      <c r="J1212" t="s">
        <v>107</v>
      </c>
      <c r="K1212" t="s">
        <v>108</v>
      </c>
      <c r="L1212" t="s">
        <v>109</v>
      </c>
      <c r="M1212" t="s">
        <v>110</v>
      </c>
      <c r="N1212" t="s">
        <v>3358</v>
      </c>
      <c r="O1212" t="s">
        <v>3189</v>
      </c>
      <c r="P1212">
        <v>8164</v>
      </c>
      <c r="Q1212">
        <v>552</v>
      </c>
      <c r="R1212">
        <v>0</v>
      </c>
      <c r="S1212">
        <v>200</v>
      </c>
      <c r="T1212">
        <v>0</v>
      </c>
      <c r="U1212">
        <v>1610</v>
      </c>
      <c r="V1212">
        <v>1610</v>
      </c>
      <c r="W1212">
        <v>200</v>
      </c>
      <c r="X1212">
        <v>0</v>
      </c>
      <c r="Y1212">
        <v>0</v>
      </c>
      <c r="Z1212">
        <v>0</v>
      </c>
      <c r="AD1212" s="1">
        <v>41816.333333333336</v>
      </c>
      <c r="AE1212" s="1">
        <v>41844.708333333336</v>
      </c>
      <c r="AG1212" s="1">
        <v>41736.333333333336</v>
      </c>
      <c r="AH1212" s="1">
        <v>41764.708333333336</v>
      </c>
      <c r="AI1212" s="1">
        <v>41736.333333333336</v>
      </c>
      <c r="AJ1212" s="1">
        <v>41764.708333333336</v>
      </c>
      <c r="AK1212" s="1">
        <v>41736.333333333336</v>
      </c>
      <c r="AL1212" s="1">
        <v>41764.708333333336</v>
      </c>
      <c r="AM1212" s="1">
        <v>41816.333333333336</v>
      </c>
      <c r="AN1212" s="1">
        <v>41844.708333333336</v>
      </c>
      <c r="AP1212" t="s">
        <v>113</v>
      </c>
      <c r="AU1212" t="s">
        <v>3359</v>
      </c>
      <c r="AY1212" t="s">
        <v>106</v>
      </c>
      <c r="AZ1212">
        <v>0</v>
      </c>
      <c r="BA1212">
        <v>0</v>
      </c>
      <c r="BD1212" s="3">
        <v>41321.661111111112</v>
      </c>
      <c r="BE1212" s="3">
        <v>41321.663888888892</v>
      </c>
      <c r="BF1212" t="s">
        <v>115</v>
      </c>
      <c r="BG1212" t="s">
        <v>115</v>
      </c>
      <c r="BH1212">
        <v>8149</v>
      </c>
      <c r="BM1212">
        <v>43410</v>
      </c>
      <c r="BR1212" t="s">
        <v>2865</v>
      </c>
      <c r="BS1212" t="s">
        <v>2866</v>
      </c>
      <c r="BU1212">
        <v>1</v>
      </c>
      <c r="BV1212" t="s">
        <v>118</v>
      </c>
      <c r="BX1212" t="s">
        <v>119</v>
      </c>
      <c r="BY1212" t="s">
        <v>119</v>
      </c>
      <c r="BZ1212" t="s">
        <v>119</v>
      </c>
      <c r="CA1212">
        <v>1</v>
      </c>
      <c r="CC1212" t="s">
        <v>120</v>
      </c>
      <c r="CH1212">
        <v>540</v>
      </c>
      <c r="CI1212">
        <v>36390</v>
      </c>
      <c r="CJ1212" t="s">
        <v>106</v>
      </c>
      <c r="CK1212" t="s">
        <v>106</v>
      </c>
      <c r="CL1212">
        <v>10</v>
      </c>
      <c r="CM1212" t="s">
        <v>3187</v>
      </c>
      <c r="CO1212">
        <v>124432</v>
      </c>
      <c r="CQ1212">
        <v>0</v>
      </c>
      <c r="CR1212">
        <v>0</v>
      </c>
      <c r="CS1212">
        <v>0</v>
      </c>
      <c r="CY1212" t="s">
        <v>123</v>
      </c>
      <c r="CZ1212" t="s">
        <v>124</v>
      </c>
      <c r="DD1212" t="str" cm="1">
        <f t="array" ref="DD1212">TEXT(_xlfn.SEQUENCE(1, DATEDIF(AG1212, AH1212, "m") + 1, AG1212, 30), "YYYY-APMM")</f>
        <v>2014-AP04</v>
      </c>
      <c r="DN1212">
        <f t="shared" si="36"/>
        <v>1610</v>
      </c>
      <c r="DO1212" t="str">
        <f t="shared" si="37"/>
        <v>SCREED MASON SK</v>
      </c>
    </row>
    <row r="1213" spans="1:119" x14ac:dyDescent="0.35">
      <c r="A1213" t="s">
        <v>105</v>
      </c>
      <c r="B1213">
        <v>500498</v>
      </c>
      <c r="C1213">
        <v>6359</v>
      </c>
      <c r="D1213">
        <v>124433</v>
      </c>
      <c r="E1213">
        <v>13662</v>
      </c>
      <c r="F1213">
        <v>0</v>
      </c>
      <c r="G1213" t="s">
        <v>106</v>
      </c>
      <c r="H1213" t="s">
        <v>106</v>
      </c>
      <c r="I1213" t="s">
        <v>106</v>
      </c>
      <c r="J1213" t="s">
        <v>107</v>
      </c>
      <c r="K1213" t="s">
        <v>108</v>
      </c>
      <c r="L1213" t="s">
        <v>109</v>
      </c>
      <c r="M1213" t="s">
        <v>110</v>
      </c>
      <c r="N1213" t="s">
        <v>3360</v>
      </c>
      <c r="O1213" t="s">
        <v>3192</v>
      </c>
      <c r="P1213">
        <v>8178</v>
      </c>
      <c r="Q1213">
        <v>568</v>
      </c>
      <c r="R1213">
        <v>0</v>
      </c>
      <c r="S1213">
        <v>160</v>
      </c>
      <c r="T1213">
        <v>0</v>
      </c>
      <c r="U1213">
        <v>500</v>
      </c>
      <c r="V1213">
        <v>500</v>
      </c>
      <c r="W1213">
        <v>160</v>
      </c>
      <c r="X1213">
        <v>0</v>
      </c>
      <c r="Y1213">
        <v>0</v>
      </c>
      <c r="Z1213">
        <v>0</v>
      </c>
      <c r="AD1213" s="1">
        <v>41836.333333333336</v>
      </c>
      <c r="AE1213" s="1">
        <v>41862.708333333336</v>
      </c>
      <c r="AG1213" s="1">
        <v>41753.333333333336</v>
      </c>
      <c r="AH1213" s="1">
        <v>41776.708333333336</v>
      </c>
      <c r="AI1213" s="1">
        <v>41753.333333333336</v>
      </c>
      <c r="AJ1213" s="1">
        <v>41776.708333333336</v>
      </c>
      <c r="AK1213" s="1">
        <v>41753.333333333336</v>
      </c>
      <c r="AL1213" s="1">
        <v>41776.708333333336</v>
      </c>
      <c r="AM1213" s="1">
        <v>41836.333333333336</v>
      </c>
      <c r="AN1213" s="1">
        <v>41862.708333333336</v>
      </c>
      <c r="AP1213" t="s">
        <v>113</v>
      </c>
      <c r="AU1213" t="s">
        <v>3361</v>
      </c>
      <c r="AY1213" t="s">
        <v>106</v>
      </c>
      <c r="AZ1213">
        <v>0</v>
      </c>
      <c r="BA1213">
        <v>0</v>
      </c>
      <c r="BD1213" s="3">
        <v>41321.661111111112</v>
      </c>
      <c r="BE1213" s="3">
        <v>41321.663888888892</v>
      </c>
      <c r="BF1213" t="s">
        <v>115</v>
      </c>
      <c r="BG1213" t="s">
        <v>115</v>
      </c>
      <c r="BH1213">
        <v>8149</v>
      </c>
      <c r="BM1213">
        <v>43550</v>
      </c>
      <c r="BR1213" t="s">
        <v>116</v>
      </c>
      <c r="BS1213" t="s">
        <v>117</v>
      </c>
      <c r="BU1213">
        <v>1</v>
      </c>
      <c r="BV1213" t="s">
        <v>118</v>
      </c>
      <c r="BX1213" t="s">
        <v>119</v>
      </c>
      <c r="BY1213" t="s">
        <v>119</v>
      </c>
      <c r="BZ1213" t="s">
        <v>119</v>
      </c>
      <c r="CA1213">
        <v>1</v>
      </c>
      <c r="CC1213" t="s">
        <v>120</v>
      </c>
      <c r="CH1213">
        <v>540</v>
      </c>
      <c r="CI1213">
        <v>36390</v>
      </c>
      <c r="CJ1213" t="s">
        <v>106</v>
      </c>
      <c r="CK1213" t="s">
        <v>106</v>
      </c>
      <c r="CL1213">
        <v>10</v>
      </c>
      <c r="CM1213" t="s">
        <v>3187</v>
      </c>
      <c r="CO1213">
        <v>124432</v>
      </c>
      <c r="CQ1213">
        <v>0</v>
      </c>
      <c r="CR1213">
        <v>0</v>
      </c>
      <c r="CS1213">
        <v>0</v>
      </c>
      <c r="CY1213" t="s">
        <v>123</v>
      </c>
      <c r="CZ1213" t="s">
        <v>124</v>
      </c>
      <c r="DD1213" t="str" cm="1">
        <f t="array" ref="DD1213">TEXT(_xlfn.SEQUENCE(1, DATEDIF(AG1213, AH1213, "m") + 1, AG1213, 30), "YYYY-APMM")</f>
        <v>2014-AP04</v>
      </c>
      <c r="DN1213">
        <f t="shared" si="36"/>
        <v>500</v>
      </c>
      <c r="DO1213" t="str">
        <f t="shared" si="37"/>
        <v>LABOR- SUBCONTRACTOR</v>
      </c>
    </row>
    <row r="1214" spans="1:119" x14ac:dyDescent="0.35">
      <c r="A1214" t="s">
        <v>105</v>
      </c>
      <c r="B1214">
        <v>500499</v>
      </c>
      <c r="C1214">
        <v>6359</v>
      </c>
      <c r="D1214">
        <v>124433</v>
      </c>
      <c r="E1214">
        <v>13662</v>
      </c>
      <c r="F1214">
        <v>0</v>
      </c>
      <c r="G1214" t="s">
        <v>106</v>
      </c>
      <c r="H1214" t="s">
        <v>106</v>
      </c>
      <c r="I1214" t="s">
        <v>106</v>
      </c>
      <c r="J1214" t="s">
        <v>107</v>
      </c>
      <c r="K1214" t="s">
        <v>108</v>
      </c>
      <c r="L1214" t="s">
        <v>109</v>
      </c>
      <c r="M1214" t="s">
        <v>110</v>
      </c>
      <c r="N1214" t="s">
        <v>3362</v>
      </c>
      <c r="O1214" t="s">
        <v>3195</v>
      </c>
      <c r="P1214">
        <v>8178</v>
      </c>
      <c r="Q1214">
        <v>344</v>
      </c>
      <c r="R1214">
        <v>0</v>
      </c>
      <c r="S1214">
        <v>160</v>
      </c>
      <c r="T1214">
        <v>0</v>
      </c>
      <c r="U1214">
        <v>110</v>
      </c>
      <c r="V1214">
        <v>110</v>
      </c>
      <c r="W1214">
        <v>160</v>
      </c>
      <c r="X1214">
        <v>0</v>
      </c>
      <c r="Y1214">
        <v>0</v>
      </c>
      <c r="Z1214">
        <v>0</v>
      </c>
      <c r="AD1214" s="1">
        <v>41816.333333333336</v>
      </c>
      <c r="AE1214" s="1">
        <v>41839.708333333336</v>
      </c>
      <c r="AG1214" s="1">
        <v>41766.333333333336</v>
      </c>
      <c r="AH1214" s="1">
        <v>41788.708333333336</v>
      </c>
      <c r="AI1214" s="1">
        <v>41766.333333333336</v>
      </c>
      <c r="AJ1214" s="1">
        <v>41788.708333333336</v>
      </c>
      <c r="AK1214" s="1">
        <v>41766.333333333336</v>
      </c>
      <c r="AL1214" s="1">
        <v>41788.708333333336</v>
      </c>
      <c r="AM1214" s="1">
        <v>41816.333333333336</v>
      </c>
      <c r="AN1214" s="1">
        <v>41839.708333333336</v>
      </c>
      <c r="AP1214" t="s">
        <v>113</v>
      </c>
      <c r="AU1214" t="s">
        <v>3363</v>
      </c>
      <c r="AY1214" t="s">
        <v>106</v>
      </c>
      <c r="AZ1214">
        <v>0</v>
      </c>
      <c r="BA1214">
        <v>0</v>
      </c>
      <c r="BD1214" s="3">
        <v>41321.661111111112</v>
      </c>
      <c r="BE1214" s="3">
        <v>41321.663888888892</v>
      </c>
      <c r="BF1214" t="s">
        <v>115</v>
      </c>
      <c r="BG1214" t="s">
        <v>115</v>
      </c>
      <c r="BH1214">
        <v>8149</v>
      </c>
      <c r="BM1214">
        <v>43550</v>
      </c>
      <c r="BR1214" t="s">
        <v>116</v>
      </c>
      <c r="BS1214" t="s">
        <v>117</v>
      </c>
      <c r="BU1214">
        <v>1</v>
      </c>
      <c r="BV1214" t="s">
        <v>118</v>
      </c>
      <c r="BX1214" t="s">
        <v>119</v>
      </c>
      <c r="BY1214" t="s">
        <v>119</v>
      </c>
      <c r="BZ1214" t="s">
        <v>119</v>
      </c>
      <c r="CA1214">
        <v>1</v>
      </c>
      <c r="CC1214" t="s">
        <v>120</v>
      </c>
      <c r="CH1214">
        <v>540</v>
      </c>
      <c r="CI1214">
        <v>36390</v>
      </c>
      <c r="CJ1214" t="s">
        <v>106</v>
      </c>
      <c r="CK1214" t="s">
        <v>106</v>
      </c>
      <c r="CL1214">
        <v>10</v>
      </c>
      <c r="CM1214" t="s">
        <v>3187</v>
      </c>
      <c r="CO1214">
        <v>124432</v>
      </c>
      <c r="CQ1214">
        <v>0</v>
      </c>
      <c r="CR1214">
        <v>0</v>
      </c>
      <c r="CS1214">
        <v>0</v>
      </c>
      <c r="CY1214" t="s">
        <v>123</v>
      </c>
      <c r="CZ1214" t="s">
        <v>124</v>
      </c>
      <c r="DD1214" t="str" cm="1">
        <f t="array" ref="DD1214">TEXT(_xlfn.SEQUENCE(1, DATEDIF(AG1214, AH1214, "m") + 1, AG1214, 30), "YYYY-APMM")</f>
        <v>2014-AP05</v>
      </c>
      <c r="DN1214">
        <f t="shared" si="36"/>
        <v>110</v>
      </c>
      <c r="DO1214" t="str">
        <f t="shared" si="37"/>
        <v>LABOR- SUBCONTRACTOR</v>
      </c>
    </row>
    <row r="1215" spans="1:119" x14ac:dyDescent="0.35">
      <c r="A1215" t="s">
        <v>105</v>
      </c>
      <c r="B1215">
        <v>500500</v>
      </c>
      <c r="C1215">
        <v>6359</v>
      </c>
      <c r="D1215">
        <v>124433</v>
      </c>
      <c r="E1215">
        <v>13662</v>
      </c>
      <c r="F1215">
        <v>0</v>
      </c>
      <c r="G1215" t="s">
        <v>106</v>
      </c>
      <c r="H1215" t="s">
        <v>106</v>
      </c>
      <c r="I1215" t="s">
        <v>106</v>
      </c>
      <c r="J1215" t="s">
        <v>107</v>
      </c>
      <c r="K1215" t="s">
        <v>108</v>
      </c>
      <c r="L1215" t="s">
        <v>109</v>
      </c>
      <c r="M1215" t="s">
        <v>110</v>
      </c>
      <c r="N1215" t="s">
        <v>3364</v>
      </c>
      <c r="O1215" t="s">
        <v>3198</v>
      </c>
      <c r="P1215">
        <v>8172</v>
      </c>
      <c r="Q1215">
        <v>344</v>
      </c>
      <c r="R1215">
        <v>0</v>
      </c>
      <c r="S1215">
        <v>200</v>
      </c>
      <c r="T1215">
        <v>0</v>
      </c>
      <c r="U1215">
        <v>1100</v>
      </c>
      <c r="V1215">
        <v>1100</v>
      </c>
      <c r="W1215">
        <v>200</v>
      </c>
      <c r="X1215">
        <v>0</v>
      </c>
      <c r="Y1215">
        <v>0</v>
      </c>
      <c r="Z1215">
        <v>0</v>
      </c>
      <c r="AD1215" s="1">
        <v>41783.333333333336</v>
      </c>
      <c r="AE1215" s="1">
        <v>41811.708333333336</v>
      </c>
      <c r="AG1215" s="1">
        <v>41732.333333333336</v>
      </c>
      <c r="AH1215" s="1">
        <v>41760.708333333336</v>
      </c>
      <c r="AI1215" s="1">
        <v>41732.333333333336</v>
      </c>
      <c r="AJ1215" s="1">
        <v>41760.708333333336</v>
      </c>
      <c r="AK1215" s="1">
        <v>41732.333333333336</v>
      </c>
      <c r="AL1215" s="1">
        <v>41760.708333333336</v>
      </c>
      <c r="AM1215" s="1">
        <v>41783.333333333336</v>
      </c>
      <c r="AN1215" s="1">
        <v>41811.708333333336</v>
      </c>
      <c r="AP1215" t="s">
        <v>113</v>
      </c>
      <c r="AU1215" t="s">
        <v>3365</v>
      </c>
      <c r="AY1215" t="s">
        <v>106</v>
      </c>
      <c r="AZ1215">
        <v>0</v>
      </c>
      <c r="BA1215">
        <v>0</v>
      </c>
      <c r="BD1215" s="3">
        <v>41321.661111111112</v>
      </c>
      <c r="BE1215" s="3">
        <v>41321.663888888892</v>
      </c>
      <c r="BF1215" t="s">
        <v>115</v>
      </c>
      <c r="BG1215" t="s">
        <v>115</v>
      </c>
      <c r="BH1215">
        <v>8149</v>
      </c>
      <c r="BM1215">
        <v>43490</v>
      </c>
      <c r="BR1215" t="s">
        <v>3200</v>
      </c>
      <c r="BS1215" t="s">
        <v>3201</v>
      </c>
      <c r="BU1215">
        <v>1</v>
      </c>
      <c r="BV1215" t="s">
        <v>118</v>
      </c>
      <c r="BX1215" t="s">
        <v>119</v>
      </c>
      <c r="BY1215" t="s">
        <v>119</v>
      </c>
      <c r="BZ1215" t="s">
        <v>119</v>
      </c>
      <c r="CA1215">
        <v>1</v>
      </c>
      <c r="CC1215" t="s">
        <v>120</v>
      </c>
      <c r="CH1215">
        <v>540</v>
      </c>
      <c r="CI1215">
        <v>36390</v>
      </c>
      <c r="CJ1215" t="s">
        <v>106</v>
      </c>
      <c r="CK1215" t="s">
        <v>106</v>
      </c>
      <c r="CL1215">
        <v>10</v>
      </c>
      <c r="CM1215" t="s">
        <v>3187</v>
      </c>
      <c r="CO1215">
        <v>124432</v>
      </c>
      <c r="CQ1215">
        <v>0</v>
      </c>
      <c r="CR1215">
        <v>0</v>
      </c>
      <c r="CS1215">
        <v>0</v>
      </c>
      <c r="CY1215" t="s">
        <v>123</v>
      </c>
      <c r="CZ1215" t="s">
        <v>124</v>
      </c>
      <c r="DD1215" t="str" cm="1">
        <f t="array" ref="DD1215">TEXT(_xlfn.SEQUENCE(1, DATEDIF(AG1215, AH1215, "m") + 1, AG1215, 30), "YYYY-APMM")</f>
        <v>2014-AP04</v>
      </c>
      <c r="DN1215">
        <f t="shared" si="36"/>
        <v>1100</v>
      </c>
      <c r="DO1215" t="str">
        <f t="shared" si="37"/>
        <v>MANHOLES SK</v>
      </c>
    </row>
    <row r="1216" spans="1:119" x14ac:dyDescent="0.35">
      <c r="A1216" t="s">
        <v>105</v>
      </c>
      <c r="B1216">
        <v>500501</v>
      </c>
      <c r="C1216">
        <v>6359</v>
      </c>
      <c r="D1216">
        <v>124433</v>
      </c>
      <c r="E1216">
        <v>13662</v>
      </c>
      <c r="F1216">
        <v>0</v>
      </c>
      <c r="G1216" t="s">
        <v>106</v>
      </c>
      <c r="H1216" t="s">
        <v>106</v>
      </c>
      <c r="I1216" t="s">
        <v>106</v>
      </c>
      <c r="J1216" t="s">
        <v>107</v>
      </c>
      <c r="K1216" t="s">
        <v>108</v>
      </c>
      <c r="L1216" t="s">
        <v>109</v>
      </c>
      <c r="M1216" t="s">
        <v>110</v>
      </c>
      <c r="N1216" t="s">
        <v>3366</v>
      </c>
      <c r="O1216" t="s">
        <v>3206</v>
      </c>
      <c r="P1216">
        <v>8172</v>
      </c>
      <c r="Q1216">
        <v>344</v>
      </c>
      <c r="R1216">
        <v>0</v>
      </c>
      <c r="S1216">
        <v>200</v>
      </c>
      <c r="T1216">
        <v>0</v>
      </c>
      <c r="U1216">
        <v>220</v>
      </c>
      <c r="V1216">
        <v>220</v>
      </c>
      <c r="W1216">
        <v>200</v>
      </c>
      <c r="X1216">
        <v>0</v>
      </c>
      <c r="Y1216">
        <v>0</v>
      </c>
      <c r="Z1216">
        <v>0</v>
      </c>
      <c r="AD1216" s="1">
        <v>41797.333333333336</v>
      </c>
      <c r="AE1216" s="1">
        <v>41825.708333333336</v>
      </c>
      <c r="AG1216" s="1">
        <v>41746.333333333336</v>
      </c>
      <c r="AH1216" s="1">
        <v>41774.708333333336</v>
      </c>
      <c r="AI1216" s="1">
        <v>41746.333333333336</v>
      </c>
      <c r="AJ1216" s="1">
        <v>41774.708333333336</v>
      </c>
      <c r="AK1216" s="1">
        <v>41746.333333333336</v>
      </c>
      <c r="AL1216" s="1">
        <v>41774.708333333336</v>
      </c>
      <c r="AM1216" s="1">
        <v>41797.333333333336</v>
      </c>
      <c r="AN1216" s="1">
        <v>41825.708333333336</v>
      </c>
      <c r="AP1216" t="s">
        <v>113</v>
      </c>
      <c r="AU1216" t="s">
        <v>3367</v>
      </c>
      <c r="AY1216" t="s">
        <v>106</v>
      </c>
      <c r="AZ1216">
        <v>0</v>
      </c>
      <c r="BA1216">
        <v>0</v>
      </c>
      <c r="BD1216" s="3">
        <v>41321.661111111112</v>
      </c>
      <c r="BE1216" s="3">
        <v>41321.663888888892</v>
      </c>
      <c r="BF1216" t="s">
        <v>115</v>
      </c>
      <c r="BG1216" t="s">
        <v>115</v>
      </c>
      <c r="BH1216">
        <v>8149</v>
      </c>
      <c r="BM1216">
        <v>43490</v>
      </c>
      <c r="BR1216" t="s">
        <v>3200</v>
      </c>
      <c r="BS1216" t="s">
        <v>3201</v>
      </c>
      <c r="BU1216">
        <v>1</v>
      </c>
      <c r="BV1216" t="s">
        <v>118</v>
      </c>
      <c r="BX1216" t="s">
        <v>119</v>
      </c>
      <c r="BY1216" t="s">
        <v>119</v>
      </c>
      <c r="BZ1216" t="s">
        <v>119</v>
      </c>
      <c r="CA1216">
        <v>1</v>
      </c>
      <c r="CC1216" t="s">
        <v>120</v>
      </c>
      <c r="CH1216">
        <v>540</v>
      </c>
      <c r="CI1216">
        <v>36390</v>
      </c>
      <c r="CJ1216" t="s">
        <v>106</v>
      </c>
      <c r="CK1216" t="s">
        <v>106</v>
      </c>
      <c r="CL1216">
        <v>10</v>
      </c>
      <c r="CM1216" t="s">
        <v>3187</v>
      </c>
      <c r="CO1216">
        <v>124432</v>
      </c>
      <c r="CQ1216">
        <v>0</v>
      </c>
      <c r="CR1216">
        <v>0</v>
      </c>
      <c r="CS1216">
        <v>0</v>
      </c>
      <c r="CY1216" t="s">
        <v>123</v>
      </c>
      <c r="CZ1216" t="s">
        <v>124</v>
      </c>
      <c r="DD1216" t="str" cm="1">
        <f t="array" ref="DD1216">TEXT(_xlfn.SEQUENCE(1, DATEDIF(AG1216, AH1216, "m") + 1, AG1216, 30), "YYYY-APMM")</f>
        <v>2014-AP04</v>
      </c>
      <c r="DN1216">
        <f t="shared" si="36"/>
        <v>220</v>
      </c>
      <c r="DO1216" t="str">
        <f t="shared" si="37"/>
        <v>MANHOLES SK</v>
      </c>
    </row>
    <row r="1217" spans="1:119" x14ac:dyDescent="0.35">
      <c r="A1217" t="s">
        <v>105</v>
      </c>
      <c r="B1217">
        <v>500502</v>
      </c>
      <c r="C1217">
        <v>6359</v>
      </c>
      <c r="D1217">
        <v>124433</v>
      </c>
      <c r="E1217">
        <v>13662</v>
      </c>
      <c r="F1217">
        <v>0</v>
      </c>
      <c r="G1217" t="s">
        <v>106</v>
      </c>
      <c r="H1217" t="s">
        <v>106</v>
      </c>
      <c r="I1217" t="s">
        <v>106</v>
      </c>
      <c r="J1217" t="s">
        <v>107</v>
      </c>
      <c r="K1217" t="s">
        <v>108</v>
      </c>
      <c r="L1217" t="s">
        <v>109</v>
      </c>
      <c r="M1217" t="s">
        <v>110</v>
      </c>
      <c r="N1217" t="s">
        <v>3368</v>
      </c>
      <c r="O1217" t="s">
        <v>3203</v>
      </c>
      <c r="P1217">
        <v>8177</v>
      </c>
      <c r="Q1217">
        <v>344</v>
      </c>
      <c r="R1217">
        <v>144</v>
      </c>
      <c r="S1217">
        <v>200</v>
      </c>
      <c r="T1217">
        <v>0</v>
      </c>
      <c r="U1217">
        <v>500</v>
      </c>
      <c r="V1217">
        <v>500</v>
      </c>
      <c r="W1217">
        <v>200</v>
      </c>
      <c r="X1217">
        <v>0</v>
      </c>
      <c r="Y1217">
        <v>0</v>
      </c>
      <c r="Z1217">
        <v>0</v>
      </c>
      <c r="AD1217" s="1">
        <v>41840.333333333336</v>
      </c>
      <c r="AE1217" s="1">
        <v>41871.708333333336</v>
      </c>
      <c r="AG1217" s="1">
        <v>41790.333333333336</v>
      </c>
      <c r="AH1217" s="1">
        <v>41818.708333333336</v>
      </c>
      <c r="AI1217" s="1">
        <v>41790.333333333336</v>
      </c>
      <c r="AJ1217" s="1">
        <v>41818.708333333336</v>
      </c>
      <c r="AK1217" s="1">
        <v>41790.333333333336</v>
      </c>
      <c r="AL1217" s="1">
        <v>41818.708333333336</v>
      </c>
      <c r="AM1217" s="1">
        <v>41840.333333333336</v>
      </c>
      <c r="AN1217" s="1">
        <v>41871.708333333336</v>
      </c>
      <c r="AP1217" t="s">
        <v>113</v>
      </c>
      <c r="AU1217" t="s">
        <v>3369</v>
      </c>
      <c r="AY1217" t="s">
        <v>106</v>
      </c>
      <c r="AZ1217">
        <v>0</v>
      </c>
      <c r="BA1217">
        <v>0</v>
      </c>
      <c r="BD1217" s="3">
        <v>41321.661111111112</v>
      </c>
      <c r="BE1217" s="3">
        <v>41321.663888888892</v>
      </c>
      <c r="BF1217" t="s">
        <v>115</v>
      </c>
      <c r="BG1217" t="s">
        <v>115</v>
      </c>
      <c r="BH1217">
        <v>8149</v>
      </c>
      <c r="BM1217">
        <v>43540</v>
      </c>
      <c r="BR1217" t="s">
        <v>1299</v>
      </c>
      <c r="BS1217" t="s">
        <v>1300</v>
      </c>
      <c r="BU1217">
        <v>1</v>
      </c>
      <c r="BV1217" t="s">
        <v>118</v>
      </c>
      <c r="BX1217" t="s">
        <v>119</v>
      </c>
      <c r="BY1217" t="s">
        <v>119</v>
      </c>
      <c r="BZ1217" t="s">
        <v>119</v>
      </c>
      <c r="CA1217">
        <v>1</v>
      </c>
      <c r="CC1217" t="s">
        <v>120</v>
      </c>
      <c r="CH1217">
        <v>540</v>
      </c>
      <c r="CI1217">
        <v>36390</v>
      </c>
      <c r="CJ1217" t="s">
        <v>106</v>
      </c>
      <c r="CK1217" t="s">
        <v>106</v>
      </c>
      <c r="CL1217">
        <v>10</v>
      </c>
      <c r="CM1217" t="s">
        <v>3187</v>
      </c>
      <c r="CO1217">
        <v>124432</v>
      </c>
      <c r="CQ1217">
        <v>0</v>
      </c>
      <c r="CR1217">
        <v>0</v>
      </c>
      <c r="CS1217">
        <v>0</v>
      </c>
      <c r="CY1217" t="s">
        <v>123</v>
      </c>
      <c r="CZ1217" t="s">
        <v>124</v>
      </c>
      <c r="DD1217" t="str" cm="1">
        <f t="array" ref="DD1217">TEXT(_xlfn.SEQUENCE(1, DATEDIF(AG1217, AH1217, "m") + 1, AG1217, 30), "YYYY-APMM")</f>
        <v>2014-AP05</v>
      </c>
      <c r="DN1217">
        <f t="shared" si="36"/>
        <v>500</v>
      </c>
      <c r="DO1217" t="str">
        <f t="shared" si="37"/>
        <v>LABOR - CIVIL</v>
      </c>
    </row>
    <row r="1218" spans="1:119" x14ac:dyDescent="0.35">
      <c r="A1218" t="s">
        <v>105</v>
      </c>
      <c r="B1218">
        <v>500503</v>
      </c>
      <c r="C1218">
        <v>6359</v>
      </c>
      <c r="D1218">
        <v>124434</v>
      </c>
      <c r="E1218">
        <v>13662</v>
      </c>
      <c r="F1218">
        <v>0</v>
      </c>
      <c r="G1218" t="s">
        <v>106</v>
      </c>
      <c r="H1218" t="s">
        <v>106</v>
      </c>
      <c r="I1218" t="s">
        <v>106</v>
      </c>
      <c r="J1218" t="s">
        <v>107</v>
      </c>
      <c r="K1218" t="s">
        <v>108</v>
      </c>
      <c r="L1218" t="s">
        <v>109</v>
      </c>
      <c r="M1218" t="s">
        <v>110</v>
      </c>
      <c r="N1218" t="s">
        <v>3370</v>
      </c>
      <c r="O1218" t="s">
        <v>3178</v>
      </c>
      <c r="P1218">
        <v>8178</v>
      </c>
      <c r="Q1218">
        <v>568</v>
      </c>
      <c r="R1218">
        <v>0</v>
      </c>
      <c r="S1218">
        <v>200</v>
      </c>
      <c r="T1218">
        <v>0</v>
      </c>
      <c r="U1218">
        <v>6860</v>
      </c>
      <c r="V1218">
        <v>6860</v>
      </c>
      <c r="W1218">
        <v>200</v>
      </c>
      <c r="X1218">
        <v>0</v>
      </c>
      <c r="Y1218">
        <v>0</v>
      </c>
      <c r="Z1218">
        <v>0</v>
      </c>
      <c r="AD1218" s="1">
        <v>41886.333333333336</v>
      </c>
      <c r="AE1218" s="1">
        <v>41914.708333333336</v>
      </c>
      <c r="AG1218" s="1">
        <v>41800.333333333336</v>
      </c>
      <c r="AH1218" s="1">
        <v>41828.708333333336</v>
      </c>
      <c r="AI1218" s="1">
        <v>41800.333333333336</v>
      </c>
      <c r="AJ1218" s="1">
        <v>41828.708333333336</v>
      </c>
      <c r="AK1218" s="1">
        <v>41800.333333333336</v>
      </c>
      <c r="AL1218" s="1">
        <v>41828.708333333336</v>
      </c>
      <c r="AM1218" s="1">
        <v>41886.333333333336</v>
      </c>
      <c r="AN1218" s="1">
        <v>41914.708333333336</v>
      </c>
      <c r="AP1218" t="s">
        <v>113</v>
      </c>
      <c r="AU1218" t="s">
        <v>3371</v>
      </c>
      <c r="AY1218" t="s">
        <v>106</v>
      </c>
      <c r="AZ1218">
        <v>0</v>
      </c>
      <c r="BA1218">
        <v>0</v>
      </c>
      <c r="BD1218" s="3">
        <v>41321.661111111112</v>
      </c>
      <c r="BE1218" s="3">
        <v>41321.663888888892</v>
      </c>
      <c r="BF1218" t="s">
        <v>115</v>
      </c>
      <c r="BG1218" t="s">
        <v>115</v>
      </c>
      <c r="BH1218">
        <v>8149</v>
      </c>
      <c r="BM1218">
        <v>43550</v>
      </c>
      <c r="BR1218" t="s">
        <v>116</v>
      </c>
      <c r="BS1218" t="s">
        <v>117</v>
      </c>
      <c r="BU1218">
        <v>1</v>
      </c>
      <c r="BV1218" t="s">
        <v>118</v>
      </c>
      <c r="BX1218" t="s">
        <v>119</v>
      </c>
      <c r="BY1218" t="s">
        <v>119</v>
      </c>
      <c r="BZ1218" t="s">
        <v>119</v>
      </c>
      <c r="CA1218">
        <v>1</v>
      </c>
      <c r="CC1218" t="s">
        <v>120</v>
      </c>
      <c r="CH1218">
        <v>540</v>
      </c>
      <c r="CI1218">
        <v>36420</v>
      </c>
      <c r="CJ1218" t="s">
        <v>106</v>
      </c>
      <c r="CK1218" t="s">
        <v>106</v>
      </c>
      <c r="CL1218">
        <v>25</v>
      </c>
      <c r="CM1218" t="s">
        <v>3180</v>
      </c>
      <c r="CO1218">
        <v>124432</v>
      </c>
      <c r="CQ1218">
        <v>0</v>
      </c>
      <c r="CR1218">
        <v>0</v>
      </c>
      <c r="CS1218">
        <v>0</v>
      </c>
      <c r="CY1218" t="s">
        <v>123</v>
      </c>
      <c r="CZ1218" t="s">
        <v>124</v>
      </c>
      <c r="DD1218" t="str" cm="1">
        <f t="array" ref="DD1218">TEXT(_xlfn.SEQUENCE(1, DATEDIF(AG1218, AH1218, "m") + 1, AG1218, 30), "YYYY-APMM")</f>
        <v>2014-AP06</v>
      </c>
      <c r="DN1218">
        <f t="shared" si="36"/>
        <v>6860</v>
      </c>
      <c r="DO1218" t="str">
        <f t="shared" si="37"/>
        <v>LABOR- SUBCONTRACTOR</v>
      </c>
    </row>
    <row r="1219" spans="1:119" x14ac:dyDescent="0.35">
      <c r="A1219" t="s">
        <v>105</v>
      </c>
      <c r="B1219">
        <v>500504</v>
      </c>
      <c r="C1219">
        <v>6359</v>
      </c>
      <c r="D1219">
        <v>124434</v>
      </c>
      <c r="E1219">
        <v>13662</v>
      </c>
      <c r="F1219">
        <v>0</v>
      </c>
      <c r="G1219" t="s">
        <v>106</v>
      </c>
      <c r="H1219" t="s">
        <v>106</v>
      </c>
      <c r="I1219" t="s">
        <v>106</v>
      </c>
      <c r="J1219" t="s">
        <v>107</v>
      </c>
      <c r="K1219" t="s">
        <v>108</v>
      </c>
      <c r="L1219" t="s">
        <v>109</v>
      </c>
      <c r="M1219" t="s">
        <v>110</v>
      </c>
      <c r="N1219" t="s">
        <v>3372</v>
      </c>
      <c r="O1219" t="s">
        <v>3182</v>
      </c>
      <c r="P1219">
        <v>8178</v>
      </c>
      <c r="Q1219">
        <v>568</v>
      </c>
      <c r="R1219">
        <v>544</v>
      </c>
      <c r="S1219">
        <v>200</v>
      </c>
      <c r="T1219">
        <v>0</v>
      </c>
      <c r="U1219">
        <v>420</v>
      </c>
      <c r="V1219">
        <v>420</v>
      </c>
      <c r="W1219">
        <v>200</v>
      </c>
      <c r="X1219">
        <v>0</v>
      </c>
      <c r="Y1219">
        <v>0</v>
      </c>
      <c r="Z1219">
        <v>0</v>
      </c>
      <c r="AD1219" s="1">
        <v>41898.333333333336</v>
      </c>
      <c r="AE1219" s="1">
        <v>41928.708333333336</v>
      </c>
      <c r="AG1219" s="1">
        <v>41812.333333333336</v>
      </c>
      <c r="AH1219" s="1">
        <v>41840.708333333336</v>
      </c>
      <c r="AI1219" s="1">
        <v>41812.333333333336</v>
      </c>
      <c r="AJ1219" s="1">
        <v>41840.708333333336</v>
      </c>
      <c r="AK1219" s="1">
        <v>41812.333333333336</v>
      </c>
      <c r="AL1219" s="1">
        <v>41840.708333333336</v>
      </c>
      <c r="AM1219" s="1">
        <v>41898.333333333336</v>
      </c>
      <c r="AN1219" s="1">
        <v>41928.708333333336</v>
      </c>
      <c r="AP1219" t="s">
        <v>113</v>
      </c>
      <c r="AU1219" t="s">
        <v>3373</v>
      </c>
      <c r="AY1219" t="s">
        <v>106</v>
      </c>
      <c r="AZ1219">
        <v>0</v>
      </c>
      <c r="BA1219">
        <v>0</v>
      </c>
      <c r="BD1219" s="3">
        <v>41321.661111111112</v>
      </c>
      <c r="BE1219" s="3">
        <v>41321.663888888892</v>
      </c>
      <c r="BF1219" t="s">
        <v>115</v>
      </c>
      <c r="BG1219" t="s">
        <v>115</v>
      </c>
      <c r="BH1219">
        <v>8149</v>
      </c>
      <c r="BM1219">
        <v>43550</v>
      </c>
      <c r="BR1219" t="s">
        <v>116</v>
      </c>
      <c r="BS1219" t="s">
        <v>117</v>
      </c>
      <c r="BU1219">
        <v>1</v>
      </c>
      <c r="BV1219" t="s">
        <v>118</v>
      </c>
      <c r="BX1219" t="s">
        <v>119</v>
      </c>
      <c r="BY1219" t="s">
        <v>119</v>
      </c>
      <c r="BZ1219" t="s">
        <v>119</v>
      </c>
      <c r="CA1219">
        <v>1</v>
      </c>
      <c r="CC1219" t="s">
        <v>120</v>
      </c>
      <c r="CH1219">
        <v>540</v>
      </c>
      <c r="CI1219">
        <v>36420</v>
      </c>
      <c r="CJ1219" t="s">
        <v>106</v>
      </c>
      <c r="CK1219" t="s">
        <v>106</v>
      </c>
      <c r="CL1219">
        <v>25</v>
      </c>
      <c r="CM1219" t="s">
        <v>3180</v>
      </c>
      <c r="CO1219">
        <v>124432</v>
      </c>
      <c r="CQ1219">
        <v>0</v>
      </c>
      <c r="CR1219">
        <v>0</v>
      </c>
      <c r="CS1219">
        <v>0</v>
      </c>
      <c r="CY1219" t="s">
        <v>123</v>
      </c>
      <c r="CZ1219" t="s">
        <v>124</v>
      </c>
      <c r="DD1219" t="str" cm="1">
        <f t="array" ref="DD1219">TEXT(_xlfn.SEQUENCE(1, DATEDIF(AG1219, AH1219, "m") + 1, AG1219, 30), "YYYY-APMM")</f>
        <v>2014-AP06</v>
      </c>
      <c r="DN1219">
        <f t="shared" ref="DN1219:DN1282" si="38">V1219/COUNTIF(DD1219:DF1219, "&lt;&gt;")</f>
        <v>420</v>
      </c>
      <c r="DO1219" t="str">
        <f t="shared" ref="DO1219:DO1282" si="39">BR1219</f>
        <v>LABOR- SUBCONTRACTOR</v>
      </c>
    </row>
    <row r="1220" spans="1:119" x14ac:dyDescent="0.35">
      <c r="A1220" t="s">
        <v>105</v>
      </c>
      <c r="B1220">
        <v>500505</v>
      </c>
      <c r="C1220">
        <v>6359</v>
      </c>
      <c r="D1220">
        <v>124435</v>
      </c>
      <c r="E1220">
        <v>13662</v>
      </c>
      <c r="F1220">
        <v>0</v>
      </c>
      <c r="G1220" t="s">
        <v>106</v>
      </c>
      <c r="H1220" t="s">
        <v>106</v>
      </c>
      <c r="I1220" t="s">
        <v>106</v>
      </c>
      <c r="J1220" t="s">
        <v>107</v>
      </c>
      <c r="K1220" t="s">
        <v>108</v>
      </c>
      <c r="L1220" t="s">
        <v>109</v>
      </c>
      <c r="M1220" t="s">
        <v>110</v>
      </c>
      <c r="N1220" t="s">
        <v>3374</v>
      </c>
      <c r="O1220" t="s">
        <v>3209</v>
      </c>
      <c r="P1220">
        <v>8177</v>
      </c>
      <c r="Q1220">
        <v>408</v>
      </c>
      <c r="R1220">
        <v>0</v>
      </c>
      <c r="S1220">
        <v>160</v>
      </c>
      <c r="T1220">
        <v>0</v>
      </c>
      <c r="U1220">
        <v>140</v>
      </c>
      <c r="V1220">
        <v>140</v>
      </c>
      <c r="W1220">
        <v>160</v>
      </c>
      <c r="X1220">
        <v>80</v>
      </c>
      <c r="Y1220">
        <v>0</v>
      </c>
      <c r="Z1220">
        <v>80</v>
      </c>
      <c r="AD1220" s="1">
        <v>41815.333333333336</v>
      </c>
      <c r="AE1220" s="1">
        <v>41837.708333333336</v>
      </c>
      <c r="AG1220" s="1">
        <v>41756.333333333336</v>
      </c>
      <c r="AH1220" s="1">
        <v>41778.708333333336</v>
      </c>
      <c r="AI1220" s="1">
        <v>41756.333333333336</v>
      </c>
      <c r="AJ1220" s="1">
        <v>41778.708333333336</v>
      </c>
      <c r="AK1220" s="1">
        <v>41756.333333333336</v>
      </c>
      <c r="AL1220" s="1">
        <v>41778.708333333336</v>
      </c>
      <c r="AM1220" s="1">
        <v>41815.333333333336</v>
      </c>
      <c r="AN1220" s="1">
        <v>41837.708333333336</v>
      </c>
      <c r="AP1220" t="s">
        <v>113</v>
      </c>
      <c r="AU1220" t="e">
        <f>+vso7Tf/QX6GrObDvOEAzQ</f>
        <v>#NAME?</v>
      </c>
      <c r="AY1220" t="s">
        <v>106</v>
      </c>
      <c r="AZ1220">
        <v>0</v>
      </c>
      <c r="BA1220">
        <v>0</v>
      </c>
      <c r="BD1220" s="3">
        <v>41321.661111111112</v>
      </c>
      <c r="BE1220" s="3">
        <v>41321.663888888892</v>
      </c>
      <c r="BF1220" t="s">
        <v>115</v>
      </c>
      <c r="BG1220" t="s">
        <v>115</v>
      </c>
      <c r="BH1220">
        <v>8149</v>
      </c>
      <c r="BM1220">
        <v>43540</v>
      </c>
      <c r="BR1220" t="s">
        <v>1299</v>
      </c>
      <c r="BS1220" t="s">
        <v>1300</v>
      </c>
      <c r="BU1220">
        <v>1</v>
      </c>
      <c r="BV1220" t="s">
        <v>118</v>
      </c>
      <c r="BX1220" t="s">
        <v>119</v>
      </c>
      <c r="BY1220" t="s">
        <v>119</v>
      </c>
      <c r="BZ1220" t="s">
        <v>119</v>
      </c>
      <c r="CA1220">
        <v>1</v>
      </c>
      <c r="CC1220" t="s">
        <v>120</v>
      </c>
      <c r="CH1220">
        <v>540</v>
      </c>
      <c r="CI1220">
        <v>36400</v>
      </c>
      <c r="CJ1220" t="s">
        <v>106</v>
      </c>
      <c r="CK1220" t="s">
        <v>106</v>
      </c>
      <c r="CL1220">
        <v>15</v>
      </c>
      <c r="CM1220" t="s">
        <v>3211</v>
      </c>
      <c r="CO1220">
        <v>124432</v>
      </c>
      <c r="CQ1220">
        <v>0</v>
      </c>
      <c r="CR1220">
        <v>0</v>
      </c>
      <c r="CS1220">
        <v>0</v>
      </c>
      <c r="CY1220" t="s">
        <v>123</v>
      </c>
      <c r="CZ1220" t="s">
        <v>124</v>
      </c>
      <c r="DD1220" t="str" cm="1">
        <f t="array" ref="DD1220">TEXT(_xlfn.SEQUENCE(1, DATEDIF(AG1220, AH1220, "m") + 1, AG1220, 30), "YYYY-APMM")</f>
        <v>2014-AP04</v>
      </c>
      <c r="DN1220">
        <f t="shared" si="38"/>
        <v>140</v>
      </c>
      <c r="DO1220" t="str">
        <f t="shared" si="39"/>
        <v>LABOR - CIVIL</v>
      </c>
    </row>
    <row r="1221" spans="1:119" x14ac:dyDescent="0.35">
      <c r="A1221" t="s">
        <v>105</v>
      </c>
      <c r="B1221">
        <v>500506</v>
      </c>
      <c r="C1221">
        <v>6359</v>
      </c>
      <c r="D1221">
        <v>124435</v>
      </c>
      <c r="E1221">
        <v>13662</v>
      </c>
      <c r="F1221">
        <v>0</v>
      </c>
      <c r="G1221" t="s">
        <v>106</v>
      </c>
      <c r="H1221" t="s">
        <v>106</v>
      </c>
      <c r="I1221" t="s">
        <v>106</v>
      </c>
      <c r="J1221" t="s">
        <v>107</v>
      </c>
      <c r="K1221" t="s">
        <v>108</v>
      </c>
      <c r="L1221" t="s">
        <v>109</v>
      </c>
      <c r="M1221" t="s">
        <v>110</v>
      </c>
      <c r="N1221" t="s">
        <v>3375</v>
      </c>
      <c r="O1221" t="s">
        <v>3213</v>
      </c>
      <c r="P1221">
        <v>8165</v>
      </c>
      <c r="Q1221">
        <v>408</v>
      </c>
      <c r="R1221">
        <v>0</v>
      </c>
      <c r="S1221">
        <v>200</v>
      </c>
      <c r="T1221">
        <v>0</v>
      </c>
      <c r="U1221">
        <v>2030</v>
      </c>
      <c r="V1221">
        <v>2030</v>
      </c>
      <c r="W1221">
        <v>200</v>
      </c>
      <c r="X1221">
        <v>0</v>
      </c>
      <c r="Y1221">
        <v>0</v>
      </c>
      <c r="Z1221">
        <v>0</v>
      </c>
      <c r="AD1221" s="1">
        <v>41827.333333333336</v>
      </c>
      <c r="AE1221" s="1">
        <v>41858.708333333336</v>
      </c>
      <c r="AG1221" s="1">
        <v>41767.333333333336</v>
      </c>
      <c r="AH1221" s="1">
        <v>41795.708333333336</v>
      </c>
      <c r="AI1221" s="1">
        <v>41767.333333333336</v>
      </c>
      <c r="AJ1221" s="1">
        <v>41795.708333333336</v>
      </c>
      <c r="AK1221" s="1">
        <v>41767.333333333336</v>
      </c>
      <c r="AL1221" s="1">
        <v>41795.708333333336</v>
      </c>
      <c r="AM1221" s="1">
        <v>41827.333333333336</v>
      </c>
      <c r="AN1221" s="1">
        <v>41858.708333333336</v>
      </c>
      <c r="AP1221" t="s">
        <v>113</v>
      </c>
      <c r="AU1221" t="s">
        <v>3376</v>
      </c>
      <c r="AY1221" t="s">
        <v>106</v>
      </c>
      <c r="AZ1221">
        <v>0</v>
      </c>
      <c r="BA1221">
        <v>0</v>
      </c>
      <c r="BD1221" s="3">
        <v>41321.661111111112</v>
      </c>
      <c r="BE1221" s="3">
        <v>41321.663888888892</v>
      </c>
      <c r="BF1221" t="s">
        <v>115</v>
      </c>
      <c r="BG1221" t="s">
        <v>115</v>
      </c>
      <c r="BH1221">
        <v>8149</v>
      </c>
      <c r="BM1221">
        <v>43420</v>
      </c>
      <c r="BR1221" t="s">
        <v>3122</v>
      </c>
      <c r="BS1221" t="s">
        <v>3123</v>
      </c>
      <c r="BU1221">
        <v>1</v>
      </c>
      <c r="BV1221" t="s">
        <v>118</v>
      </c>
      <c r="BX1221" t="s">
        <v>119</v>
      </c>
      <c r="BY1221" t="s">
        <v>119</v>
      </c>
      <c r="BZ1221" t="s">
        <v>119</v>
      </c>
      <c r="CA1221">
        <v>1</v>
      </c>
      <c r="CC1221" t="s">
        <v>120</v>
      </c>
      <c r="CH1221">
        <v>540</v>
      </c>
      <c r="CI1221">
        <v>36400</v>
      </c>
      <c r="CJ1221" t="s">
        <v>106</v>
      </c>
      <c r="CK1221" t="s">
        <v>106</v>
      </c>
      <c r="CL1221">
        <v>15</v>
      </c>
      <c r="CM1221" t="s">
        <v>3211</v>
      </c>
      <c r="CO1221">
        <v>124432</v>
      </c>
      <c r="CQ1221">
        <v>0</v>
      </c>
      <c r="CR1221">
        <v>0</v>
      </c>
      <c r="CS1221">
        <v>0</v>
      </c>
      <c r="CY1221" t="s">
        <v>123</v>
      </c>
      <c r="CZ1221" t="s">
        <v>124</v>
      </c>
      <c r="DD1221" t="str" cm="1">
        <f t="array" ref="DD1221">TEXT(_xlfn.SEQUENCE(1, DATEDIF(AG1221, AH1221, "m") + 1, AG1221, 30), "YYYY-APMM")</f>
        <v>2014-AP05</v>
      </c>
      <c r="DN1221">
        <f t="shared" si="38"/>
        <v>2030</v>
      </c>
      <c r="DO1221" t="str">
        <f t="shared" si="39"/>
        <v>STEEL FIXERS SK</v>
      </c>
    </row>
    <row r="1222" spans="1:119" x14ac:dyDescent="0.35">
      <c r="A1222" t="s">
        <v>105</v>
      </c>
      <c r="B1222">
        <v>500507</v>
      </c>
      <c r="C1222">
        <v>6359</v>
      </c>
      <c r="D1222">
        <v>124435</v>
      </c>
      <c r="E1222">
        <v>13662</v>
      </c>
      <c r="F1222">
        <v>0</v>
      </c>
      <c r="G1222" t="s">
        <v>106</v>
      </c>
      <c r="H1222" t="s">
        <v>106</v>
      </c>
      <c r="I1222" t="s">
        <v>106</v>
      </c>
      <c r="J1222" t="s">
        <v>107</v>
      </c>
      <c r="K1222" t="s">
        <v>108</v>
      </c>
      <c r="L1222" t="s">
        <v>109</v>
      </c>
      <c r="M1222" t="s">
        <v>110</v>
      </c>
      <c r="N1222" t="s">
        <v>3377</v>
      </c>
      <c r="O1222" t="s">
        <v>3216</v>
      </c>
      <c r="P1222">
        <v>8168</v>
      </c>
      <c r="Q1222">
        <v>472</v>
      </c>
      <c r="R1222">
        <v>0</v>
      </c>
      <c r="S1222">
        <v>200</v>
      </c>
      <c r="T1222">
        <v>0</v>
      </c>
      <c r="U1222">
        <v>1110</v>
      </c>
      <c r="V1222">
        <v>1110</v>
      </c>
      <c r="W1222">
        <v>200</v>
      </c>
      <c r="X1222">
        <v>0</v>
      </c>
      <c r="Y1222">
        <v>0</v>
      </c>
      <c r="Z1222">
        <v>0</v>
      </c>
      <c r="AD1222" s="1">
        <v>41848.333333333336</v>
      </c>
      <c r="AE1222" s="1">
        <v>41879.708333333336</v>
      </c>
      <c r="AG1222" s="1">
        <v>41779.333333333336</v>
      </c>
      <c r="AH1222" s="1">
        <v>41807.708333333336</v>
      </c>
      <c r="AI1222" s="1">
        <v>41779.333333333336</v>
      </c>
      <c r="AJ1222" s="1">
        <v>41807.708333333336</v>
      </c>
      <c r="AK1222" s="1">
        <v>41779.333333333336</v>
      </c>
      <c r="AL1222" s="1">
        <v>41807.708333333336</v>
      </c>
      <c r="AM1222" s="1">
        <v>41848.333333333336</v>
      </c>
      <c r="AN1222" s="1">
        <v>41879.708333333336</v>
      </c>
      <c r="AP1222" t="s">
        <v>113</v>
      </c>
      <c r="AU1222" t="s">
        <v>3378</v>
      </c>
      <c r="AY1222" t="s">
        <v>106</v>
      </c>
      <c r="AZ1222">
        <v>0</v>
      </c>
      <c r="BA1222">
        <v>0</v>
      </c>
      <c r="BD1222" s="3">
        <v>41321.661111111112</v>
      </c>
      <c r="BE1222" s="3">
        <v>41321.663888888892</v>
      </c>
      <c r="BF1222" t="s">
        <v>115</v>
      </c>
      <c r="BG1222" t="s">
        <v>115</v>
      </c>
      <c r="BH1222">
        <v>8149</v>
      </c>
      <c r="BM1222">
        <v>43450</v>
      </c>
      <c r="BR1222" t="s">
        <v>1309</v>
      </c>
      <c r="BS1222" t="s">
        <v>1310</v>
      </c>
      <c r="BU1222">
        <v>1</v>
      </c>
      <c r="BV1222" t="s">
        <v>118</v>
      </c>
      <c r="BX1222" t="s">
        <v>119</v>
      </c>
      <c r="BY1222" t="s">
        <v>119</v>
      </c>
      <c r="BZ1222" t="s">
        <v>119</v>
      </c>
      <c r="CA1222">
        <v>1</v>
      </c>
      <c r="CC1222" t="s">
        <v>120</v>
      </c>
      <c r="CH1222">
        <v>540</v>
      </c>
      <c r="CI1222">
        <v>36400</v>
      </c>
      <c r="CJ1222" t="s">
        <v>106</v>
      </c>
      <c r="CK1222" t="s">
        <v>106</v>
      </c>
      <c r="CL1222">
        <v>15</v>
      </c>
      <c r="CM1222" t="s">
        <v>3211</v>
      </c>
      <c r="CO1222">
        <v>124432</v>
      </c>
      <c r="CQ1222">
        <v>0</v>
      </c>
      <c r="CR1222">
        <v>0</v>
      </c>
      <c r="CS1222">
        <v>0</v>
      </c>
      <c r="CY1222" t="s">
        <v>123</v>
      </c>
      <c r="CZ1222" t="s">
        <v>124</v>
      </c>
      <c r="DD1222" t="str" cm="1">
        <f t="array" ref="DD1222">TEXT(_xlfn.SEQUENCE(1, DATEDIF(AG1222, AH1222, "m") + 1, AG1222, 30), "YYYY-APMM")</f>
        <v>2014-AP05</v>
      </c>
      <c r="DN1222">
        <f t="shared" si="38"/>
        <v>1110</v>
      </c>
      <c r="DO1222" t="str">
        <f t="shared" si="39"/>
        <v>BLOCK MASON SK</v>
      </c>
    </row>
    <row r="1223" spans="1:119" x14ac:dyDescent="0.35">
      <c r="A1223" t="s">
        <v>105</v>
      </c>
      <c r="B1223">
        <v>500508</v>
      </c>
      <c r="C1223">
        <v>6359</v>
      </c>
      <c r="D1223">
        <v>124435</v>
      </c>
      <c r="E1223">
        <v>13662</v>
      </c>
      <c r="F1223">
        <v>0</v>
      </c>
      <c r="G1223" t="s">
        <v>106</v>
      </c>
      <c r="H1223" t="s">
        <v>106</v>
      </c>
      <c r="I1223" t="s">
        <v>106</v>
      </c>
      <c r="J1223" t="s">
        <v>107</v>
      </c>
      <c r="K1223" t="s">
        <v>108</v>
      </c>
      <c r="L1223" t="s">
        <v>109</v>
      </c>
      <c r="M1223" t="s">
        <v>110</v>
      </c>
      <c r="N1223" t="s">
        <v>3379</v>
      </c>
      <c r="O1223" t="s">
        <v>3219</v>
      </c>
      <c r="P1223">
        <v>8178</v>
      </c>
      <c r="Q1223">
        <v>472</v>
      </c>
      <c r="R1223">
        <v>0</v>
      </c>
      <c r="S1223">
        <v>200</v>
      </c>
      <c r="T1223">
        <v>0</v>
      </c>
      <c r="U1223">
        <v>510</v>
      </c>
      <c r="V1223">
        <v>510</v>
      </c>
      <c r="W1223">
        <v>200</v>
      </c>
      <c r="X1223">
        <v>0</v>
      </c>
      <c r="Y1223">
        <v>0</v>
      </c>
      <c r="Z1223">
        <v>0</v>
      </c>
      <c r="AD1223" s="1">
        <v>41863.333333333336</v>
      </c>
      <c r="AE1223" s="1">
        <v>41891.708333333336</v>
      </c>
      <c r="AG1223" s="1">
        <v>41791.333333333336</v>
      </c>
      <c r="AH1223" s="1">
        <v>41819.708333333336</v>
      </c>
      <c r="AI1223" s="1">
        <v>41791.333333333336</v>
      </c>
      <c r="AJ1223" s="1">
        <v>41819.708333333336</v>
      </c>
      <c r="AK1223" s="1">
        <v>41791.333333333336</v>
      </c>
      <c r="AL1223" s="1">
        <v>41819.708333333336</v>
      </c>
      <c r="AM1223" s="1">
        <v>41863.333333333336</v>
      </c>
      <c r="AN1223" s="1">
        <v>41891.708333333336</v>
      </c>
      <c r="AP1223" t="s">
        <v>113</v>
      </c>
      <c r="AU1223" t="s">
        <v>3380</v>
      </c>
      <c r="AY1223" t="s">
        <v>106</v>
      </c>
      <c r="AZ1223">
        <v>0</v>
      </c>
      <c r="BA1223">
        <v>0</v>
      </c>
      <c r="BD1223" s="3">
        <v>41321.661111111112</v>
      </c>
      <c r="BE1223" s="3">
        <v>41321.663888888892</v>
      </c>
      <c r="BF1223" t="s">
        <v>115</v>
      </c>
      <c r="BG1223" t="s">
        <v>115</v>
      </c>
      <c r="BH1223">
        <v>8149</v>
      </c>
      <c r="BM1223">
        <v>43550</v>
      </c>
      <c r="BR1223" t="s">
        <v>116</v>
      </c>
      <c r="BS1223" t="s">
        <v>117</v>
      </c>
      <c r="BU1223">
        <v>1</v>
      </c>
      <c r="BV1223" t="s">
        <v>118</v>
      </c>
      <c r="BX1223" t="s">
        <v>119</v>
      </c>
      <c r="BY1223" t="s">
        <v>119</v>
      </c>
      <c r="BZ1223" t="s">
        <v>119</v>
      </c>
      <c r="CA1223">
        <v>1</v>
      </c>
      <c r="CC1223" t="s">
        <v>120</v>
      </c>
      <c r="CH1223">
        <v>540</v>
      </c>
      <c r="CI1223">
        <v>36400</v>
      </c>
      <c r="CJ1223" t="s">
        <v>106</v>
      </c>
      <c r="CK1223" t="s">
        <v>106</v>
      </c>
      <c r="CL1223">
        <v>15</v>
      </c>
      <c r="CM1223" t="s">
        <v>3211</v>
      </c>
      <c r="CO1223">
        <v>124432</v>
      </c>
      <c r="CQ1223">
        <v>0</v>
      </c>
      <c r="CR1223">
        <v>0</v>
      </c>
      <c r="CS1223">
        <v>0</v>
      </c>
      <c r="CY1223" t="s">
        <v>123</v>
      </c>
      <c r="CZ1223" t="s">
        <v>124</v>
      </c>
      <c r="DD1223" t="str" cm="1">
        <f t="array" ref="DD1223">TEXT(_xlfn.SEQUENCE(1, DATEDIF(AG1223, AH1223, "m") + 1, AG1223, 30), "YYYY-APMM")</f>
        <v>2014-AP06</v>
      </c>
      <c r="DN1223">
        <f t="shared" si="38"/>
        <v>510</v>
      </c>
      <c r="DO1223" t="str">
        <f t="shared" si="39"/>
        <v>LABOR- SUBCONTRACTOR</v>
      </c>
    </row>
    <row r="1224" spans="1:119" x14ac:dyDescent="0.35">
      <c r="A1224" t="s">
        <v>105</v>
      </c>
      <c r="B1224">
        <v>500509</v>
      </c>
      <c r="C1224">
        <v>6359</v>
      </c>
      <c r="D1224">
        <v>124435</v>
      </c>
      <c r="E1224">
        <v>13662</v>
      </c>
      <c r="F1224">
        <v>0</v>
      </c>
      <c r="G1224" t="s">
        <v>106</v>
      </c>
      <c r="H1224" t="s">
        <v>106</v>
      </c>
      <c r="I1224" t="s">
        <v>106</v>
      </c>
      <c r="J1224" t="s">
        <v>107</v>
      </c>
      <c r="K1224" t="s">
        <v>108</v>
      </c>
      <c r="L1224" t="s">
        <v>109</v>
      </c>
      <c r="M1224" t="s">
        <v>110</v>
      </c>
      <c r="N1224" t="s">
        <v>3381</v>
      </c>
      <c r="O1224" t="s">
        <v>3222</v>
      </c>
      <c r="P1224">
        <v>8178</v>
      </c>
      <c r="Q1224">
        <v>472</v>
      </c>
      <c r="R1224">
        <v>40</v>
      </c>
      <c r="S1224">
        <v>160</v>
      </c>
      <c r="T1224">
        <v>0</v>
      </c>
      <c r="U1224">
        <v>140</v>
      </c>
      <c r="V1224">
        <v>140</v>
      </c>
      <c r="W1224">
        <v>160</v>
      </c>
      <c r="X1224">
        <v>0</v>
      </c>
      <c r="Y1224">
        <v>0</v>
      </c>
      <c r="Z1224">
        <v>0</v>
      </c>
      <c r="AD1224" s="1">
        <v>41881.333333333336</v>
      </c>
      <c r="AE1224" s="1">
        <v>41903.708333333336</v>
      </c>
      <c r="AG1224" s="1">
        <v>41808.333333333336</v>
      </c>
      <c r="AH1224" s="1">
        <v>41830.708333333336</v>
      </c>
      <c r="AI1224" s="1">
        <v>41808.333333333336</v>
      </c>
      <c r="AJ1224" s="1">
        <v>41830.708333333336</v>
      </c>
      <c r="AK1224" s="1">
        <v>41808.333333333336</v>
      </c>
      <c r="AL1224" s="1">
        <v>41830.708333333336</v>
      </c>
      <c r="AM1224" s="1">
        <v>41881.333333333336</v>
      </c>
      <c r="AN1224" s="1">
        <v>41903.708333333336</v>
      </c>
      <c r="AP1224" t="s">
        <v>113</v>
      </c>
      <c r="AU1224" t="s">
        <v>3382</v>
      </c>
      <c r="AY1224" t="s">
        <v>106</v>
      </c>
      <c r="AZ1224">
        <v>0</v>
      </c>
      <c r="BA1224">
        <v>0</v>
      </c>
      <c r="BD1224" s="3">
        <v>41321.661111111112</v>
      </c>
      <c r="BE1224" s="3">
        <v>41321.663888888892</v>
      </c>
      <c r="BF1224" t="s">
        <v>115</v>
      </c>
      <c r="BG1224" t="s">
        <v>115</v>
      </c>
      <c r="BH1224">
        <v>8149</v>
      </c>
      <c r="BM1224">
        <v>43550</v>
      </c>
      <c r="BR1224" t="s">
        <v>116</v>
      </c>
      <c r="BS1224" t="s">
        <v>117</v>
      </c>
      <c r="BU1224">
        <v>1</v>
      </c>
      <c r="BV1224" t="s">
        <v>118</v>
      </c>
      <c r="BX1224" t="s">
        <v>119</v>
      </c>
      <c r="BY1224" t="s">
        <v>119</v>
      </c>
      <c r="BZ1224" t="s">
        <v>119</v>
      </c>
      <c r="CA1224">
        <v>1</v>
      </c>
      <c r="CC1224" t="s">
        <v>120</v>
      </c>
      <c r="CH1224">
        <v>540</v>
      </c>
      <c r="CI1224">
        <v>36400</v>
      </c>
      <c r="CJ1224" t="s">
        <v>106</v>
      </c>
      <c r="CK1224" t="s">
        <v>106</v>
      </c>
      <c r="CL1224">
        <v>15</v>
      </c>
      <c r="CM1224" t="s">
        <v>3211</v>
      </c>
      <c r="CO1224">
        <v>124432</v>
      </c>
      <c r="CQ1224">
        <v>0</v>
      </c>
      <c r="CR1224">
        <v>0</v>
      </c>
      <c r="CS1224">
        <v>0</v>
      </c>
      <c r="CY1224" t="s">
        <v>123</v>
      </c>
      <c r="CZ1224" t="s">
        <v>124</v>
      </c>
      <c r="DD1224" t="str" cm="1">
        <f t="array" ref="DD1224">TEXT(_xlfn.SEQUENCE(1, DATEDIF(AG1224, AH1224, "m") + 1, AG1224, 30), "YYYY-APMM")</f>
        <v>2014-AP06</v>
      </c>
      <c r="DN1224">
        <f t="shared" si="38"/>
        <v>140</v>
      </c>
      <c r="DO1224" t="str">
        <f t="shared" si="39"/>
        <v>LABOR- SUBCONTRACTOR</v>
      </c>
    </row>
    <row r="1225" spans="1:119" x14ac:dyDescent="0.35">
      <c r="A1225" t="s">
        <v>105</v>
      </c>
      <c r="B1225">
        <v>500510</v>
      </c>
      <c r="C1225">
        <v>6359</v>
      </c>
      <c r="D1225">
        <v>124435</v>
      </c>
      <c r="E1225">
        <v>13662</v>
      </c>
      <c r="F1225">
        <v>0</v>
      </c>
      <c r="G1225" t="s">
        <v>106</v>
      </c>
      <c r="H1225" t="s">
        <v>106</v>
      </c>
      <c r="I1225" t="s">
        <v>106</v>
      </c>
      <c r="J1225" t="s">
        <v>107</v>
      </c>
      <c r="K1225" t="s">
        <v>108</v>
      </c>
      <c r="L1225" t="s">
        <v>109</v>
      </c>
      <c r="M1225" t="s">
        <v>110</v>
      </c>
      <c r="N1225" t="s">
        <v>3383</v>
      </c>
      <c r="O1225" t="s">
        <v>3225</v>
      </c>
      <c r="P1225">
        <v>8178</v>
      </c>
      <c r="Q1225">
        <v>432</v>
      </c>
      <c r="R1225">
        <v>0</v>
      </c>
      <c r="S1225">
        <v>200</v>
      </c>
      <c r="T1225">
        <v>0</v>
      </c>
      <c r="U1225">
        <v>770</v>
      </c>
      <c r="V1225">
        <v>770</v>
      </c>
      <c r="W1225">
        <v>200</v>
      </c>
      <c r="X1225">
        <v>0</v>
      </c>
      <c r="Y1225">
        <v>0</v>
      </c>
      <c r="Z1225">
        <v>0</v>
      </c>
      <c r="AD1225" s="1">
        <v>41886.333333333336</v>
      </c>
      <c r="AE1225" s="1">
        <v>41914.708333333336</v>
      </c>
      <c r="AG1225" s="1">
        <v>41820.333333333336</v>
      </c>
      <c r="AH1225" s="1">
        <v>41848.708333333336</v>
      </c>
      <c r="AI1225" s="1">
        <v>41820.333333333336</v>
      </c>
      <c r="AJ1225" s="1">
        <v>41848.708333333336</v>
      </c>
      <c r="AK1225" s="1">
        <v>41820.333333333336</v>
      </c>
      <c r="AL1225" s="1">
        <v>41848.708333333336</v>
      </c>
      <c r="AM1225" s="1">
        <v>41886.333333333336</v>
      </c>
      <c r="AN1225" s="1">
        <v>41914.708333333336</v>
      </c>
      <c r="AP1225" t="s">
        <v>113</v>
      </c>
      <c r="AU1225" t="s">
        <v>3384</v>
      </c>
      <c r="AY1225" t="s">
        <v>106</v>
      </c>
      <c r="AZ1225">
        <v>0</v>
      </c>
      <c r="BA1225">
        <v>0</v>
      </c>
      <c r="BD1225" s="3">
        <v>41321.661111111112</v>
      </c>
      <c r="BE1225" s="3">
        <v>41321.663888888892</v>
      </c>
      <c r="BF1225" t="s">
        <v>115</v>
      </c>
      <c r="BG1225" t="s">
        <v>115</v>
      </c>
      <c r="BH1225">
        <v>8149</v>
      </c>
      <c r="BM1225">
        <v>43550</v>
      </c>
      <c r="BR1225" t="s">
        <v>116</v>
      </c>
      <c r="BS1225" t="s">
        <v>117</v>
      </c>
      <c r="BU1225">
        <v>1</v>
      </c>
      <c r="BV1225" t="s">
        <v>118</v>
      </c>
      <c r="BX1225" t="s">
        <v>119</v>
      </c>
      <c r="BY1225" t="s">
        <v>119</v>
      </c>
      <c r="BZ1225" t="s">
        <v>119</v>
      </c>
      <c r="CA1225">
        <v>1</v>
      </c>
      <c r="CC1225" t="s">
        <v>120</v>
      </c>
      <c r="CH1225">
        <v>540</v>
      </c>
      <c r="CI1225">
        <v>36400</v>
      </c>
      <c r="CJ1225" t="s">
        <v>106</v>
      </c>
      <c r="CK1225" t="s">
        <v>106</v>
      </c>
      <c r="CL1225">
        <v>15</v>
      </c>
      <c r="CM1225" t="s">
        <v>3211</v>
      </c>
      <c r="CO1225">
        <v>124432</v>
      </c>
      <c r="CQ1225">
        <v>0</v>
      </c>
      <c r="CR1225">
        <v>0</v>
      </c>
      <c r="CS1225">
        <v>0</v>
      </c>
      <c r="CY1225" t="s">
        <v>123</v>
      </c>
      <c r="CZ1225" t="s">
        <v>124</v>
      </c>
      <c r="DD1225" t="str" cm="1">
        <f t="array" ref="DD1225">TEXT(_xlfn.SEQUENCE(1, DATEDIF(AG1225, AH1225, "m") + 1, AG1225, 30), "YYYY-APMM")</f>
        <v>2014-AP06</v>
      </c>
      <c r="DN1225">
        <f t="shared" si="38"/>
        <v>770</v>
      </c>
      <c r="DO1225" t="str">
        <f t="shared" si="39"/>
        <v>LABOR- SUBCONTRACTOR</v>
      </c>
    </row>
    <row r="1226" spans="1:119" x14ac:dyDescent="0.35">
      <c r="A1226" t="s">
        <v>105</v>
      </c>
      <c r="B1226">
        <v>500511</v>
      </c>
      <c r="C1226">
        <v>6359</v>
      </c>
      <c r="D1226">
        <v>124435</v>
      </c>
      <c r="E1226">
        <v>13662</v>
      </c>
      <c r="F1226">
        <v>0</v>
      </c>
      <c r="G1226" t="s">
        <v>106</v>
      </c>
      <c r="H1226" t="s">
        <v>106</v>
      </c>
      <c r="I1226" t="s">
        <v>106</v>
      </c>
      <c r="J1226" t="s">
        <v>107</v>
      </c>
      <c r="K1226" t="s">
        <v>108</v>
      </c>
      <c r="L1226" t="s">
        <v>109</v>
      </c>
      <c r="M1226" t="s">
        <v>110</v>
      </c>
      <c r="N1226" t="s">
        <v>3385</v>
      </c>
      <c r="O1226" t="s">
        <v>3228</v>
      </c>
      <c r="P1226">
        <v>8178</v>
      </c>
      <c r="Q1226">
        <v>432</v>
      </c>
      <c r="R1226">
        <v>24</v>
      </c>
      <c r="S1226">
        <v>200</v>
      </c>
      <c r="T1226">
        <v>0</v>
      </c>
      <c r="U1226">
        <v>478</v>
      </c>
      <c r="V1226">
        <v>478</v>
      </c>
      <c r="W1226">
        <v>200</v>
      </c>
      <c r="X1226">
        <v>0</v>
      </c>
      <c r="Y1226">
        <v>0</v>
      </c>
      <c r="Z1226">
        <v>0</v>
      </c>
      <c r="AD1226" s="1">
        <v>41898.333333333336</v>
      </c>
      <c r="AE1226" s="1">
        <v>41928.708333333336</v>
      </c>
      <c r="AG1226" s="1">
        <v>41832.333333333336</v>
      </c>
      <c r="AH1226" s="1">
        <v>41863.708333333336</v>
      </c>
      <c r="AI1226" s="1">
        <v>41832.333333333336</v>
      </c>
      <c r="AJ1226" s="1">
        <v>41863.708333333336</v>
      </c>
      <c r="AK1226" s="1">
        <v>41832.333333333336</v>
      </c>
      <c r="AL1226" s="1">
        <v>41863.708333333336</v>
      </c>
      <c r="AM1226" s="1">
        <v>41898.333333333336</v>
      </c>
      <c r="AN1226" s="1">
        <v>41928.708333333336</v>
      </c>
      <c r="AP1226" t="s">
        <v>113</v>
      </c>
      <c r="AU1226" t="s">
        <v>3386</v>
      </c>
      <c r="AY1226" t="s">
        <v>106</v>
      </c>
      <c r="AZ1226">
        <v>0</v>
      </c>
      <c r="BA1226">
        <v>0</v>
      </c>
      <c r="BD1226" s="3">
        <v>41321.661111111112</v>
      </c>
      <c r="BE1226" s="3">
        <v>41321.663888888892</v>
      </c>
      <c r="BF1226" t="s">
        <v>115</v>
      </c>
      <c r="BG1226" t="s">
        <v>115</v>
      </c>
      <c r="BH1226">
        <v>8149</v>
      </c>
      <c r="BM1226">
        <v>43550</v>
      </c>
      <c r="BR1226" t="s">
        <v>116</v>
      </c>
      <c r="BS1226" t="s">
        <v>117</v>
      </c>
      <c r="BU1226">
        <v>1</v>
      </c>
      <c r="BV1226" t="s">
        <v>118</v>
      </c>
      <c r="BX1226" t="s">
        <v>119</v>
      </c>
      <c r="BY1226" t="s">
        <v>119</v>
      </c>
      <c r="BZ1226" t="s">
        <v>119</v>
      </c>
      <c r="CA1226">
        <v>1</v>
      </c>
      <c r="CC1226" t="s">
        <v>120</v>
      </c>
      <c r="CH1226">
        <v>540</v>
      </c>
      <c r="CI1226">
        <v>36400</v>
      </c>
      <c r="CJ1226" t="s">
        <v>106</v>
      </c>
      <c r="CK1226" t="s">
        <v>106</v>
      </c>
      <c r="CL1226">
        <v>15</v>
      </c>
      <c r="CM1226" t="s">
        <v>3211</v>
      </c>
      <c r="CO1226">
        <v>124432</v>
      </c>
      <c r="CQ1226">
        <v>0</v>
      </c>
      <c r="CR1226">
        <v>0</v>
      </c>
      <c r="CS1226">
        <v>0</v>
      </c>
      <c r="CY1226" t="s">
        <v>123</v>
      </c>
      <c r="CZ1226" t="s">
        <v>124</v>
      </c>
      <c r="DD1226" t="str" cm="1">
        <f t="array" ref="DD1226:DE1226">TEXT(_xlfn.SEQUENCE(1, DATEDIF(AG1226, AH1226, "m") + 1, AG1226, 30), "YYYY-APMM")</f>
        <v>2014-AP07</v>
      </c>
      <c r="DE1226" t="str">
        <v>2014-AP08</v>
      </c>
      <c r="DN1226">
        <f t="shared" si="38"/>
        <v>239</v>
      </c>
      <c r="DO1226" t="str">
        <f t="shared" si="39"/>
        <v>LABOR- SUBCONTRACTOR</v>
      </c>
    </row>
    <row r="1227" spans="1:119" x14ac:dyDescent="0.35">
      <c r="A1227" t="s">
        <v>105</v>
      </c>
      <c r="B1227">
        <v>500512</v>
      </c>
      <c r="C1227">
        <v>6359</v>
      </c>
      <c r="D1227">
        <v>124436</v>
      </c>
      <c r="E1227">
        <v>13662</v>
      </c>
      <c r="F1227">
        <v>0</v>
      </c>
      <c r="G1227" t="s">
        <v>106</v>
      </c>
      <c r="H1227" t="s">
        <v>106</v>
      </c>
      <c r="I1227" t="s">
        <v>106</v>
      </c>
      <c r="J1227" t="s">
        <v>107</v>
      </c>
      <c r="K1227" t="s">
        <v>108</v>
      </c>
      <c r="L1227" t="s">
        <v>109</v>
      </c>
      <c r="M1227" t="s">
        <v>110</v>
      </c>
      <c r="N1227" t="s">
        <v>3387</v>
      </c>
      <c r="O1227" t="s">
        <v>3231</v>
      </c>
      <c r="P1227">
        <v>8173</v>
      </c>
      <c r="Q1227">
        <v>568</v>
      </c>
      <c r="R1227">
        <v>0</v>
      </c>
      <c r="S1227">
        <v>160</v>
      </c>
      <c r="T1227">
        <v>0</v>
      </c>
      <c r="U1227">
        <v>890</v>
      </c>
      <c r="V1227">
        <v>890</v>
      </c>
      <c r="W1227">
        <v>160</v>
      </c>
      <c r="X1227">
        <v>0</v>
      </c>
      <c r="Y1227">
        <v>0</v>
      </c>
      <c r="Z1227">
        <v>0</v>
      </c>
      <c r="AD1227" s="1">
        <v>41844.333333333336</v>
      </c>
      <c r="AE1227" s="1">
        <v>41870.708333333336</v>
      </c>
      <c r="AG1227" s="1">
        <v>41762.333333333336</v>
      </c>
      <c r="AH1227" s="1">
        <v>41784.708333333336</v>
      </c>
      <c r="AI1227" s="1">
        <v>41762.333333333336</v>
      </c>
      <c r="AJ1227" s="1">
        <v>41784.708333333336</v>
      </c>
      <c r="AK1227" s="1">
        <v>41762.333333333336</v>
      </c>
      <c r="AL1227" s="1">
        <v>41784.708333333336</v>
      </c>
      <c r="AM1227" s="1">
        <v>41844.333333333336</v>
      </c>
      <c r="AN1227" s="1">
        <v>41870.708333333336</v>
      </c>
      <c r="AP1227" t="s">
        <v>113</v>
      </c>
      <c r="AU1227" t="s">
        <v>3388</v>
      </c>
      <c r="AY1227" t="s">
        <v>106</v>
      </c>
      <c r="AZ1227">
        <v>0</v>
      </c>
      <c r="BA1227">
        <v>0</v>
      </c>
      <c r="BD1227" s="3">
        <v>41321.661111111112</v>
      </c>
      <c r="BE1227" s="3">
        <v>41321.663888888892</v>
      </c>
      <c r="BF1227" t="s">
        <v>115</v>
      </c>
      <c r="BG1227" t="s">
        <v>115</v>
      </c>
      <c r="BH1227">
        <v>8149</v>
      </c>
      <c r="BM1227">
        <v>43500</v>
      </c>
      <c r="BR1227" t="s">
        <v>3233</v>
      </c>
      <c r="BS1227" t="s">
        <v>3234</v>
      </c>
      <c r="BU1227">
        <v>1</v>
      </c>
      <c r="BV1227" t="s">
        <v>118</v>
      </c>
      <c r="BX1227" t="s">
        <v>119</v>
      </c>
      <c r="BY1227" t="s">
        <v>119</v>
      </c>
      <c r="BZ1227" t="s">
        <v>119</v>
      </c>
      <c r="CA1227">
        <v>1</v>
      </c>
      <c r="CC1227" t="s">
        <v>120</v>
      </c>
      <c r="CH1227">
        <v>540</v>
      </c>
      <c r="CI1227">
        <v>36410</v>
      </c>
      <c r="CJ1227" t="s">
        <v>106</v>
      </c>
      <c r="CK1227" t="s">
        <v>106</v>
      </c>
      <c r="CL1227">
        <v>20</v>
      </c>
      <c r="CM1227" t="s">
        <v>3235</v>
      </c>
      <c r="CO1227">
        <v>124432</v>
      </c>
      <c r="CQ1227">
        <v>0</v>
      </c>
      <c r="CR1227">
        <v>0</v>
      </c>
      <c r="CS1227">
        <v>0</v>
      </c>
      <c r="CY1227" t="s">
        <v>123</v>
      </c>
      <c r="CZ1227" t="s">
        <v>124</v>
      </c>
      <c r="DD1227" t="str" cm="1">
        <f t="array" ref="DD1227">TEXT(_xlfn.SEQUENCE(1, DATEDIF(AG1227, AH1227, "m") + 1, AG1227, 30), "YYYY-APMM")</f>
        <v>2014-AP05</v>
      </c>
      <c r="DN1227">
        <f t="shared" si="38"/>
        <v>890</v>
      </c>
      <c r="DO1227" t="str">
        <f t="shared" si="39"/>
        <v>KERBSTONE MASON SK</v>
      </c>
    </row>
    <row r="1228" spans="1:119" x14ac:dyDescent="0.35">
      <c r="A1228" t="s">
        <v>105</v>
      </c>
      <c r="B1228">
        <v>500513</v>
      </c>
      <c r="C1228">
        <v>6359</v>
      </c>
      <c r="D1228">
        <v>124436</v>
      </c>
      <c r="E1228">
        <v>13662</v>
      </c>
      <c r="F1228">
        <v>0</v>
      </c>
      <c r="G1228" t="s">
        <v>106</v>
      </c>
      <c r="H1228" t="s">
        <v>106</v>
      </c>
      <c r="I1228" t="s">
        <v>106</v>
      </c>
      <c r="J1228" t="s">
        <v>107</v>
      </c>
      <c r="K1228" t="s">
        <v>108</v>
      </c>
      <c r="L1228" t="s">
        <v>109</v>
      </c>
      <c r="M1228" t="s">
        <v>110</v>
      </c>
      <c r="N1228" t="s">
        <v>3389</v>
      </c>
      <c r="O1228" t="s">
        <v>3237</v>
      </c>
      <c r="P1228">
        <v>8170</v>
      </c>
      <c r="Q1228">
        <v>568</v>
      </c>
      <c r="R1228">
        <v>0</v>
      </c>
      <c r="S1228">
        <v>160</v>
      </c>
      <c r="T1228">
        <v>0</v>
      </c>
      <c r="U1228">
        <v>570</v>
      </c>
      <c r="V1228">
        <v>570</v>
      </c>
      <c r="W1228">
        <v>160</v>
      </c>
      <c r="X1228">
        <v>0</v>
      </c>
      <c r="Y1228">
        <v>0</v>
      </c>
      <c r="Z1228">
        <v>0</v>
      </c>
      <c r="AD1228" s="1">
        <v>41860.333333333336</v>
      </c>
      <c r="AE1228" s="1">
        <v>41882.708333333336</v>
      </c>
      <c r="AG1228" s="1">
        <v>41773.333333333336</v>
      </c>
      <c r="AH1228" s="1">
        <v>41795.708333333336</v>
      </c>
      <c r="AI1228" s="1">
        <v>41773.333333333336</v>
      </c>
      <c r="AJ1228" s="1">
        <v>41795.708333333336</v>
      </c>
      <c r="AK1228" s="1">
        <v>41773.333333333336</v>
      </c>
      <c r="AL1228" s="1">
        <v>41795.708333333336</v>
      </c>
      <c r="AM1228" s="1">
        <v>41860.333333333336</v>
      </c>
      <c r="AN1228" s="1">
        <v>41882.708333333336</v>
      </c>
      <c r="AP1228" t="s">
        <v>113</v>
      </c>
      <c r="AU1228" t="s">
        <v>3390</v>
      </c>
      <c r="AY1228" t="s">
        <v>106</v>
      </c>
      <c r="AZ1228">
        <v>0</v>
      </c>
      <c r="BA1228">
        <v>0</v>
      </c>
      <c r="BD1228" s="3">
        <v>41321.661111111112</v>
      </c>
      <c r="BE1228" s="3">
        <v>41321.663888888892</v>
      </c>
      <c r="BF1228" t="s">
        <v>115</v>
      </c>
      <c r="BG1228" t="s">
        <v>115</v>
      </c>
      <c r="BH1228">
        <v>8149</v>
      </c>
      <c r="BM1228">
        <v>43470</v>
      </c>
      <c r="BR1228" t="s">
        <v>2854</v>
      </c>
      <c r="BS1228" t="s">
        <v>2855</v>
      </c>
      <c r="BU1228">
        <v>1</v>
      </c>
      <c r="BV1228" t="s">
        <v>118</v>
      </c>
      <c r="BX1228" t="s">
        <v>119</v>
      </c>
      <c r="BY1228" t="s">
        <v>119</v>
      </c>
      <c r="BZ1228" t="s">
        <v>119</v>
      </c>
      <c r="CA1228">
        <v>1</v>
      </c>
      <c r="CC1228" t="s">
        <v>120</v>
      </c>
      <c r="CH1228">
        <v>540</v>
      </c>
      <c r="CI1228">
        <v>36410</v>
      </c>
      <c r="CJ1228" t="s">
        <v>106</v>
      </c>
      <c r="CK1228" t="s">
        <v>106</v>
      </c>
      <c r="CL1228">
        <v>20</v>
      </c>
      <c r="CM1228" t="s">
        <v>3235</v>
      </c>
      <c r="CO1228">
        <v>124432</v>
      </c>
      <c r="CQ1228">
        <v>0</v>
      </c>
      <c r="CR1228">
        <v>0</v>
      </c>
      <c r="CS1228">
        <v>0</v>
      </c>
      <c r="CY1228" t="s">
        <v>123</v>
      </c>
      <c r="CZ1228" t="s">
        <v>124</v>
      </c>
      <c r="DD1228" t="str" cm="1">
        <f t="array" ref="DD1228">TEXT(_xlfn.SEQUENCE(1, DATEDIF(AG1228, AH1228, "m") + 1, AG1228, 30), "YYYY-APMM")</f>
        <v>2014-AP05</v>
      </c>
      <c r="DN1228">
        <f t="shared" si="38"/>
        <v>570</v>
      </c>
      <c r="DO1228" t="str">
        <f t="shared" si="39"/>
        <v>TILE MASON SK</v>
      </c>
    </row>
    <row r="1229" spans="1:119" x14ac:dyDescent="0.35">
      <c r="A1229" t="s">
        <v>105</v>
      </c>
      <c r="B1229">
        <v>500514</v>
      </c>
      <c r="C1229">
        <v>6359</v>
      </c>
      <c r="D1229">
        <v>124436</v>
      </c>
      <c r="E1229">
        <v>13662</v>
      </c>
      <c r="F1229">
        <v>0</v>
      </c>
      <c r="G1229" t="s">
        <v>106</v>
      </c>
      <c r="H1229" t="s">
        <v>106</v>
      </c>
      <c r="I1229" t="s">
        <v>106</v>
      </c>
      <c r="J1229" t="s">
        <v>107</v>
      </c>
      <c r="K1229" t="s">
        <v>108</v>
      </c>
      <c r="L1229" t="s">
        <v>109</v>
      </c>
      <c r="M1229" t="s">
        <v>110</v>
      </c>
      <c r="N1229" t="s">
        <v>3391</v>
      </c>
      <c r="O1229" t="s">
        <v>3240</v>
      </c>
      <c r="P1229">
        <v>8174</v>
      </c>
      <c r="Q1229">
        <v>568</v>
      </c>
      <c r="R1229">
        <v>0</v>
      </c>
      <c r="S1229">
        <v>160</v>
      </c>
      <c r="T1229">
        <v>0</v>
      </c>
      <c r="U1229">
        <v>510</v>
      </c>
      <c r="V1229">
        <v>510</v>
      </c>
      <c r="W1229">
        <v>160</v>
      </c>
      <c r="X1229">
        <v>0</v>
      </c>
      <c r="Y1229">
        <v>0</v>
      </c>
      <c r="Z1229">
        <v>0</v>
      </c>
      <c r="AD1229" s="1">
        <v>41875.333333333336</v>
      </c>
      <c r="AE1229" s="1">
        <v>41897.708333333336</v>
      </c>
      <c r="AG1229" s="1">
        <v>41788.333333333336</v>
      </c>
      <c r="AH1229" s="1">
        <v>41811.708333333336</v>
      </c>
      <c r="AI1229" s="1">
        <v>41788.333333333336</v>
      </c>
      <c r="AJ1229" s="1">
        <v>41811.708333333336</v>
      </c>
      <c r="AK1229" s="1">
        <v>41788.333333333336</v>
      </c>
      <c r="AL1229" s="1">
        <v>41811.708333333336</v>
      </c>
      <c r="AM1229" s="1">
        <v>41875.333333333336</v>
      </c>
      <c r="AN1229" s="1">
        <v>41897.708333333336</v>
      </c>
      <c r="AP1229" t="s">
        <v>113</v>
      </c>
      <c r="AU1229" t="s">
        <v>3392</v>
      </c>
      <c r="AY1229" t="s">
        <v>106</v>
      </c>
      <c r="AZ1229">
        <v>0</v>
      </c>
      <c r="BA1229">
        <v>0</v>
      </c>
      <c r="BD1229" s="3">
        <v>41321.661111111112</v>
      </c>
      <c r="BE1229" s="3">
        <v>41321.663888888892</v>
      </c>
      <c r="BF1229" t="s">
        <v>115</v>
      </c>
      <c r="BG1229" t="s">
        <v>115</v>
      </c>
      <c r="BH1229">
        <v>8149</v>
      </c>
      <c r="BM1229">
        <v>43510</v>
      </c>
      <c r="BR1229" t="s">
        <v>3242</v>
      </c>
      <c r="BS1229" t="s">
        <v>3243</v>
      </c>
      <c r="BU1229">
        <v>1</v>
      </c>
      <c r="BV1229" t="s">
        <v>118</v>
      </c>
      <c r="BX1229" t="s">
        <v>119</v>
      </c>
      <c r="BY1229" t="s">
        <v>119</v>
      </c>
      <c r="BZ1229" t="s">
        <v>119</v>
      </c>
      <c r="CA1229">
        <v>1</v>
      </c>
      <c r="CC1229" t="s">
        <v>120</v>
      </c>
      <c r="CH1229">
        <v>540</v>
      </c>
      <c r="CI1229">
        <v>36410</v>
      </c>
      <c r="CJ1229" t="s">
        <v>106</v>
      </c>
      <c r="CK1229" t="s">
        <v>106</v>
      </c>
      <c r="CL1229">
        <v>20</v>
      </c>
      <c r="CM1229" t="s">
        <v>3235</v>
      </c>
      <c r="CO1229">
        <v>124432</v>
      </c>
      <c r="CQ1229">
        <v>0</v>
      </c>
      <c r="CR1229">
        <v>0</v>
      </c>
      <c r="CS1229">
        <v>0</v>
      </c>
      <c r="CY1229" t="s">
        <v>123</v>
      </c>
      <c r="CZ1229" t="s">
        <v>124</v>
      </c>
      <c r="DD1229" t="str" cm="1">
        <f t="array" ref="DD1229">TEXT(_xlfn.SEQUENCE(1, DATEDIF(AG1229, AH1229, "m") + 1, AG1229, 30), "YYYY-APMM")</f>
        <v>2014-AP05</v>
      </c>
      <c r="DN1229">
        <f t="shared" si="38"/>
        <v>510</v>
      </c>
      <c r="DO1229" t="str">
        <f t="shared" si="39"/>
        <v>INTERLOCK MASON SK</v>
      </c>
    </row>
    <row r="1230" spans="1:119" x14ac:dyDescent="0.35">
      <c r="A1230" t="s">
        <v>105</v>
      </c>
      <c r="B1230">
        <v>500515</v>
      </c>
      <c r="C1230">
        <v>6359</v>
      </c>
      <c r="D1230">
        <v>124439</v>
      </c>
      <c r="E1230">
        <v>13662</v>
      </c>
      <c r="F1230">
        <v>0</v>
      </c>
      <c r="G1230" t="s">
        <v>106</v>
      </c>
      <c r="H1230" t="s">
        <v>106</v>
      </c>
      <c r="I1230" t="s">
        <v>106</v>
      </c>
      <c r="J1230" t="s">
        <v>107</v>
      </c>
      <c r="K1230" t="s">
        <v>108</v>
      </c>
      <c r="L1230" t="s">
        <v>109</v>
      </c>
      <c r="M1230" t="s">
        <v>110</v>
      </c>
      <c r="N1230" t="s">
        <v>3393</v>
      </c>
      <c r="O1230" t="s">
        <v>2905</v>
      </c>
      <c r="P1230">
        <v>8168</v>
      </c>
      <c r="Q1230">
        <v>24</v>
      </c>
      <c r="R1230">
        <v>0</v>
      </c>
      <c r="S1230">
        <v>200</v>
      </c>
      <c r="T1230">
        <v>0</v>
      </c>
      <c r="U1230">
        <v>9175</v>
      </c>
      <c r="V1230">
        <v>9175</v>
      </c>
      <c r="W1230">
        <v>200</v>
      </c>
      <c r="X1230">
        <v>0</v>
      </c>
      <c r="Y1230">
        <v>0</v>
      </c>
      <c r="Z1230">
        <v>0</v>
      </c>
      <c r="AD1230" s="1">
        <v>41738.333333333336</v>
      </c>
      <c r="AE1230" s="1">
        <v>41766.708333333336</v>
      </c>
      <c r="AG1230" s="1">
        <v>41735.333333333336</v>
      </c>
      <c r="AH1230" s="1">
        <v>41763.708333333336</v>
      </c>
      <c r="AI1230" s="1">
        <v>41735.333333333336</v>
      </c>
      <c r="AJ1230" s="1">
        <v>41763.708333333336</v>
      </c>
      <c r="AK1230" s="1">
        <v>41735.333333333336</v>
      </c>
      <c r="AL1230" s="1">
        <v>41763.708333333336</v>
      </c>
      <c r="AM1230" s="1">
        <v>41738.333333333336</v>
      </c>
      <c r="AN1230" s="1">
        <v>41766.708333333336</v>
      </c>
      <c r="AP1230" t="s">
        <v>113</v>
      </c>
      <c r="AU1230" t="s">
        <v>3394</v>
      </c>
      <c r="AY1230" t="s">
        <v>106</v>
      </c>
      <c r="AZ1230">
        <v>0</v>
      </c>
      <c r="BA1230">
        <v>0</v>
      </c>
      <c r="BD1230" s="3">
        <v>41321.661111111112</v>
      </c>
      <c r="BE1230" s="3">
        <v>41321.663888888892</v>
      </c>
      <c r="BF1230" t="s">
        <v>115</v>
      </c>
      <c r="BG1230" t="s">
        <v>115</v>
      </c>
      <c r="BH1230">
        <v>8149</v>
      </c>
      <c r="BM1230">
        <v>43450</v>
      </c>
      <c r="BR1230" t="s">
        <v>1309</v>
      </c>
      <c r="BS1230" t="s">
        <v>1310</v>
      </c>
      <c r="BU1230">
        <v>1</v>
      </c>
      <c r="BV1230" t="s">
        <v>118</v>
      </c>
      <c r="BX1230" t="s">
        <v>119</v>
      </c>
      <c r="BY1230" t="s">
        <v>119</v>
      </c>
      <c r="BZ1230" t="s">
        <v>119</v>
      </c>
      <c r="CA1230">
        <v>1</v>
      </c>
      <c r="CC1230" t="s">
        <v>120</v>
      </c>
      <c r="CH1230">
        <v>540</v>
      </c>
      <c r="CI1230">
        <v>36190</v>
      </c>
      <c r="CJ1230" t="s">
        <v>106</v>
      </c>
      <c r="CK1230" t="s">
        <v>106</v>
      </c>
      <c r="CL1230">
        <v>15</v>
      </c>
      <c r="CM1230" t="s">
        <v>2963</v>
      </c>
      <c r="CO1230">
        <v>124438</v>
      </c>
      <c r="CQ1230">
        <v>0</v>
      </c>
      <c r="CR1230">
        <v>0</v>
      </c>
      <c r="CS1230">
        <v>0</v>
      </c>
      <c r="CY1230" t="s">
        <v>123</v>
      </c>
      <c r="CZ1230" t="s">
        <v>124</v>
      </c>
      <c r="DD1230" t="str" cm="1">
        <f t="array" ref="DD1230">TEXT(_xlfn.SEQUENCE(1, DATEDIF(AG1230, AH1230, "m") + 1, AG1230, 30), "YYYY-APMM")</f>
        <v>2014-AP04</v>
      </c>
      <c r="DN1230">
        <f t="shared" si="38"/>
        <v>9175</v>
      </c>
      <c r="DO1230" t="str">
        <f t="shared" si="39"/>
        <v>BLOCK MASON SK</v>
      </c>
    </row>
    <row r="1231" spans="1:119" x14ac:dyDescent="0.35">
      <c r="A1231" t="s">
        <v>105</v>
      </c>
      <c r="B1231">
        <v>500516</v>
      </c>
      <c r="C1231">
        <v>6359</v>
      </c>
      <c r="D1231">
        <v>124439</v>
      </c>
      <c r="E1231">
        <v>13662</v>
      </c>
      <c r="F1231">
        <v>0</v>
      </c>
      <c r="G1231" t="s">
        <v>106</v>
      </c>
      <c r="H1231" t="s">
        <v>106</v>
      </c>
      <c r="I1231" t="s">
        <v>106</v>
      </c>
      <c r="J1231" t="s">
        <v>107</v>
      </c>
      <c r="K1231" t="s">
        <v>108</v>
      </c>
      <c r="L1231" t="s">
        <v>109</v>
      </c>
      <c r="M1231" t="s">
        <v>110</v>
      </c>
      <c r="N1231" t="s">
        <v>3395</v>
      </c>
      <c r="O1231" t="s">
        <v>2908</v>
      </c>
      <c r="P1231">
        <v>8169</v>
      </c>
      <c r="Q1231">
        <v>24</v>
      </c>
      <c r="R1231">
        <v>0</v>
      </c>
      <c r="S1231">
        <v>200</v>
      </c>
      <c r="T1231">
        <v>0</v>
      </c>
      <c r="U1231">
        <v>9399</v>
      </c>
      <c r="V1231">
        <v>9399</v>
      </c>
      <c r="W1231">
        <v>200</v>
      </c>
      <c r="X1231">
        <v>0</v>
      </c>
      <c r="Y1231">
        <v>0</v>
      </c>
      <c r="Z1231">
        <v>0</v>
      </c>
      <c r="AD1231" s="1">
        <v>41765.333333333336</v>
      </c>
      <c r="AE1231" s="1">
        <v>41793.708333333336</v>
      </c>
      <c r="AG1231" s="1">
        <v>41762.333333333336</v>
      </c>
      <c r="AH1231" s="1">
        <v>41790.708333333336</v>
      </c>
      <c r="AI1231" s="1">
        <v>41762.333333333336</v>
      </c>
      <c r="AJ1231" s="1">
        <v>41790.708333333336</v>
      </c>
      <c r="AK1231" s="1">
        <v>41762.333333333336</v>
      </c>
      <c r="AL1231" s="1">
        <v>41790.708333333336</v>
      </c>
      <c r="AM1231" s="1">
        <v>41765.333333333336</v>
      </c>
      <c r="AN1231" s="1">
        <v>41793.708333333336</v>
      </c>
      <c r="AP1231" t="s">
        <v>113</v>
      </c>
      <c r="AU1231" t="s">
        <v>3396</v>
      </c>
      <c r="AY1231" t="s">
        <v>106</v>
      </c>
      <c r="AZ1231">
        <v>0</v>
      </c>
      <c r="BA1231">
        <v>0</v>
      </c>
      <c r="BD1231" s="3">
        <v>41321.661111111112</v>
      </c>
      <c r="BE1231" s="3">
        <v>41321.663888888892</v>
      </c>
      <c r="BF1231" t="s">
        <v>115</v>
      </c>
      <c r="BG1231" t="s">
        <v>115</v>
      </c>
      <c r="BH1231">
        <v>8149</v>
      </c>
      <c r="BM1231">
        <v>43460</v>
      </c>
      <c r="BR1231" t="s">
        <v>2848</v>
      </c>
      <c r="BS1231" t="s">
        <v>2849</v>
      </c>
      <c r="BU1231">
        <v>1</v>
      </c>
      <c r="BV1231" t="s">
        <v>118</v>
      </c>
      <c r="BX1231" t="s">
        <v>119</v>
      </c>
      <c r="BY1231" t="s">
        <v>119</v>
      </c>
      <c r="BZ1231" t="s">
        <v>119</v>
      </c>
      <c r="CA1231">
        <v>1</v>
      </c>
      <c r="CC1231" t="s">
        <v>120</v>
      </c>
      <c r="CH1231">
        <v>540</v>
      </c>
      <c r="CI1231">
        <v>36190</v>
      </c>
      <c r="CJ1231" t="s">
        <v>106</v>
      </c>
      <c r="CK1231" t="s">
        <v>106</v>
      </c>
      <c r="CL1231">
        <v>15</v>
      </c>
      <c r="CM1231" t="s">
        <v>2963</v>
      </c>
      <c r="CO1231">
        <v>124438</v>
      </c>
      <c r="CQ1231">
        <v>0</v>
      </c>
      <c r="CR1231">
        <v>0</v>
      </c>
      <c r="CS1231">
        <v>0</v>
      </c>
      <c r="CY1231" t="s">
        <v>123</v>
      </c>
      <c r="CZ1231" t="s">
        <v>124</v>
      </c>
      <c r="DD1231" t="str" cm="1">
        <f t="array" ref="DD1231">TEXT(_xlfn.SEQUENCE(1, DATEDIF(AG1231, AH1231, "m") + 1, AG1231, 30), "YYYY-APMM")</f>
        <v>2014-AP05</v>
      </c>
      <c r="DN1231">
        <f t="shared" si="38"/>
        <v>9399</v>
      </c>
      <c r="DO1231" t="str">
        <f t="shared" si="39"/>
        <v>PLASTER MASON SK</v>
      </c>
    </row>
    <row r="1232" spans="1:119" x14ac:dyDescent="0.35">
      <c r="A1232" t="s">
        <v>105</v>
      </c>
      <c r="B1232">
        <v>500517</v>
      </c>
      <c r="C1232">
        <v>6359</v>
      </c>
      <c r="D1232">
        <v>124439</v>
      </c>
      <c r="E1232">
        <v>13662</v>
      </c>
      <c r="F1232">
        <v>0</v>
      </c>
      <c r="G1232" t="s">
        <v>106</v>
      </c>
      <c r="H1232" t="s">
        <v>106</v>
      </c>
      <c r="I1232" t="s">
        <v>106</v>
      </c>
      <c r="J1232" t="s">
        <v>107</v>
      </c>
      <c r="K1232" t="s">
        <v>108</v>
      </c>
      <c r="L1232" t="s">
        <v>109</v>
      </c>
      <c r="M1232" t="s">
        <v>110</v>
      </c>
      <c r="N1232" t="s">
        <v>3397</v>
      </c>
      <c r="O1232" t="s">
        <v>2911</v>
      </c>
      <c r="P1232">
        <v>8164</v>
      </c>
      <c r="Q1232">
        <v>160</v>
      </c>
      <c r="R1232">
        <v>136</v>
      </c>
      <c r="S1232">
        <v>168</v>
      </c>
      <c r="T1232">
        <v>0</v>
      </c>
      <c r="U1232">
        <v>1352</v>
      </c>
      <c r="V1232">
        <v>1352</v>
      </c>
      <c r="W1232">
        <v>168</v>
      </c>
      <c r="X1232">
        <v>0</v>
      </c>
      <c r="Y1232">
        <v>0</v>
      </c>
      <c r="Z1232">
        <v>0</v>
      </c>
      <c r="AD1232" s="1">
        <v>41793.333333333336</v>
      </c>
      <c r="AE1232" s="1">
        <v>41816.708333333336</v>
      </c>
      <c r="AG1232" s="1">
        <v>41770.333333333336</v>
      </c>
      <c r="AH1232" s="1">
        <v>41793.708333333336</v>
      </c>
      <c r="AI1232" s="1">
        <v>41770.333333333336</v>
      </c>
      <c r="AJ1232" s="1">
        <v>41793.708333333336</v>
      </c>
      <c r="AK1232" s="1">
        <v>41770.333333333336</v>
      </c>
      <c r="AL1232" s="1">
        <v>41793.708333333336</v>
      </c>
      <c r="AM1232" s="1">
        <v>41793.333333333336</v>
      </c>
      <c r="AN1232" s="1">
        <v>41816.708333333336</v>
      </c>
      <c r="AP1232" t="s">
        <v>113</v>
      </c>
      <c r="AU1232" t="e">
        <f>+osOaAr0QAmWFQDiN7KQhA</f>
        <v>#NAME?</v>
      </c>
      <c r="AY1232" t="s">
        <v>106</v>
      </c>
      <c r="AZ1232">
        <v>0</v>
      </c>
      <c r="BA1232">
        <v>0</v>
      </c>
      <c r="BD1232" s="3">
        <v>41321.661111111112</v>
      </c>
      <c r="BE1232" s="3">
        <v>41321.663888888892</v>
      </c>
      <c r="BF1232" t="s">
        <v>115</v>
      </c>
      <c r="BG1232" t="s">
        <v>115</v>
      </c>
      <c r="BH1232">
        <v>8149</v>
      </c>
      <c r="BM1232">
        <v>43410</v>
      </c>
      <c r="BR1232" t="s">
        <v>2865</v>
      </c>
      <c r="BS1232" t="s">
        <v>2866</v>
      </c>
      <c r="BU1232">
        <v>1</v>
      </c>
      <c r="BV1232" t="s">
        <v>118</v>
      </c>
      <c r="BX1232" t="s">
        <v>119</v>
      </c>
      <c r="BY1232" t="s">
        <v>119</v>
      </c>
      <c r="BZ1232" t="s">
        <v>119</v>
      </c>
      <c r="CA1232">
        <v>1</v>
      </c>
      <c r="CC1232" t="s">
        <v>120</v>
      </c>
      <c r="CH1232">
        <v>540</v>
      </c>
      <c r="CI1232">
        <v>36190</v>
      </c>
      <c r="CJ1232" t="s">
        <v>106</v>
      </c>
      <c r="CK1232" t="s">
        <v>106</v>
      </c>
      <c r="CL1232">
        <v>15</v>
      </c>
      <c r="CM1232" t="s">
        <v>2963</v>
      </c>
      <c r="CO1232">
        <v>124438</v>
      </c>
      <c r="CQ1232">
        <v>0</v>
      </c>
      <c r="CR1232">
        <v>0</v>
      </c>
      <c r="CS1232">
        <v>0</v>
      </c>
      <c r="CY1232" t="s">
        <v>123</v>
      </c>
      <c r="CZ1232" t="s">
        <v>124</v>
      </c>
      <c r="DD1232" t="str" cm="1">
        <f t="array" ref="DD1232">TEXT(_xlfn.SEQUENCE(1, DATEDIF(AG1232, AH1232, "m") + 1, AG1232, 30), "YYYY-APMM")</f>
        <v>2014-AP05</v>
      </c>
      <c r="DN1232">
        <f t="shared" si="38"/>
        <v>1352</v>
      </c>
      <c r="DO1232" t="str">
        <f t="shared" si="39"/>
        <v>SCREED MASON SK</v>
      </c>
    </row>
    <row r="1233" spans="1:119" x14ac:dyDescent="0.35">
      <c r="A1233" t="s">
        <v>105</v>
      </c>
      <c r="B1233">
        <v>500518</v>
      </c>
      <c r="C1233">
        <v>6359</v>
      </c>
      <c r="D1233">
        <v>124439</v>
      </c>
      <c r="E1233">
        <v>13662</v>
      </c>
      <c r="F1233">
        <v>0</v>
      </c>
      <c r="G1233" t="s">
        <v>106</v>
      </c>
      <c r="H1233" t="s">
        <v>106</v>
      </c>
      <c r="I1233" t="s">
        <v>106</v>
      </c>
      <c r="J1233" t="s">
        <v>107</v>
      </c>
      <c r="K1233" t="s">
        <v>108</v>
      </c>
      <c r="L1233" t="s">
        <v>109</v>
      </c>
      <c r="M1233" t="s">
        <v>110</v>
      </c>
      <c r="N1233" t="s">
        <v>3398</v>
      </c>
      <c r="O1233" t="s">
        <v>2969</v>
      </c>
      <c r="P1233">
        <v>8178</v>
      </c>
      <c r="Q1233">
        <v>24</v>
      </c>
      <c r="R1233">
        <v>0</v>
      </c>
      <c r="S1233">
        <v>120</v>
      </c>
      <c r="T1233">
        <v>0</v>
      </c>
      <c r="U1233">
        <v>1716</v>
      </c>
      <c r="V1233">
        <v>1716</v>
      </c>
      <c r="W1233">
        <v>120</v>
      </c>
      <c r="X1233">
        <v>0</v>
      </c>
      <c r="Y1233">
        <v>0</v>
      </c>
      <c r="Z1233">
        <v>0</v>
      </c>
      <c r="AD1233" s="1">
        <v>41786.333333333336</v>
      </c>
      <c r="AE1233" s="1">
        <v>41802.708333333336</v>
      </c>
      <c r="AG1233" s="1">
        <v>41783.333333333336</v>
      </c>
      <c r="AH1233" s="1">
        <v>41799.708333333336</v>
      </c>
      <c r="AI1233" s="1">
        <v>41783.333333333336</v>
      </c>
      <c r="AJ1233" s="1">
        <v>41799.708333333336</v>
      </c>
      <c r="AK1233" s="1">
        <v>41783.333333333336</v>
      </c>
      <c r="AL1233" s="1">
        <v>41799.708333333336</v>
      </c>
      <c r="AM1233" s="1">
        <v>41786.333333333336</v>
      </c>
      <c r="AN1233" s="1">
        <v>41802.708333333336</v>
      </c>
      <c r="AP1233" t="s">
        <v>113</v>
      </c>
      <c r="AU1233" t="s">
        <v>3399</v>
      </c>
      <c r="AY1233" t="s">
        <v>106</v>
      </c>
      <c r="AZ1233">
        <v>0</v>
      </c>
      <c r="BA1233">
        <v>0</v>
      </c>
      <c r="BD1233" s="3">
        <v>41321.661111111112</v>
      </c>
      <c r="BE1233" s="3">
        <v>41321.663888888892</v>
      </c>
      <c r="BF1233" t="s">
        <v>115</v>
      </c>
      <c r="BG1233" t="s">
        <v>115</v>
      </c>
      <c r="BH1233">
        <v>8149</v>
      </c>
      <c r="BM1233">
        <v>43550</v>
      </c>
      <c r="BR1233" t="s">
        <v>116</v>
      </c>
      <c r="BS1233" t="s">
        <v>117</v>
      </c>
      <c r="BU1233">
        <v>1</v>
      </c>
      <c r="BV1233" t="s">
        <v>118</v>
      </c>
      <c r="BX1233" t="s">
        <v>119</v>
      </c>
      <c r="BY1233" t="s">
        <v>119</v>
      </c>
      <c r="BZ1233" t="s">
        <v>119</v>
      </c>
      <c r="CA1233">
        <v>1</v>
      </c>
      <c r="CC1233" t="s">
        <v>120</v>
      </c>
      <c r="CH1233">
        <v>540</v>
      </c>
      <c r="CI1233">
        <v>36190</v>
      </c>
      <c r="CJ1233" t="s">
        <v>106</v>
      </c>
      <c r="CK1233" t="s">
        <v>106</v>
      </c>
      <c r="CL1233">
        <v>15</v>
      </c>
      <c r="CM1233" t="s">
        <v>2963</v>
      </c>
      <c r="CO1233">
        <v>124438</v>
      </c>
      <c r="CQ1233">
        <v>0</v>
      </c>
      <c r="CR1233">
        <v>0</v>
      </c>
      <c r="CS1233">
        <v>0</v>
      </c>
      <c r="CY1233" t="s">
        <v>123</v>
      </c>
      <c r="CZ1233" t="s">
        <v>124</v>
      </c>
      <c r="DD1233" t="str" cm="1">
        <f t="array" ref="DD1233">TEXT(_xlfn.SEQUENCE(1, DATEDIF(AG1233, AH1233, "m") + 1, AG1233, 30), "YYYY-APMM")</f>
        <v>2014-AP05</v>
      </c>
      <c r="DN1233">
        <f t="shared" si="38"/>
        <v>1716</v>
      </c>
      <c r="DO1233" t="str">
        <f t="shared" si="39"/>
        <v>LABOR- SUBCONTRACTOR</v>
      </c>
    </row>
    <row r="1234" spans="1:119" x14ac:dyDescent="0.35">
      <c r="A1234" t="s">
        <v>105</v>
      </c>
      <c r="B1234">
        <v>500519</v>
      </c>
      <c r="C1234">
        <v>6359</v>
      </c>
      <c r="D1234">
        <v>124439</v>
      </c>
      <c r="E1234">
        <v>13662</v>
      </c>
      <c r="F1234">
        <v>0</v>
      </c>
      <c r="G1234" t="s">
        <v>106</v>
      </c>
      <c r="H1234" t="s">
        <v>106</v>
      </c>
      <c r="I1234" t="s">
        <v>106</v>
      </c>
      <c r="J1234" t="s">
        <v>107</v>
      </c>
      <c r="K1234" t="s">
        <v>108</v>
      </c>
      <c r="L1234" t="s">
        <v>109</v>
      </c>
      <c r="M1234" t="s">
        <v>110</v>
      </c>
      <c r="N1234" t="s">
        <v>3400</v>
      </c>
      <c r="O1234" t="s">
        <v>2917</v>
      </c>
      <c r="P1234">
        <v>8178</v>
      </c>
      <c r="Q1234">
        <v>232</v>
      </c>
      <c r="R1234">
        <v>208</v>
      </c>
      <c r="S1234">
        <v>200</v>
      </c>
      <c r="T1234">
        <v>0</v>
      </c>
      <c r="U1234">
        <v>6570.3</v>
      </c>
      <c r="V1234">
        <v>6570.3</v>
      </c>
      <c r="W1234">
        <v>200</v>
      </c>
      <c r="X1234">
        <v>0</v>
      </c>
      <c r="Y1234">
        <v>0</v>
      </c>
      <c r="Z1234">
        <v>0</v>
      </c>
      <c r="AD1234" s="1">
        <v>41812.333333333336</v>
      </c>
      <c r="AE1234" s="1">
        <v>41840.708333333336</v>
      </c>
      <c r="AG1234" s="1">
        <v>41778.333333333336</v>
      </c>
      <c r="AH1234" s="1">
        <v>41806.708333333336</v>
      </c>
      <c r="AI1234" s="1">
        <v>41778.333333333336</v>
      </c>
      <c r="AJ1234" s="1">
        <v>41806.708333333336</v>
      </c>
      <c r="AK1234" s="1">
        <v>41778.333333333336</v>
      </c>
      <c r="AL1234" s="1">
        <v>41806.708333333336</v>
      </c>
      <c r="AM1234" s="1">
        <v>41812.333333333336</v>
      </c>
      <c r="AN1234" s="1">
        <v>41840.708333333336</v>
      </c>
      <c r="AP1234" t="s">
        <v>113</v>
      </c>
      <c r="AU1234" t="s">
        <v>3401</v>
      </c>
      <c r="AY1234" t="s">
        <v>106</v>
      </c>
      <c r="AZ1234">
        <v>0</v>
      </c>
      <c r="BA1234">
        <v>0</v>
      </c>
      <c r="BD1234" s="3">
        <v>41321.661111111112</v>
      </c>
      <c r="BE1234" s="3">
        <v>41328.377083333333</v>
      </c>
      <c r="BF1234" t="s">
        <v>115</v>
      </c>
      <c r="BG1234" t="s">
        <v>115</v>
      </c>
      <c r="BH1234">
        <v>8149</v>
      </c>
      <c r="BM1234">
        <v>43550</v>
      </c>
      <c r="BR1234" t="s">
        <v>116</v>
      </c>
      <c r="BS1234" t="s">
        <v>117</v>
      </c>
      <c r="BU1234">
        <v>1</v>
      </c>
      <c r="BV1234" t="s">
        <v>118</v>
      </c>
      <c r="BX1234" t="s">
        <v>119</v>
      </c>
      <c r="BY1234" t="s">
        <v>119</v>
      </c>
      <c r="BZ1234" t="s">
        <v>119</v>
      </c>
      <c r="CA1234">
        <v>1</v>
      </c>
      <c r="CC1234" t="s">
        <v>120</v>
      </c>
      <c r="CH1234">
        <v>540</v>
      </c>
      <c r="CI1234">
        <v>36190</v>
      </c>
      <c r="CJ1234" t="s">
        <v>106</v>
      </c>
      <c r="CK1234" t="s">
        <v>106</v>
      </c>
      <c r="CL1234">
        <v>15</v>
      </c>
      <c r="CM1234" t="s">
        <v>2963</v>
      </c>
      <c r="CO1234">
        <v>124438</v>
      </c>
      <c r="CQ1234">
        <v>0</v>
      </c>
      <c r="CR1234">
        <v>0</v>
      </c>
      <c r="CS1234">
        <v>0</v>
      </c>
      <c r="CY1234" t="s">
        <v>123</v>
      </c>
      <c r="CZ1234" t="s">
        <v>124</v>
      </c>
      <c r="DD1234" t="str" cm="1">
        <f t="array" ref="DD1234">TEXT(_xlfn.SEQUENCE(1, DATEDIF(AG1234, AH1234, "m") + 1, AG1234, 30), "YYYY-APMM")</f>
        <v>2014-AP05</v>
      </c>
      <c r="DN1234">
        <f t="shared" si="38"/>
        <v>6570.3</v>
      </c>
      <c r="DO1234" t="str">
        <f t="shared" si="39"/>
        <v>LABOR- SUBCONTRACTOR</v>
      </c>
    </row>
    <row r="1235" spans="1:119" x14ac:dyDescent="0.35">
      <c r="A1235" t="s">
        <v>105</v>
      </c>
      <c r="B1235">
        <v>500520</v>
      </c>
      <c r="C1235">
        <v>6359</v>
      </c>
      <c r="D1235">
        <v>124439</v>
      </c>
      <c r="E1235">
        <v>13662</v>
      </c>
      <c r="F1235">
        <v>0</v>
      </c>
      <c r="G1235" t="s">
        <v>106</v>
      </c>
      <c r="H1235" t="s">
        <v>106</v>
      </c>
      <c r="I1235" t="s">
        <v>106</v>
      </c>
      <c r="J1235" t="s">
        <v>107</v>
      </c>
      <c r="K1235" t="s">
        <v>108</v>
      </c>
      <c r="L1235" t="s">
        <v>109</v>
      </c>
      <c r="M1235" t="s">
        <v>110</v>
      </c>
      <c r="N1235" t="s">
        <v>3402</v>
      </c>
      <c r="O1235" t="s">
        <v>2920</v>
      </c>
      <c r="P1235">
        <v>8170</v>
      </c>
      <c r="Q1235">
        <v>24</v>
      </c>
      <c r="R1235">
        <v>0</v>
      </c>
      <c r="S1235">
        <v>200</v>
      </c>
      <c r="T1235">
        <v>0</v>
      </c>
      <c r="U1235">
        <v>1893.75</v>
      </c>
      <c r="V1235">
        <v>1893.75</v>
      </c>
      <c r="W1235">
        <v>200</v>
      </c>
      <c r="X1235">
        <v>0</v>
      </c>
      <c r="Y1235">
        <v>0</v>
      </c>
      <c r="Z1235">
        <v>0</v>
      </c>
      <c r="AD1235" s="1">
        <v>41795.333333333336</v>
      </c>
      <c r="AE1235" s="1">
        <v>41823.708333333336</v>
      </c>
      <c r="AG1235" s="1">
        <v>41792.333333333336</v>
      </c>
      <c r="AH1235" s="1">
        <v>41820.708333333336</v>
      </c>
      <c r="AI1235" s="1">
        <v>41792.333333333336</v>
      </c>
      <c r="AJ1235" s="1">
        <v>41820.708333333336</v>
      </c>
      <c r="AK1235" s="1">
        <v>41792.333333333336</v>
      </c>
      <c r="AL1235" s="1">
        <v>41820.708333333336</v>
      </c>
      <c r="AM1235" s="1">
        <v>41795.333333333336</v>
      </c>
      <c r="AN1235" s="1">
        <v>41823.708333333336</v>
      </c>
      <c r="AP1235" t="s">
        <v>113</v>
      </c>
      <c r="AU1235" t="s">
        <v>3403</v>
      </c>
      <c r="AY1235" t="s">
        <v>106</v>
      </c>
      <c r="AZ1235">
        <v>0</v>
      </c>
      <c r="BA1235">
        <v>0</v>
      </c>
      <c r="BD1235" s="3">
        <v>41321.661111111112</v>
      </c>
      <c r="BE1235" s="3">
        <v>41321.663888888892</v>
      </c>
      <c r="BF1235" t="s">
        <v>115</v>
      </c>
      <c r="BG1235" t="s">
        <v>115</v>
      </c>
      <c r="BH1235">
        <v>8149</v>
      </c>
      <c r="BM1235">
        <v>43470</v>
      </c>
      <c r="BR1235" t="s">
        <v>2854</v>
      </c>
      <c r="BS1235" t="s">
        <v>2855</v>
      </c>
      <c r="BU1235">
        <v>1</v>
      </c>
      <c r="BV1235" t="s">
        <v>118</v>
      </c>
      <c r="BX1235" t="s">
        <v>119</v>
      </c>
      <c r="BY1235" t="s">
        <v>119</v>
      </c>
      <c r="BZ1235" t="s">
        <v>119</v>
      </c>
      <c r="CA1235">
        <v>1</v>
      </c>
      <c r="CC1235" t="s">
        <v>120</v>
      </c>
      <c r="CH1235">
        <v>540</v>
      </c>
      <c r="CI1235">
        <v>36190</v>
      </c>
      <c r="CJ1235" t="s">
        <v>106</v>
      </c>
      <c r="CK1235" t="s">
        <v>106</v>
      </c>
      <c r="CL1235">
        <v>15</v>
      </c>
      <c r="CM1235" t="s">
        <v>2963</v>
      </c>
      <c r="CO1235">
        <v>124438</v>
      </c>
      <c r="CQ1235">
        <v>0</v>
      </c>
      <c r="CR1235">
        <v>0</v>
      </c>
      <c r="CS1235">
        <v>0</v>
      </c>
      <c r="CY1235" t="s">
        <v>123</v>
      </c>
      <c r="CZ1235" t="s">
        <v>124</v>
      </c>
      <c r="DD1235" t="str" cm="1">
        <f t="array" ref="DD1235">TEXT(_xlfn.SEQUENCE(1, DATEDIF(AG1235, AH1235, "m") + 1, AG1235, 30), "YYYY-APMM")</f>
        <v>2014-AP06</v>
      </c>
      <c r="DN1235">
        <f t="shared" si="38"/>
        <v>1893.75</v>
      </c>
      <c r="DO1235" t="str">
        <f t="shared" si="39"/>
        <v>TILE MASON SK</v>
      </c>
    </row>
    <row r="1236" spans="1:119" x14ac:dyDescent="0.35">
      <c r="A1236" t="s">
        <v>105</v>
      </c>
      <c r="B1236">
        <v>500521</v>
      </c>
      <c r="C1236">
        <v>6359</v>
      </c>
      <c r="D1236">
        <v>124439</v>
      </c>
      <c r="E1236">
        <v>13662</v>
      </c>
      <c r="F1236">
        <v>0</v>
      </c>
      <c r="G1236" t="s">
        <v>106</v>
      </c>
      <c r="H1236" t="s">
        <v>106</v>
      </c>
      <c r="I1236" t="s">
        <v>106</v>
      </c>
      <c r="J1236" t="s">
        <v>107</v>
      </c>
      <c r="K1236" t="s">
        <v>108</v>
      </c>
      <c r="L1236" t="s">
        <v>109</v>
      </c>
      <c r="M1236" t="s">
        <v>110</v>
      </c>
      <c r="N1236" t="s">
        <v>3404</v>
      </c>
      <c r="O1236" t="s">
        <v>2923</v>
      </c>
      <c r="P1236">
        <v>8170</v>
      </c>
      <c r="Q1236">
        <v>24</v>
      </c>
      <c r="R1236">
        <v>0</v>
      </c>
      <c r="S1236">
        <v>200</v>
      </c>
      <c r="T1236">
        <v>0</v>
      </c>
      <c r="U1236">
        <v>1675</v>
      </c>
      <c r="V1236">
        <v>1675</v>
      </c>
      <c r="W1236">
        <v>200</v>
      </c>
      <c r="X1236">
        <v>0</v>
      </c>
      <c r="Y1236">
        <v>0</v>
      </c>
      <c r="Z1236">
        <v>0</v>
      </c>
      <c r="AD1236" s="1">
        <v>41805.333333333336</v>
      </c>
      <c r="AE1236" s="1">
        <v>41833.708333333336</v>
      </c>
      <c r="AG1236" s="1">
        <v>41801.333333333336</v>
      </c>
      <c r="AH1236" s="1">
        <v>41829.708333333336</v>
      </c>
      <c r="AI1236" s="1">
        <v>41801.333333333336</v>
      </c>
      <c r="AJ1236" s="1">
        <v>41829.708333333336</v>
      </c>
      <c r="AK1236" s="1">
        <v>41801.333333333336</v>
      </c>
      <c r="AL1236" s="1">
        <v>41829.708333333336</v>
      </c>
      <c r="AM1236" s="1">
        <v>41805.333333333336</v>
      </c>
      <c r="AN1236" s="1">
        <v>41833.708333333336</v>
      </c>
      <c r="AP1236" t="s">
        <v>113</v>
      </c>
      <c r="AU1236" t="s">
        <v>3405</v>
      </c>
      <c r="AY1236" t="s">
        <v>106</v>
      </c>
      <c r="AZ1236">
        <v>0</v>
      </c>
      <c r="BA1236">
        <v>0</v>
      </c>
      <c r="BD1236" s="3">
        <v>41321.661111111112</v>
      </c>
      <c r="BE1236" s="3">
        <v>41321.663888888892</v>
      </c>
      <c r="BF1236" t="s">
        <v>115</v>
      </c>
      <c r="BG1236" t="s">
        <v>115</v>
      </c>
      <c r="BH1236">
        <v>8149</v>
      </c>
      <c r="BM1236">
        <v>43470</v>
      </c>
      <c r="BR1236" t="s">
        <v>2854</v>
      </c>
      <c r="BS1236" t="s">
        <v>2855</v>
      </c>
      <c r="BU1236">
        <v>1</v>
      </c>
      <c r="BV1236" t="s">
        <v>118</v>
      </c>
      <c r="BX1236" t="s">
        <v>119</v>
      </c>
      <c r="BY1236" t="s">
        <v>119</v>
      </c>
      <c r="BZ1236" t="s">
        <v>119</v>
      </c>
      <c r="CA1236">
        <v>1</v>
      </c>
      <c r="CC1236" t="s">
        <v>120</v>
      </c>
      <c r="CH1236">
        <v>540</v>
      </c>
      <c r="CI1236">
        <v>36190</v>
      </c>
      <c r="CJ1236" t="s">
        <v>106</v>
      </c>
      <c r="CK1236" t="s">
        <v>106</v>
      </c>
      <c r="CL1236">
        <v>15</v>
      </c>
      <c r="CM1236" t="s">
        <v>2963</v>
      </c>
      <c r="CO1236">
        <v>124438</v>
      </c>
      <c r="CQ1236">
        <v>0</v>
      </c>
      <c r="CR1236">
        <v>0</v>
      </c>
      <c r="CS1236">
        <v>0</v>
      </c>
      <c r="CY1236" t="s">
        <v>123</v>
      </c>
      <c r="CZ1236" t="s">
        <v>124</v>
      </c>
      <c r="DD1236" t="str" cm="1">
        <f t="array" ref="DD1236">TEXT(_xlfn.SEQUENCE(1, DATEDIF(AG1236, AH1236, "m") + 1, AG1236, 30), "YYYY-APMM")</f>
        <v>2014-AP06</v>
      </c>
      <c r="DN1236">
        <f t="shared" si="38"/>
        <v>1675</v>
      </c>
      <c r="DO1236" t="str">
        <f t="shared" si="39"/>
        <v>TILE MASON SK</v>
      </c>
    </row>
    <row r="1237" spans="1:119" x14ac:dyDescent="0.35">
      <c r="A1237" t="s">
        <v>105</v>
      </c>
      <c r="B1237">
        <v>500522</v>
      </c>
      <c r="C1237">
        <v>6359</v>
      </c>
      <c r="D1237">
        <v>124439</v>
      </c>
      <c r="E1237">
        <v>13662</v>
      </c>
      <c r="F1237">
        <v>0</v>
      </c>
      <c r="G1237" t="s">
        <v>106</v>
      </c>
      <c r="H1237" t="s">
        <v>106</v>
      </c>
      <c r="I1237" t="s">
        <v>106</v>
      </c>
      <c r="J1237" t="s">
        <v>107</v>
      </c>
      <c r="K1237" t="s">
        <v>108</v>
      </c>
      <c r="L1237" t="s">
        <v>109</v>
      </c>
      <c r="M1237" t="s">
        <v>110</v>
      </c>
      <c r="N1237" t="s">
        <v>3406</v>
      </c>
      <c r="O1237" t="s">
        <v>2929</v>
      </c>
      <c r="P1237">
        <v>8170</v>
      </c>
      <c r="Q1237">
        <v>176</v>
      </c>
      <c r="R1237">
        <v>152</v>
      </c>
      <c r="S1237">
        <v>120</v>
      </c>
      <c r="T1237">
        <v>0</v>
      </c>
      <c r="U1237">
        <v>1162.5</v>
      </c>
      <c r="V1237">
        <v>1162.5</v>
      </c>
      <c r="W1237">
        <v>120</v>
      </c>
      <c r="X1237">
        <v>0</v>
      </c>
      <c r="Y1237">
        <v>0</v>
      </c>
      <c r="Z1237">
        <v>0</v>
      </c>
      <c r="AD1237" s="1">
        <v>41844.333333333336</v>
      </c>
      <c r="AE1237" s="1">
        <v>41864.708333333336</v>
      </c>
      <c r="AG1237" s="1">
        <v>41819.333333333336</v>
      </c>
      <c r="AH1237" s="1">
        <v>41835.708333333336</v>
      </c>
      <c r="AI1237" s="1">
        <v>41819.333333333336</v>
      </c>
      <c r="AJ1237" s="1">
        <v>41835.708333333336</v>
      </c>
      <c r="AK1237" s="1">
        <v>41819.333333333336</v>
      </c>
      <c r="AL1237" s="1">
        <v>41835.708333333336</v>
      </c>
      <c r="AM1237" s="1">
        <v>41844.333333333336</v>
      </c>
      <c r="AN1237" s="1">
        <v>41864.708333333336</v>
      </c>
      <c r="AP1237" t="s">
        <v>113</v>
      </c>
      <c r="AU1237" t="s">
        <v>3407</v>
      </c>
      <c r="AY1237" t="s">
        <v>106</v>
      </c>
      <c r="AZ1237">
        <v>0</v>
      </c>
      <c r="BA1237">
        <v>0</v>
      </c>
      <c r="BD1237" s="3">
        <v>41321.661111111112</v>
      </c>
      <c r="BE1237" s="3">
        <v>41321.663888888892</v>
      </c>
      <c r="BF1237" t="s">
        <v>115</v>
      </c>
      <c r="BG1237" t="s">
        <v>115</v>
      </c>
      <c r="BH1237">
        <v>8149</v>
      </c>
      <c r="BM1237">
        <v>43470</v>
      </c>
      <c r="BR1237" t="s">
        <v>2854</v>
      </c>
      <c r="BS1237" t="s">
        <v>2855</v>
      </c>
      <c r="BU1237">
        <v>1</v>
      </c>
      <c r="BV1237" t="s">
        <v>118</v>
      </c>
      <c r="BX1237" t="s">
        <v>119</v>
      </c>
      <c r="BY1237" t="s">
        <v>119</v>
      </c>
      <c r="BZ1237" t="s">
        <v>119</v>
      </c>
      <c r="CA1237">
        <v>1</v>
      </c>
      <c r="CC1237" t="s">
        <v>120</v>
      </c>
      <c r="CH1237">
        <v>540</v>
      </c>
      <c r="CI1237">
        <v>36190</v>
      </c>
      <c r="CJ1237" t="s">
        <v>106</v>
      </c>
      <c r="CK1237" t="s">
        <v>106</v>
      </c>
      <c r="CL1237">
        <v>15</v>
      </c>
      <c r="CM1237" t="s">
        <v>2963</v>
      </c>
      <c r="CO1237">
        <v>124438</v>
      </c>
      <c r="CQ1237">
        <v>0</v>
      </c>
      <c r="CR1237">
        <v>0</v>
      </c>
      <c r="CS1237">
        <v>0</v>
      </c>
      <c r="CY1237" t="s">
        <v>123</v>
      </c>
      <c r="CZ1237" t="s">
        <v>124</v>
      </c>
      <c r="DD1237" t="str" cm="1">
        <f t="array" ref="DD1237">TEXT(_xlfn.SEQUENCE(1, DATEDIF(AG1237, AH1237, "m") + 1, AG1237, 30), "YYYY-APMM")</f>
        <v>2014-AP06</v>
      </c>
      <c r="DN1237">
        <f t="shared" si="38"/>
        <v>1162.5</v>
      </c>
      <c r="DO1237" t="str">
        <f t="shared" si="39"/>
        <v>TILE MASON SK</v>
      </c>
    </row>
    <row r="1238" spans="1:119" x14ac:dyDescent="0.35">
      <c r="A1238" t="s">
        <v>105</v>
      </c>
      <c r="B1238">
        <v>500523</v>
      </c>
      <c r="C1238">
        <v>6359</v>
      </c>
      <c r="D1238">
        <v>124439</v>
      </c>
      <c r="E1238">
        <v>13662</v>
      </c>
      <c r="F1238">
        <v>0</v>
      </c>
      <c r="G1238" t="s">
        <v>106</v>
      </c>
      <c r="H1238" t="s">
        <v>106</v>
      </c>
      <c r="I1238" t="s">
        <v>106</v>
      </c>
      <c r="J1238" t="s">
        <v>107</v>
      </c>
      <c r="K1238" t="s">
        <v>108</v>
      </c>
      <c r="L1238" t="s">
        <v>109</v>
      </c>
      <c r="M1238" t="s">
        <v>110</v>
      </c>
      <c r="N1238" t="s">
        <v>3408</v>
      </c>
      <c r="O1238" t="s">
        <v>2932</v>
      </c>
      <c r="P1238">
        <v>8171</v>
      </c>
      <c r="Q1238">
        <v>112</v>
      </c>
      <c r="R1238">
        <v>88</v>
      </c>
      <c r="S1238">
        <v>160</v>
      </c>
      <c r="T1238">
        <v>0</v>
      </c>
      <c r="U1238">
        <v>1062.5</v>
      </c>
      <c r="V1238">
        <v>1062.5</v>
      </c>
      <c r="W1238">
        <v>160</v>
      </c>
      <c r="X1238">
        <v>0</v>
      </c>
      <c r="Y1238">
        <v>0</v>
      </c>
      <c r="Z1238">
        <v>0</v>
      </c>
      <c r="AD1238" s="1">
        <v>41839.333333333336</v>
      </c>
      <c r="AE1238" s="1">
        <v>41864.708333333336</v>
      </c>
      <c r="AG1238" s="1">
        <v>41822.333333333336</v>
      </c>
      <c r="AH1238" s="1">
        <v>41844.708333333336</v>
      </c>
      <c r="AI1238" s="1">
        <v>41822.333333333336</v>
      </c>
      <c r="AJ1238" s="1">
        <v>41844.708333333336</v>
      </c>
      <c r="AK1238" s="1">
        <v>41822.333333333336</v>
      </c>
      <c r="AL1238" s="1">
        <v>41844.708333333336</v>
      </c>
      <c r="AM1238" s="1">
        <v>41839.333333333336</v>
      </c>
      <c r="AN1238" s="1">
        <v>41864.708333333336</v>
      </c>
      <c r="AP1238" t="s">
        <v>113</v>
      </c>
      <c r="AU1238" t="s">
        <v>3409</v>
      </c>
      <c r="AY1238" t="s">
        <v>106</v>
      </c>
      <c r="AZ1238">
        <v>0</v>
      </c>
      <c r="BA1238">
        <v>0</v>
      </c>
      <c r="BD1238" s="3">
        <v>41321.661111111112</v>
      </c>
      <c r="BE1238" s="3">
        <v>41321.663888888892</v>
      </c>
      <c r="BF1238" t="s">
        <v>115</v>
      </c>
      <c r="BG1238" t="s">
        <v>115</v>
      </c>
      <c r="BH1238">
        <v>8149</v>
      </c>
      <c r="BM1238">
        <v>43480</v>
      </c>
      <c r="BR1238" t="s">
        <v>2893</v>
      </c>
      <c r="BS1238" t="s">
        <v>2894</v>
      </c>
      <c r="BU1238">
        <v>1</v>
      </c>
      <c r="BV1238" t="s">
        <v>118</v>
      </c>
      <c r="BX1238" t="s">
        <v>119</v>
      </c>
      <c r="BY1238" t="s">
        <v>119</v>
      </c>
      <c r="BZ1238" t="s">
        <v>119</v>
      </c>
      <c r="CA1238">
        <v>1</v>
      </c>
      <c r="CC1238" t="s">
        <v>120</v>
      </c>
      <c r="CH1238">
        <v>540</v>
      </c>
      <c r="CI1238">
        <v>36190</v>
      </c>
      <c r="CJ1238" t="s">
        <v>106</v>
      </c>
      <c r="CK1238" t="s">
        <v>106</v>
      </c>
      <c r="CL1238">
        <v>15</v>
      </c>
      <c r="CM1238" t="s">
        <v>2963</v>
      </c>
      <c r="CO1238">
        <v>124438</v>
      </c>
      <c r="CQ1238">
        <v>0</v>
      </c>
      <c r="CR1238">
        <v>0</v>
      </c>
      <c r="CS1238">
        <v>0</v>
      </c>
      <c r="CY1238" t="s">
        <v>123</v>
      </c>
      <c r="CZ1238" t="s">
        <v>124</v>
      </c>
      <c r="DD1238" t="str" cm="1">
        <f t="array" ref="DD1238">TEXT(_xlfn.SEQUENCE(1, DATEDIF(AG1238, AH1238, "m") + 1, AG1238, 30), "YYYY-APMM")</f>
        <v>2014-AP07</v>
      </c>
      <c r="DN1238">
        <f t="shared" si="38"/>
        <v>1062.5</v>
      </c>
      <c r="DO1238" t="str">
        <f t="shared" si="39"/>
        <v>GRANITE MASON SK</v>
      </c>
    </row>
    <row r="1239" spans="1:119" x14ac:dyDescent="0.35">
      <c r="A1239" t="s">
        <v>105</v>
      </c>
      <c r="B1239">
        <v>500524</v>
      </c>
      <c r="C1239">
        <v>6359</v>
      </c>
      <c r="D1239">
        <v>124439</v>
      </c>
      <c r="E1239">
        <v>13662</v>
      </c>
      <c r="F1239">
        <v>0</v>
      </c>
      <c r="G1239" t="s">
        <v>106</v>
      </c>
      <c r="H1239" t="s">
        <v>106</v>
      </c>
      <c r="I1239" t="s">
        <v>106</v>
      </c>
      <c r="J1239" t="s">
        <v>107</v>
      </c>
      <c r="K1239" t="s">
        <v>108</v>
      </c>
      <c r="L1239" t="s">
        <v>109</v>
      </c>
      <c r="M1239" t="s">
        <v>110</v>
      </c>
      <c r="N1239" t="s">
        <v>3410</v>
      </c>
      <c r="O1239" t="s">
        <v>2935</v>
      </c>
      <c r="P1239">
        <v>8178</v>
      </c>
      <c r="Q1239">
        <v>24</v>
      </c>
      <c r="R1239">
        <v>0</v>
      </c>
      <c r="S1239">
        <v>160</v>
      </c>
      <c r="T1239">
        <v>0</v>
      </c>
      <c r="U1239">
        <v>1487.5</v>
      </c>
      <c r="V1239">
        <v>1487.5</v>
      </c>
      <c r="W1239">
        <v>160</v>
      </c>
      <c r="X1239">
        <v>0</v>
      </c>
      <c r="Y1239">
        <v>0</v>
      </c>
      <c r="Z1239">
        <v>0</v>
      </c>
      <c r="AD1239" s="1">
        <v>41826.333333333336</v>
      </c>
      <c r="AE1239" s="1">
        <v>41848.708333333336</v>
      </c>
      <c r="AG1239" s="1">
        <v>41822.333333333336</v>
      </c>
      <c r="AH1239" s="1">
        <v>41844.708333333336</v>
      </c>
      <c r="AI1239" s="1">
        <v>41822.333333333336</v>
      </c>
      <c r="AJ1239" s="1">
        <v>41844.708333333336</v>
      </c>
      <c r="AK1239" s="1">
        <v>41822.333333333336</v>
      </c>
      <c r="AL1239" s="1">
        <v>41844.708333333336</v>
      </c>
      <c r="AM1239" s="1">
        <v>41826.333333333336</v>
      </c>
      <c r="AN1239" s="1">
        <v>41848.708333333336</v>
      </c>
      <c r="AP1239" t="s">
        <v>113</v>
      </c>
      <c r="AU1239" t="s">
        <v>3411</v>
      </c>
      <c r="AY1239" t="s">
        <v>106</v>
      </c>
      <c r="AZ1239">
        <v>0</v>
      </c>
      <c r="BA1239">
        <v>0</v>
      </c>
      <c r="BD1239" s="3">
        <v>41321.661111111112</v>
      </c>
      <c r="BE1239" s="3">
        <v>41321.663888888892</v>
      </c>
      <c r="BF1239" t="s">
        <v>115</v>
      </c>
      <c r="BG1239" t="s">
        <v>115</v>
      </c>
      <c r="BH1239">
        <v>8149</v>
      </c>
      <c r="BM1239">
        <v>43550</v>
      </c>
      <c r="BR1239" t="s">
        <v>116</v>
      </c>
      <c r="BS1239" t="s">
        <v>117</v>
      </c>
      <c r="BU1239">
        <v>1</v>
      </c>
      <c r="BV1239" t="s">
        <v>118</v>
      </c>
      <c r="BX1239" t="s">
        <v>119</v>
      </c>
      <c r="BY1239" t="s">
        <v>119</v>
      </c>
      <c r="BZ1239" t="s">
        <v>119</v>
      </c>
      <c r="CA1239">
        <v>1</v>
      </c>
      <c r="CC1239" t="s">
        <v>120</v>
      </c>
      <c r="CH1239">
        <v>540</v>
      </c>
      <c r="CI1239">
        <v>36190</v>
      </c>
      <c r="CJ1239" t="s">
        <v>106</v>
      </c>
      <c r="CK1239" t="s">
        <v>106</v>
      </c>
      <c r="CL1239">
        <v>15</v>
      </c>
      <c r="CM1239" t="s">
        <v>2963</v>
      </c>
      <c r="CO1239">
        <v>124438</v>
      </c>
      <c r="CQ1239">
        <v>0</v>
      </c>
      <c r="CR1239">
        <v>0</v>
      </c>
      <c r="CS1239">
        <v>0</v>
      </c>
      <c r="CY1239" t="s">
        <v>123</v>
      </c>
      <c r="CZ1239" t="s">
        <v>124</v>
      </c>
      <c r="DD1239" t="str" cm="1">
        <f t="array" ref="DD1239">TEXT(_xlfn.SEQUENCE(1, DATEDIF(AG1239, AH1239, "m") + 1, AG1239, 30), "YYYY-APMM")</f>
        <v>2014-AP07</v>
      </c>
      <c r="DN1239">
        <f t="shared" si="38"/>
        <v>1487.5</v>
      </c>
      <c r="DO1239" t="str">
        <f t="shared" si="39"/>
        <v>LABOR- SUBCONTRACTOR</v>
      </c>
    </row>
    <row r="1240" spans="1:119" x14ac:dyDescent="0.35">
      <c r="A1240" t="s">
        <v>105</v>
      </c>
      <c r="B1240">
        <v>500525</v>
      </c>
      <c r="C1240">
        <v>6359</v>
      </c>
      <c r="D1240">
        <v>124439</v>
      </c>
      <c r="E1240">
        <v>13662</v>
      </c>
      <c r="F1240">
        <v>0</v>
      </c>
      <c r="G1240" t="s">
        <v>106</v>
      </c>
      <c r="H1240" t="s">
        <v>106</v>
      </c>
      <c r="I1240" t="s">
        <v>106</v>
      </c>
      <c r="J1240" t="s">
        <v>107</v>
      </c>
      <c r="K1240" t="s">
        <v>108</v>
      </c>
      <c r="L1240" t="s">
        <v>109</v>
      </c>
      <c r="M1240" t="s">
        <v>110</v>
      </c>
      <c r="N1240" t="s">
        <v>3412</v>
      </c>
      <c r="O1240" t="s">
        <v>2941</v>
      </c>
      <c r="P1240">
        <v>8178</v>
      </c>
      <c r="Q1240">
        <v>24</v>
      </c>
      <c r="R1240">
        <v>0</v>
      </c>
      <c r="S1240">
        <v>200</v>
      </c>
      <c r="T1240">
        <v>0</v>
      </c>
      <c r="U1240">
        <v>1487.5</v>
      </c>
      <c r="V1240">
        <v>1487.5</v>
      </c>
      <c r="W1240">
        <v>200</v>
      </c>
      <c r="X1240">
        <v>0</v>
      </c>
      <c r="Y1240">
        <v>0</v>
      </c>
      <c r="Z1240">
        <v>0</v>
      </c>
      <c r="AD1240" s="1">
        <v>41837.333333333336</v>
      </c>
      <c r="AE1240" s="1">
        <v>41869.708333333336</v>
      </c>
      <c r="AG1240" s="1">
        <v>41834.333333333336</v>
      </c>
      <c r="AH1240" s="1">
        <v>41865.708333333336</v>
      </c>
      <c r="AI1240" s="1">
        <v>41834.333333333336</v>
      </c>
      <c r="AJ1240" s="1">
        <v>41865.708333333336</v>
      </c>
      <c r="AK1240" s="1">
        <v>41834.333333333336</v>
      </c>
      <c r="AL1240" s="1">
        <v>41865.708333333336</v>
      </c>
      <c r="AM1240" s="1">
        <v>41837.333333333336</v>
      </c>
      <c r="AN1240" s="1">
        <v>41869.708333333336</v>
      </c>
      <c r="AP1240" t="s">
        <v>113</v>
      </c>
      <c r="AU1240" t="s">
        <v>3413</v>
      </c>
      <c r="AY1240" t="s">
        <v>106</v>
      </c>
      <c r="AZ1240">
        <v>0</v>
      </c>
      <c r="BA1240">
        <v>0</v>
      </c>
      <c r="BD1240" s="3">
        <v>41321.661111111112</v>
      </c>
      <c r="BE1240" s="3">
        <v>41321.663888888892</v>
      </c>
      <c r="BF1240" t="s">
        <v>115</v>
      </c>
      <c r="BG1240" t="s">
        <v>115</v>
      </c>
      <c r="BH1240">
        <v>8149</v>
      </c>
      <c r="BM1240">
        <v>43550</v>
      </c>
      <c r="BR1240" t="s">
        <v>116</v>
      </c>
      <c r="BS1240" t="s">
        <v>117</v>
      </c>
      <c r="BU1240">
        <v>1</v>
      </c>
      <c r="BV1240" t="s">
        <v>118</v>
      </c>
      <c r="BX1240" t="s">
        <v>119</v>
      </c>
      <c r="BY1240" t="s">
        <v>119</v>
      </c>
      <c r="BZ1240" t="s">
        <v>119</v>
      </c>
      <c r="CA1240">
        <v>1</v>
      </c>
      <c r="CC1240" t="s">
        <v>120</v>
      </c>
      <c r="CH1240">
        <v>540</v>
      </c>
      <c r="CI1240">
        <v>36190</v>
      </c>
      <c r="CJ1240" t="s">
        <v>106</v>
      </c>
      <c r="CK1240" t="s">
        <v>106</v>
      </c>
      <c r="CL1240">
        <v>15</v>
      </c>
      <c r="CM1240" t="s">
        <v>2963</v>
      </c>
      <c r="CO1240">
        <v>124438</v>
      </c>
      <c r="CQ1240">
        <v>0</v>
      </c>
      <c r="CR1240">
        <v>0</v>
      </c>
      <c r="CS1240">
        <v>0</v>
      </c>
      <c r="CY1240" t="s">
        <v>123</v>
      </c>
      <c r="CZ1240" t="s">
        <v>124</v>
      </c>
      <c r="DD1240" t="str" cm="1">
        <f t="array" ref="DD1240:DE1240">TEXT(_xlfn.SEQUENCE(1, DATEDIF(AG1240, AH1240, "m") + 1, AG1240, 30), "YYYY-APMM")</f>
        <v>2014-AP07</v>
      </c>
      <c r="DE1240" t="str">
        <v>2014-AP08</v>
      </c>
      <c r="DN1240">
        <f t="shared" si="38"/>
        <v>743.75</v>
      </c>
      <c r="DO1240" t="str">
        <f t="shared" si="39"/>
        <v>LABOR- SUBCONTRACTOR</v>
      </c>
    </row>
    <row r="1241" spans="1:119" x14ac:dyDescent="0.35">
      <c r="A1241" t="s">
        <v>105</v>
      </c>
      <c r="B1241">
        <v>500526</v>
      </c>
      <c r="C1241">
        <v>6359</v>
      </c>
      <c r="D1241">
        <v>124439</v>
      </c>
      <c r="E1241">
        <v>13662</v>
      </c>
      <c r="F1241">
        <v>0</v>
      </c>
      <c r="G1241" t="s">
        <v>106</v>
      </c>
      <c r="H1241" t="s">
        <v>106</v>
      </c>
      <c r="I1241" t="s">
        <v>106</v>
      </c>
      <c r="J1241" t="s">
        <v>107</v>
      </c>
      <c r="K1241" t="s">
        <v>108</v>
      </c>
      <c r="L1241" t="s">
        <v>109</v>
      </c>
      <c r="M1241" t="s">
        <v>110</v>
      </c>
      <c r="N1241" t="s">
        <v>3414</v>
      </c>
      <c r="O1241" t="s">
        <v>2986</v>
      </c>
      <c r="P1241">
        <v>8178</v>
      </c>
      <c r="Q1241">
        <v>24</v>
      </c>
      <c r="R1241">
        <v>0</v>
      </c>
      <c r="S1241">
        <v>120</v>
      </c>
      <c r="T1241">
        <v>0</v>
      </c>
      <c r="U1241">
        <v>220</v>
      </c>
      <c r="V1241">
        <v>220</v>
      </c>
      <c r="W1241">
        <v>120</v>
      </c>
      <c r="X1241">
        <v>0</v>
      </c>
      <c r="Y1241">
        <v>0</v>
      </c>
      <c r="Z1241">
        <v>0</v>
      </c>
      <c r="AD1241" s="1">
        <v>41856.333333333336</v>
      </c>
      <c r="AE1241" s="1">
        <v>41872.708333333336</v>
      </c>
      <c r="AG1241" s="1">
        <v>41849.333333333336</v>
      </c>
      <c r="AH1241" s="1">
        <v>41869.708333333336</v>
      </c>
      <c r="AI1241" s="1">
        <v>41849.333333333336</v>
      </c>
      <c r="AJ1241" s="1">
        <v>41869.708333333336</v>
      </c>
      <c r="AK1241" s="1">
        <v>41849.333333333336</v>
      </c>
      <c r="AL1241" s="1">
        <v>41869.708333333336</v>
      </c>
      <c r="AM1241" s="1">
        <v>41856.333333333336</v>
      </c>
      <c r="AN1241" s="1">
        <v>41872.708333333336</v>
      </c>
      <c r="AP1241" t="s">
        <v>113</v>
      </c>
      <c r="AU1241" t="s">
        <v>3415</v>
      </c>
      <c r="AY1241" t="s">
        <v>106</v>
      </c>
      <c r="AZ1241">
        <v>0</v>
      </c>
      <c r="BA1241">
        <v>0</v>
      </c>
      <c r="BD1241" s="3">
        <v>41321.661111111112</v>
      </c>
      <c r="BE1241" s="3">
        <v>41321.663888888892</v>
      </c>
      <c r="BF1241" t="s">
        <v>115</v>
      </c>
      <c r="BG1241" t="s">
        <v>115</v>
      </c>
      <c r="BH1241">
        <v>8149</v>
      </c>
      <c r="BM1241">
        <v>43550</v>
      </c>
      <c r="BR1241" t="s">
        <v>116</v>
      </c>
      <c r="BS1241" t="s">
        <v>117</v>
      </c>
      <c r="BU1241">
        <v>1</v>
      </c>
      <c r="BV1241" t="s">
        <v>118</v>
      </c>
      <c r="BX1241" t="s">
        <v>119</v>
      </c>
      <c r="BY1241" t="s">
        <v>119</v>
      </c>
      <c r="BZ1241" t="s">
        <v>119</v>
      </c>
      <c r="CA1241">
        <v>1</v>
      </c>
      <c r="CC1241" t="s">
        <v>120</v>
      </c>
      <c r="CH1241">
        <v>540</v>
      </c>
      <c r="CI1241">
        <v>36190</v>
      </c>
      <c r="CJ1241" t="s">
        <v>106</v>
      </c>
      <c r="CK1241" t="s">
        <v>106</v>
      </c>
      <c r="CL1241">
        <v>15</v>
      </c>
      <c r="CM1241" t="s">
        <v>2963</v>
      </c>
      <c r="CO1241">
        <v>124438</v>
      </c>
      <c r="CQ1241">
        <v>0</v>
      </c>
      <c r="CR1241">
        <v>0</v>
      </c>
      <c r="CS1241">
        <v>0</v>
      </c>
      <c r="CY1241" t="s">
        <v>123</v>
      </c>
      <c r="CZ1241" t="s">
        <v>124</v>
      </c>
      <c r="DD1241" t="str" cm="1">
        <f t="array" ref="DD1241">TEXT(_xlfn.SEQUENCE(1, DATEDIF(AG1241, AH1241, "m") + 1, AG1241, 30), "YYYY-APMM")</f>
        <v>2014-AP07</v>
      </c>
      <c r="DN1241">
        <f t="shared" si="38"/>
        <v>220</v>
      </c>
      <c r="DO1241" t="str">
        <f t="shared" si="39"/>
        <v>LABOR- SUBCONTRACTOR</v>
      </c>
    </row>
    <row r="1242" spans="1:119" x14ac:dyDescent="0.35">
      <c r="A1242" t="s">
        <v>105</v>
      </c>
      <c r="B1242">
        <v>500527</v>
      </c>
      <c r="C1242">
        <v>6359</v>
      </c>
      <c r="D1242">
        <v>124439</v>
      </c>
      <c r="E1242">
        <v>13662</v>
      </c>
      <c r="F1242">
        <v>0</v>
      </c>
      <c r="G1242" t="s">
        <v>106</v>
      </c>
      <c r="H1242" t="s">
        <v>106</v>
      </c>
      <c r="I1242" t="s">
        <v>106</v>
      </c>
      <c r="J1242" t="s">
        <v>107</v>
      </c>
      <c r="K1242" t="s">
        <v>108</v>
      </c>
      <c r="L1242" t="s">
        <v>109</v>
      </c>
      <c r="M1242" t="s">
        <v>110</v>
      </c>
      <c r="N1242" t="s">
        <v>3416</v>
      </c>
      <c r="O1242" t="s">
        <v>2989</v>
      </c>
      <c r="P1242">
        <v>8178</v>
      </c>
      <c r="Q1242">
        <v>24</v>
      </c>
      <c r="R1242">
        <v>0</v>
      </c>
      <c r="S1242">
        <v>160</v>
      </c>
      <c r="T1242">
        <v>0</v>
      </c>
      <c r="U1242">
        <v>165</v>
      </c>
      <c r="V1242">
        <v>165</v>
      </c>
      <c r="W1242">
        <v>160</v>
      </c>
      <c r="X1242">
        <v>0</v>
      </c>
      <c r="Y1242">
        <v>0</v>
      </c>
      <c r="Z1242">
        <v>0</v>
      </c>
      <c r="AD1242" s="1">
        <v>41864.333333333336</v>
      </c>
      <c r="AE1242" s="1">
        <v>41886.708333333336</v>
      </c>
      <c r="AG1242" s="1">
        <v>41861.333333333336</v>
      </c>
      <c r="AH1242" s="1">
        <v>41883.708333333336</v>
      </c>
      <c r="AI1242" s="1">
        <v>41861.333333333336</v>
      </c>
      <c r="AJ1242" s="1">
        <v>41883.708333333336</v>
      </c>
      <c r="AK1242" s="1">
        <v>41861.333333333336</v>
      </c>
      <c r="AL1242" s="1">
        <v>41883.708333333336</v>
      </c>
      <c r="AM1242" s="1">
        <v>41864.333333333336</v>
      </c>
      <c r="AN1242" s="1">
        <v>41886.708333333336</v>
      </c>
      <c r="AP1242" t="s">
        <v>113</v>
      </c>
      <c r="AU1242" t="s">
        <v>3417</v>
      </c>
      <c r="AY1242" t="s">
        <v>106</v>
      </c>
      <c r="AZ1242">
        <v>0</v>
      </c>
      <c r="BA1242">
        <v>0</v>
      </c>
      <c r="BD1242" s="3">
        <v>41321.661111111112</v>
      </c>
      <c r="BE1242" s="3">
        <v>41321.663888888892</v>
      </c>
      <c r="BF1242" t="s">
        <v>115</v>
      </c>
      <c r="BG1242" t="s">
        <v>115</v>
      </c>
      <c r="BH1242">
        <v>8149</v>
      </c>
      <c r="BM1242">
        <v>43550</v>
      </c>
      <c r="BR1242" t="s">
        <v>116</v>
      </c>
      <c r="BS1242" t="s">
        <v>117</v>
      </c>
      <c r="BU1242">
        <v>1</v>
      </c>
      <c r="BV1242" t="s">
        <v>118</v>
      </c>
      <c r="BX1242" t="s">
        <v>119</v>
      </c>
      <c r="BY1242" t="s">
        <v>119</v>
      </c>
      <c r="BZ1242" t="s">
        <v>119</v>
      </c>
      <c r="CA1242">
        <v>1</v>
      </c>
      <c r="CC1242" t="s">
        <v>120</v>
      </c>
      <c r="CH1242">
        <v>540</v>
      </c>
      <c r="CI1242">
        <v>36190</v>
      </c>
      <c r="CJ1242" t="s">
        <v>106</v>
      </c>
      <c r="CK1242" t="s">
        <v>106</v>
      </c>
      <c r="CL1242">
        <v>15</v>
      </c>
      <c r="CM1242" t="s">
        <v>2963</v>
      </c>
      <c r="CO1242">
        <v>124438</v>
      </c>
      <c r="CQ1242">
        <v>0</v>
      </c>
      <c r="CR1242">
        <v>0</v>
      </c>
      <c r="CS1242">
        <v>0</v>
      </c>
      <c r="CY1242" t="s">
        <v>123</v>
      </c>
      <c r="CZ1242" t="s">
        <v>124</v>
      </c>
      <c r="DD1242" t="str" cm="1">
        <f t="array" ref="DD1242">TEXT(_xlfn.SEQUENCE(1, DATEDIF(AG1242, AH1242, "m") + 1, AG1242, 30), "YYYY-APMM")</f>
        <v>2014-AP08</v>
      </c>
      <c r="DN1242">
        <f t="shared" si="38"/>
        <v>165</v>
      </c>
      <c r="DO1242" t="str">
        <f t="shared" si="39"/>
        <v>LABOR- SUBCONTRACTOR</v>
      </c>
    </row>
    <row r="1243" spans="1:119" x14ac:dyDescent="0.35">
      <c r="A1243" t="s">
        <v>105</v>
      </c>
      <c r="B1243">
        <v>500528</v>
      </c>
      <c r="C1243">
        <v>6359</v>
      </c>
      <c r="D1243">
        <v>124439</v>
      </c>
      <c r="E1243">
        <v>13662</v>
      </c>
      <c r="F1243">
        <v>0</v>
      </c>
      <c r="G1243" t="s">
        <v>106</v>
      </c>
      <c r="H1243" t="s">
        <v>106</v>
      </c>
      <c r="I1243" t="s">
        <v>106</v>
      </c>
      <c r="J1243" t="s">
        <v>107</v>
      </c>
      <c r="K1243" t="s">
        <v>108</v>
      </c>
      <c r="L1243" t="s">
        <v>109</v>
      </c>
      <c r="M1243" t="s">
        <v>110</v>
      </c>
      <c r="N1243" t="s">
        <v>3418</v>
      </c>
      <c r="O1243" t="s">
        <v>2947</v>
      </c>
      <c r="P1243">
        <v>8178</v>
      </c>
      <c r="Q1243">
        <v>128</v>
      </c>
      <c r="R1243">
        <v>104</v>
      </c>
      <c r="S1243">
        <v>160</v>
      </c>
      <c r="T1243">
        <v>0</v>
      </c>
      <c r="U1243">
        <v>338.25</v>
      </c>
      <c r="V1243">
        <v>338.25</v>
      </c>
      <c r="W1243">
        <v>160</v>
      </c>
      <c r="X1243">
        <v>0</v>
      </c>
      <c r="Y1243">
        <v>0</v>
      </c>
      <c r="Z1243">
        <v>0</v>
      </c>
      <c r="AD1243" s="1">
        <v>41886.333333333336</v>
      </c>
      <c r="AE1243" s="1">
        <v>41909.708333333336</v>
      </c>
      <c r="AG1243" s="1">
        <v>41868.333333333336</v>
      </c>
      <c r="AH1243" s="1">
        <v>41890.708333333336</v>
      </c>
      <c r="AI1243" s="1">
        <v>41868.333333333336</v>
      </c>
      <c r="AJ1243" s="1">
        <v>41890.708333333336</v>
      </c>
      <c r="AK1243" s="1">
        <v>41868.333333333336</v>
      </c>
      <c r="AL1243" s="1">
        <v>41890.708333333336</v>
      </c>
      <c r="AM1243" s="1">
        <v>41886.333333333336</v>
      </c>
      <c r="AN1243" s="1">
        <v>41909.708333333336</v>
      </c>
      <c r="AP1243" t="s">
        <v>113</v>
      </c>
      <c r="AU1243" t="s">
        <v>3419</v>
      </c>
      <c r="AY1243" t="s">
        <v>106</v>
      </c>
      <c r="AZ1243">
        <v>0</v>
      </c>
      <c r="BA1243">
        <v>0</v>
      </c>
      <c r="BD1243" s="3">
        <v>41321.661111111112</v>
      </c>
      <c r="BE1243" s="3">
        <v>41321.663888888892</v>
      </c>
      <c r="BF1243" t="s">
        <v>115</v>
      </c>
      <c r="BG1243" t="s">
        <v>115</v>
      </c>
      <c r="BH1243">
        <v>8149</v>
      </c>
      <c r="BM1243">
        <v>43550</v>
      </c>
      <c r="BR1243" t="s">
        <v>116</v>
      </c>
      <c r="BS1243" t="s">
        <v>117</v>
      </c>
      <c r="BU1243">
        <v>1</v>
      </c>
      <c r="BV1243" t="s">
        <v>118</v>
      </c>
      <c r="BX1243" t="s">
        <v>119</v>
      </c>
      <c r="BY1243" t="s">
        <v>119</v>
      </c>
      <c r="BZ1243" t="s">
        <v>119</v>
      </c>
      <c r="CA1243">
        <v>1</v>
      </c>
      <c r="CC1243" t="s">
        <v>120</v>
      </c>
      <c r="CH1243">
        <v>540</v>
      </c>
      <c r="CI1243">
        <v>36190</v>
      </c>
      <c r="CJ1243" t="s">
        <v>106</v>
      </c>
      <c r="CK1243" t="s">
        <v>106</v>
      </c>
      <c r="CL1243">
        <v>15</v>
      </c>
      <c r="CM1243" t="s">
        <v>2963</v>
      </c>
      <c r="CO1243">
        <v>124438</v>
      </c>
      <c r="CQ1243">
        <v>0</v>
      </c>
      <c r="CR1243">
        <v>0</v>
      </c>
      <c r="CS1243">
        <v>0</v>
      </c>
      <c r="CY1243" t="s">
        <v>123</v>
      </c>
      <c r="CZ1243" t="s">
        <v>124</v>
      </c>
      <c r="DD1243" t="str" cm="1">
        <f t="array" ref="DD1243">TEXT(_xlfn.SEQUENCE(1, DATEDIF(AG1243, AH1243, "m") + 1, AG1243, 30), "YYYY-APMM")</f>
        <v>2014-AP08</v>
      </c>
      <c r="DN1243">
        <f t="shared" si="38"/>
        <v>338.25</v>
      </c>
      <c r="DO1243" t="str">
        <f t="shared" si="39"/>
        <v>LABOR- SUBCONTRACTOR</v>
      </c>
    </row>
    <row r="1244" spans="1:119" x14ac:dyDescent="0.35">
      <c r="A1244" t="s">
        <v>105</v>
      </c>
      <c r="B1244">
        <v>500529</v>
      </c>
      <c r="C1244">
        <v>6359</v>
      </c>
      <c r="D1244">
        <v>124439</v>
      </c>
      <c r="E1244">
        <v>13662</v>
      </c>
      <c r="F1244">
        <v>0</v>
      </c>
      <c r="G1244" t="s">
        <v>106</v>
      </c>
      <c r="H1244" t="s">
        <v>106</v>
      </c>
      <c r="I1244" t="s">
        <v>106</v>
      </c>
      <c r="J1244" t="s">
        <v>107</v>
      </c>
      <c r="K1244" t="s">
        <v>108</v>
      </c>
      <c r="L1244" t="s">
        <v>109</v>
      </c>
      <c r="M1244" t="s">
        <v>110</v>
      </c>
      <c r="N1244" t="s">
        <v>3420</v>
      </c>
      <c r="O1244" t="s">
        <v>2887</v>
      </c>
      <c r="P1244">
        <v>8178</v>
      </c>
      <c r="Q1244">
        <v>24</v>
      </c>
      <c r="R1244">
        <v>0</v>
      </c>
      <c r="S1244">
        <v>200</v>
      </c>
      <c r="T1244">
        <v>0</v>
      </c>
      <c r="U1244">
        <v>880</v>
      </c>
      <c r="V1244">
        <v>880</v>
      </c>
      <c r="W1244">
        <v>200</v>
      </c>
      <c r="X1244">
        <v>0</v>
      </c>
      <c r="Y1244">
        <v>0</v>
      </c>
      <c r="Z1244">
        <v>0</v>
      </c>
      <c r="AD1244" s="1">
        <v>41872.333333333336</v>
      </c>
      <c r="AE1244" s="1">
        <v>41900.708333333336</v>
      </c>
      <c r="AG1244" s="1">
        <v>41869.333333333336</v>
      </c>
      <c r="AH1244" s="1">
        <v>41897.708333333336</v>
      </c>
      <c r="AI1244" s="1">
        <v>41869.333333333336</v>
      </c>
      <c r="AJ1244" s="1">
        <v>41897.708333333336</v>
      </c>
      <c r="AK1244" s="1">
        <v>41869.333333333336</v>
      </c>
      <c r="AL1244" s="1">
        <v>41897.708333333336</v>
      </c>
      <c r="AM1244" s="1">
        <v>41872.333333333336</v>
      </c>
      <c r="AN1244" s="1">
        <v>41900.708333333336</v>
      </c>
      <c r="AP1244" t="s">
        <v>113</v>
      </c>
      <c r="AU1244" t="s">
        <v>3421</v>
      </c>
      <c r="AY1244" t="s">
        <v>106</v>
      </c>
      <c r="AZ1244">
        <v>0</v>
      </c>
      <c r="BA1244">
        <v>0</v>
      </c>
      <c r="BD1244" s="3">
        <v>41321.661111111112</v>
      </c>
      <c r="BE1244" s="3">
        <v>41321.663888888892</v>
      </c>
      <c r="BF1244" t="s">
        <v>115</v>
      </c>
      <c r="BG1244" t="s">
        <v>115</v>
      </c>
      <c r="BH1244">
        <v>8149</v>
      </c>
      <c r="BM1244">
        <v>43550</v>
      </c>
      <c r="BR1244" t="s">
        <v>116</v>
      </c>
      <c r="BS1244" t="s">
        <v>117</v>
      </c>
      <c r="BU1244">
        <v>1</v>
      </c>
      <c r="BV1244" t="s">
        <v>118</v>
      </c>
      <c r="BX1244" t="s">
        <v>119</v>
      </c>
      <c r="BY1244" t="s">
        <v>119</v>
      </c>
      <c r="BZ1244" t="s">
        <v>119</v>
      </c>
      <c r="CA1244">
        <v>1</v>
      </c>
      <c r="CC1244" t="s">
        <v>120</v>
      </c>
      <c r="CH1244">
        <v>540</v>
      </c>
      <c r="CI1244">
        <v>36190</v>
      </c>
      <c r="CJ1244" t="s">
        <v>106</v>
      </c>
      <c r="CK1244" t="s">
        <v>106</v>
      </c>
      <c r="CL1244">
        <v>15</v>
      </c>
      <c r="CM1244" t="s">
        <v>2963</v>
      </c>
      <c r="CO1244">
        <v>124438</v>
      </c>
      <c r="CQ1244">
        <v>0</v>
      </c>
      <c r="CR1244">
        <v>0</v>
      </c>
      <c r="CS1244">
        <v>0</v>
      </c>
      <c r="CY1244" t="s">
        <v>123</v>
      </c>
      <c r="CZ1244" t="s">
        <v>124</v>
      </c>
      <c r="DD1244" t="str" cm="1">
        <f t="array" ref="DD1244">TEXT(_xlfn.SEQUENCE(1, DATEDIF(AG1244, AH1244, "m") + 1, AG1244, 30), "YYYY-APMM")</f>
        <v>2014-AP08</v>
      </c>
      <c r="DN1244">
        <f t="shared" si="38"/>
        <v>880</v>
      </c>
      <c r="DO1244" t="str">
        <f t="shared" si="39"/>
        <v>LABOR- SUBCONTRACTOR</v>
      </c>
    </row>
    <row r="1245" spans="1:119" x14ac:dyDescent="0.35">
      <c r="A1245" t="s">
        <v>105</v>
      </c>
      <c r="B1245">
        <v>500530</v>
      </c>
      <c r="C1245">
        <v>6359</v>
      </c>
      <c r="D1245">
        <v>124439</v>
      </c>
      <c r="E1245">
        <v>13662</v>
      </c>
      <c r="F1245">
        <v>0</v>
      </c>
      <c r="G1245" t="s">
        <v>106</v>
      </c>
      <c r="H1245" t="s">
        <v>106</v>
      </c>
      <c r="I1245" t="s">
        <v>106</v>
      </c>
      <c r="J1245" t="s">
        <v>107</v>
      </c>
      <c r="K1245" t="s">
        <v>108</v>
      </c>
      <c r="L1245" t="s">
        <v>109</v>
      </c>
      <c r="M1245" t="s">
        <v>110</v>
      </c>
      <c r="N1245" t="s">
        <v>3422</v>
      </c>
      <c r="O1245" t="s">
        <v>2891</v>
      </c>
      <c r="P1245">
        <v>8171</v>
      </c>
      <c r="Q1245">
        <v>40</v>
      </c>
      <c r="R1245">
        <v>16</v>
      </c>
      <c r="S1245">
        <v>160</v>
      </c>
      <c r="T1245">
        <v>0</v>
      </c>
      <c r="U1245">
        <v>137.5</v>
      </c>
      <c r="V1245">
        <v>137.5</v>
      </c>
      <c r="W1245">
        <v>160</v>
      </c>
      <c r="X1245">
        <v>0</v>
      </c>
      <c r="Y1245">
        <v>0</v>
      </c>
      <c r="Z1245">
        <v>0</v>
      </c>
      <c r="AD1245" s="1">
        <v>41889.333333333336</v>
      </c>
      <c r="AE1245" s="1">
        <v>41911.708333333336</v>
      </c>
      <c r="AG1245" s="1">
        <v>41883.333333333336</v>
      </c>
      <c r="AH1245" s="1">
        <v>41905.708333333336</v>
      </c>
      <c r="AI1245" s="1">
        <v>41883.333333333336</v>
      </c>
      <c r="AJ1245" s="1">
        <v>41905.708333333336</v>
      </c>
      <c r="AK1245" s="1">
        <v>41883.333333333336</v>
      </c>
      <c r="AL1245" s="1">
        <v>41905.708333333336</v>
      </c>
      <c r="AM1245" s="1">
        <v>41889.333333333336</v>
      </c>
      <c r="AN1245" s="1">
        <v>41911.708333333336</v>
      </c>
      <c r="AP1245" t="s">
        <v>113</v>
      </c>
      <c r="AU1245" t="s">
        <v>3423</v>
      </c>
      <c r="AY1245" t="s">
        <v>106</v>
      </c>
      <c r="AZ1245">
        <v>0</v>
      </c>
      <c r="BA1245">
        <v>0</v>
      </c>
      <c r="BD1245" s="3">
        <v>41321.661111111112</v>
      </c>
      <c r="BE1245" s="3">
        <v>41321.663888888892</v>
      </c>
      <c r="BF1245" t="s">
        <v>115</v>
      </c>
      <c r="BG1245" t="s">
        <v>115</v>
      </c>
      <c r="BH1245">
        <v>8149</v>
      </c>
      <c r="BM1245">
        <v>43480</v>
      </c>
      <c r="BR1245" t="s">
        <v>2893</v>
      </c>
      <c r="BS1245" t="s">
        <v>2894</v>
      </c>
      <c r="BU1245">
        <v>1</v>
      </c>
      <c r="BV1245" t="s">
        <v>118</v>
      </c>
      <c r="BX1245" t="s">
        <v>119</v>
      </c>
      <c r="BY1245" t="s">
        <v>119</v>
      </c>
      <c r="BZ1245" t="s">
        <v>119</v>
      </c>
      <c r="CA1245">
        <v>1</v>
      </c>
      <c r="CC1245" t="s">
        <v>120</v>
      </c>
      <c r="CH1245">
        <v>540</v>
      </c>
      <c r="CI1245">
        <v>36190</v>
      </c>
      <c r="CJ1245" t="s">
        <v>106</v>
      </c>
      <c r="CK1245" t="s">
        <v>106</v>
      </c>
      <c r="CL1245">
        <v>15</v>
      </c>
      <c r="CM1245" t="s">
        <v>2963</v>
      </c>
      <c r="CO1245">
        <v>124438</v>
      </c>
      <c r="CQ1245">
        <v>0</v>
      </c>
      <c r="CR1245">
        <v>0</v>
      </c>
      <c r="CS1245">
        <v>0</v>
      </c>
      <c r="CY1245" t="s">
        <v>123</v>
      </c>
      <c r="CZ1245" t="s">
        <v>124</v>
      </c>
      <c r="DD1245" t="str" cm="1">
        <f t="array" ref="DD1245">TEXT(_xlfn.SEQUENCE(1, DATEDIF(AG1245, AH1245, "m") + 1, AG1245, 30), "YYYY-APMM")</f>
        <v>2014-AP09</v>
      </c>
      <c r="DN1245">
        <f t="shared" si="38"/>
        <v>137.5</v>
      </c>
      <c r="DO1245" t="str">
        <f t="shared" si="39"/>
        <v>GRANITE MASON SK</v>
      </c>
    </row>
    <row r="1246" spans="1:119" x14ac:dyDescent="0.35">
      <c r="A1246" t="s">
        <v>105</v>
      </c>
      <c r="B1246">
        <v>500531</v>
      </c>
      <c r="C1246">
        <v>6359</v>
      </c>
      <c r="D1246">
        <v>124439</v>
      </c>
      <c r="E1246">
        <v>13662</v>
      </c>
      <c r="F1246">
        <v>0</v>
      </c>
      <c r="G1246" t="s">
        <v>106</v>
      </c>
      <c r="H1246" t="s">
        <v>106</v>
      </c>
      <c r="I1246" t="s">
        <v>106</v>
      </c>
      <c r="J1246" t="s">
        <v>107</v>
      </c>
      <c r="K1246" t="s">
        <v>108</v>
      </c>
      <c r="L1246" t="s">
        <v>109</v>
      </c>
      <c r="M1246" t="s">
        <v>110</v>
      </c>
      <c r="N1246" t="s">
        <v>3424</v>
      </c>
      <c r="O1246" t="s">
        <v>2998</v>
      </c>
      <c r="P1246">
        <v>8178</v>
      </c>
      <c r="Q1246">
        <v>24</v>
      </c>
      <c r="R1246">
        <v>0</v>
      </c>
      <c r="S1246">
        <v>160</v>
      </c>
      <c r="T1246">
        <v>0</v>
      </c>
      <c r="U1246">
        <v>218.75</v>
      </c>
      <c r="V1246">
        <v>218.75</v>
      </c>
      <c r="W1246">
        <v>160</v>
      </c>
      <c r="X1246">
        <v>0</v>
      </c>
      <c r="Y1246">
        <v>0</v>
      </c>
      <c r="Z1246">
        <v>0</v>
      </c>
      <c r="AD1246" s="1">
        <v>41886.333333333336</v>
      </c>
      <c r="AE1246" s="1">
        <v>41909.708333333336</v>
      </c>
      <c r="AG1246" s="1">
        <v>41883.333333333336</v>
      </c>
      <c r="AH1246" s="1">
        <v>41905.708333333336</v>
      </c>
      <c r="AI1246" s="1">
        <v>41883.333333333336</v>
      </c>
      <c r="AJ1246" s="1">
        <v>41905.708333333336</v>
      </c>
      <c r="AK1246" s="1">
        <v>41883.333333333336</v>
      </c>
      <c r="AL1246" s="1">
        <v>41905.708333333336</v>
      </c>
      <c r="AM1246" s="1">
        <v>41886.333333333336</v>
      </c>
      <c r="AN1246" s="1">
        <v>41909.708333333336</v>
      </c>
      <c r="AP1246" t="s">
        <v>113</v>
      </c>
      <c r="AU1246" t="s">
        <v>3425</v>
      </c>
      <c r="AY1246" t="s">
        <v>106</v>
      </c>
      <c r="AZ1246">
        <v>0</v>
      </c>
      <c r="BA1246">
        <v>0</v>
      </c>
      <c r="BD1246" s="3">
        <v>41321.661111111112</v>
      </c>
      <c r="BE1246" s="3">
        <v>41321.663888888892</v>
      </c>
      <c r="BF1246" t="s">
        <v>115</v>
      </c>
      <c r="BG1246" t="s">
        <v>115</v>
      </c>
      <c r="BH1246">
        <v>8149</v>
      </c>
      <c r="BM1246">
        <v>43550</v>
      </c>
      <c r="BR1246" t="s">
        <v>116</v>
      </c>
      <c r="BS1246" t="s">
        <v>117</v>
      </c>
      <c r="BU1246">
        <v>1</v>
      </c>
      <c r="BV1246" t="s">
        <v>118</v>
      </c>
      <c r="BX1246" t="s">
        <v>119</v>
      </c>
      <c r="BY1246" t="s">
        <v>119</v>
      </c>
      <c r="BZ1246" t="s">
        <v>119</v>
      </c>
      <c r="CA1246">
        <v>1</v>
      </c>
      <c r="CC1246" t="s">
        <v>120</v>
      </c>
      <c r="CH1246">
        <v>540</v>
      </c>
      <c r="CI1246">
        <v>36190</v>
      </c>
      <c r="CJ1246" t="s">
        <v>106</v>
      </c>
      <c r="CK1246" t="s">
        <v>106</v>
      </c>
      <c r="CL1246">
        <v>15</v>
      </c>
      <c r="CM1246" t="s">
        <v>2963</v>
      </c>
      <c r="CO1246">
        <v>124438</v>
      </c>
      <c r="CQ1246">
        <v>0</v>
      </c>
      <c r="CR1246">
        <v>0</v>
      </c>
      <c r="CS1246">
        <v>0</v>
      </c>
      <c r="CY1246" t="s">
        <v>123</v>
      </c>
      <c r="CZ1246" t="s">
        <v>124</v>
      </c>
      <c r="DD1246" t="str" cm="1">
        <f t="array" ref="DD1246">TEXT(_xlfn.SEQUENCE(1, DATEDIF(AG1246, AH1246, "m") + 1, AG1246, 30), "YYYY-APMM")</f>
        <v>2014-AP09</v>
      </c>
      <c r="DN1246">
        <f t="shared" si="38"/>
        <v>218.75</v>
      </c>
      <c r="DO1246" t="str">
        <f t="shared" si="39"/>
        <v>LABOR- SUBCONTRACTOR</v>
      </c>
    </row>
    <row r="1247" spans="1:119" x14ac:dyDescent="0.35">
      <c r="A1247" t="s">
        <v>105</v>
      </c>
      <c r="B1247">
        <v>500532</v>
      </c>
      <c r="C1247">
        <v>6359</v>
      </c>
      <c r="D1247">
        <v>124439</v>
      </c>
      <c r="E1247">
        <v>13662</v>
      </c>
      <c r="F1247">
        <v>0</v>
      </c>
      <c r="G1247" t="s">
        <v>106</v>
      </c>
      <c r="H1247" t="s">
        <v>106</v>
      </c>
      <c r="I1247" t="s">
        <v>106</v>
      </c>
      <c r="J1247" t="s">
        <v>107</v>
      </c>
      <c r="K1247" t="s">
        <v>108</v>
      </c>
      <c r="L1247" t="s">
        <v>109</v>
      </c>
      <c r="M1247" t="s">
        <v>110</v>
      </c>
      <c r="N1247" t="s">
        <v>3426</v>
      </c>
      <c r="O1247" t="s">
        <v>2899</v>
      </c>
      <c r="P1247">
        <v>8178</v>
      </c>
      <c r="Q1247">
        <v>24</v>
      </c>
      <c r="R1247">
        <v>0</v>
      </c>
      <c r="S1247">
        <v>200</v>
      </c>
      <c r="T1247">
        <v>0</v>
      </c>
      <c r="U1247">
        <v>6570.3</v>
      </c>
      <c r="V1247">
        <v>6570.3</v>
      </c>
      <c r="W1247">
        <v>200</v>
      </c>
      <c r="X1247">
        <v>0</v>
      </c>
      <c r="Y1247">
        <v>0</v>
      </c>
      <c r="Z1247">
        <v>0</v>
      </c>
      <c r="AD1247" s="1">
        <v>41898.333333333336</v>
      </c>
      <c r="AE1247" s="1">
        <v>41928.708333333336</v>
      </c>
      <c r="AG1247" s="1">
        <v>41895.333333333336</v>
      </c>
      <c r="AH1247" s="1">
        <v>41925.708333333336</v>
      </c>
      <c r="AI1247" s="1">
        <v>41895.333333333336</v>
      </c>
      <c r="AJ1247" s="1">
        <v>41925.708333333336</v>
      </c>
      <c r="AK1247" s="1">
        <v>41895.333333333336</v>
      </c>
      <c r="AL1247" s="1">
        <v>41925.708333333336</v>
      </c>
      <c r="AM1247" s="1">
        <v>41898.333333333336</v>
      </c>
      <c r="AN1247" s="1">
        <v>41928.708333333336</v>
      </c>
      <c r="AP1247" t="s">
        <v>113</v>
      </c>
      <c r="AU1247" t="s">
        <v>3427</v>
      </c>
      <c r="AY1247" t="s">
        <v>106</v>
      </c>
      <c r="AZ1247">
        <v>0</v>
      </c>
      <c r="BA1247">
        <v>0</v>
      </c>
      <c r="BD1247" s="3">
        <v>41321.661111111112</v>
      </c>
      <c r="BE1247" s="3">
        <v>41328.377083333333</v>
      </c>
      <c r="BF1247" t="s">
        <v>115</v>
      </c>
      <c r="BG1247" t="s">
        <v>115</v>
      </c>
      <c r="BH1247">
        <v>8149</v>
      </c>
      <c r="BM1247">
        <v>43550</v>
      </c>
      <c r="BR1247" t="s">
        <v>116</v>
      </c>
      <c r="BS1247" t="s">
        <v>117</v>
      </c>
      <c r="BU1247">
        <v>1</v>
      </c>
      <c r="BV1247" t="s">
        <v>118</v>
      </c>
      <c r="BX1247" t="s">
        <v>119</v>
      </c>
      <c r="BY1247" t="s">
        <v>119</v>
      </c>
      <c r="BZ1247" t="s">
        <v>119</v>
      </c>
      <c r="CA1247">
        <v>1</v>
      </c>
      <c r="CC1247" t="s">
        <v>120</v>
      </c>
      <c r="CH1247">
        <v>540</v>
      </c>
      <c r="CI1247">
        <v>36190</v>
      </c>
      <c r="CJ1247" t="s">
        <v>106</v>
      </c>
      <c r="CK1247" t="s">
        <v>106</v>
      </c>
      <c r="CL1247">
        <v>15</v>
      </c>
      <c r="CM1247" t="s">
        <v>2963</v>
      </c>
      <c r="CO1247">
        <v>124438</v>
      </c>
      <c r="CQ1247">
        <v>0</v>
      </c>
      <c r="CR1247">
        <v>0</v>
      </c>
      <c r="CS1247">
        <v>0</v>
      </c>
      <c r="CY1247" t="s">
        <v>123</v>
      </c>
      <c r="CZ1247" t="s">
        <v>124</v>
      </c>
      <c r="DD1247" t="str" cm="1">
        <f t="array" ref="DD1247:DE1247">TEXT(_xlfn.SEQUENCE(1, DATEDIF(AG1247, AH1247, "m") + 1, AG1247, 30), "YYYY-APMM")</f>
        <v>2014-AP09</v>
      </c>
      <c r="DE1247" t="str">
        <v>2014-AP10</v>
      </c>
      <c r="DN1247">
        <f t="shared" si="38"/>
        <v>3285.15</v>
      </c>
      <c r="DO1247" t="str">
        <f t="shared" si="39"/>
        <v>LABOR- SUBCONTRACTOR</v>
      </c>
    </row>
    <row r="1248" spans="1:119" x14ac:dyDescent="0.35">
      <c r="A1248" t="s">
        <v>105</v>
      </c>
      <c r="B1248">
        <v>500533</v>
      </c>
      <c r="C1248">
        <v>6359</v>
      </c>
      <c r="D1248">
        <v>124440</v>
      </c>
      <c r="E1248">
        <v>13662</v>
      </c>
      <c r="F1248">
        <v>0</v>
      </c>
      <c r="G1248" t="s">
        <v>106</v>
      </c>
      <c r="H1248" t="s">
        <v>106</v>
      </c>
      <c r="I1248" t="s">
        <v>106</v>
      </c>
      <c r="J1248" t="s">
        <v>107</v>
      </c>
      <c r="K1248" t="s">
        <v>108</v>
      </c>
      <c r="L1248" t="s">
        <v>109</v>
      </c>
      <c r="M1248" t="s">
        <v>110</v>
      </c>
      <c r="N1248" t="s">
        <v>3428</v>
      </c>
      <c r="O1248" t="s">
        <v>2905</v>
      </c>
      <c r="P1248">
        <v>8168</v>
      </c>
      <c r="Q1248">
        <v>392</v>
      </c>
      <c r="R1248">
        <v>0</v>
      </c>
      <c r="S1248">
        <v>200</v>
      </c>
      <c r="T1248">
        <v>0</v>
      </c>
      <c r="U1248">
        <v>11578.5</v>
      </c>
      <c r="V1248">
        <v>11578.5</v>
      </c>
      <c r="W1248">
        <v>200</v>
      </c>
      <c r="X1248">
        <v>0</v>
      </c>
      <c r="Y1248">
        <v>0</v>
      </c>
      <c r="Z1248">
        <v>0</v>
      </c>
      <c r="AD1248" s="1">
        <v>41751.333333333336</v>
      </c>
      <c r="AE1248" s="1">
        <v>41779.708333333336</v>
      </c>
      <c r="AG1248" s="1">
        <v>41694.333333333336</v>
      </c>
      <c r="AH1248" s="1">
        <v>41722.708333333336</v>
      </c>
      <c r="AI1248" s="1">
        <v>41694.333333333336</v>
      </c>
      <c r="AJ1248" s="1">
        <v>41722.708333333336</v>
      </c>
      <c r="AK1248" s="1">
        <v>41694.333333333336</v>
      </c>
      <c r="AL1248" s="1">
        <v>41722.708333333336</v>
      </c>
      <c r="AM1248" s="1">
        <v>41751.333333333336</v>
      </c>
      <c r="AN1248" s="1">
        <v>41779.708333333336</v>
      </c>
      <c r="AP1248" t="s">
        <v>113</v>
      </c>
      <c r="AU1248" t="s">
        <v>3429</v>
      </c>
      <c r="AY1248" t="s">
        <v>106</v>
      </c>
      <c r="AZ1248">
        <v>0</v>
      </c>
      <c r="BA1248">
        <v>0</v>
      </c>
      <c r="BD1248" s="3">
        <v>41321.661111111112</v>
      </c>
      <c r="BE1248" s="3">
        <v>41321.663888888892</v>
      </c>
      <c r="BF1248" t="s">
        <v>115</v>
      </c>
      <c r="BG1248" t="s">
        <v>115</v>
      </c>
      <c r="BH1248">
        <v>8149</v>
      </c>
      <c r="BM1248">
        <v>43450</v>
      </c>
      <c r="BR1248" t="s">
        <v>1309</v>
      </c>
      <c r="BS1248" t="s">
        <v>1310</v>
      </c>
      <c r="BU1248">
        <v>1</v>
      </c>
      <c r="BV1248" t="s">
        <v>118</v>
      </c>
      <c r="BX1248" t="s">
        <v>119</v>
      </c>
      <c r="BY1248" t="s">
        <v>119</v>
      </c>
      <c r="BZ1248" t="s">
        <v>119</v>
      </c>
      <c r="CA1248">
        <v>1</v>
      </c>
      <c r="CC1248" t="s">
        <v>120</v>
      </c>
      <c r="CH1248">
        <v>540</v>
      </c>
      <c r="CI1248">
        <v>36180</v>
      </c>
      <c r="CJ1248" t="s">
        <v>106</v>
      </c>
      <c r="CK1248" t="s">
        <v>106</v>
      </c>
      <c r="CL1248">
        <v>10</v>
      </c>
      <c r="CM1248" t="s">
        <v>2889</v>
      </c>
      <c r="CO1248">
        <v>124438</v>
      </c>
      <c r="CQ1248">
        <v>0</v>
      </c>
      <c r="CR1248">
        <v>0</v>
      </c>
      <c r="CS1248">
        <v>0</v>
      </c>
      <c r="CY1248" t="s">
        <v>123</v>
      </c>
      <c r="CZ1248" t="s">
        <v>124</v>
      </c>
      <c r="DD1248" t="str" cm="1">
        <f t="array" ref="DD1248:DE1248">TEXT(_xlfn.SEQUENCE(1, DATEDIF(AG1248, AH1248, "m") + 1, AG1248, 30), "YYYY-APMM")</f>
        <v>2014-AP02</v>
      </c>
      <c r="DE1248" t="str">
        <v>2014-AP03</v>
      </c>
      <c r="DN1248">
        <f t="shared" si="38"/>
        <v>5789.25</v>
      </c>
      <c r="DO1248" t="str">
        <f t="shared" si="39"/>
        <v>BLOCK MASON SK</v>
      </c>
    </row>
    <row r="1249" spans="1:119" x14ac:dyDescent="0.35">
      <c r="A1249" t="s">
        <v>105</v>
      </c>
      <c r="B1249">
        <v>500534</v>
      </c>
      <c r="C1249">
        <v>6359</v>
      </c>
      <c r="D1249">
        <v>124440</v>
      </c>
      <c r="E1249">
        <v>13662</v>
      </c>
      <c r="F1249">
        <v>0</v>
      </c>
      <c r="G1249" t="s">
        <v>106</v>
      </c>
      <c r="H1249" t="s">
        <v>106</v>
      </c>
      <c r="I1249" t="s">
        <v>106</v>
      </c>
      <c r="J1249" t="s">
        <v>107</v>
      </c>
      <c r="K1249" t="s">
        <v>108</v>
      </c>
      <c r="L1249" t="s">
        <v>109</v>
      </c>
      <c r="M1249" t="s">
        <v>110</v>
      </c>
      <c r="N1249" t="s">
        <v>3430</v>
      </c>
      <c r="O1249" t="s">
        <v>2908</v>
      </c>
      <c r="P1249">
        <v>8169</v>
      </c>
      <c r="Q1249">
        <v>392</v>
      </c>
      <c r="R1249">
        <v>0</v>
      </c>
      <c r="S1249">
        <v>200</v>
      </c>
      <c r="T1249">
        <v>0</v>
      </c>
      <c r="U1249">
        <v>14187.5</v>
      </c>
      <c r="V1249">
        <v>14187.5</v>
      </c>
      <c r="W1249">
        <v>200</v>
      </c>
      <c r="X1249">
        <v>0</v>
      </c>
      <c r="Y1249">
        <v>0</v>
      </c>
      <c r="Z1249">
        <v>0</v>
      </c>
      <c r="AD1249" s="1">
        <v>41773.333333333336</v>
      </c>
      <c r="AE1249" s="1">
        <v>41801.708333333336</v>
      </c>
      <c r="AG1249" s="1">
        <v>41716.333333333336</v>
      </c>
      <c r="AH1249" s="1">
        <v>41744.708333333336</v>
      </c>
      <c r="AI1249" s="1">
        <v>41716.333333333336</v>
      </c>
      <c r="AJ1249" s="1">
        <v>41744.708333333336</v>
      </c>
      <c r="AK1249" s="1">
        <v>41716.333333333336</v>
      </c>
      <c r="AL1249" s="1">
        <v>41744.708333333336</v>
      </c>
      <c r="AM1249" s="1">
        <v>41773.333333333336</v>
      </c>
      <c r="AN1249" s="1">
        <v>41801.708333333336</v>
      </c>
      <c r="AP1249" t="s">
        <v>113</v>
      </c>
      <c r="AU1249" t="s">
        <v>3431</v>
      </c>
      <c r="AY1249" t="s">
        <v>106</v>
      </c>
      <c r="AZ1249">
        <v>0</v>
      </c>
      <c r="BA1249">
        <v>0</v>
      </c>
      <c r="BD1249" s="3">
        <v>41321.661111111112</v>
      </c>
      <c r="BE1249" s="3">
        <v>41321.663888888892</v>
      </c>
      <c r="BF1249" t="s">
        <v>115</v>
      </c>
      <c r="BG1249" t="s">
        <v>115</v>
      </c>
      <c r="BH1249">
        <v>8149</v>
      </c>
      <c r="BM1249">
        <v>43460</v>
      </c>
      <c r="BR1249" t="s">
        <v>2848</v>
      </c>
      <c r="BS1249" t="s">
        <v>2849</v>
      </c>
      <c r="BU1249">
        <v>1</v>
      </c>
      <c r="BV1249" t="s">
        <v>118</v>
      </c>
      <c r="BX1249" t="s">
        <v>119</v>
      </c>
      <c r="BY1249" t="s">
        <v>119</v>
      </c>
      <c r="BZ1249" t="s">
        <v>119</v>
      </c>
      <c r="CA1249">
        <v>1</v>
      </c>
      <c r="CC1249" t="s">
        <v>120</v>
      </c>
      <c r="CH1249">
        <v>540</v>
      </c>
      <c r="CI1249">
        <v>36180</v>
      </c>
      <c r="CJ1249" t="s">
        <v>106</v>
      </c>
      <c r="CK1249" t="s">
        <v>106</v>
      </c>
      <c r="CL1249">
        <v>10</v>
      </c>
      <c r="CM1249" t="s">
        <v>2889</v>
      </c>
      <c r="CO1249">
        <v>124438</v>
      </c>
      <c r="CQ1249">
        <v>0</v>
      </c>
      <c r="CR1249">
        <v>0</v>
      </c>
      <c r="CS1249">
        <v>0</v>
      </c>
      <c r="CY1249" t="s">
        <v>123</v>
      </c>
      <c r="CZ1249" t="s">
        <v>124</v>
      </c>
      <c r="DD1249" t="str" cm="1">
        <f t="array" ref="DD1249">TEXT(_xlfn.SEQUENCE(1, DATEDIF(AG1249, AH1249, "m") + 1, AG1249, 30), "YYYY-APMM")</f>
        <v>2014-AP03</v>
      </c>
      <c r="DN1249">
        <f t="shared" si="38"/>
        <v>14187.5</v>
      </c>
      <c r="DO1249" t="str">
        <f t="shared" si="39"/>
        <v>PLASTER MASON SK</v>
      </c>
    </row>
    <row r="1250" spans="1:119" x14ac:dyDescent="0.35">
      <c r="A1250" t="s">
        <v>105</v>
      </c>
      <c r="B1250">
        <v>500535</v>
      </c>
      <c r="C1250">
        <v>6359</v>
      </c>
      <c r="D1250">
        <v>124440</v>
      </c>
      <c r="E1250">
        <v>13662</v>
      </c>
      <c r="F1250">
        <v>0</v>
      </c>
      <c r="G1250" t="s">
        <v>106</v>
      </c>
      <c r="H1250" t="s">
        <v>106</v>
      </c>
      <c r="I1250" t="s">
        <v>106</v>
      </c>
      <c r="J1250" t="s">
        <v>107</v>
      </c>
      <c r="K1250" t="s">
        <v>108</v>
      </c>
      <c r="L1250" t="s">
        <v>109</v>
      </c>
      <c r="M1250" t="s">
        <v>110</v>
      </c>
      <c r="N1250" t="s">
        <v>3432</v>
      </c>
      <c r="O1250" t="s">
        <v>2911</v>
      </c>
      <c r="P1250">
        <v>8164</v>
      </c>
      <c r="Q1250">
        <v>456</v>
      </c>
      <c r="R1250">
        <v>64</v>
      </c>
      <c r="S1250">
        <v>168</v>
      </c>
      <c r="T1250">
        <v>0</v>
      </c>
      <c r="U1250">
        <v>2713.25</v>
      </c>
      <c r="V1250">
        <v>2713.25</v>
      </c>
      <c r="W1250">
        <v>168</v>
      </c>
      <c r="X1250">
        <v>0</v>
      </c>
      <c r="Y1250">
        <v>0</v>
      </c>
      <c r="Z1250">
        <v>0</v>
      </c>
      <c r="AD1250" s="1">
        <v>41791.333333333336</v>
      </c>
      <c r="AE1250" s="1">
        <v>41814.708333333336</v>
      </c>
      <c r="AG1250" s="1">
        <v>41724.333333333336</v>
      </c>
      <c r="AH1250" s="1">
        <v>41748.708333333336</v>
      </c>
      <c r="AI1250" s="1">
        <v>41724.333333333336</v>
      </c>
      <c r="AJ1250" s="1">
        <v>41748.708333333336</v>
      </c>
      <c r="AK1250" s="1">
        <v>41724.333333333336</v>
      </c>
      <c r="AL1250" s="1">
        <v>41748.708333333336</v>
      </c>
      <c r="AM1250" s="1">
        <v>41791.333333333336</v>
      </c>
      <c r="AN1250" s="1">
        <v>41814.708333333336</v>
      </c>
      <c r="AP1250" t="s">
        <v>113</v>
      </c>
      <c r="AU1250" t="s">
        <v>3433</v>
      </c>
      <c r="AY1250" t="s">
        <v>106</v>
      </c>
      <c r="AZ1250">
        <v>0</v>
      </c>
      <c r="BA1250">
        <v>0</v>
      </c>
      <c r="BD1250" s="3">
        <v>41321.661111111112</v>
      </c>
      <c r="BE1250" s="3">
        <v>41321.663888888892</v>
      </c>
      <c r="BF1250" t="s">
        <v>115</v>
      </c>
      <c r="BG1250" t="s">
        <v>115</v>
      </c>
      <c r="BH1250">
        <v>8149</v>
      </c>
      <c r="BM1250">
        <v>43410</v>
      </c>
      <c r="BR1250" t="s">
        <v>2865</v>
      </c>
      <c r="BS1250" t="s">
        <v>2866</v>
      </c>
      <c r="BU1250">
        <v>1</v>
      </c>
      <c r="BV1250" t="s">
        <v>118</v>
      </c>
      <c r="BX1250" t="s">
        <v>119</v>
      </c>
      <c r="BY1250" t="s">
        <v>119</v>
      </c>
      <c r="BZ1250" t="s">
        <v>119</v>
      </c>
      <c r="CA1250">
        <v>1</v>
      </c>
      <c r="CC1250" t="s">
        <v>120</v>
      </c>
      <c r="CH1250">
        <v>540</v>
      </c>
      <c r="CI1250">
        <v>36180</v>
      </c>
      <c r="CJ1250" t="s">
        <v>106</v>
      </c>
      <c r="CK1250" t="s">
        <v>106</v>
      </c>
      <c r="CL1250">
        <v>10</v>
      </c>
      <c r="CM1250" t="s">
        <v>2889</v>
      </c>
      <c r="CO1250">
        <v>124438</v>
      </c>
      <c r="CQ1250">
        <v>0</v>
      </c>
      <c r="CR1250">
        <v>0</v>
      </c>
      <c r="CS1250">
        <v>0</v>
      </c>
      <c r="CY1250" t="s">
        <v>123</v>
      </c>
      <c r="CZ1250" t="s">
        <v>124</v>
      </c>
      <c r="DD1250" t="str" cm="1">
        <f t="array" ref="DD1250">TEXT(_xlfn.SEQUENCE(1, DATEDIF(AG1250, AH1250, "m") + 1, AG1250, 30), "YYYY-APMM")</f>
        <v>2014-AP03</v>
      </c>
      <c r="DN1250">
        <f t="shared" si="38"/>
        <v>2713.25</v>
      </c>
      <c r="DO1250" t="str">
        <f t="shared" si="39"/>
        <v>SCREED MASON SK</v>
      </c>
    </row>
    <row r="1251" spans="1:119" x14ac:dyDescent="0.35">
      <c r="A1251" t="s">
        <v>105</v>
      </c>
      <c r="B1251">
        <v>500536</v>
      </c>
      <c r="C1251">
        <v>6359</v>
      </c>
      <c r="D1251">
        <v>124440</v>
      </c>
      <c r="E1251">
        <v>13662</v>
      </c>
      <c r="F1251">
        <v>0</v>
      </c>
      <c r="G1251" t="s">
        <v>106</v>
      </c>
      <c r="H1251" t="s">
        <v>106</v>
      </c>
      <c r="I1251" t="s">
        <v>106</v>
      </c>
      <c r="J1251" t="s">
        <v>107</v>
      </c>
      <c r="K1251" t="s">
        <v>108</v>
      </c>
      <c r="L1251" t="s">
        <v>109</v>
      </c>
      <c r="M1251" t="s">
        <v>110</v>
      </c>
      <c r="N1251" t="s">
        <v>3434</v>
      </c>
      <c r="O1251" t="s">
        <v>2914</v>
      </c>
      <c r="P1251">
        <v>8178</v>
      </c>
      <c r="Q1251">
        <v>392</v>
      </c>
      <c r="R1251">
        <v>0</v>
      </c>
      <c r="S1251">
        <v>120</v>
      </c>
      <c r="T1251">
        <v>0</v>
      </c>
      <c r="U1251">
        <v>528</v>
      </c>
      <c r="V1251">
        <v>528</v>
      </c>
      <c r="W1251">
        <v>120</v>
      </c>
      <c r="X1251">
        <v>0</v>
      </c>
      <c r="Y1251">
        <v>0</v>
      </c>
      <c r="Z1251">
        <v>0</v>
      </c>
      <c r="AD1251" s="1">
        <v>41791.333333333336</v>
      </c>
      <c r="AE1251" s="1">
        <v>41807.708333333336</v>
      </c>
      <c r="AG1251" s="1">
        <v>41734.333333333336</v>
      </c>
      <c r="AH1251" s="1">
        <v>41750.708333333336</v>
      </c>
      <c r="AI1251" s="1">
        <v>41734.333333333336</v>
      </c>
      <c r="AJ1251" s="1">
        <v>41750.708333333336</v>
      </c>
      <c r="AK1251" s="1">
        <v>41734.333333333336</v>
      </c>
      <c r="AL1251" s="1">
        <v>41750.708333333336</v>
      </c>
      <c r="AM1251" s="1">
        <v>41791.333333333336</v>
      </c>
      <c r="AN1251" s="1">
        <v>41807.708333333336</v>
      </c>
      <c r="AP1251" t="s">
        <v>113</v>
      </c>
      <c r="AU1251" t="s">
        <v>3435</v>
      </c>
      <c r="AY1251" t="s">
        <v>106</v>
      </c>
      <c r="AZ1251">
        <v>0</v>
      </c>
      <c r="BA1251">
        <v>0</v>
      </c>
      <c r="BD1251" s="3">
        <v>41321.661111111112</v>
      </c>
      <c r="BE1251" s="3">
        <v>41321.663888888892</v>
      </c>
      <c r="BF1251" t="s">
        <v>115</v>
      </c>
      <c r="BG1251" t="s">
        <v>115</v>
      </c>
      <c r="BH1251">
        <v>8149</v>
      </c>
      <c r="BM1251">
        <v>43550</v>
      </c>
      <c r="BR1251" t="s">
        <v>116</v>
      </c>
      <c r="BS1251" t="s">
        <v>117</v>
      </c>
      <c r="BU1251">
        <v>1</v>
      </c>
      <c r="BV1251" t="s">
        <v>118</v>
      </c>
      <c r="BX1251" t="s">
        <v>119</v>
      </c>
      <c r="BY1251" t="s">
        <v>119</v>
      </c>
      <c r="BZ1251" t="s">
        <v>119</v>
      </c>
      <c r="CA1251">
        <v>1</v>
      </c>
      <c r="CC1251" t="s">
        <v>120</v>
      </c>
      <c r="CH1251">
        <v>540</v>
      </c>
      <c r="CI1251">
        <v>36180</v>
      </c>
      <c r="CJ1251" t="s">
        <v>106</v>
      </c>
      <c r="CK1251" t="s">
        <v>106</v>
      </c>
      <c r="CL1251">
        <v>10</v>
      </c>
      <c r="CM1251" t="s">
        <v>2889</v>
      </c>
      <c r="CO1251">
        <v>124438</v>
      </c>
      <c r="CQ1251">
        <v>0</v>
      </c>
      <c r="CR1251">
        <v>0</v>
      </c>
      <c r="CS1251">
        <v>0</v>
      </c>
      <c r="CY1251" t="s">
        <v>123</v>
      </c>
      <c r="CZ1251" t="s">
        <v>124</v>
      </c>
      <c r="DD1251" t="str" cm="1">
        <f t="array" ref="DD1251">TEXT(_xlfn.SEQUENCE(1, DATEDIF(AG1251, AH1251, "m") + 1, AG1251, 30), "YYYY-APMM")</f>
        <v>2014-AP04</v>
      </c>
      <c r="DN1251">
        <f t="shared" si="38"/>
        <v>528</v>
      </c>
      <c r="DO1251" t="str">
        <f t="shared" si="39"/>
        <v>LABOR- SUBCONTRACTOR</v>
      </c>
    </row>
    <row r="1252" spans="1:119" x14ac:dyDescent="0.35">
      <c r="A1252" t="s">
        <v>105</v>
      </c>
      <c r="B1252">
        <v>500537</v>
      </c>
      <c r="C1252">
        <v>6359</v>
      </c>
      <c r="D1252">
        <v>124440</v>
      </c>
      <c r="E1252">
        <v>13662</v>
      </c>
      <c r="F1252">
        <v>0</v>
      </c>
      <c r="G1252" t="s">
        <v>106</v>
      </c>
      <c r="H1252" t="s">
        <v>106</v>
      </c>
      <c r="I1252" t="s">
        <v>106</v>
      </c>
      <c r="J1252" t="s">
        <v>107</v>
      </c>
      <c r="K1252" t="s">
        <v>108</v>
      </c>
      <c r="L1252" t="s">
        <v>109</v>
      </c>
      <c r="M1252" t="s">
        <v>110</v>
      </c>
      <c r="N1252" t="s">
        <v>3436</v>
      </c>
      <c r="O1252" t="s">
        <v>2917</v>
      </c>
      <c r="P1252">
        <v>8178</v>
      </c>
      <c r="Q1252">
        <v>504</v>
      </c>
      <c r="R1252">
        <v>0</v>
      </c>
      <c r="S1252">
        <v>200</v>
      </c>
      <c r="T1252">
        <v>0</v>
      </c>
      <c r="U1252">
        <v>7419.5</v>
      </c>
      <c r="V1252">
        <v>7419.5</v>
      </c>
      <c r="W1252">
        <v>200</v>
      </c>
      <c r="X1252">
        <v>0</v>
      </c>
      <c r="Y1252">
        <v>0</v>
      </c>
      <c r="Z1252">
        <v>0</v>
      </c>
      <c r="AD1252" s="1">
        <v>41806.333333333336</v>
      </c>
      <c r="AE1252" s="1">
        <v>41834.708333333336</v>
      </c>
      <c r="AG1252" s="1">
        <v>41732.333333333336</v>
      </c>
      <c r="AH1252" s="1">
        <v>41760.708333333336</v>
      </c>
      <c r="AI1252" s="1">
        <v>41732.333333333336</v>
      </c>
      <c r="AJ1252" s="1">
        <v>41760.708333333336</v>
      </c>
      <c r="AK1252" s="1">
        <v>41732.333333333336</v>
      </c>
      <c r="AL1252" s="1">
        <v>41760.708333333336</v>
      </c>
      <c r="AM1252" s="1">
        <v>41806.333333333336</v>
      </c>
      <c r="AN1252" s="1">
        <v>41834.708333333336</v>
      </c>
      <c r="AP1252" t="s">
        <v>113</v>
      </c>
      <c r="AU1252" t="s">
        <v>3437</v>
      </c>
      <c r="AY1252" t="s">
        <v>106</v>
      </c>
      <c r="AZ1252">
        <v>0</v>
      </c>
      <c r="BA1252">
        <v>0</v>
      </c>
      <c r="BD1252" s="3">
        <v>41321.661111111112</v>
      </c>
      <c r="BE1252" s="3">
        <v>41321.663888888892</v>
      </c>
      <c r="BF1252" t="s">
        <v>115</v>
      </c>
      <c r="BG1252" t="s">
        <v>115</v>
      </c>
      <c r="BH1252">
        <v>8149</v>
      </c>
      <c r="BM1252">
        <v>43550</v>
      </c>
      <c r="BR1252" t="s">
        <v>116</v>
      </c>
      <c r="BS1252" t="s">
        <v>117</v>
      </c>
      <c r="BU1252">
        <v>1</v>
      </c>
      <c r="BV1252" t="s">
        <v>118</v>
      </c>
      <c r="BX1252" t="s">
        <v>119</v>
      </c>
      <c r="BY1252" t="s">
        <v>119</v>
      </c>
      <c r="BZ1252" t="s">
        <v>119</v>
      </c>
      <c r="CA1252">
        <v>1</v>
      </c>
      <c r="CC1252" t="s">
        <v>120</v>
      </c>
      <c r="CH1252">
        <v>540</v>
      </c>
      <c r="CI1252">
        <v>36180</v>
      </c>
      <c r="CJ1252" t="s">
        <v>106</v>
      </c>
      <c r="CK1252" t="s">
        <v>106</v>
      </c>
      <c r="CL1252">
        <v>10</v>
      </c>
      <c r="CM1252" t="s">
        <v>2889</v>
      </c>
      <c r="CO1252">
        <v>124438</v>
      </c>
      <c r="CQ1252">
        <v>0</v>
      </c>
      <c r="CR1252">
        <v>0</v>
      </c>
      <c r="CS1252">
        <v>0</v>
      </c>
      <c r="CY1252" t="s">
        <v>123</v>
      </c>
      <c r="CZ1252" t="s">
        <v>124</v>
      </c>
      <c r="DD1252" t="str" cm="1">
        <f t="array" ref="DD1252">TEXT(_xlfn.SEQUENCE(1, DATEDIF(AG1252, AH1252, "m") + 1, AG1252, 30), "YYYY-APMM")</f>
        <v>2014-AP04</v>
      </c>
      <c r="DN1252">
        <f t="shared" si="38"/>
        <v>7419.5</v>
      </c>
      <c r="DO1252" t="str">
        <f t="shared" si="39"/>
        <v>LABOR- SUBCONTRACTOR</v>
      </c>
    </row>
    <row r="1253" spans="1:119" x14ac:dyDescent="0.35">
      <c r="A1253" t="s">
        <v>105</v>
      </c>
      <c r="B1253">
        <v>500538</v>
      </c>
      <c r="C1253">
        <v>6359</v>
      </c>
      <c r="D1253">
        <v>124440</v>
      </c>
      <c r="E1253">
        <v>13662</v>
      </c>
      <c r="F1253">
        <v>0</v>
      </c>
      <c r="G1253" t="s">
        <v>106</v>
      </c>
      <c r="H1253" t="s">
        <v>106</v>
      </c>
      <c r="I1253" t="s">
        <v>106</v>
      </c>
      <c r="J1253" t="s">
        <v>107</v>
      </c>
      <c r="K1253" t="s">
        <v>108</v>
      </c>
      <c r="L1253" t="s">
        <v>109</v>
      </c>
      <c r="M1253" t="s">
        <v>110</v>
      </c>
      <c r="N1253" t="s">
        <v>3438</v>
      </c>
      <c r="O1253" t="s">
        <v>2920</v>
      </c>
      <c r="P1253">
        <v>8170</v>
      </c>
      <c r="Q1253">
        <v>392</v>
      </c>
      <c r="R1253">
        <v>0</v>
      </c>
      <c r="S1253">
        <v>200</v>
      </c>
      <c r="T1253">
        <v>0</v>
      </c>
      <c r="U1253">
        <v>4418.75</v>
      </c>
      <c r="V1253">
        <v>4418.75</v>
      </c>
      <c r="W1253">
        <v>200</v>
      </c>
      <c r="X1253">
        <v>0</v>
      </c>
      <c r="Y1253">
        <v>0</v>
      </c>
      <c r="Z1253">
        <v>0</v>
      </c>
      <c r="AD1253" s="1">
        <v>41797.333333333336</v>
      </c>
      <c r="AE1253" s="1">
        <v>41825.708333333336</v>
      </c>
      <c r="AG1253" s="1">
        <v>41739.333333333336</v>
      </c>
      <c r="AH1253" s="1">
        <v>41767.708333333336</v>
      </c>
      <c r="AI1253" s="1">
        <v>41739.333333333336</v>
      </c>
      <c r="AJ1253" s="1">
        <v>41767.708333333336</v>
      </c>
      <c r="AK1253" s="1">
        <v>41739.333333333336</v>
      </c>
      <c r="AL1253" s="1">
        <v>41767.708333333336</v>
      </c>
      <c r="AM1253" s="1">
        <v>41797.333333333336</v>
      </c>
      <c r="AN1253" s="1">
        <v>41825.708333333336</v>
      </c>
      <c r="AP1253" t="s">
        <v>113</v>
      </c>
      <c r="AU1253" t="s">
        <v>3439</v>
      </c>
      <c r="AY1253" t="s">
        <v>106</v>
      </c>
      <c r="AZ1253">
        <v>0</v>
      </c>
      <c r="BA1253">
        <v>0</v>
      </c>
      <c r="BD1253" s="3">
        <v>41321.661111111112</v>
      </c>
      <c r="BE1253" s="3">
        <v>41321.663888888892</v>
      </c>
      <c r="BF1253" t="s">
        <v>115</v>
      </c>
      <c r="BG1253" t="s">
        <v>115</v>
      </c>
      <c r="BH1253">
        <v>8149</v>
      </c>
      <c r="BM1253">
        <v>43470</v>
      </c>
      <c r="BR1253" t="s">
        <v>2854</v>
      </c>
      <c r="BS1253" t="s">
        <v>2855</v>
      </c>
      <c r="BU1253">
        <v>1</v>
      </c>
      <c r="BV1253" t="s">
        <v>118</v>
      </c>
      <c r="BX1253" t="s">
        <v>119</v>
      </c>
      <c r="BY1253" t="s">
        <v>119</v>
      </c>
      <c r="BZ1253" t="s">
        <v>119</v>
      </c>
      <c r="CA1253">
        <v>1</v>
      </c>
      <c r="CC1253" t="s">
        <v>120</v>
      </c>
      <c r="CH1253">
        <v>540</v>
      </c>
      <c r="CI1253">
        <v>36180</v>
      </c>
      <c r="CJ1253" t="s">
        <v>106</v>
      </c>
      <c r="CK1253" t="s">
        <v>106</v>
      </c>
      <c r="CL1253">
        <v>10</v>
      </c>
      <c r="CM1253" t="s">
        <v>2889</v>
      </c>
      <c r="CO1253">
        <v>124438</v>
      </c>
      <c r="CQ1253">
        <v>0</v>
      </c>
      <c r="CR1253">
        <v>0</v>
      </c>
      <c r="CS1253">
        <v>0</v>
      </c>
      <c r="CY1253" t="s">
        <v>123</v>
      </c>
      <c r="CZ1253" t="s">
        <v>124</v>
      </c>
      <c r="DD1253" t="str" cm="1">
        <f t="array" ref="DD1253">TEXT(_xlfn.SEQUENCE(1, DATEDIF(AG1253, AH1253, "m") + 1, AG1253, 30), "YYYY-APMM")</f>
        <v>2014-AP04</v>
      </c>
      <c r="DN1253">
        <f t="shared" si="38"/>
        <v>4418.75</v>
      </c>
      <c r="DO1253" t="str">
        <f t="shared" si="39"/>
        <v>TILE MASON SK</v>
      </c>
    </row>
    <row r="1254" spans="1:119" x14ac:dyDescent="0.35">
      <c r="A1254" t="s">
        <v>105</v>
      </c>
      <c r="B1254">
        <v>500539</v>
      </c>
      <c r="C1254">
        <v>6359</v>
      </c>
      <c r="D1254">
        <v>124440</v>
      </c>
      <c r="E1254">
        <v>13662</v>
      </c>
      <c r="F1254">
        <v>0</v>
      </c>
      <c r="G1254" t="s">
        <v>106</v>
      </c>
      <c r="H1254" t="s">
        <v>106</v>
      </c>
      <c r="I1254" t="s">
        <v>106</v>
      </c>
      <c r="J1254" t="s">
        <v>107</v>
      </c>
      <c r="K1254" t="s">
        <v>108</v>
      </c>
      <c r="L1254" t="s">
        <v>109</v>
      </c>
      <c r="M1254" t="s">
        <v>110</v>
      </c>
      <c r="N1254" t="s">
        <v>3440</v>
      </c>
      <c r="O1254" t="s">
        <v>2923</v>
      </c>
      <c r="P1254">
        <v>8170</v>
      </c>
      <c r="Q1254">
        <v>392</v>
      </c>
      <c r="R1254">
        <v>0</v>
      </c>
      <c r="S1254">
        <v>200</v>
      </c>
      <c r="T1254">
        <v>0</v>
      </c>
      <c r="U1254">
        <v>2397.25</v>
      </c>
      <c r="V1254">
        <v>2397.25</v>
      </c>
      <c r="W1254">
        <v>200</v>
      </c>
      <c r="X1254">
        <v>0</v>
      </c>
      <c r="Y1254">
        <v>0</v>
      </c>
      <c r="Z1254">
        <v>0</v>
      </c>
      <c r="AD1254" s="1">
        <v>41802.333333333336</v>
      </c>
      <c r="AE1254" s="1">
        <v>41830.708333333336</v>
      </c>
      <c r="AG1254" s="1">
        <v>41745.333333333336</v>
      </c>
      <c r="AH1254" s="1">
        <v>41773.708333333336</v>
      </c>
      <c r="AI1254" s="1">
        <v>41745.333333333336</v>
      </c>
      <c r="AJ1254" s="1">
        <v>41773.708333333336</v>
      </c>
      <c r="AK1254" s="1">
        <v>41745.333333333336</v>
      </c>
      <c r="AL1254" s="1">
        <v>41773.708333333336</v>
      </c>
      <c r="AM1254" s="1">
        <v>41802.333333333336</v>
      </c>
      <c r="AN1254" s="1">
        <v>41830.708333333336</v>
      </c>
      <c r="AP1254" t="s">
        <v>113</v>
      </c>
      <c r="AU1254" t="s">
        <v>3441</v>
      </c>
      <c r="AY1254" t="s">
        <v>106</v>
      </c>
      <c r="AZ1254">
        <v>0</v>
      </c>
      <c r="BA1254">
        <v>0</v>
      </c>
      <c r="BD1254" s="3">
        <v>41321.661111111112</v>
      </c>
      <c r="BE1254" s="3">
        <v>41321.663888888892</v>
      </c>
      <c r="BF1254" t="s">
        <v>115</v>
      </c>
      <c r="BG1254" t="s">
        <v>115</v>
      </c>
      <c r="BH1254">
        <v>8149</v>
      </c>
      <c r="BM1254">
        <v>43470</v>
      </c>
      <c r="BR1254" t="s">
        <v>2854</v>
      </c>
      <c r="BS1254" t="s">
        <v>2855</v>
      </c>
      <c r="BU1254">
        <v>1</v>
      </c>
      <c r="BV1254" t="s">
        <v>118</v>
      </c>
      <c r="BX1254" t="s">
        <v>119</v>
      </c>
      <c r="BY1254" t="s">
        <v>119</v>
      </c>
      <c r="BZ1254" t="s">
        <v>119</v>
      </c>
      <c r="CA1254">
        <v>1</v>
      </c>
      <c r="CC1254" t="s">
        <v>120</v>
      </c>
      <c r="CH1254">
        <v>540</v>
      </c>
      <c r="CI1254">
        <v>36180</v>
      </c>
      <c r="CJ1254" t="s">
        <v>106</v>
      </c>
      <c r="CK1254" t="s">
        <v>106</v>
      </c>
      <c r="CL1254">
        <v>10</v>
      </c>
      <c r="CM1254" t="s">
        <v>2889</v>
      </c>
      <c r="CO1254">
        <v>124438</v>
      </c>
      <c r="CQ1254">
        <v>0</v>
      </c>
      <c r="CR1254">
        <v>0</v>
      </c>
      <c r="CS1254">
        <v>0</v>
      </c>
      <c r="CY1254" t="s">
        <v>123</v>
      </c>
      <c r="CZ1254" t="s">
        <v>124</v>
      </c>
      <c r="DD1254" t="str" cm="1">
        <f t="array" ref="DD1254">TEXT(_xlfn.SEQUENCE(1, DATEDIF(AG1254, AH1254, "m") + 1, AG1254, 30), "YYYY-APMM")</f>
        <v>2014-AP04</v>
      </c>
      <c r="DN1254">
        <f t="shared" si="38"/>
        <v>2397.25</v>
      </c>
      <c r="DO1254" t="str">
        <f t="shared" si="39"/>
        <v>TILE MASON SK</v>
      </c>
    </row>
    <row r="1255" spans="1:119" x14ac:dyDescent="0.35">
      <c r="A1255" t="s">
        <v>105</v>
      </c>
      <c r="B1255">
        <v>500540</v>
      </c>
      <c r="C1255">
        <v>6359</v>
      </c>
      <c r="D1255">
        <v>124440</v>
      </c>
      <c r="E1255">
        <v>13662</v>
      </c>
      <c r="F1255">
        <v>0</v>
      </c>
      <c r="G1255" t="s">
        <v>106</v>
      </c>
      <c r="H1255" t="s">
        <v>106</v>
      </c>
      <c r="I1255" t="s">
        <v>106</v>
      </c>
      <c r="J1255" t="s">
        <v>107</v>
      </c>
      <c r="K1255" t="s">
        <v>108</v>
      </c>
      <c r="L1255" t="s">
        <v>109</v>
      </c>
      <c r="M1255" t="s">
        <v>110</v>
      </c>
      <c r="N1255" t="s">
        <v>3442</v>
      </c>
      <c r="O1255" t="s">
        <v>2926</v>
      </c>
      <c r="P1255">
        <v>8170</v>
      </c>
      <c r="Q1255">
        <v>456</v>
      </c>
      <c r="R1255">
        <v>0</v>
      </c>
      <c r="S1255">
        <v>120</v>
      </c>
      <c r="T1255">
        <v>0</v>
      </c>
      <c r="U1255">
        <v>875</v>
      </c>
      <c r="V1255">
        <v>875</v>
      </c>
      <c r="W1255">
        <v>120</v>
      </c>
      <c r="X1255">
        <v>0</v>
      </c>
      <c r="Y1255">
        <v>0</v>
      </c>
      <c r="Z1255">
        <v>0</v>
      </c>
      <c r="AD1255" s="1">
        <v>41839.333333333336</v>
      </c>
      <c r="AE1255" s="1">
        <v>41858.708333333336</v>
      </c>
      <c r="AG1255" s="1">
        <v>41772.333333333336</v>
      </c>
      <c r="AH1255" s="1">
        <v>41788.708333333336</v>
      </c>
      <c r="AI1255" s="1">
        <v>41772.333333333336</v>
      </c>
      <c r="AJ1255" s="1">
        <v>41788.708333333336</v>
      </c>
      <c r="AK1255" s="1">
        <v>41772.333333333336</v>
      </c>
      <c r="AL1255" s="1">
        <v>41788.708333333336</v>
      </c>
      <c r="AM1255" s="1">
        <v>41839.333333333336</v>
      </c>
      <c r="AN1255" s="1">
        <v>41858.708333333336</v>
      </c>
      <c r="AP1255" t="s">
        <v>113</v>
      </c>
      <c r="AU1255" t="s">
        <v>3443</v>
      </c>
      <c r="AY1255" t="s">
        <v>106</v>
      </c>
      <c r="AZ1255">
        <v>0</v>
      </c>
      <c r="BA1255">
        <v>0</v>
      </c>
      <c r="BD1255" s="3">
        <v>41321.661111111112</v>
      </c>
      <c r="BE1255" s="3">
        <v>41321.663888888892</v>
      </c>
      <c r="BF1255" t="s">
        <v>115</v>
      </c>
      <c r="BG1255" t="s">
        <v>115</v>
      </c>
      <c r="BH1255">
        <v>8149</v>
      </c>
      <c r="BM1255">
        <v>43470</v>
      </c>
      <c r="BR1255" t="s">
        <v>2854</v>
      </c>
      <c r="BS1255" t="s">
        <v>2855</v>
      </c>
      <c r="BU1255">
        <v>1</v>
      </c>
      <c r="BV1255" t="s">
        <v>118</v>
      </c>
      <c r="BX1255" t="s">
        <v>119</v>
      </c>
      <c r="BY1255" t="s">
        <v>119</v>
      </c>
      <c r="BZ1255" t="s">
        <v>119</v>
      </c>
      <c r="CA1255">
        <v>1</v>
      </c>
      <c r="CC1255" t="s">
        <v>120</v>
      </c>
      <c r="CH1255">
        <v>540</v>
      </c>
      <c r="CI1255">
        <v>36180</v>
      </c>
      <c r="CJ1255" t="s">
        <v>106</v>
      </c>
      <c r="CK1255" t="s">
        <v>106</v>
      </c>
      <c r="CL1255">
        <v>10</v>
      </c>
      <c r="CM1255" t="s">
        <v>2889</v>
      </c>
      <c r="CO1255">
        <v>124438</v>
      </c>
      <c r="CQ1255">
        <v>0</v>
      </c>
      <c r="CR1255">
        <v>0</v>
      </c>
      <c r="CS1255">
        <v>0</v>
      </c>
      <c r="CY1255" t="s">
        <v>123</v>
      </c>
      <c r="CZ1255" t="s">
        <v>124</v>
      </c>
      <c r="DD1255" t="str" cm="1">
        <f t="array" ref="DD1255">TEXT(_xlfn.SEQUENCE(1, DATEDIF(AG1255, AH1255, "m") + 1, AG1255, 30), "YYYY-APMM")</f>
        <v>2014-AP05</v>
      </c>
      <c r="DN1255">
        <f t="shared" si="38"/>
        <v>875</v>
      </c>
      <c r="DO1255" t="str">
        <f t="shared" si="39"/>
        <v>TILE MASON SK</v>
      </c>
    </row>
    <row r="1256" spans="1:119" x14ac:dyDescent="0.35">
      <c r="A1256" t="s">
        <v>105</v>
      </c>
      <c r="B1256">
        <v>500541</v>
      </c>
      <c r="C1256">
        <v>6359</v>
      </c>
      <c r="D1256">
        <v>124440</v>
      </c>
      <c r="E1256">
        <v>13662</v>
      </c>
      <c r="F1256">
        <v>0</v>
      </c>
      <c r="G1256" t="s">
        <v>106</v>
      </c>
      <c r="H1256" t="s">
        <v>106</v>
      </c>
      <c r="I1256" t="s">
        <v>106</v>
      </c>
      <c r="J1256" t="s">
        <v>107</v>
      </c>
      <c r="K1256" t="s">
        <v>108</v>
      </c>
      <c r="L1256" t="s">
        <v>109</v>
      </c>
      <c r="M1256" t="s">
        <v>110</v>
      </c>
      <c r="N1256" t="s">
        <v>3444</v>
      </c>
      <c r="O1256" t="s">
        <v>2929</v>
      </c>
      <c r="P1256">
        <v>8170</v>
      </c>
      <c r="Q1256">
        <v>472</v>
      </c>
      <c r="R1256">
        <v>16</v>
      </c>
      <c r="S1256">
        <v>120</v>
      </c>
      <c r="T1256">
        <v>0</v>
      </c>
      <c r="U1256">
        <v>1162.5</v>
      </c>
      <c r="V1256">
        <v>1162.5</v>
      </c>
      <c r="W1256">
        <v>120</v>
      </c>
      <c r="X1256">
        <v>0</v>
      </c>
      <c r="Y1256">
        <v>0</v>
      </c>
      <c r="Z1256">
        <v>0</v>
      </c>
      <c r="AD1256" s="1">
        <v>41834.333333333336</v>
      </c>
      <c r="AE1256" s="1">
        <v>41850.708333333336</v>
      </c>
      <c r="AG1256" s="1">
        <v>41765.333333333336</v>
      </c>
      <c r="AH1256" s="1">
        <v>41781.708333333336</v>
      </c>
      <c r="AI1256" s="1">
        <v>41765.333333333336</v>
      </c>
      <c r="AJ1256" s="1">
        <v>41781.708333333336</v>
      </c>
      <c r="AK1256" s="1">
        <v>41765.333333333336</v>
      </c>
      <c r="AL1256" s="1">
        <v>41781.708333333336</v>
      </c>
      <c r="AM1256" s="1">
        <v>41834.333333333336</v>
      </c>
      <c r="AN1256" s="1">
        <v>41850.708333333336</v>
      </c>
      <c r="AP1256" t="s">
        <v>113</v>
      </c>
      <c r="AU1256" t="s">
        <v>3445</v>
      </c>
      <c r="AY1256" t="s">
        <v>106</v>
      </c>
      <c r="AZ1256">
        <v>0</v>
      </c>
      <c r="BA1256">
        <v>0</v>
      </c>
      <c r="BD1256" s="3">
        <v>41321.661111111112</v>
      </c>
      <c r="BE1256" s="3">
        <v>41321.663888888892</v>
      </c>
      <c r="BF1256" t="s">
        <v>115</v>
      </c>
      <c r="BG1256" t="s">
        <v>115</v>
      </c>
      <c r="BH1256">
        <v>8149</v>
      </c>
      <c r="BM1256">
        <v>43470</v>
      </c>
      <c r="BR1256" t="s">
        <v>2854</v>
      </c>
      <c r="BS1256" t="s">
        <v>2855</v>
      </c>
      <c r="BU1256">
        <v>1</v>
      </c>
      <c r="BV1256" t="s">
        <v>118</v>
      </c>
      <c r="BX1256" t="s">
        <v>119</v>
      </c>
      <c r="BY1256" t="s">
        <v>119</v>
      </c>
      <c r="BZ1256" t="s">
        <v>119</v>
      </c>
      <c r="CA1256">
        <v>1</v>
      </c>
      <c r="CC1256" t="s">
        <v>120</v>
      </c>
      <c r="CH1256">
        <v>540</v>
      </c>
      <c r="CI1256">
        <v>36180</v>
      </c>
      <c r="CJ1256" t="s">
        <v>106</v>
      </c>
      <c r="CK1256" t="s">
        <v>106</v>
      </c>
      <c r="CL1256">
        <v>10</v>
      </c>
      <c r="CM1256" t="s">
        <v>2889</v>
      </c>
      <c r="CO1256">
        <v>124438</v>
      </c>
      <c r="CQ1256">
        <v>0</v>
      </c>
      <c r="CR1256">
        <v>0</v>
      </c>
      <c r="CS1256">
        <v>0</v>
      </c>
      <c r="CY1256" t="s">
        <v>123</v>
      </c>
      <c r="CZ1256" t="s">
        <v>124</v>
      </c>
      <c r="DD1256" t="str" cm="1">
        <f t="array" ref="DD1256">TEXT(_xlfn.SEQUENCE(1, DATEDIF(AG1256, AH1256, "m") + 1, AG1256, 30), "YYYY-APMM")</f>
        <v>2014-AP05</v>
      </c>
      <c r="DN1256">
        <f t="shared" si="38"/>
        <v>1162.5</v>
      </c>
      <c r="DO1256" t="str">
        <f t="shared" si="39"/>
        <v>TILE MASON SK</v>
      </c>
    </row>
    <row r="1257" spans="1:119" x14ac:dyDescent="0.35">
      <c r="A1257" t="s">
        <v>105</v>
      </c>
      <c r="B1257">
        <v>500542</v>
      </c>
      <c r="C1257">
        <v>6359</v>
      </c>
      <c r="D1257">
        <v>124440</v>
      </c>
      <c r="E1257">
        <v>13662</v>
      </c>
      <c r="F1257">
        <v>0</v>
      </c>
      <c r="G1257" t="s">
        <v>106</v>
      </c>
      <c r="H1257" t="s">
        <v>106</v>
      </c>
      <c r="I1257" t="s">
        <v>106</v>
      </c>
      <c r="J1257" t="s">
        <v>107</v>
      </c>
      <c r="K1257" t="s">
        <v>108</v>
      </c>
      <c r="L1257" t="s">
        <v>109</v>
      </c>
      <c r="M1257" t="s">
        <v>110</v>
      </c>
      <c r="N1257" t="s">
        <v>3446</v>
      </c>
      <c r="O1257" t="s">
        <v>2932</v>
      </c>
      <c r="P1257">
        <v>8171</v>
      </c>
      <c r="Q1257">
        <v>456</v>
      </c>
      <c r="R1257">
        <v>0</v>
      </c>
      <c r="S1257">
        <v>160</v>
      </c>
      <c r="T1257">
        <v>0</v>
      </c>
      <c r="U1257">
        <v>1062.5</v>
      </c>
      <c r="V1257">
        <v>1062.5</v>
      </c>
      <c r="W1257">
        <v>160</v>
      </c>
      <c r="X1257">
        <v>0</v>
      </c>
      <c r="Y1257">
        <v>0</v>
      </c>
      <c r="Z1257">
        <v>0</v>
      </c>
      <c r="AD1257" s="1">
        <v>41847.333333333336</v>
      </c>
      <c r="AE1257" s="1">
        <v>41872.708333333336</v>
      </c>
      <c r="AG1257" s="1">
        <v>41780.333333333336</v>
      </c>
      <c r="AH1257" s="1">
        <v>41802.708333333336</v>
      </c>
      <c r="AI1257" s="1">
        <v>41780.333333333336</v>
      </c>
      <c r="AJ1257" s="1">
        <v>41802.708333333336</v>
      </c>
      <c r="AK1257" s="1">
        <v>41780.333333333336</v>
      </c>
      <c r="AL1257" s="1">
        <v>41802.708333333336</v>
      </c>
      <c r="AM1257" s="1">
        <v>41847.333333333336</v>
      </c>
      <c r="AN1257" s="1">
        <v>41872.708333333336</v>
      </c>
      <c r="AP1257" t="s">
        <v>113</v>
      </c>
      <c r="AU1257" t="s">
        <v>3447</v>
      </c>
      <c r="AY1257" t="s">
        <v>106</v>
      </c>
      <c r="AZ1257">
        <v>0</v>
      </c>
      <c r="BA1257">
        <v>0</v>
      </c>
      <c r="BD1257" s="3">
        <v>41321.661111111112</v>
      </c>
      <c r="BE1257" s="3">
        <v>41321.663888888892</v>
      </c>
      <c r="BF1257" t="s">
        <v>115</v>
      </c>
      <c r="BG1257" t="s">
        <v>115</v>
      </c>
      <c r="BH1257">
        <v>8149</v>
      </c>
      <c r="BM1257">
        <v>43480</v>
      </c>
      <c r="BR1257" t="s">
        <v>2893</v>
      </c>
      <c r="BS1257" t="s">
        <v>2894</v>
      </c>
      <c r="BU1257">
        <v>1</v>
      </c>
      <c r="BV1257" t="s">
        <v>118</v>
      </c>
      <c r="BX1257" t="s">
        <v>119</v>
      </c>
      <c r="BY1257" t="s">
        <v>119</v>
      </c>
      <c r="BZ1257" t="s">
        <v>119</v>
      </c>
      <c r="CA1257">
        <v>1</v>
      </c>
      <c r="CC1257" t="s">
        <v>120</v>
      </c>
      <c r="CH1257">
        <v>540</v>
      </c>
      <c r="CI1257">
        <v>36180</v>
      </c>
      <c r="CJ1257" t="s">
        <v>106</v>
      </c>
      <c r="CK1257" t="s">
        <v>106</v>
      </c>
      <c r="CL1257">
        <v>10</v>
      </c>
      <c r="CM1257" t="s">
        <v>2889</v>
      </c>
      <c r="CO1257">
        <v>124438</v>
      </c>
      <c r="CQ1257">
        <v>0</v>
      </c>
      <c r="CR1257">
        <v>0</v>
      </c>
      <c r="CS1257">
        <v>0</v>
      </c>
      <c r="CY1257" t="s">
        <v>123</v>
      </c>
      <c r="CZ1257" t="s">
        <v>124</v>
      </c>
      <c r="DD1257" t="str" cm="1">
        <f t="array" ref="DD1257">TEXT(_xlfn.SEQUENCE(1, DATEDIF(AG1257, AH1257, "m") + 1, AG1257, 30), "YYYY-APMM")</f>
        <v>2014-AP05</v>
      </c>
      <c r="DN1257">
        <f t="shared" si="38"/>
        <v>1062.5</v>
      </c>
      <c r="DO1257" t="str">
        <f t="shared" si="39"/>
        <v>GRANITE MASON SK</v>
      </c>
    </row>
    <row r="1258" spans="1:119" x14ac:dyDescent="0.35">
      <c r="A1258" t="s">
        <v>105</v>
      </c>
      <c r="B1258">
        <v>500543</v>
      </c>
      <c r="C1258">
        <v>6359</v>
      </c>
      <c r="D1258">
        <v>124440</v>
      </c>
      <c r="E1258">
        <v>13662</v>
      </c>
      <c r="F1258">
        <v>0</v>
      </c>
      <c r="G1258" t="s">
        <v>106</v>
      </c>
      <c r="H1258" t="s">
        <v>106</v>
      </c>
      <c r="I1258" t="s">
        <v>106</v>
      </c>
      <c r="J1258" t="s">
        <v>107</v>
      </c>
      <c r="K1258" t="s">
        <v>108</v>
      </c>
      <c r="L1258" t="s">
        <v>109</v>
      </c>
      <c r="M1258" t="s">
        <v>110</v>
      </c>
      <c r="N1258" t="s">
        <v>3448</v>
      </c>
      <c r="O1258" t="s">
        <v>2935</v>
      </c>
      <c r="P1258">
        <v>8178</v>
      </c>
      <c r="Q1258">
        <v>392</v>
      </c>
      <c r="R1258">
        <v>0</v>
      </c>
      <c r="S1258">
        <v>160</v>
      </c>
      <c r="T1258">
        <v>0</v>
      </c>
      <c r="U1258">
        <v>1650</v>
      </c>
      <c r="V1258">
        <v>1650</v>
      </c>
      <c r="W1258">
        <v>160</v>
      </c>
      <c r="X1258">
        <v>0</v>
      </c>
      <c r="Y1258">
        <v>0</v>
      </c>
      <c r="Z1258">
        <v>0</v>
      </c>
      <c r="AD1258" s="1">
        <v>41820.333333333336</v>
      </c>
      <c r="AE1258" s="1">
        <v>41842.708333333336</v>
      </c>
      <c r="AG1258" s="1">
        <v>41763.333333333336</v>
      </c>
      <c r="AH1258" s="1">
        <v>41785.708333333336</v>
      </c>
      <c r="AI1258" s="1">
        <v>41763.333333333336</v>
      </c>
      <c r="AJ1258" s="1">
        <v>41785.708333333336</v>
      </c>
      <c r="AK1258" s="1">
        <v>41763.333333333336</v>
      </c>
      <c r="AL1258" s="1">
        <v>41785.708333333336</v>
      </c>
      <c r="AM1258" s="1">
        <v>41820.333333333336</v>
      </c>
      <c r="AN1258" s="1">
        <v>41842.708333333336</v>
      </c>
      <c r="AP1258" t="s">
        <v>113</v>
      </c>
      <c r="AU1258" t="s">
        <v>3449</v>
      </c>
      <c r="AY1258" t="s">
        <v>106</v>
      </c>
      <c r="AZ1258">
        <v>0</v>
      </c>
      <c r="BA1258">
        <v>0</v>
      </c>
      <c r="BD1258" s="3">
        <v>41321.661111111112</v>
      </c>
      <c r="BE1258" s="3">
        <v>41321.663888888892</v>
      </c>
      <c r="BF1258" t="s">
        <v>115</v>
      </c>
      <c r="BG1258" t="s">
        <v>115</v>
      </c>
      <c r="BH1258">
        <v>8149</v>
      </c>
      <c r="BM1258">
        <v>43550</v>
      </c>
      <c r="BR1258" t="s">
        <v>116</v>
      </c>
      <c r="BS1258" t="s">
        <v>117</v>
      </c>
      <c r="BU1258">
        <v>1</v>
      </c>
      <c r="BV1258" t="s">
        <v>118</v>
      </c>
      <c r="BX1258" t="s">
        <v>119</v>
      </c>
      <c r="BY1258" t="s">
        <v>119</v>
      </c>
      <c r="BZ1258" t="s">
        <v>119</v>
      </c>
      <c r="CA1258">
        <v>1</v>
      </c>
      <c r="CC1258" t="s">
        <v>120</v>
      </c>
      <c r="CH1258">
        <v>540</v>
      </c>
      <c r="CI1258">
        <v>36180</v>
      </c>
      <c r="CJ1258" t="s">
        <v>106</v>
      </c>
      <c r="CK1258" t="s">
        <v>106</v>
      </c>
      <c r="CL1258">
        <v>10</v>
      </c>
      <c r="CM1258" t="s">
        <v>2889</v>
      </c>
      <c r="CO1258">
        <v>124438</v>
      </c>
      <c r="CQ1258">
        <v>0</v>
      </c>
      <c r="CR1258">
        <v>0</v>
      </c>
      <c r="CS1258">
        <v>0</v>
      </c>
      <c r="CY1258" t="s">
        <v>123</v>
      </c>
      <c r="CZ1258" t="s">
        <v>124</v>
      </c>
      <c r="DD1258" t="str" cm="1">
        <f t="array" ref="DD1258">TEXT(_xlfn.SEQUENCE(1, DATEDIF(AG1258, AH1258, "m") + 1, AG1258, 30), "YYYY-APMM")</f>
        <v>2014-AP05</v>
      </c>
      <c r="DN1258">
        <f t="shared" si="38"/>
        <v>1650</v>
      </c>
      <c r="DO1258" t="str">
        <f t="shared" si="39"/>
        <v>LABOR- SUBCONTRACTOR</v>
      </c>
    </row>
    <row r="1259" spans="1:119" x14ac:dyDescent="0.35">
      <c r="A1259" t="s">
        <v>105</v>
      </c>
      <c r="B1259">
        <v>500544</v>
      </c>
      <c r="C1259">
        <v>6359</v>
      </c>
      <c r="D1259">
        <v>124440</v>
      </c>
      <c r="E1259">
        <v>13662</v>
      </c>
      <c r="F1259">
        <v>0</v>
      </c>
      <c r="G1259" t="s">
        <v>106</v>
      </c>
      <c r="H1259" t="s">
        <v>106</v>
      </c>
      <c r="I1259" t="s">
        <v>106</v>
      </c>
      <c r="J1259" t="s">
        <v>107</v>
      </c>
      <c r="K1259" t="s">
        <v>108</v>
      </c>
      <c r="L1259" t="s">
        <v>109</v>
      </c>
      <c r="M1259" t="s">
        <v>110</v>
      </c>
      <c r="N1259" t="s">
        <v>3450</v>
      </c>
      <c r="O1259" t="s">
        <v>2938</v>
      </c>
      <c r="P1259">
        <v>8178</v>
      </c>
      <c r="Q1259">
        <v>416</v>
      </c>
      <c r="R1259">
        <v>24</v>
      </c>
      <c r="S1259">
        <v>200</v>
      </c>
      <c r="T1259">
        <v>0</v>
      </c>
      <c r="U1259">
        <v>162.5</v>
      </c>
      <c r="V1259">
        <v>162.5</v>
      </c>
      <c r="W1259">
        <v>200</v>
      </c>
      <c r="X1259">
        <v>0</v>
      </c>
      <c r="Y1259">
        <v>0</v>
      </c>
      <c r="Z1259">
        <v>0</v>
      </c>
      <c r="AD1259" s="1">
        <v>41832.333333333336</v>
      </c>
      <c r="AE1259" s="1">
        <v>41863.708333333336</v>
      </c>
      <c r="AG1259" s="1">
        <v>41771.333333333336</v>
      </c>
      <c r="AH1259" s="1">
        <v>41799.708333333336</v>
      </c>
      <c r="AI1259" s="1">
        <v>41771.333333333336</v>
      </c>
      <c r="AJ1259" s="1">
        <v>41799.708333333336</v>
      </c>
      <c r="AK1259" s="1">
        <v>41771.333333333336</v>
      </c>
      <c r="AL1259" s="1">
        <v>41799.708333333336</v>
      </c>
      <c r="AM1259" s="1">
        <v>41832.333333333336</v>
      </c>
      <c r="AN1259" s="1">
        <v>41863.708333333336</v>
      </c>
      <c r="AP1259" t="s">
        <v>113</v>
      </c>
      <c r="AU1259" t="s">
        <v>3451</v>
      </c>
      <c r="AY1259" t="s">
        <v>106</v>
      </c>
      <c r="AZ1259">
        <v>0</v>
      </c>
      <c r="BA1259">
        <v>0</v>
      </c>
      <c r="BD1259" s="3">
        <v>41321.661111111112</v>
      </c>
      <c r="BE1259" s="3">
        <v>41321.663888888892</v>
      </c>
      <c r="BF1259" t="s">
        <v>115</v>
      </c>
      <c r="BG1259" t="s">
        <v>115</v>
      </c>
      <c r="BH1259">
        <v>8149</v>
      </c>
      <c r="BM1259">
        <v>43550</v>
      </c>
      <c r="BR1259" t="s">
        <v>116</v>
      </c>
      <c r="BS1259" t="s">
        <v>117</v>
      </c>
      <c r="BU1259">
        <v>1</v>
      </c>
      <c r="BV1259" t="s">
        <v>118</v>
      </c>
      <c r="BX1259" t="s">
        <v>119</v>
      </c>
      <c r="BY1259" t="s">
        <v>119</v>
      </c>
      <c r="BZ1259" t="s">
        <v>119</v>
      </c>
      <c r="CA1259">
        <v>1</v>
      </c>
      <c r="CC1259" t="s">
        <v>120</v>
      </c>
      <c r="CH1259">
        <v>540</v>
      </c>
      <c r="CI1259">
        <v>36180</v>
      </c>
      <c r="CJ1259" t="s">
        <v>106</v>
      </c>
      <c r="CK1259" t="s">
        <v>106</v>
      </c>
      <c r="CL1259">
        <v>10</v>
      </c>
      <c r="CM1259" t="s">
        <v>2889</v>
      </c>
      <c r="CO1259">
        <v>124438</v>
      </c>
      <c r="CQ1259">
        <v>0</v>
      </c>
      <c r="CR1259">
        <v>0</v>
      </c>
      <c r="CS1259">
        <v>0</v>
      </c>
      <c r="CY1259" t="s">
        <v>123</v>
      </c>
      <c r="CZ1259" t="s">
        <v>124</v>
      </c>
      <c r="DD1259" t="str" cm="1">
        <f t="array" ref="DD1259">TEXT(_xlfn.SEQUENCE(1, DATEDIF(AG1259, AH1259, "m") + 1, AG1259, 30), "YYYY-APMM")</f>
        <v>2014-AP05</v>
      </c>
      <c r="DN1259">
        <f t="shared" si="38"/>
        <v>162.5</v>
      </c>
      <c r="DO1259" t="str">
        <f t="shared" si="39"/>
        <v>LABOR- SUBCONTRACTOR</v>
      </c>
    </row>
    <row r="1260" spans="1:119" x14ac:dyDescent="0.35">
      <c r="A1260" t="s">
        <v>105</v>
      </c>
      <c r="B1260">
        <v>500545</v>
      </c>
      <c r="C1260">
        <v>6359</v>
      </c>
      <c r="D1260">
        <v>124440</v>
      </c>
      <c r="E1260">
        <v>13662</v>
      </c>
      <c r="F1260">
        <v>0</v>
      </c>
      <c r="G1260" t="s">
        <v>106</v>
      </c>
      <c r="H1260" t="s">
        <v>106</v>
      </c>
      <c r="I1260" t="s">
        <v>106</v>
      </c>
      <c r="J1260" t="s">
        <v>107</v>
      </c>
      <c r="K1260" t="s">
        <v>108</v>
      </c>
      <c r="L1260" t="s">
        <v>109</v>
      </c>
      <c r="M1260" t="s">
        <v>110</v>
      </c>
      <c r="N1260" t="s">
        <v>3452</v>
      </c>
      <c r="O1260" t="s">
        <v>2941</v>
      </c>
      <c r="P1260">
        <v>8178</v>
      </c>
      <c r="Q1260">
        <v>392</v>
      </c>
      <c r="R1260">
        <v>0</v>
      </c>
      <c r="S1260">
        <v>200</v>
      </c>
      <c r="T1260">
        <v>0</v>
      </c>
      <c r="U1260">
        <v>1520.5</v>
      </c>
      <c r="V1260">
        <v>1520.5</v>
      </c>
      <c r="W1260">
        <v>200</v>
      </c>
      <c r="X1260">
        <v>0</v>
      </c>
      <c r="Y1260">
        <v>0</v>
      </c>
      <c r="Z1260">
        <v>0</v>
      </c>
      <c r="AD1260" s="1">
        <v>41832.333333333336</v>
      </c>
      <c r="AE1260" s="1">
        <v>41863.708333333336</v>
      </c>
      <c r="AG1260" s="1">
        <v>41774.333333333336</v>
      </c>
      <c r="AH1260" s="1">
        <v>41802.708333333336</v>
      </c>
      <c r="AI1260" s="1">
        <v>41774.333333333336</v>
      </c>
      <c r="AJ1260" s="1">
        <v>41802.708333333336</v>
      </c>
      <c r="AK1260" s="1">
        <v>41774.333333333336</v>
      </c>
      <c r="AL1260" s="1">
        <v>41802.708333333336</v>
      </c>
      <c r="AM1260" s="1">
        <v>41832.333333333336</v>
      </c>
      <c r="AN1260" s="1">
        <v>41863.708333333336</v>
      </c>
      <c r="AP1260" t="s">
        <v>113</v>
      </c>
      <c r="AU1260" t="s">
        <v>3453</v>
      </c>
      <c r="AY1260" t="s">
        <v>106</v>
      </c>
      <c r="AZ1260">
        <v>0</v>
      </c>
      <c r="BA1260">
        <v>0</v>
      </c>
      <c r="BD1260" s="3">
        <v>41321.661111111112</v>
      </c>
      <c r="BE1260" s="3">
        <v>41321.663888888892</v>
      </c>
      <c r="BF1260" t="s">
        <v>115</v>
      </c>
      <c r="BG1260" t="s">
        <v>115</v>
      </c>
      <c r="BH1260">
        <v>8149</v>
      </c>
      <c r="BM1260">
        <v>43550</v>
      </c>
      <c r="BR1260" t="s">
        <v>116</v>
      </c>
      <c r="BS1260" t="s">
        <v>117</v>
      </c>
      <c r="BU1260">
        <v>1</v>
      </c>
      <c r="BV1260" t="s">
        <v>118</v>
      </c>
      <c r="BX1260" t="s">
        <v>119</v>
      </c>
      <c r="BY1260" t="s">
        <v>119</v>
      </c>
      <c r="BZ1260" t="s">
        <v>119</v>
      </c>
      <c r="CA1260">
        <v>1</v>
      </c>
      <c r="CC1260" t="s">
        <v>120</v>
      </c>
      <c r="CH1260">
        <v>540</v>
      </c>
      <c r="CI1260">
        <v>36180</v>
      </c>
      <c r="CJ1260" t="s">
        <v>106</v>
      </c>
      <c r="CK1260" t="s">
        <v>106</v>
      </c>
      <c r="CL1260">
        <v>10</v>
      </c>
      <c r="CM1260" t="s">
        <v>2889</v>
      </c>
      <c r="CO1260">
        <v>124438</v>
      </c>
      <c r="CQ1260">
        <v>0</v>
      </c>
      <c r="CR1260">
        <v>0</v>
      </c>
      <c r="CS1260">
        <v>0</v>
      </c>
      <c r="CY1260" t="s">
        <v>123</v>
      </c>
      <c r="CZ1260" t="s">
        <v>124</v>
      </c>
      <c r="DD1260" t="str" cm="1">
        <f t="array" ref="DD1260">TEXT(_xlfn.SEQUENCE(1, DATEDIF(AG1260, AH1260, "m") + 1, AG1260, 30), "YYYY-APMM")</f>
        <v>2014-AP05</v>
      </c>
      <c r="DN1260">
        <f t="shared" si="38"/>
        <v>1520.5</v>
      </c>
      <c r="DO1260" t="str">
        <f t="shared" si="39"/>
        <v>LABOR- SUBCONTRACTOR</v>
      </c>
    </row>
    <row r="1261" spans="1:119" x14ac:dyDescent="0.35">
      <c r="A1261" t="s">
        <v>105</v>
      </c>
      <c r="B1261">
        <v>500546</v>
      </c>
      <c r="C1261">
        <v>6359</v>
      </c>
      <c r="D1261">
        <v>124440</v>
      </c>
      <c r="E1261">
        <v>13662</v>
      </c>
      <c r="F1261">
        <v>0</v>
      </c>
      <c r="G1261" t="s">
        <v>106</v>
      </c>
      <c r="H1261" t="s">
        <v>106</v>
      </c>
      <c r="I1261" t="s">
        <v>106</v>
      </c>
      <c r="J1261" t="s">
        <v>107</v>
      </c>
      <c r="K1261" t="s">
        <v>108</v>
      </c>
      <c r="L1261" t="s">
        <v>109</v>
      </c>
      <c r="M1261" t="s">
        <v>110</v>
      </c>
      <c r="N1261" t="s">
        <v>3454</v>
      </c>
      <c r="O1261" t="s">
        <v>2944</v>
      </c>
      <c r="P1261">
        <v>8178</v>
      </c>
      <c r="Q1261">
        <v>456</v>
      </c>
      <c r="R1261">
        <v>0</v>
      </c>
      <c r="S1261">
        <v>120</v>
      </c>
      <c r="T1261">
        <v>0</v>
      </c>
      <c r="U1261">
        <v>825</v>
      </c>
      <c r="V1261">
        <v>825</v>
      </c>
      <c r="W1261">
        <v>120</v>
      </c>
      <c r="X1261">
        <v>0</v>
      </c>
      <c r="Y1261">
        <v>0</v>
      </c>
      <c r="Z1261">
        <v>0</v>
      </c>
      <c r="AD1261" s="1">
        <v>41864.333333333336</v>
      </c>
      <c r="AE1261" s="1">
        <v>41881.708333333336</v>
      </c>
      <c r="AG1261" s="1">
        <v>41794.333333333336</v>
      </c>
      <c r="AH1261" s="1">
        <v>41811.708333333336</v>
      </c>
      <c r="AI1261" s="1">
        <v>41794.333333333336</v>
      </c>
      <c r="AJ1261" s="1">
        <v>41811.708333333336</v>
      </c>
      <c r="AK1261" s="1">
        <v>41794.333333333336</v>
      </c>
      <c r="AL1261" s="1">
        <v>41811.708333333336</v>
      </c>
      <c r="AM1261" s="1">
        <v>41864.333333333336</v>
      </c>
      <c r="AN1261" s="1">
        <v>41881.708333333336</v>
      </c>
      <c r="AP1261" t="s">
        <v>113</v>
      </c>
      <c r="AU1261" t="s">
        <v>3455</v>
      </c>
      <c r="AY1261" t="s">
        <v>106</v>
      </c>
      <c r="AZ1261">
        <v>0</v>
      </c>
      <c r="BA1261">
        <v>0</v>
      </c>
      <c r="BD1261" s="3">
        <v>41321.661111111112</v>
      </c>
      <c r="BE1261" s="3">
        <v>41321.663888888892</v>
      </c>
      <c r="BF1261" t="s">
        <v>115</v>
      </c>
      <c r="BG1261" t="s">
        <v>115</v>
      </c>
      <c r="BH1261">
        <v>8149</v>
      </c>
      <c r="BM1261">
        <v>43550</v>
      </c>
      <c r="BR1261" t="s">
        <v>116</v>
      </c>
      <c r="BS1261" t="s">
        <v>117</v>
      </c>
      <c r="BU1261">
        <v>1</v>
      </c>
      <c r="BV1261" t="s">
        <v>118</v>
      </c>
      <c r="BX1261" t="s">
        <v>119</v>
      </c>
      <c r="BY1261" t="s">
        <v>119</v>
      </c>
      <c r="BZ1261" t="s">
        <v>119</v>
      </c>
      <c r="CA1261">
        <v>1</v>
      </c>
      <c r="CC1261" t="s">
        <v>120</v>
      </c>
      <c r="CH1261">
        <v>540</v>
      </c>
      <c r="CI1261">
        <v>36180</v>
      </c>
      <c r="CJ1261" t="s">
        <v>106</v>
      </c>
      <c r="CK1261" t="s">
        <v>106</v>
      </c>
      <c r="CL1261">
        <v>10</v>
      </c>
      <c r="CM1261" t="s">
        <v>2889</v>
      </c>
      <c r="CO1261">
        <v>124438</v>
      </c>
      <c r="CQ1261">
        <v>0</v>
      </c>
      <c r="CR1261">
        <v>0</v>
      </c>
      <c r="CS1261">
        <v>0</v>
      </c>
      <c r="CY1261" t="s">
        <v>123</v>
      </c>
      <c r="CZ1261" t="s">
        <v>124</v>
      </c>
      <c r="DD1261" t="str" cm="1">
        <f t="array" ref="DD1261">TEXT(_xlfn.SEQUENCE(1, DATEDIF(AG1261, AH1261, "m") + 1, AG1261, 30), "YYYY-APMM")</f>
        <v>2014-AP06</v>
      </c>
      <c r="DN1261">
        <f t="shared" si="38"/>
        <v>825</v>
      </c>
      <c r="DO1261" t="str">
        <f t="shared" si="39"/>
        <v>LABOR- SUBCONTRACTOR</v>
      </c>
    </row>
    <row r="1262" spans="1:119" x14ac:dyDescent="0.35">
      <c r="A1262" t="s">
        <v>105</v>
      </c>
      <c r="B1262">
        <v>500547</v>
      </c>
      <c r="C1262">
        <v>6359</v>
      </c>
      <c r="D1262">
        <v>124440</v>
      </c>
      <c r="E1262">
        <v>13662</v>
      </c>
      <c r="F1262">
        <v>0</v>
      </c>
      <c r="G1262" t="s">
        <v>106</v>
      </c>
      <c r="H1262" t="s">
        <v>106</v>
      </c>
      <c r="I1262" t="s">
        <v>106</v>
      </c>
      <c r="J1262" t="s">
        <v>107</v>
      </c>
      <c r="K1262" t="s">
        <v>108</v>
      </c>
      <c r="L1262" t="s">
        <v>109</v>
      </c>
      <c r="M1262" t="s">
        <v>110</v>
      </c>
      <c r="N1262" t="s">
        <v>3456</v>
      </c>
      <c r="O1262" t="s">
        <v>2902</v>
      </c>
      <c r="P1262">
        <v>8178</v>
      </c>
      <c r="Q1262">
        <v>456</v>
      </c>
      <c r="R1262">
        <v>0</v>
      </c>
      <c r="S1262">
        <v>120</v>
      </c>
      <c r="T1262">
        <v>0</v>
      </c>
      <c r="U1262">
        <v>110</v>
      </c>
      <c r="V1262">
        <v>110</v>
      </c>
      <c r="W1262">
        <v>120</v>
      </c>
      <c r="X1262">
        <v>0</v>
      </c>
      <c r="Y1262">
        <v>0</v>
      </c>
      <c r="Z1262">
        <v>0</v>
      </c>
      <c r="AD1262" s="1">
        <v>41870.333333333336</v>
      </c>
      <c r="AE1262" s="1">
        <v>41886.708333333336</v>
      </c>
      <c r="AG1262" s="1">
        <v>41800.333333333336</v>
      </c>
      <c r="AH1262" s="1">
        <v>41816.708333333336</v>
      </c>
      <c r="AI1262" s="1">
        <v>41800.333333333336</v>
      </c>
      <c r="AJ1262" s="1">
        <v>41816.708333333336</v>
      </c>
      <c r="AK1262" s="1">
        <v>41800.333333333336</v>
      </c>
      <c r="AL1262" s="1">
        <v>41816.708333333336</v>
      </c>
      <c r="AM1262" s="1">
        <v>41870.333333333336</v>
      </c>
      <c r="AN1262" s="1">
        <v>41886.708333333336</v>
      </c>
      <c r="AP1262" t="s">
        <v>113</v>
      </c>
      <c r="AU1262" t="s">
        <v>3457</v>
      </c>
      <c r="AY1262" t="s">
        <v>106</v>
      </c>
      <c r="AZ1262">
        <v>0</v>
      </c>
      <c r="BA1262">
        <v>0</v>
      </c>
      <c r="BD1262" s="3">
        <v>41321.661111111112</v>
      </c>
      <c r="BE1262" s="3">
        <v>41321.663888888892</v>
      </c>
      <c r="BF1262" t="s">
        <v>115</v>
      </c>
      <c r="BG1262" t="s">
        <v>115</v>
      </c>
      <c r="BH1262">
        <v>8149</v>
      </c>
      <c r="BM1262">
        <v>43550</v>
      </c>
      <c r="BR1262" t="s">
        <v>116</v>
      </c>
      <c r="BS1262" t="s">
        <v>117</v>
      </c>
      <c r="BU1262">
        <v>1</v>
      </c>
      <c r="BV1262" t="s">
        <v>118</v>
      </c>
      <c r="BX1262" t="s">
        <v>119</v>
      </c>
      <c r="BY1262" t="s">
        <v>119</v>
      </c>
      <c r="BZ1262" t="s">
        <v>119</v>
      </c>
      <c r="CA1262">
        <v>1</v>
      </c>
      <c r="CC1262" t="s">
        <v>120</v>
      </c>
      <c r="CH1262">
        <v>540</v>
      </c>
      <c r="CI1262">
        <v>36180</v>
      </c>
      <c r="CJ1262" t="s">
        <v>106</v>
      </c>
      <c r="CK1262" t="s">
        <v>106</v>
      </c>
      <c r="CL1262">
        <v>10</v>
      </c>
      <c r="CM1262" t="s">
        <v>2889</v>
      </c>
      <c r="CO1262">
        <v>124438</v>
      </c>
      <c r="CQ1262">
        <v>0</v>
      </c>
      <c r="CR1262">
        <v>0</v>
      </c>
      <c r="CS1262">
        <v>0</v>
      </c>
      <c r="CY1262" t="s">
        <v>123</v>
      </c>
      <c r="CZ1262" t="s">
        <v>124</v>
      </c>
      <c r="DD1262" t="str" cm="1">
        <f t="array" ref="DD1262">TEXT(_xlfn.SEQUENCE(1, DATEDIF(AG1262, AH1262, "m") + 1, AG1262, 30), "YYYY-APMM")</f>
        <v>2014-AP06</v>
      </c>
      <c r="DN1262">
        <f t="shared" si="38"/>
        <v>110</v>
      </c>
      <c r="DO1262" t="str">
        <f t="shared" si="39"/>
        <v>LABOR- SUBCONTRACTOR</v>
      </c>
    </row>
    <row r="1263" spans="1:119" x14ac:dyDescent="0.35">
      <c r="A1263" t="s">
        <v>105</v>
      </c>
      <c r="B1263">
        <v>500548</v>
      </c>
      <c r="C1263">
        <v>6359</v>
      </c>
      <c r="D1263">
        <v>124440</v>
      </c>
      <c r="E1263">
        <v>13662</v>
      </c>
      <c r="F1263">
        <v>0</v>
      </c>
      <c r="G1263" t="s">
        <v>106</v>
      </c>
      <c r="H1263" t="s">
        <v>106</v>
      </c>
      <c r="I1263" t="s">
        <v>106</v>
      </c>
      <c r="J1263" t="s">
        <v>107</v>
      </c>
      <c r="K1263" t="s">
        <v>108</v>
      </c>
      <c r="L1263" t="s">
        <v>109</v>
      </c>
      <c r="M1263" t="s">
        <v>110</v>
      </c>
      <c r="N1263" t="s">
        <v>3458</v>
      </c>
      <c r="O1263" t="s">
        <v>2947</v>
      </c>
      <c r="P1263">
        <v>8178</v>
      </c>
      <c r="Q1263">
        <v>536</v>
      </c>
      <c r="R1263">
        <v>40</v>
      </c>
      <c r="S1263">
        <v>160</v>
      </c>
      <c r="T1263">
        <v>0</v>
      </c>
      <c r="U1263">
        <v>323.5</v>
      </c>
      <c r="V1263">
        <v>323.5</v>
      </c>
      <c r="W1263">
        <v>160</v>
      </c>
      <c r="X1263">
        <v>0</v>
      </c>
      <c r="Y1263">
        <v>0</v>
      </c>
      <c r="Z1263">
        <v>0</v>
      </c>
      <c r="AD1263" s="1">
        <v>41889.333333333336</v>
      </c>
      <c r="AE1263" s="1">
        <v>41911.708333333336</v>
      </c>
      <c r="AG1263" s="1">
        <v>41807.333333333336</v>
      </c>
      <c r="AH1263" s="1">
        <v>41829.708333333336</v>
      </c>
      <c r="AI1263" s="1">
        <v>41807.333333333336</v>
      </c>
      <c r="AJ1263" s="1">
        <v>41829.708333333336</v>
      </c>
      <c r="AK1263" s="1">
        <v>41807.333333333336</v>
      </c>
      <c r="AL1263" s="1">
        <v>41829.708333333336</v>
      </c>
      <c r="AM1263" s="1">
        <v>41889.333333333336</v>
      </c>
      <c r="AN1263" s="1">
        <v>41911.708333333336</v>
      </c>
      <c r="AP1263" t="s">
        <v>113</v>
      </c>
      <c r="AU1263" t="s">
        <v>3459</v>
      </c>
      <c r="AY1263" t="s">
        <v>106</v>
      </c>
      <c r="AZ1263">
        <v>0</v>
      </c>
      <c r="BA1263">
        <v>0</v>
      </c>
      <c r="BD1263" s="3">
        <v>41321.661111111112</v>
      </c>
      <c r="BE1263" s="3">
        <v>41321.663888888892</v>
      </c>
      <c r="BF1263" t="s">
        <v>115</v>
      </c>
      <c r="BG1263" t="s">
        <v>115</v>
      </c>
      <c r="BH1263">
        <v>8149</v>
      </c>
      <c r="BM1263">
        <v>43550</v>
      </c>
      <c r="BR1263" t="s">
        <v>116</v>
      </c>
      <c r="BS1263" t="s">
        <v>117</v>
      </c>
      <c r="BU1263">
        <v>1</v>
      </c>
      <c r="BV1263" t="s">
        <v>118</v>
      </c>
      <c r="BX1263" t="s">
        <v>119</v>
      </c>
      <c r="BY1263" t="s">
        <v>119</v>
      </c>
      <c r="BZ1263" t="s">
        <v>119</v>
      </c>
      <c r="CA1263">
        <v>1</v>
      </c>
      <c r="CC1263" t="s">
        <v>120</v>
      </c>
      <c r="CH1263">
        <v>540</v>
      </c>
      <c r="CI1263">
        <v>36180</v>
      </c>
      <c r="CJ1263" t="s">
        <v>106</v>
      </c>
      <c r="CK1263" t="s">
        <v>106</v>
      </c>
      <c r="CL1263">
        <v>10</v>
      </c>
      <c r="CM1263" t="s">
        <v>2889</v>
      </c>
      <c r="CO1263">
        <v>124438</v>
      </c>
      <c r="CQ1263">
        <v>0</v>
      </c>
      <c r="CR1263">
        <v>0</v>
      </c>
      <c r="CS1263">
        <v>0</v>
      </c>
      <c r="CY1263" t="s">
        <v>123</v>
      </c>
      <c r="CZ1263" t="s">
        <v>124</v>
      </c>
      <c r="DD1263" t="str" cm="1">
        <f t="array" ref="DD1263">TEXT(_xlfn.SEQUENCE(1, DATEDIF(AG1263, AH1263, "m") + 1, AG1263, 30), "YYYY-APMM")</f>
        <v>2014-AP06</v>
      </c>
      <c r="DN1263">
        <f t="shared" si="38"/>
        <v>323.5</v>
      </c>
      <c r="DO1263" t="str">
        <f t="shared" si="39"/>
        <v>LABOR- SUBCONTRACTOR</v>
      </c>
    </row>
    <row r="1264" spans="1:119" x14ac:dyDescent="0.35">
      <c r="A1264" t="s">
        <v>105</v>
      </c>
      <c r="B1264">
        <v>500549</v>
      </c>
      <c r="C1264">
        <v>6359</v>
      </c>
      <c r="D1264">
        <v>124440</v>
      </c>
      <c r="E1264">
        <v>13662</v>
      </c>
      <c r="F1264">
        <v>0</v>
      </c>
      <c r="G1264" t="s">
        <v>106</v>
      </c>
      <c r="H1264" t="s">
        <v>106</v>
      </c>
      <c r="I1264" t="s">
        <v>106</v>
      </c>
      <c r="J1264" t="s">
        <v>107</v>
      </c>
      <c r="K1264" t="s">
        <v>108</v>
      </c>
      <c r="L1264" t="s">
        <v>109</v>
      </c>
      <c r="M1264" t="s">
        <v>110</v>
      </c>
      <c r="N1264" t="s">
        <v>3460</v>
      </c>
      <c r="O1264" t="s">
        <v>2887</v>
      </c>
      <c r="P1264">
        <v>8178</v>
      </c>
      <c r="Q1264">
        <v>456</v>
      </c>
      <c r="R1264">
        <v>0</v>
      </c>
      <c r="S1264">
        <v>160</v>
      </c>
      <c r="T1264">
        <v>0</v>
      </c>
      <c r="U1264">
        <v>660</v>
      </c>
      <c r="V1264">
        <v>660</v>
      </c>
      <c r="W1264">
        <v>160</v>
      </c>
      <c r="X1264">
        <v>0</v>
      </c>
      <c r="Y1264">
        <v>0</v>
      </c>
      <c r="Z1264">
        <v>0</v>
      </c>
      <c r="AD1264" s="1">
        <v>41876.333333333336</v>
      </c>
      <c r="AE1264" s="1">
        <v>41898.708333333336</v>
      </c>
      <c r="AG1264" s="1">
        <v>41806.333333333336</v>
      </c>
      <c r="AH1264" s="1">
        <v>41828.708333333336</v>
      </c>
      <c r="AI1264" s="1">
        <v>41806.333333333336</v>
      </c>
      <c r="AJ1264" s="1">
        <v>41828.708333333336</v>
      </c>
      <c r="AK1264" s="1">
        <v>41806.333333333336</v>
      </c>
      <c r="AL1264" s="1">
        <v>41828.708333333336</v>
      </c>
      <c r="AM1264" s="1">
        <v>41876.333333333336</v>
      </c>
      <c r="AN1264" s="1">
        <v>41898.708333333336</v>
      </c>
      <c r="AP1264" t="s">
        <v>113</v>
      </c>
      <c r="AU1264" t="s">
        <v>3461</v>
      </c>
      <c r="AY1264" t="s">
        <v>106</v>
      </c>
      <c r="AZ1264">
        <v>0</v>
      </c>
      <c r="BA1264">
        <v>0</v>
      </c>
      <c r="BD1264" s="3">
        <v>41321.661111111112</v>
      </c>
      <c r="BE1264" s="3">
        <v>41321.663888888892</v>
      </c>
      <c r="BF1264" t="s">
        <v>115</v>
      </c>
      <c r="BG1264" t="s">
        <v>115</v>
      </c>
      <c r="BH1264">
        <v>8149</v>
      </c>
      <c r="BM1264">
        <v>43550</v>
      </c>
      <c r="BR1264" t="s">
        <v>116</v>
      </c>
      <c r="BS1264" t="s">
        <v>117</v>
      </c>
      <c r="BU1264">
        <v>1</v>
      </c>
      <c r="BV1264" t="s">
        <v>118</v>
      </c>
      <c r="BX1264" t="s">
        <v>119</v>
      </c>
      <c r="BY1264" t="s">
        <v>119</v>
      </c>
      <c r="BZ1264" t="s">
        <v>119</v>
      </c>
      <c r="CA1264">
        <v>1</v>
      </c>
      <c r="CC1264" t="s">
        <v>120</v>
      </c>
      <c r="CH1264">
        <v>540</v>
      </c>
      <c r="CI1264">
        <v>36180</v>
      </c>
      <c r="CJ1264" t="s">
        <v>106</v>
      </c>
      <c r="CK1264" t="s">
        <v>106</v>
      </c>
      <c r="CL1264">
        <v>10</v>
      </c>
      <c r="CM1264" t="s">
        <v>2889</v>
      </c>
      <c r="CO1264">
        <v>124438</v>
      </c>
      <c r="CQ1264">
        <v>0</v>
      </c>
      <c r="CR1264">
        <v>0</v>
      </c>
      <c r="CS1264">
        <v>0</v>
      </c>
      <c r="CY1264" t="s">
        <v>123</v>
      </c>
      <c r="CZ1264" t="s">
        <v>124</v>
      </c>
      <c r="DD1264" t="str" cm="1">
        <f t="array" ref="DD1264">TEXT(_xlfn.SEQUENCE(1, DATEDIF(AG1264, AH1264, "m") + 1, AG1264, 30), "YYYY-APMM")</f>
        <v>2014-AP06</v>
      </c>
      <c r="DN1264">
        <f t="shared" si="38"/>
        <v>660</v>
      </c>
      <c r="DO1264" t="str">
        <f t="shared" si="39"/>
        <v>LABOR- SUBCONTRACTOR</v>
      </c>
    </row>
    <row r="1265" spans="1:119" x14ac:dyDescent="0.35">
      <c r="A1265" t="s">
        <v>105</v>
      </c>
      <c r="B1265">
        <v>500550</v>
      </c>
      <c r="C1265">
        <v>6359</v>
      </c>
      <c r="D1265">
        <v>124440</v>
      </c>
      <c r="E1265">
        <v>13662</v>
      </c>
      <c r="F1265">
        <v>0</v>
      </c>
      <c r="G1265" t="s">
        <v>106</v>
      </c>
      <c r="H1265" t="s">
        <v>106</v>
      </c>
      <c r="I1265" t="s">
        <v>106</v>
      </c>
      <c r="J1265" t="s">
        <v>107</v>
      </c>
      <c r="K1265" t="s">
        <v>108</v>
      </c>
      <c r="L1265" t="s">
        <v>109</v>
      </c>
      <c r="M1265" t="s">
        <v>110</v>
      </c>
      <c r="N1265" t="s">
        <v>3462</v>
      </c>
      <c r="O1265" t="s">
        <v>2891</v>
      </c>
      <c r="P1265">
        <v>8171</v>
      </c>
      <c r="Q1265">
        <v>456</v>
      </c>
      <c r="R1265">
        <v>0</v>
      </c>
      <c r="S1265">
        <v>120</v>
      </c>
      <c r="T1265">
        <v>0</v>
      </c>
      <c r="U1265">
        <v>302.5</v>
      </c>
      <c r="V1265">
        <v>302.5</v>
      </c>
      <c r="W1265">
        <v>120</v>
      </c>
      <c r="X1265">
        <v>0</v>
      </c>
      <c r="Y1265">
        <v>0</v>
      </c>
      <c r="Z1265">
        <v>0</v>
      </c>
      <c r="AD1265" s="1">
        <v>41889.333333333336</v>
      </c>
      <c r="AE1265" s="1">
        <v>41905.708333333336</v>
      </c>
      <c r="AG1265" s="1">
        <v>41819.333333333336</v>
      </c>
      <c r="AH1265" s="1">
        <v>41835.708333333336</v>
      </c>
      <c r="AI1265" s="1">
        <v>41819.333333333336</v>
      </c>
      <c r="AJ1265" s="1">
        <v>41835.708333333336</v>
      </c>
      <c r="AK1265" s="1">
        <v>41819.333333333336</v>
      </c>
      <c r="AL1265" s="1">
        <v>41835.708333333336</v>
      </c>
      <c r="AM1265" s="1">
        <v>41889.333333333336</v>
      </c>
      <c r="AN1265" s="1">
        <v>41905.708333333336</v>
      </c>
      <c r="AP1265" t="s">
        <v>113</v>
      </c>
      <c r="AU1265" t="s">
        <v>3463</v>
      </c>
      <c r="AY1265" t="s">
        <v>106</v>
      </c>
      <c r="AZ1265">
        <v>0</v>
      </c>
      <c r="BA1265">
        <v>0</v>
      </c>
      <c r="BD1265" s="3">
        <v>41321.661111111112</v>
      </c>
      <c r="BE1265" s="3">
        <v>41321.663888888892</v>
      </c>
      <c r="BF1265" t="s">
        <v>115</v>
      </c>
      <c r="BG1265" t="s">
        <v>115</v>
      </c>
      <c r="BH1265">
        <v>8149</v>
      </c>
      <c r="BM1265">
        <v>43480</v>
      </c>
      <c r="BR1265" t="s">
        <v>2893</v>
      </c>
      <c r="BS1265" t="s">
        <v>2894</v>
      </c>
      <c r="BU1265">
        <v>1</v>
      </c>
      <c r="BV1265" t="s">
        <v>118</v>
      </c>
      <c r="BX1265" t="s">
        <v>119</v>
      </c>
      <c r="BY1265" t="s">
        <v>119</v>
      </c>
      <c r="BZ1265" t="s">
        <v>119</v>
      </c>
      <c r="CA1265">
        <v>1</v>
      </c>
      <c r="CC1265" t="s">
        <v>120</v>
      </c>
      <c r="CH1265">
        <v>540</v>
      </c>
      <c r="CI1265">
        <v>36180</v>
      </c>
      <c r="CJ1265" t="s">
        <v>106</v>
      </c>
      <c r="CK1265" t="s">
        <v>106</v>
      </c>
      <c r="CL1265">
        <v>10</v>
      </c>
      <c r="CM1265" t="s">
        <v>2889</v>
      </c>
      <c r="CO1265">
        <v>124438</v>
      </c>
      <c r="CQ1265">
        <v>0</v>
      </c>
      <c r="CR1265">
        <v>0</v>
      </c>
      <c r="CS1265">
        <v>0</v>
      </c>
      <c r="CY1265" t="s">
        <v>123</v>
      </c>
      <c r="CZ1265" t="s">
        <v>124</v>
      </c>
      <c r="DD1265" t="str" cm="1">
        <f t="array" ref="DD1265">TEXT(_xlfn.SEQUENCE(1, DATEDIF(AG1265, AH1265, "m") + 1, AG1265, 30), "YYYY-APMM")</f>
        <v>2014-AP06</v>
      </c>
      <c r="DN1265">
        <f t="shared" si="38"/>
        <v>302.5</v>
      </c>
      <c r="DO1265" t="str">
        <f t="shared" si="39"/>
        <v>GRANITE MASON SK</v>
      </c>
    </row>
    <row r="1266" spans="1:119" x14ac:dyDescent="0.35">
      <c r="A1266" t="s">
        <v>105</v>
      </c>
      <c r="B1266">
        <v>500551</v>
      </c>
      <c r="C1266">
        <v>6359</v>
      </c>
      <c r="D1266">
        <v>124440</v>
      </c>
      <c r="E1266">
        <v>13662</v>
      </c>
      <c r="F1266">
        <v>0</v>
      </c>
      <c r="G1266" t="s">
        <v>106</v>
      </c>
      <c r="H1266" t="s">
        <v>106</v>
      </c>
      <c r="I1266" t="s">
        <v>106</v>
      </c>
      <c r="J1266" t="s">
        <v>107</v>
      </c>
      <c r="K1266" t="s">
        <v>108</v>
      </c>
      <c r="L1266" t="s">
        <v>109</v>
      </c>
      <c r="M1266" t="s">
        <v>110</v>
      </c>
      <c r="N1266" t="s">
        <v>3464</v>
      </c>
      <c r="O1266" t="s">
        <v>2896</v>
      </c>
      <c r="P1266">
        <v>8178</v>
      </c>
      <c r="Q1266">
        <v>496</v>
      </c>
      <c r="R1266">
        <v>40</v>
      </c>
      <c r="S1266">
        <v>160</v>
      </c>
      <c r="T1266">
        <v>0</v>
      </c>
      <c r="U1266">
        <v>218.75</v>
      </c>
      <c r="V1266">
        <v>218.75</v>
      </c>
      <c r="W1266">
        <v>160</v>
      </c>
      <c r="X1266">
        <v>0</v>
      </c>
      <c r="Y1266">
        <v>0</v>
      </c>
      <c r="Z1266">
        <v>0</v>
      </c>
      <c r="AD1266" s="1">
        <v>41890.333333333336</v>
      </c>
      <c r="AE1266" s="1">
        <v>41912.708333333336</v>
      </c>
      <c r="AG1266" s="1">
        <v>41814.333333333336</v>
      </c>
      <c r="AH1266" s="1">
        <v>41836.708333333336</v>
      </c>
      <c r="AI1266" s="1">
        <v>41814.333333333336</v>
      </c>
      <c r="AJ1266" s="1">
        <v>41836.708333333336</v>
      </c>
      <c r="AK1266" s="1">
        <v>41814.333333333336</v>
      </c>
      <c r="AL1266" s="1">
        <v>41836.708333333336</v>
      </c>
      <c r="AM1266" s="1">
        <v>41890.333333333336</v>
      </c>
      <c r="AN1266" s="1">
        <v>41912.708333333336</v>
      </c>
      <c r="AP1266" t="s">
        <v>113</v>
      </c>
      <c r="AU1266" t="s">
        <v>3465</v>
      </c>
      <c r="AY1266" t="s">
        <v>106</v>
      </c>
      <c r="AZ1266">
        <v>0</v>
      </c>
      <c r="BA1266">
        <v>0</v>
      </c>
      <c r="BD1266" s="3">
        <v>41321.661111111112</v>
      </c>
      <c r="BE1266" s="3">
        <v>41321.663888888892</v>
      </c>
      <c r="BF1266" t="s">
        <v>115</v>
      </c>
      <c r="BG1266" t="s">
        <v>115</v>
      </c>
      <c r="BH1266">
        <v>8149</v>
      </c>
      <c r="BM1266">
        <v>43550</v>
      </c>
      <c r="BR1266" t="s">
        <v>116</v>
      </c>
      <c r="BS1266" t="s">
        <v>117</v>
      </c>
      <c r="BU1266">
        <v>1</v>
      </c>
      <c r="BV1266" t="s">
        <v>118</v>
      </c>
      <c r="BX1266" t="s">
        <v>119</v>
      </c>
      <c r="BY1266" t="s">
        <v>119</v>
      </c>
      <c r="BZ1266" t="s">
        <v>119</v>
      </c>
      <c r="CA1266">
        <v>1</v>
      </c>
      <c r="CC1266" t="s">
        <v>120</v>
      </c>
      <c r="CH1266">
        <v>540</v>
      </c>
      <c r="CI1266">
        <v>36180</v>
      </c>
      <c r="CJ1266" t="s">
        <v>106</v>
      </c>
      <c r="CK1266" t="s">
        <v>106</v>
      </c>
      <c r="CL1266">
        <v>10</v>
      </c>
      <c r="CM1266" t="s">
        <v>2889</v>
      </c>
      <c r="CO1266">
        <v>124438</v>
      </c>
      <c r="CQ1266">
        <v>0</v>
      </c>
      <c r="CR1266">
        <v>0</v>
      </c>
      <c r="CS1266">
        <v>0</v>
      </c>
      <c r="CY1266" t="s">
        <v>123</v>
      </c>
      <c r="CZ1266" t="s">
        <v>124</v>
      </c>
      <c r="DD1266" t="str" cm="1">
        <f t="array" ref="DD1266">TEXT(_xlfn.SEQUENCE(1, DATEDIF(AG1266, AH1266, "m") + 1, AG1266, 30), "YYYY-APMM")</f>
        <v>2014-AP06</v>
      </c>
      <c r="DN1266">
        <f t="shared" si="38"/>
        <v>218.75</v>
      </c>
      <c r="DO1266" t="str">
        <f t="shared" si="39"/>
        <v>LABOR- SUBCONTRACTOR</v>
      </c>
    </row>
    <row r="1267" spans="1:119" x14ac:dyDescent="0.35">
      <c r="A1267" t="s">
        <v>105</v>
      </c>
      <c r="B1267">
        <v>500552</v>
      </c>
      <c r="C1267">
        <v>6359</v>
      </c>
      <c r="D1267">
        <v>124440</v>
      </c>
      <c r="E1267">
        <v>13662</v>
      </c>
      <c r="F1267">
        <v>0</v>
      </c>
      <c r="G1267" t="s">
        <v>106</v>
      </c>
      <c r="H1267" t="s">
        <v>106</v>
      </c>
      <c r="I1267" t="s">
        <v>106</v>
      </c>
      <c r="J1267" t="s">
        <v>107</v>
      </c>
      <c r="K1267" t="s">
        <v>108</v>
      </c>
      <c r="L1267" t="s">
        <v>109</v>
      </c>
      <c r="M1267" t="s">
        <v>110</v>
      </c>
      <c r="N1267" t="s">
        <v>3466</v>
      </c>
      <c r="O1267" t="s">
        <v>2899</v>
      </c>
      <c r="P1267">
        <v>8178</v>
      </c>
      <c r="Q1267">
        <v>456</v>
      </c>
      <c r="R1267">
        <v>0</v>
      </c>
      <c r="S1267">
        <v>200</v>
      </c>
      <c r="T1267">
        <v>0</v>
      </c>
      <c r="U1267">
        <v>7419.5</v>
      </c>
      <c r="V1267">
        <v>7419.5</v>
      </c>
      <c r="W1267">
        <v>200</v>
      </c>
      <c r="X1267">
        <v>0</v>
      </c>
      <c r="Y1267">
        <v>0</v>
      </c>
      <c r="Z1267">
        <v>0</v>
      </c>
      <c r="AD1267" s="1">
        <v>41898.333333333336</v>
      </c>
      <c r="AE1267" s="1">
        <v>41928.708333333336</v>
      </c>
      <c r="AG1267" s="1">
        <v>41828.333333333336</v>
      </c>
      <c r="AH1267" s="1">
        <v>41860.708333333336</v>
      </c>
      <c r="AI1267" s="1">
        <v>41828.333333333336</v>
      </c>
      <c r="AJ1267" s="1">
        <v>41860.708333333336</v>
      </c>
      <c r="AK1267" s="1">
        <v>41828.333333333336</v>
      </c>
      <c r="AL1267" s="1">
        <v>41860.708333333336</v>
      </c>
      <c r="AM1267" s="1">
        <v>41898.333333333336</v>
      </c>
      <c r="AN1267" s="1">
        <v>41928.708333333336</v>
      </c>
      <c r="AP1267" t="s">
        <v>113</v>
      </c>
      <c r="AU1267" t="s">
        <v>3467</v>
      </c>
      <c r="AY1267" t="s">
        <v>106</v>
      </c>
      <c r="AZ1267">
        <v>0</v>
      </c>
      <c r="BA1267">
        <v>0</v>
      </c>
      <c r="BD1267" s="3">
        <v>41321.661111111112</v>
      </c>
      <c r="BE1267" s="3">
        <v>41321.663888888892</v>
      </c>
      <c r="BF1267" t="s">
        <v>115</v>
      </c>
      <c r="BG1267" t="s">
        <v>115</v>
      </c>
      <c r="BH1267">
        <v>8149</v>
      </c>
      <c r="BM1267">
        <v>43550</v>
      </c>
      <c r="BR1267" t="s">
        <v>116</v>
      </c>
      <c r="BS1267" t="s">
        <v>117</v>
      </c>
      <c r="BU1267">
        <v>1</v>
      </c>
      <c r="BV1267" t="s">
        <v>118</v>
      </c>
      <c r="BX1267" t="s">
        <v>119</v>
      </c>
      <c r="BY1267" t="s">
        <v>119</v>
      </c>
      <c r="BZ1267" t="s">
        <v>119</v>
      </c>
      <c r="CA1267">
        <v>1</v>
      </c>
      <c r="CC1267" t="s">
        <v>120</v>
      </c>
      <c r="CH1267">
        <v>540</v>
      </c>
      <c r="CI1267">
        <v>36180</v>
      </c>
      <c r="CJ1267" t="s">
        <v>106</v>
      </c>
      <c r="CK1267" t="s">
        <v>106</v>
      </c>
      <c r="CL1267">
        <v>10</v>
      </c>
      <c r="CM1267" t="s">
        <v>2889</v>
      </c>
      <c r="CO1267">
        <v>124438</v>
      </c>
      <c r="CQ1267">
        <v>0</v>
      </c>
      <c r="CR1267">
        <v>0</v>
      </c>
      <c r="CS1267">
        <v>0</v>
      </c>
      <c r="CY1267" t="s">
        <v>123</v>
      </c>
      <c r="CZ1267" t="s">
        <v>124</v>
      </c>
      <c r="DD1267" t="str" cm="1">
        <f t="array" ref="DD1267:DE1267">TEXT(_xlfn.SEQUENCE(1, DATEDIF(AG1267, AH1267, "m") + 1, AG1267, 30), "YYYY-APMM")</f>
        <v>2014-AP07</v>
      </c>
      <c r="DE1267" t="str">
        <v>2014-AP08</v>
      </c>
      <c r="DN1267">
        <f t="shared" si="38"/>
        <v>3709.75</v>
      </c>
      <c r="DO1267" t="str">
        <f t="shared" si="39"/>
        <v>LABOR- SUBCONTRACTOR</v>
      </c>
    </row>
    <row r="1268" spans="1:119" x14ac:dyDescent="0.35">
      <c r="A1268" t="s">
        <v>105</v>
      </c>
      <c r="B1268">
        <v>500553</v>
      </c>
      <c r="C1268">
        <v>6359</v>
      </c>
      <c r="D1268">
        <v>124441</v>
      </c>
      <c r="E1268">
        <v>13662</v>
      </c>
      <c r="F1268">
        <v>0</v>
      </c>
      <c r="G1268" t="s">
        <v>106</v>
      </c>
      <c r="H1268" t="s">
        <v>106</v>
      </c>
      <c r="I1268" t="s">
        <v>106</v>
      </c>
      <c r="J1268" t="s">
        <v>107</v>
      </c>
      <c r="K1268" t="s">
        <v>108</v>
      </c>
      <c r="L1268" t="s">
        <v>109</v>
      </c>
      <c r="M1268" t="s">
        <v>110</v>
      </c>
      <c r="N1268" t="s">
        <v>3468</v>
      </c>
      <c r="O1268" t="s">
        <v>2908</v>
      </c>
      <c r="P1268">
        <v>8169</v>
      </c>
      <c r="Q1268">
        <v>624</v>
      </c>
      <c r="R1268">
        <v>0</v>
      </c>
      <c r="S1268">
        <v>160</v>
      </c>
      <c r="T1268">
        <v>0</v>
      </c>
      <c r="U1268">
        <v>4791</v>
      </c>
      <c r="V1268">
        <v>4791</v>
      </c>
      <c r="W1268">
        <v>160</v>
      </c>
      <c r="X1268">
        <v>0</v>
      </c>
      <c r="Y1268">
        <v>0</v>
      </c>
      <c r="Z1268">
        <v>0</v>
      </c>
      <c r="AD1268" s="1">
        <v>41857.333333333336</v>
      </c>
      <c r="AE1268" s="1">
        <v>41879.708333333336</v>
      </c>
      <c r="AG1268" s="1">
        <v>41763.333333333336</v>
      </c>
      <c r="AH1268" s="1">
        <v>41785.708333333336</v>
      </c>
      <c r="AI1268" s="1">
        <v>41763.333333333336</v>
      </c>
      <c r="AJ1268" s="1">
        <v>41785.708333333336</v>
      </c>
      <c r="AK1268" s="1">
        <v>41763.333333333336</v>
      </c>
      <c r="AL1268" s="1">
        <v>41785.708333333336</v>
      </c>
      <c r="AM1268" s="1">
        <v>41857.333333333336</v>
      </c>
      <c r="AN1268" s="1">
        <v>41879.708333333336</v>
      </c>
      <c r="AP1268" t="s">
        <v>113</v>
      </c>
      <c r="AU1268" t="s">
        <v>3469</v>
      </c>
      <c r="AY1268" t="s">
        <v>106</v>
      </c>
      <c r="AZ1268">
        <v>0</v>
      </c>
      <c r="BA1268">
        <v>0</v>
      </c>
      <c r="BD1268" s="3">
        <v>41321.661111111112</v>
      </c>
      <c r="BE1268" s="3">
        <v>41321.663888888892</v>
      </c>
      <c r="BF1268" t="s">
        <v>115</v>
      </c>
      <c r="BG1268" t="s">
        <v>115</v>
      </c>
      <c r="BH1268">
        <v>8149</v>
      </c>
      <c r="BM1268">
        <v>43460</v>
      </c>
      <c r="BR1268" t="s">
        <v>2848</v>
      </c>
      <c r="BS1268" t="s">
        <v>2849</v>
      </c>
      <c r="BU1268">
        <v>1</v>
      </c>
      <c r="BV1268" t="s">
        <v>118</v>
      </c>
      <c r="BX1268" t="s">
        <v>119</v>
      </c>
      <c r="BY1268" t="s">
        <v>119</v>
      </c>
      <c r="BZ1268" t="s">
        <v>119</v>
      </c>
      <c r="CA1268">
        <v>1</v>
      </c>
      <c r="CC1268" t="s">
        <v>120</v>
      </c>
      <c r="CH1268">
        <v>540</v>
      </c>
      <c r="CI1268">
        <v>36200</v>
      </c>
      <c r="CJ1268" t="s">
        <v>106</v>
      </c>
      <c r="CK1268" t="s">
        <v>106</v>
      </c>
      <c r="CL1268">
        <v>20</v>
      </c>
      <c r="CM1268" t="s">
        <v>2867</v>
      </c>
      <c r="CO1268">
        <v>124438</v>
      </c>
      <c r="CQ1268">
        <v>0</v>
      </c>
      <c r="CR1268">
        <v>0</v>
      </c>
      <c r="CS1268">
        <v>0</v>
      </c>
      <c r="CY1268" t="s">
        <v>123</v>
      </c>
      <c r="CZ1268" t="s">
        <v>124</v>
      </c>
      <c r="DD1268" t="str" cm="1">
        <f t="array" ref="DD1268">TEXT(_xlfn.SEQUENCE(1, DATEDIF(AG1268, AH1268, "m") + 1, AG1268, 30), "YYYY-APMM")</f>
        <v>2014-AP05</v>
      </c>
      <c r="DN1268">
        <f t="shared" si="38"/>
        <v>4791</v>
      </c>
      <c r="DO1268" t="str">
        <f t="shared" si="39"/>
        <v>PLASTER MASON SK</v>
      </c>
    </row>
    <row r="1269" spans="1:119" x14ac:dyDescent="0.35">
      <c r="A1269" t="s">
        <v>105</v>
      </c>
      <c r="B1269">
        <v>500554</v>
      </c>
      <c r="C1269">
        <v>6359</v>
      </c>
      <c r="D1269">
        <v>124441</v>
      </c>
      <c r="E1269">
        <v>13662</v>
      </c>
      <c r="F1269">
        <v>0</v>
      </c>
      <c r="G1269" t="s">
        <v>106</v>
      </c>
      <c r="H1269" t="s">
        <v>106</v>
      </c>
      <c r="I1269" t="s">
        <v>106</v>
      </c>
      <c r="J1269" t="s">
        <v>107</v>
      </c>
      <c r="K1269" t="s">
        <v>108</v>
      </c>
      <c r="L1269" t="s">
        <v>109</v>
      </c>
      <c r="M1269" t="s">
        <v>110</v>
      </c>
      <c r="N1269" t="s">
        <v>3470</v>
      </c>
      <c r="O1269" t="s">
        <v>2911</v>
      </c>
      <c r="P1269">
        <v>8164</v>
      </c>
      <c r="Q1269">
        <v>624</v>
      </c>
      <c r="R1269">
        <v>0</v>
      </c>
      <c r="S1269">
        <v>120</v>
      </c>
      <c r="T1269">
        <v>0</v>
      </c>
      <c r="U1269">
        <v>192.5</v>
      </c>
      <c r="V1269">
        <v>192.5</v>
      </c>
      <c r="W1269">
        <v>120</v>
      </c>
      <c r="X1269">
        <v>0</v>
      </c>
      <c r="Y1269">
        <v>0</v>
      </c>
      <c r="Z1269">
        <v>0</v>
      </c>
      <c r="AD1269" s="1">
        <v>41875.333333333336</v>
      </c>
      <c r="AE1269" s="1">
        <v>41891.708333333336</v>
      </c>
      <c r="AG1269" s="1">
        <v>41780.333333333336</v>
      </c>
      <c r="AH1269" s="1">
        <v>41797.708333333336</v>
      </c>
      <c r="AI1269" s="1">
        <v>41780.333333333336</v>
      </c>
      <c r="AJ1269" s="1">
        <v>41797.708333333336</v>
      </c>
      <c r="AK1269" s="1">
        <v>41780.333333333336</v>
      </c>
      <c r="AL1269" s="1">
        <v>41797.708333333336</v>
      </c>
      <c r="AM1269" s="1">
        <v>41875.333333333336</v>
      </c>
      <c r="AN1269" s="1">
        <v>41891.708333333336</v>
      </c>
      <c r="AP1269" t="s">
        <v>113</v>
      </c>
      <c r="AU1269" t="s">
        <v>3471</v>
      </c>
      <c r="AY1269" t="s">
        <v>106</v>
      </c>
      <c r="AZ1269">
        <v>0</v>
      </c>
      <c r="BA1269">
        <v>0</v>
      </c>
      <c r="BD1269" s="3">
        <v>41321.661111111112</v>
      </c>
      <c r="BE1269" s="3">
        <v>41321.663888888892</v>
      </c>
      <c r="BF1269" t="s">
        <v>115</v>
      </c>
      <c r="BG1269" t="s">
        <v>115</v>
      </c>
      <c r="BH1269">
        <v>8149</v>
      </c>
      <c r="BM1269">
        <v>43410</v>
      </c>
      <c r="BR1269" t="s">
        <v>2865</v>
      </c>
      <c r="BS1269" t="s">
        <v>2866</v>
      </c>
      <c r="BU1269">
        <v>1</v>
      </c>
      <c r="BV1269" t="s">
        <v>118</v>
      </c>
      <c r="BX1269" t="s">
        <v>119</v>
      </c>
      <c r="BY1269" t="s">
        <v>119</v>
      </c>
      <c r="BZ1269" t="s">
        <v>119</v>
      </c>
      <c r="CA1269">
        <v>1</v>
      </c>
      <c r="CC1269" t="s">
        <v>120</v>
      </c>
      <c r="CH1269">
        <v>540</v>
      </c>
      <c r="CI1269">
        <v>36200</v>
      </c>
      <c r="CJ1269" t="s">
        <v>106</v>
      </c>
      <c r="CK1269" t="s">
        <v>106</v>
      </c>
      <c r="CL1269">
        <v>20</v>
      </c>
      <c r="CM1269" t="s">
        <v>2867</v>
      </c>
      <c r="CO1269">
        <v>124438</v>
      </c>
      <c r="CQ1269">
        <v>0</v>
      </c>
      <c r="CR1269">
        <v>0</v>
      </c>
      <c r="CS1269">
        <v>0</v>
      </c>
      <c r="CY1269" t="s">
        <v>123</v>
      </c>
      <c r="CZ1269" t="s">
        <v>124</v>
      </c>
      <c r="DD1269" t="str" cm="1">
        <f t="array" ref="DD1269">TEXT(_xlfn.SEQUENCE(1, DATEDIF(AG1269, AH1269, "m") + 1, AG1269, 30), "YYYY-APMM")</f>
        <v>2014-AP05</v>
      </c>
      <c r="DN1269">
        <f t="shared" si="38"/>
        <v>192.5</v>
      </c>
      <c r="DO1269" t="str">
        <f t="shared" si="39"/>
        <v>SCREED MASON SK</v>
      </c>
    </row>
    <row r="1270" spans="1:119" x14ac:dyDescent="0.35">
      <c r="A1270" t="s">
        <v>105</v>
      </c>
      <c r="B1270">
        <v>500555</v>
      </c>
      <c r="C1270">
        <v>6359</v>
      </c>
      <c r="D1270">
        <v>124441</v>
      </c>
      <c r="E1270">
        <v>13662</v>
      </c>
      <c r="F1270">
        <v>0</v>
      </c>
      <c r="G1270" t="s">
        <v>106</v>
      </c>
      <c r="H1270" t="s">
        <v>106</v>
      </c>
      <c r="I1270" t="s">
        <v>106</v>
      </c>
      <c r="J1270" t="s">
        <v>107</v>
      </c>
      <c r="K1270" t="s">
        <v>108</v>
      </c>
      <c r="L1270" t="s">
        <v>109</v>
      </c>
      <c r="M1270" t="s">
        <v>110</v>
      </c>
      <c r="N1270" t="s">
        <v>3472</v>
      </c>
      <c r="O1270" t="s">
        <v>2956</v>
      </c>
      <c r="P1270">
        <v>8178</v>
      </c>
      <c r="Q1270">
        <v>624</v>
      </c>
      <c r="R1270">
        <v>0</v>
      </c>
      <c r="S1270">
        <v>160</v>
      </c>
      <c r="T1270">
        <v>0</v>
      </c>
      <c r="U1270">
        <v>2050</v>
      </c>
      <c r="V1270">
        <v>2050</v>
      </c>
      <c r="W1270">
        <v>160</v>
      </c>
      <c r="X1270">
        <v>0</v>
      </c>
      <c r="Y1270">
        <v>0</v>
      </c>
      <c r="Z1270">
        <v>0</v>
      </c>
      <c r="AD1270" s="1">
        <v>41886.333333333336</v>
      </c>
      <c r="AE1270" s="1">
        <v>41909.708333333336</v>
      </c>
      <c r="AG1270" s="1">
        <v>41792.333333333336</v>
      </c>
      <c r="AH1270" s="1">
        <v>41814.708333333336</v>
      </c>
      <c r="AI1270" s="1">
        <v>41792.333333333336</v>
      </c>
      <c r="AJ1270" s="1">
        <v>41814.708333333336</v>
      </c>
      <c r="AK1270" s="1">
        <v>41792.333333333336</v>
      </c>
      <c r="AL1270" s="1">
        <v>41814.708333333336</v>
      </c>
      <c r="AM1270" s="1">
        <v>41886.333333333336</v>
      </c>
      <c r="AN1270" s="1">
        <v>41909.708333333336</v>
      </c>
      <c r="AP1270" t="s">
        <v>113</v>
      </c>
      <c r="AU1270" t="s">
        <v>3473</v>
      </c>
      <c r="AY1270" t="s">
        <v>106</v>
      </c>
      <c r="AZ1270">
        <v>0</v>
      </c>
      <c r="BA1270">
        <v>0</v>
      </c>
      <c r="BD1270" s="3">
        <v>41321.661111111112</v>
      </c>
      <c r="BE1270" s="3">
        <v>41321.663888888892</v>
      </c>
      <c r="BF1270" t="s">
        <v>115</v>
      </c>
      <c r="BG1270" t="s">
        <v>115</v>
      </c>
      <c r="BH1270">
        <v>8149</v>
      </c>
      <c r="BM1270">
        <v>43550</v>
      </c>
      <c r="BR1270" t="s">
        <v>116</v>
      </c>
      <c r="BS1270" t="s">
        <v>117</v>
      </c>
      <c r="BU1270">
        <v>1</v>
      </c>
      <c r="BV1270" t="s">
        <v>118</v>
      </c>
      <c r="BX1270" t="s">
        <v>119</v>
      </c>
      <c r="BY1270" t="s">
        <v>119</v>
      </c>
      <c r="BZ1270" t="s">
        <v>119</v>
      </c>
      <c r="CA1270">
        <v>1</v>
      </c>
      <c r="CC1270" t="s">
        <v>120</v>
      </c>
      <c r="CH1270">
        <v>540</v>
      </c>
      <c r="CI1270">
        <v>36200</v>
      </c>
      <c r="CJ1270" t="s">
        <v>106</v>
      </c>
      <c r="CK1270" t="s">
        <v>106</v>
      </c>
      <c r="CL1270">
        <v>20</v>
      </c>
      <c r="CM1270" t="s">
        <v>2867</v>
      </c>
      <c r="CO1270">
        <v>124438</v>
      </c>
      <c r="CQ1270">
        <v>0</v>
      </c>
      <c r="CR1270">
        <v>0</v>
      </c>
      <c r="CS1270">
        <v>0</v>
      </c>
      <c r="CY1270" t="s">
        <v>123</v>
      </c>
      <c r="CZ1270" t="s">
        <v>124</v>
      </c>
      <c r="DD1270" t="str" cm="1">
        <f t="array" ref="DD1270">TEXT(_xlfn.SEQUENCE(1, DATEDIF(AG1270, AH1270, "m") + 1, AG1270, 30), "YYYY-APMM")</f>
        <v>2014-AP06</v>
      </c>
      <c r="DN1270">
        <f t="shared" si="38"/>
        <v>2050</v>
      </c>
      <c r="DO1270" t="str">
        <f t="shared" si="39"/>
        <v>LABOR- SUBCONTRACTOR</v>
      </c>
    </row>
    <row r="1271" spans="1:119" x14ac:dyDescent="0.35">
      <c r="A1271" t="s">
        <v>105</v>
      </c>
      <c r="B1271">
        <v>500556</v>
      </c>
      <c r="C1271">
        <v>6359</v>
      </c>
      <c r="D1271">
        <v>124441</v>
      </c>
      <c r="E1271">
        <v>13662</v>
      </c>
      <c r="F1271">
        <v>0</v>
      </c>
      <c r="G1271" t="s">
        <v>106</v>
      </c>
      <c r="H1271" t="s">
        <v>106</v>
      </c>
      <c r="I1271" t="s">
        <v>106</v>
      </c>
      <c r="J1271" t="s">
        <v>107</v>
      </c>
      <c r="K1271" t="s">
        <v>108</v>
      </c>
      <c r="L1271" t="s">
        <v>109</v>
      </c>
      <c r="M1271" t="s">
        <v>110</v>
      </c>
      <c r="N1271" t="s">
        <v>3474</v>
      </c>
      <c r="O1271" t="s">
        <v>2959</v>
      </c>
      <c r="P1271">
        <v>8178</v>
      </c>
      <c r="Q1271">
        <v>624</v>
      </c>
      <c r="R1271">
        <v>0</v>
      </c>
      <c r="S1271">
        <v>120</v>
      </c>
      <c r="T1271">
        <v>0</v>
      </c>
      <c r="U1271">
        <v>59.5</v>
      </c>
      <c r="V1271">
        <v>59.5</v>
      </c>
      <c r="W1271">
        <v>120</v>
      </c>
      <c r="X1271">
        <v>0</v>
      </c>
      <c r="Y1271">
        <v>0</v>
      </c>
      <c r="Z1271">
        <v>0</v>
      </c>
      <c r="AD1271" s="1">
        <v>41904.333333333336</v>
      </c>
      <c r="AE1271" s="1">
        <v>41920.708333333336</v>
      </c>
      <c r="AG1271" s="1">
        <v>41809.333333333336</v>
      </c>
      <c r="AH1271" s="1">
        <v>41826.708333333336</v>
      </c>
      <c r="AI1271" s="1">
        <v>41809.333333333336</v>
      </c>
      <c r="AJ1271" s="1">
        <v>41826.708333333336</v>
      </c>
      <c r="AK1271" s="1">
        <v>41809.333333333336</v>
      </c>
      <c r="AL1271" s="1">
        <v>41826.708333333336</v>
      </c>
      <c r="AM1271" s="1">
        <v>41904.333333333336</v>
      </c>
      <c r="AN1271" s="1">
        <v>41920.708333333336</v>
      </c>
      <c r="AP1271" t="s">
        <v>113</v>
      </c>
      <c r="AU1271" t="s">
        <v>3475</v>
      </c>
      <c r="AY1271" t="s">
        <v>106</v>
      </c>
      <c r="AZ1271">
        <v>0</v>
      </c>
      <c r="BA1271">
        <v>0</v>
      </c>
      <c r="BD1271" s="3">
        <v>41321.661111111112</v>
      </c>
      <c r="BE1271" s="3">
        <v>41321.663888888892</v>
      </c>
      <c r="BF1271" t="s">
        <v>115</v>
      </c>
      <c r="BG1271" t="s">
        <v>115</v>
      </c>
      <c r="BH1271">
        <v>8149</v>
      </c>
      <c r="BM1271">
        <v>43550</v>
      </c>
      <c r="BR1271" t="s">
        <v>116</v>
      </c>
      <c r="BS1271" t="s">
        <v>117</v>
      </c>
      <c r="BU1271">
        <v>1</v>
      </c>
      <c r="BV1271" t="s">
        <v>118</v>
      </c>
      <c r="BX1271" t="s">
        <v>119</v>
      </c>
      <c r="BY1271" t="s">
        <v>119</v>
      </c>
      <c r="BZ1271" t="s">
        <v>119</v>
      </c>
      <c r="CA1271">
        <v>1</v>
      </c>
      <c r="CC1271" t="s">
        <v>120</v>
      </c>
      <c r="CH1271">
        <v>540</v>
      </c>
      <c r="CI1271">
        <v>36200</v>
      </c>
      <c r="CJ1271" t="s">
        <v>106</v>
      </c>
      <c r="CK1271" t="s">
        <v>106</v>
      </c>
      <c r="CL1271">
        <v>20</v>
      </c>
      <c r="CM1271" t="s">
        <v>2867</v>
      </c>
      <c r="CO1271">
        <v>124438</v>
      </c>
      <c r="CQ1271">
        <v>0</v>
      </c>
      <c r="CR1271">
        <v>0</v>
      </c>
      <c r="CS1271">
        <v>0</v>
      </c>
      <c r="CY1271" t="s">
        <v>123</v>
      </c>
      <c r="CZ1271" t="s">
        <v>124</v>
      </c>
      <c r="DD1271" t="str" cm="1">
        <f t="array" ref="DD1271">TEXT(_xlfn.SEQUENCE(1, DATEDIF(AG1271, AH1271, "m") + 1, AG1271, 30), "YYYY-APMM")</f>
        <v>2014-AP06</v>
      </c>
      <c r="DN1271">
        <f t="shared" si="38"/>
        <v>59.5</v>
      </c>
      <c r="DO1271" t="str">
        <f t="shared" si="39"/>
        <v>LABOR- SUBCONTRACTOR</v>
      </c>
    </row>
    <row r="1272" spans="1:119" x14ac:dyDescent="0.35">
      <c r="A1272" t="s">
        <v>105</v>
      </c>
      <c r="B1272">
        <v>500557</v>
      </c>
      <c r="C1272">
        <v>6359</v>
      </c>
      <c r="D1272">
        <v>124441</v>
      </c>
      <c r="E1272">
        <v>13662</v>
      </c>
      <c r="F1272">
        <v>0</v>
      </c>
      <c r="G1272" t="s">
        <v>106</v>
      </c>
      <c r="H1272" t="s">
        <v>106</v>
      </c>
      <c r="I1272" t="s">
        <v>106</v>
      </c>
      <c r="J1272" t="s">
        <v>107</v>
      </c>
      <c r="K1272" t="s">
        <v>108</v>
      </c>
      <c r="L1272" t="s">
        <v>109</v>
      </c>
      <c r="M1272" t="s">
        <v>110</v>
      </c>
      <c r="N1272" t="s">
        <v>3476</v>
      </c>
      <c r="O1272" t="s">
        <v>2905</v>
      </c>
      <c r="P1272">
        <v>8168</v>
      </c>
      <c r="Q1272">
        <v>624</v>
      </c>
      <c r="R1272">
        <v>0</v>
      </c>
      <c r="S1272">
        <v>160</v>
      </c>
      <c r="T1272">
        <v>0</v>
      </c>
      <c r="U1272">
        <v>872.25</v>
      </c>
      <c r="V1272">
        <v>872.25</v>
      </c>
      <c r="W1272">
        <v>160</v>
      </c>
      <c r="X1272">
        <v>0</v>
      </c>
      <c r="Y1272">
        <v>0</v>
      </c>
      <c r="Z1272">
        <v>0</v>
      </c>
      <c r="AD1272" s="1">
        <v>41842.333333333336</v>
      </c>
      <c r="AE1272" s="1">
        <v>41868.708333333336</v>
      </c>
      <c r="AG1272" s="1">
        <v>41751.333333333336</v>
      </c>
      <c r="AH1272" s="1">
        <v>41773.708333333336</v>
      </c>
      <c r="AI1272" s="1">
        <v>41751.333333333336</v>
      </c>
      <c r="AJ1272" s="1">
        <v>41773.708333333336</v>
      </c>
      <c r="AK1272" s="1">
        <v>41751.333333333336</v>
      </c>
      <c r="AL1272" s="1">
        <v>41773.708333333336</v>
      </c>
      <c r="AM1272" s="1">
        <v>41842.333333333336</v>
      </c>
      <c r="AN1272" s="1">
        <v>41868.708333333336</v>
      </c>
      <c r="AP1272" t="s">
        <v>113</v>
      </c>
      <c r="AU1272" t="s">
        <v>3477</v>
      </c>
      <c r="AY1272" t="s">
        <v>106</v>
      </c>
      <c r="AZ1272">
        <v>0</v>
      </c>
      <c r="BA1272">
        <v>0</v>
      </c>
      <c r="BD1272" s="3">
        <v>41321.661111111112</v>
      </c>
      <c r="BE1272" s="3">
        <v>41321.663888888892</v>
      </c>
      <c r="BF1272" t="s">
        <v>115</v>
      </c>
      <c r="BG1272" t="s">
        <v>115</v>
      </c>
      <c r="BH1272">
        <v>8149</v>
      </c>
      <c r="BM1272">
        <v>43450</v>
      </c>
      <c r="BR1272" t="s">
        <v>1309</v>
      </c>
      <c r="BS1272" t="s">
        <v>1310</v>
      </c>
      <c r="BU1272">
        <v>1</v>
      </c>
      <c r="BV1272" t="s">
        <v>118</v>
      </c>
      <c r="BX1272" t="s">
        <v>119</v>
      </c>
      <c r="BY1272" t="s">
        <v>119</v>
      </c>
      <c r="BZ1272" t="s">
        <v>119</v>
      </c>
      <c r="CA1272">
        <v>1</v>
      </c>
      <c r="CC1272" t="s">
        <v>120</v>
      </c>
      <c r="CH1272">
        <v>540</v>
      </c>
      <c r="CI1272">
        <v>36200</v>
      </c>
      <c r="CJ1272" t="s">
        <v>106</v>
      </c>
      <c r="CK1272" t="s">
        <v>106</v>
      </c>
      <c r="CL1272">
        <v>20</v>
      </c>
      <c r="CM1272" t="s">
        <v>2867</v>
      </c>
      <c r="CO1272">
        <v>124438</v>
      </c>
      <c r="CQ1272">
        <v>0</v>
      </c>
      <c r="CR1272">
        <v>0</v>
      </c>
      <c r="CS1272">
        <v>0</v>
      </c>
      <c r="CY1272" t="s">
        <v>123</v>
      </c>
      <c r="CZ1272" t="s">
        <v>124</v>
      </c>
      <c r="DD1272" t="str" cm="1">
        <f t="array" ref="DD1272">TEXT(_xlfn.SEQUENCE(1, DATEDIF(AG1272, AH1272, "m") + 1, AG1272, 30), "YYYY-APMM")</f>
        <v>2014-AP04</v>
      </c>
      <c r="DN1272">
        <f t="shared" si="38"/>
        <v>872.25</v>
      </c>
      <c r="DO1272" t="str">
        <f t="shared" si="39"/>
        <v>BLOCK MASON SK</v>
      </c>
    </row>
    <row r="1273" spans="1:119" x14ac:dyDescent="0.35">
      <c r="A1273" t="s">
        <v>105</v>
      </c>
      <c r="B1273">
        <v>500558</v>
      </c>
      <c r="C1273">
        <v>6359</v>
      </c>
      <c r="D1273">
        <v>124443</v>
      </c>
      <c r="E1273">
        <v>13662</v>
      </c>
      <c r="F1273">
        <v>0</v>
      </c>
      <c r="G1273" t="s">
        <v>106</v>
      </c>
      <c r="H1273" t="s">
        <v>106</v>
      </c>
      <c r="I1273" t="s">
        <v>106</v>
      </c>
      <c r="J1273" t="s">
        <v>107</v>
      </c>
      <c r="K1273" t="s">
        <v>108</v>
      </c>
      <c r="L1273" t="s">
        <v>109</v>
      </c>
      <c r="M1273" t="s">
        <v>110</v>
      </c>
      <c r="N1273" t="s">
        <v>3478</v>
      </c>
      <c r="O1273" t="s">
        <v>2863</v>
      </c>
      <c r="P1273">
        <v>8164</v>
      </c>
      <c r="Q1273">
        <v>624</v>
      </c>
      <c r="R1273">
        <v>0</v>
      </c>
      <c r="S1273">
        <v>200</v>
      </c>
      <c r="T1273">
        <v>0</v>
      </c>
      <c r="U1273">
        <v>887.5</v>
      </c>
      <c r="V1273">
        <v>887.5</v>
      </c>
      <c r="W1273">
        <v>200</v>
      </c>
      <c r="X1273">
        <v>0</v>
      </c>
      <c r="Y1273">
        <v>0</v>
      </c>
      <c r="Z1273">
        <v>0</v>
      </c>
      <c r="AD1273" s="1">
        <v>41856.333333333336</v>
      </c>
      <c r="AE1273" s="1">
        <v>41884.708333333336</v>
      </c>
      <c r="AG1273" s="1">
        <v>41762.333333333336</v>
      </c>
      <c r="AH1273" s="1">
        <v>41790.708333333336</v>
      </c>
      <c r="AI1273" s="1">
        <v>41762.333333333336</v>
      </c>
      <c r="AJ1273" s="1">
        <v>41790.708333333336</v>
      </c>
      <c r="AK1273" s="1">
        <v>41762.333333333336</v>
      </c>
      <c r="AL1273" s="1">
        <v>41790.708333333336</v>
      </c>
      <c r="AM1273" s="1">
        <v>41856.333333333336</v>
      </c>
      <c r="AN1273" s="1">
        <v>41884.708333333336</v>
      </c>
      <c r="AP1273" t="s">
        <v>113</v>
      </c>
      <c r="AU1273" t="s">
        <v>3479</v>
      </c>
      <c r="AY1273" t="s">
        <v>106</v>
      </c>
      <c r="AZ1273">
        <v>0</v>
      </c>
      <c r="BA1273">
        <v>0</v>
      </c>
      <c r="BD1273" s="3">
        <v>41321.661111111112</v>
      </c>
      <c r="BE1273" s="3">
        <v>41321.663888888892</v>
      </c>
      <c r="BF1273" t="s">
        <v>115</v>
      </c>
      <c r="BG1273" t="s">
        <v>115</v>
      </c>
      <c r="BH1273">
        <v>8149</v>
      </c>
      <c r="BM1273">
        <v>43410</v>
      </c>
      <c r="BR1273" t="s">
        <v>2865</v>
      </c>
      <c r="BS1273" t="s">
        <v>2866</v>
      </c>
      <c r="BU1273">
        <v>1</v>
      </c>
      <c r="BV1273" t="s">
        <v>118</v>
      </c>
      <c r="BX1273" t="s">
        <v>119</v>
      </c>
      <c r="BY1273" t="s">
        <v>119</v>
      </c>
      <c r="BZ1273" t="s">
        <v>119</v>
      </c>
      <c r="CA1273">
        <v>1</v>
      </c>
      <c r="CC1273" t="s">
        <v>120</v>
      </c>
      <c r="CH1273">
        <v>540</v>
      </c>
      <c r="CI1273">
        <v>36220</v>
      </c>
      <c r="CJ1273" t="s">
        <v>106</v>
      </c>
      <c r="CK1273" t="s">
        <v>106</v>
      </c>
      <c r="CL1273">
        <v>10</v>
      </c>
      <c r="CM1273" t="s">
        <v>2867</v>
      </c>
      <c r="CO1273">
        <v>124442</v>
      </c>
      <c r="CQ1273">
        <v>0</v>
      </c>
      <c r="CR1273">
        <v>0</v>
      </c>
      <c r="CS1273">
        <v>0</v>
      </c>
      <c r="CY1273" t="s">
        <v>123</v>
      </c>
      <c r="CZ1273" t="s">
        <v>124</v>
      </c>
      <c r="DD1273" t="str" cm="1">
        <f t="array" ref="DD1273">TEXT(_xlfn.SEQUENCE(1, DATEDIF(AG1273, AH1273, "m") + 1, AG1273, 30), "YYYY-APMM")</f>
        <v>2014-AP05</v>
      </c>
      <c r="DN1273">
        <f t="shared" si="38"/>
        <v>887.5</v>
      </c>
      <c r="DO1273" t="str">
        <f t="shared" si="39"/>
        <v>SCREED MASON SK</v>
      </c>
    </row>
    <row r="1274" spans="1:119" x14ac:dyDescent="0.35">
      <c r="A1274" t="s">
        <v>105</v>
      </c>
      <c r="B1274">
        <v>500559</v>
      </c>
      <c r="C1274">
        <v>6359</v>
      </c>
      <c r="D1274">
        <v>124443</v>
      </c>
      <c r="E1274">
        <v>13662</v>
      </c>
      <c r="F1274">
        <v>0</v>
      </c>
      <c r="G1274" t="s">
        <v>106</v>
      </c>
      <c r="H1274" t="s">
        <v>106</v>
      </c>
      <c r="I1274" t="s">
        <v>106</v>
      </c>
      <c r="J1274" t="s">
        <v>107</v>
      </c>
      <c r="K1274" t="s">
        <v>108</v>
      </c>
      <c r="L1274" t="s">
        <v>109</v>
      </c>
      <c r="M1274" t="s">
        <v>110</v>
      </c>
      <c r="N1274" t="s">
        <v>3480</v>
      </c>
      <c r="O1274" t="s">
        <v>2869</v>
      </c>
      <c r="P1274">
        <v>8178</v>
      </c>
      <c r="Q1274">
        <v>624</v>
      </c>
      <c r="R1274">
        <v>0</v>
      </c>
      <c r="S1274">
        <v>200</v>
      </c>
      <c r="T1274">
        <v>0</v>
      </c>
      <c r="U1274">
        <v>1232</v>
      </c>
      <c r="V1274">
        <v>1232</v>
      </c>
      <c r="W1274">
        <v>200</v>
      </c>
      <c r="X1274">
        <v>0</v>
      </c>
      <c r="Y1274">
        <v>0</v>
      </c>
      <c r="Z1274">
        <v>0</v>
      </c>
      <c r="AD1274" s="1">
        <v>41860.333333333336</v>
      </c>
      <c r="AE1274" s="1">
        <v>41888.708333333336</v>
      </c>
      <c r="AG1274" s="1">
        <v>41765.333333333336</v>
      </c>
      <c r="AH1274" s="1">
        <v>41793.708333333336</v>
      </c>
      <c r="AI1274" s="1">
        <v>41765.333333333336</v>
      </c>
      <c r="AJ1274" s="1">
        <v>41793.708333333336</v>
      </c>
      <c r="AK1274" s="1">
        <v>41765.333333333336</v>
      </c>
      <c r="AL1274" s="1">
        <v>41793.708333333336</v>
      </c>
      <c r="AM1274" s="1">
        <v>41860.333333333336</v>
      </c>
      <c r="AN1274" s="1">
        <v>41888.708333333336</v>
      </c>
      <c r="AP1274" t="s">
        <v>113</v>
      </c>
      <c r="AU1274" t="s">
        <v>3481</v>
      </c>
      <c r="AY1274" t="s">
        <v>106</v>
      </c>
      <c r="AZ1274">
        <v>0</v>
      </c>
      <c r="BA1274">
        <v>0</v>
      </c>
      <c r="BD1274" s="3">
        <v>41321.661111111112</v>
      </c>
      <c r="BE1274" s="3">
        <v>41321.663888888892</v>
      </c>
      <c r="BF1274" t="s">
        <v>115</v>
      </c>
      <c r="BG1274" t="s">
        <v>115</v>
      </c>
      <c r="BH1274">
        <v>8149</v>
      </c>
      <c r="BM1274">
        <v>43550</v>
      </c>
      <c r="BR1274" t="s">
        <v>116</v>
      </c>
      <c r="BS1274" t="s">
        <v>117</v>
      </c>
      <c r="BU1274">
        <v>1</v>
      </c>
      <c r="BV1274" t="s">
        <v>118</v>
      </c>
      <c r="BX1274" t="s">
        <v>119</v>
      </c>
      <c r="BY1274" t="s">
        <v>119</v>
      </c>
      <c r="BZ1274" t="s">
        <v>119</v>
      </c>
      <c r="CA1274">
        <v>1</v>
      </c>
      <c r="CC1274" t="s">
        <v>120</v>
      </c>
      <c r="CH1274">
        <v>540</v>
      </c>
      <c r="CI1274">
        <v>36220</v>
      </c>
      <c r="CJ1274" t="s">
        <v>106</v>
      </c>
      <c r="CK1274" t="s">
        <v>106</v>
      </c>
      <c r="CL1274">
        <v>10</v>
      </c>
      <c r="CM1274" t="s">
        <v>2867</v>
      </c>
      <c r="CO1274">
        <v>124442</v>
      </c>
      <c r="CQ1274">
        <v>0</v>
      </c>
      <c r="CR1274">
        <v>0</v>
      </c>
      <c r="CS1274">
        <v>0</v>
      </c>
      <c r="CY1274" t="s">
        <v>123</v>
      </c>
      <c r="CZ1274" t="s">
        <v>124</v>
      </c>
      <c r="DD1274" t="str" cm="1">
        <f t="array" ref="DD1274">TEXT(_xlfn.SEQUENCE(1, DATEDIF(AG1274, AH1274, "m") + 1, AG1274, 30), "YYYY-APMM")</f>
        <v>2014-AP05</v>
      </c>
      <c r="DN1274">
        <f t="shared" si="38"/>
        <v>1232</v>
      </c>
      <c r="DO1274" t="str">
        <f t="shared" si="39"/>
        <v>LABOR- SUBCONTRACTOR</v>
      </c>
    </row>
    <row r="1275" spans="1:119" x14ac:dyDescent="0.35">
      <c r="A1275" t="s">
        <v>105</v>
      </c>
      <c r="B1275">
        <v>500560</v>
      </c>
      <c r="C1275">
        <v>6359</v>
      </c>
      <c r="D1275">
        <v>124443</v>
      </c>
      <c r="E1275">
        <v>13662</v>
      </c>
      <c r="F1275">
        <v>0</v>
      </c>
      <c r="G1275" t="s">
        <v>106</v>
      </c>
      <c r="H1275" t="s">
        <v>106</v>
      </c>
      <c r="I1275" t="s">
        <v>106</v>
      </c>
      <c r="J1275" t="s">
        <v>107</v>
      </c>
      <c r="K1275" t="s">
        <v>108</v>
      </c>
      <c r="L1275" t="s">
        <v>109</v>
      </c>
      <c r="M1275" t="s">
        <v>110</v>
      </c>
      <c r="N1275" t="s">
        <v>3482</v>
      </c>
      <c r="O1275" t="s">
        <v>2872</v>
      </c>
      <c r="P1275">
        <v>8178</v>
      </c>
      <c r="Q1275">
        <v>624</v>
      </c>
      <c r="R1275">
        <v>0</v>
      </c>
      <c r="S1275">
        <v>200</v>
      </c>
      <c r="T1275">
        <v>0</v>
      </c>
      <c r="U1275">
        <v>1562</v>
      </c>
      <c r="V1275">
        <v>1562</v>
      </c>
      <c r="W1275">
        <v>200</v>
      </c>
      <c r="X1275">
        <v>0</v>
      </c>
      <c r="Y1275">
        <v>0</v>
      </c>
      <c r="Z1275">
        <v>0</v>
      </c>
      <c r="AD1275" s="1">
        <v>41864.333333333336</v>
      </c>
      <c r="AE1275" s="1">
        <v>41892.708333333336</v>
      </c>
      <c r="AG1275" s="1">
        <v>41770.333333333336</v>
      </c>
      <c r="AH1275" s="1">
        <v>41798.708333333336</v>
      </c>
      <c r="AI1275" s="1">
        <v>41770.333333333336</v>
      </c>
      <c r="AJ1275" s="1">
        <v>41798.708333333336</v>
      </c>
      <c r="AK1275" s="1">
        <v>41770.333333333336</v>
      </c>
      <c r="AL1275" s="1">
        <v>41798.708333333336</v>
      </c>
      <c r="AM1275" s="1">
        <v>41864.333333333336</v>
      </c>
      <c r="AN1275" s="1">
        <v>41892.708333333336</v>
      </c>
      <c r="AP1275" t="s">
        <v>113</v>
      </c>
      <c r="AU1275" t="s">
        <v>3483</v>
      </c>
      <c r="AY1275" t="s">
        <v>106</v>
      </c>
      <c r="AZ1275">
        <v>0</v>
      </c>
      <c r="BA1275">
        <v>0</v>
      </c>
      <c r="BD1275" s="3">
        <v>41321.661111111112</v>
      </c>
      <c r="BE1275" s="3">
        <v>41321.663888888892</v>
      </c>
      <c r="BF1275" t="s">
        <v>115</v>
      </c>
      <c r="BG1275" t="s">
        <v>115</v>
      </c>
      <c r="BH1275">
        <v>8149</v>
      </c>
      <c r="BM1275">
        <v>43550</v>
      </c>
      <c r="BR1275" t="s">
        <v>116</v>
      </c>
      <c r="BS1275" t="s">
        <v>117</v>
      </c>
      <c r="BU1275">
        <v>1</v>
      </c>
      <c r="BV1275" t="s">
        <v>118</v>
      </c>
      <c r="BX1275" t="s">
        <v>119</v>
      </c>
      <c r="BY1275" t="s">
        <v>119</v>
      </c>
      <c r="BZ1275" t="s">
        <v>119</v>
      </c>
      <c r="CA1275">
        <v>1</v>
      </c>
      <c r="CC1275" t="s">
        <v>120</v>
      </c>
      <c r="CH1275">
        <v>540</v>
      </c>
      <c r="CI1275">
        <v>36220</v>
      </c>
      <c r="CJ1275" t="s">
        <v>106</v>
      </c>
      <c r="CK1275" t="s">
        <v>106</v>
      </c>
      <c r="CL1275">
        <v>10</v>
      </c>
      <c r="CM1275" t="s">
        <v>2867</v>
      </c>
      <c r="CO1275">
        <v>124442</v>
      </c>
      <c r="CQ1275">
        <v>0</v>
      </c>
      <c r="CR1275">
        <v>0</v>
      </c>
      <c r="CS1275">
        <v>0</v>
      </c>
      <c r="CY1275" t="s">
        <v>123</v>
      </c>
      <c r="CZ1275" t="s">
        <v>124</v>
      </c>
      <c r="DD1275" t="str" cm="1">
        <f t="array" ref="DD1275">TEXT(_xlfn.SEQUENCE(1, DATEDIF(AG1275, AH1275, "m") + 1, AG1275, 30), "YYYY-APMM")</f>
        <v>2014-AP05</v>
      </c>
      <c r="DN1275">
        <f t="shared" si="38"/>
        <v>1562</v>
      </c>
      <c r="DO1275" t="str">
        <f t="shared" si="39"/>
        <v>LABOR- SUBCONTRACTOR</v>
      </c>
    </row>
    <row r="1276" spans="1:119" x14ac:dyDescent="0.35">
      <c r="A1276" t="s">
        <v>105</v>
      </c>
      <c r="B1276">
        <v>500561</v>
      </c>
      <c r="C1276">
        <v>6359</v>
      </c>
      <c r="D1276">
        <v>124443</v>
      </c>
      <c r="E1276">
        <v>13662</v>
      </c>
      <c r="F1276">
        <v>0</v>
      </c>
      <c r="G1276" t="s">
        <v>106</v>
      </c>
      <c r="H1276" t="s">
        <v>106</v>
      </c>
      <c r="I1276" t="s">
        <v>106</v>
      </c>
      <c r="J1276" t="s">
        <v>107</v>
      </c>
      <c r="K1276" t="s">
        <v>108</v>
      </c>
      <c r="L1276" t="s">
        <v>109</v>
      </c>
      <c r="M1276" t="s">
        <v>110</v>
      </c>
      <c r="N1276" t="s">
        <v>3484</v>
      </c>
      <c r="O1276" t="s">
        <v>2875</v>
      </c>
      <c r="P1276">
        <v>8170</v>
      </c>
      <c r="Q1276">
        <v>624</v>
      </c>
      <c r="R1276">
        <v>0</v>
      </c>
      <c r="S1276">
        <v>200</v>
      </c>
      <c r="T1276">
        <v>0</v>
      </c>
      <c r="U1276">
        <v>781</v>
      </c>
      <c r="V1276">
        <v>781</v>
      </c>
      <c r="W1276">
        <v>200</v>
      </c>
      <c r="X1276">
        <v>0</v>
      </c>
      <c r="Y1276">
        <v>0</v>
      </c>
      <c r="Z1276">
        <v>0</v>
      </c>
      <c r="AD1276" s="1">
        <v>41869.333333333336</v>
      </c>
      <c r="AE1276" s="1">
        <v>41897.708333333336</v>
      </c>
      <c r="AG1276" s="1">
        <v>41774.333333333336</v>
      </c>
      <c r="AH1276" s="1">
        <v>41802.708333333336</v>
      </c>
      <c r="AI1276" s="1">
        <v>41774.333333333336</v>
      </c>
      <c r="AJ1276" s="1">
        <v>41802.708333333336</v>
      </c>
      <c r="AK1276" s="1">
        <v>41774.333333333336</v>
      </c>
      <c r="AL1276" s="1">
        <v>41802.708333333336</v>
      </c>
      <c r="AM1276" s="1">
        <v>41869.333333333336</v>
      </c>
      <c r="AN1276" s="1">
        <v>41897.708333333336</v>
      </c>
      <c r="AP1276" t="s">
        <v>113</v>
      </c>
      <c r="AU1276" t="s">
        <v>3485</v>
      </c>
      <c r="AY1276" t="s">
        <v>106</v>
      </c>
      <c r="AZ1276">
        <v>0</v>
      </c>
      <c r="BA1276">
        <v>0</v>
      </c>
      <c r="BD1276" s="3">
        <v>41321.661111111112</v>
      </c>
      <c r="BE1276" s="3">
        <v>41321.663888888892</v>
      </c>
      <c r="BF1276" t="s">
        <v>115</v>
      </c>
      <c r="BG1276" t="s">
        <v>115</v>
      </c>
      <c r="BH1276">
        <v>8149</v>
      </c>
      <c r="BM1276">
        <v>43470</v>
      </c>
      <c r="BR1276" t="s">
        <v>2854</v>
      </c>
      <c r="BS1276" t="s">
        <v>2855</v>
      </c>
      <c r="BU1276">
        <v>1</v>
      </c>
      <c r="BV1276" t="s">
        <v>118</v>
      </c>
      <c r="BX1276" t="s">
        <v>119</v>
      </c>
      <c r="BY1276" t="s">
        <v>119</v>
      </c>
      <c r="BZ1276" t="s">
        <v>119</v>
      </c>
      <c r="CA1276">
        <v>1</v>
      </c>
      <c r="CC1276" t="s">
        <v>120</v>
      </c>
      <c r="CH1276">
        <v>540</v>
      </c>
      <c r="CI1276">
        <v>36220</v>
      </c>
      <c r="CJ1276" t="s">
        <v>106</v>
      </c>
      <c r="CK1276" t="s">
        <v>106</v>
      </c>
      <c r="CL1276">
        <v>10</v>
      </c>
      <c r="CM1276" t="s">
        <v>2867</v>
      </c>
      <c r="CO1276">
        <v>124442</v>
      </c>
      <c r="CQ1276">
        <v>0</v>
      </c>
      <c r="CR1276">
        <v>0</v>
      </c>
      <c r="CS1276">
        <v>0</v>
      </c>
      <c r="CY1276" t="s">
        <v>123</v>
      </c>
      <c r="CZ1276" t="s">
        <v>124</v>
      </c>
      <c r="DD1276" t="str" cm="1">
        <f t="array" ref="DD1276">TEXT(_xlfn.SEQUENCE(1, DATEDIF(AG1276, AH1276, "m") + 1, AG1276, 30), "YYYY-APMM")</f>
        <v>2014-AP05</v>
      </c>
      <c r="DN1276">
        <f t="shared" si="38"/>
        <v>781</v>
      </c>
      <c r="DO1276" t="str">
        <f t="shared" si="39"/>
        <v>TILE MASON SK</v>
      </c>
    </row>
    <row r="1277" spans="1:119" x14ac:dyDescent="0.35">
      <c r="A1277" t="s">
        <v>105</v>
      </c>
      <c r="B1277">
        <v>500562</v>
      </c>
      <c r="C1277">
        <v>6359</v>
      </c>
      <c r="D1277">
        <v>124443</v>
      </c>
      <c r="E1277">
        <v>13662</v>
      </c>
      <c r="F1277">
        <v>0</v>
      </c>
      <c r="G1277" t="s">
        <v>106</v>
      </c>
      <c r="H1277" t="s">
        <v>106</v>
      </c>
      <c r="I1277" t="s">
        <v>106</v>
      </c>
      <c r="J1277" t="s">
        <v>107</v>
      </c>
      <c r="K1277" t="s">
        <v>108</v>
      </c>
      <c r="L1277" t="s">
        <v>109</v>
      </c>
      <c r="M1277" t="s">
        <v>110</v>
      </c>
      <c r="N1277" t="s">
        <v>3486</v>
      </c>
      <c r="O1277" t="s">
        <v>2878</v>
      </c>
      <c r="P1277">
        <v>8178</v>
      </c>
      <c r="Q1277">
        <v>624</v>
      </c>
      <c r="R1277">
        <v>0</v>
      </c>
      <c r="S1277">
        <v>160</v>
      </c>
      <c r="T1277">
        <v>0</v>
      </c>
      <c r="U1277">
        <v>770</v>
      </c>
      <c r="V1277">
        <v>770</v>
      </c>
      <c r="W1277">
        <v>160</v>
      </c>
      <c r="X1277">
        <v>0</v>
      </c>
      <c r="Y1277">
        <v>0</v>
      </c>
      <c r="Z1277">
        <v>0</v>
      </c>
      <c r="AD1277" s="1">
        <v>41892.333333333336</v>
      </c>
      <c r="AE1277" s="1">
        <v>41914.708333333336</v>
      </c>
      <c r="AG1277" s="1">
        <v>41798.333333333336</v>
      </c>
      <c r="AH1277" s="1">
        <v>41820.708333333336</v>
      </c>
      <c r="AI1277" s="1">
        <v>41798.333333333336</v>
      </c>
      <c r="AJ1277" s="1">
        <v>41820.708333333336</v>
      </c>
      <c r="AK1277" s="1">
        <v>41798.333333333336</v>
      </c>
      <c r="AL1277" s="1">
        <v>41820.708333333336</v>
      </c>
      <c r="AM1277" s="1">
        <v>41892.333333333336</v>
      </c>
      <c r="AN1277" s="1">
        <v>41914.708333333336</v>
      </c>
      <c r="AP1277" t="s">
        <v>113</v>
      </c>
      <c r="AU1277" t="s">
        <v>3487</v>
      </c>
      <c r="AY1277" t="s">
        <v>106</v>
      </c>
      <c r="AZ1277">
        <v>0</v>
      </c>
      <c r="BA1277">
        <v>0</v>
      </c>
      <c r="BD1277" s="3">
        <v>41321.661111111112</v>
      </c>
      <c r="BE1277" s="3">
        <v>41321.663888888892</v>
      </c>
      <c r="BF1277" t="s">
        <v>115</v>
      </c>
      <c r="BG1277" t="s">
        <v>115</v>
      </c>
      <c r="BH1277">
        <v>8149</v>
      </c>
      <c r="BM1277">
        <v>43550</v>
      </c>
      <c r="BR1277" t="s">
        <v>116</v>
      </c>
      <c r="BS1277" t="s">
        <v>117</v>
      </c>
      <c r="BU1277">
        <v>1</v>
      </c>
      <c r="BV1277" t="s">
        <v>118</v>
      </c>
      <c r="BX1277" t="s">
        <v>119</v>
      </c>
      <c r="BY1277" t="s">
        <v>119</v>
      </c>
      <c r="BZ1277" t="s">
        <v>119</v>
      </c>
      <c r="CA1277">
        <v>1</v>
      </c>
      <c r="CC1277" t="s">
        <v>120</v>
      </c>
      <c r="CH1277">
        <v>540</v>
      </c>
      <c r="CI1277">
        <v>36220</v>
      </c>
      <c r="CJ1277" t="s">
        <v>106</v>
      </c>
      <c r="CK1277" t="s">
        <v>106</v>
      </c>
      <c r="CL1277">
        <v>10</v>
      </c>
      <c r="CM1277" t="s">
        <v>2867</v>
      </c>
      <c r="CO1277">
        <v>124442</v>
      </c>
      <c r="CQ1277">
        <v>0</v>
      </c>
      <c r="CR1277">
        <v>0</v>
      </c>
      <c r="CS1277">
        <v>0</v>
      </c>
      <c r="CY1277" t="s">
        <v>123</v>
      </c>
      <c r="CZ1277" t="s">
        <v>124</v>
      </c>
      <c r="DD1277" t="str" cm="1">
        <f t="array" ref="DD1277">TEXT(_xlfn.SEQUENCE(1, DATEDIF(AG1277, AH1277, "m") + 1, AG1277, 30), "YYYY-APMM")</f>
        <v>2014-AP06</v>
      </c>
      <c r="DN1277">
        <f t="shared" si="38"/>
        <v>770</v>
      </c>
      <c r="DO1277" t="str">
        <f t="shared" si="39"/>
        <v>LABOR- SUBCONTRACTOR</v>
      </c>
    </row>
    <row r="1278" spans="1:119" x14ac:dyDescent="0.35">
      <c r="A1278" t="s">
        <v>105</v>
      </c>
      <c r="B1278">
        <v>500563</v>
      </c>
      <c r="C1278">
        <v>6359</v>
      </c>
      <c r="D1278">
        <v>124443</v>
      </c>
      <c r="E1278">
        <v>13662</v>
      </c>
      <c r="F1278">
        <v>0</v>
      </c>
      <c r="G1278" t="s">
        <v>106</v>
      </c>
      <c r="H1278" t="s">
        <v>106</v>
      </c>
      <c r="I1278" t="s">
        <v>106</v>
      </c>
      <c r="J1278" t="s">
        <v>107</v>
      </c>
      <c r="K1278" t="s">
        <v>108</v>
      </c>
      <c r="L1278" t="s">
        <v>109</v>
      </c>
      <c r="M1278" t="s">
        <v>110</v>
      </c>
      <c r="N1278" t="s">
        <v>3488</v>
      </c>
      <c r="O1278" t="s">
        <v>2881</v>
      </c>
      <c r="P1278">
        <v>8178</v>
      </c>
      <c r="Q1278">
        <v>624</v>
      </c>
      <c r="R1278">
        <v>0</v>
      </c>
      <c r="S1278">
        <v>200</v>
      </c>
      <c r="T1278">
        <v>0</v>
      </c>
      <c r="U1278">
        <v>1074.5</v>
      </c>
      <c r="V1278">
        <v>1074.5</v>
      </c>
      <c r="W1278">
        <v>200</v>
      </c>
      <c r="X1278">
        <v>0</v>
      </c>
      <c r="Y1278">
        <v>0</v>
      </c>
      <c r="Z1278">
        <v>0</v>
      </c>
      <c r="AD1278" s="1">
        <v>41877.333333333336</v>
      </c>
      <c r="AE1278" s="1">
        <v>41905.708333333336</v>
      </c>
      <c r="AG1278" s="1">
        <v>41783.333333333336</v>
      </c>
      <c r="AH1278" s="1">
        <v>41811.708333333336</v>
      </c>
      <c r="AI1278" s="1">
        <v>41783.333333333336</v>
      </c>
      <c r="AJ1278" s="1">
        <v>41811.708333333336</v>
      </c>
      <c r="AK1278" s="1">
        <v>41783.333333333336</v>
      </c>
      <c r="AL1278" s="1">
        <v>41811.708333333336</v>
      </c>
      <c r="AM1278" s="1">
        <v>41877.333333333336</v>
      </c>
      <c r="AN1278" s="1">
        <v>41905.708333333336</v>
      </c>
      <c r="AP1278" t="s">
        <v>113</v>
      </c>
      <c r="AU1278" t="s">
        <v>3489</v>
      </c>
      <c r="AY1278" t="s">
        <v>106</v>
      </c>
      <c r="AZ1278">
        <v>0</v>
      </c>
      <c r="BA1278">
        <v>0</v>
      </c>
      <c r="BD1278" s="3">
        <v>41321.661111111112</v>
      </c>
      <c r="BE1278" s="3">
        <v>41321.663888888892</v>
      </c>
      <c r="BF1278" t="s">
        <v>115</v>
      </c>
      <c r="BG1278" t="s">
        <v>115</v>
      </c>
      <c r="BH1278">
        <v>8149</v>
      </c>
      <c r="BM1278">
        <v>43550</v>
      </c>
      <c r="BR1278" t="s">
        <v>116</v>
      </c>
      <c r="BS1278" t="s">
        <v>117</v>
      </c>
      <c r="BU1278">
        <v>1</v>
      </c>
      <c r="BV1278" t="s">
        <v>118</v>
      </c>
      <c r="BX1278" t="s">
        <v>119</v>
      </c>
      <c r="BY1278" t="s">
        <v>119</v>
      </c>
      <c r="BZ1278" t="s">
        <v>119</v>
      </c>
      <c r="CA1278">
        <v>1</v>
      </c>
      <c r="CC1278" t="s">
        <v>120</v>
      </c>
      <c r="CH1278">
        <v>540</v>
      </c>
      <c r="CI1278">
        <v>36220</v>
      </c>
      <c r="CJ1278" t="s">
        <v>106</v>
      </c>
      <c r="CK1278" t="s">
        <v>106</v>
      </c>
      <c r="CL1278">
        <v>10</v>
      </c>
      <c r="CM1278" t="s">
        <v>2867</v>
      </c>
      <c r="CO1278">
        <v>124442</v>
      </c>
      <c r="CQ1278">
        <v>0</v>
      </c>
      <c r="CR1278">
        <v>0</v>
      </c>
      <c r="CS1278">
        <v>0</v>
      </c>
      <c r="CY1278" t="s">
        <v>123</v>
      </c>
      <c r="CZ1278" t="s">
        <v>124</v>
      </c>
      <c r="DD1278" t="str" cm="1">
        <f t="array" ref="DD1278">TEXT(_xlfn.SEQUENCE(1, DATEDIF(AG1278, AH1278, "m") + 1, AG1278, 30), "YYYY-APMM")</f>
        <v>2014-AP05</v>
      </c>
      <c r="DN1278">
        <f t="shared" si="38"/>
        <v>1074.5</v>
      </c>
      <c r="DO1278" t="str">
        <f t="shared" si="39"/>
        <v>LABOR- SUBCONTRACTOR</v>
      </c>
    </row>
    <row r="1279" spans="1:119" x14ac:dyDescent="0.35">
      <c r="A1279" t="s">
        <v>105</v>
      </c>
      <c r="B1279">
        <v>500564</v>
      </c>
      <c r="C1279">
        <v>6359</v>
      </c>
      <c r="D1279">
        <v>124443</v>
      </c>
      <c r="E1279">
        <v>13662</v>
      </c>
      <c r="F1279">
        <v>0</v>
      </c>
      <c r="G1279" t="s">
        <v>106</v>
      </c>
      <c r="H1279" t="s">
        <v>106</v>
      </c>
      <c r="I1279" t="s">
        <v>106</v>
      </c>
      <c r="J1279" t="s">
        <v>107</v>
      </c>
      <c r="K1279" t="s">
        <v>108</v>
      </c>
      <c r="L1279" t="s">
        <v>109</v>
      </c>
      <c r="M1279" t="s">
        <v>110</v>
      </c>
      <c r="N1279" t="s">
        <v>3490</v>
      </c>
      <c r="O1279" t="s">
        <v>2884</v>
      </c>
      <c r="P1279">
        <v>8178</v>
      </c>
      <c r="Q1279">
        <v>624</v>
      </c>
      <c r="R1279">
        <v>600</v>
      </c>
      <c r="S1279">
        <v>120</v>
      </c>
      <c r="T1279">
        <v>0</v>
      </c>
      <c r="U1279">
        <v>440</v>
      </c>
      <c r="V1279">
        <v>440</v>
      </c>
      <c r="W1279">
        <v>120</v>
      </c>
      <c r="X1279">
        <v>0</v>
      </c>
      <c r="Y1279">
        <v>0</v>
      </c>
      <c r="Z1279">
        <v>0</v>
      </c>
      <c r="AD1279" s="1">
        <v>41910.333333333336</v>
      </c>
      <c r="AE1279" s="1">
        <v>41928.708333333336</v>
      </c>
      <c r="AG1279" s="1">
        <v>41815.333333333336</v>
      </c>
      <c r="AH1279" s="1">
        <v>41832.708333333336</v>
      </c>
      <c r="AI1279" s="1">
        <v>41815.333333333336</v>
      </c>
      <c r="AJ1279" s="1">
        <v>41832.708333333336</v>
      </c>
      <c r="AK1279" s="1">
        <v>41815.333333333336</v>
      </c>
      <c r="AL1279" s="1">
        <v>41832.708333333336</v>
      </c>
      <c r="AM1279" s="1">
        <v>41910.333333333336</v>
      </c>
      <c r="AN1279" s="1">
        <v>41928.708333333336</v>
      </c>
      <c r="AP1279" t="s">
        <v>113</v>
      </c>
      <c r="AU1279" t="s">
        <v>3491</v>
      </c>
      <c r="AY1279" t="s">
        <v>106</v>
      </c>
      <c r="AZ1279">
        <v>0</v>
      </c>
      <c r="BA1279">
        <v>0</v>
      </c>
      <c r="BD1279" s="3">
        <v>41321.661111111112</v>
      </c>
      <c r="BE1279" s="3">
        <v>41321.663888888892</v>
      </c>
      <c r="BF1279" t="s">
        <v>115</v>
      </c>
      <c r="BG1279" t="s">
        <v>115</v>
      </c>
      <c r="BH1279">
        <v>8149</v>
      </c>
      <c r="BM1279">
        <v>43550</v>
      </c>
      <c r="BR1279" t="s">
        <v>116</v>
      </c>
      <c r="BS1279" t="s">
        <v>117</v>
      </c>
      <c r="BU1279">
        <v>1</v>
      </c>
      <c r="BV1279" t="s">
        <v>118</v>
      </c>
      <c r="BX1279" t="s">
        <v>119</v>
      </c>
      <c r="BY1279" t="s">
        <v>119</v>
      </c>
      <c r="BZ1279" t="s">
        <v>119</v>
      </c>
      <c r="CA1279">
        <v>1</v>
      </c>
      <c r="CC1279" t="s">
        <v>120</v>
      </c>
      <c r="CH1279">
        <v>540</v>
      </c>
      <c r="CI1279">
        <v>36220</v>
      </c>
      <c r="CJ1279" t="s">
        <v>106</v>
      </c>
      <c r="CK1279" t="s">
        <v>106</v>
      </c>
      <c r="CL1279">
        <v>10</v>
      </c>
      <c r="CM1279" t="s">
        <v>2867</v>
      </c>
      <c r="CO1279">
        <v>124442</v>
      </c>
      <c r="CQ1279">
        <v>0</v>
      </c>
      <c r="CR1279">
        <v>0</v>
      </c>
      <c r="CS1279">
        <v>0</v>
      </c>
      <c r="CY1279" t="s">
        <v>123</v>
      </c>
      <c r="CZ1279" t="s">
        <v>124</v>
      </c>
      <c r="DD1279" t="str" cm="1">
        <f t="array" ref="DD1279">TEXT(_xlfn.SEQUENCE(1, DATEDIF(AG1279, AH1279, "m") + 1, AG1279, 30), "YYYY-APMM")</f>
        <v>2014-AP06</v>
      </c>
      <c r="DN1279">
        <f t="shared" si="38"/>
        <v>440</v>
      </c>
      <c r="DO1279" t="str">
        <f t="shared" si="39"/>
        <v>LABOR- SUBCONTRACTOR</v>
      </c>
    </row>
    <row r="1280" spans="1:119" x14ac:dyDescent="0.35">
      <c r="A1280" t="s">
        <v>105</v>
      </c>
      <c r="B1280">
        <v>500565</v>
      </c>
      <c r="C1280">
        <v>6359</v>
      </c>
      <c r="D1280">
        <v>124444</v>
      </c>
      <c r="E1280">
        <v>13662</v>
      </c>
      <c r="F1280">
        <v>0</v>
      </c>
      <c r="G1280" t="s">
        <v>106</v>
      </c>
      <c r="H1280" t="s">
        <v>106</v>
      </c>
      <c r="I1280" t="s">
        <v>106</v>
      </c>
      <c r="J1280" t="s">
        <v>107</v>
      </c>
      <c r="K1280" t="s">
        <v>108</v>
      </c>
      <c r="L1280" t="s">
        <v>109</v>
      </c>
      <c r="M1280" t="s">
        <v>110</v>
      </c>
      <c r="N1280" t="s">
        <v>3492</v>
      </c>
      <c r="O1280" t="s">
        <v>2846</v>
      </c>
      <c r="P1280">
        <v>8169</v>
      </c>
      <c r="Q1280">
        <v>608</v>
      </c>
      <c r="R1280">
        <v>0</v>
      </c>
      <c r="S1280">
        <v>200</v>
      </c>
      <c r="T1280">
        <v>0</v>
      </c>
      <c r="U1280">
        <v>15250</v>
      </c>
      <c r="V1280">
        <v>15250</v>
      </c>
      <c r="W1280">
        <v>200</v>
      </c>
      <c r="X1280">
        <v>0</v>
      </c>
      <c r="Y1280">
        <v>0</v>
      </c>
      <c r="Z1280">
        <v>0</v>
      </c>
      <c r="AD1280" s="1">
        <v>41869.333333333336</v>
      </c>
      <c r="AE1280" s="1">
        <v>41897.708333333336</v>
      </c>
      <c r="AG1280" s="1">
        <v>41777.333333333336</v>
      </c>
      <c r="AH1280" s="1">
        <v>41805.708333333336</v>
      </c>
      <c r="AI1280" s="1">
        <v>41777.333333333336</v>
      </c>
      <c r="AJ1280" s="1">
        <v>41805.708333333336</v>
      </c>
      <c r="AK1280" s="1">
        <v>41777.333333333336</v>
      </c>
      <c r="AL1280" s="1">
        <v>41805.708333333336</v>
      </c>
      <c r="AM1280" s="1">
        <v>41869.333333333336</v>
      </c>
      <c r="AN1280" s="1">
        <v>41897.708333333336</v>
      </c>
      <c r="AP1280" t="s">
        <v>113</v>
      </c>
      <c r="AU1280" t="s">
        <v>3493</v>
      </c>
      <c r="AY1280" t="s">
        <v>106</v>
      </c>
      <c r="AZ1280">
        <v>0</v>
      </c>
      <c r="BA1280">
        <v>0</v>
      </c>
      <c r="BD1280" s="3">
        <v>41321.661111111112</v>
      </c>
      <c r="BE1280" s="3">
        <v>41321.663888888892</v>
      </c>
      <c r="BF1280" t="s">
        <v>115</v>
      </c>
      <c r="BG1280" t="s">
        <v>115</v>
      </c>
      <c r="BH1280">
        <v>8149</v>
      </c>
      <c r="BM1280">
        <v>43460</v>
      </c>
      <c r="BR1280" t="s">
        <v>2848</v>
      </c>
      <c r="BS1280" t="s">
        <v>2849</v>
      </c>
      <c r="BU1280">
        <v>1</v>
      </c>
      <c r="BV1280" t="s">
        <v>118</v>
      </c>
      <c r="BX1280" t="s">
        <v>119</v>
      </c>
      <c r="BY1280" t="s">
        <v>119</v>
      </c>
      <c r="BZ1280" t="s">
        <v>119</v>
      </c>
      <c r="CA1280">
        <v>1</v>
      </c>
      <c r="CC1280" t="s">
        <v>120</v>
      </c>
      <c r="CH1280">
        <v>540</v>
      </c>
      <c r="CI1280">
        <v>36230</v>
      </c>
      <c r="CJ1280" t="s">
        <v>106</v>
      </c>
      <c r="CK1280" t="s">
        <v>106</v>
      </c>
      <c r="CL1280">
        <v>15</v>
      </c>
      <c r="CM1280" t="s">
        <v>2850</v>
      </c>
      <c r="CO1280">
        <v>124442</v>
      </c>
      <c r="CQ1280">
        <v>0</v>
      </c>
      <c r="CR1280">
        <v>0</v>
      </c>
      <c r="CS1280">
        <v>0</v>
      </c>
      <c r="CY1280" t="s">
        <v>123</v>
      </c>
      <c r="CZ1280" t="s">
        <v>124</v>
      </c>
      <c r="DD1280" t="str" cm="1">
        <f t="array" ref="DD1280">TEXT(_xlfn.SEQUENCE(1, DATEDIF(AG1280, AH1280, "m") + 1, AG1280, 30), "YYYY-APMM")</f>
        <v>2014-AP05</v>
      </c>
      <c r="DN1280">
        <f t="shared" si="38"/>
        <v>15250</v>
      </c>
      <c r="DO1280" t="str">
        <f t="shared" si="39"/>
        <v>PLASTER MASON SK</v>
      </c>
    </row>
    <row r="1281" spans="1:119" x14ac:dyDescent="0.35">
      <c r="A1281" t="s">
        <v>105</v>
      </c>
      <c r="B1281">
        <v>500566</v>
      </c>
      <c r="C1281">
        <v>6359</v>
      </c>
      <c r="D1281">
        <v>124444</v>
      </c>
      <c r="E1281">
        <v>13662</v>
      </c>
      <c r="F1281">
        <v>0</v>
      </c>
      <c r="G1281" t="s">
        <v>106</v>
      </c>
      <c r="H1281" t="s">
        <v>106</v>
      </c>
      <c r="I1281" t="s">
        <v>106</v>
      </c>
      <c r="J1281" t="s">
        <v>107</v>
      </c>
      <c r="K1281" t="s">
        <v>108</v>
      </c>
      <c r="L1281" t="s">
        <v>109</v>
      </c>
      <c r="M1281" t="s">
        <v>110</v>
      </c>
      <c r="N1281" t="s">
        <v>3494</v>
      </c>
      <c r="O1281" t="s">
        <v>2852</v>
      </c>
      <c r="P1281">
        <v>8170</v>
      </c>
      <c r="Q1281">
        <v>608</v>
      </c>
      <c r="R1281">
        <v>0</v>
      </c>
      <c r="S1281">
        <v>160</v>
      </c>
      <c r="T1281">
        <v>0</v>
      </c>
      <c r="U1281">
        <v>1170</v>
      </c>
      <c r="V1281">
        <v>1170</v>
      </c>
      <c r="W1281">
        <v>160</v>
      </c>
      <c r="X1281">
        <v>0</v>
      </c>
      <c r="Y1281">
        <v>0</v>
      </c>
      <c r="Z1281">
        <v>0</v>
      </c>
      <c r="AD1281" s="1">
        <v>41886.333333333336</v>
      </c>
      <c r="AE1281" s="1">
        <v>41909.708333333336</v>
      </c>
      <c r="AG1281" s="1">
        <v>41794.333333333336</v>
      </c>
      <c r="AH1281" s="1">
        <v>41816.708333333336</v>
      </c>
      <c r="AI1281" s="1">
        <v>41794.333333333336</v>
      </c>
      <c r="AJ1281" s="1">
        <v>41816.708333333336</v>
      </c>
      <c r="AK1281" s="1">
        <v>41794.333333333336</v>
      </c>
      <c r="AL1281" s="1">
        <v>41816.708333333336</v>
      </c>
      <c r="AM1281" s="1">
        <v>41886.333333333336</v>
      </c>
      <c r="AN1281" s="1">
        <v>41909.708333333336</v>
      </c>
      <c r="AP1281" t="s">
        <v>113</v>
      </c>
      <c r="AU1281" t="s">
        <v>3495</v>
      </c>
      <c r="AY1281" t="s">
        <v>106</v>
      </c>
      <c r="AZ1281">
        <v>0</v>
      </c>
      <c r="BA1281">
        <v>0</v>
      </c>
      <c r="BD1281" s="3">
        <v>41321.661111111112</v>
      </c>
      <c r="BE1281" s="3">
        <v>41321.663888888892</v>
      </c>
      <c r="BF1281" t="s">
        <v>115</v>
      </c>
      <c r="BG1281" t="s">
        <v>115</v>
      </c>
      <c r="BH1281">
        <v>8149</v>
      </c>
      <c r="BM1281">
        <v>43470</v>
      </c>
      <c r="BR1281" t="s">
        <v>2854</v>
      </c>
      <c r="BS1281" t="s">
        <v>2855</v>
      </c>
      <c r="BU1281">
        <v>1</v>
      </c>
      <c r="BV1281" t="s">
        <v>118</v>
      </c>
      <c r="BX1281" t="s">
        <v>119</v>
      </c>
      <c r="BY1281" t="s">
        <v>119</v>
      </c>
      <c r="BZ1281" t="s">
        <v>119</v>
      </c>
      <c r="CA1281">
        <v>1</v>
      </c>
      <c r="CC1281" t="s">
        <v>120</v>
      </c>
      <c r="CH1281">
        <v>540</v>
      </c>
      <c r="CI1281">
        <v>36230</v>
      </c>
      <c r="CJ1281" t="s">
        <v>106</v>
      </c>
      <c r="CK1281" t="s">
        <v>106</v>
      </c>
      <c r="CL1281">
        <v>15</v>
      </c>
      <c r="CM1281" t="s">
        <v>2850</v>
      </c>
      <c r="CO1281">
        <v>124442</v>
      </c>
      <c r="CQ1281">
        <v>0</v>
      </c>
      <c r="CR1281">
        <v>0</v>
      </c>
      <c r="CS1281">
        <v>0</v>
      </c>
      <c r="CY1281" t="s">
        <v>123</v>
      </c>
      <c r="CZ1281" t="s">
        <v>124</v>
      </c>
      <c r="DD1281" t="str" cm="1">
        <f t="array" ref="DD1281">TEXT(_xlfn.SEQUENCE(1, DATEDIF(AG1281, AH1281, "m") + 1, AG1281, 30), "YYYY-APMM")</f>
        <v>2014-AP06</v>
      </c>
      <c r="DN1281">
        <f t="shared" si="38"/>
        <v>1170</v>
      </c>
      <c r="DO1281" t="str">
        <f t="shared" si="39"/>
        <v>TILE MASON SK</v>
      </c>
    </row>
    <row r="1282" spans="1:119" x14ac:dyDescent="0.35">
      <c r="A1282" t="s">
        <v>105</v>
      </c>
      <c r="B1282">
        <v>500567</v>
      </c>
      <c r="C1282">
        <v>6359</v>
      </c>
      <c r="D1282">
        <v>124444</v>
      </c>
      <c r="E1282">
        <v>13662</v>
      </c>
      <c r="F1282">
        <v>0</v>
      </c>
      <c r="G1282" t="s">
        <v>106</v>
      </c>
      <c r="H1282" t="s">
        <v>106</v>
      </c>
      <c r="I1282" t="s">
        <v>106</v>
      </c>
      <c r="J1282" t="s">
        <v>107</v>
      </c>
      <c r="K1282" t="s">
        <v>108</v>
      </c>
      <c r="L1282" t="s">
        <v>109</v>
      </c>
      <c r="M1282" t="s">
        <v>110</v>
      </c>
      <c r="N1282" t="s">
        <v>3496</v>
      </c>
      <c r="O1282" t="s">
        <v>2857</v>
      </c>
      <c r="P1282">
        <v>8178</v>
      </c>
      <c r="Q1282">
        <v>608</v>
      </c>
      <c r="R1282">
        <v>0</v>
      </c>
      <c r="S1282">
        <v>160</v>
      </c>
      <c r="T1282">
        <v>0</v>
      </c>
      <c r="U1282">
        <v>550</v>
      </c>
      <c r="V1282">
        <v>550</v>
      </c>
      <c r="W1282">
        <v>160</v>
      </c>
      <c r="X1282">
        <v>0</v>
      </c>
      <c r="Y1282">
        <v>0</v>
      </c>
      <c r="Z1282">
        <v>0</v>
      </c>
      <c r="AD1282" s="1">
        <v>41892.333333333336</v>
      </c>
      <c r="AE1282" s="1">
        <v>41914.708333333336</v>
      </c>
      <c r="AG1282" s="1">
        <v>41800.333333333336</v>
      </c>
      <c r="AH1282" s="1">
        <v>41822.708333333336</v>
      </c>
      <c r="AI1282" s="1">
        <v>41800.333333333336</v>
      </c>
      <c r="AJ1282" s="1">
        <v>41822.708333333336</v>
      </c>
      <c r="AK1282" s="1">
        <v>41800.333333333336</v>
      </c>
      <c r="AL1282" s="1">
        <v>41822.708333333336</v>
      </c>
      <c r="AM1282" s="1">
        <v>41892.333333333336</v>
      </c>
      <c r="AN1282" s="1">
        <v>41914.708333333336</v>
      </c>
      <c r="AP1282" t="s">
        <v>113</v>
      </c>
      <c r="AU1282" t="s">
        <v>3497</v>
      </c>
      <c r="AY1282" t="s">
        <v>106</v>
      </c>
      <c r="AZ1282">
        <v>0</v>
      </c>
      <c r="BA1282">
        <v>0</v>
      </c>
      <c r="BD1282" s="3">
        <v>41321.661111111112</v>
      </c>
      <c r="BE1282" s="3">
        <v>41321.663888888892</v>
      </c>
      <c r="BF1282" t="s">
        <v>115</v>
      </c>
      <c r="BG1282" t="s">
        <v>115</v>
      </c>
      <c r="BH1282">
        <v>8149</v>
      </c>
      <c r="BM1282">
        <v>43550</v>
      </c>
      <c r="BR1282" t="s">
        <v>116</v>
      </c>
      <c r="BS1282" t="s">
        <v>117</v>
      </c>
      <c r="BU1282">
        <v>1</v>
      </c>
      <c r="BV1282" t="s">
        <v>118</v>
      </c>
      <c r="BX1282" t="s">
        <v>119</v>
      </c>
      <c r="BY1282" t="s">
        <v>119</v>
      </c>
      <c r="BZ1282" t="s">
        <v>119</v>
      </c>
      <c r="CA1282">
        <v>1</v>
      </c>
      <c r="CC1282" t="s">
        <v>120</v>
      </c>
      <c r="CH1282">
        <v>540</v>
      </c>
      <c r="CI1282">
        <v>36230</v>
      </c>
      <c r="CJ1282" t="s">
        <v>106</v>
      </c>
      <c r="CK1282" t="s">
        <v>106</v>
      </c>
      <c r="CL1282">
        <v>15</v>
      </c>
      <c r="CM1282" t="s">
        <v>2850</v>
      </c>
      <c r="CO1282">
        <v>124442</v>
      </c>
      <c r="CQ1282">
        <v>0</v>
      </c>
      <c r="CR1282">
        <v>0</v>
      </c>
      <c r="CS1282">
        <v>0</v>
      </c>
      <c r="CY1282" t="s">
        <v>123</v>
      </c>
      <c r="CZ1282" t="s">
        <v>124</v>
      </c>
      <c r="DD1282" t="str" cm="1">
        <f t="array" ref="DD1282">TEXT(_xlfn.SEQUENCE(1, DATEDIF(AG1282, AH1282, "m") + 1, AG1282, 30), "YYYY-APMM")</f>
        <v>2014-AP06</v>
      </c>
      <c r="DN1282">
        <f t="shared" si="38"/>
        <v>550</v>
      </c>
      <c r="DO1282" t="str">
        <f t="shared" si="39"/>
        <v>LABOR- SUBCONTRACTOR</v>
      </c>
    </row>
    <row r="1283" spans="1:119" x14ac:dyDescent="0.35">
      <c r="A1283" t="s">
        <v>105</v>
      </c>
      <c r="B1283">
        <v>500568</v>
      </c>
      <c r="C1283">
        <v>6359</v>
      </c>
      <c r="D1283">
        <v>124444</v>
      </c>
      <c r="E1283">
        <v>13662</v>
      </c>
      <c r="F1283">
        <v>0</v>
      </c>
      <c r="G1283" t="s">
        <v>106</v>
      </c>
      <c r="H1283" t="s">
        <v>106</v>
      </c>
      <c r="I1283" t="s">
        <v>106</v>
      </c>
      <c r="J1283" t="s">
        <v>107</v>
      </c>
      <c r="K1283" t="s">
        <v>108</v>
      </c>
      <c r="L1283" t="s">
        <v>109</v>
      </c>
      <c r="M1283" t="s">
        <v>110</v>
      </c>
      <c r="N1283" t="s">
        <v>3498</v>
      </c>
      <c r="O1283" t="s">
        <v>2860</v>
      </c>
      <c r="P1283">
        <v>8178</v>
      </c>
      <c r="Q1283">
        <v>608</v>
      </c>
      <c r="R1283">
        <v>40</v>
      </c>
      <c r="S1283">
        <v>160</v>
      </c>
      <c r="T1283">
        <v>0</v>
      </c>
      <c r="U1283">
        <v>5280</v>
      </c>
      <c r="V1283">
        <v>5280</v>
      </c>
      <c r="W1283">
        <v>160</v>
      </c>
      <c r="X1283">
        <v>0</v>
      </c>
      <c r="Y1283">
        <v>0</v>
      </c>
      <c r="Z1283">
        <v>0</v>
      </c>
      <c r="AD1283" s="1">
        <v>41904.333333333336</v>
      </c>
      <c r="AE1283" s="1">
        <v>41928.708333333336</v>
      </c>
      <c r="AG1283" s="1">
        <v>41812.333333333336</v>
      </c>
      <c r="AH1283" s="1">
        <v>41834.708333333336</v>
      </c>
      <c r="AI1283" s="1">
        <v>41812.333333333336</v>
      </c>
      <c r="AJ1283" s="1">
        <v>41834.708333333336</v>
      </c>
      <c r="AK1283" s="1">
        <v>41812.333333333336</v>
      </c>
      <c r="AL1283" s="1">
        <v>41834.708333333336</v>
      </c>
      <c r="AM1283" s="1">
        <v>41904.333333333336</v>
      </c>
      <c r="AN1283" s="1">
        <v>41928.708333333336</v>
      </c>
      <c r="AP1283" t="s">
        <v>113</v>
      </c>
      <c r="AU1283" t="s">
        <v>3499</v>
      </c>
      <c r="AY1283" t="s">
        <v>106</v>
      </c>
      <c r="AZ1283">
        <v>0</v>
      </c>
      <c r="BA1283">
        <v>0</v>
      </c>
      <c r="BD1283" s="3">
        <v>41321.661111111112</v>
      </c>
      <c r="BE1283" s="3">
        <v>41321.663888888892</v>
      </c>
      <c r="BF1283" t="s">
        <v>115</v>
      </c>
      <c r="BG1283" t="s">
        <v>115</v>
      </c>
      <c r="BH1283">
        <v>8149</v>
      </c>
      <c r="BM1283">
        <v>43550</v>
      </c>
      <c r="BR1283" t="s">
        <v>116</v>
      </c>
      <c r="BS1283" t="s">
        <v>117</v>
      </c>
      <c r="BU1283">
        <v>1</v>
      </c>
      <c r="BV1283" t="s">
        <v>118</v>
      </c>
      <c r="BX1283" t="s">
        <v>119</v>
      </c>
      <c r="BY1283" t="s">
        <v>119</v>
      </c>
      <c r="BZ1283" t="s">
        <v>119</v>
      </c>
      <c r="CA1283">
        <v>1</v>
      </c>
      <c r="CC1283" t="s">
        <v>120</v>
      </c>
      <c r="CH1283">
        <v>540</v>
      </c>
      <c r="CI1283">
        <v>36230</v>
      </c>
      <c r="CJ1283" t="s">
        <v>106</v>
      </c>
      <c r="CK1283" t="s">
        <v>106</v>
      </c>
      <c r="CL1283">
        <v>15</v>
      </c>
      <c r="CM1283" t="s">
        <v>2850</v>
      </c>
      <c r="CO1283">
        <v>124442</v>
      </c>
      <c r="CQ1283">
        <v>0</v>
      </c>
      <c r="CR1283">
        <v>0</v>
      </c>
      <c r="CS1283">
        <v>0</v>
      </c>
      <c r="CY1283" t="s">
        <v>123</v>
      </c>
      <c r="CZ1283" t="s">
        <v>124</v>
      </c>
      <c r="DD1283" t="str" cm="1">
        <f t="array" ref="DD1283">TEXT(_xlfn.SEQUENCE(1, DATEDIF(AG1283, AH1283, "m") + 1, AG1283, 30), "YYYY-APMM")</f>
        <v>2014-AP06</v>
      </c>
      <c r="DN1283">
        <f t="shared" ref="DN1283:DN1346" si="40">V1283/COUNTIF(DD1283:DF1283, "&lt;&gt;")</f>
        <v>5280</v>
      </c>
      <c r="DO1283" t="str">
        <f t="shared" ref="DO1283:DO1346" si="41">BR1283</f>
        <v>LABOR- SUBCONTRACTOR</v>
      </c>
    </row>
    <row r="1284" spans="1:119" x14ac:dyDescent="0.35">
      <c r="A1284" t="s">
        <v>105</v>
      </c>
      <c r="B1284">
        <v>500569</v>
      </c>
      <c r="C1284">
        <v>6359</v>
      </c>
      <c r="D1284">
        <v>124445</v>
      </c>
      <c r="E1284">
        <v>13662</v>
      </c>
      <c r="F1284">
        <v>0</v>
      </c>
      <c r="G1284" t="s">
        <v>106</v>
      </c>
      <c r="H1284" t="s">
        <v>106</v>
      </c>
      <c r="I1284" t="s">
        <v>106</v>
      </c>
      <c r="J1284" t="s">
        <v>107</v>
      </c>
      <c r="K1284" t="s">
        <v>108</v>
      </c>
      <c r="L1284" t="s">
        <v>109</v>
      </c>
      <c r="M1284" t="s">
        <v>110</v>
      </c>
      <c r="N1284" t="s">
        <v>3500</v>
      </c>
      <c r="O1284" t="s">
        <v>3099</v>
      </c>
      <c r="P1284">
        <v>8178</v>
      </c>
      <c r="Q1284">
        <v>24</v>
      </c>
      <c r="R1284">
        <v>0</v>
      </c>
      <c r="S1284">
        <v>200</v>
      </c>
      <c r="T1284">
        <v>0</v>
      </c>
      <c r="U1284">
        <v>1500</v>
      </c>
      <c r="V1284">
        <v>1500</v>
      </c>
      <c r="W1284">
        <v>200</v>
      </c>
      <c r="X1284">
        <v>0</v>
      </c>
      <c r="Y1284">
        <v>0</v>
      </c>
      <c r="Z1284">
        <v>0</v>
      </c>
      <c r="AD1284" s="1">
        <v>41930.333333333336</v>
      </c>
      <c r="AE1284" s="1">
        <v>41958.708333333336</v>
      </c>
      <c r="AG1284" s="1">
        <v>41926.333333333336</v>
      </c>
      <c r="AH1284" s="1">
        <v>41954.708333333336</v>
      </c>
      <c r="AI1284" s="1">
        <v>41926.333333333336</v>
      </c>
      <c r="AJ1284" s="1">
        <v>41954.708333333336</v>
      </c>
      <c r="AK1284" s="1">
        <v>41926.333333333336</v>
      </c>
      <c r="AL1284" s="1">
        <v>41954.708333333336</v>
      </c>
      <c r="AM1284" s="1">
        <v>41930.333333333336</v>
      </c>
      <c r="AN1284" s="1">
        <v>41958.708333333336</v>
      </c>
      <c r="AP1284" t="s">
        <v>113</v>
      </c>
      <c r="AU1284" t="s">
        <v>3501</v>
      </c>
      <c r="AY1284" t="s">
        <v>106</v>
      </c>
      <c r="AZ1284">
        <v>0</v>
      </c>
      <c r="BA1284">
        <v>0</v>
      </c>
      <c r="BD1284" s="3">
        <v>41321.661111111112</v>
      </c>
      <c r="BE1284" s="3">
        <v>41321.663888888892</v>
      </c>
      <c r="BF1284" t="s">
        <v>115</v>
      </c>
      <c r="BG1284" t="s">
        <v>115</v>
      </c>
      <c r="BH1284">
        <v>8149</v>
      </c>
      <c r="BM1284">
        <v>43550</v>
      </c>
      <c r="BR1284" t="s">
        <v>116</v>
      </c>
      <c r="BS1284" t="s">
        <v>117</v>
      </c>
      <c r="BU1284">
        <v>1</v>
      </c>
      <c r="BV1284" t="s">
        <v>118</v>
      </c>
      <c r="BX1284" t="s">
        <v>119</v>
      </c>
      <c r="BY1284" t="s">
        <v>119</v>
      </c>
      <c r="BZ1284" t="s">
        <v>119</v>
      </c>
      <c r="CA1284">
        <v>1</v>
      </c>
      <c r="CC1284" t="s">
        <v>120</v>
      </c>
      <c r="CH1284">
        <v>540</v>
      </c>
      <c r="CI1284">
        <v>36430</v>
      </c>
      <c r="CJ1284" t="s">
        <v>106</v>
      </c>
      <c r="CK1284" t="s">
        <v>106</v>
      </c>
      <c r="CL1284">
        <v>30</v>
      </c>
      <c r="CM1284" t="s">
        <v>3097</v>
      </c>
      <c r="CO1284">
        <v>124418</v>
      </c>
      <c r="CQ1284">
        <v>0</v>
      </c>
      <c r="CR1284">
        <v>0</v>
      </c>
      <c r="CS1284">
        <v>0</v>
      </c>
      <c r="CY1284" t="s">
        <v>123</v>
      </c>
      <c r="CZ1284" t="s">
        <v>124</v>
      </c>
      <c r="DD1284" t="str" cm="1">
        <f t="array" ref="DD1284">TEXT(_xlfn.SEQUENCE(1, DATEDIF(AG1284, AH1284, "m") + 1, AG1284, 30), "YYYY-APMM")</f>
        <v>2014-AP10</v>
      </c>
      <c r="DN1284">
        <f t="shared" si="40"/>
        <v>1500</v>
      </c>
      <c r="DO1284" t="str">
        <f t="shared" si="41"/>
        <v>LABOR- SUBCONTRACTOR</v>
      </c>
    </row>
    <row r="1285" spans="1:119" x14ac:dyDescent="0.35">
      <c r="A1285" t="s">
        <v>105</v>
      </c>
      <c r="B1285">
        <v>500570</v>
      </c>
      <c r="C1285">
        <v>6359</v>
      </c>
      <c r="D1285">
        <v>124445</v>
      </c>
      <c r="E1285">
        <v>13662</v>
      </c>
      <c r="F1285">
        <v>0</v>
      </c>
      <c r="G1285" t="s">
        <v>106</v>
      </c>
      <c r="H1285" t="s">
        <v>106</v>
      </c>
      <c r="I1285" t="s">
        <v>106</v>
      </c>
      <c r="J1285" t="s">
        <v>107</v>
      </c>
      <c r="K1285" t="s">
        <v>108</v>
      </c>
      <c r="L1285" t="s">
        <v>109</v>
      </c>
      <c r="M1285" t="s">
        <v>110</v>
      </c>
      <c r="N1285" t="s">
        <v>3502</v>
      </c>
      <c r="O1285" t="s">
        <v>3102</v>
      </c>
      <c r="P1285">
        <v>8178</v>
      </c>
      <c r="Q1285">
        <v>24</v>
      </c>
      <c r="R1285">
        <v>0</v>
      </c>
      <c r="S1285">
        <v>200</v>
      </c>
      <c r="T1285">
        <v>0</v>
      </c>
      <c r="U1285">
        <v>3000</v>
      </c>
      <c r="V1285">
        <v>3000</v>
      </c>
      <c r="W1285">
        <v>200</v>
      </c>
      <c r="X1285">
        <v>0</v>
      </c>
      <c r="Y1285">
        <v>0</v>
      </c>
      <c r="Z1285">
        <v>0</v>
      </c>
      <c r="AD1285" s="1">
        <v>41930.333333333336</v>
      </c>
      <c r="AE1285" s="1">
        <v>41958.708333333336</v>
      </c>
      <c r="AG1285" s="1">
        <v>41926.333333333336</v>
      </c>
      <c r="AH1285" s="1">
        <v>41954.708333333336</v>
      </c>
      <c r="AI1285" s="1">
        <v>41926.333333333336</v>
      </c>
      <c r="AJ1285" s="1">
        <v>41954.708333333336</v>
      </c>
      <c r="AK1285" s="1">
        <v>41926.333333333336</v>
      </c>
      <c r="AL1285" s="1">
        <v>41954.708333333336</v>
      </c>
      <c r="AM1285" s="1">
        <v>41930.333333333336</v>
      </c>
      <c r="AN1285" s="1">
        <v>41958.708333333336</v>
      </c>
      <c r="AP1285" t="s">
        <v>113</v>
      </c>
      <c r="AU1285" t="s">
        <v>3503</v>
      </c>
      <c r="AY1285" t="s">
        <v>106</v>
      </c>
      <c r="AZ1285">
        <v>0</v>
      </c>
      <c r="BA1285">
        <v>0</v>
      </c>
      <c r="BD1285" s="3">
        <v>41321.661111111112</v>
      </c>
      <c r="BE1285" s="3">
        <v>41321.663888888892</v>
      </c>
      <c r="BF1285" t="s">
        <v>115</v>
      </c>
      <c r="BG1285" t="s">
        <v>115</v>
      </c>
      <c r="BH1285">
        <v>8149</v>
      </c>
      <c r="BM1285">
        <v>43550</v>
      </c>
      <c r="BR1285" t="s">
        <v>116</v>
      </c>
      <c r="BS1285" t="s">
        <v>117</v>
      </c>
      <c r="BU1285">
        <v>1</v>
      </c>
      <c r="BV1285" t="s">
        <v>118</v>
      </c>
      <c r="BX1285" t="s">
        <v>119</v>
      </c>
      <c r="BY1285" t="s">
        <v>119</v>
      </c>
      <c r="BZ1285" t="s">
        <v>119</v>
      </c>
      <c r="CA1285">
        <v>1</v>
      </c>
      <c r="CC1285" t="s">
        <v>120</v>
      </c>
      <c r="CH1285">
        <v>540</v>
      </c>
      <c r="CI1285">
        <v>36430</v>
      </c>
      <c r="CJ1285" t="s">
        <v>106</v>
      </c>
      <c r="CK1285" t="s">
        <v>106</v>
      </c>
      <c r="CL1285">
        <v>30</v>
      </c>
      <c r="CM1285" t="s">
        <v>3097</v>
      </c>
      <c r="CO1285">
        <v>124418</v>
      </c>
      <c r="CQ1285">
        <v>0</v>
      </c>
      <c r="CR1285">
        <v>0</v>
      </c>
      <c r="CS1285">
        <v>0</v>
      </c>
      <c r="CY1285" t="s">
        <v>123</v>
      </c>
      <c r="CZ1285" t="s">
        <v>124</v>
      </c>
      <c r="DD1285" t="str" cm="1">
        <f t="array" ref="DD1285">TEXT(_xlfn.SEQUENCE(1, DATEDIF(AG1285, AH1285, "m") + 1, AG1285, 30), "YYYY-APMM")</f>
        <v>2014-AP10</v>
      </c>
      <c r="DN1285">
        <f t="shared" si="40"/>
        <v>3000</v>
      </c>
      <c r="DO1285" t="str">
        <f t="shared" si="41"/>
        <v>LABOR- SUBCONTRACTOR</v>
      </c>
    </row>
    <row r="1286" spans="1:119" x14ac:dyDescent="0.35">
      <c r="A1286" t="s">
        <v>105</v>
      </c>
      <c r="B1286">
        <v>500571</v>
      </c>
      <c r="C1286">
        <v>6359</v>
      </c>
      <c r="D1286">
        <v>124445</v>
      </c>
      <c r="E1286">
        <v>13662</v>
      </c>
      <c r="F1286">
        <v>0</v>
      </c>
      <c r="G1286" t="s">
        <v>106</v>
      </c>
      <c r="H1286" t="s">
        <v>106</v>
      </c>
      <c r="I1286" t="s">
        <v>106</v>
      </c>
      <c r="J1286" t="s">
        <v>107</v>
      </c>
      <c r="K1286" t="s">
        <v>108</v>
      </c>
      <c r="L1286" t="s">
        <v>109</v>
      </c>
      <c r="M1286" t="s">
        <v>110</v>
      </c>
      <c r="N1286" t="s">
        <v>3504</v>
      </c>
      <c r="O1286" t="s">
        <v>3095</v>
      </c>
      <c r="P1286">
        <v>8178</v>
      </c>
      <c r="Q1286">
        <v>24</v>
      </c>
      <c r="R1286">
        <v>0</v>
      </c>
      <c r="S1286">
        <v>200</v>
      </c>
      <c r="T1286">
        <v>0</v>
      </c>
      <c r="U1286">
        <v>3000</v>
      </c>
      <c r="V1286">
        <v>3000</v>
      </c>
      <c r="W1286">
        <v>200</v>
      </c>
      <c r="X1286">
        <v>0</v>
      </c>
      <c r="Y1286">
        <v>0</v>
      </c>
      <c r="Z1286">
        <v>0</v>
      </c>
      <c r="AD1286" s="1">
        <v>41930.333333333336</v>
      </c>
      <c r="AE1286" s="1">
        <v>41958.708333333336</v>
      </c>
      <c r="AG1286" s="1">
        <v>41926.333333333336</v>
      </c>
      <c r="AH1286" s="1">
        <v>41954.708333333336</v>
      </c>
      <c r="AI1286" s="1">
        <v>41926.333333333336</v>
      </c>
      <c r="AJ1286" s="1">
        <v>41954.708333333336</v>
      </c>
      <c r="AK1286" s="1">
        <v>41926.333333333336</v>
      </c>
      <c r="AL1286" s="1">
        <v>41954.708333333336</v>
      </c>
      <c r="AM1286" s="1">
        <v>41930.333333333336</v>
      </c>
      <c r="AN1286" s="1">
        <v>41958.708333333336</v>
      </c>
      <c r="AP1286" t="s">
        <v>113</v>
      </c>
      <c r="AU1286" t="s">
        <v>3505</v>
      </c>
      <c r="AY1286" t="s">
        <v>106</v>
      </c>
      <c r="AZ1286">
        <v>0</v>
      </c>
      <c r="BA1286">
        <v>0</v>
      </c>
      <c r="BD1286" s="3">
        <v>41321.661111111112</v>
      </c>
      <c r="BE1286" s="3">
        <v>41321.663888888892</v>
      </c>
      <c r="BF1286" t="s">
        <v>115</v>
      </c>
      <c r="BG1286" t="s">
        <v>115</v>
      </c>
      <c r="BH1286">
        <v>8149</v>
      </c>
      <c r="BM1286">
        <v>43550</v>
      </c>
      <c r="BR1286" t="s">
        <v>116</v>
      </c>
      <c r="BS1286" t="s">
        <v>117</v>
      </c>
      <c r="BU1286">
        <v>1</v>
      </c>
      <c r="BV1286" t="s">
        <v>118</v>
      </c>
      <c r="BX1286" t="s">
        <v>119</v>
      </c>
      <c r="BY1286" t="s">
        <v>119</v>
      </c>
      <c r="BZ1286" t="s">
        <v>119</v>
      </c>
      <c r="CA1286">
        <v>1</v>
      </c>
      <c r="CC1286" t="s">
        <v>120</v>
      </c>
      <c r="CH1286">
        <v>540</v>
      </c>
      <c r="CI1286">
        <v>36430</v>
      </c>
      <c r="CJ1286" t="s">
        <v>106</v>
      </c>
      <c r="CK1286" t="s">
        <v>106</v>
      </c>
      <c r="CL1286">
        <v>30</v>
      </c>
      <c r="CM1286" t="s">
        <v>3097</v>
      </c>
      <c r="CO1286">
        <v>124418</v>
      </c>
      <c r="CQ1286">
        <v>0</v>
      </c>
      <c r="CR1286">
        <v>0</v>
      </c>
      <c r="CS1286">
        <v>0</v>
      </c>
      <c r="CY1286" t="s">
        <v>123</v>
      </c>
      <c r="CZ1286" t="s">
        <v>124</v>
      </c>
      <c r="DD1286" t="str" cm="1">
        <f t="array" ref="DD1286">TEXT(_xlfn.SEQUENCE(1, DATEDIF(AG1286, AH1286, "m") + 1, AG1286, 30), "YYYY-APMM")</f>
        <v>2014-AP10</v>
      </c>
      <c r="DN1286">
        <f t="shared" si="40"/>
        <v>3000</v>
      </c>
      <c r="DO1286" t="str">
        <f t="shared" si="41"/>
        <v>LABOR- SUBCONTRACTOR</v>
      </c>
    </row>
    <row r="1287" spans="1:119" x14ac:dyDescent="0.35">
      <c r="A1287" t="s">
        <v>105</v>
      </c>
      <c r="B1287">
        <v>500572</v>
      </c>
      <c r="C1287">
        <v>6359</v>
      </c>
      <c r="D1287">
        <v>124448</v>
      </c>
      <c r="E1287">
        <v>13662</v>
      </c>
      <c r="F1287">
        <v>0</v>
      </c>
      <c r="G1287" t="s">
        <v>106</v>
      </c>
      <c r="H1287" t="s">
        <v>106</v>
      </c>
      <c r="I1287" t="s">
        <v>106</v>
      </c>
      <c r="J1287" t="s">
        <v>107</v>
      </c>
      <c r="K1287" t="s">
        <v>108</v>
      </c>
      <c r="L1287" t="s">
        <v>109</v>
      </c>
      <c r="M1287" t="s">
        <v>110</v>
      </c>
      <c r="N1287" t="s">
        <v>3506</v>
      </c>
      <c r="O1287" t="s">
        <v>3140</v>
      </c>
      <c r="P1287">
        <v>8166</v>
      </c>
      <c r="Q1287">
        <v>88</v>
      </c>
      <c r="R1287">
        <v>0</v>
      </c>
      <c r="S1287">
        <v>200</v>
      </c>
      <c r="T1287">
        <v>0</v>
      </c>
      <c r="U1287">
        <v>4272</v>
      </c>
      <c r="V1287">
        <v>4272</v>
      </c>
      <c r="W1287">
        <v>200</v>
      </c>
      <c r="X1287">
        <v>0</v>
      </c>
      <c r="Y1287">
        <v>0</v>
      </c>
      <c r="Z1287">
        <v>0</v>
      </c>
      <c r="AD1287" s="1">
        <v>41685.333333333336</v>
      </c>
      <c r="AE1287" s="1">
        <v>41713.708333333336</v>
      </c>
      <c r="AG1287" s="1">
        <v>41671.333333333336</v>
      </c>
      <c r="AH1287" s="1">
        <v>41700.708333333336</v>
      </c>
      <c r="AI1287" s="1">
        <v>41671.333333333336</v>
      </c>
      <c r="AJ1287" s="1">
        <v>41700.708333333336</v>
      </c>
      <c r="AK1287" s="1">
        <v>41671.333333333336</v>
      </c>
      <c r="AL1287" s="1">
        <v>41700.708333333336</v>
      </c>
      <c r="AM1287" s="1">
        <v>41685.333333333336</v>
      </c>
      <c r="AN1287" s="1">
        <v>41713.708333333336</v>
      </c>
      <c r="AP1287" t="s">
        <v>113</v>
      </c>
      <c r="AU1287" t="s">
        <v>3507</v>
      </c>
      <c r="AY1287" t="s">
        <v>106</v>
      </c>
      <c r="AZ1287">
        <v>0</v>
      </c>
      <c r="BA1287">
        <v>0</v>
      </c>
      <c r="BD1287" s="3">
        <v>41321.661111111112</v>
      </c>
      <c r="BE1287" s="3">
        <v>41321.663888888892</v>
      </c>
      <c r="BF1287" t="s">
        <v>115</v>
      </c>
      <c r="BG1287" t="s">
        <v>115</v>
      </c>
      <c r="BH1287">
        <v>8149</v>
      </c>
      <c r="BM1287">
        <v>43430</v>
      </c>
      <c r="BR1287" t="s">
        <v>1304</v>
      </c>
      <c r="BS1287" t="s">
        <v>1305</v>
      </c>
      <c r="BU1287">
        <v>1</v>
      </c>
      <c r="BV1287" t="s">
        <v>118</v>
      </c>
      <c r="BX1287" t="s">
        <v>119</v>
      </c>
      <c r="BY1287" t="s">
        <v>119</v>
      </c>
      <c r="BZ1287" t="s">
        <v>119</v>
      </c>
      <c r="CA1287">
        <v>1</v>
      </c>
      <c r="CC1287" t="s">
        <v>120</v>
      </c>
      <c r="CH1287">
        <v>540</v>
      </c>
      <c r="CI1287">
        <v>36140</v>
      </c>
      <c r="CJ1287" t="s">
        <v>106</v>
      </c>
      <c r="CK1287" t="s">
        <v>106</v>
      </c>
      <c r="CL1287">
        <v>15</v>
      </c>
      <c r="CM1287" t="s">
        <v>2963</v>
      </c>
      <c r="CO1287">
        <v>124447</v>
      </c>
      <c r="CQ1287">
        <v>0</v>
      </c>
      <c r="CR1287">
        <v>0</v>
      </c>
      <c r="CS1287">
        <v>0</v>
      </c>
      <c r="CY1287" t="s">
        <v>123</v>
      </c>
      <c r="CZ1287" t="s">
        <v>124</v>
      </c>
      <c r="DD1287" t="str" cm="1">
        <f t="array" ref="DD1287:DE1287">TEXT(_xlfn.SEQUENCE(1, DATEDIF(AG1287, AH1287, "m") + 1, AG1287, 30), "YYYY-APMM")</f>
        <v>2014-AP02</v>
      </c>
      <c r="DE1287" t="str">
        <v>2014-AP03</v>
      </c>
      <c r="DN1287">
        <f t="shared" si="40"/>
        <v>2136</v>
      </c>
      <c r="DO1287" t="str">
        <f t="shared" si="41"/>
        <v>CARPENTERS SK</v>
      </c>
    </row>
    <row r="1288" spans="1:119" x14ac:dyDescent="0.35">
      <c r="A1288" t="s">
        <v>105</v>
      </c>
      <c r="B1288">
        <v>500573</v>
      </c>
      <c r="C1288">
        <v>6359</v>
      </c>
      <c r="D1288">
        <v>124448</v>
      </c>
      <c r="E1288">
        <v>13662</v>
      </c>
      <c r="F1288">
        <v>0</v>
      </c>
      <c r="G1288" t="s">
        <v>106</v>
      </c>
      <c r="H1288" t="s">
        <v>106</v>
      </c>
      <c r="I1288" t="s">
        <v>106</v>
      </c>
      <c r="J1288" t="s">
        <v>107</v>
      </c>
      <c r="K1288" t="s">
        <v>108</v>
      </c>
      <c r="L1288" t="s">
        <v>109</v>
      </c>
      <c r="M1288" t="s">
        <v>110</v>
      </c>
      <c r="N1288" t="s">
        <v>3508</v>
      </c>
      <c r="O1288" t="s">
        <v>3143</v>
      </c>
      <c r="P1288">
        <v>8167</v>
      </c>
      <c r="Q1288">
        <v>88</v>
      </c>
      <c r="R1288">
        <v>0</v>
      </c>
      <c r="S1288">
        <v>184</v>
      </c>
      <c r="T1288">
        <v>0</v>
      </c>
      <c r="U1288">
        <v>427</v>
      </c>
      <c r="V1288">
        <v>427</v>
      </c>
      <c r="W1288">
        <v>184</v>
      </c>
      <c r="X1288">
        <v>0</v>
      </c>
      <c r="Y1288">
        <v>0</v>
      </c>
      <c r="Z1288">
        <v>0</v>
      </c>
      <c r="AD1288" s="1">
        <v>41694.333333333336</v>
      </c>
      <c r="AE1288" s="1">
        <v>41720.708333333336</v>
      </c>
      <c r="AG1288" s="1">
        <v>41680.333333333336</v>
      </c>
      <c r="AH1288" s="1">
        <v>41707.708333333336</v>
      </c>
      <c r="AI1288" s="1">
        <v>41680.333333333336</v>
      </c>
      <c r="AJ1288" s="1">
        <v>41707.708333333336</v>
      </c>
      <c r="AK1288" s="1">
        <v>41680.333333333336</v>
      </c>
      <c r="AL1288" s="1">
        <v>41707.708333333336</v>
      </c>
      <c r="AM1288" s="1">
        <v>41694.333333333336</v>
      </c>
      <c r="AN1288" s="1">
        <v>41720.708333333336</v>
      </c>
      <c r="AP1288" t="s">
        <v>113</v>
      </c>
      <c r="AU1288" t="s">
        <v>3509</v>
      </c>
      <c r="AY1288" t="s">
        <v>106</v>
      </c>
      <c r="AZ1288">
        <v>0</v>
      </c>
      <c r="BA1288">
        <v>0</v>
      </c>
      <c r="BD1288" s="3">
        <v>41321.661111111112</v>
      </c>
      <c r="BE1288" s="3">
        <v>41321.663888888892</v>
      </c>
      <c r="BF1288" t="s">
        <v>115</v>
      </c>
      <c r="BG1288" t="s">
        <v>115</v>
      </c>
      <c r="BH1288">
        <v>8149</v>
      </c>
      <c r="BM1288">
        <v>43440</v>
      </c>
      <c r="BR1288" t="s">
        <v>3145</v>
      </c>
      <c r="BS1288" t="s">
        <v>3146</v>
      </c>
      <c r="BU1288">
        <v>1</v>
      </c>
      <c r="BV1288" t="s">
        <v>118</v>
      </c>
      <c r="BX1288" t="s">
        <v>119</v>
      </c>
      <c r="BY1288" t="s">
        <v>119</v>
      </c>
      <c r="BZ1288" t="s">
        <v>119</v>
      </c>
      <c r="CA1288">
        <v>1</v>
      </c>
      <c r="CC1288" t="s">
        <v>120</v>
      </c>
      <c r="CH1288">
        <v>540</v>
      </c>
      <c r="CI1288">
        <v>36140</v>
      </c>
      <c r="CJ1288" t="s">
        <v>106</v>
      </c>
      <c r="CK1288" t="s">
        <v>106</v>
      </c>
      <c r="CL1288">
        <v>15</v>
      </c>
      <c r="CM1288" t="s">
        <v>2963</v>
      </c>
      <c r="CO1288">
        <v>124447</v>
      </c>
      <c r="CQ1288">
        <v>0</v>
      </c>
      <c r="CR1288">
        <v>0</v>
      </c>
      <c r="CS1288">
        <v>0</v>
      </c>
      <c r="CY1288" t="s">
        <v>123</v>
      </c>
      <c r="CZ1288" t="s">
        <v>124</v>
      </c>
      <c r="DD1288" t="str" cm="1">
        <f t="array" ref="DD1288">TEXT(_xlfn.SEQUENCE(1, DATEDIF(AG1288, AH1288, "m") + 1, AG1288, 30), "YYYY-APMM")</f>
        <v>2014-AP02</v>
      </c>
      <c r="DN1288">
        <f t="shared" si="40"/>
        <v>427</v>
      </c>
      <c r="DO1288" t="str">
        <f t="shared" si="41"/>
        <v>CONCRETE MASON SK</v>
      </c>
    </row>
    <row r="1289" spans="1:119" x14ac:dyDescent="0.35">
      <c r="A1289" t="s">
        <v>105</v>
      </c>
      <c r="B1289">
        <v>500574</v>
      </c>
      <c r="C1289">
        <v>6359</v>
      </c>
      <c r="D1289">
        <v>124448</v>
      </c>
      <c r="E1289">
        <v>13662</v>
      </c>
      <c r="F1289">
        <v>0</v>
      </c>
      <c r="G1289" t="s">
        <v>106</v>
      </c>
      <c r="H1289" t="s">
        <v>106</v>
      </c>
      <c r="I1289" t="s">
        <v>106</v>
      </c>
      <c r="J1289" t="s">
        <v>107</v>
      </c>
      <c r="K1289" t="s">
        <v>108</v>
      </c>
      <c r="L1289" t="s">
        <v>109</v>
      </c>
      <c r="M1289" t="s">
        <v>110</v>
      </c>
      <c r="N1289" t="s">
        <v>3510</v>
      </c>
      <c r="O1289" t="s">
        <v>3164</v>
      </c>
      <c r="P1289">
        <v>8165</v>
      </c>
      <c r="Q1289">
        <v>88</v>
      </c>
      <c r="R1289">
        <v>0</v>
      </c>
      <c r="S1289">
        <v>200</v>
      </c>
      <c r="T1289">
        <v>0</v>
      </c>
      <c r="U1289">
        <v>23850.75</v>
      </c>
      <c r="V1289">
        <v>23850.75</v>
      </c>
      <c r="W1289">
        <v>200</v>
      </c>
      <c r="X1289">
        <v>0</v>
      </c>
      <c r="Y1289">
        <v>0</v>
      </c>
      <c r="Z1289">
        <v>0</v>
      </c>
      <c r="AD1289" s="1">
        <v>41697.333333333336</v>
      </c>
      <c r="AE1289" s="1">
        <v>41725.708333333336</v>
      </c>
      <c r="AG1289" s="1">
        <v>41685.333333333336</v>
      </c>
      <c r="AH1289" s="1">
        <v>41713.708333333336</v>
      </c>
      <c r="AI1289" s="1">
        <v>41685.333333333336</v>
      </c>
      <c r="AJ1289" s="1">
        <v>41713.708333333336</v>
      </c>
      <c r="AK1289" s="1">
        <v>41685.333333333336</v>
      </c>
      <c r="AL1289" s="1">
        <v>41713.708333333336</v>
      </c>
      <c r="AM1289" s="1">
        <v>41697.333333333336</v>
      </c>
      <c r="AN1289" s="1">
        <v>41725.708333333336</v>
      </c>
      <c r="AP1289" t="s">
        <v>113</v>
      </c>
      <c r="AU1289" t="s">
        <v>3511</v>
      </c>
      <c r="AY1289" t="s">
        <v>106</v>
      </c>
      <c r="AZ1289">
        <v>0</v>
      </c>
      <c r="BA1289">
        <v>0</v>
      </c>
      <c r="BD1289" s="3">
        <v>41321.661111111112</v>
      </c>
      <c r="BE1289" s="3">
        <v>41321.663888888892</v>
      </c>
      <c r="BF1289" t="s">
        <v>115</v>
      </c>
      <c r="BG1289" t="s">
        <v>115</v>
      </c>
      <c r="BH1289">
        <v>8149</v>
      </c>
      <c r="BM1289">
        <v>43420</v>
      </c>
      <c r="BR1289" t="s">
        <v>3122</v>
      </c>
      <c r="BS1289" t="s">
        <v>3123</v>
      </c>
      <c r="BU1289">
        <v>1</v>
      </c>
      <c r="BV1289" t="s">
        <v>118</v>
      </c>
      <c r="BX1289" t="s">
        <v>119</v>
      </c>
      <c r="BY1289" t="s">
        <v>119</v>
      </c>
      <c r="BZ1289" t="s">
        <v>119</v>
      </c>
      <c r="CA1289">
        <v>1</v>
      </c>
      <c r="CC1289" t="s">
        <v>120</v>
      </c>
      <c r="CH1289">
        <v>540</v>
      </c>
      <c r="CI1289">
        <v>36140</v>
      </c>
      <c r="CJ1289" t="s">
        <v>106</v>
      </c>
      <c r="CK1289" t="s">
        <v>106</v>
      </c>
      <c r="CL1289">
        <v>15</v>
      </c>
      <c r="CM1289" t="s">
        <v>2963</v>
      </c>
      <c r="CO1289">
        <v>124447</v>
      </c>
      <c r="CQ1289">
        <v>0</v>
      </c>
      <c r="CR1289">
        <v>0</v>
      </c>
      <c r="CS1289">
        <v>0</v>
      </c>
      <c r="CY1289" t="s">
        <v>123</v>
      </c>
      <c r="CZ1289" t="s">
        <v>124</v>
      </c>
      <c r="DD1289" t="str" cm="1">
        <f t="array" ref="DD1289:DE1289">TEXT(_xlfn.SEQUENCE(1, DATEDIF(AG1289, AH1289, "m") + 1, AG1289, 30), "YYYY-APMM")</f>
        <v>2014-AP02</v>
      </c>
      <c r="DE1289" t="str">
        <v>2014-AP03</v>
      </c>
      <c r="DN1289">
        <f t="shared" si="40"/>
        <v>11925.375</v>
      </c>
      <c r="DO1289" t="str">
        <f t="shared" si="41"/>
        <v>STEEL FIXERS SK</v>
      </c>
    </row>
    <row r="1290" spans="1:119" x14ac:dyDescent="0.35">
      <c r="A1290" t="s">
        <v>105</v>
      </c>
      <c r="B1290">
        <v>500575</v>
      </c>
      <c r="C1290">
        <v>6359</v>
      </c>
      <c r="D1290">
        <v>124448</v>
      </c>
      <c r="E1290">
        <v>13662</v>
      </c>
      <c r="F1290">
        <v>0</v>
      </c>
      <c r="G1290" t="s">
        <v>106</v>
      </c>
      <c r="H1290" t="s">
        <v>106</v>
      </c>
      <c r="I1290" t="s">
        <v>106</v>
      </c>
      <c r="J1290" t="s">
        <v>107</v>
      </c>
      <c r="K1290" t="s">
        <v>108</v>
      </c>
      <c r="L1290" t="s">
        <v>109</v>
      </c>
      <c r="M1290" t="s">
        <v>110</v>
      </c>
      <c r="N1290" t="s">
        <v>3512</v>
      </c>
      <c r="O1290" t="s">
        <v>3167</v>
      </c>
      <c r="P1290">
        <v>8167</v>
      </c>
      <c r="Q1290">
        <v>88</v>
      </c>
      <c r="R1290">
        <v>0</v>
      </c>
      <c r="S1290">
        <v>112</v>
      </c>
      <c r="T1290">
        <v>0</v>
      </c>
      <c r="U1290">
        <v>1610</v>
      </c>
      <c r="V1290">
        <v>1610</v>
      </c>
      <c r="W1290">
        <v>112</v>
      </c>
      <c r="X1290">
        <v>0</v>
      </c>
      <c r="Y1290">
        <v>0</v>
      </c>
      <c r="Z1290">
        <v>0</v>
      </c>
      <c r="AD1290" s="1">
        <v>41714.333333333336</v>
      </c>
      <c r="AE1290" s="1">
        <v>41729.708333333336</v>
      </c>
      <c r="AG1290" s="1">
        <v>41701.333333333336</v>
      </c>
      <c r="AH1290" s="1">
        <v>41716.708333333336</v>
      </c>
      <c r="AI1290" s="1">
        <v>41701.333333333336</v>
      </c>
      <c r="AJ1290" s="1">
        <v>41716.708333333336</v>
      </c>
      <c r="AK1290" s="1">
        <v>41701.333333333336</v>
      </c>
      <c r="AL1290" s="1">
        <v>41716.708333333336</v>
      </c>
      <c r="AM1290" s="1">
        <v>41714.333333333336</v>
      </c>
      <c r="AN1290" s="1">
        <v>41729.708333333336</v>
      </c>
      <c r="AP1290" t="s">
        <v>113</v>
      </c>
      <c r="AU1290" t="s">
        <v>3513</v>
      </c>
      <c r="AY1290" t="s">
        <v>106</v>
      </c>
      <c r="AZ1290">
        <v>0</v>
      </c>
      <c r="BA1290">
        <v>0</v>
      </c>
      <c r="BD1290" s="3">
        <v>41321.661111111112</v>
      </c>
      <c r="BE1290" s="3">
        <v>41321.663888888892</v>
      </c>
      <c r="BF1290" t="s">
        <v>115</v>
      </c>
      <c r="BG1290" t="s">
        <v>115</v>
      </c>
      <c r="BH1290">
        <v>8149</v>
      </c>
      <c r="BM1290">
        <v>43440</v>
      </c>
      <c r="BR1290" t="s">
        <v>3145</v>
      </c>
      <c r="BS1290" t="s">
        <v>3146</v>
      </c>
      <c r="BU1290">
        <v>1</v>
      </c>
      <c r="BV1290" t="s">
        <v>118</v>
      </c>
      <c r="BX1290" t="s">
        <v>119</v>
      </c>
      <c r="BY1290" t="s">
        <v>119</v>
      </c>
      <c r="BZ1290" t="s">
        <v>119</v>
      </c>
      <c r="CA1290">
        <v>1</v>
      </c>
      <c r="CC1290" t="s">
        <v>120</v>
      </c>
      <c r="CH1290">
        <v>540</v>
      </c>
      <c r="CI1290">
        <v>36140</v>
      </c>
      <c r="CJ1290" t="s">
        <v>106</v>
      </c>
      <c r="CK1290" t="s">
        <v>106</v>
      </c>
      <c r="CL1290">
        <v>15</v>
      </c>
      <c r="CM1290" t="s">
        <v>2963</v>
      </c>
      <c r="CO1290">
        <v>124447</v>
      </c>
      <c r="CQ1290">
        <v>0</v>
      </c>
      <c r="CR1290">
        <v>0</v>
      </c>
      <c r="CS1290">
        <v>0</v>
      </c>
      <c r="CY1290" t="s">
        <v>123</v>
      </c>
      <c r="CZ1290" t="s">
        <v>124</v>
      </c>
      <c r="DD1290" t="str" cm="1">
        <f t="array" ref="DD1290">TEXT(_xlfn.SEQUENCE(1, DATEDIF(AG1290, AH1290, "m") + 1, AG1290, 30), "YYYY-APMM")</f>
        <v>2014-AP03</v>
      </c>
      <c r="DN1290">
        <f t="shared" si="40"/>
        <v>1610</v>
      </c>
      <c r="DO1290" t="str">
        <f t="shared" si="41"/>
        <v>CONCRETE MASON SK</v>
      </c>
    </row>
    <row r="1291" spans="1:119" x14ac:dyDescent="0.35">
      <c r="A1291" t="s">
        <v>105</v>
      </c>
      <c r="B1291">
        <v>500576</v>
      </c>
      <c r="C1291">
        <v>6359</v>
      </c>
      <c r="D1291">
        <v>124449</v>
      </c>
      <c r="E1291">
        <v>13662</v>
      </c>
      <c r="F1291">
        <v>0</v>
      </c>
      <c r="G1291" t="s">
        <v>106</v>
      </c>
      <c r="H1291" t="s">
        <v>106</v>
      </c>
      <c r="I1291" t="s">
        <v>106</v>
      </c>
      <c r="J1291" t="s">
        <v>107</v>
      </c>
      <c r="K1291" t="s">
        <v>108</v>
      </c>
      <c r="L1291" t="s">
        <v>109</v>
      </c>
      <c r="M1291" t="s">
        <v>110</v>
      </c>
      <c r="N1291" t="s">
        <v>3514</v>
      </c>
      <c r="O1291" t="s">
        <v>3140</v>
      </c>
      <c r="P1291">
        <v>8166</v>
      </c>
      <c r="Q1291">
        <v>160</v>
      </c>
      <c r="R1291">
        <v>0</v>
      </c>
      <c r="S1291">
        <v>144</v>
      </c>
      <c r="T1291">
        <v>0</v>
      </c>
      <c r="U1291">
        <v>1470</v>
      </c>
      <c r="V1291">
        <v>1470</v>
      </c>
      <c r="W1291">
        <v>144</v>
      </c>
      <c r="X1291">
        <v>0</v>
      </c>
      <c r="Y1291">
        <v>0</v>
      </c>
      <c r="Z1291">
        <v>0</v>
      </c>
      <c r="AD1291" s="1">
        <v>41730.333333333336</v>
      </c>
      <c r="AE1291" s="1">
        <v>41750.708333333336</v>
      </c>
      <c r="AG1291" s="1">
        <v>41707.333333333336</v>
      </c>
      <c r="AH1291" s="1">
        <v>41727.708333333336</v>
      </c>
      <c r="AI1291" s="1">
        <v>41707.333333333336</v>
      </c>
      <c r="AJ1291" s="1">
        <v>41727.708333333336</v>
      </c>
      <c r="AK1291" s="1">
        <v>41707.333333333336</v>
      </c>
      <c r="AL1291" s="1">
        <v>41727.708333333336</v>
      </c>
      <c r="AM1291" s="1">
        <v>41730.333333333336</v>
      </c>
      <c r="AN1291" s="1">
        <v>41750.708333333336</v>
      </c>
      <c r="AP1291" t="s">
        <v>113</v>
      </c>
      <c r="AU1291" t="s">
        <v>3515</v>
      </c>
      <c r="AY1291" t="s">
        <v>106</v>
      </c>
      <c r="AZ1291">
        <v>0</v>
      </c>
      <c r="BA1291">
        <v>0</v>
      </c>
      <c r="BD1291" s="3">
        <v>41321.661111111112</v>
      </c>
      <c r="BE1291" s="3">
        <v>41321.663888888892</v>
      </c>
      <c r="BF1291" t="s">
        <v>115</v>
      </c>
      <c r="BG1291" t="s">
        <v>115</v>
      </c>
      <c r="BH1291">
        <v>8149</v>
      </c>
      <c r="BM1291">
        <v>43430</v>
      </c>
      <c r="BR1291" t="s">
        <v>1304</v>
      </c>
      <c r="BS1291" t="s">
        <v>1305</v>
      </c>
      <c r="BU1291">
        <v>1</v>
      </c>
      <c r="BV1291" t="s">
        <v>118</v>
      </c>
      <c r="BX1291" t="s">
        <v>119</v>
      </c>
      <c r="BY1291" t="s">
        <v>119</v>
      </c>
      <c r="BZ1291" t="s">
        <v>119</v>
      </c>
      <c r="CA1291">
        <v>1</v>
      </c>
      <c r="CC1291" t="s">
        <v>120</v>
      </c>
      <c r="CH1291">
        <v>540</v>
      </c>
      <c r="CI1291">
        <v>36150</v>
      </c>
      <c r="CJ1291" t="s">
        <v>106</v>
      </c>
      <c r="CK1291" t="s">
        <v>106</v>
      </c>
      <c r="CL1291">
        <v>20</v>
      </c>
      <c r="CM1291" t="s">
        <v>2867</v>
      </c>
      <c r="CO1291">
        <v>124447</v>
      </c>
      <c r="CQ1291">
        <v>0</v>
      </c>
      <c r="CR1291">
        <v>0</v>
      </c>
      <c r="CS1291">
        <v>0</v>
      </c>
      <c r="CY1291" t="s">
        <v>123</v>
      </c>
      <c r="CZ1291" t="s">
        <v>124</v>
      </c>
      <c r="DD1291" t="str" cm="1">
        <f t="array" ref="DD1291">TEXT(_xlfn.SEQUENCE(1, DATEDIF(AG1291, AH1291, "m") + 1, AG1291, 30), "YYYY-APMM")</f>
        <v>2014-AP03</v>
      </c>
      <c r="DN1291">
        <f t="shared" si="40"/>
        <v>1470</v>
      </c>
      <c r="DO1291" t="str">
        <f t="shared" si="41"/>
        <v>CARPENTERS SK</v>
      </c>
    </row>
    <row r="1292" spans="1:119" x14ac:dyDescent="0.35">
      <c r="A1292" t="s">
        <v>105</v>
      </c>
      <c r="B1292">
        <v>500577</v>
      </c>
      <c r="C1292">
        <v>6359</v>
      </c>
      <c r="D1292">
        <v>124449</v>
      </c>
      <c r="E1292">
        <v>13662</v>
      </c>
      <c r="F1292">
        <v>0</v>
      </c>
      <c r="G1292" t="s">
        <v>106</v>
      </c>
      <c r="H1292" t="s">
        <v>106</v>
      </c>
      <c r="I1292" t="s">
        <v>106</v>
      </c>
      <c r="J1292" t="s">
        <v>107</v>
      </c>
      <c r="K1292" t="s">
        <v>108</v>
      </c>
      <c r="L1292" t="s">
        <v>109</v>
      </c>
      <c r="M1292" t="s">
        <v>110</v>
      </c>
      <c r="N1292" t="s">
        <v>3516</v>
      </c>
      <c r="O1292" t="s">
        <v>3143</v>
      </c>
      <c r="P1292">
        <v>8167</v>
      </c>
      <c r="Q1292">
        <v>200</v>
      </c>
      <c r="R1292">
        <v>0</v>
      </c>
      <c r="S1292">
        <v>136</v>
      </c>
      <c r="T1292">
        <v>0</v>
      </c>
      <c r="U1292">
        <v>101.5</v>
      </c>
      <c r="V1292">
        <v>101.5</v>
      </c>
      <c r="W1292">
        <v>136</v>
      </c>
      <c r="X1292">
        <v>0</v>
      </c>
      <c r="Y1292">
        <v>0</v>
      </c>
      <c r="Z1292">
        <v>0</v>
      </c>
      <c r="AD1292" s="1">
        <v>41739.333333333336</v>
      </c>
      <c r="AE1292" s="1">
        <v>41758.708333333336</v>
      </c>
      <c r="AG1292" s="1">
        <v>41710.333333333336</v>
      </c>
      <c r="AH1292" s="1">
        <v>41729.708333333336</v>
      </c>
      <c r="AI1292" s="1">
        <v>41710.333333333336</v>
      </c>
      <c r="AJ1292" s="1">
        <v>41729.708333333336</v>
      </c>
      <c r="AK1292" s="1">
        <v>41710.333333333336</v>
      </c>
      <c r="AL1292" s="1">
        <v>41729.708333333336</v>
      </c>
      <c r="AM1292" s="1">
        <v>41739.333333333336</v>
      </c>
      <c r="AN1292" s="1">
        <v>41758.708333333336</v>
      </c>
      <c r="AP1292" t="s">
        <v>113</v>
      </c>
      <c r="AU1292" t="s">
        <v>3517</v>
      </c>
      <c r="AY1292" t="s">
        <v>106</v>
      </c>
      <c r="AZ1292">
        <v>0</v>
      </c>
      <c r="BA1292">
        <v>0</v>
      </c>
      <c r="BD1292" s="3">
        <v>41321.661111111112</v>
      </c>
      <c r="BE1292" s="3">
        <v>41321.663888888892</v>
      </c>
      <c r="BF1292" t="s">
        <v>115</v>
      </c>
      <c r="BG1292" t="s">
        <v>115</v>
      </c>
      <c r="BH1292">
        <v>8149</v>
      </c>
      <c r="BM1292">
        <v>43440</v>
      </c>
      <c r="BR1292" t="s">
        <v>3145</v>
      </c>
      <c r="BS1292" t="s">
        <v>3146</v>
      </c>
      <c r="BU1292">
        <v>1</v>
      </c>
      <c r="BV1292" t="s">
        <v>118</v>
      </c>
      <c r="BX1292" t="s">
        <v>119</v>
      </c>
      <c r="BY1292" t="s">
        <v>119</v>
      </c>
      <c r="BZ1292" t="s">
        <v>119</v>
      </c>
      <c r="CA1292">
        <v>1</v>
      </c>
      <c r="CC1292" t="s">
        <v>120</v>
      </c>
      <c r="CH1292">
        <v>540</v>
      </c>
      <c r="CI1292">
        <v>36150</v>
      </c>
      <c r="CJ1292" t="s">
        <v>106</v>
      </c>
      <c r="CK1292" t="s">
        <v>106</v>
      </c>
      <c r="CL1292">
        <v>20</v>
      </c>
      <c r="CM1292" t="s">
        <v>2867</v>
      </c>
      <c r="CO1292">
        <v>124447</v>
      </c>
      <c r="CQ1292">
        <v>0</v>
      </c>
      <c r="CR1292">
        <v>0</v>
      </c>
      <c r="CS1292">
        <v>0</v>
      </c>
      <c r="CY1292" t="s">
        <v>123</v>
      </c>
      <c r="CZ1292" t="s">
        <v>124</v>
      </c>
      <c r="DD1292" t="str" cm="1">
        <f t="array" ref="DD1292">TEXT(_xlfn.SEQUENCE(1, DATEDIF(AG1292, AH1292, "m") + 1, AG1292, 30), "YYYY-APMM")</f>
        <v>2014-AP03</v>
      </c>
      <c r="DN1292">
        <f t="shared" si="40"/>
        <v>101.5</v>
      </c>
      <c r="DO1292" t="str">
        <f t="shared" si="41"/>
        <v>CONCRETE MASON SK</v>
      </c>
    </row>
    <row r="1293" spans="1:119" x14ac:dyDescent="0.35">
      <c r="A1293" t="s">
        <v>105</v>
      </c>
      <c r="B1293">
        <v>500578</v>
      </c>
      <c r="C1293">
        <v>6359</v>
      </c>
      <c r="D1293">
        <v>124449</v>
      </c>
      <c r="E1293">
        <v>13662</v>
      </c>
      <c r="F1293">
        <v>0</v>
      </c>
      <c r="G1293" t="s">
        <v>106</v>
      </c>
      <c r="H1293" t="s">
        <v>106</v>
      </c>
      <c r="I1293" t="s">
        <v>106</v>
      </c>
      <c r="J1293" t="s">
        <v>107</v>
      </c>
      <c r="K1293" t="s">
        <v>108</v>
      </c>
      <c r="L1293" t="s">
        <v>109</v>
      </c>
      <c r="M1293" t="s">
        <v>110</v>
      </c>
      <c r="N1293" t="s">
        <v>3518</v>
      </c>
      <c r="O1293" t="s">
        <v>3148</v>
      </c>
      <c r="P1293">
        <v>8165</v>
      </c>
      <c r="Q1293">
        <v>200</v>
      </c>
      <c r="R1293">
        <v>0</v>
      </c>
      <c r="S1293">
        <v>160</v>
      </c>
      <c r="T1293">
        <v>0</v>
      </c>
      <c r="U1293">
        <v>4303.25</v>
      </c>
      <c r="V1293">
        <v>4303.25</v>
      </c>
      <c r="W1293">
        <v>160</v>
      </c>
      <c r="X1293">
        <v>0</v>
      </c>
      <c r="Y1293">
        <v>0</v>
      </c>
      <c r="Z1293">
        <v>0</v>
      </c>
      <c r="AD1293" s="1">
        <v>41742.333333333336</v>
      </c>
      <c r="AE1293" s="1">
        <v>41764.708333333336</v>
      </c>
      <c r="AG1293" s="1">
        <v>41713.333333333336</v>
      </c>
      <c r="AH1293" s="1">
        <v>41735.708333333336</v>
      </c>
      <c r="AI1293" s="1">
        <v>41713.333333333336</v>
      </c>
      <c r="AJ1293" s="1">
        <v>41735.708333333336</v>
      </c>
      <c r="AK1293" s="1">
        <v>41713.333333333336</v>
      </c>
      <c r="AL1293" s="1">
        <v>41735.708333333336</v>
      </c>
      <c r="AM1293" s="1">
        <v>41742.333333333336</v>
      </c>
      <c r="AN1293" s="1">
        <v>41764.708333333336</v>
      </c>
      <c r="AP1293" t="s">
        <v>113</v>
      </c>
      <c r="AU1293" t="s">
        <v>3519</v>
      </c>
      <c r="AY1293" t="s">
        <v>106</v>
      </c>
      <c r="AZ1293">
        <v>0</v>
      </c>
      <c r="BA1293">
        <v>0</v>
      </c>
      <c r="BD1293" s="3">
        <v>41321.661111111112</v>
      </c>
      <c r="BE1293" s="3">
        <v>41321.663888888892</v>
      </c>
      <c r="BF1293" t="s">
        <v>115</v>
      </c>
      <c r="BG1293" t="s">
        <v>115</v>
      </c>
      <c r="BH1293">
        <v>8149</v>
      </c>
      <c r="BM1293">
        <v>43420</v>
      </c>
      <c r="BR1293" t="s">
        <v>3122</v>
      </c>
      <c r="BS1293" t="s">
        <v>3123</v>
      </c>
      <c r="BU1293">
        <v>1</v>
      </c>
      <c r="BV1293" t="s">
        <v>118</v>
      </c>
      <c r="BX1293" t="s">
        <v>119</v>
      </c>
      <c r="BY1293" t="s">
        <v>119</v>
      </c>
      <c r="BZ1293" t="s">
        <v>119</v>
      </c>
      <c r="CA1293">
        <v>1</v>
      </c>
      <c r="CC1293" t="s">
        <v>120</v>
      </c>
      <c r="CH1293">
        <v>540</v>
      </c>
      <c r="CI1293">
        <v>36150</v>
      </c>
      <c r="CJ1293" t="s">
        <v>106</v>
      </c>
      <c r="CK1293" t="s">
        <v>106</v>
      </c>
      <c r="CL1293">
        <v>20</v>
      </c>
      <c r="CM1293" t="s">
        <v>2867</v>
      </c>
      <c r="CO1293">
        <v>124447</v>
      </c>
      <c r="CQ1293">
        <v>0</v>
      </c>
      <c r="CR1293">
        <v>0</v>
      </c>
      <c r="CS1293">
        <v>0</v>
      </c>
      <c r="CY1293" t="s">
        <v>123</v>
      </c>
      <c r="CZ1293" t="s">
        <v>124</v>
      </c>
      <c r="DD1293" t="str" cm="1">
        <f t="array" ref="DD1293">TEXT(_xlfn.SEQUENCE(1, DATEDIF(AG1293, AH1293, "m") + 1, AG1293, 30), "YYYY-APMM")</f>
        <v>2014-AP03</v>
      </c>
      <c r="DN1293">
        <f t="shared" si="40"/>
        <v>4303.25</v>
      </c>
      <c r="DO1293" t="str">
        <f t="shared" si="41"/>
        <v>STEEL FIXERS SK</v>
      </c>
    </row>
    <row r="1294" spans="1:119" x14ac:dyDescent="0.35">
      <c r="A1294" t="s">
        <v>105</v>
      </c>
      <c r="B1294">
        <v>500579</v>
      </c>
      <c r="C1294">
        <v>6359</v>
      </c>
      <c r="D1294">
        <v>124449</v>
      </c>
      <c r="E1294">
        <v>13662</v>
      </c>
      <c r="F1294">
        <v>0</v>
      </c>
      <c r="G1294" t="s">
        <v>106</v>
      </c>
      <c r="H1294" t="s">
        <v>106</v>
      </c>
      <c r="I1294" t="s">
        <v>106</v>
      </c>
      <c r="J1294" t="s">
        <v>107</v>
      </c>
      <c r="K1294" t="s">
        <v>108</v>
      </c>
      <c r="L1294" t="s">
        <v>109</v>
      </c>
      <c r="M1294" t="s">
        <v>110</v>
      </c>
      <c r="N1294" t="s">
        <v>3520</v>
      </c>
      <c r="O1294" t="s">
        <v>3151</v>
      </c>
      <c r="P1294">
        <v>8167</v>
      </c>
      <c r="Q1294">
        <v>200</v>
      </c>
      <c r="R1294">
        <v>0</v>
      </c>
      <c r="S1294">
        <v>104</v>
      </c>
      <c r="T1294">
        <v>0</v>
      </c>
      <c r="U1294">
        <v>350</v>
      </c>
      <c r="V1294">
        <v>350</v>
      </c>
      <c r="W1294">
        <v>104</v>
      </c>
      <c r="X1294">
        <v>0</v>
      </c>
      <c r="Y1294">
        <v>0</v>
      </c>
      <c r="Z1294">
        <v>0</v>
      </c>
      <c r="AD1294" s="1">
        <v>41756.333333333336</v>
      </c>
      <c r="AE1294" s="1">
        <v>41770.708333333336</v>
      </c>
      <c r="AG1294" s="1">
        <v>41727.333333333336</v>
      </c>
      <c r="AH1294" s="1">
        <v>41741.708333333336</v>
      </c>
      <c r="AI1294" s="1">
        <v>41727.333333333336</v>
      </c>
      <c r="AJ1294" s="1">
        <v>41741.708333333336</v>
      </c>
      <c r="AK1294" s="1">
        <v>41727.333333333336</v>
      </c>
      <c r="AL1294" s="1">
        <v>41741.708333333336</v>
      </c>
      <c r="AM1294" s="1">
        <v>41756.333333333336</v>
      </c>
      <c r="AN1294" s="1">
        <v>41770.708333333336</v>
      </c>
      <c r="AP1294" t="s">
        <v>113</v>
      </c>
      <c r="AU1294" t="s">
        <v>3521</v>
      </c>
      <c r="AY1294" t="s">
        <v>106</v>
      </c>
      <c r="AZ1294">
        <v>0</v>
      </c>
      <c r="BA1294">
        <v>0</v>
      </c>
      <c r="BD1294" s="3">
        <v>41321.661111111112</v>
      </c>
      <c r="BE1294" s="3">
        <v>41321.663888888892</v>
      </c>
      <c r="BF1294" t="s">
        <v>115</v>
      </c>
      <c r="BG1294" t="s">
        <v>115</v>
      </c>
      <c r="BH1294">
        <v>8149</v>
      </c>
      <c r="BM1294">
        <v>43440</v>
      </c>
      <c r="BR1294" t="s">
        <v>3145</v>
      </c>
      <c r="BS1294" t="s">
        <v>3146</v>
      </c>
      <c r="BU1294">
        <v>1</v>
      </c>
      <c r="BV1294" t="s">
        <v>118</v>
      </c>
      <c r="BX1294" t="s">
        <v>119</v>
      </c>
      <c r="BY1294" t="s">
        <v>119</v>
      </c>
      <c r="BZ1294" t="s">
        <v>119</v>
      </c>
      <c r="CA1294">
        <v>1</v>
      </c>
      <c r="CC1294" t="s">
        <v>120</v>
      </c>
      <c r="CH1294">
        <v>540</v>
      </c>
      <c r="CI1294">
        <v>36150</v>
      </c>
      <c r="CJ1294" t="s">
        <v>106</v>
      </c>
      <c r="CK1294" t="s">
        <v>106</v>
      </c>
      <c r="CL1294">
        <v>20</v>
      </c>
      <c r="CM1294" t="s">
        <v>2867</v>
      </c>
      <c r="CO1294">
        <v>124447</v>
      </c>
      <c r="CQ1294">
        <v>0</v>
      </c>
      <c r="CR1294">
        <v>0</v>
      </c>
      <c r="CS1294">
        <v>0</v>
      </c>
      <c r="CY1294" t="s">
        <v>123</v>
      </c>
      <c r="CZ1294" t="s">
        <v>124</v>
      </c>
      <c r="DD1294" t="str" cm="1">
        <f t="array" ref="DD1294">TEXT(_xlfn.SEQUENCE(1, DATEDIF(AG1294, AH1294, "m") + 1, AG1294, 30), "YYYY-APMM")</f>
        <v>2014-AP03</v>
      </c>
      <c r="DN1294">
        <f t="shared" si="40"/>
        <v>350</v>
      </c>
      <c r="DO1294" t="str">
        <f t="shared" si="41"/>
        <v>CONCRETE MASON SK</v>
      </c>
    </row>
    <row r="1295" spans="1:119" x14ac:dyDescent="0.35">
      <c r="A1295" t="s">
        <v>105</v>
      </c>
      <c r="B1295">
        <v>500580</v>
      </c>
      <c r="C1295">
        <v>6359</v>
      </c>
      <c r="D1295">
        <v>124449</v>
      </c>
      <c r="E1295">
        <v>13662</v>
      </c>
      <c r="F1295">
        <v>0</v>
      </c>
      <c r="G1295" t="s">
        <v>106</v>
      </c>
      <c r="H1295" t="s">
        <v>106</v>
      </c>
      <c r="I1295" t="s">
        <v>106</v>
      </c>
      <c r="J1295" t="s">
        <v>107</v>
      </c>
      <c r="K1295" t="s">
        <v>108</v>
      </c>
      <c r="L1295" t="s">
        <v>109</v>
      </c>
      <c r="M1295" t="s">
        <v>110</v>
      </c>
      <c r="N1295" t="s">
        <v>3522</v>
      </c>
      <c r="O1295" t="s">
        <v>3154</v>
      </c>
      <c r="P1295">
        <v>8168</v>
      </c>
      <c r="Q1295">
        <v>584</v>
      </c>
      <c r="R1295">
        <v>0</v>
      </c>
      <c r="S1295">
        <v>200</v>
      </c>
      <c r="T1295">
        <v>0</v>
      </c>
      <c r="U1295">
        <v>1468.75</v>
      </c>
      <c r="V1295">
        <v>1468.75</v>
      </c>
      <c r="W1295">
        <v>200</v>
      </c>
      <c r="X1295">
        <v>0</v>
      </c>
      <c r="Y1295">
        <v>0</v>
      </c>
      <c r="Z1295">
        <v>0</v>
      </c>
      <c r="AD1295" s="1">
        <v>41819.333333333336</v>
      </c>
      <c r="AE1295" s="1">
        <v>41847.708333333336</v>
      </c>
      <c r="AG1295" s="1">
        <v>41734.333333333336</v>
      </c>
      <c r="AH1295" s="1">
        <v>41762.708333333336</v>
      </c>
      <c r="AI1295" s="1">
        <v>41734.333333333336</v>
      </c>
      <c r="AJ1295" s="1">
        <v>41762.708333333336</v>
      </c>
      <c r="AK1295" s="1">
        <v>41734.333333333336</v>
      </c>
      <c r="AL1295" s="1">
        <v>41762.708333333336</v>
      </c>
      <c r="AM1295" s="1">
        <v>41819.333333333336</v>
      </c>
      <c r="AN1295" s="1">
        <v>41847.708333333336</v>
      </c>
      <c r="AP1295" t="s">
        <v>113</v>
      </c>
      <c r="AU1295" t="s">
        <v>3523</v>
      </c>
      <c r="AY1295" t="s">
        <v>106</v>
      </c>
      <c r="AZ1295">
        <v>0</v>
      </c>
      <c r="BA1295">
        <v>0</v>
      </c>
      <c r="BD1295" s="3">
        <v>41321.661111111112</v>
      </c>
      <c r="BE1295" s="3">
        <v>41321.663888888892</v>
      </c>
      <c r="BF1295" t="s">
        <v>115</v>
      </c>
      <c r="BG1295" t="s">
        <v>115</v>
      </c>
      <c r="BH1295">
        <v>8149</v>
      </c>
      <c r="BM1295">
        <v>43450</v>
      </c>
      <c r="BR1295" t="s">
        <v>1309</v>
      </c>
      <c r="BS1295" t="s">
        <v>1310</v>
      </c>
      <c r="BU1295">
        <v>1</v>
      </c>
      <c r="BV1295" t="s">
        <v>118</v>
      </c>
      <c r="BX1295" t="s">
        <v>119</v>
      </c>
      <c r="BY1295" t="s">
        <v>119</v>
      </c>
      <c r="BZ1295" t="s">
        <v>119</v>
      </c>
      <c r="CA1295">
        <v>1</v>
      </c>
      <c r="CC1295" t="s">
        <v>120</v>
      </c>
      <c r="CH1295">
        <v>540</v>
      </c>
      <c r="CI1295">
        <v>36150</v>
      </c>
      <c r="CJ1295" t="s">
        <v>106</v>
      </c>
      <c r="CK1295" t="s">
        <v>106</v>
      </c>
      <c r="CL1295">
        <v>20</v>
      </c>
      <c r="CM1295" t="s">
        <v>2867</v>
      </c>
      <c r="CO1295">
        <v>124447</v>
      </c>
      <c r="CQ1295">
        <v>0</v>
      </c>
      <c r="CR1295">
        <v>0</v>
      </c>
      <c r="CS1295">
        <v>0</v>
      </c>
      <c r="CY1295" t="s">
        <v>123</v>
      </c>
      <c r="CZ1295" t="s">
        <v>124</v>
      </c>
      <c r="DD1295" t="str" cm="1">
        <f t="array" ref="DD1295">TEXT(_xlfn.SEQUENCE(1, DATEDIF(AG1295, AH1295, "m") + 1, AG1295, 30), "YYYY-APMM")</f>
        <v>2014-AP04</v>
      </c>
      <c r="DN1295">
        <f t="shared" si="40"/>
        <v>1468.75</v>
      </c>
      <c r="DO1295" t="str">
        <f t="shared" si="41"/>
        <v>BLOCK MASON SK</v>
      </c>
    </row>
    <row r="1296" spans="1:119" x14ac:dyDescent="0.35">
      <c r="A1296" t="s">
        <v>105</v>
      </c>
      <c r="B1296">
        <v>500581</v>
      </c>
      <c r="C1296">
        <v>6359</v>
      </c>
      <c r="D1296">
        <v>124449</v>
      </c>
      <c r="E1296">
        <v>13662</v>
      </c>
      <c r="F1296">
        <v>0</v>
      </c>
      <c r="G1296" t="s">
        <v>106</v>
      </c>
      <c r="H1296" t="s">
        <v>106</v>
      </c>
      <c r="I1296" t="s">
        <v>106</v>
      </c>
      <c r="J1296" t="s">
        <v>107</v>
      </c>
      <c r="K1296" t="s">
        <v>108</v>
      </c>
      <c r="L1296" t="s">
        <v>109</v>
      </c>
      <c r="M1296" t="s">
        <v>110</v>
      </c>
      <c r="N1296" t="s">
        <v>3524</v>
      </c>
      <c r="O1296" t="s">
        <v>3157</v>
      </c>
      <c r="P1296">
        <v>8165</v>
      </c>
      <c r="Q1296">
        <v>624</v>
      </c>
      <c r="R1296">
        <v>0</v>
      </c>
      <c r="S1296">
        <v>200</v>
      </c>
      <c r="T1296">
        <v>0</v>
      </c>
      <c r="U1296">
        <v>687.75</v>
      </c>
      <c r="V1296">
        <v>687.75</v>
      </c>
      <c r="W1296">
        <v>200</v>
      </c>
      <c r="X1296">
        <v>0</v>
      </c>
      <c r="Y1296">
        <v>0</v>
      </c>
      <c r="Z1296">
        <v>0</v>
      </c>
      <c r="AD1296" s="1">
        <v>41841.333333333336</v>
      </c>
      <c r="AE1296" s="1">
        <v>41872.708333333336</v>
      </c>
      <c r="AG1296" s="1">
        <v>41750.333333333336</v>
      </c>
      <c r="AH1296" s="1">
        <v>41778.708333333336</v>
      </c>
      <c r="AI1296" s="1">
        <v>41750.333333333336</v>
      </c>
      <c r="AJ1296" s="1">
        <v>41778.708333333336</v>
      </c>
      <c r="AK1296" s="1">
        <v>41750.333333333336</v>
      </c>
      <c r="AL1296" s="1">
        <v>41778.708333333336</v>
      </c>
      <c r="AM1296" s="1">
        <v>41841.333333333336</v>
      </c>
      <c r="AN1296" s="1">
        <v>41872.708333333336</v>
      </c>
      <c r="AP1296" t="s">
        <v>113</v>
      </c>
      <c r="AU1296" t="s">
        <v>3525</v>
      </c>
      <c r="AY1296" t="s">
        <v>106</v>
      </c>
      <c r="AZ1296">
        <v>0</v>
      </c>
      <c r="BA1296">
        <v>0</v>
      </c>
      <c r="BD1296" s="3">
        <v>41321.661111111112</v>
      </c>
      <c r="BE1296" s="3">
        <v>41321.663888888892</v>
      </c>
      <c r="BF1296" t="s">
        <v>115</v>
      </c>
      <c r="BG1296" t="s">
        <v>115</v>
      </c>
      <c r="BH1296">
        <v>8149</v>
      </c>
      <c r="BM1296">
        <v>43420</v>
      </c>
      <c r="BR1296" t="s">
        <v>3122</v>
      </c>
      <c r="BS1296" t="s">
        <v>3123</v>
      </c>
      <c r="BU1296">
        <v>1</v>
      </c>
      <c r="BV1296" t="s">
        <v>118</v>
      </c>
      <c r="BX1296" t="s">
        <v>119</v>
      </c>
      <c r="BY1296" t="s">
        <v>119</v>
      </c>
      <c r="BZ1296" t="s">
        <v>119</v>
      </c>
      <c r="CA1296">
        <v>1</v>
      </c>
      <c r="CC1296" t="s">
        <v>120</v>
      </c>
      <c r="CH1296">
        <v>540</v>
      </c>
      <c r="CI1296">
        <v>36150</v>
      </c>
      <c r="CJ1296" t="s">
        <v>106</v>
      </c>
      <c r="CK1296" t="s">
        <v>106</v>
      </c>
      <c r="CL1296">
        <v>20</v>
      </c>
      <c r="CM1296" t="s">
        <v>2867</v>
      </c>
      <c r="CO1296">
        <v>124447</v>
      </c>
      <c r="CQ1296">
        <v>0</v>
      </c>
      <c r="CR1296">
        <v>0</v>
      </c>
      <c r="CS1296">
        <v>0</v>
      </c>
      <c r="CY1296" t="s">
        <v>123</v>
      </c>
      <c r="CZ1296" t="s">
        <v>124</v>
      </c>
      <c r="DD1296" t="str" cm="1">
        <f t="array" ref="DD1296">TEXT(_xlfn.SEQUENCE(1, DATEDIF(AG1296, AH1296, "m") + 1, AG1296, 30), "YYYY-APMM")</f>
        <v>2014-AP04</v>
      </c>
      <c r="DN1296">
        <f t="shared" si="40"/>
        <v>687.75</v>
      </c>
      <c r="DO1296" t="str">
        <f t="shared" si="41"/>
        <v>STEEL FIXERS SK</v>
      </c>
    </row>
    <row r="1297" spans="1:119" x14ac:dyDescent="0.35">
      <c r="A1297" t="s">
        <v>105</v>
      </c>
      <c r="B1297">
        <v>500582</v>
      </c>
      <c r="C1297">
        <v>6359</v>
      </c>
      <c r="D1297">
        <v>124450</v>
      </c>
      <c r="E1297">
        <v>13662</v>
      </c>
      <c r="F1297">
        <v>0</v>
      </c>
      <c r="G1297" t="s">
        <v>106</v>
      </c>
      <c r="H1297" t="s">
        <v>106</v>
      </c>
      <c r="I1297" t="s">
        <v>106</v>
      </c>
      <c r="J1297" t="s">
        <v>107</v>
      </c>
      <c r="K1297" t="s">
        <v>108</v>
      </c>
      <c r="L1297" t="s">
        <v>109</v>
      </c>
      <c r="M1297" t="s">
        <v>110</v>
      </c>
      <c r="N1297" t="s">
        <v>3526</v>
      </c>
      <c r="O1297" t="s">
        <v>3140</v>
      </c>
      <c r="P1297">
        <v>8165</v>
      </c>
      <c r="Q1297">
        <v>88</v>
      </c>
      <c r="R1297">
        <v>0</v>
      </c>
      <c r="S1297">
        <v>200</v>
      </c>
      <c r="T1297">
        <v>0</v>
      </c>
      <c r="U1297">
        <v>6230</v>
      </c>
      <c r="V1297">
        <v>6230</v>
      </c>
      <c r="W1297">
        <v>200</v>
      </c>
      <c r="X1297">
        <v>0</v>
      </c>
      <c r="Y1297">
        <v>0</v>
      </c>
      <c r="Z1297">
        <v>0</v>
      </c>
      <c r="AD1297" s="1">
        <v>41641.333333333336</v>
      </c>
      <c r="AE1297" s="1">
        <v>41669.708333333336</v>
      </c>
      <c r="AG1297" s="1">
        <v>41629.333333333336</v>
      </c>
      <c r="AH1297" s="1">
        <v>41657.708333333336</v>
      </c>
      <c r="AI1297" s="1">
        <v>41629.333333333336</v>
      </c>
      <c r="AJ1297" s="1">
        <v>41657.708333333336</v>
      </c>
      <c r="AK1297" s="1">
        <v>41629.333333333336</v>
      </c>
      <c r="AL1297" s="1">
        <v>41657.708333333336</v>
      </c>
      <c r="AM1297" s="1">
        <v>41641.333333333336</v>
      </c>
      <c r="AN1297" s="1">
        <v>41669.708333333336</v>
      </c>
      <c r="AP1297" t="s">
        <v>113</v>
      </c>
      <c r="AU1297" t="s">
        <v>3527</v>
      </c>
      <c r="AY1297" t="s">
        <v>106</v>
      </c>
      <c r="AZ1297">
        <v>0</v>
      </c>
      <c r="BA1297">
        <v>0</v>
      </c>
      <c r="BD1297" s="3">
        <v>41321.661111111112</v>
      </c>
      <c r="BE1297" s="3">
        <v>41321.663888888892</v>
      </c>
      <c r="BF1297" t="s">
        <v>115</v>
      </c>
      <c r="BG1297" t="s">
        <v>115</v>
      </c>
      <c r="BH1297">
        <v>8149</v>
      </c>
      <c r="BM1297">
        <v>43420</v>
      </c>
      <c r="BR1297" t="s">
        <v>3122</v>
      </c>
      <c r="BS1297" t="s">
        <v>3123</v>
      </c>
      <c r="BU1297">
        <v>1</v>
      </c>
      <c r="BV1297" t="s">
        <v>118</v>
      </c>
      <c r="BX1297" t="s">
        <v>119</v>
      </c>
      <c r="BY1297" t="s">
        <v>119</v>
      </c>
      <c r="BZ1297" t="s">
        <v>119</v>
      </c>
      <c r="CA1297">
        <v>1</v>
      </c>
      <c r="CC1297" t="s">
        <v>120</v>
      </c>
      <c r="CH1297">
        <v>540</v>
      </c>
      <c r="CI1297">
        <v>36130</v>
      </c>
      <c r="CJ1297" t="s">
        <v>106</v>
      </c>
      <c r="CK1297" t="s">
        <v>106</v>
      </c>
      <c r="CL1297">
        <v>10</v>
      </c>
      <c r="CM1297" t="s">
        <v>2889</v>
      </c>
      <c r="CO1297">
        <v>124447</v>
      </c>
      <c r="CQ1297">
        <v>0</v>
      </c>
      <c r="CR1297">
        <v>0</v>
      </c>
      <c r="CS1297">
        <v>0</v>
      </c>
      <c r="CY1297" t="s">
        <v>123</v>
      </c>
      <c r="CZ1297" t="s">
        <v>124</v>
      </c>
      <c r="DD1297" t="str" cm="1">
        <f t="array" ref="DD1297">TEXT(_xlfn.SEQUENCE(1, DATEDIF(AG1297, AH1297, "m") + 1, AG1297, 30), "YYYY-APMM")</f>
        <v>2013-AP12</v>
      </c>
      <c r="DN1297">
        <f t="shared" si="40"/>
        <v>6230</v>
      </c>
      <c r="DO1297" t="str">
        <f t="shared" si="41"/>
        <v>STEEL FIXERS SK</v>
      </c>
    </row>
    <row r="1298" spans="1:119" x14ac:dyDescent="0.35">
      <c r="A1298" t="s">
        <v>105</v>
      </c>
      <c r="B1298">
        <v>500583</v>
      </c>
      <c r="C1298">
        <v>6359</v>
      </c>
      <c r="D1298">
        <v>124450</v>
      </c>
      <c r="E1298">
        <v>13662</v>
      </c>
      <c r="F1298">
        <v>0</v>
      </c>
      <c r="G1298" t="s">
        <v>106</v>
      </c>
      <c r="H1298" t="s">
        <v>106</v>
      </c>
      <c r="I1298" t="s">
        <v>106</v>
      </c>
      <c r="J1298" t="s">
        <v>107</v>
      </c>
      <c r="K1298" t="s">
        <v>108</v>
      </c>
      <c r="L1298" t="s">
        <v>109</v>
      </c>
      <c r="M1298" t="s">
        <v>110</v>
      </c>
      <c r="N1298" t="s">
        <v>3528</v>
      </c>
      <c r="O1298" t="s">
        <v>3143</v>
      </c>
      <c r="P1298">
        <v>8167</v>
      </c>
      <c r="Q1298">
        <v>88</v>
      </c>
      <c r="R1298">
        <v>0</v>
      </c>
      <c r="S1298">
        <v>184</v>
      </c>
      <c r="T1298">
        <v>0</v>
      </c>
      <c r="U1298">
        <v>486.5</v>
      </c>
      <c r="V1298">
        <v>486.5</v>
      </c>
      <c r="W1298">
        <v>184</v>
      </c>
      <c r="X1298">
        <v>0</v>
      </c>
      <c r="Y1298">
        <v>0</v>
      </c>
      <c r="Z1298">
        <v>0</v>
      </c>
      <c r="AD1298" s="1">
        <v>41651.333333333336</v>
      </c>
      <c r="AE1298" s="1">
        <v>41676.708333333336</v>
      </c>
      <c r="AG1298" s="1">
        <v>41638.333333333336</v>
      </c>
      <c r="AH1298" s="1">
        <v>41664.708333333336</v>
      </c>
      <c r="AI1298" s="1">
        <v>41638.333333333336</v>
      </c>
      <c r="AJ1298" s="1">
        <v>41664.708333333336</v>
      </c>
      <c r="AK1298" s="1">
        <v>41638.333333333336</v>
      </c>
      <c r="AL1298" s="1">
        <v>41664.708333333336</v>
      </c>
      <c r="AM1298" s="1">
        <v>41651.333333333336</v>
      </c>
      <c r="AN1298" s="1">
        <v>41676.708333333336</v>
      </c>
      <c r="AP1298" t="s">
        <v>113</v>
      </c>
      <c r="AU1298" t="s">
        <v>3529</v>
      </c>
      <c r="AY1298" t="s">
        <v>106</v>
      </c>
      <c r="AZ1298">
        <v>0</v>
      </c>
      <c r="BA1298">
        <v>0</v>
      </c>
      <c r="BD1298" s="3">
        <v>41321.661111111112</v>
      </c>
      <c r="BE1298" s="3">
        <v>41321.663888888892</v>
      </c>
      <c r="BF1298" t="s">
        <v>115</v>
      </c>
      <c r="BG1298" t="s">
        <v>115</v>
      </c>
      <c r="BH1298">
        <v>8149</v>
      </c>
      <c r="BM1298">
        <v>43440</v>
      </c>
      <c r="BR1298" t="s">
        <v>3145</v>
      </c>
      <c r="BS1298" t="s">
        <v>3146</v>
      </c>
      <c r="BU1298">
        <v>1</v>
      </c>
      <c r="BV1298" t="s">
        <v>118</v>
      </c>
      <c r="BX1298" t="s">
        <v>119</v>
      </c>
      <c r="BY1298" t="s">
        <v>119</v>
      </c>
      <c r="BZ1298" t="s">
        <v>119</v>
      </c>
      <c r="CA1298">
        <v>1</v>
      </c>
      <c r="CC1298" t="s">
        <v>120</v>
      </c>
      <c r="CH1298">
        <v>540</v>
      </c>
      <c r="CI1298">
        <v>36130</v>
      </c>
      <c r="CJ1298" t="s">
        <v>106</v>
      </c>
      <c r="CK1298" t="s">
        <v>106</v>
      </c>
      <c r="CL1298">
        <v>10</v>
      </c>
      <c r="CM1298" t="s">
        <v>2889</v>
      </c>
      <c r="CO1298">
        <v>124447</v>
      </c>
      <c r="CQ1298">
        <v>0</v>
      </c>
      <c r="CR1298">
        <v>0</v>
      </c>
      <c r="CS1298">
        <v>0</v>
      </c>
      <c r="CY1298" t="s">
        <v>123</v>
      </c>
      <c r="CZ1298" t="s">
        <v>124</v>
      </c>
      <c r="DD1298" t="str" cm="1">
        <f t="array" ref="DD1298">TEXT(_xlfn.SEQUENCE(1, DATEDIF(AG1298, AH1298, "m") + 1, AG1298, 30), "YYYY-APMM")</f>
        <v>2013-AP12</v>
      </c>
      <c r="DN1298">
        <f t="shared" si="40"/>
        <v>486.5</v>
      </c>
      <c r="DO1298" t="str">
        <f t="shared" si="41"/>
        <v>CONCRETE MASON SK</v>
      </c>
    </row>
    <row r="1299" spans="1:119" x14ac:dyDescent="0.35">
      <c r="A1299" t="s">
        <v>105</v>
      </c>
      <c r="B1299">
        <v>500584</v>
      </c>
      <c r="C1299">
        <v>6359</v>
      </c>
      <c r="D1299">
        <v>124450</v>
      </c>
      <c r="E1299">
        <v>13662</v>
      </c>
      <c r="F1299">
        <v>0</v>
      </c>
      <c r="G1299" t="s">
        <v>106</v>
      </c>
      <c r="H1299" t="s">
        <v>106</v>
      </c>
      <c r="I1299" t="s">
        <v>106</v>
      </c>
      <c r="J1299" t="s">
        <v>107</v>
      </c>
      <c r="K1299" t="s">
        <v>108</v>
      </c>
      <c r="L1299" t="s">
        <v>109</v>
      </c>
      <c r="M1299" t="s">
        <v>110</v>
      </c>
      <c r="N1299" t="s">
        <v>3530</v>
      </c>
      <c r="O1299" t="s">
        <v>3164</v>
      </c>
      <c r="P1299">
        <v>8165</v>
      </c>
      <c r="Q1299">
        <v>88</v>
      </c>
      <c r="R1299">
        <v>0</v>
      </c>
      <c r="S1299">
        <v>200</v>
      </c>
      <c r="T1299">
        <v>0</v>
      </c>
      <c r="U1299">
        <v>23402.75</v>
      </c>
      <c r="V1299">
        <v>23402.75</v>
      </c>
      <c r="W1299">
        <v>200</v>
      </c>
      <c r="X1299">
        <v>0</v>
      </c>
      <c r="Y1299">
        <v>0</v>
      </c>
      <c r="Z1299">
        <v>0</v>
      </c>
      <c r="AD1299" s="1">
        <v>41665.333333333336</v>
      </c>
      <c r="AE1299" s="1">
        <v>41694.708333333336</v>
      </c>
      <c r="AG1299" s="1">
        <v>41652.333333333336</v>
      </c>
      <c r="AH1299" s="1">
        <v>41680.708333333336</v>
      </c>
      <c r="AI1299" s="1">
        <v>41652.333333333336</v>
      </c>
      <c r="AJ1299" s="1">
        <v>41680.708333333336</v>
      </c>
      <c r="AK1299" s="1">
        <v>41652.333333333336</v>
      </c>
      <c r="AL1299" s="1">
        <v>41680.708333333336</v>
      </c>
      <c r="AM1299" s="1">
        <v>41665.333333333336</v>
      </c>
      <c r="AN1299" s="1">
        <v>41694.708333333336</v>
      </c>
      <c r="AP1299" t="s">
        <v>113</v>
      </c>
      <c r="AU1299" t="s">
        <v>3531</v>
      </c>
      <c r="AY1299" t="s">
        <v>106</v>
      </c>
      <c r="AZ1299">
        <v>0</v>
      </c>
      <c r="BA1299">
        <v>0</v>
      </c>
      <c r="BD1299" s="3">
        <v>41321.661111111112</v>
      </c>
      <c r="BE1299" s="3">
        <v>41321.663888888892</v>
      </c>
      <c r="BF1299" t="s">
        <v>115</v>
      </c>
      <c r="BG1299" t="s">
        <v>115</v>
      </c>
      <c r="BH1299">
        <v>8149</v>
      </c>
      <c r="BM1299">
        <v>43420</v>
      </c>
      <c r="BR1299" t="s">
        <v>3122</v>
      </c>
      <c r="BS1299" t="s">
        <v>3123</v>
      </c>
      <c r="BU1299">
        <v>1</v>
      </c>
      <c r="BV1299" t="s">
        <v>118</v>
      </c>
      <c r="BX1299" t="s">
        <v>119</v>
      </c>
      <c r="BY1299" t="s">
        <v>119</v>
      </c>
      <c r="BZ1299" t="s">
        <v>119</v>
      </c>
      <c r="CA1299">
        <v>1</v>
      </c>
      <c r="CC1299" t="s">
        <v>120</v>
      </c>
      <c r="CH1299">
        <v>540</v>
      </c>
      <c r="CI1299">
        <v>36130</v>
      </c>
      <c r="CJ1299" t="s">
        <v>106</v>
      </c>
      <c r="CK1299" t="s">
        <v>106</v>
      </c>
      <c r="CL1299">
        <v>10</v>
      </c>
      <c r="CM1299" t="s">
        <v>2889</v>
      </c>
      <c r="CO1299">
        <v>124447</v>
      </c>
      <c r="CQ1299">
        <v>0</v>
      </c>
      <c r="CR1299">
        <v>0</v>
      </c>
      <c r="CS1299">
        <v>0</v>
      </c>
      <c r="CY1299" t="s">
        <v>123</v>
      </c>
      <c r="CZ1299" t="s">
        <v>124</v>
      </c>
      <c r="DD1299" t="str" cm="1">
        <f t="array" ref="DD1299">TEXT(_xlfn.SEQUENCE(1, DATEDIF(AG1299, AH1299, "m") + 1, AG1299, 30), "YYYY-APMM")</f>
        <v>2014-AP01</v>
      </c>
      <c r="DN1299">
        <f t="shared" si="40"/>
        <v>23402.75</v>
      </c>
      <c r="DO1299" t="str">
        <f t="shared" si="41"/>
        <v>STEEL FIXERS SK</v>
      </c>
    </row>
    <row r="1300" spans="1:119" x14ac:dyDescent="0.35">
      <c r="A1300" t="s">
        <v>105</v>
      </c>
      <c r="B1300">
        <v>500585</v>
      </c>
      <c r="C1300">
        <v>6359</v>
      </c>
      <c r="D1300">
        <v>124450</v>
      </c>
      <c r="E1300">
        <v>13662</v>
      </c>
      <c r="F1300">
        <v>0</v>
      </c>
      <c r="G1300" t="s">
        <v>106</v>
      </c>
      <c r="H1300" t="s">
        <v>106</v>
      </c>
      <c r="I1300" t="s">
        <v>106</v>
      </c>
      <c r="J1300" t="s">
        <v>107</v>
      </c>
      <c r="K1300" t="s">
        <v>108</v>
      </c>
      <c r="L1300" t="s">
        <v>109</v>
      </c>
      <c r="M1300" t="s">
        <v>110</v>
      </c>
      <c r="N1300" t="s">
        <v>3532</v>
      </c>
      <c r="O1300" t="s">
        <v>3167</v>
      </c>
      <c r="P1300">
        <v>8167</v>
      </c>
      <c r="Q1300">
        <v>88</v>
      </c>
      <c r="R1300">
        <v>0</v>
      </c>
      <c r="S1300">
        <v>112</v>
      </c>
      <c r="T1300">
        <v>0</v>
      </c>
      <c r="U1300">
        <v>1820</v>
      </c>
      <c r="V1300">
        <v>1820</v>
      </c>
      <c r="W1300">
        <v>112</v>
      </c>
      <c r="X1300">
        <v>0</v>
      </c>
      <c r="Y1300">
        <v>0</v>
      </c>
      <c r="Z1300">
        <v>0</v>
      </c>
      <c r="AD1300" s="1">
        <v>41682.333333333336</v>
      </c>
      <c r="AE1300" s="1">
        <v>41697.708333333336</v>
      </c>
      <c r="AG1300" s="1">
        <v>41668.333333333336</v>
      </c>
      <c r="AH1300" s="1">
        <v>41685.708333333336</v>
      </c>
      <c r="AI1300" s="1">
        <v>41668.333333333336</v>
      </c>
      <c r="AJ1300" s="1">
        <v>41685.708333333336</v>
      </c>
      <c r="AK1300" s="1">
        <v>41668.333333333336</v>
      </c>
      <c r="AL1300" s="1">
        <v>41685.708333333336</v>
      </c>
      <c r="AM1300" s="1">
        <v>41682.333333333336</v>
      </c>
      <c r="AN1300" s="1">
        <v>41697.708333333336</v>
      </c>
      <c r="AP1300" t="s">
        <v>113</v>
      </c>
      <c r="AU1300" t="s">
        <v>3533</v>
      </c>
      <c r="AY1300" t="s">
        <v>106</v>
      </c>
      <c r="AZ1300">
        <v>0</v>
      </c>
      <c r="BA1300">
        <v>0</v>
      </c>
      <c r="BD1300" s="3">
        <v>41321.661111111112</v>
      </c>
      <c r="BE1300" s="3">
        <v>41321.663888888892</v>
      </c>
      <c r="BF1300" t="s">
        <v>115</v>
      </c>
      <c r="BG1300" t="s">
        <v>115</v>
      </c>
      <c r="BH1300">
        <v>8149</v>
      </c>
      <c r="BM1300">
        <v>43440</v>
      </c>
      <c r="BR1300" t="s">
        <v>3145</v>
      </c>
      <c r="BS1300" t="s">
        <v>3146</v>
      </c>
      <c r="BU1300">
        <v>1</v>
      </c>
      <c r="BV1300" t="s">
        <v>118</v>
      </c>
      <c r="BX1300" t="s">
        <v>119</v>
      </c>
      <c r="BY1300" t="s">
        <v>119</v>
      </c>
      <c r="BZ1300" t="s">
        <v>119</v>
      </c>
      <c r="CA1300">
        <v>1</v>
      </c>
      <c r="CC1300" t="s">
        <v>120</v>
      </c>
      <c r="CH1300">
        <v>540</v>
      </c>
      <c r="CI1300">
        <v>36130</v>
      </c>
      <c r="CJ1300" t="s">
        <v>106</v>
      </c>
      <c r="CK1300" t="s">
        <v>106</v>
      </c>
      <c r="CL1300">
        <v>10</v>
      </c>
      <c r="CM1300" t="s">
        <v>2889</v>
      </c>
      <c r="CO1300">
        <v>124447</v>
      </c>
      <c r="CQ1300">
        <v>0</v>
      </c>
      <c r="CR1300">
        <v>0</v>
      </c>
      <c r="CS1300">
        <v>0</v>
      </c>
      <c r="CY1300" t="s">
        <v>123</v>
      </c>
      <c r="CZ1300" t="s">
        <v>124</v>
      </c>
      <c r="DD1300" t="str" cm="1">
        <f t="array" ref="DD1300">TEXT(_xlfn.SEQUENCE(1, DATEDIF(AG1300, AH1300, "m") + 1, AG1300, 30), "YYYY-APMM")</f>
        <v>2014-AP01</v>
      </c>
      <c r="DN1300">
        <f t="shared" si="40"/>
        <v>1820</v>
      </c>
      <c r="DO1300" t="str">
        <f t="shared" si="41"/>
        <v>CONCRETE MASON SK</v>
      </c>
    </row>
    <row r="1301" spans="1:119" x14ac:dyDescent="0.35">
      <c r="A1301" t="s">
        <v>105</v>
      </c>
      <c r="B1301">
        <v>500586</v>
      </c>
      <c r="C1301">
        <v>6359</v>
      </c>
      <c r="D1301">
        <v>124452</v>
      </c>
      <c r="E1301">
        <v>13662</v>
      </c>
      <c r="F1301">
        <v>0</v>
      </c>
      <c r="G1301" t="s">
        <v>106</v>
      </c>
      <c r="H1301" t="s">
        <v>106</v>
      </c>
      <c r="I1301" t="s">
        <v>106</v>
      </c>
      <c r="J1301" t="s">
        <v>107</v>
      </c>
      <c r="K1301" t="s">
        <v>108</v>
      </c>
      <c r="L1301" t="s">
        <v>109</v>
      </c>
      <c r="M1301" t="s">
        <v>110</v>
      </c>
      <c r="N1301" t="s">
        <v>3534</v>
      </c>
      <c r="O1301" t="s">
        <v>3105</v>
      </c>
      <c r="P1301">
        <v>8177</v>
      </c>
      <c r="Q1301">
        <v>88</v>
      </c>
      <c r="R1301">
        <v>0</v>
      </c>
      <c r="S1301">
        <v>200</v>
      </c>
      <c r="T1301">
        <v>0</v>
      </c>
      <c r="U1301">
        <v>1791</v>
      </c>
      <c r="V1301">
        <v>1791</v>
      </c>
      <c r="W1301">
        <v>200</v>
      </c>
      <c r="X1301">
        <v>843</v>
      </c>
      <c r="Y1301">
        <v>0</v>
      </c>
      <c r="Z1301">
        <v>843</v>
      </c>
      <c r="AD1301" s="1">
        <v>41511.333333333336</v>
      </c>
      <c r="AE1301" s="1">
        <v>41539.708333333336</v>
      </c>
      <c r="AG1301" s="1">
        <v>41494.333333333336</v>
      </c>
      <c r="AH1301" s="1">
        <v>41526.708333333336</v>
      </c>
      <c r="AI1301" s="1">
        <v>41494.333333333336</v>
      </c>
      <c r="AJ1301" s="1">
        <v>41526.708333333336</v>
      </c>
      <c r="AK1301" s="1">
        <v>41494.333333333336</v>
      </c>
      <c r="AL1301" s="1">
        <v>41526.708333333336</v>
      </c>
      <c r="AM1301" s="1">
        <v>41511.333333333336</v>
      </c>
      <c r="AN1301" s="1">
        <v>41539.708333333336</v>
      </c>
      <c r="AP1301" t="s">
        <v>113</v>
      </c>
      <c r="AU1301" t="s">
        <v>3535</v>
      </c>
      <c r="AY1301" t="s">
        <v>106</v>
      </c>
      <c r="AZ1301">
        <v>0</v>
      </c>
      <c r="BA1301">
        <v>0</v>
      </c>
      <c r="BD1301" s="3">
        <v>41321.661111111112</v>
      </c>
      <c r="BE1301" s="3">
        <v>41321.663888888892</v>
      </c>
      <c r="BF1301" t="s">
        <v>115</v>
      </c>
      <c r="BG1301" t="s">
        <v>115</v>
      </c>
      <c r="BH1301">
        <v>8149</v>
      </c>
      <c r="BM1301">
        <v>43540</v>
      </c>
      <c r="BR1301" t="s">
        <v>1299</v>
      </c>
      <c r="BS1301" t="s">
        <v>1300</v>
      </c>
      <c r="BU1301">
        <v>1</v>
      </c>
      <c r="BV1301" t="s">
        <v>118</v>
      </c>
      <c r="BX1301" t="s">
        <v>119</v>
      </c>
      <c r="BY1301" t="s">
        <v>119</v>
      </c>
      <c r="BZ1301" t="s">
        <v>119</v>
      </c>
      <c r="CA1301">
        <v>1</v>
      </c>
      <c r="CC1301" t="s">
        <v>120</v>
      </c>
      <c r="CH1301">
        <v>540</v>
      </c>
      <c r="CI1301">
        <v>36110</v>
      </c>
      <c r="CJ1301" t="s">
        <v>106</v>
      </c>
      <c r="CK1301" t="s">
        <v>106</v>
      </c>
      <c r="CL1301">
        <v>10</v>
      </c>
      <c r="CM1301" t="s">
        <v>3107</v>
      </c>
      <c r="CO1301">
        <v>124451</v>
      </c>
      <c r="CQ1301">
        <v>0</v>
      </c>
      <c r="CR1301">
        <v>0</v>
      </c>
      <c r="CS1301">
        <v>0</v>
      </c>
      <c r="CY1301" t="s">
        <v>123</v>
      </c>
      <c r="CZ1301" t="s">
        <v>124</v>
      </c>
      <c r="DD1301" t="str" cm="1">
        <f t="array" ref="DD1301:DE1301">TEXT(_xlfn.SEQUENCE(1, DATEDIF(AG1301, AH1301, "m") + 1, AG1301, 30), "YYYY-APMM")</f>
        <v>2013-AP08</v>
      </c>
      <c r="DE1301" t="str">
        <v>2013-AP09</v>
      </c>
      <c r="DN1301">
        <f t="shared" si="40"/>
        <v>895.5</v>
      </c>
      <c r="DO1301" t="str">
        <f t="shared" si="41"/>
        <v>LABOR - CIVIL</v>
      </c>
    </row>
    <row r="1302" spans="1:119" x14ac:dyDescent="0.35">
      <c r="A1302" t="s">
        <v>105</v>
      </c>
      <c r="B1302">
        <v>500587</v>
      </c>
      <c r="C1302">
        <v>6359</v>
      </c>
      <c r="D1302">
        <v>124452</v>
      </c>
      <c r="E1302">
        <v>13662</v>
      </c>
      <c r="F1302">
        <v>0</v>
      </c>
      <c r="G1302" t="s">
        <v>106</v>
      </c>
      <c r="H1302" t="s">
        <v>106</v>
      </c>
      <c r="I1302" t="s">
        <v>106</v>
      </c>
      <c r="J1302" t="s">
        <v>107</v>
      </c>
      <c r="K1302" t="s">
        <v>108</v>
      </c>
      <c r="L1302" t="s">
        <v>109</v>
      </c>
      <c r="M1302" t="s">
        <v>110</v>
      </c>
      <c r="N1302" t="s">
        <v>3536</v>
      </c>
      <c r="O1302" t="s">
        <v>3109</v>
      </c>
      <c r="P1302">
        <v>8178</v>
      </c>
      <c r="Q1302">
        <v>88</v>
      </c>
      <c r="R1302">
        <v>0</v>
      </c>
      <c r="S1302">
        <v>184</v>
      </c>
      <c r="T1302">
        <v>0</v>
      </c>
      <c r="U1302">
        <v>2326.5</v>
      </c>
      <c r="V1302">
        <v>2326.5</v>
      </c>
      <c r="W1302">
        <v>184</v>
      </c>
      <c r="X1302">
        <v>0</v>
      </c>
      <c r="Y1302">
        <v>0</v>
      </c>
      <c r="Z1302">
        <v>0</v>
      </c>
      <c r="AD1302" s="1">
        <v>41522.333333333336</v>
      </c>
      <c r="AE1302" s="1">
        <v>41548.708333333336</v>
      </c>
      <c r="AG1302" s="1">
        <v>41510.333333333336</v>
      </c>
      <c r="AH1302" s="1">
        <v>41535.708333333336</v>
      </c>
      <c r="AI1302" s="1">
        <v>41510.333333333336</v>
      </c>
      <c r="AJ1302" s="1">
        <v>41535.708333333336</v>
      </c>
      <c r="AK1302" s="1">
        <v>41510.333333333336</v>
      </c>
      <c r="AL1302" s="1">
        <v>41535.708333333336</v>
      </c>
      <c r="AM1302" s="1">
        <v>41522.333333333336</v>
      </c>
      <c r="AN1302" s="1">
        <v>41548.708333333336</v>
      </c>
      <c r="AP1302" t="s">
        <v>113</v>
      </c>
      <c r="AU1302" t="s">
        <v>3537</v>
      </c>
      <c r="AY1302" t="s">
        <v>106</v>
      </c>
      <c r="AZ1302">
        <v>0</v>
      </c>
      <c r="BA1302">
        <v>0</v>
      </c>
      <c r="BD1302" s="3">
        <v>41321.661111111112</v>
      </c>
      <c r="BE1302" s="3">
        <v>41321.663888888892</v>
      </c>
      <c r="BF1302" t="s">
        <v>115</v>
      </c>
      <c r="BG1302" t="s">
        <v>115</v>
      </c>
      <c r="BH1302">
        <v>8149</v>
      </c>
      <c r="BM1302">
        <v>43550</v>
      </c>
      <c r="BR1302" t="s">
        <v>116</v>
      </c>
      <c r="BS1302" t="s">
        <v>117</v>
      </c>
      <c r="BU1302">
        <v>1</v>
      </c>
      <c r="BV1302" t="s">
        <v>118</v>
      </c>
      <c r="BX1302" t="s">
        <v>119</v>
      </c>
      <c r="BY1302" t="s">
        <v>119</v>
      </c>
      <c r="BZ1302" t="s">
        <v>119</v>
      </c>
      <c r="CA1302">
        <v>1</v>
      </c>
      <c r="CC1302" t="s">
        <v>120</v>
      </c>
      <c r="CH1302">
        <v>540</v>
      </c>
      <c r="CI1302">
        <v>36110</v>
      </c>
      <c r="CJ1302" t="s">
        <v>106</v>
      </c>
      <c r="CK1302" t="s">
        <v>106</v>
      </c>
      <c r="CL1302">
        <v>10</v>
      </c>
      <c r="CM1302" t="s">
        <v>3107</v>
      </c>
      <c r="CO1302">
        <v>124451</v>
      </c>
      <c r="CQ1302">
        <v>0</v>
      </c>
      <c r="CR1302">
        <v>0</v>
      </c>
      <c r="CS1302">
        <v>0</v>
      </c>
      <c r="CY1302" t="s">
        <v>123</v>
      </c>
      <c r="CZ1302" t="s">
        <v>124</v>
      </c>
      <c r="DD1302" t="str" cm="1">
        <f t="array" ref="DD1302">TEXT(_xlfn.SEQUENCE(1, DATEDIF(AG1302, AH1302, "m") + 1, AG1302, 30), "YYYY-APMM")</f>
        <v>2013-AP08</v>
      </c>
      <c r="DN1302">
        <f t="shared" si="40"/>
        <v>2326.5</v>
      </c>
      <c r="DO1302" t="str">
        <f t="shared" si="41"/>
        <v>LABOR- SUBCONTRACTOR</v>
      </c>
    </row>
    <row r="1303" spans="1:119" x14ac:dyDescent="0.35">
      <c r="A1303" t="s">
        <v>105</v>
      </c>
      <c r="B1303">
        <v>500588</v>
      </c>
      <c r="C1303">
        <v>6359</v>
      </c>
      <c r="D1303">
        <v>124452</v>
      </c>
      <c r="E1303">
        <v>13662</v>
      </c>
      <c r="F1303">
        <v>0</v>
      </c>
      <c r="G1303" t="s">
        <v>106</v>
      </c>
      <c r="H1303" t="s">
        <v>106</v>
      </c>
      <c r="I1303" t="s">
        <v>106</v>
      </c>
      <c r="J1303" t="s">
        <v>107</v>
      </c>
      <c r="K1303" t="s">
        <v>108</v>
      </c>
      <c r="L1303" t="s">
        <v>109</v>
      </c>
      <c r="M1303" t="s">
        <v>110</v>
      </c>
      <c r="N1303" t="s">
        <v>3538</v>
      </c>
      <c r="O1303" t="s">
        <v>3112</v>
      </c>
      <c r="P1303">
        <v>8163</v>
      </c>
      <c r="Q1303">
        <v>88</v>
      </c>
      <c r="R1303">
        <v>0</v>
      </c>
      <c r="S1303">
        <v>184</v>
      </c>
      <c r="T1303">
        <v>0</v>
      </c>
      <c r="U1303">
        <v>1309</v>
      </c>
      <c r="V1303">
        <v>1309</v>
      </c>
      <c r="W1303">
        <v>184</v>
      </c>
      <c r="X1303">
        <v>0</v>
      </c>
      <c r="Y1303">
        <v>0</v>
      </c>
      <c r="Z1303">
        <v>0</v>
      </c>
      <c r="AD1303" s="1">
        <v>41527.333333333336</v>
      </c>
      <c r="AE1303" s="1">
        <v>41553.708333333336</v>
      </c>
      <c r="AG1303" s="1">
        <v>41514.333333333336</v>
      </c>
      <c r="AH1303" s="1">
        <v>41540.708333333336</v>
      </c>
      <c r="AI1303" s="1">
        <v>41514.333333333336</v>
      </c>
      <c r="AJ1303" s="1">
        <v>41540.708333333336</v>
      </c>
      <c r="AK1303" s="1">
        <v>41514.333333333336</v>
      </c>
      <c r="AL1303" s="1">
        <v>41540.708333333336</v>
      </c>
      <c r="AM1303" s="1">
        <v>41527.333333333336</v>
      </c>
      <c r="AN1303" s="1">
        <v>41553.708333333336</v>
      </c>
      <c r="AP1303" t="s">
        <v>113</v>
      </c>
      <c r="AU1303" t="s">
        <v>3539</v>
      </c>
      <c r="AY1303" t="s">
        <v>106</v>
      </c>
      <c r="AZ1303">
        <v>0</v>
      </c>
      <c r="BA1303">
        <v>0</v>
      </c>
      <c r="BD1303" s="3">
        <v>41321.661111111112</v>
      </c>
      <c r="BE1303" s="3">
        <v>41321.663888888892</v>
      </c>
      <c r="BF1303" t="s">
        <v>115</v>
      </c>
      <c r="BG1303" t="s">
        <v>115</v>
      </c>
      <c r="BH1303">
        <v>8149</v>
      </c>
      <c r="BM1303">
        <v>43400</v>
      </c>
      <c r="BR1303" t="s">
        <v>3114</v>
      </c>
      <c r="BS1303" t="s">
        <v>3115</v>
      </c>
      <c r="BU1303">
        <v>1</v>
      </c>
      <c r="BV1303" t="s">
        <v>118</v>
      </c>
      <c r="BX1303" t="s">
        <v>119</v>
      </c>
      <c r="BY1303" t="s">
        <v>119</v>
      </c>
      <c r="BZ1303" t="s">
        <v>119</v>
      </c>
      <c r="CA1303">
        <v>1</v>
      </c>
      <c r="CC1303" t="s">
        <v>120</v>
      </c>
      <c r="CH1303">
        <v>540</v>
      </c>
      <c r="CI1303">
        <v>36110</v>
      </c>
      <c r="CJ1303" t="s">
        <v>106</v>
      </c>
      <c r="CK1303" t="s">
        <v>106</v>
      </c>
      <c r="CL1303">
        <v>10</v>
      </c>
      <c r="CM1303" t="s">
        <v>3107</v>
      </c>
      <c r="CO1303">
        <v>124451</v>
      </c>
      <c r="CQ1303">
        <v>0</v>
      </c>
      <c r="CR1303">
        <v>0</v>
      </c>
      <c r="CS1303">
        <v>0</v>
      </c>
      <c r="CY1303" t="s">
        <v>123</v>
      </c>
      <c r="CZ1303" t="s">
        <v>124</v>
      </c>
      <c r="DD1303" t="str" cm="1">
        <f t="array" ref="DD1303">TEXT(_xlfn.SEQUENCE(1, DATEDIF(AG1303, AH1303, "m") + 1, AG1303, 30), "YYYY-APMM")</f>
        <v>2013-AP08</v>
      </c>
      <c r="DN1303">
        <f t="shared" si="40"/>
        <v>1309</v>
      </c>
      <c r="DO1303" t="str">
        <f t="shared" si="41"/>
        <v>BLINDING MASON SK</v>
      </c>
    </row>
    <row r="1304" spans="1:119" x14ac:dyDescent="0.35">
      <c r="A1304" t="s">
        <v>105</v>
      </c>
      <c r="B1304">
        <v>500589</v>
      </c>
      <c r="C1304">
        <v>6359</v>
      </c>
      <c r="D1304">
        <v>124452</v>
      </c>
      <c r="E1304">
        <v>13662</v>
      </c>
      <c r="F1304">
        <v>0</v>
      </c>
      <c r="G1304" t="s">
        <v>106</v>
      </c>
      <c r="H1304" t="s">
        <v>106</v>
      </c>
      <c r="I1304" t="s">
        <v>106</v>
      </c>
      <c r="J1304" t="s">
        <v>107</v>
      </c>
      <c r="K1304" t="s">
        <v>108</v>
      </c>
      <c r="L1304" t="s">
        <v>109</v>
      </c>
      <c r="M1304" t="s">
        <v>110</v>
      </c>
      <c r="N1304" t="s">
        <v>3540</v>
      </c>
      <c r="O1304" t="s">
        <v>3117</v>
      </c>
      <c r="P1304">
        <v>8164</v>
      </c>
      <c r="Q1304">
        <v>88</v>
      </c>
      <c r="R1304">
        <v>0</v>
      </c>
      <c r="S1304">
        <v>200</v>
      </c>
      <c r="T1304">
        <v>0</v>
      </c>
      <c r="U1304">
        <v>1030.25</v>
      </c>
      <c r="V1304">
        <v>1030.25</v>
      </c>
      <c r="W1304">
        <v>200</v>
      </c>
      <c r="X1304">
        <v>0</v>
      </c>
      <c r="Y1304">
        <v>0</v>
      </c>
      <c r="Z1304">
        <v>0</v>
      </c>
      <c r="AD1304" s="1">
        <v>41533.333333333336</v>
      </c>
      <c r="AE1304" s="1">
        <v>41561.708333333336</v>
      </c>
      <c r="AG1304" s="1">
        <v>41520.333333333336</v>
      </c>
      <c r="AH1304" s="1">
        <v>41548.708333333336</v>
      </c>
      <c r="AI1304" s="1">
        <v>41520.333333333336</v>
      </c>
      <c r="AJ1304" s="1">
        <v>41548.708333333336</v>
      </c>
      <c r="AK1304" s="1">
        <v>41520.333333333336</v>
      </c>
      <c r="AL1304" s="1">
        <v>41548.708333333336</v>
      </c>
      <c r="AM1304" s="1">
        <v>41533.333333333336</v>
      </c>
      <c r="AN1304" s="1">
        <v>41561.708333333336</v>
      </c>
      <c r="AP1304" t="s">
        <v>113</v>
      </c>
      <c r="AU1304" t="s">
        <v>3541</v>
      </c>
      <c r="AY1304" t="s">
        <v>106</v>
      </c>
      <c r="AZ1304">
        <v>0</v>
      </c>
      <c r="BA1304">
        <v>0</v>
      </c>
      <c r="BD1304" s="3">
        <v>41321.661111111112</v>
      </c>
      <c r="BE1304" s="3">
        <v>41321.663888888892</v>
      </c>
      <c r="BF1304" t="s">
        <v>115</v>
      </c>
      <c r="BG1304" t="s">
        <v>115</v>
      </c>
      <c r="BH1304">
        <v>8149</v>
      </c>
      <c r="BM1304">
        <v>43410</v>
      </c>
      <c r="BR1304" t="s">
        <v>2865</v>
      </c>
      <c r="BS1304" t="s">
        <v>2866</v>
      </c>
      <c r="BU1304">
        <v>1</v>
      </c>
      <c r="BV1304" t="s">
        <v>118</v>
      </c>
      <c r="BX1304" t="s">
        <v>119</v>
      </c>
      <c r="BY1304" t="s">
        <v>119</v>
      </c>
      <c r="BZ1304" t="s">
        <v>119</v>
      </c>
      <c r="CA1304">
        <v>1</v>
      </c>
      <c r="CC1304" t="s">
        <v>120</v>
      </c>
      <c r="CH1304">
        <v>540</v>
      </c>
      <c r="CI1304">
        <v>36110</v>
      </c>
      <c r="CJ1304" t="s">
        <v>106</v>
      </c>
      <c r="CK1304" t="s">
        <v>106</v>
      </c>
      <c r="CL1304">
        <v>10</v>
      </c>
      <c r="CM1304" t="s">
        <v>3107</v>
      </c>
      <c r="CO1304">
        <v>124451</v>
      </c>
      <c r="CQ1304">
        <v>0</v>
      </c>
      <c r="CR1304">
        <v>0</v>
      </c>
      <c r="CS1304">
        <v>0</v>
      </c>
      <c r="CY1304" t="s">
        <v>123</v>
      </c>
      <c r="CZ1304" t="s">
        <v>124</v>
      </c>
      <c r="DD1304" t="str" cm="1">
        <f t="array" ref="DD1304">TEXT(_xlfn.SEQUENCE(1, DATEDIF(AG1304, AH1304, "m") + 1, AG1304, 30), "YYYY-APMM")</f>
        <v>2013-AP09</v>
      </c>
      <c r="DN1304">
        <f t="shared" si="40"/>
        <v>1030.25</v>
      </c>
      <c r="DO1304" t="str">
        <f t="shared" si="41"/>
        <v>SCREED MASON SK</v>
      </c>
    </row>
    <row r="1305" spans="1:119" x14ac:dyDescent="0.35">
      <c r="A1305" t="s">
        <v>105</v>
      </c>
      <c r="B1305">
        <v>500590</v>
      </c>
      <c r="C1305">
        <v>6359</v>
      </c>
      <c r="D1305">
        <v>124452</v>
      </c>
      <c r="E1305">
        <v>13662</v>
      </c>
      <c r="F1305">
        <v>0</v>
      </c>
      <c r="G1305" t="s">
        <v>106</v>
      </c>
      <c r="H1305" t="s">
        <v>106</v>
      </c>
      <c r="I1305" t="s">
        <v>106</v>
      </c>
      <c r="J1305" t="s">
        <v>107</v>
      </c>
      <c r="K1305" t="s">
        <v>108</v>
      </c>
      <c r="L1305" t="s">
        <v>109</v>
      </c>
      <c r="M1305" t="s">
        <v>110</v>
      </c>
      <c r="N1305" t="s">
        <v>3542</v>
      </c>
      <c r="O1305" t="s">
        <v>3120</v>
      </c>
      <c r="P1305">
        <v>8165</v>
      </c>
      <c r="Q1305">
        <v>88</v>
      </c>
      <c r="R1305">
        <v>0</v>
      </c>
      <c r="S1305">
        <v>160</v>
      </c>
      <c r="T1305">
        <v>0</v>
      </c>
      <c r="U1305">
        <v>9962.75</v>
      </c>
      <c r="V1305">
        <v>9962.75</v>
      </c>
      <c r="W1305">
        <v>160</v>
      </c>
      <c r="X1305">
        <v>0</v>
      </c>
      <c r="Y1305">
        <v>0</v>
      </c>
      <c r="Z1305">
        <v>0</v>
      </c>
      <c r="AD1305" s="1">
        <v>41548.333333333336</v>
      </c>
      <c r="AE1305" s="1">
        <v>41573.708333333336</v>
      </c>
      <c r="AG1305" s="1">
        <v>41535.333333333336</v>
      </c>
      <c r="AH1305" s="1">
        <v>41557.708333333336</v>
      </c>
      <c r="AI1305" s="1">
        <v>41535.333333333336</v>
      </c>
      <c r="AJ1305" s="1">
        <v>41557.708333333336</v>
      </c>
      <c r="AK1305" s="1">
        <v>41535.333333333336</v>
      </c>
      <c r="AL1305" s="1">
        <v>41557.708333333336</v>
      </c>
      <c r="AM1305" s="1">
        <v>41548.333333333336</v>
      </c>
      <c r="AN1305" s="1">
        <v>41573.708333333336</v>
      </c>
      <c r="AP1305" t="s">
        <v>113</v>
      </c>
      <c r="AU1305" t="s">
        <v>3543</v>
      </c>
      <c r="AY1305" t="s">
        <v>106</v>
      </c>
      <c r="AZ1305">
        <v>0</v>
      </c>
      <c r="BA1305">
        <v>0</v>
      </c>
      <c r="BD1305" s="3">
        <v>41321.661111111112</v>
      </c>
      <c r="BE1305" s="3">
        <v>41321.663888888892</v>
      </c>
      <c r="BF1305" t="s">
        <v>115</v>
      </c>
      <c r="BG1305" t="s">
        <v>115</v>
      </c>
      <c r="BH1305">
        <v>8149</v>
      </c>
      <c r="BM1305">
        <v>43420</v>
      </c>
      <c r="BR1305" t="s">
        <v>3122</v>
      </c>
      <c r="BS1305" t="s">
        <v>3123</v>
      </c>
      <c r="BU1305">
        <v>1</v>
      </c>
      <c r="BV1305" t="s">
        <v>118</v>
      </c>
      <c r="BX1305" t="s">
        <v>119</v>
      </c>
      <c r="BY1305" t="s">
        <v>119</v>
      </c>
      <c r="BZ1305" t="s">
        <v>119</v>
      </c>
      <c r="CA1305">
        <v>1</v>
      </c>
      <c r="CC1305" t="s">
        <v>120</v>
      </c>
      <c r="CH1305">
        <v>540</v>
      </c>
      <c r="CI1305">
        <v>36110</v>
      </c>
      <c r="CJ1305" t="s">
        <v>106</v>
      </c>
      <c r="CK1305" t="s">
        <v>106</v>
      </c>
      <c r="CL1305">
        <v>10</v>
      </c>
      <c r="CM1305" t="s">
        <v>3107</v>
      </c>
      <c r="CO1305">
        <v>124451</v>
      </c>
      <c r="CQ1305">
        <v>0</v>
      </c>
      <c r="CR1305">
        <v>0</v>
      </c>
      <c r="CS1305">
        <v>0</v>
      </c>
      <c r="CY1305" t="s">
        <v>123</v>
      </c>
      <c r="CZ1305" t="s">
        <v>124</v>
      </c>
      <c r="DD1305" t="str" cm="1">
        <f t="array" ref="DD1305">TEXT(_xlfn.SEQUENCE(1, DATEDIF(AG1305, AH1305, "m") + 1, AG1305, 30), "YYYY-APMM")</f>
        <v>2013-AP09</v>
      </c>
      <c r="DN1305">
        <f t="shared" si="40"/>
        <v>9962.75</v>
      </c>
      <c r="DO1305" t="str">
        <f t="shared" si="41"/>
        <v>STEEL FIXERS SK</v>
      </c>
    </row>
    <row r="1306" spans="1:119" x14ac:dyDescent="0.35">
      <c r="A1306" t="s">
        <v>105</v>
      </c>
      <c r="B1306">
        <v>500591</v>
      </c>
      <c r="C1306">
        <v>6359</v>
      </c>
      <c r="D1306">
        <v>124452</v>
      </c>
      <c r="E1306">
        <v>13662</v>
      </c>
      <c r="F1306">
        <v>0</v>
      </c>
      <c r="G1306" t="s">
        <v>106</v>
      </c>
      <c r="H1306" t="s">
        <v>106</v>
      </c>
      <c r="I1306" t="s">
        <v>106</v>
      </c>
      <c r="J1306" t="s">
        <v>107</v>
      </c>
      <c r="K1306" t="s">
        <v>108</v>
      </c>
      <c r="L1306" t="s">
        <v>109</v>
      </c>
      <c r="M1306" t="s">
        <v>110</v>
      </c>
      <c r="N1306" t="s">
        <v>3544</v>
      </c>
      <c r="O1306" t="s">
        <v>3137</v>
      </c>
      <c r="P1306">
        <v>8165</v>
      </c>
      <c r="Q1306">
        <v>88</v>
      </c>
      <c r="R1306">
        <v>0</v>
      </c>
      <c r="S1306">
        <v>200</v>
      </c>
      <c r="T1306">
        <v>0</v>
      </c>
      <c r="U1306">
        <v>2430.75</v>
      </c>
      <c r="V1306">
        <v>2430.75</v>
      </c>
      <c r="W1306">
        <v>200</v>
      </c>
      <c r="X1306">
        <v>0</v>
      </c>
      <c r="Y1306">
        <v>0</v>
      </c>
      <c r="Z1306">
        <v>0</v>
      </c>
      <c r="AD1306" s="1">
        <v>41557.333333333336</v>
      </c>
      <c r="AE1306" s="1">
        <v>41588.708333333336</v>
      </c>
      <c r="AG1306" s="1">
        <v>41545.333333333336</v>
      </c>
      <c r="AH1306" s="1">
        <v>41575.708333333336</v>
      </c>
      <c r="AI1306" s="1">
        <v>41545.333333333336</v>
      </c>
      <c r="AJ1306" s="1">
        <v>41575.708333333336</v>
      </c>
      <c r="AK1306" s="1">
        <v>41545.333333333336</v>
      </c>
      <c r="AL1306" s="1">
        <v>41575.708333333336</v>
      </c>
      <c r="AM1306" s="1">
        <v>41557.333333333336</v>
      </c>
      <c r="AN1306" s="1">
        <v>41588.708333333336</v>
      </c>
      <c r="AP1306" t="s">
        <v>113</v>
      </c>
      <c r="AU1306" t="s">
        <v>3545</v>
      </c>
      <c r="AY1306" t="s">
        <v>106</v>
      </c>
      <c r="AZ1306">
        <v>0</v>
      </c>
      <c r="BA1306">
        <v>0</v>
      </c>
      <c r="BD1306" s="3">
        <v>41321.661111111112</v>
      </c>
      <c r="BE1306" s="3">
        <v>41321.663888888892</v>
      </c>
      <c r="BF1306" t="s">
        <v>115</v>
      </c>
      <c r="BG1306" t="s">
        <v>115</v>
      </c>
      <c r="BH1306">
        <v>8149</v>
      </c>
      <c r="BM1306">
        <v>43420</v>
      </c>
      <c r="BR1306" t="s">
        <v>3122</v>
      </c>
      <c r="BS1306" t="s">
        <v>3123</v>
      </c>
      <c r="BU1306">
        <v>1</v>
      </c>
      <c r="BV1306" t="s">
        <v>118</v>
      </c>
      <c r="BX1306" t="s">
        <v>119</v>
      </c>
      <c r="BY1306" t="s">
        <v>119</v>
      </c>
      <c r="BZ1306" t="s">
        <v>119</v>
      </c>
      <c r="CA1306">
        <v>1</v>
      </c>
      <c r="CC1306" t="s">
        <v>120</v>
      </c>
      <c r="CH1306">
        <v>540</v>
      </c>
      <c r="CI1306">
        <v>36110</v>
      </c>
      <c r="CJ1306" t="s">
        <v>106</v>
      </c>
      <c r="CK1306" t="s">
        <v>106</v>
      </c>
      <c r="CL1306">
        <v>10</v>
      </c>
      <c r="CM1306" t="s">
        <v>3107</v>
      </c>
      <c r="CO1306">
        <v>124451</v>
      </c>
      <c r="CQ1306">
        <v>0</v>
      </c>
      <c r="CR1306">
        <v>0</v>
      </c>
      <c r="CS1306">
        <v>0</v>
      </c>
      <c r="CY1306" t="s">
        <v>123</v>
      </c>
      <c r="CZ1306" t="s">
        <v>124</v>
      </c>
      <c r="DD1306" t="str" cm="1">
        <f t="array" ref="DD1306:DE1306">TEXT(_xlfn.SEQUENCE(1, DATEDIF(AG1306, AH1306, "m") + 1, AG1306, 30), "YYYY-APMM")</f>
        <v>2013-AP09</v>
      </c>
      <c r="DE1306" t="str">
        <v>2013-AP10</v>
      </c>
      <c r="DN1306">
        <f t="shared" si="40"/>
        <v>1215.375</v>
      </c>
      <c r="DO1306" t="str">
        <f t="shared" si="41"/>
        <v>STEEL FIXERS SK</v>
      </c>
    </row>
    <row r="1307" spans="1:119" x14ac:dyDescent="0.35">
      <c r="A1307" t="s">
        <v>105</v>
      </c>
      <c r="B1307">
        <v>500592</v>
      </c>
      <c r="C1307">
        <v>6359</v>
      </c>
      <c r="D1307">
        <v>124452</v>
      </c>
      <c r="E1307">
        <v>13662</v>
      </c>
      <c r="F1307">
        <v>0</v>
      </c>
      <c r="G1307" t="s">
        <v>106</v>
      </c>
      <c r="H1307" t="s">
        <v>106</v>
      </c>
      <c r="I1307" t="s">
        <v>106</v>
      </c>
      <c r="J1307" t="s">
        <v>107</v>
      </c>
      <c r="K1307" t="s">
        <v>108</v>
      </c>
      <c r="L1307" t="s">
        <v>109</v>
      </c>
      <c r="M1307" t="s">
        <v>110</v>
      </c>
      <c r="N1307" t="s">
        <v>3546</v>
      </c>
      <c r="O1307" t="s">
        <v>3125</v>
      </c>
      <c r="P1307">
        <v>8178</v>
      </c>
      <c r="Q1307">
        <v>88</v>
      </c>
      <c r="R1307">
        <v>0</v>
      </c>
      <c r="S1307">
        <v>200</v>
      </c>
      <c r="T1307">
        <v>0</v>
      </c>
      <c r="U1307">
        <v>670</v>
      </c>
      <c r="V1307">
        <v>670</v>
      </c>
      <c r="W1307">
        <v>200</v>
      </c>
      <c r="X1307">
        <v>0</v>
      </c>
      <c r="Y1307">
        <v>0</v>
      </c>
      <c r="Z1307">
        <v>0</v>
      </c>
      <c r="AD1307" s="1">
        <v>41569.333333333336</v>
      </c>
      <c r="AE1307" s="1">
        <v>41597.708333333336</v>
      </c>
      <c r="AG1307" s="1">
        <v>41554.333333333336</v>
      </c>
      <c r="AH1307" s="1">
        <v>41584.708333333336</v>
      </c>
      <c r="AI1307" s="1">
        <v>41554.333333333336</v>
      </c>
      <c r="AJ1307" s="1">
        <v>41584.708333333336</v>
      </c>
      <c r="AK1307" s="1">
        <v>41554.333333333336</v>
      </c>
      <c r="AL1307" s="1">
        <v>41584.708333333336</v>
      </c>
      <c r="AM1307" s="1">
        <v>41569.333333333336</v>
      </c>
      <c r="AN1307" s="1">
        <v>41597.708333333336</v>
      </c>
      <c r="AP1307" t="s">
        <v>113</v>
      </c>
      <c r="AU1307" t="s">
        <v>3547</v>
      </c>
      <c r="AY1307" t="s">
        <v>106</v>
      </c>
      <c r="AZ1307">
        <v>0</v>
      </c>
      <c r="BA1307">
        <v>0</v>
      </c>
      <c r="BD1307" s="3">
        <v>41321.661111111112</v>
      </c>
      <c r="BE1307" s="3">
        <v>41321.663888888892</v>
      </c>
      <c r="BF1307" t="s">
        <v>115</v>
      </c>
      <c r="BG1307" t="s">
        <v>115</v>
      </c>
      <c r="BH1307">
        <v>8149</v>
      </c>
      <c r="BM1307">
        <v>43550</v>
      </c>
      <c r="BR1307" t="s">
        <v>116</v>
      </c>
      <c r="BS1307" t="s">
        <v>117</v>
      </c>
      <c r="BU1307">
        <v>1</v>
      </c>
      <c r="BV1307" t="s">
        <v>118</v>
      </c>
      <c r="BX1307" t="s">
        <v>119</v>
      </c>
      <c r="BY1307" t="s">
        <v>119</v>
      </c>
      <c r="BZ1307" t="s">
        <v>119</v>
      </c>
      <c r="CA1307">
        <v>1</v>
      </c>
      <c r="CC1307" t="s">
        <v>120</v>
      </c>
      <c r="CH1307">
        <v>540</v>
      </c>
      <c r="CI1307">
        <v>36110</v>
      </c>
      <c r="CJ1307" t="s">
        <v>106</v>
      </c>
      <c r="CK1307" t="s">
        <v>106</v>
      </c>
      <c r="CL1307">
        <v>10</v>
      </c>
      <c r="CM1307" t="s">
        <v>3107</v>
      </c>
      <c r="CO1307">
        <v>124451</v>
      </c>
      <c r="CQ1307">
        <v>0</v>
      </c>
      <c r="CR1307">
        <v>0</v>
      </c>
      <c r="CS1307">
        <v>0</v>
      </c>
      <c r="CY1307" t="s">
        <v>123</v>
      </c>
      <c r="CZ1307" t="s">
        <v>124</v>
      </c>
      <c r="DD1307" t="str" cm="1">
        <f t="array" ref="DD1307">TEXT(_xlfn.SEQUENCE(1, DATEDIF(AG1307, AH1307, "m") + 1, AG1307, 30), "YYYY-APMM")</f>
        <v>2013-AP10</v>
      </c>
      <c r="DN1307">
        <f t="shared" si="40"/>
        <v>670</v>
      </c>
      <c r="DO1307" t="str">
        <f t="shared" si="41"/>
        <v>LABOR- SUBCONTRACTOR</v>
      </c>
    </row>
    <row r="1308" spans="1:119" x14ac:dyDescent="0.35">
      <c r="A1308" t="s">
        <v>105</v>
      </c>
      <c r="B1308">
        <v>500593</v>
      </c>
      <c r="C1308">
        <v>6359</v>
      </c>
      <c r="D1308">
        <v>124452</v>
      </c>
      <c r="E1308">
        <v>13662</v>
      </c>
      <c r="F1308">
        <v>0</v>
      </c>
      <c r="G1308" t="s">
        <v>106</v>
      </c>
      <c r="H1308" t="s">
        <v>106</v>
      </c>
      <c r="I1308" t="s">
        <v>106</v>
      </c>
      <c r="J1308" t="s">
        <v>107</v>
      </c>
      <c r="K1308" t="s">
        <v>108</v>
      </c>
      <c r="L1308" t="s">
        <v>109</v>
      </c>
      <c r="M1308" t="s">
        <v>110</v>
      </c>
      <c r="N1308" t="s">
        <v>3548</v>
      </c>
      <c r="O1308" t="s">
        <v>3128</v>
      </c>
      <c r="P1308">
        <v>8177</v>
      </c>
      <c r="Q1308">
        <v>88</v>
      </c>
      <c r="R1308">
        <v>0</v>
      </c>
      <c r="S1308">
        <v>200</v>
      </c>
      <c r="T1308">
        <v>0</v>
      </c>
      <c r="U1308">
        <v>1520</v>
      </c>
      <c r="V1308">
        <v>1520</v>
      </c>
      <c r="W1308">
        <v>200</v>
      </c>
      <c r="X1308">
        <v>1100</v>
      </c>
      <c r="Y1308">
        <v>0</v>
      </c>
      <c r="Z1308">
        <v>1100</v>
      </c>
      <c r="AD1308" s="1">
        <v>41581.333333333336</v>
      </c>
      <c r="AE1308" s="1">
        <v>41609.708333333336</v>
      </c>
      <c r="AG1308" s="1">
        <v>41568.333333333336</v>
      </c>
      <c r="AH1308" s="1">
        <v>41596.708333333336</v>
      </c>
      <c r="AI1308" s="1">
        <v>41568.333333333336</v>
      </c>
      <c r="AJ1308" s="1">
        <v>41596.708333333336</v>
      </c>
      <c r="AK1308" s="1">
        <v>41568.333333333336</v>
      </c>
      <c r="AL1308" s="1">
        <v>41596.708333333336</v>
      </c>
      <c r="AM1308" s="1">
        <v>41581.333333333336</v>
      </c>
      <c r="AN1308" s="1">
        <v>41609.708333333336</v>
      </c>
      <c r="AP1308" t="s">
        <v>113</v>
      </c>
      <c r="AU1308" t="s">
        <v>3549</v>
      </c>
      <c r="AY1308" t="s">
        <v>106</v>
      </c>
      <c r="AZ1308">
        <v>0</v>
      </c>
      <c r="BA1308">
        <v>0</v>
      </c>
      <c r="BD1308" s="3">
        <v>41321.661111111112</v>
      </c>
      <c r="BE1308" s="3">
        <v>41321.663888888892</v>
      </c>
      <c r="BF1308" t="s">
        <v>115</v>
      </c>
      <c r="BG1308" t="s">
        <v>115</v>
      </c>
      <c r="BH1308">
        <v>8149</v>
      </c>
      <c r="BM1308">
        <v>43540</v>
      </c>
      <c r="BR1308" t="s">
        <v>1299</v>
      </c>
      <c r="BS1308" t="s">
        <v>1300</v>
      </c>
      <c r="BU1308">
        <v>1</v>
      </c>
      <c r="BV1308" t="s">
        <v>118</v>
      </c>
      <c r="BX1308" t="s">
        <v>119</v>
      </c>
      <c r="BY1308" t="s">
        <v>119</v>
      </c>
      <c r="BZ1308" t="s">
        <v>119</v>
      </c>
      <c r="CA1308">
        <v>1</v>
      </c>
      <c r="CC1308" t="s">
        <v>120</v>
      </c>
      <c r="CH1308">
        <v>540</v>
      </c>
      <c r="CI1308">
        <v>36110</v>
      </c>
      <c r="CJ1308" t="s">
        <v>106</v>
      </c>
      <c r="CK1308" t="s">
        <v>106</v>
      </c>
      <c r="CL1308">
        <v>10</v>
      </c>
      <c r="CM1308" t="s">
        <v>3107</v>
      </c>
      <c r="CO1308">
        <v>124451</v>
      </c>
      <c r="CQ1308">
        <v>0</v>
      </c>
      <c r="CR1308">
        <v>0</v>
      </c>
      <c r="CS1308">
        <v>0</v>
      </c>
      <c r="CY1308" t="s">
        <v>123</v>
      </c>
      <c r="CZ1308" t="s">
        <v>124</v>
      </c>
      <c r="DD1308" t="str" cm="1">
        <f t="array" ref="DD1308">TEXT(_xlfn.SEQUENCE(1, DATEDIF(AG1308, AH1308, "m") + 1, AG1308, 30), "YYYY-APMM")</f>
        <v>2013-AP10</v>
      </c>
      <c r="DN1308">
        <f t="shared" si="40"/>
        <v>1520</v>
      </c>
      <c r="DO1308" t="str">
        <f t="shared" si="41"/>
        <v>LABOR - CIVIL</v>
      </c>
    </row>
    <row r="1309" spans="1:119" x14ac:dyDescent="0.35">
      <c r="A1309" t="s">
        <v>105</v>
      </c>
      <c r="B1309">
        <v>500594</v>
      </c>
      <c r="C1309">
        <v>6359</v>
      </c>
      <c r="D1309">
        <v>124452</v>
      </c>
      <c r="E1309">
        <v>13662</v>
      </c>
      <c r="F1309">
        <v>0</v>
      </c>
      <c r="G1309" t="s">
        <v>106</v>
      </c>
      <c r="H1309" t="s">
        <v>106</v>
      </c>
      <c r="I1309" t="s">
        <v>106</v>
      </c>
      <c r="J1309" t="s">
        <v>107</v>
      </c>
      <c r="K1309" t="s">
        <v>108</v>
      </c>
      <c r="L1309" t="s">
        <v>109</v>
      </c>
      <c r="M1309" t="s">
        <v>110</v>
      </c>
      <c r="N1309" t="s">
        <v>3550</v>
      </c>
      <c r="O1309" t="s">
        <v>3131</v>
      </c>
      <c r="P1309">
        <v>8163</v>
      </c>
      <c r="Q1309">
        <v>88</v>
      </c>
      <c r="R1309">
        <v>0</v>
      </c>
      <c r="S1309">
        <v>200</v>
      </c>
      <c r="T1309">
        <v>0</v>
      </c>
      <c r="U1309">
        <v>10120.75</v>
      </c>
      <c r="V1309">
        <v>10120.75</v>
      </c>
      <c r="W1309">
        <v>200</v>
      </c>
      <c r="X1309">
        <v>0</v>
      </c>
      <c r="Y1309">
        <v>0</v>
      </c>
      <c r="Z1309">
        <v>0</v>
      </c>
      <c r="AD1309" s="1">
        <v>41597.333333333336</v>
      </c>
      <c r="AE1309" s="1">
        <v>41625.708333333336</v>
      </c>
      <c r="AG1309" s="1">
        <v>41584.333333333336</v>
      </c>
      <c r="AH1309" s="1">
        <v>41612.708333333336</v>
      </c>
      <c r="AI1309" s="1">
        <v>41584.333333333336</v>
      </c>
      <c r="AJ1309" s="1">
        <v>41612.708333333336</v>
      </c>
      <c r="AK1309" s="1">
        <v>41584.333333333336</v>
      </c>
      <c r="AL1309" s="1">
        <v>41612.708333333336</v>
      </c>
      <c r="AM1309" s="1">
        <v>41597.333333333336</v>
      </c>
      <c r="AN1309" s="1">
        <v>41625.708333333336</v>
      </c>
      <c r="AP1309" t="s">
        <v>113</v>
      </c>
      <c r="AU1309" t="s">
        <v>3551</v>
      </c>
      <c r="AY1309" t="s">
        <v>106</v>
      </c>
      <c r="AZ1309">
        <v>0</v>
      </c>
      <c r="BA1309">
        <v>0</v>
      </c>
      <c r="BD1309" s="3">
        <v>41321.661111111112</v>
      </c>
      <c r="BE1309" s="3">
        <v>41321.663888888892</v>
      </c>
      <c r="BF1309" t="s">
        <v>115</v>
      </c>
      <c r="BG1309" t="s">
        <v>115</v>
      </c>
      <c r="BH1309">
        <v>8149</v>
      </c>
      <c r="BM1309">
        <v>43400</v>
      </c>
      <c r="BR1309" t="s">
        <v>3114</v>
      </c>
      <c r="BS1309" t="s">
        <v>3115</v>
      </c>
      <c r="BU1309">
        <v>1</v>
      </c>
      <c r="BV1309" t="s">
        <v>118</v>
      </c>
      <c r="BX1309" t="s">
        <v>119</v>
      </c>
      <c r="BY1309" t="s">
        <v>119</v>
      </c>
      <c r="BZ1309" t="s">
        <v>119</v>
      </c>
      <c r="CA1309">
        <v>1</v>
      </c>
      <c r="CC1309" t="s">
        <v>120</v>
      </c>
      <c r="CH1309">
        <v>540</v>
      </c>
      <c r="CI1309">
        <v>36110</v>
      </c>
      <c r="CJ1309" t="s">
        <v>106</v>
      </c>
      <c r="CK1309" t="s">
        <v>106</v>
      </c>
      <c r="CL1309">
        <v>10</v>
      </c>
      <c r="CM1309" t="s">
        <v>3107</v>
      </c>
      <c r="CO1309">
        <v>124451</v>
      </c>
      <c r="CQ1309">
        <v>0</v>
      </c>
      <c r="CR1309">
        <v>0</v>
      </c>
      <c r="CS1309">
        <v>0</v>
      </c>
      <c r="CY1309" t="s">
        <v>123</v>
      </c>
      <c r="CZ1309" t="s">
        <v>124</v>
      </c>
      <c r="DD1309" t="str" cm="1">
        <f t="array" ref="DD1309">TEXT(_xlfn.SEQUENCE(1, DATEDIF(AG1309, AH1309, "m") + 1, AG1309, 30), "YYYY-APMM")</f>
        <v>2013-AP11</v>
      </c>
      <c r="DN1309">
        <f t="shared" si="40"/>
        <v>10120.75</v>
      </c>
      <c r="DO1309" t="str">
        <f t="shared" si="41"/>
        <v>BLINDING MASON SK</v>
      </c>
    </row>
    <row r="1310" spans="1:119" x14ac:dyDescent="0.35">
      <c r="A1310" t="s">
        <v>105</v>
      </c>
      <c r="B1310">
        <v>500595</v>
      </c>
      <c r="C1310">
        <v>6359</v>
      </c>
      <c r="D1310">
        <v>124452</v>
      </c>
      <c r="E1310">
        <v>13662</v>
      </c>
      <c r="F1310">
        <v>0</v>
      </c>
      <c r="G1310" t="s">
        <v>106</v>
      </c>
      <c r="H1310" t="s">
        <v>106</v>
      </c>
      <c r="I1310" t="s">
        <v>106</v>
      </c>
      <c r="J1310" t="s">
        <v>107</v>
      </c>
      <c r="K1310" t="s">
        <v>108</v>
      </c>
      <c r="L1310" t="s">
        <v>109</v>
      </c>
      <c r="M1310" t="s">
        <v>110</v>
      </c>
      <c r="N1310" t="s">
        <v>3552</v>
      </c>
      <c r="O1310" t="s">
        <v>3134</v>
      </c>
      <c r="P1310">
        <v>8163</v>
      </c>
      <c r="Q1310">
        <v>88</v>
      </c>
      <c r="R1310">
        <v>0</v>
      </c>
      <c r="S1310">
        <v>200</v>
      </c>
      <c r="T1310">
        <v>0</v>
      </c>
      <c r="U1310">
        <v>6924.5</v>
      </c>
      <c r="V1310">
        <v>6924.5</v>
      </c>
      <c r="W1310">
        <v>200</v>
      </c>
      <c r="X1310">
        <v>0</v>
      </c>
      <c r="Y1310">
        <v>0</v>
      </c>
      <c r="Z1310">
        <v>0</v>
      </c>
      <c r="AD1310" s="1">
        <v>41624.333333333336</v>
      </c>
      <c r="AE1310" s="1">
        <v>41653.708333333336</v>
      </c>
      <c r="AG1310" s="1">
        <v>41611.333333333336</v>
      </c>
      <c r="AH1310" s="1">
        <v>41640.708333333336</v>
      </c>
      <c r="AI1310" s="1">
        <v>41611.333333333336</v>
      </c>
      <c r="AJ1310" s="1">
        <v>41640.708333333336</v>
      </c>
      <c r="AK1310" s="1">
        <v>41611.333333333336</v>
      </c>
      <c r="AL1310" s="1">
        <v>41640.708333333336</v>
      </c>
      <c r="AM1310" s="1">
        <v>41624.333333333336</v>
      </c>
      <c r="AN1310" s="1">
        <v>41653.708333333336</v>
      </c>
      <c r="AP1310" t="s">
        <v>113</v>
      </c>
      <c r="AU1310" t="s">
        <v>3553</v>
      </c>
      <c r="AY1310" t="s">
        <v>106</v>
      </c>
      <c r="AZ1310">
        <v>0</v>
      </c>
      <c r="BA1310">
        <v>0</v>
      </c>
      <c r="BD1310" s="3">
        <v>41321.661111111112</v>
      </c>
      <c r="BE1310" s="3">
        <v>41321.663888888892</v>
      </c>
      <c r="BF1310" t="s">
        <v>115</v>
      </c>
      <c r="BG1310" t="s">
        <v>115</v>
      </c>
      <c r="BH1310">
        <v>8149</v>
      </c>
      <c r="BM1310">
        <v>43400</v>
      </c>
      <c r="BR1310" t="s">
        <v>3114</v>
      </c>
      <c r="BS1310" t="s">
        <v>3115</v>
      </c>
      <c r="BU1310">
        <v>1</v>
      </c>
      <c r="BV1310" t="s">
        <v>118</v>
      </c>
      <c r="BX1310" t="s">
        <v>119</v>
      </c>
      <c r="BY1310" t="s">
        <v>119</v>
      </c>
      <c r="BZ1310" t="s">
        <v>119</v>
      </c>
      <c r="CA1310">
        <v>1</v>
      </c>
      <c r="CC1310" t="s">
        <v>120</v>
      </c>
      <c r="CH1310">
        <v>540</v>
      </c>
      <c r="CI1310">
        <v>36110</v>
      </c>
      <c r="CJ1310" t="s">
        <v>106</v>
      </c>
      <c r="CK1310" t="s">
        <v>106</v>
      </c>
      <c r="CL1310">
        <v>10</v>
      </c>
      <c r="CM1310" t="s">
        <v>3107</v>
      </c>
      <c r="CO1310">
        <v>124451</v>
      </c>
      <c r="CQ1310">
        <v>0</v>
      </c>
      <c r="CR1310">
        <v>0</v>
      </c>
      <c r="CS1310">
        <v>0</v>
      </c>
      <c r="CY1310" t="s">
        <v>123</v>
      </c>
      <c r="CZ1310" t="s">
        <v>124</v>
      </c>
      <c r="DD1310" t="str" cm="1">
        <f t="array" ref="DD1310">TEXT(_xlfn.SEQUENCE(1, DATEDIF(AG1310, AH1310, "m") + 1, AG1310, 30), "YYYY-APMM")</f>
        <v>2013-AP12</v>
      </c>
      <c r="DN1310">
        <f t="shared" si="40"/>
        <v>6924.5</v>
      </c>
      <c r="DO1310" t="str">
        <f t="shared" si="41"/>
        <v>BLINDING MASON SK</v>
      </c>
    </row>
    <row r="1311" spans="1:119" x14ac:dyDescent="0.35">
      <c r="A1311" t="s">
        <v>105</v>
      </c>
      <c r="B1311">
        <v>500596</v>
      </c>
      <c r="C1311">
        <v>6359</v>
      </c>
      <c r="D1311">
        <v>124456</v>
      </c>
      <c r="E1311">
        <v>13662</v>
      </c>
      <c r="F1311">
        <v>0</v>
      </c>
      <c r="G1311" t="s">
        <v>106</v>
      </c>
      <c r="H1311" t="s">
        <v>106</v>
      </c>
      <c r="I1311" t="s">
        <v>106</v>
      </c>
      <c r="J1311" t="s">
        <v>107</v>
      </c>
      <c r="K1311" t="s">
        <v>108</v>
      </c>
      <c r="L1311" t="s">
        <v>109</v>
      </c>
      <c r="M1311" t="s">
        <v>110</v>
      </c>
      <c r="N1311" t="s">
        <v>3554</v>
      </c>
      <c r="O1311" t="s">
        <v>3105</v>
      </c>
      <c r="P1311">
        <v>8177</v>
      </c>
      <c r="Q1311">
        <v>88</v>
      </c>
      <c r="R1311">
        <v>0</v>
      </c>
      <c r="S1311">
        <v>200</v>
      </c>
      <c r="T1311">
        <v>0</v>
      </c>
      <c r="U1311">
        <v>1433</v>
      </c>
      <c r="V1311">
        <v>1433</v>
      </c>
      <c r="W1311">
        <v>200</v>
      </c>
      <c r="X1311">
        <v>675</v>
      </c>
      <c r="Y1311">
        <v>0</v>
      </c>
      <c r="Z1311">
        <v>675</v>
      </c>
      <c r="AD1311" s="1">
        <v>41478.333333333336</v>
      </c>
      <c r="AE1311" s="1">
        <v>41510.708333333336</v>
      </c>
      <c r="AG1311" s="1">
        <v>41465.333333333336</v>
      </c>
      <c r="AH1311" s="1">
        <v>41493.708333333336</v>
      </c>
      <c r="AI1311" s="1">
        <v>41465.333333333336</v>
      </c>
      <c r="AJ1311" s="1">
        <v>41493.708333333336</v>
      </c>
      <c r="AK1311" s="1">
        <v>41465.333333333336</v>
      </c>
      <c r="AL1311" s="1">
        <v>41493.708333333336</v>
      </c>
      <c r="AM1311" s="1">
        <v>41478.333333333336</v>
      </c>
      <c r="AN1311" s="1">
        <v>41510.708333333336</v>
      </c>
      <c r="AP1311" t="s">
        <v>113</v>
      </c>
      <c r="AU1311" t="s">
        <v>3555</v>
      </c>
      <c r="AY1311" t="s">
        <v>106</v>
      </c>
      <c r="AZ1311">
        <v>0</v>
      </c>
      <c r="BA1311">
        <v>0</v>
      </c>
      <c r="BD1311" s="3">
        <v>41321.661111111112</v>
      </c>
      <c r="BE1311" s="3">
        <v>41321.663888888892</v>
      </c>
      <c r="BF1311" t="s">
        <v>115</v>
      </c>
      <c r="BG1311" t="s">
        <v>115</v>
      </c>
      <c r="BH1311">
        <v>8149</v>
      </c>
      <c r="BM1311">
        <v>43540</v>
      </c>
      <c r="BR1311" t="s">
        <v>1299</v>
      </c>
      <c r="BS1311" t="s">
        <v>1300</v>
      </c>
      <c r="BU1311">
        <v>1</v>
      </c>
      <c r="BV1311" t="s">
        <v>118</v>
      </c>
      <c r="BX1311" t="s">
        <v>119</v>
      </c>
      <c r="BY1311" t="s">
        <v>119</v>
      </c>
      <c r="BZ1311" t="s">
        <v>119</v>
      </c>
      <c r="CA1311">
        <v>1</v>
      </c>
      <c r="CC1311" t="s">
        <v>120</v>
      </c>
      <c r="CH1311">
        <v>540</v>
      </c>
      <c r="CI1311">
        <v>35750</v>
      </c>
      <c r="CJ1311" t="s">
        <v>106</v>
      </c>
      <c r="CK1311" t="s">
        <v>106</v>
      </c>
      <c r="CL1311">
        <v>10</v>
      </c>
      <c r="CM1311" t="s">
        <v>3107</v>
      </c>
      <c r="CO1311">
        <v>124455</v>
      </c>
      <c r="CQ1311">
        <v>0</v>
      </c>
      <c r="CR1311">
        <v>0</v>
      </c>
      <c r="CS1311">
        <v>0</v>
      </c>
      <c r="CY1311" t="s">
        <v>123</v>
      </c>
      <c r="CZ1311" t="s">
        <v>124</v>
      </c>
      <c r="DD1311" t="str" cm="1">
        <f t="array" ref="DD1311">TEXT(_xlfn.SEQUENCE(1, DATEDIF(AG1311, AH1311, "m") + 1, AG1311, 30), "YYYY-APMM")</f>
        <v>2013-AP07</v>
      </c>
      <c r="DN1311">
        <f t="shared" si="40"/>
        <v>1433</v>
      </c>
      <c r="DO1311" t="str">
        <f t="shared" si="41"/>
        <v>LABOR - CIVIL</v>
      </c>
    </row>
    <row r="1312" spans="1:119" x14ac:dyDescent="0.35">
      <c r="A1312" t="s">
        <v>105</v>
      </c>
      <c r="B1312">
        <v>500597</v>
      </c>
      <c r="C1312">
        <v>6359</v>
      </c>
      <c r="D1312">
        <v>124456</v>
      </c>
      <c r="E1312">
        <v>13662</v>
      </c>
      <c r="F1312">
        <v>0</v>
      </c>
      <c r="G1312" t="s">
        <v>106</v>
      </c>
      <c r="H1312" t="s">
        <v>106</v>
      </c>
      <c r="I1312" t="s">
        <v>106</v>
      </c>
      <c r="J1312" t="s">
        <v>107</v>
      </c>
      <c r="K1312" t="s">
        <v>108</v>
      </c>
      <c r="L1312" t="s">
        <v>109</v>
      </c>
      <c r="M1312" t="s">
        <v>110</v>
      </c>
      <c r="N1312" t="s">
        <v>3556</v>
      </c>
      <c r="O1312" t="s">
        <v>3109</v>
      </c>
      <c r="P1312">
        <v>8178</v>
      </c>
      <c r="Q1312">
        <v>88</v>
      </c>
      <c r="R1312">
        <v>0</v>
      </c>
      <c r="S1312">
        <v>184</v>
      </c>
      <c r="T1312">
        <v>0</v>
      </c>
      <c r="U1312">
        <v>1861.75</v>
      </c>
      <c r="V1312">
        <v>1861.75</v>
      </c>
      <c r="W1312">
        <v>184</v>
      </c>
      <c r="X1312">
        <v>0</v>
      </c>
      <c r="Y1312">
        <v>0</v>
      </c>
      <c r="Z1312">
        <v>0</v>
      </c>
      <c r="AD1312" s="1">
        <v>41490.333333333336</v>
      </c>
      <c r="AE1312" s="1">
        <v>41519.708333333336</v>
      </c>
      <c r="AG1312" s="1">
        <v>41477.333333333336</v>
      </c>
      <c r="AH1312" s="1">
        <v>41506.708333333336</v>
      </c>
      <c r="AI1312" s="1">
        <v>41477.333333333336</v>
      </c>
      <c r="AJ1312" s="1">
        <v>41506.708333333336</v>
      </c>
      <c r="AK1312" s="1">
        <v>41477.333333333336</v>
      </c>
      <c r="AL1312" s="1">
        <v>41506.708333333336</v>
      </c>
      <c r="AM1312" s="1">
        <v>41490.333333333336</v>
      </c>
      <c r="AN1312" s="1">
        <v>41519.708333333336</v>
      </c>
      <c r="AP1312" t="s">
        <v>113</v>
      </c>
      <c r="AU1312" t="s">
        <v>3557</v>
      </c>
      <c r="AY1312" t="s">
        <v>106</v>
      </c>
      <c r="AZ1312">
        <v>0</v>
      </c>
      <c r="BA1312">
        <v>0</v>
      </c>
      <c r="BD1312" s="3">
        <v>41321.661111111112</v>
      </c>
      <c r="BE1312" s="3">
        <v>41321.663888888892</v>
      </c>
      <c r="BF1312" t="s">
        <v>115</v>
      </c>
      <c r="BG1312" t="s">
        <v>115</v>
      </c>
      <c r="BH1312">
        <v>8149</v>
      </c>
      <c r="BM1312">
        <v>43550</v>
      </c>
      <c r="BR1312" t="s">
        <v>116</v>
      </c>
      <c r="BS1312" t="s">
        <v>117</v>
      </c>
      <c r="BU1312">
        <v>1</v>
      </c>
      <c r="BV1312" t="s">
        <v>118</v>
      </c>
      <c r="BX1312" t="s">
        <v>119</v>
      </c>
      <c r="BY1312" t="s">
        <v>119</v>
      </c>
      <c r="BZ1312" t="s">
        <v>119</v>
      </c>
      <c r="CA1312">
        <v>1</v>
      </c>
      <c r="CC1312" t="s">
        <v>120</v>
      </c>
      <c r="CH1312">
        <v>540</v>
      </c>
      <c r="CI1312">
        <v>35750</v>
      </c>
      <c r="CJ1312" t="s">
        <v>106</v>
      </c>
      <c r="CK1312" t="s">
        <v>106</v>
      </c>
      <c r="CL1312">
        <v>10</v>
      </c>
      <c r="CM1312" t="s">
        <v>3107</v>
      </c>
      <c r="CO1312">
        <v>124455</v>
      </c>
      <c r="CQ1312">
        <v>0</v>
      </c>
      <c r="CR1312">
        <v>0</v>
      </c>
      <c r="CS1312">
        <v>0</v>
      </c>
      <c r="CY1312" t="s">
        <v>123</v>
      </c>
      <c r="CZ1312" t="s">
        <v>124</v>
      </c>
      <c r="DD1312" t="str" cm="1">
        <f t="array" ref="DD1312">TEXT(_xlfn.SEQUENCE(1, DATEDIF(AG1312, AH1312, "m") + 1, AG1312, 30), "YYYY-APMM")</f>
        <v>2013-AP07</v>
      </c>
      <c r="DN1312">
        <f t="shared" si="40"/>
        <v>1861.75</v>
      </c>
      <c r="DO1312" t="str">
        <f t="shared" si="41"/>
        <v>LABOR- SUBCONTRACTOR</v>
      </c>
    </row>
    <row r="1313" spans="1:119" x14ac:dyDescent="0.35">
      <c r="A1313" t="s">
        <v>105</v>
      </c>
      <c r="B1313">
        <v>500598</v>
      </c>
      <c r="C1313">
        <v>6359</v>
      </c>
      <c r="D1313">
        <v>124456</v>
      </c>
      <c r="E1313">
        <v>13662</v>
      </c>
      <c r="F1313">
        <v>0</v>
      </c>
      <c r="G1313" t="s">
        <v>106</v>
      </c>
      <c r="H1313" t="s">
        <v>106</v>
      </c>
      <c r="I1313" t="s">
        <v>106</v>
      </c>
      <c r="J1313" t="s">
        <v>107</v>
      </c>
      <c r="K1313" t="s">
        <v>108</v>
      </c>
      <c r="L1313" t="s">
        <v>109</v>
      </c>
      <c r="M1313" t="s">
        <v>110</v>
      </c>
      <c r="N1313" t="s">
        <v>3558</v>
      </c>
      <c r="O1313" t="s">
        <v>3112</v>
      </c>
      <c r="P1313">
        <v>8163</v>
      </c>
      <c r="Q1313">
        <v>88</v>
      </c>
      <c r="R1313">
        <v>0</v>
      </c>
      <c r="S1313">
        <v>184</v>
      </c>
      <c r="T1313">
        <v>0</v>
      </c>
      <c r="U1313">
        <v>1048.25</v>
      </c>
      <c r="V1313">
        <v>1048.25</v>
      </c>
      <c r="W1313">
        <v>184</v>
      </c>
      <c r="X1313">
        <v>0</v>
      </c>
      <c r="Y1313">
        <v>0</v>
      </c>
      <c r="Z1313">
        <v>0</v>
      </c>
      <c r="AD1313" s="1">
        <v>41494.333333333336</v>
      </c>
      <c r="AE1313" s="1">
        <v>41524.708333333336</v>
      </c>
      <c r="AG1313" s="1">
        <v>41482.333333333336</v>
      </c>
      <c r="AH1313" s="1">
        <v>41511.708333333336</v>
      </c>
      <c r="AI1313" s="1">
        <v>41482.333333333336</v>
      </c>
      <c r="AJ1313" s="1">
        <v>41511.708333333336</v>
      </c>
      <c r="AK1313" s="1">
        <v>41482.333333333336</v>
      </c>
      <c r="AL1313" s="1">
        <v>41511.708333333336</v>
      </c>
      <c r="AM1313" s="1">
        <v>41494.333333333336</v>
      </c>
      <c r="AN1313" s="1">
        <v>41524.708333333336</v>
      </c>
      <c r="AP1313" t="s">
        <v>113</v>
      </c>
      <c r="AU1313" t="s">
        <v>3559</v>
      </c>
      <c r="AY1313" t="s">
        <v>106</v>
      </c>
      <c r="AZ1313">
        <v>0</v>
      </c>
      <c r="BA1313">
        <v>0</v>
      </c>
      <c r="BD1313" s="3">
        <v>41321.661111111112</v>
      </c>
      <c r="BE1313" s="3">
        <v>41321.663888888892</v>
      </c>
      <c r="BF1313" t="s">
        <v>115</v>
      </c>
      <c r="BG1313" t="s">
        <v>115</v>
      </c>
      <c r="BH1313">
        <v>8149</v>
      </c>
      <c r="BM1313">
        <v>43400</v>
      </c>
      <c r="BR1313" t="s">
        <v>3114</v>
      </c>
      <c r="BS1313" t="s">
        <v>3115</v>
      </c>
      <c r="BU1313">
        <v>1</v>
      </c>
      <c r="BV1313" t="s">
        <v>118</v>
      </c>
      <c r="BX1313" t="s">
        <v>119</v>
      </c>
      <c r="BY1313" t="s">
        <v>119</v>
      </c>
      <c r="BZ1313" t="s">
        <v>119</v>
      </c>
      <c r="CA1313">
        <v>1</v>
      </c>
      <c r="CC1313" t="s">
        <v>120</v>
      </c>
      <c r="CH1313">
        <v>540</v>
      </c>
      <c r="CI1313">
        <v>35750</v>
      </c>
      <c r="CJ1313" t="s">
        <v>106</v>
      </c>
      <c r="CK1313" t="s">
        <v>106</v>
      </c>
      <c r="CL1313">
        <v>10</v>
      </c>
      <c r="CM1313" t="s">
        <v>3107</v>
      </c>
      <c r="CO1313">
        <v>124455</v>
      </c>
      <c r="CQ1313">
        <v>0</v>
      </c>
      <c r="CR1313">
        <v>0</v>
      </c>
      <c r="CS1313">
        <v>0</v>
      </c>
      <c r="CY1313" t="s">
        <v>123</v>
      </c>
      <c r="CZ1313" t="s">
        <v>124</v>
      </c>
      <c r="DD1313" t="str" cm="1">
        <f t="array" ref="DD1313">TEXT(_xlfn.SEQUENCE(1, DATEDIF(AG1313, AH1313, "m") + 1, AG1313, 30), "YYYY-APMM")</f>
        <v>2013-AP07</v>
      </c>
      <c r="DN1313">
        <f t="shared" si="40"/>
        <v>1048.25</v>
      </c>
      <c r="DO1313" t="str">
        <f t="shared" si="41"/>
        <v>BLINDING MASON SK</v>
      </c>
    </row>
    <row r="1314" spans="1:119" x14ac:dyDescent="0.35">
      <c r="A1314" t="s">
        <v>105</v>
      </c>
      <c r="B1314">
        <v>500599</v>
      </c>
      <c r="C1314">
        <v>6359</v>
      </c>
      <c r="D1314">
        <v>124456</v>
      </c>
      <c r="E1314">
        <v>13662</v>
      </c>
      <c r="F1314">
        <v>0</v>
      </c>
      <c r="G1314" t="s">
        <v>106</v>
      </c>
      <c r="H1314" t="s">
        <v>106</v>
      </c>
      <c r="I1314" t="s">
        <v>106</v>
      </c>
      <c r="J1314" t="s">
        <v>107</v>
      </c>
      <c r="K1314" t="s">
        <v>108</v>
      </c>
      <c r="L1314" t="s">
        <v>109</v>
      </c>
      <c r="M1314" t="s">
        <v>110</v>
      </c>
      <c r="N1314" t="s">
        <v>3560</v>
      </c>
      <c r="O1314" t="s">
        <v>3117</v>
      </c>
      <c r="P1314">
        <v>8164</v>
      </c>
      <c r="Q1314">
        <v>88</v>
      </c>
      <c r="R1314">
        <v>0</v>
      </c>
      <c r="S1314">
        <v>200</v>
      </c>
      <c r="T1314">
        <v>0</v>
      </c>
      <c r="U1314">
        <v>825</v>
      </c>
      <c r="V1314">
        <v>825</v>
      </c>
      <c r="W1314">
        <v>200</v>
      </c>
      <c r="X1314">
        <v>0</v>
      </c>
      <c r="Y1314">
        <v>0</v>
      </c>
      <c r="Z1314">
        <v>0</v>
      </c>
      <c r="AD1314" s="1">
        <v>41504.333333333336</v>
      </c>
      <c r="AE1314" s="1">
        <v>41532.708333333336</v>
      </c>
      <c r="AG1314" s="1">
        <v>41487.333333333336</v>
      </c>
      <c r="AH1314" s="1">
        <v>41519.708333333336</v>
      </c>
      <c r="AI1314" s="1">
        <v>41487.333333333336</v>
      </c>
      <c r="AJ1314" s="1">
        <v>41519.708333333336</v>
      </c>
      <c r="AK1314" s="1">
        <v>41487.333333333336</v>
      </c>
      <c r="AL1314" s="1">
        <v>41519.708333333336</v>
      </c>
      <c r="AM1314" s="1">
        <v>41504.333333333336</v>
      </c>
      <c r="AN1314" s="1">
        <v>41532.708333333336</v>
      </c>
      <c r="AP1314" t="s">
        <v>113</v>
      </c>
      <c r="AU1314" t="s">
        <v>3561</v>
      </c>
      <c r="AY1314" t="s">
        <v>106</v>
      </c>
      <c r="AZ1314">
        <v>0</v>
      </c>
      <c r="BA1314">
        <v>0</v>
      </c>
      <c r="BD1314" s="3">
        <v>41321.661111111112</v>
      </c>
      <c r="BE1314" s="3">
        <v>41321.663888888892</v>
      </c>
      <c r="BF1314" t="s">
        <v>115</v>
      </c>
      <c r="BG1314" t="s">
        <v>115</v>
      </c>
      <c r="BH1314">
        <v>8149</v>
      </c>
      <c r="BM1314">
        <v>43410</v>
      </c>
      <c r="BR1314" t="s">
        <v>2865</v>
      </c>
      <c r="BS1314" t="s">
        <v>2866</v>
      </c>
      <c r="BU1314">
        <v>1</v>
      </c>
      <c r="BV1314" t="s">
        <v>118</v>
      </c>
      <c r="BX1314" t="s">
        <v>119</v>
      </c>
      <c r="BY1314" t="s">
        <v>119</v>
      </c>
      <c r="BZ1314" t="s">
        <v>119</v>
      </c>
      <c r="CA1314">
        <v>1</v>
      </c>
      <c r="CC1314" t="s">
        <v>120</v>
      </c>
      <c r="CH1314">
        <v>540</v>
      </c>
      <c r="CI1314">
        <v>35750</v>
      </c>
      <c r="CJ1314" t="s">
        <v>106</v>
      </c>
      <c r="CK1314" t="s">
        <v>106</v>
      </c>
      <c r="CL1314">
        <v>10</v>
      </c>
      <c r="CM1314" t="s">
        <v>3107</v>
      </c>
      <c r="CO1314">
        <v>124455</v>
      </c>
      <c r="CQ1314">
        <v>0</v>
      </c>
      <c r="CR1314">
        <v>0</v>
      </c>
      <c r="CS1314">
        <v>0</v>
      </c>
      <c r="CY1314" t="s">
        <v>123</v>
      </c>
      <c r="CZ1314" t="s">
        <v>124</v>
      </c>
      <c r="DD1314" t="str" cm="1">
        <f t="array" ref="DD1314:DE1314">TEXT(_xlfn.SEQUENCE(1, DATEDIF(AG1314, AH1314, "m") + 1, AG1314, 30), "YYYY-APMM")</f>
        <v>2013-AP08</v>
      </c>
      <c r="DE1314" t="str">
        <v>2013-AP08</v>
      </c>
      <c r="DN1314">
        <f t="shared" si="40"/>
        <v>412.5</v>
      </c>
      <c r="DO1314" t="str">
        <f t="shared" si="41"/>
        <v>SCREED MASON SK</v>
      </c>
    </row>
    <row r="1315" spans="1:119" x14ac:dyDescent="0.35">
      <c r="A1315" t="s">
        <v>105</v>
      </c>
      <c r="B1315">
        <v>500600</v>
      </c>
      <c r="C1315">
        <v>6359</v>
      </c>
      <c r="D1315">
        <v>124456</v>
      </c>
      <c r="E1315">
        <v>13662</v>
      </c>
      <c r="F1315">
        <v>0</v>
      </c>
      <c r="G1315" t="s">
        <v>106</v>
      </c>
      <c r="H1315" t="s">
        <v>106</v>
      </c>
      <c r="I1315" t="s">
        <v>106</v>
      </c>
      <c r="J1315" t="s">
        <v>107</v>
      </c>
      <c r="K1315" t="s">
        <v>108</v>
      </c>
      <c r="L1315" t="s">
        <v>109</v>
      </c>
      <c r="M1315" t="s">
        <v>110</v>
      </c>
      <c r="N1315" t="s">
        <v>3562</v>
      </c>
      <c r="O1315" t="s">
        <v>3120</v>
      </c>
      <c r="P1315">
        <v>8165</v>
      </c>
      <c r="Q1315">
        <v>88</v>
      </c>
      <c r="R1315">
        <v>0</v>
      </c>
      <c r="S1315">
        <v>160</v>
      </c>
      <c r="T1315">
        <v>0</v>
      </c>
      <c r="U1315">
        <v>7969.5</v>
      </c>
      <c r="V1315">
        <v>7969.5</v>
      </c>
      <c r="W1315">
        <v>160</v>
      </c>
      <c r="X1315">
        <v>0</v>
      </c>
      <c r="Y1315">
        <v>0</v>
      </c>
      <c r="Z1315">
        <v>0</v>
      </c>
      <c r="AD1315" s="1">
        <v>41519.333333333336</v>
      </c>
      <c r="AE1315" s="1">
        <v>41541.708333333336</v>
      </c>
      <c r="AG1315" s="1">
        <v>41506.333333333336</v>
      </c>
      <c r="AH1315" s="1">
        <v>41528.708333333336</v>
      </c>
      <c r="AI1315" s="1">
        <v>41506.333333333336</v>
      </c>
      <c r="AJ1315" s="1">
        <v>41528.708333333336</v>
      </c>
      <c r="AK1315" s="1">
        <v>41506.333333333336</v>
      </c>
      <c r="AL1315" s="1">
        <v>41528.708333333336</v>
      </c>
      <c r="AM1315" s="1">
        <v>41519.333333333336</v>
      </c>
      <c r="AN1315" s="1">
        <v>41541.708333333336</v>
      </c>
      <c r="AP1315" t="s">
        <v>113</v>
      </c>
      <c r="AU1315" t="s">
        <v>3563</v>
      </c>
      <c r="AY1315" t="s">
        <v>106</v>
      </c>
      <c r="AZ1315">
        <v>0</v>
      </c>
      <c r="BA1315">
        <v>0</v>
      </c>
      <c r="BD1315" s="3">
        <v>41321.661111111112</v>
      </c>
      <c r="BE1315" s="3">
        <v>41321.663888888892</v>
      </c>
      <c r="BF1315" t="s">
        <v>115</v>
      </c>
      <c r="BG1315" t="s">
        <v>115</v>
      </c>
      <c r="BH1315">
        <v>8149</v>
      </c>
      <c r="BM1315">
        <v>43420</v>
      </c>
      <c r="BR1315" t="s">
        <v>3122</v>
      </c>
      <c r="BS1315" t="s">
        <v>3123</v>
      </c>
      <c r="BU1315">
        <v>1</v>
      </c>
      <c r="BV1315" t="s">
        <v>118</v>
      </c>
      <c r="BX1315" t="s">
        <v>119</v>
      </c>
      <c r="BY1315" t="s">
        <v>119</v>
      </c>
      <c r="BZ1315" t="s">
        <v>119</v>
      </c>
      <c r="CA1315">
        <v>1</v>
      </c>
      <c r="CC1315" t="s">
        <v>120</v>
      </c>
      <c r="CH1315">
        <v>540</v>
      </c>
      <c r="CI1315">
        <v>35750</v>
      </c>
      <c r="CJ1315" t="s">
        <v>106</v>
      </c>
      <c r="CK1315" t="s">
        <v>106</v>
      </c>
      <c r="CL1315">
        <v>10</v>
      </c>
      <c r="CM1315" t="s">
        <v>3107</v>
      </c>
      <c r="CO1315">
        <v>124455</v>
      </c>
      <c r="CQ1315">
        <v>0</v>
      </c>
      <c r="CR1315">
        <v>0</v>
      </c>
      <c r="CS1315">
        <v>0</v>
      </c>
      <c r="CY1315" t="s">
        <v>123</v>
      </c>
      <c r="CZ1315" t="s">
        <v>124</v>
      </c>
      <c r="DD1315" t="str" cm="1">
        <f t="array" ref="DD1315">TEXT(_xlfn.SEQUENCE(1, DATEDIF(AG1315, AH1315, "m") + 1, AG1315, 30), "YYYY-APMM")</f>
        <v>2013-AP08</v>
      </c>
      <c r="DN1315">
        <f t="shared" si="40"/>
        <v>7969.5</v>
      </c>
      <c r="DO1315" t="str">
        <f t="shared" si="41"/>
        <v>STEEL FIXERS SK</v>
      </c>
    </row>
    <row r="1316" spans="1:119" x14ac:dyDescent="0.35">
      <c r="A1316" t="s">
        <v>105</v>
      </c>
      <c r="B1316">
        <v>500601</v>
      </c>
      <c r="C1316">
        <v>6359</v>
      </c>
      <c r="D1316">
        <v>124456</v>
      </c>
      <c r="E1316">
        <v>13662</v>
      </c>
      <c r="F1316">
        <v>0</v>
      </c>
      <c r="G1316" t="s">
        <v>106</v>
      </c>
      <c r="H1316" t="s">
        <v>106</v>
      </c>
      <c r="I1316" t="s">
        <v>106</v>
      </c>
      <c r="J1316" t="s">
        <v>107</v>
      </c>
      <c r="K1316" t="s">
        <v>108</v>
      </c>
      <c r="L1316" t="s">
        <v>109</v>
      </c>
      <c r="M1316" t="s">
        <v>110</v>
      </c>
      <c r="N1316" t="s">
        <v>3564</v>
      </c>
      <c r="O1316" t="s">
        <v>3137</v>
      </c>
      <c r="P1316">
        <v>8165</v>
      </c>
      <c r="Q1316">
        <v>88</v>
      </c>
      <c r="R1316">
        <v>0</v>
      </c>
      <c r="S1316">
        <v>200</v>
      </c>
      <c r="T1316">
        <v>0</v>
      </c>
      <c r="U1316">
        <v>1946</v>
      </c>
      <c r="V1316">
        <v>1946</v>
      </c>
      <c r="W1316">
        <v>200</v>
      </c>
      <c r="X1316">
        <v>0</v>
      </c>
      <c r="Y1316">
        <v>0</v>
      </c>
      <c r="Z1316">
        <v>0</v>
      </c>
      <c r="AD1316" s="1">
        <v>41528.333333333336</v>
      </c>
      <c r="AE1316" s="1">
        <v>41556.708333333336</v>
      </c>
      <c r="AG1316" s="1">
        <v>41515.333333333336</v>
      </c>
      <c r="AH1316" s="1">
        <v>41543.708333333336</v>
      </c>
      <c r="AI1316" s="1">
        <v>41515.333333333336</v>
      </c>
      <c r="AJ1316" s="1">
        <v>41543.708333333336</v>
      </c>
      <c r="AK1316" s="1">
        <v>41515.333333333336</v>
      </c>
      <c r="AL1316" s="1">
        <v>41543.708333333336</v>
      </c>
      <c r="AM1316" s="1">
        <v>41528.333333333336</v>
      </c>
      <c r="AN1316" s="1">
        <v>41556.708333333336</v>
      </c>
      <c r="AP1316" t="s">
        <v>113</v>
      </c>
      <c r="AU1316" t="s">
        <v>3565</v>
      </c>
      <c r="AY1316" t="s">
        <v>106</v>
      </c>
      <c r="AZ1316">
        <v>0</v>
      </c>
      <c r="BA1316">
        <v>0</v>
      </c>
      <c r="BD1316" s="3">
        <v>41321.661111111112</v>
      </c>
      <c r="BE1316" s="3">
        <v>41321.663888888892</v>
      </c>
      <c r="BF1316" t="s">
        <v>115</v>
      </c>
      <c r="BG1316" t="s">
        <v>115</v>
      </c>
      <c r="BH1316">
        <v>8149</v>
      </c>
      <c r="BM1316">
        <v>43420</v>
      </c>
      <c r="BR1316" t="s">
        <v>3122</v>
      </c>
      <c r="BS1316" t="s">
        <v>3123</v>
      </c>
      <c r="BU1316">
        <v>1</v>
      </c>
      <c r="BV1316" t="s">
        <v>118</v>
      </c>
      <c r="BX1316" t="s">
        <v>119</v>
      </c>
      <c r="BY1316" t="s">
        <v>119</v>
      </c>
      <c r="BZ1316" t="s">
        <v>119</v>
      </c>
      <c r="CA1316">
        <v>1</v>
      </c>
      <c r="CC1316" t="s">
        <v>120</v>
      </c>
      <c r="CH1316">
        <v>540</v>
      </c>
      <c r="CI1316">
        <v>35750</v>
      </c>
      <c r="CJ1316" t="s">
        <v>106</v>
      </c>
      <c r="CK1316" t="s">
        <v>106</v>
      </c>
      <c r="CL1316">
        <v>10</v>
      </c>
      <c r="CM1316" t="s">
        <v>3107</v>
      </c>
      <c r="CO1316">
        <v>124455</v>
      </c>
      <c r="CQ1316">
        <v>0</v>
      </c>
      <c r="CR1316">
        <v>0</v>
      </c>
      <c r="CS1316">
        <v>0</v>
      </c>
      <c r="CY1316" t="s">
        <v>123</v>
      </c>
      <c r="CZ1316" t="s">
        <v>124</v>
      </c>
      <c r="DD1316" t="str" cm="1">
        <f t="array" ref="DD1316">TEXT(_xlfn.SEQUENCE(1, DATEDIF(AG1316, AH1316, "m") + 1, AG1316, 30), "YYYY-APMM")</f>
        <v>2013-AP08</v>
      </c>
      <c r="DN1316">
        <f t="shared" si="40"/>
        <v>1946</v>
      </c>
      <c r="DO1316" t="str">
        <f t="shared" si="41"/>
        <v>STEEL FIXERS SK</v>
      </c>
    </row>
    <row r="1317" spans="1:119" x14ac:dyDescent="0.35">
      <c r="A1317" t="s">
        <v>105</v>
      </c>
      <c r="B1317">
        <v>500602</v>
      </c>
      <c r="C1317">
        <v>6359</v>
      </c>
      <c r="D1317">
        <v>124456</v>
      </c>
      <c r="E1317">
        <v>13662</v>
      </c>
      <c r="F1317">
        <v>0</v>
      </c>
      <c r="G1317" t="s">
        <v>106</v>
      </c>
      <c r="H1317" t="s">
        <v>106</v>
      </c>
      <c r="I1317" t="s">
        <v>106</v>
      </c>
      <c r="J1317" t="s">
        <v>107</v>
      </c>
      <c r="K1317" t="s">
        <v>108</v>
      </c>
      <c r="L1317" t="s">
        <v>109</v>
      </c>
      <c r="M1317" t="s">
        <v>110</v>
      </c>
      <c r="N1317" t="s">
        <v>3566</v>
      </c>
      <c r="O1317" t="s">
        <v>3125</v>
      </c>
      <c r="P1317">
        <v>8178</v>
      </c>
      <c r="Q1317">
        <v>88</v>
      </c>
      <c r="R1317">
        <v>0</v>
      </c>
      <c r="S1317">
        <v>200</v>
      </c>
      <c r="T1317">
        <v>0</v>
      </c>
      <c r="U1317">
        <v>535.25</v>
      </c>
      <c r="V1317">
        <v>535.25</v>
      </c>
      <c r="W1317">
        <v>200</v>
      </c>
      <c r="X1317">
        <v>0</v>
      </c>
      <c r="Y1317">
        <v>0</v>
      </c>
      <c r="Z1317">
        <v>0</v>
      </c>
      <c r="AD1317" s="1">
        <v>41538.333333333336</v>
      </c>
      <c r="AE1317" s="1">
        <v>41568.708333333336</v>
      </c>
      <c r="AG1317" s="1">
        <v>41525.333333333336</v>
      </c>
      <c r="AH1317" s="1">
        <v>41553.708333333336</v>
      </c>
      <c r="AI1317" s="1">
        <v>41525.333333333336</v>
      </c>
      <c r="AJ1317" s="1">
        <v>41553.708333333336</v>
      </c>
      <c r="AK1317" s="1">
        <v>41525.333333333336</v>
      </c>
      <c r="AL1317" s="1">
        <v>41553.708333333336</v>
      </c>
      <c r="AM1317" s="1">
        <v>41538.333333333336</v>
      </c>
      <c r="AN1317" s="1">
        <v>41568.708333333336</v>
      </c>
      <c r="AP1317" t="s">
        <v>113</v>
      </c>
      <c r="AU1317" t="s">
        <v>3567</v>
      </c>
      <c r="AY1317" t="s">
        <v>106</v>
      </c>
      <c r="AZ1317">
        <v>0</v>
      </c>
      <c r="BA1317">
        <v>0</v>
      </c>
      <c r="BD1317" s="3">
        <v>41321.661111111112</v>
      </c>
      <c r="BE1317" s="3">
        <v>41321.663888888892</v>
      </c>
      <c r="BF1317" t="s">
        <v>115</v>
      </c>
      <c r="BG1317" t="s">
        <v>115</v>
      </c>
      <c r="BH1317">
        <v>8149</v>
      </c>
      <c r="BM1317">
        <v>43550</v>
      </c>
      <c r="BR1317" t="s">
        <v>116</v>
      </c>
      <c r="BS1317" t="s">
        <v>117</v>
      </c>
      <c r="BU1317">
        <v>1</v>
      </c>
      <c r="BV1317" t="s">
        <v>118</v>
      </c>
      <c r="BX1317" t="s">
        <v>119</v>
      </c>
      <c r="BY1317" t="s">
        <v>119</v>
      </c>
      <c r="BZ1317" t="s">
        <v>119</v>
      </c>
      <c r="CA1317">
        <v>1</v>
      </c>
      <c r="CC1317" t="s">
        <v>120</v>
      </c>
      <c r="CH1317">
        <v>540</v>
      </c>
      <c r="CI1317">
        <v>35750</v>
      </c>
      <c r="CJ1317" t="s">
        <v>106</v>
      </c>
      <c r="CK1317" t="s">
        <v>106</v>
      </c>
      <c r="CL1317">
        <v>10</v>
      </c>
      <c r="CM1317" t="s">
        <v>3107</v>
      </c>
      <c r="CO1317">
        <v>124455</v>
      </c>
      <c r="CQ1317">
        <v>0</v>
      </c>
      <c r="CR1317">
        <v>0</v>
      </c>
      <c r="CS1317">
        <v>0</v>
      </c>
      <c r="CY1317" t="s">
        <v>123</v>
      </c>
      <c r="CZ1317" t="s">
        <v>124</v>
      </c>
      <c r="DD1317" t="str" cm="1">
        <f t="array" ref="DD1317">TEXT(_xlfn.SEQUENCE(1, DATEDIF(AG1317, AH1317, "m") + 1, AG1317, 30), "YYYY-APMM")</f>
        <v>2013-AP09</v>
      </c>
      <c r="DN1317">
        <f t="shared" si="40"/>
        <v>535.25</v>
      </c>
      <c r="DO1317" t="str">
        <f t="shared" si="41"/>
        <v>LABOR- SUBCONTRACTOR</v>
      </c>
    </row>
    <row r="1318" spans="1:119" x14ac:dyDescent="0.35">
      <c r="A1318" t="s">
        <v>105</v>
      </c>
      <c r="B1318">
        <v>500603</v>
      </c>
      <c r="C1318">
        <v>6359</v>
      </c>
      <c r="D1318">
        <v>124456</v>
      </c>
      <c r="E1318">
        <v>13662</v>
      </c>
      <c r="F1318">
        <v>0</v>
      </c>
      <c r="G1318" t="s">
        <v>106</v>
      </c>
      <c r="H1318" t="s">
        <v>106</v>
      </c>
      <c r="I1318" t="s">
        <v>106</v>
      </c>
      <c r="J1318" t="s">
        <v>107</v>
      </c>
      <c r="K1318" t="s">
        <v>108</v>
      </c>
      <c r="L1318" t="s">
        <v>109</v>
      </c>
      <c r="M1318" t="s">
        <v>110</v>
      </c>
      <c r="N1318" t="s">
        <v>3568</v>
      </c>
      <c r="O1318" t="s">
        <v>3128</v>
      </c>
      <c r="P1318">
        <v>8177</v>
      </c>
      <c r="Q1318">
        <v>88</v>
      </c>
      <c r="R1318">
        <v>0</v>
      </c>
      <c r="S1318">
        <v>200</v>
      </c>
      <c r="T1318">
        <v>0</v>
      </c>
      <c r="U1318">
        <v>1436</v>
      </c>
      <c r="V1318">
        <v>1436</v>
      </c>
      <c r="W1318">
        <v>200</v>
      </c>
      <c r="X1318">
        <v>1100</v>
      </c>
      <c r="Y1318">
        <v>0</v>
      </c>
      <c r="Z1318">
        <v>1100</v>
      </c>
      <c r="AD1318" s="1">
        <v>41549.333333333336</v>
      </c>
      <c r="AE1318" s="1">
        <v>41580.708333333336</v>
      </c>
      <c r="AG1318" s="1">
        <v>41536.333333333336</v>
      </c>
      <c r="AH1318" s="1">
        <v>41567.708333333336</v>
      </c>
      <c r="AI1318" s="1">
        <v>41536.333333333336</v>
      </c>
      <c r="AJ1318" s="1">
        <v>41567.708333333336</v>
      </c>
      <c r="AK1318" s="1">
        <v>41536.333333333336</v>
      </c>
      <c r="AL1318" s="1">
        <v>41567.708333333336</v>
      </c>
      <c r="AM1318" s="1">
        <v>41549.333333333336</v>
      </c>
      <c r="AN1318" s="1">
        <v>41580.708333333336</v>
      </c>
      <c r="AP1318" t="s">
        <v>113</v>
      </c>
      <c r="AU1318" t="s">
        <v>3569</v>
      </c>
      <c r="AY1318" t="s">
        <v>106</v>
      </c>
      <c r="AZ1318">
        <v>0</v>
      </c>
      <c r="BA1318">
        <v>0</v>
      </c>
      <c r="BD1318" s="3">
        <v>41321.661111111112</v>
      </c>
      <c r="BE1318" s="3">
        <v>41321.663888888892</v>
      </c>
      <c r="BF1318" t="s">
        <v>115</v>
      </c>
      <c r="BG1318" t="s">
        <v>115</v>
      </c>
      <c r="BH1318">
        <v>8149</v>
      </c>
      <c r="BM1318">
        <v>43540</v>
      </c>
      <c r="BR1318" t="s">
        <v>1299</v>
      </c>
      <c r="BS1318" t="s">
        <v>1300</v>
      </c>
      <c r="BU1318">
        <v>1</v>
      </c>
      <c r="BV1318" t="s">
        <v>118</v>
      </c>
      <c r="BX1318" t="s">
        <v>119</v>
      </c>
      <c r="BY1318" t="s">
        <v>119</v>
      </c>
      <c r="BZ1318" t="s">
        <v>119</v>
      </c>
      <c r="CA1318">
        <v>1</v>
      </c>
      <c r="CC1318" t="s">
        <v>120</v>
      </c>
      <c r="CH1318">
        <v>540</v>
      </c>
      <c r="CI1318">
        <v>35750</v>
      </c>
      <c r="CJ1318" t="s">
        <v>106</v>
      </c>
      <c r="CK1318" t="s">
        <v>106</v>
      </c>
      <c r="CL1318">
        <v>10</v>
      </c>
      <c r="CM1318" t="s">
        <v>3107</v>
      </c>
      <c r="CO1318">
        <v>124455</v>
      </c>
      <c r="CQ1318">
        <v>0</v>
      </c>
      <c r="CR1318">
        <v>0</v>
      </c>
      <c r="CS1318">
        <v>0</v>
      </c>
      <c r="CY1318" t="s">
        <v>123</v>
      </c>
      <c r="CZ1318" t="s">
        <v>124</v>
      </c>
      <c r="DD1318" t="str" cm="1">
        <f t="array" ref="DD1318:DE1318">TEXT(_xlfn.SEQUENCE(1, DATEDIF(AG1318, AH1318, "m") + 1, AG1318, 30), "YYYY-APMM")</f>
        <v>2013-AP09</v>
      </c>
      <c r="DE1318" t="str">
        <v>2013-AP10</v>
      </c>
      <c r="DN1318">
        <f t="shared" si="40"/>
        <v>718</v>
      </c>
      <c r="DO1318" t="str">
        <f t="shared" si="41"/>
        <v>LABOR - CIVIL</v>
      </c>
    </row>
    <row r="1319" spans="1:119" x14ac:dyDescent="0.35">
      <c r="A1319" t="s">
        <v>105</v>
      </c>
      <c r="B1319">
        <v>500604</v>
      </c>
      <c r="C1319">
        <v>6359</v>
      </c>
      <c r="D1319">
        <v>124456</v>
      </c>
      <c r="E1319">
        <v>13662</v>
      </c>
      <c r="F1319">
        <v>0</v>
      </c>
      <c r="G1319" t="s">
        <v>106</v>
      </c>
      <c r="H1319" t="s">
        <v>106</v>
      </c>
      <c r="I1319" t="s">
        <v>106</v>
      </c>
      <c r="J1319" t="s">
        <v>107</v>
      </c>
      <c r="K1319" t="s">
        <v>108</v>
      </c>
      <c r="L1319" t="s">
        <v>109</v>
      </c>
      <c r="M1319" t="s">
        <v>110</v>
      </c>
      <c r="N1319" t="s">
        <v>3570</v>
      </c>
      <c r="O1319" t="s">
        <v>3131</v>
      </c>
      <c r="P1319">
        <v>8163</v>
      </c>
      <c r="Q1319">
        <v>88</v>
      </c>
      <c r="R1319">
        <v>0</v>
      </c>
      <c r="S1319">
        <v>200</v>
      </c>
      <c r="T1319">
        <v>0</v>
      </c>
      <c r="U1319">
        <v>8096.25</v>
      </c>
      <c r="V1319">
        <v>8096.25</v>
      </c>
      <c r="W1319">
        <v>200</v>
      </c>
      <c r="X1319">
        <v>0</v>
      </c>
      <c r="Y1319">
        <v>0</v>
      </c>
      <c r="Z1319">
        <v>0</v>
      </c>
      <c r="AD1319" s="1">
        <v>41568.333333333336</v>
      </c>
      <c r="AE1319" s="1">
        <v>41596.708333333336</v>
      </c>
      <c r="AG1319" s="1">
        <v>41553.333333333336</v>
      </c>
      <c r="AH1319" s="1">
        <v>41583.708333333336</v>
      </c>
      <c r="AI1319" s="1">
        <v>41553.333333333336</v>
      </c>
      <c r="AJ1319" s="1">
        <v>41583.708333333336</v>
      </c>
      <c r="AK1319" s="1">
        <v>41553.333333333336</v>
      </c>
      <c r="AL1319" s="1">
        <v>41583.708333333336</v>
      </c>
      <c r="AM1319" s="1">
        <v>41568.333333333336</v>
      </c>
      <c r="AN1319" s="1">
        <v>41596.708333333336</v>
      </c>
      <c r="AP1319" t="s">
        <v>113</v>
      </c>
      <c r="AU1319" t="s">
        <v>3571</v>
      </c>
      <c r="AY1319" t="s">
        <v>106</v>
      </c>
      <c r="AZ1319">
        <v>0</v>
      </c>
      <c r="BA1319">
        <v>0</v>
      </c>
      <c r="BD1319" s="3">
        <v>41321.661111111112</v>
      </c>
      <c r="BE1319" s="3">
        <v>41321.663888888892</v>
      </c>
      <c r="BF1319" t="s">
        <v>115</v>
      </c>
      <c r="BG1319" t="s">
        <v>115</v>
      </c>
      <c r="BH1319">
        <v>8149</v>
      </c>
      <c r="BM1319">
        <v>43400</v>
      </c>
      <c r="BR1319" t="s">
        <v>3114</v>
      </c>
      <c r="BS1319" t="s">
        <v>3115</v>
      </c>
      <c r="BU1319">
        <v>1</v>
      </c>
      <c r="BV1319" t="s">
        <v>118</v>
      </c>
      <c r="BX1319" t="s">
        <v>119</v>
      </c>
      <c r="BY1319" t="s">
        <v>119</v>
      </c>
      <c r="BZ1319" t="s">
        <v>119</v>
      </c>
      <c r="CA1319">
        <v>1</v>
      </c>
      <c r="CC1319" t="s">
        <v>120</v>
      </c>
      <c r="CH1319">
        <v>540</v>
      </c>
      <c r="CI1319">
        <v>35750</v>
      </c>
      <c r="CJ1319" t="s">
        <v>106</v>
      </c>
      <c r="CK1319" t="s">
        <v>106</v>
      </c>
      <c r="CL1319">
        <v>10</v>
      </c>
      <c r="CM1319" t="s">
        <v>3107</v>
      </c>
      <c r="CO1319">
        <v>124455</v>
      </c>
      <c r="CQ1319">
        <v>0</v>
      </c>
      <c r="CR1319">
        <v>0</v>
      </c>
      <c r="CS1319">
        <v>0</v>
      </c>
      <c r="CY1319" t="s">
        <v>123</v>
      </c>
      <c r="CZ1319" t="s">
        <v>124</v>
      </c>
      <c r="DD1319" t="str" cm="1">
        <f t="array" ref="DD1319">TEXT(_xlfn.SEQUENCE(1, DATEDIF(AG1319, AH1319, "m") + 1, AG1319, 30), "YYYY-APMM")</f>
        <v>2013-AP10</v>
      </c>
      <c r="DN1319">
        <f t="shared" si="40"/>
        <v>8096.25</v>
      </c>
      <c r="DO1319" t="str">
        <f t="shared" si="41"/>
        <v>BLINDING MASON SK</v>
      </c>
    </row>
    <row r="1320" spans="1:119" x14ac:dyDescent="0.35">
      <c r="A1320" t="s">
        <v>105</v>
      </c>
      <c r="B1320">
        <v>500605</v>
      </c>
      <c r="C1320">
        <v>6359</v>
      </c>
      <c r="D1320">
        <v>124456</v>
      </c>
      <c r="E1320">
        <v>13662</v>
      </c>
      <c r="F1320">
        <v>0</v>
      </c>
      <c r="G1320" t="s">
        <v>106</v>
      </c>
      <c r="H1320" t="s">
        <v>106</v>
      </c>
      <c r="I1320" t="s">
        <v>106</v>
      </c>
      <c r="J1320" t="s">
        <v>107</v>
      </c>
      <c r="K1320" t="s">
        <v>108</v>
      </c>
      <c r="L1320" t="s">
        <v>109</v>
      </c>
      <c r="M1320" t="s">
        <v>110</v>
      </c>
      <c r="N1320" t="s">
        <v>3572</v>
      </c>
      <c r="O1320" t="s">
        <v>3134</v>
      </c>
      <c r="P1320">
        <v>8163</v>
      </c>
      <c r="Q1320">
        <v>88</v>
      </c>
      <c r="R1320">
        <v>0</v>
      </c>
      <c r="S1320">
        <v>200</v>
      </c>
      <c r="T1320">
        <v>0</v>
      </c>
      <c r="U1320">
        <v>5538.75</v>
      </c>
      <c r="V1320">
        <v>5538.75</v>
      </c>
      <c r="W1320">
        <v>200</v>
      </c>
      <c r="X1320">
        <v>0</v>
      </c>
      <c r="Y1320">
        <v>0</v>
      </c>
      <c r="Z1320">
        <v>0</v>
      </c>
      <c r="AD1320" s="1">
        <v>41595.333333333336</v>
      </c>
      <c r="AE1320" s="1">
        <v>41623.708333333336</v>
      </c>
      <c r="AG1320" s="1">
        <v>41582.333333333336</v>
      </c>
      <c r="AH1320" s="1">
        <v>41610.708333333336</v>
      </c>
      <c r="AI1320" s="1">
        <v>41582.333333333336</v>
      </c>
      <c r="AJ1320" s="1">
        <v>41610.708333333336</v>
      </c>
      <c r="AK1320" s="1">
        <v>41582.333333333336</v>
      </c>
      <c r="AL1320" s="1">
        <v>41610.708333333336</v>
      </c>
      <c r="AM1320" s="1">
        <v>41595.333333333336</v>
      </c>
      <c r="AN1320" s="1">
        <v>41623.708333333336</v>
      </c>
      <c r="AP1320" t="s">
        <v>113</v>
      </c>
      <c r="AU1320" t="s">
        <v>3573</v>
      </c>
      <c r="AY1320" t="s">
        <v>106</v>
      </c>
      <c r="AZ1320">
        <v>0</v>
      </c>
      <c r="BA1320">
        <v>0</v>
      </c>
      <c r="BD1320" s="3">
        <v>41321.661111111112</v>
      </c>
      <c r="BE1320" s="3">
        <v>41321.663888888892</v>
      </c>
      <c r="BF1320" t="s">
        <v>115</v>
      </c>
      <c r="BG1320" t="s">
        <v>115</v>
      </c>
      <c r="BH1320">
        <v>8149</v>
      </c>
      <c r="BM1320">
        <v>43400</v>
      </c>
      <c r="BR1320" t="s">
        <v>3114</v>
      </c>
      <c r="BS1320" t="s">
        <v>3115</v>
      </c>
      <c r="BU1320">
        <v>1</v>
      </c>
      <c r="BV1320" t="s">
        <v>118</v>
      </c>
      <c r="BX1320" t="s">
        <v>119</v>
      </c>
      <c r="BY1320" t="s">
        <v>119</v>
      </c>
      <c r="BZ1320" t="s">
        <v>119</v>
      </c>
      <c r="CA1320">
        <v>1</v>
      </c>
      <c r="CC1320" t="s">
        <v>120</v>
      </c>
      <c r="CH1320">
        <v>540</v>
      </c>
      <c r="CI1320">
        <v>35750</v>
      </c>
      <c r="CJ1320" t="s">
        <v>106</v>
      </c>
      <c r="CK1320" t="s">
        <v>106</v>
      </c>
      <c r="CL1320">
        <v>10</v>
      </c>
      <c r="CM1320" t="s">
        <v>3107</v>
      </c>
      <c r="CO1320">
        <v>124455</v>
      </c>
      <c r="CQ1320">
        <v>0</v>
      </c>
      <c r="CR1320">
        <v>0</v>
      </c>
      <c r="CS1320">
        <v>0</v>
      </c>
      <c r="CY1320" t="s">
        <v>123</v>
      </c>
      <c r="CZ1320" t="s">
        <v>124</v>
      </c>
      <c r="DD1320" t="str" cm="1">
        <f t="array" ref="DD1320">TEXT(_xlfn.SEQUENCE(1, DATEDIF(AG1320, AH1320, "m") + 1, AG1320, 30), "YYYY-APMM")</f>
        <v>2013-AP11</v>
      </c>
      <c r="DN1320">
        <f t="shared" si="40"/>
        <v>5538.75</v>
      </c>
      <c r="DO1320" t="str">
        <f t="shared" si="41"/>
        <v>BLINDING MASON SK</v>
      </c>
    </row>
    <row r="1321" spans="1:119" x14ac:dyDescent="0.35">
      <c r="A1321" t="s">
        <v>105</v>
      </c>
      <c r="B1321">
        <v>500606</v>
      </c>
      <c r="C1321">
        <v>6359</v>
      </c>
      <c r="D1321">
        <v>124458</v>
      </c>
      <c r="E1321">
        <v>13662</v>
      </c>
      <c r="F1321">
        <v>0</v>
      </c>
      <c r="G1321" t="s">
        <v>106</v>
      </c>
      <c r="H1321" t="s">
        <v>106</v>
      </c>
      <c r="I1321" t="s">
        <v>106</v>
      </c>
      <c r="J1321" t="s">
        <v>107</v>
      </c>
      <c r="K1321" t="s">
        <v>108</v>
      </c>
      <c r="L1321" t="s">
        <v>109</v>
      </c>
      <c r="M1321" t="s">
        <v>110</v>
      </c>
      <c r="N1321" t="s">
        <v>3574</v>
      </c>
      <c r="O1321" t="s">
        <v>3140</v>
      </c>
      <c r="P1321">
        <v>8166</v>
      </c>
      <c r="Q1321">
        <v>88</v>
      </c>
      <c r="R1321">
        <v>0</v>
      </c>
      <c r="S1321">
        <v>200</v>
      </c>
      <c r="T1321">
        <v>0</v>
      </c>
      <c r="U1321">
        <v>3418</v>
      </c>
      <c r="V1321">
        <v>3418</v>
      </c>
      <c r="W1321">
        <v>200</v>
      </c>
      <c r="X1321">
        <v>0</v>
      </c>
      <c r="Y1321">
        <v>0</v>
      </c>
      <c r="Z1321">
        <v>0</v>
      </c>
      <c r="AD1321" s="1">
        <v>41654.333333333336</v>
      </c>
      <c r="AE1321" s="1">
        <v>41683.708333333336</v>
      </c>
      <c r="AG1321" s="1">
        <v>41641.333333333336</v>
      </c>
      <c r="AH1321" s="1">
        <v>41669.708333333336</v>
      </c>
      <c r="AI1321" s="1">
        <v>41641.333333333336</v>
      </c>
      <c r="AJ1321" s="1">
        <v>41669.708333333336</v>
      </c>
      <c r="AK1321" s="1">
        <v>41641.333333333336</v>
      </c>
      <c r="AL1321" s="1">
        <v>41669.708333333336</v>
      </c>
      <c r="AM1321" s="1">
        <v>41654.333333333336</v>
      </c>
      <c r="AN1321" s="1">
        <v>41683.708333333336</v>
      </c>
      <c r="AP1321" t="s">
        <v>113</v>
      </c>
      <c r="AU1321" t="s">
        <v>3575</v>
      </c>
      <c r="AY1321" t="s">
        <v>106</v>
      </c>
      <c r="AZ1321">
        <v>0</v>
      </c>
      <c r="BA1321">
        <v>0</v>
      </c>
      <c r="BD1321" s="3">
        <v>41321.661111111112</v>
      </c>
      <c r="BE1321" s="3">
        <v>41321.663888888892</v>
      </c>
      <c r="BF1321" t="s">
        <v>115</v>
      </c>
      <c r="BG1321" t="s">
        <v>115</v>
      </c>
      <c r="BH1321">
        <v>8149</v>
      </c>
      <c r="BM1321">
        <v>43430</v>
      </c>
      <c r="BR1321" t="s">
        <v>1304</v>
      </c>
      <c r="BS1321" t="s">
        <v>1305</v>
      </c>
      <c r="BU1321">
        <v>1</v>
      </c>
      <c r="BV1321" t="s">
        <v>118</v>
      </c>
      <c r="BX1321" t="s">
        <v>119</v>
      </c>
      <c r="BY1321" t="s">
        <v>119</v>
      </c>
      <c r="BZ1321" t="s">
        <v>119</v>
      </c>
      <c r="CA1321">
        <v>1</v>
      </c>
      <c r="CC1321" t="s">
        <v>120</v>
      </c>
      <c r="CH1321">
        <v>540</v>
      </c>
      <c r="CI1321">
        <v>35780</v>
      </c>
      <c r="CJ1321" t="s">
        <v>106</v>
      </c>
      <c r="CK1321" t="s">
        <v>106</v>
      </c>
      <c r="CL1321">
        <v>15</v>
      </c>
      <c r="CM1321" t="s">
        <v>2963</v>
      </c>
      <c r="CO1321">
        <v>124457</v>
      </c>
      <c r="CQ1321">
        <v>0</v>
      </c>
      <c r="CR1321">
        <v>0</v>
      </c>
      <c r="CS1321">
        <v>0</v>
      </c>
      <c r="CY1321" t="s">
        <v>123</v>
      </c>
      <c r="CZ1321" t="s">
        <v>124</v>
      </c>
      <c r="DD1321" t="str" cm="1">
        <f t="array" ref="DD1321">TEXT(_xlfn.SEQUENCE(1, DATEDIF(AG1321, AH1321, "m") + 1, AG1321, 30), "YYYY-APMM")</f>
        <v>2014-AP01</v>
      </c>
      <c r="DN1321">
        <f t="shared" si="40"/>
        <v>3418</v>
      </c>
      <c r="DO1321" t="str">
        <f t="shared" si="41"/>
        <v>CARPENTERS SK</v>
      </c>
    </row>
    <row r="1322" spans="1:119" x14ac:dyDescent="0.35">
      <c r="A1322" t="s">
        <v>105</v>
      </c>
      <c r="B1322">
        <v>500607</v>
      </c>
      <c r="C1322">
        <v>6359</v>
      </c>
      <c r="D1322">
        <v>124458</v>
      </c>
      <c r="E1322">
        <v>13662</v>
      </c>
      <c r="F1322">
        <v>0</v>
      </c>
      <c r="G1322" t="s">
        <v>106</v>
      </c>
      <c r="H1322" t="s">
        <v>106</v>
      </c>
      <c r="I1322" t="s">
        <v>106</v>
      </c>
      <c r="J1322" t="s">
        <v>107</v>
      </c>
      <c r="K1322" t="s">
        <v>108</v>
      </c>
      <c r="L1322" t="s">
        <v>109</v>
      </c>
      <c r="M1322" t="s">
        <v>110</v>
      </c>
      <c r="N1322" t="s">
        <v>3576</v>
      </c>
      <c r="O1322" t="s">
        <v>3143</v>
      </c>
      <c r="P1322">
        <v>8167</v>
      </c>
      <c r="Q1322">
        <v>88</v>
      </c>
      <c r="R1322">
        <v>0</v>
      </c>
      <c r="S1322">
        <v>184</v>
      </c>
      <c r="T1322">
        <v>0</v>
      </c>
      <c r="U1322">
        <v>339.5</v>
      </c>
      <c r="V1322">
        <v>339.5</v>
      </c>
      <c r="W1322">
        <v>184</v>
      </c>
      <c r="X1322">
        <v>0</v>
      </c>
      <c r="Y1322">
        <v>0</v>
      </c>
      <c r="Z1322">
        <v>0</v>
      </c>
      <c r="AD1322" s="1">
        <v>41664.333333333336</v>
      </c>
      <c r="AE1322" s="1">
        <v>41690.708333333336</v>
      </c>
      <c r="AG1322" s="1">
        <v>41651.333333333336</v>
      </c>
      <c r="AH1322" s="1">
        <v>41676.708333333336</v>
      </c>
      <c r="AI1322" s="1">
        <v>41651.333333333336</v>
      </c>
      <c r="AJ1322" s="1">
        <v>41676.708333333336</v>
      </c>
      <c r="AK1322" s="1">
        <v>41651.333333333336</v>
      </c>
      <c r="AL1322" s="1">
        <v>41676.708333333336</v>
      </c>
      <c r="AM1322" s="1">
        <v>41664.333333333336</v>
      </c>
      <c r="AN1322" s="1">
        <v>41690.708333333336</v>
      </c>
      <c r="AP1322" t="s">
        <v>113</v>
      </c>
      <c r="AU1322" t="s">
        <v>3577</v>
      </c>
      <c r="AY1322" t="s">
        <v>106</v>
      </c>
      <c r="AZ1322">
        <v>0</v>
      </c>
      <c r="BA1322">
        <v>0</v>
      </c>
      <c r="BD1322" s="3">
        <v>41321.661111111112</v>
      </c>
      <c r="BE1322" s="3">
        <v>41321.663888888892</v>
      </c>
      <c r="BF1322" t="s">
        <v>115</v>
      </c>
      <c r="BG1322" t="s">
        <v>115</v>
      </c>
      <c r="BH1322">
        <v>8149</v>
      </c>
      <c r="BM1322">
        <v>43440</v>
      </c>
      <c r="BR1322" t="s">
        <v>3145</v>
      </c>
      <c r="BS1322" t="s">
        <v>3146</v>
      </c>
      <c r="BU1322">
        <v>1</v>
      </c>
      <c r="BV1322" t="s">
        <v>118</v>
      </c>
      <c r="BX1322" t="s">
        <v>119</v>
      </c>
      <c r="BY1322" t="s">
        <v>119</v>
      </c>
      <c r="BZ1322" t="s">
        <v>119</v>
      </c>
      <c r="CA1322">
        <v>1</v>
      </c>
      <c r="CC1322" t="s">
        <v>120</v>
      </c>
      <c r="CH1322">
        <v>540</v>
      </c>
      <c r="CI1322">
        <v>35780</v>
      </c>
      <c r="CJ1322" t="s">
        <v>106</v>
      </c>
      <c r="CK1322" t="s">
        <v>106</v>
      </c>
      <c r="CL1322">
        <v>15</v>
      </c>
      <c r="CM1322" t="s">
        <v>2963</v>
      </c>
      <c r="CO1322">
        <v>124457</v>
      </c>
      <c r="CQ1322">
        <v>0</v>
      </c>
      <c r="CR1322">
        <v>0</v>
      </c>
      <c r="CS1322">
        <v>0</v>
      </c>
      <c r="CY1322" t="s">
        <v>123</v>
      </c>
      <c r="CZ1322" t="s">
        <v>124</v>
      </c>
      <c r="DD1322" t="str" cm="1">
        <f t="array" ref="DD1322">TEXT(_xlfn.SEQUENCE(1, DATEDIF(AG1322, AH1322, "m") + 1, AG1322, 30), "YYYY-APMM")</f>
        <v>2014-AP01</v>
      </c>
      <c r="DN1322">
        <f t="shared" si="40"/>
        <v>339.5</v>
      </c>
      <c r="DO1322" t="str">
        <f t="shared" si="41"/>
        <v>CONCRETE MASON SK</v>
      </c>
    </row>
    <row r="1323" spans="1:119" x14ac:dyDescent="0.35">
      <c r="A1323" t="s">
        <v>105</v>
      </c>
      <c r="B1323">
        <v>500608</v>
      </c>
      <c r="C1323">
        <v>6359</v>
      </c>
      <c r="D1323">
        <v>124458</v>
      </c>
      <c r="E1323">
        <v>13662</v>
      </c>
      <c r="F1323">
        <v>0</v>
      </c>
      <c r="G1323" t="s">
        <v>106</v>
      </c>
      <c r="H1323" t="s">
        <v>106</v>
      </c>
      <c r="I1323" t="s">
        <v>106</v>
      </c>
      <c r="J1323" t="s">
        <v>107</v>
      </c>
      <c r="K1323" t="s">
        <v>108</v>
      </c>
      <c r="L1323" t="s">
        <v>109</v>
      </c>
      <c r="M1323" t="s">
        <v>110</v>
      </c>
      <c r="N1323" t="s">
        <v>3578</v>
      </c>
      <c r="O1323" t="s">
        <v>3164</v>
      </c>
      <c r="P1323">
        <v>8165</v>
      </c>
      <c r="Q1323">
        <v>88</v>
      </c>
      <c r="R1323">
        <v>0</v>
      </c>
      <c r="S1323">
        <v>200</v>
      </c>
      <c r="T1323">
        <v>0</v>
      </c>
      <c r="U1323">
        <v>19080.25</v>
      </c>
      <c r="V1323">
        <v>19080.25</v>
      </c>
      <c r="W1323">
        <v>200</v>
      </c>
      <c r="X1323">
        <v>0</v>
      </c>
      <c r="Y1323">
        <v>0</v>
      </c>
      <c r="Z1323">
        <v>0</v>
      </c>
      <c r="AD1323" s="1">
        <v>41667.333333333336</v>
      </c>
      <c r="AE1323" s="1">
        <v>41696.708333333336</v>
      </c>
      <c r="AG1323" s="1">
        <v>41654.333333333336</v>
      </c>
      <c r="AH1323" s="1">
        <v>41683.708333333336</v>
      </c>
      <c r="AI1323" s="1">
        <v>41654.333333333336</v>
      </c>
      <c r="AJ1323" s="1">
        <v>41683.708333333336</v>
      </c>
      <c r="AK1323" s="1">
        <v>41654.333333333336</v>
      </c>
      <c r="AL1323" s="1">
        <v>41683.708333333336</v>
      </c>
      <c r="AM1323" s="1">
        <v>41667.333333333336</v>
      </c>
      <c r="AN1323" s="1">
        <v>41696.708333333336</v>
      </c>
      <c r="AP1323" t="s">
        <v>113</v>
      </c>
      <c r="AU1323" t="s">
        <v>3579</v>
      </c>
      <c r="AY1323" t="s">
        <v>106</v>
      </c>
      <c r="AZ1323">
        <v>0</v>
      </c>
      <c r="BA1323">
        <v>0</v>
      </c>
      <c r="BD1323" s="3">
        <v>41321.661111111112</v>
      </c>
      <c r="BE1323" s="3">
        <v>41321.663888888892</v>
      </c>
      <c r="BF1323" t="s">
        <v>115</v>
      </c>
      <c r="BG1323" t="s">
        <v>115</v>
      </c>
      <c r="BH1323">
        <v>8149</v>
      </c>
      <c r="BM1323">
        <v>43420</v>
      </c>
      <c r="BR1323" t="s">
        <v>3122</v>
      </c>
      <c r="BS1323" t="s">
        <v>3123</v>
      </c>
      <c r="BU1323">
        <v>1</v>
      </c>
      <c r="BV1323" t="s">
        <v>118</v>
      </c>
      <c r="BX1323" t="s">
        <v>119</v>
      </c>
      <c r="BY1323" t="s">
        <v>119</v>
      </c>
      <c r="BZ1323" t="s">
        <v>119</v>
      </c>
      <c r="CA1323">
        <v>1</v>
      </c>
      <c r="CC1323" t="s">
        <v>120</v>
      </c>
      <c r="CH1323">
        <v>540</v>
      </c>
      <c r="CI1323">
        <v>35780</v>
      </c>
      <c r="CJ1323" t="s">
        <v>106</v>
      </c>
      <c r="CK1323" t="s">
        <v>106</v>
      </c>
      <c r="CL1323">
        <v>15</v>
      </c>
      <c r="CM1323" t="s">
        <v>2963</v>
      </c>
      <c r="CO1323">
        <v>124457</v>
      </c>
      <c r="CQ1323">
        <v>0</v>
      </c>
      <c r="CR1323">
        <v>0</v>
      </c>
      <c r="CS1323">
        <v>0</v>
      </c>
      <c r="CY1323" t="s">
        <v>123</v>
      </c>
      <c r="CZ1323" t="s">
        <v>124</v>
      </c>
      <c r="DD1323" t="str" cm="1">
        <f t="array" ref="DD1323">TEXT(_xlfn.SEQUENCE(1, DATEDIF(AG1323, AH1323, "m") + 1, AG1323, 30), "YYYY-APMM")</f>
        <v>2014-AP01</v>
      </c>
      <c r="DN1323">
        <f t="shared" si="40"/>
        <v>19080.25</v>
      </c>
      <c r="DO1323" t="str">
        <f t="shared" si="41"/>
        <v>STEEL FIXERS SK</v>
      </c>
    </row>
    <row r="1324" spans="1:119" x14ac:dyDescent="0.35">
      <c r="A1324" t="s">
        <v>105</v>
      </c>
      <c r="B1324">
        <v>500609</v>
      </c>
      <c r="C1324">
        <v>6359</v>
      </c>
      <c r="D1324">
        <v>124458</v>
      </c>
      <c r="E1324">
        <v>13662</v>
      </c>
      <c r="F1324">
        <v>0</v>
      </c>
      <c r="G1324" t="s">
        <v>106</v>
      </c>
      <c r="H1324" t="s">
        <v>106</v>
      </c>
      <c r="I1324" t="s">
        <v>106</v>
      </c>
      <c r="J1324" t="s">
        <v>107</v>
      </c>
      <c r="K1324" t="s">
        <v>108</v>
      </c>
      <c r="L1324" t="s">
        <v>109</v>
      </c>
      <c r="M1324" t="s">
        <v>110</v>
      </c>
      <c r="N1324" t="s">
        <v>3580</v>
      </c>
      <c r="O1324" t="s">
        <v>3167</v>
      </c>
      <c r="P1324">
        <v>8167</v>
      </c>
      <c r="Q1324">
        <v>88</v>
      </c>
      <c r="R1324">
        <v>0</v>
      </c>
      <c r="S1324">
        <v>112</v>
      </c>
      <c r="T1324">
        <v>0</v>
      </c>
      <c r="U1324">
        <v>1288</v>
      </c>
      <c r="V1324">
        <v>1288</v>
      </c>
      <c r="W1324">
        <v>112</v>
      </c>
      <c r="X1324">
        <v>0</v>
      </c>
      <c r="Y1324">
        <v>0</v>
      </c>
      <c r="Z1324">
        <v>0</v>
      </c>
      <c r="AD1324" s="1">
        <v>41685.333333333336</v>
      </c>
      <c r="AE1324" s="1">
        <v>41700.708333333336</v>
      </c>
      <c r="AG1324" s="1">
        <v>41671.333333333336</v>
      </c>
      <c r="AH1324" s="1">
        <v>41687.708333333336</v>
      </c>
      <c r="AI1324" s="1">
        <v>41671.333333333336</v>
      </c>
      <c r="AJ1324" s="1">
        <v>41687.708333333336</v>
      </c>
      <c r="AK1324" s="1">
        <v>41671.333333333336</v>
      </c>
      <c r="AL1324" s="1">
        <v>41687.708333333336</v>
      </c>
      <c r="AM1324" s="1">
        <v>41685.333333333336</v>
      </c>
      <c r="AN1324" s="1">
        <v>41700.708333333336</v>
      </c>
      <c r="AP1324" t="s">
        <v>113</v>
      </c>
      <c r="AU1324" t="s">
        <v>3581</v>
      </c>
      <c r="AY1324" t="s">
        <v>106</v>
      </c>
      <c r="AZ1324">
        <v>0</v>
      </c>
      <c r="BA1324">
        <v>0</v>
      </c>
      <c r="BD1324" s="3">
        <v>41321.661111111112</v>
      </c>
      <c r="BE1324" s="3">
        <v>41321.663888888892</v>
      </c>
      <c r="BF1324" t="s">
        <v>115</v>
      </c>
      <c r="BG1324" t="s">
        <v>115</v>
      </c>
      <c r="BH1324">
        <v>8149</v>
      </c>
      <c r="BM1324">
        <v>43440</v>
      </c>
      <c r="BR1324" t="s">
        <v>3145</v>
      </c>
      <c r="BS1324" t="s">
        <v>3146</v>
      </c>
      <c r="BU1324">
        <v>1</v>
      </c>
      <c r="BV1324" t="s">
        <v>118</v>
      </c>
      <c r="BX1324" t="s">
        <v>119</v>
      </c>
      <c r="BY1324" t="s">
        <v>119</v>
      </c>
      <c r="BZ1324" t="s">
        <v>119</v>
      </c>
      <c r="CA1324">
        <v>1</v>
      </c>
      <c r="CC1324" t="s">
        <v>120</v>
      </c>
      <c r="CH1324">
        <v>540</v>
      </c>
      <c r="CI1324">
        <v>35780</v>
      </c>
      <c r="CJ1324" t="s">
        <v>106</v>
      </c>
      <c r="CK1324" t="s">
        <v>106</v>
      </c>
      <c r="CL1324">
        <v>15</v>
      </c>
      <c r="CM1324" t="s">
        <v>2963</v>
      </c>
      <c r="CO1324">
        <v>124457</v>
      </c>
      <c r="CQ1324">
        <v>0</v>
      </c>
      <c r="CR1324">
        <v>0</v>
      </c>
      <c r="CS1324">
        <v>0</v>
      </c>
      <c r="CY1324" t="s">
        <v>123</v>
      </c>
      <c r="CZ1324" t="s">
        <v>124</v>
      </c>
      <c r="DD1324" t="str" cm="1">
        <f t="array" ref="DD1324">TEXT(_xlfn.SEQUENCE(1, DATEDIF(AG1324, AH1324, "m") + 1, AG1324, 30), "YYYY-APMM")</f>
        <v>2014-AP02</v>
      </c>
      <c r="DN1324">
        <f t="shared" si="40"/>
        <v>1288</v>
      </c>
      <c r="DO1324" t="str">
        <f t="shared" si="41"/>
        <v>CONCRETE MASON SK</v>
      </c>
    </row>
    <row r="1325" spans="1:119" x14ac:dyDescent="0.35">
      <c r="A1325" t="s">
        <v>105</v>
      </c>
      <c r="B1325">
        <v>500610</v>
      </c>
      <c r="C1325">
        <v>6359</v>
      </c>
      <c r="D1325">
        <v>124459</v>
      </c>
      <c r="E1325">
        <v>13662</v>
      </c>
      <c r="F1325">
        <v>0</v>
      </c>
      <c r="G1325" t="s">
        <v>106</v>
      </c>
      <c r="H1325" t="s">
        <v>106</v>
      </c>
      <c r="I1325" t="s">
        <v>106</v>
      </c>
      <c r="J1325" t="s">
        <v>107</v>
      </c>
      <c r="K1325" t="s">
        <v>108</v>
      </c>
      <c r="L1325" t="s">
        <v>109</v>
      </c>
      <c r="M1325" t="s">
        <v>110</v>
      </c>
      <c r="N1325" t="s">
        <v>3582</v>
      </c>
      <c r="O1325" t="s">
        <v>3140</v>
      </c>
      <c r="P1325">
        <v>8166</v>
      </c>
      <c r="Q1325">
        <v>216</v>
      </c>
      <c r="R1325">
        <v>0</v>
      </c>
      <c r="S1325">
        <v>144</v>
      </c>
      <c r="T1325">
        <v>0</v>
      </c>
      <c r="U1325">
        <v>1176</v>
      </c>
      <c r="V1325">
        <v>1176</v>
      </c>
      <c r="W1325">
        <v>144</v>
      </c>
      <c r="X1325">
        <v>0</v>
      </c>
      <c r="Y1325">
        <v>0</v>
      </c>
      <c r="Z1325">
        <v>0</v>
      </c>
      <c r="AD1325" s="1">
        <v>41709.333333333336</v>
      </c>
      <c r="AE1325" s="1">
        <v>41729.708333333336</v>
      </c>
      <c r="AG1325" s="1">
        <v>41676.333333333336</v>
      </c>
      <c r="AH1325" s="1">
        <v>41697.708333333336</v>
      </c>
      <c r="AI1325" s="1">
        <v>41676.333333333336</v>
      </c>
      <c r="AJ1325" s="1">
        <v>41697.708333333336</v>
      </c>
      <c r="AK1325" s="1">
        <v>41676.333333333336</v>
      </c>
      <c r="AL1325" s="1">
        <v>41697.708333333336</v>
      </c>
      <c r="AM1325" s="1">
        <v>41709.333333333336</v>
      </c>
      <c r="AN1325" s="1">
        <v>41729.708333333336</v>
      </c>
      <c r="AP1325" t="s">
        <v>113</v>
      </c>
      <c r="AU1325" t="s">
        <v>3583</v>
      </c>
      <c r="AY1325" t="s">
        <v>106</v>
      </c>
      <c r="AZ1325">
        <v>0</v>
      </c>
      <c r="BA1325">
        <v>0</v>
      </c>
      <c r="BD1325" s="3">
        <v>41321.661111111112</v>
      </c>
      <c r="BE1325" s="3">
        <v>41321.663888888892</v>
      </c>
      <c r="BF1325" t="s">
        <v>115</v>
      </c>
      <c r="BG1325" t="s">
        <v>115</v>
      </c>
      <c r="BH1325">
        <v>8149</v>
      </c>
      <c r="BM1325">
        <v>43430</v>
      </c>
      <c r="BR1325" t="s">
        <v>1304</v>
      </c>
      <c r="BS1325" t="s">
        <v>1305</v>
      </c>
      <c r="BU1325">
        <v>1</v>
      </c>
      <c r="BV1325" t="s">
        <v>118</v>
      </c>
      <c r="BX1325" t="s">
        <v>119</v>
      </c>
      <c r="BY1325" t="s">
        <v>119</v>
      </c>
      <c r="BZ1325" t="s">
        <v>119</v>
      </c>
      <c r="CA1325">
        <v>1</v>
      </c>
      <c r="CC1325" t="s">
        <v>120</v>
      </c>
      <c r="CH1325">
        <v>540</v>
      </c>
      <c r="CI1325">
        <v>35790</v>
      </c>
      <c r="CJ1325" t="s">
        <v>106</v>
      </c>
      <c r="CK1325" t="s">
        <v>106</v>
      </c>
      <c r="CL1325">
        <v>20</v>
      </c>
      <c r="CM1325" t="s">
        <v>2867</v>
      </c>
      <c r="CO1325">
        <v>124457</v>
      </c>
      <c r="CQ1325">
        <v>0</v>
      </c>
      <c r="CR1325">
        <v>0</v>
      </c>
      <c r="CS1325">
        <v>0</v>
      </c>
      <c r="CY1325" t="s">
        <v>123</v>
      </c>
      <c r="CZ1325" t="s">
        <v>124</v>
      </c>
      <c r="DD1325" t="str" cm="1">
        <f t="array" ref="DD1325">TEXT(_xlfn.SEQUENCE(1, DATEDIF(AG1325, AH1325, "m") + 1, AG1325, 30), "YYYY-APMM")</f>
        <v>2014-AP02</v>
      </c>
      <c r="DN1325">
        <f t="shared" si="40"/>
        <v>1176</v>
      </c>
      <c r="DO1325" t="str">
        <f t="shared" si="41"/>
        <v>CARPENTERS SK</v>
      </c>
    </row>
    <row r="1326" spans="1:119" x14ac:dyDescent="0.35">
      <c r="A1326" t="s">
        <v>105</v>
      </c>
      <c r="B1326">
        <v>500611</v>
      </c>
      <c r="C1326">
        <v>6359</v>
      </c>
      <c r="D1326">
        <v>124459</v>
      </c>
      <c r="E1326">
        <v>13662</v>
      </c>
      <c r="F1326">
        <v>0</v>
      </c>
      <c r="G1326" t="s">
        <v>106</v>
      </c>
      <c r="H1326" t="s">
        <v>106</v>
      </c>
      <c r="I1326" t="s">
        <v>106</v>
      </c>
      <c r="J1326" t="s">
        <v>107</v>
      </c>
      <c r="K1326" t="s">
        <v>108</v>
      </c>
      <c r="L1326" t="s">
        <v>109</v>
      </c>
      <c r="M1326" t="s">
        <v>110</v>
      </c>
      <c r="N1326" t="s">
        <v>3584</v>
      </c>
      <c r="O1326" t="s">
        <v>3143</v>
      </c>
      <c r="P1326">
        <v>8167</v>
      </c>
      <c r="Q1326">
        <v>296</v>
      </c>
      <c r="R1326">
        <v>0</v>
      </c>
      <c r="S1326">
        <v>136</v>
      </c>
      <c r="T1326">
        <v>0</v>
      </c>
      <c r="U1326">
        <v>80.5</v>
      </c>
      <c r="V1326">
        <v>80.5</v>
      </c>
      <c r="W1326">
        <v>136</v>
      </c>
      <c r="X1326">
        <v>0</v>
      </c>
      <c r="Y1326">
        <v>0</v>
      </c>
      <c r="Z1326">
        <v>0</v>
      </c>
      <c r="AD1326" s="1">
        <v>41724.333333333336</v>
      </c>
      <c r="AE1326" s="1">
        <v>41743.708333333336</v>
      </c>
      <c r="AG1326" s="1">
        <v>41680.333333333336</v>
      </c>
      <c r="AH1326" s="1">
        <v>41700.708333333336</v>
      </c>
      <c r="AI1326" s="1">
        <v>41680.333333333336</v>
      </c>
      <c r="AJ1326" s="1">
        <v>41700.708333333336</v>
      </c>
      <c r="AK1326" s="1">
        <v>41680.333333333336</v>
      </c>
      <c r="AL1326" s="1">
        <v>41700.708333333336</v>
      </c>
      <c r="AM1326" s="1">
        <v>41724.333333333336</v>
      </c>
      <c r="AN1326" s="1">
        <v>41743.708333333336</v>
      </c>
      <c r="AP1326" t="s">
        <v>113</v>
      </c>
      <c r="AU1326" t="s">
        <v>3585</v>
      </c>
      <c r="AY1326" t="s">
        <v>106</v>
      </c>
      <c r="AZ1326">
        <v>0</v>
      </c>
      <c r="BA1326">
        <v>0</v>
      </c>
      <c r="BD1326" s="3">
        <v>41321.661111111112</v>
      </c>
      <c r="BE1326" s="3">
        <v>41321.663888888892</v>
      </c>
      <c r="BF1326" t="s">
        <v>115</v>
      </c>
      <c r="BG1326" t="s">
        <v>115</v>
      </c>
      <c r="BH1326">
        <v>8149</v>
      </c>
      <c r="BM1326">
        <v>43440</v>
      </c>
      <c r="BR1326" t="s">
        <v>3145</v>
      </c>
      <c r="BS1326" t="s">
        <v>3146</v>
      </c>
      <c r="BU1326">
        <v>1</v>
      </c>
      <c r="BV1326" t="s">
        <v>118</v>
      </c>
      <c r="BX1326" t="s">
        <v>119</v>
      </c>
      <c r="BY1326" t="s">
        <v>119</v>
      </c>
      <c r="BZ1326" t="s">
        <v>119</v>
      </c>
      <c r="CA1326">
        <v>1</v>
      </c>
      <c r="CC1326" t="s">
        <v>120</v>
      </c>
      <c r="CH1326">
        <v>540</v>
      </c>
      <c r="CI1326">
        <v>35790</v>
      </c>
      <c r="CJ1326" t="s">
        <v>106</v>
      </c>
      <c r="CK1326" t="s">
        <v>106</v>
      </c>
      <c r="CL1326">
        <v>20</v>
      </c>
      <c r="CM1326" t="s">
        <v>2867</v>
      </c>
      <c r="CO1326">
        <v>124457</v>
      </c>
      <c r="CQ1326">
        <v>0</v>
      </c>
      <c r="CR1326">
        <v>0</v>
      </c>
      <c r="CS1326">
        <v>0</v>
      </c>
      <c r="CY1326" t="s">
        <v>123</v>
      </c>
      <c r="CZ1326" t="s">
        <v>124</v>
      </c>
      <c r="DD1326" t="str" cm="1">
        <f t="array" ref="DD1326">TEXT(_xlfn.SEQUENCE(1, DATEDIF(AG1326, AH1326, "m") + 1, AG1326, 30), "YYYY-APMM")</f>
        <v>2014-AP02</v>
      </c>
      <c r="DN1326">
        <f t="shared" si="40"/>
        <v>80.5</v>
      </c>
      <c r="DO1326" t="str">
        <f t="shared" si="41"/>
        <v>CONCRETE MASON SK</v>
      </c>
    </row>
    <row r="1327" spans="1:119" x14ac:dyDescent="0.35">
      <c r="A1327" t="s">
        <v>105</v>
      </c>
      <c r="B1327">
        <v>500612</v>
      </c>
      <c r="C1327">
        <v>6359</v>
      </c>
      <c r="D1327">
        <v>124459</v>
      </c>
      <c r="E1327">
        <v>13662</v>
      </c>
      <c r="F1327">
        <v>0</v>
      </c>
      <c r="G1327" t="s">
        <v>106</v>
      </c>
      <c r="H1327" t="s">
        <v>106</v>
      </c>
      <c r="I1327" t="s">
        <v>106</v>
      </c>
      <c r="J1327" t="s">
        <v>107</v>
      </c>
      <c r="K1327" t="s">
        <v>108</v>
      </c>
      <c r="L1327" t="s">
        <v>109</v>
      </c>
      <c r="M1327" t="s">
        <v>110</v>
      </c>
      <c r="N1327" t="s">
        <v>3586</v>
      </c>
      <c r="O1327" t="s">
        <v>3148</v>
      </c>
      <c r="P1327">
        <v>8165</v>
      </c>
      <c r="Q1327">
        <v>296</v>
      </c>
      <c r="R1327">
        <v>0</v>
      </c>
      <c r="S1327">
        <v>160</v>
      </c>
      <c r="T1327">
        <v>0</v>
      </c>
      <c r="U1327">
        <v>3444</v>
      </c>
      <c r="V1327">
        <v>3444</v>
      </c>
      <c r="W1327">
        <v>160</v>
      </c>
      <c r="X1327">
        <v>0</v>
      </c>
      <c r="Y1327">
        <v>0</v>
      </c>
      <c r="Z1327">
        <v>0</v>
      </c>
      <c r="AD1327" s="1">
        <v>41727.333333333336</v>
      </c>
      <c r="AE1327" s="1">
        <v>41749.708333333336</v>
      </c>
      <c r="AG1327" s="1">
        <v>41683.333333333336</v>
      </c>
      <c r="AH1327" s="1">
        <v>41706.708333333336</v>
      </c>
      <c r="AI1327" s="1">
        <v>41683.333333333336</v>
      </c>
      <c r="AJ1327" s="1">
        <v>41706.708333333336</v>
      </c>
      <c r="AK1327" s="1">
        <v>41683.333333333336</v>
      </c>
      <c r="AL1327" s="1">
        <v>41706.708333333336</v>
      </c>
      <c r="AM1327" s="1">
        <v>41727.333333333336</v>
      </c>
      <c r="AN1327" s="1">
        <v>41749.708333333336</v>
      </c>
      <c r="AP1327" t="s">
        <v>113</v>
      </c>
      <c r="AU1327" t="s">
        <v>3587</v>
      </c>
      <c r="AY1327" t="s">
        <v>106</v>
      </c>
      <c r="AZ1327">
        <v>0</v>
      </c>
      <c r="BA1327">
        <v>0</v>
      </c>
      <c r="BD1327" s="3">
        <v>41321.661111111112</v>
      </c>
      <c r="BE1327" s="3">
        <v>41321.663888888892</v>
      </c>
      <c r="BF1327" t="s">
        <v>115</v>
      </c>
      <c r="BG1327" t="s">
        <v>115</v>
      </c>
      <c r="BH1327">
        <v>8149</v>
      </c>
      <c r="BM1327">
        <v>43420</v>
      </c>
      <c r="BR1327" t="s">
        <v>3122</v>
      </c>
      <c r="BS1327" t="s">
        <v>3123</v>
      </c>
      <c r="BU1327">
        <v>1</v>
      </c>
      <c r="BV1327" t="s">
        <v>118</v>
      </c>
      <c r="BX1327" t="s">
        <v>119</v>
      </c>
      <c r="BY1327" t="s">
        <v>119</v>
      </c>
      <c r="BZ1327" t="s">
        <v>119</v>
      </c>
      <c r="CA1327">
        <v>1</v>
      </c>
      <c r="CC1327" t="s">
        <v>120</v>
      </c>
      <c r="CH1327">
        <v>540</v>
      </c>
      <c r="CI1327">
        <v>35790</v>
      </c>
      <c r="CJ1327" t="s">
        <v>106</v>
      </c>
      <c r="CK1327" t="s">
        <v>106</v>
      </c>
      <c r="CL1327">
        <v>20</v>
      </c>
      <c r="CM1327" t="s">
        <v>2867</v>
      </c>
      <c r="CO1327">
        <v>124457</v>
      </c>
      <c r="CQ1327">
        <v>0</v>
      </c>
      <c r="CR1327">
        <v>0</v>
      </c>
      <c r="CS1327">
        <v>0</v>
      </c>
      <c r="CY1327" t="s">
        <v>123</v>
      </c>
      <c r="CZ1327" t="s">
        <v>124</v>
      </c>
      <c r="DD1327" t="str" cm="1">
        <f t="array" ref="DD1327">TEXT(_xlfn.SEQUENCE(1, DATEDIF(AG1327, AH1327, "m") + 1, AG1327, 30), "YYYY-APMM")</f>
        <v>2014-AP02</v>
      </c>
      <c r="DN1327">
        <f t="shared" si="40"/>
        <v>3444</v>
      </c>
      <c r="DO1327" t="str">
        <f t="shared" si="41"/>
        <v>STEEL FIXERS SK</v>
      </c>
    </row>
    <row r="1328" spans="1:119" x14ac:dyDescent="0.35">
      <c r="A1328" t="s">
        <v>105</v>
      </c>
      <c r="B1328">
        <v>500613</v>
      </c>
      <c r="C1328">
        <v>6359</v>
      </c>
      <c r="D1328">
        <v>124459</v>
      </c>
      <c r="E1328">
        <v>13662</v>
      </c>
      <c r="F1328">
        <v>0</v>
      </c>
      <c r="G1328" t="s">
        <v>106</v>
      </c>
      <c r="H1328" t="s">
        <v>106</v>
      </c>
      <c r="I1328" t="s">
        <v>106</v>
      </c>
      <c r="J1328" t="s">
        <v>107</v>
      </c>
      <c r="K1328" t="s">
        <v>108</v>
      </c>
      <c r="L1328" t="s">
        <v>109</v>
      </c>
      <c r="M1328" t="s">
        <v>110</v>
      </c>
      <c r="N1328" t="s">
        <v>3588</v>
      </c>
      <c r="O1328" t="s">
        <v>3151</v>
      </c>
      <c r="P1328">
        <v>8167</v>
      </c>
      <c r="Q1328">
        <v>296</v>
      </c>
      <c r="R1328">
        <v>0</v>
      </c>
      <c r="S1328">
        <v>104</v>
      </c>
      <c r="T1328">
        <v>0</v>
      </c>
      <c r="U1328">
        <v>280</v>
      </c>
      <c r="V1328">
        <v>280</v>
      </c>
      <c r="W1328">
        <v>104</v>
      </c>
      <c r="X1328">
        <v>0</v>
      </c>
      <c r="Y1328">
        <v>0</v>
      </c>
      <c r="Z1328">
        <v>0</v>
      </c>
      <c r="AD1328" s="1">
        <v>41741.333333333336</v>
      </c>
      <c r="AE1328" s="1">
        <v>41755.708333333336</v>
      </c>
      <c r="AG1328" s="1">
        <v>41697.333333333336</v>
      </c>
      <c r="AH1328" s="1">
        <v>41711.708333333336</v>
      </c>
      <c r="AI1328" s="1">
        <v>41697.333333333336</v>
      </c>
      <c r="AJ1328" s="1">
        <v>41711.708333333336</v>
      </c>
      <c r="AK1328" s="1">
        <v>41697.333333333336</v>
      </c>
      <c r="AL1328" s="1">
        <v>41711.708333333336</v>
      </c>
      <c r="AM1328" s="1">
        <v>41741.333333333336</v>
      </c>
      <c r="AN1328" s="1">
        <v>41755.708333333336</v>
      </c>
      <c r="AP1328" t="s">
        <v>113</v>
      </c>
      <c r="AU1328" t="s">
        <v>3589</v>
      </c>
      <c r="AY1328" t="s">
        <v>106</v>
      </c>
      <c r="AZ1328">
        <v>0</v>
      </c>
      <c r="BA1328">
        <v>0</v>
      </c>
      <c r="BD1328" s="3">
        <v>41321.661111111112</v>
      </c>
      <c r="BE1328" s="3">
        <v>41321.663888888892</v>
      </c>
      <c r="BF1328" t="s">
        <v>115</v>
      </c>
      <c r="BG1328" t="s">
        <v>115</v>
      </c>
      <c r="BH1328">
        <v>8149</v>
      </c>
      <c r="BM1328">
        <v>43440</v>
      </c>
      <c r="BR1328" t="s">
        <v>3145</v>
      </c>
      <c r="BS1328" t="s">
        <v>3146</v>
      </c>
      <c r="BU1328">
        <v>1</v>
      </c>
      <c r="BV1328" t="s">
        <v>118</v>
      </c>
      <c r="BX1328" t="s">
        <v>119</v>
      </c>
      <c r="BY1328" t="s">
        <v>119</v>
      </c>
      <c r="BZ1328" t="s">
        <v>119</v>
      </c>
      <c r="CA1328">
        <v>1</v>
      </c>
      <c r="CC1328" t="s">
        <v>120</v>
      </c>
      <c r="CH1328">
        <v>540</v>
      </c>
      <c r="CI1328">
        <v>35790</v>
      </c>
      <c r="CJ1328" t="s">
        <v>106</v>
      </c>
      <c r="CK1328" t="s">
        <v>106</v>
      </c>
      <c r="CL1328">
        <v>20</v>
      </c>
      <c r="CM1328" t="s">
        <v>2867</v>
      </c>
      <c r="CO1328">
        <v>124457</v>
      </c>
      <c r="CQ1328">
        <v>0</v>
      </c>
      <c r="CR1328">
        <v>0</v>
      </c>
      <c r="CS1328">
        <v>0</v>
      </c>
      <c r="CY1328" t="s">
        <v>123</v>
      </c>
      <c r="CZ1328" t="s">
        <v>124</v>
      </c>
      <c r="DD1328" t="str" cm="1">
        <f t="array" ref="DD1328">TEXT(_xlfn.SEQUENCE(1, DATEDIF(AG1328, AH1328, "m") + 1, AG1328, 30), "YYYY-APMM")</f>
        <v>2014-AP02</v>
      </c>
      <c r="DN1328">
        <f t="shared" si="40"/>
        <v>280</v>
      </c>
      <c r="DO1328" t="str">
        <f t="shared" si="41"/>
        <v>CONCRETE MASON SK</v>
      </c>
    </row>
    <row r="1329" spans="1:119" x14ac:dyDescent="0.35">
      <c r="A1329" t="s">
        <v>105</v>
      </c>
      <c r="B1329">
        <v>500614</v>
      </c>
      <c r="C1329">
        <v>6359</v>
      </c>
      <c r="D1329">
        <v>124459</v>
      </c>
      <c r="E1329">
        <v>13662</v>
      </c>
      <c r="F1329">
        <v>0</v>
      </c>
      <c r="G1329" t="s">
        <v>106</v>
      </c>
      <c r="H1329" t="s">
        <v>106</v>
      </c>
      <c r="I1329" t="s">
        <v>106</v>
      </c>
      <c r="J1329" t="s">
        <v>107</v>
      </c>
      <c r="K1329" t="s">
        <v>108</v>
      </c>
      <c r="L1329" t="s">
        <v>109</v>
      </c>
      <c r="M1329" t="s">
        <v>110</v>
      </c>
      <c r="N1329" t="s">
        <v>3590</v>
      </c>
      <c r="O1329" t="s">
        <v>3154</v>
      </c>
      <c r="P1329">
        <v>8168</v>
      </c>
      <c r="Q1329">
        <v>584</v>
      </c>
      <c r="R1329">
        <v>0</v>
      </c>
      <c r="S1329">
        <v>200</v>
      </c>
      <c r="T1329">
        <v>0</v>
      </c>
      <c r="U1329">
        <v>1175</v>
      </c>
      <c r="V1329">
        <v>1175</v>
      </c>
      <c r="W1329">
        <v>200</v>
      </c>
      <c r="X1329">
        <v>0</v>
      </c>
      <c r="Y1329">
        <v>0</v>
      </c>
      <c r="Z1329">
        <v>0</v>
      </c>
      <c r="AD1329" s="1">
        <v>41790.333333333336</v>
      </c>
      <c r="AE1329" s="1">
        <v>41818.708333333336</v>
      </c>
      <c r="AG1329" s="1">
        <v>41704.333333333336</v>
      </c>
      <c r="AH1329" s="1">
        <v>41732.708333333336</v>
      </c>
      <c r="AI1329" s="1">
        <v>41704.333333333336</v>
      </c>
      <c r="AJ1329" s="1">
        <v>41732.708333333336</v>
      </c>
      <c r="AK1329" s="1">
        <v>41704.333333333336</v>
      </c>
      <c r="AL1329" s="1">
        <v>41732.708333333336</v>
      </c>
      <c r="AM1329" s="1">
        <v>41790.333333333336</v>
      </c>
      <c r="AN1329" s="1">
        <v>41818.708333333336</v>
      </c>
      <c r="AP1329" t="s">
        <v>113</v>
      </c>
      <c r="AU1329" t="s">
        <v>3591</v>
      </c>
      <c r="AY1329" t="s">
        <v>106</v>
      </c>
      <c r="AZ1329">
        <v>0</v>
      </c>
      <c r="BA1329">
        <v>0</v>
      </c>
      <c r="BD1329" s="3">
        <v>41321.661111111112</v>
      </c>
      <c r="BE1329" s="3">
        <v>41321.663888888892</v>
      </c>
      <c r="BF1329" t="s">
        <v>115</v>
      </c>
      <c r="BG1329" t="s">
        <v>115</v>
      </c>
      <c r="BH1329">
        <v>8149</v>
      </c>
      <c r="BM1329">
        <v>43450</v>
      </c>
      <c r="BR1329" t="s">
        <v>1309</v>
      </c>
      <c r="BS1329" t="s">
        <v>1310</v>
      </c>
      <c r="BU1329">
        <v>1</v>
      </c>
      <c r="BV1329" t="s">
        <v>118</v>
      </c>
      <c r="BX1329" t="s">
        <v>119</v>
      </c>
      <c r="BY1329" t="s">
        <v>119</v>
      </c>
      <c r="BZ1329" t="s">
        <v>119</v>
      </c>
      <c r="CA1329">
        <v>1</v>
      </c>
      <c r="CC1329" t="s">
        <v>120</v>
      </c>
      <c r="CH1329">
        <v>540</v>
      </c>
      <c r="CI1329">
        <v>35790</v>
      </c>
      <c r="CJ1329" t="s">
        <v>106</v>
      </c>
      <c r="CK1329" t="s">
        <v>106</v>
      </c>
      <c r="CL1329">
        <v>20</v>
      </c>
      <c r="CM1329" t="s">
        <v>2867</v>
      </c>
      <c r="CO1329">
        <v>124457</v>
      </c>
      <c r="CQ1329">
        <v>0</v>
      </c>
      <c r="CR1329">
        <v>0</v>
      </c>
      <c r="CS1329">
        <v>0</v>
      </c>
      <c r="CY1329" t="s">
        <v>123</v>
      </c>
      <c r="CZ1329" t="s">
        <v>124</v>
      </c>
      <c r="DD1329" t="str" cm="1">
        <f t="array" ref="DD1329">TEXT(_xlfn.SEQUENCE(1, DATEDIF(AG1329, AH1329, "m") + 1, AG1329, 30), "YYYY-APMM")</f>
        <v>2014-AP03</v>
      </c>
      <c r="DN1329">
        <f t="shared" si="40"/>
        <v>1175</v>
      </c>
      <c r="DO1329" t="str">
        <f t="shared" si="41"/>
        <v>BLOCK MASON SK</v>
      </c>
    </row>
    <row r="1330" spans="1:119" x14ac:dyDescent="0.35">
      <c r="A1330" t="s">
        <v>105</v>
      </c>
      <c r="B1330">
        <v>500615</v>
      </c>
      <c r="C1330">
        <v>6359</v>
      </c>
      <c r="D1330">
        <v>124459</v>
      </c>
      <c r="E1330">
        <v>13662</v>
      </c>
      <c r="F1330">
        <v>0</v>
      </c>
      <c r="G1330" t="s">
        <v>106</v>
      </c>
      <c r="H1330" t="s">
        <v>106</v>
      </c>
      <c r="I1330" t="s">
        <v>106</v>
      </c>
      <c r="J1330" t="s">
        <v>107</v>
      </c>
      <c r="K1330" t="s">
        <v>108</v>
      </c>
      <c r="L1330" t="s">
        <v>109</v>
      </c>
      <c r="M1330" t="s">
        <v>110</v>
      </c>
      <c r="N1330" t="s">
        <v>3592</v>
      </c>
      <c r="O1330" t="s">
        <v>3157</v>
      </c>
      <c r="P1330">
        <v>8165</v>
      </c>
      <c r="Q1330">
        <v>624</v>
      </c>
      <c r="R1330">
        <v>0</v>
      </c>
      <c r="S1330">
        <v>200</v>
      </c>
      <c r="T1330">
        <v>0</v>
      </c>
      <c r="U1330">
        <v>549.5</v>
      </c>
      <c r="V1330">
        <v>549.5</v>
      </c>
      <c r="W1330">
        <v>200</v>
      </c>
      <c r="X1330">
        <v>0</v>
      </c>
      <c r="Y1330">
        <v>0</v>
      </c>
      <c r="Z1330">
        <v>0</v>
      </c>
      <c r="AD1330" s="1">
        <v>41812.333333333336</v>
      </c>
      <c r="AE1330" s="1">
        <v>41840.708333333336</v>
      </c>
      <c r="AG1330" s="1">
        <v>41721.333333333336</v>
      </c>
      <c r="AH1330" s="1">
        <v>41749.708333333336</v>
      </c>
      <c r="AI1330" s="1">
        <v>41721.333333333336</v>
      </c>
      <c r="AJ1330" s="1">
        <v>41749.708333333336</v>
      </c>
      <c r="AK1330" s="1">
        <v>41721.333333333336</v>
      </c>
      <c r="AL1330" s="1">
        <v>41749.708333333336</v>
      </c>
      <c r="AM1330" s="1">
        <v>41812.333333333336</v>
      </c>
      <c r="AN1330" s="1">
        <v>41840.708333333336</v>
      </c>
      <c r="AP1330" t="s">
        <v>113</v>
      </c>
      <c r="AU1330" t="s">
        <v>3593</v>
      </c>
      <c r="AY1330" t="s">
        <v>106</v>
      </c>
      <c r="AZ1330">
        <v>0</v>
      </c>
      <c r="BA1330">
        <v>0</v>
      </c>
      <c r="BD1330" s="3">
        <v>41321.661111111112</v>
      </c>
      <c r="BE1330" s="3">
        <v>41321.663888888892</v>
      </c>
      <c r="BF1330" t="s">
        <v>115</v>
      </c>
      <c r="BG1330" t="s">
        <v>115</v>
      </c>
      <c r="BH1330">
        <v>8149</v>
      </c>
      <c r="BM1330">
        <v>43420</v>
      </c>
      <c r="BR1330" t="s">
        <v>3122</v>
      </c>
      <c r="BS1330" t="s">
        <v>3123</v>
      </c>
      <c r="BU1330">
        <v>1</v>
      </c>
      <c r="BV1330" t="s">
        <v>118</v>
      </c>
      <c r="BX1330" t="s">
        <v>119</v>
      </c>
      <c r="BY1330" t="s">
        <v>119</v>
      </c>
      <c r="BZ1330" t="s">
        <v>119</v>
      </c>
      <c r="CA1330">
        <v>1</v>
      </c>
      <c r="CC1330" t="s">
        <v>120</v>
      </c>
      <c r="CH1330">
        <v>540</v>
      </c>
      <c r="CI1330">
        <v>35790</v>
      </c>
      <c r="CJ1330" t="s">
        <v>106</v>
      </c>
      <c r="CK1330" t="s">
        <v>106</v>
      </c>
      <c r="CL1330">
        <v>20</v>
      </c>
      <c r="CM1330" t="s">
        <v>2867</v>
      </c>
      <c r="CO1330">
        <v>124457</v>
      </c>
      <c r="CQ1330">
        <v>0</v>
      </c>
      <c r="CR1330">
        <v>0</v>
      </c>
      <c r="CS1330">
        <v>0</v>
      </c>
      <c r="CY1330" t="s">
        <v>123</v>
      </c>
      <c r="CZ1330" t="s">
        <v>124</v>
      </c>
      <c r="DD1330" t="str" cm="1">
        <f t="array" ref="DD1330">TEXT(_xlfn.SEQUENCE(1, DATEDIF(AG1330, AH1330, "m") + 1, AG1330, 30), "YYYY-APMM")</f>
        <v>2014-AP03</v>
      </c>
      <c r="DN1330">
        <f t="shared" si="40"/>
        <v>549.5</v>
      </c>
      <c r="DO1330" t="str">
        <f t="shared" si="41"/>
        <v>STEEL FIXERS SK</v>
      </c>
    </row>
    <row r="1331" spans="1:119" x14ac:dyDescent="0.35">
      <c r="A1331" t="s">
        <v>105</v>
      </c>
      <c r="B1331">
        <v>500616</v>
      </c>
      <c r="C1331">
        <v>6359</v>
      </c>
      <c r="D1331">
        <v>124460</v>
      </c>
      <c r="E1331">
        <v>13662</v>
      </c>
      <c r="F1331">
        <v>0</v>
      </c>
      <c r="G1331" t="s">
        <v>106</v>
      </c>
      <c r="H1331" t="s">
        <v>106</v>
      </c>
      <c r="I1331" t="s">
        <v>106</v>
      </c>
      <c r="J1331" t="s">
        <v>107</v>
      </c>
      <c r="K1331" t="s">
        <v>108</v>
      </c>
      <c r="L1331" t="s">
        <v>109</v>
      </c>
      <c r="M1331" t="s">
        <v>110</v>
      </c>
      <c r="N1331" t="s">
        <v>3594</v>
      </c>
      <c r="O1331" t="s">
        <v>3140</v>
      </c>
      <c r="P1331">
        <v>8165</v>
      </c>
      <c r="Q1331">
        <v>88</v>
      </c>
      <c r="R1331">
        <v>0</v>
      </c>
      <c r="S1331">
        <v>200</v>
      </c>
      <c r="T1331">
        <v>0</v>
      </c>
      <c r="U1331">
        <v>4984</v>
      </c>
      <c r="V1331">
        <v>4984</v>
      </c>
      <c r="W1331">
        <v>200</v>
      </c>
      <c r="X1331">
        <v>0</v>
      </c>
      <c r="Y1331">
        <v>0</v>
      </c>
      <c r="Z1331">
        <v>0</v>
      </c>
      <c r="AD1331" s="1">
        <v>41611.333333333336</v>
      </c>
      <c r="AE1331" s="1">
        <v>41640.708333333336</v>
      </c>
      <c r="AG1331" s="1">
        <v>41598.333333333336</v>
      </c>
      <c r="AH1331" s="1">
        <v>41627.708333333336</v>
      </c>
      <c r="AI1331" s="1">
        <v>41598.333333333336</v>
      </c>
      <c r="AJ1331" s="1">
        <v>41627.708333333336</v>
      </c>
      <c r="AK1331" s="1">
        <v>41598.333333333336</v>
      </c>
      <c r="AL1331" s="1">
        <v>41627.708333333336</v>
      </c>
      <c r="AM1331" s="1">
        <v>41611.333333333336</v>
      </c>
      <c r="AN1331" s="1">
        <v>41640.708333333336</v>
      </c>
      <c r="AP1331" t="s">
        <v>113</v>
      </c>
      <c r="AU1331" t="s">
        <v>3595</v>
      </c>
      <c r="AY1331" t="s">
        <v>106</v>
      </c>
      <c r="AZ1331">
        <v>0</v>
      </c>
      <c r="BA1331">
        <v>0</v>
      </c>
      <c r="BD1331" s="3">
        <v>41321.661111111112</v>
      </c>
      <c r="BE1331" s="3">
        <v>41321.663888888892</v>
      </c>
      <c r="BF1331" t="s">
        <v>115</v>
      </c>
      <c r="BG1331" t="s">
        <v>115</v>
      </c>
      <c r="BH1331">
        <v>8149</v>
      </c>
      <c r="BM1331">
        <v>43420</v>
      </c>
      <c r="BR1331" t="s">
        <v>3122</v>
      </c>
      <c r="BS1331" t="s">
        <v>3123</v>
      </c>
      <c r="BU1331">
        <v>1</v>
      </c>
      <c r="BV1331" t="s">
        <v>118</v>
      </c>
      <c r="BX1331" t="s">
        <v>119</v>
      </c>
      <c r="BY1331" t="s">
        <v>119</v>
      </c>
      <c r="BZ1331" t="s">
        <v>119</v>
      </c>
      <c r="CA1331">
        <v>1</v>
      </c>
      <c r="CC1331" t="s">
        <v>120</v>
      </c>
      <c r="CH1331">
        <v>540</v>
      </c>
      <c r="CI1331">
        <v>35770</v>
      </c>
      <c r="CJ1331" t="s">
        <v>106</v>
      </c>
      <c r="CK1331" t="s">
        <v>106</v>
      </c>
      <c r="CL1331">
        <v>10</v>
      </c>
      <c r="CM1331" t="s">
        <v>2889</v>
      </c>
      <c r="CO1331">
        <v>124457</v>
      </c>
      <c r="CQ1331">
        <v>0</v>
      </c>
      <c r="CR1331">
        <v>0</v>
      </c>
      <c r="CS1331">
        <v>0</v>
      </c>
      <c r="CY1331" t="s">
        <v>123</v>
      </c>
      <c r="CZ1331" t="s">
        <v>124</v>
      </c>
      <c r="DD1331" t="str" cm="1">
        <f t="array" ref="DD1331">TEXT(_xlfn.SEQUENCE(1, DATEDIF(AG1331, AH1331, "m") + 1, AG1331, 30), "YYYY-APMM")</f>
        <v>2013-AP11</v>
      </c>
      <c r="DN1331">
        <f t="shared" si="40"/>
        <v>4984</v>
      </c>
      <c r="DO1331" t="str">
        <f t="shared" si="41"/>
        <v>STEEL FIXERS SK</v>
      </c>
    </row>
    <row r="1332" spans="1:119" x14ac:dyDescent="0.35">
      <c r="A1332" t="s">
        <v>105</v>
      </c>
      <c r="B1332">
        <v>500617</v>
      </c>
      <c r="C1332">
        <v>6359</v>
      </c>
      <c r="D1332">
        <v>124460</v>
      </c>
      <c r="E1332">
        <v>13662</v>
      </c>
      <c r="F1332">
        <v>0</v>
      </c>
      <c r="G1332" t="s">
        <v>106</v>
      </c>
      <c r="H1332" t="s">
        <v>106</v>
      </c>
      <c r="I1332" t="s">
        <v>106</v>
      </c>
      <c r="J1332" t="s">
        <v>107</v>
      </c>
      <c r="K1332" t="s">
        <v>108</v>
      </c>
      <c r="L1332" t="s">
        <v>109</v>
      </c>
      <c r="M1332" t="s">
        <v>110</v>
      </c>
      <c r="N1332" t="s">
        <v>3596</v>
      </c>
      <c r="O1332" t="s">
        <v>3143</v>
      </c>
      <c r="P1332">
        <v>8167</v>
      </c>
      <c r="Q1332">
        <v>88</v>
      </c>
      <c r="R1332">
        <v>0</v>
      </c>
      <c r="S1332">
        <v>184</v>
      </c>
      <c r="T1332">
        <v>0</v>
      </c>
      <c r="U1332">
        <v>388.5</v>
      </c>
      <c r="V1332">
        <v>388.5</v>
      </c>
      <c r="W1332">
        <v>184</v>
      </c>
      <c r="X1332">
        <v>0</v>
      </c>
      <c r="Y1332">
        <v>0</v>
      </c>
      <c r="Z1332">
        <v>0</v>
      </c>
      <c r="AD1332" s="1">
        <v>41620.333333333336</v>
      </c>
      <c r="AE1332" s="1">
        <v>41647.708333333336</v>
      </c>
      <c r="AG1332" s="1">
        <v>41608.333333333336</v>
      </c>
      <c r="AH1332" s="1">
        <v>41634.708333333336</v>
      </c>
      <c r="AI1332" s="1">
        <v>41608.333333333336</v>
      </c>
      <c r="AJ1332" s="1">
        <v>41634.708333333336</v>
      </c>
      <c r="AK1332" s="1">
        <v>41608.333333333336</v>
      </c>
      <c r="AL1332" s="1">
        <v>41634.708333333336</v>
      </c>
      <c r="AM1332" s="1">
        <v>41620.333333333336</v>
      </c>
      <c r="AN1332" s="1">
        <v>41647.708333333336</v>
      </c>
      <c r="AP1332" t="s">
        <v>113</v>
      </c>
      <c r="AU1332" t="s">
        <v>3597</v>
      </c>
      <c r="AY1332" t="s">
        <v>106</v>
      </c>
      <c r="AZ1332">
        <v>0</v>
      </c>
      <c r="BA1332">
        <v>0</v>
      </c>
      <c r="BD1332" s="3">
        <v>41321.661111111112</v>
      </c>
      <c r="BE1332" s="3">
        <v>41321.663888888892</v>
      </c>
      <c r="BF1332" t="s">
        <v>115</v>
      </c>
      <c r="BG1332" t="s">
        <v>115</v>
      </c>
      <c r="BH1332">
        <v>8149</v>
      </c>
      <c r="BM1332">
        <v>43440</v>
      </c>
      <c r="BR1332" t="s">
        <v>3145</v>
      </c>
      <c r="BS1332" t="s">
        <v>3146</v>
      </c>
      <c r="BU1332">
        <v>1</v>
      </c>
      <c r="BV1332" t="s">
        <v>118</v>
      </c>
      <c r="BX1332" t="s">
        <v>119</v>
      </c>
      <c r="BY1332" t="s">
        <v>119</v>
      </c>
      <c r="BZ1332" t="s">
        <v>119</v>
      </c>
      <c r="CA1332">
        <v>1</v>
      </c>
      <c r="CC1332" t="s">
        <v>120</v>
      </c>
      <c r="CH1332">
        <v>540</v>
      </c>
      <c r="CI1332">
        <v>35770</v>
      </c>
      <c r="CJ1332" t="s">
        <v>106</v>
      </c>
      <c r="CK1332" t="s">
        <v>106</v>
      </c>
      <c r="CL1332">
        <v>10</v>
      </c>
      <c r="CM1332" t="s">
        <v>2889</v>
      </c>
      <c r="CO1332">
        <v>124457</v>
      </c>
      <c r="CQ1332">
        <v>0</v>
      </c>
      <c r="CR1332">
        <v>0</v>
      </c>
      <c r="CS1332">
        <v>0</v>
      </c>
      <c r="CY1332" t="s">
        <v>123</v>
      </c>
      <c r="CZ1332" t="s">
        <v>124</v>
      </c>
      <c r="DD1332" t="str" cm="1">
        <f t="array" ref="DD1332">TEXT(_xlfn.SEQUENCE(1, DATEDIF(AG1332, AH1332, "m") + 1, AG1332, 30), "YYYY-APMM")</f>
        <v>2013-AP11</v>
      </c>
      <c r="DN1332">
        <f t="shared" si="40"/>
        <v>388.5</v>
      </c>
      <c r="DO1332" t="str">
        <f t="shared" si="41"/>
        <v>CONCRETE MASON SK</v>
      </c>
    </row>
    <row r="1333" spans="1:119" x14ac:dyDescent="0.35">
      <c r="A1333" t="s">
        <v>105</v>
      </c>
      <c r="B1333">
        <v>500618</v>
      </c>
      <c r="C1333">
        <v>6359</v>
      </c>
      <c r="D1333">
        <v>124460</v>
      </c>
      <c r="E1333">
        <v>13662</v>
      </c>
      <c r="F1333">
        <v>0</v>
      </c>
      <c r="G1333" t="s">
        <v>106</v>
      </c>
      <c r="H1333" t="s">
        <v>106</v>
      </c>
      <c r="I1333" t="s">
        <v>106</v>
      </c>
      <c r="J1333" t="s">
        <v>107</v>
      </c>
      <c r="K1333" t="s">
        <v>108</v>
      </c>
      <c r="L1333" t="s">
        <v>109</v>
      </c>
      <c r="M1333" t="s">
        <v>110</v>
      </c>
      <c r="N1333" t="s">
        <v>3598</v>
      </c>
      <c r="O1333" t="s">
        <v>3164</v>
      </c>
      <c r="P1333">
        <v>8165</v>
      </c>
      <c r="Q1333">
        <v>88</v>
      </c>
      <c r="R1333">
        <v>0</v>
      </c>
      <c r="S1333">
        <v>200</v>
      </c>
      <c r="T1333">
        <v>0</v>
      </c>
      <c r="U1333">
        <v>18721.5</v>
      </c>
      <c r="V1333">
        <v>18721.5</v>
      </c>
      <c r="W1333">
        <v>200</v>
      </c>
      <c r="X1333">
        <v>0</v>
      </c>
      <c r="Y1333">
        <v>0</v>
      </c>
      <c r="Z1333">
        <v>0</v>
      </c>
      <c r="AD1333" s="1">
        <v>41636.333333333336</v>
      </c>
      <c r="AE1333" s="1">
        <v>41664.708333333336</v>
      </c>
      <c r="AG1333" s="1">
        <v>41622.333333333336</v>
      </c>
      <c r="AH1333" s="1">
        <v>41651.708333333336</v>
      </c>
      <c r="AI1333" s="1">
        <v>41622.333333333336</v>
      </c>
      <c r="AJ1333" s="1">
        <v>41651.708333333336</v>
      </c>
      <c r="AK1333" s="1">
        <v>41622.333333333336</v>
      </c>
      <c r="AL1333" s="1">
        <v>41651.708333333336</v>
      </c>
      <c r="AM1333" s="1">
        <v>41636.333333333336</v>
      </c>
      <c r="AN1333" s="1">
        <v>41664.708333333336</v>
      </c>
      <c r="AP1333" t="s">
        <v>113</v>
      </c>
      <c r="AU1333" t="s">
        <v>3599</v>
      </c>
      <c r="AY1333" t="s">
        <v>106</v>
      </c>
      <c r="AZ1333">
        <v>0</v>
      </c>
      <c r="BA1333">
        <v>0</v>
      </c>
      <c r="BD1333" s="3">
        <v>41321.661111111112</v>
      </c>
      <c r="BE1333" s="3">
        <v>41321.663888888892</v>
      </c>
      <c r="BF1333" t="s">
        <v>115</v>
      </c>
      <c r="BG1333" t="s">
        <v>115</v>
      </c>
      <c r="BH1333">
        <v>8149</v>
      </c>
      <c r="BM1333">
        <v>43420</v>
      </c>
      <c r="BR1333" t="s">
        <v>3122</v>
      </c>
      <c r="BS1333" t="s">
        <v>3123</v>
      </c>
      <c r="BU1333">
        <v>1</v>
      </c>
      <c r="BV1333" t="s">
        <v>118</v>
      </c>
      <c r="BX1333" t="s">
        <v>119</v>
      </c>
      <c r="BY1333" t="s">
        <v>119</v>
      </c>
      <c r="BZ1333" t="s">
        <v>119</v>
      </c>
      <c r="CA1333">
        <v>1</v>
      </c>
      <c r="CC1333" t="s">
        <v>120</v>
      </c>
      <c r="CH1333">
        <v>540</v>
      </c>
      <c r="CI1333">
        <v>35770</v>
      </c>
      <c r="CJ1333" t="s">
        <v>106</v>
      </c>
      <c r="CK1333" t="s">
        <v>106</v>
      </c>
      <c r="CL1333">
        <v>10</v>
      </c>
      <c r="CM1333" t="s">
        <v>2889</v>
      </c>
      <c r="CO1333">
        <v>124457</v>
      </c>
      <c r="CQ1333">
        <v>0</v>
      </c>
      <c r="CR1333">
        <v>0</v>
      </c>
      <c r="CS1333">
        <v>0</v>
      </c>
      <c r="CY1333" t="s">
        <v>123</v>
      </c>
      <c r="CZ1333" t="s">
        <v>124</v>
      </c>
      <c r="DD1333" t="str" cm="1">
        <f t="array" ref="DD1333">TEXT(_xlfn.SEQUENCE(1, DATEDIF(AG1333, AH1333, "m") + 1, AG1333, 30), "YYYY-APMM")</f>
        <v>2013-AP12</v>
      </c>
      <c r="DN1333">
        <f t="shared" si="40"/>
        <v>18721.5</v>
      </c>
      <c r="DO1333" t="str">
        <f t="shared" si="41"/>
        <v>STEEL FIXERS SK</v>
      </c>
    </row>
    <row r="1334" spans="1:119" x14ac:dyDescent="0.35">
      <c r="A1334" t="s">
        <v>105</v>
      </c>
      <c r="B1334">
        <v>500619</v>
      </c>
      <c r="C1334">
        <v>6359</v>
      </c>
      <c r="D1334">
        <v>124460</v>
      </c>
      <c r="E1334">
        <v>13662</v>
      </c>
      <c r="F1334">
        <v>0</v>
      </c>
      <c r="G1334" t="s">
        <v>106</v>
      </c>
      <c r="H1334" t="s">
        <v>106</v>
      </c>
      <c r="I1334" t="s">
        <v>106</v>
      </c>
      <c r="J1334" t="s">
        <v>107</v>
      </c>
      <c r="K1334" t="s">
        <v>108</v>
      </c>
      <c r="L1334" t="s">
        <v>109</v>
      </c>
      <c r="M1334" t="s">
        <v>110</v>
      </c>
      <c r="N1334" t="s">
        <v>3600</v>
      </c>
      <c r="O1334" t="s">
        <v>3167</v>
      </c>
      <c r="P1334">
        <v>8167</v>
      </c>
      <c r="Q1334">
        <v>88</v>
      </c>
      <c r="R1334">
        <v>0</v>
      </c>
      <c r="S1334">
        <v>112</v>
      </c>
      <c r="T1334">
        <v>0</v>
      </c>
      <c r="U1334">
        <v>1456</v>
      </c>
      <c r="V1334">
        <v>1456</v>
      </c>
      <c r="W1334">
        <v>112</v>
      </c>
      <c r="X1334">
        <v>0</v>
      </c>
      <c r="Y1334">
        <v>0</v>
      </c>
      <c r="Z1334">
        <v>0</v>
      </c>
      <c r="AD1334" s="1">
        <v>41652.333333333336</v>
      </c>
      <c r="AE1334" s="1">
        <v>41667.708333333336</v>
      </c>
      <c r="AG1334" s="1">
        <v>41639.333333333336</v>
      </c>
      <c r="AH1334" s="1">
        <v>41654.708333333336</v>
      </c>
      <c r="AI1334" s="1">
        <v>41639.333333333336</v>
      </c>
      <c r="AJ1334" s="1">
        <v>41654.708333333336</v>
      </c>
      <c r="AK1334" s="1">
        <v>41639.333333333336</v>
      </c>
      <c r="AL1334" s="1">
        <v>41654.708333333336</v>
      </c>
      <c r="AM1334" s="1">
        <v>41652.333333333336</v>
      </c>
      <c r="AN1334" s="1">
        <v>41667.708333333336</v>
      </c>
      <c r="AP1334" t="s">
        <v>113</v>
      </c>
      <c r="AU1334" t="s">
        <v>3601</v>
      </c>
      <c r="AY1334" t="s">
        <v>106</v>
      </c>
      <c r="AZ1334">
        <v>0</v>
      </c>
      <c r="BA1334">
        <v>0</v>
      </c>
      <c r="BD1334" s="3">
        <v>41321.661111111112</v>
      </c>
      <c r="BE1334" s="3">
        <v>41321.663888888892</v>
      </c>
      <c r="BF1334" t="s">
        <v>115</v>
      </c>
      <c r="BG1334" t="s">
        <v>115</v>
      </c>
      <c r="BH1334">
        <v>8149</v>
      </c>
      <c r="BM1334">
        <v>43440</v>
      </c>
      <c r="BR1334" t="s">
        <v>3145</v>
      </c>
      <c r="BS1334" t="s">
        <v>3146</v>
      </c>
      <c r="BU1334">
        <v>1</v>
      </c>
      <c r="BV1334" t="s">
        <v>118</v>
      </c>
      <c r="BX1334" t="s">
        <v>119</v>
      </c>
      <c r="BY1334" t="s">
        <v>119</v>
      </c>
      <c r="BZ1334" t="s">
        <v>119</v>
      </c>
      <c r="CA1334">
        <v>1</v>
      </c>
      <c r="CC1334" t="s">
        <v>120</v>
      </c>
      <c r="CH1334">
        <v>540</v>
      </c>
      <c r="CI1334">
        <v>35770</v>
      </c>
      <c r="CJ1334" t="s">
        <v>106</v>
      </c>
      <c r="CK1334" t="s">
        <v>106</v>
      </c>
      <c r="CL1334">
        <v>10</v>
      </c>
      <c r="CM1334" t="s">
        <v>2889</v>
      </c>
      <c r="CO1334">
        <v>124457</v>
      </c>
      <c r="CQ1334">
        <v>0</v>
      </c>
      <c r="CR1334">
        <v>0</v>
      </c>
      <c r="CS1334">
        <v>0</v>
      </c>
      <c r="CY1334" t="s">
        <v>123</v>
      </c>
      <c r="CZ1334" t="s">
        <v>124</v>
      </c>
      <c r="DD1334" t="str" cm="1">
        <f t="array" ref="DD1334">TEXT(_xlfn.SEQUENCE(1, DATEDIF(AG1334, AH1334, "m") + 1, AG1334, 30), "YYYY-APMM")</f>
        <v>2013-AP12</v>
      </c>
      <c r="DN1334">
        <f t="shared" si="40"/>
        <v>1456</v>
      </c>
      <c r="DO1334" t="str">
        <f t="shared" si="41"/>
        <v>CONCRETE MASON SK</v>
      </c>
    </row>
    <row r="1335" spans="1:119" x14ac:dyDescent="0.35">
      <c r="A1335" t="s">
        <v>105</v>
      </c>
      <c r="B1335">
        <v>500620</v>
      </c>
      <c r="C1335">
        <v>6359</v>
      </c>
      <c r="D1335">
        <v>124462</v>
      </c>
      <c r="E1335">
        <v>13662</v>
      </c>
      <c r="F1335">
        <v>0</v>
      </c>
      <c r="G1335" t="s">
        <v>106</v>
      </c>
      <c r="H1335" t="s">
        <v>106</v>
      </c>
      <c r="I1335" t="s">
        <v>106</v>
      </c>
      <c r="J1335" t="s">
        <v>107</v>
      </c>
      <c r="K1335" t="s">
        <v>108</v>
      </c>
      <c r="L1335" t="s">
        <v>109</v>
      </c>
      <c r="M1335" t="s">
        <v>110</v>
      </c>
      <c r="N1335" t="s">
        <v>3602</v>
      </c>
      <c r="O1335" t="s">
        <v>3178</v>
      </c>
      <c r="P1335">
        <v>8178</v>
      </c>
      <c r="Q1335">
        <v>576</v>
      </c>
      <c r="R1335">
        <v>0</v>
      </c>
      <c r="S1335">
        <v>200</v>
      </c>
      <c r="T1335">
        <v>0</v>
      </c>
      <c r="U1335">
        <v>5488</v>
      </c>
      <c r="V1335">
        <v>5488</v>
      </c>
      <c r="W1335">
        <v>200</v>
      </c>
      <c r="X1335">
        <v>0</v>
      </c>
      <c r="Y1335">
        <v>0</v>
      </c>
      <c r="Z1335">
        <v>0</v>
      </c>
      <c r="AD1335" s="1">
        <v>41857.333333333336</v>
      </c>
      <c r="AE1335" s="1">
        <v>41885.708333333336</v>
      </c>
      <c r="AG1335" s="1">
        <v>41770.333333333336</v>
      </c>
      <c r="AH1335" s="1">
        <v>41798.708333333336</v>
      </c>
      <c r="AI1335" s="1">
        <v>41770.333333333336</v>
      </c>
      <c r="AJ1335" s="1">
        <v>41798.708333333336</v>
      </c>
      <c r="AK1335" s="1">
        <v>41770.333333333336</v>
      </c>
      <c r="AL1335" s="1">
        <v>41798.708333333336</v>
      </c>
      <c r="AM1335" s="1">
        <v>41857.333333333336</v>
      </c>
      <c r="AN1335" s="1">
        <v>41885.708333333336</v>
      </c>
      <c r="AP1335" t="s">
        <v>113</v>
      </c>
      <c r="AU1335" t="s">
        <v>3603</v>
      </c>
      <c r="AY1335" t="s">
        <v>106</v>
      </c>
      <c r="AZ1335">
        <v>0</v>
      </c>
      <c r="BA1335">
        <v>0</v>
      </c>
      <c r="BD1335" s="3">
        <v>41321.661111111112</v>
      </c>
      <c r="BE1335" s="3">
        <v>41321.663888888892</v>
      </c>
      <c r="BF1335" t="s">
        <v>115</v>
      </c>
      <c r="BG1335" t="s">
        <v>115</v>
      </c>
      <c r="BH1335">
        <v>8149</v>
      </c>
      <c r="BM1335">
        <v>43550</v>
      </c>
      <c r="BR1335" t="s">
        <v>116</v>
      </c>
      <c r="BS1335" t="s">
        <v>117</v>
      </c>
      <c r="BU1335">
        <v>1</v>
      </c>
      <c r="BV1335" t="s">
        <v>118</v>
      </c>
      <c r="BX1335" t="s">
        <v>119</v>
      </c>
      <c r="BY1335" t="s">
        <v>119</v>
      </c>
      <c r="BZ1335" t="s">
        <v>119</v>
      </c>
      <c r="CA1335">
        <v>1</v>
      </c>
      <c r="CC1335" t="s">
        <v>120</v>
      </c>
      <c r="CH1335">
        <v>540</v>
      </c>
      <c r="CI1335">
        <v>36060</v>
      </c>
      <c r="CJ1335" t="s">
        <v>106</v>
      </c>
      <c r="CK1335" t="s">
        <v>106</v>
      </c>
      <c r="CL1335">
        <v>25</v>
      </c>
      <c r="CM1335" t="s">
        <v>3180</v>
      </c>
      <c r="CO1335">
        <v>124461</v>
      </c>
      <c r="CQ1335">
        <v>0</v>
      </c>
      <c r="CR1335">
        <v>0</v>
      </c>
      <c r="CS1335">
        <v>0</v>
      </c>
      <c r="CY1335" t="s">
        <v>123</v>
      </c>
      <c r="CZ1335" t="s">
        <v>124</v>
      </c>
      <c r="DD1335" t="str" cm="1">
        <f t="array" ref="DD1335">TEXT(_xlfn.SEQUENCE(1, DATEDIF(AG1335, AH1335, "m") + 1, AG1335, 30), "YYYY-APMM")</f>
        <v>2014-AP05</v>
      </c>
      <c r="DN1335">
        <f t="shared" si="40"/>
        <v>5488</v>
      </c>
      <c r="DO1335" t="str">
        <f t="shared" si="41"/>
        <v>LABOR- SUBCONTRACTOR</v>
      </c>
    </row>
    <row r="1336" spans="1:119" x14ac:dyDescent="0.35">
      <c r="A1336" t="s">
        <v>105</v>
      </c>
      <c r="B1336">
        <v>500621</v>
      </c>
      <c r="C1336">
        <v>6359</v>
      </c>
      <c r="D1336">
        <v>124462</v>
      </c>
      <c r="E1336">
        <v>13662</v>
      </c>
      <c r="F1336">
        <v>0</v>
      </c>
      <c r="G1336" t="s">
        <v>106</v>
      </c>
      <c r="H1336" t="s">
        <v>106</v>
      </c>
      <c r="I1336" t="s">
        <v>106</v>
      </c>
      <c r="J1336" t="s">
        <v>107</v>
      </c>
      <c r="K1336" t="s">
        <v>108</v>
      </c>
      <c r="L1336" t="s">
        <v>109</v>
      </c>
      <c r="M1336" t="s">
        <v>110</v>
      </c>
      <c r="N1336" t="s">
        <v>3604</v>
      </c>
      <c r="O1336" t="s">
        <v>3182</v>
      </c>
      <c r="P1336">
        <v>8178</v>
      </c>
      <c r="Q1336">
        <v>576</v>
      </c>
      <c r="R1336">
        <v>552</v>
      </c>
      <c r="S1336">
        <v>200</v>
      </c>
      <c r="T1336">
        <v>0</v>
      </c>
      <c r="U1336">
        <v>336</v>
      </c>
      <c r="V1336">
        <v>336</v>
      </c>
      <c r="W1336">
        <v>200</v>
      </c>
      <c r="X1336">
        <v>0</v>
      </c>
      <c r="Y1336">
        <v>0</v>
      </c>
      <c r="Z1336">
        <v>0</v>
      </c>
      <c r="AD1336" s="1">
        <v>41869.333333333336</v>
      </c>
      <c r="AE1336" s="1">
        <v>41897.708333333336</v>
      </c>
      <c r="AG1336" s="1">
        <v>41781.333333333336</v>
      </c>
      <c r="AH1336" s="1">
        <v>41809.708333333336</v>
      </c>
      <c r="AI1336" s="1">
        <v>41781.333333333336</v>
      </c>
      <c r="AJ1336" s="1">
        <v>41809.708333333336</v>
      </c>
      <c r="AK1336" s="1">
        <v>41781.333333333336</v>
      </c>
      <c r="AL1336" s="1">
        <v>41809.708333333336</v>
      </c>
      <c r="AM1336" s="1">
        <v>41869.333333333336</v>
      </c>
      <c r="AN1336" s="1">
        <v>41897.708333333336</v>
      </c>
      <c r="AP1336" t="s">
        <v>113</v>
      </c>
      <c r="AU1336" t="s">
        <v>3605</v>
      </c>
      <c r="AY1336" t="s">
        <v>106</v>
      </c>
      <c r="AZ1336">
        <v>0</v>
      </c>
      <c r="BA1336">
        <v>0</v>
      </c>
      <c r="BD1336" s="3">
        <v>41321.661111111112</v>
      </c>
      <c r="BE1336" s="3">
        <v>41321.663888888892</v>
      </c>
      <c r="BF1336" t="s">
        <v>115</v>
      </c>
      <c r="BG1336" t="s">
        <v>115</v>
      </c>
      <c r="BH1336">
        <v>8149</v>
      </c>
      <c r="BM1336">
        <v>43550</v>
      </c>
      <c r="BR1336" t="s">
        <v>116</v>
      </c>
      <c r="BS1336" t="s">
        <v>117</v>
      </c>
      <c r="BU1336">
        <v>1</v>
      </c>
      <c r="BV1336" t="s">
        <v>118</v>
      </c>
      <c r="BX1336" t="s">
        <v>119</v>
      </c>
      <c r="BY1336" t="s">
        <v>119</v>
      </c>
      <c r="BZ1336" t="s">
        <v>119</v>
      </c>
      <c r="CA1336">
        <v>1</v>
      </c>
      <c r="CC1336" t="s">
        <v>120</v>
      </c>
      <c r="CH1336">
        <v>540</v>
      </c>
      <c r="CI1336">
        <v>36060</v>
      </c>
      <c r="CJ1336" t="s">
        <v>106</v>
      </c>
      <c r="CK1336" t="s">
        <v>106</v>
      </c>
      <c r="CL1336">
        <v>25</v>
      </c>
      <c r="CM1336" t="s">
        <v>3180</v>
      </c>
      <c r="CO1336">
        <v>124461</v>
      </c>
      <c r="CQ1336">
        <v>0</v>
      </c>
      <c r="CR1336">
        <v>0</v>
      </c>
      <c r="CS1336">
        <v>0</v>
      </c>
      <c r="CY1336" t="s">
        <v>123</v>
      </c>
      <c r="CZ1336" t="s">
        <v>124</v>
      </c>
      <c r="DD1336" t="str" cm="1">
        <f t="array" ref="DD1336">TEXT(_xlfn.SEQUENCE(1, DATEDIF(AG1336, AH1336, "m") + 1, AG1336, 30), "YYYY-APMM")</f>
        <v>2014-AP05</v>
      </c>
      <c r="DN1336">
        <f t="shared" si="40"/>
        <v>336</v>
      </c>
      <c r="DO1336" t="str">
        <f t="shared" si="41"/>
        <v>LABOR- SUBCONTRACTOR</v>
      </c>
    </row>
    <row r="1337" spans="1:119" x14ac:dyDescent="0.35">
      <c r="A1337" t="s">
        <v>105</v>
      </c>
      <c r="B1337">
        <v>500622</v>
      </c>
      <c r="C1337">
        <v>6359</v>
      </c>
      <c r="D1337">
        <v>124463</v>
      </c>
      <c r="E1337">
        <v>13662</v>
      </c>
      <c r="F1337">
        <v>0</v>
      </c>
      <c r="G1337" t="s">
        <v>106</v>
      </c>
      <c r="H1337" t="s">
        <v>106</v>
      </c>
      <c r="I1337" t="s">
        <v>106</v>
      </c>
      <c r="J1337" t="s">
        <v>107</v>
      </c>
      <c r="K1337" t="s">
        <v>108</v>
      </c>
      <c r="L1337" t="s">
        <v>109</v>
      </c>
      <c r="M1337" t="s">
        <v>110</v>
      </c>
      <c r="N1337" t="s">
        <v>3606</v>
      </c>
      <c r="O1337" t="s">
        <v>3231</v>
      </c>
      <c r="P1337">
        <v>8173</v>
      </c>
      <c r="Q1337">
        <v>576</v>
      </c>
      <c r="R1337">
        <v>0</v>
      </c>
      <c r="S1337">
        <v>160</v>
      </c>
      <c r="T1337">
        <v>0</v>
      </c>
      <c r="U1337">
        <v>712</v>
      </c>
      <c r="V1337">
        <v>712</v>
      </c>
      <c r="W1337">
        <v>160</v>
      </c>
      <c r="X1337">
        <v>0</v>
      </c>
      <c r="Y1337">
        <v>0</v>
      </c>
      <c r="Z1337">
        <v>0</v>
      </c>
      <c r="AD1337" s="1">
        <v>41816.333333333336</v>
      </c>
      <c r="AE1337" s="1">
        <v>41839.708333333336</v>
      </c>
      <c r="AG1337" s="1">
        <v>41732.333333333336</v>
      </c>
      <c r="AH1337" s="1">
        <v>41755.708333333336</v>
      </c>
      <c r="AI1337" s="1">
        <v>41732.333333333336</v>
      </c>
      <c r="AJ1337" s="1">
        <v>41755.708333333336</v>
      </c>
      <c r="AK1337" s="1">
        <v>41732.333333333336</v>
      </c>
      <c r="AL1337" s="1">
        <v>41755.708333333336</v>
      </c>
      <c r="AM1337" s="1">
        <v>41816.333333333336</v>
      </c>
      <c r="AN1337" s="1">
        <v>41839.708333333336</v>
      </c>
      <c r="AP1337" t="s">
        <v>113</v>
      </c>
      <c r="AU1337" t="s">
        <v>3607</v>
      </c>
      <c r="AY1337" t="s">
        <v>106</v>
      </c>
      <c r="AZ1337">
        <v>0</v>
      </c>
      <c r="BA1337">
        <v>0</v>
      </c>
      <c r="BD1337" s="3">
        <v>41321.661111111112</v>
      </c>
      <c r="BE1337" s="3">
        <v>41321.663888888892</v>
      </c>
      <c r="BF1337" t="s">
        <v>115</v>
      </c>
      <c r="BG1337" t="s">
        <v>115</v>
      </c>
      <c r="BH1337">
        <v>8149</v>
      </c>
      <c r="BM1337">
        <v>43500</v>
      </c>
      <c r="BR1337" t="s">
        <v>3233</v>
      </c>
      <c r="BS1337" t="s">
        <v>3234</v>
      </c>
      <c r="BU1337">
        <v>1</v>
      </c>
      <c r="BV1337" t="s">
        <v>118</v>
      </c>
      <c r="BX1337" t="s">
        <v>119</v>
      </c>
      <c r="BY1337" t="s">
        <v>119</v>
      </c>
      <c r="BZ1337" t="s">
        <v>119</v>
      </c>
      <c r="CA1337">
        <v>1</v>
      </c>
      <c r="CC1337" t="s">
        <v>120</v>
      </c>
      <c r="CH1337">
        <v>540</v>
      </c>
      <c r="CI1337">
        <v>36050</v>
      </c>
      <c r="CJ1337" t="s">
        <v>106</v>
      </c>
      <c r="CK1337" t="s">
        <v>106</v>
      </c>
      <c r="CL1337">
        <v>20</v>
      </c>
      <c r="CM1337" t="s">
        <v>3235</v>
      </c>
      <c r="CO1337">
        <v>124461</v>
      </c>
      <c r="CQ1337">
        <v>0</v>
      </c>
      <c r="CR1337">
        <v>0</v>
      </c>
      <c r="CS1337">
        <v>0</v>
      </c>
      <c r="CY1337" t="s">
        <v>123</v>
      </c>
      <c r="CZ1337" t="s">
        <v>124</v>
      </c>
      <c r="DD1337" t="str" cm="1">
        <f t="array" ref="DD1337">TEXT(_xlfn.SEQUENCE(1, DATEDIF(AG1337, AH1337, "m") + 1, AG1337, 30), "YYYY-APMM")</f>
        <v>2014-AP04</v>
      </c>
      <c r="DN1337">
        <f t="shared" si="40"/>
        <v>712</v>
      </c>
      <c r="DO1337" t="str">
        <f t="shared" si="41"/>
        <v>KERBSTONE MASON SK</v>
      </c>
    </row>
    <row r="1338" spans="1:119" x14ac:dyDescent="0.35">
      <c r="A1338" t="s">
        <v>105</v>
      </c>
      <c r="B1338">
        <v>500623</v>
      </c>
      <c r="C1338">
        <v>6359</v>
      </c>
      <c r="D1338">
        <v>124463</v>
      </c>
      <c r="E1338">
        <v>13662</v>
      </c>
      <c r="F1338">
        <v>0</v>
      </c>
      <c r="G1338" t="s">
        <v>106</v>
      </c>
      <c r="H1338" t="s">
        <v>106</v>
      </c>
      <c r="I1338" t="s">
        <v>106</v>
      </c>
      <c r="J1338" t="s">
        <v>107</v>
      </c>
      <c r="K1338" t="s">
        <v>108</v>
      </c>
      <c r="L1338" t="s">
        <v>109</v>
      </c>
      <c r="M1338" t="s">
        <v>110</v>
      </c>
      <c r="N1338" t="s">
        <v>3608</v>
      </c>
      <c r="O1338" t="s">
        <v>3237</v>
      </c>
      <c r="P1338">
        <v>8170</v>
      </c>
      <c r="Q1338">
        <v>576</v>
      </c>
      <c r="R1338">
        <v>0</v>
      </c>
      <c r="S1338">
        <v>160</v>
      </c>
      <c r="T1338">
        <v>0</v>
      </c>
      <c r="U1338">
        <v>456</v>
      </c>
      <c r="V1338">
        <v>456</v>
      </c>
      <c r="W1338">
        <v>160</v>
      </c>
      <c r="X1338">
        <v>0</v>
      </c>
      <c r="Y1338">
        <v>0</v>
      </c>
      <c r="Z1338">
        <v>0</v>
      </c>
      <c r="AD1338" s="1">
        <v>41828.333333333336</v>
      </c>
      <c r="AE1338" s="1">
        <v>41850.708333333336</v>
      </c>
      <c r="AG1338" s="1">
        <v>41744.333333333336</v>
      </c>
      <c r="AH1338" s="1">
        <v>41766.708333333336</v>
      </c>
      <c r="AI1338" s="1">
        <v>41744.333333333336</v>
      </c>
      <c r="AJ1338" s="1">
        <v>41766.708333333336</v>
      </c>
      <c r="AK1338" s="1">
        <v>41744.333333333336</v>
      </c>
      <c r="AL1338" s="1">
        <v>41766.708333333336</v>
      </c>
      <c r="AM1338" s="1">
        <v>41828.333333333336</v>
      </c>
      <c r="AN1338" s="1">
        <v>41850.708333333336</v>
      </c>
      <c r="AP1338" t="s">
        <v>113</v>
      </c>
      <c r="AU1338" t="s">
        <v>3609</v>
      </c>
      <c r="AY1338" t="s">
        <v>106</v>
      </c>
      <c r="AZ1338">
        <v>0</v>
      </c>
      <c r="BA1338">
        <v>0</v>
      </c>
      <c r="BD1338" s="3">
        <v>41321.661111111112</v>
      </c>
      <c r="BE1338" s="3">
        <v>41321.663888888892</v>
      </c>
      <c r="BF1338" t="s">
        <v>115</v>
      </c>
      <c r="BG1338" t="s">
        <v>115</v>
      </c>
      <c r="BH1338">
        <v>8149</v>
      </c>
      <c r="BM1338">
        <v>43470</v>
      </c>
      <c r="BR1338" t="s">
        <v>2854</v>
      </c>
      <c r="BS1338" t="s">
        <v>2855</v>
      </c>
      <c r="BU1338">
        <v>1</v>
      </c>
      <c r="BV1338" t="s">
        <v>118</v>
      </c>
      <c r="BX1338" t="s">
        <v>119</v>
      </c>
      <c r="BY1338" t="s">
        <v>119</v>
      </c>
      <c r="BZ1338" t="s">
        <v>119</v>
      </c>
      <c r="CA1338">
        <v>1</v>
      </c>
      <c r="CC1338" t="s">
        <v>120</v>
      </c>
      <c r="CH1338">
        <v>540</v>
      </c>
      <c r="CI1338">
        <v>36050</v>
      </c>
      <c r="CJ1338" t="s">
        <v>106</v>
      </c>
      <c r="CK1338" t="s">
        <v>106</v>
      </c>
      <c r="CL1338">
        <v>20</v>
      </c>
      <c r="CM1338" t="s">
        <v>3235</v>
      </c>
      <c r="CO1338">
        <v>124461</v>
      </c>
      <c r="CQ1338">
        <v>0</v>
      </c>
      <c r="CR1338">
        <v>0</v>
      </c>
      <c r="CS1338">
        <v>0</v>
      </c>
      <c r="CY1338" t="s">
        <v>123</v>
      </c>
      <c r="CZ1338" t="s">
        <v>124</v>
      </c>
      <c r="DD1338" t="str" cm="1">
        <f t="array" ref="DD1338">TEXT(_xlfn.SEQUENCE(1, DATEDIF(AG1338, AH1338, "m") + 1, AG1338, 30), "YYYY-APMM")</f>
        <v>2014-AP04</v>
      </c>
      <c r="DN1338">
        <f t="shared" si="40"/>
        <v>456</v>
      </c>
      <c r="DO1338" t="str">
        <f t="shared" si="41"/>
        <v>TILE MASON SK</v>
      </c>
    </row>
    <row r="1339" spans="1:119" x14ac:dyDescent="0.35">
      <c r="A1339" t="s">
        <v>105</v>
      </c>
      <c r="B1339">
        <v>500624</v>
      </c>
      <c r="C1339">
        <v>6359</v>
      </c>
      <c r="D1339">
        <v>124463</v>
      </c>
      <c r="E1339">
        <v>13662</v>
      </c>
      <c r="F1339">
        <v>0</v>
      </c>
      <c r="G1339" t="s">
        <v>106</v>
      </c>
      <c r="H1339" t="s">
        <v>106</v>
      </c>
      <c r="I1339" t="s">
        <v>106</v>
      </c>
      <c r="J1339" t="s">
        <v>107</v>
      </c>
      <c r="K1339" t="s">
        <v>108</v>
      </c>
      <c r="L1339" t="s">
        <v>109</v>
      </c>
      <c r="M1339" t="s">
        <v>110</v>
      </c>
      <c r="N1339" t="s">
        <v>3610</v>
      </c>
      <c r="O1339" t="s">
        <v>3240</v>
      </c>
      <c r="P1339">
        <v>8174</v>
      </c>
      <c r="Q1339">
        <v>576</v>
      </c>
      <c r="R1339">
        <v>0</v>
      </c>
      <c r="S1339">
        <v>160</v>
      </c>
      <c r="T1339">
        <v>0</v>
      </c>
      <c r="U1339">
        <v>408</v>
      </c>
      <c r="V1339">
        <v>408</v>
      </c>
      <c r="W1339">
        <v>160</v>
      </c>
      <c r="X1339">
        <v>0</v>
      </c>
      <c r="Y1339">
        <v>0</v>
      </c>
      <c r="Z1339">
        <v>0</v>
      </c>
      <c r="AD1339" s="1">
        <v>41842.333333333336</v>
      </c>
      <c r="AE1339" s="1">
        <v>41868.708333333336</v>
      </c>
      <c r="AG1339" s="1">
        <v>41758.333333333336</v>
      </c>
      <c r="AH1339" s="1">
        <v>41780.708333333336</v>
      </c>
      <c r="AI1339" s="1">
        <v>41758.333333333336</v>
      </c>
      <c r="AJ1339" s="1">
        <v>41780.708333333336</v>
      </c>
      <c r="AK1339" s="1">
        <v>41758.333333333336</v>
      </c>
      <c r="AL1339" s="1">
        <v>41780.708333333336</v>
      </c>
      <c r="AM1339" s="1">
        <v>41842.333333333336</v>
      </c>
      <c r="AN1339" s="1">
        <v>41868.708333333336</v>
      </c>
      <c r="AP1339" t="s">
        <v>113</v>
      </c>
      <c r="AU1339" t="s">
        <v>3611</v>
      </c>
      <c r="AY1339" t="s">
        <v>106</v>
      </c>
      <c r="AZ1339">
        <v>0</v>
      </c>
      <c r="BA1339">
        <v>0</v>
      </c>
      <c r="BD1339" s="3">
        <v>41321.661111111112</v>
      </c>
      <c r="BE1339" s="3">
        <v>41321.663888888892</v>
      </c>
      <c r="BF1339" t="s">
        <v>115</v>
      </c>
      <c r="BG1339" t="s">
        <v>115</v>
      </c>
      <c r="BH1339">
        <v>8149</v>
      </c>
      <c r="BM1339">
        <v>43510</v>
      </c>
      <c r="BR1339" t="s">
        <v>3242</v>
      </c>
      <c r="BS1339" t="s">
        <v>3243</v>
      </c>
      <c r="BU1339">
        <v>1</v>
      </c>
      <c r="BV1339" t="s">
        <v>118</v>
      </c>
      <c r="BX1339" t="s">
        <v>119</v>
      </c>
      <c r="BY1339" t="s">
        <v>119</v>
      </c>
      <c r="BZ1339" t="s">
        <v>119</v>
      </c>
      <c r="CA1339">
        <v>1</v>
      </c>
      <c r="CC1339" t="s">
        <v>120</v>
      </c>
      <c r="CH1339">
        <v>540</v>
      </c>
      <c r="CI1339">
        <v>36050</v>
      </c>
      <c r="CJ1339" t="s">
        <v>106</v>
      </c>
      <c r="CK1339" t="s">
        <v>106</v>
      </c>
      <c r="CL1339">
        <v>20</v>
      </c>
      <c r="CM1339" t="s">
        <v>3235</v>
      </c>
      <c r="CO1339">
        <v>124461</v>
      </c>
      <c r="CQ1339">
        <v>0</v>
      </c>
      <c r="CR1339">
        <v>0</v>
      </c>
      <c r="CS1339">
        <v>0</v>
      </c>
      <c r="CY1339" t="s">
        <v>123</v>
      </c>
      <c r="CZ1339" t="s">
        <v>124</v>
      </c>
      <c r="DD1339" t="str" cm="1">
        <f t="array" ref="DD1339">TEXT(_xlfn.SEQUENCE(1, DATEDIF(AG1339, AH1339, "m") + 1, AG1339, 30), "YYYY-APMM")</f>
        <v>2014-AP04</v>
      </c>
      <c r="DN1339">
        <f t="shared" si="40"/>
        <v>408</v>
      </c>
      <c r="DO1339" t="str">
        <f t="shared" si="41"/>
        <v>INTERLOCK MASON SK</v>
      </c>
    </row>
    <row r="1340" spans="1:119" x14ac:dyDescent="0.35">
      <c r="A1340" t="s">
        <v>105</v>
      </c>
      <c r="B1340">
        <v>500625</v>
      </c>
      <c r="C1340">
        <v>6359</v>
      </c>
      <c r="D1340">
        <v>124464</v>
      </c>
      <c r="E1340">
        <v>13662</v>
      </c>
      <c r="F1340">
        <v>0</v>
      </c>
      <c r="G1340" t="s">
        <v>106</v>
      </c>
      <c r="H1340" t="s">
        <v>106</v>
      </c>
      <c r="I1340" t="s">
        <v>106</v>
      </c>
      <c r="J1340" t="s">
        <v>107</v>
      </c>
      <c r="K1340" t="s">
        <v>108</v>
      </c>
      <c r="L1340" t="s">
        <v>109</v>
      </c>
      <c r="M1340" t="s">
        <v>110</v>
      </c>
      <c r="N1340" t="s">
        <v>3612</v>
      </c>
      <c r="O1340" t="s">
        <v>3189</v>
      </c>
      <c r="P1340">
        <v>8164</v>
      </c>
      <c r="Q1340">
        <v>552</v>
      </c>
      <c r="R1340">
        <v>0</v>
      </c>
      <c r="S1340">
        <v>200</v>
      </c>
      <c r="T1340">
        <v>0</v>
      </c>
      <c r="U1340">
        <v>1288</v>
      </c>
      <c r="V1340">
        <v>1288</v>
      </c>
      <c r="W1340">
        <v>200</v>
      </c>
      <c r="X1340">
        <v>0</v>
      </c>
      <c r="Y1340">
        <v>0</v>
      </c>
      <c r="Z1340">
        <v>0</v>
      </c>
      <c r="AD1340" s="1">
        <v>41787.333333333336</v>
      </c>
      <c r="AE1340" s="1">
        <v>41815.708333333336</v>
      </c>
      <c r="AG1340" s="1">
        <v>41707.333333333336</v>
      </c>
      <c r="AH1340" s="1">
        <v>41735.708333333336</v>
      </c>
      <c r="AI1340" s="1">
        <v>41707.333333333336</v>
      </c>
      <c r="AJ1340" s="1">
        <v>41735.708333333336</v>
      </c>
      <c r="AK1340" s="1">
        <v>41707.333333333336</v>
      </c>
      <c r="AL1340" s="1">
        <v>41735.708333333336</v>
      </c>
      <c r="AM1340" s="1">
        <v>41787.333333333336</v>
      </c>
      <c r="AN1340" s="1">
        <v>41815.708333333336</v>
      </c>
      <c r="AP1340" t="s">
        <v>113</v>
      </c>
      <c r="AU1340" t="s">
        <v>3613</v>
      </c>
      <c r="AY1340" t="s">
        <v>106</v>
      </c>
      <c r="AZ1340">
        <v>0</v>
      </c>
      <c r="BA1340">
        <v>0</v>
      </c>
      <c r="BD1340" s="3">
        <v>41321.661111111112</v>
      </c>
      <c r="BE1340" s="3">
        <v>41321.663888888892</v>
      </c>
      <c r="BF1340" t="s">
        <v>115</v>
      </c>
      <c r="BG1340" t="s">
        <v>115</v>
      </c>
      <c r="BH1340">
        <v>8149</v>
      </c>
      <c r="BM1340">
        <v>43410</v>
      </c>
      <c r="BR1340" t="s">
        <v>2865</v>
      </c>
      <c r="BS1340" t="s">
        <v>2866</v>
      </c>
      <c r="BU1340">
        <v>1</v>
      </c>
      <c r="BV1340" t="s">
        <v>118</v>
      </c>
      <c r="BX1340" t="s">
        <v>119</v>
      </c>
      <c r="BY1340" t="s">
        <v>119</v>
      </c>
      <c r="BZ1340" t="s">
        <v>119</v>
      </c>
      <c r="CA1340">
        <v>1</v>
      </c>
      <c r="CC1340" t="s">
        <v>120</v>
      </c>
      <c r="CH1340">
        <v>540</v>
      </c>
      <c r="CI1340">
        <v>36030</v>
      </c>
      <c r="CJ1340" t="s">
        <v>106</v>
      </c>
      <c r="CK1340" t="s">
        <v>106</v>
      </c>
      <c r="CL1340">
        <v>10</v>
      </c>
      <c r="CM1340" t="s">
        <v>3187</v>
      </c>
      <c r="CO1340">
        <v>124461</v>
      </c>
      <c r="CQ1340">
        <v>0</v>
      </c>
      <c r="CR1340">
        <v>0</v>
      </c>
      <c r="CS1340">
        <v>0</v>
      </c>
      <c r="CY1340" t="s">
        <v>123</v>
      </c>
      <c r="CZ1340" t="s">
        <v>124</v>
      </c>
      <c r="DD1340" t="str" cm="1">
        <f t="array" ref="DD1340">TEXT(_xlfn.SEQUENCE(1, DATEDIF(AG1340, AH1340, "m") + 1, AG1340, 30), "YYYY-APMM")</f>
        <v>2014-AP03</v>
      </c>
      <c r="DN1340">
        <f t="shared" si="40"/>
        <v>1288</v>
      </c>
      <c r="DO1340" t="str">
        <f t="shared" si="41"/>
        <v>SCREED MASON SK</v>
      </c>
    </row>
    <row r="1341" spans="1:119" x14ac:dyDescent="0.35">
      <c r="A1341" t="s">
        <v>105</v>
      </c>
      <c r="B1341">
        <v>500626</v>
      </c>
      <c r="C1341">
        <v>6359</v>
      </c>
      <c r="D1341">
        <v>124464</v>
      </c>
      <c r="E1341">
        <v>13662</v>
      </c>
      <c r="F1341">
        <v>0</v>
      </c>
      <c r="G1341" t="s">
        <v>106</v>
      </c>
      <c r="H1341" t="s">
        <v>106</v>
      </c>
      <c r="I1341" t="s">
        <v>106</v>
      </c>
      <c r="J1341" t="s">
        <v>107</v>
      </c>
      <c r="K1341" t="s">
        <v>108</v>
      </c>
      <c r="L1341" t="s">
        <v>109</v>
      </c>
      <c r="M1341" t="s">
        <v>110</v>
      </c>
      <c r="N1341" t="s">
        <v>3614</v>
      </c>
      <c r="O1341" t="s">
        <v>3192</v>
      </c>
      <c r="P1341">
        <v>8178</v>
      </c>
      <c r="Q1341">
        <v>576</v>
      </c>
      <c r="R1341">
        <v>0</v>
      </c>
      <c r="S1341">
        <v>160</v>
      </c>
      <c r="T1341">
        <v>0</v>
      </c>
      <c r="U1341">
        <v>400</v>
      </c>
      <c r="V1341">
        <v>400</v>
      </c>
      <c r="W1341">
        <v>160</v>
      </c>
      <c r="X1341">
        <v>0</v>
      </c>
      <c r="Y1341">
        <v>0</v>
      </c>
      <c r="Z1341">
        <v>0</v>
      </c>
      <c r="AD1341" s="1">
        <v>41808.333333333336</v>
      </c>
      <c r="AE1341" s="1">
        <v>41830.708333333336</v>
      </c>
      <c r="AG1341" s="1">
        <v>41724.333333333336</v>
      </c>
      <c r="AH1341" s="1">
        <v>41746.708333333336</v>
      </c>
      <c r="AI1341" s="1">
        <v>41724.333333333336</v>
      </c>
      <c r="AJ1341" s="1">
        <v>41746.708333333336</v>
      </c>
      <c r="AK1341" s="1">
        <v>41724.333333333336</v>
      </c>
      <c r="AL1341" s="1">
        <v>41746.708333333336</v>
      </c>
      <c r="AM1341" s="1">
        <v>41808.333333333336</v>
      </c>
      <c r="AN1341" s="1">
        <v>41830.708333333336</v>
      </c>
      <c r="AP1341" t="s">
        <v>113</v>
      </c>
      <c r="AU1341" t="s">
        <v>3615</v>
      </c>
      <c r="AY1341" t="s">
        <v>106</v>
      </c>
      <c r="AZ1341">
        <v>0</v>
      </c>
      <c r="BA1341">
        <v>0</v>
      </c>
      <c r="BD1341" s="3">
        <v>41321.661111111112</v>
      </c>
      <c r="BE1341" s="3">
        <v>41321.663888888892</v>
      </c>
      <c r="BF1341" t="s">
        <v>115</v>
      </c>
      <c r="BG1341" t="s">
        <v>115</v>
      </c>
      <c r="BH1341">
        <v>8149</v>
      </c>
      <c r="BM1341">
        <v>43550</v>
      </c>
      <c r="BR1341" t="s">
        <v>116</v>
      </c>
      <c r="BS1341" t="s">
        <v>117</v>
      </c>
      <c r="BU1341">
        <v>1</v>
      </c>
      <c r="BV1341" t="s">
        <v>118</v>
      </c>
      <c r="BX1341" t="s">
        <v>119</v>
      </c>
      <c r="BY1341" t="s">
        <v>119</v>
      </c>
      <c r="BZ1341" t="s">
        <v>119</v>
      </c>
      <c r="CA1341">
        <v>1</v>
      </c>
      <c r="CC1341" t="s">
        <v>120</v>
      </c>
      <c r="CH1341">
        <v>540</v>
      </c>
      <c r="CI1341">
        <v>36030</v>
      </c>
      <c r="CJ1341" t="s">
        <v>106</v>
      </c>
      <c r="CK1341" t="s">
        <v>106</v>
      </c>
      <c r="CL1341">
        <v>10</v>
      </c>
      <c r="CM1341" t="s">
        <v>3187</v>
      </c>
      <c r="CO1341">
        <v>124461</v>
      </c>
      <c r="CQ1341">
        <v>0</v>
      </c>
      <c r="CR1341">
        <v>0</v>
      </c>
      <c r="CS1341">
        <v>0</v>
      </c>
      <c r="CY1341" t="s">
        <v>123</v>
      </c>
      <c r="CZ1341" t="s">
        <v>124</v>
      </c>
      <c r="DD1341" t="str" cm="1">
        <f t="array" ref="DD1341">TEXT(_xlfn.SEQUENCE(1, DATEDIF(AG1341, AH1341, "m") + 1, AG1341, 30), "YYYY-APMM")</f>
        <v>2014-AP03</v>
      </c>
      <c r="DN1341">
        <f t="shared" si="40"/>
        <v>400</v>
      </c>
      <c r="DO1341" t="str">
        <f t="shared" si="41"/>
        <v>LABOR- SUBCONTRACTOR</v>
      </c>
    </row>
    <row r="1342" spans="1:119" x14ac:dyDescent="0.35">
      <c r="A1342" t="s">
        <v>105</v>
      </c>
      <c r="B1342">
        <v>500627</v>
      </c>
      <c r="C1342">
        <v>6359</v>
      </c>
      <c r="D1342">
        <v>124464</v>
      </c>
      <c r="E1342">
        <v>13662</v>
      </c>
      <c r="F1342">
        <v>0</v>
      </c>
      <c r="G1342" t="s">
        <v>106</v>
      </c>
      <c r="H1342" t="s">
        <v>106</v>
      </c>
      <c r="I1342" t="s">
        <v>106</v>
      </c>
      <c r="J1342" t="s">
        <v>107</v>
      </c>
      <c r="K1342" t="s">
        <v>108</v>
      </c>
      <c r="L1342" t="s">
        <v>109</v>
      </c>
      <c r="M1342" t="s">
        <v>110</v>
      </c>
      <c r="N1342" t="s">
        <v>3616</v>
      </c>
      <c r="O1342" t="s">
        <v>3195</v>
      </c>
      <c r="P1342">
        <v>8178</v>
      </c>
      <c r="Q1342">
        <v>344</v>
      </c>
      <c r="R1342">
        <v>0</v>
      </c>
      <c r="S1342">
        <v>160</v>
      </c>
      <c r="T1342">
        <v>0</v>
      </c>
      <c r="U1342">
        <v>88</v>
      </c>
      <c r="V1342">
        <v>88</v>
      </c>
      <c r="W1342">
        <v>160</v>
      </c>
      <c r="X1342">
        <v>0</v>
      </c>
      <c r="Y1342">
        <v>0</v>
      </c>
      <c r="Z1342">
        <v>0</v>
      </c>
      <c r="AD1342" s="1">
        <v>41787.333333333336</v>
      </c>
      <c r="AE1342" s="1">
        <v>41809.708333333336</v>
      </c>
      <c r="AG1342" s="1">
        <v>41737.333333333336</v>
      </c>
      <c r="AH1342" s="1">
        <v>41759.708333333336</v>
      </c>
      <c r="AI1342" s="1">
        <v>41737.333333333336</v>
      </c>
      <c r="AJ1342" s="1">
        <v>41759.708333333336</v>
      </c>
      <c r="AK1342" s="1">
        <v>41737.333333333336</v>
      </c>
      <c r="AL1342" s="1">
        <v>41759.708333333336</v>
      </c>
      <c r="AM1342" s="1">
        <v>41787.333333333336</v>
      </c>
      <c r="AN1342" s="1">
        <v>41809.708333333336</v>
      </c>
      <c r="AP1342" t="s">
        <v>113</v>
      </c>
      <c r="AU1342" t="s">
        <v>3617</v>
      </c>
      <c r="AY1342" t="s">
        <v>106</v>
      </c>
      <c r="AZ1342">
        <v>0</v>
      </c>
      <c r="BA1342">
        <v>0</v>
      </c>
      <c r="BD1342" s="3">
        <v>41321.661111111112</v>
      </c>
      <c r="BE1342" s="3">
        <v>41321.663888888892</v>
      </c>
      <c r="BF1342" t="s">
        <v>115</v>
      </c>
      <c r="BG1342" t="s">
        <v>115</v>
      </c>
      <c r="BH1342">
        <v>8149</v>
      </c>
      <c r="BM1342">
        <v>43550</v>
      </c>
      <c r="BR1342" t="s">
        <v>116</v>
      </c>
      <c r="BS1342" t="s">
        <v>117</v>
      </c>
      <c r="BU1342">
        <v>1</v>
      </c>
      <c r="BV1342" t="s">
        <v>118</v>
      </c>
      <c r="BX1342" t="s">
        <v>119</v>
      </c>
      <c r="BY1342" t="s">
        <v>119</v>
      </c>
      <c r="BZ1342" t="s">
        <v>119</v>
      </c>
      <c r="CA1342">
        <v>1</v>
      </c>
      <c r="CC1342" t="s">
        <v>120</v>
      </c>
      <c r="CH1342">
        <v>540</v>
      </c>
      <c r="CI1342">
        <v>36030</v>
      </c>
      <c r="CJ1342" t="s">
        <v>106</v>
      </c>
      <c r="CK1342" t="s">
        <v>106</v>
      </c>
      <c r="CL1342">
        <v>10</v>
      </c>
      <c r="CM1342" t="s">
        <v>3187</v>
      </c>
      <c r="CO1342">
        <v>124461</v>
      </c>
      <c r="CQ1342">
        <v>0</v>
      </c>
      <c r="CR1342">
        <v>0</v>
      </c>
      <c r="CS1342">
        <v>0</v>
      </c>
      <c r="CY1342" t="s">
        <v>123</v>
      </c>
      <c r="CZ1342" t="s">
        <v>124</v>
      </c>
      <c r="DD1342" t="str" cm="1">
        <f t="array" ref="DD1342">TEXT(_xlfn.SEQUENCE(1, DATEDIF(AG1342, AH1342, "m") + 1, AG1342, 30), "YYYY-APMM")</f>
        <v>2014-AP04</v>
      </c>
      <c r="DN1342">
        <f t="shared" si="40"/>
        <v>88</v>
      </c>
      <c r="DO1342" t="str">
        <f t="shared" si="41"/>
        <v>LABOR- SUBCONTRACTOR</v>
      </c>
    </row>
    <row r="1343" spans="1:119" x14ac:dyDescent="0.35">
      <c r="A1343" t="s">
        <v>105</v>
      </c>
      <c r="B1343">
        <v>500628</v>
      </c>
      <c r="C1343">
        <v>6359</v>
      </c>
      <c r="D1343">
        <v>124464</v>
      </c>
      <c r="E1343">
        <v>13662</v>
      </c>
      <c r="F1343">
        <v>0</v>
      </c>
      <c r="G1343" t="s">
        <v>106</v>
      </c>
      <c r="H1343" t="s">
        <v>106</v>
      </c>
      <c r="I1343" t="s">
        <v>106</v>
      </c>
      <c r="J1343" t="s">
        <v>107</v>
      </c>
      <c r="K1343" t="s">
        <v>108</v>
      </c>
      <c r="L1343" t="s">
        <v>109</v>
      </c>
      <c r="M1343" t="s">
        <v>110</v>
      </c>
      <c r="N1343" t="s">
        <v>3618</v>
      </c>
      <c r="O1343" t="s">
        <v>3198</v>
      </c>
      <c r="P1343">
        <v>8172</v>
      </c>
      <c r="Q1343">
        <v>344</v>
      </c>
      <c r="R1343">
        <v>0</v>
      </c>
      <c r="S1343">
        <v>200</v>
      </c>
      <c r="T1343">
        <v>0</v>
      </c>
      <c r="U1343">
        <v>880</v>
      </c>
      <c r="V1343">
        <v>880</v>
      </c>
      <c r="W1343">
        <v>200</v>
      </c>
      <c r="X1343">
        <v>0</v>
      </c>
      <c r="Y1343">
        <v>0</v>
      </c>
      <c r="Z1343">
        <v>0</v>
      </c>
      <c r="AD1343" s="1">
        <v>41753.333333333336</v>
      </c>
      <c r="AE1343" s="1">
        <v>41781.708333333336</v>
      </c>
      <c r="AG1343" s="1">
        <v>41703.333333333336</v>
      </c>
      <c r="AH1343" s="1">
        <v>41731.708333333336</v>
      </c>
      <c r="AI1343" s="1">
        <v>41703.333333333336</v>
      </c>
      <c r="AJ1343" s="1">
        <v>41731.708333333336</v>
      </c>
      <c r="AK1343" s="1">
        <v>41703.333333333336</v>
      </c>
      <c r="AL1343" s="1">
        <v>41731.708333333336</v>
      </c>
      <c r="AM1343" s="1">
        <v>41753.333333333336</v>
      </c>
      <c r="AN1343" s="1">
        <v>41781.708333333336</v>
      </c>
      <c r="AP1343" t="s">
        <v>113</v>
      </c>
      <c r="AU1343" t="s">
        <v>3619</v>
      </c>
      <c r="AY1343" t="s">
        <v>106</v>
      </c>
      <c r="AZ1343">
        <v>0</v>
      </c>
      <c r="BA1343">
        <v>0</v>
      </c>
      <c r="BD1343" s="3">
        <v>41321.661111111112</v>
      </c>
      <c r="BE1343" s="3">
        <v>41321.663888888892</v>
      </c>
      <c r="BF1343" t="s">
        <v>115</v>
      </c>
      <c r="BG1343" t="s">
        <v>115</v>
      </c>
      <c r="BH1343">
        <v>8149</v>
      </c>
      <c r="BM1343">
        <v>43490</v>
      </c>
      <c r="BR1343" t="s">
        <v>3200</v>
      </c>
      <c r="BS1343" t="s">
        <v>3201</v>
      </c>
      <c r="BU1343">
        <v>1</v>
      </c>
      <c r="BV1343" t="s">
        <v>118</v>
      </c>
      <c r="BX1343" t="s">
        <v>119</v>
      </c>
      <c r="BY1343" t="s">
        <v>119</v>
      </c>
      <c r="BZ1343" t="s">
        <v>119</v>
      </c>
      <c r="CA1343">
        <v>1</v>
      </c>
      <c r="CC1343" t="s">
        <v>120</v>
      </c>
      <c r="CH1343">
        <v>540</v>
      </c>
      <c r="CI1343">
        <v>36030</v>
      </c>
      <c r="CJ1343" t="s">
        <v>106</v>
      </c>
      <c r="CK1343" t="s">
        <v>106</v>
      </c>
      <c r="CL1343">
        <v>10</v>
      </c>
      <c r="CM1343" t="s">
        <v>3187</v>
      </c>
      <c r="CO1343">
        <v>124461</v>
      </c>
      <c r="CQ1343">
        <v>0</v>
      </c>
      <c r="CR1343">
        <v>0</v>
      </c>
      <c r="CS1343">
        <v>0</v>
      </c>
      <c r="CY1343" t="s">
        <v>123</v>
      </c>
      <c r="CZ1343" t="s">
        <v>124</v>
      </c>
      <c r="DD1343" t="str" cm="1">
        <f t="array" ref="DD1343">TEXT(_xlfn.SEQUENCE(1, DATEDIF(AG1343, AH1343, "m") + 1, AG1343, 30), "YYYY-APMM")</f>
        <v>2014-AP03</v>
      </c>
      <c r="DN1343">
        <f t="shared" si="40"/>
        <v>880</v>
      </c>
      <c r="DO1343" t="str">
        <f t="shared" si="41"/>
        <v>MANHOLES SK</v>
      </c>
    </row>
    <row r="1344" spans="1:119" x14ac:dyDescent="0.35">
      <c r="A1344" t="s">
        <v>105</v>
      </c>
      <c r="B1344">
        <v>500629</v>
      </c>
      <c r="C1344">
        <v>6359</v>
      </c>
      <c r="D1344">
        <v>124464</v>
      </c>
      <c r="E1344">
        <v>13662</v>
      </c>
      <c r="F1344">
        <v>0</v>
      </c>
      <c r="G1344" t="s">
        <v>106</v>
      </c>
      <c r="H1344" t="s">
        <v>106</v>
      </c>
      <c r="I1344" t="s">
        <v>106</v>
      </c>
      <c r="J1344" t="s">
        <v>107</v>
      </c>
      <c r="K1344" t="s">
        <v>108</v>
      </c>
      <c r="L1344" t="s">
        <v>109</v>
      </c>
      <c r="M1344" t="s">
        <v>110</v>
      </c>
      <c r="N1344" t="s">
        <v>3620</v>
      </c>
      <c r="O1344" t="s">
        <v>3206</v>
      </c>
      <c r="P1344">
        <v>8172</v>
      </c>
      <c r="Q1344">
        <v>344</v>
      </c>
      <c r="R1344">
        <v>0</v>
      </c>
      <c r="S1344">
        <v>200</v>
      </c>
      <c r="T1344">
        <v>0</v>
      </c>
      <c r="U1344">
        <v>176</v>
      </c>
      <c r="V1344">
        <v>176</v>
      </c>
      <c r="W1344">
        <v>200</v>
      </c>
      <c r="X1344">
        <v>0</v>
      </c>
      <c r="Y1344">
        <v>0</v>
      </c>
      <c r="Z1344">
        <v>0</v>
      </c>
      <c r="AD1344" s="1">
        <v>41767.333333333336</v>
      </c>
      <c r="AE1344" s="1">
        <v>41795.708333333336</v>
      </c>
      <c r="AG1344" s="1">
        <v>41717.333333333336</v>
      </c>
      <c r="AH1344" s="1">
        <v>41745.708333333336</v>
      </c>
      <c r="AI1344" s="1">
        <v>41717.333333333336</v>
      </c>
      <c r="AJ1344" s="1">
        <v>41745.708333333336</v>
      </c>
      <c r="AK1344" s="1">
        <v>41717.333333333336</v>
      </c>
      <c r="AL1344" s="1">
        <v>41745.708333333336</v>
      </c>
      <c r="AM1344" s="1">
        <v>41767.333333333336</v>
      </c>
      <c r="AN1344" s="1">
        <v>41795.708333333336</v>
      </c>
      <c r="AP1344" t="s">
        <v>113</v>
      </c>
      <c r="AU1344" t="s">
        <v>3621</v>
      </c>
      <c r="AY1344" t="s">
        <v>106</v>
      </c>
      <c r="AZ1344">
        <v>0</v>
      </c>
      <c r="BA1344">
        <v>0</v>
      </c>
      <c r="BD1344" s="3">
        <v>41321.661111111112</v>
      </c>
      <c r="BE1344" s="3">
        <v>41321.663888888892</v>
      </c>
      <c r="BF1344" t="s">
        <v>115</v>
      </c>
      <c r="BG1344" t="s">
        <v>115</v>
      </c>
      <c r="BH1344">
        <v>8149</v>
      </c>
      <c r="BM1344">
        <v>43490</v>
      </c>
      <c r="BR1344" t="s">
        <v>3200</v>
      </c>
      <c r="BS1344" t="s">
        <v>3201</v>
      </c>
      <c r="BU1344">
        <v>1</v>
      </c>
      <c r="BV1344" t="s">
        <v>118</v>
      </c>
      <c r="BX1344" t="s">
        <v>119</v>
      </c>
      <c r="BY1344" t="s">
        <v>119</v>
      </c>
      <c r="BZ1344" t="s">
        <v>119</v>
      </c>
      <c r="CA1344">
        <v>1</v>
      </c>
      <c r="CC1344" t="s">
        <v>120</v>
      </c>
      <c r="CH1344">
        <v>540</v>
      </c>
      <c r="CI1344">
        <v>36030</v>
      </c>
      <c r="CJ1344" t="s">
        <v>106</v>
      </c>
      <c r="CK1344" t="s">
        <v>106</v>
      </c>
      <c r="CL1344">
        <v>10</v>
      </c>
      <c r="CM1344" t="s">
        <v>3187</v>
      </c>
      <c r="CO1344">
        <v>124461</v>
      </c>
      <c r="CQ1344">
        <v>0</v>
      </c>
      <c r="CR1344">
        <v>0</v>
      </c>
      <c r="CS1344">
        <v>0</v>
      </c>
      <c r="CY1344" t="s">
        <v>123</v>
      </c>
      <c r="CZ1344" t="s">
        <v>124</v>
      </c>
      <c r="DD1344" t="str" cm="1">
        <f t="array" ref="DD1344">TEXT(_xlfn.SEQUENCE(1, DATEDIF(AG1344, AH1344, "m") + 1, AG1344, 30), "YYYY-APMM")</f>
        <v>2014-AP03</v>
      </c>
      <c r="DN1344">
        <f t="shared" si="40"/>
        <v>176</v>
      </c>
      <c r="DO1344" t="str">
        <f t="shared" si="41"/>
        <v>MANHOLES SK</v>
      </c>
    </row>
    <row r="1345" spans="1:119" x14ac:dyDescent="0.35">
      <c r="A1345" t="s">
        <v>105</v>
      </c>
      <c r="B1345">
        <v>500630</v>
      </c>
      <c r="C1345">
        <v>6359</v>
      </c>
      <c r="D1345">
        <v>124464</v>
      </c>
      <c r="E1345">
        <v>13662</v>
      </c>
      <c r="F1345">
        <v>0</v>
      </c>
      <c r="G1345" t="s">
        <v>106</v>
      </c>
      <c r="H1345" t="s">
        <v>106</v>
      </c>
      <c r="I1345" t="s">
        <v>106</v>
      </c>
      <c r="J1345" t="s">
        <v>107</v>
      </c>
      <c r="K1345" t="s">
        <v>108</v>
      </c>
      <c r="L1345" t="s">
        <v>109</v>
      </c>
      <c r="M1345" t="s">
        <v>110</v>
      </c>
      <c r="N1345" t="s">
        <v>3622</v>
      </c>
      <c r="O1345" t="s">
        <v>3203</v>
      </c>
      <c r="P1345">
        <v>8177</v>
      </c>
      <c r="Q1345">
        <v>344</v>
      </c>
      <c r="R1345">
        <v>144</v>
      </c>
      <c r="S1345">
        <v>200</v>
      </c>
      <c r="T1345">
        <v>0</v>
      </c>
      <c r="U1345">
        <v>500</v>
      </c>
      <c r="V1345">
        <v>500</v>
      </c>
      <c r="W1345">
        <v>200</v>
      </c>
      <c r="X1345">
        <v>0</v>
      </c>
      <c r="Y1345">
        <v>0</v>
      </c>
      <c r="Z1345">
        <v>0</v>
      </c>
      <c r="AD1345" s="1">
        <v>41811.333333333336</v>
      </c>
      <c r="AE1345" s="1">
        <v>41839.708333333336</v>
      </c>
      <c r="AG1345" s="1">
        <v>41760.333333333336</v>
      </c>
      <c r="AH1345" s="1">
        <v>41788.708333333336</v>
      </c>
      <c r="AI1345" s="1">
        <v>41760.333333333336</v>
      </c>
      <c r="AJ1345" s="1">
        <v>41788.708333333336</v>
      </c>
      <c r="AK1345" s="1">
        <v>41760.333333333336</v>
      </c>
      <c r="AL1345" s="1">
        <v>41788.708333333336</v>
      </c>
      <c r="AM1345" s="1">
        <v>41811.333333333336</v>
      </c>
      <c r="AN1345" s="1">
        <v>41839.708333333336</v>
      </c>
      <c r="AP1345" t="s">
        <v>113</v>
      </c>
      <c r="AU1345" t="s">
        <v>3623</v>
      </c>
      <c r="AY1345" t="s">
        <v>106</v>
      </c>
      <c r="AZ1345">
        <v>0</v>
      </c>
      <c r="BA1345">
        <v>0</v>
      </c>
      <c r="BD1345" s="3">
        <v>41321.661111111112</v>
      </c>
      <c r="BE1345" s="3">
        <v>41321.663888888892</v>
      </c>
      <c r="BF1345" t="s">
        <v>115</v>
      </c>
      <c r="BG1345" t="s">
        <v>115</v>
      </c>
      <c r="BH1345">
        <v>8149</v>
      </c>
      <c r="BM1345">
        <v>43540</v>
      </c>
      <c r="BR1345" t="s">
        <v>1299</v>
      </c>
      <c r="BS1345" t="s">
        <v>1300</v>
      </c>
      <c r="BU1345">
        <v>1</v>
      </c>
      <c r="BV1345" t="s">
        <v>118</v>
      </c>
      <c r="BX1345" t="s">
        <v>119</v>
      </c>
      <c r="BY1345" t="s">
        <v>119</v>
      </c>
      <c r="BZ1345" t="s">
        <v>119</v>
      </c>
      <c r="CA1345">
        <v>1</v>
      </c>
      <c r="CC1345" t="s">
        <v>120</v>
      </c>
      <c r="CH1345">
        <v>540</v>
      </c>
      <c r="CI1345">
        <v>36030</v>
      </c>
      <c r="CJ1345" t="s">
        <v>106</v>
      </c>
      <c r="CK1345" t="s">
        <v>106</v>
      </c>
      <c r="CL1345">
        <v>10</v>
      </c>
      <c r="CM1345" t="s">
        <v>3187</v>
      </c>
      <c r="CO1345">
        <v>124461</v>
      </c>
      <c r="CQ1345">
        <v>0</v>
      </c>
      <c r="CR1345">
        <v>0</v>
      </c>
      <c r="CS1345">
        <v>0</v>
      </c>
      <c r="CY1345" t="s">
        <v>123</v>
      </c>
      <c r="CZ1345" t="s">
        <v>124</v>
      </c>
      <c r="DD1345" t="str" cm="1">
        <f t="array" ref="DD1345">TEXT(_xlfn.SEQUENCE(1, DATEDIF(AG1345, AH1345, "m") + 1, AG1345, 30), "YYYY-APMM")</f>
        <v>2014-AP05</v>
      </c>
      <c r="DN1345">
        <f t="shared" si="40"/>
        <v>500</v>
      </c>
      <c r="DO1345" t="str">
        <f t="shared" si="41"/>
        <v>LABOR - CIVIL</v>
      </c>
    </row>
    <row r="1346" spans="1:119" x14ac:dyDescent="0.35">
      <c r="A1346" t="s">
        <v>105</v>
      </c>
      <c r="B1346">
        <v>500631</v>
      </c>
      <c r="C1346">
        <v>6359</v>
      </c>
      <c r="D1346">
        <v>124464</v>
      </c>
      <c r="E1346">
        <v>13662</v>
      </c>
      <c r="F1346">
        <v>0</v>
      </c>
      <c r="G1346" t="s">
        <v>106</v>
      </c>
      <c r="H1346" t="s">
        <v>106</v>
      </c>
      <c r="I1346" t="s">
        <v>106</v>
      </c>
      <c r="J1346" t="s">
        <v>107</v>
      </c>
      <c r="K1346" t="s">
        <v>108</v>
      </c>
      <c r="L1346" t="s">
        <v>109</v>
      </c>
      <c r="M1346" t="s">
        <v>110</v>
      </c>
      <c r="N1346" t="s">
        <v>3624</v>
      </c>
      <c r="O1346" t="s">
        <v>3185</v>
      </c>
      <c r="P1346">
        <v>8178</v>
      </c>
      <c r="Q1346">
        <v>200</v>
      </c>
      <c r="R1346">
        <v>0</v>
      </c>
      <c r="S1346">
        <v>200</v>
      </c>
      <c r="T1346">
        <v>0</v>
      </c>
      <c r="U1346">
        <v>400</v>
      </c>
      <c r="V1346">
        <v>400</v>
      </c>
      <c r="W1346">
        <v>200</v>
      </c>
      <c r="X1346">
        <v>0</v>
      </c>
      <c r="Y1346">
        <v>0</v>
      </c>
      <c r="Z1346">
        <v>0</v>
      </c>
      <c r="AD1346" s="1">
        <v>41898.333333333336</v>
      </c>
      <c r="AE1346" s="1">
        <v>41928.708333333336</v>
      </c>
      <c r="AG1346" s="1">
        <v>41869.333333333336</v>
      </c>
      <c r="AH1346" s="1">
        <v>41897.708333333336</v>
      </c>
      <c r="AI1346" s="1">
        <v>41869.333333333336</v>
      </c>
      <c r="AJ1346" s="1">
        <v>41897.708333333336</v>
      </c>
      <c r="AK1346" s="1">
        <v>41869.333333333336</v>
      </c>
      <c r="AL1346" s="1">
        <v>41897.708333333336</v>
      </c>
      <c r="AM1346" s="1">
        <v>41898.333333333336</v>
      </c>
      <c r="AN1346" s="1">
        <v>41928.708333333336</v>
      </c>
      <c r="AP1346" t="s">
        <v>113</v>
      </c>
      <c r="AU1346" t="s">
        <v>3625</v>
      </c>
      <c r="AY1346" t="s">
        <v>106</v>
      </c>
      <c r="AZ1346">
        <v>0</v>
      </c>
      <c r="BA1346">
        <v>0</v>
      </c>
      <c r="BD1346" s="3">
        <v>41321.661111111112</v>
      </c>
      <c r="BE1346" s="3">
        <v>41321.663888888892</v>
      </c>
      <c r="BF1346" t="s">
        <v>115</v>
      </c>
      <c r="BG1346" t="s">
        <v>115</v>
      </c>
      <c r="BH1346">
        <v>8149</v>
      </c>
      <c r="BM1346">
        <v>43550</v>
      </c>
      <c r="BR1346" t="s">
        <v>116</v>
      </c>
      <c r="BS1346" t="s">
        <v>117</v>
      </c>
      <c r="BU1346">
        <v>1</v>
      </c>
      <c r="BV1346" t="s">
        <v>118</v>
      </c>
      <c r="BX1346" t="s">
        <v>119</v>
      </c>
      <c r="BY1346" t="s">
        <v>119</v>
      </c>
      <c r="BZ1346" t="s">
        <v>119</v>
      </c>
      <c r="CA1346">
        <v>1</v>
      </c>
      <c r="CC1346" t="s">
        <v>120</v>
      </c>
      <c r="CH1346">
        <v>540</v>
      </c>
      <c r="CI1346">
        <v>36030</v>
      </c>
      <c r="CJ1346" t="s">
        <v>106</v>
      </c>
      <c r="CK1346" t="s">
        <v>106</v>
      </c>
      <c r="CL1346">
        <v>10</v>
      </c>
      <c r="CM1346" t="s">
        <v>3187</v>
      </c>
      <c r="CO1346">
        <v>124461</v>
      </c>
      <c r="CQ1346">
        <v>0</v>
      </c>
      <c r="CR1346">
        <v>0</v>
      </c>
      <c r="CS1346">
        <v>0</v>
      </c>
      <c r="CY1346" t="s">
        <v>123</v>
      </c>
      <c r="CZ1346" t="s">
        <v>124</v>
      </c>
      <c r="DD1346" t="str" cm="1">
        <f t="array" ref="DD1346">TEXT(_xlfn.SEQUENCE(1, DATEDIF(AG1346, AH1346, "m") + 1, AG1346, 30), "YYYY-APMM")</f>
        <v>2014-AP08</v>
      </c>
      <c r="DN1346">
        <f t="shared" si="40"/>
        <v>400</v>
      </c>
      <c r="DO1346" t="str">
        <f t="shared" si="41"/>
        <v>LABOR- SUBCONTRACTOR</v>
      </c>
    </row>
    <row r="1347" spans="1:119" x14ac:dyDescent="0.35">
      <c r="A1347" t="s">
        <v>105</v>
      </c>
      <c r="B1347">
        <v>500632</v>
      </c>
      <c r="C1347">
        <v>6359</v>
      </c>
      <c r="D1347">
        <v>124465</v>
      </c>
      <c r="E1347">
        <v>13662</v>
      </c>
      <c r="F1347">
        <v>0</v>
      </c>
      <c r="G1347" t="s">
        <v>106</v>
      </c>
      <c r="H1347" t="s">
        <v>106</v>
      </c>
      <c r="I1347" t="s">
        <v>106</v>
      </c>
      <c r="J1347" t="s">
        <v>107</v>
      </c>
      <c r="K1347" t="s">
        <v>108</v>
      </c>
      <c r="L1347" t="s">
        <v>109</v>
      </c>
      <c r="M1347" t="s">
        <v>110</v>
      </c>
      <c r="N1347" t="s">
        <v>3626</v>
      </c>
      <c r="O1347" t="s">
        <v>3209</v>
      </c>
      <c r="P1347">
        <v>8177</v>
      </c>
      <c r="Q1347">
        <v>408</v>
      </c>
      <c r="R1347">
        <v>0</v>
      </c>
      <c r="S1347">
        <v>160</v>
      </c>
      <c r="T1347">
        <v>0</v>
      </c>
      <c r="U1347">
        <v>128</v>
      </c>
      <c r="V1347">
        <v>128</v>
      </c>
      <c r="W1347">
        <v>160</v>
      </c>
      <c r="X1347">
        <v>80</v>
      </c>
      <c r="Y1347">
        <v>0</v>
      </c>
      <c r="Z1347">
        <v>80</v>
      </c>
      <c r="AD1347" s="1">
        <v>41792.333333333336</v>
      </c>
      <c r="AE1347" s="1">
        <v>41814.708333333336</v>
      </c>
      <c r="AG1347" s="1">
        <v>41732.333333333336</v>
      </c>
      <c r="AH1347" s="1">
        <v>41755.708333333336</v>
      </c>
      <c r="AI1347" s="1">
        <v>41732.333333333336</v>
      </c>
      <c r="AJ1347" s="1">
        <v>41755.708333333336</v>
      </c>
      <c r="AK1347" s="1">
        <v>41732.333333333336</v>
      </c>
      <c r="AL1347" s="1">
        <v>41755.708333333336</v>
      </c>
      <c r="AM1347" s="1">
        <v>41792.333333333336</v>
      </c>
      <c r="AN1347" s="1">
        <v>41814.708333333336</v>
      </c>
      <c r="AP1347" t="s">
        <v>113</v>
      </c>
      <c r="AU1347" t="s">
        <v>3627</v>
      </c>
      <c r="AY1347" t="s">
        <v>106</v>
      </c>
      <c r="AZ1347">
        <v>0</v>
      </c>
      <c r="BA1347">
        <v>0</v>
      </c>
      <c r="BD1347" s="3">
        <v>41321.661111111112</v>
      </c>
      <c r="BE1347" s="3">
        <v>41321.663888888892</v>
      </c>
      <c r="BF1347" t="s">
        <v>115</v>
      </c>
      <c r="BG1347" t="s">
        <v>115</v>
      </c>
      <c r="BH1347">
        <v>8149</v>
      </c>
      <c r="BM1347">
        <v>43540</v>
      </c>
      <c r="BR1347" t="s">
        <v>1299</v>
      </c>
      <c r="BS1347" t="s">
        <v>1300</v>
      </c>
      <c r="BU1347">
        <v>1</v>
      </c>
      <c r="BV1347" t="s">
        <v>118</v>
      </c>
      <c r="BX1347" t="s">
        <v>119</v>
      </c>
      <c r="BY1347" t="s">
        <v>119</v>
      </c>
      <c r="BZ1347" t="s">
        <v>119</v>
      </c>
      <c r="CA1347">
        <v>1</v>
      </c>
      <c r="CC1347" t="s">
        <v>120</v>
      </c>
      <c r="CH1347">
        <v>540</v>
      </c>
      <c r="CI1347">
        <v>36040</v>
      </c>
      <c r="CJ1347" t="s">
        <v>106</v>
      </c>
      <c r="CK1347" t="s">
        <v>106</v>
      </c>
      <c r="CL1347">
        <v>15</v>
      </c>
      <c r="CM1347" t="s">
        <v>3211</v>
      </c>
      <c r="CO1347">
        <v>124461</v>
      </c>
      <c r="CQ1347">
        <v>0</v>
      </c>
      <c r="CR1347">
        <v>0</v>
      </c>
      <c r="CS1347">
        <v>0</v>
      </c>
      <c r="CY1347" t="s">
        <v>123</v>
      </c>
      <c r="CZ1347" t="s">
        <v>124</v>
      </c>
      <c r="DD1347" t="str" cm="1">
        <f t="array" ref="DD1347">TEXT(_xlfn.SEQUENCE(1, DATEDIF(AG1347, AH1347, "m") + 1, AG1347, 30), "YYYY-APMM")</f>
        <v>2014-AP04</v>
      </c>
      <c r="DN1347">
        <f t="shared" ref="DN1347:DN1410" si="42">V1347/COUNTIF(DD1347:DF1347, "&lt;&gt;")</f>
        <v>128</v>
      </c>
      <c r="DO1347" t="str">
        <f t="shared" ref="DO1347:DO1410" si="43">BR1347</f>
        <v>LABOR - CIVIL</v>
      </c>
    </row>
    <row r="1348" spans="1:119" x14ac:dyDescent="0.35">
      <c r="A1348" t="s">
        <v>105</v>
      </c>
      <c r="B1348">
        <v>500633</v>
      </c>
      <c r="C1348">
        <v>6359</v>
      </c>
      <c r="D1348">
        <v>124465</v>
      </c>
      <c r="E1348">
        <v>13662</v>
      </c>
      <c r="F1348">
        <v>0</v>
      </c>
      <c r="G1348" t="s">
        <v>106</v>
      </c>
      <c r="H1348" t="s">
        <v>106</v>
      </c>
      <c r="I1348" t="s">
        <v>106</v>
      </c>
      <c r="J1348" t="s">
        <v>107</v>
      </c>
      <c r="K1348" t="s">
        <v>108</v>
      </c>
      <c r="L1348" t="s">
        <v>109</v>
      </c>
      <c r="M1348" t="s">
        <v>110</v>
      </c>
      <c r="N1348" t="s">
        <v>3628</v>
      </c>
      <c r="O1348" t="s">
        <v>3213</v>
      </c>
      <c r="P1348">
        <v>8165</v>
      </c>
      <c r="Q1348">
        <v>432</v>
      </c>
      <c r="R1348">
        <v>0</v>
      </c>
      <c r="S1348">
        <v>200</v>
      </c>
      <c r="T1348">
        <v>0</v>
      </c>
      <c r="U1348">
        <v>1624</v>
      </c>
      <c r="V1348">
        <v>1624</v>
      </c>
      <c r="W1348">
        <v>200</v>
      </c>
      <c r="X1348">
        <v>0</v>
      </c>
      <c r="Y1348">
        <v>0</v>
      </c>
      <c r="Z1348">
        <v>0</v>
      </c>
      <c r="AD1348" s="1">
        <v>41801.333333333336</v>
      </c>
      <c r="AE1348" s="1">
        <v>41829.708333333336</v>
      </c>
      <c r="AG1348" s="1">
        <v>41738.333333333336</v>
      </c>
      <c r="AH1348" s="1">
        <v>41766.708333333336</v>
      </c>
      <c r="AI1348" s="1">
        <v>41738.333333333336</v>
      </c>
      <c r="AJ1348" s="1">
        <v>41766.708333333336</v>
      </c>
      <c r="AK1348" s="1">
        <v>41738.333333333336</v>
      </c>
      <c r="AL1348" s="1">
        <v>41766.708333333336</v>
      </c>
      <c r="AM1348" s="1">
        <v>41801.333333333336</v>
      </c>
      <c r="AN1348" s="1">
        <v>41829.708333333336</v>
      </c>
      <c r="AP1348" t="s">
        <v>113</v>
      </c>
      <c r="AU1348" t="s">
        <v>3629</v>
      </c>
      <c r="AY1348" t="s">
        <v>106</v>
      </c>
      <c r="AZ1348">
        <v>0</v>
      </c>
      <c r="BA1348">
        <v>0</v>
      </c>
      <c r="BD1348" s="3">
        <v>41321.661111111112</v>
      </c>
      <c r="BE1348" s="3">
        <v>41321.663888888892</v>
      </c>
      <c r="BF1348" t="s">
        <v>115</v>
      </c>
      <c r="BG1348" t="s">
        <v>115</v>
      </c>
      <c r="BH1348">
        <v>8149</v>
      </c>
      <c r="BM1348">
        <v>43420</v>
      </c>
      <c r="BR1348" t="s">
        <v>3122</v>
      </c>
      <c r="BS1348" t="s">
        <v>3123</v>
      </c>
      <c r="BU1348">
        <v>1</v>
      </c>
      <c r="BV1348" t="s">
        <v>118</v>
      </c>
      <c r="BX1348" t="s">
        <v>119</v>
      </c>
      <c r="BY1348" t="s">
        <v>119</v>
      </c>
      <c r="BZ1348" t="s">
        <v>119</v>
      </c>
      <c r="CA1348">
        <v>1</v>
      </c>
      <c r="CC1348" t="s">
        <v>120</v>
      </c>
      <c r="CH1348">
        <v>540</v>
      </c>
      <c r="CI1348">
        <v>36040</v>
      </c>
      <c r="CJ1348" t="s">
        <v>106</v>
      </c>
      <c r="CK1348" t="s">
        <v>106</v>
      </c>
      <c r="CL1348">
        <v>15</v>
      </c>
      <c r="CM1348" t="s">
        <v>3211</v>
      </c>
      <c r="CO1348">
        <v>124461</v>
      </c>
      <c r="CQ1348">
        <v>0</v>
      </c>
      <c r="CR1348">
        <v>0</v>
      </c>
      <c r="CS1348">
        <v>0</v>
      </c>
      <c r="CY1348" t="s">
        <v>123</v>
      </c>
      <c r="CZ1348" t="s">
        <v>124</v>
      </c>
      <c r="DD1348" t="str" cm="1">
        <f t="array" ref="DD1348">TEXT(_xlfn.SEQUENCE(1, DATEDIF(AG1348, AH1348, "m") + 1, AG1348, 30), "YYYY-APMM")</f>
        <v>2014-AP04</v>
      </c>
      <c r="DN1348">
        <f t="shared" si="42"/>
        <v>1624</v>
      </c>
      <c r="DO1348" t="str">
        <f t="shared" si="43"/>
        <v>STEEL FIXERS SK</v>
      </c>
    </row>
    <row r="1349" spans="1:119" x14ac:dyDescent="0.35">
      <c r="A1349" t="s">
        <v>105</v>
      </c>
      <c r="B1349">
        <v>500634</v>
      </c>
      <c r="C1349">
        <v>6359</v>
      </c>
      <c r="D1349">
        <v>124465</v>
      </c>
      <c r="E1349">
        <v>13662</v>
      </c>
      <c r="F1349">
        <v>0</v>
      </c>
      <c r="G1349" t="s">
        <v>106</v>
      </c>
      <c r="H1349" t="s">
        <v>106</v>
      </c>
      <c r="I1349" t="s">
        <v>106</v>
      </c>
      <c r="J1349" t="s">
        <v>107</v>
      </c>
      <c r="K1349" t="s">
        <v>108</v>
      </c>
      <c r="L1349" t="s">
        <v>109</v>
      </c>
      <c r="M1349" t="s">
        <v>110</v>
      </c>
      <c r="N1349" t="s">
        <v>3630</v>
      </c>
      <c r="O1349" t="s">
        <v>3216</v>
      </c>
      <c r="P1349">
        <v>8168</v>
      </c>
      <c r="Q1349">
        <v>432</v>
      </c>
      <c r="R1349">
        <v>0</v>
      </c>
      <c r="S1349">
        <v>200</v>
      </c>
      <c r="T1349">
        <v>0</v>
      </c>
      <c r="U1349">
        <v>888</v>
      </c>
      <c r="V1349">
        <v>888</v>
      </c>
      <c r="W1349">
        <v>200</v>
      </c>
      <c r="X1349">
        <v>0</v>
      </c>
      <c r="Y1349">
        <v>0</v>
      </c>
      <c r="Z1349">
        <v>0</v>
      </c>
      <c r="AD1349" s="1">
        <v>41813.333333333336</v>
      </c>
      <c r="AE1349" s="1">
        <v>41841.708333333336</v>
      </c>
      <c r="AG1349" s="1">
        <v>41750.333333333336</v>
      </c>
      <c r="AH1349" s="1">
        <v>41778.708333333336</v>
      </c>
      <c r="AI1349" s="1">
        <v>41750.333333333336</v>
      </c>
      <c r="AJ1349" s="1">
        <v>41778.708333333336</v>
      </c>
      <c r="AK1349" s="1">
        <v>41750.333333333336</v>
      </c>
      <c r="AL1349" s="1">
        <v>41778.708333333336</v>
      </c>
      <c r="AM1349" s="1">
        <v>41813.333333333336</v>
      </c>
      <c r="AN1349" s="1">
        <v>41841.708333333336</v>
      </c>
      <c r="AP1349" t="s">
        <v>113</v>
      </c>
      <c r="AU1349" t="s">
        <v>3631</v>
      </c>
      <c r="AY1349" t="s">
        <v>106</v>
      </c>
      <c r="AZ1349">
        <v>0</v>
      </c>
      <c r="BA1349">
        <v>0</v>
      </c>
      <c r="BD1349" s="3">
        <v>41321.661111111112</v>
      </c>
      <c r="BE1349" s="3">
        <v>41321.663888888892</v>
      </c>
      <c r="BF1349" t="s">
        <v>115</v>
      </c>
      <c r="BG1349" t="s">
        <v>115</v>
      </c>
      <c r="BH1349">
        <v>8149</v>
      </c>
      <c r="BM1349">
        <v>43450</v>
      </c>
      <c r="BR1349" t="s">
        <v>1309</v>
      </c>
      <c r="BS1349" t="s">
        <v>1310</v>
      </c>
      <c r="BU1349">
        <v>1</v>
      </c>
      <c r="BV1349" t="s">
        <v>118</v>
      </c>
      <c r="BX1349" t="s">
        <v>119</v>
      </c>
      <c r="BY1349" t="s">
        <v>119</v>
      </c>
      <c r="BZ1349" t="s">
        <v>119</v>
      </c>
      <c r="CA1349">
        <v>1</v>
      </c>
      <c r="CC1349" t="s">
        <v>120</v>
      </c>
      <c r="CH1349">
        <v>540</v>
      </c>
      <c r="CI1349">
        <v>36040</v>
      </c>
      <c r="CJ1349" t="s">
        <v>106</v>
      </c>
      <c r="CK1349" t="s">
        <v>106</v>
      </c>
      <c r="CL1349">
        <v>15</v>
      </c>
      <c r="CM1349" t="s">
        <v>3211</v>
      </c>
      <c r="CO1349">
        <v>124461</v>
      </c>
      <c r="CQ1349">
        <v>0</v>
      </c>
      <c r="CR1349">
        <v>0</v>
      </c>
      <c r="CS1349">
        <v>0</v>
      </c>
      <c r="CY1349" t="s">
        <v>123</v>
      </c>
      <c r="CZ1349" t="s">
        <v>124</v>
      </c>
      <c r="DD1349" t="str" cm="1">
        <f t="array" ref="DD1349">TEXT(_xlfn.SEQUENCE(1, DATEDIF(AG1349, AH1349, "m") + 1, AG1349, 30), "YYYY-APMM")</f>
        <v>2014-AP04</v>
      </c>
      <c r="DN1349">
        <f t="shared" si="42"/>
        <v>888</v>
      </c>
      <c r="DO1349" t="str">
        <f t="shared" si="43"/>
        <v>BLOCK MASON SK</v>
      </c>
    </row>
    <row r="1350" spans="1:119" x14ac:dyDescent="0.35">
      <c r="A1350" t="s">
        <v>105</v>
      </c>
      <c r="B1350">
        <v>500635</v>
      </c>
      <c r="C1350">
        <v>6359</v>
      </c>
      <c r="D1350">
        <v>124465</v>
      </c>
      <c r="E1350">
        <v>13662</v>
      </c>
      <c r="F1350">
        <v>0</v>
      </c>
      <c r="G1350" t="s">
        <v>106</v>
      </c>
      <c r="H1350" t="s">
        <v>106</v>
      </c>
      <c r="I1350" t="s">
        <v>106</v>
      </c>
      <c r="J1350" t="s">
        <v>107</v>
      </c>
      <c r="K1350" t="s">
        <v>108</v>
      </c>
      <c r="L1350" t="s">
        <v>109</v>
      </c>
      <c r="M1350" t="s">
        <v>110</v>
      </c>
      <c r="N1350" t="s">
        <v>3632</v>
      </c>
      <c r="O1350" t="s">
        <v>3219</v>
      </c>
      <c r="P1350">
        <v>8178</v>
      </c>
      <c r="Q1350">
        <v>432</v>
      </c>
      <c r="R1350">
        <v>0</v>
      </c>
      <c r="S1350">
        <v>200</v>
      </c>
      <c r="T1350">
        <v>0</v>
      </c>
      <c r="U1350">
        <v>408</v>
      </c>
      <c r="V1350">
        <v>408</v>
      </c>
      <c r="W1350">
        <v>200</v>
      </c>
      <c r="X1350">
        <v>0</v>
      </c>
      <c r="Y1350">
        <v>0</v>
      </c>
      <c r="Z1350">
        <v>0</v>
      </c>
      <c r="AD1350" s="1">
        <v>41825.333333333336</v>
      </c>
      <c r="AE1350" s="1">
        <v>41856.708333333336</v>
      </c>
      <c r="AG1350" s="1">
        <v>41762.333333333336</v>
      </c>
      <c r="AH1350" s="1">
        <v>41790.708333333336</v>
      </c>
      <c r="AI1350" s="1">
        <v>41762.333333333336</v>
      </c>
      <c r="AJ1350" s="1">
        <v>41790.708333333336</v>
      </c>
      <c r="AK1350" s="1">
        <v>41762.333333333336</v>
      </c>
      <c r="AL1350" s="1">
        <v>41790.708333333336</v>
      </c>
      <c r="AM1350" s="1">
        <v>41825.333333333336</v>
      </c>
      <c r="AN1350" s="1">
        <v>41856.708333333336</v>
      </c>
      <c r="AP1350" t="s">
        <v>113</v>
      </c>
      <c r="AU1350" t="s">
        <v>3633</v>
      </c>
      <c r="AY1350" t="s">
        <v>106</v>
      </c>
      <c r="AZ1350">
        <v>0</v>
      </c>
      <c r="BA1350">
        <v>0</v>
      </c>
      <c r="BD1350" s="3">
        <v>41321.661111111112</v>
      </c>
      <c r="BE1350" s="3">
        <v>41321.663888888892</v>
      </c>
      <c r="BF1350" t="s">
        <v>115</v>
      </c>
      <c r="BG1350" t="s">
        <v>115</v>
      </c>
      <c r="BH1350">
        <v>8149</v>
      </c>
      <c r="BM1350">
        <v>43550</v>
      </c>
      <c r="BR1350" t="s">
        <v>116</v>
      </c>
      <c r="BS1350" t="s">
        <v>117</v>
      </c>
      <c r="BU1350">
        <v>1</v>
      </c>
      <c r="BV1350" t="s">
        <v>118</v>
      </c>
      <c r="BX1350" t="s">
        <v>119</v>
      </c>
      <c r="BY1350" t="s">
        <v>119</v>
      </c>
      <c r="BZ1350" t="s">
        <v>119</v>
      </c>
      <c r="CA1350">
        <v>1</v>
      </c>
      <c r="CC1350" t="s">
        <v>120</v>
      </c>
      <c r="CH1350">
        <v>540</v>
      </c>
      <c r="CI1350">
        <v>36040</v>
      </c>
      <c r="CJ1350" t="s">
        <v>106</v>
      </c>
      <c r="CK1350" t="s">
        <v>106</v>
      </c>
      <c r="CL1350">
        <v>15</v>
      </c>
      <c r="CM1350" t="s">
        <v>3211</v>
      </c>
      <c r="CO1350">
        <v>124461</v>
      </c>
      <c r="CQ1350">
        <v>0</v>
      </c>
      <c r="CR1350">
        <v>0</v>
      </c>
      <c r="CS1350">
        <v>0</v>
      </c>
      <c r="CY1350" t="s">
        <v>123</v>
      </c>
      <c r="CZ1350" t="s">
        <v>124</v>
      </c>
      <c r="DD1350" t="str" cm="1">
        <f t="array" ref="DD1350">TEXT(_xlfn.SEQUENCE(1, DATEDIF(AG1350, AH1350, "m") + 1, AG1350, 30), "YYYY-APMM")</f>
        <v>2014-AP05</v>
      </c>
      <c r="DN1350">
        <f t="shared" si="42"/>
        <v>408</v>
      </c>
      <c r="DO1350" t="str">
        <f t="shared" si="43"/>
        <v>LABOR- SUBCONTRACTOR</v>
      </c>
    </row>
    <row r="1351" spans="1:119" x14ac:dyDescent="0.35">
      <c r="A1351" t="s">
        <v>105</v>
      </c>
      <c r="B1351">
        <v>500636</v>
      </c>
      <c r="C1351">
        <v>6359</v>
      </c>
      <c r="D1351">
        <v>124465</v>
      </c>
      <c r="E1351">
        <v>13662</v>
      </c>
      <c r="F1351">
        <v>0</v>
      </c>
      <c r="G1351" t="s">
        <v>106</v>
      </c>
      <c r="H1351" t="s">
        <v>106</v>
      </c>
      <c r="I1351" t="s">
        <v>106</v>
      </c>
      <c r="J1351" t="s">
        <v>107</v>
      </c>
      <c r="K1351" t="s">
        <v>108</v>
      </c>
      <c r="L1351" t="s">
        <v>109</v>
      </c>
      <c r="M1351" t="s">
        <v>110</v>
      </c>
      <c r="N1351" t="s">
        <v>3634</v>
      </c>
      <c r="O1351" t="s">
        <v>3222</v>
      </c>
      <c r="P1351">
        <v>8178</v>
      </c>
      <c r="Q1351">
        <v>432</v>
      </c>
      <c r="R1351">
        <v>0</v>
      </c>
      <c r="S1351">
        <v>160</v>
      </c>
      <c r="T1351">
        <v>0</v>
      </c>
      <c r="U1351">
        <v>112</v>
      </c>
      <c r="V1351">
        <v>112</v>
      </c>
      <c r="W1351">
        <v>160</v>
      </c>
      <c r="X1351">
        <v>0</v>
      </c>
      <c r="Y1351">
        <v>0</v>
      </c>
      <c r="Z1351">
        <v>0</v>
      </c>
      <c r="AD1351" s="1">
        <v>41842.333333333336</v>
      </c>
      <c r="AE1351" s="1">
        <v>41868.708333333336</v>
      </c>
      <c r="AG1351" s="1">
        <v>41779.333333333336</v>
      </c>
      <c r="AH1351" s="1">
        <v>41801.708333333336</v>
      </c>
      <c r="AI1351" s="1">
        <v>41779.333333333336</v>
      </c>
      <c r="AJ1351" s="1">
        <v>41801.708333333336</v>
      </c>
      <c r="AK1351" s="1">
        <v>41779.333333333336</v>
      </c>
      <c r="AL1351" s="1">
        <v>41801.708333333336</v>
      </c>
      <c r="AM1351" s="1">
        <v>41842.333333333336</v>
      </c>
      <c r="AN1351" s="1">
        <v>41868.708333333336</v>
      </c>
      <c r="AP1351" t="s">
        <v>113</v>
      </c>
      <c r="AU1351" t="s">
        <v>3635</v>
      </c>
      <c r="AY1351" t="s">
        <v>106</v>
      </c>
      <c r="AZ1351">
        <v>0</v>
      </c>
      <c r="BA1351">
        <v>0</v>
      </c>
      <c r="BD1351" s="3">
        <v>41321.661111111112</v>
      </c>
      <c r="BE1351" s="3">
        <v>41321.663888888892</v>
      </c>
      <c r="BF1351" t="s">
        <v>115</v>
      </c>
      <c r="BG1351" t="s">
        <v>115</v>
      </c>
      <c r="BH1351">
        <v>8149</v>
      </c>
      <c r="BM1351">
        <v>43550</v>
      </c>
      <c r="BR1351" t="s">
        <v>116</v>
      </c>
      <c r="BS1351" t="s">
        <v>117</v>
      </c>
      <c r="BU1351">
        <v>1</v>
      </c>
      <c r="BV1351" t="s">
        <v>118</v>
      </c>
      <c r="BX1351" t="s">
        <v>119</v>
      </c>
      <c r="BY1351" t="s">
        <v>119</v>
      </c>
      <c r="BZ1351" t="s">
        <v>119</v>
      </c>
      <c r="CA1351">
        <v>1</v>
      </c>
      <c r="CC1351" t="s">
        <v>120</v>
      </c>
      <c r="CH1351">
        <v>540</v>
      </c>
      <c r="CI1351">
        <v>36040</v>
      </c>
      <c r="CJ1351" t="s">
        <v>106</v>
      </c>
      <c r="CK1351" t="s">
        <v>106</v>
      </c>
      <c r="CL1351">
        <v>15</v>
      </c>
      <c r="CM1351" t="s">
        <v>3211</v>
      </c>
      <c r="CO1351">
        <v>124461</v>
      </c>
      <c r="CQ1351">
        <v>0</v>
      </c>
      <c r="CR1351">
        <v>0</v>
      </c>
      <c r="CS1351">
        <v>0</v>
      </c>
      <c r="CY1351" t="s">
        <v>123</v>
      </c>
      <c r="CZ1351" t="s">
        <v>124</v>
      </c>
      <c r="DD1351" t="str" cm="1">
        <f t="array" ref="DD1351">TEXT(_xlfn.SEQUENCE(1, DATEDIF(AG1351, AH1351, "m") + 1, AG1351, 30), "YYYY-APMM")</f>
        <v>2014-AP05</v>
      </c>
      <c r="DN1351">
        <f t="shared" si="42"/>
        <v>112</v>
      </c>
      <c r="DO1351" t="str">
        <f t="shared" si="43"/>
        <v>LABOR- SUBCONTRACTOR</v>
      </c>
    </row>
    <row r="1352" spans="1:119" x14ac:dyDescent="0.35">
      <c r="A1352" t="s">
        <v>105</v>
      </c>
      <c r="B1352">
        <v>500637</v>
      </c>
      <c r="C1352">
        <v>6359</v>
      </c>
      <c r="D1352">
        <v>124465</v>
      </c>
      <c r="E1352">
        <v>13662</v>
      </c>
      <c r="F1352">
        <v>0</v>
      </c>
      <c r="G1352" t="s">
        <v>106</v>
      </c>
      <c r="H1352" t="s">
        <v>106</v>
      </c>
      <c r="I1352" t="s">
        <v>106</v>
      </c>
      <c r="J1352" t="s">
        <v>107</v>
      </c>
      <c r="K1352" t="s">
        <v>108</v>
      </c>
      <c r="L1352" t="s">
        <v>109</v>
      </c>
      <c r="M1352" t="s">
        <v>110</v>
      </c>
      <c r="N1352" t="s">
        <v>3636</v>
      </c>
      <c r="O1352" t="s">
        <v>3225</v>
      </c>
      <c r="P1352">
        <v>8178</v>
      </c>
      <c r="Q1352">
        <v>432</v>
      </c>
      <c r="R1352">
        <v>0</v>
      </c>
      <c r="S1352">
        <v>200</v>
      </c>
      <c r="T1352">
        <v>0</v>
      </c>
      <c r="U1352">
        <v>616</v>
      </c>
      <c r="V1352">
        <v>616</v>
      </c>
      <c r="W1352">
        <v>200</v>
      </c>
      <c r="X1352">
        <v>0</v>
      </c>
      <c r="Y1352">
        <v>0</v>
      </c>
      <c r="Z1352">
        <v>0</v>
      </c>
      <c r="AD1352" s="1">
        <v>41857.333333333336</v>
      </c>
      <c r="AE1352" s="1">
        <v>41885.708333333336</v>
      </c>
      <c r="AG1352" s="1">
        <v>41791.333333333336</v>
      </c>
      <c r="AH1352" s="1">
        <v>41819.708333333336</v>
      </c>
      <c r="AI1352" s="1">
        <v>41791.333333333336</v>
      </c>
      <c r="AJ1352" s="1">
        <v>41819.708333333336</v>
      </c>
      <c r="AK1352" s="1">
        <v>41791.333333333336</v>
      </c>
      <c r="AL1352" s="1">
        <v>41819.708333333336</v>
      </c>
      <c r="AM1352" s="1">
        <v>41857.333333333336</v>
      </c>
      <c r="AN1352" s="1">
        <v>41885.708333333336</v>
      </c>
      <c r="AP1352" t="s">
        <v>113</v>
      </c>
      <c r="AU1352" t="s">
        <v>3637</v>
      </c>
      <c r="AY1352" t="s">
        <v>106</v>
      </c>
      <c r="AZ1352">
        <v>0</v>
      </c>
      <c r="BA1352">
        <v>0</v>
      </c>
      <c r="BD1352" s="3">
        <v>41321.661111111112</v>
      </c>
      <c r="BE1352" s="3">
        <v>41321.663888888892</v>
      </c>
      <c r="BF1352" t="s">
        <v>115</v>
      </c>
      <c r="BG1352" t="s">
        <v>115</v>
      </c>
      <c r="BH1352">
        <v>8149</v>
      </c>
      <c r="BM1352">
        <v>43550</v>
      </c>
      <c r="BR1352" t="s">
        <v>116</v>
      </c>
      <c r="BS1352" t="s">
        <v>117</v>
      </c>
      <c r="BU1352">
        <v>1</v>
      </c>
      <c r="BV1352" t="s">
        <v>118</v>
      </c>
      <c r="BX1352" t="s">
        <v>119</v>
      </c>
      <c r="BY1352" t="s">
        <v>119</v>
      </c>
      <c r="BZ1352" t="s">
        <v>119</v>
      </c>
      <c r="CA1352">
        <v>1</v>
      </c>
      <c r="CC1352" t="s">
        <v>120</v>
      </c>
      <c r="CH1352">
        <v>540</v>
      </c>
      <c r="CI1352">
        <v>36040</v>
      </c>
      <c r="CJ1352" t="s">
        <v>106</v>
      </c>
      <c r="CK1352" t="s">
        <v>106</v>
      </c>
      <c r="CL1352">
        <v>15</v>
      </c>
      <c r="CM1352" t="s">
        <v>3211</v>
      </c>
      <c r="CO1352">
        <v>124461</v>
      </c>
      <c r="CQ1352">
        <v>0</v>
      </c>
      <c r="CR1352">
        <v>0</v>
      </c>
      <c r="CS1352">
        <v>0</v>
      </c>
      <c r="CY1352" t="s">
        <v>123</v>
      </c>
      <c r="CZ1352" t="s">
        <v>124</v>
      </c>
      <c r="DD1352" t="str" cm="1">
        <f t="array" ref="DD1352">TEXT(_xlfn.SEQUENCE(1, DATEDIF(AG1352, AH1352, "m") + 1, AG1352, 30), "YYYY-APMM")</f>
        <v>2014-AP06</v>
      </c>
      <c r="DN1352">
        <f t="shared" si="42"/>
        <v>616</v>
      </c>
      <c r="DO1352" t="str">
        <f t="shared" si="43"/>
        <v>LABOR- SUBCONTRACTOR</v>
      </c>
    </row>
    <row r="1353" spans="1:119" x14ac:dyDescent="0.35">
      <c r="A1353" t="s">
        <v>105</v>
      </c>
      <c r="B1353">
        <v>500638</v>
      </c>
      <c r="C1353">
        <v>6359</v>
      </c>
      <c r="D1353">
        <v>124465</v>
      </c>
      <c r="E1353">
        <v>13662</v>
      </c>
      <c r="F1353">
        <v>0</v>
      </c>
      <c r="G1353" t="s">
        <v>106</v>
      </c>
      <c r="H1353" t="s">
        <v>106</v>
      </c>
      <c r="I1353" t="s">
        <v>106</v>
      </c>
      <c r="J1353" t="s">
        <v>107</v>
      </c>
      <c r="K1353" t="s">
        <v>108</v>
      </c>
      <c r="L1353" t="s">
        <v>109</v>
      </c>
      <c r="M1353" t="s">
        <v>110</v>
      </c>
      <c r="N1353" t="s">
        <v>3638</v>
      </c>
      <c r="O1353" t="s">
        <v>3228</v>
      </c>
      <c r="P1353">
        <v>8178</v>
      </c>
      <c r="Q1353">
        <v>432</v>
      </c>
      <c r="R1353">
        <v>0</v>
      </c>
      <c r="S1353">
        <v>200</v>
      </c>
      <c r="T1353">
        <v>0</v>
      </c>
      <c r="U1353">
        <v>382.4</v>
      </c>
      <c r="V1353">
        <v>382.4</v>
      </c>
      <c r="W1353">
        <v>200</v>
      </c>
      <c r="X1353">
        <v>0</v>
      </c>
      <c r="Y1353">
        <v>0</v>
      </c>
      <c r="Z1353">
        <v>0</v>
      </c>
      <c r="AD1353" s="1">
        <v>41869.333333333336</v>
      </c>
      <c r="AE1353" s="1">
        <v>41897.708333333336</v>
      </c>
      <c r="AG1353" s="1">
        <v>41802.333333333336</v>
      </c>
      <c r="AH1353" s="1">
        <v>41830.708333333336</v>
      </c>
      <c r="AI1353" s="1">
        <v>41802.333333333336</v>
      </c>
      <c r="AJ1353" s="1">
        <v>41830.708333333336</v>
      </c>
      <c r="AK1353" s="1">
        <v>41802.333333333336</v>
      </c>
      <c r="AL1353" s="1">
        <v>41830.708333333336</v>
      </c>
      <c r="AM1353" s="1">
        <v>41869.333333333336</v>
      </c>
      <c r="AN1353" s="1">
        <v>41897.708333333336</v>
      </c>
      <c r="AP1353" t="s">
        <v>113</v>
      </c>
      <c r="AU1353" t="s">
        <v>3639</v>
      </c>
      <c r="AY1353" t="s">
        <v>106</v>
      </c>
      <c r="AZ1353">
        <v>0</v>
      </c>
      <c r="BA1353">
        <v>0</v>
      </c>
      <c r="BD1353" s="3">
        <v>41321.661111111112</v>
      </c>
      <c r="BE1353" s="3">
        <v>41321.663888888892</v>
      </c>
      <c r="BF1353" t="s">
        <v>115</v>
      </c>
      <c r="BG1353" t="s">
        <v>115</v>
      </c>
      <c r="BH1353">
        <v>8149</v>
      </c>
      <c r="BM1353">
        <v>43550</v>
      </c>
      <c r="BR1353" t="s">
        <v>116</v>
      </c>
      <c r="BS1353" t="s">
        <v>117</v>
      </c>
      <c r="BU1353">
        <v>1</v>
      </c>
      <c r="BV1353" t="s">
        <v>118</v>
      </c>
      <c r="BX1353" t="s">
        <v>119</v>
      </c>
      <c r="BY1353" t="s">
        <v>119</v>
      </c>
      <c r="BZ1353" t="s">
        <v>119</v>
      </c>
      <c r="CA1353">
        <v>1</v>
      </c>
      <c r="CC1353" t="s">
        <v>120</v>
      </c>
      <c r="CH1353">
        <v>540</v>
      </c>
      <c r="CI1353">
        <v>36040</v>
      </c>
      <c r="CJ1353" t="s">
        <v>106</v>
      </c>
      <c r="CK1353" t="s">
        <v>106</v>
      </c>
      <c r="CL1353">
        <v>15</v>
      </c>
      <c r="CM1353" t="s">
        <v>3211</v>
      </c>
      <c r="CO1353">
        <v>124461</v>
      </c>
      <c r="CQ1353">
        <v>0</v>
      </c>
      <c r="CR1353">
        <v>0</v>
      </c>
      <c r="CS1353">
        <v>0</v>
      </c>
      <c r="CY1353" t="s">
        <v>123</v>
      </c>
      <c r="CZ1353" t="s">
        <v>124</v>
      </c>
      <c r="DD1353" t="str" cm="1">
        <f t="array" ref="DD1353">TEXT(_xlfn.SEQUENCE(1, DATEDIF(AG1353, AH1353, "m") + 1, AG1353, 30), "YYYY-APMM")</f>
        <v>2014-AP06</v>
      </c>
      <c r="DN1353">
        <f t="shared" si="42"/>
        <v>382.4</v>
      </c>
      <c r="DO1353" t="str">
        <f t="shared" si="43"/>
        <v>LABOR- SUBCONTRACTOR</v>
      </c>
    </row>
    <row r="1354" spans="1:119" x14ac:dyDescent="0.35">
      <c r="A1354" t="s">
        <v>105</v>
      </c>
      <c r="B1354">
        <v>500639</v>
      </c>
      <c r="C1354">
        <v>6359</v>
      </c>
      <c r="D1354">
        <v>124468</v>
      </c>
      <c r="E1354">
        <v>13662</v>
      </c>
      <c r="F1354">
        <v>0</v>
      </c>
      <c r="G1354" t="s">
        <v>106</v>
      </c>
      <c r="H1354" t="s">
        <v>106</v>
      </c>
      <c r="I1354" t="s">
        <v>106</v>
      </c>
      <c r="J1354" t="s">
        <v>107</v>
      </c>
      <c r="K1354" t="s">
        <v>108</v>
      </c>
      <c r="L1354" t="s">
        <v>109</v>
      </c>
      <c r="M1354" t="s">
        <v>110</v>
      </c>
      <c r="N1354" t="s">
        <v>3640</v>
      </c>
      <c r="O1354" t="s">
        <v>2846</v>
      </c>
      <c r="P1354">
        <v>8169</v>
      </c>
      <c r="Q1354">
        <v>608</v>
      </c>
      <c r="R1354">
        <v>0</v>
      </c>
      <c r="S1354">
        <v>200</v>
      </c>
      <c r="T1354">
        <v>0</v>
      </c>
      <c r="U1354">
        <v>12200</v>
      </c>
      <c r="V1354">
        <v>12200</v>
      </c>
      <c r="W1354">
        <v>200</v>
      </c>
      <c r="X1354">
        <v>0</v>
      </c>
      <c r="Y1354">
        <v>0</v>
      </c>
      <c r="Z1354">
        <v>0</v>
      </c>
      <c r="AD1354" s="1">
        <v>41836.333333333336</v>
      </c>
      <c r="AE1354" s="1">
        <v>41868.708333333336</v>
      </c>
      <c r="AG1354" s="1">
        <v>41748.333333333336</v>
      </c>
      <c r="AH1354" s="1">
        <v>41776.708333333336</v>
      </c>
      <c r="AI1354" s="1">
        <v>41748.333333333336</v>
      </c>
      <c r="AJ1354" s="1">
        <v>41776.708333333336</v>
      </c>
      <c r="AK1354" s="1">
        <v>41748.333333333336</v>
      </c>
      <c r="AL1354" s="1">
        <v>41776.708333333336</v>
      </c>
      <c r="AM1354" s="1">
        <v>41836.333333333336</v>
      </c>
      <c r="AN1354" s="1">
        <v>41868.708333333336</v>
      </c>
      <c r="AP1354" t="s">
        <v>113</v>
      </c>
      <c r="AU1354" t="s">
        <v>3641</v>
      </c>
      <c r="AY1354" t="s">
        <v>106</v>
      </c>
      <c r="AZ1354">
        <v>0</v>
      </c>
      <c r="BA1354">
        <v>0</v>
      </c>
      <c r="BD1354" s="3">
        <v>41321.661111111112</v>
      </c>
      <c r="BE1354" s="3">
        <v>41321.663888888892</v>
      </c>
      <c r="BF1354" t="s">
        <v>115</v>
      </c>
      <c r="BG1354" t="s">
        <v>115</v>
      </c>
      <c r="BH1354">
        <v>8149</v>
      </c>
      <c r="BM1354">
        <v>43460</v>
      </c>
      <c r="BR1354" t="s">
        <v>2848</v>
      </c>
      <c r="BS1354" t="s">
        <v>2849</v>
      </c>
      <c r="BU1354">
        <v>1</v>
      </c>
      <c r="BV1354" t="s">
        <v>118</v>
      </c>
      <c r="BX1354" t="s">
        <v>119</v>
      </c>
      <c r="BY1354" t="s">
        <v>119</v>
      </c>
      <c r="BZ1354" t="s">
        <v>119</v>
      </c>
      <c r="CA1354">
        <v>1</v>
      </c>
      <c r="CC1354" t="s">
        <v>120</v>
      </c>
      <c r="CH1354">
        <v>540</v>
      </c>
      <c r="CI1354">
        <v>35870</v>
      </c>
      <c r="CJ1354" t="s">
        <v>106</v>
      </c>
      <c r="CK1354" t="s">
        <v>106</v>
      </c>
      <c r="CL1354">
        <v>15</v>
      </c>
      <c r="CM1354" t="s">
        <v>2850</v>
      </c>
      <c r="CO1354">
        <v>124467</v>
      </c>
      <c r="CQ1354">
        <v>0</v>
      </c>
      <c r="CR1354">
        <v>0</v>
      </c>
      <c r="CS1354">
        <v>0</v>
      </c>
      <c r="CY1354" t="s">
        <v>123</v>
      </c>
      <c r="CZ1354" t="s">
        <v>124</v>
      </c>
      <c r="DD1354" t="str" cm="1">
        <f t="array" ref="DD1354">TEXT(_xlfn.SEQUENCE(1, DATEDIF(AG1354, AH1354, "m") + 1, AG1354, 30), "YYYY-APMM")</f>
        <v>2014-AP04</v>
      </c>
      <c r="DN1354">
        <f t="shared" si="42"/>
        <v>12200</v>
      </c>
      <c r="DO1354" t="str">
        <f t="shared" si="43"/>
        <v>PLASTER MASON SK</v>
      </c>
    </row>
    <row r="1355" spans="1:119" x14ac:dyDescent="0.35">
      <c r="A1355" t="s">
        <v>105</v>
      </c>
      <c r="B1355">
        <v>500640</v>
      </c>
      <c r="C1355">
        <v>6359</v>
      </c>
      <c r="D1355">
        <v>124468</v>
      </c>
      <c r="E1355">
        <v>13662</v>
      </c>
      <c r="F1355">
        <v>0</v>
      </c>
      <c r="G1355" t="s">
        <v>106</v>
      </c>
      <c r="H1355" t="s">
        <v>106</v>
      </c>
      <c r="I1355" t="s">
        <v>106</v>
      </c>
      <c r="J1355" t="s">
        <v>107</v>
      </c>
      <c r="K1355" t="s">
        <v>108</v>
      </c>
      <c r="L1355" t="s">
        <v>109</v>
      </c>
      <c r="M1355" t="s">
        <v>110</v>
      </c>
      <c r="N1355" t="s">
        <v>3642</v>
      </c>
      <c r="O1355" t="s">
        <v>2852</v>
      </c>
      <c r="P1355">
        <v>8170</v>
      </c>
      <c r="Q1355">
        <v>608</v>
      </c>
      <c r="R1355">
        <v>0</v>
      </c>
      <c r="S1355">
        <v>160</v>
      </c>
      <c r="T1355">
        <v>0</v>
      </c>
      <c r="U1355">
        <v>936</v>
      </c>
      <c r="V1355">
        <v>936</v>
      </c>
      <c r="W1355">
        <v>160</v>
      </c>
      <c r="X1355">
        <v>0</v>
      </c>
      <c r="Y1355">
        <v>0</v>
      </c>
      <c r="Z1355">
        <v>0</v>
      </c>
      <c r="AD1355" s="1">
        <v>41857.333333333336</v>
      </c>
      <c r="AE1355" s="1">
        <v>41879.708333333336</v>
      </c>
      <c r="AG1355" s="1">
        <v>41765.333333333336</v>
      </c>
      <c r="AH1355" s="1">
        <v>41787.708333333336</v>
      </c>
      <c r="AI1355" s="1">
        <v>41765.333333333336</v>
      </c>
      <c r="AJ1355" s="1">
        <v>41787.708333333336</v>
      </c>
      <c r="AK1355" s="1">
        <v>41765.333333333336</v>
      </c>
      <c r="AL1355" s="1">
        <v>41787.708333333336</v>
      </c>
      <c r="AM1355" s="1">
        <v>41857.333333333336</v>
      </c>
      <c r="AN1355" s="1">
        <v>41879.708333333336</v>
      </c>
      <c r="AP1355" t="s">
        <v>113</v>
      </c>
      <c r="AU1355" t="s">
        <v>3643</v>
      </c>
      <c r="AY1355" t="s">
        <v>106</v>
      </c>
      <c r="AZ1355">
        <v>0</v>
      </c>
      <c r="BA1355">
        <v>0</v>
      </c>
      <c r="BD1355" s="3">
        <v>41321.661111111112</v>
      </c>
      <c r="BE1355" s="3">
        <v>41321.663888888892</v>
      </c>
      <c r="BF1355" t="s">
        <v>115</v>
      </c>
      <c r="BG1355" t="s">
        <v>115</v>
      </c>
      <c r="BH1355">
        <v>8149</v>
      </c>
      <c r="BM1355">
        <v>43470</v>
      </c>
      <c r="BR1355" t="s">
        <v>2854</v>
      </c>
      <c r="BS1355" t="s">
        <v>2855</v>
      </c>
      <c r="BU1355">
        <v>1</v>
      </c>
      <c r="BV1355" t="s">
        <v>118</v>
      </c>
      <c r="BX1355" t="s">
        <v>119</v>
      </c>
      <c r="BY1355" t="s">
        <v>119</v>
      </c>
      <c r="BZ1355" t="s">
        <v>119</v>
      </c>
      <c r="CA1355">
        <v>1</v>
      </c>
      <c r="CC1355" t="s">
        <v>120</v>
      </c>
      <c r="CH1355">
        <v>540</v>
      </c>
      <c r="CI1355">
        <v>35870</v>
      </c>
      <c r="CJ1355" t="s">
        <v>106</v>
      </c>
      <c r="CK1355" t="s">
        <v>106</v>
      </c>
      <c r="CL1355">
        <v>15</v>
      </c>
      <c r="CM1355" t="s">
        <v>2850</v>
      </c>
      <c r="CO1355">
        <v>124467</v>
      </c>
      <c r="CQ1355">
        <v>0</v>
      </c>
      <c r="CR1355">
        <v>0</v>
      </c>
      <c r="CS1355">
        <v>0</v>
      </c>
      <c r="CY1355" t="s">
        <v>123</v>
      </c>
      <c r="CZ1355" t="s">
        <v>124</v>
      </c>
      <c r="DD1355" t="str" cm="1">
        <f t="array" ref="DD1355">TEXT(_xlfn.SEQUENCE(1, DATEDIF(AG1355, AH1355, "m") + 1, AG1355, 30), "YYYY-APMM")</f>
        <v>2014-AP05</v>
      </c>
      <c r="DN1355">
        <f t="shared" si="42"/>
        <v>936</v>
      </c>
      <c r="DO1355" t="str">
        <f t="shared" si="43"/>
        <v>TILE MASON SK</v>
      </c>
    </row>
    <row r="1356" spans="1:119" x14ac:dyDescent="0.35">
      <c r="A1356" t="s">
        <v>105</v>
      </c>
      <c r="B1356">
        <v>500641</v>
      </c>
      <c r="C1356">
        <v>6359</v>
      </c>
      <c r="D1356">
        <v>124468</v>
      </c>
      <c r="E1356">
        <v>13662</v>
      </c>
      <c r="F1356">
        <v>0</v>
      </c>
      <c r="G1356" t="s">
        <v>106</v>
      </c>
      <c r="H1356" t="s">
        <v>106</v>
      </c>
      <c r="I1356" t="s">
        <v>106</v>
      </c>
      <c r="J1356" t="s">
        <v>107</v>
      </c>
      <c r="K1356" t="s">
        <v>108</v>
      </c>
      <c r="L1356" t="s">
        <v>109</v>
      </c>
      <c r="M1356" t="s">
        <v>110</v>
      </c>
      <c r="N1356" t="s">
        <v>3644</v>
      </c>
      <c r="O1356" t="s">
        <v>2857</v>
      </c>
      <c r="P1356">
        <v>8178</v>
      </c>
      <c r="Q1356">
        <v>608</v>
      </c>
      <c r="R1356">
        <v>0</v>
      </c>
      <c r="S1356">
        <v>160</v>
      </c>
      <c r="T1356">
        <v>0</v>
      </c>
      <c r="U1356">
        <v>550</v>
      </c>
      <c r="V1356">
        <v>550</v>
      </c>
      <c r="W1356">
        <v>160</v>
      </c>
      <c r="X1356">
        <v>0</v>
      </c>
      <c r="Y1356">
        <v>0</v>
      </c>
      <c r="Z1356">
        <v>0</v>
      </c>
      <c r="AD1356" s="1">
        <v>41863.333333333336</v>
      </c>
      <c r="AE1356" s="1">
        <v>41885.708333333336</v>
      </c>
      <c r="AG1356" s="1">
        <v>41771.333333333336</v>
      </c>
      <c r="AH1356" s="1">
        <v>41793.708333333336</v>
      </c>
      <c r="AI1356" s="1">
        <v>41771.333333333336</v>
      </c>
      <c r="AJ1356" s="1">
        <v>41793.708333333336</v>
      </c>
      <c r="AK1356" s="1">
        <v>41771.333333333336</v>
      </c>
      <c r="AL1356" s="1">
        <v>41793.708333333336</v>
      </c>
      <c r="AM1356" s="1">
        <v>41863.333333333336</v>
      </c>
      <c r="AN1356" s="1">
        <v>41885.708333333336</v>
      </c>
      <c r="AP1356" t="s">
        <v>113</v>
      </c>
      <c r="AU1356" t="s">
        <v>3645</v>
      </c>
      <c r="AY1356" t="s">
        <v>106</v>
      </c>
      <c r="AZ1356">
        <v>0</v>
      </c>
      <c r="BA1356">
        <v>0</v>
      </c>
      <c r="BD1356" s="3">
        <v>41321.661111111112</v>
      </c>
      <c r="BE1356" s="3">
        <v>41321.663888888892</v>
      </c>
      <c r="BF1356" t="s">
        <v>115</v>
      </c>
      <c r="BG1356" t="s">
        <v>115</v>
      </c>
      <c r="BH1356">
        <v>8149</v>
      </c>
      <c r="BM1356">
        <v>43550</v>
      </c>
      <c r="BR1356" t="s">
        <v>116</v>
      </c>
      <c r="BS1356" t="s">
        <v>117</v>
      </c>
      <c r="BU1356">
        <v>1</v>
      </c>
      <c r="BV1356" t="s">
        <v>118</v>
      </c>
      <c r="BX1356" t="s">
        <v>119</v>
      </c>
      <c r="BY1356" t="s">
        <v>119</v>
      </c>
      <c r="BZ1356" t="s">
        <v>119</v>
      </c>
      <c r="CA1356">
        <v>1</v>
      </c>
      <c r="CC1356" t="s">
        <v>120</v>
      </c>
      <c r="CH1356">
        <v>540</v>
      </c>
      <c r="CI1356">
        <v>35870</v>
      </c>
      <c r="CJ1356" t="s">
        <v>106</v>
      </c>
      <c r="CK1356" t="s">
        <v>106</v>
      </c>
      <c r="CL1356">
        <v>15</v>
      </c>
      <c r="CM1356" t="s">
        <v>2850</v>
      </c>
      <c r="CO1356">
        <v>124467</v>
      </c>
      <c r="CQ1356">
        <v>0</v>
      </c>
      <c r="CR1356">
        <v>0</v>
      </c>
      <c r="CS1356">
        <v>0</v>
      </c>
      <c r="CY1356" t="s">
        <v>123</v>
      </c>
      <c r="CZ1356" t="s">
        <v>124</v>
      </c>
      <c r="DD1356" t="str" cm="1">
        <f t="array" ref="DD1356">TEXT(_xlfn.SEQUENCE(1, DATEDIF(AG1356, AH1356, "m") + 1, AG1356, 30), "YYYY-APMM")</f>
        <v>2014-AP05</v>
      </c>
      <c r="DN1356">
        <f t="shared" si="42"/>
        <v>550</v>
      </c>
      <c r="DO1356" t="str">
        <f t="shared" si="43"/>
        <v>LABOR- SUBCONTRACTOR</v>
      </c>
    </row>
    <row r="1357" spans="1:119" x14ac:dyDescent="0.35">
      <c r="A1357" t="s">
        <v>105</v>
      </c>
      <c r="B1357">
        <v>500642</v>
      </c>
      <c r="C1357">
        <v>6359</v>
      </c>
      <c r="D1357">
        <v>124468</v>
      </c>
      <c r="E1357">
        <v>13662</v>
      </c>
      <c r="F1357">
        <v>0</v>
      </c>
      <c r="G1357" t="s">
        <v>106</v>
      </c>
      <c r="H1357" t="s">
        <v>106</v>
      </c>
      <c r="I1357" t="s">
        <v>106</v>
      </c>
      <c r="J1357" t="s">
        <v>107</v>
      </c>
      <c r="K1357" t="s">
        <v>108</v>
      </c>
      <c r="L1357" t="s">
        <v>109</v>
      </c>
      <c r="M1357" t="s">
        <v>110</v>
      </c>
      <c r="N1357" t="s">
        <v>3646</v>
      </c>
      <c r="O1357" t="s">
        <v>2860</v>
      </c>
      <c r="P1357">
        <v>8178</v>
      </c>
      <c r="Q1357">
        <v>608</v>
      </c>
      <c r="R1357">
        <v>40</v>
      </c>
      <c r="S1357">
        <v>160</v>
      </c>
      <c r="T1357">
        <v>0</v>
      </c>
      <c r="U1357">
        <v>4224</v>
      </c>
      <c r="V1357">
        <v>4224</v>
      </c>
      <c r="W1357">
        <v>160</v>
      </c>
      <c r="X1357">
        <v>0</v>
      </c>
      <c r="Y1357">
        <v>0</v>
      </c>
      <c r="Z1357">
        <v>0</v>
      </c>
      <c r="AD1357" s="1">
        <v>41875.333333333336</v>
      </c>
      <c r="AE1357" s="1">
        <v>41897.708333333336</v>
      </c>
      <c r="AG1357" s="1">
        <v>41783.333333333336</v>
      </c>
      <c r="AH1357" s="1">
        <v>41805.708333333336</v>
      </c>
      <c r="AI1357" s="1">
        <v>41783.333333333336</v>
      </c>
      <c r="AJ1357" s="1">
        <v>41805.708333333336</v>
      </c>
      <c r="AK1357" s="1">
        <v>41783.333333333336</v>
      </c>
      <c r="AL1357" s="1">
        <v>41805.708333333336</v>
      </c>
      <c r="AM1357" s="1">
        <v>41875.333333333336</v>
      </c>
      <c r="AN1357" s="1">
        <v>41897.708333333336</v>
      </c>
      <c r="AP1357" t="s">
        <v>113</v>
      </c>
      <c r="AU1357" t="s">
        <v>3647</v>
      </c>
      <c r="AY1357" t="s">
        <v>106</v>
      </c>
      <c r="AZ1357">
        <v>0</v>
      </c>
      <c r="BA1357">
        <v>0</v>
      </c>
      <c r="BD1357" s="3">
        <v>41321.661111111112</v>
      </c>
      <c r="BE1357" s="3">
        <v>41321.663888888892</v>
      </c>
      <c r="BF1357" t="s">
        <v>115</v>
      </c>
      <c r="BG1357" t="s">
        <v>115</v>
      </c>
      <c r="BH1357">
        <v>8149</v>
      </c>
      <c r="BM1357">
        <v>43550</v>
      </c>
      <c r="BR1357" t="s">
        <v>116</v>
      </c>
      <c r="BS1357" t="s">
        <v>117</v>
      </c>
      <c r="BU1357">
        <v>1</v>
      </c>
      <c r="BV1357" t="s">
        <v>118</v>
      </c>
      <c r="BX1357" t="s">
        <v>119</v>
      </c>
      <c r="BY1357" t="s">
        <v>119</v>
      </c>
      <c r="BZ1357" t="s">
        <v>119</v>
      </c>
      <c r="CA1357">
        <v>1</v>
      </c>
      <c r="CC1357" t="s">
        <v>120</v>
      </c>
      <c r="CH1357">
        <v>540</v>
      </c>
      <c r="CI1357">
        <v>35870</v>
      </c>
      <c r="CJ1357" t="s">
        <v>106</v>
      </c>
      <c r="CK1357" t="s">
        <v>106</v>
      </c>
      <c r="CL1357">
        <v>15</v>
      </c>
      <c r="CM1357" t="s">
        <v>2850</v>
      </c>
      <c r="CO1357">
        <v>124467</v>
      </c>
      <c r="CQ1357">
        <v>0</v>
      </c>
      <c r="CR1357">
        <v>0</v>
      </c>
      <c r="CS1357">
        <v>0</v>
      </c>
      <c r="CY1357" t="s">
        <v>123</v>
      </c>
      <c r="CZ1357" t="s">
        <v>124</v>
      </c>
      <c r="DD1357" t="str" cm="1">
        <f t="array" ref="DD1357">TEXT(_xlfn.SEQUENCE(1, DATEDIF(AG1357, AH1357, "m") + 1, AG1357, 30), "YYYY-APMM")</f>
        <v>2014-AP05</v>
      </c>
      <c r="DN1357">
        <f t="shared" si="42"/>
        <v>4224</v>
      </c>
      <c r="DO1357" t="str">
        <f t="shared" si="43"/>
        <v>LABOR- SUBCONTRACTOR</v>
      </c>
    </row>
    <row r="1358" spans="1:119" x14ac:dyDescent="0.35">
      <c r="A1358" t="s">
        <v>105</v>
      </c>
      <c r="B1358">
        <v>500643</v>
      </c>
      <c r="C1358">
        <v>6359</v>
      </c>
      <c r="D1358">
        <v>124469</v>
      </c>
      <c r="E1358">
        <v>13662</v>
      </c>
      <c r="F1358">
        <v>0</v>
      </c>
      <c r="G1358" t="s">
        <v>106</v>
      </c>
      <c r="H1358" t="s">
        <v>106</v>
      </c>
      <c r="I1358" t="s">
        <v>106</v>
      </c>
      <c r="J1358" t="s">
        <v>107</v>
      </c>
      <c r="K1358" t="s">
        <v>108</v>
      </c>
      <c r="L1358" t="s">
        <v>109</v>
      </c>
      <c r="M1358" t="s">
        <v>110</v>
      </c>
      <c r="N1358" t="s">
        <v>3648</v>
      </c>
      <c r="O1358" t="s">
        <v>2863</v>
      </c>
      <c r="P1358">
        <v>8164</v>
      </c>
      <c r="Q1358">
        <v>624</v>
      </c>
      <c r="R1358">
        <v>0</v>
      </c>
      <c r="S1358">
        <v>200</v>
      </c>
      <c r="T1358">
        <v>0</v>
      </c>
      <c r="U1358">
        <v>711.5</v>
      </c>
      <c r="V1358">
        <v>711.5</v>
      </c>
      <c r="W1358">
        <v>200</v>
      </c>
      <c r="X1358">
        <v>0</v>
      </c>
      <c r="Y1358">
        <v>0</v>
      </c>
      <c r="Z1358">
        <v>0</v>
      </c>
      <c r="AD1358" s="1">
        <v>41823.333333333336</v>
      </c>
      <c r="AE1358" s="1">
        <v>41851.708333333336</v>
      </c>
      <c r="AG1358" s="1">
        <v>41732.333333333336</v>
      </c>
      <c r="AH1358" s="1">
        <v>41760.708333333336</v>
      </c>
      <c r="AI1358" s="1">
        <v>41732.333333333336</v>
      </c>
      <c r="AJ1358" s="1">
        <v>41760.708333333336</v>
      </c>
      <c r="AK1358" s="1">
        <v>41732.333333333336</v>
      </c>
      <c r="AL1358" s="1">
        <v>41760.708333333336</v>
      </c>
      <c r="AM1358" s="1">
        <v>41823.333333333336</v>
      </c>
      <c r="AN1358" s="1">
        <v>41851.708333333336</v>
      </c>
      <c r="AP1358" t="s">
        <v>113</v>
      </c>
      <c r="AU1358" t="s">
        <v>3649</v>
      </c>
      <c r="AY1358" t="s">
        <v>106</v>
      </c>
      <c r="AZ1358">
        <v>0</v>
      </c>
      <c r="BA1358">
        <v>0</v>
      </c>
      <c r="BD1358" s="3">
        <v>41321.661111111112</v>
      </c>
      <c r="BE1358" s="3">
        <v>41321.663888888892</v>
      </c>
      <c r="BF1358" t="s">
        <v>115</v>
      </c>
      <c r="BG1358" t="s">
        <v>115</v>
      </c>
      <c r="BH1358">
        <v>8149</v>
      </c>
      <c r="BM1358">
        <v>43410</v>
      </c>
      <c r="BR1358" t="s">
        <v>2865</v>
      </c>
      <c r="BS1358" t="s">
        <v>2866</v>
      </c>
      <c r="BU1358">
        <v>1</v>
      </c>
      <c r="BV1358" t="s">
        <v>118</v>
      </c>
      <c r="BX1358" t="s">
        <v>119</v>
      </c>
      <c r="BY1358" t="s">
        <v>119</v>
      </c>
      <c r="BZ1358" t="s">
        <v>119</v>
      </c>
      <c r="CA1358">
        <v>1</v>
      </c>
      <c r="CC1358" t="s">
        <v>120</v>
      </c>
      <c r="CH1358">
        <v>540</v>
      </c>
      <c r="CI1358">
        <v>35860</v>
      </c>
      <c r="CJ1358" t="s">
        <v>106</v>
      </c>
      <c r="CK1358" t="s">
        <v>106</v>
      </c>
      <c r="CL1358">
        <v>10</v>
      </c>
      <c r="CM1358" t="s">
        <v>2867</v>
      </c>
      <c r="CO1358">
        <v>124467</v>
      </c>
      <c r="CQ1358">
        <v>0</v>
      </c>
      <c r="CR1358">
        <v>0</v>
      </c>
      <c r="CS1358">
        <v>0</v>
      </c>
      <c r="CY1358" t="s">
        <v>123</v>
      </c>
      <c r="CZ1358" t="s">
        <v>124</v>
      </c>
      <c r="DD1358" t="str" cm="1">
        <f t="array" ref="DD1358">TEXT(_xlfn.SEQUENCE(1, DATEDIF(AG1358, AH1358, "m") + 1, AG1358, 30), "YYYY-APMM")</f>
        <v>2014-AP04</v>
      </c>
      <c r="DN1358">
        <f t="shared" si="42"/>
        <v>711.5</v>
      </c>
      <c r="DO1358" t="str">
        <f t="shared" si="43"/>
        <v>SCREED MASON SK</v>
      </c>
    </row>
    <row r="1359" spans="1:119" x14ac:dyDescent="0.35">
      <c r="A1359" t="s">
        <v>105</v>
      </c>
      <c r="B1359">
        <v>500644</v>
      </c>
      <c r="C1359">
        <v>6359</v>
      </c>
      <c r="D1359">
        <v>124469</v>
      </c>
      <c r="E1359">
        <v>13662</v>
      </c>
      <c r="F1359">
        <v>0</v>
      </c>
      <c r="G1359" t="s">
        <v>106</v>
      </c>
      <c r="H1359" t="s">
        <v>106</v>
      </c>
      <c r="I1359" t="s">
        <v>106</v>
      </c>
      <c r="J1359" t="s">
        <v>107</v>
      </c>
      <c r="K1359" t="s">
        <v>108</v>
      </c>
      <c r="L1359" t="s">
        <v>109</v>
      </c>
      <c r="M1359" t="s">
        <v>110</v>
      </c>
      <c r="N1359" t="s">
        <v>3650</v>
      </c>
      <c r="O1359" t="s">
        <v>2869</v>
      </c>
      <c r="P1359">
        <v>8178</v>
      </c>
      <c r="Q1359">
        <v>624</v>
      </c>
      <c r="R1359">
        <v>0</v>
      </c>
      <c r="S1359">
        <v>200</v>
      </c>
      <c r="T1359">
        <v>0</v>
      </c>
      <c r="U1359">
        <v>986.25</v>
      </c>
      <c r="V1359">
        <v>986.25</v>
      </c>
      <c r="W1359">
        <v>200</v>
      </c>
      <c r="X1359">
        <v>0</v>
      </c>
      <c r="Y1359">
        <v>0</v>
      </c>
      <c r="Z1359">
        <v>0</v>
      </c>
      <c r="AD1359" s="1">
        <v>41827.333333333336</v>
      </c>
      <c r="AE1359" s="1">
        <v>41858.708333333336</v>
      </c>
      <c r="AG1359" s="1">
        <v>41736.333333333336</v>
      </c>
      <c r="AH1359" s="1">
        <v>41764.708333333336</v>
      </c>
      <c r="AI1359" s="1">
        <v>41736.333333333336</v>
      </c>
      <c r="AJ1359" s="1">
        <v>41764.708333333336</v>
      </c>
      <c r="AK1359" s="1">
        <v>41736.333333333336</v>
      </c>
      <c r="AL1359" s="1">
        <v>41764.708333333336</v>
      </c>
      <c r="AM1359" s="1">
        <v>41827.333333333336</v>
      </c>
      <c r="AN1359" s="1">
        <v>41858.708333333336</v>
      </c>
      <c r="AP1359" t="s">
        <v>113</v>
      </c>
      <c r="AU1359" t="s">
        <v>3651</v>
      </c>
      <c r="AY1359" t="s">
        <v>106</v>
      </c>
      <c r="AZ1359">
        <v>0</v>
      </c>
      <c r="BA1359">
        <v>0</v>
      </c>
      <c r="BD1359" s="3">
        <v>41321.661111111112</v>
      </c>
      <c r="BE1359" s="3">
        <v>41321.663888888892</v>
      </c>
      <c r="BF1359" t="s">
        <v>115</v>
      </c>
      <c r="BG1359" t="s">
        <v>115</v>
      </c>
      <c r="BH1359">
        <v>8149</v>
      </c>
      <c r="BM1359">
        <v>43550</v>
      </c>
      <c r="BR1359" t="s">
        <v>116</v>
      </c>
      <c r="BS1359" t="s">
        <v>117</v>
      </c>
      <c r="BU1359">
        <v>1</v>
      </c>
      <c r="BV1359" t="s">
        <v>118</v>
      </c>
      <c r="BX1359" t="s">
        <v>119</v>
      </c>
      <c r="BY1359" t="s">
        <v>119</v>
      </c>
      <c r="BZ1359" t="s">
        <v>119</v>
      </c>
      <c r="CA1359">
        <v>1</v>
      </c>
      <c r="CC1359" t="s">
        <v>120</v>
      </c>
      <c r="CH1359">
        <v>540</v>
      </c>
      <c r="CI1359">
        <v>35860</v>
      </c>
      <c r="CJ1359" t="s">
        <v>106</v>
      </c>
      <c r="CK1359" t="s">
        <v>106</v>
      </c>
      <c r="CL1359">
        <v>10</v>
      </c>
      <c r="CM1359" t="s">
        <v>2867</v>
      </c>
      <c r="CO1359">
        <v>124467</v>
      </c>
      <c r="CQ1359">
        <v>0</v>
      </c>
      <c r="CR1359">
        <v>0</v>
      </c>
      <c r="CS1359">
        <v>0</v>
      </c>
      <c r="CY1359" t="s">
        <v>123</v>
      </c>
      <c r="CZ1359" t="s">
        <v>124</v>
      </c>
      <c r="DD1359" t="str" cm="1">
        <f t="array" ref="DD1359">TEXT(_xlfn.SEQUENCE(1, DATEDIF(AG1359, AH1359, "m") + 1, AG1359, 30), "YYYY-APMM")</f>
        <v>2014-AP04</v>
      </c>
      <c r="DN1359">
        <f t="shared" si="42"/>
        <v>986.25</v>
      </c>
      <c r="DO1359" t="str">
        <f t="shared" si="43"/>
        <v>LABOR- SUBCONTRACTOR</v>
      </c>
    </row>
    <row r="1360" spans="1:119" x14ac:dyDescent="0.35">
      <c r="A1360" t="s">
        <v>105</v>
      </c>
      <c r="B1360">
        <v>500645</v>
      </c>
      <c r="C1360">
        <v>6359</v>
      </c>
      <c r="D1360">
        <v>124469</v>
      </c>
      <c r="E1360">
        <v>13662</v>
      </c>
      <c r="F1360">
        <v>0</v>
      </c>
      <c r="G1360" t="s">
        <v>106</v>
      </c>
      <c r="H1360" t="s">
        <v>106</v>
      </c>
      <c r="I1360" t="s">
        <v>106</v>
      </c>
      <c r="J1360" t="s">
        <v>107</v>
      </c>
      <c r="K1360" t="s">
        <v>108</v>
      </c>
      <c r="L1360" t="s">
        <v>109</v>
      </c>
      <c r="M1360" t="s">
        <v>110</v>
      </c>
      <c r="N1360" t="s">
        <v>3652</v>
      </c>
      <c r="O1360" t="s">
        <v>2872</v>
      </c>
      <c r="P1360">
        <v>8178</v>
      </c>
      <c r="Q1360">
        <v>624</v>
      </c>
      <c r="R1360">
        <v>0</v>
      </c>
      <c r="S1360">
        <v>200</v>
      </c>
      <c r="T1360">
        <v>0</v>
      </c>
      <c r="U1360">
        <v>1250.25</v>
      </c>
      <c r="V1360">
        <v>1250.25</v>
      </c>
      <c r="W1360">
        <v>200</v>
      </c>
      <c r="X1360">
        <v>0</v>
      </c>
      <c r="Y1360">
        <v>0</v>
      </c>
      <c r="Z1360">
        <v>0</v>
      </c>
      <c r="AD1360" s="1">
        <v>41832.333333333336</v>
      </c>
      <c r="AE1360" s="1">
        <v>41863.708333333336</v>
      </c>
      <c r="AG1360" s="1">
        <v>41741.333333333336</v>
      </c>
      <c r="AH1360" s="1">
        <v>41769.708333333336</v>
      </c>
      <c r="AI1360" s="1">
        <v>41741.333333333336</v>
      </c>
      <c r="AJ1360" s="1">
        <v>41769.708333333336</v>
      </c>
      <c r="AK1360" s="1">
        <v>41741.333333333336</v>
      </c>
      <c r="AL1360" s="1">
        <v>41769.708333333336</v>
      </c>
      <c r="AM1360" s="1">
        <v>41832.333333333336</v>
      </c>
      <c r="AN1360" s="1">
        <v>41863.708333333336</v>
      </c>
      <c r="AP1360" t="s">
        <v>113</v>
      </c>
      <c r="AU1360" t="s">
        <v>3653</v>
      </c>
      <c r="AY1360" t="s">
        <v>106</v>
      </c>
      <c r="AZ1360">
        <v>0</v>
      </c>
      <c r="BA1360">
        <v>0</v>
      </c>
      <c r="BD1360" s="3">
        <v>41321.661111111112</v>
      </c>
      <c r="BE1360" s="3">
        <v>41321.663888888892</v>
      </c>
      <c r="BF1360" t="s">
        <v>115</v>
      </c>
      <c r="BG1360" t="s">
        <v>115</v>
      </c>
      <c r="BH1360">
        <v>8149</v>
      </c>
      <c r="BM1360">
        <v>43550</v>
      </c>
      <c r="BR1360" t="s">
        <v>116</v>
      </c>
      <c r="BS1360" t="s">
        <v>117</v>
      </c>
      <c r="BU1360">
        <v>1</v>
      </c>
      <c r="BV1360" t="s">
        <v>118</v>
      </c>
      <c r="BX1360" t="s">
        <v>119</v>
      </c>
      <c r="BY1360" t="s">
        <v>119</v>
      </c>
      <c r="BZ1360" t="s">
        <v>119</v>
      </c>
      <c r="CA1360">
        <v>1</v>
      </c>
      <c r="CC1360" t="s">
        <v>120</v>
      </c>
      <c r="CH1360">
        <v>540</v>
      </c>
      <c r="CI1360">
        <v>35860</v>
      </c>
      <c r="CJ1360" t="s">
        <v>106</v>
      </c>
      <c r="CK1360" t="s">
        <v>106</v>
      </c>
      <c r="CL1360">
        <v>10</v>
      </c>
      <c r="CM1360" t="s">
        <v>2867</v>
      </c>
      <c r="CO1360">
        <v>124467</v>
      </c>
      <c r="CQ1360">
        <v>0</v>
      </c>
      <c r="CR1360">
        <v>0</v>
      </c>
      <c r="CS1360">
        <v>0</v>
      </c>
      <c r="CY1360" t="s">
        <v>123</v>
      </c>
      <c r="CZ1360" t="s">
        <v>124</v>
      </c>
      <c r="DD1360" t="str" cm="1">
        <f t="array" ref="DD1360">TEXT(_xlfn.SEQUENCE(1, DATEDIF(AG1360, AH1360, "m") + 1, AG1360, 30), "YYYY-APMM")</f>
        <v>2014-AP04</v>
      </c>
      <c r="DN1360">
        <f t="shared" si="42"/>
        <v>1250.25</v>
      </c>
      <c r="DO1360" t="str">
        <f t="shared" si="43"/>
        <v>LABOR- SUBCONTRACTOR</v>
      </c>
    </row>
    <row r="1361" spans="1:119" x14ac:dyDescent="0.35">
      <c r="A1361" t="s">
        <v>105</v>
      </c>
      <c r="B1361">
        <v>500646</v>
      </c>
      <c r="C1361">
        <v>6359</v>
      </c>
      <c r="D1361">
        <v>124469</v>
      </c>
      <c r="E1361">
        <v>13662</v>
      </c>
      <c r="F1361">
        <v>0</v>
      </c>
      <c r="G1361" t="s">
        <v>106</v>
      </c>
      <c r="H1361" t="s">
        <v>106</v>
      </c>
      <c r="I1361" t="s">
        <v>106</v>
      </c>
      <c r="J1361" t="s">
        <v>107</v>
      </c>
      <c r="K1361" t="s">
        <v>108</v>
      </c>
      <c r="L1361" t="s">
        <v>109</v>
      </c>
      <c r="M1361" t="s">
        <v>110</v>
      </c>
      <c r="N1361" t="s">
        <v>3654</v>
      </c>
      <c r="O1361" t="s">
        <v>2875</v>
      </c>
      <c r="P1361">
        <v>8170</v>
      </c>
      <c r="Q1361">
        <v>624</v>
      </c>
      <c r="R1361">
        <v>0</v>
      </c>
      <c r="S1361">
        <v>200</v>
      </c>
      <c r="T1361">
        <v>0</v>
      </c>
      <c r="U1361">
        <v>626</v>
      </c>
      <c r="V1361">
        <v>626</v>
      </c>
      <c r="W1361">
        <v>200</v>
      </c>
      <c r="X1361">
        <v>0</v>
      </c>
      <c r="Y1361">
        <v>0</v>
      </c>
      <c r="Z1361">
        <v>0</v>
      </c>
      <c r="AD1361" s="1">
        <v>41836.333333333336</v>
      </c>
      <c r="AE1361" s="1">
        <v>41868.708333333336</v>
      </c>
      <c r="AG1361" s="1">
        <v>41745.333333333336</v>
      </c>
      <c r="AH1361" s="1">
        <v>41773.708333333336</v>
      </c>
      <c r="AI1361" s="1">
        <v>41745.333333333336</v>
      </c>
      <c r="AJ1361" s="1">
        <v>41773.708333333336</v>
      </c>
      <c r="AK1361" s="1">
        <v>41745.333333333336</v>
      </c>
      <c r="AL1361" s="1">
        <v>41773.708333333336</v>
      </c>
      <c r="AM1361" s="1">
        <v>41836.333333333336</v>
      </c>
      <c r="AN1361" s="1">
        <v>41868.708333333336</v>
      </c>
      <c r="AP1361" t="s">
        <v>113</v>
      </c>
      <c r="AU1361" t="s">
        <v>3655</v>
      </c>
      <c r="AY1361" t="s">
        <v>106</v>
      </c>
      <c r="AZ1361">
        <v>0</v>
      </c>
      <c r="BA1361">
        <v>0</v>
      </c>
      <c r="BD1361" s="3">
        <v>41321.661111111112</v>
      </c>
      <c r="BE1361" s="3">
        <v>41321.663888888892</v>
      </c>
      <c r="BF1361" t="s">
        <v>115</v>
      </c>
      <c r="BG1361" t="s">
        <v>115</v>
      </c>
      <c r="BH1361">
        <v>8149</v>
      </c>
      <c r="BM1361">
        <v>43470</v>
      </c>
      <c r="BR1361" t="s">
        <v>2854</v>
      </c>
      <c r="BS1361" t="s">
        <v>2855</v>
      </c>
      <c r="BU1361">
        <v>1</v>
      </c>
      <c r="BV1361" t="s">
        <v>118</v>
      </c>
      <c r="BX1361" t="s">
        <v>119</v>
      </c>
      <c r="BY1361" t="s">
        <v>119</v>
      </c>
      <c r="BZ1361" t="s">
        <v>119</v>
      </c>
      <c r="CA1361">
        <v>1</v>
      </c>
      <c r="CC1361" t="s">
        <v>120</v>
      </c>
      <c r="CH1361">
        <v>540</v>
      </c>
      <c r="CI1361">
        <v>35860</v>
      </c>
      <c r="CJ1361" t="s">
        <v>106</v>
      </c>
      <c r="CK1361" t="s">
        <v>106</v>
      </c>
      <c r="CL1361">
        <v>10</v>
      </c>
      <c r="CM1361" t="s">
        <v>2867</v>
      </c>
      <c r="CO1361">
        <v>124467</v>
      </c>
      <c r="CQ1361">
        <v>0</v>
      </c>
      <c r="CR1361">
        <v>0</v>
      </c>
      <c r="CS1361">
        <v>0</v>
      </c>
      <c r="CY1361" t="s">
        <v>123</v>
      </c>
      <c r="CZ1361" t="s">
        <v>124</v>
      </c>
      <c r="DD1361" t="str" cm="1">
        <f t="array" ref="DD1361">TEXT(_xlfn.SEQUENCE(1, DATEDIF(AG1361, AH1361, "m") + 1, AG1361, 30), "YYYY-APMM")</f>
        <v>2014-AP04</v>
      </c>
      <c r="DN1361">
        <f t="shared" si="42"/>
        <v>626</v>
      </c>
      <c r="DO1361" t="str">
        <f t="shared" si="43"/>
        <v>TILE MASON SK</v>
      </c>
    </row>
    <row r="1362" spans="1:119" x14ac:dyDescent="0.35">
      <c r="A1362" t="s">
        <v>105</v>
      </c>
      <c r="B1362">
        <v>500647</v>
      </c>
      <c r="C1362">
        <v>6359</v>
      </c>
      <c r="D1362">
        <v>124469</v>
      </c>
      <c r="E1362">
        <v>13662</v>
      </c>
      <c r="F1362">
        <v>0</v>
      </c>
      <c r="G1362" t="s">
        <v>106</v>
      </c>
      <c r="H1362" t="s">
        <v>106</v>
      </c>
      <c r="I1362" t="s">
        <v>106</v>
      </c>
      <c r="J1362" t="s">
        <v>107</v>
      </c>
      <c r="K1362" t="s">
        <v>108</v>
      </c>
      <c r="L1362" t="s">
        <v>109</v>
      </c>
      <c r="M1362" t="s">
        <v>110</v>
      </c>
      <c r="N1362" t="s">
        <v>3656</v>
      </c>
      <c r="O1362" t="s">
        <v>2878</v>
      </c>
      <c r="P1362">
        <v>8178</v>
      </c>
      <c r="Q1362">
        <v>624</v>
      </c>
      <c r="R1362">
        <v>0</v>
      </c>
      <c r="S1362">
        <v>160</v>
      </c>
      <c r="T1362">
        <v>0</v>
      </c>
      <c r="U1362">
        <v>616</v>
      </c>
      <c r="V1362">
        <v>616</v>
      </c>
      <c r="W1362">
        <v>160</v>
      </c>
      <c r="X1362">
        <v>0</v>
      </c>
      <c r="Y1362">
        <v>0</v>
      </c>
      <c r="Z1362">
        <v>0</v>
      </c>
      <c r="AD1362" s="1">
        <v>41863.333333333336</v>
      </c>
      <c r="AE1362" s="1">
        <v>41885.708333333336</v>
      </c>
      <c r="AG1362" s="1">
        <v>41769.333333333336</v>
      </c>
      <c r="AH1362" s="1">
        <v>41791.708333333336</v>
      </c>
      <c r="AI1362" s="1">
        <v>41769.333333333336</v>
      </c>
      <c r="AJ1362" s="1">
        <v>41791.708333333336</v>
      </c>
      <c r="AK1362" s="1">
        <v>41769.333333333336</v>
      </c>
      <c r="AL1362" s="1">
        <v>41791.708333333336</v>
      </c>
      <c r="AM1362" s="1">
        <v>41863.333333333336</v>
      </c>
      <c r="AN1362" s="1">
        <v>41885.708333333336</v>
      </c>
      <c r="AP1362" t="s">
        <v>113</v>
      </c>
      <c r="AU1362" t="s">
        <v>3657</v>
      </c>
      <c r="AY1362" t="s">
        <v>106</v>
      </c>
      <c r="AZ1362">
        <v>0</v>
      </c>
      <c r="BA1362">
        <v>0</v>
      </c>
      <c r="BD1362" s="3">
        <v>41321.661111111112</v>
      </c>
      <c r="BE1362" s="3">
        <v>41321.663888888892</v>
      </c>
      <c r="BF1362" t="s">
        <v>115</v>
      </c>
      <c r="BG1362" t="s">
        <v>115</v>
      </c>
      <c r="BH1362">
        <v>8149</v>
      </c>
      <c r="BM1362">
        <v>43550</v>
      </c>
      <c r="BR1362" t="s">
        <v>116</v>
      </c>
      <c r="BS1362" t="s">
        <v>117</v>
      </c>
      <c r="BU1362">
        <v>1</v>
      </c>
      <c r="BV1362" t="s">
        <v>118</v>
      </c>
      <c r="BX1362" t="s">
        <v>119</v>
      </c>
      <c r="BY1362" t="s">
        <v>119</v>
      </c>
      <c r="BZ1362" t="s">
        <v>119</v>
      </c>
      <c r="CA1362">
        <v>1</v>
      </c>
      <c r="CC1362" t="s">
        <v>120</v>
      </c>
      <c r="CH1362">
        <v>540</v>
      </c>
      <c r="CI1362">
        <v>35860</v>
      </c>
      <c r="CJ1362" t="s">
        <v>106</v>
      </c>
      <c r="CK1362" t="s">
        <v>106</v>
      </c>
      <c r="CL1362">
        <v>10</v>
      </c>
      <c r="CM1362" t="s">
        <v>2867</v>
      </c>
      <c r="CO1362">
        <v>124467</v>
      </c>
      <c r="CQ1362">
        <v>0</v>
      </c>
      <c r="CR1362">
        <v>0</v>
      </c>
      <c r="CS1362">
        <v>0</v>
      </c>
      <c r="CY1362" t="s">
        <v>123</v>
      </c>
      <c r="CZ1362" t="s">
        <v>124</v>
      </c>
      <c r="DD1362" t="str" cm="1">
        <f t="array" ref="DD1362">TEXT(_xlfn.SEQUENCE(1, DATEDIF(AG1362, AH1362, "m") + 1, AG1362, 30), "YYYY-APMM")</f>
        <v>2014-AP05</v>
      </c>
      <c r="DN1362">
        <f t="shared" si="42"/>
        <v>616</v>
      </c>
      <c r="DO1362" t="str">
        <f t="shared" si="43"/>
        <v>LABOR- SUBCONTRACTOR</v>
      </c>
    </row>
    <row r="1363" spans="1:119" x14ac:dyDescent="0.35">
      <c r="A1363" t="s">
        <v>105</v>
      </c>
      <c r="B1363">
        <v>500648</v>
      </c>
      <c r="C1363">
        <v>6359</v>
      </c>
      <c r="D1363">
        <v>124469</v>
      </c>
      <c r="E1363">
        <v>13662</v>
      </c>
      <c r="F1363">
        <v>0</v>
      </c>
      <c r="G1363" t="s">
        <v>106</v>
      </c>
      <c r="H1363" t="s">
        <v>106</v>
      </c>
      <c r="I1363" t="s">
        <v>106</v>
      </c>
      <c r="J1363" t="s">
        <v>107</v>
      </c>
      <c r="K1363" t="s">
        <v>108</v>
      </c>
      <c r="L1363" t="s">
        <v>109</v>
      </c>
      <c r="M1363" t="s">
        <v>110</v>
      </c>
      <c r="N1363" t="s">
        <v>3658</v>
      </c>
      <c r="O1363" t="s">
        <v>2881</v>
      </c>
      <c r="P1363">
        <v>8178</v>
      </c>
      <c r="Q1363">
        <v>624</v>
      </c>
      <c r="R1363">
        <v>0</v>
      </c>
      <c r="S1363">
        <v>200</v>
      </c>
      <c r="T1363">
        <v>0</v>
      </c>
      <c r="U1363">
        <v>859.25</v>
      </c>
      <c r="V1363">
        <v>859.25</v>
      </c>
      <c r="W1363">
        <v>200</v>
      </c>
      <c r="X1363">
        <v>0</v>
      </c>
      <c r="Y1363">
        <v>0</v>
      </c>
      <c r="Z1363">
        <v>0</v>
      </c>
      <c r="AD1363" s="1">
        <v>41844.333333333336</v>
      </c>
      <c r="AE1363" s="1">
        <v>41876.708333333336</v>
      </c>
      <c r="AG1363" s="1">
        <v>41753.333333333336</v>
      </c>
      <c r="AH1363" s="1">
        <v>41781.708333333336</v>
      </c>
      <c r="AI1363" s="1">
        <v>41753.333333333336</v>
      </c>
      <c r="AJ1363" s="1">
        <v>41781.708333333336</v>
      </c>
      <c r="AK1363" s="1">
        <v>41753.333333333336</v>
      </c>
      <c r="AL1363" s="1">
        <v>41781.708333333336</v>
      </c>
      <c r="AM1363" s="1">
        <v>41844.333333333336</v>
      </c>
      <c r="AN1363" s="1">
        <v>41876.708333333336</v>
      </c>
      <c r="AP1363" t="s">
        <v>113</v>
      </c>
      <c r="AU1363" t="s">
        <v>3659</v>
      </c>
      <c r="AY1363" t="s">
        <v>106</v>
      </c>
      <c r="AZ1363">
        <v>0</v>
      </c>
      <c r="BA1363">
        <v>0</v>
      </c>
      <c r="BD1363" s="3">
        <v>41321.661111111112</v>
      </c>
      <c r="BE1363" s="3">
        <v>41321.663888888892</v>
      </c>
      <c r="BF1363" t="s">
        <v>115</v>
      </c>
      <c r="BG1363" t="s">
        <v>115</v>
      </c>
      <c r="BH1363">
        <v>8149</v>
      </c>
      <c r="BM1363">
        <v>43550</v>
      </c>
      <c r="BR1363" t="s">
        <v>116</v>
      </c>
      <c r="BS1363" t="s">
        <v>117</v>
      </c>
      <c r="BU1363">
        <v>1</v>
      </c>
      <c r="BV1363" t="s">
        <v>118</v>
      </c>
      <c r="BX1363" t="s">
        <v>119</v>
      </c>
      <c r="BY1363" t="s">
        <v>119</v>
      </c>
      <c r="BZ1363" t="s">
        <v>119</v>
      </c>
      <c r="CA1363">
        <v>1</v>
      </c>
      <c r="CC1363" t="s">
        <v>120</v>
      </c>
      <c r="CH1363">
        <v>540</v>
      </c>
      <c r="CI1363">
        <v>35860</v>
      </c>
      <c r="CJ1363" t="s">
        <v>106</v>
      </c>
      <c r="CK1363" t="s">
        <v>106</v>
      </c>
      <c r="CL1363">
        <v>10</v>
      </c>
      <c r="CM1363" t="s">
        <v>2867</v>
      </c>
      <c r="CO1363">
        <v>124467</v>
      </c>
      <c r="CQ1363">
        <v>0</v>
      </c>
      <c r="CR1363">
        <v>0</v>
      </c>
      <c r="CS1363">
        <v>0</v>
      </c>
      <c r="CY1363" t="s">
        <v>123</v>
      </c>
      <c r="CZ1363" t="s">
        <v>124</v>
      </c>
      <c r="DD1363" t="str" cm="1">
        <f t="array" ref="DD1363">TEXT(_xlfn.SEQUENCE(1, DATEDIF(AG1363, AH1363, "m") + 1, AG1363, 30), "YYYY-APMM")</f>
        <v>2014-AP04</v>
      </c>
      <c r="DN1363">
        <f t="shared" si="42"/>
        <v>859.25</v>
      </c>
      <c r="DO1363" t="str">
        <f t="shared" si="43"/>
        <v>LABOR- SUBCONTRACTOR</v>
      </c>
    </row>
    <row r="1364" spans="1:119" x14ac:dyDescent="0.35">
      <c r="A1364" t="s">
        <v>105</v>
      </c>
      <c r="B1364">
        <v>500649</v>
      </c>
      <c r="C1364">
        <v>6359</v>
      </c>
      <c r="D1364">
        <v>124469</v>
      </c>
      <c r="E1364">
        <v>13662</v>
      </c>
      <c r="F1364">
        <v>0</v>
      </c>
      <c r="G1364" t="s">
        <v>106</v>
      </c>
      <c r="H1364" t="s">
        <v>106</v>
      </c>
      <c r="I1364" t="s">
        <v>106</v>
      </c>
      <c r="J1364" t="s">
        <v>107</v>
      </c>
      <c r="K1364" t="s">
        <v>108</v>
      </c>
      <c r="L1364" t="s">
        <v>109</v>
      </c>
      <c r="M1364" t="s">
        <v>110</v>
      </c>
      <c r="N1364" t="s">
        <v>3660</v>
      </c>
      <c r="O1364" t="s">
        <v>2884</v>
      </c>
      <c r="P1364">
        <v>8178</v>
      </c>
      <c r="Q1364">
        <v>624</v>
      </c>
      <c r="R1364">
        <v>600</v>
      </c>
      <c r="S1364">
        <v>120</v>
      </c>
      <c r="T1364">
        <v>0</v>
      </c>
      <c r="U1364">
        <v>352</v>
      </c>
      <c r="V1364">
        <v>352</v>
      </c>
      <c r="W1364">
        <v>120</v>
      </c>
      <c r="X1364">
        <v>0</v>
      </c>
      <c r="Y1364">
        <v>0</v>
      </c>
      <c r="Z1364">
        <v>0</v>
      </c>
      <c r="AD1364" s="1">
        <v>41881.333333333336</v>
      </c>
      <c r="AE1364" s="1">
        <v>41897.708333333336</v>
      </c>
      <c r="AG1364" s="1">
        <v>41786.333333333336</v>
      </c>
      <c r="AH1364" s="1">
        <v>41802.708333333336</v>
      </c>
      <c r="AI1364" s="1">
        <v>41786.333333333336</v>
      </c>
      <c r="AJ1364" s="1">
        <v>41802.708333333336</v>
      </c>
      <c r="AK1364" s="1">
        <v>41786.333333333336</v>
      </c>
      <c r="AL1364" s="1">
        <v>41802.708333333336</v>
      </c>
      <c r="AM1364" s="1">
        <v>41881.333333333336</v>
      </c>
      <c r="AN1364" s="1">
        <v>41897.708333333336</v>
      </c>
      <c r="AP1364" t="s">
        <v>113</v>
      </c>
      <c r="AU1364" t="s">
        <v>3661</v>
      </c>
      <c r="AY1364" t="s">
        <v>106</v>
      </c>
      <c r="AZ1364">
        <v>0</v>
      </c>
      <c r="BA1364">
        <v>0</v>
      </c>
      <c r="BD1364" s="3">
        <v>41321.661111111112</v>
      </c>
      <c r="BE1364" s="3">
        <v>41321.663888888892</v>
      </c>
      <c r="BF1364" t="s">
        <v>115</v>
      </c>
      <c r="BG1364" t="s">
        <v>115</v>
      </c>
      <c r="BH1364">
        <v>8149</v>
      </c>
      <c r="BM1364">
        <v>43550</v>
      </c>
      <c r="BR1364" t="s">
        <v>116</v>
      </c>
      <c r="BS1364" t="s">
        <v>117</v>
      </c>
      <c r="BU1364">
        <v>1</v>
      </c>
      <c r="BV1364" t="s">
        <v>118</v>
      </c>
      <c r="BX1364" t="s">
        <v>119</v>
      </c>
      <c r="BY1364" t="s">
        <v>119</v>
      </c>
      <c r="BZ1364" t="s">
        <v>119</v>
      </c>
      <c r="CA1364">
        <v>1</v>
      </c>
      <c r="CC1364" t="s">
        <v>120</v>
      </c>
      <c r="CH1364">
        <v>540</v>
      </c>
      <c r="CI1364">
        <v>35860</v>
      </c>
      <c r="CJ1364" t="s">
        <v>106</v>
      </c>
      <c r="CK1364" t="s">
        <v>106</v>
      </c>
      <c r="CL1364">
        <v>10</v>
      </c>
      <c r="CM1364" t="s">
        <v>2867</v>
      </c>
      <c r="CO1364">
        <v>124467</v>
      </c>
      <c r="CQ1364">
        <v>0</v>
      </c>
      <c r="CR1364">
        <v>0</v>
      </c>
      <c r="CS1364">
        <v>0</v>
      </c>
      <c r="CY1364" t="s">
        <v>123</v>
      </c>
      <c r="CZ1364" t="s">
        <v>124</v>
      </c>
      <c r="DD1364" t="str" cm="1">
        <f t="array" ref="DD1364">TEXT(_xlfn.SEQUENCE(1, DATEDIF(AG1364, AH1364, "m") + 1, AG1364, 30), "YYYY-APMM")</f>
        <v>2014-AP05</v>
      </c>
      <c r="DN1364">
        <f t="shared" si="42"/>
        <v>352</v>
      </c>
      <c r="DO1364" t="str">
        <f t="shared" si="43"/>
        <v>LABOR- SUBCONTRACTOR</v>
      </c>
    </row>
    <row r="1365" spans="1:119" x14ac:dyDescent="0.35">
      <c r="A1365" t="s">
        <v>105</v>
      </c>
      <c r="B1365">
        <v>500650</v>
      </c>
      <c r="C1365">
        <v>6359</v>
      </c>
      <c r="D1365">
        <v>124471</v>
      </c>
      <c r="E1365">
        <v>13662</v>
      </c>
      <c r="F1365">
        <v>0</v>
      </c>
      <c r="G1365" t="s">
        <v>106</v>
      </c>
      <c r="H1365" t="s">
        <v>106</v>
      </c>
      <c r="I1365" t="s">
        <v>106</v>
      </c>
      <c r="J1365" t="s">
        <v>107</v>
      </c>
      <c r="K1365" t="s">
        <v>108</v>
      </c>
      <c r="L1365" t="s">
        <v>109</v>
      </c>
      <c r="M1365" t="s">
        <v>110</v>
      </c>
      <c r="N1365" t="s">
        <v>3662</v>
      </c>
      <c r="O1365" t="s">
        <v>2908</v>
      </c>
      <c r="P1365">
        <v>8169</v>
      </c>
      <c r="Q1365">
        <v>624</v>
      </c>
      <c r="R1365">
        <v>0</v>
      </c>
      <c r="S1365">
        <v>160</v>
      </c>
      <c r="T1365">
        <v>0</v>
      </c>
      <c r="U1365">
        <v>3833</v>
      </c>
      <c r="V1365">
        <v>3833</v>
      </c>
      <c r="W1365">
        <v>160</v>
      </c>
      <c r="X1365">
        <v>0</v>
      </c>
      <c r="Y1365">
        <v>0</v>
      </c>
      <c r="Z1365">
        <v>0</v>
      </c>
      <c r="AD1365" s="1">
        <v>41825.333333333336</v>
      </c>
      <c r="AE1365" s="1">
        <v>41847.708333333336</v>
      </c>
      <c r="AG1365" s="1">
        <v>41734.333333333336</v>
      </c>
      <c r="AH1365" s="1">
        <v>41756.708333333336</v>
      </c>
      <c r="AI1365" s="1">
        <v>41734.333333333336</v>
      </c>
      <c r="AJ1365" s="1">
        <v>41756.708333333336</v>
      </c>
      <c r="AK1365" s="1">
        <v>41734.333333333336</v>
      </c>
      <c r="AL1365" s="1">
        <v>41756.708333333336</v>
      </c>
      <c r="AM1365" s="1">
        <v>41825.333333333336</v>
      </c>
      <c r="AN1365" s="1">
        <v>41847.708333333336</v>
      </c>
      <c r="AP1365" t="s">
        <v>113</v>
      </c>
      <c r="AU1365" t="s">
        <v>3663</v>
      </c>
      <c r="AY1365" t="s">
        <v>106</v>
      </c>
      <c r="AZ1365">
        <v>0</v>
      </c>
      <c r="BA1365">
        <v>0</v>
      </c>
      <c r="BD1365" s="3">
        <v>41321.661111111112</v>
      </c>
      <c r="BE1365" s="3">
        <v>41321.663888888892</v>
      </c>
      <c r="BF1365" t="s">
        <v>115</v>
      </c>
      <c r="BG1365" t="s">
        <v>115</v>
      </c>
      <c r="BH1365">
        <v>8149</v>
      </c>
      <c r="BM1365">
        <v>43460</v>
      </c>
      <c r="BR1365" t="s">
        <v>2848</v>
      </c>
      <c r="BS1365" t="s">
        <v>2849</v>
      </c>
      <c r="BU1365">
        <v>1</v>
      </c>
      <c r="BV1365" t="s">
        <v>118</v>
      </c>
      <c r="BX1365" t="s">
        <v>119</v>
      </c>
      <c r="BY1365" t="s">
        <v>119</v>
      </c>
      <c r="BZ1365" t="s">
        <v>119</v>
      </c>
      <c r="CA1365">
        <v>1</v>
      </c>
      <c r="CC1365" t="s">
        <v>120</v>
      </c>
      <c r="CH1365">
        <v>540</v>
      </c>
      <c r="CI1365">
        <v>35840</v>
      </c>
      <c r="CJ1365" t="s">
        <v>106</v>
      </c>
      <c r="CK1365" t="s">
        <v>106</v>
      </c>
      <c r="CL1365">
        <v>20</v>
      </c>
      <c r="CM1365" t="s">
        <v>2867</v>
      </c>
      <c r="CO1365">
        <v>124470</v>
      </c>
      <c r="CQ1365">
        <v>0</v>
      </c>
      <c r="CR1365">
        <v>0</v>
      </c>
      <c r="CS1365">
        <v>0</v>
      </c>
      <c r="CY1365" t="s">
        <v>123</v>
      </c>
      <c r="CZ1365" t="s">
        <v>124</v>
      </c>
      <c r="DD1365" t="str" cm="1">
        <f t="array" ref="DD1365">TEXT(_xlfn.SEQUENCE(1, DATEDIF(AG1365, AH1365, "m") + 1, AG1365, 30), "YYYY-APMM")</f>
        <v>2014-AP04</v>
      </c>
      <c r="DN1365">
        <f t="shared" si="42"/>
        <v>3833</v>
      </c>
      <c r="DO1365" t="str">
        <f t="shared" si="43"/>
        <v>PLASTER MASON SK</v>
      </c>
    </row>
    <row r="1366" spans="1:119" x14ac:dyDescent="0.35">
      <c r="A1366" t="s">
        <v>105</v>
      </c>
      <c r="B1366">
        <v>500651</v>
      </c>
      <c r="C1366">
        <v>6359</v>
      </c>
      <c r="D1366">
        <v>124471</v>
      </c>
      <c r="E1366">
        <v>13662</v>
      </c>
      <c r="F1366">
        <v>0</v>
      </c>
      <c r="G1366" t="s">
        <v>106</v>
      </c>
      <c r="H1366" t="s">
        <v>106</v>
      </c>
      <c r="I1366" t="s">
        <v>106</v>
      </c>
      <c r="J1366" t="s">
        <v>107</v>
      </c>
      <c r="K1366" t="s">
        <v>108</v>
      </c>
      <c r="L1366" t="s">
        <v>109</v>
      </c>
      <c r="M1366" t="s">
        <v>110</v>
      </c>
      <c r="N1366" t="s">
        <v>3664</v>
      </c>
      <c r="O1366" t="s">
        <v>2911</v>
      </c>
      <c r="P1366">
        <v>8164</v>
      </c>
      <c r="Q1366">
        <v>624</v>
      </c>
      <c r="R1366">
        <v>0</v>
      </c>
      <c r="S1366">
        <v>120</v>
      </c>
      <c r="T1366">
        <v>0</v>
      </c>
      <c r="U1366">
        <v>154</v>
      </c>
      <c r="V1366">
        <v>154</v>
      </c>
      <c r="W1366">
        <v>120</v>
      </c>
      <c r="X1366">
        <v>0</v>
      </c>
      <c r="Y1366">
        <v>0</v>
      </c>
      <c r="Z1366">
        <v>0</v>
      </c>
      <c r="AD1366" s="1">
        <v>41842.333333333336</v>
      </c>
      <c r="AE1366" s="1">
        <v>41862.708333333336</v>
      </c>
      <c r="AG1366" s="1">
        <v>41751.333333333336</v>
      </c>
      <c r="AH1366" s="1">
        <v>41767.708333333336</v>
      </c>
      <c r="AI1366" s="1">
        <v>41751.333333333336</v>
      </c>
      <c r="AJ1366" s="1">
        <v>41767.708333333336</v>
      </c>
      <c r="AK1366" s="1">
        <v>41751.333333333336</v>
      </c>
      <c r="AL1366" s="1">
        <v>41767.708333333336</v>
      </c>
      <c r="AM1366" s="1">
        <v>41842.333333333336</v>
      </c>
      <c r="AN1366" s="1">
        <v>41862.708333333336</v>
      </c>
      <c r="AP1366" t="s">
        <v>113</v>
      </c>
      <c r="AU1366" t="s">
        <v>3665</v>
      </c>
      <c r="AY1366" t="s">
        <v>106</v>
      </c>
      <c r="AZ1366">
        <v>0</v>
      </c>
      <c r="BA1366">
        <v>0</v>
      </c>
      <c r="BD1366" s="3">
        <v>41321.661111111112</v>
      </c>
      <c r="BE1366" s="3">
        <v>41321.663888888892</v>
      </c>
      <c r="BF1366" t="s">
        <v>115</v>
      </c>
      <c r="BG1366" t="s">
        <v>115</v>
      </c>
      <c r="BH1366">
        <v>8149</v>
      </c>
      <c r="BM1366">
        <v>43410</v>
      </c>
      <c r="BR1366" t="s">
        <v>2865</v>
      </c>
      <c r="BS1366" t="s">
        <v>2866</v>
      </c>
      <c r="BU1366">
        <v>1</v>
      </c>
      <c r="BV1366" t="s">
        <v>118</v>
      </c>
      <c r="BX1366" t="s">
        <v>119</v>
      </c>
      <c r="BY1366" t="s">
        <v>119</v>
      </c>
      <c r="BZ1366" t="s">
        <v>119</v>
      </c>
      <c r="CA1366">
        <v>1</v>
      </c>
      <c r="CC1366" t="s">
        <v>120</v>
      </c>
      <c r="CH1366">
        <v>540</v>
      </c>
      <c r="CI1366">
        <v>35840</v>
      </c>
      <c r="CJ1366" t="s">
        <v>106</v>
      </c>
      <c r="CK1366" t="s">
        <v>106</v>
      </c>
      <c r="CL1366">
        <v>20</v>
      </c>
      <c r="CM1366" t="s">
        <v>2867</v>
      </c>
      <c r="CO1366">
        <v>124470</v>
      </c>
      <c r="CQ1366">
        <v>0</v>
      </c>
      <c r="CR1366">
        <v>0</v>
      </c>
      <c r="CS1366">
        <v>0</v>
      </c>
      <c r="CY1366" t="s">
        <v>123</v>
      </c>
      <c r="CZ1366" t="s">
        <v>124</v>
      </c>
      <c r="DD1366" t="str" cm="1">
        <f t="array" ref="DD1366">TEXT(_xlfn.SEQUENCE(1, DATEDIF(AG1366, AH1366, "m") + 1, AG1366, 30), "YYYY-APMM")</f>
        <v>2014-AP04</v>
      </c>
      <c r="DN1366">
        <f t="shared" si="42"/>
        <v>154</v>
      </c>
      <c r="DO1366" t="str">
        <f t="shared" si="43"/>
        <v>SCREED MASON SK</v>
      </c>
    </row>
    <row r="1367" spans="1:119" x14ac:dyDescent="0.35">
      <c r="A1367" t="s">
        <v>105</v>
      </c>
      <c r="B1367">
        <v>500652</v>
      </c>
      <c r="C1367">
        <v>6359</v>
      </c>
      <c r="D1367">
        <v>124471</v>
      </c>
      <c r="E1367">
        <v>13662</v>
      </c>
      <c r="F1367">
        <v>0</v>
      </c>
      <c r="G1367" t="s">
        <v>106</v>
      </c>
      <c r="H1367" t="s">
        <v>106</v>
      </c>
      <c r="I1367" t="s">
        <v>106</v>
      </c>
      <c r="J1367" t="s">
        <v>107</v>
      </c>
      <c r="K1367" t="s">
        <v>108</v>
      </c>
      <c r="L1367" t="s">
        <v>109</v>
      </c>
      <c r="M1367" t="s">
        <v>110</v>
      </c>
      <c r="N1367" t="s">
        <v>3666</v>
      </c>
      <c r="O1367" t="s">
        <v>2956</v>
      </c>
      <c r="P1367">
        <v>8178</v>
      </c>
      <c r="Q1367">
        <v>624</v>
      </c>
      <c r="R1367">
        <v>0</v>
      </c>
      <c r="S1367">
        <v>160</v>
      </c>
      <c r="T1367">
        <v>0</v>
      </c>
      <c r="U1367">
        <v>1640</v>
      </c>
      <c r="V1367">
        <v>1640</v>
      </c>
      <c r="W1367">
        <v>160</v>
      </c>
      <c r="X1367">
        <v>0</v>
      </c>
      <c r="Y1367">
        <v>0</v>
      </c>
      <c r="Z1367">
        <v>0</v>
      </c>
      <c r="AD1367" s="1">
        <v>41857.333333333336</v>
      </c>
      <c r="AE1367" s="1">
        <v>41879.708333333336</v>
      </c>
      <c r="AG1367" s="1">
        <v>41763.333333333336</v>
      </c>
      <c r="AH1367" s="1">
        <v>41785.708333333336</v>
      </c>
      <c r="AI1367" s="1">
        <v>41763.333333333336</v>
      </c>
      <c r="AJ1367" s="1">
        <v>41785.708333333336</v>
      </c>
      <c r="AK1367" s="1">
        <v>41763.333333333336</v>
      </c>
      <c r="AL1367" s="1">
        <v>41785.708333333336</v>
      </c>
      <c r="AM1367" s="1">
        <v>41857.333333333336</v>
      </c>
      <c r="AN1367" s="1">
        <v>41879.708333333336</v>
      </c>
      <c r="AP1367" t="s">
        <v>113</v>
      </c>
      <c r="AU1367" t="s">
        <v>3667</v>
      </c>
      <c r="AY1367" t="s">
        <v>106</v>
      </c>
      <c r="AZ1367">
        <v>0</v>
      </c>
      <c r="BA1367">
        <v>0</v>
      </c>
      <c r="BD1367" s="3">
        <v>41321.661111111112</v>
      </c>
      <c r="BE1367" s="3">
        <v>41321.663888888892</v>
      </c>
      <c r="BF1367" t="s">
        <v>115</v>
      </c>
      <c r="BG1367" t="s">
        <v>115</v>
      </c>
      <c r="BH1367">
        <v>8149</v>
      </c>
      <c r="BM1367">
        <v>43550</v>
      </c>
      <c r="BR1367" t="s">
        <v>116</v>
      </c>
      <c r="BS1367" t="s">
        <v>117</v>
      </c>
      <c r="BU1367">
        <v>1</v>
      </c>
      <c r="BV1367" t="s">
        <v>118</v>
      </c>
      <c r="BX1367" t="s">
        <v>119</v>
      </c>
      <c r="BY1367" t="s">
        <v>119</v>
      </c>
      <c r="BZ1367" t="s">
        <v>119</v>
      </c>
      <c r="CA1367">
        <v>1</v>
      </c>
      <c r="CC1367" t="s">
        <v>120</v>
      </c>
      <c r="CH1367">
        <v>540</v>
      </c>
      <c r="CI1367">
        <v>35840</v>
      </c>
      <c r="CJ1367" t="s">
        <v>106</v>
      </c>
      <c r="CK1367" t="s">
        <v>106</v>
      </c>
      <c r="CL1367">
        <v>20</v>
      </c>
      <c r="CM1367" t="s">
        <v>2867</v>
      </c>
      <c r="CO1367">
        <v>124470</v>
      </c>
      <c r="CQ1367">
        <v>0</v>
      </c>
      <c r="CR1367">
        <v>0</v>
      </c>
      <c r="CS1367">
        <v>0</v>
      </c>
      <c r="CY1367" t="s">
        <v>123</v>
      </c>
      <c r="CZ1367" t="s">
        <v>124</v>
      </c>
      <c r="DD1367" t="str" cm="1">
        <f t="array" ref="DD1367">TEXT(_xlfn.SEQUENCE(1, DATEDIF(AG1367, AH1367, "m") + 1, AG1367, 30), "YYYY-APMM")</f>
        <v>2014-AP05</v>
      </c>
      <c r="DN1367">
        <f t="shared" si="42"/>
        <v>1640</v>
      </c>
      <c r="DO1367" t="str">
        <f t="shared" si="43"/>
        <v>LABOR- SUBCONTRACTOR</v>
      </c>
    </row>
    <row r="1368" spans="1:119" x14ac:dyDescent="0.35">
      <c r="A1368" t="s">
        <v>105</v>
      </c>
      <c r="B1368">
        <v>500653</v>
      </c>
      <c r="C1368">
        <v>6359</v>
      </c>
      <c r="D1368">
        <v>124471</v>
      </c>
      <c r="E1368">
        <v>13662</v>
      </c>
      <c r="F1368">
        <v>0</v>
      </c>
      <c r="G1368" t="s">
        <v>106</v>
      </c>
      <c r="H1368" t="s">
        <v>106</v>
      </c>
      <c r="I1368" t="s">
        <v>106</v>
      </c>
      <c r="J1368" t="s">
        <v>107</v>
      </c>
      <c r="K1368" t="s">
        <v>108</v>
      </c>
      <c r="L1368" t="s">
        <v>109</v>
      </c>
      <c r="M1368" t="s">
        <v>110</v>
      </c>
      <c r="N1368" t="s">
        <v>3668</v>
      </c>
      <c r="O1368" t="s">
        <v>2959</v>
      </c>
      <c r="P1368">
        <v>8178</v>
      </c>
      <c r="Q1368">
        <v>624</v>
      </c>
      <c r="R1368">
        <v>0</v>
      </c>
      <c r="S1368">
        <v>120</v>
      </c>
      <c r="T1368">
        <v>0</v>
      </c>
      <c r="U1368">
        <v>48.5</v>
      </c>
      <c r="V1368">
        <v>48.5</v>
      </c>
      <c r="W1368">
        <v>120</v>
      </c>
      <c r="X1368">
        <v>0</v>
      </c>
      <c r="Y1368">
        <v>0</v>
      </c>
      <c r="Z1368">
        <v>0</v>
      </c>
      <c r="AD1368" s="1">
        <v>41875.333333333336</v>
      </c>
      <c r="AE1368" s="1">
        <v>41891.708333333336</v>
      </c>
      <c r="AG1368" s="1">
        <v>41780.333333333336</v>
      </c>
      <c r="AH1368" s="1">
        <v>41797.708333333336</v>
      </c>
      <c r="AI1368" s="1">
        <v>41780.333333333336</v>
      </c>
      <c r="AJ1368" s="1">
        <v>41797.708333333336</v>
      </c>
      <c r="AK1368" s="1">
        <v>41780.333333333336</v>
      </c>
      <c r="AL1368" s="1">
        <v>41797.708333333336</v>
      </c>
      <c r="AM1368" s="1">
        <v>41875.333333333336</v>
      </c>
      <c r="AN1368" s="1">
        <v>41891.708333333336</v>
      </c>
      <c r="AP1368" t="s">
        <v>113</v>
      </c>
      <c r="AU1368" t="s">
        <v>3669</v>
      </c>
      <c r="AY1368" t="s">
        <v>106</v>
      </c>
      <c r="AZ1368">
        <v>0</v>
      </c>
      <c r="BA1368">
        <v>0</v>
      </c>
      <c r="BD1368" s="3">
        <v>41321.661111111112</v>
      </c>
      <c r="BE1368" s="3">
        <v>41321.663888888892</v>
      </c>
      <c r="BF1368" t="s">
        <v>115</v>
      </c>
      <c r="BG1368" t="s">
        <v>115</v>
      </c>
      <c r="BH1368">
        <v>8149</v>
      </c>
      <c r="BM1368">
        <v>43550</v>
      </c>
      <c r="BR1368" t="s">
        <v>116</v>
      </c>
      <c r="BS1368" t="s">
        <v>117</v>
      </c>
      <c r="BU1368">
        <v>1</v>
      </c>
      <c r="BV1368" t="s">
        <v>118</v>
      </c>
      <c r="BX1368" t="s">
        <v>119</v>
      </c>
      <c r="BY1368" t="s">
        <v>119</v>
      </c>
      <c r="BZ1368" t="s">
        <v>119</v>
      </c>
      <c r="CA1368">
        <v>1</v>
      </c>
      <c r="CC1368" t="s">
        <v>120</v>
      </c>
      <c r="CH1368">
        <v>540</v>
      </c>
      <c r="CI1368">
        <v>35840</v>
      </c>
      <c r="CJ1368" t="s">
        <v>106</v>
      </c>
      <c r="CK1368" t="s">
        <v>106</v>
      </c>
      <c r="CL1368">
        <v>20</v>
      </c>
      <c r="CM1368" t="s">
        <v>2867</v>
      </c>
      <c r="CO1368">
        <v>124470</v>
      </c>
      <c r="CQ1368">
        <v>0</v>
      </c>
      <c r="CR1368">
        <v>0</v>
      </c>
      <c r="CS1368">
        <v>0</v>
      </c>
      <c r="CY1368" t="s">
        <v>123</v>
      </c>
      <c r="CZ1368" t="s">
        <v>124</v>
      </c>
      <c r="DD1368" t="str" cm="1">
        <f t="array" ref="DD1368">TEXT(_xlfn.SEQUENCE(1, DATEDIF(AG1368, AH1368, "m") + 1, AG1368, 30), "YYYY-APMM")</f>
        <v>2014-AP05</v>
      </c>
      <c r="DN1368">
        <f t="shared" si="42"/>
        <v>48.5</v>
      </c>
      <c r="DO1368" t="str">
        <f t="shared" si="43"/>
        <v>LABOR- SUBCONTRACTOR</v>
      </c>
    </row>
    <row r="1369" spans="1:119" x14ac:dyDescent="0.35">
      <c r="A1369" t="s">
        <v>105</v>
      </c>
      <c r="B1369">
        <v>500654</v>
      </c>
      <c r="C1369">
        <v>6359</v>
      </c>
      <c r="D1369">
        <v>124471</v>
      </c>
      <c r="E1369">
        <v>13662</v>
      </c>
      <c r="F1369">
        <v>0</v>
      </c>
      <c r="G1369" t="s">
        <v>106</v>
      </c>
      <c r="H1369" t="s">
        <v>106</v>
      </c>
      <c r="I1369" t="s">
        <v>106</v>
      </c>
      <c r="J1369" t="s">
        <v>107</v>
      </c>
      <c r="K1369" t="s">
        <v>108</v>
      </c>
      <c r="L1369" t="s">
        <v>109</v>
      </c>
      <c r="M1369" t="s">
        <v>110</v>
      </c>
      <c r="N1369" t="s">
        <v>3670</v>
      </c>
      <c r="O1369" t="s">
        <v>2905</v>
      </c>
      <c r="P1369">
        <v>8168</v>
      </c>
      <c r="Q1369">
        <v>624</v>
      </c>
      <c r="R1369">
        <v>0</v>
      </c>
      <c r="S1369">
        <v>160</v>
      </c>
      <c r="T1369">
        <v>0</v>
      </c>
      <c r="U1369">
        <v>697.25</v>
      </c>
      <c r="V1369">
        <v>697.25</v>
      </c>
      <c r="W1369">
        <v>160</v>
      </c>
      <c r="X1369">
        <v>0</v>
      </c>
      <c r="Y1369">
        <v>0</v>
      </c>
      <c r="Z1369">
        <v>0</v>
      </c>
      <c r="AD1369" s="1">
        <v>41813.333333333336</v>
      </c>
      <c r="AE1369" s="1">
        <v>41835.708333333336</v>
      </c>
      <c r="AG1369" s="1">
        <v>41722.333333333336</v>
      </c>
      <c r="AH1369" s="1">
        <v>41744.708333333336</v>
      </c>
      <c r="AI1369" s="1">
        <v>41722.333333333336</v>
      </c>
      <c r="AJ1369" s="1">
        <v>41744.708333333336</v>
      </c>
      <c r="AK1369" s="1">
        <v>41722.333333333336</v>
      </c>
      <c r="AL1369" s="1">
        <v>41744.708333333336</v>
      </c>
      <c r="AM1369" s="1">
        <v>41813.333333333336</v>
      </c>
      <c r="AN1369" s="1">
        <v>41835.708333333336</v>
      </c>
      <c r="AP1369" t="s">
        <v>113</v>
      </c>
      <c r="AU1369" t="s">
        <v>3671</v>
      </c>
      <c r="AY1369" t="s">
        <v>106</v>
      </c>
      <c r="AZ1369">
        <v>0</v>
      </c>
      <c r="BA1369">
        <v>0</v>
      </c>
      <c r="BD1369" s="3">
        <v>41321.661111111112</v>
      </c>
      <c r="BE1369" s="3">
        <v>41321.663888888892</v>
      </c>
      <c r="BF1369" t="s">
        <v>115</v>
      </c>
      <c r="BG1369" t="s">
        <v>115</v>
      </c>
      <c r="BH1369">
        <v>8149</v>
      </c>
      <c r="BM1369">
        <v>43450</v>
      </c>
      <c r="BR1369" t="s">
        <v>1309</v>
      </c>
      <c r="BS1369" t="s">
        <v>1310</v>
      </c>
      <c r="BU1369">
        <v>1</v>
      </c>
      <c r="BV1369" t="s">
        <v>118</v>
      </c>
      <c r="BX1369" t="s">
        <v>119</v>
      </c>
      <c r="BY1369" t="s">
        <v>119</v>
      </c>
      <c r="BZ1369" t="s">
        <v>119</v>
      </c>
      <c r="CA1369">
        <v>1</v>
      </c>
      <c r="CC1369" t="s">
        <v>120</v>
      </c>
      <c r="CH1369">
        <v>540</v>
      </c>
      <c r="CI1369">
        <v>35840</v>
      </c>
      <c r="CJ1369" t="s">
        <v>106</v>
      </c>
      <c r="CK1369" t="s">
        <v>106</v>
      </c>
      <c r="CL1369">
        <v>20</v>
      </c>
      <c r="CM1369" t="s">
        <v>2867</v>
      </c>
      <c r="CO1369">
        <v>124470</v>
      </c>
      <c r="CQ1369">
        <v>0</v>
      </c>
      <c r="CR1369">
        <v>0</v>
      </c>
      <c r="CS1369">
        <v>0</v>
      </c>
      <c r="CY1369" t="s">
        <v>123</v>
      </c>
      <c r="CZ1369" t="s">
        <v>124</v>
      </c>
      <c r="DD1369" t="str" cm="1">
        <f t="array" ref="DD1369">TEXT(_xlfn.SEQUENCE(1, DATEDIF(AG1369, AH1369, "m") + 1, AG1369, 30), "YYYY-APMM")</f>
        <v>2014-AP03</v>
      </c>
      <c r="DN1369">
        <f t="shared" si="42"/>
        <v>697.25</v>
      </c>
      <c r="DO1369" t="str">
        <f t="shared" si="43"/>
        <v>BLOCK MASON SK</v>
      </c>
    </row>
    <row r="1370" spans="1:119" x14ac:dyDescent="0.35">
      <c r="A1370" t="s">
        <v>105</v>
      </c>
      <c r="B1370">
        <v>500655</v>
      </c>
      <c r="C1370">
        <v>6359</v>
      </c>
      <c r="D1370">
        <v>124472</v>
      </c>
      <c r="E1370">
        <v>13662</v>
      </c>
      <c r="F1370">
        <v>0</v>
      </c>
      <c r="G1370" t="s">
        <v>106</v>
      </c>
      <c r="H1370" t="s">
        <v>106</v>
      </c>
      <c r="I1370" t="s">
        <v>106</v>
      </c>
      <c r="J1370" t="s">
        <v>107</v>
      </c>
      <c r="K1370" t="s">
        <v>108</v>
      </c>
      <c r="L1370" t="s">
        <v>109</v>
      </c>
      <c r="M1370" t="s">
        <v>110</v>
      </c>
      <c r="N1370" t="s">
        <v>3672</v>
      </c>
      <c r="O1370" t="s">
        <v>2998</v>
      </c>
      <c r="P1370">
        <v>8178</v>
      </c>
      <c r="Q1370">
        <v>24</v>
      </c>
      <c r="R1370">
        <v>0</v>
      </c>
      <c r="S1370">
        <v>160</v>
      </c>
      <c r="T1370">
        <v>0</v>
      </c>
      <c r="U1370">
        <v>175</v>
      </c>
      <c r="V1370">
        <v>175</v>
      </c>
      <c r="W1370">
        <v>160</v>
      </c>
      <c r="X1370">
        <v>0</v>
      </c>
      <c r="Y1370">
        <v>0</v>
      </c>
      <c r="Z1370">
        <v>0</v>
      </c>
      <c r="AD1370" s="1">
        <v>41857.333333333336</v>
      </c>
      <c r="AE1370" s="1">
        <v>41879.708333333336</v>
      </c>
      <c r="AG1370" s="1">
        <v>41850.333333333336</v>
      </c>
      <c r="AH1370" s="1">
        <v>41876.708333333336</v>
      </c>
      <c r="AI1370" s="1">
        <v>41850.333333333336</v>
      </c>
      <c r="AJ1370" s="1">
        <v>41876.708333333336</v>
      </c>
      <c r="AK1370" s="1">
        <v>41850.333333333336</v>
      </c>
      <c r="AL1370" s="1">
        <v>41876.708333333336</v>
      </c>
      <c r="AM1370" s="1">
        <v>41857.333333333336</v>
      </c>
      <c r="AN1370" s="1">
        <v>41879.708333333336</v>
      </c>
      <c r="AP1370" t="s">
        <v>113</v>
      </c>
      <c r="AU1370" t="s">
        <v>3673</v>
      </c>
      <c r="AY1370" t="s">
        <v>106</v>
      </c>
      <c r="AZ1370">
        <v>0</v>
      </c>
      <c r="BA1370">
        <v>0</v>
      </c>
      <c r="BD1370" s="3">
        <v>41321.661111111112</v>
      </c>
      <c r="BE1370" s="3">
        <v>41321.663888888892</v>
      </c>
      <c r="BF1370" t="s">
        <v>115</v>
      </c>
      <c r="BG1370" t="s">
        <v>115</v>
      </c>
      <c r="BH1370">
        <v>8149</v>
      </c>
      <c r="BM1370">
        <v>43550</v>
      </c>
      <c r="BR1370" t="s">
        <v>116</v>
      </c>
      <c r="BS1370" t="s">
        <v>117</v>
      </c>
      <c r="BU1370">
        <v>1</v>
      </c>
      <c r="BV1370" t="s">
        <v>118</v>
      </c>
      <c r="BX1370" t="s">
        <v>119</v>
      </c>
      <c r="BY1370" t="s">
        <v>119</v>
      </c>
      <c r="BZ1370" t="s">
        <v>119</v>
      </c>
      <c r="CA1370">
        <v>1</v>
      </c>
      <c r="CC1370" t="s">
        <v>120</v>
      </c>
      <c r="CH1370">
        <v>540</v>
      </c>
      <c r="CI1370">
        <v>35830</v>
      </c>
      <c r="CJ1370" t="s">
        <v>106</v>
      </c>
      <c r="CK1370" t="s">
        <v>106</v>
      </c>
      <c r="CL1370">
        <v>15</v>
      </c>
      <c r="CM1370" t="s">
        <v>2963</v>
      </c>
      <c r="CO1370">
        <v>124470</v>
      </c>
      <c r="CQ1370">
        <v>0</v>
      </c>
      <c r="CR1370">
        <v>0</v>
      </c>
      <c r="CS1370">
        <v>0</v>
      </c>
      <c r="CY1370" t="s">
        <v>123</v>
      </c>
      <c r="CZ1370" t="s">
        <v>124</v>
      </c>
      <c r="DD1370" t="str" cm="1">
        <f t="array" ref="DD1370">TEXT(_xlfn.SEQUENCE(1, DATEDIF(AG1370, AH1370, "m") + 1, AG1370, 30), "YYYY-APMM")</f>
        <v>2014-AP07</v>
      </c>
      <c r="DN1370">
        <f t="shared" si="42"/>
        <v>175</v>
      </c>
      <c r="DO1370" t="str">
        <f t="shared" si="43"/>
        <v>LABOR- SUBCONTRACTOR</v>
      </c>
    </row>
    <row r="1371" spans="1:119" x14ac:dyDescent="0.35">
      <c r="A1371" t="s">
        <v>105</v>
      </c>
      <c r="B1371">
        <v>500656</v>
      </c>
      <c r="C1371">
        <v>6359</v>
      </c>
      <c r="D1371">
        <v>124472</v>
      </c>
      <c r="E1371">
        <v>13662</v>
      </c>
      <c r="F1371">
        <v>0</v>
      </c>
      <c r="G1371" t="s">
        <v>106</v>
      </c>
      <c r="H1371" t="s">
        <v>106</v>
      </c>
      <c r="I1371" t="s">
        <v>106</v>
      </c>
      <c r="J1371" t="s">
        <v>107</v>
      </c>
      <c r="K1371" t="s">
        <v>108</v>
      </c>
      <c r="L1371" t="s">
        <v>109</v>
      </c>
      <c r="M1371" t="s">
        <v>110</v>
      </c>
      <c r="N1371" t="s">
        <v>3674</v>
      </c>
      <c r="O1371" t="s">
        <v>2905</v>
      </c>
      <c r="P1371">
        <v>8168</v>
      </c>
      <c r="Q1371">
        <v>24</v>
      </c>
      <c r="R1371">
        <v>0</v>
      </c>
      <c r="S1371">
        <v>200</v>
      </c>
      <c r="T1371">
        <v>0</v>
      </c>
      <c r="U1371">
        <v>7341</v>
      </c>
      <c r="V1371">
        <v>7341</v>
      </c>
      <c r="W1371">
        <v>200</v>
      </c>
      <c r="X1371">
        <v>0</v>
      </c>
      <c r="Y1371">
        <v>0</v>
      </c>
      <c r="Z1371">
        <v>0</v>
      </c>
      <c r="AD1371" s="1">
        <v>41709.333333333336</v>
      </c>
      <c r="AE1371" s="1">
        <v>41737.708333333336</v>
      </c>
      <c r="AG1371" s="1">
        <v>41706.333333333336</v>
      </c>
      <c r="AH1371" s="1">
        <v>41734.708333333336</v>
      </c>
      <c r="AI1371" s="1">
        <v>41706.333333333336</v>
      </c>
      <c r="AJ1371" s="1">
        <v>41734.708333333336</v>
      </c>
      <c r="AK1371" s="1">
        <v>41706.333333333336</v>
      </c>
      <c r="AL1371" s="1">
        <v>41734.708333333336</v>
      </c>
      <c r="AM1371" s="1">
        <v>41709.333333333336</v>
      </c>
      <c r="AN1371" s="1">
        <v>41737.708333333336</v>
      </c>
      <c r="AP1371" t="s">
        <v>113</v>
      </c>
      <c r="AU1371" t="s">
        <v>3675</v>
      </c>
      <c r="AY1371" t="s">
        <v>106</v>
      </c>
      <c r="AZ1371">
        <v>0</v>
      </c>
      <c r="BA1371">
        <v>0</v>
      </c>
      <c r="BD1371" s="3">
        <v>41321.661111111112</v>
      </c>
      <c r="BE1371" s="3">
        <v>41321.663888888892</v>
      </c>
      <c r="BF1371" t="s">
        <v>115</v>
      </c>
      <c r="BG1371" t="s">
        <v>115</v>
      </c>
      <c r="BH1371">
        <v>8149</v>
      </c>
      <c r="BM1371">
        <v>43450</v>
      </c>
      <c r="BR1371" t="s">
        <v>1309</v>
      </c>
      <c r="BS1371" t="s">
        <v>1310</v>
      </c>
      <c r="BU1371">
        <v>1</v>
      </c>
      <c r="BV1371" t="s">
        <v>118</v>
      </c>
      <c r="BX1371" t="s">
        <v>119</v>
      </c>
      <c r="BY1371" t="s">
        <v>119</v>
      </c>
      <c r="BZ1371" t="s">
        <v>119</v>
      </c>
      <c r="CA1371">
        <v>1</v>
      </c>
      <c r="CC1371" t="s">
        <v>120</v>
      </c>
      <c r="CH1371">
        <v>540</v>
      </c>
      <c r="CI1371">
        <v>35830</v>
      </c>
      <c r="CJ1371" t="s">
        <v>106</v>
      </c>
      <c r="CK1371" t="s">
        <v>106</v>
      </c>
      <c r="CL1371">
        <v>15</v>
      </c>
      <c r="CM1371" t="s">
        <v>2963</v>
      </c>
      <c r="CO1371">
        <v>124470</v>
      </c>
      <c r="CQ1371">
        <v>0</v>
      </c>
      <c r="CR1371">
        <v>0</v>
      </c>
      <c r="CS1371">
        <v>0</v>
      </c>
      <c r="CY1371" t="s">
        <v>123</v>
      </c>
      <c r="CZ1371" t="s">
        <v>124</v>
      </c>
      <c r="DD1371" t="str" cm="1">
        <f t="array" ref="DD1371">TEXT(_xlfn.SEQUENCE(1, DATEDIF(AG1371, AH1371, "m") + 1, AG1371, 30), "YYYY-APMM")</f>
        <v>2014-AP03</v>
      </c>
      <c r="DN1371">
        <f t="shared" si="42"/>
        <v>7341</v>
      </c>
      <c r="DO1371" t="str">
        <f t="shared" si="43"/>
        <v>BLOCK MASON SK</v>
      </c>
    </row>
    <row r="1372" spans="1:119" x14ac:dyDescent="0.35">
      <c r="A1372" t="s">
        <v>105</v>
      </c>
      <c r="B1372">
        <v>500657</v>
      </c>
      <c r="C1372">
        <v>6359</v>
      </c>
      <c r="D1372">
        <v>124472</v>
      </c>
      <c r="E1372">
        <v>13662</v>
      </c>
      <c r="F1372">
        <v>0</v>
      </c>
      <c r="G1372" t="s">
        <v>106</v>
      </c>
      <c r="H1372" t="s">
        <v>106</v>
      </c>
      <c r="I1372" t="s">
        <v>106</v>
      </c>
      <c r="J1372" t="s">
        <v>107</v>
      </c>
      <c r="K1372" t="s">
        <v>108</v>
      </c>
      <c r="L1372" t="s">
        <v>109</v>
      </c>
      <c r="M1372" t="s">
        <v>110</v>
      </c>
      <c r="N1372" t="s">
        <v>3676</v>
      </c>
      <c r="O1372" t="s">
        <v>2908</v>
      </c>
      <c r="P1372">
        <v>8169</v>
      </c>
      <c r="Q1372">
        <v>24</v>
      </c>
      <c r="R1372">
        <v>0</v>
      </c>
      <c r="S1372">
        <v>200</v>
      </c>
      <c r="T1372">
        <v>0</v>
      </c>
      <c r="U1372">
        <v>7518.75</v>
      </c>
      <c r="V1372">
        <v>7518.75</v>
      </c>
      <c r="W1372">
        <v>200</v>
      </c>
      <c r="X1372">
        <v>0</v>
      </c>
      <c r="Y1372">
        <v>0</v>
      </c>
      <c r="Z1372">
        <v>0</v>
      </c>
      <c r="AD1372" s="1">
        <v>41736.333333333336</v>
      </c>
      <c r="AE1372" s="1">
        <v>41764.708333333336</v>
      </c>
      <c r="AG1372" s="1">
        <v>41732.333333333336</v>
      </c>
      <c r="AH1372" s="1">
        <v>41760.708333333336</v>
      </c>
      <c r="AI1372" s="1">
        <v>41732.333333333336</v>
      </c>
      <c r="AJ1372" s="1">
        <v>41760.708333333336</v>
      </c>
      <c r="AK1372" s="1">
        <v>41732.333333333336</v>
      </c>
      <c r="AL1372" s="1">
        <v>41760.708333333336</v>
      </c>
      <c r="AM1372" s="1">
        <v>41736.333333333336</v>
      </c>
      <c r="AN1372" s="1">
        <v>41764.708333333336</v>
      </c>
      <c r="AP1372" t="s">
        <v>113</v>
      </c>
      <c r="AU1372" t="s">
        <v>3677</v>
      </c>
      <c r="AY1372" t="s">
        <v>106</v>
      </c>
      <c r="AZ1372">
        <v>0</v>
      </c>
      <c r="BA1372">
        <v>0</v>
      </c>
      <c r="BD1372" s="3">
        <v>41321.661111111112</v>
      </c>
      <c r="BE1372" s="3">
        <v>41321.663888888892</v>
      </c>
      <c r="BF1372" t="s">
        <v>115</v>
      </c>
      <c r="BG1372" t="s">
        <v>115</v>
      </c>
      <c r="BH1372">
        <v>8149</v>
      </c>
      <c r="BM1372">
        <v>43460</v>
      </c>
      <c r="BR1372" t="s">
        <v>2848</v>
      </c>
      <c r="BS1372" t="s">
        <v>2849</v>
      </c>
      <c r="BU1372">
        <v>1</v>
      </c>
      <c r="BV1372" t="s">
        <v>118</v>
      </c>
      <c r="BX1372" t="s">
        <v>119</v>
      </c>
      <c r="BY1372" t="s">
        <v>119</v>
      </c>
      <c r="BZ1372" t="s">
        <v>119</v>
      </c>
      <c r="CA1372">
        <v>1</v>
      </c>
      <c r="CC1372" t="s">
        <v>120</v>
      </c>
      <c r="CH1372">
        <v>540</v>
      </c>
      <c r="CI1372">
        <v>35830</v>
      </c>
      <c r="CJ1372" t="s">
        <v>106</v>
      </c>
      <c r="CK1372" t="s">
        <v>106</v>
      </c>
      <c r="CL1372">
        <v>15</v>
      </c>
      <c r="CM1372" t="s">
        <v>2963</v>
      </c>
      <c r="CO1372">
        <v>124470</v>
      </c>
      <c r="CQ1372">
        <v>0</v>
      </c>
      <c r="CR1372">
        <v>0</v>
      </c>
      <c r="CS1372">
        <v>0</v>
      </c>
      <c r="CY1372" t="s">
        <v>123</v>
      </c>
      <c r="CZ1372" t="s">
        <v>124</v>
      </c>
      <c r="DD1372" t="str" cm="1">
        <f t="array" ref="DD1372">TEXT(_xlfn.SEQUENCE(1, DATEDIF(AG1372, AH1372, "m") + 1, AG1372, 30), "YYYY-APMM")</f>
        <v>2014-AP04</v>
      </c>
      <c r="DN1372">
        <f t="shared" si="42"/>
        <v>7518.75</v>
      </c>
      <c r="DO1372" t="str">
        <f t="shared" si="43"/>
        <v>PLASTER MASON SK</v>
      </c>
    </row>
    <row r="1373" spans="1:119" x14ac:dyDescent="0.35">
      <c r="A1373" t="s">
        <v>105</v>
      </c>
      <c r="B1373">
        <v>500658</v>
      </c>
      <c r="C1373">
        <v>6359</v>
      </c>
      <c r="D1373">
        <v>124472</v>
      </c>
      <c r="E1373">
        <v>13662</v>
      </c>
      <c r="F1373">
        <v>0</v>
      </c>
      <c r="G1373" t="s">
        <v>106</v>
      </c>
      <c r="H1373" t="s">
        <v>106</v>
      </c>
      <c r="I1373" t="s">
        <v>106</v>
      </c>
      <c r="J1373" t="s">
        <v>107</v>
      </c>
      <c r="K1373" t="s">
        <v>108</v>
      </c>
      <c r="L1373" t="s">
        <v>109</v>
      </c>
      <c r="M1373" t="s">
        <v>110</v>
      </c>
      <c r="N1373" t="s">
        <v>3678</v>
      </c>
      <c r="O1373" t="s">
        <v>2911</v>
      </c>
      <c r="P1373">
        <v>8164</v>
      </c>
      <c r="Q1373">
        <v>160</v>
      </c>
      <c r="R1373">
        <v>136</v>
      </c>
      <c r="S1373">
        <v>168</v>
      </c>
      <c r="T1373">
        <v>0</v>
      </c>
      <c r="U1373">
        <v>1082.5</v>
      </c>
      <c r="V1373">
        <v>1082.5</v>
      </c>
      <c r="W1373">
        <v>168</v>
      </c>
      <c r="X1373">
        <v>0</v>
      </c>
      <c r="Y1373">
        <v>0</v>
      </c>
      <c r="Z1373">
        <v>0</v>
      </c>
      <c r="AD1373" s="1">
        <v>41764.333333333336</v>
      </c>
      <c r="AE1373" s="1">
        <v>41787.708333333336</v>
      </c>
      <c r="AG1373" s="1">
        <v>41741.333333333336</v>
      </c>
      <c r="AH1373" s="1">
        <v>41764.708333333336</v>
      </c>
      <c r="AI1373" s="1">
        <v>41741.333333333336</v>
      </c>
      <c r="AJ1373" s="1">
        <v>41764.708333333336</v>
      </c>
      <c r="AK1373" s="1">
        <v>41741.333333333336</v>
      </c>
      <c r="AL1373" s="1">
        <v>41764.708333333336</v>
      </c>
      <c r="AM1373" s="1">
        <v>41764.333333333336</v>
      </c>
      <c r="AN1373" s="1">
        <v>41787.708333333336</v>
      </c>
      <c r="AP1373" t="s">
        <v>113</v>
      </c>
      <c r="AU1373" t="s">
        <v>3679</v>
      </c>
      <c r="AY1373" t="s">
        <v>106</v>
      </c>
      <c r="AZ1373">
        <v>0</v>
      </c>
      <c r="BA1373">
        <v>0</v>
      </c>
      <c r="BD1373" s="3">
        <v>41321.661111111112</v>
      </c>
      <c r="BE1373" s="3">
        <v>41321.663888888892</v>
      </c>
      <c r="BF1373" t="s">
        <v>115</v>
      </c>
      <c r="BG1373" t="s">
        <v>115</v>
      </c>
      <c r="BH1373">
        <v>8149</v>
      </c>
      <c r="BM1373">
        <v>43410</v>
      </c>
      <c r="BR1373" t="s">
        <v>2865</v>
      </c>
      <c r="BS1373" t="s">
        <v>2866</v>
      </c>
      <c r="BU1373">
        <v>1</v>
      </c>
      <c r="BV1373" t="s">
        <v>118</v>
      </c>
      <c r="BX1373" t="s">
        <v>119</v>
      </c>
      <c r="BY1373" t="s">
        <v>119</v>
      </c>
      <c r="BZ1373" t="s">
        <v>119</v>
      </c>
      <c r="CA1373">
        <v>1</v>
      </c>
      <c r="CC1373" t="s">
        <v>120</v>
      </c>
      <c r="CH1373">
        <v>540</v>
      </c>
      <c r="CI1373">
        <v>35830</v>
      </c>
      <c r="CJ1373" t="s">
        <v>106</v>
      </c>
      <c r="CK1373" t="s">
        <v>106</v>
      </c>
      <c r="CL1373">
        <v>15</v>
      </c>
      <c r="CM1373" t="s">
        <v>2963</v>
      </c>
      <c r="CO1373">
        <v>124470</v>
      </c>
      <c r="CQ1373">
        <v>0</v>
      </c>
      <c r="CR1373">
        <v>0</v>
      </c>
      <c r="CS1373">
        <v>0</v>
      </c>
      <c r="CY1373" t="s">
        <v>123</v>
      </c>
      <c r="CZ1373" t="s">
        <v>124</v>
      </c>
      <c r="DD1373" t="str" cm="1">
        <f t="array" ref="DD1373">TEXT(_xlfn.SEQUENCE(1, DATEDIF(AG1373, AH1373, "m") + 1, AG1373, 30), "YYYY-APMM")</f>
        <v>2014-AP04</v>
      </c>
      <c r="DN1373">
        <f t="shared" si="42"/>
        <v>1082.5</v>
      </c>
      <c r="DO1373" t="str">
        <f t="shared" si="43"/>
        <v>SCREED MASON SK</v>
      </c>
    </row>
    <row r="1374" spans="1:119" x14ac:dyDescent="0.35">
      <c r="A1374" t="s">
        <v>105</v>
      </c>
      <c r="B1374">
        <v>500659</v>
      </c>
      <c r="C1374">
        <v>6359</v>
      </c>
      <c r="D1374">
        <v>124472</v>
      </c>
      <c r="E1374">
        <v>13662</v>
      </c>
      <c r="F1374">
        <v>0</v>
      </c>
      <c r="G1374" t="s">
        <v>106</v>
      </c>
      <c r="H1374" t="s">
        <v>106</v>
      </c>
      <c r="I1374" t="s">
        <v>106</v>
      </c>
      <c r="J1374" t="s">
        <v>107</v>
      </c>
      <c r="K1374" t="s">
        <v>108</v>
      </c>
      <c r="L1374" t="s">
        <v>109</v>
      </c>
      <c r="M1374" t="s">
        <v>110</v>
      </c>
      <c r="N1374" t="s">
        <v>3680</v>
      </c>
      <c r="O1374" t="s">
        <v>2969</v>
      </c>
      <c r="P1374">
        <v>8178</v>
      </c>
      <c r="Q1374">
        <v>24</v>
      </c>
      <c r="R1374">
        <v>0</v>
      </c>
      <c r="S1374">
        <v>120</v>
      </c>
      <c r="T1374">
        <v>0</v>
      </c>
      <c r="U1374">
        <v>1374</v>
      </c>
      <c r="V1374">
        <v>1374</v>
      </c>
      <c r="W1374">
        <v>120</v>
      </c>
      <c r="X1374">
        <v>0</v>
      </c>
      <c r="Y1374">
        <v>0</v>
      </c>
      <c r="Z1374">
        <v>0</v>
      </c>
      <c r="AD1374" s="1">
        <v>41757.333333333336</v>
      </c>
      <c r="AE1374" s="1">
        <v>41773.708333333336</v>
      </c>
      <c r="AG1374" s="1">
        <v>41753.333333333336</v>
      </c>
      <c r="AH1374" s="1">
        <v>41770.708333333336</v>
      </c>
      <c r="AI1374" s="1">
        <v>41753.333333333336</v>
      </c>
      <c r="AJ1374" s="1">
        <v>41770.708333333336</v>
      </c>
      <c r="AK1374" s="1">
        <v>41753.333333333336</v>
      </c>
      <c r="AL1374" s="1">
        <v>41770.708333333336</v>
      </c>
      <c r="AM1374" s="1">
        <v>41757.333333333336</v>
      </c>
      <c r="AN1374" s="1">
        <v>41773.708333333336</v>
      </c>
      <c r="AP1374" t="s">
        <v>113</v>
      </c>
      <c r="AU1374" t="s">
        <v>3681</v>
      </c>
      <c r="AY1374" t="s">
        <v>106</v>
      </c>
      <c r="AZ1374">
        <v>0</v>
      </c>
      <c r="BA1374">
        <v>0</v>
      </c>
      <c r="BD1374" s="3">
        <v>41321.661111111112</v>
      </c>
      <c r="BE1374" s="3">
        <v>41321.663888888892</v>
      </c>
      <c r="BF1374" t="s">
        <v>115</v>
      </c>
      <c r="BG1374" t="s">
        <v>115</v>
      </c>
      <c r="BH1374">
        <v>8149</v>
      </c>
      <c r="BM1374">
        <v>43550</v>
      </c>
      <c r="BR1374" t="s">
        <v>116</v>
      </c>
      <c r="BS1374" t="s">
        <v>117</v>
      </c>
      <c r="BU1374">
        <v>1</v>
      </c>
      <c r="BV1374" t="s">
        <v>118</v>
      </c>
      <c r="BX1374" t="s">
        <v>119</v>
      </c>
      <c r="BY1374" t="s">
        <v>119</v>
      </c>
      <c r="BZ1374" t="s">
        <v>119</v>
      </c>
      <c r="CA1374">
        <v>1</v>
      </c>
      <c r="CC1374" t="s">
        <v>120</v>
      </c>
      <c r="CH1374">
        <v>540</v>
      </c>
      <c r="CI1374">
        <v>35830</v>
      </c>
      <c r="CJ1374" t="s">
        <v>106</v>
      </c>
      <c r="CK1374" t="s">
        <v>106</v>
      </c>
      <c r="CL1374">
        <v>15</v>
      </c>
      <c r="CM1374" t="s">
        <v>2963</v>
      </c>
      <c r="CO1374">
        <v>124470</v>
      </c>
      <c r="CQ1374">
        <v>0</v>
      </c>
      <c r="CR1374">
        <v>0</v>
      </c>
      <c r="CS1374">
        <v>0</v>
      </c>
      <c r="CY1374" t="s">
        <v>123</v>
      </c>
      <c r="CZ1374" t="s">
        <v>124</v>
      </c>
      <c r="DD1374" t="str" cm="1">
        <f t="array" ref="DD1374">TEXT(_xlfn.SEQUENCE(1, DATEDIF(AG1374, AH1374, "m") + 1, AG1374, 30), "YYYY-APMM")</f>
        <v>2014-AP04</v>
      </c>
      <c r="DN1374">
        <f t="shared" si="42"/>
        <v>1374</v>
      </c>
      <c r="DO1374" t="str">
        <f t="shared" si="43"/>
        <v>LABOR- SUBCONTRACTOR</v>
      </c>
    </row>
    <row r="1375" spans="1:119" x14ac:dyDescent="0.35">
      <c r="A1375" t="s">
        <v>105</v>
      </c>
      <c r="B1375">
        <v>500660</v>
      </c>
      <c r="C1375">
        <v>6359</v>
      </c>
      <c r="D1375">
        <v>124472</v>
      </c>
      <c r="E1375">
        <v>13662</v>
      </c>
      <c r="F1375">
        <v>0</v>
      </c>
      <c r="G1375" t="s">
        <v>106</v>
      </c>
      <c r="H1375" t="s">
        <v>106</v>
      </c>
      <c r="I1375" t="s">
        <v>106</v>
      </c>
      <c r="J1375" t="s">
        <v>107</v>
      </c>
      <c r="K1375" t="s">
        <v>108</v>
      </c>
      <c r="L1375" t="s">
        <v>109</v>
      </c>
      <c r="M1375" t="s">
        <v>110</v>
      </c>
      <c r="N1375" t="s">
        <v>3682</v>
      </c>
      <c r="O1375" t="s">
        <v>2899</v>
      </c>
      <c r="P1375">
        <v>8178</v>
      </c>
      <c r="Q1375">
        <v>24</v>
      </c>
      <c r="R1375">
        <v>0</v>
      </c>
      <c r="S1375">
        <v>200</v>
      </c>
      <c r="T1375">
        <v>0</v>
      </c>
      <c r="U1375">
        <v>5256.25</v>
      </c>
      <c r="V1375">
        <v>5256.25</v>
      </c>
      <c r="W1375">
        <v>200</v>
      </c>
      <c r="X1375">
        <v>0</v>
      </c>
      <c r="Y1375">
        <v>0</v>
      </c>
      <c r="Z1375">
        <v>0</v>
      </c>
      <c r="AD1375" s="1">
        <v>41869.333333333336</v>
      </c>
      <c r="AE1375" s="1">
        <v>41897.708333333336</v>
      </c>
      <c r="AG1375" s="1">
        <v>41865.333333333336</v>
      </c>
      <c r="AH1375" s="1">
        <v>41893.708333333336</v>
      </c>
      <c r="AI1375" s="1">
        <v>41865.333333333336</v>
      </c>
      <c r="AJ1375" s="1">
        <v>41893.708333333336</v>
      </c>
      <c r="AK1375" s="1">
        <v>41865.333333333336</v>
      </c>
      <c r="AL1375" s="1">
        <v>41893.708333333336</v>
      </c>
      <c r="AM1375" s="1">
        <v>41869.333333333336</v>
      </c>
      <c r="AN1375" s="1">
        <v>41897.708333333336</v>
      </c>
      <c r="AP1375" t="s">
        <v>113</v>
      </c>
      <c r="AU1375" t="s">
        <v>3683</v>
      </c>
      <c r="AY1375" t="s">
        <v>106</v>
      </c>
      <c r="AZ1375">
        <v>0</v>
      </c>
      <c r="BA1375">
        <v>0</v>
      </c>
      <c r="BD1375" s="3">
        <v>41321.661111111112</v>
      </c>
      <c r="BE1375" s="3">
        <v>41321.663888888892</v>
      </c>
      <c r="BF1375" t="s">
        <v>115</v>
      </c>
      <c r="BG1375" t="s">
        <v>115</v>
      </c>
      <c r="BH1375">
        <v>8149</v>
      </c>
      <c r="BM1375">
        <v>43550</v>
      </c>
      <c r="BR1375" t="s">
        <v>116</v>
      </c>
      <c r="BS1375" t="s">
        <v>117</v>
      </c>
      <c r="BU1375">
        <v>1</v>
      </c>
      <c r="BV1375" t="s">
        <v>118</v>
      </c>
      <c r="BX1375" t="s">
        <v>119</v>
      </c>
      <c r="BY1375" t="s">
        <v>119</v>
      </c>
      <c r="BZ1375" t="s">
        <v>119</v>
      </c>
      <c r="CA1375">
        <v>1</v>
      </c>
      <c r="CC1375" t="s">
        <v>120</v>
      </c>
      <c r="CH1375">
        <v>540</v>
      </c>
      <c r="CI1375">
        <v>35830</v>
      </c>
      <c r="CJ1375" t="s">
        <v>106</v>
      </c>
      <c r="CK1375" t="s">
        <v>106</v>
      </c>
      <c r="CL1375">
        <v>15</v>
      </c>
      <c r="CM1375" t="s">
        <v>2963</v>
      </c>
      <c r="CO1375">
        <v>124470</v>
      </c>
      <c r="CQ1375">
        <v>0</v>
      </c>
      <c r="CR1375">
        <v>0</v>
      </c>
      <c r="CS1375">
        <v>0</v>
      </c>
      <c r="CY1375" t="s">
        <v>123</v>
      </c>
      <c r="CZ1375" t="s">
        <v>124</v>
      </c>
      <c r="DD1375" t="str" cm="1">
        <f t="array" ref="DD1375">TEXT(_xlfn.SEQUENCE(1, DATEDIF(AG1375, AH1375, "m") + 1, AG1375, 30), "YYYY-APMM")</f>
        <v>2014-AP08</v>
      </c>
      <c r="DN1375">
        <f t="shared" si="42"/>
        <v>5256.25</v>
      </c>
      <c r="DO1375" t="str">
        <f t="shared" si="43"/>
        <v>LABOR- SUBCONTRACTOR</v>
      </c>
    </row>
    <row r="1376" spans="1:119" x14ac:dyDescent="0.35">
      <c r="A1376" t="s">
        <v>105</v>
      </c>
      <c r="B1376">
        <v>500661</v>
      </c>
      <c r="C1376">
        <v>6359</v>
      </c>
      <c r="D1376">
        <v>124472</v>
      </c>
      <c r="E1376">
        <v>13662</v>
      </c>
      <c r="F1376">
        <v>0</v>
      </c>
      <c r="G1376" t="s">
        <v>106</v>
      </c>
      <c r="H1376" t="s">
        <v>106</v>
      </c>
      <c r="I1376" t="s">
        <v>106</v>
      </c>
      <c r="J1376" t="s">
        <v>107</v>
      </c>
      <c r="K1376" t="s">
        <v>108</v>
      </c>
      <c r="L1376" t="s">
        <v>109</v>
      </c>
      <c r="M1376" t="s">
        <v>110</v>
      </c>
      <c r="N1376" t="s">
        <v>3684</v>
      </c>
      <c r="O1376" t="s">
        <v>2917</v>
      </c>
      <c r="P1376">
        <v>8178</v>
      </c>
      <c r="Q1376">
        <v>232</v>
      </c>
      <c r="R1376">
        <v>208</v>
      </c>
      <c r="S1376">
        <v>200</v>
      </c>
      <c r="T1376">
        <v>0</v>
      </c>
      <c r="U1376">
        <v>5256.25</v>
      </c>
      <c r="V1376">
        <v>5256.25</v>
      </c>
      <c r="W1376">
        <v>200</v>
      </c>
      <c r="X1376">
        <v>0</v>
      </c>
      <c r="Y1376">
        <v>0</v>
      </c>
      <c r="Z1376">
        <v>0</v>
      </c>
      <c r="AD1376" s="1">
        <v>41783.333333333336</v>
      </c>
      <c r="AE1376" s="1">
        <v>41811.708333333336</v>
      </c>
      <c r="AG1376" s="1">
        <v>41749.333333333336</v>
      </c>
      <c r="AH1376" s="1">
        <v>41777.708333333336</v>
      </c>
      <c r="AI1376" s="1">
        <v>41749.333333333336</v>
      </c>
      <c r="AJ1376" s="1">
        <v>41777.708333333336</v>
      </c>
      <c r="AK1376" s="1">
        <v>41749.333333333336</v>
      </c>
      <c r="AL1376" s="1">
        <v>41777.708333333336</v>
      </c>
      <c r="AM1376" s="1">
        <v>41783.333333333336</v>
      </c>
      <c r="AN1376" s="1">
        <v>41811.708333333336</v>
      </c>
      <c r="AP1376" t="s">
        <v>113</v>
      </c>
      <c r="AU1376" t="s">
        <v>3685</v>
      </c>
      <c r="AY1376" t="s">
        <v>106</v>
      </c>
      <c r="AZ1376">
        <v>0</v>
      </c>
      <c r="BA1376">
        <v>0</v>
      </c>
      <c r="BD1376" s="3">
        <v>41321.661111111112</v>
      </c>
      <c r="BE1376" s="3">
        <v>41321.663888888892</v>
      </c>
      <c r="BF1376" t="s">
        <v>115</v>
      </c>
      <c r="BG1376" t="s">
        <v>115</v>
      </c>
      <c r="BH1376">
        <v>8149</v>
      </c>
      <c r="BM1376">
        <v>43550</v>
      </c>
      <c r="BR1376" t="s">
        <v>116</v>
      </c>
      <c r="BS1376" t="s">
        <v>117</v>
      </c>
      <c r="BU1376">
        <v>1</v>
      </c>
      <c r="BV1376" t="s">
        <v>118</v>
      </c>
      <c r="BX1376" t="s">
        <v>119</v>
      </c>
      <c r="BY1376" t="s">
        <v>119</v>
      </c>
      <c r="BZ1376" t="s">
        <v>119</v>
      </c>
      <c r="CA1376">
        <v>1</v>
      </c>
      <c r="CC1376" t="s">
        <v>120</v>
      </c>
      <c r="CH1376">
        <v>540</v>
      </c>
      <c r="CI1376">
        <v>35830</v>
      </c>
      <c r="CJ1376" t="s">
        <v>106</v>
      </c>
      <c r="CK1376" t="s">
        <v>106</v>
      </c>
      <c r="CL1376">
        <v>15</v>
      </c>
      <c r="CM1376" t="s">
        <v>2963</v>
      </c>
      <c r="CO1376">
        <v>124470</v>
      </c>
      <c r="CQ1376">
        <v>0</v>
      </c>
      <c r="CR1376">
        <v>0</v>
      </c>
      <c r="CS1376">
        <v>0</v>
      </c>
      <c r="CY1376" t="s">
        <v>123</v>
      </c>
      <c r="CZ1376" t="s">
        <v>124</v>
      </c>
      <c r="DD1376" t="str" cm="1">
        <f t="array" ref="DD1376">TEXT(_xlfn.SEQUENCE(1, DATEDIF(AG1376, AH1376, "m") + 1, AG1376, 30), "YYYY-APMM")</f>
        <v>2014-AP04</v>
      </c>
      <c r="DN1376">
        <f t="shared" si="42"/>
        <v>5256.25</v>
      </c>
      <c r="DO1376" t="str">
        <f t="shared" si="43"/>
        <v>LABOR- SUBCONTRACTOR</v>
      </c>
    </row>
    <row r="1377" spans="1:119" x14ac:dyDescent="0.35">
      <c r="A1377" t="s">
        <v>105</v>
      </c>
      <c r="B1377">
        <v>500662</v>
      </c>
      <c r="C1377">
        <v>6359</v>
      </c>
      <c r="D1377">
        <v>124472</v>
      </c>
      <c r="E1377">
        <v>13662</v>
      </c>
      <c r="F1377">
        <v>0</v>
      </c>
      <c r="G1377" t="s">
        <v>106</v>
      </c>
      <c r="H1377" t="s">
        <v>106</v>
      </c>
      <c r="I1377" t="s">
        <v>106</v>
      </c>
      <c r="J1377" t="s">
        <v>107</v>
      </c>
      <c r="K1377" t="s">
        <v>108</v>
      </c>
      <c r="L1377" t="s">
        <v>109</v>
      </c>
      <c r="M1377" t="s">
        <v>110</v>
      </c>
      <c r="N1377" t="s">
        <v>3686</v>
      </c>
      <c r="O1377" t="s">
        <v>2920</v>
      </c>
      <c r="P1377">
        <v>8170</v>
      </c>
      <c r="Q1377">
        <v>24</v>
      </c>
      <c r="R1377">
        <v>0</v>
      </c>
      <c r="S1377">
        <v>200</v>
      </c>
      <c r="T1377">
        <v>0</v>
      </c>
      <c r="U1377">
        <v>1516</v>
      </c>
      <c r="V1377">
        <v>1516</v>
      </c>
      <c r="W1377">
        <v>200</v>
      </c>
      <c r="X1377">
        <v>0</v>
      </c>
      <c r="Y1377">
        <v>0</v>
      </c>
      <c r="Z1377">
        <v>0</v>
      </c>
      <c r="AD1377" s="1">
        <v>41766.333333333336</v>
      </c>
      <c r="AE1377" s="1">
        <v>41794.708333333336</v>
      </c>
      <c r="AG1377" s="1">
        <v>41763.333333333336</v>
      </c>
      <c r="AH1377" s="1">
        <v>41791.708333333336</v>
      </c>
      <c r="AI1377" s="1">
        <v>41763.333333333336</v>
      </c>
      <c r="AJ1377" s="1">
        <v>41791.708333333336</v>
      </c>
      <c r="AK1377" s="1">
        <v>41763.333333333336</v>
      </c>
      <c r="AL1377" s="1">
        <v>41791.708333333336</v>
      </c>
      <c r="AM1377" s="1">
        <v>41766.333333333336</v>
      </c>
      <c r="AN1377" s="1">
        <v>41794.708333333336</v>
      </c>
      <c r="AP1377" t="s">
        <v>113</v>
      </c>
      <c r="AU1377" t="s">
        <v>3687</v>
      </c>
      <c r="AY1377" t="s">
        <v>106</v>
      </c>
      <c r="AZ1377">
        <v>0</v>
      </c>
      <c r="BA1377">
        <v>0</v>
      </c>
      <c r="BD1377" s="3">
        <v>41321.661111111112</v>
      </c>
      <c r="BE1377" s="3">
        <v>41321.663888888892</v>
      </c>
      <c r="BF1377" t="s">
        <v>115</v>
      </c>
      <c r="BG1377" t="s">
        <v>115</v>
      </c>
      <c r="BH1377">
        <v>8149</v>
      </c>
      <c r="BM1377">
        <v>43470</v>
      </c>
      <c r="BR1377" t="s">
        <v>2854</v>
      </c>
      <c r="BS1377" t="s">
        <v>2855</v>
      </c>
      <c r="BU1377">
        <v>1</v>
      </c>
      <c r="BV1377" t="s">
        <v>118</v>
      </c>
      <c r="BX1377" t="s">
        <v>119</v>
      </c>
      <c r="BY1377" t="s">
        <v>119</v>
      </c>
      <c r="BZ1377" t="s">
        <v>119</v>
      </c>
      <c r="CA1377">
        <v>1</v>
      </c>
      <c r="CC1377" t="s">
        <v>120</v>
      </c>
      <c r="CH1377">
        <v>540</v>
      </c>
      <c r="CI1377">
        <v>35830</v>
      </c>
      <c r="CJ1377" t="s">
        <v>106</v>
      </c>
      <c r="CK1377" t="s">
        <v>106</v>
      </c>
      <c r="CL1377">
        <v>15</v>
      </c>
      <c r="CM1377" t="s">
        <v>2963</v>
      </c>
      <c r="CO1377">
        <v>124470</v>
      </c>
      <c r="CQ1377">
        <v>0</v>
      </c>
      <c r="CR1377">
        <v>0</v>
      </c>
      <c r="CS1377">
        <v>0</v>
      </c>
      <c r="CY1377" t="s">
        <v>123</v>
      </c>
      <c r="CZ1377" t="s">
        <v>124</v>
      </c>
      <c r="DD1377" t="str" cm="1">
        <f t="array" ref="DD1377">TEXT(_xlfn.SEQUENCE(1, DATEDIF(AG1377, AH1377, "m") + 1, AG1377, 30), "YYYY-APMM")</f>
        <v>2014-AP05</v>
      </c>
      <c r="DN1377">
        <f t="shared" si="42"/>
        <v>1516</v>
      </c>
      <c r="DO1377" t="str">
        <f t="shared" si="43"/>
        <v>TILE MASON SK</v>
      </c>
    </row>
    <row r="1378" spans="1:119" x14ac:dyDescent="0.35">
      <c r="A1378" t="s">
        <v>105</v>
      </c>
      <c r="B1378">
        <v>500663</v>
      </c>
      <c r="C1378">
        <v>6359</v>
      </c>
      <c r="D1378">
        <v>124472</v>
      </c>
      <c r="E1378">
        <v>13662</v>
      </c>
      <c r="F1378">
        <v>0</v>
      </c>
      <c r="G1378" t="s">
        <v>106</v>
      </c>
      <c r="H1378" t="s">
        <v>106</v>
      </c>
      <c r="I1378" t="s">
        <v>106</v>
      </c>
      <c r="J1378" t="s">
        <v>107</v>
      </c>
      <c r="K1378" t="s">
        <v>108</v>
      </c>
      <c r="L1378" t="s">
        <v>109</v>
      </c>
      <c r="M1378" t="s">
        <v>110</v>
      </c>
      <c r="N1378" t="s">
        <v>3688</v>
      </c>
      <c r="O1378" t="s">
        <v>2923</v>
      </c>
      <c r="P1378">
        <v>8170</v>
      </c>
      <c r="Q1378">
        <v>24</v>
      </c>
      <c r="R1378">
        <v>0</v>
      </c>
      <c r="S1378">
        <v>200</v>
      </c>
      <c r="T1378">
        <v>0</v>
      </c>
      <c r="U1378">
        <v>1341</v>
      </c>
      <c r="V1378">
        <v>1341</v>
      </c>
      <c r="W1378">
        <v>200</v>
      </c>
      <c r="X1378">
        <v>0</v>
      </c>
      <c r="Y1378">
        <v>0</v>
      </c>
      <c r="Z1378">
        <v>0</v>
      </c>
      <c r="AD1378" s="1">
        <v>41776.333333333336</v>
      </c>
      <c r="AE1378" s="1">
        <v>41804.708333333336</v>
      </c>
      <c r="AG1378" s="1">
        <v>41772.333333333336</v>
      </c>
      <c r="AH1378" s="1">
        <v>41800.708333333336</v>
      </c>
      <c r="AI1378" s="1">
        <v>41772.333333333336</v>
      </c>
      <c r="AJ1378" s="1">
        <v>41800.708333333336</v>
      </c>
      <c r="AK1378" s="1">
        <v>41772.333333333336</v>
      </c>
      <c r="AL1378" s="1">
        <v>41800.708333333336</v>
      </c>
      <c r="AM1378" s="1">
        <v>41776.333333333336</v>
      </c>
      <c r="AN1378" s="1">
        <v>41804.708333333336</v>
      </c>
      <c r="AP1378" t="s">
        <v>113</v>
      </c>
      <c r="AU1378" t="s">
        <v>3689</v>
      </c>
      <c r="AY1378" t="s">
        <v>106</v>
      </c>
      <c r="AZ1378">
        <v>0</v>
      </c>
      <c r="BA1378">
        <v>0</v>
      </c>
      <c r="BD1378" s="3">
        <v>41321.661111111112</v>
      </c>
      <c r="BE1378" s="3">
        <v>41321.663888888892</v>
      </c>
      <c r="BF1378" t="s">
        <v>115</v>
      </c>
      <c r="BG1378" t="s">
        <v>115</v>
      </c>
      <c r="BH1378">
        <v>8149</v>
      </c>
      <c r="BM1378">
        <v>43470</v>
      </c>
      <c r="BR1378" t="s">
        <v>2854</v>
      </c>
      <c r="BS1378" t="s">
        <v>2855</v>
      </c>
      <c r="BU1378">
        <v>1</v>
      </c>
      <c r="BV1378" t="s">
        <v>118</v>
      </c>
      <c r="BX1378" t="s">
        <v>119</v>
      </c>
      <c r="BY1378" t="s">
        <v>119</v>
      </c>
      <c r="BZ1378" t="s">
        <v>119</v>
      </c>
      <c r="CA1378">
        <v>1</v>
      </c>
      <c r="CC1378" t="s">
        <v>120</v>
      </c>
      <c r="CH1378">
        <v>540</v>
      </c>
      <c r="CI1378">
        <v>35830</v>
      </c>
      <c r="CJ1378" t="s">
        <v>106</v>
      </c>
      <c r="CK1378" t="s">
        <v>106</v>
      </c>
      <c r="CL1378">
        <v>15</v>
      </c>
      <c r="CM1378" t="s">
        <v>2963</v>
      </c>
      <c r="CO1378">
        <v>124470</v>
      </c>
      <c r="CQ1378">
        <v>0</v>
      </c>
      <c r="CR1378">
        <v>0</v>
      </c>
      <c r="CS1378">
        <v>0</v>
      </c>
      <c r="CY1378" t="s">
        <v>123</v>
      </c>
      <c r="CZ1378" t="s">
        <v>124</v>
      </c>
      <c r="DD1378" t="str" cm="1">
        <f t="array" ref="DD1378">TEXT(_xlfn.SEQUENCE(1, DATEDIF(AG1378, AH1378, "m") + 1, AG1378, 30), "YYYY-APMM")</f>
        <v>2014-AP05</v>
      </c>
      <c r="DN1378">
        <f t="shared" si="42"/>
        <v>1341</v>
      </c>
      <c r="DO1378" t="str">
        <f t="shared" si="43"/>
        <v>TILE MASON SK</v>
      </c>
    </row>
    <row r="1379" spans="1:119" x14ac:dyDescent="0.35">
      <c r="A1379" t="s">
        <v>105</v>
      </c>
      <c r="B1379">
        <v>500664</v>
      </c>
      <c r="C1379">
        <v>6359</v>
      </c>
      <c r="D1379">
        <v>124472</v>
      </c>
      <c r="E1379">
        <v>13662</v>
      </c>
      <c r="F1379">
        <v>0</v>
      </c>
      <c r="G1379" t="s">
        <v>106</v>
      </c>
      <c r="H1379" t="s">
        <v>106</v>
      </c>
      <c r="I1379" t="s">
        <v>106</v>
      </c>
      <c r="J1379" t="s">
        <v>107</v>
      </c>
      <c r="K1379" t="s">
        <v>108</v>
      </c>
      <c r="L1379" t="s">
        <v>109</v>
      </c>
      <c r="M1379" t="s">
        <v>110</v>
      </c>
      <c r="N1379" t="s">
        <v>3690</v>
      </c>
      <c r="O1379" t="s">
        <v>2929</v>
      </c>
      <c r="P1379">
        <v>8170</v>
      </c>
      <c r="Q1379">
        <v>176</v>
      </c>
      <c r="R1379">
        <v>152</v>
      </c>
      <c r="S1379">
        <v>120</v>
      </c>
      <c r="T1379">
        <v>0</v>
      </c>
      <c r="U1379">
        <v>931.25</v>
      </c>
      <c r="V1379">
        <v>931.25</v>
      </c>
      <c r="W1379">
        <v>120</v>
      </c>
      <c r="X1379">
        <v>0</v>
      </c>
      <c r="Y1379">
        <v>0</v>
      </c>
      <c r="Z1379">
        <v>0</v>
      </c>
      <c r="AD1379" s="1">
        <v>41815.333333333336</v>
      </c>
      <c r="AE1379" s="1">
        <v>41832.708333333336</v>
      </c>
      <c r="AG1379" s="1">
        <v>41790.333333333336</v>
      </c>
      <c r="AH1379" s="1">
        <v>41806.708333333336</v>
      </c>
      <c r="AI1379" s="1">
        <v>41790.333333333336</v>
      </c>
      <c r="AJ1379" s="1">
        <v>41806.708333333336</v>
      </c>
      <c r="AK1379" s="1">
        <v>41790.333333333336</v>
      </c>
      <c r="AL1379" s="1">
        <v>41806.708333333336</v>
      </c>
      <c r="AM1379" s="1">
        <v>41815.333333333336</v>
      </c>
      <c r="AN1379" s="1">
        <v>41832.708333333336</v>
      </c>
      <c r="AP1379" t="s">
        <v>113</v>
      </c>
      <c r="AU1379" t="s">
        <v>3691</v>
      </c>
      <c r="AY1379" t="s">
        <v>106</v>
      </c>
      <c r="AZ1379">
        <v>0</v>
      </c>
      <c r="BA1379">
        <v>0</v>
      </c>
      <c r="BD1379" s="3">
        <v>41321.661111111112</v>
      </c>
      <c r="BE1379" s="3">
        <v>41321.663888888892</v>
      </c>
      <c r="BF1379" t="s">
        <v>115</v>
      </c>
      <c r="BG1379" t="s">
        <v>115</v>
      </c>
      <c r="BH1379">
        <v>8149</v>
      </c>
      <c r="BM1379">
        <v>43470</v>
      </c>
      <c r="BR1379" t="s">
        <v>2854</v>
      </c>
      <c r="BS1379" t="s">
        <v>2855</v>
      </c>
      <c r="BU1379">
        <v>1</v>
      </c>
      <c r="BV1379" t="s">
        <v>118</v>
      </c>
      <c r="BX1379" t="s">
        <v>119</v>
      </c>
      <c r="BY1379" t="s">
        <v>119</v>
      </c>
      <c r="BZ1379" t="s">
        <v>119</v>
      </c>
      <c r="CA1379">
        <v>1</v>
      </c>
      <c r="CC1379" t="s">
        <v>120</v>
      </c>
      <c r="CH1379">
        <v>540</v>
      </c>
      <c r="CI1379">
        <v>35830</v>
      </c>
      <c r="CJ1379" t="s">
        <v>106</v>
      </c>
      <c r="CK1379" t="s">
        <v>106</v>
      </c>
      <c r="CL1379">
        <v>15</v>
      </c>
      <c r="CM1379" t="s">
        <v>2963</v>
      </c>
      <c r="CO1379">
        <v>124470</v>
      </c>
      <c r="CQ1379">
        <v>0</v>
      </c>
      <c r="CR1379">
        <v>0</v>
      </c>
      <c r="CS1379">
        <v>0</v>
      </c>
      <c r="CY1379" t="s">
        <v>123</v>
      </c>
      <c r="CZ1379" t="s">
        <v>124</v>
      </c>
      <c r="DD1379" t="str" cm="1">
        <f t="array" ref="DD1379">TEXT(_xlfn.SEQUENCE(1, DATEDIF(AG1379, AH1379, "m") + 1, AG1379, 30), "YYYY-APMM")</f>
        <v>2014-AP05</v>
      </c>
      <c r="DN1379">
        <f t="shared" si="42"/>
        <v>931.25</v>
      </c>
      <c r="DO1379" t="str">
        <f t="shared" si="43"/>
        <v>TILE MASON SK</v>
      </c>
    </row>
    <row r="1380" spans="1:119" x14ac:dyDescent="0.35">
      <c r="A1380" t="s">
        <v>105</v>
      </c>
      <c r="B1380">
        <v>500665</v>
      </c>
      <c r="C1380">
        <v>6359</v>
      </c>
      <c r="D1380">
        <v>124472</v>
      </c>
      <c r="E1380">
        <v>13662</v>
      </c>
      <c r="F1380">
        <v>0</v>
      </c>
      <c r="G1380" t="s">
        <v>106</v>
      </c>
      <c r="H1380" t="s">
        <v>106</v>
      </c>
      <c r="I1380" t="s">
        <v>106</v>
      </c>
      <c r="J1380" t="s">
        <v>107</v>
      </c>
      <c r="K1380" t="s">
        <v>108</v>
      </c>
      <c r="L1380" t="s">
        <v>109</v>
      </c>
      <c r="M1380" t="s">
        <v>110</v>
      </c>
      <c r="N1380" t="s">
        <v>3692</v>
      </c>
      <c r="O1380" t="s">
        <v>2932</v>
      </c>
      <c r="P1380">
        <v>8171</v>
      </c>
      <c r="Q1380">
        <v>112</v>
      </c>
      <c r="R1380">
        <v>88</v>
      </c>
      <c r="S1380">
        <v>160</v>
      </c>
      <c r="T1380">
        <v>0</v>
      </c>
      <c r="U1380">
        <v>850</v>
      </c>
      <c r="V1380">
        <v>850</v>
      </c>
      <c r="W1380">
        <v>160</v>
      </c>
      <c r="X1380">
        <v>0</v>
      </c>
      <c r="Y1380">
        <v>0</v>
      </c>
      <c r="Z1380">
        <v>0</v>
      </c>
      <c r="AD1380" s="1">
        <v>41809.333333333336</v>
      </c>
      <c r="AE1380" s="1">
        <v>41832.708333333336</v>
      </c>
      <c r="AG1380" s="1">
        <v>41793.333333333336</v>
      </c>
      <c r="AH1380" s="1">
        <v>41815.708333333336</v>
      </c>
      <c r="AI1380" s="1">
        <v>41793.333333333336</v>
      </c>
      <c r="AJ1380" s="1">
        <v>41815.708333333336</v>
      </c>
      <c r="AK1380" s="1">
        <v>41793.333333333336</v>
      </c>
      <c r="AL1380" s="1">
        <v>41815.708333333336</v>
      </c>
      <c r="AM1380" s="1">
        <v>41809.333333333336</v>
      </c>
      <c r="AN1380" s="1">
        <v>41832.708333333336</v>
      </c>
      <c r="AP1380" t="s">
        <v>113</v>
      </c>
      <c r="AU1380" t="s">
        <v>3693</v>
      </c>
      <c r="AY1380" t="s">
        <v>106</v>
      </c>
      <c r="AZ1380">
        <v>0</v>
      </c>
      <c r="BA1380">
        <v>0</v>
      </c>
      <c r="BD1380" s="3">
        <v>41321.661111111112</v>
      </c>
      <c r="BE1380" s="3">
        <v>41321.663888888892</v>
      </c>
      <c r="BF1380" t="s">
        <v>115</v>
      </c>
      <c r="BG1380" t="s">
        <v>115</v>
      </c>
      <c r="BH1380">
        <v>8149</v>
      </c>
      <c r="BM1380">
        <v>43480</v>
      </c>
      <c r="BR1380" t="s">
        <v>2893</v>
      </c>
      <c r="BS1380" t="s">
        <v>2894</v>
      </c>
      <c r="BU1380">
        <v>1</v>
      </c>
      <c r="BV1380" t="s">
        <v>118</v>
      </c>
      <c r="BX1380" t="s">
        <v>119</v>
      </c>
      <c r="BY1380" t="s">
        <v>119</v>
      </c>
      <c r="BZ1380" t="s">
        <v>119</v>
      </c>
      <c r="CA1380">
        <v>1</v>
      </c>
      <c r="CC1380" t="s">
        <v>120</v>
      </c>
      <c r="CH1380">
        <v>540</v>
      </c>
      <c r="CI1380">
        <v>35830</v>
      </c>
      <c r="CJ1380" t="s">
        <v>106</v>
      </c>
      <c r="CK1380" t="s">
        <v>106</v>
      </c>
      <c r="CL1380">
        <v>15</v>
      </c>
      <c r="CM1380" t="s">
        <v>2963</v>
      </c>
      <c r="CO1380">
        <v>124470</v>
      </c>
      <c r="CQ1380">
        <v>0</v>
      </c>
      <c r="CR1380">
        <v>0</v>
      </c>
      <c r="CS1380">
        <v>0</v>
      </c>
      <c r="CY1380" t="s">
        <v>123</v>
      </c>
      <c r="CZ1380" t="s">
        <v>124</v>
      </c>
      <c r="DD1380" t="str" cm="1">
        <f t="array" ref="DD1380">TEXT(_xlfn.SEQUENCE(1, DATEDIF(AG1380, AH1380, "m") + 1, AG1380, 30), "YYYY-APMM")</f>
        <v>2014-AP06</v>
      </c>
      <c r="DN1380">
        <f t="shared" si="42"/>
        <v>850</v>
      </c>
      <c r="DO1380" t="str">
        <f t="shared" si="43"/>
        <v>GRANITE MASON SK</v>
      </c>
    </row>
    <row r="1381" spans="1:119" x14ac:dyDescent="0.35">
      <c r="A1381" t="s">
        <v>105</v>
      </c>
      <c r="B1381">
        <v>500666</v>
      </c>
      <c r="C1381">
        <v>6359</v>
      </c>
      <c r="D1381">
        <v>124472</v>
      </c>
      <c r="E1381">
        <v>13662</v>
      </c>
      <c r="F1381">
        <v>0</v>
      </c>
      <c r="G1381" t="s">
        <v>106</v>
      </c>
      <c r="H1381" t="s">
        <v>106</v>
      </c>
      <c r="I1381" t="s">
        <v>106</v>
      </c>
      <c r="J1381" t="s">
        <v>107</v>
      </c>
      <c r="K1381" t="s">
        <v>108</v>
      </c>
      <c r="L1381" t="s">
        <v>109</v>
      </c>
      <c r="M1381" t="s">
        <v>110</v>
      </c>
      <c r="N1381" t="s">
        <v>3694</v>
      </c>
      <c r="O1381" t="s">
        <v>2935</v>
      </c>
      <c r="P1381">
        <v>8178</v>
      </c>
      <c r="Q1381">
        <v>24</v>
      </c>
      <c r="R1381">
        <v>0</v>
      </c>
      <c r="S1381">
        <v>160</v>
      </c>
      <c r="T1381">
        <v>0</v>
      </c>
      <c r="U1381">
        <v>1191</v>
      </c>
      <c r="V1381">
        <v>1191</v>
      </c>
      <c r="W1381">
        <v>160</v>
      </c>
      <c r="X1381">
        <v>0</v>
      </c>
      <c r="Y1381">
        <v>0</v>
      </c>
      <c r="Z1381">
        <v>0</v>
      </c>
      <c r="AD1381" s="1">
        <v>41797.333333333336</v>
      </c>
      <c r="AE1381" s="1">
        <v>41819.708333333336</v>
      </c>
      <c r="AG1381" s="1">
        <v>41793.333333333336</v>
      </c>
      <c r="AH1381" s="1">
        <v>41815.708333333336</v>
      </c>
      <c r="AI1381" s="1">
        <v>41793.333333333336</v>
      </c>
      <c r="AJ1381" s="1">
        <v>41815.708333333336</v>
      </c>
      <c r="AK1381" s="1">
        <v>41793.333333333336</v>
      </c>
      <c r="AL1381" s="1">
        <v>41815.708333333336</v>
      </c>
      <c r="AM1381" s="1">
        <v>41797.333333333336</v>
      </c>
      <c r="AN1381" s="1">
        <v>41819.708333333336</v>
      </c>
      <c r="AP1381" t="s">
        <v>113</v>
      </c>
      <c r="AU1381" t="s">
        <v>3695</v>
      </c>
      <c r="AY1381" t="s">
        <v>106</v>
      </c>
      <c r="AZ1381">
        <v>0</v>
      </c>
      <c r="BA1381">
        <v>0</v>
      </c>
      <c r="BD1381" s="3">
        <v>41321.661111111112</v>
      </c>
      <c r="BE1381" s="3">
        <v>41321.663888888892</v>
      </c>
      <c r="BF1381" t="s">
        <v>115</v>
      </c>
      <c r="BG1381" t="s">
        <v>115</v>
      </c>
      <c r="BH1381">
        <v>8149</v>
      </c>
      <c r="BM1381">
        <v>43550</v>
      </c>
      <c r="BR1381" t="s">
        <v>116</v>
      </c>
      <c r="BS1381" t="s">
        <v>117</v>
      </c>
      <c r="BU1381">
        <v>1</v>
      </c>
      <c r="BV1381" t="s">
        <v>118</v>
      </c>
      <c r="BX1381" t="s">
        <v>119</v>
      </c>
      <c r="BY1381" t="s">
        <v>119</v>
      </c>
      <c r="BZ1381" t="s">
        <v>119</v>
      </c>
      <c r="CA1381">
        <v>1</v>
      </c>
      <c r="CC1381" t="s">
        <v>120</v>
      </c>
      <c r="CH1381">
        <v>540</v>
      </c>
      <c r="CI1381">
        <v>35830</v>
      </c>
      <c r="CJ1381" t="s">
        <v>106</v>
      </c>
      <c r="CK1381" t="s">
        <v>106</v>
      </c>
      <c r="CL1381">
        <v>15</v>
      </c>
      <c r="CM1381" t="s">
        <v>2963</v>
      </c>
      <c r="CO1381">
        <v>124470</v>
      </c>
      <c r="CQ1381">
        <v>0</v>
      </c>
      <c r="CR1381">
        <v>0</v>
      </c>
      <c r="CS1381">
        <v>0</v>
      </c>
      <c r="CY1381" t="s">
        <v>123</v>
      </c>
      <c r="CZ1381" t="s">
        <v>124</v>
      </c>
      <c r="DD1381" t="str" cm="1">
        <f t="array" ref="DD1381">TEXT(_xlfn.SEQUENCE(1, DATEDIF(AG1381, AH1381, "m") + 1, AG1381, 30), "YYYY-APMM")</f>
        <v>2014-AP06</v>
      </c>
      <c r="DN1381">
        <f t="shared" si="42"/>
        <v>1191</v>
      </c>
      <c r="DO1381" t="str">
        <f t="shared" si="43"/>
        <v>LABOR- SUBCONTRACTOR</v>
      </c>
    </row>
    <row r="1382" spans="1:119" x14ac:dyDescent="0.35">
      <c r="A1382" t="s">
        <v>105</v>
      </c>
      <c r="B1382">
        <v>500667</v>
      </c>
      <c r="C1382">
        <v>6359</v>
      </c>
      <c r="D1382">
        <v>124472</v>
      </c>
      <c r="E1382">
        <v>13662</v>
      </c>
      <c r="F1382">
        <v>0</v>
      </c>
      <c r="G1382" t="s">
        <v>106</v>
      </c>
      <c r="H1382" t="s">
        <v>106</v>
      </c>
      <c r="I1382" t="s">
        <v>106</v>
      </c>
      <c r="J1382" t="s">
        <v>107</v>
      </c>
      <c r="K1382" t="s">
        <v>108</v>
      </c>
      <c r="L1382" t="s">
        <v>109</v>
      </c>
      <c r="M1382" t="s">
        <v>110</v>
      </c>
      <c r="N1382" t="s">
        <v>3696</v>
      </c>
      <c r="O1382" t="s">
        <v>2941</v>
      </c>
      <c r="P1382">
        <v>8178</v>
      </c>
      <c r="Q1382">
        <v>24</v>
      </c>
      <c r="R1382">
        <v>0</v>
      </c>
      <c r="S1382">
        <v>200</v>
      </c>
      <c r="T1382">
        <v>0</v>
      </c>
      <c r="U1382">
        <v>1191</v>
      </c>
      <c r="V1382">
        <v>1191</v>
      </c>
      <c r="W1382">
        <v>200</v>
      </c>
      <c r="X1382">
        <v>0</v>
      </c>
      <c r="Y1382">
        <v>0</v>
      </c>
      <c r="Z1382">
        <v>0</v>
      </c>
      <c r="AD1382" s="1">
        <v>41808.333333333336</v>
      </c>
      <c r="AE1382" s="1">
        <v>41836.708333333336</v>
      </c>
      <c r="AG1382" s="1">
        <v>41805.333333333336</v>
      </c>
      <c r="AH1382" s="1">
        <v>41833.708333333336</v>
      </c>
      <c r="AI1382" s="1">
        <v>41805.333333333336</v>
      </c>
      <c r="AJ1382" s="1">
        <v>41833.708333333336</v>
      </c>
      <c r="AK1382" s="1">
        <v>41805.333333333336</v>
      </c>
      <c r="AL1382" s="1">
        <v>41833.708333333336</v>
      </c>
      <c r="AM1382" s="1">
        <v>41808.333333333336</v>
      </c>
      <c r="AN1382" s="1">
        <v>41836.708333333336</v>
      </c>
      <c r="AP1382" t="s">
        <v>113</v>
      </c>
      <c r="AU1382" t="s">
        <v>3697</v>
      </c>
      <c r="AY1382" t="s">
        <v>106</v>
      </c>
      <c r="AZ1382">
        <v>0</v>
      </c>
      <c r="BA1382">
        <v>0</v>
      </c>
      <c r="BD1382" s="3">
        <v>41321.661111111112</v>
      </c>
      <c r="BE1382" s="3">
        <v>41321.663888888892</v>
      </c>
      <c r="BF1382" t="s">
        <v>115</v>
      </c>
      <c r="BG1382" t="s">
        <v>115</v>
      </c>
      <c r="BH1382">
        <v>8149</v>
      </c>
      <c r="BM1382">
        <v>43550</v>
      </c>
      <c r="BR1382" t="s">
        <v>116</v>
      </c>
      <c r="BS1382" t="s">
        <v>117</v>
      </c>
      <c r="BU1382">
        <v>1</v>
      </c>
      <c r="BV1382" t="s">
        <v>118</v>
      </c>
      <c r="BX1382" t="s">
        <v>119</v>
      </c>
      <c r="BY1382" t="s">
        <v>119</v>
      </c>
      <c r="BZ1382" t="s">
        <v>119</v>
      </c>
      <c r="CA1382">
        <v>1</v>
      </c>
      <c r="CC1382" t="s">
        <v>120</v>
      </c>
      <c r="CH1382">
        <v>540</v>
      </c>
      <c r="CI1382">
        <v>35830</v>
      </c>
      <c r="CJ1382" t="s">
        <v>106</v>
      </c>
      <c r="CK1382" t="s">
        <v>106</v>
      </c>
      <c r="CL1382">
        <v>15</v>
      </c>
      <c r="CM1382" t="s">
        <v>2963</v>
      </c>
      <c r="CO1382">
        <v>124470</v>
      </c>
      <c r="CQ1382">
        <v>0</v>
      </c>
      <c r="CR1382">
        <v>0</v>
      </c>
      <c r="CS1382">
        <v>0</v>
      </c>
      <c r="CY1382" t="s">
        <v>123</v>
      </c>
      <c r="CZ1382" t="s">
        <v>124</v>
      </c>
      <c r="DD1382" t="str" cm="1">
        <f t="array" ref="DD1382">TEXT(_xlfn.SEQUENCE(1, DATEDIF(AG1382, AH1382, "m") + 1, AG1382, 30), "YYYY-APMM")</f>
        <v>2014-AP06</v>
      </c>
      <c r="DN1382">
        <f t="shared" si="42"/>
        <v>1191</v>
      </c>
      <c r="DO1382" t="str">
        <f t="shared" si="43"/>
        <v>LABOR- SUBCONTRACTOR</v>
      </c>
    </row>
    <row r="1383" spans="1:119" x14ac:dyDescent="0.35">
      <c r="A1383" t="s">
        <v>105</v>
      </c>
      <c r="B1383">
        <v>500668</v>
      </c>
      <c r="C1383">
        <v>6359</v>
      </c>
      <c r="D1383">
        <v>124472</v>
      </c>
      <c r="E1383">
        <v>13662</v>
      </c>
      <c r="F1383">
        <v>0</v>
      </c>
      <c r="G1383" t="s">
        <v>106</v>
      </c>
      <c r="H1383" t="s">
        <v>106</v>
      </c>
      <c r="I1383" t="s">
        <v>106</v>
      </c>
      <c r="J1383" t="s">
        <v>107</v>
      </c>
      <c r="K1383" t="s">
        <v>108</v>
      </c>
      <c r="L1383" t="s">
        <v>109</v>
      </c>
      <c r="M1383" t="s">
        <v>110</v>
      </c>
      <c r="N1383" t="s">
        <v>3698</v>
      </c>
      <c r="O1383" t="s">
        <v>2986</v>
      </c>
      <c r="P1383">
        <v>8178</v>
      </c>
      <c r="Q1383">
        <v>24</v>
      </c>
      <c r="R1383">
        <v>0</v>
      </c>
      <c r="S1383">
        <v>120</v>
      </c>
      <c r="T1383">
        <v>0</v>
      </c>
      <c r="U1383">
        <v>176</v>
      </c>
      <c r="V1383">
        <v>176</v>
      </c>
      <c r="W1383">
        <v>120</v>
      </c>
      <c r="X1383">
        <v>0</v>
      </c>
      <c r="Y1383">
        <v>0</v>
      </c>
      <c r="Z1383">
        <v>0</v>
      </c>
      <c r="AD1383" s="1">
        <v>41823.333333333336</v>
      </c>
      <c r="AE1383" s="1">
        <v>41840.708333333336</v>
      </c>
      <c r="AG1383" s="1">
        <v>41820.333333333336</v>
      </c>
      <c r="AH1383" s="1">
        <v>41836.708333333336</v>
      </c>
      <c r="AI1383" s="1">
        <v>41820.333333333336</v>
      </c>
      <c r="AJ1383" s="1">
        <v>41836.708333333336</v>
      </c>
      <c r="AK1383" s="1">
        <v>41820.333333333336</v>
      </c>
      <c r="AL1383" s="1">
        <v>41836.708333333336</v>
      </c>
      <c r="AM1383" s="1">
        <v>41823.333333333336</v>
      </c>
      <c r="AN1383" s="1">
        <v>41840.708333333336</v>
      </c>
      <c r="AP1383" t="s">
        <v>113</v>
      </c>
      <c r="AU1383" t="s">
        <v>3699</v>
      </c>
      <c r="AY1383" t="s">
        <v>106</v>
      </c>
      <c r="AZ1383">
        <v>0</v>
      </c>
      <c r="BA1383">
        <v>0</v>
      </c>
      <c r="BD1383" s="3">
        <v>41321.661111111112</v>
      </c>
      <c r="BE1383" s="3">
        <v>41321.663888888892</v>
      </c>
      <c r="BF1383" t="s">
        <v>115</v>
      </c>
      <c r="BG1383" t="s">
        <v>115</v>
      </c>
      <c r="BH1383">
        <v>8149</v>
      </c>
      <c r="BM1383">
        <v>43550</v>
      </c>
      <c r="BR1383" t="s">
        <v>116</v>
      </c>
      <c r="BS1383" t="s">
        <v>117</v>
      </c>
      <c r="BU1383">
        <v>1</v>
      </c>
      <c r="BV1383" t="s">
        <v>118</v>
      </c>
      <c r="BX1383" t="s">
        <v>119</v>
      </c>
      <c r="BY1383" t="s">
        <v>119</v>
      </c>
      <c r="BZ1383" t="s">
        <v>119</v>
      </c>
      <c r="CA1383">
        <v>1</v>
      </c>
      <c r="CC1383" t="s">
        <v>120</v>
      </c>
      <c r="CH1383">
        <v>540</v>
      </c>
      <c r="CI1383">
        <v>35830</v>
      </c>
      <c r="CJ1383" t="s">
        <v>106</v>
      </c>
      <c r="CK1383" t="s">
        <v>106</v>
      </c>
      <c r="CL1383">
        <v>15</v>
      </c>
      <c r="CM1383" t="s">
        <v>2963</v>
      </c>
      <c r="CO1383">
        <v>124470</v>
      </c>
      <c r="CQ1383">
        <v>0</v>
      </c>
      <c r="CR1383">
        <v>0</v>
      </c>
      <c r="CS1383">
        <v>0</v>
      </c>
      <c r="CY1383" t="s">
        <v>123</v>
      </c>
      <c r="CZ1383" t="s">
        <v>124</v>
      </c>
      <c r="DD1383" t="str" cm="1">
        <f t="array" ref="DD1383">TEXT(_xlfn.SEQUENCE(1, DATEDIF(AG1383, AH1383, "m") + 1, AG1383, 30), "YYYY-APMM")</f>
        <v>2014-AP06</v>
      </c>
      <c r="DN1383">
        <f t="shared" si="42"/>
        <v>176</v>
      </c>
      <c r="DO1383" t="str">
        <f t="shared" si="43"/>
        <v>LABOR- SUBCONTRACTOR</v>
      </c>
    </row>
    <row r="1384" spans="1:119" x14ac:dyDescent="0.35">
      <c r="A1384" t="s">
        <v>105</v>
      </c>
      <c r="B1384">
        <v>500669</v>
      </c>
      <c r="C1384">
        <v>6359</v>
      </c>
      <c r="D1384">
        <v>124472</v>
      </c>
      <c r="E1384">
        <v>13662</v>
      </c>
      <c r="F1384">
        <v>0</v>
      </c>
      <c r="G1384" t="s">
        <v>106</v>
      </c>
      <c r="H1384" t="s">
        <v>106</v>
      </c>
      <c r="I1384" t="s">
        <v>106</v>
      </c>
      <c r="J1384" t="s">
        <v>107</v>
      </c>
      <c r="K1384" t="s">
        <v>108</v>
      </c>
      <c r="L1384" t="s">
        <v>109</v>
      </c>
      <c r="M1384" t="s">
        <v>110</v>
      </c>
      <c r="N1384" t="s">
        <v>3700</v>
      </c>
      <c r="O1384" t="s">
        <v>2989</v>
      </c>
      <c r="P1384">
        <v>8178</v>
      </c>
      <c r="Q1384">
        <v>24</v>
      </c>
      <c r="R1384">
        <v>0</v>
      </c>
      <c r="S1384">
        <v>160</v>
      </c>
      <c r="T1384">
        <v>0</v>
      </c>
      <c r="U1384">
        <v>132</v>
      </c>
      <c r="V1384">
        <v>132</v>
      </c>
      <c r="W1384">
        <v>160</v>
      </c>
      <c r="X1384">
        <v>0</v>
      </c>
      <c r="Y1384">
        <v>0</v>
      </c>
      <c r="Z1384">
        <v>0</v>
      </c>
      <c r="AD1384" s="1">
        <v>41832.333333333336</v>
      </c>
      <c r="AE1384" s="1">
        <v>41857.708333333336</v>
      </c>
      <c r="AG1384" s="1">
        <v>41828.333333333336</v>
      </c>
      <c r="AH1384" s="1">
        <v>41850.708333333336</v>
      </c>
      <c r="AI1384" s="1">
        <v>41828.333333333336</v>
      </c>
      <c r="AJ1384" s="1">
        <v>41850.708333333336</v>
      </c>
      <c r="AK1384" s="1">
        <v>41828.333333333336</v>
      </c>
      <c r="AL1384" s="1">
        <v>41850.708333333336</v>
      </c>
      <c r="AM1384" s="1">
        <v>41832.333333333336</v>
      </c>
      <c r="AN1384" s="1">
        <v>41857.708333333336</v>
      </c>
      <c r="AP1384" t="s">
        <v>113</v>
      </c>
      <c r="AU1384" t="s">
        <v>3701</v>
      </c>
      <c r="AY1384" t="s">
        <v>106</v>
      </c>
      <c r="AZ1384">
        <v>0</v>
      </c>
      <c r="BA1384">
        <v>0</v>
      </c>
      <c r="BD1384" s="3">
        <v>41321.661111111112</v>
      </c>
      <c r="BE1384" s="3">
        <v>41321.663888888892</v>
      </c>
      <c r="BF1384" t="s">
        <v>115</v>
      </c>
      <c r="BG1384" t="s">
        <v>115</v>
      </c>
      <c r="BH1384">
        <v>8149</v>
      </c>
      <c r="BM1384">
        <v>43550</v>
      </c>
      <c r="BR1384" t="s">
        <v>116</v>
      </c>
      <c r="BS1384" t="s">
        <v>117</v>
      </c>
      <c r="BU1384">
        <v>1</v>
      </c>
      <c r="BV1384" t="s">
        <v>118</v>
      </c>
      <c r="BX1384" t="s">
        <v>119</v>
      </c>
      <c r="BY1384" t="s">
        <v>119</v>
      </c>
      <c r="BZ1384" t="s">
        <v>119</v>
      </c>
      <c r="CA1384">
        <v>1</v>
      </c>
      <c r="CC1384" t="s">
        <v>120</v>
      </c>
      <c r="CH1384">
        <v>540</v>
      </c>
      <c r="CI1384">
        <v>35830</v>
      </c>
      <c r="CJ1384" t="s">
        <v>106</v>
      </c>
      <c r="CK1384" t="s">
        <v>106</v>
      </c>
      <c r="CL1384">
        <v>15</v>
      </c>
      <c r="CM1384" t="s">
        <v>2963</v>
      </c>
      <c r="CO1384">
        <v>124470</v>
      </c>
      <c r="CQ1384">
        <v>0</v>
      </c>
      <c r="CR1384">
        <v>0</v>
      </c>
      <c r="CS1384">
        <v>0</v>
      </c>
      <c r="CY1384" t="s">
        <v>123</v>
      </c>
      <c r="CZ1384" t="s">
        <v>124</v>
      </c>
      <c r="DD1384" t="str" cm="1">
        <f t="array" ref="DD1384">TEXT(_xlfn.SEQUENCE(1, DATEDIF(AG1384, AH1384, "m") + 1, AG1384, 30), "YYYY-APMM")</f>
        <v>2014-AP07</v>
      </c>
      <c r="DN1384">
        <f t="shared" si="42"/>
        <v>132</v>
      </c>
      <c r="DO1384" t="str">
        <f t="shared" si="43"/>
        <v>LABOR- SUBCONTRACTOR</v>
      </c>
    </row>
    <row r="1385" spans="1:119" x14ac:dyDescent="0.35">
      <c r="A1385" t="s">
        <v>105</v>
      </c>
      <c r="B1385">
        <v>500670</v>
      </c>
      <c r="C1385">
        <v>6359</v>
      </c>
      <c r="D1385">
        <v>124472</v>
      </c>
      <c r="E1385">
        <v>13662</v>
      </c>
      <c r="F1385">
        <v>0</v>
      </c>
      <c r="G1385" t="s">
        <v>106</v>
      </c>
      <c r="H1385" t="s">
        <v>106</v>
      </c>
      <c r="I1385" t="s">
        <v>106</v>
      </c>
      <c r="J1385" t="s">
        <v>107</v>
      </c>
      <c r="K1385" t="s">
        <v>108</v>
      </c>
      <c r="L1385" t="s">
        <v>109</v>
      </c>
      <c r="M1385" t="s">
        <v>110</v>
      </c>
      <c r="N1385" t="s">
        <v>3702</v>
      </c>
      <c r="O1385" t="s">
        <v>2947</v>
      </c>
      <c r="P1385">
        <v>8178</v>
      </c>
      <c r="Q1385">
        <v>128</v>
      </c>
      <c r="R1385">
        <v>104</v>
      </c>
      <c r="S1385">
        <v>160</v>
      </c>
      <c r="T1385">
        <v>0</v>
      </c>
      <c r="U1385">
        <v>272.25</v>
      </c>
      <c r="V1385">
        <v>272.25</v>
      </c>
      <c r="W1385">
        <v>160</v>
      </c>
      <c r="X1385">
        <v>0</v>
      </c>
      <c r="Y1385">
        <v>0</v>
      </c>
      <c r="Z1385">
        <v>0</v>
      </c>
      <c r="AD1385" s="1">
        <v>41857.333333333336</v>
      </c>
      <c r="AE1385" s="1">
        <v>41879.708333333336</v>
      </c>
      <c r="AG1385" s="1">
        <v>41835.333333333336</v>
      </c>
      <c r="AH1385" s="1">
        <v>41861.708333333336</v>
      </c>
      <c r="AI1385" s="1">
        <v>41835.333333333336</v>
      </c>
      <c r="AJ1385" s="1">
        <v>41861.708333333336</v>
      </c>
      <c r="AK1385" s="1">
        <v>41835.333333333336</v>
      </c>
      <c r="AL1385" s="1">
        <v>41861.708333333336</v>
      </c>
      <c r="AM1385" s="1">
        <v>41857.333333333336</v>
      </c>
      <c r="AN1385" s="1">
        <v>41879.708333333336</v>
      </c>
      <c r="AP1385" t="s">
        <v>113</v>
      </c>
      <c r="AU1385" t="s">
        <v>3703</v>
      </c>
      <c r="AY1385" t="s">
        <v>106</v>
      </c>
      <c r="AZ1385">
        <v>0</v>
      </c>
      <c r="BA1385">
        <v>0</v>
      </c>
      <c r="BD1385" s="3">
        <v>41321.661111111112</v>
      </c>
      <c r="BE1385" s="3">
        <v>41321.663888888892</v>
      </c>
      <c r="BF1385" t="s">
        <v>115</v>
      </c>
      <c r="BG1385" t="s">
        <v>115</v>
      </c>
      <c r="BH1385">
        <v>8149</v>
      </c>
      <c r="BM1385">
        <v>43550</v>
      </c>
      <c r="BR1385" t="s">
        <v>116</v>
      </c>
      <c r="BS1385" t="s">
        <v>117</v>
      </c>
      <c r="BU1385">
        <v>1</v>
      </c>
      <c r="BV1385" t="s">
        <v>118</v>
      </c>
      <c r="BX1385" t="s">
        <v>119</v>
      </c>
      <c r="BY1385" t="s">
        <v>119</v>
      </c>
      <c r="BZ1385" t="s">
        <v>119</v>
      </c>
      <c r="CA1385">
        <v>1</v>
      </c>
      <c r="CC1385" t="s">
        <v>120</v>
      </c>
      <c r="CH1385">
        <v>540</v>
      </c>
      <c r="CI1385">
        <v>35830</v>
      </c>
      <c r="CJ1385" t="s">
        <v>106</v>
      </c>
      <c r="CK1385" t="s">
        <v>106</v>
      </c>
      <c r="CL1385">
        <v>15</v>
      </c>
      <c r="CM1385" t="s">
        <v>2963</v>
      </c>
      <c r="CO1385">
        <v>124470</v>
      </c>
      <c r="CQ1385">
        <v>0</v>
      </c>
      <c r="CR1385">
        <v>0</v>
      </c>
      <c r="CS1385">
        <v>0</v>
      </c>
      <c r="CY1385" t="s">
        <v>123</v>
      </c>
      <c r="CZ1385" t="s">
        <v>124</v>
      </c>
      <c r="DD1385" t="str" cm="1">
        <f t="array" ref="DD1385">TEXT(_xlfn.SEQUENCE(1, DATEDIF(AG1385, AH1385, "m") + 1, AG1385, 30), "YYYY-APMM")</f>
        <v>2014-AP07</v>
      </c>
      <c r="DN1385">
        <f t="shared" si="42"/>
        <v>272.25</v>
      </c>
      <c r="DO1385" t="str">
        <f t="shared" si="43"/>
        <v>LABOR- SUBCONTRACTOR</v>
      </c>
    </row>
    <row r="1386" spans="1:119" x14ac:dyDescent="0.35">
      <c r="A1386" t="s">
        <v>105</v>
      </c>
      <c r="B1386">
        <v>500671</v>
      </c>
      <c r="C1386">
        <v>6359</v>
      </c>
      <c r="D1386">
        <v>124472</v>
      </c>
      <c r="E1386">
        <v>13662</v>
      </c>
      <c r="F1386">
        <v>0</v>
      </c>
      <c r="G1386" t="s">
        <v>106</v>
      </c>
      <c r="H1386" t="s">
        <v>106</v>
      </c>
      <c r="I1386" t="s">
        <v>106</v>
      </c>
      <c r="J1386" t="s">
        <v>107</v>
      </c>
      <c r="K1386" t="s">
        <v>108</v>
      </c>
      <c r="L1386" t="s">
        <v>109</v>
      </c>
      <c r="M1386" t="s">
        <v>110</v>
      </c>
      <c r="N1386" t="s">
        <v>3704</v>
      </c>
      <c r="O1386" t="s">
        <v>2887</v>
      </c>
      <c r="P1386">
        <v>8178</v>
      </c>
      <c r="Q1386">
        <v>24</v>
      </c>
      <c r="R1386">
        <v>0</v>
      </c>
      <c r="S1386">
        <v>200</v>
      </c>
      <c r="T1386">
        <v>0</v>
      </c>
      <c r="U1386">
        <v>704</v>
      </c>
      <c r="V1386">
        <v>704</v>
      </c>
      <c r="W1386">
        <v>200</v>
      </c>
      <c r="X1386">
        <v>0</v>
      </c>
      <c r="Y1386">
        <v>0</v>
      </c>
      <c r="Z1386">
        <v>0</v>
      </c>
      <c r="AD1386" s="1">
        <v>41840.333333333336</v>
      </c>
      <c r="AE1386" s="1">
        <v>41871.708333333336</v>
      </c>
      <c r="AG1386" s="1">
        <v>41836.333333333336</v>
      </c>
      <c r="AH1386" s="1">
        <v>41868.708333333336</v>
      </c>
      <c r="AI1386" s="1">
        <v>41836.333333333336</v>
      </c>
      <c r="AJ1386" s="1">
        <v>41868.708333333336</v>
      </c>
      <c r="AK1386" s="1">
        <v>41836.333333333336</v>
      </c>
      <c r="AL1386" s="1">
        <v>41868.708333333336</v>
      </c>
      <c r="AM1386" s="1">
        <v>41840.333333333336</v>
      </c>
      <c r="AN1386" s="1">
        <v>41871.708333333336</v>
      </c>
      <c r="AP1386" t="s">
        <v>113</v>
      </c>
      <c r="AU1386" t="s">
        <v>3705</v>
      </c>
      <c r="AY1386" t="s">
        <v>106</v>
      </c>
      <c r="AZ1386">
        <v>0</v>
      </c>
      <c r="BA1386">
        <v>0</v>
      </c>
      <c r="BD1386" s="3">
        <v>41321.661111111112</v>
      </c>
      <c r="BE1386" s="3">
        <v>41321.663888888892</v>
      </c>
      <c r="BF1386" t="s">
        <v>115</v>
      </c>
      <c r="BG1386" t="s">
        <v>115</v>
      </c>
      <c r="BH1386">
        <v>8149</v>
      </c>
      <c r="BM1386">
        <v>43550</v>
      </c>
      <c r="BR1386" t="s">
        <v>116</v>
      </c>
      <c r="BS1386" t="s">
        <v>117</v>
      </c>
      <c r="BU1386">
        <v>1</v>
      </c>
      <c r="BV1386" t="s">
        <v>118</v>
      </c>
      <c r="BX1386" t="s">
        <v>119</v>
      </c>
      <c r="BY1386" t="s">
        <v>119</v>
      </c>
      <c r="BZ1386" t="s">
        <v>119</v>
      </c>
      <c r="CA1386">
        <v>1</v>
      </c>
      <c r="CC1386" t="s">
        <v>120</v>
      </c>
      <c r="CH1386">
        <v>540</v>
      </c>
      <c r="CI1386">
        <v>35830</v>
      </c>
      <c r="CJ1386" t="s">
        <v>106</v>
      </c>
      <c r="CK1386" t="s">
        <v>106</v>
      </c>
      <c r="CL1386">
        <v>15</v>
      </c>
      <c r="CM1386" t="s">
        <v>2963</v>
      </c>
      <c r="CO1386">
        <v>124470</v>
      </c>
      <c r="CQ1386">
        <v>0</v>
      </c>
      <c r="CR1386">
        <v>0</v>
      </c>
      <c r="CS1386">
        <v>0</v>
      </c>
      <c r="CY1386" t="s">
        <v>123</v>
      </c>
      <c r="CZ1386" t="s">
        <v>124</v>
      </c>
      <c r="DD1386" t="str" cm="1">
        <f t="array" ref="DD1386:DE1386">TEXT(_xlfn.SEQUENCE(1, DATEDIF(AG1386, AH1386, "m") + 1, AG1386, 30), "YYYY-APMM")</f>
        <v>2014-AP07</v>
      </c>
      <c r="DE1386" t="str">
        <v>2014-AP08</v>
      </c>
      <c r="DN1386">
        <f t="shared" si="42"/>
        <v>352</v>
      </c>
      <c r="DO1386" t="str">
        <f t="shared" si="43"/>
        <v>LABOR- SUBCONTRACTOR</v>
      </c>
    </row>
    <row r="1387" spans="1:119" x14ac:dyDescent="0.35">
      <c r="A1387" t="s">
        <v>105</v>
      </c>
      <c r="B1387">
        <v>500672</v>
      </c>
      <c r="C1387">
        <v>6359</v>
      </c>
      <c r="D1387">
        <v>124472</v>
      </c>
      <c r="E1387">
        <v>13662</v>
      </c>
      <c r="F1387">
        <v>0</v>
      </c>
      <c r="G1387" t="s">
        <v>106</v>
      </c>
      <c r="H1387" t="s">
        <v>106</v>
      </c>
      <c r="I1387" t="s">
        <v>106</v>
      </c>
      <c r="J1387" t="s">
        <v>107</v>
      </c>
      <c r="K1387" t="s">
        <v>108</v>
      </c>
      <c r="L1387" t="s">
        <v>109</v>
      </c>
      <c r="M1387" t="s">
        <v>110</v>
      </c>
      <c r="N1387" t="s">
        <v>3706</v>
      </c>
      <c r="O1387" t="s">
        <v>2891</v>
      </c>
      <c r="P1387">
        <v>8171</v>
      </c>
      <c r="Q1387">
        <v>40</v>
      </c>
      <c r="R1387">
        <v>16</v>
      </c>
      <c r="S1387">
        <v>160</v>
      </c>
      <c r="T1387">
        <v>0</v>
      </c>
      <c r="U1387">
        <v>110</v>
      </c>
      <c r="V1387">
        <v>110</v>
      </c>
      <c r="W1387">
        <v>160</v>
      </c>
      <c r="X1387">
        <v>0</v>
      </c>
      <c r="Y1387">
        <v>0</v>
      </c>
      <c r="Z1387">
        <v>0</v>
      </c>
      <c r="AD1387" s="1">
        <v>41860.333333333336</v>
      </c>
      <c r="AE1387" s="1">
        <v>41882.708333333336</v>
      </c>
      <c r="AG1387" s="1">
        <v>41850.333333333336</v>
      </c>
      <c r="AH1387" s="1">
        <v>41876.708333333336</v>
      </c>
      <c r="AI1387" s="1">
        <v>41850.333333333336</v>
      </c>
      <c r="AJ1387" s="1">
        <v>41876.708333333336</v>
      </c>
      <c r="AK1387" s="1">
        <v>41850.333333333336</v>
      </c>
      <c r="AL1387" s="1">
        <v>41876.708333333336</v>
      </c>
      <c r="AM1387" s="1">
        <v>41860.333333333336</v>
      </c>
      <c r="AN1387" s="1">
        <v>41882.708333333336</v>
      </c>
      <c r="AP1387" t="s">
        <v>113</v>
      </c>
      <c r="AU1387" t="s">
        <v>3707</v>
      </c>
      <c r="AY1387" t="s">
        <v>106</v>
      </c>
      <c r="AZ1387">
        <v>0</v>
      </c>
      <c r="BA1387">
        <v>0</v>
      </c>
      <c r="BD1387" s="3">
        <v>41321.661111111112</v>
      </c>
      <c r="BE1387" s="3">
        <v>41321.663888888892</v>
      </c>
      <c r="BF1387" t="s">
        <v>115</v>
      </c>
      <c r="BG1387" t="s">
        <v>115</v>
      </c>
      <c r="BH1387">
        <v>8149</v>
      </c>
      <c r="BM1387">
        <v>43480</v>
      </c>
      <c r="BR1387" t="s">
        <v>2893</v>
      </c>
      <c r="BS1387" t="s">
        <v>2894</v>
      </c>
      <c r="BU1387">
        <v>1</v>
      </c>
      <c r="BV1387" t="s">
        <v>118</v>
      </c>
      <c r="BX1387" t="s">
        <v>119</v>
      </c>
      <c r="BY1387" t="s">
        <v>119</v>
      </c>
      <c r="BZ1387" t="s">
        <v>119</v>
      </c>
      <c r="CA1387">
        <v>1</v>
      </c>
      <c r="CC1387" t="s">
        <v>120</v>
      </c>
      <c r="CH1387">
        <v>540</v>
      </c>
      <c r="CI1387">
        <v>35830</v>
      </c>
      <c r="CJ1387" t="s">
        <v>106</v>
      </c>
      <c r="CK1387" t="s">
        <v>106</v>
      </c>
      <c r="CL1387">
        <v>15</v>
      </c>
      <c r="CM1387" t="s">
        <v>2963</v>
      </c>
      <c r="CO1387">
        <v>124470</v>
      </c>
      <c r="CQ1387">
        <v>0</v>
      </c>
      <c r="CR1387">
        <v>0</v>
      </c>
      <c r="CS1387">
        <v>0</v>
      </c>
      <c r="CY1387" t="s">
        <v>123</v>
      </c>
      <c r="CZ1387" t="s">
        <v>124</v>
      </c>
      <c r="DD1387" t="str" cm="1">
        <f t="array" ref="DD1387">TEXT(_xlfn.SEQUENCE(1, DATEDIF(AG1387, AH1387, "m") + 1, AG1387, 30), "YYYY-APMM")</f>
        <v>2014-AP07</v>
      </c>
      <c r="DN1387">
        <f t="shared" si="42"/>
        <v>110</v>
      </c>
      <c r="DO1387" t="str">
        <f t="shared" si="43"/>
        <v>GRANITE MASON SK</v>
      </c>
    </row>
    <row r="1388" spans="1:119" x14ac:dyDescent="0.35">
      <c r="A1388" t="s">
        <v>105</v>
      </c>
      <c r="B1388">
        <v>500673</v>
      </c>
      <c r="C1388">
        <v>6359</v>
      </c>
      <c r="D1388">
        <v>124473</v>
      </c>
      <c r="E1388">
        <v>13662</v>
      </c>
      <c r="F1388">
        <v>0</v>
      </c>
      <c r="G1388" t="s">
        <v>106</v>
      </c>
      <c r="H1388" t="s">
        <v>106</v>
      </c>
      <c r="I1388" t="s">
        <v>106</v>
      </c>
      <c r="J1388" t="s">
        <v>107</v>
      </c>
      <c r="K1388" t="s">
        <v>108</v>
      </c>
      <c r="L1388" t="s">
        <v>109</v>
      </c>
      <c r="M1388" t="s">
        <v>110</v>
      </c>
      <c r="N1388" t="s">
        <v>3708</v>
      </c>
      <c r="O1388" t="s">
        <v>2887</v>
      </c>
      <c r="P1388">
        <v>8178</v>
      </c>
      <c r="Q1388">
        <v>456</v>
      </c>
      <c r="R1388">
        <v>0</v>
      </c>
      <c r="S1388">
        <v>160</v>
      </c>
      <c r="T1388">
        <v>0</v>
      </c>
      <c r="U1388">
        <v>528</v>
      </c>
      <c r="V1388">
        <v>528</v>
      </c>
      <c r="W1388">
        <v>160</v>
      </c>
      <c r="X1388">
        <v>0</v>
      </c>
      <c r="Y1388">
        <v>0</v>
      </c>
      <c r="Z1388">
        <v>0</v>
      </c>
      <c r="AD1388" s="1">
        <v>41843.333333333336</v>
      </c>
      <c r="AE1388" s="1">
        <v>41869.708333333336</v>
      </c>
      <c r="AG1388" s="1">
        <v>41777.333333333336</v>
      </c>
      <c r="AH1388" s="1">
        <v>41799.708333333336</v>
      </c>
      <c r="AI1388" s="1">
        <v>41777.333333333336</v>
      </c>
      <c r="AJ1388" s="1">
        <v>41799.708333333336</v>
      </c>
      <c r="AK1388" s="1">
        <v>41777.333333333336</v>
      </c>
      <c r="AL1388" s="1">
        <v>41799.708333333336</v>
      </c>
      <c r="AM1388" s="1">
        <v>41843.333333333336</v>
      </c>
      <c r="AN1388" s="1">
        <v>41869.708333333336</v>
      </c>
      <c r="AP1388" t="s">
        <v>113</v>
      </c>
      <c r="AU1388" t="s">
        <v>3709</v>
      </c>
      <c r="AY1388" t="s">
        <v>106</v>
      </c>
      <c r="AZ1388">
        <v>0</v>
      </c>
      <c r="BA1388">
        <v>0</v>
      </c>
      <c r="BD1388" s="3">
        <v>41321.661111111112</v>
      </c>
      <c r="BE1388" s="3">
        <v>41321.663888888892</v>
      </c>
      <c r="BF1388" t="s">
        <v>115</v>
      </c>
      <c r="BG1388" t="s">
        <v>115</v>
      </c>
      <c r="BH1388">
        <v>8149</v>
      </c>
      <c r="BM1388">
        <v>43550</v>
      </c>
      <c r="BR1388" t="s">
        <v>116</v>
      </c>
      <c r="BS1388" t="s">
        <v>117</v>
      </c>
      <c r="BU1388">
        <v>1</v>
      </c>
      <c r="BV1388" t="s">
        <v>118</v>
      </c>
      <c r="BX1388" t="s">
        <v>119</v>
      </c>
      <c r="BY1388" t="s">
        <v>119</v>
      </c>
      <c r="BZ1388" t="s">
        <v>119</v>
      </c>
      <c r="CA1388">
        <v>1</v>
      </c>
      <c r="CC1388" t="s">
        <v>120</v>
      </c>
      <c r="CH1388">
        <v>540</v>
      </c>
      <c r="CI1388">
        <v>35820</v>
      </c>
      <c r="CJ1388" t="s">
        <v>106</v>
      </c>
      <c r="CK1388" t="s">
        <v>106</v>
      </c>
      <c r="CL1388">
        <v>10</v>
      </c>
      <c r="CM1388" t="s">
        <v>2889</v>
      </c>
      <c r="CO1388">
        <v>124470</v>
      </c>
      <c r="CQ1388">
        <v>0</v>
      </c>
      <c r="CR1388">
        <v>0</v>
      </c>
      <c r="CS1388">
        <v>0</v>
      </c>
      <c r="CY1388" t="s">
        <v>123</v>
      </c>
      <c r="CZ1388" t="s">
        <v>124</v>
      </c>
      <c r="DD1388" t="str" cm="1">
        <f t="array" ref="DD1388">TEXT(_xlfn.SEQUENCE(1, DATEDIF(AG1388, AH1388, "m") + 1, AG1388, 30), "YYYY-APMM")</f>
        <v>2014-AP05</v>
      </c>
      <c r="DN1388">
        <f t="shared" si="42"/>
        <v>528</v>
      </c>
      <c r="DO1388" t="str">
        <f t="shared" si="43"/>
        <v>LABOR- SUBCONTRACTOR</v>
      </c>
    </row>
    <row r="1389" spans="1:119" x14ac:dyDescent="0.35">
      <c r="A1389" t="s">
        <v>105</v>
      </c>
      <c r="B1389">
        <v>500674</v>
      </c>
      <c r="C1389">
        <v>6359</v>
      </c>
      <c r="D1389">
        <v>124473</v>
      </c>
      <c r="E1389">
        <v>13662</v>
      </c>
      <c r="F1389">
        <v>0</v>
      </c>
      <c r="G1389" t="s">
        <v>106</v>
      </c>
      <c r="H1389" t="s">
        <v>106</v>
      </c>
      <c r="I1389" t="s">
        <v>106</v>
      </c>
      <c r="J1389" t="s">
        <v>107</v>
      </c>
      <c r="K1389" t="s">
        <v>108</v>
      </c>
      <c r="L1389" t="s">
        <v>109</v>
      </c>
      <c r="M1389" t="s">
        <v>110</v>
      </c>
      <c r="N1389" t="s">
        <v>3710</v>
      </c>
      <c r="O1389" t="s">
        <v>2891</v>
      </c>
      <c r="P1389">
        <v>8171</v>
      </c>
      <c r="Q1389">
        <v>456</v>
      </c>
      <c r="R1389">
        <v>0</v>
      </c>
      <c r="S1389">
        <v>120</v>
      </c>
      <c r="T1389">
        <v>0</v>
      </c>
      <c r="U1389">
        <v>242</v>
      </c>
      <c r="V1389">
        <v>242</v>
      </c>
      <c r="W1389">
        <v>120</v>
      </c>
      <c r="X1389">
        <v>0</v>
      </c>
      <c r="Y1389">
        <v>0</v>
      </c>
      <c r="Z1389">
        <v>0</v>
      </c>
      <c r="AD1389" s="1">
        <v>41860.333333333336</v>
      </c>
      <c r="AE1389" s="1">
        <v>41876.708333333336</v>
      </c>
      <c r="AG1389" s="1">
        <v>41790.333333333336</v>
      </c>
      <c r="AH1389" s="1">
        <v>41806.708333333336</v>
      </c>
      <c r="AI1389" s="1">
        <v>41790.333333333336</v>
      </c>
      <c r="AJ1389" s="1">
        <v>41806.708333333336</v>
      </c>
      <c r="AK1389" s="1">
        <v>41790.333333333336</v>
      </c>
      <c r="AL1389" s="1">
        <v>41806.708333333336</v>
      </c>
      <c r="AM1389" s="1">
        <v>41860.333333333336</v>
      </c>
      <c r="AN1389" s="1">
        <v>41876.708333333336</v>
      </c>
      <c r="AP1389" t="s">
        <v>113</v>
      </c>
      <c r="AU1389" t="s">
        <v>3711</v>
      </c>
      <c r="AY1389" t="s">
        <v>106</v>
      </c>
      <c r="AZ1389">
        <v>0</v>
      </c>
      <c r="BA1389">
        <v>0</v>
      </c>
      <c r="BD1389" s="3">
        <v>41321.661111111112</v>
      </c>
      <c r="BE1389" s="3">
        <v>41321.663888888892</v>
      </c>
      <c r="BF1389" t="s">
        <v>115</v>
      </c>
      <c r="BG1389" t="s">
        <v>115</v>
      </c>
      <c r="BH1389">
        <v>8149</v>
      </c>
      <c r="BM1389">
        <v>43480</v>
      </c>
      <c r="BR1389" t="s">
        <v>2893</v>
      </c>
      <c r="BS1389" t="s">
        <v>2894</v>
      </c>
      <c r="BU1389">
        <v>1</v>
      </c>
      <c r="BV1389" t="s">
        <v>118</v>
      </c>
      <c r="BX1389" t="s">
        <v>119</v>
      </c>
      <c r="BY1389" t="s">
        <v>119</v>
      </c>
      <c r="BZ1389" t="s">
        <v>119</v>
      </c>
      <c r="CA1389">
        <v>1</v>
      </c>
      <c r="CC1389" t="s">
        <v>120</v>
      </c>
      <c r="CH1389">
        <v>540</v>
      </c>
      <c r="CI1389">
        <v>35820</v>
      </c>
      <c r="CJ1389" t="s">
        <v>106</v>
      </c>
      <c r="CK1389" t="s">
        <v>106</v>
      </c>
      <c r="CL1389">
        <v>10</v>
      </c>
      <c r="CM1389" t="s">
        <v>2889</v>
      </c>
      <c r="CO1389">
        <v>124470</v>
      </c>
      <c r="CQ1389">
        <v>0</v>
      </c>
      <c r="CR1389">
        <v>0</v>
      </c>
      <c r="CS1389">
        <v>0</v>
      </c>
      <c r="CY1389" t="s">
        <v>123</v>
      </c>
      <c r="CZ1389" t="s">
        <v>124</v>
      </c>
      <c r="DD1389" t="str" cm="1">
        <f t="array" ref="DD1389">TEXT(_xlfn.SEQUENCE(1, DATEDIF(AG1389, AH1389, "m") + 1, AG1389, 30), "YYYY-APMM")</f>
        <v>2014-AP05</v>
      </c>
      <c r="DN1389">
        <f t="shared" si="42"/>
        <v>242</v>
      </c>
      <c r="DO1389" t="str">
        <f t="shared" si="43"/>
        <v>GRANITE MASON SK</v>
      </c>
    </row>
    <row r="1390" spans="1:119" x14ac:dyDescent="0.35">
      <c r="A1390" t="s">
        <v>105</v>
      </c>
      <c r="B1390">
        <v>500675</v>
      </c>
      <c r="C1390">
        <v>6359</v>
      </c>
      <c r="D1390">
        <v>124473</v>
      </c>
      <c r="E1390">
        <v>13662</v>
      </c>
      <c r="F1390">
        <v>0</v>
      </c>
      <c r="G1390" t="s">
        <v>106</v>
      </c>
      <c r="H1390" t="s">
        <v>106</v>
      </c>
      <c r="I1390" t="s">
        <v>106</v>
      </c>
      <c r="J1390" t="s">
        <v>107</v>
      </c>
      <c r="K1390" t="s">
        <v>108</v>
      </c>
      <c r="L1390" t="s">
        <v>109</v>
      </c>
      <c r="M1390" t="s">
        <v>110</v>
      </c>
      <c r="N1390" t="s">
        <v>3712</v>
      </c>
      <c r="O1390" t="s">
        <v>2896</v>
      </c>
      <c r="P1390">
        <v>8178</v>
      </c>
      <c r="Q1390">
        <v>496</v>
      </c>
      <c r="R1390">
        <v>40</v>
      </c>
      <c r="S1390">
        <v>160</v>
      </c>
      <c r="T1390">
        <v>0</v>
      </c>
      <c r="U1390">
        <v>175</v>
      </c>
      <c r="V1390">
        <v>175</v>
      </c>
      <c r="W1390">
        <v>160</v>
      </c>
      <c r="X1390">
        <v>0</v>
      </c>
      <c r="Y1390">
        <v>0</v>
      </c>
      <c r="Z1390">
        <v>0</v>
      </c>
      <c r="AD1390" s="1">
        <v>41861.333333333336</v>
      </c>
      <c r="AE1390" s="1">
        <v>41883.708333333336</v>
      </c>
      <c r="AG1390" s="1">
        <v>41785.333333333336</v>
      </c>
      <c r="AH1390" s="1">
        <v>41807.708333333336</v>
      </c>
      <c r="AI1390" s="1">
        <v>41785.333333333336</v>
      </c>
      <c r="AJ1390" s="1">
        <v>41807.708333333336</v>
      </c>
      <c r="AK1390" s="1">
        <v>41785.333333333336</v>
      </c>
      <c r="AL1390" s="1">
        <v>41807.708333333336</v>
      </c>
      <c r="AM1390" s="1">
        <v>41861.333333333336</v>
      </c>
      <c r="AN1390" s="1">
        <v>41883.708333333336</v>
      </c>
      <c r="AP1390" t="s">
        <v>113</v>
      </c>
      <c r="AU1390" t="s">
        <v>3713</v>
      </c>
      <c r="AY1390" t="s">
        <v>106</v>
      </c>
      <c r="AZ1390">
        <v>0</v>
      </c>
      <c r="BA1390">
        <v>0</v>
      </c>
      <c r="BD1390" s="3">
        <v>41321.661111111112</v>
      </c>
      <c r="BE1390" s="3">
        <v>41321.663888888892</v>
      </c>
      <c r="BF1390" t="s">
        <v>115</v>
      </c>
      <c r="BG1390" t="s">
        <v>115</v>
      </c>
      <c r="BH1390">
        <v>8149</v>
      </c>
      <c r="BM1390">
        <v>43550</v>
      </c>
      <c r="BR1390" t="s">
        <v>116</v>
      </c>
      <c r="BS1390" t="s">
        <v>117</v>
      </c>
      <c r="BU1390">
        <v>1</v>
      </c>
      <c r="BV1390" t="s">
        <v>118</v>
      </c>
      <c r="BX1390" t="s">
        <v>119</v>
      </c>
      <c r="BY1390" t="s">
        <v>119</v>
      </c>
      <c r="BZ1390" t="s">
        <v>119</v>
      </c>
      <c r="CA1390">
        <v>1</v>
      </c>
      <c r="CC1390" t="s">
        <v>120</v>
      </c>
      <c r="CH1390">
        <v>540</v>
      </c>
      <c r="CI1390">
        <v>35820</v>
      </c>
      <c r="CJ1390" t="s">
        <v>106</v>
      </c>
      <c r="CK1390" t="s">
        <v>106</v>
      </c>
      <c r="CL1390">
        <v>10</v>
      </c>
      <c r="CM1390" t="s">
        <v>2889</v>
      </c>
      <c r="CO1390">
        <v>124470</v>
      </c>
      <c r="CQ1390">
        <v>0</v>
      </c>
      <c r="CR1390">
        <v>0</v>
      </c>
      <c r="CS1390">
        <v>0</v>
      </c>
      <c r="CY1390" t="s">
        <v>123</v>
      </c>
      <c r="CZ1390" t="s">
        <v>124</v>
      </c>
      <c r="DD1390" t="str" cm="1">
        <f t="array" ref="DD1390">TEXT(_xlfn.SEQUENCE(1, DATEDIF(AG1390, AH1390, "m") + 1, AG1390, 30), "YYYY-APMM")</f>
        <v>2014-AP05</v>
      </c>
      <c r="DN1390">
        <f t="shared" si="42"/>
        <v>175</v>
      </c>
      <c r="DO1390" t="str">
        <f t="shared" si="43"/>
        <v>LABOR- SUBCONTRACTOR</v>
      </c>
    </row>
    <row r="1391" spans="1:119" x14ac:dyDescent="0.35">
      <c r="A1391" t="s">
        <v>105</v>
      </c>
      <c r="B1391">
        <v>500676</v>
      </c>
      <c r="C1391">
        <v>6359</v>
      </c>
      <c r="D1391">
        <v>124473</v>
      </c>
      <c r="E1391">
        <v>13662</v>
      </c>
      <c r="F1391">
        <v>0</v>
      </c>
      <c r="G1391" t="s">
        <v>106</v>
      </c>
      <c r="H1391" t="s">
        <v>106</v>
      </c>
      <c r="I1391" t="s">
        <v>106</v>
      </c>
      <c r="J1391" t="s">
        <v>107</v>
      </c>
      <c r="K1391" t="s">
        <v>108</v>
      </c>
      <c r="L1391" t="s">
        <v>109</v>
      </c>
      <c r="M1391" t="s">
        <v>110</v>
      </c>
      <c r="N1391" t="s">
        <v>3714</v>
      </c>
      <c r="O1391" t="s">
        <v>2899</v>
      </c>
      <c r="P1391">
        <v>8178</v>
      </c>
      <c r="Q1391">
        <v>456</v>
      </c>
      <c r="R1391">
        <v>0</v>
      </c>
      <c r="S1391">
        <v>200</v>
      </c>
      <c r="T1391">
        <v>0</v>
      </c>
      <c r="U1391">
        <v>5936.25</v>
      </c>
      <c r="V1391">
        <v>5936.25</v>
      </c>
      <c r="W1391">
        <v>200</v>
      </c>
      <c r="X1391">
        <v>0</v>
      </c>
      <c r="Y1391">
        <v>0</v>
      </c>
      <c r="Z1391">
        <v>0</v>
      </c>
      <c r="AD1391" s="1">
        <v>41869.333333333336</v>
      </c>
      <c r="AE1391" s="1">
        <v>41897.708333333336</v>
      </c>
      <c r="AG1391" s="1">
        <v>41799.333333333336</v>
      </c>
      <c r="AH1391" s="1">
        <v>41827.708333333336</v>
      </c>
      <c r="AI1391" s="1">
        <v>41799.333333333336</v>
      </c>
      <c r="AJ1391" s="1">
        <v>41827.708333333336</v>
      </c>
      <c r="AK1391" s="1">
        <v>41799.333333333336</v>
      </c>
      <c r="AL1391" s="1">
        <v>41827.708333333336</v>
      </c>
      <c r="AM1391" s="1">
        <v>41869.333333333336</v>
      </c>
      <c r="AN1391" s="1">
        <v>41897.708333333336</v>
      </c>
      <c r="AP1391" t="s">
        <v>113</v>
      </c>
      <c r="AU1391" t="s">
        <v>3715</v>
      </c>
      <c r="AY1391" t="s">
        <v>106</v>
      </c>
      <c r="AZ1391">
        <v>0</v>
      </c>
      <c r="BA1391">
        <v>0</v>
      </c>
      <c r="BD1391" s="3">
        <v>41321.661111111112</v>
      </c>
      <c r="BE1391" s="3">
        <v>41321.663888888892</v>
      </c>
      <c r="BF1391" t="s">
        <v>115</v>
      </c>
      <c r="BG1391" t="s">
        <v>115</v>
      </c>
      <c r="BH1391">
        <v>8149</v>
      </c>
      <c r="BM1391">
        <v>43550</v>
      </c>
      <c r="BR1391" t="s">
        <v>116</v>
      </c>
      <c r="BS1391" t="s">
        <v>117</v>
      </c>
      <c r="BU1391">
        <v>1</v>
      </c>
      <c r="BV1391" t="s">
        <v>118</v>
      </c>
      <c r="BX1391" t="s">
        <v>119</v>
      </c>
      <c r="BY1391" t="s">
        <v>119</v>
      </c>
      <c r="BZ1391" t="s">
        <v>119</v>
      </c>
      <c r="CA1391">
        <v>1</v>
      </c>
      <c r="CC1391" t="s">
        <v>120</v>
      </c>
      <c r="CH1391">
        <v>540</v>
      </c>
      <c r="CI1391">
        <v>35820</v>
      </c>
      <c r="CJ1391" t="s">
        <v>106</v>
      </c>
      <c r="CK1391" t="s">
        <v>106</v>
      </c>
      <c r="CL1391">
        <v>10</v>
      </c>
      <c r="CM1391" t="s">
        <v>2889</v>
      </c>
      <c r="CO1391">
        <v>124470</v>
      </c>
      <c r="CQ1391">
        <v>0</v>
      </c>
      <c r="CR1391">
        <v>0</v>
      </c>
      <c r="CS1391">
        <v>0</v>
      </c>
      <c r="CY1391" t="s">
        <v>123</v>
      </c>
      <c r="CZ1391" t="s">
        <v>124</v>
      </c>
      <c r="DD1391" t="str" cm="1">
        <f t="array" ref="DD1391">TEXT(_xlfn.SEQUENCE(1, DATEDIF(AG1391, AH1391, "m") + 1, AG1391, 30), "YYYY-APMM")</f>
        <v>2014-AP06</v>
      </c>
      <c r="DN1391">
        <f t="shared" si="42"/>
        <v>5936.25</v>
      </c>
      <c r="DO1391" t="str">
        <f t="shared" si="43"/>
        <v>LABOR- SUBCONTRACTOR</v>
      </c>
    </row>
    <row r="1392" spans="1:119" x14ac:dyDescent="0.35">
      <c r="A1392" t="s">
        <v>105</v>
      </c>
      <c r="B1392">
        <v>500677</v>
      </c>
      <c r="C1392">
        <v>6359</v>
      </c>
      <c r="D1392">
        <v>124473</v>
      </c>
      <c r="E1392">
        <v>13662</v>
      </c>
      <c r="F1392">
        <v>0</v>
      </c>
      <c r="G1392" t="s">
        <v>106</v>
      </c>
      <c r="H1392" t="s">
        <v>106</v>
      </c>
      <c r="I1392" t="s">
        <v>106</v>
      </c>
      <c r="J1392" t="s">
        <v>107</v>
      </c>
      <c r="K1392" t="s">
        <v>108</v>
      </c>
      <c r="L1392" t="s">
        <v>109</v>
      </c>
      <c r="M1392" t="s">
        <v>110</v>
      </c>
      <c r="N1392" t="s">
        <v>3716</v>
      </c>
      <c r="O1392" t="s">
        <v>2905</v>
      </c>
      <c r="P1392">
        <v>8168</v>
      </c>
      <c r="Q1392">
        <v>392</v>
      </c>
      <c r="R1392">
        <v>0</v>
      </c>
      <c r="S1392">
        <v>200</v>
      </c>
      <c r="T1392">
        <v>0</v>
      </c>
      <c r="U1392">
        <v>9262.5</v>
      </c>
      <c r="V1392">
        <v>9262.5</v>
      </c>
      <c r="W1392">
        <v>200</v>
      </c>
      <c r="X1392">
        <v>0</v>
      </c>
      <c r="Y1392">
        <v>0</v>
      </c>
      <c r="Z1392">
        <v>0</v>
      </c>
      <c r="AD1392" s="1">
        <v>41722.333333333336</v>
      </c>
      <c r="AE1392" s="1">
        <v>41750.708333333336</v>
      </c>
      <c r="AG1392" s="1">
        <v>41664.333333333336</v>
      </c>
      <c r="AH1392" s="1">
        <v>41693.708333333336</v>
      </c>
      <c r="AI1392" s="1">
        <v>41664.333333333336</v>
      </c>
      <c r="AJ1392" s="1">
        <v>41693.708333333336</v>
      </c>
      <c r="AK1392" s="1">
        <v>41664.333333333336</v>
      </c>
      <c r="AL1392" s="1">
        <v>41693.708333333336</v>
      </c>
      <c r="AM1392" s="1">
        <v>41722.333333333336</v>
      </c>
      <c r="AN1392" s="1">
        <v>41750.708333333336</v>
      </c>
      <c r="AP1392" t="s">
        <v>113</v>
      </c>
      <c r="AU1392" t="s">
        <v>3717</v>
      </c>
      <c r="AY1392" t="s">
        <v>106</v>
      </c>
      <c r="AZ1392">
        <v>0</v>
      </c>
      <c r="BA1392">
        <v>0</v>
      </c>
      <c r="BD1392" s="3">
        <v>41321.661111111112</v>
      </c>
      <c r="BE1392" s="3">
        <v>41321.663888888892</v>
      </c>
      <c r="BF1392" t="s">
        <v>115</v>
      </c>
      <c r="BG1392" t="s">
        <v>115</v>
      </c>
      <c r="BH1392">
        <v>8149</v>
      </c>
      <c r="BM1392">
        <v>43450</v>
      </c>
      <c r="BR1392" t="s">
        <v>1309</v>
      </c>
      <c r="BS1392" t="s">
        <v>1310</v>
      </c>
      <c r="BU1392">
        <v>1</v>
      </c>
      <c r="BV1392" t="s">
        <v>118</v>
      </c>
      <c r="BX1392" t="s">
        <v>119</v>
      </c>
      <c r="BY1392" t="s">
        <v>119</v>
      </c>
      <c r="BZ1392" t="s">
        <v>119</v>
      </c>
      <c r="CA1392">
        <v>1</v>
      </c>
      <c r="CC1392" t="s">
        <v>120</v>
      </c>
      <c r="CH1392">
        <v>540</v>
      </c>
      <c r="CI1392">
        <v>35820</v>
      </c>
      <c r="CJ1392" t="s">
        <v>106</v>
      </c>
      <c r="CK1392" t="s">
        <v>106</v>
      </c>
      <c r="CL1392">
        <v>10</v>
      </c>
      <c r="CM1392" t="s">
        <v>2889</v>
      </c>
      <c r="CO1392">
        <v>124470</v>
      </c>
      <c r="CQ1392">
        <v>0</v>
      </c>
      <c r="CR1392">
        <v>0</v>
      </c>
      <c r="CS1392">
        <v>0</v>
      </c>
      <c r="CY1392" t="s">
        <v>123</v>
      </c>
      <c r="CZ1392" t="s">
        <v>124</v>
      </c>
      <c r="DD1392" t="str" cm="1">
        <f t="array" ref="DD1392">TEXT(_xlfn.SEQUENCE(1, DATEDIF(AG1392, AH1392, "m") + 1, AG1392, 30), "YYYY-APMM")</f>
        <v>2014-AP01</v>
      </c>
      <c r="DN1392">
        <f t="shared" si="42"/>
        <v>9262.5</v>
      </c>
      <c r="DO1392" t="str">
        <f t="shared" si="43"/>
        <v>BLOCK MASON SK</v>
      </c>
    </row>
    <row r="1393" spans="1:119" x14ac:dyDescent="0.35">
      <c r="A1393" t="s">
        <v>105</v>
      </c>
      <c r="B1393">
        <v>500678</v>
      </c>
      <c r="C1393">
        <v>6359</v>
      </c>
      <c r="D1393">
        <v>124473</v>
      </c>
      <c r="E1393">
        <v>13662</v>
      </c>
      <c r="F1393">
        <v>0</v>
      </c>
      <c r="G1393" t="s">
        <v>106</v>
      </c>
      <c r="H1393" t="s">
        <v>106</v>
      </c>
      <c r="I1393" t="s">
        <v>106</v>
      </c>
      <c r="J1393" t="s">
        <v>107</v>
      </c>
      <c r="K1393" t="s">
        <v>108</v>
      </c>
      <c r="L1393" t="s">
        <v>109</v>
      </c>
      <c r="M1393" t="s">
        <v>110</v>
      </c>
      <c r="N1393" t="s">
        <v>3718</v>
      </c>
      <c r="O1393" t="s">
        <v>2908</v>
      </c>
      <c r="P1393">
        <v>8169</v>
      </c>
      <c r="Q1393">
        <v>392</v>
      </c>
      <c r="R1393">
        <v>0</v>
      </c>
      <c r="S1393">
        <v>200</v>
      </c>
      <c r="T1393">
        <v>0</v>
      </c>
      <c r="U1393">
        <v>11350</v>
      </c>
      <c r="V1393">
        <v>11350</v>
      </c>
      <c r="W1393">
        <v>200</v>
      </c>
      <c r="X1393">
        <v>0</v>
      </c>
      <c r="Y1393">
        <v>0</v>
      </c>
      <c r="Z1393">
        <v>0</v>
      </c>
      <c r="AD1393" s="1">
        <v>41744.333333333336</v>
      </c>
      <c r="AE1393" s="1">
        <v>41772.708333333336</v>
      </c>
      <c r="AG1393" s="1">
        <v>41687.333333333336</v>
      </c>
      <c r="AH1393" s="1">
        <v>41715.708333333336</v>
      </c>
      <c r="AI1393" s="1">
        <v>41687.333333333336</v>
      </c>
      <c r="AJ1393" s="1">
        <v>41715.708333333336</v>
      </c>
      <c r="AK1393" s="1">
        <v>41687.333333333336</v>
      </c>
      <c r="AL1393" s="1">
        <v>41715.708333333336</v>
      </c>
      <c r="AM1393" s="1">
        <v>41744.333333333336</v>
      </c>
      <c r="AN1393" s="1">
        <v>41772.708333333336</v>
      </c>
      <c r="AP1393" t="s">
        <v>113</v>
      </c>
      <c r="AU1393" t="s">
        <v>3719</v>
      </c>
      <c r="AY1393" t="s">
        <v>106</v>
      </c>
      <c r="AZ1393">
        <v>0</v>
      </c>
      <c r="BA1393">
        <v>0</v>
      </c>
      <c r="BD1393" s="3">
        <v>41321.661111111112</v>
      </c>
      <c r="BE1393" s="3">
        <v>41321.663888888892</v>
      </c>
      <c r="BF1393" t="s">
        <v>115</v>
      </c>
      <c r="BG1393" t="s">
        <v>115</v>
      </c>
      <c r="BH1393">
        <v>8149</v>
      </c>
      <c r="BM1393">
        <v>43460</v>
      </c>
      <c r="BR1393" t="s">
        <v>2848</v>
      </c>
      <c r="BS1393" t="s">
        <v>2849</v>
      </c>
      <c r="BU1393">
        <v>1</v>
      </c>
      <c r="BV1393" t="s">
        <v>118</v>
      </c>
      <c r="BX1393" t="s">
        <v>119</v>
      </c>
      <c r="BY1393" t="s">
        <v>119</v>
      </c>
      <c r="BZ1393" t="s">
        <v>119</v>
      </c>
      <c r="CA1393">
        <v>1</v>
      </c>
      <c r="CC1393" t="s">
        <v>120</v>
      </c>
      <c r="CH1393">
        <v>540</v>
      </c>
      <c r="CI1393">
        <v>35820</v>
      </c>
      <c r="CJ1393" t="s">
        <v>106</v>
      </c>
      <c r="CK1393" t="s">
        <v>106</v>
      </c>
      <c r="CL1393">
        <v>10</v>
      </c>
      <c r="CM1393" t="s">
        <v>2889</v>
      </c>
      <c r="CO1393">
        <v>124470</v>
      </c>
      <c r="CQ1393">
        <v>0</v>
      </c>
      <c r="CR1393">
        <v>0</v>
      </c>
      <c r="CS1393">
        <v>0</v>
      </c>
      <c r="CY1393" t="s">
        <v>123</v>
      </c>
      <c r="CZ1393" t="s">
        <v>124</v>
      </c>
      <c r="DD1393" t="str" cm="1">
        <f t="array" ref="DD1393:DE1393">TEXT(_xlfn.SEQUENCE(1, DATEDIF(AG1393, AH1393, "m") + 1, AG1393, 30), "YYYY-APMM")</f>
        <v>2014-AP02</v>
      </c>
      <c r="DE1393" t="str">
        <v>2014-AP03</v>
      </c>
      <c r="DN1393">
        <f t="shared" si="42"/>
        <v>5675</v>
      </c>
      <c r="DO1393" t="str">
        <f t="shared" si="43"/>
        <v>PLASTER MASON SK</v>
      </c>
    </row>
    <row r="1394" spans="1:119" x14ac:dyDescent="0.35">
      <c r="A1394" t="s">
        <v>105</v>
      </c>
      <c r="B1394">
        <v>500679</v>
      </c>
      <c r="C1394">
        <v>6359</v>
      </c>
      <c r="D1394">
        <v>124473</v>
      </c>
      <c r="E1394">
        <v>13662</v>
      </c>
      <c r="F1394">
        <v>0</v>
      </c>
      <c r="G1394" t="s">
        <v>106</v>
      </c>
      <c r="H1394" t="s">
        <v>106</v>
      </c>
      <c r="I1394" t="s">
        <v>106</v>
      </c>
      <c r="J1394" t="s">
        <v>107</v>
      </c>
      <c r="K1394" t="s">
        <v>108</v>
      </c>
      <c r="L1394" t="s">
        <v>109</v>
      </c>
      <c r="M1394" t="s">
        <v>110</v>
      </c>
      <c r="N1394" t="s">
        <v>3720</v>
      </c>
      <c r="O1394" t="s">
        <v>2911</v>
      </c>
      <c r="P1394">
        <v>8164</v>
      </c>
      <c r="Q1394">
        <v>456</v>
      </c>
      <c r="R1394">
        <v>64</v>
      </c>
      <c r="S1394">
        <v>168</v>
      </c>
      <c r="T1394">
        <v>0</v>
      </c>
      <c r="U1394">
        <v>2171.5</v>
      </c>
      <c r="V1394">
        <v>2171.5</v>
      </c>
      <c r="W1394">
        <v>168</v>
      </c>
      <c r="X1394">
        <v>0</v>
      </c>
      <c r="Y1394">
        <v>0</v>
      </c>
      <c r="Z1394">
        <v>0</v>
      </c>
      <c r="AD1394" s="1">
        <v>41762.333333333336</v>
      </c>
      <c r="AE1394" s="1">
        <v>41785.708333333336</v>
      </c>
      <c r="AG1394" s="1">
        <v>41695.333333333336</v>
      </c>
      <c r="AH1394" s="1">
        <v>41718.708333333336</v>
      </c>
      <c r="AI1394" s="1">
        <v>41695.333333333336</v>
      </c>
      <c r="AJ1394" s="1">
        <v>41718.708333333336</v>
      </c>
      <c r="AK1394" s="1">
        <v>41695.333333333336</v>
      </c>
      <c r="AL1394" s="1">
        <v>41718.708333333336</v>
      </c>
      <c r="AM1394" s="1">
        <v>41762.333333333336</v>
      </c>
      <c r="AN1394" s="1">
        <v>41785.708333333336</v>
      </c>
      <c r="AP1394" t="s">
        <v>113</v>
      </c>
      <c r="AU1394" t="s">
        <v>3721</v>
      </c>
      <c r="AY1394" t="s">
        <v>106</v>
      </c>
      <c r="AZ1394">
        <v>0</v>
      </c>
      <c r="BA1394">
        <v>0</v>
      </c>
      <c r="BD1394" s="3">
        <v>41321.661111111112</v>
      </c>
      <c r="BE1394" s="3">
        <v>41321.663888888892</v>
      </c>
      <c r="BF1394" t="s">
        <v>115</v>
      </c>
      <c r="BG1394" t="s">
        <v>115</v>
      </c>
      <c r="BH1394">
        <v>8149</v>
      </c>
      <c r="BM1394">
        <v>43410</v>
      </c>
      <c r="BR1394" t="s">
        <v>2865</v>
      </c>
      <c r="BS1394" t="s">
        <v>2866</v>
      </c>
      <c r="BU1394">
        <v>1</v>
      </c>
      <c r="BV1394" t="s">
        <v>118</v>
      </c>
      <c r="BX1394" t="s">
        <v>119</v>
      </c>
      <c r="BY1394" t="s">
        <v>119</v>
      </c>
      <c r="BZ1394" t="s">
        <v>119</v>
      </c>
      <c r="CA1394">
        <v>1</v>
      </c>
      <c r="CC1394" t="s">
        <v>120</v>
      </c>
      <c r="CH1394">
        <v>540</v>
      </c>
      <c r="CI1394">
        <v>35820</v>
      </c>
      <c r="CJ1394" t="s">
        <v>106</v>
      </c>
      <c r="CK1394" t="s">
        <v>106</v>
      </c>
      <c r="CL1394">
        <v>10</v>
      </c>
      <c r="CM1394" t="s">
        <v>2889</v>
      </c>
      <c r="CO1394">
        <v>124470</v>
      </c>
      <c r="CQ1394">
        <v>0</v>
      </c>
      <c r="CR1394">
        <v>0</v>
      </c>
      <c r="CS1394">
        <v>0</v>
      </c>
      <c r="CY1394" t="s">
        <v>123</v>
      </c>
      <c r="CZ1394" t="s">
        <v>124</v>
      </c>
      <c r="DD1394" t="str" cm="1">
        <f t="array" ref="DD1394">TEXT(_xlfn.SEQUENCE(1, DATEDIF(AG1394, AH1394, "m") + 1, AG1394, 30), "YYYY-APMM")</f>
        <v>2014-AP02</v>
      </c>
      <c r="DN1394">
        <f t="shared" si="42"/>
        <v>2171.5</v>
      </c>
      <c r="DO1394" t="str">
        <f t="shared" si="43"/>
        <v>SCREED MASON SK</v>
      </c>
    </row>
    <row r="1395" spans="1:119" x14ac:dyDescent="0.35">
      <c r="A1395" t="s">
        <v>105</v>
      </c>
      <c r="B1395">
        <v>500680</v>
      </c>
      <c r="C1395">
        <v>6359</v>
      </c>
      <c r="D1395">
        <v>124473</v>
      </c>
      <c r="E1395">
        <v>13662</v>
      </c>
      <c r="F1395">
        <v>0</v>
      </c>
      <c r="G1395" t="s">
        <v>106</v>
      </c>
      <c r="H1395" t="s">
        <v>106</v>
      </c>
      <c r="I1395" t="s">
        <v>106</v>
      </c>
      <c r="J1395" t="s">
        <v>107</v>
      </c>
      <c r="K1395" t="s">
        <v>108</v>
      </c>
      <c r="L1395" t="s">
        <v>109</v>
      </c>
      <c r="M1395" t="s">
        <v>110</v>
      </c>
      <c r="N1395" t="s">
        <v>3722</v>
      </c>
      <c r="O1395" t="s">
        <v>2914</v>
      </c>
      <c r="P1395">
        <v>8178</v>
      </c>
      <c r="Q1395">
        <v>392</v>
      </c>
      <c r="R1395">
        <v>0</v>
      </c>
      <c r="S1395">
        <v>120</v>
      </c>
      <c r="T1395">
        <v>0</v>
      </c>
      <c r="U1395">
        <v>423.5</v>
      </c>
      <c r="V1395">
        <v>423.5</v>
      </c>
      <c r="W1395">
        <v>120</v>
      </c>
      <c r="X1395">
        <v>0</v>
      </c>
      <c r="Y1395">
        <v>0</v>
      </c>
      <c r="Z1395">
        <v>0</v>
      </c>
      <c r="AD1395" s="1">
        <v>41762.333333333336</v>
      </c>
      <c r="AE1395" s="1">
        <v>41778.708333333336</v>
      </c>
      <c r="AG1395" s="1">
        <v>41704.333333333336</v>
      </c>
      <c r="AH1395" s="1">
        <v>41721.708333333336</v>
      </c>
      <c r="AI1395" s="1">
        <v>41704.333333333336</v>
      </c>
      <c r="AJ1395" s="1">
        <v>41721.708333333336</v>
      </c>
      <c r="AK1395" s="1">
        <v>41704.333333333336</v>
      </c>
      <c r="AL1395" s="1">
        <v>41721.708333333336</v>
      </c>
      <c r="AM1395" s="1">
        <v>41762.333333333336</v>
      </c>
      <c r="AN1395" s="1">
        <v>41778.708333333336</v>
      </c>
      <c r="AP1395" t="s">
        <v>113</v>
      </c>
      <c r="AU1395" t="s">
        <v>3723</v>
      </c>
      <c r="AY1395" t="s">
        <v>106</v>
      </c>
      <c r="AZ1395">
        <v>0</v>
      </c>
      <c r="BA1395">
        <v>0</v>
      </c>
      <c r="BD1395" s="3">
        <v>41321.661111111112</v>
      </c>
      <c r="BE1395" s="3">
        <v>41321.663888888892</v>
      </c>
      <c r="BF1395" t="s">
        <v>115</v>
      </c>
      <c r="BG1395" t="s">
        <v>115</v>
      </c>
      <c r="BH1395">
        <v>8149</v>
      </c>
      <c r="BM1395">
        <v>43550</v>
      </c>
      <c r="BR1395" t="s">
        <v>116</v>
      </c>
      <c r="BS1395" t="s">
        <v>117</v>
      </c>
      <c r="BU1395">
        <v>1</v>
      </c>
      <c r="BV1395" t="s">
        <v>118</v>
      </c>
      <c r="BX1395" t="s">
        <v>119</v>
      </c>
      <c r="BY1395" t="s">
        <v>119</v>
      </c>
      <c r="BZ1395" t="s">
        <v>119</v>
      </c>
      <c r="CA1395">
        <v>1</v>
      </c>
      <c r="CC1395" t="s">
        <v>120</v>
      </c>
      <c r="CH1395">
        <v>540</v>
      </c>
      <c r="CI1395">
        <v>35820</v>
      </c>
      <c r="CJ1395" t="s">
        <v>106</v>
      </c>
      <c r="CK1395" t="s">
        <v>106</v>
      </c>
      <c r="CL1395">
        <v>10</v>
      </c>
      <c r="CM1395" t="s">
        <v>2889</v>
      </c>
      <c r="CO1395">
        <v>124470</v>
      </c>
      <c r="CQ1395">
        <v>0</v>
      </c>
      <c r="CR1395">
        <v>0</v>
      </c>
      <c r="CS1395">
        <v>0</v>
      </c>
      <c r="CY1395" t="s">
        <v>123</v>
      </c>
      <c r="CZ1395" t="s">
        <v>124</v>
      </c>
      <c r="DD1395" t="str" cm="1">
        <f t="array" ref="DD1395">TEXT(_xlfn.SEQUENCE(1, DATEDIF(AG1395, AH1395, "m") + 1, AG1395, 30), "YYYY-APMM")</f>
        <v>2014-AP03</v>
      </c>
      <c r="DN1395">
        <f t="shared" si="42"/>
        <v>423.5</v>
      </c>
      <c r="DO1395" t="str">
        <f t="shared" si="43"/>
        <v>LABOR- SUBCONTRACTOR</v>
      </c>
    </row>
    <row r="1396" spans="1:119" x14ac:dyDescent="0.35">
      <c r="A1396" t="s">
        <v>105</v>
      </c>
      <c r="B1396">
        <v>500681</v>
      </c>
      <c r="C1396">
        <v>6359</v>
      </c>
      <c r="D1396">
        <v>124473</v>
      </c>
      <c r="E1396">
        <v>13662</v>
      </c>
      <c r="F1396">
        <v>0</v>
      </c>
      <c r="G1396" t="s">
        <v>106</v>
      </c>
      <c r="H1396" t="s">
        <v>106</v>
      </c>
      <c r="I1396" t="s">
        <v>106</v>
      </c>
      <c r="J1396" t="s">
        <v>107</v>
      </c>
      <c r="K1396" t="s">
        <v>108</v>
      </c>
      <c r="L1396" t="s">
        <v>109</v>
      </c>
      <c r="M1396" t="s">
        <v>110</v>
      </c>
      <c r="N1396" t="s">
        <v>3724</v>
      </c>
      <c r="O1396" t="s">
        <v>2917</v>
      </c>
      <c r="P1396">
        <v>8178</v>
      </c>
      <c r="Q1396">
        <v>504</v>
      </c>
      <c r="R1396">
        <v>0</v>
      </c>
      <c r="S1396">
        <v>200</v>
      </c>
      <c r="T1396">
        <v>0</v>
      </c>
      <c r="U1396">
        <v>5936.25</v>
      </c>
      <c r="V1396">
        <v>5936.25</v>
      </c>
      <c r="W1396">
        <v>200</v>
      </c>
      <c r="X1396">
        <v>0</v>
      </c>
      <c r="Y1396">
        <v>0</v>
      </c>
      <c r="Z1396">
        <v>0</v>
      </c>
      <c r="AD1396" s="1">
        <v>41777.333333333336</v>
      </c>
      <c r="AE1396" s="1">
        <v>41805.708333333336</v>
      </c>
      <c r="AG1396" s="1">
        <v>41703.333333333336</v>
      </c>
      <c r="AH1396" s="1">
        <v>41731.708333333336</v>
      </c>
      <c r="AI1396" s="1">
        <v>41703.333333333336</v>
      </c>
      <c r="AJ1396" s="1">
        <v>41731.708333333336</v>
      </c>
      <c r="AK1396" s="1">
        <v>41703.333333333336</v>
      </c>
      <c r="AL1396" s="1">
        <v>41731.708333333336</v>
      </c>
      <c r="AM1396" s="1">
        <v>41777.333333333336</v>
      </c>
      <c r="AN1396" s="1">
        <v>41805.708333333336</v>
      </c>
      <c r="AP1396" t="s">
        <v>113</v>
      </c>
      <c r="AU1396" t="s">
        <v>3725</v>
      </c>
      <c r="AY1396" t="s">
        <v>106</v>
      </c>
      <c r="AZ1396">
        <v>0</v>
      </c>
      <c r="BA1396">
        <v>0</v>
      </c>
      <c r="BD1396" s="3">
        <v>41321.661111111112</v>
      </c>
      <c r="BE1396" s="3">
        <v>41321.663888888892</v>
      </c>
      <c r="BF1396" t="s">
        <v>115</v>
      </c>
      <c r="BG1396" t="s">
        <v>115</v>
      </c>
      <c r="BH1396">
        <v>8149</v>
      </c>
      <c r="BM1396">
        <v>43550</v>
      </c>
      <c r="BR1396" t="s">
        <v>116</v>
      </c>
      <c r="BS1396" t="s">
        <v>117</v>
      </c>
      <c r="BU1396">
        <v>1</v>
      </c>
      <c r="BV1396" t="s">
        <v>118</v>
      </c>
      <c r="BX1396" t="s">
        <v>119</v>
      </c>
      <c r="BY1396" t="s">
        <v>119</v>
      </c>
      <c r="BZ1396" t="s">
        <v>119</v>
      </c>
      <c r="CA1396">
        <v>1</v>
      </c>
      <c r="CC1396" t="s">
        <v>120</v>
      </c>
      <c r="CH1396">
        <v>540</v>
      </c>
      <c r="CI1396">
        <v>35820</v>
      </c>
      <c r="CJ1396" t="s">
        <v>106</v>
      </c>
      <c r="CK1396" t="s">
        <v>106</v>
      </c>
      <c r="CL1396">
        <v>10</v>
      </c>
      <c r="CM1396" t="s">
        <v>2889</v>
      </c>
      <c r="CO1396">
        <v>124470</v>
      </c>
      <c r="CQ1396">
        <v>0</v>
      </c>
      <c r="CR1396">
        <v>0</v>
      </c>
      <c r="CS1396">
        <v>0</v>
      </c>
      <c r="CY1396" t="s">
        <v>123</v>
      </c>
      <c r="CZ1396" t="s">
        <v>124</v>
      </c>
      <c r="DD1396" t="str" cm="1">
        <f t="array" ref="DD1396">TEXT(_xlfn.SEQUENCE(1, DATEDIF(AG1396, AH1396, "m") + 1, AG1396, 30), "YYYY-APMM")</f>
        <v>2014-AP03</v>
      </c>
      <c r="DN1396">
        <f t="shared" si="42"/>
        <v>5936.25</v>
      </c>
      <c r="DO1396" t="str">
        <f t="shared" si="43"/>
        <v>LABOR- SUBCONTRACTOR</v>
      </c>
    </row>
    <row r="1397" spans="1:119" x14ac:dyDescent="0.35">
      <c r="A1397" t="s">
        <v>105</v>
      </c>
      <c r="B1397">
        <v>500682</v>
      </c>
      <c r="C1397">
        <v>6359</v>
      </c>
      <c r="D1397">
        <v>124473</v>
      </c>
      <c r="E1397">
        <v>13662</v>
      </c>
      <c r="F1397">
        <v>0</v>
      </c>
      <c r="G1397" t="s">
        <v>106</v>
      </c>
      <c r="H1397" t="s">
        <v>106</v>
      </c>
      <c r="I1397" t="s">
        <v>106</v>
      </c>
      <c r="J1397" t="s">
        <v>107</v>
      </c>
      <c r="K1397" t="s">
        <v>108</v>
      </c>
      <c r="L1397" t="s">
        <v>109</v>
      </c>
      <c r="M1397" t="s">
        <v>110</v>
      </c>
      <c r="N1397" t="s">
        <v>3726</v>
      </c>
      <c r="O1397" t="s">
        <v>2920</v>
      </c>
      <c r="P1397">
        <v>8170</v>
      </c>
      <c r="Q1397">
        <v>392</v>
      </c>
      <c r="R1397">
        <v>0</v>
      </c>
      <c r="S1397">
        <v>200</v>
      </c>
      <c r="T1397">
        <v>0</v>
      </c>
      <c r="U1397">
        <v>3534.75</v>
      </c>
      <c r="V1397">
        <v>3534.75</v>
      </c>
      <c r="W1397">
        <v>200</v>
      </c>
      <c r="X1397">
        <v>0</v>
      </c>
      <c r="Y1397">
        <v>0</v>
      </c>
      <c r="Z1397">
        <v>0</v>
      </c>
      <c r="AD1397" s="1">
        <v>41767.333333333336</v>
      </c>
      <c r="AE1397" s="1">
        <v>41795.708333333336</v>
      </c>
      <c r="AG1397" s="1">
        <v>41710.333333333336</v>
      </c>
      <c r="AH1397" s="1">
        <v>41738.708333333336</v>
      </c>
      <c r="AI1397" s="1">
        <v>41710.333333333336</v>
      </c>
      <c r="AJ1397" s="1">
        <v>41738.708333333336</v>
      </c>
      <c r="AK1397" s="1">
        <v>41710.333333333336</v>
      </c>
      <c r="AL1397" s="1">
        <v>41738.708333333336</v>
      </c>
      <c r="AM1397" s="1">
        <v>41767.333333333336</v>
      </c>
      <c r="AN1397" s="1">
        <v>41795.708333333336</v>
      </c>
      <c r="AP1397" t="s">
        <v>113</v>
      </c>
      <c r="AU1397" t="s">
        <v>3727</v>
      </c>
      <c r="AY1397" t="s">
        <v>106</v>
      </c>
      <c r="AZ1397">
        <v>0</v>
      </c>
      <c r="BA1397">
        <v>0</v>
      </c>
      <c r="BD1397" s="3">
        <v>41321.661111111112</v>
      </c>
      <c r="BE1397" s="3">
        <v>41321.663888888892</v>
      </c>
      <c r="BF1397" t="s">
        <v>115</v>
      </c>
      <c r="BG1397" t="s">
        <v>115</v>
      </c>
      <c r="BH1397">
        <v>8149</v>
      </c>
      <c r="BM1397">
        <v>43470</v>
      </c>
      <c r="BR1397" t="s">
        <v>2854</v>
      </c>
      <c r="BS1397" t="s">
        <v>2855</v>
      </c>
      <c r="BU1397">
        <v>1</v>
      </c>
      <c r="BV1397" t="s">
        <v>118</v>
      </c>
      <c r="BX1397" t="s">
        <v>119</v>
      </c>
      <c r="BY1397" t="s">
        <v>119</v>
      </c>
      <c r="BZ1397" t="s">
        <v>119</v>
      </c>
      <c r="CA1397">
        <v>1</v>
      </c>
      <c r="CC1397" t="s">
        <v>120</v>
      </c>
      <c r="CH1397">
        <v>540</v>
      </c>
      <c r="CI1397">
        <v>35820</v>
      </c>
      <c r="CJ1397" t="s">
        <v>106</v>
      </c>
      <c r="CK1397" t="s">
        <v>106</v>
      </c>
      <c r="CL1397">
        <v>10</v>
      </c>
      <c r="CM1397" t="s">
        <v>2889</v>
      </c>
      <c r="CO1397">
        <v>124470</v>
      </c>
      <c r="CQ1397">
        <v>0</v>
      </c>
      <c r="CR1397">
        <v>0</v>
      </c>
      <c r="CS1397">
        <v>0</v>
      </c>
      <c r="CY1397" t="s">
        <v>123</v>
      </c>
      <c r="CZ1397" t="s">
        <v>124</v>
      </c>
      <c r="DD1397" t="str" cm="1">
        <f t="array" ref="DD1397">TEXT(_xlfn.SEQUENCE(1, DATEDIF(AG1397, AH1397, "m") + 1, AG1397, 30), "YYYY-APMM")</f>
        <v>2014-AP03</v>
      </c>
      <c r="DN1397">
        <f t="shared" si="42"/>
        <v>3534.75</v>
      </c>
      <c r="DO1397" t="str">
        <f t="shared" si="43"/>
        <v>TILE MASON SK</v>
      </c>
    </row>
    <row r="1398" spans="1:119" x14ac:dyDescent="0.35">
      <c r="A1398" t="s">
        <v>105</v>
      </c>
      <c r="B1398">
        <v>500683</v>
      </c>
      <c r="C1398">
        <v>6359</v>
      </c>
      <c r="D1398">
        <v>124473</v>
      </c>
      <c r="E1398">
        <v>13662</v>
      </c>
      <c r="F1398">
        <v>0</v>
      </c>
      <c r="G1398" t="s">
        <v>106</v>
      </c>
      <c r="H1398" t="s">
        <v>106</v>
      </c>
      <c r="I1398" t="s">
        <v>106</v>
      </c>
      <c r="J1398" t="s">
        <v>107</v>
      </c>
      <c r="K1398" t="s">
        <v>108</v>
      </c>
      <c r="L1398" t="s">
        <v>109</v>
      </c>
      <c r="M1398" t="s">
        <v>110</v>
      </c>
      <c r="N1398" t="s">
        <v>3728</v>
      </c>
      <c r="O1398" t="s">
        <v>2923</v>
      </c>
      <c r="P1398">
        <v>8170</v>
      </c>
      <c r="Q1398">
        <v>392</v>
      </c>
      <c r="R1398">
        <v>0</v>
      </c>
      <c r="S1398">
        <v>200</v>
      </c>
      <c r="T1398">
        <v>0</v>
      </c>
      <c r="U1398">
        <v>1918.75</v>
      </c>
      <c r="V1398">
        <v>1918.75</v>
      </c>
      <c r="W1398">
        <v>200</v>
      </c>
      <c r="X1398">
        <v>0</v>
      </c>
      <c r="Y1398">
        <v>0</v>
      </c>
      <c r="Z1398">
        <v>0</v>
      </c>
      <c r="AD1398" s="1">
        <v>41773.333333333336</v>
      </c>
      <c r="AE1398" s="1">
        <v>41801.708333333336</v>
      </c>
      <c r="AG1398" s="1">
        <v>41716.333333333336</v>
      </c>
      <c r="AH1398" s="1">
        <v>41744.708333333336</v>
      </c>
      <c r="AI1398" s="1">
        <v>41716.333333333336</v>
      </c>
      <c r="AJ1398" s="1">
        <v>41744.708333333336</v>
      </c>
      <c r="AK1398" s="1">
        <v>41716.333333333336</v>
      </c>
      <c r="AL1398" s="1">
        <v>41744.708333333336</v>
      </c>
      <c r="AM1398" s="1">
        <v>41773.333333333336</v>
      </c>
      <c r="AN1398" s="1">
        <v>41801.708333333336</v>
      </c>
      <c r="AP1398" t="s">
        <v>113</v>
      </c>
      <c r="AU1398" t="e">
        <f>+BqJwXIAQcOt41sVhNf9qw</f>
        <v>#NAME?</v>
      </c>
      <c r="AY1398" t="s">
        <v>106</v>
      </c>
      <c r="AZ1398">
        <v>0</v>
      </c>
      <c r="BA1398">
        <v>0</v>
      </c>
      <c r="BD1398" s="3">
        <v>41321.661111111112</v>
      </c>
      <c r="BE1398" s="3">
        <v>41321.663888888892</v>
      </c>
      <c r="BF1398" t="s">
        <v>115</v>
      </c>
      <c r="BG1398" t="s">
        <v>115</v>
      </c>
      <c r="BH1398">
        <v>8149</v>
      </c>
      <c r="BM1398">
        <v>43470</v>
      </c>
      <c r="BR1398" t="s">
        <v>2854</v>
      </c>
      <c r="BS1398" t="s">
        <v>2855</v>
      </c>
      <c r="BU1398">
        <v>1</v>
      </c>
      <c r="BV1398" t="s">
        <v>118</v>
      </c>
      <c r="BX1398" t="s">
        <v>119</v>
      </c>
      <c r="BY1398" t="s">
        <v>119</v>
      </c>
      <c r="BZ1398" t="s">
        <v>119</v>
      </c>
      <c r="CA1398">
        <v>1</v>
      </c>
      <c r="CC1398" t="s">
        <v>120</v>
      </c>
      <c r="CH1398">
        <v>540</v>
      </c>
      <c r="CI1398">
        <v>35820</v>
      </c>
      <c r="CJ1398" t="s">
        <v>106</v>
      </c>
      <c r="CK1398" t="s">
        <v>106</v>
      </c>
      <c r="CL1398">
        <v>10</v>
      </c>
      <c r="CM1398" t="s">
        <v>2889</v>
      </c>
      <c r="CO1398">
        <v>124470</v>
      </c>
      <c r="CQ1398">
        <v>0</v>
      </c>
      <c r="CR1398">
        <v>0</v>
      </c>
      <c r="CS1398">
        <v>0</v>
      </c>
      <c r="CY1398" t="s">
        <v>123</v>
      </c>
      <c r="CZ1398" t="s">
        <v>124</v>
      </c>
      <c r="DD1398" t="str" cm="1">
        <f t="array" ref="DD1398">TEXT(_xlfn.SEQUENCE(1, DATEDIF(AG1398, AH1398, "m") + 1, AG1398, 30), "YYYY-APMM")</f>
        <v>2014-AP03</v>
      </c>
      <c r="DN1398">
        <f t="shared" si="42"/>
        <v>1918.75</v>
      </c>
      <c r="DO1398" t="str">
        <f t="shared" si="43"/>
        <v>TILE MASON SK</v>
      </c>
    </row>
    <row r="1399" spans="1:119" x14ac:dyDescent="0.35">
      <c r="A1399" t="s">
        <v>105</v>
      </c>
      <c r="B1399">
        <v>500684</v>
      </c>
      <c r="C1399">
        <v>6359</v>
      </c>
      <c r="D1399">
        <v>124473</v>
      </c>
      <c r="E1399">
        <v>13662</v>
      </c>
      <c r="F1399">
        <v>0</v>
      </c>
      <c r="G1399" t="s">
        <v>106</v>
      </c>
      <c r="H1399" t="s">
        <v>106</v>
      </c>
      <c r="I1399" t="s">
        <v>106</v>
      </c>
      <c r="J1399" t="s">
        <v>107</v>
      </c>
      <c r="K1399" t="s">
        <v>108</v>
      </c>
      <c r="L1399" t="s">
        <v>109</v>
      </c>
      <c r="M1399" t="s">
        <v>110</v>
      </c>
      <c r="N1399" t="s">
        <v>3729</v>
      </c>
      <c r="O1399" t="s">
        <v>2926</v>
      </c>
      <c r="P1399">
        <v>8170</v>
      </c>
      <c r="Q1399">
        <v>456</v>
      </c>
      <c r="R1399">
        <v>0</v>
      </c>
      <c r="S1399">
        <v>120</v>
      </c>
      <c r="T1399">
        <v>0</v>
      </c>
      <c r="U1399">
        <v>700</v>
      </c>
      <c r="V1399">
        <v>700</v>
      </c>
      <c r="W1399">
        <v>120</v>
      </c>
      <c r="X1399">
        <v>0</v>
      </c>
      <c r="Y1399">
        <v>0</v>
      </c>
      <c r="Z1399">
        <v>0</v>
      </c>
      <c r="AD1399" s="1">
        <v>41809.333333333336</v>
      </c>
      <c r="AE1399" s="1">
        <v>41826.708333333336</v>
      </c>
      <c r="AG1399" s="1">
        <v>41743.333333333336</v>
      </c>
      <c r="AH1399" s="1">
        <v>41759.708333333336</v>
      </c>
      <c r="AI1399" s="1">
        <v>41743.333333333336</v>
      </c>
      <c r="AJ1399" s="1">
        <v>41759.708333333336</v>
      </c>
      <c r="AK1399" s="1">
        <v>41743.333333333336</v>
      </c>
      <c r="AL1399" s="1">
        <v>41759.708333333336</v>
      </c>
      <c r="AM1399" s="1">
        <v>41809.333333333336</v>
      </c>
      <c r="AN1399" s="1">
        <v>41826.708333333336</v>
      </c>
      <c r="AP1399" t="s">
        <v>113</v>
      </c>
      <c r="AU1399" t="s">
        <v>3730</v>
      </c>
      <c r="AY1399" t="s">
        <v>106</v>
      </c>
      <c r="AZ1399">
        <v>0</v>
      </c>
      <c r="BA1399">
        <v>0</v>
      </c>
      <c r="BD1399" s="3">
        <v>41321.661111111112</v>
      </c>
      <c r="BE1399" s="3">
        <v>41321.663888888892</v>
      </c>
      <c r="BF1399" t="s">
        <v>115</v>
      </c>
      <c r="BG1399" t="s">
        <v>115</v>
      </c>
      <c r="BH1399">
        <v>8149</v>
      </c>
      <c r="BM1399">
        <v>43470</v>
      </c>
      <c r="BR1399" t="s">
        <v>2854</v>
      </c>
      <c r="BS1399" t="s">
        <v>2855</v>
      </c>
      <c r="BU1399">
        <v>1</v>
      </c>
      <c r="BV1399" t="s">
        <v>118</v>
      </c>
      <c r="BX1399" t="s">
        <v>119</v>
      </c>
      <c r="BY1399" t="s">
        <v>119</v>
      </c>
      <c r="BZ1399" t="s">
        <v>119</v>
      </c>
      <c r="CA1399">
        <v>1</v>
      </c>
      <c r="CC1399" t="s">
        <v>120</v>
      </c>
      <c r="CH1399">
        <v>540</v>
      </c>
      <c r="CI1399">
        <v>35820</v>
      </c>
      <c r="CJ1399" t="s">
        <v>106</v>
      </c>
      <c r="CK1399" t="s">
        <v>106</v>
      </c>
      <c r="CL1399">
        <v>10</v>
      </c>
      <c r="CM1399" t="s">
        <v>2889</v>
      </c>
      <c r="CO1399">
        <v>124470</v>
      </c>
      <c r="CQ1399">
        <v>0</v>
      </c>
      <c r="CR1399">
        <v>0</v>
      </c>
      <c r="CS1399">
        <v>0</v>
      </c>
      <c r="CY1399" t="s">
        <v>123</v>
      </c>
      <c r="CZ1399" t="s">
        <v>124</v>
      </c>
      <c r="DD1399" t="str" cm="1">
        <f t="array" ref="DD1399">TEXT(_xlfn.SEQUENCE(1, DATEDIF(AG1399, AH1399, "m") + 1, AG1399, 30), "YYYY-APMM")</f>
        <v>2014-AP04</v>
      </c>
      <c r="DN1399">
        <f t="shared" si="42"/>
        <v>700</v>
      </c>
      <c r="DO1399" t="str">
        <f t="shared" si="43"/>
        <v>TILE MASON SK</v>
      </c>
    </row>
    <row r="1400" spans="1:119" x14ac:dyDescent="0.35">
      <c r="A1400" t="s">
        <v>105</v>
      </c>
      <c r="B1400">
        <v>500685</v>
      </c>
      <c r="C1400">
        <v>6359</v>
      </c>
      <c r="D1400">
        <v>124473</v>
      </c>
      <c r="E1400">
        <v>13662</v>
      </c>
      <c r="F1400">
        <v>0</v>
      </c>
      <c r="G1400" t="s">
        <v>106</v>
      </c>
      <c r="H1400" t="s">
        <v>106</v>
      </c>
      <c r="I1400" t="s">
        <v>106</v>
      </c>
      <c r="J1400" t="s">
        <v>107</v>
      </c>
      <c r="K1400" t="s">
        <v>108</v>
      </c>
      <c r="L1400" t="s">
        <v>109</v>
      </c>
      <c r="M1400" t="s">
        <v>110</v>
      </c>
      <c r="N1400" t="s">
        <v>3731</v>
      </c>
      <c r="O1400" t="s">
        <v>2929</v>
      </c>
      <c r="P1400">
        <v>8170</v>
      </c>
      <c r="Q1400">
        <v>472</v>
      </c>
      <c r="R1400">
        <v>16</v>
      </c>
      <c r="S1400">
        <v>120</v>
      </c>
      <c r="T1400">
        <v>0</v>
      </c>
      <c r="U1400">
        <v>931.25</v>
      </c>
      <c r="V1400">
        <v>931.25</v>
      </c>
      <c r="W1400">
        <v>120</v>
      </c>
      <c r="X1400">
        <v>0</v>
      </c>
      <c r="Y1400">
        <v>0</v>
      </c>
      <c r="Z1400">
        <v>0</v>
      </c>
      <c r="AD1400" s="1">
        <v>41805.333333333336</v>
      </c>
      <c r="AE1400" s="1">
        <v>41821.708333333336</v>
      </c>
      <c r="AG1400" s="1">
        <v>41736.333333333336</v>
      </c>
      <c r="AH1400" s="1">
        <v>41752.708333333336</v>
      </c>
      <c r="AI1400" s="1">
        <v>41736.333333333336</v>
      </c>
      <c r="AJ1400" s="1">
        <v>41752.708333333336</v>
      </c>
      <c r="AK1400" s="1">
        <v>41736.333333333336</v>
      </c>
      <c r="AL1400" s="1">
        <v>41752.708333333336</v>
      </c>
      <c r="AM1400" s="1">
        <v>41805.333333333336</v>
      </c>
      <c r="AN1400" s="1">
        <v>41821.708333333336</v>
      </c>
      <c r="AP1400" t="s">
        <v>113</v>
      </c>
      <c r="AU1400" t="s">
        <v>3732</v>
      </c>
      <c r="AY1400" t="s">
        <v>106</v>
      </c>
      <c r="AZ1400">
        <v>0</v>
      </c>
      <c r="BA1400">
        <v>0</v>
      </c>
      <c r="BD1400" s="3">
        <v>41321.661111111112</v>
      </c>
      <c r="BE1400" s="3">
        <v>41321.663888888892</v>
      </c>
      <c r="BF1400" t="s">
        <v>115</v>
      </c>
      <c r="BG1400" t="s">
        <v>115</v>
      </c>
      <c r="BH1400">
        <v>8149</v>
      </c>
      <c r="BM1400">
        <v>43470</v>
      </c>
      <c r="BR1400" t="s">
        <v>2854</v>
      </c>
      <c r="BS1400" t="s">
        <v>2855</v>
      </c>
      <c r="BU1400">
        <v>1</v>
      </c>
      <c r="BV1400" t="s">
        <v>118</v>
      </c>
      <c r="BX1400" t="s">
        <v>119</v>
      </c>
      <c r="BY1400" t="s">
        <v>119</v>
      </c>
      <c r="BZ1400" t="s">
        <v>119</v>
      </c>
      <c r="CA1400">
        <v>1</v>
      </c>
      <c r="CC1400" t="s">
        <v>120</v>
      </c>
      <c r="CH1400">
        <v>540</v>
      </c>
      <c r="CI1400">
        <v>35820</v>
      </c>
      <c r="CJ1400" t="s">
        <v>106</v>
      </c>
      <c r="CK1400" t="s">
        <v>106</v>
      </c>
      <c r="CL1400">
        <v>10</v>
      </c>
      <c r="CM1400" t="s">
        <v>2889</v>
      </c>
      <c r="CO1400">
        <v>124470</v>
      </c>
      <c r="CQ1400">
        <v>0</v>
      </c>
      <c r="CR1400">
        <v>0</v>
      </c>
      <c r="CS1400">
        <v>0</v>
      </c>
      <c r="CY1400" t="s">
        <v>123</v>
      </c>
      <c r="CZ1400" t="s">
        <v>124</v>
      </c>
      <c r="DD1400" t="str" cm="1">
        <f t="array" ref="DD1400">TEXT(_xlfn.SEQUENCE(1, DATEDIF(AG1400, AH1400, "m") + 1, AG1400, 30), "YYYY-APMM")</f>
        <v>2014-AP04</v>
      </c>
      <c r="DN1400">
        <f t="shared" si="42"/>
        <v>931.25</v>
      </c>
      <c r="DO1400" t="str">
        <f t="shared" si="43"/>
        <v>TILE MASON SK</v>
      </c>
    </row>
    <row r="1401" spans="1:119" x14ac:dyDescent="0.35">
      <c r="A1401" t="s">
        <v>105</v>
      </c>
      <c r="B1401">
        <v>500686</v>
      </c>
      <c r="C1401">
        <v>6359</v>
      </c>
      <c r="D1401">
        <v>124473</v>
      </c>
      <c r="E1401">
        <v>13662</v>
      </c>
      <c r="F1401">
        <v>0</v>
      </c>
      <c r="G1401" t="s">
        <v>106</v>
      </c>
      <c r="H1401" t="s">
        <v>106</v>
      </c>
      <c r="I1401" t="s">
        <v>106</v>
      </c>
      <c r="J1401" t="s">
        <v>107</v>
      </c>
      <c r="K1401" t="s">
        <v>108</v>
      </c>
      <c r="L1401" t="s">
        <v>109</v>
      </c>
      <c r="M1401" t="s">
        <v>110</v>
      </c>
      <c r="N1401" t="s">
        <v>3733</v>
      </c>
      <c r="O1401" t="s">
        <v>2932</v>
      </c>
      <c r="P1401">
        <v>8171</v>
      </c>
      <c r="Q1401">
        <v>456</v>
      </c>
      <c r="R1401">
        <v>0</v>
      </c>
      <c r="S1401">
        <v>160</v>
      </c>
      <c r="T1401">
        <v>0</v>
      </c>
      <c r="U1401">
        <v>850</v>
      </c>
      <c r="V1401">
        <v>850</v>
      </c>
      <c r="W1401">
        <v>160</v>
      </c>
      <c r="X1401">
        <v>0</v>
      </c>
      <c r="Y1401">
        <v>0</v>
      </c>
      <c r="Z1401">
        <v>0</v>
      </c>
      <c r="AD1401" s="1">
        <v>41818.333333333336</v>
      </c>
      <c r="AE1401" s="1">
        <v>41840.708333333336</v>
      </c>
      <c r="AG1401" s="1">
        <v>41751.333333333336</v>
      </c>
      <c r="AH1401" s="1">
        <v>41773.708333333336</v>
      </c>
      <c r="AI1401" s="1">
        <v>41751.333333333336</v>
      </c>
      <c r="AJ1401" s="1">
        <v>41773.708333333336</v>
      </c>
      <c r="AK1401" s="1">
        <v>41751.333333333336</v>
      </c>
      <c r="AL1401" s="1">
        <v>41773.708333333336</v>
      </c>
      <c r="AM1401" s="1">
        <v>41818.333333333336</v>
      </c>
      <c r="AN1401" s="1">
        <v>41840.708333333336</v>
      </c>
      <c r="AP1401" t="s">
        <v>113</v>
      </c>
      <c r="AU1401" t="s">
        <v>3734</v>
      </c>
      <c r="AY1401" t="s">
        <v>106</v>
      </c>
      <c r="AZ1401">
        <v>0</v>
      </c>
      <c r="BA1401">
        <v>0</v>
      </c>
      <c r="BD1401" s="3">
        <v>41321.661111111112</v>
      </c>
      <c r="BE1401" s="3">
        <v>41321.663888888892</v>
      </c>
      <c r="BF1401" t="s">
        <v>115</v>
      </c>
      <c r="BG1401" t="s">
        <v>115</v>
      </c>
      <c r="BH1401">
        <v>8149</v>
      </c>
      <c r="BM1401">
        <v>43480</v>
      </c>
      <c r="BR1401" t="s">
        <v>2893</v>
      </c>
      <c r="BS1401" t="s">
        <v>2894</v>
      </c>
      <c r="BU1401">
        <v>1</v>
      </c>
      <c r="BV1401" t="s">
        <v>118</v>
      </c>
      <c r="BX1401" t="s">
        <v>119</v>
      </c>
      <c r="BY1401" t="s">
        <v>119</v>
      </c>
      <c r="BZ1401" t="s">
        <v>119</v>
      </c>
      <c r="CA1401">
        <v>1</v>
      </c>
      <c r="CC1401" t="s">
        <v>120</v>
      </c>
      <c r="CH1401">
        <v>540</v>
      </c>
      <c r="CI1401">
        <v>35820</v>
      </c>
      <c r="CJ1401" t="s">
        <v>106</v>
      </c>
      <c r="CK1401" t="s">
        <v>106</v>
      </c>
      <c r="CL1401">
        <v>10</v>
      </c>
      <c r="CM1401" t="s">
        <v>2889</v>
      </c>
      <c r="CO1401">
        <v>124470</v>
      </c>
      <c r="CQ1401">
        <v>0</v>
      </c>
      <c r="CR1401">
        <v>0</v>
      </c>
      <c r="CS1401">
        <v>0</v>
      </c>
      <c r="CY1401" t="s">
        <v>123</v>
      </c>
      <c r="CZ1401" t="s">
        <v>124</v>
      </c>
      <c r="DD1401" t="str" cm="1">
        <f t="array" ref="DD1401">TEXT(_xlfn.SEQUENCE(1, DATEDIF(AG1401, AH1401, "m") + 1, AG1401, 30), "YYYY-APMM")</f>
        <v>2014-AP04</v>
      </c>
      <c r="DN1401">
        <f t="shared" si="42"/>
        <v>850</v>
      </c>
      <c r="DO1401" t="str">
        <f t="shared" si="43"/>
        <v>GRANITE MASON SK</v>
      </c>
    </row>
    <row r="1402" spans="1:119" x14ac:dyDescent="0.35">
      <c r="A1402" t="s">
        <v>105</v>
      </c>
      <c r="B1402">
        <v>500687</v>
      </c>
      <c r="C1402">
        <v>6359</v>
      </c>
      <c r="D1402">
        <v>124473</v>
      </c>
      <c r="E1402">
        <v>13662</v>
      </c>
      <c r="F1402">
        <v>0</v>
      </c>
      <c r="G1402" t="s">
        <v>106</v>
      </c>
      <c r="H1402" t="s">
        <v>106</v>
      </c>
      <c r="I1402" t="s">
        <v>106</v>
      </c>
      <c r="J1402" t="s">
        <v>107</v>
      </c>
      <c r="K1402" t="s">
        <v>108</v>
      </c>
      <c r="L1402" t="s">
        <v>109</v>
      </c>
      <c r="M1402" t="s">
        <v>110</v>
      </c>
      <c r="N1402" t="s">
        <v>3735</v>
      </c>
      <c r="O1402" t="s">
        <v>2935</v>
      </c>
      <c r="P1402">
        <v>8178</v>
      </c>
      <c r="Q1402">
        <v>392</v>
      </c>
      <c r="R1402">
        <v>0</v>
      </c>
      <c r="S1402">
        <v>160</v>
      </c>
      <c r="T1402">
        <v>0</v>
      </c>
      <c r="U1402">
        <v>1320.5</v>
      </c>
      <c r="V1402">
        <v>1320.5</v>
      </c>
      <c r="W1402">
        <v>160</v>
      </c>
      <c r="X1402">
        <v>0</v>
      </c>
      <c r="Y1402">
        <v>0</v>
      </c>
      <c r="Z1402">
        <v>0</v>
      </c>
      <c r="AD1402" s="1">
        <v>41791.333333333336</v>
      </c>
      <c r="AE1402" s="1">
        <v>41813.708333333336</v>
      </c>
      <c r="AG1402" s="1">
        <v>41734.333333333336</v>
      </c>
      <c r="AH1402" s="1">
        <v>41756.708333333336</v>
      </c>
      <c r="AI1402" s="1">
        <v>41734.333333333336</v>
      </c>
      <c r="AJ1402" s="1">
        <v>41756.708333333336</v>
      </c>
      <c r="AK1402" s="1">
        <v>41734.333333333336</v>
      </c>
      <c r="AL1402" s="1">
        <v>41756.708333333336</v>
      </c>
      <c r="AM1402" s="1">
        <v>41791.333333333336</v>
      </c>
      <c r="AN1402" s="1">
        <v>41813.708333333336</v>
      </c>
      <c r="AP1402" t="s">
        <v>113</v>
      </c>
      <c r="AU1402" t="s">
        <v>3736</v>
      </c>
      <c r="AY1402" t="s">
        <v>106</v>
      </c>
      <c r="AZ1402">
        <v>0</v>
      </c>
      <c r="BA1402">
        <v>0</v>
      </c>
      <c r="BD1402" s="3">
        <v>41321.661111111112</v>
      </c>
      <c r="BE1402" s="3">
        <v>41321.663888888892</v>
      </c>
      <c r="BF1402" t="s">
        <v>115</v>
      </c>
      <c r="BG1402" t="s">
        <v>115</v>
      </c>
      <c r="BH1402">
        <v>8149</v>
      </c>
      <c r="BM1402">
        <v>43550</v>
      </c>
      <c r="BR1402" t="s">
        <v>116</v>
      </c>
      <c r="BS1402" t="s">
        <v>117</v>
      </c>
      <c r="BU1402">
        <v>1</v>
      </c>
      <c r="BV1402" t="s">
        <v>118</v>
      </c>
      <c r="BX1402" t="s">
        <v>119</v>
      </c>
      <c r="BY1402" t="s">
        <v>119</v>
      </c>
      <c r="BZ1402" t="s">
        <v>119</v>
      </c>
      <c r="CA1402">
        <v>1</v>
      </c>
      <c r="CC1402" t="s">
        <v>120</v>
      </c>
      <c r="CH1402">
        <v>540</v>
      </c>
      <c r="CI1402">
        <v>35820</v>
      </c>
      <c r="CJ1402" t="s">
        <v>106</v>
      </c>
      <c r="CK1402" t="s">
        <v>106</v>
      </c>
      <c r="CL1402">
        <v>10</v>
      </c>
      <c r="CM1402" t="s">
        <v>2889</v>
      </c>
      <c r="CO1402">
        <v>124470</v>
      </c>
      <c r="CQ1402">
        <v>0</v>
      </c>
      <c r="CR1402">
        <v>0</v>
      </c>
      <c r="CS1402">
        <v>0</v>
      </c>
      <c r="CY1402" t="s">
        <v>123</v>
      </c>
      <c r="CZ1402" t="s">
        <v>124</v>
      </c>
      <c r="DD1402" t="str" cm="1">
        <f t="array" ref="DD1402">TEXT(_xlfn.SEQUENCE(1, DATEDIF(AG1402, AH1402, "m") + 1, AG1402, 30), "YYYY-APMM")</f>
        <v>2014-AP04</v>
      </c>
      <c r="DN1402">
        <f t="shared" si="42"/>
        <v>1320.5</v>
      </c>
      <c r="DO1402" t="str">
        <f t="shared" si="43"/>
        <v>LABOR- SUBCONTRACTOR</v>
      </c>
    </row>
    <row r="1403" spans="1:119" x14ac:dyDescent="0.35">
      <c r="A1403" t="s">
        <v>105</v>
      </c>
      <c r="B1403">
        <v>500688</v>
      </c>
      <c r="C1403">
        <v>6359</v>
      </c>
      <c r="D1403">
        <v>124473</v>
      </c>
      <c r="E1403">
        <v>13662</v>
      </c>
      <c r="F1403">
        <v>0</v>
      </c>
      <c r="G1403" t="s">
        <v>106</v>
      </c>
      <c r="H1403" t="s">
        <v>106</v>
      </c>
      <c r="I1403" t="s">
        <v>106</v>
      </c>
      <c r="J1403" t="s">
        <v>107</v>
      </c>
      <c r="K1403" t="s">
        <v>108</v>
      </c>
      <c r="L1403" t="s">
        <v>109</v>
      </c>
      <c r="M1403" t="s">
        <v>110</v>
      </c>
      <c r="N1403" t="s">
        <v>3737</v>
      </c>
      <c r="O1403" t="s">
        <v>2938</v>
      </c>
      <c r="P1403">
        <v>8178</v>
      </c>
      <c r="Q1403">
        <v>416</v>
      </c>
      <c r="R1403">
        <v>24</v>
      </c>
      <c r="S1403">
        <v>200</v>
      </c>
      <c r="T1403">
        <v>0</v>
      </c>
      <c r="U1403">
        <v>130</v>
      </c>
      <c r="V1403">
        <v>130</v>
      </c>
      <c r="W1403">
        <v>200</v>
      </c>
      <c r="X1403">
        <v>0</v>
      </c>
      <c r="Y1403">
        <v>0</v>
      </c>
      <c r="Z1403">
        <v>0</v>
      </c>
      <c r="AD1403" s="1">
        <v>41802.333333333336</v>
      </c>
      <c r="AE1403" s="1">
        <v>41830.708333333336</v>
      </c>
      <c r="AG1403" s="1">
        <v>41742.333333333336</v>
      </c>
      <c r="AH1403" s="1">
        <v>41770.708333333336</v>
      </c>
      <c r="AI1403" s="1">
        <v>41742.333333333336</v>
      </c>
      <c r="AJ1403" s="1">
        <v>41770.708333333336</v>
      </c>
      <c r="AK1403" s="1">
        <v>41742.333333333336</v>
      </c>
      <c r="AL1403" s="1">
        <v>41770.708333333336</v>
      </c>
      <c r="AM1403" s="1">
        <v>41802.333333333336</v>
      </c>
      <c r="AN1403" s="1">
        <v>41830.708333333336</v>
      </c>
      <c r="AP1403" t="s">
        <v>113</v>
      </c>
      <c r="AU1403" t="s">
        <v>3738</v>
      </c>
      <c r="AY1403" t="s">
        <v>106</v>
      </c>
      <c r="AZ1403">
        <v>0</v>
      </c>
      <c r="BA1403">
        <v>0</v>
      </c>
      <c r="BD1403" s="3">
        <v>41321.661111111112</v>
      </c>
      <c r="BE1403" s="3">
        <v>41321.663888888892</v>
      </c>
      <c r="BF1403" t="s">
        <v>115</v>
      </c>
      <c r="BG1403" t="s">
        <v>115</v>
      </c>
      <c r="BH1403">
        <v>8149</v>
      </c>
      <c r="BM1403">
        <v>43550</v>
      </c>
      <c r="BR1403" t="s">
        <v>116</v>
      </c>
      <c r="BS1403" t="s">
        <v>117</v>
      </c>
      <c r="BU1403">
        <v>1</v>
      </c>
      <c r="BV1403" t="s">
        <v>118</v>
      </c>
      <c r="BX1403" t="s">
        <v>119</v>
      </c>
      <c r="BY1403" t="s">
        <v>119</v>
      </c>
      <c r="BZ1403" t="s">
        <v>119</v>
      </c>
      <c r="CA1403">
        <v>1</v>
      </c>
      <c r="CC1403" t="s">
        <v>120</v>
      </c>
      <c r="CH1403">
        <v>540</v>
      </c>
      <c r="CI1403">
        <v>35820</v>
      </c>
      <c r="CJ1403" t="s">
        <v>106</v>
      </c>
      <c r="CK1403" t="s">
        <v>106</v>
      </c>
      <c r="CL1403">
        <v>10</v>
      </c>
      <c r="CM1403" t="s">
        <v>2889</v>
      </c>
      <c r="CO1403">
        <v>124470</v>
      </c>
      <c r="CQ1403">
        <v>0</v>
      </c>
      <c r="CR1403">
        <v>0</v>
      </c>
      <c r="CS1403">
        <v>0</v>
      </c>
      <c r="CY1403" t="s">
        <v>123</v>
      </c>
      <c r="CZ1403" t="s">
        <v>124</v>
      </c>
      <c r="DD1403" t="str" cm="1">
        <f t="array" ref="DD1403">TEXT(_xlfn.SEQUENCE(1, DATEDIF(AG1403, AH1403, "m") + 1, AG1403, 30), "YYYY-APMM")</f>
        <v>2014-AP04</v>
      </c>
      <c r="DN1403">
        <f t="shared" si="42"/>
        <v>130</v>
      </c>
      <c r="DO1403" t="str">
        <f t="shared" si="43"/>
        <v>LABOR- SUBCONTRACTOR</v>
      </c>
    </row>
    <row r="1404" spans="1:119" x14ac:dyDescent="0.35">
      <c r="A1404" t="s">
        <v>105</v>
      </c>
      <c r="B1404">
        <v>500689</v>
      </c>
      <c r="C1404">
        <v>6359</v>
      </c>
      <c r="D1404">
        <v>124473</v>
      </c>
      <c r="E1404">
        <v>13662</v>
      </c>
      <c r="F1404">
        <v>0</v>
      </c>
      <c r="G1404" t="s">
        <v>106</v>
      </c>
      <c r="H1404" t="s">
        <v>106</v>
      </c>
      <c r="I1404" t="s">
        <v>106</v>
      </c>
      <c r="J1404" t="s">
        <v>107</v>
      </c>
      <c r="K1404" t="s">
        <v>108</v>
      </c>
      <c r="L1404" t="s">
        <v>109</v>
      </c>
      <c r="M1404" t="s">
        <v>110</v>
      </c>
      <c r="N1404" t="s">
        <v>3739</v>
      </c>
      <c r="O1404" t="s">
        <v>2941</v>
      </c>
      <c r="P1404">
        <v>8178</v>
      </c>
      <c r="Q1404">
        <v>392</v>
      </c>
      <c r="R1404">
        <v>0</v>
      </c>
      <c r="S1404">
        <v>200</v>
      </c>
      <c r="T1404">
        <v>0</v>
      </c>
      <c r="U1404">
        <v>1216.3</v>
      </c>
      <c r="V1404">
        <v>1216.3</v>
      </c>
      <c r="W1404">
        <v>200</v>
      </c>
      <c r="X1404">
        <v>0</v>
      </c>
      <c r="Y1404">
        <v>0</v>
      </c>
      <c r="Z1404">
        <v>0</v>
      </c>
      <c r="AD1404" s="1">
        <v>41802.333333333336</v>
      </c>
      <c r="AE1404" s="1">
        <v>41830.708333333336</v>
      </c>
      <c r="AG1404" s="1">
        <v>41745.333333333336</v>
      </c>
      <c r="AH1404" s="1">
        <v>41773.708333333336</v>
      </c>
      <c r="AI1404" s="1">
        <v>41745.333333333336</v>
      </c>
      <c r="AJ1404" s="1">
        <v>41773.708333333336</v>
      </c>
      <c r="AK1404" s="1">
        <v>41745.333333333336</v>
      </c>
      <c r="AL1404" s="1">
        <v>41773.708333333336</v>
      </c>
      <c r="AM1404" s="1">
        <v>41802.333333333336</v>
      </c>
      <c r="AN1404" s="1">
        <v>41830.708333333336</v>
      </c>
      <c r="AP1404" t="s">
        <v>113</v>
      </c>
      <c r="AU1404" t="s">
        <v>3740</v>
      </c>
      <c r="AY1404" t="s">
        <v>106</v>
      </c>
      <c r="AZ1404">
        <v>0</v>
      </c>
      <c r="BA1404">
        <v>0</v>
      </c>
      <c r="BD1404" s="3">
        <v>41321.661111111112</v>
      </c>
      <c r="BE1404" s="3">
        <v>41328.377083333333</v>
      </c>
      <c r="BF1404" t="s">
        <v>115</v>
      </c>
      <c r="BG1404" t="s">
        <v>115</v>
      </c>
      <c r="BH1404">
        <v>8149</v>
      </c>
      <c r="BM1404">
        <v>43550</v>
      </c>
      <c r="BR1404" t="s">
        <v>116</v>
      </c>
      <c r="BS1404" t="s">
        <v>117</v>
      </c>
      <c r="BU1404">
        <v>1</v>
      </c>
      <c r="BV1404" t="s">
        <v>118</v>
      </c>
      <c r="BX1404" t="s">
        <v>119</v>
      </c>
      <c r="BY1404" t="s">
        <v>119</v>
      </c>
      <c r="BZ1404" t="s">
        <v>119</v>
      </c>
      <c r="CA1404">
        <v>1</v>
      </c>
      <c r="CC1404" t="s">
        <v>120</v>
      </c>
      <c r="CH1404">
        <v>540</v>
      </c>
      <c r="CI1404">
        <v>35820</v>
      </c>
      <c r="CJ1404" t="s">
        <v>106</v>
      </c>
      <c r="CK1404" t="s">
        <v>106</v>
      </c>
      <c r="CL1404">
        <v>10</v>
      </c>
      <c r="CM1404" t="s">
        <v>2889</v>
      </c>
      <c r="CO1404">
        <v>124470</v>
      </c>
      <c r="CQ1404">
        <v>0</v>
      </c>
      <c r="CR1404">
        <v>0</v>
      </c>
      <c r="CS1404">
        <v>0</v>
      </c>
      <c r="CY1404" t="s">
        <v>123</v>
      </c>
      <c r="CZ1404" t="s">
        <v>124</v>
      </c>
      <c r="DD1404" t="str" cm="1">
        <f t="array" ref="DD1404">TEXT(_xlfn.SEQUENCE(1, DATEDIF(AG1404, AH1404, "m") + 1, AG1404, 30), "YYYY-APMM")</f>
        <v>2014-AP04</v>
      </c>
      <c r="DN1404">
        <f t="shared" si="42"/>
        <v>1216.3</v>
      </c>
      <c r="DO1404" t="str">
        <f t="shared" si="43"/>
        <v>LABOR- SUBCONTRACTOR</v>
      </c>
    </row>
    <row r="1405" spans="1:119" x14ac:dyDescent="0.35">
      <c r="A1405" t="s">
        <v>105</v>
      </c>
      <c r="B1405">
        <v>500690</v>
      </c>
      <c r="C1405">
        <v>6359</v>
      </c>
      <c r="D1405">
        <v>124473</v>
      </c>
      <c r="E1405">
        <v>13662</v>
      </c>
      <c r="F1405">
        <v>0</v>
      </c>
      <c r="G1405" t="s">
        <v>106</v>
      </c>
      <c r="H1405" t="s">
        <v>106</v>
      </c>
      <c r="I1405" t="s">
        <v>106</v>
      </c>
      <c r="J1405" t="s">
        <v>107</v>
      </c>
      <c r="K1405" t="s">
        <v>108</v>
      </c>
      <c r="L1405" t="s">
        <v>109</v>
      </c>
      <c r="M1405" t="s">
        <v>110</v>
      </c>
      <c r="N1405" t="s">
        <v>3741</v>
      </c>
      <c r="O1405" t="s">
        <v>2944</v>
      </c>
      <c r="P1405">
        <v>8178</v>
      </c>
      <c r="Q1405">
        <v>456</v>
      </c>
      <c r="R1405">
        <v>0</v>
      </c>
      <c r="S1405">
        <v>120</v>
      </c>
      <c r="T1405">
        <v>0</v>
      </c>
      <c r="U1405">
        <v>660</v>
      </c>
      <c r="V1405">
        <v>660</v>
      </c>
      <c r="W1405">
        <v>120</v>
      </c>
      <c r="X1405">
        <v>0</v>
      </c>
      <c r="Y1405">
        <v>0</v>
      </c>
      <c r="Z1405">
        <v>0</v>
      </c>
      <c r="AD1405" s="1">
        <v>41832.333333333336</v>
      </c>
      <c r="AE1405" s="1">
        <v>41848.708333333336</v>
      </c>
      <c r="AG1405" s="1">
        <v>41765.333333333336</v>
      </c>
      <c r="AH1405" s="1">
        <v>41781.708333333336</v>
      </c>
      <c r="AI1405" s="1">
        <v>41765.333333333336</v>
      </c>
      <c r="AJ1405" s="1">
        <v>41781.708333333336</v>
      </c>
      <c r="AK1405" s="1">
        <v>41765.333333333336</v>
      </c>
      <c r="AL1405" s="1">
        <v>41781.708333333336</v>
      </c>
      <c r="AM1405" s="1">
        <v>41832.333333333336</v>
      </c>
      <c r="AN1405" s="1">
        <v>41848.708333333336</v>
      </c>
      <c r="AP1405" t="s">
        <v>113</v>
      </c>
      <c r="AU1405" t="s">
        <v>3742</v>
      </c>
      <c r="AY1405" t="s">
        <v>106</v>
      </c>
      <c r="AZ1405">
        <v>0</v>
      </c>
      <c r="BA1405">
        <v>0</v>
      </c>
      <c r="BD1405" s="3">
        <v>41321.661111111112</v>
      </c>
      <c r="BE1405" s="3">
        <v>41321.663888888892</v>
      </c>
      <c r="BF1405" t="s">
        <v>115</v>
      </c>
      <c r="BG1405" t="s">
        <v>115</v>
      </c>
      <c r="BH1405">
        <v>8149</v>
      </c>
      <c r="BM1405">
        <v>43550</v>
      </c>
      <c r="BR1405" t="s">
        <v>116</v>
      </c>
      <c r="BS1405" t="s">
        <v>117</v>
      </c>
      <c r="BU1405">
        <v>1</v>
      </c>
      <c r="BV1405" t="s">
        <v>118</v>
      </c>
      <c r="BX1405" t="s">
        <v>119</v>
      </c>
      <c r="BY1405" t="s">
        <v>119</v>
      </c>
      <c r="BZ1405" t="s">
        <v>119</v>
      </c>
      <c r="CA1405">
        <v>1</v>
      </c>
      <c r="CC1405" t="s">
        <v>120</v>
      </c>
      <c r="CH1405">
        <v>540</v>
      </c>
      <c r="CI1405">
        <v>35820</v>
      </c>
      <c r="CJ1405" t="s">
        <v>106</v>
      </c>
      <c r="CK1405" t="s">
        <v>106</v>
      </c>
      <c r="CL1405">
        <v>10</v>
      </c>
      <c r="CM1405" t="s">
        <v>2889</v>
      </c>
      <c r="CO1405">
        <v>124470</v>
      </c>
      <c r="CQ1405">
        <v>0</v>
      </c>
      <c r="CR1405">
        <v>0</v>
      </c>
      <c r="CS1405">
        <v>0</v>
      </c>
      <c r="CY1405" t="s">
        <v>123</v>
      </c>
      <c r="CZ1405" t="s">
        <v>124</v>
      </c>
      <c r="DD1405" t="str" cm="1">
        <f t="array" ref="DD1405">TEXT(_xlfn.SEQUENCE(1, DATEDIF(AG1405, AH1405, "m") + 1, AG1405, 30), "YYYY-APMM")</f>
        <v>2014-AP05</v>
      </c>
      <c r="DN1405">
        <f t="shared" si="42"/>
        <v>660</v>
      </c>
      <c r="DO1405" t="str">
        <f t="shared" si="43"/>
        <v>LABOR- SUBCONTRACTOR</v>
      </c>
    </row>
    <row r="1406" spans="1:119" x14ac:dyDescent="0.35">
      <c r="A1406" t="s">
        <v>105</v>
      </c>
      <c r="B1406">
        <v>500691</v>
      </c>
      <c r="C1406">
        <v>6359</v>
      </c>
      <c r="D1406">
        <v>124473</v>
      </c>
      <c r="E1406">
        <v>13662</v>
      </c>
      <c r="F1406">
        <v>0</v>
      </c>
      <c r="G1406" t="s">
        <v>106</v>
      </c>
      <c r="H1406" t="s">
        <v>106</v>
      </c>
      <c r="I1406" t="s">
        <v>106</v>
      </c>
      <c r="J1406" t="s">
        <v>107</v>
      </c>
      <c r="K1406" t="s">
        <v>108</v>
      </c>
      <c r="L1406" t="s">
        <v>109</v>
      </c>
      <c r="M1406" t="s">
        <v>110</v>
      </c>
      <c r="N1406" t="s">
        <v>3743</v>
      </c>
      <c r="O1406" t="s">
        <v>2902</v>
      </c>
      <c r="P1406">
        <v>8178</v>
      </c>
      <c r="Q1406">
        <v>456</v>
      </c>
      <c r="R1406">
        <v>0</v>
      </c>
      <c r="S1406">
        <v>120</v>
      </c>
      <c r="T1406">
        <v>0</v>
      </c>
      <c r="U1406">
        <v>88</v>
      </c>
      <c r="V1406">
        <v>88</v>
      </c>
      <c r="W1406">
        <v>120</v>
      </c>
      <c r="X1406">
        <v>0</v>
      </c>
      <c r="Y1406">
        <v>0</v>
      </c>
      <c r="Z1406">
        <v>0</v>
      </c>
      <c r="AD1406" s="1">
        <v>41837.333333333336</v>
      </c>
      <c r="AE1406" s="1">
        <v>41857.708333333336</v>
      </c>
      <c r="AG1406" s="1">
        <v>41771.333333333336</v>
      </c>
      <c r="AH1406" s="1">
        <v>41787.708333333336</v>
      </c>
      <c r="AI1406" s="1">
        <v>41771.333333333336</v>
      </c>
      <c r="AJ1406" s="1">
        <v>41787.708333333336</v>
      </c>
      <c r="AK1406" s="1">
        <v>41771.333333333336</v>
      </c>
      <c r="AL1406" s="1">
        <v>41787.708333333336</v>
      </c>
      <c r="AM1406" s="1">
        <v>41837.333333333336</v>
      </c>
      <c r="AN1406" s="1">
        <v>41857.708333333336</v>
      </c>
      <c r="AP1406" t="s">
        <v>113</v>
      </c>
      <c r="AU1406" t="s">
        <v>3744</v>
      </c>
      <c r="AY1406" t="s">
        <v>106</v>
      </c>
      <c r="AZ1406">
        <v>0</v>
      </c>
      <c r="BA1406">
        <v>0</v>
      </c>
      <c r="BD1406" s="3">
        <v>41321.661111111112</v>
      </c>
      <c r="BE1406" s="3">
        <v>41321.663888888892</v>
      </c>
      <c r="BF1406" t="s">
        <v>115</v>
      </c>
      <c r="BG1406" t="s">
        <v>115</v>
      </c>
      <c r="BH1406">
        <v>8149</v>
      </c>
      <c r="BM1406">
        <v>43550</v>
      </c>
      <c r="BR1406" t="s">
        <v>116</v>
      </c>
      <c r="BS1406" t="s">
        <v>117</v>
      </c>
      <c r="BU1406">
        <v>1</v>
      </c>
      <c r="BV1406" t="s">
        <v>118</v>
      </c>
      <c r="BX1406" t="s">
        <v>119</v>
      </c>
      <c r="BY1406" t="s">
        <v>119</v>
      </c>
      <c r="BZ1406" t="s">
        <v>119</v>
      </c>
      <c r="CA1406">
        <v>1</v>
      </c>
      <c r="CC1406" t="s">
        <v>120</v>
      </c>
      <c r="CH1406">
        <v>540</v>
      </c>
      <c r="CI1406">
        <v>35820</v>
      </c>
      <c r="CJ1406" t="s">
        <v>106</v>
      </c>
      <c r="CK1406" t="s">
        <v>106</v>
      </c>
      <c r="CL1406">
        <v>10</v>
      </c>
      <c r="CM1406" t="s">
        <v>2889</v>
      </c>
      <c r="CO1406">
        <v>124470</v>
      </c>
      <c r="CQ1406">
        <v>0</v>
      </c>
      <c r="CR1406">
        <v>0</v>
      </c>
      <c r="CS1406">
        <v>0</v>
      </c>
      <c r="CY1406" t="s">
        <v>123</v>
      </c>
      <c r="CZ1406" t="s">
        <v>124</v>
      </c>
      <c r="DD1406" t="str" cm="1">
        <f t="array" ref="DD1406">TEXT(_xlfn.SEQUENCE(1, DATEDIF(AG1406, AH1406, "m") + 1, AG1406, 30), "YYYY-APMM")</f>
        <v>2014-AP05</v>
      </c>
      <c r="DN1406">
        <f t="shared" si="42"/>
        <v>88</v>
      </c>
      <c r="DO1406" t="str">
        <f t="shared" si="43"/>
        <v>LABOR- SUBCONTRACTOR</v>
      </c>
    </row>
    <row r="1407" spans="1:119" x14ac:dyDescent="0.35">
      <c r="A1407" t="s">
        <v>105</v>
      </c>
      <c r="B1407">
        <v>500692</v>
      </c>
      <c r="C1407">
        <v>6359</v>
      </c>
      <c r="D1407">
        <v>124473</v>
      </c>
      <c r="E1407">
        <v>13662</v>
      </c>
      <c r="F1407">
        <v>0</v>
      </c>
      <c r="G1407" t="s">
        <v>106</v>
      </c>
      <c r="H1407" t="s">
        <v>106</v>
      </c>
      <c r="I1407" t="s">
        <v>106</v>
      </c>
      <c r="J1407" t="s">
        <v>107</v>
      </c>
      <c r="K1407" t="s">
        <v>108</v>
      </c>
      <c r="L1407" t="s">
        <v>109</v>
      </c>
      <c r="M1407" t="s">
        <v>110</v>
      </c>
      <c r="N1407" t="s">
        <v>3745</v>
      </c>
      <c r="O1407" t="s">
        <v>2947</v>
      </c>
      <c r="P1407">
        <v>8178</v>
      </c>
      <c r="Q1407">
        <v>536</v>
      </c>
      <c r="R1407">
        <v>40</v>
      </c>
      <c r="S1407">
        <v>160</v>
      </c>
      <c r="T1407">
        <v>0</v>
      </c>
      <c r="U1407">
        <v>257.5</v>
      </c>
      <c r="V1407">
        <v>257.5</v>
      </c>
      <c r="W1407">
        <v>160</v>
      </c>
      <c r="X1407">
        <v>0</v>
      </c>
      <c r="Y1407">
        <v>0</v>
      </c>
      <c r="Z1407">
        <v>0</v>
      </c>
      <c r="AD1407" s="1">
        <v>41860.333333333336</v>
      </c>
      <c r="AE1407" s="1">
        <v>41882.708333333336</v>
      </c>
      <c r="AG1407" s="1">
        <v>41778.333333333336</v>
      </c>
      <c r="AH1407" s="1">
        <v>41800.708333333336</v>
      </c>
      <c r="AI1407" s="1">
        <v>41778.333333333336</v>
      </c>
      <c r="AJ1407" s="1">
        <v>41800.708333333336</v>
      </c>
      <c r="AK1407" s="1">
        <v>41778.333333333336</v>
      </c>
      <c r="AL1407" s="1">
        <v>41800.708333333336</v>
      </c>
      <c r="AM1407" s="1">
        <v>41860.333333333336</v>
      </c>
      <c r="AN1407" s="1">
        <v>41882.708333333336</v>
      </c>
      <c r="AP1407" t="s">
        <v>113</v>
      </c>
      <c r="AU1407" t="s">
        <v>3746</v>
      </c>
      <c r="AY1407" t="s">
        <v>106</v>
      </c>
      <c r="AZ1407">
        <v>0</v>
      </c>
      <c r="BA1407">
        <v>0</v>
      </c>
      <c r="BD1407" s="3">
        <v>41321.661111111112</v>
      </c>
      <c r="BE1407" s="3">
        <v>41321.663888888892</v>
      </c>
      <c r="BF1407" t="s">
        <v>115</v>
      </c>
      <c r="BG1407" t="s">
        <v>115</v>
      </c>
      <c r="BH1407">
        <v>8149</v>
      </c>
      <c r="BM1407">
        <v>43550</v>
      </c>
      <c r="BR1407" t="s">
        <v>116</v>
      </c>
      <c r="BS1407" t="s">
        <v>117</v>
      </c>
      <c r="BU1407">
        <v>1</v>
      </c>
      <c r="BV1407" t="s">
        <v>118</v>
      </c>
      <c r="BX1407" t="s">
        <v>119</v>
      </c>
      <c r="BY1407" t="s">
        <v>119</v>
      </c>
      <c r="BZ1407" t="s">
        <v>119</v>
      </c>
      <c r="CA1407">
        <v>1</v>
      </c>
      <c r="CC1407" t="s">
        <v>120</v>
      </c>
      <c r="CH1407">
        <v>540</v>
      </c>
      <c r="CI1407">
        <v>35820</v>
      </c>
      <c r="CJ1407" t="s">
        <v>106</v>
      </c>
      <c r="CK1407" t="s">
        <v>106</v>
      </c>
      <c r="CL1407">
        <v>10</v>
      </c>
      <c r="CM1407" t="s">
        <v>2889</v>
      </c>
      <c r="CO1407">
        <v>124470</v>
      </c>
      <c r="CQ1407">
        <v>0</v>
      </c>
      <c r="CR1407">
        <v>0</v>
      </c>
      <c r="CS1407">
        <v>0</v>
      </c>
      <c r="CY1407" t="s">
        <v>123</v>
      </c>
      <c r="CZ1407" t="s">
        <v>124</v>
      </c>
      <c r="DD1407" t="str" cm="1">
        <f t="array" ref="DD1407">TEXT(_xlfn.SEQUENCE(1, DATEDIF(AG1407, AH1407, "m") + 1, AG1407, 30), "YYYY-APMM")</f>
        <v>2014-AP05</v>
      </c>
      <c r="DN1407">
        <f t="shared" si="42"/>
        <v>257.5</v>
      </c>
      <c r="DO1407" t="str">
        <f t="shared" si="43"/>
        <v>LABOR- SUBCONTRACTOR</v>
      </c>
    </row>
    <row r="1408" spans="1:119" x14ac:dyDescent="0.35">
      <c r="A1408" t="s">
        <v>105</v>
      </c>
      <c r="B1408">
        <v>500693</v>
      </c>
      <c r="C1408">
        <v>6359</v>
      </c>
      <c r="D1408">
        <v>124476</v>
      </c>
      <c r="E1408">
        <v>13662</v>
      </c>
      <c r="F1408">
        <v>0</v>
      </c>
      <c r="G1408" t="s">
        <v>106</v>
      </c>
      <c r="H1408" t="s">
        <v>106</v>
      </c>
      <c r="I1408" t="s">
        <v>106</v>
      </c>
      <c r="J1408" t="s">
        <v>107</v>
      </c>
      <c r="K1408" t="s">
        <v>108</v>
      </c>
      <c r="L1408" t="s">
        <v>109</v>
      </c>
      <c r="M1408" t="s">
        <v>110</v>
      </c>
      <c r="N1408" t="s">
        <v>3747</v>
      </c>
      <c r="O1408" t="s">
        <v>3023</v>
      </c>
      <c r="P1408">
        <v>8178</v>
      </c>
      <c r="Q1408">
        <v>24</v>
      </c>
      <c r="R1408">
        <v>0</v>
      </c>
      <c r="S1408">
        <v>144</v>
      </c>
      <c r="T1408">
        <v>0</v>
      </c>
      <c r="U1408">
        <v>825.6</v>
      </c>
      <c r="V1408">
        <v>825.6</v>
      </c>
      <c r="W1408">
        <v>144</v>
      </c>
      <c r="X1408">
        <v>0</v>
      </c>
      <c r="Y1408">
        <v>0</v>
      </c>
      <c r="Z1408">
        <v>0</v>
      </c>
      <c r="AD1408" s="1">
        <v>41860.333333333336</v>
      </c>
      <c r="AE1408" s="1">
        <v>41879.708333333336</v>
      </c>
      <c r="AG1408" s="1">
        <v>41856.333333333336</v>
      </c>
      <c r="AH1408" s="1">
        <v>41876.708333333336</v>
      </c>
      <c r="AI1408" s="1">
        <v>41856.333333333336</v>
      </c>
      <c r="AJ1408" s="1">
        <v>41876.708333333336</v>
      </c>
      <c r="AK1408" s="1">
        <v>41856.333333333336</v>
      </c>
      <c r="AL1408" s="1">
        <v>41876.708333333336</v>
      </c>
      <c r="AM1408" s="1">
        <v>41860.333333333336</v>
      </c>
      <c r="AN1408" s="1">
        <v>41879.708333333336</v>
      </c>
      <c r="AP1408" t="s">
        <v>113</v>
      </c>
      <c r="AU1408" t="s">
        <v>3748</v>
      </c>
      <c r="AY1408" t="s">
        <v>106</v>
      </c>
      <c r="AZ1408">
        <v>0</v>
      </c>
      <c r="BA1408">
        <v>0</v>
      </c>
      <c r="BD1408" s="3">
        <v>41321.661111111112</v>
      </c>
      <c r="BE1408" s="3">
        <v>41321.663888888892</v>
      </c>
      <c r="BF1408" t="s">
        <v>115</v>
      </c>
      <c r="BG1408" t="s">
        <v>115</v>
      </c>
      <c r="BH1408">
        <v>8149</v>
      </c>
      <c r="BM1408">
        <v>43550</v>
      </c>
      <c r="BR1408" t="s">
        <v>116</v>
      </c>
      <c r="BS1408" t="s">
        <v>117</v>
      </c>
      <c r="BU1408">
        <v>1</v>
      </c>
      <c r="BV1408" t="s">
        <v>118</v>
      </c>
      <c r="BX1408" t="s">
        <v>119</v>
      </c>
      <c r="BY1408" t="s">
        <v>119</v>
      </c>
      <c r="BZ1408" t="s">
        <v>119</v>
      </c>
      <c r="CA1408">
        <v>1</v>
      </c>
      <c r="CC1408" t="s">
        <v>120</v>
      </c>
      <c r="CH1408">
        <v>540</v>
      </c>
      <c r="CI1408">
        <v>35920</v>
      </c>
      <c r="CJ1408" t="s">
        <v>106</v>
      </c>
      <c r="CK1408" t="s">
        <v>106</v>
      </c>
      <c r="CL1408">
        <v>20</v>
      </c>
      <c r="CM1408" t="s">
        <v>2867</v>
      </c>
      <c r="CO1408">
        <v>124475</v>
      </c>
      <c r="CQ1408">
        <v>0</v>
      </c>
      <c r="CR1408">
        <v>0</v>
      </c>
      <c r="CS1408">
        <v>0</v>
      </c>
      <c r="CY1408" t="s">
        <v>123</v>
      </c>
      <c r="CZ1408" t="s">
        <v>124</v>
      </c>
      <c r="DD1408" t="str" cm="1">
        <f t="array" ref="DD1408">TEXT(_xlfn.SEQUENCE(1, DATEDIF(AG1408, AH1408, "m") + 1, AG1408, 30), "YYYY-APMM")</f>
        <v>2014-AP08</v>
      </c>
      <c r="DN1408">
        <f t="shared" si="42"/>
        <v>825.6</v>
      </c>
      <c r="DO1408" t="str">
        <f t="shared" si="43"/>
        <v>LABOR- SUBCONTRACTOR</v>
      </c>
    </row>
    <row r="1409" spans="1:119" x14ac:dyDescent="0.35">
      <c r="A1409" t="s">
        <v>105</v>
      </c>
      <c r="B1409">
        <v>500694</v>
      </c>
      <c r="C1409">
        <v>6359</v>
      </c>
      <c r="D1409">
        <v>124476</v>
      </c>
      <c r="E1409">
        <v>13662</v>
      </c>
      <c r="F1409">
        <v>0</v>
      </c>
      <c r="G1409" t="s">
        <v>106</v>
      </c>
      <c r="H1409" t="s">
        <v>106</v>
      </c>
      <c r="I1409" t="s">
        <v>106</v>
      </c>
      <c r="J1409" t="s">
        <v>107</v>
      </c>
      <c r="K1409" t="s">
        <v>108</v>
      </c>
      <c r="L1409" t="s">
        <v>109</v>
      </c>
      <c r="M1409" t="s">
        <v>110</v>
      </c>
      <c r="N1409" t="s">
        <v>3749</v>
      </c>
      <c r="O1409" t="s">
        <v>3026</v>
      </c>
      <c r="P1409">
        <v>8178</v>
      </c>
      <c r="Q1409">
        <v>24</v>
      </c>
      <c r="R1409">
        <v>0</v>
      </c>
      <c r="S1409">
        <v>184</v>
      </c>
      <c r="T1409">
        <v>0</v>
      </c>
      <c r="U1409">
        <v>1830.4</v>
      </c>
      <c r="V1409">
        <v>1830.4</v>
      </c>
      <c r="W1409">
        <v>184</v>
      </c>
      <c r="X1409">
        <v>0</v>
      </c>
      <c r="Y1409">
        <v>0</v>
      </c>
      <c r="Z1409">
        <v>0</v>
      </c>
      <c r="AD1409" s="1">
        <v>41871.333333333336</v>
      </c>
      <c r="AE1409" s="1">
        <v>41897.708333333336</v>
      </c>
      <c r="AG1409" s="1">
        <v>41868.333333333336</v>
      </c>
      <c r="AH1409" s="1">
        <v>41893.708333333336</v>
      </c>
      <c r="AI1409" s="1">
        <v>41868.333333333336</v>
      </c>
      <c r="AJ1409" s="1">
        <v>41893.708333333336</v>
      </c>
      <c r="AK1409" s="1">
        <v>41868.333333333336</v>
      </c>
      <c r="AL1409" s="1">
        <v>41893.708333333336</v>
      </c>
      <c r="AM1409" s="1">
        <v>41871.333333333336</v>
      </c>
      <c r="AN1409" s="1">
        <v>41897.708333333336</v>
      </c>
      <c r="AP1409" t="s">
        <v>113</v>
      </c>
      <c r="AU1409" t="s">
        <v>3750</v>
      </c>
      <c r="AY1409" t="s">
        <v>106</v>
      </c>
      <c r="AZ1409">
        <v>0</v>
      </c>
      <c r="BA1409">
        <v>0</v>
      </c>
      <c r="BD1409" s="3">
        <v>41321.661111111112</v>
      </c>
      <c r="BE1409" s="3">
        <v>41321.663888888892</v>
      </c>
      <c r="BF1409" t="s">
        <v>115</v>
      </c>
      <c r="BG1409" t="s">
        <v>115</v>
      </c>
      <c r="BH1409">
        <v>8149</v>
      </c>
      <c r="BM1409">
        <v>43550</v>
      </c>
      <c r="BR1409" t="s">
        <v>116</v>
      </c>
      <c r="BS1409" t="s">
        <v>117</v>
      </c>
      <c r="BU1409">
        <v>1</v>
      </c>
      <c r="BV1409" t="s">
        <v>118</v>
      </c>
      <c r="BX1409" t="s">
        <v>119</v>
      </c>
      <c r="BY1409" t="s">
        <v>119</v>
      </c>
      <c r="BZ1409" t="s">
        <v>119</v>
      </c>
      <c r="CA1409">
        <v>1</v>
      </c>
      <c r="CC1409" t="s">
        <v>120</v>
      </c>
      <c r="CH1409">
        <v>540</v>
      </c>
      <c r="CI1409">
        <v>35920</v>
      </c>
      <c r="CJ1409" t="s">
        <v>106</v>
      </c>
      <c r="CK1409" t="s">
        <v>106</v>
      </c>
      <c r="CL1409">
        <v>20</v>
      </c>
      <c r="CM1409" t="s">
        <v>2867</v>
      </c>
      <c r="CO1409">
        <v>124475</v>
      </c>
      <c r="CQ1409">
        <v>0</v>
      </c>
      <c r="CR1409">
        <v>0</v>
      </c>
      <c r="CS1409">
        <v>0</v>
      </c>
      <c r="CY1409" t="s">
        <v>123</v>
      </c>
      <c r="CZ1409" t="s">
        <v>124</v>
      </c>
      <c r="DD1409" t="str" cm="1">
        <f t="array" ref="DD1409">TEXT(_xlfn.SEQUENCE(1, DATEDIF(AG1409, AH1409, "m") + 1, AG1409, 30), "YYYY-APMM")</f>
        <v>2014-AP08</v>
      </c>
      <c r="DN1409">
        <f t="shared" si="42"/>
        <v>1830.4</v>
      </c>
      <c r="DO1409" t="str">
        <f t="shared" si="43"/>
        <v>LABOR- SUBCONTRACTOR</v>
      </c>
    </row>
    <row r="1410" spans="1:119" x14ac:dyDescent="0.35">
      <c r="A1410" t="s">
        <v>105</v>
      </c>
      <c r="B1410">
        <v>500695</v>
      </c>
      <c r="C1410">
        <v>6359</v>
      </c>
      <c r="D1410">
        <v>124477</v>
      </c>
      <c r="E1410">
        <v>13662</v>
      </c>
      <c r="F1410">
        <v>0</v>
      </c>
      <c r="G1410" t="s">
        <v>106</v>
      </c>
      <c r="H1410" t="s">
        <v>106</v>
      </c>
      <c r="I1410" t="s">
        <v>106</v>
      </c>
      <c r="J1410" t="s">
        <v>107</v>
      </c>
      <c r="K1410" t="s">
        <v>108</v>
      </c>
      <c r="L1410" t="s">
        <v>109</v>
      </c>
      <c r="M1410" t="s">
        <v>110</v>
      </c>
      <c r="N1410" t="s">
        <v>3751</v>
      </c>
      <c r="O1410" t="s">
        <v>3002</v>
      </c>
      <c r="P1410">
        <v>8178</v>
      </c>
      <c r="Q1410">
        <v>128</v>
      </c>
      <c r="R1410">
        <v>0</v>
      </c>
      <c r="S1410">
        <v>200</v>
      </c>
      <c r="T1410">
        <v>0</v>
      </c>
      <c r="U1410">
        <v>2579.1999999999998</v>
      </c>
      <c r="V1410">
        <v>2579.1999999999998</v>
      </c>
      <c r="W1410">
        <v>200</v>
      </c>
      <c r="X1410">
        <v>0</v>
      </c>
      <c r="Y1410">
        <v>0</v>
      </c>
      <c r="Z1410">
        <v>0</v>
      </c>
      <c r="AD1410" s="1">
        <v>41730.333333333336</v>
      </c>
      <c r="AE1410" s="1">
        <v>41758.708333333336</v>
      </c>
      <c r="AG1410" s="1">
        <v>41711.333333333336</v>
      </c>
      <c r="AH1410" s="1">
        <v>41739.708333333336</v>
      </c>
      <c r="AI1410" s="1">
        <v>41711.333333333336</v>
      </c>
      <c r="AJ1410" s="1">
        <v>41739.708333333336</v>
      </c>
      <c r="AK1410" s="1">
        <v>41711.333333333336</v>
      </c>
      <c r="AL1410" s="1">
        <v>41739.708333333336</v>
      </c>
      <c r="AM1410" s="1">
        <v>41730.333333333336</v>
      </c>
      <c r="AN1410" s="1">
        <v>41758.708333333336</v>
      </c>
      <c r="AP1410" t="s">
        <v>113</v>
      </c>
      <c r="AU1410" t="s">
        <v>3752</v>
      </c>
      <c r="AY1410" t="s">
        <v>106</v>
      </c>
      <c r="AZ1410">
        <v>0</v>
      </c>
      <c r="BA1410">
        <v>0</v>
      </c>
      <c r="BD1410" s="3">
        <v>41321.661111111112</v>
      </c>
      <c r="BE1410" s="3">
        <v>41321.663888888892</v>
      </c>
      <c r="BF1410" t="s">
        <v>115</v>
      </c>
      <c r="BG1410" t="s">
        <v>115</v>
      </c>
      <c r="BH1410">
        <v>8149</v>
      </c>
      <c r="BM1410">
        <v>43550</v>
      </c>
      <c r="BR1410" t="s">
        <v>116</v>
      </c>
      <c r="BS1410" t="s">
        <v>117</v>
      </c>
      <c r="BU1410">
        <v>1</v>
      </c>
      <c r="BV1410" t="s">
        <v>118</v>
      </c>
      <c r="BX1410" t="s">
        <v>119</v>
      </c>
      <c r="BY1410" t="s">
        <v>119</v>
      </c>
      <c r="BZ1410" t="s">
        <v>119</v>
      </c>
      <c r="CA1410">
        <v>1</v>
      </c>
      <c r="CC1410" t="s">
        <v>120</v>
      </c>
      <c r="CH1410">
        <v>540</v>
      </c>
      <c r="CI1410">
        <v>35910</v>
      </c>
      <c r="CJ1410" t="s">
        <v>106</v>
      </c>
      <c r="CK1410" t="s">
        <v>106</v>
      </c>
      <c r="CL1410">
        <v>15</v>
      </c>
      <c r="CM1410" t="s">
        <v>2963</v>
      </c>
      <c r="CO1410">
        <v>124475</v>
      </c>
      <c r="CQ1410">
        <v>0</v>
      </c>
      <c r="CR1410">
        <v>0</v>
      </c>
      <c r="CS1410">
        <v>0</v>
      </c>
      <c r="CY1410" t="s">
        <v>123</v>
      </c>
      <c r="CZ1410" t="s">
        <v>124</v>
      </c>
      <c r="DD1410" t="str" cm="1">
        <f t="array" ref="DD1410">TEXT(_xlfn.SEQUENCE(1, DATEDIF(AG1410, AH1410, "m") + 1, AG1410, 30), "YYYY-APMM")</f>
        <v>2014-AP03</v>
      </c>
      <c r="DN1410">
        <f t="shared" si="42"/>
        <v>2579.1999999999998</v>
      </c>
      <c r="DO1410" t="str">
        <f t="shared" si="43"/>
        <v>LABOR- SUBCONTRACTOR</v>
      </c>
    </row>
    <row r="1411" spans="1:119" x14ac:dyDescent="0.35">
      <c r="A1411" t="s">
        <v>105</v>
      </c>
      <c r="B1411">
        <v>500696</v>
      </c>
      <c r="C1411">
        <v>6359</v>
      </c>
      <c r="D1411">
        <v>124477</v>
      </c>
      <c r="E1411">
        <v>13662</v>
      </c>
      <c r="F1411">
        <v>0</v>
      </c>
      <c r="G1411" t="s">
        <v>106</v>
      </c>
      <c r="H1411" t="s">
        <v>106</v>
      </c>
      <c r="I1411" t="s">
        <v>106</v>
      </c>
      <c r="J1411" t="s">
        <v>107</v>
      </c>
      <c r="K1411" t="s">
        <v>108</v>
      </c>
      <c r="L1411" t="s">
        <v>109</v>
      </c>
      <c r="M1411" t="s">
        <v>110</v>
      </c>
      <c r="N1411" t="s">
        <v>3753</v>
      </c>
      <c r="O1411" t="s">
        <v>3005</v>
      </c>
      <c r="P1411">
        <v>8178</v>
      </c>
      <c r="Q1411">
        <v>368</v>
      </c>
      <c r="R1411">
        <v>0</v>
      </c>
      <c r="S1411">
        <v>160</v>
      </c>
      <c r="T1411">
        <v>0</v>
      </c>
      <c r="U1411">
        <v>3180.8</v>
      </c>
      <c r="V1411">
        <v>3180.8</v>
      </c>
      <c r="W1411">
        <v>160</v>
      </c>
      <c r="X1411">
        <v>0</v>
      </c>
      <c r="Y1411">
        <v>0</v>
      </c>
      <c r="Z1411">
        <v>0</v>
      </c>
      <c r="AD1411" s="1">
        <v>41777.333333333336</v>
      </c>
      <c r="AE1411" s="1">
        <v>41799.708333333336</v>
      </c>
      <c r="AG1411" s="1">
        <v>41723.333333333336</v>
      </c>
      <c r="AH1411" s="1">
        <v>41745.708333333336</v>
      </c>
      <c r="AI1411" s="1">
        <v>41723.333333333336</v>
      </c>
      <c r="AJ1411" s="1">
        <v>41745.708333333336</v>
      </c>
      <c r="AK1411" s="1">
        <v>41723.333333333336</v>
      </c>
      <c r="AL1411" s="1">
        <v>41745.708333333336</v>
      </c>
      <c r="AM1411" s="1">
        <v>41777.333333333336</v>
      </c>
      <c r="AN1411" s="1">
        <v>41799.708333333336</v>
      </c>
      <c r="AP1411" t="s">
        <v>113</v>
      </c>
      <c r="AU1411" t="s">
        <v>3754</v>
      </c>
      <c r="AY1411" t="s">
        <v>106</v>
      </c>
      <c r="AZ1411">
        <v>0</v>
      </c>
      <c r="BA1411">
        <v>0</v>
      </c>
      <c r="BD1411" s="3">
        <v>41321.661111111112</v>
      </c>
      <c r="BE1411" s="3">
        <v>41321.663888888892</v>
      </c>
      <c r="BF1411" t="s">
        <v>115</v>
      </c>
      <c r="BG1411" t="s">
        <v>115</v>
      </c>
      <c r="BH1411">
        <v>8149</v>
      </c>
      <c r="BM1411">
        <v>43550</v>
      </c>
      <c r="BR1411" t="s">
        <v>116</v>
      </c>
      <c r="BS1411" t="s">
        <v>117</v>
      </c>
      <c r="BU1411">
        <v>1</v>
      </c>
      <c r="BV1411" t="s">
        <v>118</v>
      </c>
      <c r="BX1411" t="s">
        <v>119</v>
      </c>
      <c r="BY1411" t="s">
        <v>119</v>
      </c>
      <c r="BZ1411" t="s">
        <v>119</v>
      </c>
      <c r="CA1411">
        <v>1</v>
      </c>
      <c r="CC1411" t="s">
        <v>120</v>
      </c>
      <c r="CH1411">
        <v>540</v>
      </c>
      <c r="CI1411">
        <v>35910</v>
      </c>
      <c r="CJ1411" t="s">
        <v>106</v>
      </c>
      <c r="CK1411" t="s">
        <v>106</v>
      </c>
      <c r="CL1411">
        <v>15</v>
      </c>
      <c r="CM1411" t="s">
        <v>2963</v>
      </c>
      <c r="CO1411">
        <v>124475</v>
      </c>
      <c r="CQ1411">
        <v>0</v>
      </c>
      <c r="CR1411">
        <v>0</v>
      </c>
      <c r="CS1411">
        <v>0</v>
      </c>
      <c r="CY1411" t="s">
        <v>123</v>
      </c>
      <c r="CZ1411" t="s">
        <v>124</v>
      </c>
      <c r="DD1411" t="str" cm="1">
        <f t="array" ref="DD1411">TEXT(_xlfn.SEQUENCE(1, DATEDIF(AG1411, AH1411, "m") + 1, AG1411, 30), "YYYY-APMM")</f>
        <v>2014-AP03</v>
      </c>
      <c r="DN1411">
        <f t="shared" ref="DN1411:DN1474" si="44">V1411/COUNTIF(DD1411:DF1411, "&lt;&gt;")</f>
        <v>3180.8</v>
      </c>
      <c r="DO1411" t="str">
        <f t="shared" ref="DO1411:DO1474" si="45">BR1411</f>
        <v>LABOR- SUBCONTRACTOR</v>
      </c>
    </row>
    <row r="1412" spans="1:119" x14ac:dyDescent="0.35">
      <c r="A1412" t="s">
        <v>105</v>
      </c>
      <c r="B1412">
        <v>500697</v>
      </c>
      <c r="C1412">
        <v>6359</v>
      </c>
      <c r="D1412">
        <v>124477</v>
      </c>
      <c r="E1412">
        <v>13662</v>
      </c>
      <c r="F1412">
        <v>0</v>
      </c>
      <c r="G1412" t="s">
        <v>106</v>
      </c>
      <c r="H1412" t="s">
        <v>106</v>
      </c>
      <c r="I1412" t="s">
        <v>106</v>
      </c>
      <c r="J1412" t="s">
        <v>107</v>
      </c>
      <c r="K1412" t="s">
        <v>108</v>
      </c>
      <c r="L1412" t="s">
        <v>109</v>
      </c>
      <c r="M1412" t="s">
        <v>110</v>
      </c>
      <c r="N1412" t="s">
        <v>3755</v>
      </c>
      <c r="O1412" t="s">
        <v>3008</v>
      </c>
      <c r="P1412">
        <v>8178</v>
      </c>
      <c r="Q1412">
        <v>368</v>
      </c>
      <c r="R1412">
        <v>0</v>
      </c>
      <c r="S1412">
        <v>200</v>
      </c>
      <c r="T1412">
        <v>0</v>
      </c>
      <c r="U1412">
        <v>636.79999999999995</v>
      </c>
      <c r="V1412">
        <v>636.79999999999995</v>
      </c>
      <c r="W1412">
        <v>200</v>
      </c>
      <c r="X1412">
        <v>0</v>
      </c>
      <c r="Y1412">
        <v>0</v>
      </c>
      <c r="Z1412">
        <v>0</v>
      </c>
      <c r="AD1412" s="1">
        <v>41785.333333333336</v>
      </c>
      <c r="AE1412" s="1">
        <v>41813.708333333336</v>
      </c>
      <c r="AG1412" s="1">
        <v>41731.333333333336</v>
      </c>
      <c r="AH1412" s="1">
        <v>41759.708333333336</v>
      </c>
      <c r="AI1412" s="1">
        <v>41731.333333333336</v>
      </c>
      <c r="AJ1412" s="1">
        <v>41759.708333333336</v>
      </c>
      <c r="AK1412" s="1">
        <v>41731.333333333336</v>
      </c>
      <c r="AL1412" s="1">
        <v>41759.708333333336</v>
      </c>
      <c r="AM1412" s="1">
        <v>41785.333333333336</v>
      </c>
      <c r="AN1412" s="1">
        <v>41813.708333333336</v>
      </c>
      <c r="AP1412" t="s">
        <v>113</v>
      </c>
      <c r="AU1412" t="s">
        <v>3756</v>
      </c>
      <c r="AY1412" t="s">
        <v>106</v>
      </c>
      <c r="AZ1412">
        <v>0</v>
      </c>
      <c r="BA1412">
        <v>0</v>
      </c>
      <c r="BD1412" s="3">
        <v>41321.661111111112</v>
      </c>
      <c r="BE1412" s="3">
        <v>41328.377083333333</v>
      </c>
      <c r="BF1412" t="s">
        <v>115</v>
      </c>
      <c r="BG1412" t="s">
        <v>115</v>
      </c>
      <c r="BH1412">
        <v>8149</v>
      </c>
      <c r="BM1412">
        <v>43550</v>
      </c>
      <c r="BR1412" t="s">
        <v>116</v>
      </c>
      <c r="BS1412" t="s">
        <v>117</v>
      </c>
      <c r="BU1412">
        <v>1</v>
      </c>
      <c r="BV1412" t="s">
        <v>118</v>
      </c>
      <c r="BX1412" t="s">
        <v>119</v>
      </c>
      <c r="BY1412" t="s">
        <v>119</v>
      </c>
      <c r="BZ1412" t="s">
        <v>119</v>
      </c>
      <c r="CA1412">
        <v>1</v>
      </c>
      <c r="CC1412" t="s">
        <v>120</v>
      </c>
      <c r="CH1412">
        <v>540</v>
      </c>
      <c r="CI1412">
        <v>35910</v>
      </c>
      <c r="CJ1412" t="s">
        <v>106</v>
      </c>
      <c r="CK1412" t="s">
        <v>106</v>
      </c>
      <c r="CL1412">
        <v>15</v>
      </c>
      <c r="CM1412" t="s">
        <v>2963</v>
      </c>
      <c r="CO1412">
        <v>124475</v>
      </c>
      <c r="CQ1412">
        <v>0</v>
      </c>
      <c r="CR1412">
        <v>0</v>
      </c>
      <c r="CS1412">
        <v>0</v>
      </c>
      <c r="CY1412" t="s">
        <v>123</v>
      </c>
      <c r="CZ1412" t="s">
        <v>124</v>
      </c>
      <c r="DD1412" t="str" cm="1">
        <f t="array" ref="DD1412">TEXT(_xlfn.SEQUENCE(1, DATEDIF(AG1412, AH1412, "m") + 1, AG1412, 30), "YYYY-APMM")</f>
        <v>2014-AP04</v>
      </c>
      <c r="DN1412">
        <f t="shared" si="44"/>
        <v>636.79999999999995</v>
      </c>
      <c r="DO1412" t="str">
        <f t="shared" si="45"/>
        <v>LABOR- SUBCONTRACTOR</v>
      </c>
    </row>
    <row r="1413" spans="1:119" x14ac:dyDescent="0.35">
      <c r="A1413" t="s">
        <v>105</v>
      </c>
      <c r="B1413">
        <v>500698</v>
      </c>
      <c r="C1413">
        <v>6359</v>
      </c>
      <c r="D1413">
        <v>124477</v>
      </c>
      <c r="E1413">
        <v>13662</v>
      </c>
      <c r="F1413">
        <v>0</v>
      </c>
      <c r="G1413" t="s">
        <v>106</v>
      </c>
      <c r="H1413" t="s">
        <v>106</v>
      </c>
      <c r="I1413" t="s">
        <v>106</v>
      </c>
      <c r="J1413" t="s">
        <v>107</v>
      </c>
      <c r="K1413" t="s">
        <v>108</v>
      </c>
      <c r="L1413" t="s">
        <v>109</v>
      </c>
      <c r="M1413" t="s">
        <v>110</v>
      </c>
      <c r="N1413" t="s">
        <v>3757</v>
      </c>
      <c r="O1413" t="s">
        <v>3011</v>
      </c>
      <c r="P1413">
        <v>8178</v>
      </c>
      <c r="Q1413">
        <v>24</v>
      </c>
      <c r="R1413">
        <v>0</v>
      </c>
      <c r="S1413">
        <v>160</v>
      </c>
      <c r="T1413">
        <v>0</v>
      </c>
      <c r="U1413">
        <v>454.4</v>
      </c>
      <c r="V1413">
        <v>454.4</v>
      </c>
      <c r="W1413">
        <v>160</v>
      </c>
      <c r="X1413">
        <v>0</v>
      </c>
      <c r="Y1413">
        <v>0</v>
      </c>
      <c r="Z1413">
        <v>0</v>
      </c>
      <c r="AD1413" s="1">
        <v>41823.333333333336</v>
      </c>
      <c r="AE1413" s="1">
        <v>41846.708333333336</v>
      </c>
      <c r="AG1413" s="1">
        <v>41820.333333333336</v>
      </c>
      <c r="AH1413" s="1">
        <v>41842.708333333336</v>
      </c>
      <c r="AI1413" s="1">
        <v>41820.333333333336</v>
      </c>
      <c r="AJ1413" s="1">
        <v>41842.708333333336</v>
      </c>
      <c r="AK1413" s="1">
        <v>41820.333333333336</v>
      </c>
      <c r="AL1413" s="1">
        <v>41842.708333333336</v>
      </c>
      <c r="AM1413" s="1">
        <v>41823.333333333336</v>
      </c>
      <c r="AN1413" s="1">
        <v>41846.708333333336</v>
      </c>
      <c r="AP1413" t="s">
        <v>113</v>
      </c>
      <c r="AU1413" t="s">
        <v>3758</v>
      </c>
      <c r="AY1413" t="s">
        <v>106</v>
      </c>
      <c r="AZ1413">
        <v>0</v>
      </c>
      <c r="BA1413">
        <v>0</v>
      </c>
      <c r="BD1413" s="3">
        <v>41321.661111111112</v>
      </c>
      <c r="BE1413" s="3">
        <v>41321.663888888892</v>
      </c>
      <c r="BF1413" t="s">
        <v>115</v>
      </c>
      <c r="BG1413" t="s">
        <v>115</v>
      </c>
      <c r="BH1413">
        <v>8149</v>
      </c>
      <c r="BM1413">
        <v>43550</v>
      </c>
      <c r="BR1413" t="s">
        <v>116</v>
      </c>
      <c r="BS1413" t="s">
        <v>117</v>
      </c>
      <c r="BU1413">
        <v>1</v>
      </c>
      <c r="BV1413" t="s">
        <v>118</v>
      </c>
      <c r="BX1413" t="s">
        <v>119</v>
      </c>
      <c r="BY1413" t="s">
        <v>119</v>
      </c>
      <c r="BZ1413" t="s">
        <v>119</v>
      </c>
      <c r="CA1413">
        <v>1</v>
      </c>
      <c r="CC1413" t="s">
        <v>120</v>
      </c>
      <c r="CH1413">
        <v>540</v>
      </c>
      <c r="CI1413">
        <v>35910</v>
      </c>
      <c r="CJ1413" t="s">
        <v>106</v>
      </c>
      <c r="CK1413" t="s">
        <v>106</v>
      </c>
      <c r="CL1413">
        <v>15</v>
      </c>
      <c r="CM1413" t="s">
        <v>2963</v>
      </c>
      <c r="CO1413">
        <v>124475</v>
      </c>
      <c r="CQ1413">
        <v>0</v>
      </c>
      <c r="CR1413">
        <v>0</v>
      </c>
      <c r="CS1413">
        <v>0</v>
      </c>
      <c r="CY1413" t="s">
        <v>123</v>
      </c>
      <c r="CZ1413" t="s">
        <v>124</v>
      </c>
      <c r="DD1413" t="str" cm="1">
        <f t="array" ref="DD1413">TEXT(_xlfn.SEQUENCE(1, DATEDIF(AG1413, AH1413, "m") + 1, AG1413, 30), "YYYY-APMM")</f>
        <v>2014-AP06</v>
      </c>
      <c r="DN1413">
        <f t="shared" si="44"/>
        <v>454.4</v>
      </c>
      <c r="DO1413" t="str">
        <f t="shared" si="45"/>
        <v>LABOR- SUBCONTRACTOR</v>
      </c>
    </row>
    <row r="1414" spans="1:119" x14ac:dyDescent="0.35">
      <c r="A1414" t="s">
        <v>105</v>
      </c>
      <c r="B1414">
        <v>500699</v>
      </c>
      <c r="C1414">
        <v>6359</v>
      </c>
      <c r="D1414">
        <v>124477</v>
      </c>
      <c r="E1414">
        <v>13662</v>
      </c>
      <c r="F1414">
        <v>0</v>
      </c>
      <c r="G1414" t="s">
        <v>106</v>
      </c>
      <c r="H1414" t="s">
        <v>106</v>
      </c>
      <c r="I1414" t="s">
        <v>106</v>
      </c>
      <c r="J1414" t="s">
        <v>107</v>
      </c>
      <c r="K1414" t="s">
        <v>108</v>
      </c>
      <c r="L1414" t="s">
        <v>109</v>
      </c>
      <c r="M1414" t="s">
        <v>110</v>
      </c>
      <c r="N1414" t="s">
        <v>3759</v>
      </c>
      <c r="O1414" t="s">
        <v>3014</v>
      </c>
      <c r="P1414">
        <v>8178</v>
      </c>
      <c r="Q1414">
        <v>24</v>
      </c>
      <c r="R1414">
        <v>0</v>
      </c>
      <c r="S1414">
        <v>200</v>
      </c>
      <c r="T1414">
        <v>0</v>
      </c>
      <c r="U1414">
        <v>3302.4</v>
      </c>
      <c r="V1414">
        <v>3302.4</v>
      </c>
      <c r="W1414">
        <v>200</v>
      </c>
      <c r="X1414">
        <v>0</v>
      </c>
      <c r="Y1414">
        <v>0</v>
      </c>
      <c r="Z1414">
        <v>0</v>
      </c>
      <c r="AD1414" s="1">
        <v>41836.333333333336</v>
      </c>
      <c r="AE1414" s="1">
        <v>41868.708333333336</v>
      </c>
      <c r="AG1414" s="1">
        <v>41833.333333333336</v>
      </c>
      <c r="AH1414" s="1">
        <v>41864.708333333336</v>
      </c>
      <c r="AI1414" s="1">
        <v>41833.333333333336</v>
      </c>
      <c r="AJ1414" s="1">
        <v>41864.708333333336</v>
      </c>
      <c r="AK1414" s="1">
        <v>41833.333333333336</v>
      </c>
      <c r="AL1414" s="1">
        <v>41864.708333333336</v>
      </c>
      <c r="AM1414" s="1">
        <v>41836.333333333336</v>
      </c>
      <c r="AN1414" s="1">
        <v>41868.708333333336</v>
      </c>
      <c r="AP1414" t="s">
        <v>113</v>
      </c>
      <c r="AU1414" t="s">
        <v>3760</v>
      </c>
      <c r="AY1414" t="s">
        <v>106</v>
      </c>
      <c r="AZ1414">
        <v>0</v>
      </c>
      <c r="BA1414">
        <v>0</v>
      </c>
      <c r="BD1414" s="3">
        <v>41321.661111111112</v>
      </c>
      <c r="BE1414" s="3">
        <v>41321.663888888892</v>
      </c>
      <c r="BF1414" t="s">
        <v>115</v>
      </c>
      <c r="BG1414" t="s">
        <v>115</v>
      </c>
      <c r="BH1414">
        <v>8149</v>
      </c>
      <c r="BM1414">
        <v>43550</v>
      </c>
      <c r="BR1414" t="s">
        <v>116</v>
      </c>
      <c r="BS1414" t="s">
        <v>117</v>
      </c>
      <c r="BU1414">
        <v>1</v>
      </c>
      <c r="BV1414" t="s">
        <v>118</v>
      </c>
      <c r="BX1414" t="s">
        <v>119</v>
      </c>
      <c r="BY1414" t="s">
        <v>119</v>
      </c>
      <c r="BZ1414" t="s">
        <v>119</v>
      </c>
      <c r="CA1414">
        <v>1</v>
      </c>
      <c r="CC1414" t="s">
        <v>120</v>
      </c>
      <c r="CH1414">
        <v>540</v>
      </c>
      <c r="CI1414">
        <v>35910</v>
      </c>
      <c r="CJ1414" t="s">
        <v>106</v>
      </c>
      <c r="CK1414" t="s">
        <v>106</v>
      </c>
      <c r="CL1414">
        <v>15</v>
      </c>
      <c r="CM1414" t="s">
        <v>2963</v>
      </c>
      <c r="CO1414">
        <v>124475</v>
      </c>
      <c r="CQ1414">
        <v>0</v>
      </c>
      <c r="CR1414">
        <v>0</v>
      </c>
      <c r="CS1414">
        <v>0</v>
      </c>
      <c r="CY1414" t="s">
        <v>123</v>
      </c>
      <c r="CZ1414" t="s">
        <v>124</v>
      </c>
      <c r="DD1414" t="str" cm="1">
        <f t="array" ref="DD1414:DE1414">TEXT(_xlfn.SEQUENCE(1, DATEDIF(AG1414, AH1414, "m") + 1, AG1414, 30), "YYYY-APMM")</f>
        <v>2014-AP07</v>
      </c>
      <c r="DE1414" t="str">
        <v>2014-AP08</v>
      </c>
      <c r="DN1414">
        <f t="shared" si="44"/>
        <v>1651.2</v>
      </c>
      <c r="DO1414" t="str">
        <f t="shared" si="45"/>
        <v>LABOR- SUBCONTRACTOR</v>
      </c>
    </row>
    <row r="1415" spans="1:119" x14ac:dyDescent="0.35">
      <c r="A1415" t="s">
        <v>105</v>
      </c>
      <c r="B1415">
        <v>500700</v>
      </c>
      <c r="C1415">
        <v>6359</v>
      </c>
      <c r="D1415">
        <v>124477</v>
      </c>
      <c r="E1415">
        <v>13662</v>
      </c>
      <c r="F1415">
        <v>0</v>
      </c>
      <c r="G1415" t="s">
        <v>106</v>
      </c>
      <c r="H1415" t="s">
        <v>106</v>
      </c>
      <c r="I1415" t="s">
        <v>106</v>
      </c>
      <c r="J1415" t="s">
        <v>107</v>
      </c>
      <c r="K1415" t="s">
        <v>108</v>
      </c>
      <c r="L1415" t="s">
        <v>109</v>
      </c>
      <c r="M1415" t="s">
        <v>110</v>
      </c>
      <c r="N1415" t="s">
        <v>3761</v>
      </c>
      <c r="O1415" t="s">
        <v>3017</v>
      </c>
      <c r="P1415">
        <v>8178</v>
      </c>
      <c r="Q1415">
        <v>360</v>
      </c>
      <c r="R1415">
        <v>0</v>
      </c>
      <c r="S1415">
        <v>200</v>
      </c>
      <c r="T1415">
        <v>0</v>
      </c>
      <c r="U1415">
        <v>4569.6000000000004</v>
      </c>
      <c r="V1415">
        <v>4569.6000000000004</v>
      </c>
      <c r="W1415">
        <v>200</v>
      </c>
      <c r="X1415">
        <v>0</v>
      </c>
      <c r="Y1415">
        <v>0</v>
      </c>
      <c r="Z1415">
        <v>0</v>
      </c>
      <c r="AD1415" s="1">
        <v>41869.333333333336</v>
      </c>
      <c r="AE1415" s="1">
        <v>41897.708333333336</v>
      </c>
      <c r="AG1415" s="1">
        <v>41813.333333333336</v>
      </c>
      <c r="AH1415" s="1">
        <v>41841.708333333336</v>
      </c>
      <c r="AI1415" s="1">
        <v>41813.333333333336</v>
      </c>
      <c r="AJ1415" s="1">
        <v>41841.708333333336</v>
      </c>
      <c r="AK1415" s="1">
        <v>41813.333333333336</v>
      </c>
      <c r="AL1415" s="1">
        <v>41841.708333333336</v>
      </c>
      <c r="AM1415" s="1">
        <v>41869.333333333336</v>
      </c>
      <c r="AN1415" s="1">
        <v>41897.708333333336</v>
      </c>
      <c r="AP1415" t="s">
        <v>113</v>
      </c>
      <c r="AU1415" t="s">
        <v>3762</v>
      </c>
      <c r="AY1415" t="s">
        <v>106</v>
      </c>
      <c r="AZ1415">
        <v>0</v>
      </c>
      <c r="BA1415">
        <v>0</v>
      </c>
      <c r="BD1415" s="3">
        <v>41321.661111111112</v>
      </c>
      <c r="BE1415" s="3">
        <v>41321.663888888892</v>
      </c>
      <c r="BF1415" t="s">
        <v>115</v>
      </c>
      <c r="BG1415" t="s">
        <v>115</v>
      </c>
      <c r="BH1415">
        <v>8149</v>
      </c>
      <c r="BM1415">
        <v>43550</v>
      </c>
      <c r="BR1415" t="s">
        <v>116</v>
      </c>
      <c r="BS1415" t="s">
        <v>117</v>
      </c>
      <c r="BU1415">
        <v>1</v>
      </c>
      <c r="BV1415" t="s">
        <v>118</v>
      </c>
      <c r="BX1415" t="s">
        <v>119</v>
      </c>
      <c r="BY1415" t="s">
        <v>119</v>
      </c>
      <c r="BZ1415" t="s">
        <v>119</v>
      </c>
      <c r="CA1415">
        <v>1</v>
      </c>
      <c r="CC1415" t="s">
        <v>120</v>
      </c>
      <c r="CH1415">
        <v>540</v>
      </c>
      <c r="CI1415">
        <v>35910</v>
      </c>
      <c r="CJ1415" t="s">
        <v>106</v>
      </c>
      <c r="CK1415" t="s">
        <v>106</v>
      </c>
      <c r="CL1415">
        <v>15</v>
      </c>
      <c r="CM1415" t="s">
        <v>2963</v>
      </c>
      <c r="CO1415">
        <v>124475</v>
      </c>
      <c r="CQ1415">
        <v>0</v>
      </c>
      <c r="CR1415">
        <v>0</v>
      </c>
      <c r="CS1415">
        <v>0</v>
      </c>
      <c r="CY1415" t="s">
        <v>123</v>
      </c>
      <c r="CZ1415" t="s">
        <v>124</v>
      </c>
      <c r="DD1415" t="str" cm="1">
        <f t="array" ref="DD1415">TEXT(_xlfn.SEQUENCE(1, DATEDIF(AG1415, AH1415, "m") + 1, AG1415, 30), "YYYY-APMM")</f>
        <v>2014-AP06</v>
      </c>
      <c r="DN1415">
        <f t="shared" si="44"/>
        <v>4569.6000000000004</v>
      </c>
      <c r="DO1415" t="str">
        <f t="shared" si="45"/>
        <v>LABOR- SUBCONTRACTOR</v>
      </c>
    </row>
    <row r="1416" spans="1:119" x14ac:dyDescent="0.35">
      <c r="A1416" t="s">
        <v>105</v>
      </c>
      <c r="B1416">
        <v>500701</v>
      </c>
      <c r="C1416">
        <v>6359</v>
      </c>
      <c r="D1416">
        <v>124477</v>
      </c>
      <c r="E1416">
        <v>13662</v>
      </c>
      <c r="F1416">
        <v>0</v>
      </c>
      <c r="G1416" t="s">
        <v>106</v>
      </c>
      <c r="H1416" t="s">
        <v>106</v>
      </c>
      <c r="I1416" t="s">
        <v>106</v>
      </c>
      <c r="J1416" t="s">
        <v>107</v>
      </c>
      <c r="K1416" t="s">
        <v>108</v>
      </c>
      <c r="L1416" t="s">
        <v>109</v>
      </c>
      <c r="M1416" t="s">
        <v>110</v>
      </c>
      <c r="N1416" t="s">
        <v>3763</v>
      </c>
      <c r="O1416" t="s">
        <v>3020</v>
      </c>
      <c r="P1416">
        <v>8178</v>
      </c>
      <c r="Q1416">
        <v>200</v>
      </c>
      <c r="R1416">
        <v>176</v>
      </c>
      <c r="S1416">
        <v>200</v>
      </c>
      <c r="T1416">
        <v>0</v>
      </c>
      <c r="U1416">
        <v>1422.4</v>
      </c>
      <c r="V1416">
        <v>1422.4</v>
      </c>
      <c r="W1416">
        <v>200</v>
      </c>
      <c r="X1416">
        <v>0</v>
      </c>
      <c r="Y1416">
        <v>0</v>
      </c>
      <c r="Z1416">
        <v>0</v>
      </c>
      <c r="AD1416" s="1">
        <v>41840.333333333336</v>
      </c>
      <c r="AE1416" s="1">
        <v>41871.708333333336</v>
      </c>
      <c r="AG1416" s="1">
        <v>41811.333333333336</v>
      </c>
      <c r="AH1416" s="1">
        <v>41839.708333333336</v>
      </c>
      <c r="AI1416" s="1">
        <v>41811.333333333336</v>
      </c>
      <c r="AJ1416" s="1">
        <v>41839.708333333336</v>
      </c>
      <c r="AK1416" s="1">
        <v>41811.333333333336</v>
      </c>
      <c r="AL1416" s="1">
        <v>41839.708333333336</v>
      </c>
      <c r="AM1416" s="1">
        <v>41840.333333333336</v>
      </c>
      <c r="AN1416" s="1">
        <v>41871.708333333336</v>
      </c>
      <c r="AP1416" t="s">
        <v>113</v>
      </c>
      <c r="AU1416" t="s">
        <v>3764</v>
      </c>
      <c r="AY1416" t="s">
        <v>106</v>
      </c>
      <c r="AZ1416">
        <v>0</v>
      </c>
      <c r="BA1416">
        <v>0</v>
      </c>
      <c r="BD1416" s="3">
        <v>41321.661111111112</v>
      </c>
      <c r="BE1416" s="3">
        <v>41321.663888888892</v>
      </c>
      <c r="BF1416" t="s">
        <v>115</v>
      </c>
      <c r="BG1416" t="s">
        <v>115</v>
      </c>
      <c r="BH1416">
        <v>8149</v>
      </c>
      <c r="BM1416">
        <v>43550</v>
      </c>
      <c r="BR1416" t="s">
        <v>116</v>
      </c>
      <c r="BS1416" t="s">
        <v>117</v>
      </c>
      <c r="BU1416">
        <v>1</v>
      </c>
      <c r="BV1416" t="s">
        <v>118</v>
      </c>
      <c r="BX1416" t="s">
        <v>119</v>
      </c>
      <c r="BY1416" t="s">
        <v>119</v>
      </c>
      <c r="BZ1416" t="s">
        <v>119</v>
      </c>
      <c r="CA1416">
        <v>1</v>
      </c>
      <c r="CC1416" t="s">
        <v>120</v>
      </c>
      <c r="CH1416">
        <v>540</v>
      </c>
      <c r="CI1416">
        <v>35910</v>
      </c>
      <c r="CJ1416" t="s">
        <v>106</v>
      </c>
      <c r="CK1416" t="s">
        <v>106</v>
      </c>
      <c r="CL1416">
        <v>15</v>
      </c>
      <c r="CM1416" t="s">
        <v>2963</v>
      </c>
      <c r="CO1416">
        <v>124475</v>
      </c>
      <c r="CQ1416">
        <v>0</v>
      </c>
      <c r="CR1416">
        <v>0</v>
      </c>
      <c r="CS1416">
        <v>0</v>
      </c>
      <c r="CY1416" t="s">
        <v>123</v>
      </c>
      <c r="CZ1416" t="s">
        <v>124</v>
      </c>
      <c r="DD1416" t="str" cm="1">
        <f t="array" ref="DD1416">TEXT(_xlfn.SEQUENCE(1, DATEDIF(AG1416, AH1416, "m") + 1, AG1416, 30), "YYYY-APMM")</f>
        <v>2014-AP06</v>
      </c>
      <c r="DN1416">
        <f t="shared" si="44"/>
        <v>1422.4</v>
      </c>
      <c r="DO1416" t="str">
        <f t="shared" si="45"/>
        <v>LABOR- SUBCONTRACTOR</v>
      </c>
    </row>
    <row r="1417" spans="1:119" x14ac:dyDescent="0.35">
      <c r="A1417" t="s">
        <v>105</v>
      </c>
      <c r="B1417">
        <v>500702</v>
      </c>
      <c r="C1417">
        <v>6359</v>
      </c>
      <c r="D1417">
        <v>124478</v>
      </c>
      <c r="E1417">
        <v>13662</v>
      </c>
      <c r="F1417">
        <v>0</v>
      </c>
      <c r="G1417" t="s">
        <v>106</v>
      </c>
      <c r="H1417" t="s">
        <v>106</v>
      </c>
      <c r="I1417" t="s">
        <v>106</v>
      </c>
      <c r="J1417" t="s">
        <v>107</v>
      </c>
      <c r="K1417" t="s">
        <v>108</v>
      </c>
      <c r="L1417" t="s">
        <v>109</v>
      </c>
      <c r="M1417" t="s">
        <v>110</v>
      </c>
      <c r="N1417" t="s">
        <v>3765</v>
      </c>
      <c r="O1417" t="s">
        <v>3002</v>
      </c>
      <c r="P1417">
        <v>8178</v>
      </c>
      <c r="Q1417">
        <v>464</v>
      </c>
      <c r="R1417">
        <v>0</v>
      </c>
      <c r="S1417">
        <v>200</v>
      </c>
      <c r="T1417">
        <v>0</v>
      </c>
      <c r="U1417">
        <v>2579.1999999999998</v>
      </c>
      <c r="V1417">
        <v>2579.1999999999998</v>
      </c>
      <c r="W1417">
        <v>200</v>
      </c>
      <c r="X1417">
        <v>0</v>
      </c>
      <c r="Y1417">
        <v>0</v>
      </c>
      <c r="Z1417">
        <v>0</v>
      </c>
      <c r="AD1417" s="1">
        <v>41738.333333333336</v>
      </c>
      <c r="AE1417" s="1">
        <v>41766.708333333336</v>
      </c>
      <c r="AG1417" s="1">
        <v>41669.333333333336</v>
      </c>
      <c r="AH1417" s="1">
        <v>41699.708333333336</v>
      </c>
      <c r="AI1417" s="1">
        <v>41669.333333333336</v>
      </c>
      <c r="AJ1417" s="1">
        <v>41699.708333333336</v>
      </c>
      <c r="AK1417" s="1">
        <v>41669.333333333336</v>
      </c>
      <c r="AL1417" s="1">
        <v>41699.708333333336</v>
      </c>
      <c r="AM1417" s="1">
        <v>41738.333333333336</v>
      </c>
      <c r="AN1417" s="1">
        <v>41766.708333333336</v>
      </c>
      <c r="AP1417" t="s">
        <v>113</v>
      </c>
      <c r="AU1417" t="s">
        <v>3766</v>
      </c>
      <c r="AY1417" t="s">
        <v>106</v>
      </c>
      <c r="AZ1417">
        <v>0</v>
      </c>
      <c r="BA1417">
        <v>0</v>
      </c>
      <c r="BD1417" s="3">
        <v>41321.661111111112</v>
      </c>
      <c r="BE1417" s="3">
        <v>41321.663888888892</v>
      </c>
      <c r="BF1417" t="s">
        <v>115</v>
      </c>
      <c r="BG1417" t="s">
        <v>115</v>
      </c>
      <c r="BH1417">
        <v>8149</v>
      </c>
      <c r="BM1417">
        <v>43550</v>
      </c>
      <c r="BR1417" t="s">
        <v>116</v>
      </c>
      <c r="BS1417" t="s">
        <v>117</v>
      </c>
      <c r="BU1417">
        <v>1</v>
      </c>
      <c r="BV1417" t="s">
        <v>118</v>
      </c>
      <c r="BX1417" t="s">
        <v>119</v>
      </c>
      <c r="BY1417" t="s">
        <v>119</v>
      </c>
      <c r="BZ1417" t="s">
        <v>119</v>
      </c>
      <c r="CA1417">
        <v>1</v>
      </c>
      <c r="CC1417" t="s">
        <v>120</v>
      </c>
      <c r="CH1417">
        <v>540</v>
      </c>
      <c r="CI1417">
        <v>35900</v>
      </c>
      <c r="CJ1417" t="s">
        <v>106</v>
      </c>
      <c r="CK1417" t="s">
        <v>106</v>
      </c>
      <c r="CL1417">
        <v>10</v>
      </c>
      <c r="CM1417" t="s">
        <v>2889</v>
      </c>
      <c r="CO1417">
        <v>124475</v>
      </c>
      <c r="CQ1417">
        <v>0</v>
      </c>
      <c r="CR1417">
        <v>0</v>
      </c>
      <c r="CS1417">
        <v>0</v>
      </c>
      <c r="CY1417" t="s">
        <v>123</v>
      </c>
      <c r="CZ1417" t="s">
        <v>124</v>
      </c>
      <c r="DD1417" t="str" cm="1">
        <f t="array" ref="DD1417:DE1417">TEXT(_xlfn.SEQUENCE(1, DATEDIF(AG1417, AH1417, "m") + 1, AG1417, 30), "YYYY-APMM")</f>
        <v>2014-AP01</v>
      </c>
      <c r="DE1417" t="str">
        <v>2014-AP03</v>
      </c>
      <c r="DN1417">
        <f t="shared" si="44"/>
        <v>1289.5999999999999</v>
      </c>
      <c r="DO1417" t="str">
        <f t="shared" si="45"/>
        <v>LABOR- SUBCONTRACTOR</v>
      </c>
    </row>
    <row r="1418" spans="1:119" x14ac:dyDescent="0.35">
      <c r="A1418" t="s">
        <v>105</v>
      </c>
      <c r="B1418">
        <v>500703</v>
      </c>
      <c r="C1418">
        <v>6359</v>
      </c>
      <c r="D1418">
        <v>124478</v>
      </c>
      <c r="E1418">
        <v>13662</v>
      </c>
      <c r="F1418">
        <v>0</v>
      </c>
      <c r="G1418" t="s">
        <v>106</v>
      </c>
      <c r="H1418" t="s">
        <v>106</v>
      </c>
      <c r="I1418" t="s">
        <v>106</v>
      </c>
      <c r="J1418" t="s">
        <v>107</v>
      </c>
      <c r="K1418" t="s">
        <v>108</v>
      </c>
      <c r="L1418" t="s">
        <v>109</v>
      </c>
      <c r="M1418" t="s">
        <v>110</v>
      </c>
      <c r="N1418" t="s">
        <v>3767</v>
      </c>
      <c r="O1418" t="s">
        <v>3005</v>
      </c>
      <c r="P1418">
        <v>8178</v>
      </c>
      <c r="Q1418">
        <v>608</v>
      </c>
      <c r="R1418">
        <v>0</v>
      </c>
      <c r="S1418">
        <v>160</v>
      </c>
      <c r="T1418">
        <v>0</v>
      </c>
      <c r="U1418">
        <v>3180.8</v>
      </c>
      <c r="V1418">
        <v>3180.8</v>
      </c>
      <c r="W1418">
        <v>160</v>
      </c>
      <c r="X1418">
        <v>0</v>
      </c>
      <c r="Y1418">
        <v>0</v>
      </c>
      <c r="Z1418">
        <v>0</v>
      </c>
      <c r="AD1418" s="1">
        <v>41771.333333333336</v>
      </c>
      <c r="AE1418" s="1">
        <v>41793.708333333336</v>
      </c>
      <c r="AG1418" s="1">
        <v>41682.333333333336</v>
      </c>
      <c r="AH1418" s="1">
        <v>41704.708333333336</v>
      </c>
      <c r="AI1418" s="1">
        <v>41682.333333333336</v>
      </c>
      <c r="AJ1418" s="1">
        <v>41704.708333333336</v>
      </c>
      <c r="AK1418" s="1">
        <v>41682.333333333336</v>
      </c>
      <c r="AL1418" s="1">
        <v>41704.708333333336</v>
      </c>
      <c r="AM1418" s="1">
        <v>41771.333333333336</v>
      </c>
      <c r="AN1418" s="1">
        <v>41793.708333333336</v>
      </c>
      <c r="AP1418" t="s">
        <v>113</v>
      </c>
      <c r="AU1418" t="s">
        <v>3768</v>
      </c>
      <c r="AY1418" t="s">
        <v>106</v>
      </c>
      <c r="AZ1418">
        <v>0</v>
      </c>
      <c r="BA1418">
        <v>0</v>
      </c>
      <c r="BD1418" s="3">
        <v>41321.661111111112</v>
      </c>
      <c r="BE1418" s="3">
        <v>41321.663888888892</v>
      </c>
      <c r="BF1418" t="s">
        <v>115</v>
      </c>
      <c r="BG1418" t="s">
        <v>115</v>
      </c>
      <c r="BH1418">
        <v>8149</v>
      </c>
      <c r="BM1418">
        <v>43550</v>
      </c>
      <c r="BR1418" t="s">
        <v>116</v>
      </c>
      <c r="BS1418" t="s">
        <v>117</v>
      </c>
      <c r="BU1418">
        <v>1</v>
      </c>
      <c r="BV1418" t="s">
        <v>118</v>
      </c>
      <c r="BX1418" t="s">
        <v>119</v>
      </c>
      <c r="BY1418" t="s">
        <v>119</v>
      </c>
      <c r="BZ1418" t="s">
        <v>119</v>
      </c>
      <c r="CA1418">
        <v>1</v>
      </c>
      <c r="CC1418" t="s">
        <v>120</v>
      </c>
      <c r="CH1418">
        <v>540</v>
      </c>
      <c r="CI1418">
        <v>35900</v>
      </c>
      <c r="CJ1418" t="s">
        <v>106</v>
      </c>
      <c r="CK1418" t="s">
        <v>106</v>
      </c>
      <c r="CL1418">
        <v>10</v>
      </c>
      <c r="CM1418" t="s">
        <v>2889</v>
      </c>
      <c r="CO1418">
        <v>124475</v>
      </c>
      <c r="CQ1418">
        <v>0</v>
      </c>
      <c r="CR1418">
        <v>0</v>
      </c>
      <c r="CS1418">
        <v>0</v>
      </c>
      <c r="CY1418" t="s">
        <v>123</v>
      </c>
      <c r="CZ1418" t="s">
        <v>124</v>
      </c>
      <c r="DD1418" t="str" cm="1">
        <f t="array" ref="DD1418">TEXT(_xlfn.SEQUENCE(1, DATEDIF(AG1418, AH1418, "m") + 1, AG1418, 30), "YYYY-APMM")</f>
        <v>2014-AP02</v>
      </c>
      <c r="DN1418">
        <f t="shared" si="44"/>
        <v>3180.8</v>
      </c>
      <c r="DO1418" t="str">
        <f t="shared" si="45"/>
        <v>LABOR- SUBCONTRACTOR</v>
      </c>
    </row>
    <row r="1419" spans="1:119" x14ac:dyDescent="0.35">
      <c r="A1419" t="s">
        <v>105</v>
      </c>
      <c r="B1419">
        <v>500704</v>
      </c>
      <c r="C1419">
        <v>6359</v>
      </c>
      <c r="D1419">
        <v>124478</v>
      </c>
      <c r="E1419">
        <v>13662</v>
      </c>
      <c r="F1419">
        <v>0</v>
      </c>
      <c r="G1419" t="s">
        <v>106</v>
      </c>
      <c r="H1419" t="s">
        <v>106</v>
      </c>
      <c r="I1419" t="s">
        <v>106</v>
      </c>
      <c r="J1419" t="s">
        <v>107</v>
      </c>
      <c r="K1419" t="s">
        <v>108</v>
      </c>
      <c r="L1419" t="s">
        <v>109</v>
      </c>
      <c r="M1419" t="s">
        <v>110</v>
      </c>
      <c r="N1419" t="s">
        <v>3769</v>
      </c>
      <c r="O1419" t="s">
        <v>3008</v>
      </c>
      <c r="P1419">
        <v>8178</v>
      </c>
      <c r="Q1419">
        <v>608</v>
      </c>
      <c r="R1419">
        <v>216</v>
      </c>
      <c r="S1419">
        <v>200</v>
      </c>
      <c r="T1419">
        <v>0</v>
      </c>
      <c r="U1419">
        <v>636.79999999999995</v>
      </c>
      <c r="V1419">
        <v>636.79999999999995</v>
      </c>
      <c r="W1419">
        <v>200</v>
      </c>
      <c r="X1419">
        <v>0</v>
      </c>
      <c r="Y1419">
        <v>0</v>
      </c>
      <c r="Z1419">
        <v>0</v>
      </c>
      <c r="AD1419" s="1">
        <v>41779.333333333336</v>
      </c>
      <c r="AE1419" s="1">
        <v>41807.708333333336</v>
      </c>
      <c r="AG1419" s="1">
        <v>41690.333333333336</v>
      </c>
      <c r="AH1419" s="1">
        <v>41718.708333333336</v>
      </c>
      <c r="AI1419" s="1">
        <v>41690.333333333336</v>
      </c>
      <c r="AJ1419" s="1">
        <v>41718.708333333336</v>
      </c>
      <c r="AK1419" s="1">
        <v>41690.333333333336</v>
      </c>
      <c r="AL1419" s="1">
        <v>41718.708333333336</v>
      </c>
      <c r="AM1419" s="1">
        <v>41779.333333333336</v>
      </c>
      <c r="AN1419" s="1">
        <v>41807.708333333336</v>
      </c>
      <c r="AP1419" t="s">
        <v>113</v>
      </c>
      <c r="AU1419" t="s">
        <v>3770</v>
      </c>
      <c r="AY1419" t="s">
        <v>106</v>
      </c>
      <c r="AZ1419">
        <v>0</v>
      </c>
      <c r="BA1419">
        <v>0</v>
      </c>
      <c r="BD1419" s="3">
        <v>41321.661111111112</v>
      </c>
      <c r="BE1419" s="3">
        <v>41328.377083333333</v>
      </c>
      <c r="BF1419" t="s">
        <v>115</v>
      </c>
      <c r="BG1419" t="s">
        <v>115</v>
      </c>
      <c r="BH1419">
        <v>8149</v>
      </c>
      <c r="BM1419">
        <v>43550</v>
      </c>
      <c r="BR1419" t="s">
        <v>116</v>
      </c>
      <c r="BS1419" t="s">
        <v>117</v>
      </c>
      <c r="BU1419">
        <v>1</v>
      </c>
      <c r="BV1419" t="s">
        <v>118</v>
      </c>
      <c r="BX1419" t="s">
        <v>119</v>
      </c>
      <c r="BY1419" t="s">
        <v>119</v>
      </c>
      <c r="BZ1419" t="s">
        <v>119</v>
      </c>
      <c r="CA1419">
        <v>1</v>
      </c>
      <c r="CC1419" t="s">
        <v>120</v>
      </c>
      <c r="CH1419">
        <v>540</v>
      </c>
      <c r="CI1419">
        <v>35900</v>
      </c>
      <c r="CJ1419" t="s">
        <v>106</v>
      </c>
      <c r="CK1419" t="s">
        <v>106</v>
      </c>
      <c r="CL1419">
        <v>10</v>
      </c>
      <c r="CM1419" t="s">
        <v>2889</v>
      </c>
      <c r="CO1419">
        <v>124475</v>
      </c>
      <c r="CQ1419">
        <v>0</v>
      </c>
      <c r="CR1419">
        <v>0</v>
      </c>
      <c r="CS1419">
        <v>0</v>
      </c>
      <c r="CY1419" t="s">
        <v>123</v>
      </c>
      <c r="CZ1419" t="s">
        <v>124</v>
      </c>
      <c r="DD1419" t="str" cm="1">
        <f t="array" ref="DD1419:DE1419">TEXT(_xlfn.SEQUENCE(1, DATEDIF(AG1419, AH1419, "m") + 1, AG1419, 30), "YYYY-APMM")</f>
        <v>2014-AP02</v>
      </c>
      <c r="DE1419" t="str">
        <v>2014-AP03</v>
      </c>
      <c r="DN1419">
        <f t="shared" si="44"/>
        <v>318.39999999999998</v>
      </c>
      <c r="DO1419" t="str">
        <f t="shared" si="45"/>
        <v>LABOR- SUBCONTRACTOR</v>
      </c>
    </row>
    <row r="1420" spans="1:119" x14ac:dyDescent="0.35">
      <c r="A1420" t="s">
        <v>105</v>
      </c>
      <c r="B1420">
        <v>500705</v>
      </c>
      <c r="C1420">
        <v>6359</v>
      </c>
      <c r="D1420">
        <v>124478</v>
      </c>
      <c r="E1420">
        <v>13662</v>
      </c>
      <c r="F1420">
        <v>0</v>
      </c>
      <c r="G1420" t="s">
        <v>106</v>
      </c>
      <c r="H1420" t="s">
        <v>106</v>
      </c>
      <c r="I1420" t="s">
        <v>106</v>
      </c>
      <c r="J1420" t="s">
        <v>107</v>
      </c>
      <c r="K1420" t="s">
        <v>108</v>
      </c>
      <c r="L1420" t="s">
        <v>109</v>
      </c>
      <c r="M1420" t="s">
        <v>110</v>
      </c>
      <c r="N1420" t="s">
        <v>3771</v>
      </c>
      <c r="O1420" t="s">
        <v>3011</v>
      </c>
      <c r="P1420">
        <v>8178</v>
      </c>
      <c r="Q1420">
        <v>392</v>
      </c>
      <c r="R1420">
        <v>0</v>
      </c>
      <c r="S1420">
        <v>160</v>
      </c>
      <c r="T1420">
        <v>0</v>
      </c>
      <c r="U1420">
        <v>454.4</v>
      </c>
      <c r="V1420">
        <v>454.4</v>
      </c>
      <c r="W1420">
        <v>160</v>
      </c>
      <c r="X1420">
        <v>0</v>
      </c>
      <c r="Y1420">
        <v>0</v>
      </c>
      <c r="Z1420">
        <v>0</v>
      </c>
      <c r="AD1420" s="1">
        <v>41816.333333333336</v>
      </c>
      <c r="AE1420" s="1">
        <v>41839.708333333336</v>
      </c>
      <c r="AG1420" s="1">
        <v>41759.333333333336</v>
      </c>
      <c r="AH1420" s="1">
        <v>41781.708333333336</v>
      </c>
      <c r="AI1420" s="1">
        <v>41759.333333333336</v>
      </c>
      <c r="AJ1420" s="1">
        <v>41781.708333333336</v>
      </c>
      <c r="AK1420" s="1">
        <v>41759.333333333336</v>
      </c>
      <c r="AL1420" s="1">
        <v>41781.708333333336</v>
      </c>
      <c r="AM1420" s="1">
        <v>41816.333333333336</v>
      </c>
      <c r="AN1420" s="1">
        <v>41839.708333333336</v>
      </c>
      <c r="AP1420" t="s">
        <v>113</v>
      </c>
      <c r="AU1420" t="s">
        <v>3772</v>
      </c>
      <c r="AY1420" t="s">
        <v>106</v>
      </c>
      <c r="AZ1420">
        <v>0</v>
      </c>
      <c r="BA1420">
        <v>0</v>
      </c>
      <c r="BD1420" s="3">
        <v>41321.661111111112</v>
      </c>
      <c r="BE1420" s="3">
        <v>41321.663888888892</v>
      </c>
      <c r="BF1420" t="s">
        <v>115</v>
      </c>
      <c r="BG1420" t="s">
        <v>115</v>
      </c>
      <c r="BH1420">
        <v>8149</v>
      </c>
      <c r="BM1420">
        <v>43550</v>
      </c>
      <c r="BR1420" t="s">
        <v>116</v>
      </c>
      <c r="BS1420" t="s">
        <v>117</v>
      </c>
      <c r="BU1420">
        <v>1</v>
      </c>
      <c r="BV1420" t="s">
        <v>118</v>
      </c>
      <c r="BX1420" t="s">
        <v>119</v>
      </c>
      <c r="BY1420" t="s">
        <v>119</v>
      </c>
      <c r="BZ1420" t="s">
        <v>119</v>
      </c>
      <c r="CA1420">
        <v>1</v>
      </c>
      <c r="CC1420" t="s">
        <v>120</v>
      </c>
      <c r="CH1420">
        <v>540</v>
      </c>
      <c r="CI1420">
        <v>35900</v>
      </c>
      <c r="CJ1420" t="s">
        <v>106</v>
      </c>
      <c r="CK1420" t="s">
        <v>106</v>
      </c>
      <c r="CL1420">
        <v>10</v>
      </c>
      <c r="CM1420" t="s">
        <v>2889</v>
      </c>
      <c r="CO1420">
        <v>124475</v>
      </c>
      <c r="CQ1420">
        <v>0</v>
      </c>
      <c r="CR1420">
        <v>0</v>
      </c>
      <c r="CS1420">
        <v>0</v>
      </c>
      <c r="CY1420" t="s">
        <v>123</v>
      </c>
      <c r="CZ1420" t="s">
        <v>124</v>
      </c>
      <c r="DD1420" t="str" cm="1">
        <f t="array" ref="DD1420">TEXT(_xlfn.SEQUENCE(1, DATEDIF(AG1420, AH1420, "m") + 1, AG1420, 30), "YYYY-APMM")</f>
        <v>2014-AP04</v>
      </c>
      <c r="DN1420">
        <f t="shared" si="44"/>
        <v>454.4</v>
      </c>
      <c r="DO1420" t="str">
        <f t="shared" si="45"/>
        <v>LABOR- SUBCONTRACTOR</v>
      </c>
    </row>
    <row r="1421" spans="1:119" x14ac:dyDescent="0.35">
      <c r="A1421" t="s">
        <v>105</v>
      </c>
      <c r="B1421">
        <v>500706</v>
      </c>
      <c r="C1421">
        <v>6359</v>
      </c>
      <c r="D1421">
        <v>124478</v>
      </c>
      <c r="E1421">
        <v>13662</v>
      </c>
      <c r="F1421">
        <v>0</v>
      </c>
      <c r="G1421" t="s">
        <v>106</v>
      </c>
      <c r="H1421" t="s">
        <v>106</v>
      </c>
      <c r="I1421" t="s">
        <v>106</v>
      </c>
      <c r="J1421" t="s">
        <v>107</v>
      </c>
      <c r="K1421" t="s">
        <v>108</v>
      </c>
      <c r="L1421" t="s">
        <v>109</v>
      </c>
      <c r="M1421" t="s">
        <v>110</v>
      </c>
      <c r="N1421" t="s">
        <v>3773</v>
      </c>
      <c r="O1421" t="s">
        <v>3014</v>
      </c>
      <c r="P1421">
        <v>8178</v>
      </c>
      <c r="Q1421">
        <v>408</v>
      </c>
      <c r="R1421">
        <v>0</v>
      </c>
      <c r="S1421">
        <v>200</v>
      </c>
      <c r="T1421">
        <v>0</v>
      </c>
      <c r="U1421">
        <v>3302.4</v>
      </c>
      <c r="V1421">
        <v>3302.4</v>
      </c>
      <c r="W1421">
        <v>200</v>
      </c>
      <c r="X1421">
        <v>0</v>
      </c>
      <c r="Y1421">
        <v>0</v>
      </c>
      <c r="Z1421">
        <v>0</v>
      </c>
      <c r="AD1421" s="1">
        <v>41830.333333333336</v>
      </c>
      <c r="AE1421" s="1">
        <v>41862.708333333336</v>
      </c>
      <c r="AG1421" s="1">
        <v>41771.333333333336</v>
      </c>
      <c r="AH1421" s="1">
        <v>41799.708333333336</v>
      </c>
      <c r="AI1421" s="1">
        <v>41771.333333333336</v>
      </c>
      <c r="AJ1421" s="1">
        <v>41799.708333333336</v>
      </c>
      <c r="AK1421" s="1">
        <v>41771.333333333336</v>
      </c>
      <c r="AL1421" s="1">
        <v>41799.708333333336</v>
      </c>
      <c r="AM1421" s="1">
        <v>41830.333333333336</v>
      </c>
      <c r="AN1421" s="1">
        <v>41862.708333333336</v>
      </c>
      <c r="AP1421" t="s">
        <v>113</v>
      </c>
      <c r="AU1421" t="s">
        <v>3774</v>
      </c>
      <c r="AY1421" t="s">
        <v>106</v>
      </c>
      <c r="AZ1421">
        <v>0</v>
      </c>
      <c r="BA1421">
        <v>0</v>
      </c>
      <c r="BD1421" s="3">
        <v>41321.661111111112</v>
      </c>
      <c r="BE1421" s="3">
        <v>41321.663888888892</v>
      </c>
      <c r="BF1421" t="s">
        <v>115</v>
      </c>
      <c r="BG1421" t="s">
        <v>115</v>
      </c>
      <c r="BH1421">
        <v>8149</v>
      </c>
      <c r="BM1421">
        <v>43550</v>
      </c>
      <c r="BR1421" t="s">
        <v>116</v>
      </c>
      <c r="BS1421" t="s">
        <v>117</v>
      </c>
      <c r="BU1421">
        <v>1</v>
      </c>
      <c r="BV1421" t="s">
        <v>118</v>
      </c>
      <c r="BX1421" t="s">
        <v>119</v>
      </c>
      <c r="BY1421" t="s">
        <v>119</v>
      </c>
      <c r="BZ1421" t="s">
        <v>119</v>
      </c>
      <c r="CA1421">
        <v>1</v>
      </c>
      <c r="CC1421" t="s">
        <v>120</v>
      </c>
      <c r="CH1421">
        <v>540</v>
      </c>
      <c r="CI1421">
        <v>35900</v>
      </c>
      <c r="CJ1421" t="s">
        <v>106</v>
      </c>
      <c r="CK1421" t="s">
        <v>106</v>
      </c>
      <c r="CL1421">
        <v>10</v>
      </c>
      <c r="CM1421" t="s">
        <v>2889</v>
      </c>
      <c r="CO1421">
        <v>124475</v>
      </c>
      <c r="CQ1421">
        <v>0</v>
      </c>
      <c r="CR1421">
        <v>0</v>
      </c>
      <c r="CS1421">
        <v>0</v>
      </c>
      <c r="CY1421" t="s">
        <v>123</v>
      </c>
      <c r="CZ1421" t="s">
        <v>124</v>
      </c>
      <c r="DD1421" t="str" cm="1">
        <f t="array" ref="DD1421">TEXT(_xlfn.SEQUENCE(1, DATEDIF(AG1421, AH1421, "m") + 1, AG1421, 30), "YYYY-APMM")</f>
        <v>2014-AP05</v>
      </c>
      <c r="DN1421">
        <f t="shared" si="44"/>
        <v>3302.4</v>
      </c>
      <c r="DO1421" t="str">
        <f t="shared" si="45"/>
        <v>LABOR- SUBCONTRACTOR</v>
      </c>
    </row>
    <row r="1422" spans="1:119" x14ac:dyDescent="0.35">
      <c r="A1422" t="s">
        <v>105</v>
      </c>
      <c r="B1422">
        <v>500707</v>
      </c>
      <c r="C1422">
        <v>6359</v>
      </c>
      <c r="D1422">
        <v>124478</v>
      </c>
      <c r="E1422">
        <v>13662</v>
      </c>
      <c r="F1422">
        <v>0</v>
      </c>
      <c r="G1422" t="s">
        <v>106</v>
      </c>
      <c r="H1422" t="s">
        <v>106</v>
      </c>
      <c r="I1422" t="s">
        <v>106</v>
      </c>
      <c r="J1422" t="s">
        <v>107</v>
      </c>
      <c r="K1422" t="s">
        <v>108</v>
      </c>
      <c r="L1422" t="s">
        <v>109</v>
      </c>
      <c r="M1422" t="s">
        <v>110</v>
      </c>
      <c r="N1422" t="s">
        <v>3775</v>
      </c>
      <c r="O1422" t="s">
        <v>3017</v>
      </c>
      <c r="P1422">
        <v>8178</v>
      </c>
      <c r="Q1422">
        <v>568</v>
      </c>
      <c r="R1422">
        <v>0</v>
      </c>
      <c r="S1422">
        <v>200</v>
      </c>
      <c r="T1422">
        <v>0</v>
      </c>
      <c r="U1422">
        <v>4569.6000000000004</v>
      </c>
      <c r="V1422">
        <v>4569.6000000000004</v>
      </c>
      <c r="W1422">
        <v>200</v>
      </c>
      <c r="X1422">
        <v>0</v>
      </c>
      <c r="Y1422">
        <v>0</v>
      </c>
      <c r="Z1422">
        <v>0</v>
      </c>
      <c r="AD1422" s="1">
        <v>41836.333333333336</v>
      </c>
      <c r="AE1422" s="1">
        <v>41868.708333333336</v>
      </c>
      <c r="AG1422" s="1">
        <v>41753.333333333336</v>
      </c>
      <c r="AH1422" s="1">
        <v>41781.708333333336</v>
      </c>
      <c r="AI1422" s="1">
        <v>41753.333333333336</v>
      </c>
      <c r="AJ1422" s="1">
        <v>41781.708333333336</v>
      </c>
      <c r="AK1422" s="1">
        <v>41753.333333333336</v>
      </c>
      <c r="AL1422" s="1">
        <v>41781.708333333336</v>
      </c>
      <c r="AM1422" s="1">
        <v>41836.333333333336</v>
      </c>
      <c r="AN1422" s="1">
        <v>41868.708333333336</v>
      </c>
      <c r="AP1422" t="s">
        <v>113</v>
      </c>
      <c r="AU1422" t="s">
        <v>3776</v>
      </c>
      <c r="AY1422" t="s">
        <v>106</v>
      </c>
      <c r="AZ1422">
        <v>0</v>
      </c>
      <c r="BA1422">
        <v>0</v>
      </c>
      <c r="BD1422" s="3">
        <v>41321.661111111112</v>
      </c>
      <c r="BE1422" s="3">
        <v>41321.663888888892</v>
      </c>
      <c r="BF1422" t="s">
        <v>115</v>
      </c>
      <c r="BG1422" t="s">
        <v>115</v>
      </c>
      <c r="BH1422">
        <v>8149</v>
      </c>
      <c r="BM1422">
        <v>43550</v>
      </c>
      <c r="BR1422" t="s">
        <v>116</v>
      </c>
      <c r="BS1422" t="s">
        <v>117</v>
      </c>
      <c r="BU1422">
        <v>1</v>
      </c>
      <c r="BV1422" t="s">
        <v>118</v>
      </c>
      <c r="BX1422" t="s">
        <v>119</v>
      </c>
      <c r="BY1422" t="s">
        <v>119</v>
      </c>
      <c r="BZ1422" t="s">
        <v>119</v>
      </c>
      <c r="CA1422">
        <v>1</v>
      </c>
      <c r="CC1422" t="s">
        <v>120</v>
      </c>
      <c r="CH1422">
        <v>540</v>
      </c>
      <c r="CI1422">
        <v>35900</v>
      </c>
      <c r="CJ1422" t="s">
        <v>106</v>
      </c>
      <c r="CK1422" t="s">
        <v>106</v>
      </c>
      <c r="CL1422">
        <v>10</v>
      </c>
      <c r="CM1422" t="s">
        <v>2889</v>
      </c>
      <c r="CO1422">
        <v>124475</v>
      </c>
      <c r="CQ1422">
        <v>0</v>
      </c>
      <c r="CR1422">
        <v>0</v>
      </c>
      <c r="CS1422">
        <v>0</v>
      </c>
      <c r="CY1422" t="s">
        <v>123</v>
      </c>
      <c r="CZ1422" t="s">
        <v>124</v>
      </c>
      <c r="DD1422" t="str" cm="1">
        <f t="array" ref="DD1422">TEXT(_xlfn.SEQUENCE(1, DATEDIF(AG1422, AH1422, "m") + 1, AG1422, 30), "YYYY-APMM")</f>
        <v>2014-AP04</v>
      </c>
      <c r="DN1422">
        <f t="shared" si="44"/>
        <v>4569.6000000000004</v>
      </c>
      <c r="DO1422" t="str">
        <f t="shared" si="45"/>
        <v>LABOR- SUBCONTRACTOR</v>
      </c>
    </row>
    <row r="1423" spans="1:119" x14ac:dyDescent="0.35">
      <c r="A1423" t="s">
        <v>105</v>
      </c>
      <c r="B1423">
        <v>500708</v>
      </c>
      <c r="C1423">
        <v>6359</v>
      </c>
      <c r="D1423">
        <v>124478</v>
      </c>
      <c r="E1423">
        <v>13662</v>
      </c>
      <c r="F1423">
        <v>0</v>
      </c>
      <c r="G1423" t="s">
        <v>106</v>
      </c>
      <c r="H1423" t="s">
        <v>106</v>
      </c>
      <c r="I1423" t="s">
        <v>106</v>
      </c>
      <c r="J1423" t="s">
        <v>107</v>
      </c>
      <c r="K1423" t="s">
        <v>108</v>
      </c>
      <c r="L1423" t="s">
        <v>109</v>
      </c>
      <c r="M1423" t="s">
        <v>110</v>
      </c>
      <c r="N1423" t="s">
        <v>3777</v>
      </c>
      <c r="O1423" t="s">
        <v>3020</v>
      </c>
      <c r="P1423">
        <v>8178</v>
      </c>
      <c r="Q1423">
        <v>392</v>
      </c>
      <c r="R1423">
        <v>40</v>
      </c>
      <c r="S1423">
        <v>160</v>
      </c>
      <c r="T1423">
        <v>0</v>
      </c>
      <c r="U1423">
        <v>1422.4</v>
      </c>
      <c r="V1423">
        <v>1422.4</v>
      </c>
      <c r="W1423">
        <v>160</v>
      </c>
      <c r="X1423">
        <v>0</v>
      </c>
      <c r="Y1423">
        <v>0</v>
      </c>
      <c r="Z1423">
        <v>0</v>
      </c>
      <c r="AD1423" s="1">
        <v>41828.333333333336</v>
      </c>
      <c r="AE1423" s="1">
        <v>41850.708333333336</v>
      </c>
      <c r="AG1423" s="1">
        <v>41771.333333333336</v>
      </c>
      <c r="AH1423" s="1">
        <v>41793.708333333336</v>
      </c>
      <c r="AI1423" s="1">
        <v>41771.333333333336</v>
      </c>
      <c r="AJ1423" s="1">
        <v>41793.708333333336</v>
      </c>
      <c r="AK1423" s="1">
        <v>41771.333333333336</v>
      </c>
      <c r="AL1423" s="1">
        <v>41793.708333333336</v>
      </c>
      <c r="AM1423" s="1">
        <v>41828.333333333336</v>
      </c>
      <c r="AN1423" s="1">
        <v>41850.708333333336</v>
      </c>
      <c r="AP1423" t="s">
        <v>113</v>
      </c>
      <c r="AU1423" t="s">
        <v>3778</v>
      </c>
      <c r="AY1423" t="s">
        <v>106</v>
      </c>
      <c r="AZ1423">
        <v>0</v>
      </c>
      <c r="BA1423">
        <v>0</v>
      </c>
      <c r="BD1423" s="3">
        <v>41321.661111111112</v>
      </c>
      <c r="BE1423" s="3">
        <v>41321.663888888892</v>
      </c>
      <c r="BF1423" t="s">
        <v>115</v>
      </c>
      <c r="BG1423" t="s">
        <v>115</v>
      </c>
      <c r="BH1423">
        <v>8149</v>
      </c>
      <c r="BM1423">
        <v>43550</v>
      </c>
      <c r="BR1423" t="s">
        <v>116</v>
      </c>
      <c r="BS1423" t="s">
        <v>117</v>
      </c>
      <c r="BU1423">
        <v>1</v>
      </c>
      <c r="BV1423" t="s">
        <v>118</v>
      </c>
      <c r="BX1423" t="s">
        <v>119</v>
      </c>
      <c r="BY1423" t="s">
        <v>119</v>
      </c>
      <c r="BZ1423" t="s">
        <v>119</v>
      </c>
      <c r="CA1423">
        <v>1</v>
      </c>
      <c r="CC1423" t="s">
        <v>120</v>
      </c>
      <c r="CH1423">
        <v>540</v>
      </c>
      <c r="CI1423">
        <v>35900</v>
      </c>
      <c r="CJ1423" t="s">
        <v>106</v>
      </c>
      <c r="CK1423" t="s">
        <v>106</v>
      </c>
      <c r="CL1423">
        <v>10</v>
      </c>
      <c r="CM1423" t="s">
        <v>2889</v>
      </c>
      <c r="CO1423">
        <v>124475</v>
      </c>
      <c r="CQ1423">
        <v>0</v>
      </c>
      <c r="CR1423">
        <v>0</v>
      </c>
      <c r="CS1423">
        <v>0</v>
      </c>
      <c r="CY1423" t="s">
        <v>123</v>
      </c>
      <c r="CZ1423" t="s">
        <v>124</v>
      </c>
      <c r="DD1423" t="str" cm="1">
        <f t="array" ref="DD1423">TEXT(_xlfn.SEQUENCE(1, DATEDIF(AG1423, AH1423, "m") + 1, AG1423, 30), "YYYY-APMM")</f>
        <v>2014-AP05</v>
      </c>
      <c r="DN1423">
        <f t="shared" si="44"/>
        <v>1422.4</v>
      </c>
      <c r="DO1423" t="str">
        <f t="shared" si="45"/>
        <v>LABOR- SUBCONTRACTOR</v>
      </c>
    </row>
    <row r="1424" spans="1:119" x14ac:dyDescent="0.35">
      <c r="A1424" t="s">
        <v>105</v>
      </c>
      <c r="B1424">
        <v>500709</v>
      </c>
      <c r="C1424">
        <v>6359</v>
      </c>
      <c r="D1424">
        <v>124480</v>
      </c>
      <c r="E1424">
        <v>13662</v>
      </c>
      <c r="F1424">
        <v>0</v>
      </c>
      <c r="G1424" t="s">
        <v>106</v>
      </c>
      <c r="H1424" t="s">
        <v>106</v>
      </c>
      <c r="I1424" t="s">
        <v>106</v>
      </c>
      <c r="J1424" t="s">
        <v>107</v>
      </c>
      <c r="K1424" t="s">
        <v>108</v>
      </c>
      <c r="L1424" t="s">
        <v>109</v>
      </c>
      <c r="M1424" t="s">
        <v>110</v>
      </c>
      <c r="N1424" t="s">
        <v>3779</v>
      </c>
      <c r="O1424" t="s">
        <v>3063</v>
      </c>
      <c r="P1424">
        <v>8178</v>
      </c>
      <c r="Q1424">
        <v>392</v>
      </c>
      <c r="R1424">
        <v>0</v>
      </c>
      <c r="S1424">
        <v>144</v>
      </c>
      <c r="T1424">
        <v>0</v>
      </c>
      <c r="U1424">
        <v>883.2</v>
      </c>
      <c r="V1424">
        <v>883.2</v>
      </c>
      <c r="W1424">
        <v>144</v>
      </c>
      <c r="X1424">
        <v>0</v>
      </c>
      <c r="Y1424">
        <v>0</v>
      </c>
      <c r="Z1424">
        <v>0</v>
      </c>
      <c r="AD1424" s="1">
        <v>41738.333333333336</v>
      </c>
      <c r="AE1424" s="1">
        <v>41758.708333333336</v>
      </c>
      <c r="AG1424" s="1">
        <v>41680.333333333336</v>
      </c>
      <c r="AH1424" s="1">
        <v>41701.708333333336</v>
      </c>
      <c r="AI1424" s="1">
        <v>41680.333333333336</v>
      </c>
      <c r="AJ1424" s="1">
        <v>41701.708333333336</v>
      </c>
      <c r="AK1424" s="1">
        <v>41680.333333333336</v>
      </c>
      <c r="AL1424" s="1">
        <v>41701.708333333336</v>
      </c>
      <c r="AM1424" s="1">
        <v>41738.333333333336</v>
      </c>
      <c r="AN1424" s="1">
        <v>41758.708333333336</v>
      </c>
      <c r="AP1424" t="s">
        <v>113</v>
      </c>
      <c r="AU1424" t="s">
        <v>3780</v>
      </c>
      <c r="AY1424" t="s">
        <v>106</v>
      </c>
      <c r="AZ1424">
        <v>0</v>
      </c>
      <c r="BA1424">
        <v>0</v>
      </c>
      <c r="BD1424" s="3">
        <v>41321.661111111112</v>
      </c>
      <c r="BE1424" s="3">
        <v>41321.663888888892</v>
      </c>
      <c r="BF1424" t="s">
        <v>115</v>
      </c>
      <c r="BG1424" t="s">
        <v>115</v>
      </c>
      <c r="BH1424">
        <v>8149</v>
      </c>
      <c r="BM1424">
        <v>43550</v>
      </c>
      <c r="BR1424" t="s">
        <v>116</v>
      </c>
      <c r="BS1424" t="s">
        <v>117</v>
      </c>
      <c r="BU1424">
        <v>1</v>
      </c>
      <c r="BV1424" t="s">
        <v>118</v>
      </c>
      <c r="BX1424" t="s">
        <v>119</v>
      </c>
      <c r="BY1424" t="s">
        <v>119</v>
      </c>
      <c r="BZ1424" t="s">
        <v>119</v>
      </c>
      <c r="CA1424">
        <v>1</v>
      </c>
      <c r="CC1424" t="s">
        <v>120</v>
      </c>
      <c r="CH1424">
        <v>540</v>
      </c>
      <c r="CI1424">
        <v>35940</v>
      </c>
      <c r="CJ1424" t="s">
        <v>106</v>
      </c>
      <c r="CK1424" t="s">
        <v>106</v>
      </c>
      <c r="CL1424">
        <v>10</v>
      </c>
      <c r="CM1424" t="s">
        <v>2889</v>
      </c>
      <c r="CO1424">
        <v>124479</v>
      </c>
      <c r="CQ1424">
        <v>0</v>
      </c>
      <c r="CR1424">
        <v>0</v>
      </c>
      <c r="CS1424">
        <v>0</v>
      </c>
      <c r="CY1424" t="s">
        <v>123</v>
      </c>
      <c r="CZ1424" t="s">
        <v>124</v>
      </c>
      <c r="DD1424" t="str" cm="1">
        <f t="array" ref="DD1424">TEXT(_xlfn.SEQUENCE(1, DATEDIF(AG1424, AH1424, "m") + 1, AG1424, 30), "YYYY-APMM")</f>
        <v>2014-AP02</v>
      </c>
      <c r="DN1424">
        <f t="shared" si="44"/>
        <v>883.2</v>
      </c>
      <c r="DO1424" t="str">
        <f t="shared" si="45"/>
        <v>LABOR- SUBCONTRACTOR</v>
      </c>
    </row>
    <row r="1425" spans="1:119" x14ac:dyDescent="0.35">
      <c r="A1425" t="s">
        <v>105</v>
      </c>
      <c r="B1425">
        <v>500710</v>
      </c>
      <c r="C1425">
        <v>6359</v>
      </c>
      <c r="D1425">
        <v>124480</v>
      </c>
      <c r="E1425">
        <v>13662</v>
      </c>
      <c r="F1425">
        <v>0</v>
      </c>
      <c r="G1425" t="s">
        <v>106</v>
      </c>
      <c r="H1425" t="s">
        <v>106</v>
      </c>
      <c r="I1425" t="s">
        <v>106</v>
      </c>
      <c r="J1425" t="s">
        <v>107</v>
      </c>
      <c r="K1425" t="s">
        <v>108</v>
      </c>
      <c r="L1425" t="s">
        <v>109</v>
      </c>
      <c r="M1425" t="s">
        <v>110</v>
      </c>
      <c r="N1425" t="s">
        <v>3781</v>
      </c>
      <c r="O1425" t="s">
        <v>3066</v>
      </c>
      <c r="P1425">
        <v>8178</v>
      </c>
      <c r="Q1425">
        <v>416</v>
      </c>
      <c r="R1425">
        <v>72</v>
      </c>
      <c r="S1425">
        <v>144</v>
      </c>
      <c r="T1425">
        <v>0</v>
      </c>
      <c r="U1425">
        <v>331.2</v>
      </c>
      <c r="V1425">
        <v>331.2</v>
      </c>
      <c r="W1425">
        <v>144</v>
      </c>
      <c r="X1425">
        <v>0</v>
      </c>
      <c r="Y1425">
        <v>0</v>
      </c>
      <c r="Z1425">
        <v>0</v>
      </c>
      <c r="AD1425" s="1">
        <v>41742.333333333336</v>
      </c>
      <c r="AE1425" s="1">
        <v>41762.708333333336</v>
      </c>
      <c r="AG1425" s="1">
        <v>41680.333333333336</v>
      </c>
      <c r="AH1425" s="1">
        <v>41701.708333333336</v>
      </c>
      <c r="AI1425" s="1">
        <v>41680.333333333336</v>
      </c>
      <c r="AJ1425" s="1">
        <v>41701.708333333336</v>
      </c>
      <c r="AK1425" s="1">
        <v>41680.333333333336</v>
      </c>
      <c r="AL1425" s="1">
        <v>41701.708333333336</v>
      </c>
      <c r="AM1425" s="1">
        <v>41742.333333333336</v>
      </c>
      <c r="AN1425" s="1">
        <v>41762.708333333336</v>
      </c>
      <c r="AP1425" t="s">
        <v>113</v>
      </c>
      <c r="AU1425" t="s">
        <v>3782</v>
      </c>
      <c r="AY1425" t="s">
        <v>106</v>
      </c>
      <c r="AZ1425">
        <v>0</v>
      </c>
      <c r="BA1425">
        <v>0</v>
      </c>
      <c r="BD1425" s="3">
        <v>41321.661111111112</v>
      </c>
      <c r="BE1425" s="3">
        <v>41321.663888888892</v>
      </c>
      <c r="BF1425" t="s">
        <v>115</v>
      </c>
      <c r="BG1425" t="s">
        <v>115</v>
      </c>
      <c r="BH1425">
        <v>8149</v>
      </c>
      <c r="BM1425">
        <v>43550</v>
      </c>
      <c r="BR1425" t="s">
        <v>116</v>
      </c>
      <c r="BS1425" t="s">
        <v>117</v>
      </c>
      <c r="BU1425">
        <v>1</v>
      </c>
      <c r="BV1425" t="s">
        <v>118</v>
      </c>
      <c r="BX1425" t="s">
        <v>119</v>
      </c>
      <c r="BY1425" t="s">
        <v>119</v>
      </c>
      <c r="BZ1425" t="s">
        <v>119</v>
      </c>
      <c r="CA1425">
        <v>1</v>
      </c>
      <c r="CC1425" t="s">
        <v>120</v>
      </c>
      <c r="CH1425">
        <v>540</v>
      </c>
      <c r="CI1425">
        <v>35940</v>
      </c>
      <c r="CJ1425" t="s">
        <v>106</v>
      </c>
      <c r="CK1425" t="s">
        <v>106</v>
      </c>
      <c r="CL1425">
        <v>10</v>
      </c>
      <c r="CM1425" t="s">
        <v>2889</v>
      </c>
      <c r="CO1425">
        <v>124479</v>
      </c>
      <c r="CQ1425">
        <v>0</v>
      </c>
      <c r="CR1425">
        <v>0</v>
      </c>
      <c r="CS1425">
        <v>0</v>
      </c>
      <c r="CY1425" t="s">
        <v>123</v>
      </c>
      <c r="CZ1425" t="s">
        <v>124</v>
      </c>
      <c r="DD1425" t="str" cm="1">
        <f t="array" ref="DD1425">TEXT(_xlfn.SEQUENCE(1, DATEDIF(AG1425, AH1425, "m") + 1, AG1425, 30), "YYYY-APMM")</f>
        <v>2014-AP02</v>
      </c>
      <c r="DN1425">
        <f t="shared" si="44"/>
        <v>331.2</v>
      </c>
      <c r="DO1425" t="str">
        <f t="shared" si="45"/>
        <v>LABOR- SUBCONTRACTOR</v>
      </c>
    </row>
    <row r="1426" spans="1:119" x14ac:dyDescent="0.35">
      <c r="A1426" t="s">
        <v>105</v>
      </c>
      <c r="B1426">
        <v>500711</v>
      </c>
      <c r="C1426">
        <v>6359</v>
      </c>
      <c r="D1426">
        <v>124480</v>
      </c>
      <c r="E1426">
        <v>13662</v>
      </c>
      <c r="F1426">
        <v>0</v>
      </c>
      <c r="G1426" t="s">
        <v>106</v>
      </c>
      <c r="H1426" t="s">
        <v>106</v>
      </c>
      <c r="I1426" t="s">
        <v>106</v>
      </c>
      <c r="J1426" t="s">
        <v>107</v>
      </c>
      <c r="K1426" t="s">
        <v>108</v>
      </c>
      <c r="L1426" t="s">
        <v>109</v>
      </c>
      <c r="M1426" t="s">
        <v>110</v>
      </c>
      <c r="N1426" t="s">
        <v>3783</v>
      </c>
      <c r="O1426" t="s">
        <v>3069</v>
      </c>
      <c r="P1426">
        <v>8178</v>
      </c>
      <c r="Q1426">
        <v>648</v>
      </c>
      <c r="R1426">
        <v>0</v>
      </c>
      <c r="S1426">
        <v>160</v>
      </c>
      <c r="T1426">
        <v>0</v>
      </c>
      <c r="U1426">
        <v>201.6</v>
      </c>
      <c r="V1426">
        <v>201.6</v>
      </c>
      <c r="W1426">
        <v>160</v>
      </c>
      <c r="X1426">
        <v>0</v>
      </c>
      <c r="Y1426">
        <v>0</v>
      </c>
      <c r="Z1426">
        <v>0</v>
      </c>
      <c r="AD1426" s="1">
        <v>41869.333333333336</v>
      </c>
      <c r="AE1426" s="1">
        <v>41891.708333333336</v>
      </c>
      <c r="AG1426" s="1">
        <v>41771.333333333336</v>
      </c>
      <c r="AH1426" s="1">
        <v>41793.708333333336</v>
      </c>
      <c r="AI1426" s="1">
        <v>41771.333333333336</v>
      </c>
      <c r="AJ1426" s="1">
        <v>41793.708333333336</v>
      </c>
      <c r="AK1426" s="1">
        <v>41771.333333333336</v>
      </c>
      <c r="AL1426" s="1">
        <v>41793.708333333336</v>
      </c>
      <c r="AM1426" s="1">
        <v>41869.333333333336</v>
      </c>
      <c r="AN1426" s="1">
        <v>41891.708333333336</v>
      </c>
      <c r="AP1426" t="s">
        <v>113</v>
      </c>
      <c r="AU1426" t="s">
        <v>3784</v>
      </c>
      <c r="AY1426" t="s">
        <v>106</v>
      </c>
      <c r="AZ1426">
        <v>0</v>
      </c>
      <c r="BA1426">
        <v>0</v>
      </c>
      <c r="BD1426" s="3">
        <v>41321.661111111112</v>
      </c>
      <c r="BE1426" s="3">
        <v>41321.663888888892</v>
      </c>
      <c r="BF1426" t="s">
        <v>115</v>
      </c>
      <c r="BG1426" t="s">
        <v>115</v>
      </c>
      <c r="BH1426">
        <v>8149</v>
      </c>
      <c r="BM1426">
        <v>43550</v>
      </c>
      <c r="BR1426" t="s">
        <v>116</v>
      </c>
      <c r="BS1426" t="s">
        <v>117</v>
      </c>
      <c r="BU1426">
        <v>1</v>
      </c>
      <c r="BV1426" t="s">
        <v>118</v>
      </c>
      <c r="BX1426" t="s">
        <v>119</v>
      </c>
      <c r="BY1426" t="s">
        <v>119</v>
      </c>
      <c r="BZ1426" t="s">
        <v>119</v>
      </c>
      <c r="CA1426">
        <v>1</v>
      </c>
      <c r="CC1426" t="s">
        <v>120</v>
      </c>
      <c r="CH1426">
        <v>540</v>
      </c>
      <c r="CI1426">
        <v>35940</v>
      </c>
      <c r="CJ1426" t="s">
        <v>106</v>
      </c>
      <c r="CK1426" t="s">
        <v>106</v>
      </c>
      <c r="CL1426">
        <v>10</v>
      </c>
      <c r="CM1426" t="s">
        <v>2889</v>
      </c>
      <c r="CO1426">
        <v>124479</v>
      </c>
      <c r="CQ1426">
        <v>0</v>
      </c>
      <c r="CR1426">
        <v>0</v>
      </c>
      <c r="CS1426">
        <v>0</v>
      </c>
      <c r="CY1426" t="s">
        <v>123</v>
      </c>
      <c r="CZ1426" t="s">
        <v>124</v>
      </c>
      <c r="DD1426" t="str" cm="1">
        <f t="array" ref="DD1426">TEXT(_xlfn.SEQUENCE(1, DATEDIF(AG1426, AH1426, "m") + 1, AG1426, 30), "YYYY-APMM")</f>
        <v>2014-AP05</v>
      </c>
      <c r="DN1426">
        <f t="shared" si="44"/>
        <v>201.6</v>
      </c>
      <c r="DO1426" t="str">
        <f t="shared" si="45"/>
        <v>LABOR- SUBCONTRACTOR</v>
      </c>
    </row>
    <row r="1427" spans="1:119" x14ac:dyDescent="0.35">
      <c r="A1427" t="s">
        <v>105</v>
      </c>
      <c r="B1427">
        <v>500712</v>
      </c>
      <c r="C1427">
        <v>6359</v>
      </c>
      <c r="D1427">
        <v>124480</v>
      </c>
      <c r="E1427">
        <v>13662</v>
      </c>
      <c r="F1427">
        <v>0</v>
      </c>
      <c r="G1427" t="s">
        <v>106</v>
      </c>
      <c r="H1427" t="s">
        <v>106</v>
      </c>
      <c r="I1427" t="s">
        <v>106</v>
      </c>
      <c r="J1427" t="s">
        <v>107</v>
      </c>
      <c r="K1427" t="s">
        <v>108</v>
      </c>
      <c r="L1427" t="s">
        <v>109</v>
      </c>
      <c r="M1427" t="s">
        <v>110</v>
      </c>
      <c r="N1427" t="s">
        <v>3785</v>
      </c>
      <c r="O1427" t="s">
        <v>3072</v>
      </c>
      <c r="P1427">
        <v>8178</v>
      </c>
      <c r="Q1427">
        <v>648</v>
      </c>
      <c r="R1427">
        <v>80</v>
      </c>
      <c r="S1427">
        <v>120</v>
      </c>
      <c r="T1427">
        <v>0</v>
      </c>
      <c r="U1427">
        <v>201.6</v>
      </c>
      <c r="V1427">
        <v>201.6</v>
      </c>
      <c r="W1427">
        <v>120</v>
      </c>
      <c r="X1427">
        <v>0</v>
      </c>
      <c r="Y1427">
        <v>0</v>
      </c>
      <c r="Z1427">
        <v>0</v>
      </c>
      <c r="AD1427" s="1">
        <v>41881.333333333336</v>
      </c>
      <c r="AE1427" s="1">
        <v>41897.708333333336</v>
      </c>
      <c r="AG1427" s="1">
        <v>41783.333333333336</v>
      </c>
      <c r="AH1427" s="1">
        <v>41799.708333333336</v>
      </c>
      <c r="AI1427" s="1">
        <v>41783.333333333336</v>
      </c>
      <c r="AJ1427" s="1">
        <v>41799.708333333336</v>
      </c>
      <c r="AK1427" s="1">
        <v>41783.333333333336</v>
      </c>
      <c r="AL1427" s="1">
        <v>41799.708333333336</v>
      </c>
      <c r="AM1427" s="1">
        <v>41881.333333333336</v>
      </c>
      <c r="AN1427" s="1">
        <v>41897.708333333336</v>
      </c>
      <c r="AP1427" t="s">
        <v>113</v>
      </c>
      <c r="AU1427" t="s">
        <v>3786</v>
      </c>
      <c r="AY1427" t="s">
        <v>106</v>
      </c>
      <c r="AZ1427">
        <v>0</v>
      </c>
      <c r="BA1427">
        <v>0</v>
      </c>
      <c r="BD1427" s="3">
        <v>41321.661111111112</v>
      </c>
      <c r="BE1427" s="3">
        <v>41321.663888888892</v>
      </c>
      <c r="BF1427" t="s">
        <v>115</v>
      </c>
      <c r="BG1427" t="s">
        <v>115</v>
      </c>
      <c r="BH1427">
        <v>8149</v>
      </c>
      <c r="BM1427">
        <v>43550</v>
      </c>
      <c r="BR1427" t="s">
        <v>116</v>
      </c>
      <c r="BS1427" t="s">
        <v>117</v>
      </c>
      <c r="BU1427">
        <v>1</v>
      </c>
      <c r="BV1427" t="s">
        <v>118</v>
      </c>
      <c r="BX1427" t="s">
        <v>119</v>
      </c>
      <c r="BY1427" t="s">
        <v>119</v>
      </c>
      <c r="BZ1427" t="s">
        <v>119</v>
      </c>
      <c r="CA1427">
        <v>1</v>
      </c>
      <c r="CC1427" t="s">
        <v>120</v>
      </c>
      <c r="CH1427">
        <v>540</v>
      </c>
      <c r="CI1427">
        <v>35940</v>
      </c>
      <c r="CJ1427" t="s">
        <v>106</v>
      </c>
      <c r="CK1427" t="s">
        <v>106</v>
      </c>
      <c r="CL1427">
        <v>10</v>
      </c>
      <c r="CM1427" t="s">
        <v>2889</v>
      </c>
      <c r="CO1427">
        <v>124479</v>
      </c>
      <c r="CQ1427">
        <v>0</v>
      </c>
      <c r="CR1427">
        <v>0</v>
      </c>
      <c r="CS1427">
        <v>0</v>
      </c>
      <c r="CY1427" t="s">
        <v>123</v>
      </c>
      <c r="CZ1427" t="s">
        <v>124</v>
      </c>
      <c r="DD1427" t="str" cm="1">
        <f t="array" ref="DD1427">TEXT(_xlfn.SEQUENCE(1, DATEDIF(AG1427, AH1427, "m") + 1, AG1427, 30), "YYYY-APMM")</f>
        <v>2014-AP05</v>
      </c>
      <c r="DN1427">
        <f t="shared" si="44"/>
        <v>201.6</v>
      </c>
      <c r="DO1427" t="str">
        <f t="shared" si="45"/>
        <v>LABOR- SUBCONTRACTOR</v>
      </c>
    </row>
    <row r="1428" spans="1:119" x14ac:dyDescent="0.35">
      <c r="A1428" t="s">
        <v>105</v>
      </c>
      <c r="B1428">
        <v>500713</v>
      </c>
      <c r="C1428">
        <v>6359</v>
      </c>
      <c r="D1428">
        <v>124480</v>
      </c>
      <c r="E1428">
        <v>13662</v>
      </c>
      <c r="F1428">
        <v>0</v>
      </c>
      <c r="G1428" t="s">
        <v>106</v>
      </c>
      <c r="H1428" t="s">
        <v>106</v>
      </c>
      <c r="I1428" t="s">
        <v>106</v>
      </c>
      <c r="J1428" t="s">
        <v>107</v>
      </c>
      <c r="K1428" t="s">
        <v>108</v>
      </c>
      <c r="L1428" t="s">
        <v>109</v>
      </c>
      <c r="M1428" t="s">
        <v>110</v>
      </c>
      <c r="N1428" t="s">
        <v>3787</v>
      </c>
      <c r="O1428" t="s">
        <v>3075</v>
      </c>
      <c r="P1428">
        <v>8178</v>
      </c>
      <c r="Q1428">
        <v>88</v>
      </c>
      <c r="R1428">
        <v>0</v>
      </c>
      <c r="S1428">
        <v>160</v>
      </c>
      <c r="T1428">
        <v>0</v>
      </c>
      <c r="U1428">
        <v>110.4</v>
      </c>
      <c r="V1428">
        <v>110.4</v>
      </c>
      <c r="W1428">
        <v>160</v>
      </c>
      <c r="X1428">
        <v>0</v>
      </c>
      <c r="Y1428">
        <v>0</v>
      </c>
      <c r="Z1428">
        <v>0</v>
      </c>
      <c r="AD1428" s="1">
        <v>41585.333333333336</v>
      </c>
      <c r="AE1428" s="1">
        <v>41608.708333333336</v>
      </c>
      <c r="AG1428" s="1">
        <v>41573.333333333336</v>
      </c>
      <c r="AH1428" s="1">
        <v>41595.708333333336</v>
      </c>
      <c r="AI1428" s="1">
        <v>41573.333333333336</v>
      </c>
      <c r="AJ1428" s="1">
        <v>41595.708333333336</v>
      </c>
      <c r="AK1428" s="1">
        <v>41573.333333333336</v>
      </c>
      <c r="AL1428" s="1">
        <v>41595.708333333336</v>
      </c>
      <c r="AM1428" s="1">
        <v>41585.333333333336</v>
      </c>
      <c r="AN1428" s="1">
        <v>41608.708333333336</v>
      </c>
      <c r="AP1428" t="s">
        <v>113</v>
      </c>
      <c r="AU1428" t="s">
        <v>3788</v>
      </c>
      <c r="AY1428" t="s">
        <v>106</v>
      </c>
      <c r="AZ1428">
        <v>0</v>
      </c>
      <c r="BA1428">
        <v>0</v>
      </c>
      <c r="BD1428" s="3">
        <v>41321.661111111112</v>
      </c>
      <c r="BE1428" s="3">
        <v>41321.663888888892</v>
      </c>
      <c r="BF1428" t="s">
        <v>115</v>
      </c>
      <c r="BG1428" t="s">
        <v>115</v>
      </c>
      <c r="BH1428">
        <v>8149</v>
      </c>
      <c r="BM1428">
        <v>43550</v>
      </c>
      <c r="BR1428" t="s">
        <v>116</v>
      </c>
      <c r="BS1428" t="s">
        <v>117</v>
      </c>
      <c r="BU1428">
        <v>1</v>
      </c>
      <c r="BV1428" t="s">
        <v>118</v>
      </c>
      <c r="BX1428" t="s">
        <v>119</v>
      </c>
      <c r="BY1428" t="s">
        <v>119</v>
      </c>
      <c r="BZ1428" t="s">
        <v>119</v>
      </c>
      <c r="CA1428">
        <v>1</v>
      </c>
      <c r="CC1428" t="s">
        <v>120</v>
      </c>
      <c r="CH1428">
        <v>540</v>
      </c>
      <c r="CI1428">
        <v>35940</v>
      </c>
      <c r="CJ1428" t="s">
        <v>106</v>
      </c>
      <c r="CK1428" t="s">
        <v>106</v>
      </c>
      <c r="CL1428">
        <v>10</v>
      </c>
      <c r="CM1428" t="s">
        <v>2889</v>
      </c>
      <c r="CO1428">
        <v>124479</v>
      </c>
      <c r="CQ1428">
        <v>0</v>
      </c>
      <c r="CR1428">
        <v>0</v>
      </c>
      <c r="CS1428">
        <v>0</v>
      </c>
      <c r="CY1428" t="s">
        <v>123</v>
      </c>
      <c r="CZ1428" t="s">
        <v>124</v>
      </c>
      <c r="DD1428" t="str" cm="1">
        <f t="array" ref="DD1428">TEXT(_xlfn.SEQUENCE(1, DATEDIF(AG1428, AH1428, "m") + 1, AG1428, 30), "YYYY-APMM")</f>
        <v>2013-AP10</v>
      </c>
      <c r="DN1428">
        <f t="shared" si="44"/>
        <v>110.4</v>
      </c>
      <c r="DO1428" t="str">
        <f t="shared" si="45"/>
        <v>LABOR- SUBCONTRACTOR</v>
      </c>
    </row>
    <row r="1429" spans="1:119" x14ac:dyDescent="0.35">
      <c r="A1429" t="s">
        <v>105</v>
      </c>
      <c r="B1429">
        <v>500714</v>
      </c>
      <c r="C1429">
        <v>6359</v>
      </c>
      <c r="D1429">
        <v>124481</v>
      </c>
      <c r="E1429">
        <v>13662</v>
      </c>
      <c r="F1429">
        <v>0</v>
      </c>
      <c r="G1429" t="s">
        <v>106</v>
      </c>
      <c r="H1429" t="s">
        <v>106</v>
      </c>
      <c r="I1429" t="s">
        <v>106</v>
      </c>
      <c r="J1429" t="s">
        <v>107</v>
      </c>
      <c r="K1429" t="s">
        <v>108</v>
      </c>
      <c r="L1429" t="s">
        <v>109</v>
      </c>
      <c r="M1429" t="s">
        <v>110</v>
      </c>
      <c r="N1429" t="s">
        <v>3789</v>
      </c>
      <c r="O1429" t="s">
        <v>3063</v>
      </c>
      <c r="P1429">
        <v>8178</v>
      </c>
      <c r="Q1429">
        <v>24</v>
      </c>
      <c r="R1429">
        <v>0</v>
      </c>
      <c r="S1429">
        <v>144</v>
      </c>
      <c r="T1429">
        <v>0</v>
      </c>
      <c r="U1429">
        <v>883.2</v>
      </c>
      <c r="V1429">
        <v>883.2</v>
      </c>
      <c r="W1429">
        <v>144</v>
      </c>
      <c r="X1429">
        <v>0</v>
      </c>
      <c r="Y1429">
        <v>0</v>
      </c>
      <c r="Z1429">
        <v>0</v>
      </c>
      <c r="AD1429" s="1">
        <v>41727.333333333336</v>
      </c>
      <c r="AE1429" s="1">
        <v>41746.708333333336</v>
      </c>
      <c r="AG1429" s="1">
        <v>41723.333333333336</v>
      </c>
      <c r="AH1429" s="1">
        <v>41743.708333333336</v>
      </c>
      <c r="AI1429" s="1">
        <v>41723.333333333336</v>
      </c>
      <c r="AJ1429" s="1">
        <v>41743.708333333336</v>
      </c>
      <c r="AK1429" s="1">
        <v>41723.333333333336</v>
      </c>
      <c r="AL1429" s="1">
        <v>41743.708333333336</v>
      </c>
      <c r="AM1429" s="1">
        <v>41727.333333333336</v>
      </c>
      <c r="AN1429" s="1">
        <v>41746.708333333336</v>
      </c>
      <c r="AP1429" t="s">
        <v>113</v>
      </c>
      <c r="AU1429" t="s">
        <v>3790</v>
      </c>
      <c r="AY1429" t="s">
        <v>106</v>
      </c>
      <c r="AZ1429">
        <v>0</v>
      </c>
      <c r="BA1429">
        <v>0</v>
      </c>
      <c r="BD1429" s="3">
        <v>41321.661111111112</v>
      </c>
      <c r="BE1429" s="3">
        <v>41321.663888888892</v>
      </c>
      <c r="BF1429" t="s">
        <v>115</v>
      </c>
      <c r="BG1429" t="s">
        <v>115</v>
      </c>
      <c r="BH1429">
        <v>8149</v>
      </c>
      <c r="BM1429">
        <v>43550</v>
      </c>
      <c r="BR1429" t="s">
        <v>116</v>
      </c>
      <c r="BS1429" t="s">
        <v>117</v>
      </c>
      <c r="BU1429">
        <v>1</v>
      </c>
      <c r="BV1429" t="s">
        <v>118</v>
      </c>
      <c r="BX1429" t="s">
        <v>119</v>
      </c>
      <c r="BY1429" t="s">
        <v>119</v>
      </c>
      <c r="BZ1429" t="s">
        <v>119</v>
      </c>
      <c r="CA1429">
        <v>1</v>
      </c>
      <c r="CC1429" t="s">
        <v>120</v>
      </c>
      <c r="CH1429">
        <v>540</v>
      </c>
      <c r="CI1429">
        <v>35950</v>
      </c>
      <c r="CJ1429" t="s">
        <v>106</v>
      </c>
      <c r="CK1429" t="s">
        <v>106</v>
      </c>
      <c r="CL1429">
        <v>15</v>
      </c>
      <c r="CM1429" t="s">
        <v>2963</v>
      </c>
      <c r="CO1429">
        <v>124479</v>
      </c>
      <c r="CQ1429">
        <v>0</v>
      </c>
      <c r="CR1429">
        <v>0</v>
      </c>
      <c r="CS1429">
        <v>0</v>
      </c>
      <c r="CY1429" t="s">
        <v>123</v>
      </c>
      <c r="CZ1429" t="s">
        <v>124</v>
      </c>
      <c r="DD1429" t="str" cm="1">
        <f t="array" ref="DD1429">TEXT(_xlfn.SEQUENCE(1, DATEDIF(AG1429, AH1429, "m") + 1, AG1429, 30), "YYYY-APMM")</f>
        <v>2014-AP03</v>
      </c>
      <c r="DN1429">
        <f t="shared" si="44"/>
        <v>883.2</v>
      </c>
      <c r="DO1429" t="str">
        <f t="shared" si="45"/>
        <v>LABOR- SUBCONTRACTOR</v>
      </c>
    </row>
    <row r="1430" spans="1:119" x14ac:dyDescent="0.35">
      <c r="A1430" t="s">
        <v>105</v>
      </c>
      <c r="B1430">
        <v>500715</v>
      </c>
      <c r="C1430">
        <v>6359</v>
      </c>
      <c r="D1430">
        <v>124481</v>
      </c>
      <c r="E1430">
        <v>13662</v>
      </c>
      <c r="F1430">
        <v>0</v>
      </c>
      <c r="G1430" t="s">
        <v>106</v>
      </c>
      <c r="H1430" t="s">
        <v>106</v>
      </c>
      <c r="I1430" t="s">
        <v>106</v>
      </c>
      <c r="J1430" t="s">
        <v>107</v>
      </c>
      <c r="K1430" t="s">
        <v>108</v>
      </c>
      <c r="L1430" t="s">
        <v>109</v>
      </c>
      <c r="M1430" t="s">
        <v>110</v>
      </c>
      <c r="N1430" t="s">
        <v>3791</v>
      </c>
      <c r="O1430" t="s">
        <v>3081</v>
      </c>
      <c r="P1430">
        <v>8178</v>
      </c>
      <c r="Q1430">
        <v>240</v>
      </c>
      <c r="R1430">
        <v>56</v>
      </c>
      <c r="S1430">
        <v>144</v>
      </c>
      <c r="T1430">
        <v>0</v>
      </c>
      <c r="U1430">
        <v>331.2</v>
      </c>
      <c r="V1430">
        <v>331.2</v>
      </c>
      <c r="W1430">
        <v>144</v>
      </c>
      <c r="X1430">
        <v>0</v>
      </c>
      <c r="Y1430">
        <v>0</v>
      </c>
      <c r="Z1430">
        <v>0</v>
      </c>
      <c r="AD1430" s="1">
        <v>41758.333333333336</v>
      </c>
      <c r="AE1430" s="1">
        <v>41778.708333333336</v>
      </c>
      <c r="AG1430" s="1">
        <v>41723.333333333336</v>
      </c>
      <c r="AH1430" s="1">
        <v>41743.708333333336</v>
      </c>
      <c r="AI1430" s="1">
        <v>41723.333333333336</v>
      </c>
      <c r="AJ1430" s="1">
        <v>41743.708333333336</v>
      </c>
      <c r="AK1430" s="1">
        <v>41723.333333333336</v>
      </c>
      <c r="AL1430" s="1">
        <v>41743.708333333336</v>
      </c>
      <c r="AM1430" s="1">
        <v>41758.333333333336</v>
      </c>
      <c r="AN1430" s="1">
        <v>41778.708333333336</v>
      </c>
      <c r="AP1430" t="s">
        <v>113</v>
      </c>
      <c r="AU1430" t="s">
        <v>3792</v>
      </c>
      <c r="AY1430" t="s">
        <v>106</v>
      </c>
      <c r="AZ1430">
        <v>0</v>
      </c>
      <c r="BA1430">
        <v>0</v>
      </c>
      <c r="BD1430" s="3">
        <v>41321.661111111112</v>
      </c>
      <c r="BE1430" s="3">
        <v>41321.663888888892</v>
      </c>
      <c r="BF1430" t="s">
        <v>115</v>
      </c>
      <c r="BG1430" t="s">
        <v>115</v>
      </c>
      <c r="BH1430">
        <v>8149</v>
      </c>
      <c r="BM1430">
        <v>43550</v>
      </c>
      <c r="BR1430" t="s">
        <v>116</v>
      </c>
      <c r="BS1430" t="s">
        <v>117</v>
      </c>
      <c r="BU1430">
        <v>1</v>
      </c>
      <c r="BV1430" t="s">
        <v>118</v>
      </c>
      <c r="BX1430" t="s">
        <v>119</v>
      </c>
      <c r="BY1430" t="s">
        <v>119</v>
      </c>
      <c r="BZ1430" t="s">
        <v>119</v>
      </c>
      <c r="CA1430">
        <v>1</v>
      </c>
      <c r="CC1430" t="s">
        <v>120</v>
      </c>
      <c r="CH1430">
        <v>540</v>
      </c>
      <c r="CI1430">
        <v>35950</v>
      </c>
      <c r="CJ1430" t="s">
        <v>106</v>
      </c>
      <c r="CK1430" t="s">
        <v>106</v>
      </c>
      <c r="CL1430">
        <v>15</v>
      </c>
      <c r="CM1430" t="s">
        <v>2963</v>
      </c>
      <c r="CO1430">
        <v>124479</v>
      </c>
      <c r="CQ1430">
        <v>0</v>
      </c>
      <c r="CR1430">
        <v>0</v>
      </c>
      <c r="CS1430">
        <v>0</v>
      </c>
      <c r="CY1430" t="s">
        <v>123</v>
      </c>
      <c r="CZ1430" t="s">
        <v>124</v>
      </c>
      <c r="DD1430" t="str" cm="1">
        <f t="array" ref="DD1430">TEXT(_xlfn.SEQUENCE(1, DATEDIF(AG1430, AH1430, "m") + 1, AG1430, 30), "YYYY-APMM")</f>
        <v>2014-AP03</v>
      </c>
      <c r="DN1430">
        <f t="shared" si="44"/>
        <v>331.2</v>
      </c>
      <c r="DO1430" t="str">
        <f t="shared" si="45"/>
        <v>LABOR- SUBCONTRACTOR</v>
      </c>
    </row>
    <row r="1431" spans="1:119" x14ac:dyDescent="0.35">
      <c r="A1431" t="s">
        <v>105</v>
      </c>
      <c r="B1431">
        <v>500716</v>
      </c>
      <c r="C1431">
        <v>6359</v>
      </c>
      <c r="D1431">
        <v>124481</v>
      </c>
      <c r="E1431">
        <v>13662</v>
      </c>
      <c r="F1431">
        <v>0</v>
      </c>
      <c r="G1431" t="s">
        <v>106</v>
      </c>
      <c r="H1431" t="s">
        <v>106</v>
      </c>
      <c r="I1431" t="s">
        <v>106</v>
      </c>
      <c r="J1431" t="s">
        <v>107</v>
      </c>
      <c r="K1431" t="s">
        <v>108</v>
      </c>
      <c r="L1431" t="s">
        <v>109</v>
      </c>
      <c r="M1431" t="s">
        <v>110</v>
      </c>
      <c r="N1431" t="s">
        <v>3793</v>
      </c>
      <c r="O1431" t="s">
        <v>3069</v>
      </c>
      <c r="P1431">
        <v>8178</v>
      </c>
      <c r="Q1431">
        <v>152</v>
      </c>
      <c r="R1431">
        <v>0</v>
      </c>
      <c r="S1431">
        <v>160</v>
      </c>
      <c r="T1431">
        <v>0</v>
      </c>
      <c r="U1431">
        <v>201.6</v>
      </c>
      <c r="V1431">
        <v>201.6</v>
      </c>
      <c r="W1431">
        <v>160</v>
      </c>
      <c r="X1431">
        <v>0</v>
      </c>
      <c r="Y1431">
        <v>0</v>
      </c>
      <c r="Z1431">
        <v>0</v>
      </c>
      <c r="AD1431" s="1">
        <v>41848.333333333336</v>
      </c>
      <c r="AE1431" s="1">
        <v>41874.708333333336</v>
      </c>
      <c r="AG1431" s="1">
        <v>41826.333333333336</v>
      </c>
      <c r="AH1431" s="1">
        <v>41848.708333333336</v>
      </c>
      <c r="AI1431" s="1">
        <v>41826.333333333336</v>
      </c>
      <c r="AJ1431" s="1">
        <v>41848.708333333336</v>
      </c>
      <c r="AK1431" s="1">
        <v>41826.333333333336</v>
      </c>
      <c r="AL1431" s="1">
        <v>41848.708333333336</v>
      </c>
      <c r="AM1431" s="1">
        <v>41848.333333333336</v>
      </c>
      <c r="AN1431" s="1">
        <v>41874.708333333336</v>
      </c>
      <c r="AP1431" t="s">
        <v>113</v>
      </c>
      <c r="AU1431" t="s">
        <v>3794</v>
      </c>
      <c r="AY1431" t="s">
        <v>106</v>
      </c>
      <c r="AZ1431">
        <v>0</v>
      </c>
      <c r="BA1431">
        <v>0</v>
      </c>
      <c r="BD1431" s="3">
        <v>41321.661111111112</v>
      </c>
      <c r="BE1431" s="3">
        <v>41321.663888888892</v>
      </c>
      <c r="BF1431" t="s">
        <v>115</v>
      </c>
      <c r="BG1431" t="s">
        <v>115</v>
      </c>
      <c r="BH1431">
        <v>8149</v>
      </c>
      <c r="BM1431">
        <v>43550</v>
      </c>
      <c r="BR1431" t="s">
        <v>116</v>
      </c>
      <c r="BS1431" t="s">
        <v>117</v>
      </c>
      <c r="BU1431">
        <v>1</v>
      </c>
      <c r="BV1431" t="s">
        <v>118</v>
      </c>
      <c r="BX1431" t="s">
        <v>119</v>
      </c>
      <c r="BY1431" t="s">
        <v>119</v>
      </c>
      <c r="BZ1431" t="s">
        <v>119</v>
      </c>
      <c r="CA1431">
        <v>1</v>
      </c>
      <c r="CC1431" t="s">
        <v>120</v>
      </c>
      <c r="CH1431">
        <v>540</v>
      </c>
      <c r="CI1431">
        <v>35950</v>
      </c>
      <c r="CJ1431" t="s">
        <v>106</v>
      </c>
      <c r="CK1431" t="s">
        <v>106</v>
      </c>
      <c r="CL1431">
        <v>15</v>
      </c>
      <c r="CM1431" t="s">
        <v>2963</v>
      </c>
      <c r="CO1431">
        <v>124479</v>
      </c>
      <c r="CQ1431">
        <v>0</v>
      </c>
      <c r="CR1431">
        <v>0</v>
      </c>
      <c r="CS1431">
        <v>0</v>
      </c>
      <c r="CY1431" t="s">
        <v>123</v>
      </c>
      <c r="CZ1431" t="s">
        <v>124</v>
      </c>
      <c r="DD1431" t="str" cm="1">
        <f t="array" ref="DD1431">TEXT(_xlfn.SEQUENCE(1, DATEDIF(AG1431, AH1431, "m") + 1, AG1431, 30), "YYYY-APMM")</f>
        <v>2014-AP07</v>
      </c>
      <c r="DN1431">
        <f t="shared" si="44"/>
        <v>201.6</v>
      </c>
      <c r="DO1431" t="str">
        <f t="shared" si="45"/>
        <v>LABOR- SUBCONTRACTOR</v>
      </c>
    </row>
    <row r="1432" spans="1:119" x14ac:dyDescent="0.35">
      <c r="A1432" t="s">
        <v>105</v>
      </c>
      <c r="B1432">
        <v>500717</v>
      </c>
      <c r="C1432">
        <v>6359</v>
      </c>
      <c r="D1432">
        <v>124481</v>
      </c>
      <c r="E1432">
        <v>13662</v>
      </c>
      <c r="F1432">
        <v>0</v>
      </c>
      <c r="G1432" t="s">
        <v>106</v>
      </c>
      <c r="H1432" t="s">
        <v>106</v>
      </c>
      <c r="I1432" t="s">
        <v>106</v>
      </c>
      <c r="J1432" t="s">
        <v>107</v>
      </c>
      <c r="K1432" t="s">
        <v>108</v>
      </c>
      <c r="L1432" t="s">
        <v>109</v>
      </c>
      <c r="M1432" t="s">
        <v>110</v>
      </c>
      <c r="N1432" t="s">
        <v>3795</v>
      </c>
      <c r="O1432" t="s">
        <v>3072</v>
      </c>
      <c r="P1432">
        <v>8178</v>
      </c>
      <c r="Q1432">
        <v>152</v>
      </c>
      <c r="R1432">
        <v>0</v>
      </c>
      <c r="S1432">
        <v>120</v>
      </c>
      <c r="T1432">
        <v>0</v>
      </c>
      <c r="U1432">
        <v>134.4</v>
      </c>
      <c r="V1432">
        <v>134.4</v>
      </c>
      <c r="W1432">
        <v>120</v>
      </c>
      <c r="X1432">
        <v>0</v>
      </c>
      <c r="Y1432">
        <v>0</v>
      </c>
      <c r="Z1432">
        <v>0</v>
      </c>
      <c r="AD1432" s="1">
        <v>41863.333333333336</v>
      </c>
      <c r="AE1432" s="1">
        <v>41879.708333333336</v>
      </c>
      <c r="AG1432" s="1">
        <v>41837.333333333336</v>
      </c>
      <c r="AH1432" s="1">
        <v>41857.708333333336</v>
      </c>
      <c r="AI1432" s="1">
        <v>41837.333333333336</v>
      </c>
      <c r="AJ1432" s="1">
        <v>41857.708333333336</v>
      </c>
      <c r="AK1432" s="1">
        <v>41837.333333333336</v>
      </c>
      <c r="AL1432" s="1">
        <v>41857.708333333336</v>
      </c>
      <c r="AM1432" s="1">
        <v>41863.333333333336</v>
      </c>
      <c r="AN1432" s="1">
        <v>41879.708333333336</v>
      </c>
      <c r="AP1432" t="s">
        <v>113</v>
      </c>
      <c r="AU1432" t="s">
        <v>3796</v>
      </c>
      <c r="AY1432" t="s">
        <v>106</v>
      </c>
      <c r="AZ1432">
        <v>0</v>
      </c>
      <c r="BA1432">
        <v>0</v>
      </c>
      <c r="BD1432" s="3">
        <v>41321.661111111112</v>
      </c>
      <c r="BE1432" s="3">
        <v>41321.663888888892</v>
      </c>
      <c r="BF1432" t="s">
        <v>115</v>
      </c>
      <c r="BG1432" t="s">
        <v>115</v>
      </c>
      <c r="BH1432">
        <v>8149</v>
      </c>
      <c r="BM1432">
        <v>43550</v>
      </c>
      <c r="BR1432" t="s">
        <v>116</v>
      </c>
      <c r="BS1432" t="s">
        <v>117</v>
      </c>
      <c r="BU1432">
        <v>1</v>
      </c>
      <c r="BV1432" t="s">
        <v>118</v>
      </c>
      <c r="BX1432" t="s">
        <v>119</v>
      </c>
      <c r="BY1432" t="s">
        <v>119</v>
      </c>
      <c r="BZ1432" t="s">
        <v>119</v>
      </c>
      <c r="CA1432">
        <v>1</v>
      </c>
      <c r="CC1432" t="s">
        <v>120</v>
      </c>
      <c r="CH1432">
        <v>540</v>
      </c>
      <c r="CI1432">
        <v>35950</v>
      </c>
      <c r="CJ1432" t="s">
        <v>106</v>
      </c>
      <c r="CK1432" t="s">
        <v>106</v>
      </c>
      <c r="CL1432">
        <v>15</v>
      </c>
      <c r="CM1432" t="s">
        <v>2963</v>
      </c>
      <c r="CO1432">
        <v>124479</v>
      </c>
      <c r="CQ1432">
        <v>0</v>
      </c>
      <c r="CR1432">
        <v>0</v>
      </c>
      <c r="CS1432">
        <v>0</v>
      </c>
      <c r="CY1432" t="s">
        <v>123</v>
      </c>
      <c r="CZ1432" t="s">
        <v>124</v>
      </c>
      <c r="DD1432" t="str" cm="1">
        <f t="array" ref="DD1432">TEXT(_xlfn.SEQUENCE(1, DATEDIF(AG1432, AH1432, "m") + 1, AG1432, 30), "YYYY-APMM")</f>
        <v>2014-AP07</v>
      </c>
      <c r="DN1432">
        <f t="shared" si="44"/>
        <v>134.4</v>
      </c>
      <c r="DO1432" t="str">
        <f t="shared" si="45"/>
        <v>LABOR- SUBCONTRACTOR</v>
      </c>
    </row>
    <row r="1433" spans="1:119" x14ac:dyDescent="0.35">
      <c r="A1433" t="s">
        <v>105</v>
      </c>
      <c r="B1433">
        <v>500718</v>
      </c>
      <c r="C1433">
        <v>6359</v>
      </c>
      <c r="D1433">
        <v>124482</v>
      </c>
      <c r="E1433">
        <v>13662</v>
      </c>
      <c r="F1433">
        <v>0</v>
      </c>
      <c r="G1433" t="s">
        <v>106</v>
      </c>
      <c r="H1433" t="s">
        <v>106</v>
      </c>
      <c r="I1433" t="s">
        <v>106</v>
      </c>
      <c r="J1433" t="s">
        <v>107</v>
      </c>
      <c r="K1433" t="s">
        <v>108</v>
      </c>
      <c r="L1433" t="s">
        <v>109</v>
      </c>
      <c r="M1433" t="s">
        <v>110</v>
      </c>
      <c r="N1433" t="s">
        <v>3797</v>
      </c>
      <c r="O1433" t="s">
        <v>3086</v>
      </c>
      <c r="P1433">
        <v>8178</v>
      </c>
      <c r="Q1433">
        <v>688</v>
      </c>
      <c r="R1433">
        <v>56</v>
      </c>
      <c r="S1433">
        <v>112</v>
      </c>
      <c r="T1433">
        <v>0</v>
      </c>
      <c r="U1433">
        <v>288</v>
      </c>
      <c r="V1433">
        <v>288</v>
      </c>
      <c r="W1433">
        <v>112</v>
      </c>
      <c r="X1433">
        <v>0</v>
      </c>
      <c r="Y1433">
        <v>0</v>
      </c>
      <c r="Z1433">
        <v>0</v>
      </c>
      <c r="AD1433" s="1">
        <v>41850.333333333336</v>
      </c>
      <c r="AE1433" s="1">
        <v>41869.708333333336</v>
      </c>
      <c r="AG1433" s="1">
        <v>41750.333333333336</v>
      </c>
      <c r="AH1433" s="1">
        <v>41765.708333333336</v>
      </c>
      <c r="AI1433" s="1">
        <v>41750.333333333336</v>
      </c>
      <c r="AJ1433" s="1">
        <v>41765.708333333336</v>
      </c>
      <c r="AK1433" s="1">
        <v>41750.333333333336</v>
      </c>
      <c r="AL1433" s="1">
        <v>41765.708333333336</v>
      </c>
      <c r="AM1433" s="1">
        <v>41850.333333333336</v>
      </c>
      <c r="AN1433" s="1">
        <v>41869.708333333336</v>
      </c>
      <c r="AP1433" t="s">
        <v>113</v>
      </c>
      <c r="AU1433" t="s">
        <v>3798</v>
      </c>
      <c r="AY1433" t="s">
        <v>106</v>
      </c>
      <c r="AZ1433">
        <v>0</v>
      </c>
      <c r="BA1433">
        <v>0</v>
      </c>
      <c r="BD1433" s="3">
        <v>41321.661111111112</v>
      </c>
      <c r="BE1433" s="3">
        <v>41321.663888888892</v>
      </c>
      <c r="BF1433" t="s">
        <v>115</v>
      </c>
      <c r="BG1433" t="s">
        <v>115</v>
      </c>
      <c r="BH1433">
        <v>8149</v>
      </c>
      <c r="BM1433">
        <v>43550</v>
      </c>
      <c r="BR1433" t="s">
        <v>116</v>
      </c>
      <c r="BS1433" t="s">
        <v>117</v>
      </c>
      <c r="BU1433">
        <v>1</v>
      </c>
      <c r="BV1433" t="s">
        <v>118</v>
      </c>
      <c r="BX1433" t="s">
        <v>119</v>
      </c>
      <c r="BY1433" t="s">
        <v>119</v>
      </c>
      <c r="BZ1433" t="s">
        <v>119</v>
      </c>
      <c r="CA1433">
        <v>1</v>
      </c>
      <c r="CC1433" t="s">
        <v>120</v>
      </c>
      <c r="CH1433">
        <v>540</v>
      </c>
      <c r="CI1433">
        <v>35960</v>
      </c>
      <c r="CJ1433" t="s">
        <v>106</v>
      </c>
      <c r="CK1433" t="s">
        <v>106</v>
      </c>
      <c r="CL1433">
        <v>20</v>
      </c>
      <c r="CM1433" t="s">
        <v>2867</v>
      </c>
      <c r="CO1433">
        <v>124479</v>
      </c>
      <c r="CQ1433">
        <v>0</v>
      </c>
      <c r="CR1433">
        <v>0</v>
      </c>
      <c r="CS1433">
        <v>0</v>
      </c>
      <c r="CY1433" t="s">
        <v>123</v>
      </c>
      <c r="CZ1433" t="s">
        <v>124</v>
      </c>
      <c r="DD1433" t="str" cm="1">
        <f t="array" ref="DD1433">TEXT(_xlfn.SEQUENCE(1, DATEDIF(AG1433, AH1433, "m") + 1, AG1433, 30), "YYYY-APMM")</f>
        <v>2014-AP04</v>
      </c>
      <c r="DN1433">
        <f t="shared" si="44"/>
        <v>288</v>
      </c>
      <c r="DO1433" t="str">
        <f t="shared" si="45"/>
        <v>LABOR- SUBCONTRACTOR</v>
      </c>
    </row>
    <row r="1434" spans="1:119" x14ac:dyDescent="0.35">
      <c r="A1434" t="s">
        <v>105</v>
      </c>
      <c r="B1434">
        <v>500719</v>
      </c>
      <c r="C1434">
        <v>6359</v>
      </c>
      <c r="D1434">
        <v>124482</v>
      </c>
      <c r="E1434">
        <v>13662</v>
      </c>
      <c r="F1434">
        <v>0</v>
      </c>
      <c r="G1434" t="s">
        <v>106</v>
      </c>
      <c r="H1434" t="s">
        <v>106</v>
      </c>
      <c r="I1434" t="s">
        <v>106</v>
      </c>
      <c r="J1434" t="s">
        <v>107</v>
      </c>
      <c r="K1434" t="s">
        <v>108</v>
      </c>
      <c r="L1434" t="s">
        <v>109</v>
      </c>
      <c r="M1434" t="s">
        <v>110</v>
      </c>
      <c r="N1434" t="s">
        <v>3799</v>
      </c>
      <c r="O1434" t="s">
        <v>3089</v>
      </c>
      <c r="Q1434">
        <v>632</v>
      </c>
      <c r="R1434">
        <v>80</v>
      </c>
      <c r="S1434">
        <v>120</v>
      </c>
      <c r="T1434">
        <v>0</v>
      </c>
      <c r="U1434">
        <v>0</v>
      </c>
      <c r="V1434">
        <v>0</v>
      </c>
      <c r="W1434">
        <v>120</v>
      </c>
      <c r="X1434">
        <v>0</v>
      </c>
      <c r="Y1434">
        <v>0</v>
      </c>
      <c r="Z1434">
        <v>0</v>
      </c>
      <c r="AD1434" s="1">
        <v>41863.333333333336</v>
      </c>
      <c r="AE1434" s="1">
        <v>41879.708333333336</v>
      </c>
      <c r="AG1434" s="1">
        <v>41767.333333333336</v>
      </c>
      <c r="AH1434" s="1">
        <v>41784.708333333336</v>
      </c>
      <c r="AI1434" s="1">
        <v>41767.333333333336</v>
      </c>
      <c r="AJ1434" s="1">
        <v>41784.708333333336</v>
      </c>
      <c r="AK1434" s="1">
        <v>41767.333333333336</v>
      </c>
      <c r="AL1434" s="1">
        <v>41784.708333333336</v>
      </c>
      <c r="AM1434" s="1">
        <v>41863.333333333336</v>
      </c>
      <c r="AN1434" s="1">
        <v>41879.708333333336</v>
      </c>
      <c r="AP1434" t="s">
        <v>113</v>
      </c>
      <c r="AU1434" t="s">
        <v>3800</v>
      </c>
      <c r="AY1434" t="s">
        <v>106</v>
      </c>
      <c r="AZ1434">
        <v>0</v>
      </c>
      <c r="BA1434">
        <v>0</v>
      </c>
      <c r="BD1434" s="3">
        <v>41321.661111111112</v>
      </c>
      <c r="BE1434" s="3">
        <v>41321.663888888892</v>
      </c>
      <c r="BF1434" t="s">
        <v>115</v>
      </c>
      <c r="BG1434" t="s">
        <v>115</v>
      </c>
      <c r="CH1434">
        <v>540</v>
      </c>
      <c r="CI1434">
        <v>35960</v>
      </c>
      <c r="CJ1434" t="s">
        <v>106</v>
      </c>
      <c r="CK1434" t="s">
        <v>106</v>
      </c>
      <c r="CL1434">
        <v>20</v>
      </c>
      <c r="CM1434" t="s">
        <v>2867</v>
      </c>
      <c r="CO1434">
        <v>124479</v>
      </c>
      <c r="CQ1434">
        <v>0</v>
      </c>
      <c r="CR1434">
        <v>0</v>
      </c>
      <c r="CS1434">
        <v>0</v>
      </c>
      <c r="CY1434" t="s">
        <v>123</v>
      </c>
      <c r="CZ1434" t="s">
        <v>124</v>
      </c>
      <c r="DD1434" t="str" cm="1">
        <f t="array" ref="DD1434">TEXT(_xlfn.SEQUENCE(1, DATEDIF(AG1434, AH1434, "m") + 1, AG1434, 30), "YYYY-APMM")</f>
        <v>2014-AP05</v>
      </c>
      <c r="DN1434">
        <f t="shared" si="44"/>
        <v>0</v>
      </c>
      <c r="DO1434">
        <f t="shared" si="45"/>
        <v>0</v>
      </c>
    </row>
    <row r="1435" spans="1:119" x14ac:dyDescent="0.35">
      <c r="A1435" t="s">
        <v>105</v>
      </c>
      <c r="B1435">
        <v>500720</v>
      </c>
      <c r="C1435">
        <v>6359</v>
      </c>
      <c r="D1435">
        <v>124482</v>
      </c>
      <c r="E1435">
        <v>13662</v>
      </c>
      <c r="F1435">
        <v>0</v>
      </c>
      <c r="G1435" t="s">
        <v>106</v>
      </c>
      <c r="H1435" t="s">
        <v>106</v>
      </c>
      <c r="I1435" t="s">
        <v>106</v>
      </c>
      <c r="J1435" t="s">
        <v>107</v>
      </c>
      <c r="K1435" t="s">
        <v>108</v>
      </c>
      <c r="L1435" t="s">
        <v>109</v>
      </c>
      <c r="M1435" t="s">
        <v>110</v>
      </c>
      <c r="N1435" t="s">
        <v>3801</v>
      </c>
      <c r="O1435" t="s">
        <v>3092</v>
      </c>
      <c r="P1435">
        <v>8178</v>
      </c>
      <c r="Q1435">
        <v>152</v>
      </c>
      <c r="R1435">
        <v>0</v>
      </c>
      <c r="S1435">
        <v>200</v>
      </c>
      <c r="T1435">
        <v>0</v>
      </c>
      <c r="U1435">
        <v>672</v>
      </c>
      <c r="V1435">
        <v>672</v>
      </c>
      <c r="W1435">
        <v>200</v>
      </c>
      <c r="X1435">
        <v>0</v>
      </c>
      <c r="Y1435">
        <v>0</v>
      </c>
      <c r="Z1435">
        <v>0</v>
      </c>
      <c r="AD1435" s="1">
        <v>41869.333333333336</v>
      </c>
      <c r="AE1435" s="1">
        <v>41897.708333333336</v>
      </c>
      <c r="AG1435" s="1">
        <v>41843.333333333336</v>
      </c>
      <c r="AH1435" s="1">
        <v>41875.708333333336</v>
      </c>
      <c r="AI1435" s="1">
        <v>41843.333333333336</v>
      </c>
      <c r="AJ1435" s="1">
        <v>41875.708333333336</v>
      </c>
      <c r="AK1435" s="1">
        <v>41843.333333333336</v>
      </c>
      <c r="AL1435" s="1">
        <v>41875.708333333336</v>
      </c>
      <c r="AM1435" s="1">
        <v>41869.333333333336</v>
      </c>
      <c r="AN1435" s="1">
        <v>41897.708333333336</v>
      </c>
      <c r="AP1435" t="s">
        <v>113</v>
      </c>
      <c r="AU1435" t="s">
        <v>3802</v>
      </c>
      <c r="AY1435" t="s">
        <v>106</v>
      </c>
      <c r="AZ1435">
        <v>0</v>
      </c>
      <c r="BA1435">
        <v>0</v>
      </c>
      <c r="BD1435" s="3">
        <v>41321.661111111112</v>
      </c>
      <c r="BE1435" s="3">
        <v>41321.663888888892</v>
      </c>
      <c r="BF1435" t="s">
        <v>115</v>
      </c>
      <c r="BG1435" t="s">
        <v>115</v>
      </c>
      <c r="BH1435">
        <v>8149</v>
      </c>
      <c r="BM1435">
        <v>43550</v>
      </c>
      <c r="BR1435" t="s">
        <v>116</v>
      </c>
      <c r="BS1435" t="s">
        <v>117</v>
      </c>
      <c r="BU1435">
        <v>1</v>
      </c>
      <c r="BV1435" t="s">
        <v>118</v>
      </c>
      <c r="BX1435" t="s">
        <v>119</v>
      </c>
      <c r="BY1435" t="s">
        <v>119</v>
      </c>
      <c r="BZ1435" t="s">
        <v>119</v>
      </c>
      <c r="CA1435">
        <v>1</v>
      </c>
      <c r="CC1435" t="s">
        <v>120</v>
      </c>
      <c r="CH1435">
        <v>540</v>
      </c>
      <c r="CI1435">
        <v>35960</v>
      </c>
      <c r="CJ1435" t="s">
        <v>106</v>
      </c>
      <c r="CK1435" t="s">
        <v>106</v>
      </c>
      <c r="CL1435">
        <v>20</v>
      </c>
      <c r="CM1435" t="s">
        <v>2867</v>
      </c>
      <c r="CO1435">
        <v>124479</v>
      </c>
      <c r="CQ1435">
        <v>0</v>
      </c>
      <c r="CR1435">
        <v>0</v>
      </c>
      <c r="CS1435">
        <v>0</v>
      </c>
      <c r="CY1435" t="s">
        <v>123</v>
      </c>
      <c r="CZ1435" t="s">
        <v>124</v>
      </c>
      <c r="DD1435" t="str" cm="1">
        <f t="array" ref="DD1435:DE1435">TEXT(_xlfn.SEQUENCE(1, DATEDIF(AG1435, AH1435, "m") + 1, AG1435, 30), "YYYY-APMM")</f>
        <v>2014-AP07</v>
      </c>
      <c r="DE1435" t="str">
        <v>2014-AP08</v>
      </c>
      <c r="DN1435">
        <f t="shared" si="44"/>
        <v>336</v>
      </c>
      <c r="DO1435" t="str">
        <f t="shared" si="45"/>
        <v>LABOR- SUBCONTRACTOR</v>
      </c>
    </row>
    <row r="1436" spans="1:119" x14ac:dyDescent="0.35">
      <c r="A1436" t="s">
        <v>105</v>
      </c>
      <c r="B1436">
        <v>500721</v>
      </c>
      <c r="C1436">
        <v>6359</v>
      </c>
      <c r="D1436">
        <v>124484</v>
      </c>
      <c r="E1436">
        <v>13662</v>
      </c>
      <c r="F1436">
        <v>0</v>
      </c>
      <c r="G1436" t="s">
        <v>106</v>
      </c>
      <c r="H1436" t="s">
        <v>106</v>
      </c>
      <c r="I1436" t="s">
        <v>106</v>
      </c>
      <c r="J1436" t="s">
        <v>107</v>
      </c>
      <c r="K1436" t="s">
        <v>108</v>
      </c>
      <c r="L1436" t="s">
        <v>109</v>
      </c>
      <c r="M1436" t="s">
        <v>110</v>
      </c>
      <c r="N1436" t="s">
        <v>3803</v>
      </c>
      <c r="O1436" t="s">
        <v>3043</v>
      </c>
      <c r="P1436">
        <v>8178</v>
      </c>
      <c r="Q1436">
        <v>696</v>
      </c>
      <c r="R1436">
        <v>0</v>
      </c>
      <c r="S1436">
        <v>200</v>
      </c>
      <c r="T1436">
        <v>0</v>
      </c>
      <c r="U1436">
        <v>795.2</v>
      </c>
      <c r="V1436">
        <v>795.2</v>
      </c>
      <c r="W1436">
        <v>200</v>
      </c>
      <c r="X1436">
        <v>0</v>
      </c>
      <c r="Y1436">
        <v>0</v>
      </c>
      <c r="Z1436">
        <v>0</v>
      </c>
      <c r="AD1436" s="1">
        <v>41863.333333333336</v>
      </c>
      <c r="AE1436" s="1">
        <v>41891.708333333336</v>
      </c>
      <c r="AG1436" s="1">
        <v>41758.333333333336</v>
      </c>
      <c r="AH1436" s="1">
        <v>41786.708333333336</v>
      </c>
      <c r="AI1436" s="1">
        <v>41758.333333333336</v>
      </c>
      <c r="AJ1436" s="1">
        <v>41786.708333333336</v>
      </c>
      <c r="AK1436" s="1">
        <v>41758.333333333336</v>
      </c>
      <c r="AL1436" s="1">
        <v>41786.708333333336</v>
      </c>
      <c r="AM1436" s="1">
        <v>41863.333333333336</v>
      </c>
      <c r="AN1436" s="1">
        <v>41891.708333333336</v>
      </c>
      <c r="AP1436" t="s">
        <v>113</v>
      </c>
      <c r="AU1436" t="s">
        <v>3804</v>
      </c>
      <c r="AY1436" t="s">
        <v>106</v>
      </c>
      <c r="AZ1436">
        <v>0</v>
      </c>
      <c r="BA1436">
        <v>0</v>
      </c>
      <c r="BD1436" s="3">
        <v>41321.661111111112</v>
      </c>
      <c r="BE1436" s="3">
        <v>41321.663888888892</v>
      </c>
      <c r="BF1436" t="s">
        <v>115</v>
      </c>
      <c r="BG1436" t="s">
        <v>115</v>
      </c>
      <c r="BH1436">
        <v>8149</v>
      </c>
      <c r="BM1436">
        <v>43550</v>
      </c>
      <c r="BR1436" t="s">
        <v>116</v>
      </c>
      <c r="BS1436" t="s">
        <v>117</v>
      </c>
      <c r="BU1436">
        <v>1</v>
      </c>
      <c r="BV1436" t="s">
        <v>118</v>
      </c>
      <c r="BX1436" t="s">
        <v>119</v>
      </c>
      <c r="BY1436" t="s">
        <v>119</v>
      </c>
      <c r="BZ1436" t="s">
        <v>119</v>
      </c>
      <c r="CA1436">
        <v>1</v>
      </c>
      <c r="CC1436" t="s">
        <v>120</v>
      </c>
      <c r="CH1436">
        <v>540</v>
      </c>
      <c r="CI1436">
        <v>36000</v>
      </c>
      <c r="CJ1436" t="s">
        <v>106</v>
      </c>
      <c r="CK1436" t="s">
        <v>106</v>
      </c>
      <c r="CL1436">
        <v>20</v>
      </c>
      <c r="CM1436" t="s">
        <v>2867</v>
      </c>
      <c r="CO1436">
        <v>124483</v>
      </c>
      <c r="CQ1436">
        <v>0</v>
      </c>
      <c r="CR1436">
        <v>0</v>
      </c>
      <c r="CS1436">
        <v>0</v>
      </c>
      <c r="CY1436" t="s">
        <v>123</v>
      </c>
      <c r="CZ1436" t="s">
        <v>124</v>
      </c>
      <c r="DD1436" t="str" cm="1">
        <f t="array" ref="DD1436">TEXT(_xlfn.SEQUENCE(1, DATEDIF(AG1436, AH1436, "m") + 1, AG1436, 30), "YYYY-APMM")</f>
        <v>2014-AP04</v>
      </c>
      <c r="DN1436">
        <f t="shared" si="44"/>
        <v>795.2</v>
      </c>
      <c r="DO1436" t="str">
        <f t="shared" si="45"/>
        <v>LABOR- SUBCONTRACTOR</v>
      </c>
    </row>
    <row r="1437" spans="1:119" x14ac:dyDescent="0.35">
      <c r="A1437" t="s">
        <v>105</v>
      </c>
      <c r="B1437">
        <v>500722</v>
      </c>
      <c r="C1437">
        <v>6359</v>
      </c>
      <c r="D1437">
        <v>124484</v>
      </c>
      <c r="E1437">
        <v>13662</v>
      </c>
      <c r="F1437">
        <v>0</v>
      </c>
      <c r="G1437" t="s">
        <v>106</v>
      </c>
      <c r="H1437" t="s">
        <v>106</v>
      </c>
      <c r="I1437" t="s">
        <v>106</v>
      </c>
      <c r="J1437" t="s">
        <v>107</v>
      </c>
      <c r="K1437" t="s">
        <v>108</v>
      </c>
      <c r="L1437" t="s">
        <v>109</v>
      </c>
      <c r="M1437" t="s">
        <v>110</v>
      </c>
      <c r="N1437" t="s">
        <v>3805</v>
      </c>
      <c r="O1437" t="s">
        <v>3045</v>
      </c>
      <c r="P1437">
        <v>8178</v>
      </c>
      <c r="Q1437">
        <v>176</v>
      </c>
      <c r="R1437">
        <v>0</v>
      </c>
      <c r="S1437">
        <v>200</v>
      </c>
      <c r="T1437">
        <v>0</v>
      </c>
      <c r="U1437">
        <v>1136</v>
      </c>
      <c r="V1437">
        <v>1136</v>
      </c>
      <c r="W1437">
        <v>200</v>
      </c>
      <c r="X1437">
        <v>0</v>
      </c>
      <c r="Y1437">
        <v>0</v>
      </c>
      <c r="Z1437">
        <v>0</v>
      </c>
      <c r="AD1437" s="1">
        <v>41869.333333333336</v>
      </c>
      <c r="AE1437" s="1">
        <v>41897.708333333336</v>
      </c>
      <c r="AG1437" s="1">
        <v>41840.333333333336</v>
      </c>
      <c r="AH1437" s="1">
        <v>41871.708333333336</v>
      </c>
      <c r="AI1437" s="1">
        <v>41840.333333333336</v>
      </c>
      <c r="AJ1437" s="1">
        <v>41871.708333333336</v>
      </c>
      <c r="AK1437" s="1">
        <v>41840.333333333336</v>
      </c>
      <c r="AL1437" s="1">
        <v>41871.708333333336</v>
      </c>
      <c r="AM1437" s="1">
        <v>41869.333333333336</v>
      </c>
      <c r="AN1437" s="1">
        <v>41897.708333333336</v>
      </c>
      <c r="AP1437" t="s">
        <v>113</v>
      </c>
      <c r="AU1437" t="s">
        <v>3806</v>
      </c>
      <c r="AY1437" t="s">
        <v>106</v>
      </c>
      <c r="AZ1437">
        <v>0</v>
      </c>
      <c r="BA1437">
        <v>0</v>
      </c>
      <c r="BD1437" s="3">
        <v>41321.661111111112</v>
      </c>
      <c r="BE1437" s="3">
        <v>41321.663888888892</v>
      </c>
      <c r="BF1437" t="s">
        <v>115</v>
      </c>
      <c r="BG1437" t="s">
        <v>115</v>
      </c>
      <c r="BH1437">
        <v>8149</v>
      </c>
      <c r="BM1437">
        <v>43550</v>
      </c>
      <c r="BR1437" t="s">
        <v>116</v>
      </c>
      <c r="BS1437" t="s">
        <v>117</v>
      </c>
      <c r="BU1437">
        <v>1</v>
      </c>
      <c r="BV1437" t="s">
        <v>118</v>
      </c>
      <c r="BX1437" t="s">
        <v>119</v>
      </c>
      <c r="BY1437" t="s">
        <v>119</v>
      </c>
      <c r="BZ1437" t="s">
        <v>119</v>
      </c>
      <c r="CA1437">
        <v>1</v>
      </c>
      <c r="CC1437" t="s">
        <v>120</v>
      </c>
      <c r="CH1437">
        <v>540</v>
      </c>
      <c r="CI1437">
        <v>36000</v>
      </c>
      <c r="CJ1437" t="s">
        <v>106</v>
      </c>
      <c r="CK1437" t="s">
        <v>106</v>
      </c>
      <c r="CL1437">
        <v>20</v>
      </c>
      <c r="CM1437" t="s">
        <v>2867</v>
      </c>
      <c r="CO1437">
        <v>124483</v>
      </c>
      <c r="CQ1437">
        <v>0</v>
      </c>
      <c r="CR1437">
        <v>0</v>
      </c>
      <c r="CS1437">
        <v>0</v>
      </c>
      <c r="CY1437" t="s">
        <v>123</v>
      </c>
      <c r="CZ1437" t="s">
        <v>124</v>
      </c>
      <c r="DD1437" t="str" cm="1">
        <f t="array" ref="DD1437:DE1437">TEXT(_xlfn.SEQUENCE(1, DATEDIF(AG1437, AH1437, "m") + 1, AG1437, 30), "YYYY-APMM")</f>
        <v>2014-AP07</v>
      </c>
      <c r="DE1437" t="str">
        <v>2014-AP08</v>
      </c>
      <c r="DN1437">
        <f t="shared" si="44"/>
        <v>568</v>
      </c>
      <c r="DO1437" t="str">
        <f t="shared" si="45"/>
        <v>LABOR- SUBCONTRACTOR</v>
      </c>
    </row>
    <row r="1438" spans="1:119" x14ac:dyDescent="0.35">
      <c r="A1438" t="s">
        <v>105</v>
      </c>
      <c r="B1438">
        <v>500723</v>
      </c>
      <c r="C1438">
        <v>6359</v>
      </c>
      <c r="D1438">
        <v>124485</v>
      </c>
      <c r="E1438">
        <v>13662</v>
      </c>
      <c r="F1438">
        <v>0</v>
      </c>
      <c r="G1438" t="s">
        <v>106</v>
      </c>
      <c r="H1438" t="s">
        <v>106</v>
      </c>
      <c r="I1438" t="s">
        <v>106</v>
      </c>
      <c r="J1438" t="s">
        <v>107</v>
      </c>
      <c r="K1438" t="s">
        <v>108</v>
      </c>
      <c r="L1438" t="s">
        <v>109</v>
      </c>
      <c r="M1438" t="s">
        <v>110</v>
      </c>
      <c r="N1438" t="s">
        <v>3807</v>
      </c>
      <c r="O1438" t="s">
        <v>3048</v>
      </c>
      <c r="P1438">
        <v>8178</v>
      </c>
      <c r="Q1438">
        <v>368</v>
      </c>
      <c r="R1438">
        <v>24</v>
      </c>
      <c r="S1438">
        <v>160</v>
      </c>
      <c r="T1438">
        <v>0</v>
      </c>
      <c r="U1438">
        <v>1886.4</v>
      </c>
      <c r="V1438">
        <v>1886.4</v>
      </c>
      <c r="W1438">
        <v>160</v>
      </c>
      <c r="X1438">
        <v>0</v>
      </c>
      <c r="Y1438">
        <v>0</v>
      </c>
      <c r="Z1438">
        <v>0</v>
      </c>
      <c r="AD1438" s="1">
        <v>41800.333333333336</v>
      </c>
      <c r="AE1438" s="1">
        <v>41822.708333333336</v>
      </c>
      <c r="AG1438" s="1">
        <v>41746.333333333336</v>
      </c>
      <c r="AH1438" s="1">
        <v>41769.708333333336</v>
      </c>
      <c r="AI1438" s="1">
        <v>41746.333333333336</v>
      </c>
      <c r="AJ1438" s="1">
        <v>41769.708333333336</v>
      </c>
      <c r="AK1438" s="1">
        <v>41746.333333333336</v>
      </c>
      <c r="AL1438" s="1">
        <v>41769.708333333336</v>
      </c>
      <c r="AM1438" s="1">
        <v>41800.333333333336</v>
      </c>
      <c r="AN1438" s="1">
        <v>41822.708333333336</v>
      </c>
      <c r="AP1438" t="s">
        <v>113</v>
      </c>
      <c r="AU1438" t="s">
        <v>3808</v>
      </c>
      <c r="AY1438" t="s">
        <v>106</v>
      </c>
      <c r="AZ1438">
        <v>0</v>
      </c>
      <c r="BA1438">
        <v>0</v>
      </c>
      <c r="BD1438" s="3">
        <v>41321.661111111112</v>
      </c>
      <c r="BE1438" s="3">
        <v>41321.663888888892</v>
      </c>
      <c r="BF1438" t="s">
        <v>115</v>
      </c>
      <c r="BG1438" t="s">
        <v>115</v>
      </c>
      <c r="BH1438">
        <v>8149</v>
      </c>
      <c r="BM1438">
        <v>43550</v>
      </c>
      <c r="BR1438" t="s">
        <v>116</v>
      </c>
      <c r="BS1438" t="s">
        <v>117</v>
      </c>
      <c r="BU1438">
        <v>1</v>
      </c>
      <c r="BV1438" t="s">
        <v>118</v>
      </c>
      <c r="BX1438" t="s">
        <v>119</v>
      </c>
      <c r="BY1438" t="s">
        <v>119</v>
      </c>
      <c r="BZ1438" t="s">
        <v>119</v>
      </c>
      <c r="CA1438">
        <v>1</v>
      </c>
      <c r="CC1438" t="s">
        <v>120</v>
      </c>
      <c r="CH1438">
        <v>540</v>
      </c>
      <c r="CI1438">
        <v>35990</v>
      </c>
      <c r="CJ1438" t="s">
        <v>106</v>
      </c>
      <c r="CK1438" t="s">
        <v>106</v>
      </c>
      <c r="CL1438">
        <v>15</v>
      </c>
      <c r="CM1438" t="s">
        <v>2963</v>
      </c>
      <c r="CO1438">
        <v>124483</v>
      </c>
      <c r="CQ1438">
        <v>0</v>
      </c>
      <c r="CR1438">
        <v>0</v>
      </c>
      <c r="CS1438">
        <v>0</v>
      </c>
      <c r="CY1438" t="s">
        <v>123</v>
      </c>
      <c r="CZ1438" t="s">
        <v>124</v>
      </c>
      <c r="DD1438" t="str" cm="1">
        <f t="array" ref="DD1438">TEXT(_xlfn.SEQUENCE(1, DATEDIF(AG1438, AH1438, "m") + 1, AG1438, 30), "YYYY-APMM")</f>
        <v>2014-AP04</v>
      </c>
      <c r="DN1438">
        <f t="shared" si="44"/>
        <v>1886.4</v>
      </c>
      <c r="DO1438" t="str">
        <f t="shared" si="45"/>
        <v>LABOR- SUBCONTRACTOR</v>
      </c>
    </row>
    <row r="1439" spans="1:119" x14ac:dyDescent="0.35">
      <c r="A1439" t="s">
        <v>105</v>
      </c>
      <c r="B1439">
        <v>500724</v>
      </c>
      <c r="C1439">
        <v>6359</v>
      </c>
      <c r="D1439">
        <v>124485</v>
      </c>
      <c r="E1439">
        <v>13662</v>
      </c>
      <c r="F1439">
        <v>0</v>
      </c>
      <c r="G1439" t="s">
        <v>106</v>
      </c>
      <c r="H1439" t="s">
        <v>106</v>
      </c>
      <c r="I1439" t="s">
        <v>106</v>
      </c>
      <c r="J1439" t="s">
        <v>107</v>
      </c>
      <c r="K1439" t="s">
        <v>108</v>
      </c>
      <c r="L1439" t="s">
        <v>109</v>
      </c>
      <c r="M1439" t="s">
        <v>110</v>
      </c>
      <c r="N1439" t="s">
        <v>3809</v>
      </c>
      <c r="O1439" t="s">
        <v>3051</v>
      </c>
      <c r="P1439">
        <v>8178</v>
      </c>
      <c r="Q1439">
        <v>136</v>
      </c>
      <c r="R1439">
        <v>0</v>
      </c>
      <c r="S1439">
        <v>200</v>
      </c>
      <c r="T1439">
        <v>0</v>
      </c>
      <c r="U1439">
        <v>182.4</v>
      </c>
      <c r="V1439">
        <v>182.4</v>
      </c>
      <c r="W1439">
        <v>200</v>
      </c>
      <c r="X1439">
        <v>0</v>
      </c>
      <c r="Y1439">
        <v>0</v>
      </c>
      <c r="Z1439">
        <v>0</v>
      </c>
      <c r="AD1439" s="1">
        <v>41833.333333333336</v>
      </c>
      <c r="AE1439" s="1">
        <v>41864.708333333336</v>
      </c>
      <c r="AG1439" s="1">
        <v>41813.333333333336</v>
      </c>
      <c r="AH1439" s="1">
        <v>41841.708333333336</v>
      </c>
      <c r="AI1439" s="1">
        <v>41813.333333333336</v>
      </c>
      <c r="AJ1439" s="1">
        <v>41841.708333333336</v>
      </c>
      <c r="AK1439" s="1">
        <v>41813.333333333336</v>
      </c>
      <c r="AL1439" s="1">
        <v>41841.708333333336</v>
      </c>
      <c r="AM1439" s="1">
        <v>41833.333333333336</v>
      </c>
      <c r="AN1439" s="1">
        <v>41864.708333333336</v>
      </c>
      <c r="AP1439" t="s">
        <v>113</v>
      </c>
      <c r="AU1439" t="s">
        <v>3810</v>
      </c>
      <c r="AY1439" t="s">
        <v>106</v>
      </c>
      <c r="AZ1439">
        <v>0</v>
      </c>
      <c r="BA1439">
        <v>0</v>
      </c>
      <c r="BD1439" s="3">
        <v>41321.661111111112</v>
      </c>
      <c r="BE1439" s="3">
        <v>41321.663888888892</v>
      </c>
      <c r="BF1439" t="s">
        <v>115</v>
      </c>
      <c r="BG1439" t="s">
        <v>115</v>
      </c>
      <c r="BH1439">
        <v>8149</v>
      </c>
      <c r="BM1439">
        <v>43550</v>
      </c>
      <c r="BR1439" t="s">
        <v>116</v>
      </c>
      <c r="BS1439" t="s">
        <v>117</v>
      </c>
      <c r="BU1439">
        <v>1</v>
      </c>
      <c r="BV1439" t="s">
        <v>118</v>
      </c>
      <c r="BX1439" t="s">
        <v>119</v>
      </c>
      <c r="BY1439" t="s">
        <v>119</v>
      </c>
      <c r="BZ1439" t="s">
        <v>119</v>
      </c>
      <c r="CA1439">
        <v>1</v>
      </c>
      <c r="CC1439" t="s">
        <v>120</v>
      </c>
      <c r="CH1439">
        <v>540</v>
      </c>
      <c r="CI1439">
        <v>35990</v>
      </c>
      <c r="CJ1439" t="s">
        <v>106</v>
      </c>
      <c r="CK1439" t="s">
        <v>106</v>
      </c>
      <c r="CL1439">
        <v>15</v>
      </c>
      <c r="CM1439" t="s">
        <v>2963</v>
      </c>
      <c r="CO1439">
        <v>124483</v>
      </c>
      <c r="CQ1439">
        <v>0</v>
      </c>
      <c r="CR1439">
        <v>0</v>
      </c>
      <c r="CS1439">
        <v>0</v>
      </c>
      <c r="CY1439" t="s">
        <v>123</v>
      </c>
      <c r="CZ1439" t="s">
        <v>124</v>
      </c>
      <c r="DD1439" t="str" cm="1">
        <f t="array" ref="DD1439">TEXT(_xlfn.SEQUENCE(1, DATEDIF(AG1439, AH1439, "m") + 1, AG1439, 30), "YYYY-APMM")</f>
        <v>2014-AP06</v>
      </c>
      <c r="DN1439">
        <f t="shared" si="44"/>
        <v>182.4</v>
      </c>
      <c r="DO1439" t="str">
        <f t="shared" si="45"/>
        <v>LABOR- SUBCONTRACTOR</v>
      </c>
    </row>
    <row r="1440" spans="1:119" x14ac:dyDescent="0.35">
      <c r="A1440" t="s">
        <v>105</v>
      </c>
      <c r="B1440">
        <v>500725</v>
      </c>
      <c r="C1440">
        <v>6359</v>
      </c>
      <c r="D1440">
        <v>124485</v>
      </c>
      <c r="E1440">
        <v>13662</v>
      </c>
      <c r="F1440">
        <v>0</v>
      </c>
      <c r="G1440" t="s">
        <v>106</v>
      </c>
      <c r="H1440" t="s">
        <v>106</v>
      </c>
      <c r="I1440" t="s">
        <v>106</v>
      </c>
      <c r="J1440" t="s">
        <v>107</v>
      </c>
      <c r="K1440" t="s">
        <v>108</v>
      </c>
      <c r="L1440" t="s">
        <v>109</v>
      </c>
      <c r="M1440" t="s">
        <v>110</v>
      </c>
      <c r="N1440" t="s">
        <v>3811</v>
      </c>
      <c r="O1440" t="s">
        <v>3054</v>
      </c>
      <c r="P1440">
        <v>8178</v>
      </c>
      <c r="Q1440">
        <v>136</v>
      </c>
      <c r="R1440">
        <v>0</v>
      </c>
      <c r="S1440">
        <v>160</v>
      </c>
      <c r="T1440">
        <v>0</v>
      </c>
      <c r="U1440">
        <v>568</v>
      </c>
      <c r="V1440">
        <v>568</v>
      </c>
      <c r="W1440">
        <v>160</v>
      </c>
      <c r="X1440">
        <v>0</v>
      </c>
      <c r="Y1440">
        <v>0</v>
      </c>
      <c r="Z1440">
        <v>0</v>
      </c>
      <c r="AD1440" s="1">
        <v>41857.333333333336</v>
      </c>
      <c r="AE1440" s="1">
        <v>41879.708333333336</v>
      </c>
      <c r="AG1440" s="1">
        <v>41834.333333333336</v>
      </c>
      <c r="AH1440" s="1">
        <v>41860.708333333336</v>
      </c>
      <c r="AI1440" s="1">
        <v>41834.333333333336</v>
      </c>
      <c r="AJ1440" s="1">
        <v>41860.708333333336</v>
      </c>
      <c r="AK1440" s="1">
        <v>41834.333333333336</v>
      </c>
      <c r="AL1440" s="1">
        <v>41860.708333333336</v>
      </c>
      <c r="AM1440" s="1">
        <v>41857.333333333336</v>
      </c>
      <c r="AN1440" s="1">
        <v>41879.708333333336</v>
      </c>
      <c r="AP1440" t="s">
        <v>113</v>
      </c>
      <c r="AU1440" t="s">
        <v>3812</v>
      </c>
      <c r="AY1440" t="s">
        <v>106</v>
      </c>
      <c r="AZ1440">
        <v>0</v>
      </c>
      <c r="BA1440">
        <v>0</v>
      </c>
      <c r="BD1440" s="3">
        <v>41321.661111111112</v>
      </c>
      <c r="BE1440" s="3">
        <v>41321.663888888892</v>
      </c>
      <c r="BF1440" t="s">
        <v>115</v>
      </c>
      <c r="BG1440" t="s">
        <v>115</v>
      </c>
      <c r="BH1440">
        <v>8149</v>
      </c>
      <c r="BM1440">
        <v>43550</v>
      </c>
      <c r="BR1440" t="s">
        <v>116</v>
      </c>
      <c r="BS1440" t="s">
        <v>117</v>
      </c>
      <c r="BU1440">
        <v>1</v>
      </c>
      <c r="BV1440" t="s">
        <v>118</v>
      </c>
      <c r="BX1440" t="s">
        <v>119</v>
      </c>
      <c r="BY1440" t="s">
        <v>119</v>
      </c>
      <c r="BZ1440" t="s">
        <v>119</v>
      </c>
      <c r="CA1440">
        <v>1</v>
      </c>
      <c r="CC1440" t="s">
        <v>120</v>
      </c>
      <c r="CH1440">
        <v>540</v>
      </c>
      <c r="CI1440">
        <v>35990</v>
      </c>
      <c r="CJ1440" t="s">
        <v>106</v>
      </c>
      <c r="CK1440" t="s">
        <v>106</v>
      </c>
      <c r="CL1440">
        <v>15</v>
      </c>
      <c r="CM1440" t="s">
        <v>2963</v>
      </c>
      <c r="CO1440">
        <v>124483</v>
      </c>
      <c r="CQ1440">
        <v>0</v>
      </c>
      <c r="CR1440">
        <v>0</v>
      </c>
      <c r="CS1440">
        <v>0</v>
      </c>
      <c r="CY1440" t="s">
        <v>123</v>
      </c>
      <c r="CZ1440" t="s">
        <v>124</v>
      </c>
      <c r="DD1440" t="str" cm="1">
        <f t="array" ref="DD1440">TEXT(_xlfn.SEQUENCE(1, DATEDIF(AG1440, AH1440, "m") + 1, AG1440, 30), "YYYY-APMM")</f>
        <v>2014-AP07</v>
      </c>
      <c r="DN1440">
        <f t="shared" si="44"/>
        <v>568</v>
      </c>
      <c r="DO1440" t="str">
        <f t="shared" si="45"/>
        <v>LABOR- SUBCONTRACTOR</v>
      </c>
    </row>
    <row r="1441" spans="1:119" x14ac:dyDescent="0.35">
      <c r="A1441" t="s">
        <v>105</v>
      </c>
      <c r="B1441">
        <v>500726</v>
      </c>
      <c r="C1441">
        <v>6359</v>
      </c>
      <c r="D1441">
        <v>124486</v>
      </c>
      <c r="E1441">
        <v>13662</v>
      </c>
      <c r="F1441">
        <v>0</v>
      </c>
      <c r="G1441" t="s">
        <v>106</v>
      </c>
      <c r="H1441" t="s">
        <v>106</v>
      </c>
      <c r="I1441" t="s">
        <v>106</v>
      </c>
      <c r="J1441" t="s">
        <v>107</v>
      </c>
      <c r="K1441" t="s">
        <v>108</v>
      </c>
      <c r="L1441" t="s">
        <v>109</v>
      </c>
      <c r="M1441" t="s">
        <v>110</v>
      </c>
      <c r="N1441" t="s">
        <v>3813</v>
      </c>
      <c r="O1441" t="s">
        <v>3048</v>
      </c>
      <c r="P1441">
        <v>8178</v>
      </c>
      <c r="Q1441">
        <v>640</v>
      </c>
      <c r="R1441">
        <v>40</v>
      </c>
      <c r="S1441">
        <v>160</v>
      </c>
      <c r="T1441">
        <v>0</v>
      </c>
      <c r="U1441">
        <v>1886.4</v>
      </c>
      <c r="V1441">
        <v>1886.4</v>
      </c>
      <c r="W1441">
        <v>160</v>
      </c>
      <c r="X1441">
        <v>0</v>
      </c>
      <c r="Y1441">
        <v>0</v>
      </c>
      <c r="Z1441">
        <v>0</v>
      </c>
      <c r="AD1441" s="1">
        <v>41794.333333333336</v>
      </c>
      <c r="AE1441" s="1">
        <v>41816.708333333336</v>
      </c>
      <c r="AG1441" s="1">
        <v>41701.333333333336</v>
      </c>
      <c r="AH1441" s="1">
        <v>41723.708333333336</v>
      </c>
      <c r="AI1441" s="1">
        <v>41701.333333333336</v>
      </c>
      <c r="AJ1441" s="1">
        <v>41723.708333333336</v>
      </c>
      <c r="AK1441" s="1">
        <v>41701.333333333336</v>
      </c>
      <c r="AL1441" s="1">
        <v>41723.708333333336</v>
      </c>
      <c r="AM1441" s="1">
        <v>41794.333333333336</v>
      </c>
      <c r="AN1441" s="1">
        <v>41816.708333333336</v>
      </c>
      <c r="AP1441" t="s">
        <v>113</v>
      </c>
      <c r="AU1441" t="s">
        <v>3814</v>
      </c>
      <c r="AY1441" t="s">
        <v>106</v>
      </c>
      <c r="AZ1441">
        <v>0</v>
      </c>
      <c r="BA1441">
        <v>0</v>
      </c>
      <c r="BD1441" s="3">
        <v>41321.661111111112</v>
      </c>
      <c r="BE1441" s="3">
        <v>41321.663888888892</v>
      </c>
      <c r="BF1441" t="s">
        <v>115</v>
      </c>
      <c r="BG1441" t="s">
        <v>115</v>
      </c>
      <c r="BH1441">
        <v>8149</v>
      </c>
      <c r="BM1441">
        <v>43550</v>
      </c>
      <c r="BR1441" t="s">
        <v>116</v>
      </c>
      <c r="BS1441" t="s">
        <v>117</v>
      </c>
      <c r="BU1441">
        <v>1</v>
      </c>
      <c r="BV1441" t="s">
        <v>118</v>
      </c>
      <c r="BX1441" t="s">
        <v>119</v>
      </c>
      <c r="BY1441" t="s">
        <v>119</v>
      </c>
      <c r="BZ1441" t="s">
        <v>119</v>
      </c>
      <c r="CA1441">
        <v>1</v>
      </c>
      <c r="CC1441" t="s">
        <v>120</v>
      </c>
      <c r="CH1441">
        <v>540</v>
      </c>
      <c r="CI1441">
        <v>35980</v>
      </c>
      <c r="CJ1441" t="s">
        <v>106</v>
      </c>
      <c r="CK1441" t="s">
        <v>106</v>
      </c>
      <c r="CL1441">
        <v>10</v>
      </c>
      <c r="CM1441" t="s">
        <v>2889</v>
      </c>
      <c r="CO1441">
        <v>124483</v>
      </c>
      <c r="CQ1441">
        <v>0</v>
      </c>
      <c r="CR1441">
        <v>0</v>
      </c>
      <c r="CS1441">
        <v>0</v>
      </c>
      <c r="CY1441" t="s">
        <v>123</v>
      </c>
      <c r="CZ1441" t="s">
        <v>124</v>
      </c>
      <c r="DD1441" t="str" cm="1">
        <f t="array" ref="DD1441">TEXT(_xlfn.SEQUENCE(1, DATEDIF(AG1441, AH1441, "m") + 1, AG1441, 30), "YYYY-APMM")</f>
        <v>2014-AP03</v>
      </c>
      <c r="DN1441">
        <f t="shared" si="44"/>
        <v>1886.4</v>
      </c>
      <c r="DO1441" t="str">
        <f t="shared" si="45"/>
        <v>LABOR- SUBCONTRACTOR</v>
      </c>
    </row>
    <row r="1442" spans="1:119" x14ac:dyDescent="0.35">
      <c r="A1442" t="s">
        <v>105</v>
      </c>
      <c r="B1442">
        <v>500727</v>
      </c>
      <c r="C1442">
        <v>6359</v>
      </c>
      <c r="D1442">
        <v>124486</v>
      </c>
      <c r="E1442">
        <v>13662</v>
      </c>
      <c r="F1442">
        <v>0</v>
      </c>
      <c r="G1442" t="s">
        <v>106</v>
      </c>
      <c r="H1442" t="s">
        <v>106</v>
      </c>
      <c r="I1442" t="s">
        <v>106</v>
      </c>
      <c r="J1442" t="s">
        <v>107</v>
      </c>
      <c r="K1442" t="s">
        <v>108</v>
      </c>
      <c r="L1442" t="s">
        <v>109</v>
      </c>
      <c r="M1442" t="s">
        <v>110</v>
      </c>
      <c r="N1442" t="s">
        <v>3815</v>
      </c>
      <c r="O1442" t="s">
        <v>3051</v>
      </c>
      <c r="P1442">
        <v>8178</v>
      </c>
      <c r="Q1442">
        <v>544</v>
      </c>
      <c r="R1442">
        <v>0</v>
      </c>
      <c r="S1442">
        <v>200</v>
      </c>
      <c r="T1442">
        <v>0</v>
      </c>
      <c r="U1442">
        <v>296</v>
      </c>
      <c r="V1442">
        <v>296</v>
      </c>
      <c r="W1442">
        <v>200</v>
      </c>
      <c r="X1442">
        <v>0</v>
      </c>
      <c r="Y1442">
        <v>0</v>
      </c>
      <c r="Z1442">
        <v>0</v>
      </c>
      <c r="AD1442" s="1">
        <v>41833.333333333336</v>
      </c>
      <c r="AE1442" s="1">
        <v>41864.708333333336</v>
      </c>
      <c r="AG1442" s="1">
        <v>41753.333333333336</v>
      </c>
      <c r="AH1442" s="1">
        <v>41781.708333333336</v>
      </c>
      <c r="AI1442" s="1">
        <v>41753.333333333336</v>
      </c>
      <c r="AJ1442" s="1">
        <v>41781.708333333336</v>
      </c>
      <c r="AK1442" s="1">
        <v>41753.333333333336</v>
      </c>
      <c r="AL1442" s="1">
        <v>41781.708333333336</v>
      </c>
      <c r="AM1442" s="1">
        <v>41833.333333333336</v>
      </c>
      <c r="AN1442" s="1">
        <v>41864.708333333336</v>
      </c>
      <c r="AP1442" t="s">
        <v>113</v>
      </c>
      <c r="AU1442" t="s">
        <v>3816</v>
      </c>
      <c r="AY1442" t="s">
        <v>106</v>
      </c>
      <c r="AZ1442">
        <v>0</v>
      </c>
      <c r="BA1442">
        <v>0</v>
      </c>
      <c r="BD1442" s="3">
        <v>41321.661111111112</v>
      </c>
      <c r="BE1442" s="3">
        <v>41321.663888888892</v>
      </c>
      <c r="BF1442" t="s">
        <v>115</v>
      </c>
      <c r="BG1442" t="s">
        <v>115</v>
      </c>
      <c r="BH1442">
        <v>8149</v>
      </c>
      <c r="BM1442">
        <v>43550</v>
      </c>
      <c r="BR1442" t="s">
        <v>116</v>
      </c>
      <c r="BS1442" t="s">
        <v>117</v>
      </c>
      <c r="BU1442">
        <v>1</v>
      </c>
      <c r="BV1442" t="s">
        <v>118</v>
      </c>
      <c r="BX1442" t="s">
        <v>119</v>
      </c>
      <c r="BY1442" t="s">
        <v>119</v>
      </c>
      <c r="BZ1442" t="s">
        <v>119</v>
      </c>
      <c r="CA1442">
        <v>1</v>
      </c>
      <c r="CC1442" t="s">
        <v>120</v>
      </c>
      <c r="CH1442">
        <v>540</v>
      </c>
      <c r="CI1442">
        <v>35980</v>
      </c>
      <c r="CJ1442" t="s">
        <v>106</v>
      </c>
      <c r="CK1442" t="s">
        <v>106</v>
      </c>
      <c r="CL1442">
        <v>10</v>
      </c>
      <c r="CM1442" t="s">
        <v>2889</v>
      </c>
      <c r="CO1442">
        <v>124483</v>
      </c>
      <c r="CQ1442">
        <v>0</v>
      </c>
      <c r="CR1442">
        <v>0</v>
      </c>
      <c r="CS1442">
        <v>0</v>
      </c>
      <c r="CY1442" t="s">
        <v>123</v>
      </c>
      <c r="CZ1442" t="s">
        <v>124</v>
      </c>
      <c r="DD1442" t="str" cm="1">
        <f t="array" ref="DD1442">TEXT(_xlfn.SEQUENCE(1, DATEDIF(AG1442, AH1442, "m") + 1, AG1442, 30), "YYYY-APMM")</f>
        <v>2014-AP04</v>
      </c>
      <c r="DN1442">
        <f t="shared" si="44"/>
        <v>296</v>
      </c>
      <c r="DO1442" t="str">
        <f t="shared" si="45"/>
        <v>LABOR- SUBCONTRACTOR</v>
      </c>
    </row>
    <row r="1443" spans="1:119" x14ac:dyDescent="0.35">
      <c r="A1443" t="s">
        <v>105</v>
      </c>
      <c r="B1443">
        <v>500728</v>
      </c>
      <c r="C1443">
        <v>6359</v>
      </c>
      <c r="D1443">
        <v>124486</v>
      </c>
      <c r="E1443">
        <v>13662</v>
      </c>
      <c r="F1443">
        <v>0</v>
      </c>
      <c r="G1443" t="s">
        <v>106</v>
      </c>
      <c r="H1443" t="s">
        <v>106</v>
      </c>
      <c r="I1443" t="s">
        <v>106</v>
      </c>
      <c r="J1443" t="s">
        <v>107</v>
      </c>
      <c r="K1443" t="s">
        <v>108</v>
      </c>
      <c r="L1443" t="s">
        <v>109</v>
      </c>
      <c r="M1443" t="s">
        <v>110</v>
      </c>
      <c r="N1443" t="s">
        <v>3817</v>
      </c>
      <c r="O1443" t="s">
        <v>3054</v>
      </c>
      <c r="P1443">
        <v>8178</v>
      </c>
      <c r="Q1443">
        <v>544</v>
      </c>
      <c r="R1443">
        <v>40</v>
      </c>
      <c r="S1443">
        <v>160</v>
      </c>
      <c r="T1443">
        <v>0</v>
      </c>
      <c r="U1443">
        <v>568</v>
      </c>
      <c r="V1443">
        <v>568</v>
      </c>
      <c r="W1443">
        <v>160</v>
      </c>
      <c r="X1443">
        <v>0</v>
      </c>
      <c r="Y1443">
        <v>0</v>
      </c>
      <c r="Z1443">
        <v>0</v>
      </c>
      <c r="AD1443" s="1">
        <v>41857.333333333336</v>
      </c>
      <c r="AE1443" s="1">
        <v>41879.708333333336</v>
      </c>
      <c r="AG1443" s="1">
        <v>41774.333333333336</v>
      </c>
      <c r="AH1443" s="1">
        <v>41797.708333333336</v>
      </c>
      <c r="AI1443" s="1">
        <v>41774.333333333336</v>
      </c>
      <c r="AJ1443" s="1">
        <v>41797.708333333336</v>
      </c>
      <c r="AK1443" s="1">
        <v>41774.333333333336</v>
      </c>
      <c r="AL1443" s="1">
        <v>41797.708333333336</v>
      </c>
      <c r="AM1443" s="1">
        <v>41857.333333333336</v>
      </c>
      <c r="AN1443" s="1">
        <v>41879.708333333336</v>
      </c>
      <c r="AP1443" t="s">
        <v>113</v>
      </c>
      <c r="AU1443" t="s">
        <v>3818</v>
      </c>
      <c r="AY1443" t="s">
        <v>106</v>
      </c>
      <c r="AZ1443">
        <v>0</v>
      </c>
      <c r="BA1443">
        <v>0</v>
      </c>
      <c r="BD1443" s="3">
        <v>41321.661111111112</v>
      </c>
      <c r="BE1443" s="3">
        <v>41321.663888888892</v>
      </c>
      <c r="BF1443" t="s">
        <v>115</v>
      </c>
      <c r="BG1443" t="s">
        <v>115</v>
      </c>
      <c r="BH1443">
        <v>8149</v>
      </c>
      <c r="BM1443">
        <v>43550</v>
      </c>
      <c r="BR1443" t="s">
        <v>116</v>
      </c>
      <c r="BS1443" t="s">
        <v>117</v>
      </c>
      <c r="BU1443">
        <v>1</v>
      </c>
      <c r="BV1443" t="s">
        <v>118</v>
      </c>
      <c r="BX1443" t="s">
        <v>119</v>
      </c>
      <c r="BY1443" t="s">
        <v>119</v>
      </c>
      <c r="BZ1443" t="s">
        <v>119</v>
      </c>
      <c r="CA1443">
        <v>1</v>
      </c>
      <c r="CC1443" t="s">
        <v>120</v>
      </c>
      <c r="CH1443">
        <v>540</v>
      </c>
      <c r="CI1443">
        <v>35980</v>
      </c>
      <c r="CJ1443" t="s">
        <v>106</v>
      </c>
      <c r="CK1443" t="s">
        <v>106</v>
      </c>
      <c r="CL1443">
        <v>10</v>
      </c>
      <c r="CM1443" t="s">
        <v>2889</v>
      </c>
      <c r="CO1443">
        <v>124483</v>
      </c>
      <c r="CQ1443">
        <v>0</v>
      </c>
      <c r="CR1443">
        <v>0</v>
      </c>
      <c r="CS1443">
        <v>0</v>
      </c>
      <c r="CY1443" t="s">
        <v>123</v>
      </c>
      <c r="CZ1443" t="s">
        <v>124</v>
      </c>
      <c r="DD1443" t="str" cm="1">
        <f t="array" ref="DD1443">TEXT(_xlfn.SEQUENCE(1, DATEDIF(AG1443, AH1443, "m") + 1, AG1443, 30), "YYYY-APMM")</f>
        <v>2014-AP05</v>
      </c>
      <c r="DN1443">
        <f t="shared" si="44"/>
        <v>568</v>
      </c>
      <c r="DO1443" t="str">
        <f t="shared" si="45"/>
        <v>LABOR- SUBCONTRACTOR</v>
      </c>
    </row>
    <row r="1444" spans="1:119" x14ac:dyDescent="0.35">
      <c r="A1444" t="s">
        <v>105</v>
      </c>
      <c r="B1444">
        <v>500729</v>
      </c>
      <c r="C1444">
        <v>6359</v>
      </c>
      <c r="D1444">
        <v>124487</v>
      </c>
      <c r="E1444">
        <v>13662</v>
      </c>
      <c r="F1444">
        <v>0</v>
      </c>
      <c r="G1444" t="s">
        <v>106</v>
      </c>
      <c r="H1444" t="s">
        <v>106</v>
      </c>
      <c r="I1444" t="s">
        <v>106</v>
      </c>
      <c r="J1444" t="s">
        <v>107</v>
      </c>
      <c r="K1444" t="s">
        <v>108</v>
      </c>
      <c r="L1444" t="s">
        <v>109</v>
      </c>
      <c r="M1444" t="s">
        <v>110</v>
      </c>
      <c r="N1444" t="s">
        <v>3819</v>
      </c>
      <c r="O1444" t="s">
        <v>3095</v>
      </c>
      <c r="P1444">
        <v>8178</v>
      </c>
      <c r="Q1444">
        <v>24</v>
      </c>
      <c r="R1444">
        <v>0</v>
      </c>
      <c r="S1444">
        <v>200</v>
      </c>
      <c r="T1444">
        <v>0</v>
      </c>
      <c r="U1444">
        <v>3000</v>
      </c>
      <c r="V1444">
        <v>3000</v>
      </c>
      <c r="W1444">
        <v>200</v>
      </c>
      <c r="X1444">
        <v>0</v>
      </c>
      <c r="Y1444">
        <v>0</v>
      </c>
      <c r="Z1444">
        <v>0</v>
      </c>
      <c r="AD1444" s="1">
        <v>41898.333333333336</v>
      </c>
      <c r="AE1444" s="1">
        <v>41928.708333333336</v>
      </c>
      <c r="AG1444" s="1">
        <v>41895.333333333336</v>
      </c>
      <c r="AH1444" s="1">
        <v>41925.708333333336</v>
      </c>
      <c r="AI1444" s="1">
        <v>41895.333333333336</v>
      </c>
      <c r="AJ1444" s="1">
        <v>41925.708333333336</v>
      </c>
      <c r="AK1444" s="1">
        <v>41895.333333333336</v>
      </c>
      <c r="AL1444" s="1">
        <v>41925.708333333336</v>
      </c>
      <c r="AM1444" s="1">
        <v>41898.333333333336</v>
      </c>
      <c r="AN1444" s="1">
        <v>41928.708333333336</v>
      </c>
      <c r="AP1444" t="s">
        <v>113</v>
      </c>
      <c r="AU1444" t="s">
        <v>3820</v>
      </c>
      <c r="AY1444" t="s">
        <v>106</v>
      </c>
      <c r="AZ1444">
        <v>0</v>
      </c>
      <c r="BA1444">
        <v>0</v>
      </c>
      <c r="BD1444" s="3">
        <v>41321.661111111112</v>
      </c>
      <c r="BE1444" s="3">
        <v>41321.663888888892</v>
      </c>
      <c r="BF1444" t="s">
        <v>115</v>
      </c>
      <c r="BG1444" t="s">
        <v>115</v>
      </c>
      <c r="BH1444">
        <v>8149</v>
      </c>
      <c r="BM1444">
        <v>43550</v>
      </c>
      <c r="BR1444" t="s">
        <v>116</v>
      </c>
      <c r="BS1444" t="s">
        <v>117</v>
      </c>
      <c r="BU1444">
        <v>1</v>
      </c>
      <c r="BV1444" t="s">
        <v>118</v>
      </c>
      <c r="BX1444" t="s">
        <v>119</v>
      </c>
      <c r="BY1444" t="s">
        <v>119</v>
      </c>
      <c r="BZ1444" t="s">
        <v>119</v>
      </c>
      <c r="CA1444">
        <v>1</v>
      </c>
      <c r="CC1444" t="s">
        <v>120</v>
      </c>
      <c r="CH1444">
        <v>540</v>
      </c>
      <c r="CI1444">
        <v>36070</v>
      </c>
      <c r="CJ1444" t="s">
        <v>106</v>
      </c>
      <c r="CK1444" t="s">
        <v>106</v>
      </c>
      <c r="CL1444">
        <v>30</v>
      </c>
      <c r="CM1444" t="s">
        <v>3097</v>
      </c>
      <c r="CO1444">
        <v>124453</v>
      </c>
      <c r="CQ1444">
        <v>0</v>
      </c>
      <c r="CR1444">
        <v>0</v>
      </c>
      <c r="CS1444">
        <v>0</v>
      </c>
      <c r="CY1444" t="s">
        <v>123</v>
      </c>
      <c r="CZ1444" t="s">
        <v>124</v>
      </c>
      <c r="DD1444" t="str" cm="1">
        <f t="array" ref="DD1444:DE1444">TEXT(_xlfn.SEQUENCE(1, DATEDIF(AG1444, AH1444, "m") + 1, AG1444, 30), "YYYY-APMM")</f>
        <v>2014-AP09</v>
      </c>
      <c r="DE1444" t="str">
        <v>2014-AP10</v>
      </c>
      <c r="DN1444">
        <f t="shared" si="44"/>
        <v>1500</v>
      </c>
      <c r="DO1444" t="str">
        <f t="shared" si="45"/>
        <v>LABOR- SUBCONTRACTOR</v>
      </c>
    </row>
    <row r="1445" spans="1:119" x14ac:dyDescent="0.35">
      <c r="A1445" t="s">
        <v>105</v>
      </c>
      <c r="B1445">
        <v>500730</v>
      </c>
      <c r="C1445">
        <v>6359</v>
      </c>
      <c r="D1445">
        <v>124487</v>
      </c>
      <c r="E1445">
        <v>13662</v>
      </c>
      <c r="F1445">
        <v>0</v>
      </c>
      <c r="G1445" t="s">
        <v>106</v>
      </c>
      <c r="H1445" t="s">
        <v>106</v>
      </c>
      <c r="I1445" t="s">
        <v>106</v>
      </c>
      <c r="J1445" t="s">
        <v>107</v>
      </c>
      <c r="K1445" t="s">
        <v>108</v>
      </c>
      <c r="L1445" t="s">
        <v>109</v>
      </c>
      <c r="M1445" t="s">
        <v>110</v>
      </c>
      <c r="N1445" t="s">
        <v>3821</v>
      </c>
      <c r="O1445" t="s">
        <v>3099</v>
      </c>
      <c r="P1445">
        <v>8178</v>
      </c>
      <c r="Q1445">
        <v>24</v>
      </c>
      <c r="R1445">
        <v>0</v>
      </c>
      <c r="S1445">
        <v>200</v>
      </c>
      <c r="T1445">
        <v>0</v>
      </c>
      <c r="U1445">
        <v>1500</v>
      </c>
      <c r="V1445">
        <v>1500</v>
      </c>
      <c r="W1445">
        <v>200</v>
      </c>
      <c r="X1445">
        <v>0</v>
      </c>
      <c r="Y1445">
        <v>0</v>
      </c>
      <c r="Z1445">
        <v>0</v>
      </c>
      <c r="AD1445" s="1">
        <v>41898.333333333336</v>
      </c>
      <c r="AE1445" s="1">
        <v>41928.708333333336</v>
      </c>
      <c r="AG1445" s="1">
        <v>41895.333333333336</v>
      </c>
      <c r="AH1445" s="1">
        <v>41925.708333333336</v>
      </c>
      <c r="AI1445" s="1">
        <v>41895.333333333336</v>
      </c>
      <c r="AJ1445" s="1">
        <v>41925.708333333336</v>
      </c>
      <c r="AK1445" s="1">
        <v>41895.333333333336</v>
      </c>
      <c r="AL1445" s="1">
        <v>41925.708333333336</v>
      </c>
      <c r="AM1445" s="1">
        <v>41898.333333333336</v>
      </c>
      <c r="AN1445" s="1">
        <v>41928.708333333336</v>
      </c>
      <c r="AP1445" t="s">
        <v>113</v>
      </c>
      <c r="AU1445" t="s">
        <v>3822</v>
      </c>
      <c r="AY1445" t="s">
        <v>106</v>
      </c>
      <c r="AZ1445">
        <v>0</v>
      </c>
      <c r="BA1445">
        <v>0</v>
      </c>
      <c r="BD1445" s="3">
        <v>41321.661111111112</v>
      </c>
      <c r="BE1445" s="3">
        <v>41321.663888888892</v>
      </c>
      <c r="BF1445" t="s">
        <v>115</v>
      </c>
      <c r="BG1445" t="s">
        <v>115</v>
      </c>
      <c r="BH1445">
        <v>8149</v>
      </c>
      <c r="BM1445">
        <v>43550</v>
      </c>
      <c r="BR1445" t="s">
        <v>116</v>
      </c>
      <c r="BS1445" t="s">
        <v>117</v>
      </c>
      <c r="BU1445">
        <v>1</v>
      </c>
      <c r="BV1445" t="s">
        <v>118</v>
      </c>
      <c r="BX1445" t="s">
        <v>119</v>
      </c>
      <c r="BY1445" t="s">
        <v>119</v>
      </c>
      <c r="BZ1445" t="s">
        <v>119</v>
      </c>
      <c r="CA1445">
        <v>1</v>
      </c>
      <c r="CC1445" t="s">
        <v>120</v>
      </c>
      <c r="CH1445">
        <v>540</v>
      </c>
      <c r="CI1445">
        <v>36070</v>
      </c>
      <c r="CJ1445" t="s">
        <v>106</v>
      </c>
      <c r="CK1445" t="s">
        <v>106</v>
      </c>
      <c r="CL1445">
        <v>30</v>
      </c>
      <c r="CM1445" t="s">
        <v>3097</v>
      </c>
      <c r="CO1445">
        <v>124453</v>
      </c>
      <c r="CQ1445">
        <v>0</v>
      </c>
      <c r="CR1445">
        <v>0</v>
      </c>
      <c r="CS1445">
        <v>0</v>
      </c>
      <c r="CY1445" t="s">
        <v>123</v>
      </c>
      <c r="CZ1445" t="s">
        <v>124</v>
      </c>
      <c r="DD1445" t="str" cm="1">
        <f t="array" ref="DD1445:DE1445">TEXT(_xlfn.SEQUENCE(1, DATEDIF(AG1445, AH1445, "m") + 1, AG1445, 30), "YYYY-APMM")</f>
        <v>2014-AP09</v>
      </c>
      <c r="DE1445" t="str">
        <v>2014-AP10</v>
      </c>
      <c r="DN1445">
        <f t="shared" si="44"/>
        <v>750</v>
      </c>
      <c r="DO1445" t="str">
        <f t="shared" si="45"/>
        <v>LABOR- SUBCONTRACTOR</v>
      </c>
    </row>
    <row r="1446" spans="1:119" x14ac:dyDescent="0.35">
      <c r="A1446" t="s">
        <v>105</v>
      </c>
      <c r="B1446">
        <v>500731</v>
      </c>
      <c r="C1446">
        <v>6359</v>
      </c>
      <c r="D1446">
        <v>124487</v>
      </c>
      <c r="E1446">
        <v>13662</v>
      </c>
      <c r="F1446">
        <v>0</v>
      </c>
      <c r="G1446" t="s">
        <v>106</v>
      </c>
      <c r="H1446" t="s">
        <v>106</v>
      </c>
      <c r="I1446" t="s">
        <v>106</v>
      </c>
      <c r="J1446" t="s">
        <v>107</v>
      </c>
      <c r="K1446" t="s">
        <v>108</v>
      </c>
      <c r="L1446" t="s">
        <v>109</v>
      </c>
      <c r="M1446" t="s">
        <v>110</v>
      </c>
      <c r="N1446" t="s">
        <v>3823</v>
      </c>
      <c r="O1446" t="s">
        <v>3102</v>
      </c>
      <c r="P1446">
        <v>8178</v>
      </c>
      <c r="Q1446">
        <v>24</v>
      </c>
      <c r="R1446">
        <v>0</v>
      </c>
      <c r="S1446">
        <v>200</v>
      </c>
      <c r="T1446">
        <v>0</v>
      </c>
      <c r="U1446">
        <v>3000</v>
      </c>
      <c r="V1446">
        <v>3000</v>
      </c>
      <c r="W1446">
        <v>200</v>
      </c>
      <c r="X1446">
        <v>0</v>
      </c>
      <c r="Y1446">
        <v>0</v>
      </c>
      <c r="Z1446">
        <v>0</v>
      </c>
      <c r="AD1446" s="1">
        <v>41898.333333333336</v>
      </c>
      <c r="AE1446" s="1">
        <v>41928.708333333336</v>
      </c>
      <c r="AG1446" s="1">
        <v>41895.333333333336</v>
      </c>
      <c r="AH1446" s="1">
        <v>41925.708333333336</v>
      </c>
      <c r="AI1446" s="1">
        <v>41895.333333333336</v>
      </c>
      <c r="AJ1446" s="1">
        <v>41925.708333333336</v>
      </c>
      <c r="AK1446" s="1">
        <v>41895.333333333336</v>
      </c>
      <c r="AL1446" s="1">
        <v>41925.708333333336</v>
      </c>
      <c r="AM1446" s="1">
        <v>41898.333333333336</v>
      </c>
      <c r="AN1446" s="1">
        <v>41928.708333333336</v>
      </c>
      <c r="AP1446" t="s">
        <v>113</v>
      </c>
      <c r="AU1446" t="s">
        <v>3824</v>
      </c>
      <c r="AY1446" t="s">
        <v>106</v>
      </c>
      <c r="AZ1446">
        <v>0</v>
      </c>
      <c r="BA1446">
        <v>0</v>
      </c>
      <c r="BD1446" s="3">
        <v>41321.661111111112</v>
      </c>
      <c r="BE1446" s="3">
        <v>41321.663888888892</v>
      </c>
      <c r="BF1446" t="s">
        <v>115</v>
      </c>
      <c r="BG1446" t="s">
        <v>115</v>
      </c>
      <c r="BH1446">
        <v>8149</v>
      </c>
      <c r="BM1446">
        <v>43550</v>
      </c>
      <c r="BR1446" t="s">
        <v>116</v>
      </c>
      <c r="BS1446" t="s">
        <v>117</v>
      </c>
      <c r="BU1446">
        <v>1</v>
      </c>
      <c r="BV1446" t="s">
        <v>118</v>
      </c>
      <c r="BX1446" t="s">
        <v>119</v>
      </c>
      <c r="BY1446" t="s">
        <v>119</v>
      </c>
      <c r="BZ1446" t="s">
        <v>119</v>
      </c>
      <c r="CA1446">
        <v>1</v>
      </c>
      <c r="CC1446" t="s">
        <v>120</v>
      </c>
      <c r="CH1446">
        <v>540</v>
      </c>
      <c r="CI1446">
        <v>36070</v>
      </c>
      <c r="CJ1446" t="s">
        <v>106</v>
      </c>
      <c r="CK1446" t="s">
        <v>106</v>
      </c>
      <c r="CL1446">
        <v>30</v>
      </c>
      <c r="CM1446" t="s">
        <v>3097</v>
      </c>
      <c r="CO1446">
        <v>124453</v>
      </c>
      <c r="CQ1446">
        <v>0</v>
      </c>
      <c r="CR1446">
        <v>0</v>
      </c>
      <c r="CS1446">
        <v>0</v>
      </c>
      <c r="CY1446" t="s">
        <v>123</v>
      </c>
      <c r="CZ1446" t="s">
        <v>124</v>
      </c>
      <c r="DD1446" t="str" cm="1">
        <f t="array" ref="DD1446:DE1446">TEXT(_xlfn.SEQUENCE(1, DATEDIF(AG1446, AH1446, "m") + 1, AG1446, 30), "YYYY-APMM")</f>
        <v>2014-AP09</v>
      </c>
      <c r="DE1446" t="str">
        <v>2014-AP10</v>
      </c>
      <c r="DN1446">
        <f t="shared" si="44"/>
        <v>1500</v>
      </c>
      <c r="DO1446" t="str">
        <f t="shared" si="45"/>
        <v>LABOR- SUBCONTRACTOR</v>
      </c>
    </row>
    <row r="1447" spans="1:119" x14ac:dyDescent="0.35">
      <c r="A1447" t="s">
        <v>105</v>
      </c>
      <c r="B1447">
        <v>500732</v>
      </c>
      <c r="C1447">
        <v>6359</v>
      </c>
      <c r="D1447">
        <v>124490</v>
      </c>
      <c r="E1447">
        <v>13662</v>
      </c>
      <c r="F1447">
        <v>0</v>
      </c>
      <c r="G1447" t="s">
        <v>106</v>
      </c>
      <c r="H1447" t="s">
        <v>106</v>
      </c>
      <c r="I1447" t="s">
        <v>106</v>
      </c>
      <c r="J1447" t="s">
        <v>107</v>
      </c>
      <c r="K1447" t="s">
        <v>108</v>
      </c>
      <c r="L1447" t="s">
        <v>109</v>
      </c>
      <c r="M1447" t="s">
        <v>110</v>
      </c>
      <c r="N1447" t="s">
        <v>3825</v>
      </c>
      <c r="O1447" t="s">
        <v>3178</v>
      </c>
      <c r="P1447">
        <v>8178</v>
      </c>
      <c r="Q1447">
        <v>552</v>
      </c>
      <c r="R1447">
        <v>0</v>
      </c>
      <c r="S1447">
        <v>200</v>
      </c>
      <c r="T1447">
        <v>0</v>
      </c>
      <c r="U1447">
        <v>6860</v>
      </c>
      <c r="V1447">
        <v>6860</v>
      </c>
      <c r="W1447">
        <v>200</v>
      </c>
      <c r="X1447">
        <v>0</v>
      </c>
      <c r="Y1447">
        <v>0</v>
      </c>
      <c r="Z1447">
        <v>0</v>
      </c>
      <c r="AD1447" s="1">
        <v>41916.333333333336</v>
      </c>
      <c r="AE1447" s="1">
        <v>41946.708333333336</v>
      </c>
      <c r="AG1447" s="1">
        <v>41832.333333333336</v>
      </c>
      <c r="AH1447" s="1">
        <v>41863.708333333336</v>
      </c>
      <c r="AI1447" s="1">
        <v>41832.333333333336</v>
      </c>
      <c r="AJ1447" s="1">
        <v>41863.708333333336</v>
      </c>
      <c r="AK1447" s="1">
        <v>41832.333333333336</v>
      </c>
      <c r="AL1447" s="1">
        <v>41863.708333333336</v>
      </c>
      <c r="AM1447" s="1">
        <v>41916.333333333336</v>
      </c>
      <c r="AN1447" s="1">
        <v>41946.708333333336</v>
      </c>
      <c r="AP1447" t="s">
        <v>113</v>
      </c>
      <c r="AU1447" t="s">
        <v>3826</v>
      </c>
      <c r="AY1447" t="s">
        <v>106</v>
      </c>
      <c r="AZ1447">
        <v>0</v>
      </c>
      <c r="BA1447">
        <v>0</v>
      </c>
      <c r="BD1447" s="3">
        <v>41321.661111111112</v>
      </c>
      <c r="BE1447" s="3">
        <v>41321.663888888892</v>
      </c>
      <c r="BF1447" t="s">
        <v>115</v>
      </c>
      <c r="BG1447" t="s">
        <v>115</v>
      </c>
      <c r="BH1447">
        <v>8149</v>
      </c>
      <c r="BM1447">
        <v>43550</v>
      </c>
      <c r="BR1447" t="s">
        <v>116</v>
      </c>
      <c r="BS1447" t="s">
        <v>117</v>
      </c>
      <c r="BU1447">
        <v>1</v>
      </c>
      <c r="BV1447" t="s">
        <v>118</v>
      </c>
      <c r="BX1447" t="s">
        <v>119</v>
      </c>
      <c r="BY1447" t="s">
        <v>119</v>
      </c>
      <c r="BZ1447" t="s">
        <v>119</v>
      </c>
      <c r="CA1447">
        <v>1</v>
      </c>
      <c r="CC1447" t="s">
        <v>120</v>
      </c>
      <c r="CH1447">
        <v>540</v>
      </c>
      <c r="CI1447">
        <v>36780</v>
      </c>
      <c r="CJ1447" t="s">
        <v>106</v>
      </c>
      <c r="CK1447" t="s">
        <v>106</v>
      </c>
      <c r="CL1447">
        <v>25</v>
      </c>
      <c r="CM1447" t="s">
        <v>3180</v>
      </c>
      <c r="CO1447">
        <v>124489</v>
      </c>
      <c r="CQ1447">
        <v>0</v>
      </c>
      <c r="CR1447">
        <v>0</v>
      </c>
      <c r="CS1447">
        <v>0</v>
      </c>
      <c r="CY1447" t="s">
        <v>123</v>
      </c>
      <c r="CZ1447" t="s">
        <v>124</v>
      </c>
      <c r="DD1447" t="str" cm="1">
        <f t="array" ref="DD1447:DE1447">TEXT(_xlfn.SEQUENCE(1, DATEDIF(AG1447, AH1447, "m") + 1, AG1447, 30), "YYYY-APMM")</f>
        <v>2014-AP07</v>
      </c>
      <c r="DE1447" t="str">
        <v>2014-AP08</v>
      </c>
      <c r="DN1447">
        <f t="shared" si="44"/>
        <v>3430</v>
      </c>
      <c r="DO1447" t="str">
        <f t="shared" si="45"/>
        <v>LABOR- SUBCONTRACTOR</v>
      </c>
    </row>
    <row r="1448" spans="1:119" x14ac:dyDescent="0.35">
      <c r="A1448" t="s">
        <v>105</v>
      </c>
      <c r="B1448">
        <v>500733</v>
      </c>
      <c r="C1448">
        <v>6359</v>
      </c>
      <c r="D1448">
        <v>124490</v>
      </c>
      <c r="E1448">
        <v>13662</v>
      </c>
      <c r="F1448">
        <v>0</v>
      </c>
      <c r="G1448" t="s">
        <v>106</v>
      </c>
      <c r="H1448" t="s">
        <v>106</v>
      </c>
      <c r="I1448" t="s">
        <v>106</v>
      </c>
      <c r="J1448" t="s">
        <v>107</v>
      </c>
      <c r="K1448" t="s">
        <v>108</v>
      </c>
      <c r="L1448" t="s">
        <v>109</v>
      </c>
      <c r="M1448" t="s">
        <v>110</v>
      </c>
      <c r="N1448" t="s">
        <v>3827</v>
      </c>
      <c r="O1448" t="s">
        <v>3182</v>
      </c>
      <c r="P1448">
        <v>8178</v>
      </c>
      <c r="Q1448">
        <v>552</v>
      </c>
      <c r="R1448">
        <v>528</v>
      </c>
      <c r="S1448">
        <v>200</v>
      </c>
      <c r="T1448">
        <v>0</v>
      </c>
      <c r="U1448">
        <v>420</v>
      </c>
      <c r="V1448">
        <v>420</v>
      </c>
      <c r="W1448">
        <v>200</v>
      </c>
      <c r="X1448">
        <v>0</v>
      </c>
      <c r="Y1448">
        <v>0</v>
      </c>
      <c r="Z1448">
        <v>0</v>
      </c>
      <c r="AD1448" s="1">
        <v>41930.333333333336</v>
      </c>
      <c r="AE1448" s="1">
        <v>41958.708333333336</v>
      </c>
      <c r="AG1448" s="1">
        <v>41843.333333333336</v>
      </c>
      <c r="AH1448" s="1">
        <v>41875.708333333336</v>
      </c>
      <c r="AI1448" s="1">
        <v>41843.333333333336</v>
      </c>
      <c r="AJ1448" s="1">
        <v>41875.708333333336</v>
      </c>
      <c r="AK1448" s="1">
        <v>41843.333333333336</v>
      </c>
      <c r="AL1448" s="1">
        <v>41875.708333333336</v>
      </c>
      <c r="AM1448" s="1">
        <v>41930.333333333336</v>
      </c>
      <c r="AN1448" s="1">
        <v>41958.708333333336</v>
      </c>
      <c r="AP1448" t="s">
        <v>113</v>
      </c>
      <c r="AU1448" t="s">
        <v>3828</v>
      </c>
      <c r="AY1448" t="s">
        <v>106</v>
      </c>
      <c r="AZ1448">
        <v>0</v>
      </c>
      <c r="BA1448">
        <v>0</v>
      </c>
      <c r="BD1448" s="3">
        <v>41321.661111111112</v>
      </c>
      <c r="BE1448" s="3">
        <v>41321.663888888892</v>
      </c>
      <c r="BF1448" t="s">
        <v>115</v>
      </c>
      <c r="BG1448" t="s">
        <v>115</v>
      </c>
      <c r="BH1448">
        <v>8149</v>
      </c>
      <c r="BM1448">
        <v>43550</v>
      </c>
      <c r="BR1448" t="s">
        <v>116</v>
      </c>
      <c r="BS1448" t="s">
        <v>117</v>
      </c>
      <c r="BU1448">
        <v>1</v>
      </c>
      <c r="BV1448" t="s">
        <v>118</v>
      </c>
      <c r="BX1448" t="s">
        <v>119</v>
      </c>
      <c r="BY1448" t="s">
        <v>119</v>
      </c>
      <c r="BZ1448" t="s">
        <v>119</v>
      </c>
      <c r="CA1448">
        <v>1</v>
      </c>
      <c r="CC1448" t="s">
        <v>120</v>
      </c>
      <c r="CH1448">
        <v>540</v>
      </c>
      <c r="CI1448">
        <v>36780</v>
      </c>
      <c r="CJ1448" t="s">
        <v>106</v>
      </c>
      <c r="CK1448" t="s">
        <v>106</v>
      </c>
      <c r="CL1448">
        <v>25</v>
      </c>
      <c r="CM1448" t="s">
        <v>3180</v>
      </c>
      <c r="CO1448">
        <v>124489</v>
      </c>
      <c r="CQ1448">
        <v>0</v>
      </c>
      <c r="CR1448">
        <v>0</v>
      </c>
      <c r="CS1448">
        <v>0</v>
      </c>
      <c r="CY1448" t="s">
        <v>123</v>
      </c>
      <c r="CZ1448" t="s">
        <v>124</v>
      </c>
      <c r="DD1448" t="str" cm="1">
        <f t="array" ref="DD1448:DE1448">TEXT(_xlfn.SEQUENCE(1, DATEDIF(AG1448, AH1448, "m") + 1, AG1448, 30), "YYYY-APMM")</f>
        <v>2014-AP07</v>
      </c>
      <c r="DE1448" t="str">
        <v>2014-AP08</v>
      </c>
      <c r="DN1448">
        <f t="shared" si="44"/>
        <v>210</v>
      </c>
      <c r="DO1448" t="str">
        <f t="shared" si="45"/>
        <v>LABOR- SUBCONTRACTOR</v>
      </c>
    </row>
    <row r="1449" spans="1:119" x14ac:dyDescent="0.35">
      <c r="A1449" t="s">
        <v>105</v>
      </c>
      <c r="B1449">
        <v>500734</v>
      </c>
      <c r="C1449">
        <v>6359</v>
      </c>
      <c r="D1449">
        <v>124491</v>
      </c>
      <c r="E1449">
        <v>13662</v>
      </c>
      <c r="F1449">
        <v>0</v>
      </c>
      <c r="G1449" t="s">
        <v>106</v>
      </c>
      <c r="H1449" t="s">
        <v>106</v>
      </c>
      <c r="I1449" t="s">
        <v>106</v>
      </c>
      <c r="J1449" t="s">
        <v>107</v>
      </c>
      <c r="K1449" t="s">
        <v>108</v>
      </c>
      <c r="L1449" t="s">
        <v>109</v>
      </c>
      <c r="M1449" t="s">
        <v>110</v>
      </c>
      <c r="N1449" t="s">
        <v>3829</v>
      </c>
      <c r="O1449" t="s">
        <v>3231</v>
      </c>
      <c r="P1449">
        <v>8173</v>
      </c>
      <c r="Q1449">
        <v>552</v>
      </c>
      <c r="R1449">
        <v>0</v>
      </c>
      <c r="S1449">
        <v>160</v>
      </c>
      <c r="T1449">
        <v>0</v>
      </c>
      <c r="U1449">
        <v>890</v>
      </c>
      <c r="V1449">
        <v>890</v>
      </c>
      <c r="W1449">
        <v>160</v>
      </c>
      <c r="X1449">
        <v>0</v>
      </c>
      <c r="Y1449">
        <v>0</v>
      </c>
      <c r="Z1449">
        <v>0</v>
      </c>
      <c r="AD1449" s="1">
        <v>41877.333333333336</v>
      </c>
      <c r="AE1449" s="1">
        <v>41899.708333333336</v>
      </c>
      <c r="AG1449" s="1">
        <v>41793.333333333336</v>
      </c>
      <c r="AH1449" s="1">
        <v>41815.708333333336</v>
      </c>
      <c r="AI1449" s="1">
        <v>41793.333333333336</v>
      </c>
      <c r="AJ1449" s="1">
        <v>41815.708333333336</v>
      </c>
      <c r="AK1449" s="1">
        <v>41793.333333333336</v>
      </c>
      <c r="AL1449" s="1">
        <v>41815.708333333336</v>
      </c>
      <c r="AM1449" s="1">
        <v>41877.333333333336</v>
      </c>
      <c r="AN1449" s="1">
        <v>41899.708333333336</v>
      </c>
      <c r="AP1449" t="s">
        <v>113</v>
      </c>
      <c r="AU1449" t="s">
        <v>3830</v>
      </c>
      <c r="AY1449" t="s">
        <v>106</v>
      </c>
      <c r="AZ1449">
        <v>0</v>
      </c>
      <c r="BA1449">
        <v>0</v>
      </c>
      <c r="BD1449" s="3">
        <v>41321.661111111112</v>
      </c>
      <c r="BE1449" s="3">
        <v>41321.663888888892</v>
      </c>
      <c r="BF1449" t="s">
        <v>115</v>
      </c>
      <c r="BG1449" t="s">
        <v>115</v>
      </c>
      <c r="BH1449">
        <v>8149</v>
      </c>
      <c r="BM1449">
        <v>43500</v>
      </c>
      <c r="BR1449" t="s">
        <v>3233</v>
      </c>
      <c r="BS1449" t="s">
        <v>3234</v>
      </c>
      <c r="BU1449">
        <v>1</v>
      </c>
      <c r="BV1449" t="s">
        <v>118</v>
      </c>
      <c r="BX1449" t="s">
        <v>119</v>
      </c>
      <c r="BY1449" t="s">
        <v>119</v>
      </c>
      <c r="BZ1449" t="s">
        <v>119</v>
      </c>
      <c r="CA1449">
        <v>1</v>
      </c>
      <c r="CC1449" t="s">
        <v>120</v>
      </c>
      <c r="CH1449">
        <v>540</v>
      </c>
      <c r="CI1449">
        <v>36770</v>
      </c>
      <c r="CJ1449" t="s">
        <v>106</v>
      </c>
      <c r="CK1449" t="s">
        <v>106</v>
      </c>
      <c r="CL1449">
        <v>20</v>
      </c>
      <c r="CM1449" t="s">
        <v>3235</v>
      </c>
      <c r="CO1449">
        <v>124489</v>
      </c>
      <c r="CQ1449">
        <v>0</v>
      </c>
      <c r="CR1449">
        <v>0</v>
      </c>
      <c r="CS1449">
        <v>0</v>
      </c>
      <c r="CY1449" t="s">
        <v>123</v>
      </c>
      <c r="CZ1449" t="s">
        <v>124</v>
      </c>
      <c r="DD1449" t="str" cm="1">
        <f t="array" ref="DD1449">TEXT(_xlfn.SEQUENCE(1, DATEDIF(AG1449, AH1449, "m") + 1, AG1449, 30), "YYYY-APMM")</f>
        <v>2014-AP06</v>
      </c>
      <c r="DN1449">
        <f t="shared" si="44"/>
        <v>890</v>
      </c>
      <c r="DO1449" t="str">
        <f t="shared" si="45"/>
        <v>KERBSTONE MASON SK</v>
      </c>
    </row>
    <row r="1450" spans="1:119" x14ac:dyDescent="0.35">
      <c r="A1450" t="s">
        <v>105</v>
      </c>
      <c r="B1450">
        <v>500735</v>
      </c>
      <c r="C1450">
        <v>6359</v>
      </c>
      <c r="D1450">
        <v>124491</v>
      </c>
      <c r="E1450">
        <v>13662</v>
      </c>
      <c r="F1450">
        <v>0</v>
      </c>
      <c r="G1450" t="s">
        <v>106</v>
      </c>
      <c r="H1450" t="s">
        <v>106</v>
      </c>
      <c r="I1450" t="s">
        <v>106</v>
      </c>
      <c r="J1450" t="s">
        <v>107</v>
      </c>
      <c r="K1450" t="s">
        <v>108</v>
      </c>
      <c r="L1450" t="s">
        <v>109</v>
      </c>
      <c r="M1450" t="s">
        <v>110</v>
      </c>
      <c r="N1450" t="s">
        <v>3831</v>
      </c>
      <c r="O1450" t="s">
        <v>3237</v>
      </c>
      <c r="P1450">
        <v>8170</v>
      </c>
      <c r="Q1450">
        <v>552</v>
      </c>
      <c r="R1450">
        <v>0</v>
      </c>
      <c r="S1450">
        <v>160</v>
      </c>
      <c r="T1450">
        <v>0</v>
      </c>
      <c r="U1450">
        <v>570</v>
      </c>
      <c r="V1450">
        <v>570</v>
      </c>
      <c r="W1450">
        <v>160</v>
      </c>
      <c r="X1450">
        <v>0</v>
      </c>
      <c r="Y1450">
        <v>0</v>
      </c>
      <c r="Z1450">
        <v>0</v>
      </c>
      <c r="AD1450" s="1">
        <v>41889.333333333336</v>
      </c>
      <c r="AE1450" s="1">
        <v>41911.708333333336</v>
      </c>
      <c r="AG1450" s="1">
        <v>41805.333333333336</v>
      </c>
      <c r="AH1450" s="1">
        <v>41827.708333333336</v>
      </c>
      <c r="AI1450" s="1">
        <v>41805.333333333336</v>
      </c>
      <c r="AJ1450" s="1">
        <v>41827.708333333336</v>
      </c>
      <c r="AK1450" s="1">
        <v>41805.333333333336</v>
      </c>
      <c r="AL1450" s="1">
        <v>41827.708333333336</v>
      </c>
      <c r="AM1450" s="1">
        <v>41889.333333333336</v>
      </c>
      <c r="AN1450" s="1">
        <v>41911.708333333336</v>
      </c>
      <c r="AP1450" t="s">
        <v>113</v>
      </c>
      <c r="AU1450" t="s">
        <v>3832</v>
      </c>
      <c r="AY1450" t="s">
        <v>106</v>
      </c>
      <c r="AZ1450">
        <v>0</v>
      </c>
      <c r="BA1450">
        <v>0</v>
      </c>
      <c r="BD1450" s="3">
        <v>41321.661111111112</v>
      </c>
      <c r="BE1450" s="3">
        <v>41321.663888888892</v>
      </c>
      <c r="BF1450" t="s">
        <v>115</v>
      </c>
      <c r="BG1450" t="s">
        <v>115</v>
      </c>
      <c r="BH1450">
        <v>8149</v>
      </c>
      <c r="BM1450">
        <v>43470</v>
      </c>
      <c r="BR1450" t="s">
        <v>2854</v>
      </c>
      <c r="BS1450" t="s">
        <v>2855</v>
      </c>
      <c r="BU1450">
        <v>1</v>
      </c>
      <c r="BV1450" t="s">
        <v>118</v>
      </c>
      <c r="BX1450" t="s">
        <v>119</v>
      </c>
      <c r="BY1450" t="s">
        <v>119</v>
      </c>
      <c r="BZ1450" t="s">
        <v>119</v>
      </c>
      <c r="CA1450">
        <v>1</v>
      </c>
      <c r="CC1450" t="s">
        <v>120</v>
      </c>
      <c r="CH1450">
        <v>540</v>
      </c>
      <c r="CI1450">
        <v>36770</v>
      </c>
      <c r="CJ1450" t="s">
        <v>106</v>
      </c>
      <c r="CK1450" t="s">
        <v>106</v>
      </c>
      <c r="CL1450">
        <v>20</v>
      </c>
      <c r="CM1450" t="s">
        <v>3235</v>
      </c>
      <c r="CO1450">
        <v>124489</v>
      </c>
      <c r="CQ1450">
        <v>0</v>
      </c>
      <c r="CR1450">
        <v>0</v>
      </c>
      <c r="CS1450">
        <v>0</v>
      </c>
      <c r="CY1450" t="s">
        <v>123</v>
      </c>
      <c r="CZ1450" t="s">
        <v>124</v>
      </c>
      <c r="DD1450" t="str" cm="1">
        <f t="array" ref="DD1450">TEXT(_xlfn.SEQUENCE(1, DATEDIF(AG1450, AH1450, "m") + 1, AG1450, 30), "YYYY-APMM")</f>
        <v>2014-AP06</v>
      </c>
      <c r="DN1450">
        <f t="shared" si="44"/>
        <v>570</v>
      </c>
      <c r="DO1450" t="str">
        <f t="shared" si="45"/>
        <v>TILE MASON SK</v>
      </c>
    </row>
    <row r="1451" spans="1:119" x14ac:dyDescent="0.35">
      <c r="A1451" t="s">
        <v>105</v>
      </c>
      <c r="B1451">
        <v>500736</v>
      </c>
      <c r="C1451">
        <v>6359</v>
      </c>
      <c r="D1451">
        <v>124491</v>
      </c>
      <c r="E1451">
        <v>13662</v>
      </c>
      <c r="F1451">
        <v>0</v>
      </c>
      <c r="G1451" t="s">
        <v>106</v>
      </c>
      <c r="H1451" t="s">
        <v>106</v>
      </c>
      <c r="I1451" t="s">
        <v>106</v>
      </c>
      <c r="J1451" t="s">
        <v>107</v>
      </c>
      <c r="K1451" t="s">
        <v>108</v>
      </c>
      <c r="L1451" t="s">
        <v>109</v>
      </c>
      <c r="M1451" t="s">
        <v>110</v>
      </c>
      <c r="N1451" t="s">
        <v>3833</v>
      </c>
      <c r="O1451" t="s">
        <v>3240</v>
      </c>
      <c r="P1451">
        <v>8174</v>
      </c>
      <c r="Q1451">
        <v>552</v>
      </c>
      <c r="R1451">
        <v>0</v>
      </c>
      <c r="S1451">
        <v>160</v>
      </c>
      <c r="T1451">
        <v>0</v>
      </c>
      <c r="U1451">
        <v>510</v>
      </c>
      <c r="V1451">
        <v>510</v>
      </c>
      <c r="W1451">
        <v>160</v>
      </c>
      <c r="X1451">
        <v>0</v>
      </c>
      <c r="Y1451">
        <v>0</v>
      </c>
      <c r="Z1451">
        <v>0</v>
      </c>
      <c r="AD1451" s="1">
        <v>41904.333333333336</v>
      </c>
      <c r="AE1451" s="1">
        <v>41928.708333333336</v>
      </c>
      <c r="AG1451" s="1">
        <v>41820.333333333336</v>
      </c>
      <c r="AH1451" s="1">
        <v>41842.708333333336</v>
      </c>
      <c r="AI1451" s="1">
        <v>41820.333333333336</v>
      </c>
      <c r="AJ1451" s="1">
        <v>41842.708333333336</v>
      </c>
      <c r="AK1451" s="1">
        <v>41820.333333333336</v>
      </c>
      <c r="AL1451" s="1">
        <v>41842.708333333336</v>
      </c>
      <c r="AM1451" s="1">
        <v>41904.333333333336</v>
      </c>
      <c r="AN1451" s="1">
        <v>41928.708333333336</v>
      </c>
      <c r="AP1451" t="s">
        <v>113</v>
      </c>
      <c r="AU1451" t="s">
        <v>3834</v>
      </c>
      <c r="AY1451" t="s">
        <v>106</v>
      </c>
      <c r="AZ1451">
        <v>0</v>
      </c>
      <c r="BA1451">
        <v>0</v>
      </c>
      <c r="BD1451" s="3">
        <v>41321.661111111112</v>
      </c>
      <c r="BE1451" s="3">
        <v>41321.663888888892</v>
      </c>
      <c r="BF1451" t="s">
        <v>115</v>
      </c>
      <c r="BG1451" t="s">
        <v>115</v>
      </c>
      <c r="BH1451">
        <v>8149</v>
      </c>
      <c r="BM1451">
        <v>43510</v>
      </c>
      <c r="BR1451" t="s">
        <v>3242</v>
      </c>
      <c r="BS1451" t="s">
        <v>3243</v>
      </c>
      <c r="BU1451">
        <v>1</v>
      </c>
      <c r="BV1451" t="s">
        <v>118</v>
      </c>
      <c r="BX1451" t="s">
        <v>119</v>
      </c>
      <c r="BY1451" t="s">
        <v>119</v>
      </c>
      <c r="BZ1451" t="s">
        <v>119</v>
      </c>
      <c r="CA1451">
        <v>1</v>
      </c>
      <c r="CC1451" t="s">
        <v>120</v>
      </c>
      <c r="CH1451">
        <v>540</v>
      </c>
      <c r="CI1451">
        <v>36770</v>
      </c>
      <c r="CJ1451" t="s">
        <v>106</v>
      </c>
      <c r="CK1451" t="s">
        <v>106</v>
      </c>
      <c r="CL1451">
        <v>20</v>
      </c>
      <c r="CM1451" t="s">
        <v>3235</v>
      </c>
      <c r="CO1451">
        <v>124489</v>
      </c>
      <c r="CQ1451">
        <v>0</v>
      </c>
      <c r="CR1451">
        <v>0</v>
      </c>
      <c r="CS1451">
        <v>0</v>
      </c>
      <c r="CY1451" t="s">
        <v>123</v>
      </c>
      <c r="CZ1451" t="s">
        <v>124</v>
      </c>
      <c r="DD1451" t="str" cm="1">
        <f t="array" ref="DD1451">TEXT(_xlfn.SEQUENCE(1, DATEDIF(AG1451, AH1451, "m") + 1, AG1451, 30), "YYYY-APMM")</f>
        <v>2014-AP06</v>
      </c>
      <c r="DN1451">
        <f t="shared" si="44"/>
        <v>510</v>
      </c>
      <c r="DO1451" t="str">
        <f t="shared" si="45"/>
        <v>INTERLOCK MASON SK</v>
      </c>
    </row>
    <row r="1452" spans="1:119" x14ac:dyDescent="0.35">
      <c r="A1452" t="s">
        <v>105</v>
      </c>
      <c r="B1452">
        <v>500737</v>
      </c>
      <c r="C1452">
        <v>6359</v>
      </c>
      <c r="D1452">
        <v>124492</v>
      </c>
      <c r="E1452">
        <v>13662</v>
      </c>
      <c r="F1452">
        <v>0</v>
      </c>
      <c r="G1452" t="s">
        <v>106</v>
      </c>
      <c r="H1452" t="s">
        <v>106</v>
      </c>
      <c r="I1452" t="s">
        <v>106</v>
      </c>
      <c r="J1452" t="s">
        <v>107</v>
      </c>
      <c r="K1452" t="s">
        <v>108</v>
      </c>
      <c r="L1452" t="s">
        <v>109</v>
      </c>
      <c r="M1452" t="s">
        <v>110</v>
      </c>
      <c r="N1452" t="s">
        <v>3835</v>
      </c>
      <c r="O1452" t="s">
        <v>3209</v>
      </c>
      <c r="P1452">
        <v>8177</v>
      </c>
      <c r="Q1452">
        <v>408</v>
      </c>
      <c r="R1452">
        <v>0</v>
      </c>
      <c r="S1452">
        <v>160</v>
      </c>
      <c r="T1452">
        <v>0</v>
      </c>
      <c r="U1452">
        <v>140</v>
      </c>
      <c r="V1452">
        <v>140</v>
      </c>
      <c r="W1452">
        <v>160</v>
      </c>
      <c r="X1452">
        <v>80</v>
      </c>
      <c r="Y1452">
        <v>0</v>
      </c>
      <c r="Z1452">
        <v>80</v>
      </c>
      <c r="AD1452" s="1">
        <v>41860.333333333336</v>
      </c>
      <c r="AE1452" s="1">
        <v>41882.708333333336</v>
      </c>
      <c r="AG1452" s="1">
        <v>41797.333333333336</v>
      </c>
      <c r="AH1452" s="1">
        <v>41819.708333333336</v>
      </c>
      <c r="AI1452" s="1">
        <v>41797.333333333336</v>
      </c>
      <c r="AJ1452" s="1">
        <v>41819.708333333336</v>
      </c>
      <c r="AK1452" s="1">
        <v>41797.333333333336</v>
      </c>
      <c r="AL1452" s="1">
        <v>41819.708333333336</v>
      </c>
      <c r="AM1452" s="1">
        <v>41860.333333333336</v>
      </c>
      <c r="AN1452" s="1">
        <v>41882.708333333336</v>
      </c>
      <c r="AP1452" t="s">
        <v>113</v>
      </c>
      <c r="AU1452" t="s">
        <v>3836</v>
      </c>
      <c r="AY1452" t="s">
        <v>106</v>
      </c>
      <c r="AZ1452">
        <v>0</v>
      </c>
      <c r="BA1452">
        <v>0</v>
      </c>
      <c r="BD1452" s="3">
        <v>41321.661111111112</v>
      </c>
      <c r="BE1452" s="3">
        <v>41321.663888888892</v>
      </c>
      <c r="BF1452" t="s">
        <v>115</v>
      </c>
      <c r="BG1452" t="s">
        <v>115</v>
      </c>
      <c r="BH1452">
        <v>8149</v>
      </c>
      <c r="BM1452">
        <v>43540</v>
      </c>
      <c r="BR1452" t="s">
        <v>1299</v>
      </c>
      <c r="BS1452" t="s">
        <v>1300</v>
      </c>
      <c r="BU1452">
        <v>1</v>
      </c>
      <c r="BV1452" t="s">
        <v>118</v>
      </c>
      <c r="BX1452" t="s">
        <v>119</v>
      </c>
      <c r="BY1452" t="s">
        <v>119</v>
      </c>
      <c r="BZ1452" t="s">
        <v>119</v>
      </c>
      <c r="CA1452">
        <v>1</v>
      </c>
      <c r="CC1452" t="s">
        <v>120</v>
      </c>
      <c r="CH1452">
        <v>540</v>
      </c>
      <c r="CI1452">
        <v>36760</v>
      </c>
      <c r="CJ1452" t="s">
        <v>106</v>
      </c>
      <c r="CK1452" t="s">
        <v>106</v>
      </c>
      <c r="CL1452">
        <v>15</v>
      </c>
      <c r="CM1452" t="s">
        <v>3211</v>
      </c>
      <c r="CO1452">
        <v>124489</v>
      </c>
      <c r="CQ1452">
        <v>0</v>
      </c>
      <c r="CR1452">
        <v>0</v>
      </c>
      <c r="CS1452">
        <v>0</v>
      </c>
      <c r="CY1452" t="s">
        <v>123</v>
      </c>
      <c r="CZ1452" t="s">
        <v>124</v>
      </c>
      <c r="DD1452" t="str" cm="1">
        <f t="array" ref="DD1452">TEXT(_xlfn.SEQUENCE(1, DATEDIF(AG1452, AH1452, "m") + 1, AG1452, 30), "YYYY-APMM")</f>
        <v>2014-AP06</v>
      </c>
      <c r="DN1452">
        <f t="shared" si="44"/>
        <v>140</v>
      </c>
      <c r="DO1452" t="str">
        <f t="shared" si="45"/>
        <v>LABOR - CIVIL</v>
      </c>
    </row>
    <row r="1453" spans="1:119" x14ac:dyDescent="0.35">
      <c r="A1453" t="s">
        <v>105</v>
      </c>
      <c r="B1453">
        <v>500738</v>
      </c>
      <c r="C1453">
        <v>6359</v>
      </c>
      <c r="D1453">
        <v>124492</v>
      </c>
      <c r="E1453">
        <v>13662</v>
      </c>
      <c r="F1453">
        <v>0</v>
      </c>
      <c r="G1453" t="s">
        <v>106</v>
      </c>
      <c r="H1453" t="s">
        <v>106</v>
      </c>
      <c r="I1453" t="s">
        <v>106</v>
      </c>
      <c r="J1453" t="s">
        <v>107</v>
      </c>
      <c r="K1453" t="s">
        <v>108</v>
      </c>
      <c r="L1453" t="s">
        <v>109</v>
      </c>
      <c r="M1453" t="s">
        <v>110</v>
      </c>
      <c r="N1453" t="s">
        <v>3837</v>
      </c>
      <c r="O1453" t="s">
        <v>3213</v>
      </c>
      <c r="P1453">
        <v>8165</v>
      </c>
      <c r="Q1453">
        <v>408</v>
      </c>
      <c r="R1453">
        <v>0</v>
      </c>
      <c r="S1453">
        <v>200</v>
      </c>
      <c r="T1453">
        <v>0</v>
      </c>
      <c r="U1453">
        <v>2030</v>
      </c>
      <c r="V1453">
        <v>2030</v>
      </c>
      <c r="W1453">
        <v>200</v>
      </c>
      <c r="X1453">
        <v>0</v>
      </c>
      <c r="Y1453">
        <v>0</v>
      </c>
      <c r="Z1453">
        <v>0</v>
      </c>
      <c r="AD1453" s="1">
        <v>41871.333333333336</v>
      </c>
      <c r="AE1453" s="1">
        <v>41899.708333333336</v>
      </c>
      <c r="AG1453" s="1">
        <v>41808.333333333336</v>
      </c>
      <c r="AH1453" s="1">
        <v>41836.708333333336</v>
      </c>
      <c r="AI1453" s="1">
        <v>41808.333333333336</v>
      </c>
      <c r="AJ1453" s="1">
        <v>41836.708333333336</v>
      </c>
      <c r="AK1453" s="1">
        <v>41808.333333333336</v>
      </c>
      <c r="AL1453" s="1">
        <v>41836.708333333336</v>
      </c>
      <c r="AM1453" s="1">
        <v>41871.333333333336</v>
      </c>
      <c r="AN1453" s="1">
        <v>41899.708333333336</v>
      </c>
      <c r="AP1453" t="s">
        <v>113</v>
      </c>
      <c r="AU1453" t="s">
        <v>3838</v>
      </c>
      <c r="AY1453" t="s">
        <v>106</v>
      </c>
      <c r="AZ1453">
        <v>0</v>
      </c>
      <c r="BA1453">
        <v>0</v>
      </c>
      <c r="BD1453" s="3">
        <v>41321.661111111112</v>
      </c>
      <c r="BE1453" s="3">
        <v>41321.663888888892</v>
      </c>
      <c r="BF1453" t="s">
        <v>115</v>
      </c>
      <c r="BG1453" t="s">
        <v>115</v>
      </c>
      <c r="BH1453">
        <v>8149</v>
      </c>
      <c r="BM1453">
        <v>43420</v>
      </c>
      <c r="BR1453" t="s">
        <v>3122</v>
      </c>
      <c r="BS1453" t="s">
        <v>3123</v>
      </c>
      <c r="BU1453">
        <v>1</v>
      </c>
      <c r="BV1453" t="s">
        <v>118</v>
      </c>
      <c r="BX1453" t="s">
        <v>119</v>
      </c>
      <c r="BY1453" t="s">
        <v>119</v>
      </c>
      <c r="BZ1453" t="s">
        <v>119</v>
      </c>
      <c r="CA1453">
        <v>1</v>
      </c>
      <c r="CC1453" t="s">
        <v>120</v>
      </c>
      <c r="CH1453">
        <v>540</v>
      </c>
      <c r="CI1453">
        <v>36760</v>
      </c>
      <c r="CJ1453" t="s">
        <v>106</v>
      </c>
      <c r="CK1453" t="s">
        <v>106</v>
      </c>
      <c r="CL1453">
        <v>15</v>
      </c>
      <c r="CM1453" t="s">
        <v>3211</v>
      </c>
      <c r="CO1453">
        <v>124489</v>
      </c>
      <c r="CQ1453">
        <v>0</v>
      </c>
      <c r="CR1453">
        <v>0</v>
      </c>
      <c r="CS1453">
        <v>0</v>
      </c>
      <c r="CY1453" t="s">
        <v>123</v>
      </c>
      <c r="CZ1453" t="s">
        <v>124</v>
      </c>
      <c r="DD1453" t="str" cm="1">
        <f t="array" ref="DD1453">TEXT(_xlfn.SEQUENCE(1, DATEDIF(AG1453, AH1453, "m") + 1, AG1453, 30), "YYYY-APMM")</f>
        <v>2014-AP06</v>
      </c>
      <c r="DN1453">
        <f t="shared" si="44"/>
        <v>2030</v>
      </c>
      <c r="DO1453" t="str">
        <f t="shared" si="45"/>
        <v>STEEL FIXERS SK</v>
      </c>
    </row>
    <row r="1454" spans="1:119" x14ac:dyDescent="0.35">
      <c r="A1454" t="s">
        <v>105</v>
      </c>
      <c r="B1454">
        <v>500739</v>
      </c>
      <c r="C1454">
        <v>6359</v>
      </c>
      <c r="D1454">
        <v>124492</v>
      </c>
      <c r="E1454">
        <v>13662</v>
      </c>
      <c r="F1454">
        <v>0</v>
      </c>
      <c r="G1454" t="s">
        <v>106</v>
      </c>
      <c r="H1454" t="s">
        <v>106</v>
      </c>
      <c r="I1454" t="s">
        <v>106</v>
      </c>
      <c r="J1454" t="s">
        <v>107</v>
      </c>
      <c r="K1454" t="s">
        <v>108</v>
      </c>
      <c r="L1454" t="s">
        <v>109</v>
      </c>
      <c r="M1454" t="s">
        <v>110</v>
      </c>
      <c r="N1454" t="s">
        <v>3839</v>
      </c>
      <c r="O1454" t="s">
        <v>3216</v>
      </c>
      <c r="P1454">
        <v>8168</v>
      </c>
      <c r="Q1454">
        <v>408</v>
      </c>
      <c r="R1454">
        <v>0</v>
      </c>
      <c r="S1454">
        <v>200</v>
      </c>
      <c r="T1454">
        <v>0</v>
      </c>
      <c r="U1454">
        <v>1110</v>
      </c>
      <c r="V1454">
        <v>1110</v>
      </c>
      <c r="W1454">
        <v>200</v>
      </c>
      <c r="X1454">
        <v>0</v>
      </c>
      <c r="Y1454">
        <v>0</v>
      </c>
      <c r="Z1454">
        <v>0</v>
      </c>
      <c r="AD1454" s="1">
        <v>41881.333333333336</v>
      </c>
      <c r="AE1454" s="1">
        <v>41909.708333333336</v>
      </c>
      <c r="AG1454" s="1">
        <v>41818.333333333336</v>
      </c>
      <c r="AH1454" s="1">
        <v>41846.708333333336</v>
      </c>
      <c r="AI1454" s="1">
        <v>41818.333333333336</v>
      </c>
      <c r="AJ1454" s="1">
        <v>41846.708333333336</v>
      </c>
      <c r="AK1454" s="1">
        <v>41818.333333333336</v>
      </c>
      <c r="AL1454" s="1">
        <v>41846.708333333336</v>
      </c>
      <c r="AM1454" s="1">
        <v>41881.333333333336</v>
      </c>
      <c r="AN1454" s="1">
        <v>41909.708333333336</v>
      </c>
      <c r="AP1454" t="s">
        <v>113</v>
      </c>
      <c r="AU1454" t="s">
        <v>3840</v>
      </c>
      <c r="AY1454" t="s">
        <v>106</v>
      </c>
      <c r="AZ1454">
        <v>0</v>
      </c>
      <c r="BA1454">
        <v>0</v>
      </c>
      <c r="BD1454" s="3">
        <v>41321.661111111112</v>
      </c>
      <c r="BE1454" s="3">
        <v>41321.663888888892</v>
      </c>
      <c r="BF1454" t="s">
        <v>115</v>
      </c>
      <c r="BG1454" t="s">
        <v>115</v>
      </c>
      <c r="BH1454">
        <v>8149</v>
      </c>
      <c r="BM1454">
        <v>43450</v>
      </c>
      <c r="BR1454" t="s">
        <v>1309</v>
      </c>
      <c r="BS1454" t="s">
        <v>1310</v>
      </c>
      <c r="BU1454">
        <v>1</v>
      </c>
      <c r="BV1454" t="s">
        <v>118</v>
      </c>
      <c r="BX1454" t="s">
        <v>119</v>
      </c>
      <c r="BY1454" t="s">
        <v>119</v>
      </c>
      <c r="BZ1454" t="s">
        <v>119</v>
      </c>
      <c r="CA1454">
        <v>1</v>
      </c>
      <c r="CC1454" t="s">
        <v>120</v>
      </c>
      <c r="CH1454">
        <v>540</v>
      </c>
      <c r="CI1454">
        <v>36760</v>
      </c>
      <c r="CJ1454" t="s">
        <v>106</v>
      </c>
      <c r="CK1454" t="s">
        <v>106</v>
      </c>
      <c r="CL1454">
        <v>15</v>
      </c>
      <c r="CM1454" t="s">
        <v>3211</v>
      </c>
      <c r="CO1454">
        <v>124489</v>
      </c>
      <c r="CQ1454">
        <v>0</v>
      </c>
      <c r="CR1454">
        <v>0</v>
      </c>
      <c r="CS1454">
        <v>0</v>
      </c>
      <c r="CY1454" t="s">
        <v>123</v>
      </c>
      <c r="CZ1454" t="s">
        <v>124</v>
      </c>
      <c r="DD1454" t="str" cm="1">
        <f t="array" ref="DD1454">TEXT(_xlfn.SEQUENCE(1, DATEDIF(AG1454, AH1454, "m") + 1, AG1454, 30), "YYYY-APMM")</f>
        <v>2014-AP06</v>
      </c>
      <c r="DN1454">
        <f t="shared" si="44"/>
        <v>1110</v>
      </c>
      <c r="DO1454" t="str">
        <f t="shared" si="45"/>
        <v>BLOCK MASON SK</v>
      </c>
    </row>
    <row r="1455" spans="1:119" x14ac:dyDescent="0.35">
      <c r="A1455" t="s">
        <v>105</v>
      </c>
      <c r="B1455">
        <v>500740</v>
      </c>
      <c r="C1455">
        <v>6359</v>
      </c>
      <c r="D1455">
        <v>124492</v>
      </c>
      <c r="E1455">
        <v>13662</v>
      </c>
      <c r="F1455">
        <v>0</v>
      </c>
      <c r="G1455" t="s">
        <v>106</v>
      </c>
      <c r="H1455" t="s">
        <v>106</v>
      </c>
      <c r="I1455" t="s">
        <v>106</v>
      </c>
      <c r="J1455" t="s">
        <v>107</v>
      </c>
      <c r="K1455" t="s">
        <v>108</v>
      </c>
      <c r="L1455" t="s">
        <v>109</v>
      </c>
      <c r="M1455" t="s">
        <v>110</v>
      </c>
      <c r="N1455" t="s">
        <v>3841</v>
      </c>
      <c r="O1455" t="s">
        <v>3219</v>
      </c>
      <c r="P1455">
        <v>8178</v>
      </c>
      <c r="Q1455">
        <v>408</v>
      </c>
      <c r="R1455">
        <v>0</v>
      </c>
      <c r="S1455">
        <v>200</v>
      </c>
      <c r="T1455">
        <v>0</v>
      </c>
      <c r="U1455">
        <v>510</v>
      </c>
      <c r="V1455">
        <v>510</v>
      </c>
      <c r="W1455">
        <v>200</v>
      </c>
      <c r="X1455">
        <v>0</v>
      </c>
      <c r="Y1455">
        <v>0</v>
      </c>
      <c r="Z1455">
        <v>0</v>
      </c>
      <c r="AD1455" s="1">
        <v>41892.333333333336</v>
      </c>
      <c r="AE1455" s="1">
        <v>41920.708333333336</v>
      </c>
      <c r="AG1455" s="1">
        <v>41829.333333333336</v>
      </c>
      <c r="AH1455" s="1">
        <v>41861.708333333336</v>
      </c>
      <c r="AI1455" s="1">
        <v>41829.333333333336</v>
      </c>
      <c r="AJ1455" s="1">
        <v>41861.708333333336</v>
      </c>
      <c r="AK1455" s="1">
        <v>41829.333333333336</v>
      </c>
      <c r="AL1455" s="1">
        <v>41861.708333333336</v>
      </c>
      <c r="AM1455" s="1">
        <v>41892.333333333336</v>
      </c>
      <c r="AN1455" s="1">
        <v>41920.708333333336</v>
      </c>
      <c r="AP1455" t="s">
        <v>113</v>
      </c>
      <c r="AU1455" t="s">
        <v>3842</v>
      </c>
      <c r="AY1455" t="s">
        <v>106</v>
      </c>
      <c r="AZ1455">
        <v>0</v>
      </c>
      <c r="BA1455">
        <v>0</v>
      </c>
      <c r="BD1455" s="3">
        <v>41321.661111111112</v>
      </c>
      <c r="BE1455" s="3">
        <v>41321.663888888892</v>
      </c>
      <c r="BF1455" t="s">
        <v>115</v>
      </c>
      <c r="BG1455" t="s">
        <v>115</v>
      </c>
      <c r="BH1455">
        <v>8149</v>
      </c>
      <c r="BM1455">
        <v>43550</v>
      </c>
      <c r="BR1455" t="s">
        <v>116</v>
      </c>
      <c r="BS1455" t="s">
        <v>117</v>
      </c>
      <c r="BU1455">
        <v>1</v>
      </c>
      <c r="BV1455" t="s">
        <v>118</v>
      </c>
      <c r="BX1455" t="s">
        <v>119</v>
      </c>
      <c r="BY1455" t="s">
        <v>119</v>
      </c>
      <c r="BZ1455" t="s">
        <v>119</v>
      </c>
      <c r="CA1455">
        <v>1</v>
      </c>
      <c r="CC1455" t="s">
        <v>120</v>
      </c>
      <c r="CH1455">
        <v>540</v>
      </c>
      <c r="CI1455">
        <v>36760</v>
      </c>
      <c r="CJ1455" t="s">
        <v>106</v>
      </c>
      <c r="CK1455" t="s">
        <v>106</v>
      </c>
      <c r="CL1455">
        <v>15</v>
      </c>
      <c r="CM1455" t="s">
        <v>3211</v>
      </c>
      <c r="CO1455">
        <v>124489</v>
      </c>
      <c r="CQ1455">
        <v>0</v>
      </c>
      <c r="CR1455">
        <v>0</v>
      </c>
      <c r="CS1455">
        <v>0</v>
      </c>
      <c r="CY1455" t="s">
        <v>123</v>
      </c>
      <c r="CZ1455" t="s">
        <v>124</v>
      </c>
      <c r="DD1455" t="str" cm="1">
        <f t="array" ref="DD1455:DE1455">TEXT(_xlfn.SEQUENCE(1, DATEDIF(AG1455, AH1455, "m") + 1, AG1455, 30), "YYYY-APMM")</f>
        <v>2014-AP07</v>
      </c>
      <c r="DE1455" t="str">
        <v>2014-AP08</v>
      </c>
      <c r="DN1455">
        <f t="shared" si="44"/>
        <v>255</v>
      </c>
      <c r="DO1455" t="str">
        <f t="shared" si="45"/>
        <v>LABOR- SUBCONTRACTOR</v>
      </c>
    </row>
    <row r="1456" spans="1:119" x14ac:dyDescent="0.35">
      <c r="A1456" t="s">
        <v>105</v>
      </c>
      <c r="B1456">
        <v>500741</v>
      </c>
      <c r="C1456">
        <v>6359</v>
      </c>
      <c r="D1456">
        <v>124492</v>
      </c>
      <c r="E1456">
        <v>13662</v>
      </c>
      <c r="F1456">
        <v>0</v>
      </c>
      <c r="G1456" t="s">
        <v>106</v>
      </c>
      <c r="H1456" t="s">
        <v>106</v>
      </c>
      <c r="I1456" t="s">
        <v>106</v>
      </c>
      <c r="J1456" t="s">
        <v>107</v>
      </c>
      <c r="K1456" t="s">
        <v>108</v>
      </c>
      <c r="L1456" t="s">
        <v>109</v>
      </c>
      <c r="M1456" t="s">
        <v>110</v>
      </c>
      <c r="N1456" t="s">
        <v>3843</v>
      </c>
      <c r="O1456" t="s">
        <v>3222</v>
      </c>
      <c r="P1456">
        <v>8178</v>
      </c>
      <c r="Q1456">
        <v>408</v>
      </c>
      <c r="R1456">
        <v>0</v>
      </c>
      <c r="S1456">
        <v>160</v>
      </c>
      <c r="T1456">
        <v>0</v>
      </c>
      <c r="U1456">
        <v>140</v>
      </c>
      <c r="V1456">
        <v>140</v>
      </c>
      <c r="W1456">
        <v>160</v>
      </c>
      <c r="X1456">
        <v>0</v>
      </c>
      <c r="Y1456">
        <v>0</v>
      </c>
      <c r="Z1456">
        <v>0</v>
      </c>
      <c r="AD1456" s="1">
        <v>41910.333333333336</v>
      </c>
      <c r="AE1456" s="1">
        <v>41934.708333333336</v>
      </c>
      <c r="AG1456" s="1">
        <v>41847.333333333336</v>
      </c>
      <c r="AH1456" s="1">
        <v>41872.708333333336</v>
      </c>
      <c r="AI1456" s="1">
        <v>41847.333333333336</v>
      </c>
      <c r="AJ1456" s="1">
        <v>41872.708333333336</v>
      </c>
      <c r="AK1456" s="1">
        <v>41847.333333333336</v>
      </c>
      <c r="AL1456" s="1">
        <v>41872.708333333336</v>
      </c>
      <c r="AM1456" s="1">
        <v>41910.333333333336</v>
      </c>
      <c r="AN1456" s="1">
        <v>41934.708333333336</v>
      </c>
      <c r="AP1456" t="s">
        <v>113</v>
      </c>
      <c r="AU1456" t="s">
        <v>3844</v>
      </c>
      <c r="AY1456" t="s">
        <v>106</v>
      </c>
      <c r="AZ1456">
        <v>0</v>
      </c>
      <c r="BA1456">
        <v>0</v>
      </c>
      <c r="BD1456" s="3">
        <v>41321.661111111112</v>
      </c>
      <c r="BE1456" s="3">
        <v>41321.663888888892</v>
      </c>
      <c r="BF1456" t="s">
        <v>115</v>
      </c>
      <c r="BG1456" t="s">
        <v>115</v>
      </c>
      <c r="BH1456">
        <v>8149</v>
      </c>
      <c r="BM1456">
        <v>43550</v>
      </c>
      <c r="BR1456" t="s">
        <v>116</v>
      </c>
      <c r="BS1456" t="s">
        <v>117</v>
      </c>
      <c r="BU1456">
        <v>1</v>
      </c>
      <c r="BV1456" t="s">
        <v>118</v>
      </c>
      <c r="BX1456" t="s">
        <v>119</v>
      </c>
      <c r="BY1456" t="s">
        <v>119</v>
      </c>
      <c r="BZ1456" t="s">
        <v>119</v>
      </c>
      <c r="CA1456">
        <v>1</v>
      </c>
      <c r="CC1456" t="s">
        <v>120</v>
      </c>
      <c r="CH1456">
        <v>540</v>
      </c>
      <c r="CI1456">
        <v>36760</v>
      </c>
      <c r="CJ1456" t="s">
        <v>106</v>
      </c>
      <c r="CK1456" t="s">
        <v>106</v>
      </c>
      <c r="CL1456">
        <v>15</v>
      </c>
      <c r="CM1456" t="s">
        <v>3211</v>
      </c>
      <c r="CO1456">
        <v>124489</v>
      </c>
      <c r="CQ1456">
        <v>0</v>
      </c>
      <c r="CR1456">
        <v>0</v>
      </c>
      <c r="CS1456">
        <v>0</v>
      </c>
      <c r="CY1456" t="s">
        <v>123</v>
      </c>
      <c r="CZ1456" t="s">
        <v>124</v>
      </c>
      <c r="DD1456" t="str" cm="1">
        <f t="array" ref="DD1456">TEXT(_xlfn.SEQUENCE(1, DATEDIF(AG1456, AH1456, "m") + 1, AG1456, 30), "YYYY-APMM")</f>
        <v>2014-AP07</v>
      </c>
      <c r="DN1456">
        <f t="shared" si="44"/>
        <v>140</v>
      </c>
      <c r="DO1456" t="str">
        <f t="shared" si="45"/>
        <v>LABOR- SUBCONTRACTOR</v>
      </c>
    </row>
    <row r="1457" spans="1:119" x14ac:dyDescent="0.35">
      <c r="A1457" t="s">
        <v>105</v>
      </c>
      <c r="B1457">
        <v>500742</v>
      </c>
      <c r="C1457">
        <v>6359</v>
      </c>
      <c r="D1457">
        <v>124492</v>
      </c>
      <c r="E1457">
        <v>13662</v>
      </c>
      <c r="F1457">
        <v>0</v>
      </c>
      <c r="G1457" t="s">
        <v>106</v>
      </c>
      <c r="H1457" t="s">
        <v>106</v>
      </c>
      <c r="I1457" t="s">
        <v>106</v>
      </c>
      <c r="J1457" t="s">
        <v>107</v>
      </c>
      <c r="K1457" t="s">
        <v>108</v>
      </c>
      <c r="L1457" t="s">
        <v>109</v>
      </c>
      <c r="M1457" t="s">
        <v>110</v>
      </c>
      <c r="N1457" t="s">
        <v>3845</v>
      </c>
      <c r="O1457" t="s">
        <v>3225</v>
      </c>
      <c r="P1457">
        <v>8178</v>
      </c>
      <c r="Q1457">
        <v>408</v>
      </c>
      <c r="R1457">
        <v>0</v>
      </c>
      <c r="S1457">
        <v>200</v>
      </c>
      <c r="T1457">
        <v>0</v>
      </c>
      <c r="U1457">
        <v>770</v>
      </c>
      <c r="V1457">
        <v>770</v>
      </c>
      <c r="W1457">
        <v>200</v>
      </c>
      <c r="X1457">
        <v>0</v>
      </c>
      <c r="Y1457">
        <v>0</v>
      </c>
      <c r="Z1457">
        <v>0</v>
      </c>
      <c r="AD1457" s="1">
        <v>41916.333333333336</v>
      </c>
      <c r="AE1457" s="1">
        <v>41946.708333333336</v>
      </c>
      <c r="AG1457" s="1">
        <v>41856.333333333336</v>
      </c>
      <c r="AH1457" s="1">
        <v>41884.708333333336</v>
      </c>
      <c r="AI1457" s="1">
        <v>41856.333333333336</v>
      </c>
      <c r="AJ1457" s="1">
        <v>41884.708333333336</v>
      </c>
      <c r="AK1457" s="1">
        <v>41856.333333333336</v>
      </c>
      <c r="AL1457" s="1">
        <v>41884.708333333336</v>
      </c>
      <c r="AM1457" s="1">
        <v>41916.333333333336</v>
      </c>
      <c r="AN1457" s="1">
        <v>41946.708333333336</v>
      </c>
      <c r="AP1457" t="s">
        <v>113</v>
      </c>
      <c r="AU1457" t="s">
        <v>3846</v>
      </c>
      <c r="AY1457" t="s">
        <v>106</v>
      </c>
      <c r="AZ1457">
        <v>0</v>
      </c>
      <c r="BA1457">
        <v>0</v>
      </c>
      <c r="BD1457" s="3">
        <v>41321.661111111112</v>
      </c>
      <c r="BE1457" s="3">
        <v>41321.663888888892</v>
      </c>
      <c r="BF1457" t="s">
        <v>115</v>
      </c>
      <c r="BG1457" t="s">
        <v>115</v>
      </c>
      <c r="BH1457">
        <v>8149</v>
      </c>
      <c r="BM1457">
        <v>43550</v>
      </c>
      <c r="BR1457" t="s">
        <v>116</v>
      </c>
      <c r="BS1457" t="s">
        <v>117</v>
      </c>
      <c r="BU1457">
        <v>1</v>
      </c>
      <c r="BV1457" t="s">
        <v>118</v>
      </c>
      <c r="BX1457" t="s">
        <v>119</v>
      </c>
      <c r="BY1457" t="s">
        <v>119</v>
      </c>
      <c r="BZ1457" t="s">
        <v>119</v>
      </c>
      <c r="CA1457">
        <v>1</v>
      </c>
      <c r="CC1457" t="s">
        <v>120</v>
      </c>
      <c r="CH1457">
        <v>540</v>
      </c>
      <c r="CI1457">
        <v>36760</v>
      </c>
      <c r="CJ1457" t="s">
        <v>106</v>
      </c>
      <c r="CK1457" t="s">
        <v>106</v>
      </c>
      <c r="CL1457">
        <v>15</v>
      </c>
      <c r="CM1457" t="s">
        <v>3211</v>
      </c>
      <c r="CO1457">
        <v>124489</v>
      </c>
      <c r="CQ1457">
        <v>0</v>
      </c>
      <c r="CR1457">
        <v>0</v>
      </c>
      <c r="CS1457">
        <v>0</v>
      </c>
      <c r="CY1457" t="s">
        <v>123</v>
      </c>
      <c r="CZ1457" t="s">
        <v>124</v>
      </c>
      <c r="DD1457" t="str" cm="1">
        <f t="array" ref="DD1457">TEXT(_xlfn.SEQUENCE(1, DATEDIF(AG1457, AH1457, "m") + 1, AG1457, 30), "YYYY-APMM")</f>
        <v>2014-AP08</v>
      </c>
      <c r="DN1457">
        <f t="shared" si="44"/>
        <v>770</v>
      </c>
      <c r="DO1457" t="str">
        <f t="shared" si="45"/>
        <v>LABOR- SUBCONTRACTOR</v>
      </c>
    </row>
    <row r="1458" spans="1:119" x14ac:dyDescent="0.35">
      <c r="A1458" t="s">
        <v>105</v>
      </c>
      <c r="B1458">
        <v>500743</v>
      </c>
      <c r="C1458">
        <v>6359</v>
      </c>
      <c r="D1458">
        <v>124492</v>
      </c>
      <c r="E1458">
        <v>13662</v>
      </c>
      <c r="F1458">
        <v>0</v>
      </c>
      <c r="G1458" t="s">
        <v>106</v>
      </c>
      <c r="H1458" t="s">
        <v>106</v>
      </c>
      <c r="I1458" t="s">
        <v>106</v>
      </c>
      <c r="J1458" t="s">
        <v>107</v>
      </c>
      <c r="K1458" t="s">
        <v>108</v>
      </c>
      <c r="L1458" t="s">
        <v>109</v>
      </c>
      <c r="M1458" t="s">
        <v>110</v>
      </c>
      <c r="N1458" t="s">
        <v>3847</v>
      </c>
      <c r="O1458" t="s">
        <v>3228</v>
      </c>
      <c r="P1458">
        <v>8178</v>
      </c>
      <c r="Q1458">
        <v>408</v>
      </c>
      <c r="R1458">
        <v>256</v>
      </c>
      <c r="S1458">
        <v>200</v>
      </c>
      <c r="T1458">
        <v>0</v>
      </c>
      <c r="U1458">
        <v>478</v>
      </c>
      <c r="V1458">
        <v>478</v>
      </c>
      <c r="W1458">
        <v>200</v>
      </c>
      <c r="X1458">
        <v>0</v>
      </c>
      <c r="Y1458">
        <v>0</v>
      </c>
      <c r="Z1458">
        <v>0</v>
      </c>
      <c r="AD1458" s="1">
        <v>41930.333333333336</v>
      </c>
      <c r="AE1458" s="1">
        <v>41958.708333333336</v>
      </c>
      <c r="AG1458" s="1">
        <v>41868.333333333336</v>
      </c>
      <c r="AH1458" s="1">
        <v>41896.708333333336</v>
      </c>
      <c r="AI1458" s="1">
        <v>41868.333333333336</v>
      </c>
      <c r="AJ1458" s="1">
        <v>41896.708333333336</v>
      </c>
      <c r="AK1458" s="1">
        <v>41868.333333333336</v>
      </c>
      <c r="AL1458" s="1">
        <v>41896.708333333336</v>
      </c>
      <c r="AM1458" s="1">
        <v>41930.333333333336</v>
      </c>
      <c r="AN1458" s="1">
        <v>41958.708333333336</v>
      </c>
      <c r="AP1458" t="s">
        <v>113</v>
      </c>
      <c r="AU1458" t="s">
        <v>3848</v>
      </c>
      <c r="AY1458" t="s">
        <v>106</v>
      </c>
      <c r="AZ1458">
        <v>0</v>
      </c>
      <c r="BA1458">
        <v>0</v>
      </c>
      <c r="BD1458" s="3">
        <v>41321.661111111112</v>
      </c>
      <c r="BE1458" s="3">
        <v>41321.663888888892</v>
      </c>
      <c r="BF1458" t="s">
        <v>115</v>
      </c>
      <c r="BG1458" t="s">
        <v>115</v>
      </c>
      <c r="BH1458">
        <v>8149</v>
      </c>
      <c r="BM1458">
        <v>43550</v>
      </c>
      <c r="BR1458" t="s">
        <v>116</v>
      </c>
      <c r="BS1458" t="s">
        <v>117</v>
      </c>
      <c r="BU1458">
        <v>1</v>
      </c>
      <c r="BV1458" t="s">
        <v>118</v>
      </c>
      <c r="BX1458" t="s">
        <v>119</v>
      </c>
      <c r="BY1458" t="s">
        <v>119</v>
      </c>
      <c r="BZ1458" t="s">
        <v>119</v>
      </c>
      <c r="CA1458">
        <v>1</v>
      </c>
      <c r="CC1458" t="s">
        <v>120</v>
      </c>
      <c r="CH1458">
        <v>540</v>
      </c>
      <c r="CI1458">
        <v>36760</v>
      </c>
      <c r="CJ1458" t="s">
        <v>106</v>
      </c>
      <c r="CK1458" t="s">
        <v>106</v>
      </c>
      <c r="CL1458">
        <v>15</v>
      </c>
      <c r="CM1458" t="s">
        <v>3211</v>
      </c>
      <c r="CO1458">
        <v>124489</v>
      </c>
      <c r="CQ1458">
        <v>0</v>
      </c>
      <c r="CR1458">
        <v>0</v>
      </c>
      <c r="CS1458">
        <v>0</v>
      </c>
      <c r="CY1458" t="s">
        <v>123</v>
      </c>
      <c r="CZ1458" t="s">
        <v>124</v>
      </c>
      <c r="DD1458" t="str" cm="1">
        <f t="array" ref="DD1458">TEXT(_xlfn.SEQUENCE(1, DATEDIF(AG1458, AH1458, "m") + 1, AG1458, 30), "YYYY-APMM")</f>
        <v>2014-AP08</v>
      </c>
      <c r="DN1458">
        <f t="shared" si="44"/>
        <v>478</v>
      </c>
      <c r="DO1458" t="str">
        <f t="shared" si="45"/>
        <v>LABOR- SUBCONTRACTOR</v>
      </c>
    </row>
    <row r="1459" spans="1:119" x14ac:dyDescent="0.35">
      <c r="A1459" t="s">
        <v>105</v>
      </c>
      <c r="B1459">
        <v>500744</v>
      </c>
      <c r="C1459">
        <v>6359</v>
      </c>
      <c r="D1459">
        <v>124493</v>
      </c>
      <c r="E1459">
        <v>13662</v>
      </c>
      <c r="F1459">
        <v>0</v>
      </c>
      <c r="G1459" t="s">
        <v>106</v>
      </c>
      <c r="H1459" t="s">
        <v>106</v>
      </c>
      <c r="I1459" t="s">
        <v>106</v>
      </c>
      <c r="J1459" t="s">
        <v>107</v>
      </c>
      <c r="K1459" t="s">
        <v>108</v>
      </c>
      <c r="L1459" t="s">
        <v>109</v>
      </c>
      <c r="M1459" t="s">
        <v>110</v>
      </c>
      <c r="N1459" t="s">
        <v>3849</v>
      </c>
      <c r="O1459" t="s">
        <v>3185</v>
      </c>
      <c r="P1459">
        <v>8178</v>
      </c>
      <c r="Q1459">
        <v>200</v>
      </c>
      <c r="R1459">
        <v>200</v>
      </c>
      <c r="S1459">
        <v>200</v>
      </c>
      <c r="T1459">
        <v>0</v>
      </c>
      <c r="U1459">
        <v>400</v>
      </c>
      <c r="V1459">
        <v>400</v>
      </c>
      <c r="W1459">
        <v>200</v>
      </c>
      <c r="X1459">
        <v>0</v>
      </c>
      <c r="Y1459">
        <v>0</v>
      </c>
      <c r="Z1459">
        <v>0</v>
      </c>
      <c r="AD1459" s="1">
        <v>41959.333333333336</v>
      </c>
      <c r="AE1459" s="1">
        <v>41987.708333333336</v>
      </c>
      <c r="AG1459" s="1">
        <v>41930.333333333336</v>
      </c>
      <c r="AH1459" s="1">
        <v>41958.708333333336</v>
      </c>
      <c r="AI1459" s="1">
        <v>41930.333333333336</v>
      </c>
      <c r="AJ1459" s="1">
        <v>41958.708333333336</v>
      </c>
      <c r="AK1459" s="1">
        <v>41930.333333333336</v>
      </c>
      <c r="AL1459" s="1">
        <v>41958.708333333336</v>
      </c>
      <c r="AM1459" s="1">
        <v>41959.333333333336</v>
      </c>
      <c r="AN1459" s="1">
        <v>41987.708333333336</v>
      </c>
      <c r="AP1459" t="s">
        <v>113</v>
      </c>
      <c r="AU1459" t="s">
        <v>3850</v>
      </c>
      <c r="AY1459" t="s">
        <v>106</v>
      </c>
      <c r="AZ1459">
        <v>0</v>
      </c>
      <c r="BA1459">
        <v>0</v>
      </c>
      <c r="BD1459" s="3">
        <v>41321.661111111112</v>
      </c>
      <c r="BE1459" s="3">
        <v>41321.663888888892</v>
      </c>
      <c r="BF1459" t="s">
        <v>115</v>
      </c>
      <c r="BG1459" t="s">
        <v>115</v>
      </c>
      <c r="BH1459">
        <v>8149</v>
      </c>
      <c r="BM1459">
        <v>43550</v>
      </c>
      <c r="BR1459" t="s">
        <v>116</v>
      </c>
      <c r="BS1459" t="s">
        <v>117</v>
      </c>
      <c r="BU1459">
        <v>1</v>
      </c>
      <c r="BV1459" t="s">
        <v>118</v>
      </c>
      <c r="BX1459" t="s">
        <v>119</v>
      </c>
      <c r="BY1459" t="s">
        <v>119</v>
      </c>
      <c r="BZ1459" t="s">
        <v>119</v>
      </c>
      <c r="CA1459">
        <v>1</v>
      </c>
      <c r="CC1459" t="s">
        <v>120</v>
      </c>
      <c r="CH1459">
        <v>540</v>
      </c>
      <c r="CI1459">
        <v>36750</v>
      </c>
      <c r="CJ1459" t="s">
        <v>106</v>
      </c>
      <c r="CK1459" t="s">
        <v>106</v>
      </c>
      <c r="CL1459">
        <v>10</v>
      </c>
      <c r="CM1459" t="s">
        <v>3187</v>
      </c>
      <c r="CO1459">
        <v>124489</v>
      </c>
      <c r="CQ1459">
        <v>0</v>
      </c>
      <c r="CR1459">
        <v>0</v>
      </c>
      <c r="CS1459">
        <v>0</v>
      </c>
      <c r="CY1459" t="s">
        <v>123</v>
      </c>
      <c r="CZ1459" t="s">
        <v>124</v>
      </c>
      <c r="DD1459" t="str" cm="1">
        <f t="array" ref="DD1459">TEXT(_xlfn.SEQUENCE(1, DATEDIF(AG1459, AH1459, "m") + 1, AG1459, 30), "YYYY-APMM")</f>
        <v>2014-AP10</v>
      </c>
      <c r="DN1459">
        <f t="shared" si="44"/>
        <v>400</v>
      </c>
      <c r="DO1459" t="str">
        <f t="shared" si="45"/>
        <v>LABOR- SUBCONTRACTOR</v>
      </c>
    </row>
    <row r="1460" spans="1:119" x14ac:dyDescent="0.35">
      <c r="A1460" t="s">
        <v>105</v>
      </c>
      <c r="B1460">
        <v>500745</v>
      </c>
      <c r="C1460">
        <v>6359</v>
      </c>
      <c r="D1460">
        <v>124493</v>
      </c>
      <c r="E1460">
        <v>13662</v>
      </c>
      <c r="F1460">
        <v>0</v>
      </c>
      <c r="G1460" t="s">
        <v>106</v>
      </c>
      <c r="H1460" t="s">
        <v>106</v>
      </c>
      <c r="I1460" t="s">
        <v>106</v>
      </c>
      <c r="J1460" t="s">
        <v>107</v>
      </c>
      <c r="K1460" t="s">
        <v>108</v>
      </c>
      <c r="L1460" t="s">
        <v>109</v>
      </c>
      <c r="M1460" t="s">
        <v>110</v>
      </c>
      <c r="N1460" t="s">
        <v>3851</v>
      </c>
      <c r="O1460" t="s">
        <v>3189</v>
      </c>
      <c r="P1460">
        <v>8164</v>
      </c>
      <c r="Q1460">
        <v>552</v>
      </c>
      <c r="R1460">
        <v>0</v>
      </c>
      <c r="S1460">
        <v>200</v>
      </c>
      <c r="T1460">
        <v>0</v>
      </c>
      <c r="U1460">
        <v>1610</v>
      </c>
      <c r="V1460">
        <v>1610</v>
      </c>
      <c r="W1460">
        <v>200</v>
      </c>
      <c r="X1460">
        <v>0</v>
      </c>
      <c r="Y1460">
        <v>0</v>
      </c>
      <c r="Z1460">
        <v>0</v>
      </c>
      <c r="AD1460" s="1">
        <v>41846.333333333336</v>
      </c>
      <c r="AE1460" s="1">
        <v>41877.708333333336</v>
      </c>
      <c r="AG1460" s="1">
        <v>41765.333333333336</v>
      </c>
      <c r="AH1460" s="1">
        <v>41793.708333333336</v>
      </c>
      <c r="AI1460" s="1">
        <v>41765.333333333336</v>
      </c>
      <c r="AJ1460" s="1">
        <v>41793.708333333336</v>
      </c>
      <c r="AK1460" s="1">
        <v>41765.333333333336</v>
      </c>
      <c r="AL1460" s="1">
        <v>41793.708333333336</v>
      </c>
      <c r="AM1460" s="1">
        <v>41846.333333333336</v>
      </c>
      <c r="AN1460" s="1">
        <v>41877.708333333336</v>
      </c>
      <c r="AP1460" t="s">
        <v>113</v>
      </c>
      <c r="AU1460" t="s">
        <v>3852</v>
      </c>
      <c r="AY1460" t="s">
        <v>106</v>
      </c>
      <c r="AZ1460">
        <v>0</v>
      </c>
      <c r="BA1460">
        <v>0</v>
      </c>
      <c r="BD1460" s="3">
        <v>41321.661111111112</v>
      </c>
      <c r="BE1460" s="3">
        <v>41321.663888888892</v>
      </c>
      <c r="BF1460" t="s">
        <v>115</v>
      </c>
      <c r="BG1460" t="s">
        <v>115</v>
      </c>
      <c r="BH1460">
        <v>8149</v>
      </c>
      <c r="BM1460">
        <v>43410</v>
      </c>
      <c r="BR1460" t="s">
        <v>2865</v>
      </c>
      <c r="BS1460" t="s">
        <v>2866</v>
      </c>
      <c r="BU1460">
        <v>1</v>
      </c>
      <c r="BV1460" t="s">
        <v>118</v>
      </c>
      <c r="BX1460" t="s">
        <v>119</v>
      </c>
      <c r="BY1460" t="s">
        <v>119</v>
      </c>
      <c r="BZ1460" t="s">
        <v>119</v>
      </c>
      <c r="CA1460">
        <v>1</v>
      </c>
      <c r="CC1460" t="s">
        <v>120</v>
      </c>
      <c r="CH1460">
        <v>540</v>
      </c>
      <c r="CI1460">
        <v>36750</v>
      </c>
      <c r="CJ1460" t="s">
        <v>106</v>
      </c>
      <c r="CK1460" t="s">
        <v>106</v>
      </c>
      <c r="CL1460">
        <v>10</v>
      </c>
      <c r="CM1460" t="s">
        <v>3187</v>
      </c>
      <c r="CO1460">
        <v>124489</v>
      </c>
      <c r="CQ1460">
        <v>0</v>
      </c>
      <c r="CR1460">
        <v>0</v>
      </c>
      <c r="CS1460">
        <v>0</v>
      </c>
      <c r="CY1460" t="s">
        <v>123</v>
      </c>
      <c r="CZ1460" t="s">
        <v>124</v>
      </c>
      <c r="DD1460" t="str" cm="1">
        <f t="array" ref="DD1460">TEXT(_xlfn.SEQUENCE(1, DATEDIF(AG1460, AH1460, "m") + 1, AG1460, 30), "YYYY-APMM")</f>
        <v>2014-AP05</v>
      </c>
      <c r="DN1460">
        <f t="shared" si="44"/>
        <v>1610</v>
      </c>
      <c r="DO1460" t="str">
        <f t="shared" si="45"/>
        <v>SCREED MASON SK</v>
      </c>
    </row>
    <row r="1461" spans="1:119" x14ac:dyDescent="0.35">
      <c r="A1461" t="s">
        <v>105</v>
      </c>
      <c r="B1461">
        <v>500746</v>
      </c>
      <c r="C1461">
        <v>6359</v>
      </c>
      <c r="D1461">
        <v>124493</v>
      </c>
      <c r="E1461">
        <v>13662</v>
      </c>
      <c r="F1461">
        <v>0</v>
      </c>
      <c r="G1461" t="s">
        <v>106</v>
      </c>
      <c r="H1461" t="s">
        <v>106</v>
      </c>
      <c r="I1461" t="s">
        <v>106</v>
      </c>
      <c r="J1461" t="s">
        <v>107</v>
      </c>
      <c r="K1461" t="s">
        <v>108</v>
      </c>
      <c r="L1461" t="s">
        <v>109</v>
      </c>
      <c r="M1461" t="s">
        <v>110</v>
      </c>
      <c r="N1461" t="s">
        <v>3853</v>
      </c>
      <c r="O1461" t="s">
        <v>3192</v>
      </c>
      <c r="P1461">
        <v>8178</v>
      </c>
      <c r="Q1461">
        <v>552</v>
      </c>
      <c r="R1461">
        <v>0</v>
      </c>
      <c r="S1461">
        <v>160</v>
      </c>
      <c r="T1461">
        <v>0</v>
      </c>
      <c r="U1461">
        <v>500</v>
      </c>
      <c r="V1461">
        <v>500</v>
      </c>
      <c r="W1461">
        <v>160</v>
      </c>
      <c r="X1461">
        <v>0</v>
      </c>
      <c r="Y1461">
        <v>0</v>
      </c>
      <c r="Z1461">
        <v>0</v>
      </c>
      <c r="AD1461" s="1">
        <v>41869.333333333336</v>
      </c>
      <c r="AE1461" s="1">
        <v>41891.708333333336</v>
      </c>
      <c r="AG1461" s="1">
        <v>41785.333333333336</v>
      </c>
      <c r="AH1461" s="1">
        <v>41807.708333333336</v>
      </c>
      <c r="AI1461" s="1">
        <v>41785.333333333336</v>
      </c>
      <c r="AJ1461" s="1">
        <v>41807.708333333336</v>
      </c>
      <c r="AK1461" s="1">
        <v>41785.333333333336</v>
      </c>
      <c r="AL1461" s="1">
        <v>41807.708333333336</v>
      </c>
      <c r="AM1461" s="1">
        <v>41869.333333333336</v>
      </c>
      <c r="AN1461" s="1">
        <v>41891.708333333336</v>
      </c>
      <c r="AP1461" t="s">
        <v>113</v>
      </c>
      <c r="AU1461" t="s">
        <v>3854</v>
      </c>
      <c r="AY1461" t="s">
        <v>106</v>
      </c>
      <c r="AZ1461">
        <v>0</v>
      </c>
      <c r="BA1461">
        <v>0</v>
      </c>
      <c r="BD1461" s="3">
        <v>41321.661111111112</v>
      </c>
      <c r="BE1461" s="3">
        <v>41321.663888888892</v>
      </c>
      <c r="BF1461" t="s">
        <v>115</v>
      </c>
      <c r="BG1461" t="s">
        <v>115</v>
      </c>
      <c r="BH1461">
        <v>8149</v>
      </c>
      <c r="BM1461">
        <v>43550</v>
      </c>
      <c r="BR1461" t="s">
        <v>116</v>
      </c>
      <c r="BS1461" t="s">
        <v>117</v>
      </c>
      <c r="BU1461">
        <v>1</v>
      </c>
      <c r="BV1461" t="s">
        <v>118</v>
      </c>
      <c r="BX1461" t="s">
        <v>119</v>
      </c>
      <c r="BY1461" t="s">
        <v>119</v>
      </c>
      <c r="BZ1461" t="s">
        <v>119</v>
      </c>
      <c r="CA1461">
        <v>1</v>
      </c>
      <c r="CC1461" t="s">
        <v>120</v>
      </c>
      <c r="CH1461">
        <v>540</v>
      </c>
      <c r="CI1461">
        <v>36750</v>
      </c>
      <c r="CJ1461" t="s">
        <v>106</v>
      </c>
      <c r="CK1461" t="s">
        <v>106</v>
      </c>
      <c r="CL1461">
        <v>10</v>
      </c>
      <c r="CM1461" t="s">
        <v>3187</v>
      </c>
      <c r="CO1461">
        <v>124489</v>
      </c>
      <c r="CQ1461">
        <v>0</v>
      </c>
      <c r="CR1461">
        <v>0</v>
      </c>
      <c r="CS1461">
        <v>0</v>
      </c>
      <c r="CY1461" t="s">
        <v>123</v>
      </c>
      <c r="CZ1461" t="s">
        <v>124</v>
      </c>
      <c r="DD1461" t="str" cm="1">
        <f t="array" ref="DD1461">TEXT(_xlfn.SEQUENCE(1, DATEDIF(AG1461, AH1461, "m") + 1, AG1461, 30), "YYYY-APMM")</f>
        <v>2014-AP05</v>
      </c>
      <c r="DN1461">
        <f t="shared" si="44"/>
        <v>500</v>
      </c>
      <c r="DO1461" t="str">
        <f t="shared" si="45"/>
        <v>LABOR- SUBCONTRACTOR</v>
      </c>
    </row>
    <row r="1462" spans="1:119" x14ac:dyDescent="0.35">
      <c r="A1462" t="s">
        <v>105</v>
      </c>
      <c r="B1462">
        <v>500747</v>
      </c>
      <c r="C1462">
        <v>6359</v>
      </c>
      <c r="D1462">
        <v>124493</v>
      </c>
      <c r="E1462">
        <v>13662</v>
      </c>
      <c r="F1462">
        <v>0</v>
      </c>
      <c r="G1462" t="s">
        <v>106</v>
      </c>
      <c r="H1462" t="s">
        <v>106</v>
      </c>
      <c r="I1462" t="s">
        <v>106</v>
      </c>
      <c r="J1462" t="s">
        <v>107</v>
      </c>
      <c r="K1462" t="s">
        <v>108</v>
      </c>
      <c r="L1462" t="s">
        <v>109</v>
      </c>
      <c r="M1462" t="s">
        <v>110</v>
      </c>
      <c r="N1462" t="s">
        <v>3855</v>
      </c>
      <c r="O1462" t="s">
        <v>3195</v>
      </c>
      <c r="P1462">
        <v>8178</v>
      </c>
      <c r="Q1462">
        <v>304</v>
      </c>
      <c r="R1462">
        <v>0</v>
      </c>
      <c r="S1462">
        <v>160</v>
      </c>
      <c r="T1462">
        <v>0</v>
      </c>
      <c r="U1462">
        <v>110</v>
      </c>
      <c r="V1462">
        <v>110</v>
      </c>
      <c r="W1462">
        <v>160</v>
      </c>
      <c r="X1462">
        <v>0</v>
      </c>
      <c r="Y1462">
        <v>0</v>
      </c>
      <c r="Z1462">
        <v>0</v>
      </c>
      <c r="AD1462" s="1">
        <v>41846.333333333336</v>
      </c>
      <c r="AE1462" s="1">
        <v>41871.708333333336</v>
      </c>
      <c r="AG1462" s="1">
        <v>41801.333333333336</v>
      </c>
      <c r="AH1462" s="1">
        <v>41823.708333333336</v>
      </c>
      <c r="AI1462" s="1">
        <v>41801.333333333336</v>
      </c>
      <c r="AJ1462" s="1">
        <v>41823.708333333336</v>
      </c>
      <c r="AK1462" s="1">
        <v>41801.333333333336</v>
      </c>
      <c r="AL1462" s="1">
        <v>41823.708333333336</v>
      </c>
      <c r="AM1462" s="1">
        <v>41846.333333333336</v>
      </c>
      <c r="AN1462" s="1">
        <v>41871.708333333336</v>
      </c>
      <c r="AP1462" t="s">
        <v>113</v>
      </c>
      <c r="AU1462" t="s">
        <v>3856</v>
      </c>
      <c r="AY1462" t="s">
        <v>106</v>
      </c>
      <c r="AZ1462">
        <v>0</v>
      </c>
      <c r="BA1462">
        <v>0</v>
      </c>
      <c r="BD1462" s="3">
        <v>41321.661111111112</v>
      </c>
      <c r="BE1462" s="3">
        <v>41321.663888888892</v>
      </c>
      <c r="BF1462" t="s">
        <v>115</v>
      </c>
      <c r="BG1462" t="s">
        <v>115</v>
      </c>
      <c r="BH1462">
        <v>8149</v>
      </c>
      <c r="BM1462">
        <v>43550</v>
      </c>
      <c r="BR1462" t="s">
        <v>116</v>
      </c>
      <c r="BS1462" t="s">
        <v>117</v>
      </c>
      <c r="BU1462">
        <v>1</v>
      </c>
      <c r="BV1462" t="s">
        <v>118</v>
      </c>
      <c r="BX1462" t="s">
        <v>119</v>
      </c>
      <c r="BY1462" t="s">
        <v>119</v>
      </c>
      <c r="BZ1462" t="s">
        <v>119</v>
      </c>
      <c r="CA1462">
        <v>1</v>
      </c>
      <c r="CC1462" t="s">
        <v>120</v>
      </c>
      <c r="CH1462">
        <v>540</v>
      </c>
      <c r="CI1462">
        <v>36750</v>
      </c>
      <c r="CJ1462" t="s">
        <v>106</v>
      </c>
      <c r="CK1462" t="s">
        <v>106</v>
      </c>
      <c r="CL1462">
        <v>10</v>
      </c>
      <c r="CM1462" t="s">
        <v>3187</v>
      </c>
      <c r="CO1462">
        <v>124489</v>
      </c>
      <c r="CQ1462">
        <v>0</v>
      </c>
      <c r="CR1462">
        <v>0</v>
      </c>
      <c r="CS1462">
        <v>0</v>
      </c>
      <c r="CY1462" t="s">
        <v>123</v>
      </c>
      <c r="CZ1462" t="s">
        <v>124</v>
      </c>
      <c r="DD1462" t="str" cm="1">
        <f t="array" ref="DD1462">TEXT(_xlfn.SEQUENCE(1, DATEDIF(AG1462, AH1462, "m") + 1, AG1462, 30), "YYYY-APMM")</f>
        <v>2014-AP06</v>
      </c>
      <c r="DN1462">
        <f t="shared" si="44"/>
        <v>110</v>
      </c>
      <c r="DO1462" t="str">
        <f t="shared" si="45"/>
        <v>LABOR- SUBCONTRACTOR</v>
      </c>
    </row>
    <row r="1463" spans="1:119" x14ac:dyDescent="0.35">
      <c r="A1463" t="s">
        <v>105</v>
      </c>
      <c r="B1463">
        <v>500748</v>
      </c>
      <c r="C1463">
        <v>6359</v>
      </c>
      <c r="D1463">
        <v>124493</v>
      </c>
      <c r="E1463">
        <v>13662</v>
      </c>
      <c r="F1463">
        <v>0</v>
      </c>
      <c r="G1463" t="s">
        <v>106</v>
      </c>
      <c r="H1463" t="s">
        <v>106</v>
      </c>
      <c r="I1463" t="s">
        <v>106</v>
      </c>
      <c r="J1463" t="s">
        <v>107</v>
      </c>
      <c r="K1463" t="s">
        <v>108</v>
      </c>
      <c r="L1463" t="s">
        <v>109</v>
      </c>
      <c r="M1463" t="s">
        <v>110</v>
      </c>
      <c r="N1463" t="s">
        <v>3857</v>
      </c>
      <c r="O1463" t="s">
        <v>3198</v>
      </c>
      <c r="P1463">
        <v>8172</v>
      </c>
      <c r="Q1463">
        <v>304</v>
      </c>
      <c r="R1463">
        <v>0</v>
      </c>
      <c r="S1463">
        <v>200</v>
      </c>
      <c r="T1463">
        <v>0</v>
      </c>
      <c r="U1463">
        <v>1100</v>
      </c>
      <c r="V1463">
        <v>1100</v>
      </c>
      <c r="W1463">
        <v>200</v>
      </c>
      <c r="X1463">
        <v>0</v>
      </c>
      <c r="Y1463">
        <v>0</v>
      </c>
      <c r="Z1463">
        <v>0</v>
      </c>
      <c r="AD1463" s="1">
        <v>41812.333333333336</v>
      </c>
      <c r="AE1463" s="1">
        <v>41840.708333333336</v>
      </c>
      <c r="AG1463" s="1">
        <v>41767.333333333336</v>
      </c>
      <c r="AH1463" s="1">
        <v>41795.708333333336</v>
      </c>
      <c r="AI1463" s="1">
        <v>41767.333333333336</v>
      </c>
      <c r="AJ1463" s="1">
        <v>41795.708333333336</v>
      </c>
      <c r="AK1463" s="1">
        <v>41767.333333333336</v>
      </c>
      <c r="AL1463" s="1">
        <v>41795.708333333336</v>
      </c>
      <c r="AM1463" s="1">
        <v>41812.333333333336</v>
      </c>
      <c r="AN1463" s="1">
        <v>41840.708333333336</v>
      </c>
      <c r="AP1463" t="s">
        <v>113</v>
      </c>
      <c r="AU1463" t="s">
        <v>3858</v>
      </c>
      <c r="AY1463" t="s">
        <v>106</v>
      </c>
      <c r="AZ1463">
        <v>0</v>
      </c>
      <c r="BA1463">
        <v>0</v>
      </c>
      <c r="BD1463" s="3">
        <v>41321.661111111112</v>
      </c>
      <c r="BE1463" s="3">
        <v>41321.663888888892</v>
      </c>
      <c r="BF1463" t="s">
        <v>115</v>
      </c>
      <c r="BG1463" t="s">
        <v>115</v>
      </c>
      <c r="BH1463">
        <v>8149</v>
      </c>
      <c r="BM1463">
        <v>43490</v>
      </c>
      <c r="BR1463" t="s">
        <v>3200</v>
      </c>
      <c r="BS1463" t="s">
        <v>3201</v>
      </c>
      <c r="BU1463">
        <v>1</v>
      </c>
      <c r="BV1463" t="s">
        <v>118</v>
      </c>
      <c r="BX1463" t="s">
        <v>119</v>
      </c>
      <c r="BY1463" t="s">
        <v>119</v>
      </c>
      <c r="BZ1463" t="s">
        <v>119</v>
      </c>
      <c r="CA1463">
        <v>1</v>
      </c>
      <c r="CC1463" t="s">
        <v>120</v>
      </c>
      <c r="CH1463">
        <v>540</v>
      </c>
      <c r="CI1463">
        <v>36750</v>
      </c>
      <c r="CJ1463" t="s">
        <v>106</v>
      </c>
      <c r="CK1463" t="s">
        <v>106</v>
      </c>
      <c r="CL1463">
        <v>10</v>
      </c>
      <c r="CM1463" t="s">
        <v>3187</v>
      </c>
      <c r="CO1463">
        <v>124489</v>
      </c>
      <c r="CQ1463">
        <v>0</v>
      </c>
      <c r="CR1463">
        <v>0</v>
      </c>
      <c r="CS1463">
        <v>0</v>
      </c>
      <c r="CY1463" t="s">
        <v>123</v>
      </c>
      <c r="CZ1463" t="s">
        <v>124</v>
      </c>
      <c r="DD1463" t="str" cm="1">
        <f t="array" ref="DD1463">TEXT(_xlfn.SEQUENCE(1, DATEDIF(AG1463, AH1463, "m") + 1, AG1463, 30), "YYYY-APMM")</f>
        <v>2014-AP05</v>
      </c>
      <c r="DN1463">
        <f t="shared" si="44"/>
        <v>1100</v>
      </c>
      <c r="DO1463" t="str">
        <f t="shared" si="45"/>
        <v>MANHOLES SK</v>
      </c>
    </row>
    <row r="1464" spans="1:119" x14ac:dyDescent="0.35">
      <c r="A1464" t="s">
        <v>105</v>
      </c>
      <c r="B1464">
        <v>500749</v>
      </c>
      <c r="C1464">
        <v>6359</v>
      </c>
      <c r="D1464">
        <v>124493</v>
      </c>
      <c r="E1464">
        <v>13662</v>
      </c>
      <c r="F1464">
        <v>0</v>
      </c>
      <c r="G1464" t="s">
        <v>106</v>
      </c>
      <c r="H1464" t="s">
        <v>106</v>
      </c>
      <c r="I1464" t="s">
        <v>106</v>
      </c>
      <c r="J1464" t="s">
        <v>107</v>
      </c>
      <c r="K1464" t="s">
        <v>108</v>
      </c>
      <c r="L1464" t="s">
        <v>109</v>
      </c>
      <c r="M1464" t="s">
        <v>110</v>
      </c>
      <c r="N1464" t="s">
        <v>3859</v>
      </c>
      <c r="O1464" t="s">
        <v>3206</v>
      </c>
      <c r="P1464">
        <v>8172</v>
      </c>
      <c r="Q1464">
        <v>304</v>
      </c>
      <c r="R1464">
        <v>0</v>
      </c>
      <c r="S1464">
        <v>200</v>
      </c>
      <c r="T1464">
        <v>0</v>
      </c>
      <c r="U1464">
        <v>220</v>
      </c>
      <c r="V1464">
        <v>220</v>
      </c>
      <c r="W1464">
        <v>200</v>
      </c>
      <c r="X1464">
        <v>0</v>
      </c>
      <c r="Y1464">
        <v>0</v>
      </c>
      <c r="Z1464">
        <v>0</v>
      </c>
      <c r="AD1464" s="1">
        <v>41826.333333333336</v>
      </c>
      <c r="AE1464" s="1">
        <v>41857.708333333336</v>
      </c>
      <c r="AG1464" s="1">
        <v>41781.333333333336</v>
      </c>
      <c r="AH1464" s="1">
        <v>41809.708333333336</v>
      </c>
      <c r="AI1464" s="1">
        <v>41781.333333333336</v>
      </c>
      <c r="AJ1464" s="1">
        <v>41809.708333333336</v>
      </c>
      <c r="AK1464" s="1">
        <v>41781.333333333336</v>
      </c>
      <c r="AL1464" s="1">
        <v>41809.708333333336</v>
      </c>
      <c r="AM1464" s="1">
        <v>41826.333333333336</v>
      </c>
      <c r="AN1464" s="1">
        <v>41857.708333333336</v>
      </c>
      <c r="AP1464" t="s">
        <v>113</v>
      </c>
      <c r="AU1464" t="s">
        <v>3860</v>
      </c>
      <c r="AY1464" t="s">
        <v>106</v>
      </c>
      <c r="AZ1464">
        <v>0</v>
      </c>
      <c r="BA1464">
        <v>0</v>
      </c>
      <c r="BD1464" s="3">
        <v>41321.661111111112</v>
      </c>
      <c r="BE1464" s="3">
        <v>41321.663888888892</v>
      </c>
      <c r="BF1464" t="s">
        <v>115</v>
      </c>
      <c r="BG1464" t="s">
        <v>115</v>
      </c>
      <c r="BH1464">
        <v>8149</v>
      </c>
      <c r="BM1464">
        <v>43490</v>
      </c>
      <c r="BR1464" t="s">
        <v>3200</v>
      </c>
      <c r="BS1464" t="s">
        <v>3201</v>
      </c>
      <c r="BU1464">
        <v>1</v>
      </c>
      <c r="BV1464" t="s">
        <v>118</v>
      </c>
      <c r="BX1464" t="s">
        <v>119</v>
      </c>
      <c r="BY1464" t="s">
        <v>119</v>
      </c>
      <c r="BZ1464" t="s">
        <v>119</v>
      </c>
      <c r="CA1464">
        <v>1</v>
      </c>
      <c r="CC1464" t="s">
        <v>120</v>
      </c>
      <c r="CH1464">
        <v>540</v>
      </c>
      <c r="CI1464">
        <v>36750</v>
      </c>
      <c r="CJ1464" t="s">
        <v>106</v>
      </c>
      <c r="CK1464" t="s">
        <v>106</v>
      </c>
      <c r="CL1464">
        <v>10</v>
      </c>
      <c r="CM1464" t="s">
        <v>3187</v>
      </c>
      <c r="CO1464">
        <v>124489</v>
      </c>
      <c r="CQ1464">
        <v>0</v>
      </c>
      <c r="CR1464">
        <v>0</v>
      </c>
      <c r="CS1464">
        <v>0</v>
      </c>
      <c r="CY1464" t="s">
        <v>123</v>
      </c>
      <c r="CZ1464" t="s">
        <v>124</v>
      </c>
      <c r="DD1464" t="str" cm="1">
        <f t="array" ref="DD1464">TEXT(_xlfn.SEQUENCE(1, DATEDIF(AG1464, AH1464, "m") + 1, AG1464, 30), "YYYY-APMM")</f>
        <v>2014-AP05</v>
      </c>
      <c r="DN1464">
        <f t="shared" si="44"/>
        <v>220</v>
      </c>
      <c r="DO1464" t="str">
        <f t="shared" si="45"/>
        <v>MANHOLES SK</v>
      </c>
    </row>
    <row r="1465" spans="1:119" x14ac:dyDescent="0.35">
      <c r="A1465" t="s">
        <v>105</v>
      </c>
      <c r="B1465">
        <v>500750</v>
      </c>
      <c r="C1465">
        <v>6359</v>
      </c>
      <c r="D1465">
        <v>124493</v>
      </c>
      <c r="E1465">
        <v>13662</v>
      </c>
      <c r="F1465">
        <v>0</v>
      </c>
      <c r="G1465" t="s">
        <v>106</v>
      </c>
      <c r="H1465" t="s">
        <v>106</v>
      </c>
      <c r="I1465" t="s">
        <v>106</v>
      </c>
      <c r="J1465" t="s">
        <v>107</v>
      </c>
      <c r="K1465" t="s">
        <v>108</v>
      </c>
      <c r="L1465" t="s">
        <v>109</v>
      </c>
      <c r="M1465" t="s">
        <v>110</v>
      </c>
      <c r="N1465" t="s">
        <v>3861</v>
      </c>
      <c r="O1465" t="s">
        <v>3203</v>
      </c>
      <c r="P1465">
        <v>8177</v>
      </c>
      <c r="Q1465">
        <v>304</v>
      </c>
      <c r="R1465">
        <v>104</v>
      </c>
      <c r="S1465">
        <v>200</v>
      </c>
      <c r="T1465">
        <v>0</v>
      </c>
      <c r="U1465">
        <v>500</v>
      </c>
      <c r="V1465">
        <v>500</v>
      </c>
      <c r="W1465">
        <v>200</v>
      </c>
      <c r="X1465">
        <v>0</v>
      </c>
      <c r="Y1465">
        <v>0</v>
      </c>
      <c r="Z1465">
        <v>0</v>
      </c>
      <c r="AD1465" s="1">
        <v>41872.333333333336</v>
      </c>
      <c r="AE1465" s="1">
        <v>41900.708333333336</v>
      </c>
      <c r="AG1465" s="1">
        <v>41825.333333333336</v>
      </c>
      <c r="AH1465" s="1">
        <v>41856.708333333336</v>
      </c>
      <c r="AI1465" s="1">
        <v>41825.333333333336</v>
      </c>
      <c r="AJ1465" s="1">
        <v>41856.708333333336</v>
      </c>
      <c r="AK1465" s="1">
        <v>41825.333333333336</v>
      </c>
      <c r="AL1465" s="1">
        <v>41856.708333333336</v>
      </c>
      <c r="AM1465" s="1">
        <v>41872.333333333336</v>
      </c>
      <c r="AN1465" s="1">
        <v>41900.708333333336</v>
      </c>
      <c r="AP1465" t="s">
        <v>113</v>
      </c>
      <c r="AU1465" t="s">
        <v>3862</v>
      </c>
      <c r="AY1465" t="s">
        <v>106</v>
      </c>
      <c r="AZ1465">
        <v>0</v>
      </c>
      <c r="BA1465">
        <v>0</v>
      </c>
      <c r="BD1465" s="3">
        <v>41321.661111111112</v>
      </c>
      <c r="BE1465" s="3">
        <v>41321.663888888892</v>
      </c>
      <c r="BF1465" t="s">
        <v>115</v>
      </c>
      <c r="BG1465" t="s">
        <v>115</v>
      </c>
      <c r="BH1465">
        <v>8149</v>
      </c>
      <c r="BM1465">
        <v>43540</v>
      </c>
      <c r="BR1465" t="s">
        <v>1299</v>
      </c>
      <c r="BS1465" t="s">
        <v>1300</v>
      </c>
      <c r="BU1465">
        <v>1</v>
      </c>
      <c r="BV1465" t="s">
        <v>118</v>
      </c>
      <c r="BX1465" t="s">
        <v>119</v>
      </c>
      <c r="BY1465" t="s">
        <v>119</v>
      </c>
      <c r="BZ1465" t="s">
        <v>119</v>
      </c>
      <c r="CA1465">
        <v>1</v>
      </c>
      <c r="CC1465" t="s">
        <v>120</v>
      </c>
      <c r="CH1465">
        <v>540</v>
      </c>
      <c r="CI1465">
        <v>36750</v>
      </c>
      <c r="CJ1465" t="s">
        <v>106</v>
      </c>
      <c r="CK1465" t="s">
        <v>106</v>
      </c>
      <c r="CL1465">
        <v>10</v>
      </c>
      <c r="CM1465" t="s">
        <v>3187</v>
      </c>
      <c r="CO1465">
        <v>124489</v>
      </c>
      <c r="CQ1465">
        <v>0</v>
      </c>
      <c r="CR1465">
        <v>0</v>
      </c>
      <c r="CS1465">
        <v>0</v>
      </c>
      <c r="CY1465" t="s">
        <v>123</v>
      </c>
      <c r="CZ1465" t="s">
        <v>124</v>
      </c>
      <c r="DD1465" t="str" cm="1">
        <f t="array" ref="DD1465:DE1465">TEXT(_xlfn.SEQUENCE(1, DATEDIF(AG1465, AH1465, "m") + 1, AG1465, 30), "YYYY-APMM")</f>
        <v>2014-AP07</v>
      </c>
      <c r="DE1465" t="str">
        <v>2014-AP08</v>
      </c>
      <c r="DN1465">
        <f t="shared" si="44"/>
        <v>250</v>
      </c>
      <c r="DO1465" t="str">
        <f t="shared" si="45"/>
        <v>LABOR - CIVIL</v>
      </c>
    </row>
    <row r="1466" spans="1:119" x14ac:dyDescent="0.35">
      <c r="A1466" t="s">
        <v>105</v>
      </c>
      <c r="B1466">
        <v>500751</v>
      </c>
      <c r="C1466">
        <v>6359</v>
      </c>
      <c r="D1466">
        <v>124496</v>
      </c>
      <c r="E1466">
        <v>13662</v>
      </c>
      <c r="F1466">
        <v>0</v>
      </c>
      <c r="G1466" t="s">
        <v>106</v>
      </c>
      <c r="H1466" t="s">
        <v>106</v>
      </c>
      <c r="I1466" t="s">
        <v>106</v>
      </c>
      <c r="J1466" t="s">
        <v>107</v>
      </c>
      <c r="K1466" t="s">
        <v>108</v>
      </c>
      <c r="L1466" t="s">
        <v>109</v>
      </c>
      <c r="M1466" t="s">
        <v>110</v>
      </c>
      <c r="N1466" t="s">
        <v>3863</v>
      </c>
      <c r="O1466" t="s">
        <v>2846</v>
      </c>
      <c r="P1466">
        <v>8169</v>
      </c>
      <c r="Q1466">
        <v>608</v>
      </c>
      <c r="R1466">
        <v>0</v>
      </c>
      <c r="S1466">
        <v>200</v>
      </c>
      <c r="T1466">
        <v>0</v>
      </c>
      <c r="U1466">
        <v>15250</v>
      </c>
      <c r="V1466">
        <v>15250</v>
      </c>
      <c r="W1466">
        <v>200</v>
      </c>
      <c r="X1466">
        <v>0</v>
      </c>
      <c r="Y1466">
        <v>0</v>
      </c>
      <c r="Z1466">
        <v>0</v>
      </c>
      <c r="AD1466" s="1">
        <v>41898.333333333336</v>
      </c>
      <c r="AE1466" s="1">
        <v>41928.708333333336</v>
      </c>
      <c r="AG1466" s="1">
        <v>41806.333333333336</v>
      </c>
      <c r="AH1466" s="1">
        <v>41834.708333333336</v>
      </c>
      <c r="AI1466" s="1">
        <v>41806.333333333336</v>
      </c>
      <c r="AJ1466" s="1">
        <v>41834.708333333336</v>
      </c>
      <c r="AK1466" s="1">
        <v>41806.333333333336</v>
      </c>
      <c r="AL1466" s="1">
        <v>41834.708333333336</v>
      </c>
      <c r="AM1466" s="1">
        <v>41898.333333333336</v>
      </c>
      <c r="AN1466" s="1">
        <v>41928.708333333336</v>
      </c>
      <c r="AP1466" t="s">
        <v>113</v>
      </c>
      <c r="AU1466" t="s">
        <v>3864</v>
      </c>
      <c r="AY1466" t="s">
        <v>106</v>
      </c>
      <c r="AZ1466">
        <v>0</v>
      </c>
      <c r="BA1466">
        <v>0</v>
      </c>
      <c r="BD1466" s="3">
        <v>41321.661111111112</v>
      </c>
      <c r="BE1466" s="3">
        <v>41321.663888888892</v>
      </c>
      <c r="BF1466" t="s">
        <v>115</v>
      </c>
      <c r="BG1466" t="s">
        <v>115</v>
      </c>
      <c r="BH1466">
        <v>8149</v>
      </c>
      <c r="BM1466">
        <v>43460</v>
      </c>
      <c r="BR1466" t="s">
        <v>2848</v>
      </c>
      <c r="BS1466" t="s">
        <v>2849</v>
      </c>
      <c r="BU1466">
        <v>1</v>
      </c>
      <c r="BV1466" t="s">
        <v>118</v>
      </c>
      <c r="BX1466" t="s">
        <v>119</v>
      </c>
      <c r="BY1466" t="s">
        <v>119</v>
      </c>
      <c r="BZ1466" t="s">
        <v>119</v>
      </c>
      <c r="CA1466">
        <v>1</v>
      </c>
      <c r="CC1466" t="s">
        <v>120</v>
      </c>
      <c r="CH1466">
        <v>540</v>
      </c>
      <c r="CI1466">
        <v>36590</v>
      </c>
      <c r="CJ1466" t="s">
        <v>106</v>
      </c>
      <c r="CK1466" t="s">
        <v>106</v>
      </c>
      <c r="CL1466">
        <v>15</v>
      </c>
      <c r="CM1466" t="s">
        <v>2850</v>
      </c>
      <c r="CO1466">
        <v>124495</v>
      </c>
      <c r="CQ1466">
        <v>0</v>
      </c>
      <c r="CR1466">
        <v>0</v>
      </c>
      <c r="CS1466">
        <v>0</v>
      </c>
      <c r="CY1466" t="s">
        <v>123</v>
      </c>
      <c r="CZ1466" t="s">
        <v>124</v>
      </c>
      <c r="DD1466" t="str" cm="1">
        <f t="array" ref="DD1466">TEXT(_xlfn.SEQUENCE(1, DATEDIF(AG1466, AH1466, "m") + 1, AG1466, 30), "YYYY-APMM")</f>
        <v>2014-AP06</v>
      </c>
      <c r="DN1466">
        <f t="shared" si="44"/>
        <v>15250</v>
      </c>
      <c r="DO1466" t="str">
        <f t="shared" si="45"/>
        <v>PLASTER MASON SK</v>
      </c>
    </row>
    <row r="1467" spans="1:119" x14ac:dyDescent="0.35">
      <c r="A1467" t="s">
        <v>105</v>
      </c>
      <c r="B1467">
        <v>500752</v>
      </c>
      <c r="C1467">
        <v>6359</v>
      </c>
      <c r="D1467">
        <v>124496</v>
      </c>
      <c r="E1467">
        <v>13662</v>
      </c>
      <c r="F1467">
        <v>0</v>
      </c>
      <c r="G1467" t="s">
        <v>106</v>
      </c>
      <c r="H1467" t="s">
        <v>106</v>
      </c>
      <c r="I1467" t="s">
        <v>106</v>
      </c>
      <c r="J1467" t="s">
        <v>107</v>
      </c>
      <c r="K1467" t="s">
        <v>108</v>
      </c>
      <c r="L1467" t="s">
        <v>109</v>
      </c>
      <c r="M1467" t="s">
        <v>110</v>
      </c>
      <c r="N1467" t="s">
        <v>3865</v>
      </c>
      <c r="O1467" t="s">
        <v>2852</v>
      </c>
      <c r="P1467">
        <v>8170</v>
      </c>
      <c r="Q1467">
        <v>608</v>
      </c>
      <c r="R1467">
        <v>0</v>
      </c>
      <c r="S1467">
        <v>160</v>
      </c>
      <c r="T1467">
        <v>0</v>
      </c>
      <c r="U1467">
        <v>1170</v>
      </c>
      <c r="V1467">
        <v>1170</v>
      </c>
      <c r="W1467">
        <v>160</v>
      </c>
      <c r="X1467">
        <v>0</v>
      </c>
      <c r="Y1467">
        <v>0</v>
      </c>
      <c r="Z1467">
        <v>0</v>
      </c>
      <c r="AD1467" s="1">
        <v>41916.333333333336</v>
      </c>
      <c r="AE1467" s="1">
        <v>41940.708333333336</v>
      </c>
      <c r="AG1467" s="1">
        <v>41823.333333333336</v>
      </c>
      <c r="AH1467" s="1">
        <v>41846.708333333336</v>
      </c>
      <c r="AI1467" s="1">
        <v>41823.333333333336</v>
      </c>
      <c r="AJ1467" s="1">
        <v>41846.708333333336</v>
      </c>
      <c r="AK1467" s="1">
        <v>41823.333333333336</v>
      </c>
      <c r="AL1467" s="1">
        <v>41846.708333333336</v>
      </c>
      <c r="AM1467" s="1">
        <v>41916.333333333336</v>
      </c>
      <c r="AN1467" s="1">
        <v>41940.708333333336</v>
      </c>
      <c r="AP1467" t="s">
        <v>113</v>
      </c>
      <c r="AU1467" t="s">
        <v>3866</v>
      </c>
      <c r="AY1467" t="s">
        <v>106</v>
      </c>
      <c r="AZ1467">
        <v>0</v>
      </c>
      <c r="BA1467">
        <v>0</v>
      </c>
      <c r="BD1467" s="3">
        <v>41321.661111111112</v>
      </c>
      <c r="BE1467" s="3">
        <v>41321.663888888892</v>
      </c>
      <c r="BF1467" t="s">
        <v>115</v>
      </c>
      <c r="BG1467" t="s">
        <v>115</v>
      </c>
      <c r="BH1467">
        <v>8149</v>
      </c>
      <c r="BM1467">
        <v>43470</v>
      </c>
      <c r="BR1467" t="s">
        <v>2854</v>
      </c>
      <c r="BS1467" t="s">
        <v>2855</v>
      </c>
      <c r="BU1467">
        <v>1</v>
      </c>
      <c r="BV1467" t="s">
        <v>118</v>
      </c>
      <c r="BX1467" t="s">
        <v>119</v>
      </c>
      <c r="BY1467" t="s">
        <v>119</v>
      </c>
      <c r="BZ1467" t="s">
        <v>119</v>
      </c>
      <c r="CA1467">
        <v>1</v>
      </c>
      <c r="CC1467" t="s">
        <v>120</v>
      </c>
      <c r="CH1467">
        <v>540</v>
      </c>
      <c r="CI1467">
        <v>36590</v>
      </c>
      <c r="CJ1467" t="s">
        <v>106</v>
      </c>
      <c r="CK1467" t="s">
        <v>106</v>
      </c>
      <c r="CL1467">
        <v>15</v>
      </c>
      <c r="CM1467" t="s">
        <v>2850</v>
      </c>
      <c r="CO1467">
        <v>124495</v>
      </c>
      <c r="CQ1467">
        <v>0</v>
      </c>
      <c r="CR1467">
        <v>0</v>
      </c>
      <c r="CS1467">
        <v>0</v>
      </c>
      <c r="CY1467" t="s">
        <v>123</v>
      </c>
      <c r="CZ1467" t="s">
        <v>124</v>
      </c>
      <c r="DD1467" t="str" cm="1">
        <f t="array" ref="DD1467">TEXT(_xlfn.SEQUENCE(1, DATEDIF(AG1467, AH1467, "m") + 1, AG1467, 30), "YYYY-APMM")</f>
        <v>2014-AP07</v>
      </c>
      <c r="DN1467">
        <f t="shared" si="44"/>
        <v>1170</v>
      </c>
      <c r="DO1467" t="str">
        <f t="shared" si="45"/>
        <v>TILE MASON SK</v>
      </c>
    </row>
    <row r="1468" spans="1:119" x14ac:dyDescent="0.35">
      <c r="A1468" t="s">
        <v>105</v>
      </c>
      <c r="B1468">
        <v>500753</v>
      </c>
      <c r="C1468">
        <v>6359</v>
      </c>
      <c r="D1468">
        <v>124496</v>
      </c>
      <c r="E1468">
        <v>13662</v>
      </c>
      <c r="F1468">
        <v>0</v>
      </c>
      <c r="G1468" t="s">
        <v>106</v>
      </c>
      <c r="H1468" t="s">
        <v>106</v>
      </c>
      <c r="I1468" t="s">
        <v>106</v>
      </c>
      <c r="J1468" t="s">
        <v>107</v>
      </c>
      <c r="K1468" t="s">
        <v>108</v>
      </c>
      <c r="L1468" t="s">
        <v>109</v>
      </c>
      <c r="M1468" t="s">
        <v>110</v>
      </c>
      <c r="N1468" t="s">
        <v>3867</v>
      </c>
      <c r="O1468" t="s">
        <v>2860</v>
      </c>
      <c r="P1468">
        <v>8178</v>
      </c>
      <c r="Q1468">
        <v>608</v>
      </c>
      <c r="R1468">
        <v>584</v>
      </c>
      <c r="S1468">
        <v>160</v>
      </c>
      <c r="T1468">
        <v>0</v>
      </c>
      <c r="U1468">
        <v>5280</v>
      </c>
      <c r="V1468">
        <v>5280</v>
      </c>
      <c r="W1468">
        <v>160</v>
      </c>
      <c r="X1468">
        <v>0</v>
      </c>
      <c r="Y1468">
        <v>0</v>
      </c>
      <c r="Z1468">
        <v>0</v>
      </c>
      <c r="AD1468" s="1">
        <v>41935.333333333336</v>
      </c>
      <c r="AE1468" s="1">
        <v>41958.708333333336</v>
      </c>
      <c r="AG1468" s="1">
        <v>41841.333333333336</v>
      </c>
      <c r="AH1468" s="1">
        <v>41867.708333333336</v>
      </c>
      <c r="AI1468" s="1">
        <v>41841.333333333336</v>
      </c>
      <c r="AJ1468" s="1">
        <v>41867.708333333336</v>
      </c>
      <c r="AK1468" s="1">
        <v>41841.333333333336</v>
      </c>
      <c r="AL1468" s="1">
        <v>41867.708333333336</v>
      </c>
      <c r="AM1468" s="1">
        <v>41935.333333333336</v>
      </c>
      <c r="AN1468" s="1">
        <v>41958.708333333336</v>
      </c>
      <c r="AP1468" t="s">
        <v>113</v>
      </c>
      <c r="AU1468" t="s">
        <v>3868</v>
      </c>
      <c r="AY1468" t="s">
        <v>106</v>
      </c>
      <c r="AZ1468">
        <v>0</v>
      </c>
      <c r="BA1468">
        <v>0</v>
      </c>
      <c r="BD1468" s="3">
        <v>41321.661111111112</v>
      </c>
      <c r="BE1468" s="3">
        <v>41321.663888888892</v>
      </c>
      <c r="BF1468" t="s">
        <v>115</v>
      </c>
      <c r="BG1468" t="s">
        <v>115</v>
      </c>
      <c r="BH1468">
        <v>8149</v>
      </c>
      <c r="BM1468">
        <v>43550</v>
      </c>
      <c r="BR1468" t="s">
        <v>116</v>
      </c>
      <c r="BS1468" t="s">
        <v>117</v>
      </c>
      <c r="BU1468">
        <v>1</v>
      </c>
      <c r="BV1468" t="s">
        <v>118</v>
      </c>
      <c r="BX1468" t="s">
        <v>119</v>
      </c>
      <c r="BY1468" t="s">
        <v>119</v>
      </c>
      <c r="BZ1468" t="s">
        <v>119</v>
      </c>
      <c r="CA1468">
        <v>1</v>
      </c>
      <c r="CC1468" t="s">
        <v>120</v>
      </c>
      <c r="CH1468">
        <v>540</v>
      </c>
      <c r="CI1468">
        <v>36590</v>
      </c>
      <c r="CJ1468" t="s">
        <v>106</v>
      </c>
      <c r="CK1468" t="s">
        <v>106</v>
      </c>
      <c r="CL1468">
        <v>15</v>
      </c>
      <c r="CM1468" t="s">
        <v>2850</v>
      </c>
      <c r="CO1468">
        <v>124495</v>
      </c>
      <c r="CQ1468">
        <v>0</v>
      </c>
      <c r="CR1468">
        <v>0</v>
      </c>
      <c r="CS1468">
        <v>0</v>
      </c>
      <c r="CY1468" t="s">
        <v>123</v>
      </c>
      <c r="CZ1468" t="s">
        <v>124</v>
      </c>
      <c r="DD1468" t="str" cm="1">
        <f t="array" ref="DD1468">TEXT(_xlfn.SEQUENCE(1, DATEDIF(AG1468, AH1468, "m") + 1, AG1468, 30), "YYYY-APMM")</f>
        <v>2014-AP07</v>
      </c>
      <c r="DN1468">
        <f t="shared" si="44"/>
        <v>5280</v>
      </c>
      <c r="DO1468" t="str">
        <f t="shared" si="45"/>
        <v>LABOR- SUBCONTRACTOR</v>
      </c>
    </row>
    <row r="1469" spans="1:119" x14ac:dyDescent="0.35">
      <c r="A1469" t="s">
        <v>105</v>
      </c>
      <c r="B1469">
        <v>500754</v>
      </c>
      <c r="C1469">
        <v>6359</v>
      </c>
      <c r="D1469">
        <v>124496</v>
      </c>
      <c r="E1469">
        <v>13662</v>
      </c>
      <c r="F1469">
        <v>0</v>
      </c>
      <c r="G1469" t="s">
        <v>106</v>
      </c>
      <c r="H1469" t="s">
        <v>106</v>
      </c>
      <c r="I1469" t="s">
        <v>106</v>
      </c>
      <c r="J1469" t="s">
        <v>107</v>
      </c>
      <c r="K1469" t="s">
        <v>108</v>
      </c>
      <c r="L1469" t="s">
        <v>109</v>
      </c>
      <c r="M1469" t="s">
        <v>110</v>
      </c>
      <c r="N1469" t="s">
        <v>3869</v>
      </c>
      <c r="O1469" t="s">
        <v>2857</v>
      </c>
      <c r="P1469">
        <v>8178</v>
      </c>
      <c r="Q1469">
        <v>608</v>
      </c>
      <c r="R1469">
        <v>0</v>
      </c>
      <c r="S1469">
        <v>160</v>
      </c>
      <c r="T1469">
        <v>0</v>
      </c>
      <c r="U1469">
        <v>550</v>
      </c>
      <c r="V1469">
        <v>550</v>
      </c>
      <c r="W1469">
        <v>160</v>
      </c>
      <c r="X1469">
        <v>0</v>
      </c>
      <c r="Y1469">
        <v>0</v>
      </c>
      <c r="Z1469">
        <v>0</v>
      </c>
      <c r="AD1469" s="1">
        <v>41924.333333333336</v>
      </c>
      <c r="AE1469" s="1">
        <v>41946.708333333336</v>
      </c>
      <c r="AG1469" s="1">
        <v>41829.333333333336</v>
      </c>
      <c r="AH1469" s="1">
        <v>41851.708333333336</v>
      </c>
      <c r="AI1469" s="1">
        <v>41829.333333333336</v>
      </c>
      <c r="AJ1469" s="1">
        <v>41851.708333333336</v>
      </c>
      <c r="AK1469" s="1">
        <v>41829.333333333336</v>
      </c>
      <c r="AL1469" s="1">
        <v>41851.708333333336</v>
      </c>
      <c r="AM1469" s="1">
        <v>41924.333333333336</v>
      </c>
      <c r="AN1469" s="1">
        <v>41946.708333333336</v>
      </c>
      <c r="AP1469" t="s">
        <v>113</v>
      </c>
      <c r="AU1469" t="s">
        <v>3870</v>
      </c>
      <c r="AY1469" t="s">
        <v>106</v>
      </c>
      <c r="AZ1469">
        <v>0</v>
      </c>
      <c r="BA1469">
        <v>0</v>
      </c>
      <c r="BD1469" s="3">
        <v>41321.661111111112</v>
      </c>
      <c r="BE1469" s="3">
        <v>41321.663888888892</v>
      </c>
      <c r="BF1469" t="s">
        <v>115</v>
      </c>
      <c r="BG1469" t="s">
        <v>115</v>
      </c>
      <c r="BH1469">
        <v>8149</v>
      </c>
      <c r="BM1469">
        <v>43550</v>
      </c>
      <c r="BR1469" t="s">
        <v>116</v>
      </c>
      <c r="BS1469" t="s">
        <v>117</v>
      </c>
      <c r="BU1469">
        <v>1</v>
      </c>
      <c r="BV1469" t="s">
        <v>118</v>
      </c>
      <c r="BX1469" t="s">
        <v>119</v>
      </c>
      <c r="BY1469" t="s">
        <v>119</v>
      </c>
      <c r="BZ1469" t="s">
        <v>119</v>
      </c>
      <c r="CA1469">
        <v>1</v>
      </c>
      <c r="CC1469" t="s">
        <v>120</v>
      </c>
      <c r="CH1469">
        <v>540</v>
      </c>
      <c r="CI1469">
        <v>36590</v>
      </c>
      <c r="CJ1469" t="s">
        <v>106</v>
      </c>
      <c r="CK1469" t="s">
        <v>106</v>
      </c>
      <c r="CL1469">
        <v>15</v>
      </c>
      <c r="CM1469" t="s">
        <v>2850</v>
      </c>
      <c r="CO1469">
        <v>124495</v>
      </c>
      <c r="CQ1469">
        <v>0</v>
      </c>
      <c r="CR1469">
        <v>0</v>
      </c>
      <c r="CS1469">
        <v>0</v>
      </c>
      <c r="CY1469" t="s">
        <v>123</v>
      </c>
      <c r="CZ1469" t="s">
        <v>124</v>
      </c>
      <c r="DD1469" t="str" cm="1">
        <f t="array" ref="DD1469">TEXT(_xlfn.SEQUENCE(1, DATEDIF(AG1469, AH1469, "m") + 1, AG1469, 30), "YYYY-APMM")</f>
        <v>2014-AP07</v>
      </c>
      <c r="DN1469">
        <f t="shared" si="44"/>
        <v>550</v>
      </c>
      <c r="DO1469" t="str">
        <f t="shared" si="45"/>
        <v>LABOR- SUBCONTRACTOR</v>
      </c>
    </row>
    <row r="1470" spans="1:119" x14ac:dyDescent="0.35">
      <c r="A1470" t="s">
        <v>105</v>
      </c>
      <c r="B1470">
        <v>500755</v>
      </c>
      <c r="C1470">
        <v>6359</v>
      </c>
      <c r="D1470">
        <v>124497</v>
      </c>
      <c r="E1470">
        <v>13662</v>
      </c>
      <c r="F1470">
        <v>0</v>
      </c>
      <c r="G1470" t="s">
        <v>106</v>
      </c>
      <c r="H1470" t="s">
        <v>106</v>
      </c>
      <c r="I1470" t="s">
        <v>106</v>
      </c>
      <c r="J1470" t="s">
        <v>107</v>
      </c>
      <c r="K1470" t="s">
        <v>108</v>
      </c>
      <c r="L1470" t="s">
        <v>109</v>
      </c>
      <c r="M1470" t="s">
        <v>110</v>
      </c>
      <c r="N1470" t="s">
        <v>3871</v>
      </c>
      <c r="O1470" t="s">
        <v>2863</v>
      </c>
      <c r="P1470">
        <v>8164</v>
      </c>
      <c r="Q1470">
        <v>624</v>
      </c>
      <c r="R1470">
        <v>0</v>
      </c>
      <c r="S1470">
        <v>200</v>
      </c>
      <c r="T1470">
        <v>0</v>
      </c>
      <c r="U1470">
        <v>887.5</v>
      </c>
      <c r="V1470">
        <v>887.5</v>
      </c>
      <c r="W1470">
        <v>200</v>
      </c>
      <c r="X1470">
        <v>0</v>
      </c>
      <c r="Y1470">
        <v>0</v>
      </c>
      <c r="Z1470">
        <v>0</v>
      </c>
      <c r="AD1470" s="1">
        <v>41885.333333333336</v>
      </c>
      <c r="AE1470" s="1">
        <v>41913.708333333336</v>
      </c>
      <c r="AG1470" s="1">
        <v>41791.333333333336</v>
      </c>
      <c r="AH1470" s="1">
        <v>41819.708333333336</v>
      </c>
      <c r="AI1470" s="1">
        <v>41791.333333333336</v>
      </c>
      <c r="AJ1470" s="1">
        <v>41819.708333333336</v>
      </c>
      <c r="AK1470" s="1">
        <v>41791.333333333336</v>
      </c>
      <c r="AL1470" s="1">
        <v>41819.708333333336</v>
      </c>
      <c r="AM1470" s="1">
        <v>41885.333333333336</v>
      </c>
      <c r="AN1470" s="1">
        <v>41913.708333333336</v>
      </c>
      <c r="AP1470" t="s">
        <v>113</v>
      </c>
      <c r="AU1470" t="s">
        <v>3872</v>
      </c>
      <c r="AY1470" t="s">
        <v>106</v>
      </c>
      <c r="AZ1470">
        <v>0</v>
      </c>
      <c r="BA1470">
        <v>0</v>
      </c>
      <c r="BD1470" s="3">
        <v>41321.661111111112</v>
      </c>
      <c r="BE1470" s="3">
        <v>41321.663888888892</v>
      </c>
      <c r="BF1470" t="s">
        <v>115</v>
      </c>
      <c r="BG1470" t="s">
        <v>115</v>
      </c>
      <c r="BH1470">
        <v>8149</v>
      </c>
      <c r="BM1470">
        <v>43410</v>
      </c>
      <c r="BR1470" t="s">
        <v>2865</v>
      </c>
      <c r="BS1470" t="s">
        <v>2866</v>
      </c>
      <c r="BU1470">
        <v>1</v>
      </c>
      <c r="BV1470" t="s">
        <v>118</v>
      </c>
      <c r="BX1470" t="s">
        <v>119</v>
      </c>
      <c r="BY1470" t="s">
        <v>119</v>
      </c>
      <c r="BZ1470" t="s">
        <v>119</v>
      </c>
      <c r="CA1470">
        <v>1</v>
      </c>
      <c r="CC1470" t="s">
        <v>120</v>
      </c>
      <c r="CH1470">
        <v>540</v>
      </c>
      <c r="CI1470">
        <v>36580</v>
      </c>
      <c r="CJ1470" t="s">
        <v>106</v>
      </c>
      <c r="CK1470" t="s">
        <v>106</v>
      </c>
      <c r="CL1470">
        <v>10</v>
      </c>
      <c r="CM1470" t="s">
        <v>2867</v>
      </c>
      <c r="CO1470">
        <v>124495</v>
      </c>
      <c r="CQ1470">
        <v>0</v>
      </c>
      <c r="CR1470">
        <v>0</v>
      </c>
      <c r="CS1470">
        <v>0</v>
      </c>
      <c r="CY1470" t="s">
        <v>123</v>
      </c>
      <c r="CZ1470" t="s">
        <v>124</v>
      </c>
      <c r="DD1470" t="str" cm="1">
        <f t="array" ref="DD1470">TEXT(_xlfn.SEQUENCE(1, DATEDIF(AG1470, AH1470, "m") + 1, AG1470, 30), "YYYY-APMM")</f>
        <v>2014-AP06</v>
      </c>
      <c r="DN1470">
        <f t="shared" si="44"/>
        <v>887.5</v>
      </c>
      <c r="DO1470" t="str">
        <f t="shared" si="45"/>
        <v>SCREED MASON SK</v>
      </c>
    </row>
    <row r="1471" spans="1:119" x14ac:dyDescent="0.35">
      <c r="A1471" t="s">
        <v>105</v>
      </c>
      <c r="B1471">
        <v>500756</v>
      </c>
      <c r="C1471">
        <v>6359</v>
      </c>
      <c r="D1471">
        <v>124497</v>
      </c>
      <c r="E1471">
        <v>13662</v>
      </c>
      <c r="F1471">
        <v>0</v>
      </c>
      <c r="G1471" t="s">
        <v>106</v>
      </c>
      <c r="H1471" t="s">
        <v>106</v>
      </c>
      <c r="I1471" t="s">
        <v>106</v>
      </c>
      <c r="J1471" t="s">
        <v>107</v>
      </c>
      <c r="K1471" t="s">
        <v>108</v>
      </c>
      <c r="L1471" t="s">
        <v>109</v>
      </c>
      <c r="M1471" t="s">
        <v>110</v>
      </c>
      <c r="N1471" t="s">
        <v>3873</v>
      </c>
      <c r="O1471" t="s">
        <v>2869</v>
      </c>
      <c r="P1471">
        <v>8178</v>
      </c>
      <c r="Q1471">
        <v>624</v>
      </c>
      <c r="R1471">
        <v>0</v>
      </c>
      <c r="S1471">
        <v>200</v>
      </c>
      <c r="T1471">
        <v>0</v>
      </c>
      <c r="U1471">
        <v>1232</v>
      </c>
      <c r="V1471">
        <v>1232</v>
      </c>
      <c r="W1471">
        <v>200</v>
      </c>
      <c r="X1471">
        <v>0</v>
      </c>
      <c r="Y1471">
        <v>0</v>
      </c>
      <c r="Z1471">
        <v>0</v>
      </c>
      <c r="AD1471" s="1">
        <v>41889.333333333336</v>
      </c>
      <c r="AE1471" s="1">
        <v>41917.708333333336</v>
      </c>
      <c r="AG1471" s="1">
        <v>41794.333333333336</v>
      </c>
      <c r="AH1471" s="1">
        <v>41822.708333333336</v>
      </c>
      <c r="AI1471" s="1">
        <v>41794.333333333336</v>
      </c>
      <c r="AJ1471" s="1">
        <v>41822.708333333336</v>
      </c>
      <c r="AK1471" s="1">
        <v>41794.333333333336</v>
      </c>
      <c r="AL1471" s="1">
        <v>41822.708333333336</v>
      </c>
      <c r="AM1471" s="1">
        <v>41889.333333333336</v>
      </c>
      <c r="AN1471" s="1">
        <v>41917.708333333336</v>
      </c>
      <c r="AP1471" t="s">
        <v>113</v>
      </c>
      <c r="AU1471" t="s">
        <v>3874</v>
      </c>
      <c r="AY1471" t="s">
        <v>106</v>
      </c>
      <c r="AZ1471">
        <v>0</v>
      </c>
      <c r="BA1471">
        <v>0</v>
      </c>
      <c r="BD1471" s="3">
        <v>41321.661111111112</v>
      </c>
      <c r="BE1471" s="3">
        <v>41321.663888888892</v>
      </c>
      <c r="BF1471" t="s">
        <v>115</v>
      </c>
      <c r="BG1471" t="s">
        <v>115</v>
      </c>
      <c r="BH1471">
        <v>8149</v>
      </c>
      <c r="BM1471">
        <v>43550</v>
      </c>
      <c r="BR1471" t="s">
        <v>116</v>
      </c>
      <c r="BS1471" t="s">
        <v>117</v>
      </c>
      <c r="BU1471">
        <v>1</v>
      </c>
      <c r="BV1471" t="s">
        <v>118</v>
      </c>
      <c r="BX1471" t="s">
        <v>119</v>
      </c>
      <c r="BY1471" t="s">
        <v>119</v>
      </c>
      <c r="BZ1471" t="s">
        <v>119</v>
      </c>
      <c r="CA1471">
        <v>1</v>
      </c>
      <c r="CC1471" t="s">
        <v>120</v>
      </c>
      <c r="CH1471">
        <v>540</v>
      </c>
      <c r="CI1471">
        <v>36580</v>
      </c>
      <c r="CJ1471" t="s">
        <v>106</v>
      </c>
      <c r="CK1471" t="s">
        <v>106</v>
      </c>
      <c r="CL1471">
        <v>10</v>
      </c>
      <c r="CM1471" t="s">
        <v>2867</v>
      </c>
      <c r="CO1471">
        <v>124495</v>
      </c>
      <c r="CQ1471">
        <v>0</v>
      </c>
      <c r="CR1471">
        <v>0</v>
      </c>
      <c r="CS1471">
        <v>0</v>
      </c>
      <c r="CY1471" t="s">
        <v>123</v>
      </c>
      <c r="CZ1471" t="s">
        <v>124</v>
      </c>
      <c r="DD1471" t="str" cm="1">
        <f t="array" ref="DD1471">TEXT(_xlfn.SEQUENCE(1, DATEDIF(AG1471, AH1471, "m") + 1, AG1471, 30), "YYYY-APMM")</f>
        <v>2014-AP06</v>
      </c>
      <c r="DN1471">
        <f t="shared" si="44"/>
        <v>1232</v>
      </c>
      <c r="DO1471" t="str">
        <f t="shared" si="45"/>
        <v>LABOR- SUBCONTRACTOR</v>
      </c>
    </row>
    <row r="1472" spans="1:119" x14ac:dyDescent="0.35">
      <c r="A1472" t="s">
        <v>105</v>
      </c>
      <c r="B1472">
        <v>500757</v>
      </c>
      <c r="C1472">
        <v>6359</v>
      </c>
      <c r="D1472">
        <v>124497</v>
      </c>
      <c r="E1472">
        <v>13662</v>
      </c>
      <c r="F1472">
        <v>0</v>
      </c>
      <c r="G1472" t="s">
        <v>106</v>
      </c>
      <c r="H1472" t="s">
        <v>106</v>
      </c>
      <c r="I1472" t="s">
        <v>106</v>
      </c>
      <c r="J1472" t="s">
        <v>107</v>
      </c>
      <c r="K1472" t="s">
        <v>108</v>
      </c>
      <c r="L1472" t="s">
        <v>109</v>
      </c>
      <c r="M1472" t="s">
        <v>110</v>
      </c>
      <c r="N1472" t="s">
        <v>3875</v>
      </c>
      <c r="O1472" t="s">
        <v>2872</v>
      </c>
      <c r="P1472">
        <v>8178</v>
      </c>
      <c r="Q1472">
        <v>624</v>
      </c>
      <c r="R1472">
        <v>0</v>
      </c>
      <c r="S1472">
        <v>200</v>
      </c>
      <c r="T1472">
        <v>0</v>
      </c>
      <c r="U1472">
        <v>1562</v>
      </c>
      <c r="V1472">
        <v>1562</v>
      </c>
      <c r="W1472">
        <v>200</v>
      </c>
      <c r="X1472">
        <v>0</v>
      </c>
      <c r="Y1472">
        <v>0</v>
      </c>
      <c r="Z1472">
        <v>0</v>
      </c>
      <c r="AD1472" s="1">
        <v>41893.333333333336</v>
      </c>
      <c r="AE1472" s="1">
        <v>41924.708333333336</v>
      </c>
      <c r="AG1472" s="1">
        <v>41799.333333333336</v>
      </c>
      <c r="AH1472" s="1">
        <v>41827.708333333336</v>
      </c>
      <c r="AI1472" s="1">
        <v>41799.333333333336</v>
      </c>
      <c r="AJ1472" s="1">
        <v>41827.708333333336</v>
      </c>
      <c r="AK1472" s="1">
        <v>41799.333333333336</v>
      </c>
      <c r="AL1472" s="1">
        <v>41827.708333333336</v>
      </c>
      <c r="AM1472" s="1">
        <v>41893.333333333336</v>
      </c>
      <c r="AN1472" s="1">
        <v>41924.708333333336</v>
      </c>
      <c r="AP1472" t="s">
        <v>113</v>
      </c>
      <c r="AU1472" t="s">
        <v>3876</v>
      </c>
      <c r="AY1472" t="s">
        <v>106</v>
      </c>
      <c r="AZ1472">
        <v>0</v>
      </c>
      <c r="BA1472">
        <v>0</v>
      </c>
      <c r="BD1472" s="3">
        <v>41321.661111111112</v>
      </c>
      <c r="BE1472" s="3">
        <v>41321.663888888892</v>
      </c>
      <c r="BF1472" t="s">
        <v>115</v>
      </c>
      <c r="BG1472" t="s">
        <v>115</v>
      </c>
      <c r="BH1472">
        <v>8149</v>
      </c>
      <c r="BM1472">
        <v>43550</v>
      </c>
      <c r="BR1472" t="s">
        <v>116</v>
      </c>
      <c r="BS1472" t="s">
        <v>117</v>
      </c>
      <c r="BU1472">
        <v>1</v>
      </c>
      <c r="BV1472" t="s">
        <v>118</v>
      </c>
      <c r="BX1472" t="s">
        <v>119</v>
      </c>
      <c r="BY1472" t="s">
        <v>119</v>
      </c>
      <c r="BZ1472" t="s">
        <v>119</v>
      </c>
      <c r="CA1472">
        <v>1</v>
      </c>
      <c r="CC1472" t="s">
        <v>120</v>
      </c>
      <c r="CH1472">
        <v>540</v>
      </c>
      <c r="CI1472">
        <v>36580</v>
      </c>
      <c r="CJ1472" t="s">
        <v>106</v>
      </c>
      <c r="CK1472" t="s">
        <v>106</v>
      </c>
      <c r="CL1472">
        <v>10</v>
      </c>
      <c r="CM1472" t="s">
        <v>2867</v>
      </c>
      <c r="CO1472">
        <v>124495</v>
      </c>
      <c r="CQ1472">
        <v>0</v>
      </c>
      <c r="CR1472">
        <v>0</v>
      </c>
      <c r="CS1472">
        <v>0</v>
      </c>
      <c r="CY1472" t="s">
        <v>123</v>
      </c>
      <c r="CZ1472" t="s">
        <v>124</v>
      </c>
      <c r="DD1472" t="str" cm="1">
        <f t="array" ref="DD1472">TEXT(_xlfn.SEQUENCE(1, DATEDIF(AG1472, AH1472, "m") + 1, AG1472, 30), "YYYY-APMM")</f>
        <v>2014-AP06</v>
      </c>
      <c r="DN1472">
        <f t="shared" si="44"/>
        <v>1562</v>
      </c>
      <c r="DO1472" t="str">
        <f t="shared" si="45"/>
        <v>LABOR- SUBCONTRACTOR</v>
      </c>
    </row>
    <row r="1473" spans="1:119" x14ac:dyDescent="0.35">
      <c r="A1473" t="s">
        <v>105</v>
      </c>
      <c r="B1473">
        <v>500758</v>
      </c>
      <c r="C1473">
        <v>6359</v>
      </c>
      <c r="D1473">
        <v>124497</v>
      </c>
      <c r="E1473">
        <v>13662</v>
      </c>
      <c r="F1473">
        <v>0</v>
      </c>
      <c r="G1473" t="s">
        <v>106</v>
      </c>
      <c r="H1473" t="s">
        <v>106</v>
      </c>
      <c r="I1473" t="s">
        <v>106</v>
      </c>
      <c r="J1473" t="s">
        <v>107</v>
      </c>
      <c r="K1473" t="s">
        <v>108</v>
      </c>
      <c r="L1473" t="s">
        <v>109</v>
      </c>
      <c r="M1473" t="s">
        <v>110</v>
      </c>
      <c r="N1473" t="s">
        <v>3877</v>
      </c>
      <c r="O1473" t="s">
        <v>2875</v>
      </c>
      <c r="P1473">
        <v>8170</v>
      </c>
      <c r="Q1473">
        <v>624</v>
      </c>
      <c r="R1473">
        <v>0</v>
      </c>
      <c r="S1473">
        <v>200</v>
      </c>
      <c r="T1473">
        <v>0</v>
      </c>
      <c r="U1473">
        <v>781</v>
      </c>
      <c r="V1473">
        <v>781</v>
      </c>
      <c r="W1473">
        <v>200</v>
      </c>
      <c r="X1473">
        <v>0</v>
      </c>
      <c r="Y1473">
        <v>0</v>
      </c>
      <c r="Z1473">
        <v>0</v>
      </c>
      <c r="AD1473" s="1">
        <v>41898.333333333336</v>
      </c>
      <c r="AE1473" s="1">
        <v>41928.708333333336</v>
      </c>
      <c r="AG1473" s="1">
        <v>41804.333333333336</v>
      </c>
      <c r="AH1473" s="1">
        <v>41832.708333333336</v>
      </c>
      <c r="AI1473" s="1">
        <v>41804.333333333336</v>
      </c>
      <c r="AJ1473" s="1">
        <v>41832.708333333336</v>
      </c>
      <c r="AK1473" s="1">
        <v>41804.333333333336</v>
      </c>
      <c r="AL1473" s="1">
        <v>41832.708333333336</v>
      </c>
      <c r="AM1473" s="1">
        <v>41898.333333333336</v>
      </c>
      <c r="AN1473" s="1">
        <v>41928.708333333336</v>
      </c>
      <c r="AP1473" t="s">
        <v>113</v>
      </c>
      <c r="AU1473" t="s">
        <v>3878</v>
      </c>
      <c r="AY1473" t="s">
        <v>106</v>
      </c>
      <c r="AZ1473">
        <v>0</v>
      </c>
      <c r="BA1473">
        <v>0</v>
      </c>
      <c r="BD1473" s="3">
        <v>41321.661111111112</v>
      </c>
      <c r="BE1473" s="3">
        <v>41321.663888888892</v>
      </c>
      <c r="BF1473" t="s">
        <v>115</v>
      </c>
      <c r="BG1473" t="s">
        <v>115</v>
      </c>
      <c r="BH1473">
        <v>8149</v>
      </c>
      <c r="BM1473">
        <v>43470</v>
      </c>
      <c r="BR1473" t="s">
        <v>2854</v>
      </c>
      <c r="BS1473" t="s">
        <v>2855</v>
      </c>
      <c r="BU1473">
        <v>1</v>
      </c>
      <c r="BV1473" t="s">
        <v>118</v>
      </c>
      <c r="BX1473" t="s">
        <v>119</v>
      </c>
      <c r="BY1473" t="s">
        <v>119</v>
      </c>
      <c r="BZ1473" t="s">
        <v>119</v>
      </c>
      <c r="CA1473">
        <v>1</v>
      </c>
      <c r="CC1473" t="s">
        <v>120</v>
      </c>
      <c r="CH1473">
        <v>540</v>
      </c>
      <c r="CI1473">
        <v>36580</v>
      </c>
      <c r="CJ1473" t="s">
        <v>106</v>
      </c>
      <c r="CK1473" t="s">
        <v>106</v>
      </c>
      <c r="CL1473">
        <v>10</v>
      </c>
      <c r="CM1473" t="s">
        <v>2867</v>
      </c>
      <c r="CO1473">
        <v>124495</v>
      </c>
      <c r="CQ1473">
        <v>0</v>
      </c>
      <c r="CR1473">
        <v>0</v>
      </c>
      <c r="CS1473">
        <v>0</v>
      </c>
      <c r="CY1473" t="s">
        <v>123</v>
      </c>
      <c r="CZ1473" t="s">
        <v>124</v>
      </c>
      <c r="DD1473" t="str" cm="1">
        <f t="array" ref="DD1473">TEXT(_xlfn.SEQUENCE(1, DATEDIF(AG1473, AH1473, "m") + 1, AG1473, 30), "YYYY-APMM")</f>
        <v>2014-AP06</v>
      </c>
      <c r="DN1473">
        <f t="shared" si="44"/>
        <v>781</v>
      </c>
      <c r="DO1473" t="str">
        <f t="shared" si="45"/>
        <v>TILE MASON SK</v>
      </c>
    </row>
    <row r="1474" spans="1:119" x14ac:dyDescent="0.35">
      <c r="A1474" t="s">
        <v>105</v>
      </c>
      <c r="B1474">
        <v>500759</v>
      </c>
      <c r="C1474">
        <v>6359</v>
      </c>
      <c r="D1474">
        <v>124497</v>
      </c>
      <c r="E1474">
        <v>13662</v>
      </c>
      <c r="F1474">
        <v>0</v>
      </c>
      <c r="G1474" t="s">
        <v>106</v>
      </c>
      <c r="H1474" t="s">
        <v>106</v>
      </c>
      <c r="I1474" t="s">
        <v>106</v>
      </c>
      <c r="J1474" t="s">
        <v>107</v>
      </c>
      <c r="K1474" t="s">
        <v>108</v>
      </c>
      <c r="L1474" t="s">
        <v>109</v>
      </c>
      <c r="M1474" t="s">
        <v>110</v>
      </c>
      <c r="N1474" t="s">
        <v>3879</v>
      </c>
      <c r="O1474" t="s">
        <v>2878</v>
      </c>
      <c r="P1474">
        <v>8178</v>
      </c>
      <c r="Q1474">
        <v>624</v>
      </c>
      <c r="R1474">
        <v>0</v>
      </c>
      <c r="S1474">
        <v>160</v>
      </c>
      <c r="T1474">
        <v>0</v>
      </c>
      <c r="U1474">
        <v>770</v>
      </c>
      <c r="V1474">
        <v>770</v>
      </c>
      <c r="W1474">
        <v>160</v>
      </c>
      <c r="X1474">
        <v>0</v>
      </c>
      <c r="Y1474">
        <v>0</v>
      </c>
      <c r="Z1474">
        <v>0</v>
      </c>
      <c r="AD1474" s="1">
        <v>41924.333333333336</v>
      </c>
      <c r="AE1474" s="1">
        <v>41946.708333333336</v>
      </c>
      <c r="AG1474" s="1">
        <v>41827.333333333336</v>
      </c>
      <c r="AH1474" s="1">
        <v>41849.708333333336</v>
      </c>
      <c r="AI1474" s="1">
        <v>41827.333333333336</v>
      </c>
      <c r="AJ1474" s="1">
        <v>41849.708333333336</v>
      </c>
      <c r="AK1474" s="1">
        <v>41827.333333333336</v>
      </c>
      <c r="AL1474" s="1">
        <v>41849.708333333336</v>
      </c>
      <c r="AM1474" s="1">
        <v>41924.333333333336</v>
      </c>
      <c r="AN1474" s="1">
        <v>41946.708333333336</v>
      </c>
      <c r="AP1474" t="s">
        <v>113</v>
      </c>
      <c r="AU1474" t="s">
        <v>3880</v>
      </c>
      <c r="AY1474" t="s">
        <v>106</v>
      </c>
      <c r="AZ1474">
        <v>0</v>
      </c>
      <c r="BA1474">
        <v>0</v>
      </c>
      <c r="BD1474" s="3">
        <v>41321.661111111112</v>
      </c>
      <c r="BE1474" s="3">
        <v>41321.663888888892</v>
      </c>
      <c r="BF1474" t="s">
        <v>115</v>
      </c>
      <c r="BG1474" t="s">
        <v>115</v>
      </c>
      <c r="BH1474">
        <v>8149</v>
      </c>
      <c r="BM1474">
        <v>43550</v>
      </c>
      <c r="BR1474" t="s">
        <v>116</v>
      </c>
      <c r="BS1474" t="s">
        <v>117</v>
      </c>
      <c r="BU1474">
        <v>1</v>
      </c>
      <c r="BV1474" t="s">
        <v>118</v>
      </c>
      <c r="BX1474" t="s">
        <v>119</v>
      </c>
      <c r="BY1474" t="s">
        <v>119</v>
      </c>
      <c r="BZ1474" t="s">
        <v>119</v>
      </c>
      <c r="CA1474">
        <v>1</v>
      </c>
      <c r="CC1474" t="s">
        <v>120</v>
      </c>
      <c r="CH1474">
        <v>540</v>
      </c>
      <c r="CI1474">
        <v>36580</v>
      </c>
      <c r="CJ1474" t="s">
        <v>106</v>
      </c>
      <c r="CK1474" t="s">
        <v>106</v>
      </c>
      <c r="CL1474">
        <v>10</v>
      </c>
      <c r="CM1474" t="s">
        <v>2867</v>
      </c>
      <c r="CO1474">
        <v>124495</v>
      </c>
      <c r="CQ1474">
        <v>0</v>
      </c>
      <c r="CR1474">
        <v>0</v>
      </c>
      <c r="CS1474">
        <v>0</v>
      </c>
      <c r="CY1474" t="s">
        <v>123</v>
      </c>
      <c r="CZ1474" t="s">
        <v>124</v>
      </c>
      <c r="DD1474" t="str" cm="1">
        <f t="array" ref="DD1474">TEXT(_xlfn.SEQUENCE(1, DATEDIF(AG1474, AH1474, "m") + 1, AG1474, 30), "YYYY-APMM")</f>
        <v>2014-AP07</v>
      </c>
      <c r="DN1474">
        <f t="shared" si="44"/>
        <v>770</v>
      </c>
      <c r="DO1474" t="str">
        <f t="shared" si="45"/>
        <v>LABOR- SUBCONTRACTOR</v>
      </c>
    </row>
    <row r="1475" spans="1:119" x14ac:dyDescent="0.35">
      <c r="A1475" t="s">
        <v>105</v>
      </c>
      <c r="B1475">
        <v>500760</v>
      </c>
      <c r="C1475">
        <v>6359</v>
      </c>
      <c r="D1475">
        <v>124497</v>
      </c>
      <c r="E1475">
        <v>13662</v>
      </c>
      <c r="F1475">
        <v>0</v>
      </c>
      <c r="G1475" t="s">
        <v>106</v>
      </c>
      <c r="H1475" t="s">
        <v>106</v>
      </c>
      <c r="I1475" t="s">
        <v>106</v>
      </c>
      <c r="J1475" t="s">
        <v>107</v>
      </c>
      <c r="K1475" t="s">
        <v>108</v>
      </c>
      <c r="L1475" t="s">
        <v>109</v>
      </c>
      <c r="M1475" t="s">
        <v>110</v>
      </c>
      <c r="N1475" t="s">
        <v>3881</v>
      </c>
      <c r="O1475" t="s">
        <v>2881</v>
      </c>
      <c r="P1475">
        <v>8178</v>
      </c>
      <c r="Q1475">
        <v>624</v>
      </c>
      <c r="R1475">
        <v>0</v>
      </c>
      <c r="S1475">
        <v>200</v>
      </c>
      <c r="T1475">
        <v>0</v>
      </c>
      <c r="U1475">
        <v>1074.5</v>
      </c>
      <c r="V1475">
        <v>1074.5</v>
      </c>
      <c r="W1475">
        <v>200</v>
      </c>
      <c r="X1475">
        <v>0</v>
      </c>
      <c r="Y1475">
        <v>0</v>
      </c>
      <c r="Z1475">
        <v>0</v>
      </c>
      <c r="AD1475" s="1">
        <v>41906.333333333336</v>
      </c>
      <c r="AE1475" s="1">
        <v>41937.708333333336</v>
      </c>
      <c r="AG1475" s="1">
        <v>41812.333333333336</v>
      </c>
      <c r="AH1475" s="1">
        <v>41840.708333333336</v>
      </c>
      <c r="AI1475" s="1">
        <v>41812.333333333336</v>
      </c>
      <c r="AJ1475" s="1">
        <v>41840.708333333336</v>
      </c>
      <c r="AK1475" s="1">
        <v>41812.333333333336</v>
      </c>
      <c r="AL1475" s="1">
        <v>41840.708333333336</v>
      </c>
      <c r="AM1475" s="1">
        <v>41906.333333333336</v>
      </c>
      <c r="AN1475" s="1">
        <v>41937.708333333336</v>
      </c>
      <c r="AP1475" t="s">
        <v>113</v>
      </c>
      <c r="AU1475" t="s">
        <v>3882</v>
      </c>
      <c r="AY1475" t="s">
        <v>106</v>
      </c>
      <c r="AZ1475">
        <v>0</v>
      </c>
      <c r="BA1475">
        <v>0</v>
      </c>
      <c r="BD1475" s="3">
        <v>41321.661111111112</v>
      </c>
      <c r="BE1475" s="3">
        <v>41321.663888888892</v>
      </c>
      <c r="BF1475" t="s">
        <v>115</v>
      </c>
      <c r="BG1475" t="s">
        <v>115</v>
      </c>
      <c r="BH1475">
        <v>8149</v>
      </c>
      <c r="BM1475">
        <v>43550</v>
      </c>
      <c r="BR1475" t="s">
        <v>116</v>
      </c>
      <c r="BS1475" t="s">
        <v>117</v>
      </c>
      <c r="BU1475">
        <v>1</v>
      </c>
      <c r="BV1475" t="s">
        <v>118</v>
      </c>
      <c r="BX1475" t="s">
        <v>119</v>
      </c>
      <c r="BY1475" t="s">
        <v>119</v>
      </c>
      <c r="BZ1475" t="s">
        <v>119</v>
      </c>
      <c r="CA1475">
        <v>1</v>
      </c>
      <c r="CC1475" t="s">
        <v>120</v>
      </c>
      <c r="CH1475">
        <v>540</v>
      </c>
      <c r="CI1475">
        <v>36580</v>
      </c>
      <c r="CJ1475" t="s">
        <v>106</v>
      </c>
      <c r="CK1475" t="s">
        <v>106</v>
      </c>
      <c r="CL1475">
        <v>10</v>
      </c>
      <c r="CM1475" t="s">
        <v>2867</v>
      </c>
      <c r="CO1475">
        <v>124495</v>
      </c>
      <c r="CQ1475">
        <v>0</v>
      </c>
      <c r="CR1475">
        <v>0</v>
      </c>
      <c r="CS1475">
        <v>0</v>
      </c>
      <c r="CY1475" t="s">
        <v>123</v>
      </c>
      <c r="CZ1475" t="s">
        <v>124</v>
      </c>
      <c r="DD1475" t="str" cm="1">
        <f t="array" ref="DD1475">TEXT(_xlfn.SEQUENCE(1, DATEDIF(AG1475, AH1475, "m") + 1, AG1475, 30), "YYYY-APMM")</f>
        <v>2014-AP06</v>
      </c>
      <c r="DN1475">
        <f t="shared" ref="DN1475:DN1538" si="46">V1475/COUNTIF(DD1475:DF1475, "&lt;&gt;")</f>
        <v>1074.5</v>
      </c>
      <c r="DO1475" t="str">
        <f t="shared" ref="DO1475:DO1538" si="47">BR1475</f>
        <v>LABOR- SUBCONTRACTOR</v>
      </c>
    </row>
    <row r="1476" spans="1:119" x14ac:dyDescent="0.35">
      <c r="A1476" t="s">
        <v>105</v>
      </c>
      <c r="B1476">
        <v>500761</v>
      </c>
      <c r="C1476">
        <v>6359</v>
      </c>
      <c r="D1476">
        <v>124497</v>
      </c>
      <c r="E1476">
        <v>13662</v>
      </c>
      <c r="F1476">
        <v>0</v>
      </c>
      <c r="G1476" t="s">
        <v>106</v>
      </c>
      <c r="H1476" t="s">
        <v>106</v>
      </c>
      <c r="I1476" t="s">
        <v>106</v>
      </c>
      <c r="J1476" t="s">
        <v>107</v>
      </c>
      <c r="K1476" t="s">
        <v>108</v>
      </c>
      <c r="L1476" t="s">
        <v>109</v>
      </c>
      <c r="M1476" t="s">
        <v>110</v>
      </c>
      <c r="N1476" t="s">
        <v>3883</v>
      </c>
      <c r="O1476" t="s">
        <v>2884</v>
      </c>
      <c r="P1476">
        <v>8178</v>
      </c>
      <c r="Q1476">
        <v>624</v>
      </c>
      <c r="R1476">
        <v>600</v>
      </c>
      <c r="S1476">
        <v>120</v>
      </c>
      <c r="T1476">
        <v>0</v>
      </c>
      <c r="U1476">
        <v>440</v>
      </c>
      <c r="V1476">
        <v>440</v>
      </c>
      <c r="W1476">
        <v>120</v>
      </c>
      <c r="X1476">
        <v>0</v>
      </c>
      <c r="Y1476">
        <v>0</v>
      </c>
      <c r="Z1476">
        <v>0</v>
      </c>
      <c r="AD1476" s="1">
        <v>41941.333333333336</v>
      </c>
      <c r="AE1476" s="1">
        <v>41958.708333333336</v>
      </c>
      <c r="AG1476" s="1">
        <v>41844.333333333336</v>
      </c>
      <c r="AH1476" s="1">
        <v>41864.708333333336</v>
      </c>
      <c r="AI1476" s="1">
        <v>41844.333333333336</v>
      </c>
      <c r="AJ1476" s="1">
        <v>41864.708333333336</v>
      </c>
      <c r="AK1476" s="1">
        <v>41844.333333333336</v>
      </c>
      <c r="AL1476" s="1">
        <v>41864.708333333336</v>
      </c>
      <c r="AM1476" s="1">
        <v>41941.333333333336</v>
      </c>
      <c r="AN1476" s="1">
        <v>41958.708333333336</v>
      </c>
      <c r="AP1476" t="s">
        <v>113</v>
      </c>
      <c r="AU1476" t="s">
        <v>3884</v>
      </c>
      <c r="AY1476" t="s">
        <v>106</v>
      </c>
      <c r="AZ1476">
        <v>0</v>
      </c>
      <c r="BA1476">
        <v>0</v>
      </c>
      <c r="BD1476" s="3">
        <v>41321.661111111112</v>
      </c>
      <c r="BE1476" s="3">
        <v>41321.663888888892</v>
      </c>
      <c r="BF1476" t="s">
        <v>115</v>
      </c>
      <c r="BG1476" t="s">
        <v>115</v>
      </c>
      <c r="BH1476">
        <v>8149</v>
      </c>
      <c r="BM1476">
        <v>43550</v>
      </c>
      <c r="BR1476" t="s">
        <v>116</v>
      </c>
      <c r="BS1476" t="s">
        <v>117</v>
      </c>
      <c r="BU1476">
        <v>1</v>
      </c>
      <c r="BV1476" t="s">
        <v>118</v>
      </c>
      <c r="BX1476" t="s">
        <v>119</v>
      </c>
      <c r="BY1476" t="s">
        <v>119</v>
      </c>
      <c r="BZ1476" t="s">
        <v>119</v>
      </c>
      <c r="CA1476">
        <v>1</v>
      </c>
      <c r="CC1476" t="s">
        <v>120</v>
      </c>
      <c r="CH1476">
        <v>540</v>
      </c>
      <c r="CI1476">
        <v>36580</v>
      </c>
      <c r="CJ1476" t="s">
        <v>106</v>
      </c>
      <c r="CK1476" t="s">
        <v>106</v>
      </c>
      <c r="CL1476">
        <v>10</v>
      </c>
      <c r="CM1476" t="s">
        <v>2867</v>
      </c>
      <c r="CO1476">
        <v>124495</v>
      </c>
      <c r="CQ1476">
        <v>0</v>
      </c>
      <c r="CR1476">
        <v>0</v>
      </c>
      <c r="CS1476">
        <v>0</v>
      </c>
      <c r="CY1476" t="s">
        <v>123</v>
      </c>
      <c r="CZ1476" t="s">
        <v>124</v>
      </c>
      <c r="DD1476" t="str" cm="1">
        <f t="array" ref="DD1476">TEXT(_xlfn.SEQUENCE(1, DATEDIF(AG1476, AH1476, "m") + 1, AG1476, 30), "YYYY-APMM")</f>
        <v>2014-AP07</v>
      </c>
      <c r="DN1476">
        <f t="shared" si="46"/>
        <v>440</v>
      </c>
      <c r="DO1476" t="str">
        <f t="shared" si="47"/>
        <v>LABOR- SUBCONTRACTOR</v>
      </c>
    </row>
    <row r="1477" spans="1:119" x14ac:dyDescent="0.35">
      <c r="A1477" t="s">
        <v>105</v>
      </c>
      <c r="B1477">
        <v>500762</v>
      </c>
      <c r="C1477">
        <v>6359</v>
      </c>
      <c r="D1477">
        <v>124499</v>
      </c>
      <c r="E1477">
        <v>13662</v>
      </c>
      <c r="F1477">
        <v>0</v>
      </c>
      <c r="G1477" t="s">
        <v>106</v>
      </c>
      <c r="H1477" t="s">
        <v>106</v>
      </c>
      <c r="I1477" t="s">
        <v>106</v>
      </c>
      <c r="J1477" t="s">
        <v>107</v>
      </c>
      <c r="K1477" t="s">
        <v>108</v>
      </c>
      <c r="L1477" t="s">
        <v>109</v>
      </c>
      <c r="M1477" t="s">
        <v>110</v>
      </c>
      <c r="N1477" t="s">
        <v>3885</v>
      </c>
      <c r="O1477" t="s">
        <v>2905</v>
      </c>
      <c r="P1477">
        <v>8168</v>
      </c>
      <c r="Q1477">
        <v>24</v>
      </c>
      <c r="R1477">
        <v>0</v>
      </c>
      <c r="S1477">
        <v>200</v>
      </c>
      <c r="T1477">
        <v>0</v>
      </c>
      <c r="U1477">
        <v>9175</v>
      </c>
      <c r="V1477">
        <v>9175</v>
      </c>
      <c r="W1477">
        <v>200</v>
      </c>
      <c r="X1477">
        <v>0</v>
      </c>
      <c r="Y1477">
        <v>0</v>
      </c>
      <c r="Z1477">
        <v>0</v>
      </c>
      <c r="AD1477" s="1">
        <v>41767.333333333336</v>
      </c>
      <c r="AE1477" s="1">
        <v>41795.708333333336</v>
      </c>
      <c r="AG1477" s="1">
        <v>41764.333333333336</v>
      </c>
      <c r="AH1477" s="1">
        <v>41792.708333333336</v>
      </c>
      <c r="AI1477" s="1">
        <v>41764.333333333336</v>
      </c>
      <c r="AJ1477" s="1">
        <v>41792.708333333336</v>
      </c>
      <c r="AK1477" s="1">
        <v>41764.333333333336</v>
      </c>
      <c r="AL1477" s="1">
        <v>41792.708333333336</v>
      </c>
      <c r="AM1477" s="1">
        <v>41767.333333333336</v>
      </c>
      <c r="AN1477" s="1">
        <v>41795.708333333336</v>
      </c>
      <c r="AP1477" t="s">
        <v>113</v>
      </c>
      <c r="AU1477" t="s">
        <v>3886</v>
      </c>
      <c r="AY1477" t="s">
        <v>106</v>
      </c>
      <c r="AZ1477">
        <v>0</v>
      </c>
      <c r="BA1477">
        <v>0</v>
      </c>
      <c r="BD1477" s="3">
        <v>41321.661111111112</v>
      </c>
      <c r="BE1477" s="3">
        <v>41321.663888888892</v>
      </c>
      <c r="BF1477" t="s">
        <v>115</v>
      </c>
      <c r="BG1477" t="s">
        <v>115</v>
      </c>
      <c r="BH1477">
        <v>8149</v>
      </c>
      <c r="BM1477">
        <v>43450</v>
      </c>
      <c r="BR1477" t="s">
        <v>1309</v>
      </c>
      <c r="BS1477" t="s">
        <v>1310</v>
      </c>
      <c r="BU1477">
        <v>1</v>
      </c>
      <c r="BV1477" t="s">
        <v>118</v>
      </c>
      <c r="BX1477" t="s">
        <v>119</v>
      </c>
      <c r="BY1477" t="s">
        <v>119</v>
      </c>
      <c r="BZ1477" t="s">
        <v>119</v>
      </c>
      <c r="CA1477">
        <v>1</v>
      </c>
      <c r="CC1477" t="s">
        <v>120</v>
      </c>
      <c r="CH1477">
        <v>540</v>
      </c>
      <c r="CI1477">
        <v>36550</v>
      </c>
      <c r="CJ1477" t="s">
        <v>106</v>
      </c>
      <c r="CK1477" t="s">
        <v>106</v>
      </c>
      <c r="CL1477">
        <v>15</v>
      </c>
      <c r="CM1477" t="s">
        <v>2963</v>
      </c>
      <c r="CO1477">
        <v>124498</v>
      </c>
      <c r="CQ1477">
        <v>0</v>
      </c>
      <c r="CR1477">
        <v>0</v>
      </c>
      <c r="CS1477">
        <v>0</v>
      </c>
      <c r="CY1477" t="s">
        <v>123</v>
      </c>
      <c r="CZ1477" t="s">
        <v>124</v>
      </c>
      <c r="DD1477" t="str" cm="1">
        <f t="array" ref="DD1477">TEXT(_xlfn.SEQUENCE(1, DATEDIF(AG1477, AH1477, "m") + 1, AG1477, 30), "YYYY-APMM")</f>
        <v>2014-AP05</v>
      </c>
      <c r="DN1477">
        <f t="shared" si="46"/>
        <v>9175</v>
      </c>
      <c r="DO1477" t="str">
        <f t="shared" si="47"/>
        <v>BLOCK MASON SK</v>
      </c>
    </row>
    <row r="1478" spans="1:119" x14ac:dyDescent="0.35">
      <c r="A1478" t="s">
        <v>105</v>
      </c>
      <c r="B1478">
        <v>500763</v>
      </c>
      <c r="C1478">
        <v>6359</v>
      </c>
      <c r="D1478">
        <v>124499</v>
      </c>
      <c r="E1478">
        <v>13662</v>
      </c>
      <c r="F1478">
        <v>0</v>
      </c>
      <c r="G1478" t="s">
        <v>106</v>
      </c>
      <c r="H1478" t="s">
        <v>106</v>
      </c>
      <c r="I1478" t="s">
        <v>106</v>
      </c>
      <c r="J1478" t="s">
        <v>107</v>
      </c>
      <c r="K1478" t="s">
        <v>108</v>
      </c>
      <c r="L1478" t="s">
        <v>109</v>
      </c>
      <c r="M1478" t="s">
        <v>110</v>
      </c>
      <c r="N1478" t="s">
        <v>3887</v>
      </c>
      <c r="O1478" t="s">
        <v>2908</v>
      </c>
      <c r="P1478">
        <v>8169</v>
      </c>
      <c r="Q1478">
        <v>24</v>
      </c>
      <c r="R1478">
        <v>0</v>
      </c>
      <c r="S1478">
        <v>200</v>
      </c>
      <c r="T1478">
        <v>0</v>
      </c>
      <c r="U1478">
        <v>9399</v>
      </c>
      <c r="V1478">
        <v>9399</v>
      </c>
      <c r="W1478">
        <v>200</v>
      </c>
      <c r="X1478">
        <v>0</v>
      </c>
      <c r="Y1478">
        <v>0</v>
      </c>
      <c r="Z1478">
        <v>0</v>
      </c>
      <c r="AD1478" s="1">
        <v>41794.333333333336</v>
      </c>
      <c r="AE1478" s="1">
        <v>41822.708333333336</v>
      </c>
      <c r="AG1478" s="1">
        <v>41791.333333333336</v>
      </c>
      <c r="AH1478" s="1">
        <v>41819.708333333336</v>
      </c>
      <c r="AI1478" s="1">
        <v>41791.333333333336</v>
      </c>
      <c r="AJ1478" s="1">
        <v>41819.708333333336</v>
      </c>
      <c r="AK1478" s="1">
        <v>41791.333333333336</v>
      </c>
      <c r="AL1478" s="1">
        <v>41819.708333333336</v>
      </c>
      <c r="AM1478" s="1">
        <v>41794.333333333336</v>
      </c>
      <c r="AN1478" s="1">
        <v>41822.708333333336</v>
      </c>
      <c r="AP1478" t="s">
        <v>113</v>
      </c>
      <c r="AU1478" t="s">
        <v>3888</v>
      </c>
      <c r="AY1478" t="s">
        <v>106</v>
      </c>
      <c r="AZ1478">
        <v>0</v>
      </c>
      <c r="BA1478">
        <v>0</v>
      </c>
      <c r="BD1478" s="3">
        <v>41321.661111111112</v>
      </c>
      <c r="BE1478" s="3">
        <v>41321.663888888892</v>
      </c>
      <c r="BF1478" t="s">
        <v>115</v>
      </c>
      <c r="BG1478" t="s">
        <v>115</v>
      </c>
      <c r="BH1478">
        <v>8149</v>
      </c>
      <c r="BM1478">
        <v>43460</v>
      </c>
      <c r="BR1478" t="s">
        <v>2848</v>
      </c>
      <c r="BS1478" t="s">
        <v>2849</v>
      </c>
      <c r="BU1478">
        <v>1</v>
      </c>
      <c r="BV1478" t="s">
        <v>118</v>
      </c>
      <c r="BX1478" t="s">
        <v>119</v>
      </c>
      <c r="BY1478" t="s">
        <v>119</v>
      </c>
      <c r="BZ1478" t="s">
        <v>119</v>
      </c>
      <c r="CA1478">
        <v>1</v>
      </c>
      <c r="CC1478" t="s">
        <v>120</v>
      </c>
      <c r="CH1478">
        <v>540</v>
      </c>
      <c r="CI1478">
        <v>36550</v>
      </c>
      <c r="CJ1478" t="s">
        <v>106</v>
      </c>
      <c r="CK1478" t="s">
        <v>106</v>
      </c>
      <c r="CL1478">
        <v>15</v>
      </c>
      <c r="CM1478" t="s">
        <v>2963</v>
      </c>
      <c r="CO1478">
        <v>124498</v>
      </c>
      <c r="CQ1478">
        <v>0</v>
      </c>
      <c r="CR1478">
        <v>0</v>
      </c>
      <c r="CS1478">
        <v>0</v>
      </c>
      <c r="CY1478" t="s">
        <v>123</v>
      </c>
      <c r="CZ1478" t="s">
        <v>124</v>
      </c>
      <c r="DD1478" t="str" cm="1">
        <f t="array" ref="DD1478">TEXT(_xlfn.SEQUENCE(1, DATEDIF(AG1478, AH1478, "m") + 1, AG1478, 30), "YYYY-APMM")</f>
        <v>2014-AP06</v>
      </c>
      <c r="DN1478">
        <f t="shared" si="46"/>
        <v>9399</v>
      </c>
      <c r="DO1478" t="str">
        <f t="shared" si="47"/>
        <v>PLASTER MASON SK</v>
      </c>
    </row>
    <row r="1479" spans="1:119" x14ac:dyDescent="0.35">
      <c r="A1479" t="s">
        <v>105</v>
      </c>
      <c r="B1479">
        <v>500764</v>
      </c>
      <c r="C1479">
        <v>6359</v>
      </c>
      <c r="D1479">
        <v>124499</v>
      </c>
      <c r="E1479">
        <v>13662</v>
      </c>
      <c r="F1479">
        <v>0</v>
      </c>
      <c r="G1479" t="s">
        <v>106</v>
      </c>
      <c r="H1479" t="s">
        <v>106</v>
      </c>
      <c r="I1479" t="s">
        <v>106</v>
      </c>
      <c r="J1479" t="s">
        <v>107</v>
      </c>
      <c r="K1479" t="s">
        <v>108</v>
      </c>
      <c r="L1479" t="s">
        <v>109</v>
      </c>
      <c r="M1479" t="s">
        <v>110</v>
      </c>
      <c r="N1479" t="s">
        <v>3889</v>
      </c>
      <c r="O1479" t="s">
        <v>2911</v>
      </c>
      <c r="P1479">
        <v>8164</v>
      </c>
      <c r="Q1479">
        <v>160</v>
      </c>
      <c r="R1479">
        <v>136</v>
      </c>
      <c r="S1479">
        <v>168</v>
      </c>
      <c r="T1479">
        <v>0</v>
      </c>
      <c r="U1479">
        <v>1352</v>
      </c>
      <c r="V1479">
        <v>1352</v>
      </c>
      <c r="W1479">
        <v>168</v>
      </c>
      <c r="X1479">
        <v>0</v>
      </c>
      <c r="Y1479">
        <v>0</v>
      </c>
      <c r="Z1479">
        <v>0</v>
      </c>
      <c r="AD1479" s="1">
        <v>41822.333333333336</v>
      </c>
      <c r="AE1479" s="1">
        <v>41846.708333333336</v>
      </c>
      <c r="AG1479" s="1">
        <v>41799.333333333336</v>
      </c>
      <c r="AH1479" s="1">
        <v>41822.708333333336</v>
      </c>
      <c r="AI1479" s="1">
        <v>41799.333333333336</v>
      </c>
      <c r="AJ1479" s="1">
        <v>41822.708333333336</v>
      </c>
      <c r="AK1479" s="1">
        <v>41799.333333333336</v>
      </c>
      <c r="AL1479" s="1">
        <v>41822.708333333336</v>
      </c>
      <c r="AM1479" s="1">
        <v>41822.333333333336</v>
      </c>
      <c r="AN1479" s="1">
        <v>41846.708333333336</v>
      </c>
      <c r="AP1479" t="s">
        <v>113</v>
      </c>
      <c r="AU1479" t="s">
        <v>3890</v>
      </c>
      <c r="AY1479" t="s">
        <v>106</v>
      </c>
      <c r="AZ1479">
        <v>0</v>
      </c>
      <c r="BA1479">
        <v>0</v>
      </c>
      <c r="BD1479" s="3">
        <v>41321.661111111112</v>
      </c>
      <c r="BE1479" s="3">
        <v>41321.663888888892</v>
      </c>
      <c r="BF1479" t="s">
        <v>115</v>
      </c>
      <c r="BG1479" t="s">
        <v>115</v>
      </c>
      <c r="BH1479">
        <v>8149</v>
      </c>
      <c r="BM1479">
        <v>43410</v>
      </c>
      <c r="BR1479" t="s">
        <v>2865</v>
      </c>
      <c r="BS1479" t="s">
        <v>2866</v>
      </c>
      <c r="BU1479">
        <v>1</v>
      </c>
      <c r="BV1479" t="s">
        <v>118</v>
      </c>
      <c r="BX1479" t="s">
        <v>119</v>
      </c>
      <c r="BY1479" t="s">
        <v>119</v>
      </c>
      <c r="BZ1479" t="s">
        <v>119</v>
      </c>
      <c r="CA1479">
        <v>1</v>
      </c>
      <c r="CC1479" t="s">
        <v>120</v>
      </c>
      <c r="CH1479">
        <v>540</v>
      </c>
      <c r="CI1479">
        <v>36550</v>
      </c>
      <c r="CJ1479" t="s">
        <v>106</v>
      </c>
      <c r="CK1479" t="s">
        <v>106</v>
      </c>
      <c r="CL1479">
        <v>15</v>
      </c>
      <c r="CM1479" t="s">
        <v>2963</v>
      </c>
      <c r="CO1479">
        <v>124498</v>
      </c>
      <c r="CQ1479">
        <v>0</v>
      </c>
      <c r="CR1479">
        <v>0</v>
      </c>
      <c r="CS1479">
        <v>0</v>
      </c>
      <c r="CY1479" t="s">
        <v>123</v>
      </c>
      <c r="CZ1479" t="s">
        <v>124</v>
      </c>
      <c r="DD1479" t="str" cm="1">
        <f t="array" ref="DD1479">TEXT(_xlfn.SEQUENCE(1, DATEDIF(AG1479, AH1479, "m") + 1, AG1479, 30), "YYYY-APMM")</f>
        <v>2014-AP06</v>
      </c>
      <c r="DN1479">
        <f t="shared" si="46"/>
        <v>1352</v>
      </c>
      <c r="DO1479" t="str">
        <f t="shared" si="47"/>
        <v>SCREED MASON SK</v>
      </c>
    </row>
    <row r="1480" spans="1:119" x14ac:dyDescent="0.35">
      <c r="A1480" t="s">
        <v>105</v>
      </c>
      <c r="B1480">
        <v>500765</v>
      </c>
      <c r="C1480">
        <v>6359</v>
      </c>
      <c r="D1480">
        <v>124499</v>
      </c>
      <c r="E1480">
        <v>13662</v>
      </c>
      <c r="F1480">
        <v>0</v>
      </c>
      <c r="G1480" t="s">
        <v>106</v>
      </c>
      <c r="H1480" t="s">
        <v>106</v>
      </c>
      <c r="I1480" t="s">
        <v>106</v>
      </c>
      <c r="J1480" t="s">
        <v>107</v>
      </c>
      <c r="K1480" t="s">
        <v>108</v>
      </c>
      <c r="L1480" t="s">
        <v>109</v>
      </c>
      <c r="M1480" t="s">
        <v>110</v>
      </c>
      <c r="N1480" t="s">
        <v>3891</v>
      </c>
      <c r="O1480" t="s">
        <v>2969</v>
      </c>
      <c r="P1480">
        <v>8178</v>
      </c>
      <c r="Q1480">
        <v>24</v>
      </c>
      <c r="R1480">
        <v>0</v>
      </c>
      <c r="S1480">
        <v>120</v>
      </c>
      <c r="T1480">
        <v>0</v>
      </c>
      <c r="U1480">
        <v>1716</v>
      </c>
      <c r="V1480">
        <v>1716</v>
      </c>
      <c r="W1480">
        <v>120</v>
      </c>
      <c r="X1480">
        <v>0</v>
      </c>
      <c r="Y1480">
        <v>0</v>
      </c>
      <c r="Z1480">
        <v>0</v>
      </c>
      <c r="AD1480" s="1">
        <v>41815.333333333336</v>
      </c>
      <c r="AE1480" s="1">
        <v>41832.708333333336</v>
      </c>
      <c r="AG1480" s="1">
        <v>41812.333333333336</v>
      </c>
      <c r="AH1480" s="1">
        <v>41828.708333333336</v>
      </c>
      <c r="AI1480" s="1">
        <v>41812.333333333336</v>
      </c>
      <c r="AJ1480" s="1">
        <v>41828.708333333336</v>
      </c>
      <c r="AK1480" s="1">
        <v>41812.333333333336</v>
      </c>
      <c r="AL1480" s="1">
        <v>41828.708333333336</v>
      </c>
      <c r="AM1480" s="1">
        <v>41815.333333333336</v>
      </c>
      <c r="AN1480" s="1">
        <v>41832.708333333336</v>
      </c>
      <c r="AP1480" t="s">
        <v>113</v>
      </c>
      <c r="AU1480" t="s">
        <v>3892</v>
      </c>
      <c r="AY1480" t="s">
        <v>106</v>
      </c>
      <c r="AZ1480">
        <v>0</v>
      </c>
      <c r="BA1480">
        <v>0</v>
      </c>
      <c r="BD1480" s="3">
        <v>41321.661111111112</v>
      </c>
      <c r="BE1480" s="3">
        <v>41321.663888888892</v>
      </c>
      <c r="BF1480" t="s">
        <v>115</v>
      </c>
      <c r="BG1480" t="s">
        <v>115</v>
      </c>
      <c r="BH1480">
        <v>8149</v>
      </c>
      <c r="BM1480">
        <v>43550</v>
      </c>
      <c r="BR1480" t="s">
        <v>116</v>
      </c>
      <c r="BS1480" t="s">
        <v>117</v>
      </c>
      <c r="BU1480">
        <v>1</v>
      </c>
      <c r="BV1480" t="s">
        <v>118</v>
      </c>
      <c r="BX1480" t="s">
        <v>119</v>
      </c>
      <c r="BY1480" t="s">
        <v>119</v>
      </c>
      <c r="BZ1480" t="s">
        <v>119</v>
      </c>
      <c r="CA1480">
        <v>1</v>
      </c>
      <c r="CC1480" t="s">
        <v>120</v>
      </c>
      <c r="CH1480">
        <v>540</v>
      </c>
      <c r="CI1480">
        <v>36550</v>
      </c>
      <c r="CJ1480" t="s">
        <v>106</v>
      </c>
      <c r="CK1480" t="s">
        <v>106</v>
      </c>
      <c r="CL1480">
        <v>15</v>
      </c>
      <c r="CM1480" t="s">
        <v>2963</v>
      </c>
      <c r="CO1480">
        <v>124498</v>
      </c>
      <c r="CQ1480">
        <v>0</v>
      </c>
      <c r="CR1480">
        <v>0</v>
      </c>
      <c r="CS1480">
        <v>0</v>
      </c>
      <c r="CY1480" t="s">
        <v>123</v>
      </c>
      <c r="CZ1480" t="s">
        <v>124</v>
      </c>
      <c r="DD1480" t="str" cm="1">
        <f t="array" ref="DD1480">TEXT(_xlfn.SEQUENCE(1, DATEDIF(AG1480, AH1480, "m") + 1, AG1480, 30), "YYYY-APMM")</f>
        <v>2014-AP06</v>
      </c>
      <c r="DN1480">
        <f t="shared" si="46"/>
        <v>1716</v>
      </c>
      <c r="DO1480" t="str">
        <f t="shared" si="47"/>
        <v>LABOR- SUBCONTRACTOR</v>
      </c>
    </row>
    <row r="1481" spans="1:119" x14ac:dyDescent="0.35">
      <c r="A1481" t="s">
        <v>105</v>
      </c>
      <c r="B1481">
        <v>500766</v>
      </c>
      <c r="C1481">
        <v>6359</v>
      </c>
      <c r="D1481">
        <v>124499</v>
      </c>
      <c r="E1481">
        <v>13662</v>
      </c>
      <c r="F1481">
        <v>0</v>
      </c>
      <c r="G1481" t="s">
        <v>106</v>
      </c>
      <c r="H1481" t="s">
        <v>106</v>
      </c>
      <c r="I1481" t="s">
        <v>106</v>
      </c>
      <c r="J1481" t="s">
        <v>107</v>
      </c>
      <c r="K1481" t="s">
        <v>108</v>
      </c>
      <c r="L1481" t="s">
        <v>109</v>
      </c>
      <c r="M1481" t="s">
        <v>110</v>
      </c>
      <c r="N1481" t="s">
        <v>3893</v>
      </c>
      <c r="O1481" t="s">
        <v>2917</v>
      </c>
      <c r="P1481">
        <v>8178</v>
      </c>
      <c r="Q1481">
        <v>232</v>
      </c>
      <c r="R1481">
        <v>208</v>
      </c>
      <c r="S1481">
        <v>200</v>
      </c>
      <c r="T1481">
        <v>0</v>
      </c>
      <c r="U1481">
        <v>6570.3</v>
      </c>
      <c r="V1481">
        <v>6570.3</v>
      </c>
      <c r="W1481">
        <v>200</v>
      </c>
      <c r="X1481">
        <v>0</v>
      </c>
      <c r="Y1481">
        <v>0</v>
      </c>
      <c r="Z1481">
        <v>0</v>
      </c>
      <c r="AD1481" s="1">
        <v>41841.333333333336</v>
      </c>
      <c r="AE1481" s="1">
        <v>41872.708333333336</v>
      </c>
      <c r="AG1481" s="1">
        <v>41807.333333333336</v>
      </c>
      <c r="AH1481" s="1">
        <v>41835.708333333336</v>
      </c>
      <c r="AI1481" s="1">
        <v>41807.333333333336</v>
      </c>
      <c r="AJ1481" s="1">
        <v>41835.708333333336</v>
      </c>
      <c r="AK1481" s="1">
        <v>41807.333333333336</v>
      </c>
      <c r="AL1481" s="1">
        <v>41835.708333333336</v>
      </c>
      <c r="AM1481" s="1">
        <v>41841.333333333336</v>
      </c>
      <c r="AN1481" s="1">
        <v>41872.708333333336</v>
      </c>
      <c r="AP1481" t="s">
        <v>113</v>
      </c>
      <c r="AU1481" t="s">
        <v>3894</v>
      </c>
      <c r="AY1481" t="s">
        <v>106</v>
      </c>
      <c r="AZ1481">
        <v>0</v>
      </c>
      <c r="BA1481">
        <v>0</v>
      </c>
      <c r="BD1481" s="3">
        <v>41321.661111111112</v>
      </c>
      <c r="BE1481" s="3">
        <v>41328.377083333333</v>
      </c>
      <c r="BF1481" t="s">
        <v>115</v>
      </c>
      <c r="BG1481" t="s">
        <v>115</v>
      </c>
      <c r="BH1481">
        <v>8149</v>
      </c>
      <c r="BM1481">
        <v>43550</v>
      </c>
      <c r="BR1481" t="s">
        <v>116</v>
      </c>
      <c r="BS1481" t="s">
        <v>117</v>
      </c>
      <c r="BU1481">
        <v>1</v>
      </c>
      <c r="BV1481" t="s">
        <v>118</v>
      </c>
      <c r="BX1481" t="s">
        <v>119</v>
      </c>
      <c r="BY1481" t="s">
        <v>119</v>
      </c>
      <c r="BZ1481" t="s">
        <v>119</v>
      </c>
      <c r="CA1481">
        <v>1</v>
      </c>
      <c r="CC1481" t="s">
        <v>120</v>
      </c>
      <c r="CH1481">
        <v>540</v>
      </c>
      <c r="CI1481">
        <v>36550</v>
      </c>
      <c r="CJ1481" t="s">
        <v>106</v>
      </c>
      <c r="CK1481" t="s">
        <v>106</v>
      </c>
      <c r="CL1481">
        <v>15</v>
      </c>
      <c r="CM1481" t="s">
        <v>2963</v>
      </c>
      <c r="CO1481">
        <v>124498</v>
      </c>
      <c r="CQ1481">
        <v>0</v>
      </c>
      <c r="CR1481">
        <v>0</v>
      </c>
      <c r="CS1481">
        <v>0</v>
      </c>
      <c r="CY1481" t="s">
        <v>123</v>
      </c>
      <c r="CZ1481" t="s">
        <v>124</v>
      </c>
      <c r="DD1481" t="str" cm="1">
        <f t="array" ref="DD1481">TEXT(_xlfn.SEQUENCE(1, DATEDIF(AG1481, AH1481, "m") + 1, AG1481, 30), "YYYY-APMM")</f>
        <v>2014-AP06</v>
      </c>
      <c r="DN1481">
        <f t="shared" si="46"/>
        <v>6570.3</v>
      </c>
      <c r="DO1481" t="str">
        <f t="shared" si="47"/>
        <v>LABOR- SUBCONTRACTOR</v>
      </c>
    </row>
    <row r="1482" spans="1:119" x14ac:dyDescent="0.35">
      <c r="A1482" t="s">
        <v>105</v>
      </c>
      <c r="B1482">
        <v>500767</v>
      </c>
      <c r="C1482">
        <v>6359</v>
      </c>
      <c r="D1482">
        <v>124499</v>
      </c>
      <c r="E1482">
        <v>13662</v>
      </c>
      <c r="F1482">
        <v>0</v>
      </c>
      <c r="G1482" t="s">
        <v>106</v>
      </c>
      <c r="H1482" t="s">
        <v>106</v>
      </c>
      <c r="I1482" t="s">
        <v>106</v>
      </c>
      <c r="J1482" t="s">
        <v>107</v>
      </c>
      <c r="K1482" t="s">
        <v>108</v>
      </c>
      <c r="L1482" t="s">
        <v>109</v>
      </c>
      <c r="M1482" t="s">
        <v>110</v>
      </c>
      <c r="N1482" t="s">
        <v>3895</v>
      </c>
      <c r="O1482" t="s">
        <v>2920</v>
      </c>
      <c r="P1482">
        <v>8170</v>
      </c>
      <c r="Q1482">
        <v>24</v>
      </c>
      <c r="R1482">
        <v>0</v>
      </c>
      <c r="S1482">
        <v>200</v>
      </c>
      <c r="T1482">
        <v>0</v>
      </c>
      <c r="U1482">
        <v>1893.75</v>
      </c>
      <c r="V1482">
        <v>1893.75</v>
      </c>
      <c r="W1482">
        <v>200</v>
      </c>
      <c r="X1482">
        <v>0</v>
      </c>
      <c r="Y1482">
        <v>0</v>
      </c>
      <c r="Z1482">
        <v>0</v>
      </c>
      <c r="AD1482" s="1">
        <v>41825.333333333336</v>
      </c>
      <c r="AE1482" s="1">
        <v>41856.708333333336</v>
      </c>
      <c r="AG1482" s="1">
        <v>41821.333333333336</v>
      </c>
      <c r="AH1482" s="1">
        <v>41849.708333333336</v>
      </c>
      <c r="AI1482" s="1">
        <v>41821.333333333336</v>
      </c>
      <c r="AJ1482" s="1">
        <v>41849.708333333336</v>
      </c>
      <c r="AK1482" s="1">
        <v>41821.333333333336</v>
      </c>
      <c r="AL1482" s="1">
        <v>41849.708333333336</v>
      </c>
      <c r="AM1482" s="1">
        <v>41825.333333333336</v>
      </c>
      <c r="AN1482" s="1">
        <v>41856.708333333336</v>
      </c>
      <c r="AP1482" t="s">
        <v>113</v>
      </c>
      <c r="AU1482" t="s">
        <v>3896</v>
      </c>
      <c r="AY1482" t="s">
        <v>106</v>
      </c>
      <c r="AZ1482">
        <v>0</v>
      </c>
      <c r="BA1482">
        <v>0</v>
      </c>
      <c r="BD1482" s="3">
        <v>41321.661111111112</v>
      </c>
      <c r="BE1482" s="3">
        <v>41321.663888888892</v>
      </c>
      <c r="BF1482" t="s">
        <v>115</v>
      </c>
      <c r="BG1482" t="s">
        <v>115</v>
      </c>
      <c r="BH1482">
        <v>8149</v>
      </c>
      <c r="BM1482">
        <v>43470</v>
      </c>
      <c r="BR1482" t="s">
        <v>2854</v>
      </c>
      <c r="BS1482" t="s">
        <v>2855</v>
      </c>
      <c r="BU1482">
        <v>1</v>
      </c>
      <c r="BV1482" t="s">
        <v>118</v>
      </c>
      <c r="BX1482" t="s">
        <v>119</v>
      </c>
      <c r="BY1482" t="s">
        <v>119</v>
      </c>
      <c r="BZ1482" t="s">
        <v>119</v>
      </c>
      <c r="CA1482">
        <v>1</v>
      </c>
      <c r="CC1482" t="s">
        <v>120</v>
      </c>
      <c r="CH1482">
        <v>540</v>
      </c>
      <c r="CI1482">
        <v>36550</v>
      </c>
      <c r="CJ1482" t="s">
        <v>106</v>
      </c>
      <c r="CK1482" t="s">
        <v>106</v>
      </c>
      <c r="CL1482">
        <v>15</v>
      </c>
      <c r="CM1482" t="s">
        <v>2963</v>
      </c>
      <c r="CO1482">
        <v>124498</v>
      </c>
      <c r="CQ1482">
        <v>0</v>
      </c>
      <c r="CR1482">
        <v>0</v>
      </c>
      <c r="CS1482">
        <v>0</v>
      </c>
      <c r="CY1482" t="s">
        <v>123</v>
      </c>
      <c r="CZ1482" t="s">
        <v>124</v>
      </c>
      <c r="DD1482" t="str" cm="1">
        <f t="array" ref="DD1482">TEXT(_xlfn.SEQUENCE(1, DATEDIF(AG1482, AH1482, "m") + 1, AG1482, 30), "YYYY-APMM")</f>
        <v>2014-AP07</v>
      </c>
      <c r="DN1482">
        <f t="shared" si="46"/>
        <v>1893.75</v>
      </c>
      <c r="DO1482" t="str">
        <f t="shared" si="47"/>
        <v>TILE MASON SK</v>
      </c>
    </row>
    <row r="1483" spans="1:119" x14ac:dyDescent="0.35">
      <c r="A1483" t="s">
        <v>105</v>
      </c>
      <c r="B1483">
        <v>500768</v>
      </c>
      <c r="C1483">
        <v>6359</v>
      </c>
      <c r="D1483">
        <v>124499</v>
      </c>
      <c r="E1483">
        <v>13662</v>
      </c>
      <c r="F1483">
        <v>0</v>
      </c>
      <c r="G1483" t="s">
        <v>106</v>
      </c>
      <c r="H1483" t="s">
        <v>106</v>
      </c>
      <c r="I1483" t="s">
        <v>106</v>
      </c>
      <c r="J1483" t="s">
        <v>107</v>
      </c>
      <c r="K1483" t="s">
        <v>108</v>
      </c>
      <c r="L1483" t="s">
        <v>109</v>
      </c>
      <c r="M1483" t="s">
        <v>110</v>
      </c>
      <c r="N1483" t="s">
        <v>3897</v>
      </c>
      <c r="O1483" t="s">
        <v>2923</v>
      </c>
      <c r="P1483">
        <v>8170</v>
      </c>
      <c r="Q1483">
        <v>24</v>
      </c>
      <c r="R1483">
        <v>0</v>
      </c>
      <c r="S1483">
        <v>200</v>
      </c>
      <c r="T1483">
        <v>0</v>
      </c>
      <c r="U1483">
        <v>1675</v>
      </c>
      <c r="V1483">
        <v>1675</v>
      </c>
      <c r="W1483">
        <v>200</v>
      </c>
      <c r="X1483">
        <v>0</v>
      </c>
      <c r="Y1483">
        <v>0</v>
      </c>
      <c r="Z1483">
        <v>0</v>
      </c>
      <c r="AD1483" s="1">
        <v>41834.333333333336</v>
      </c>
      <c r="AE1483" s="1">
        <v>41865.708333333336</v>
      </c>
      <c r="AG1483" s="1">
        <v>41830.333333333336</v>
      </c>
      <c r="AH1483" s="1">
        <v>41862.708333333336</v>
      </c>
      <c r="AI1483" s="1">
        <v>41830.333333333336</v>
      </c>
      <c r="AJ1483" s="1">
        <v>41862.708333333336</v>
      </c>
      <c r="AK1483" s="1">
        <v>41830.333333333336</v>
      </c>
      <c r="AL1483" s="1">
        <v>41862.708333333336</v>
      </c>
      <c r="AM1483" s="1">
        <v>41834.333333333336</v>
      </c>
      <c r="AN1483" s="1">
        <v>41865.708333333336</v>
      </c>
      <c r="AP1483" t="s">
        <v>113</v>
      </c>
      <c r="AU1483" t="s">
        <v>3898</v>
      </c>
      <c r="AY1483" t="s">
        <v>106</v>
      </c>
      <c r="AZ1483">
        <v>0</v>
      </c>
      <c r="BA1483">
        <v>0</v>
      </c>
      <c r="BD1483" s="3">
        <v>41321.661111111112</v>
      </c>
      <c r="BE1483" s="3">
        <v>41321.663888888892</v>
      </c>
      <c r="BF1483" t="s">
        <v>115</v>
      </c>
      <c r="BG1483" t="s">
        <v>115</v>
      </c>
      <c r="BH1483">
        <v>8149</v>
      </c>
      <c r="BM1483">
        <v>43470</v>
      </c>
      <c r="BR1483" t="s">
        <v>2854</v>
      </c>
      <c r="BS1483" t="s">
        <v>2855</v>
      </c>
      <c r="BU1483">
        <v>1</v>
      </c>
      <c r="BV1483" t="s">
        <v>118</v>
      </c>
      <c r="BX1483" t="s">
        <v>119</v>
      </c>
      <c r="BY1483" t="s">
        <v>119</v>
      </c>
      <c r="BZ1483" t="s">
        <v>119</v>
      </c>
      <c r="CA1483">
        <v>1</v>
      </c>
      <c r="CC1483" t="s">
        <v>120</v>
      </c>
      <c r="CH1483">
        <v>540</v>
      </c>
      <c r="CI1483">
        <v>36550</v>
      </c>
      <c r="CJ1483" t="s">
        <v>106</v>
      </c>
      <c r="CK1483" t="s">
        <v>106</v>
      </c>
      <c r="CL1483">
        <v>15</v>
      </c>
      <c r="CM1483" t="s">
        <v>2963</v>
      </c>
      <c r="CO1483">
        <v>124498</v>
      </c>
      <c r="CQ1483">
        <v>0</v>
      </c>
      <c r="CR1483">
        <v>0</v>
      </c>
      <c r="CS1483">
        <v>0</v>
      </c>
      <c r="CY1483" t="s">
        <v>123</v>
      </c>
      <c r="CZ1483" t="s">
        <v>124</v>
      </c>
      <c r="DD1483" t="str" cm="1">
        <f t="array" ref="DD1483:DE1483">TEXT(_xlfn.SEQUENCE(1, DATEDIF(AG1483, AH1483, "m") + 1, AG1483, 30), "YYYY-APMM")</f>
        <v>2014-AP07</v>
      </c>
      <c r="DE1483" t="str">
        <v>2014-AP08</v>
      </c>
      <c r="DN1483">
        <f t="shared" si="46"/>
        <v>837.5</v>
      </c>
      <c r="DO1483" t="str">
        <f t="shared" si="47"/>
        <v>TILE MASON SK</v>
      </c>
    </row>
    <row r="1484" spans="1:119" x14ac:dyDescent="0.35">
      <c r="A1484" t="s">
        <v>105</v>
      </c>
      <c r="B1484">
        <v>500769</v>
      </c>
      <c r="C1484">
        <v>6359</v>
      </c>
      <c r="D1484">
        <v>124499</v>
      </c>
      <c r="E1484">
        <v>13662</v>
      </c>
      <c r="F1484">
        <v>0</v>
      </c>
      <c r="G1484" t="s">
        <v>106</v>
      </c>
      <c r="H1484" t="s">
        <v>106</v>
      </c>
      <c r="I1484" t="s">
        <v>106</v>
      </c>
      <c r="J1484" t="s">
        <v>107</v>
      </c>
      <c r="K1484" t="s">
        <v>108</v>
      </c>
      <c r="L1484" t="s">
        <v>109</v>
      </c>
      <c r="M1484" t="s">
        <v>110</v>
      </c>
      <c r="N1484" t="s">
        <v>3899</v>
      </c>
      <c r="O1484" t="s">
        <v>2929</v>
      </c>
      <c r="P1484">
        <v>8170</v>
      </c>
      <c r="Q1484">
        <v>176</v>
      </c>
      <c r="R1484">
        <v>152</v>
      </c>
      <c r="S1484">
        <v>120</v>
      </c>
      <c r="T1484">
        <v>0</v>
      </c>
      <c r="U1484">
        <v>1162.5</v>
      </c>
      <c r="V1484">
        <v>1162.5</v>
      </c>
      <c r="W1484">
        <v>120</v>
      </c>
      <c r="X1484">
        <v>0</v>
      </c>
      <c r="Y1484">
        <v>0</v>
      </c>
      <c r="Z1484">
        <v>0</v>
      </c>
      <c r="AD1484" s="1">
        <v>41877.333333333336</v>
      </c>
      <c r="AE1484" s="1">
        <v>41893.708333333336</v>
      </c>
      <c r="AG1484" s="1">
        <v>41848.333333333336</v>
      </c>
      <c r="AH1484" s="1">
        <v>41868.708333333336</v>
      </c>
      <c r="AI1484" s="1">
        <v>41848.333333333336</v>
      </c>
      <c r="AJ1484" s="1">
        <v>41868.708333333336</v>
      </c>
      <c r="AK1484" s="1">
        <v>41848.333333333336</v>
      </c>
      <c r="AL1484" s="1">
        <v>41868.708333333336</v>
      </c>
      <c r="AM1484" s="1">
        <v>41877.333333333336</v>
      </c>
      <c r="AN1484" s="1">
        <v>41893.708333333336</v>
      </c>
      <c r="AP1484" t="s">
        <v>113</v>
      </c>
      <c r="AU1484" t="s">
        <v>3900</v>
      </c>
      <c r="AY1484" t="s">
        <v>106</v>
      </c>
      <c r="AZ1484">
        <v>0</v>
      </c>
      <c r="BA1484">
        <v>0</v>
      </c>
      <c r="BD1484" s="3">
        <v>41321.661111111112</v>
      </c>
      <c r="BE1484" s="3">
        <v>41321.663888888892</v>
      </c>
      <c r="BF1484" t="s">
        <v>115</v>
      </c>
      <c r="BG1484" t="s">
        <v>115</v>
      </c>
      <c r="BH1484">
        <v>8149</v>
      </c>
      <c r="BM1484">
        <v>43470</v>
      </c>
      <c r="BR1484" t="s">
        <v>2854</v>
      </c>
      <c r="BS1484" t="s">
        <v>2855</v>
      </c>
      <c r="BU1484">
        <v>1</v>
      </c>
      <c r="BV1484" t="s">
        <v>118</v>
      </c>
      <c r="BX1484" t="s">
        <v>119</v>
      </c>
      <c r="BY1484" t="s">
        <v>119</v>
      </c>
      <c r="BZ1484" t="s">
        <v>119</v>
      </c>
      <c r="CA1484">
        <v>1</v>
      </c>
      <c r="CC1484" t="s">
        <v>120</v>
      </c>
      <c r="CH1484">
        <v>540</v>
      </c>
      <c r="CI1484">
        <v>36550</v>
      </c>
      <c r="CJ1484" t="s">
        <v>106</v>
      </c>
      <c r="CK1484" t="s">
        <v>106</v>
      </c>
      <c r="CL1484">
        <v>15</v>
      </c>
      <c r="CM1484" t="s">
        <v>2963</v>
      </c>
      <c r="CO1484">
        <v>124498</v>
      </c>
      <c r="CQ1484">
        <v>0</v>
      </c>
      <c r="CR1484">
        <v>0</v>
      </c>
      <c r="CS1484">
        <v>0</v>
      </c>
      <c r="CY1484" t="s">
        <v>123</v>
      </c>
      <c r="CZ1484" t="s">
        <v>124</v>
      </c>
      <c r="DD1484" t="str" cm="1">
        <f t="array" ref="DD1484">TEXT(_xlfn.SEQUENCE(1, DATEDIF(AG1484, AH1484, "m") + 1, AG1484, 30), "YYYY-APMM")</f>
        <v>2014-AP07</v>
      </c>
      <c r="DN1484">
        <f t="shared" si="46"/>
        <v>1162.5</v>
      </c>
      <c r="DO1484" t="str">
        <f t="shared" si="47"/>
        <v>TILE MASON SK</v>
      </c>
    </row>
    <row r="1485" spans="1:119" x14ac:dyDescent="0.35">
      <c r="A1485" t="s">
        <v>105</v>
      </c>
      <c r="B1485">
        <v>500770</v>
      </c>
      <c r="C1485">
        <v>6359</v>
      </c>
      <c r="D1485">
        <v>124499</v>
      </c>
      <c r="E1485">
        <v>13662</v>
      </c>
      <c r="F1485">
        <v>0</v>
      </c>
      <c r="G1485" t="s">
        <v>106</v>
      </c>
      <c r="H1485" t="s">
        <v>106</v>
      </c>
      <c r="I1485" t="s">
        <v>106</v>
      </c>
      <c r="J1485" t="s">
        <v>107</v>
      </c>
      <c r="K1485" t="s">
        <v>108</v>
      </c>
      <c r="L1485" t="s">
        <v>109</v>
      </c>
      <c r="M1485" t="s">
        <v>110</v>
      </c>
      <c r="N1485" t="s">
        <v>3901</v>
      </c>
      <c r="O1485" t="s">
        <v>2932</v>
      </c>
      <c r="P1485">
        <v>8171</v>
      </c>
      <c r="Q1485">
        <v>112</v>
      </c>
      <c r="R1485">
        <v>88</v>
      </c>
      <c r="S1485">
        <v>160</v>
      </c>
      <c r="T1485">
        <v>0</v>
      </c>
      <c r="U1485">
        <v>1062.5</v>
      </c>
      <c r="V1485">
        <v>1062.5</v>
      </c>
      <c r="W1485">
        <v>160</v>
      </c>
      <c r="X1485">
        <v>0</v>
      </c>
      <c r="Y1485">
        <v>0</v>
      </c>
      <c r="Z1485">
        <v>0</v>
      </c>
      <c r="AD1485" s="1">
        <v>41871.333333333336</v>
      </c>
      <c r="AE1485" s="1">
        <v>41893.708333333336</v>
      </c>
      <c r="AG1485" s="1">
        <v>41851.333333333336</v>
      </c>
      <c r="AH1485" s="1">
        <v>41877.708333333336</v>
      </c>
      <c r="AI1485" s="1">
        <v>41851.333333333336</v>
      </c>
      <c r="AJ1485" s="1">
        <v>41877.708333333336</v>
      </c>
      <c r="AK1485" s="1">
        <v>41851.333333333336</v>
      </c>
      <c r="AL1485" s="1">
        <v>41877.708333333336</v>
      </c>
      <c r="AM1485" s="1">
        <v>41871.333333333336</v>
      </c>
      <c r="AN1485" s="1">
        <v>41893.708333333336</v>
      </c>
      <c r="AP1485" t="s">
        <v>113</v>
      </c>
      <c r="AU1485" t="s">
        <v>3902</v>
      </c>
      <c r="AY1485" t="s">
        <v>106</v>
      </c>
      <c r="AZ1485">
        <v>0</v>
      </c>
      <c r="BA1485">
        <v>0</v>
      </c>
      <c r="BD1485" s="3">
        <v>41321.661111111112</v>
      </c>
      <c r="BE1485" s="3">
        <v>41321.663888888892</v>
      </c>
      <c r="BF1485" t="s">
        <v>115</v>
      </c>
      <c r="BG1485" t="s">
        <v>115</v>
      </c>
      <c r="BH1485">
        <v>8149</v>
      </c>
      <c r="BM1485">
        <v>43480</v>
      </c>
      <c r="BR1485" t="s">
        <v>2893</v>
      </c>
      <c r="BS1485" t="s">
        <v>2894</v>
      </c>
      <c r="BU1485">
        <v>1</v>
      </c>
      <c r="BV1485" t="s">
        <v>118</v>
      </c>
      <c r="BX1485" t="s">
        <v>119</v>
      </c>
      <c r="BY1485" t="s">
        <v>119</v>
      </c>
      <c r="BZ1485" t="s">
        <v>119</v>
      </c>
      <c r="CA1485">
        <v>1</v>
      </c>
      <c r="CC1485" t="s">
        <v>120</v>
      </c>
      <c r="CH1485">
        <v>540</v>
      </c>
      <c r="CI1485">
        <v>36550</v>
      </c>
      <c r="CJ1485" t="s">
        <v>106</v>
      </c>
      <c r="CK1485" t="s">
        <v>106</v>
      </c>
      <c r="CL1485">
        <v>15</v>
      </c>
      <c r="CM1485" t="s">
        <v>2963</v>
      </c>
      <c r="CO1485">
        <v>124498</v>
      </c>
      <c r="CQ1485">
        <v>0</v>
      </c>
      <c r="CR1485">
        <v>0</v>
      </c>
      <c r="CS1485">
        <v>0</v>
      </c>
      <c r="CY1485" t="s">
        <v>123</v>
      </c>
      <c r="CZ1485" t="s">
        <v>124</v>
      </c>
      <c r="DD1485" t="str" cm="1">
        <f t="array" ref="DD1485">TEXT(_xlfn.SEQUENCE(1, DATEDIF(AG1485, AH1485, "m") + 1, AG1485, 30), "YYYY-APMM")</f>
        <v>2014-AP07</v>
      </c>
      <c r="DN1485">
        <f t="shared" si="46"/>
        <v>1062.5</v>
      </c>
      <c r="DO1485" t="str">
        <f t="shared" si="47"/>
        <v>GRANITE MASON SK</v>
      </c>
    </row>
    <row r="1486" spans="1:119" x14ac:dyDescent="0.35">
      <c r="A1486" t="s">
        <v>105</v>
      </c>
      <c r="B1486">
        <v>500771</v>
      </c>
      <c r="C1486">
        <v>6359</v>
      </c>
      <c r="D1486">
        <v>124499</v>
      </c>
      <c r="E1486">
        <v>13662</v>
      </c>
      <c r="F1486">
        <v>0</v>
      </c>
      <c r="G1486" t="s">
        <v>106</v>
      </c>
      <c r="H1486" t="s">
        <v>106</v>
      </c>
      <c r="I1486" t="s">
        <v>106</v>
      </c>
      <c r="J1486" t="s">
        <v>107</v>
      </c>
      <c r="K1486" t="s">
        <v>108</v>
      </c>
      <c r="L1486" t="s">
        <v>109</v>
      </c>
      <c r="M1486" t="s">
        <v>110</v>
      </c>
      <c r="N1486" t="s">
        <v>3903</v>
      </c>
      <c r="O1486" t="s">
        <v>2935</v>
      </c>
      <c r="P1486">
        <v>8178</v>
      </c>
      <c r="Q1486">
        <v>24</v>
      </c>
      <c r="R1486">
        <v>0</v>
      </c>
      <c r="S1486">
        <v>160</v>
      </c>
      <c r="T1486">
        <v>0</v>
      </c>
      <c r="U1486">
        <v>1487.5</v>
      </c>
      <c r="V1486">
        <v>1487.5</v>
      </c>
      <c r="W1486">
        <v>160</v>
      </c>
      <c r="X1486">
        <v>0</v>
      </c>
      <c r="Y1486">
        <v>0</v>
      </c>
      <c r="Z1486">
        <v>0</v>
      </c>
      <c r="AD1486" s="1">
        <v>41858.333333333336</v>
      </c>
      <c r="AE1486" s="1">
        <v>41881.708333333336</v>
      </c>
      <c r="AG1486" s="1">
        <v>41851.333333333336</v>
      </c>
      <c r="AH1486" s="1">
        <v>41877.708333333336</v>
      </c>
      <c r="AI1486" s="1">
        <v>41851.333333333336</v>
      </c>
      <c r="AJ1486" s="1">
        <v>41877.708333333336</v>
      </c>
      <c r="AK1486" s="1">
        <v>41851.333333333336</v>
      </c>
      <c r="AL1486" s="1">
        <v>41877.708333333336</v>
      </c>
      <c r="AM1486" s="1">
        <v>41858.333333333336</v>
      </c>
      <c r="AN1486" s="1">
        <v>41881.708333333336</v>
      </c>
      <c r="AP1486" t="s">
        <v>113</v>
      </c>
      <c r="AU1486" t="s">
        <v>3904</v>
      </c>
      <c r="AY1486" t="s">
        <v>106</v>
      </c>
      <c r="AZ1486">
        <v>0</v>
      </c>
      <c r="BA1486">
        <v>0</v>
      </c>
      <c r="BD1486" s="3">
        <v>41321.661111111112</v>
      </c>
      <c r="BE1486" s="3">
        <v>41321.663888888892</v>
      </c>
      <c r="BF1486" t="s">
        <v>115</v>
      </c>
      <c r="BG1486" t="s">
        <v>115</v>
      </c>
      <c r="BH1486">
        <v>8149</v>
      </c>
      <c r="BM1486">
        <v>43550</v>
      </c>
      <c r="BR1486" t="s">
        <v>116</v>
      </c>
      <c r="BS1486" t="s">
        <v>117</v>
      </c>
      <c r="BU1486">
        <v>1</v>
      </c>
      <c r="BV1486" t="s">
        <v>118</v>
      </c>
      <c r="BX1486" t="s">
        <v>119</v>
      </c>
      <c r="BY1486" t="s">
        <v>119</v>
      </c>
      <c r="BZ1486" t="s">
        <v>119</v>
      </c>
      <c r="CA1486">
        <v>1</v>
      </c>
      <c r="CC1486" t="s">
        <v>120</v>
      </c>
      <c r="CH1486">
        <v>540</v>
      </c>
      <c r="CI1486">
        <v>36550</v>
      </c>
      <c r="CJ1486" t="s">
        <v>106</v>
      </c>
      <c r="CK1486" t="s">
        <v>106</v>
      </c>
      <c r="CL1486">
        <v>15</v>
      </c>
      <c r="CM1486" t="s">
        <v>2963</v>
      </c>
      <c r="CO1486">
        <v>124498</v>
      </c>
      <c r="CQ1486">
        <v>0</v>
      </c>
      <c r="CR1486">
        <v>0</v>
      </c>
      <c r="CS1486">
        <v>0</v>
      </c>
      <c r="CY1486" t="s">
        <v>123</v>
      </c>
      <c r="CZ1486" t="s">
        <v>124</v>
      </c>
      <c r="DD1486" t="str" cm="1">
        <f t="array" ref="DD1486">TEXT(_xlfn.SEQUENCE(1, DATEDIF(AG1486, AH1486, "m") + 1, AG1486, 30), "YYYY-APMM")</f>
        <v>2014-AP07</v>
      </c>
      <c r="DN1486">
        <f t="shared" si="46"/>
        <v>1487.5</v>
      </c>
      <c r="DO1486" t="str">
        <f t="shared" si="47"/>
        <v>LABOR- SUBCONTRACTOR</v>
      </c>
    </row>
    <row r="1487" spans="1:119" x14ac:dyDescent="0.35">
      <c r="A1487" t="s">
        <v>105</v>
      </c>
      <c r="B1487">
        <v>500772</v>
      </c>
      <c r="C1487">
        <v>6359</v>
      </c>
      <c r="D1487">
        <v>124499</v>
      </c>
      <c r="E1487">
        <v>13662</v>
      </c>
      <c r="F1487">
        <v>0</v>
      </c>
      <c r="G1487" t="s">
        <v>106</v>
      </c>
      <c r="H1487" t="s">
        <v>106</v>
      </c>
      <c r="I1487" t="s">
        <v>106</v>
      </c>
      <c r="J1487" t="s">
        <v>107</v>
      </c>
      <c r="K1487" t="s">
        <v>108</v>
      </c>
      <c r="L1487" t="s">
        <v>109</v>
      </c>
      <c r="M1487" t="s">
        <v>110</v>
      </c>
      <c r="N1487" t="s">
        <v>3905</v>
      </c>
      <c r="O1487" t="s">
        <v>2941</v>
      </c>
      <c r="P1487">
        <v>8178</v>
      </c>
      <c r="Q1487">
        <v>24</v>
      </c>
      <c r="R1487">
        <v>0</v>
      </c>
      <c r="S1487">
        <v>200</v>
      </c>
      <c r="T1487">
        <v>0</v>
      </c>
      <c r="U1487">
        <v>1487.5</v>
      </c>
      <c r="V1487">
        <v>1487.5</v>
      </c>
      <c r="W1487">
        <v>200</v>
      </c>
      <c r="X1487">
        <v>0</v>
      </c>
      <c r="Y1487">
        <v>0</v>
      </c>
      <c r="Z1487">
        <v>0</v>
      </c>
      <c r="AD1487" s="1">
        <v>41870.333333333336</v>
      </c>
      <c r="AE1487" s="1">
        <v>41898.708333333336</v>
      </c>
      <c r="AG1487" s="1">
        <v>41867.333333333336</v>
      </c>
      <c r="AH1487" s="1">
        <v>41895.708333333336</v>
      </c>
      <c r="AI1487" s="1">
        <v>41867.333333333336</v>
      </c>
      <c r="AJ1487" s="1">
        <v>41895.708333333336</v>
      </c>
      <c r="AK1487" s="1">
        <v>41867.333333333336</v>
      </c>
      <c r="AL1487" s="1">
        <v>41895.708333333336</v>
      </c>
      <c r="AM1487" s="1">
        <v>41870.333333333336</v>
      </c>
      <c r="AN1487" s="1">
        <v>41898.708333333336</v>
      </c>
      <c r="AP1487" t="s">
        <v>113</v>
      </c>
      <c r="AU1487" t="s">
        <v>3906</v>
      </c>
      <c r="AY1487" t="s">
        <v>106</v>
      </c>
      <c r="AZ1487">
        <v>0</v>
      </c>
      <c r="BA1487">
        <v>0</v>
      </c>
      <c r="BD1487" s="3">
        <v>41321.661111111112</v>
      </c>
      <c r="BE1487" s="3">
        <v>41321.663888888892</v>
      </c>
      <c r="BF1487" t="s">
        <v>115</v>
      </c>
      <c r="BG1487" t="s">
        <v>115</v>
      </c>
      <c r="BH1487">
        <v>8149</v>
      </c>
      <c r="BM1487">
        <v>43550</v>
      </c>
      <c r="BR1487" t="s">
        <v>116</v>
      </c>
      <c r="BS1487" t="s">
        <v>117</v>
      </c>
      <c r="BU1487">
        <v>1</v>
      </c>
      <c r="BV1487" t="s">
        <v>118</v>
      </c>
      <c r="BX1487" t="s">
        <v>119</v>
      </c>
      <c r="BY1487" t="s">
        <v>119</v>
      </c>
      <c r="BZ1487" t="s">
        <v>119</v>
      </c>
      <c r="CA1487">
        <v>1</v>
      </c>
      <c r="CC1487" t="s">
        <v>120</v>
      </c>
      <c r="CH1487">
        <v>540</v>
      </c>
      <c r="CI1487">
        <v>36550</v>
      </c>
      <c r="CJ1487" t="s">
        <v>106</v>
      </c>
      <c r="CK1487" t="s">
        <v>106</v>
      </c>
      <c r="CL1487">
        <v>15</v>
      </c>
      <c r="CM1487" t="s">
        <v>2963</v>
      </c>
      <c r="CO1487">
        <v>124498</v>
      </c>
      <c r="CQ1487">
        <v>0</v>
      </c>
      <c r="CR1487">
        <v>0</v>
      </c>
      <c r="CS1487">
        <v>0</v>
      </c>
      <c r="CY1487" t="s">
        <v>123</v>
      </c>
      <c r="CZ1487" t="s">
        <v>124</v>
      </c>
      <c r="DD1487" t="str" cm="1">
        <f t="array" ref="DD1487">TEXT(_xlfn.SEQUENCE(1, DATEDIF(AG1487, AH1487, "m") + 1, AG1487, 30), "YYYY-APMM")</f>
        <v>2014-AP08</v>
      </c>
      <c r="DN1487">
        <f t="shared" si="46"/>
        <v>1487.5</v>
      </c>
      <c r="DO1487" t="str">
        <f t="shared" si="47"/>
        <v>LABOR- SUBCONTRACTOR</v>
      </c>
    </row>
    <row r="1488" spans="1:119" x14ac:dyDescent="0.35">
      <c r="A1488" t="s">
        <v>105</v>
      </c>
      <c r="B1488">
        <v>500773</v>
      </c>
      <c r="C1488">
        <v>6359</v>
      </c>
      <c r="D1488">
        <v>124499</v>
      </c>
      <c r="E1488">
        <v>13662</v>
      </c>
      <c r="F1488">
        <v>0</v>
      </c>
      <c r="G1488" t="s">
        <v>106</v>
      </c>
      <c r="H1488" t="s">
        <v>106</v>
      </c>
      <c r="I1488" t="s">
        <v>106</v>
      </c>
      <c r="J1488" t="s">
        <v>107</v>
      </c>
      <c r="K1488" t="s">
        <v>108</v>
      </c>
      <c r="L1488" t="s">
        <v>109</v>
      </c>
      <c r="M1488" t="s">
        <v>110</v>
      </c>
      <c r="N1488" t="s">
        <v>3907</v>
      </c>
      <c r="O1488" t="s">
        <v>2986</v>
      </c>
      <c r="P1488">
        <v>8178</v>
      </c>
      <c r="Q1488">
        <v>24</v>
      </c>
      <c r="R1488">
        <v>0</v>
      </c>
      <c r="S1488">
        <v>120</v>
      </c>
      <c r="T1488">
        <v>0</v>
      </c>
      <c r="U1488">
        <v>220</v>
      </c>
      <c r="V1488">
        <v>220</v>
      </c>
      <c r="W1488">
        <v>120</v>
      </c>
      <c r="X1488">
        <v>0</v>
      </c>
      <c r="Y1488">
        <v>0</v>
      </c>
      <c r="Z1488">
        <v>0</v>
      </c>
      <c r="AD1488" s="1">
        <v>41885.333333333336</v>
      </c>
      <c r="AE1488" s="1">
        <v>41902.708333333336</v>
      </c>
      <c r="AG1488" s="1">
        <v>41882.333333333336</v>
      </c>
      <c r="AH1488" s="1">
        <v>41898.708333333336</v>
      </c>
      <c r="AI1488" s="1">
        <v>41882.333333333336</v>
      </c>
      <c r="AJ1488" s="1">
        <v>41898.708333333336</v>
      </c>
      <c r="AK1488" s="1">
        <v>41882.333333333336</v>
      </c>
      <c r="AL1488" s="1">
        <v>41898.708333333336</v>
      </c>
      <c r="AM1488" s="1">
        <v>41885.333333333336</v>
      </c>
      <c r="AN1488" s="1">
        <v>41902.708333333336</v>
      </c>
      <c r="AP1488" t="s">
        <v>113</v>
      </c>
      <c r="AU1488" t="s">
        <v>3908</v>
      </c>
      <c r="AY1488" t="s">
        <v>106</v>
      </c>
      <c r="AZ1488">
        <v>0</v>
      </c>
      <c r="BA1488">
        <v>0</v>
      </c>
      <c r="BD1488" s="3">
        <v>41321.661111111112</v>
      </c>
      <c r="BE1488" s="3">
        <v>41321.663888888892</v>
      </c>
      <c r="BF1488" t="s">
        <v>115</v>
      </c>
      <c r="BG1488" t="s">
        <v>115</v>
      </c>
      <c r="BH1488">
        <v>8149</v>
      </c>
      <c r="BM1488">
        <v>43550</v>
      </c>
      <c r="BR1488" t="s">
        <v>116</v>
      </c>
      <c r="BS1488" t="s">
        <v>117</v>
      </c>
      <c r="BU1488">
        <v>1</v>
      </c>
      <c r="BV1488" t="s">
        <v>118</v>
      </c>
      <c r="BX1488" t="s">
        <v>119</v>
      </c>
      <c r="BY1488" t="s">
        <v>119</v>
      </c>
      <c r="BZ1488" t="s">
        <v>119</v>
      </c>
      <c r="CA1488">
        <v>1</v>
      </c>
      <c r="CC1488" t="s">
        <v>120</v>
      </c>
      <c r="CH1488">
        <v>540</v>
      </c>
      <c r="CI1488">
        <v>36550</v>
      </c>
      <c r="CJ1488" t="s">
        <v>106</v>
      </c>
      <c r="CK1488" t="s">
        <v>106</v>
      </c>
      <c r="CL1488">
        <v>15</v>
      </c>
      <c r="CM1488" t="s">
        <v>2963</v>
      </c>
      <c r="CO1488">
        <v>124498</v>
      </c>
      <c r="CQ1488">
        <v>0</v>
      </c>
      <c r="CR1488">
        <v>0</v>
      </c>
      <c r="CS1488">
        <v>0</v>
      </c>
      <c r="CY1488" t="s">
        <v>123</v>
      </c>
      <c r="CZ1488" t="s">
        <v>124</v>
      </c>
      <c r="DD1488" t="str" cm="1">
        <f t="array" ref="DD1488">TEXT(_xlfn.SEQUENCE(1, DATEDIF(AG1488, AH1488, "m") + 1, AG1488, 30), "YYYY-APMM")</f>
        <v>2014-AP08</v>
      </c>
      <c r="DN1488">
        <f t="shared" si="46"/>
        <v>220</v>
      </c>
      <c r="DO1488" t="str">
        <f t="shared" si="47"/>
        <v>LABOR- SUBCONTRACTOR</v>
      </c>
    </row>
    <row r="1489" spans="1:119" x14ac:dyDescent="0.35">
      <c r="A1489" t="s">
        <v>105</v>
      </c>
      <c r="B1489">
        <v>500774</v>
      </c>
      <c r="C1489">
        <v>6359</v>
      </c>
      <c r="D1489">
        <v>124499</v>
      </c>
      <c r="E1489">
        <v>13662</v>
      </c>
      <c r="F1489">
        <v>0</v>
      </c>
      <c r="G1489" t="s">
        <v>106</v>
      </c>
      <c r="H1489" t="s">
        <v>106</v>
      </c>
      <c r="I1489" t="s">
        <v>106</v>
      </c>
      <c r="J1489" t="s">
        <v>107</v>
      </c>
      <c r="K1489" t="s">
        <v>108</v>
      </c>
      <c r="L1489" t="s">
        <v>109</v>
      </c>
      <c r="M1489" t="s">
        <v>110</v>
      </c>
      <c r="N1489" t="s">
        <v>3909</v>
      </c>
      <c r="O1489" t="s">
        <v>2989</v>
      </c>
      <c r="P1489">
        <v>8178</v>
      </c>
      <c r="Q1489">
        <v>24</v>
      </c>
      <c r="R1489">
        <v>0</v>
      </c>
      <c r="S1489">
        <v>160</v>
      </c>
      <c r="T1489">
        <v>0</v>
      </c>
      <c r="U1489">
        <v>165</v>
      </c>
      <c r="V1489">
        <v>165</v>
      </c>
      <c r="W1489">
        <v>160</v>
      </c>
      <c r="X1489">
        <v>0</v>
      </c>
      <c r="Y1489">
        <v>0</v>
      </c>
      <c r="Z1489">
        <v>0</v>
      </c>
      <c r="AD1489" s="1">
        <v>41893.333333333336</v>
      </c>
      <c r="AE1489" s="1">
        <v>41916.708333333336</v>
      </c>
      <c r="AG1489" s="1">
        <v>41890.333333333336</v>
      </c>
      <c r="AH1489" s="1">
        <v>41912.708333333336</v>
      </c>
      <c r="AI1489" s="1">
        <v>41890.333333333336</v>
      </c>
      <c r="AJ1489" s="1">
        <v>41912.708333333336</v>
      </c>
      <c r="AK1489" s="1">
        <v>41890.333333333336</v>
      </c>
      <c r="AL1489" s="1">
        <v>41912.708333333336</v>
      </c>
      <c r="AM1489" s="1">
        <v>41893.333333333336</v>
      </c>
      <c r="AN1489" s="1">
        <v>41916.708333333336</v>
      </c>
      <c r="AP1489" t="s">
        <v>113</v>
      </c>
      <c r="AU1489" t="s">
        <v>3910</v>
      </c>
      <c r="AY1489" t="s">
        <v>106</v>
      </c>
      <c r="AZ1489">
        <v>0</v>
      </c>
      <c r="BA1489">
        <v>0</v>
      </c>
      <c r="BD1489" s="3">
        <v>41321.661111111112</v>
      </c>
      <c r="BE1489" s="3">
        <v>41321.663888888892</v>
      </c>
      <c r="BF1489" t="s">
        <v>115</v>
      </c>
      <c r="BG1489" t="s">
        <v>115</v>
      </c>
      <c r="BH1489">
        <v>8149</v>
      </c>
      <c r="BM1489">
        <v>43550</v>
      </c>
      <c r="BR1489" t="s">
        <v>116</v>
      </c>
      <c r="BS1489" t="s">
        <v>117</v>
      </c>
      <c r="BU1489">
        <v>1</v>
      </c>
      <c r="BV1489" t="s">
        <v>118</v>
      </c>
      <c r="BX1489" t="s">
        <v>119</v>
      </c>
      <c r="BY1489" t="s">
        <v>119</v>
      </c>
      <c r="BZ1489" t="s">
        <v>119</v>
      </c>
      <c r="CA1489">
        <v>1</v>
      </c>
      <c r="CC1489" t="s">
        <v>120</v>
      </c>
      <c r="CH1489">
        <v>540</v>
      </c>
      <c r="CI1489">
        <v>36550</v>
      </c>
      <c r="CJ1489" t="s">
        <v>106</v>
      </c>
      <c r="CK1489" t="s">
        <v>106</v>
      </c>
      <c r="CL1489">
        <v>15</v>
      </c>
      <c r="CM1489" t="s">
        <v>2963</v>
      </c>
      <c r="CO1489">
        <v>124498</v>
      </c>
      <c r="CQ1489">
        <v>0</v>
      </c>
      <c r="CR1489">
        <v>0</v>
      </c>
      <c r="CS1489">
        <v>0</v>
      </c>
      <c r="CY1489" t="s">
        <v>123</v>
      </c>
      <c r="CZ1489" t="s">
        <v>124</v>
      </c>
      <c r="DD1489" t="str" cm="1">
        <f t="array" ref="DD1489">TEXT(_xlfn.SEQUENCE(1, DATEDIF(AG1489, AH1489, "m") + 1, AG1489, 30), "YYYY-APMM")</f>
        <v>2014-AP09</v>
      </c>
      <c r="DN1489">
        <f t="shared" si="46"/>
        <v>165</v>
      </c>
      <c r="DO1489" t="str">
        <f t="shared" si="47"/>
        <v>LABOR- SUBCONTRACTOR</v>
      </c>
    </row>
    <row r="1490" spans="1:119" x14ac:dyDescent="0.35">
      <c r="A1490" t="s">
        <v>105</v>
      </c>
      <c r="B1490">
        <v>500775</v>
      </c>
      <c r="C1490">
        <v>6359</v>
      </c>
      <c r="D1490">
        <v>124499</v>
      </c>
      <c r="E1490">
        <v>13662</v>
      </c>
      <c r="F1490">
        <v>0</v>
      </c>
      <c r="G1490" t="s">
        <v>106</v>
      </c>
      <c r="H1490" t="s">
        <v>106</v>
      </c>
      <c r="I1490" t="s">
        <v>106</v>
      </c>
      <c r="J1490" t="s">
        <v>107</v>
      </c>
      <c r="K1490" t="s">
        <v>108</v>
      </c>
      <c r="L1490" t="s">
        <v>109</v>
      </c>
      <c r="M1490" t="s">
        <v>110</v>
      </c>
      <c r="N1490" t="s">
        <v>3911</v>
      </c>
      <c r="O1490" t="s">
        <v>2947</v>
      </c>
      <c r="P1490">
        <v>8178</v>
      </c>
      <c r="Q1490">
        <v>128</v>
      </c>
      <c r="R1490">
        <v>104</v>
      </c>
      <c r="S1490">
        <v>160</v>
      </c>
      <c r="T1490">
        <v>0</v>
      </c>
      <c r="U1490">
        <v>338.25</v>
      </c>
      <c r="V1490">
        <v>338.25</v>
      </c>
      <c r="W1490">
        <v>160</v>
      </c>
      <c r="X1490">
        <v>0</v>
      </c>
      <c r="Y1490">
        <v>0</v>
      </c>
      <c r="Z1490">
        <v>0</v>
      </c>
      <c r="AD1490" s="1">
        <v>41916.333333333336</v>
      </c>
      <c r="AE1490" s="1">
        <v>41940.708333333336</v>
      </c>
      <c r="AG1490" s="1">
        <v>41897.333333333336</v>
      </c>
      <c r="AH1490" s="1">
        <v>41919.708333333336</v>
      </c>
      <c r="AI1490" s="1">
        <v>41897.333333333336</v>
      </c>
      <c r="AJ1490" s="1">
        <v>41919.708333333336</v>
      </c>
      <c r="AK1490" s="1">
        <v>41897.333333333336</v>
      </c>
      <c r="AL1490" s="1">
        <v>41919.708333333336</v>
      </c>
      <c r="AM1490" s="1">
        <v>41916.333333333336</v>
      </c>
      <c r="AN1490" s="1">
        <v>41940.708333333336</v>
      </c>
      <c r="AP1490" t="s">
        <v>113</v>
      </c>
      <c r="AU1490" t="s">
        <v>3912</v>
      </c>
      <c r="AY1490" t="s">
        <v>106</v>
      </c>
      <c r="AZ1490">
        <v>0</v>
      </c>
      <c r="BA1490">
        <v>0</v>
      </c>
      <c r="BD1490" s="3">
        <v>41321.661111111112</v>
      </c>
      <c r="BE1490" s="3">
        <v>41321.663888888892</v>
      </c>
      <c r="BF1490" t="s">
        <v>115</v>
      </c>
      <c r="BG1490" t="s">
        <v>115</v>
      </c>
      <c r="BH1490">
        <v>8149</v>
      </c>
      <c r="BM1490">
        <v>43550</v>
      </c>
      <c r="BR1490" t="s">
        <v>116</v>
      </c>
      <c r="BS1490" t="s">
        <v>117</v>
      </c>
      <c r="BU1490">
        <v>1</v>
      </c>
      <c r="BV1490" t="s">
        <v>118</v>
      </c>
      <c r="BX1490" t="s">
        <v>119</v>
      </c>
      <c r="BY1490" t="s">
        <v>119</v>
      </c>
      <c r="BZ1490" t="s">
        <v>119</v>
      </c>
      <c r="CA1490">
        <v>1</v>
      </c>
      <c r="CC1490" t="s">
        <v>120</v>
      </c>
      <c r="CH1490">
        <v>540</v>
      </c>
      <c r="CI1490">
        <v>36550</v>
      </c>
      <c r="CJ1490" t="s">
        <v>106</v>
      </c>
      <c r="CK1490" t="s">
        <v>106</v>
      </c>
      <c r="CL1490">
        <v>15</v>
      </c>
      <c r="CM1490" t="s">
        <v>2963</v>
      </c>
      <c r="CO1490">
        <v>124498</v>
      </c>
      <c r="CQ1490">
        <v>0</v>
      </c>
      <c r="CR1490">
        <v>0</v>
      </c>
      <c r="CS1490">
        <v>0</v>
      </c>
      <c r="CY1490" t="s">
        <v>123</v>
      </c>
      <c r="CZ1490" t="s">
        <v>124</v>
      </c>
      <c r="DD1490" t="str" cm="1">
        <f t="array" ref="DD1490">TEXT(_xlfn.SEQUENCE(1, DATEDIF(AG1490, AH1490, "m") + 1, AG1490, 30), "YYYY-APMM")</f>
        <v>2014-AP09</v>
      </c>
      <c r="DN1490">
        <f t="shared" si="46"/>
        <v>338.25</v>
      </c>
      <c r="DO1490" t="str">
        <f t="shared" si="47"/>
        <v>LABOR- SUBCONTRACTOR</v>
      </c>
    </row>
    <row r="1491" spans="1:119" x14ac:dyDescent="0.35">
      <c r="A1491" t="s">
        <v>105</v>
      </c>
      <c r="B1491">
        <v>500776</v>
      </c>
      <c r="C1491">
        <v>6359</v>
      </c>
      <c r="D1491">
        <v>124499</v>
      </c>
      <c r="E1491">
        <v>13662</v>
      </c>
      <c r="F1491">
        <v>0</v>
      </c>
      <c r="G1491" t="s">
        <v>106</v>
      </c>
      <c r="H1491" t="s">
        <v>106</v>
      </c>
      <c r="I1491" t="s">
        <v>106</v>
      </c>
      <c r="J1491" t="s">
        <v>107</v>
      </c>
      <c r="K1491" t="s">
        <v>108</v>
      </c>
      <c r="L1491" t="s">
        <v>109</v>
      </c>
      <c r="M1491" t="s">
        <v>110</v>
      </c>
      <c r="N1491" t="s">
        <v>3913</v>
      </c>
      <c r="O1491" t="s">
        <v>2887</v>
      </c>
      <c r="P1491">
        <v>8178</v>
      </c>
      <c r="Q1491">
        <v>24</v>
      </c>
      <c r="R1491">
        <v>0</v>
      </c>
      <c r="S1491">
        <v>200</v>
      </c>
      <c r="T1491">
        <v>0</v>
      </c>
      <c r="U1491">
        <v>880</v>
      </c>
      <c r="V1491">
        <v>880</v>
      </c>
      <c r="W1491">
        <v>200</v>
      </c>
      <c r="X1491">
        <v>0</v>
      </c>
      <c r="Y1491">
        <v>0</v>
      </c>
      <c r="Z1491">
        <v>0</v>
      </c>
      <c r="AD1491" s="1">
        <v>41902.333333333336</v>
      </c>
      <c r="AE1491" s="1">
        <v>41932.708333333336</v>
      </c>
      <c r="AG1491" s="1">
        <v>41898.333333333336</v>
      </c>
      <c r="AH1491" s="1">
        <v>41928.708333333336</v>
      </c>
      <c r="AI1491" s="1">
        <v>41898.333333333336</v>
      </c>
      <c r="AJ1491" s="1">
        <v>41928.708333333336</v>
      </c>
      <c r="AK1491" s="1">
        <v>41898.333333333336</v>
      </c>
      <c r="AL1491" s="1">
        <v>41928.708333333336</v>
      </c>
      <c r="AM1491" s="1">
        <v>41902.333333333336</v>
      </c>
      <c r="AN1491" s="1">
        <v>41932.708333333336</v>
      </c>
      <c r="AP1491" t="s">
        <v>113</v>
      </c>
      <c r="AU1491" t="s">
        <v>3914</v>
      </c>
      <c r="AY1491" t="s">
        <v>106</v>
      </c>
      <c r="AZ1491">
        <v>0</v>
      </c>
      <c r="BA1491">
        <v>0</v>
      </c>
      <c r="BD1491" s="3">
        <v>41321.661111111112</v>
      </c>
      <c r="BE1491" s="3">
        <v>41321.663888888892</v>
      </c>
      <c r="BF1491" t="s">
        <v>115</v>
      </c>
      <c r="BG1491" t="s">
        <v>115</v>
      </c>
      <c r="BH1491">
        <v>8149</v>
      </c>
      <c r="BM1491">
        <v>43550</v>
      </c>
      <c r="BR1491" t="s">
        <v>116</v>
      </c>
      <c r="BS1491" t="s">
        <v>117</v>
      </c>
      <c r="BU1491">
        <v>1</v>
      </c>
      <c r="BV1491" t="s">
        <v>118</v>
      </c>
      <c r="BX1491" t="s">
        <v>119</v>
      </c>
      <c r="BY1491" t="s">
        <v>119</v>
      </c>
      <c r="BZ1491" t="s">
        <v>119</v>
      </c>
      <c r="CA1491">
        <v>1</v>
      </c>
      <c r="CC1491" t="s">
        <v>120</v>
      </c>
      <c r="CH1491">
        <v>540</v>
      </c>
      <c r="CI1491">
        <v>36550</v>
      </c>
      <c r="CJ1491" t="s">
        <v>106</v>
      </c>
      <c r="CK1491" t="s">
        <v>106</v>
      </c>
      <c r="CL1491">
        <v>15</v>
      </c>
      <c r="CM1491" t="s">
        <v>2963</v>
      </c>
      <c r="CO1491">
        <v>124498</v>
      </c>
      <c r="CQ1491">
        <v>0</v>
      </c>
      <c r="CR1491">
        <v>0</v>
      </c>
      <c r="CS1491">
        <v>0</v>
      </c>
      <c r="CY1491" t="s">
        <v>123</v>
      </c>
      <c r="CZ1491" t="s">
        <v>124</v>
      </c>
      <c r="DD1491" t="str" cm="1">
        <f t="array" ref="DD1491:DE1491">TEXT(_xlfn.SEQUENCE(1, DATEDIF(AG1491, AH1491, "m") + 1, AG1491, 30), "YYYY-APMM")</f>
        <v>2014-AP09</v>
      </c>
      <c r="DE1491" t="str">
        <v>2014-AP10</v>
      </c>
      <c r="DN1491">
        <f t="shared" si="46"/>
        <v>440</v>
      </c>
      <c r="DO1491" t="str">
        <f t="shared" si="47"/>
        <v>LABOR- SUBCONTRACTOR</v>
      </c>
    </row>
    <row r="1492" spans="1:119" x14ac:dyDescent="0.35">
      <c r="A1492" t="s">
        <v>105</v>
      </c>
      <c r="B1492">
        <v>500777</v>
      </c>
      <c r="C1492">
        <v>6359</v>
      </c>
      <c r="D1492">
        <v>124499</v>
      </c>
      <c r="E1492">
        <v>13662</v>
      </c>
      <c r="F1492">
        <v>0</v>
      </c>
      <c r="G1492" t="s">
        <v>106</v>
      </c>
      <c r="H1492" t="s">
        <v>106</v>
      </c>
      <c r="I1492" t="s">
        <v>106</v>
      </c>
      <c r="J1492" t="s">
        <v>107</v>
      </c>
      <c r="K1492" t="s">
        <v>108</v>
      </c>
      <c r="L1492" t="s">
        <v>109</v>
      </c>
      <c r="M1492" t="s">
        <v>110</v>
      </c>
      <c r="N1492" t="s">
        <v>3915</v>
      </c>
      <c r="O1492" t="s">
        <v>2891</v>
      </c>
      <c r="P1492">
        <v>8171</v>
      </c>
      <c r="Q1492">
        <v>40</v>
      </c>
      <c r="R1492">
        <v>16</v>
      </c>
      <c r="S1492">
        <v>160</v>
      </c>
      <c r="T1492">
        <v>0</v>
      </c>
      <c r="U1492">
        <v>137.5</v>
      </c>
      <c r="V1492">
        <v>137.5</v>
      </c>
      <c r="W1492">
        <v>160</v>
      </c>
      <c r="X1492">
        <v>0</v>
      </c>
      <c r="Y1492">
        <v>0</v>
      </c>
      <c r="Z1492">
        <v>0</v>
      </c>
      <c r="AD1492" s="1">
        <v>41918.333333333336</v>
      </c>
      <c r="AE1492" s="1">
        <v>41942.708333333336</v>
      </c>
      <c r="AG1492" s="1">
        <v>41912.333333333336</v>
      </c>
      <c r="AH1492" s="1">
        <v>41937.708333333336</v>
      </c>
      <c r="AI1492" s="1">
        <v>41912.333333333336</v>
      </c>
      <c r="AJ1492" s="1">
        <v>41937.708333333336</v>
      </c>
      <c r="AK1492" s="1">
        <v>41912.333333333336</v>
      </c>
      <c r="AL1492" s="1">
        <v>41937.708333333336</v>
      </c>
      <c r="AM1492" s="1">
        <v>41918.333333333336</v>
      </c>
      <c r="AN1492" s="1">
        <v>41942.708333333336</v>
      </c>
      <c r="AP1492" t="s">
        <v>113</v>
      </c>
      <c r="AU1492" t="s">
        <v>3916</v>
      </c>
      <c r="AY1492" t="s">
        <v>106</v>
      </c>
      <c r="AZ1492">
        <v>0</v>
      </c>
      <c r="BA1492">
        <v>0</v>
      </c>
      <c r="BD1492" s="3">
        <v>41321.661111111112</v>
      </c>
      <c r="BE1492" s="3">
        <v>41321.663888888892</v>
      </c>
      <c r="BF1492" t="s">
        <v>115</v>
      </c>
      <c r="BG1492" t="s">
        <v>115</v>
      </c>
      <c r="BH1492">
        <v>8149</v>
      </c>
      <c r="BM1492">
        <v>43480</v>
      </c>
      <c r="BR1492" t="s">
        <v>2893</v>
      </c>
      <c r="BS1492" t="s">
        <v>2894</v>
      </c>
      <c r="BU1492">
        <v>1</v>
      </c>
      <c r="BV1492" t="s">
        <v>118</v>
      </c>
      <c r="BX1492" t="s">
        <v>119</v>
      </c>
      <c r="BY1492" t="s">
        <v>119</v>
      </c>
      <c r="BZ1492" t="s">
        <v>119</v>
      </c>
      <c r="CA1492">
        <v>1</v>
      </c>
      <c r="CC1492" t="s">
        <v>120</v>
      </c>
      <c r="CH1492">
        <v>540</v>
      </c>
      <c r="CI1492">
        <v>36550</v>
      </c>
      <c r="CJ1492" t="s">
        <v>106</v>
      </c>
      <c r="CK1492" t="s">
        <v>106</v>
      </c>
      <c r="CL1492">
        <v>15</v>
      </c>
      <c r="CM1492" t="s">
        <v>2963</v>
      </c>
      <c r="CO1492">
        <v>124498</v>
      </c>
      <c r="CQ1492">
        <v>0</v>
      </c>
      <c r="CR1492">
        <v>0</v>
      </c>
      <c r="CS1492">
        <v>0</v>
      </c>
      <c r="CY1492" t="s">
        <v>123</v>
      </c>
      <c r="CZ1492" t="s">
        <v>124</v>
      </c>
      <c r="DD1492" t="str" cm="1">
        <f t="array" ref="DD1492">TEXT(_xlfn.SEQUENCE(1, DATEDIF(AG1492, AH1492, "m") + 1, AG1492, 30), "YYYY-APMM")</f>
        <v>2014-AP09</v>
      </c>
      <c r="DN1492">
        <f t="shared" si="46"/>
        <v>137.5</v>
      </c>
      <c r="DO1492" t="str">
        <f t="shared" si="47"/>
        <v>GRANITE MASON SK</v>
      </c>
    </row>
    <row r="1493" spans="1:119" x14ac:dyDescent="0.35">
      <c r="A1493" t="s">
        <v>105</v>
      </c>
      <c r="B1493">
        <v>500778</v>
      </c>
      <c r="C1493">
        <v>6359</v>
      </c>
      <c r="D1493">
        <v>124499</v>
      </c>
      <c r="E1493">
        <v>13662</v>
      </c>
      <c r="F1493">
        <v>0</v>
      </c>
      <c r="G1493" t="s">
        <v>106</v>
      </c>
      <c r="H1493" t="s">
        <v>106</v>
      </c>
      <c r="I1493" t="s">
        <v>106</v>
      </c>
      <c r="J1493" t="s">
        <v>107</v>
      </c>
      <c r="K1493" t="s">
        <v>108</v>
      </c>
      <c r="L1493" t="s">
        <v>109</v>
      </c>
      <c r="M1493" t="s">
        <v>110</v>
      </c>
      <c r="N1493" t="s">
        <v>3917</v>
      </c>
      <c r="O1493" t="s">
        <v>2998</v>
      </c>
      <c r="P1493">
        <v>8178</v>
      </c>
      <c r="Q1493">
        <v>24</v>
      </c>
      <c r="R1493">
        <v>0</v>
      </c>
      <c r="S1493">
        <v>160</v>
      </c>
      <c r="T1493">
        <v>0</v>
      </c>
      <c r="U1493">
        <v>218.75</v>
      </c>
      <c r="V1493">
        <v>218.75</v>
      </c>
      <c r="W1493">
        <v>160</v>
      </c>
      <c r="X1493">
        <v>0</v>
      </c>
      <c r="Y1493">
        <v>0</v>
      </c>
      <c r="Z1493">
        <v>0</v>
      </c>
      <c r="AD1493" s="1">
        <v>41916.333333333336</v>
      </c>
      <c r="AE1493" s="1">
        <v>41940.708333333336</v>
      </c>
      <c r="AG1493" s="1">
        <v>41912.333333333336</v>
      </c>
      <c r="AH1493" s="1">
        <v>41937.708333333336</v>
      </c>
      <c r="AI1493" s="1">
        <v>41912.333333333336</v>
      </c>
      <c r="AJ1493" s="1">
        <v>41937.708333333336</v>
      </c>
      <c r="AK1493" s="1">
        <v>41912.333333333336</v>
      </c>
      <c r="AL1493" s="1">
        <v>41937.708333333336</v>
      </c>
      <c r="AM1493" s="1">
        <v>41916.333333333336</v>
      </c>
      <c r="AN1493" s="1">
        <v>41940.708333333336</v>
      </c>
      <c r="AP1493" t="s">
        <v>113</v>
      </c>
      <c r="AU1493" t="s">
        <v>3918</v>
      </c>
      <c r="AY1493" t="s">
        <v>106</v>
      </c>
      <c r="AZ1493">
        <v>0</v>
      </c>
      <c r="BA1493">
        <v>0</v>
      </c>
      <c r="BD1493" s="3">
        <v>41321.661111111112</v>
      </c>
      <c r="BE1493" s="3">
        <v>41321.663888888892</v>
      </c>
      <c r="BF1493" t="s">
        <v>115</v>
      </c>
      <c r="BG1493" t="s">
        <v>115</v>
      </c>
      <c r="BH1493">
        <v>8149</v>
      </c>
      <c r="BM1493">
        <v>43550</v>
      </c>
      <c r="BR1493" t="s">
        <v>116</v>
      </c>
      <c r="BS1493" t="s">
        <v>117</v>
      </c>
      <c r="BU1493">
        <v>1</v>
      </c>
      <c r="BV1493" t="s">
        <v>118</v>
      </c>
      <c r="BX1493" t="s">
        <v>119</v>
      </c>
      <c r="BY1493" t="s">
        <v>119</v>
      </c>
      <c r="BZ1493" t="s">
        <v>119</v>
      </c>
      <c r="CA1493">
        <v>1</v>
      </c>
      <c r="CC1493" t="s">
        <v>120</v>
      </c>
      <c r="CH1493">
        <v>540</v>
      </c>
      <c r="CI1493">
        <v>36550</v>
      </c>
      <c r="CJ1493" t="s">
        <v>106</v>
      </c>
      <c r="CK1493" t="s">
        <v>106</v>
      </c>
      <c r="CL1493">
        <v>15</v>
      </c>
      <c r="CM1493" t="s">
        <v>2963</v>
      </c>
      <c r="CO1493">
        <v>124498</v>
      </c>
      <c r="CQ1493">
        <v>0</v>
      </c>
      <c r="CR1493">
        <v>0</v>
      </c>
      <c r="CS1493">
        <v>0</v>
      </c>
      <c r="CY1493" t="s">
        <v>123</v>
      </c>
      <c r="CZ1493" t="s">
        <v>124</v>
      </c>
      <c r="DD1493" t="str" cm="1">
        <f t="array" ref="DD1493">TEXT(_xlfn.SEQUENCE(1, DATEDIF(AG1493, AH1493, "m") + 1, AG1493, 30), "YYYY-APMM")</f>
        <v>2014-AP09</v>
      </c>
      <c r="DN1493">
        <f t="shared" si="46"/>
        <v>218.75</v>
      </c>
      <c r="DO1493" t="str">
        <f t="shared" si="47"/>
        <v>LABOR- SUBCONTRACTOR</v>
      </c>
    </row>
    <row r="1494" spans="1:119" x14ac:dyDescent="0.35">
      <c r="A1494" t="s">
        <v>105</v>
      </c>
      <c r="B1494">
        <v>500779</v>
      </c>
      <c r="C1494">
        <v>6359</v>
      </c>
      <c r="D1494">
        <v>124499</v>
      </c>
      <c r="E1494">
        <v>13662</v>
      </c>
      <c r="F1494">
        <v>0</v>
      </c>
      <c r="G1494" t="s">
        <v>106</v>
      </c>
      <c r="H1494" t="s">
        <v>106</v>
      </c>
      <c r="I1494" t="s">
        <v>106</v>
      </c>
      <c r="J1494" t="s">
        <v>107</v>
      </c>
      <c r="K1494" t="s">
        <v>108</v>
      </c>
      <c r="L1494" t="s">
        <v>109</v>
      </c>
      <c r="M1494" t="s">
        <v>110</v>
      </c>
      <c r="N1494" t="s">
        <v>3919</v>
      </c>
      <c r="O1494" t="s">
        <v>2899</v>
      </c>
      <c r="P1494">
        <v>8178</v>
      </c>
      <c r="Q1494">
        <v>24</v>
      </c>
      <c r="R1494">
        <v>0</v>
      </c>
      <c r="S1494">
        <v>200</v>
      </c>
      <c r="T1494">
        <v>0</v>
      </c>
      <c r="U1494">
        <v>6570.3</v>
      </c>
      <c r="V1494">
        <v>6570.3</v>
      </c>
      <c r="W1494">
        <v>200</v>
      </c>
      <c r="X1494">
        <v>0</v>
      </c>
      <c r="Y1494">
        <v>0</v>
      </c>
      <c r="Z1494">
        <v>0</v>
      </c>
      <c r="AD1494" s="1">
        <v>41930.333333333336</v>
      </c>
      <c r="AE1494" s="1">
        <v>41958.708333333336</v>
      </c>
      <c r="AG1494" s="1">
        <v>41926.333333333336</v>
      </c>
      <c r="AH1494" s="1">
        <v>41954.708333333336</v>
      </c>
      <c r="AI1494" s="1">
        <v>41926.333333333336</v>
      </c>
      <c r="AJ1494" s="1">
        <v>41954.708333333336</v>
      </c>
      <c r="AK1494" s="1">
        <v>41926.333333333336</v>
      </c>
      <c r="AL1494" s="1">
        <v>41954.708333333336</v>
      </c>
      <c r="AM1494" s="1">
        <v>41930.333333333336</v>
      </c>
      <c r="AN1494" s="1">
        <v>41958.708333333336</v>
      </c>
      <c r="AP1494" t="s">
        <v>113</v>
      </c>
      <c r="AU1494" t="s">
        <v>3920</v>
      </c>
      <c r="AY1494" t="s">
        <v>106</v>
      </c>
      <c r="AZ1494">
        <v>0</v>
      </c>
      <c r="BA1494">
        <v>0</v>
      </c>
      <c r="BD1494" s="3">
        <v>41321.661111111112</v>
      </c>
      <c r="BE1494" s="3">
        <v>41328.377083333333</v>
      </c>
      <c r="BF1494" t="s">
        <v>115</v>
      </c>
      <c r="BG1494" t="s">
        <v>115</v>
      </c>
      <c r="BH1494">
        <v>8149</v>
      </c>
      <c r="BM1494">
        <v>43550</v>
      </c>
      <c r="BR1494" t="s">
        <v>116</v>
      </c>
      <c r="BS1494" t="s">
        <v>117</v>
      </c>
      <c r="BU1494">
        <v>1</v>
      </c>
      <c r="BV1494" t="s">
        <v>118</v>
      </c>
      <c r="BX1494" t="s">
        <v>119</v>
      </c>
      <c r="BY1494" t="s">
        <v>119</v>
      </c>
      <c r="BZ1494" t="s">
        <v>119</v>
      </c>
      <c r="CA1494">
        <v>1</v>
      </c>
      <c r="CC1494" t="s">
        <v>120</v>
      </c>
      <c r="CH1494">
        <v>540</v>
      </c>
      <c r="CI1494">
        <v>36550</v>
      </c>
      <c r="CJ1494" t="s">
        <v>106</v>
      </c>
      <c r="CK1494" t="s">
        <v>106</v>
      </c>
      <c r="CL1494">
        <v>15</v>
      </c>
      <c r="CM1494" t="s">
        <v>2963</v>
      </c>
      <c r="CO1494">
        <v>124498</v>
      </c>
      <c r="CQ1494">
        <v>0</v>
      </c>
      <c r="CR1494">
        <v>0</v>
      </c>
      <c r="CS1494">
        <v>0</v>
      </c>
      <c r="CY1494" t="s">
        <v>123</v>
      </c>
      <c r="CZ1494" t="s">
        <v>124</v>
      </c>
      <c r="DD1494" t="str" cm="1">
        <f t="array" ref="DD1494">TEXT(_xlfn.SEQUENCE(1, DATEDIF(AG1494, AH1494, "m") + 1, AG1494, 30), "YYYY-APMM")</f>
        <v>2014-AP10</v>
      </c>
      <c r="DN1494">
        <f t="shared" si="46"/>
        <v>6570.3</v>
      </c>
      <c r="DO1494" t="str">
        <f t="shared" si="47"/>
        <v>LABOR- SUBCONTRACTOR</v>
      </c>
    </row>
    <row r="1495" spans="1:119" x14ac:dyDescent="0.35">
      <c r="A1495" t="s">
        <v>105</v>
      </c>
      <c r="B1495">
        <v>500780</v>
      </c>
      <c r="C1495">
        <v>6359</v>
      </c>
      <c r="D1495">
        <v>124500</v>
      </c>
      <c r="E1495">
        <v>13662</v>
      </c>
      <c r="F1495">
        <v>0</v>
      </c>
      <c r="G1495" t="s">
        <v>106</v>
      </c>
      <c r="H1495" t="s">
        <v>106</v>
      </c>
      <c r="I1495" t="s">
        <v>106</v>
      </c>
      <c r="J1495" t="s">
        <v>107</v>
      </c>
      <c r="K1495" t="s">
        <v>108</v>
      </c>
      <c r="L1495" t="s">
        <v>109</v>
      </c>
      <c r="M1495" t="s">
        <v>110</v>
      </c>
      <c r="N1495" t="s">
        <v>3921</v>
      </c>
      <c r="O1495" t="s">
        <v>2917</v>
      </c>
      <c r="P1495">
        <v>8178</v>
      </c>
      <c r="Q1495">
        <v>504</v>
      </c>
      <c r="R1495">
        <v>112</v>
      </c>
      <c r="S1495">
        <v>200</v>
      </c>
      <c r="T1495">
        <v>0</v>
      </c>
      <c r="U1495">
        <v>7419.5</v>
      </c>
      <c r="V1495">
        <v>7419.5</v>
      </c>
      <c r="W1495">
        <v>200</v>
      </c>
      <c r="X1495">
        <v>0</v>
      </c>
      <c r="Y1495">
        <v>0</v>
      </c>
      <c r="Z1495">
        <v>0</v>
      </c>
      <c r="AD1495" s="1">
        <v>41835.333333333336</v>
      </c>
      <c r="AE1495" s="1">
        <v>41867.708333333336</v>
      </c>
      <c r="AG1495" s="1">
        <v>41762.333333333336</v>
      </c>
      <c r="AH1495" s="1">
        <v>41790.708333333336</v>
      </c>
      <c r="AI1495" s="1">
        <v>41762.333333333336</v>
      </c>
      <c r="AJ1495" s="1">
        <v>41790.708333333336</v>
      </c>
      <c r="AK1495" s="1">
        <v>41762.333333333336</v>
      </c>
      <c r="AL1495" s="1">
        <v>41790.708333333336</v>
      </c>
      <c r="AM1495" s="1">
        <v>41835.333333333336</v>
      </c>
      <c r="AN1495" s="1">
        <v>41867.708333333336</v>
      </c>
      <c r="AP1495" t="s">
        <v>113</v>
      </c>
      <c r="AU1495" t="s">
        <v>3922</v>
      </c>
      <c r="AY1495" t="s">
        <v>106</v>
      </c>
      <c r="AZ1495">
        <v>0</v>
      </c>
      <c r="BA1495">
        <v>0</v>
      </c>
      <c r="BD1495" s="3">
        <v>41321.661111111112</v>
      </c>
      <c r="BE1495" s="3">
        <v>41321.663888888892</v>
      </c>
      <c r="BF1495" t="s">
        <v>115</v>
      </c>
      <c r="BG1495" t="s">
        <v>115</v>
      </c>
      <c r="BH1495">
        <v>8149</v>
      </c>
      <c r="BM1495">
        <v>43550</v>
      </c>
      <c r="BR1495" t="s">
        <v>116</v>
      </c>
      <c r="BS1495" t="s">
        <v>117</v>
      </c>
      <c r="BU1495">
        <v>1</v>
      </c>
      <c r="BV1495" t="s">
        <v>118</v>
      </c>
      <c r="BX1495" t="s">
        <v>119</v>
      </c>
      <c r="BY1495" t="s">
        <v>119</v>
      </c>
      <c r="BZ1495" t="s">
        <v>119</v>
      </c>
      <c r="CA1495">
        <v>1</v>
      </c>
      <c r="CC1495" t="s">
        <v>120</v>
      </c>
      <c r="CH1495">
        <v>540</v>
      </c>
      <c r="CI1495">
        <v>36540</v>
      </c>
      <c r="CJ1495" t="s">
        <v>106</v>
      </c>
      <c r="CK1495" t="s">
        <v>106</v>
      </c>
      <c r="CL1495">
        <v>10</v>
      </c>
      <c r="CM1495" t="s">
        <v>2889</v>
      </c>
      <c r="CO1495">
        <v>124498</v>
      </c>
      <c r="CQ1495">
        <v>0</v>
      </c>
      <c r="CR1495">
        <v>0</v>
      </c>
      <c r="CS1495">
        <v>0</v>
      </c>
      <c r="CY1495" t="s">
        <v>123</v>
      </c>
      <c r="CZ1495" t="s">
        <v>124</v>
      </c>
      <c r="DD1495" t="str" cm="1">
        <f t="array" ref="DD1495">TEXT(_xlfn.SEQUENCE(1, DATEDIF(AG1495, AH1495, "m") + 1, AG1495, 30), "YYYY-APMM")</f>
        <v>2014-AP05</v>
      </c>
      <c r="DN1495">
        <f t="shared" si="46"/>
        <v>7419.5</v>
      </c>
      <c r="DO1495" t="str">
        <f t="shared" si="47"/>
        <v>LABOR- SUBCONTRACTOR</v>
      </c>
    </row>
    <row r="1496" spans="1:119" x14ac:dyDescent="0.35">
      <c r="A1496" t="s">
        <v>105</v>
      </c>
      <c r="B1496">
        <v>500781</v>
      </c>
      <c r="C1496">
        <v>6359</v>
      </c>
      <c r="D1496">
        <v>124500</v>
      </c>
      <c r="E1496">
        <v>13662</v>
      </c>
      <c r="F1496">
        <v>0</v>
      </c>
      <c r="G1496" t="s">
        <v>106</v>
      </c>
      <c r="H1496" t="s">
        <v>106</v>
      </c>
      <c r="I1496" t="s">
        <v>106</v>
      </c>
      <c r="J1496" t="s">
        <v>107</v>
      </c>
      <c r="K1496" t="s">
        <v>108</v>
      </c>
      <c r="L1496" t="s">
        <v>109</v>
      </c>
      <c r="M1496" t="s">
        <v>110</v>
      </c>
      <c r="N1496" t="s">
        <v>3923</v>
      </c>
      <c r="O1496" t="s">
        <v>2920</v>
      </c>
      <c r="P1496">
        <v>8170</v>
      </c>
      <c r="Q1496">
        <v>392</v>
      </c>
      <c r="R1496">
        <v>0</v>
      </c>
      <c r="S1496">
        <v>200</v>
      </c>
      <c r="T1496">
        <v>0</v>
      </c>
      <c r="U1496">
        <v>4418.75</v>
      </c>
      <c r="V1496">
        <v>4418.75</v>
      </c>
      <c r="W1496">
        <v>200</v>
      </c>
      <c r="X1496">
        <v>0</v>
      </c>
      <c r="Y1496">
        <v>0</v>
      </c>
      <c r="Z1496">
        <v>0</v>
      </c>
      <c r="AD1496" s="1">
        <v>41826.333333333336</v>
      </c>
      <c r="AE1496" s="1">
        <v>41857.708333333336</v>
      </c>
      <c r="AG1496" s="1">
        <v>41769.333333333336</v>
      </c>
      <c r="AH1496" s="1">
        <v>41797.708333333336</v>
      </c>
      <c r="AI1496" s="1">
        <v>41769.333333333336</v>
      </c>
      <c r="AJ1496" s="1">
        <v>41797.708333333336</v>
      </c>
      <c r="AK1496" s="1">
        <v>41769.333333333336</v>
      </c>
      <c r="AL1496" s="1">
        <v>41797.708333333336</v>
      </c>
      <c r="AM1496" s="1">
        <v>41826.333333333336</v>
      </c>
      <c r="AN1496" s="1">
        <v>41857.708333333336</v>
      </c>
      <c r="AP1496" t="s">
        <v>113</v>
      </c>
      <c r="AU1496" t="s">
        <v>3924</v>
      </c>
      <c r="AY1496" t="s">
        <v>106</v>
      </c>
      <c r="AZ1496">
        <v>0</v>
      </c>
      <c r="BA1496">
        <v>0</v>
      </c>
      <c r="BD1496" s="3">
        <v>41321.661111111112</v>
      </c>
      <c r="BE1496" s="3">
        <v>41321.663888888892</v>
      </c>
      <c r="BF1496" t="s">
        <v>115</v>
      </c>
      <c r="BG1496" t="s">
        <v>115</v>
      </c>
      <c r="BH1496">
        <v>8149</v>
      </c>
      <c r="BM1496">
        <v>43470</v>
      </c>
      <c r="BR1496" t="s">
        <v>2854</v>
      </c>
      <c r="BS1496" t="s">
        <v>2855</v>
      </c>
      <c r="BU1496">
        <v>1</v>
      </c>
      <c r="BV1496" t="s">
        <v>118</v>
      </c>
      <c r="BX1496" t="s">
        <v>119</v>
      </c>
      <c r="BY1496" t="s">
        <v>119</v>
      </c>
      <c r="BZ1496" t="s">
        <v>119</v>
      </c>
      <c r="CA1496">
        <v>1</v>
      </c>
      <c r="CC1496" t="s">
        <v>120</v>
      </c>
      <c r="CH1496">
        <v>540</v>
      </c>
      <c r="CI1496">
        <v>36540</v>
      </c>
      <c r="CJ1496" t="s">
        <v>106</v>
      </c>
      <c r="CK1496" t="s">
        <v>106</v>
      </c>
      <c r="CL1496">
        <v>10</v>
      </c>
      <c r="CM1496" t="s">
        <v>2889</v>
      </c>
      <c r="CO1496">
        <v>124498</v>
      </c>
      <c r="CQ1496">
        <v>0</v>
      </c>
      <c r="CR1496">
        <v>0</v>
      </c>
      <c r="CS1496">
        <v>0</v>
      </c>
      <c r="CY1496" t="s">
        <v>123</v>
      </c>
      <c r="CZ1496" t="s">
        <v>124</v>
      </c>
      <c r="DD1496" t="str" cm="1">
        <f t="array" ref="DD1496">TEXT(_xlfn.SEQUENCE(1, DATEDIF(AG1496, AH1496, "m") + 1, AG1496, 30), "YYYY-APMM")</f>
        <v>2014-AP05</v>
      </c>
      <c r="DN1496">
        <f t="shared" si="46"/>
        <v>4418.75</v>
      </c>
      <c r="DO1496" t="str">
        <f t="shared" si="47"/>
        <v>TILE MASON SK</v>
      </c>
    </row>
    <row r="1497" spans="1:119" x14ac:dyDescent="0.35">
      <c r="A1497" t="s">
        <v>105</v>
      </c>
      <c r="B1497">
        <v>500782</v>
      </c>
      <c r="C1497">
        <v>6359</v>
      </c>
      <c r="D1497">
        <v>124500</v>
      </c>
      <c r="E1497">
        <v>13662</v>
      </c>
      <c r="F1497">
        <v>0</v>
      </c>
      <c r="G1497" t="s">
        <v>106</v>
      </c>
      <c r="H1497" t="s">
        <v>106</v>
      </c>
      <c r="I1497" t="s">
        <v>106</v>
      </c>
      <c r="J1497" t="s">
        <v>107</v>
      </c>
      <c r="K1497" t="s">
        <v>108</v>
      </c>
      <c r="L1497" t="s">
        <v>109</v>
      </c>
      <c r="M1497" t="s">
        <v>110</v>
      </c>
      <c r="N1497" t="s">
        <v>3925</v>
      </c>
      <c r="O1497" t="s">
        <v>2923</v>
      </c>
      <c r="P1497">
        <v>8170</v>
      </c>
      <c r="Q1497">
        <v>392</v>
      </c>
      <c r="R1497">
        <v>0</v>
      </c>
      <c r="S1497">
        <v>200</v>
      </c>
      <c r="T1497">
        <v>0</v>
      </c>
      <c r="U1497">
        <v>2397.25</v>
      </c>
      <c r="V1497">
        <v>2397.25</v>
      </c>
      <c r="W1497">
        <v>200</v>
      </c>
      <c r="X1497">
        <v>0</v>
      </c>
      <c r="Y1497">
        <v>0</v>
      </c>
      <c r="Z1497">
        <v>0</v>
      </c>
      <c r="AD1497" s="1">
        <v>41832.333333333336</v>
      </c>
      <c r="AE1497" s="1">
        <v>41863.708333333336</v>
      </c>
      <c r="AG1497" s="1">
        <v>41774.333333333336</v>
      </c>
      <c r="AH1497" s="1">
        <v>41802.708333333336</v>
      </c>
      <c r="AI1497" s="1">
        <v>41774.333333333336</v>
      </c>
      <c r="AJ1497" s="1">
        <v>41802.708333333336</v>
      </c>
      <c r="AK1497" s="1">
        <v>41774.333333333336</v>
      </c>
      <c r="AL1497" s="1">
        <v>41802.708333333336</v>
      </c>
      <c r="AM1497" s="1">
        <v>41832.333333333336</v>
      </c>
      <c r="AN1497" s="1">
        <v>41863.708333333336</v>
      </c>
      <c r="AP1497" t="s">
        <v>113</v>
      </c>
      <c r="AU1497" t="s">
        <v>3926</v>
      </c>
      <c r="AY1497" t="s">
        <v>106</v>
      </c>
      <c r="AZ1497">
        <v>0</v>
      </c>
      <c r="BA1497">
        <v>0</v>
      </c>
      <c r="BD1497" s="3">
        <v>41321.661111111112</v>
      </c>
      <c r="BE1497" s="3">
        <v>41321.663888888892</v>
      </c>
      <c r="BF1497" t="s">
        <v>115</v>
      </c>
      <c r="BG1497" t="s">
        <v>115</v>
      </c>
      <c r="BH1497">
        <v>8149</v>
      </c>
      <c r="BM1497">
        <v>43470</v>
      </c>
      <c r="BR1497" t="s">
        <v>2854</v>
      </c>
      <c r="BS1497" t="s">
        <v>2855</v>
      </c>
      <c r="BU1497">
        <v>1</v>
      </c>
      <c r="BV1497" t="s">
        <v>118</v>
      </c>
      <c r="BX1497" t="s">
        <v>119</v>
      </c>
      <c r="BY1497" t="s">
        <v>119</v>
      </c>
      <c r="BZ1497" t="s">
        <v>119</v>
      </c>
      <c r="CA1497">
        <v>1</v>
      </c>
      <c r="CC1497" t="s">
        <v>120</v>
      </c>
      <c r="CH1497">
        <v>540</v>
      </c>
      <c r="CI1497">
        <v>36540</v>
      </c>
      <c r="CJ1497" t="s">
        <v>106</v>
      </c>
      <c r="CK1497" t="s">
        <v>106</v>
      </c>
      <c r="CL1497">
        <v>10</v>
      </c>
      <c r="CM1497" t="s">
        <v>2889</v>
      </c>
      <c r="CO1497">
        <v>124498</v>
      </c>
      <c r="CQ1497">
        <v>0</v>
      </c>
      <c r="CR1497">
        <v>0</v>
      </c>
      <c r="CS1497">
        <v>0</v>
      </c>
      <c r="CY1497" t="s">
        <v>123</v>
      </c>
      <c r="CZ1497" t="s">
        <v>124</v>
      </c>
      <c r="DD1497" t="str" cm="1">
        <f t="array" ref="DD1497">TEXT(_xlfn.SEQUENCE(1, DATEDIF(AG1497, AH1497, "m") + 1, AG1497, 30), "YYYY-APMM")</f>
        <v>2014-AP05</v>
      </c>
      <c r="DN1497">
        <f t="shared" si="46"/>
        <v>2397.25</v>
      </c>
      <c r="DO1497" t="str">
        <f t="shared" si="47"/>
        <v>TILE MASON SK</v>
      </c>
    </row>
    <row r="1498" spans="1:119" x14ac:dyDescent="0.35">
      <c r="A1498" t="s">
        <v>105</v>
      </c>
      <c r="B1498">
        <v>500783</v>
      </c>
      <c r="C1498">
        <v>6359</v>
      </c>
      <c r="D1498">
        <v>124500</v>
      </c>
      <c r="E1498">
        <v>13662</v>
      </c>
      <c r="F1498">
        <v>0</v>
      </c>
      <c r="G1498" t="s">
        <v>106</v>
      </c>
      <c r="H1498" t="s">
        <v>106</v>
      </c>
      <c r="I1498" t="s">
        <v>106</v>
      </c>
      <c r="J1498" t="s">
        <v>107</v>
      </c>
      <c r="K1498" t="s">
        <v>108</v>
      </c>
      <c r="L1498" t="s">
        <v>109</v>
      </c>
      <c r="M1498" t="s">
        <v>110</v>
      </c>
      <c r="N1498" t="s">
        <v>3927</v>
      </c>
      <c r="O1498" t="s">
        <v>2926</v>
      </c>
      <c r="P1498">
        <v>8170</v>
      </c>
      <c r="Q1498">
        <v>456</v>
      </c>
      <c r="R1498">
        <v>0</v>
      </c>
      <c r="S1498">
        <v>120</v>
      </c>
      <c r="T1498">
        <v>0</v>
      </c>
      <c r="U1498">
        <v>875</v>
      </c>
      <c r="V1498">
        <v>875</v>
      </c>
      <c r="W1498">
        <v>120</v>
      </c>
      <c r="X1498">
        <v>0</v>
      </c>
      <c r="Y1498">
        <v>0</v>
      </c>
      <c r="Z1498">
        <v>0</v>
      </c>
      <c r="AD1498" s="1">
        <v>41871.333333333336</v>
      </c>
      <c r="AE1498" s="1">
        <v>41888.708333333336</v>
      </c>
      <c r="AG1498" s="1">
        <v>41801.333333333336</v>
      </c>
      <c r="AH1498" s="1">
        <v>41818.708333333336</v>
      </c>
      <c r="AI1498" s="1">
        <v>41801.333333333336</v>
      </c>
      <c r="AJ1498" s="1">
        <v>41818.708333333336</v>
      </c>
      <c r="AK1498" s="1">
        <v>41801.333333333336</v>
      </c>
      <c r="AL1498" s="1">
        <v>41818.708333333336</v>
      </c>
      <c r="AM1498" s="1">
        <v>41871.333333333336</v>
      </c>
      <c r="AN1498" s="1">
        <v>41888.708333333336</v>
      </c>
      <c r="AP1498" t="s">
        <v>113</v>
      </c>
      <c r="AU1498" t="s">
        <v>3928</v>
      </c>
      <c r="AY1498" t="s">
        <v>106</v>
      </c>
      <c r="AZ1498">
        <v>0</v>
      </c>
      <c r="BA1498">
        <v>0</v>
      </c>
      <c r="BD1498" s="3">
        <v>41321.661111111112</v>
      </c>
      <c r="BE1498" s="3">
        <v>41321.663888888892</v>
      </c>
      <c r="BF1498" t="s">
        <v>115</v>
      </c>
      <c r="BG1498" t="s">
        <v>115</v>
      </c>
      <c r="BH1498">
        <v>8149</v>
      </c>
      <c r="BM1498">
        <v>43470</v>
      </c>
      <c r="BR1498" t="s">
        <v>2854</v>
      </c>
      <c r="BS1498" t="s">
        <v>2855</v>
      </c>
      <c r="BU1498">
        <v>1</v>
      </c>
      <c r="BV1498" t="s">
        <v>118</v>
      </c>
      <c r="BX1498" t="s">
        <v>119</v>
      </c>
      <c r="BY1498" t="s">
        <v>119</v>
      </c>
      <c r="BZ1498" t="s">
        <v>119</v>
      </c>
      <c r="CA1498">
        <v>1</v>
      </c>
      <c r="CC1498" t="s">
        <v>120</v>
      </c>
      <c r="CH1498">
        <v>540</v>
      </c>
      <c r="CI1498">
        <v>36540</v>
      </c>
      <c r="CJ1498" t="s">
        <v>106</v>
      </c>
      <c r="CK1498" t="s">
        <v>106</v>
      </c>
      <c r="CL1498">
        <v>10</v>
      </c>
      <c r="CM1498" t="s">
        <v>2889</v>
      </c>
      <c r="CO1498">
        <v>124498</v>
      </c>
      <c r="CQ1498">
        <v>0</v>
      </c>
      <c r="CR1498">
        <v>0</v>
      </c>
      <c r="CS1498">
        <v>0</v>
      </c>
      <c r="CY1498" t="s">
        <v>123</v>
      </c>
      <c r="CZ1498" t="s">
        <v>124</v>
      </c>
      <c r="DD1498" t="str" cm="1">
        <f t="array" ref="DD1498">TEXT(_xlfn.SEQUENCE(1, DATEDIF(AG1498, AH1498, "m") + 1, AG1498, 30), "YYYY-APMM")</f>
        <v>2014-AP06</v>
      </c>
      <c r="DN1498">
        <f t="shared" si="46"/>
        <v>875</v>
      </c>
      <c r="DO1498" t="str">
        <f t="shared" si="47"/>
        <v>TILE MASON SK</v>
      </c>
    </row>
    <row r="1499" spans="1:119" x14ac:dyDescent="0.35">
      <c r="A1499" t="s">
        <v>105</v>
      </c>
      <c r="B1499">
        <v>500784</v>
      </c>
      <c r="C1499">
        <v>6359</v>
      </c>
      <c r="D1499">
        <v>124500</v>
      </c>
      <c r="E1499">
        <v>13662</v>
      </c>
      <c r="F1499">
        <v>0</v>
      </c>
      <c r="G1499" t="s">
        <v>106</v>
      </c>
      <c r="H1499" t="s">
        <v>106</v>
      </c>
      <c r="I1499" t="s">
        <v>106</v>
      </c>
      <c r="J1499" t="s">
        <v>107</v>
      </c>
      <c r="K1499" t="s">
        <v>108</v>
      </c>
      <c r="L1499" t="s">
        <v>109</v>
      </c>
      <c r="M1499" t="s">
        <v>110</v>
      </c>
      <c r="N1499" t="s">
        <v>3929</v>
      </c>
      <c r="O1499" t="s">
        <v>2929</v>
      </c>
      <c r="P1499">
        <v>8170</v>
      </c>
      <c r="Q1499">
        <v>472</v>
      </c>
      <c r="R1499">
        <v>16</v>
      </c>
      <c r="S1499">
        <v>120</v>
      </c>
      <c r="T1499">
        <v>0</v>
      </c>
      <c r="U1499">
        <v>1162.5</v>
      </c>
      <c r="V1499">
        <v>1162.5</v>
      </c>
      <c r="W1499">
        <v>120</v>
      </c>
      <c r="X1499">
        <v>0</v>
      </c>
      <c r="Y1499">
        <v>0</v>
      </c>
      <c r="Z1499">
        <v>0</v>
      </c>
      <c r="AD1499" s="1">
        <v>41867.333333333336</v>
      </c>
      <c r="AE1499" s="1">
        <v>41883.708333333336</v>
      </c>
      <c r="AG1499" s="1">
        <v>41794.333333333336</v>
      </c>
      <c r="AH1499" s="1">
        <v>41811.708333333336</v>
      </c>
      <c r="AI1499" s="1">
        <v>41794.333333333336</v>
      </c>
      <c r="AJ1499" s="1">
        <v>41811.708333333336</v>
      </c>
      <c r="AK1499" s="1">
        <v>41794.333333333336</v>
      </c>
      <c r="AL1499" s="1">
        <v>41811.708333333336</v>
      </c>
      <c r="AM1499" s="1">
        <v>41867.333333333336</v>
      </c>
      <c r="AN1499" s="1">
        <v>41883.708333333336</v>
      </c>
      <c r="AP1499" t="s">
        <v>113</v>
      </c>
      <c r="AU1499" t="s">
        <v>3930</v>
      </c>
      <c r="AY1499" t="s">
        <v>106</v>
      </c>
      <c r="AZ1499">
        <v>0</v>
      </c>
      <c r="BA1499">
        <v>0</v>
      </c>
      <c r="BD1499" s="3">
        <v>41321.661111111112</v>
      </c>
      <c r="BE1499" s="3">
        <v>41321.663888888892</v>
      </c>
      <c r="BF1499" t="s">
        <v>115</v>
      </c>
      <c r="BG1499" t="s">
        <v>115</v>
      </c>
      <c r="BH1499">
        <v>8149</v>
      </c>
      <c r="BM1499">
        <v>43470</v>
      </c>
      <c r="BR1499" t="s">
        <v>2854</v>
      </c>
      <c r="BS1499" t="s">
        <v>2855</v>
      </c>
      <c r="BU1499">
        <v>1</v>
      </c>
      <c r="BV1499" t="s">
        <v>118</v>
      </c>
      <c r="BX1499" t="s">
        <v>119</v>
      </c>
      <c r="BY1499" t="s">
        <v>119</v>
      </c>
      <c r="BZ1499" t="s">
        <v>119</v>
      </c>
      <c r="CA1499">
        <v>1</v>
      </c>
      <c r="CC1499" t="s">
        <v>120</v>
      </c>
      <c r="CH1499">
        <v>540</v>
      </c>
      <c r="CI1499">
        <v>36540</v>
      </c>
      <c r="CJ1499" t="s">
        <v>106</v>
      </c>
      <c r="CK1499" t="s">
        <v>106</v>
      </c>
      <c r="CL1499">
        <v>10</v>
      </c>
      <c r="CM1499" t="s">
        <v>2889</v>
      </c>
      <c r="CO1499">
        <v>124498</v>
      </c>
      <c r="CQ1499">
        <v>0</v>
      </c>
      <c r="CR1499">
        <v>0</v>
      </c>
      <c r="CS1499">
        <v>0</v>
      </c>
      <c r="CY1499" t="s">
        <v>123</v>
      </c>
      <c r="CZ1499" t="s">
        <v>124</v>
      </c>
      <c r="DD1499" t="str" cm="1">
        <f t="array" ref="DD1499">TEXT(_xlfn.SEQUENCE(1, DATEDIF(AG1499, AH1499, "m") + 1, AG1499, 30), "YYYY-APMM")</f>
        <v>2014-AP06</v>
      </c>
      <c r="DN1499">
        <f t="shared" si="46"/>
        <v>1162.5</v>
      </c>
      <c r="DO1499" t="str">
        <f t="shared" si="47"/>
        <v>TILE MASON SK</v>
      </c>
    </row>
    <row r="1500" spans="1:119" x14ac:dyDescent="0.35">
      <c r="A1500" t="s">
        <v>105</v>
      </c>
      <c r="B1500">
        <v>500785</v>
      </c>
      <c r="C1500">
        <v>6359</v>
      </c>
      <c r="D1500">
        <v>124500</v>
      </c>
      <c r="E1500">
        <v>13662</v>
      </c>
      <c r="F1500">
        <v>0</v>
      </c>
      <c r="G1500" t="s">
        <v>106</v>
      </c>
      <c r="H1500" t="s">
        <v>106</v>
      </c>
      <c r="I1500" t="s">
        <v>106</v>
      </c>
      <c r="J1500" t="s">
        <v>107</v>
      </c>
      <c r="K1500" t="s">
        <v>108</v>
      </c>
      <c r="L1500" t="s">
        <v>109</v>
      </c>
      <c r="M1500" t="s">
        <v>110</v>
      </c>
      <c r="N1500" t="s">
        <v>3931</v>
      </c>
      <c r="O1500" t="s">
        <v>2932</v>
      </c>
      <c r="P1500">
        <v>8171</v>
      </c>
      <c r="Q1500">
        <v>456</v>
      </c>
      <c r="R1500">
        <v>0</v>
      </c>
      <c r="S1500">
        <v>160</v>
      </c>
      <c r="T1500">
        <v>0</v>
      </c>
      <c r="U1500">
        <v>1062.5</v>
      </c>
      <c r="V1500">
        <v>1062.5</v>
      </c>
      <c r="W1500">
        <v>160</v>
      </c>
      <c r="X1500">
        <v>0</v>
      </c>
      <c r="Y1500">
        <v>0</v>
      </c>
      <c r="Z1500">
        <v>0</v>
      </c>
      <c r="AD1500" s="1">
        <v>41879.333333333336</v>
      </c>
      <c r="AE1500" s="1">
        <v>41902.708333333336</v>
      </c>
      <c r="AG1500" s="1">
        <v>41809.333333333336</v>
      </c>
      <c r="AH1500" s="1">
        <v>41832.708333333336</v>
      </c>
      <c r="AI1500" s="1">
        <v>41809.333333333336</v>
      </c>
      <c r="AJ1500" s="1">
        <v>41832.708333333336</v>
      </c>
      <c r="AK1500" s="1">
        <v>41809.333333333336</v>
      </c>
      <c r="AL1500" s="1">
        <v>41832.708333333336</v>
      </c>
      <c r="AM1500" s="1">
        <v>41879.333333333336</v>
      </c>
      <c r="AN1500" s="1">
        <v>41902.708333333336</v>
      </c>
      <c r="AP1500" t="s">
        <v>113</v>
      </c>
      <c r="AU1500" t="s">
        <v>3932</v>
      </c>
      <c r="AY1500" t="s">
        <v>106</v>
      </c>
      <c r="AZ1500">
        <v>0</v>
      </c>
      <c r="BA1500">
        <v>0</v>
      </c>
      <c r="BD1500" s="3">
        <v>41321.661111111112</v>
      </c>
      <c r="BE1500" s="3">
        <v>41321.663888888892</v>
      </c>
      <c r="BF1500" t="s">
        <v>115</v>
      </c>
      <c r="BG1500" t="s">
        <v>115</v>
      </c>
      <c r="BH1500">
        <v>8149</v>
      </c>
      <c r="BM1500">
        <v>43480</v>
      </c>
      <c r="BR1500" t="s">
        <v>2893</v>
      </c>
      <c r="BS1500" t="s">
        <v>2894</v>
      </c>
      <c r="BU1500">
        <v>1</v>
      </c>
      <c r="BV1500" t="s">
        <v>118</v>
      </c>
      <c r="BX1500" t="s">
        <v>119</v>
      </c>
      <c r="BY1500" t="s">
        <v>119</v>
      </c>
      <c r="BZ1500" t="s">
        <v>119</v>
      </c>
      <c r="CA1500">
        <v>1</v>
      </c>
      <c r="CC1500" t="s">
        <v>120</v>
      </c>
      <c r="CH1500">
        <v>540</v>
      </c>
      <c r="CI1500">
        <v>36540</v>
      </c>
      <c r="CJ1500" t="s">
        <v>106</v>
      </c>
      <c r="CK1500" t="s">
        <v>106</v>
      </c>
      <c r="CL1500">
        <v>10</v>
      </c>
      <c r="CM1500" t="s">
        <v>2889</v>
      </c>
      <c r="CO1500">
        <v>124498</v>
      </c>
      <c r="CQ1500">
        <v>0</v>
      </c>
      <c r="CR1500">
        <v>0</v>
      </c>
      <c r="CS1500">
        <v>0</v>
      </c>
      <c r="CY1500" t="s">
        <v>123</v>
      </c>
      <c r="CZ1500" t="s">
        <v>124</v>
      </c>
      <c r="DD1500" t="str" cm="1">
        <f t="array" ref="DD1500">TEXT(_xlfn.SEQUENCE(1, DATEDIF(AG1500, AH1500, "m") + 1, AG1500, 30), "YYYY-APMM")</f>
        <v>2014-AP06</v>
      </c>
      <c r="DN1500">
        <f t="shared" si="46"/>
        <v>1062.5</v>
      </c>
      <c r="DO1500" t="str">
        <f t="shared" si="47"/>
        <v>GRANITE MASON SK</v>
      </c>
    </row>
    <row r="1501" spans="1:119" x14ac:dyDescent="0.35">
      <c r="A1501" t="s">
        <v>105</v>
      </c>
      <c r="B1501">
        <v>500786</v>
      </c>
      <c r="C1501">
        <v>6359</v>
      </c>
      <c r="D1501">
        <v>124500</v>
      </c>
      <c r="E1501">
        <v>13662</v>
      </c>
      <c r="F1501">
        <v>0</v>
      </c>
      <c r="G1501" t="s">
        <v>106</v>
      </c>
      <c r="H1501" t="s">
        <v>106</v>
      </c>
      <c r="I1501" t="s">
        <v>106</v>
      </c>
      <c r="J1501" t="s">
        <v>107</v>
      </c>
      <c r="K1501" t="s">
        <v>108</v>
      </c>
      <c r="L1501" t="s">
        <v>109</v>
      </c>
      <c r="M1501" t="s">
        <v>110</v>
      </c>
      <c r="N1501" t="s">
        <v>3933</v>
      </c>
      <c r="O1501" t="s">
        <v>2935</v>
      </c>
      <c r="P1501">
        <v>8178</v>
      </c>
      <c r="Q1501">
        <v>392</v>
      </c>
      <c r="R1501">
        <v>0</v>
      </c>
      <c r="S1501">
        <v>160</v>
      </c>
      <c r="T1501">
        <v>0</v>
      </c>
      <c r="U1501">
        <v>1650</v>
      </c>
      <c r="V1501">
        <v>1650</v>
      </c>
      <c r="W1501">
        <v>160</v>
      </c>
      <c r="X1501">
        <v>0</v>
      </c>
      <c r="Y1501">
        <v>0</v>
      </c>
      <c r="Z1501">
        <v>0</v>
      </c>
      <c r="AD1501" s="1">
        <v>41849.333333333336</v>
      </c>
      <c r="AE1501" s="1">
        <v>41875.708333333336</v>
      </c>
      <c r="AG1501" s="1">
        <v>41792.333333333336</v>
      </c>
      <c r="AH1501" s="1">
        <v>41814.708333333336</v>
      </c>
      <c r="AI1501" s="1">
        <v>41792.333333333336</v>
      </c>
      <c r="AJ1501" s="1">
        <v>41814.708333333336</v>
      </c>
      <c r="AK1501" s="1">
        <v>41792.333333333336</v>
      </c>
      <c r="AL1501" s="1">
        <v>41814.708333333336</v>
      </c>
      <c r="AM1501" s="1">
        <v>41849.333333333336</v>
      </c>
      <c r="AN1501" s="1">
        <v>41875.708333333336</v>
      </c>
      <c r="AP1501" t="s">
        <v>113</v>
      </c>
      <c r="AU1501" t="s">
        <v>3934</v>
      </c>
      <c r="AY1501" t="s">
        <v>106</v>
      </c>
      <c r="AZ1501">
        <v>0</v>
      </c>
      <c r="BA1501">
        <v>0</v>
      </c>
      <c r="BD1501" s="3">
        <v>41321.661111111112</v>
      </c>
      <c r="BE1501" s="3">
        <v>41321.663888888892</v>
      </c>
      <c r="BF1501" t="s">
        <v>115</v>
      </c>
      <c r="BG1501" t="s">
        <v>115</v>
      </c>
      <c r="BH1501">
        <v>8149</v>
      </c>
      <c r="BM1501">
        <v>43550</v>
      </c>
      <c r="BR1501" t="s">
        <v>116</v>
      </c>
      <c r="BS1501" t="s">
        <v>117</v>
      </c>
      <c r="BU1501">
        <v>1</v>
      </c>
      <c r="BV1501" t="s">
        <v>118</v>
      </c>
      <c r="BX1501" t="s">
        <v>119</v>
      </c>
      <c r="BY1501" t="s">
        <v>119</v>
      </c>
      <c r="BZ1501" t="s">
        <v>119</v>
      </c>
      <c r="CA1501">
        <v>1</v>
      </c>
      <c r="CC1501" t="s">
        <v>120</v>
      </c>
      <c r="CH1501">
        <v>540</v>
      </c>
      <c r="CI1501">
        <v>36540</v>
      </c>
      <c r="CJ1501" t="s">
        <v>106</v>
      </c>
      <c r="CK1501" t="s">
        <v>106</v>
      </c>
      <c r="CL1501">
        <v>10</v>
      </c>
      <c r="CM1501" t="s">
        <v>2889</v>
      </c>
      <c r="CO1501">
        <v>124498</v>
      </c>
      <c r="CQ1501">
        <v>0</v>
      </c>
      <c r="CR1501">
        <v>0</v>
      </c>
      <c r="CS1501">
        <v>0</v>
      </c>
      <c r="CY1501" t="s">
        <v>123</v>
      </c>
      <c r="CZ1501" t="s">
        <v>124</v>
      </c>
      <c r="DD1501" t="str" cm="1">
        <f t="array" ref="DD1501">TEXT(_xlfn.SEQUENCE(1, DATEDIF(AG1501, AH1501, "m") + 1, AG1501, 30), "YYYY-APMM")</f>
        <v>2014-AP06</v>
      </c>
      <c r="DN1501">
        <f t="shared" si="46"/>
        <v>1650</v>
      </c>
      <c r="DO1501" t="str">
        <f t="shared" si="47"/>
        <v>LABOR- SUBCONTRACTOR</v>
      </c>
    </row>
    <row r="1502" spans="1:119" x14ac:dyDescent="0.35">
      <c r="A1502" t="s">
        <v>105</v>
      </c>
      <c r="B1502">
        <v>500787</v>
      </c>
      <c r="C1502">
        <v>6359</v>
      </c>
      <c r="D1502">
        <v>124500</v>
      </c>
      <c r="E1502">
        <v>13662</v>
      </c>
      <c r="F1502">
        <v>0</v>
      </c>
      <c r="G1502" t="s">
        <v>106</v>
      </c>
      <c r="H1502" t="s">
        <v>106</v>
      </c>
      <c r="I1502" t="s">
        <v>106</v>
      </c>
      <c r="J1502" t="s">
        <v>107</v>
      </c>
      <c r="K1502" t="s">
        <v>108</v>
      </c>
      <c r="L1502" t="s">
        <v>109</v>
      </c>
      <c r="M1502" t="s">
        <v>110</v>
      </c>
      <c r="N1502" t="s">
        <v>3935</v>
      </c>
      <c r="O1502" t="s">
        <v>2938</v>
      </c>
      <c r="P1502">
        <v>8178</v>
      </c>
      <c r="Q1502">
        <v>416</v>
      </c>
      <c r="R1502">
        <v>24</v>
      </c>
      <c r="S1502">
        <v>200</v>
      </c>
      <c r="T1502">
        <v>0</v>
      </c>
      <c r="U1502">
        <v>162.5</v>
      </c>
      <c r="V1502">
        <v>162.5</v>
      </c>
      <c r="W1502">
        <v>200</v>
      </c>
      <c r="X1502">
        <v>0</v>
      </c>
      <c r="Y1502">
        <v>0</v>
      </c>
      <c r="Z1502">
        <v>0</v>
      </c>
      <c r="AD1502" s="1">
        <v>41864.333333333336</v>
      </c>
      <c r="AE1502" s="1">
        <v>41892.708333333336</v>
      </c>
      <c r="AG1502" s="1">
        <v>41800.333333333336</v>
      </c>
      <c r="AH1502" s="1">
        <v>41828.708333333336</v>
      </c>
      <c r="AI1502" s="1">
        <v>41800.333333333336</v>
      </c>
      <c r="AJ1502" s="1">
        <v>41828.708333333336</v>
      </c>
      <c r="AK1502" s="1">
        <v>41800.333333333336</v>
      </c>
      <c r="AL1502" s="1">
        <v>41828.708333333336</v>
      </c>
      <c r="AM1502" s="1">
        <v>41864.333333333336</v>
      </c>
      <c r="AN1502" s="1">
        <v>41892.708333333336</v>
      </c>
      <c r="AP1502" t="s">
        <v>113</v>
      </c>
      <c r="AU1502" t="s">
        <v>3936</v>
      </c>
      <c r="AY1502" t="s">
        <v>106</v>
      </c>
      <c r="AZ1502">
        <v>0</v>
      </c>
      <c r="BA1502">
        <v>0</v>
      </c>
      <c r="BD1502" s="3">
        <v>41321.661111111112</v>
      </c>
      <c r="BE1502" s="3">
        <v>41321.663888888892</v>
      </c>
      <c r="BF1502" t="s">
        <v>115</v>
      </c>
      <c r="BG1502" t="s">
        <v>115</v>
      </c>
      <c r="BH1502">
        <v>8149</v>
      </c>
      <c r="BM1502">
        <v>43550</v>
      </c>
      <c r="BR1502" t="s">
        <v>116</v>
      </c>
      <c r="BS1502" t="s">
        <v>117</v>
      </c>
      <c r="BU1502">
        <v>1</v>
      </c>
      <c r="BV1502" t="s">
        <v>118</v>
      </c>
      <c r="BX1502" t="s">
        <v>119</v>
      </c>
      <c r="BY1502" t="s">
        <v>119</v>
      </c>
      <c r="BZ1502" t="s">
        <v>119</v>
      </c>
      <c r="CA1502">
        <v>1</v>
      </c>
      <c r="CC1502" t="s">
        <v>120</v>
      </c>
      <c r="CH1502">
        <v>540</v>
      </c>
      <c r="CI1502">
        <v>36540</v>
      </c>
      <c r="CJ1502" t="s">
        <v>106</v>
      </c>
      <c r="CK1502" t="s">
        <v>106</v>
      </c>
      <c r="CL1502">
        <v>10</v>
      </c>
      <c r="CM1502" t="s">
        <v>2889</v>
      </c>
      <c r="CO1502">
        <v>124498</v>
      </c>
      <c r="CQ1502">
        <v>0</v>
      </c>
      <c r="CR1502">
        <v>0</v>
      </c>
      <c r="CS1502">
        <v>0</v>
      </c>
      <c r="CY1502" t="s">
        <v>123</v>
      </c>
      <c r="CZ1502" t="s">
        <v>124</v>
      </c>
      <c r="DD1502" t="str" cm="1">
        <f t="array" ref="DD1502">TEXT(_xlfn.SEQUENCE(1, DATEDIF(AG1502, AH1502, "m") + 1, AG1502, 30), "YYYY-APMM")</f>
        <v>2014-AP06</v>
      </c>
      <c r="DN1502">
        <f t="shared" si="46"/>
        <v>162.5</v>
      </c>
      <c r="DO1502" t="str">
        <f t="shared" si="47"/>
        <v>LABOR- SUBCONTRACTOR</v>
      </c>
    </row>
    <row r="1503" spans="1:119" x14ac:dyDescent="0.35">
      <c r="A1503" t="s">
        <v>105</v>
      </c>
      <c r="B1503">
        <v>500788</v>
      </c>
      <c r="C1503">
        <v>6359</v>
      </c>
      <c r="D1503">
        <v>124500</v>
      </c>
      <c r="E1503">
        <v>13662</v>
      </c>
      <c r="F1503">
        <v>0</v>
      </c>
      <c r="G1503" t="s">
        <v>106</v>
      </c>
      <c r="H1503" t="s">
        <v>106</v>
      </c>
      <c r="I1503" t="s">
        <v>106</v>
      </c>
      <c r="J1503" t="s">
        <v>107</v>
      </c>
      <c r="K1503" t="s">
        <v>108</v>
      </c>
      <c r="L1503" t="s">
        <v>109</v>
      </c>
      <c r="M1503" t="s">
        <v>110</v>
      </c>
      <c r="N1503" t="s">
        <v>3937</v>
      </c>
      <c r="O1503" t="s">
        <v>2941</v>
      </c>
      <c r="P1503">
        <v>8178</v>
      </c>
      <c r="Q1503">
        <v>392</v>
      </c>
      <c r="R1503">
        <v>0</v>
      </c>
      <c r="S1503">
        <v>200</v>
      </c>
      <c r="T1503">
        <v>0</v>
      </c>
      <c r="U1503">
        <v>1520.5</v>
      </c>
      <c r="V1503">
        <v>1520.5</v>
      </c>
      <c r="W1503">
        <v>200</v>
      </c>
      <c r="X1503">
        <v>0</v>
      </c>
      <c r="Y1503">
        <v>0</v>
      </c>
      <c r="Z1503">
        <v>0</v>
      </c>
      <c r="AD1503" s="1">
        <v>41864.333333333336</v>
      </c>
      <c r="AE1503" s="1">
        <v>41892.708333333336</v>
      </c>
      <c r="AG1503" s="1">
        <v>41804.333333333336</v>
      </c>
      <c r="AH1503" s="1">
        <v>41832.708333333336</v>
      </c>
      <c r="AI1503" s="1">
        <v>41804.333333333336</v>
      </c>
      <c r="AJ1503" s="1">
        <v>41832.708333333336</v>
      </c>
      <c r="AK1503" s="1">
        <v>41804.333333333336</v>
      </c>
      <c r="AL1503" s="1">
        <v>41832.708333333336</v>
      </c>
      <c r="AM1503" s="1">
        <v>41864.333333333336</v>
      </c>
      <c r="AN1503" s="1">
        <v>41892.708333333336</v>
      </c>
      <c r="AP1503" t="s">
        <v>113</v>
      </c>
      <c r="AU1503" t="s">
        <v>3938</v>
      </c>
      <c r="AY1503" t="s">
        <v>106</v>
      </c>
      <c r="AZ1503">
        <v>0</v>
      </c>
      <c r="BA1503">
        <v>0</v>
      </c>
      <c r="BD1503" s="3">
        <v>41321.661111111112</v>
      </c>
      <c r="BE1503" s="3">
        <v>41321.663888888892</v>
      </c>
      <c r="BF1503" t="s">
        <v>115</v>
      </c>
      <c r="BG1503" t="s">
        <v>115</v>
      </c>
      <c r="BH1503">
        <v>8149</v>
      </c>
      <c r="BM1503">
        <v>43550</v>
      </c>
      <c r="BR1503" t="s">
        <v>116</v>
      </c>
      <c r="BS1503" t="s">
        <v>117</v>
      </c>
      <c r="BU1503">
        <v>1</v>
      </c>
      <c r="BV1503" t="s">
        <v>118</v>
      </c>
      <c r="BX1503" t="s">
        <v>119</v>
      </c>
      <c r="BY1503" t="s">
        <v>119</v>
      </c>
      <c r="BZ1503" t="s">
        <v>119</v>
      </c>
      <c r="CA1503">
        <v>1</v>
      </c>
      <c r="CC1503" t="s">
        <v>120</v>
      </c>
      <c r="CH1503">
        <v>540</v>
      </c>
      <c r="CI1503">
        <v>36540</v>
      </c>
      <c r="CJ1503" t="s">
        <v>106</v>
      </c>
      <c r="CK1503" t="s">
        <v>106</v>
      </c>
      <c r="CL1503">
        <v>10</v>
      </c>
      <c r="CM1503" t="s">
        <v>2889</v>
      </c>
      <c r="CO1503">
        <v>124498</v>
      </c>
      <c r="CQ1503">
        <v>0</v>
      </c>
      <c r="CR1503">
        <v>0</v>
      </c>
      <c r="CS1503">
        <v>0</v>
      </c>
      <c r="CY1503" t="s">
        <v>123</v>
      </c>
      <c r="CZ1503" t="s">
        <v>124</v>
      </c>
      <c r="DD1503" t="str" cm="1">
        <f t="array" ref="DD1503">TEXT(_xlfn.SEQUENCE(1, DATEDIF(AG1503, AH1503, "m") + 1, AG1503, 30), "YYYY-APMM")</f>
        <v>2014-AP06</v>
      </c>
      <c r="DN1503">
        <f t="shared" si="46"/>
        <v>1520.5</v>
      </c>
      <c r="DO1503" t="str">
        <f t="shared" si="47"/>
        <v>LABOR- SUBCONTRACTOR</v>
      </c>
    </row>
    <row r="1504" spans="1:119" x14ac:dyDescent="0.35">
      <c r="A1504" t="s">
        <v>105</v>
      </c>
      <c r="B1504">
        <v>500789</v>
      </c>
      <c r="C1504">
        <v>6359</v>
      </c>
      <c r="D1504">
        <v>124500</v>
      </c>
      <c r="E1504">
        <v>13662</v>
      </c>
      <c r="F1504">
        <v>0</v>
      </c>
      <c r="G1504" t="s">
        <v>106</v>
      </c>
      <c r="H1504" t="s">
        <v>106</v>
      </c>
      <c r="I1504" t="s">
        <v>106</v>
      </c>
      <c r="J1504" t="s">
        <v>107</v>
      </c>
      <c r="K1504" t="s">
        <v>108</v>
      </c>
      <c r="L1504" t="s">
        <v>109</v>
      </c>
      <c r="M1504" t="s">
        <v>110</v>
      </c>
      <c r="N1504" t="s">
        <v>3939</v>
      </c>
      <c r="O1504" t="s">
        <v>2944</v>
      </c>
      <c r="P1504">
        <v>8178</v>
      </c>
      <c r="Q1504">
        <v>456</v>
      </c>
      <c r="R1504">
        <v>0</v>
      </c>
      <c r="S1504">
        <v>120</v>
      </c>
      <c r="T1504">
        <v>0</v>
      </c>
      <c r="U1504">
        <v>825</v>
      </c>
      <c r="V1504">
        <v>825</v>
      </c>
      <c r="W1504">
        <v>120</v>
      </c>
      <c r="X1504">
        <v>0</v>
      </c>
      <c r="Y1504">
        <v>0</v>
      </c>
      <c r="Z1504">
        <v>0</v>
      </c>
      <c r="AD1504" s="1">
        <v>41893.333333333336</v>
      </c>
      <c r="AE1504" s="1">
        <v>41910.708333333336</v>
      </c>
      <c r="AG1504" s="1">
        <v>41823.333333333336</v>
      </c>
      <c r="AH1504" s="1">
        <v>41840.708333333336</v>
      </c>
      <c r="AI1504" s="1">
        <v>41823.333333333336</v>
      </c>
      <c r="AJ1504" s="1">
        <v>41840.708333333336</v>
      </c>
      <c r="AK1504" s="1">
        <v>41823.333333333336</v>
      </c>
      <c r="AL1504" s="1">
        <v>41840.708333333336</v>
      </c>
      <c r="AM1504" s="1">
        <v>41893.333333333336</v>
      </c>
      <c r="AN1504" s="1">
        <v>41910.708333333336</v>
      </c>
      <c r="AP1504" t="s">
        <v>113</v>
      </c>
      <c r="AU1504" t="s">
        <v>3940</v>
      </c>
      <c r="AY1504" t="s">
        <v>106</v>
      </c>
      <c r="AZ1504">
        <v>0</v>
      </c>
      <c r="BA1504">
        <v>0</v>
      </c>
      <c r="BD1504" s="3">
        <v>41321.661111111112</v>
      </c>
      <c r="BE1504" s="3">
        <v>41321.663888888892</v>
      </c>
      <c r="BF1504" t="s">
        <v>115</v>
      </c>
      <c r="BG1504" t="s">
        <v>115</v>
      </c>
      <c r="BH1504">
        <v>8149</v>
      </c>
      <c r="BM1504">
        <v>43550</v>
      </c>
      <c r="BR1504" t="s">
        <v>116</v>
      </c>
      <c r="BS1504" t="s">
        <v>117</v>
      </c>
      <c r="BU1504">
        <v>1</v>
      </c>
      <c r="BV1504" t="s">
        <v>118</v>
      </c>
      <c r="BX1504" t="s">
        <v>119</v>
      </c>
      <c r="BY1504" t="s">
        <v>119</v>
      </c>
      <c r="BZ1504" t="s">
        <v>119</v>
      </c>
      <c r="CA1504">
        <v>1</v>
      </c>
      <c r="CC1504" t="s">
        <v>120</v>
      </c>
      <c r="CH1504">
        <v>540</v>
      </c>
      <c r="CI1504">
        <v>36540</v>
      </c>
      <c r="CJ1504" t="s">
        <v>106</v>
      </c>
      <c r="CK1504" t="s">
        <v>106</v>
      </c>
      <c r="CL1504">
        <v>10</v>
      </c>
      <c r="CM1504" t="s">
        <v>2889</v>
      </c>
      <c r="CO1504">
        <v>124498</v>
      </c>
      <c r="CQ1504">
        <v>0</v>
      </c>
      <c r="CR1504">
        <v>0</v>
      </c>
      <c r="CS1504">
        <v>0</v>
      </c>
      <c r="CY1504" t="s">
        <v>123</v>
      </c>
      <c r="CZ1504" t="s">
        <v>124</v>
      </c>
      <c r="DD1504" t="str" cm="1">
        <f t="array" ref="DD1504">TEXT(_xlfn.SEQUENCE(1, DATEDIF(AG1504, AH1504, "m") + 1, AG1504, 30), "YYYY-APMM")</f>
        <v>2014-AP07</v>
      </c>
      <c r="DN1504">
        <f t="shared" si="46"/>
        <v>825</v>
      </c>
      <c r="DO1504" t="str">
        <f t="shared" si="47"/>
        <v>LABOR- SUBCONTRACTOR</v>
      </c>
    </row>
    <row r="1505" spans="1:119" x14ac:dyDescent="0.35">
      <c r="A1505" t="s">
        <v>105</v>
      </c>
      <c r="B1505">
        <v>500790</v>
      </c>
      <c r="C1505">
        <v>6359</v>
      </c>
      <c r="D1505">
        <v>124500</v>
      </c>
      <c r="E1505">
        <v>13662</v>
      </c>
      <c r="F1505">
        <v>0</v>
      </c>
      <c r="G1505" t="s">
        <v>106</v>
      </c>
      <c r="H1505" t="s">
        <v>106</v>
      </c>
      <c r="I1505" t="s">
        <v>106</v>
      </c>
      <c r="J1505" t="s">
        <v>107</v>
      </c>
      <c r="K1505" t="s">
        <v>108</v>
      </c>
      <c r="L1505" t="s">
        <v>109</v>
      </c>
      <c r="M1505" t="s">
        <v>110</v>
      </c>
      <c r="N1505" t="s">
        <v>3941</v>
      </c>
      <c r="O1505" t="s">
        <v>2902</v>
      </c>
      <c r="P1505">
        <v>8178</v>
      </c>
      <c r="Q1505">
        <v>456</v>
      </c>
      <c r="R1505">
        <v>0</v>
      </c>
      <c r="S1505">
        <v>120</v>
      </c>
      <c r="T1505">
        <v>0</v>
      </c>
      <c r="U1505">
        <v>110</v>
      </c>
      <c r="V1505">
        <v>110</v>
      </c>
      <c r="W1505">
        <v>120</v>
      </c>
      <c r="X1505">
        <v>0</v>
      </c>
      <c r="Y1505">
        <v>0</v>
      </c>
      <c r="Z1505">
        <v>0</v>
      </c>
      <c r="AD1505" s="1">
        <v>41899.333333333336</v>
      </c>
      <c r="AE1505" s="1">
        <v>41916.708333333336</v>
      </c>
      <c r="AG1505" s="1">
        <v>41829.333333333336</v>
      </c>
      <c r="AH1505" s="1">
        <v>41846.708333333336</v>
      </c>
      <c r="AI1505" s="1">
        <v>41829.333333333336</v>
      </c>
      <c r="AJ1505" s="1">
        <v>41846.708333333336</v>
      </c>
      <c r="AK1505" s="1">
        <v>41829.333333333336</v>
      </c>
      <c r="AL1505" s="1">
        <v>41846.708333333336</v>
      </c>
      <c r="AM1505" s="1">
        <v>41899.333333333336</v>
      </c>
      <c r="AN1505" s="1">
        <v>41916.708333333336</v>
      </c>
      <c r="AP1505" t="s">
        <v>113</v>
      </c>
      <c r="AU1505" t="s">
        <v>3942</v>
      </c>
      <c r="AY1505" t="s">
        <v>106</v>
      </c>
      <c r="AZ1505">
        <v>0</v>
      </c>
      <c r="BA1505">
        <v>0</v>
      </c>
      <c r="BD1505" s="3">
        <v>41321.661111111112</v>
      </c>
      <c r="BE1505" s="3">
        <v>41321.663888888892</v>
      </c>
      <c r="BF1505" t="s">
        <v>115</v>
      </c>
      <c r="BG1505" t="s">
        <v>115</v>
      </c>
      <c r="BH1505">
        <v>8149</v>
      </c>
      <c r="BM1505">
        <v>43550</v>
      </c>
      <c r="BR1505" t="s">
        <v>116</v>
      </c>
      <c r="BS1505" t="s">
        <v>117</v>
      </c>
      <c r="BU1505">
        <v>1</v>
      </c>
      <c r="BV1505" t="s">
        <v>118</v>
      </c>
      <c r="BX1505" t="s">
        <v>119</v>
      </c>
      <c r="BY1505" t="s">
        <v>119</v>
      </c>
      <c r="BZ1505" t="s">
        <v>119</v>
      </c>
      <c r="CA1505">
        <v>1</v>
      </c>
      <c r="CC1505" t="s">
        <v>120</v>
      </c>
      <c r="CH1505">
        <v>540</v>
      </c>
      <c r="CI1505">
        <v>36540</v>
      </c>
      <c r="CJ1505" t="s">
        <v>106</v>
      </c>
      <c r="CK1505" t="s">
        <v>106</v>
      </c>
      <c r="CL1505">
        <v>10</v>
      </c>
      <c r="CM1505" t="s">
        <v>2889</v>
      </c>
      <c r="CO1505">
        <v>124498</v>
      </c>
      <c r="CQ1505">
        <v>0</v>
      </c>
      <c r="CR1505">
        <v>0</v>
      </c>
      <c r="CS1505">
        <v>0</v>
      </c>
      <c r="CY1505" t="s">
        <v>123</v>
      </c>
      <c r="CZ1505" t="s">
        <v>124</v>
      </c>
      <c r="DD1505" t="str" cm="1">
        <f t="array" ref="DD1505">TEXT(_xlfn.SEQUENCE(1, DATEDIF(AG1505, AH1505, "m") + 1, AG1505, 30), "YYYY-APMM")</f>
        <v>2014-AP07</v>
      </c>
      <c r="DN1505">
        <f t="shared" si="46"/>
        <v>110</v>
      </c>
      <c r="DO1505" t="str">
        <f t="shared" si="47"/>
        <v>LABOR- SUBCONTRACTOR</v>
      </c>
    </row>
    <row r="1506" spans="1:119" x14ac:dyDescent="0.35">
      <c r="A1506" t="s">
        <v>105</v>
      </c>
      <c r="B1506">
        <v>500791</v>
      </c>
      <c r="C1506">
        <v>6359</v>
      </c>
      <c r="D1506">
        <v>124500</v>
      </c>
      <c r="E1506">
        <v>13662</v>
      </c>
      <c r="F1506">
        <v>0</v>
      </c>
      <c r="G1506" t="s">
        <v>106</v>
      </c>
      <c r="H1506" t="s">
        <v>106</v>
      </c>
      <c r="I1506" t="s">
        <v>106</v>
      </c>
      <c r="J1506" t="s">
        <v>107</v>
      </c>
      <c r="K1506" t="s">
        <v>108</v>
      </c>
      <c r="L1506" t="s">
        <v>109</v>
      </c>
      <c r="M1506" t="s">
        <v>110</v>
      </c>
      <c r="N1506" t="s">
        <v>3943</v>
      </c>
      <c r="O1506" t="s">
        <v>2947</v>
      </c>
      <c r="P1506">
        <v>8178</v>
      </c>
      <c r="Q1506">
        <v>536</v>
      </c>
      <c r="R1506">
        <v>80</v>
      </c>
      <c r="S1506">
        <v>160</v>
      </c>
      <c r="T1506">
        <v>0</v>
      </c>
      <c r="U1506">
        <v>323.5</v>
      </c>
      <c r="V1506">
        <v>323.5</v>
      </c>
      <c r="W1506">
        <v>160</v>
      </c>
      <c r="X1506">
        <v>0</v>
      </c>
      <c r="Y1506">
        <v>0</v>
      </c>
      <c r="Z1506">
        <v>0</v>
      </c>
      <c r="AD1506" s="1">
        <v>41918.333333333336</v>
      </c>
      <c r="AE1506" s="1">
        <v>41942.708333333336</v>
      </c>
      <c r="AG1506" s="1">
        <v>41836.333333333336</v>
      </c>
      <c r="AH1506" s="1">
        <v>41862.708333333336</v>
      </c>
      <c r="AI1506" s="1">
        <v>41836.333333333336</v>
      </c>
      <c r="AJ1506" s="1">
        <v>41862.708333333336</v>
      </c>
      <c r="AK1506" s="1">
        <v>41836.333333333336</v>
      </c>
      <c r="AL1506" s="1">
        <v>41862.708333333336</v>
      </c>
      <c r="AM1506" s="1">
        <v>41918.333333333336</v>
      </c>
      <c r="AN1506" s="1">
        <v>41942.708333333336</v>
      </c>
      <c r="AP1506" t="s">
        <v>113</v>
      </c>
      <c r="AU1506" t="s">
        <v>3944</v>
      </c>
      <c r="AY1506" t="s">
        <v>106</v>
      </c>
      <c r="AZ1506">
        <v>0</v>
      </c>
      <c r="BA1506">
        <v>0</v>
      </c>
      <c r="BD1506" s="3">
        <v>41321.661111111112</v>
      </c>
      <c r="BE1506" s="3">
        <v>41321.663888888892</v>
      </c>
      <c r="BF1506" t="s">
        <v>115</v>
      </c>
      <c r="BG1506" t="s">
        <v>115</v>
      </c>
      <c r="BH1506">
        <v>8149</v>
      </c>
      <c r="BM1506">
        <v>43550</v>
      </c>
      <c r="BR1506" t="s">
        <v>116</v>
      </c>
      <c r="BS1506" t="s">
        <v>117</v>
      </c>
      <c r="BU1506">
        <v>1</v>
      </c>
      <c r="BV1506" t="s">
        <v>118</v>
      </c>
      <c r="BX1506" t="s">
        <v>119</v>
      </c>
      <c r="BY1506" t="s">
        <v>119</v>
      </c>
      <c r="BZ1506" t="s">
        <v>119</v>
      </c>
      <c r="CA1506">
        <v>1</v>
      </c>
      <c r="CC1506" t="s">
        <v>120</v>
      </c>
      <c r="CH1506">
        <v>540</v>
      </c>
      <c r="CI1506">
        <v>36540</v>
      </c>
      <c r="CJ1506" t="s">
        <v>106</v>
      </c>
      <c r="CK1506" t="s">
        <v>106</v>
      </c>
      <c r="CL1506">
        <v>10</v>
      </c>
      <c r="CM1506" t="s">
        <v>2889</v>
      </c>
      <c r="CO1506">
        <v>124498</v>
      </c>
      <c r="CQ1506">
        <v>0</v>
      </c>
      <c r="CR1506">
        <v>0</v>
      </c>
      <c r="CS1506">
        <v>0</v>
      </c>
      <c r="CY1506" t="s">
        <v>123</v>
      </c>
      <c r="CZ1506" t="s">
        <v>124</v>
      </c>
      <c r="DD1506" t="str" cm="1">
        <f t="array" ref="DD1506">TEXT(_xlfn.SEQUENCE(1, DATEDIF(AG1506, AH1506, "m") + 1, AG1506, 30), "YYYY-APMM")</f>
        <v>2014-AP07</v>
      </c>
      <c r="DN1506">
        <f t="shared" si="46"/>
        <v>323.5</v>
      </c>
      <c r="DO1506" t="str">
        <f t="shared" si="47"/>
        <v>LABOR- SUBCONTRACTOR</v>
      </c>
    </row>
    <row r="1507" spans="1:119" x14ac:dyDescent="0.35">
      <c r="A1507" t="s">
        <v>105</v>
      </c>
      <c r="B1507">
        <v>500792</v>
      </c>
      <c r="C1507">
        <v>6359</v>
      </c>
      <c r="D1507">
        <v>124500</v>
      </c>
      <c r="E1507">
        <v>13662</v>
      </c>
      <c r="F1507">
        <v>0</v>
      </c>
      <c r="G1507" t="s">
        <v>106</v>
      </c>
      <c r="H1507" t="s">
        <v>106</v>
      </c>
      <c r="I1507" t="s">
        <v>106</v>
      </c>
      <c r="J1507" t="s">
        <v>107</v>
      </c>
      <c r="K1507" t="s">
        <v>108</v>
      </c>
      <c r="L1507" t="s">
        <v>109</v>
      </c>
      <c r="M1507" t="s">
        <v>110</v>
      </c>
      <c r="N1507" t="s">
        <v>3945</v>
      </c>
      <c r="O1507" t="s">
        <v>2887</v>
      </c>
      <c r="P1507">
        <v>8178</v>
      </c>
      <c r="Q1507">
        <v>456</v>
      </c>
      <c r="R1507">
        <v>0</v>
      </c>
      <c r="S1507">
        <v>160</v>
      </c>
      <c r="T1507">
        <v>0</v>
      </c>
      <c r="U1507">
        <v>660</v>
      </c>
      <c r="V1507">
        <v>660</v>
      </c>
      <c r="W1507">
        <v>160</v>
      </c>
      <c r="X1507">
        <v>0</v>
      </c>
      <c r="Y1507">
        <v>0</v>
      </c>
      <c r="Z1507">
        <v>0</v>
      </c>
      <c r="AD1507" s="1">
        <v>41905.333333333336</v>
      </c>
      <c r="AE1507" s="1">
        <v>41930.708333333336</v>
      </c>
      <c r="AG1507" s="1">
        <v>41835.333333333336</v>
      </c>
      <c r="AH1507" s="1">
        <v>41861.708333333336</v>
      </c>
      <c r="AI1507" s="1">
        <v>41835.333333333336</v>
      </c>
      <c r="AJ1507" s="1">
        <v>41861.708333333336</v>
      </c>
      <c r="AK1507" s="1">
        <v>41835.333333333336</v>
      </c>
      <c r="AL1507" s="1">
        <v>41861.708333333336</v>
      </c>
      <c r="AM1507" s="1">
        <v>41905.333333333336</v>
      </c>
      <c r="AN1507" s="1">
        <v>41930.708333333336</v>
      </c>
      <c r="AP1507" t="s">
        <v>113</v>
      </c>
      <c r="AU1507" t="s">
        <v>3946</v>
      </c>
      <c r="AY1507" t="s">
        <v>106</v>
      </c>
      <c r="AZ1507">
        <v>0</v>
      </c>
      <c r="BA1507">
        <v>0</v>
      </c>
      <c r="BD1507" s="3">
        <v>41321.661111111112</v>
      </c>
      <c r="BE1507" s="3">
        <v>41321.663888888892</v>
      </c>
      <c r="BF1507" t="s">
        <v>115</v>
      </c>
      <c r="BG1507" t="s">
        <v>115</v>
      </c>
      <c r="BH1507">
        <v>8149</v>
      </c>
      <c r="BM1507">
        <v>43550</v>
      </c>
      <c r="BR1507" t="s">
        <v>116</v>
      </c>
      <c r="BS1507" t="s">
        <v>117</v>
      </c>
      <c r="BU1507">
        <v>1</v>
      </c>
      <c r="BV1507" t="s">
        <v>118</v>
      </c>
      <c r="BX1507" t="s">
        <v>119</v>
      </c>
      <c r="BY1507" t="s">
        <v>119</v>
      </c>
      <c r="BZ1507" t="s">
        <v>119</v>
      </c>
      <c r="CA1507">
        <v>1</v>
      </c>
      <c r="CC1507" t="s">
        <v>120</v>
      </c>
      <c r="CH1507">
        <v>540</v>
      </c>
      <c r="CI1507">
        <v>36540</v>
      </c>
      <c r="CJ1507" t="s">
        <v>106</v>
      </c>
      <c r="CK1507" t="s">
        <v>106</v>
      </c>
      <c r="CL1507">
        <v>10</v>
      </c>
      <c r="CM1507" t="s">
        <v>2889</v>
      </c>
      <c r="CO1507">
        <v>124498</v>
      </c>
      <c r="CQ1507">
        <v>0</v>
      </c>
      <c r="CR1507">
        <v>0</v>
      </c>
      <c r="CS1507">
        <v>0</v>
      </c>
      <c r="CY1507" t="s">
        <v>123</v>
      </c>
      <c r="CZ1507" t="s">
        <v>124</v>
      </c>
      <c r="DD1507" t="str" cm="1">
        <f t="array" ref="DD1507">TEXT(_xlfn.SEQUENCE(1, DATEDIF(AG1507, AH1507, "m") + 1, AG1507, 30), "YYYY-APMM")</f>
        <v>2014-AP07</v>
      </c>
      <c r="DN1507">
        <f t="shared" si="46"/>
        <v>660</v>
      </c>
      <c r="DO1507" t="str">
        <f t="shared" si="47"/>
        <v>LABOR- SUBCONTRACTOR</v>
      </c>
    </row>
    <row r="1508" spans="1:119" x14ac:dyDescent="0.35">
      <c r="A1508" t="s">
        <v>105</v>
      </c>
      <c r="B1508">
        <v>500793</v>
      </c>
      <c r="C1508">
        <v>6359</v>
      </c>
      <c r="D1508">
        <v>124500</v>
      </c>
      <c r="E1508">
        <v>13662</v>
      </c>
      <c r="F1508">
        <v>0</v>
      </c>
      <c r="G1508" t="s">
        <v>106</v>
      </c>
      <c r="H1508" t="s">
        <v>106</v>
      </c>
      <c r="I1508" t="s">
        <v>106</v>
      </c>
      <c r="J1508" t="s">
        <v>107</v>
      </c>
      <c r="K1508" t="s">
        <v>108</v>
      </c>
      <c r="L1508" t="s">
        <v>109</v>
      </c>
      <c r="M1508" t="s">
        <v>110</v>
      </c>
      <c r="N1508" t="s">
        <v>3947</v>
      </c>
      <c r="O1508" t="s">
        <v>2891</v>
      </c>
      <c r="P1508">
        <v>8171</v>
      </c>
      <c r="Q1508">
        <v>456</v>
      </c>
      <c r="R1508">
        <v>0</v>
      </c>
      <c r="S1508">
        <v>120</v>
      </c>
      <c r="T1508">
        <v>0</v>
      </c>
      <c r="U1508">
        <v>302.5</v>
      </c>
      <c r="V1508">
        <v>302.5</v>
      </c>
      <c r="W1508">
        <v>120</v>
      </c>
      <c r="X1508">
        <v>0</v>
      </c>
      <c r="Y1508">
        <v>0</v>
      </c>
      <c r="Z1508">
        <v>0</v>
      </c>
      <c r="AD1508" s="1">
        <v>41918.333333333336</v>
      </c>
      <c r="AE1508" s="1">
        <v>41937.708333333336</v>
      </c>
      <c r="AG1508" s="1">
        <v>41848.333333333336</v>
      </c>
      <c r="AH1508" s="1">
        <v>41868.708333333336</v>
      </c>
      <c r="AI1508" s="1">
        <v>41848.333333333336</v>
      </c>
      <c r="AJ1508" s="1">
        <v>41868.708333333336</v>
      </c>
      <c r="AK1508" s="1">
        <v>41848.333333333336</v>
      </c>
      <c r="AL1508" s="1">
        <v>41868.708333333336</v>
      </c>
      <c r="AM1508" s="1">
        <v>41918.333333333336</v>
      </c>
      <c r="AN1508" s="1">
        <v>41937.708333333336</v>
      </c>
      <c r="AP1508" t="s">
        <v>113</v>
      </c>
      <c r="AU1508" t="s">
        <v>3948</v>
      </c>
      <c r="AY1508" t="s">
        <v>106</v>
      </c>
      <c r="AZ1508">
        <v>0</v>
      </c>
      <c r="BA1508">
        <v>0</v>
      </c>
      <c r="BD1508" s="3">
        <v>41321.661111111112</v>
      </c>
      <c r="BE1508" s="3">
        <v>41321.663888888892</v>
      </c>
      <c r="BF1508" t="s">
        <v>115</v>
      </c>
      <c r="BG1508" t="s">
        <v>115</v>
      </c>
      <c r="BH1508">
        <v>8149</v>
      </c>
      <c r="BM1508">
        <v>43480</v>
      </c>
      <c r="BR1508" t="s">
        <v>2893</v>
      </c>
      <c r="BS1508" t="s">
        <v>2894</v>
      </c>
      <c r="BU1508">
        <v>1</v>
      </c>
      <c r="BV1508" t="s">
        <v>118</v>
      </c>
      <c r="BX1508" t="s">
        <v>119</v>
      </c>
      <c r="BY1508" t="s">
        <v>119</v>
      </c>
      <c r="BZ1508" t="s">
        <v>119</v>
      </c>
      <c r="CA1508">
        <v>1</v>
      </c>
      <c r="CC1508" t="s">
        <v>120</v>
      </c>
      <c r="CH1508">
        <v>540</v>
      </c>
      <c r="CI1508">
        <v>36540</v>
      </c>
      <c r="CJ1508" t="s">
        <v>106</v>
      </c>
      <c r="CK1508" t="s">
        <v>106</v>
      </c>
      <c r="CL1508">
        <v>10</v>
      </c>
      <c r="CM1508" t="s">
        <v>2889</v>
      </c>
      <c r="CO1508">
        <v>124498</v>
      </c>
      <c r="CQ1508">
        <v>0</v>
      </c>
      <c r="CR1508">
        <v>0</v>
      </c>
      <c r="CS1508">
        <v>0</v>
      </c>
      <c r="CY1508" t="s">
        <v>123</v>
      </c>
      <c r="CZ1508" t="s">
        <v>124</v>
      </c>
      <c r="DD1508" t="str" cm="1">
        <f t="array" ref="DD1508">TEXT(_xlfn.SEQUENCE(1, DATEDIF(AG1508, AH1508, "m") + 1, AG1508, 30), "YYYY-APMM")</f>
        <v>2014-AP07</v>
      </c>
      <c r="DN1508">
        <f t="shared" si="46"/>
        <v>302.5</v>
      </c>
      <c r="DO1508" t="str">
        <f t="shared" si="47"/>
        <v>GRANITE MASON SK</v>
      </c>
    </row>
    <row r="1509" spans="1:119" x14ac:dyDescent="0.35">
      <c r="A1509" t="s">
        <v>105</v>
      </c>
      <c r="B1509">
        <v>500794</v>
      </c>
      <c r="C1509">
        <v>6359</v>
      </c>
      <c r="D1509">
        <v>124500</v>
      </c>
      <c r="E1509">
        <v>13662</v>
      </c>
      <c r="F1509">
        <v>0</v>
      </c>
      <c r="G1509" t="s">
        <v>106</v>
      </c>
      <c r="H1509" t="s">
        <v>106</v>
      </c>
      <c r="I1509" t="s">
        <v>106</v>
      </c>
      <c r="J1509" t="s">
        <v>107</v>
      </c>
      <c r="K1509" t="s">
        <v>108</v>
      </c>
      <c r="L1509" t="s">
        <v>109</v>
      </c>
      <c r="M1509" t="s">
        <v>110</v>
      </c>
      <c r="N1509" t="s">
        <v>3949</v>
      </c>
      <c r="O1509" t="s">
        <v>2896</v>
      </c>
      <c r="P1509">
        <v>8178</v>
      </c>
      <c r="Q1509">
        <v>496</v>
      </c>
      <c r="R1509">
        <v>40</v>
      </c>
      <c r="S1509">
        <v>160</v>
      </c>
      <c r="T1509">
        <v>0</v>
      </c>
      <c r="U1509">
        <v>218.75</v>
      </c>
      <c r="V1509">
        <v>218.75</v>
      </c>
      <c r="W1509">
        <v>160</v>
      </c>
      <c r="X1509">
        <v>0</v>
      </c>
      <c r="Y1509">
        <v>0</v>
      </c>
      <c r="Z1509">
        <v>0</v>
      </c>
      <c r="AD1509" s="1">
        <v>41919.333333333336</v>
      </c>
      <c r="AE1509" s="1">
        <v>41944.708333333336</v>
      </c>
      <c r="AG1509" s="1">
        <v>41843.333333333336</v>
      </c>
      <c r="AH1509" s="1">
        <v>41869.708333333336</v>
      </c>
      <c r="AI1509" s="1">
        <v>41843.333333333336</v>
      </c>
      <c r="AJ1509" s="1">
        <v>41869.708333333336</v>
      </c>
      <c r="AK1509" s="1">
        <v>41843.333333333336</v>
      </c>
      <c r="AL1509" s="1">
        <v>41869.708333333336</v>
      </c>
      <c r="AM1509" s="1">
        <v>41919.333333333336</v>
      </c>
      <c r="AN1509" s="1">
        <v>41944.708333333336</v>
      </c>
      <c r="AP1509" t="s">
        <v>113</v>
      </c>
      <c r="AU1509" t="s">
        <v>3950</v>
      </c>
      <c r="AY1509" t="s">
        <v>106</v>
      </c>
      <c r="AZ1509">
        <v>0</v>
      </c>
      <c r="BA1509">
        <v>0</v>
      </c>
      <c r="BD1509" s="3">
        <v>41321.661111111112</v>
      </c>
      <c r="BE1509" s="3">
        <v>41321.663888888892</v>
      </c>
      <c r="BF1509" t="s">
        <v>115</v>
      </c>
      <c r="BG1509" t="s">
        <v>115</v>
      </c>
      <c r="BH1509">
        <v>8149</v>
      </c>
      <c r="BM1509">
        <v>43550</v>
      </c>
      <c r="BR1509" t="s">
        <v>116</v>
      </c>
      <c r="BS1509" t="s">
        <v>117</v>
      </c>
      <c r="BU1509">
        <v>1</v>
      </c>
      <c r="BV1509" t="s">
        <v>118</v>
      </c>
      <c r="BX1509" t="s">
        <v>119</v>
      </c>
      <c r="BY1509" t="s">
        <v>119</v>
      </c>
      <c r="BZ1509" t="s">
        <v>119</v>
      </c>
      <c r="CA1509">
        <v>1</v>
      </c>
      <c r="CC1509" t="s">
        <v>120</v>
      </c>
      <c r="CH1509">
        <v>540</v>
      </c>
      <c r="CI1509">
        <v>36540</v>
      </c>
      <c r="CJ1509" t="s">
        <v>106</v>
      </c>
      <c r="CK1509" t="s">
        <v>106</v>
      </c>
      <c r="CL1509">
        <v>10</v>
      </c>
      <c r="CM1509" t="s">
        <v>2889</v>
      </c>
      <c r="CO1509">
        <v>124498</v>
      </c>
      <c r="CQ1509">
        <v>0</v>
      </c>
      <c r="CR1509">
        <v>0</v>
      </c>
      <c r="CS1509">
        <v>0</v>
      </c>
      <c r="CY1509" t="s">
        <v>123</v>
      </c>
      <c r="CZ1509" t="s">
        <v>124</v>
      </c>
      <c r="DD1509" t="str" cm="1">
        <f t="array" ref="DD1509">TEXT(_xlfn.SEQUENCE(1, DATEDIF(AG1509, AH1509, "m") + 1, AG1509, 30), "YYYY-APMM")</f>
        <v>2014-AP07</v>
      </c>
      <c r="DN1509">
        <f t="shared" si="46"/>
        <v>218.75</v>
      </c>
      <c r="DO1509" t="str">
        <f t="shared" si="47"/>
        <v>LABOR- SUBCONTRACTOR</v>
      </c>
    </row>
    <row r="1510" spans="1:119" x14ac:dyDescent="0.35">
      <c r="A1510" t="s">
        <v>105</v>
      </c>
      <c r="B1510">
        <v>500795</v>
      </c>
      <c r="C1510">
        <v>6359</v>
      </c>
      <c r="D1510">
        <v>124500</v>
      </c>
      <c r="E1510">
        <v>13662</v>
      </c>
      <c r="F1510">
        <v>0</v>
      </c>
      <c r="G1510" t="s">
        <v>106</v>
      </c>
      <c r="H1510" t="s">
        <v>106</v>
      </c>
      <c r="I1510" t="s">
        <v>106</v>
      </c>
      <c r="J1510" t="s">
        <v>107</v>
      </c>
      <c r="K1510" t="s">
        <v>108</v>
      </c>
      <c r="L1510" t="s">
        <v>109</v>
      </c>
      <c r="M1510" t="s">
        <v>110</v>
      </c>
      <c r="N1510" t="s">
        <v>3951</v>
      </c>
      <c r="O1510" t="s">
        <v>2899</v>
      </c>
      <c r="P1510">
        <v>8178</v>
      </c>
      <c r="Q1510">
        <v>456</v>
      </c>
      <c r="R1510">
        <v>432</v>
      </c>
      <c r="S1510">
        <v>200</v>
      </c>
      <c r="T1510">
        <v>0</v>
      </c>
      <c r="U1510">
        <v>7419.5</v>
      </c>
      <c r="V1510">
        <v>7419.5</v>
      </c>
      <c r="W1510">
        <v>200</v>
      </c>
      <c r="X1510">
        <v>0</v>
      </c>
      <c r="Y1510">
        <v>0</v>
      </c>
      <c r="Z1510">
        <v>0</v>
      </c>
      <c r="AD1510" s="1">
        <v>41930.333333333336</v>
      </c>
      <c r="AE1510" s="1">
        <v>41958.708333333336</v>
      </c>
      <c r="AG1510" s="1">
        <v>41861.333333333336</v>
      </c>
      <c r="AH1510" s="1">
        <v>41889.708333333336</v>
      </c>
      <c r="AI1510" s="1">
        <v>41861.333333333336</v>
      </c>
      <c r="AJ1510" s="1">
        <v>41889.708333333336</v>
      </c>
      <c r="AK1510" s="1">
        <v>41861.333333333336</v>
      </c>
      <c r="AL1510" s="1">
        <v>41889.708333333336</v>
      </c>
      <c r="AM1510" s="1">
        <v>41930.333333333336</v>
      </c>
      <c r="AN1510" s="1">
        <v>41958.708333333336</v>
      </c>
      <c r="AP1510" t="s">
        <v>113</v>
      </c>
      <c r="AU1510" t="s">
        <v>3952</v>
      </c>
      <c r="AY1510" t="s">
        <v>106</v>
      </c>
      <c r="AZ1510">
        <v>0</v>
      </c>
      <c r="BA1510">
        <v>0</v>
      </c>
      <c r="BD1510" s="3">
        <v>41321.661111111112</v>
      </c>
      <c r="BE1510" s="3">
        <v>41321.663888888892</v>
      </c>
      <c r="BF1510" t="s">
        <v>115</v>
      </c>
      <c r="BG1510" t="s">
        <v>115</v>
      </c>
      <c r="BH1510">
        <v>8149</v>
      </c>
      <c r="BM1510">
        <v>43550</v>
      </c>
      <c r="BR1510" t="s">
        <v>116</v>
      </c>
      <c r="BS1510" t="s">
        <v>117</v>
      </c>
      <c r="BU1510">
        <v>1</v>
      </c>
      <c r="BV1510" t="s">
        <v>118</v>
      </c>
      <c r="BX1510" t="s">
        <v>119</v>
      </c>
      <c r="BY1510" t="s">
        <v>119</v>
      </c>
      <c r="BZ1510" t="s">
        <v>119</v>
      </c>
      <c r="CA1510">
        <v>1</v>
      </c>
      <c r="CC1510" t="s">
        <v>120</v>
      </c>
      <c r="CH1510">
        <v>540</v>
      </c>
      <c r="CI1510">
        <v>36540</v>
      </c>
      <c r="CJ1510" t="s">
        <v>106</v>
      </c>
      <c r="CK1510" t="s">
        <v>106</v>
      </c>
      <c r="CL1510">
        <v>10</v>
      </c>
      <c r="CM1510" t="s">
        <v>2889</v>
      </c>
      <c r="CO1510">
        <v>124498</v>
      </c>
      <c r="CQ1510">
        <v>0</v>
      </c>
      <c r="CR1510">
        <v>0</v>
      </c>
      <c r="CS1510">
        <v>0</v>
      </c>
      <c r="CY1510" t="s">
        <v>123</v>
      </c>
      <c r="CZ1510" t="s">
        <v>124</v>
      </c>
      <c r="DD1510" t="str" cm="1">
        <f t="array" ref="DD1510">TEXT(_xlfn.SEQUENCE(1, DATEDIF(AG1510, AH1510, "m") + 1, AG1510, 30), "YYYY-APMM")</f>
        <v>2014-AP08</v>
      </c>
      <c r="DN1510">
        <f t="shared" si="46"/>
        <v>7419.5</v>
      </c>
      <c r="DO1510" t="str">
        <f t="shared" si="47"/>
        <v>LABOR- SUBCONTRACTOR</v>
      </c>
    </row>
    <row r="1511" spans="1:119" x14ac:dyDescent="0.35">
      <c r="A1511" t="s">
        <v>105</v>
      </c>
      <c r="B1511">
        <v>500796</v>
      </c>
      <c r="C1511">
        <v>6359</v>
      </c>
      <c r="D1511">
        <v>124500</v>
      </c>
      <c r="E1511">
        <v>13662</v>
      </c>
      <c r="F1511">
        <v>0</v>
      </c>
      <c r="G1511" t="s">
        <v>106</v>
      </c>
      <c r="H1511" t="s">
        <v>106</v>
      </c>
      <c r="I1511" t="s">
        <v>106</v>
      </c>
      <c r="J1511" t="s">
        <v>107</v>
      </c>
      <c r="K1511" t="s">
        <v>108</v>
      </c>
      <c r="L1511" t="s">
        <v>109</v>
      </c>
      <c r="M1511" t="s">
        <v>110</v>
      </c>
      <c r="N1511" t="s">
        <v>3953</v>
      </c>
      <c r="O1511" t="s">
        <v>2905</v>
      </c>
      <c r="P1511">
        <v>8168</v>
      </c>
      <c r="Q1511">
        <v>392</v>
      </c>
      <c r="R1511">
        <v>0</v>
      </c>
      <c r="S1511">
        <v>200</v>
      </c>
      <c r="T1511">
        <v>0</v>
      </c>
      <c r="U1511">
        <v>11578.5</v>
      </c>
      <c r="V1511">
        <v>11578.5</v>
      </c>
      <c r="W1511">
        <v>200</v>
      </c>
      <c r="X1511">
        <v>0</v>
      </c>
      <c r="Y1511">
        <v>0</v>
      </c>
      <c r="Z1511">
        <v>0</v>
      </c>
      <c r="AD1511" s="1">
        <v>41780.333333333336</v>
      </c>
      <c r="AE1511" s="1">
        <v>41808.708333333336</v>
      </c>
      <c r="AG1511" s="1">
        <v>41723.333333333336</v>
      </c>
      <c r="AH1511" s="1">
        <v>41751.708333333336</v>
      </c>
      <c r="AI1511" s="1">
        <v>41723.333333333336</v>
      </c>
      <c r="AJ1511" s="1">
        <v>41751.708333333336</v>
      </c>
      <c r="AK1511" s="1">
        <v>41723.333333333336</v>
      </c>
      <c r="AL1511" s="1">
        <v>41751.708333333336</v>
      </c>
      <c r="AM1511" s="1">
        <v>41780.333333333336</v>
      </c>
      <c r="AN1511" s="1">
        <v>41808.708333333336</v>
      </c>
      <c r="AP1511" t="s">
        <v>113</v>
      </c>
      <c r="AU1511" t="s">
        <v>3954</v>
      </c>
      <c r="AY1511" t="s">
        <v>106</v>
      </c>
      <c r="AZ1511">
        <v>0</v>
      </c>
      <c r="BA1511">
        <v>0</v>
      </c>
      <c r="BD1511" s="3">
        <v>41321.661111111112</v>
      </c>
      <c r="BE1511" s="3">
        <v>41321.663888888892</v>
      </c>
      <c r="BF1511" t="s">
        <v>115</v>
      </c>
      <c r="BG1511" t="s">
        <v>115</v>
      </c>
      <c r="BH1511">
        <v>8149</v>
      </c>
      <c r="BM1511">
        <v>43450</v>
      </c>
      <c r="BR1511" t="s">
        <v>1309</v>
      </c>
      <c r="BS1511" t="s">
        <v>1310</v>
      </c>
      <c r="BU1511">
        <v>1</v>
      </c>
      <c r="BV1511" t="s">
        <v>118</v>
      </c>
      <c r="BX1511" t="s">
        <v>119</v>
      </c>
      <c r="BY1511" t="s">
        <v>119</v>
      </c>
      <c r="BZ1511" t="s">
        <v>119</v>
      </c>
      <c r="CA1511">
        <v>1</v>
      </c>
      <c r="CC1511" t="s">
        <v>120</v>
      </c>
      <c r="CH1511">
        <v>540</v>
      </c>
      <c r="CI1511">
        <v>36540</v>
      </c>
      <c r="CJ1511" t="s">
        <v>106</v>
      </c>
      <c r="CK1511" t="s">
        <v>106</v>
      </c>
      <c r="CL1511">
        <v>10</v>
      </c>
      <c r="CM1511" t="s">
        <v>2889</v>
      </c>
      <c r="CO1511">
        <v>124498</v>
      </c>
      <c r="CQ1511">
        <v>0</v>
      </c>
      <c r="CR1511">
        <v>0</v>
      </c>
      <c r="CS1511">
        <v>0</v>
      </c>
      <c r="CY1511" t="s">
        <v>123</v>
      </c>
      <c r="CZ1511" t="s">
        <v>124</v>
      </c>
      <c r="DD1511" t="str" cm="1">
        <f t="array" ref="DD1511">TEXT(_xlfn.SEQUENCE(1, DATEDIF(AG1511, AH1511, "m") + 1, AG1511, 30), "YYYY-APMM")</f>
        <v>2014-AP03</v>
      </c>
      <c r="DN1511">
        <f t="shared" si="46"/>
        <v>11578.5</v>
      </c>
      <c r="DO1511" t="str">
        <f t="shared" si="47"/>
        <v>BLOCK MASON SK</v>
      </c>
    </row>
    <row r="1512" spans="1:119" x14ac:dyDescent="0.35">
      <c r="A1512" t="s">
        <v>105</v>
      </c>
      <c r="B1512">
        <v>500797</v>
      </c>
      <c r="C1512">
        <v>6359</v>
      </c>
      <c r="D1512">
        <v>124500</v>
      </c>
      <c r="E1512">
        <v>13662</v>
      </c>
      <c r="F1512">
        <v>0</v>
      </c>
      <c r="G1512" t="s">
        <v>106</v>
      </c>
      <c r="H1512" t="s">
        <v>106</v>
      </c>
      <c r="I1512" t="s">
        <v>106</v>
      </c>
      <c r="J1512" t="s">
        <v>107</v>
      </c>
      <c r="K1512" t="s">
        <v>108</v>
      </c>
      <c r="L1512" t="s">
        <v>109</v>
      </c>
      <c r="M1512" t="s">
        <v>110</v>
      </c>
      <c r="N1512" t="s">
        <v>3955</v>
      </c>
      <c r="O1512" t="s">
        <v>2908</v>
      </c>
      <c r="P1512">
        <v>8169</v>
      </c>
      <c r="Q1512">
        <v>392</v>
      </c>
      <c r="R1512">
        <v>0</v>
      </c>
      <c r="S1512">
        <v>200</v>
      </c>
      <c r="T1512">
        <v>0</v>
      </c>
      <c r="U1512">
        <v>14187.5</v>
      </c>
      <c r="V1512">
        <v>14187.5</v>
      </c>
      <c r="W1512">
        <v>200</v>
      </c>
      <c r="X1512">
        <v>0</v>
      </c>
      <c r="Y1512">
        <v>0</v>
      </c>
      <c r="Z1512">
        <v>0</v>
      </c>
      <c r="AD1512" s="1">
        <v>41802.333333333336</v>
      </c>
      <c r="AE1512" s="1">
        <v>41830.708333333336</v>
      </c>
      <c r="AG1512" s="1">
        <v>41745.333333333336</v>
      </c>
      <c r="AH1512" s="1">
        <v>41773.708333333336</v>
      </c>
      <c r="AI1512" s="1">
        <v>41745.333333333336</v>
      </c>
      <c r="AJ1512" s="1">
        <v>41773.708333333336</v>
      </c>
      <c r="AK1512" s="1">
        <v>41745.333333333336</v>
      </c>
      <c r="AL1512" s="1">
        <v>41773.708333333336</v>
      </c>
      <c r="AM1512" s="1">
        <v>41802.333333333336</v>
      </c>
      <c r="AN1512" s="1">
        <v>41830.708333333336</v>
      </c>
      <c r="AP1512" t="s">
        <v>113</v>
      </c>
      <c r="AU1512" t="s">
        <v>3956</v>
      </c>
      <c r="AY1512" t="s">
        <v>106</v>
      </c>
      <c r="AZ1512">
        <v>0</v>
      </c>
      <c r="BA1512">
        <v>0</v>
      </c>
      <c r="BD1512" s="3">
        <v>41321.661111111112</v>
      </c>
      <c r="BE1512" s="3">
        <v>41321.663888888892</v>
      </c>
      <c r="BF1512" t="s">
        <v>115</v>
      </c>
      <c r="BG1512" t="s">
        <v>115</v>
      </c>
      <c r="BH1512">
        <v>8149</v>
      </c>
      <c r="BM1512">
        <v>43460</v>
      </c>
      <c r="BR1512" t="s">
        <v>2848</v>
      </c>
      <c r="BS1512" t="s">
        <v>2849</v>
      </c>
      <c r="BU1512">
        <v>1</v>
      </c>
      <c r="BV1512" t="s">
        <v>118</v>
      </c>
      <c r="BX1512" t="s">
        <v>119</v>
      </c>
      <c r="BY1512" t="s">
        <v>119</v>
      </c>
      <c r="BZ1512" t="s">
        <v>119</v>
      </c>
      <c r="CA1512">
        <v>1</v>
      </c>
      <c r="CC1512" t="s">
        <v>120</v>
      </c>
      <c r="CH1512">
        <v>540</v>
      </c>
      <c r="CI1512">
        <v>36540</v>
      </c>
      <c r="CJ1512" t="s">
        <v>106</v>
      </c>
      <c r="CK1512" t="s">
        <v>106</v>
      </c>
      <c r="CL1512">
        <v>10</v>
      </c>
      <c r="CM1512" t="s">
        <v>2889</v>
      </c>
      <c r="CO1512">
        <v>124498</v>
      </c>
      <c r="CQ1512">
        <v>0</v>
      </c>
      <c r="CR1512">
        <v>0</v>
      </c>
      <c r="CS1512">
        <v>0</v>
      </c>
      <c r="CY1512" t="s">
        <v>123</v>
      </c>
      <c r="CZ1512" t="s">
        <v>124</v>
      </c>
      <c r="DD1512" t="str" cm="1">
        <f t="array" ref="DD1512">TEXT(_xlfn.SEQUENCE(1, DATEDIF(AG1512, AH1512, "m") + 1, AG1512, 30), "YYYY-APMM")</f>
        <v>2014-AP04</v>
      </c>
      <c r="DN1512">
        <f t="shared" si="46"/>
        <v>14187.5</v>
      </c>
      <c r="DO1512" t="str">
        <f t="shared" si="47"/>
        <v>PLASTER MASON SK</v>
      </c>
    </row>
    <row r="1513" spans="1:119" x14ac:dyDescent="0.35">
      <c r="A1513" t="s">
        <v>105</v>
      </c>
      <c r="B1513">
        <v>500798</v>
      </c>
      <c r="C1513">
        <v>6359</v>
      </c>
      <c r="D1513">
        <v>124500</v>
      </c>
      <c r="E1513">
        <v>13662</v>
      </c>
      <c r="F1513">
        <v>0</v>
      </c>
      <c r="G1513" t="s">
        <v>106</v>
      </c>
      <c r="H1513" t="s">
        <v>106</v>
      </c>
      <c r="I1513" t="s">
        <v>106</v>
      </c>
      <c r="J1513" t="s">
        <v>107</v>
      </c>
      <c r="K1513" t="s">
        <v>108</v>
      </c>
      <c r="L1513" t="s">
        <v>109</v>
      </c>
      <c r="M1513" t="s">
        <v>110</v>
      </c>
      <c r="N1513" t="s">
        <v>3957</v>
      </c>
      <c r="O1513" t="s">
        <v>2911</v>
      </c>
      <c r="P1513">
        <v>8164</v>
      </c>
      <c r="Q1513">
        <v>456</v>
      </c>
      <c r="R1513">
        <v>64</v>
      </c>
      <c r="S1513">
        <v>168</v>
      </c>
      <c r="T1513">
        <v>0</v>
      </c>
      <c r="U1513">
        <v>2713.25</v>
      </c>
      <c r="V1513">
        <v>2713.25</v>
      </c>
      <c r="W1513">
        <v>168</v>
      </c>
      <c r="X1513">
        <v>0</v>
      </c>
      <c r="Y1513">
        <v>0</v>
      </c>
      <c r="Z1513">
        <v>0</v>
      </c>
      <c r="AD1513" s="1">
        <v>41820.333333333336</v>
      </c>
      <c r="AE1513" s="1">
        <v>41843.708333333336</v>
      </c>
      <c r="AG1513" s="1">
        <v>41753.333333333336</v>
      </c>
      <c r="AH1513" s="1">
        <v>41777.708333333336</v>
      </c>
      <c r="AI1513" s="1">
        <v>41753.333333333336</v>
      </c>
      <c r="AJ1513" s="1">
        <v>41777.708333333336</v>
      </c>
      <c r="AK1513" s="1">
        <v>41753.333333333336</v>
      </c>
      <c r="AL1513" s="1">
        <v>41777.708333333336</v>
      </c>
      <c r="AM1513" s="1">
        <v>41820.333333333336</v>
      </c>
      <c r="AN1513" s="1">
        <v>41843.708333333336</v>
      </c>
      <c r="AP1513" t="s">
        <v>113</v>
      </c>
      <c r="AU1513" t="s">
        <v>3958</v>
      </c>
      <c r="AY1513" t="s">
        <v>106</v>
      </c>
      <c r="AZ1513">
        <v>0</v>
      </c>
      <c r="BA1513">
        <v>0</v>
      </c>
      <c r="BD1513" s="3">
        <v>41321.661111111112</v>
      </c>
      <c r="BE1513" s="3">
        <v>41321.663888888892</v>
      </c>
      <c r="BF1513" t="s">
        <v>115</v>
      </c>
      <c r="BG1513" t="s">
        <v>115</v>
      </c>
      <c r="BH1513">
        <v>8149</v>
      </c>
      <c r="BM1513">
        <v>43410</v>
      </c>
      <c r="BR1513" t="s">
        <v>2865</v>
      </c>
      <c r="BS1513" t="s">
        <v>2866</v>
      </c>
      <c r="BU1513">
        <v>1</v>
      </c>
      <c r="BV1513" t="s">
        <v>118</v>
      </c>
      <c r="BX1513" t="s">
        <v>119</v>
      </c>
      <c r="BY1513" t="s">
        <v>119</v>
      </c>
      <c r="BZ1513" t="s">
        <v>119</v>
      </c>
      <c r="CA1513">
        <v>1</v>
      </c>
      <c r="CC1513" t="s">
        <v>120</v>
      </c>
      <c r="CH1513">
        <v>540</v>
      </c>
      <c r="CI1513">
        <v>36540</v>
      </c>
      <c r="CJ1513" t="s">
        <v>106</v>
      </c>
      <c r="CK1513" t="s">
        <v>106</v>
      </c>
      <c r="CL1513">
        <v>10</v>
      </c>
      <c r="CM1513" t="s">
        <v>2889</v>
      </c>
      <c r="CO1513">
        <v>124498</v>
      </c>
      <c r="CQ1513">
        <v>0</v>
      </c>
      <c r="CR1513">
        <v>0</v>
      </c>
      <c r="CS1513">
        <v>0</v>
      </c>
      <c r="CY1513" t="s">
        <v>123</v>
      </c>
      <c r="CZ1513" t="s">
        <v>124</v>
      </c>
      <c r="DD1513" t="str" cm="1">
        <f t="array" ref="DD1513">TEXT(_xlfn.SEQUENCE(1, DATEDIF(AG1513, AH1513, "m") + 1, AG1513, 30), "YYYY-APMM")</f>
        <v>2014-AP04</v>
      </c>
      <c r="DN1513">
        <f t="shared" si="46"/>
        <v>2713.25</v>
      </c>
      <c r="DO1513" t="str">
        <f t="shared" si="47"/>
        <v>SCREED MASON SK</v>
      </c>
    </row>
    <row r="1514" spans="1:119" x14ac:dyDescent="0.35">
      <c r="A1514" t="s">
        <v>105</v>
      </c>
      <c r="B1514">
        <v>500799</v>
      </c>
      <c r="C1514">
        <v>6359</v>
      </c>
      <c r="D1514">
        <v>124500</v>
      </c>
      <c r="E1514">
        <v>13662</v>
      </c>
      <c r="F1514">
        <v>0</v>
      </c>
      <c r="G1514" t="s">
        <v>106</v>
      </c>
      <c r="H1514" t="s">
        <v>106</v>
      </c>
      <c r="I1514" t="s">
        <v>106</v>
      </c>
      <c r="J1514" t="s">
        <v>107</v>
      </c>
      <c r="K1514" t="s">
        <v>108</v>
      </c>
      <c r="L1514" t="s">
        <v>109</v>
      </c>
      <c r="M1514" t="s">
        <v>110</v>
      </c>
      <c r="N1514" t="s">
        <v>3959</v>
      </c>
      <c r="O1514" t="s">
        <v>2914</v>
      </c>
      <c r="P1514">
        <v>8178</v>
      </c>
      <c r="Q1514">
        <v>392</v>
      </c>
      <c r="R1514">
        <v>0</v>
      </c>
      <c r="S1514">
        <v>120</v>
      </c>
      <c r="T1514">
        <v>0</v>
      </c>
      <c r="U1514">
        <v>528</v>
      </c>
      <c r="V1514">
        <v>528</v>
      </c>
      <c r="W1514">
        <v>120</v>
      </c>
      <c r="X1514">
        <v>0</v>
      </c>
      <c r="Y1514">
        <v>0</v>
      </c>
      <c r="Z1514">
        <v>0</v>
      </c>
      <c r="AD1514" s="1">
        <v>41820.333333333336</v>
      </c>
      <c r="AE1514" s="1">
        <v>41836.708333333336</v>
      </c>
      <c r="AG1514" s="1">
        <v>41763.333333333336</v>
      </c>
      <c r="AH1514" s="1">
        <v>41779.708333333336</v>
      </c>
      <c r="AI1514" s="1">
        <v>41763.333333333336</v>
      </c>
      <c r="AJ1514" s="1">
        <v>41779.708333333336</v>
      </c>
      <c r="AK1514" s="1">
        <v>41763.333333333336</v>
      </c>
      <c r="AL1514" s="1">
        <v>41779.708333333336</v>
      </c>
      <c r="AM1514" s="1">
        <v>41820.333333333336</v>
      </c>
      <c r="AN1514" s="1">
        <v>41836.708333333336</v>
      </c>
      <c r="AP1514" t="s">
        <v>113</v>
      </c>
      <c r="AU1514" t="s">
        <v>3960</v>
      </c>
      <c r="AY1514" t="s">
        <v>106</v>
      </c>
      <c r="AZ1514">
        <v>0</v>
      </c>
      <c r="BA1514">
        <v>0</v>
      </c>
      <c r="BD1514" s="3">
        <v>41321.661111111112</v>
      </c>
      <c r="BE1514" s="3">
        <v>41321.663888888892</v>
      </c>
      <c r="BF1514" t="s">
        <v>115</v>
      </c>
      <c r="BG1514" t="s">
        <v>115</v>
      </c>
      <c r="BH1514">
        <v>8149</v>
      </c>
      <c r="BM1514">
        <v>43550</v>
      </c>
      <c r="BR1514" t="s">
        <v>116</v>
      </c>
      <c r="BS1514" t="s">
        <v>117</v>
      </c>
      <c r="BU1514">
        <v>1</v>
      </c>
      <c r="BV1514" t="s">
        <v>118</v>
      </c>
      <c r="BX1514" t="s">
        <v>119</v>
      </c>
      <c r="BY1514" t="s">
        <v>119</v>
      </c>
      <c r="BZ1514" t="s">
        <v>119</v>
      </c>
      <c r="CA1514">
        <v>1</v>
      </c>
      <c r="CC1514" t="s">
        <v>120</v>
      </c>
      <c r="CH1514">
        <v>540</v>
      </c>
      <c r="CI1514">
        <v>36540</v>
      </c>
      <c r="CJ1514" t="s">
        <v>106</v>
      </c>
      <c r="CK1514" t="s">
        <v>106</v>
      </c>
      <c r="CL1514">
        <v>10</v>
      </c>
      <c r="CM1514" t="s">
        <v>2889</v>
      </c>
      <c r="CO1514">
        <v>124498</v>
      </c>
      <c r="CQ1514">
        <v>0</v>
      </c>
      <c r="CR1514">
        <v>0</v>
      </c>
      <c r="CS1514">
        <v>0</v>
      </c>
      <c r="CY1514" t="s">
        <v>123</v>
      </c>
      <c r="CZ1514" t="s">
        <v>124</v>
      </c>
      <c r="DD1514" t="str" cm="1">
        <f t="array" ref="DD1514">TEXT(_xlfn.SEQUENCE(1, DATEDIF(AG1514, AH1514, "m") + 1, AG1514, 30), "YYYY-APMM")</f>
        <v>2014-AP05</v>
      </c>
      <c r="DN1514">
        <f t="shared" si="46"/>
        <v>528</v>
      </c>
      <c r="DO1514" t="str">
        <f t="shared" si="47"/>
        <v>LABOR- SUBCONTRACTOR</v>
      </c>
    </row>
    <row r="1515" spans="1:119" x14ac:dyDescent="0.35">
      <c r="A1515" t="s">
        <v>105</v>
      </c>
      <c r="B1515">
        <v>500800</v>
      </c>
      <c r="C1515">
        <v>6359</v>
      </c>
      <c r="D1515">
        <v>124501</v>
      </c>
      <c r="E1515">
        <v>13662</v>
      </c>
      <c r="F1515">
        <v>0</v>
      </c>
      <c r="G1515" t="s">
        <v>106</v>
      </c>
      <c r="H1515" t="s">
        <v>106</v>
      </c>
      <c r="I1515" t="s">
        <v>106</v>
      </c>
      <c r="J1515" t="s">
        <v>107</v>
      </c>
      <c r="K1515" t="s">
        <v>108</v>
      </c>
      <c r="L1515" t="s">
        <v>109</v>
      </c>
      <c r="M1515" t="s">
        <v>110</v>
      </c>
      <c r="N1515" t="s">
        <v>3961</v>
      </c>
      <c r="O1515" t="s">
        <v>2905</v>
      </c>
      <c r="P1515">
        <v>8168</v>
      </c>
      <c r="Q1515">
        <v>624</v>
      </c>
      <c r="R1515">
        <v>0</v>
      </c>
      <c r="S1515">
        <v>160</v>
      </c>
      <c r="T1515">
        <v>0</v>
      </c>
      <c r="U1515">
        <v>872.25</v>
      </c>
      <c r="V1515">
        <v>872.25</v>
      </c>
      <c r="W1515">
        <v>160</v>
      </c>
      <c r="X1515">
        <v>0</v>
      </c>
      <c r="Y1515">
        <v>0</v>
      </c>
      <c r="Z1515">
        <v>0</v>
      </c>
      <c r="AD1515" s="1">
        <v>41875.333333333336</v>
      </c>
      <c r="AE1515" s="1">
        <v>41897.708333333336</v>
      </c>
      <c r="AG1515" s="1">
        <v>41780.333333333336</v>
      </c>
      <c r="AH1515" s="1">
        <v>41802.708333333336</v>
      </c>
      <c r="AI1515" s="1">
        <v>41780.333333333336</v>
      </c>
      <c r="AJ1515" s="1">
        <v>41802.708333333336</v>
      </c>
      <c r="AK1515" s="1">
        <v>41780.333333333336</v>
      </c>
      <c r="AL1515" s="1">
        <v>41802.708333333336</v>
      </c>
      <c r="AM1515" s="1">
        <v>41875.333333333336</v>
      </c>
      <c r="AN1515" s="1">
        <v>41897.708333333336</v>
      </c>
      <c r="AP1515" t="s">
        <v>113</v>
      </c>
      <c r="AU1515" t="s">
        <v>3962</v>
      </c>
      <c r="AY1515" t="s">
        <v>106</v>
      </c>
      <c r="AZ1515">
        <v>0</v>
      </c>
      <c r="BA1515">
        <v>0</v>
      </c>
      <c r="BD1515" s="3">
        <v>41321.661111111112</v>
      </c>
      <c r="BE1515" s="3">
        <v>41321.663888888892</v>
      </c>
      <c r="BF1515" t="s">
        <v>115</v>
      </c>
      <c r="BG1515" t="s">
        <v>115</v>
      </c>
      <c r="BH1515">
        <v>8149</v>
      </c>
      <c r="BM1515">
        <v>43450</v>
      </c>
      <c r="BR1515" t="s">
        <v>1309</v>
      </c>
      <c r="BS1515" t="s">
        <v>1310</v>
      </c>
      <c r="BU1515">
        <v>1</v>
      </c>
      <c r="BV1515" t="s">
        <v>118</v>
      </c>
      <c r="BX1515" t="s">
        <v>119</v>
      </c>
      <c r="BY1515" t="s">
        <v>119</v>
      </c>
      <c r="BZ1515" t="s">
        <v>119</v>
      </c>
      <c r="CA1515">
        <v>1</v>
      </c>
      <c r="CC1515" t="s">
        <v>120</v>
      </c>
      <c r="CH1515">
        <v>540</v>
      </c>
      <c r="CI1515">
        <v>36560</v>
      </c>
      <c r="CJ1515" t="s">
        <v>106</v>
      </c>
      <c r="CK1515" t="s">
        <v>106</v>
      </c>
      <c r="CL1515">
        <v>20</v>
      </c>
      <c r="CM1515" t="s">
        <v>2867</v>
      </c>
      <c r="CO1515">
        <v>124498</v>
      </c>
      <c r="CQ1515">
        <v>0</v>
      </c>
      <c r="CR1515">
        <v>0</v>
      </c>
      <c r="CS1515">
        <v>0</v>
      </c>
      <c r="CY1515" t="s">
        <v>123</v>
      </c>
      <c r="CZ1515" t="s">
        <v>124</v>
      </c>
      <c r="DD1515" t="str" cm="1">
        <f t="array" ref="DD1515">TEXT(_xlfn.SEQUENCE(1, DATEDIF(AG1515, AH1515, "m") + 1, AG1515, 30), "YYYY-APMM")</f>
        <v>2014-AP05</v>
      </c>
      <c r="DN1515">
        <f t="shared" si="46"/>
        <v>872.25</v>
      </c>
      <c r="DO1515" t="str">
        <f t="shared" si="47"/>
        <v>BLOCK MASON SK</v>
      </c>
    </row>
    <row r="1516" spans="1:119" x14ac:dyDescent="0.35">
      <c r="A1516" t="s">
        <v>105</v>
      </c>
      <c r="B1516">
        <v>500801</v>
      </c>
      <c r="C1516">
        <v>6359</v>
      </c>
      <c r="D1516">
        <v>124501</v>
      </c>
      <c r="E1516">
        <v>13662</v>
      </c>
      <c r="F1516">
        <v>0</v>
      </c>
      <c r="G1516" t="s">
        <v>106</v>
      </c>
      <c r="H1516" t="s">
        <v>106</v>
      </c>
      <c r="I1516" t="s">
        <v>106</v>
      </c>
      <c r="J1516" t="s">
        <v>107</v>
      </c>
      <c r="K1516" t="s">
        <v>108</v>
      </c>
      <c r="L1516" t="s">
        <v>109</v>
      </c>
      <c r="M1516" t="s">
        <v>110</v>
      </c>
      <c r="N1516" t="s">
        <v>3963</v>
      </c>
      <c r="O1516" t="s">
        <v>2908</v>
      </c>
      <c r="P1516">
        <v>8169</v>
      </c>
      <c r="Q1516">
        <v>624</v>
      </c>
      <c r="R1516">
        <v>0</v>
      </c>
      <c r="S1516">
        <v>160</v>
      </c>
      <c r="T1516">
        <v>0</v>
      </c>
      <c r="U1516">
        <v>4791</v>
      </c>
      <c r="V1516">
        <v>4791</v>
      </c>
      <c r="W1516">
        <v>160</v>
      </c>
      <c r="X1516">
        <v>0</v>
      </c>
      <c r="Y1516">
        <v>0</v>
      </c>
      <c r="Z1516">
        <v>0</v>
      </c>
      <c r="AD1516" s="1">
        <v>41886.333333333336</v>
      </c>
      <c r="AE1516" s="1">
        <v>41909.708333333336</v>
      </c>
      <c r="AG1516" s="1">
        <v>41792.333333333336</v>
      </c>
      <c r="AH1516" s="1">
        <v>41814.708333333336</v>
      </c>
      <c r="AI1516" s="1">
        <v>41792.333333333336</v>
      </c>
      <c r="AJ1516" s="1">
        <v>41814.708333333336</v>
      </c>
      <c r="AK1516" s="1">
        <v>41792.333333333336</v>
      </c>
      <c r="AL1516" s="1">
        <v>41814.708333333336</v>
      </c>
      <c r="AM1516" s="1">
        <v>41886.333333333336</v>
      </c>
      <c r="AN1516" s="1">
        <v>41909.708333333336</v>
      </c>
      <c r="AP1516" t="s">
        <v>113</v>
      </c>
      <c r="AU1516" t="s">
        <v>3964</v>
      </c>
      <c r="AY1516" t="s">
        <v>106</v>
      </c>
      <c r="AZ1516">
        <v>0</v>
      </c>
      <c r="BA1516">
        <v>0</v>
      </c>
      <c r="BD1516" s="3">
        <v>41321.661111111112</v>
      </c>
      <c r="BE1516" s="3">
        <v>41321.663888888892</v>
      </c>
      <c r="BF1516" t="s">
        <v>115</v>
      </c>
      <c r="BG1516" t="s">
        <v>115</v>
      </c>
      <c r="BH1516">
        <v>8149</v>
      </c>
      <c r="BM1516">
        <v>43460</v>
      </c>
      <c r="BR1516" t="s">
        <v>2848</v>
      </c>
      <c r="BS1516" t="s">
        <v>2849</v>
      </c>
      <c r="BU1516">
        <v>1</v>
      </c>
      <c r="BV1516" t="s">
        <v>118</v>
      </c>
      <c r="BX1516" t="s">
        <v>119</v>
      </c>
      <c r="BY1516" t="s">
        <v>119</v>
      </c>
      <c r="BZ1516" t="s">
        <v>119</v>
      </c>
      <c r="CA1516">
        <v>1</v>
      </c>
      <c r="CC1516" t="s">
        <v>120</v>
      </c>
      <c r="CH1516">
        <v>540</v>
      </c>
      <c r="CI1516">
        <v>36560</v>
      </c>
      <c r="CJ1516" t="s">
        <v>106</v>
      </c>
      <c r="CK1516" t="s">
        <v>106</v>
      </c>
      <c r="CL1516">
        <v>20</v>
      </c>
      <c r="CM1516" t="s">
        <v>2867</v>
      </c>
      <c r="CO1516">
        <v>124498</v>
      </c>
      <c r="CQ1516">
        <v>0</v>
      </c>
      <c r="CR1516">
        <v>0</v>
      </c>
      <c r="CS1516">
        <v>0</v>
      </c>
      <c r="CY1516" t="s">
        <v>123</v>
      </c>
      <c r="CZ1516" t="s">
        <v>124</v>
      </c>
      <c r="DD1516" t="str" cm="1">
        <f t="array" ref="DD1516">TEXT(_xlfn.SEQUENCE(1, DATEDIF(AG1516, AH1516, "m") + 1, AG1516, 30), "YYYY-APMM")</f>
        <v>2014-AP06</v>
      </c>
      <c r="DN1516">
        <f t="shared" si="46"/>
        <v>4791</v>
      </c>
      <c r="DO1516" t="str">
        <f t="shared" si="47"/>
        <v>PLASTER MASON SK</v>
      </c>
    </row>
    <row r="1517" spans="1:119" x14ac:dyDescent="0.35">
      <c r="A1517" t="s">
        <v>105</v>
      </c>
      <c r="B1517">
        <v>500802</v>
      </c>
      <c r="C1517">
        <v>6359</v>
      </c>
      <c r="D1517">
        <v>124501</v>
      </c>
      <c r="E1517">
        <v>13662</v>
      </c>
      <c r="F1517">
        <v>0</v>
      </c>
      <c r="G1517" t="s">
        <v>106</v>
      </c>
      <c r="H1517" t="s">
        <v>106</v>
      </c>
      <c r="I1517" t="s">
        <v>106</v>
      </c>
      <c r="J1517" t="s">
        <v>107</v>
      </c>
      <c r="K1517" t="s">
        <v>108</v>
      </c>
      <c r="L1517" t="s">
        <v>109</v>
      </c>
      <c r="M1517" t="s">
        <v>110</v>
      </c>
      <c r="N1517" t="s">
        <v>3965</v>
      </c>
      <c r="O1517" t="s">
        <v>2911</v>
      </c>
      <c r="P1517">
        <v>8164</v>
      </c>
      <c r="Q1517">
        <v>624</v>
      </c>
      <c r="R1517">
        <v>0</v>
      </c>
      <c r="S1517">
        <v>120</v>
      </c>
      <c r="T1517">
        <v>0</v>
      </c>
      <c r="U1517">
        <v>192.5</v>
      </c>
      <c r="V1517">
        <v>192.5</v>
      </c>
      <c r="W1517">
        <v>120</v>
      </c>
      <c r="X1517">
        <v>0</v>
      </c>
      <c r="Y1517">
        <v>0</v>
      </c>
      <c r="Z1517">
        <v>0</v>
      </c>
      <c r="AD1517" s="1">
        <v>41904.333333333336</v>
      </c>
      <c r="AE1517" s="1">
        <v>41920.708333333336</v>
      </c>
      <c r="AG1517" s="1">
        <v>41809.333333333336</v>
      </c>
      <c r="AH1517" s="1">
        <v>41826.708333333336</v>
      </c>
      <c r="AI1517" s="1">
        <v>41809.333333333336</v>
      </c>
      <c r="AJ1517" s="1">
        <v>41826.708333333336</v>
      </c>
      <c r="AK1517" s="1">
        <v>41809.333333333336</v>
      </c>
      <c r="AL1517" s="1">
        <v>41826.708333333336</v>
      </c>
      <c r="AM1517" s="1">
        <v>41904.333333333336</v>
      </c>
      <c r="AN1517" s="1">
        <v>41920.708333333336</v>
      </c>
      <c r="AP1517" t="s">
        <v>113</v>
      </c>
      <c r="AU1517" t="s">
        <v>3966</v>
      </c>
      <c r="AY1517" t="s">
        <v>106</v>
      </c>
      <c r="AZ1517">
        <v>0</v>
      </c>
      <c r="BA1517">
        <v>0</v>
      </c>
      <c r="BD1517" s="3">
        <v>41321.661111111112</v>
      </c>
      <c r="BE1517" s="3">
        <v>41321.663888888892</v>
      </c>
      <c r="BF1517" t="s">
        <v>115</v>
      </c>
      <c r="BG1517" t="s">
        <v>115</v>
      </c>
      <c r="BH1517">
        <v>8149</v>
      </c>
      <c r="BM1517">
        <v>43410</v>
      </c>
      <c r="BR1517" t="s">
        <v>2865</v>
      </c>
      <c r="BS1517" t="s">
        <v>2866</v>
      </c>
      <c r="BU1517">
        <v>1</v>
      </c>
      <c r="BV1517" t="s">
        <v>118</v>
      </c>
      <c r="BX1517" t="s">
        <v>119</v>
      </c>
      <c r="BY1517" t="s">
        <v>119</v>
      </c>
      <c r="BZ1517" t="s">
        <v>119</v>
      </c>
      <c r="CA1517">
        <v>1</v>
      </c>
      <c r="CC1517" t="s">
        <v>120</v>
      </c>
      <c r="CH1517">
        <v>540</v>
      </c>
      <c r="CI1517">
        <v>36560</v>
      </c>
      <c r="CJ1517" t="s">
        <v>106</v>
      </c>
      <c r="CK1517" t="s">
        <v>106</v>
      </c>
      <c r="CL1517">
        <v>20</v>
      </c>
      <c r="CM1517" t="s">
        <v>2867</v>
      </c>
      <c r="CO1517">
        <v>124498</v>
      </c>
      <c r="CQ1517">
        <v>0</v>
      </c>
      <c r="CR1517">
        <v>0</v>
      </c>
      <c r="CS1517">
        <v>0</v>
      </c>
      <c r="CY1517" t="s">
        <v>123</v>
      </c>
      <c r="CZ1517" t="s">
        <v>124</v>
      </c>
      <c r="DD1517" t="str" cm="1">
        <f t="array" ref="DD1517">TEXT(_xlfn.SEQUENCE(1, DATEDIF(AG1517, AH1517, "m") + 1, AG1517, 30), "YYYY-APMM")</f>
        <v>2014-AP06</v>
      </c>
      <c r="DN1517">
        <f t="shared" si="46"/>
        <v>192.5</v>
      </c>
      <c r="DO1517" t="str">
        <f t="shared" si="47"/>
        <v>SCREED MASON SK</v>
      </c>
    </row>
    <row r="1518" spans="1:119" x14ac:dyDescent="0.35">
      <c r="A1518" t="s">
        <v>105</v>
      </c>
      <c r="B1518">
        <v>500803</v>
      </c>
      <c r="C1518">
        <v>6359</v>
      </c>
      <c r="D1518">
        <v>124501</v>
      </c>
      <c r="E1518">
        <v>13662</v>
      </c>
      <c r="F1518">
        <v>0</v>
      </c>
      <c r="G1518" t="s">
        <v>106</v>
      </c>
      <c r="H1518" t="s">
        <v>106</v>
      </c>
      <c r="I1518" t="s">
        <v>106</v>
      </c>
      <c r="J1518" t="s">
        <v>107</v>
      </c>
      <c r="K1518" t="s">
        <v>108</v>
      </c>
      <c r="L1518" t="s">
        <v>109</v>
      </c>
      <c r="M1518" t="s">
        <v>110</v>
      </c>
      <c r="N1518" t="s">
        <v>3967</v>
      </c>
      <c r="O1518" t="s">
        <v>2956</v>
      </c>
      <c r="P1518">
        <v>8178</v>
      </c>
      <c r="Q1518">
        <v>624</v>
      </c>
      <c r="R1518">
        <v>0</v>
      </c>
      <c r="S1518">
        <v>160</v>
      </c>
      <c r="T1518">
        <v>0</v>
      </c>
      <c r="U1518">
        <v>2050</v>
      </c>
      <c r="V1518">
        <v>2050</v>
      </c>
      <c r="W1518">
        <v>160</v>
      </c>
      <c r="X1518">
        <v>0</v>
      </c>
      <c r="Y1518">
        <v>0</v>
      </c>
      <c r="Z1518">
        <v>0</v>
      </c>
      <c r="AD1518" s="1">
        <v>41916.333333333336</v>
      </c>
      <c r="AE1518" s="1">
        <v>41940.708333333336</v>
      </c>
      <c r="AG1518" s="1">
        <v>41821.333333333336</v>
      </c>
      <c r="AH1518" s="1">
        <v>41843.708333333336</v>
      </c>
      <c r="AI1518" s="1">
        <v>41821.333333333336</v>
      </c>
      <c r="AJ1518" s="1">
        <v>41843.708333333336</v>
      </c>
      <c r="AK1518" s="1">
        <v>41821.333333333336</v>
      </c>
      <c r="AL1518" s="1">
        <v>41843.708333333336</v>
      </c>
      <c r="AM1518" s="1">
        <v>41916.333333333336</v>
      </c>
      <c r="AN1518" s="1">
        <v>41940.708333333336</v>
      </c>
      <c r="AP1518" t="s">
        <v>113</v>
      </c>
      <c r="AU1518" t="s">
        <v>3968</v>
      </c>
      <c r="AY1518" t="s">
        <v>106</v>
      </c>
      <c r="AZ1518">
        <v>0</v>
      </c>
      <c r="BA1518">
        <v>0</v>
      </c>
      <c r="BD1518" s="3">
        <v>41321.661111111112</v>
      </c>
      <c r="BE1518" s="3">
        <v>41321.663888888892</v>
      </c>
      <c r="BF1518" t="s">
        <v>115</v>
      </c>
      <c r="BG1518" t="s">
        <v>115</v>
      </c>
      <c r="BH1518">
        <v>8149</v>
      </c>
      <c r="BM1518">
        <v>43550</v>
      </c>
      <c r="BR1518" t="s">
        <v>116</v>
      </c>
      <c r="BS1518" t="s">
        <v>117</v>
      </c>
      <c r="BU1518">
        <v>1</v>
      </c>
      <c r="BV1518" t="s">
        <v>118</v>
      </c>
      <c r="BX1518" t="s">
        <v>119</v>
      </c>
      <c r="BY1518" t="s">
        <v>119</v>
      </c>
      <c r="BZ1518" t="s">
        <v>119</v>
      </c>
      <c r="CA1518">
        <v>1</v>
      </c>
      <c r="CC1518" t="s">
        <v>120</v>
      </c>
      <c r="CH1518">
        <v>540</v>
      </c>
      <c r="CI1518">
        <v>36560</v>
      </c>
      <c r="CJ1518" t="s">
        <v>106</v>
      </c>
      <c r="CK1518" t="s">
        <v>106</v>
      </c>
      <c r="CL1518">
        <v>20</v>
      </c>
      <c r="CM1518" t="s">
        <v>2867</v>
      </c>
      <c r="CO1518">
        <v>124498</v>
      </c>
      <c r="CQ1518">
        <v>0</v>
      </c>
      <c r="CR1518">
        <v>0</v>
      </c>
      <c r="CS1518">
        <v>0</v>
      </c>
      <c r="CY1518" t="s">
        <v>123</v>
      </c>
      <c r="CZ1518" t="s">
        <v>124</v>
      </c>
      <c r="DD1518" t="str" cm="1">
        <f t="array" ref="DD1518">TEXT(_xlfn.SEQUENCE(1, DATEDIF(AG1518, AH1518, "m") + 1, AG1518, 30), "YYYY-APMM")</f>
        <v>2014-AP07</v>
      </c>
      <c r="DN1518">
        <f t="shared" si="46"/>
        <v>2050</v>
      </c>
      <c r="DO1518" t="str">
        <f t="shared" si="47"/>
        <v>LABOR- SUBCONTRACTOR</v>
      </c>
    </row>
    <row r="1519" spans="1:119" x14ac:dyDescent="0.35">
      <c r="A1519" t="s">
        <v>105</v>
      </c>
      <c r="B1519">
        <v>500804</v>
      </c>
      <c r="C1519">
        <v>6359</v>
      </c>
      <c r="D1519">
        <v>124501</v>
      </c>
      <c r="E1519">
        <v>13662</v>
      </c>
      <c r="F1519">
        <v>0</v>
      </c>
      <c r="G1519" t="s">
        <v>106</v>
      </c>
      <c r="H1519" t="s">
        <v>106</v>
      </c>
      <c r="I1519" t="s">
        <v>106</v>
      </c>
      <c r="J1519" t="s">
        <v>107</v>
      </c>
      <c r="K1519" t="s">
        <v>108</v>
      </c>
      <c r="L1519" t="s">
        <v>109</v>
      </c>
      <c r="M1519" t="s">
        <v>110</v>
      </c>
      <c r="N1519" t="s">
        <v>3969</v>
      </c>
      <c r="O1519" t="s">
        <v>2959</v>
      </c>
      <c r="P1519">
        <v>8178</v>
      </c>
      <c r="Q1519">
        <v>624</v>
      </c>
      <c r="R1519">
        <v>0</v>
      </c>
      <c r="S1519">
        <v>120</v>
      </c>
      <c r="T1519">
        <v>0</v>
      </c>
      <c r="U1519">
        <v>59.5</v>
      </c>
      <c r="V1519">
        <v>59.5</v>
      </c>
      <c r="W1519">
        <v>120</v>
      </c>
      <c r="X1519">
        <v>0</v>
      </c>
      <c r="Y1519">
        <v>0</v>
      </c>
      <c r="Z1519">
        <v>0</v>
      </c>
      <c r="AD1519" s="1">
        <v>41935.333333333336</v>
      </c>
      <c r="AE1519" s="1">
        <v>41952.708333333336</v>
      </c>
      <c r="AG1519" s="1">
        <v>41839.333333333336</v>
      </c>
      <c r="AH1519" s="1">
        <v>41858.708333333336</v>
      </c>
      <c r="AI1519" s="1">
        <v>41839.333333333336</v>
      </c>
      <c r="AJ1519" s="1">
        <v>41858.708333333336</v>
      </c>
      <c r="AK1519" s="1">
        <v>41839.333333333336</v>
      </c>
      <c r="AL1519" s="1">
        <v>41858.708333333336</v>
      </c>
      <c r="AM1519" s="1">
        <v>41935.333333333336</v>
      </c>
      <c r="AN1519" s="1">
        <v>41952.708333333336</v>
      </c>
      <c r="AP1519" t="s">
        <v>113</v>
      </c>
      <c r="AU1519" t="s">
        <v>3970</v>
      </c>
      <c r="AY1519" t="s">
        <v>106</v>
      </c>
      <c r="AZ1519">
        <v>0</v>
      </c>
      <c r="BA1519">
        <v>0</v>
      </c>
      <c r="BD1519" s="3">
        <v>41321.661111111112</v>
      </c>
      <c r="BE1519" s="3">
        <v>41321.663888888892</v>
      </c>
      <c r="BF1519" t="s">
        <v>115</v>
      </c>
      <c r="BG1519" t="s">
        <v>115</v>
      </c>
      <c r="BH1519">
        <v>8149</v>
      </c>
      <c r="BM1519">
        <v>43550</v>
      </c>
      <c r="BR1519" t="s">
        <v>116</v>
      </c>
      <c r="BS1519" t="s">
        <v>117</v>
      </c>
      <c r="BU1519">
        <v>1</v>
      </c>
      <c r="BV1519" t="s">
        <v>118</v>
      </c>
      <c r="BX1519" t="s">
        <v>119</v>
      </c>
      <c r="BY1519" t="s">
        <v>119</v>
      </c>
      <c r="BZ1519" t="s">
        <v>119</v>
      </c>
      <c r="CA1519">
        <v>1</v>
      </c>
      <c r="CC1519" t="s">
        <v>120</v>
      </c>
      <c r="CH1519">
        <v>540</v>
      </c>
      <c r="CI1519">
        <v>36560</v>
      </c>
      <c r="CJ1519" t="s">
        <v>106</v>
      </c>
      <c r="CK1519" t="s">
        <v>106</v>
      </c>
      <c r="CL1519">
        <v>20</v>
      </c>
      <c r="CM1519" t="s">
        <v>2867</v>
      </c>
      <c r="CO1519">
        <v>124498</v>
      </c>
      <c r="CQ1519">
        <v>0</v>
      </c>
      <c r="CR1519">
        <v>0</v>
      </c>
      <c r="CS1519">
        <v>0</v>
      </c>
      <c r="CY1519" t="s">
        <v>123</v>
      </c>
      <c r="CZ1519" t="s">
        <v>124</v>
      </c>
      <c r="DD1519" t="str" cm="1">
        <f t="array" ref="DD1519">TEXT(_xlfn.SEQUENCE(1, DATEDIF(AG1519, AH1519, "m") + 1, AG1519, 30), "YYYY-APMM")</f>
        <v>2014-AP07</v>
      </c>
      <c r="DN1519">
        <f t="shared" si="46"/>
        <v>59.5</v>
      </c>
      <c r="DO1519" t="str">
        <f t="shared" si="47"/>
        <v>LABOR- SUBCONTRACTOR</v>
      </c>
    </row>
    <row r="1520" spans="1:119" x14ac:dyDescent="0.35">
      <c r="A1520" t="s">
        <v>105</v>
      </c>
      <c r="B1520">
        <v>500805</v>
      </c>
      <c r="C1520">
        <v>6359</v>
      </c>
      <c r="D1520">
        <v>124504</v>
      </c>
      <c r="E1520">
        <v>13662</v>
      </c>
      <c r="F1520">
        <v>0</v>
      </c>
      <c r="G1520" t="s">
        <v>106</v>
      </c>
      <c r="H1520" t="s">
        <v>106</v>
      </c>
      <c r="I1520" t="s">
        <v>106</v>
      </c>
      <c r="J1520" t="s">
        <v>107</v>
      </c>
      <c r="K1520" t="s">
        <v>108</v>
      </c>
      <c r="L1520" t="s">
        <v>109</v>
      </c>
      <c r="M1520" t="s">
        <v>110</v>
      </c>
      <c r="N1520" t="s">
        <v>3971</v>
      </c>
      <c r="O1520" t="s">
        <v>3023</v>
      </c>
      <c r="P1520">
        <v>8178</v>
      </c>
      <c r="Q1520">
        <v>24</v>
      </c>
      <c r="R1520">
        <v>0</v>
      </c>
      <c r="S1520">
        <v>144</v>
      </c>
      <c r="T1520">
        <v>0</v>
      </c>
      <c r="U1520">
        <v>1032</v>
      </c>
      <c r="V1520">
        <v>1032</v>
      </c>
      <c r="W1520">
        <v>144</v>
      </c>
      <c r="X1520">
        <v>0</v>
      </c>
      <c r="Y1520">
        <v>0</v>
      </c>
      <c r="Z1520">
        <v>0</v>
      </c>
      <c r="AD1520" s="1">
        <v>41918.333333333336</v>
      </c>
      <c r="AE1520" s="1">
        <v>41940.708333333336</v>
      </c>
      <c r="AG1520" s="1">
        <v>41914.333333333336</v>
      </c>
      <c r="AH1520" s="1">
        <v>41937.708333333336</v>
      </c>
      <c r="AI1520" s="1">
        <v>41914.333333333336</v>
      </c>
      <c r="AJ1520" s="1">
        <v>41937.708333333336</v>
      </c>
      <c r="AK1520" s="1">
        <v>41914.333333333336</v>
      </c>
      <c r="AL1520" s="1">
        <v>41937.708333333336</v>
      </c>
      <c r="AM1520" s="1">
        <v>41918.333333333336</v>
      </c>
      <c r="AN1520" s="1">
        <v>41940.708333333336</v>
      </c>
      <c r="AP1520" t="s">
        <v>113</v>
      </c>
      <c r="AU1520" t="s">
        <v>3972</v>
      </c>
      <c r="AY1520" t="s">
        <v>106</v>
      </c>
      <c r="AZ1520">
        <v>0</v>
      </c>
      <c r="BA1520">
        <v>0</v>
      </c>
      <c r="BD1520" s="3">
        <v>41321.661111111112</v>
      </c>
      <c r="BE1520" s="3">
        <v>41321.663888888892</v>
      </c>
      <c r="BF1520" t="s">
        <v>115</v>
      </c>
      <c r="BG1520" t="s">
        <v>115</v>
      </c>
      <c r="BH1520">
        <v>8149</v>
      </c>
      <c r="BM1520">
        <v>43550</v>
      </c>
      <c r="BR1520" t="s">
        <v>116</v>
      </c>
      <c r="BS1520" t="s">
        <v>117</v>
      </c>
      <c r="BU1520">
        <v>1</v>
      </c>
      <c r="BV1520" t="s">
        <v>118</v>
      </c>
      <c r="BX1520" t="s">
        <v>119</v>
      </c>
      <c r="BY1520" t="s">
        <v>119</v>
      </c>
      <c r="BZ1520" t="s">
        <v>119</v>
      </c>
      <c r="CA1520">
        <v>1</v>
      </c>
      <c r="CC1520" t="s">
        <v>120</v>
      </c>
      <c r="CH1520">
        <v>540</v>
      </c>
      <c r="CI1520">
        <v>36640</v>
      </c>
      <c r="CJ1520" t="s">
        <v>106</v>
      </c>
      <c r="CK1520" t="s">
        <v>106</v>
      </c>
      <c r="CL1520">
        <v>20</v>
      </c>
      <c r="CM1520" t="s">
        <v>2867</v>
      </c>
      <c r="CO1520">
        <v>124503</v>
      </c>
      <c r="CQ1520">
        <v>0</v>
      </c>
      <c r="CR1520">
        <v>0</v>
      </c>
      <c r="CS1520">
        <v>0</v>
      </c>
      <c r="CY1520" t="s">
        <v>123</v>
      </c>
      <c r="CZ1520" t="s">
        <v>124</v>
      </c>
      <c r="DD1520" t="str" cm="1">
        <f t="array" ref="DD1520">TEXT(_xlfn.SEQUENCE(1, DATEDIF(AG1520, AH1520, "m") + 1, AG1520, 30), "YYYY-APMM")</f>
        <v>2014-AP10</v>
      </c>
      <c r="DN1520">
        <f t="shared" si="46"/>
        <v>1032</v>
      </c>
      <c r="DO1520" t="str">
        <f t="shared" si="47"/>
        <v>LABOR- SUBCONTRACTOR</v>
      </c>
    </row>
    <row r="1521" spans="1:119" x14ac:dyDescent="0.35">
      <c r="A1521" t="s">
        <v>105</v>
      </c>
      <c r="B1521">
        <v>500806</v>
      </c>
      <c r="C1521">
        <v>6359</v>
      </c>
      <c r="D1521">
        <v>124504</v>
      </c>
      <c r="E1521">
        <v>13662</v>
      </c>
      <c r="F1521">
        <v>0</v>
      </c>
      <c r="G1521" t="s">
        <v>106</v>
      </c>
      <c r="H1521" t="s">
        <v>106</v>
      </c>
      <c r="I1521" t="s">
        <v>106</v>
      </c>
      <c r="J1521" t="s">
        <v>107</v>
      </c>
      <c r="K1521" t="s">
        <v>108</v>
      </c>
      <c r="L1521" t="s">
        <v>109</v>
      </c>
      <c r="M1521" t="s">
        <v>110</v>
      </c>
      <c r="N1521" t="s">
        <v>3973</v>
      </c>
      <c r="O1521" t="s">
        <v>3026</v>
      </c>
      <c r="P1521">
        <v>8178</v>
      </c>
      <c r="Q1521">
        <v>24</v>
      </c>
      <c r="R1521">
        <v>0</v>
      </c>
      <c r="S1521">
        <v>184</v>
      </c>
      <c r="T1521">
        <v>0</v>
      </c>
      <c r="U1521">
        <v>2288</v>
      </c>
      <c r="V1521">
        <v>2288</v>
      </c>
      <c r="W1521">
        <v>184</v>
      </c>
      <c r="X1521">
        <v>0</v>
      </c>
      <c r="Y1521">
        <v>0</v>
      </c>
      <c r="Z1521">
        <v>0</v>
      </c>
      <c r="AD1521" s="1">
        <v>41932.333333333336</v>
      </c>
      <c r="AE1521" s="1">
        <v>41958.708333333336</v>
      </c>
      <c r="AG1521" s="1">
        <v>41928.333333333336</v>
      </c>
      <c r="AH1521" s="1">
        <v>41954.708333333336</v>
      </c>
      <c r="AI1521" s="1">
        <v>41928.333333333336</v>
      </c>
      <c r="AJ1521" s="1">
        <v>41954.708333333336</v>
      </c>
      <c r="AK1521" s="1">
        <v>41928.333333333336</v>
      </c>
      <c r="AL1521" s="1">
        <v>41954.708333333336</v>
      </c>
      <c r="AM1521" s="1">
        <v>41932.333333333336</v>
      </c>
      <c r="AN1521" s="1">
        <v>41958.708333333336</v>
      </c>
      <c r="AP1521" t="s">
        <v>113</v>
      </c>
      <c r="AU1521" t="s">
        <v>3974</v>
      </c>
      <c r="AY1521" t="s">
        <v>106</v>
      </c>
      <c r="AZ1521">
        <v>0</v>
      </c>
      <c r="BA1521">
        <v>0</v>
      </c>
      <c r="BD1521" s="3">
        <v>41321.661111111112</v>
      </c>
      <c r="BE1521" s="3">
        <v>41321.663888888892</v>
      </c>
      <c r="BF1521" t="s">
        <v>115</v>
      </c>
      <c r="BG1521" t="s">
        <v>115</v>
      </c>
      <c r="BH1521">
        <v>8149</v>
      </c>
      <c r="BM1521">
        <v>43550</v>
      </c>
      <c r="BR1521" t="s">
        <v>116</v>
      </c>
      <c r="BS1521" t="s">
        <v>117</v>
      </c>
      <c r="BU1521">
        <v>1</v>
      </c>
      <c r="BV1521" t="s">
        <v>118</v>
      </c>
      <c r="BX1521" t="s">
        <v>119</v>
      </c>
      <c r="BY1521" t="s">
        <v>119</v>
      </c>
      <c r="BZ1521" t="s">
        <v>119</v>
      </c>
      <c r="CA1521">
        <v>1</v>
      </c>
      <c r="CC1521" t="s">
        <v>120</v>
      </c>
      <c r="CH1521">
        <v>540</v>
      </c>
      <c r="CI1521">
        <v>36640</v>
      </c>
      <c r="CJ1521" t="s">
        <v>106</v>
      </c>
      <c r="CK1521" t="s">
        <v>106</v>
      </c>
      <c r="CL1521">
        <v>20</v>
      </c>
      <c r="CM1521" t="s">
        <v>2867</v>
      </c>
      <c r="CO1521">
        <v>124503</v>
      </c>
      <c r="CQ1521">
        <v>0</v>
      </c>
      <c r="CR1521">
        <v>0</v>
      </c>
      <c r="CS1521">
        <v>0</v>
      </c>
      <c r="CY1521" t="s">
        <v>123</v>
      </c>
      <c r="CZ1521" t="s">
        <v>124</v>
      </c>
      <c r="DD1521" t="str" cm="1">
        <f t="array" ref="DD1521">TEXT(_xlfn.SEQUENCE(1, DATEDIF(AG1521, AH1521, "m") + 1, AG1521, 30), "YYYY-APMM")</f>
        <v>2014-AP10</v>
      </c>
      <c r="DN1521">
        <f t="shared" si="46"/>
        <v>2288</v>
      </c>
      <c r="DO1521" t="str">
        <f t="shared" si="47"/>
        <v>LABOR- SUBCONTRACTOR</v>
      </c>
    </row>
    <row r="1522" spans="1:119" x14ac:dyDescent="0.35">
      <c r="A1522" t="s">
        <v>105</v>
      </c>
      <c r="B1522">
        <v>500807</v>
      </c>
      <c r="C1522">
        <v>6359</v>
      </c>
      <c r="D1522">
        <v>124505</v>
      </c>
      <c r="E1522">
        <v>13662</v>
      </c>
      <c r="F1522">
        <v>0</v>
      </c>
      <c r="G1522" t="s">
        <v>106</v>
      </c>
      <c r="H1522" t="s">
        <v>106</v>
      </c>
      <c r="I1522" t="s">
        <v>106</v>
      </c>
      <c r="J1522" t="s">
        <v>107</v>
      </c>
      <c r="K1522" t="s">
        <v>108</v>
      </c>
      <c r="L1522" t="s">
        <v>109</v>
      </c>
      <c r="M1522" t="s">
        <v>110</v>
      </c>
      <c r="N1522" t="s">
        <v>3975</v>
      </c>
      <c r="O1522" t="s">
        <v>3002</v>
      </c>
      <c r="P1522">
        <v>8178</v>
      </c>
      <c r="Q1522">
        <v>128</v>
      </c>
      <c r="R1522">
        <v>0</v>
      </c>
      <c r="S1522">
        <v>200</v>
      </c>
      <c r="T1522">
        <v>0</v>
      </c>
      <c r="U1522">
        <v>3224</v>
      </c>
      <c r="V1522">
        <v>3224</v>
      </c>
      <c r="W1522">
        <v>200</v>
      </c>
      <c r="X1522">
        <v>0</v>
      </c>
      <c r="Y1522">
        <v>0</v>
      </c>
      <c r="Z1522">
        <v>0</v>
      </c>
      <c r="AD1522" s="1">
        <v>41788.333333333336</v>
      </c>
      <c r="AE1522" s="1">
        <v>41816.708333333336</v>
      </c>
      <c r="AG1522" s="1">
        <v>41770.333333333336</v>
      </c>
      <c r="AH1522" s="1">
        <v>41798.708333333336</v>
      </c>
      <c r="AI1522" s="1">
        <v>41770.333333333336</v>
      </c>
      <c r="AJ1522" s="1">
        <v>41798.708333333336</v>
      </c>
      <c r="AK1522" s="1">
        <v>41770.333333333336</v>
      </c>
      <c r="AL1522" s="1">
        <v>41798.708333333336</v>
      </c>
      <c r="AM1522" s="1">
        <v>41788.333333333336</v>
      </c>
      <c r="AN1522" s="1">
        <v>41816.708333333336</v>
      </c>
      <c r="AP1522" t="s">
        <v>113</v>
      </c>
      <c r="AU1522" t="s">
        <v>3976</v>
      </c>
      <c r="AY1522" t="s">
        <v>106</v>
      </c>
      <c r="AZ1522">
        <v>0</v>
      </c>
      <c r="BA1522">
        <v>0</v>
      </c>
      <c r="BD1522" s="3">
        <v>41321.661111111112</v>
      </c>
      <c r="BE1522" s="3">
        <v>41321.663888888892</v>
      </c>
      <c r="BF1522" t="s">
        <v>115</v>
      </c>
      <c r="BG1522" t="s">
        <v>115</v>
      </c>
      <c r="BH1522">
        <v>8149</v>
      </c>
      <c r="BM1522">
        <v>43550</v>
      </c>
      <c r="BR1522" t="s">
        <v>116</v>
      </c>
      <c r="BS1522" t="s">
        <v>117</v>
      </c>
      <c r="BU1522">
        <v>1</v>
      </c>
      <c r="BV1522" t="s">
        <v>118</v>
      </c>
      <c r="BX1522" t="s">
        <v>119</v>
      </c>
      <c r="BY1522" t="s">
        <v>119</v>
      </c>
      <c r="BZ1522" t="s">
        <v>119</v>
      </c>
      <c r="CA1522">
        <v>1</v>
      </c>
      <c r="CC1522" t="s">
        <v>120</v>
      </c>
      <c r="CH1522">
        <v>540</v>
      </c>
      <c r="CI1522">
        <v>36630</v>
      </c>
      <c r="CJ1522" t="s">
        <v>106</v>
      </c>
      <c r="CK1522" t="s">
        <v>106</v>
      </c>
      <c r="CL1522">
        <v>15</v>
      </c>
      <c r="CM1522" t="s">
        <v>2963</v>
      </c>
      <c r="CO1522">
        <v>124503</v>
      </c>
      <c r="CQ1522">
        <v>0</v>
      </c>
      <c r="CR1522">
        <v>0</v>
      </c>
      <c r="CS1522">
        <v>0</v>
      </c>
      <c r="CY1522" t="s">
        <v>123</v>
      </c>
      <c r="CZ1522" t="s">
        <v>124</v>
      </c>
      <c r="DD1522" t="str" cm="1">
        <f t="array" ref="DD1522">TEXT(_xlfn.SEQUENCE(1, DATEDIF(AG1522, AH1522, "m") + 1, AG1522, 30), "YYYY-APMM")</f>
        <v>2014-AP05</v>
      </c>
      <c r="DN1522">
        <f t="shared" si="46"/>
        <v>3224</v>
      </c>
      <c r="DO1522" t="str">
        <f t="shared" si="47"/>
        <v>LABOR- SUBCONTRACTOR</v>
      </c>
    </row>
    <row r="1523" spans="1:119" x14ac:dyDescent="0.35">
      <c r="A1523" t="s">
        <v>105</v>
      </c>
      <c r="B1523">
        <v>500808</v>
      </c>
      <c r="C1523">
        <v>6359</v>
      </c>
      <c r="D1523">
        <v>124505</v>
      </c>
      <c r="E1523">
        <v>13662</v>
      </c>
      <c r="F1523">
        <v>0</v>
      </c>
      <c r="G1523" t="s">
        <v>106</v>
      </c>
      <c r="H1523" t="s">
        <v>106</v>
      </c>
      <c r="I1523" t="s">
        <v>106</v>
      </c>
      <c r="J1523" t="s">
        <v>107</v>
      </c>
      <c r="K1523" t="s">
        <v>108</v>
      </c>
      <c r="L1523" t="s">
        <v>109</v>
      </c>
      <c r="M1523" t="s">
        <v>110</v>
      </c>
      <c r="N1523" t="s">
        <v>3977</v>
      </c>
      <c r="O1523" t="s">
        <v>3005</v>
      </c>
      <c r="P1523">
        <v>8178</v>
      </c>
      <c r="Q1523">
        <v>368</v>
      </c>
      <c r="R1523">
        <v>0</v>
      </c>
      <c r="S1523">
        <v>160</v>
      </c>
      <c r="T1523">
        <v>0</v>
      </c>
      <c r="U1523">
        <v>3976</v>
      </c>
      <c r="V1523">
        <v>3976</v>
      </c>
      <c r="W1523">
        <v>160</v>
      </c>
      <c r="X1523">
        <v>0</v>
      </c>
      <c r="Y1523">
        <v>0</v>
      </c>
      <c r="Z1523">
        <v>0</v>
      </c>
      <c r="AD1523" s="1">
        <v>41835.333333333336</v>
      </c>
      <c r="AE1523" s="1">
        <v>41861.708333333336</v>
      </c>
      <c r="AG1523" s="1">
        <v>41781.333333333336</v>
      </c>
      <c r="AH1523" s="1">
        <v>41804.708333333336</v>
      </c>
      <c r="AI1523" s="1">
        <v>41781.333333333336</v>
      </c>
      <c r="AJ1523" s="1">
        <v>41804.708333333336</v>
      </c>
      <c r="AK1523" s="1">
        <v>41781.333333333336</v>
      </c>
      <c r="AL1523" s="1">
        <v>41804.708333333336</v>
      </c>
      <c r="AM1523" s="1">
        <v>41835.333333333336</v>
      </c>
      <c r="AN1523" s="1">
        <v>41861.708333333336</v>
      </c>
      <c r="AP1523" t="s">
        <v>113</v>
      </c>
      <c r="AU1523" t="s">
        <v>3978</v>
      </c>
      <c r="AY1523" t="s">
        <v>106</v>
      </c>
      <c r="AZ1523">
        <v>0</v>
      </c>
      <c r="BA1523">
        <v>0</v>
      </c>
      <c r="BD1523" s="3">
        <v>41321.661111111112</v>
      </c>
      <c r="BE1523" s="3">
        <v>41321.663888888892</v>
      </c>
      <c r="BF1523" t="s">
        <v>115</v>
      </c>
      <c r="BG1523" t="s">
        <v>115</v>
      </c>
      <c r="BH1523">
        <v>8149</v>
      </c>
      <c r="BM1523">
        <v>43550</v>
      </c>
      <c r="BR1523" t="s">
        <v>116</v>
      </c>
      <c r="BS1523" t="s">
        <v>117</v>
      </c>
      <c r="BU1523">
        <v>1</v>
      </c>
      <c r="BV1523" t="s">
        <v>118</v>
      </c>
      <c r="BX1523" t="s">
        <v>119</v>
      </c>
      <c r="BY1523" t="s">
        <v>119</v>
      </c>
      <c r="BZ1523" t="s">
        <v>119</v>
      </c>
      <c r="CA1523">
        <v>1</v>
      </c>
      <c r="CC1523" t="s">
        <v>120</v>
      </c>
      <c r="CH1523">
        <v>540</v>
      </c>
      <c r="CI1523">
        <v>36630</v>
      </c>
      <c r="CJ1523" t="s">
        <v>106</v>
      </c>
      <c r="CK1523" t="s">
        <v>106</v>
      </c>
      <c r="CL1523">
        <v>15</v>
      </c>
      <c r="CM1523" t="s">
        <v>2963</v>
      </c>
      <c r="CO1523">
        <v>124503</v>
      </c>
      <c r="CQ1523">
        <v>0</v>
      </c>
      <c r="CR1523">
        <v>0</v>
      </c>
      <c r="CS1523">
        <v>0</v>
      </c>
      <c r="CY1523" t="s">
        <v>123</v>
      </c>
      <c r="CZ1523" t="s">
        <v>124</v>
      </c>
      <c r="DD1523" t="str" cm="1">
        <f t="array" ref="DD1523">TEXT(_xlfn.SEQUENCE(1, DATEDIF(AG1523, AH1523, "m") + 1, AG1523, 30), "YYYY-APMM")</f>
        <v>2014-AP05</v>
      </c>
      <c r="DN1523">
        <f t="shared" si="46"/>
        <v>3976</v>
      </c>
      <c r="DO1523" t="str">
        <f t="shared" si="47"/>
        <v>LABOR- SUBCONTRACTOR</v>
      </c>
    </row>
    <row r="1524" spans="1:119" x14ac:dyDescent="0.35">
      <c r="A1524" t="s">
        <v>105</v>
      </c>
      <c r="B1524">
        <v>500809</v>
      </c>
      <c r="C1524">
        <v>6359</v>
      </c>
      <c r="D1524">
        <v>124505</v>
      </c>
      <c r="E1524">
        <v>13662</v>
      </c>
      <c r="F1524">
        <v>0</v>
      </c>
      <c r="G1524" t="s">
        <v>106</v>
      </c>
      <c r="H1524" t="s">
        <v>106</v>
      </c>
      <c r="I1524" t="s">
        <v>106</v>
      </c>
      <c r="J1524" t="s">
        <v>107</v>
      </c>
      <c r="K1524" t="s">
        <v>108</v>
      </c>
      <c r="L1524" t="s">
        <v>109</v>
      </c>
      <c r="M1524" t="s">
        <v>110</v>
      </c>
      <c r="N1524" t="s">
        <v>3979</v>
      </c>
      <c r="O1524" t="s">
        <v>3008</v>
      </c>
      <c r="P1524">
        <v>8178</v>
      </c>
      <c r="Q1524">
        <v>368</v>
      </c>
      <c r="R1524">
        <v>344</v>
      </c>
      <c r="S1524">
        <v>200</v>
      </c>
      <c r="T1524">
        <v>0</v>
      </c>
      <c r="U1524">
        <v>796</v>
      </c>
      <c r="V1524">
        <v>796</v>
      </c>
      <c r="W1524">
        <v>200</v>
      </c>
      <c r="X1524">
        <v>0</v>
      </c>
      <c r="Y1524">
        <v>0</v>
      </c>
      <c r="Z1524">
        <v>0</v>
      </c>
      <c r="AD1524" s="1">
        <v>41843.333333333336</v>
      </c>
      <c r="AE1524" s="1">
        <v>41875.708333333336</v>
      </c>
      <c r="AG1524" s="1">
        <v>41790.333333333336</v>
      </c>
      <c r="AH1524" s="1">
        <v>41818.708333333336</v>
      </c>
      <c r="AI1524" s="1">
        <v>41790.333333333336</v>
      </c>
      <c r="AJ1524" s="1">
        <v>41818.708333333336</v>
      </c>
      <c r="AK1524" s="1">
        <v>41790.333333333336</v>
      </c>
      <c r="AL1524" s="1">
        <v>41818.708333333336</v>
      </c>
      <c r="AM1524" s="1">
        <v>41843.333333333336</v>
      </c>
      <c r="AN1524" s="1">
        <v>41875.708333333336</v>
      </c>
      <c r="AP1524" t="s">
        <v>113</v>
      </c>
      <c r="AU1524" t="s">
        <v>3980</v>
      </c>
      <c r="AY1524" t="s">
        <v>106</v>
      </c>
      <c r="AZ1524">
        <v>0</v>
      </c>
      <c r="BA1524">
        <v>0</v>
      </c>
      <c r="BD1524" s="3">
        <v>41321.661111111112</v>
      </c>
      <c r="BE1524" s="3">
        <v>41321.663888888892</v>
      </c>
      <c r="BF1524" t="s">
        <v>115</v>
      </c>
      <c r="BG1524" t="s">
        <v>115</v>
      </c>
      <c r="BH1524">
        <v>8149</v>
      </c>
      <c r="BM1524">
        <v>43550</v>
      </c>
      <c r="BR1524" t="s">
        <v>116</v>
      </c>
      <c r="BS1524" t="s">
        <v>117</v>
      </c>
      <c r="BU1524">
        <v>1</v>
      </c>
      <c r="BV1524" t="s">
        <v>118</v>
      </c>
      <c r="BX1524" t="s">
        <v>119</v>
      </c>
      <c r="BY1524" t="s">
        <v>119</v>
      </c>
      <c r="BZ1524" t="s">
        <v>119</v>
      </c>
      <c r="CA1524">
        <v>1</v>
      </c>
      <c r="CC1524" t="s">
        <v>120</v>
      </c>
      <c r="CH1524">
        <v>540</v>
      </c>
      <c r="CI1524">
        <v>36630</v>
      </c>
      <c r="CJ1524" t="s">
        <v>106</v>
      </c>
      <c r="CK1524" t="s">
        <v>106</v>
      </c>
      <c r="CL1524">
        <v>15</v>
      </c>
      <c r="CM1524" t="s">
        <v>2963</v>
      </c>
      <c r="CO1524">
        <v>124503</v>
      </c>
      <c r="CQ1524">
        <v>0</v>
      </c>
      <c r="CR1524">
        <v>0</v>
      </c>
      <c r="CS1524">
        <v>0</v>
      </c>
      <c r="CY1524" t="s">
        <v>123</v>
      </c>
      <c r="CZ1524" t="s">
        <v>124</v>
      </c>
      <c r="DD1524" t="str" cm="1">
        <f t="array" ref="DD1524">TEXT(_xlfn.SEQUENCE(1, DATEDIF(AG1524, AH1524, "m") + 1, AG1524, 30), "YYYY-APMM")</f>
        <v>2014-AP05</v>
      </c>
      <c r="DN1524">
        <f t="shared" si="46"/>
        <v>796</v>
      </c>
      <c r="DO1524" t="str">
        <f t="shared" si="47"/>
        <v>LABOR- SUBCONTRACTOR</v>
      </c>
    </row>
    <row r="1525" spans="1:119" x14ac:dyDescent="0.35">
      <c r="A1525" t="s">
        <v>105</v>
      </c>
      <c r="B1525">
        <v>500810</v>
      </c>
      <c r="C1525">
        <v>6359</v>
      </c>
      <c r="D1525">
        <v>124505</v>
      </c>
      <c r="E1525">
        <v>13662</v>
      </c>
      <c r="F1525">
        <v>0</v>
      </c>
      <c r="G1525" t="s">
        <v>106</v>
      </c>
      <c r="H1525" t="s">
        <v>106</v>
      </c>
      <c r="I1525" t="s">
        <v>106</v>
      </c>
      <c r="J1525" t="s">
        <v>107</v>
      </c>
      <c r="K1525" t="s">
        <v>108</v>
      </c>
      <c r="L1525" t="s">
        <v>109</v>
      </c>
      <c r="M1525" t="s">
        <v>110</v>
      </c>
      <c r="N1525" t="s">
        <v>3981</v>
      </c>
      <c r="O1525" t="s">
        <v>3011</v>
      </c>
      <c r="P1525">
        <v>8178</v>
      </c>
      <c r="Q1525">
        <v>24</v>
      </c>
      <c r="R1525">
        <v>0</v>
      </c>
      <c r="S1525">
        <v>160</v>
      </c>
      <c r="T1525">
        <v>0</v>
      </c>
      <c r="U1525">
        <v>568</v>
      </c>
      <c r="V1525">
        <v>568</v>
      </c>
      <c r="W1525">
        <v>160</v>
      </c>
      <c r="X1525">
        <v>0</v>
      </c>
      <c r="Y1525">
        <v>0</v>
      </c>
      <c r="Z1525">
        <v>0</v>
      </c>
      <c r="AD1525" s="1">
        <v>41885.333333333336</v>
      </c>
      <c r="AE1525" s="1">
        <v>41907.708333333336</v>
      </c>
      <c r="AG1525" s="1">
        <v>41882.333333333336</v>
      </c>
      <c r="AH1525" s="1">
        <v>41904.708333333336</v>
      </c>
      <c r="AI1525" s="1">
        <v>41882.333333333336</v>
      </c>
      <c r="AJ1525" s="1">
        <v>41904.708333333336</v>
      </c>
      <c r="AK1525" s="1">
        <v>41882.333333333336</v>
      </c>
      <c r="AL1525" s="1">
        <v>41904.708333333336</v>
      </c>
      <c r="AM1525" s="1">
        <v>41885.333333333336</v>
      </c>
      <c r="AN1525" s="1">
        <v>41907.708333333336</v>
      </c>
      <c r="AP1525" t="s">
        <v>113</v>
      </c>
      <c r="AU1525" t="s">
        <v>3982</v>
      </c>
      <c r="AY1525" t="s">
        <v>106</v>
      </c>
      <c r="AZ1525">
        <v>0</v>
      </c>
      <c r="BA1525">
        <v>0</v>
      </c>
      <c r="BD1525" s="3">
        <v>41321.661111111112</v>
      </c>
      <c r="BE1525" s="3">
        <v>41321.663888888892</v>
      </c>
      <c r="BF1525" t="s">
        <v>115</v>
      </c>
      <c r="BG1525" t="s">
        <v>115</v>
      </c>
      <c r="BH1525">
        <v>8149</v>
      </c>
      <c r="BM1525">
        <v>43550</v>
      </c>
      <c r="BR1525" t="s">
        <v>116</v>
      </c>
      <c r="BS1525" t="s">
        <v>117</v>
      </c>
      <c r="BU1525">
        <v>1</v>
      </c>
      <c r="BV1525" t="s">
        <v>118</v>
      </c>
      <c r="BX1525" t="s">
        <v>119</v>
      </c>
      <c r="BY1525" t="s">
        <v>119</v>
      </c>
      <c r="BZ1525" t="s">
        <v>119</v>
      </c>
      <c r="CA1525">
        <v>1</v>
      </c>
      <c r="CC1525" t="s">
        <v>120</v>
      </c>
      <c r="CH1525">
        <v>540</v>
      </c>
      <c r="CI1525">
        <v>36630</v>
      </c>
      <c r="CJ1525" t="s">
        <v>106</v>
      </c>
      <c r="CK1525" t="s">
        <v>106</v>
      </c>
      <c r="CL1525">
        <v>15</v>
      </c>
      <c r="CM1525" t="s">
        <v>2963</v>
      </c>
      <c r="CO1525">
        <v>124503</v>
      </c>
      <c r="CQ1525">
        <v>0</v>
      </c>
      <c r="CR1525">
        <v>0</v>
      </c>
      <c r="CS1525">
        <v>0</v>
      </c>
      <c r="CY1525" t="s">
        <v>123</v>
      </c>
      <c r="CZ1525" t="s">
        <v>124</v>
      </c>
      <c r="DD1525" t="str" cm="1">
        <f t="array" ref="DD1525">TEXT(_xlfn.SEQUENCE(1, DATEDIF(AG1525, AH1525, "m") + 1, AG1525, 30), "YYYY-APMM")</f>
        <v>2014-AP08</v>
      </c>
      <c r="DN1525">
        <f t="shared" si="46"/>
        <v>568</v>
      </c>
      <c r="DO1525" t="str">
        <f t="shared" si="47"/>
        <v>LABOR- SUBCONTRACTOR</v>
      </c>
    </row>
    <row r="1526" spans="1:119" x14ac:dyDescent="0.35">
      <c r="A1526" t="s">
        <v>105</v>
      </c>
      <c r="B1526">
        <v>500811</v>
      </c>
      <c r="C1526">
        <v>6359</v>
      </c>
      <c r="D1526">
        <v>124505</v>
      </c>
      <c r="E1526">
        <v>13662</v>
      </c>
      <c r="F1526">
        <v>0</v>
      </c>
      <c r="G1526" t="s">
        <v>106</v>
      </c>
      <c r="H1526" t="s">
        <v>106</v>
      </c>
      <c r="I1526" t="s">
        <v>106</v>
      </c>
      <c r="J1526" t="s">
        <v>107</v>
      </c>
      <c r="K1526" t="s">
        <v>108</v>
      </c>
      <c r="L1526" t="s">
        <v>109</v>
      </c>
      <c r="M1526" t="s">
        <v>110</v>
      </c>
      <c r="N1526" t="s">
        <v>3983</v>
      </c>
      <c r="O1526" t="s">
        <v>3014</v>
      </c>
      <c r="P1526">
        <v>8178</v>
      </c>
      <c r="Q1526">
        <v>24</v>
      </c>
      <c r="R1526">
        <v>0</v>
      </c>
      <c r="S1526">
        <v>200</v>
      </c>
      <c r="T1526">
        <v>0</v>
      </c>
      <c r="U1526">
        <v>4128</v>
      </c>
      <c r="V1526">
        <v>4128</v>
      </c>
      <c r="W1526">
        <v>200</v>
      </c>
      <c r="X1526">
        <v>0</v>
      </c>
      <c r="Y1526">
        <v>0</v>
      </c>
      <c r="Z1526">
        <v>0</v>
      </c>
      <c r="AD1526" s="1">
        <v>41898.333333333336</v>
      </c>
      <c r="AE1526" s="1">
        <v>41928.708333333336</v>
      </c>
      <c r="AG1526" s="1">
        <v>41895.333333333336</v>
      </c>
      <c r="AH1526" s="1">
        <v>41925.708333333336</v>
      </c>
      <c r="AI1526" s="1">
        <v>41895.333333333336</v>
      </c>
      <c r="AJ1526" s="1">
        <v>41925.708333333336</v>
      </c>
      <c r="AK1526" s="1">
        <v>41895.333333333336</v>
      </c>
      <c r="AL1526" s="1">
        <v>41925.708333333336</v>
      </c>
      <c r="AM1526" s="1">
        <v>41898.333333333336</v>
      </c>
      <c r="AN1526" s="1">
        <v>41928.708333333336</v>
      </c>
      <c r="AP1526" t="s">
        <v>113</v>
      </c>
      <c r="AU1526" t="s">
        <v>3984</v>
      </c>
      <c r="AY1526" t="s">
        <v>106</v>
      </c>
      <c r="AZ1526">
        <v>0</v>
      </c>
      <c r="BA1526">
        <v>0</v>
      </c>
      <c r="BD1526" s="3">
        <v>41321.661111111112</v>
      </c>
      <c r="BE1526" s="3">
        <v>41321.663888888892</v>
      </c>
      <c r="BF1526" t="s">
        <v>115</v>
      </c>
      <c r="BG1526" t="s">
        <v>115</v>
      </c>
      <c r="BH1526">
        <v>8149</v>
      </c>
      <c r="BM1526">
        <v>43550</v>
      </c>
      <c r="BR1526" t="s">
        <v>116</v>
      </c>
      <c r="BS1526" t="s">
        <v>117</v>
      </c>
      <c r="BU1526">
        <v>1</v>
      </c>
      <c r="BV1526" t="s">
        <v>118</v>
      </c>
      <c r="BX1526" t="s">
        <v>119</v>
      </c>
      <c r="BY1526" t="s">
        <v>119</v>
      </c>
      <c r="BZ1526" t="s">
        <v>119</v>
      </c>
      <c r="CA1526">
        <v>1</v>
      </c>
      <c r="CC1526" t="s">
        <v>120</v>
      </c>
      <c r="CH1526">
        <v>540</v>
      </c>
      <c r="CI1526">
        <v>36630</v>
      </c>
      <c r="CJ1526" t="s">
        <v>106</v>
      </c>
      <c r="CK1526" t="s">
        <v>106</v>
      </c>
      <c r="CL1526">
        <v>15</v>
      </c>
      <c r="CM1526" t="s">
        <v>2963</v>
      </c>
      <c r="CO1526">
        <v>124503</v>
      </c>
      <c r="CQ1526">
        <v>0</v>
      </c>
      <c r="CR1526">
        <v>0</v>
      </c>
      <c r="CS1526">
        <v>0</v>
      </c>
      <c r="CY1526" t="s">
        <v>123</v>
      </c>
      <c r="CZ1526" t="s">
        <v>124</v>
      </c>
      <c r="DD1526" t="str" cm="1">
        <f t="array" ref="DD1526:DE1526">TEXT(_xlfn.SEQUENCE(1, DATEDIF(AG1526, AH1526, "m") + 1, AG1526, 30), "YYYY-APMM")</f>
        <v>2014-AP09</v>
      </c>
      <c r="DE1526" t="str">
        <v>2014-AP10</v>
      </c>
      <c r="DN1526">
        <f t="shared" si="46"/>
        <v>2064</v>
      </c>
      <c r="DO1526" t="str">
        <f t="shared" si="47"/>
        <v>LABOR- SUBCONTRACTOR</v>
      </c>
    </row>
    <row r="1527" spans="1:119" x14ac:dyDescent="0.35">
      <c r="A1527" t="s">
        <v>105</v>
      </c>
      <c r="B1527">
        <v>500812</v>
      </c>
      <c r="C1527">
        <v>6359</v>
      </c>
      <c r="D1527">
        <v>124505</v>
      </c>
      <c r="E1527">
        <v>13662</v>
      </c>
      <c r="F1527">
        <v>0</v>
      </c>
      <c r="G1527" t="s">
        <v>106</v>
      </c>
      <c r="H1527" t="s">
        <v>106</v>
      </c>
      <c r="I1527" t="s">
        <v>106</v>
      </c>
      <c r="J1527" t="s">
        <v>107</v>
      </c>
      <c r="K1527" t="s">
        <v>108</v>
      </c>
      <c r="L1527" t="s">
        <v>109</v>
      </c>
      <c r="M1527" t="s">
        <v>110</v>
      </c>
      <c r="N1527" t="s">
        <v>3985</v>
      </c>
      <c r="O1527" t="s">
        <v>3017</v>
      </c>
      <c r="P1527">
        <v>8178</v>
      </c>
      <c r="Q1527">
        <v>360</v>
      </c>
      <c r="R1527">
        <v>336</v>
      </c>
      <c r="S1527">
        <v>200</v>
      </c>
      <c r="T1527">
        <v>0</v>
      </c>
      <c r="U1527">
        <v>5712</v>
      </c>
      <c r="V1527">
        <v>5712</v>
      </c>
      <c r="W1527">
        <v>200</v>
      </c>
      <c r="X1527">
        <v>0</v>
      </c>
      <c r="Y1527">
        <v>0</v>
      </c>
      <c r="Z1527">
        <v>0</v>
      </c>
      <c r="AD1527" s="1">
        <v>41930.333333333336</v>
      </c>
      <c r="AE1527" s="1">
        <v>41958.708333333336</v>
      </c>
      <c r="AG1527" s="1">
        <v>41875.333333333336</v>
      </c>
      <c r="AH1527" s="1">
        <v>41903.708333333336</v>
      </c>
      <c r="AI1527" s="1">
        <v>41875.333333333336</v>
      </c>
      <c r="AJ1527" s="1">
        <v>41903.708333333336</v>
      </c>
      <c r="AK1527" s="1">
        <v>41875.333333333336</v>
      </c>
      <c r="AL1527" s="1">
        <v>41903.708333333336</v>
      </c>
      <c r="AM1527" s="1">
        <v>41930.333333333336</v>
      </c>
      <c r="AN1527" s="1">
        <v>41958.708333333336</v>
      </c>
      <c r="AP1527" t="s">
        <v>113</v>
      </c>
      <c r="AU1527" t="s">
        <v>3986</v>
      </c>
      <c r="AY1527" t="s">
        <v>106</v>
      </c>
      <c r="AZ1527">
        <v>0</v>
      </c>
      <c r="BA1527">
        <v>0</v>
      </c>
      <c r="BD1527" s="3">
        <v>41321.661111111112</v>
      </c>
      <c r="BE1527" s="3">
        <v>41321.663888888892</v>
      </c>
      <c r="BF1527" t="s">
        <v>115</v>
      </c>
      <c r="BG1527" t="s">
        <v>115</v>
      </c>
      <c r="BH1527">
        <v>8149</v>
      </c>
      <c r="BM1527">
        <v>43550</v>
      </c>
      <c r="BR1527" t="s">
        <v>116</v>
      </c>
      <c r="BS1527" t="s">
        <v>117</v>
      </c>
      <c r="BU1527">
        <v>1</v>
      </c>
      <c r="BV1527" t="s">
        <v>118</v>
      </c>
      <c r="BX1527" t="s">
        <v>119</v>
      </c>
      <c r="BY1527" t="s">
        <v>119</v>
      </c>
      <c r="BZ1527" t="s">
        <v>119</v>
      </c>
      <c r="CA1527">
        <v>1</v>
      </c>
      <c r="CC1527" t="s">
        <v>120</v>
      </c>
      <c r="CH1527">
        <v>540</v>
      </c>
      <c r="CI1527">
        <v>36630</v>
      </c>
      <c r="CJ1527" t="s">
        <v>106</v>
      </c>
      <c r="CK1527" t="s">
        <v>106</v>
      </c>
      <c r="CL1527">
        <v>15</v>
      </c>
      <c r="CM1527" t="s">
        <v>2963</v>
      </c>
      <c r="CO1527">
        <v>124503</v>
      </c>
      <c r="CQ1527">
        <v>0</v>
      </c>
      <c r="CR1527">
        <v>0</v>
      </c>
      <c r="CS1527">
        <v>0</v>
      </c>
      <c r="CY1527" t="s">
        <v>123</v>
      </c>
      <c r="CZ1527" t="s">
        <v>124</v>
      </c>
      <c r="DD1527" t="str" cm="1">
        <f t="array" ref="DD1527">TEXT(_xlfn.SEQUENCE(1, DATEDIF(AG1527, AH1527, "m") + 1, AG1527, 30), "YYYY-APMM")</f>
        <v>2014-AP08</v>
      </c>
      <c r="DN1527">
        <f t="shared" si="46"/>
        <v>5712</v>
      </c>
      <c r="DO1527" t="str">
        <f t="shared" si="47"/>
        <v>LABOR- SUBCONTRACTOR</v>
      </c>
    </row>
    <row r="1528" spans="1:119" x14ac:dyDescent="0.35">
      <c r="A1528" t="s">
        <v>105</v>
      </c>
      <c r="B1528">
        <v>500813</v>
      </c>
      <c r="C1528">
        <v>6359</v>
      </c>
      <c r="D1528">
        <v>124505</v>
      </c>
      <c r="E1528">
        <v>13662</v>
      </c>
      <c r="F1528">
        <v>0</v>
      </c>
      <c r="G1528" t="s">
        <v>106</v>
      </c>
      <c r="H1528" t="s">
        <v>106</v>
      </c>
      <c r="I1528" t="s">
        <v>106</v>
      </c>
      <c r="J1528" t="s">
        <v>107</v>
      </c>
      <c r="K1528" t="s">
        <v>108</v>
      </c>
      <c r="L1528" t="s">
        <v>109</v>
      </c>
      <c r="M1528" t="s">
        <v>110</v>
      </c>
      <c r="N1528" t="s">
        <v>3987</v>
      </c>
      <c r="O1528" t="s">
        <v>3020</v>
      </c>
      <c r="P1528">
        <v>8178</v>
      </c>
      <c r="Q1528">
        <v>200</v>
      </c>
      <c r="R1528">
        <v>176</v>
      </c>
      <c r="S1528">
        <v>200</v>
      </c>
      <c r="T1528">
        <v>0</v>
      </c>
      <c r="U1528">
        <v>1778</v>
      </c>
      <c r="V1528">
        <v>1778</v>
      </c>
      <c r="W1528">
        <v>200</v>
      </c>
      <c r="X1528">
        <v>0</v>
      </c>
      <c r="Y1528">
        <v>0</v>
      </c>
      <c r="Z1528">
        <v>0</v>
      </c>
      <c r="AD1528" s="1">
        <v>41902.333333333336</v>
      </c>
      <c r="AE1528" s="1">
        <v>41932.708333333336</v>
      </c>
      <c r="AG1528" s="1">
        <v>41872.333333333336</v>
      </c>
      <c r="AH1528" s="1">
        <v>41900.708333333336</v>
      </c>
      <c r="AI1528" s="1">
        <v>41872.333333333336</v>
      </c>
      <c r="AJ1528" s="1">
        <v>41900.708333333336</v>
      </c>
      <c r="AK1528" s="1">
        <v>41872.333333333336</v>
      </c>
      <c r="AL1528" s="1">
        <v>41900.708333333336</v>
      </c>
      <c r="AM1528" s="1">
        <v>41902.333333333336</v>
      </c>
      <c r="AN1528" s="1">
        <v>41932.708333333336</v>
      </c>
      <c r="AP1528" t="s">
        <v>113</v>
      </c>
      <c r="AU1528" t="s">
        <v>3988</v>
      </c>
      <c r="AY1528" t="s">
        <v>106</v>
      </c>
      <c r="AZ1528">
        <v>0</v>
      </c>
      <c r="BA1528">
        <v>0</v>
      </c>
      <c r="BD1528" s="3">
        <v>41321.661111111112</v>
      </c>
      <c r="BE1528" s="3">
        <v>41321.663888888892</v>
      </c>
      <c r="BF1528" t="s">
        <v>115</v>
      </c>
      <c r="BG1528" t="s">
        <v>115</v>
      </c>
      <c r="BH1528">
        <v>8149</v>
      </c>
      <c r="BM1528">
        <v>43550</v>
      </c>
      <c r="BR1528" t="s">
        <v>116</v>
      </c>
      <c r="BS1528" t="s">
        <v>117</v>
      </c>
      <c r="BU1528">
        <v>1</v>
      </c>
      <c r="BV1528" t="s">
        <v>118</v>
      </c>
      <c r="BX1528" t="s">
        <v>119</v>
      </c>
      <c r="BY1528" t="s">
        <v>119</v>
      </c>
      <c r="BZ1528" t="s">
        <v>119</v>
      </c>
      <c r="CA1528">
        <v>1</v>
      </c>
      <c r="CC1528" t="s">
        <v>120</v>
      </c>
      <c r="CH1528">
        <v>540</v>
      </c>
      <c r="CI1528">
        <v>36630</v>
      </c>
      <c r="CJ1528" t="s">
        <v>106</v>
      </c>
      <c r="CK1528" t="s">
        <v>106</v>
      </c>
      <c r="CL1528">
        <v>15</v>
      </c>
      <c r="CM1528" t="s">
        <v>2963</v>
      </c>
      <c r="CO1528">
        <v>124503</v>
      </c>
      <c r="CQ1528">
        <v>0</v>
      </c>
      <c r="CR1528">
        <v>0</v>
      </c>
      <c r="CS1528">
        <v>0</v>
      </c>
      <c r="CY1528" t="s">
        <v>123</v>
      </c>
      <c r="CZ1528" t="s">
        <v>124</v>
      </c>
      <c r="DD1528" t="str" cm="1">
        <f t="array" ref="DD1528">TEXT(_xlfn.SEQUENCE(1, DATEDIF(AG1528, AH1528, "m") + 1, AG1528, 30), "YYYY-APMM")</f>
        <v>2014-AP08</v>
      </c>
      <c r="DN1528">
        <f t="shared" si="46"/>
        <v>1778</v>
      </c>
      <c r="DO1528" t="str">
        <f t="shared" si="47"/>
        <v>LABOR- SUBCONTRACTOR</v>
      </c>
    </row>
    <row r="1529" spans="1:119" x14ac:dyDescent="0.35">
      <c r="A1529" t="s">
        <v>105</v>
      </c>
      <c r="B1529">
        <v>500814</v>
      </c>
      <c r="C1529">
        <v>6359</v>
      </c>
      <c r="D1529">
        <v>124506</v>
      </c>
      <c r="E1529">
        <v>13662</v>
      </c>
      <c r="F1529">
        <v>0</v>
      </c>
      <c r="G1529" t="s">
        <v>106</v>
      </c>
      <c r="H1529" t="s">
        <v>106</v>
      </c>
      <c r="I1529" t="s">
        <v>106</v>
      </c>
      <c r="J1529" t="s">
        <v>107</v>
      </c>
      <c r="K1529" t="s">
        <v>108</v>
      </c>
      <c r="L1529" t="s">
        <v>109</v>
      </c>
      <c r="M1529" t="s">
        <v>110</v>
      </c>
      <c r="N1529" t="s">
        <v>3989</v>
      </c>
      <c r="O1529" t="s">
        <v>3002</v>
      </c>
      <c r="P1529">
        <v>8178</v>
      </c>
      <c r="Q1529">
        <v>464</v>
      </c>
      <c r="R1529">
        <v>0</v>
      </c>
      <c r="S1529">
        <v>200</v>
      </c>
      <c r="T1529">
        <v>0</v>
      </c>
      <c r="U1529">
        <v>3224</v>
      </c>
      <c r="V1529">
        <v>3224</v>
      </c>
      <c r="W1529">
        <v>200</v>
      </c>
      <c r="X1529">
        <v>0</v>
      </c>
      <c r="Y1529">
        <v>0</v>
      </c>
      <c r="Z1529">
        <v>0</v>
      </c>
      <c r="AD1529" s="1">
        <v>41797.333333333336</v>
      </c>
      <c r="AE1529" s="1">
        <v>41825.708333333336</v>
      </c>
      <c r="AG1529" s="1">
        <v>41729.333333333336</v>
      </c>
      <c r="AH1529" s="1">
        <v>41757.708333333336</v>
      </c>
      <c r="AI1529" s="1">
        <v>41729.333333333336</v>
      </c>
      <c r="AJ1529" s="1">
        <v>41757.708333333336</v>
      </c>
      <c r="AK1529" s="1">
        <v>41729.333333333336</v>
      </c>
      <c r="AL1529" s="1">
        <v>41757.708333333336</v>
      </c>
      <c r="AM1529" s="1">
        <v>41797.333333333336</v>
      </c>
      <c r="AN1529" s="1">
        <v>41825.708333333336</v>
      </c>
      <c r="AP1529" t="s">
        <v>113</v>
      </c>
      <c r="AU1529" t="s">
        <v>3990</v>
      </c>
      <c r="AY1529" t="s">
        <v>106</v>
      </c>
      <c r="AZ1529">
        <v>0</v>
      </c>
      <c r="BA1529">
        <v>0</v>
      </c>
      <c r="BD1529" s="3">
        <v>41321.661111111112</v>
      </c>
      <c r="BE1529" s="3">
        <v>41321.663888888892</v>
      </c>
      <c r="BF1529" t="s">
        <v>115</v>
      </c>
      <c r="BG1529" t="s">
        <v>115</v>
      </c>
      <c r="BH1529">
        <v>8149</v>
      </c>
      <c r="BM1529">
        <v>43550</v>
      </c>
      <c r="BR1529" t="s">
        <v>116</v>
      </c>
      <c r="BS1529" t="s">
        <v>117</v>
      </c>
      <c r="BU1529">
        <v>1</v>
      </c>
      <c r="BV1529" t="s">
        <v>118</v>
      </c>
      <c r="BX1529" t="s">
        <v>119</v>
      </c>
      <c r="BY1529" t="s">
        <v>119</v>
      </c>
      <c r="BZ1529" t="s">
        <v>119</v>
      </c>
      <c r="CA1529">
        <v>1</v>
      </c>
      <c r="CC1529" t="s">
        <v>120</v>
      </c>
      <c r="CH1529">
        <v>540</v>
      </c>
      <c r="CI1529">
        <v>36620</v>
      </c>
      <c r="CJ1529" t="s">
        <v>106</v>
      </c>
      <c r="CK1529" t="s">
        <v>106</v>
      </c>
      <c r="CL1529">
        <v>10</v>
      </c>
      <c r="CM1529" t="s">
        <v>2889</v>
      </c>
      <c r="CO1529">
        <v>124503</v>
      </c>
      <c r="CQ1529">
        <v>0</v>
      </c>
      <c r="CR1529">
        <v>0</v>
      </c>
      <c r="CS1529">
        <v>0</v>
      </c>
      <c r="CY1529" t="s">
        <v>123</v>
      </c>
      <c r="CZ1529" t="s">
        <v>124</v>
      </c>
      <c r="DD1529" t="str" cm="1">
        <f t="array" ref="DD1529">TEXT(_xlfn.SEQUENCE(1, DATEDIF(AG1529, AH1529, "m") + 1, AG1529, 30), "YYYY-APMM")</f>
        <v>2014-AP03</v>
      </c>
      <c r="DN1529">
        <f t="shared" si="46"/>
        <v>3224</v>
      </c>
      <c r="DO1529" t="str">
        <f t="shared" si="47"/>
        <v>LABOR- SUBCONTRACTOR</v>
      </c>
    </row>
    <row r="1530" spans="1:119" x14ac:dyDescent="0.35">
      <c r="A1530" t="s">
        <v>105</v>
      </c>
      <c r="B1530">
        <v>500815</v>
      </c>
      <c r="C1530">
        <v>6359</v>
      </c>
      <c r="D1530">
        <v>124506</v>
      </c>
      <c r="E1530">
        <v>13662</v>
      </c>
      <c r="F1530">
        <v>0</v>
      </c>
      <c r="G1530" t="s">
        <v>106</v>
      </c>
      <c r="H1530" t="s">
        <v>106</v>
      </c>
      <c r="I1530" t="s">
        <v>106</v>
      </c>
      <c r="J1530" t="s">
        <v>107</v>
      </c>
      <c r="K1530" t="s">
        <v>108</v>
      </c>
      <c r="L1530" t="s">
        <v>109</v>
      </c>
      <c r="M1530" t="s">
        <v>110</v>
      </c>
      <c r="N1530" t="s">
        <v>3991</v>
      </c>
      <c r="O1530" t="s">
        <v>3005</v>
      </c>
      <c r="P1530">
        <v>8178</v>
      </c>
      <c r="Q1530">
        <v>608</v>
      </c>
      <c r="R1530">
        <v>0</v>
      </c>
      <c r="S1530">
        <v>160</v>
      </c>
      <c r="T1530">
        <v>0</v>
      </c>
      <c r="U1530">
        <v>3976</v>
      </c>
      <c r="V1530">
        <v>3976</v>
      </c>
      <c r="W1530">
        <v>160</v>
      </c>
      <c r="X1530">
        <v>0</v>
      </c>
      <c r="Y1530">
        <v>0</v>
      </c>
      <c r="Z1530">
        <v>0</v>
      </c>
      <c r="AD1530" s="1">
        <v>41829.333333333336</v>
      </c>
      <c r="AE1530" s="1">
        <v>41851.708333333336</v>
      </c>
      <c r="AG1530" s="1">
        <v>41741.333333333336</v>
      </c>
      <c r="AH1530" s="1">
        <v>41763.708333333336</v>
      </c>
      <c r="AI1530" s="1">
        <v>41741.333333333336</v>
      </c>
      <c r="AJ1530" s="1">
        <v>41763.708333333336</v>
      </c>
      <c r="AK1530" s="1">
        <v>41741.333333333336</v>
      </c>
      <c r="AL1530" s="1">
        <v>41763.708333333336</v>
      </c>
      <c r="AM1530" s="1">
        <v>41829.333333333336</v>
      </c>
      <c r="AN1530" s="1">
        <v>41851.708333333336</v>
      </c>
      <c r="AP1530" t="s">
        <v>113</v>
      </c>
      <c r="AU1530" t="s">
        <v>3992</v>
      </c>
      <c r="AY1530" t="s">
        <v>106</v>
      </c>
      <c r="AZ1530">
        <v>0</v>
      </c>
      <c r="BA1530">
        <v>0</v>
      </c>
      <c r="BD1530" s="3">
        <v>41321.661111111112</v>
      </c>
      <c r="BE1530" s="3">
        <v>41321.663888888892</v>
      </c>
      <c r="BF1530" t="s">
        <v>115</v>
      </c>
      <c r="BG1530" t="s">
        <v>115</v>
      </c>
      <c r="BH1530">
        <v>8149</v>
      </c>
      <c r="BM1530">
        <v>43550</v>
      </c>
      <c r="BR1530" t="s">
        <v>116</v>
      </c>
      <c r="BS1530" t="s">
        <v>117</v>
      </c>
      <c r="BU1530">
        <v>1</v>
      </c>
      <c r="BV1530" t="s">
        <v>118</v>
      </c>
      <c r="BX1530" t="s">
        <v>119</v>
      </c>
      <c r="BY1530" t="s">
        <v>119</v>
      </c>
      <c r="BZ1530" t="s">
        <v>119</v>
      </c>
      <c r="CA1530">
        <v>1</v>
      </c>
      <c r="CC1530" t="s">
        <v>120</v>
      </c>
      <c r="CH1530">
        <v>540</v>
      </c>
      <c r="CI1530">
        <v>36620</v>
      </c>
      <c r="CJ1530" t="s">
        <v>106</v>
      </c>
      <c r="CK1530" t="s">
        <v>106</v>
      </c>
      <c r="CL1530">
        <v>10</v>
      </c>
      <c r="CM1530" t="s">
        <v>2889</v>
      </c>
      <c r="CO1530">
        <v>124503</v>
      </c>
      <c r="CQ1530">
        <v>0</v>
      </c>
      <c r="CR1530">
        <v>0</v>
      </c>
      <c r="CS1530">
        <v>0</v>
      </c>
      <c r="CY1530" t="s">
        <v>123</v>
      </c>
      <c r="CZ1530" t="s">
        <v>124</v>
      </c>
      <c r="DD1530" t="str" cm="1">
        <f t="array" ref="DD1530">TEXT(_xlfn.SEQUENCE(1, DATEDIF(AG1530, AH1530, "m") + 1, AG1530, 30), "YYYY-APMM")</f>
        <v>2014-AP04</v>
      </c>
      <c r="DN1530">
        <f t="shared" si="46"/>
        <v>3976</v>
      </c>
      <c r="DO1530" t="str">
        <f t="shared" si="47"/>
        <v>LABOR- SUBCONTRACTOR</v>
      </c>
    </row>
    <row r="1531" spans="1:119" x14ac:dyDescent="0.35">
      <c r="A1531" t="s">
        <v>105</v>
      </c>
      <c r="B1531">
        <v>500816</v>
      </c>
      <c r="C1531">
        <v>6359</v>
      </c>
      <c r="D1531">
        <v>124506</v>
      </c>
      <c r="E1531">
        <v>13662</v>
      </c>
      <c r="F1531">
        <v>0</v>
      </c>
      <c r="G1531" t="s">
        <v>106</v>
      </c>
      <c r="H1531" t="s">
        <v>106</v>
      </c>
      <c r="I1531" t="s">
        <v>106</v>
      </c>
      <c r="J1531" t="s">
        <v>107</v>
      </c>
      <c r="K1531" t="s">
        <v>108</v>
      </c>
      <c r="L1531" t="s">
        <v>109</v>
      </c>
      <c r="M1531" t="s">
        <v>110</v>
      </c>
      <c r="N1531" t="s">
        <v>3993</v>
      </c>
      <c r="O1531" t="s">
        <v>3008</v>
      </c>
      <c r="P1531">
        <v>8178</v>
      </c>
      <c r="Q1531">
        <v>608</v>
      </c>
      <c r="R1531">
        <v>216</v>
      </c>
      <c r="S1531">
        <v>200</v>
      </c>
      <c r="T1531">
        <v>0</v>
      </c>
      <c r="U1531">
        <v>796</v>
      </c>
      <c r="V1531">
        <v>796</v>
      </c>
      <c r="W1531">
        <v>200</v>
      </c>
      <c r="X1531">
        <v>0</v>
      </c>
      <c r="Y1531">
        <v>0</v>
      </c>
      <c r="Z1531">
        <v>0</v>
      </c>
      <c r="AD1531" s="1">
        <v>41837.333333333336</v>
      </c>
      <c r="AE1531" s="1">
        <v>41869.708333333336</v>
      </c>
      <c r="AG1531" s="1">
        <v>41749.333333333336</v>
      </c>
      <c r="AH1531" s="1">
        <v>41777.708333333336</v>
      </c>
      <c r="AI1531" s="1">
        <v>41749.333333333336</v>
      </c>
      <c r="AJ1531" s="1">
        <v>41777.708333333336</v>
      </c>
      <c r="AK1531" s="1">
        <v>41749.333333333336</v>
      </c>
      <c r="AL1531" s="1">
        <v>41777.708333333336</v>
      </c>
      <c r="AM1531" s="1">
        <v>41837.333333333336</v>
      </c>
      <c r="AN1531" s="1">
        <v>41869.708333333336</v>
      </c>
      <c r="AP1531" t="s">
        <v>113</v>
      </c>
      <c r="AU1531" t="s">
        <v>3994</v>
      </c>
      <c r="AY1531" t="s">
        <v>106</v>
      </c>
      <c r="AZ1531">
        <v>0</v>
      </c>
      <c r="BA1531">
        <v>0</v>
      </c>
      <c r="BD1531" s="3">
        <v>41321.661111111112</v>
      </c>
      <c r="BE1531" s="3">
        <v>41321.663888888892</v>
      </c>
      <c r="BF1531" t="s">
        <v>115</v>
      </c>
      <c r="BG1531" t="s">
        <v>115</v>
      </c>
      <c r="BH1531">
        <v>8149</v>
      </c>
      <c r="BM1531">
        <v>43550</v>
      </c>
      <c r="BR1531" t="s">
        <v>116</v>
      </c>
      <c r="BS1531" t="s">
        <v>117</v>
      </c>
      <c r="BU1531">
        <v>1</v>
      </c>
      <c r="BV1531" t="s">
        <v>118</v>
      </c>
      <c r="BX1531" t="s">
        <v>119</v>
      </c>
      <c r="BY1531" t="s">
        <v>119</v>
      </c>
      <c r="BZ1531" t="s">
        <v>119</v>
      </c>
      <c r="CA1531">
        <v>1</v>
      </c>
      <c r="CC1531" t="s">
        <v>120</v>
      </c>
      <c r="CH1531">
        <v>540</v>
      </c>
      <c r="CI1531">
        <v>36620</v>
      </c>
      <c r="CJ1531" t="s">
        <v>106</v>
      </c>
      <c r="CK1531" t="s">
        <v>106</v>
      </c>
      <c r="CL1531">
        <v>10</v>
      </c>
      <c r="CM1531" t="s">
        <v>2889</v>
      </c>
      <c r="CO1531">
        <v>124503</v>
      </c>
      <c r="CQ1531">
        <v>0</v>
      </c>
      <c r="CR1531">
        <v>0</v>
      </c>
      <c r="CS1531">
        <v>0</v>
      </c>
      <c r="CY1531" t="s">
        <v>123</v>
      </c>
      <c r="CZ1531" t="s">
        <v>124</v>
      </c>
      <c r="DD1531" t="str" cm="1">
        <f t="array" ref="DD1531">TEXT(_xlfn.SEQUENCE(1, DATEDIF(AG1531, AH1531, "m") + 1, AG1531, 30), "YYYY-APMM")</f>
        <v>2014-AP04</v>
      </c>
      <c r="DN1531">
        <f t="shared" si="46"/>
        <v>796</v>
      </c>
      <c r="DO1531" t="str">
        <f t="shared" si="47"/>
        <v>LABOR- SUBCONTRACTOR</v>
      </c>
    </row>
    <row r="1532" spans="1:119" x14ac:dyDescent="0.35">
      <c r="A1532" t="s">
        <v>105</v>
      </c>
      <c r="B1532">
        <v>500817</v>
      </c>
      <c r="C1532">
        <v>6359</v>
      </c>
      <c r="D1532">
        <v>124506</v>
      </c>
      <c r="E1532">
        <v>13662</v>
      </c>
      <c r="F1532">
        <v>0</v>
      </c>
      <c r="G1532" t="s">
        <v>106</v>
      </c>
      <c r="H1532" t="s">
        <v>106</v>
      </c>
      <c r="I1532" t="s">
        <v>106</v>
      </c>
      <c r="J1532" t="s">
        <v>107</v>
      </c>
      <c r="K1532" t="s">
        <v>108</v>
      </c>
      <c r="L1532" t="s">
        <v>109</v>
      </c>
      <c r="M1532" t="s">
        <v>110</v>
      </c>
      <c r="N1532" t="s">
        <v>3995</v>
      </c>
      <c r="O1532" t="s">
        <v>3011</v>
      </c>
      <c r="P1532">
        <v>8178</v>
      </c>
      <c r="Q1532">
        <v>392</v>
      </c>
      <c r="R1532">
        <v>0</v>
      </c>
      <c r="S1532">
        <v>160</v>
      </c>
      <c r="T1532">
        <v>0</v>
      </c>
      <c r="U1532">
        <v>568</v>
      </c>
      <c r="V1532">
        <v>568</v>
      </c>
      <c r="W1532">
        <v>160</v>
      </c>
      <c r="X1532">
        <v>0</v>
      </c>
      <c r="Y1532">
        <v>0</v>
      </c>
      <c r="Z1532">
        <v>0</v>
      </c>
      <c r="AD1532" s="1">
        <v>41878.333333333336</v>
      </c>
      <c r="AE1532" s="1">
        <v>41900.708333333336</v>
      </c>
      <c r="AG1532" s="1">
        <v>41818.333333333336</v>
      </c>
      <c r="AH1532" s="1">
        <v>41840.708333333336</v>
      </c>
      <c r="AI1532" s="1">
        <v>41818.333333333336</v>
      </c>
      <c r="AJ1532" s="1">
        <v>41840.708333333336</v>
      </c>
      <c r="AK1532" s="1">
        <v>41818.333333333336</v>
      </c>
      <c r="AL1532" s="1">
        <v>41840.708333333336</v>
      </c>
      <c r="AM1532" s="1">
        <v>41878.333333333336</v>
      </c>
      <c r="AN1532" s="1">
        <v>41900.708333333336</v>
      </c>
      <c r="AP1532" t="s">
        <v>113</v>
      </c>
      <c r="AU1532" t="s">
        <v>3996</v>
      </c>
      <c r="AY1532" t="s">
        <v>106</v>
      </c>
      <c r="AZ1532">
        <v>0</v>
      </c>
      <c r="BA1532">
        <v>0</v>
      </c>
      <c r="BD1532" s="3">
        <v>41321.661111111112</v>
      </c>
      <c r="BE1532" s="3">
        <v>41321.663888888892</v>
      </c>
      <c r="BF1532" t="s">
        <v>115</v>
      </c>
      <c r="BG1532" t="s">
        <v>115</v>
      </c>
      <c r="BH1532">
        <v>8149</v>
      </c>
      <c r="BM1532">
        <v>43550</v>
      </c>
      <c r="BR1532" t="s">
        <v>116</v>
      </c>
      <c r="BS1532" t="s">
        <v>117</v>
      </c>
      <c r="BU1532">
        <v>1</v>
      </c>
      <c r="BV1532" t="s">
        <v>118</v>
      </c>
      <c r="BX1532" t="s">
        <v>119</v>
      </c>
      <c r="BY1532" t="s">
        <v>119</v>
      </c>
      <c r="BZ1532" t="s">
        <v>119</v>
      </c>
      <c r="CA1532">
        <v>1</v>
      </c>
      <c r="CC1532" t="s">
        <v>120</v>
      </c>
      <c r="CH1532">
        <v>540</v>
      </c>
      <c r="CI1532">
        <v>36620</v>
      </c>
      <c r="CJ1532" t="s">
        <v>106</v>
      </c>
      <c r="CK1532" t="s">
        <v>106</v>
      </c>
      <c r="CL1532">
        <v>10</v>
      </c>
      <c r="CM1532" t="s">
        <v>2889</v>
      </c>
      <c r="CO1532">
        <v>124503</v>
      </c>
      <c r="CQ1532">
        <v>0</v>
      </c>
      <c r="CR1532">
        <v>0</v>
      </c>
      <c r="CS1532">
        <v>0</v>
      </c>
      <c r="CY1532" t="s">
        <v>123</v>
      </c>
      <c r="CZ1532" t="s">
        <v>124</v>
      </c>
      <c r="DD1532" t="str" cm="1">
        <f t="array" ref="DD1532">TEXT(_xlfn.SEQUENCE(1, DATEDIF(AG1532, AH1532, "m") + 1, AG1532, 30), "YYYY-APMM")</f>
        <v>2014-AP06</v>
      </c>
      <c r="DN1532">
        <f t="shared" si="46"/>
        <v>568</v>
      </c>
      <c r="DO1532" t="str">
        <f t="shared" si="47"/>
        <v>LABOR- SUBCONTRACTOR</v>
      </c>
    </row>
    <row r="1533" spans="1:119" x14ac:dyDescent="0.35">
      <c r="A1533" t="s">
        <v>105</v>
      </c>
      <c r="B1533">
        <v>500818</v>
      </c>
      <c r="C1533">
        <v>6359</v>
      </c>
      <c r="D1533">
        <v>124506</v>
      </c>
      <c r="E1533">
        <v>13662</v>
      </c>
      <c r="F1533">
        <v>0</v>
      </c>
      <c r="G1533" t="s">
        <v>106</v>
      </c>
      <c r="H1533" t="s">
        <v>106</v>
      </c>
      <c r="I1533" t="s">
        <v>106</v>
      </c>
      <c r="J1533" t="s">
        <v>107</v>
      </c>
      <c r="K1533" t="s">
        <v>108</v>
      </c>
      <c r="L1533" t="s">
        <v>109</v>
      </c>
      <c r="M1533" t="s">
        <v>110</v>
      </c>
      <c r="N1533" t="s">
        <v>3997</v>
      </c>
      <c r="O1533" t="s">
        <v>3014</v>
      </c>
      <c r="P1533">
        <v>8178</v>
      </c>
      <c r="Q1533">
        <v>408</v>
      </c>
      <c r="R1533">
        <v>384</v>
      </c>
      <c r="S1533">
        <v>200</v>
      </c>
      <c r="T1533">
        <v>0</v>
      </c>
      <c r="U1533">
        <v>4128</v>
      </c>
      <c r="V1533">
        <v>4128</v>
      </c>
      <c r="W1533">
        <v>200</v>
      </c>
      <c r="X1533">
        <v>0</v>
      </c>
      <c r="Y1533">
        <v>0</v>
      </c>
      <c r="Z1533">
        <v>0</v>
      </c>
      <c r="AD1533" s="1">
        <v>41892.333333333336</v>
      </c>
      <c r="AE1533" s="1">
        <v>41920.708333333336</v>
      </c>
      <c r="AG1533" s="1">
        <v>41829.333333333336</v>
      </c>
      <c r="AH1533" s="1">
        <v>41861.708333333336</v>
      </c>
      <c r="AI1533" s="1">
        <v>41829.333333333336</v>
      </c>
      <c r="AJ1533" s="1">
        <v>41861.708333333336</v>
      </c>
      <c r="AK1533" s="1">
        <v>41829.333333333336</v>
      </c>
      <c r="AL1533" s="1">
        <v>41861.708333333336</v>
      </c>
      <c r="AM1533" s="1">
        <v>41892.333333333336</v>
      </c>
      <c r="AN1533" s="1">
        <v>41920.708333333336</v>
      </c>
      <c r="AP1533" t="s">
        <v>113</v>
      </c>
      <c r="AU1533" t="s">
        <v>3998</v>
      </c>
      <c r="AY1533" t="s">
        <v>106</v>
      </c>
      <c r="AZ1533">
        <v>0</v>
      </c>
      <c r="BA1533">
        <v>0</v>
      </c>
      <c r="BD1533" s="3">
        <v>41321.661111111112</v>
      </c>
      <c r="BE1533" s="3">
        <v>41321.663888888892</v>
      </c>
      <c r="BF1533" t="s">
        <v>115</v>
      </c>
      <c r="BG1533" t="s">
        <v>115</v>
      </c>
      <c r="BH1533">
        <v>8149</v>
      </c>
      <c r="BM1533">
        <v>43550</v>
      </c>
      <c r="BR1533" t="s">
        <v>116</v>
      </c>
      <c r="BS1533" t="s">
        <v>117</v>
      </c>
      <c r="BU1533">
        <v>1</v>
      </c>
      <c r="BV1533" t="s">
        <v>118</v>
      </c>
      <c r="BX1533" t="s">
        <v>119</v>
      </c>
      <c r="BY1533" t="s">
        <v>119</v>
      </c>
      <c r="BZ1533" t="s">
        <v>119</v>
      </c>
      <c r="CA1533">
        <v>1</v>
      </c>
      <c r="CC1533" t="s">
        <v>120</v>
      </c>
      <c r="CH1533">
        <v>540</v>
      </c>
      <c r="CI1533">
        <v>36620</v>
      </c>
      <c r="CJ1533" t="s">
        <v>106</v>
      </c>
      <c r="CK1533" t="s">
        <v>106</v>
      </c>
      <c r="CL1533">
        <v>10</v>
      </c>
      <c r="CM1533" t="s">
        <v>2889</v>
      </c>
      <c r="CO1533">
        <v>124503</v>
      </c>
      <c r="CQ1533">
        <v>0</v>
      </c>
      <c r="CR1533">
        <v>0</v>
      </c>
      <c r="CS1533">
        <v>0</v>
      </c>
      <c r="CY1533" t="s">
        <v>123</v>
      </c>
      <c r="CZ1533" t="s">
        <v>124</v>
      </c>
      <c r="DD1533" t="str" cm="1">
        <f t="array" ref="DD1533:DE1533">TEXT(_xlfn.SEQUENCE(1, DATEDIF(AG1533, AH1533, "m") + 1, AG1533, 30), "YYYY-APMM")</f>
        <v>2014-AP07</v>
      </c>
      <c r="DE1533" t="str">
        <v>2014-AP08</v>
      </c>
      <c r="DN1533">
        <f t="shared" si="46"/>
        <v>2064</v>
      </c>
      <c r="DO1533" t="str">
        <f t="shared" si="47"/>
        <v>LABOR- SUBCONTRACTOR</v>
      </c>
    </row>
    <row r="1534" spans="1:119" x14ac:dyDescent="0.35">
      <c r="A1534" t="s">
        <v>105</v>
      </c>
      <c r="B1534">
        <v>500819</v>
      </c>
      <c r="C1534">
        <v>6359</v>
      </c>
      <c r="D1534">
        <v>124506</v>
      </c>
      <c r="E1534">
        <v>13662</v>
      </c>
      <c r="F1534">
        <v>0</v>
      </c>
      <c r="G1534" t="s">
        <v>106</v>
      </c>
      <c r="H1534" t="s">
        <v>106</v>
      </c>
      <c r="I1534" t="s">
        <v>106</v>
      </c>
      <c r="J1534" t="s">
        <v>107</v>
      </c>
      <c r="K1534" t="s">
        <v>108</v>
      </c>
      <c r="L1534" t="s">
        <v>109</v>
      </c>
      <c r="M1534" t="s">
        <v>110</v>
      </c>
      <c r="N1534" t="s">
        <v>3999</v>
      </c>
      <c r="O1534" t="s">
        <v>3017</v>
      </c>
      <c r="P1534">
        <v>8178</v>
      </c>
      <c r="Q1534">
        <v>568</v>
      </c>
      <c r="R1534">
        <v>208</v>
      </c>
      <c r="S1534">
        <v>200</v>
      </c>
      <c r="T1534">
        <v>0</v>
      </c>
      <c r="U1534">
        <v>5712</v>
      </c>
      <c r="V1534">
        <v>5712</v>
      </c>
      <c r="W1534">
        <v>200</v>
      </c>
      <c r="X1534">
        <v>0</v>
      </c>
      <c r="Y1534">
        <v>0</v>
      </c>
      <c r="Z1534">
        <v>0</v>
      </c>
      <c r="AD1534" s="1">
        <v>41898.333333333336</v>
      </c>
      <c r="AE1534" s="1">
        <v>41928.708333333336</v>
      </c>
      <c r="AG1534" s="1">
        <v>41812.333333333336</v>
      </c>
      <c r="AH1534" s="1">
        <v>41840.708333333336</v>
      </c>
      <c r="AI1534" s="1">
        <v>41812.333333333336</v>
      </c>
      <c r="AJ1534" s="1">
        <v>41840.708333333336</v>
      </c>
      <c r="AK1534" s="1">
        <v>41812.333333333336</v>
      </c>
      <c r="AL1534" s="1">
        <v>41840.708333333336</v>
      </c>
      <c r="AM1534" s="1">
        <v>41898.333333333336</v>
      </c>
      <c r="AN1534" s="1">
        <v>41928.708333333336</v>
      </c>
      <c r="AP1534" t="s">
        <v>113</v>
      </c>
      <c r="AU1534" t="s">
        <v>4000</v>
      </c>
      <c r="AY1534" t="s">
        <v>106</v>
      </c>
      <c r="AZ1534">
        <v>0</v>
      </c>
      <c r="BA1534">
        <v>0</v>
      </c>
      <c r="BD1534" s="3">
        <v>41321.661111111112</v>
      </c>
      <c r="BE1534" s="3">
        <v>41321.663888888892</v>
      </c>
      <c r="BF1534" t="s">
        <v>115</v>
      </c>
      <c r="BG1534" t="s">
        <v>115</v>
      </c>
      <c r="BH1534">
        <v>8149</v>
      </c>
      <c r="BM1534">
        <v>43550</v>
      </c>
      <c r="BR1534" t="s">
        <v>116</v>
      </c>
      <c r="BS1534" t="s">
        <v>117</v>
      </c>
      <c r="BU1534">
        <v>1</v>
      </c>
      <c r="BV1534" t="s">
        <v>118</v>
      </c>
      <c r="BX1534" t="s">
        <v>119</v>
      </c>
      <c r="BY1534" t="s">
        <v>119</v>
      </c>
      <c r="BZ1534" t="s">
        <v>119</v>
      </c>
      <c r="CA1534">
        <v>1</v>
      </c>
      <c r="CC1534" t="s">
        <v>120</v>
      </c>
      <c r="CH1534">
        <v>540</v>
      </c>
      <c r="CI1534">
        <v>36620</v>
      </c>
      <c r="CJ1534" t="s">
        <v>106</v>
      </c>
      <c r="CK1534" t="s">
        <v>106</v>
      </c>
      <c r="CL1534">
        <v>10</v>
      </c>
      <c r="CM1534" t="s">
        <v>2889</v>
      </c>
      <c r="CO1534">
        <v>124503</v>
      </c>
      <c r="CQ1534">
        <v>0</v>
      </c>
      <c r="CR1534">
        <v>0</v>
      </c>
      <c r="CS1534">
        <v>0</v>
      </c>
      <c r="CY1534" t="s">
        <v>123</v>
      </c>
      <c r="CZ1534" t="s">
        <v>124</v>
      </c>
      <c r="DD1534" t="str" cm="1">
        <f t="array" ref="DD1534">TEXT(_xlfn.SEQUENCE(1, DATEDIF(AG1534, AH1534, "m") + 1, AG1534, 30), "YYYY-APMM")</f>
        <v>2014-AP06</v>
      </c>
      <c r="DN1534">
        <f t="shared" si="46"/>
        <v>5712</v>
      </c>
      <c r="DO1534" t="str">
        <f t="shared" si="47"/>
        <v>LABOR- SUBCONTRACTOR</v>
      </c>
    </row>
    <row r="1535" spans="1:119" x14ac:dyDescent="0.35">
      <c r="A1535" t="s">
        <v>105</v>
      </c>
      <c r="B1535">
        <v>500820</v>
      </c>
      <c r="C1535">
        <v>6359</v>
      </c>
      <c r="D1535">
        <v>124506</v>
      </c>
      <c r="E1535">
        <v>13662</v>
      </c>
      <c r="F1535">
        <v>0</v>
      </c>
      <c r="G1535" t="s">
        <v>106</v>
      </c>
      <c r="H1535" t="s">
        <v>106</v>
      </c>
      <c r="I1535" t="s">
        <v>106</v>
      </c>
      <c r="J1535" t="s">
        <v>107</v>
      </c>
      <c r="K1535" t="s">
        <v>108</v>
      </c>
      <c r="L1535" t="s">
        <v>109</v>
      </c>
      <c r="M1535" t="s">
        <v>110</v>
      </c>
      <c r="N1535" t="s">
        <v>4001</v>
      </c>
      <c r="O1535" t="s">
        <v>3020</v>
      </c>
      <c r="P1535">
        <v>8178</v>
      </c>
      <c r="Q1535">
        <v>392</v>
      </c>
      <c r="R1535">
        <v>192</v>
      </c>
      <c r="S1535">
        <v>160</v>
      </c>
      <c r="T1535">
        <v>0</v>
      </c>
      <c r="U1535">
        <v>1778</v>
      </c>
      <c r="V1535">
        <v>1778</v>
      </c>
      <c r="W1535">
        <v>160</v>
      </c>
      <c r="X1535">
        <v>0</v>
      </c>
      <c r="Y1535">
        <v>0</v>
      </c>
      <c r="Z1535">
        <v>0</v>
      </c>
      <c r="AD1535" s="1">
        <v>41890.333333333336</v>
      </c>
      <c r="AE1535" s="1">
        <v>41912.708333333336</v>
      </c>
      <c r="AG1535" s="1">
        <v>41829.333333333336</v>
      </c>
      <c r="AH1535" s="1">
        <v>41851.708333333336</v>
      </c>
      <c r="AI1535" s="1">
        <v>41829.333333333336</v>
      </c>
      <c r="AJ1535" s="1">
        <v>41851.708333333336</v>
      </c>
      <c r="AK1535" s="1">
        <v>41829.333333333336</v>
      </c>
      <c r="AL1535" s="1">
        <v>41851.708333333336</v>
      </c>
      <c r="AM1535" s="1">
        <v>41890.333333333336</v>
      </c>
      <c r="AN1535" s="1">
        <v>41912.708333333336</v>
      </c>
      <c r="AP1535" t="s">
        <v>113</v>
      </c>
      <c r="AU1535" t="s">
        <v>4002</v>
      </c>
      <c r="AY1535" t="s">
        <v>106</v>
      </c>
      <c r="AZ1535">
        <v>0</v>
      </c>
      <c r="BA1535">
        <v>0</v>
      </c>
      <c r="BD1535" s="3">
        <v>41321.661111111112</v>
      </c>
      <c r="BE1535" s="3">
        <v>41321.663888888892</v>
      </c>
      <c r="BF1535" t="s">
        <v>115</v>
      </c>
      <c r="BG1535" t="s">
        <v>115</v>
      </c>
      <c r="BH1535">
        <v>8149</v>
      </c>
      <c r="BM1535">
        <v>43550</v>
      </c>
      <c r="BR1535" t="s">
        <v>116</v>
      </c>
      <c r="BS1535" t="s">
        <v>117</v>
      </c>
      <c r="BU1535">
        <v>1</v>
      </c>
      <c r="BV1535" t="s">
        <v>118</v>
      </c>
      <c r="BX1535" t="s">
        <v>119</v>
      </c>
      <c r="BY1535" t="s">
        <v>119</v>
      </c>
      <c r="BZ1535" t="s">
        <v>119</v>
      </c>
      <c r="CA1535">
        <v>1</v>
      </c>
      <c r="CC1535" t="s">
        <v>120</v>
      </c>
      <c r="CH1535">
        <v>540</v>
      </c>
      <c r="CI1535">
        <v>36620</v>
      </c>
      <c r="CJ1535" t="s">
        <v>106</v>
      </c>
      <c r="CK1535" t="s">
        <v>106</v>
      </c>
      <c r="CL1535">
        <v>10</v>
      </c>
      <c r="CM1535" t="s">
        <v>2889</v>
      </c>
      <c r="CO1535">
        <v>124503</v>
      </c>
      <c r="CQ1535">
        <v>0</v>
      </c>
      <c r="CR1535">
        <v>0</v>
      </c>
      <c r="CS1535">
        <v>0</v>
      </c>
      <c r="CY1535" t="s">
        <v>123</v>
      </c>
      <c r="CZ1535" t="s">
        <v>124</v>
      </c>
      <c r="DD1535" t="str" cm="1">
        <f t="array" ref="DD1535">TEXT(_xlfn.SEQUENCE(1, DATEDIF(AG1535, AH1535, "m") + 1, AG1535, 30), "YYYY-APMM")</f>
        <v>2014-AP07</v>
      </c>
      <c r="DN1535">
        <f t="shared" si="46"/>
        <v>1778</v>
      </c>
      <c r="DO1535" t="str">
        <f t="shared" si="47"/>
        <v>LABOR- SUBCONTRACTOR</v>
      </c>
    </row>
    <row r="1536" spans="1:119" x14ac:dyDescent="0.35">
      <c r="A1536" t="s">
        <v>105</v>
      </c>
      <c r="B1536">
        <v>500821</v>
      </c>
      <c r="C1536">
        <v>6359</v>
      </c>
      <c r="D1536">
        <v>124508</v>
      </c>
      <c r="E1536">
        <v>13662</v>
      </c>
      <c r="F1536">
        <v>0</v>
      </c>
      <c r="G1536" t="s">
        <v>106</v>
      </c>
      <c r="H1536" t="s">
        <v>106</v>
      </c>
      <c r="I1536" t="s">
        <v>106</v>
      </c>
      <c r="J1536" t="s">
        <v>107</v>
      </c>
      <c r="K1536" t="s">
        <v>108</v>
      </c>
      <c r="L1536" t="s">
        <v>109</v>
      </c>
      <c r="M1536" t="s">
        <v>110</v>
      </c>
      <c r="N1536" t="s">
        <v>4003</v>
      </c>
      <c r="O1536" t="s">
        <v>3048</v>
      </c>
      <c r="P1536">
        <v>8178</v>
      </c>
      <c r="Q1536">
        <v>368</v>
      </c>
      <c r="R1536">
        <v>24</v>
      </c>
      <c r="S1536">
        <v>160</v>
      </c>
      <c r="T1536">
        <v>0</v>
      </c>
      <c r="U1536">
        <v>2358</v>
      </c>
      <c r="V1536">
        <v>2358</v>
      </c>
      <c r="W1536">
        <v>160</v>
      </c>
      <c r="X1536">
        <v>0</v>
      </c>
      <c r="Y1536">
        <v>0</v>
      </c>
      <c r="Z1536">
        <v>0</v>
      </c>
      <c r="AD1536" s="1">
        <v>41862.333333333336</v>
      </c>
      <c r="AE1536" s="1">
        <v>41884.708333333336</v>
      </c>
      <c r="AG1536" s="1">
        <v>41805.333333333336</v>
      </c>
      <c r="AH1536" s="1">
        <v>41827.708333333336</v>
      </c>
      <c r="AI1536" s="1">
        <v>41805.333333333336</v>
      </c>
      <c r="AJ1536" s="1">
        <v>41827.708333333336</v>
      </c>
      <c r="AK1536" s="1">
        <v>41805.333333333336</v>
      </c>
      <c r="AL1536" s="1">
        <v>41827.708333333336</v>
      </c>
      <c r="AM1536" s="1">
        <v>41862.333333333336</v>
      </c>
      <c r="AN1536" s="1">
        <v>41884.708333333336</v>
      </c>
      <c r="AP1536" t="s">
        <v>113</v>
      </c>
      <c r="AU1536" t="s">
        <v>4004</v>
      </c>
      <c r="AY1536" t="s">
        <v>106</v>
      </c>
      <c r="AZ1536">
        <v>0</v>
      </c>
      <c r="BA1536">
        <v>0</v>
      </c>
      <c r="BD1536" s="3">
        <v>41321.661111111112</v>
      </c>
      <c r="BE1536" s="3">
        <v>41321.663888888892</v>
      </c>
      <c r="BF1536" t="s">
        <v>115</v>
      </c>
      <c r="BG1536" t="s">
        <v>115</v>
      </c>
      <c r="BH1536">
        <v>8149</v>
      </c>
      <c r="BM1536">
        <v>43550</v>
      </c>
      <c r="BR1536" t="s">
        <v>116</v>
      </c>
      <c r="BS1536" t="s">
        <v>117</v>
      </c>
      <c r="BU1536">
        <v>1</v>
      </c>
      <c r="BV1536" t="s">
        <v>118</v>
      </c>
      <c r="BX1536" t="s">
        <v>119</v>
      </c>
      <c r="BY1536" t="s">
        <v>119</v>
      </c>
      <c r="BZ1536" t="s">
        <v>119</v>
      </c>
      <c r="CA1536">
        <v>1</v>
      </c>
      <c r="CC1536" t="s">
        <v>120</v>
      </c>
      <c r="CH1536">
        <v>540</v>
      </c>
      <c r="CI1536">
        <v>36710</v>
      </c>
      <c r="CJ1536" t="s">
        <v>106</v>
      </c>
      <c r="CK1536" t="s">
        <v>106</v>
      </c>
      <c r="CL1536">
        <v>15</v>
      </c>
      <c r="CM1536" t="s">
        <v>2963</v>
      </c>
      <c r="CO1536">
        <v>124507</v>
      </c>
      <c r="CQ1536">
        <v>0</v>
      </c>
      <c r="CR1536">
        <v>0</v>
      </c>
      <c r="CS1536">
        <v>0</v>
      </c>
      <c r="CY1536" t="s">
        <v>123</v>
      </c>
      <c r="CZ1536" t="s">
        <v>124</v>
      </c>
      <c r="DD1536" t="str" cm="1">
        <f t="array" ref="DD1536">TEXT(_xlfn.SEQUENCE(1, DATEDIF(AG1536, AH1536, "m") + 1, AG1536, 30), "YYYY-APMM")</f>
        <v>2014-AP06</v>
      </c>
      <c r="DN1536">
        <f t="shared" si="46"/>
        <v>2358</v>
      </c>
      <c r="DO1536" t="str">
        <f t="shared" si="47"/>
        <v>LABOR- SUBCONTRACTOR</v>
      </c>
    </row>
    <row r="1537" spans="1:119" x14ac:dyDescent="0.35">
      <c r="A1537" t="s">
        <v>105</v>
      </c>
      <c r="B1537">
        <v>500822</v>
      </c>
      <c r="C1537">
        <v>6359</v>
      </c>
      <c r="D1537">
        <v>124508</v>
      </c>
      <c r="E1537">
        <v>13662</v>
      </c>
      <c r="F1537">
        <v>0</v>
      </c>
      <c r="G1537" t="s">
        <v>106</v>
      </c>
      <c r="H1537" t="s">
        <v>106</v>
      </c>
      <c r="I1537" t="s">
        <v>106</v>
      </c>
      <c r="J1537" t="s">
        <v>107</v>
      </c>
      <c r="K1537" t="s">
        <v>108</v>
      </c>
      <c r="L1537" t="s">
        <v>109</v>
      </c>
      <c r="M1537" t="s">
        <v>110</v>
      </c>
      <c r="N1537" t="s">
        <v>4005</v>
      </c>
      <c r="O1537" t="s">
        <v>3051</v>
      </c>
      <c r="P1537">
        <v>8178</v>
      </c>
      <c r="Q1537">
        <v>136</v>
      </c>
      <c r="R1537">
        <v>0</v>
      </c>
      <c r="S1537">
        <v>200</v>
      </c>
      <c r="T1537">
        <v>0</v>
      </c>
      <c r="U1537">
        <v>228</v>
      </c>
      <c r="V1537">
        <v>228</v>
      </c>
      <c r="W1537">
        <v>200</v>
      </c>
      <c r="X1537">
        <v>0</v>
      </c>
      <c r="Y1537">
        <v>0</v>
      </c>
      <c r="Z1537">
        <v>0</v>
      </c>
      <c r="AD1537" s="1">
        <v>41895.333333333336</v>
      </c>
      <c r="AE1537" s="1">
        <v>41925.708333333336</v>
      </c>
      <c r="AG1537" s="1">
        <v>41875.333333333336</v>
      </c>
      <c r="AH1537" s="1">
        <v>41903.708333333336</v>
      </c>
      <c r="AI1537" s="1">
        <v>41875.333333333336</v>
      </c>
      <c r="AJ1537" s="1">
        <v>41903.708333333336</v>
      </c>
      <c r="AK1537" s="1">
        <v>41875.333333333336</v>
      </c>
      <c r="AL1537" s="1">
        <v>41903.708333333336</v>
      </c>
      <c r="AM1537" s="1">
        <v>41895.333333333336</v>
      </c>
      <c r="AN1537" s="1">
        <v>41925.708333333336</v>
      </c>
      <c r="AP1537" t="s">
        <v>113</v>
      </c>
      <c r="AU1537" t="s">
        <v>4006</v>
      </c>
      <c r="AY1537" t="s">
        <v>106</v>
      </c>
      <c r="AZ1537">
        <v>0</v>
      </c>
      <c r="BA1537">
        <v>0</v>
      </c>
      <c r="BD1537" s="3">
        <v>41321.661111111112</v>
      </c>
      <c r="BE1537" s="3">
        <v>41321.663888888892</v>
      </c>
      <c r="BF1537" t="s">
        <v>115</v>
      </c>
      <c r="BG1537" t="s">
        <v>115</v>
      </c>
      <c r="BH1537">
        <v>8149</v>
      </c>
      <c r="BM1537">
        <v>43550</v>
      </c>
      <c r="BR1537" t="s">
        <v>116</v>
      </c>
      <c r="BS1537" t="s">
        <v>117</v>
      </c>
      <c r="BU1537">
        <v>1</v>
      </c>
      <c r="BV1537" t="s">
        <v>118</v>
      </c>
      <c r="BX1537" t="s">
        <v>119</v>
      </c>
      <c r="BY1537" t="s">
        <v>119</v>
      </c>
      <c r="BZ1537" t="s">
        <v>119</v>
      </c>
      <c r="CA1537">
        <v>1</v>
      </c>
      <c r="CC1537" t="s">
        <v>120</v>
      </c>
      <c r="CH1537">
        <v>540</v>
      </c>
      <c r="CI1537">
        <v>36710</v>
      </c>
      <c r="CJ1537" t="s">
        <v>106</v>
      </c>
      <c r="CK1537" t="s">
        <v>106</v>
      </c>
      <c r="CL1537">
        <v>15</v>
      </c>
      <c r="CM1537" t="s">
        <v>2963</v>
      </c>
      <c r="CO1537">
        <v>124507</v>
      </c>
      <c r="CQ1537">
        <v>0</v>
      </c>
      <c r="CR1537">
        <v>0</v>
      </c>
      <c r="CS1537">
        <v>0</v>
      </c>
      <c r="CY1537" t="s">
        <v>123</v>
      </c>
      <c r="CZ1537" t="s">
        <v>124</v>
      </c>
      <c r="DD1537" t="str" cm="1">
        <f t="array" ref="DD1537">TEXT(_xlfn.SEQUENCE(1, DATEDIF(AG1537, AH1537, "m") + 1, AG1537, 30), "YYYY-APMM")</f>
        <v>2014-AP08</v>
      </c>
      <c r="DN1537">
        <f t="shared" si="46"/>
        <v>228</v>
      </c>
      <c r="DO1537" t="str">
        <f t="shared" si="47"/>
        <v>LABOR- SUBCONTRACTOR</v>
      </c>
    </row>
    <row r="1538" spans="1:119" x14ac:dyDescent="0.35">
      <c r="A1538" t="s">
        <v>105</v>
      </c>
      <c r="B1538">
        <v>500823</v>
      </c>
      <c r="C1538">
        <v>6359</v>
      </c>
      <c r="D1538">
        <v>124508</v>
      </c>
      <c r="E1538">
        <v>13662</v>
      </c>
      <c r="F1538">
        <v>0</v>
      </c>
      <c r="G1538" t="s">
        <v>106</v>
      </c>
      <c r="H1538" t="s">
        <v>106</v>
      </c>
      <c r="I1538" t="s">
        <v>106</v>
      </c>
      <c r="J1538" t="s">
        <v>107</v>
      </c>
      <c r="K1538" t="s">
        <v>108</v>
      </c>
      <c r="L1538" t="s">
        <v>109</v>
      </c>
      <c r="M1538" t="s">
        <v>110</v>
      </c>
      <c r="N1538" t="s">
        <v>4007</v>
      </c>
      <c r="O1538" t="s">
        <v>3054</v>
      </c>
      <c r="P1538">
        <v>8178</v>
      </c>
      <c r="Q1538">
        <v>136</v>
      </c>
      <c r="R1538">
        <v>0</v>
      </c>
      <c r="S1538">
        <v>160</v>
      </c>
      <c r="T1538">
        <v>0</v>
      </c>
      <c r="U1538">
        <v>710</v>
      </c>
      <c r="V1538">
        <v>710</v>
      </c>
      <c r="W1538">
        <v>160</v>
      </c>
      <c r="X1538">
        <v>0</v>
      </c>
      <c r="Y1538">
        <v>0</v>
      </c>
      <c r="Z1538">
        <v>0</v>
      </c>
      <c r="AD1538" s="1">
        <v>41916.333333333336</v>
      </c>
      <c r="AE1538" s="1">
        <v>41940.708333333336</v>
      </c>
      <c r="AG1538" s="1">
        <v>41896.333333333336</v>
      </c>
      <c r="AH1538" s="1">
        <v>41918.708333333336</v>
      </c>
      <c r="AI1538" s="1">
        <v>41896.333333333336</v>
      </c>
      <c r="AJ1538" s="1">
        <v>41918.708333333336</v>
      </c>
      <c r="AK1538" s="1">
        <v>41896.333333333336</v>
      </c>
      <c r="AL1538" s="1">
        <v>41918.708333333336</v>
      </c>
      <c r="AM1538" s="1">
        <v>41916.333333333336</v>
      </c>
      <c r="AN1538" s="1">
        <v>41940.708333333336</v>
      </c>
      <c r="AP1538" t="s">
        <v>113</v>
      </c>
      <c r="AU1538" t="s">
        <v>4008</v>
      </c>
      <c r="AY1538" t="s">
        <v>106</v>
      </c>
      <c r="AZ1538">
        <v>0</v>
      </c>
      <c r="BA1538">
        <v>0</v>
      </c>
      <c r="BD1538" s="3">
        <v>41321.661111111112</v>
      </c>
      <c r="BE1538" s="3">
        <v>41321.663888888892</v>
      </c>
      <c r="BF1538" t="s">
        <v>115</v>
      </c>
      <c r="BG1538" t="s">
        <v>115</v>
      </c>
      <c r="BH1538">
        <v>8149</v>
      </c>
      <c r="BM1538">
        <v>43550</v>
      </c>
      <c r="BR1538" t="s">
        <v>116</v>
      </c>
      <c r="BS1538" t="s">
        <v>117</v>
      </c>
      <c r="BU1538">
        <v>1</v>
      </c>
      <c r="BV1538" t="s">
        <v>118</v>
      </c>
      <c r="BX1538" t="s">
        <v>119</v>
      </c>
      <c r="BY1538" t="s">
        <v>119</v>
      </c>
      <c r="BZ1538" t="s">
        <v>119</v>
      </c>
      <c r="CA1538">
        <v>1</v>
      </c>
      <c r="CC1538" t="s">
        <v>120</v>
      </c>
      <c r="CH1538">
        <v>540</v>
      </c>
      <c r="CI1538">
        <v>36710</v>
      </c>
      <c r="CJ1538" t="s">
        <v>106</v>
      </c>
      <c r="CK1538" t="s">
        <v>106</v>
      </c>
      <c r="CL1538">
        <v>15</v>
      </c>
      <c r="CM1538" t="s">
        <v>2963</v>
      </c>
      <c r="CO1538">
        <v>124507</v>
      </c>
      <c r="CQ1538">
        <v>0</v>
      </c>
      <c r="CR1538">
        <v>0</v>
      </c>
      <c r="CS1538">
        <v>0</v>
      </c>
      <c r="CY1538" t="s">
        <v>123</v>
      </c>
      <c r="CZ1538" t="s">
        <v>124</v>
      </c>
      <c r="DD1538" t="str" cm="1">
        <f t="array" ref="DD1538">TEXT(_xlfn.SEQUENCE(1, DATEDIF(AG1538, AH1538, "m") + 1, AG1538, 30), "YYYY-APMM")</f>
        <v>2014-AP09</v>
      </c>
      <c r="DN1538">
        <f t="shared" si="46"/>
        <v>710</v>
      </c>
      <c r="DO1538" t="str">
        <f t="shared" si="47"/>
        <v>LABOR- SUBCONTRACTOR</v>
      </c>
    </row>
    <row r="1539" spans="1:119" x14ac:dyDescent="0.35">
      <c r="A1539" t="s">
        <v>105</v>
      </c>
      <c r="B1539">
        <v>500824</v>
      </c>
      <c r="C1539">
        <v>6359</v>
      </c>
      <c r="D1539">
        <v>124509</v>
      </c>
      <c r="E1539">
        <v>13662</v>
      </c>
      <c r="F1539">
        <v>0</v>
      </c>
      <c r="G1539" t="s">
        <v>106</v>
      </c>
      <c r="H1539" t="s">
        <v>106</v>
      </c>
      <c r="I1539" t="s">
        <v>106</v>
      </c>
      <c r="J1539" t="s">
        <v>107</v>
      </c>
      <c r="K1539" t="s">
        <v>108</v>
      </c>
      <c r="L1539" t="s">
        <v>109</v>
      </c>
      <c r="M1539" t="s">
        <v>110</v>
      </c>
      <c r="N1539" t="s">
        <v>4009</v>
      </c>
      <c r="O1539" t="s">
        <v>3043</v>
      </c>
      <c r="P1539">
        <v>8178</v>
      </c>
      <c r="Q1539">
        <v>696</v>
      </c>
      <c r="R1539">
        <v>520</v>
      </c>
      <c r="S1539">
        <v>200</v>
      </c>
      <c r="T1539">
        <v>0</v>
      </c>
      <c r="U1539">
        <v>994</v>
      </c>
      <c r="V1539">
        <v>994</v>
      </c>
      <c r="W1539">
        <v>200</v>
      </c>
      <c r="X1539">
        <v>0</v>
      </c>
      <c r="Y1539">
        <v>0</v>
      </c>
      <c r="Z1539">
        <v>0</v>
      </c>
      <c r="AD1539" s="1">
        <v>41924.333333333336</v>
      </c>
      <c r="AE1539" s="1">
        <v>41952.708333333336</v>
      </c>
      <c r="AG1539" s="1">
        <v>41816.333333333336</v>
      </c>
      <c r="AH1539" s="1">
        <v>41844.708333333336</v>
      </c>
      <c r="AI1539" s="1">
        <v>41816.333333333336</v>
      </c>
      <c r="AJ1539" s="1">
        <v>41844.708333333336</v>
      </c>
      <c r="AK1539" s="1">
        <v>41816.333333333336</v>
      </c>
      <c r="AL1539" s="1">
        <v>41844.708333333336</v>
      </c>
      <c r="AM1539" s="1">
        <v>41924.333333333336</v>
      </c>
      <c r="AN1539" s="1">
        <v>41952.708333333336</v>
      </c>
      <c r="AP1539" t="s">
        <v>113</v>
      </c>
      <c r="AU1539" t="s">
        <v>4010</v>
      </c>
      <c r="AY1539" t="s">
        <v>106</v>
      </c>
      <c r="AZ1539">
        <v>0</v>
      </c>
      <c r="BA1539">
        <v>0</v>
      </c>
      <c r="BD1539" s="3">
        <v>41321.661111111112</v>
      </c>
      <c r="BE1539" s="3">
        <v>41321.663888888892</v>
      </c>
      <c r="BF1539" t="s">
        <v>115</v>
      </c>
      <c r="BG1539" t="s">
        <v>115</v>
      </c>
      <c r="BH1539">
        <v>8149</v>
      </c>
      <c r="BM1539">
        <v>43550</v>
      </c>
      <c r="BR1539" t="s">
        <v>116</v>
      </c>
      <c r="BS1539" t="s">
        <v>117</v>
      </c>
      <c r="BU1539">
        <v>1</v>
      </c>
      <c r="BV1539" t="s">
        <v>118</v>
      </c>
      <c r="BX1539" t="s">
        <v>119</v>
      </c>
      <c r="BY1539" t="s">
        <v>119</v>
      </c>
      <c r="BZ1539" t="s">
        <v>119</v>
      </c>
      <c r="CA1539">
        <v>1</v>
      </c>
      <c r="CC1539" t="s">
        <v>120</v>
      </c>
      <c r="CH1539">
        <v>540</v>
      </c>
      <c r="CI1539">
        <v>36720</v>
      </c>
      <c r="CJ1539" t="s">
        <v>106</v>
      </c>
      <c r="CK1539" t="s">
        <v>106</v>
      </c>
      <c r="CL1539">
        <v>20</v>
      </c>
      <c r="CM1539" t="s">
        <v>2867</v>
      </c>
      <c r="CO1539">
        <v>124507</v>
      </c>
      <c r="CQ1539">
        <v>0</v>
      </c>
      <c r="CR1539">
        <v>0</v>
      </c>
      <c r="CS1539">
        <v>0</v>
      </c>
      <c r="CY1539" t="s">
        <v>123</v>
      </c>
      <c r="CZ1539" t="s">
        <v>124</v>
      </c>
      <c r="DD1539" t="str" cm="1">
        <f t="array" ref="DD1539">TEXT(_xlfn.SEQUENCE(1, DATEDIF(AG1539, AH1539, "m") + 1, AG1539, 30), "YYYY-APMM")</f>
        <v>2014-AP06</v>
      </c>
      <c r="DN1539">
        <f t="shared" ref="DN1539:DN1602" si="48">V1539/COUNTIF(DD1539:DF1539, "&lt;&gt;")</f>
        <v>994</v>
      </c>
      <c r="DO1539" t="str">
        <f t="shared" ref="DO1539:DO1602" si="49">BR1539</f>
        <v>LABOR- SUBCONTRACTOR</v>
      </c>
    </row>
    <row r="1540" spans="1:119" x14ac:dyDescent="0.35">
      <c r="A1540" t="s">
        <v>105</v>
      </c>
      <c r="B1540">
        <v>500825</v>
      </c>
      <c r="C1540">
        <v>6359</v>
      </c>
      <c r="D1540">
        <v>124509</v>
      </c>
      <c r="E1540">
        <v>13662</v>
      </c>
      <c r="F1540">
        <v>0</v>
      </c>
      <c r="G1540" t="s">
        <v>106</v>
      </c>
      <c r="H1540" t="s">
        <v>106</v>
      </c>
      <c r="I1540" t="s">
        <v>106</v>
      </c>
      <c r="J1540" t="s">
        <v>107</v>
      </c>
      <c r="K1540" t="s">
        <v>108</v>
      </c>
      <c r="L1540" t="s">
        <v>109</v>
      </c>
      <c r="M1540" t="s">
        <v>110</v>
      </c>
      <c r="N1540" t="s">
        <v>4011</v>
      </c>
      <c r="O1540" t="s">
        <v>3045</v>
      </c>
      <c r="P1540">
        <v>8178</v>
      </c>
      <c r="Q1540">
        <v>176</v>
      </c>
      <c r="R1540">
        <v>152</v>
      </c>
      <c r="S1540">
        <v>200</v>
      </c>
      <c r="T1540">
        <v>0</v>
      </c>
      <c r="U1540">
        <v>1420</v>
      </c>
      <c r="V1540">
        <v>1420</v>
      </c>
      <c r="W1540">
        <v>200</v>
      </c>
      <c r="X1540">
        <v>0</v>
      </c>
      <c r="Y1540">
        <v>0</v>
      </c>
      <c r="Z1540">
        <v>0</v>
      </c>
      <c r="AD1540" s="1">
        <v>41930.333333333336</v>
      </c>
      <c r="AE1540" s="1">
        <v>41958.708333333336</v>
      </c>
      <c r="AG1540" s="1">
        <v>41902.333333333336</v>
      </c>
      <c r="AH1540" s="1">
        <v>41932.708333333336</v>
      </c>
      <c r="AI1540" s="1">
        <v>41902.333333333336</v>
      </c>
      <c r="AJ1540" s="1">
        <v>41932.708333333336</v>
      </c>
      <c r="AK1540" s="1">
        <v>41902.333333333336</v>
      </c>
      <c r="AL1540" s="1">
        <v>41932.708333333336</v>
      </c>
      <c r="AM1540" s="1">
        <v>41930.333333333336</v>
      </c>
      <c r="AN1540" s="1">
        <v>41958.708333333336</v>
      </c>
      <c r="AP1540" t="s">
        <v>113</v>
      </c>
      <c r="AU1540" t="s">
        <v>4012</v>
      </c>
      <c r="AY1540" t="s">
        <v>106</v>
      </c>
      <c r="AZ1540">
        <v>0</v>
      </c>
      <c r="BA1540">
        <v>0</v>
      </c>
      <c r="BD1540" s="3">
        <v>41321.661111111112</v>
      </c>
      <c r="BE1540" s="3">
        <v>41321.663888888892</v>
      </c>
      <c r="BF1540" t="s">
        <v>115</v>
      </c>
      <c r="BG1540" t="s">
        <v>115</v>
      </c>
      <c r="BH1540">
        <v>8149</v>
      </c>
      <c r="BM1540">
        <v>43550</v>
      </c>
      <c r="BR1540" t="s">
        <v>116</v>
      </c>
      <c r="BS1540" t="s">
        <v>117</v>
      </c>
      <c r="BU1540">
        <v>1</v>
      </c>
      <c r="BV1540" t="s">
        <v>118</v>
      </c>
      <c r="BX1540" t="s">
        <v>119</v>
      </c>
      <c r="BY1540" t="s">
        <v>119</v>
      </c>
      <c r="BZ1540" t="s">
        <v>119</v>
      </c>
      <c r="CA1540">
        <v>1</v>
      </c>
      <c r="CC1540" t="s">
        <v>120</v>
      </c>
      <c r="CH1540">
        <v>540</v>
      </c>
      <c r="CI1540">
        <v>36720</v>
      </c>
      <c r="CJ1540" t="s">
        <v>106</v>
      </c>
      <c r="CK1540" t="s">
        <v>106</v>
      </c>
      <c r="CL1540">
        <v>20</v>
      </c>
      <c r="CM1540" t="s">
        <v>2867</v>
      </c>
      <c r="CO1540">
        <v>124507</v>
      </c>
      <c r="CQ1540">
        <v>0</v>
      </c>
      <c r="CR1540">
        <v>0</v>
      </c>
      <c r="CS1540">
        <v>0</v>
      </c>
      <c r="CY1540" t="s">
        <v>123</v>
      </c>
      <c r="CZ1540" t="s">
        <v>124</v>
      </c>
      <c r="DD1540" t="str" cm="1">
        <f t="array" ref="DD1540:DE1540">TEXT(_xlfn.SEQUENCE(1, DATEDIF(AG1540, AH1540, "m") + 1, AG1540, 30), "YYYY-APMM")</f>
        <v>2014-AP09</v>
      </c>
      <c r="DE1540" t="str">
        <v>2014-AP10</v>
      </c>
      <c r="DN1540">
        <f t="shared" si="48"/>
        <v>710</v>
      </c>
      <c r="DO1540" t="str">
        <f t="shared" si="49"/>
        <v>LABOR- SUBCONTRACTOR</v>
      </c>
    </row>
    <row r="1541" spans="1:119" x14ac:dyDescent="0.35">
      <c r="A1541" t="s">
        <v>105</v>
      </c>
      <c r="B1541">
        <v>500826</v>
      </c>
      <c r="C1541">
        <v>6359</v>
      </c>
      <c r="D1541">
        <v>124510</v>
      </c>
      <c r="E1541">
        <v>13662</v>
      </c>
      <c r="F1541">
        <v>0</v>
      </c>
      <c r="G1541" t="s">
        <v>106</v>
      </c>
      <c r="H1541" t="s">
        <v>106</v>
      </c>
      <c r="I1541" t="s">
        <v>106</v>
      </c>
      <c r="J1541" t="s">
        <v>107</v>
      </c>
      <c r="K1541" t="s">
        <v>108</v>
      </c>
      <c r="L1541" t="s">
        <v>109</v>
      </c>
      <c r="M1541" t="s">
        <v>110</v>
      </c>
      <c r="N1541" t="s">
        <v>4013</v>
      </c>
      <c r="O1541" t="s">
        <v>3048</v>
      </c>
      <c r="P1541">
        <v>8178</v>
      </c>
      <c r="Q1541">
        <v>640</v>
      </c>
      <c r="R1541">
        <v>224</v>
      </c>
      <c r="S1541">
        <v>160</v>
      </c>
      <c r="T1541">
        <v>0</v>
      </c>
      <c r="U1541">
        <v>2358</v>
      </c>
      <c r="V1541">
        <v>2358</v>
      </c>
      <c r="W1541">
        <v>160</v>
      </c>
      <c r="X1541">
        <v>0</v>
      </c>
      <c r="Y1541">
        <v>0</v>
      </c>
      <c r="Z1541">
        <v>0</v>
      </c>
      <c r="AD1541" s="1">
        <v>41856.333333333336</v>
      </c>
      <c r="AE1541" s="1">
        <v>41878.708333333336</v>
      </c>
      <c r="AG1541" s="1">
        <v>41759.333333333336</v>
      </c>
      <c r="AH1541" s="1">
        <v>41781.708333333336</v>
      </c>
      <c r="AI1541" s="1">
        <v>41759.333333333336</v>
      </c>
      <c r="AJ1541" s="1">
        <v>41781.708333333336</v>
      </c>
      <c r="AK1541" s="1">
        <v>41759.333333333336</v>
      </c>
      <c r="AL1541" s="1">
        <v>41781.708333333336</v>
      </c>
      <c r="AM1541" s="1">
        <v>41856.333333333336</v>
      </c>
      <c r="AN1541" s="1">
        <v>41878.708333333336</v>
      </c>
      <c r="AP1541" t="s">
        <v>113</v>
      </c>
      <c r="AU1541" t="s">
        <v>4014</v>
      </c>
      <c r="AY1541" t="s">
        <v>106</v>
      </c>
      <c r="AZ1541">
        <v>0</v>
      </c>
      <c r="BA1541">
        <v>0</v>
      </c>
      <c r="BD1541" s="3">
        <v>41321.661111111112</v>
      </c>
      <c r="BE1541" s="3">
        <v>41321.663888888892</v>
      </c>
      <c r="BF1541" t="s">
        <v>115</v>
      </c>
      <c r="BG1541" t="s">
        <v>115</v>
      </c>
      <c r="BH1541">
        <v>8149</v>
      </c>
      <c r="BM1541">
        <v>43550</v>
      </c>
      <c r="BR1541" t="s">
        <v>116</v>
      </c>
      <c r="BS1541" t="s">
        <v>117</v>
      </c>
      <c r="BU1541">
        <v>1</v>
      </c>
      <c r="BV1541" t="s">
        <v>118</v>
      </c>
      <c r="BX1541" t="s">
        <v>119</v>
      </c>
      <c r="BY1541" t="s">
        <v>119</v>
      </c>
      <c r="BZ1541" t="s">
        <v>119</v>
      </c>
      <c r="CA1541">
        <v>1</v>
      </c>
      <c r="CC1541" t="s">
        <v>120</v>
      </c>
      <c r="CH1541">
        <v>540</v>
      </c>
      <c r="CI1541">
        <v>36700</v>
      </c>
      <c r="CJ1541" t="s">
        <v>106</v>
      </c>
      <c r="CK1541" t="s">
        <v>106</v>
      </c>
      <c r="CL1541">
        <v>10</v>
      </c>
      <c r="CM1541" t="s">
        <v>2889</v>
      </c>
      <c r="CO1541">
        <v>124507</v>
      </c>
      <c r="CQ1541">
        <v>0</v>
      </c>
      <c r="CR1541">
        <v>0</v>
      </c>
      <c r="CS1541">
        <v>0</v>
      </c>
      <c r="CY1541" t="s">
        <v>123</v>
      </c>
      <c r="CZ1541" t="s">
        <v>124</v>
      </c>
      <c r="DD1541" t="str" cm="1">
        <f t="array" ref="DD1541">TEXT(_xlfn.SEQUENCE(1, DATEDIF(AG1541, AH1541, "m") + 1, AG1541, 30), "YYYY-APMM")</f>
        <v>2014-AP04</v>
      </c>
      <c r="DN1541">
        <f t="shared" si="48"/>
        <v>2358</v>
      </c>
      <c r="DO1541" t="str">
        <f t="shared" si="49"/>
        <v>LABOR- SUBCONTRACTOR</v>
      </c>
    </row>
    <row r="1542" spans="1:119" x14ac:dyDescent="0.35">
      <c r="A1542" t="s">
        <v>105</v>
      </c>
      <c r="B1542">
        <v>500827</v>
      </c>
      <c r="C1542">
        <v>6359</v>
      </c>
      <c r="D1542">
        <v>124510</v>
      </c>
      <c r="E1542">
        <v>13662</v>
      </c>
      <c r="F1542">
        <v>0</v>
      </c>
      <c r="G1542" t="s">
        <v>106</v>
      </c>
      <c r="H1542" t="s">
        <v>106</v>
      </c>
      <c r="I1542" t="s">
        <v>106</v>
      </c>
      <c r="J1542" t="s">
        <v>107</v>
      </c>
      <c r="K1542" t="s">
        <v>108</v>
      </c>
      <c r="L1542" t="s">
        <v>109</v>
      </c>
      <c r="M1542" t="s">
        <v>110</v>
      </c>
      <c r="N1542" t="s">
        <v>4015</v>
      </c>
      <c r="O1542" t="s">
        <v>3051</v>
      </c>
      <c r="P1542">
        <v>8178</v>
      </c>
      <c r="Q1542">
        <v>544</v>
      </c>
      <c r="R1542">
        <v>0</v>
      </c>
      <c r="S1542">
        <v>200</v>
      </c>
      <c r="T1542">
        <v>0</v>
      </c>
      <c r="U1542">
        <v>370</v>
      </c>
      <c r="V1542">
        <v>370</v>
      </c>
      <c r="W1542">
        <v>200</v>
      </c>
      <c r="X1542">
        <v>0</v>
      </c>
      <c r="Y1542">
        <v>0</v>
      </c>
      <c r="Z1542">
        <v>0</v>
      </c>
      <c r="AD1542" s="1">
        <v>41895.333333333336</v>
      </c>
      <c r="AE1542" s="1">
        <v>41925.708333333336</v>
      </c>
      <c r="AG1542" s="1">
        <v>41812.333333333336</v>
      </c>
      <c r="AH1542" s="1">
        <v>41840.708333333336</v>
      </c>
      <c r="AI1542" s="1">
        <v>41812.333333333336</v>
      </c>
      <c r="AJ1542" s="1">
        <v>41840.708333333336</v>
      </c>
      <c r="AK1542" s="1">
        <v>41812.333333333336</v>
      </c>
      <c r="AL1542" s="1">
        <v>41840.708333333336</v>
      </c>
      <c r="AM1542" s="1">
        <v>41895.333333333336</v>
      </c>
      <c r="AN1542" s="1">
        <v>41925.708333333336</v>
      </c>
      <c r="AP1542" t="s">
        <v>113</v>
      </c>
      <c r="AU1542" t="s">
        <v>4016</v>
      </c>
      <c r="AY1542" t="s">
        <v>106</v>
      </c>
      <c r="AZ1542">
        <v>0</v>
      </c>
      <c r="BA1542">
        <v>0</v>
      </c>
      <c r="BD1542" s="3">
        <v>41321.661111111112</v>
      </c>
      <c r="BE1542" s="3">
        <v>41321.663888888892</v>
      </c>
      <c r="BF1542" t="s">
        <v>115</v>
      </c>
      <c r="BG1542" t="s">
        <v>115</v>
      </c>
      <c r="BH1542">
        <v>8149</v>
      </c>
      <c r="BM1542">
        <v>43550</v>
      </c>
      <c r="BR1542" t="s">
        <v>116</v>
      </c>
      <c r="BS1542" t="s">
        <v>117</v>
      </c>
      <c r="BU1542">
        <v>1</v>
      </c>
      <c r="BV1542" t="s">
        <v>118</v>
      </c>
      <c r="BX1542" t="s">
        <v>119</v>
      </c>
      <c r="BY1542" t="s">
        <v>119</v>
      </c>
      <c r="BZ1542" t="s">
        <v>119</v>
      </c>
      <c r="CA1542">
        <v>1</v>
      </c>
      <c r="CC1542" t="s">
        <v>120</v>
      </c>
      <c r="CH1542">
        <v>540</v>
      </c>
      <c r="CI1542">
        <v>36700</v>
      </c>
      <c r="CJ1542" t="s">
        <v>106</v>
      </c>
      <c r="CK1542" t="s">
        <v>106</v>
      </c>
      <c r="CL1542">
        <v>10</v>
      </c>
      <c r="CM1542" t="s">
        <v>2889</v>
      </c>
      <c r="CO1542">
        <v>124507</v>
      </c>
      <c r="CQ1542">
        <v>0</v>
      </c>
      <c r="CR1542">
        <v>0</v>
      </c>
      <c r="CS1542">
        <v>0</v>
      </c>
      <c r="CY1542" t="s">
        <v>123</v>
      </c>
      <c r="CZ1542" t="s">
        <v>124</v>
      </c>
      <c r="DD1542" t="str" cm="1">
        <f t="array" ref="DD1542">TEXT(_xlfn.SEQUENCE(1, DATEDIF(AG1542, AH1542, "m") + 1, AG1542, 30), "YYYY-APMM")</f>
        <v>2014-AP06</v>
      </c>
      <c r="DN1542">
        <f t="shared" si="48"/>
        <v>370</v>
      </c>
      <c r="DO1542" t="str">
        <f t="shared" si="49"/>
        <v>LABOR- SUBCONTRACTOR</v>
      </c>
    </row>
    <row r="1543" spans="1:119" x14ac:dyDescent="0.35">
      <c r="A1543" t="s">
        <v>105</v>
      </c>
      <c r="B1543">
        <v>500828</v>
      </c>
      <c r="C1543">
        <v>6359</v>
      </c>
      <c r="D1543">
        <v>124510</v>
      </c>
      <c r="E1543">
        <v>13662</v>
      </c>
      <c r="F1543">
        <v>0</v>
      </c>
      <c r="G1543" t="s">
        <v>106</v>
      </c>
      <c r="H1543" t="s">
        <v>106</v>
      </c>
      <c r="I1543" t="s">
        <v>106</v>
      </c>
      <c r="J1543" t="s">
        <v>107</v>
      </c>
      <c r="K1543" t="s">
        <v>108</v>
      </c>
      <c r="L1543" t="s">
        <v>109</v>
      </c>
      <c r="M1543" t="s">
        <v>110</v>
      </c>
      <c r="N1543" t="s">
        <v>4017</v>
      </c>
      <c r="O1543" t="s">
        <v>3054</v>
      </c>
      <c r="P1543">
        <v>8178</v>
      </c>
      <c r="Q1543">
        <v>544</v>
      </c>
      <c r="R1543">
        <v>88</v>
      </c>
      <c r="S1543">
        <v>160</v>
      </c>
      <c r="T1543">
        <v>0</v>
      </c>
      <c r="U1543">
        <v>710</v>
      </c>
      <c r="V1543">
        <v>710</v>
      </c>
      <c r="W1543">
        <v>160</v>
      </c>
      <c r="X1543">
        <v>0</v>
      </c>
      <c r="Y1543">
        <v>0</v>
      </c>
      <c r="Z1543">
        <v>0</v>
      </c>
      <c r="AD1543" s="1">
        <v>41916.333333333336</v>
      </c>
      <c r="AE1543" s="1">
        <v>41940.708333333336</v>
      </c>
      <c r="AG1543" s="1">
        <v>41833.333333333336</v>
      </c>
      <c r="AH1543" s="1">
        <v>41858.708333333336</v>
      </c>
      <c r="AI1543" s="1">
        <v>41833.333333333336</v>
      </c>
      <c r="AJ1543" s="1">
        <v>41858.708333333336</v>
      </c>
      <c r="AK1543" s="1">
        <v>41833.333333333336</v>
      </c>
      <c r="AL1543" s="1">
        <v>41858.708333333336</v>
      </c>
      <c r="AM1543" s="1">
        <v>41916.333333333336</v>
      </c>
      <c r="AN1543" s="1">
        <v>41940.708333333336</v>
      </c>
      <c r="AP1543" t="s">
        <v>113</v>
      </c>
      <c r="AU1543" t="s">
        <v>4018</v>
      </c>
      <c r="AY1543" t="s">
        <v>106</v>
      </c>
      <c r="AZ1543">
        <v>0</v>
      </c>
      <c r="BA1543">
        <v>0</v>
      </c>
      <c r="BD1543" s="3">
        <v>41321.661111111112</v>
      </c>
      <c r="BE1543" s="3">
        <v>41321.663888888892</v>
      </c>
      <c r="BF1543" t="s">
        <v>115</v>
      </c>
      <c r="BG1543" t="s">
        <v>115</v>
      </c>
      <c r="BH1543">
        <v>8149</v>
      </c>
      <c r="BM1543">
        <v>43550</v>
      </c>
      <c r="BR1543" t="s">
        <v>116</v>
      </c>
      <c r="BS1543" t="s">
        <v>117</v>
      </c>
      <c r="BU1543">
        <v>1</v>
      </c>
      <c r="BV1543" t="s">
        <v>118</v>
      </c>
      <c r="BX1543" t="s">
        <v>119</v>
      </c>
      <c r="BY1543" t="s">
        <v>119</v>
      </c>
      <c r="BZ1543" t="s">
        <v>119</v>
      </c>
      <c r="CA1543">
        <v>1</v>
      </c>
      <c r="CC1543" t="s">
        <v>120</v>
      </c>
      <c r="CH1543">
        <v>540</v>
      </c>
      <c r="CI1543">
        <v>36700</v>
      </c>
      <c r="CJ1543" t="s">
        <v>106</v>
      </c>
      <c r="CK1543" t="s">
        <v>106</v>
      </c>
      <c r="CL1543">
        <v>10</v>
      </c>
      <c r="CM1543" t="s">
        <v>2889</v>
      </c>
      <c r="CO1543">
        <v>124507</v>
      </c>
      <c r="CQ1543">
        <v>0</v>
      </c>
      <c r="CR1543">
        <v>0</v>
      </c>
      <c r="CS1543">
        <v>0</v>
      </c>
      <c r="CY1543" t="s">
        <v>123</v>
      </c>
      <c r="CZ1543" t="s">
        <v>124</v>
      </c>
      <c r="DD1543" t="str" cm="1">
        <f t="array" ref="DD1543">TEXT(_xlfn.SEQUENCE(1, DATEDIF(AG1543, AH1543, "m") + 1, AG1543, 30), "YYYY-APMM")</f>
        <v>2014-AP07</v>
      </c>
      <c r="DN1543">
        <f t="shared" si="48"/>
        <v>710</v>
      </c>
      <c r="DO1543" t="str">
        <f t="shared" si="49"/>
        <v>LABOR- SUBCONTRACTOR</v>
      </c>
    </row>
    <row r="1544" spans="1:119" x14ac:dyDescent="0.35">
      <c r="A1544" t="s">
        <v>105</v>
      </c>
      <c r="B1544">
        <v>500829</v>
      </c>
      <c r="C1544">
        <v>6359</v>
      </c>
      <c r="D1544">
        <v>124512</v>
      </c>
      <c r="E1544">
        <v>13662</v>
      </c>
      <c r="F1544">
        <v>0</v>
      </c>
      <c r="G1544" t="s">
        <v>106</v>
      </c>
      <c r="H1544" t="s">
        <v>106</v>
      </c>
      <c r="I1544" t="s">
        <v>106</v>
      </c>
      <c r="J1544" t="s">
        <v>107</v>
      </c>
      <c r="K1544" t="s">
        <v>108</v>
      </c>
      <c r="L1544" t="s">
        <v>109</v>
      </c>
      <c r="M1544" t="s">
        <v>110</v>
      </c>
      <c r="N1544" t="s">
        <v>4019</v>
      </c>
      <c r="O1544" t="s">
        <v>3063</v>
      </c>
      <c r="P1544">
        <v>8178</v>
      </c>
      <c r="Q1544">
        <v>24</v>
      </c>
      <c r="R1544">
        <v>0</v>
      </c>
      <c r="S1544">
        <v>144</v>
      </c>
      <c r="T1544">
        <v>0</v>
      </c>
      <c r="U1544">
        <v>1104</v>
      </c>
      <c r="V1544">
        <v>1104</v>
      </c>
      <c r="W1544">
        <v>144</v>
      </c>
      <c r="X1544">
        <v>0</v>
      </c>
      <c r="Y1544">
        <v>0</v>
      </c>
      <c r="Z1544">
        <v>0</v>
      </c>
      <c r="AD1544" s="1">
        <v>41785.333333333336</v>
      </c>
      <c r="AE1544" s="1">
        <v>41805.708333333336</v>
      </c>
      <c r="AG1544" s="1">
        <v>41781.333333333336</v>
      </c>
      <c r="AH1544" s="1">
        <v>41801.708333333336</v>
      </c>
      <c r="AI1544" s="1">
        <v>41781.333333333336</v>
      </c>
      <c r="AJ1544" s="1">
        <v>41801.708333333336</v>
      </c>
      <c r="AK1544" s="1">
        <v>41781.333333333336</v>
      </c>
      <c r="AL1544" s="1">
        <v>41801.708333333336</v>
      </c>
      <c r="AM1544" s="1">
        <v>41785.333333333336</v>
      </c>
      <c r="AN1544" s="1">
        <v>41805.708333333336</v>
      </c>
      <c r="AP1544" t="s">
        <v>113</v>
      </c>
      <c r="AU1544" t="s">
        <v>4020</v>
      </c>
      <c r="AY1544" t="s">
        <v>106</v>
      </c>
      <c r="AZ1544">
        <v>0</v>
      </c>
      <c r="BA1544">
        <v>0</v>
      </c>
      <c r="BD1544" s="3">
        <v>41321.661111111112</v>
      </c>
      <c r="BE1544" s="3">
        <v>41321.663888888892</v>
      </c>
      <c r="BF1544" t="s">
        <v>115</v>
      </c>
      <c r="BG1544" t="s">
        <v>115</v>
      </c>
      <c r="BH1544">
        <v>8149</v>
      </c>
      <c r="BM1544">
        <v>43550</v>
      </c>
      <c r="BR1544" t="s">
        <v>116</v>
      </c>
      <c r="BS1544" t="s">
        <v>117</v>
      </c>
      <c r="BU1544">
        <v>1</v>
      </c>
      <c r="BV1544" t="s">
        <v>118</v>
      </c>
      <c r="BX1544" t="s">
        <v>119</v>
      </c>
      <c r="BY1544" t="s">
        <v>119</v>
      </c>
      <c r="BZ1544" t="s">
        <v>119</v>
      </c>
      <c r="CA1544">
        <v>1</v>
      </c>
      <c r="CC1544" t="s">
        <v>120</v>
      </c>
      <c r="CH1544">
        <v>540</v>
      </c>
      <c r="CI1544">
        <v>36670</v>
      </c>
      <c r="CJ1544" t="s">
        <v>106</v>
      </c>
      <c r="CK1544" t="s">
        <v>106</v>
      </c>
      <c r="CL1544">
        <v>15</v>
      </c>
      <c r="CM1544" t="s">
        <v>2963</v>
      </c>
      <c r="CO1544">
        <v>124511</v>
      </c>
      <c r="CQ1544">
        <v>0</v>
      </c>
      <c r="CR1544">
        <v>0</v>
      </c>
      <c r="CS1544">
        <v>0</v>
      </c>
      <c r="CY1544" t="s">
        <v>123</v>
      </c>
      <c r="CZ1544" t="s">
        <v>124</v>
      </c>
      <c r="DD1544" t="str" cm="1">
        <f t="array" ref="DD1544">TEXT(_xlfn.SEQUENCE(1, DATEDIF(AG1544, AH1544, "m") + 1, AG1544, 30), "YYYY-APMM")</f>
        <v>2014-AP05</v>
      </c>
      <c r="DN1544">
        <f t="shared" si="48"/>
        <v>1104</v>
      </c>
      <c r="DO1544" t="str">
        <f t="shared" si="49"/>
        <v>LABOR- SUBCONTRACTOR</v>
      </c>
    </row>
    <row r="1545" spans="1:119" x14ac:dyDescent="0.35">
      <c r="A1545" t="s">
        <v>105</v>
      </c>
      <c r="B1545">
        <v>500830</v>
      </c>
      <c r="C1545">
        <v>6359</v>
      </c>
      <c r="D1545">
        <v>124512</v>
      </c>
      <c r="E1545">
        <v>13662</v>
      </c>
      <c r="F1545">
        <v>0</v>
      </c>
      <c r="G1545" t="s">
        <v>106</v>
      </c>
      <c r="H1545" t="s">
        <v>106</v>
      </c>
      <c r="I1545" t="s">
        <v>106</v>
      </c>
      <c r="J1545" t="s">
        <v>107</v>
      </c>
      <c r="K1545" t="s">
        <v>108</v>
      </c>
      <c r="L1545" t="s">
        <v>109</v>
      </c>
      <c r="M1545" t="s">
        <v>110</v>
      </c>
      <c r="N1545" t="s">
        <v>4021</v>
      </c>
      <c r="O1545" t="s">
        <v>3081</v>
      </c>
      <c r="P1545">
        <v>8178</v>
      </c>
      <c r="Q1545">
        <v>240</v>
      </c>
      <c r="R1545">
        <v>216</v>
      </c>
      <c r="S1545">
        <v>144</v>
      </c>
      <c r="T1545">
        <v>0</v>
      </c>
      <c r="U1545">
        <v>414</v>
      </c>
      <c r="V1545">
        <v>414</v>
      </c>
      <c r="W1545">
        <v>144</v>
      </c>
      <c r="X1545">
        <v>0</v>
      </c>
      <c r="Y1545">
        <v>0</v>
      </c>
      <c r="Z1545">
        <v>0</v>
      </c>
      <c r="AD1545" s="1">
        <v>41816.333333333336</v>
      </c>
      <c r="AE1545" s="1">
        <v>41836.708333333336</v>
      </c>
      <c r="AG1545" s="1">
        <v>41781.333333333336</v>
      </c>
      <c r="AH1545" s="1">
        <v>41801.708333333336</v>
      </c>
      <c r="AI1545" s="1">
        <v>41781.333333333336</v>
      </c>
      <c r="AJ1545" s="1">
        <v>41801.708333333336</v>
      </c>
      <c r="AK1545" s="1">
        <v>41781.333333333336</v>
      </c>
      <c r="AL1545" s="1">
        <v>41801.708333333336</v>
      </c>
      <c r="AM1545" s="1">
        <v>41816.333333333336</v>
      </c>
      <c r="AN1545" s="1">
        <v>41836.708333333336</v>
      </c>
      <c r="AP1545" t="s">
        <v>113</v>
      </c>
      <c r="AU1545" t="s">
        <v>4022</v>
      </c>
      <c r="AY1545" t="s">
        <v>106</v>
      </c>
      <c r="AZ1545">
        <v>0</v>
      </c>
      <c r="BA1545">
        <v>0</v>
      </c>
      <c r="BD1545" s="3">
        <v>41321.661111111112</v>
      </c>
      <c r="BE1545" s="3">
        <v>41321.663888888892</v>
      </c>
      <c r="BF1545" t="s">
        <v>115</v>
      </c>
      <c r="BG1545" t="s">
        <v>115</v>
      </c>
      <c r="BH1545">
        <v>8149</v>
      </c>
      <c r="BM1545">
        <v>43550</v>
      </c>
      <c r="BR1545" t="s">
        <v>116</v>
      </c>
      <c r="BS1545" t="s">
        <v>117</v>
      </c>
      <c r="BU1545">
        <v>1</v>
      </c>
      <c r="BV1545" t="s">
        <v>118</v>
      </c>
      <c r="BX1545" t="s">
        <v>119</v>
      </c>
      <c r="BY1545" t="s">
        <v>119</v>
      </c>
      <c r="BZ1545" t="s">
        <v>119</v>
      </c>
      <c r="CA1545">
        <v>1</v>
      </c>
      <c r="CC1545" t="s">
        <v>120</v>
      </c>
      <c r="CH1545">
        <v>540</v>
      </c>
      <c r="CI1545">
        <v>36670</v>
      </c>
      <c r="CJ1545" t="s">
        <v>106</v>
      </c>
      <c r="CK1545" t="s">
        <v>106</v>
      </c>
      <c r="CL1545">
        <v>15</v>
      </c>
      <c r="CM1545" t="s">
        <v>2963</v>
      </c>
      <c r="CO1545">
        <v>124511</v>
      </c>
      <c r="CQ1545">
        <v>0</v>
      </c>
      <c r="CR1545">
        <v>0</v>
      </c>
      <c r="CS1545">
        <v>0</v>
      </c>
      <c r="CY1545" t="s">
        <v>123</v>
      </c>
      <c r="CZ1545" t="s">
        <v>124</v>
      </c>
      <c r="DD1545" t="str" cm="1">
        <f t="array" ref="DD1545">TEXT(_xlfn.SEQUENCE(1, DATEDIF(AG1545, AH1545, "m") + 1, AG1545, 30), "YYYY-APMM")</f>
        <v>2014-AP05</v>
      </c>
      <c r="DN1545">
        <f t="shared" si="48"/>
        <v>414</v>
      </c>
      <c r="DO1545" t="str">
        <f t="shared" si="49"/>
        <v>LABOR- SUBCONTRACTOR</v>
      </c>
    </row>
    <row r="1546" spans="1:119" x14ac:dyDescent="0.35">
      <c r="A1546" t="s">
        <v>105</v>
      </c>
      <c r="B1546">
        <v>500831</v>
      </c>
      <c r="C1546">
        <v>6359</v>
      </c>
      <c r="D1546">
        <v>124512</v>
      </c>
      <c r="E1546">
        <v>13662</v>
      </c>
      <c r="F1546">
        <v>0</v>
      </c>
      <c r="G1546" t="s">
        <v>106</v>
      </c>
      <c r="H1546" t="s">
        <v>106</v>
      </c>
      <c r="I1546" t="s">
        <v>106</v>
      </c>
      <c r="J1546" t="s">
        <v>107</v>
      </c>
      <c r="K1546" t="s">
        <v>108</v>
      </c>
      <c r="L1546" t="s">
        <v>109</v>
      </c>
      <c r="M1546" t="s">
        <v>110</v>
      </c>
      <c r="N1546" t="s">
        <v>4023</v>
      </c>
      <c r="O1546" t="s">
        <v>3069</v>
      </c>
      <c r="P1546">
        <v>8178</v>
      </c>
      <c r="Q1546">
        <v>152</v>
      </c>
      <c r="R1546">
        <v>0</v>
      </c>
      <c r="S1546">
        <v>160</v>
      </c>
      <c r="T1546">
        <v>0</v>
      </c>
      <c r="U1546">
        <v>252</v>
      </c>
      <c r="V1546">
        <v>252</v>
      </c>
      <c r="W1546">
        <v>160</v>
      </c>
      <c r="X1546">
        <v>0</v>
      </c>
      <c r="Y1546">
        <v>0</v>
      </c>
      <c r="Z1546">
        <v>0</v>
      </c>
      <c r="AD1546" s="1">
        <v>41910.333333333336</v>
      </c>
      <c r="AE1546" s="1">
        <v>41934.708333333336</v>
      </c>
      <c r="AG1546" s="1">
        <v>41888.333333333336</v>
      </c>
      <c r="AH1546" s="1">
        <v>41910.708333333336</v>
      </c>
      <c r="AI1546" s="1">
        <v>41888.333333333336</v>
      </c>
      <c r="AJ1546" s="1">
        <v>41910.708333333336</v>
      </c>
      <c r="AK1546" s="1">
        <v>41888.333333333336</v>
      </c>
      <c r="AL1546" s="1">
        <v>41910.708333333336</v>
      </c>
      <c r="AM1546" s="1">
        <v>41910.333333333336</v>
      </c>
      <c r="AN1546" s="1">
        <v>41934.708333333336</v>
      </c>
      <c r="AP1546" t="s">
        <v>113</v>
      </c>
      <c r="AU1546" t="s">
        <v>4024</v>
      </c>
      <c r="AY1546" t="s">
        <v>106</v>
      </c>
      <c r="AZ1546">
        <v>0</v>
      </c>
      <c r="BA1546">
        <v>0</v>
      </c>
      <c r="BD1546" s="3">
        <v>41321.661111111112</v>
      </c>
      <c r="BE1546" s="3">
        <v>41321.663888888892</v>
      </c>
      <c r="BF1546" t="s">
        <v>115</v>
      </c>
      <c r="BG1546" t="s">
        <v>115</v>
      </c>
      <c r="BH1546">
        <v>8149</v>
      </c>
      <c r="BM1546">
        <v>43550</v>
      </c>
      <c r="BR1546" t="s">
        <v>116</v>
      </c>
      <c r="BS1546" t="s">
        <v>117</v>
      </c>
      <c r="BU1546">
        <v>1</v>
      </c>
      <c r="BV1546" t="s">
        <v>118</v>
      </c>
      <c r="BX1546" t="s">
        <v>119</v>
      </c>
      <c r="BY1546" t="s">
        <v>119</v>
      </c>
      <c r="BZ1546" t="s">
        <v>119</v>
      </c>
      <c r="CA1546">
        <v>1</v>
      </c>
      <c r="CC1546" t="s">
        <v>120</v>
      </c>
      <c r="CH1546">
        <v>540</v>
      </c>
      <c r="CI1546">
        <v>36670</v>
      </c>
      <c r="CJ1546" t="s">
        <v>106</v>
      </c>
      <c r="CK1546" t="s">
        <v>106</v>
      </c>
      <c r="CL1546">
        <v>15</v>
      </c>
      <c r="CM1546" t="s">
        <v>2963</v>
      </c>
      <c r="CO1546">
        <v>124511</v>
      </c>
      <c r="CQ1546">
        <v>0</v>
      </c>
      <c r="CR1546">
        <v>0</v>
      </c>
      <c r="CS1546">
        <v>0</v>
      </c>
      <c r="CY1546" t="s">
        <v>123</v>
      </c>
      <c r="CZ1546" t="s">
        <v>124</v>
      </c>
      <c r="DD1546" t="str" cm="1">
        <f t="array" ref="DD1546">TEXT(_xlfn.SEQUENCE(1, DATEDIF(AG1546, AH1546, "m") + 1, AG1546, 30), "YYYY-APMM")</f>
        <v>2014-AP09</v>
      </c>
      <c r="DN1546">
        <f t="shared" si="48"/>
        <v>252</v>
      </c>
      <c r="DO1546" t="str">
        <f t="shared" si="49"/>
        <v>LABOR- SUBCONTRACTOR</v>
      </c>
    </row>
    <row r="1547" spans="1:119" x14ac:dyDescent="0.35">
      <c r="A1547" t="s">
        <v>105</v>
      </c>
      <c r="B1547">
        <v>500832</v>
      </c>
      <c r="C1547">
        <v>6359</v>
      </c>
      <c r="D1547">
        <v>124512</v>
      </c>
      <c r="E1547">
        <v>13662</v>
      </c>
      <c r="F1547">
        <v>0</v>
      </c>
      <c r="G1547" t="s">
        <v>106</v>
      </c>
      <c r="H1547" t="s">
        <v>106</v>
      </c>
      <c r="I1547" t="s">
        <v>106</v>
      </c>
      <c r="J1547" t="s">
        <v>107</v>
      </c>
      <c r="K1547" t="s">
        <v>108</v>
      </c>
      <c r="L1547" t="s">
        <v>109</v>
      </c>
      <c r="M1547" t="s">
        <v>110</v>
      </c>
      <c r="N1547" t="s">
        <v>4025</v>
      </c>
      <c r="O1547" t="s">
        <v>3072</v>
      </c>
      <c r="P1547">
        <v>8178</v>
      </c>
      <c r="Q1547">
        <v>152</v>
      </c>
      <c r="R1547">
        <v>0</v>
      </c>
      <c r="S1547">
        <v>120</v>
      </c>
      <c r="T1547">
        <v>0</v>
      </c>
      <c r="U1547">
        <v>168</v>
      </c>
      <c r="V1547">
        <v>168</v>
      </c>
      <c r="W1547">
        <v>120</v>
      </c>
      <c r="X1547">
        <v>0</v>
      </c>
      <c r="Y1547">
        <v>0</v>
      </c>
      <c r="Z1547">
        <v>0</v>
      </c>
      <c r="AD1547" s="1">
        <v>41924.333333333336</v>
      </c>
      <c r="AE1547" s="1">
        <v>41940.708333333336</v>
      </c>
      <c r="AG1547" s="1">
        <v>41899.333333333336</v>
      </c>
      <c r="AH1547" s="1">
        <v>41916.708333333336</v>
      </c>
      <c r="AI1547" s="1">
        <v>41899.333333333336</v>
      </c>
      <c r="AJ1547" s="1">
        <v>41916.708333333336</v>
      </c>
      <c r="AK1547" s="1">
        <v>41899.333333333336</v>
      </c>
      <c r="AL1547" s="1">
        <v>41916.708333333336</v>
      </c>
      <c r="AM1547" s="1">
        <v>41924.333333333336</v>
      </c>
      <c r="AN1547" s="1">
        <v>41940.708333333336</v>
      </c>
      <c r="AP1547" t="s">
        <v>113</v>
      </c>
      <c r="AU1547" t="s">
        <v>4026</v>
      </c>
      <c r="AY1547" t="s">
        <v>106</v>
      </c>
      <c r="AZ1547">
        <v>0</v>
      </c>
      <c r="BA1547">
        <v>0</v>
      </c>
      <c r="BD1547" s="3">
        <v>41321.661111111112</v>
      </c>
      <c r="BE1547" s="3">
        <v>41321.663888888892</v>
      </c>
      <c r="BF1547" t="s">
        <v>115</v>
      </c>
      <c r="BG1547" t="s">
        <v>115</v>
      </c>
      <c r="BH1547">
        <v>8149</v>
      </c>
      <c r="BM1547">
        <v>43550</v>
      </c>
      <c r="BR1547" t="s">
        <v>116</v>
      </c>
      <c r="BS1547" t="s">
        <v>117</v>
      </c>
      <c r="BU1547">
        <v>1</v>
      </c>
      <c r="BV1547" t="s">
        <v>118</v>
      </c>
      <c r="BX1547" t="s">
        <v>119</v>
      </c>
      <c r="BY1547" t="s">
        <v>119</v>
      </c>
      <c r="BZ1547" t="s">
        <v>119</v>
      </c>
      <c r="CA1547">
        <v>1</v>
      </c>
      <c r="CC1547" t="s">
        <v>120</v>
      </c>
      <c r="CH1547">
        <v>540</v>
      </c>
      <c r="CI1547">
        <v>36670</v>
      </c>
      <c r="CJ1547" t="s">
        <v>106</v>
      </c>
      <c r="CK1547" t="s">
        <v>106</v>
      </c>
      <c r="CL1547">
        <v>15</v>
      </c>
      <c r="CM1547" t="s">
        <v>2963</v>
      </c>
      <c r="CO1547">
        <v>124511</v>
      </c>
      <c r="CQ1547">
        <v>0</v>
      </c>
      <c r="CR1547">
        <v>0</v>
      </c>
      <c r="CS1547">
        <v>0</v>
      </c>
      <c r="CY1547" t="s">
        <v>123</v>
      </c>
      <c r="CZ1547" t="s">
        <v>124</v>
      </c>
      <c r="DD1547" t="str" cm="1">
        <f t="array" ref="DD1547">TEXT(_xlfn.SEQUENCE(1, DATEDIF(AG1547, AH1547, "m") + 1, AG1547, 30), "YYYY-APMM")</f>
        <v>2014-AP09</v>
      </c>
      <c r="DN1547">
        <f t="shared" si="48"/>
        <v>168</v>
      </c>
      <c r="DO1547" t="str">
        <f t="shared" si="49"/>
        <v>LABOR- SUBCONTRACTOR</v>
      </c>
    </row>
    <row r="1548" spans="1:119" x14ac:dyDescent="0.35">
      <c r="A1548" t="s">
        <v>105</v>
      </c>
      <c r="B1548">
        <v>500833</v>
      </c>
      <c r="C1548">
        <v>6359</v>
      </c>
      <c r="D1548">
        <v>124513</v>
      </c>
      <c r="E1548">
        <v>13662</v>
      </c>
      <c r="F1548">
        <v>0</v>
      </c>
      <c r="G1548" t="s">
        <v>106</v>
      </c>
      <c r="H1548" t="s">
        <v>106</v>
      </c>
      <c r="I1548" t="s">
        <v>106</v>
      </c>
      <c r="J1548" t="s">
        <v>107</v>
      </c>
      <c r="K1548" t="s">
        <v>108</v>
      </c>
      <c r="L1548" t="s">
        <v>109</v>
      </c>
      <c r="M1548" t="s">
        <v>110</v>
      </c>
      <c r="N1548" t="s">
        <v>4027</v>
      </c>
      <c r="O1548" t="s">
        <v>3075</v>
      </c>
      <c r="P1548">
        <v>8178</v>
      </c>
      <c r="Q1548">
        <v>88</v>
      </c>
      <c r="R1548">
        <v>0</v>
      </c>
      <c r="S1548">
        <v>160</v>
      </c>
      <c r="T1548">
        <v>0</v>
      </c>
      <c r="U1548">
        <v>138</v>
      </c>
      <c r="V1548">
        <v>138</v>
      </c>
      <c r="W1548">
        <v>160</v>
      </c>
      <c r="X1548">
        <v>0</v>
      </c>
      <c r="Y1548">
        <v>0</v>
      </c>
      <c r="Z1548">
        <v>0</v>
      </c>
      <c r="AD1548" s="1">
        <v>41645.333333333336</v>
      </c>
      <c r="AE1548" s="1">
        <v>41667.708333333336</v>
      </c>
      <c r="AG1548" s="1">
        <v>41632.333333333336</v>
      </c>
      <c r="AH1548" s="1">
        <v>41654.708333333336</v>
      </c>
      <c r="AI1548" s="1">
        <v>41632.333333333336</v>
      </c>
      <c r="AJ1548" s="1">
        <v>41654.708333333336</v>
      </c>
      <c r="AK1548" s="1">
        <v>41632.333333333336</v>
      </c>
      <c r="AL1548" s="1">
        <v>41654.708333333336</v>
      </c>
      <c r="AM1548" s="1">
        <v>41645.333333333336</v>
      </c>
      <c r="AN1548" s="1">
        <v>41667.708333333336</v>
      </c>
      <c r="AP1548" t="s">
        <v>113</v>
      </c>
      <c r="AU1548" t="s">
        <v>4028</v>
      </c>
      <c r="AY1548" t="s">
        <v>106</v>
      </c>
      <c r="AZ1548">
        <v>0</v>
      </c>
      <c r="BA1548">
        <v>0</v>
      </c>
      <c r="BD1548" s="3">
        <v>41321.661111111112</v>
      </c>
      <c r="BE1548" s="3">
        <v>41321.663888888892</v>
      </c>
      <c r="BF1548" t="s">
        <v>115</v>
      </c>
      <c r="BG1548" t="s">
        <v>115</v>
      </c>
      <c r="BH1548">
        <v>8149</v>
      </c>
      <c r="BM1548">
        <v>43550</v>
      </c>
      <c r="BR1548" t="s">
        <v>116</v>
      </c>
      <c r="BS1548" t="s">
        <v>117</v>
      </c>
      <c r="BU1548">
        <v>1</v>
      </c>
      <c r="BV1548" t="s">
        <v>118</v>
      </c>
      <c r="BX1548" t="s">
        <v>119</v>
      </c>
      <c r="BY1548" t="s">
        <v>119</v>
      </c>
      <c r="BZ1548" t="s">
        <v>119</v>
      </c>
      <c r="CA1548">
        <v>1</v>
      </c>
      <c r="CC1548" t="s">
        <v>120</v>
      </c>
      <c r="CH1548">
        <v>540</v>
      </c>
      <c r="CI1548">
        <v>36660</v>
      </c>
      <c r="CJ1548" t="s">
        <v>106</v>
      </c>
      <c r="CK1548" t="s">
        <v>106</v>
      </c>
      <c r="CL1548">
        <v>10</v>
      </c>
      <c r="CM1548" t="s">
        <v>2889</v>
      </c>
      <c r="CO1548">
        <v>124511</v>
      </c>
      <c r="CQ1548">
        <v>0</v>
      </c>
      <c r="CR1548">
        <v>0</v>
      </c>
      <c r="CS1548">
        <v>0</v>
      </c>
      <c r="CY1548" t="s">
        <v>123</v>
      </c>
      <c r="CZ1548" t="s">
        <v>124</v>
      </c>
      <c r="DD1548" t="str" cm="1">
        <f t="array" ref="DD1548">TEXT(_xlfn.SEQUENCE(1, DATEDIF(AG1548, AH1548, "m") + 1, AG1548, 30), "YYYY-APMM")</f>
        <v>2013-AP12</v>
      </c>
      <c r="DN1548">
        <f t="shared" si="48"/>
        <v>138</v>
      </c>
      <c r="DO1548" t="str">
        <f t="shared" si="49"/>
        <v>LABOR- SUBCONTRACTOR</v>
      </c>
    </row>
    <row r="1549" spans="1:119" x14ac:dyDescent="0.35">
      <c r="A1549" t="s">
        <v>105</v>
      </c>
      <c r="B1549">
        <v>500834</v>
      </c>
      <c r="C1549">
        <v>6359</v>
      </c>
      <c r="D1549">
        <v>124513</v>
      </c>
      <c r="E1549">
        <v>13662</v>
      </c>
      <c r="F1549">
        <v>0</v>
      </c>
      <c r="G1549" t="s">
        <v>106</v>
      </c>
      <c r="H1549" t="s">
        <v>106</v>
      </c>
      <c r="I1549" t="s">
        <v>106</v>
      </c>
      <c r="J1549" t="s">
        <v>107</v>
      </c>
      <c r="K1549" t="s">
        <v>108</v>
      </c>
      <c r="L1549" t="s">
        <v>109</v>
      </c>
      <c r="M1549" t="s">
        <v>110</v>
      </c>
      <c r="N1549" t="s">
        <v>4029</v>
      </c>
      <c r="O1549" t="s">
        <v>3063</v>
      </c>
      <c r="P1549">
        <v>8178</v>
      </c>
      <c r="Q1549">
        <v>392</v>
      </c>
      <c r="R1549">
        <v>0</v>
      </c>
      <c r="S1549">
        <v>144</v>
      </c>
      <c r="T1549">
        <v>0</v>
      </c>
      <c r="U1549">
        <v>1104</v>
      </c>
      <c r="V1549">
        <v>1104</v>
      </c>
      <c r="W1549">
        <v>144</v>
      </c>
      <c r="X1549">
        <v>0</v>
      </c>
      <c r="Y1549">
        <v>0</v>
      </c>
      <c r="Z1549">
        <v>0</v>
      </c>
      <c r="AD1549" s="1">
        <v>41797.333333333336</v>
      </c>
      <c r="AE1549" s="1">
        <v>41816.708333333336</v>
      </c>
      <c r="AG1549" s="1">
        <v>41739.333333333336</v>
      </c>
      <c r="AH1549" s="1">
        <v>41759.708333333336</v>
      </c>
      <c r="AI1549" s="1">
        <v>41739.333333333336</v>
      </c>
      <c r="AJ1549" s="1">
        <v>41759.708333333336</v>
      </c>
      <c r="AK1549" s="1">
        <v>41739.333333333336</v>
      </c>
      <c r="AL1549" s="1">
        <v>41759.708333333336</v>
      </c>
      <c r="AM1549" s="1">
        <v>41797.333333333336</v>
      </c>
      <c r="AN1549" s="1">
        <v>41816.708333333336</v>
      </c>
      <c r="AP1549" t="s">
        <v>113</v>
      </c>
      <c r="AU1549" t="s">
        <v>4030</v>
      </c>
      <c r="AY1549" t="s">
        <v>106</v>
      </c>
      <c r="AZ1549">
        <v>0</v>
      </c>
      <c r="BA1549">
        <v>0</v>
      </c>
      <c r="BD1549" s="3">
        <v>41321.661111111112</v>
      </c>
      <c r="BE1549" s="3">
        <v>41321.663888888892</v>
      </c>
      <c r="BF1549" t="s">
        <v>115</v>
      </c>
      <c r="BG1549" t="s">
        <v>115</v>
      </c>
      <c r="BH1549">
        <v>8149</v>
      </c>
      <c r="BM1549">
        <v>43550</v>
      </c>
      <c r="BR1549" t="s">
        <v>116</v>
      </c>
      <c r="BS1549" t="s">
        <v>117</v>
      </c>
      <c r="BU1549">
        <v>1</v>
      </c>
      <c r="BV1549" t="s">
        <v>118</v>
      </c>
      <c r="BX1549" t="s">
        <v>119</v>
      </c>
      <c r="BY1549" t="s">
        <v>119</v>
      </c>
      <c r="BZ1549" t="s">
        <v>119</v>
      </c>
      <c r="CA1549">
        <v>1</v>
      </c>
      <c r="CC1549" t="s">
        <v>120</v>
      </c>
      <c r="CH1549">
        <v>540</v>
      </c>
      <c r="CI1549">
        <v>36660</v>
      </c>
      <c r="CJ1549" t="s">
        <v>106</v>
      </c>
      <c r="CK1549" t="s">
        <v>106</v>
      </c>
      <c r="CL1549">
        <v>10</v>
      </c>
      <c r="CM1549" t="s">
        <v>2889</v>
      </c>
      <c r="CO1549">
        <v>124511</v>
      </c>
      <c r="CQ1549">
        <v>0</v>
      </c>
      <c r="CR1549">
        <v>0</v>
      </c>
      <c r="CS1549">
        <v>0</v>
      </c>
      <c r="CY1549" t="s">
        <v>123</v>
      </c>
      <c r="CZ1549" t="s">
        <v>124</v>
      </c>
      <c r="DD1549" t="str" cm="1">
        <f t="array" ref="DD1549">TEXT(_xlfn.SEQUENCE(1, DATEDIF(AG1549, AH1549, "m") + 1, AG1549, 30), "YYYY-APMM")</f>
        <v>2014-AP04</v>
      </c>
      <c r="DN1549">
        <f t="shared" si="48"/>
        <v>1104</v>
      </c>
      <c r="DO1549" t="str">
        <f t="shared" si="49"/>
        <v>LABOR- SUBCONTRACTOR</v>
      </c>
    </row>
    <row r="1550" spans="1:119" x14ac:dyDescent="0.35">
      <c r="A1550" t="s">
        <v>105</v>
      </c>
      <c r="B1550">
        <v>500835</v>
      </c>
      <c r="C1550">
        <v>6359</v>
      </c>
      <c r="D1550">
        <v>124513</v>
      </c>
      <c r="E1550">
        <v>13662</v>
      </c>
      <c r="F1550">
        <v>0</v>
      </c>
      <c r="G1550" t="s">
        <v>106</v>
      </c>
      <c r="H1550" t="s">
        <v>106</v>
      </c>
      <c r="I1550" t="s">
        <v>106</v>
      </c>
      <c r="J1550" t="s">
        <v>107</v>
      </c>
      <c r="K1550" t="s">
        <v>108</v>
      </c>
      <c r="L1550" t="s">
        <v>109</v>
      </c>
      <c r="M1550" t="s">
        <v>110</v>
      </c>
      <c r="N1550" t="s">
        <v>4031</v>
      </c>
      <c r="O1550" t="s">
        <v>3066</v>
      </c>
      <c r="P1550">
        <v>8178</v>
      </c>
      <c r="Q1550">
        <v>416</v>
      </c>
      <c r="R1550">
        <v>112</v>
      </c>
      <c r="S1550">
        <v>144</v>
      </c>
      <c r="T1550">
        <v>0</v>
      </c>
      <c r="U1550">
        <v>414</v>
      </c>
      <c r="V1550">
        <v>414</v>
      </c>
      <c r="W1550">
        <v>144</v>
      </c>
      <c r="X1550">
        <v>0</v>
      </c>
      <c r="Y1550">
        <v>0</v>
      </c>
      <c r="Z1550">
        <v>0</v>
      </c>
      <c r="AD1550" s="1">
        <v>41800.333333333336</v>
      </c>
      <c r="AE1550" s="1">
        <v>41820.708333333336</v>
      </c>
      <c r="AG1550" s="1">
        <v>41739.333333333336</v>
      </c>
      <c r="AH1550" s="1">
        <v>41759.708333333336</v>
      </c>
      <c r="AI1550" s="1">
        <v>41739.333333333336</v>
      </c>
      <c r="AJ1550" s="1">
        <v>41759.708333333336</v>
      </c>
      <c r="AK1550" s="1">
        <v>41739.333333333336</v>
      </c>
      <c r="AL1550" s="1">
        <v>41759.708333333336</v>
      </c>
      <c r="AM1550" s="1">
        <v>41800.333333333336</v>
      </c>
      <c r="AN1550" s="1">
        <v>41820.708333333336</v>
      </c>
      <c r="AP1550" t="s">
        <v>113</v>
      </c>
      <c r="AU1550" t="s">
        <v>4032</v>
      </c>
      <c r="AY1550" t="s">
        <v>106</v>
      </c>
      <c r="AZ1550">
        <v>0</v>
      </c>
      <c r="BA1550">
        <v>0</v>
      </c>
      <c r="BD1550" s="3">
        <v>41321.661111111112</v>
      </c>
      <c r="BE1550" s="3">
        <v>41321.663888888892</v>
      </c>
      <c r="BF1550" t="s">
        <v>115</v>
      </c>
      <c r="BG1550" t="s">
        <v>115</v>
      </c>
      <c r="BH1550">
        <v>8149</v>
      </c>
      <c r="BM1550">
        <v>43550</v>
      </c>
      <c r="BR1550" t="s">
        <v>116</v>
      </c>
      <c r="BS1550" t="s">
        <v>117</v>
      </c>
      <c r="BU1550">
        <v>1</v>
      </c>
      <c r="BV1550" t="s">
        <v>118</v>
      </c>
      <c r="BX1550" t="s">
        <v>119</v>
      </c>
      <c r="BY1550" t="s">
        <v>119</v>
      </c>
      <c r="BZ1550" t="s">
        <v>119</v>
      </c>
      <c r="CA1550">
        <v>1</v>
      </c>
      <c r="CC1550" t="s">
        <v>120</v>
      </c>
      <c r="CH1550">
        <v>540</v>
      </c>
      <c r="CI1550">
        <v>36660</v>
      </c>
      <c r="CJ1550" t="s">
        <v>106</v>
      </c>
      <c r="CK1550" t="s">
        <v>106</v>
      </c>
      <c r="CL1550">
        <v>10</v>
      </c>
      <c r="CM1550" t="s">
        <v>2889</v>
      </c>
      <c r="CO1550">
        <v>124511</v>
      </c>
      <c r="CQ1550">
        <v>0</v>
      </c>
      <c r="CR1550">
        <v>0</v>
      </c>
      <c r="CS1550">
        <v>0</v>
      </c>
      <c r="CY1550" t="s">
        <v>123</v>
      </c>
      <c r="CZ1550" t="s">
        <v>124</v>
      </c>
      <c r="DD1550" t="str" cm="1">
        <f t="array" ref="DD1550">TEXT(_xlfn.SEQUENCE(1, DATEDIF(AG1550, AH1550, "m") + 1, AG1550, 30), "YYYY-APMM")</f>
        <v>2014-AP04</v>
      </c>
      <c r="DN1550">
        <f t="shared" si="48"/>
        <v>414</v>
      </c>
      <c r="DO1550" t="str">
        <f t="shared" si="49"/>
        <v>LABOR- SUBCONTRACTOR</v>
      </c>
    </row>
    <row r="1551" spans="1:119" x14ac:dyDescent="0.35">
      <c r="A1551" t="s">
        <v>105</v>
      </c>
      <c r="B1551">
        <v>500836</v>
      </c>
      <c r="C1551">
        <v>6359</v>
      </c>
      <c r="D1551">
        <v>124513</v>
      </c>
      <c r="E1551">
        <v>13662</v>
      </c>
      <c r="F1551">
        <v>0</v>
      </c>
      <c r="G1551" t="s">
        <v>106</v>
      </c>
      <c r="H1551" t="s">
        <v>106</v>
      </c>
      <c r="I1551" t="s">
        <v>106</v>
      </c>
      <c r="J1551" t="s">
        <v>107</v>
      </c>
      <c r="K1551" t="s">
        <v>108</v>
      </c>
      <c r="L1551" t="s">
        <v>109</v>
      </c>
      <c r="M1551" t="s">
        <v>110</v>
      </c>
      <c r="N1551" t="s">
        <v>4033</v>
      </c>
      <c r="O1551" t="s">
        <v>3069</v>
      </c>
      <c r="P1551">
        <v>8178</v>
      </c>
      <c r="Q1551">
        <v>648</v>
      </c>
      <c r="R1551">
        <v>0</v>
      </c>
      <c r="S1551">
        <v>160</v>
      </c>
      <c r="T1551">
        <v>0</v>
      </c>
      <c r="U1551">
        <v>252</v>
      </c>
      <c r="V1551">
        <v>252</v>
      </c>
      <c r="W1551">
        <v>160</v>
      </c>
      <c r="X1551">
        <v>0</v>
      </c>
      <c r="Y1551">
        <v>0</v>
      </c>
      <c r="Z1551">
        <v>0</v>
      </c>
      <c r="AD1551" s="1">
        <v>41930.333333333336</v>
      </c>
      <c r="AE1551" s="1">
        <v>41952.708333333336</v>
      </c>
      <c r="AG1551" s="1">
        <v>41829.333333333336</v>
      </c>
      <c r="AH1551" s="1">
        <v>41851.708333333336</v>
      </c>
      <c r="AI1551" s="1">
        <v>41829.333333333336</v>
      </c>
      <c r="AJ1551" s="1">
        <v>41851.708333333336</v>
      </c>
      <c r="AK1551" s="1">
        <v>41829.333333333336</v>
      </c>
      <c r="AL1551" s="1">
        <v>41851.708333333336</v>
      </c>
      <c r="AM1551" s="1">
        <v>41930.333333333336</v>
      </c>
      <c r="AN1551" s="1">
        <v>41952.708333333336</v>
      </c>
      <c r="AP1551" t="s">
        <v>113</v>
      </c>
      <c r="AU1551" t="s">
        <v>4034</v>
      </c>
      <c r="AY1551" t="s">
        <v>106</v>
      </c>
      <c r="AZ1551">
        <v>0</v>
      </c>
      <c r="BA1551">
        <v>0</v>
      </c>
      <c r="BD1551" s="3">
        <v>41321.661111111112</v>
      </c>
      <c r="BE1551" s="3">
        <v>41321.663888888892</v>
      </c>
      <c r="BF1551" t="s">
        <v>115</v>
      </c>
      <c r="BG1551" t="s">
        <v>115</v>
      </c>
      <c r="BH1551">
        <v>8149</v>
      </c>
      <c r="BM1551">
        <v>43550</v>
      </c>
      <c r="BR1551" t="s">
        <v>116</v>
      </c>
      <c r="BS1551" t="s">
        <v>117</v>
      </c>
      <c r="BU1551">
        <v>1</v>
      </c>
      <c r="BV1551" t="s">
        <v>118</v>
      </c>
      <c r="BX1551" t="s">
        <v>119</v>
      </c>
      <c r="BY1551" t="s">
        <v>119</v>
      </c>
      <c r="BZ1551" t="s">
        <v>119</v>
      </c>
      <c r="CA1551">
        <v>1</v>
      </c>
      <c r="CC1551" t="s">
        <v>120</v>
      </c>
      <c r="CH1551">
        <v>540</v>
      </c>
      <c r="CI1551">
        <v>36660</v>
      </c>
      <c r="CJ1551" t="s">
        <v>106</v>
      </c>
      <c r="CK1551" t="s">
        <v>106</v>
      </c>
      <c r="CL1551">
        <v>10</v>
      </c>
      <c r="CM1551" t="s">
        <v>2889</v>
      </c>
      <c r="CO1551">
        <v>124511</v>
      </c>
      <c r="CQ1551">
        <v>0</v>
      </c>
      <c r="CR1551">
        <v>0</v>
      </c>
      <c r="CS1551">
        <v>0</v>
      </c>
      <c r="CY1551" t="s">
        <v>123</v>
      </c>
      <c r="CZ1551" t="s">
        <v>124</v>
      </c>
      <c r="DD1551" t="str" cm="1">
        <f t="array" ref="DD1551">TEXT(_xlfn.SEQUENCE(1, DATEDIF(AG1551, AH1551, "m") + 1, AG1551, 30), "YYYY-APMM")</f>
        <v>2014-AP07</v>
      </c>
      <c r="DN1551">
        <f t="shared" si="48"/>
        <v>252</v>
      </c>
      <c r="DO1551" t="str">
        <f t="shared" si="49"/>
        <v>LABOR- SUBCONTRACTOR</v>
      </c>
    </row>
    <row r="1552" spans="1:119" x14ac:dyDescent="0.35">
      <c r="A1552" t="s">
        <v>105</v>
      </c>
      <c r="B1552">
        <v>500837</v>
      </c>
      <c r="C1552">
        <v>6359</v>
      </c>
      <c r="D1552">
        <v>124513</v>
      </c>
      <c r="E1552">
        <v>13662</v>
      </c>
      <c r="F1552">
        <v>0</v>
      </c>
      <c r="G1552" t="s">
        <v>106</v>
      </c>
      <c r="H1552" t="s">
        <v>106</v>
      </c>
      <c r="I1552" t="s">
        <v>106</v>
      </c>
      <c r="J1552" t="s">
        <v>107</v>
      </c>
      <c r="K1552" t="s">
        <v>108</v>
      </c>
      <c r="L1552" t="s">
        <v>109</v>
      </c>
      <c r="M1552" t="s">
        <v>110</v>
      </c>
      <c r="N1552" t="s">
        <v>4035</v>
      </c>
      <c r="O1552" t="s">
        <v>3072</v>
      </c>
      <c r="P1552">
        <v>8178</v>
      </c>
      <c r="Q1552">
        <v>648</v>
      </c>
      <c r="R1552">
        <v>624</v>
      </c>
      <c r="S1552">
        <v>120</v>
      </c>
      <c r="T1552">
        <v>0</v>
      </c>
      <c r="U1552">
        <v>252</v>
      </c>
      <c r="V1552">
        <v>252</v>
      </c>
      <c r="W1552">
        <v>120</v>
      </c>
      <c r="X1552">
        <v>0</v>
      </c>
      <c r="Y1552">
        <v>0</v>
      </c>
      <c r="Z1552">
        <v>0</v>
      </c>
      <c r="AD1552" s="1">
        <v>41941.333333333336</v>
      </c>
      <c r="AE1552" s="1">
        <v>41958.708333333336</v>
      </c>
      <c r="AG1552" s="1">
        <v>41841.333333333336</v>
      </c>
      <c r="AH1552" s="1">
        <v>41861.708333333336</v>
      </c>
      <c r="AI1552" s="1">
        <v>41841.333333333336</v>
      </c>
      <c r="AJ1552" s="1">
        <v>41861.708333333336</v>
      </c>
      <c r="AK1552" s="1">
        <v>41841.333333333336</v>
      </c>
      <c r="AL1552" s="1">
        <v>41861.708333333336</v>
      </c>
      <c r="AM1552" s="1">
        <v>41941.333333333336</v>
      </c>
      <c r="AN1552" s="1">
        <v>41958.708333333336</v>
      </c>
      <c r="AP1552" t="s">
        <v>113</v>
      </c>
      <c r="AU1552" t="s">
        <v>4036</v>
      </c>
      <c r="AY1552" t="s">
        <v>106</v>
      </c>
      <c r="AZ1552">
        <v>0</v>
      </c>
      <c r="BA1552">
        <v>0</v>
      </c>
      <c r="BD1552" s="3">
        <v>41321.661111111112</v>
      </c>
      <c r="BE1552" s="3">
        <v>41321.663888888892</v>
      </c>
      <c r="BF1552" t="s">
        <v>115</v>
      </c>
      <c r="BG1552" t="s">
        <v>115</v>
      </c>
      <c r="BH1552">
        <v>8149</v>
      </c>
      <c r="BM1552">
        <v>43550</v>
      </c>
      <c r="BR1552" t="s">
        <v>116</v>
      </c>
      <c r="BS1552" t="s">
        <v>117</v>
      </c>
      <c r="BU1552">
        <v>1</v>
      </c>
      <c r="BV1552" t="s">
        <v>118</v>
      </c>
      <c r="BX1552" t="s">
        <v>119</v>
      </c>
      <c r="BY1552" t="s">
        <v>119</v>
      </c>
      <c r="BZ1552" t="s">
        <v>119</v>
      </c>
      <c r="CA1552">
        <v>1</v>
      </c>
      <c r="CC1552" t="s">
        <v>120</v>
      </c>
      <c r="CH1552">
        <v>540</v>
      </c>
      <c r="CI1552">
        <v>36660</v>
      </c>
      <c r="CJ1552" t="s">
        <v>106</v>
      </c>
      <c r="CK1552" t="s">
        <v>106</v>
      </c>
      <c r="CL1552">
        <v>10</v>
      </c>
      <c r="CM1552" t="s">
        <v>2889</v>
      </c>
      <c r="CO1552">
        <v>124511</v>
      </c>
      <c r="CQ1552">
        <v>0</v>
      </c>
      <c r="CR1552">
        <v>0</v>
      </c>
      <c r="CS1552">
        <v>0</v>
      </c>
      <c r="CY1552" t="s">
        <v>123</v>
      </c>
      <c r="CZ1552" t="s">
        <v>124</v>
      </c>
      <c r="DD1552" t="str" cm="1">
        <f t="array" ref="DD1552">TEXT(_xlfn.SEQUENCE(1, DATEDIF(AG1552, AH1552, "m") + 1, AG1552, 30), "YYYY-APMM")</f>
        <v>2014-AP07</v>
      </c>
      <c r="DN1552">
        <f t="shared" si="48"/>
        <v>252</v>
      </c>
      <c r="DO1552" t="str">
        <f t="shared" si="49"/>
        <v>LABOR- SUBCONTRACTOR</v>
      </c>
    </row>
    <row r="1553" spans="1:119" x14ac:dyDescent="0.35">
      <c r="A1553" t="s">
        <v>105</v>
      </c>
      <c r="B1553">
        <v>500838</v>
      </c>
      <c r="C1553">
        <v>6359</v>
      </c>
      <c r="D1553">
        <v>124514</v>
      </c>
      <c r="E1553">
        <v>13662</v>
      </c>
      <c r="F1553">
        <v>0</v>
      </c>
      <c r="G1553" t="s">
        <v>106</v>
      </c>
      <c r="H1553" t="s">
        <v>106</v>
      </c>
      <c r="I1553" t="s">
        <v>106</v>
      </c>
      <c r="J1553" t="s">
        <v>107</v>
      </c>
      <c r="K1553" t="s">
        <v>108</v>
      </c>
      <c r="L1553" t="s">
        <v>109</v>
      </c>
      <c r="M1553" t="s">
        <v>110</v>
      </c>
      <c r="N1553" t="s">
        <v>4037</v>
      </c>
      <c r="O1553" t="s">
        <v>3086</v>
      </c>
      <c r="P1553">
        <v>8178</v>
      </c>
      <c r="Q1553">
        <v>688</v>
      </c>
      <c r="R1553">
        <v>56</v>
      </c>
      <c r="S1553">
        <v>112</v>
      </c>
      <c r="T1553">
        <v>0</v>
      </c>
      <c r="U1553">
        <v>360</v>
      </c>
      <c r="V1553">
        <v>360</v>
      </c>
      <c r="W1553">
        <v>112</v>
      </c>
      <c r="X1553">
        <v>0</v>
      </c>
      <c r="Y1553">
        <v>0</v>
      </c>
      <c r="Z1553">
        <v>0</v>
      </c>
      <c r="AD1553" s="1">
        <v>41912.333333333336</v>
      </c>
      <c r="AE1553" s="1">
        <v>41930.708333333336</v>
      </c>
      <c r="AG1553" s="1">
        <v>41808.333333333336</v>
      </c>
      <c r="AH1553" s="1">
        <v>41823.708333333336</v>
      </c>
      <c r="AI1553" s="1">
        <v>41808.333333333336</v>
      </c>
      <c r="AJ1553" s="1">
        <v>41823.708333333336</v>
      </c>
      <c r="AK1553" s="1">
        <v>41808.333333333336</v>
      </c>
      <c r="AL1553" s="1">
        <v>41823.708333333336</v>
      </c>
      <c r="AM1553" s="1">
        <v>41912.333333333336</v>
      </c>
      <c r="AN1553" s="1">
        <v>41930.708333333336</v>
      </c>
      <c r="AP1553" t="s">
        <v>113</v>
      </c>
      <c r="AU1553" t="s">
        <v>4038</v>
      </c>
      <c r="AY1553" t="s">
        <v>106</v>
      </c>
      <c r="AZ1553">
        <v>0</v>
      </c>
      <c r="BA1553">
        <v>0</v>
      </c>
      <c r="BD1553" s="3">
        <v>41321.661111111112</v>
      </c>
      <c r="BE1553" s="3">
        <v>41321.663888888892</v>
      </c>
      <c r="BF1553" t="s">
        <v>115</v>
      </c>
      <c r="BG1553" t="s">
        <v>115</v>
      </c>
      <c r="BH1553">
        <v>8149</v>
      </c>
      <c r="BM1553">
        <v>43550</v>
      </c>
      <c r="BR1553" t="s">
        <v>116</v>
      </c>
      <c r="BS1553" t="s">
        <v>117</v>
      </c>
      <c r="BU1553">
        <v>1</v>
      </c>
      <c r="BV1553" t="s">
        <v>118</v>
      </c>
      <c r="BX1553" t="s">
        <v>119</v>
      </c>
      <c r="BY1553" t="s">
        <v>119</v>
      </c>
      <c r="BZ1553" t="s">
        <v>119</v>
      </c>
      <c r="CA1553">
        <v>1</v>
      </c>
      <c r="CC1553" t="s">
        <v>120</v>
      </c>
      <c r="CH1553">
        <v>540</v>
      </c>
      <c r="CI1553">
        <v>36680</v>
      </c>
      <c r="CJ1553" t="s">
        <v>106</v>
      </c>
      <c r="CK1553" t="s">
        <v>106</v>
      </c>
      <c r="CL1553">
        <v>20</v>
      </c>
      <c r="CM1553" t="s">
        <v>2867</v>
      </c>
      <c r="CO1553">
        <v>124511</v>
      </c>
      <c r="CQ1553">
        <v>0</v>
      </c>
      <c r="CR1553">
        <v>0</v>
      </c>
      <c r="CS1553">
        <v>0</v>
      </c>
      <c r="CY1553" t="s">
        <v>123</v>
      </c>
      <c r="CZ1553" t="s">
        <v>124</v>
      </c>
      <c r="DD1553" t="str" cm="1">
        <f t="array" ref="DD1553">TEXT(_xlfn.SEQUENCE(1, DATEDIF(AG1553, AH1553, "m") + 1, AG1553, 30), "YYYY-APMM")</f>
        <v>2014-AP06</v>
      </c>
      <c r="DN1553">
        <f t="shared" si="48"/>
        <v>360</v>
      </c>
      <c r="DO1553" t="str">
        <f t="shared" si="49"/>
        <v>LABOR- SUBCONTRACTOR</v>
      </c>
    </row>
    <row r="1554" spans="1:119" x14ac:dyDescent="0.35">
      <c r="A1554" t="s">
        <v>105</v>
      </c>
      <c r="B1554">
        <v>500839</v>
      </c>
      <c r="C1554">
        <v>6359</v>
      </c>
      <c r="D1554">
        <v>124514</v>
      </c>
      <c r="E1554">
        <v>13662</v>
      </c>
      <c r="F1554">
        <v>0</v>
      </c>
      <c r="G1554" t="s">
        <v>106</v>
      </c>
      <c r="H1554" t="s">
        <v>106</v>
      </c>
      <c r="I1554" t="s">
        <v>106</v>
      </c>
      <c r="J1554" t="s">
        <v>107</v>
      </c>
      <c r="K1554" t="s">
        <v>108</v>
      </c>
      <c r="L1554" t="s">
        <v>109</v>
      </c>
      <c r="M1554" t="s">
        <v>110</v>
      </c>
      <c r="N1554" t="s">
        <v>4039</v>
      </c>
      <c r="O1554" t="s">
        <v>3089</v>
      </c>
      <c r="Q1554">
        <v>632</v>
      </c>
      <c r="R1554">
        <v>224</v>
      </c>
      <c r="S1554">
        <v>120</v>
      </c>
      <c r="T1554">
        <v>0</v>
      </c>
      <c r="U1554">
        <v>0</v>
      </c>
      <c r="V1554">
        <v>0</v>
      </c>
      <c r="W1554">
        <v>120</v>
      </c>
      <c r="X1554">
        <v>0</v>
      </c>
      <c r="Y1554">
        <v>0</v>
      </c>
      <c r="Z1554">
        <v>0</v>
      </c>
      <c r="AD1554" s="1">
        <v>41924.333333333336</v>
      </c>
      <c r="AE1554" s="1">
        <v>41940.708333333336</v>
      </c>
      <c r="AG1554" s="1">
        <v>41826.333333333336</v>
      </c>
      <c r="AH1554" s="1">
        <v>41842.708333333336</v>
      </c>
      <c r="AI1554" s="1">
        <v>41826.333333333336</v>
      </c>
      <c r="AJ1554" s="1">
        <v>41842.708333333336</v>
      </c>
      <c r="AK1554" s="1">
        <v>41826.333333333336</v>
      </c>
      <c r="AL1554" s="1">
        <v>41842.708333333336</v>
      </c>
      <c r="AM1554" s="1">
        <v>41924.333333333336</v>
      </c>
      <c r="AN1554" s="1">
        <v>41940.708333333336</v>
      </c>
      <c r="AP1554" t="s">
        <v>113</v>
      </c>
      <c r="AU1554" t="s">
        <v>4040</v>
      </c>
      <c r="AY1554" t="s">
        <v>106</v>
      </c>
      <c r="AZ1554">
        <v>0</v>
      </c>
      <c r="BA1554">
        <v>0</v>
      </c>
      <c r="BD1554" s="3">
        <v>41321.661111111112</v>
      </c>
      <c r="BE1554" s="3">
        <v>41321.663888888892</v>
      </c>
      <c r="BF1554" t="s">
        <v>115</v>
      </c>
      <c r="BG1554" t="s">
        <v>115</v>
      </c>
      <c r="CH1554">
        <v>540</v>
      </c>
      <c r="CI1554">
        <v>36680</v>
      </c>
      <c r="CJ1554" t="s">
        <v>106</v>
      </c>
      <c r="CK1554" t="s">
        <v>106</v>
      </c>
      <c r="CL1554">
        <v>20</v>
      </c>
      <c r="CM1554" t="s">
        <v>2867</v>
      </c>
      <c r="CO1554">
        <v>124511</v>
      </c>
      <c r="CQ1554">
        <v>0</v>
      </c>
      <c r="CR1554">
        <v>0</v>
      </c>
      <c r="CS1554">
        <v>0</v>
      </c>
      <c r="CY1554" t="s">
        <v>123</v>
      </c>
      <c r="CZ1554" t="s">
        <v>124</v>
      </c>
      <c r="DD1554" t="str" cm="1">
        <f t="array" ref="DD1554">TEXT(_xlfn.SEQUENCE(1, DATEDIF(AG1554, AH1554, "m") + 1, AG1554, 30), "YYYY-APMM")</f>
        <v>2014-AP07</v>
      </c>
      <c r="DN1554">
        <f t="shared" si="48"/>
        <v>0</v>
      </c>
      <c r="DO1554">
        <f t="shared" si="49"/>
        <v>0</v>
      </c>
    </row>
    <row r="1555" spans="1:119" x14ac:dyDescent="0.35">
      <c r="A1555" t="s">
        <v>105</v>
      </c>
      <c r="B1555">
        <v>500840</v>
      </c>
      <c r="C1555">
        <v>6359</v>
      </c>
      <c r="D1555">
        <v>124514</v>
      </c>
      <c r="E1555">
        <v>13662</v>
      </c>
      <c r="F1555">
        <v>0</v>
      </c>
      <c r="G1555" t="s">
        <v>106</v>
      </c>
      <c r="H1555" t="s">
        <v>106</v>
      </c>
      <c r="I1555" t="s">
        <v>106</v>
      </c>
      <c r="J1555" t="s">
        <v>107</v>
      </c>
      <c r="K1555" t="s">
        <v>108</v>
      </c>
      <c r="L1555" t="s">
        <v>109</v>
      </c>
      <c r="M1555" t="s">
        <v>110</v>
      </c>
      <c r="N1555" t="s">
        <v>4041</v>
      </c>
      <c r="O1555" t="s">
        <v>3092</v>
      </c>
      <c r="P1555">
        <v>8178</v>
      </c>
      <c r="Q1555">
        <v>152</v>
      </c>
      <c r="R1555">
        <v>128</v>
      </c>
      <c r="S1555">
        <v>200</v>
      </c>
      <c r="T1555">
        <v>0</v>
      </c>
      <c r="U1555">
        <v>840</v>
      </c>
      <c r="V1555">
        <v>840</v>
      </c>
      <c r="W1555">
        <v>200</v>
      </c>
      <c r="X1555">
        <v>0</v>
      </c>
      <c r="Y1555">
        <v>0</v>
      </c>
      <c r="Z1555">
        <v>0</v>
      </c>
      <c r="AD1555" s="1">
        <v>41930.333333333336</v>
      </c>
      <c r="AE1555" s="1">
        <v>41958.708333333336</v>
      </c>
      <c r="AG1555" s="1">
        <v>41905.333333333336</v>
      </c>
      <c r="AH1555" s="1">
        <v>41935.708333333336</v>
      </c>
      <c r="AI1555" s="1">
        <v>41905.333333333336</v>
      </c>
      <c r="AJ1555" s="1">
        <v>41935.708333333336</v>
      </c>
      <c r="AK1555" s="1">
        <v>41905.333333333336</v>
      </c>
      <c r="AL1555" s="1">
        <v>41935.708333333336</v>
      </c>
      <c r="AM1555" s="1">
        <v>41930.333333333336</v>
      </c>
      <c r="AN1555" s="1">
        <v>41958.708333333336</v>
      </c>
      <c r="AP1555" t="s">
        <v>113</v>
      </c>
      <c r="AU1555" t="s">
        <v>4042</v>
      </c>
      <c r="AY1555" t="s">
        <v>106</v>
      </c>
      <c r="AZ1555">
        <v>0</v>
      </c>
      <c r="BA1555">
        <v>0</v>
      </c>
      <c r="BD1555" s="3">
        <v>41321.661111111112</v>
      </c>
      <c r="BE1555" s="3">
        <v>41321.663888888892</v>
      </c>
      <c r="BF1555" t="s">
        <v>115</v>
      </c>
      <c r="BG1555" t="s">
        <v>115</v>
      </c>
      <c r="BH1555">
        <v>8149</v>
      </c>
      <c r="BM1555">
        <v>43550</v>
      </c>
      <c r="BR1555" t="s">
        <v>116</v>
      </c>
      <c r="BS1555" t="s">
        <v>117</v>
      </c>
      <c r="BU1555">
        <v>1</v>
      </c>
      <c r="BV1555" t="s">
        <v>118</v>
      </c>
      <c r="BX1555" t="s">
        <v>119</v>
      </c>
      <c r="BY1555" t="s">
        <v>119</v>
      </c>
      <c r="BZ1555" t="s">
        <v>119</v>
      </c>
      <c r="CA1555">
        <v>1</v>
      </c>
      <c r="CC1555" t="s">
        <v>120</v>
      </c>
      <c r="CH1555">
        <v>540</v>
      </c>
      <c r="CI1555">
        <v>36680</v>
      </c>
      <c r="CJ1555" t="s">
        <v>106</v>
      </c>
      <c r="CK1555" t="s">
        <v>106</v>
      </c>
      <c r="CL1555">
        <v>20</v>
      </c>
      <c r="CM1555" t="s">
        <v>2867</v>
      </c>
      <c r="CO1555">
        <v>124511</v>
      </c>
      <c r="CQ1555">
        <v>0</v>
      </c>
      <c r="CR1555">
        <v>0</v>
      </c>
      <c r="CS1555">
        <v>0</v>
      </c>
      <c r="CY1555" t="s">
        <v>123</v>
      </c>
      <c r="CZ1555" t="s">
        <v>124</v>
      </c>
      <c r="DD1555" t="str" cm="1">
        <f t="array" ref="DD1555:DE1555">TEXT(_xlfn.SEQUENCE(1, DATEDIF(AG1555, AH1555, "m") + 1, AG1555, 30), "YYYY-APMM")</f>
        <v>2014-AP09</v>
      </c>
      <c r="DE1555" t="str">
        <v>2014-AP10</v>
      </c>
      <c r="DN1555">
        <f t="shared" si="48"/>
        <v>420</v>
      </c>
      <c r="DO1555" t="str">
        <f t="shared" si="49"/>
        <v>LABOR- SUBCONTRACTOR</v>
      </c>
    </row>
    <row r="1556" spans="1:119" x14ac:dyDescent="0.35">
      <c r="A1556" t="s">
        <v>105</v>
      </c>
      <c r="B1556">
        <v>500841</v>
      </c>
      <c r="C1556">
        <v>6359</v>
      </c>
      <c r="D1556">
        <v>124517</v>
      </c>
      <c r="E1556">
        <v>13662</v>
      </c>
      <c r="F1556">
        <v>0</v>
      </c>
      <c r="G1556" t="s">
        <v>106</v>
      </c>
      <c r="H1556" t="s">
        <v>106</v>
      </c>
      <c r="I1556" t="s">
        <v>106</v>
      </c>
      <c r="J1556" t="s">
        <v>107</v>
      </c>
      <c r="K1556" t="s">
        <v>108</v>
      </c>
      <c r="L1556" t="s">
        <v>109</v>
      </c>
      <c r="M1556" t="s">
        <v>110</v>
      </c>
      <c r="N1556" t="s">
        <v>4043</v>
      </c>
      <c r="O1556" t="s">
        <v>3140</v>
      </c>
      <c r="P1556">
        <v>8166</v>
      </c>
      <c r="Q1556">
        <v>88</v>
      </c>
      <c r="R1556">
        <v>0</v>
      </c>
      <c r="S1556">
        <v>200</v>
      </c>
      <c r="T1556">
        <v>0</v>
      </c>
      <c r="U1556">
        <v>4272</v>
      </c>
      <c r="V1556">
        <v>4272</v>
      </c>
      <c r="W1556">
        <v>200</v>
      </c>
      <c r="X1556">
        <v>0</v>
      </c>
      <c r="Y1556">
        <v>0</v>
      </c>
      <c r="Z1556">
        <v>0</v>
      </c>
      <c r="AD1556" s="1">
        <v>41714.333333333336</v>
      </c>
      <c r="AE1556" s="1">
        <v>41742.708333333336</v>
      </c>
      <c r="AG1556" s="1">
        <v>41701.333333333336</v>
      </c>
      <c r="AH1556" s="1">
        <v>41729.708333333336</v>
      </c>
      <c r="AI1556" s="1">
        <v>41701.333333333336</v>
      </c>
      <c r="AJ1556" s="1">
        <v>41729.708333333336</v>
      </c>
      <c r="AK1556" s="1">
        <v>41701.333333333336</v>
      </c>
      <c r="AL1556" s="1">
        <v>41729.708333333336</v>
      </c>
      <c r="AM1556" s="1">
        <v>41714.333333333336</v>
      </c>
      <c r="AN1556" s="1">
        <v>41742.708333333336</v>
      </c>
      <c r="AP1556" t="s">
        <v>113</v>
      </c>
      <c r="AU1556" t="s">
        <v>4044</v>
      </c>
      <c r="AY1556" t="s">
        <v>106</v>
      </c>
      <c r="AZ1556">
        <v>0</v>
      </c>
      <c r="BA1556">
        <v>0</v>
      </c>
      <c r="BD1556" s="3">
        <v>41321.661111111112</v>
      </c>
      <c r="BE1556" s="3">
        <v>41321.663888888892</v>
      </c>
      <c r="BF1556" t="s">
        <v>115</v>
      </c>
      <c r="BG1556" t="s">
        <v>115</v>
      </c>
      <c r="BH1556">
        <v>8149</v>
      </c>
      <c r="BM1556">
        <v>43430</v>
      </c>
      <c r="BR1556" t="s">
        <v>1304</v>
      </c>
      <c r="BS1556" t="s">
        <v>1305</v>
      </c>
      <c r="BU1556">
        <v>1</v>
      </c>
      <c r="BV1556" t="s">
        <v>118</v>
      </c>
      <c r="BX1556" t="s">
        <v>119</v>
      </c>
      <c r="BY1556" t="s">
        <v>119</v>
      </c>
      <c r="BZ1556" t="s">
        <v>119</v>
      </c>
      <c r="CA1556">
        <v>1</v>
      </c>
      <c r="CC1556" t="s">
        <v>120</v>
      </c>
      <c r="CH1556">
        <v>540</v>
      </c>
      <c r="CI1556">
        <v>36500</v>
      </c>
      <c r="CJ1556" t="s">
        <v>106</v>
      </c>
      <c r="CK1556" t="s">
        <v>106</v>
      </c>
      <c r="CL1556">
        <v>15</v>
      </c>
      <c r="CM1556" t="s">
        <v>2963</v>
      </c>
      <c r="CO1556">
        <v>124516</v>
      </c>
      <c r="CQ1556">
        <v>0</v>
      </c>
      <c r="CR1556">
        <v>0</v>
      </c>
      <c r="CS1556">
        <v>0</v>
      </c>
      <c r="CY1556" t="s">
        <v>123</v>
      </c>
      <c r="CZ1556" t="s">
        <v>124</v>
      </c>
      <c r="DD1556" t="str" cm="1">
        <f t="array" ref="DD1556">TEXT(_xlfn.SEQUENCE(1, DATEDIF(AG1556, AH1556, "m") + 1, AG1556, 30), "YYYY-APMM")</f>
        <v>2014-AP03</v>
      </c>
      <c r="DN1556">
        <f t="shared" si="48"/>
        <v>4272</v>
      </c>
      <c r="DO1556" t="str">
        <f t="shared" si="49"/>
        <v>CARPENTERS SK</v>
      </c>
    </row>
    <row r="1557" spans="1:119" x14ac:dyDescent="0.35">
      <c r="A1557" t="s">
        <v>105</v>
      </c>
      <c r="B1557">
        <v>500842</v>
      </c>
      <c r="C1557">
        <v>6359</v>
      </c>
      <c r="D1557">
        <v>124517</v>
      </c>
      <c r="E1557">
        <v>13662</v>
      </c>
      <c r="F1557">
        <v>0</v>
      </c>
      <c r="G1557" t="s">
        <v>106</v>
      </c>
      <c r="H1557" t="s">
        <v>106</v>
      </c>
      <c r="I1557" t="s">
        <v>106</v>
      </c>
      <c r="J1557" t="s">
        <v>107</v>
      </c>
      <c r="K1557" t="s">
        <v>108</v>
      </c>
      <c r="L1557" t="s">
        <v>109</v>
      </c>
      <c r="M1557" t="s">
        <v>110</v>
      </c>
      <c r="N1557" t="s">
        <v>4045</v>
      </c>
      <c r="O1557" t="s">
        <v>3143</v>
      </c>
      <c r="P1557">
        <v>8167</v>
      </c>
      <c r="Q1557">
        <v>88</v>
      </c>
      <c r="R1557">
        <v>0</v>
      </c>
      <c r="S1557">
        <v>184</v>
      </c>
      <c r="T1557">
        <v>0</v>
      </c>
      <c r="U1557">
        <v>427</v>
      </c>
      <c r="V1557">
        <v>427</v>
      </c>
      <c r="W1557">
        <v>184</v>
      </c>
      <c r="X1557">
        <v>0</v>
      </c>
      <c r="Y1557">
        <v>0</v>
      </c>
      <c r="Z1557">
        <v>0</v>
      </c>
      <c r="AD1557" s="1">
        <v>41723.333333333336</v>
      </c>
      <c r="AE1557" s="1">
        <v>41749.708333333336</v>
      </c>
      <c r="AG1557" s="1">
        <v>41710.333333333336</v>
      </c>
      <c r="AH1557" s="1">
        <v>41736.708333333336</v>
      </c>
      <c r="AI1557" s="1">
        <v>41710.333333333336</v>
      </c>
      <c r="AJ1557" s="1">
        <v>41736.708333333336</v>
      </c>
      <c r="AK1557" s="1">
        <v>41710.333333333336</v>
      </c>
      <c r="AL1557" s="1">
        <v>41736.708333333336</v>
      </c>
      <c r="AM1557" s="1">
        <v>41723.333333333336</v>
      </c>
      <c r="AN1557" s="1">
        <v>41749.708333333336</v>
      </c>
      <c r="AP1557" t="s">
        <v>113</v>
      </c>
      <c r="AU1557" t="s">
        <v>4046</v>
      </c>
      <c r="AY1557" t="s">
        <v>106</v>
      </c>
      <c r="AZ1557">
        <v>0</v>
      </c>
      <c r="BA1557">
        <v>0</v>
      </c>
      <c r="BD1557" s="3">
        <v>41321.661111111112</v>
      </c>
      <c r="BE1557" s="3">
        <v>41321.663888888892</v>
      </c>
      <c r="BF1557" t="s">
        <v>115</v>
      </c>
      <c r="BG1557" t="s">
        <v>115</v>
      </c>
      <c r="BH1557">
        <v>8149</v>
      </c>
      <c r="BM1557">
        <v>43440</v>
      </c>
      <c r="BR1557" t="s">
        <v>3145</v>
      </c>
      <c r="BS1557" t="s">
        <v>3146</v>
      </c>
      <c r="BU1557">
        <v>1</v>
      </c>
      <c r="BV1557" t="s">
        <v>118</v>
      </c>
      <c r="BX1557" t="s">
        <v>119</v>
      </c>
      <c r="BY1557" t="s">
        <v>119</v>
      </c>
      <c r="BZ1557" t="s">
        <v>119</v>
      </c>
      <c r="CA1557">
        <v>1</v>
      </c>
      <c r="CC1557" t="s">
        <v>120</v>
      </c>
      <c r="CH1557">
        <v>540</v>
      </c>
      <c r="CI1557">
        <v>36500</v>
      </c>
      <c r="CJ1557" t="s">
        <v>106</v>
      </c>
      <c r="CK1557" t="s">
        <v>106</v>
      </c>
      <c r="CL1557">
        <v>15</v>
      </c>
      <c r="CM1557" t="s">
        <v>2963</v>
      </c>
      <c r="CO1557">
        <v>124516</v>
      </c>
      <c r="CQ1557">
        <v>0</v>
      </c>
      <c r="CR1557">
        <v>0</v>
      </c>
      <c r="CS1557">
        <v>0</v>
      </c>
      <c r="CY1557" t="s">
        <v>123</v>
      </c>
      <c r="CZ1557" t="s">
        <v>124</v>
      </c>
      <c r="DD1557" t="str" cm="1">
        <f t="array" ref="DD1557">TEXT(_xlfn.SEQUENCE(1, DATEDIF(AG1557, AH1557, "m") + 1, AG1557, 30), "YYYY-APMM")</f>
        <v>2014-AP03</v>
      </c>
      <c r="DN1557">
        <f t="shared" si="48"/>
        <v>427</v>
      </c>
      <c r="DO1557" t="str">
        <f t="shared" si="49"/>
        <v>CONCRETE MASON SK</v>
      </c>
    </row>
    <row r="1558" spans="1:119" x14ac:dyDescent="0.35">
      <c r="A1558" t="s">
        <v>105</v>
      </c>
      <c r="B1558">
        <v>500843</v>
      </c>
      <c r="C1558">
        <v>6359</v>
      </c>
      <c r="D1558">
        <v>124517</v>
      </c>
      <c r="E1558">
        <v>13662</v>
      </c>
      <c r="F1558">
        <v>0</v>
      </c>
      <c r="G1558" t="s">
        <v>106</v>
      </c>
      <c r="H1558" t="s">
        <v>106</v>
      </c>
      <c r="I1558" t="s">
        <v>106</v>
      </c>
      <c r="J1558" t="s">
        <v>107</v>
      </c>
      <c r="K1558" t="s">
        <v>108</v>
      </c>
      <c r="L1558" t="s">
        <v>109</v>
      </c>
      <c r="M1558" t="s">
        <v>110</v>
      </c>
      <c r="N1558" t="s">
        <v>4047</v>
      </c>
      <c r="O1558" t="s">
        <v>3164</v>
      </c>
      <c r="P1558">
        <v>8165</v>
      </c>
      <c r="Q1558">
        <v>88</v>
      </c>
      <c r="R1558">
        <v>0</v>
      </c>
      <c r="S1558">
        <v>200</v>
      </c>
      <c r="T1558">
        <v>0</v>
      </c>
      <c r="U1558">
        <v>23850.75</v>
      </c>
      <c r="V1558">
        <v>23850.75</v>
      </c>
      <c r="W1558">
        <v>200</v>
      </c>
      <c r="X1558">
        <v>0</v>
      </c>
      <c r="Y1558">
        <v>0</v>
      </c>
      <c r="Z1558">
        <v>0</v>
      </c>
      <c r="AD1558" s="1">
        <v>41727.333333333336</v>
      </c>
      <c r="AE1558" s="1">
        <v>41755.708333333336</v>
      </c>
      <c r="AG1558" s="1">
        <v>41714.333333333336</v>
      </c>
      <c r="AH1558" s="1">
        <v>41742.708333333336</v>
      </c>
      <c r="AI1558" s="1">
        <v>41714.333333333336</v>
      </c>
      <c r="AJ1558" s="1">
        <v>41742.708333333336</v>
      </c>
      <c r="AK1558" s="1">
        <v>41714.333333333336</v>
      </c>
      <c r="AL1558" s="1">
        <v>41742.708333333336</v>
      </c>
      <c r="AM1558" s="1">
        <v>41727.333333333336</v>
      </c>
      <c r="AN1558" s="1">
        <v>41755.708333333336</v>
      </c>
      <c r="AP1558" t="s">
        <v>113</v>
      </c>
      <c r="AU1558" t="e">
        <f>+ABaOB76RruO8KBcmRSwNg</f>
        <v>#NAME?</v>
      </c>
      <c r="AY1558" t="s">
        <v>106</v>
      </c>
      <c r="AZ1558">
        <v>0</v>
      </c>
      <c r="BA1558">
        <v>0</v>
      </c>
      <c r="BD1558" s="3">
        <v>41321.661111111112</v>
      </c>
      <c r="BE1558" s="3">
        <v>41321.663888888892</v>
      </c>
      <c r="BF1558" t="s">
        <v>115</v>
      </c>
      <c r="BG1558" t="s">
        <v>115</v>
      </c>
      <c r="BH1558">
        <v>8149</v>
      </c>
      <c r="BM1558">
        <v>43420</v>
      </c>
      <c r="BR1558" t="s">
        <v>3122</v>
      </c>
      <c r="BS1558" t="s">
        <v>3123</v>
      </c>
      <c r="BU1558">
        <v>1</v>
      </c>
      <c r="BV1558" t="s">
        <v>118</v>
      </c>
      <c r="BX1558" t="s">
        <v>119</v>
      </c>
      <c r="BY1558" t="s">
        <v>119</v>
      </c>
      <c r="BZ1558" t="s">
        <v>119</v>
      </c>
      <c r="CA1558">
        <v>1</v>
      </c>
      <c r="CC1558" t="s">
        <v>120</v>
      </c>
      <c r="CH1558">
        <v>540</v>
      </c>
      <c r="CI1558">
        <v>36500</v>
      </c>
      <c r="CJ1558" t="s">
        <v>106</v>
      </c>
      <c r="CK1558" t="s">
        <v>106</v>
      </c>
      <c r="CL1558">
        <v>15</v>
      </c>
      <c r="CM1558" t="s">
        <v>2963</v>
      </c>
      <c r="CO1558">
        <v>124516</v>
      </c>
      <c r="CQ1558">
        <v>0</v>
      </c>
      <c r="CR1558">
        <v>0</v>
      </c>
      <c r="CS1558">
        <v>0</v>
      </c>
      <c r="CY1558" t="s">
        <v>123</v>
      </c>
      <c r="CZ1558" t="s">
        <v>124</v>
      </c>
      <c r="DD1558" t="str" cm="1">
        <f t="array" ref="DD1558">TEXT(_xlfn.SEQUENCE(1, DATEDIF(AG1558, AH1558, "m") + 1, AG1558, 30), "YYYY-APMM")</f>
        <v>2014-AP03</v>
      </c>
      <c r="DN1558">
        <f t="shared" si="48"/>
        <v>23850.75</v>
      </c>
      <c r="DO1558" t="str">
        <f t="shared" si="49"/>
        <v>STEEL FIXERS SK</v>
      </c>
    </row>
    <row r="1559" spans="1:119" x14ac:dyDescent="0.35">
      <c r="A1559" t="s">
        <v>105</v>
      </c>
      <c r="B1559">
        <v>500844</v>
      </c>
      <c r="C1559">
        <v>6359</v>
      </c>
      <c r="D1559">
        <v>124517</v>
      </c>
      <c r="E1559">
        <v>13662</v>
      </c>
      <c r="F1559">
        <v>0</v>
      </c>
      <c r="G1559" t="s">
        <v>106</v>
      </c>
      <c r="H1559" t="s">
        <v>106</v>
      </c>
      <c r="I1559" t="s">
        <v>106</v>
      </c>
      <c r="J1559" t="s">
        <v>107</v>
      </c>
      <c r="K1559" t="s">
        <v>108</v>
      </c>
      <c r="L1559" t="s">
        <v>109</v>
      </c>
      <c r="M1559" t="s">
        <v>110</v>
      </c>
      <c r="N1559" t="s">
        <v>4048</v>
      </c>
      <c r="O1559" t="s">
        <v>3167</v>
      </c>
      <c r="P1559">
        <v>8167</v>
      </c>
      <c r="Q1559">
        <v>88</v>
      </c>
      <c r="R1559">
        <v>0</v>
      </c>
      <c r="S1559">
        <v>112</v>
      </c>
      <c r="T1559">
        <v>0</v>
      </c>
      <c r="U1559">
        <v>1610</v>
      </c>
      <c r="V1559">
        <v>1610</v>
      </c>
      <c r="W1559">
        <v>112</v>
      </c>
      <c r="X1559">
        <v>0</v>
      </c>
      <c r="Y1559">
        <v>0</v>
      </c>
      <c r="Z1559">
        <v>0</v>
      </c>
      <c r="AD1559" s="1">
        <v>41743.333333333336</v>
      </c>
      <c r="AE1559" s="1">
        <v>41758.708333333336</v>
      </c>
      <c r="AG1559" s="1">
        <v>41730.333333333336</v>
      </c>
      <c r="AH1559" s="1">
        <v>41745.708333333336</v>
      </c>
      <c r="AI1559" s="1">
        <v>41730.333333333336</v>
      </c>
      <c r="AJ1559" s="1">
        <v>41745.708333333336</v>
      </c>
      <c r="AK1559" s="1">
        <v>41730.333333333336</v>
      </c>
      <c r="AL1559" s="1">
        <v>41745.708333333336</v>
      </c>
      <c r="AM1559" s="1">
        <v>41743.333333333336</v>
      </c>
      <c r="AN1559" s="1">
        <v>41758.708333333336</v>
      </c>
      <c r="AP1559" t="s">
        <v>113</v>
      </c>
      <c r="AU1559" t="s">
        <v>4049</v>
      </c>
      <c r="AY1559" t="s">
        <v>106</v>
      </c>
      <c r="AZ1559">
        <v>0</v>
      </c>
      <c r="BA1559">
        <v>0</v>
      </c>
      <c r="BD1559" s="3">
        <v>41321.661111111112</v>
      </c>
      <c r="BE1559" s="3">
        <v>41321.663888888892</v>
      </c>
      <c r="BF1559" t="s">
        <v>115</v>
      </c>
      <c r="BG1559" t="s">
        <v>115</v>
      </c>
      <c r="BH1559">
        <v>8149</v>
      </c>
      <c r="BM1559">
        <v>43440</v>
      </c>
      <c r="BR1559" t="s">
        <v>3145</v>
      </c>
      <c r="BS1559" t="s">
        <v>3146</v>
      </c>
      <c r="BU1559">
        <v>1</v>
      </c>
      <c r="BV1559" t="s">
        <v>118</v>
      </c>
      <c r="BX1559" t="s">
        <v>119</v>
      </c>
      <c r="BY1559" t="s">
        <v>119</v>
      </c>
      <c r="BZ1559" t="s">
        <v>119</v>
      </c>
      <c r="CA1559">
        <v>1</v>
      </c>
      <c r="CC1559" t="s">
        <v>120</v>
      </c>
      <c r="CH1559">
        <v>540</v>
      </c>
      <c r="CI1559">
        <v>36500</v>
      </c>
      <c r="CJ1559" t="s">
        <v>106</v>
      </c>
      <c r="CK1559" t="s">
        <v>106</v>
      </c>
      <c r="CL1559">
        <v>15</v>
      </c>
      <c r="CM1559" t="s">
        <v>2963</v>
      </c>
      <c r="CO1559">
        <v>124516</v>
      </c>
      <c r="CQ1559">
        <v>0</v>
      </c>
      <c r="CR1559">
        <v>0</v>
      </c>
      <c r="CS1559">
        <v>0</v>
      </c>
      <c r="CY1559" t="s">
        <v>123</v>
      </c>
      <c r="CZ1559" t="s">
        <v>124</v>
      </c>
      <c r="DD1559" t="str" cm="1">
        <f t="array" ref="DD1559">TEXT(_xlfn.SEQUENCE(1, DATEDIF(AG1559, AH1559, "m") + 1, AG1559, 30), "YYYY-APMM")</f>
        <v>2014-AP04</v>
      </c>
      <c r="DN1559">
        <f t="shared" si="48"/>
        <v>1610</v>
      </c>
      <c r="DO1559" t="str">
        <f t="shared" si="49"/>
        <v>CONCRETE MASON SK</v>
      </c>
    </row>
    <row r="1560" spans="1:119" x14ac:dyDescent="0.35">
      <c r="A1560" t="s">
        <v>105</v>
      </c>
      <c r="B1560">
        <v>500845</v>
      </c>
      <c r="C1560">
        <v>6359</v>
      </c>
      <c r="D1560">
        <v>124518</v>
      </c>
      <c r="E1560">
        <v>13662</v>
      </c>
      <c r="F1560">
        <v>0</v>
      </c>
      <c r="G1560" t="s">
        <v>106</v>
      </c>
      <c r="H1560" t="s">
        <v>106</v>
      </c>
      <c r="I1560" t="s">
        <v>106</v>
      </c>
      <c r="J1560" t="s">
        <v>107</v>
      </c>
      <c r="K1560" t="s">
        <v>108</v>
      </c>
      <c r="L1560" t="s">
        <v>109</v>
      </c>
      <c r="M1560" t="s">
        <v>110</v>
      </c>
      <c r="N1560" t="s">
        <v>4050</v>
      </c>
      <c r="O1560" t="s">
        <v>3140</v>
      </c>
      <c r="P1560">
        <v>8166</v>
      </c>
      <c r="Q1560">
        <v>104</v>
      </c>
      <c r="R1560">
        <v>0</v>
      </c>
      <c r="S1560">
        <v>144</v>
      </c>
      <c r="T1560">
        <v>0</v>
      </c>
      <c r="U1560">
        <v>1470</v>
      </c>
      <c r="V1560">
        <v>1470</v>
      </c>
      <c r="W1560">
        <v>144</v>
      </c>
      <c r="X1560">
        <v>0</v>
      </c>
      <c r="Y1560">
        <v>0</v>
      </c>
      <c r="Z1560">
        <v>0</v>
      </c>
      <c r="AD1560" s="1">
        <v>41751.333333333336</v>
      </c>
      <c r="AE1560" s="1">
        <v>41771.708333333336</v>
      </c>
      <c r="AG1560" s="1">
        <v>41736.333333333336</v>
      </c>
      <c r="AH1560" s="1">
        <v>41756.708333333336</v>
      </c>
      <c r="AI1560" s="1">
        <v>41736.333333333336</v>
      </c>
      <c r="AJ1560" s="1">
        <v>41756.708333333336</v>
      </c>
      <c r="AK1560" s="1">
        <v>41736.333333333336</v>
      </c>
      <c r="AL1560" s="1">
        <v>41756.708333333336</v>
      </c>
      <c r="AM1560" s="1">
        <v>41751.333333333336</v>
      </c>
      <c r="AN1560" s="1">
        <v>41771.708333333336</v>
      </c>
      <c r="AP1560" t="s">
        <v>113</v>
      </c>
      <c r="AU1560" t="s">
        <v>4051</v>
      </c>
      <c r="AY1560" t="s">
        <v>106</v>
      </c>
      <c r="AZ1560">
        <v>0</v>
      </c>
      <c r="BA1560">
        <v>0</v>
      </c>
      <c r="BD1560" s="3">
        <v>41321.661111111112</v>
      </c>
      <c r="BE1560" s="3">
        <v>41321.663888888892</v>
      </c>
      <c r="BF1560" t="s">
        <v>115</v>
      </c>
      <c r="BG1560" t="s">
        <v>115</v>
      </c>
      <c r="BH1560">
        <v>8149</v>
      </c>
      <c r="BM1560">
        <v>43430</v>
      </c>
      <c r="BR1560" t="s">
        <v>1304</v>
      </c>
      <c r="BS1560" t="s">
        <v>1305</v>
      </c>
      <c r="BU1560">
        <v>1</v>
      </c>
      <c r="BV1560" t="s">
        <v>118</v>
      </c>
      <c r="BX1560" t="s">
        <v>119</v>
      </c>
      <c r="BY1560" t="s">
        <v>119</v>
      </c>
      <c r="BZ1560" t="s">
        <v>119</v>
      </c>
      <c r="CA1560">
        <v>1</v>
      </c>
      <c r="CC1560" t="s">
        <v>120</v>
      </c>
      <c r="CH1560">
        <v>540</v>
      </c>
      <c r="CI1560">
        <v>36510</v>
      </c>
      <c r="CJ1560" t="s">
        <v>106</v>
      </c>
      <c r="CK1560" t="s">
        <v>106</v>
      </c>
      <c r="CL1560">
        <v>20</v>
      </c>
      <c r="CM1560" t="s">
        <v>2867</v>
      </c>
      <c r="CO1560">
        <v>124516</v>
      </c>
      <c r="CQ1560">
        <v>0</v>
      </c>
      <c r="CR1560">
        <v>0</v>
      </c>
      <c r="CS1560">
        <v>0</v>
      </c>
      <c r="CY1560" t="s">
        <v>123</v>
      </c>
      <c r="CZ1560" t="s">
        <v>124</v>
      </c>
      <c r="DD1560" t="str" cm="1">
        <f t="array" ref="DD1560">TEXT(_xlfn.SEQUENCE(1, DATEDIF(AG1560, AH1560, "m") + 1, AG1560, 30), "YYYY-APMM")</f>
        <v>2014-AP04</v>
      </c>
      <c r="DN1560">
        <f t="shared" si="48"/>
        <v>1470</v>
      </c>
      <c r="DO1560" t="str">
        <f t="shared" si="49"/>
        <v>CARPENTERS SK</v>
      </c>
    </row>
    <row r="1561" spans="1:119" x14ac:dyDescent="0.35">
      <c r="A1561" t="s">
        <v>105</v>
      </c>
      <c r="B1561">
        <v>500846</v>
      </c>
      <c r="C1561">
        <v>6359</v>
      </c>
      <c r="D1561">
        <v>124518</v>
      </c>
      <c r="E1561">
        <v>13662</v>
      </c>
      <c r="F1561">
        <v>0</v>
      </c>
      <c r="G1561" t="s">
        <v>106</v>
      </c>
      <c r="H1561" t="s">
        <v>106</v>
      </c>
      <c r="I1561" t="s">
        <v>106</v>
      </c>
      <c r="J1561" t="s">
        <v>107</v>
      </c>
      <c r="K1561" t="s">
        <v>108</v>
      </c>
      <c r="L1561" t="s">
        <v>109</v>
      </c>
      <c r="M1561" t="s">
        <v>110</v>
      </c>
      <c r="N1561" t="s">
        <v>4052</v>
      </c>
      <c r="O1561" t="s">
        <v>3143</v>
      </c>
      <c r="P1561">
        <v>8167</v>
      </c>
      <c r="Q1561">
        <v>104</v>
      </c>
      <c r="R1561">
        <v>0</v>
      </c>
      <c r="S1561">
        <v>136</v>
      </c>
      <c r="T1561">
        <v>0</v>
      </c>
      <c r="U1561">
        <v>101.5</v>
      </c>
      <c r="V1561">
        <v>101.5</v>
      </c>
      <c r="W1561">
        <v>136</v>
      </c>
      <c r="X1561">
        <v>0</v>
      </c>
      <c r="Y1561">
        <v>0</v>
      </c>
      <c r="Z1561">
        <v>0</v>
      </c>
      <c r="AD1561" s="1">
        <v>41755.333333333336</v>
      </c>
      <c r="AE1561" s="1">
        <v>41773.708333333336</v>
      </c>
      <c r="AG1561" s="1">
        <v>41739.333333333336</v>
      </c>
      <c r="AH1561" s="1">
        <v>41758.708333333336</v>
      </c>
      <c r="AI1561" s="1">
        <v>41739.333333333336</v>
      </c>
      <c r="AJ1561" s="1">
        <v>41758.708333333336</v>
      </c>
      <c r="AK1561" s="1">
        <v>41739.333333333336</v>
      </c>
      <c r="AL1561" s="1">
        <v>41758.708333333336</v>
      </c>
      <c r="AM1561" s="1">
        <v>41755.333333333336</v>
      </c>
      <c r="AN1561" s="1">
        <v>41773.708333333336</v>
      </c>
      <c r="AP1561" t="s">
        <v>113</v>
      </c>
      <c r="AU1561" t="s">
        <v>4053</v>
      </c>
      <c r="AY1561" t="s">
        <v>106</v>
      </c>
      <c r="AZ1561">
        <v>0</v>
      </c>
      <c r="BA1561">
        <v>0</v>
      </c>
      <c r="BD1561" s="3">
        <v>41321.661111111112</v>
      </c>
      <c r="BE1561" s="3">
        <v>41321.663888888892</v>
      </c>
      <c r="BF1561" t="s">
        <v>115</v>
      </c>
      <c r="BG1561" t="s">
        <v>115</v>
      </c>
      <c r="BH1561">
        <v>8149</v>
      </c>
      <c r="BM1561">
        <v>43440</v>
      </c>
      <c r="BR1561" t="s">
        <v>3145</v>
      </c>
      <c r="BS1561" t="s">
        <v>3146</v>
      </c>
      <c r="BU1561">
        <v>1</v>
      </c>
      <c r="BV1561" t="s">
        <v>118</v>
      </c>
      <c r="BX1561" t="s">
        <v>119</v>
      </c>
      <c r="BY1561" t="s">
        <v>119</v>
      </c>
      <c r="BZ1561" t="s">
        <v>119</v>
      </c>
      <c r="CA1561">
        <v>1</v>
      </c>
      <c r="CC1561" t="s">
        <v>120</v>
      </c>
      <c r="CH1561">
        <v>540</v>
      </c>
      <c r="CI1561">
        <v>36510</v>
      </c>
      <c r="CJ1561" t="s">
        <v>106</v>
      </c>
      <c r="CK1561" t="s">
        <v>106</v>
      </c>
      <c r="CL1561">
        <v>20</v>
      </c>
      <c r="CM1561" t="s">
        <v>2867</v>
      </c>
      <c r="CO1561">
        <v>124516</v>
      </c>
      <c r="CQ1561">
        <v>0</v>
      </c>
      <c r="CR1561">
        <v>0</v>
      </c>
      <c r="CS1561">
        <v>0</v>
      </c>
      <c r="CY1561" t="s">
        <v>123</v>
      </c>
      <c r="CZ1561" t="s">
        <v>124</v>
      </c>
      <c r="DD1561" t="str" cm="1">
        <f t="array" ref="DD1561">TEXT(_xlfn.SEQUENCE(1, DATEDIF(AG1561, AH1561, "m") + 1, AG1561, 30), "YYYY-APMM")</f>
        <v>2014-AP04</v>
      </c>
      <c r="DN1561">
        <f t="shared" si="48"/>
        <v>101.5</v>
      </c>
      <c r="DO1561" t="str">
        <f t="shared" si="49"/>
        <v>CONCRETE MASON SK</v>
      </c>
    </row>
    <row r="1562" spans="1:119" x14ac:dyDescent="0.35">
      <c r="A1562" t="s">
        <v>105</v>
      </c>
      <c r="B1562">
        <v>500847</v>
      </c>
      <c r="C1562">
        <v>6359</v>
      </c>
      <c r="D1562">
        <v>124518</v>
      </c>
      <c r="E1562">
        <v>13662</v>
      </c>
      <c r="F1562">
        <v>0</v>
      </c>
      <c r="G1562" t="s">
        <v>106</v>
      </c>
      <c r="H1562" t="s">
        <v>106</v>
      </c>
      <c r="I1562" t="s">
        <v>106</v>
      </c>
      <c r="J1562" t="s">
        <v>107</v>
      </c>
      <c r="K1562" t="s">
        <v>108</v>
      </c>
      <c r="L1562" t="s">
        <v>109</v>
      </c>
      <c r="M1562" t="s">
        <v>110</v>
      </c>
      <c r="N1562" t="s">
        <v>4054</v>
      </c>
      <c r="O1562" t="s">
        <v>3148</v>
      </c>
      <c r="P1562">
        <v>8165</v>
      </c>
      <c r="Q1562">
        <v>104</v>
      </c>
      <c r="R1562">
        <v>0</v>
      </c>
      <c r="S1562">
        <v>160</v>
      </c>
      <c r="T1562">
        <v>0</v>
      </c>
      <c r="U1562">
        <v>4303.25</v>
      </c>
      <c r="V1562">
        <v>4303.25</v>
      </c>
      <c r="W1562">
        <v>160</v>
      </c>
      <c r="X1562">
        <v>0</v>
      </c>
      <c r="Y1562">
        <v>0</v>
      </c>
      <c r="Z1562">
        <v>0</v>
      </c>
      <c r="AD1562" s="1">
        <v>41757.333333333336</v>
      </c>
      <c r="AE1562" s="1">
        <v>41779.708333333336</v>
      </c>
      <c r="AG1562" s="1">
        <v>41742.333333333336</v>
      </c>
      <c r="AH1562" s="1">
        <v>41764.708333333336</v>
      </c>
      <c r="AI1562" s="1">
        <v>41742.333333333336</v>
      </c>
      <c r="AJ1562" s="1">
        <v>41764.708333333336</v>
      </c>
      <c r="AK1562" s="1">
        <v>41742.333333333336</v>
      </c>
      <c r="AL1562" s="1">
        <v>41764.708333333336</v>
      </c>
      <c r="AM1562" s="1">
        <v>41757.333333333336</v>
      </c>
      <c r="AN1562" s="1">
        <v>41779.708333333336</v>
      </c>
      <c r="AP1562" t="s">
        <v>113</v>
      </c>
      <c r="AU1562" t="s">
        <v>4055</v>
      </c>
      <c r="AY1562" t="s">
        <v>106</v>
      </c>
      <c r="AZ1562">
        <v>0</v>
      </c>
      <c r="BA1562">
        <v>0</v>
      </c>
      <c r="BD1562" s="3">
        <v>41321.661111111112</v>
      </c>
      <c r="BE1562" s="3">
        <v>41321.663888888892</v>
      </c>
      <c r="BF1562" t="s">
        <v>115</v>
      </c>
      <c r="BG1562" t="s">
        <v>115</v>
      </c>
      <c r="BH1562">
        <v>8149</v>
      </c>
      <c r="BM1562">
        <v>43420</v>
      </c>
      <c r="BR1562" t="s">
        <v>3122</v>
      </c>
      <c r="BS1562" t="s">
        <v>3123</v>
      </c>
      <c r="BU1562">
        <v>1</v>
      </c>
      <c r="BV1562" t="s">
        <v>118</v>
      </c>
      <c r="BX1562" t="s">
        <v>119</v>
      </c>
      <c r="BY1562" t="s">
        <v>119</v>
      </c>
      <c r="BZ1562" t="s">
        <v>119</v>
      </c>
      <c r="CA1562">
        <v>1</v>
      </c>
      <c r="CC1562" t="s">
        <v>120</v>
      </c>
      <c r="CH1562">
        <v>540</v>
      </c>
      <c r="CI1562">
        <v>36510</v>
      </c>
      <c r="CJ1562" t="s">
        <v>106</v>
      </c>
      <c r="CK1562" t="s">
        <v>106</v>
      </c>
      <c r="CL1562">
        <v>20</v>
      </c>
      <c r="CM1562" t="s">
        <v>2867</v>
      </c>
      <c r="CO1562">
        <v>124516</v>
      </c>
      <c r="CQ1562">
        <v>0</v>
      </c>
      <c r="CR1562">
        <v>0</v>
      </c>
      <c r="CS1562">
        <v>0</v>
      </c>
      <c r="CY1562" t="s">
        <v>123</v>
      </c>
      <c r="CZ1562" t="s">
        <v>124</v>
      </c>
      <c r="DD1562" t="str" cm="1">
        <f t="array" ref="DD1562">TEXT(_xlfn.SEQUENCE(1, DATEDIF(AG1562, AH1562, "m") + 1, AG1562, 30), "YYYY-APMM")</f>
        <v>2014-AP04</v>
      </c>
      <c r="DN1562">
        <f t="shared" si="48"/>
        <v>4303.25</v>
      </c>
      <c r="DO1562" t="str">
        <f t="shared" si="49"/>
        <v>STEEL FIXERS SK</v>
      </c>
    </row>
    <row r="1563" spans="1:119" x14ac:dyDescent="0.35">
      <c r="A1563" t="s">
        <v>105</v>
      </c>
      <c r="B1563">
        <v>500848</v>
      </c>
      <c r="C1563">
        <v>6359</v>
      </c>
      <c r="D1563">
        <v>124518</v>
      </c>
      <c r="E1563">
        <v>13662</v>
      </c>
      <c r="F1563">
        <v>0</v>
      </c>
      <c r="G1563" t="s">
        <v>106</v>
      </c>
      <c r="H1563" t="s">
        <v>106</v>
      </c>
      <c r="I1563" t="s">
        <v>106</v>
      </c>
      <c r="J1563" t="s">
        <v>107</v>
      </c>
      <c r="K1563" t="s">
        <v>108</v>
      </c>
      <c r="L1563" t="s">
        <v>109</v>
      </c>
      <c r="M1563" t="s">
        <v>110</v>
      </c>
      <c r="N1563" t="s">
        <v>4056</v>
      </c>
      <c r="O1563" t="s">
        <v>3151</v>
      </c>
      <c r="P1563">
        <v>8167</v>
      </c>
      <c r="Q1563">
        <v>104</v>
      </c>
      <c r="R1563">
        <v>0</v>
      </c>
      <c r="S1563">
        <v>104</v>
      </c>
      <c r="T1563">
        <v>0</v>
      </c>
      <c r="U1563">
        <v>350</v>
      </c>
      <c r="V1563">
        <v>350</v>
      </c>
      <c r="W1563">
        <v>104</v>
      </c>
      <c r="X1563">
        <v>0</v>
      </c>
      <c r="Y1563">
        <v>0</v>
      </c>
      <c r="Z1563">
        <v>0</v>
      </c>
      <c r="AD1563" s="1">
        <v>41771.333333333336</v>
      </c>
      <c r="AE1563" s="1">
        <v>41785.708333333336</v>
      </c>
      <c r="AG1563" s="1">
        <v>41756.333333333336</v>
      </c>
      <c r="AH1563" s="1">
        <v>41770.708333333336</v>
      </c>
      <c r="AI1563" s="1">
        <v>41756.333333333336</v>
      </c>
      <c r="AJ1563" s="1">
        <v>41770.708333333336</v>
      </c>
      <c r="AK1563" s="1">
        <v>41756.333333333336</v>
      </c>
      <c r="AL1563" s="1">
        <v>41770.708333333336</v>
      </c>
      <c r="AM1563" s="1">
        <v>41771.333333333336</v>
      </c>
      <c r="AN1563" s="1">
        <v>41785.708333333336</v>
      </c>
      <c r="AP1563" t="s">
        <v>113</v>
      </c>
      <c r="AU1563" t="s">
        <v>4057</v>
      </c>
      <c r="AY1563" t="s">
        <v>106</v>
      </c>
      <c r="AZ1563">
        <v>0</v>
      </c>
      <c r="BA1563">
        <v>0</v>
      </c>
      <c r="BD1563" s="3">
        <v>41321.661111111112</v>
      </c>
      <c r="BE1563" s="3">
        <v>41321.663888888892</v>
      </c>
      <c r="BF1563" t="s">
        <v>115</v>
      </c>
      <c r="BG1563" t="s">
        <v>115</v>
      </c>
      <c r="BH1563">
        <v>8149</v>
      </c>
      <c r="BM1563">
        <v>43440</v>
      </c>
      <c r="BR1563" t="s">
        <v>3145</v>
      </c>
      <c r="BS1563" t="s">
        <v>3146</v>
      </c>
      <c r="BU1563">
        <v>1</v>
      </c>
      <c r="BV1563" t="s">
        <v>118</v>
      </c>
      <c r="BX1563" t="s">
        <v>119</v>
      </c>
      <c r="BY1563" t="s">
        <v>119</v>
      </c>
      <c r="BZ1563" t="s">
        <v>119</v>
      </c>
      <c r="CA1563">
        <v>1</v>
      </c>
      <c r="CC1563" t="s">
        <v>120</v>
      </c>
      <c r="CH1563">
        <v>540</v>
      </c>
      <c r="CI1563">
        <v>36510</v>
      </c>
      <c r="CJ1563" t="s">
        <v>106</v>
      </c>
      <c r="CK1563" t="s">
        <v>106</v>
      </c>
      <c r="CL1563">
        <v>20</v>
      </c>
      <c r="CM1563" t="s">
        <v>2867</v>
      </c>
      <c r="CO1563">
        <v>124516</v>
      </c>
      <c r="CQ1563">
        <v>0</v>
      </c>
      <c r="CR1563">
        <v>0</v>
      </c>
      <c r="CS1563">
        <v>0</v>
      </c>
      <c r="CY1563" t="s">
        <v>123</v>
      </c>
      <c r="CZ1563" t="s">
        <v>124</v>
      </c>
      <c r="DD1563" t="str" cm="1">
        <f t="array" ref="DD1563">TEXT(_xlfn.SEQUENCE(1, DATEDIF(AG1563, AH1563, "m") + 1, AG1563, 30), "YYYY-APMM")</f>
        <v>2014-AP04</v>
      </c>
      <c r="DN1563">
        <f t="shared" si="48"/>
        <v>350</v>
      </c>
      <c r="DO1563" t="str">
        <f t="shared" si="49"/>
        <v>CONCRETE MASON SK</v>
      </c>
    </row>
    <row r="1564" spans="1:119" x14ac:dyDescent="0.35">
      <c r="A1564" t="s">
        <v>105</v>
      </c>
      <c r="B1564">
        <v>500849</v>
      </c>
      <c r="C1564">
        <v>6359</v>
      </c>
      <c r="D1564">
        <v>124518</v>
      </c>
      <c r="E1564">
        <v>13662</v>
      </c>
      <c r="F1564">
        <v>0</v>
      </c>
      <c r="G1564" t="s">
        <v>106</v>
      </c>
      <c r="H1564" t="s">
        <v>106</v>
      </c>
      <c r="I1564" t="s">
        <v>106</v>
      </c>
      <c r="J1564" t="s">
        <v>107</v>
      </c>
      <c r="K1564" t="s">
        <v>108</v>
      </c>
      <c r="L1564" t="s">
        <v>109</v>
      </c>
      <c r="M1564" t="s">
        <v>110</v>
      </c>
      <c r="N1564" t="s">
        <v>4058</v>
      </c>
      <c r="O1564" t="s">
        <v>3154</v>
      </c>
      <c r="P1564">
        <v>8168</v>
      </c>
      <c r="Q1564">
        <v>584</v>
      </c>
      <c r="R1564">
        <v>72</v>
      </c>
      <c r="S1564">
        <v>200</v>
      </c>
      <c r="T1564">
        <v>0</v>
      </c>
      <c r="U1564">
        <v>1468.75</v>
      </c>
      <c r="V1564">
        <v>1468.75</v>
      </c>
      <c r="W1564">
        <v>200</v>
      </c>
      <c r="X1564">
        <v>0</v>
      </c>
      <c r="Y1564">
        <v>0</v>
      </c>
      <c r="Z1564">
        <v>0</v>
      </c>
      <c r="AD1564" s="1">
        <v>41848.333333333336</v>
      </c>
      <c r="AE1564" s="1">
        <v>41879.708333333336</v>
      </c>
      <c r="AG1564" s="1">
        <v>41763.333333333336</v>
      </c>
      <c r="AH1564" s="1">
        <v>41791.708333333336</v>
      </c>
      <c r="AI1564" s="1">
        <v>41763.333333333336</v>
      </c>
      <c r="AJ1564" s="1">
        <v>41791.708333333336</v>
      </c>
      <c r="AK1564" s="1">
        <v>41763.333333333336</v>
      </c>
      <c r="AL1564" s="1">
        <v>41791.708333333336</v>
      </c>
      <c r="AM1564" s="1">
        <v>41848.333333333336</v>
      </c>
      <c r="AN1564" s="1">
        <v>41879.708333333336</v>
      </c>
      <c r="AP1564" t="s">
        <v>113</v>
      </c>
      <c r="AU1564" t="s">
        <v>4059</v>
      </c>
      <c r="AY1564" t="s">
        <v>106</v>
      </c>
      <c r="AZ1564">
        <v>0</v>
      </c>
      <c r="BA1564">
        <v>0</v>
      </c>
      <c r="BD1564" s="3">
        <v>41321.661111111112</v>
      </c>
      <c r="BE1564" s="3">
        <v>41321.663888888892</v>
      </c>
      <c r="BF1564" t="s">
        <v>115</v>
      </c>
      <c r="BG1564" t="s">
        <v>115</v>
      </c>
      <c r="BH1564">
        <v>8149</v>
      </c>
      <c r="BM1564">
        <v>43450</v>
      </c>
      <c r="BR1564" t="s">
        <v>1309</v>
      </c>
      <c r="BS1564" t="s">
        <v>1310</v>
      </c>
      <c r="BU1564">
        <v>1</v>
      </c>
      <c r="BV1564" t="s">
        <v>118</v>
      </c>
      <c r="BX1564" t="s">
        <v>119</v>
      </c>
      <c r="BY1564" t="s">
        <v>119</v>
      </c>
      <c r="BZ1564" t="s">
        <v>119</v>
      </c>
      <c r="CA1564">
        <v>1</v>
      </c>
      <c r="CC1564" t="s">
        <v>120</v>
      </c>
      <c r="CH1564">
        <v>540</v>
      </c>
      <c r="CI1564">
        <v>36510</v>
      </c>
      <c r="CJ1564" t="s">
        <v>106</v>
      </c>
      <c r="CK1564" t="s">
        <v>106</v>
      </c>
      <c r="CL1564">
        <v>20</v>
      </c>
      <c r="CM1564" t="s">
        <v>2867</v>
      </c>
      <c r="CO1564">
        <v>124516</v>
      </c>
      <c r="CQ1564">
        <v>0</v>
      </c>
      <c r="CR1564">
        <v>0</v>
      </c>
      <c r="CS1564">
        <v>0</v>
      </c>
      <c r="CY1564" t="s">
        <v>123</v>
      </c>
      <c r="CZ1564" t="s">
        <v>124</v>
      </c>
      <c r="DD1564" t="str" cm="1">
        <f t="array" ref="DD1564">TEXT(_xlfn.SEQUENCE(1, DATEDIF(AG1564, AH1564, "m") + 1, AG1564, 30), "YYYY-APMM")</f>
        <v>2014-AP05</v>
      </c>
      <c r="DN1564">
        <f t="shared" si="48"/>
        <v>1468.75</v>
      </c>
      <c r="DO1564" t="str">
        <f t="shared" si="49"/>
        <v>BLOCK MASON SK</v>
      </c>
    </row>
    <row r="1565" spans="1:119" x14ac:dyDescent="0.35">
      <c r="A1565" t="s">
        <v>105</v>
      </c>
      <c r="B1565">
        <v>500850</v>
      </c>
      <c r="C1565">
        <v>6359</v>
      </c>
      <c r="D1565">
        <v>124518</v>
      </c>
      <c r="E1565">
        <v>13662</v>
      </c>
      <c r="F1565">
        <v>0</v>
      </c>
      <c r="G1565" t="s">
        <v>106</v>
      </c>
      <c r="H1565" t="s">
        <v>106</v>
      </c>
      <c r="I1565" t="s">
        <v>106</v>
      </c>
      <c r="J1565" t="s">
        <v>107</v>
      </c>
      <c r="K1565" t="s">
        <v>108</v>
      </c>
      <c r="L1565" t="s">
        <v>109</v>
      </c>
      <c r="M1565" t="s">
        <v>110</v>
      </c>
      <c r="N1565" t="s">
        <v>4060</v>
      </c>
      <c r="O1565" t="s">
        <v>3157</v>
      </c>
      <c r="P1565">
        <v>8165</v>
      </c>
      <c r="Q1565">
        <v>624</v>
      </c>
      <c r="R1565">
        <v>0</v>
      </c>
      <c r="S1565">
        <v>200</v>
      </c>
      <c r="T1565">
        <v>0</v>
      </c>
      <c r="U1565">
        <v>687.75</v>
      </c>
      <c r="V1565">
        <v>687.75</v>
      </c>
      <c r="W1565">
        <v>200</v>
      </c>
      <c r="X1565">
        <v>0</v>
      </c>
      <c r="Y1565">
        <v>0</v>
      </c>
      <c r="Z1565">
        <v>0</v>
      </c>
      <c r="AD1565" s="1">
        <v>41874.333333333336</v>
      </c>
      <c r="AE1565" s="1">
        <v>41902.708333333336</v>
      </c>
      <c r="AG1565" s="1">
        <v>41779.333333333336</v>
      </c>
      <c r="AH1565" s="1">
        <v>41807.708333333336</v>
      </c>
      <c r="AI1565" s="1">
        <v>41779.333333333336</v>
      </c>
      <c r="AJ1565" s="1">
        <v>41807.708333333336</v>
      </c>
      <c r="AK1565" s="1">
        <v>41779.333333333336</v>
      </c>
      <c r="AL1565" s="1">
        <v>41807.708333333336</v>
      </c>
      <c r="AM1565" s="1">
        <v>41874.333333333336</v>
      </c>
      <c r="AN1565" s="1">
        <v>41902.708333333336</v>
      </c>
      <c r="AP1565" t="s">
        <v>113</v>
      </c>
      <c r="AU1565" t="s">
        <v>4061</v>
      </c>
      <c r="AY1565" t="s">
        <v>106</v>
      </c>
      <c r="AZ1565">
        <v>0</v>
      </c>
      <c r="BA1565">
        <v>0</v>
      </c>
      <c r="BD1565" s="3">
        <v>41321.661111111112</v>
      </c>
      <c r="BE1565" s="3">
        <v>41321.663888888892</v>
      </c>
      <c r="BF1565" t="s">
        <v>115</v>
      </c>
      <c r="BG1565" t="s">
        <v>115</v>
      </c>
      <c r="BH1565">
        <v>8149</v>
      </c>
      <c r="BM1565">
        <v>43420</v>
      </c>
      <c r="BR1565" t="s">
        <v>3122</v>
      </c>
      <c r="BS1565" t="s">
        <v>3123</v>
      </c>
      <c r="BU1565">
        <v>1</v>
      </c>
      <c r="BV1565" t="s">
        <v>118</v>
      </c>
      <c r="BX1565" t="s">
        <v>119</v>
      </c>
      <c r="BY1565" t="s">
        <v>119</v>
      </c>
      <c r="BZ1565" t="s">
        <v>119</v>
      </c>
      <c r="CA1565">
        <v>1</v>
      </c>
      <c r="CC1565" t="s">
        <v>120</v>
      </c>
      <c r="CH1565">
        <v>540</v>
      </c>
      <c r="CI1565">
        <v>36510</v>
      </c>
      <c r="CJ1565" t="s">
        <v>106</v>
      </c>
      <c r="CK1565" t="s">
        <v>106</v>
      </c>
      <c r="CL1565">
        <v>20</v>
      </c>
      <c r="CM1565" t="s">
        <v>2867</v>
      </c>
      <c r="CO1565">
        <v>124516</v>
      </c>
      <c r="CQ1565">
        <v>0</v>
      </c>
      <c r="CR1565">
        <v>0</v>
      </c>
      <c r="CS1565">
        <v>0</v>
      </c>
      <c r="CY1565" t="s">
        <v>123</v>
      </c>
      <c r="CZ1565" t="s">
        <v>124</v>
      </c>
      <c r="DD1565" t="str" cm="1">
        <f t="array" ref="DD1565">TEXT(_xlfn.SEQUENCE(1, DATEDIF(AG1565, AH1565, "m") + 1, AG1565, 30), "YYYY-APMM")</f>
        <v>2014-AP05</v>
      </c>
      <c r="DN1565">
        <f t="shared" si="48"/>
        <v>687.75</v>
      </c>
      <c r="DO1565" t="str">
        <f t="shared" si="49"/>
        <v>STEEL FIXERS SK</v>
      </c>
    </row>
    <row r="1566" spans="1:119" x14ac:dyDescent="0.35">
      <c r="A1566" t="s">
        <v>105</v>
      </c>
      <c r="B1566">
        <v>500851</v>
      </c>
      <c r="C1566">
        <v>6359</v>
      </c>
      <c r="D1566">
        <v>124519</v>
      </c>
      <c r="E1566">
        <v>13662</v>
      </c>
      <c r="F1566">
        <v>0</v>
      </c>
      <c r="G1566" t="s">
        <v>106</v>
      </c>
      <c r="H1566" t="s">
        <v>106</v>
      </c>
      <c r="I1566" t="s">
        <v>106</v>
      </c>
      <c r="J1566" t="s">
        <v>107</v>
      </c>
      <c r="K1566" t="s">
        <v>108</v>
      </c>
      <c r="L1566" t="s">
        <v>109</v>
      </c>
      <c r="M1566" t="s">
        <v>110</v>
      </c>
      <c r="N1566" t="s">
        <v>4062</v>
      </c>
      <c r="O1566" t="s">
        <v>3140</v>
      </c>
      <c r="P1566">
        <v>8165</v>
      </c>
      <c r="Q1566">
        <v>88</v>
      </c>
      <c r="R1566">
        <v>0</v>
      </c>
      <c r="S1566">
        <v>200</v>
      </c>
      <c r="T1566">
        <v>0</v>
      </c>
      <c r="U1566">
        <v>6230</v>
      </c>
      <c r="V1566">
        <v>6230</v>
      </c>
      <c r="W1566">
        <v>200</v>
      </c>
      <c r="X1566">
        <v>0</v>
      </c>
      <c r="Y1566">
        <v>0</v>
      </c>
      <c r="Z1566">
        <v>0</v>
      </c>
      <c r="AD1566" s="1">
        <v>41671.333333333336</v>
      </c>
      <c r="AE1566" s="1">
        <v>41700.708333333336</v>
      </c>
      <c r="AG1566" s="1">
        <v>41658.333333333336</v>
      </c>
      <c r="AH1566" s="1">
        <v>41687.708333333336</v>
      </c>
      <c r="AI1566" s="1">
        <v>41658.333333333336</v>
      </c>
      <c r="AJ1566" s="1">
        <v>41687.708333333336</v>
      </c>
      <c r="AK1566" s="1">
        <v>41658.333333333336</v>
      </c>
      <c r="AL1566" s="1">
        <v>41687.708333333336</v>
      </c>
      <c r="AM1566" s="1">
        <v>41671.333333333336</v>
      </c>
      <c r="AN1566" s="1">
        <v>41700.708333333336</v>
      </c>
      <c r="AP1566" t="s">
        <v>113</v>
      </c>
      <c r="AU1566" t="s">
        <v>4063</v>
      </c>
      <c r="AY1566" t="s">
        <v>106</v>
      </c>
      <c r="AZ1566">
        <v>0</v>
      </c>
      <c r="BA1566">
        <v>0</v>
      </c>
      <c r="BD1566" s="3">
        <v>41321.661111111112</v>
      </c>
      <c r="BE1566" s="3">
        <v>41321.663888888892</v>
      </c>
      <c r="BF1566" t="s">
        <v>115</v>
      </c>
      <c r="BG1566" t="s">
        <v>115</v>
      </c>
      <c r="BH1566">
        <v>8149</v>
      </c>
      <c r="BM1566">
        <v>43420</v>
      </c>
      <c r="BR1566" t="s">
        <v>3122</v>
      </c>
      <c r="BS1566" t="s">
        <v>3123</v>
      </c>
      <c r="BU1566">
        <v>1</v>
      </c>
      <c r="BV1566" t="s">
        <v>118</v>
      </c>
      <c r="BX1566" t="s">
        <v>119</v>
      </c>
      <c r="BY1566" t="s">
        <v>119</v>
      </c>
      <c r="BZ1566" t="s">
        <v>119</v>
      </c>
      <c r="CA1566">
        <v>1</v>
      </c>
      <c r="CC1566" t="s">
        <v>120</v>
      </c>
      <c r="CH1566">
        <v>540</v>
      </c>
      <c r="CI1566">
        <v>36490</v>
      </c>
      <c r="CJ1566" t="s">
        <v>106</v>
      </c>
      <c r="CK1566" t="s">
        <v>106</v>
      </c>
      <c r="CL1566">
        <v>10</v>
      </c>
      <c r="CM1566" t="s">
        <v>2889</v>
      </c>
      <c r="CO1566">
        <v>124516</v>
      </c>
      <c r="CQ1566">
        <v>0</v>
      </c>
      <c r="CR1566">
        <v>0</v>
      </c>
      <c r="CS1566">
        <v>0</v>
      </c>
      <c r="CY1566" t="s">
        <v>123</v>
      </c>
      <c r="CZ1566" t="s">
        <v>124</v>
      </c>
      <c r="DD1566" t="str" cm="1">
        <f t="array" ref="DD1566">TEXT(_xlfn.SEQUENCE(1, DATEDIF(AG1566, AH1566, "m") + 1, AG1566, 30), "YYYY-APMM")</f>
        <v>2014-AP01</v>
      </c>
      <c r="DN1566">
        <f t="shared" si="48"/>
        <v>6230</v>
      </c>
      <c r="DO1566" t="str">
        <f t="shared" si="49"/>
        <v>STEEL FIXERS SK</v>
      </c>
    </row>
    <row r="1567" spans="1:119" x14ac:dyDescent="0.35">
      <c r="A1567" t="s">
        <v>105</v>
      </c>
      <c r="B1567">
        <v>500852</v>
      </c>
      <c r="C1567">
        <v>6359</v>
      </c>
      <c r="D1567">
        <v>124519</v>
      </c>
      <c r="E1567">
        <v>13662</v>
      </c>
      <c r="F1567">
        <v>0</v>
      </c>
      <c r="G1567" t="s">
        <v>106</v>
      </c>
      <c r="H1567" t="s">
        <v>106</v>
      </c>
      <c r="I1567" t="s">
        <v>106</v>
      </c>
      <c r="J1567" t="s">
        <v>107</v>
      </c>
      <c r="K1567" t="s">
        <v>108</v>
      </c>
      <c r="L1567" t="s">
        <v>109</v>
      </c>
      <c r="M1567" t="s">
        <v>110</v>
      </c>
      <c r="N1567" t="s">
        <v>4064</v>
      </c>
      <c r="O1567" t="s">
        <v>3143</v>
      </c>
      <c r="P1567">
        <v>8167</v>
      </c>
      <c r="Q1567">
        <v>88</v>
      </c>
      <c r="R1567">
        <v>0</v>
      </c>
      <c r="S1567">
        <v>184</v>
      </c>
      <c r="T1567">
        <v>0</v>
      </c>
      <c r="U1567">
        <v>486.5</v>
      </c>
      <c r="V1567">
        <v>486.5</v>
      </c>
      <c r="W1567">
        <v>184</v>
      </c>
      <c r="X1567">
        <v>0</v>
      </c>
      <c r="Y1567">
        <v>0</v>
      </c>
      <c r="Z1567">
        <v>0</v>
      </c>
      <c r="AD1567" s="1">
        <v>41680.333333333336</v>
      </c>
      <c r="AE1567" s="1">
        <v>41707.708333333336</v>
      </c>
      <c r="AG1567" s="1">
        <v>41667.333333333336</v>
      </c>
      <c r="AH1567" s="1">
        <v>41694.708333333336</v>
      </c>
      <c r="AI1567" s="1">
        <v>41667.333333333336</v>
      </c>
      <c r="AJ1567" s="1">
        <v>41694.708333333336</v>
      </c>
      <c r="AK1567" s="1">
        <v>41667.333333333336</v>
      </c>
      <c r="AL1567" s="1">
        <v>41694.708333333336</v>
      </c>
      <c r="AM1567" s="1">
        <v>41680.333333333336</v>
      </c>
      <c r="AN1567" s="1">
        <v>41707.708333333336</v>
      </c>
      <c r="AP1567" t="s">
        <v>113</v>
      </c>
      <c r="AU1567" t="s">
        <v>4065</v>
      </c>
      <c r="AY1567" t="s">
        <v>106</v>
      </c>
      <c r="AZ1567">
        <v>0</v>
      </c>
      <c r="BA1567">
        <v>0</v>
      </c>
      <c r="BD1567" s="3">
        <v>41321.661111111112</v>
      </c>
      <c r="BE1567" s="3">
        <v>41321.663888888892</v>
      </c>
      <c r="BF1567" t="s">
        <v>115</v>
      </c>
      <c r="BG1567" t="s">
        <v>115</v>
      </c>
      <c r="BH1567">
        <v>8149</v>
      </c>
      <c r="BM1567">
        <v>43440</v>
      </c>
      <c r="BR1567" t="s">
        <v>3145</v>
      </c>
      <c r="BS1567" t="s">
        <v>3146</v>
      </c>
      <c r="BU1567">
        <v>1</v>
      </c>
      <c r="BV1567" t="s">
        <v>118</v>
      </c>
      <c r="BX1567" t="s">
        <v>119</v>
      </c>
      <c r="BY1567" t="s">
        <v>119</v>
      </c>
      <c r="BZ1567" t="s">
        <v>119</v>
      </c>
      <c r="CA1567">
        <v>1</v>
      </c>
      <c r="CC1567" t="s">
        <v>120</v>
      </c>
      <c r="CH1567">
        <v>540</v>
      </c>
      <c r="CI1567">
        <v>36490</v>
      </c>
      <c r="CJ1567" t="s">
        <v>106</v>
      </c>
      <c r="CK1567" t="s">
        <v>106</v>
      </c>
      <c r="CL1567">
        <v>10</v>
      </c>
      <c r="CM1567" t="s">
        <v>2889</v>
      </c>
      <c r="CO1567">
        <v>124516</v>
      </c>
      <c r="CQ1567">
        <v>0</v>
      </c>
      <c r="CR1567">
        <v>0</v>
      </c>
      <c r="CS1567">
        <v>0</v>
      </c>
      <c r="CY1567" t="s">
        <v>123</v>
      </c>
      <c r="CZ1567" t="s">
        <v>124</v>
      </c>
      <c r="DD1567" t="str" cm="1">
        <f t="array" ref="DD1567">TEXT(_xlfn.SEQUENCE(1, DATEDIF(AG1567, AH1567, "m") + 1, AG1567, 30), "YYYY-APMM")</f>
        <v>2014-AP01</v>
      </c>
      <c r="DN1567">
        <f t="shared" si="48"/>
        <v>486.5</v>
      </c>
      <c r="DO1567" t="str">
        <f t="shared" si="49"/>
        <v>CONCRETE MASON SK</v>
      </c>
    </row>
    <row r="1568" spans="1:119" x14ac:dyDescent="0.35">
      <c r="A1568" t="s">
        <v>105</v>
      </c>
      <c r="B1568">
        <v>500853</v>
      </c>
      <c r="C1568">
        <v>6359</v>
      </c>
      <c r="D1568">
        <v>124519</v>
      </c>
      <c r="E1568">
        <v>13662</v>
      </c>
      <c r="F1568">
        <v>0</v>
      </c>
      <c r="G1568" t="s">
        <v>106</v>
      </c>
      <c r="H1568" t="s">
        <v>106</v>
      </c>
      <c r="I1568" t="s">
        <v>106</v>
      </c>
      <c r="J1568" t="s">
        <v>107</v>
      </c>
      <c r="K1568" t="s">
        <v>108</v>
      </c>
      <c r="L1568" t="s">
        <v>109</v>
      </c>
      <c r="M1568" t="s">
        <v>110</v>
      </c>
      <c r="N1568" t="s">
        <v>4066</v>
      </c>
      <c r="O1568" t="s">
        <v>3164</v>
      </c>
      <c r="P1568">
        <v>8165</v>
      </c>
      <c r="Q1568">
        <v>88</v>
      </c>
      <c r="R1568">
        <v>0</v>
      </c>
      <c r="S1568">
        <v>200</v>
      </c>
      <c r="T1568">
        <v>0</v>
      </c>
      <c r="U1568">
        <v>23402.75</v>
      </c>
      <c r="V1568">
        <v>23402.75</v>
      </c>
      <c r="W1568">
        <v>200</v>
      </c>
      <c r="X1568">
        <v>0</v>
      </c>
      <c r="Y1568">
        <v>0</v>
      </c>
      <c r="Z1568">
        <v>0</v>
      </c>
      <c r="AD1568" s="1">
        <v>41695.333333333336</v>
      </c>
      <c r="AE1568" s="1">
        <v>41723.708333333336</v>
      </c>
      <c r="AG1568" s="1">
        <v>41682.333333333336</v>
      </c>
      <c r="AH1568" s="1">
        <v>41710.708333333336</v>
      </c>
      <c r="AI1568" s="1">
        <v>41682.333333333336</v>
      </c>
      <c r="AJ1568" s="1">
        <v>41710.708333333336</v>
      </c>
      <c r="AK1568" s="1">
        <v>41682.333333333336</v>
      </c>
      <c r="AL1568" s="1">
        <v>41710.708333333336</v>
      </c>
      <c r="AM1568" s="1">
        <v>41695.333333333336</v>
      </c>
      <c r="AN1568" s="1">
        <v>41723.708333333336</v>
      </c>
      <c r="AP1568" t="s">
        <v>113</v>
      </c>
      <c r="AU1568" t="s">
        <v>4067</v>
      </c>
      <c r="AY1568" t="s">
        <v>106</v>
      </c>
      <c r="AZ1568">
        <v>0</v>
      </c>
      <c r="BA1568">
        <v>0</v>
      </c>
      <c r="BD1568" s="3">
        <v>41321.661111111112</v>
      </c>
      <c r="BE1568" s="3">
        <v>41321.663888888892</v>
      </c>
      <c r="BF1568" t="s">
        <v>115</v>
      </c>
      <c r="BG1568" t="s">
        <v>115</v>
      </c>
      <c r="BH1568">
        <v>8149</v>
      </c>
      <c r="BM1568">
        <v>43420</v>
      </c>
      <c r="BR1568" t="s">
        <v>3122</v>
      </c>
      <c r="BS1568" t="s">
        <v>3123</v>
      </c>
      <c r="BU1568">
        <v>1</v>
      </c>
      <c r="BV1568" t="s">
        <v>118</v>
      </c>
      <c r="BX1568" t="s">
        <v>119</v>
      </c>
      <c r="BY1568" t="s">
        <v>119</v>
      </c>
      <c r="BZ1568" t="s">
        <v>119</v>
      </c>
      <c r="CA1568">
        <v>1</v>
      </c>
      <c r="CC1568" t="s">
        <v>120</v>
      </c>
      <c r="CH1568">
        <v>540</v>
      </c>
      <c r="CI1568">
        <v>36490</v>
      </c>
      <c r="CJ1568" t="s">
        <v>106</v>
      </c>
      <c r="CK1568" t="s">
        <v>106</v>
      </c>
      <c r="CL1568">
        <v>10</v>
      </c>
      <c r="CM1568" t="s">
        <v>2889</v>
      </c>
      <c r="CO1568">
        <v>124516</v>
      </c>
      <c r="CQ1568">
        <v>0</v>
      </c>
      <c r="CR1568">
        <v>0</v>
      </c>
      <c r="CS1568">
        <v>0</v>
      </c>
      <c r="CY1568" t="s">
        <v>123</v>
      </c>
      <c r="CZ1568" t="s">
        <v>124</v>
      </c>
      <c r="DD1568" t="str" cm="1">
        <f t="array" ref="DD1568:DE1568">TEXT(_xlfn.SEQUENCE(1, DATEDIF(AG1568, AH1568, "m") + 1, AG1568, 30), "YYYY-APMM")</f>
        <v>2014-AP02</v>
      </c>
      <c r="DE1568" t="str">
        <v>2014-AP03</v>
      </c>
      <c r="DN1568">
        <f t="shared" si="48"/>
        <v>11701.375</v>
      </c>
      <c r="DO1568" t="str">
        <f t="shared" si="49"/>
        <v>STEEL FIXERS SK</v>
      </c>
    </row>
    <row r="1569" spans="1:119" x14ac:dyDescent="0.35">
      <c r="A1569" t="s">
        <v>105</v>
      </c>
      <c r="B1569">
        <v>500854</v>
      </c>
      <c r="C1569">
        <v>6359</v>
      </c>
      <c r="D1569">
        <v>124519</v>
      </c>
      <c r="E1569">
        <v>13662</v>
      </c>
      <c r="F1569">
        <v>0</v>
      </c>
      <c r="G1569" t="s">
        <v>106</v>
      </c>
      <c r="H1569" t="s">
        <v>106</v>
      </c>
      <c r="I1569" t="s">
        <v>106</v>
      </c>
      <c r="J1569" t="s">
        <v>107</v>
      </c>
      <c r="K1569" t="s">
        <v>108</v>
      </c>
      <c r="L1569" t="s">
        <v>109</v>
      </c>
      <c r="M1569" t="s">
        <v>110</v>
      </c>
      <c r="N1569" t="s">
        <v>4068</v>
      </c>
      <c r="O1569" t="s">
        <v>3167</v>
      </c>
      <c r="P1569">
        <v>8167</v>
      </c>
      <c r="Q1569">
        <v>88</v>
      </c>
      <c r="R1569">
        <v>0</v>
      </c>
      <c r="S1569">
        <v>112</v>
      </c>
      <c r="T1569">
        <v>0</v>
      </c>
      <c r="U1569">
        <v>1820</v>
      </c>
      <c r="V1569">
        <v>1820</v>
      </c>
      <c r="W1569">
        <v>112</v>
      </c>
      <c r="X1569">
        <v>0</v>
      </c>
      <c r="Y1569">
        <v>0</v>
      </c>
      <c r="Z1569">
        <v>0</v>
      </c>
      <c r="AD1569" s="1">
        <v>41711.333333333336</v>
      </c>
      <c r="AE1569" s="1">
        <v>41727.708333333336</v>
      </c>
      <c r="AG1569" s="1">
        <v>41699.333333333336</v>
      </c>
      <c r="AH1569" s="1">
        <v>41714.708333333336</v>
      </c>
      <c r="AI1569" s="1">
        <v>41699.333333333336</v>
      </c>
      <c r="AJ1569" s="1">
        <v>41714.708333333336</v>
      </c>
      <c r="AK1569" s="1">
        <v>41699.333333333336</v>
      </c>
      <c r="AL1569" s="1">
        <v>41714.708333333336</v>
      </c>
      <c r="AM1569" s="1">
        <v>41711.333333333336</v>
      </c>
      <c r="AN1569" s="1">
        <v>41727.708333333336</v>
      </c>
      <c r="AP1569" t="s">
        <v>113</v>
      </c>
      <c r="AU1569" t="s">
        <v>4069</v>
      </c>
      <c r="AY1569" t="s">
        <v>106</v>
      </c>
      <c r="AZ1569">
        <v>0</v>
      </c>
      <c r="BA1569">
        <v>0</v>
      </c>
      <c r="BD1569" s="3">
        <v>41321.661111111112</v>
      </c>
      <c r="BE1569" s="3">
        <v>41321.663888888892</v>
      </c>
      <c r="BF1569" t="s">
        <v>115</v>
      </c>
      <c r="BG1569" t="s">
        <v>115</v>
      </c>
      <c r="BH1569">
        <v>8149</v>
      </c>
      <c r="BM1569">
        <v>43440</v>
      </c>
      <c r="BR1569" t="s">
        <v>3145</v>
      </c>
      <c r="BS1569" t="s">
        <v>3146</v>
      </c>
      <c r="BU1569">
        <v>1</v>
      </c>
      <c r="BV1569" t="s">
        <v>118</v>
      </c>
      <c r="BX1569" t="s">
        <v>119</v>
      </c>
      <c r="BY1569" t="s">
        <v>119</v>
      </c>
      <c r="BZ1569" t="s">
        <v>119</v>
      </c>
      <c r="CA1569">
        <v>1</v>
      </c>
      <c r="CC1569" t="s">
        <v>120</v>
      </c>
      <c r="CH1569">
        <v>540</v>
      </c>
      <c r="CI1569">
        <v>36490</v>
      </c>
      <c r="CJ1569" t="s">
        <v>106</v>
      </c>
      <c r="CK1569" t="s">
        <v>106</v>
      </c>
      <c r="CL1569">
        <v>10</v>
      </c>
      <c r="CM1569" t="s">
        <v>2889</v>
      </c>
      <c r="CO1569">
        <v>124516</v>
      </c>
      <c r="CQ1569">
        <v>0</v>
      </c>
      <c r="CR1569">
        <v>0</v>
      </c>
      <c r="CS1569">
        <v>0</v>
      </c>
      <c r="CY1569" t="s">
        <v>123</v>
      </c>
      <c r="CZ1569" t="s">
        <v>124</v>
      </c>
      <c r="DD1569" t="str" cm="1">
        <f t="array" ref="DD1569">TEXT(_xlfn.SEQUENCE(1, DATEDIF(AG1569, AH1569, "m") + 1, AG1569, 30), "YYYY-APMM")</f>
        <v>2014-AP03</v>
      </c>
      <c r="DN1569">
        <f t="shared" si="48"/>
        <v>1820</v>
      </c>
      <c r="DO1569" t="str">
        <f t="shared" si="49"/>
        <v>CONCRETE MASON SK</v>
      </c>
    </row>
    <row r="1570" spans="1:119" x14ac:dyDescent="0.35">
      <c r="A1570" t="s">
        <v>105</v>
      </c>
      <c r="B1570">
        <v>500855</v>
      </c>
      <c r="C1570">
        <v>6359</v>
      </c>
      <c r="D1570">
        <v>124521</v>
      </c>
      <c r="E1570">
        <v>13662</v>
      </c>
      <c r="F1570">
        <v>0</v>
      </c>
      <c r="G1570" t="s">
        <v>106</v>
      </c>
      <c r="H1570" t="s">
        <v>106</v>
      </c>
      <c r="I1570" t="s">
        <v>106</v>
      </c>
      <c r="J1570" t="s">
        <v>107</v>
      </c>
      <c r="K1570" t="s">
        <v>108</v>
      </c>
      <c r="L1570" t="s">
        <v>109</v>
      </c>
      <c r="M1570" t="s">
        <v>110</v>
      </c>
      <c r="N1570" t="s">
        <v>4070</v>
      </c>
      <c r="O1570" t="s">
        <v>3112</v>
      </c>
      <c r="P1570">
        <v>8163</v>
      </c>
      <c r="Q1570">
        <v>88</v>
      </c>
      <c r="R1570">
        <v>0</v>
      </c>
      <c r="S1570">
        <v>184</v>
      </c>
      <c r="T1570">
        <v>0</v>
      </c>
      <c r="U1570">
        <v>1309</v>
      </c>
      <c r="V1570">
        <v>1309</v>
      </c>
      <c r="W1570">
        <v>184</v>
      </c>
      <c r="X1570">
        <v>0</v>
      </c>
      <c r="Y1570">
        <v>0</v>
      </c>
      <c r="Z1570">
        <v>0</v>
      </c>
      <c r="AD1570" s="1">
        <v>41556.333333333336</v>
      </c>
      <c r="AE1570" s="1">
        <v>41584.708333333336</v>
      </c>
      <c r="AG1570" s="1">
        <v>41543.333333333336</v>
      </c>
      <c r="AH1570" s="1">
        <v>41571.708333333336</v>
      </c>
      <c r="AI1570" s="1">
        <v>41543.333333333336</v>
      </c>
      <c r="AJ1570" s="1">
        <v>41571.708333333336</v>
      </c>
      <c r="AK1570" s="1">
        <v>41543.333333333336</v>
      </c>
      <c r="AL1570" s="1">
        <v>41571.708333333336</v>
      </c>
      <c r="AM1570" s="1">
        <v>41556.333333333336</v>
      </c>
      <c r="AN1570" s="1">
        <v>41584.708333333336</v>
      </c>
      <c r="AP1570" t="s">
        <v>113</v>
      </c>
      <c r="AU1570" t="s">
        <v>4071</v>
      </c>
      <c r="AY1570" t="s">
        <v>106</v>
      </c>
      <c r="AZ1570">
        <v>0</v>
      </c>
      <c r="BA1570">
        <v>0</v>
      </c>
      <c r="BD1570" s="3">
        <v>41321.661111111112</v>
      </c>
      <c r="BE1570" s="3">
        <v>41321.663888888892</v>
      </c>
      <c r="BF1570" t="s">
        <v>115</v>
      </c>
      <c r="BG1570" t="s">
        <v>115</v>
      </c>
      <c r="BH1570">
        <v>8149</v>
      </c>
      <c r="BM1570">
        <v>43400</v>
      </c>
      <c r="BR1570" t="s">
        <v>3114</v>
      </c>
      <c r="BS1570" t="s">
        <v>3115</v>
      </c>
      <c r="BU1570">
        <v>1</v>
      </c>
      <c r="BV1570" t="s">
        <v>118</v>
      </c>
      <c r="BX1570" t="s">
        <v>119</v>
      </c>
      <c r="BY1570" t="s">
        <v>119</v>
      </c>
      <c r="BZ1570" t="s">
        <v>119</v>
      </c>
      <c r="CA1570">
        <v>1</v>
      </c>
      <c r="CC1570" t="s">
        <v>120</v>
      </c>
      <c r="CH1570">
        <v>540</v>
      </c>
      <c r="CI1570">
        <v>36470</v>
      </c>
      <c r="CJ1570" t="s">
        <v>106</v>
      </c>
      <c r="CK1570" t="s">
        <v>106</v>
      </c>
      <c r="CL1570">
        <v>10</v>
      </c>
      <c r="CM1570" t="s">
        <v>3107</v>
      </c>
      <c r="CO1570">
        <v>124520</v>
      </c>
      <c r="CQ1570">
        <v>0</v>
      </c>
      <c r="CR1570">
        <v>0</v>
      </c>
      <c r="CS1570">
        <v>0</v>
      </c>
      <c r="CY1570" t="s">
        <v>123</v>
      </c>
      <c r="CZ1570" t="s">
        <v>124</v>
      </c>
      <c r="DD1570" t="str" cm="1">
        <f t="array" ref="DD1570">TEXT(_xlfn.SEQUENCE(1, DATEDIF(AG1570, AH1570, "m") + 1, AG1570, 30), "YYYY-APMM")</f>
        <v>2013-AP09</v>
      </c>
      <c r="DN1570">
        <f t="shared" si="48"/>
        <v>1309</v>
      </c>
      <c r="DO1570" t="str">
        <f t="shared" si="49"/>
        <v>BLINDING MASON SK</v>
      </c>
    </row>
    <row r="1571" spans="1:119" x14ac:dyDescent="0.35">
      <c r="A1571" t="s">
        <v>105</v>
      </c>
      <c r="B1571">
        <v>500856</v>
      </c>
      <c r="C1571">
        <v>6359</v>
      </c>
      <c r="D1571">
        <v>124521</v>
      </c>
      <c r="E1571">
        <v>13662</v>
      </c>
      <c r="F1571">
        <v>0</v>
      </c>
      <c r="G1571" t="s">
        <v>106</v>
      </c>
      <c r="H1571" t="s">
        <v>106</v>
      </c>
      <c r="I1571" t="s">
        <v>106</v>
      </c>
      <c r="J1571" t="s">
        <v>107</v>
      </c>
      <c r="K1571" t="s">
        <v>108</v>
      </c>
      <c r="L1571" t="s">
        <v>109</v>
      </c>
      <c r="M1571" t="s">
        <v>110</v>
      </c>
      <c r="N1571" t="s">
        <v>4072</v>
      </c>
      <c r="O1571" t="s">
        <v>3117</v>
      </c>
      <c r="P1571">
        <v>8164</v>
      </c>
      <c r="Q1571">
        <v>88</v>
      </c>
      <c r="R1571">
        <v>0</v>
      </c>
      <c r="S1571">
        <v>200</v>
      </c>
      <c r="T1571">
        <v>0</v>
      </c>
      <c r="U1571">
        <v>1030.25</v>
      </c>
      <c r="V1571">
        <v>1030.25</v>
      </c>
      <c r="W1571">
        <v>200</v>
      </c>
      <c r="X1571">
        <v>0</v>
      </c>
      <c r="Y1571">
        <v>0</v>
      </c>
      <c r="Z1571">
        <v>0</v>
      </c>
      <c r="AD1571" s="1">
        <v>41562.333333333336</v>
      </c>
      <c r="AE1571" s="1">
        <v>41592.708333333336</v>
      </c>
      <c r="AG1571" s="1">
        <v>41549.333333333336</v>
      </c>
      <c r="AH1571" s="1">
        <v>41580.708333333336</v>
      </c>
      <c r="AI1571" s="1">
        <v>41549.333333333336</v>
      </c>
      <c r="AJ1571" s="1">
        <v>41580.708333333336</v>
      </c>
      <c r="AK1571" s="1">
        <v>41549.333333333336</v>
      </c>
      <c r="AL1571" s="1">
        <v>41580.708333333336</v>
      </c>
      <c r="AM1571" s="1">
        <v>41562.333333333336</v>
      </c>
      <c r="AN1571" s="1">
        <v>41592.708333333336</v>
      </c>
      <c r="AP1571" t="s">
        <v>113</v>
      </c>
      <c r="AU1571" t="s">
        <v>4073</v>
      </c>
      <c r="AY1571" t="s">
        <v>106</v>
      </c>
      <c r="AZ1571">
        <v>0</v>
      </c>
      <c r="BA1571">
        <v>0</v>
      </c>
      <c r="BD1571" s="3">
        <v>41321.661111111112</v>
      </c>
      <c r="BE1571" s="3">
        <v>41321.663888888892</v>
      </c>
      <c r="BF1571" t="s">
        <v>115</v>
      </c>
      <c r="BG1571" t="s">
        <v>115</v>
      </c>
      <c r="BH1571">
        <v>8149</v>
      </c>
      <c r="BM1571">
        <v>43410</v>
      </c>
      <c r="BR1571" t="s">
        <v>2865</v>
      </c>
      <c r="BS1571" t="s">
        <v>2866</v>
      </c>
      <c r="BU1571">
        <v>1</v>
      </c>
      <c r="BV1571" t="s">
        <v>118</v>
      </c>
      <c r="BX1571" t="s">
        <v>119</v>
      </c>
      <c r="BY1571" t="s">
        <v>119</v>
      </c>
      <c r="BZ1571" t="s">
        <v>119</v>
      </c>
      <c r="CA1571">
        <v>1</v>
      </c>
      <c r="CC1571" t="s">
        <v>120</v>
      </c>
      <c r="CH1571">
        <v>540</v>
      </c>
      <c r="CI1571">
        <v>36470</v>
      </c>
      <c r="CJ1571" t="s">
        <v>106</v>
      </c>
      <c r="CK1571" t="s">
        <v>106</v>
      </c>
      <c r="CL1571">
        <v>10</v>
      </c>
      <c r="CM1571" t="s">
        <v>3107</v>
      </c>
      <c r="CO1571">
        <v>124520</v>
      </c>
      <c r="CQ1571">
        <v>0</v>
      </c>
      <c r="CR1571">
        <v>0</v>
      </c>
      <c r="CS1571">
        <v>0</v>
      </c>
      <c r="CY1571" t="s">
        <v>123</v>
      </c>
      <c r="CZ1571" t="s">
        <v>124</v>
      </c>
      <c r="DD1571" t="str" cm="1">
        <f t="array" ref="DD1571:DE1571">TEXT(_xlfn.SEQUENCE(1, DATEDIF(AG1571, AH1571, "m") + 1, AG1571, 30), "YYYY-APMM")</f>
        <v>2013-AP10</v>
      </c>
      <c r="DE1571" t="str">
        <v>2013-AP11</v>
      </c>
      <c r="DN1571">
        <f t="shared" si="48"/>
        <v>515.125</v>
      </c>
      <c r="DO1571" t="str">
        <f t="shared" si="49"/>
        <v>SCREED MASON SK</v>
      </c>
    </row>
    <row r="1572" spans="1:119" x14ac:dyDescent="0.35">
      <c r="A1572" t="s">
        <v>105</v>
      </c>
      <c r="B1572">
        <v>500857</v>
      </c>
      <c r="C1572">
        <v>6359</v>
      </c>
      <c r="D1572">
        <v>124521</v>
      </c>
      <c r="E1572">
        <v>13662</v>
      </c>
      <c r="F1572">
        <v>0</v>
      </c>
      <c r="G1572" t="s">
        <v>106</v>
      </c>
      <c r="H1572" t="s">
        <v>106</v>
      </c>
      <c r="I1572" t="s">
        <v>106</v>
      </c>
      <c r="J1572" t="s">
        <v>107</v>
      </c>
      <c r="K1572" t="s">
        <v>108</v>
      </c>
      <c r="L1572" t="s">
        <v>109</v>
      </c>
      <c r="M1572" t="s">
        <v>110</v>
      </c>
      <c r="N1572" t="s">
        <v>4074</v>
      </c>
      <c r="O1572" t="s">
        <v>3120</v>
      </c>
      <c r="P1572">
        <v>8165</v>
      </c>
      <c r="Q1572">
        <v>88</v>
      </c>
      <c r="R1572">
        <v>0</v>
      </c>
      <c r="S1572">
        <v>160</v>
      </c>
      <c r="T1572">
        <v>0</v>
      </c>
      <c r="U1572">
        <v>9962.75</v>
      </c>
      <c r="V1572">
        <v>9962.75</v>
      </c>
      <c r="W1572">
        <v>160</v>
      </c>
      <c r="X1572">
        <v>0</v>
      </c>
      <c r="Y1572">
        <v>0</v>
      </c>
      <c r="Z1572">
        <v>0</v>
      </c>
      <c r="AD1572" s="1">
        <v>41580.333333333336</v>
      </c>
      <c r="AE1572" s="1">
        <v>41602.708333333336</v>
      </c>
      <c r="AG1572" s="1">
        <v>41567.333333333336</v>
      </c>
      <c r="AH1572" s="1">
        <v>41589.708333333336</v>
      </c>
      <c r="AI1572" s="1">
        <v>41567.333333333336</v>
      </c>
      <c r="AJ1572" s="1">
        <v>41589.708333333336</v>
      </c>
      <c r="AK1572" s="1">
        <v>41567.333333333336</v>
      </c>
      <c r="AL1572" s="1">
        <v>41589.708333333336</v>
      </c>
      <c r="AM1572" s="1">
        <v>41580.333333333336</v>
      </c>
      <c r="AN1572" s="1">
        <v>41602.708333333336</v>
      </c>
      <c r="AP1572" t="s">
        <v>113</v>
      </c>
      <c r="AU1572" t="s">
        <v>4075</v>
      </c>
      <c r="AY1572" t="s">
        <v>106</v>
      </c>
      <c r="AZ1572">
        <v>0</v>
      </c>
      <c r="BA1572">
        <v>0</v>
      </c>
      <c r="BD1572" s="3">
        <v>41321.661111111112</v>
      </c>
      <c r="BE1572" s="3">
        <v>41321.663888888892</v>
      </c>
      <c r="BF1572" t="s">
        <v>115</v>
      </c>
      <c r="BG1572" t="s">
        <v>115</v>
      </c>
      <c r="BH1572">
        <v>8149</v>
      </c>
      <c r="BM1572">
        <v>43420</v>
      </c>
      <c r="BR1572" t="s">
        <v>3122</v>
      </c>
      <c r="BS1572" t="s">
        <v>3123</v>
      </c>
      <c r="BU1572">
        <v>1</v>
      </c>
      <c r="BV1572" t="s">
        <v>118</v>
      </c>
      <c r="BX1572" t="s">
        <v>119</v>
      </c>
      <c r="BY1572" t="s">
        <v>119</v>
      </c>
      <c r="BZ1572" t="s">
        <v>119</v>
      </c>
      <c r="CA1572">
        <v>1</v>
      </c>
      <c r="CC1572" t="s">
        <v>120</v>
      </c>
      <c r="CH1572">
        <v>540</v>
      </c>
      <c r="CI1572">
        <v>36470</v>
      </c>
      <c r="CJ1572" t="s">
        <v>106</v>
      </c>
      <c r="CK1572" t="s">
        <v>106</v>
      </c>
      <c r="CL1572">
        <v>10</v>
      </c>
      <c r="CM1572" t="s">
        <v>3107</v>
      </c>
      <c r="CO1572">
        <v>124520</v>
      </c>
      <c r="CQ1572">
        <v>0</v>
      </c>
      <c r="CR1572">
        <v>0</v>
      </c>
      <c r="CS1572">
        <v>0</v>
      </c>
      <c r="CY1572" t="s">
        <v>123</v>
      </c>
      <c r="CZ1572" t="s">
        <v>124</v>
      </c>
      <c r="DD1572" t="str" cm="1">
        <f t="array" ref="DD1572">TEXT(_xlfn.SEQUENCE(1, DATEDIF(AG1572, AH1572, "m") + 1, AG1572, 30), "YYYY-APMM")</f>
        <v>2013-AP10</v>
      </c>
      <c r="DN1572">
        <f t="shared" si="48"/>
        <v>9962.75</v>
      </c>
      <c r="DO1572" t="str">
        <f t="shared" si="49"/>
        <v>STEEL FIXERS SK</v>
      </c>
    </row>
    <row r="1573" spans="1:119" x14ac:dyDescent="0.35">
      <c r="A1573" t="s">
        <v>105</v>
      </c>
      <c r="B1573">
        <v>500858</v>
      </c>
      <c r="C1573">
        <v>6359</v>
      </c>
      <c r="D1573">
        <v>124521</v>
      </c>
      <c r="E1573">
        <v>13662</v>
      </c>
      <c r="F1573">
        <v>0</v>
      </c>
      <c r="G1573" t="s">
        <v>106</v>
      </c>
      <c r="H1573" t="s">
        <v>106</v>
      </c>
      <c r="I1573" t="s">
        <v>106</v>
      </c>
      <c r="J1573" t="s">
        <v>107</v>
      </c>
      <c r="K1573" t="s">
        <v>108</v>
      </c>
      <c r="L1573" t="s">
        <v>109</v>
      </c>
      <c r="M1573" t="s">
        <v>110</v>
      </c>
      <c r="N1573" t="s">
        <v>4076</v>
      </c>
      <c r="O1573" t="s">
        <v>3137</v>
      </c>
      <c r="P1573">
        <v>8165</v>
      </c>
      <c r="Q1573">
        <v>88</v>
      </c>
      <c r="R1573">
        <v>0</v>
      </c>
      <c r="S1573">
        <v>200</v>
      </c>
      <c r="T1573">
        <v>0</v>
      </c>
      <c r="U1573">
        <v>2430.75</v>
      </c>
      <c r="V1573">
        <v>2430.75</v>
      </c>
      <c r="W1573">
        <v>200</v>
      </c>
      <c r="X1573">
        <v>0</v>
      </c>
      <c r="Y1573">
        <v>0</v>
      </c>
      <c r="Z1573">
        <v>0</v>
      </c>
      <c r="AD1573" s="1">
        <v>41589.333333333336</v>
      </c>
      <c r="AE1573" s="1">
        <v>41617.708333333336</v>
      </c>
      <c r="AG1573" s="1">
        <v>41576.333333333336</v>
      </c>
      <c r="AH1573" s="1">
        <v>41604.708333333336</v>
      </c>
      <c r="AI1573" s="1">
        <v>41576.333333333336</v>
      </c>
      <c r="AJ1573" s="1">
        <v>41604.708333333336</v>
      </c>
      <c r="AK1573" s="1">
        <v>41576.333333333336</v>
      </c>
      <c r="AL1573" s="1">
        <v>41604.708333333336</v>
      </c>
      <c r="AM1573" s="1">
        <v>41589.333333333336</v>
      </c>
      <c r="AN1573" s="1">
        <v>41617.708333333336</v>
      </c>
      <c r="AP1573" t="s">
        <v>113</v>
      </c>
      <c r="AU1573" t="s">
        <v>4077</v>
      </c>
      <c r="AY1573" t="s">
        <v>106</v>
      </c>
      <c r="AZ1573">
        <v>0</v>
      </c>
      <c r="BA1573">
        <v>0</v>
      </c>
      <c r="BD1573" s="3">
        <v>41321.661111111112</v>
      </c>
      <c r="BE1573" s="3">
        <v>41321.663888888892</v>
      </c>
      <c r="BF1573" t="s">
        <v>115</v>
      </c>
      <c r="BG1573" t="s">
        <v>115</v>
      </c>
      <c r="BH1573">
        <v>8149</v>
      </c>
      <c r="BM1573">
        <v>43420</v>
      </c>
      <c r="BR1573" t="s">
        <v>3122</v>
      </c>
      <c r="BS1573" t="s">
        <v>3123</v>
      </c>
      <c r="BU1573">
        <v>1</v>
      </c>
      <c r="BV1573" t="s">
        <v>118</v>
      </c>
      <c r="BX1573" t="s">
        <v>119</v>
      </c>
      <c r="BY1573" t="s">
        <v>119</v>
      </c>
      <c r="BZ1573" t="s">
        <v>119</v>
      </c>
      <c r="CA1573">
        <v>1</v>
      </c>
      <c r="CC1573" t="s">
        <v>120</v>
      </c>
      <c r="CH1573">
        <v>540</v>
      </c>
      <c r="CI1573">
        <v>36470</v>
      </c>
      <c r="CJ1573" t="s">
        <v>106</v>
      </c>
      <c r="CK1573" t="s">
        <v>106</v>
      </c>
      <c r="CL1573">
        <v>10</v>
      </c>
      <c r="CM1573" t="s">
        <v>3107</v>
      </c>
      <c r="CO1573">
        <v>124520</v>
      </c>
      <c r="CQ1573">
        <v>0</v>
      </c>
      <c r="CR1573">
        <v>0</v>
      </c>
      <c r="CS1573">
        <v>0</v>
      </c>
      <c r="CY1573" t="s">
        <v>123</v>
      </c>
      <c r="CZ1573" t="s">
        <v>124</v>
      </c>
      <c r="DD1573" t="str" cm="1">
        <f t="array" ref="DD1573">TEXT(_xlfn.SEQUENCE(1, DATEDIF(AG1573, AH1573, "m") + 1, AG1573, 30), "YYYY-APMM")</f>
        <v>2013-AP10</v>
      </c>
      <c r="DN1573">
        <f t="shared" si="48"/>
        <v>2430.75</v>
      </c>
      <c r="DO1573" t="str">
        <f t="shared" si="49"/>
        <v>STEEL FIXERS SK</v>
      </c>
    </row>
    <row r="1574" spans="1:119" x14ac:dyDescent="0.35">
      <c r="A1574" t="s">
        <v>105</v>
      </c>
      <c r="B1574">
        <v>500859</v>
      </c>
      <c r="C1574">
        <v>6359</v>
      </c>
      <c r="D1574">
        <v>124521</v>
      </c>
      <c r="E1574">
        <v>13662</v>
      </c>
      <c r="F1574">
        <v>0</v>
      </c>
      <c r="G1574" t="s">
        <v>106</v>
      </c>
      <c r="H1574" t="s">
        <v>106</v>
      </c>
      <c r="I1574" t="s">
        <v>106</v>
      </c>
      <c r="J1574" t="s">
        <v>107</v>
      </c>
      <c r="K1574" t="s">
        <v>108</v>
      </c>
      <c r="L1574" t="s">
        <v>109</v>
      </c>
      <c r="M1574" t="s">
        <v>110</v>
      </c>
      <c r="N1574" t="s">
        <v>4078</v>
      </c>
      <c r="O1574" t="s">
        <v>3125</v>
      </c>
      <c r="P1574">
        <v>8178</v>
      </c>
      <c r="Q1574">
        <v>88</v>
      </c>
      <c r="R1574">
        <v>0</v>
      </c>
      <c r="S1574">
        <v>200</v>
      </c>
      <c r="T1574">
        <v>0</v>
      </c>
      <c r="U1574">
        <v>670</v>
      </c>
      <c r="V1574">
        <v>670</v>
      </c>
      <c r="W1574">
        <v>200</v>
      </c>
      <c r="X1574">
        <v>0</v>
      </c>
      <c r="Y1574">
        <v>0</v>
      </c>
      <c r="Z1574">
        <v>0</v>
      </c>
      <c r="AD1574" s="1">
        <v>41598.333333333336</v>
      </c>
      <c r="AE1574" s="1">
        <v>41627.708333333336</v>
      </c>
      <c r="AG1574" s="1">
        <v>41585.333333333336</v>
      </c>
      <c r="AH1574" s="1">
        <v>41613.708333333336</v>
      </c>
      <c r="AI1574" s="1">
        <v>41585.333333333336</v>
      </c>
      <c r="AJ1574" s="1">
        <v>41613.708333333336</v>
      </c>
      <c r="AK1574" s="1">
        <v>41585.333333333336</v>
      </c>
      <c r="AL1574" s="1">
        <v>41613.708333333336</v>
      </c>
      <c r="AM1574" s="1">
        <v>41598.333333333336</v>
      </c>
      <c r="AN1574" s="1">
        <v>41627.708333333336</v>
      </c>
      <c r="AP1574" t="s">
        <v>113</v>
      </c>
      <c r="AU1574" t="s">
        <v>4079</v>
      </c>
      <c r="AY1574" t="s">
        <v>106</v>
      </c>
      <c r="AZ1574">
        <v>0</v>
      </c>
      <c r="BA1574">
        <v>0</v>
      </c>
      <c r="BD1574" s="3">
        <v>41321.661111111112</v>
      </c>
      <c r="BE1574" s="3">
        <v>41321.663888888892</v>
      </c>
      <c r="BF1574" t="s">
        <v>115</v>
      </c>
      <c r="BG1574" t="s">
        <v>115</v>
      </c>
      <c r="BH1574">
        <v>8149</v>
      </c>
      <c r="BM1574">
        <v>43550</v>
      </c>
      <c r="BR1574" t="s">
        <v>116</v>
      </c>
      <c r="BS1574" t="s">
        <v>117</v>
      </c>
      <c r="BU1574">
        <v>1</v>
      </c>
      <c r="BV1574" t="s">
        <v>118</v>
      </c>
      <c r="BX1574" t="s">
        <v>119</v>
      </c>
      <c r="BY1574" t="s">
        <v>119</v>
      </c>
      <c r="BZ1574" t="s">
        <v>119</v>
      </c>
      <c r="CA1574">
        <v>1</v>
      </c>
      <c r="CC1574" t="s">
        <v>120</v>
      </c>
      <c r="CH1574">
        <v>540</v>
      </c>
      <c r="CI1574">
        <v>36470</v>
      </c>
      <c r="CJ1574" t="s">
        <v>106</v>
      </c>
      <c r="CK1574" t="s">
        <v>106</v>
      </c>
      <c r="CL1574">
        <v>10</v>
      </c>
      <c r="CM1574" t="s">
        <v>3107</v>
      </c>
      <c r="CO1574">
        <v>124520</v>
      </c>
      <c r="CQ1574">
        <v>0</v>
      </c>
      <c r="CR1574">
        <v>0</v>
      </c>
      <c r="CS1574">
        <v>0</v>
      </c>
      <c r="CY1574" t="s">
        <v>123</v>
      </c>
      <c r="CZ1574" t="s">
        <v>124</v>
      </c>
      <c r="DD1574" t="str" cm="1">
        <f t="array" ref="DD1574">TEXT(_xlfn.SEQUENCE(1, DATEDIF(AG1574, AH1574, "m") + 1, AG1574, 30), "YYYY-APMM")</f>
        <v>2013-AP11</v>
      </c>
      <c r="DN1574">
        <f t="shared" si="48"/>
        <v>670</v>
      </c>
      <c r="DO1574" t="str">
        <f t="shared" si="49"/>
        <v>LABOR- SUBCONTRACTOR</v>
      </c>
    </row>
    <row r="1575" spans="1:119" x14ac:dyDescent="0.35">
      <c r="A1575" t="s">
        <v>105</v>
      </c>
      <c r="B1575">
        <v>500860</v>
      </c>
      <c r="C1575">
        <v>6359</v>
      </c>
      <c r="D1575">
        <v>124521</v>
      </c>
      <c r="E1575">
        <v>13662</v>
      </c>
      <c r="F1575">
        <v>0</v>
      </c>
      <c r="G1575" t="s">
        <v>106</v>
      </c>
      <c r="H1575" t="s">
        <v>106</v>
      </c>
      <c r="I1575" t="s">
        <v>106</v>
      </c>
      <c r="J1575" t="s">
        <v>107</v>
      </c>
      <c r="K1575" t="s">
        <v>108</v>
      </c>
      <c r="L1575" t="s">
        <v>109</v>
      </c>
      <c r="M1575" t="s">
        <v>110</v>
      </c>
      <c r="N1575" t="s">
        <v>4080</v>
      </c>
      <c r="O1575" t="s">
        <v>3128</v>
      </c>
      <c r="P1575">
        <v>8177</v>
      </c>
      <c r="Q1575">
        <v>88</v>
      </c>
      <c r="R1575">
        <v>0</v>
      </c>
      <c r="S1575">
        <v>200</v>
      </c>
      <c r="T1575">
        <v>0</v>
      </c>
      <c r="U1575">
        <v>1520</v>
      </c>
      <c r="V1575">
        <v>1520</v>
      </c>
      <c r="W1575">
        <v>200</v>
      </c>
      <c r="X1575">
        <v>1100</v>
      </c>
      <c r="Y1575">
        <v>0</v>
      </c>
      <c r="Z1575">
        <v>1100</v>
      </c>
      <c r="AD1575" s="1">
        <v>41610.333333333336</v>
      </c>
      <c r="AE1575" s="1">
        <v>41639.708333333336</v>
      </c>
      <c r="AG1575" s="1">
        <v>41597.333333333336</v>
      </c>
      <c r="AH1575" s="1">
        <v>41625.708333333336</v>
      </c>
      <c r="AI1575" s="1">
        <v>41597.333333333336</v>
      </c>
      <c r="AJ1575" s="1">
        <v>41625.708333333336</v>
      </c>
      <c r="AK1575" s="1">
        <v>41597.333333333336</v>
      </c>
      <c r="AL1575" s="1">
        <v>41625.708333333336</v>
      </c>
      <c r="AM1575" s="1">
        <v>41610.333333333336</v>
      </c>
      <c r="AN1575" s="1">
        <v>41639.708333333336</v>
      </c>
      <c r="AP1575" t="s">
        <v>113</v>
      </c>
      <c r="AU1575" t="s">
        <v>4081</v>
      </c>
      <c r="AY1575" t="s">
        <v>106</v>
      </c>
      <c r="AZ1575">
        <v>0</v>
      </c>
      <c r="BA1575">
        <v>0</v>
      </c>
      <c r="BD1575" s="3">
        <v>41321.661111111112</v>
      </c>
      <c r="BE1575" s="3">
        <v>41321.663888888892</v>
      </c>
      <c r="BF1575" t="s">
        <v>115</v>
      </c>
      <c r="BG1575" t="s">
        <v>115</v>
      </c>
      <c r="BH1575">
        <v>8149</v>
      </c>
      <c r="BM1575">
        <v>43540</v>
      </c>
      <c r="BR1575" t="s">
        <v>1299</v>
      </c>
      <c r="BS1575" t="s">
        <v>1300</v>
      </c>
      <c r="BU1575">
        <v>1</v>
      </c>
      <c r="BV1575" t="s">
        <v>118</v>
      </c>
      <c r="BX1575" t="s">
        <v>119</v>
      </c>
      <c r="BY1575" t="s">
        <v>119</v>
      </c>
      <c r="BZ1575" t="s">
        <v>119</v>
      </c>
      <c r="CA1575">
        <v>1</v>
      </c>
      <c r="CC1575" t="s">
        <v>120</v>
      </c>
      <c r="CH1575">
        <v>540</v>
      </c>
      <c r="CI1575">
        <v>36470</v>
      </c>
      <c r="CJ1575" t="s">
        <v>106</v>
      </c>
      <c r="CK1575" t="s">
        <v>106</v>
      </c>
      <c r="CL1575">
        <v>10</v>
      </c>
      <c r="CM1575" t="s">
        <v>3107</v>
      </c>
      <c r="CO1575">
        <v>124520</v>
      </c>
      <c r="CQ1575">
        <v>0</v>
      </c>
      <c r="CR1575">
        <v>0</v>
      </c>
      <c r="CS1575">
        <v>0</v>
      </c>
      <c r="CY1575" t="s">
        <v>123</v>
      </c>
      <c r="CZ1575" t="s">
        <v>124</v>
      </c>
      <c r="DD1575" t="str" cm="1">
        <f t="array" ref="DD1575">TEXT(_xlfn.SEQUENCE(1, DATEDIF(AG1575, AH1575, "m") + 1, AG1575, 30), "YYYY-APMM")</f>
        <v>2013-AP11</v>
      </c>
      <c r="DN1575">
        <f t="shared" si="48"/>
        <v>1520</v>
      </c>
      <c r="DO1575" t="str">
        <f t="shared" si="49"/>
        <v>LABOR - CIVIL</v>
      </c>
    </row>
    <row r="1576" spans="1:119" x14ac:dyDescent="0.35">
      <c r="A1576" t="s">
        <v>105</v>
      </c>
      <c r="B1576">
        <v>500861</v>
      </c>
      <c r="C1576">
        <v>6359</v>
      </c>
      <c r="D1576">
        <v>124521</v>
      </c>
      <c r="E1576">
        <v>13662</v>
      </c>
      <c r="F1576">
        <v>0</v>
      </c>
      <c r="G1576" t="s">
        <v>106</v>
      </c>
      <c r="H1576" t="s">
        <v>106</v>
      </c>
      <c r="I1576" t="s">
        <v>106</v>
      </c>
      <c r="J1576" t="s">
        <v>107</v>
      </c>
      <c r="K1576" t="s">
        <v>108</v>
      </c>
      <c r="L1576" t="s">
        <v>109</v>
      </c>
      <c r="M1576" t="s">
        <v>110</v>
      </c>
      <c r="N1576" t="s">
        <v>4082</v>
      </c>
      <c r="O1576" t="s">
        <v>3131</v>
      </c>
      <c r="P1576">
        <v>8163</v>
      </c>
      <c r="Q1576">
        <v>88</v>
      </c>
      <c r="R1576">
        <v>0</v>
      </c>
      <c r="S1576">
        <v>200</v>
      </c>
      <c r="T1576">
        <v>0</v>
      </c>
      <c r="U1576">
        <v>10120.75</v>
      </c>
      <c r="V1576">
        <v>10120.75</v>
      </c>
      <c r="W1576">
        <v>200</v>
      </c>
      <c r="X1576">
        <v>0</v>
      </c>
      <c r="Y1576">
        <v>0</v>
      </c>
      <c r="Z1576">
        <v>0</v>
      </c>
      <c r="AD1576" s="1">
        <v>41627.333333333336</v>
      </c>
      <c r="AE1576" s="1">
        <v>41655.708333333336</v>
      </c>
      <c r="AG1576" s="1">
        <v>41613.333333333336</v>
      </c>
      <c r="AH1576" s="1">
        <v>41643.708333333336</v>
      </c>
      <c r="AI1576" s="1">
        <v>41613.333333333336</v>
      </c>
      <c r="AJ1576" s="1">
        <v>41643.708333333336</v>
      </c>
      <c r="AK1576" s="1">
        <v>41613.333333333336</v>
      </c>
      <c r="AL1576" s="1">
        <v>41643.708333333336</v>
      </c>
      <c r="AM1576" s="1">
        <v>41627.333333333336</v>
      </c>
      <c r="AN1576" s="1">
        <v>41655.708333333336</v>
      </c>
      <c r="AP1576" t="s">
        <v>113</v>
      </c>
      <c r="AU1576" t="s">
        <v>4083</v>
      </c>
      <c r="AY1576" t="s">
        <v>106</v>
      </c>
      <c r="AZ1576">
        <v>0</v>
      </c>
      <c r="BA1576">
        <v>0</v>
      </c>
      <c r="BD1576" s="3">
        <v>41321.661111111112</v>
      </c>
      <c r="BE1576" s="3">
        <v>41321.663888888892</v>
      </c>
      <c r="BF1576" t="s">
        <v>115</v>
      </c>
      <c r="BG1576" t="s">
        <v>115</v>
      </c>
      <c r="BH1576">
        <v>8149</v>
      </c>
      <c r="BM1576">
        <v>43400</v>
      </c>
      <c r="BR1576" t="s">
        <v>3114</v>
      </c>
      <c r="BS1576" t="s">
        <v>3115</v>
      </c>
      <c r="BU1576">
        <v>1</v>
      </c>
      <c r="BV1576" t="s">
        <v>118</v>
      </c>
      <c r="BX1576" t="s">
        <v>119</v>
      </c>
      <c r="BY1576" t="s">
        <v>119</v>
      </c>
      <c r="BZ1576" t="s">
        <v>119</v>
      </c>
      <c r="CA1576">
        <v>1</v>
      </c>
      <c r="CC1576" t="s">
        <v>120</v>
      </c>
      <c r="CH1576">
        <v>540</v>
      </c>
      <c r="CI1576">
        <v>36470</v>
      </c>
      <c r="CJ1576" t="s">
        <v>106</v>
      </c>
      <c r="CK1576" t="s">
        <v>106</v>
      </c>
      <c r="CL1576">
        <v>10</v>
      </c>
      <c r="CM1576" t="s">
        <v>3107</v>
      </c>
      <c r="CO1576">
        <v>124520</v>
      </c>
      <c r="CQ1576">
        <v>0</v>
      </c>
      <c r="CR1576">
        <v>0</v>
      </c>
      <c r="CS1576">
        <v>0</v>
      </c>
      <c r="CY1576" t="s">
        <v>123</v>
      </c>
      <c r="CZ1576" t="s">
        <v>124</v>
      </c>
      <c r="DD1576" t="str" cm="1">
        <f t="array" ref="DD1576">TEXT(_xlfn.SEQUENCE(1, DATEDIF(AG1576, AH1576, "m") + 1, AG1576, 30), "YYYY-APMM")</f>
        <v>2013-AP12</v>
      </c>
      <c r="DN1576">
        <f t="shared" si="48"/>
        <v>10120.75</v>
      </c>
      <c r="DO1576" t="str">
        <f t="shared" si="49"/>
        <v>BLINDING MASON SK</v>
      </c>
    </row>
    <row r="1577" spans="1:119" x14ac:dyDescent="0.35">
      <c r="A1577" t="s">
        <v>105</v>
      </c>
      <c r="B1577">
        <v>500862</v>
      </c>
      <c r="C1577">
        <v>6359</v>
      </c>
      <c r="D1577">
        <v>124521</v>
      </c>
      <c r="E1577">
        <v>13662</v>
      </c>
      <c r="F1577">
        <v>0</v>
      </c>
      <c r="G1577" t="s">
        <v>106</v>
      </c>
      <c r="H1577" t="s">
        <v>106</v>
      </c>
      <c r="I1577" t="s">
        <v>106</v>
      </c>
      <c r="J1577" t="s">
        <v>107</v>
      </c>
      <c r="K1577" t="s">
        <v>108</v>
      </c>
      <c r="L1577" t="s">
        <v>109</v>
      </c>
      <c r="M1577" t="s">
        <v>110</v>
      </c>
      <c r="N1577" t="s">
        <v>4084</v>
      </c>
      <c r="O1577" t="s">
        <v>3134</v>
      </c>
      <c r="P1577">
        <v>8163</v>
      </c>
      <c r="Q1577">
        <v>88</v>
      </c>
      <c r="R1577">
        <v>0</v>
      </c>
      <c r="S1577">
        <v>200</v>
      </c>
      <c r="T1577">
        <v>0</v>
      </c>
      <c r="U1577">
        <v>6924.5</v>
      </c>
      <c r="V1577">
        <v>6924.5</v>
      </c>
      <c r="W1577">
        <v>200</v>
      </c>
      <c r="X1577">
        <v>0</v>
      </c>
      <c r="Y1577">
        <v>0</v>
      </c>
      <c r="Z1577">
        <v>0</v>
      </c>
      <c r="AD1577" s="1">
        <v>41654.333333333336</v>
      </c>
      <c r="AE1577" s="1">
        <v>41683.708333333336</v>
      </c>
      <c r="AG1577" s="1">
        <v>41641.333333333336</v>
      </c>
      <c r="AH1577" s="1">
        <v>41669.708333333336</v>
      </c>
      <c r="AI1577" s="1">
        <v>41641.333333333336</v>
      </c>
      <c r="AJ1577" s="1">
        <v>41669.708333333336</v>
      </c>
      <c r="AK1577" s="1">
        <v>41641.333333333336</v>
      </c>
      <c r="AL1577" s="1">
        <v>41669.708333333336</v>
      </c>
      <c r="AM1577" s="1">
        <v>41654.333333333336</v>
      </c>
      <c r="AN1577" s="1">
        <v>41683.708333333336</v>
      </c>
      <c r="AP1577" t="s">
        <v>113</v>
      </c>
      <c r="AU1577" t="s">
        <v>4085</v>
      </c>
      <c r="AY1577" t="s">
        <v>106</v>
      </c>
      <c r="AZ1577">
        <v>0</v>
      </c>
      <c r="BA1577">
        <v>0</v>
      </c>
      <c r="BD1577" s="3">
        <v>41321.661111111112</v>
      </c>
      <c r="BE1577" s="3">
        <v>41321.663888888892</v>
      </c>
      <c r="BF1577" t="s">
        <v>115</v>
      </c>
      <c r="BG1577" t="s">
        <v>115</v>
      </c>
      <c r="BH1577">
        <v>8149</v>
      </c>
      <c r="BM1577">
        <v>43400</v>
      </c>
      <c r="BR1577" t="s">
        <v>3114</v>
      </c>
      <c r="BS1577" t="s">
        <v>3115</v>
      </c>
      <c r="BU1577">
        <v>1</v>
      </c>
      <c r="BV1577" t="s">
        <v>118</v>
      </c>
      <c r="BX1577" t="s">
        <v>119</v>
      </c>
      <c r="BY1577" t="s">
        <v>119</v>
      </c>
      <c r="BZ1577" t="s">
        <v>119</v>
      </c>
      <c r="CA1577">
        <v>1</v>
      </c>
      <c r="CC1577" t="s">
        <v>120</v>
      </c>
      <c r="CH1577">
        <v>540</v>
      </c>
      <c r="CI1577">
        <v>36470</v>
      </c>
      <c r="CJ1577" t="s">
        <v>106</v>
      </c>
      <c r="CK1577" t="s">
        <v>106</v>
      </c>
      <c r="CL1577">
        <v>10</v>
      </c>
      <c r="CM1577" t="s">
        <v>3107</v>
      </c>
      <c r="CO1577">
        <v>124520</v>
      </c>
      <c r="CQ1577">
        <v>0</v>
      </c>
      <c r="CR1577">
        <v>0</v>
      </c>
      <c r="CS1577">
        <v>0</v>
      </c>
      <c r="CY1577" t="s">
        <v>123</v>
      </c>
      <c r="CZ1577" t="s">
        <v>124</v>
      </c>
      <c r="DD1577" t="str" cm="1">
        <f t="array" ref="DD1577">TEXT(_xlfn.SEQUENCE(1, DATEDIF(AG1577, AH1577, "m") + 1, AG1577, 30), "YYYY-APMM")</f>
        <v>2014-AP01</v>
      </c>
      <c r="DN1577">
        <f t="shared" si="48"/>
        <v>6924.5</v>
      </c>
      <c r="DO1577" t="str">
        <f t="shared" si="49"/>
        <v>BLINDING MASON SK</v>
      </c>
    </row>
    <row r="1578" spans="1:119" x14ac:dyDescent="0.35">
      <c r="A1578" t="s">
        <v>105</v>
      </c>
      <c r="B1578">
        <v>500863</v>
      </c>
      <c r="C1578">
        <v>6359</v>
      </c>
      <c r="D1578">
        <v>124521</v>
      </c>
      <c r="E1578">
        <v>13662</v>
      </c>
      <c r="F1578">
        <v>0</v>
      </c>
      <c r="G1578" t="s">
        <v>106</v>
      </c>
      <c r="H1578" t="s">
        <v>106</v>
      </c>
      <c r="I1578" t="s">
        <v>106</v>
      </c>
      <c r="J1578" t="s">
        <v>107</v>
      </c>
      <c r="K1578" t="s">
        <v>108</v>
      </c>
      <c r="L1578" t="s">
        <v>109</v>
      </c>
      <c r="M1578" t="s">
        <v>110</v>
      </c>
      <c r="N1578" t="s">
        <v>4086</v>
      </c>
      <c r="O1578" t="s">
        <v>3105</v>
      </c>
      <c r="P1578">
        <v>8177</v>
      </c>
      <c r="Q1578">
        <v>88</v>
      </c>
      <c r="R1578">
        <v>0</v>
      </c>
      <c r="S1578">
        <v>200</v>
      </c>
      <c r="T1578">
        <v>0</v>
      </c>
      <c r="U1578">
        <v>1791</v>
      </c>
      <c r="V1578">
        <v>1791</v>
      </c>
      <c r="W1578">
        <v>200</v>
      </c>
      <c r="X1578">
        <v>843</v>
      </c>
      <c r="Y1578">
        <v>0</v>
      </c>
      <c r="Z1578">
        <v>843</v>
      </c>
      <c r="AD1578" s="1">
        <v>41540.333333333336</v>
      </c>
      <c r="AE1578" s="1">
        <v>41570.708333333336</v>
      </c>
      <c r="AG1578" s="1">
        <v>41527.333333333336</v>
      </c>
      <c r="AH1578" s="1">
        <v>41555.708333333336</v>
      </c>
      <c r="AI1578" s="1">
        <v>41527.333333333336</v>
      </c>
      <c r="AJ1578" s="1">
        <v>41555.708333333336</v>
      </c>
      <c r="AK1578" s="1">
        <v>41527.333333333336</v>
      </c>
      <c r="AL1578" s="1">
        <v>41555.708333333336</v>
      </c>
      <c r="AM1578" s="1">
        <v>41540.333333333336</v>
      </c>
      <c r="AN1578" s="1">
        <v>41570.708333333336</v>
      </c>
      <c r="AP1578" t="s">
        <v>113</v>
      </c>
      <c r="AU1578" t="s">
        <v>4087</v>
      </c>
      <c r="AY1578" t="s">
        <v>106</v>
      </c>
      <c r="AZ1578">
        <v>0</v>
      </c>
      <c r="BA1578">
        <v>0</v>
      </c>
      <c r="BD1578" s="3">
        <v>41321.661111111112</v>
      </c>
      <c r="BE1578" s="3">
        <v>41321.663888888892</v>
      </c>
      <c r="BF1578" t="s">
        <v>115</v>
      </c>
      <c r="BG1578" t="s">
        <v>115</v>
      </c>
      <c r="BH1578">
        <v>8149</v>
      </c>
      <c r="BM1578">
        <v>43540</v>
      </c>
      <c r="BR1578" t="s">
        <v>1299</v>
      </c>
      <c r="BS1578" t="s">
        <v>1300</v>
      </c>
      <c r="BU1578">
        <v>1</v>
      </c>
      <c r="BV1578" t="s">
        <v>118</v>
      </c>
      <c r="BX1578" t="s">
        <v>119</v>
      </c>
      <c r="BY1578" t="s">
        <v>119</v>
      </c>
      <c r="BZ1578" t="s">
        <v>119</v>
      </c>
      <c r="CA1578">
        <v>1</v>
      </c>
      <c r="CC1578" t="s">
        <v>120</v>
      </c>
      <c r="CH1578">
        <v>540</v>
      </c>
      <c r="CI1578">
        <v>36470</v>
      </c>
      <c r="CJ1578" t="s">
        <v>106</v>
      </c>
      <c r="CK1578" t="s">
        <v>106</v>
      </c>
      <c r="CL1578">
        <v>10</v>
      </c>
      <c r="CM1578" t="s">
        <v>3107</v>
      </c>
      <c r="CO1578">
        <v>124520</v>
      </c>
      <c r="CQ1578">
        <v>0</v>
      </c>
      <c r="CR1578">
        <v>0</v>
      </c>
      <c r="CS1578">
        <v>0</v>
      </c>
      <c r="CY1578" t="s">
        <v>123</v>
      </c>
      <c r="CZ1578" t="s">
        <v>124</v>
      </c>
      <c r="DD1578" t="str" cm="1">
        <f t="array" ref="DD1578">TEXT(_xlfn.SEQUENCE(1, DATEDIF(AG1578, AH1578, "m") + 1, AG1578, 30), "YYYY-APMM")</f>
        <v>2013-AP09</v>
      </c>
      <c r="DN1578">
        <f t="shared" si="48"/>
        <v>1791</v>
      </c>
      <c r="DO1578" t="str">
        <f t="shared" si="49"/>
        <v>LABOR - CIVIL</v>
      </c>
    </row>
    <row r="1579" spans="1:119" x14ac:dyDescent="0.35">
      <c r="A1579" t="s">
        <v>105</v>
      </c>
      <c r="B1579">
        <v>500864</v>
      </c>
      <c r="C1579">
        <v>6359</v>
      </c>
      <c r="D1579">
        <v>124521</v>
      </c>
      <c r="E1579">
        <v>13662</v>
      </c>
      <c r="F1579">
        <v>0</v>
      </c>
      <c r="G1579" t="s">
        <v>106</v>
      </c>
      <c r="H1579" t="s">
        <v>106</v>
      </c>
      <c r="I1579" t="s">
        <v>106</v>
      </c>
      <c r="J1579" t="s">
        <v>107</v>
      </c>
      <c r="K1579" t="s">
        <v>108</v>
      </c>
      <c r="L1579" t="s">
        <v>109</v>
      </c>
      <c r="M1579" t="s">
        <v>110</v>
      </c>
      <c r="N1579" t="s">
        <v>4088</v>
      </c>
      <c r="O1579" t="s">
        <v>3109</v>
      </c>
      <c r="P1579">
        <v>8178</v>
      </c>
      <c r="Q1579">
        <v>88</v>
      </c>
      <c r="R1579">
        <v>0</v>
      </c>
      <c r="S1579">
        <v>184</v>
      </c>
      <c r="T1579">
        <v>0</v>
      </c>
      <c r="U1579">
        <v>2326.5</v>
      </c>
      <c r="V1579">
        <v>2326.5</v>
      </c>
      <c r="W1579">
        <v>184</v>
      </c>
      <c r="X1579">
        <v>0</v>
      </c>
      <c r="Y1579">
        <v>0</v>
      </c>
      <c r="Z1579">
        <v>0</v>
      </c>
      <c r="AD1579" s="1">
        <v>41552.333333333336</v>
      </c>
      <c r="AE1579" s="1">
        <v>41580.708333333336</v>
      </c>
      <c r="AG1579" s="1">
        <v>41539.333333333336</v>
      </c>
      <c r="AH1579" s="1">
        <v>41567.708333333336</v>
      </c>
      <c r="AI1579" s="1">
        <v>41539.333333333336</v>
      </c>
      <c r="AJ1579" s="1">
        <v>41567.708333333336</v>
      </c>
      <c r="AK1579" s="1">
        <v>41539.333333333336</v>
      </c>
      <c r="AL1579" s="1">
        <v>41567.708333333336</v>
      </c>
      <c r="AM1579" s="1">
        <v>41552.333333333336</v>
      </c>
      <c r="AN1579" s="1">
        <v>41580.708333333336</v>
      </c>
      <c r="AP1579" t="s">
        <v>113</v>
      </c>
      <c r="AU1579" t="s">
        <v>4089</v>
      </c>
      <c r="AY1579" t="s">
        <v>106</v>
      </c>
      <c r="AZ1579">
        <v>0</v>
      </c>
      <c r="BA1579">
        <v>0</v>
      </c>
      <c r="BD1579" s="3">
        <v>41321.661111111112</v>
      </c>
      <c r="BE1579" s="3">
        <v>41321.663888888892</v>
      </c>
      <c r="BF1579" t="s">
        <v>115</v>
      </c>
      <c r="BG1579" t="s">
        <v>115</v>
      </c>
      <c r="BH1579">
        <v>8149</v>
      </c>
      <c r="BM1579">
        <v>43550</v>
      </c>
      <c r="BR1579" t="s">
        <v>116</v>
      </c>
      <c r="BS1579" t="s">
        <v>117</v>
      </c>
      <c r="BU1579">
        <v>1</v>
      </c>
      <c r="BV1579" t="s">
        <v>118</v>
      </c>
      <c r="BX1579" t="s">
        <v>119</v>
      </c>
      <c r="BY1579" t="s">
        <v>119</v>
      </c>
      <c r="BZ1579" t="s">
        <v>119</v>
      </c>
      <c r="CA1579">
        <v>1</v>
      </c>
      <c r="CC1579" t="s">
        <v>120</v>
      </c>
      <c r="CH1579">
        <v>540</v>
      </c>
      <c r="CI1579">
        <v>36470</v>
      </c>
      <c r="CJ1579" t="s">
        <v>106</v>
      </c>
      <c r="CK1579" t="s">
        <v>106</v>
      </c>
      <c r="CL1579">
        <v>10</v>
      </c>
      <c r="CM1579" t="s">
        <v>3107</v>
      </c>
      <c r="CO1579">
        <v>124520</v>
      </c>
      <c r="CQ1579">
        <v>0</v>
      </c>
      <c r="CR1579">
        <v>0</v>
      </c>
      <c r="CS1579">
        <v>0</v>
      </c>
      <c r="CY1579" t="s">
        <v>123</v>
      </c>
      <c r="CZ1579" t="s">
        <v>124</v>
      </c>
      <c r="DD1579" t="str" cm="1">
        <f t="array" ref="DD1579">TEXT(_xlfn.SEQUENCE(1, DATEDIF(AG1579, AH1579, "m") + 1, AG1579, 30), "YYYY-APMM")</f>
        <v>2013-AP09</v>
      </c>
      <c r="DN1579">
        <f t="shared" si="48"/>
        <v>2326.5</v>
      </c>
      <c r="DO1579" t="str">
        <f t="shared" si="49"/>
        <v>LABOR- SUBCONTRACTOR</v>
      </c>
    </row>
    <row r="1580" spans="1:119" x14ac:dyDescent="0.35">
      <c r="A1580" t="s">
        <v>105</v>
      </c>
      <c r="B1580">
        <v>500865</v>
      </c>
      <c r="C1580">
        <v>6359</v>
      </c>
      <c r="D1580">
        <v>124522</v>
      </c>
      <c r="E1580">
        <v>13662</v>
      </c>
      <c r="F1580">
        <v>0</v>
      </c>
      <c r="G1580" t="s">
        <v>106</v>
      </c>
      <c r="H1580" t="s">
        <v>106</v>
      </c>
      <c r="I1580" t="s">
        <v>106</v>
      </c>
      <c r="J1580" t="s">
        <v>107</v>
      </c>
      <c r="K1580" t="s">
        <v>108</v>
      </c>
      <c r="L1580" t="s">
        <v>109</v>
      </c>
      <c r="M1580" t="s">
        <v>110</v>
      </c>
      <c r="N1580" t="s">
        <v>4090</v>
      </c>
      <c r="O1580" t="s">
        <v>3099</v>
      </c>
      <c r="P1580">
        <v>8178</v>
      </c>
      <c r="Q1580">
        <v>24</v>
      </c>
      <c r="R1580">
        <v>24</v>
      </c>
      <c r="S1580">
        <v>200</v>
      </c>
      <c r="T1580">
        <v>0</v>
      </c>
      <c r="U1580">
        <v>1500</v>
      </c>
      <c r="V1580">
        <v>1500</v>
      </c>
      <c r="W1580">
        <v>200</v>
      </c>
      <c r="X1580">
        <v>0</v>
      </c>
      <c r="Y1580">
        <v>0</v>
      </c>
      <c r="Z1580">
        <v>0</v>
      </c>
      <c r="AD1580" s="1">
        <v>41959.333333333336</v>
      </c>
      <c r="AE1580" s="1">
        <v>41987.708333333336</v>
      </c>
      <c r="AG1580" s="1">
        <v>41955.333333333336</v>
      </c>
      <c r="AH1580" s="1">
        <v>41983.708333333336</v>
      </c>
      <c r="AI1580" s="1">
        <v>41955.333333333336</v>
      </c>
      <c r="AJ1580" s="1">
        <v>41983.708333333336</v>
      </c>
      <c r="AK1580" s="1">
        <v>41955.333333333336</v>
      </c>
      <c r="AL1580" s="1">
        <v>41983.708333333336</v>
      </c>
      <c r="AM1580" s="1">
        <v>41959.333333333336</v>
      </c>
      <c r="AN1580" s="1">
        <v>41987.708333333336</v>
      </c>
      <c r="AP1580" t="s">
        <v>113</v>
      </c>
      <c r="AU1580" t="s">
        <v>4091</v>
      </c>
      <c r="AY1580" t="s">
        <v>106</v>
      </c>
      <c r="AZ1580">
        <v>0</v>
      </c>
      <c r="BA1580">
        <v>0</v>
      </c>
      <c r="BD1580" s="3">
        <v>41321.661111111112</v>
      </c>
      <c r="BE1580" s="3">
        <v>41321.663888888892</v>
      </c>
      <c r="BF1580" t="s">
        <v>115</v>
      </c>
      <c r="BG1580" t="s">
        <v>115</v>
      </c>
      <c r="BH1580">
        <v>8149</v>
      </c>
      <c r="BM1580">
        <v>43550</v>
      </c>
      <c r="BR1580" t="s">
        <v>116</v>
      </c>
      <c r="BS1580" t="s">
        <v>117</v>
      </c>
      <c r="BU1580">
        <v>1</v>
      </c>
      <c r="BV1580" t="s">
        <v>118</v>
      </c>
      <c r="BX1580" t="s">
        <v>119</v>
      </c>
      <c r="BY1580" t="s">
        <v>119</v>
      </c>
      <c r="BZ1580" t="s">
        <v>119</v>
      </c>
      <c r="CA1580">
        <v>1</v>
      </c>
      <c r="CC1580" t="s">
        <v>120</v>
      </c>
      <c r="CH1580">
        <v>540</v>
      </c>
      <c r="CI1580">
        <v>36790</v>
      </c>
      <c r="CJ1580" t="s">
        <v>106</v>
      </c>
      <c r="CK1580" t="s">
        <v>106</v>
      </c>
      <c r="CL1580">
        <v>30</v>
      </c>
      <c r="CM1580" t="s">
        <v>3097</v>
      </c>
      <c r="CO1580">
        <v>124488</v>
      </c>
      <c r="CQ1580">
        <v>0</v>
      </c>
      <c r="CR1580">
        <v>0</v>
      </c>
      <c r="CS1580">
        <v>0</v>
      </c>
      <c r="CY1580" t="s">
        <v>123</v>
      </c>
      <c r="CZ1580" t="s">
        <v>124</v>
      </c>
      <c r="DD1580" t="str" cm="1">
        <f t="array" ref="DD1580">TEXT(_xlfn.SEQUENCE(1, DATEDIF(AG1580, AH1580, "m") + 1, AG1580, 30), "YYYY-APMM")</f>
        <v>2014-AP11</v>
      </c>
      <c r="DN1580">
        <f t="shared" si="48"/>
        <v>1500</v>
      </c>
      <c r="DO1580" t="str">
        <f t="shared" si="49"/>
        <v>LABOR- SUBCONTRACTOR</v>
      </c>
    </row>
    <row r="1581" spans="1:119" x14ac:dyDescent="0.35">
      <c r="A1581" t="s">
        <v>105</v>
      </c>
      <c r="B1581">
        <v>500866</v>
      </c>
      <c r="C1581">
        <v>6359</v>
      </c>
      <c r="D1581">
        <v>124522</v>
      </c>
      <c r="E1581">
        <v>13662</v>
      </c>
      <c r="F1581">
        <v>0</v>
      </c>
      <c r="G1581" t="s">
        <v>106</v>
      </c>
      <c r="H1581" t="s">
        <v>106</v>
      </c>
      <c r="I1581" t="s">
        <v>106</v>
      </c>
      <c r="J1581" t="s">
        <v>107</v>
      </c>
      <c r="K1581" t="s">
        <v>108</v>
      </c>
      <c r="L1581" t="s">
        <v>109</v>
      </c>
      <c r="M1581" t="s">
        <v>110</v>
      </c>
      <c r="N1581" t="s">
        <v>4092</v>
      </c>
      <c r="O1581" t="s">
        <v>3102</v>
      </c>
      <c r="P1581">
        <v>8178</v>
      </c>
      <c r="Q1581">
        <v>24</v>
      </c>
      <c r="R1581">
        <v>24</v>
      </c>
      <c r="S1581">
        <v>200</v>
      </c>
      <c r="T1581">
        <v>0</v>
      </c>
      <c r="U1581">
        <v>3000</v>
      </c>
      <c r="V1581">
        <v>3000</v>
      </c>
      <c r="W1581">
        <v>200</v>
      </c>
      <c r="X1581">
        <v>0</v>
      </c>
      <c r="Y1581">
        <v>0</v>
      </c>
      <c r="Z1581">
        <v>0</v>
      </c>
      <c r="AD1581" s="1">
        <v>41959.333333333336</v>
      </c>
      <c r="AE1581" s="1">
        <v>41987.708333333336</v>
      </c>
      <c r="AG1581" s="1">
        <v>41955.333333333336</v>
      </c>
      <c r="AH1581" s="1">
        <v>41983.708333333336</v>
      </c>
      <c r="AI1581" s="1">
        <v>41955.333333333336</v>
      </c>
      <c r="AJ1581" s="1">
        <v>41983.708333333336</v>
      </c>
      <c r="AK1581" s="1">
        <v>41955.333333333336</v>
      </c>
      <c r="AL1581" s="1">
        <v>41983.708333333336</v>
      </c>
      <c r="AM1581" s="1">
        <v>41959.333333333336</v>
      </c>
      <c r="AN1581" s="1">
        <v>41987.708333333336</v>
      </c>
      <c r="AP1581" t="s">
        <v>113</v>
      </c>
      <c r="AU1581" t="s">
        <v>4093</v>
      </c>
      <c r="AY1581" t="s">
        <v>106</v>
      </c>
      <c r="AZ1581">
        <v>0</v>
      </c>
      <c r="BA1581">
        <v>0</v>
      </c>
      <c r="BD1581" s="3">
        <v>41321.661111111112</v>
      </c>
      <c r="BE1581" s="3">
        <v>41321.663888888892</v>
      </c>
      <c r="BF1581" t="s">
        <v>115</v>
      </c>
      <c r="BG1581" t="s">
        <v>115</v>
      </c>
      <c r="BH1581">
        <v>8149</v>
      </c>
      <c r="BM1581">
        <v>43550</v>
      </c>
      <c r="BR1581" t="s">
        <v>116</v>
      </c>
      <c r="BS1581" t="s">
        <v>117</v>
      </c>
      <c r="BU1581">
        <v>1</v>
      </c>
      <c r="BV1581" t="s">
        <v>118</v>
      </c>
      <c r="BX1581" t="s">
        <v>119</v>
      </c>
      <c r="BY1581" t="s">
        <v>119</v>
      </c>
      <c r="BZ1581" t="s">
        <v>119</v>
      </c>
      <c r="CA1581">
        <v>1</v>
      </c>
      <c r="CC1581" t="s">
        <v>120</v>
      </c>
      <c r="CH1581">
        <v>540</v>
      </c>
      <c r="CI1581">
        <v>36790</v>
      </c>
      <c r="CJ1581" t="s">
        <v>106</v>
      </c>
      <c r="CK1581" t="s">
        <v>106</v>
      </c>
      <c r="CL1581">
        <v>30</v>
      </c>
      <c r="CM1581" t="s">
        <v>3097</v>
      </c>
      <c r="CO1581">
        <v>124488</v>
      </c>
      <c r="CQ1581">
        <v>0</v>
      </c>
      <c r="CR1581">
        <v>0</v>
      </c>
      <c r="CS1581">
        <v>0</v>
      </c>
      <c r="CY1581" t="s">
        <v>123</v>
      </c>
      <c r="CZ1581" t="s">
        <v>124</v>
      </c>
      <c r="DD1581" t="str" cm="1">
        <f t="array" ref="DD1581">TEXT(_xlfn.SEQUENCE(1, DATEDIF(AG1581, AH1581, "m") + 1, AG1581, 30), "YYYY-APMM")</f>
        <v>2014-AP11</v>
      </c>
      <c r="DN1581">
        <f t="shared" si="48"/>
        <v>3000</v>
      </c>
      <c r="DO1581" t="str">
        <f t="shared" si="49"/>
        <v>LABOR- SUBCONTRACTOR</v>
      </c>
    </row>
    <row r="1582" spans="1:119" x14ac:dyDescent="0.35">
      <c r="A1582" t="s">
        <v>105</v>
      </c>
      <c r="B1582">
        <v>500867</v>
      </c>
      <c r="C1582">
        <v>6359</v>
      </c>
      <c r="D1582">
        <v>124522</v>
      </c>
      <c r="E1582">
        <v>13662</v>
      </c>
      <c r="F1582">
        <v>0</v>
      </c>
      <c r="G1582" t="s">
        <v>106</v>
      </c>
      <c r="H1582" t="s">
        <v>106</v>
      </c>
      <c r="I1582" t="s">
        <v>106</v>
      </c>
      <c r="J1582" t="s">
        <v>107</v>
      </c>
      <c r="K1582" t="s">
        <v>108</v>
      </c>
      <c r="L1582" t="s">
        <v>109</v>
      </c>
      <c r="M1582" t="s">
        <v>110</v>
      </c>
      <c r="N1582" t="s">
        <v>4094</v>
      </c>
      <c r="O1582" t="s">
        <v>3095</v>
      </c>
      <c r="P1582">
        <v>8178</v>
      </c>
      <c r="Q1582">
        <v>24</v>
      </c>
      <c r="R1582">
        <v>24</v>
      </c>
      <c r="S1582">
        <v>200</v>
      </c>
      <c r="T1582">
        <v>0</v>
      </c>
      <c r="U1582">
        <v>3000</v>
      </c>
      <c r="V1582">
        <v>3000</v>
      </c>
      <c r="W1582">
        <v>200</v>
      </c>
      <c r="X1582">
        <v>0</v>
      </c>
      <c r="Y1582">
        <v>0</v>
      </c>
      <c r="Z1582">
        <v>0</v>
      </c>
      <c r="AD1582" s="1">
        <v>41959.333333333336</v>
      </c>
      <c r="AE1582" s="1">
        <v>41987.708333333336</v>
      </c>
      <c r="AG1582" s="1">
        <v>41955.333333333336</v>
      </c>
      <c r="AH1582" s="1">
        <v>41983.708333333336</v>
      </c>
      <c r="AI1582" s="1">
        <v>41955.333333333336</v>
      </c>
      <c r="AJ1582" s="1">
        <v>41983.708333333336</v>
      </c>
      <c r="AK1582" s="1">
        <v>41955.333333333336</v>
      </c>
      <c r="AL1582" s="1">
        <v>41983.708333333336</v>
      </c>
      <c r="AM1582" s="1">
        <v>41959.333333333336</v>
      </c>
      <c r="AN1582" s="1">
        <v>41987.708333333336</v>
      </c>
      <c r="AP1582" t="s">
        <v>113</v>
      </c>
      <c r="AU1582" t="s">
        <v>4095</v>
      </c>
      <c r="AY1582" t="s">
        <v>106</v>
      </c>
      <c r="AZ1582">
        <v>0</v>
      </c>
      <c r="BA1582">
        <v>0</v>
      </c>
      <c r="BD1582" s="3">
        <v>41321.661111111112</v>
      </c>
      <c r="BE1582" s="3">
        <v>41321.663888888892</v>
      </c>
      <c r="BF1582" t="s">
        <v>115</v>
      </c>
      <c r="BG1582" t="s">
        <v>115</v>
      </c>
      <c r="BH1582">
        <v>8149</v>
      </c>
      <c r="BM1582">
        <v>43550</v>
      </c>
      <c r="BR1582" t="s">
        <v>116</v>
      </c>
      <c r="BS1582" t="s">
        <v>117</v>
      </c>
      <c r="BU1582">
        <v>1</v>
      </c>
      <c r="BV1582" t="s">
        <v>118</v>
      </c>
      <c r="BX1582" t="s">
        <v>119</v>
      </c>
      <c r="BY1582" t="s">
        <v>119</v>
      </c>
      <c r="BZ1582" t="s">
        <v>119</v>
      </c>
      <c r="CA1582">
        <v>1</v>
      </c>
      <c r="CC1582" t="s">
        <v>120</v>
      </c>
      <c r="CH1582">
        <v>540</v>
      </c>
      <c r="CI1582">
        <v>36790</v>
      </c>
      <c r="CJ1582" t="s">
        <v>106</v>
      </c>
      <c r="CK1582" t="s">
        <v>106</v>
      </c>
      <c r="CL1582">
        <v>30</v>
      </c>
      <c r="CM1582" t="s">
        <v>3097</v>
      </c>
      <c r="CO1582">
        <v>124488</v>
      </c>
      <c r="CQ1582">
        <v>0</v>
      </c>
      <c r="CR1582">
        <v>0</v>
      </c>
      <c r="CS1582">
        <v>0</v>
      </c>
      <c r="CY1582" t="s">
        <v>123</v>
      </c>
      <c r="CZ1582" t="s">
        <v>124</v>
      </c>
      <c r="DD1582" t="str" cm="1">
        <f t="array" ref="DD1582">TEXT(_xlfn.SEQUENCE(1, DATEDIF(AG1582, AH1582, "m") + 1, AG1582, 30), "YYYY-APMM")</f>
        <v>2014-AP11</v>
      </c>
      <c r="DN1582">
        <f t="shared" si="48"/>
        <v>3000</v>
      </c>
      <c r="DO1582" t="str">
        <f t="shared" si="49"/>
        <v>LABOR- SUBCONTRACTOR</v>
      </c>
    </row>
    <row r="1583" spans="1:119" x14ac:dyDescent="0.35">
      <c r="A1583" t="s">
        <v>105</v>
      </c>
      <c r="B1583">
        <v>500868</v>
      </c>
      <c r="C1583">
        <v>6359</v>
      </c>
      <c r="D1583">
        <v>124526</v>
      </c>
      <c r="E1583">
        <v>13662</v>
      </c>
      <c r="F1583">
        <v>0</v>
      </c>
      <c r="G1583" t="s">
        <v>106</v>
      </c>
      <c r="H1583" t="s">
        <v>106</v>
      </c>
      <c r="I1583" t="s">
        <v>106</v>
      </c>
      <c r="J1583" t="s">
        <v>107</v>
      </c>
      <c r="K1583" t="s">
        <v>108</v>
      </c>
      <c r="L1583" t="s">
        <v>109</v>
      </c>
      <c r="M1583" t="s">
        <v>110</v>
      </c>
      <c r="N1583" t="s">
        <v>4096</v>
      </c>
      <c r="O1583" t="s">
        <v>3105</v>
      </c>
      <c r="P1583">
        <v>8177</v>
      </c>
      <c r="Q1583">
        <v>88</v>
      </c>
      <c r="R1583">
        <v>0</v>
      </c>
      <c r="S1583">
        <v>200</v>
      </c>
      <c r="T1583">
        <v>0</v>
      </c>
      <c r="U1583">
        <v>1433</v>
      </c>
      <c r="V1583">
        <v>1433</v>
      </c>
      <c r="W1583">
        <v>200</v>
      </c>
      <c r="X1583">
        <v>675</v>
      </c>
      <c r="Y1583">
        <v>0</v>
      </c>
      <c r="Z1583">
        <v>675</v>
      </c>
      <c r="AD1583" s="1">
        <v>41449.333333333336</v>
      </c>
      <c r="AE1583" s="1">
        <v>41477.708333333336</v>
      </c>
      <c r="AG1583" s="1">
        <v>41436.333333333336</v>
      </c>
      <c r="AH1583" s="1">
        <v>41464.708333333336</v>
      </c>
      <c r="AI1583" s="1">
        <v>41436.333333333336</v>
      </c>
      <c r="AJ1583" s="1">
        <v>41464.708333333336</v>
      </c>
      <c r="AK1583" s="1">
        <v>41436.333333333336</v>
      </c>
      <c r="AL1583" s="1">
        <v>41464.708333333336</v>
      </c>
      <c r="AM1583" s="1">
        <v>41449.333333333336</v>
      </c>
      <c r="AN1583" s="1">
        <v>41477.708333333336</v>
      </c>
      <c r="AP1583" t="s">
        <v>113</v>
      </c>
      <c r="AU1583" t="s">
        <v>4097</v>
      </c>
      <c r="AY1583" t="s">
        <v>106</v>
      </c>
      <c r="AZ1583">
        <v>0</v>
      </c>
      <c r="BA1583">
        <v>0</v>
      </c>
      <c r="BD1583" s="3">
        <v>41321.661111111112</v>
      </c>
      <c r="BE1583" s="3">
        <v>41321.663888888892</v>
      </c>
      <c r="BF1583" t="s">
        <v>115</v>
      </c>
      <c r="BG1583" t="s">
        <v>115</v>
      </c>
      <c r="BH1583">
        <v>8149</v>
      </c>
      <c r="BM1583">
        <v>43540</v>
      </c>
      <c r="BR1583" t="s">
        <v>1299</v>
      </c>
      <c r="BS1583" t="s">
        <v>1300</v>
      </c>
      <c r="BU1583">
        <v>1</v>
      </c>
      <c r="BV1583" t="s">
        <v>118</v>
      </c>
      <c r="BX1583" t="s">
        <v>119</v>
      </c>
      <c r="BY1583" t="s">
        <v>119</v>
      </c>
      <c r="BZ1583" t="s">
        <v>119</v>
      </c>
      <c r="CA1583">
        <v>1</v>
      </c>
      <c r="CC1583" t="s">
        <v>120</v>
      </c>
      <c r="CH1583">
        <v>540</v>
      </c>
      <c r="CI1583">
        <v>35390</v>
      </c>
      <c r="CJ1583" t="s">
        <v>106</v>
      </c>
      <c r="CK1583" t="s">
        <v>106</v>
      </c>
      <c r="CL1583">
        <v>10</v>
      </c>
      <c r="CM1583" t="s">
        <v>3107</v>
      </c>
      <c r="CO1583">
        <v>124525</v>
      </c>
      <c r="CQ1583">
        <v>0</v>
      </c>
      <c r="CR1583">
        <v>0</v>
      </c>
      <c r="CS1583">
        <v>0</v>
      </c>
      <c r="CY1583" t="s">
        <v>123</v>
      </c>
      <c r="CZ1583" t="s">
        <v>124</v>
      </c>
      <c r="DD1583" t="str" cm="1">
        <f t="array" ref="DD1583">TEXT(_xlfn.SEQUENCE(1, DATEDIF(AG1583, AH1583, "m") + 1, AG1583, 30), "YYYY-APMM")</f>
        <v>2013-AP06</v>
      </c>
      <c r="DN1583">
        <f t="shared" si="48"/>
        <v>1433</v>
      </c>
      <c r="DO1583" t="str">
        <f t="shared" si="49"/>
        <v>LABOR - CIVIL</v>
      </c>
    </row>
    <row r="1584" spans="1:119" x14ac:dyDescent="0.35">
      <c r="A1584" t="s">
        <v>105</v>
      </c>
      <c r="B1584">
        <v>500869</v>
      </c>
      <c r="C1584">
        <v>6359</v>
      </c>
      <c r="D1584">
        <v>124526</v>
      </c>
      <c r="E1584">
        <v>13662</v>
      </c>
      <c r="F1584">
        <v>0</v>
      </c>
      <c r="G1584" t="s">
        <v>106</v>
      </c>
      <c r="H1584" t="s">
        <v>106</v>
      </c>
      <c r="I1584" t="s">
        <v>106</v>
      </c>
      <c r="J1584" t="s">
        <v>107</v>
      </c>
      <c r="K1584" t="s">
        <v>108</v>
      </c>
      <c r="L1584" t="s">
        <v>109</v>
      </c>
      <c r="M1584" t="s">
        <v>110</v>
      </c>
      <c r="N1584" t="s">
        <v>4098</v>
      </c>
      <c r="O1584" t="s">
        <v>3109</v>
      </c>
      <c r="P1584">
        <v>8178</v>
      </c>
      <c r="Q1584">
        <v>88</v>
      </c>
      <c r="R1584">
        <v>0</v>
      </c>
      <c r="S1584">
        <v>184</v>
      </c>
      <c r="T1584">
        <v>0</v>
      </c>
      <c r="U1584">
        <v>1861.75</v>
      </c>
      <c r="V1584">
        <v>1861.75</v>
      </c>
      <c r="W1584">
        <v>184</v>
      </c>
      <c r="X1584">
        <v>0</v>
      </c>
      <c r="Y1584">
        <v>0</v>
      </c>
      <c r="Z1584">
        <v>0</v>
      </c>
      <c r="AD1584" s="1">
        <v>41461.333333333336</v>
      </c>
      <c r="AE1584" s="1">
        <v>41486.708333333336</v>
      </c>
      <c r="AG1584" s="1">
        <v>41448.333333333336</v>
      </c>
      <c r="AH1584" s="1">
        <v>41473.708333333336</v>
      </c>
      <c r="AI1584" s="1">
        <v>41448.333333333336</v>
      </c>
      <c r="AJ1584" s="1">
        <v>41473.708333333336</v>
      </c>
      <c r="AK1584" s="1">
        <v>41448.333333333336</v>
      </c>
      <c r="AL1584" s="1">
        <v>41473.708333333336</v>
      </c>
      <c r="AM1584" s="1">
        <v>41461.333333333336</v>
      </c>
      <c r="AN1584" s="1">
        <v>41486.708333333336</v>
      </c>
      <c r="AP1584" t="s">
        <v>113</v>
      </c>
      <c r="AU1584" t="s">
        <v>4099</v>
      </c>
      <c r="AY1584" t="s">
        <v>106</v>
      </c>
      <c r="AZ1584">
        <v>0</v>
      </c>
      <c r="BA1584">
        <v>0</v>
      </c>
      <c r="BD1584" s="3">
        <v>41321.661111111112</v>
      </c>
      <c r="BE1584" s="3">
        <v>41321.663888888892</v>
      </c>
      <c r="BF1584" t="s">
        <v>115</v>
      </c>
      <c r="BG1584" t="s">
        <v>115</v>
      </c>
      <c r="BH1584">
        <v>8149</v>
      </c>
      <c r="BM1584">
        <v>43550</v>
      </c>
      <c r="BR1584" t="s">
        <v>116</v>
      </c>
      <c r="BS1584" t="s">
        <v>117</v>
      </c>
      <c r="BU1584">
        <v>1</v>
      </c>
      <c r="BV1584" t="s">
        <v>118</v>
      </c>
      <c r="BX1584" t="s">
        <v>119</v>
      </c>
      <c r="BY1584" t="s">
        <v>119</v>
      </c>
      <c r="BZ1584" t="s">
        <v>119</v>
      </c>
      <c r="CA1584">
        <v>1</v>
      </c>
      <c r="CC1584" t="s">
        <v>120</v>
      </c>
      <c r="CH1584">
        <v>540</v>
      </c>
      <c r="CI1584">
        <v>35390</v>
      </c>
      <c r="CJ1584" t="s">
        <v>106</v>
      </c>
      <c r="CK1584" t="s">
        <v>106</v>
      </c>
      <c r="CL1584">
        <v>10</v>
      </c>
      <c r="CM1584" t="s">
        <v>3107</v>
      </c>
      <c r="CO1584">
        <v>124525</v>
      </c>
      <c r="CQ1584">
        <v>0</v>
      </c>
      <c r="CR1584">
        <v>0</v>
      </c>
      <c r="CS1584">
        <v>0</v>
      </c>
      <c r="CY1584" t="s">
        <v>123</v>
      </c>
      <c r="CZ1584" t="s">
        <v>124</v>
      </c>
      <c r="DD1584" t="str" cm="1">
        <f t="array" ref="DD1584">TEXT(_xlfn.SEQUENCE(1, DATEDIF(AG1584, AH1584, "m") + 1, AG1584, 30), "YYYY-APMM")</f>
        <v>2013-AP06</v>
      </c>
      <c r="DN1584">
        <f t="shared" si="48"/>
        <v>1861.75</v>
      </c>
      <c r="DO1584" t="str">
        <f t="shared" si="49"/>
        <v>LABOR- SUBCONTRACTOR</v>
      </c>
    </row>
    <row r="1585" spans="1:119" x14ac:dyDescent="0.35">
      <c r="A1585" t="s">
        <v>105</v>
      </c>
      <c r="B1585">
        <v>500870</v>
      </c>
      <c r="C1585">
        <v>6359</v>
      </c>
      <c r="D1585">
        <v>124526</v>
      </c>
      <c r="E1585">
        <v>13662</v>
      </c>
      <c r="F1585">
        <v>0</v>
      </c>
      <c r="G1585" t="s">
        <v>106</v>
      </c>
      <c r="H1585" t="s">
        <v>106</v>
      </c>
      <c r="I1585" t="s">
        <v>106</v>
      </c>
      <c r="J1585" t="s">
        <v>107</v>
      </c>
      <c r="K1585" t="s">
        <v>108</v>
      </c>
      <c r="L1585" t="s">
        <v>109</v>
      </c>
      <c r="M1585" t="s">
        <v>110</v>
      </c>
      <c r="N1585" t="s">
        <v>4100</v>
      </c>
      <c r="O1585" t="s">
        <v>3112</v>
      </c>
      <c r="P1585">
        <v>8163</v>
      </c>
      <c r="Q1585">
        <v>88</v>
      </c>
      <c r="R1585">
        <v>0</v>
      </c>
      <c r="S1585">
        <v>184</v>
      </c>
      <c r="T1585">
        <v>0</v>
      </c>
      <c r="U1585">
        <v>1048.25</v>
      </c>
      <c r="V1585">
        <v>1048.25</v>
      </c>
      <c r="W1585">
        <v>184</v>
      </c>
      <c r="X1585">
        <v>0</v>
      </c>
      <c r="Y1585">
        <v>0</v>
      </c>
      <c r="Z1585">
        <v>0</v>
      </c>
      <c r="AD1585" s="1">
        <v>41465.333333333336</v>
      </c>
      <c r="AE1585" s="1">
        <v>41491.708333333336</v>
      </c>
      <c r="AG1585" s="1">
        <v>41452.333333333336</v>
      </c>
      <c r="AH1585" s="1">
        <v>41478.708333333336</v>
      </c>
      <c r="AI1585" s="1">
        <v>41452.333333333336</v>
      </c>
      <c r="AJ1585" s="1">
        <v>41478.708333333336</v>
      </c>
      <c r="AK1585" s="1">
        <v>41452.333333333336</v>
      </c>
      <c r="AL1585" s="1">
        <v>41478.708333333336</v>
      </c>
      <c r="AM1585" s="1">
        <v>41465.333333333336</v>
      </c>
      <c r="AN1585" s="1">
        <v>41491.708333333336</v>
      </c>
      <c r="AP1585" t="s">
        <v>113</v>
      </c>
      <c r="AU1585" t="s">
        <v>4101</v>
      </c>
      <c r="AY1585" t="s">
        <v>106</v>
      </c>
      <c r="AZ1585">
        <v>0</v>
      </c>
      <c r="BA1585">
        <v>0</v>
      </c>
      <c r="BD1585" s="3">
        <v>41321.661111111112</v>
      </c>
      <c r="BE1585" s="3">
        <v>41321.663888888892</v>
      </c>
      <c r="BF1585" t="s">
        <v>115</v>
      </c>
      <c r="BG1585" t="s">
        <v>115</v>
      </c>
      <c r="BH1585">
        <v>8149</v>
      </c>
      <c r="BM1585">
        <v>43400</v>
      </c>
      <c r="BR1585" t="s">
        <v>3114</v>
      </c>
      <c r="BS1585" t="s">
        <v>3115</v>
      </c>
      <c r="BU1585">
        <v>1</v>
      </c>
      <c r="BV1585" t="s">
        <v>118</v>
      </c>
      <c r="BX1585" t="s">
        <v>119</v>
      </c>
      <c r="BY1585" t="s">
        <v>119</v>
      </c>
      <c r="BZ1585" t="s">
        <v>119</v>
      </c>
      <c r="CA1585">
        <v>1</v>
      </c>
      <c r="CC1585" t="s">
        <v>120</v>
      </c>
      <c r="CH1585">
        <v>540</v>
      </c>
      <c r="CI1585">
        <v>35390</v>
      </c>
      <c r="CJ1585" t="s">
        <v>106</v>
      </c>
      <c r="CK1585" t="s">
        <v>106</v>
      </c>
      <c r="CL1585">
        <v>10</v>
      </c>
      <c r="CM1585" t="s">
        <v>3107</v>
      </c>
      <c r="CO1585">
        <v>124525</v>
      </c>
      <c r="CQ1585">
        <v>0</v>
      </c>
      <c r="CR1585">
        <v>0</v>
      </c>
      <c r="CS1585">
        <v>0</v>
      </c>
      <c r="CY1585" t="s">
        <v>123</v>
      </c>
      <c r="CZ1585" t="s">
        <v>124</v>
      </c>
      <c r="DD1585" t="str" cm="1">
        <f t="array" ref="DD1585">TEXT(_xlfn.SEQUENCE(1, DATEDIF(AG1585, AH1585, "m") + 1, AG1585, 30), "YYYY-APMM")</f>
        <v>2013-AP06</v>
      </c>
      <c r="DN1585">
        <f t="shared" si="48"/>
        <v>1048.25</v>
      </c>
      <c r="DO1585" t="str">
        <f t="shared" si="49"/>
        <v>BLINDING MASON SK</v>
      </c>
    </row>
    <row r="1586" spans="1:119" x14ac:dyDescent="0.35">
      <c r="A1586" t="s">
        <v>105</v>
      </c>
      <c r="B1586">
        <v>500871</v>
      </c>
      <c r="C1586">
        <v>6359</v>
      </c>
      <c r="D1586">
        <v>124526</v>
      </c>
      <c r="E1586">
        <v>13662</v>
      </c>
      <c r="F1586">
        <v>0</v>
      </c>
      <c r="G1586" t="s">
        <v>106</v>
      </c>
      <c r="H1586" t="s">
        <v>106</v>
      </c>
      <c r="I1586" t="s">
        <v>106</v>
      </c>
      <c r="J1586" t="s">
        <v>107</v>
      </c>
      <c r="K1586" t="s">
        <v>108</v>
      </c>
      <c r="L1586" t="s">
        <v>109</v>
      </c>
      <c r="M1586" t="s">
        <v>110</v>
      </c>
      <c r="N1586" t="s">
        <v>4102</v>
      </c>
      <c r="O1586" t="s">
        <v>3117</v>
      </c>
      <c r="P1586">
        <v>8164</v>
      </c>
      <c r="Q1586">
        <v>88</v>
      </c>
      <c r="R1586">
        <v>0</v>
      </c>
      <c r="S1586">
        <v>200</v>
      </c>
      <c r="T1586">
        <v>0</v>
      </c>
      <c r="U1586">
        <v>825</v>
      </c>
      <c r="V1586">
        <v>825</v>
      </c>
      <c r="W1586">
        <v>200</v>
      </c>
      <c r="X1586">
        <v>0</v>
      </c>
      <c r="Y1586">
        <v>0</v>
      </c>
      <c r="Z1586">
        <v>0</v>
      </c>
      <c r="AD1586" s="1">
        <v>41471.333333333336</v>
      </c>
      <c r="AE1586" s="1">
        <v>41503.708333333336</v>
      </c>
      <c r="AG1586" s="1">
        <v>41458.333333333336</v>
      </c>
      <c r="AH1586" s="1">
        <v>41486.708333333336</v>
      </c>
      <c r="AI1586" s="1">
        <v>41458.333333333336</v>
      </c>
      <c r="AJ1586" s="1">
        <v>41486.708333333336</v>
      </c>
      <c r="AK1586" s="1">
        <v>41458.333333333336</v>
      </c>
      <c r="AL1586" s="1">
        <v>41486.708333333336</v>
      </c>
      <c r="AM1586" s="1">
        <v>41471.333333333336</v>
      </c>
      <c r="AN1586" s="1">
        <v>41503.708333333336</v>
      </c>
      <c r="AP1586" t="s">
        <v>113</v>
      </c>
      <c r="AU1586" t="s">
        <v>4103</v>
      </c>
      <c r="AY1586" t="s">
        <v>106</v>
      </c>
      <c r="AZ1586">
        <v>0</v>
      </c>
      <c r="BA1586">
        <v>0</v>
      </c>
      <c r="BD1586" s="3">
        <v>41321.661111111112</v>
      </c>
      <c r="BE1586" s="3">
        <v>41321.663888888892</v>
      </c>
      <c r="BF1586" t="s">
        <v>115</v>
      </c>
      <c r="BG1586" t="s">
        <v>115</v>
      </c>
      <c r="BH1586">
        <v>8149</v>
      </c>
      <c r="BM1586">
        <v>43410</v>
      </c>
      <c r="BR1586" t="s">
        <v>2865</v>
      </c>
      <c r="BS1586" t="s">
        <v>2866</v>
      </c>
      <c r="BU1586">
        <v>1</v>
      </c>
      <c r="BV1586" t="s">
        <v>118</v>
      </c>
      <c r="BX1586" t="s">
        <v>119</v>
      </c>
      <c r="BY1586" t="s">
        <v>119</v>
      </c>
      <c r="BZ1586" t="s">
        <v>119</v>
      </c>
      <c r="CA1586">
        <v>1</v>
      </c>
      <c r="CC1586" t="s">
        <v>120</v>
      </c>
      <c r="CH1586">
        <v>540</v>
      </c>
      <c r="CI1586">
        <v>35390</v>
      </c>
      <c r="CJ1586" t="s">
        <v>106</v>
      </c>
      <c r="CK1586" t="s">
        <v>106</v>
      </c>
      <c r="CL1586">
        <v>10</v>
      </c>
      <c r="CM1586" t="s">
        <v>3107</v>
      </c>
      <c r="CO1586">
        <v>124525</v>
      </c>
      <c r="CQ1586">
        <v>0</v>
      </c>
      <c r="CR1586">
        <v>0</v>
      </c>
      <c r="CS1586">
        <v>0</v>
      </c>
      <c r="CY1586" t="s">
        <v>123</v>
      </c>
      <c r="CZ1586" t="s">
        <v>124</v>
      </c>
      <c r="DD1586" t="str" cm="1">
        <f t="array" ref="DD1586">TEXT(_xlfn.SEQUENCE(1, DATEDIF(AG1586, AH1586, "m") + 1, AG1586, 30), "YYYY-APMM")</f>
        <v>2013-AP07</v>
      </c>
      <c r="DN1586">
        <f t="shared" si="48"/>
        <v>825</v>
      </c>
      <c r="DO1586" t="str">
        <f t="shared" si="49"/>
        <v>SCREED MASON SK</v>
      </c>
    </row>
    <row r="1587" spans="1:119" x14ac:dyDescent="0.35">
      <c r="A1587" t="s">
        <v>105</v>
      </c>
      <c r="B1587">
        <v>500872</v>
      </c>
      <c r="C1587">
        <v>6359</v>
      </c>
      <c r="D1587">
        <v>124526</v>
      </c>
      <c r="E1587">
        <v>13662</v>
      </c>
      <c r="F1587">
        <v>0</v>
      </c>
      <c r="G1587" t="s">
        <v>106</v>
      </c>
      <c r="H1587" t="s">
        <v>106</v>
      </c>
      <c r="I1587" t="s">
        <v>106</v>
      </c>
      <c r="J1587" t="s">
        <v>107</v>
      </c>
      <c r="K1587" t="s">
        <v>108</v>
      </c>
      <c r="L1587" t="s">
        <v>109</v>
      </c>
      <c r="M1587" t="s">
        <v>110</v>
      </c>
      <c r="N1587" t="s">
        <v>4104</v>
      </c>
      <c r="O1587" t="s">
        <v>3120</v>
      </c>
      <c r="P1587">
        <v>8165</v>
      </c>
      <c r="Q1587">
        <v>88</v>
      </c>
      <c r="R1587">
        <v>0</v>
      </c>
      <c r="S1587">
        <v>160</v>
      </c>
      <c r="T1587">
        <v>0</v>
      </c>
      <c r="U1587">
        <v>7969.5</v>
      </c>
      <c r="V1587">
        <v>7969.5</v>
      </c>
      <c r="W1587">
        <v>160</v>
      </c>
      <c r="X1587">
        <v>0</v>
      </c>
      <c r="Y1587">
        <v>0</v>
      </c>
      <c r="Z1587">
        <v>0</v>
      </c>
      <c r="AD1587" s="1">
        <v>41486.333333333336</v>
      </c>
      <c r="AE1587" s="1">
        <v>41512.708333333336</v>
      </c>
      <c r="AG1587" s="1">
        <v>41473.333333333336</v>
      </c>
      <c r="AH1587" s="1">
        <v>41499.708333333336</v>
      </c>
      <c r="AI1587" s="1">
        <v>41473.333333333336</v>
      </c>
      <c r="AJ1587" s="1">
        <v>41499.708333333336</v>
      </c>
      <c r="AK1587" s="1">
        <v>41473.333333333336</v>
      </c>
      <c r="AL1587" s="1">
        <v>41499.708333333336</v>
      </c>
      <c r="AM1587" s="1">
        <v>41486.333333333336</v>
      </c>
      <c r="AN1587" s="1">
        <v>41512.708333333336</v>
      </c>
      <c r="AP1587" t="s">
        <v>113</v>
      </c>
      <c r="AU1587" t="s">
        <v>4105</v>
      </c>
      <c r="AY1587" t="s">
        <v>106</v>
      </c>
      <c r="AZ1587">
        <v>0</v>
      </c>
      <c r="BA1587">
        <v>0</v>
      </c>
      <c r="BD1587" s="3">
        <v>41321.661111111112</v>
      </c>
      <c r="BE1587" s="3">
        <v>41321.663888888892</v>
      </c>
      <c r="BF1587" t="s">
        <v>115</v>
      </c>
      <c r="BG1587" t="s">
        <v>115</v>
      </c>
      <c r="BH1587">
        <v>8149</v>
      </c>
      <c r="BM1587">
        <v>43420</v>
      </c>
      <c r="BR1587" t="s">
        <v>3122</v>
      </c>
      <c r="BS1587" t="s">
        <v>3123</v>
      </c>
      <c r="BU1587">
        <v>1</v>
      </c>
      <c r="BV1587" t="s">
        <v>118</v>
      </c>
      <c r="BX1587" t="s">
        <v>119</v>
      </c>
      <c r="BY1587" t="s">
        <v>119</v>
      </c>
      <c r="BZ1587" t="s">
        <v>119</v>
      </c>
      <c r="CA1587">
        <v>1</v>
      </c>
      <c r="CC1587" t="s">
        <v>120</v>
      </c>
      <c r="CH1587">
        <v>540</v>
      </c>
      <c r="CI1587">
        <v>35390</v>
      </c>
      <c r="CJ1587" t="s">
        <v>106</v>
      </c>
      <c r="CK1587" t="s">
        <v>106</v>
      </c>
      <c r="CL1587">
        <v>10</v>
      </c>
      <c r="CM1587" t="s">
        <v>3107</v>
      </c>
      <c r="CO1587">
        <v>124525</v>
      </c>
      <c r="CQ1587">
        <v>0</v>
      </c>
      <c r="CR1587">
        <v>0</v>
      </c>
      <c r="CS1587">
        <v>0</v>
      </c>
      <c r="CY1587" t="s">
        <v>123</v>
      </c>
      <c r="CZ1587" t="s">
        <v>124</v>
      </c>
      <c r="DD1587" t="str" cm="1">
        <f t="array" ref="DD1587">TEXT(_xlfn.SEQUENCE(1, DATEDIF(AG1587, AH1587, "m") + 1, AG1587, 30), "YYYY-APMM")</f>
        <v>2013-AP07</v>
      </c>
      <c r="DN1587">
        <f t="shared" si="48"/>
        <v>7969.5</v>
      </c>
      <c r="DO1587" t="str">
        <f t="shared" si="49"/>
        <v>STEEL FIXERS SK</v>
      </c>
    </row>
    <row r="1588" spans="1:119" x14ac:dyDescent="0.35">
      <c r="A1588" t="s">
        <v>105</v>
      </c>
      <c r="B1588">
        <v>500873</v>
      </c>
      <c r="C1588">
        <v>6359</v>
      </c>
      <c r="D1588">
        <v>124526</v>
      </c>
      <c r="E1588">
        <v>13662</v>
      </c>
      <c r="F1588">
        <v>0</v>
      </c>
      <c r="G1588" t="s">
        <v>106</v>
      </c>
      <c r="H1588" t="s">
        <v>106</v>
      </c>
      <c r="I1588" t="s">
        <v>106</v>
      </c>
      <c r="J1588" t="s">
        <v>107</v>
      </c>
      <c r="K1588" t="s">
        <v>108</v>
      </c>
      <c r="L1588" t="s">
        <v>109</v>
      </c>
      <c r="M1588" t="s">
        <v>110</v>
      </c>
      <c r="N1588" t="s">
        <v>4106</v>
      </c>
      <c r="O1588" t="s">
        <v>3137</v>
      </c>
      <c r="P1588">
        <v>8165</v>
      </c>
      <c r="Q1588">
        <v>88</v>
      </c>
      <c r="R1588">
        <v>0</v>
      </c>
      <c r="S1588">
        <v>200</v>
      </c>
      <c r="T1588">
        <v>0</v>
      </c>
      <c r="U1588">
        <v>1946</v>
      </c>
      <c r="V1588">
        <v>1946</v>
      </c>
      <c r="W1588">
        <v>200</v>
      </c>
      <c r="X1588">
        <v>0</v>
      </c>
      <c r="Y1588">
        <v>0</v>
      </c>
      <c r="Z1588">
        <v>0</v>
      </c>
      <c r="AD1588" s="1">
        <v>41499.333333333336</v>
      </c>
      <c r="AE1588" s="1">
        <v>41527.708333333336</v>
      </c>
      <c r="AG1588" s="1">
        <v>41483.333333333336</v>
      </c>
      <c r="AH1588" s="1">
        <v>41514.708333333336</v>
      </c>
      <c r="AI1588" s="1">
        <v>41483.333333333336</v>
      </c>
      <c r="AJ1588" s="1">
        <v>41514.708333333336</v>
      </c>
      <c r="AK1588" s="1">
        <v>41483.333333333336</v>
      </c>
      <c r="AL1588" s="1">
        <v>41514.708333333336</v>
      </c>
      <c r="AM1588" s="1">
        <v>41499.333333333336</v>
      </c>
      <c r="AN1588" s="1">
        <v>41527.708333333336</v>
      </c>
      <c r="AP1588" t="s">
        <v>113</v>
      </c>
      <c r="AU1588" t="s">
        <v>4107</v>
      </c>
      <c r="AY1588" t="s">
        <v>106</v>
      </c>
      <c r="AZ1588">
        <v>0</v>
      </c>
      <c r="BA1588">
        <v>0</v>
      </c>
      <c r="BD1588" s="3">
        <v>41321.661111111112</v>
      </c>
      <c r="BE1588" s="3">
        <v>41321.663888888892</v>
      </c>
      <c r="BF1588" t="s">
        <v>115</v>
      </c>
      <c r="BG1588" t="s">
        <v>115</v>
      </c>
      <c r="BH1588">
        <v>8149</v>
      </c>
      <c r="BM1588">
        <v>43420</v>
      </c>
      <c r="BR1588" t="s">
        <v>3122</v>
      </c>
      <c r="BS1588" t="s">
        <v>3123</v>
      </c>
      <c r="BU1588">
        <v>1</v>
      </c>
      <c r="BV1588" t="s">
        <v>118</v>
      </c>
      <c r="BX1588" t="s">
        <v>119</v>
      </c>
      <c r="BY1588" t="s">
        <v>119</v>
      </c>
      <c r="BZ1588" t="s">
        <v>119</v>
      </c>
      <c r="CA1588">
        <v>1</v>
      </c>
      <c r="CC1588" t="s">
        <v>120</v>
      </c>
      <c r="CH1588">
        <v>540</v>
      </c>
      <c r="CI1588">
        <v>35390</v>
      </c>
      <c r="CJ1588" t="s">
        <v>106</v>
      </c>
      <c r="CK1588" t="s">
        <v>106</v>
      </c>
      <c r="CL1588">
        <v>10</v>
      </c>
      <c r="CM1588" t="s">
        <v>3107</v>
      </c>
      <c r="CO1588">
        <v>124525</v>
      </c>
      <c r="CQ1588">
        <v>0</v>
      </c>
      <c r="CR1588">
        <v>0</v>
      </c>
      <c r="CS1588">
        <v>0</v>
      </c>
      <c r="CY1588" t="s">
        <v>123</v>
      </c>
      <c r="CZ1588" t="s">
        <v>124</v>
      </c>
      <c r="DD1588" t="str" cm="1">
        <f t="array" ref="DD1588:DE1588">TEXT(_xlfn.SEQUENCE(1, DATEDIF(AG1588, AH1588, "m") + 1, AG1588, 30), "YYYY-APMM")</f>
        <v>2013-AP07</v>
      </c>
      <c r="DE1588" t="str">
        <v>2013-AP08</v>
      </c>
      <c r="DN1588">
        <f t="shared" si="48"/>
        <v>973</v>
      </c>
      <c r="DO1588" t="str">
        <f t="shared" si="49"/>
        <v>STEEL FIXERS SK</v>
      </c>
    </row>
    <row r="1589" spans="1:119" x14ac:dyDescent="0.35">
      <c r="A1589" t="s">
        <v>105</v>
      </c>
      <c r="B1589">
        <v>500874</v>
      </c>
      <c r="C1589">
        <v>6359</v>
      </c>
      <c r="D1589">
        <v>124526</v>
      </c>
      <c r="E1589">
        <v>13662</v>
      </c>
      <c r="F1589">
        <v>0</v>
      </c>
      <c r="G1589" t="s">
        <v>106</v>
      </c>
      <c r="H1589" t="s">
        <v>106</v>
      </c>
      <c r="I1589" t="s">
        <v>106</v>
      </c>
      <c r="J1589" t="s">
        <v>107</v>
      </c>
      <c r="K1589" t="s">
        <v>108</v>
      </c>
      <c r="L1589" t="s">
        <v>109</v>
      </c>
      <c r="M1589" t="s">
        <v>110</v>
      </c>
      <c r="N1589" t="s">
        <v>4108</v>
      </c>
      <c r="O1589" t="s">
        <v>3128</v>
      </c>
      <c r="P1589">
        <v>8177</v>
      </c>
      <c r="Q1589">
        <v>88</v>
      </c>
      <c r="R1589">
        <v>0</v>
      </c>
      <c r="S1589">
        <v>200</v>
      </c>
      <c r="T1589">
        <v>0</v>
      </c>
      <c r="U1589">
        <v>1436</v>
      </c>
      <c r="V1589">
        <v>1436</v>
      </c>
      <c r="W1589">
        <v>200</v>
      </c>
      <c r="X1589">
        <v>1100</v>
      </c>
      <c r="Y1589">
        <v>0</v>
      </c>
      <c r="Z1589">
        <v>1100</v>
      </c>
      <c r="AD1589" s="1">
        <v>41520.333333333336</v>
      </c>
      <c r="AE1589" s="1">
        <v>41548.708333333336</v>
      </c>
      <c r="AG1589" s="1">
        <v>41507.333333333336</v>
      </c>
      <c r="AH1589" s="1">
        <v>41535.708333333336</v>
      </c>
      <c r="AI1589" s="1">
        <v>41507.333333333336</v>
      </c>
      <c r="AJ1589" s="1">
        <v>41535.708333333336</v>
      </c>
      <c r="AK1589" s="1">
        <v>41507.333333333336</v>
      </c>
      <c r="AL1589" s="1">
        <v>41535.708333333336</v>
      </c>
      <c r="AM1589" s="1">
        <v>41520.333333333336</v>
      </c>
      <c r="AN1589" s="1">
        <v>41548.708333333336</v>
      </c>
      <c r="AP1589" t="s">
        <v>113</v>
      </c>
      <c r="AU1589" t="s">
        <v>4109</v>
      </c>
      <c r="AY1589" t="s">
        <v>106</v>
      </c>
      <c r="AZ1589">
        <v>0</v>
      </c>
      <c r="BA1589">
        <v>0</v>
      </c>
      <c r="BD1589" s="3">
        <v>41321.661111111112</v>
      </c>
      <c r="BE1589" s="3">
        <v>41321.663888888892</v>
      </c>
      <c r="BF1589" t="s">
        <v>115</v>
      </c>
      <c r="BG1589" t="s">
        <v>115</v>
      </c>
      <c r="BH1589">
        <v>8149</v>
      </c>
      <c r="BM1589">
        <v>43540</v>
      </c>
      <c r="BR1589" t="s">
        <v>1299</v>
      </c>
      <c r="BS1589" t="s">
        <v>1300</v>
      </c>
      <c r="BU1589">
        <v>1</v>
      </c>
      <c r="BV1589" t="s">
        <v>118</v>
      </c>
      <c r="BX1589" t="s">
        <v>119</v>
      </c>
      <c r="BY1589" t="s">
        <v>119</v>
      </c>
      <c r="BZ1589" t="s">
        <v>119</v>
      </c>
      <c r="CA1589">
        <v>1</v>
      </c>
      <c r="CC1589" t="s">
        <v>120</v>
      </c>
      <c r="CH1589">
        <v>540</v>
      </c>
      <c r="CI1589">
        <v>35390</v>
      </c>
      <c r="CJ1589" t="s">
        <v>106</v>
      </c>
      <c r="CK1589" t="s">
        <v>106</v>
      </c>
      <c r="CL1589">
        <v>10</v>
      </c>
      <c r="CM1589" t="s">
        <v>3107</v>
      </c>
      <c r="CO1589">
        <v>124525</v>
      </c>
      <c r="CQ1589">
        <v>0</v>
      </c>
      <c r="CR1589">
        <v>0</v>
      </c>
      <c r="CS1589">
        <v>0</v>
      </c>
      <c r="CY1589" t="s">
        <v>123</v>
      </c>
      <c r="CZ1589" t="s">
        <v>124</v>
      </c>
      <c r="DD1589" t="str" cm="1">
        <f t="array" ref="DD1589">TEXT(_xlfn.SEQUENCE(1, DATEDIF(AG1589, AH1589, "m") + 1, AG1589, 30), "YYYY-APMM")</f>
        <v>2013-AP08</v>
      </c>
      <c r="DN1589">
        <f t="shared" si="48"/>
        <v>1436</v>
      </c>
      <c r="DO1589" t="str">
        <f t="shared" si="49"/>
        <v>LABOR - CIVIL</v>
      </c>
    </row>
    <row r="1590" spans="1:119" x14ac:dyDescent="0.35">
      <c r="A1590" t="s">
        <v>105</v>
      </c>
      <c r="B1590">
        <v>500875</v>
      </c>
      <c r="C1590">
        <v>6359</v>
      </c>
      <c r="D1590">
        <v>124526</v>
      </c>
      <c r="E1590">
        <v>13662</v>
      </c>
      <c r="F1590">
        <v>0</v>
      </c>
      <c r="G1590" t="s">
        <v>106</v>
      </c>
      <c r="H1590" t="s">
        <v>106</v>
      </c>
      <c r="I1590" t="s">
        <v>106</v>
      </c>
      <c r="J1590" t="s">
        <v>107</v>
      </c>
      <c r="K1590" t="s">
        <v>108</v>
      </c>
      <c r="L1590" t="s">
        <v>109</v>
      </c>
      <c r="M1590" t="s">
        <v>110</v>
      </c>
      <c r="N1590" t="s">
        <v>4110</v>
      </c>
      <c r="O1590" t="s">
        <v>3131</v>
      </c>
      <c r="P1590">
        <v>8163</v>
      </c>
      <c r="Q1590">
        <v>88</v>
      </c>
      <c r="R1590">
        <v>0</v>
      </c>
      <c r="S1590">
        <v>200</v>
      </c>
      <c r="T1590">
        <v>0</v>
      </c>
      <c r="U1590">
        <v>8096.25</v>
      </c>
      <c r="V1590">
        <v>8096.25</v>
      </c>
      <c r="W1590">
        <v>200</v>
      </c>
      <c r="X1590">
        <v>0</v>
      </c>
      <c r="Y1590">
        <v>0</v>
      </c>
      <c r="Z1590">
        <v>0</v>
      </c>
      <c r="AD1590" s="1">
        <v>41536.333333333336</v>
      </c>
      <c r="AE1590" s="1">
        <v>41567.708333333336</v>
      </c>
      <c r="AG1590" s="1">
        <v>41524.333333333336</v>
      </c>
      <c r="AH1590" s="1">
        <v>41552.708333333336</v>
      </c>
      <c r="AI1590" s="1">
        <v>41524.333333333336</v>
      </c>
      <c r="AJ1590" s="1">
        <v>41552.708333333336</v>
      </c>
      <c r="AK1590" s="1">
        <v>41524.333333333336</v>
      </c>
      <c r="AL1590" s="1">
        <v>41552.708333333336</v>
      </c>
      <c r="AM1590" s="1">
        <v>41536.333333333336</v>
      </c>
      <c r="AN1590" s="1">
        <v>41567.708333333336</v>
      </c>
      <c r="AP1590" t="s">
        <v>113</v>
      </c>
      <c r="AU1590" t="s">
        <v>4111</v>
      </c>
      <c r="AY1590" t="s">
        <v>106</v>
      </c>
      <c r="AZ1590">
        <v>0</v>
      </c>
      <c r="BA1590">
        <v>0</v>
      </c>
      <c r="BD1590" s="3">
        <v>41321.661111111112</v>
      </c>
      <c r="BE1590" s="3">
        <v>41321.663888888892</v>
      </c>
      <c r="BF1590" t="s">
        <v>115</v>
      </c>
      <c r="BG1590" t="s">
        <v>115</v>
      </c>
      <c r="BH1590">
        <v>8149</v>
      </c>
      <c r="BM1590">
        <v>43400</v>
      </c>
      <c r="BR1590" t="s">
        <v>3114</v>
      </c>
      <c r="BS1590" t="s">
        <v>3115</v>
      </c>
      <c r="BU1590">
        <v>1</v>
      </c>
      <c r="BV1590" t="s">
        <v>118</v>
      </c>
      <c r="BX1590" t="s">
        <v>119</v>
      </c>
      <c r="BY1590" t="s">
        <v>119</v>
      </c>
      <c r="BZ1590" t="s">
        <v>119</v>
      </c>
      <c r="CA1590">
        <v>1</v>
      </c>
      <c r="CC1590" t="s">
        <v>120</v>
      </c>
      <c r="CH1590">
        <v>540</v>
      </c>
      <c r="CI1590">
        <v>35390</v>
      </c>
      <c r="CJ1590" t="s">
        <v>106</v>
      </c>
      <c r="CK1590" t="s">
        <v>106</v>
      </c>
      <c r="CL1590">
        <v>10</v>
      </c>
      <c r="CM1590" t="s">
        <v>3107</v>
      </c>
      <c r="CO1590">
        <v>124525</v>
      </c>
      <c r="CQ1590">
        <v>0</v>
      </c>
      <c r="CR1590">
        <v>0</v>
      </c>
      <c r="CS1590">
        <v>0</v>
      </c>
      <c r="CY1590" t="s">
        <v>123</v>
      </c>
      <c r="CZ1590" t="s">
        <v>124</v>
      </c>
      <c r="DD1590" t="str" cm="1">
        <f t="array" ref="DD1590">TEXT(_xlfn.SEQUENCE(1, DATEDIF(AG1590, AH1590, "m") + 1, AG1590, 30), "YYYY-APMM")</f>
        <v>2013-AP09</v>
      </c>
      <c r="DN1590">
        <f t="shared" si="48"/>
        <v>8096.25</v>
      </c>
      <c r="DO1590" t="str">
        <f t="shared" si="49"/>
        <v>BLINDING MASON SK</v>
      </c>
    </row>
    <row r="1591" spans="1:119" x14ac:dyDescent="0.35">
      <c r="A1591" t="s">
        <v>105</v>
      </c>
      <c r="B1591">
        <v>500876</v>
      </c>
      <c r="C1591">
        <v>6359</v>
      </c>
      <c r="D1591">
        <v>124526</v>
      </c>
      <c r="E1591">
        <v>13662</v>
      </c>
      <c r="F1591">
        <v>0</v>
      </c>
      <c r="G1591" t="s">
        <v>106</v>
      </c>
      <c r="H1591" t="s">
        <v>106</v>
      </c>
      <c r="I1591" t="s">
        <v>106</v>
      </c>
      <c r="J1591" t="s">
        <v>107</v>
      </c>
      <c r="K1591" t="s">
        <v>108</v>
      </c>
      <c r="L1591" t="s">
        <v>109</v>
      </c>
      <c r="M1591" t="s">
        <v>110</v>
      </c>
      <c r="N1591" t="s">
        <v>4112</v>
      </c>
      <c r="O1591" t="s">
        <v>3134</v>
      </c>
      <c r="P1591">
        <v>8163</v>
      </c>
      <c r="Q1591">
        <v>88</v>
      </c>
      <c r="R1591">
        <v>0</v>
      </c>
      <c r="S1591">
        <v>200</v>
      </c>
      <c r="T1591">
        <v>0</v>
      </c>
      <c r="U1591">
        <v>5538.75</v>
      </c>
      <c r="V1591">
        <v>5538.75</v>
      </c>
      <c r="W1591">
        <v>200</v>
      </c>
      <c r="X1591">
        <v>0</v>
      </c>
      <c r="Y1591">
        <v>0</v>
      </c>
      <c r="Z1591">
        <v>0</v>
      </c>
      <c r="AD1591" s="1">
        <v>41563.333333333336</v>
      </c>
      <c r="AE1591" s="1">
        <v>41594.708333333336</v>
      </c>
      <c r="AG1591" s="1">
        <v>41550.333333333336</v>
      </c>
      <c r="AH1591" s="1">
        <v>41581.708333333336</v>
      </c>
      <c r="AI1591" s="1">
        <v>41550.333333333336</v>
      </c>
      <c r="AJ1591" s="1">
        <v>41581.708333333336</v>
      </c>
      <c r="AK1591" s="1">
        <v>41550.333333333336</v>
      </c>
      <c r="AL1591" s="1">
        <v>41581.708333333336</v>
      </c>
      <c r="AM1591" s="1">
        <v>41563.333333333336</v>
      </c>
      <c r="AN1591" s="1">
        <v>41594.708333333336</v>
      </c>
      <c r="AP1591" t="s">
        <v>113</v>
      </c>
      <c r="AU1591" t="s">
        <v>4113</v>
      </c>
      <c r="AY1591" t="s">
        <v>106</v>
      </c>
      <c r="AZ1591">
        <v>0</v>
      </c>
      <c r="BA1591">
        <v>0</v>
      </c>
      <c r="BD1591" s="3">
        <v>41321.661111111112</v>
      </c>
      <c r="BE1591" s="3">
        <v>41321.663888888892</v>
      </c>
      <c r="BF1591" t="s">
        <v>115</v>
      </c>
      <c r="BG1591" t="s">
        <v>115</v>
      </c>
      <c r="BH1591">
        <v>8149</v>
      </c>
      <c r="BM1591">
        <v>43400</v>
      </c>
      <c r="BR1591" t="s">
        <v>3114</v>
      </c>
      <c r="BS1591" t="s">
        <v>3115</v>
      </c>
      <c r="BU1591">
        <v>1</v>
      </c>
      <c r="BV1591" t="s">
        <v>118</v>
      </c>
      <c r="BX1591" t="s">
        <v>119</v>
      </c>
      <c r="BY1591" t="s">
        <v>119</v>
      </c>
      <c r="BZ1591" t="s">
        <v>119</v>
      </c>
      <c r="CA1591">
        <v>1</v>
      </c>
      <c r="CC1591" t="s">
        <v>120</v>
      </c>
      <c r="CH1591">
        <v>540</v>
      </c>
      <c r="CI1591">
        <v>35390</v>
      </c>
      <c r="CJ1591" t="s">
        <v>106</v>
      </c>
      <c r="CK1591" t="s">
        <v>106</v>
      </c>
      <c r="CL1591">
        <v>10</v>
      </c>
      <c r="CM1591" t="s">
        <v>3107</v>
      </c>
      <c r="CO1591">
        <v>124525</v>
      </c>
      <c r="CQ1591">
        <v>0</v>
      </c>
      <c r="CR1591">
        <v>0</v>
      </c>
      <c r="CS1591">
        <v>0</v>
      </c>
      <c r="CY1591" t="s">
        <v>123</v>
      </c>
      <c r="CZ1591" t="s">
        <v>124</v>
      </c>
      <c r="DD1591" t="str" cm="1">
        <f t="array" ref="DD1591:DE1591">TEXT(_xlfn.SEQUENCE(1, DATEDIF(AG1591, AH1591, "m") + 1, AG1591, 30), "YYYY-APMM")</f>
        <v>2013-AP10</v>
      </c>
      <c r="DE1591" t="str">
        <v>2013-AP11</v>
      </c>
      <c r="DN1591">
        <f t="shared" si="48"/>
        <v>2769.375</v>
      </c>
      <c r="DO1591" t="str">
        <f t="shared" si="49"/>
        <v>BLINDING MASON SK</v>
      </c>
    </row>
    <row r="1592" spans="1:119" x14ac:dyDescent="0.35">
      <c r="A1592" t="s">
        <v>105</v>
      </c>
      <c r="B1592">
        <v>500877</v>
      </c>
      <c r="C1592">
        <v>6359</v>
      </c>
      <c r="D1592">
        <v>124526</v>
      </c>
      <c r="E1592">
        <v>13662</v>
      </c>
      <c r="F1592">
        <v>0</v>
      </c>
      <c r="G1592" t="s">
        <v>106</v>
      </c>
      <c r="H1592" t="s">
        <v>106</v>
      </c>
      <c r="I1592" t="s">
        <v>106</v>
      </c>
      <c r="J1592" t="s">
        <v>107</v>
      </c>
      <c r="K1592" t="s">
        <v>108</v>
      </c>
      <c r="L1592" t="s">
        <v>109</v>
      </c>
      <c r="M1592" t="s">
        <v>110</v>
      </c>
      <c r="N1592" t="s">
        <v>4114</v>
      </c>
      <c r="O1592" t="s">
        <v>3125</v>
      </c>
      <c r="P1592">
        <v>8178</v>
      </c>
      <c r="Q1592">
        <v>88</v>
      </c>
      <c r="R1592">
        <v>0</v>
      </c>
      <c r="S1592">
        <v>200</v>
      </c>
      <c r="T1592">
        <v>0</v>
      </c>
      <c r="U1592">
        <v>535.25</v>
      </c>
      <c r="V1592">
        <v>535.25</v>
      </c>
      <c r="W1592">
        <v>200</v>
      </c>
      <c r="X1592">
        <v>0</v>
      </c>
      <c r="Y1592">
        <v>0</v>
      </c>
      <c r="Z1592">
        <v>0</v>
      </c>
      <c r="AD1592" s="1">
        <v>41508.333333333336</v>
      </c>
      <c r="AE1592" s="1">
        <v>41536.708333333336</v>
      </c>
      <c r="AG1592" s="1">
        <v>41492.333333333336</v>
      </c>
      <c r="AH1592" s="1">
        <v>41524.708333333336</v>
      </c>
      <c r="AI1592" s="1">
        <v>41492.333333333336</v>
      </c>
      <c r="AJ1592" s="1">
        <v>41524.708333333336</v>
      </c>
      <c r="AK1592" s="1">
        <v>41492.333333333336</v>
      </c>
      <c r="AL1592" s="1">
        <v>41524.708333333336</v>
      </c>
      <c r="AM1592" s="1">
        <v>41508.333333333336</v>
      </c>
      <c r="AN1592" s="1">
        <v>41536.708333333336</v>
      </c>
      <c r="AP1592" t="s">
        <v>113</v>
      </c>
      <c r="AU1592" t="s">
        <v>4115</v>
      </c>
      <c r="AY1592" t="s">
        <v>106</v>
      </c>
      <c r="AZ1592">
        <v>0</v>
      </c>
      <c r="BA1592">
        <v>0</v>
      </c>
      <c r="BD1592" s="3">
        <v>41321.661111111112</v>
      </c>
      <c r="BE1592" s="3">
        <v>41321.663888888892</v>
      </c>
      <c r="BF1592" t="s">
        <v>115</v>
      </c>
      <c r="BG1592" t="s">
        <v>115</v>
      </c>
      <c r="BH1592">
        <v>8149</v>
      </c>
      <c r="BM1592">
        <v>43550</v>
      </c>
      <c r="BR1592" t="s">
        <v>116</v>
      </c>
      <c r="BS1592" t="s">
        <v>117</v>
      </c>
      <c r="BU1592">
        <v>1</v>
      </c>
      <c r="BV1592" t="s">
        <v>118</v>
      </c>
      <c r="BX1592" t="s">
        <v>119</v>
      </c>
      <c r="BY1592" t="s">
        <v>119</v>
      </c>
      <c r="BZ1592" t="s">
        <v>119</v>
      </c>
      <c r="CA1592">
        <v>1</v>
      </c>
      <c r="CC1592" t="s">
        <v>120</v>
      </c>
      <c r="CH1592">
        <v>540</v>
      </c>
      <c r="CI1592">
        <v>35390</v>
      </c>
      <c r="CJ1592" t="s">
        <v>106</v>
      </c>
      <c r="CK1592" t="s">
        <v>106</v>
      </c>
      <c r="CL1592">
        <v>10</v>
      </c>
      <c r="CM1592" t="s">
        <v>3107</v>
      </c>
      <c r="CO1592">
        <v>124525</v>
      </c>
      <c r="CQ1592">
        <v>0</v>
      </c>
      <c r="CR1592">
        <v>0</v>
      </c>
      <c r="CS1592">
        <v>0</v>
      </c>
      <c r="CY1592" t="s">
        <v>123</v>
      </c>
      <c r="CZ1592" t="s">
        <v>124</v>
      </c>
      <c r="DD1592" t="str" cm="1">
        <f t="array" ref="DD1592:DE1592">TEXT(_xlfn.SEQUENCE(1, DATEDIF(AG1592, AH1592, "m") + 1, AG1592, 30), "YYYY-APMM")</f>
        <v>2013-AP08</v>
      </c>
      <c r="DE1592" t="str">
        <v>2013-AP09</v>
      </c>
      <c r="DN1592">
        <f t="shared" si="48"/>
        <v>267.625</v>
      </c>
      <c r="DO1592" t="str">
        <f t="shared" si="49"/>
        <v>LABOR- SUBCONTRACTOR</v>
      </c>
    </row>
    <row r="1593" spans="1:119" x14ac:dyDescent="0.35">
      <c r="A1593" t="s">
        <v>105</v>
      </c>
      <c r="B1593">
        <v>500878</v>
      </c>
      <c r="C1593">
        <v>6359</v>
      </c>
      <c r="D1593">
        <v>124528</v>
      </c>
      <c r="E1593">
        <v>13662</v>
      </c>
      <c r="F1593">
        <v>0</v>
      </c>
      <c r="G1593" t="s">
        <v>106</v>
      </c>
      <c r="H1593" t="s">
        <v>106</v>
      </c>
      <c r="I1593" t="s">
        <v>106</v>
      </c>
      <c r="J1593" t="s">
        <v>107</v>
      </c>
      <c r="K1593" t="s">
        <v>108</v>
      </c>
      <c r="L1593" t="s">
        <v>109</v>
      </c>
      <c r="M1593" t="s">
        <v>110</v>
      </c>
      <c r="N1593" t="s">
        <v>4116</v>
      </c>
      <c r="O1593" t="s">
        <v>3164</v>
      </c>
      <c r="P1593">
        <v>8165</v>
      </c>
      <c r="Q1593">
        <v>88</v>
      </c>
      <c r="R1593">
        <v>0</v>
      </c>
      <c r="S1593">
        <v>200</v>
      </c>
      <c r="T1593">
        <v>0</v>
      </c>
      <c r="U1593">
        <v>18721.5</v>
      </c>
      <c r="V1593">
        <v>18721.5</v>
      </c>
      <c r="W1593">
        <v>200</v>
      </c>
      <c r="X1593">
        <v>0</v>
      </c>
      <c r="Y1593">
        <v>0</v>
      </c>
      <c r="Z1593">
        <v>0</v>
      </c>
      <c r="AD1593" s="1">
        <v>41605.333333333336</v>
      </c>
      <c r="AE1593" s="1">
        <v>41634.708333333336</v>
      </c>
      <c r="AG1593" s="1">
        <v>41592.333333333336</v>
      </c>
      <c r="AH1593" s="1">
        <v>41620.708333333336</v>
      </c>
      <c r="AI1593" s="1">
        <v>41592.333333333336</v>
      </c>
      <c r="AJ1593" s="1">
        <v>41620.708333333336</v>
      </c>
      <c r="AK1593" s="1">
        <v>41592.333333333336</v>
      </c>
      <c r="AL1593" s="1">
        <v>41620.708333333336</v>
      </c>
      <c r="AM1593" s="1">
        <v>41605.333333333336</v>
      </c>
      <c r="AN1593" s="1">
        <v>41634.708333333336</v>
      </c>
      <c r="AP1593" t="s">
        <v>113</v>
      </c>
      <c r="AU1593" t="s">
        <v>4117</v>
      </c>
      <c r="AY1593" t="s">
        <v>106</v>
      </c>
      <c r="AZ1593">
        <v>0</v>
      </c>
      <c r="BA1593">
        <v>0</v>
      </c>
      <c r="BD1593" s="3">
        <v>41321.661111111112</v>
      </c>
      <c r="BE1593" s="3">
        <v>41321.663888888892</v>
      </c>
      <c r="BF1593" t="s">
        <v>115</v>
      </c>
      <c r="BG1593" t="s">
        <v>115</v>
      </c>
      <c r="BH1593">
        <v>8149</v>
      </c>
      <c r="BM1593">
        <v>43420</v>
      </c>
      <c r="BR1593" t="s">
        <v>3122</v>
      </c>
      <c r="BS1593" t="s">
        <v>3123</v>
      </c>
      <c r="BU1593">
        <v>1</v>
      </c>
      <c r="BV1593" t="s">
        <v>118</v>
      </c>
      <c r="BX1593" t="s">
        <v>119</v>
      </c>
      <c r="BY1593" t="s">
        <v>119</v>
      </c>
      <c r="BZ1593" t="s">
        <v>119</v>
      </c>
      <c r="CA1593">
        <v>1</v>
      </c>
      <c r="CC1593" t="s">
        <v>120</v>
      </c>
      <c r="CH1593">
        <v>540</v>
      </c>
      <c r="CI1593">
        <v>35410</v>
      </c>
      <c r="CJ1593" t="s">
        <v>106</v>
      </c>
      <c r="CK1593" t="s">
        <v>106</v>
      </c>
      <c r="CL1593">
        <v>10</v>
      </c>
      <c r="CM1593" t="s">
        <v>2889</v>
      </c>
      <c r="CO1593">
        <v>124527</v>
      </c>
      <c r="CQ1593">
        <v>0</v>
      </c>
      <c r="CR1593">
        <v>0</v>
      </c>
      <c r="CS1593">
        <v>0</v>
      </c>
      <c r="CY1593" t="s">
        <v>123</v>
      </c>
      <c r="CZ1593" t="s">
        <v>124</v>
      </c>
      <c r="DD1593" t="str" cm="1">
        <f t="array" ref="DD1593">TEXT(_xlfn.SEQUENCE(1, DATEDIF(AG1593, AH1593, "m") + 1, AG1593, 30), "YYYY-APMM")</f>
        <v>2013-AP11</v>
      </c>
      <c r="DN1593">
        <f t="shared" si="48"/>
        <v>18721.5</v>
      </c>
      <c r="DO1593" t="str">
        <f t="shared" si="49"/>
        <v>STEEL FIXERS SK</v>
      </c>
    </row>
    <row r="1594" spans="1:119" x14ac:dyDescent="0.35">
      <c r="A1594" t="s">
        <v>105</v>
      </c>
      <c r="B1594">
        <v>500879</v>
      </c>
      <c r="C1594">
        <v>6359</v>
      </c>
      <c r="D1594">
        <v>124528</v>
      </c>
      <c r="E1594">
        <v>13662</v>
      </c>
      <c r="F1594">
        <v>0</v>
      </c>
      <c r="G1594" t="s">
        <v>106</v>
      </c>
      <c r="H1594" t="s">
        <v>106</v>
      </c>
      <c r="I1594" t="s">
        <v>106</v>
      </c>
      <c r="J1594" t="s">
        <v>107</v>
      </c>
      <c r="K1594" t="s">
        <v>108</v>
      </c>
      <c r="L1594" t="s">
        <v>109</v>
      </c>
      <c r="M1594" t="s">
        <v>110</v>
      </c>
      <c r="N1594" t="s">
        <v>4118</v>
      </c>
      <c r="O1594" t="s">
        <v>3167</v>
      </c>
      <c r="P1594">
        <v>8167</v>
      </c>
      <c r="Q1594">
        <v>88</v>
      </c>
      <c r="R1594">
        <v>0</v>
      </c>
      <c r="S1594">
        <v>112</v>
      </c>
      <c r="T1594">
        <v>0</v>
      </c>
      <c r="U1594">
        <v>1456</v>
      </c>
      <c r="V1594">
        <v>1456</v>
      </c>
      <c r="W1594">
        <v>112</v>
      </c>
      <c r="X1594">
        <v>0</v>
      </c>
      <c r="Y1594">
        <v>0</v>
      </c>
      <c r="Z1594">
        <v>0</v>
      </c>
      <c r="AD1594" s="1">
        <v>41622.333333333336</v>
      </c>
      <c r="AE1594" s="1">
        <v>41638.708333333336</v>
      </c>
      <c r="AG1594" s="1">
        <v>41609.333333333336</v>
      </c>
      <c r="AH1594" s="1">
        <v>41624.708333333336</v>
      </c>
      <c r="AI1594" s="1">
        <v>41609.333333333336</v>
      </c>
      <c r="AJ1594" s="1">
        <v>41624.708333333336</v>
      </c>
      <c r="AK1594" s="1">
        <v>41609.333333333336</v>
      </c>
      <c r="AL1594" s="1">
        <v>41624.708333333336</v>
      </c>
      <c r="AM1594" s="1">
        <v>41622.333333333336</v>
      </c>
      <c r="AN1594" s="1">
        <v>41638.708333333336</v>
      </c>
      <c r="AP1594" t="s">
        <v>113</v>
      </c>
      <c r="AU1594" t="s">
        <v>4119</v>
      </c>
      <c r="AY1594" t="s">
        <v>106</v>
      </c>
      <c r="AZ1594">
        <v>0</v>
      </c>
      <c r="BA1594">
        <v>0</v>
      </c>
      <c r="BD1594" s="3">
        <v>41321.661111111112</v>
      </c>
      <c r="BE1594" s="3">
        <v>41321.663888888892</v>
      </c>
      <c r="BF1594" t="s">
        <v>115</v>
      </c>
      <c r="BG1594" t="s">
        <v>115</v>
      </c>
      <c r="BH1594">
        <v>8149</v>
      </c>
      <c r="BM1594">
        <v>43440</v>
      </c>
      <c r="BR1594" t="s">
        <v>3145</v>
      </c>
      <c r="BS1594" t="s">
        <v>3146</v>
      </c>
      <c r="BU1594">
        <v>1</v>
      </c>
      <c r="BV1594" t="s">
        <v>118</v>
      </c>
      <c r="BX1594" t="s">
        <v>119</v>
      </c>
      <c r="BY1594" t="s">
        <v>119</v>
      </c>
      <c r="BZ1594" t="s">
        <v>119</v>
      </c>
      <c r="CA1594">
        <v>1</v>
      </c>
      <c r="CC1594" t="s">
        <v>120</v>
      </c>
      <c r="CH1594">
        <v>540</v>
      </c>
      <c r="CI1594">
        <v>35410</v>
      </c>
      <c r="CJ1594" t="s">
        <v>106</v>
      </c>
      <c r="CK1594" t="s">
        <v>106</v>
      </c>
      <c r="CL1594">
        <v>10</v>
      </c>
      <c r="CM1594" t="s">
        <v>2889</v>
      </c>
      <c r="CO1594">
        <v>124527</v>
      </c>
      <c r="CQ1594">
        <v>0</v>
      </c>
      <c r="CR1594">
        <v>0</v>
      </c>
      <c r="CS1594">
        <v>0</v>
      </c>
      <c r="CY1594" t="s">
        <v>123</v>
      </c>
      <c r="CZ1594" t="s">
        <v>124</v>
      </c>
      <c r="DD1594" t="str" cm="1">
        <f t="array" ref="DD1594">TEXT(_xlfn.SEQUENCE(1, DATEDIF(AG1594, AH1594, "m") + 1, AG1594, 30), "YYYY-APMM")</f>
        <v>2013-AP12</v>
      </c>
      <c r="DN1594">
        <f t="shared" si="48"/>
        <v>1456</v>
      </c>
      <c r="DO1594" t="str">
        <f t="shared" si="49"/>
        <v>CONCRETE MASON SK</v>
      </c>
    </row>
    <row r="1595" spans="1:119" x14ac:dyDescent="0.35">
      <c r="A1595" t="s">
        <v>105</v>
      </c>
      <c r="B1595">
        <v>500880</v>
      </c>
      <c r="C1595">
        <v>6359</v>
      </c>
      <c r="D1595">
        <v>124528</v>
      </c>
      <c r="E1595">
        <v>13662</v>
      </c>
      <c r="F1595">
        <v>0</v>
      </c>
      <c r="G1595" t="s">
        <v>106</v>
      </c>
      <c r="H1595" t="s">
        <v>106</v>
      </c>
      <c r="I1595" t="s">
        <v>106</v>
      </c>
      <c r="J1595" t="s">
        <v>107</v>
      </c>
      <c r="K1595" t="s">
        <v>108</v>
      </c>
      <c r="L1595" t="s">
        <v>109</v>
      </c>
      <c r="M1595" t="s">
        <v>110</v>
      </c>
      <c r="N1595" t="s">
        <v>4120</v>
      </c>
      <c r="O1595" t="s">
        <v>3140</v>
      </c>
      <c r="P1595">
        <v>8165</v>
      </c>
      <c r="Q1595">
        <v>88</v>
      </c>
      <c r="R1595">
        <v>0</v>
      </c>
      <c r="S1595">
        <v>200</v>
      </c>
      <c r="T1595">
        <v>0</v>
      </c>
      <c r="U1595">
        <v>4984</v>
      </c>
      <c r="V1595">
        <v>4984</v>
      </c>
      <c r="W1595">
        <v>200</v>
      </c>
      <c r="X1595">
        <v>0</v>
      </c>
      <c r="Y1595">
        <v>0</v>
      </c>
      <c r="Z1595">
        <v>0</v>
      </c>
      <c r="AD1595" s="1">
        <v>41582.333333333336</v>
      </c>
      <c r="AE1595" s="1">
        <v>41610.708333333336</v>
      </c>
      <c r="AG1595" s="1">
        <v>41569.333333333336</v>
      </c>
      <c r="AH1595" s="1">
        <v>41597.708333333336</v>
      </c>
      <c r="AI1595" s="1">
        <v>41569.333333333336</v>
      </c>
      <c r="AJ1595" s="1">
        <v>41597.708333333336</v>
      </c>
      <c r="AK1595" s="1">
        <v>41569.333333333336</v>
      </c>
      <c r="AL1595" s="1">
        <v>41597.708333333336</v>
      </c>
      <c r="AM1595" s="1">
        <v>41582.333333333336</v>
      </c>
      <c r="AN1595" s="1">
        <v>41610.708333333336</v>
      </c>
      <c r="AP1595" t="s">
        <v>113</v>
      </c>
      <c r="AU1595" t="s">
        <v>4121</v>
      </c>
      <c r="AY1595" t="s">
        <v>106</v>
      </c>
      <c r="AZ1595">
        <v>0</v>
      </c>
      <c r="BA1595">
        <v>0</v>
      </c>
      <c r="BD1595" s="3">
        <v>41321.661111111112</v>
      </c>
      <c r="BE1595" s="3">
        <v>41321.663888888892</v>
      </c>
      <c r="BF1595" t="s">
        <v>115</v>
      </c>
      <c r="BG1595" t="s">
        <v>115</v>
      </c>
      <c r="BH1595">
        <v>8149</v>
      </c>
      <c r="BM1595">
        <v>43420</v>
      </c>
      <c r="BR1595" t="s">
        <v>3122</v>
      </c>
      <c r="BS1595" t="s">
        <v>3123</v>
      </c>
      <c r="BU1595">
        <v>1</v>
      </c>
      <c r="BV1595" t="s">
        <v>118</v>
      </c>
      <c r="BX1595" t="s">
        <v>119</v>
      </c>
      <c r="BY1595" t="s">
        <v>119</v>
      </c>
      <c r="BZ1595" t="s">
        <v>119</v>
      </c>
      <c r="CA1595">
        <v>1</v>
      </c>
      <c r="CC1595" t="s">
        <v>120</v>
      </c>
      <c r="CH1595">
        <v>540</v>
      </c>
      <c r="CI1595">
        <v>35410</v>
      </c>
      <c r="CJ1595" t="s">
        <v>106</v>
      </c>
      <c r="CK1595" t="s">
        <v>106</v>
      </c>
      <c r="CL1595">
        <v>10</v>
      </c>
      <c r="CM1595" t="s">
        <v>2889</v>
      </c>
      <c r="CO1595">
        <v>124527</v>
      </c>
      <c r="CQ1595">
        <v>0</v>
      </c>
      <c r="CR1595">
        <v>0</v>
      </c>
      <c r="CS1595">
        <v>0</v>
      </c>
      <c r="CY1595" t="s">
        <v>123</v>
      </c>
      <c r="CZ1595" t="s">
        <v>124</v>
      </c>
      <c r="DD1595" t="str" cm="1">
        <f t="array" ref="DD1595">TEXT(_xlfn.SEQUENCE(1, DATEDIF(AG1595, AH1595, "m") + 1, AG1595, 30), "YYYY-APMM")</f>
        <v>2013-AP10</v>
      </c>
      <c r="DN1595">
        <f t="shared" si="48"/>
        <v>4984</v>
      </c>
      <c r="DO1595" t="str">
        <f t="shared" si="49"/>
        <v>STEEL FIXERS SK</v>
      </c>
    </row>
    <row r="1596" spans="1:119" x14ac:dyDescent="0.35">
      <c r="A1596" t="s">
        <v>105</v>
      </c>
      <c r="B1596">
        <v>500881</v>
      </c>
      <c r="C1596">
        <v>6359</v>
      </c>
      <c r="D1596">
        <v>124528</v>
      </c>
      <c r="E1596">
        <v>13662</v>
      </c>
      <c r="F1596">
        <v>0</v>
      </c>
      <c r="G1596" t="s">
        <v>106</v>
      </c>
      <c r="H1596" t="s">
        <v>106</v>
      </c>
      <c r="I1596" t="s">
        <v>106</v>
      </c>
      <c r="J1596" t="s">
        <v>107</v>
      </c>
      <c r="K1596" t="s">
        <v>108</v>
      </c>
      <c r="L1596" t="s">
        <v>109</v>
      </c>
      <c r="M1596" t="s">
        <v>110</v>
      </c>
      <c r="N1596" t="s">
        <v>4122</v>
      </c>
      <c r="O1596" t="s">
        <v>3143</v>
      </c>
      <c r="P1596">
        <v>8167</v>
      </c>
      <c r="Q1596">
        <v>88</v>
      </c>
      <c r="R1596">
        <v>0</v>
      </c>
      <c r="S1596">
        <v>184</v>
      </c>
      <c r="T1596">
        <v>0</v>
      </c>
      <c r="U1596">
        <v>388.5</v>
      </c>
      <c r="V1596">
        <v>388.5</v>
      </c>
      <c r="W1596">
        <v>184</v>
      </c>
      <c r="X1596">
        <v>0</v>
      </c>
      <c r="Y1596">
        <v>0</v>
      </c>
      <c r="Z1596">
        <v>0</v>
      </c>
      <c r="AD1596" s="1">
        <v>41591.333333333336</v>
      </c>
      <c r="AE1596" s="1">
        <v>41617.708333333336</v>
      </c>
      <c r="AG1596" s="1">
        <v>41578.333333333336</v>
      </c>
      <c r="AH1596" s="1">
        <v>41604.708333333336</v>
      </c>
      <c r="AI1596" s="1">
        <v>41578.333333333336</v>
      </c>
      <c r="AJ1596" s="1">
        <v>41604.708333333336</v>
      </c>
      <c r="AK1596" s="1">
        <v>41578.333333333336</v>
      </c>
      <c r="AL1596" s="1">
        <v>41604.708333333336</v>
      </c>
      <c r="AM1596" s="1">
        <v>41591.333333333336</v>
      </c>
      <c r="AN1596" s="1">
        <v>41617.708333333336</v>
      </c>
      <c r="AP1596" t="s">
        <v>113</v>
      </c>
      <c r="AU1596" t="s">
        <v>4123</v>
      </c>
      <c r="AY1596" t="s">
        <v>106</v>
      </c>
      <c r="AZ1596">
        <v>0</v>
      </c>
      <c r="BA1596">
        <v>0</v>
      </c>
      <c r="BD1596" s="3">
        <v>41321.661111111112</v>
      </c>
      <c r="BE1596" s="3">
        <v>41321.663888888892</v>
      </c>
      <c r="BF1596" t="s">
        <v>115</v>
      </c>
      <c r="BG1596" t="s">
        <v>115</v>
      </c>
      <c r="BH1596">
        <v>8149</v>
      </c>
      <c r="BM1596">
        <v>43440</v>
      </c>
      <c r="BR1596" t="s">
        <v>3145</v>
      </c>
      <c r="BS1596" t="s">
        <v>3146</v>
      </c>
      <c r="BU1596">
        <v>1</v>
      </c>
      <c r="BV1596" t="s">
        <v>118</v>
      </c>
      <c r="BX1596" t="s">
        <v>119</v>
      </c>
      <c r="BY1596" t="s">
        <v>119</v>
      </c>
      <c r="BZ1596" t="s">
        <v>119</v>
      </c>
      <c r="CA1596">
        <v>1</v>
      </c>
      <c r="CC1596" t="s">
        <v>120</v>
      </c>
      <c r="CH1596">
        <v>540</v>
      </c>
      <c r="CI1596">
        <v>35410</v>
      </c>
      <c r="CJ1596" t="s">
        <v>106</v>
      </c>
      <c r="CK1596" t="s">
        <v>106</v>
      </c>
      <c r="CL1596">
        <v>10</v>
      </c>
      <c r="CM1596" t="s">
        <v>2889</v>
      </c>
      <c r="CO1596">
        <v>124527</v>
      </c>
      <c r="CQ1596">
        <v>0</v>
      </c>
      <c r="CR1596">
        <v>0</v>
      </c>
      <c r="CS1596">
        <v>0</v>
      </c>
      <c r="CY1596" t="s">
        <v>123</v>
      </c>
      <c r="CZ1596" t="s">
        <v>124</v>
      </c>
      <c r="DD1596" t="str" cm="1">
        <f t="array" ref="DD1596">TEXT(_xlfn.SEQUENCE(1, DATEDIF(AG1596, AH1596, "m") + 1, AG1596, 30), "YYYY-APMM")</f>
        <v>2013-AP10</v>
      </c>
      <c r="DN1596">
        <f t="shared" si="48"/>
        <v>388.5</v>
      </c>
      <c r="DO1596" t="str">
        <f t="shared" si="49"/>
        <v>CONCRETE MASON SK</v>
      </c>
    </row>
    <row r="1597" spans="1:119" x14ac:dyDescent="0.35">
      <c r="A1597" t="s">
        <v>105</v>
      </c>
      <c r="B1597">
        <v>500882</v>
      </c>
      <c r="C1597">
        <v>6359</v>
      </c>
      <c r="D1597">
        <v>124529</v>
      </c>
      <c r="E1597">
        <v>13662</v>
      </c>
      <c r="F1597">
        <v>0</v>
      </c>
      <c r="G1597" t="s">
        <v>106</v>
      </c>
      <c r="H1597" t="s">
        <v>106</v>
      </c>
      <c r="I1597" t="s">
        <v>106</v>
      </c>
      <c r="J1597" t="s">
        <v>107</v>
      </c>
      <c r="K1597" t="s">
        <v>108</v>
      </c>
      <c r="L1597" t="s">
        <v>109</v>
      </c>
      <c r="M1597" t="s">
        <v>110</v>
      </c>
      <c r="N1597" t="s">
        <v>4124</v>
      </c>
      <c r="O1597" t="s">
        <v>3143</v>
      </c>
      <c r="P1597">
        <v>8167</v>
      </c>
      <c r="Q1597">
        <v>304</v>
      </c>
      <c r="R1597">
        <v>0</v>
      </c>
      <c r="S1597">
        <v>136</v>
      </c>
      <c r="T1597">
        <v>0</v>
      </c>
      <c r="U1597">
        <v>80.5</v>
      </c>
      <c r="V1597">
        <v>80.5</v>
      </c>
      <c r="W1597">
        <v>136</v>
      </c>
      <c r="X1597">
        <v>0</v>
      </c>
      <c r="Y1597">
        <v>0</v>
      </c>
      <c r="Z1597">
        <v>0</v>
      </c>
      <c r="AD1597" s="1">
        <v>41696.333333333336</v>
      </c>
      <c r="AE1597" s="1">
        <v>41715.708333333336</v>
      </c>
      <c r="AG1597" s="1">
        <v>41651.333333333336</v>
      </c>
      <c r="AH1597" s="1">
        <v>41669.708333333336</v>
      </c>
      <c r="AI1597" s="1">
        <v>41651.333333333336</v>
      </c>
      <c r="AJ1597" s="1">
        <v>41669.708333333336</v>
      </c>
      <c r="AK1597" s="1">
        <v>41651.333333333336</v>
      </c>
      <c r="AL1597" s="1">
        <v>41669.708333333336</v>
      </c>
      <c r="AM1597" s="1">
        <v>41696.333333333336</v>
      </c>
      <c r="AN1597" s="1">
        <v>41715.708333333336</v>
      </c>
      <c r="AP1597" t="s">
        <v>113</v>
      </c>
      <c r="AU1597" t="s">
        <v>4125</v>
      </c>
      <c r="AY1597" t="s">
        <v>106</v>
      </c>
      <c r="AZ1597">
        <v>0</v>
      </c>
      <c r="BA1597">
        <v>0</v>
      </c>
      <c r="BD1597" s="3">
        <v>41321.661111111112</v>
      </c>
      <c r="BE1597" s="3">
        <v>41321.663888888892</v>
      </c>
      <c r="BF1597" t="s">
        <v>115</v>
      </c>
      <c r="BG1597" t="s">
        <v>115</v>
      </c>
      <c r="BH1597">
        <v>8149</v>
      </c>
      <c r="BM1597">
        <v>43440</v>
      </c>
      <c r="BR1597" t="s">
        <v>3145</v>
      </c>
      <c r="BS1597" t="s">
        <v>3146</v>
      </c>
      <c r="BU1597">
        <v>1</v>
      </c>
      <c r="BV1597" t="s">
        <v>118</v>
      </c>
      <c r="BX1597" t="s">
        <v>119</v>
      </c>
      <c r="BY1597" t="s">
        <v>119</v>
      </c>
      <c r="BZ1597" t="s">
        <v>119</v>
      </c>
      <c r="CA1597">
        <v>1</v>
      </c>
      <c r="CC1597" t="s">
        <v>120</v>
      </c>
      <c r="CH1597">
        <v>540</v>
      </c>
      <c r="CI1597">
        <v>35430</v>
      </c>
      <c r="CJ1597" t="s">
        <v>106</v>
      </c>
      <c r="CK1597" t="s">
        <v>106</v>
      </c>
      <c r="CL1597">
        <v>20</v>
      </c>
      <c r="CM1597" t="s">
        <v>2867</v>
      </c>
      <c r="CO1597">
        <v>124527</v>
      </c>
      <c r="CQ1597">
        <v>0</v>
      </c>
      <c r="CR1597">
        <v>0</v>
      </c>
      <c r="CS1597">
        <v>0</v>
      </c>
      <c r="CY1597" t="s">
        <v>123</v>
      </c>
      <c r="CZ1597" t="s">
        <v>124</v>
      </c>
      <c r="DD1597" t="str" cm="1">
        <f t="array" ref="DD1597">TEXT(_xlfn.SEQUENCE(1, DATEDIF(AG1597, AH1597, "m") + 1, AG1597, 30), "YYYY-APMM")</f>
        <v>2014-AP01</v>
      </c>
      <c r="DN1597">
        <f t="shared" si="48"/>
        <v>80.5</v>
      </c>
      <c r="DO1597" t="str">
        <f t="shared" si="49"/>
        <v>CONCRETE MASON SK</v>
      </c>
    </row>
    <row r="1598" spans="1:119" x14ac:dyDescent="0.35">
      <c r="A1598" t="s">
        <v>105</v>
      </c>
      <c r="B1598">
        <v>500883</v>
      </c>
      <c r="C1598">
        <v>6359</v>
      </c>
      <c r="D1598">
        <v>124529</v>
      </c>
      <c r="E1598">
        <v>13662</v>
      </c>
      <c r="F1598">
        <v>0</v>
      </c>
      <c r="G1598" t="s">
        <v>106</v>
      </c>
      <c r="H1598" t="s">
        <v>106</v>
      </c>
      <c r="I1598" t="s">
        <v>106</v>
      </c>
      <c r="J1598" t="s">
        <v>107</v>
      </c>
      <c r="K1598" t="s">
        <v>108</v>
      </c>
      <c r="L1598" t="s">
        <v>109</v>
      </c>
      <c r="M1598" t="s">
        <v>110</v>
      </c>
      <c r="N1598" t="s">
        <v>4126</v>
      </c>
      <c r="O1598" t="s">
        <v>3148</v>
      </c>
      <c r="P1598">
        <v>8165</v>
      </c>
      <c r="Q1598">
        <v>304</v>
      </c>
      <c r="R1598">
        <v>0</v>
      </c>
      <c r="S1598">
        <v>160</v>
      </c>
      <c r="T1598">
        <v>0</v>
      </c>
      <c r="U1598">
        <v>3444</v>
      </c>
      <c r="V1598">
        <v>3444</v>
      </c>
      <c r="W1598">
        <v>160</v>
      </c>
      <c r="X1598">
        <v>0</v>
      </c>
      <c r="Y1598">
        <v>0</v>
      </c>
      <c r="Z1598">
        <v>0</v>
      </c>
      <c r="AD1598" s="1">
        <v>41699.333333333336</v>
      </c>
      <c r="AE1598" s="1">
        <v>41721.708333333336</v>
      </c>
      <c r="AG1598" s="1">
        <v>41653.333333333336</v>
      </c>
      <c r="AH1598" s="1">
        <v>41675.708333333336</v>
      </c>
      <c r="AI1598" s="1">
        <v>41653.333333333336</v>
      </c>
      <c r="AJ1598" s="1">
        <v>41675.708333333336</v>
      </c>
      <c r="AK1598" s="1">
        <v>41653.333333333336</v>
      </c>
      <c r="AL1598" s="1">
        <v>41675.708333333336</v>
      </c>
      <c r="AM1598" s="1">
        <v>41699.333333333336</v>
      </c>
      <c r="AN1598" s="1">
        <v>41721.708333333336</v>
      </c>
      <c r="AP1598" t="s">
        <v>113</v>
      </c>
      <c r="AU1598" t="s">
        <v>4127</v>
      </c>
      <c r="AY1598" t="s">
        <v>106</v>
      </c>
      <c r="AZ1598">
        <v>0</v>
      </c>
      <c r="BA1598">
        <v>0</v>
      </c>
      <c r="BD1598" s="3">
        <v>41321.661111111112</v>
      </c>
      <c r="BE1598" s="3">
        <v>41321.663888888892</v>
      </c>
      <c r="BF1598" t="s">
        <v>115</v>
      </c>
      <c r="BG1598" t="s">
        <v>115</v>
      </c>
      <c r="BH1598">
        <v>8149</v>
      </c>
      <c r="BM1598">
        <v>43420</v>
      </c>
      <c r="BR1598" t="s">
        <v>3122</v>
      </c>
      <c r="BS1598" t="s">
        <v>3123</v>
      </c>
      <c r="BU1598">
        <v>1</v>
      </c>
      <c r="BV1598" t="s">
        <v>118</v>
      </c>
      <c r="BX1598" t="s">
        <v>119</v>
      </c>
      <c r="BY1598" t="s">
        <v>119</v>
      </c>
      <c r="BZ1598" t="s">
        <v>119</v>
      </c>
      <c r="CA1598">
        <v>1</v>
      </c>
      <c r="CC1598" t="s">
        <v>120</v>
      </c>
      <c r="CH1598">
        <v>540</v>
      </c>
      <c r="CI1598">
        <v>35430</v>
      </c>
      <c r="CJ1598" t="s">
        <v>106</v>
      </c>
      <c r="CK1598" t="s">
        <v>106</v>
      </c>
      <c r="CL1598">
        <v>20</v>
      </c>
      <c r="CM1598" t="s">
        <v>2867</v>
      </c>
      <c r="CO1598">
        <v>124527</v>
      </c>
      <c r="CQ1598">
        <v>0</v>
      </c>
      <c r="CR1598">
        <v>0</v>
      </c>
      <c r="CS1598">
        <v>0</v>
      </c>
      <c r="CY1598" t="s">
        <v>123</v>
      </c>
      <c r="CZ1598" t="s">
        <v>124</v>
      </c>
      <c r="DD1598" t="str" cm="1">
        <f t="array" ref="DD1598">TEXT(_xlfn.SEQUENCE(1, DATEDIF(AG1598, AH1598, "m") + 1, AG1598, 30), "YYYY-APMM")</f>
        <v>2014-AP01</v>
      </c>
      <c r="DN1598">
        <f t="shared" si="48"/>
        <v>3444</v>
      </c>
      <c r="DO1598" t="str">
        <f t="shared" si="49"/>
        <v>STEEL FIXERS SK</v>
      </c>
    </row>
    <row r="1599" spans="1:119" x14ac:dyDescent="0.35">
      <c r="A1599" t="s">
        <v>105</v>
      </c>
      <c r="B1599">
        <v>500884</v>
      </c>
      <c r="C1599">
        <v>6359</v>
      </c>
      <c r="D1599">
        <v>124529</v>
      </c>
      <c r="E1599">
        <v>13662</v>
      </c>
      <c r="F1599">
        <v>0</v>
      </c>
      <c r="G1599" t="s">
        <v>106</v>
      </c>
      <c r="H1599" t="s">
        <v>106</v>
      </c>
      <c r="I1599" t="s">
        <v>106</v>
      </c>
      <c r="J1599" t="s">
        <v>107</v>
      </c>
      <c r="K1599" t="s">
        <v>108</v>
      </c>
      <c r="L1599" t="s">
        <v>109</v>
      </c>
      <c r="M1599" t="s">
        <v>110</v>
      </c>
      <c r="N1599" t="s">
        <v>4128</v>
      </c>
      <c r="O1599" t="s">
        <v>3151</v>
      </c>
      <c r="P1599">
        <v>8167</v>
      </c>
      <c r="Q1599">
        <v>304</v>
      </c>
      <c r="R1599">
        <v>0</v>
      </c>
      <c r="S1599">
        <v>104</v>
      </c>
      <c r="T1599">
        <v>0</v>
      </c>
      <c r="U1599">
        <v>280</v>
      </c>
      <c r="V1599">
        <v>280</v>
      </c>
      <c r="W1599">
        <v>104</v>
      </c>
      <c r="X1599">
        <v>0</v>
      </c>
      <c r="Y1599">
        <v>0</v>
      </c>
      <c r="Z1599">
        <v>0</v>
      </c>
      <c r="AD1599" s="1">
        <v>41713.333333333336</v>
      </c>
      <c r="AE1599" s="1">
        <v>41727.708333333336</v>
      </c>
      <c r="AG1599" s="1">
        <v>41667.333333333336</v>
      </c>
      <c r="AH1599" s="1">
        <v>41682.708333333336</v>
      </c>
      <c r="AI1599" s="1">
        <v>41667.333333333336</v>
      </c>
      <c r="AJ1599" s="1">
        <v>41682.708333333336</v>
      </c>
      <c r="AK1599" s="1">
        <v>41667.333333333336</v>
      </c>
      <c r="AL1599" s="1">
        <v>41682.708333333336</v>
      </c>
      <c r="AM1599" s="1">
        <v>41713.333333333336</v>
      </c>
      <c r="AN1599" s="1">
        <v>41727.708333333336</v>
      </c>
      <c r="AP1599" t="s">
        <v>113</v>
      </c>
      <c r="AU1599" t="s">
        <v>4129</v>
      </c>
      <c r="AY1599" t="s">
        <v>106</v>
      </c>
      <c r="AZ1599">
        <v>0</v>
      </c>
      <c r="BA1599">
        <v>0</v>
      </c>
      <c r="BD1599" s="3">
        <v>41321.661111111112</v>
      </c>
      <c r="BE1599" s="3">
        <v>41321.663888888892</v>
      </c>
      <c r="BF1599" t="s">
        <v>115</v>
      </c>
      <c r="BG1599" t="s">
        <v>115</v>
      </c>
      <c r="BH1599">
        <v>8149</v>
      </c>
      <c r="BM1599">
        <v>43440</v>
      </c>
      <c r="BR1599" t="s">
        <v>3145</v>
      </c>
      <c r="BS1599" t="s">
        <v>3146</v>
      </c>
      <c r="BU1599">
        <v>1</v>
      </c>
      <c r="BV1599" t="s">
        <v>118</v>
      </c>
      <c r="BX1599" t="s">
        <v>119</v>
      </c>
      <c r="BY1599" t="s">
        <v>119</v>
      </c>
      <c r="BZ1599" t="s">
        <v>119</v>
      </c>
      <c r="CA1599">
        <v>1</v>
      </c>
      <c r="CC1599" t="s">
        <v>120</v>
      </c>
      <c r="CH1599">
        <v>540</v>
      </c>
      <c r="CI1599">
        <v>35430</v>
      </c>
      <c r="CJ1599" t="s">
        <v>106</v>
      </c>
      <c r="CK1599" t="s">
        <v>106</v>
      </c>
      <c r="CL1599">
        <v>20</v>
      </c>
      <c r="CM1599" t="s">
        <v>2867</v>
      </c>
      <c r="CO1599">
        <v>124527</v>
      </c>
      <c r="CQ1599">
        <v>0</v>
      </c>
      <c r="CR1599">
        <v>0</v>
      </c>
      <c r="CS1599">
        <v>0</v>
      </c>
      <c r="CY1599" t="s">
        <v>123</v>
      </c>
      <c r="CZ1599" t="s">
        <v>124</v>
      </c>
      <c r="DD1599" t="str" cm="1">
        <f t="array" ref="DD1599">TEXT(_xlfn.SEQUENCE(1, DATEDIF(AG1599, AH1599, "m") + 1, AG1599, 30), "YYYY-APMM")</f>
        <v>2014-AP01</v>
      </c>
      <c r="DN1599">
        <f t="shared" si="48"/>
        <v>280</v>
      </c>
      <c r="DO1599" t="str">
        <f t="shared" si="49"/>
        <v>CONCRETE MASON SK</v>
      </c>
    </row>
    <row r="1600" spans="1:119" x14ac:dyDescent="0.35">
      <c r="A1600" t="s">
        <v>105</v>
      </c>
      <c r="B1600">
        <v>500885</v>
      </c>
      <c r="C1600">
        <v>6359</v>
      </c>
      <c r="D1600">
        <v>124529</v>
      </c>
      <c r="E1600">
        <v>13662</v>
      </c>
      <c r="F1600">
        <v>0</v>
      </c>
      <c r="G1600" t="s">
        <v>106</v>
      </c>
      <c r="H1600" t="s">
        <v>106</v>
      </c>
      <c r="I1600" t="s">
        <v>106</v>
      </c>
      <c r="J1600" t="s">
        <v>107</v>
      </c>
      <c r="K1600" t="s">
        <v>108</v>
      </c>
      <c r="L1600" t="s">
        <v>109</v>
      </c>
      <c r="M1600" t="s">
        <v>110</v>
      </c>
      <c r="N1600" t="s">
        <v>4130</v>
      </c>
      <c r="O1600" t="s">
        <v>3154</v>
      </c>
      <c r="P1600">
        <v>8168</v>
      </c>
      <c r="Q1600">
        <v>488</v>
      </c>
      <c r="R1600">
        <v>80</v>
      </c>
      <c r="S1600">
        <v>200</v>
      </c>
      <c r="T1600">
        <v>0</v>
      </c>
      <c r="U1600">
        <v>1175</v>
      </c>
      <c r="V1600">
        <v>1175</v>
      </c>
      <c r="W1600">
        <v>200</v>
      </c>
      <c r="X1600">
        <v>0</v>
      </c>
      <c r="Y1600">
        <v>0</v>
      </c>
      <c r="Z1600">
        <v>0</v>
      </c>
      <c r="AD1600" s="1">
        <v>41743.333333333336</v>
      </c>
      <c r="AE1600" s="1">
        <v>41771.708333333336</v>
      </c>
      <c r="AG1600" s="1">
        <v>41671.333333333336</v>
      </c>
      <c r="AH1600" s="1">
        <v>41700.708333333336</v>
      </c>
      <c r="AI1600" s="1">
        <v>41671.333333333336</v>
      </c>
      <c r="AJ1600" s="1">
        <v>41700.708333333336</v>
      </c>
      <c r="AK1600" s="1">
        <v>41671.333333333336</v>
      </c>
      <c r="AL1600" s="1">
        <v>41700.708333333336</v>
      </c>
      <c r="AM1600" s="1">
        <v>41743.333333333336</v>
      </c>
      <c r="AN1600" s="1">
        <v>41771.708333333336</v>
      </c>
      <c r="AP1600" t="s">
        <v>113</v>
      </c>
      <c r="AU1600" t="s">
        <v>4131</v>
      </c>
      <c r="AY1600" t="s">
        <v>106</v>
      </c>
      <c r="AZ1600">
        <v>0</v>
      </c>
      <c r="BA1600">
        <v>0</v>
      </c>
      <c r="BD1600" s="3">
        <v>41321.661111111112</v>
      </c>
      <c r="BE1600" s="3">
        <v>41321.663888888892</v>
      </c>
      <c r="BF1600" t="s">
        <v>115</v>
      </c>
      <c r="BG1600" t="s">
        <v>115</v>
      </c>
      <c r="BH1600">
        <v>8149</v>
      </c>
      <c r="BM1600">
        <v>43450</v>
      </c>
      <c r="BR1600" t="s">
        <v>1309</v>
      </c>
      <c r="BS1600" t="s">
        <v>1310</v>
      </c>
      <c r="BU1600">
        <v>1</v>
      </c>
      <c r="BV1600" t="s">
        <v>118</v>
      </c>
      <c r="BX1600" t="s">
        <v>119</v>
      </c>
      <c r="BY1600" t="s">
        <v>119</v>
      </c>
      <c r="BZ1600" t="s">
        <v>119</v>
      </c>
      <c r="CA1600">
        <v>1</v>
      </c>
      <c r="CC1600" t="s">
        <v>120</v>
      </c>
      <c r="CH1600">
        <v>540</v>
      </c>
      <c r="CI1600">
        <v>35430</v>
      </c>
      <c r="CJ1600" t="s">
        <v>106</v>
      </c>
      <c r="CK1600" t="s">
        <v>106</v>
      </c>
      <c r="CL1600">
        <v>20</v>
      </c>
      <c r="CM1600" t="s">
        <v>2867</v>
      </c>
      <c r="CO1600">
        <v>124527</v>
      </c>
      <c r="CQ1600">
        <v>0</v>
      </c>
      <c r="CR1600">
        <v>0</v>
      </c>
      <c r="CS1600">
        <v>0</v>
      </c>
      <c r="CY1600" t="s">
        <v>123</v>
      </c>
      <c r="CZ1600" t="s">
        <v>124</v>
      </c>
      <c r="DD1600" t="str" cm="1">
        <f t="array" ref="DD1600:DE1600">TEXT(_xlfn.SEQUENCE(1, DATEDIF(AG1600, AH1600, "m") + 1, AG1600, 30), "YYYY-APMM")</f>
        <v>2014-AP02</v>
      </c>
      <c r="DE1600" t="str">
        <v>2014-AP03</v>
      </c>
      <c r="DN1600">
        <f t="shared" si="48"/>
        <v>587.5</v>
      </c>
      <c r="DO1600" t="str">
        <f t="shared" si="49"/>
        <v>BLOCK MASON SK</v>
      </c>
    </row>
    <row r="1601" spans="1:119" x14ac:dyDescent="0.35">
      <c r="A1601" t="s">
        <v>105</v>
      </c>
      <c r="B1601">
        <v>500886</v>
      </c>
      <c r="C1601">
        <v>6359</v>
      </c>
      <c r="D1601">
        <v>124529</v>
      </c>
      <c r="E1601">
        <v>13662</v>
      </c>
      <c r="F1601">
        <v>0</v>
      </c>
      <c r="G1601" t="s">
        <v>106</v>
      </c>
      <c r="H1601" t="s">
        <v>106</v>
      </c>
      <c r="I1601" t="s">
        <v>106</v>
      </c>
      <c r="J1601" t="s">
        <v>107</v>
      </c>
      <c r="K1601" t="s">
        <v>108</v>
      </c>
      <c r="L1601" t="s">
        <v>109</v>
      </c>
      <c r="M1601" t="s">
        <v>110</v>
      </c>
      <c r="N1601" t="s">
        <v>4132</v>
      </c>
      <c r="O1601" t="s">
        <v>3140</v>
      </c>
      <c r="P1601">
        <v>8166</v>
      </c>
      <c r="Q1601">
        <v>272</v>
      </c>
      <c r="R1601">
        <v>0</v>
      </c>
      <c r="S1601">
        <v>144</v>
      </c>
      <c r="T1601">
        <v>0</v>
      </c>
      <c r="U1601">
        <v>1176</v>
      </c>
      <c r="V1601">
        <v>1176</v>
      </c>
      <c r="W1601">
        <v>144</v>
      </c>
      <c r="X1601">
        <v>0</v>
      </c>
      <c r="Y1601">
        <v>0</v>
      </c>
      <c r="Z1601">
        <v>0</v>
      </c>
      <c r="AD1601" s="1">
        <v>41688.333333333336</v>
      </c>
      <c r="AE1601" s="1">
        <v>41708.708333333336</v>
      </c>
      <c r="AG1601" s="1">
        <v>41647.333333333336</v>
      </c>
      <c r="AH1601" s="1">
        <v>41667.708333333336</v>
      </c>
      <c r="AI1601" s="1">
        <v>41647.333333333336</v>
      </c>
      <c r="AJ1601" s="1">
        <v>41667.708333333336</v>
      </c>
      <c r="AK1601" s="1">
        <v>41647.333333333336</v>
      </c>
      <c r="AL1601" s="1">
        <v>41667.708333333336</v>
      </c>
      <c r="AM1601" s="1">
        <v>41688.333333333336</v>
      </c>
      <c r="AN1601" s="1">
        <v>41708.708333333336</v>
      </c>
      <c r="AP1601" t="s">
        <v>113</v>
      </c>
      <c r="AU1601" t="s">
        <v>4133</v>
      </c>
      <c r="AY1601" t="s">
        <v>106</v>
      </c>
      <c r="AZ1601">
        <v>0</v>
      </c>
      <c r="BA1601">
        <v>0</v>
      </c>
      <c r="BD1601" s="3">
        <v>41321.661111111112</v>
      </c>
      <c r="BE1601" s="3">
        <v>41321.663888888892</v>
      </c>
      <c r="BF1601" t="s">
        <v>115</v>
      </c>
      <c r="BG1601" t="s">
        <v>115</v>
      </c>
      <c r="BH1601">
        <v>8149</v>
      </c>
      <c r="BM1601">
        <v>43430</v>
      </c>
      <c r="BR1601" t="s">
        <v>1304</v>
      </c>
      <c r="BS1601" t="s">
        <v>1305</v>
      </c>
      <c r="BU1601">
        <v>1</v>
      </c>
      <c r="BV1601" t="s">
        <v>118</v>
      </c>
      <c r="BX1601" t="s">
        <v>119</v>
      </c>
      <c r="BY1601" t="s">
        <v>119</v>
      </c>
      <c r="BZ1601" t="s">
        <v>119</v>
      </c>
      <c r="CA1601">
        <v>1</v>
      </c>
      <c r="CC1601" t="s">
        <v>120</v>
      </c>
      <c r="CH1601">
        <v>540</v>
      </c>
      <c r="CI1601">
        <v>35430</v>
      </c>
      <c r="CJ1601" t="s">
        <v>106</v>
      </c>
      <c r="CK1601" t="s">
        <v>106</v>
      </c>
      <c r="CL1601">
        <v>20</v>
      </c>
      <c r="CM1601" t="s">
        <v>2867</v>
      </c>
      <c r="CO1601">
        <v>124527</v>
      </c>
      <c r="CQ1601">
        <v>0</v>
      </c>
      <c r="CR1601">
        <v>0</v>
      </c>
      <c r="CS1601">
        <v>0</v>
      </c>
      <c r="CY1601" t="s">
        <v>123</v>
      </c>
      <c r="CZ1601" t="s">
        <v>124</v>
      </c>
      <c r="DD1601" t="str" cm="1">
        <f t="array" ref="DD1601">TEXT(_xlfn.SEQUENCE(1, DATEDIF(AG1601, AH1601, "m") + 1, AG1601, 30), "YYYY-APMM")</f>
        <v>2014-AP01</v>
      </c>
      <c r="DN1601">
        <f t="shared" si="48"/>
        <v>1176</v>
      </c>
      <c r="DO1601" t="str">
        <f t="shared" si="49"/>
        <v>CARPENTERS SK</v>
      </c>
    </row>
    <row r="1602" spans="1:119" x14ac:dyDescent="0.35">
      <c r="A1602" t="s">
        <v>105</v>
      </c>
      <c r="B1602">
        <v>500887</v>
      </c>
      <c r="C1602">
        <v>6359</v>
      </c>
      <c r="D1602">
        <v>124529</v>
      </c>
      <c r="E1602">
        <v>13662</v>
      </c>
      <c r="F1602">
        <v>0</v>
      </c>
      <c r="G1602" t="s">
        <v>106</v>
      </c>
      <c r="H1602" t="s">
        <v>106</v>
      </c>
      <c r="I1602" t="s">
        <v>106</v>
      </c>
      <c r="J1602" t="s">
        <v>107</v>
      </c>
      <c r="K1602" t="s">
        <v>108</v>
      </c>
      <c r="L1602" t="s">
        <v>109</v>
      </c>
      <c r="M1602" t="s">
        <v>110</v>
      </c>
      <c r="N1602" t="s">
        <v>4134</v>
      </c>
      <c r="O1602" t="s">
        <v>3157</v>
      </c>
      <c r="P1602">
        <v>8165</v>
      </c>
      <c r="Q1602">
        <v>624</v>
      </c>
      <c r="R1602">
        <v>0</v>
      </c>
      <c r="S1602">
        <v>200</v>
      </c>
      <c r="T1602">
        <v>0</v>
      </c>
      <c r="U1602">
        <v>549.5</v>
      </c>
      <c r="V1602">
        <v>549.5</v>
      </c>
      <c r="W1602">
        <v>200</v>
      </c>
      <c r="X1602">
        <v>0</v>
      </c>
      <c r="Y1602">
        <v>0</v>
      </c>
      <c r="Z1602">
        <v>0</v>
      </c>
      <c r="AD1602" s="1">
        <v>41783.333333333336</v>
      </c>
      <c r="AE1602" s="1">
        <v>41811.708333333336</v>
      </c>
      <c r="AG1602" s="1">
        <v>41692.333333333336</v>
      </c>
      <c r="AH1602" s="1">
        <v>41720.708333333336</v>
      </c>
      <c r="AI1602" s="1">
        <v>41692.333333333336</v>
      </c>
      <c r="AJ1602" s="1">
        <v>41720.708333333336</v>
      </c>
      <c r="AK1602" s="1">
        <v>41692.333333333336</v>
      </c>
      <c r="AL1602" s="1">
        <v>41720.708333333336</v>
      </c>
      <c r="AM1602" s="1">
        <v>41783.333333333336</v>
      </c>
      <c r="AN1602" s="1">
        <v>41811.708333333336</v>
      </c>
      <c r="AP1602" t="s">
        <v>113</v>
      </c>
      <c r="AU1602" t="s">
        <v>4135</v>
      </c>
      <c r="AY1602" t="s">
        <v>106</v>
      </c>
      <c r="AZ1602">
        <v>0</v>
      </c>
      <c r="BA1602">
        <v>0</v>
      </c>
      <c r="BD1602" s="3">
        <v>41321.661111111112</v>
      </c>
      <c r="BE1602" s="3">
        <v>41321.663888888892</v>
      </c>
      <c r="BF1602" t="s">
        <v>115</v>
      </c>
      <c r="BG1602" t="s">
        <v>115</v>
      </c>
      <c r="BH1602">
        <v>8149</v>
      </c>
      <c r="BM1602">
        <v>43420</v>
      </c>
      <c r="BR1602" t="s">
        <v>3122</v>
      </c>
      <c r="BS1602" t="s">
        <v>3123</v>
      </c>
      <c r="BU1602">
        <v>1</v>
      </c>
      <c r="BV1602" t="s">
        <v>118</v>
      </c>
      <c r="BX1602" t="s">
        <v>119</v>
      </c>
      <c r="BY1602" t="s">
        <v>119</v>
      </c>
      <c r="BZ1602" t="s">
        <v>119</v>
      </c>
      <c r="CA1602">
        <v>1</v>
      </c>
      <c r="CC1602" t="s">
        <v>120</v>
      </c>
      <c r="CH1602">
        <v>540</v>
      </c>
      <c r="CI1602">
        <v>35430</v>
      </c>
      <c r="CJ1602" t="s">
        <v>106</v>
      </c>
      <c r="CK1602" t="s">
        <v>106</v>
      </c>
      <c r="CL1602">
        <v>20</v>
      </c>
      <c r="CM1602" t="s">
        <v>2867</v>
      </c>
      <c r="CO1602">
        <v>124527</v>
      </c>
      <c r="CQ1602">
        <v>0</v>
      </c>
      <c r="CR1602">
        <v>0</v>
      </c>
      <c r="CS1602">
        <v>0</v>
      </c>
      <c r="CY1602" t="s">
        <v>123</v>
      </c>
      <c r="CZ1602" t="s">
        <v>124</v>
      </c>
      <c r="DD1602" t="str" cm="1">
        <f t="array" ref="DD1602:DE1602">TEXT(_xlfn.SEQUENCE(1, DATEDIF(AG1602, AH1602, "m") + 1, AG1602, 30), "YYYY-APMM")</f>
        <v>2014-AP02</v>
      </c>
      <c r="DE1602" t="str">
        <v>2014-AP03</v>
      </c>
      <c r="DN1602">
        <f t="shared" si="48"/>
        <v>274.75</v>
      </c>
      <c r="DO1602" t="str">
        <f t="shared" si="49"/>
        <v>STEEL FIXERS SK</v>
      </c>
    </row>
    <row r="1603" spans="1:119" x14ac:dyDescent="0.35">
      <c r="A1603" t="s">
        <v>105</v>
      </c>
      <c r="B1603">
        <v>500888</v>
      </c>
      <c r="C1603">
        <v>6359</v>
      </c>
      <c r="D1603">
        <v>124530</v>
      </c>
      <c r="E1603">
        <v>13662</v>
      </c>
      <c r="F1603">
        <v>0</v>
      </c>
      <c r="G1603" t="s">
        <v>106</v>
      </c>
      <c r="H1603" t="s">
        <v>106</v>
      </c>
      <c r="I1603" t="s">
        <v>106</v>
      </c>
      <c r="J1603" t="s">
        <v>107</v>
      </c>
      <c r="K1603" t="s">
        <v>108</v>
      </c>
      <c r="L1603" t="s">
        <v>109</v>
      </c>
      <c r="M1603" t="s">
        <v>110</v>
      </c>
      <c r="N1603" t="s">
        <v>4136</v>
      </c>
      <c r="O1603" t="s">
        <v>3140</v>
      </c>
      <c r="P1603">
        <v>8166</v>
      </c>
      <c r="Q1603">
        <v>88</v>
      </c>
      <c r="R1603">
        <v>0</v>
      </c>
      <c r="S1603">
        <v>200</v>
      </c>
      <c r="T1603">
        <v>0</v>
      </c>
      <c r="U1603">
        <v>3418</v>
      </c>
      <c r="V1603">
        <v>3418</v>
      </c>
      <c r="W1603">
        <v>200</v>
      </c>
      <c r="X1603">
        <v>0</v>
      </c>
      <c r="Y1603">
        <v>0</v>
      </c>
      <c r="Z1603">
        <v>0</v>
      </c>
      <c r="AD1603" s="1">
        <v>41624.333333333336</v>
      </c>
      <c r="AE1603" s="1">
        <v>41653.708333333336</v>
      </c>
      <c r="AG1603" s="1">
        <v>41611.333333333336</v>
      </c>
      <c r="AH1603" s="1">
        <v>41640.708333333336</v>
      </c>
      <c r="AI1603" s="1">
        <v>41611.333333333336</v>
      </c>
      <c r="AJ1603" s="1">
        <v>41640.708333333336</v>
      </c>
      <c r="AK1603" s="1">
        <v>41611.333333333336</v>
      </c>
      <c r="AL1603" s="1">
        <v>41640.708333333336</v>
      </c>
      <c r="AM1603" s="1">
        <v>41624.333333333336</v>
      </c>
      <c r="AN1603" s="1">
        <v>41653.708333333336</v>
      </c>
      <c r="AP1603" t="s">
        <v>113</v>
      </c>
      <c r="AU1603" t="s">
        <v>4137</v>
      </c>
      <c r="AY1603" t="s">
        <v>106</v>
      </c>
      <c r="AZ1603">
        <v>0</v>
      </c>
      <c r="BA1603">
        <v>0</v>
      </c>
      <c r="BD1603" s="3">
        <v>41321.661111111112</v>
      </c>
      <c r="BE1603" s="3">
        <v>41321.663888888892</v>
      </c>
      <c r="BF1603" t="s">
        <v>115</v>
      </c>
      <c r="BG1603" t="s">
        <v>115</v>
      </c>
      <c r="BH1603">
        <v>8149</v>
      </c>
      <c r="BM1603">
        <v>43430</v>
      </c>
      <c r="BR1603" t="s">
        <v>1304</v>
      </c>
      <c r="BS1603" t="s">
        <v>1305</v>
      </c>
      <c r="BU1603">
        <v>1</v>
      </c>
      <c r="BV1603" t="s">
        <v>118</v>
      </c>
      <c r="BX1603" t="s">
        <v>119</v>
      </c>
      <c r="BY1603" t="s">
        <v>119</v>
      </c>
      <c r="BZ1603" t="s">
        <v>119</v>
      </c>
      <c r="CA1603">
        <v>1</v>
      </c>
      <c r="CC1603" t="s">
        <v>120</v>
      </c>
      <c r="CH1603">
        <v>540</v>
      </c>
      <c r="CI1603">
        <v>35420</v>
      </c>
      <c r="CJ1603" t="s">
        <v>106</v>
      </c>
      <c r="CK1603" t="s">
        <v>106</v>
      </c>
      <c r="CL1603">
        <v>15</v>
      </c>
      <c r="CM1603" t="s">
        <v>2963</v>
      </c>
      <c r="CO1603">
        <v>124527</v>
      </c>
      <c r="CQ1603">
        <v>0</v>
      </c>
      <c r="CR1603">
        <v>0</v>
      </c>
      <c r="CS1603">
        <v>0</v>
      </c>
      <c r="CY1603" t="s">
        <v>123</v>
      </c>
      <c r="CZ1603" t="s">
        <v>124</v>
      </c>
      <c r="DD1603" t="str" cm="1">
        <f t="array" ref="DD1603">TEXT(_xlfn.SEQUENCE(1, DATEDIF(AG1603, AH1603, "m") + 1, AG1603, 30), "YYYY-APMM")</f>
        <v>2013-AP12</v>
      </c>
      <c r="DN1603">
        <f t="shared" ref="DN1603:DN1666" si="50">V1603/COUNTIF(DD1603:DF1603, "&lt;&gt;")</f>
        <v>3418</v>
      </c>
      <c r="DO1603" t="str">
        <f t="shared" ref="DO1603:DO1666" si="51">BR1603</f>
        <v>CARPENTERS SK</v>
      </c>
    </row>
    <row r="1604" spans="1:119" x14ac:dyDescent="0.35">
      <c r="A1604" t="s">
        <v>105</v>
      </c>
      <c r="B1604">
        <v>500889</v>
      </c>
      <c r="C1604">
        <v>6359</v>
      </c>
      <c r="D1604">
        <v>124530</v>
      </c>
      <c r="E1604">
        <v>13662</v>
      </c>
      <c r="F1604">
        <v>0</v>
      </c>
      <c r="G1604" t="s">
        <v>106</v>
      </c>
      <c r="H1604" t="s">
        <v>106</v>
      </c>
      <c r="I1604" t="s">
        <v>106</v>
      </c>
      <c r="J1604" t="s">
        <v>107</v>
      </c>
      <c r="K1604" t="s">
        <v>108</v>
      </c>
      <c r="L1604" t="s">
        <v>109</v>
      </c>
      <c r="M1604" t="s">
        <v>110</v>
      </c>
      <c r="N1604" t="s">
        <v>4138</v>
      </c>
      <c r="O1604" t="s">
        <v>3143</v>
      </c>
      <c r="P1604">
        <v>8167</v>
      </c>
      <c r="Q1604">
        <v>88</v>
      </c>
      <c r="R1604">
        <v>0</v>
      </c>
      <c r="S1604">
        <v>184</v>
      </c>
      <c r="T1604">
        <v>0</v>
      </c>
      <c r="U1604">
        <v>339.5</v>
      </c>
      <c r="V1604">
        <v>339.5</v>
      </c>
      <c r="W1604">
        <v>184</v>
      </c>
      <c r="X1604">
        <v>0</v>
      </c>
      <c r="Y1604">
        <v>0</v>
      </c>
      <c r="Z1604">
        <v>0</v>
      </c>
      <c r="AD1604" s="1">
        <v>41634.333333333336</v>
      </c>
      <c r="AE1604" s="1">
        <v>41660.708333333336</v>
      </c>
      <c r="AG1604" s="1">
        <v>41620.333333333336</v>
      </c>
      <c r="AH1604" s="1">
        <v>41647.708333333336</v>
      </c>
      <c r="AI1604" s="1">
        <v>41620.333333333336</v>
      </c>
      <c r="AJ1604" s="1">
        <v>41647.708333333336</v>
      </c>
      <c r="AK1604" s="1">
        <v>41620.333333333336</v>
      </c>
      <c r="AL1604" s="1">
        <v>41647.708333333336</v>
      </c>
      <c r="AM1604" s="1">
        <v>41634.333333333336</v>
      </c>
      <c r="AN1604" s="1">
        <v>41660.708333333336</v>
      </c>
      <c r="AP1604" t="s">
        <v>113</v>
      </c>
      <c r="AU1604" t="s">
        <v>4139</v>
      </c>
      <c r="AY1604" t="s">
        <v>106</v>
      </c>
      <c r="AZ1604">
        <v>0</v>
      </c>
      <c r="BA1604">
        <v>0</v>
      </c>
      <c r="BD1604" s="3">
        <v>41321.661111111112</v>
      </c>
      <c r="BE1604" s="3">
        <v>41321.663888888892</v>
      </c>
      <c r="BF1604" t="s">
        <v>115</v>
      </c>
      <c r="BG1604" t="s">
        <v>115</v>
      </c>
      <c r="BH1604">
        <v>8149</v>
      </c>
      <c r="BM1604">
        <v>43440</v>
      </c>
      <c r="BR1604" t="s">
        <v>3145</v>
      </c>
      <c r="BS1604" t="s">
        <v>3146</v>
      </c>
      <c r="BU1604">
        <v>1</v>
      </c>
      <c r="BV1604" t="s">
        <v>118</v>
      </c>
      <c r="BX1604" t="s">
        <v>119</v>
      </c>
      <c r="BY1604" t="s">
        <v>119</v>
      </c>
      <c r="BZ1604" t="s">
        <v>119</v>
      </c>
      <c r="CA1604">
        <v>1</v>
      </c>
      <c r="CC1604" t="s">
        <v>120</v>
      </c>
      <c r="CH1604">
        <v>540</v>
      </c>
      <c r="CI1604">
        <v>35420</v>
      </c>
      <c r="CJ1604" t="s">
        <v>106</v>
      </c>
      <c r="CK1604" t="s">
        <v>106</v>
      </c>
      <c r="CL1604">
        <v>15</v>
      </c>
      <c r="CM1604" t="s">
        <v>2963</v>
      </c>
      <c r="CO1604">
        <v>124527</v>
      </c>
      <c r="CQ1604">
        <v>0</v>
      </c>
      <c r="CR1604">
        <v>0</v>
      </c>
      <c r="CS1604">
        <v>0</v>
      </c>
      <c r="CY1604" t="s">
        <v>123</v>
      </c>
      <c r="CZ1604" t="s">
        <v>124</v>
      </c>
      <c r="DD1604" t="str" cm="1">
        <f t="array" ref="DD1604">TEXT(_xlfn.SEQUENCE(1, DATEDIF(AG1604, AH1604, "m") + 1, AG1604, 30), "YYYY-APMM")</f>
        <v>2013-AP12</v>
      </c>
      <c r="DN1604">
        <f t="shared" si="50"/>
        <v>339.5</v>
      </c>
      <c r="DO1604" t="str">
        <f t="shared" si="51"/>
        <v>CONCRETE MASON SK</v>
      </c>
    </row>
    <row r="1605" spans="1:119" x14ac:dyDescent="0.35">
      <c r="A1605" t="s">
        <v>105</v>
      </c>
      <c r="B1605">
        <v>500890</v>
      </c>
      <c r="C1605">
        <v>6359</v>
      </c>
      <c r="D1605">
        <v>124530</v>
      </c>
      <c r="E1605">
        <v>13662</v>
      </c>
      <c r="F1605">
        <v>0</v>
      </c>
      <c r="G1605" t="s">
        <v>106</v>
      </c>
      <c r="H1605" t="s">
        <v>106</v>
      </c>
      <c r="I1605" t="s">
        <v>106</v>
      </c>
      <c r="J1605" t="s">
        <v>107</v>
      </c>
      <c r="K1605" t="s">
        <v>108</v>
      </c>
      <c r="L1605" t="s">
        <v>109</v>
      </c>
      <c r="M1605" t="s">
        <v>110</v>
      </c>
      <c r="N1605" t="s">
        <v>4140</v>
      </c>
      <c r="O1605" t="s">
        <v>3164</v>
      </c>
      <c r="P1605">
        <v>8165</v>
      </c>
      <c r="Q1605">
        <v>88</v>
      </c>
      <c r="R1605">
        <v>0</v>
      </c>
      <c r="S1605">
        <v>200</v>
      </c>
      <c r="T1605">
        <v>0</v>
      </c>
      <c r="U1605">
        <v>19080.25</v>
      </c>
      <c r="V1605">
        <v>19080.25</v>
      </c>
      <c r="W1605">
        <v>200</v>
      </c>
      <c r="X1605">
        <v>0</v>
      </c>
      <c r="Y1605">
        <v>0</v>
      </c>
      <c r="Z1605">
        <v>0</v>
      </c>
      <c r="AD1605" s="1">
        <v>41638.333333333336</v>
      </c>
      <c r="AE1605" s="1">
        <v>41666.708333333336</v>
      </c>
      <c r="AG1605" s="1">
        <v>41624.333333333336</v>
      </c>
      <c r="AH1605" s="1">
        <v>41653.708333333336</v>
      </c>
      <c r="AI1605" s="1">
        <v>41624.333333333336</v>
      </c>
      <c r="AJ1605" s="1">
        <v>41653.708333333336</v>
      </c>
      <c r="AK1605" s="1">
        <v>41624.333333333336</v>
      </c>
      <c r="AL1605" s="1">
        <v>41653.708333333336</v>
      </c>
      <c r="AM1605" s="1">
        <v>41638.333333333336</v>
      </c>
      <c r="AN1605" s="1">
        <v>41666.708333333336</v>
      </c>
      <c r="AP1605" t="s">
        <v>113</v>
      </c>
      <c r="AU1605" t="s">
        <v>4141</v>
      </c>
      <c r="AY1605" t="s">
        <v>106</v>
      </c>
      <c r="AZ1605">
        <v>0</v>
      </c>
      <c r="BA1605">
        <v>0</v>
      </c>
      <c r="BD1605" s="3">
        <v>41321.661111111112</v>
      </c>
      <c r="BE1605" s="3">
        <v>41321.663888888892</v>
      </c>
      <c r="BF1605" t="s">
        <v>115</v>
      </c>
      <c r="BG1605" t="s">
        <v>115</v>
      </c>
      <c r="BH1605">
        <v>8149</v>
      </c>
      <c r="BM1605">
        <v>43420</v>
      </c>
      <c r="BR1605" t="s">
        <v>3122</v>
      </c>
      <c r="BS1605" t="s">
        <v>3123</v>
      </c>
      <c r="BU1605">
        <v>1</v>
      </c>
      <c r="BV1605" t="s">
        <v>118</v>
      </c>
      <c r="BX1605" t="s">
        <v>119</v>
      </c>
      <c r="BY1605" t="s">
        <v>119</v>
      </c>
      <c r="BZ1605" t="s">
        <v>119</v>
      </c>
      <c r="CA1605">
        <v>1</v>
      </c>
      <c r="CC1605" t="s">
        <v>120</v>
      </c>
      <c r="CH1605">
        <v>540</v>
      </c>
      <c r="CI1605">
        <v>35420</v>
      </c>
      <c r="CJ1605" t="s">
        <v>106</v>
      </c>
      <c r="CK1605" t="s">
        <v>106</v>
      </c>
      <c r="CL1605">
        <v>15</v>
      </c>
      <c r="CM1605" t="s">
        <v>2963</v>
      </c>
      <c r="CO1605">
        <v>124527</v>
      </c>
      <c r="CQ1605">
        <v>0</v>
      </c>
      <c r="CR1605">
        <v>0</v>
      </c>
      <c r="CS1605">
        <v>0</v>
      </c>
      <c r="CY1605" t="s">
        <v>123</v>
      </c>
      <c r="CZ1605" t="s">
        <v>124</v>
      </c>
      <c r="DD1605" t="str" cm="1">
        <f t="array" ref="DD1605">TEXT(_xlfn.SEQUENCE(1, DATEDIF(AG1605, AH1605, "m") + 1, AG1605, 30), "YYYY-APMM")</f>
        <v>2013-AP12</v>
      </c>
      <c r="DN1605">
        <f t="shared" si="50"/>
        <v>19080.25</v>
      </c>
      <c r="DO1605" t="str">
        <f t="shared" si="51"/>
        <v>STEEL FIXERS SK</v>
      </c>
    </row>
    <row r="1606" spans="1:119" x14ac:dyDescent="0.35">
      <c r="A1606" t="s">
        <v>105</v>
      </c>
      <c r="B1606">
        <v>500891</v>
      </c>
      <c r="C1606">
        <v>6359</v>
      </c>
      <c r="D1606">
        <v>124530</v>
      </c>
      <c r="E1606">
        <v>13662</v>
      </c>
      <c r="F1606">
        <v>0</v>
      </c>
      <c r="G1606" t="s">
        <v>106</v>
      </c>
      <c r="H1606" t="s">
        <v>106</v>
      </c>
      <c r="I1606" t="s">
        <v>106</v>
      </c>
      <c r="J1606" t="s">
        <v>107</v>
      </c>
      <c r="K1606" t="s">
        <v>108</v>
      </c>
      <c r="L1606" t="s">
        <v>109</v>
      </c>
      <c r="M1606" t="s">
        <v>110</v>
      </c>
      <c r="N1606" t="s">
        <v>4142</v>
      </c>
      <c r="O1606" t="s">
        <v>3167</v>
      </c>
      <c r="P1606">
        <v>8167</v>
      </c>
      <c r="Q1606">
        <v>88</v>
      </c>
      <c r="R1606">
        <v>0</v>
      </c>
      <c r="S1606">
        <v>112</v>
      </c>
      <c r="T1606">
        <v>0</v>
      </c>
      <c r="U1606">
        <v>1288</v>
      </c>
      <c r="V1606">
        <v>1288</v>
      </c>
      <c r="W1606">
        <v>112</v>
      </c>
      <c r="X1606">
        <v>0</v>
      </c>
      <c r="Y1606">
        <v>0</v>
      </c>
      <c r="Z1606">
        <v>0</v>
      </c>
      <c r="AD1606" s="1">
        <v>41654.333333333336</v>
      </c>
      <c r="AE1606" s="1">
        <v>41669.708333333336</v>
      </c>
      <c r="AG1606" s="1">
        <v>41641.333333333336</v>
      </c>
      <c r="AH1606" s="1">
        <v>41657.708333333336</v>
      </c>
      <c r="AI1606" s="1">
        <v>41641.333333333336</v>
      </c>
      <c r="AJ1606" s="1">
        <v>41657.708333333336</v>
      </c>
      <c r="AK1606" s="1">
        <v>41641.333333333336</v>
      </c>
      <c r="AL1606" s="1">
        <v>41657.708333333336</v>
      </c>
      <c r="AM1606" s="1">
        <v>41654.333333333336</v>
      </c>
      <c r="AN1606" s="1">
        <v>41669.708333333336</v>
      </c>
      <c r="AP1606" t="s">
        <v>113</v>
      </c>
      <c r="AU1606" t="s">
        <v>4143</v>
      </c>
      <c r="AY1606" t="s">
        <v>106</v>
      </c>
      <c r="AZ1606">
        <v>0</v>
      </c>
      <c r="BA1606">
        <v>0</v>
      </c>
      <c r="BD1606" s="3">
        <v>41321.661111111112</v>
      </c>
      <c r="BE1606" s="3">
        <v>41321.663888888892</v>
      </c>
      <c r="BF1606" t="s">
        <v>115</v>
      </c>
      <c r="BG1606" t="s">
        <v>115</v>
      </c>
      <c r="BH1606">
        <v>8149</v>
      </c>
      <c r="BM1606">
        <v>43440</v>
      </c>
      <c r="BR1606" t="s">
        <v>3145</v>
      </c>
      <c r="BS1606" t="s">
        <v>3146</v>
      </c>
      <c r="BU1606">
        <v>1</v>
      </c>
      <c r="BV1606" t="s">
        <v>118</v>
      </c>
      <c r="BX1606" t="s">
        <v>119</v>
      </c>
      <c r="BY1606" t="s">
        <v>119</v>
      </c>
      <c r="BZ1606" t="s">
        <v>119</v>
      </c>
      <c r="CA1606">
        <v>1</v>
      </c>
      <c r="CC1606" t="s">
        <v>120</v>
      </c>
      <c r="CH1606">
        <v>540</v>
      </c>
      <c r="CI1606">
        <v>35420</v>
      </c>
      <c r="CJ1606" t="s">
        <v>106</v>
      </c>
      <c r="CK1606" t="s">
        <v>106</v>
      </c>
      <c r="CL1606">
        <v>15</v>
      </c>
      <c r="CM1606" t="s">
        <v>2963</v>
      </c>
      <c r="CO1606">
        <v>124527</v>
      </c>
      <c r="CQ1606">
        <v>0</v>
      </c>
      <c r="CR1606">
        <v>0</v>
      </c>
      <c r="CS1606">
        <v>0</v>
      </c>
      <c r="CY1606" t="s">
        <v>123</v>
      </c>
      <c r="CZ1606" t="s">
        <v>124</v>
      </c>
      <c r="DD1606" t="str" cm="1">
        <f t="array" ref="DD1606">TEXT(_xlfn.SEQUENCE(1, DATEDIF(AG1606, AH1606, "m") + 1, AG1606, 30), "YYYY-APMM")</f>
        <v>2014-AP01</v>
      </c>
      <c r="DN1606">
        <f t="shared" si="50"/>
        <v>1288</v>
      </c>
      <c r="DO1606" t="str">
        <f t="shared" si="51"/>
        <v>CONCRETE MASON SK</v>
      </c>
    </row>
    <row r="1607" spans="1:119" x14ac:dyDescent="0.35">
      <c r="A1607" t="s">
        <v>105</v>
      </c>
      <c r="B1607">
        <v>500892</v>
      </c>
      <c r="C1607">
        <v>6359</v>
      </c>
      <c r="D1607">
        <v>124533</v>
      </c>
      <c r="E1607">
        <v>13662</v>
      </c>
      <c r="F1607">
        <v>0</v>
      </c>
      <c r="G1607" t="s">
        <v>106</v>
      </c>
      <c r="H1607" t="s">
        <v>106</v>
      </c>
      <c r="I1607" t="s">
        <v>106</v>
      </c>
      <c r="J1607" t="s">
        <v>107</v>
      </c>
      <c r="K1607" t="s">
        <v>108</v>
      </c>
      <c r="L1607" t="s">
        <v>109</v>
      </c>
      <c r="M1607" t="s">
        <v>110</v>
      </c>
      <c r="N1607" t="s">
        <v>4144</v>
      </c>
      <c r="O1607" t="s">
        <v>2846</v>
      </c>
      <c r="P1607">
        <v>8169</v>
      </c>
      <c r="Q1607">
        <v>608</v>
      </c>
      <c r="R1607">
        <v>0</v>
      </c>
      <c r="S1607">
        <v>200</v>
      </c>
      <c r="T1607">
        <v>0</v>
      </c>
      <c r="U1607">
        <v>12200</v>
      </c>
      <c r="V1607">
        <v>12200</v>
      </c>
      <c r="W1607">
        <v>200</v>
      </c>
      <c r="X1607">
        <v>0</v>
      </c>
      <c r="Y1607">
        <v>0</v>
      </c>
      <c r="Z1607">
        <v>0</v>
      </c>
      <c r="AD1607" s="1">
        <v>41807.333333333336</v>
      </c>
      <c r="AE1607" s="1">
        <v>41835.708333333336</v>
      </c>
      <c r="AG1607" s="1">
        <v>41718.333333333336</v>
      </c>
      <c r="AH1607" s="1">
        <v>41746.708333333336</v>
      </c>
      <c r="AI1607" s="1">
        <v>41718.333333333336</v>
      </c>
      <c r="AJ1607" s="1">
        <v>41746.708333333336</v>
      </c>
      <c r="AK1607" s="1">
        <v>41718.333333333336</v>
      </c>
      <c r="AL1607" s="1">
        <v>41746.708333333336</v>
      </c>
      <c r="AM1607" s="1">
        <v>41807.333333333336</v>
      </c>
      <c r="AN1607" s="1">
        <v>41835.708333333336</v>
      </c>
      <c r="AP1607" t="s">
        <v>113</v>
      </c>
      <c r="AU1607" t="s">
        <v>4145</v>
      </c>
      <c r="AY1607" t="s">
        <v>106</v>
      </c>
      <c r="AZ1607">
        <v>0</v>
      </c>
      <c r="BA1607">
        <v>0</v>
      </c>
      <c r="BD1607" s="3">
        <v>41321.661111111112</v>
      </c>
      <c r="BE1607" s="3">
        <v>41321.663888888892</v>
      </c>
      <c r="BF1607" t="s">
        <v>115</v>
      </c>
      <c r="BG1607" t="s">
        <v>115</v>
      </c>
      <c r="BH1607">
        <v>8149</v>
      </c>
      <c r="BM1607">
        <v>43460</v>
      </c>
      <c r="BR1607" t="s">
        <v>2848</v>
      </c>
      <c r="BS1607" t="s">
        <v>2849</v>
      </c>
      <c r="BU1607">
        <v>1</v>
      </c>
      <c r="BV1607" t="s">
        <v>118</v>
      </c>
      <c r="BX1607" t="s">
        <v>119</v>
      </c>
      <c r="BY1607" t="s">
        <v>119</v>
      </c>
      <c r="BZ1607" t="s">
        <v>119</v>
      </c>
      <c r="CA1607">
        <v>1</v>
      </c>
      <c r="CC1607" t="s">
        <v>120</v>
      </c>
      <c r="CH1607">
        <v>540</v>
      </c>
      <c r="CI1607">
        <v>35510</v>
      </c>
      <c r="CJ1607" t="s">
        <v>106</v>
      </c>
      <c r="CK1607" t="s">
        <v>106</v>
      </c>
      <c r="CL1607">
        <v>15</v>
      </c>
      <c r="CM1607" t="s">
        <v>2850</v>
      </c>
      <c r="CO1607">
        <v>124532</v>
      </c>
      <c r="CQ1607">
        <v>0</v>
      </c>
      <c r="CR1607">
        <v>0</v>
      </c>
      <c r="CS1607">
        <v>0</v>
      </c>
      <c r="CY1607" t="s">
        <v>123</v>
      </c>
      <c r="CZ1607" t="s">
        <v>124</v>
      </c>
      <c r="DD1607" t="str" cm="1">
        <f t="array" ref="DD1607">TEXT(_xlfn.SEQUENCE(1, DATEDIF(AG1607, AH1607, "m") + 1, AG1607, 30), "YYYY-APMM")</f>
        <v>2014-AP03</v>
      </c>
      <c r="DN1607">
        <f t="shared" si="50"/>
        <v>12200</v>
      </c>
      <c r="DO1607" t="str">
        <f t="shared" si="51"/>
        <v>PLASTER MASON SK</v>
      </c>
    </row>
    <row r="1608" spans="1:119" x14ac:dyDescent="0.35">
      <c r="A1608" t="s">
        <v>105</v>
      </c>
      <c r="B1608">
        <v>500893</v>
      </c>
      <c r="C1608">
        <v>6359</v>
      </c>
      <c r="D1608">
        <v>124533</v>
      </c>
      <c r="E1608">
        <v>13662</v>
      </c>
      <c r="F1608">
        <v>0</v>
      </c>
      <c r="G1608" t="s">
        <v>106</v>
      </c>
      <c r="H1608" t="s">
        <v>106</v>
      </c>
      <c r="I1608" t="s">
        <v>106</v>
      </c>
      <c r="J1608" t="s">
        <v>107</v>
      </c>
      <c r="K1608" t="s">
        <v>108</v>
      </c>
      <c r="L1608" t="s">
        <v>109</v>
      </c>
      <c r="M1608" t="s">
        <v>110</v>
      </c>
      <c r="N1608" t="s">
        <v>4146</v>
      </c>
      <c r="O1608" t="s">
        <v>2852</v>
      </c>
      <c r="P1608">
        <v>8170</v>
      </c>
      <c r="Q1608">
        <v>608</v>
      </c>
      <c r="R1608">
        <v>0</v>
      </c>
      <c r="S1608">
        <v>160</v>
      </c>
      <c r="T1608">
        <v>0</v>
      </c>
      <c r="U1608">
        <v>936</v>
      </c>
      <c r="V1608">
        <v>936</v>
      </c>
      <c r="W1608">
        <v>160</v>
      </c>
      <c r="X1608">
        <v>0</v>
      </c>
      <c r="Y1608">
        <v>0</v>
      </c>
      <c r="Z1608">
        <v>0</v>
      </c>
      <c r="AD1608" s="1">
        <v>41825.333333333336</v>
      </c>
      <c r="AE1608" s="1">
        <v>41847.708333333336</v>
      </c>
      <c r="AG1608" s="1">
        <v>41736.333333333336</v>
      </c>
      <c r="AH1608" s="1">
        <v>41758.708333333336</v>
      </c>
      <c r="AI1608" s="1">
        <v>41736.333333333336</v>
      </c>
      <c r="AJ1608" s="1">
        <v>41758.708333333336</v>
      </c>
      <c r="AK1608" s="1">
        <v>41736.333333333336</v>
      </c>
      <c r="AL1608" s="1">
        <v>41758.708333333336</v>
      </c>
      <c r="AM1608" s="1">
        <v>41825.333333333336</v>
      </c>
      <c r="AN1608" s="1">
        <v>41847.708333333336</v>
      </c>
      <c r="AP1608" t="s">
        <v>113</v>
      </c>
      <c r="AU1608" t="s">
        <v>4147</v>
      </c>
      <c r="AY1608" t="s">
        <v>106</v>
      </c>
      <c r="AZ1608">
        <v>0</v>
      </c>
      <c r="BA1608">
        <v>0</v>
      </c>
      <c r="BD1608" s="3">
        <v>41321.661111111112</v>
      </c>
      <c r="BE1608" s="3">
        <v>41321.663888888892</v>
      </c>
      <c r="BF1608" t="s">
        <v>115</v>
      </c>
      <c r="BG1608" t="s">
        <v>115</v>
      </c>
      <c r="BH1608">
        <v>8149</v>
      </c>
      <c r="BM1608">
        <v>43470</v>
      </c>
      <c r="BR1608" t="s">
        <v>2854</v>
      </c>
      <c r="BS1608" t="s">
        <v>2855</v>
      </c>
      <c r="BU1608">
        <v>1</v>
      </c>
      <c r="BV1608" t="s">
        <v>118</v>
      </c>
      <c r="BX1608" t="s">
        <v>119</v>
      </c>
      <c r="BY1608" t="s">
        <v>119</v>
      </c>
      <c r="BZ1608" t="s">
        <v>119</v>
      </c>
      <c r="CA1608">
        <v>1</v>
      </c>
      <c r="CC1608" t="s">
        <v>120</v>
      </c>
      <c r="CH1608">
        <v>540</v>
      </c>
      <c r="CI1608">
        <v>35510</v>
      </c>
      <c r="CJ1608" t="s">
        <v>106</v>
      </c>
      <c r="CK1608" t="s">
        <v>106</v>
      </c>
      <c r="CL1608">
        <v>15</v>
      </c>
      <c r="CM1608" t="s">
        <v>2850</v>
      </c>
      <c r="CO1608">
        <v>124532</v>
      </c>
      <c r="CQ1608">
        <v>0</v>
      </c>
      <c r="CR1608">
        <v>0</v>
      </c>
      <c r="CS1608">
        <v>0</v>
      </c>
      <c r="CY1608" t="s">
        <v>123</v>
      </c>
      <c r="CZ1608" t="s">
        <v>124</v>
      </c>
      <c r="DD1608" t="str" cm="1">
        <f t="array" ref="DD1608">TEXT(_xlfn.SEQUENCE(1, DATEDIF(AG1608, AH1608, "m") + 1, AG1608, 30), "YYYY-APMM")</f>
        <v>2014-AP04</v>
      </c>
      <c r="DN1608">
        <f t="shared" si="50"/>
        <v>936</v>
      </c>
      <c r="DO1608" t="str">
        <f t="shared" si="51"/>
        <v>TILE MASON SK</v>
      </c>
    </row>
    <row r="1609" spans="1:119" x14ac:dyDescent="0.35">
      <c r="A1609" t="s">
        <v>105</v>
      </c>
      <c r="B1609">
        <v>500894</v>
      </c>
      <c r="C1609">
        <v>6359</v>
      </c>
      <c r="D1609">
        <v>124533</v>
      </c>
      <c r="E1609">
        <v>13662</v>
      </c>
      <c r="F1609">
        <v>0</v>
      </c>
      <c r="G1609" t="s">
        <v>106</v>
      </c>
      <c r="H1609" t="s">
        <v>106</v>
      </c>
      <c r="I1609" t="s">
        <v>106</v>
      </c>
      <c r="J1609" t="s">
        <v>107</v>
      </c>
      <c r="K1609" t="s">
        <v>108</v>
      </c>
      <c r="L1609" t="s">
        <v>109</v>
      </c>
      <c r="M1609" t="s">
        <v>110</v>
      </c>
      <c r="N1609" t="s">
        <v>4148</v>
      </c>
      <c r="O1609" t="s">
        <v>2857</v>
      </c>
      <c r="P1609">
        <v>8178</v>
      </c>
      <c r="Q1609">
        <v>608</v>
      </c>
      <c r="R1609">
        <v>0</v>
      </c>
      <c r="S1609">
        <v>160</v>
      </c>
      <c r="T1609">
        <v>0</v>
      </c>
      <c r="U1609">
        <v>550</v>
      </c>
      <c r="V1609">
        <v>550</v>
      </c>
      <c r="W1609">
        <v>160</v>
      </c>
      <c r="X1609">
        <v>0</v>
      </c>
      <c r="Y1609">
        <v>0</v>
      </c>
      <c r="Z1609">
        <v>0</v>
      </c>
      <c r="AD1609" s="1">
        <v>41830.333333333336</v>
      </c>
      <c r="AE1609" s="1">
        <v>41856.708333333336</v>
      </c>
      <c r="AG1609" s="1">
        <v>41742.333333333336</v>
      </c>
      <c r="AH1609" s="1">
        <v>41764.708333333336</v>
      </c>
      <c r="AI1609" s="1">
        <v>41742.333333333336</v>
      </c>
      <c r="AJ1609" s="1">
        <v>41764.708333333336</v>
      </c>
      <c r="AK1609" s="1">
        <v>41742.333333333336</v>
      </c>
      <c r="AL1609" s="1">
        <v>41764.708333333336</v>
      </c>
      <c r="AM1609" s="1">
        <v>41830.333333333336</v>
      </c>
      <c r="AN1609" s="1">
        <v>41856.708333333336</v>
      </c>
      <c r="AP1609" t="s">
        <v>113</v>
      </c>
      <c r="AU1609" t="s">
        <v>4149</v>
      </c>
      <c r="AY1609" t="s">
        <v>106</v>
      </c>
      <c r="AZ1609">
        <v>0</v>
      </c>
      <c r="BA1609">
        <v>0</v>
      </c>
      <c r="BD1609" s="3">
        <v>41321.661111111112</v>
      </c>
      <c r="BE1609" s="3">
        <v>41321.663888888892</v>
      </c>
      <c r="BF1609" t="s">
        <v>115</v>
      </c>
      <c r="BG1609" t="s">
        <v>115</v>
      </c>
      <c r="BH1609">
        <v>8149</v>
      </c>
      <c r="BM1609">
        <v>43550</v>
      </c>
      <c r="BR1609" t="s">
        <v>116</v>
      </c>
      <c r="BS1609" t="s">
        <v>117</v>
      </c>
      <c r="BU1609">
        <v>1</v>
      </c>
      <c r="BV1609" t="s">
        <v>118</v>
      </c>
      <c r="BX1609" t="s">
        <v>119</v>
      </c>
      <c r="BY1609" t="s">
        <v>119</v>
      </c>
      <c r="BZ1609" t="s">
        <v>119</v>
      </c>
      <c r="CA1609">
        <v>1</v>
      </c>
      <c r="CC1609" t="s">
        <v>120</v>
      </c>
      <c r="CH1609">
        <v>540</v>
      </c>
      <c r="CI1609">
        <v>35510</v>
      </c>
      <c r="CJ1609" t="s">
        <v>106</v>
      </c>
      <c r="CK1609" t="s">
        <v>106</v>
      </c>
      <c r="CL1609">
        <v>15</v>
      </c>
      <c r="CM1609" t="s">
        <v>2850</v>
      </c>
      <c r="CO1609">
        <v>124532</v>
      </c>
      <c r="CQ1609">
        <v>0</v>
      </c>
      <c r="CR1609">
        <v>0</v>
      </c>
      <c r="CS1609">
        <v>0</v>
      </c>
      <c r="CY1609" t="s">
        <v>123</v>
      </c>
      <c r="CZ1609" t="s">
        <v>124</v>
      </c>
      <c r="DD1609" t="str" cm="1">
        <f t="array" ref="DD1609">TEXT(_xlfn.SEQUENCE(1, DATEDIF(AG1609, AH1609, "m") + 1, AG1609, 30), "YYYY-APMM")</f>
        <v>2014-AP04</v>
      </c>
      <c r="DN1609">
        <f t="shared" si="50"/>
        <v>550</v>
      </c>
      <c r="DO1609" t="str">
        <f t="shared" si="51"/>
        <v>LABOR- SUBCONTRACTOR</v>
      </c>
    </row>
    <row r="1610" spans="1:119" x14ac:dyDescent="0.35">
      <c r="A1610" t="s">
        <v>105</v>
      </c>
      <c r="B1610">
        <v>500895</v>
      </c>
      <c r="C1610">
        <v>6359</v>
      </c>
      <c r="D1610">
        <v>124533</v>
      </c>
      <c r="E1610">
        <v>13662</v>
      </c>
      <c r="F1610">
        <v>0</v>
      </c>
      <c r="G1610" t="s">
        <v>106</v>
      </c>
      <c r="H1610" t="s">
        <v>106</v>
      </c>
      <c r="I1610" t="s">
        <v>106</v>
      </c>
      <c r="J1610" t="s">
        <v>107</v>
      </c>
      <c r="K1610" t="s">
        <v>108</v>
      </c>
      <c r="L1610" t="s">
        <v>109</v>
      </c>
      <c r="M1610" t="s">
        <v>110</v>
      </c>
      <c r="N1610" t="s">
        <v>4150</v>
      </c>
      <c r="O1610" t="s">
        <v>2860</v>
      </c>
      <c r="P1610">
        <v>8178</v>
      </c>
      <c r="Q1610">
        <v>608</v>
      </c>
      <c r="R1610">
        <v>40</v>
      </c>
      <c r="S1610">
        <v>160</v>
      </c>
      <c r="T1610">
        <v>0</v>
      </c>
      <c r="U1610">
        <v>4224</v>
      </c>
      <c r="V1610">
        <v>4224</v>
      </c>
      <c r="W1610">
        <v>160</v>
      </c>
      <c r="X1610">
        <v>0</v>
      </c>
      <c r="Y1610">
        <v>0</v>
      </c>
      <c r="Z1610">
        <v>0</v>
      </c>
      <c r="AD1610" s="1">
        <v>41842.333333333336</v>
      </c>
      <c r="AE1610" s="1">
        <v>41868.708333333336</v>
      </c>
      <c r="AG1610" s="1">
        <v>41753.333333333336</v>
      </c>
      <c r="AH1610" s="1">
        <v>41776.708333333336</v>
      </c>
      <c r="AI1610" s="1">
        <v>41753.333333333336</v>
      </c>
      <c r="AJ1610" s="1">
        <v>41776.708333333336</v>
      </c>
      <c r="AK1610" s="1">
        <v>41753.333333333336</v>
      </c>
      <c r="AL1610" s="1">
        <v>41776.708333333336</v>
      </c>
      <c r="AM1610" s="1">
        <v>41842.333333333336</v>
      </c>
      <c r="AN1610" s="1">
        <v>41868.708333333336</v>
      </c>
      <c r="AP1610" t="s">
        <v>113</v>
      </c>
      <c r="AU1610" t="s">
        <v>4151</v>
      </c>
      <c r="AY1610" t="s">
        <v>106</v>
      </c>
      <c r="AZ1610">
        <v>0</v>
      </c>
      <c r="BA1610">
        <v>0</v>
      </c>
      <c r="BD1610" s="3">
        <v>41321.661111111112</v>
      </c>
      <c r="BE1610" s="3">
        <v>41321.663888888892</v>
      </c>
      <c r="BF1610" t="s">
        <v>115</v>
      </c>
      <c r="BG1610" t="s">
        <v>115</v>
      </c>
      <c r="BH1610">
        <v>8149</v>
      </c>
      <c r="BM1610">
        <v>43550</v>
      </c>
      <c r="BR1610" t="s">
        <v>116</v>
      </c>
      <c r="BS1610" t="s">
        <v>117</v>
      </c>
      <c r="BU1610">
        <v>1</v>
      </c>
      <c r="BV1610" t="s">
        <v>118</v>
      </c>
      <c r="BX1610" t="s">
        <v>119</v>
      </c>
      <c r="BY1610" t="s">
        <v>119</v>
      </c>
      <c r="BZ1610" t="s">
        <v>119</v>
      </c>
      <c r="CA1610">
        <v>1</v>
      </c>
      <c r="CC1610" t="s">
        <v>120</v>
      </c>
      <c r="CH1610">
        <v>540</v>
      </c>
      <c r="CI1610">
        <v>35510</v>
      </c>
      <c r="CJ1610" t="s">
        <v>106</v>
      </c>
      <c r="CK1610" t="s">
        <v>106</v>
      </c>
      <c r="CL1610">
        <v>15</v>
      </c>
      <c r="CM1610" t="s">
        <v>2850</v>
      </c>
      <c r="CO1610">
        <v>124532</v>
      </c>
      <c r="CQ1610">
        <v>0</v>
      </c>
      <c r="CR1610">
        <v>0</v>
      </c>
      <c r="CS1610">
        <v>0</v>
      </c>
      <c r="CY1610" t="s">
        <v>123</v>
      </c>
      <c r="CZ1610" t="s">
        <v>124</v>
      </c>
      <c r="DD1610" t="str" cm="1">
        <f t="array" ref="DD1610">TEXT(_xlfn.SEQUENCE(1, DATEDIF(AG1610, AH1610, "m") + 1, AG1610, 30), "YYYY-APMM")</f>
        <v>2014-AP04</v>
      </c>
      <c r="DN1610">
        <f t="shared" si="50"/>
        <v>4224</v>
      </c>
      <c r="DO1610" t="str">
        <f t="shared" si="51"/>
        <v>LABOR- SUBCONTRACTOR</v>
      </c>
    </row>
    <row r="1611" spans="1:119" x14ac:dyDescent="0.35">
      <c r="A1611" t="s">
        <v>105</v>
      </c>
      <c r="B1611">
        <v>500896</v>
      </c>
      <c r="C1611">
        <v>6359</v>
      </c>
      <c r="D1611">
        <v>124534</v>
      </c>
      <c r="E1611">
        <v>13662</v>
      </c>
      <c r="F1611">
        <v>0</v>
      </c>
      <c r="G1611" t="s">
        <v>106</v>
      </c>
      <c r="H1611" t="s">
        <v>106</v>
      </c>
      <c r="I1611" t="s">
        <v>106</v>
      </c>
      <c r="J1611" t="s">
        <v>107</v>
      </c>
      <c r="K1611" t="s">
        <v>108</v>
      </c>
      <c r="L1611" t="s">
        <v>109</v>
      </c>
      <c r="M1611" t="s">
        <v>110</v>
      </c>
      <c r="N1611" t="s">
        <v>4152</v>
      </c>
      <c r="O1611" t="s">
        <v>2863</v>
      </c>
      <c r="P1611">
        <v>8164</v>
      </c>
      <c r="Q1611">
        <v>624</v>
      </c>
      <c r="R1611">
        <v>0</v>
      </c>
      <c r="S1611">
        <v>200</v>
      </c>
      <c r="T1611">
        <v>0</v>
      </c>
      <c r="U1611">
        <v>711.5</v>
      </c>
      <c r="V1611">
        <v>711.5</v>
      </c>
      <c r="W1611">
        <v>200</v>
      </c>
      <c r="X1611">
        <v>0</v>
      </c>
      <c r="Y1611">
        <v>0</v>
      </c>
      <c r="Z1611">
        <v>0</v>
      </c>
      <c r="AD1611" s="1">
        <v>41794.333333333336</v>
      </c>
      <c r="AE1611" s="1">
        <v>41822.708333333336</v>
      </c>
      <c r="AG1611" s="1">
        <v>41703.333333333336</v>
      </c>
      <c r="AH1611" s="1">
        <v>41731.708333333336</v>
      </c>
      <c r="AI1611" s="1">
        <v>41703.333333333336</v>
      </c>
      <c r="AJ1611" s="1">
        <v>41731.708333333336</v>
      </c>
      <c r="AK1611" s="1">
        <v>41703.333333333336</v>
      </c>
      <c r="AL1611" s="1">
        <v>41731.708333333336</v>
      </c>
      <c r="AM1611" s="1">
        <v>41794.333333333336</v>
      </c>
      <c r="AN1611" s="1">
        <v>41822.708333333336</v>
      </c>
      <c r="AP1611" t="s">
        <v>113</v>
      </c>
      <c r="AU1611" t="s">
        <v>4153</v>
      </c>
      <c r="AY1611" t="s">
        <v>106</v>
      </c>
      <c r="AZ1611">
        <v>0</v>
      </c>
      <c r="BA1611">
        <v>0</v>
      </c>
      <c r="BD1611" s="3">
        <v>41321.661111111112</v>
      </c>
      <c r="BE1611" s="3">
        <v>41321.663888888892</v>
      </c>
      <c r="BF1611" t="s">
        <v>115</v>
      </c>
      <c r="BG1611" t="s">
        <v>115</v>
      </c>
      <c r="BH1611">
        <v>8149</v>
      </c>
      <c r="BM1611">
        <v>43410</v>
      </c>
      <c r="BR1611" t="s">
        <v>2865</v>
      </c>
      <c r="BS1611" t="s">
        <v>2866</v>
      </c>
      <c r="BU1611">
        <v>1</v>
      </c>
      <c r="BV1611" t="s">
        <v>118</v>
      </c>
      <c r="BX1611" t="s">
        <v>119</v>
      </c>
      <c r="BY1611" t="s">
        <v>119</v>
      </c>
      <c r="BZ1611" t="s">
        <v>119</v>
      </c>
      <c r="CA1611">
        <v>1</v>
      </c>
      <c r="CC1611" t="s">
        <v>120</v>
      </c>
      <c r="CH1611">
        <v>540</v>
      </c>
      <c r="CI1611">
        <v>35500</v>
      </c>
      <c r="CJ1611" t="s">
        <v>106</v>
      </c>
      <c r="CK1611" t="s">
        <v>106</v>
      </c>
      <c r="CL1611">
        <v>10</v>
      </c>
      <c r="CM1611" t="s">
        <v>2867</v>
      </c>
      <c r="CO1611">
        <v>124532</v>
      </c>
      <c r="CQ1611">
        <v>0</v>
      </c>
      <c r="CR1611">
        <v>0</v>
      </c>
      <c r="CS1611">
        <v>0</v>
      </c>
      <c r="CY1611" t="s">
        <v>123</v>
      </c>
      <c r="CZ1611" t="s">
        <v>124</v>
      </c>
      <c r="DD1611" t="str" cm="1">
        <f t="array" ref="DD1611">TEXT(_xlfn.SEQUENCE(1, DATEDIF(AG1611, AH1611, "m") + 1, AG1611, 30), "YYYY-APMM")</f>
        <v>2014-AP03</v>
      </c>
      <c r="DN1611">
        <f t="shared" si="50"/>
        <v>711.5</v>
      </c>
      <c r="DO1611" t="str">
        <f t="shared" si="51"/>
        <v>SCREED MASON SK</v>
      </c>
    </row>
    <row r="1612" spans="1:119" x14ac:dyDescent="0.35">
      <c r="A1612" t="s">
        <v>105</v>
      </c>
      <c r="B1612">
        <v>500897</v>
      </c>
      <c r="C1612">
        <v>6359</v>
      </c>
      <c r="D1612">
        <v>124534</v>
      </c>
      <c r="E1612">
        <v>13662</v>
      </c>
      <c r="F1612">
        <v>0</v>
      </c>
      <c r="G1612" t="s">
        <v>106</v>
      </c>
      <c r="H1612" t="s">
        <v>106</v>
      </c>
      <c r="I1612" t="s">
        <v>106</v>
      </c>
      <c r="J1612" t="s">
        <v>107</v>
      </c>
      <c r="K1612" t="s">
        <v>108</v>
      </c>
      <c r="L1612" t="s">
        <v>109</v>
      </c>
      <c r="M1612" t="s">
        <v>110</v>
      </c>
      <c r="N1612" t="s">
        <v>4154</v>
      </c>
      <c r="O1612" t="s">
        <v>2869</v>
      </c>
      <c r="P1612">
        <v>8178</v>
      </c>
      <c r="Q1612">
        <v>624</v>
      </c>
      <c r="R1612">
        <v>0</v>
      </c>
      <c r="S1612">
        <v>200</v>
      </c>
      <c r="T1612">
        <v>0</v>
      </c>
      <c r="U1612">
        <v>986.25</v>
      </c>
      <c r="V1612">
        <v>986.25</v>
      </c>
      <c r="W1612">
        <v>200</v>
      </c>
      <c r="X1612">
        <v>0</v>
      </c>
      <c r="Y1612">
        <v>0</v>
      </c>
      <c r="Z1612">
        <v>0</v>
      </c>
      <c r="AD1612" s="1">
        <v>41798.333333333336</v>
      </c>
      <c r="AE1612" s="1">
        <v>41826.708333333336</v>
      </c>
      <c r="AG1612" s="1">
        <v>41707.333333333336</v>
      </c>
      <c r="AH1612" s="1">
        <v>41735.708333333336</v>
      </c>
      <c r="AI1612" s="1">
        <v>41707.333333333336</v>
      </c>
      <c r="AJ1612" s="1">
        <v>41735.708333333336</v>
      </c>
      <c r="AK1612" s="1">
        <v>41707.333333333336</v>
      </c>
      <c r="AL1612" s="1">
        <v>41735.708333333336</v>
      </c>
      <c r="AM1612" s="1">
        <v>41798.333333333336</v>
      </c>
      <c r="AN1612" s="1">
        <v>41826.708333333336</v>
      </c>
      <c r="AP1612" t="s">
        <v>113</v>
      </c>
      <c r="AU1612" t="e">
        <f>+OmUhwfZSt66q042iqFtxg</f>
        <v>#NAME?</v>
      </c>
      <c r="AY1612" t="s">
        <v>106</v>
      </c>
      <c r="AZ1612">
        <v>0</v>
      </c>
      <c r="BA1612">
        <v>0</v>
      </c>
      <c r="BD1612" s="3">
        <v>41321.661111111112</v>
      </c>
      <c r="BE1612" s="3">
        <v>41321.663888888892</v>
      </c>
      <c r="BF1612" t="s">
        <v>115</v>
      </c>
      <c r="BG1612" t="s">
        <v>115</v>
      </c>
      <c r="BH1612">
        <v>8149</v>
      </c>
      <c r="BM1612">
        <v>43550</v>
      </c>
      <c r="BR1612" t="s">
        <v>116</v>
      </c>
      <c r="BS1612" t="s">
        <v>117</v>
      </c>
      <c r="BU1612">
        <v>1</v>
      </c>
      <c r="BV1612" t="s">
        <v>118</v>
      </c>
      <c r="BX1612" t="s">
        <v>119</v>
      </c>
      <c r="BY1612" t="s">
        <v>119</v>
      </c>
      <c r="BZ1612" t="s">
        <v>119</v>
      </c>
      <c r="CA1612">
        <v>1</v>
      </c>
      <c r="CC1612" t="s">
        <v>120</v>
      </c>
      <c r="CH1612">
        <v>540</v>
      </c>
      <c r="CI1612">
        <v>35500</v>
      </c>
      <c r="CJ1612" t="s">
        <v>106</v>
      </c>
      <c r="CK1612" t="s">
        <v>106</v>
      </c>
      <c r="CL1612">
        <v>10</v>
      </c>
      <c r="CM1612" t="s">
        <v>2867</v>
      </c>
      <c r="CO1612">
        <v>124532</v>
      </c>
      <c r="CQ1612">
        <v>0</v>
      </c>
      <c r="CR1612">
        <v>0</v>
      </c>
      <c r="CS1612">
        <v>0</v>
      </c>
      <c r="CY1612" t="s">
        <v>123</v>
      </c>
      <c r="CZ1612" t="s">
        <v>124</v>
      </c>
      <c r="DD1612" t="str" cm="1">
        <f t="array" ref="DD1612">TEXT(_xlfn.SEQUENCE(1, DATEDIF(AG1612, AH1612, "m") + 1, AG1612, 30), "YYYY-APMM")</f>
        <v>2014-AP03</v>
      </c>
      <c r="DN1612">
        <f t="shared" si="50"/>
        <v>986.25</v>
      </c>
      <c r="DO1612" t="str">
        <f t="shared" si="51"/>
        <v>LABOR- SUBCONTRACTOR</v>
      </c>
    </row>
    <row r="1613" spans="1:119" x14ac:dyDescent="0.35">
      <c r="A1613" t="s">
        <v>105</v>
      </c>
      <c r="B1613">
        <v>500898</v>
      </c>
      <c r="C1613">
        <v>6359</v>
      </c>
      <c r="D1613">
        <v>124534</v>
      </c>
      <c r="E1613">
        <v>13662</v>
      </c>
      <c r="F1613">
        <v>0</v>
      </c>
      <c r="G1613" t="s">
        <v>106</v>
      </c>
      <c r="H1613" t="s">
        <v>106</v>
      </c>
      <c r="I1613" t="s">
        <v>106</v>
      </c>
      <c r="J1613" t="s">
        <v>107</v>
      </c>
      <c r="K1613" t="s">
        <v>108</v>
      </c>
      <c r="L1613" t="s">
        <v>109</v>
      </c>
      <c r="M1613" t="s">
        <v>110</v>
      </c>
      <c r="N1613" t="s">
        <v>4155</v>
      </c>
      <c r="O1613" t="s">
        <v>2872</v>
      </c>
      <c r="P1613">
        <v>8178</v>
      </c>
      <c r="Q1613">
        <v>624</v>
      </c>
      <c r="R1613">
        <v>0</v>
      </c>
      <c r="S1613">
        <v>200</v>
      </c>
      <c r="T1613">
        <v>0</v>
      </c>
      <c r="U1613">
        <v>1250.25</v>
      </c>
      <c r="V1613">
        <v>1250.25</v>
      </c>
      <c r="W1613">
        <v>200</v>
      </c>
      <c r="X1613">
        <v>0</v>
      </c>
      <c r="Y1613">
        <v>0</v>
      </c>
      <c r="Z1613">
        <v>0</v>
      </c>
      <c r="AD1613" s="1">
        <v>41802.333333333336</v>
      </c>
      <c r="AE1613" s="1">
        <v>41830.708333333336</v>
      </c>
      <c r="AG1613" s="1">
        <v>41711.333333333336</v>
      </c>
      <c r="AH1613" s="1">
        <v>41739.708333333336</v>
      </c>
      <c r="AI1613" s="1">
        <v>41711.333333333336</v>
      </c>
      <c r="AJ1613" s="1">
        <v>41739.708333333336</v>
      </c>
      <c r="AK1613" s="1">
        <v>41711.333333333336</v>
      </c>
      <c r="AL1613" s="1">
        <v>41739.708333333336</v>
      </c>
      <c r="AM1613" s="1">
        <v>41802.333333333336</v>
      </c>
      <c r="AN1613" s="1">
        <v>41830.708333333336</v>
      </c>
      <c r="AP1613" t="s">
        <v>113</v>
      </c>
      <c r="AU1613" t="s">
        <v>4156</v>
      </c>
      <c r="AY1613" t="s">
        <v>106</v>
      </c>
      <c r="AZ1613">
        <v>0</v>
      </c>
      <c r="BA1613">
        <v>0</v>
      </c>
      <c r="BD1613" s="3">
        <v>41321.661111111112</v>
      </c>
      <c r="BE1613" s="3">
        <v>41321.663888888892</v>
      </c>
      <c r="BF1613" t="s">
        <v>115</v>
      </c>
      <c r="BG1613" t="s">
        <v>115</v>
      </c>
      <c r="BH1613">
        <v>8149</v>
      </c>
      <c r="BM1613">
        <v>43550</v>
      </c>
      <c r="BR1613" t="s">
        <v>116</v>
      </c>
      <c r="BS1613" t="s">
        <v>117</v>
      </c>
      <c r="BU1613">
        <v>1</v>
      </c>
      <c r="BV1613" t="s">
        <v>118</v>
      </c>
      <c r="BX1613" t="s">
        <v>119</v>
      </c>
      <c r="BY1613" t="s">
        <v>119</v>
      </c>
      <c r="BZ1613" t="s">
        <v>119</v>
      </c>
      <c r="CA1613">
        <v>1</v>
      </c>
      <c r="CC1613" t="s">
        <v>120</v>
      </c>
      <c r="CH1613">
        <v>540</v>
      </c>
      <c r="CI1613">
        <v>35500</v>
      </c>
      <c r="CJ1613" t="s">
        <v>106</v>
      </c>
      <c r="CK1613" t="s">
        <v>106</v>
      </c>
      <c r="CL1613">
        <v>10</v>
      </c>
      <c r="CM1613" t="s">
        <v>2867</v>
      </c>
      <c r="CO1613">
        <v>124532</v>
      </c>
      <c r="CQ1613">
        <v>0</v>
      </c>
      <c r="CR1613">
        <v>0</v>
      </c>
      <c r="CS1613">
        <v>0</v>
      </c>
      <c r="CY1613" t="s">
        <v>123</v>
      </c>
      <c r="CZ1613" t="s">
        <v>124</v>
      </c>
      <c r="DD1613" t="str" cm="1">
        <f t="array" ref="DD1613">TEXT(_xlfn.SEQUENCE(1, DATEDIF(AG1613, AH1613, "m") + 1, AG1613, 30), "YYYY-APMM")</f>
        <v>2014-AP03</v>
      </c>
      <c r="DN1613">
        <f t="shared" si="50"/>
        <v>1250.25</v>
      </c>
      <c r="DO1613" t="str">
        <f t="shared" si="51"/>
        <v>LABOR- SUBCONTRACTOR</v>
      </c>
    </row>
    <row r="1614" spans="1:119" x14ac:dyDescent="0.35">
      <c r="A1614" t="s">
        <v>105</v>
      </c>
      <c r="B1614">
        <v>500899</v>
      </c>
      <c r="C1614">
        <v>6359</v>
      </c>
      <c r="D1614">
        <v>124534</v>
      </c>
      <c r="E1614">
        <v>13662</v>
      </c>
      <c r="F1614">
        <v>0</v>
      </c>
      <c r="G1614" t="s">
        <v>106</v>
      </c>
      <c r="H1614" t="s">
        <v>106</v>
      </c>
      <c r="I1614" t="s">
        <v>106</v>
      </c>
      <c r="J1614" t="s">
        <v>107</v>
      </c>
      <c r="K1614" t="s">
        <v>108</v>
      </c>
      <c r="L1614" t="s">
        <v>109</v>
      </c>
      <c r="M1614" t="s">
        <v>110</v>
      </c>
      <c r="N1614" t="s">
        <v>4157</v>
      </c>
      <c r="O1614" t="s">
        <v>2875</v>
      </c>
      <c r="P1614">
        <v>8170</v>
      </c>
      <c r="Q1614">
        <v>624</v>
      </c>
      <c r="R1614">
        <v>0</v>
      </c>
      <c r="S1614">
        <v>200</v>
      </c>
      <c r="T1614">
        <v>0</v>
      </c>
      <c r="U1614">
        <v>626</v>
      </c>
      <c r="V1614">
        <v>626</v>
      </c>
      <c r="W1614">
        <v>200</v>
      </c>
      <c r="X1614">
        <v>0</v>
      </c>
      <c r="Y1614">
        <v>0</v>
      </c>
      <c r="Z1614">
        <v>0</v>
      </c>
      <c r="AD1614" s="1">
        <v>41807.333333333336</v>
      </c>
      <c r="AE1614" s="1">
        <v>41835.708333333336</v>
      </c>
      <c r="AG1614" s="1">
        <v>41716.333333333336</v>
      </c>
      <c r="AH1614" s="1">
        <v>41744.708333333336</v>
      </c>
      <c r="AI1614" s="1">
        <v>41716.333333333336</v>
      </c>
      <c r="AJ1614" s="1">
        <v>41744.708333333336</v>
      </c>
      <c r="AK1614" s="1">
        <v>41716.333333333336</v>
      </c>
      <c r="AL1614" s="1">
        <v>41744.708333333336</v>
      </c>
      <c r="AM1614" s="1">
        <v>41807.333333333336</v>
      </c>
      <c r="AN1614" s="1">
        <v>41835.708333333336</v>
      </c>
      <c r="AP1614" t="s">
        <v>113</v>
      </c>
      <c r="AU1614" t="s">
        <v>4158</v>
      </c>
      <c r="AY1614" t="s">
        <v>106</v>
      </c>
      <c r="AZ1614">
        <v>0</v>
      </c>
      <c r="BA1614">
        <v>0</v>
      </c>
      <c r="BD1614" s="3">
        <v>41321.661111111112</v>
      </c>
      <c r="BE1614" s="3">
        <v>41321.663888888892</v>
      </c>
      <c r="BF1614" t="s">
        <v>115</v>
      </c>
      <c r="BG1614" t="s">
        <v>115</v>
      </c>
      <c r="BH1614">
        <v>8149</v>
      </c>
      <c r="BM1614">
        <v>43470</v>
      </c>
      <c r="BR1614" t="s">
        <v>2854</v>
      </c>
      <c r="BS1614" t="s">
        <v>2855</v>
      </c>
      <c r="BU1614">
        <v>1</v>
      </c>
      <c r="BV1614" t="s">
        <v>118</v>
      </c>
      <c r="BX1614" t="s">
        <v>119</v>
      </c>
      <c r="BY1614" t="s">
        <v>119</v>
      </c>
      <c r="BZ1614" t="s">
        <v>119</v>
      </c>
      <c r="CA1614">
        <v>1</v>
      </c>
      <c r="CC1614" t="s">
        <v>120</v>
      </c>
      <c r="CH1614">
        <v>540</v>
      </c>
      <c r="CI1614">
        <v>35500</v>
      </c>
      <c r="CJ1614" t="s">
        <v>106</v>
      </c>
      <c r="CK1614" t="s">
        <v>106</v>
      </c>
      <c r="CL1614">
        <v>10</v>
      </c>
      <c r="CM1614" t="s">
        <v>2867</v>
      </c>
      <c r="CO1614">
        <v>124532</v>
      </c>
      <c r="CQ1614">
        <v>0</v>
      </c>
      <c r="CR1614">
        <v>0</v>
      </c>
      <c r="CS1614">
        <v>0</v>
      </c>
      <c r="CY1614" t="s">
        <v>123</v>
      </c>
      <c r="CZ1614" t="s">
        <v>124</v>
      </c>
      <c r="DD1614" t="str" cm="1">
        <f t="array" ref="DD1614">TEXT(_xlfn.SEQUENCE(1, DATEDIF(AG1614, AH1614, "m") + 1, AG1614, 30), "YYYY-APMM")</f>
        <v>2014-AP03</v>
      </c>
      <c r="DN1614">
        <f t="shared" si="50"/>
        <v>626</v>
      </c>
      <c r="DO1614" t="str">
        <f t="shared" si="51"/>
        <v>TILE MASON SK</v>
      </c>
    </row>
    <row r="1615" spans="1:119" x14ac:dyDescent="0.35">
      <c r="A1615" t="s">
        <v>105</v>
      </c>
      <c r="B1615">
        <v>500900</v>
      </c>
      <c r="C1615">
        <v>6359</v>
      </c>
      <c r="D1615">
        <v>124534</v>
      </c>
      <c r="E1615">
        <v>13662</v>
      </c>
      <c r="F1615">
        <v>0</v>
      </c>
      <c r="G1615" t="s">
        <v>106</v>
      </c>
      <c r="H1615" t="s">
        <v>106</v>
      </c>
      <c r="I1615" t="s">
        <v>106</v>
      </c>
      <c r="J1615" t="s">
        <v>107</v>
      </c>
      <c r="K1615" t="s">
        <v>108</v>
      </c>
      <c r="L1615" t="s">
        <v>109</v>
      </c>
      <c r="M1615" t="s">
        <v>110</v>
      </c>
      <c r="N1615" t="s">
        <v>4159</v>
      </c>
      <c r="O1615" t="s">
        <v>2878</v>
      </c>
      <c r="P1615">
        <v>8178</v>
      </c>
      <c r="Q1615">
        <v>624</v>
      </c>
      <c r="R1615">
        <v>40</v>
      </c>
      <c r="S1615">
        <v>160</v>
      </c>
      <c r="T1615">
        <v>0</v>
      </c>
      <c r="U1615">
        <v>616</v>
      </c>
      <c r="V1615">
        <v>616</v>
      </c>
      <c r="W1615">
        <v>160</v>
      </c>
      <c r="X1615">
        <v>0</v>
      </c>
      <c r="Y1615">
        <v>0</v>
      </c>
      <c r="Z1615">
        <v>0</v>
      </c>
      <c r="AD1615" s="1">
        <v>41830.333333333336</v>
      </c>
      <c r="AE1615" s="1">
        <v>41856.708333333336</v>
      </c>
      <c r="AG1615" s="1">
        <v>41739.333333333336</v>
      </c>
      <c r="AH1615" s="1">
        <v>41762.708333333336</v>
      </c>
      <c r="AI1615" s="1">
        <v>41739.333333333336</v>
      </c>
      <c r="AJ1615" s="1">
        <v>41762.708333333336</v>
      </c>
      <c r="AK1615" s="1">
        <v>41739.333333333336</v>
      </c>
      <c r="AL1615" s="1">
        <v>41762.708333333336</v>
      </c>
      <c r="AM1615" s="1">
        <v>41830.333333333336</v>
      </c>
      <c r="AN1615" s="1">
        <v>41856.708333333336</v>
      </c>
      <c r="AP1615" t="s">
        <v>113</v>
      </c>
      <c r="AU1615" t="s">
        <v>4160</v>
      </c>
      <c r="AY1615" t="s">
        <v>106</v>
      </c>
      <c r="AZ1615">
        <v>0</v>
      </c>
      <c r="BA1615">
        <v>0</v>
      </c>
      <c r="BD1615" s="3">
        <v>41321.661111111112</v>
      </c>
      <c r="BE1615" s="3">
        <v>41321.663888888892</v>
      </c>
      <c r="BF1615" t="s">
        <v>115</v>
      </c>
      <c r="BG1615" t="s">
        <v>115</v>
      </c>
      <c r="BH1615">
        <v>8149</v>
      </c>
      <c r="BM1615">
        <v>43550</v>
      </c>
      <c r="BR1615" t="s">
        <v>116</v>
      </c>
      <c r="BS1615" t="s">
        <v>117</v>
      </c>
      <c r="BU1615">
        <v>1</v>
      </c>
      <c r="BV1615" t="s">
        <v>118</v>
      </c>
      <c r="BX1615" t="s">
        <v>119</v>
      </c>
      <c r="BY1615" t="s">
        <v>119</v>
      </c>
      <c r="BZ1615" t="s">
        <v>119</v>
      </c>
      <c r="CA1615">
        <v>1</v>
      </c>
      <c r="CC1615" t="s">
        <v>120</v>
      </c>
      <c r="CH1615">
        <v>540</v>
      </c>
      <c r="CI1615">
        <v>35500</v>
      </c>
      <c r="CJ1615" t="s">
        <v>106</v>
      </c>
      <c r="CK1615" t="s">
        <v>106</v>
      </c>
      <c r="CL1615">
        <v>10</v>
      </c>
      <c r="CM1615" t="s">
        <v>2867</v>
      </c>
      <c r="CO1615">
        <v>124532</v>
      </c>
      <c r="CQ1615">
        <v>0</v>
      </c>
      <c r="CR1615">
        <v>0</v>
      </c>
      <c r="CS1615">
        <v>0</v>
      </c>
      <c r="CY1615" t="s">
        <v>123</v>
      </c>
      <c r="CZ1615" t="s">
        <v>124</v>
      </c>
      <c r="DD1615" t="str" cm="1">
        <f t="array" ref="DD1615">TEXT(_xlfn.SEQUENCE(1, DATEDIF(AG1615, AH1615, "m") + 1, AG1615, 30), "YYYY-APMM")</f>
        <v>2014-AP04</v>
      </c>
      <c r="DN1615">
        <f t="shared" si="50"/>
        <v>616</v>
      </c>
      <c r="DO1615" t="str">
        <f t="shared" si="51"/>
        <v>LABOR- SUBCONTRACTOR</v>
      </c>
    </row>
    <row r="1616" spans="1:119" x14ac:dyDescent="0.35">
      <c r="A1616" t="s">
        <v>105</v>
      </c>
      <c r="B1616">
        <v>500901</v>
      </c>
      <c r="C1616">
        <v>6359</v>
      </c>
      <c r="D1616">
        <v>124534</v>
      </c>
      <c r="E1616">
        <v>13662</v>
      </c>
      <c r="F1616">
        <v>0</v>
      </c>
      <c r="G1616" t="s">
        <v>106</v>
      </c>
      <c r="H1616" t="s">
        <v>106</v>
      </c>
      <c r="I1616" t="s">
        <v>106</v>
      </c>
      <c r="J1616" t="s">
        <v>107</v>
      </c>
      <c r="K1616" t="s">
        <v>108</v>
      </c>
      <c r="L1616" t="s">
        <v>109</v>
      </c>
      <c r="M1616" t="s">
        <v>110</v>
      </c>
      <c r="N1616" t="s">
        <v>4161</v>
      </c>
      <c r="O1616" t="s">
        <v>2881</v>
      </c>
      <c r="P1616">
        <v>8178</v>
      </c>
      <c r="Q1616">
        <v>624</v>
      </c>
      <c r="R1616">
        <v>0</v>
      </c>
      <c r="S1616">
        <v>200</v>
      </c>
      <c r="T1616">
        <v>0</v>
      </c>
      <c r="U1616">
        <v>859.25</v>
      </c>
      <c r="V1616">
        <v>859.25</v>
      </c>
      <c r="W1616">
        <v>200</v>
      </c>
      <c r="X1616">
        <v>0</v>
      </c>
      <c r="Y1616">
        <v>0</v>
      </c>
      <c r="Z1616">
        <v>0</v>
      </c>
      <c r="AD1616" s="1">
        <v>41815.333333333336</v>
      </c>
      <c r="AE1616" s="1">
        <v>41843.708333333336</v>
      </c>
      <c r="AG1616" s="1">
        <v>41724.333333333336</v>
      </c>
      <c r="AH1616" s="1">
        <v>41752.708333333336</v>
      </c>
      <c r="AI1616" s="1">
        <v>41724.333333333336</v>
      </c>
      <c r="AJ1616" s="1">
        <v>41752.708333333336</v>
      </c>
      <c r="AK1616" s="1">
        <v>41724.333333333336</v>
      </c>
      <c r="AL1616" s="1">
        <v>41752.708333333336</v>
      </c>
      <c r="AM1616" s="1">
        <v>41815.333333333336</v>
      </c>
      <c r="AN1616" s="1">
        <v>41843.708333333336</v>
      </c>
      <c r="AP1616" t="s">
        <v>113</v>
      </c>
      <c r="AU1616" t="s">
        <v>4162</v>
      </c>
      <c r="AY1616" t="s">
        <v>106</v>
      </c>
      <c r="AZ1616">
        <v>0</v>
      </c>
      <c r="BA1616">
        <v>0</v>
      </c>
      <c r="BD1616" s="3">
        <v>41321.661111111112</v>
      </c>
      <c r="BE1616" s="3">
        <v>41321.663888888892</v>
      </c>
      <c r="BF1616" t="s">
        <v>115</v>
      </c>
      <c r="BG1616" t="s">
        <v>115</v>
      </c>
      <c r="BH1616">
        <v>8149</v>
      </c>
      <c r="BM1616">
        <v>43550</v>
      </c>
      <c r="BR1616" t="s">
        <v>116</v>
      </c>
      <c r="BS1616" t="s">
        <v>117</v>
      </c>
      <c r="BU1616">
        <v>1</v>
      </c>
      <c r="BV1616" t="s">
        <v>118</v>
      </c>
      <c r="BX1616" t="s">
        <v>119</v>
      </c>
      <c r="BY1616" t="s">
        <v>119</v>
      </c>
      <c r="BZ1616" t="s">
        <v>119</v>
      </c>
      <c r="CA1616">
        <v>1</v>
      </c>
      <c r="CC1616" t="s">
        <v>120</v>
      </c>
      <c r="CH1616">
        <v>540</v>
      </c>
      <c r="CI1616">
        <v>35500</v>
      </c>
      <c r="CJ1616" t="s">
        <v>106</v>
      </c>
      <c r="CK1616" t="s">
        <v>106</v>
      </c>
      <c r="CL1616">
        <v>10</v>
      </c>
      <c r="CM1616" t="s">
        <v>2867</v>
      </c>
      <c r="CO1616">
        <v>124532</v>
      </c>
      <c r="CQ1616">
        <v>0</v>
      </c>
      <c r="CR1616">
        <v>0</v>
      </c>
      <c r="CS1616">
        <v>0</v>
      </c>
      <c r="CY1616" t="s">
        <v>123</v>
      </c>
      <c r="CZ1616" t="s">
        <v>124</v>
      </c>
      <c r="DD1616" t="str" cm="1">
        <f t="array" ref="DD1616">TEXT(_xlfn.SEQUENCE(1, DATEDIF(AG1616, AH1616, "m") + 1, AG1616, 30), "YYYY-APMM")</f>
        <v>2014-AP03</v>
      </c>
      <c r="DN1616">
        <f t="shared" si="50"/>
        <v>859.25</v>
      </c>
      <c r="DO1616" t="str">
        <f t="shared" si="51"/>
        <v>LABOR- SUBCONTRACTOR</v>
      </c>
    </row>
    <row r="1617" spans="1:119" x14ac:dyDescent="0.35">
      <c r="A1617" t="s">
        <v>105</v>
      </c>
      <c r="B1617">
        <v>500902</v>
      </c>
      <c r="C1617">
        <v>6359</v>
      </c>
      <c r="D1617">
        <v>124534</v>
      </c>
      <c r="E1617">
        <v>13662</v>
      </c>
      <c r="F1617">
        <v>0</v>
      </c>
      <c r="G1617" t="s">
        <v>106</v>
      </c>
      <c r="H1617" t="s">
        <v>106</v>
      </c>
      <c r="I1617" t="s">
        <v>106</v>
      </c>
      <c r="J1617" t="s">
        <v>107</v>
      </c>
      <c r="K1617" t="s">
        <v>108</v>
      </c>
      <c r="L1617" t="s">
        <v>109</v>
      </c>
      <c r="M1617" t="s">
        <v>110</v>
      </c>
      <c r="N1617" t="s">
        <v>4163</v>
      </c>
      <c r="O1617" t="s">
        <v>2884</v>
      </c>
      <c r="P1617">
        <v>8178</v>
      </c>
      <c r="Q1617">
        <v>624</v>
      </c>
      <c r="R1617">
        <v>600</v>
      </c>
      <c r="S1617">
        <v>120</v>
      </c>
      <c r="T1617">
        <v>0</v>
      </c>
      <c r="U1617">
        <v>352</v>
      </c>
      <c r="V1617">
        <v>352</v>
      </c>
      <c r="W1617">
        <v>120</v>
      </c>
      <c r="X1617">
        <v>0</v>
      </c>
      <c r="Y1617">
        <v>0</v>
      </c>
      <c r="Z1617">
        <v>0</v>
      </c>
      <c r="AD1617" s="1">
        <v>41848.333333333336</v>
      </c>
      <c r="AE1617" s="1">
        <v>41868.708333333336</v>
      </c>
      <c r="AG1617" s="1">
        <v>41757.333333333336</v>
      </c>
      <c r="AH1617" s="1">
        <v>41773.708333333336</v>
      </c>
      <c r="AI1617" s="1">
        <v>41757.333333333336</v>
      </c>
      <c r="AJ1617" s="1">
        <v>41773.708333333336</v>
      </c>
      <c r="AK1617" s="1">
        <v>41757.333333333336</v>
      </c>
      <c r="AL1617" s="1">
        <v>41773.708333333336</v>
      </c>
      <c r="AM1617" s="1">
        <v>41848.333333333336</v>
      </c>
      <c r="AN1617" s="1">
        <v>41868.708333333336</v>
      </c>
      <c r="AP1617" t="s">
        <v>113</v>
      </c>
      <c r="AU1617" t="s">
        <v>4164</v>
      </c>
      <c r="AY1617" t="s">
        <v>106</v>
      </c>
      <c r="AZ1617">
        <v>0</v>
      </c>
      <c r="BA1617">
        <v>0</v>
      </c>
      <c r="BD1617" s="3">
        <v>41321.661111111112</v>
      </c>
      <c r="BE1617" s="3">
        <v>41321.663888888892</v>
      </c>
      <c r="BF1617" t="s">
        <v>115</v>
      </c>
      <c r="BG1617" t="s">
        <v>115</v>
      </c>
      <c r="BH1617">
        <v>8149</v>
      </c>
      <c r="BM1617">
        <v>43550</v>
      </c>
      <c r="BR1617" t="s">
        <v>116</v>
      </c>
      <c r="BS1617" t="s">
        <v>117</v>
      </c>
      <c r="BU1617">
        <v>1</v>
      </c>
      <c r="BV1617" t="s">
        <v>118</v>
      </c>
      <c r="BX1617" t="s">
        <v>119</v>
      </c>
      <c r="BY1617" t="s">
        <v>119</v>
      </c>
      <c r="BZ1617" t="s">
        <v>119</v>
      </c>
      <c r="CA1617">
        <v>1</v>
      </c>
      <c r="CC1617" t="s">
        <v>120</v>
      </c>
      <c r="CH1617">
        <v>540</v>
      </c>
      <c r="CI1617">
        <v>35500</v>
      </c>
      <c r="CJ1617" t="s">
        <v>106</v>
      </c>
      <c r="CK1617" t="s">
        <v>106</v>
      </c>
      <c r="CL1617">
        <v>10</v>
      </c>
      <c r="CM1617" t="s">
        <v>2867</v>
      </c>
      <c r="CO1617">
        <v>124532</v>
      </c>
      <c r="CQ1617">
        <v>0</v>
      </c>
      <c r="CR1617">
        <v>0</v>
      </c>
      <c r="CS1617">
        <v>0</v>
      </c>
      <c r="CY1617" t="s">
        <v>123</v>
      </c>
      <c r="CZ1617" t="s">
        <v>124</v>
      </c>
      <c r="DD1617" t="str" cm="1">
        <f t="array" ref="DD1617">TEXT(_xlfn.SEQUENCE(1, DATEDIF(AG1617, AH1617, "m") + 1, AG1617, 30), "YYYY-APMM")</f>
        <v>2014-AP04</v>
      </c>
      <c r="DN1617">
        <f t="shared" si="50"/>
        <v>352</v>
      </c>
      <c r="DO1617" t="str">
        <f t="shared" si="51"/>
        <v>LABOR- SUBCONTRACTOR</v>
      </c>
    </row>
    <row r="1618" spans="1:119" x14ac:dyDescent="0.35">
      <c r="A1618" t="s">
        <v>105</v>
      </c>
      <c r="B1618">
        <v>500903</v>
      </c>
      <c r="C1618">
        <v>6359</v>
      </c>
      <c r="D1618">
        <v>124536</v>
      </c>
      <c r="E1618">
        <v>13662</v>
      </c>
      <c r="F1618">
        <v>0</v>
      </c>
      <c r="G1618" t="s">
        <v>106</v>
      </c>
      <c r="H1618" t="s">
        <v>106</v>
      </c>
      <c r="I1618" t="s">
        <v>106</v>
      </c>
      <c r="J1618" t="s">
        <v>107</v>
      </c>
      <c r="K1618" t="s">
        <v>108</v>
      </c>
      <c r="L1618" t="s">
        <v>109</v>
      </c>
      <c r="M1618" t="s">
        <v>110</v>
      </c>
      <c r="N1618" t="s">
        <v>4165</v>
      </c>
      <c r="O1618" t="s">
        <v>2905</v>
      </c>
      <c r="P1618">
        <v>8168</v>
      </c>
      <c r="Q1618">
        <v>24</v>
      </c>
      <c r="R1618">
        <v>0</v>
      </c>
      <c r="S1618">
        <v>200</v>
      </c>
      <c r="T1618">
        <v>0</v>
      </c>
      <c r="U1618">
        <v>7341</v>
      </c>
      <c r="V1618">
        <v>7341</v>
      </c>
      <c r="W1618">
        <v>200</v>
      </c>
      <c r="X1618">
        <v>0</v>
      </c>
      <c r="Y1618">
        <v>0</v>
      </c>
      <c r="Z1618">
        <v>0</v>
      </c>
      <c r="AD1618" s="1">
        <v>41679.333333333336</v>
      </c>
      <c r="AE1618" s="1">
        <v>41708.708333333336</v>
      </c>
      <c r="AG1618" s="1">
        <v>41675.333333333336</v>
      </c>
      <c r="AH1618" s="1">
        <v>41704.708333333336</v>
      </c>
      <c r="AI1618" s="1">
        <v>41675.333333333336</v>
      </c>
      <c r="AJ1618" s="1">
        <v>41704.708333333336</v>
      </c>
      <c r="AK1618" s="1">
        <v>41675.333333333336</v>
      </c>
      <c r="AL1618" s="1">
        <v>41704.708333333336</v>
      </c>
      <c r="AM1618" s="1">
        <v>41679.333333333336</v>
      </c>
      <c r="AN1618" s="1">
        <v>41708.708333333336</v>
      </c>
      <c r="AP1618" t="s">
        <v>113</v>
      </c>
      <c r="AU1618" t="s">
        <v>4166</v>
      </c>
      <c r="AY1618" t="s">
        <v>106</v>
      </c>
      <c r="AZ1618">
        <v>0</v>
      </c>
      <c r="BA1618">
        <v>0</v>
      </c>
      <c r="BD1618" s="3">
        <v>41321.661111111112</v>
      </c>
      <c r="BE1618" s="3">
        <v>41321.663888888892</v>
      </c>
      <c r="BF1618" t="s">
        <v>115</v>
      </c>
      <c r="BG1618" t="s">
        <v>115</v>
      </c>
      <c r="BH1618">
        <v>8149</v>
      </c>
      <c r="BM1618">
        <v>43450</v>
      </c>
      <c r="BR1618" t="s">
        <v>1309</v>
      </c>
      <c r="BS1618" t="s">
        <v>1310</v>
      </c>
      <c r="BU1618">
        <v>1</v>
      </c>
      <c r="BV1618" t="s">
        <v>118</v>
      </c>
      <c r="BX1618" t="s">
        <v>119</v>
      </c>
      <c r="BY1618" t="s">
        <v>119</v>
      </c>
      <c r="BZ1618" t="s">
        <v>119</v>
      </c>
      <c r="CA1618">
        <v>1</v>
      </c>
      <c r="CC1618" t="s">
        <v>120</v>
      </c>
      <c r="CH1618">
        <v>540</v>
      </c>
      <c r="CI1618">
        <v>35470</v>
      </c>
      <c r="CJ1618" t="s">
        <v>106</v>
      </c>
      <c r="CK1618" t="s">
        <v>106</v>
      </c>
      <c r="CL1618">
        <v>15</v>
      </c>
      <c r="CM1618" t="s">
        <v>2963</v>
      </c>
      <c r="CO1618">
        <v>124535</v>
      </c>
      <c r="CQ1618">
        <v>0</v>
      </c>
      <c r="CR1618">
        <v>0</v>
      </c>
      <c r="CS1618">
        <v>0</v>
      </c>
      <c r="CY1618" t="s">
        <v>123</v>
      </c>
      <c r="CZ1618" t="s">
        <v>124</v>
      </c>
      <c r="DD1618" t="str" cm="1">
        <f t="array" ref="DD1618:DE1618">TEXT(_xlfn.SEQUENCE(1, DATEDIF(AG1618, AH1618, "m") + 1, AG1618, 30), "YYYY-APMM")</f>
        <v>2014-AP02</v>
      </c>
      <c r="DE1618" t="str">
        <v>2014-AP03</v>
      </c>
      <c r="DN1618">
        <f t="shared" si="50"/>
        <v>3670.5</v>
      </c>
      <c r="DO1618" t="str">
        <f t="shared" si="51"/>
        <v>BLOCK MASON SK</v>
      </c>
    </row>
    <row r="1619" spans="1:119" x14ac:dyDescent="0.35">
      <c r="A1619" t="s">
        <v>105</v>
      </c>
      <c r="B1619">
        <v>500904</v>
      </c>
      <c r="C1619">
        <v>6359</v>
      </c>
      <c r="D1619">
        <v>124536</v>
      </c>
      <c r="E1619">
        <v>13662</v>
      </c>
      <c r="F1619">
        <v>0</v>
      </c>
      <c r="G1619" t="s">
        <v>106</v>
      </c>
      <c r="H1619" t="s">
        <v>106</v>
      </c>
      <c r="I1619" t="s">
        <v>106</v>
      </c>
      <c r="J1619" t="s">
        <v>107</v>
      </c>
      <c r="K1619" t="s">
        <v>108</v>
      </c>
      <c r="L1619" t="s">
        <v>109</v>
      </c>
      <c r="M1619" t="s">
        <v>110</v>
      </c>
      <c r="N1619" t="s">
        <v>4167</v>
      </c>
      <c r="O1619" t="s">
        <v>2908</v>
      </c>
      <c r="P1619">
        <v>8169</v>
      </c>
      <c r="Q1619">
        <v>24</v>
      </c>
      <c r="R1619">
        <v>0</v>
      </c>
      <c r="S1619">
        <v>200</v>
      </c>
      <c r="T1619">
        <v>0</v>
      </c>
      <c r="U1619">
        <v>7518.75</v>
      </c>
      <c r="V1619">
        <v>7518.75</v>
      </c>
      <c r="W1619">
        <v>200</v>
      </c>
      <c r="X1619">
        <v>0</v>
      </c>
      <c r="Y1619">
        <v>0</v>
      </c>
      <c r="Z1619">
        <v>0</v>
      </c>
      <c r="AD1619" s="1">
        <v>41707.333333333336</v>
      </c>
      <c r="AE1619" s="1">
        <v>41735.708333333336</v>
      </c>
      <c r="AG1619" s="1">
        <v>41703.333333333336</v>
      </c>
      <c r="AH1619" s="1">
        <v>41731.708333333336</v>
      </c>
      <c r="AI1619" s="1">
        <v>41703.333333333336</v>
      </c>
      <c r="AJ1619" s="1">
        <v>41731.708333333336</v>
      </c>
      <c r="AK1619" s="1">
        <v>41703.333333333336</v>
      </c>
      <c r="AL1619" s="1">
        <v>41731.708333333336</v>
      </c>
      <c r="AM1619" s="1">
        <v>41707.333333333336</v>
      </c>
      <c r="AN1619" s="1">
        <v>41735.708333333336</v>
      </c>
      <c r="AP1619" t="s">
        <v>113</v>
      </c>
      <c r="AU1619" t="s">
        <v>4168</v>
      </c>
      <c r="AY1619" t="s">
        <v>106</v>
      </c>
      <c r="AZ1619">
        <v>0</v>
      </c>
      <c r="BA1619">
        <v>0</v>
      </c>
      <c r="BD1619" s="3">
        <v>41321.661111111112</v>
      </c>
      <c r="BE1619" s="3">
        <v>41321.663888888892</v>
      </c>
      <c r="BF1619" t="s">
        <v>115</v>
      </c>
      <c r="BG1619" t="s">
        <v>115</v>
      </c>
      <c r="BH1619">
        <v>8149</v>
      </c>
      <c r="BM1619">
        <v>43460</v>
      </c>
      <c r="BR1619" t="s">
        <v>2848</v>
      </c>
      <c r="BS1619" t="s">
        <v>2849</v>
      </c>
      <c r="BU1619">
        <v>1</v>
      </c>
      <c r="BV1619" t="s">
        <v>118</v>
      </c>
      <c r="BX1619" t="s">
        <v>119</v>
      </c>
      <c r="BY1619" t="s">
        <v>119</v>
      </c>
      <c r="BZ1619" t="s">
        <v>119</v>
      </c>
      <c r="CA1619">
        <v>1</v>
      </c>
      <c r="CC1619" t="s">
        <v>120</v>
      </c>
      <c r="CH1619">
        <v>540</v>
      </c>
      <c r="CI1619">
        <v>35470</v>
      </c>
      <c r="CJ1619" t="s">
        <v>106</v>
      </c>
      <c r="CK1619" t="s">
        <v>106</v>
      </c>
      <c r="CL1619">
        <v>15</v>
      </c>
      <c r="CM1619" t="s">
        <v>2963</v>
      </c>
      <c r="CO1619">
        <v>124535</v>
      </c>
      <c r="CQ1619">
        <v>0</v>
      </c>
      <c r="CR1619">
        <v>0</v>
      </c>
      <c r="CS1619">
        <v>0</v>
      </c>
      <c r="CY1619" t="s">
        <v>123</v>
      </c>
      <c r="CZ1619" t="s">
        <v>124</v>
      </c>
      <c r="DD1619" t="str" cm="1">
        <f t="array" ref="DD1619">TEXT(_xlfn.SEQUENCE(1, DATEDIF(AG1619, AH1619, "m") + 1, AG1619, 30), "YYYY-APMM")</f>
        <v>2014-AP03</v>
      </c>
      <c r="DN1619">
        <f t="shared" si="50"/>
        <v>7518.75</v>
      </c>
      <c r="DO1619" t="str">
        <f t="shared" si="51"/>
        <v>PLASTER MASON SK</v>
      </c>
    </row>
    <row r="1620" spans="1:119" x14ac:dyDescent="0.35">
      <c r="A1620" t="s">
        <v>105</v>
      </c>
      <c r="B1620">
        <v>500905</v>
      </c>
      <c r="C1620">
        <v>6359</v>
      </c>
      <c r="D1620">
        <v>124536</v>
      </c>
      <c r="E1620">
        <v>13662</v>
      </c>
      <c r="F1620">
        <v>0</v>
      </c>
      <c r="G1620" t="s">
        <v>106</v>
      </c>
      <c r="H1620" t="s">
        <v>106</v>
      </c>
      <c r="I1620" t="s">
        <v>106</v>
      </c>
      <c r="J1620" t="s">
        <v>107</v>
      </c>
      <c r="K1620" t="s">
        <v>108</v>
      </c>
      <c r="L1620" t="s">
        <v>109</v>
      </c>
      <c r="M1620" t="s">
        <v>110</v>
      </c>
      <c r="N1620" t="s">
        <v>4169</v>
      </c>
      <c r="O1620" t="s">
        <v>2911</v>
      </c>
      <c r="P1620">
        <v>8164</v>
      </c>
      <c r="Q1620">
        <v>160</v>
      </c>
      <c r="R1620">
        <v>136</v>
      </c>
      <c r="S1620">
        <v>168</v>
      </c>
      <c r="T1620">
        <v>0</v>
      </c>
      <c r="U1620">
        <v>1082.5</v>
      </c>
      <c r="V1620">
        <v>1082.5</v>
      </c>
      <c r="W1620">
        <v>168</v>
      </c>
      <c r="X1620">
        <v>0</v>
      </c>
      <c r="Y1620">
        <v>0</v>
      </c>
      <c r="Z1620">
        <v>0</v>
      </c>
      <c r="AD1620" s="1">
        <v>41735.333333333336</v>
      </c>
      <c r="AE1620" s="1">
        <v>41758.708333333336</v>
      </c>
      <c r="AG1620" s="1">
        <v>41711.333333333336</v>
      </c>
      <c r="AH1620" s="1">
        <v>41735.708333333336</v>
      </c>
      <c r="AI1620" s="1">
        <v>41711.333333333336</v>
      </c>
      <c r="AJ1620" s="1">
        <v>41735.708333333336</v>
      </c>
      <c r="AK1620" s="1">
        <v>41711.333333333336</v>
      </c>
      <c r="AL1620" s="1">
        <v>41735.708333333336</v>
      </c>
      <c r="AM1620" s="1">
        <v>41735.333333333336</v>
      </c>
      <c r="AN1620" s="1">
        <v>41758.708333333336</v>
      </c>
      <c r="AP1620" t="s">
        <v>113</v>
      </c>
      <c r="AU1620" t="s">
        <v>4170</v>
      </c>
      <c r="AY1620" t="s">
        <v>106</v>
      </c>
      <c r="AZ1620">
        <v>0</v>
      </c>
      <c r="BA1620">
        <v>0</v>
      </c>
      <c r="BD1620" s="3">
        <v>41321.661111111112</v>
      </c>
      <c r="BE1620" s="3">
        <v>41321.663888888892</v>
      </c>
      <c r="BF1620" t="s">
        <v>115</v>
      </c>
      <c r="BG1620" t="s">
        <v>115</v>
      </c>
      <c r="BH1620">
        <v>8149</v>
      </c>
      <c r="BM1620">
        <v>43410</v>
      </c>
      <c r="BR1620" t="s">
        <v>2865</v>
      </c>
      <c r="BS1620" t="s">
        <v>2866</v>
      </c>
      <c r="BU1620">
        <v>1</v>
      </c>
      <c r="BV1620" t="s">
        <v>118</v>
      </c>
      <c r="BX1620" t="s">
        <v>119</v>
      </c>
      <c r="BY1620" t="s">
        <v>119</v>
      </c>
      <c r="BZ1620" t="s">
        <v>119</v>
      </c>
      <c r="CA1620">
        <v>1</v>
      </c>
      <c r="CC1620" t="s">
        <v>120</v>
      </c>
      <c r="CH1620">
        <v>540</v>
      </c>
      <c r="CI1620">
        <v>35470</v>
      </c>
      <c r="CJ1620" t="s">
        <v>106</v>
      </c>
      <c r="CK1620" t="s">
        <v>106</v>
      </c>
      <c r="CL1620">
        <v>15</v>
      </c>
      <c r="CM1620" t="s">
        <v>2963</v>
      </c>
      <c r="CO1620">
        <v>124535</v>
      </c>
      <c r="CQ1620">
        <v>0</v>
      </c>
      <c r="CR1620">
        <v>0</v>
      </c>
      <c r="CS1620">
        <v>0</v>
      </c>
      <c r="CY1620" t="s">
        <v>123</v>
      </c>
      <c r="CZ1620" t="s">
        <v>124</v>
      </c>
      <c r="DD1620" t="str" cm="1">
        <f t="array" ref="DD1620">TEXT(_xlfn.SEQUENCE(1, DATEDIF(AG1620, AH1620, "m") + 1, AG1620, 30), "YYYY-APMM")</f>
        <v>2014-AP03</v>
      </c>
      <c r="DN1620">
        <f t="shared" si="50"/>
        <v>1082.5</v>
      </c>
      <c r="DO1620" t="str">
        <f t="shared" si="51"/>
        <v>SCREED MASON SK</v>
      </c>
    </row>
    <row r="1621" spans="1:119" x14ac:dyDescent="0.35">
      <c r="A1621" t="s">
        <v>105</v>
      </c>
      <c r="B1621">
        <v>500906</v>
      </c>
      <c r="C1621">
        <v>6359</v>
      </c>
      <c r="D1621">
        <v>124536</v>
      </c>
      <c r="E1621">
        <v>13662</v>
      </c>
      <c r="F1621">
        <v>0</v>
      </c>
      <c r="G1621" t="s">
        <v>106</v>
      </c>
      <c r="H1621" t="s">
        <v>106</v>
      </c>
      <c r="I1621" t="s">
        <v>106</v>
      </c>
      <c r="J1621" t="s">
        <v>107</v>
      </c>
      <c r="K1621" t="s">
        <v>108</v>
      </c>
      <c r="L1621" t="s">
        <v>109</v>
      </c>
      <c r="M1621" t="s">
        <v>110</v>
      </c>
      <c r="N1621" t="s">
        <v>4171</v>
      </c>
      <c r="O1621" t="s">
        <v>2969</v>
      </c>
      <c r="P1621">
        <v>8178</v>
      </c>
      <c r="Q1621">
        <v>24</v>
      </c>
      <c r="R1621">
        <v>0</v>
      </c>
      <c r="S1621">
        <v>120</v>
      </c>
      <c r="T1621">
        <v>0</v>
      </c>
      <c r="U1621">
        <v>1374</v>
      </c>
      <c r="V1621">
        <v>1374</v>
      </c>
      <c r="W1621">
        <v>120</v>
      </c>
      <c r="X1621">
        <v>0</v>
      </c>
      <c r="Y1621">
        <v>0</v>
      </c>
      <c r="Z1621">
        <v>0</v>
      </c>
      <c r="AD1621" s="1">
        <v>41728.333333333336</v>
      </c>
      <c r="AE1621" s="1">
        <v>41744.708333333336</v>
      </c>
      <c r="AG1621" s="1">
        <v>41724.333333333336</v>
      </c>
      <c r="AH1621" s="1">
        <v>41741.708333333336</v>
      </c>
      <c r="AI1621" s="1">
        <v>41724.333333333336</v>
      </c>
      <c r="AJ1621" s="1">
        <v>41741.708333333336</v>
      </c>
      <c r="AK1621" s="1">
        <v>41724.333333333336</v>
      </c>
      <c r="AL1621" s="1">
        <v>41741.708333333336</v>
      </c>
      <c r="AM1621" s="1">
        <v>41728.333333333336</v>
      </c>
      <c r="AN1621" s="1">
        <v>41744.708333333336</v>
      </c>
      <c r="AP1621" t="s">
        <v>113</v>
      </c>
      <c r="AU1621" t="s">
        <v>4172</v>
      </c>
      <c r="AY1621" t="s">
        <v>106</v>
      </c>
      <c r="AZ1621">
        <v>0</v>
      </c>
      <c r="BA1621">
        <v>0</v>
      </c>
      <c r="BD1621" s="3">
        <v>41321.661111111112</v>
      </c>
      <c r="BE1621" s="3">
        <v>41321.663888888892</v>
      </c>
      <c r="BF1621" t="s">
        <v>115</v>
      </c>
      <c r="BG1621" t="s">
        <v>115</v>
      </c>
      <c r="BH1621">
        <v>8149</v>
      </c>
      <c r="BM1621">
        <v>43550</v>
      </c>
      <c r="BR1621" t="s">
        <v>116</v>
      </c>
      <c r="BS1621" t="s">
        <v>117</v>
      </c>
      <c r="BU1621">
        <v>1</v>
      </c>
      <c r="BV1621" t="s">
        <v>118</v>
      </c>
      <c r="BX1621" t="s">
        <v>119</v>
      </c>
      <c r="BY1621" t="s">
        <v>119</v>
      </c>
      <c r="BZ1621" t="s">
        <v>119</v>
      </c>
      <c r="CA1621">
        <v>1</v>
      </c>
      <c r="CC1621" t="s">
        <v>120</v>
      </c>
      <c r="CH1621">
        <v>540</v>
      </c>
      <c r="CI1621">
        <v>35470</v>
      </c>
      <c r="CJ1621" t="s">
        <v>106</v>
      </c>
      <c r="CK1621" t="s">
        <v>106</v>
      </c>
      <c r="CL1621">
        <v>15</v>
      </c>
      <c r="CM1621" t="s">
        <v>2963</v>
      </c>
      <c r="CO1621">
        <v>124535</v>
      </c>
      <c r="CQ1621">
        <v>0</v>
      </c>
      <c r="CR1621">
        <v>0</v>
      </c>
      <c r="CS1621">
        <v>0</v>
      </c>
      <c r="CY1621" t="s">
        <v>123</v>
      </c>
      <c r="CZ1621" t="s">
        <v>124</v>
      </c>
      <c r="DD1621" t="str" cm="1">
        <f t="array" ref="DD1621">TEXT(_xlfn.SEQUENCE(1, DATEDIF(AG1621, AH1621, "m") + 1, AG1621, 30), "YYYY-APMM")</f>
        <v>2014-AP03</v>
      </c>
      <c r="DN1621">
        <f t="shared" si="50"/>
        <v>1374</v>
      </c>
      <c r="DO1621" t="str">
        <f t="shared" si="51"/>
        <v>LABOR- SUBCONTRACTOR</v>
      </c>
    </row>
    <row r="1622" spans="1:119" x14ac:dyDescent="0.35">
      <c r="A1622" t="s">
        <v>105</v>
      </c>
      <c r="B1622">
        <v>500907</v>
      </c>
      <c r="C1622">
        <v>6359</v>
      </c>
      <c r="D1622">
        <v>124536</v>
      </c>
      <c r="E1622">
        <v>13662</v>
      </c>
      <c r="F1622">
        <v>0</v>
      </c>
      <c r="G1622" t="s">
        <v>106</v>
      </c>
      <c r="H1622" t="s">
        <v>106</v>
      </c>
      <c r="I1622" t="s">
        <v>106</v>
      </c>
      <c r="J1622" t="s">
        <v>107</v>
      </c>
      <c r="K1622" t="s">
        <v>108</v>
      </c>
      <c r="L1622" t="s">
        <v>109</v>
      </c>
      <c r="M1622" t="s">
        <v>110</v>
      </c>
      <c r="N1622" t="s">
        <v>4173</v>
      </c>
      <c r="O1622" t="s">
        <v>2917</v>
      </c>
      <c r="P1622">
        <v>8178</v>
      </c>
      <c r="Q1622">
        <v>232</v>
      </c>
      <c r="R1622">
        <v>208</v>
      </c>
      <c r="S1622">
        <v>200</v>
      </c>
      <c r="T1622">
        <v>0</v>
      </c>
      <c r="U1622">
        <v>5256.25</v>
      </c>
      <c r="V1622">
        <v>5256.25</v>
      </c>
      <c r="W1622">
        <v>200</v>
      </c>
      <c r="X1622">
        <v>0</v>
      </c>
      <c r="Y1622">
        <v>0</v>
      </c>
      <c r="Z1622">
        <v>0</v>
      </c>
      <c r="AD1622" s="1">
        <v>41753.333333333336</v>
      </c>
      <c r="AE1622" s="1">
        <v>41781.708333333336</v>
      </c>
      <c r="AG1622" s="1">
        <v>41720.333333333336</v>
      </c>
      <c r="AH1622" s="1">
        <v>41748.708333333336</v>
      </c>
      <c r="AI1622" s="1">
        <v>41720.333333333336</v>
      </c>
      <c r="AJ1622" s="1">
        <v>41748.708333333336</v>
      </c>
      <c r="AK1622" s="1">
        <v>41720.333333333336</v>
      </c>
      <c r="AL1622" s="1">
        <v>41748.708333333336</v>
      </c>
      <c r="AM1622" s="1">
        <v>41753.333333333336</v>
      </c>
      <c r="AN1622" s="1">
        <v>41781.708333333336</v>
      </c>
      <c r="AP1622" t="s">
        <v>113</v>
      </c>
      <c r="AU1622" t="s">
        <v>4174</v>
      </c>
      <c r="AY1622" t="s">
        <v>106</v>
      </c>
      <c r="AZ1622">
        <v>0</v>
      </c>
      <c r="BA1622">
        <v>0</v>
      </c>
      <c r="BD1622" s="3">
        <v>41321.661111111112</v>
      </c>
      <c r="BE1622" s="3">
        <v>41321.663888888892</v>
      </c>
      <c r="BF1622" t="s">
        <v>115</v>
      </c>
      <c r="BG1622" t="s">
        <v>115</v>
      </c>
      <c r="BH1622">
        <v>8149</v>
      </c>
      <c r="BM1622">
        <v>43550</v>
      </c>
      <c r="BR1622" t="s">
        <v>116</v>
      </c>
      <c r="BS1622" t="s">
        <v>117</v>
      </c>
      <c r="BU1622">
        <v>1</v>
      </c>
      <c r="BV1622" t="s">
        <v>118</v>
      </c>
      <c r="BX1622" t="s">
        <v>119</v>
      </c>
      <c r="BY1622" t="s">
        <v>119</v>
      </c>
      <c r="BZ1622" t="s">
        <v>119</v>
      </c>
      <c r="CA1622">
        <v>1</v>
      </c>
      <c r="CC1622" t="s">
        <v>120</v>
      </c>
      <c r="CH1622">
        <v>540</v>
      </c>
      <c r="CI1622">
        <v>35470</v>
      </c>
      <c r="CJ1622" t="s">
        <v>106</v>
      </c>
      <c r="CK1622" t="s">
        <v>106</v>
      </c>
      <c r="CL1622">
        <v>15</v>
      </c>
      <c r="CM1622" t="s">
        <v>2963</v>
      </c>
      <c r="CO1622">
        <v>124535</v>
      </c>
      <c r="CQ1622">
        <v>0</v>
      </c>
      <c r="CR1622">
        <v>0</v>
      </c>
      <c r="CS1622">
        <v>0</v>
      </c>
      <c r="CY1622" t="s">
        <v>123</v>
      </c>
      <c r="CZ1622" t="s">
        <v>124</v>
      </c>
      <c r="DD1622" t="str" cm="1">
        <f t="array" ref="DD1622">TEXT(_xlfn.SEQUENCE(1, DATEDIF(AG1622, AH1622, "m") + 1, AG1622, 30), "YYYY-APMM")</f>
        <v>2014-AP03</v>
      </c>
      <c r="DN1622">
        <f t="shared" si="50"/>
        <v>5256.25</v>
      </c>
      <c r="DO1622" t="str">
        <f t="shared" si="51"/>
        <v>LABOR- SUBCONTRACTOR</v>
      </c>
    </row>
    <row r="1623" spans="1:119" x14ac:dyDescent="0.35">
      <c r="A1623" t="s">
        <v>105</v>
      </c>
      <c r="B1623">
        <v>500908</v>
      </c>
      <c r="C1623">
        <v>6359</v>
      </c>
      <c r="D1623">
        <v>124536</v>
      </c>
      <c r="E1623">
        <v>13662</v>
      </c>
      <c r="F1623">
        <v>0</v>
      </c>
      <c r="G1623" t="s">
        <v>106</v>
      </c>
      <c r="H1623" t="s">
        <v>106</v>
      </c>
      <c r="I1623" t="s">
        <v>106</v>
      </c>
      <c r="J1623" t="s">
        <v>107</v>
      </c>
      <c r="K1623" t="s">
        <v>108</v>
      </c>
      <c r="L1623" t="s">
        <v>109</v>
      </c>
      <c r="M1623" t="s">
        <v>110</v>
      </c>
      <c r="N1623" t="s">
        <v>4175</v>
      </c>
      <c r="O1623" t="s">
        <v>2920</v>
      </c>
      <c r="P1623">
        <v>8170</v>
      </c>
      <c r="Q1623">
        <v>24</v>
      </c>
      <c r="R1623">
        <v>0</v>
      </c>
      <c r="S1623">
        <v>200</v>
      </c>
      <c r="T1623">
        <v>0</v>
      </c>
      <c r="U1623">
        <v>1516</v>
      </c>
      <c r="V1623">
        <v>1516</v>
      </c>
      <c r="W1623">
        <v>200</v>
      </c>
      <c r="X1623">
        <v>0</v>
      </c>
      <c r="Y1623">
        <v>0</v>
      </c>
      <c r="Z1623">
        <v>0</v>
      </c>
      <c r="AD1623" s="1">
        <v>41737.333333333336</v>
      </c>
      <c r="AE1623" s="1">
        <v>41765.708333333336</v>
      </c>
      <c r="AG1623" s="1">
        <v>41734.333333333336</v>
      </c>
      <c r="AH1623" s="1">
        <v>41762.708333333336</v>
      </c>
      <c r="AI1623" s="1">
        <v>41734.333333333336</v>
      </c>
      <c r="AJ1623" s="1">
        <v>41762.708333333336</v>
      </c>
      <c r="AK1623" s="1">
        <v>41734.333333333336</v>
      </c>
      <c r="AL1623" s="1">
        <v>41762.708333333336</v>
      </c>
      <c r="AM1623" s="1">
        <v>41737.333333333336</v>
      </c>
      <c r="AN1623" s="1">
        <v>41765.708333333336</v>
      </c>
      <c r="AP1623" t="s">
        <v>113</v>
      </c>
      <c r="AU1623" t="s">
        <v>4176</v>
      </c>
      <c r="AY1623" t="s">
        <v>106</v>
      </c>
      <c r="AZ1623">
        <v>0</v>
      </c>
      <c r="BA1623">
        <v>0</v>
      </c>
      <c r="BD1623" s="3">
        <v>41321.661111111112</v>
      </c>
      <c r="BE1623" s="3">
        <v>41321.663888888892</v>
      </c>
      <c r="BF1623" t="s">
        <v>115</v>
      </c>
      <c r="BG1623" t="s">
        <v>115</v>
      </c>
      <c r="BH1623">
        <v>8149</v>
      </c>
      <c r="BM1623">
        <v>43470</v>
      </c>
      <c r="BR1623" t="s">
        <v>2854</v>
      </c>
      <c r="BS1623" t="s">
        <v>2855</v>
      </c>
      <c r="BU1623">
        <v>1</v>
      </c>
      <c r="BV1623" t="s">
        <v>118</v>
      </c>
      <c r="BX1623" t="s">
        <v>119</v>
      </c>
      <c r="BY1623" t="s">
        <v>119</v>
      </c>
      <c r="BZ1623" t="s">
        <v>119</v>
      </c>
      <c r="CA1623">
        <v>1</v>
      </c>
      <c r="CC1623" t="s">
        <v>120</v>
      </c>
      <c r="CH1623">
        <v>540</v>
      </c>
      <c r="CI1623">
        <v>35470</v>
      </c>
      <c r="CJ1623" t="s">
        <v>106</v>
      </c>
      <c r="CK1623" t="s">
        <v>106</v>
      </c>
      <c r="CL1623">
        <v>15</v>
      </c>
      <c r="CM1623" t="s">
        <v>2963</v>
      </c>
      <c r="CO1623">
        <v>124535</v>
      </c>
      <c r="CQ1623">
        <v>0</v>
      </c>
      <c r="CR1623">
        <v>0</v>
      </c>
      <c r="CS1623">
        <v>0</v>
      </c>
      <c r="CY1623" t="s">
        <v>123</v>
      </c>
      <c r="CZ1623" t="s">
        <v>124</v>
      </c>
      <c r="DD1623" t="str" cm="1">
        <f t="array" ref="DD1623">TEXT(_xlfn.SEQUENCE(1, DATEDIF(AG1623, AH1623, "m") + 1, AG1623, 30), "YYYY-APMM")</f>
        <v>2014-AP04</v>
      </c>
      <c r="DN1623">
        <f t="shared" si="50"/>
        <v>1516</v>
      </c>
      <c r="DO1623" t="str">
        <f t="shared" si="51"/>
        <v>TILE MASON SK</v>
      </c>
    </row>
    <row r="1624" spans="1:119" x14ac:dyDescent="0.35">
      <c r="A1624" t="s">
        <v>105</v>
      </c>
      <c r="B1624">
        <v>500909</v>
      </c>
      <c r="C1624">
        <v>6359</v>
      </c>
      <c r="D1624">
        <v>124536</v>
      </c>
      <c r="E1624">
        <v>13662</v>
      </c>
      <c r="F1624">
        <v>0</v>
      </c>
      <c r="G1624" t="s">
        <v>106</v>
      </c>
      <c r="H1624" t="s">
        <v>106</v>
      </c>
      <c r="I1624" t="s">
        <v>106</v>
      </c>
      <c r="J1624" t="s">
        <v>107</v>
      </c>
      <c r="K1624" t="s">
        <v>108</v>
      </c>
      <c r="L1624" t="s">
        <v>109</v>
      </c>
      <c r="M1624" t="s">
        <v>110</v>
      </c>
      <c r="N1624" t="s">
        <v>4177</v>
      </c>
      <c r="O1624" t="s">
        <v>2923</v>
      </c>
      <c r="P1624">
        <v>8170</v>
      </c>
      <c r="Q1624">
        <v>24</v>
      </c>
      <c r="R1624">
        <v>0</v>
      </c>
      <c r="S1624">
        <v>200</v>
      </c>
      <c r="T1624">
        <v>0</v>
      </c>
      <c r="U1624">
        <v>1341</v>
      </c>
      <c r="V1624">
        <v>1341</v>
      </c>
      <c r="W1624">
        <v>200</v>
      </c>
      <c r="X1624">
        <v>0</v>
      </c>
      <c r="Y1624">
        <v>0</v>
      </c>
      <c r="Z1624">
        <v>0</v>
      </c>
      <c r="AD1624" s="1">
        <v>41746.333333333336</v>
      </c>
      <c r="AE1624" s="1">
        <v>41774.708333333336</v>
      </c>
      <c r="AG1624" s="1">
        <v>41743.333333333336</v>
      </c>
      <c r="AH1624" s="1">
        <v>41771.708333333336</v>
      </c>
      <c r="AI1624" s="1">
        <v>41743.333333333336</v>
      </c>
      <c r="AJ1624" s="1">
        <v>41771.708333333336</v>
      </c>
      <c r="AK1624" s="1">
        <v>41743.333333333336</v>
      </c>
      <c r="AL1624" s="1">
        <v>41771.708333333336</v>
      </c>
      <c r="AM1624" s="1">
        <v>41746.333333333336</v>
      </c>
      <c r="AN1624" s="1">
        <v>41774.708333333336</v>
      </c>
      <c r="AP1624" t="s">
        <v>113</v>
      </c>
      <c r="AU1624" t="s">
        <v>4178</v>
      </c>
      <c r="AY1624" t="s">
        <v>106</v>
      </c>
      <c r="AZ1624">
        <v>0</v>
      </c>
      <c r="BA1624">
        <v>0</v>
      </c>
      <c r="BD1624" s="3">
        <v>41321.661111111112</v>
      </c>
      <c r="BE1624" s="3">
        <v>41321.663888888892</v>
      </c>
      <c r="BF1624" t="s">
        <v>115</v>
      </c>
      <c r="BG1624" t="s">
        <v>115</v>
      </c>
      <c r="BH1624">
        <v>8149</v>
      </c>
      <c r="BM1624">
        <v>43470</v>
      </c>
      <c r="BR1624" t="s">
        <v>2854</v>
      </c>
      <c r="BS1624" t="s">
        <v>2855</v>
      </c>
      <c r="BU1624">
        <v>1</v>
      </c>
      <c r="BV1624" t="s">
        <v>118</v>
      </c>
      <c r="BX1624" t="s">
        <v>119</v>
      </c>
      <c r="BY1624" t="s">
        <v>119</v>
      </c>
      <c r="BZ1624" t="s">
        <v>119</v>
      </c>
      <c r="CA1624">
        <v>1</v>
      </c>
      <c r="CC1624" t="s">
        <v>120</v>
      </c>
      <c r="CH1624">
        <v>540</v>
      </c>
      <c r="CI1624">
        <v>35470</v>
      </c>
      <c r="CJ1624" t="s">
        <v>106</v>
      </c>
      <c r="CK1624" t="s">
        <v>106</v>
      </c>
      <c r="CL1624">
        <v>15</v>
      </c>
      <c r="CM1624" t="s">
        <v>2963</v>
      </c>
      <c r="CO1624">
        <v>124535</v>
      </c>
      <c r="CQ1624">
        <v>0</v>
      </c>
      <c r="CR1624">
        <v>0</v>
      </c>
      <c r="CS1624">
        <v>0</v>
      </c>
      <c r="CY1624" t="s">
        <v>123</v>
      </c>
      <c r="CZ1624" t="s">
        <v>124</v>
      </c>
      <c r="DD1624" t="str" cm="1">
        <f t="array" ref="DD1624">TEXT(_xlfn.SEQUENCE(1, DATEDIF(AG1624, AH1624, "m") + 1, AG1624, 30), "YYYY-APMM")</f>
        <v>2014-AP04</v>
      </c>
      <c r="DN1624">
        <f t="shared" si="50"/>
        <v>1341</v>
      </c>
      <c r="DO1624" t="str">
        <f t="shared" si="51"/>
        <v>TILE MASON SK</v>
      </c>
    </row>
    <row r="1625" spans="1:119" x14ac:dyDescent="0.35">
      <c r="A1625" t="s">
        <v>105</v>
      </c>
      <c r="B1625">
        <v>500910</v>
      </c>
      <c r="C1625">
        <v>6359</v>
      </c>
      <c r="D1625">
        <v>124536</v>
      </c>
      <c r="E1625">
        <v>13662</v>
      </c>
      <c r="F1625">
        <v>0</v>
      </c>
      <c r="G1625" t="s">
        <v>106</v>
      </c>
      <c r="H1625" t="s">
        <v>106</v>
      </c>
      <c r="I1625" t="s">
        <v>106</v>
      </c>
      <c r="J1625" t="s">
        <v>107</v>
      </c>
      <c r="K1625" t="s">
        <v>108</v>
      </c>
      <c r="L1625" t="s">
        <v>109</v>
      </c>
      <c r="M1625" t="s">
        <v>110</v>
      </c>
      <c r="N1625" t="s">
        <v>4179</v>
      </c>
      <c r="O1625" t="s">
        <v>2929</v>
      </c>
      <c r="P1625">
        <v>8170</v>
      </c>
      <c r="Q1625">
        <v>176</v>
      </c>
      <c r="R1625">
        <v>152</v>
      </c>
      <c r="S1625">
        <v>120</v>
      </c>
      <c r="T1625">
        <v>0</v>
      </c>
      <c r="U1625">
        <v>931.25</v>
      </c>
      <c r="V1625">
        <v>931.25</v>
      </c>
      <c r="W1625">
        <v>120</v>
      </c>
      <c r="X1625">
        <v>0</v>
      </c>
      <c r="Y1625">
        <v>0</v>
      </c>
      <c r="Z1625">
        <v>0</v>
      </c>
      <c r="AD1625" s="1">
        <v>41786.333333333336</v>
      </c>
      <c r="AE1625" s="1">
        <v>41802.708333333336</v>
      </c>
      <c r="AG1625" s="1">
        <v>41760.333333333336</v>
      </c>
      <c r="AH1625" s="1">
        <v>41777.708333333336</v>
      </c>
      <c r="AI1625" s="1">
        <v>41760.333333333336</v>
      </c>
      <c r="AJ1625" s="1">
        <v>41777.708333333336</v>
      </c>
      <c r="AK1625" s="1">
        <v>41760.333333333336</v>
      </c>
      <c r="AL1625" s="1">
        <v>41777.708333333336</v>
      </c>
      <c r="AM1625" s="1">
        <v>41786.333333333336</v>
      </c>
      <c r="AN1625" s="1">
        <v>41802.708333333336</v>
      </c>
      <c r="AP1625" t="s">
        <v>113</v>
      </c>
      <c r="AU1625" t="s">
        <v>4180</v>
      </c>
      <c r="AY1625" t="s">
        <v>106</v>
      </c>
      <c r="AZ1625">
        <v>0</v>
      </c>
      <c r="BA1625">
        <v>0</v>
      </c>
      <c r="BD1625" s="3">
        <v>41321.661111111112</v>
      </c>
      <c r="BE1625" s="3">
        <v>41321.663888888892</v>
      </c>
      <c r="BF1625" t="s">
        <v>115</v>
      </c>
      <c r="BG1625" t="s">
        <v>115</v>
      </c>
      <c r="BH1625">
        <v>8149</v>
      </c>
      <c r="BM1625">
        <v>43470</v>
      </c>
      <c r="BR1625" t="s">
        <v>2854</v>
      </c>
      <c r="BS1625" t="s">
        <v>2855</v>
      </c>
      <c r="BU1625">
        <v>1</v>
      </c>
      <c r="BV1625" t="s">
        <v>118</v>
      </c>
      <c r="BX1625" t="s">
        <v>119</v>
      </c>
      <c r="BY1625" t="s">
        <v>119</v>
      </c>
      <c r="BZ1625" t="s">
        <v>119</v>
      </c>
      <c r="CA1625">
        <v>1</v>
      </c>
      <c r="CC1625" t="s">
        <v>120</v>
      </c>
      <c r="CH1625">
        <v>540</v>
      </c>
      <c r="CI1625">
        <v>35470</v>
      </c>
      <c r="CJ1625" t="s">
        <v>106</v>
      </c>
      <c r="CK1625" t="s">
        <v>106</v>
      </c>
      <c r="CL1625">
        <v>15</v>
      </c>
      <c r="CM1625" t="s">
        <v>2963</v>
      </c>
      <c r="CO1625">
        <v>124535</v>
      </c>
      <c r="CQ1625">
        <v>0</v>
      </c>
      <c r="CR1625">
        <v>0</v>
      </c>
      <c r="CS1625">
        <v>0</v>
      </c>
      <c r="CY1625" t="s">
        <v>123</v>
      </c>
      <c r="CZ1625" t="s">
        <v>124</v>
      </c>
      <c r="DD1625" t="str" cm="1">
        <f t="array" ref="DD1625">TEXT(_xlfn.SEQUENCE(1, DATEDIF(AG1625, AH1625, "m") + 1, AG1625, 30), "YYYY-APMM")</f>
        <v>2014-AP05</v>
      </c>
      <c r="DN1625">
        <f t="shared" si="50"/>
        <v>931.25</v>
      </c>
      <c r="DO1625" t="str">
        <f t="shared" si="51"/>
        <v>TILE MASON SK</v>
      </c>
    </row>
    <row r="1626" spans="1:119" x14ac:dyDescent="0.35">
      <c r="A1626" t="s">
        <v>105</v>
      </c>
      <c r="B1626">
        <v>500911</v>
      </c>
      <c r="C1626">
        <v>6359</v>
      </c>
      <c r="D1626">
        <v>124536</v>
      </c>
      <c r="E1626">
        <v>13662</v>
      </c>
      <c r="F1626">
        <v>0</v>
      </c>
      <c r="G1626" t="s">
        <v>106</v>
      </c>
      <c r="H1626" t="s">
        <v>106</v>
      </c>
      <c r="I1626" t="s">
        <v>106</v>
      </c>
      <c r="J1626" t="s">
        <v>107</v>
      </c>
      <c r="K1626" t="s">
        <v>108</v>
      </c>
      <c r="L1626" t="s">
        <v>109</v>
      </c>
      <c r="M1626" t="s">
        <v>110</v>
      </c>
      <c r="N1626" t="s">
        <v>4181</v>
      </c>
      <c r="O1626" t="s">
        <v>2932</v>
      </c>
      <c r="P1626">
        <v>8171</v>
      </c>
      <c r="Q1626">
        <v>112</v>
      </c>
      <c r="R1626">
        <v>88</v>
      </c>
      <c r="S1626">
        <v>160</v>
      </c>
      <c r="T1626">
        <v>0</v>
      </c>
      <c r="U1626">
        <v>850</v>
      </c>
      <c r="V1626">
        <v>850</v>
      </c>
      <c r="W1626">
        <v>160</v>
      </c>
      <c r="X1626">
        <v>0</v>
      </c>
      <c r="Y1626">
        <v>0</v>
      </c>
      <c r="Z1626">
        <v>0</v>
      </c>
      <c r="AD1626" s="1">
        <v>41780.333333333336</v>
      </c>
      <c r="AE1626" s="1">
        <v>41802.708333333336</v>
      </c>
      <c r="AG1626" s="1">
        <v>41764.333333333336</v>
      </c>
      <c r="AH1626" s="1">
        <v>41786.708333333336</v>
      </c>
      <c r="AI1626" s="1">
        <v>41764.333333333336</v>
      </c>
      <c r="AJ1626" s="1">
        <v>41786.708333333336</v>
      </c>
      <c r="AK1626" s="1">
        <v>41764.333333333336</v>
      </c>
      <c r="AL1626" s="1">
        <v>41786.708333333336</v>
      </c>
      <c r="AM1626" s="1">
        <v>41780.333333333336</v>
      </c>
      <c r="AN1626" s="1">
        <v>41802.708333333336</v>
      </c>
      <c r="AP1626" t="s">
        <v>113</v>
      </c>
      <c r="AU1626" t="s">
        <v>4182</v>
      </c>
      <c r="AY1626" t="s">
        <v>106</v>
      </c>
      <c r="AZ1626">
        <v>0</v>
      </c>
      <c r="BA1626">
        <v>0</v>
      </c>
      <c r="BD1626" s="3">
        <v>41321.661111111112</v>
      </c>
      <c r="BE1626" s="3">
        <v>41321.663888888892</v>
      </c>
      <c r="BF1626" t="s">
        <v>115</v>
      </c>
      <c r="BG1626" t="s">
        <v>115</v>
      </c>
      <c r="BH1626">
        <v>8149</v>
      </c>
      <c r="BM1626">
        <v>43480</v>
      </c>
      <c r="BR1626" t="s">
        <v>2893</v>
      </c>
      <c r="BS1626" t="s">
        <v>2894</v>
      </c>
      <c r="BU1626">
        <v>1</v>
      </c>
      <c r="BV1626" t="s">
        <v>118</v>
      </c>
      <c r="BX1626" t="s">
        <v>119</v>
      </c>
      <c r="BY1626" t="s">
        <v>119</v>
      </c>
      <c r="BZ1626" t="s">
        <v>119</v>
      </c>
      <c r="CA1626">
        <v>1</v>
      </c>
      <c r="CC1626" t="s">
        <v>120</v>
      </c>
      <c r="CH1626">
        <v>540</v>
      </c>
      <c r="CI1626">
        <v>35470</v>
      </c>
      <c r="CJ1626" t="s">
        <v>106</v>
      </c>
      <c r="CK1626" t="s">
        <v>106</v>
      </c>
      <c r="CL1626">
        <v>15</v>
      </c>
      <c r="CM1626" t="s">
        <v>2963</v>
      </c>
      <c r="CO1626">
        <v>124535</v>
      </c>
      <c r="CQ1626">
        <v>0</v>
      </c>
      <c r="CR1626">
        <v>0</v>
      </c>
      <c r="CS1626">
        <v>0</v>
      </c>
      <c r="CY1626" t="s">
        <v>123</v>
      </c>
      <c r="CZ1626" t="s">
        <v>124</v>
      </c>
      <c r="DD1626" t="str" cm="1">
        <f t="array" ref="DD1626">TEXT(_xlfn.SEQUENCE(1, DATEDIF(AG1626, AH1626, "m") + 1, AG1626, 30), "YYYY-APMM")</f>
        <v>2014-AP05</v>
      </c>
      <c r="DN1626">
        <f t="shared" si="50"/>
        <v>850</v>
      </c>
      <c r="DO1626" t="str">
        <f t="shared" si="51"/>
        <v>GRANITE MASON SK</v>
      </c>
    </row>
    <row r="1627" spans="1:119" x14ac:dyDescent="0.35">
      <c r="A1627" t="s">
        <v>105</v>
      </c>
      <c r="B1627">
        <v>500912</v>
      </c>
      <c r="C1627">
        <v>6359</v>
      </c>
      <c r="D1627">
        <v>124536</v>
      </c>
      <c r="E1627">
        <v>13662</v>
      </c>
      <c r="F1627">
        <v>0</v>
      </c>
      <c r="G1627" t="s">
        <v>106</v>
      </c>
      <c r="H1627" t="s">
        <v>106</v>
      </c>
      <c r="I1627" t="s">
        <v>106</v>
      </c>
      <c r="J1627" t="s">
        <v>107</v>
      </c>
      <c r="K1627" t="s">
        <v>108</v>
      </c>
      <c r="L1627" t="s">
        <v>109</v>
      </c>
      <c r="M1627" t="s">
        <v>110</v>
      </c>
      <c r="N1627" t="s">
        <v>4183</v>
      </c>
      <c r="O1627" t="s">
        <v>2935</v>
      </c>
      <c r="P1627">
        <v>8178</v>
      </c>
      <c r="Q1627">
        <v>24</v>
      </c>
      <c r="R1627">
        <v>0</v>
      </c>
      <c r="S1627">
        <v>160</v>
      </c>
      <c r="T1627">
        <v>0</v>
      </c>
      <c r="U1627">
        <v>1191</v>
      </c>
      <c r="V1627">
        <v>1191</v>
      </c>
      <c r="W1627">
        <v>160</v>
      </c>
      <c r="X1627">
        <v>0</v>
      </c>
      <c r="Y1627">
        <v>0</v>
      </c>
      <c r="Z1627">
        <v>0</v>
      </c>
      <c r="AD1627" s="1">
        <v>41767.333333333336</v>
      </c>
      <c r="AE1627" s="1">
        <v>41790.708333333336</v>
      </c>
      <c r="AG1627" s="1">
        <v>41764.333333333336</v>
      </c>
      <c r="AH1627" s="1">
        <v>41786.708333333336</v>
      </c>
      <c r="AI1627" s="1">
        <v>41764.333333333336</v>
      </c>
      <c r="AJ1627" s="1">
        <v>41786.708333333336</v>
      </c>
      <c r="AK1627" s="1">
        <v>41764.333333333336</v>
      </c>
      <c r="AL1627" s="1">
        <v>41786.708333333336</v>
      </c>
      <c r="AM1627" s="1">
        <v>41767.333333333336</v>
      </c>
      <c r="AN1627" s="1">
        <v>41790.708333333336</v>
      </c>
      <c r="AP1627" t="s">
        <v>113</v>
      </c>
      <c r="AU1627" t="e">
        <f>+uqFHZwMToiF42Fl7f12aw</f>
        <v>#NAME?</v>
      </c>
      <c r="AY1627" t="s">
        <v>106</v>
      </c>
      <c r="AZ1627">
        <v>0</v>
      </c>
      <c r="BA1627">
        <v>0</v>
      </c>
      <c r="BD1627" s="3">
        <v>41321.661111111112</v>
      </c>
      <c r="BE1627" s="3">
        <v>41321.663888888892</v>
      </c>
      <c r="BF1627" t="s">
        <v>115</v>
      </c>
      <c r="BG1627" t="s">
        <v>115</v>
      </c>
      <c r="BH1627">
        <v>8149</v>
      </c>
      <c r="BM1627">
        <v>43550</v>
      </c>
      <c r="BR1627" t="s">
        <v>116</v>
      </c>
      <c r="BS1627" t="s">
        <v>117</v>
      </c>
      <c r="BU1627">
        <v>1</v>
      </c>
      <c r="BV1627" t="s">
        <v>118</v>
      </c>
      <c r="BX1627" t="s">
        <v>119</v>
      </c>
      <c r="BY1627" t="s">
        <v>119</v>
      </c>
      <c r="BZ1627" t="s">
        <v>119</v>
      </c>
      <c r="CA1627">
        <v>1</v>
      </c>
      <c r="CC1627" t="s">
        <v>120</v>
      </c>
      <c r="CH1627">
        <v>540</v>
      </c>
      <c r="CI1627">
        <v>35470</v>
      </c>
      <c r="CJ1627" t="s">
        <v>106</v>
      </c>
      <c r="CK1627" t="s">
        <v>106</v>
      </c>
      <c r="CL1627">
        <v>15</v>
      </c>
      <c r="CM1627" t="s">
        <v>2963</v>
      </c>
      <c r="CO1627">
        <v>124535</v>
      </c>
      <c r="CQ1627">
        <v>0</v>
      </c>
      <c r="CR1627">
        <v>0</v>
      </c>
      <c r="CS1627">
        <v>0</v>
      </c>
      <c r="CY1627" t="s">
        <v>123</v>
      </c>
      <c r="CZ1627" t="s">
        <v>124</v>
      </c>
      <c r="DD1627" t="str" cm="1">
        <f t="array" ref="DD1627">TEXT(_xlfn.SEQUENCE(1, DATEDIF(AG1627, AH1627, "m") + 1, AG1627, 30), "YYYY-APMM")</f>
        <v>2014-AP05</v>
      </c>
      <c r="DN1627">
        <f t="shared" si="50"/>
        <v>1191</v>
      </c>
      <c r="DO1627" t="str">
        <f t="shared" si="51"/>
        <v>LABOR- SUBCONTRACTOR</v>
      </c>
    </row>
    <row r="1628" spans="1:119" x14ac:dyDescent="0.35">
      <c r="A1628" t="s">
        <v>105</v>
      </c>
      <c r="B1628">
        <v>500913</v>
      </c>
      <c r="C1628">
        <v>6359</v>
      </c>
      <c r="D1628">
        <v>124536</v>
      </c>
      <c r="E1628">
        <v>13662</v>
      </c>
      <c r="F1628">
        <v>0</v>
      </c>
      <c r="G1628" t="s">
        <v>106</v>
      </c>
      <c r="H1628" t="s">
        <v>106</v>
      </c>
      <c r="I1628" t="s">
        <v>106</v>
      </c>
      <c r="J1628" t="s">
        <v>107</v>
      </c>
      <c r="K1628" t="s">
        <v>108</v>
      </c>
      <c r="L1628" t="s">
        <v>109</v>
      </c>
      <c r="M1628" t="s">
        <v>110</v>
      </c>
      <c r="N1628" t="s">
        <v>4184</v>
      </c>
      <c r="O1628" t="s">
        <v>2941</v>
      </c>
      <c r="P1628">
        <v>8178</v>
      </c>
      <c r="Q1628">
        <v>24</v>
      </c>
      <c r="R1628">
        <v>0</v>
      </c>
      <c r="S1628">
        <v>200</v>
      </c>
      <c r="T1628">
        <v>0</v>
      </c>
      <c r="U1628">
        <v>1191</v>
      </c>
      <c r="V1628">
        <v>1191</v>
      </c>
      <c r="W1628">
        <v>200</v>
      </c>
      <c r="X1628">
        <v>0</v>
      </c>
      <c r="Y1628">
        <v>0</v>
      </c>
      <c r="Z1628">
        <v>0</v>
      </c>
      <c r="AD1628" s="1">
        <v>41779.333333333336</v>
      </c>
      <c r="AE1628" s="1">
        <v>41807.708333333336</v>
      </c>
      <c r="AG1628" s="1">
        <v>41776.333333333336</v>
      </c>
      <c r="AH1628" s="1">
        <v>41804.708333333336</v>
      </c>
      <c r="AI1628" s="1">
        <v>41776.333333333336</v>
      </c>
      <c r="AJ1628" s="1">
        <v>41804.708333333336</v>
      </c>
      <c r="AK1628" s="1">
        <v>41776.333333333336</v>
      </c>
      <c r="AL1628" s="1">
        <v>41804.708333333336</v>
      </c>
      <c r="AM1628" s="1">
        <v>41779.333333333336</v>
      </c>
      <c r="AN1628" s="1">
        <v>41807.708333333336</v>
      </c>
      <c r="AP1628" t="s">
        <v>113</v>
      </c>
      <c r="AU1628" t="s">
        <v>4185</v>
      </c>
      <c r="AY1628" t="s">
        <v>106</v>
      </c>
      <c r="AZ1628">
        <v>0</v>
      </c>
      <c r="BA1628">
        <v>0</v>
      </c>
      <c r="BD1628" s="3">
        <v>41321.661111111112</v>
      </c>
      <c r="BE1628" s="3">
        <v>41321.663888888892</v>
      </c>
      <c r="BF1628" t="s">
        <v>115</v>
      </c>
      <c r="BG1628" t="s">
        <v>115</v>
      </c>
      <c r="BH1628">
        <v>8149</v>
      </c>
      <c r="BM1628">
        <v>43550</v>
      </c>
      <c r="BR1628" t="s">
        <v>116</v>
      </c>
      <c r="BS1628" t="s">
        <v>117</v>
      </c>
      <c r="BU1628">
        <v>1</v>
      </c>
      <c r="BV1628" t="s">
        <v>118</v>
      </c>
      <c r="BX1628" t="s">
        <v>119</v>
      </c>
      <c r="BY1628" t="s">
        <v>119</v>
      </c>
      <c r="BZ1628" t="s">
        <v>119</v>
      </c>
      <c r="CA1628">
        <v>1</v>
      </c>
      <c r="CC1628" t="s">
        <v>120</v>
      </c>
      <c r="CH1628">
        <v>540</v>
      </c>
      <c r="CI1628">
        <v>35470</v>
      </c>
      <c r="CJ1628" t="s">
        <v>106</v>
      </c>
      <c r="CK1628" t="s">
        <v>106</v>
      </c>
      <c r="CL1628">
        <v>15</v>
      </c>
      <c r="CM1628" t="s">
        <v>2963</v>
      </c>
      <c r="CO1628">
        <v>124535</v>
      </c>
      <c r="CQ1628">
        <v>0</v>
      </c>
      <c r="CR1628">
        <v>0</v>
      </c>
      <c r="CS1628">
        <v>0</v>
      </c>
      <c r="CY1628" t="s">
        <v>123</v>
      </c>
      <c r="CZ1628" t="s">
        <v>124</v>
      </c>
      <c r="DD1628" t="str" cm="1">
        <f t="array" ref="DD1628">TEXT(_xlfn.SEQUENCE(1, DATEDIF(AG1628, AH1628, "m") + 1, AG1628, 30), "YYYY-APMM")</f>
        <v>2014-AP05</v>
      </c>
      <c r="DN1628">
        <f t="shared" si="50"/>
        <v>1191</v>
      </c>
      <c r="DO1628" t="str">
        <f t="shared" si="51"/>
        <v>LABOR- SUBCONTRACTOR</v>
      </c>
    </row>
    <row r="1629" spans="1:119" x14ac:dyDescent="0.35">
      <c r="A1629" t="s">
        <v>105</v>
      </c>
      <c r="B1629">
        <v>500914</v>
      </c>
      <c r="C1629">
        <v>6359</v>
      </c>
      <c r="D1629">
        <v>124536</v>
      </c>
      <c r="E1629">
        <v>13662</v>
      </c>
      <c r="F1629">
        <v>0</v>
      </c>
      <c r="G1629" t="s">
        <v>106</v>
      </c>
      <c r="H1629" t="s">
        <v>106</v>
      </c>
      <c r="I1629" t="s">
        <v>106</v>
      </c>
      <c r="J1629" t="s">
        <v>107</v>
      </c>
      <c r="K1629" t="s">
        <v>108</v>
      </c>
      <c r="L1629" t="s">
        <v>109</v>
      </c>
      <c r="M1629" t="s">
        <v>110</v>
      </c>
      <c r="N1629" t="s">
        <v>4186</v>
      </c>
      <c r="O1629" t="s">
        <v>2986</v>
      </c>
      <c r="P1629">
        <v>8178</v>
      </c>
      <c r="Q1629">
        <v>24</v>
      </c>
      <c r="R1629">
        <v>0</v>
      </c>
      <c r="S1629">
        <v>120</v>
      </c>
      <c r="T1629">
        <v>0</v>
      </c>
      <c r="U1629">
        <v>176</v>
      </c>
      <c r="V1629">
        <v>176</v>
      </c>
      <c r="W1629">
        <v>120</v>
      </c>
      <c r="X1629">
        <v>0</v>
      </c>
      <c r="Y1629">
        <v>0</v>
      </c>
      <c r="Z1629">
        <v>0</v>
      </c>
      <c r="AD1629" s="1">
        <v>41794.333333333336</v>
      </c>
      <c r="AE1629" s="1">
        <v>41811.708333333336</v>
      </c>
      <c r="AG1629" s="1">
        <v>41791.333333333336</v>
      </c>
      <c r="AH1629" s="1">
        <v>41807.708333333336</v>
      </c>
      <c r="AI1629" s="1">
        <v>41791.333333333336</v>
      </c>
      <c r="AJ1629" s="1">
        <v>41807.708333333336</v>
      </c>
      <c r="AK1629" s="1">
        <v>41791.333333333336</v>
      </c>
      <c r="AL1629" s="1">
        <v>41807.708333333336</v>
      </c>
      <c r="AM1629" s="1">
        <v>41794.333333333336</v>
      </c>
      <c r="AN1629" s="1">
        <v>41811.708333333336</v>
      </c>
      <c r="AP1629" t="s">
        <v>113</v>
      </c>
      <c r="AU1629" t="s">
        <v>4187</v>
      </c>
      <c r="AY1629" t="s">
        <v>106</v>
      </c>
      <c r="AZ1629">
        <v>0</v>
      </c>
      <c r="BA1629">
        <v>0</v>
      </c>
      <c r="BD1629" s="3">
        <v>41321.661111111112</v>
      </c>
      <c r="BE1629" s="3">
        <v>41321.663888888892</v>
      </c>
      <c r="BF1629" t="s">
        <v>115</v>
      </c>
      <c r="BG1629" t="s">
        <v>115</v>
      </c>
      <c r="BH1629">
        <v>8149</v>
      </c>
      <c r="BM1629">
        <v>43550</v>
      </c>
      <c r="BR1629" t="s">
        <v>116</v>
      </c>
      <c r="BS1629" t="s">
        <v>117</v>
      </c>
      <c r="BU1629">
        <v>1</v>
      </c>
      <c r="BV1629" t="s">
        <v>118</v>
      </c>
      <c r="BX1629" t="s">
        <v>119</v>
      </c>
      <c r="BY1629" t="s">
        <v>119</v>
      </c>
      <c r="BZ1629" t="s">
        <v>119</v>
      </c>
      <c r="CA1629">
        <v>1</v>
      </c>
      <c r="CC1629" t="s">
        <v>120</v>
      </c>
      <c r="CH1629">
        <v>540</v>
      </c>
      <c r="CI1629">
        <v>35470</v>
      </c>
      <c r="CJ1629" t="s">
        <v>106</v>
      </c>
      <c r="CK1629" t="s">
        <v>106</v>
      </c>
      <c r="CL1629">
        <v>15</v>
      </c>
      <c r="CM1629" t="s">
        <v>2963</v>
      </c>
      <c r="CO1629">
        <v>124535</v>
      </c>
      <c r="CQ1629">
        <v>0</v>
      </c>
      <c r="CR1629">
        <v>0</v>
      </c>
      <c r="CS1629">
        <v>0</v>
      </c>
      <c r="CY1629" t="s">
        <v>123</v>
      </c>
      <c r="CZ1629" t="s">
        <v>124</v>
      </c>
      <c r="DD1629" t="str" cm="1">
        <f t="array" ref="DD1629">TEXT(_xlfn.SEQUENCE(1, DATEDIF(AG1629, AH1629, "m") + 1, AG1629, 30), "YYYY-APMM")</f>
        <v>2014-AP06</v>
      </c>
      <c r="DN1629">
        <f t="shared" si="50"/>
        <v>176</v>
      </c>
      <c r="DO1629" t="str">
        <f t="shared" si="51"/>
        <v>LABOR- SUBCONTRACTOR</v>
      </c>
    </row>
    <row r="1630" spans="1:119" x14ac:dyDescent="0.35">
      <c r="A1630" t="s">
        <v>105</v>
      </c>
      <c r="B1630">
        <v>500915</v>
      </c>
      <c r="C1630">
        <v>6359</v>
      </c>
      <c r="D1630">
        <v>124536</v>
      </c>
      <c r="E1630">
        <v>13662</v>
      </c>
      <c r="F1630">
        <v>0</v>
      </c>
      <c r="G1630" t="s">
        <v>106</v>
      </c>
      <c r="H1630" t="s">
        <v>106</v>
      </c>
      <c r="I1630" t="s">
        <v>106</v>
      </c>
      <c r="J1630" t="s">
        <v>107</v>
      </c>
      <c r="K1630" t="s">
        <v>108</v>
      </c>
      <c r="L1630" t="s">
        <v>109</v>
      </c>
      <c r="M1630" t="s">
        <v>110</v>
      </c>
      <c r="N1630" t="s">
        <v>4188</v>
      </c>
      <c r="O1630" t="s">
        <v>2989</v>
      </c>
      <c r="P1630">
        <v>8178</v>
      </c>
      <c r="Q1630">
        <v>24</v>
      </c>
      <c r="R1630">
        <v>0</v>
      </c>
      <c r="S1630">
        <v>160</v>
      </c>
      <c r="T1630">
        <v>0</v>
      </c>
      <c r="U1630">
        <v>132</v>
      </c>
      <c r="V1630">
        <v>132</v>
      </c>
      <c r="W1630">
        <v>160</v>
      </c>
      <c r="X1630">
        <v>0</v>
      </c>
      <c r="Y1630">
        <v>0</v>
      </c>
      <c r="Z1630">
        <v>0</v>
      </c>
      <c r="AD1630" s="1">
        <v>41802.333333333336</v>
      </c>
      <c r="AE1630" s="1">
        <v>41825.708333333336</v>
      </c>
      <c r="AG1630" s="1">
        <v>41799.333333333336</v>
      </c>
      <c r="AH1630" s="1">
        <v>41821.708333333336</v>
      </c>
      <c r="AI1630" s="1">
        <v>41799.333333333336</v>
      </c>
      <c r="AJ1630" s="1">
        <v>41821.708333333336</v>
      </c>
      <c r="AK1630" s="1">
        <v>41799.333333333336</v>
      </c>
      <c r="AL1630" s="1">
        <v>41821.708333333336</v>
      </c>
      <c r="AM1630" s="1">
        <v>41802.333333333336</v>
      </c>
      <c r="AN1630" s="1">
        <v>41825.708333333336</v>
      </c>
      <c r="AP1630" t="s">
        <v>113</v>
      </c>
      <c r="AU1630" t="s">
        <v>4189</v>
      </c>
      <c r="AY1630" t="s">
        <v>106</v>
      </c>
      <c r="AZ1630">
        <v>0</v>
      </c>
      <c r="BA1630">
        <v>0</v>
      </c>
      <c r="BD1630" s="3">
        <v>41321.661111111112</v>
      </c>
      <c r="BE1630" s="3">
        <v>41321.663888888892</v>
      </c>
      <c r="BF1630" t="s">
        <v>115</v>
      </c>
      <c r="BG1630" t="s">
        <v>115</v>
      </c>
      <c r="BH1630">
        <v>8149</v>
      </c>
      <c r="BM1630">
        <v>43550</v>
      </c>
      <c r="BR1630" t="s">
        <v>116</v>
      </c>
      <c r="BS1630" t="s">
        <v>117</v>
      </c>
      <c r="BU1630">
        <v>1</v>
      </c>
      <c r="BV1630" t="s">
        <v>118</v>
      </c>
      <c r="BX1630" t="s">
        <v>119</v>
      </c>
      <c r="BY1630" t="s">
        <v>119</v>
      </c>
      <c r="BZ1630" t="s">
        <v>119</v>
      </c>
      <c r="CA1630">
        <v>1</v>
      </c>
      <c r="CC1630" t="s">
        <v>120</v>
      </c>
      <c r="CH1630">
        <v>540</v>
      </c>
      <c r="CI1630">
        <v>35470</v>
      </c>
      <c r="CJ1630" t="s">
        <v>106</v>
      </c>
      <c r="CK1630" t="s">
        <v>106</v>
      </c>
      <c r="CL1630">
        <v>15</v>
      </c>
      <c r="CM1630" t="s">
        <v>2963</v>
      </c>
      <c r="CO1630">
        <v>124535</v>
      </c>
      <c r="CQ1630">
        <v>0</v>
      </c>
      <c r="CR1630">
        <v>0</v>
      </c>
      <c r="CS1630">
        <v>0</v>
      </c>
      <c r="CY1630" t="s">
        <v>123</v>
      </c>
      <c r="CZ1630" t="s">
        <v>124</v>
      </c>
      <c r="DD1630" t="str" cm="1">
        <f t="array" ref="DD1630">TEXT(_xlfn.SEQUENCE(1, DATEDIF(AG1630, AH1630, "m") + 1, AG1630, 30), "YYYY-APMM")</f>
        <v>2014-AP06</v>
      </c>
      <c r="DN1630">
        <f t="shared" si="50"/>
        <v>132</v>
      </c>
      <c r="DO1630" t="str">
        <f t="shared" si="51"/>
        <v>LABOR- SUBCONTRACTOR</v>
      </c>
    </row>
    <row r="1631" spans="1:119" x14ac:dyDescent="0.35">
      <c r="A1631" t="s">
        <v>105</v>
      </c>
      <c r="B1631">
        <v>500916</v>
      </c>
      <c r="C1631">
        <v>6359</v>
      </c>
      <c r="D1631">
        <v>124536</v>
      </c>
      <c r="E1631">
        <v>13662</v>
      </c>
      <c r="F1631">
        <v>0</v>
      </c>
      <c r="G1631" t="s">
        <v>106</v>
      </c>
      <c r="H1631" t="s">
        <v>106</v>
      </c>
      <c r="I1631" t="s">
        <v>106</v>
      </c>
      <c r="J1631" t="s">
        <v>107</v>
      </c>
      <c r="K1631" t="s">
        <v>108</v>
      </c>
      <c r="L1631" t="s">
        <v>109</v>
      </c>
      <c r="M1631" t="s">
        <v>110</v>
      </c>
      <c r="N1631" t="s">
        <v>4190</v>
      </c>
      <c r="O1631" t="s">
        <v>2947</v>
      </c>
      <c r="P1631">
        <v>8178</v>
      </c>
      <c r="Q1631">
        <v>128</v>
      </c>
      <c r="R1631">
        <v>104</v>
      </c>
      <c r="S1631">
        <v>160</v>
      </c>
      <c r="T1631">
        <v>0</v>
      </c>
      <c r="U1631">
        <v>272.25</v>
      </c>
      <c r="V1631">
        <v>272.25</v>
      </c>
      <c r="W1631">
        <v>160</v>
      </c>
      <c r="X1631">
        <v>0</v>
      </c>
      <c r="Y1631">
        <v>0</v>
      </c>
      <c r="Z1631">
        <v>0</v>
      </c>
      <c r="AD1631" s="1">
        <v>41825.333333333336</v>
      </c>
      <c r="AE1631" s="1">
        <v>41847.708333333336</v>
      </c>
      <c r="AG1631" s="1">
        <v>41806.333333333336</v>
      </c>
      <c r="AH1631" s="1">
        <v>41828.708333333336</v>
      </c>
      <c r="AI1631" s="1">
        <v>41806.333333333336</v>
      </c>
      <c r="AJ1631" s="1">
        <v>41828.708333333336</v>
      </c>
      <c r="AK1631" s="1">
        <v>41806.333333333336</v>
      </c>
      <c r="AL1631" s="1">
        <v>41828.708333333336</v>
      </c>
      <c r="AM1631" s="1">
        <v>41825.333333333336</v>
      </c>
      <c r="AN1631" s="1">
        <v>41847.708333333336</v>
      </c>
      <c r="AP1631" t="s">
        <v>113</v>
      </c>
      <c r="AU1631" t="s">
        <v>4191</v>
      </c>
      <c r="AY1631" t="s">
        <v>106</v>
      </c>
      <c r="AZ1631">
        <v>0</v>
      </c>
      <c r="BA1631">
        <v>0</v>
      </c>
      <c r="BD1631" s="3">
        <v>41321.661111111112</v>
      </c>
      <c r="BE1631" s="3">
        <v>41321.663888888892</v>
      </c>
      <c r="BF1631" t="s">
        <v>115</v>
      </c>
      <c r="BG1631" t="s">
        <v>115</v>
      </c>
      <c r="BH1631">
        <v>8149</v>
      </c>
      <c r="BM1631">
        <v>43550</v>
      </c>
      <c r="BR1631" t="s">
        <v>116</v>
      </c>
      <c r="BS1631" t="s">
        <v>117</v>
      </c>
      <c r="BU1631">
        <v>1</v>
      </c>
      <c r="BV1631" t="s">
        <v>118</v>
      </c>
      <c r="BX1631" t="s">
        <v>119</v>
      </c>
      <c r="BY1631" t="s">
        <v>119</v>
      </c>
      <c r="BZ1631" t="s">
        <v>119</v>
      </c>
      <c r="CA1631">
        <v>1</v>
      </c>
      <c r="CC1631" t="s">
        <v>120</v>
      </c>
      <c r="CH1631">
        <v>540</v>
      </c>
      <c r="CI1631">
        <v>35470</v>
      </c>
      <c r="CJ1631" t="s">
        <v>106</v>
      </c>
      <c r="CK1631" t="s">
        <v>106</v>
      </c>
      <c r="CL1631">
        <v>15</v>
      </c>
      <c r="CM1631" t="s">
        <v>2963</v>
      </c>
      <c r="CO1631">
        <v>124535</v>
      </c>
      <c r="CQ1631">
        <v>0</v>
      </c>
      <c r="CR1631">
        <v>0</v>
      </c>
      <c r="CS1631">
        <v>0</v>
      </c>
      <c r="CY1631" t="s">
        <v>123</v>
      </c>
      <c r="CZ1631" t="s">
        <v>124</v>
      </c>
      <c r="DD1631" t="str" cm="1">
        <f t="array" ref="DD1631">TEXT(_xlfn.SEQUENCE(1, DATEDIF(AG1631, AH1631, "m") + 1, AG1631, 30), "YYYY-APMM")</f>
        <v>2014-AP06</v>
      </c>
      <c r="DN1631">
        <f t="shared" si="50"/>
        <v>272.25</v>
      </c>
      <c r="DO1631" t="str">
        <f t="shared" si="51"/>
        <v>LABOR- SUBCONTRACTOR</v>
      </c>
    </row>
    <row r="1632" spans="1:119" x14ac:dyDescent="0.35">
      <c r="A1632" t="s">
        <v>105</v>
      </c>
      <c r="B1632">
        <v>500917</v>
      </c>
      <c r="C1632">
        <v>6359</v>
      </c>
      <c r="D1632">
        <v>124536</v>
      </c>
      <c r="E1632">
        <v>13662</v>
      </c>
      <c r="F1632">
        <v>0</v>
      </c>
      <c r="G1632" t="s">
        <v>106</v>
      </c>
      <c r="H1632" t="s">
        <v>106</v>
      </c>
      <c r="I1632" t="s">
        <v>106</v>
      </c>
      <c r="J1632" t="s">
        <v>107</v>
      </c>
      <c r="K1632" t="s">
        <v>108</v>
      </c>
      <c r="L1632" t="s">
        <v>109</v>
      </c>
      <c r="M1632" t="s">
        <v>110</v>
      </c>
      <c r="N1632" t="s">
        <v>4192</v>
      </c>
      <c r="O1632" t="s">
        <v>2891</v>
      </c>
      <c r="P1632">
        <v>8171</v>
      </c>
      <c r="Q1632">
        <v>40</v>
      </c>
      <c r="R1632">
        <v>16</v>
      </c>
      <c r="S1632">
        <v>160</v>
      </c>
      <c r="T1632">
        <v>0</v>
      </c>
      <c r="U1632">
        <v>110</v>
      </c>
      <c r="V1632">
        <v>110</v>
      </c>
      <c r="W1632">
        <v>160</v>
      </c>
      <c r="X1632">
        <v>0</v>
      </c>
      <c r="Y1632">
        <v>0</v>
      </c>
      <c r="Z1632">
        <v>0</v>
      </c>
      <c r="AD1632" s="1">
        <v>41827.333333333336</v>
      </c>
      <c r="AE1632" s="1">
        <v>41849.708333333336</v>
      </c>
      <c r="AG1632" s="1">
        <v>41821.333333333336</v>
      </c>
      <c r="AH1632" s="1">
        <v>41843.708333333336</v>
      </c>
      <c r="AI1632" s="1">
        <v>41821.333333333336</v>
      </c>
      <c r="AJ1632" s="1">
        <v>41843.708333333336</v>
      </c>
      <c r="AK1632" s="1">
        <v>41821.333333333336</v>
      </c>
      <c r="AL1632" s="1">
        <v>41843.708333333336</v>
      </c>
      <c r="AM1632" s="1">
        <v>41827.333333333336</v>
      </c>
      <c r="AN1632" s="1">
        <v>41849.708333333336</v>
      </c>
      <c r="AP1632" t="s">
        <v>113</v>
      </c>
      <c r="AU1632" t="s">
        <v>4193</v>
      </c>
      <c r="AY1632" t="s">
        <v>106</v>
      </c>
      <c r="AZ1632">
        <v>0</v>
      </c>
      <c r="BA1632">
        <v>0</v>
      </c>
      <c r="BD1632" s="3">
        <v>41321.661111111112</v>
      </c>
      <c r="BE1632" s="3">
        <v>41321.663888888892</v>
      </c>
      <c r="BF1632" t="s">
        <v>115</v>
      </c>
      <c r="BG1632" t="s">
        <v>115</v>
      </c>
      <c r="BH1632">
        <v>8149</v>
      </c>
      <c r="BM1632">
        <v>43480</v>
      </c>
      <c r="BR1632" t="s">
        <v>2893</v>
      </c>
      <c r="BS1632" t="s">
        <v>2894</v>
      </c>
      <c r="BU1632">
        <v>1</v>
      </c>
      <c r="BV1632" t="s">
        <v>118</v>
      </c>
      <c r="BX1632" t="s">
        <v>119</v>
      </c>
      <c r="BY1632" t="s">
        <v>119</v>
      </c>
      <c r="BZ1632" t="s">
        <v>119</v>
      </c>
      <c r="CA1632">
        <v>1</v>
      </c>
      <c r="CC1632" t="s">
        <v>120</v>
      </c>
      <c r="CH1632">
        <v>540</v>
      </c>
      <c r="CI1632">
        <v>35470</v>
      </c>
      <c r="CJ1632" t="s">
        <v>106</v>
      </c>
      <c r="CK1632" t="s">
        <v>106</v>
      </c>
      <c r="CL1632">
        <v>15</v>
      </c>
      <c r="CM1632" t="s">
        <v>2963</v>
      </c>
      <c r="CO1632">
        <v>124535</v>
      </c>
      <c r="CQ1632">
        <v>0</v>
      </c>
      <c r="CR1632">
        <v>0</v>
      </c>
      <c r="CS1632">
        <v>0</v>
      </c>
      <c r="CY1632" t="s">
        <v>123</v>
      </c>
      <c r="CZ1632" t="s">
        <v>124</v>
      </c>
      <c r="DD1632" t="str" cm="1">
        <f t="array" ref="DD1632">TEXT(_xlfn.SEQUENCE(1, DATEDIF(AG1632, AH1632, "m") + 1, AG1632, 30), "YYYY-APMM")</f>
        <v>2014-AP07</v>
      </c>
      <c r="DN1632">
        <f t="shared" si="50"/>
        <v>110</v>
      </c>
      <c r="DO1632" t="str">
        <f t="shared" si="51"/>
        <v>GRANITE MASON SK</v>
      </c>
    </row>
    <row r="1633" spans="1:119" x14ac:dyDescent="0.35">
      <c r="A1633" t="s">
        <v>105</v>
      </c>
      <c r="B1633">
        <v>500918</v>
      </c>
      <c r="C1633">
        <v>6359</v>
      </c>
      <c r="D1633">
        <v>124536</v>
      </c>
      <c r="E1633">
        <v>13662</v>
      </c>
      <c r="F1633">
        <v>0</v>
      </c>
      <c r="G1633" t="s">
        <v>106</v>
      </c>
      <c r="H1633" t="s">
        <v>106</v>
      </c>
      <c r="I1633" t="s">
        <v>106</v>
      </c>
      <c r="J1633" t="s">
        <v>107</v>
      </c>
      <c r="K1633" t="s">
        <v>108</v>
      </c>
      <c r="L1633" t="s">
        <v>109</v>
      </c>
      <c r="M1633" t="s">
        <v>110</v>
      </c>
      <c r="N1633" t="s">
        <v>4194</v>
      </c>
      <c r="O1633" t="s">
        <v>2998</v>
      </c>
      <c r="P1633">
        <v>8178</v>
      </c>
      <c r="Q1633">
        <v>24</v>
      </c>
      <c r="R1633">
        <v>0</v>
      </c>
      <c r="S1633">
        <v>160</v>
      </c>
      <c r="T1633">
        <v>0</v>
      </c>
      <c r="U1633">
        <v>175</v>
      </c>
      <c r="V1633">
        <v>175</v>
      </c>
      <c r="W1633">
        <v>160</v>
      </c>
      <c r="X1633">
        <v>0</v>
      </c>
      <c r="Y1633">
        <v>0</v>
      </c>
      <c r="Z1633">
        <v>0</v>
      </c>
      <c r="AD1633" s="1">
        <v>41825.333333333336</v>
      </c>
      <c r="AE1633" s="1">
        <v>41847.708333333336</v>
      </c>
      <c r="AG1633" s="1">
        <v>41821.333333333336</v>
      </c>
      <c r="AH1633" s="1">
        <v>41843.708333333336</v>
      </c>
      <c r="AI1633" s="1">
        <v>41821.333333333336</v>
      </c>
      <c r="AJ1633" s="1">
        <v>41843.708333333336</v>
      </c>
      <c r="AK1633" s="1">
        <v>41821.333333333336</v>
      </c>
      <c r="AL1633" s="1">
        <v>41843.708333333336</v>
      </c>
      <c r="AM1633" s="1">
        <v>41825.333333333336</v>
      </c>
      <c r="AN1633" s="1">
        <v>41847.708333333336</v>
      </c>
      <c r="AP1633" t="s">
        <v>113</v>
      </c>
      <c r="AU1633" t="s">
        <v>4195</v>
      </c>
      <c r="AY1633" t="s">
        <v>106</v>
      </c>
      <c r="AZ1633">
        <v>0</v>
      </c>
      <c r="BA1633">
        <v>0</v>
      </c>
      <c r="BD1633" s="3">
        <v>41321.661111111112</v>
      </c>
      <c r="BE1633" s="3">
        <v>41321.663888888892</v>
      </c>
      <c r="BF1633" t="s">
        <v>115</v>
      </c>
      <c r="BG1633" t="s">
        <v>115</v>
      </c>
      <c r="BH1633">
        <v>8149</v>
      </c>
      <c r="BM1633">
        <v>43550</v>
      </c>
      <c r="BR1633" t="s">
        <v>116</v>
      </c>
      <c r="BS1633" t="s">
        <v>117</v>
      </c>
      <c r="BU1633">
        <v>1</v>
      </c>
      <c r="BV1633" t="s">
        <v>118</v>
      </c>
      <c r="BX1633" t="s">
        <v>119</v>
      </c>
      <c r="BY1633" t="s">
        <v>119</v>
      </c>
      <c r="BZ1633" t="s">
        <v>119</v>
      </c>
      <c r="CA1633">
        <v>1</v>
      </c>
      <c r="CC1633" t="s">
        <v>120</v>
      </c>
      <c r="CH1633">
        <v>540</v>
      </c>
      <c r="CI1633">
        <v>35470</v>
      </c>
      <c r="CJ1633" t="s">
        <v>106</v>
      </c>
      <c r="CK1633" t="s">
        <v>106</v>
      </c>
      <c r="CL1633">
        <v>15</v>
      </c>
      <c r="CM1633" t="s">
        <v>2963</v>
      </c>
      <c r="CO1633">
        <v>124535</v>
      </c>
      <c r="CQ1633">
        <v>0</v>
      </c>
      <c r="CR1633">
        <v>0</v>
      </c>
      <c r="CS1633">
        <v>0</v>
      </c>
      <c r="CY1633" t="s">
        <v>123</v>
      </c>
      <c r="CZ1633" t="s">
        <v>124</v>
      </c>
      <c r="DD1633" t="str" cm="1">
        <f t="array" ref="DD1633">TEXT(_xlfn.SEQUENCE(1, DATEDIF(AG1633, AH1633, "m") + 1, AG1633, 30), "YYYY-APMM")</f>
        <v>2014-AP07</v>
      </c>
      <c r="DN1633">
        <f t="shared" si="50"/>
        <v>175</v>
      </c>
      <c r="DO1633" t="str">
        <f t="shared" si="51"/>
        <v>LABOR- SUBCONTRACTOR</v>
      </c>
    </row>
    <row r="1634" spans="1:119" x14ac:dyDescent="0.35">
      <c r="A1634" t="s">
        <v>105</v>
      </c>
      <c r="B1634">
        <v>500919</v>
      </c>
      <c r="C1634">
        <v>6359</v>
      </c>
      <c r="D1634">
        <v>124536</v>
      </c>
      <c r="E1634">
        <v>13662</v>
      </c>
      <c r="F1634">
        <v>0</v>
      </c>
      <c r="G1634" t="s">
        <v>106</v>
      </c>
      <c r="H1634" t="s">
        <v>106</v>
      </c>
      <c r="I1634" t="s">
        <v>106</v>
      </c>
      <c r="J1634" t="s">
        <v>107</v>
      </c>
      <c r="K1634" t="s">
        <v>108</v>
      </c>
      <c r="L1634" t="s">
        <v>109</v>
      </c>
      <c r="M1634" t="s">
        <v>110</v>
      </c>
      <c r="N1634" t="s">
        <v>4196</v>
      </c>
      <c r="O1634" t="s">
        <v>2899</v>
      </c>
      <c r="P1634">
        <v>8178</v>
      </c>
      <c r="Q1634">
        <v>24</v>
      </c>
      <c r="R1634">
        <v>0</v>
      </c>
      <c r="S1634">
        <v>200</v>
      </c>
      <c r="T1634">
        <v>0</v>
      </c>
      <c r="U1634">
        <v>5256.25</v>
      </c>
      <c r="V1634">
        <v>5256.25</v>
      </c>
      <c r="W1634">
        <v>200</v>
      </c>
      <c r="X1634">
        <v>0</v>
      </c>
      <c r="Y1634">
        <v>0</v>
      </c>
      <c r="Z1634">
        <v>0</v>
      </c>
      <c r="AD1634" s="1">
        <v>41836.333333333336</v>
      </c>
      <c r="AE1634" s="1">
        <v>41868.708333333336</v>
      </c>
      <c r="AG1634" s="1">
        <v>41833.333333333336</v>
      </c>
      <c r="AH1634" s="1">
        <v>41864.708333333336</v>
      </c>
      <c r="AI1634" s="1">
        <v>41833.333333333336</v>
      </c>
      <c r="AJ1634" s="1">
        <v>41864.708333333336</v>
      </c>
      <c r="AK1634" s="1">
        <v>41833.333333333336</v>
      </c>
      <c r="AL1634" s="1">
        <v>41864.708333333336</v>
      </c>
      <c r="AM1634" s="1">
        <v>41836.333333333336</v>
      </c>
      <c r="AN1634" s="1">
        <v>41868.708333333336</v>
      </c>
      <c r="AP1634" t="s">
        <v>113</v>
      </c>
      <c r="AU1634" t="s">
        <v>4197</v>
      </c>
      <c r="AY1634" t="s">
        <v>106</v>
      </c>
      <c r="AZ1634">
        <v>0</v>
      </c>
      <c r="BA1634">
        <v>0</v>
      </c>
      <c r="BD1634" s="3">
        <v>41321.661111111112</v>
      </c>
      <c r="BE1634" s="3">
        <v>41321.663888888892</v>
      </c>
      <c r="BF1634" t="s">
        <v>115</v>
      </c>
      <c r="BG1634" t="s">
        <v>115</v>
      </c>
      <c r="BH1634">
        <v>8149</v>
      </c>
      <c r="BM1634">
        <v>43550</v>
      </c>
      <c r="BR1634" t="s">
        <v>116</v>
      </c>
      <c r="BS1634" t="s">
        <v>117</v>
      </c>
      <c r="BU1634">
        <v>1</v>
      </c>
      <c r="BV1634" t="s">
        <v>118</v>
      </c>
      <c r="BX1634" t="s">
        <v>119</v>
      </c>
      <c r="BY1634" t="s">
        <v>119</v>
      </c>
      <c r="BZ1634" t="s">
        <v>119</v>
      </c>
      <c r="CA1634">
        <v>1</v>
      </c>
      <c r="CC1634" t="s">
        <v>120</v>
      </c>
      <c r="CH1634">
        <v>540</v>
      </c>
      <c r="CI1634">
        <v>35470</v>
      </c>
      <c r="CJ1634" t="s">
        <v>106</v>
      </c>
      <c r="CK1634" t="s">
        <v>106</v>
      </c>
      <c r="CL1634">
        <v>15</v>
      </c>
      <c r="CM1634" t="s">
        <v>2963</v>
      </c>
      <c r="CO1634">
        <v>124535</v>
      </c>
      <c r="CQ1634">
        <v>0</v>
      </c>
      <c r="CR1634">
        <v>0</v>
      </c>
      <c r="CS1634">
        <v>0</v>
      </c>
      <c r="CY1634" t="s">
        <v>123</v>
      </c>
      <c r="CZ1634" t="s">
        <v>124</v>
      </c>
      <c r="DD1634" t="str" cm="1">
        <f t="array" ref="DD1634:DE1634">TEXT(_xlfn.SEQUENCE(1, DATEDIF(AG1634, AH1634, "m") + 1, AG1634, 30), "YYYY-APMM")</f>
        <v>2014-AP07</v>
      </c>
      <c r="DE1634" t="str">
        <v>2014-AP08</v>
      </c>
      <c r="DN1634">
        <f t="shared" si="50"/>
        <v>2628.125</v>
      </c>
      <c r="DO1634" t="str">
        <f t="shared" si="51"/>
        <v>LABOR- SUBCONTRACTOR</v>
      </c>
    </row>
    <row r="1635" spans="1:119" x14ac:dyDescent="0.35">
      <c r="A1635" t="s">
        <v>105</v>
      </c>
      <c r="B1635">
        <v>500920</v>
      </c>
      <c r="C1635">
        <v>6359</v>
      </c>
      <c r="D1635">
        <v>124536</v>
      </c>
      <c r="E1635">
        <v>13662</v>
      </c>
      <c r="F1635">
        <v>0</v>
      </c>
      <c r="G1635" t="s">
        <v>106</v>
      </c>
      <c r="H1635" t="s">
        <v>106</v>
      </c>
      <c r="I1635" t="s">
        <v>106</v>
      </c>
      <c r="J1635" t="s">
        <v>107</v>
      </c>
      <c r="K1635" t="s">
        <v>108</v>
      </c>
      <c r="L1635" t="s">
        <v>109</v>
      </c>
      <c r="M1635" t="s">
        <v>110</v>
      </c>
      <c r="N1635" t="s">
        <v>4198</v>
      </c>
      <c r="O1635" t="s">
        <v>2887</v>
      </c>
      <c r="P1635">
        <v>8178</v>
      </c>
      <c r="Q1635">
        <v>24</v>
      </c>
      <c r="R1635">
        <v>0</v>
      </c>
      <c r="S1635">
        <v>200</v>
      </c>
      <c r="T1635">
        <v>0</v>
      </c>
      <c r="U1635">
        <v>704</v>
      </c>
      <c r="V1635">
        <v>704</v>
      </c>
      <c r="W1635">
        <v>200</v>
      </c>
      <c r="X1635">
        <v>0</v>
      </c>
      <c r="Y1635">
        <v>0</v>
      </c>
      <c r="Z1635">
        <v>0</v>
      </c>
      <c r="AD1635" s="1">
        <v>41811.333333333336</v>
      </c>
      <c r="AE1635" s="1">
        <v>41839.708333333336</v>
      </c>
      <c r="AG1635" s="1">
        <v>41807.333333333336</v>
      </c>
      <c r="AH1635" s="1">
        <v>41835.708333333336</v>
      </c>
      <c r="AI1635" s="1">
        <v>41807.333333333336</v>
      </c>
      <c r="AJ1635" s="1">
        <v>41835.708333333336</v>
      </c>
      <c r="AK1635" s="1">
        <v>41807.333333333336</v>
      </c>
      <c r="AL1635" s="1">
        <v>41835.708333333336</v>
      </c>
      <c r="AM1635" s="1">
        <v>41811.333333333336</v>
      </c>
      <c r="AN1635" s="1">
        <v>41839.708333333336</v>
      </c>
      <c r="AP1635" t="s">
        <v>113</v>
      </c>
      <c r="AU1635" t="s">
        <v>4199</v>
      </c>
      <c r="AY1635" t="s">
        <v>106</v>
      </c>
      <c r="AZ1635">
        <v>0</v>
      </c>
      <c r="BA1635">
        <v>0</v>
      </c>
      <c r="BD1635" s="3">
        <v>41321.661111111112</v>
      </c>
      <c r="BE1635" s="3">
        <v>41321.663888888892</v>
      </c>
      <c r="BF1635" t="s">
        <v>115</v>
      </c>
      <c r="BG1635" t="s">
        <v>115</v>
      </c>
      <c r="BH1635">
        <v>8149</v>
      </c>
      <c r="BM1635">
        <v>43550</v>
      </c>
      <c r="BR1635" t="s">
        <v>116</v>
      </c>
      <c r="BS1635" t="s">
        <v>117</v>
      </c>
      <c r="BU1635">
        <v>1</v>
      </c>
      <c r="BV1635" t="s">
        <v>118</v>
      </c>
      <c r="BX1635" t="s">
        <v>119</v>
      </c>
      <c r="BY1635" t="s">
        <v>119</v>
      </c>
      <c r="BZ1635" t="s">
        <v>119</v>
      </c>
      <c r="CA1635">
        <v>1</v>
      </c>
      <c r="CC1635" t="s">
        <v>120</v>
      </c>
      <c r="CH1635">
        <v>540</v>
      </c>
      <c r="CI1635">
        <v>35470</v>
      </c>
      <c r="CJ1635" t="s">
        <v>106</v>
      </c>
      <c r="CK1635" t="s">
        <v>106</v>
      </c>
      <c r="CL1635">
        <v>15</v>
      </c>
      <c r="CM1635" t="s">
        <v>2963</v>
      </c>
      <c r="CO1635">
        <v>124535</v>
      </c>
      <c r="CQ1635">
        <v>0</v>
      </c>
      <c r="CR1635">
        <v>0</v>
      </c>
      <c r="CS1635">
        <v>0</v>
      </c>
      <c r="CY1635" t="s">
        <v>123</v>
      </c>
      <c r="CZ1635" t="s">
        <v>124</v>
      </c>
      <c r="DD1635" t="str" cm="1">
        <f t="array" ref="DD1635">TEXT(_xlfn.SEQUENCE(1, DATEDIF(AG1635, AH1635, "m") + 1, AG1635, 30), "YYYY-APMM")</f>
        <v>2014-AP06</v>
      </c>
      <c r="DN1635">
        <f t="shared" si="50"/>
        <v>704</v>
      </c>
      <c r="DO1635" t="str">
        <f t="shared" si="51"/>
        <v>LABOR- SUBCONTRACTOR</v>
      </c>
    </row>
    <row r="1636" spans="1:119" x14ac:dyDescent="0.35">
      <c r="A1636" t="s">
        <v>105</v>
      </c>
      <c r="B1636">
        <v>500921</v>
      </c>
      <c r="C1636">
        <v>6359</v>
      </c>
      <c r="D1636">
        <v>124537</v>
      </c>
      <c r="E1636">
        <v>13662</v>
      </c>
      <c r="F1636">
        <v>0</v>
      </c>
      <c r="G1636" t="s">
        <v>106</v>
      </c>
      <c r="H1636" t="s">
        <v>106</v>
      </c>
      <c r="I1636" t="s">
        <v>106</v>
      </c>
      <c r="J1636" t="s">
        <v>107</v>
      </c>
      <c r="K1636" t="s">
        <v>108</v>
      </c>
      <c r="L1636" t="s">
        <v>109</v>
      </c>
      <c r="M1636" t="s">
        <v>110</v>
      </c>
      <c r="N1636" t="s">
        <v>4200</v>
      </c>
      <c r="O1636" t="s">
        <v>2905</v>
      </c>
      <c r="P1636">
        <v>8168</v>
      </c>
      <c r="Q1636">
        <v>392</v>
      </c>
      <c r="R1636">
        <v>0</v>
      </c>
      <c r="S1636">
        <v>200</v>
      </c>
      <c r="T1636">
        <v>0</v>
      </c>
      <c r="U1636">
        <v>9262.5</v>
      </c>
      <c r="V1636">
        <v>9262.5</v>
      </c>
      <c r="W1636">
        <v>200</v>
      </c>
      <c r="X1636">
        <v>0</v>
      </c>
      <c r="Y1636">
        <v>0</v>
      </c>
      <c r="Z1636">
        <v>0</v>
      </c>
      <c r="AD1636" s="1">
        <v>41693.333333333336</v>
      </c>
      <c r="AE1636" s="1">
        <v>41721.708333333336</v>
      </c>
      <c r="AG1636" s="1">
        <v>41634.333333333336</v>
      </c>
      <c r="AH1636" s="1">
        <v>41662.708333333336</v>
      </c>
      <c r="AI1636" s="1">
        <v>41634.333333333336</v>
      </c>
      <c r="AJ1636" s="1">
        <v>41662.708333333336</v>
      </c>
      <c r="AK1636" s="1">
        <v>41634.333333333336</v>
      </c>
      <c r="AL1636" s="1">
        <v>41662.708333333336</v>
      </c>
      <c r="AM1636" s="1">
        <v>41693.333333333336</v>
      </c>
      <c r="AN1636" s="1">
        <v>41721.708333333336</v>
      </c>
      <c r="AP1636" t="s">
        <v>113</v>
      </c>
      <c r="AU1636" t="s">
        <v>4201</v>
      </c>
      <c r="AY1636" t="s">
        <v>106</v>
      </c>
      <c r="AZ1636">
        <v>0</v>
      </c>
      <c r="BA1636">
        <v>0</v>
      </c>
      <c r="BD1636" s="3">
        <v>41321.661111111112</v>
      </c>
      <c r="BE1636" s="3">
        <v>41321.663888888892</v>
      </c>
      <c r="BF1636" t="s">
        <v>115</v>
      </c>
      <c r="BG1636" t="s">
        <v>115</v>
      </c>
      <c r="BH1636">
        <v>8149</v>
      </c>
      <c r="BM1636">
        <v>43450</v>
      </c>
      <c r="BR1636" t="s">
        <v>1309</v>
      </c>
      <c r="BS1636" t="s">
        <v>1310</v>
      </c>
      <c r="BU1636">
        <v>1</v>
      </c>
      <c r="BV1636" t="s">
        <v>118</v>
      </c>
      <c r="BX1636" t="s">
        <v>119</v>
      </c>
      <c r="BY1636" t="s">
        <v>119</v>
      </c>
      <c r="BZ1636" t="s">
        <v>119</v>
      </c>
      <c r="CA1636">
        <v>1</v>
      </c>
      <c r="CC1636" t="s">
        <v>120</v>
      </c>
      <c r="CH1636">
        <v>540</v>
      </c>
      <c r="CI1636">
        <v>35460</v>
      </c>
      <c r="CJ1636" t="s">
        <v>106</v>
      </c>
      <c r="CK1636" t="s">
        <v>106</v>
      </c>
      <c r="CL1636">
        <v>10</v>
      </c>
      <c r="CM1636" t="s">
        <v>2889</v>
      </c>
      <c r="CO1636">
        <v>124535</v>
      </c>
      <c r="CQ1636">
        <v>0</v>
      </c>
      <c r="CR1636">
        <v>0</v>
      </c>
      <c r="CS1636">
        <v>0</v>
      </c>
      <c r="CY1636" t="s">
        <v>123</v>
      </c>
      <c r="CZ1636" t="s">
        <v>124</v>
      </c>
      <c r="DD1636" t="str" cm="1">
        <f t="array" ref="DD1636">TEXT(_xlfn.SEQUENCE(1, DATEDIF(AG1636, AH1636, "m") + 1, AG1636, 30), "YYYY-APMM")</f>
        <v>2013-AP12</v>
      </c>
      <c r="DN1636">
        <f t="shared" si="50"/>
        <v>9262.5</v>
      </c>
      <c r="DO1636" t="str">
        <f t="shared" si="51"/>
        <v>BLOCK MASON SK</v>
      </c>
    </row>
    <row r="1637" spans="1:119" x14ac:dyDescent="0.35">
      <c r="A1637" t="s">
        <v>105</v>
      </c>
      <c r="B1637">
        <v>500922</v>
      </c>
      <c r="C1637">
        <v>6359</v>
      </c>
      <c r="D1637">
        <v>124537</v>
      </c>
      <c r="E1637">
        <v>13662</v>
      </c>
      <c r="F1637">
        <v>0</v>
      </c>
      <c r="G1637" t="s">
        <v>106</v>
      </c>
      <c r="H1637" t="s">
        <v>106</v>
      </c>
      <c r="I1637" t="s">
        <v>106</v>
      </c>
      <c r="J1637" t="s">
        <v>107</v>
      </c>
      <c r="K1637" t="s">
        <v>108</v>
      </c>
      <c r="L1637" t="s">
        <v>109</v>
      </c>
      <c r="M1637" t="s">
        <v>110</v>
      </c>
      <c r="N1637" t="s">
        <v>4202</v>
      </c>
      <c r="O1637" t="s">
        <v>2908</v>
      </c>
      <c r="P1637">
        <v>8169</v>
      </c>
      <c r="Q1637">
        <v>392</v>
      </c>
      <c r="R1637">
        <v>0</v>
      </c>
      <c r="S1637">
        <v>200</v>
      </c>
      <c r="T1637">
        <v>0</v>
      </c>
      <c r="U1637">
        <v>11350</v>
      </c>
      <c r="V1637">
        <v>11350</v>
      </c>
      <c r="W1637">
        <v>200</v>
      </c>
      <c r="X1637">
        <v>0</v>
      </c>
      <c r="Y1637">
        <v>0</v>
      </c>
      <c r="Z1637">
        <v>0</v>
      </c>
      <c r="AD1637" s="1">
        <v>41715.333333333336</v>
      </c>
      <c r="AE1637" s="1">
        <v>41743.708333333336</v>
      </c>
      <c r="AG1637" s="1">
        <v>41657.333333333336</v>
      </c>
      <c r="AH1637" s="1">
        <v>41686.708333333336</v>
      </c>
      <c r="AI1637" s="1">
        <v>41657.333333333336</v>
      </c>
      <c r="AJ1637" s="1">
        <v>41686.708333333336</v>
      </c>
      <c r="AK1637" s="1">
        <v>41657.333333333336</v>
      </c>
      <c r="AL1637" s="1">
        <v>41686.708333333336</v>
      </c>
      <c r="AM1637" s="1">
        <v>41715.333333333336</v>
      </c>
      <c r="AN1637" s="1">
        <v>41743.708333333336</v>
      </c>
      <c r="AP1637" t="s">
        <v>113</v>
      </c>
      <c r="AU1637" t="s">
        <v>4203</v>
      </c>
      <c r="AY1637" t="s">
        <v>106</v>
      </c>
      <c r="AZ1637">
        <v>0</v>
      </c>
      <c r="BA1637">
        <v>0</v>
      </c>
      <c r="BD1637" s="3">
        <v>41321.661111111112</v>
      </c>
      <c r="BE1637" s="3">
        <v>41321.663888888892</v>
      </c>
      <c r="BF1637" t="s">
        <v>115</v>
      </c>
      <c r="BG1637" t="s">
        <v>115</v>
      </c>
      <c r="BH1637">
        <v>8149</v>
      </c>
      <c r="BM1637">
        <v>43460</v>
      </c>
      <c r="BR1637" t="s">
        <v>2848</v>
      </c>
      <c r="BS1637" t="s">
        <v>2849</v>
      </c>
      <c r="BU1637">
        <v>1</v>
      </c>
      <c r="BV1637" t="s">
        <v>118</v>
      </c>
      <c r="BX1637" t="s">
        <v>119</v>
      </c>
      <c r="BY1637" t="s">
        <v>119</v>
      </c>
      <c r="BZ1637" t="s">
        <v>119</v>
      </c>
      <c r="CA1637">
        <v>1</v>
      </c>
      <c r="CC1637" t="s">
        <v>120</v>
      </c>
      <c r="CH1637">
        <v>540</v>
      </c>
      <c r="CI1637">
        <v>35460</v>
      </c>
      <c r="CJ1637" t="s">
        <v>106</v>
      </c>
      <c r="CK1637" t="s">
        <v>106</v>
      </c>
      <c r="CL1637">
        <v>10</v>
      </c>
      <c r="CM1637" t="s">
        <v>2889</v>
      </c>
      <c r="CO1637">
        <v>124535</v>
      </c>
      <c r="CQ1637">
        <v>0</v>
      </c>
      <c r="CR1637">
        <v>0</v>
      </c>
      <c r="CS1637">
        <v>0</v>
      </c>
      <c r="CY1637" t="s">
        <v>123</v>
      </c>
      <c r="CZ1637" t="s">
        <v>124</v>
      </c>
      <c r="DD1637" t="str" cm="1">
        <f t="array" ref="DD1637">TEXT(_xlfn.SEQUENCE(1, DATEDIF(AG1637, AH1637, "m") + 1, AG1637, 30), "YYYY-APMM")</f>
        <v>2014-AP01</v>
      </c>
      <c r="DN1637">
        <f t="shared" si="50"/>
        <v>11350</v>
      </c>
      <c r="DO1637" t="str">
        <f t="shared" si="51"/>
        <v>PLASTER MASON SK</v>
      </c>
    </row>
    <row r="1638" spans="1:119" x14ac:dyDescent="0.35">
      <c r="A1638" t="s">
        <v>105</v>
      </c>
      <c r="B1638">
        <v>500923</v>
      </c>
      <c r="C1638">
        <v>6359</v>
      </c>
      <c r="D1638">
        <v>124537</v>
      </c>
      <c r="E1638">
        <v>13662</v>
      </c>
      <c r="F1638">
        <v>0</v>
      </c>
      <c r="G1638" t="s">
        <v>106</v>
      </c>
      <c r="H1638" t="s">
        <v>106</v>
      </c>
      <c r="I1638" t="s">
        <v>106</v>
      </c>
      <c r="J1638" t="s">
        <v>107</v>
      </c>
      <c r="K1638" t="s">
        <v>108</v>
      </c>
      <c r="L1638" t="s">
        <v>109</v>
      </c>
      <c r="M1638" t="s">
        <v>110</v>
      </c>
      <c r="N1638" t="s">
        <v>4204</v>
      </c>
      <c r="O1638" t="s">
        <v>2911</v>
      </c>
      <c r="P1638">
        <v>8164</v>
      </c>
      <c r="Q1638">
        <v>456</v>
      </c>
      <c r="R1638">
        <v>64</v>
      </c>
      <c r="S1638">
        <v>168</v>
      </c>
      <c r="T1638">
        <v>0</v>
      </c>
      <c r="U1638">
        <v>2171.5</v>
      </c>
      <c r="V1638">
        <v>2171.5</v>
      </c>
      <c r="W1638">
        <v>168</v>
      </c>
      <c r="X1638">
        <v>0</v>
      </c>
      <c r="Y1638">
        <v>0</v>
      </c>
      <c r="Z1638">
        <v>0</v>
      </c>
      <c r="AD1638" s="1">
        <v>41732.333333333336</v>
      </c>
      <c r="AE1638" s="1">
        <v>41756.708333333336</v>
      </c>
      <c r="AG1638" s="1">
        <v>41665.333333333336</v>
      </c>
      <c r="AH1638" s="1">
        <v>41689.708333333336</v>
      </c>
      <c r="AI1638" s="1">
        <v>41665.333333333336</v>
      </c>
      <c r="AJ1638" s="1">
        <v>41689.708333333336</v>
      </c>
      <c r="AK1638" s="1">
        <v>41665.333333333336</v>
      </c>
      <c r="AL1638" s="1">
        <v>41689.708333333336</v>
      </c>
      <c r="AM1638" s="1">
        <v>41732.333333333336</v>
      </c>
      <c r="AN1638" s="1">
        <v>41756.708333333336</v>
      </c>
      <c r="AP1638" t="s">
        <v>113</v>
      </c>
      <c r="AU1638" t="s">
        <v>4205</v>
      </c>
      <c r="AY1638" t="s">
        <v>106</v>
      </c>
      <c r="AZ1638">
        <v>0</v>
      </c>
      <c r="BA1638">
        <v>0</v>
      </c>
      <c r="BD1638" s="3">
        <v>41321.661111111112</v>
      </c>
      <c r="BE1638" s="3">
        <v>41321.663888888892</v>
      </c>
      <c r="BF1638" t="s">
        <v>115</v>
      </c>
      <c r="BG1638" t="s">
        <v>115</v>
      </c>
      <c r="BH1638">
        <v>8149</v>
      </c>
      <c r="BM1638">
        <v>43410</v>
      </c>
      <c r="BR1638" t="s">
        <v>2865</v>
      </c>
      <c r="BS1638" t="s">
        <v>2866</v>
      </c>
      <c r="BU1638">
        <v>1</v>
      </c>
      <c r="BV1638" t="s">
        <v>118</v>
      </c>
      <c r="BX1638" t="s">
        <v>119</v>
      </c>
      <c r="BY1638" t="s">
        <v>119</v>
      </c>
      <c r="BZ1638" t="s">
        <v>119</v>
      </c>
      <c r="CA1638">
        <v>1</v>
      </c>
      <c r="CC1638" t="s">
        <v>120</v>
      </c>
      <c r="CH1638">
        <v>540</v>
      </c>
      <c r="CI1638">
        <v>35460</v>
      </c>
      <c r="CJ1638" t="s">
        <v>106</v>
      </c>
      <c r="CK1638" t="s">
        <v>106</v>
      </c>
      <c r="CL1638">
        <v>10</v>
      </c>
      <c r="CM1638" t="s">
        <v>2889</v>
      </c>
      <c r="CO1638">
        <v>124535</v>
      </c>
      <c r="CQ1638">
        <v>0</v>
      </c>
      <c r="CR1638">
        <v>0</v>
      </c>
      <c r="CS1638">
        <v>0</v>
      </c>
      <c r="CY1638" t="s">
        <v>123</v>
      </c>
      <c r="CZ1638" t="s">
        <v>124</v>
      </c>
      <c r="DD1638" t="str" cm="1">
        <f t="array" ref="DD1638">TEXT(_xlfn.SEQUENCE(1, DATEDIF(AG1638, AH1638, "m") + 1, AG1638, 30), "YYYY-APMM")</f>
        <v>2014-AP01</v>
      </c>
      <c r="DN1638">
        <f t="shared" si="50"/>
        <v>2171.5</v>
      </c>
      <c r="DO1638" t="str">
        <f t="shared" si="51"/>
        <v>SCREED MASON SK</v>
      </c>
    </row>
    <row r="1639" spans="1:119" x14ac:dyDescent="0.35">
      <c r="A1639" t="s">
        <v>105</v>
      </c>
      <c r="B1639">
        <v>500924</v>
      </c>
      <c r="C1639">
        <v>6359</v>
      </c>
      <c r="D1639">
        <v>124537</v>
      </c>
      <c r="E1639">
        <v>13662</v>
      </c>
      <c r="F1639">
        <v>0</v>
      </c>
      <c r="G1639" t="s">
        <v>106</v>
      </c>
      <c r="H1639" t="s">
        <v>106</v>
      </c>
      <c r="I1639" t="s">
        <v>106</v>
      </c>
      <c r="J1639" t="s">
        <v>107</v>
      </c>
      <c r="K1639" t="s">
        <v>108</v>
      </c>
      <c r="L1639" t="s">
        <v>109</v>
      </c>
      <c r="M1639" t="s">
        <v>110</v>
      </c>
      <c r="N1639" t="s">
        <v>4206</v>
      </c>
      <c r="O1639" t="s">
        <v>2914</v>
      </c>
      <c r="P1639">
        <v>8178</v>
      </c>
      <c r="Q1639">
        <v>392</v>
      </c>
      <c r="R1639">
        <v>0</v>
      </c>
      <c r="S1639">
        <v>120</v>
      </c>
      <c r="T1639">
        <v>0</v>
      </c>
      <c r="U1639">
        <v>423.5</v>
      </c>
      <c r="V1639">
        <v>423.5</v>
      </c>
      <c r="W1639">
        <v>120</v>
      </c>
      <c r="X1639">
        <v>0</v>
      </c>
      <c r="Y1639">
        <v>0</v>
      </c>
      <c r="Z1639">
        <v>0</v>
      </c>
      <c r="AD1639" s="1">
        <v>41732.333333333336</v>
      </c>
      <c r="AE1639" s="1">
        <v>41749.708333333336</v>
      </c>
      <c r="AG1639" s="1">
        <v>41674.333333333336</v>
      </c>
      <c r="AH1639" s="1">
        <v>41692.708333333336</v>
      </c>
      <c r="AI1639" s="1">
        <v>41674.333333333336</v>
      </c>
      <c r="AJ1639" s="1">
        <v>41692.708333333336</v>
      </c>
      <c r="AK1639" s="1">
        <v>41674.333333333336</v>
      </c>
      <c r="AL1639" s="1">
        <v>41692.708333333336</v>
      </c>
      <c r="AM1639" s="1">
        <v>41732.333333333336</v>
      </c>
      <c r="AN1639" s="1">
        <v>41749.708333333336</v>
      </c>
      <c r="AP1639" t="s">
        <v>113</v>
      </c>
      <c r="AU1639" t="s">
        <v>4207</v>
      </c>
      <c r="AY1639" t="s">
        <v>106</v>
      </c>
      <c r="AZ1639">
        <v>0</v>
      </c>
      <c r="BA1639">
        <v>0</v>
      </c>
      <c r="BD1639" s="3">
        <v>41321.661111111112</v>
      </c>
      <c r="BE1639" s="3">
        <v>41321.663888888892</v>
      </c>
      <c r="BF1639" t="s">
        <v>115</v>
      </c>
      <c r="BG1639" t="s">
        <v>115</v>
      </c>
      <c r="BH1639">
        <v>8149</v>
      </c>
      <c r="BM1639">
        <v>43550</v>
      </c>
      <c r="BR1639" t="s">
        <v>116</v>
      </c>
      <c r="BS1639" t="s">
        <v>117</v>
      </c>
      <c r="BU1639">
        <v>1</v>
      </c>
      <c r="BV1639" t="s">
        <v>118</v>
      </c>
      <c r="BX1639" t="s">
        <v>119</v>
      </c>
      <c r="BY1639" t="s">
        <v>119</v>
      </c>
      <c r="BZ1639" t="s">
        <v>119</v>
      </c>
      <c r="CA1639">
        <v>1</v>
      </c>
      <c r="CC1639" t="s">
        <v>120</v>
      </c>
      <c r="CH1639">
        <v>540</v>
      </c>
      <c r="CI1639">
        <v>35460</v>
      </c>
      <c r="CJ1639" t="s">
        <v>106</v>
      </c>
      <c r="CK1639" t="s">
        <v>106</v>
      </c>
      <c r="CL1639">
        <v>10</v>
      </c>
      <c r="CM1639" t="s">
        <v>2889</v>
      </c>
      <c r="CO1639">
        <v>124535</v>
      </c>
      <c r="CQ1639">
        <v>0</v>
      </c>
      <c r="CR1639">
        <v>0</v>
      </c>
      <c r="CS1639">
        <v>0</v>
      </c>
      <c r="CY1639" t="s">
        <v>123</v>
      </c>
      <c r="CZ1639" t="s">
        <v>124</v>
      </c>
      <c r="DD1639" t="str" cm="1">
        <f t="array" ref="DD1639">TEXT(_xlfn.SEQUENCE(1, DATEDIF(AG1639, AH1639, "m") + 1, AG1639, 30), "YYYY-APMM")</f>
        <v>2014-AP02</v>
      </c>
      <c r="DN1639">
        <f t="shared" si="50"/>
        <v>423.5</v>
      </c>
      <c r="DO1639" t="str">
        <f t="shared" si="51"/>
        <v>LABOR- SUBCONTRACTOR</v>
      </c>
    </row>
    <row r="1640" spans="1:119" x14ac:dyDescent="0.35">
      <c r="A1640" t="s">
        <v>105</v>
      </c>
      <c r="B1640">
        <v>500925</v>
      </c>
      <c r="C1640">
        <v>6359</v>
      </c>
      <c r="D1640">
        <v>124537</v>
      </c>
      <c r="E1640">
        <v>13662</v>
      </c>
      <c r="F1640">
        <v>0</v>
      </c>
      <c r="G1640" t="s">
        <v>106</v>
      </c>
      <c r="H1640" t="s">
        <v>106</v>
      </c>
      <c r="I1640" t="s">
        <v>106</v>
      </c>
      <c r="J1640" t="s">
        <v>107</v>
      </c>
      <c r="K1640" t="s">
        <v>108</v>
      </c>
      <c r="L1640" t="s">
        <v>109</v>
      </c>
      <c r="M1640" t="s">
        <v>110</v>
      </c>
      <c r="N1640" t="s">
        <v>4208</v>
      </c>
      <c r="O1640" t="s">
        <v>2917</v>
      </c>
      <c r="P1640">
        <v>8178</v>
      </c>
      <c r="Q1640">
        <v>504</v>
      </c>
      <c r="R1640">
        <v>0</v>
      </c>
      <c r="S1640">
        <v>200</v>
      </c>
      <c r="T1640">
        <v>0</v>
      </c>
      <c r="U1640">
        <v>5936.25</v>
      </c>
      <c r="V1640">
        <v>5936.25</v>
      </c>
      <c r="W1640">
        <v>200</v>
      </c>
      <c r="X1640">
        <v>0</v>
      </c>
      <c r="Y1640">
        <v>0</v>
      </c>
      <c r="Z1640">
        <v>0</v>
      </c>
      <c r="AD1640" s="1">
        <v>41748.333333333336</v>
      </c>
      <c r="AE1640" s="1">
        <v>41776.708333333336</v>
      </c>
      <c r="AG1640" s="1">
        <v>41673.333333333336</v>
      </c>
      <c r="AH1640" s="1">
        <v>41702.708333333336</v>
      </c>
      <c r="AI1640" s="1">
        <v>41673.333333333336</v>
      </c>
      <c r="AJ1640" s="1">
        <v>41702.708333333336</v>
      </c>
      <c r="AK1640" s="1">
        <v>41673.333333333336</v>
      </c>
      <c r="AL1640" s="1">
        <v>41702.708333333336</v>
      </c>
      <c r="AM1640" s="1">
        <v>41748.333333333336</v>
      </c>
      <c r="AN1640" s="1">
        <v>41776.708333333336</v>
      </c>
      <c r="AP1640" t="s">
        <v>113</v>
      </c>
      <c r="AU1640" t="s">
        <v>4209</v>
      </c>
      <c r="AY1640" t="s">
        <v>106</v>
      </c>
      <c r="AZ1640">
        <v>0</v>
      </c>
      <c r="BA1640">
        <v>0</v>
      </c>
      <c r="BD1640" s="3">
        <v>41321.661111111112</v>
      </c>
      <c r="BE1640" s="3">
        <v>41321.663888888892</v>
      </c>
      <c r="BF1640" t="s">
        <v>115</v>
      </c>
      <c r="BG1640" t="s">
        <v>115</v>
      </c>
      <c r="BH1640">
        <v>8149</v>
      </c>
      <c r="BM1640">
        <v>43550</v>
      </c>
      <c r="BR1640" t="s">
        <v>116</v>
      </c>
      <c r="BS1640" t="s">
        <v>117</v>
      </c>
      <c r="BU1640">
        <v>1</v>
      </c>
      <c r="BV1640" t="s">
        <v>118</v>
      </c>
      <c r="BX1640" t="s">
        <v>119</v>
      </c>
      <c r="BY1640" t="s">
        <v>119</v>
      </c>
      <c r="BZ1640" t="s">
        <v>119</v>
      </c>
      <c r="CA1640">
        <v>1</v>
      </c>
      <c r="CC1640" t="s">
        <v>120</v>
      </c>
      <c r="CH1640">
        <v>540</v>
      </c>
      <c r="CI1640">
        <v>35460</v>
      </c>
      <c r="CJ1640" t="s">
        <v>106</v>
      </c>
      <c r="CK1640" t="s">
        <v>106</v>
      </c>
      <c r="CL1640">
        <v>10</v>
      </c>
      <c r="CM1640" t="s">
        <v>2889</v>
      </c>
      <c r="CO1640">
        <v>124535</v>
      </c>
      <c r="CQ1640">
        <v>0</v>
      </c>
      <c r="CR1640">
        <v>0</v>
      </c>
      <c r="CS1640">
        <v>0</v>
      </c>
      <c r="CY1640" t="s">
        <v>123</v>
      </c>
      <c r="CZ1640" t="s">
        <v>124</v>
      </c>
      <c r="DD1640" t="str" cm="1">
        <f t="array" ref="DD1640:DE1640">TEXT(_xlfn.SEQUENCE(1, DATEDIF(AG1640, AH1640, "m") + 1, AG1640, 30), "YYYY-APMM")</f>
        <v>2014-AP02</v>
      </c>
      <c r="DE1640" t="str">
        <v>2014-AP03</v>
      </c>
      <c r="DN1640">
        <f t="shared" si="50"/>
        <v>2968.125</v>
      </c>
      <c r="DO1640" t="str">
        <f t="shared" si="51"/>
        <v>LABOR- SUBCONTRACTOR</v>
      </c>
    </row>
    <row r="1641" spans="1:119" x14ac:dyDescent="0.35">
      <c r="A1641" t="s">
        <v>105</v>
      </c>
      <c r="B1641">
        <v>500926</v>
      </c>
      <c r="C1641">
        <v>6359</v>
      </c>
      <c r="D1641">
        <v>124537</v>
      </c>
      <c r="E1641">
        <v>13662</v>
      </c>
      <c r="F1641">
        <v>0</v>
      </c>
      <c r="G1641" t="s">
        <v>106</v>
      </c>
      <c r="H1641" t="s">
        <v>106</v>
      </c>
      <c r="I1641" t="s">
        <v>106</v>
      </c>
      <c r="J1641" t="s">
        <v>107</v>
      </c>
      <c r="K1641" t="s">
        <v>108</v>
      </c>
      <c r="L1641" t="s">
        <v>109</v>
      </c>
      <c r="M1641" t="s">
        <v>110</v>
      </c>
      <c r="N1641" t="s">
        <v>4210</v>
      </c>
      <c r="O1641" t="s">
        <v>2920</v>
      </c>
      <c r="P1641">
        <v>8170</v>
      </c>
      <c r="Q1641">
        <v>392</v>
      </c>
      <c r="R1641">
        <v>0</v>
      </c>
      <c r="S1641">
        <v>200</v>
      </c>
      <c r="T1641">
        <v>0</v>
      </c>
      <c r="U1641">
        <v>3534.75</v>
      </c>
      <c r="V1641">
        <v>3534.75</v>
      </c>
      <c r="W1641">
        <v>200</v>
      </c>
      <c r="X1641">
        <v>0</v>
      </c>
      <c r="Y1641">
        <v>0</v>
      </c>
      <c r="Z1641">
        <v>0</v>
      </c>
      <c r="AD1641" s="1">
        <v>41738.333333333336</v>
      </c>
      <c r="AE1641" s="1">
        <v>41766.708333333336</v>
      </c>
      <c r="AG1641" s="1">
        <v>41680.333333333336</v>
      </c>
      <c r="AH1641" s="1">
        <v>41709.708333333336</v>
      </c>
      <c r="AI1641" s="1">
        <v>41680.333333333336</v>
      </c>
      <c r="AJ1641" s="1">
        <v>41709.708333333336</v>
      </c>
      <c r="AK1641" s="1">
        <v>41680.333333333336</v>
      </c>
      <c r="AL1641" s="1">
        <v>41709.708333333336</v>
      </c>
      <c r="AM1641" s="1">
        <v>41738.333333333336</v>
      </c>
      <c r="AN1641" s="1">
        <v>41766.708333333336</v>
      </c>
      <c r="AP1641" t="s">
        <v>113</v>
      </c>
      <c r="AU1641" t="s">
        <v>4211</v>
      </c>
      <c r="AY1641" t="s">
        <v>106</v>
      </c>
      <c r="AZ1641">
        <v>0</v>
      </c>
      <c r="BA1641">
        <v>0</v>
      </c>
      <c r="BD1641" s="3">
        <v>41321.661111111112</v>
      </c>
      <c r="BE1641" s="3">
        <v>41321.663888888892</v>
      </c>
      <c r="BF1641" t="s">
        <v>115</v>
      </c>
      <c r="BG1641" t="s">
        <v>115</v>
      </c>
      <c r="BH1641">
        <v>8149</v>
      </c>
      <c r="BM1641">
        <v>43470</v>
      </c>
      <c r="BR1641" t="s">
        <v>2854</v>
      </c>
      <c r="BS1641" t="s">
        <v>2855</v>
      </c>
      <c r="BU1641">
        <v>1</v>
      </c>
      <c r="BV1641" t="s">
        <v>118</v>
      </c>
      <c r="BX1641" t="s">
        <v>119</v>
      </c>
      <c r="BY1641" t="s">
        <v>119</v>
      </c>
      <c r="BZ1641" t="s">
        <v>119</v>
      </c>
      <c r="CA1641">
        <v>1</v>
      </c>
      <c r="CC1641" t="s">
        <v>120</v>
      </c>
      <c r="CH1641">
        <v>540</v>
      </c>
      <c r="CI1641">
        <v>35460</v>
      </c>
      <c r="CJ1641" t="s">
        <v>106</v>
      </c>
      <c r="CK1641" t="s">
        <v>106</v>
      </c>
      <c r="CL1641">
        <v>10</v>
      </c>
      <c r="CM1641" t="s">
        <v>2889</v>
      </c>
      <c r="CO1641">
        <v>124535</v>
      </c>
      <c r="CQ1641">
        <v>0</v>
      </c>
      <c r="CR1641">
        <v>0</v>
      </c>
      <c r="CS1641">
        <v>0</v>
      </c>
      <c r="CY1641" t="s">
        <v>123</v>
      </c>
      <c r="CZ1641" t="s">
        <v>124</v>
      </c>
      <c r="DD1641" t="str" cm="1">
        <f t="array" ref="DD1641:DE1641">TEXT(_xlfn.SEQUENCE(1, DATEDIF(AG1641, AH1641, "m") + 1, AG1641, 30), "YYYY-APMM")</f>
        <v>2014-AP02</v>
      </c>
      <c r="DE1641" t="str">
        <v>2014-AP03</v>
      </c>
      <c r="DN1641">
        <f t="shared" si="50"/>
        <v>1767.375</v>
      </c>
      <c r="DO1641" t="str">
        <f t="shared" si="51"/>
        <v>TILE MASON SK</v>
      </c>
    </row>
    <row r="1642" spans="1:119" x14ac:dyDescent="0.35">
      <c r="A1642" t="s">
        <v>105</v>
      </c>
      <c r="B1642">
        <v>500927</v>
      </c>
      <c r="C1642">
        <v>6359</v>
      </c>
      <c r="D1642">
        <v>124537</v>
      </c>
      <c r="E1642">
        <v>13662</v>
      </c>
      <c r="F1642">
        <v>0</v>
      </c>
      <c r="G1642" t="s">
        <v>106</v>
      </c>
      <c r="H1642" t="s">
        <v>106</v>
      </c>
      <c r="I1642" t="s">
        <v>106</v>
      </c>
      <c r="J1642" t="s">
        <v>107</v>
      </c>
      <c r="K1642" t="s">
        <v>108</v>
      </c>
      <c r="L1642" t="s">
        <v>109</v>
      </c>
      <c r="M1642" t="s">
        <v>110</v>
      </c>
      <c r="N1642" t="s">
        <v>4212</v>
      </c>
      <c r="O1642" t="s">
        <v>2923</v>
      </c>
      <c r="P1642">
        <v>8170</v>
      </c>
      <c r="Q1642">
        <v>392</v>
      </c>
      <c r="R1642">
        <v>0</v>
      </c>
      <c r="S1642">
        <v>200</v>
      </c>
      <c r="T1642">
        <v>0</v>
      </c>
      <c r="U1642">
        <v>1918.75</v>
      </c>
      <c r="V1642">
        <v>1918.75</v>
      </c>
      <c r="W1642">
        <v>200</v>
      </c>
      <c r="X1642">
        <v>0</v>
      </c>
      <c r="Y1642">
        <v>0</v>
      </c>
      <c r="Z1642">
        <v>0</v>
      </c>
      <c r="AD1642" s="1">
        <v>41744.333333333336</v>
      </c>
      <c r="AE1642" s="1">
        <v>41772.708333333336</v>
      </c>
      <c r="AG1642" s="1">
        <v>41687.333333333336</v>
      </c>
      <c r="AH1642" s="1">
        <v>41715.708333333336</v>
      </c>
      <c r="AI1642" s="1">
        <v>41687.333333333336</v>
      </c>
      <c r="AJ1642" s="1">
        <v>41715.708333333336</v>
      </c>
      <c r="AK1642" s="1">
        <v>41687.333333333336</v>
      </c>
      <c r="AL1642" s="1">
        <v>41715.708333333336</v>
      </c>
      <c r="AM1642" s="1">
        <v>41744.333333333336</v>
      </c>
      <c r="AN1642" s="1">
        <v>41772.708333333336</v>
      </c>
      <c r="AP1642" t="s">
        <v>113</v>
      </c>
      <c r="AU1642" t="s">
        <v>4213</v>
      </c>
      <c r="AY1642" t="s">
        <v>106</v>
      </c>
      <c r="AZ1642">
        <v>0</v>
      </c>
      <c r="BA1642">
        <v>0</v>
      </c>
      <c r="BD1642" s="3">
        <v>41321.661111111112</v>
      </c>
      <c r="BE1642" s="3">
        <v>41321.663888888892</v>
      </c>
      <c r="BF1642" t="s">
        <v>115</v>
      </c>
      <c r="BG1642" t="s">
        <v>115</v>
      </c>
      <c r="BH1642">
        <v>8149</v>
      </c>
      <c r="BM1642">
        <v>43470</v>
      </c>
      <c r="BR1642" t="s">
        <v>2854</v>
      </c>
      <c r="BS1642" t="s">
        <v>2855</v>
      </c>
      <c r="BU1642">
        <v>1</v>
      </c>
      <c r="BV1642" t="s">
        <v>118</v>
      </c>
      <c r="BX1642" t="s">
        <v>119</v>
      </c>
      <c r="BY1642" t="s">
        <v>119</v>
      </c>
      <c r="BZ1642" t="s">
        <v>119</v>
      </c>
      <c r="CA1642">
        <v>1</v>
      </c>
      <c r="CC1642" t="s">
        <v>120</v>
      </c>
      <c r="CH1642">
        <v>540</v>
      </c>
      <c r="CI1642">
        <v>35460</v>
      </c>
      <c r="CJ1642" t="s">
        <v>106</v>
      </c>
      <c r="CK1642" t="s">
        <v>106</v>
      </c>
      <c r="CL1642">
        <v>10</v>
      </c>
      <c r="CM1642" t="s">
        <v>2889</v>
      </c>
      <c r="CO1642">
        <v>124535</v>
      </c>
      <c r="CQ1642">
        <v>0</v>
      </c>
      <c r="CR1642">
        <v>0</v>
      </c>
      <c r="CS1642">
        <v>0</v>
      </c>
      <c r="CY1642" t="s">
        <v>123</v>
      </c>
      <c r="CZ1642" t="s">
        <v>124</v>
      </c>
      <c r="DD1642" t="str" cm="1">
        <f t="array" ref="DD1642:DE1642">TEXT(_xlfn.SEQUENCE(1, DATEDIF(AG1642, AH1642, "m") + 1, AG1642, 30), "YYYY-APMM")</f>
        <v>2014-AP02</v>
      </c>
      <c r="DE1642" t="str">
        <v>2014-AP03</v>
      </c>
      <c r="DN1642">
        <f t="shared" si="50"/>
        <v>959.375</v>
      </c>
      <c r="DO1642" t="str">
        <f t="shared" si="51"/>
        <v>TILE MASON SK</v>
      </c>
    </row>
    <row r="1643" spans="1:119" x14ac:dyDescent="0.35">
      <c r="A1643" t="s">
        <v>105</v>
      </c>
      <c r="B1643">
        <v>500928</v>
      </c>
      <c r="C1643">
        <v>6359</v>
      </c>
      <c r="D1643">
        <v>124537</v>
      </c>
      <c r="E1643">
        <v>13662</v>
      </c>
      <c r="F1643">
        <v>0</v>
      </c>
      <c r="G1643" t="s">
        <v>106</v>
      </c>
      <c r="H1643" t="s">
        <v>106</v>
      </c>
      <c r="I1643" t="s">
        <v>106</v>
      </c>
      <c r="J1643" t="s">
        <v>107</v>
      </c>
      <c r="K1643" t="s">
        <v>108</v>
      </c>
      <c r="L1643" t="s">
        <v>109</v>
      </c>
      <c r="M1643" t="s">
        <v>110</v>
      </c>
      <c r="N1643" t="s">
        <v>4214</v>
      </c>
      <c r="O1643" t="s">
        <v>2926</v>
      </c>
      <c r="P1643">
        <v>8170</v>
      </c>
      <c r="Q1643">
        <v>456</v>
      </c>
      <c r="R1643">
        <v>0</v>
      </c>
      <c r="S1643">
        <v>120</v>
      </c>
      <c r="T1643">
        <v>0</v>
      </c>
      <c r="U1643">
        <v>700</v>
      </c>
      <c r="V1643">
        <v>700</v>
      </c>
      <c r="W1643">
        <v>120</v>
      </c>
      <c r="X1643">
        <v>0</v>
      </c>
      <c r="Y1643">
        <v>0</v>
      </c>
      <c r="Z1643">
        <v>0</v>
      </c>
      <c r="AD1643" s="1">
        <v>41780.333333333336</v>
      </c>
      <c r="AE1643" s="1">
        <v>41797.708333333336</v>
      </c>
      <c r="AG1643" s="1">
        <v>41714.333333333336</v>
      </c>
      <c r="AH1643" s="1">
        <v>41730.708333333336</v>
      </c>
      <c r="AI1643" s="1">
        <v>41714.333333333336</v>
      </c>
      <c r="AJ1643" s="1">
        <v>41730.708333333336</v>
      </c>
      <c r="AK1643" s="1">
        <v>41714.333333333336</v>
      </c>
      <c r="AL1643" s="1">
        <v>41730.708333333336</v>
      </c>
      <c r="AM1643" s="1">
        <v>41780.333333333336</v>
      </c>
      <c r="AN1643" s="1">
        <v>41797.708333333336</v>
      </c>
      <c r="AP1643" t="s">
        <v>113</v>
      </c>
      <c r="AU1643" t="s">
        <v>4215</v>
      </c>
      <c r="AY1643" t="s">
        <v>106</v>
      </c>
      <c r="AZ1643">
        <v>0</v>
      </c>
      <c r="BA1643">
        <v>0</v>
      </c>
      <c r="BD1643" s="3">
        <v>41321.661111111112</v>
      </c>
      <c r="BE1643" s="3">
        <v>41321.663888888892</v>
      </c>
      <c r="BF1643" t="s">
        <v>115</v>
      </c>
      <c r="BG1643" t="s">
        <v>115</v>
      </c>
      <c r="BH1643">
        <v>8149</v>
      </c>
      <c r="BM1643">
        <v>43470</v>
      </c>
      <c r="BR1643" t="s">
        <v>2854</v>
      </c>
      <c r="BS1643" t="s">
        <v>2855</v>
      </c>
      <c r="BU1643">
        <v>1</v>
      </c>
      <c r="BV1643" t="s">
        <v>118</v>
      </c>
      <c r="BX1643" t="s">
        <v>119</v>
      </c>
      <c r="BY1643" t="s">
        <v>119</v>
      </c>
      <c r="BZ1643" t="s">
        <v>119</v>
      </c>
      <c r="CA1643">
        <v>1</v>
      </c>
      <c r="CC1643" t="s">
        <v>120</v>
      </c>
      <c r="CH1643">
        <v>540</v>
      </c>
      <c r="CI1643">
        <v>35460</v>
      </c>
      <c r="CJ1643" t="s">
        <v>106</v>
      </c>
      <c r="CK1643" t="s">
        <v>106</v>
      </c>
      <c r="CL1643">
        <v>10</v>
      </c>
      <c r="CM1643" t="s">
        <v>2889</v>
      </c>
      <c r="CO1643">
        <v>124535</v>
      </c>
      <c r="CQ1643">
        <v>0</v>
      </c>
      <c r="CR1643">
        <v>0</v>
      </c>
      <c r="CS1643">
        <v>0</v>
      </c>
      <c r="CY1643" t="s">
        <v>123</v>
      </c>
      <c r="CZ1643" t="s">
        <v>124</v>
      </c>
      <c r="DD1643" t="str" cm="1">
        <f t="array" ref="DD1643">TEXT(_xlfn.SEQUENCE(1, DATEDIF(AG1643, AH1643, "m") + 1, AG1643, 30), "YYYY-APMM")</f>
        <v>2014-AP03</v>
      </c>
      <c r="DN1643">
        <f t="shared" si="50"/>
        <v>700</v>
      </c>
      <c r="DO1643" t="str">
        <f t="shared" si="51"/>
        <v>TILE MASON SK</v>
      </c>
    </row>
    <row r="1644" spans="1:119" x14ac:dyDescent="0.35">
      <c r="A1644" t="s">
        <v>105</v>
      </c>
      <c r="B1644">
        <v>500929</v>
      </c>
      <c r="C1644">
        <v>6359</v>
      </c>
      <c r="D1644">
        <v>124537</v>
      </c>
      <c r="E1644">
        <v>13662</v>
      </c>
      <c r="F1644">
        <v>0</v>
      </c>
      <c r="G1644" t="s">
        <v>106</v>
      </c>
      <c r="H1644" t="s">
        <v>106</v>
      </c>
      <c r="I1644" t="s">
        <v>106</v>
      </c>
      <c r="J1644" t="s">
        <v>107</v>
      </c>
      <c r="K1644" t="s">
        <v>108</v>
      </c>
      <c r="L1644" t="s">
        <v>109</v>
      </c>
      <c r="M1644" t="s">
        <v>110</v>
      </c>
      <c r="N1644" t="s">
        <v>4216</v>
      </c>
      <c r="O1644" t="s">
        <v>2929</v>
      </c>
      <c r="P1644">
        <v>8170</v>
      </c>
      <c r="Q1644">
        <v>472</v>
      </c>
      <c r="R1644">
        <v>16</v>
      </c>
      <c r="S1644">
        <v>120</v>
      </c>
      <c r="T1644">
        <v>0</v>
      </c>
      <c r="U1644">
        <v>931.25</v>
      </c>
      <c r="V1644">
        <v>931.25</v>
      </c>
      <c r="W1644">
        <v>120</v>
      </c>
      <c r="X1644">
        <v>0</v>
      </c>
      <c r="Y1644">
        <v>0</v>
      </c>
      <c r="Z1644">
        <v>0</v>
      </c>
      <c r="AD1644" s="1">
        <v>41776.333333333336</v>
      </c>
      <c r="AE1644" s="1">
        <v>41792.708333333336</v>
      </c>
      <c r="AG1644" s="1">
        <v>41707.333333333336</v>
      </c>
      <c r="AH1644" s="1">
        <v>41723.708333333336</v>
      </c>
      <c r="AI1644" s="1">
        <v>41707.333333333336</v>
      </c>
      <c r="AJ1644" s="1">
        <v>41723.708333333336</v>
      </c>
      <c r="AK1644" s="1">
        <v>41707.333333333336</v>
      </c>
      <c r="AL1644" s="1">
        <v>41723.708333333336</v>
      </c>
      <c r="AM1644" s="1">
        <v>41776.333333333336</v>
      </c>
      <c r="AN1644" s="1">
        <v>41792.708333333336</v>
      </c>
      <c r="AP1644" t="s">
        <v>113</v>
      </c>
      <c r="AU1644" t="s">
        <v>4217</v>
      </c>
      <c r="AY1644" t="s">
        <v>106</v>
      </c>
      <c r="AZ1644">
        <v>0</v>
      </c>
      <c r="BA1644">
        <v>0</v>
      </c>
      <c r="BD1644" s="3">
        <v>41321.661111111112</v>
      </c>
      <c r="BE1644" s="3">
        <v>41321.663888888892</v>
      </c>
      <c r="BF1644" t="s">
        <v>115</v>
      </c>
      <c r="BG1644" t="s">
        <v>115</v>
      </c>
      <c r="BH1644">
        <v>8149</v>
      </c>
      <c r="BM1644">
        <v>43470</v>
      </c>
      <c r="BR1644" t="s">
        <v>2854</v>
      </c>
      <c r="BS1644" t="s">
        <v>2855</v>
      </c>
      <c r="BU1644">
        <v>1</v>
      </c>
      <c r="BV1644" t="s">
        <v>118</v>
      </c>
      <c r="BX1644" t="s">
        <v>119</v>
      </c>
      <c r="BY1644" t="s">
        <v>119</v>
      </c>
      <c r="BZ1644" t="s">
        <v>119</v>
      </c>
      <c r="CA1644">
        <v>1</v>
      </c>
      <c r="CC1644" t="s">
        <v>120</v>
      </c>
      <c r="CH1644">
        <v>540</v>
      </c>
      <c r="CI1644">
        <v>35460</v>
      </c>
      <c r="CJ1644" t="s">
        <v>106</v>
      </c>
      <c r="CK1644" t="s">
        <v>106</v>
      </c>
      <c r="CL1644">
        <v>10</v>
      </c>
      <c r="CM1644" t="s">
        <v>2889</v>
      </c>
      <c r="CO1644">
        <v>124535</v>
      </c>
      <c r="CQ1644">
        <v>0</v>
      </c>
      <c r="CR1644">
        <v>0</v>
      </c>
      <c r="CS1644">
        <v>0</v>
      </c>
      <c r="CY1644" t="s">
        <v>123</v>
      </c>
      <c r="CZ1644" t="s">
        <v>124</v>
      </c>
      <c r="DD1644" t="str" cm="1">
        <f t="array" ref="DD1644">TEXT(_xlfn.SEQUENCE(1, DATEDIF(AG1644, AH1644, "m") + 1, AG1644, 30), "YYYY-APMM")</f>
        <v>2014-AP03</v>
      </c>
      <c r="DN1644">
        <f t="shared" si="50"/>
        <v>931.25</v>
      </c>
      <c r="DO1644" t="str">
        <f t="shared" si="51"/>
        <v>TILE MASON SK</v>
      </c>
    </row>
    <row r="1645" spans="1:119" x14ac:dyDescent="0.35">
      <c r="A1645" t="s">
        <v>105</v>
      </c>
      <c r="B1645">
        <v>500930</v>
      </c>
      <c r="C1645">
        <v>6359</v>
      </c>
      <c r="D1645">
        <v>124537</v>
      </c>
      <c r="E1645">
        <v>13662</v>
      </c>
      <c r="F1645">
        <v>0</v>
      </c>
      <c r="G1645" t="s">
        <v>106</v>
      </c>
      <c r="H1645" t="s">
        <v>106</v>
      </c>
      <c r="I1645" t="s">
        <v>106</v>
      </c>
      <c r="J1645" t="s">
        <v>107</v>
      </c>
      <c r="K1645" t="s">
        <v>108</v>
      </c>
      <c r="L1645" t="s">
        <v>109</v>
      </c>
      <c r="M1645" t="s">
        <v>110</v>
      </c>
      <c r="N1645" t="s">
        <v>4218</v>
      </c>
      <c r="O1645" t="s">
        <v>2932</v>
      </c>
      <c r="P1645">
        <v>8171</v>
      </c>
      <c r="Q1645">
        <v>456</v>
      </c>
      <c r="R1645">
        <v>0</v>
      </c>
      <c r="S1645">
        <v>160</v>
      </c>
      <c r="T1645">
        <v>0</v>
      </c>
      <c r="U1645">
        <v>850</v>
      </c>
      <c r="V1645">
        <v>850</v>
      </c>
      <c r="W1645">
        <v>160</v>
      </c>
      <c r="X1645">
        <v>0</v>
      </c>
      <c r="Y1645">
        <v>0</v>
      </c>
      <c r="Z1645">
        <v>0</v>
      </c>
      <c r="AD1645" s="1">
        <v>41788.333333333336</v>
      </c>
      <c r="AE1645" s="1">
        <v>41811.708333333336</v>
      </c>
      <c r="AG1645" s="1">
        <v>41722.333333333336</v>
      </c>
      <c r="AH1645" s="1">
        <v>41744.708333333336</v>
      </c>
      <c r="AI1645" s="1">
        <v>41722.333333333336</v>
      </c>
      <c r="AJ1645" s="1">
        <v>41744.708333333336</v>
      </c>
      <c r="AK1645" s="1">
        <v>41722.333333333336</v>
      </c>
      <c r="AL1645" s="1">
        <v>41744.708333333336</v>
      </c>
      <c r="AM1645" s="1">
        <v>41788.333333333336</v>
      </c>
      <c r="AN1645" s="1">
        <v>41811.708333333336</v>
      </c>
      <c r="AP1645" t="s">
        <v>113</v>
      </c>
      <c r="AU1645" t="s">
        <v>4219</v>
      </c>
      <c r="AY1645" t="s">
        <v>106</v>
      </c>
      <c r="AZ1645">
        <v>0</v>
      </c>
      <c r="BA1645">
        <v>0</v>
      </c>
      <c r="BD1645" s="3">
        <v>41321.661111111112</v>
      </c>
      <c r="BE1645" s="3">
        <v>41321.663888888892</v>
      </c>
      <c r="BF1645" t="s">
        <v>115</v>
      </c>
      <c r="BG1645" t="s">
        <v>115</v>
      </c>
      <c r="BH1645">
        <v>8149</v>
      </c>
      <c r="BM1645">
        <v>43480</v>
      </c>
      <c r="BR1645" t="s">
        <v>2893</v>
      </c>
      <c r="BS1645" t="s">
        <v>2894</v>
      </c>
      <c r="BU1645">
        <v>1</v>
      </c>
      <c r="BV1645" t="s">
        <v>118</v>
      </c>
      <c r="BX1645" t="s">
        <v>119</v>
      </c>
      <c r="BY1645" t="s">
        <v>119</v>
      </c>
      <c r="BZ1645" t="s">
        <v>119</v>
      </c>
      <c r="CA1645">
        <v>1</v>
      </c>
      <c r="CC1645" t="s">
        <v>120</v>
      </c>
      <c r="CH1645">
        <v>540</v>
      </c>
      <c r="CI1645">
        <v>35460</v>
      </c>
      <c r="CJ1645" t="s">
        <v>106</v>
      </c>
      <c r="CK1645" t="s">
        <v>106</v>
      </c>
      <c r="CL1645">
        <v>10</v>
      </c>
      <c r="CM1645" t="s">
        <v>2889</v>
      </c>
      <c r="CO1645">
        <v>124535</v>
      </c>
      <c r="CQ1645">
        <v>0</v>
      </c>
      <c r="CR1645">
        <v>0</v>
      </c>
      <c r="CS1645">
        <v>0</v>
      </c>
      <c r="CY1645" t="s">
        <v>123</v>
      </c>
      <c r="CZ1645" t="s">
        <v>124</v>
      </c>
      <c r="DD1645" t="str" cm="1">
        <f t="array" ref="DD1645">TEXT(_xlfn.SEQUENCE(1, DATEDIF(AG1645, AH1645, "m") + 1, AG1645, 30), "YYYY-APMM")</f>
        <v>2014-AP03</v>
      </c>
      <c r="DN1645">
        <f t="shared" si="50"/>
        <v>850</v>
      </c>
      <c r="DO1645" t="str">
        <f t="shared" si="51"/>
        <v>GRANITE MASON SK</v>
      </c>
    </row>
    <row r="1646" spans="1:119" x14ac:dyDescent="0.35">
      <c r="A1646" t="s">
        <v>105</v>
      </c>
      <c r="B1646">
        <v>500931</v>
      </c>
      <c r="C1646">
        <v>6359</v>
      </c>
      <c r="D1646">
        <v>124537</v>
      </c>
      <c r="E1646">
        <v>13662</v>
      </c>
      <c r="F1646">
        <v>0</v>
      </c>
      <c r="G1646" t="s">
        <v>106</v>
      </c>
      <c r="H1646" t="s">
        <v>106</v>
      </c>
      <c r="I1646" t="s">
        <v>106</v>
      </c>
      <c r="J1646" t="s">
        <v>107</v>
      </c>
      <c r="K1646" t="s">
        <v>108</v>
      </c>
      <c r="L1646" t="s">
        <v>109</v>
      </c>
      <c r="M1646" t="s">
        <v>110</v>
      </c>
      <c r="N1646" t="s">
        <v>4220</v>
      </c>
      <c r="O1646" t="s">
        <v>2935</v>
      </c>
      <c r="P1646">
        <v>8178</v>
      </c>
      <c r="Q1646">
        <v>392</v>
      </c>
      <c r="R1646">
        <v>0</v>
      </c>
      <c r="S1646">
        <v>160</v>
      </c>
      <c r="T1646">
        <v>0</v>
      </c>
      <c r="U1646">
        <v>1320.5</v>
      </c>
      <c r="V1646">
        <v>1320.5</v>
      </c>
      <c r="W1646">
        <v>160</v>
      </c>
      <c r="X1646">
        <v>0</v>
      </c>
      <c r="Y1646">
        <v>0</v>
      </c>
      <c r="Z1646">
        <v>0</v>
      </c>
      <c r="AD1646" s="1">
        <v>41762.333333333336</v>
      </c>
      <c r="AE1646" s="1">
        <v>41784.708333333336</v>
      </c>
      <c r="AG1646" s="1">
        <v>41704.333333333336</v>
      </c>
      <c r="AH1646" s="1">
        <v>41727.708333333336</v>
      </c>
      <c r="AI1646" s="1">
        <v>41704.333333333336</v>
      </c>
      <c r="AJ1646" s="1">
        <v>41727.708333333336</v>
      </c>
      <c r="AK1646" s="1">
        <v>41704.333333333336</v>
      </c>
      <c r="AL1646" s="1">
        <v>41727.708333333336</v>
      </c>
      <c r="AM1646" s="1">
        <v>41762.333333333336</v>
      </c>
      <c r="AN1646" s="1">
        <v>41784.708333333336</v>
      </c>
      <c r="AP1646" t="s">
        <v>113</v>
      </c>
      <c r="AU1646" t="s">
        <v>4221</v>
      </c>
      <c r="AY1646" t="s">
        <v>106</v>
      </c>
      <c r="AZ1646">
        <v>0</v>
      </c>
      <c r="BA1646">
        <v>0</v>
      </c>
      <c r="BD1646" s="3">
        <v>41321.661111111112</v>
      </c>
      <c r="BE1646" s="3">
        <v>41321.663888888892</v>
      </c>
      <c r="BF1646" t="s">
        <v>115</v>
      </c>
      <c r="BG1646" t="s">
        <v>115</v>
      </c>
      <c r="BH1646">
        <v>8149</v>
      </c>
      <c r="BM1646">
        <v>43550</v>
      </c>
      <c r="BR1646" t="s">
        <v>116</v>
      </c>
      <c r="BS1646" t="s">
        <v>117</v>
      </c>
      <c r="BU1646">
        <v>1</v>
      </c>
      <c r="BV1646" t="s">
        <v>118</v>
      </c>
      <c r="BX1646" t="s">
        <v>119</v>
      </c>
      <c r="BY1646" t="s">
        <v>119</v>
      </c>
      <c r="BZ1646" t="s">
        <v>119</v>
      </c>
      <c r="CA1646">
        <v>1</v>
      </c>
      <c r="CC1646" t="s">
        <v>120</v>
      </c>
      <c r="CH1646">
        <v>540</v>
      </c>
      <c r="CI1646">
        <v>35460</v>
      </c>
      <c r="CJ1646" t="s">
        <v>106</v>
      </c>
      <c r="CK1646" t="s">
        <v>106</v>
      </c>
      <c r="CL1646">
        <v>10</v>
      </c>
      <c r="CM1646" t="s">
        <v>2889</v>
      </c>
      <c r="CO1646">
        <v>124535</v>
      </c>
      <c r="CQ1646">
        <v>0</v>
      </c>
      <c r="CR1646">
        <v>0</v>
      </c>
      <c r="CS1646">
        <v>0</v>
      </c>
      <c r="CY1646" t="s">
        <v>123</v>
      </c>
      <c r="CZ1646" t="s">
        <v>124</v>
      </c>
      <c r="DD1646" t="str" cm="1">
        <f t="array" ref="DD1646">TEXT(_xlfn.SEQUENCE(1, DATEDIF(AG1646, AH1646, "m") + 1, AG1646, 30), "YYYY-APMM")</f>
        <v>2014-AP03</v>
      </c>
      <c r="DN1646">
        <f t="shared" si="50"/>
        <v>1320.5</v>
      </c>
      <c r="DO1646" t="str">
        <f t="shared" si="51"/>
        <v>LABOR- SUBCONTRACTOR</v>
      </c>
    </row>
    <row r="1647" spans="1:119" x14ac:dyDescent="0.35">
      <c r="A1647" t="s">
        <v>105</v>
      </c>
      <c r="B1647">
        <v>500932</v>
      </c>
      <c r="C1647">
        <v>6359</v>
      </c>
      <c r="D1647">
        <v>124537</v>
      </c>
      <c r="E1647">
        <v>13662</v>
      </c>
      <c r="F1647">
        <v>0</v>
      </c>
      <c r="G1647" t="s">
        <v>106</v>
      </c>
      <c r="H1647" t="s">
        <v>106</v>
      </c>
      <c r="I1647" t="s">
        <v>106</v>
      </c>
      <c r="J1647" t="s">
        <v>107</v>
      </c>
      <c r="K1647" t="s">
        <v>108</v>
      </c>
      <c r="L1647" t="s">
        <v>109</v>
      </c>
      <c r="M1647" t="s">
        <v>110</v>
      </c>
      <c r="N1647" t="s">
        <v>4222</v>
      </c>
      <c r="O1647" t="s">
        <v>2938</v>
      </c>
      <c r="P1647">
        <v>8178</v>
      </c>
      <c r="Q1647">
        <v>416</v>
      </c>
      <c r="R1647">
        <v>24</v>
      </c>
      <c r="S1647">
        <v>200</v>
      </c>
      <c r="T1647">
        <v>0</v>
      </c>
      <c r="U1647">
        <v>130</v>
      </c>
      <c r="V1647">
        <v>130</v>
      </c>
      <c r="W1647">
        <v>200</v>
      </c>
      <c r="X1647">
        <v>0</v>
      </c>
      <c r="Y1647">
        <v>0</v>
      </c>
      <c r="Z1647">
        <v>0</v>
      </c>
      <c r="AD1647" s="1">
        <v>41773.333333333336</v>
      </c>
      <c r="AE1647" s="1">
        <v>41801.708333333336</v>
      </c>
      <c r="AG1647" s="1">
        <v>41713.333333333336</v>
      </c>
      <c r="AH1647" s="1">
        <v>41741.708333333336</v>
      </c>
      <c r="AI1647" s="1">
        <v>41713.333333333336</v>
      </c>
      <c r="AJ1647" s="1">
        <v>41741.708333333336</v>
      </c>
      <c r="AK1647" s="1">
        <v>41713.333333333336</v>
      </c>
      <c r="AL1647" s="1">
        <v>41741.708333333336</v>
      </c>
      <c r="AM1647" s="1">
        <v>41773.333333333336</v>
      </c>
      <c r="AN1647" s="1">
        <v>41801.708333333336</v>
      </c>
      <c r="AP1647" t="s">
        <v>113</v>
      </c>
      <c r="AU1647" t="s">
        <v>4223</v>
      </c>
      <c r="AY1647" t="s">
        <v>106</v>
      </c>
      <c r="AZ1647">
        <v>0</v>
      </c>
      <c r="BA1647">
        <v>0</v>
      </c>
      <c r="BD1647" s="3">
        <v>41321.661111111112</v>
      </c>
      <c r="BE1647" s="3">
        <v>41321.663888888892</v>
      </c>
      <c r="BF1647" t="s">
        <v>115</v>
      </c>
      <c r="BG1647" t="s">
        <v>115</v>
      </c>
      <c r="BH1647">
        <v>8149</v>
      </c>
      <c r="BM1647">
        <v>43550</v>
      </c>
      <c r="BR1647" t="s">
        <v>116</v>
      </c>
      <c r="BS1647" t="s">
        <v>117</v>
      </c>
      <c r="BU1647">
        <v>1</v>
      </c>
      <c r="BV1647" t="s">
        <v>118</v>
      </c>
      <c r="BX1647" t="s">
        <v>119</v>
      </c>
      <c r="BY1647" t="s">
        <v>119</v>
      </c>
      <c r="BZ1647" t="s">
        <v>119</v>
      </c>
      <c r="CA1647">
        <v>1</v>
      </c>
      <c r="CC1647" t="s">
        <v>120</v>
      </c>
      <c r="CH1647">
        <v>540</v>
      </c>
      <c r="CI1647">
        <v>35460</v>
      </c>
      <c r="CJ1647" t="s">
        <v>106</v>
      </c>
      <c r="CK1647" t="s">
        <v>106</v>
      </c>
      <c r="CL1647">
        <v>10</v>
      </c>
      <c r="CM1647" t="s">
        <v>2889</v>
      </c>
      <c r="CO1647">
        <v>124535</v>
      </c>
      <c r="CQ1647">
        <v>0</v>
      </c>
      <c r="CR1647">
        <v>0</v>
      </c>
      <c r="CS1647">
        <v>0</v>
      </c>
      <c r="CY1647" t="s">
        <v>123</v>
      </c>
      <c r="CZ1647" t="s">
        <v>124</v>
      </c>
      <c r="DD1647" t="str" cm="1">
        <f t="array" ref="DD1647">TEXT(_xlfn.SEQUENCE(1, DATEDIF(AG1647, AH1647, "m") + 1, AG1647, 30), "YYYY-APMM")</f>
        <v>2014-AP03</v>
      </c>
      <c r="DN1647">
        <f t="shared" si="50"/>
        <v>130</v>
      </c>
      <c r="DO1647" t="str">
        <f t="shared" si="51"/>
        <v>LABOR- SUBCONTRACTOR</v>
      </c>
    </row>
    <row r="1648" spans="1:119" x14ac:dyDescent="0.35">
      <c r="A1648" t="s">
        <v>105</v>
      </c>
      <c r="B1648">
        <v>500933</v>
      </c>
      <c r="C1648">
        <v>6359</v>
      </c>
      <c r="D1648">
        <v>124537</v>
      </c>
      <c r="E1648">
        <v>13662</v>
      </c>
      <c r="F1648">
        <v>0</v>
      </c>
      <c r="G1648" t="s">
        <v>106</v>
      </c>
      <c r="H1648" t="s">
        <v>106</v>
      </c>
      <c r="I1648" t="s">
        <v>106</v>
      </c>
      <c r="J1648" t="s">
        <v>107</v>
      </c>
      <c r="K1648" t="s">
        <v>108</v>
      </c>
      <c r="L1648" t="s">
        <v>109</v>
      </c>
      <c r="M1648" t="s">
        <v>110</v>
      </c>
      <c r="N1648" t="s">
        <v>4224</v>
      </c>
      <c r="O1648" t="s">
        <v>2941</v>
      </c>
      <c r="P1648">
        <v>8178</v>
      </c>
      <c r="Q1648">
        <v>392</v>
      </c>
      <c r="R1648">
        <v>0</v>
      </c>
      <c r="S1648">
        <v>200</v>
      </c>
      <c r="T1648">
        <v>0</v>
      </c>
      <c r="U1648">
        <v>1216.3</v>
      </c>
      <c r="V1648">
        <v>1216.3</v>
      </c>
      <c r="W1648">
        <v>200</v>
      </c>
      <c r="X1648">
        <v>0</v>
      </c>
      <c r="Y1648">
        <v>0</v>
      </c>
      <c r="Z1648">
        <v>0</v>
      </c>
      <c r="AD1648" s="1">
        <v>41773.333333333336</v>
      </c>
      <c r="AE1648" s="1">
        <v>41801.708333333336</v>
      </c>
      <c r="AG1648" s="1">
        <v>41716.333333333336</v>
      </c>
      <c r="AH1648" s="1">
        <v>41744.708333333336</v>
      </c>
      <c r="AI1648" s="1">
        <v>41716.333333333336</v>
      </c>
      <c r="AJ1648" s="1">
        <v>41744.708333333336</v>
      </c>
      <c r="AK1648" s="1">
        <v>41716.333333333336</v>
      </c>
      <c r="AL1648" s="1">
        <v>41744.708333333336</v>
      </c>
      <c r="AM1648" s="1">
        <v>41773.333333333336</v>
      </c>
      <c r="AN1648" s="1">
        <v>41801.708333333336</v>
      </c>
      <c r="AP1648" t="s">
        <v>113</v>
      </c>
      <c r="AU1648" t="s">
        <v>4225</v>
      </c>
      <c r="AY1648" t="s">
        <v>106</v>
      </c>
      <c r="AZ1648">
        <v>0</v>
      </c>
      <c r="BA1648">
        <v>0</v>
      </c>
      <c r="BD1648" s="3">
        <v>41321.661111111112</v>
      </c>
      <c r="BE1648" s="3">
        <v>41328.377083333333</v>
      </c>
      <c r="BF1648" t="s">
        <v>115</v>
      </c>
      <c r="BG1648" t="s">
        <v>115</v>
      </c>
      <c r="BH1648">
        <v>8149</v>
      </c>
      <c r="BM1648">
        <v>43550</v>
      </c>
      <c r="BR1648" t="s">
        <v>116</v>
      </c>
      <c r="BS1648" t="s">
        <v>117</v>
      </c>
      <c r="BU1648">
        <v>1</v>
      </c>
      <c r="BV1648" t="s">
        <v>118</v>
      </c>
      <c r="BX1648" t="s">
        <v>119</v>
      </c>
      <c r="BY1648" t="s">
        <v>119</v>
      </c>
      <c r="BZ1648" t="s">
        <v>119</v>
      </c>
      <c r="CA1648">
        <v>1</v>
      </c>
      <c r="CC1648" t="s">
        <v>120</v>
      </c>
      <c r="CH1648">
        <v>540</v>
      </c>
      <c r="CI1648">
        <v>35460</v>
      </c>
      <c r="CJ1648" t="s">
        <v>106</v>
      </c>
      <c r="CK1648" t="s">
        <v>106</v>
      </c>
      <c r="CL1648">
        <v>10</v>
      </c>
      <c r="CM1648" t="s">
        <v>2889</v>
      </c>
      <c r="CO1648">
        <v>124535</v>
      </c>
      <c r="CQ1648">
        <v>0</v>
      </c>
      <c r="CR1648">
        <v>0</v>
      </c>
      <c r="CS1648">
        <v>0</v>
      </c>
      <c r="CY1648" t="s">
        <v>123</v>
      </c>
      <c r="CZ1648" t="s">
        <v>124</v>
      </c>
      <c r="DD1648" t="str" cm="1">
        <f t="array" ref="DD1648">TEXT(_xlfn.SEQUENCE(1, DATEDIF(AG1648, AH1648, "m") + 1, AG1648, 30), "YYYY-APMM")</f>
        <v>2014-AP03</v>
      </c>
      <c r="DN1648">
        <f t="shared" si="50"/>
        <v>1216.3</v>
      </c>
      <c r="DO1648" t="str">
        <f t="shared" si="51"/>
        <v>LABOR- SUBCONTRACTOR</v>
      </c>
    </row>
    <row r="1649" spans="1:119" x14ac:dyDescent="0.35">
      <c r="A1649" t="s">
        <v>105</v>
      </c>
      <c r="B1649">
        <v>500934</v>
      </c>
      <c r="C1649">
        <v>6359</v>
      </c>
      <c r="D1649">
        <v>124537</v>
      </c>
      <c r="E1649">
        <v>13662</v>
      </c>
      <c r="F1649">
        <v>0</v>
      </c>
      <c r="G1649" t="s">
        <v>106</v>
      </c>
      <c r="H1649" t="s">
        <v>106</v>
      </c>
      <c r="I1649" t="s">
        <v>106</v>
      </c>
      <c r="J1649" t="s">
        <v>107</v>
      </c>
      <c r="K1649" t="s">
        <v>108</v>
      </c>
      <c r="L1649" t="s">
        <v>109</v>
      </c>
      <c r="M1649" t="s">
        <v>110</v>
      </c>
      <c r="N1649" t="s">
        <v>4226</v>
      </c>
      <c r="O1649" t="s">
        <v>2944</v>
      </c>
      <c r="P1649">
        <v>8178</v>
      </c>
      <c r="Q1649">
        <v>456</v>
      </c>
      <c r="R1649">
        <v>0</v>
      </c>
      <c r="S1649">
        <v>120</v>
      </c>
      <c r="T1649">
        <v>0</v>
      </c>
      <c r="U1649">
        <v>660</v>
      </c>
      <c r="V1649">
        <v>660</v>
      </c>
      <c r="W1649">
        <v>120</v>
      </c>
      <c r="X1649">
        <v>0</v>
      </c>
      <c r="Y1649">
        <v>0</v>
      </c>
      <c r="Z1649">
        <v>0</v>
      </c>
      <c r="AD1649" s="1">
        <v>41802.333333333336</v>
      </c>
      <c r="AE1649" s="1">
        <v>41819.708333333336</v>
      </c>
      <c r="AG1649" s="1">
        <v>41736.333333333336</v>
      </c>
      <c r="AH1649" s="1">
        <v>41752.708333333336</v>
      </c>
      <c r="AI1649" s="1">
        <v>41736.333333333336</v>
      </c>
      <c r="AJ1649" s="1">
        <v>41752.708333333336</v>
      </c>
      <c r="AK1649" s="1">
        <v>41736.333333333336</v>
      </c>
      <c r="AL1649" s="1">
        <v>41752.708333333336</v>
      </c>
      <c r="AM1649" s="1">
        <v>41802.333333333336</v>
      </c>
      <c r="AN1649" s="1">
        <v>41819.708333333336</v>
      </c>
      <c r="AP1649" t="s">
        <v>113</v>
      </c>
      <c r="AU1649" t="s">
        <v>4227</v>
      </c>
      <c r="AY1649" t="s">
        <v>106</v>
      </c>
      <c r="AZ1649">
        <v>0</v>
      </c>
      <c r="BA1649">
        <v>0</v>
      </c>
      <c r="BD1649" s="3">
        <v>41321.661111111112</v>
      </c>
      <c r="BE1649" s="3">
        <v>41321.663888888892</v>
      </c>
      <c r="BF1649" t="s">
        <v>115</v>
      </c>
      <c r="BG1649" t="s">
        <v>115</v>
      </c>
      <c r="BH1649">
        <v>8149</v>
      </c>
      <c r="BM1649">
        <v>43550</v>
      </c>
      <c r="BR1649" t="s">
        <v>116</v>
      </c>
      <c r="BS1649" t="s">
        <v>117</v>
      </c>
      <c r="BU1649">
        <v>1</v>
      </c>
      <c r="BV1649" t="s">
        <v>118</v>
      </c>
      <c r="BX1649" t="s">
        <v>119</v>
      </c>
      <c r="BY1649" t="s">
        <v>119</v>
      </c>
      <c r="BZ1649" t="s">
        <v>119</v>
      </c>
      <c r="CA1649">
        <v>1</v>
      </c>
      <c r="CC1649" t="s">
        <v>120</v>
      </c>
      <c r="CH1649">
        <v>540</v>
      </c>
      <c r="CI1649">
        <v>35460</v>
      </c>
      <c r="CJ1649" t="s">
        <v>106</v>
      </c>
      <c r="CK1649" t="s">
        <v>106</v>
      </c>
      <c r="CL1649">
        <v>10</v>
      </c>
      <c r="CM1649" t="s">
        <v>2889</v>
      </c>
      <c r="CO1649">
        <v>124535</v>
      </c>
      <c r="CQ1649">
        <v>0</v>
      </c>
      <c r="CR1649">
        <v>0</v>
      </c>
      <c r="CS1649">
        <v>0</v>
      </c>
      <c r="CY1649" t="s">
        <v>123</v>
      </c>
      <c r="CZ1649" t="s">
        <v>124</v>
      </c>
      <c r="DD1649" t="str" cm="1">
        <f t="array" ref="DD1649">TEXT(_xlfn.SEQUENCE(1, DATEDIF(AG1649, AH1649, "m") + 1, AG1649, 30), "YYYY-APMM")</f>
        <v>2014-AP04</v>
      </c>
      <c r="DN1649">
        <f t="shared" si="50"/>
        <v>660</v>
      </c>
      <c r="DO1649" t="str">
        <f t="shared" si="51"/>
        <v>LABOR- SUBCONTRACTOR</v>
      </c>
    </row>
    <row r="1650" spans="1:119" x14ac:dyDescent="0.35">
      <c r="A1650" t="s">
        <v>105</v>
      </c>
      <c r="B1650">
        <v>500935</v>
      </c>
      <c r="C1650">
        <v>6359</v>
      </c>
      <c r="D1650">
        <v>124537</v>
      </c>
      <c r="E1650">
        <v>13662</v>
      </c>
      <c r="F1650">
        <v>0</v>
      </c>
      <c r="G1650" t="s">
        <v>106</v>
      </c>
      <c r="H1650" t="s">
        <v>106</v>
      </c>
      <c r="I1650" t="s">
        <v>106</v>
      </c>
      <c r="J1650" t="s">
        <v>107</v>
      </c>
      <c r="K1650" t="s">
        <v>108</v>
      </c>
      <c r="L1650" t="s">
        <v>109</v>
      </c>
      <c r="M1650" t="s">
        <v>110</v>
      </c>
      <c r="N1650" t="s">
        <v>4228</v>
      </c>
      <c r="O1650" t="s">
        <v>2902</v>
      </c>
      <c r="P1650">
        <v>8178</v>
      </c>
      <c r="Q1650">
        <v>456</v>
      </c>
      <c r="R1650">
        <v>0</v>
      </c>
      <c r="S1650">
        <v>120</v>
      </c>
      <c r="T1650">
        <v>0</v>
      </c>
      <c r="U1650">
        <v>88</v>
      </c>
      <c r="V1650">
        <v>88</v>
      </c>
      <c r="W1650">
        <v>120</v>
      </c>
      <c r="X1650">
        <v>0</v>
      </c>
      <c r="Y1650">
        <v>0</v>
      </c>
      <c r="Z1650">
        <v>0</v>
      </c>
      <c r="AD1650" s="1">
        <v>41808.333333333336</v>
      </c>
      <c r="AE1650" s="1">
        <v>41825.708333333336</v>
      </c>
      <c r="AG1650" s="1">
        <v>41742.333333333336</v>
      </c>
      <c r="AH1650" s="1">
        <v>41758.708333333336</v>
      </c>
      <c r="AI1650" s="1">
        <v>41742.333333333336</v>
      </c>
      <c r="AJ1650" s="1">
        <v>41758.708333333336</v>
      </c>
      <c r="AK1650" s="1">
        <v>41742.333333333336</v>
      </c>
      <c r="AL1650" s="1">
        <v>41758.708333333336</v>
      </c>
      <c r="AM1650" s="1">
        <v>41808.333333333336</v>
      </c>
      <c r="AN1650" s="1">
        <v>41825.708333333336</v>
      </c>
      <c r="AP1650" t="s">
        <v>113</v>
      </c>
      <c r="AU1650" t="s">
        <v>4229</v>
      </c>
      <c r="AY1650" t="s">
        <v>106</v>
      </c>
      <c r="AZ1650">
        <v>0</v>
      </c>
      <c r="BA1650">
        <v>0</v>
      </c>
      <c r="BD1650" s="3">
        <v>41321.661111111112</v>
      </c>
      <c r="BE1650" s="3">
        <v>41321.663888888892</v>
      </c>
      <c r="BF1650" t="s">
        <v>115</v>
      </c>
      <c r="BG1650" t="s">
        <v>115</v>
      </c>
      <c r="BH1650">
        <v>8149</v>
      </c>
      <c r="BM1650">
        <v>43550</v>
      </c>
      <c r="BR1650" t="s">
        <v>116</v>
      </c>
      <c r="BS1650" t="s">
        <v>117</v>
      </c>
      <c r="BU1650">
        <v>1</v>
      </c>
      <c r="BV1650" t="s">
        <v>118</v>
      </c>
      <c r="BX1650" t="s">
        <v>119</v>
      </c>
      <c r="BY1650" t="s">
        <v>119</v>
      </c>
      <c r="BZ1650" t="s">
        <v>119</v>
      </c>
      <c r="CA1650">
        <v>1</v>
      </c>
      <c r="CC1650" t="s">
        <v>120</v>
      </c>
      <c r="CH1650">
        <v>540</v>
      </c>
      <c r="CI1650">
        <v>35460</v>
      </c>
      <c r="CJ1650" t="s">
        <v>106</v>
      </c>
      <c r="CK1650" t="s">
        <v>106</v>
      </c>
      <c r="CL1650">
        <v>10</v>
      </c>
      <c r="CM1650" t="s">
        <v>2889</v>
      </c>
      <c r="CO1650">
        <v>124535</v>
      </c>
      <c r="CQ1650">
        <v>0</v>
      </c>
      <c r="CR1650">
        <v>0</v>
      </c>
      <c r="CS1650">
        <v>0</v>
      </c>
      <c r="CY1650" t="s">
        <v>123</v>
      </c>
      <c r="CZ1650" t="s">
        <v>124</v>
      </c>
      <c r="DD1650" t="str" cm="1">
        <f t="array" ref="DD1650">TEXT(_xlfn.SEQUENCE(1, DATEDIF(AG1650, AH1650, "m") + 1, AG1650, 30), "YYYY-APMM")</f>
        <v>2014-AP04</v>
      </c>
      <c r="DN1650">
        <f t="shared" si="50"/>
        <v>88</v>
      </c>
      <c r="DO1650" t="str">
        <f t="shared" si="51"/>
        <v>LABOR- SUBCONTRACTOR</v>
      </c>
    </row>
    <row r="1651" spans="1:119" x14ac:dyDescent="0.35">
      <c r="A1651" t="s">
        <v>105</v>
      </c>
      <c r="B1651">
        <v>500936</v>
      </c>
      <c r="C1651">
        <v>6359</v>
      </c>
      <c r="D1651">
        <v>124537</v>
      </c>
      <c r="E1651">
        <v>13662</v>
      </c>
      <c r="F1651">
        <v>0</v>
      </c>
      <c r="G1651" t="s">
        <v>106</v>
      </c>
      <c r="H1651" t="s">
        <v>106</v>
      </c>
      <c r="I1651" t="s">
        <v>106</v>
      </c>
      <c r="J1651" t="s">
        <v>107</v>
      </c>
      <c r="K1651" t="s">
        <v>108</v>
      </c>
      <c r="L1651" t="s">
        <v>109</v>
      </c>
      <c r="M1651" t="s">
        <v>110</v>
      </c>
      <c r="N1651" t="s">
        <v>4230</v>
      </c>
      <c r="O1651" t="s">
        <v>2947</v>
      </c>
      <c r="P1651">
        <v>8178</v>
      </c>
      <c r="Q1651">
        <v>536</v>
      </c>
      <c r="R1651">
        <v>40</v>
      </c>
      <c r="S1651">
        <v>160</v>
      </c>
      <c r="T1651">
        <v>0</v>
      </c>
      <c r="U1651">
        <v>257.5</v>
      </c>
      <c r="V1651">
        <v>257.5</v>
      </c>
      <c r="W1651">
        <v>160</v>
      </c>
      <c r="X1651">
        <v>0</v>
      </c>
      <c r="Y1651">
        <v>0</v>
      </c>
      <c r="Z1651">
        <v>0</v>
      </c>
      <c r="AD1651" s="1">
        <v>41827.333333333336</v>
      </c>
      <c r="AE1651" s="1">
        <v>41849.708333333336</v>
      </c>
      <c r="AG1651" s="1">
        <v>41749.333333333336</v>
      </c>
      <c r="AH1651" s="1">
        <v>41771.708333333336</v>
      </c>
      <c r="AI1651" s="1">
        <v>41749.333333333336</v>
      </c>
      <c r="AJ1651" s="1">
        <v>41771.708333333336</v>
      </c>
      <c r="AK1651" s="1">
        <v>41749.333333333336</v>
      </c>
      <c r="AL1651" s="1">
        <v>41771.708333333336</v>
      </c>
      <c r="AM1651" s="1">
        <v>41827.333333333336</v>
      </c>
      <c r="AN1651" s="1">
        <v>41849.708333333336</v>
      </c>
      <c r="AP1651" t="s">
        <v>113</v>
      </c>
      <c r="AU1651" t="s">
        <v>4231</v>
      </c>
      <c r="AY1651" t="s">
        <v>106</v>
      </c>
      <c r="AZ1651">
        <v>0</v>
      </c>
      <c r="BA1651">
        <v>0</v>
      </c>
      <c r="BD1651" s="3">
        <v>41321.661111111112</v>
      </c>
      <c r="BE1651" s="3">
        <v>41321.663888888892</v>
      </c>
      <c r="BF1651" t="s">
        <v>115</v>
      </c>
      <c r="BG1651" t="s">
        <v>115</v>
      </c>
      <c r="BH1651">
        <v>8149</v>
      </c>
      <c r="BM1651">
        <v>43550</v>
      </c>
      <c r="BR1651" t="s">
        <v>116</v>
      </c>
      <c r="BS1651" t="s">
        <v>117</v>
      </c>
      <c r="BU1651">
        <v>1</v>
      </c>
      <c r="BV1651" t="s">
        <v>118</v>
      </c>
      <c r="BX1651" t="s">
        <v>119</v>
      </c>
      <c r="BY1651" t="s">
        <v>119</v>
      </c>
      <c r="BZ1651" t="s">
        <v>119</v>
      </c>
      <c r="CA1651">
        <v>1</v>
      </c>
      <c r="CC1651" t="s">
        <v>120</v>
      </c>
      <c r="CH1651">
        <v>540</v>
      </c>
      <c r="CI1651">
        <v>35460</v>
      </c>
      <c r="CJ1651" t="s">
        <v>106</v>
      </c>
      <c r="CK1651" t="s">
        <v>106</v>
      </c>
      <c r="CL1651">
        <v>10</v>
      </c>
      <c r="CM1651" t="s">
        <v>2889</v>
      </c>
      <c r="CO1651">
        <v>124535</v>
      </c>
      <c r="CQ1651">
        <v>0</v>
      </c>
      <c r="CR1651">
        <v>0</v>
      </c>
      <c r="CS1651">
        <v>0</v>
      </c>
      <c r="CY1651" t="s">
        <v>123</v>
      </c>
      <c r="CZ1651" t="s">
        <v>124</v>
      </c>
      <c r="DD1651" t="str" cm="1">
        <f t="array" ref="DD1651">TEXT(_xlfn.SEQUENCE(1, DATEDIF(AG1651, AH1651, "m") + 1, AG1651, 30), "YYYY-APMM")</f>
        <v>2014-AP04</v>
      </c>
      <c r="DN1651">
        <f t="shared" si="50"/>
        <v>257.5</v>
      </c>
      <c r="DO1651" t="str">
        <f t="shared" si="51"/>
        <v>LABOR- SUBCONTRACTOR</v>
      </c>
    </row>
    <row r="1652" spans="1:119" x14ac:dyDescent="0.35">
      <c r="A1652" t="s">
        <v>105</v>
      </c>
      <c r="B1652">
        <v>500937</v>
      </c>
      <c r="C1652">
        <v>6359</v>
      </c>
      <c r="D1652">
        <v>124537</v>
      </c>
      <c r="E1652">
        <v>13662</v>
      </c>
      <c r="F1652">
        <v>0</v>
      </c>
      <c r="G1652" t="s">
        <v>106</v>
      </c>
      <c r="H1652" t="s">
        <v>106</v>
      </c>
      <c r="I1652" t="s">
        <v>106</v>
      </c>
      <c r="J1652" t="s">
        <v>107</v>
      </c>
      <c r="K1652" t="s">
        <v>108</v>
      </c>
      <c r="L1652" t="s">
        <v>109</v>
      </c>
      <c r="M1652" t="s">
        <v>110</v>
      </c>
      <c r="N1652" t="s">
        <v>4232</v>
      </c>
      <c r="O1652" t="s">
        <v>2891</v>
      </c>
      <c r="P1652">
        <v>8171</v>
      </c>
      <c r="Q1652">
        <v>456</v>
      </c>
      <c r="R1652">
        <v>0</v>
      </c>
      <c r="S1652">
        <v>120</v>
      </c>
      <c r="T1652">
        <v>0</v>
      </c>
      <c r="U1652">
        <v>242</v>
      </c>
      <c r="V1652">
        <v>242</v>
      </c>
      <c r="W1652">
        <v>120</v>
      </c>
      <c r="X1652">
        <v>0</v>
      </c>
      <c r="Y1652">
        <v>0</v>
      </c>
      <c r="Z1652">
        <v>0</v>
      </c>
      <c r="AD1652" s="1">
        <v>41827.333333333336</v>
      </c>
      <c r="AE1652" s="1">
        <v>41843.708333333336</v>
      </c>
      <c r="AG1652" s="1">
        <v>41760.333333333336</v>
      </c>
      <c r="AH1652" s="1">
        <v>41777.708333333336</v>
      </c>
      <c r="AI1652" s="1">
        <v>41760.333333333336</v>
      </c>
      <c r="AJ1652" s="1">
        <v>41777.708333333336</v>
      </c>
      <c r="AK1652" s="1">
        <v>41760.333333333336</v>
      </c>
      <c r="AL1652" s="1">
        <v>41777.708333333336</v>
      </c>
      <c r="AM1652" s="1">
        <v>41827.333333333336</v>
      </c>
      <c r="AN1652" s="1">
        <v>41843.708333333336</v>
      </c>
      <c r="AP1652" t="s">
        <v>113</v>
      </c>
      <c r="AU1652" t="s">
        <v>4233</v>
      </c>
      <c r="AY1652" t="s">
        <v>106</v>
      </c>
      <c r="AZ1652">
        <v>0</v>
      </c>
      <c r="BA1652">
        <v>0</v>
      </c>
      <c r="BD1652" s="3">
        <v>41321.661111111112</v>
      </c>
      <c r="BE1652" s="3">
        <v>41321.663888888892</v>
      </c>
      <c r="BF1652" t="s">
        <v>115</v>
      </c>
      <c r="BG1652" t="s">
        <v>115</v>
      </c>
      <c r="BH1652">
        <v>8149</v>
      </c>
      <c r="BM1652">
        <v>43480</v>
      </c>
      <c r="BR1652" t="s">
        <v>2893</v>
      </c>
      <c r="BS1652" t="s">
        <v>2894</v>
      </c>
      <c r="BU1652">
        <v>1</v>
      </c>
      <c r="BV1652" t="s">
        <v>118</v>
      </c>
      <c r="BX1652" t="s">
        <v>119</v>
      </c>
      <c r="BY1652" t="s">
        <v>119</v>
      </c>
      <c r="BZ1652" t="s">
        <v>119</v>
      </c>
      <c r="CA1652">
        <v>1</v>
      </c>
      <c r="CC1652" t="s">
        <v>120</v>
      </c>
      <c r="CH1652">
        <v>540</v>
      </c>
      <c r="CI1652">
        <v>35460</v>
      </c>
      <c r="CJ1652" t="s">
        <v>106</v>
      </c>
      <c r="CK1652" t="s">
        <v>106</v>
      </c>
      <c r="CL1652">
        <v>10</v>
      </c>
      <c r="CM1652" t="s">
        <v>2889</v>
      </c>
      <c r="CO1652">
        <v>124535</v>
      </c>
      <c r="CQ1652">
        <v>0</v>
      </c>
      <c r="CR1652">
        <v>0</v>
      </c>
      <c r="CS1652">
        <v>0</v>
      </c>
      <c r="CY1652" t="s">
        <v>123</v>
      </c>
      <c r="CZ1652" t="s">
        <v>124</v>
      </c>
      <c r="DD1652" t="str" cm="1">
        <f t="array" ref="DD1652">TEXT(_xlfn.SEQUENCE(1, DATEDIF(AG1652, AH1652, "m") + 1, AG1652, 30), "YYYY-APMM")</f>
        <v>2014-AP05</v>
      </c>
      <c r="DN1652">
        <f t="shared" si="50"/>
        <v>242</v>
      </c>
      <c r="DO1652" t="str">
        <f t="shared" si="51"/>
        <v>GRANITE MASON SK</v>
      </c>
    </row>
    <row r="1653" spans="1:119" x14ac:dyDescent="0.35">
      <c r="A1653" t="s">
        <v>105</v>
      </c>
      <c r="B1653">
        <v>500938</v>
      </c>
      <c r="C1653">
        <v>6359</v>
      </c>
      <c r="D1653">
        <v>124537</v>
      </c>
      <c r="E1653">
        <v>13662</v>
      </c>
      <c r="F1653">
        <v>0</v>
      </c>
      <c r="G1653" t="s">
        <v>106</v>
      </c>
      <c r="H1653" t="s">
        <v>106</v>
      </c>
      <c r="I1653" t="s">
        <v>106</v>
      </c>
      <c r="J1653" t="s">
        <v>107</v>
      </c>
      <c r="K1653" t="s">
        <v>108</v>
      </c>
      <c r="L1653" t="s">
        <v>109</v>
      </c>
      <c r="M1653" t="s">
        <v>110</v>
      </c>
      <c r="N1653" t="s">
        <v>4234</v>
      </c>
      <c r="O1653" t="s">
        <v>2896</v>
      </c>
      <c r="P1653">
        <v>8178</v>
      </c>
      <c r="Q1653">
        <v>496</v>
      </c>
      <c r="R1653">
        <v>40</v>
      </c>
      <c r="S1653">
        <v>160</v>
      </c>
      <c r="T1653">
        <v>0</v>
      </c>
      <c r="U1653">
        <v>175</v>
      </c>
      <c r="V1653">
        <v>175</v>
      </c>
      <c r="W1653">
        <v>160</v>
      </c>
      <c r="X1653">
        <v>0</v>
      </c>
      <c r="Y1653">
        <v>0</v>
      </c>
      <c r="Z1653">
        <v>0</v>
      </c>
      <c r="AD1653" s="1">
        <v>41828.333333333336</v>
      </c>
      <c r="AE1653" s="1">
        <v>41850.708333333336</v>
      </c>
      <c r="AG1653" s="1">
        <v>41756.333333333336</v>
      </c>
      <c r="AH1653" s="1">
        <v>41778.708333333336</v>
      </c>
      <c r="AI1653" s="1">
        <v>41756.333333333336</v>
      </c>
      <c r="AJ1653" s="1">
        <v>41778.708333333336</v>
      </c>
      <c r="AK1653" s="1">
        <v>41756.333333333336</v>
      </c>
      <c r="AL1653" s="1">
        <v>41778.708333333336</v>
      </c>
      <c r="AM1653" s="1">
        <v>41828.333333333336</v>
      </c>
      <c r="AN1653" s="1">
        <v>41850.708333333336</v>
      </c>
      <c r="AP1653" t="s">
        <v>113</v>
      </c>
      <c r="AU1653" t="s">
        <v>4235</v>
      </c>
      <c r="AY1653" t="s">
        <v>106</v>
      </c>
      <c r="AZ1653">
        <v>0</v>
      </c>
      <c r="BA1653">
        <v>0</v>
      </c>
      <c r="BD1653" s="3">
        <v>41321.661111111112</v>
      </c>
      <c r="BE1653" s="3">
        <v>41321.663888888892</v>
      </c>
      <c r="BF1653" t="s">
        <v>115</v>
      </c>
      <c r="BG1653" t="s">
        <v>115</v>
      </c>
      <c r="BH1653">
        <v>8149</v>
      </c>
      <c r="BM1653">
        <v>43550</v>
      </c>
      <c r="BR1653" t="s">
        <v>116</v>
      </c>
      <c r="BS1653" t="s">
        <v>117</v>
      </c>
      <c r="BU1653">
        <v>1</v>
      </c>
      <c r="BV1653" t="s">
        <v>118</v>
      </c>
      <c r="BX1653" t="s">
        <v>119</v>
      </c>
      <c r="BY1653" t="s">
        <v>119</v>
      </c>
      <c r="BZ1653" t="s">
        <v>119</v>
      </c>
      <c r="CA1653">
        <v>1</v>
      </c>
      <c r="CC1653" t="s">
        <v>120</v>
      </c>
      <c r="CH1653">
        <v>540</v>
      </c>
      <c r="CI1653">
        <v>35460</v>
      </c>
      <c r="CJ1653" t="s">
        <v>106</v>
      </c>
      <c r="CK1653" t="s">
        <v>106</v>
      </c>
      <c r="CL1653">
        <v>10</v>
      </c>
      <c r="CM1653" t="s">
        <v>2889</v>
      </c>
      <c r="CO1653">
        <v>124535</v>
      </c>
      <c r="CQ1653">
        <v>0</v>
      </c>
      <c r="CR1653">
        <v>0</v>
      </c>
      <c r="CS1653">
        <v>0</v>
      </c>
      <c r="CY1653" t="s">
        <v>123</v>
      </c>
      <c r="CZ1653" t="s">
        <v>124</v>
      </c>
      <c r="DD1653" t="str" cm="1">
        <f t="array" ref="DD1653">TEXT(_xlfn.SEQUENCE(1, DATEDIF(AG1653, AH1653, "m") + 1, AG1653, 30), "YYYY-APMM")</f>
        <v>2014-AP04</v>
      </c>
      <c r="DN1653">
        <f t="shared" si="50"/>
        <v>175</v>
      </c>
      <c r="DO1653" t="str">
        <f t="shared" si="51"/>
        <v>LABOR- SUBCONTRACTOR</v>
      </c>
    </row>
    <row r="1654" spans="1:119" x14ac:dyDescent="0.35">
      <c r="A1654" t="s">
        <v>105</v>
      </c>
      <c r="B1654">
        <v>500939</v>
      </c>
      <c r="C1654">
        <v>6359</v>
      </c>
      <c r="D1654">
        <v>124537</v>
      </c>
      <c r="E1654">
        <v>13662</v>
      </c>
      <c r="F1654">
        <v>0</v>
      </c>
      <c r="G1654" t="s">
        <v>106</v>
      </c>
      <c r="H1654" t="s">
        <v>106</v>
      </c>
      <c r="I1654" t="s">
        <v>106</v>
      </c>
      <c r="J1654" t="s">
        <v>107</v>
      </c>
      <c r="K1654" t="s">
        <v>108</v>
      </c>
      <c r="L1654" t="s">
        <v>109</v>
      </c>
      <c r="M1654" t="s">
        <v>110</v>
      </c>
      <c r="N1654" t="s">
        <v>4236</v>
      </c>
      <c r="O1654" t="s">
        <v>2899</v>
      </c>
      <c r="P1654">
        <v>8178</v>
      </c>
      <c r="Q1654">
        <v>456</v>
      </c>
      <c r="R1654">
        <v>0</v>
      </c>
      <c r="S1654">
        <v>200</v>
      </c>
      <c r="T1654">
        <v>0</v>
      </c>
      <c r="U1654">
        <v>5936.25</v>
      </c>
      <c r="V1654">
        <v>5936.25</v>
      </c>
      <c r="W1654">
        <v>200</v>
      </c>
      <c r="X1654">
        <v>0</v>
      </c>
      <c r="Y1654">
        <v>0</v>
      </c>
      <c r="Z1654">
        <v>0</v>
      </c>
      <c r="AD1654" s="1">
        <v>41836.333333333336</v>
      </c>
      <c r="AE1654" s="1">
        <v>41868.708333333336</v>
      </c>
      <c r="AG1654" s="1">
        <v>41770.333333333336</v>
      </c>
      <c r="AH1654" s="1">
        <v>41798.708333333336</v>
      </c>
      <c r="AI1654" s="1">
        <v>41770.333333333336</v>
      </c>
      <c r="AJ1654" s="1">
        <v>41798.708333333336</v>
      </c>
      <c r="AK1654" s="1">
        <v>41770.333333333336</v>
      </c>
      <c r="AL1654" s="1">
        <v>41798.708333333336</v>
      </c>
      <c r="AM1654" s="1">
        <v>41836.333333333336</v>
      </c>
      <c r="AN1654" s="1">
        <v>41868.708333333336</v>
      </c>
      <c r="AP1654" t="s">
        <v>113</v>
      </c>
      <c r="AU1654" t="s">
        <v>4237</v>
      </c>
      <c r="AY1654" t="s">
        <v>106</v>
      </c>
      <c r="AZ1654">
        <v>0</v>
      </c>
      <c r="BA1654">
        <v>0</v>
      </c>
      <c r="BD1654" s="3">
        <v>41321.661111111112</v>
      </c>
      <c r="BE1654" s="3">
        <v>41321.663888888892</v>
      </c>
      <c r="BF1654" t="s">
        <v>115</v>
      </c>
      <c r="BG1654" t="s">
        <v>115</v>
      </c>
      <c r="BH1654">
        <v>8149</v>
      </c>
      <c r="BM1654">
        <v>43550</v>
      </c>
      <c r="BR1654" t="s">
        <v>116</v>
      </c>
      <c r="BS1654" t="s">
        <v>117</v>
      </c>
      <c r="BU1654">
        <v>1</v>
      </c>
      <c r="BV1654" t="s">
        <v>118</v>
      </c>
      <c r="BX1654" t="s">
        <v>119</v>
      </c>
      <c r="BY1654" t="s">
        <v>119</v>
      </c>
      <c r="BZ1654" t="s">
        <v>119</v>
      </c>
      <c r="CA1654">
        <v>1</v>
      </c>
      <c r="CC1654" t="s">
        <v>120</v>
      </c>
      <c r="CH1654">
        <v>540</v>
      </c>
      <c r="CI1654">
        <v>35460</v>
      </c>
      <c r="CJ1654" t="s">
        <v>106</v>
      </c>
      <c r="CK1654" t="s">
        <v>106</v>
      </c>
      <c r="CL1654">
        <v>10</v>
      </c>
      <c r="CM1654" t="s">
        <v>2889</v>
      </c>
      <c r="CO1654">
        <v>124535</v>
      </c>
      <c r="CQ1654">
        <v>0</v>
      </c>
      <c r="CR1654">
        <v>0</v>
      </c>
      <c r="CS1654">
        <v>0</v>
      </c>
      <c r="CY1654" t="s">
        <v>123</v>
      </c>
      <c r="CZ1654" t="s">
        <v>124</v>
      </c>
      <c r="DD1654" t="str" cm="1">
        <f t="array" ref="DD1654">TEXT(_xlfn.SEQUENCE(1, DATEDIF(AG1654, AH1654, "m") + 1, AG1654, 30), "YYYY-APMM")</f>
        <v>2014-AP05</v>
      </c>
      <c r="DN1654">
        <f t="shared" si="50"/>
        <v>5936.25</v>
      </c>
      <c r="DO1654" t="str">
        <f t="shared" si="51"/>
        <v>LABOR- SUBCONTRACTOR</v>
      </c>
    </row>
    <row r="1655" spans="1:119" x14ac:dyDescent="0.35">
      <c r="A1655" t="s">
        <v>105</v>
      </c>
      <c r="B1655">
        <v>500940</v>
      </c>
      <c r="C1655">
        <v>6359</v>
      </c>
      <c r="D1655">
        <v>124537</v>
      </c>
      <c r="E1655">
        <v>13662</v>
      </c>
      <c r="F1655">
        <v>0</v>
      </c>
      <c r="G1655" t="s">
        <v>106</v>
      </c>
      <c r="H1655" t="s">
        <v>106</v>
      </c>
      <c r="I1655" t="s">
        <v>106</v>
      </c>
      <c r="J1655" t="s">
        <v>107</v>
      </c>
      <c r="K1655" t="s">
        <v>108</v>
      </c>
      <c r="L1655" t="s">
        <v>109</v>
      </c>
      <c r="M1655" t="s">
        <v>110</v>
      </c>
      <c r="N1655" t="s">
        <v>4238</v>
      </c>
      <c r="O1655" t="s">
        <v>2887</v>
      </c>
      <c r="P1655">
        <v>8178</v>
      </c>
      <c r="Q1655">
        <v>456</v>
      </c>
      <c r="R1655">
        <v>0</v>
      </c>
      <c r="S1655">
        <v>160</v>
      </c>
      <c r="T1655">
        <v>0</v>
      </c>
      <c r="U1655">
        <v>528</v>
      </c>
      <c r="V1655">
        <v>528</v>
      </c>
      <c r="W1655">
        <v>160</v>
      </c>
      <c r="X1655">
        <v>0</v>
      </c>
      <c r="Y1655">
        <v>0</v>
      </c>
      <c r="Z1655">
        <v>0</v>
      </c>
      <c r="AD1655" s="1">
        <v>41814.333333333336</v>
      </c>
      <c r="AE1655" s="1">
        <v>41836.708333333336</v>
      </c>
      <c r="AG1655" s="1">
        <v>41748.333333333336</v>
      </c>
      <c r="AH1655" s="1">
        <v>41770.708333333336</v>
      </c>
      <c r="AI1655" s="1">
        <v>41748.333333333336</v>
      </c>
      <c r="AJ1655" s="1">
        <v>41770.708333333336</v>
      </c>
      <c r="AK1655" s="1">
        <v>41748.333333333336</v>
      </c>
      <c r="AL1655" s="1">
        <v>41770.708333333336</v>
      </c>
      <c r="AM1655" s="1">
        <v>41814.333333333336</v>
      </c>
      <c r="AN1655" s="1">
        <v>41836.708333333336</v>
      </c>
      <c r="AP1655" t="s">
        <v>113</v>
      </c>
      <c r="AU1655" t="s">
        <v>4239</v>
      </c>
      <c r="AY1655" t="s">
        <v>106</v>
      </c>
      <c r="AZ1655">
        <v>0</v>
      </c>
      <c r="BA1655">
        <v>0</v>
      </c>
      <c r="BD1655" s="3">
        <v>41321.661111111112</v>
      </c>
      <c r="BE1655" s="3">
        <v>41321.663888888892</v>
      </c>
      <c r="BF1655" t="s">
        <v>115</v>
      </c>
      <c r="BG1655" t="s">
        <v>115</v>
      </c>
      <c r="BH1655">
        <v>8149</v>
      </c>
      <c r="BM1655">
        <v>43550</v>
      </c>
      <c r="BR1655" t="s">
        <v>116</v>
      </c>
      <c r="BS1655" t="s">
        <v>117</v>
      </c>
      <c r="BU1655">
        <v>1</v>
      </c>
      <c r="BV1655" t="s">
        <v>118</v>
      </c>
      <c r="BX1655" t="s">
        <v>119</v>
      </c>
      <c r="BY1655" t="s">
        <v>119</v>
      </c>
      <c r="BZ1655" t="s">
        <v>119</v>
      </c>
      <c r="CA1655">
        <v>1</v>
      </c>
      <c r="CC1655" t="s">
        <v>120</v>
      </c>
      <c r="CH1655">
        <v>540</v>
      </c>
      <c r="CI1655">
        <v>35460</v>
      </c>
      <c r="CJ1655" t="s">
        <v>106</v>
      </c>
      <c r="CK1655" t="s">
        <v>106</v>
      </c>
      <c r="CL1655">
        <v>10</v>
      </c>
      <c r="CM1655" t="s">
        <v>2889</v>
      </c>
      <c r="CO1655">
        <v>124535</v>
      </c>
      <c r="CQ1655">
        <v>0</v>
      </c>
      <c r="CR1655">
        <v>0</v>
      </c>
      <c r="CS1655">
        <v>0</v>
      </c>
      <c r="CY1655" t="s">
        <v>123</v>
      </c>
      <c r="CZ1655" t="s">
        <v>124</v>
      </c>
      <c r="DD1655" t="str" cm="1">
        <f t="array" ref="DD1655">TEXT(_xlfn.SEQUENCE(1, DATEDIF(AG1655, AH1655, "m") + 1, AG1655, 30), "YYYY-APMM")</f>
        <v>2014-AP04</v>
      </c>
      <c r="DN1655">
        <f t="shared" si="50"/>
        <v>528</v>
      </c>
      <c r="DO1655" t="str">
        <f t="shared" si="51"/>
        <v>LABOR- SUBCONTRACTOR</v>
      </c>
    </row>
    <row r="1656" spans="1:119" x14ac:dyDescent="0.35">
      <c r="A1656" t="s">
        <v>105</v>
      </c>
      <c r="B1656">
        <v>500941</v>
      </c>
      <c r="C1656">
        <v>6359</v>
      </c>
      <c r="D1656">
        <v>124538</v>
      </c>
      <c r="E1656">
        <v>13662</v>
      </c>
      <c r="F1656">
        <v>0</v>
      </c>
      <c r="G1656" t="s">
        <v>106</v>
      </c>
      <c r="H1656" t="s">
        <v>106</v>
      </c>
      <c r="I1656" t="s">
        <v>106</v>
      </c>
      <c r="J1656" t="s">
        <v>107</v>
      </c>
      <c r="K1656" t="s">
        <v>108</v>
      </c>
      <c r="L1656" t="s">
        <v>109</v>
      </c>
      <c r="M1656" t="s">
        <v>110</v>
      </c>
      <c r="N1656" t="s">
        <v>4240</v>
      </c>
      <c r="O1656" t="s">
        <v>2905</v>
      </c>
      <c r="P1656">
        <v>8168</v>
      </c>
      <c r="Q1656">
        <v>624</v>
      </c>
      <c r="R1656">
        <v>0</v>
      </c>
      <c r="S1656">
        <v>160</v>
      </c>
      <c r="T1656">
        <v>0</v>
      </c>
      <c r="U1656">
        <v>697.25</v>
      </c>
      <c r="V1656">
        <v>697.25</v>
      </c>
      <c r="W1656">
        <v>160</v>
      </c>
      <c r="X1656">
        <v>0</v>
      </c>
      <c r="Y1656">
        <v>0</v>
      </c>
      <c r="Z1656">
        <v>0</v>
      </c>
      <c r="AD1656" s="1">
        <v>41784.333333333336</v>
      </c>
      <c r="AE1656" s="1">
        <v>41806.708333333336</v>
      </c>
      <c r="AG1656" s="1">
        <v>41693.333333333336</v>
      </c>
      <c r="AH1656" s="1">
        <v>41715.708333333336</v>
      </c>
      <c r="AI1656" s="1">
        <v>41693.333333333336</v>
      </c>
      <c r="AJ1656" s="1">
        <v>41715.708333333336</v>
      </c>
      <c r="AK1656" s="1">
        <v>41693.333333333336</v>
      </c>
      <c r="AL1656" s="1">
        <v>41715.708333333336</v>
      </c>
      <c r="AM1656" s="1">
        <v>41784.333333333336</v>
      </c>
      <c r="AN1656" s="1">
        <v>41806.708333333336</v>
      </c>
      <c r="AP1656" t="s">
        <v>113</v>
      </c>
      <c r="AU1656" t="s">
        <v>4241</v>
      </c>
      <c r="AY1656" t="s">
        <v>106</v>
      </c>
      <c r="AZ1656">
        <v>0</v>
      </c>
      <c r="BA1656">
        <v>0</v>
      </c>
      <c r="BD1656" s="3">
        <v>41321.661111111112</v>
      </c>
      <c r="BE1656" s="3">
        <v>41321.663888888892</v>
      </c>
      <c r="BF1656" t="s">
        <v>115</v>
      </c>
      <c r="BG1656" t="s">
        <v>115</v>
      </c>
      <c r="BH1656">
        <v>8149</v>
      </c>
      <c r="BM1656">
        <v>43450</v>
      </c>
      <c r="BR1656" t="s">
        <v>1309</v>
      </c>
      <c r="BS1656" t="s">
        <v>1310</v>
      </c>
      <c r="BU1656">
        <v>1</v>
      </c>
      <c r="BV1656" t="s">
        <v>118</v>
      </c>
      <c r="BX1656" t="s">
        <v>119</v>
      </c>
      <c r="BY1656" t="s">
        <v>119</v>
      </c>
      <c r="BZ1656" t="s">
        <v>119</v>
      </c>
      <c r="CA1656">
        <v>1</v>
      </c>
      <c r="CC1656" t="s">
        <v>120</v>
      </c>
      <c r="CH1656">
        <v>540</v>
      </c>
      <c r="CI1656">
        <v>35480</v>
      </c>
      <c r="CJ1656" t="s">
        <v>106</v>
      </c>
      <c r="CK1656" t="s">
        <v>106</v>
      </c>
      <c r="CL1656">
        <v>20</v>
      </c>
      <c r="CM1656" t="s">
        <v>2867</v>
      </c>
      <c r="CO1656">
        <v>124535</v>
      </c>
      <c r="CQ1656">
        <v>0</v>
      </c>
      <c r="CR1656">
        <v>0</v>
      </c>
      <c r="CS1656">
        <v>0</v>
      </c>
      <c r="CY1656" t="s">
        <v>123</v>
      </c>
      <c r="CZ1656" t="s">
        <v>124</v>
      </c>
      <c r="DD1656" t="str" cm="1">
        <f t="array" ref="DD1656">TEXT(_xlfn.SEQUENCE(1, DATEDIF(AG1656, AH1656, "m") + 1, AG1656, 30), "YYYY-APMM")</f>
        <v>2014-AP02</v>
      </c>
      <c r="DN1656">
        <f t="shared" si="50"/>
        <v>697.25</v>
      </c>
      <c r="DO1656" t="str">
        <f t="shared" si="51"/>
        <v>BLOCK MASON SK</v>
      </c>
    </row>
    <row r="1657" spans="1:119" x14ac:dyDescent="0.35">
      <c r="A1657" t="s">
        <v>105</v>
      </c>
      <c r="B1657">
        <v>500942</v>
      </c>
      <c r="C1657">
        <v>6359</v>
      </c>
      <c r="D1657">
        <v>124538</v>
      </c>
      <c r="E1657">
        <v>13662</v>
      </c>
      <c r="F1657">
        <v>0</v>
      </c>
      <c r="G1657" t="s">
        <v>106</v>
      </c>
      <c r="H1657" t="s">
        <v>106</v>
      </c>
      <c r="I1657" t="s">
        <v>106</v>
      </c>
      <c r="J1657" t="s">
        <v>107</v>
      </c>
      <c r="K1657" t="s">
        <v>108</v>
      </c>
      <c r="L1657" t="s">
        <v>109</v>
      </c>
      <c r="M1657" t="s">
        <v>110</v>
      </c>
      <c r="N1657" t="s">
        <v>4242</v>
      </c>
      <c r="O1657" t="s">
        <v>2908</v>
      </c>
      <c r="P1657">
        <v>8169</v>
      </c>
      <c r="Q1657">
        <v>624</v>
      </c>
      <c r="R1657">
        <v>0</v>
      </c>
      <c r="S1657">
        <v>160</v>
      </c>
      <c r="T1657">
        <v>0</v>
      </c>
      <c r="U1657">
        <v>3833</v>
      </c>
      <c r="V1657">
        <v>3833</v>
      </c>
      <c r="W1657">
        <v>160</v>
      </c>
      <c r="X1657">
        <v>0</v>
      </c>
      <c r="Y1657">
        <v>0</v>
      </c>
      <c r="Z1657">
        <v>0</v>
      </c>
      <c r="AD1657" s="1">
        <v>41795.333333333336</v>
      </c>
      <c r="AE1657" s="1">
        <v>41818.708333333336</v>
      </c>
      <c r="AG1657" s="1">
        <v>41704.333333333336</v>
      </c>
      <c r="AH1657" s="1">
        <v>41727.708333333336</v>
      </c>
      <c r="AI1657" s="1">
        <v>41704.333333333336</v>
      </c>
      <c r="AJ1657" s="1">
        <v>41727.708333333336</v>
      </c>
      <c r="AK1657" s="1">
        <v>41704.333333333336</v>
      </c>
      <c r="AL1657" s="1">
        <v>41727.708333333336</v>
      </c>
      <c r="AM1657" s="1">
        <v>41795.333333333336</v>
      </c>
      <c r="AN1657" s="1">
        <v>41818.708333333336</v>
      </c>
      <c r="AP1657" t="s">
        <v>113</v>
      </c>
      <c r="AU1657" t="s">
        <v>4243</v>
      </c>
      <c r="AY1657" t="s">
        <v>106</v>
      </c>
      <c r="AZ1657">
        <v>0</v>
      </c>
      <c r="BA1657">
        <v>0</v>
      </c>
      <c r="BD1657" s="3">
        <v>41321.661111111112</v>
      </c>
      <c r="BE1657" s="3">
        <v>41321.663888888892</v>
      </c>
      <c r="BF1657" t="s">
        <v>115</v>
      </c>
      <c r="BG1657" t="s">
        <v>115</v>
      </c>
      <c r="BH1657">
        <v>8149</v>
      </c>
      <c r="BM1657">
        <v>43460</v>
      </c>
      <c r="BR1657" t="s">
        <v>2848</v>
      </c>
      <c r="BS1657" t="s">
        <v>2849</v>
      </c>
      <c r="BU1657">
        <v>1</v>
      </c>
      <c r="BV1657" t="s">
        <v>118</v>
      </c>
      <c r="BX1657" t="s">
        <v>119</v>
      </c>
      <c r="BY1657" t="s">
        <v>119</v>
      </c>
      <c r="BZ1657" t="s">
        <v>119</v>
      </c>
      <c r="CA1657">
        <v>1</v>
      </c>
      <c r="CC1657" t="s">
        <v>120</v>
      </c>
      <c r="CH1657">
        <v>540</v>
      </c>
      <c r="CI1657">
        <v>35480</v>
      </c>
      <c r="CJ1657" t="s">
        <v>106</v>
      </c>
      <c r="CK1657" t="s">
        <v>106</v>
      </c>
      <c r="CL1657">
        <v>20</v>
      </c>
      <c r="CM1657" t="s">
        <v>2867</v>
      </c>
      <c r="CO1657">
        <v>124535</v>
      </c>
      <c r="CQ1657">
        <v>0</v>
      </c>
      <c r="CR1657">
        <v>0</v>
      </c>
      <c r="CS1657">
        <v>0</v>
      </c>
      <c r="CY1657" t="s">
        <v>123</v>
      </c>
      <c r="CZ1657" t="s">
        <v>124</v>
      </c>
      <c r="DD1657" t="str" cm="1">
        <f t="array" ref="DD1657">TEXT(_xlfn.SEQUENCE(1, DATEDIF(AG1657, AH1657, "m") + 1, AG1657, 30), "YYYY-APMM")</f>
        <v>2014-AP03</v>
      </c>
      <c r="DN1657">
        <f t="shared" si="50"/>
        <v>3833</v>
      </c>
      <c r="DO1657" t="str">
        <f t="shared" si="51"/>
        <v>PLASTER MASON SK</v>
      </c>
    </row>
    <row r="1658" spans="1:119" x14ac:dyDescent="0.35">
      <c r="A1658" t="s">
        <v>105</v>
      </c>
      <c r="B1658">
        <v>500943</v>
      </c>
      <c r="C1658">
        <v>6359</v>
      </c>
      <c r="D1658">
        <v>124538</v>
      </c>
      <c r="E1658">
        <v>13662</v>
      </c>
      <c r="F1658">
        <v>0</v>
      </c>
      <c r="G1658" t="s">
        <v>106</v>
      </c>
      <c r="H1658" t="s">
        <v>106</v>
      </c>
      <c r="I1658" t="s">
        <v>106</v>
      </c>
      <c r="J1658" t="s">
        <v>107</v>
      </c>
      <c r="K1658" t="s">
        <v>108</v>
      </c>
      <c r="L1658" t="s">
        <v>109</v>
      </c>
      <c r="M1658" t="s">
        <v>110</v>
      </c>
      <c r="N1658" t="s">
        <v>4244</v>
      </c>
      <c r="O1658" t="s">
        <v>2911</v>
      </c>
      <c r="P1658">
        <v>8164</v>
      </c>
      <c r="Q1658">
        <v>624</v>
      </c>
      <c r="R1658">
        <v>0</v>
      </c>
      <c r="S1658">
        <v>120</v>
      </c>
      <c r="T1658">
        <v>0</v>
      </c>
      <c r="U1658">
        <v>154</v>
      </c>
      <c r="V1658">
        <v>154</v>
      </c>
      <c r="W1658">
        <v>120</v>
      </c>
      <c r="X1658">
        <v>0</v>
      </c>
      <c r="Y1658">
        <v>0</v>
      </c>
      <c r="Z1658">
        <v>0</v>
      </c>
      <c r="AD1658" s="1">
        <v>41813.333333333336</v>
      </c>
      <c r="AE1658" s="1">
        <v>41829.708333333336</v>
      </c>
      <c r="AG1658" s="1">
        <v>41722.333333333336</v>
      </c>
      <c r="AH1658" s="1">
        <v>41738.708333333336</v>
      </c>
      <c r="AI1658" s="1">
        <v>41722.333333333336</v>
      </c>
      <c r="AJ1658" s="1">
        <v>41738.708333333336</v>
      </c>
      <c r="AK1658" s="1">
        <v>41722.333333333336</v>
      </c>
      <c r="AL1658" s="1">
        <v>41738.708333333336</v>
      </c>
      <c r="AM1658" s="1">
        <v>41813.333333333336</v>
      </c>
      <c r="AN1658" s="1">
        <v>41829.708333333336</v>
      </c>
      <c r="AP1658" t="s">
        <v>113</v>
      </c>
      <c r="AU1658" t="s">
        <v>4245</v>
      </c>
      <c r="AY1658" t="s">
        <v>106</v>
      </c>
      <c r="AZ1658">
        <v>0</v>
      </c>
      <c r="BA1658">
        <v>0</v>
      </c>
      <c r="BD1658" s="3">
        <v>41321.661111111112</v>
      </c>
      <c r="BE1658" s="3">
        <v>41321.663888888892</v>
      </c>
      <c r="BF1658" t="s">
        <v>115</v>
      </c>
      <c r="BG1658" t="s">
        <v>115</v>
      </c>
      <c r="BH1658">
        <v>8149</v>
      </c>
      <c r="BM1658">
        <v>43410</v>
      </c>
      <c r="BR1658" t="s">
        <v>2865</v>
      </c>
      <c r="BS1658" t="s">
        <v>2866</v>
      </c>
      <c r="BU1658">
        <v>1</v>
      </c>
      <c r="BV1658" t="s">
        <v>118</v>
      </c>
      <c r="BX1658" t="s">
        <v>119</v>
      </c>
      <c r="BY1658" t="s">
        <v>119</v>
      </c>
      <c r="BZ1658" t="s">
        <v>119</v>
      </c>
      <c r="CA1658">
        <v>1</v>
      </c>
      <c r="CC1658" t="s">
        <v>120</v>
      </c>
      <c r="CH1658">
        <v>540</v>
      </c>
      <c r="CI1658">
        <v>35480</v>
      </c>
      <c r="CJ1658" t="s">
        <v>106</v>
      </c>
      <c r="CK1658" t="s">
        <v>106</v>
      </c>
      <c r="CL1658">
        <v>20</v>
      </c>
      <c r="CM1658" t="s">
        <v>2867</v>
      </c>
      <c r="CO1658">
        <v>124535</v>
      </c>
      <c r="CQ1658">
        <v>0</v>
      </c>
      <c r="CR1658">
        <v>0</v>
      </c>
      <c r="CS1658">
        <v>0</v>
      </c>
      <c r="CY1658" t="s">
        <v>123</v>
      </c>
      <c r="CZ1658" t="s">
        <v>124</v>
      </c>
      <c r="DD1658" t="str" cm="1">
        <f t="array" ref="DD1658">TEXT(_xlfn.SEQUENCE(1, DATEDIF(AG1658, AH1658, "m") + 1, AG1658, 30), "YYYY-APMM")</f>
        <v>2014-AP03</v>
      </c>
      <c r="DN1658">
        <f t="shared" si="50"/>
        <v>154</v>
      </c>
      <c r="DO1658" t="str">
        <f t="shared" si="51"/>
        <v>SCREED MASON SK</v>
      </c>
    </row>
    <row r="1659" spans="1:119" x14ac:dyDescent="0.35">
      <c r="A1659" t="s">
        <v>105</v>
      </c>
      <c r="B1659">
        <v>500944</v>
      </c>
      <c r="C1659">
        <v>6359</v>
      </c>
      <c r="D1659">
        <v>124538</v>
      </c>
      <c r="E1659">
        <v>13662</v>
      </c>
      <c r="F1659">
        <v>0</v>
      </c>
      <c r="G1659" t="s">
        <v>106</v>
      </c>
      <c r="H1659" t="s">
        <v>106</v>
      </c>
      <c r="I1659" t="s">
        <v>106</v>
      </c>
      <c r="J1659" t="s">
        <v>107</v>
      </c>
      <c r="K1659" t="s">
        <v>108</v>
      </c>
      <c r="L1659" t="s">
        <v>109</v>
      </c>
      <c r="M1659" t="s">
        <v>110</v>
      </c>
      <c r="N1659" t="s">
        <v>4246</v>
      </c>
      <c r="O1659" t="s">
        <v>2956</v>
      </c>
      <c r="P1659">
        <v>8178</v>
      </c>
      <c r="Q1659">
        <v>624</v>
      </c>
      <c r="R1659">
        <v>0</v>
      </c>
      <c r="S1659">
        <v>160</v>
      </c>
      <c r="T1659">
        <v>0</v>
      </c>
      <c r="U1659">
        <v>1640</v>
      </c>
      <c r="V1659">
        <v>1640</v>
      </c>
      <c r="W1659">
        <v>160</v>
      </c>
      <c r="X1659">
        <v>0</v>
      </c>
      <c r="Y1659">
        <v>0</v>
      </c>
      <c r="Z1659">
        <v>0</v>
      </c>
      <c r="AD1659" s="1">
        <v>41825.333333333336</v>
      </c>
      <c r="AE1659" s="1">
        <v>41847.708333333336</v>
      </c>
      <c r="AG1659" s="1">
        <v>41734.333333333336</v>
      </c>
      <c r="AH1659" s="1">
        <v>41756.708333333336</v>
      </c>
      <c r="AI1659" s="1">
        <v>41734.333333333336</v>
      </c>
      <c r="AJ1659" s="1">
        <v>41756.708333333336</v>
      </c>
      <c r="AK1659" s="1">
        <v>41734.333333333336</v>
      </c>
      <c r="AL1659" s="1">
        <v>41756.708333333336</v>
      </c>
      <c r="AM1659" s="1">
        <v>41825.333333333336</v>
      </c>
      <c r="AN1659" s="1">
        <v>41847.708333333336</v>
      </c>
      <c r="AP1659" t="s">
        <v>113</v>
      </c>
      <c r="AU1659" t="s">
        <v>4247</v>
      </c>
      <c r="AY1659" t="s">
        <v>106</v>
      </c>
      <c r="AZ1659">
        <v>0</v>
      </c>
      <c r="BA1659">
        <v>0</v>
      </c>
      <c r="BD1659" s="3">
        <v>41321.661111111112</v>
      </c>
      <c r="BE1659" s="3">
        <v>41321.663888888892</v>
      </c>
      <c r="BF1659" t="s">
        <v>115</v>
      </c>
      <c r="BG1659" t="s">
        <v>115</v>
      </c>
      <c r="BH1659">
        <v>8149</v>
      </c>
      <c r="BM1659">
        <v>43550</v>
      </c>
      <c r="BR1659" t="s">
        <v>116</v>
      </c>
      <c r="BS1659" t="s">
        <v>117</v>
      </c>
      <c r="BU1659">
        <v>1</v>
      </c>
      <c r="BV1659" t="s">
        <v>118</v>
      </c>
      <c r="BX1659" t="s">
        <v>119</v>
      </c>
      <c r="BY1659" t="s">
        <v>119</v>
      </c>
      <c r="BZ1659" t="s">
        <v>119</v>
      </c>
      <c r="CA1659">
        <v>1</v>
      </c>
      <c r="CC1659" t="s">
        <v>120</v>
      </c>
      <c r="CH1659">
        <v>540</v>
      </c>
      <c r="CI1659">
        <v>35480</v>
      </c>
      <c r="CJ1659" t="s">
        <v>106</v>
      </c>
      <c r="CK1659" t="s">
        <v>106</v>
      </c>
      <c r="CL1659">
        <v>20</v>
      </c>
      <c r="CM1659" t="s">
        <v>2867</v>
      </c>
      <c r="CO1659">
        <v>124535</v>
      </c>
      <c r="CQ1659">
        <v>0</v>
      </c>
      <c r="CR1659">
        <v>0</v>
      </c>
      <c r="CS1659">
        <v>0</v>
      </c>
      <c r="CY1659" t="s">
        <v>123</v>
      </c>
      <c r="CZ1659" t="s">
        <v>124</v>
      </c>
      <c r="DD1659" t="str" cm="1">
        <f t="array" ref="DD1659">TEXT(_xlfn.SEQUENCE(1, DATEDIF(AG1659, AH1659, "m") + 1, AG1659, 30), "YYYY-APMM")</f>
        <v>2014-AP04</v>
      </c>
      <c r="DN1659">
        <f t="shared" si="50"/>
        <v>1640</v>
      </c>
      <c r="DO1659" t="str">
        <f t="shared" si="51"/>
        <v>LABOR- SUBCONTRACTOR</v>
      </c>
    </row>
    <row r="1660" spans="1:119" x14ac:dyDescent="0.35">
      <c r="A1660" t="s">
        <v>105</v>
      </c>
      <c r="B1660">
        <v>500945</v>
      </c>
      <c r="C1660">
        <v>6359</v>
      </c>
      <c r="D1660">
        <v>124538</v>
      </c>
      <c r="E1660">
        <v>13662</v>
      </c>
      <c r="F1660">
        <v>0</v>
      </c>
      <c r="G1660" t="s">
        <v>106</v>
      </c>
      <c r="H1660" t="s">
        <v>106</v>
      </c>
      <c r="I1660" t="s">
        <v>106</v>
      </c>
      <c r="J1660" t="s">
        <v>107</v>
      </c>
      <c r="K1660" t="s">
        <v>108</v>
      </c>
      <c r="L1660" t="s">
        <v>109</v>
      </c>
      <c r="M1660" t="s">
        <v>110</v>
      </c>
      <c r="N1660" t="s">
        <v>4248</v>
      </c>
      <c r="O1660" t="s">
        <v>2959</v>
      </c>
      <c r="P1660">
        <v>8178</v>
      </c>
      <c r="Q1660">
        <v>624</v>
      </c>
      <c r="R1660">
        <v>0</v>
      </c>
      <c r="S1660">
        <v>120</v>
      </c>
      <c r="T1660">
        <v>0</v>
      </c>
      <c r="U1660">
        <v>48.5</v>
      </c>
      <c r="V1660">
        <v>48.5</v>
      </c>
      <c r="W1660">
        <v>120</v>
      </c>
      <c r="X1660">
        <v>0</v>
      </c>
      <c r="Y1660">
        <v>0</v>
      </c>
      <c r="Z1660">
        <v>0</v>
      </c>
      <c r="AD1660" s="1">
        <v>41842.333333333336</v>
      </c>
      <c r="AE1660" s="1">
        <v>41862.708333333336</v>
      </c>
      <c r="AG1660" s="1">
        <v>41751.333333333336</v>
      </c>
      <c r="AH1660" s="1">
        <v>41767.708333333336</v>
      </c>
      <c r="AI1660" s="1">
        <v>41751.333333333336</v>
      </c>
      <c r="AJ1660" s="1">
        <v>41767.708333333336</v>
      </c>
      <c r="AK1660" s="1">
        <v>41751.333333333336</v>
      </c>
      <c r="AL1660" s="1">
        <v>41767.708333333336</v>
      </c>
      <c r="AM1660" s="1">
        <v>41842.333333333336</v>
      </c>
      <c r="AN1660" s="1">
        <v>41862.708333333336</v>
      </c>
      <c r="AP1660" t="s">
        <v>113</v>
      </c>
      <c r="AU1660" t="s">
        <v>4249</v>
      </c>
      <c r="AY1660" t="s">
        <v>106</v>
      </c>
      <c r="AZ1660">
        <v>0</v>
      </c>
      <c r="BA1660">
        <v>0</v>
      </c>
      <c r="BD1660" s="3">
        <v>41321.661111111112</v>
      </c>
      <c r="BE1660" s="3">
        <v>41321.663888888892</v>
      </c>
      <c r="BF1660" t="s">
        <v>115</v>
      </c>
      <c r="BG1660" t="s">
        <v>115</v>
      </c>
      <c r="BH1660">
        <v>8149</v>
      </c>
      <c r="BM1660">
        <v>43550</v>
      </c>
      <c r="BR1660" t="s">
        <v>116</v>
      </c>
      <c r="BS1660" t="s">
        <v>117</v>
      </c>
      <c r="BU1660">
        <v>1</v>
      </c>
      <c r="BV1660" t="s">
        <v>118</v>
      </c>
      <c r="BX1660" t="s">
        <v>119</v>
      </c>
      <c r="BY1660" t="s">
        <v>119</v>
      </c>
      <c r="BZ1660" t="s">
        <v>119</v>
      </c>
      <c r="CA1660">
        <v>1</v>
      </c>
      <c r="CC1660" t="s">
        <v>120</v>
      </c>
      <c r="CH1660">
        <v>540</v>
      </c>
      <c r="CI1660">
        <v>35480</v>
      </c>
      <c r="CJ1660" t="s">
        <v>106</v>
      </c>
      <c r="CK1660" t="s">
        <v>106</v>
      </c>
      <c r="CL1660">
        <v>20</v>
      </c>
      <c r="CM1660" t="s">
        <v>2867</v>
      </c>
      <c r="CO1660">
        <v>124535</v>
      </c>
      <c r="CQ1660">
        <v>0</v>
      </c>
      <c r="CR1660">
        <v>0</v>
      </c>
      <c r="CS1660">
        <v>0</v>
      </c>
      <c r="CY1660" t="s">
        <v>123</v>
      </c>
      <c r="CZ1660" t="s">
        <v>124</v>
      </c>
      <c r="DD1660" t="str" cm="1">
        <f t="array" ref="DD1660">TEXT(_xlfn.SEQUENCE(1, DATEDIF(AG1660, AH1660, "m") + 1, AG1660, 30), "YYYY-APMM")</f>
        <v>2014-AP04</v>
      </c>
      <c r="DN1660">
        <f t="shared" si="50"/>
        <v>48.5</v>
      </c>
      <c r="DO1660" t="str">
        <f t="shared" si="51"/>
        <v>LABOR- SUBCONTRACTOR</v>
      </c>
    </row>
    <row r="1661" spans="1:119" x14ac:dyDescent="0.35">
      <c r="A1661" t="s">
        <v>105</v>
      </c>
      <c r="B1661">
        <v>500946</v>
      </c>
      <c r="C1661">
        <v>6359</v>
      </c>
      <c r="D1661">
        <v>124539</v>
      </c>
      <c r="E1661">
        <v>13662</v>
      </c>
      <c r="F1661">
        <v>0</v>
      </c>
      <c r="G1661" t="s">
        <v>106</v>
      </c>
      <c r="H1661" t="s">
        <v>106</v>
      </c>
      <c r="I1661" t="s">
        <v>106</v>
      </c>
      <c r="J1661" t="s">
        <v>107</v>
      </c>
      <c r="K1661" t="s">
        <v>108</v>
      </c>
      <c r="L1661" t="s">
        <v>109</v>
      </c>
      <c r="M1661" t="s">
        <v>110</v>
      </c>
      <c r="N1661" t="s">
        <v>4250</v>
      </c>
      <c r="O1661" t="s">
        <v>3099</v>
      </c>
      <c r="P1661">
        <v>8178</v>
      </c>
      <c r="Q1661">
        <v>24</v>
      </c>
      <c r="R1661">
        <v>0</v>
      </c>
      <c r="S1661">
        <v>200</v>
      </c>
      <c r="T1661">
        <v>0</v>
      </c>
      <c r="U1661">
        <v>1500</v>
      </c>
      <c r="V1661">
        <v>1500</v>
      </c>
      <c r="W1661">
        <v>200</v>
      </c>
      <c r="X1661">
        <v>0</v>
      </c>
      <c r="Y1661">
        <v>0</v>
      </c>
      <c r="Z1661">
        <v>0</v>
      </c>
      <c r="AD1661" s="1">
        <v>41869.333333333336</v>
      </c>
      <c r="AE1661" s="1">
        <v>41897.708333333336</v>
      </c>
      <c r="AG1661" s="1">
        <v>41865.333333333336</v>
      </c>
      <c r="AH1661" s="1">
        <v>41893.708333333336</v>
      </c>
      <c r="AI1661" s="1">
        <v>41865.333333333336</v>
      </c>
      <c r="AJ1661" s="1">
        <v>41893.708333333336</v>
      </c>
      <c r="AK1661" s="1">
        <v>41865.333333333336</v>
      </c>
      <c r="AL1661" s="1">
        <v>41893.708333333336</v>
      </c>
      <c r="AM1661" s="1">
        <v>41869.333333333336</v>
      </c>
      <c r="AN1661" s="1">
        <v>41897.708333333336</v>
      </c>
      <c r="AP1661" t="s">
        <v>113</v>
      </c>
      <c r="AU1661" t="s">
        <v>4251</v>
      </c>
      <c r="AY1661" t="s">
        <v>106</v>
      </c>
      <c r="AZ1661">
        <v>0</v>
      </c>
      <c r="BA1661">
        <v>0</v>
      </c>
      <c r="BD1661" s="3">
        <v>41321.661111111112</v>
      </c>
      <c r="BE1661" s="3">
        <v>41321.663888888892</v>
      </c>
      <c r="BF1661" t="s">
        <v>115</v>
      </c>
      <c r="BG1661" t="s">
        <v>115</v>
      </c>
      <c r="BH1661">
        <v>8149</v>
      </c>
      <c r="BM1661">
        <v>43550</v>
      </c>
      <c r="BR1661" t="s">
        <v>116</v>
      </c>
      <c r="BS1661" t="s">
        <v>117</v>
      </c>
      <c r="BU1661">
        <v>1</v>
      </c>
      <c r="BV1661" t="s">
        <v>118</v>
      </c>
      <c r="BX1661" t="s">
        <v>119</v>
      </c>
      <c r="BY1661" t="s">
        <v>119</v>
      </c>
      <c r="BZ1661" t="s">
        <v>119</v>
      </c>
      <c r="CA1661">
        <v>1</v>
      </c>
      <c r="CC1661" t="s">
        <v>120</v>
      </c>
      <c r="CH1661">
        <v>540</v>
      </c>
      <c r="CI1661">
        <v>35710</v>
      </c>
      <c r="CJ1661" t="s">
        <v>106</v>
      </c>
      <c r="CK1661" t="s">
        <v>106</v>
      </c>
      <c r="CL1661">
        <v>30</v>
      </c>
      <c r="CM1661" t="s">
        <v>3097</v>
      </c>
      <c r="CO1661">
        <v>124523</v>
      </c>
      <c r="CQ1661">
        <v>0</v>
      </c>
      <c r="CR1661">
        <v>0</v>
      </c>
      <c r="CS1661">
        <v>0</v>
      </c>
      <c r="CY1661" t="s">
        <v>123</v>
      </c>
      <c r="CZ1661" t="s">
        <v>124</v>
      </c>
      <c r="DD1661" t="str" cm="1">
        <f t="array" ref="DD1661">TEXT(_xlfn.SEQUENCE(1, DATEDIF(AG1661, AH1661, "m") + 1, AG1661, 30), "YYYY-APMM")</f>
        <v>2014-AP08</v>
      </c>
      <c r="DN1661">
        <f t="shared" si="50"/>
        <v>1500</v>
      </c>
      <c r="DO1661" t="str">
        <f t="shared" si="51"/>
        <v>LABOR- SUBCONTRACTOR</v>
      </c>
    </row>
    <row r="1662" spans="1:119" x14ac:dyDescent="0.35">
      <c r="A1662" t="s">
        <v>105</v>
      </c>
      <c r="B1662">
        <v>500947</v>
      </c>
      <c r="C1662">
        <v>6359</v>
      </c>
      <c r="D1662">
        <v>124539</v>
      </c>
      <c r="E1662">
        <v>13662</v>
      </c>
      <c r="F1662">
        <v>0</v>
      </c>
      <c r="G1662" t="s">
        <v>106</v>
      </c>
      <c r="H1662" t="s">
        <v>106</v>
      </c>
      <c r="I1662" t="s">
        <v>106</v>
      </c>
      <c r="J1662" t="s">
        <v>107</v>
      </c>
      <c r="K1662" t="s">
        <v>108</v>
      </c>
      <c r="L1662" t="s">
        <v>109</v>
      </c>
      <c r="M1662" t="s">
        <v>110</v>
      </c>
      <c r="N1662" t="s">
        <v>4252</v>
      </c>
      <c r="O1662" t="s">
        <v>3102</v>
      </c>
      <c r="P1662">
        <v>8178</v>
      </c>
      <c r="Q1662">
        <v>24</v>
      </c>
      <c r="R1662">
        <v>0</v>
      </c>
      <c r="S1662">
        <v>200</v>
      </c>
      <c r="T1662">
        <v>0</v>
      </c>
      <c r="U1662">
        <v>3000</v>
      </c>
      <c r="V1662">
        <v>3000</v>
      </c>
      <c r="W1662">
        <v>200</v>
      </c>
      <c r="X1662">
        <v>0</v>
      </c>
      <c r="Y1662">
        <v>0</v>
      </c>
      <c r="Z1662">
        <v>0</v>
      </c>
      <c r="AD1662" s="1">
        <v>41869.333333333336</v>
      </c>
      <c r="AE1662" s="1">
        <v>41897.708333333336</v>
      </c>
      <c r="AG1662" s="1">
        <v>41865.333333333336</v>
      </c>
      <c r="AH1662" s="1">
        <v>41893.708333333336</v>
      </c>
      <c r="AI1662" s="1">
        <v>41865.333333333336</v>
      </c>
      <c r="AJ1662" s="1">
        <v>41893.708333333336</v>
      </c>
      <c r="AK1662" s="1">
        <v>41865.333333333336</v>
      </c>
      <c r="AL1662" s="1">
        <v>41893.708333333336</v>
      </c>
      <c r="AM1662" s="1">
        <v>41869.333333333336</v>
      </c>
      <c r="AN1662" s="1">
        <v>41897.708333333336</v>
      </c>
      <c r="AP1662" t="s">
        <v>113</v>
      </c>
      <c r="AU1662" t="s">
        <v>4253</v>
      </c>
      <c r="AY1662" t="s">
        <v>106</v>
      </c>
      <c r="AZ1662">
        <v>0</v>
      </c>
      <c r="BA1662">
        <v>0</v>
      </c>
      <c r="BD1662" s="3">
        <v>41321.661111111112</v>
      </c>
      <c r="BE1662" s="3">
        <v>41321.663888888892</v>
      </c>
      <c r="BF1662" t="s">
        <v>115</v>
      </c>
      <c r="BG1662" t="s">
        <v>115</v>
      </c>
      <c r="BH1662">
        <v>8149</v>
      </c>
      <c r="BM1662">
        <v>43550</v>
      </c>
      <c r="BR1662" t="s">
        <v>116</v>
      </c>
      <c r="BS1662" t="s">
        <v>117</v>
      </c>
      <c r="BU1662">
        <v>1</v>
      </c>
      <c r="BV1662" t="s">
        <v>118</v>
      </c>
      <c r="BX1662" t="s">
        <v>119</v>
      </c>
      <c r="BY1662" t="s">
        <v>119</v>
      </c>
      <c r="BZ1662" t="s">
        <v>119</v>
      </c>
      <c r="CA1662">
        <v>1</v>
      </c>
      <c r="CC1662" t="s">
        <v>120</v>
      </c>
      <c r="CH1662">
        <v>540</v>
      </c>
      <c r="CI1662">
        <v>35710</v>
      </c>
      <c r="CJ1662" t="s">
        <v>106</v>
      </c>
      <c r="CK1662" t="s">
        <v>106</v>
      </c>
      <c r="CL1662">
        <v>30</v>
      </c>
      <c r="CM1662" t="s">
        <v>3097</v>
      </c>
      <c r="CO1662">
        <v>124523</v>
      </c>
      <c r="CQ1662">
        <v>0</v>
      </c>
      <c r="CR1662">
        <v>0</v>
      </c>
      <c r="CS1662">
        <v>0</v>
      </c>
      <c r="CY1662" t="s">
        <v>123</v>
      </c>
      <c r="CZ1662" t="s">
        <v>124</v>
      </c>
      <c r="DD1662" t="str" cm="1">
        <f t="array" ref="DD1662">TEXT(_xlfn.SEQUENCE(1, DATEDIF(AG1662, AH1662, "m") + 1, AG1662, 30), "YYYY-APMM")</f>
        <v>2014-AP08</v>
      </c>
      <c r="DN1662">
        <f t="shared" si="50"/>
        <v>3000</v>
      </c>
      <c r="DO1662" t="str">
        <f t="shared" si="51"/>
        <v>LABOR- SUBCONTRACTOR</v>
      </c>
    </row>
    <row r="1663" spans="1:119" x14ac:dyDescent="0.35">
      <c r="A1663" t="s">
        <v>105</v>
      </c>
      <c r="B1663">
        <v>500948</v>
      </c>
      <c r="C1663">
        <v>6359</v>
      </c>
      <c r="D1663">
        <v>124539</v>
      </c>
      <c r="E1663">
        <v>13662</v>
      </c>
      <c r="F1663">
        <v>0</v>
      </c>
      <c r="G1663" t="s">
        <v>106</v>
      </c>
      <c r="H1663" t="s">
        <v>106</v>
      </c>
      <c r="I1663" t="s">
        <v>106</v>
      </c>
      <c r="J1663" t="s">
        <v>107</v>
      </c>
      <c r="K1663" t="s">
        <v>108</v>
      </c>
      <c r="L1663" t="s">
        <v>109</v>
      </c>
      <c r="M1663" t="s">
        <v>110</v>
      </c>
      <c r="N1663" t="s">
        <v>4254</v>
      </c>
      <c r="O1663" t="s">
        <v>3095</v>
      </c>
      <c r="P1663">
        <v>8178</v>
      </c>
      <c r="Q1663">
        <v>24</v>
      </c>
      <c r="R1663">
        <v>0</v>
      </c>
      <c r="S1663">
        <v>200</v>
      </c>
      <c r="T1663">
        <v>0</v>
      </c>
      <c r="U1663">
        <v>3000</v>
      </c>
      <c r="V1663">
        <v>3000</v>
      </c>
      <c r="W1663">
        <v>200</v>
      </c>
      <c r="X1663">
        <v>0</v>
      </c>
      <c r="Y1663">
        <v>0</v>
      </c>
      <c r="Z1663">
        <v>0</v>
      </c>
      <c r="AD1663" s="1">
        <v>41869.333333333336</v>
      </c>
      <c r="AE1663" s="1">
        <v>41897.708333333336</v>
      </c>
      <c r="AG1663" s="1">
        <v>41865.333333333336</v>
      </c>
      <c r="AH1663" s="1">
        <v>41893.708333333336</v>
      </c>
      <c r="AI1663" s="1">
        <v>41865.333333333336</v>
      </c>
      <c r="AJ1663" s="1">
        <v>41893.708333333336</v>
      </c>
      <c r="AK1663" s="1">
        <v>41865.333333333336</v>
      </c>
      <c r="AL1663" s="1">
        <v>41893.708333333336</v>
      </c>
      <c r="AM1663" s="1">
        <v>41869.333333333336</v>
      </c>
      <c r="AN1663" s="1">
        <v>41897.708333333336</v>
      </c>
      <c r="AP1663" t="s">
        <v>113</v>
      </c>
      <c r="AU1663" t="s">
        <v>4255</v>
      </c>
      <c r="AY1663" t="s">
        <v>106</v>
      </c>
      <c r="AZ1663">
        <v>0</v>
      </c>
      <c r="BA1663">
        <v>0</v>
      </c>
      <c r="BD1663" s="3">
        <v>41321.661111111112</v>
      </c>
      <c r="BE1663" s="3">
        <v>41321.663888888892</v>
      </c>
      <c r="BF1663" t="s">
        <v>115</v>
      </c>
      <c r="BG1663" t="s">
        <v>115</v>
      </c>
      <c r="BH1663">
        <v>8149</v>
      </c>
      <c r="BM1663">
        <v>43550</v>
      </c>
      <c r="BR1663" t="s">
        <v>116</v>
      </c>
      <c r="BS1663" t="s">
        <v>117</v>
      </c>
      <c r="BU1663">
        <v>1</v>
      </c>
      <c r="BV1663" t="s">
        <v>118</v>
      </c>
      <c r="BX1663" t="s">
        <v>119</v>
      </c>
      <c r="BY1663" t="s">
        <v>119</v>
      </c>
      <c r="BZ1663" t="s">
        <v>119</v>
      </c>
      <c r="CA1663">
        <v>1</v>
      </c>
      <c r="CC1663" t="s">
        <v>120</v>
      </c>
      <c r="CH1663">
        <v>540</v>
      </c>
      <c r="CI1663">
        <v>35710</v>
      </c>
      <c r="CJ1663" t="s">
        <v>106</v>
      </c>
      <c r="CK1663" t="s">
        <v>106</v>
      </c>
      <c r="CL1663">
        <v>30</v>
      </c>
      <c r="CM1663" t="s">
        <v>3097</v>
      </c>
      <c r="CO1663">
        <v>124523</v>
      </c>
      <c r="CQ1663">
        <v>0</v>
      </c>
      <c r="CR1663">
        <v>0</v>
      </c>
      <c r="CS1663">
        <v>0</v>
      </c>
      <c r="CY1663" t="s">
        <v>123</v>
      </c>
      <c r="CZ1663" t="s">
        <v>124</v>
      </c>
      <c r="DD1663" t="str" cm="1">
        <f t="array" ref="DD1663">TEXT(_xlfn.SEQUENCE(1, DATEDIF(AG1663, AH1663, "m") + 1, AG1663, 30), "YYYY-APMM")</f>
        <v>2014-AP08</v>
      </c>
      <c r="DN1663">
        <f t="shared" si="50"/>
        <v>3000</v>
      </c>
      <c r="DO1663" t="str">
        <f t="shared" si="51"/>
        <v>LABOR- SUBCONTRACTOR</v>
      </c>
    </row>
    <row r="1664" spans="1:119" x14ac:dyDescent="0.35">
      <c r="A1664" t="s">
        <v>105</v>
      </c>
      <c r="B1664">
        <v>500949</v>
      </c>
      <c r="C1664">
        <v>6359</v>
      </c>
      <c r="D1664">
        <v>124542</v>
      </c>
      <c r="E1664">
        <v>13662</v>
      </c>
      <c r="F1664">
        <v>0</v>
      </c>
      <c r="G1664" t="s">
        <v>106</v>
      </c>
      <c r="H1664" t="s">
        <v>106</v>
      </c>
      <c r="I1664" t="s">
        <v>106</v>
      </c>
      <c r="J1664" t="s">
        <v>107</v>
      </c>
      <c r="K1664" t="s">
        <v>108</v>
      </c>
      <c r="L1664" t="s">
        <v>109</v>
      </c>
      <c r="M1664" t="s">
        <v>110</v>
      </c>
      <c r="N1664" t="s">
        <v>4256</v>
      </c>
      <c r="O1664" t="s">
        <v>3002</v>
      </c>
      <c r="P1664">
        <v>8178</v>
      </c>
      <c r="Q1664">
        <v>128</v>
      </c>
      <c r="R1664">
        <v>0</v>
      </c>
      <c r="S1664">
        <v>200</v>
      </c>
      <c r="T1664">
        <v>0</v>
      </c>
      <c r="U1664">
        <v>2579.1999999999998</v>
      </c>
      <c r="V1664">
        <v>2579.1999999999998</v>
      </c>
      <c r="W1664">
        <v>200</v>
      </c>
      <c r="X1664">
        <v>0</v>
      </c>
      <c r="Y1664">
        <v>0</v>
      </c>
      <c r="Z1664">
        <v>0</v>
      </c>
      <c r="AD1664" s="1">
        <v>41701.333333333336</v>
      </c>
      <c r="AE1664" s="1">
        <v>41729.708333333336</v>
      </c>
      <c r="AG1664" s="1">
        <v>41682.333333333336</v>
      </c>
      <c r="AH1664" s="1">
        <v>41710.708333333336</v>
      </c>
      <c r="AI1664" s="1">
        <v>41682.333333333336</v>
      </c>
      <c r="AJ1664" s="1">
        <v>41710.708333333336</v>
      </c>
      <c r="AK1664" s="1">
        <v>41682.333333333336</v>
      </c>
      <c r="AL1664" s="1">
        <v>41710.708333333336</v>
      </c>
      <c r="AM1664" s="1">
        <v>41701.333333333336</v>
      </c>
      <c r="AN1664" s="1">
        <v>41729.708333333336</v>
      </c>
      <c r="AP1664" t="s">
        <v>113</v>
      </c>
      <c r="AU1664" t="s">
        <v>4257</v>
      </c>
      <c r="AY1664" t="s">
        <v>106</v>
      </c>
      <c r="AZ1664">
        <v>0</v>
      </c>
      <c r="BA1664">
        <v>0</v>
      </c>
      <c r="BD1664" s="3">
        <v>41321.661111111112</v>
      </c>
      <c r="BE1664" s="3">
        <v>41321.663888888892</v>
      </c>
      <c r="BF1664" t="s">
        <v>115</v>
      </c>
      <c r="BG1664" t="s">
        <v>115</v>
      </c>
      <c r="BH1664">
        <v>8149</v>
      </c>
      <c r="BM1664">
        <v>43550</v>
      </c>
      <c r="BR1664" t="s">
        <v>116</v>
      </c>
      <c r="BS1664" t="s">
        <v>117</v>
      </c>
      <c r="BU1664">
        <v>1</v>
      </c>
      <c r="BV1664" t="s">
        <v>118</v>
      </c>
      <c r="BX1664" t="s">
        <v>119</v>
      </c>
      <c r="BY1664" t="s">
        <v>119</v>
      </c>
      <c r="BZ1664" t="s">
        <v>119</v>
      </c>
      <c r="CA1664">
        <v>1</v>
      </c>
      <c r="CC1664" t="s">
        <v>120</v>
      </c>
      <c r="CH1664">
        <v>540</v>
      </c>
      <c r="CI1664">
        <v>35550</v>
      </c>
      <c r="CJ1664" t="s">
        <v>106</v>
      </c>
      <c r="CK1664" t="s">
        <v>106</v>
      </c>
      <c r="CL1664">
        <v>15</v>
      </c>
      <c r="CM1664" t="s">
        <v>2963</v>
      </c>
      <c r="CO1664">
        <v>124541</v>
      </c>
      <c r="CQ1664">
        <v>0</v>
      </c>
      <c r="CR1664">
        <v>0</v>
      </c>
      <c r="CS1664">
        <v>0</v>
      </c>
      <c r="CY1664" t="s">
        <v>123</v>
      </c>
      <c r="CZ1664" t="s">
        <v>124</v>
      </c>
      <c r="DD1664" t="str" cm="1">
        <f t="array" ref="DD1664:DE1664">TEXT(_xlfn.SEQUENCE(1, DATEDIF(AG1664, AH1664, "m") + 1, AG1664, 30), "YYYY-APMM")</f>
        <v>2014-AP02</v>
      </c>
      <c r="DE1664" t="str">
        <v>2014-AP03</v>
      </c>
      <c r="DN1664">
        <f t="shared" si="50"/>
        <v>1289.5999999999999</v>
      </c>
      <c r="DO1664" t="str">
        <f t="shared" si="51"/>
        <v>LABOR- SUBCONTRACTOR</v>
      </c>
    </row>
    <row r="1665" spans="1:119" x14ac:dyDescent="0.35">
      <c r="A1665" t="s">
        <v>105</v>
      </c>
      <c r="B1665">
        <v>500950</v>
      </c>
      <c r="C1665">
        <v>6359</v>
      </c>
      <c r="D1665">
        <v>124542</v>
      </c>
      <c r="E1665">
        <v>13662</v>
      </c>
      <c r="F1665">
        <v>0</v>
      </c>
      <c r="G1665" t="s">
        <v>106</v>
      </c>
      <c r="H1665" t="s">
        <v>106</v>
      </c>
      <c r="I1665" t="s">
        <v>106</v>
      </c>
      <c r="J1665" t="s">
        <v>107</v>
      </c>
      <c r="K1665" t="s">
        <v>108</v>
      </c>
      <c r="L1665" t="s">
        <v>109</v>
      </c>
      <c r="M1665" t="s">
        <v>110</v>
      </c>
      <c r="N1665" t="s">
        <v>4258</v>
      </c>
      <c r="O1665" t="s">
        <v>3005</v>
      </c>
      <c r="P1665">
        <v>8178</v>
      </c>
      <c r="Q1665">
        <v>368</v>
      </c>
      <c r="R1665">
        <v>0</v>
      </c>
      <c r="S1665">
        <v>160</v>
      </c>
      <c r="T1665">
        <v>0</v>
      </c>
      <c r="U1665">
        <v>3180.8</v>
      </c>
      <c r="V1665">
        <v>3180.8</v>
      </c>
      <c r="W1665">
        <v>160</v>
      </c>
      <c r="X1665">
        <v>0</v>
      </c>
      <c r="Y1665">
        <v>0</v>
      </c>
      <c r="Z1665">
        <v>0</v>
      </c>
      <c r="AD1665" s="1">
        <v>41748.333333333336</v>
      </c>
      <c r="AE1665" s="1">
        <v>41770.708333333336</v>
      </c>
      <c r="AG1665" s="1">
        <v>41694.333333333336</v>
      </c>
      <c r="AH1665" s="1">
        <v>41716.708333333336</v>
      </c>
      <c r="AI1665" s="1">
        <v>41694.333333333336</v>
      </c>
      <c r="AJ1665" s="1">
        <v>41716.708333333336</v>
      </c>
      <c r="AK1665" s="1">
        <v>41694.333333333336</v>
      </c>
      <c r="AL1665" s="1">
        <v>41716.708333333336</v>
      </c>
      <c r="AM1665" s="1">
        <v>41748.333333333336</v>
      </c>
      <c r="AN1665" s="1">
        <v>41770.708333333336</v>
      </c>
      <c r="AP1665" t="s">
        <v>113</v>
      </c>
      <c r="AU1665" t="s">
        <v>4259</v>
      </c>
      <c r="AY1665" t="s">
        <v>106</v>
      </c>
      <c r="AZ1665">
        <v>0</v>
      </c>
      <c r="BA1665">
        <v>0</v>
      </c>
      <c r="BD1665" s="3">
        <v>41321.661111111112</v>
      </c>
      <c r="BE1665" s="3">
        <v>41321.663888888892</v>
      </c>
      <c r="BF1665" t="s">
        <v>115</v>
      </c>
      <c r="BG1665" t="s">
        <v>115</v>
      </c>
      <c r="BH1665">
        <v>8149</v>
      </c>
      <c r="BM1665">
        <v>43550</v>
      </c>
      <c r="BR1665" t="s">
        <v>116</v>
      </c>
      <c r="BS1665" t="s">
        <v>117</v>
      </c>
      <c r="BU1665">
        <v>1</v>
      </c>
      <c r="BV1665" t="s">
        <v>118</v>
      </c>
      <c r="BX1665" t="s">
        <v>119</v>
      </c>
      <c r="BY1665" t="s">
        <v>119</v>
      </c>
      <c r="BZ1665" t="s">
        <v>119</v>
      </c>
      <c r="CA1665">
        <v>1</v>
      </c>
      <c r="CC1665" t="s">
        <v>120</v>
      </c>
      <c r="CH1665">
        <v>540</v>
      </c>
      <c r="CI1665">
        <v>35550</v>
      </c>
      <c r="CJ1665" t="s">
        <v>106</v>
      </c>
      <c r="CK1665" t="s">
        <v>106</v>
      </c>
      <c r="CL1665">
        <v>15</v>
      </c>
      <c r="CM1665" t="s">
        <v>2963</v>
      </c>
      <c r="CO1665">
        <v>124541</v>
      </c>
      <c r="CQ1665">
        <v>0</v>
      </c>
      <c r="CR1665">
        <v>0</v>
      </c>
      <c r="CS1665">
        <v>0</v>
      </c>
      <c r="CY1665" t="s">
        <v>123</v>
      </c>
      <c r="CZ1665" t="s">
        <v>124</v>
      </c>
      <c r="DD1665" t="str" cm="1">
        <f t="array" ref="DD1665">TEXT(_xlfn.SEQUENCE(1, DATEDIF(AG1665, AH1665, "m") + 1, AG1665, 30), "YYYY-APMM")</f>
        <v>2014-AP02</v>
      </c>
      <c r="DN1665">
        <f t="shared" si="50"/>
        <v>3180.8</v>
      </c>
      <c r="DO1665" t="str">
        <f t="shared" si="51"/>
        <v>LABOR- SUBCONTRACTOR</v>
      </c>
    </row>
    <row r="1666" spans="1:119" x14ac:dyDescent="0.35">
      <c r="A1666" t="s">
        <v>105</v>
      </c>
      <c r="B1666">
        <v>500951</v>
      </c>
      <c r="C1666">
        <v>6359</v>
      </c>
      <c r="D1666">
        <v>124542</v>
      </c>
      <c r="E1666">
        <v>13662</v>
      </c>
      <c r="F1666">
        <v>0</v>
      </c>
      <c r="G1666" t="s">
        <v>106</v>
      </c>
      <c r="H1666" t="s">
        <v>106</v>
      </c>
      <c r="I1666" t="s">
        <v>106</v>
      </c>
      <c r="J1666" t="s">
        <v>107</v>
      </c>
      <c r="K1666" t="s">
        <v>108</v>
      </c>
      <c r="L1666" t="s">
        <v>109</v>
      </c>
      <c r="M1666" t="s">
        <v>110</v>
      </c>
      <c r="N1666" t="s">
        <v>4260</v>
      </c>
      <c r="O1666" t="s">
        <v>3008</v>
      </c>
      <c r="P1666">
        <v>8178</v>
      </c>
      <c r="Q1666">
        <v>368</v>
      </c>
      <c r="R1666">
        <v>0</v>
      </c>
      <c r="S1666">
        <v>200</v>
      </c>
      <c r="T1666">
        <v>0</v>
      </c>
      <c r="U1666">
        <v>636.79999999999995</v>
      </c>
      <c r="V1666">
        <v>636.79999999999995</v>
      </c>
      <c r="W1666">
        <v>200</v>
      </c>
      <c r="X1666">
        <v>0</v>
      </c>
      <c r="Y1666">
        <v>0</v>
      </c>
      <c r="Z1666">
        <v>0</v>
      </c>
      <c r="AD1666" s="1">
        <v>41756.333333333336</v>
      </c>
      <c r="AE1666" s="1">
        <v>41784.708333333336</v>
      </c>
      <c r="AG1666" s="1">
        <v>41702.333333333336</v>
      </c>
      <c r="AH1666" s="1">
        <v>41730.708333333336</v>
      </c>
      <c r="AI1666" s="1">
        <v>41702.333333333336</v>
      </c>
      <c r="AJ1666" s="1">
        <v>41730.708333333336</v>
      </c>
      <c r="AK1666" s="1">
        <v>41702.333333333336</v>
      </c>
      <c r="AL1666" s="1">
        <v>41730.708333333336</v>
      </c>
      <c r="AM1666" s="1">
        <v>41756.333333333336</v>
      </c>
      <c r="AN1666" s="1">
        <v>41784.708333333336</v>
      </c>
      <c r="AP1666" t="s">
        <v>113</v>
      </c>
      <c r="AU1666" t="s">
        <v>4261</v>
      </c>
      <c r="AY1666" t="s">
        <v>106</v>
      </c>
      <c r="AZ1666">
        <v>0</v>
      </c>
      <c r="BA1666">
        <v>0</v>
      </c>
      <c r="BD1666" s="3">
        <v>41321.661111111112</v>
      </c>
      <c r="BE1666" s="3">
        <v>41328.377083333333</v>
      </c>
      <c r="BF1666" t="s">
        <v>115</v>
      </c>
      <c r="BG1666" t="s">
        <v>115</v>
      </c>
      <c r="BH1666">
        <v>8149</v>
      </c>
      <c r="BM1666">
        <v>43550</v>
      </c>
      <c r="BR1666" t="s">
        <v>116</v>
      </c>
      <c r="BS1666" t="s">
        <v>117</v>
      </c>
      <c r="BU1666">
        <v>1</v>
      </c>
      <c r="BV1666" t="s">
        <v>118</v>
      </c>
      <c r="BX1666" t="s">
        <v>119</v>
      </c>
      <c r="BY1666" t="s">
        <v>119</v>
      </c>
      <c r="BZ1666" t="s">
        <v>119</v>
      </c>
      <c r="CA1666">
        <v>1</v>
      </c>
      <c r="CC1666" t="s">
        <v>120</v>
      </c>
      <c r="CH1666">
        <v>540</v>
      </c>
      <c r="CI1666">
        <v>35550</v>
      </c>
      <c r="CJ1666" t="s">
        <v>106</v>
      </c>
      <c r="CK1666" t="s">
        <v>106</v>
      </c>
      <c r="CL1666">
        <v>15</v>
      </c>
      <c r="CM1666" t="s">
        <v>2963</v>
      </c>
      <c r="CO1666">
        <v>124541</v>
      </c>
      <c r="CQ1666">
        <v>0</v>
      </c>
      <c r="CR1666">
        <v>0</v>
      </c>
      <c r="CS1666">
        <v>0</v>
      </c>
      <c r="CY1666" t="s">
        <v>123</v>
      </c>
      <c r="CZ1666" t="s">
        <v>124</v>
      </c>
      <c r="DD1666" t="str" cm="1">
        <f t="array" ref="DD1666">TEXT(_xlfn.SEQUENCE(1, DATEDIF(AG1666, AH1666, "m") + 1, AG1666, 30), "YYYY-APMM")</f>
        <v>2014-AP03</v>
      </c>
      <c r="DN1666">
        <f t="shared" si="50"/>
        <v>636.79999999999995</v>
      </c>
      <c r="DO1666" t="str">
        <f t="shared" si="51"/>
        <v>LABOR- SUBCONTRACTOR</v>
      </c>
    </row>
    <row r="1667" spans="1:119" x14ac:dyDescent="0.35">
      <c r="A1667" t="s">
        <v>105</v>
      </c>
      <c r="B1667">
        <v>500952</v>
      </c>
      <c r="C1667">
        <v>6359</v>
      </c>
      <c r="D1667">
        <v>124542</v>
      </c>
      <c r="E1667">
        <v>13662</v>
      </c>
      <c r="F1667">
        <v>0</v>
      </c>
      <c r="G1667" t="s">
        <v>106</v>
      </c>
      <c r="H1667" t="s">
        <v>106</v>
      </c>
      <c r="I1667" t="s">
        <v>106</v>
      </c>
      <c r="J1667" t="s">
        <v>107</v>
      </c>
      <c r="K1667" t="s">
        <v>108</v>
      </c>
      <c r="L1667" t="s">
        <v>109</v>
      </c>
      <c r="M1667" t="s">
        <v>110</v>
      </c>
      <c r="N1667" t="s">
        <v>4262</v>
      </c>
      <c r="O1667" t="s">
        <v>3011</v>
      </c>
      <c r="P1667">
        <v>8178</v>
      </c>
      <c r="Q1667">
        <v>24</v>
      </c>
      <c r="R1667">
        <v>0</v>
      </c>
      <c r="S1667">
        <v>160</v>
      </c>
      <c r="T1667">
        <v>0</v>
      </c>
      <c r="U1667">
        <v>454.4</v>
      </c>
      <c r="V1667">
        <v>454.4</v>
      </c>
      <c r="W1667">
        <v>160</v>
      </c>
      <c r="X1667">
        <v>0</v>
      </c>
      <c r="Y1667">
        <v>0</v>
      </c>
      <c r="Z1667">
        <v>0</v>
      </c>
      <c r="AD1667" s="1">
        <v>41794.333333333336</v>
      </c>
      <c r="AE1667" s="1">
        <v>41816.708333333336</v>
      </c>
      <c r="AG1667" s="1">
        <v>41791.333333333336</v>
      </c>
      <c r="AH1667" s="1">
        <v>41813.708333333336</v>
      </c>
      <c r="AI1667" s="1">
        <v>41791.333333333336</v>
      </c>
      <c r="AJ1667" s="1">
        <v>41813.708333333336</v>
      </c>
      <c r="AK1667" s="1">
        <v>41791.333333333336</v>
      </c>
      <c r="AL1667" s="1">
        <v>41813.708333333336</v>
      </c>
      <c r="AM1667" s="1">
        <v>41794.333333333336</v>
      </c>
      <c r="AN1667" s="1">
        <v>41816.708333333336</v>
      </c>
      <c r="AP1667" t="s">
        <v>113</v>
      </c>
      <c r="AU1667" t="s">
        <v>4263</v>
      </c>
      <c r="AY1667" t="s">
        <v>106</v>
      </c>
      <c r="AZ1667">
        <v>0</v>
      </c>
      <c r="BA1667">
        <v>0</v>
      </c>
      <c r="BD1667" s="3">
        <v>41321.661111111112</v>
      </c>
      <c r="BE1667" s="3">
        <v>41321.663888888892</v>
      </c>
      <c r="BF1667" t="s">
        <v>115</v>
      </c>
      <c r="BG1667" t="s">
        <v>115</v>
      </c>
      <c r="BH1667">
        <v>8149</v>
      </c>
      <c r="BM1667">
        <v>43550</v>
      </c>
      <c r="BR1667" t="s">
        <v>116</v>
      </c>
      <c r="BS1667" t="s">
        <v>117</v>
      </c>
      <c r="BU1667">
        <v>1</v>
      </c>
      <c r="BV1667" t="s">
        <v>118</v>
      </c>
      <c r="BX1667" t="s">
        <v>119</v>
      </c>
      <c r="BY1667" t="s">
        <v>119</v>
      </c>
      <c r="BZ1667" t="s">
        <v>119</v>
      </c>
      <c r="CA1667">
        <v>1</v>
      </c>
      <c r="CC1667" t="s">
        <v>120</v>
      </c>
      <c r="CH1667">
        <v>540</v>
      </c>
      <c r="CI1667">
        <v>35550</v>
      </c>
      <c r="CJ1667" t="s">
        <v>106</v>
      </c>
      <c r="CK1667" t="s">
        <v>106</v>
      </c>
      <c r="CL1667">
        <v>15</v>
      </c>
      <c r="CM1667" t="s">
        <v>2963</v>
      </c>
      <c r="CO1667">
        <v>124541</v>
      </c>
      <c r="CQ1667">
        <v>0</v>
      </c>
      <c r="CR1667">
        <v>0</v>
      </c>
      <c r="CS1667">
        <v>0</v>
      </c>
      <c r="CY1667" t="s">
        <v>123</v>
      </c>
      <c r="CZ1667" t="s">
        <v>124</v>
      </c>
      <c r="DD1667" t="str" cm="1">
        <f t="array" ref="DD1667">TEXT(_xlfn.SEQUENCE(1, DATEDIF(AG1667, AH1667, "m") + 1, AG1667, 30), "YYYY-APMM")</f>
        <v>2014-AP06</v>
      </c>
      <c r="DN1667">
        <f t="shared" ref="DN1667:DN1730" si="52">V1667/COUNTIF(DD1667:DF1667, "&lt;&gt;")</f>
        <v>454.4</v>
      </c>
      <c r="DO1667" t="str">
        <f t="shared" ref="DO1667:DO1730" si="53">BR1667</f>
        <v>LABOR- SUBCONTRACTOR</v>
      </c>
    </row>
    <row r="1668" spans="1:119" x14ac:dyDescent="0.35">
      <c r="A1668" t="s">
        <v>105</v>
      </c>
      <c r="B1668">
        <v>500953</v>
      </c>
      <c r="C1668">
        <v>6359</v>
      </c>
      <c r="D1668">
        <v>124542</v>
      </c>
      <c r="E1668">
        <v>13662</v>
      </c>
      <c r="F1668">
        <v>0</v>
      </c>
      <c r="G1668" t="s">
        <v>106</v>
      </c>
      <c r="H1668" t="s">
        <v>106</v>
      </c>
      <c r="I1668" t="s">
        <v>106</v>
      </c>
      <c r="J1668" t="s">
        <v>107</v>
      </c>
      <c r="K1668" t="s">
        <v>108</v>
      </c>
      <c r="L1668" t="s">
        <v>109</v>
      </c>
      <c r="M1668" t="s">
        <v>110</v>
      </c>
      <c r="N1668" t="s">
        <v>4264</v>
      </c>
      <c r="O1668" t="s">
        <v>3014</v>
      </c>
      <c r="P1668">
        <v>8178</v>
      </c>
      <c r="Q1668">
        <v>24</v>
      </c>
      <c r="R1668">
        <v>0</v>
      </c>
      <c r="S1668">
        <v>200</v>
      </c>
      <c r="T1668">
        <v>0</v>
      </c>
      <c r="U1668">
        <v>3302.4</v>
      </c>
      <c r="V1668">
        <v>3302.4</v>
      </c>
      <c r="W1668">
        <v>200</v>
      </c>
      <c r="X1668">
        <v>0</v>
      </c>
      <c r="Y1668">
        <v>0</v>
      </c>
      <c r="Z1668">
        <v>0</v>
      </c>
      <c r="AD1668" s="1">
        <v>41807.333333333336</v>
      </c>
      <c r="AE1668" s="1">
        <v>41835.708333333336</v>
      </c>
      <c r="AG1668" s="1">
        <v>41804.333333333336</v>
      </c>
      <c r="AH1668" s="1">
        <v>41832.708333333336</v>
      </c>
      <c r="AI1668" s="1">
        <v>41804.333333333336</v>
      </c>
      <c r="AJ1668" s="1">
        <v>41832.708333333336</v>
      </c>
      <c r="AK1668" s="1">
        <v>41804.333333333336</v>
      </c>
      <c r="AL1668" s="1">
        <v>41832.708333333336</v>
      </c>
      <c r="AM1668" s="1">
        <v>41807.333333333336</v>
      </c>
      <c r="AN1668" s="1">
        <v>41835.708333333336</v>
      </c>
      <c r="AP1668" t="s">
        <v>113</v>
      </c>
      <c r="AU1668" t="s">
        <v>4265</v>
      </c>
      <c r="AY1668" t="s">
        <v>106</v>
      </c>
      <c r="AZ1668">
        <v>0</v>
      </c>
      <c r="BA1668">
        <v>0</v>
      </c>
      <c r="BD1668" s="3">
        <v>41321.661111111112</v>
      </c>
      <c r="BE1668" s="3">
        <v>41321.663888888892</v>
      </c>
      <c r="BF1668" t="s">
        <v>115</v>
      </c>
      <c r="BG1668" t="s">
        <v>115</v>
      </c>
      <c r="BH1668">
        <v>8149</v>
      </c>
      <c r="BM1668">
        <v>43550</v>
      </c>
      <c r="BR1668" t="s">
        <v>116</v>
      </c>
      <c r="BS1668" t="s">
        <v>117</v>
      </c>
      <c r="BU1668">
        <v>1</v>
      </c>
      <c r="BV1668" t="s">
        <v>118</v>
      </c>
      <c r="BX1668" t="s">
        <v>119</v>
      </c>
      <c r="BY1668" t="s">
        <v>119</v>
      </c>
      <c r="BZ1668" t="s">
        <v>119</v>
      </c>
      <c r="CA1668">
        <v>1</v>
      </c>
      <c r="CC1668" t="s">
        <v>120</v>
      </c>
      <c r="CH1668">
        <v>540</v>
      </c>
      <c r="CI1668">
        <v>35550</v>
      </c>
      <c r="CJ1668" t="s">
        <v>106</v>
      </c>
      <c r="CK1668" t="s">
        <v>106</v>
      </c>
      <c r="CL1668">
        <v>15</v>
      </c>
      <c r="CM1668" t="s">
        <v>2963</v>
      </c>
      <c r="CO1668">
        <v>124541</v>
      </c>
      <c r="CQ1668">
        <v>0</v>
      </c>
      <c r="CR1668">
        <v>0</v>
      </c>
      <c r="CS1668">
        <v>0</v>
      </c>
      <c r="CY1668" t="s">
        <v>123</v>
      </c>
      <c r="CZ1668" t="s">
        <v>124</v>
      </c>
      <c r="DD1668" t="str" cm="1">
        <f t="array" ref="DD1668">TEXT(_xlfn.SEQUENCE(1, DATEDIF(AG1668, AH1668, "m") + 1, AG1668, 30), "YYYY-APMM")</f>
        <v>2014-AP06</v>
      </c>
      <c r="DN1668">
        <f t="shared" si="52"/>
        <v>3302.4</v>
      </c>
      <c r="DO1668" t="str">
        <f t="shared" si="53"/>
        <v>LABOR- SUBCONTRACTOR</v>
      </c>
    </row>
    <row r="1669" spans="1:119" x14ac:dyDescent="0.35">
      <c r="A1669" t="s">
        <v>105</v>
      </c>
      <c r="B1669">
        <v>500954</v>
      </c>
      <c r="C1669">
        <v>6359</v>
      </c>
      <c r="D1669">
        <v>124542</v>
      </c>
      <c r="E1669">
        <v>13662</v>
      </c>
      <c r="F1669">
        <v>0</v>
      </c>
      <c r="G1669" t="s">
        <v>106</v>
      </c>
      <c r="H1669" t="s">
        <v>106</v>
      </c>
      <c r="I1669" t="s">
        <v>106</v>
      </c>
      <c r="J1669" t="s">
        <v>107</v>
      </c>
      <c r="K1669" t="s">
        <v>108</v>
      </c>
      <c r="L1669" t="s">
        <v>109</v>
      </c>
      <c r="M1669" t="s">
        <v>110</v>
      </c>
      <c r="N1669" t="s">
        <v>4266</v>
      </c>
      <c r="O1669" t="s">
        <v>3017</v>
      </c>
      <c r="P1669">
        <v>8178</v>
      </c>
      <c r="Q1669">
        <v>360</v>
      </c>
      <c r="R1669">
        <v>0</v>
      </c>
      <c r="S1669">
        <v>200</v>
      </c>
      <c r="T1669">
        <v>0</v>
      </c>
      <c r="U1669">
        <v>4569.6000000000004</v>
      </c>
      <c r="V1669">
        <v>4569.6000000000004</v>
      </c>
      <c r="W1669">
        <v>200</v>
      </c>
      <c r="X1669">
        <v>0</v>
      </c>
      <c r="Y1669">
        <v>0</v>
      </c>
      <c r="Z1669">
        <v>0</v>
      </c>
      <c r="AD1669" s="1">
        <v>41836.333333333336</v>
      </c>
      <c r="AE1669" s="1">
        <v>41868.708333333336</v>
      </c>
      <c r="AG1669" s="1">
        <v>41784.333333333336</v>
      </c>
      <c r="AH1669" s="1">
        <v>41812.708333333336</v>
      </c>
      <c r="AI1669" s="1">
        <v>41784.333333333336</v>
      </c>
      <c r="AJ1669" s="1">
        <v>41812.708333333336</v>
      </c>
      <c r="AK1669" s="1">
        <v>41784.333333333336</v>
      </c>
      <c r="AL1669" s="1">
        <v>41812.708333333336</v>
      </c>
      <c r="AM1669" s="1">
        <v>41836.333333333336</v>
      </c>
      <c r="AN1669" s="1">
        <v>41868.708333333336</v>
      </c>
      <c r="AP1669" t="s">
        <v>113</v>
      </c>
      <c r="AU1669" t="s">
        <v>4267</v>
      </c>
      <c r="AY1669" t="s">
        <v>106</v>
      </c>
      <c r="AZ1669">
        <v>0</v>
      </c>
      <c r="BA1669">
        <v>0</v>
      </c>
      <c r="BD1669" s="3">
        <v>41321.661111111112</v>
      </c>
      <c r="BE1669" s="3">
        <v>41321.663888888892</v>
      </c>
      <c r="BF1669" t="s">
        <v>115</v>
      </c>
      <c r="BG1669" t="s">
        <v>115</v>
      </c>
      <c r="BH1669">
        <v>8149</v>
      </c>
      <c r="BM1669">
        <v>43550</v>
      </c>
      <c r="BR1669" t="s">
        <v>116</v>
      </c>
      <c r="BS1669" t="s">
        <v>117</v>
      </c>
      <c r="BU1669">
        <v>1</v>
      </c>
      <c r="BV1669" t="s">
        <v>118</v>
      </c>
      <c r="BX1669" t="s">
        <v>119</v>
      </c>
      <c r="BY1669" t="s">
        <v>119</v>
      </c>
      <c r="BZ1669" t="s">
        <v>119</v>
      </c>
      <c r="CA1669">
        <v>1</v>
      </c>
      <c r="CC1669" t="s">
        <v>120</v>
      </c>
      <c r="CH1669">
        <v>540</v>
      </c>
      <c r="CI1669">
        <v>35550</v>
      </c>
      <c r="CJ1669" t="s">
        <v>106</v>
      </c>
      <c r="CK1669" t="s">
        <v>106</v>
      </c>
      <c r="CL1669">
        <v>15</v>
      </c>
      <c r="CM1669" t="s">
        <v>2963</v>
      </c>
      <c r="CO1669">
        <v>124541</v>
      </c>
      <c r="CQ1669">
        <v>0</v>
      </c>
      <c r="CR1669">
        <v>0</v>
      </c>
      <c r="CS1669">
        <v>0</v>
      </c>
      <c r="CY1669" t="s">
        <v>123</v>
      </c>
      <c r="CZ1669" t="s">
        <v>124</v>
      </c>
      <c r="DD1669" t="str" cm="1">
        <f t="array" ref="DD1669">TEXT(_xlfn.SEQUENCE(1, DATEDIF(AG1669, AH1669, "m") + 1, AG1669, 30), "YYYY-APMM")</f>
        <v>2014-AP05</v>
      </c>
      <c r="DN1669">
        <f t="shared" si="52"/>
        <v>4569.6000000000004</v>
      </c>
      <c r="DO1669" t="str">
        <f t="shared" si="53"/>
        <v>LABOR- SUBCONTRACTOR</v>
      </c>
    </row>
    <row r="1670" spans="1:119" x14ac:dyDescent="0.35">
      <c r="A1670" t="s">
        <v>105</v>
      </c>
      <c r="B1670">
        <v>500955</v>
      </c>
      <c r="C1670">
        <v>6359</v>
      </c>
      <c r="D1670">
        <v>124542</v>
      </c>
      <c r="E1670">
        <v>13662</v>
      </c>
      <c r="F1670">
        <v>0</v>
      </c>
      <c r="G1670" t="s">
        <v>106</v>
      </c>
      <c r="H1670" t="s">
        <v>106</v>
      </c>
      <c r="I1670" t="s">
        <v>106</v>
      </c>
      <c r="J1670" t="s">
        <v>107</v>
      </c>
      <c r="K1670" t="s">
        <v>108</v>
      </c>
      <c r="L1670" t="s">
        <v>109</v>
      </c>
      <c r="M1670" t="s">
        <v>110</v>
      </c>
      <c r="N1670" t="s">
        <v>4268</v>
      </c>
      <c r="O1670" t="s">
        <v>3020</v>
      </c>
      <c r="P1670">
        <v>8178</v>
      </c>
      <c r="Q1670">
        <v>200</v>
      </c>
      <c r="R1670">
        <v>176</v>
      </c>
      <c r="S1670">
        <v>200</v>
      </c>
      <c r="T1670">
        <v>0</v>
      </c>
      <c r="U1670">
        <v>1422.4</v>
      </c>
      <c r="V1670">
        <v>1422.4</v>
      </c>
      <c r="W1670">
        <v>200</v>
      </c>
      <c r="X1670">
        <v>0</v>
      </c>
      <c r="Y1670">
        <v>0</v>
      </c>
      <c r="Z1670">
        <v>0</v>
      </c>
      <c r="AD1670" s="1">
        <v>41811.333333333336</v>
      </c>
      <c r="AE1670" s="1">
        <v>41839.708333333336</v>
      </c>
      <c r="AG1670" s="1">
        <v>41781.333333333336</v>
      </c>
      <c r="AH1670" s="1">
        <v>41809.708333333336</v>
      </c>
      <c r="AI1670" s="1">
        <v>41781.333333333336</v>
      </c>
      <c r="AJ1670" s="1">
        <v>41809.708333333336</v>
      </c>
      <c r="AK1670" s="1">
        <v>41781.333333333336</v>
      </c>
      <c r="AL1670" s="1">
        <v>41809.708333333336</v>
      </c>
      <c r="AM1670" s="1">
        <v>41811.333333333336</v>
      </c>
      <c r="AN1670" s="1">
        <v>41839.708333333336</v>
      </c>
      <c r="AP1670" t="s">
        <v>113</v>
      </c>
      <c r="AU1670" t="s">
        <v>4269</v>
      </c>
      <c r="AY1670" t="s">
        <v>106</v>
      </c>
      <c r="AZ1670">
        <v>0</v>
      </c>
      <c r="BA1670">
        <v>0</v>
      </c>
      <c r="BD1670" s="3">
        <v>41321.661111111112</v>
      </c>
      <c r="BE1670" s="3">
        <v>41321.663888888892</v>
      </c>
      <c r="BF1670" t="s">
        <v>115</v>
      </c>
      <c r="BG1670" t="s">
        <v>115</v>
      </c>
      <c r="BH1670">
        <v>8149</v>
      </c>
      <c r="BM1670">
        <v>43550</v>
      </c>
      <c r="BR1670" t="s">
        <v>116</v>
      </c>
      <c r="BS1670" t="s">
        <v>117</v>
      </c>
      <c r="BU1670">
        <v>1</v>
      </c>
      <c r="BV1670" t="s">
        <v>118</v>
      </c>
      <c r="BX1670" t="s">
        <v>119</v>
      </c>
      <c r="BY1670" t="s">
        <v>119</v>
      </c>
      <c r="BZ1670" t="s">
        <v>119</v>
      </c>
      <c r="CA1670">
        <v>1</v>
      </c>
      <c r="CC1670" t="s">
        <v>120</v>
      </c>
      <c r="CH1670">
        <v>540</v>
      </c>
      <c r="CI1670">
        <v>35550</v>
      </c>
      <c r="CJ1670" t="s">
        <v>106</v>
      </c>
      <c r="CK1670" t="s">
        <v>106</v>
      </c>
      <c r="CL1670">
        <v>15</v>
      </c>
      <c r="CM1670" t="s">
        <v>2963</v>
      </c>
      <c r="CO1670">
        <v>124541</v>
      </c>
      <c r="CQ1670">
        <v>0</v>
      </c>
      <c r="CR1670">
        <v>0</v>
      </c>
      <c r="CS1670">
        <v>0</v>
      </c>
      <c r="CY1670" t="s">
        <v>123</v>
      </c>
      <c r="CZ1670" t="s">
        <v>124</v>
      </c>
      <c r="DD1670" t="str" cm="1">
        <f t="array" ref="DD1670">TEXT(_xlfn.SEQUENCE(1, DATEDIF(AG1670, AH1670, "m") + 1, AG1670, 30), "YYYY-APMM")</f>
        <v>2014-AP05</v>
      </c>
      <c r="DN1670">
        <f t="shared" si="52"/>
        <v>1422.4</v>
      </c>
      <c r="DO1670" t="str">
        <f t="shared" si="53"/>
        <v>LABOR- SUBCONTRACTOR</v>
      </c>
    </row>
    <row r="1671" spans="1:119" x14ac:dyDescent="0.35">
      <c r="A1671" t="s">
        <v>105</v>
      </c>
      <c r="B1671">
        <v>500956</v>
      </c>
      <c r="C1671">
        <v>6359</v>
      </c>
      <c r="D1671">
        <v>124543</v>
      </c>
      <c r="E1671">
        <v>13662</v>
      </c>
      <c r="F1671">
        <v>0</v>
      </c>
      <c r="G1671" t="s">
        <v>106</v>
      </c>
      <c r="H1671" t="s">
        <v>106</v>
      </c>
      <c r="I1671" t="s">
        <v>106</v>
      </c>
      <c r="J1671" t="s">
        <v>107</v>
      </c>
      <c r="K1671" t="s">
        <v>108</v>
      </c>
      <c r="L1671" t="s">
        <v>109</v>
      </c>
      <c r="M1671" t="s">
        <v>110</v>
      </c>
      <c r="N1671" t="s">
        <v>4270</v>
      </c>
      <c r="O1671" t="s">
        <v>3002</v>
      </c>
      <c r="P1671">
        <v>8178</v>
      </c>
      <c r="Q1671">
        <v>464</v>
      </c>
      <c r="R1671">
        <v>0</v>
      </c>
      <c r="S1671">
        <v>200</v>
      </c>
      <c r="T1671">
        <v>0</v>
      </c>
      <c r="U1671">
        <v>2579.1999999999998</v>
      </c>
      <c r="V1671">
        <v>2579.1999999999998</v>
      </c>
      <c r="W1671">
        <v>200</v>
      </c>
      <c r="X1671">
        <v>0</v>
      </c>
      <c r="Y1671">
        <v>0</v>
      </c>
      <c r="Z1671">
        <v>0</v>
      </c>
      <c r="AD1671" s="1">
        <v>41709.333333333336</v>
      </c>
      <c r="AE1671" s="1">
        <v>41737.708333333336</v>
      </c>
      <c r="AG1671" s="1">
        <v>41640.333333333336</v>
      </c>
      <c r="AH1671" s="1">
        <v>41668.708333333336</v>
      </c>
      <c r="AI1671" s="1">
        <v>41640.333333333336</v>
      </c>
      <c r="AJ1671" s="1">
        <v>41668.708333333336</v>
      </c>
      <c r="AK1671" s="1">
        <v>41640.333333333336</v>
      </c>
      <c r="AL1671" s="1">
        <v>41668.708333333336</v>
      </c>
      <c r="AM1671" s="1">
        <v>41709.333333333336</v>
      </c>
      <c r="AN1671" s="1">
        <v>41737.708333333336</v>
      </c>
      <c r="AP1671" t="s">
        <v>113</v>
      </c>
      <c r="AU1671" t="s">
        <v>4271</v>
      </c>
      <c r="AY1671" t="s">
        <v>106</v>
      </c>
      <c r="AZ1671">
        <v>0</v>
      </c>
      <c r="BA1671">
        <v>0</v>
      </c>
      <c r="BD1671" s="3">
        <v>41321.661111111112</v>
      </c>
      <c r="BE1671" s="3">
        <v>41321.663888888892</v>
      </c>
      <c r="BF1671" t="s">
        <v>115</v>
      </c>
      <c r="BG1671" t="s">
        <v>115</v>
      </c>
      <c r="BH1671">
        <v>8149</v>
      </c>
      <c r="BM1671">
        <v>43550</v>
      </c>
      <c r="BR1671" t="s">
        <v>116</v>
      </c>
      <c r="BS1671" t="s">
        <v>117</v>
      </c>
      <c r="BU1671">
        <v>1</v>
      </c>
      <c r="BV1671" t="s">
        <v>118</v>
      </c>
      <c r="BX1671" t="s">
        <v>119</v>
      </c>
      <c r="BY1671" t="s">
        <v>119</v>
      </c>
      <c r="BZ1671" t="s">
        <v>119</v>
      </c>
      <c r="CA1671">
        <v>1</v>
      </c>
      <c r="CC1671" t="s">
        <v>120</v>
      </c>
      <c r="CH1671">
        <v>540</v>
      </c>
      <c r="CI1671">
        <v>35540</v>
      </c>
      <c r="CJ1671" t="s">
        <v>106</v>
      </c>
      <c r="CK1671" t="s">
        <v>106</v>
      </c>
      <c r="CL1671">
        <v>10</v>
      </c>
      <c r="CM1671" t="s">
        <v>2889</v>
      </c>
      <c r="CO1671">
        <v>124541</v>
      </c>
      <c r="CQ1671">
        <v>0</v>
      </c>
      <c r="CR1671">
        <v>0</v>
      </c>
      <c r="CS1671">
        <v>0</v>
      </c>
      <c r="CY1671" t="s">
        <v>123</v>
      </c>
      <c r="CZ1671" t="s">
        <v>124</v>
      </c>
      <c r="DD1671" t="str" cm="1">
        <f t="array" ref="DD1671">TEXT(_xlfn.SEQUENCE(1, DATEDIF(AG1671, AH1671, "m") + 1, AG1671, 30), "YYYY-APMM")</f>
        <v>2014-AP01</v>
      </c>
      <c r="DN1671">
        <f t="shared" si="52"/>
        <v>2579.1999999999998</v>
      </c>
      <c r="DO1671" t="str">
        <f t="shared" si="53"/>
        <v>LABOR- SUBCONTRACTOR</v>
      </c>
    </row>
    <row r="1672" spans="1:119" x14ac:dyDescent="0.35">
      <c r="A1672" t="s">
        <v>105</v>
      </c>
      <c r="B1672">
        <v>500957</v>
      </c>
      <c r="C1672">
        <v>6359</v>
      </c>
      <c r="D1672">
        <v>124543</v>
      </c>
      <c r="E1672">
        <v>13662</v>
      </c>
      <c r="F1672">
        <v>0</v>
      </c>
      <c r="G1672" t="s">
        <v>106</v>
      </c>
      <c r="H1672" t="s">
        <v>106</v>
      </c>
      <c r="I1672" t="s">
        <v>106</v>
      </c>
      <c r="J1672" t="s">
        <v>107</v>
      </c>
      <c r="K1672" t="s">
        <v>108</v>
      </c>
      <c r="L1672" t="s">
        <v>109</v>
      </c>
      <c r="M1672" t="s">
        <v>110</v>
      </c>
      <c r="N1672" t="s">
        <v>4272</v>
      </c>
      <c r="O1672" t="s">
        <v>3005</v>
      </c>
      <c r="P1672">
        <v>8178</v>
      </c>
      <c r="Q1672">
        <v>608</v>
      </c>
      <c r="R1672">
        <v>0</v>
      </c>
      <c r="S1672">
        <v>160</v>
      </c>
      <c r="T1672">
        <v>0</v>
      </c>
      <c r="U1672">
        <v>3180.8</v>
      </c>
      <c r="V1672">
        <v>3180.8</v>
      </c>
      <c r="W1672">
        <v>160</v>
      </c>
      <c r="X1672">
        <v>0</v>
      </c>
      <c r="Y1672">
        <v>0</v>
      </c>
      <c r="Z1672">
        <v>0</v>
      </c>
      <c r="AD1672" s="1">
        <v>41742.333333333336</v>
      </c>
      <c r="AE1672" s="1">
        <v>41764.708333333336</v>
      </c>
      <c r="AG1672" s="1">
        <v>41652.333333333336</v>
      </c>
      <c r="AH1672" s="1">
        <v>41674.708333333336</v>
      </c>
      <c r="AI1672" s="1">
        <v>41652.333333333336</v>
      </c>
      <c r="AJ1672" s="1">
        <v>41674.708333333336</v>
      </c>
      <c r="AK1672" s="1">
        <v>41652.333333333336</v>
      </c>
      <c r="AL1672" s="1">
        <v>41674.708333333336</v>
      </c>
      <c r="AM1672" s="1">
        <v>41742.333333333336</v>
      </c>
      <c r="AN1672" s="1">
        <v>41764.708333333336</v>
      </c>
      <c r="AP1672" t="s">
        <v>113</v>
      </c>
      <c r="AU1672" t="s">
        <v>4273</v>
      </c>
      <c r="AY1672" t="s">
        <v>106</v>
      </c>
      <c r="AZ1672">
        <v>0</v>
      </c>
      <c r="BA1672">
        <v>0</v>
      </c>
      <c r="BD1672" s="3">
        <v>41321.661111111112</v>
      </c>
      <c r="BE1672" s="3">
        <v>41321.663888888892</v>
      </c>
      <c r="BF1672" t="s">
        <v>115</v>
      </c>
      <c r="BG1672" t="s">
        <v>115</v>
      </c>
      <c r="BH1672">
        <v>8149</v>
      </c>
      <c r="BM1672">
        <v>43550</v>
      </c>
      <c r="BR1672" t="s">
        <v>116</v>
      </c>
      <c r="BS1672" t="s">
        <v>117</v>
      </c>
      <c r="BU1672">
        <v>1</v>
      </c>
      <c r="BV1672" t="s">
        <v>118</v>
      </c>
      <c r="BX1672" t="s">
        <v>119</v>
      </c>
      <c r="BY1672" t="s">
        <v>119</v>
      </c>
      <c r="BZ1672" t="s">
        <v>119</v>
      </c>
      <c r="CA1672">
        <v>1</v>
      </c>
      <c r="CC1672" t="s">
        <v>120</v>
      </c>
      <c r="CH1672">
        <v>540</v>
      </c>
      <c r="CI1672">
        <v>35540</v>
      </c>
      <c r="CJ1672" t="s">
        <v>106</v>
      </c>
      <c r="CK1672" t="s">
        <v>106</v>
      </c>
      <c r="CL1672">
        <v>10</v>
      </c>
      <c r="CM1672" t="s">
        <v>2889</v>
      </c>
      <c r="CO1672">
        <v>124541</v>
      </c>
      <c r="CQ1672">
        <v>0</v>
      </c>
      <c r="CR1672">
        <v>0</v>
      </c>
      <c r="CS1672">
        <v>0</v>
      </c>
      <c r="CY1672" t="s">
        <v>123</v>
      </c>
      <c r="CZ1672" t="s">
        <v>124</v>
      </c>
      <c r="DD1672" t="str" cm="1">
        <f t="array" ref="DD1672">TEXT(_xlfn.SEQUENCE(1, DATEDIF(AG1672, AH1672, "m") + 1, AG1672, 30), "YYYY-APMM")</f>
        <v>2014-AP01</v>
      </c>
      <c r="DN1672">
        <f t="shared" si="52"/>
        <v>3180.8</v>
      </c>
      <c r="DO1672" t="str">
        <f t="shared" si="53"/>
        <v>LABOR- SUBCONTRACTOR</v>
      </c>
    </row>
    <row r="1673" spans="1:119" x14ac:dyDescent="0.35">
      <c r="A1673" t="s">
        <v>105</v>
      </c>
      <c r="B1673">
        <v>500958</v>
      </c>
      <c r="C1673">
        <v>6359</v>
      </c>
      <c r="D1673">
        <v>124543</v>
      </c>
      <c r="E1673">
        <v>13662</v>
      </c>
      <c r="F1673">
        <v>0</v>
      </c>
      <c r="G1673" t="s">
        <v>106</v>
      </c>
      <c r="H1673" t="s">
        <v>106</v>
      </c>
      <c r="I1673" t="s">
        <v>106</v>
      </c>
      <c r="J1673" t="s">
        <v>107</v>
      </c>
      <c r="K1673" t="s">
        <v>108</v>
      </c>
      <c r="L1673" t="s">
        <v>109</v>
      </c>
      <c r="M1673" t="s">
        <v>110</v>
      </c>
      <c r="N1673" t="s">
        <v>4274</v>
      </c>
      <c r="O1673" t="s">
        <v>3008</v>
      </c>
      <c r="P1673">
        <v>8178</v>
      </c>
      <c r="Q1673">
        <v>608</v>
      </c>
      <c r="R1673">
        <v>216</v>
      </c>
      <c r="S1673">
        <v>200</v>
      </c>
      <c r="T1673">
        <v>0</v>
      </c>
      <c r="U1673">
        <v>636.79999999999995</v>
      </c>
      <c r="V1673">
        <v>636.79999999999995</v>
      </c>
      <c r="W1673">
        <v>200</v>
      </c>
      <c r="X1673">
        <v>0</v>
      </c>
      <c r="Y1673">
        <v>0</v>
      </c>
      <c r="Z1673">
        <v>0</v>
      </c>
      <c r="AD1673" s="1">
        <v>41750.333333333336</v>
      </c>
      <c r="AE1673" s="1">
        <v>41778.708333333336</v>
      </c>
      <c r="AG1673" s="1">
        <v>41660.333333333336</v>
      </c>
      <c r="AH1673" s="1">
        <v>41689.708333333336</v>
      </c>
      <c r="AI1673" s="1">
        <v>41660.333333333336</v>
      </c>
      <c r="AJ1673" s="1">
        <v>41689.708333333336</v>
      </c>
      <c r="AK1673" s="1">
        <v>41660.333333333336</v>
      </c>
      <c r="AL1673" s="1">
        <v>41689.708333333336</v>
      </c>
      <c r="AM1673" s="1">
        <v>41750.333333333336</v>
      </c>
      <c r="AN1673" s="1">
        <v>41778.708333333336</v>
      </c>
      <c r="AP1673" t="s">
        <v>113</v>
      </c>
      <c r="AU1673" t="s">
        <v>4275</v>
      </c>
      <c r="AY1673" t="s">
        <v>106</v>
      </c>
      <c r="AZ1673">
        <v>0</v>
      </c>
      <c r="BA1673">
        <v>0</v>
      </c>
      <c r="BD1673" s="3">
        <v>41321.661111111112</v>
      </c>
      <c r="BE1673" s="3">
        <v>41328.377083333333</v>
      </c>
      <c r="BF1673" t="s">
        <v>115</v>
      </c>
      <c r="BG1673" t="s">
        <v>115</v>
      </c>
      <c r="BH1673">
        <v>8149</v>
      </c>
      <c r="BM1673">
        <v>43550</v>
      </c>
      <c r="BR1673" t="s">
        <v>116</v>
      </c>
      <c r="BS1673" t="s">
        <v>117</v>
      </c>
      <c r="BU1673">
        <v>1</v>
      </c>
      <c r="BV1673" t="s">
        <v>118</v>
      </c>
      <c r="BX1673" t="s">
        <v>119</v>
      </c>
      <c r="BY1673" t="s">
        <v>119</v>
      </c>
      <c r="BZ1673" t="s">
        <v>119</v>
      </c>
      <c r="CA1673">
        <v>1</v>
      </c>
      <c r="CC1673" t="s">
        <v>120</v>
      </c>
      <c r="CH1673">
        <v>540</v>
      </c>
      <c r="CI1673">
        <v>35540</v>
      </c>
      <c r="CJ1673" t="s">
        <v>106</v>
      </c>
      <c r="CK1673" t="s">
        <v>106</v>
      </c>
      <c r="CL1673">
        <v>10</v>
      </c>
      <c r="CM1673" t="s">
        <v>2889</v>
      </c>
      <c r="CO1673">
        <v>124541</v>
      </c>
      <c r="CQ1673">
        <v>0</v>
      </c>
      <c r="CR1673">
        <v>0</v>
      </c>
      <c r="CS1673">
        <v>0</v>
      </c>
      <c r="CY1673" t="s">
        <v>123</v>
      </c>
      <c r="CZ1673" t="s">
        <v>124</v>
      </c>
      <c r="DD1673" t="str" cm="1">
        <f t="array" ref="DD1673">TEXT(_xlfn.SEQUENCE(1, DATEDIF(AG1673, AH1673, "m") + 1, AG1673, 30), "YYYY-APMM")</f>
        <v>2014-AP01</v>
      </c>
      <c r="DN1673">
        <f t="shared" si="52"/>
        <v>636.79999999999995</v>
      </c>
      <c r="DO1673" t="str">
        <f t="shared" si="53"/>
        <v>LABOR- SUBCONTRACTOR</v>
      </c>
    </row>
    <row r="1674" spans="1:119" x14ac:dyDescent="0.35">
      <c r="A1674" t="s">
        <v>105</v>
      </c>
      <c r="B1674">
        <v>500959</v>
      </c>
      <c r="C1674">
        <v>6359</v>
      </c>
      <c r="D1674">
        <v>124543</v>
      </c>
      <c r="E1674">
        <v>13662</v>
      </c>
      <c r="F1674">
        <v>0</v>
      </c>
      <c r="G1674" t="s">
        <v>106</v>
      </c>
      <c r="H1674" t="s">
        <v>106</v>
      </c>
      <c r="I1674" t="s">
        <v>106</v>
      </c>
      <c r="J1674" t="s">
        <v>107</v>
      </c>
      <c r="K1674" t="s">
        <v>108</v>
      </c>
      <c r="L1674" t="s">
        <v>109</v>
      </c>
      <c r="M1674" t="s">
        <v>110</v>
      </c>
      <c r="N1674" t="s">
        <v>4276</v>
      </c>
      <c r="O1674" t="s">
        <v>3011</v>
      </c>
      <c r="P1674">
        <v>8178</v>
      </c>
      <c r="Q1674">
        <v>392</v>
      </c>
      <c r="R1674">
        <v>0</v>
      </c>
      <c r="S1674">
        <v>160</v>
      </c>
      <c r="T1674">
        <v>0</v>
      </c>
      <c r="U1674">
        <v>454.4</v>
      </c>
      <c r="V1674">
        <v>454.4</v>
      </c>
      <c r="W1674">
        <v>160</v>
      </c>
      <c r="X1674">
        <v>0</v>
      </c>
      <c r="Y1674">
        <v>0</v>
      </c>
      <c r="Z1674">
        <v>0</v>
      </c>
      <c r="AD1674" s="1">
        <v>41787.333333333336</v>
      </c>
      <c r="AE1674" s="1">
        <v>41809.708333333336</v>
      </c>
      <c r="AG1674" s="1">
        <v>41730.333333333336</v>
      </c>
      <c r="AH1674" s="1">
        <v>41752.708333333336</v>
      </c>
      <c r="AI1674" s="1">
        <v>41730.333333333336</v>
      </c>
      <c r="AJ1674" s="1">
        <v>41752.708333333336</v>
      </c>
      <c r="AK1674" s="1">
        <v>41730.333333333336</v>
      </c>
      <c r="AL1674" s="1">
        <v>41752.708333333336</v>
      </c>
      <c r="AM1674" s="1">
        <v>41787.333333333336</v>
      </c>
      <c r="AN1674" s="1">
        <v>41809.708333333336</v>
      </c>
      <c r="AP1674" t="s">
        <v>113</v>
      </c>
      <c r="AU1674" t="s">
        <v>4277</v>
      </c>
      <c r="AY1674" t="s">
        <v>106</v>
      </c>
      <c r="AZ1674">
        <v>0</v>
      </c>
      <c r="BA1674">
        <v>0</v>
      </c>
      <c r="BD1674" s="3">
        <v>41321.661111111112</v>
      </c>
      <c r="BE1674" s="3">
        <v>41321.663888888892</v>
      </c>
      <c r="BF1674" t="s">
        <v>115</v>
      </c>
      <c r="BG1674" t="s">
        <v>115</v>
      </c>
      <c r="BH1674">
        <v>8149</v>
      </c>
      <c r="BM1674">
        <v>43550</v>
      </c>
      <c r="BR1674" t="s">
        <v>116</v>
      </c>
      <c r="BS1674" t="s">
        <v>117</v>
      </c>
      <c r="BU1674">
        <v>1</v>
      </c>
      <c r="BV1674" t="s">
        <v>118</v>
      </c>
      <c r="BX1674" t="s">
        <v>119</v>
      </c>
      <c r="BY1674" t="s">
        <v>119</v>
      </c>
      <c r="BZ1674" t="s">
        <v>119</v>
      </c>
      <c r="CA1674">
        <v>1</v>
      </c>
      <c r="CC1674" t="s">
        <v>120</v>
      </c>
      <c r="CH1674">
        <v>540</v>
      </c>
      <c r="CI1674">
        <v>35540</v>
      </c>
      <c r="CJ1674" t="s">
        <v>106</v>
      </c>
      <c r="CK1674" t="s">
        <v>106</v>
      </c>
      <c r="CL1674">
        <v>10</v>
      </c>
      <c r="CM1674" t="s">
        <v>2889</v>
      </c>
      <c r="CO1674">
        <v>124541</v>
      </c>
      <c r="CQ1674">
        <v>0</v>
      </c>
      <c r="CR1674">
        <v>0</v>
      </c>
      <c r="CS1674">
        <v>0</v>
      </c>
      <c r="CY1674" t="s">
        <v>123</v>
      </c>
      <c r="CZ1674" t="s">
        <v>124</v>
      </c>
      <c r="DD1674" t="str" cm="1">
        <f t="array" ref="DD1674">TEXT(_xlfn.SEQUENCE(1, DATEDIF(AG1674, AH1674, "m") + 1, AG1674, 30), "YYYY-APMM")</f>
        <v>2014-AP04</v>
      </c>
      <c r="DN1674">
        <f t="shared" si="52"/>
        <v>454.4</v>
      </c>
      <c r="DO1674" t="str">
        <f t="shared" si="53"/>
        <v>LABOR- SUBCONTRACTOR</v>
      </c>
    </row>
    <row r="1675" spans="1:119" x14ac:dyDescent="0.35">
      <c r="A1675" t="s">
        <v>105</v>
      </c>
      <c r="B1675">
        <v>500960</v>
      </c>
      <c r="C1675">
        <v>6359</v>
      </c>
      <c r="D1675">
        <v>124543</v>
      </c>
      <c r="E1675">
        <v>13662</v>
      </c>
      <c r="F1675">
        <v>0</v>
      </c>
      <c r="G1675" t="s">
        <v>106</v>
      </c>
      <c r="H1675" t="s">
        <v>106</v>
      </c>
      <c r="I1675" t="s">
        <v>106</v>
      </c>
      <c r="J1675" t="s">
        <v>107</v>
      </c>
      <c r="K1675" t="s">
        <v>108</v>
      </c>
      <c r="L1675" t="s">
        <v>109</v>
      </c>
      <c r="M1675" t="s">
        <v>110</v>
      </c>
      <c r="N1675" t="s">
        <v>4278</v>
      </c>
      <c r="O1675" t="s">
        <v>3017</v>
      </c>
      <c r="P1675">
        <v>8178</v>
      </c>
      <c r="Q1675">
        <v>568</v>
      </c>
      <c r="R1675">
        <v>0</v>
      </c>
      <c r="S1675">
        <v>200</v>
      </c>
      <c r="T1675">
        <v>0</v>
      </c>
      <c r="U1675">
        <v>4569.6000000000004</v>
      </c>
      <c r="V1675">
        <v>4569.6000000000004</v>
      </c>
      <c r="W1675">
        <v>200</v>
      </c>
      <c r="X1675">
        <v>0</v>
      </c>
      <c r="Y1675">
        <v>0</v>
      </c>
      <c r="Z1675">
        <v>0</v>
      </c>
      <c r="AD1675" s="1">
        <v>41807.333333333336</v>
      </c>
      <c r="AE1675" s="1">
        <v>41835.708333333336</v>
      </c>
      <c r="AG1675" s="1">
        <v>41724.333333333336</v>
      </c>
      <c r="AH1675" s="1">
        <v>41752.708333333336</v>
      </c>
      <c r="AI1675" s="1">
        <v>41724.333333333336</v>
      </c>
      <c r="AJ1675" s="1">
        <v>41752.708333333336</v>
      </c>
      <c r="AK1675" s="1">
        <v>41724.333333333336</v>
      </c>
      <c r="AL1675" s="1">
        <v>41752.708333333336</v>
      </c>
      <c r="AM1675" s="1">
        <v>41807.333333333336</v>
      </c>
      <c r="AN1675" s="1">
        <v>41835.708333333336</v>
      </c>
      <c r="AP1675" t="s">
        <v>113</v>
      </c>
      <c r="AU1675" t="s">
        <v>4279</v>
      </c>
      <c r="AY1675" t="s">
        <v>106</v>
      </c>
      <c r="AZ1675">
        <v>0</v>
      </c>
      <c r="BA1675">
        <v>0</v>
      </c>
      <c r="BD1675" s="3">
        <v>41321.661111111112</v>
      </c>
      <c r="BE1675" s="3">
        <v>41321.663888888892</v>
      </c>
      <c r="BF1675" t="s">
        <v>115</v>
      </c>
      <c r="BG1675" t="s">
        <v>115</v>
      </c>
      <c r="BH1675">
        <v>8149</v>
      </c>
      <c r="BM1675">
        <v>43550</v>
      </c>
      <c r="BR1675" t="s">
        <v>116</v>
      </c>
      <c r="BS1675" t="s">
        <v>117</v>
      </c>
      <c r="BU1675">
        <v>1</v>
      </c>
      <c r="BV1675" t="s">
        <v>118</v>
      </c>
      <c r="BX1675" t="s">
        <v>119</v>
      </c>
      <c r="BY1675" t="s">
        <v>119</v>
      </c>
      <c r="BZ1675" t="s">
        <v>119</v>
      </c>
      <c r="CA1675">
        <v>1</v>
      </c>
      <c r="CC1675" t="s">
        <v>120</v>
      </c>
      <c r="CH1675">
        <v>540</v>
      </c>
      <c r="CI1675">
        <v>35540</v>
      </c>
      <c r="CJ1675" t="s">
        <v>106</v>
      </c>
      <c r="CK1675" t="s">
        <v>106</v>
      </c>
      <c r="CL1675">
        <v>10</v>
      </c>
      <c r="CM1675" t="s">
        <v>2889</v>
      </c>
      <c r="CO1675">
        <v>124541</v>
      </c>
      <c r="CQ1675">
        <v>0</v>
      </c>
      <c r="CR1675">
        <v>0</v>
      </c>
      <c r="CS1675">
        <v>0</v>
      </c>
      <c r="CY1675" t="s">
        <v>123</v>
      </c>
      <c r="CZ1675" t="s">
        <v>124</v>
      </c>
      <c r="DD1675" t="str" cm="1">
        <f t="array" ref="DD1675">TEXT(_xlfn.SEQUENCE(1, DATEDIF(AG1675, AH1675, "m") + 1, AG1675, 30), "YYYY-APMM")</f>
        <v>2014-AP03</v>
      </c>
      <c r="DN1675">
        <f t="shared" si="52"/>
        <v>4569.6000000000004</v>
      </c>
      <c r="DO1675" t="str">
        <f t="shared" si="53"/>
        <v>LABOR- SUBCONTRACTOR</v>
      </c>
    </row>
    <row r="1676" spans="1:119" x14ac:dyDescent="0.35">
      <c r="A1676" t="s">
        <v>105</v>
      </c>
      <c r="B1676">
        <v>500961</v>
      </c>
      <c r="C1676">
        <v>6359</v>
      </c>
      <c r="D1676">
        <v>124543</v>
      </c>
      <c r="E1676">
        <v>13662</v>
      </c>
      <c r="F1676">
        <v>0</v>
      </c>
      <c r="G1676" t="s">
        <v>106</v>
      </c>
      <c r="H1676" t="s">
        <v>106</v>
      </c>
      <c r="I1676" t="s">
        <v>106</v>
      </c>
      <c r="J1676" t="s">
        <v>107</v>
      </c>
      <c r="K1676" t="s">
        <v>108</v>
      </c>
      <c r="L1676" t="s">
        <v>109</v>
      </c>
      <c r="M1676" t="s">
        <v>110</v>
      </c>
      <c r="N1676" t="s">
        <v>4280</v>
      </c>
      <c r="O1676" t="s">
        <v>3020</v>
      </c>
      <c r="P1676">
        <v>8178</v>
      </c>
      <c r="Q1676">
        <v>392</v>
      </c>
      <c r="R1676">
        <v>40</v>
      </c>
      <c r="S1676">
        <v>160</v>
      </c>
      <c r="T1676">
        <v>0</v>
      </c>
      <c r="U1676">
        <v>1422.4</v>
      </c>
      <c r="V1676">
        <v>1422.4</v>
      </c>
      <c r="W1676">
        <v>160</v>
      </c>
      <c r="X1676">
        <v>0</v>
      </c>
      <c r="Y1676">
        <v>0</v>
      </c>
      <c r="Z1676">
        <v>0</v>
      </c>
      <c r="AD1676" s="1">
        <v>41799.333333333336</v>
      </c>
      <c r="AE1676" s="1">
        <v>41821.708333333336</v>
      </c>
      <c r="AG1676" s="1">
        <v>41742.333333333336</v>
      </c>
      <c r="AH1676" s="1">
        <v>41764.708333333336</v>
      </c>
      <c r="AI1676" s="1">
        <v>41742.333333333336</v>
      </c>
      <c r="AJ1676" s="1">
        <v>41764.708333333336</v>
      </c>
      <c r="AK1676" s="1">
        <v>41742.333333333336</v>
      </c>
      <c r="AL1676" s="1">
        <v>41764.708333333336</v>
      </c>
      <c r="AM1676" s="1">
        <v>41799.333333333336</v>
      </c>
      <c r="AN1676" s="1">
        <v>41821.708333333336</v>
      </c>
      <c r="AP1676" t="s">
        <v>113</v>
      </c>
      <c r="AU1676" t="s">
        <v>4281</v>
      </c>
      <c r="AY1676" t="s">
        <v>106</v>
      </c>
      <c r="AZ1676">
        <v>0</v>
      </c>
      <c r="BA1676">
        <v>0</v>
      </c>
      <c r="BD1676" s="3">
        <v>41321.661111111112</v>
      </c>
      <c r="BE1676" s="3">
        <v>41321.663888888892</v>
      </c>
      <c r="BF1676" t="s">
        <v>115</v>
      </c>
      <c r="BG1676" t="s">
        <v>115</v>
      </c>
      <c r="BH1676">
        <v>8149</v>
      </c>
      <c r="BM1676">
        <v>43550</v>
      </c>
      <c r="BR1676" t="s">
        <v>116</v>
      </c>
      <c r="BS1676" t="s">
        <v>117</v>
      </c>
      <c r="BU1676">
        <v>1</v>
      </c>
      <c r="BV1676" t="s">
        <v>118</v>
      </c>
      <c r="BX1676" t="s">
        <v>119</v>
      </c>
      <c r="BY1676" t="s">
        <v>119</v>
      </c>
      <c r="BZ1676" t="s">
        <v>119</v>
      </c>
      <c r="CA1676">
        <v>1</v>
      </c>
      <c r="CC1676" t="s">
        <v>120</v>
      </c>
      <c r="CH1676">
        <v>540</v>
      </c>
      <c r="CI1676">
        <v>35540</v>
      </c>
      <c r="CJ1676" t="s">
        <v>106</v>
      </c>
      <c r="CK1676" t="s">
        <v>106</v>
      </c>
      <c r="CL1676">
        <v>10</v>
      </c>
      <c r="CM1676" t="s">
        <v>2889</v>
      </c>
      <c r="CO1676">
        <v>124541</v>
      </c>
      <c r="CQ1676">
        <v>0</v>
      </c>
      <c r="CR1676">
        <v>0</v>
      </c>
      <c r="CS1676">
        <v>0</v>
      </c>
      <c r="CY1676" t="s">
        <v>123</v>
      </c>
      <c r="CZ1676" t="s">
        <v>124</v>
      </c>
      <c r="DD1676" t="str" cm="1">
        <f t="array" ref="DD1676">TEXT(_xlfn.SEQUENCE(1, DATEDIF(AG1676, AH1676, "m") + 1, AG1676, 30), "YYYY-APMM")</f>
        <v>2014-AP04</v>
      </c>
      <c r="DN1676">
        <f t="shared" si="52"/>
        <v>1422.4</v>
      </c>
      <c r="DO1676" t="str">
        <f t="shared" si="53"/>
        <v>LABOR- SUBCONTRACTOR</v>
      </c>
    </row>
    <row r="1677" spans="1:119" x14ac:dyDescent="0.35">
      <c r="A1677" t="s">
        <v>105</v>
      </c>
      <c r="B1677">
        <v>500962</v>
      </c>
      <c r="C1677">
        <v>6359</v>
      </c>
      <c r="D1677">
        <v>124543</v>
      </c>
      <c r="E1677">
        <v>13662</v>
      </c>
      <c r="F1677">
        <v>0</v>
      </c>
      <c r="G1677" t="s">
        <v>106</v>
      </c>
      <c r="H1677" t="s">
        <v>106</v>
      </c>
      <c r="I1677" t="s">
        <v>106</v>
      </c>
      <c r="J1677" t="s">
        <v>107</v>
      </c>
      <c r="K1677" t="s">
        <v>108</v>
      </c>
      <c r="L1677" t="s">
        <v>109</v>
      </c>
      <c r="M1677" t="s">
        <v>110</v>
      </c>
      <c r="N1677" t="s">
        <v>4282</v>
      </c>
      <c r="O1677" t="s">
        <v>3014</v>
      </c>
      <c r="P1677">
        <v>8178</v>
      </c>
      <c r="Q1677">
        <v>408</v>
      </c>
      <c r="R1677">
        <v>0</v>
      </c>
      <c r="S1677">
        <v>200</v>
      </c>
      <c r="T1677">
        <v>0</v>
      </c>
      <c r="U1677">
        <v>3302.4</v>
      </c>
      <c r="V1677">
        <v>3302.4</v>
      </c>
      <c r="W1677">
        <v>200</v>
      </c>
      <c r="X1677">
        <v>0</v>
      </c>
      <c r="Y1677">
        <v>0</v>
      </c>
      <c r="Z1677">
        <v>0</v>
      </c>
      <c r="AD1677" s="1">
        <v>41801.333333333336</v>
      </c>
      <c r="AE1677" s="1">
        <v>41829.708333333336</v>
      </c>
      <c r="AG1677" s="1">
        <v>41742.333333333336</v>
      </c>
      <c r="AH1677" s="1">
        <v>41770.708333333336</v>
      </c>
      <c r="AI1677" s="1">
        <v>41742.333333333336</v>
      </c>
      <c r="AJ1677" s="1">
        <v>41770.708333333336</v>
      </c>
      <c r="AK1677" s="1">
        <v>41742.333333333336</v>
      </c>
      <c r="AL1677" s="1">
        <v>41770.708333333336</v>
      </c>
      <c r="AM1677" s="1">
        <v>41801.333333333336</v>
      </c>
      <c r="AN1677" s="1">
        <v>41829.708333333336</v>
      </c>
      <c r="AP1677" t="s">
        <v>113</v>
      </c>
      <c r="AU1677" t="s">
        <v>4283</v>
      </c>
      <c r="AY1677" t="s">
        <v>106</v>
      </c>
      <c r="AZ1677">
        <v>0</v>
      </c>
      <c r="BA1677">
        <v>0</v>
      </c>
      <c r="BD1677" s="3">
        <v>41321.661111111112</v>
      </c>
      <c r="BE1677" s="3">
        <v>41321.663888888892</v>
      </c>
      <c r="BF1677" t="s">
        <v>115</v>
      </c>
      <c r="BG1677" t="s">
        <v>115</v>
      </c>
      <c r="BH1677">
        <v>8149</v>
      </c>
      <c r="BM1677">
        <v>43550</v>
      </c>
      <c r="BR1677" t="s">
        <v>116</v>
      </c>
      <c r="BS1677" t="s">
        <v>117</v>
      </c>
      <c r="BU1677">
        <v>1</v>
      </c>
      <c r="BV1677" t="s">
        <v>118</v>
      </c>
      <c r="BX1677" t="s">
        <v>119</v>
      </c>
      <c r="BY1677" t="s">
        <v>119</v>
      </c>
      <c r="BZ1677" t="s">
        <v>119</v>
      </c>
      <c r="CA1677">
        <v>1</v>
      </c>
      <c r="CC1677" t="s">
        <v>120</v>
      </c>
      <c r="CH1677">
        <v>540</v>
      </c>
      <c r="CI1677">
        <v>35540</v>
      </c>
      <c r="CJ1677" t="s">
        <v>106</v>
      </c>
      <c r="CK1677" t="s">
        <v>106</v>
      </c>
      <c r="CL1677">
        <v>10</v>
      </c>
      <c r="CM1677" t="s">
        <v>2889</v>
      </c>
      <c r="CO1677">
        <v>124541</v>
      </c>
      <c r="CQ1677">
        <v>0</v>
      </c>
      <c r="CR1677">
        <v>0</v>
      </c>
      <c r="CS1677">
        <v>0</v>
      </c>
      <c r="CY1677" t="s">
        <v>123</v>
      </c>
      <c r="CZ1677" t="s">
        <v>124</v>
      </c>
      <c r="DD1677" t="str" cm="1">
        <f t="array" ref="DD1677">TEXT(_xlfn.SEQUENCE(1, DATEDIF(AG1677, AH1677, "m") + 1, AG1677, 30), "YYYY-APMM")</f>
        <v>2014-AP04</v>
      </c>
      <c r="DN1677">
        <f t="shared" si="52"/>
        <v>3302.4</v>
      </c>
      <c r="DO1677" t="str">
        <f t="shared" si="53"/>
        <v>LABOR- SUBCONTRACTOR</v>
      </c>
    </row>
    <row r="1678" spans="1:119" x14ac:dyDescent="0.35">
      <c r="A1678" t="s">
        <v>105</v>
      </c>
      <c r="B1678">
        <v>500963</v>
      </c>
      <c r="C1678">
        <v>6359</v>
      </c>
      <c r="D1678">
        <v>124544</v>
      </c>
      <c r="E1678">
        <v>13662</v>
      </c>
      <c r="F1678">
        <v>0</v>
      </c>
      <c r="G1678" t="s">
        <v>106</v>
      </c>
      <c r="H1678" t="s">
        <v>106</v>
      </c>
      <c r="I1678" t="s">
        <v>106</v>
      </c>
      <c r="J1678" t="s">
        <v>107</v>
      </c>
      <c r="K1678" t="s">
        <v>108</v>
      </c>
      <c r="L1678" t="s">
        <v>109</v>
      </c>
      <c r="M1678" t="s">
        <v>110</v>
      </c>
      <c r="N1678" t="s">
        <v>4284</v>
      </c>
      <c r="O1678" t="s">
        <v>3023</v>
      </c>
      <c r="P1678">
        <v>8178</v>
      </c>
      <c r="Q1678">
        <v>24</v>
      </c>
      <c r="R1678">
        <v>0</v>
      </c>
      <c r="S1678">
        <v>144</v>
      </c>
      <c r="T1678">
        <v>0</v>
      </c>
      <c r="U1678">
        <v>825.6</v>
      </c>
      <c r="V1678">
        <v>825.6</v>
      </c>
      <c r="W1678">
        <v>144</v>
      </c>
      <c r="X1678">
        <v>0</v>
      </c>
      <c r="Y1678">
        <v>0</v>
      </c>
      <c r="Z1678">
        <v>0</v>
      </c>
      <c r="AD1678" s="1">
        <v>41827.333333333336</v>
      </c>
      <c r="AE1678" s="1">
        <v>41847.708333333336</v>
      </c>
      <c r="AG1678" s="1">
        <v>41823.333333333336</v>
      </c>
      <c r="AH1678" s="1">
        <v>41843.708333333336</v>
      </c>
      <c r="AI1678" s="1">
        <v>41823.333333333336</v>
      </c>
      <c r="AJ1678" s="1">
        <v>41843.708333333336</v>
      </c>
      <c r="AK1678" s="1">
        <v>41823.333333333336</v>
      </c>
      <c r="AL1678" s="1">
        <v>41843.708333333336</v>
      </c>
      <c r="AM1678" s="1">
        <v>41827.333333333336</v>
      </c>
      <c r="AN1678" s="1">
        <v>41847.708333333336</v>
      </c>
      <c r="AP1678" t="s">
        <v>113</v>
      </c>
      <c r="AU1678" t="s">
        <v>4285</v>
      </c>
      <c r="AY1678" t="s">
        <v>106</v>
      </c>
      <c r="AZ1678">
        <v>0</v>
      </c>
      <c r="BA1678">
        <v>0</v>
      </c>
      <c r="BD1678" s="3">
        <v>41321.661111111112</v>
      </c>
      <c r="BE1678" s="3">
        <v>41321.663888888892</v>
      </c>
      <c r="BF1678" t="s">
        <v>115</v>
      </c>
      <c r="BG1678" t="s">
        <v>115</v>
      </c>
      <c r="BH1678">
        <v>8149</v>
      </c>
      <c r="BM1678">
        <v>43550</v>
      </c>
      <c r="BR1678" t="s">
        <v>116</v>
      </c>
      <c r="BS1678" t="s">
        <v>117</v>
      </c>
      <c r="BU1678">
        <v>1</v>
      </c>
      <c r="BV1678" t="s">
        <v>118</v>
      </c>
      <c r="BX1678" t="s">
        <v>119</v>
      </c>
      <c r="BY1678" t="s">
        <v>119</v>
      </c>
      <c r="BZ1678" t="s">
        <v>119</v>
      </c>
      <c r="CA1678">
        <v>1</v>
      </c>
      <c r="CC1678" t="s">
        <v>120</v>
      </c>
      <c r="CH1678">
        <v>540</v>
      </c>
      <c r="CI1678">
        <v>35560</v>
      </c>
      <c r="CJ1678" t="s">
        <v>106</v>
      </c>
      <c r="CK1678" t="s">
        <v>106</v>
      </c>
      <c r="CL1678">
        <v>20</v>
      </c>
      <c r="CM1678" t="s">
        <v>2867</v>
      </c>
      <c r="CO1678">
        <v>124541</v>
      </c>
      <c r="CQ1678">
        <v>0</v>
      </c>
      <c r="CR1678">
        <v>0</v>
      </c>
      <c r="CS1678">
        <v>0</v>
      </c>
      <c r="CY1678" t="s">
        <v>123</v>
      </c>
      <c r="CZ1678" t="s">
        <v>124</v>
      </c>
      <c r="DD1678" t="str" cm="1">
        <f t="array" ref="DD1678">TEXT(_xlfn.SEQUENCE(1, DATEDIF(AG1678, AH1678, "m") + 1, AG1678, 30), "YYYY-APMM")</f>
        <v>2014-AP07</v>
      </c>
      <c r="DN1678">
        <f t="shared" si="52"/>
        <v>825.6</v>
      </c>
      <c r="DO1678" t="str">
        <f t="shared" si="53"/>
        <v>LABOR- SUBCONTRACTOR</v>
      </c>
    </row>
    <row r="1679" spans="1:119" x14ac:dyDescent="0.35">
      <c r="A1679" t="s">
        <v>105</v>
      </c>
      <c r="B1679">
        <v>500964</v>
      </c>
      <c r="C1679">
        <v>6359</v>
      </c>
      <c r="D1679">
        <v>124544</v>
      </c>
      <c r="E1679">
        <v>13662</v>
      </c>
      <c r="F1679">
        <v>0</v>
      </c>
      <c r="G1679" t="s">
        <v>106</v>
      </c>
      <c r="H1679" t="s">
        <v>106</v>
      </c>
      <c r="I1679" t="s">
        <v>106</v>
      </c>
      <c r="J1679" t="s">
        <v>107</v>
      </c>
      <c r="K1679" t="s">
        <v>108</v>
      </c>
      <c r="L1679" t="s">
        <v>109</v>
      </c>
      <c r="M1679" t="s">
        <v>110</v>
      </c>
      <c r="N1679" t="s">
        <v>4286</v>
      </c>
      <c r="O1679" t="s">
        <v>3026</v>
      </c>
      <c r="P1679">
        <v>8178</v>
      </c>
      <c r="Q1679">
        <v>24</v>
      </c>
      <c r="R1679">
        <v>0</v>
      </c>
      <c r="S1679">
        <v>184</v>
      </c>
      <c r="T1679">
        <v>0</v>
      </c>
      <c r="U1679">
        <v>1830.4</v>
      </c>
      <c r="V1679">
        <v>1830.4</v>
      </c>
      <c r="W1679">
        <v>184</v>
      </c>
      <c r="X1679">
        <v>0</v>
      </c>
      <c r="Y1679">
        <v>0</v>
      </c>
      <c r="Z1679">
        <v>0</v>
      </c>
      <c r="AD1679" s="1">
        <v>41839.333333333336</v>
      </c>
      <c r="AE1679" s="1">
        <v>41868.708333333336</v>
      </c>
      <c r="AG1679" s="1">
        <v>41835.333333333336</v>
      </c>
      <c r="AH1679" s="1">
        <v>41864.708333333336</v>
      </c>
      <c r="AI1679" s="1">
        <v>41835.333333333336</v>
      </c>
      <c r="AJ1679" s="1">
        <v>41864.708333333336</v>
      </c>
      <c r="AK1679" s="1">
        <v>41835.333333333336</v>
      </c>
      <c r="AL1679" s="1">
        <v>41864.708333333336</v>
      </c>
      <c r="AM1679" s="1">
        <v>41839.333333333336</v>
      </c>
      <c r="AN1679" s="1">
        <v>41868.708333333336</v>
      </c>
      <c r="AP1679" t="s">
        <v>113</v>
      </c>
      <c r="AU1679" t="s">
        <v>4287</v>
      </c>
      <c r="AY1679" t="s">
        <v>106</v>
      </c>
      <c r="AZ1679">
        <v>0</v>
      </c>
      <c r="BA1679">
        <v>0</v>
      </c>
      <c r="BD1679" s="3">
        <v>41321.661111111112</v>
      </c>
      <c r="BE1679" s="3">
        <v>41321.663888888892</v>
      </c>
      <c r="BF1679" t="s">
        <v>115</v>
      </c>
      <c r="BG1679" t="s">
        <v>115</v>
      </c>
      <c r="BH1679">
        <v>8149</v>
      </c>
      <c r="BM1679">
        <v>43550</v>
      </c>
      <c r="BR1679" t="s">
        <v>116</v>
      </c>
      <c r="BS1679" t="s">
        <v>117</v>
      </c>
      <c r="BU1679">
        <v>1</v>
      </c>
      <c r="BV1679" t="s">
        <v>118</v>
      </c>
      <c r="BX1679" t="s">
        <v>119</v>
      </c>
      <c r="BY1679" t="s">
        <v>119</v>
      </c>
      <c r="BZ1679" t="s">
        <v>119</v>
      </c>
      <c r="CA1679">
        <v>1</v>
      </c>
      <c r="CC1679" t="s">
        <v>120</v>
      </c>
      <c r="CH1679">
        <v>540</v>
      </c>
      <c r="CI1679">
        <v>35560</v>
      </c>
      <c r="CJ1679" t="s">
        <v>106</v>
      </c>
      <c r="CK1679" t="s">
        <v>106</v>
      </c>
      <c r="CL1679">
        <v>20</v>
      </c>
      <c r="CM1679" t="s">
        <v>2867</v>
      </c>
      <c r="CO1679">
        <v>124541</v>
      </c>
      <c r="CQ1679">
        <v>0</v>
      </c>
      <c r="CR1679">
        <v>0</v>
      </c>
      <c r="CS1679">
        <v>0</v>
      </c>
      <c r="CY1679" t="s">
        <v>123</v>
      </c>
      <c r="CZ1679" t="s">
        <v>124</v>
      </c>
      <c r="DD1679" t="str" cm="1">
        <f t="array" ref="DD1679">TEXT(_xlfn.SEQUENCE(1, DATEDIF(AG1679, AH1679, "m") + 1, AG1679, 30), "YYYY-APMM")</f>
        <v>2014-AP07</v>
      </c>
      <c r="DN1679">
        <f t="shared" si="52"/>
        <v>1830.4</v>
      </c>
      <c r="DO1679" t="str">
        <f t="shared" si="53"/>
        <v>LABOR- SUBCONTRACTOR</v>
      </c>
    </row>
    <row r="1680" spans="1:119" x14ac:dyDescent="0.35">
      <c r="A1680" t="s">
        <v>105</v>
      </c>
      <c r="B1680">
        <v>500965</v>
      </c>
      <c r="C1680">
        <v>6359</v>
      </c>
      <c r="D1680">
        <v>124546</v>
      </c>
      <c r="E1680">
        <v>13662</v>
      </c>
      <c r="F1680">
        <v>0</v>
      </c>
      <c r="G1680" t="s">
        <v>106</v>
      </c>
      <c r="H1680" t="s">
        <v>106</v>
      </c>
      <c r="I1680" t="s">
        <v>106</v>
      </c>
      <c r="J1680" t="s">
        <v>107</v>
      </c>
      <c r="K1680" t="s">
        <v>108</v>
      </c>
      <c r="L1680" t="s">
        <v>109</v>
      </c>
      <c r="M1680" t="s">
        <v>110</v>
      </c>
      <c r="N1680" t="s">
        <v>4288</v>
      </c>
      <c r="O1680" t="s">
        <v>3048</v>
      </c>
      <c r="P1680">
        <v>8178</v>
      </c>
      <c r="Q1680">
        <v>368</v>
      </c>
      <c r="R1680">
        <v>24</v>
      </c>
      <c r="S1680">
        <v>160</v>
      </c>
      <c r="T1680">
        <v>0</v>
      </c>
      <c r="U1680">
        <v>1886.4</v>
      </c>
      <c r="V1680">
        <v>1886.4</v>
      </c>
      <c r="W1680">
        <v>160</v>
      </c>
      <c r="X1680">
        <v>0</v>
      </c>
      <c r="Y1680">
        <v>0</v>
      </c>
      <c r="Z1680">
        <v>0</v>
      </c>
      <c r="AD1680" s="1">
        <v>41771.333333333336</v>
      </c>
      <c r="AE1680" s="1">
        <v>41793.708333333336</v>
      </c>
      <c r="AG1680" s="1">
        <v>41717.333333333336</v>
      </c>
      <c r="AH1680" s="1">
        <v>41739.708333333336</v>
      </c>
      <c r="AI1680" s="1">
        <v>41717.333333333336</v>
      </c>
      <c r="AJ1680" s="1">
        <v>41739.708333333336</v>
      </c>
      <c r="AK1680" s="1">
        <v>41717.333333333336</v>
      </c>
      <c r="AL1680" s="1">
        <v>41739.708333333336</v>
      </c>
      <c r="AM1680" s="1">
        <v>41771.333333333336</v>
      </c>
      <c r="AN1680" s="1">
        <v>41793.708333333336</v>
      </c>
      <c r="AP1680" t="s">
        <v>113</v>
      </c>
      <c r="AU1680" t="s">
        <v>4289</v>
      </c>
      <c r="AY1680" t="s">
        <v>106</v>
      </c>
      <c r="AZ1680">
        <v>0</v>
      </c>
      <c r="BA1680">
        <v>0</v>
      </c>
      <c r="BD1680" s="3">
        <v>41321.661111111112</v>
      </c>
      <c r="BE1680" s="3">
        <v>41321.663888888892</v>
      </c>
      <c r="BF1680" t="s">
        <v>115</v>
      </c>
      <c r="BG1680" t="s">
        <v>115</v>
      </c>
      <c r="BH1680">
        <v>8149</v>
      </c>
      <c r="BM1680">
        <v>43550</v>
      </c>
      <c r="BR1680" t="s">
        <v>116</v>
      </c>
      <c r="BS1680" t="s">
        <v>117</v>
      </c>
      <c r="BU1680">
        <v>1</v>
      </c>
      <c r="BV1680" t="s">
        <v>118</v>
      </c>
      <c r="BX1680" t="s">
        <v>119</v>
      </c>
      <c r="BY1680" t="s">
        <v>119</v>
      </c>
      <c r="BZ1680" t="s">
        <v>119</v>
      </c>
      <c r="CA1680">
        <v>1</v>
      </c>
      <c r="CC1680" t="s">
        <v>120</v>
      </c>
      <c r="CH1680">
        <v>540</v>
      </c>
      <c r="CI1680">
        <v>35630</v>
      </c>
      <c r="CJ1680" t="s">
        <v>106</v>
      </c>
      <c r="CK1680" t="s">
        <v>106</v>
      </c>
      <c r="CL1680">
        <v>15</v>
      </c>
      <c r="CM1680" t="s">
        <v>2963</v>
      </c>
      <c r="CO1680">
        <v>124545</v>
      </c>
      <c r="CQ1680">
        <v>0</v>
      </c>
      <c r="CR1680">
        <v>0</v>
      </c>
      <c r="CS1680">
        <v>0</v>
      </c>
      <c r="CY1680" t="s">
        <v>123</v>
      </c>
      <c r="CZ1680" t="s">
        <v>124</v>
      </c>
      <c r="DD1680" t="str" cm="1">
        <f t="array" ref="DD1680">TEXT(_xlfn.SEQUENCE(1, DATEDIF(AG1680, AH1680, "m") + 1, AG1680, 30), "YYYY-APMM")</f>
        <v>2014-AP03</v>
      </c>
      <c r="DN1680">
        <f t="shared" si="52"/>
        <v>1886.4</v>
      </c>
      <c r="DO1680" t="str">
        <f t="shared" si="53"/>
        <v>LABOR- SUBCONTRACTOR</v>
      </c>
    </row>
    <row r="1681" spans="1:119" x14ac:dyDescent="0.35">
      <c r="A1681" t="s">
        <v>105</v>
      </c>
      <c r="B1681">
        <v>500966</v>
      </c>
      <c r="C1681">
        <v>6359</v>
      </c>
      <c r="D1681">
        <v>124546</v>
      </c>
      <c r="E1681">
        <v>13662</v>
      </c>
      <c r="F1681">
        <v>0</v>
      </c>
      <c r="G1681" t="s">
        <v>106</v>
      </c>
      <c r="H1681" t="s">
        <v>106</v>
      </c>
      <c r="I1681" t="s">
        <v>106</v>
      </c>
      <c r="J1681" t="s">
        <v>107</v>
      </c>
      <c r="K1681" t="s">
        <v>108</v>
      </c>
      <c r="L1681" t="s">
        <v>109</v>
      </c>
      <c r="M1681" t="s">
        <v>110</v>
      </c>
      <c r="N1681" t="s">
        <v>4290</v>
      </c>
      <c r="O1681" t="s">
        <v>3051</v>
      </c>
      <c r="P1681">
        <v>8178</v>
      </c>
      <c r="Q1681">
        <v>136</v>
      </c>
      <c r="R1681">
        <v>0</v>
      </c>
      <c r="S1681">
        <v>200</v>
      </c>
      <c r="T1681">
        <v>0</v>
      </c>
      <c r="U1681">
        <v>182.4</v>
      </c>
      <c r="V1681">
        <v>182.4</v>
      </c>
      <c r="W1681">
        <v>200</v>
      </c>
      <c r="X1681">
        <v>0</v>
      </c>
      <c r="Y1681">
        <v>0</v>
      </c>
      <c r="Z1681">
        <v>0</v>
      </c>
      <c r="AD1681" s="1">
        <v>41804.333333333336</v>
      </c>
      <c r="AE1681" s="1">
        <v>41832.708333333336</v>
      </c>
      <c r="AG1681" s="1">
        <v>41784.333333333336</v>
      </c>
      <c r="AH1681" s="1">
        <v>41812.708333333336</v>
      </c>
      <c r="AI1681" s="1">
        <v>41784.333333333336</v>
      </c>
      <c r="AJ1681" s="1">
        <v>41812.708333333336</v>
      </c>
      <c r="AK1681" s="1">
        <v>41784.333333333336</v>
      </c>
      <c r="AL1681" s="1">
        <v>41812.708333333336</v>
      </c>
      <c r="AM1681" s="1">
        <v>41804.333333333336</v>
      </c>
      <c r="AN1681" s="1">
        <v>41832.708333333336</v>
      </c>
      <c r="AP1681" t="s">
        <v>113</v>
      </c>
      <c r="AU1681" t="s">
        <v>4291</v>
      </c>
      <c r="AY1681" t="s">
        <v>106</v>
      </c>
      <c r="AZ1681">
        <v>0</v>
      </c>
      <c r="BA1681">
        <v>0</v>
      </c>
      <c r="BD1681" s="3">
        <v>41321.661111111112</v>
      </c>
      <c r="BE1681" s="3">
        <v>41321.663888888892</v>
      </c>
      <c r="BF1681" t="s">
        <v>115</v>
      </c>
      <c r="BG1681" t="s">
        <v>115</v>
      </c>
      <c r="BH1681">
        <v>8149</v>
      </c>
      <c r="BM1681">
        <v>43550</v>
      </c>
      <c r="BR1681" t="s">
        <v>116</v>
      </c>
      <c r="BS1681" t="s">
        <v>117</v>
      </c>
      <c r="BU1681">
        <v>1</v>
      </c>
      <c r="BV1681" t="s">
        <v>118</v>
      </c>
      <c r="BX1681" t="s">
        <v>119</v>
      </c>
      <c r="BY1681" t="s">
        <v>119</v>
      </c>
      <c r="BZ1681" t="s">
        <v>119</v>
      </c>
      <c r="CA1681">
        <v>1</v>
      </c>
      <c r="CC1681" t="s">
        <v>120</v>
      </c>
      <c r="CH1681">
        <v>540</v>
      </c>
      <c r="CI1681">
        <v>35630</v>
      </c>
      <c r="CJ1681" t="s">
        <v>106</v>
      </c>
      <c r="CK1681" t="s">
        <v>106</v>
      </c>
      <c r="CL1681">
        <v>15</v>
      </c>
      <c r="CM1681" t="s">
        <v>2963</v>
      </c>
      <c r="CO1681">
        <v>124545</v>
      </c>
      <c r="CQ1681">
        <v>0</v>
      </c>
      <c r="CR1681">
        <v>0</v>
      </c>
      <c r="CS1681">
        <v>0</v>
      </c>
      <c r="CY1681" t="s">
        <v>123</v>
      </c>
      <c r="CZ1681" t="s">
        <v>124</v>
      </c>
      <c r="DD1681" t="str" cm="1">
        <f t="array" ref="DD1681">TEXT(_xlfn.SEQUENCE(1, DATEDIF(AG1681, AH1681, "m") + 1, AG1681, 30), "YYYY-APMM")</f>
        <v>2014-AP05</v>
      </c>
      <c r="DN1681">
        <f t="shared" si="52"/>
        <v>182.4</v>
      </c>
      <c r="DO1681" t="str">
        <f t="shared" si="53"/>
        <v>LABOR- SUBCONTRACTOR</v>
      </c>
    </row>
    <row r="1682" spans="1:119" x14ac:dyDescent="0.35">
      <c r="A1682" t="s">
        <v>105</v>
      </c>
      <c r="B1682">
        <v>500967</v>
      </c>
      <c r="C1682">
        <v>6359</v>
      </c>
      <c r="D1682">
        <v>124546</v>
      </c>
      <c r="E1682">
        <v>13662</v>
      </c>
      <c r="F1682">
        <v>0</v>
      </c>
      <c r="G1682" t="s">
        <v>106</v>
      </c>
      <c r="H1682" t="s">
        <v>106</v>
      </c>
      <c r="I1682" t="s">
        <v>106</v>
      </c>
      <c r="J1682" t="s">
        <v>107</v>
      </c>
      <c r="K1682" t="s">
        <v>108</v>
      </c>
      <c r="L1682" t="s">
        <v>109</v>
      </c>
      <c r="M1682" t="s">
        <v>110</v>
      </c>
      <c r="N1682" t="s">
        <v>4292</v>
      </c>
      <c r="O1682" t="s">
        <v>3054</v>
      </c>
      <c r="P1682">
        <v>8178</v>
      </c>
      <c r="Q1682">
        <v>136</v>
      </c>
      <c r="R1682">
        <v>0</v>
      </c>
      <c r="S1682">
        <v>160</v>
      </c>
      <c r="T1682">
        <v>0</v>
      </c>
      <c r="U1682">
        <v>568</v>
      </c>
      <c r="V1682">
        <v>568</v>
      </c>
      <c r="W1682">
        <v>160</v>
      </c>
      <c r="X1682">
        <v>0</v>
      </c>
      <c r="Y1682">
        <v>0</v>
      </c>
      <c r="Z1682">
        <v>0</v>
      </c>
      <c r="AD1682" s="1">
        <v>41825.333333333336</v>
      </c>
      <c r="AE1682" s="1">
        <v>41847.708333333336</v>
      </c>
      <c r="AG1682" s="1">
        <v>41805.333333333336</v>
      </c>
      <c r="AH1682" s="1">
        <v>41827.708333333336</v>
      </c>
      <c r="AI1682" s="1">
        <v>41805.333333333336</v>
      </c>
      <c r="AJ1682" s="1">
        <v>41827.708333333336</v>
      </c>
      <c r="AK1682" s="1">
        <v>41805.333333333336</v>
      </c>
      <c r="AL1682" s="1">
        <v>41827.708333333336</v>
      </c>
      <c r="AM1682" s="1">
        <v>41825.333333333336</v>
      </c>
      <c r="AN1682" s="1">
        <v>41847.708333333336</v>
      </c>
      <c r="AP1682" t="s">
        <v>113</v>
      </c>
      <c r="AU1682" t="s">
        <v>4293</v>
      </c>
      <c r="AY1682" t="s">
        <v>106</v>
      </c>
      <c r="AZ1682">
        <v>0</v>
      </c>
      <c r="BA1682">
        <v>0</v>
      </c>
      <c r="BD1682" s="3">
        <v>41321.661111111112</v>
      </c>
      <c r="BE1682" s="3">
        <v>41321.663888888892</v>
      </c>
      <c r="BF1682" t="s">
        <v>115</v>
      </c>
      <c r="BG1682" t="s">
        <v>115</v>
      </c>
      <c r="BH1682">
        <v>8149</v>
      </c>
      <c r="BM1682">
        <v>43550</v>
      </c>
      <c r="BR1682" t="s">
        <v>116</v>
      </c>
      <c r="BS1682" t="s">
        <v>117</v>
      </c>
      <c r="BU1682">
        <v>1</v>
      </c>
      <c r="BV1682" t="s">
        <v>118</v>
      </c>
      <c r="BX1682" t="s">
        <v>119</v>
      </c>
      <c r="BY1682" t="s">
        <v>119</v>
      </c>
      <c r="BZ1682" t="s">
        <v>119</v>
      </c>
      <c r="CA1682">
        <v>1</v>
      </c>
      <c r="CC1682" t="s">
        <v>120</v>
      </c>
      <c r="CH1682">
        <v>540</v>
      </c>
      <c r="CI1682">
        <v>35630</v>
      </c>
      <c r="CJ1682" t="s">
        <v>106</v>
      </c>
      <c r="CK1682" t="s">
        <v>106</v>
      </c>
      <c r="CL1682">
        <v>15</v>
      </c>
      <c r="CM1682" t="s">
        <v>2963</v>
      </c>
      <c r="CO1682">
        <v>124545</v>
      </c>
      <c r="CQ1682">
        <v>0</v>
      </c>
      <c r="CR1682">
        <v>0</v>
      </c>
      <c r="CS1682">
        <v>0</v>
      </c>
      <c r="CY1682" t="s">
        <v>123</v>
      </c>
      <c r="CZ1682" t="s">
        <v>124</v>
      </c>
      <c r="DD1682" t="str" cm="1">
        <f t="array" ref="DD1682">TEXT(_xlfn.SEQUENCE(1, DATEDIF(AG1682, AH1682, "m") + 1, AG1682, 30), "YYYY-APMM")</f>
        <v>2014-AP06</v>
      </c>
      <c r="DN1682">
        <f t="shared" si="52"/>
        <v>568</v>
      </c>
      <c r="DO1682" t="str">
        <f t="shared" si="53"/>
        <v>LABOR- SUBCONTRACTOR</v>
      </c>
    </row>
    <row r="1683" spans="1:119" x14ac:dyDescent="0.35">
      <c r="A1683" t="s">
        <v>105</v>
      </c>
      <c r="B1683">
        <v>500968</v>
      </c>
      <c r="C1683">
        <v>6359</v>
      </c>
      <c r="D1683">
        <v>124547</v>
      </c>
      <c r="E1683">
        <v>13662</v>
      </c>
      <c r="F1683">
        <v>0</v>
      </c>
      <c r="G1683" t="s">
        <v>106</v>
      </c>
      <c r="H1683" t="s">
        <v>106</v>
      </c>
      <c r="I1683" t="s">
        <v>106</v>
      </c>
      <c r="J1683" t="s">
        <v>107</v>
      </c>
      <c r="K1683" t="s">
        <v>108</v>
      </c>
      <c r="L1683" t="s">
        <v>109</v>
      </c>
      <c r="M1683" t="s">
        <v>110</v>
      </c>
      <c r="N1683" t="s">
        <v>4294</v>
      </c>
      <c r="O1683" t="s">
        <v>3043</v>
      </c>
      <c r="P1683">
        <v>8178</v>
      </c>
      <c r="Q1683">
        <v>696</v>
      </c>
      <c r="R1683">
        <v>0</v>
      </c>
      <c r="S1683">
        <v>200</v>
      </c>
      <c r="T1683">
        <v>0</v>
      </c>
      <c r="U1683">
        <v>795.2</v>
      </c>
      <c r="V1683">
        <v>795.2</v>
      </c>
      <c r="W1683">
        <v>200</v>
      </c>
      <c r="X1683">
        <v>0</v>
      </c>
      <c r="Y1683">
        <v>0</v>
      </c>
      <c r="Z1683">
        <v>0</v>
      </c>
      <c r="AD1683" s="1">
        <v>41830.333333333336</v>
      </c>
      <c r="AE1683" s="1">
        <v>41862.708333333336</v>
      </c>
      <c r="AG1683" s="1">
        <v>41729.333333333336</v>
      </c>
      <c r="AH1683" s="1">
        <v>41757.708333333336</v>
      </c>
      <c r="AI1683" s="1">
        <v>41729.333333333336</v>
      </c>
      <c r="AJ1683" s="1">
        <v>41757.708333333336</v>
      </c>
      <c r="AK1683" s="1">
        <v>41729.333333333336</v>
      </c>
      <c r="AL1683" s="1">
        <v>41757.708333333336</v>
      </c>
      <c r="AM1683" s="1">
        <v>41830.333333333336</v>
      </c>
      <c r="AN1683" s="1">
        <v>41862.708333333336</v>
      </c>
      <c r="AP1683" t="s">
        <v>113</v>
      </c>
      <c r="AU1683" t="s">
        <v>4295</v>
      </c>
      <c r="AY1683" t="s">
        <v>106</v>
      </c>
      <c r="AZ1683">
        <v>0</v>
      </c>
      <c r="BA1683">
        <v>0</v>
      </c>
      <c r="BD1683" s="3">
        <v>41321.661111111112</v>
      </c>
      <c r="BE1683" s="3">
        <v>41321.663888888892</v>
      </c>
      <c r="BF1683" t="s">
        <v>115</v>
      </c>
      <c r="BG1683" t="s">
        <v>115</v>
      </c>
      <c r="BH1683">
        <v>8149</v>
      </c>
      <c r="BM1683">
        <v>43550</v>
      </c>
      <c r="BR1683" t="s">
        <v>116</v>
      </c>
      <c r="BS1683" t="s">
        <v>117</v>
      </c>
      <c r="BU1683">
        <v>1</v>
      </c>
      <c r="BV1683" t="s">
        <v>118</v>
      </c>
      <c r="BX1683" t="s">
        <v>119</v>
      </c>
      <c r="BY1683" t="s">
        <v>119</v>
      </c>
      <c r="BZ1683" t="s">
        <v>119</v>
      </c>
      <c r="CA1683">
        <v>1</v>
      </c>
      <c r="CC1683" t="s">
        <v>120</v>
      </c>
      <c r="CH1683">
        <v>540</v>
      </c>
      <c r="CI1683">
        <v>35640</v>
      </c>
      <c r="CJ1683" t="s">
        <v>106</v>
      </c>
      <c r="CK1683" t="s">
        <v>106</v>
      </c>
      <c r="CL1683">
        <v>20</v>
      </c>
      <c r="CM1683" t="s">
        <v>2867</v>
      </c>
      <c r="CO1683">
        <v>124545</v>
      </c>
      <c r="CQ1683">
        <v>0</v>
      </c>
      <c r="CR1683">
        <v>0</v>
      </c>
      <c r="CS1683">
        <v>0</v>
      </c>
      <c r="CY1683" t="s">
        <v>123</v>
      </c>
      <c r="CZ1683" t="s">
        <v>124</v>
      </c>
      <c r="DD1683" t="str" cm="1">
        <f t="array" ref="DD1683">TEXT(_xlfn.SEQUENCE(1, DATEDIF(AG1683, AH1683, "m") + 1, AG1683, 30), "YYYY-APMM")</f>
        <v>2014-AP03</v>
      </c>
      <c r="DN1683">
        <f t="shared" si="52"/>
        <v>795.2</v>
      </c>
      <c r="DO1683" t="str">
        <f t="shared" si="53"/>
        <v>LABOR- SUBCONTRACTOR</v>
      </c>
    </row>
    <row r="1684" spans="1:119" x14ac:dyDescent="0.35">
      <c r="A1684" t="s">
        <v>105</v>
      </c>
      <c r="B1684">
        <v>500969</v>
      </c>
      <c r="C1684">
        <v>6359</v>
      </c>
      <c r="D1684">
        <v>124547</v>
      </c>
      <c r="E1684">
        <v>13662</v>
      </c>
      <c r="F1684">
        <v>0</v>
      </c>
      <c r="G1684" t="s">
        <v>106</v>
      </c>
      <c r="H1684" t="s">
        <v>106</v>
      </c>
      <c r="I1684" t="s">
        <v>106</v>
      </c>
      <c r="J1684" t="s">
        <v>107</v>
      </c>
      <c r="K1684" t="s">
        <v>108</v>
      </c>
      <c r="L1684" t="s">
        <v>109</v>
      </c>
      <c r="M1684" t="s">
        <v>110</v>
      </c>
      <c r="N1684" t="s">
        <v>4296</v>
      </c>
      <c r="O1684" t="s">
        <v>3045</v>
      </c>
      <c r="P1684">
        <v>8178</v>
      </c>
      <c r="Q1684">
        <v>176</v>
      </c>
      <c r="R1684">
        <v>0</v>
      </c>
      <c r="S1684">
        <v>200</v>
      </c>
      <c r="T1684">
        <v>0</v>
      </c>
      <c r="U1684">
        <v>1136</v>
      </c>
      <c r="V1684">
        <v>1136</v>
      </c>
      <c r="W1684">
        <v>200</v>
      </c>
      <c r="X1684">
        <v>0</v>
      </c>
      <c r="Y1684">
        <v>0</v>
      </c>
      <c r="Z1684">
        <v>0</v>
      </c>
      <c r="AD1684" s="1">
        <v>41836.333333333336</v>
      </c>
      <c r="AE1684" s="1">
        <v>41868.708333333336</v>
      </c>
      <c r="AG1684" s="1">
        <v>41811.333333333336</v>
      </c>
      <c r="AH1684" s="1">
        <v>41839.708333333336</v>
      </c>
      <c r="AI1684" s="1">
        <v>41811.333333333336</v>
      </c>
      <c r="AJ1684" s="1">
        <v>41839.708333333336</v>
      </c>
      <c r="AK1684" s="1">
        <v>41811.333333333336</v>
      </c>
      <c r="AL1684" s="1">
        <v>41839.708333333336</v>
      </c>
      <c r="AM1684" s="1">
        <v>41836.333333333336</v>
      </c>
      <c r="AN1684" s="1">
        <v>41868.708333333336</v>
      </c>
      <c r="AP1684" t="s">
        <v>113</v>
      </c>
      <c r="AU1684" t="s">
        <v>4297</v>
      </c>
      <c r="AY1684" t="s">
        <v>106</v>
      </c>
      <c r="AZ1684">
        <v>0</v>
      </c>
      <c r="BA1684">
        <v>0</v>
      </c>
      <c r="BD1684" s="3">
        <v>41321.661111111112</v>
      </c>
      <c r="BE1684" s="3">
        <v>41321.663888888892</v>
      </c>
      <c r="BF1684" t="s">
        <v>115</v>
      </c>
      <c r="BG1684" t="s">
        <v>115</v>
      </c>
      <c r="BH1684">
        <v>8149</v>
      </c>
      <c r="BM1684">
        <v>43550</v>
      </c>
      <c r="BR1684" t="s">
        <v>116</v>
      </c>
      <c r="BS1684" t="s">
        <v>117</v>
      </c>
      <c r="BU1684">
        <v>1</v>
      </c>
      <c r="BV1684" t="s">
        <v>118</v>
      </c>
      <c r="BX1684" t="s">
        <v>119</v>
      </c>
      <c r="BY1684" t="s">
        <v>119</v>
      </c>
      <c r="BZ1684" t="s">
        <v>119</v>
      </c>
      <c r="CA1684">
        <v>1</v>
      </c>
      <c r="CC1684" t="s">
        <v>120</v>
      </c>
      <c r="CH1684">
        <v>540</v>
      </c>
      <c r="CI1684">
        <v>35640</v>
      </c>
      <c r="CJ1684" t="s">
        <v>106</v>
      </c>
      <c r="CK1684" t="s">
        <v>106</v>
      </c>
      <c r="CL1684">
        <v>20</v>
      </c>
      <c r="CM1684" t="s">
        <v>2867</v>
      </c>
      <c r="CO1684">
        <v>124545</v>
      </c>
      <c r="CQ1684">
        <v>0</v>
      </c>
      <c r="CR1684">
        <v>0</v>
      </c>
      <c r="CS1684">
        <v>0</v>
      </c>
      <c r="CY1684" t="s">
        <v>123</v>
      </c>
      <c r="CZ1684" t="s">
        <v>124</v>
      </c>
      <c r="DD1684" t="str" cm="1">
        <f t="array" ref="DD1684">TEXT(_xlfn.SEQUENCE(1, DATEDIF(AG1684, AH1684, "m") + 1, AG1684, 30), "YYYY-APMM")</f>
        <v>2014-AP06</v>
      </c>
      <c r="DN1684">
        <f t="shared" si="52"/>
        <v>1136</v>
      </c>
      <c r="DO1684" t="str">
        <f t="shared" si="53"/>
        <v>LABOR- SUBCONTRACTOR</v>
      </c>
    </row>
    <row r="1685" spans="1:119" x14ac:dyDescent="0.35">
      <c r="A1685" t="s">
        <v>105</v>
      </c>
      <c r="B1685">
        <v>500970</v>
      </c>
      <c r="C1685">
        <v>6359</v>
      </c>
      <c r="D1685">
        <v>124548</v>
      </c>
      <c r="E1685">
        <v>13662</v>
      </c>
      <c r="F1685">
        <v>0</v>
      </c>
      <c r="G1685" t="s">
        <v>106</v>
      </c>
      <c r="H1685" t="s">
        <v>106</v>
      </c>
      <c r="I1685" t="s">
        <v>106</v>
      </c>
      <c r="J1685" t="s">
        <v>107</v>
      </c>
      <c r="K1685" t="s">
        <v>108</v>
      </c>
      <c r="L1685" t="s">
        <v>109</v>
      </c>
      <c r="M1685" t="s">
        <v>110</v>
      </c>
      <c r="N1685" t="s">
        <v>4298</v>
      </c>
      <c r="O1685" t="s">
        <v>3048</v>
      </c>
      <c r="P1685">
        <v>8178</v>
      </c>
      <c r="Q1685">
        <v>640</v>
      </c>
      <c r="R1685">
        <v>40</v>
      </c>
      <c r="S1685">
        <v>160</v>
      </c>
      <c r="T1685">
        <v>0</v>
      </c>
      <c r="U1685">
        <v>1886.4</v>
      </c>
      <c r="V1685">
        <v>1886.4</v>
      </c>
      <c r="W1685">
        <v>160</v>
      </c>
      <c r="X1685">
        <v>0</v>
      </c>
      <c r="Y1685">
        <v>0</v>
      </c>
      <c r="Z1685">
        <v>0</v>
      </c>
      <c r="AD1685" s="1">
        <v>41765.333333333336</v>
      </c>
      <c r="AE1685" s="1">
        <v>41787.708333333336</v>
      </c>
      <c r="AG1685" s="1">
        <v>41671.333333333336</v>
      </c>
      <c r="AH1685" s="1">
        <v>41694.708333333336</v>
      </c>
      <c r="AI1685" s="1">
        <v>41671.333333333336</v>
      </c>
      <c r="AJ1685" s="1">
        <v>41694.708333333336</v>
      </c>
      <c r="AK1685" s="1">
        <v>41671.333333333336</v>
      </c>
      <c r="AL1685" s="1">
        <v>41694.708333333336</v>
      </c>
      <c r="AM1685" s="1">
        <v>41765.333333333336</v>
      </c>
      <c r="AN1685" s="1">
        <v>41787.708333333336</v>
      </c>
      <c r="AP1685" t="s">
        <v>113</v>
      </c>
      <c r="AU1685" t="s">
        <v>4299</v>
      </c>
      <c r="AY1685" t="s">
        <v>106</v>
      </c>
      <c r="AZ1685">
        <v>0</v>
      </c>
      <c r="BA1685">
        <v>0</v>
      </c>
      <c r="BD1685" s="3">
        <v>41321.661111111112</v>
      </c>
      <c r="BE1685" s="3">
        <v>41321.663888888892</v>
      </c>
      <c r="BF1685" t="s">
        <v>115</v>
      </c>
      <c r="BG1685" t="s">
        <v>115</v>
      </c>
      <c r="BH1685">
        <v>8149</v>
      </c>
      <c r="BM1685">
        <v>43550</v>
      </c>
      <c r="BR1685" t="s">
        <v>116</v>
      </c>
      <c r="BS1685" t="s">
        <v>117</v>
      </c>
      <c r="BU1685">
        <v>1</v>
      </c>
      <c r="BV1685" t="s">
        <v>118</v>
      </c>
      <c r="BX1685" t="s">
        <v>119</v>
      </c>
      <c r="BY1685" t="s">
        <v>119</v>
      </c>
      <c r="BZ1685" t="s">
        <v>119</v>
      </c>
      <c r="CA1685">
        <v>1</v>
      </c>
      <c r="CC1685" t="s">
        <v>120</v>
      </c>
      <c r="CH1685">
        <v>540</v>
      </c>
      <c r="CI1685">
        <v>35620</v>
      </c>
      <c r="CJ1685" t="s">
        <v>106</v>
      </c>
      <c r="CK1685" t="s">
        <v>106</v>
      </c>
      <c r="CL1685">
        <v>10</v>
      </c>
      <c r="CM1685" t="s">
        <v>2889</v>
      </c>
      <c r="CO1685">
        <v>124545</v>
      </c>
      <c r="CQ1685">
        <v>0</v>
      </c>
      <c r="CR1685">
        <v>0</v>
      </c>
      <c r="CS1685">
        <v>0</v>
      </c>
      <c r="CY1685" t="s">
        <v>123</v>
      </c>
      <c r="CZ1685" t="s">
        <v>124</v>
      </c>
      <c r="DD1685" t="str" cm="1">
        <f t="array" ref="DD1685">TEXT(_xlfn.SEQUENCE(1, DATEDIF(AG1685, AH1685, "m") + 1, AG1685, 30), "YYYY-APMM")</f>
        <v>2014-AP02</v>
      </c>
      <c r="DN1685">
        <f t="shared" si="52"/>
        <v>1886.4</v>
      </c>
      <c r="DO1685" t="str">
        <f t="shared" si="53"/>
        <v>LABOR- SUBCONTRACTOR</v>
      </c>
    </row>
    <row r="1686" spans="1:119" x14ac:dyDescent="0.35">
      <c r="A1686" t="s">
        <v>105</v>
      </c>
      <c r="B1686">
        <v>500971</v>
      </c>
      <c r="C1686">
        <v>6359</v>
      </c>
      <c r="D1686">
        <v>124548</v>
      </c>
      <c r="E1686">
        <v>13662</v>
      </c>
      <c r="F1686">
        <v>0</v>
      </c>
      <c r="G1686" t="s">
        <v>106</v>
      </c>
      <c r="H1686" t="s">
        <v>106</v>
      </c>
      <c r="I1686" t="s">
        <v>106</v>
      </c>
      <c r="J1686" t="s">
        <v>107</v>
      </c>
      <c r="K1686" t="s">
        <v>108</v>
      </c>
      <c r="L1686" t="s">
        <v>109</v>
      </c>
      <c r="M1686" t="s">
        <v>110</v>
      </c>
      <c r="N1686" t="s">
        <v>4300</v>
      </c>
      <c r="O1686" t="s">
        <v>3051</v>
      </c>
      <c r="P1686">
        <v>8178</v>
      </c>
      <c r="Q1686">
        <v>544</v>
      </c>
      <c r="R1686">
        <v>0</v>
      </c>
      <c r="S1686">
        <v>200</v>
      </c>
      <c r="T1686">
        <v>0</v>
      </c>
      <c r="U1686">
        <v>296</v>
      </c>
      <c r="V1686">
        <v>296</v>
      </c>
      <c r="W1686">
        <v>200</v>
      </c>
      <c r="X1686">
        <v>0</v>
      </c>
      <c r="Y1686">
        <v>0</v>
      </c>
      <c r="Z1686">
        <v>0</v>
      </c>
      <c r="AD1686" s="1">
        <v>41804.333333333336</v>
      </c>
      <c r="AE1686" s="1">
        <v>41832.708333333336</v>
      </c>
      <c r="AG1686" s="1">
        <v>41724.333333333336</v>
      </c>
      <c r="AH1686" s="1">
        <v>41752.708333333336</v>
      </c>
      <c r="AI1686" s="1">
        <v>41724.333333333336</v>
      </c>
      <c r="AJ1686" s="1">
        <v>41752.708333333336</v>
      </c>
      <c r="AK1686" s="1">
        <v>41724.333333333336</v>
      </c>
      <c r="AL1686" s="1">
        <v>41752.708333333336</v>
      </c>
      <c r="AM1686" s="1">
        <v>41804.333333333336</v>
      </c>
      <c r="AN1686" s="1">
        <v>41832.708333333336</v>
      </c>
      <c r="AP1686" t="s">
        <v>113</v>
      </c>
      <c r="AU1686" t="s">
        <v>4301</v>
      </c>
      <c r="AY1686" t="s">
        <v>106</v>
      </c>
      <c r="AZ1686">
        <v>0</v>
      </c>
      <c r="BA1686">
        <v>0</v>
      </c>
      <c r="BD1686" s="3">
        <v>41321.661111111112</v>
      </c>
      <c r="BE1686" s="3">
        <v>41321.663888888892</v>
      </c>
      <c r="BF1686" t="s">
        <v>115</v>
      </c>
      <c r="BG1686" t="s">
        <v>115</v>
      </c>
      <c r="BH1686">
        <v>8149</v>
      </c>
      <c r="BM1686">
        <v>43550</v>
      </c>
      <c r="BR1686" t="s">
        <v>116</v>
      </c>
      <c r="BS1686" t="s">
        <v>117</v>
      </c>
      <c r="BU1686">
        <v>1</v>
      </c>
      <c r="BV1686" t="s">
        <v>118</v>
      </c>
      <c r="BX1686" t="s">
        <v>119</v>
      </c>
      <c r="BY1686" t="s">
        <v>119</v>
      </c>
      <c r="BZ1686" t="s">
        <v>119</v>
      </c>
      <c r="CA1686">
        <v>1</v>
      </c>
      <c r="CC1686" t="s">
        <v>120</v>
      </c>
      <c r="CH1686">
        <v>540</v>
      </c>
      <c r="CI1686">
        <v>35620</v>
      </c>
      <c r="CJ1686" t="s">
        <v>106</v>
      </c>
      <c r="CK1686" t="s">
        <v>106</v>
      </c>
      <c r="CL1686">
        <v>10</v>
      </c>
      <c r="CM1686" t="s">
        <v>2889</v>
      </c>
      <c r="CO1686">
        <v>124545</v>
      </c>
      <c r="CQ1686">
        <v>0</v>
      </c>
      <c r="CR1686">
        <v>0</v>
      </c>
      <c r="CS1686">
        <v>0</v>
      </c>
      <c r="CY1686" t="s">
        <v>123</v>
      </c>
      <c r="CZ1686" t="s">
        <v>124</v>
      </c>
      <c r="DD1686" t="str" cm="1">
        <f t="array" ref="DD1686">TEXT(_xlfn.SEQUENCE(1, DATEDIF(AG1686, AH1686, "m") + 1, AG1686, 30), "YYYY-APMM")</f>
        <v>2014-AP03</v>
      </c>
      <c r="DN1686">
        <f t="shared" si="52"/>
        <v>296</v>
      </c>
      <c r="DO1686" t="str">
        <f t="shared" si="53"/>
        <v>LABOR- SUBCONTRACTOR</v>
      </c>
    </row>
    <row r="1687" spans="1:119" x14ac:dyDescent="0.35">
      <c r="A1687" t="s">
        <v>105</v>
      </c>
      <c r="B1687">
        <v>500972</v>
      </c>
      <c r="C1687">
        <v>6359</v>
      </c>
      <c r="D1687">
        <v>124548</v>
      </c>
      <c r="E1687">
        <v>13662</v>
      </c>
      <c r="F1687">
        <v>0</v>
      </c>
      <c r="G1687" t="s">
        <v>106</v>
      </c>
      <c r="H1687" t="s">
        <v>106</v>
      </c>
      <c r="I1687" t="s">
        <v>106</v>
      </c>
      <c r="J1687" t="s">
        <v>107</v>
      </c>
      <c r="K1687" t="s">
        <v>108</v>
      </c>
      <c r="L1687" t="s">
        <v>109</v>
      </c>
      <c r="M1687" t="s">
        <v>110</v>
      </c>
      <c r="N1687" t="s">
        <v>4302</v>
      </c>
      <c r="O1687" t="s">
        <v>3054</v>
      </c>
      <c r="P1687">
        <v>8178</v>
      </c>
      <c r="Q1687">
        <v>544</v>
      </c>
      <c r="R1687">
        <v>40</v>
      </c>
      <c r="S1687">
        <v>160</v>
      </c>
      <c r="T1687">
        <v>0</v>
      </c>
      <c r="U1687">
        <v>568</v>
      </c>
      <c r="V1687">
        <v>568</v>
      </c>
      <c r="W1687">
        <v>160</v>
      </c>
      <c r="X1687">
        <v>0</v>
      </c>
      <c r="Y1687">
        <v>0</v>
      </c>
      <c r="Z1687">
        <v>0</v>
      </c>
      <c r="AD1687" s="1">
        <v>41825.333333333336</v>
      </c>
      <c r="AE1687" s="1">
        <v>41847.708333333336</v>
      </c>
      <c r="AG1687" s="1">
        <v>41745.333333333336</v>
      </c>
      <c r="AH1687" s="1">
        <v>41767.708333333336</v>
      </c>
      <c r="AI1687" s="1">
        <v>41745.333333333336</v>
      </c>
      <c r="AJ1687" s="1">
        <v>41767.708333333336</v>
      </c>
      <c r="AK1687" s="1">
        <v>41745.333333333336</v>
      </c>
      <c r="AL1687" s="1">
        <v>41767.708333333336</v>
      </c>
      <c r="AM1687" s="1">
        <v>41825.333333333336</v>
      </c>
      <c r="AN1687" s="1">
        <v>41847.708333333336</v>
      </c>
      <c r="AP1687" t="s">
        <v>113</v>
      </c>
      <c r="AU1687" t="s">
        <v>4303</v>
      </c>
      <c r="AY1687" t="s">
        <v>106</v>
      </c>
      <c r="AZ1687">
        <v>0</v>
      </c>
      <c r="BA1687">
        <v>0</v>
      </c>
      <c r="BD1687" s="3">
        <v>41321.661111111112</v>
      </c>
      <c r="BE1687" s="3">
        <v>41321.663888888892</v>
      </c>
      <c r="BF1687" t="s">
        <v>115</v>
      </c>
      <c r="BG1687" t="s">
        <v>115</v>
      </c>
      <c r="BH1687">
        <v>8149</v>
      </c>
      <c r="BM1687">
        <v>43550</v>
      </c>
      <c r="BR1687" t="s">
        <v>116</v>
      </c>
      <c r="BS1687" t="s">
        <v>117</v>
      </c>
      <c r="BU1687">
        <v>1</v>
      </c>
      <c r="BV1687" t="s">
        <v>118</v>
      </c>
      <c r="BX1687" t="s">
        <v>119</v>
      </c>
      <c r="BY1687" t="s">
        <v>119</v>
      </c>
      <c r="BZ1687" t="s">
        <v>119</v>
      </c>
      <c r="CA1687">
        <v>1</v>
      </c>
      <c r="CC1687" t="s">
        <v>120</v>
      </c>
      <c r="CH1687">
        <v>540</v>
      </c>
      <c r="CI1687">
        <v>35620</v>
      </c>
      <c r="CJ1687" t="s">
        <v>106</v>
      </c>
      <c r="CK1687" t="s">
        <v>106</v>
      </c>
      <c r="CL1687">
        <v>10</v>
      </c>
      <c r="CM1687" t="s">
        <v>2889</v>
      </c>
      <c r="CO1687">
        <v>124545</v>
      </c>
      <c r="CQ1687">
        <v>0</v>
      </c>
      <c r="CR1687">
        <v>0</v>
      </c>
      <c r="CS1687">
        <v>0</v>
      </c>
      <c r="CY1687" t="s">
        <v>123</v>
      </c>
      <c r="CZ1687" t="s">
        <v>124</v>
      </c>
      <c r="DD1687" t="str" cm="1">
        <f t="array" ref="DD1687">TEXT(_xlfn.SEQUENCE(1, DATEDIF(AG1687, AH1687, "m") + 1, AG1687, 30), "YYYY-APMM")</f>
        <v>2014-AP04</v>
      </c>
      <c r="DN1687">
        <f t="shared" si="52"/>
        <v>568</v>
      </c>
      <c r="DO1687" t="str">
        <f t="shared" si="53"/>
        <v>LABOR- SUBCONTRACTOR</v>
      </c>
    </row>
    <row r="1688" spans="1:119" x14ac:dyDescent="0.35">
      <c r="A1688" t="s">
        <v>105</v>
      </c>
      <c r="B1688">
        <v>500973</v>
      </c>
      <c r="C1688">
        <v>6359</v>
      </c>
      <c r="D1688">
        <v>124550</v>
      </c>
      <c r="E1688">
        <v>13662</v>
      </c>
      <c r="F1688">
        <v>0</v>
      </c>
      <c r="G1688" t="s">
        <v>106</v>
      </c>
      <c r="H1688" t="s">
        <v>106</v>
      </c>
      <c r="I1688" t="s">
        <v>106</v>
      </c>
      <c r="J1688" t="s">
        <v>107</v>
      </c>
      <c r="K1688" t="s">
        <v>108</v>
      </c>
      <c r="L1688" t="s">
        <v>109</v>
      </c>
      <c r="M1688" t="s">
        <v>110</v>
      </c>
      <c r="N1688" t="s">
        <v>4304</v>
      </c>
      <c r="O1688" t="s">
        <v>3069</v>
      </c>
      <c r="P1688">
        <v>8178</v>
      </c>
      <c r="Q1688">
        <v>152</v>
      </c>
      <c r="R1688">
        <v>0</v>
      </c>
      <c r="S1688">
        <v>160</v>
      </c>
      <c r="T1688">
        <v>0</v>
      </c>
      <c r="U1688">
        <v>201.6</v>
      </c>
      <c r="V1688">
        <v>201.6</v>
      </c>
      <c r="W1688">
        <v>160</v>
      </c>
      <c r="X1688">
        <v>0</v>
      </c>
      <c r="Y1688">
        <v>0</v>
      </c>
      <c r="Z1688">
        <v>0</v>
      </c>
      <c r="AD1688" s="1">
        <v>41819.333333333336</v>
      </c>
      <c r="AE1688" s="1">
        <v>41841.708333333336</v>
      </c>
      <c r="AG1688" s="1">
        <v>41797.333333333336</v>
      </c>
      <c r="AH1688" s="1">
        <v>41819.708333333336</v>
      </c>
      <c r="AI1688" s="1">
        <v>41797.333333333336</v>
      </c>
      <c r="AJ1688" s="1">
        <v>41819.708333333336</v>
      </c>
      <c r="AK1688" s="1">
        <v>41797.333333333336</v>
      </c>
      <c r="AL1688" s="1">
        <v>41819.708333333336</v>
      </c>
      <c r="AM1688" s="1">
        <v>41819.333333333336</v>
      </c>
      <c r="AN1688" s="1">
        <v>41841.708333333336</v>
      </c>
      <c r="AP1688" t="s">
        <v>113</v>
      </c>
      <c r="AU1688" t="s">
        <v>4305</v>
      </c>
      <c r="AY1688" t="s">
        <v>106</v>
      </c>
      <c r="AZ1688">
        <v>0</v>
      </c>
      <c r="BA1688">
        <v>0</v>
      </c>
      <c r="BD1688" s="3">
        <v>41321.661111111112</v>
      </c>
      <c r="BE1688" s="3">
        <v>41321.663888888892</v>
      </c>
      <c r="BF1688" t="s">
        <v>115</v>
      </c>
      <c r="BG1688" t="s">
        <v>115</v>
      </c>
      <c r="BH1688">
        <v>8149</v>
      </c>
      <c r="BM1688">
        <v>43550</v>
      </c>
      <c r="BR1688" t="s">
        <v>116</v>
      </c>
      <c r="BS1688" t="s">
        <v>117</v>
      </c>
      <c r="BU1688">
        <v>1</v>
      </c>
      <c r="BV1688" t="s">
        <v>118</v>
      </c>
      <c r="BX1688" t="s">
        <v>119</v>
      </c>
      <c r="BY1688" t="s">
        <v>119</v>
      </c>
      <c r="BZ1688" t="s">
        <v>119</v>
      </c>
      <c r="CA1688">
        <v>1</v>
      </c>
      <c r="CC1688" t="s">
        <v>120</v>
      </c>
      <c r="CH1688">
        <v>540</v>
      </c>
      <c r="CI1688">
        <v>35590</v>
      </c>
      <c r="CJ1688" t="s">
        <v>106</v>
      </c>
      <c r="CK1688" t="s">
        <v>106</v>
      </c>
      <c r="CL1688">
        <v>15</v>
      </c>
      <c r="CM1688" t="s">
        <v>2963</v>
      </c>
      <c r="CO1688">
        <v>124549</v>
      </c>
      <c r="CQ1688">
        <v>0</v>
      </c>
      <c r="CR1688">
        <v>0</v>
      </c>
      <c r="CS1688">
        <v>0</v>
      </c>
      <c r="CY1688" t="s">
        <v>123</v>
      </c>
      <c r="CZ1688" t="s">
        <v>124</v>
      </c>
      <c r="DD1688" t="str" cm="1">
        <f t="array" ref="DD1688">TEXT(_xlfn.SEQUENCE(1, DATEDIF(AG1688, AH1688, "m") + 1, AG1688, 30), "YYYY-APMM")</f>
        <v>2014-AP06</v>
      </c>
      <c r="DN1688">
        <f t="shared" si="52"/>
        <v>201.6</v>
      </c>
      <c r="DO1688" t="str">
        <f t="shared" si="53"/>
        <v>LABOR- SUBCONTRACTOR</v>
      </c>
    </row>
    <row r="1689" spans="1:119" x14ac:dyDescent="0.35">
      <c r="A1689" t="s">
        <v>105</v>
      </c>
      <c r="B1689">
        <v>500974</v>
      </c>
      <c r="C1689">
        <v>6359</v>
      </c>
      <c r="D1689">
        <v>124550</v>
      </c>
      <c r="E1689">
        <v>13662</v>
      </c>
      <c r="F1689">
        <v>0</v>
      </c>
      <c r="G1689" t="s">
        <v>106</v>
      </c>
      <c r="H1689" t="s">
        <v>106</v>
      </c>
      <c r="I1689" t="s">
        <v>106</v>
      </c>
      <c r="J1689" t="s">
        <v>107</v>
      </c>
      <c r="K1689" t="s">
        <v>108</v>
      </c>
      <c r="L1689" t="s">
        <v>109</v>
      </c>
      <c r="M1689" t="s">
        <v>110</v>
      </c>
      <c r="N1689" t="s">
        <v>4306</v>
      </c>
      <c r="O1689" t="s">
        <v>3072</v>
      </c>
      <c r="P1689">
        <v>8178</v>
      </c>
      <c r="Q1689">
        <v>152</v>
      </c>
      <c r="R1689">
        <v>0</v>
      </c>
      <c r="S1689">
        <v>120</v>
      </c>
      <c r="T1689">
        <v>0</v>
      </c>
      <c r="U1689">
        <v>134.4</v>
      </c>
      <c r="V1689">
        <v>134.4</v>
      </c>
      <c r="W1689">
        <v>120</v>
      </c>
      <c r="X1689">
        <v>0</v>
      </c>
      <c r="Y1689">
        <v>0</v>
      </c>
      <c r="Z1689">
        <v>0</v>
      </c>
      <c r="AD1689" s="1">
        <v>41830.333333333336</v>
      </c>
      <c r="AE1689" s="1">
        <v>41847.708333333336</v>
      </c>
      <c r="AG1689" s="1">
        <v>41808.333333333336</v>
      </c>
      <c r="AH1689" s="1">
        <v>41825.708333333336</v>
      </c>
      <c r="AI1689" s="1">
        <v>41808.333333333336</v>
      </c>
      <c r="AJ1689" s="1">
        <v>41825.708333333336</v>
      </c>
      <c r="AK1689" s="1">
        <v>41808.333333333336</v>
      </c>
      <c r="AL1689" s="1">
        <v>41825.708333333336</v>
      </c>
      <c r="AM1689" s="1">
        <v>41830.333333333336</v>
      </c>
      <c r="AN1689" s="1">
        <v>41847.708333333336</v>
      </c>
      <c r="AP1689" t="s">
        <v>113</v>
      </c>
      <c r="AU1689" t="s">
        <v>4307</v>
      </c>
      <c r="AY1689" t="s">
        <v>106</v>
      </c>
      <c r="AZ1689">
        <v>0</v>
      </c>
      <c r="BA1689">
        <v>0</v>
      </c>
      <c r="BD1689" s="3">
        <v>41321.661111111112</v>
      </c>
      <c r="BE1689" s="3">
        <v>41321.663888888892</v>
      </c>
      <c r="BF1689" t="s">
        <v>115</v>
      </c>
      <c r="BG1689" t="s">
        <v>115</v>
      </c>
      <c r="BH1689">
        <v>8149</v>
      </c>
      <c r="BM1689">
        <v>43550</v>
      </c>
      <c r="BR1689" t="s">
        <v>116</v>
      </c>
      <c r="BS1689" t="s">
        <v>117</v>
      </c>
      <c r="BU1689">
        <v>1</v>
      </c>
      <c r="BV1689" t="s">
        <v>118</v>
      </c>
      <c r="BX1689" t="s">
        <v>119</v>
      </c>
      <c r="BY1689" t="s">
        <v>119</v>
      </c>
      <c r="BZ1689" t="s">
        <v>119</v>
      </c>
      <c r="CA1689">
        <v>1</v>
      </c>
      <c r="CC1689" t="s">
        <v>120</v>
      </c>
      <c r="CH1689">
        <v>540</v>
      </c>
      <c r="CI1689">
        <v>35590</v>
      </c>
      <c r="CJ1689" t="s">
        <v>106</v>
      </c>
      <c r="CK1689" t="s">
        <v>106</v>
      </c>
      <c r="CL1689">
        <v>15</v>
      </c>
      <c r="CM1689" t="s">
        <v>2963</v>
      </c>
      <c r="CO1689">
        <v>124549</v>
      </c>
      <c r="CQ1689">
        <v>0</v>
      </c>
      <c r="CR1689">
        <v>0</v>
      </c>
      <c r="CS1689">
        <v>0</v>
      </c>
      <c r="CY1689" t="s">
        <v>123</v>
      </c>
      <c r="CZ1689" t="s">
        <v>124</v>
      </c>
      <c r="DD1689" t="str" cm="1">
        <f t="array" ref="DD1689">TEXT(_xlfn.SEQUENCE(1, DATEDIF(AG1689, AH1689, "m") + 1, AG1689, 30), "YYYY-APMM")</f>
        <v>2014-AP06</v>
      </c>
      <c r="DN1689">
        <f t="shared" si="52"/>
        <v>134.4</v>
      </c>
      <c r="DO1689" t="str">
        <f t="shared" si="53"/>
        <v>LABOR- SUBCONTRACTOR</v>
      </c>
    </row>
    <row r="1690" spans="1:119" x14ac:dyDescent="0.35">
      <c r="A1690" t="s">
        <v>105</v>
      </c>
      <c r="B1690">
        <v>500975</v>
      </c>
      <c r="C1690">
        <v>6359</v>
      </c>
      <c r="D1690">
        <v>124550</v>
      </c>
      <c r="E1690">
        <v>13662</v>
      </c>
      <c r="F1690">
        <v>0</v>
      </c>
      <c r="G1690" t="s">
        <v>106</v>
      </c>
      <c r="H1690" t="s">
        <v>106</v>
      </c>
      <c r="I1690" t="s">
        <v>106</v>
      </c>
      <c r="J1690" t="s">
        <v>107</v>
      </c>
      <c r="K1690" t="s">
        <v>108</v>
      </c>
      <c r="L1690" t="s">
        <v>109</v>
      </c>
      <c r="M1690" t="s">
        <v>110</v>
      </c>
      <c r="N1690" t="s">
        <v>4308</v>
      </c>
      <c r="O1690" t="s">
        <v>3081</v>
      </c>
      <c r="P1690">
        <v>8178</v>
      </c>
      <c r="Q1690">
        <v>240</v>
      </c>
      <c r="R1690">
        <v>56</v>
      </c>
      <c r="S1690">
        <v>144</v>
      </c>
      <c r="T1690">
        <v>0</v>
      </c>
      <c r="U1690">
        <v>331.2</v>
      </c>
      <c r="V1690">
        <v>331.2</v>
      </c>
      <c r="W1690">
        <v>144</v>
      </c>
      <c r="X1690">
        <v>0</v>
      </c>
      <c r="Y1690">
        <v>0</v>
      </c>
      <c r="Z1690">
        <v>0</v>
      </c>
      <c r="AD1690" s="1">
        <v>41729.333333333336</v>
      </c>
      <c r="AE1690" s="1">
        <v>41749.708333333336</v>
      </c>
      <c r="AG1690" s="1">
        <v>41694.333333333336</v>
      </c>
      <c r="AH1690" s="1">
        <v>41714.708333333336</v>
      </c>
      <c r="AI1690" s="1">
        <v>41694.333333333336</v>
      </c>
      <c r="AJ1690" s="1">
        <v>41714.708333333336</v>
      </c>
      <c r="AK1690" s="1">
        <v>41694.333333333336</v>
      </c>
      <c r="AL1690" s="1">
        <v>41714.708333333336</v>
      </c>
      <c r="AM1690" s="1">
        <v>41729.333333333336</v>
      </c>
      <c r="AN1690" s="1">
        <v>41749.708333333336</v>
      </c>
      <c r="AP1690" t="s">
        <v>113</v>
      </c>
      <c r="AU1690" t="s">
        <v>4309</v>
      </c>
      <c r="AY1690" t="s">
        <v>106</v>
      </c>
      <c r="AZ1690">
        <v>0</v>
      </c>
      <c r="BA1690">
        <v>0</v>
      </c>
      <c r="BD1690" s="3">
        <v>41321.661111111112</v>
      </c>
      <c r="BE1690" s="3">
        <v>41321.663888888892</v>
      </c>
      <c r="BF1690" t="s">
        <v>115</v>
      </c>
      <c r="BG1690" t="s">
        <v>115</v>
      </c>
      <c r="BH1690">
        <v>8149</v>
      </c>
      <c r="BM1690">
        <v>43550</v>
      </c>
      <c r="BR1690" t="s">
        <v>116</v>
      </c>
      <c r="BS1690" t="s">
        <v>117</v>
      </c>
      <c r="BU1690">
        <v>1</v>
      </c>
      <c r="BV1690" t="s">
        <v>118</v>
      </c>
      <c r="BX1690" t="s">
        <v>119</v>
      </c>
      <c r="BY1690" t="s">
        <v>119</v>
      </c>
      <c r="BZ1690" t="s">
        <v>119</v>
      </c>
      <c r="CA1690">
        <v>1</v>
      </c>
      <c r="CC1690" t="s">
        <v>120</v>
      </c>
      <c r="CH1690">
        <v>540</v>
      </c>
      <c r="CI1690">
        <v>35590</v>
      </c>
      <c r="CJ1690" t="s">
        <v>106</v>
      </c>
      <c r="CK1690" t="s">
        <v>106</v>
      </c>
      <c r="CL1690">
        <v>15</v>
      </c>
      <c r="CM1690" t="s">
        <v>2963</v>
      </c>
      <c r="CO1690">
        <v>124549</v>
      </c>
      <c r="CQ1690">
        <v>0</v>
      </c>
      <c r="CR1690">
        <v>0</v>
      </c>
      <c r="CS1690">
        <v>0</v>
      </c>
      <c r="CY1690" t="s">
        <v>123</v>
      </c>
      <c r="CZ1690" t="s">
        <v>124</v>
      </c>
      <c r="DD1690" t="str" cm="1">
        <f t="array" ref="DD1690">TEXT(_xlfn.SEQUENCE(1, DATEDIF(AG1690, AH1690, "m") + 1, AG1690, 30), "YYYY-APMM")</f>
        <v>2014-AP02</v>
      </c>
      <c r="DN1690">
        <f t="shared" si="52"/>
        <v>331.2</v>
      </c>
      <c r="DO1690" t="str">
        <f t="shared" si="53"/>
        <v>LABOR- SUBCONTRACTOR</v>
      </c>
    </row>
    <row r="1691" spans="1:119" x14ac:dyDescent="0.35">
      <c r="A1691" t="s">
        <v>105</v>
      </c>
      <c r="B1691">
        <v>500976</v>
      </c>
      <c r="C1691">
        <v>6359</v>
      </c>
      <c r="D1691">
        <v>124550</v>
      </c>
      <c r="E1691">
        <v>13662</v>
      </c>
      <c r="F1691">
        <v>0</v>
      </c>
      <c r="G1691" t="s">
        <v>106</v>
      </c>
      <c r="H1691" t="s">
        <v>106</v>
      </c>
      <c r="I1691" t="s">
        <v>106</v>
      </c>
      <c r="J1691" t="s">
        <v>107</v>
      </c>
      <c r="K1691" t="s">
        <v>108</v>
      </c>
      <c r="L1691" t="s">
        <v>109</v>
      </c>
      <c r="M1691" t="s">
        <v>110</v>
      </c>
      <c r="N1691" t="s">
        <v>4310</v>
      </c>
      <c r="O1691" t="s">
        <v>3063</v>
      </c>
      <c r="P1691">
        <v>8178</v>
      </c>
      <c r="Q1691">
        <v>24</v>
      </c>
      <c r="R1691">
        <v>0</v>
      </c>
      <c r="S1691">
        <v>144</v>
      </c>
      <c r="T1691">
        <v>0</v>
      </c>
      <c r="U1691">
        <v>883.2</v>
      </c>
      <c r="V1691">
        <v>883.2</v>
      </c>
      <c r="W1691">
        <v>144</v>
      </c>
      <c r="X1691">
        <v>0</v>
      </c>
      <c r="Y1691">
        <v>0</v>
      </c>
      <c r="Z1691">
        <v>0</v>
      </c>
      <c r="AD1691" s="1">
        <v>41697.333333333336</v>
      </c>
      <c r="AE1691" s="1">
        <v>41717.708333333336</v>
      </c>
      <c r="AG1691" s="1">
        <v>41694.333333333336</v>
      </c>
      <c r="AH1691" s="1">
        <v>41714.708333333336</v>
      </c>
      <c r="AI1691" s="1">
        <v>41694.333333333336</v>
      </c>
      <c r="AJ1691" s="1">
        <v>41714.708333333336</v>
      </c>
      <c r="AK1691" s="1">
        <v>41694.333333333336</v>
      </c>
      <c r="AL1691" s="1">
        <v>41714.708333333336</v>
      </c>
      <c r="AM1691" s="1">
        <v>41697.333333333336</v>
      </c>
      <c r="AN1691" s="1">
        <v>41717.708333333336</v>
      </c>
      <c r="AP1691" t="s">
        <v>113</v>
      </c>
      <c r="AU1691" t="s">
        <v>4311</v>
      </c>
      <c r="AY1691" t="s">
        <v>106</v>
      </c>
      <c r="AZ1691">
        <v>0</v>
      </c>
      <c r="BA1691">
        <v>0</v>
      </c>
      <c r="BD1691" s="3">
        <v>41321.661111111112</v>
      </c>
      <c r="BE1691" s="3">
        <v>41321.663888888892</v>
      </c>
      <c r="BF1691" t="s">
        <v>115</v>
      </c>
      <c r="BG1691" t="s">
        <v>115</v>
      </c>
      <c r="BH1691">
        <v>8149</v>
      </c>
      <c r="BM1691">
        <v>43550</v>
      </c>
      <c r="BR1691" t="s">
        <v>116</v>
      </c>
      <c r="BS1691" t="s">
        <v>117</v>
      </c>
      <c r="BU1691">
        <v>1</v>
      </c>
      <c r="BV1691" t="s">
        <v>118</v>
      </c>
      <c r="BX1691" t="s">
        <v>119</v>
      </c>
      <c r="BY1691" t="s">
        <v>119</v>
      </c>
      <c r="BZ1691" t="s">
        <v>119</v>
      </c>
      <c r="CA1691">
        <v>1</v>
      </c>
      <c r="CC1691" t="s">
        <v>120</v>
      </c>
      <c r="CH1691">
        <v>540</v>
      </c>
      <c r="CI1691">
        <v>35590</v>
      </c>
      <c r="CJ1691" t="s">
        <v>106</v>
      </c>
      <c r="CK1691" t="s">
        <v>106</v>
      </c>
      <c r="CL1691">
        <v>15</v>
      </c>
      <c r="CM1691" t="s">
        <v>2963</v>
      </c>
      <c r="CO1691">
        <v>124549</v>
      </c>
      <c r="CQ1691">
        <v>0</v>
      </c>
      <c r="CR1691">
        <v>0</v>
      </c>
      <c r="CS1691">
        <v>0</v>
      </c>
      <c r="CY1691" t="s">
        <v>123</v>
      </c>
      <c r="CZ1691" t="s">
        <v>124</v>
      </c>
      <c r="DD1691" t="str" cm="1">
        <f t="array" ref="DD1691">TEXT(_xlfn.SEQUENCE(1, DATEDIF(AG1691, AH1691, "m") + 1, AG1691, 30), "YYYY-APMM")</f>
        <v>2014-AP02</v>
      </c>
      <c r="DN1691">
        <f t="shared" si="52"/>
        <v>883.2</v>
      </c>
      <c r="DO1691" t="str">
        <f t="shared" si="53"/>
        <v>LABOR- SUBCONTRACTOR</v>
      </c>
    </row>
    <row r="1692" spans="1:119" x14ac:dyDescent="0.35">
      <c r="A1692" t="s">
        <v>105</v>
      </c>
      <c r="B1692">
        <v>500977</v>
      </c>
      <c r="C1692">
        <v>6359</v>
      </c>
      <c r="D1692">
        <v>124551</v>
      </c>
      <c r="E1692">
        <v>13662</v>
      </c>
      <c r="F1692">
        <v>0</v>
      </c>
      <c r="G1692" t="s">
        <v>106</v>
      </c>
      <c r="H1692" t="s">
        <v>106</v>
      </c>
      <c r="I1692" t="s">
        <v>106</v>
      </c>
      <c r="J1692" t="s">
        <v>107</v>
      </c>
      <c r="K1692" t="s">
        <v>108</v>
      </c>
      <c r="L1692" t="s">
        <v>109</v>
      </c>
      <c r="M1692" t="s">
        <v>110</v>
      </c>
      <c r="N1692" t="s">
        <v>4312</v>
      </c>
      <c r="O1692" t="s">
        <v>3086</v>
      </c>
      <c r="P1692">
        <v>8178</v>
      </c>
      <c r="Q1692">
        <v>672</v>
      </c>
      <c r="R1692">
        <v>40</v>
      </c>
      <c r="S1692">
        <v>112</v>
      </c>
      <c r="T1692">
        <v>0</v>
      </c>
      <c r="U1692">
        <v>288</v>
      </c>
      <c r="V1692">
        <v>288</v>
      </c>
      <c r="W1692">
        <v>112</v>
      </c>
      <c r="X1692">
        <v>0</v>
      </c>
      <c r="Y1692">
        <v>0</v>
      </c>
      <c r="Z1692">
        <v>0</v>
      </c>
      <c r="AD1692" s="1">
        <v>41819.333333333336</v>
      </c>
      <c r="AE1692" s="1">
        <v>41834.708333333336</v>
      </c>
      <c r="AG1692" s="1">
        <v>41721.333333333336</v>
      </c>
      <c r="AH1692" s="1">
        <v>41736.708333333336</v>
      </c>
      <c r="AI1692" s="1">
        <v>41721.333333333336</v>
      </c>
      <c r="AJ1692" s="1">
        <v>41736.708333333336</v>
      </c>
      <c r="AK1692" s="1">
        <v>41721.333333333336</v>
      </c>
      <c r="AL1692" s="1">
        <v>41736.708333333336</v>
      </c>
      <c r="AM1692" s="1">
        <v>41819.333333333336</v>
      </c>
      <c r="AN1692" s="1">
        <v>41834.708333333336</v>
      </c>
      <c r="AP1692" t="s">
        <v>113</v>
      </c>
      <c r="AU1692" t="s">
        <v>4313</v>
      </c>
      <c r="AY1692" t="s">
        <v>106</v>
      </c>
      <c r="AZ1692">
        <v>0</v>
      </c>
      <c r="BA1692">
        <v>0</v>
      </c>
      <c r="BD1692" s="3">
        <v>41321.661111111112</v>
      </c>
      <c r="BE1692" s="3">
        <v>41321.663888888892</v>
      </c>
      <c r="BF1692" t="s">
        <v>115</v>
      </c>
      <c r="BG1692" t="s">
        <v>115</v>
      </c>
      <c r="BH1692">
        <v>8149</v>
      </c>
      <c r="BM1692">
        <v>43550</v>
      </c>
      <c r="BR1692" t="s">
        <v>116</v>
      </c>
      <c r="BS1692" t="s">
        <v>117</v>
      </c>
      <c r="BU1692">
        <v>1</v>
      </c>
      <c r="BV1692" t="s">
        <v>118</v>
      </c>
      <c r="BX1692" t="s">
        <v>119</v>
      </c>
      <c r="BY1692" t="s">
        <v>119</v>
      </c>
      <c r="BZ1692" t="s">
        <v>119</v>
      </c>
      <c r="CA1692">
        <v>1</v>
      </c>
      <c r="CC1692" t="s">
        <v>120</v>
      </c>
      <c r="CH1692">
        <v>540</v>
      </c>
      <c r="CI1692">
        <v>35600</v>
      </c>
      <c r="CJ1692" t="s">
        <v>106</v>
      </c>
      <c r="CK1692" t="s">
        <v>106</v>
      </c>
      <c r="CL1692">
        <v>20</v>
      </c>
      <c r="CM1692" t="s">
        <v>2867</v>
      </c>
      <c r="CO1692">
        <v>124549</v>
      </c>
      <c r="CQ1692">
        <v>0</v>
      </c>
      <c r="CR1692">
        <v>0</v>
      </c>
      <c r="CS1692">
        <v>0</v>
      </c>
      <c r="CY1692" t="s">
        <v>123</v>
      </c>
      <c r="CZ1692" t="s">
        <v>124</v>
      </c>
      <c r="DD1692" t="str" cm="1">
        <f t="array" ref="DD1692">TEXT(_xlfn.SEQUENCE(1, DATEDIF(AG1692, AH1692, "m") + 1, AG1692, 30), "YYYY-APMM")</f>
        <v>2014-AP03</v>
      </c>
      <c r="DN1692">
        <f t="shared" si="52"/>
        <v>288</v>
      </c>
      <c r="DO1692" t="str">
        <f t="shared" si="53"/>
        <v>LABOR- SUBCONTRACTOR</v>
      </c>
    </row>
    <row r="1693" spans="1:119" x14ac:dyDescent="0.35">
      <c r="A1693" t="s">
        <v>105</v>
      </c>
      <c r="B1693">
        <v>500978</v>
      </c>
      <c r="C1693">
        <v>6359</v>
      </c>
      <c r="D1693">
        <v>124551</v>
      </c>
      <c r="E1693">
        <v>13662</v>
      </c>
      <c r="F1693">
        <v>0</v>
      </c>
      <c r="G1693" t="s">
        <v>106</v>
      </c>
      <c r="H1693" t="s">
        <v>106</v>
      </c>
      <c r="I1693" t="s">
        <v>106</v>
      </c>
      <c r="J1693" t="s">
        <v>107</v>
      </c>
      <c r="K1693" t="s">
        <v>108</v>
      </c>
      <c r="L1693" t="s">
        <v>109</v>
      </c>
      <c r="M1693" t="s">
        <v>110</v>
      </c>
      <c r="N1693" t="s">
        <v>4314</v>
      </c>
      <c r="O1693" t="s">
        <v>3089</v>
      </c>
      <c r="Q1693">
        <v>632</v>
      </c>
      <c r="R1693">
        <v>80</v>
      </c>
      <c r="S1693">
        <v>120</v>
      </c>
      <c r="T1693">
        <v>0</v>
      </c>
      <c r="U1693">
        <v>0</v>
      </c>
      <c r="V1693">
        <v>0</v>
      </c>
      <c r="W1693">
        <v>120</v>
      </c>
      <c r="X1693">
        <v>0</v>
      </c>
      <c r="Y1693">
        <v>0</v>
      </c>
      <c r="Z1693">
        <v>0</v>
      </c>
      <c r="AD1693" s="1">
        <v>41830.333333333336</v>
      </c>
      <c r="AE1693" s="1">
        <v>41847.708333333336</v>
      </c>
      <c r="AG1693" s="1">
        <v>41738.333333333336</v>
      </c>
      <c r="AH1693" s="1">
        <v>41755.708333333336</v>
      </c>
      <c r="AI1693" s="1">
        <v>41738.333333333336</v>
      </c>
      <c r="AJ1693" s="1">
        <v>41755.708333333336</v>
      </c>
      <c r="AK1693" s="1">
        <v>41738.333333333336</v>
      </c>
      <c r="AL1693" s="1">
        <v>41755.708333333336</v>
      </c>
      <c r="AM1693" s="1">
        <v>41830.333333333336</v>
      </c>
      <c r="AN1693" s="1">
        <v>41847.708333333336</v>
      </c>
      <c r="AP1693" t="s">
        <v>113</v>
      </c>
      <c r="AU1693" t="s">
        <v>4315</v>
      </c>
      <c r="AY1693" t="s">
        <v>106</v>
      </c>
      <c r="AZ1693">
        <v>0</v>
      </c>
      <c r="BA1693">
        <v>0</v>
      </c>
      <c r="BD1693" s="3">
        <v>41321.661111111112</v>
      </c>
      <c r="BE1693" s="3">
        <v>41321.663888888892</v>
      </c>
      <c r="BF1693" t="s">
        <v>115</v>
      </c>
      <c r="BG1693" t="s">
        <v>115</v>
      </c>
      <c r="CH1693">
        <v>540</v>
      </c>
      <c r="CI1693">
        <v>35600</v>
      </c>
      <c r="CJ1693" t="s">
        <v>106</v>
      </c>
      <c r="CK1693" t="s">
        <v>106</v>
      </c>
      <c r="CL1693">
        <v>20</v>
      </c>
      <c r="CM1693" t="s">
        <v>2867</v>
      </c>
      <c r="CO1693">
        <v>124549</v>
      </c>
      <c r="CQ1693">
        <v>0</v>
      </c>
      <c r="CR1693">
        <v>0</v>
      </c>
      <c r="CS1693">
        <v>0</v>
      </c>
      <c r="CY1693" t="s">
        <v>123</v>
      </c>
      <c r="CZ1693" t="s">
        <v>124</v>
      </c>
      <c r="DD1693" t="str" cm="1">
        <f t="array" ref="DD1693">TEXT(_xlfn.SEQUENCE(1, DATEDIF(AG1693, AH1693, "m") + 1, AG1693, 30), "YYYY-APMM")</f>
        <v>2014-AP04</v>
      </c>
      <c r="DN1693">
        <f t="shared" si="52"/>
        <v>0</v>
      </c>
      <c r="DO1693">
        <f t="shared" si="53"/>
        <v>0</v>
      </c>
    </row>
    <row r="1694" spans="1:119" x14ac:dyDescent="0.35">
      <c r="A1694" t="s">
        <v>105</v>
      </c>
      <c r="B1694">
        <v>500979</v>
      </c>
      <c r="C1694">
        <v>6359</v>
      </c>
      <c r="D1694">
        <v>124551</v>
      </c>
      <c r="E1694">
        <v>13662</v>
      </c>
      <c r="F1694">
        <v>0</v>
      </c>
      <c r="G1694" t="s">
        <v>106</v>
      </c>
      <c r="H1694" t="s">
        <v>106</v>
      </c>
      <c r="I1694" t="s">
        <v>106</v>
      </c>
      <c r="J1694" t="s">
        <v>107</v>
      </c>
      <c r="K1694" t="s">
        <v>108</v>
      </c>
      <c r="L1694" t="s">
        <v>109</v>
      </c>
      <c r="M1694" t="s">
        <v>110</v>
      </c>
      <c r="N1694" t="s">
        <v>4316</v>
      </c>
      <c r="O1694" t="s">
        <v>3092</v>
      </c>
      <c r="P1694">
        <v>8178</v>
      </c>
      <c r="Q1694">
        <v>152</v>
      </c>
      <c r="R1694">
        <v>0</v>
      </c>
      <c r="S1694">
        <v>200</v>
      </c>
      <c r="T1694">
        <v>0</v>
      </c>
      <c r="U1694">
        <v>672</v>
      </c>
      <c r="V1694">
        <v>672</v>
      </c>
      <c r="W1694">
        <v>200</v>
      </c>
      <c r="X1694">
        <v>0</v>
      </c>
      <c r="Y1694">
        <v>0</v>
      </c>
      <c r="Z1694">
        <v>0</v>
      </c>
      <c r="AD1694" s="1">
        <v>41836.333333333336</v>
      </c>
      <c r="AE1694" s="1">
        <v>41868.708333333336</v>
      </c>
      <c r="AG1694" s="1">
        <v>41814.333333333336</v>
      </c>
      <c r="AH1694" s="1">
        <v>41842.708333333336</v>
      </c>
      <c r="AI1694" s="1">
        <v>41814.333333333336</v>
      </c>
      <c r="AJ1694" s="1">
        <v>41842.708333333336</v>
      </c>
      <c r="AK1694" s="1">
        <v>41814.333333333336</v>
      </c>
      <c r="AL1694" s="1">
        <v>41842.708333333336</v>
      </c>
      <c r="AM1694" s="1">
        <v>41836.333333333336</v>
      </c>
      <c r="AN1694" s="1">
        <v>41868.708333333336</v>
      </c>
      <c r="AP1694" t="s">
        <v>113</v>
      </c>
      <c r="AU1694" t="s">
        <v>4317</v>
      </c>
      <c r="AY1694" t="s">
        <v>106</v>
      </c>
      <c r="AZ1694">
        <v>0</v>
      </c>
      <c r="BA1694">
        <v>0</v>
      </c>
      <c r="BD1694" s="3">
        <v>41321.661111111112</v>
      </c>
      <c r="BE1694" s="3">
        <v>41321.663888888892</v>
      </c>
      <c r="BF1694" t="s">
        <v>115</v>
      </c>
      <c r="BG1694" t="s">
        <v>115</v>
      </c>
      <c r="BH1694">
        <v>8149</v>
      </c>
      <c r="BM1694">
        <v>43550</v>
      </c>
      <c r="BR1694" t="s">
        <v>116</v>
      </c>
      <c r="BS1694" t="s">
        <v>117</v>
      </c>
      <c r="BU1694">
        <v>1</v>
      </c>
      <c r="BV1694" t="s">
        <v>118</v>
      </c>
      <c r="BX1694" t="s">
        <v>119</v>
      </c>
      <c r="BY1694" t="s">
        <v>119</v>
      </c>
      <c r="BZ1694" t="s">
        <v>119</v>
      </c>
      <c r="CA1694">
        <v>1</v>
      </c>
      <c r="CC1694" t="s">
        <v>120</v>
      </c>
      <c r="CH1694">
        <v>540</v>
      </c>
      <c r="CI1694">
        <v>35600</v>
      </c>
      <c r="CJ1694" t="s">
        <v>106</v>
      </c>
      <c r="CK1694" t="s">
        <v>106</v>
      </c>
      <c r="CL1694">
        <v>20</v>
      </c>
      <c r="CM1694" t="s">
        <v>2867</v>
      </c>
      <c r="CO1694">
        <v>124549</v>
      </c>
      <c r="CQ1694">
        <v>0</v>
      </c>
      <c r="CR1694">
        <v>0</v>
      </c>
      <c r="CS1694">
        <v>0</v>
      </c>
      <c r="CY1694" t="s">
        <v>123</v>
      </c>
      <c r="CZ1694" t="s">
        <v>124</v>
      </c>
      <c r="DD1694" t="str" cm="1">
        <f t="array" ref="DD1694">TEXT(_xlfn.SEQUENCE(1, DATEDIF(AG1694, AH1694, "m") + 1, AG1694, 30), "YYYY-APMM")</f>
        <v>2014-AP06</v>
      </c>
      <c r="DN1694">
        <f t="shared" si="52"/>
        <v>672</v>
      </c>
      <c r="DO1694" t="str">
        <f t="shared" si="53"/>
        <v>LABOR- SUBCONTRACTOR</v>
      </c>
    </row>
    <row r="1695" spans="1:119" x14ac:dyDescent="0.35">
      <c r="A1695" t="s">
        <v>105</v>
      </c>
      <c r="B1695">
        <v>500980</v>
      </c>
      <c r="C1695">
        <v>6359</v>
      </c>
      <c r="D1695">
        <v>124552</v>
      </c>
      <c r="E1695">
        <v>13662</v>
      </c>
      <c r="F1695">
        <v>0</v>
      </c>
      <c r="G1695" t="s">
        <v>106</v>
      </c>
      <c r="H1695" t="s">
        <v>106</v>
      </c>
      <c r="I1695" t="s">
        <v>106</v>
      </c>
      <c r="J1695" t="s">
        <v>107</v>
      </c>
      <c r="K1695" t="s">
        <v>108</v>
      </c>
      <c r="L1695" t="s">
        <v>109</v>
      </c>
      <c r="M1695" t="s">
        <v>110</v>
      </c>
      <c r="N1695" t="s">
        <v>4318</v>
      </c>
      <c r="O1695" t="s">
        <v>3063</v>
      </c>
      <c r="P1695">
        <v>8178</v>
      </c>
      <c r="Q1695">
        <v>392</v>
      </c>
      <c r="R1695">
        <v>0</v>
      </c>
      <c r="S1695">
        <v>144</v>
      </c>
      <c r="T1695">
        <v>0</v>
      </c>
      <c r="U1695">
        <v>883.2</v>
      </c>
      <c r="V1695">
        <v>883.2</v>
      </c>
      <c r="W1695">
        <v>144</v>
      </c>
      <c r="X1695">
        <v>0</v>
      </c>
      <c r="Y1695">
        <v>0</v>
      </c>
      <c r="Z1695">
        <v>0</v>
      </c>
      <c r="AD1695" s="1">
        <v>41709.333333333336</v>
      </c>
      <c r="AE1695" s="1">
        <v>41729.708333333336</v>
      </c>
      <c r="AG1695" s="1">
        <v>41651.333333333336</v>
      </c>
      <c r="AH1695" s="1">
        <v>41671.708333333336</v>
      </c>
      <c r="AI1695" s="1">
        <v>41651.333333333336</v>
      </c>
      <c r="AJ1695" s="1">
        <v>41671.708333333336</v>
      </c>
      <c r="AK1695" s="1">
        <v>41651.333333333336</v>
      </c>
      <c r="AL1695" s="1">
        <v>41671.708333333336</v>
      </c>
      <c r="AM1695" s="1">
        <v>41709.333333333336</v>
      </c>
      <c r="AN1695" s="1">
        <v>41729.708333333336</v>
      </c>
      <c r="AP1695" t="s">
        <v>113</v>
      </c>
      <c r="AU1695" t="s">
        <v>4319</v>
      </c>
      <c r="AY1695" t="s">
        <v>106</v>
      </c>
      <c r="AZ1695">
        <v>0</v>
      </c>
      <c r="BA1695">
        <v>0</v>
      </c>
      <c r="BD1695" s="3">
        <v>41321.661111111112</v>
      </c>
      <c r="BE1695" s="3">
        <v>41321.663888888892</v>
      </c>
      <c r="BF1695" t="s">
        <v>115</v>
      </c>
      <c r="BG1695" t="s">
        <v>115</v>
      </c>
      <c r="BH1695">
        <v>8149</v>
      </c>
      <c r="BM1695">
        <v>43550</v>
      </c>
      <c r="BR1695" t="s">
        <v>116</v>
      </c>
      <c r="BS1695" t="s">
        <v>117</v>
      </c>
      <c r="BU1695">
        <v>1</v>
      </c>
      <c r="BV1695" t="s">
        <v>118</v>
      </c>
      <c r="BX1695" t="s">
        <v>119</v>
      </c>
      <c r="BY1695" t="s">
        <v>119</v>
      </c>
      <c r="BZ1695" t="s">
        <v>119</v>
      </c>
      <c r="CA1695">
        <v>1</v>
      </c>
      <c r="CC1695" t="s">
        <v>120</v>
      </c>
      <c r="CH1695">
        <v>540</v>
      </c>
      <c r="CI1695">
        <v>35580</v>
      </c>
      <c r="CJ1695" t="s">
        <v>106</v>
      </c>
      <c r="CK1695" t="s">
        <v>106</v>
      </c>
      <c r="CL1695">
        <v>10</v>
      </c>
      <c r="CM1695" t="s">
        <v>2889</v>
      </c>
      <c r="CO1695">
        <v>124549</v>
      </c>
      <c r="CQ1695">
        <v>0</v>
      </c>
      <c r="CR1695">
        <v>0</v>
      </c>
      <c r="CS1695">
        <v>0</v>
      </c>
      <c r="CY1695" t="s">
        <v>123</v>
      </c>
      <c r="CZ1695" t="s">
        <v>124</v>
      </c>
      <c r="DD1695" t="str" cm="1">
        <f t="array" ref="DD1695">TEXT(_xlfn.SEQUENCE(1, DATEDIF(AG1695, AH1695, "m") + 1, AG1695, 30), "YYYY-APMM")</f>
        <v>2014-AP01</v>
      </c>
      <c r="DN1695">
        <f t="shared" si="52"/>
        <v>883.2</v>
      </c>
      <c r="DO1695" t="str">
        <f t="shared" si="53"/>
        <v>LABOR- SUBCONTRACTOR</v>
      </c>
    </row>
    <row r="1696" spans="1:119" x14ac:dyDescent="0.35">
      <c r="A1696" t="s">
        <v>105</v>
      </c>
      <c r="B1696">
        <v>500981</v>
      </c>
      <c r="C1696">
        <v>6359</v>
      </c>
      <c r="D1696">
        <v>124552</v>
      </c>
      <c r="E1696">
        <v>13662</v>
      </c>
      <c r="F1696">
        <v>0</v>
      </c>
      <c r="G1696" t="s">
        <v>106</v>
      </c>
      <c r="H1696" t="s">
        <v>106</v>
      </c>
      <c r="I1696" t="s">
        <v>106</v>
      </c>
      <c r="J1696" t="s">
        <v>107</v>
      </c>
      <c r="K1696" t="s">
        <v>108</v>
      </c>
      <c r="L1696" t="s">
        <v>109</v>
      </c>
      <c r="M1696" t="s">
        <v>110</v>
      </c>
      <c r="N1696" t="s">
        <v>4320</v>
      </c>
      <c r="O1696" t="s">
        <v>3066</v>
      </c>
      <c r="P1696">
        <v>8178</v>
      </c>
      <c r="Q1696">
        <v>416</v>
      </c>
      <c r="R1696">
        <v>112</v>
      </c>
      <c r="S1696">
        <v>144</v>
      </c>
      <c r="T1696">
        <v>0</v>
      </c>
      <c r="U1696">
        <v>331.2</v>
      </c>
      <c r="V1696">
        <v>331.2</v>
      </c>
      <c r="W1696">
        <v>144</v>
      </c>
      <c r="X1696">
        <v>0</v>
      </c>
      <c r="Y1696">
        <v>0</v>
      </c>
      <c r="Z1696">
        <v>0</v>
      </c>
      <c r="AD1696" s="1">
        <v>41713.333333333336</v>
      </c>
      <c r="AE1696" s="1">
        <v>41732.708333333336</v>
      </c>
      <c r="AG1696" s="1">
        <v>41651.333333333336</v>
      </c>
      <c r="AH1696" s="1">
        <v>41671.708333333336</v>
      </c>
      <c r="AI1696" s="1">
        <v>41651.333333333336</v>
      </c>
      <c r="AJ1696" s="1">
        <v>41671.708333333336</v>
      </c>
      <c r="AK1696" s="1">
        <v>41651.333333333336</v>
      </c>
      <c r="AL1696" s="1">
        <v>41671.708333333336</v>
      </c>
      <c r="AM1696" s="1">
        <v>41713.333333333336</v>
      </c>
      <c r="AN1696" s="1">
        <v>41732.708333333336</v>
      </c>
      <c r="AP1696" t="s">
        <v>113</v>
      </c>
      <c r="AU1696" t="s">
        <v>4321</v>
      </c>
      <c r="AY1696" t="s">
        <v>106</v>
      </c>
      <c r="AZ1696">
        <v>0</v>
      </c>
      <c r="BA1696">
        <v>0</v>
      </c>
      <c r="BD1696" s="3">
        <v>41321.661111111112</v>
      </c>
      <c r="BE1696" s="3">
        <v>41321.663888888892</v>
      </c>
      <c r="BF1696" t="s">
        <v>115</v>
      </c>
      <c r="BG1696" t="s">
        <v>115</v>
      </c>
      <c r="BH1696">
        <v>8149</v>
      </c>
      <c r="BM1696">
        <v>43550</v>
      </c>
      <c r="BR1696" t="s">
        <v>116</v>
      </c>
      <c r="BS1696" t="s">
        <v>117</v>
      </c>
      <c r="BU1696">
        <v>1</v>
      </c>
      <c r="BV1696" t="s">
        <v>118</v>
      </c>
      <c r="BX1696" t="s">
        <v>119</v>
      </c>
      <c r="BY1696" t="s">
        <v>119</v>
      </c>
      <c r="BZ1696" t="s">
        <v>119</v>
      </c>
      <c r="CA1696">
        <v>1</v>
      </c>
      <c r="CC1696" t="s">
        <v>120</v>
      </c>
      <c r="CH1696">
        <v>540</v>
      </c>
      <c r="CI1696">
        <v>35580</v>
      </c>
      <c r="CJ1696" t="s">
        <v>106</v>
      </c>
      <c r="CK1696" t="s">
        <v>106</v>
      </c>
      <c r="CL1696">
        <v>10</v>
      </c>
      <c r="CM1696" t="s">
        <v>2889</v>
      </c>
      <c r="CO1696">
        <v>124549</v>
      </c>
      <c r="CQ1696">
        <v>0</v>
      </c>
      <c r="CR1696">
        <v>0</v>
      </c>
      <c r="CS1696">
        <v>0</v>
      </c>
      <c r="CY1696" t="s">
        <v>123</v>
      </c>
      <c r="CZ1696" t="s">
        <v>124</v>
      </c>
      <c r="DD1696" t="str" cm="1">
        <f t="array" ref="DD1696">TEXT(_xlfn.SEQUENCE(1, DATEDIF(AG1696, AH1696, "m") + 1, AG1696, 30), "YYYY-APMM")</f>
        <v>2014-AP01</v>
      </c>
      <c r="DN1696">
        <f t="shared" si="52"/>
        <v>331.2</v>
      </c>
      <c r="DO1696" t="str">
        <f t="shared" si="53"/>
        <v>LABOR- SUBCONTRACTOR</v>
      </c>
    </row>
    <row r="1697" spans="1:119" x14ac:dyDescent="0.35">
      <c r="A1697" t="s">
        <v>105</v>
      </c>
      <c r="B1697">
        <v>500982</v>
      </c>
      <c r="C1697">
        <v>6359</v>
      </c>
      <c r="D1697">
        <v>124552</v>
      </c>
      <c r="E1697">
        <v>13662</v>
      </c>
      <c r="F1697">
        <v>0</v>
      </c>
      <c r="G1697" t="s">
        <v>106</v>
      </c>
      <c r="H1697" t="s">
        <v>106</v>
      </c>
      <c r="I1697" t="s">
        <v>106</v>
      </c>
      <c r="J1697" t="s">
        <v>107</v>
      </c>
      <c r="K1697" t="s">
        <v>108</v>
      </c>
      <c r="L1697" t="s">
        <v>109</v>
      </c>
      <c r="M1697" t="s">
        <v>110</v>
      </c>
      <c r="N1697" t="s">
        <v>4322</v>
      </c>
      <c r="O1697" t="s">
        <v>3069</v>
      </c>
      <c r="P1697">
        <v>8178</v>
      </c>
      <c r="Q1697">
        <v>648</v>
      </c>
      <c r="R1697">
        <v>0</v>
      </c>
      <c r="S1697">
        <v>160</v>
      </c>
      <c r="T1697">
        <v>0</v>
      </c>
      <c r="U1697">
        <v>201.6</v>
      </c>
      <c r="V1697">
        <v>201.6</v>
      </c>
      <c r="W1697">
        <v>160</v>
      </c>
      <c r="X1697">
        <v>0</v>
      </c>
      <c r="Y1697">
        <v>0</v>
      </c>
      <c r="Z1697">
        <v>0</v>
      </c>
      <c r="AD1697" s="1">
        <v>41836.333333333336</v>
      </c>
      <c r="AE1697" s="1">
        <v>41862.708333333336</v>
      </c>
      <c r="AG1697" s="1">
        <v>41742.333333333336</v>
      </c>
      <c r="AH1697" s="1">
        <v>41764.708333333336</v>
      </c>
      <c r="AI1697" s="1">
        <v>41742.333333333336</v>
      </c>
      <c r="AJ1697" s="1">
        <v>41764.708333333336</v>
      </c>
      <c r="AK1697" s="1">
        <v>41742.333333333336</v>
      </c>
      <c r="AL1697" s="1">
        <v>41764.708333333336</v>
      </c>
      <c r="AM1697" s="1">
        <v>41836.333333333336</v>
      </c>
      <c r="AN1697" s="1">
        <v>41862.708333333336</v>
      </c>
      <c r="AP1697" t="s">
        <v>113</v>
      </c>
      <c r="AU1697" t="s">
        <v>4323</v>
      </c>
      <c r="AY1697" t="s">
        <v>106</v>
      </c>
      <c r="AZ1697">
        <v>0</v>
      </c>
      <c r="BA1697">
        <v>0</v>
      </c>
      <c r="BD1697" s="3">
        <v>41321.661111111112</v>
      </c>
      <c r="BE1697" s="3">
        <v>41321.663888888892</v>
      </c>
      <c r="BF1697" t="s">
        <v>115</v>
      </c>
      <c r="BG1697" t="s">
        <v>115</v>
      </c>
      <c r="BH1697">
        <v>8149</v>
      </c>
      <c r="BM1697">
        <v>43550</v>
      </c>
      <c r="BR1697" t="s">
        <v>116</v>
      </c>
      <c r="BS1697" t="s">
        <v>117</v>
      </c>
      <c r="BU1697">
        <v>1</v>
      </c>
      <c r="BV1697" t="s">
        <v>118</v>
      </c>
      <c r="BX1697" t="s">
        <v>119</v>
      </c>
      <c r="BY1697" t="s">
        <v>119</v>
      </c>
      <c r="BZ1697" t="s">
        <v>119</v>
      </c>
      <c r="CA1697">
        <v>1</v>
      </c>
      <c r="CC1697" t="s">
        <v>120</v>
      </c>
      <c r="CH1697">
        <v>540</v>
      </c>
      <c r="CI1697">
        <v>35580</v>
      </c>
      <c r="CJ1697" t="s">
        <v>106</v>
      </c>
      <c r="CK1697" t="s">
        <v>106</v>
      </c>
      <c r="CL1697">
        <v>10</v>
      </c>
      <c r="CM1697" t="s">
        <v>2889</v>
      </c>
      <c r="CO1697">
        <v>124549</v>
      </c>
      <c r="CQ1697">
        <v>0</v>
      </c>
      <c r="CR1697">
        <v>0</v>
      </c>
      <c r="CS1697">
        <v>0</v>
      </c>
      <c r="CY1697" t="s">
        <v>123</v>
      </c>
      <c r="CZ1697" t="s">
        <v>124</v>
      </c>
      <c r="DD1697" t="str" cm="1">
        <f t="array" ref="DD1697">TEXT(_xlfn.SEQUENCE(1, DATEDIF(AG1697, AH1697, "m") + 1, AG1697, 30), "YYYY-APMM")</f>
        <v>2014-AP04</v>
      </c>
      <c r="DN1697">
        <f t="shared" si="52"/>
        <v>201.6</v>
      </c>
      <c r="DO1697" t="str">
        <f t="shared" si="53"/>
        <v>LABOR- SUBCONTRACTOR</v>
      </c>
    </row>
    <row r="1698" spans="1:119" x14ac:dyDescent="0.35">
      <c r="A1698" t="s">
        <v>105</v>
      </c>
      <c r="B1698">
        <v>500983</v>
      </c>
      <c r="C1698">
        <v>6359</v>
      </c>
      <c r="D1698">
        <v>124552</v>
      </c>
      <c r="E1698">
        <v>13662</v>
      </c>
      <c r="F1698">
        <v>0</v>
      </c>
      <c r="G1698" t="s">
        <v>106</v>
      </c>
      <c r="H1698" t="s">
        <v>106</v>
      </c>
      <c r="I1698" t="s">
        <v>106</v>
      </c>
      <c r="J1698" t="s">
        <v>107</v>
      </c>
      <c r="K1698" t="s">
        <v>108</v>
      </c>
      <c r="L1698" t="s">
        <v>109</v>
      </c>
      <c r="M1698" t="s">
        <v>110</v>
      </c>
      <c r="N1698" t="s">
        <v>4324</v>
      </c>
      <c r="O1698" t="s">
        <v>3072</v>
      </c>
      <c r="P1698">
        <v>8178</v>
      </c>
      <c r="Q1698">
        <v>648</v>
      </c>
      <c r="R1698">
        <v>80</v>
      </c>
      <c r="S1698">
        <v>120</v>
      </c>
      <c r="T1698">
        <v>0</v>
      </c>
      <c r="U1698">
        <v>201.6</v>
      </c>
      <c r="V1698">
        <v>201.6</v>
      </c>
      <c r="W1698">
        <v>120</v>
      </c>
      <c r="X1698">
        <v>0</v>
      </c>
      <c r="Y1698">
        <v>0</v>
      </c>
      <c r="Z1698">
        <v>0</v>
      </c>
      <c r="AD1698" s="1">
        <v>41848.333333333336</v>
      </c>
      <c r="AE1698" s="1">
        <v>41868.708333333336</v>
      </c>
      <c r="AG1698" s="1">
        <v>41753.333333333336</v>
      </c>
      <c r="AH1698" s="1">
        <v>41770.708333333336</v>
      </c>
      <c r="AI1698" s="1">
        <v>41753.333333333336</v>
      </c>
      <c r="AJ1698" s="1">
        <v>41770.708333333336</v>
      </c>
      <c r="AK1698" s="1">
        <v>41753.333333333336</v>
      </c>
      <c r="AL1698" s="1">
        <v>41770.708333333336</v>
      </c>
      <c r="AM1698" s="1">
        <v>41848.333333333336</v>
      </c>
      <c r="AN1698" s="1">
        <v>41868.708333333336</v>
      </c>
      <c r="AP1698" t="s">
        <v>113</v>
      </c>
      <c r="AU1698" t="s">
        <v>4325</v>
      </c>
      <c r="AY1698" t="s">
        <v>106</v>
      </c>
      <c r="AZ1698">
        <v>0</v>
      </c>
      <c r="BA1698">
        <v>0</v>
      </c>
      <c r="BD1698" s="3">
        <v>41321.661111111112</v>
      </c>
      <c r="BE1698" s="3">
        <v>41321.663888888892</v>
      </c>
      <c r="BF1698" t="s">
        <v>115</v>
      </c>
      <c r="BG1698" t="s">
        <v>115</v>
      </c>
      <c r="BH1698">
        <v>8149</v>
      </c>
      <c r="BM1698">
        <v>43550</v>
      </c>
      <c r="BR1698" t="s">
        <v>116</v>
      </c>
      <c r="BS1698" t="s">
        <v>117</v>
      </c>
      <c r="BU1698">
        <v>1</v>
      </c>
      <c r="BV1698" t="s">
        <v>118</v>
      </c>
      <c r="BX1698" t="s">
        <v>119</v>
      </c>
      <c r="BY1698" t="s">
        <v>119</v>
      </c>
      <c r="BZ1698" t="s">
        <v>119</v>
      </c>
      <c r="CA1698">
        <v>1</v>
      </c>
      <c r="CC1698" t="s">
        <v>120</v>
      </c>
      <c r="CH1698">
        <v>540</v>
      </c>
      <c r="CI1698">
        <v>35580</v>
      </c>
      <c r="CJ1698" t="s">
        <v>106</v>
      </c>
      <c r="CK1698" t="s">
        <v>106</v>
      </c>
      <c r="CL1698">
        <v>10</v>
      </c>
      <c r="CM1698" t="s">
        <v>2889</v>
      </c>
      <c r="CO1698">
        <v>124549</v>
      </c>
      <c r="CQ1698">
        <v>0</v>
      </c>
      <c r="CR1698">
        <v>0</v>
      </c>
      <c r="CS1698">
        <v>0</v>
      </c>
      <c r="CY1698" t="s">
        <v>123</v>
      </c>
      <c r="CZ1698" t="s">
        <v>124</v>
      </c>
      <c r="DD1698" t="str" cm="1">
        <f t="array" ref="DD1698">TEXT(_xlfn.SEQUENCE(1, DATEDIF(AG1698, AH1698, "m") + 1, AG1698, 30), "YYYY-APMM")</f>
        <v>2014-AP04</v>
      </c>
      <c r="DN1698">
        <f t="shared" si="52"/>
        <v>201.6</v>
      </c>
      <c r="DO1698" t="str">
        <f t="shared" si="53"/>
        <v>LABOR- SUBCONTRACTOR</v>
      </c>
    </row>
    <row r="1699" spans="1:119" x14ac:dyDescent="0.35">
      <c r="A1699" t="s">
        <v>105</v>
      </c>
      <c r="B1699">
        <v>500984</v>
      </c>
      <c r="C1699">
        <v>6359</v>
      </c>
      <c r="D1699">
        <v>124552</v>
      </c>
      <c r="E1699">
        <v>13662</v>
      </c>
      <c r="F1699">
        <v>0</v>
      </c>
      <c r="G1699" t="s">
        <v>106</v>
      </c>
      <c r="H1699" t="s">
        <v>106</v>
      </c>
      <c r="I1699" t="s">
        <v>106</v>
      </c>
      <c r="J1699" t="s">
        <v>107</v>
      </c>
      <c r="K1699" t="s">
        <v>108</v>
      </c>
      <c r="L1699" t="s">
        <v>109</v>
      </c>
      <c r="M1699" t="s">
        <v>110</v>
      </c>
      <c r="N1699" t="s">
        <v>4326</v>
      </c>
      <c r="O1699" t="s">
        <v>3075</v>
      </c>
      <c r="P1699">
        <v>8178</v>
      </c>
      <c r="Q1699">
        <v>88</v>
      </c>
      <c r="R1699">
        <v>0</v>
      </c>
      <c r="S1699">
        <v>160</v>
      </c>
      <c r="T1699">
        <v>0</v>
      </c>
      <c r="U1699">
        <v>110.4</v>
      </c>
      <c r="V1699">
        <v>110.4</v>
      </c>
      <c r="W1699">
        <v>160</v>
      </c>
      <c r="X1699">
        <v>0</v>
      </c>
      <c r="Y1699">
        <v>0</v>
      </c>
      <c r="Z1699">
        <v>0</v>
      </c>
      <c r="AD1699" s="1">
        <v>41554.333333333336</v>
      </c>
      <c r="AE1699" s="1">
        <v>41578.708333333336</v>
      </c>
      <c r="AG1699" s="1">
        <v>41541.333333333336</v>
      </c>
      <c r="AH1699" s="1">
        <v>41563.708333333336</v>
      </c>
      <c r="AI1699" s="1">
        <v>41541.333333333336</v>
      </c>
      <c r="AJ1699" s="1">
        <v>41563.708333333336</v>
      </c>
      <c r="AK1699" s="1">
        <v>41541.333333333336</v>
      </c>
      <c r="AL1699" s="1">
        <v>41563.708333333336</v>
      </c>
      <c r="AM1699" s="1">
        <v>41554.333333333336</v>
      </c>
      <c r="AN1699" s="1">
        <v>41578.708333333336</v>
      </c>
      <c r="AP1699" t="s">
        <v>113</v>
      </c>
      <c r="AU1699" t="s">
        <v>4327</v>
      </c>
      <c r="AY1699" t="s">
        <v>106</v>
      </c>
      <c r="AZ1699">
        <v>0</v>
      </c>
      <c r="BA1699">
        <v>0</v>
      </c>
      <c r="BD1699" s="3">
        <v>41321.661111111112</v>
      </c>
      <c r="BE1699" s="3">
        <v>41321.663888888892</v>
      </c>
      <c r="BF1699" t="s">
        <v>115</v>
      </c>
      <c r="BG1699" t="s">
        <v>115</v>
      </c>
      <c r="BH1699">
        <v>8149</v>
      </c>
      <c r="BM1699">
        <v>43550</v>
      </c>
      <c r="BR1699" t="s">
        <v>116</v>
      </c>
      <c r="BS1699" t="s">
        <v>117</v>
      </c>
      <c r="BU1699">
        <v>1</v>
      </c>
      <c r="BV1699" t="s">
        <v>118</v>
      </c>
      <c r="BX1699" t="s">
        <v>119</v>
      </c>
      <c r="BY1699" t="s">
        <v>119</v>
      </c>
      <c r="BZ1699" t="s">
        <v>119</v>
      </c>
      <c r="CA1699">
        <v>1</v>
      </c>
      <c r="CC1699" t="s">
        <v>120</v>
      </c>
      <c r="CH1699">
        <v>540</v>
      </c>
      <c r="CI1699">
        <v>35580</v>
      </c>
      <c r="CJ1699" t="s">
        <v>106</v>
      </c>
      <c r="CK1699" t="s">
        <v>106</v>
      </c>
      <c r="CL1699">
        <v>10</v>
      </c>
      <c r="CM1699" t="s">
        <v>2889</v>
      </c>
      <c r="CO1699">
        <v>124549</v>
      </c>
      <c r="CQ1699">
        <v>0</v>
      </c>
      <c r="CR1699">
        <v>0</v>
      </c>
      <c r="CS1699">
        <v>0</v>
      </c>
      <c r="CY1699" t="s">
        <v>123</v>
      </c>
      <c r="CZ1699" t="s">
        <v>124</v>
      </c>
      <c r="DD1699" t="str" cm="1">
        <f t="array" ref="DD1699">TEXT(_xlfn.SEQUENCE(1, DATEDIF(AG1699, AH1699, "m") + 1, AG1699, 30), "YYYY-APMM")</f>
        <v>2013-AP09</v>
      </c>
      <c r="DN1699">
        <f t="shared" si="52"/>
        <v>110.4</v>
      </c>
      <c r="DO1699" t="str">
        <f t="shared" si="53"/>
        <v>LABOR- SUBCONTRACTOR</v>
      </c>
    </row>
    <row r="1700" spans="1:119" x14ac:dyDescent="0.35">
      <c r="A1700" t="s">
        <v>105</v>
      </c>
      <c r="B1700">
        <v>500985</v>
      </c>
      <c r="C1700">
        <v>6359</v>
      </c>
      <c r="D1700">
        <v>124554</v>
      </c>
      <c r="E1700">
        <v>13662</v>
      </c>
      <c r="F1700">
        <v>0</v>
      </c>
      <c r="G1700" t="s">
        <v>106</v>
      </c>
      <c r="H1700" t="s">
        <v>106</v>
      </c>
      <c r="I1700" t="s">
        <v>106</v>
      </c>
      <c r="J1700" t="s">
        <v>107</v>
      </c>
      <c r="K1700" t="s">
        <v>108</v>
      </c>
      <c r="L1700" t="s">
        <v>109</v>
      </c>
      <c r="M1700" t="s">
        <v>110</v>
      </c>
      <c r="N1700" t="s">
        <v>4328</v>
      </c>
      <c r="O1700" t="s">
        <v>3231</v>
      </c>
      <c r="P1700">
        <v>8173</v>
      </c>
      <c r="Q1700">
        <v>568</v>
      </c>
      <c r="R1700">
        <v>0</v>
      </c>
      <c r="S1700">
        <v>160</v>
      </c>
      <c r="T1700">
        <v>0</v>
      </c>
      <c r="U1700">
        <v>712</v>
      </c>
      <c r="V1700">
        <v>712</v>
      </c>
      <c r="W1700">
        <v>160</v>
      </c>
      <c r="X1700">
        <v>0</v>
      </c>
      <c r="Y1700">
        <v>0</v>
      </c>
      <c r="Z1700">
        <v>0</v>
      </c>
      <c r="AD1700" s="1">
        <v>41786.333333333336</v>
      </c>
      <c r="AE1700" s="1">
        <v>41808.708333333336</v>
      </c>
      <c r="AG1700" s="1">
        <v>41703.333333333336</v>
      </c>
      <c r="AH1700" s="1">
        <v>41725.708333333336</v>
      </c>
      <c r="AI1700" s="1">
        <v>41703.333333333336</v>
      </c>
      <c r="AJ1700" s="1">
        <v>41725.708333333336</v>
      </c>
      <c r="AK1700" s="1">
        <v>41703.333333333336</v>
      </c>
      <c r="AL1700" s="1">
        <v>41725.708333333336</v>
      </c>
      <c r="AM1700" s="1">
        <v>41786.333333333336</v>
      </c>
      <c r="AN1700" s="1">
        <v>41808.708333333336</v>
      </c>
      <c r="AP1700" t="s">
        <v>113</v>
      </c>
      <c r="AU1700" t="s">
        <v>4329</v>
      </c>
      <c r="AY1700" t="s">
        <v>106</v>
      </c>
      <c r="AZ1700">
        <v>0</v>
      </c>
      <c r="BA1700">
        <v>0</v>
      </c>
      <c r="BD1700" s="3">
        <v>41321.661111111112</v>
      </c>
      <c r="BE1700" s="3">
        <v>41321.663888888892</v>
      </c>
      <c r="BF1700" t="s">
        <v>115</v>
      </c>
      <c r="BG1700" t="s">
        <v>115</v>
      </c>
      <c r="BH1700">
        <v>8149</v>
      </c>
      <c r="BM1700">
        <v>43500</v>
      </c>
      <c r="BR1700" t="s">
        <v>3233</v>
      </c>
      <c r="BS1700" t="s">
        <v>3234</v>
      </c>
      <c r="BU1700">
        <v>1</v>
      </c>
      <c r="BV1700" t="s">
        <v>118</v>
      </c>
      <c r="BX1700" t="s">
        <v>119</v>
      </c>
      <c r="BY1700" t="s">
        <v>119</v>
      </c>
      <c r="BZ1700" t="s">
        <v>119</v>
      </c>
      <c r="CA1700">
        <v>1</v>
      </c>
      <c r="CC1700" t="s">
        <v>120</v>
      </c>
      <c r="CH1700">
        <v>540</v>
      </c>
      <c r="CI1700">
        <v>35690</v>
      </c>
      <c r="CJ1700" t="s">
        <v>106</v>
      </c>
      <c r="CK1700" t="s">
        <v>106</v>
      </c>
      <c r="CL1700">
        <v>20</v>
      </c>
      <c r="CM1700" t="s">
        <v>3235</v>
      </c>
      <c r="CO1700">
        <v>124553</v>
      </c>
      <c r="CQ1700">
        <v>0</v>
      </c>
      <c r="CR1700">
        <v>0</v>
      </c>
      <c r="CS1700">
        <v>0</v>
      </c>
      <c r="CY1700" t="s">
        <v>123</v>
      </c>
      <c r="CZ1700" t="s">
        <v>124</v>
      </c>
      <c r="DD1700" t="str" cm="1">
        <f t="array" ref="DD1700">TEXT(_xlfn.SEQUENCE(1, DATEDIF(AG1700, AH1700, "m") + 1, AG1700, 30), "YYYY-APMM")</f>
        <v>2014-AP03</v>
      </c>
      <c r="DN1700">
        <f t="shared" si="52"/>
        <v>712</v>
      </c>
      <c r="DO1700" t="str">
        <f t="shared" si="53"/>
        <v>KERBSTONE MASON SK</v>
      </c>
    </row>
    <row r="1701" spans="1:119" x14ac:dyDescent="0.35">
      <c r="A1701" t="s">
        <v>105</v>
      </c>
      <c r="B1701">
        <v>500986</v>
      </c>
      <c r="C1701">
        <v>6359</v>
      </c>
      <c r="D1701">
        <v>124554</v>
      </c>
      <c r="E1701">
        <v>13662</v>
      </c>
      <c r="F1701">
        <v>0</v>
      </c>
      <c r="G1701" t="s">
        <v>106</v>
      </c>
      <c r="H1701" t="s">
        <v>106</v>
      </c>
      <c r="I1701" t="s">
        <v>106</v>
      </c>
      <c r="J1701" t="s">
        <v>107</v>
      </c>
      <c r="K1701" t="s">
        <v>108</v>
      </c>
      <c r="L1701" t="s">
        <v>109</v>
      </c>
      <c r="M1701" t="s">
        <v>110</v>
      </c>
      <c r="N1701" t="s">
        <v>4330</v>
      </c>
      <c r="O1701" t="s">
        <v>3237</v>
      </c>
      <c r="P1701">
        <v>8170</v>
      </c>
      <c r="Q1701">
        <v>568</v>
      </c>
      <c r="R1701">
        <v>0</v>
      </c>
      <c r="S1701">
        <v>160</v>
      </c>
      <c r="T1701">
        <v>0</v>
      </c>
      <c r="U1701">
        <v>456</v>
      </c>
      <c r="V1701">
        <v>456</v>
      </c>
      <c r="W1701">
        <v>160</v>
      </c>
      <c r="X1701">
        <v>0</v>
      </c>
      <c r="Y1701">
        <v>0</v>
      </c>
      <c r="Z1701">
        <v>0</v>
      </c>
      <c r="AD1701" s="1">
        <v>41798.333333333336</v>
      </c>
      <c r="AE1701" s="1">
        <v>41820.708333333336</v>
      </c>
      <c r="AG1701" s="1">
        <v>41715.333333333336</v>
      </c>
      <c r="AH1701" s="1">
        <v>41737.708333333336</v>
      </c>
      <c r="AI1701" s="1">
        <v>41715.333333333336</v>
      </c>
      <c r="AJ1701" s="1">
        <v>41737.708333333336</v>
      </c>
      <c r="AK1701" s="1">
        <v>41715.333333333336</v>
      </c>
      <c r="AL1701" s="1">
        <v>41737.708333333336</v>
      </c>
      <c r="AM1701" s="1">
        <v>41798.333333333336</v>
      </c>
      <c r="AN1701" s="1">
        <v>41820.708333333336</v>
      </c>
      <c r="AP1701" t="s">
        <v>113</v>
      </c>
      <c r="AU1701" t="s">
        <v>4331</v>
      </c>
      <c r="AY1701" t="s">
        <v>106</v>
      </c>
      <c r="AZ1701">
        <v>0</v>
      </c>
      <c r="BA1701">
        <v>0</v>
      </c>
      <c r="BD1701" s="3">
        <v>41321.661111111112</v>
      </c>
      <c r="BE1701" s="3">
        <v>41321.663888888892</v>
      </c>
      <c r="BF1701" t="s">
        <v>115</v>
      </c>
      <c r="BG1701" t="s">
        <v>115</v>
      </c>
      <c r="BH1701">
        <v>8149</v>
      </c>
      <c r="BM1701">
        <v>43470</v>
      </c>
      <c r="BR1701" t="s">
        <v>2854</v>
      </c>
      <c r="BS1701" t="s">
        <v>2855</v>
      </c>
      <c r="BU1701">
        <v>1</v>
      </c>
      <c r="BV1701" t="s">
        <v>118</v>
      </c>
      <c r="BX1701" t="s">
        <v>119</v>
      </c>
      <c r="BY1701" t="s">
        <v>119</v>
      </c>
      <c r="BZ1701" t="s">
        <v>119</v>
      </c>
      <c r="CA1701">
        <v>1</v>
      </c>
      <c r="CC1701" t="s">
        <v>120</v>
      </c>
      <c r="CH1701">
        <v>540</v>
      </c>
      <c r="CI1701">
        <v>35690</v>
      </c>
      <c r="CJ1701" t="s">
        <v>106</v>
      </c>
      <c r="CK1701" t="s">
        <v>106</v>
      </c>
      <c r="CL1701">
        <v>20</v>
      </c>
      <c r="CM1701" t="s">
        <v>3235</v>
      </c>
      <c r="CO1701">
        <v>124553</v>
      </c>
      <c r="CQ1701">
        <v>0</v>
      </c>
      <c r="CR1701">
        <v>0</v>
      </c>
      <c r="CS1701">
        <v>0</v>
      </c>
      <c r="CY1701" t="s">
        <v>123</v>
      </c>
      <c r="CZ1701" t="s">
        <v>124</v>
      </c>
      <c r="DD1701" t="str" cm="1">
        <f t="array" ref="DD1701">TEXT(_xlfn.SEQUENCE(1, DATEDIF(AG1701, AH1701, "m") + 1, AG1701, 30), "YYYY-APMM")</f>
        <v>2014-AP03</v>
      </c>
      <c r="DN1701">
        <f t="shared" si="52"/>
        <v>456</v>
      </c>
      <c r="DO1701" t="str">
        <f t="shared" si="53"/>
        <v>TILE MASON SK</v>
      </c>
    </row>
    <row r="1702" spans="1:119" x14ac:dyDescent="0.35">
      <c r="A1702" t="s">
        <v>105</v>
      </c>
      <c r="B1702">
        <v>500987</v>
      </c>
      <c r="C1702">
        <v>6359</v>
      </c>
      <c r="D1702">
        <v>124554</v>
      </c>
      <c r="E1702">
        <v>13662</v>
      </c>
      <c r="F1702">
        <v>0</v>
      </c>
      <c r="G1702" t="s">
        <v>106</v>
      </c>
      <c r="H1702" t="s">
        <v>106</v>
      </c>
      <c r="I1702" t="s">
        <v>106</v>
      </c>
      <c r="J1702" t="s">
        <v>107</v>
      </c>
      <c r="K1702" t="s">
        <v>108</v>
      </c>
      <c r="L1702" t="s">
        <v>109</v>
      </c>
      <c r="M1702" t="s">
        <v>110</v>
      </c>
      <c r="N1702" t="s">
        <v>4332</v>
      </c>
      <c r="O1702" t="s">
        <v>3240</v>
      </c>
      <c r="P1702">
        <v>8174</v>
      </c>
      <c r="Q1702">
        <v>568</v>
      </c>
      <c r="R1702">
        <v>0</v>
      </c>
      <c r="S1702">
        <v>160</v>
      </c>
      <c r="T1702">
        <v>0</v>
      </c>
      <c r="U1702">
        <v>408</v>
      </c>
      <c r="V1702">
        <v>408</v>
      </c>
      <c r="W1702">
        <v>160</v>
      </c>
      <c r="X1702">
        <v>0</v>
      </c>
      <c r="Y1702">
        <v>0</v>
      </c>
      <c r="Z1702">
        <v>0</v>
      </c>
      <c r="AD1702" s="1">
        <v>41813.333333333336</v>
      </c>
      <c r="AE1702" s="1">
        <v>41835.708333333336</v>
      </c>
      <c r="AG1702" s="1">
        <v>41730.333333333336</v>
      </c>
      <c r="AH1702" s="1">
        <v>41752.708333333336</v>
      </c>
      <c r="AI1702" s="1">
        <v>41730.333333333336</v>
      </c>
      <c r="AJ1702" s="1">
        <v>41752.708333333336</v>
      </c>
      <c r="AK1702" s="1">
        <v>41730.333333333336</v>
      </c>
      <c r="AL1702" s="1">
        <v>41752.708333333336</v>
      </c>
      <c r="AM1702" s="1">
        <v>41813.333333333336</v>
      </c>
      <c r="AN1702" s="1">
        <v>41835.708333333336</v>
      </c>
      <c r="AP1702" t="s">
        <v>113</v>
      </c>
      <c r="AU1702" t="s">
        <v>4333</v>
      </c>
      <c r="AY1702" t="s">
        <v>106</v>
      </c>
      <c r="AZ1702">
        <v>0</v>
      </c>
      <c r="BA1702">
        <v>0</v>
      </c>
      <c r="BD1702" s="3">
        <v>41321.661111111112</v>
      </c>
      <c r="BE1702" s="3">
        <v>41321.663888888892</v>
      </c>
      <c r="BF1702" t="s">
        <v>115</v>
      </c>
      <c r="BG1702" t="s">
        <v>115</v>
      </c>
      <c r="BH1702">
        <v>8149</v>
      </c>
      <c r="BM1702">
        <v>43510</v>
      </c>
      <c r="BR1702" t="s">
        <v>3242</v>
      </c>
      <c r="BS1702" t="s">
        <v>3243</v>
      </c>
      <c r="BU1702">
        <v>1</v>
      </c>
      <c r="BV1702" t="s">
        <v>118</v>
      </c>
      <c r="BX1702" t="s">
        <v>119</v>
      </c>
      <c r="BY1702" t="s">
        <v>119</v>
      </c>
      <c r="BZ1702" t="s">
        <v>119</v>
      </c>
      <c r="CA1702">
        <v>1</v>
      </c>
      <c r="CC1702" t="s">
        <v>120</v>
      </c>
      <c r="CH1702">
        <v>540</v>
      </c>
      <c r="CI1702">
        <v>35690</v>
      </c>
      <c r="CJ1702" t="s">
        <v>106</v>
      </c>
      <c r="CK1702" t="s">
        <v>106</v>
      </c>
      <c r="CL1702">
        <v>20</v>
      </c>
      <c r="CM1702" t="s">
        <v>3235</v>
      </c>
      <c r="CO1702">
        <v>124553</v>
      </c>
      <c r="CQ1702">
        <v>0</v>
      </c>
      <c r="CR1702">
        <v>0</v>
      </c>
      <c r="CS1702">
        <v>0</v>
      </c>
      <c r="CY1702" t="s">
        <v>123</v>
      </c>
      <c r="CZ1702" t="s">
        <v>124</v>
      </c>
      <c r="DD1702" t="str" cm="1">
        <f t="array" ref="DD1702">TEXT(_xlfn.SEQUENCE(1, DATEDIF(AG1702, AH1702, "m") + 1, AG1702, 30), "YYYY-APMM")</f>
        <v>2014-AP04</v>
      </c>
      <c r="DN1702">
        <f t="shared" si="52"/>
        <v>408</v>
      </c>
      <c r="DO1702" t="str">
        <f t="shared" si="53"/>
        <v>INTERLOCK MASON SK</v>
      </c>
    </row>
    <row r="1703" spans="1:119" x14ac:dyDescent="0.35">
      <c r="A1703" t="s">
        <v>105</v>
      </c>
      <c r="B1703">
        <v>500988</v>
      </c>
      <c r="C1703">
        <v>6359</v>
      </c>
      <c r="D1703">
        <v>124555</v>
      </c>
      <c r="E1703">
        <v>13662</v>
      </c>
      <c r="F1703">
        <v>0</v>
      </c>
      <c r="G1703" t="s">
        <v>106</v>
      </c>
      <c r="H1703" t="s">
        <v>106</v>
      </c>
      <c r="I1703" t="s">
        <v>106</v>
      </c>
      <c r="J1703" t="s">
        <v>107</v>
      </c>
      <c r="K1703" t="s">
        <v>108</v>
      </c>
      <c r="L1703" t="s">
        <v>109</v>
      </c>
      <c r="M1703" t="s">
        <v>110</v>
      </c>
      <c r="N1703" t="s">
        <v>4334</v>
      </c>
      <c r="O1703" t="s">
        <v>3185</v>
      </c>
      <c r="P1703">
        <v>8178</v>
      </c>
      <c r="Q1703">
        <v>200</v>
      </c>
      <c r="R1703">
        <v>0</v>
      </c>
      <c r="S1703">
        <v>200</v>
      </c>
      <c r="T1703">
        <v>0</v>
      </c>
      <c r="U1703">
        <v>400</v>
      </c>
      <c r="V1703">
        <v>400</v>
      </c>
      <c r="W1703">
        <v>200</v>
      </c>
      <c r="X1703">
        <v>0</v>
      </c>
      <c r="Y1703">
        <v>0</v>
      </c>
      <c r="Z1703">
        <v>0</v>
      </c>
      <c r="AD1703" s="1">
        <v>41869.333333333336</v>
      </c>
      <c r="AE1703" s="1">
        <v>41897.708333333336</v>
      </c>
      <c r="AG1703" s="1">
        <v>41836.333333333336</v>
      </c>
      <c r="AH1703" s="1">
        <v>41868.708333333336</v>
      </c>
      <c r="AI1703" s="1">
        <v>41836.333333333336</v>
      </c>
      <c r="AJ1703" s="1">
        <v>41868.708333333336</v>
      </c>
      <c r="AK1703" s="1">
        <v>41836.333333333336</v>
      </c>
      <c r="AL1703" s="1">
        <v>41868.708333333336</v>
      </c>
      <c r="AM1703" s="1">
        <v>41869.333333333336</v>
      </c>
      <c r="AN1703" s="1">
        <v>41897.708333333336</v>
      </c>
      <c r="AP1703" t="s">
        <v>113</v>
      </c>
      <c r="AU1703" t="s">
        <v>4335</v>
      </c>
      <c r="AY1703" t="s">
        <v>106</v>
      </c>
      <c r="AZ1703">
        <v>0</v>
      </c>
      <c r="BA1703">
        <v>0</v>
      </c>
      <c r="BD1703" s="3">
        <v>41321.661111111112</v>
      </c>
      <c r="BE1703" s="3">
        <v>41321.663888888892</v>
      </c>
      <c r="BF1703" t="s">
        <v>115</v>
      </c>
      <c r="BG1703" t="s">
        <v>115</v>
      </c>
      <c r="BH1703">
        <v>8149</v>
      </c>
      <c r="BM1703">
        <v>43550</v>
      </c>
      <c r="BR1703" t="s">
        <v>116</v>
      </c>
      <c r="BS1703" t="s">
        <v>117</v>
      </c>
      <c r="BU1703">
        <v>1</v>
      </c>
      <c r="BV1703" t="s">
        <v>118</v>
      </c>
      <c r="BX1703" t="s">
        <v>119</v>
      </c>
      <c r="BY1703" t="s">
        <v>119</v>
      </c>
      <c r="BZ1703" t="s">
        <v>119</v>
      </c>
      <c r="CA1703">
        <v>1</v>
      </c>
      <c r="CC1703" t="s">
        <v>120</v>
      </c>
      <c r="CH1703">
        <v>540</v>
      </c>
      <c r="CI1703">
        <v>35670</v>
      </c>
      <c r="CJ1703" t="s">
        <v>106</v>
      </c>
      <c r="CK1703" t="s">
        <v>106</v>
      </c>
      <c r="CL1703">
        <v>10</v>
      </c>
      <c r="CM1703" t="s">
        <v>3187</v>
      </c>
      <c r="CO1703">
        <v>124553</v>
      </c>
      <c r="CQ1703">
        <v>0</v>
      </c>
      <c r="CR1703">
        <v>0</v>
      </c>
      <c r="CS1703">
        <v>0</v>
      </c>
      <c r="CY1703" t="s">
        <v>123</v>
      </c>
      <c r="CZ1703" t="s">
        <v>124</v>
      </c>
      <c r="DD1703" t="str" cm="1">
        <f t="array" ref="DD1703:DE1703">TEXT(_xlfn.SEQUENCE(1, DATEDIF(AG1703, AH1703, "m") + 1, AG1703, 30), "YYYY-APMM")</f>
        <v>2014-AP07</v>
      </c>
      <c r="DE1703" t="str">
        <v>2014-AP08</v>
      </c>
      <c r="DN1703">
        <f t="shared" si="52"/>
        <v>200</v>
      </c>
      <c r="DO1703" t="str">
        <f t="shared" si="53"/>
        <v>LABOR- SUBCONTRACTOR</v>
      </c>
    </row>
    <row r="1704" spans="1:119" x14ac:dyDescent="0.35">
      <c r="A1704" t="s">
        <v>105</v>
      </c>
      <c r="B1704">
        <v>500989</v>
      </c>
      <c r="C1704">
        <v>6359</v>
      </c>
      <c r="D1704">
        <v>124555</v>
      </c>
      <c r="E1704">
        <v>13662</v>
      </c>
      <c r="F1704">
        <v>0</v>
      </c>
      <c r="G1704" t="s">
        <v>106</v>
      </c>
      <c r="H1704" t="s">
        <v>106</v>
      </c>
      <c r="I1704" t="s">
        <v>106</v>
      </c>
      <c r="J1704" t="s">
        <v>107</v>
      </c>
      <c r="K1704" t="s">
        <v>108</v>
      </c>
      <c r="L1704" t="s">
        <v>109</v>
      </c>
      <c r="M1704" t="s">
        <v>110</v>
      </c>
      <c r="N1704" t="s">
        <v>4336</v>
      </c>
      <c r="O1704" t="s">
        <v>3189</v>
      </c>
      <c r="P1704">
        <v>8164</v>
      </c>
      <c r="Q1704">
        <v>552</v>
      </c>
      <c r="R1704">
        <v>0</v>
      </c>
      <c r="S1704">
        <v>200</v>
      </c>
      <c r="T1704">
        <v>0</v>
      </c>
      <c r="U1704">
        <v>1288</v>
      </c>
      <c r="V1704">
        <v>1288</v>
      </c>
      <c r="W1704">
        <v>200</v>
      </c>
      <c r="X1704">
        <v>0</v>
      </c>
      <c r="Y1704">
        <v>0</v>
      </c>
      <c r="Z1704">
        <v>0</v>
      </c>
      <c r="AD1704" s="1">
        <v>41758.333333333336</v>
      </c>
      <c r="AE1704" s="1">
        <v>41786.708333333336</v>
      </c>
      <c r="AG1704" s="1">
        <v>41676.333333333336</v>
      </c>
      <c r="AH1704" s="1">
        <v>41706.708333333336</v>
      </c>
      <c r="AI1704" s="1">
        <v>41676.333333333336</v>
      </c>
      <c r="AJ1704" s="1">
        <v>41706.708333333336</v>
      </c>
      <c r="AK1704" s="1">
        <v>41676.333333333336</v>
      </c>
      <c r="AL1704" s="1">
        <v>41706.708333333336</v>
      </c>
      <c r="AM1704" s="1">
        <v>41758.333333333336</v>
      </c>
      <c r="AN1704" s="1">
        <v>41786.708333333336</v>
      </c>
      <c r="AP1704" t="s">
        <v>113</v>
      </c>
      <c r="AU1704" t="s">
        <v>4337</v>
      </c>
      <c r="AY1704" t="s">
        <v>106</v>
      </c>
      <c r="AZ1704">
        <v>0</v>
      </c>
      <c r="BA1704">
        <v>0</v>
      </c>
      <c r="BD1704" s="3">
        <v>41321.661111111112</v>
      </c>
      <c r="BE1704" s="3">
        <v>41321.663888888892</v>
      </c>
      <c r="BF1704" t="s">
        <v>115</v>
      </c>
      <c r="BG1704" t="s">
        <v>115</v>
      </c>
      <c r="BH1704">
        <v>8149</v>
      </c>
      <c r="BM1704">
        <v>43410</v>
      </c>
      <c r="BR1704" t="s">
        <v>2865</v>
      </c>
      <c r="BS1704" t="s">
        <v>2866</v>
      </c>
      <c r="BU1704">
        <v>1</v>
      </c>
      <c r="BV1704" t="s">
        <v>118</v>
      </c>
      <c r="BX1704" t="s">
        <v>119</v>
      </c>
      <c r="BY1704" t="s">
        <v>119</v>
      </c>
      <c r="BZ1704" t="s">
        <v>119</v>
      </c>
      <c r="CA1704">
        <v>1</v>
      </c>
      <c r="CC1704" t="s">
        <v>120</v>
      </c>
      <c r="CH1704">
        <v>540</v>
      </c>
      <c r="CI1704">
        <v>35670</v>
      </c>
      <c r="CJ1704" t="s">
        <v>106</v>
      </c>
      <c r="CK1704" t="s">
        <v>106</v>
      </c>
      <c r="CL1704">
        <v>10</v>
      </c>
      <c r="CM1704" t="s">
        <v>3187</v>
      </c>
      <c r="CO1704">
        <v>124553</v>
      </c>
      <c r="CQ1704">
        <v>0</v>
      </c>
      <c r="CR1704">
        <v>0</v>
      </c>
      <c r="CS1704">
        <v>0</v>
      </c>
      <c r="CY1704" t="s">
        <v>123</v>
      </c>
      <c r="CZ1704" t="s">
        <v>124</v>
      </c>
      <c r="DD1704" t="str" cm="1">
        <f t="array" ref="DD1704:DE1704">TEXT(_xlfn.SEQUENCE(1, DATEDIF(AG1704, AH1704, "m") + 1, AG1704, 30), "YYYY-APMM")</f>
        <v>2014-AP02</v>
      </c>
      <c r="DE1704" t="str">
        <v>2014-AP03</v>
      </c>
      <c r="DN1704">
        <f t="shared" si="52"/>
        <v>644</v>
      </c>
      <c r="DO1704" t="str">
        <f t="shared" si="53"/>
        <v>SCREED MASON SK</v>
      </c>
    </row>
    <row r="1705" spans="1:119" x14ac:dyDescent="0.35">
      <c r="A1705" t="s">
        <v>105</v>
      </c>
      <c r="B1705">
        <v>500990</v>
      </c>
      <c r="C1705">
        <v>6359</v>
      </c>
      <c r="D1705">
        <v>124555</v>
      </c>
      <c r="E1705">
        <v>13662</v>
      </c>
      <c r="F1705">
        <v>0</v>
      </c>
      <c r="G1705" t="s">
        <v>106</v>
      </c>
      <c r="H1705" t="s">
        <v>106</v>
      </c>
      <c r="I1705" t="s">
        <v>106</v>
      </c>
      <c r="J1705" t="s">
        <v>107</v>
      </c>
      <c r="K1705" t="s">
        <v>108</v>
      </c>
      <c r="L1705" t="s">
        <v>109</v>
      </c>
      <c r="M1705" t="s">
        <v>110</v>
      </c>
      <c r="N1705" t="s">
        <v>4338</v>
      </c>
      <c r="O1705" t="s">
        <v>3192</v>
      </c>
      <c r="P1705">
        <v>8178</v>
      </c>
      <c r="Q1705">
        <v>568</v>
      </c>
      <c r="R1705">
        <v>0</v>
      </c>
      <c r="S1705">
        <v>160</v>
      </c>
      <c r="T1705">
        <v>0</v>
      </c>
      <c r="U1705">
        <v>400</v>
      </c>
      <c r="V1705">
        <v>400</v>
      </c>
      <c r="W1705">
        <v>160</v>
      </c>
      <c r="X1705">
        <v>0</v>
      </c>
      <c r="Y1705">
        <v>0</v>
      </c>
      <c r="Z1705">
        <v>0</v>
      </c>
      <c r="AD1705" s="1">
        <v>41778.333333333336</v>
      </c>
      <c r="AE1705" s="1">
        <v>41800.708333333336</v>
      </c>
      <c r="AG1705" s="1">
        <v>41695.333333333336</v>
      </c>
      <c r="AH1705" s="1">
        <v>41717.708333333336</v>
      </c>
      <c r="AI1705" s="1">
        <v>41695.333333333336</v>
      </c>
      <c r="AJ1705" s="1">
        <v>41717.708333333336</v>
      </c>
      <c r="AK1705" s="1">
        <v>41695.333333333336</v>
      </c>
      <c r="AL1705" s="1">
        <v>41717.708333333336</v>
      </c>
      <c r="AM1705" s="1">
        <v>41778.333333333336</v>
      </c>
      <c r="AN1705" s="1">
        <v>41800.708333333336</v>
      </c>
      <c r="AP1705" t="s">
        <v>113</v>
      </c>
      <c r="AU1705" t="s">
        <v>4339</v>
      </c>
      <c r="AY1705" t="s">
        <v>106</v>
      </c>
      <c r="AZ1705">
        <v>0</v>
      </c>
      <c r="BA1705">
        <v>0</v>
      </c>
      <c r="BD1705" s="3">
        <v>41321.661111111112</v>
      </c>
      <c r="BE1705" s="3">
        <v>41321.663888888892</v>
      </c>
      <c r="BF1705" t="s">
        <v>115</v>
      </c>
      <c r="BG1705" t="s">
        <v>115</v>
      </c>
      <c r="BH1705">
        <v>8149</v>
      </c>
      <c r="BM1705">
        <v>43550</v>
      </c>
      <c r="BR1705" t="s">
        <v>116</v>
      </c>
      <c r="BS1705" t="s">
        <v>117</v>
      </c>
      <c r="BU1705">
        <v>1</v>
      </c>
      <c r="BV1705" t="s">
        <v>118</v>
      </c>
      <c r="BX1705" t="s">
        <v>119</v>
      </c>
      <c r="BY1705" t="s">
        <v>119</v>
      </c>
      <c r="BZ1705" t="s">
        <v>119</v>
      </c>
      <c r="CA1705">
        <v>1</v>
      </c>
      <c r="CC1705" t="s">
        <v>120</v>
      </c>
      <c r="CH1705">
        <v>540</v>
      </c>
      <c r="CI1705">
        <v>35670</v>
      </c>
      <c r="CJ1705" t="s">
        <v>106</v>
      </c>
      <c r="CK1705" t="s">
        <v>106</v>
      </c>
      <c r="CL1705">
        <v>10</v>
      </c>
      <c r="CM1705" t="s">
        <v>3187</v>
      </c>
      <c r="CO1705">
        <v>124553</v>
      </c>
      <c r="CQ1705">
        <v>0</v>
      </c>
      <c r="CR1705">
        <v>0</v>
      </c>
      <c r="CS1705">
        <v>0</v>
      </c>
      <c r="CY1705" t="s">
        <v>123</v>
      </c>
      <c r="CZ1705" t="s">
        <v>124</v>
      </c>
      <c r="DD1705" t="str" cm="1">
        <f t="array" ref="DD1705">TEXT(_xlfn.SEQUENCE(1, DATEDIF(AG1705, AH1705, "m") + 1, AG1705, 30), "YYYY-APMM")</f>
        <v>2014-AP02</v>
      </c>
      <c r="DN1705">
        <f t="shared" si="52"/>
        <v>400</v>
      </c>
      <c r="DO1705" t="str">
        <f t="shared" si="53"/>
        <v>LABOR- SUBCONTRACTOR</v>
      </c>
    </row>
    <row r="1706" spans="1:119" x14ac:dyDescent="0.35">
      <c r="A1706" t="s">
        <v>105</v>
      </c>
      <c r="B1706">
        <v>500991</v>
      </c>
      <c r="C1706">
        <v>6359</v>
      </c>
      <c r="D1706">
        <v>124555</v>
      </c>
      <c r="E1706">
        <v>13662</v>
      </c>
      <c r="F1706">
        <v>0</v>
      </c>
      <c r="G1706" t="s">
        <v>106</v>
      </c>
      <c r="H1706" t="s">
        <v>106</v>
      </c>
      <c r="I1706" t="s">
        <v>106</v>
      </c>
      <c r="J1706" t="s">
        <v>107</v>
      </c>
      <c r="K1706" t="s">
        <v>108</v>
      </c>
      <c r="L1706" t="s">
        <v>109</v>
      </c>
      <c r="M1706" t="s">
        <v>110</v>
      </c>
      <c r="N1706" t="s">
        <v>4340</v>
      </c>
      <c r="O1706" t="s">
        <v>3195</v>
      </c>
      <c r="P1706">
        <v>8178</v>
      </c>
      <c r="Q1706">
        <v>304</v>
      </c>
      <c r="R1706">
        <v>0</v>
      </c>
      <c r="S1706">
        <v>160</v>
      </c>
      <c r="T1706">
        <v>0</v>
      </c>
      <c r="U1706">
        <v>88</v>
      </c>
      <c r="V1706">
        <v>88</v>
      </c>
      <c r="W1706">
        <v>160</v>
      </c>
      <c r="X1706">
        <v>0</v>
      </c>
      <c r="Y1706">
        <v>0</v>
      </c>
      <c r="Z1706">
        <v>0</v>
      </c>
      <c r="AD1706" s="1">
        <v>41758.333333333336</v>
      </c>
      <c r="AE1706" s="1">
        <v>41780.708333333336</v>
      </c>
      <c r="AG1706" s="1">
        <v>41714.333333333336</v>
      </c>
      <c r="AH1706" s="1">
        <v>41736.708333333336</v>
      </c>
      <c r="AI1706" s="1">
        <v>41714.333333333336</v>
      </c>
      <c r="AJ1706" s="1">
        <v>41736.708333333336</v>
      </c>
      <c r="AK1706" s="1">
        <v>41714.333333333336</v>
      </c>
      <c r="AL1706" s="1">
        <v>41736.708333333336</v>
      </c>
      <c r="AM1706" s="1">
        <v>41758.333333333336</v>
      </c>
      <c r="AN1706" s="1">
        <v>41780.708333333336</v>
      </c>
      <c r="AP1706" t="s">
        <v>113</v>
      </c>
      <c r="AU1706" t="s">
        <v>4341</v>
      </c>
      <c r="AY1706" t="s">
        <v>106</v>
      </c>
      <c r="AZ1706">
        <v>0</v>
      </c>
      <c r="BA1706">
        <v>0</v>
      </c>
      <c r="BD1706" s="3">
        <v>41321.661111111112</v>
      </c>
      <c r="BE1706" s="3">
        <v>41321.663888888892</v>
      </c>
      <c r="BF1706" t="s">
        <v>115</v>
      </c>
      <c r="BG1706" t="s">
        <v>115</v>
      </c>
      <c r="BH1706">
        <v>8149</v>
      </c>
      <c r="BM1706">
        <v>43550</v>
      </c>
      <c r="BR1706" t="s">
        <v>116</v>
      </c>
      <c r="BS1706" t="s">
        <v>117</v>
      </c>
      <c r="BU1706">
        <v>1</v>
      </c>
      <c r="BV1706" t="s">
        <v>118</v>
      </c>
      <c r="BX1706" t="s">
        <v>119</v>
      </c>
      <c r="BY1706" t="s">
        <v>119</v>
      </c>
      <c r="BZ1706" t="s">
        <v>119</v>
      </c>
      <c r="CA1706">
        <v>1</v>
      </c>
      <c r="CC1706" t="s">
        <v>120</v>
      </c>
      <c r="CH1706">
        <v>540</v>
      </c>
      <c r="CI1706">
        <v>35670</v>
      </c>
      <c r="CJ1706" t="s">
        <v>106</v>
      </c>
      <c r="CK1706" t="s">
        <v>106</v>
      </c>
      <c r="CL1706">
        <v>10</v>
      </c>
      <c r="CM1706" t="s">
        <v>3187</v>
      </c>
      <c r="CO1706">
        <v>124553</v>
      </c>
      <c r="CQ1706">
        <v>0</v>
      </c>
      <c r="CR1706">
        <v>0</v>
      </c>
      <c r="CS1706">
        <v>0</v>
      </c>
      <c r="CY1706" t="s">
        <v>123</v>
      </c>
      <c r="CZ1706" t="s">
        <v>124</v>
      </c>
      <c r="DD1706" t="str" cm="1">
        <f t="array" ref="DD1706">TEXT(_xlfn.SEQUENCE(1, DATEDIF(AG1706, AH1706, "m") + 1, AG1706, 30), "YYYY-APMM")</f>
        <v>2014-AP03</v>
      </c>
      <c r="DN1706">
        <f t="shared" si="52"/>
        <v>88</v>
      </c>
      <c r="DO1706" t="str">
        <f t="shared" si="53"/>
        <v>LABOR- SUBCONTRACTOR</v>
      </c>
    </row>
    <row r="1707" spans="1:119" x14ac:dyDescent="0.35">
      <c r="A1707" t="s">
        <v>105</v>
      </c>
      <c r="B1707">
        <v>500992</v>
      </c>
      <c r="C1707">
        <v>6359</v>
      </c>
      <c r="D1707">
        <v>124555</v>
      </c>
      <c r="E1707">
        <v>13662</v>
      </c>
      <c r="F1707">
        <v>0</v>
      </c>
      <c r="G1707" t="s">
        <v>106</v>
      </c>
      <c r="H1707" t="s">
        <v>106</v>
      </c>
      <c r="I1707" t="s">
        <v>106</v>
      </c>
      <c r="J1707" t="s">
        <v>107</v>
      </c>
      <c r="K1707" t="s">
        <v>108</v>
      </c>
      <c r="L1707" t="s">
        <v>109</v>
      </c>
      <c r="M1707" t="s">
        <v>110</v>
      </c>
      <c r="N1707" t="s">
        <v>4342</v>
      </c>
      <c r="O1707" t="s">
        <v>3198</v>
      </c>
      <c r="P1707">
        <v>8172</v>
      </c>
      <c r="Q1707">
        <v>304</v>
      </c>
      <c r="R1707">
        <v>0</v>
      </c>
      <c r="S1707">
        <v>200</v>
      </c>
      <c r="T1707">
        <v>0</v>
      </c>
      <c r="U1707">
        <v>880</v>
      </c>
      <c r="V1707">
        <v>880</v>
      </c>
      <c r="W1707">
        <v>200</v>
      </c>
      <c r="X1707">
        <v>0</v>
      </c>
      <c r="Y1707">
        <v>0</v>
      </c>
      <c r="Z1707">
        <v>0</v>
      </c>
      <c r="AD1707" s="1">
        <v>41724.333333333336</v>
      </c>
      <c r="AE1707" s="1">
        <v>41752.708333333336</v>
      </c>
      <c r="AG1707" s="1">
        <v>41679.333333333336</v>
      </c>
      <c r="AH1707" s="1">
        <v>41708.708333333336</v>
      </c>
      <c r="AI1707" s="1">
        <v>41679.333333333336</v>
      </c>
      <c r="AJ1707" s="1">
        <v>41708.708333333336</v>
      </c>
      <c r="AK1707" s="1">
        <v>41679.333333333336</v>
      </c>
      <c r="AL1707" s="1">
        <v>41708.708333333336</v>
      </c>
      <c r="AM1707" s="1">
        <v>41724.333333333336</v>
      </c>
      <c r="AN1707" s="1">
        <v>41752.708333333336</v>
      </c>
      <c r="AP1707" t="s">
        <v>113</v>
      </c>
      <c r="AU1707" t="s">
        <v>4343</v>
      </c>
      <c r="AY1707" t="s">
        <v>106</v>
      </c>
      <c r="AZ1707">
        <v>0</v>
      </c>
      <c r="BA1707">
        <v>0</v>
      </c>
      <c r="BD1707" s="3">
        <v>41321.661111111112</v>
      </c>
      <c r="BE1707" s="3">
        <v>41321.663888888892</v>
      </c>
      <c r="BF1707" t="s">
        <v>115</v>
      </c>
      <c r="BG1707" t="s">
        <v>115</v>
      </c>
      <c r="BH1707">
        <v>8149</v>
      </c>
      <c r="BM1707">
        <v>43490</v>
      </c>
      <c r="BR1707" t="s">
        <v>3200</v>
      </c>
      <c r="BS1707" t="s">
        <v>3201</v>
      </c>
      <c r="BU1707">
        <v>1</v>
      </c>
      <c r="BV1707" t="s">
        <v>118</v>
      </c>
      <c r="BX1707" t="s">
        <v>119</v>
      </c>
      <c r="BY1707" t="s">
        <v>119</v>
      </c>
      <c r="BZ1707" t="s">
        <v>119</v>
      </c>
      <c r="CA1707">
        <v>1</v>
      </c>
      <c r="CC1707" t="s">
        <v>120</v>
      </c>
      <c r="CH1707">
        <v>540</v>
      </c>
      <c r="CI1707">
        <v>35670</v>
      </c>
      <c r="CJ1707" t="s">
        <v>106</v>
      </c>
      <c r="CK1707" t="s">
        <v>106</v>
      </c>
      <c r="CL1707">
        <v>10</v>
      </c>
      <c r="CM1707" t="s">
        <v>3187</v>
      </c>
      <c r="CO1707">
        <v>124553</v>
      </c>
      <c r="CQ1707">
        <v>0</v>
      </c>
      <c r="CR1707">
        <v>0</v>
      </c>
      <c r="CS1707">
        <v>0</v>
      </c>
      <c r="CY1707" t="s">
        <v>123</v>
      </c>
      <c r="CZ1707" t="s">
        <v>124</v>
      </c>
      <c r="DD1707" t="str" cm="1">
        <f t="array" ref="DD1707:DE1707">TEXT(_xlfn.SEQUENCE(1, DATEDIF(AG1707, AH1707, "m") + 1, AG1707, 30), "YYYY-APMM")</f>
        <v>2014-AP02</v>
      </c>
      <c r="DE1707" t="str">
        <v>2014-AP03</v>
      </c>
      <c r="DN1707">
        <f t="shared" si="52"/>
        <v>440</v>
      </c>
      <c r="DO1707" t="str">
        <f t="shared" si="53"/>
        <v>MANHOLES SK</v>
      </c>
    </row>
    <row r="1708" spans="1:119" x14ac:dyDescent="0.35">
      <c r="A1708" t="s">
        <v>105</v>
      </c>
      <c r="B1708">
        <v>500993</v>
      </c>
      <c r="C1708">
        <v>6359</v>
      </c>
      <c r="D1708">
        <v>124555</v>
      </c>
      <c r="E1708">
        <v>13662</v>
      </c>
      <c r="F1708">
        <v>0</v>
      </c>
      <c r="G1708" t="s">
        <v>106</v>
      </c>
      <c r="H1708" t="s">
        <v>106</v>
      </c>
      <c r="I1708" t="s">
        <v>106</v>
      </c>
      <c r="J1708" t="s">
        <v>107</v>
      </c>
      <c r="K1708" t="s">
        <v>108</v>
      </c>
      <c r="L1708" t="s">
        <v>109</v>
      </c>
      <c r="M1708" t="s">
        <v>110</v>
      </c>
      <c r="N1708" t="s">
        <v>4344</v>
      </c>
      <c r="O1708" t="s">
        <v>3206</v>
      </c>
      <c r="P1708">
        <v>8172</v>
      </c>
      <c r="Q1708">
        <v>304</v>
      </c>
      <c r="R1708">
        <v>0</v>
      </c>
      <c r="S1708">
        <v>200</v>
      </c>
      <c r="T1708">
        <v>0</v>
      </c>
      <c r="U1708">
        <v>176</v>
      </c>
      <c r="V1708">
        <v>176</v>
      </c>
      <c r="W1708">
        <v>200</v>
      </c>
      <c r="X1708">
        <v>0</v>
      </c>
      <c r="Y1708">
        <v>0</v>
      </c>
      <c r="Z1708">
        <v>0</v>
      </c>
      <c r="AD1708" s="1">
        <v>41738.333333333336</v>
      </c>
      <c r="AE1708" s="1">
        <v>41766.708333333336</v>
      </c>
      <c r="AG1708" s="1">
        <v>41694.333333333336</v>
      </c>
      <c r="AH1708" s="1">
        <v>41722.708333333336</v>
      </c>
      <c r="AI1708" s="1">
        <v>41694.333333333336</v>
      </c>
      <c r="AJ1708" s="1">
        <v>41722.708333333336</v>
      </c>
      <c r="AK1708" s="1">
        <v>41694.333333333336</v>
      </c>
      <c r="AL1708" s="1">
        <v>41722.708333333336</v>
      </c>
      <c r="AM1708" s="1">
        <v>41738.333333333336</v>
      </c>
      <c r="AN1708" s="1">
        <v>41766.708333333336</v>
      </c>
      <c r="AP1708" t="s">
        <v>113</v>
      </c>
      <c r="AU1708" t="s">
        <v>4345</v>
      </c>
      <c r="AY1708" t="s">
        <v>106</v>
      </c>
      <c r="AZ1708">
        <v>0</v>
      </c>
      <c r="BA1708">
        <v>0</v>
      </c>
      <c r="BD1708" s="3">
        <v>41321.661111111112</v>
      </c>
      <c r="BE1708" s="3">
        <v>41321.663888888892</v>
      </c>
      <c r="BF1708" t="s">
        <v>115</v>
      </c>
      <c r="BG1708" t="s">
        <v>115</v>
      </c>
      <c r="BH1708">
        <v>8149</v>
      </c>
      <c r="BM1708">
        <v>43490</v>
      </c>
      <c r="BR1708" t="s">
        <v>3200</v>
      </c>
      <c r="BS1708" t="s">
        <v>3201</v>
      </c>
      <c r="BU1708">
        <v>1</v>
      </c>
      <c r="BV1708" t="s">
        <v>118</v>
      </c>
      <c r="BX1708" t="s">
        <v>119</v>
      </c>
      <c r="BY1708" t="s">
        <v>119</v>
      </c>
      <c r="BZ1708" t="s">
        <v>119</v>
      </c>
      <c r="CA1708">
        <v>1</v>
      </c>
      <c r="CC1708" t="s">
        <v>120</v>
      </c>
      <c r="CH1708">
        <v>540</v>
      </c>
      <c r="CI1708">
        <v>35670</v>
      </c>
      <c r="CJ1708" t="s">
        <v>106</v>
      </c>
      <c r="CK1708" t="s">
        <v>106</v>
      </c>
      <c r="CL1708">
        <v>10</v>
      </c>
      <c r="CM1708" t="s">
        <v>3187</v>
      </c>
      <c r="CO1708">
        <v>124553</v>
      </c>
      <c r="CQ1708">
        <v>0</v>
      </c>
      <c r="CR1708">
        <v>0</v>
      </c>
      <c r="CS1708">
        <v>0</v>
      </c>
      <c r="CY1708" t="s">
        <v>123</v>
      </c>
      <c r="CZ1708" t="s">
        <v>124</v>
      </c>
      <c r="DD1708" t="str" cm="1">
        <f t="array" ref="DD1708:DE1708">TEXT(_xlfn.SEQUENCE(1, DATEDIF(AG1708, AH1708, "m") + 1, AG1708, 30), "YYYY-APMM")</f>
        <v>2014-AP02</v>
      </c>
      <c r="DE1708" t="str">
        <v>2014-AP03</v>
      </c>
      <c r="DN1708">
        <f t="shared" si="52"/>
        <v>88</v>
      </c>
      <c r="DO1708" t="str">
        <f t="shared" si="53"/>
        <v>MANHOLES SK</v>
      </c>
    </row>
    <row r="1709" spans="1:119" x14ac:dyDescent="0.35">
      <c r="A1709" t="s">
        <v>105</v>
      </c>
      <c r="B1709">
        <v>500994</v>
      </c>
      <c r="C1709">
        <v>6359</v>
      </c>
      <c r="D1709">
        <v>124555</v>
      </c>
      <c r="E1709">
        <v>13662</v>
      </c>
      <c r="F1709">
        <v>0</v>
      </c>
      <c r="G1709" t="s">
        <v>106</v>
      </c>
      <c r="H1709" t="s">
        <v>106</v>
      </c>
      <c r="I1709" t="s">
        <v>106</v>
      </c>
      <c r="J1709" t="s">
        <v>107</v>
      </c>
      <c r="K1709" t="s">
        <v>108</v>
      </c>
      <c r="L1709" t="s">
        <v>109</v>
      </c>
      <c r="M1709" t="s">
        <v>110</v>
      </c>
      <c r="N1709" t="s">
        <v>4346</v>
      </c>
      <c r="O1709" t="s">
        <v>3203</v>
      </c>
      <c r="P1709">
        <v>8177</v>
      </c>
      <c r="Q1709">
        <v>304</v>
      </c>
      <c r="R1709">
        <v>104</v>
      </c>
      <c r="S1709">
        <v>200</v>
      </c>
      <c r="T1709">
        <v>0</v>
      </c>
      <c r="U1709">
        <v>500</v>
      </c>
      <c r="V1709">
        <v>500</v>
      </c>
      <c r="W1709">
        <v>200</v>
      </c>
      <c r="X1709">
        <v>0</v>
      </c>
      <c r="Y1709">
        <v>0</v>
      </c>
      <c r="Z1709">
        <v>0</v>
      </c>
      <c r="AD1709" s="1">
        <v>41781.333333333336</v>
      </c>
      <c r="AE1709" s="1">
        <v>41809.708333333336</v>
      </c>
      <c r="AG1709" s="1">
        <v>41737.333333333336</v>
      </c>
      <c r="AH1709" s="1">
        <v>41765.708333333336</v>
      </c>
      <c r="AI1709" s="1">
        <v>41737.333333333336</v>
      </c>
      <c r="AJ1709" s="1">
        <v>41765.708333333336</v>
      </c>
      <c r="AK1709" s="1">
        <v>41737.333333333336</v>
      </c>
      <c r="AL1709" s="1">
        <v>41765.708333333336</v>
      </c>
      <c r="AM1709" s="1">
        <v>41781.333333333336</v>
      </c>
      <c r="AN1709" s="1">
        <v>41809.708333333336</v>
      </c>
      <c r="AP1709" t="s">
        <v>113</v>
      </c>
      <c r="AU1709" t="s">
        <v>4347</v>
      </c>
      <c r="AY1709" t="s">
        <v>106</v>
      </c>
      <c r="AZ1709">
        <v>0</v>
      </c>
      <c r="BA1709">
        <v>0</v>
      </c>
      <c r="BD1709" s="3">
        <v>41321.661111111112</v>
      </c>
      <c r="BE1709" s="3">
        <v>41321.663888888892</v>
      </c>
      <c r="BF1709" t="s">
        <v>115</v>
      </c>
      <c r="BG1709" t="s">
        <v>115</v>
      </c>
      <c r="BH1709">
        <v>8149</v>
      </c>
      <c r="BM1709">
        <v>43540</v>
      </c>
      <c r="BR1709" t="s">
        <v>1299</v>
      </c>
      <c r="BS1709" t="s">
        <v>1300</v>
      </c>
      <c r="BU1709">
        <v>1</v>
      </c>
      <c r="BV1709" t="s">
        <v>118</v>
      </c>
      <c r="BX1709" t="s">
        <v>119</v>
      </c>
      <c r="BY1709" t="s">
        <v>119</v>
      </c>
      <c r="BZ1709" t="s">
        <v>119</v>
      </c>
      <c r="CA1709">
        <v>1</v>
      </c>
      <c r="CC1709" t="s">
        <v>120</v>
      </c>
      <c r="CH1709">
        <v>540</v>
      </c>
      <c r="CI1709">
        <v>35670</v>
      </c>
      <c r="CJ1709" t="s">
        <v>106</v>
      </c>
      <c r="CK1709" t="s">
        <v>106</v>
      </c>
      <c r="CL1709">
        <v>10</v>
      </c>
      <c r="CM1709" t="s">
        <v>3187</v>
      </c>
      <c r="CO1709">
        <v>124553</v>
      </c>
      <c r="CQ1709">
        <v>0</v>
      </c>
      <c r="CR1709">
        <v>0</v>
      </c>
      <c r="CS1709">
        <v>0</v>
      </c>
      <c r="CY1709" t="s">
        <v>123</v>
      </c>
      <c r="CZ1709" t="s">
        <v>124</v>
      </c>
      <c r="DD1709" t="str" cm="1">
        <f t="array" ref="DD1709">TEXT(_xlfn.SEQUENCE(1, DATEDIF(AG1709, AH1709, "m") + 1, AG1709, 30), "YYYY-APMM")</f>
        <v>2014-AP04</v>
      </c>
      <c r="DN1709">
        <f t="shared" si="52"/>
        <v>500</v>
      </c>
      <c r="DO1709" t="str">
        <f t="shared" si="53"/>
        <v>LABOR - CIVIL</v>
      </c>
    </row>
    <row r="1710" spans="1:119" x14ac:dyDescent="0.35">
      <c r="A1710" t="s">
        <v>105</v>
      </c>
      <c r="B1710">
        <v>500995</v>
      </c>
      <c r="C1710">
        <v>6359</v>
      </c>
      <c r="D1710">
        <v>124556</v>
      </c>
      <c r="E1710">
        <v>13662</v>
      </c>
      <c r="F1710">
        <v>0</v>
      </c>
      <c r="G1710" t="s">
        <v>106</v>
      </c>
      <c r="H1710" t="s">
        <v>106</v>
      </c>
      <c r="I1710" t="s">
        <v>106</v>
      </c>
      <c r="J1710" t="s">
        <v>107</v>
      </c>
      <c r="K1710" t="s">
        <v>108</v>
      </c>
      <c r="L1710" t="s">
        <v>109</v>
      </c>
      <c r="M1710" t="s">
        <v>110</v>
      </c>
      <c r="N1710" t="s">
        <v>4348</v>
      </c>
      <c r="O1710" t="s">
        <v>3178</v>
      </c>
      <c r="P1710">
        <v>8178</v>
      </c>
      <c r="Q1710">
        <v>568</v>
      </c>
      <c r="R1710">
        <v>0</v>
      </c>
      <c r="S1710">
        <v>200</v>
      </c>
      <c r="T1710">
        <v>0</v>
      </c>
      <c r="U1710">
        <v>5488</v>
      </c>
      <c r="V1710">
        <v>5488</v>
      </c>
      <c r="W1710">
        <v>200</v>
      </c>
      <c r="X1710">
        <v>0</v>
      </c>
      <c r="Y1710">
        <v>0</v>
      </c>
      <c r="Z1710">
        <v>0</v>
      </c>
      <c r="AD1710" s="1">
        <v>41825.333333333336</v>
      </c>
      <c r="AE1710" s="1">
        <v>41856.708333333336</v>
      </c>
      <c r="AG1710" s="1">
        <v>41742.333333333336</v>
      </c>
      <c r="AH1710" s="1">
        <v>41770.708333333336</v>
      </c>
      <c r="AI1710" s="1">
        <v>41742.333333333336</v>
      </c>
      <c r="AJ1710" s="1">
        <v>41770.708333333336</v>
      </c>
      <c r="AK1710" s="1">
        <v>41742.333333333336</v>
      </c>
      <c r="AL1710" s="1">
        <v>41770.708333333336</v>
      </c>
      <c r="AM1710" s="1">
        <v>41825.333333333336</v>
      </c>
      <c r="AN1710" s="1">
        <v>41856.708333333336</v>
      </c>
      <c r="AP1710" t="s">
        <v>113</v>
      </c>
      <c r="AU1710" t="s">
        <v>4349</v>
      </c>
      <c r="AY1710" t="s">
        <v>106</v>
      </c>
      <c r="AZ1710">
        <v>0</v>
      </c>
      <c r="BA1710">
        <v>0</v>
      </c>
      <c r="BD1710" s="3">
        <v>41321.661111111112</v>
      </c>
      <c r="BE1710" s="3">
        <v>41321.663888888892</v>
      </c>
      <c r="BF1710" t="s">
        <v>115</v>
      </c>
      <c r="BG1710" t="s">
        <v>115</v>
      </c>
      <c r="BH1710">
        <v>8149</v>
      </c>
      <c r="BM1710">
        <v>43550</v>
      </c>
      <c r="BR1710" t="s">
        <v>116</v>
      </c>
      <c r="BS1710" t="s">
        <v>117</v>
      </c>
      <c r="BU1710">
        <v>1</v>
      </c>
      <c r="BV1710" t="s">
        <v>118</v>
      </c>
      <c r="BX1710" t="s">
        <v>119</v>
      </c>
      <c r="BY1710" t="s">
        <v>119</v>
      </c>
      <c r="BZ1710" t="s">
        <v>119</v>
      </c>
      <c r="CA1710">
        <v>1</v>
      </c>
      <c r="CC1710" t="s">
        <v>120</v>
      </c>
      <c r="CH1710">
        <v>540</v>
      </c>
      <c r="CI1710">
        <v>35700</v>
      </c>
      <c r="CJ1710" t="s">
        <v>106</v>
      </c>
      <c r="CK1710" t="s">
        <v>106</v>
      </c>
      <c r="CL1710">
        <v>25</v>
      </c>
      <c r="CM1710" t="s">
        <v>3180</v>
      </c>
      <c r="CO1710">
        <v>124553</v>
      </c>
      <c r="CQ1710">
        <v>0</v>
      </c>
      <c r="CR1710">
        <v>0</v>
      </c>
      <c r="CS1710">
        <v>0</v>
      </c>
      <c r="CY1710" t="s">
        <v>123</v>
      </c>
      <c r="CZ1710" t="s">
        <v>124</v>
      </c>
      <c r="DD1710" t="str" cm="1">
        <f t="array" ref="DD1710">TEXT(_xlfn.SEQUENCE(1, DATEDIF(AG1710, AH1710, "m") + 1, AG1710, 30), "YYYY-APMM")</f>
        <v>2014-AP04</v>
      </c>
      <c r="DN1710">
        <f t="shared" si="52"/>
        <v>5488</v>
      </c>
      <c r="DO1710" t="str">
        <f t="shared" si="53"/>
        <v>LABOR- SUBCONTRACTOR</v>
      </c>
    </row>
    <row r="1711" spans="1:119" x14ac:dyDescent="0.35">
      <c r="A1711" t="s">
        <v>105</v>
      </c>
      <c r="B1711">
        <v>500996</v>
      </c>
      <c r="C1711">
        <v>6359</v>
      </c>
      <c r="D1711">
        <v>124556</v>
      </c>
      <c r="E1711">
        <v>13662</v>
      </c>
      <c r="F1711">
        <v>0</v>
      </c>
      <c r="G1711" t="s">
        <v>106</v>
      </c>
      <c r="H1711" t="s">
        <v>106</v>
      </c>
      <c r="I1711" t="s">
        <v>106</v>
      </c>
      <c r="J1711" t="s">
        <v>107</v>
      </c>
      <c r="K1711" t="s">
        <v>108</v>
      </c>
      <c r="L1711" t="s">
        <v>109</v>
      </c>
      <c r="M1711" t="s">
        <v>110</v>
      </c>
      <c r="N1711" t="s">
        <v>4350</v>
      </c>
      <c r="O1711" t="s">
        <v>3182</v>
      </c>
      <c r="P1711">
        <v>8178</v>
      </c>
      <c r="Q1711">
        <v>568</v>
      </c>
      <c r="R1711">
        <v>544</v>
      </c>
      <c r="S1711">
        <v>200</v>
      </c>
      <c r="T1711">
        <v>0</v>
      </c>
      <c r="U1711">
        <v>336</v>
      </c>
      <c r="V1711">
        <v>336</v>
      </c>
      <c r="W1711">
        <v>200</v>
      </c>
      <c r="X1711">
        <v>0</v>
      </c>
      <c r="Y1711">
        <v>0</v>
      </c>
      <c r="Z1711">
        <v>0</v>
      </c>
      <c r="AD1711" s="1">
        <v>41836.333333333336</v>
      </c>
      <c r="AE1711" s="1">
        <v>41868.708333333336</v>
      </c>
      <c r="AG1711" s="1">
        <v>41753.333333333336</v>
      </c>
      <c r="AH1711" s="1">
        <v>41781.708333333336</v>
      </c>
      <c r="AI1711" s="1">
        <v>41753.333333333336</v>
      </c>
      <c r="AJ1711" s="1">
        <v>41781.708333333336</v>
      </c>
      <c r="AK1711" s="1">
        <v>41753.333333333336</v>
      </c>
      <c r="AL1711" s="1">
        <v>41781.708333333336</v>
      </c>
      <c r="AM1711" s="1">
        <v>41836.333333333336</v>
      </c>
      <c r="AN1711" s="1">
        <v>41868.708333333336</v>
      </c>
      <c r="AP1711" t="s">
        <v>113</v>
      </c>
      <c r="AU1711" t="s">
        <v>4351</v>
      </c>
      <c r="AY1711" t="s">
        <v>106</v>
      </c>
      <c r="AZ1711">
        <v>0</v>
      </c>
      <c r="BA1711">
        <v>0</v>
      </c>
      <c r="BD1711" s="3">
        <v>41321.661111111112</v>
      </c>
      <c r="BE1711" s="3">
        <v>41321.663888888892</v>
      </c>
      <c r="BF1711" t="s">
        <v>115</v>
      </c>
      <c r="BG1711" t="s">
        <v>115</v>
      </c>
      <c r="BH1711">
        <v>8149</v>
      </c>
      <c r="BM1711">
        <v>43550</v>
      </c>
      <c r="BR1711" t="s">
        <v>116</v>
      </c>
      <c r="BS1711" t="s">
        <v>117</v>
      </c>
      <c r="BU1711">
        <v>1</v>
      </c>
      <c r="BV1711" t="s">
        <v>118</v>
      </c>
      <c r="BX1711" t="s">
        <v>119</v>
      </c>
      <c r="BY1711" t="s">
        <v>119</v>
      </c>
      <c r="BZ1711" t="s">
        <v>119</v>
      </c>
      <c r="CA1711">
        <v>1</v>
      </c>
      <c r="CC1711" t="s">
        <v>120</v>
      </c>
      <c r="CH1711">
        <v>540</v>
      </c>
      <c r="CI1711">
        <v>35700</v>
      </c>
      <c r="CJ1711" t="s">
        <v>106</v>
      </c>
      <c r="CK1711" t="s">
        <v>106</v>
      </c>
      <c r="CL1711">
        <v>25</v>
      </c>
      <c r="CM1711" t="s">
        <v>3180</v>
      </c>
      <c r="CO1711">
        <v>124553</v>
      </c>
      <c r="CQ1711">
        <v>0</v>
      </c>
      <c r="CR1711">
        <v>0</v>
      </c>
      <c r="CS1711">
        <v>0</v>
      </c>
      <c r="CY1711" t="s">
        <v>123</v>
      </c>
      <c r="CZ1711" t="s">
        <v>124</v>
      </c>
      <c r="DD1711" t="str" cm="1">
        <f t="array" ref="DD1711">TEXT(_xlfn.SEQUENCE(1, DATEDIF(AG1711, AH1711, "m") + 1, AG1711, 30), "YYYY-APMM")</f>
        <v>2014-AP04</v>
      </c>
      <c r="DN1711">
        <f t="shared" si="52"/>
        <v>336</v>
      </c>
      <c r="DO1711" t="str">
        <f t="shared" si="53"/>
        <v>LABOR- SUBCONTRACTOR</v>
      </c>
    </row>
    <row r="1712" spans="1:119" x14ac:dyDescent="0.35">
      <c r="A1712" t="s">
        <v>105</v>
      </c>
      <c r="B1712">
        <v>500997</v>
      </c>
      <c r="C1712">
        <v>6359</v>
      </c>
      <c r="D1712">
        <v>124557</v>
      </c>
      <c r="E1712">
        <v>13662</v>
      </c>
      <c r="F1712">
        <v>0</v>
      </c>
      <c r="G1712" t="s">
        <v>106</v>
      </c>
      <c r="H1712" t="s">
        <v>106</v>
      </c>
      <c r="I1712" t="s">
        <v>106</v>
      </c>
      <c r="J1712" t="s">
        <v>107</v>
      </c>
      <c r="K1712" t="s">
        <v>108</v>
      </c>
      <c r="L1712" t="s">
        <v>109</v>
      </c>
      <c r="M1712" t="s">
        <v>110</v>
      </c>
      <c r="N1712" t="s">
        <v>4352</v>
      </c>
      <c r="O1712" t="s">
        <v>3209</v>
      </c>
      <c r="P1712">
        <v>8177</v>
      </c>
      <c r="Q1712">
        <v>408</v>
      </c>
      <c r="R1712">
        <v>0</v>
      </c>
      <c r="S1712">
        <v>160</v>
      </c>
      <c r="T1712">
        <v>0</v>
      </c>
      <c r="U1712">
        <v>128</v>
      </c>
      <c r="V1712">
        <v>128</v>
      </c>
      <c r="W1712">
        <v>160</v>
      </c>
      <c r="X1712">
        <v>80</v>
      </c>
      <c r="Y1712">
        <v>0</v>
      </c>
      <c r="Z1712">
        <v>80</v>
      </c>
      <c r="AD1712" s="1">
        <v>41751.333333333336</v>
      </c>
      <c r="AE1712" s="1">
        <v>41773.708333333336</v>
      </c>
      <c r="AG1712" s="1">
        <v>41692.333333333336</v>
      </c>
      <c r="AH1712" s="1">
        <v>41714.708333333336</v>
      </c>
      <c r="AI1712" s="1">
        <v>41692.333333333336</v>
      </c>
      <c r="AJ1712" s="1">
        <v>41714.708333333336</v>
      </c>
      <c r="AK1712" s="1">
        <v>41692.333333333336</v>
      </c>
      <c r="AL1712" s="1">
        <v>41714.708333333336</v>
      </c>
      <c r="AM1712" s="1">
        <v>41751.333333333336</v>
      </c>
      <c r="AN1712" s="1">
        <v>41773.708333333336</v>
      </c>
      <c r="AP1712" t="s">
        <v>113</v>
      </c>
      <c r="AU1712" t="s">
        <v>4353</v>
      </c>
      <c r="AY1712" t="s">
        <v>106</v>
      </c>
      <c r="AZ1712">
        <v>0</v>
      </c>
      <c r="BA1712">
        <v>0</v>
      </c>
      <c r="BD1712" s="3">
        <v>41321.661111111112</v>
      </c>
      <c r="BE1712" s="3">
        <v>41321.663888888892</v>
      </c>
      <c r="BF1712" t="s">
        <v>115</v>
      </c>
      <c r="BG1712" t="s">
        <v>115</v>
      </c>
      <c r="BH1712">
        <v>8149</v>
      </c>
      <c r="BM1712">
        <v>43540</v>
      </c>
      <c r="BR1712" t="s">
        <v>1299</v>
      </c>
      <c r="BS1712" t="s">
        <v>1300</v>
      </c>
      <c r="BU1712">
        <v>1</v>
      </c>
      <c r="BV1712" t="s">
        <v>118</v>
      </c>
      <c r="BX1712" t="s">
        <v>119</v>
      </c>
      <c r="BY1712" t="s">
        <v>119</v>
      </c>
      <c r="BZ1712" t="s">
        <v>119</v>
      </c>
      <c r="CA1712">
        <v>1</v>
      </c>
      <c r="CC1712" t="s">
        <v>120</v>
      </c>
      <c r="CH1712">
        <v>540</v>
      </c>
      <c r="CI1712">
        <v>35680</v>
      </c>
      <c r="CJ1712" t="s">
        <v>106</v>
      </c>
      <c r="CK1712" t="s">
        <v>106</v>
      </c>
      <c r="CL1712">
        <v>15</v>
      </c>
      <c r="CM1712" t="s">
        <v>3211</v>
      </c>
      <c r="CO1712">
        <v>124553</v>
      </c>
      <c r="CQ1712">
        <v>0</v>
      </c>
      <c r="CR1712">
        <v>0</v>
      </c>
      <c r="CS1712">
        <v>0</v>
      </c>
      <c r="CY1712" t="s">
        <v>123</v>
      </c>
      <c r="CZ1712" t="s">
        <v>124</v>
      </c>
      <c r="DD1712" t="str" cm="1">
        <f t="array" ref="DD1712">TEXT(_xlfn.SEQUENCE(1, DATEDIF(AG1712, AH1712, "m") + 1, AG1712, 30), "YYYY-APMM")</f>
        <v>2014-AP02</v>
      </c>
      <c r="DN1712">
        <f t="shared" si="52"/>
        <v>128</v>
      </c>
      <c r="DO1712" t="str">
        <f t="shared" si="53"/>
        <v>LABOR - CIVIL</v>
      </c>
    </row>
    <row r="1713" spans="1:119" x14ac:dyDescent="0.35">
      <c r="A1713" t="s">
        <v>105</v>
      </c>
      <c r="B1713">
        <v>500998</v>
      </c>
      <c r="C1713">
        <v>6359</v>
      </c>
      <c r="D1713">
        <v>124557</v>
      </c>
      <c r="E1713">
        <v>13662</v>
      </c>
      <c r="F1713">
        <v>0</v>
      </c>
      <c r="G1713" t="s">
        <v>106</v>
      </c>
      <c r="H1713" t="s">
        <v>106</v>
      </c>
      <c r="I1713" t="s">
        <v>106</v>
      </c>
      <c r="J1713" t="s">
        <v>107</v>
      </c>
      <c r="K1713" t="s">
        <v>108</v>
      </c>
      <c r="L1713" t="s">
        <v>109</v>
      </c>
      <c r="M1713" t="s">
        <v>110</v>
      </c>
      <c r="N1713" t="s">
        <v>4354</v>
      </c>
      <c r="O1713" t="s">
        <v>3213</v>
      </c>
      <c r="P1713">
        <v>8165</v>
      </c>
      <c r="Q1713">
        <v>408</v>
      </c>
      <c r="R1713">
        <v>0</v>
      </c>
      <c r="S1713">
        <v>200</v>
      </c>
      <c r="T1713">
        <v>0</v>
      </c>
      <c r="U1713">
        <v>1624</v>
      </c>
      <c r="V1713">
        <v>1624</v>
      </c>
      <c r="W1713">
        <v>200</v>
      </c>
      <c r="X1713">
        <v>0</v>
      </c>
      <c r="Y1713">
        <v>0</v>
      </c>
      <c r="Z1713">
        <v>0</v>
      </c>
      <c r="AD1713" s="1">
        <v>41763.333333333336</v>
      </c>
      <c r="AE1713" s="1">
        <v>41791.708333333336</v>
      </c>
      <c r="AG1713" s="1">
        <v>41703.333333333336</v>
      </c>
      <c r="AH1713" s="1">
        <v>41731.708333333336</v>
      </c>
      <c r="AI1713" s="1">
        <v>41703.333333333336</v>
      </c>
      <c r="AJ1713" s="1">
        <v>41731.708333333336</v>
      </c>
      <c r="AK1713" s="1">
        <v>41703.333333333336</v>
      </c>
      <c r="AL1713" s="1">
        <v>41731.708333333336</v>
      </c>
      <c r="AM1713" s="1">
        <v>41763.333333333336</v>
      </c>
      <c r="AN1713" s="1">
        <v>41791.708333333336</v>
      </c>
      <c r="AP1713" t="s">
        <v>113</v>
      </c>
      <c r="AU1713" t="s">
        <v>4355</v>
      </c>
      <c r="AY1713" t="s">
        <v>106</v>
      </c>
      <c r="AZ1713">
        <v>0</v>
      </c>
      <c r="BA1713">
        <v>0</v>
      </c>
      <c r="BD1713" s="3">
        <v>41321.661111111112</v>
      </c>
      <c r="BE1713" s="3">
        <v>41321.663888888892</v>
      </c>
      <c r="BF1713" t="s">
        <v>115</v>
      </c>
      <c r="BG1713" t="s">
        <v>115</v>
      </c>
      <c r="BH1713">
        <v>8149</v>
      </c>
      <c r="BM1713">
        <v>43420</v>
      </c>
      <c r="BR1713" t="s">
        <v>3122</v>
      </c>
      <c r="BS1713" t="s">
        <v>3123</v>
      </c>
      <c r="BU1713">
        <v>1</v>
      </c>
      <c r="BV1713" t="s">
        <v>118</v>
      </c>
      <c r="BX1713" t="s">
        <v>119</v>
      </c>
      <c r="BY1713" t="s">
        <v>119</v>
      </c>
      <c r="BZ1713" t="s">
        <v>119</v>
      </c>
      <c r="CA1713">
        <v>1</v>
      </c>
      <c r="CC1713" t="s">
        <v>120</v>
      </c>
      <c r="CH1713">
        <v>540</v>
      </c>
      <c r="CI1713">
        <v>35680</v>
      </c>
      <c r="CJ1713" t="s">
        <v>106</v>
      </c>
      <c r="CK1713" t="s">
        <v>106</v>
      </c>
      <c r="CL1713">
        <v>15</v>
      </c>
      <c r="CM1713" t="s">
        <v>3211</v>
      </c>
      <c r="CO1713">
        <v>124553</v>
      </c>
      <c r="CQ1713">
        <v>0</v>
      </c>
      <c r="CR1713">
        <v>0</v>
      </c>
      <c r="CS1713">
        <v>0</v>
      </c>
      <c r="CY1713" t="s">
        <v>123</v>
      </c>
      <c r="CZ1713" t="s">
        <v>124</v>
      </c>
      <c r="DD1713" t="str" cm="1">
        <f t="array" ref="DD1713">TEXT(_xlfn.SEQUENCE(1, DATEDIF(AG1713, AH1713, "m") + 1, AG1713, 30), "YYYY-APMM")</f>
        <v>2014-AP03</v>
      </c>
      <c r="DN1713">
        <f t="shared" si="52"/>
        <v>1624</v>
      </c>
      <c r="DO1713" t="str">
        <f t="shared" si="53"/>
        <v>STEEL FIXERS SK</v>
      </c>
    </row>
    <row r="1714" spans="1:119" x14ac:dyDescent="0.35">
      <c r="A1714" t="s">
        <v>105</v>
      </c>
      <c r="B1714">
        <v>500999</v>
      </c>
      <c r="C1714">
        <v>6359</v>
      </c>
      <c r="D1714">
        <v>124557</v>
      </c>
      <c r="E1714">
        <v>13662</v>
      </c>
      <c r="F1714">
        <v>0</v>
      </c>
      <c r="G1714" t="s">
        <v>106</v>
      </c>
      <c r="H1714" t="s">
        <v>106</v>
      </c>
      <c r="I1714" t="s">
        <v>106</v>
      </c>
      <c r="J1714" t="s">
        <v>107</v>
      </c>
      <c r="K1714" t="s">
        <v>108</v>
      </c>
      <c r="L1714" t="s">
        <v>109</v>
      </c>
      <c r="M1714" t="s">
        <v>110</v>
      </c>
      <c r="N1714" t="s">
        <v>4356</v>
      </c>
      <c r="O1714" t="s">
        <v>3216</v>
      </c>
      <c r="P1714">
        <v>8168</v>
      </c>
      <c r="Q1714">
        <v>528</v>
      </c>
      <c r="R1714">
        <v>0</v>
      </c>
      <c r="S1714">
        <v>200</v>
      </c>
      <c r="T1714">
        <v>0</v>
      </c>
      <c r="U1714">
        <v>888</v>
      </c>
      <c r="V1714">
        <v>888</v>
      </c>
      <c r="W1714">
        <v>200</v>
      </c>
      <c r="X1714">
        <v>0</v>
      </c>
      <c r="Y1714">
        <v>0</v>
      </c>
      <c r="Z1714">
        <v>0</v>
      </c>
      <c r="AD1714" s="1">
        <v>41790.333333333336</v>
      </c>
      <c r="AE1714" s="1">
        <v>41818.708333333336</v>
      </c>
      <c r="AG1714" s="1">
        <v>41713.333333333336</v>
      </c>
      <c r="AH1714" s="1">
        <v>41741.708333333336</v>
      </c>
      <c r="AI1714" s="1">
        <v>41713.333333333336</v>
      </c>
      <c r="AJ1714" s="1">
        <v>41741.708333333336</v>
      </c>
      <c r="AK1714" s="1">
        <v>41713.333333333336</v>
      </c>
      <c r="AL1714" s="1">
        <v>41741.708333333336</v>
      </c>
      <c r="AM1714" s="1">
        <v>41790.333333333336</v>
      </c>
      <c r="AN1714" s="1">
        <v>41818.708333333336</v>
      </c>
      <c r="AP1714" t="s">
        <v>113</v>
      </c>
      <c r="AU1714" t="s">
        <v>4357</v>
      </c>
      <c r="AY1714" t="s">
        <v>106</v>
      </c>
      <c r="AZ1714">
        <v>0</v>
      </c>
      <c r="BA1714">
        <v>0</v>
      </c>
      <c r="BD1714" s="3">
        <v>41321.661111111112</v>
      </c>
      <c r="BE1714" s="3">
        <v>41321.663888888892</v>
      </c>
      <c r="BF1714" t="s">
        <v>115</v>
      </c>
      <c r="BG1714" t="s">
        <v>115</v>
      </c>
      <c r="BH1714">
        <v>8149</v>
      </c>
      <c r="BM1714">
        <v>43450</v>
      </c>
      <c r="BR1714" t="s">
        <v>1309</v>
      </c>
      <c r="BS1714" t="s">
        <v>1310</v>
      </c>
      <c r="BU1714">
        <v>1</v>
      </c>
      <c r="BV1714" t="s">
        <v>118</v>
      </c>
      <c r="BX1714" t="s">
        <v>119</v>
      </c>
      <c r="BY1714" t="s">
        <v>119</v>
      </c>
      <c r="BZ1714" t="s">
        <v>119</v>
      </c>
      <c r="CA1714">
        <v>1</v>
      </c>
      <c r="CC1714" t="s">
        <v>120</v>
      </c>
      <c r="CH1714">
        <v>540</v>
      </c>
      <c r="CI1714">
        <v>35680</v>
      </c>
      <c r="CJ1714" t="s">
        <v>106</v>
      </c>
      <c r="CK1714" t="s">
        <v>106</v>
      </c>
      <c r="CL1714">
        <v>15</v>
      </c>
      <c r="CM1714" t="s">
        <v>3211</v>
      </c>
      <c r="CO1714">
        <v>124553</v>
      </c>
      <c r="CQ1714">
        <v>0</v>
      </c>
      <c r="CR1714">
        <v>0</v>
      </c>
      <c r="CS1714">
        <v>0</v>
      </c>
      <c r="CY1714" t="s">
        <v>123</v>
      </c>
      <c r="CZ1714" t="s">
        <v>124</v>
      </c>
      <c r="DD1714" t="str" cm="1">
        <f t="array" ref="DD1714">TEXT(_xlfn.SEQUENCE(1, DATEDIF(AG1714, AH1714, "m") + 1, AG1714, 30), "YYYY-APMM")</f>
        <v>2014-AP03</v>
      </c>
      <c r="DN1714">
        <f t="shared" si="52"/>
        <v>888</v>
      </c>
      <c r="DO1714" t="str">
        <f t="shared" si="53"/>
        <v>BLOCK MASON SK</v>
      </c>
    </row>
    <row r="1715" spans="1:119" x14ac:dyDescent="0.35">
      <c r="A1715" t="s">
        <v>105</v>
      </c>
      <c r="B1715">
        <v>501000</v>
      </c>
      <c r="C1715">
        <v>6359</v>
      </c>
      <c r="D1715">
        <v>124557</v>
      </c>
      <c r="E1715">
        <v>13662</v>
      </c>
      <c r="F1715">
        <v>0</v>
      </c>
      <c r="G1715" t="s">
        <v>106</v>
      </c>
      <c r="H1715" t="s">
        <v>106</v>
      </c>
      <c r="I1715" t="s">
        <v>106</v>
      </c>
      <c r="J1715" t="s">
        <v>107</v>
      </c>
      <c r="K1715" t="s">
        <v>108</v>
      </c>
      <c r="L1715" t="s">
        <v>109</v>
      </c>
      <c r="M1715" t="s">
        <v>110</v>
      </c>
      <c r="N1715" t="s">
        <v>4358</v>
      </c>
      <c r="O1715" t="s">
        <v>3219</v>
      </c>
      <c r="P1715">
        <v>8178</v>
      </c>
      <c r="Q1715">
        <v>528</v>
      </c>
      <c r="R1715">
        <v>0</v>
      </c>
      <c r="S1715">
        <v>200</v>
      </c>
      <c r="T1715">
        <v>0</v>
      </c>
      <c r="U1715">
        <v>408</v>
      </c>
      <c r="V1715">
        <v>408</v>
      </c>
      <c r="W1715">
        <v>200</v>
      </c>
      <c r="X1715">
        <v>0</v>
      </c>
      <c r="Y1715">
        <v>0</v>
      </c>
      <c r="Z1715">
        <v>0</v>
      </c>
      <c r="AD1715" s="1">
        <v>41801.333333333336</v>
      </c>
      <c r="AE1715" s="1">
        <v>41829.708333333336</v>
      </c>
      <c r="AG1715" s="1">
        <v>41724.333333333336</v>
      </c>
      <c r="AH1715" s="1">
        <v>41752.708333333336</v>
      </c>
      <c r="AI1715" s="1">
        <v>41724.333333333336</v>
      </c>
      <c r="AJ1715" s="1">
        <v>41752.708333333336</v>
      </c>
      <c r="AK1715" s="1">
        <v>41724.333333333336</v>
      </c>
      <c r="AL1715" s="1">
        <v>41752.708333333336</v>
      </c>
      <c r="AM1715" s="1">
        <v>41801.333333333336</v>
      </c>
      <c r="AN1715" s="1">
        <v>41829.708333333336</v>
      </c>
      <c r="AP1715" t="s">
        <v>113</v>
      </c>
      <c r="AU1715" t="s">
        <v>4359</v>
      </c>
      <c r="AY1715" t="s">
        <v>106</v>
      </c>
      <c r="AZ1715">
        <v>0</v>
      </c>
      <c r="BA1715">
        <v>0</v>
      </c>
      <c r="BD1715" s="3">
        <v>41321.661111111112</v>
      </c>
      <c r="BE1715" s="3">
        <v>41321.663888888892</v>
      </c>
      <c r="BF1715" t="s">
        <v>115</v>
      </c>
      <c r="BG1715" t="s">
        <v>115</v>
      </c>
      <c r="BH1715">
        <v>8149</v>
      </c>
      <c r="BM1715">
        <v>43550</v>
      </c>
      <c r="BR1715" t="s">
        <v>116</v>
      </c>
      <c r="BS1715" t="s">
        <v>117</v>
      </c>
      <c r="BU1715">
        <v>1</v>
      </c>
      <c r="BV1715" t="s">
        <v>118</v>
      </c>
      <c r="BX1715" t="s">
        <v>119</v>
      </c>
      <c r="BY1715" t="s">
        <v>119</v>
      </c>
      <c r="BZ1715" t="s">
        <v>119</v>
      </c>
      <c r="CA1715">
        <v>1</v>
      </c>
      <c r="CC1715" t="s">
        <v>120</v>
      </c>
      <c r="CH1715">
        <v>540</v>
      </c>
      <c r="CI1715">
        <v>35680</v>
      </c>
      <c r="CJ1715" t="s">
        <v>106</v>
      </c>
      <c r="CK1715" t="s">
        <v>106</v>
      </c>
      <c r="CL1715">
        <v>15</v>
      </c>
      <c r="CM1715" t="s">
        <v>3211</v>
      </c>
      <c r="CO1715">
        <v>124553</v>
      </c>
      <c r="CQ1715">
        <v>0</v>
      </c>
      <c r="CR1715">
        <v>0</v>
      </c>
      <c r="CS1715">
        <v>0</v>
      </c>
      <c r="CY1715" t="s">
        <v>123</v>
      </c>
      <c r="CZ1715" t="s">
        <v>124</v>
      </c>
      <c r="DD1715" t="str" cm="1">
        <f t="array" ref="DD1715">TEXT(_xlfn.SEQUENCE(1, DATEDIF(AG1715, AH1715, "m") + 1, AG1715, 30), "YYYY-APMM")</f>
        <v>2014-AP03</v>
      </c>
      <c r="DN1715">
        <f t="shared" si="52"/>
        <v>408</v>
      </c>
      <c r="DO1715" t="str">
        <f t="shared" si="53"/>
        <v>LABOR- SUBCONTRACTOR</v>
      </c>
    </row>
    <row r="1716" spans="1:119" x14ac:dyDescent="0.35">
      <c r="A1716" t="s">
        <v>105</v>
      </c>
      <c r="B1716">
        <v>501001</v>
      </c>
      <c r="C1716">
        <v>6359</v>
      </c>
      <c r="D1716">
        <v>124557</v>
      </c>
      <c r="E1716">
        <v>13662</v>
      </c>
      <c r="F1716">
        <v>0</v>
      </c>
      <c r="G1716" t="s">
        <v>106</v>
      </c>
      <c r="H1716" t="s">
        <v>106</v>
      </c>
      <c r="I1716" t="s">
        <v>106</v>
      </c>
      <c r="J1716" t="s">
        <v>107</v>
      </c>
      <c r="K1716" t="s">
        <v>108</v>
      </c>
      <c r="L1716" t="s">
        <v>109</v>
      </c>
      <c r="M1716" t="s">
        <v>110</v>
      </c>
      <c r="N1716" t="s">
        <v>4360</v>
      </c>
      <c r="O1716" t="s">
        <v>3222</v>
      </c>
      <c r="P1716">
        <v>8178</v>
      </c>
      <c r="Q1716">
        <v>528</v>
      </c>
      <c r="R1716">
        <v>0</v>
      </c>
      <c r="S1716">
        <v>160</v>
      </c>
      <c r="T1716">
        <v>0</v>
      </c>
      <c r="U1716">
        <v>112</v>
      </c>
      <c r="V1716">
        <v>112</v>
      </c>
      <c r="W1716">
        <v>160</v>
      </c>
      <c r="X1716">
        <v>0</v>
      </c>
      <c r="Y1716">
        <v>0</v>
      </c>
      <c r="Z1716">
        <v>0</v>
      </c>
      <c r="AD1716" s="1">
        <v>41819.333333333336</v>
      </c>
      <c r="AE1716" s="1">
        <v>41841.708333333336</v>
      </c>
      <c r="AG1716" s="1">
        <v>41742.333333333336</v>
      </c>
      <c r="AH1716" s="1">
        <v>41764.708333333336</v>
      </c>
      <c r="AI1716" s="1">
        <v>41742.333333333336</v>
      </c>
      <c r="AJ1716" s="1">
        <v>41764.708333333336</v>
      </c>
      <c r="AK1716" s="1">
        <v>41742.333333333336</v>
      </c>
      <c r="AL1716" s="1">
        <v>41764.708333333336</v>
      </c>
      <c r="AM1716" s="1">
        <v>41819.333333333336</v>
      </c>
      <c r="AN1716" s="1">
        <v>41841.708333333336</v>
      </c>
      <c r="AP1716" t="s">
        <v>113</v>
      </c>
      <c r="AU1716" t="s">
        <v>4361</v>
      </c>
      <c r="AY1716" t="s">
        <v>106</v>
      </c>
      <c r="AZ1716">
        <v>0</v>
      </c>
      <c r="BA1716">
        <v>0</v>
      </c>
      <c r="BD1716" s="3">
        <v>41321.661111111112</v>
      </c>
      <c r="BE1716" s="3">
        <v>41321.663888888892</v>
      </c>
      <c r="BF1716" t="s">
        <v>115</v>
      </c>
      <c r="BG1716" t="s">
        <v>115</v>
      </c>
      <c r="BH1716">
        <v>8149</v>
      </c>
      <c r="BM1716">
        <v>43550</v>
      </c>
      <c r="BR1716" t="s">
        <v>116</v>
      </c>
      <c r="BS1716" t="s">
        <v>117</v>
      </c>
      <c r="BU1716">
        <v>1</v>
      </c>
      <c r="BV1716" t="s">
        <v>118</v>
      </c>
      <c r="BX1716" t="s">
        <v>119</v>
      </c>
      <c r="BY1716" t="s">
        <v>119</v>
      </c>
      <c r="BZ1716" t="s">
        <v>119</v>
      </c>
      <c r="CA1716">
        <v>1</v>
      </c>
      <c r="CC1716" t="s">
        <v>120</v>
      </c>
      <c r="CH1716">
        <v>540</v>
      </c>
      <c r="CI1716">
        <v>35680</v>
      </c>
      <c r="CJ1716" t="s">
        <v>106</v>
      </c>
      <c r="CK1716" t="s">
        <v>106</v>
      </c>
      <c r="CL1716">
        <v>15</v>
      </c>
      <c r="CM1716" t="s">
        <v>3211</v>
      </c>
      <c r="CO1716">
        <v>124553</v>
      </c>
      <c r="CQ1716">
        <v>0</v>
      </c>
      <c r="CR1716">
        <v>0</v>
      </c>
      <c r="CS1716">
        <v>0</v>
      </c>
      <c r="CY1716" t="s">
        <v>123</v>
      </c>
      <c r="CZ1716" t="s">
        <v>124</v>
      </c>
      <c r="DD1716" t="str" cm="1">
        <f t="array" ref="DD1716">TEXT(_xlfn.SEQUENCE(1, DATEDIF(AG1716, AH1716, "m") + 1, AG1716, 30), "YYYY-APMM")</f>
        <v>2014-AP04</v>
      </c>
      <c r="DN1716">
        <f t="shared" si="52"/>
        <v>112</v>
      </c>
      <c r="DO1716" t="str">
        <f t="shared" si="53"/>
        <v>LABOR- SUBCONTRACTOR</v>
      </c>
    </row>
    <row r="1717" spans="1:119" x14ac:dyDescent="0.35">
      <c r="A1717" t="s">
        <v>105</v>
      </c>
      <c r="B1717">
        <v>501002</v>
      </c>
      <c r="C1717">
        <v>6359</v>
      </c>
      <c r="D1717">
        <v>124557</v>
      </c>
      <c r="E1717">
        <v>13662</v>
      </c>
      <c r="F1717">
        <v>0</v>
      </c>
      <c r="G1717" t="s">
        <v>106</v>
      </c>
      <c r="H1717" t="s">
        <v>106</v>
      </c>
      <c r="I1717" t="s">
        <v>106</v>
      </c>
      <c r="J1717" t="s">
        <v>107</v>
      </c>
      <c r="K1717" t="s">
        <v>108</v>
      </c>
      <c r="L1717" t="s">
        <v>109</v>
      </c>
      <c r="M1717" t="s">
        <v>110</v>
      </c>
      <c r="N1717" t="s">
        <v>4362</v>
      </c>
      <c r="O1717" t="s">
        <v>3225</v>
      </c>
      <c r="P1717">
        <v>8178</v>
      </c>
      <c r="Q1717">
        <v>528</v>
      </c>
      <c r="R1717">
        <v>0</v>
      </c>
      <c r="S1717">
        <v>200</v>
      </c>
      <c r="T1717">
        <v>0</v>
      </c>
      <c r="U1717">
        <v>616</v>
      </c>
      <c r="V1717">
        <v>616</v>
      </c>
      <c r="W1717">
        <v>200</v>
      </c>
      <c r="X1717">
        <v>0</v>
      </c>
      <c r="Y1717">
        <v>0</v>
      </c>
      <c r="Z1717">
        <v>0</v>
      </c>
      <c r="AD1717" s="1">
        <v>41825.333333333336</v>
      </c>
      <c r="AE1717" s="1">
        <v>41856.708333333336</v>
      </c>
      <c r="AG1717" s="1">
        <v>41748.333333333336</v>
      </c>
      <c r="AH1717" s="1">
        <v>41776.708333333336</v>
      </c>
      <c r="AI1717" s="1">
        <v>41748.333333333336</v>
      </c>
      <c r="AJ1717" s="1">
        <v>41776.708333333336</v>
      </c>
      <c r="AK1717" s="1">
        <v>41748.333333333336</v>
      </c>
      <c r="AL1717" s="1">
        <v>41776.708333333336</v>
      </c>
      <c r="AM1717" s="1">
        <v>41825.333333333336</v>
      </c>
      <c r="AN1717" s="1">
        <v>41856.708333333336</v>
      </c>
      <c r="AP1717" t="s">
        <v>113</v>
      </c>
      <c r="AU1717" t="s">
        <v>4363</v>
      </c>
      <c r="AY1717" t="s">
        <v>106</v>
      </c>
      <c r="AZ1717">
        <v>0</v>
      </c>
      <c r="BA1717">
        <v>0</v>
      </c>
      <c r="BD1717" s="3">
        <v>41321.661111111112</v>
      </c>
      <c r="BE1717" s="3">
        <v>41321.663888888892</v>
      </c>
      <c r="BF1717" t="s">
        <v>115</v>
      </c>
      <c r="BG1717" t="s">
        <v>115</v>
      </c>
      <c r="BH1717">
        <v>8149</v>
      </c>
      <c r="BM1717">
        <v>43550</v>
      </c>
      <c r="BR1717" t="s">
        <v>116</v>
      </c>
      <c r="BS1717" t="s">
        <v>117</v>
      </c>
      <c r="BU1717">
        <v>1</v>
      </c>
      <c r="BV1717" t="s">
        <v>118</v>
      </c>
      <c r="BX1717" t="s">
        <v>119</v>
      </c>
      <c r="BY1717" t="s">
        <v>119</v>
      </c>
      <c r="BZ1717" t="s">
        <v>119</v>
      </c>
      <c r="CA1717">
        <v>1</v>
      </c>
      <c r="CC1717" t="s">
        <v>120</v>
      </c>
      <c r="CH1717">
        <v>540</v>
      </c>
      <c r="CI1717">
        <v>35680</v>
      </c>
      <c r="CJ1717" t="s">
        <v>106</v>
      </c>
      <c r="CK1717" t="s">
        <v>106</v>
      </c>
      <c r="CL1717">
        <v>15</v>
      </c>
      <c r="CM1717" t="s">
        <v>3211</v>
      </c>
      <c r="CO1717">
        <v>124553</v>
      </c>
      <c r="CQ1717">
        <v>0</v>
      </c>
      <c r="CR1717">
        <v>0</v>
      </c>
      <c r="CS1717">
        <v>0</v>
      </c>
      <c r="CY1717" t="s">
        <v>123</v>
      </c>
      <c r="CZ1717" t="s">
        <v>124</v>
      </c>
      <c r="DD1717" t="str" cm="1">
        <f t="array" ref="DD1717">TEXT(_xlfn.SEQUENCE(1, DATEDIF(AG1717, AH1717, "m") + 1, AG1717, 30), "YYYY-APMM")</f>
        <v>2014-AP04</v>
      </c>
      <c r="DN1717">
        <f t="shared" si="52"/>
        <v>616</v>
      </c>
      <c r="DO1717" t="str">
        <f t="shared" si="53"/>
        <v>LABOR- SUBCONTRACTOR</v>
      </c>
    </row>
    <row r="1718" spans="1:119" x14ac:dyDescent="0.35">
      <c r="A1718" t="s">
        <v>105</v>
      </c>
      <c r="B1718">
        <v>501003</v>
      </c>
      <c r="C1718">
        <v>6359</v>
      </c>
      <c r="D1718">
        <v>124557</v>
      </c>
      <c r="E1718">
        <v>13662</v>
      </c>
      <c r="F1718">
        <v>0</v>
      </c>
      <c r="G1718" t="s">
        <v>106</v>
      </c>
      <c r="H1718" t="s">
        <v>106</v>
      </c>
      <c r="I1718" t="s">
        <v>106</v>
      </c>
      <c r="J1718" t="s">
        <v>107</v>
      </c>
      <c r="K1718" t="s">
        <v>108</v>
      </c>
      <c r="L1718" t="s">
        <v>109</v>
      </c>
      <c r="M1718" t="s">
        <v>110</v>
      </c>
      <c r="N1718" t="s">
        <v>4364</v>
      </c>
      <c r="O1718" t="s">
        <v>3228</v>
      </c>
      <c r="P1718">
        <v>8178</v>
      </c>
      <c r="Q1718">
        <v>528</v>
      </c>
      <c r="R1718">
        <v>96</v>
      </c>
      <c r="S1718">
        <v>200</v>
      </c>
      <c r="T1718">
        <v>0</v>
      </c>
      <c r="U1718">
        <v>382.4</v>
      </c>
      <c r="V1718">
        <v>382.4</v>
      </c>
      <c r="W1718">
        <v>200</v>
      </c>
      <c r="X1718">
        <v>0</v>
      </c>
      <c r="Y1718">
        <v>0</v>
      </c>
      <c r="Z1718">
        <v>0</v>
      </c>
      <c r="AD1718" s="1">
        <v>41836.333333333336</v>
      </c>
      <c r="AE1718" s="1">
        <v>41868.708333333336</v>
      </c>
      <c r="AG1718" s="1">
        <v>41759.333333333336</v>
      </c>
      <c r="AH1718" s="1">
        <v>41787.708333333336</v>
      </c>
      <c r="AI1718" s="1">
        <v>41759.333333333336</v>
      </c>
      <c r="AJ1718" s="1">
        <v>41787.708333333336</v>
      </c>
      <c r="AK1718" s="1">
        <v>41759.333333333336</v>
      </c>
      <c r="AL1718" s="1">
        <v>41787.708333333336</v>
      </c>
      <c r="AM1718" s="1">
        <v>41836.333333333336</v>
      </c>
      <c r="AN1718" s="1">
        <v>41868.708333333336</v>
      </c>
      <c r="AP1718" t="s">
        <v>113</v>
      </c>
      <c r="AU1718" t="s">
        <v>4365</v>
      </c>
      <c r="AY1718" t="s">
        <v>106</v>
      </c>
      <c r="AZ1718">
        <v>0</v>
      </c>
      <c r="BA1718">
        <v>0</v>
      </c>
      <c r="BD1718" s="3">
        <v>41321.661111111112</v>
      </c>
      <c r="BE1718" s="3">
        <v>41321.663888888892</v>
      </c>
      <c r="BF1718" t="s">
        <v>115</v>
      </c>
      <c r="BG1718" t="s">
        <v>115</v>
      </c>
      <c r="BH1718">
        <v>8149</v>
      </c>
      <c r="BM1718">
        <v>43550</v>
      </c>
      <c r="BR1718" t="s">
        <v>116</v>
      </c>
      <c r="BS1718" t="s">
        <v>117</v>
      </c>
      <c r="BU1718">
        <v>1</v>
      </c>
      <c r="BV1718" t="s">
        <v>118</v>
      </c>
      <c r="BX1718" t="s">
        <v>119</v>
      </c>
      <c r="BY1718" t="s">
        <v>119</v>
      </c>
      <c r="BZ1718" t="s">
        <v>119</v>
      </c>
      <c r="CA1718">
        <v>1</v>
      </c>
      <c r="CC1718" t="s">
        <v>120</v>
      </c>
      <c r="CH1718">
        <v>540</v>
      </c>
      <c r="CI1718">
        <v>35680</v>
      </c>
      <c r="CJ1718" t="s">
        <v>106</v>
      </c>
      <c r="CK1718" t="s">
        <v>106</v>
      </c>
      <c r="CL1718">
        <v>15</v>
      </c>
      <c r="CM1718" t="s">
        <v>3211</v>
      </c>
      <c r="CO1718">
        <v>124553</v>
      </c>
      <c r="CQ1718">
        <v>0</v>
      </c>
      <c r="CR1718">
        <v>0</v>
      </c>
      <c r="CS1718">
        <v>0</v>
      </c>
      <c r="CY1718" t="s">
        <v>123</v>
      </c>
      <c r="CZ1718" t="s">
        <v>124</v>
      </c>
      <c r="DD1718" t="str" cm="1">
        <f t="array" ref="DD1718">TEXT(_xlfn.SEQUENCE(1, DATEDIF(AG1718, AH1718, "m") + 1, AG1718, 30), "YYYY-APMM")</f>
        <v>2014-AP04</v>
      </c>
      <c r="DN1718">
        <f t="shared" si="52"/>
        <v>382.4</v>
      </c>
      <c r="DO1718" t="str">
        <f t="shared" si="53"/>
        <v>LABOR- SUBCONTRACTOR</v>
      </c>
    </row>
    <row r="1719" spans="1:119" x14ac:dyDescent="0.35">
      <c r="A1719" t="s">
        <v>105</v>
      </c>
      <c r="B1719">
        <v>501004</v>
      </c>
      <c r="C1719">
        <v>6359</v>
      </c>
      <c r="D1719">
        <v>124561</v>
      </c>
      <c r="E1719">
        <v>13662</v>
      </c>
      <c r="F1719">
        <v>0</v>
      </c>
      <c r="G1719" t="s">
        <v>106</v>
      </c>
      <c r="H1719" t="s">
        <v>106</v>
      </c>
      <c r="I1719" t="s">
        <v>106</v>
      </c>
      <c r="J1719" t="s">
        <v>107</v>
      </c>
      <c r="K1719" t="s">
        <v>108</v>
      </c>
      <c r="L1719" t="s">
        <v>109</v>
      </c>
      <c r="M1719" t="s">
        <v>110</v>
      </c>
      <c r="N1719" t="s">
        <v>4366</v>
      </c>
      <c r="O1719" t="s">
        <v>3043</v>
      </c>
      <c r="P1719">
        <v>8178</v>
      </c>
      <c r="Q1719">
        <v>696</v>
      </c>
      <c r="R1719">
        <v>0</v>
      </c>
      <c r="S1719">
        <v>200</v>
      </c>
      <c r="T1719">
        <v>0</v>
      </c>
      <c r="U1719">
        <v>795.2</v>
      </c>
      <c r="V1719">
        <v>795.2</v>
      </c>
      <c r="W1719">
        <v>200</v>
      </c>
      <c r="X1719">
        <v>0</v>
      </c>
      <c r="Y1719">
        <v>0</v>
      </c>
      <c r="Z1719">
        <v>0</v>
      </c>
      <c r="AD1719" s="1">
        <v>41772.333333333336</v>
      </c>
      <c r="AE1719" s="1">
        <v>41800.708333333336</v>
      </c>
      <c r="AG1719" s="1">
        <v>41669.333333333336</v>
      </c>
      <c r="AH1719" s="1">
        <v>41699.708333333336</v>
      </c>
      <c r="AI1719" s="1">
        <v>41669.333333333336</v>
      </c>
      <c r="AJ1719" s="1">
        <v>41699.708333333336</v>
      </c>
      <c r="AK1719" s="1">
        <v>41669.333333333336</v>
      </c>
      <c r="AL1719" s="1">
        <v>41699.708333333336</v>
      </c>
      <c r="AM1719" s="1">
        <v>41772.333333333336</v>
      </c>
      <c r="AN1719" s="1">
        <v>41800.708333333336</v>
      </c>
      <c r="AP1719" t="s">
        <v>113</v>
      </c>
      <c r="AU1719" t="s">
        <v>4367</v>
      </c>
      <c r="AY1719" t="s">
        <v>106</v>
      </c>
      <c r="AZ1719">
        <v>0</v>
      </c>
      <c r="BA1719">
        <v>0</v>
      </c>
      <c r="BD1719" s="3">
        <v>41321.661111111112</v>
      </c>
      <c r="BE1719" s="3">
        <v>41321.663888888892</v>
      </c>
      <c r="BF1719" t="s">
        <v>115</v>
      </c>
      <c r="BG1719" t="s">
        <v>115</v>
      </c>
      <c r="BH1719">
        <v>8149</v>
      </c>
      <c r="BM1719">
        <v>43550</v>
      </c>
      <c r="BR1719" t="s">
        <v>116</v>
      </c>
      <c r="BS1719" t="s">
        <v>117</v>
      </c>
      <c r="BU1719">
        <v>1</v>
      </c>
      <c r="BV1719" t="s">
        <v>118</v>
      </c>
      <c r="BX1719" t="s">
        <v>119</v>
      </c>
      <c r="BY1719" t="s">
        <v>119</v>
      </c>
      <c r="BZ1719" t="s">
        <v>119</v>
      </c>
      <c r="CA1719">
        <v>1</v>
      </c>
      <c r="CC1719" t="s">
        <v>120</v>
      </c>
      <c r="CH1719">
        <v>540</v>
      </c>
      <c r="CI1719">
        <v>34920</v>
      </c>
      <c r="CJ1719" t="s">
        <v>106</v>
      </c>
      <c r="CK1719" t="s">
        <v>106</v>
      </c>
      <c r="CL1719">
        <v>20</v>
      </c>
      <c r="CM1719" t="s">
        <v>2867</v>
      </c>
      <c r="CO1719">
        <v>124560</v>
      </c>
      <c r="CQ1719">
        <v>0</v>
      </c>
      <c r="CR1719">
        <v>0</v>
      </c>
      <c r="CS1719">
        <v>0</v>
      </c>
      <c r="CY1719" t="s">
        <v>123</v>
      </c>
      <c r="CZ1719" t="s">
        <v>124</v>
      </c>
      <c r="DD1719" t="str" cm="1">
        <f t="array" ref="DD1719:DE1719">TEXT(_xlfn.SEQUENCE(1, DATEDIF(AG1719, AH1719, "m") + 1, AG1719, 30), "YYYY-APMM")</f>
        <v>2014-AP01</v>
      </c>
      <c r="DE1719" t="str">
        <v>2014-AP03</v>
      </c>
      <c r="DN1719">
        <f t="shared" si="52"/>
        <v>397.6</v>
      </c>
      <c r="DO1719" t="str">
        <f t="shared" si="53"/>
        <v>LABOR- SUBCONTRACTOR</v>
      </c>
    </row>
    <row r="1720" spans="1:119" x14ac:dyDescent="0.35">
      <c r="A1720" t="s">
        <v>105</v>
      </c>
      <c r="B1720">
        <v>501005</v>
      </c>
      <c r="C1720">
        <v>6359</v>
      </c>
      <c r="D1720">
        <v>124561</v>
      </c>
      <c r="E1720">
        <v>13662</v>
      </c>
      <c r="F1720">
        <v>0</v>
      </c>
      <c r="G1720" t="s">
        <v>106</v>
      </c>
      <c r="H1720" t="s">
        <v>106</v>
      </c>
      <c r="I1720" t="s">
        <v>106</v>
      </c>
      <c r="J1720" t="s">
        <v>107</v>
      </c>
      <c r="K1720" t="s">
        <v>108</v>
      </c>
      <c r="L1720" t="s">
        <v>109</v>
      </c>
      <c r="M1720" t="s">
        <v>110</v>
      </c>
      <c r="N1720" t="s">
        <v>4368</v>
      </c>
      <c r="O1720" t="s">
        <v>3045</v>
      </c>
      <c r="P1720">
        <v>8178</v>
      </c>
      <c r="Q1720">
        <v>176</v>
      </c>
      <c r="R1720">
        <v>0</v>
      </c>
      <c r="S1720">
        <v>200</v>
      </c>
      <c r="T1720">
        <v>0</v>
      </c>
      <c r="U1720">
        <v>1136</v>
      </c>
      <c r="V1720">
        <v>1136</v>
      </c>
      <c r="W1720">
        <v>200</v>
      </c>
      <c r="X1720">
        <v>0</v>
      </c>
      <c r="Y1720">
        <v>0</v>
      </c>
      <c r="Z1720">
        <v>0</v>
      </c>
      <c r="AD1720" s="1">
        <v>41778.333333333336</v>
      </c>
      <c r="AE1720" s="1">
        <v>41806.708333333336</v>
      </c>
      <c r="AG1720" s="1">
        <v>41752.333333333336</v>
      </c>
      <c r="AH1720" s="1">
        <v>41780.708333333336</v>
      </c>
      <c r="AI1720" s="1">
        <v>41752.333333333336</v>
      </c>
      <c r="AJ1720" s="1">
        <v>41780.708333333336</v>
      </c>
      <c r="AK1720" s="1">
        <v>41752.333333333336</v>
      </c>
      <c r="AL1720" s="1">
        <v>41780.708333333336</v>
      </c>
      <c r="AM1720" s="1">
        <v>41778.333333333336</v>
      </c>
      <c r="AN1720" s="1">
        <v>41806.708333333336</v>
      </c>
      <c r="AP1720" t="s">
        <v>113</v>
      </c>
      <c r="AU1720" t="s">
        <v>4369</v>
      </c>
      <c r="AY1720" t="s">
        <v>106</v>
      </c>
      <c r="AZ1720">
        <v>0</v>
      </c>
      <c r="BA1720">
        <v>0</v>
      </c>
      <c r="BD1720" s="3">
        <v>41321.661111111112</v>
      </c>
      <c r="BE1720" s="3">
        <v>41321.663888888892</v>
      </c>
      <c r="BF1720" t="s">
        <v>115</v>
      </c>
      <c r="BG1720" t="s">
        <v>115</v>
      </c>
      <c r="BH1720">
        <v>8149</v>
      </c>
      <c r="BM1720">
        <v>43550</v>
      </c>
      <c r="BR1720" t="s">
        <v>116</v>
      </c>
      <c r="BS1720" t="s">
        <v>117</v>
      </c>
      <c r="BU1720">
        <v>1</v>
      </c>
      <c r="BV1720" t="s">
        <v>118</v>
      </c>
      <c r="BX1720" t="s">
        <v>119</v>
      </c>
      <c r="BY1720" t="s">
        <v>119</v>
      </c>
      <c r="BZ1720" t="s">
        <v>119</v>
      </c>
      <c r="CA1720">
        <v>1</v>
      </c>
      <c r="CC1720" t="s">
        <v>120</v>
      </c>
      <c r="CH1720">
        <v>540</v>
      </c>
      <c r="CI1720">
        <v>34920</v>
      </c>
      <c r="CJ1720" t="s">
        <v>106</v>
      </c>
      <c r="CK1720" t="s">
        <v>106</v>
      </c>
      <c r="CL1720">
        <v>20</v>
      </c>
      <c r="CM1720" t="s">
        <v>2867</v>
      </c>
      <c r="CO1720">
        <v>124560</v>
      </c>
      <c r="CQ1720">
        <v>0</v>
      </c>
      <c r="CR1720">
        <v>0</v>
      </c>
      <c r="CS1720">
        <v>0</v>
      </c>
      <c r="CY1720" t="s">
        <v>123</v>
      </c>
      <c r="CZ1720" t="s">
        <v>124</v>
      </c>
      <c r="DD1720" t="str" cm="1">
        <f t="array" ref="DD1720">TEXT(_xlfn.SEQUENCE(1, DATEDIF(AG1720, AH1720, "m") + 1, AG1720, 30), "YYYY-APMM")</f>
        <v>2014-AP04</v>
      </c>
      <c r="DN1720">
        <f t="shared" si="52"/>
        <v>1136</v>
      </c>
      <c r="DO1720" t="str">
        <f t="shared" si="53"/>
        <v>LABOR- SUBCONTRACTOR</v>
      </c>
    </row>
    <row r="1721" spans="1:119" x14ac:dyDescent="0.35">
      <c r="A1721" t="s">
        <v>105</v>
      </c>
      <c r="B1721">
        <v>501006</v>
      </c>
      <c r="C1721">
        <v>6359</v>
      </c>
      <c r="D1721">
        <v>124562</v>
      </c>
      <c r="E1721">
        <v>13662</v>
      </c>
      <c r="F1721">
        <v>0</v>
      </c>
      <c r="G1721" t="s">
        <v>106</v>
      </c>
      <c r="H1721" t="s">
        <v>106</v>
      </c>
      <c r="I1721" t="s">
        <v>106</v>
      </c>
      <c r="J1721" t="s">
        <v>107</v>
      </c>
      <c r="K1721" t="s">
        <v>108</v>
      </c>
      <c r="L1721" t="s">
        <v>109</v>
      </c>
      <c r="M1721" t="s">
        <v>110</v>
      </c>
      <c r="N1721" t="s">
        <v>4370</v>
      </c>
      <c r="O1721" t="s">
        <v>3048</v>
      </c>
      <c r="P1721">
        <v>8178</v>
      </c>
      <c r="Q1721">
        <v>648</v>
      </c>
      <c r="R1721">
        <v>40</v>
      </c>
      <c r="S1721">
        <v>160</v>
      </c>
      <c r="T1721">
        <v>0</v>
      </c>
      <c r="U1721">
        <v>1886.4</v>
      </c>
      <c r="V1721">
        <v>1886.4</v>
      </c>
      <c r="W1721">
        <v>160</v>
      </c>
      <c r="X1721">
        <v>0</v>
      </c>
      <c r="Y1721">
        <v>0</v>
      </c>
      <c r="Z1721">
        <v>0</v>
      </c>
      <c r="AD1721" s="1">
        <v>41707.333333333336</v>
      </c>
      <c r="AE1721" s="1">
        <v>41729.708333333336</v>
      </c>
      <c r="AG1721" s="1">
        <v>41610.333333333336</v>
      </c>
      <c r="AH1721" s="1">
        <v>41633.708333333336</v>
      </c>
      <c r="AI1721" s="1">
        <v>41610.333333333336</v>
      </c>
      <c r="AJ1721" s="1">
        <v>41633.708333333336</v>
      </c>
      <c r="AK1721" s="1">
        <v>41610.333333333336</v>
      </c>
      <c r="AL1721" s="1">
        <v>41633.708333333336</v>
      </c>
      <c r="AM1721" s="1">
        <v>41707.333333333336</v>
      </c>
      <c r="AN1721" s="1">
        <v>41729.708333333336</v>
      </c>
      <c r="AP1721" t="s">
        <v>113</v>
      </c>
      <c r="AU1721" t="s">
        <v>4371</v>
      </c>
      <c r="AY1721" t="s">
        <v>106</v>
      </c>
      <c r="AZ1721">
        <v>0</v>
      </c>
      <c r="BA1721">
        <v>0</v>
      </c>
      <c r="BD1721" s="3">
        <v>41321.661111111112</v>
      </c>
      <c r="BE1721" s="3">
        <v>41321.663888888892</v>
      </c>
      <c r="BF1721" t="s">
        <v>115</v>
      </c>
      <c r="BG1721" t="s">
        <v>115</v>
      </c>
      <c r="BH1721">
        <v>8149</v>
      </c>
      <c r="BM1721">
        <v>43550</v>
      </c>
      <c r="BR1721" t="s">
        <v>116</v>
      </c>
      <c r="BS1721" t="s">
        <v>117</v>
      </c>
      <c r="BU1721">
        <v>1</v>
      </c>
      <c r="BV1721" t="s">
        <v>118</v>
      </c>
      <c r="BX1721" t="s">
        <v>119</v>
      </c>
      <c r="BY1721" t="s">
        <v>119</v>
      </c>
      <c r="BZ1721" t="s">
        <v>119</v>
      </c>
      <c r="CA1721">
        <v>1</v>
      </c>
      <c r="CC1721" t="s">
        <v>120</v>
      </c>
      <c r="CH1721">
        <v>540</v>
      </c>
      <c r="CI1721">
        <v>34900</v>
      </c>
      <c r="CJ1721" t="s">
        <v>106</v>
      </c>
      <c r="CK1721" t="s">
        <v>106</v>
      </c>
      <c r="CL1721">
        <v>10</v>
      </c>
      <c r="CM1721" t="s">
        <v>2889</v>
      </c>
      <c r="CO1721">
        <v>124560</v>
      </c>
      <c r="CQ1721">
        <v>0</v>
      </c>
      <c r="CR1721">
        <v>0</v>
      </c>
      <c r="CS1721">
        <v>0</v>
      </c>
      <c r="CY1721" t="s">
        <v>123</v>
      </c>
      <c r="CZ1721" t="s">
        <v>124</v>
      </c>
      <c r="DD1721" t="str" cm="1">
        <f t="array" ref="DD1721">TEXT(_xlfn.SEQUENCE(1, DATEDIF(AG1721, AH1721, "m") + 1, AG1721, 30), "YYYY-APMM")</f>
        <v>2013-AP12</v>
      </c>
      <c r="DN1721">
        <f t="shared" si="52"/>
        <v>1886.4</v>
      </c>
      <c r="DO1721" t="str">
        <f t="shared" si="53"/>
        <v>LABOR- SUBCONTRACTOR</v>
      </c>
    </row>
    <row r="1722" spans="1:119" x14ac:dyDescent="0.35">
      <c r="A1722" t="s">
        <v>105</v>
      </c>
      <c r="B1722">
        <v>501007</v>
      </c>
      <c r="C1722">
        <v>6359</v>
      </c>
      <c r="D1722">
        <v>124562</v>
      </c>
      <c r="E1722">
        <v>13662</v>
      </c>
      <c r="F1722">
        <v>0</v>
      </c>
      <c r="G1722" t="s">
        <v>106</v>
      </c>
      <c r="H1722" t="s">
        <v>106</v>
      </c>
      <c r="I1722" t="s">
        <v>106</v>
      </c>
      <c r="J1722" t="s">
        <v>107</v>
      </c>
      <c r="K1722" t="s">
        <v>108</v>
      </c>
      <c r="L1722" t="s">
        <v>109</v>
      </c>
      <c r="M1722" t="s">
        <v>110</v>
      </c>
      <c r="N1722" t="s">
        <v>4372</v>
      </c>
      <c r="O1722" t="s">
        <v>3051</v>
      </c>
      <c r="P1722">
        <v>8178</v>
      </c>
      <c r="Q1722">
        <v>552</v>
      </c>
      <c r="R1722">
        <v>0</v>
      </c>
      <c r="S1722">
        <v>200</v>
      </c>
      <c r="T1722">
        <v>0</v>
      </c>
      <c r="U1722">
        <v>296</v>
      </c>
      <c r="V1722">
        <v>296</v>
      </c>
      <c r="W1722">
        <v>200</v>
      </c>
      <c r="X1722">
        <v>0</v>
      </c>
      <c r="Y1722">
        <v>0</v>
      </c>
      <c r="Z1722">
        <v>0</v>
      </c>
      <c r="AD1722" s="1">
        <v>41745.333333333336</v>
      </c>
      <c r="AE1722" s="1">
        <v>41773.708333333336</v>
      </c>
      <c r="AG1722" s="1">
        <v>41664.333333333336</v>
      </c>
      <c r="AH1722" s="1">
        <v>41693.708333333336</v>
      </c>
      <c r="AI1722" s="1">
        <v>41664.333333333336</v>
      </c>
      <c r="AJ1722" s="1">
        <v>41693.708333333336</v>
      </c>
      <c r="AK1722" s="1">
        <v>41664.333333333336</v>
      </c>
      <c r="AL1722" s="1">
        <v>41693.708333333336</v>
      </c>
      <c r="AM1722" s="1">
        <v>41745.333333333336</v>
      </c>
      <c r="AN1722" s="1">
        <v>41773.708333333336</v>
      </c>
      <c r="AP1722" t="s">
        <v>113</v>
      </c>
      <c r="AU1722" t="s">
        <v>4373</v>
      </c>
      <c r="AY1722" t="s">
        <v>106</v>
      </c>
      <c r="AZ1722">
        <v>0</v>
      </c>
      <c r="BA1722">
        <v>0</v>
      </c>
      <c r="BD1722" s="3">
        <v>41321.661111111112</v>
      </c>
      <c r="BE1722" s="3">
        <v>41321.663888888892</v>
      </c>
      <c r="BF1722" t="s">
        <v>115</v>
      </c>
      <c r="BG1722" t="s">
        <v>115</v>
      </c>
      <c r="BH1722">
        <v>8149</v>
      </c>
      <c r="BM1722">
        <v>43550</v>
      </c>
      <c r="BR1722" t="s">
        <v>116</v>
      </c>
      <c r="BS1722" t="s">
        <v>117</v>
      </c>
      <c r="BU1722">
        <v>1</v>
      </c>
      <c r="BV1722" t="s">
        <v>118</v>
      </c>
      <c r="BX1722" t="s">
        <v>119</v>
      </c>
      <c r="BY1722" t="s">
        <v>119</v>
      </c>
      <c r="BZ1722" t="s">
        <v>119</v>
      </c>
      <c r="CA1722">
        <v>1</v>
      </c>
      <c r="CC1722" t="s">
        <v>120</v>
      </c>
      <c r="CH1722">
        <v>540</v>
      </c>
      <c r="CI1722">
        <v>34900</v>
      </c>
      <c r="CJ1722" t="s">
        <v>106</v>
      </c>
      <c r="CK1722" t="s">
        <v>106</v>
      </c>
      <c r="CL1722">
        <v>10</v>
      </c>
      <c r="CM1722" t="s">
        <v>2889</v>
      </c>
      <c r="CO1722">
        <v>124560</v>
      </c>
      <c r="CQ1722">
        <v>0</v>
      </c>
      <c r="CR1722">
        <v>0</v>
      </c>
      <c r="CS1722">
        <v>0</v>
      </c>
      <c r="CY1722" t="s">
        <v>123</v>
      </c>
      <c r="CZ1722" t="s">
        <v>124</v>
      </c>
      <c r="DD1722" t="str" cm="1">
        <f t="array" ref="DD1722">TEXT(_xlfn.SEQUENCE(1, DATEDIF(AG1722, AH1722, "m") + 1, AG1722, 30), "YYYY-APMM")</f>
        <v>2014-AP01</v>
      </c>
      <c r="DN1722">
        <f t="shared" si="52"/>
        <v>296</v>
      </c>
      <c r="DO1722" t="str">
        <f t="shared" si="53"/>
        <v>LABOR- SUBCONTRACTOR</v>
      </c>
    </row>
    <row r="1723" spans="1:119" x14ac:dyDescent="0.35">
      <c r="A1723" t="s">
        <v>105</v>
      </c>
      <c r="B1723">
        <v>501008</v>
      </c>
      <c r="C1723">
        <v>6359</v>
      </c>
      <c r="D1723">
        <v>124562</v>
      </c>
      <c r="E1723">
        <v>13662</v>
      </c>
      <c r="F1723">
        <v>0</v>
      </c>
      <c r="G1723" t="s">
        <v>106</v>
      </c>
      <c r="H1723" t="s">
        <v>106</v>
      </c>
      <c r="I1723" t="s">
        <v>106</v>
      </c>
      <c r="J1723" t="s">
        <v>107</v>
      </c>
      <c r="K1723" t="s">
        <v>108</v>
      </c>
      <c r="L1723" t="s">
        <v>109</v>
      </c>
      <c r="M1723" t="s">
        <v>110</v>
      </c>
      <c r="N1723" t="s">
        <v>4374</v>
      </c>
      <c r="O1723" t="s">
        <v>3054</v>
      </c>
      <c r="P1723">
        <v>8178</v>
      </c>
      <c r="Q1723">
        <v>552</v>
      </c>
      <c r="R1723">
        <v>40</v>
      </c>
      <c r="S1723">
        <v>160</v>
      </c>
      <c r="T1723">
        <v>0</v>
      </c>
      <c r="U1723">
        <v>568</v>
      </c>
      <c r="V1723">
        <v>568</v>
      </c>
      <c r="W1723">
        <v>160</v>
      </c>
      <c r="X1723">
        <v>0</v>
      </c>
      <c r="Y1723">
        <v>0</v>
      </c>
      <c r="Z1723">
        <v>0</v>
      </c>
      <c r="AD1723" s="1">
        <v>41766.333333333336</v>
      </c>
      <c r="AE1723" s="1">
        <v>41788.708333333336</v>
      </c>
      <c r="AG1723" s="1">
        <v>41686.333333333336</v>
      </c>
      <c r="AH1723" s="1">
        <v>41708.708333333336</v>
      </c>
      <c r="AI1723" s="1">
        <v>41686.333333333336</v>
      </c>
      <c r="AJ1723" s="1">
        <v>41708.708333333336</v>
      </c>
      <c r="AK1723" s="1">
        <v>41686.333333333336</v>
      </c>
      <c r="AL1723" s="1">
        <v>41708.708333333336</v>
      </c>
      <c r="AM1723" s="1">
        <v>41766.333333333336</v>
      </c>
      <c r="AN1723" s="1">
        <v>41788.708333333336</v>
      </c>
      <c r="AP1723" t="s">
        <v>113</v>
      </c>
      <c r="AU1723" t="s">
        <v>4375</v>
      </c>
      <c r="AY1723" t="s">
        <v>106</v>
      </c>
      <c r="AZ1723">
        <v>0</v>
      </c>
      <c r="BA1723">
        <v>0</v>
      </c>
      <c r="BD1723" s="3">
        <v>41321.661111111112</v>
      </c>
      <c r="BE1723" s="3">
        <v>41321.663888888892</v>
      </c>
      <c r="BF1723" t="s">
        <v>115</v>
      </c>
      <c r="BG1723" t="s">
        <v>115</v>
      </c>
      <c r="BH1723">
        <v>8149</v>
      </c>
      <c r="BM1723">
        <v>43550</v>
      </c>
      <c r="BR1723" t="s">
        <v>116</v>
      </c>
      <c r="BS1723" t="s">
        <v>117</v>
      </c>
      <c r="BU1723">
        <v>1</v>
      </c>
      <c r="BV1723" t="s">
        <v>118</v>
      </c>
      <c r="BX1723" t="s">
        <v>119</v>
      </c>
      <c r="BY1723" t="s">
        <v>119</v>
      </c>
      <c r="BZ1723" t="s">
        <v>119</v>
      </c>
      <c r="CA1723">
        <v>1</v>
      </c>
      <c r="CC1723" t="s">
        <v>120</v>
      </c>
      <c r="CH1723">
        <v>540</v>
      </c>
      <c r="CI1723">
        <v>34900</v>
      </c>
      <c r="CJ1723" t="s">
        <v>106</v>
      </c>
      <c r="CK1723" t="s">
        <v>106</v>
      </c>
      <c r="CL1723">
        <v>10</v>
      </c>
      <c r="CM1723" t="s">
        <v>2889</v>
      </c>
      <c r="CO1723">
        <v>124560</v>
      </c>
      <c r="CQ1723">
        <v>0</v>
      </c>
      <c r="CR1723">
        <v>0</v>
      </c>
      <c r="CS1723">
        <v>0</v>
      </c>
      <c r="CY1723" t="s">
        <v>123</v>
      </c>
      <c r="CZ1723" t="s">
        <v>124</v>
      </c>
      <c r="DD1723" t="str" cm="1">
        <f t="array" ref="DD1723">TEXT(_xlfn.SEQUENCE(1, DATEDIF(AG1723, AH1723, "m") + 1, AG1723, 30), "YYYY-APMM")</f>
        <v>2014-AP02</v>
      </c>
      <c r="DN1723">
        <f t="shared" si="52"/>
        <v>568</v>
      </c>
      <c r="DO1723" t="str">
        <f t="shared" si="53"/>
        <v>LABOR- SUBCONTRACTOR</v>
      </c>
    </row>
    <row r="1724" spans="1:119" x14ac:dyDescent="0.35">
      <c r="A1724" t="s">
        <v>105</v>
      </c>
      <c r="B1724">
        <v>501009</v>
      </c>
      <c r="C1724">
        <v>6359</v>
      </c>
      <c r="D1724">
        <v>124563</v>
      </c>
      <c r="E1724">
        <v>13662</v>
      </c>
      <c r="F1724">
        <v>0</v>
      </c>
      <c r="G1724" t="s">
        <v>106</v>
      </c>
      <c r="H1724" t="s">
        <v>106</v>
      </c>
      <c r="I1724" t="s">
        <v>106</v>
      </c>
      <c r="J1724" t="s">
        <v>107</v>
      </c>
      <c r="K1724" t="s">
        <v>108</v>
      </c>
      <c r="L1724" t="s">
        <v>109</v>
      </c>
      <c r="M1724" t="s">
        <v>110</v>
      </c>
      <c r="N1724" t="s">
        <v>4376</v>
      </c>
      <c r="O1724" t="s">
        <v>3048</v>
      </c>
      <c r="P1724">
        <v>8178</v>
      </c>
      <c r="Q1724">
        <v>368</v>
      </c>
      <c r="R1724">
        <v>0</v>
      </c>
      <c r="S1724">
        <v>160</v>
      </c>
      <c r="T1724">
        <v>0</v>
      </c>
      <c r="U1724">
        <v>1886.4</v>
      </c>
      <c r="V1724">
        <v>1886.4</v>
      </c>
      <c r="W1724">
        <v>160</v>
      </c>
      <c r="X1724">
        <v>0</v>
      </c>
      <c r="Y1724">
        <v>0</v>
      </c>
      <c r="Z1724">
        <v>0</v>
      </c>
      <c r="AD1724" s="1">
        <v>41713.333333333336</v>
      </c>
      <c r="AE1724" s="1">
        <v>41735.708333333336</v>
      </c>
      <c r="AG1724" s="1">
        <v>41658.333333333336</v>
      </c>
      <c r="AH1724" s="1">
        <v>41680.708333333336</v>
      </c>
      <c r="AI1724" s="1">
        <v>41658.333333333336</v>
      </c>
      <c r="AJ1724" s="1">
        <v>41680.708333333336</v>
      </c>
      <c r="AK1724" s="1">
        <v>41658.333333333336</v>
      </c>
      <c r="AL1724" s="1">
        <v>41680.708333333336</v>
      </c>
      <c r="AM1724" s="1">
        <v>41713.333333333336</v>
      </c>
      <c r="AN1724" s="1">
        <v>41735.708333333336</v>
      </c>
      <c r="AP1724" t="s">
        <v>113</v>
      </c>
      <c r="AU1724" t="s">
        <v>4377</v>
      </c>
      <c r="AY1724" t="s">
        <v>106</v>
      </c>
      <c r="AZ1724">
        <v>0</v>
      </c>
      <c r="BA1724">
        <v>0</v>
      </c>
      <c r="BD1724" s="3">
        <v>41321.661111111112</v>
      </c>
      <c r="BE1724" s="3">
        <v>41321.663888888892</v>
      </c>
      <c r="BF1724" t="s">
        <v>115</v>
      </c>
      <c r="BG1724" t="s">
        <v>115</v>
      </c>
      <c r="BH1724">
        <v>8149</v>
      </c>
      <c r="BM1724">
        <v>43550</v>
      </c>
      <c r="BR1724" t="s">
        <v>116</v>
      </c>
      <c r="BS1724" t="s">
        <v>117</v>
      </c>
      <c r="BU1724">
        <v>1</v>
      </c>
      <c r="BV1724" t="s">
        <v>118</v>
      </c>
      <c r="BX1724" t="s">
        <v>119</v>
      </c>
      <c r="BY1724" t="s">
        <v>119</v>
      </c>
      <c r="BZ1724" t="s">
        <v>119</v>
      </c>
      <c r="CA1724">
        <v>1</v>
      </c>
      <c r="CC1724" t="s">
        <v>120</v>
      </c>
      <c r="CH1724">
        <v>540</v>
      </c>
      <c r="CI1724">
        <v>34910</v>
      </c>
      <c r="CJ1724" t="s">
        <v>106</v>
      </c>
      <c r="CK1724" t="s">
        <v>106</v>
      </c>
      <c r="CL1724">
        <v>15</v>
      </c>
      <c r="CM1724" t="s">
        <v>2963</v>
      </c>
      <c r="CO1724">
        <v>124560</v>
      </c>
      <c r="CQ1724">
        <v>0</v>
      </c>
      <c r="CR1724">
        <v>0</v>
      </c>
      <c r="CS1724">
        <v>0</v>
      </c>
      <c r="CY1724" t="s">
        <v>123</v>
      </c>
      <c r="CZ1724" t="s">
        <v>124</v>
      </c>
      <c r="DD1724" t="str" cm="1">
        <f t="array" ref="DD1724">TEXT(_xlfn.SEQUENCE(1, DATEDIF(AG1724, AH1724, "m") + 1, AG1724, 30), "YYYY-APMM")</f>
        <v>2014-AP01</v>
      </c>
      <c r="DN1724">
        <f t="shared" si="52"/>
        <v>1886.4</v>
      </c>
      <c r="DO1724" t="str">
        <f t="shared" si="53"/>
        <v>LABOR- SUBCONTRACTOR</v>
      </c>
    </row>
    <row r="1725" spans="1:119" x14ac:dyDescent="0.35">
      <c r="A1725" t="s">
        <v>105</v>
      </c>
      <c r="B1725">
        <v>501010</v>
      </c>
      <c r="C1725">
        <v>6359</v>
      </c>
      <c r="D1725">
        <v>124563</v>
      </c>
      <c r="E1725">
        <v>13662</v>
      </c>
      <c r="F1725">
        <v>0</v>
      </c>
      <c r="G1725" t="s">
        <v>106</v>
      </c>
      <c r="H1725" t="s">
        <v>106</v>
      </c>
      <c r="I1725" t="s">
        <v>106</v>
      </c>
      <c r="J1725" t="s">
        <v>107</v>
      </c>
      <c r="K1725" t="s">
        <v>108</v>
      </c>
      <c r="L1725" t="s">
        <v>109</v>
      </c>
      <c r="M1725" t="s">
        <v>110</v>
      </c>
      <c r="N1725" t="s">
        <v>4378</v>
      </c>
      <c r="O1725" t="s">
        <v>3051</v>
      </c>
      <c r="P1725">
        <v>8178</v>
      </c>
      <c r="Q1725">
        <v>136</v>
      </c>
      <c r="R1725">
        <v>0</v>
      </c>
      <c r="S1725">
        <v>200</v>
      </c>
      <c r="T1725">
        <v>0</v>
      </c>
      <c r="U1725">
        <v>182.4</v>
      </c>
      <c r="V1725">
        <v>182.4</v>
      </c>
      <c r="W1725">
        <v>200</v>
      </c>
      <c r="X1725">
        <v>0</v>
      </c>
      <c r="Y1725">
        <v>0</v>
      </c>
      <c r="Z1725">
        <v>0</v>
      </c>
      <c r="AD1725" s="1">
        <v>41745.333333333336</v>
      </c>
      <c r="AE1725" s="1">
        <v>41773.708333333336</v>
      </c>
      <c r="AG1725" s="1">
        <v>41725.333333333336</v>
      </c>
      <c r="AH1725" s="1">
        <v>41753.708333333336</v>
      </c>
      <c r="AI1725" s="1">
        <v>41725.333333333336</v>
      </c>
      <c r="AJ1725" s="1">
        <v>41753.708333333336</v>
      </c>
      <c r="AK1725" s="1">
        <v>41725.333333333336</v>
      </c>
      <c r="AL1725" s="1">
        <v>41753.708333333336</v>
      </c>
      <c r="AM1725" s="1">
        <v>41745.333333333336</v>
      </c>
      <c r="AN1725" s="1">
        <v>41773.708333333336</v>
      </c>
      <c r="AP1725" t="s">
        <v>113</v>
      </c>
      <c r="AU1725" t="s">
        <v>4379</v>
      </c>
      <c r="AY1725" t="s">
        <v>106</v>
      </c>
      <c r="AZ1725">
        <v>0</v>
      </c>
      <c r="BA1725">
        <v>0</v>
      </c>
      <c r="BD1725" s="3">
        <v>41321.661111111112</v>
      </c>
      <c r="BE1725" s="3">
        <v>41321.663888888892</v>
      </c>
      <c r="BF1725" t="s">
        <v>115</v>
      </c>
      <c r="BG1725" t="s">
        <v>115</v>
      </c>
      <c r="BH1725">
        <v>8149</v>
      </c>
      <c r="BM1725">
        <v>43550</v>
      </c>
      <c r="BR1725" t="s">
        <v>116</v>
      </c>
      <c r="BS1725" t="s">
        <v>117</v>
      </c>
      <c r="BU1725">
        <v>1</v>
      </c>
      <c r="BV1725" t="s">
        <v>118</v>
      </c>
      <c r="BX1725" t="s">
        <v>119</v>
      </c>
      <c r="BY1725" t="s">
        <v>119</v>
      </c>
      <c r="BZ1725" t="s">
        <v>119</v>
      </c>
      <c r="CA1725">
        <v>1</v>
      </c>
      <c r="CC1725" t="s">
        <v>120</v>
      </c>
      <c r="CH1725">
        <v>540</v>
      </c>
      <c r="CI1725">
        <v>34910</v>
      </c>
      <c r="CJ1725" t="s">
        <v>106</v>
      </c>
      <c r="CK1725" t="s">
        <v>106</v>
      </c>
      <c r="CL1725">
        <v>15</v>
      </c>
      <c r="CM1725" t="s">
        <v>2963</v>
      </c>
      <c r="CO1725">
        <v>124560</v>
      </c>
      <c r="CQ1725">
        <v>0</v>
      </c>
      <c r="CR1725">
        <v>0</v>
      </c>
      <c r="CS1725">
        <v>0</v>
      </c>
      <c r="CY1725" t="s">
        <v>123</v>
      </c>
      <c r="CZ1725" t="s">
        <v>124</v>
      </c>
      <c r="DD1725" t="str" cm="1">
        <f t="array" ref="DD1725">TEXT(_xlfn.SEQUENCE(1, DATEDIF(AG1725, AH1725, "m") + 1, AG1725, 30), "YYYY-APMM")</f>
        <v>2014-AP03</v>
      </c>
      <c r="DN1725">
        <f t="shared" si="52"/>
        <v>182.4</v>
      </c>
      <c r="DO1725" t="str">
        <f t="shared" si="53"/>
        <v>LABOR- SUBCONTRACTOR</v>
      </c>
    </row>
    <row r="1726" spans="1:119" x14ac:dyDescent="0.35">
      <c r="A1726" t="s">
        <v>105</v>
      </c>
      <c r="B1726">
        <v>501011</v>
      </c>
      <c r="C1726">
        <v>6359</v>
      </c>
      <c r="D1726">
        <v>124563</v>
      </c>
      <c r="E1726">
        <v>13662</v>
      </c>
      <c r="F1726">
        <v>0</v>
      </c>
      <c r="G1726" t="s">
        <v>106</v>
      </c>
      <c r="H1726" t="s">
        <v>106</v>
      </c>
      <c r="I1726" t="s">
        <v>106</v>
      </c>
      <c r="J1726" t="s">
        <v>107</v>
      </c>
      <c r="K1726" t="s">
        <v>108</v>
      </c>
      <c r="L1726" t="s">
        <v>109</v>
      </c>
      <c r="M1726" t="s">
        <v>110</v>
      </c>
      <c r="N1726" t="s">
        <v>4380</v>
      </c>
      <c r="O1726" t="s">
        <v>3054</v>
      </c>
      <c r="P1726">
        <v>8178</v>
      </c>
      <c r="Q1726">
        <v>136</v>
      </c>
      <c r="R1726">
        <v>0</v>
      </c>
      <c r="S1726">
        <v>160</v>
      </c>
      <c r="T1726">
        <v>0</v>
      </c>
      <c r="U1726">
        <v>568</v>
      </c>
      <c r="V1726">
        <v>568</v>
      </c>
      <c r="W1726">
        <v>160</v>
      </c>
      <c r="X1726">
        <v>0</v>
      </c>
      <c r="Y1726">
        <v>0</v>
      </c>
      <c r="Z1726">
        <v>0</v>
      </c>
      <c r="AD1726" s="1">
        <v>41766.333333333336</v>
      </c>
      <c r="AE1726" s="1">
        <v>41788.708333333336</v>
      </c>
      <c r="AG1726" s="1">
        <v>41746.333333333336</v>
      </c>
      <c r="AH1726" s="1">
        <v>41769.708333333336</v>
      </c>
      <c r="AI1726" s="1">
        <v>41746.333333333336</v>
      </c>
      <c r="AJ1726" s="1">
        <v>41769.708333333336</v>
      </c>
      <c r="AK1726" s="1">
        <v>41746.333333333336</v>
      </c>
      <c r="AL1726" s="1">
        <v>41769.708333333336</v>
      </c>
      <c r="AM1726" s="1">
        <v>41766.333333333336</v>
      </c>
      <c r="AN1726" s="1">
        <v>41788.708333333336</v>
      </c>
      <c r="AP1726" t="s">
        <v>113</v>
      </c>
      <c r="AU1726" t="s">
        <v>4381</v>
      </c>
      <c r="AY1726" t="s">
        <v>106</v>
      </c>
      <c r="AZ1726">
        <v>0</v>
      </c>
      <c r="BA1726">
        <v>0</v>
      </c>
      <c r="BD1726" s="3">
        <v>41321.661111111112</v>
      </c>
      <c r="BE1726" s="3">
        <v>41321.663888888892</v>
      </c>
      <c r="BF1726" t="s">
        <v>115</v>
      </c>
      <c r="BG1726" t="s">
        <v>115</v>
      </c>
      <c r="BH1726">
        <v>8149</v>
      </c>
      <c r="BM1726">
        <v>43550</v>
      </c>
      <c r="BR1726" t="s">
        <v>116</v>
      </c>
      <c r="BS1726" t="s">
        <v>117</v>
      </c>
      <c r="BU1726">
        <v>1</v>
      </c>
      <c r="BV1726" t="s">
        <v>118</v>
      </c>
      <c r="BX1726" t="s">
        <v>119</v>
      </c>
      <c r="BY1726" t="s">
        <v>119</v>
      </c>
      <c r="BZ1726" t="s">
        <v>119</v>
      </c>
      <c r="CA1726">
        <v>1</v>
      </c>
      <c r="CC1726" t="s">
        <v>120</v>
      </c>
      <c r="CH1726">
        <v>540</v>
      </c>
      <c r="CI1726">
        <v>34910</v>
      </c>
      <c r="CJ1726" t="s">
        <v>106</v>
      </c>
      <c r="CK1726" t="s">
        <v>106</v>
      </c>
      <c r="CL1726">
        <v>15</v>
      </c>
      <c r="CM1726" t="s">
        <v>2963</v>
      </c>
      <c r="CO1726">
        <v>124560</v>
      </c>
      <c r="CQ1726">
        <v>0</v>
      </c>
      <c r="CR1726">
        <v>0</v>
      </c>
      <c r="CS1726">
        <v>0</v>
      </c>
      <c r="CY1726" t="s">
        <v>123</v>
      </c>
      <c r="CZ1726" t="s">
        <v>124</v>
      </c>
      <c r="DD1726" t="str" cm="1">
        <f t="array" ref="DD1726">TEXT(_xlfn.SEQUENCE(1, DATEDIF(AG1726, AH1726, "m") + 1, AG1726, 30), "YYYY-APMM")</f>
        <v>2014-AP04</v>
      </c>
      <c r="DN1726">
        <f t="shared" si="52"/>
        <v>568</v>
      </c>
      <c r="DO1726" t="str">
        <f t="shared" si="53"/>
        <v>LABOR- SUBCONTRACTOR</v>
      </c>
    </row>
    <row r="1727" spans="1:119" x14ac:dyDescent="0.35">
      <c r="A1727" t="s">
        <v>105</v>
      </c>
      <c r="B1727">
        <v>501012</v>
      </c>
      <c r="C1727">
        <v>6359</v>
      </c>
      <c r="D1727">
        <v>124565</v>
      </c>
      <c r="E1727">
        <v>13662</v>
      </c>
      <c r="F1727">
        <v>0</v>
      </c>
      <c r="G1727" t="s">
        <v>106</v>
      </c>
      <c r="H1727" t="s">
        <v>106</v>
      </c>
      <c r="I1727" t="s">
        <v>106</v>
      </c>
      <c r="J1727" t="s">
        <v>107</v>
      </c>
      <c r="K1727" t="s">
        <v>108</v>
      </c>
      <c r="L1727" t="s">
        <v>109</v>
      </c>
      <c r="M1727" t="s">
        <v>110</v>
      </c>
      <c r="N1727" t="s">
        <v>4382</v>
      </c>
      <c r="O1727" t="s">
        <v>3017</v>
      </c>
      <c r="P1727">
        <v>8178</v>
      </c>
      <c r="Q1727">
        <v>360</v>
      </c>
      <c r="R1727">
        <v>0</v>
      </c>
      <c r="S1727">
        <v>200</v>
      </c>
      <c r="T1727">
        <v>0</v>
      </c>
      <c r="U1727">
        <v>4569.6000000000004</v>
      </c>
      <c r="V1727">
        <v>4569.6000000000004</v>
      </c>
      <c r="W1727">
        <v>200</v>
      </c>
      <c r="X1727">
        <v>0</v>
      </c>
      <c r="Y1727">
        <v>0</v>
      </c>
      <c r="Z1727">
        <v>0</v>
      </c>
      <c r="AD1727" s="1">
        <v>41778.333333333336</v>
      </c>
      <c r="AE1727" s="1">
        <v>41806.708333333336</v>
      </c>
      <c r="AG1727" s="1">
        <v>41725.333333333336</v>
      </c>
      <c r="AH1727" s="1">
        <v>41753.708333333336</v>
      </c>
      <c r="AI1727" s="1">
        <v>41725.333333333336</v>
      </c>
      <c r="AJ1727" s="1">
        <v>41753.708333333336</v>
      </c>
      <c r="AK1727" s="1">
        <v>41725.333333333336</v>
      </c>
      <c r="AL1727" s="1">
        <v>41753.708333333336</v>
      </c>
      <c r="AM1727" s="1">
        <v>41778.333333333336</v>
      </c>
      <c r="AN1727" s="1">
        <v>41806.708333333336</v>
      </c>
      <c r="AP1727" t="s">
        <v>113</v>
      </c>
      <c r="AU1727" t="s">
        <v>4383</v>
      </c>
      <c r="AY1727" t="s">
        <v>106</v>
      </c>
      <c r="AZ1727">
        <v>0</v>
      </c>
      <c r="BA1727">
        <v>0</v>
      </c>
      <c r="BD1727" s="3">
        <v>41321.661111111112</v>
      </c>
      <c r="BE1727" s="3">
        <v>41321.663888888892</v>
      </c>
      <c r="BF1727" t="s">
        <v>115</v>
      </c>
      <c r="BG1727" t="s">
        <v>115</v>
      </c>
      <c r="BH1727">
        <v>8149</v>
      </c>
      <c r="BM1727">
        <v>43550</v>
      </c>
      <c r="BR1727" t="s">
        <v>116</v>
      </c>
      <c r="BS1727" t="s">
        <v>117</v>
      </c>
      <c r="BU1727">
        <v>1</v>
      </c>
      <c r="BV1727" t="s">
        <v>118</v>
      </c>
      <c r="BX1727" t="s">
        <v>119</v>
      </c>
      <c r="BY1727" t="s">
        <v>119</v>
      </c>
      <c r="BZ1727" t="s">
        <v>119</v>
      </c>
      <c r="CA1727">
        <v>1</v>
      </c>
      <c r="CC1727" t="s">
        <v>120</v>
      </c>
      <c r="CH1727">
        <v>540</v>
      </c>
      <c r="CI1727">
        <v>34830</v>
      </c>
      <c r="CJ1727" t="s">
        <v>106</v>
      </c>
      <c r="CK1727" t="s">
        <v>106</v>
      </c>
      <c r="CL1727">
        <v>15</v>
      </c>
      <c r="CM1727" t="s">
        <v>2963</v>
      </c>
      <c r="CO1727">
        <v>124564</v>
      </c>
      <c r="CQ1727">
        <v>0</v>
      </c>
      <c r="CR1727">
        <v>0</v>
      </c>
      <c r="CS1727">
        <v>0</v>
      </c>
      <c r="CY1727" t="s">
        <v>123</v>
      </c>
      <c r="CZ1727" t="s">
        <v>124</v>
      </c>
      <c r="DD1727" t="str" cm="1">
        <f t="array" ref="DD1727">TEXT(_xlfn.SEQUENCE(1, DATEDIF(AG1727, AH1727, "m") + 1, AG1727, 30), "YYYY-APMM")</f>
        <v>2014-AP03</v>
      </c>
      <c r="DN1727">
        <f t="shared" si="52"/>
        <v>4569.6000000000004</v>
      </c>
      <c r="DO1727" t="str">
        <f t="shared" si="53"/>
        <v>LABOR- SUBCONTRACTOR</v>
      </c>
    </row>
    <row r="1728" spans="1:119" x14ac:dyDescent="0.35">
      <c r="A1728" t="s">
        <v>105</v>
      </c>
      <c r="B1728">
        <v>501013</v>
      </c>
      <c r="C1728">
        <v>6359</v>
      </c>
      <c r="D1728">
        <v>124565</v>
      </c>
      <c r="E1728">
        <v>13662</v>
      </c>
      <c r="F1728">
        <v>0</v>
      </c>
      <c r="G1728" t="s">
        <v>106</v>
      </c>
      <c r="H1728" t="s">
        <v>106</v>
      </c>
      <c r="I1728" t="s">
        <v>106</v>
      </c>
      <c r="J1728" t="s">
        <v>107</v>
      </c>
      <c r="K1728" t="s">
        <v>108</v>
      </c>
      <c r="L1728" t="s">
        <v>109</v>
      </c>
      <c r="M1728" t="s">
        <v>110</v>
      </c>
      <c r="N1728" t="s">
        <v>4384</v>
      </c>
      <c r="O1728" t="s">
        <v>3020</v>
      </c>
      <c r="P1728">
        <v>8178</v>
      </c>
      <c r="Q1728">
        <v>200</v>
      </c>
      <c r="R1728">
        <v>176</v>
      </c>
      <c r="S1728">
        <v>200</v>
      </c>
      <c r="T1728">
        <v>0</v>
      </c>
      <c r="U1728">
        <v>1422.4</v>
      </c>
      <c r="V1728">
        <v>1422.4</v>
      </c>
      <c r="W1728">
        <v>200</v>
      </c>
      <c r="X1728">
        <v>0</v>
      </c>
      <c r="Y1728">
        <v>0</v>
      </c>
      <c r="Z1728">
        <v>0</v>
      </c>
      <c r="AD1728" s="1">
        <v>41752.333333333336</v>
      </c>
      <c r="AE1728" s="1">
        <v>41780.708333333336</v>
      </c>
      <c r="AG1728" s="1">
        <v>41723.333333333336</v>
      </c>
      <c r="AH1728" s="1">
        <v>41751.708333333336</v>
      </c>
      <c r="AI1728" s="1">
        <v>41723.333333333336</v>
      </c>
      <c r="AJ1728" s="1">
        <v>41751.708333333336</v>
      </c>
      <c r="AK1728" s="1">
        <v>41723.333333333336</v>
      </c>
      <c r="AL1728" s="1">
        <v>41751.708333333336</v>
      </c>
      <c r="AM1728" s="1">
        <v>41752.333333333336</v>
      </c>
      <c r="AN1728" s="1">
        <v>41780.708333333336</v>
      </c>
      <c r="AP1728" t="s">
        <v>113</v>
      </c>
      <c r="AU1728" t="s">
        <v>4385</v>
      </c>
      <c r="AY1728" t="s">
        <v>106</v>
      </c>
      <c r="AZ1728">
        <v>0</v>
      </c>
      <c r="BA1728">
        <v>0</v>
      </c>
      <c r="BD1728" s="3">
        <v>41321.661111111112</v>
      </c>
      <c r="BE1728" s="3">
        <v>41321.663888888892</v>
      </c>
      <c r="BF1728" t="s">
        <v>115</v>
      </c>
      <c r="BG1728" t="s">
        <v>115</v>
      </c>
      <c r="BH1728">
        <v>8149</v>
      </c>
      <c r="BM1728">
        <v>43550</v>
      </c>
      <c r="BR1728" t="s">
        <v>116</v>
      </c>
      <c r="BS1728" t="s">
        <v>117</v>
      </c>
      <c r="BU1728">
        <v>1</v>
      </c>
      <c r="BV1728" t="s">
        <v>118</v>
      </c>
      <c r="BX1728" t="s">
        <v>119</v>
      </c>
      <c r="BY1728" t="s">
        <v>119</v>
      </c>
      <c r="BZ1728" t="s">
        <v>119</v>
      </c>
      <c r="CA1728">
        <v>1</v>
      </c>
      <c r="CC1728" t="s">
        <v>120</v>
      </c>
      <c r="CH1728">
        <v>540</v>
      </c>
      <c r="CI1728">
        <v>34830</v>
      </c>
      <c r="CJ1728" t="s">
        <v>106</v>
      </c>
      <c r="CK1728" t="s">
        <v>106</v>
      </c>
      <c r="CL1728">
        <v>15</v>
      </c>
      <c r="CM1728" t="s">
        <v>2963</v>
      </c>
      <c r="CO1728">
        <v>124564</v>
      </c>
      <c r="CQ1728">
        <v>0</v>
      </c>
      <c r="CR1728">
        <v>0</v>
      </c>
      <c r="CS1728">
        <v>0</v>
      </c>
      <c r="CY1728" t="s">
        <v>123</v>
      </c>
      <c r="CZ1728" t="s">
        <v>124</v>
      </c>
      <c r="DD1728" t="str" cm="1">
        <f t="array" ref="DD1728">TEXT(_xlfn.SEQUENCE(1, DATEDIF(AG1728, AH1728, "m") + 1, AG1728, 30), "YYYY-APMM")</f>
        <v>2014-AP03</v>
      </c>
      <c r="DN1728">
        <f t="shared" si="52"/>
        <v>1422.4</v>
      </c>
      <c r="DO1728" t="str">
        <f t="shared" si="53"/>
        <v>LABOR- SUBCONTRACTOR</v>
      </c>
    </row>
    <row r="1729" spans="1:119" x14ac:dyDescent="0.35">
      <c r="A1729" t="s">
        <v>105</v>
      </c>
      <c r="B1729">
        <v>501014</v>
      </c>
      <c r="C1729">
        <v>6359</v>
      </c>
      <c r="D1729">
        <v>124565</v>
      </c>
      <c r="E1729">
        <v>13662</v>
      </c>
      <c r="F1729">
        <v>0</v>
      </c>
      <c r="G1729" t="s">
        <v>106</v>
      </c>
      <c r="H1729" t="s">
        <v>106</v>
      </c>
      <c r="I1729" t="s">
        <v>106</v>
      </c>
      <c r="J1729" t="s">
        <v>107</v>
      </c>
      <c r="K1729" t="s">
        <v>108</v>
      </c>
      <c r="L1729" t="s">
        <v>109</v>
      </c>
      <c r="M1729" t="s">
        <v>110</v>
      </c>
      <c r="N1729" t="s">
        <v>4386</v>
      </c>
      <c r="O1729" t="s">
        <v>3005</v>
      </c>
      <c r="P1729">
        <v>8178</v>
      </c>
      <c r="Q1729">
        <v>368</v>
      </c>
      <c r="R1729">
        <v>0</v>
      </c>
      <c r="S1729">
        <v>160</v>
      </c>
      <c r="T1729">
        <v>0</v>
      </c>
      <c r="U1729">
        <v>3180.8</v>
      </c>
      <c r="V1729">
        <v>3180.8</v>
      </c>
      <c r="W1729">
        <v>160</v>
      </c>
      <c r="X1729">
        <v>0</v>
      </c>
      <c r="Y1729">
        <v>0</v>
      </c>
      <c r="Z1729">
        <v>0</v>
      </c>
      <c r="AD1729" s="1">
        <v>41689.333333333336</v>
      </c>
      <c r="AE1729" s="1">
        <v>41711.708333333336</v>
      </c>
      <c r="AG1729" s="1">
        <v>41634.333333333336</v>
      </c>
      <c r="AH1729" s="1">
        <v>41657.708333333336</v>
      </c>
      <c r="AI1729" s="1">
        <v>41634.333333333336</v>
      </c>
      <c r="AJ1729" s="1">
        <v>41657.708333333336</v>
      </c>
      <c r="AK1729" s="1">
        <v>41634.333333333336</v>
      </c>
      <c r="AL1729" s="1">
        <v>41657.708333333336</v>
      </c>
      <c r="AM1729" s="1">
        <v>41689.333333333336</v>
      </c>
      <c r="AN1729" s="1">
        <v>41711.708333333336</v>
      </c>
      <c r="AP1729" t="s">
        <v>113</v>
      </c>
      <c r="AU1729" t="s">
        <v>4387</v>
      </c>
      <c r="AY1729" t="s">
        <v>106</v>
      </c>
      <c r="AZ1729">
        <v>0</v>
      </c>
      <c r="BA1729">
        <v>0</v>
      </c>
      <c r="BD1729" s="3">
        <v>41321.661111111112</v>
      </c>
      <c r="BE1729" s="3">
        <v>41321.663888888892</v>
      </c>
      <c r="BF1729" t="s">
        <v>115</v>
      </c>
      <c r="BG1729" t="s">
        <v>115</v>
      </c>
      <c r="BH1729">
        <v>8149</v>
      </c>
      <c r="BM1729">
        <v>43550</v>
      </c>
      <c r="BR1729" t="s">
        <v>116</v>
      </c>
      <c r="BS1729" t="s">
        <v>117</v>
      </c>
      <c r="BU1729">
        <v>1</v>
      </c>
      <c r="BV1729" t="s">
        <v>118</v>
      </c>
      <c r="BX1729" t="s">
        <v>119</v>
      </c>
      <c r="BY1729" t="s">
        <v>119</v>
      </c>
      <c r="BZ1729" t="s">
        <v>119</v>
      </c>
      <c r="CA1729">
        <v>1</v>
      </c>
      <c r="CC1729" t="s">
        <v>120</v>
      </c>
      <c r="CH1729">
        <v>540</v>
      </c>
      <c r="CI1729">
        <v>34830</v>
      </c>
      <c r="CJ1729" t="s">
        <v>106</v>
      </c>
      <c r="CK1729" t="s">
        <v>106</v>
      </c>
      <c r="CL1729">
        <v>15</v>
      </c>
      <c r="CM1729" t="s">
        <v>2963</v>
      </c>
      <c r="CO1729">
        <v>124564</v>
      </c>
      <c r="CQ1729">
        <v>0</v>
      </c>
      <c r="CR1729">
        <v>0</v>
      </c>
      <c r="CS1729">
        <v>0</v>
      </c>
      <c r="CY1729" t="s">
        <v>123</v>
      </c>
      <c r="CZ1729" t="s">
        <v>124</v>
      </c>
      <c r="DD1729" t="str" cm="1">
        <f t="array" ref="DD1729">TEXT(_xlfn.SEQUENCE(1, DATEDIF(AG1729, AH1729, "m") + 1, AG1729, 30), "YYYY-APMM")</f>
        <v>2013-AP12</v>
      </c>
      <c r="DN1729">
        <f t="shared" si="52"/>
        <v>3180.8</v>
      </c>
      <c r="DO1729" t="str">
        <f t="shared" si="53"/>
        <v>LABOR- SUBCONTRACTOR</v>
      </c>
    </row>
    <row r="1730" spans="1:119" x14ac:dyDescent="0.35">
      <c r="A1730" t="s">
        <v>105</v>
      </c>
      <c r="B1730">
        <v>501015</v>
      </c>
      <c r="C1730">
        <v>6359</v>
      </c>
      <c r="D1730">
        <v>124565</v>
      </c>
      <c r="E1730">
        <v>13662</v>
      </c>
      <c r="F1730">
        <v>0</v>
      </c>
      <c r="G1730" t="s">
        <v>106</v>
      </c>
      <c r="H1730" t="s">
        <v>106</v>
      </c>
      <c r="I1730" t="s">
        <v>106</v>
      </c>
      <c r="J1730" t="s">
        <v>107</v>
      </c>
      <c r="K1730" t="s">
        <v>108</v>
      </c>
      <c r="L1730" t="s">
        <v>109</v>
      </c>
      <c r="M1730" t="s">
        <v>110</v>
      </c>
      <c r="N1730" t="s">
        <v>4388</v>
      </c>
      <c r="O1730" t="s">
        <v>3002</v>
      </c>
      <c r="P1730">
        <v>8178</v>
      </c>
      <c r="Q1730">
        <v>128</v>
      </c>
      <c r="R1730">
        <v>0</v>
      </c>
      <c r="S1730">
        <v>200</v>
      </c>
      <c r="T1730">
        <v>0</v>
      </c>
      <c r="U1730">
        <v>2579.1999999999998</v>
      </c>
      <c r="V1730">
        <v>2579.1999999999998</v>
      </c>
      <c r="W1730">
        <v>200</v>
      </c>
      <c r="X1730">
        <v>0</v>
      </c>
      <c r="Y1730">
        <v>0</v>
      </c>
      <c r="Z1730">
        <v>0</v>
      </c>
      <c r="AD1730" s="1">
        <v>41641.333333333336</v>
      </c>
      <c r="AE1730" s="1">
        <v>41669.708333333336</v>
      </c>
      <c r="AG1730" s="1">
        <v>41622.333333333336</v>
      </c>
      <c r="AH1730" s="1">
        <v>41651.708333333336</v>
      </c>
      <c r="AI1730" s="1">
        <v>41622.333333333336</v>
      </c>
      <c r="AJ1730" s="1">
        <v>41651.708333333336</v>
      </c>
      <c r="AK1730" s="1">
        <v>41622.333333333336</v>
      </c>
      <c r="AL1730" s="1">
        <v>41651.708333333336</v>
      </c>
      <c r="AM1730" s="1">
        <v>41641.333333333336</v>
      </c>
      <c r="AN1730" s="1">
        <v>41669.708333333336</v>
      </c>
      <c r="AP1730" t="s">
        <v>113</v>
      </c>
      <c r="AU1730" t="s">
        <v>4389</v>
      </c>
      <c r="AY1730" t="s">
        <v>106</v>
      </c>
      <c r="AZ1730">
        <v>0</v>
      </c>
      <c r="BA1730">
        <v>0</v>
      </c>
      <c r="BD1730" s="3">
        <v>41321.661111111112</v>
      </c>
      <c r="BE1730" s="3">
        <v>41321.663888888892</v>
      </c>
      <c r="BF1730" t="s">
        <v>115</v>
      </c>
      <c r="BG1730" t="s">
        <v>115</v>
      </c>
      <c r="BH1730">
        <v>8149</v>
      </c>
      <c r="BM1730">
        <v>43550</v>
      </c>
      <c r="BR1730" t="s">
        <v>116</v>
      </c>
      <c r="BS1730" t="s">
        <v>117</v>
      </c>
      <c r="BU1730">
        <v>1</v>
      </c>
      <c r="BV1730" t="s">
        <v>118</v>
      </c>
      <c r="BX1730" t="s">
        <v>119</v>
      </c>
      <c r="BY1730" t="s">
        <v>119</v>
      </c>
      <c r="BZ1730" t="s">
        <v>119</v>
      </c>
      <c r="CA1730">
        <v>1</v>
      </c>
      <c r="CC1730" t="s">
        <v>120</v>
      </c>
      <c r="CH1730">
        <v>540</v>
      </c>
      <c r="CI1730">
        <v>34830</v>
      </c>
      <c r="CJ1730" t="s">
        <v>106</v>
      </c>
      <c r="CK1730" t="s">
        <v>106</v>
      </c>
      <c r="CL1730">
        <v>15</v>
      </c>
      <c r="CM1730" t="s">
        <v>2963</v>
      </c>
      <c r="CO1730">
        <v>124564</v>
      </c>
      <c r="CQ1730">
        <v>0</v>
      </c>
      <c r="CR1730">
        <v>0</v>
      </c>
      <c r="CS1730">
        <v>0</v>
      </c>
      <c r="CY1730" t="s">
        <v>123</v>
      </c>
      <c r="CZ1730" t="s">
        <v>124</v>
      </c>
      <c r="DD1730" t="str" cm="1">
        <f t="array" ref="DD1730">TEXT(_xlfn.SEQUENCE(1, DATEDIF(AG1730, AH1730, "m") + 1, AG1730, 30), "YYYY-APMM")</f>
        <v>2013-AP12</v>
      </c>
      <c r="DN1730">
        <f t="shared" si="52"/>
        <v>2579.1999999999998</v>
      </c>
      <c r="DO1730" t="str">
        <f t="shared" si="53"/>
        <v>LABOR- SUBCONTRACTOR</v>
      </c>
    </row>
    <row r="1731" spans="1:119" x14ac:dyDescent="0.35">
      <c r="A1731" t="s">
        <v>105</v>
      </c>
      <c r="B1731">
        <v>501016</v>
      </c>
      <c r="C1731">
        <v>6359</v>
      </c>
      <c r="D1731">
        <v>124565</v>
      </c>
      <c r="E1731">
        <v>13662</v>
      </c>
      <c r="F1731">
        <v>0</v>
      </c>
      <c r="G1731" t="s">
        <v>106</v>
      </c>
      <c r="H1731" t="s">
        <v>106</v>
      </c>
      <c r="I1731" t="s">
        <v>106</v>
      </c>
      <c r="J1731" t="s">
        <v>107</v>
      </c>
      <c r="K1731" t="s">
        <v>108</v>
      </c>
      <c r="L1731" t="s">
        <v>109</v>
      </c>
      <c r="M1731" t="s">
        <v>110</v>
      </c>
      <c r="N1731" t="s">
        <v>4390</v>
      </c>
      <c r="O1731" t="s">
        <v>3008</v>
      </c>
      <c r="P1731">
        <v>8178</v>
      </c>
      <c r="Q1731">
        <v>368</v>
      </c>
      <c r="R1731">
        <v>0</v>
      </c>
      <c r="S1731">
        <v>200</v>
      </c>
      <c r="T1731">
        <v>0</v>
      </c>
      <c r="U1731">
        <v>636.79999999999995</v>
      </c>
      <c r="V1731">
        <v>636.79999999999995</v>
      </c>
      <c r="W1731">
        <v>200</v>
      </c>
      <c r="X1731">
        <v>0</v>
      </c>
      <c r="Y1731">
        <v>0</v>
      </c>
      <c r="Z1731">
        <v>0</v>
      </c>
      <c r="AD1731" s="1">
        <v>41697.333333333336</v>
      </c>
      <c r="AE1731" s="1">
        <v>41725.708333333336</v>
      </c>
      <c r="AG1731" s="1">
        <v>41643.333333333336</v>
      </c>
      <c r="AH1731" s="1">
        <v>41671.708333333336</v>
      </c>
      <c r="AI1731" s="1">
        <v>41643.333333333336</v>
      </c>
      <c r="AJ1731" s="1">
        <v>41671.708333333336</v>
      </c>
      <c r="AK1731" s="1">
        <v>41643.333333333336</v>
      </c>
      <c r="AL1731" s="1">
        <v>41671.708333333336</v>
      </c>
      <c r="AM1731" s="1">
        <v>41697.333333333336</v>
      </c>
      <c r="AN1731" s="1">
        <v>41725.708333333336</v>
      </c>
      <c r="AP1731" t="s">
        <v>113</v>
      </c>
      <c r="AU1731" t="s">
        <v>4391</v>
      </c>
      <c r="AY1731" t="s">
        <v>106</v>
      </c>
      <c r="AZ1731">
        <v>0</v>
      </c>
      <c r="BA1731">
        <v>0</v>
      </c>
      <c r="BD1731" s="3">
        <v>41321.661111111112</v>
      </c>
      <c r="BE1731" s="3">
        <v>41328.377083333333</v>
      </c>
      <c r="BF1731" t="s">
        <v>115</v>
      </c>
      <c r="BG1731" t="s">
        <v>115</v>
      </c>
      <c r="BH1731">
        <v>8149</v>
      </c>
      <c r="BM1731">
        <v>43550</v>
      </c>
      <c r="BR1731" t="s">
        <v>116</v>
      </c>
      <c r="BS1731" t="s">
        <v>117</v>
      </c>
      <c r="BU1731">
        <v>1</v>
      </c>
      <c r="BV1731" t="s">
        <v>118</v>
      </c>
      <c r="BX1731" t="s">
        <v>119</v>
      </c>
      <c r="BY1731" t="s">
        <v>119</v>
      </c>
      <c r="BZ1731" t="s">
        <v>119</v>
      </c>
      <c r="CA1731">
        <v>1</v>
      </c>
      <c r="CC1731" t="s">
        <v>120</v>
      </c>
      <c r="CH1731">
        <v>540</v>
      </c>
      <c r="CI1731">
        <v>34830</v>
      </c>
      <c r="CJ1731" t="s">
        <v>106</v>
      </c>
      <c r="CK1731" t="s">
        <v>106</v>
      </c>
      <c r="CL1731">
        <v>15</v>
      </c>
      <c r="CM1731" t="s">
        <v>2963</v>
      </c>
      <c r="CO1731">
        <v>124564</v>
      </c>
      <c r="CQ1731">
        <v>0</v>
      </c>
      <c r="CR1731">
        <v>0</v>
      </c>
      <c r="CS1731">
        <v>0</v>
      </c>
      <c r="CY1731" t="s">
        <v>123</v>
      </c>
      <c r="CZ1731" t="s">
        <v>124</v>
      </c>
      <c r="DD1731" t="str" cm="1">
        <f t="array" ref="DD1731">TEXT(_xlfn.SEQUENCE(1, DATEDIF(AG1731, AH1731, "m") + 1, AG1731, 30), "YYYY-APMM")</f>
        <v>2014-AP01</v>
      </c>
      <c r="DN1731">
        <f t="shared" ref="DN1731:DN1794" si="54">V1731/COUNTIF(DD1731:DF1731, "&lt;&gt;")</f>
        <v>636.79999999999995</v>
      </c>
      <c r="DO1731" t="str">
        <f t="shared" ref="DO1731:DO1794" si="55">BR1731</f>
        <v>LABOR- SUBCONTRACTOR</v>
      </c>
    </row>
    <row r="1732" spans="1:119" x14ac:dyDescent="0.35">
      <c r="A1732" t="s">
        <v>105</v>
      </c>
      <c r="B1732">
        <v>501017</v>
      </c>
      <c r="C1732">
        <v>6359</v>
      </c>
      <c r="D1732">
        <v>124565</v>
      </c>
      <c r="E1732">
        <v>13662</v>
      </c>
      <c r="F1732">
        <v>0</v>
      </c>
      <c r="G1732" t="s">
        <v>106</v>
      </c>
      <c r="H1732" t="s">
        <v>106</v>
      </c>
      <c r="I1732" t="s">
        <v>106</v>
      </c>
      <c r="J1732" t="s">
        <v>107</v>
      </c>
      <c r="K1732" t="s">
        <v>108</v>
      </c>
      <c r="L1732" t="s">
        <v>109</v>
      </c>
      <c r="M1732" t="s">
        <v>110</v>
      </c>
      <c r="N1732" t="s">
        <v>4392</v>
      </c>
      <c r="O1732" t="s">
        <v>3011</v>
      </c>
      <c r="P1732">
        <v>8178</v>
      </c>
      <c r="Q1732">
        <v>24</v>
      </c>
      <c r="R1732">
        <v>0</v>
      </c>
      <c r="S1732">
        <v>160</v>
      </c>
      <c r="T1732">
        <v>0</v>
      </c>
      <c r="U1732">
        <v>454.4</v>
      </c>
      <c r="V1732">
        <v>454.4</v>
      </c>
      <c r="W1732">
        <v>160</v>
      </c>
      <c r="X1732">
        <v>0</v>
      </c>
      <c r="Y1732">
        <v>0</v>
      </c>
      <c r="Z1732">
        <v>0</v>
      </c>
      <c r="AD1732" s="1">
        <v>41736.333333333336</v>
      </c>
      <c r="AE1732" s="1">
        <v>41758.708333333336</v>
      </c>
      <c r="AG1732" s="1">
        <v>41732.333333333336</v>
      </c>
      <c r="AH1732" s="1">
        <v>41755.708333333336</v>
      </c>
      <c r="AI1732" s="1">
        <v>41732.333333333336</v>
      </c>
      <c r="AJ1732" s="1">
        <v>41755.708333333336</v>
      </c>
      <c r="AK1732" s="1">
        <v>41732.333333333336</v>
      </c>
      <c r="AL1732" s="1">
        <v>41755.708333333336</v>
      </c>
      <c r="AM1732" s="1">
        <v>41736.333333333336</v>
      </c>
      <c r="AN1732" s="1">
        <v>41758.708333333336</v>
      </c>
      <c r="AP1732" t="s">
        <v>113</v>
      </c>
      <c r="AU1732" t="s">
        <v>4393</v>
      </c>
      <c r="AY1732" t="s">
        <v>106</v>
      </c>
      <c r="AZ1732">
        <v>0</v>
      </c>
      <c r="BA1732">
        <v>0</v>
      </c>
      <c r="BD1732" s="3">
        <v>41321.661111111112</v>
      </c>
      <c r="BE1732" s="3">
        <v>41321.663888888892</v>
      </c>
      <c r="BF1732" t="s">
        <v>115</v>
      </c>
      <c r="BG1732" t="s">
        <v>115</v>
      </c>
      <c r="BH1732">
        <v>8149</v>
      </c>
      <c r="BM1732">
        <v>43550</v>
      </c>
      <c r="BR1732" t="s">
        <v>116</v>
      </c>
      <c r="BS1732" t="s">
        <v>117</v>
      </c>
      <c r="BU1732">
        <v>1</v>
      </c>
      <c r="BV1732" t="s">
        <v>118</v>
      </c>
      <c r="BX1732" t="s">
        <v>119</v>
      </c>
      <c r="BY1732" t="s">
        <v>119</v>
      </c>
      <c r="BZ1732" t="s">
        <v>119</v>
      </c>
      <c r="CA1732">
        <v>1</v>
      </c>
      <c r="CC1732" t="s">
        <v>120</v>
      </c>
      <c r="CH1732">
        <v>540</v>
      </c>
      <c r="CI1732">
        <v>34830</v>
      </c>
      <c r="CJ1732" t="s">
        <v>106</v>
      </c>
      <c r="CK1732" t="s">
        <v>106</v>
      </c>
      <c r="CL1732">
        <v>15</v>
      </c>
      <c r="CM1732" t="s">
        <v>2963</v>
      </c>
      <c r="CO1732">
        <v>124564</v>
      </c>
      <c r="CQ1732">
        <v>0</v>
      </c>
      <c r="CR1732">
        <v>0</v>
      </c>
      <c r="CS1732">
        <v>0</v>
      </c>
      <c r="CY1732" t="s">
        <v>123</v>
      </c>
      <c r="CZ1732" t="s">
        <v>124</v>
      </c>
      <c r="DD1732" t="str" cm="1">
        <f t="array" ref="DD1732">TEXT(_xlfn.SEQUENCE(1, DATEDIF(AG1732, AH1732, "m") + 1, AG1732, 30), "YYYY-APMM")</f>
        <v>2014-AP04</v>
      </c>
      <c r="DN1732">
        <f t="shared" si="54"/>
        <v>454.4</v>
      </c>
      <c r="DO1732" t="str">
        <f t="shared" si="55"/>
        <v>LABOR- SUBCONTRACTOR</v>
      </c>
    </row>
    <row r="1733" spans="1:119" x14ac:dyDescent="0.35">
      <c r="A1733" t="s">
        <v>105</v>
      </c>
      <c r="B1733">
        <v>501018</v>
      </c>
      <c r="C1733">
        <v>6359</v>
      </c>
      <c r="D1733">
        <v>124565</v>
      </c>
      <c r="E1733">
        <v>13662</v>
      </c>
      <c r="F1733">
        <v>0</v>
      </c>
      <c r="G1733" t="s">
        <v>106</v>
      </c>
      <c r="H1733" t="s">
        <v>106</v>
      </c>
      <c r="I1733" t="s">
        <v>106</v>
      </c>
      <c r="J1733" t="s">
        <v>107</v>
      </c>
      <c r="K1733" t="s">
        <v>108</v>
      </c>
      <c r="L1733" t="s">
        <v>109</v>
      </c>
      <c r="M1733" t="s">
        <v>110</v>
      </c>
      <c r="N1733" t="s">
        <v>4394</v>
      </c>
      <c r="O1733" t="s">
        <v>3014</v>
      </c>
      <c r="P1733">
        <v>8178</v>
      </c>
      <c r="Q1733">
        <v>24</v>
      </c>
      <c r="R1733">
        <v>0</v>
      </c>
      <c r="S1733">
        <v>200</v>
      </c>
      <c r="T1733">
        <v>0</v>
      </c>
      <c r="U1733">
        <v>3302.4</v>
      </c>
      <c r="V1733">
        <v>3302.4</v>
      </c>
      <c r="W1733">
        <v>200</v>
      </c>
      <c r="X1733">
        <v>0</v>
      </c>
      <c r="Y1733">
        <v>0</v>
      </c>
      <c r="Z1733">
        <v>0</v>
      </c>
      <c r="AD1733" s="1">
        <v>41749.333333333336</v>
      </c>
      <c r="AE1733" s="1">
        <v>41777.708333333336</v>
      </c>
      <c r="AG1733" s="1">
        <v>41745.333333333336</v>
      </c>
      <c r="AH1733" s="1">
        <v>41773.708333333336</v>
      </c>
      <c r="AI1733" s="1">
        <v>41745.333333333336</v>
      </c>
      <c r="AJ1733" s="1">
        <v>41773.708333333336</v>
      </c>
      <c r="AK1733" s="1">
        <v>41745.333333333336</v>
      </c>
      <c r="AL1733" s="1">
        <v>41773.708333333336</v>
      </c>
      <c r="AM1733" s="1">
        <v>41749.333333333336</v>
      </c>
      <c r="AN1733" s="1">
        <v>41777.708333333336</v>
      </c>
      <c r="AP1733" t="s">
        <v>113</v>
      </c>
      <c r="AU1733" t="s">
        <v>4395</v>
      </c>
      <c r="AY1733" t="s">
        <v>106</v>
      </c>
      <c r="AZ1733">
        <v>0</v>
      </c>
      <c r="BA1733">
        <v>0</v>
      </c>
      <c r="BD1733" s="3">
        <v>41321.661111111112</v>
      </c>
      <c r="BE1733" s="3">
        <v>41321.663888888892</v>
      </c>
      <c r="BF1733" t="s">
        <v>115</v>
      </c>
      <c r="BG1733" t="s">
        <v>115</v>
      </c>
      <c r="BH1733">
        <v>8149</v>
      </c>
      <c r="BM1733">
        <v>43550</v>
      </c>
      <c r="BR1733" t="s">
        <v>116</v>
      </c>
      <c r="BS1733" t="s">
        <v>117</v>
      </c>
      <c r="BU1733">
        <v>1</v>
      </c>
      <c r="BV1733" t="s">
        <v>118</v>
      </c>
      <c r="BX1733" t="s">
        <v>119</v>
      </c>
      <c r="BY1733" t="s">
        <v>119</v>
      </c>
      <c r="BZ1733" t="s">
        <v>119</v>
      </c>
      <c r="CA1733">
        <v>1</v>
      </c>
      <c r="CC1733" t="s">
        <v>120</v>
      </c>
      <c r="CH1733">
        <v>540</v>
      </c>
      <c r="CI1733">
        <v>34830</v>
      </c>
      <c r="CJ1733" t="s">
        <v>106</v>
      </c>
      <c r="CK1733" t="s">
        <v>106</v>
      </c>
      <c r="CL1733">
        <v>15</v>
      </c>
      <c r="CM1733" t="s">
        <v>2963</v>
      </c>
      <c r="CO1733">
        <v>124564</v>
      </c>
      <c r="CQ1733">
        <v>0</v>
      </c>
      <c r="CR1733">
        <v>0</v>
      </c>
      <c r="CS1733">
        <v>0</v>
      </c>
      <c r="CY1733" t="s">
        <v>123</v>
      </c>
      <c r="CZ1733" t="s">
        <v>124</v>
      </c>
      <c r="DD1733" t="str" cm="1">
        <f t="array" ref="DD1733">TEXT(_xlfn.SEQUENCE(1, DATEDIF(AG1733, AH1733, "m") + 1, AG1733, 30), "YYYY-APMM")</f>
        <v>2014-AP04</v>
      </c>
      <c r="DN1733">
        <f t="shared" si="54"/>
        <v>3302.4</v>
      </c>
      <c r="DO1733" t="str">
        <f t="shared" si="55"/>
        <v>LABOR- SUBCONTRACTOR</v>
      </c>
    </row>
    <row r="1734" spans="1:119" x14ac:dyDescent="0.35">
      <c r="A1734" t="s">
        <v>105</v>
      </c>
      <c r="B1734">
        <v>501019</v>
      </c>
      <c r="C1734">
        <v>6359</v>
      </c>
      <c r="D1734">
        <v>124566</v>
      </c>
      <c r="E1734">
        <v>13662</v>
      </c>
      <c r="F1734">
        <v>0</v>
      </c>
      <c r="G1734" t="s">
        <v>106</v>
      </c>
      <c r="H1734" t="s">
        <v>106</v>
      </c>
      <c r="I1734" t="s">
        <v>106</v>
      </c>
      <c r="J1734" t="s">
        <v>107</v>
      </c>
      <c r="K1734" t="s">
        <v>108</v>
      </c>
      <c r="L1734" t="s">
        <v>109</v>
      </c>
      <c r="M1734" t="s">
        <v>110</v>
      </c>
      <c r="N1734" t="s">
        <v>4396</v>
      </c>
      <c r="O1734" t="s">
        <v>3002</v>
      </c>
      <c r="P1734">
        <v>8178</v>
      </c>
      <c r="Q1734">
        <v>472</v>
      </c>
      <c r="R1734">
        <v>0</v>
      </c>
      <c r="S1734">
        <v>200</v>
      </c>
      <c r="T1734">
        <v>0</v>
      </c>
      <c r="U1734">
        <v>2579.1999999999998</v>
      </c>
      <c r="V1734">
        <v>2579.1999999999998</v>
      </c>
      <c r="W1734">
        <v>200</v>
      </c>
      <c r="X1734">
        <v>0</v>
      </c>
      <c r="Y1734">
        <v>0</v>
      </c>
      <c r="Z1734">
        <v>0</v>
      </c>
      <c r="AD1734" s="1">
        <v>41650.333333333336</v>
      </c>
      <c r="AE1734" s="1">
        <v>41678.708333333336</v>
      </c>
      <c r="AG1734" s="1">
        <v>41580.333333333336</v>
      </c>
      <c r="AH1734" s="1">
        <v>41608.708333333336</v>
      </c>
      <c r="AI1734" s="1">
        <v>41580.333333333336</v>
      </c>
      <c r="AJ1734" s="1">
        <v>41608.708333333336</v>
      </c>
      <c r="AK1734" s="1">
        <v>41580.333333333336</v>
      </c>
      <c r="AL1734" s="1">
        <v>41608.708333333336</v>
      </c>
      <c r="AM1734" s="1">
        <v>41650.333333333336</v>
      </c>
      <c r="AN1734" s="1">
        <v>41678.708333333336</v>
      </c>
      <c r="AP1734" t="s">
        <v>113</v>
      </c>
      <c r="AU1734" t="s">
        <v>4397</v>
      </c>
      <c r="AY1734" t="s">
        <v>106</v>
      </c>
      <c r="AZ1734">
        <v>0</v>
      </c>
      <c r="BA1734">
        <v>0</v>
      </c>
      <c r="BD1734" s="3">
        <v>41321.661111111112</v>
      </c>
      <c r="BE1734" s="3">
        <v>41321.663888888892</v>
      </c>
      <c r="BF1734" t="s">
        <v>115</v>
      </c>
      <c r="BG1734" t="s">
        <v>115</v>
      </c>
      <c r="BH1734">
        <v>8149</v>
      </c>
      <c r="BM1734">
        <v>43550</v>
      </c>
      <c r="BR1734" t="s">
        <v>116</v>
      </c>
      <c r="BS1734" t="s">
        <v>117</v>
      </c>
      <c r="BU1734">
        <v>1</v>
      </c>
      <c r="BV1734" t="s">
        <v>118</v>
      </c>
      <c r="BX1734" t="s">
        <v>119</v>
      </c>
      <c r="BY1734" t="s">
        <v>119</v>
      </c>
      <c r="BZ1734" t="s">
        <v>119</v>
      </c>
      <c r="CA1734">
        <v>1</v>
      </c>
      <c r="CC1734" t="s">
        <v>120</v>
      </c>
      <c r="CH1734">
        <v>540</v>
      </c>
      <c r="CI1734">
        <v>34820</v>
      </c>
      <c r="CJ1734" t="s">
        <v>106</v>
      </c>
      <c r="CK1734" t="s">
        <v>106</v>
      </c>
      <c r="CL1734">
        <v>10</v>
      </c>
      <c r="CM1734" t="s">
        <v>2889</v>
      </c>
      <c r="CO1734">
        <v>124564</v>
      </c>
      <c r="CQ1734">
        <v>0</v>
      </c>
      <c r="CR1734">
        <v>0</v>
      </c>
      <c r="CS1734">
        <v>0</v>
      </c>
      <c r="CY1734" t="s">
        <v>123</v>
      </c>
      <c r="CZ1734" t="s">
        <v>124</v>
      </c>
      <c r="DD1734" t="str" cm="1">
        <f t="array" ref="DD1734">TEXT(_xlfn.SEQUENCE(1, DATEDIF(AG1734, AH1734, "m") + 1, AG1734, 30), "YYYY-APMM")</f>
        <v>2013-AP11</v>
      </c>
      <c r="DN1734">
        <f t="shared" si="54"/>
        <v>2579.1999999999998</v>
      </c>
      <c r="DO1734" t="str">
        <f t="shared" si="55"/>
        <v>LABOR- SUBCONTRACTOR</v>
      </c>
    </row>
    <row r="1735" spans="1:119" x14ac:dyDescent="0.35">
      <c r="A1735" t="s">
        <v>105</v>
      </c>
      <c r="B1735">
        <v>501020</v>
      </c>
      <c r="C1735">
        <v>6359</v>
      </c>
      <c r="D1735">
        <v>124566</v>
      </c>
      <c r="E1735">
        <v>13662</v>
      </c>
      <c r="F1735">
        <v>0</v>
      </c>
      <c r="G1735" t="s">
        <v>106</v>
      </c>
      <c r="H1735" t="s">
        <v>106</v>
      </c>
      <c r="I1735" t="s">
        <v>106</v>
      </c>
      <c r="J1735" t="s">
        <v>107</v>
      </c>
      <c r="K1735" t="s">
        <v>108</v>
      </c>
      <c r="L1735" t="s">
        <v>109</v>
      </c>
      <c r="M1735" t="s">
        <v>110</v>
      </c>
      <c r="N1735" t="s">
        <v>4398</v>
      </c>
      <c r="O1735" t="s">
        <v>3005</v>
      </c>
      <c r="P1735">
        <v>8178</v>
      </c>
      <c r="Q1735">
        <v>616</v>
      </c>
      <c r="R1735">
        <v>0</v>
      </c>
      <c r="S1735">
        <v>160</v>
      </c>
      <c r="T1735">
        <v>0</v>
      </c>
      <c r="U1735">
        <v>3180.8</v>
      </c>
      <c r="V1735">
        <v>3180.8</v>
      </c>
      <c r="W1735">
        <v>160</v>
      </c>
      <c r="X1735">
        <v>0</v>
      </c>
      <c r="Y1735">
        <v>0</v>
      </c>
      <c r="Z1735">
        <v>0</v>
      </c>
      <c r="AD1735" s="1">
        <v>41683.333333333336</v>
      </c>
      <c r="AE1735" s="1">
        <v>41706.708333333336</v>
      </c>
      <c r="AG1735" s="1">
        <v>41591.333333333336</v>
      </c>
      <c r="AH1735" s="1">
        <v>41613.708333333336</v>
      </c>
      <c r="AI1735" s="1">
        <v>41591.333333333336</v>
      </c>
      <c r="AJ1735" s="1">
        <v>41613.708333333336</v>
      </c>
      <c r="AK1735" s="1">
        <v>41591.333333333336</v>
      </c>
      <c r="AL1735" s="1">
        <v>41613.708333333336</v>
      </c>
      <c r="AM1735" s="1">
        <v>41683.333333333336</v>
      </c>
      <c r="AN1735" s="1">
        <v>41706.708333333336</v>
      </c>
      <c r="AP1735" t="s">
        <v>113</v>
      </c>
      <c r="AU1735" t="s">
        <v>4399</v>
      </c>
      <c r="AY1735" t="s">
        <v>106</v>
      </c>
      <c r="AZ1735">
        <v>0</v>
      </c>
      <c r="BA1735">
        <v>0</v>
      </c>
      <c r="BD1735" s="3">
        <v>41321.661111111112</v>
      </c>
      <c r="BE1735" s="3">
        <v>41321.663888888892</v>
      </c>
      <c r="BF1735" t="s">
        <v>115</v>
      </c>
      <c r="BG1735" t="s">
        <v>115</v>
      </c>
      <c r="BH1735">
        <v>8149</v>
      </c>
      <c r="BM1735">
        <v>43550</v>
      </c>
      <c r="BR1735" t="s">
        <v>116</v>
      </c>
      <c r="BS1735" t="s">
        <v>117</v>
      </c>
      <c r="BU1735">
        <v>1</v>
      </c>
      <c r="BV1735" t="s">
        <v>118</v>
      </c>
      <c r="BX1735" t="s">
        <v>119</v>
      </c>
      <c r="BY1735" t="s">
        <v>119</v>
      </c>
      <c r="BZ1735" t="s">
        <v>119</v>
      </c>
      <c r="CA1735">
        <v>1</v>
      </c>
      <c r="CC1735" t="s">
        <v>120</v>
      </c>
      <c r="CH1735">
        <v>540</v>
      </c>
      <c r="CI1735">
        <v>34820</v>
      </c>
      <c r="CJ1735" t="s">
        <v>106</v>
      </c>
      <c r="CK1735" t="s">
        <v>106</v>
      </c>
      <c r="CL1735">
        <v>10</v>
      </c>
      <c r="CM1735" t="s">
        <v>2889</v>
      </c>
      <c r="CO1735">
        <v>124564</v>
      </c>
      <c r="CQ1735">
        <v>0</v>
      </c>
      <c r="CR1735">
        <v>0</v>
      </c>
      <c r="CS1735">
        <v>0</v>
      </c>
      <c r="CY1735" t="s">
        <v>123</v>
      </c>
      <c r="CZ1735" t="s">
        <v>124</v>
      </c>
      <c r="DD1735" t="str" cm="1">
        <f t="array" ref="DD1735">TEXT(_xlfn.SEQUENCE(1, DATEDIF(AG1735, AH1735, "m") + 1, AG1735, 30), "YYYY-APMM")</f>
        <v>2013-AP11</v>
      </c>
      <c r="DN1735">
        <f t="shared" si="54"/>
        <v>3180.8</v>
      </c>
      <c r="DO1735" t="str">
        <f t="shared" si="55"/>
        <v>LABOR- SUBCONTRACTOR</v>
      </c>
    </row>
    <row r="1736" spans="1:119" x14ac:dyDescent="0.35">
      <c r="A1736" t="s">
        <v>105</v>
      </c>
      <c r="B1736">
        <v>501021</v>
      </c>
      <c r="C1736">
        <v>6359</v>
      </c>
      <c r="D1736">
        <v>124566</v>
      </c>
      <c r="E1736">
        <v>13662</v>
      </c>
      <c r="F1736">
        <v>0</v>
      </c>
      <c r="G1736" t="s">
        <v>106</v>
      </c>
      <c r="H1736" t="s">
        <v>106</v>
      </c>
      <c r="I1736" t="s">
        <v>106</v>
      </c>
      <c r="J1736" t="s">
        <v>107</v>
      </c>
      <c r="K1736" t="s">
        <v>108</v>
      </c>
      <c r="L1736" t="s">
        <v>109</v>
      </c>
      <c r="M1736" t="s">
        <v>110</v>
      </c>
      <c r="N1736" t="s">
        <v>4400</v>
      </c>
      <c r="O1736" t="s">
        <v>3008</v>
      </c>
      <c r="P1736">
        <v>8178</v>
      </c>
      <c r="Q1736">
        <v>616</v>
      </c>
      <c r="R1736">
        <v>216</v>
      </c>
      <c r="S1736">
        <v>200</v>
      </c>
      <c r="T1736">
        <v>0</v>
      </c>
      <c r="U1736">
        <v>636.79999999999995</v>
      </c>
      <c r="V1736">
        <v>636.79999999999995</v>
      </c>
      <c r="W1736">
        <v>200</v>
      </c>
      <c r="X1736">
        <v>0</v>
      </c>
      <c r="Y1736">
        <v>0</v>
      </c>
      <c r="Z1736">
        <v>0</v>
      </c>
      <c r="AD1736" s="1">
        <v>41692.333333333336</v>
      </c>
      <c r="AE1736" s="1">
        <v>41720.708333333336</v>
      </c>
      <c r="AG1736" s="1">
        <v>41599.333333333336</v>
      </c>
      <c r="AH1736" s="1">
        <v>41629.708333333336</v>
      </c>
      <c r="AI1736" s="1">
        <v>41599.333333333336</v>
      </c>
      <c r="AJ1736" s="1">
        <v>41629.708333333336</v>
      </c>
      <c r="AK1736" s="1">
        <v>41599.333333333336</v>
      </c>
      <c r="AL1736" s="1">
        <v>41629.708333333336</v>
      </c>
      <c r="AM1736" s="1">
        <v>41692.333333333336</v>
      </c>
      <c r="AN1736" s="1">
        <v>41720.708333333336</v>
      </c>
      <c r="AP1736" t="s">
        <v>113</v>
      </c>
      <c r="AU1736" t="s">
        <v>4401</v>
      </c>
      <c r="AY1736" t="s">
        <v>106</v>
      </c>
      <c r="AZ1736">
        <v>0</v>
      </c>
      <c r="BA1736">
        <v>0</v>
      </c>
      <c r="BD1736" s="3">
        <v>41321.661111111112</v>
      </c>
      <c r="BE1736" s="3">
        <v>41328.377083333333</v>
      </c>
      <c r="BF1736" t="s">
        <v>115</v>
      </c>
      <c r="BG1736" t="s">
        <v>115</v>
      </c>
      <c r="BH1736">
        <v>8149</v>
      </c>
      <c r="BM1736">
        <v>43550</v>
      </c>
      <c r="BR1736" t="s">
        <v>116</v>
      </c>
      <c r="BS1736" t="s">
        <v>117</v>
      </c>
      <c r="BU1736">
        <v>1</v>
      </c>
      <c r="BV1736" t="s">
        <v>118</v>
      </c>
      <c r="BX1736" t="s">
        <v>119</v>
      </c>
      <c r="BY1736" t="s">
        <v>119</v>
      </c>
      <c r="BZ1736" t="s">
        <v>119</v>
      </c>
      <c r="CA1736">
        <v>1</v>
      </c>
      <c r="CC1736" t="s">
        <v>120</v>
      </c>
      <c r="CH1736">
        <v>540</v>
      </c>
      <c r="CI1736">
        <v>34820</v>
      </c>
      <c r="CJ1736" t="s">
        <v>106</v>
      </c>
      <c r="CK1736" t="s">
        <v>106</v>
      </c>
      <c r="CL1736">
        <v>10</v>
      </c>
      <c r="CM1736" t="s">
        <v>2889</v>
      </c>
      <c r="CO1736">
        <v>124564</v>
      </c>
      <c r="CQ1736">
        <v>0</v>
      </c>
      <c r="CR1736">
        <v>0</v>
      </c>
      <c r="CS1736">
        <v>0</v>
      </c>
      <c r="CY1736" t="s">
        <v>123</v>
      </c>
      <c r="CZ1736" t="s">
        <v>124</v>
      </c>
      <c r="DD1736" t="str" cm="1">
        <f t="array" ref="DD1736:DE1736">TEXT(_xlfn.SEQUENCE(1, DATEDIF(AG1736, AH1736, "m") + 1, AG1736, 30), "YYYY-APMM")</f>
        <v>2013-AP11</v>
      </c>
      <c r="DE1736" t="str">
        <v>2013-AP12</v>
      </c>
      <c r="DN1736">
        <f t="shared" si="54"/>
        <v>318.39999999999998</v>
      </c>
      <c r="DO1736" t="str">
        <f t="shared" si="55"/>
        <v>LABOR- SUBCONTRACTOR</v>
      </c>
    </row>
    <row r="1737" spans="1:119" x14ac:dyDescent="0.35">
      <c r="A1737" t="s">
        <v>105</v>
      </c>
      <c r="B1737">
        <v>501022</v>
      </c>
      <c r="C1737">
        <v>6359</v>
      </c>
      <c r="D1737">
        <v>124566</v>
      </c>
      <c r="E1737">
        <v>13662</v>
      </c>
      <c r="F1737">
        <v>0</v>
      </c>
      <c r="G1737" t="s">
        <v>106</v>
      </c>
      <c r="H1737" t="s">
        <v>106</v>
      </c>
      <c r="I1737" t="s">
        <v>106</v>
      </c>
      <c r="J1737" t="s">
        <v>107</v>
      </c>
      <c r="K1737" t="s">
        <v>108</v>
      </c>
      <c r="L1737" t="s">
        <v>109</v>
      </c>
      <c r="M1737" t="s">
        <v>110</v>
      </c>
      <c r="N1737" t="s">
        <v>4402</v>
      </c>
      <c r="O1737" t="s">
        <v>3011</v>
      </c>
      <c r="P1737">
        <v>8178</v>
      </c>
      <c r="Q1737">
        <v>400</v>
      </c>
      <c r="R1737">
        <v>0</v>
      </c>
      <c r="S1737">
        <v>160</v>
      </c>
      <c r="T1737">
        <v>0</v>
      </c>
      <c r="U1737">
        <v>454.4</v>
      </c>
      <c r="V1737">
        <v>454.4</v>
      </c>
      <c r="W1737">
        <v>160</v>
      </c>
      <c r="X1737">
        <v>0</v>
      </c>
      <c r="Y1737">
        <v>0</v>
      </c>
      <c r="Z1737">
        <v>0</v>
      </c>
      <c r="AD1737" s="1">
        <v>41729.333333333336</v>
      </c>
      <c r="AE1737" s="1">
        <v>41751.708333333336</v>
      </c>
      <c r="AG1737" s="1">
        <v>41669.333333333336</v>
      </c>
      <c r="AH1737" s="1">
        <v>41693.708333333336</v>
      </c>
      <c r="AI1737" s="1">
        <v>41669.333333333336</v>
      </c>
      <c r="AJ1737" s="1">
        <v>41693.708333333336</v>
      </c>
      <c r="AK1737" s="1">
        <v>41669.333333333336</v>
      </c>
      <c r="AL1737" s="1">
        <v>41693.708333333336</v>
      </c>
      <c r="AM1737" s="1">
        <v>41729.333333333336</v>
      </c>
      <c r="AN1737" s="1">
        <v>41751.708333333336</v>
      </c>
      <c r="AP1737" t="s">
        <v>113</v>
      </c>
      <c r="AU1737" t="s">
        <v>4403</v>
      </c>
      <c r="AY1737" t="s">
        <v>106</v>
      </c>
      <c r="AZ1737">
        <v>0</v>
      </c>
      <c r="BA1737">
        <v>0</v>
      </c>
      <c r="BD1737" s="3">
        <v>41321.661111111112</v>
      </c>
      <c r="BE1737" s="3">
        <v>41321.663888888892</v>
      </c>
      <c r="BF1737" t="s">
        <v>115</v>
      </c>
      <c r="BG1737" t="s">
        <v>115</v>
      </c>
      <c r="BH1737">
        <v>8149</v>
      </c>
      <c r="BM1737">
        <v>43550</v>
      </c>
      <c r="BR1737" t="s">
        <v>116</v>
      </c>
      <c r="BS1737" t="s">
        <v>117</v>
      </c>
      <c r="BU1737">
        <v>1</v>
      </c>
      <c r="BV1737" t="s">
        <v>118</v>
      </c>
      <c r="BX1737" t="s">
        <v>119</v>
      </c>
      <c r="BY1737" t="s">
        <v>119</v>
      </c>
      <c r="BZ1737" t="s">
        <v>119</v>
      </c>
      <c r="CA1737">
        <v>1</v>
      </c>
      <c r="CC1737" t="s">
        <v>120</v>
      </c>
      <c r="CH1737">
        <v>540</v>
      </c>
      <c r="CI1737">
        <v>34820</v>
      </c>
      <c r="CJ1737" t="s">
        <v>106</v>
      </c>
      <c r="CK1737" t="s">
        <v>106</v>
      </c>
      <c r="CL1737">
        <v>10</v>
      </c>
      <c r="CM1737" t="s">
        <v>2889</v>
      </c>
      <c r="CO1737">
        <v>124564</v>
      </c>
      <c r="CQ1737">
        <v>0</v>
      </c>
      <c r="CR1737">
        <v>0</v>
      </c>
      <c r="CS1737">
        <v>0</v>
      </c>
      <c r="CY1737" t="s">
        <v>123</v>
      </c>
      <c r="CZ1737" t="s">
        <v>124</v>
      </c>
      <c r="DD1737" t="str" cm="1">
        <f t="array" ref="DD1737">TEXT(_xlfn.SEQUENCE(1, DATEDIF(AG1737, AH1737, "m") + 1, AG1737, 30), "YYYY-APMM")</f>
        <v>2014-AP01</v>
      </c>
      <c r="DN1737">
        <f t="shared" si="54"/>
        <v>454.4</v>
      </c>
      <c r="DO1737" t="str">
        <f t="shared" si="55"/>
        <v>LABOR- SUBCONTRACTOR</v>
      </c>
    </row>
    <row r="1738" spans="1:119" x14ac:dyDescent="0.35">
      <c r="A1738" t="s">
        <v>105</v>
      </c>
      <c r="B1738">
        <v>501023</v>
      </c>
      <c r="C1738">
        <v>6359</v>
      </c>
      <c r="D1738">
        <v>124566</v>
      </c>
      <c r="E1738">
        <v>13662</v>
      </c>
      <c r="F1738">
        <v>0</v>
      </c>
      <c r="G1738" t="s">
        <v>106</v>
      </c>
      <c r="H1738" t="s">
        <v>106</v>
      </c>
      <c r="I1738" t="s">
        <v>106</v>
      </c>
      <c r="J1738" t="s">
        <v>107</v>
      </c>
      <c r="K1738" t="s">
        <v>108</v>
      </c>
      <c r="L1738" t="s">
        <v>109</v>
      </c>
      <c r="M1738" t="s">
        <v>110</v>
      </c>
      <c r="N1738" t="s">
        <v>4404</v>
      </c>
      <c r="O1738" t="s">
        <v>3014</v>
      </c>
      <c r="P1738">
        <v>8178</v>
      </c>
      <c r="Q1738">
        <v>416</v>
      </c>
      <c r="R1738">
        <v>0</v>
      </c>
      <c r="S1738">
        <v>200</v>
      </c>
      <c r="T1738">
        <v>0</v>
      </c>
      <c r="U1738">
        <v>3302.4</v>
      </c>
      <c r="V1738">
        <v>3302.4</v>
      </c>
      <c r="W1738">
        <v>200</v>
      </c>
      <c r="X1738">
        <v>0</v>
      </c>
      <c r="Y1738">
        <v>0</v>
      </c>
      <c r="Z1738">
        <v>0</v>
      </c>
      <c r="AD1738" s="1">
        <v>41743.333333333336</v>
      </c>
      <c r="AE1738" s="1">
        <v>41771.708333333336</v>
      </c>
      <c r="AG1738" s="1">
        <v>41682.333333333336</v>
      </c>
      <c r="AH1738" s="1">
        <v>41710.708333333336</v>
      </c>
      <c r="AI1738" s="1">
        <v>41682.333333333336</v>
      </c>
      <c r="AJ1738" s="1">
        <v>41710.708333333336</v>
      </c>
      <c r="AK1738" s="1">
        <v>41682.333333333336</v>
      </c>
      <c r="AL1738" s="1">
        <v>41710.708333333336</v>
      </c>
      <c r="AM1738" s="1">
        <v>41743.333333333336</v>
      </c>
      <c r="AN1738" s="1">
        <v>41771.708333333336</v>
      </c>
      <c r="AP1738" t="s">
        <v>113</v>
      </c>
      <c r="AU1738" t="s">
        <v>4405</v>
      </c>
      <c r="AY1738" t="s">
        <v>106</v>
      </c>
      <c r="AZ1738">
        <v>0</v>
      </c>
      <c r="BA1738">
        <v>0</v>
      </c>
      <c r="BD1738" s="3">
        <v>41321.661111111112</v>
      </c>
      <c r="BE1738" s="3">
        <v>41321.663888888892</v>
      </c>
      <c r="BF1738" t="s">
        <v>115</v>
      </c>
      <c r="BG1738" t="s">
        <v>115</v>
      </c>
      <c r="BH1738">
        <v>8149</v>
      </c>
      <c r="BM1738">
        <v>43550</v>
      </c>
      <c r="BR1738" t="s">
        <v>116</v>
      </c>
      <c r="BS1738" t="s">
        <v>117</v>
      </c>
      <c r="BU1738">
        <v>1</v>
      </c>
      <c r="BV1738" t="s">
        <v>118</v>
      </c>
      <c r="BX1738" t="s">
        <v>119</v>
      </c>
      <c r="BY1738" t="s">
        <v>119</v>
      </c>
      <c r="BZ1738" t="s">
        <v>119</v>
      </c>
      <c r="CA1738">
        <v>1</v>
      </c>
      <c r="CC1738" t="s">
        <v>120</v>
      </c>
      <c r="CH1738">
        <v>540</v>
      </c>
      <c r="CI1738">
        <v>34820</v>
      </c>
      <c r="CJ1738" t="s">
        <v>106</v>
      </c>
      <c r="CK1738" t="s">
        <v>106</v>
      </c>
      <c r="CL1738">
        <v>10</v>
      </c>
      <c r="CM1738" t="s">
        <v>2889</v>
      </c>
      <c r="CO1738">
        <v>124564</v>
      </c>
      <c r="CQ1738">
        <v>0</v>
      </c>
      <c r="CR1738">
        <v>0</v>
      </c>
      <c r="CS1738">
        <v>0</v>
      </c>
      <c r="CY1738" t="s">
        <v>123</v>
      </c>
      <c r="CZ1738" t="s">
        <v>124</v>
      </c>
      <c r="DD1738" t="str" cm="1">
        <f t="array" ref="DD1738:DE1738">TEXT(_xlfn.SEQUENCE(1, DATEDIF(AG1738, AH1738, "m") + 1, AG1738, 30), "YYYY-APMM")</f>
        <v>2014-AP02</v>
      </c>
      <c r="DE1738" t="str">
        <v>2014-AP03</v>
      </c>
      <c r="DN1738">
        <f t="shared" si="54"/>
        <v>1651.2</v>
      </c>
      <c r="DO1738" t="str">
        <f t="shared" si="55"/>
        <v>LABOR- SUBCONTRACTOR</v>
      </c>
    </row>
    <row r="1739" spans="1:119" x14ac:dyDescent="0.35">
      <c r="A1739" t="s">
        <v>105</v>
      </c>
      <c r="B1739">
        <v>501024</v>
      </c>
      <c r="C1739">
        <v>6359</v>
      </c>
      <c r="D1739">
        <v>124566</v>
      </c>
      <c r="E1739">
        <v>13662</v>
      </c>
      <c r="F1739">
        <v>0</v>
      </c>
      <c r="G1739" t="s">
        <v>106</v>
      </c>
      <c r="H1739" t="s">
        <v>106</v>
      </c>
      <c r="I1739" t="s">
        <v>106</v>
      </c>
      <c r="J1739" t="s">
        <v>107</v>
      </c>
      <c r="K1739" t="s">
        <v>108</v>
      </c>
      <c r="L1739" t="s">
        <v>109</v>
      </c>
      <c r="M1739" t="s">
        <v>110</v>
      </c>
      <c r="N1739" t="s">
        <v>4406</v>
      </c>
      <c r="O1739" t="s">
        <v>3017</v>
      </c>
      <c r="P1739">
        <v>8178</v>
      </c>
      <c r="Q1739">
        <v>576</v>
      </c>
      <c r="R1739">
        <v>0</v>
      </c>
      <c r="S1739">
        <v>200</v>
      </c>
      <c r="T1739">
        <v>0</v>
      </c>
      <c r="U1739">
        <v>4569.6000000000004</v>
      </c>
      <c r="V1739">
        <v>4569.6000000000004</v>
      </c>
      <c r="W1739">
        <v>200</v>
      </c>
      <c r="X1739">
        <v>0</v>
      </c>
      <c r="Y1739">
        <v>0</v>
      </c>
      <c r="Z1739">
        <v>0</v>
      </c>
      <c r="AD1739" s="1">
        <v>41749.333333333336</v>
      </c>
      <c r="AE1739" s="1">
        <v>41777.708333333336</v>
      </c>
      <c r="AG1739" s="1">
        <v>41664.333333333336</v>
      </c>
      <c r="AH1739" s="1">
        <v>41693.708333333336</v>
      </c>
      <c r="AI1739" s="1">
        <v>41664.333333333336</v>
      </c>
      <c r="AJ1739" s="1">
        <v>41693.708333333336</v>
      </c>
      <c r="AK1739" s="1">
        <v>41664.333333333336</v>
      </c>
      <c r="AL1739" s="1">
        <v>41693.708333333336</v>
      </c>
      <c r="AM1739" s="1">
        <v>41749.333333333336</v>
      </c>
      <c r="AN1739" s="1">
        <v>41777.708333333336</v>
      </c>
      <c r="AP1739" t="s">
        <v>113</v>
      </c>
      <c r="AU1739" t="s">
        <v>4407</v>
      </c>
      <c r="AY1739" t="s">
        <v>106</v>
      </c>
      <c r="AZ1739">
        <v>0</v>
      </c>
      <c r="BA1739">
        <v>0</v>
      </c>
      <c r="BD1739" s="3">
        <v>41321.661111111112</v>
      </c>
      <c r="BE1739" s="3">
        <v>41321.663888888892</v>
      </c>
      <c r="BF1739" t="s">
        <v>115</v>
      </c>
      <c r="BG1739" t="s">
        <v>115</v>
      </c>
      <c r="BH1739">
        <v>8149</v>
      </c>
      <c r="BM1739">
        <v>43550</v>
      </c>
      <c r="BR1739" t="s">
        <v>116</v>
      </c>
      <c r="BS1739" t="s">
        <v>117</v>
      </c>
      <c r="BU1739">
        <v>1</v>
      </c>
      <c r="BV1739" t="s">
        <v>118</v>
      </c>
      <c r="BX1739" t="s">
        <v>119</v>
      </c>
      <c r="BY1739" t="s">
        <v>119</v>
      </c>
      <c r="BZ1739" t="s">
        <v>119</v>
      </c>
      <c r="CA1739">
        <v>1</v>
      </c>
      <c r="CC1739" t="s">
        <v>120</v>
      </c>
      <c r="CH1739">
        <v>540</v>
      </c>
      <c r="CI1739">
        <v>34820</v>
      </c>
      <c r="CJ1739" t="s">
        <v>106</v>
      </c>
      <c r="CK1739" t="s">
        <v>106</v>
      </c>
      <c r="CL1739">
        <v>10</v>
      </c>
      <c r="CM1739" t="s">
        <v>2889</v>
      </c>
      <c r="CO1739">
        <v>124564</v>
      </c>
      <c r="CQ1739">
        <v>0</v>
      </c>
      <c r="CR1739">
        <v>0</v>
      </c>
      <c r="CS1739">
        <v>0</v>
      </c>
      <c r="CY1739" t="s">
        <v>123</v>
      </c>
      <c r="CZ1739" t="s">
        <v>124</v>
      </c>
      <c r="DD1739" t="str" cm="1">
        <f t="array" ref="DD1739">TEXT(_xlfn.SEQUENCE(1, DATEDIF(AG1739, AH1739, "m") + 1, AG1739, 30), "YYYY-APMM")</f>
        <v>2014-AP01</v>
      </c>
      <c r="DN1739">
        <f t="shared" si="54"/>
        <v>4569.6000000000004</v>
      </c>
      <c r="DO1739" t="str">
        <f t="shared" si="55"/>
        <v>LABOR- SUBCONTRACTOR</v>
      </c>
    </row>
    <row r="1740" spans="1:119" x14ac:dyDescent="0.35">
      <c r="A1740" t="s">
        <v>105</v>
      </c>
      <c r="B1740">
        <v>501025</v>
      </c>
      <c r="C1740">
        <v>6359</v>
      </c>
      <c r="D1740">
        <v>124566</v>
      </c>
      <c r="E1740">
        <v>13662</v>
      </c>
      <c r="F1740">
        <v>0</v>
      </c>
      <c r="G1740" t="s">
        <v>106</v>
      </c>
      <c r="H1740" t="s">
        <v>106</v>
      </c>
      <c r="I1740" t="s">
        <v>106</v>
      </c>
      <c r="J1740" t="s">
        <v>107</v>
      </c>
      <c r="K1740" t="s">
        <v>108</v>
      </c>
      <c r="L1740" t="s">
        <v>109</v>
      </c>
      <c r="M1740" t="s">
        <v>110</v>
      </c>
      <c r="N1740" t="s">
        <v>4408</v>
      </c>
      <c r="O1740" t="s">
        <v>3020</v>
      </c>
      <c r="P1740">
        <v>8178</v>
      </c>
      <c r="Q1740">
        <v>400</v>
      </c>
      <c r="R1740">
        <v>40</v>
      </c>
      <c r="S1740">
        <v>160</v>
      </c>
      <c r="T1740">
        <v>0</v>
      </c>
      <c r="U1740">
        <v>1422.4</v>
      </c>
      <c r="V1740">
        <v>1422.4</v>
      </c>
      <c r="W1740">
        <v>160</v>
      </c>
      <c r="X1740">
        <v>0</v>
      </c>
      <c r="Y1740">
        <v>0</v>
      </c>
      <c r="Z1740">
        <v>0</v>
      </c>
      <c r="AD1740" s="1">
        <v>41741.333333333336</v>
      </c>
      <c r="AE1740" s="1">
        <v>41763.708333333336</v>
      </c>
      <c r="AG1740" s="1">
        <v>41682.333333333336</v>
      </c>
      <c r="AH1740" s="1">
        <v>41704.708333333336</v>
      </c>
      <c r="AI1740" s="1">
        <v>41682.333333333336</v>
      </c>
      <c r="AJ1740" s="1">
        <v>41704.708333333336</v>
      </c>
      <c r="AK1740" s="1">
        <v>41682.333333333336</v>
      </c>
      <c r="AL1740" s="1">
        <v>41704.708333333336</v>
      </c>
      <c r="AM1740" s="1">
        <v>41741.333333333336</v>
      </c>
      <c r="AN1740" s="1">
        <v>41763.708333333336</v>
      </c>
      <c r="AP1740" t="s">
        <v>113</v>
      </c>
      <c r="AU1740" t="s">
        <v>4409</v>
      </c>
      <c r="AY1740" t="s">
        <v>106</v>
      </c>
      <c r="AZ1740">
        <v>0</v>
      </c>
      <c r="BA1740">
        <v>0</v>
      </c>
      <c r="BD1740" s="3">
        <v>41321.661111111112</v>
      </c>
      <c r="BE1740" s="3">
        <v>41321.663888888892</v>
      </c>
      <c r="BF1740" t="s">
        <v>115</v>
      </c>
      <c r="BG1740" t="s">
        <v>115</v>
      </c>
      <c r="BH1740">
        <v>8149</v>
      </c>
      <c r="BM1740">
        <v>43550</v>
      </c>
      <c r="BR1740" t="s">
        <v>116</v>
      </c>
      <c r="BS1740" t="s">
        <v>117</v>
      </c>
      <c r="BU1740">
        <v>1</v>
      </c>
      <c r="BV1740" t="s">
        <v>118</v>
      </c>
      <c r="BX1740" t="s">
        <v>119</v>
      </c>
      <c r="BY1740" t="s">
        <v>119</v>
      </c>
      <c r="BZ1740" t="s">
        <v>119</v>
      </c>
      <c r="CA1740">
        <v>1</v>
      </c>
      <c r="CC1740" t="s">
        <v>120</v>
      </c>
      <c r="CH1740">
        <v>540</v>
      </c>
      <c r="CI1740">
        <v>34820</v>
      </c>
      <c r="CJ1740" t="s">
        <v>106</v>
      </c>
      <c r="CK1740" t="s">
        <v>106</v>
      </c>
      <c r="CL1740">
        <v>10</v>
      </c>
      <c r="CM1740" t="s">
        <v>2889</v>
      </c>
      <c r="CO1740">
        <v>124564</v>
      </c>
      <c r="CQ1740">
        <v>0</v>
      </c>
      <c r="CR1740">
        <v>0</v>
      </c>
      <c r="CS1740">
        <v>0</v>
      </c>
      <c r="CY1740" t="s">
        <v>123</v>
      </c>
      <c r="CZ1740" t="s">
        <v>124</v>
      </c>
      <c r="DD1740" t="str" cm="1">
        <f t="array" ref="DD1740">TEXT(_xlfn.SEQUENCE(1, DATEDIF(AG1740, AH1740, "m") + 1, AG1740, 30), "YYYY-APMM")</f>
        <v>2014-AP02</v>
      </c>
      <c r="DN1740">
        <f t="shared" si="54"/>
        <v>1422.4</v>
      </c>
      <c r="DO1740" t="str">
        <f t="shared" si="55"/>
        <v>LABOR- SUBCONTRACTOR</v>
      </c>
    </row>
    <row r="1741" spans="1:119" x14ac:dyDescent="0.35">
      <c r="A1741" t="s">
        <v>105</v>
      </c>
      <c r="B1741">
        <v>501026</v>
      </c>
      <c r="C1741">
        <v>6359</v>
      </c>
      <c r="D1741">
        <v>124567</v>
      </c>
      <c r="E1741">
        <v>13662</v>
      </c>
      <c r="F1741">
        <v>0</v>
      </c>
      <c r="G1741" t="s">
        <v>106</v>
      </c>
      <c r="H1741" t="s">
        <v>106</v>
      </c>
      <c r="I1741" t="s">
        <v>106</v>
      </c>
      <c r="J1741" t="s">
        <v>107</v>
      </c>
      <c r="K1741" t="s">
        <v>108</v>
      </c>
      <c r="L1741" t="s">
        <v>109</v>
      </c>
      <c r="M1741" t="s">
        <v>110</v>
      </c>
      <c r="N1741" t="s">
        <v>4410</v>
      </c>
      <c r="O1741" t="s">
        <v>3023</v>
      </c>
      <c r="P1741">
        <v>8178</v>
      </c>
      <c r="Q1741">
        <v>24</v>
      </c>
      <c r="R1741">
        <v>0</v>
      </c>
      <c r="S1741">
        <v>144</v>
      </c>
      <c r="T1741">
        <v>0</v>
      </c>
      <c r="U1741">
        <v>825.6</v>
      </c>
      <c r="V1741">
        <v>825.6</v>
      </c>
      <c r="W1741">
        <v>144</v>
      </c>
      <c r="X1741">
        <v>0</v>
      </c>
      <c r="Y1741">
        <v>0</v>
      </c>
      <c r="Z1741">
        <v>0</v>
      </c>
      <c r="AD1741" s="1">
        <v>41769.333333333336</v>
      </c>
      <c r="AE1741" s="1">
        <v>41788.708333333336</v>
      </c>
      <c r="AG1741" s="1">
        <v>41765.333333333336</v>
      </c>
      <c r="AH1741" s="1">
        <v>41785.708333333336</v>
      </c>
      <c r="AI1741" s="1">
        <v>41765.333333333336</v>
      </c>
      <c r="AJ1741" s="1">
        <v>41785.708333333336</v>
      </c>
      <c r="AK1741" s="1">
        <v>41765.333333333336</v>
      </c>
      <c r="AL1741" s="1">
        <v>41785.708333333336</v>
      </c>
      <c r="AM1741" s="1">
        <v>41769.333333333336</v>
      </c>
      <c r="AN1741" s="1">
        <v>41788.708333333336</v>
      </c>
      <c r="AP1741" t="s">
        <v>113</v>
      </c>
      <c r="AU1741" t="s">
        <v>4411</v>
      </c>
      <c r="AY1741" t="s">
        <v>106</v>
      </c>
      <c r="AZ1741">
        <v>0</v>
      </c>
      <c r="BA1741">
        <v>0</v>
      </c>
      <c r="BD1741" s="3">
        <v>41321.661111111112</v>
      </c>
      <c r="BE1741" s="3">
        <v>41321.663888888892</v>
      </c>
      <c r="BF1741" t="s">
        <v>115</v>
      </c>
      <c r="BG1741" t="s">
        <v>115</v>
      </c>
      <c r="BH1741">
        <v>8149</v>
      </c>
      <c r="BM1741">
        <v>43550</v>
      </c>
      <c r="BR1741" t="s">
        <v>116</v>
      </c>
      <c r="BS1741" t="s">
        <v>117</v>
      </c>
      <c r="BU1741">
        <v>1</v>
      </c>
      <c r="BV1741" t="s">
        <v>118</v>
      </c>
      <c r="BX1741" t="s">
        <v>119</v>
      </c>
      <c r="BY1741" t="s">
        <v>119</v>
      </c>
      <c r="BZ1741" t="s">
        <v>119</v>
      </c>
      <c r="CA1741">
        <v>1</v>
      </c>
      <c r="CC1741" t="s">
        <v>120</v>
      </c>
      <c r="CH1741">
        <v>540</v>
      </c>
      <c r="CI1741">
        <v>34840</v>
      </c>
      <c r="CJ1741" t="s">
        <v>106</v>
      </c>
      <c r="CK1741" t="s">
        <v>106</v>
      </c>
      <c r="CL1741">
        <v>20</v>
      </c>
      <c r="CM1741" t="s">
        <v>2867</v>
      </c>
      <c r="CO1741">
        <v>124564</v>
      </c>
      <c r="CQ1741">
        <v>0</v>
      </c>
      <c r="CR1741">
        <v>0</v>
      </c>
      <c r="CS1741">
        <v>0</v>
      </c>
      <c r="CY1741" t="s">
        <v>123</v>
      </c>
      <c r="CZ1741" t="s">
        <v>124</v>
      </c>
      <c r="DD1741" t="str" cm="1">
        <f t="array" ref="DD1741">TEXT(_xlfn.SEQUENCE(1, DATEDIF(AG1741, AH1741, "m") + 1, AG1741, 30), "YYYY-APMM")</f>
        <v>2014-AP05</v>
      </c>
      <c r="DN1741">
        <f t="shared" si="54"/>
        <v>825.6</v>
      </c>
      <c r="DO1741" t="str">
        <f t="shared" si="55"/>
        <v>LABOR- SUBCONTRACTOR</v>
      </c>
    </row>
    <row r="1742" spans="1:119" x14ac:dyDescent="0.35">
      <c r="A1742" t="s">
        <v>105</v>
      </c>
      <c r="B1742">
        <v>501027</v>
      </c>
      <c r="C1742">
        <v>6359</v>
      </c>
      <c r="D1742">
        <v>124567</v>
      </c>
      <c r="E1742">
        <v>13662</v>
      </c>
      <c r="F1742">
        <v>0</v>
      </c>
      <c r="G1742" t="s">
        <v>106</v>
      </c>
      <c r="H1742" t="s">
        <v>106</v>
      </c>
      <c r="I1742" t="s">
        <v>106</v>
      </c>
      <c r="J1742" t="s">
        <v>107</v>
      </c>
      <c r="K1742" t="s">
        <v>108</v>
      </c>
      <c r="L1742" t="s">
        <v>109</v>
      </c>
      <c r="M1742" t="s">
        <v>110</v>
      </c>
      <c r="N1742" t="s">
        <v>4412</v>
      </c>
      <c r="O1742" t="s">
        <v>3026</v>
      </c>
      <c r="P1742">
        <v>8178</v>
      </c>
      <c r="Q1742">
        <v>24</v>
      </c>
      <c r="R1742">
        <v>0</v>
      </c>
      <c r="S1742">
        <v>184</v>
      </c>
      <c r="T1742">
        <v>0</v>
      </c>
      <c r="U1742">
        <v>1830.4</v>
      </c>
      <c r="V1742">
        <v>1830.4</v>
      </c>
      <c r="W1742">
        <v>184</v>
      </c>
      <c r="X1742">
        <v>0</v>
      </c>
      <c r="Y1742">
        <v>0</v>
      </c>
      <c r="Z1742">
        <v>0</v>
      </c>
      <c r="AD1742" s="1">
        <v>41780.333333333336</v>
      </c>
      <c r="AE1742" s="1">
        <v>41806.708333333336</v>
      </c>
      <c r="AG1742" s="1">
        <v>41777.333333333336</v>
      </c>
      <c r="AH1742" s="1">
        <v>41802.708333333336</v>
      </c>
      <c r="AI1742" s="1">
        <v>41777.333333333336</v>
      </c>
      <c r="AJ1742" s="1">
        <v>41802.708333333336</v>
      </c>
      <c r="AK1742" s="1">
        <v>41777.333333333336</v>
      </c>
      <c r="AL1742" s="1">
        <v>41802.708333333336</v>
      </c>
      <c r="AM1742" s="1">
        <v>41780.333333333336</v>
      </c>
      <c r="AN1742" s="1">
        <v>41806.708333333336</v>
      </c>
      <c r="AP1742" t="s">
        <v>113</v>
      </c>
      <c r="AU1742" t="s">
        <v>4413</v>
      </c>
      <c r="AY1742" t="s">
        <v>106</v>
      </c>
      <c r="AZ1742">
        <v>0</v>
      </c>
      <c r="BA1742">
        <v>0</v>
      </c>
      <c r="BD1742" s="3">
        <v>41321.661111111112</v>
      </c>
      <c r="BE1742" s="3">
        <v>41321.663888888892</v>
      </c>
      <c r="BF1742" t="s">
        <v>115</v>
      </c>
      <c r="BG1742" t="s">
        <v>115</v>
      </c>
      <c r="BH1742">
        <v>8149</v>
      </c>
      <c r="BM1742">
        <v>43550</v>
      </c>
      <c r="BR1742" t="s">
        <v>116</v>
      </c>
      <c r="BS1742" t="s">
        <v>117</v>
      </c>
      <c r="BU1742">
        <v>1</v>
      </c>
      <c r="BV1742" t="s">
        <v>118</v>
      </c>
      <c r="BX1742" t="s">
        <v>119</v>
      </c>
      <c r="BY1742" t="s">
        <v>119</v>
      </c>
      <c r="BZ1742" t="s">
        <v>119</v>
      </c>
      <c r="CA1742">
        <v>1</v>
      </c>
      <c r="CC1742" t="s">
        <v>120</v>
      </c>
      <c r="CH1742">
        <v>540</v>
      </c>
      <c r="CI1742">
        <v>34840</v>
      </c>
      <c r="CJ1742" t="s">
        <v>106</v>
      </c>
      <c r="CK1742" t="s">
        <v>106</v>
      </c>
      <c r="CL1742">
        <v>20</v>
      </c>
      <c r="CM1742" t="s">
        <v>2867</v>
      </c>
      <c r="CO1742">
        <v>124564</v>
      </c>
      <c r="CQ1742">
        <v>0</v>
      </c>
      <c r="CR1742">
        <v>0</v>
      </c>
      <c r="CS1742">
        <v>0</v>
      </c>
      <c r="CY1742" t="s">
        <v>123</v>
      </c>
      <c r="CZ1742" t="s">
        <v>124</v>
      </c>
      <c r="DD1742" t="str" cm="1">
        <f t="array" ref="DD1742">TEXT(_xlfn.SEQUENCE(1, DATEDIF(AG1742, AH1742, "m") + 1, AG1742, 30), "YYYY-APMM")</f>
        <v>2014-AP05</v>
      </c>
      <c r="DN1742">
        <f t="shared" si="54"/>
        <v>1830.4</v>
      </c>
      <c r="DO1742" t="str">
        <f t="shared" si="55"/>
        <v>LABOR- SUBCONTRACTOR</v>
      </c>
    </row>
    <row r="1743" spans="1:119" x14ac:dyDescent="0.35">
      <c r="A1743" t="s">
        <v>105</v>
      </c>
      <c r="B1743">
        <v>501028</v>
      </c>
      <c r="C1743">
        <v>6359</v>
      </c>
      <c r="D1743">
        <v>124569</v>
      </c>
      <c r="E1743">
        <v>13662</v>
      </c>
      <c r="F1743">
        <v>0</v>
      </c>
      <c r="G1743" t="s">
        <v>106</v>
      </c>
      <c r="H1743" t="s">
        <v>106</v>
      </c>
      <c r="I1743" t="s">
        <v>106</v>
      </c>
      <c r="J1743" t="s">
        <v>107</v>
      </c>
      <c r="K1743" t="s">
        <v>108</v>
      </c>
      <c r="L1743" t="s">
        <v>109</v>
      </c>
      <c r="M1743" t="s">
        <v>110</v>
      </c>
      <c r="N1743" t="s">
        <v>4414</v>
      </c>
      <c r="O1743" t="s">
        <v>3063</v>
      </c>
      <c r="P1743">
        <v>8178</v>
      </c>
      <c r="Q1743">
        <v>352</v>
      </c>
      <c r="R1743">
        <v>0</v>
      </c>
      <c r="S1743">
        <v>144</v>
      </c>
      <c r="T1743">
        <v>0</v>
      </c>
      <c r="U1743">
        <v>883.2</v>
      </c>
      <c r="V1743">
        <v>883.2</v>
      </c>
      <c r="W1743">
        <v>144</v>
      </c>
      <c r="X1743">
        <v>0</v>
      </c>
      <c r="Y1743">
        <v>0</v>
      </c>
      <c r="Z1743">
        <v>0</v>
      </c>
      <c r="AD1743" s="1">
        <v>41643.333333333336</v>
      </c>
      <c r="AE1743" s="1">
        <v>41662.708333333336</v>
      </c>
      <c r="AG1743" s="1">
        <v>41590.333333333336</v>
      </c>
      <c r="AH1743" s="1">
        <v>41610.708333333336</v>
      </c>
      <c r="AI1743" s="1">
        <v>41590.333333333336</v>
      </c>
      <c r="AJ1743" s="1">
        <v>41610.708333333336</v>
      </c>
      <c r="AK1743" s="1">
        <v>41590.333333333336</v>
      </c>
      <c r="AL1743" s="1">
        <v>41610.708333333336</v>
      </c>
      <c r="AM1743" s="1">
        <v>41643.333333333336</v>
      </c>
      <c r="AN1743" s="1">
        <v>41662.708333333336</v>
      </c>
      <c r="AP1743" t="s">
        <v>113</v>
      </c>
      <c r="AU1743" t="s">
        <v>4415</v>
      </c>
      <c r="AY1743" t="s">
        <v>106</v>
      </c>
      <c r="AZ1743">
        <v>0</v>
      </c>
      <c r="BA1743">
        <v>0</v>
      </c>
      <c r="BD1743" s="3">
        <v>41321.661111111112</v>
      </c>
      <c r="BE1743" s="3">
        <v>41321.663888888892</v>
      </c>
      <c r="BF1743" t="s">
        <v>115</v>
      </c>
      <c r="BG1743" t="s">
        <v>115</v>
      </c>
      <c r="BH1743">
        <v>8149</v>
      </c>
      <c r="BM1743">
        <v>43550</v>
      </c>
      <c r="BR1743" t="s">
        <v>116</v>
      </c>
      <c r="BS1743" t="s">
        <v>117</v>
      </c>
      <c r="BU1743">
        <v>1</v>
      </c>
      <c r="BV1743" t="s">
        <v>118</v>
      </c>
      <c r="BX1743" t="s">
        <v>119</v>
      </c>
      <c r="BY1743" t="s">
        <v>119</v>
      </c>
      <c r="BZ1743" t="s">
        <v>119</v>
      </c>
      <c r="CA1743">
        <v>1</v>
      </c>
      <c r="CC1743" t="s">
        <v>120</v>
      </c>
      <c r="CH1743">
        <v>540</v>
      </c>
      <c r="CI1743">
        <v>34860</v>
      </c>
      <c r="CJ1743" t="s">
        <v>106</v>
      </c>
      <c r="CK1743" t="s">
        <v>106</v>
      </c>
      <c r="CL1743">
        <v>10</v>
      </c>
      <c r="CM1743" t="s">
        <v>2889</v>
      </c>
      <c r="CO1743">
        <v>124568</v>
      </c>
      <c r="CQ1743">
        <v>0</v>
      </c>
      <c r="CR1743">
        <v>0</v>
      </c>
      <c r="CS1743">
        <v>0</v>
      </c>
      <c r="CY1743" t="s">
        <v>123</v>
      </c>
      <c r="CZ1743" t="s">
        <v>124</v>
      </c>
      <c r="DD1743" t="str" cm="1">
        <f t="array" ref="DD1743">TEXT(_xlfn.SEQUENCE(1, DATEDIF(AG1743, AH1743, "m") + 1, AG1743, 30), "YYYY-APMM")</f>
        <v>2013-AP11</v>
      </c>
      <c r="DN1743">
        <f t="shared" si="54"/>
        <v>883.2</v>
      </c>
      <c r="DO1743" t="str">
        <f t="shared" si="55"/>
        <v>LABOR- SUBCONTRACTOR</v>
      </c>
    </row>
    <row r="1744" spans="1:119" x14ac:dyDescent="0.35">
      <c r="A1744" t="s">
        <v>105</v>
      </c>
      <c r="B1744">
        <v>501029</v>
      </c>
      <c r="C1744">
        <v>6359</v>
      </c>
      <c r="D1744">
        <v>124569</v>
      </c>
      <c r="E1744">
        <v>13662</v>
      </c>
      <c r="F1744">
        <v>0</v>
      </c>
      <c r="G1744" t="s">
        <v>106</v>
      </c>
      <c r="H1744" t="s">
        <v>106</v>
      </c>
      <c r="I1744" t="s">
        <v>106</v>
      </c>
      <c r="J1744" t="s">
        <v>107</v>
      </c>
      <c r="K1744" t="s">
        <v>108</v>
      </c>
      <c r="L1744" t="s">
        <v>109</v>
      </c>
      <c r="M1744" t="s">
        <v>110</v>
      </c>
      <c r="N1744" t="s">
        <v>4416</v>
      </c>
      <c r="O1744" t="s">
        <v>3066</v>
      </c>
      <c r="P1744">
        <v>8178</v>
      </c>
      <c r="Q1744">
        <v>352</v>
      </c>
      <c r="R1744">
        <v>168</v>
      </c>
      <c r="S1744">
        <v>144</v>
      </c>
      <c r="T1744">
        <v>0</v>
      </c>
      <c r="U1744">
        <v>331.2</v>
      </c>
      <c r="V1744">
        <v>331.2</v>
      </c>
      <c r="W1744">
        <v>144</v>
      </c>
      <c r="X1744">
        <v>0</v>
      </c>
      <c r="Y1744">
        <v>0</v>
      </c>
      <c r="Z1744">
        <v>0</v>
      </c>
      <c r="AD1744" s="1">
        <v>41643.333333333336</v>
      </c>
      <c r="AE1744" s="1">
        <v>41662.708333333336</v>
      </c>
      <c r="AG1744" s="1">
        <v>41590.333333333336</v>
      </c>
      <c r="AH1744" s="1">
        <v>41610.708333333336</v>
      </c>
      <c r="AI1744" s="1">
        <v>41590.333333333336</v>
      </c>
      <c r="AJ1744" s="1">
        <v>41610.708333333336</v>
      </c>
      <c r="AK1744" s="1">
        <v>41590.333333333336</v>
      </c>
      <c r="AL1744" s="1">
        <v>41610.708333333336</v>
      </c>
      <c r="AM1744" s="1">
        <v>41643.333333333336</v>
      </c>
      <c r="AN1744" s="1">
        <v>41662.708333333336</v>
      </c>
      <c r="AP1744" t="s">
        <v>113</v>
      </c>
      <c r="AU1744" t="s">
        <v>4417</v>
      </c>
      <c r="AY1744" t="s">
        <v>106</v>
      </c>
      <c r="AZ1744">
        <v>0</v>
      </c>
      <c r="BA1744">
        <v>0</v>
      </c>
      <c r="BD1744" s="3">
        <v>41321.661111111112</v>
      </c>
      <c r="BE1744" s="3">
        <v>41321.663888888892</v>
      </c>
      <c r="BF1744" t="s">
        <v>115</v>
      </c>
      <c r="BG1744" t="s">
        <v>115</v>
      </c>
      <c r="BH1744">
        <v>8149</v>
      </c>
      <c r="BM1744">
        <v>43550</v>
      </c>
      <c r="BR1744" t="s">
        <v>116</v>
      </c>
      <c r="BS1744" t="s">
        <v>117</v>
      </c>
      <c r="BU1744">
        <v>1</v>
      </c>
      <c r="BV1744" t="s">
        <v>118</v>
      </c>
      <c r="BX1744" t="s">
        <v>119</v>
      </c>
      <c r="BY1744" t="s">
        <v>119</v>
      </c>
      <c r="BZ1744" t="s">
        <v>119</v>
      </c>
      <c r="CA1744">
        <v>1</v>
      </c>
      <c r="CC1744" t="s">
        <v>120</v>
      </c>
      <c r="CH1744">
        <v>540</v>
      </c>
      <c r="CI1744">
        <v>34860</v>
      </c>
      <c r="CJ1744" t="s">
        <v>106</v>
      </c>
      <c r="CK1744" t="s">
        <v>106</v>
      </c>
      <c r="CL1744">
        <v>10</v>
      </c>
      <c r="CM1744" t="s">
        <v>2889</v>
      </c>
      <c r="CO1744">
        <v>124568</v>
      </c>
      <c r="CQ1744">
        <v>0</v>
      </c>
      <c r="CR1744">
        <v>0</v>
      </c>
      <c r="CS1744">
        <v>0</v>
      </c>
      <c r="CY1744" t="s">
        <v>123</v>
      </c>
      <c r="CZ1744" t="s">
        <v>124</v>
      </c>
      <c r="DD1744" t="str" cm="1">
        <f t="array" ref="DD1744">TEXT(_xlfn.SEQUENCE(1, DATEDIF(AG1744, AH1744, "m") + 1, AG1744, 30), "YYYY-APMM")</f>
        <v>2013-AP11</v>
      </c>
      <c r="DN1744">
        <f t="shared" si="54"/>
        <v>331.2</v>
      </c>
      <c r="DO1744" t="str">
        <f t="shared" si="55"/>
        <v>LABOR- SUBCONTRACTOR</v>
      </c>
    </row>
    <row r="1745" spans="1:119" x14ac:dyDescent="0.35">
      <c r="A1745" t="s">
        <v>105</v>
      </c>
      <c r="B1745">
        <v>501030</v>
      </c>
      <c r="C1745">
        <v>6359</v>
      </c>
      <c r="D1745">
        <v>124569</v>
      </c>
      <c r="E1745">
        <v>13662</v>
      </c>
      <c r="F1745">
        <v>0</v>
      </c>
      <c r="G1745" t="s">
        <v>106</v>
      </c>
      <c r="H1745" t="s">
        <v>106</v>
      </c>
      <c r="I1745" t="s">
        <v>106</v>
      </c>
      <c r="J1745" t="s">
        <v>107</v>
      </c>
      <c r="K1745" t="s">
        <v>108</v>
      </c>
      <c r="L1745" t="s">
        <v>109</v>
      </c>
      <c r="M1745" t="s">
        <v>110</v>
      </c>
      <c r="N1745" t="s">
        <v>4418</v>
      </c>
      <c r="O1745" t="s">
        <v>3069</v>
      </c>
      <c r="P1745">
        <v>8178</v>
      </c>
      <c r="Q1745">
        <v>656</v>
      </c>
      <c r="R1745">
        <v>0</v>
      </c>
      <c r="S1745">
        <v>160</v>
      </c>
      <c r="T1745">
        <v>0</v>
      </c>
      <c r="U1745">
        <v>201.6</v>
      </c>
      <c r="V1745">
        <v>201.6</v>
      </c>
      <c r="W1745">
        <v>160</v>
      </c>
      <c r="X1745">
        <v>0</v>
      </c>
      <c r="Y1745">
        <v>0</v>
      </c>
      <c r="Z1745">
        <v>0</v>
      </c>
      <c r="AD1745" s="1">
        <v>41778.333333333336</v>
      </c>
      <c r="AE1745" s="1">
        <v>41800.708333333336</v>
      </c>
      <c r="AG1745" s="1">
        <v>41682.333333333336</v>
      </c>
      <c r="AH1745" s="1">
        <v>41704.708333333336</v>
      </c>
      <c r="AI1745" s="1">
        <v>41682.333333333336</v>
      </c>
      <c r="AJ1745" s="1">
        <v>41704.708333333336</v>
      </c>
      <c r="AK1745" s="1">
        <v>41682.333333333336</v>
      </c>
      <c r="AL1745" s="1">
        <v>41704.708333333336</v>
      </c>
      <c r="AM1745" s="1">
        <v>41778.333333333336</v>
      </c>
      <c r="AN1745" s="1">
        <v>41800.708333333336</v>
      </c>
      <c r="AP1745" t="s">
        <v>113</v>
      </c>
      <c r="AU1745" t="s">
        <v>4419</v>
      </c>
      <c r="AY1745" t="s">
        <v>106</v>
      </c>
      <c r="AZ1745">
        <v>0</v>
      </c>
      <c r="BA1745">
        <v>0</v>
      </c>
      <c r="BD1745" s="3">
        <v>41321.661111111112</v>
      </c>
      <c r="BE1745" s="3">
        <v>41321.663888888892</v>
      </c>
      <c r="BF1745" t="s">
        <v>115</v>
      </c>
      <c r="BG1745" t="s">
        <v>115</v>
      </c>
      <c r="BH1745">
        <v>8149</v>
      </c>
      <c r="BM1745">
        <v>43550</v>
      </c>
      <c r="BR1745" t="s">
        <v>116</v>
      </c>
      <c r="BS1745" t="s">
        <v>117</v>
      </c>
      <c r="BU1745">
        <v>1</v>
      </c>
      <c r="BV1745" t="s">
        <v>118</v>
      </c>
      <c r="BX1745" t="s">
        <v>119</v>
      </c>
      <c r="BY1745" t="s">
        <v>119</v>
      </c>
      <c r="BZ1745" t="s">
        <v>119</v>
      </c>
      <c r="CA1745">
        <v>1</v>
      </c>
      <c r="CC1745" t="s">
        <v>120</v>
      </c>
      <c r="CH1745">
        <v>540</v>
      </c>
      <c r="CI1745">
        <v>34860</v>
      </c>
      <c r="CJ1745" t="s">
        <v>106</v>
      </c>
      <c r="CK1745" t="s">
        <v>106</v>
      </c>
      <c r="CL1745">
        <v>10</v>
      </c>
      <c r="CM1745" t="s">
        <v>2889</v>
      </c>
      <c r="CO1745">
        <v>124568</v>
      </c>
      <c r="CQ1745">
        <v>0</v>
      </c>
      <c r="CR1745">
        <v>0</v>
      </c>
      <c r="CS1745">
        <v>0</v>
      </c>
      <c r="CY1745" t="s">
        <v>123</v>
      </c>
      <c r="CZ1745" t="s">
        <v>124</v>
      </c>
      <c r="DD1745" t="str" cm="1">
        <f t="array" ref="DD1745">TEXT(_xlfn.SEQUENCE(1, DATEDIF(AG1745, AH1745, "m") + 1, AG1745, 30), "YYYY-APMM")</f>
        <v>2014-AP02</v>
      </c>
      <c r="DN1745">
        <f t="shared" si="54"/>
        <v>201.6</v>
      </c>
      <c r="DO1745" t="str">
        <f t="shared" si="55"/>
        <v>LABOR- SUBCONTRACTOR</v>
      </c>
    </row>
    <row r="1746" spans="1:119" x14ac:dyDescent="0.35">
      <c r="A1746" t="s">
        <v>105</v>
      </c>
      <c r="B1746">
        <v>501031</v>
      </c>
      <c r="C1746">
        <v>6359</v>
      </c>
      <c r="D1746">
        <v>124569</v>
      </c>
      <c r="E1746">
        <v>13662</v>
      </c>
      <c r="F1746">
        <v>0</v>
      </c>
      <c r="G1746" t="s">
        <v>106</v>
      </c>
      <c r="H1746" t="s">
        <v>106</v>
      </c>
      <c r="I1746" t="s">
        <v>106</v>
      </c>
      <c r="J1746" t="s">
        <v>107</v>
      </c>
      <c r="K1746" t="s">
        <v>108</v>
      </c>
      <c r="L1746" t="s">
        <v>109</v>
      </c>
      <c r="M1746" t="s">
        <v>110</v>
      </c>
      <c r="N1746" t="s">
        <v>4420</v>
      </c>
      <c r="O1746" t="s">
        <v>3072</v>
      </c>
      <c r="P1746">
        <v>8178</v>
      </c>
      <c r="Q1746">
        <v>656</v>
      </c>
      <c r="R1746">
        <v>80</v>
      </c>
      <c r="S1746">
        <v>120</v>
      </c>
      <c r="T1746">
        <v>0</v>
      </c>
      <c r="U1746">
        <v>201.6</v>
      </c>
      <c r="V1746">
        <v>201.6</v>
      </c>
      <c r="W1746">
        <v>120</v>
      </c>
      <c r="X1746">
        <v>0</v>
      </c>
      <c r="Y1746">
        <v>0</v>
      </c>
      <c r="Z1746">
        <v>0</v>
      </c>
      <c r="AD1746" s="1">
        <v>41790.333333333336</v>
      </c>
      <c r="AE1746" s="1">
        <v>41806.708333333336</v>
      </c>
      <c r="AG1746" s="1">
        <v>41694.333333333336</v>
      </c>
      <c r="AH1746" s="1">
        <v>41710.708333333336</v>
      </c>
      <c r="AI1746" s="1">
        <v>41694.333333333336</v>
      </c>
      <c r="AJ1746" s="1">
        <v>41710.708333333336</v>
      </c>
      <c r="AK1746" s="1">
        <v>41694.333333333336</v>
      </c>
      <c r="AL1746" s="1">
        <v>41710.708333333336</v>
      </c>
      <c r="AM1746" s="1">
        <v>41790.333333333336</v>
      </c>
      <c r="AN1746" s="1">
        <v>41806.708333333336</v>
      </c>
      <c r="AP1746" t="s">
        <v>113</v>
      </c>
      <c r="AU1746" t="s">
        <v>4421</v>
      </c>
      <c r="AY1746" t="s">
        <v>106</v>
      </c>
      <c r="AZ1746">
        <v>0</v>
      </c>
      <c r="BA1746">
        <v>0</v>
      </c>
      <c r="BD1746" s="3">
        <v>41321.661111111112</v>
      </c>
      <c r="BE1746" s="3">
        <v>41321.663888888892</v>
      </c>
      <c r="BF1746" t="s">
        <v>115</v>
      </c>
      <c r="BG1746" t="s">
        <v>115</v>
      </c>
      <c r="BH1746">
        <v>8149</v>
      </c>
      <c r="BM1746">
        <v>43550</v>
      </c>
      <c r="BR1746" t="s">
        <v>116</v>
      </c>
      <c r="BS1746" t="s">
        <v>117</v>
      </c>
      <c r="BU1746">
        <v>1</v>
      </c>
      <c r="BV1746" t="s">
        <v>118</v>
      </c>
      <c r="BX1746" t="s">
        <v>119</v>
      </c>
      <c r="BY1746" t="s">
        <v>119</v>
      </c>
      <c r="BZ1746" t="s">
        <v>119</v>
      </c>
      <c r="CA1746">
        <v>1</v>
      </c>
      <c r="CC1746" t="s">
        <v>120</v>
      </c>
      <c r="CH1746">
        <v>540</v>
      </c>
      <c r="CI1746">
        <v>34860</v>
      </c>
      <c r="CJ1746" t="s">
        <v>106</v>
      </c>
      <c r="CK1746" t="s">
        <v>106</v>
      </c>
      <c r="CL1746">
        <v>10</v>
      </c>
      <c r="CM1746" t="s">
        <v>2889</v>
      </c>
      <c r="CO1746">
        <v>124568</v>
      </c>
      <c r="CQ1746">
        <v>0</v>
      </c>
      <c r="CR1746">
        <v>0</v>
      </c>
      <c r="CS1746">
        <v>0</v>
      </c>
      <c r="CY1746" t="s">
        <v>123</v>
      </c>
      <c r="CZ1746" t="s">
        <v>124</v>
      </c>
      <c r="DD1746" t="str" cm="1">
        <f t="array" ref="DD1746">TEXT(_xlfn.SEQUENCE(1, DATEDIF(AG1746, AH1746, "m") + 1, AG1746, 30), "YYYY-APMM")</f>
        <v>2014-AP02</v>
      </c>
      <c r="DN1746">
        <f t="shared" si="54"/>
        <v>201.6</v>
      </c>
      <c r="DO1746" t="str">
        <f t="shared" si="55"/>
        <v>LABOR- SUBCONTRACTOR</v>
      </c>
    </row>
    <row r="1747" spans="1:119" x14ac:dyDescent="0.35">
      <c r="A1747" t="s">
        <v>105</v>
      </c>
      <c r="B1747">
        <v>501032</v>
      </c>
      <c r="C1747">
        <v>6359</v>
      </c>
      <c r="D1747">
        <v>124569</v>
      </c>
      <c r="E1747">
        <v>13662</v>
      </c>
      <c r="F1747">
        <v>0</v>
      </c>
      <c r="G1747" t="s">
        <v>106</v>
      </c>
      <c r="H1747" t="s">
        <v>106</v>
      </c>
      <c r="I1747" t="s">
        <v>106</v>
      </c>
      <c r="J1747" t="s">
        <v>107</v>
      </c>
      <c r="K1747" t="s">
        <v>108</v>
      </c>
      <c r="L1747" t="s">
        <v>109</v>
      </c>
      <c r="M1747" t="s">
        <v>110</v>
      </c>
      <c r="N1747" t="s">
        <v>4422</v>
      </c>
      <c r="O1747" t="s">
        <v>3075</v>
      </c>
      <c r="P1747">
        <v>8178</v>
      </c>
      <c r="Q1747">
        <v>0</v>
      </c>
      <c r="R1747">
        <v>0</v>
      </c>
      <c r="S1747">
        <v>160</v>
      </c>
      <c r="T1747">
        <v>0</v>
      </c>
      <c r="U1747">
        <v>110.4</v>
      </c>
      <c r="V1747">
        <v>110.4</v>
      </c>
      <c r="W1747">
        <v>160</v>
      </c>
      <c r="X1747">
        <v>0</v>
      </c>
      <c r="Y1747">
        <v>0</v>
      </c>
      <c r="Z1747">
        <v>0</v>
      </c>
      <c r="AD1747" s="1">
        <v>41478.333333333336</v>
      </c>
      <c r="AE1747" s="1">
        <v>41504.708333333336</v>
      </c>
      <c r="AG1747" s="1">
        <v>41478.333333333336</v>
      </c>
      <c r="AH1747" s="1">
        <v>41504.708333333336</v>
      </c>
      <c r="AI1747" s="1">
        <v>41478.333333333336</v>
      </c>
      <c r="AJ1747" s="1">
        <v>41504.708333333336</v>
      </c>
      <c r="AK1747" s="1">
        <v>41478.333333333336</v>
      </c>
      <c r="AL1747" s="1">
        <v>41504.708333333336</v>
      </c>
      <c r="AM1747" s="1">
        <v>41478.333333333336</v>
      </c>
      <c r="AN1747" s="1">
        <v>41504.708333333336</v>
      </c>
      <c r="AP1747" t="s">
        <v>113</v>
      </c>
      <c r="AU1747" t="s">
        <v>4423</v>
      </c>
      <c r="AY1747" t="s">
        <v>119</v>
      </c>
      <c r="AZ1747">
        <v>0</v>
      </c>
      <c r="BA1747">
        <v>0</v>
      </c>
      <c r="BD1747" s="3">
        <v>41321.661111111112</v>
      </c>
      <c r="BE1747" s="3">
        <v>41321.663888888892</v>
      </c>
      <c r="BF1747" t="s">
        <v>115</v>
      </c>
      <c r="BG1747" t="s">
        <v>115</v>
      </c>
      <c r="BH1747">
        <v>8149</v>
      </c>
      <c r="BM1747">
        <v>43550</v>
      </c>
      <c r="BR1747" t="s">
        <v>116</v>
      </c>
      <c r="BS1747" t="s">
        <v>117</v>
      </c>
      <c r="BU1747">
        <v>1</v>
      </c>
      <c r="BV1747" t="s">
        <v>118</v>
      </c>
      <c r="BX1747" t="s">
        <v>119</v>
      </c>
      <c r="BY1747" t="s">
        <v>119</v>
      </c>
      <c r="BZ1747" t="s">
        <v>119</v>
      </c>
      <c r="CA1747">
        <v>1</v>
      </c>
      <c r="CC1747" t="s">
        <v>120</v>
      </c>
      <c r="CH1747">
        <v>540</v>
      </c>
      <c r="CI1747">
        <v>34860</v>
      </c>
      <c r="CJ1747" t="s">
        <v>106</v>
      </c>
      <c r="CK1747" t="s">
        <v>106</v>
      </c>
      <c r="CL1747">
        <v>10</v>
      </c>
      <c r="CM1747" t="s">
        <v>2889</v>
      </c>
      <c r="CO1747">
        <v>124568</v>
      </c>
      <c r="CQ1747">
        <v>0</v>
      </c>
      <c r="CR1747">
        <v>0</v>
      </c>
      <c r="CS1747">
        <v>0</v>
      </c>
      <c r="CY1747" t="s">
        <v>123</v>
      </c>
      <c r="CZ1747" t="s">
        <v>124</v>
      </c>
      <c r="DD1747" t="str" cm="1">
        <f t="array" ref="DD1747">TEXT(_xlfn.SEQUENCE(1, DATEDIF(AG1747, AH1747, "m") + 1, AG1747, 30), "YYYY-APMM")</f>
        <v>2013-AP07</v>
      </c>
      <c r="DN1747">
        <f t="shared" si="54"/>
        <v>110.4</v>
      </c>
      <c r="DO1747" t="str">
        <f t="shared" si="55"/>
        <v>LABOR- SUBCONTRACTOR</v>
      </c>
    </row>
    <row r="1748" spans="1:119" x14ac:dyDescent="0.35">
      <c r="A1748" t="s">
        <v>105</v>
      </c>
      <c r="B1748">
        <v>501033</v>
      </c>
      <c r="C1748">
        <v>6359</v>
      </c>
      <c r="D1748">
        <v>124570</v>
      </c>
      <c r="E1748">
        <v>13662</v>
      </c>
      <c r="F1748">
        <v>0</v>
      </c>
      <c r="G1748" t="s">
        <v>106</v>
      </c>
      <c r="H1748" t="s">
        <v>106</v>
      </c>
      <c r="I1748" t="s">
        <v>106</v>
      </c>
      <c r="J1748" t="s">
        <v>107</v>
      </c>
      <c r="K1748" t="s">
        <v>108</v>
      </c>
      <c r="L1748" t="s">
        <v>109</v>
      </c>
      <c r="M1748" t="s">
        <v>110</v>
      </c>
      <c r="N1748" t="s">
        <v>4424</v>
      </c>
      <c r="O1748" t="s">
        <v>3063</v>
      </c>
      <c r="P1748">
        <v>8178</v>
      </c>
      <c r="Q1748">
        <v>24</v>
      </c>
      <c r="R1748">
        <v>0</v>
      </c>
      <c r="S1748">
        <v>144</v>
      </c>
      <c r="T1748">
        <v>0</v>
      </c>
      <c r="U1748">
        <v>883.2</v>
      </c>
      <c r="V1748">
        <v>883.2</v>
      </c>
      <c r="W1748">
        <v>144</v>
      </c>
      <c r="X1748">
        <v>0</v>
      </c>
      <c r="Y1748">
        <v>0</v>
      </c>
      <c r="Z1748">
        <v>0</v>
      </c>
      <c r="AD1748" s="1">
        <v>41638.333333333336</v>
      </c>
      <c r="AE1748" s="1">
        <v>41658.708333333336</v>
      </c>
      <c r="AG1748" s="1">
        <v>41634.333333333336</v>
      </c>
      <c r="AH1748" s="1">
        <v>41654.708333333336</v>
      </c>
      <c r="AI1748" s="1">
        <v>41634.333333333336</v>
      </c>
      <c r="AJ1748" s="1">
        <v>41654.708333333336</v>
      </c>
      <c r="AK1748" s="1">
        <v>41634.333333333336</v>
      </c>
      <c r="AL1748" s="1">
        <v>41654.708333333336</v>
      </c>
      <c r="AM1748" s="1">
        <v>41638.333333333336</v>
      </c>
      <c r="AN1748" s="1">
        <v>41658.708333333336</v>
      </c>
      <c r="AP1748" t="s">
        <v>113</v>
      </c>
      <c r="AU1748" t="s">
        <v>4425</v>
      </c>
      <c r="AY1748" t="s">
        <v>106</v>
      </c>
      <c r="AZ1748">
        <v>0</v>
      </c>
      <c r="BA1748">
        <v>0</v>
      </c>
      <c r="BD1748" s="3">
        <v>41321.661111111112</v>
      </c>
      <c r="BE1748" s="3">
        <v>41321.663888888892</v>
      </c>
      <c r="BF1748" t="s">
        <v>115</v>
      </c>
      <c r="BG1748" t="s">
        <v>115</v>
      </c>
      <c r="BH1748">
        <v>8149</v>
      </c>
      <c r="BM1748">
        <v>43550</v>
      </c>
      <c r="BR1748" t="s">
        <v>116</v>
      </c>
      <c r="BS1748" t="s">
        <v>117</v>
      </c>
      <c r="BU1748">
        <v>1</v>
      </c>
      <c r="BV1748" t="s">
        <v>118</v>
      </c>
      <c r="BX1748" t="s">
        <v>119</v>
      </c>
      <c r="BY1748" t="s">
        <v>119</v>
      </c>
      <c r="BZ1748" t="s">
        <v>119</v>
      </c>
      <c r="CA1748">
        <v>1</v>
      </c>
      <c r="CC1748" t="s">
        <v>120</v>
      </c>
      <c r="CH1748">
        <v>540</v>
      </c>
      <c r="CI1748">
        <v>34870</v>
      </c>
      <c r="CJ1748" t="s">
        <v>106</v>
      </c>
      <c r="CK1748" t="s">
        <v>106</v>
      </c>
      <c r="CL1748">
        <v>15</v>
      </c>
      <c r="CM1748" t="s">
        <v>2963</v>
      </c>
      <c r="CO1748">
        <v>124568</v>
      </c>
      <c r="CQ1748">
        <v>0</v>
      </c>
      <c r="CR1748">
        <v>0</v>
      </c>
      <c r="CS1748">
        <v>0</v>
      </c>
      <c r="CY1748" t="s">
        <v>123</v>
      </c>
      <c r="CZ1748" t="s">
        <v>124</v>
      </c>
      <c r="DD1748" t="str" cm="1">
        <f t="array" ref="DD1748">TEXT(_xlfn.SEQUENCE(1, DATEDIF(AG1748, AH1748, "m") + 1, AG1748, 30), "YYYY-APMM")</f>
        <v>2013-AP12</v>
      </c>
      <c r="DN1748">
        <f t="shared" si="54"/>
        <v>883.2</v>
      </c>
      <c r="DO1748" t="str">
        <f t="shared" si="55"/>
        <v>LABOR- SUBCONTRACTOR</v>
      </c>
    </row>
    <row r="1749" spans="1:119" x14ac:dyDescent="0.35">
      <c r="A1749" t="s">
        <v>105</v>
      </c>
      <c r="B1749">
        <v>501034</v>
      </c>
      <c r="C1749">
        <v>6359</v>
      </c>
      <c r="D1749">
        <v>124570</v>
      </c>
      <c r="E1749">
        <v>13662</v>
      </c>
      <c r="F1749">
        <v>0</v>
      </c>
      <c r="G1749" t="s">
        <v>106</v>
      </c>
      <c r="H1749" t="s">
        <v>106</v>
      </c>
      <c r="I1749" t="s">
        <v>106</v>
      </c>
      <c r="J1749" t="s">
        <v>107</v>
      </c>
      <c r="K1749" t="s">
        <v>108</v>
      </c>
      <c r="L1749" t="s">
        <v>109</v>
      </c>
      <c r="M1749" t="s">
        <v>110</v>
      </c>
      <c r="N1749" t="s">
        <v>4426</v>
      </c>
      <c r="O1749" t="s">
        <v>3081</v>
      </c>
      <c r="P1749">
        <v>8178</v>
      </c>
      <c r="Q1749">
        <v>240</v>
      </c>
      <c r="R1749">
        <v>56</v>
      </c>
      <c r="S1749">
        <v>144</v>
      </c>
      <c r="T1749">
        <v>0</v>
      </c>
      <c r="U1749">
        <v>331.2</v>
      </c>
      <c r="V1749">
        <v>331.2</v>
      </c>
      <c r="W1749">
        <v>144</v>
      </c>
      <c r="X1749">
        <v>0</v>
      </c>
      <c r="Y1749">
        <v>0</v>
      </c>
      <c r="Z1749">
        <v>0</v>
      </c>
      <c r="AD1749" s="1">
        <v>41669.333333333336</v>
      </c>
      <c r="AE1749" s="1">
        <v>41690.708333333336</v>
      </c>
      <c r="AG1749" s="1">
        <v>41634.333333333336</v>
      </c>
      <c r="AH1749" s="1">
        <v>41654.708333333336</v>
      </c>
      <c r="AI1749" s="1">
        <v>41634.333333333336</v>
      </c>
      <c r="AJ1749" s="1">
        <v>41654.708333333336</v>
      </c>
      <c r="AK1749" s="1">
        <v>41634.333333333336</v>
      </c>
      <c r="AL1749" s="1">
        <v>41654.708333333336</v>
      </c>
      <c r="AM1749" s="1">
        <v>41669.333333333336</v>
      </c>
      <c r="AN1749" s="1">
        <v>41690.708333333336</v>
      </c>
      <c r="AP1749" t="s">
        <v>113</v>
      </c>
      <c r="AU1749" t="s">
        <v>4427</v>
      </c>
      <c r="AY1749" t="s">
        <v>106</v>
      </c>
      <c r="AZ1749">
        <v>0</v>
      </c>
      <c r="BA1749">
        <v>0</v>
      </c>
      <c r="BD1749" s="3">
        <v>41321.661111111112</v>
      </c>
      <c r="BE1749" s="3">
        <v>41321.663888888892</v>
      </c>
      <c r="BF1749" t="s">
        <v>115</v>
      </c>
      <c r="BG1749" t="s">
        <v>115</v>
      </c>
      <c r="BH1749">
        <v>8149</v>
      </c>
      <c r="BM1749">
        <v>43550</v>
      </c>
      <c r="BR1749" t="s">
        <v>116</v>
      </c>
      <c r="BS1749" t="s">
        <v>117</v>
      </c>
      <c r="BU1749">
        <v>1</v>
      </c>
      <c r="BV1749" t="s">
        <v>118</v>
      </c>
      <c r="BX1749" t="s">
        <v>119</v>
      </c>
      <c r="BY1749" t="s">
        <v>119</v>
      </c>
      <c r="BZ1749" t="s">
        <v>119</v>
      </c>
      <c r="CA1749">
        <v>1</v>
      </c>
      <c r="CC1749" t="s">
        <v>120</v>
      </c>
      <c r="CH1749">
        <v>540</v>
      </c>
      <c r="CI1749">
        <v>34870</v>
      </c>
      <c r="CJ1749" t="s">
        <v>106</v>
      </c>
      <c r="CK1749" t="s">
        <v>106</v>
      </c>
      <c r="CL1749">
        <v>15</v>
      </c>
      <c r="CM1749" t="s">
        <v>2963</v>
      </c>
      <c r="CO1749">
        <v>124568</v>
      </c>
      <c r="CQ1749">
        <v>0</v>
      </c>
      <c r="CR1749">
        <v>0</v>
      </c>
      <c r="CS1749">
        <v>0</v>
      </c>
      <c r="CY1749" t="s">
        <v>123</v>
      </c>
      <c r="CZ1749" t="s">
        <v>124</v>
      </c>
      <c r="DD1749" t="str" cm="1">
        <f t="array" ref="DD1749">TEXT(_xlfn.SEQUENCE(1, DATEDIF(AG1749, AH1749, "m") + 1, AG1749, 30), "YYYY-APMM")</f>
        <v>2013-AP12</v>
      </c>
      <c r="DN1749">
        <f t="shared" si="54"/>
        <v>331.2</v>
      </c>
      <c r="DO1749" t="str">
        <f t="shared" si="55"/>
        <v>LABOR- SUBCONTRACTOR</v>
      </c>
    </row>
    <row r="1750" spans="1:119" x14ac:dyDescent="0.35">
      <c r="A1750" t="s">
        <v>105</v>
      </c>
      <c r="B1750">
        <v>501035</v>
      </c>
      <c r="C1750">
        <v>6359</v>
      </c>
      <c r="D1750">
        <v>124570</v>
      </c>
      <c r="E1750">
        <v>13662</v>
      </c>
      <c r="F1750">
        <v>0</v>
      </c>
      <c r="G1750" t="s">
        <v>106</v>
      </c>
      <c r="H1750" t="s">
        <v>106</v>
      </c>
      <c r="I1750" t="s">
        <v>106</v>
      </c>
      <c r="J1750" t="s">
        <v>107</v>
      </c>
      <c r="K1750" t="s">
        <v>108</v>
      </c>
      <c r="L1750" t="s">
        <v>109</v>
      </c>
      <c r="M1750" t="s">
        <v>110</v>
      </c>
      <c r="N1750" t="s">
        <v>4428</v>
      </c>
      <c r="O1750" t="s">
        <v>3069</v>
      </c>
      <c r="P1750">
        <v>8178</v>
      </c>
      <c r="Q1750">
        <v>152</v>
      </c>
      <c r="R1750">
        <v>0</v>
      </c>
      <c r="S1750">
        <v>160</v>
      </c>
      <c r="T1750">
        <v>0</v>
      </c>
      <c r="U1750">
        <v>201.6</v>
      </c>
      <c r="V1750">
        <v>201.6</v>
      </c>
      <c r="W1750">
        <v>160</v>
      </c>
      <c r="X1750">
        <v>0</v>
      </c>
      <c r="Y1750">
        <v>0</v>
      </c>
      <c r="Z1750">
        <v>0</v>
      </c>
      <c r="AD1750" s="1">
        <v>41760.333333333336</v>
      </c>
      <c r="AE1750" s="1">
        <v>41783.708333333336</v>
      </c>
      <c r="AG1750" s="1">
        <v>41738.333333333336</v>
      </c>
      <c r="AH1750" s="1">
        <v>41760.708333333336</v>
      </c>
      <c r="AI1750" s="1">
        <v>41738.333333333336</v>
      </c>
      <c r="AJ1750" s="1">
        <v>41760.708333333336</v>
      </c>
      <c r="AK1750" s="1">
        <v>41738.333333333336</v>
      </c>
      <c r="AL1750" s="1">
        <v>41760.708333333336</v>
      </c>
      <c r="AM1750" s="1">
        <v>41760.333333333336</v>
      </c>
      <c r="AN1750" s="1">
        <v>41783.708333333336</v>
      </c>
      <c r="AP1750" t="s">
        <v>113</v>
      </c>
      <c r="AU1750" t="s">
        <v>4429</v>
      </c>
      <c r="AY1750" t="s">
        <v>106</v>
      </c>
      <c r="AZ1750">
        <v>0</v>
      </c>
      <c r="BA1750">
        <v>0</v>
      </c>
      <c r="BD1750" s="3">
        <v>41321.661111111112</v>
      </c>
      <c r="BE1750" s="3">
        <v>41321.663888888892</v>
      </c>
      <c r="BF1750" t="s">
        <v>115</v>
      </c>
      <c r="BG1750" t="s">
        <v>115</v>
      </c>
      <c r="BH1750">
        <v>8149</v>
      </c>
      <c r="BM1750">
        <v>43550</v>
      </c>
      <c r="BR1750" t="s">
        <v>116</v>
      </c>
      <c r="BS1750" t="s">
        <v>117</v>
      </c>
      <c r="BU1750">
        <v>1</v>
      </c>
      <c r="BV1750" t="s">
        <v>118</v>
      </c>
      <c r="BX1750" t="s">
        <v>119</v>
      </c>
      <c r="BY1750" t="s">
        <v>119</v>
      </c>
      <c r="BZ1750" t="s">
        <v>119</v>
      </c>
      <c r="CA1750">
        <v>1</v>
      </c>
      <c r="CC1750" t="s">
        <v>120</v>
      </c>
      <c r="CH1750">
        <v>540</v>
      </c>
      <c r="CI1750">
        <v>34870</v>
      </c>
      <c r="CJ1750" t="s">
        <v>106</v>
      </c>
      <c r="CK1750" t="s">
        <v>106</v>
      </c>
      <c r="CL1750">
        <v>15</v>
      </c>
      <c r="CM1750" t="s">
        <v>2963</v>
      </c>
      <c r="CO1750">
        <v>124568</v>
      </c>
      <c r="CQ1750">
        <v>0</v>
      </c>
      <c r="CR1750">
        <v>0</v>
      </c>
      <c r="CS1750">
        <v>0</v>
      </c>
      <c r="CY1750" t="s">
        <v>123</v>
      </c>
      <c r="CZ1750" t="s">
        <v>124</v>
      </c>
      <c r="DD1750" t="str" cm="1">
        <f t="array" ref="DD1750">TEXT(_xlfn.SEQUENCE(1, DATEDIF(AG1750, AH1750, "m") + 1, AG1750, 30), "YYYY-APMM")</f>
        <v>2014-AP04</v>
      </c>
      <c r="DN1750">
        <f t="shared" si="54"/>
        <v>201.6</v>
      </c>
      <c r="DO1750" t="str">
        <f t="shared" si="55"/>
        <v>LABOR- SUBCONTRACTOR</v>
      </c>
    </row>
    <row r="1751" spans="1:119" x14ac:dyDescent="0.35">
      <c r="A1751" t="s">
        <v>105</v>
      </c>
      <c r="B1751">
        <v>501036</v>
      </c>
      <c r="C1751">
        <v>6359</v>
      </c>
      <c r="D1751">
        <v>124570</v>
      </c>
      <c r="E1751">
        <v>13662</v>
      </c>
      <c r="F1751">
        <v>0</v>
      </c>
      <c r="G1751" t="s">
        <v>106</v>
      </c>
      <c r="H1751" t="s">
        <v>106</v>
      </c>
      <c r="I1751" t="s">
        <v>106</v>
      </c>
      <c r="J1751" t="s">
        <v>107</v>
      </c>
      <c r="K1751" t="s">
        <v>108</v>
      </c>
      <c r="L1751" t="s">
        <v>109</v>
      </c>
      <c r="M1751" t="s">
        <v>110</v>
      </c>
      <c r="N1751" t="s">
        <v>4430</v>
      </c>
      <c r="O1751" t="s">
        <v>3072</v>
      </c>
      <c r="P1751">
        <v>8178</v>
      </c>
      <c r="Q1751">
        <v>152</v>
      </c>
      <c r="R1751">
        <v>0</v>
      </c>
      <c r="S1751">
        <v>120</v>
      </c>
      <c r="T1751">
        <v>0</v>
      </c>
      <c r="U1751">
        <v>134.4</v>
      </c>
      <c r="V1751">
        <v>134.4</v>
      </c>
      <c r="W1751">
        <v>120</v>
      </c>
      <c r="X1751">
        <v>0</v>
      </c>
      <c r="Y1751">
        <v>0</v>
      </c>
      <c r="Z1751">
        <v>0</v>
      </c>
      <c r="AD1751" s="1">
        <v>41772.333333333336</v>
      </c>
      <c r="AE1751" s="1">
        <v>41788.708333333336</v>
      </c>
      <c r="AG1751" s="1">
        <v>41750.333333333336</v>
      </c>
      <c r="AH1751" s="1">
        <v>41766.708333333336</v>
      </c>
      <c r="AI1751" s="1">
        <v>41750.333333333336</v>
      </c>
      <c r="AJ1751" s="1">
        <v>41766.708333333336</v>
      </c>
      <c r="AK1751" s="1">
        <v>41750.333333333336</v>
      </c>
      <c r="AL1751" s="1">
        <v>41766.708333333336</v>
      </c>
      <c r="AM1751" s="1">
        <v>41772.333333333336</v>
      </c>
      <c r="AN1751" s="1">
        <v>41788.708333333336</v>
      </c>
      <c r="AP1751" t="s">
        <v>113</v>
      </c>
      <c r="AU1751" t="s">
        <v>4431</v>
      </c>
      <c r="AY1751" t="s">
        <v>106</v>
      </c>
      <c r="AZ1751">
        <v>0</v>
      </c>
      <c r="BA1751">
        <v>0</v>
      </c>
      <c r="BD1751" s="3">
        <v>41321.661111111112</v>
      </c>
      <c r="BE1751" s="3">
        <v>41321.663888888892</v>
      </c>
      <c r="BF1751" t="s">
        <v>115</v>
      </c>
      <c r="BG1751" t="s">
        <v>115</v>
      </c>
      <c r="BH1751">
        <v>8149</v>
      </c>
      <c r="BM1751">
        <v>43550</v>
      </c>
      <c r="BR1751" t="s">
        <v>116</v>
      </c>
      <c r="BS1751" t="s">
        <v>117</v>
      </c>
      <c r="BU1751">
        <v>1</v>
      </c>
      <c r="BV1751" t="s">
        <v>118</v>
      </c>
      <c r="BX1751" t="s">
        <v>119</v>
      </c>
      <c r="BY1751" t="s">
        <v>119</v>
      </c>
      <c r="BZ1751" t="s">
        <v>119</v>
      </c>
      <c r="CA1751">
        <v>1</v>
      </c>
      <c r="CC1751" t="s">
        <v>120</v>
      </c>
      <c r="CH1751">
        <v>540</v>
      </c>
      <c r="CI1751">
        <v>34870</v>
      </c>
      <c r="CJ1751" t="s">
        <v>106</v>
      </c>
      <c r="CK1751" t="s">
        <v>106</v>
      </c>
      <c r="CL1751">
        <v>15</v>
      </c>
      <c r="CM1751" t="s">
        <v>2963</v>
      </c>
      <c r="CO1751">
        <v>124568</v>
      </c>
      <c r="CQ1751">
        <v>0</v>
      </c>
      <c r="CR1751">
        <v>0</v>
      </c>
      <c r="CS1751">
        <v>0</v>
      </c>
      <c r="CY1751" t="s">
        <v>123</v>
      </c>
      <c r="CZ1751" t="s">
        <v>124</v>
      </c>
      <c r="DD1751" t="str" cm="1">
        <f t="array" ref="DD1751">TEXT(_xlfn.SEQUENCE(1, DATEDIF(AG1751, AH1751, "m") + 1, AG1751, 30), "YYYY-APMM")</f>
        <v>2014-AP04</v>
      </c>
      <c r="DN1751">
        <f t="shared" si="54"/>
        <v>134.4</v>
      </c>
      <c r="DO1751" t="str">
        <f t="shared" si="55"/>
        <v>LABOR- SUBCONTRACTOR</v>
      </c>
    </row>
    <row r="1752" spans="1:119" x14ac:dyDescent="0.35">
      <c r="A1752" t="s">
        <v>105</v>
      </c>
      <c r="B1752">
        <v>501037</v>
      </c>
      <c r="C1752">
        <v>6359</v>
      </c>
      <c r="D1752">
        <v>124571</v>
      </c>
      <c r="E1752">
        <v>13662</v>
      </c>
      <c r="F1752">
        <v>0</v>
      </c>
      <c r="G1752" t="s">
        <v>106</v>
      </c>
      <c r="H1752" t="s">
        <v>106</v>
      </c>
      <c r="I1752" t="s">
        <v>106</v>
      </c>
      <c r="J1752" t="s">
        <v>107</v>
      </c>
      <c r="K1752" t="s">
        <v>108</v>
      </c>
      <c r="L1752" t="s">
        <v>109</v>
      </c>
      <c r="M1752" t="s">
        <v>110</v>
      </c>
      <c r="N1752" t="s">
        <v>4432</v>
      </c>
      <c r="O1752" t="s">
        <v>3086</v>
      </c>
      <c r="P1752">
        <v>8178</v>
      </c>
      <c r="Q1752">
        <v>648</v>
      </c>
      <c r="R1752">
        <v>16</v>
      </c>
      <c r="S1752">
        <v>112</v>
      </c>
      <c r="T1752">
        <v>0</v>
      </c>
      <c r="U1752">
        <v>288</v>
      </c>
      <c r="V1752">
        <v>288</v>
      </c>
      <c r="W1752">
        <v>112</v>
      </c>
      <c r="X1752">
        <v>0</v>
      </c>
      <c r="Y1752">
        <v>0</v>
      </c>
      <c r="Z1752">
        <v>0</v>
      </c>
      <c r="AD1752" s="1">
        <v>41763.333333333336</v>
      </c>
      <c r="AE1752" s="1">
        <v>41778.708333333336</v>
      </c>
      <c r="AG1752" s="1">
        <v>41667.333333333336</v>
      </c>
      <c r="AH1752" s="1">
        <v>41683.708333333336</v>
      </c>
      <c r="AI1752" s="1">
        <v>41667.333333333336</v>
      </c>
      <c r="AJ1752" s="1">
        <v>41683.708333333336</v>
      </c>
      <c r="AK1752" s="1">
        <v>41667.333333333336</v>
      </c>
      <c r="AL1752" s="1">
        <v>41683.708333333336</v>
      </c>
      <c r="AM1752" s="1">
        <v>41763.333333333336</v>
      </c>
      <c r="AN1752" s="1">
        <v>41778.708333333336</v>
      </c>
      <c r="AP1752" t="s">
        <v>113</v>
      </c>
      <c r="AU1752" t="s">
        <v>4433</v>
      </c>
      <c r="AY1752" t="s">
        <v>106</v>
      </c>
      <c r="AZ1752">
        <v>0</v>
      </c>
      <c r="BA1752">
        <v>0</v>
      </c>
      <c r="BD1752" s="3">
        <v>41321.661111111112</v>
      </c>
      <c r="BE1752" s="3">
        <v>41321.663888888892</v>
      </c>
      <c r="BF1752" t="s">
        <v>115</v>
      </c>
      <c r="BG1752" t="s">
        <v>115</v>
      </c>
      <c r="BH1752">
        <v>8149</v>
      </c>
      <c r="BM1752">
        <v>43550</v>
      </c>
      <c r="BR1752" t="s">
        <v>116</v>
      </c>
      <c r="BS1752" t="s">
        <v>117</v>
      </c>
      <c r="BU1752">
        <v>1</v>
      </c>
      <c r="BV1752" t="s">
        <v>118</v>
      </c>
      <c r="BX1752" t="s">
        <v>119</v>
      </c>
      <c r="BY1752" t="s">
        <v>119</v>
      </c>
      <c r="BZ1752" t="s">
        <v>119</v>
      </c>
      <c r="CA1752">
        <v>1</v>
      </c>
      <c r="CC1752" t="s">
        <v>120</v>
      </c>
      <c r="CH1752">
        <v>540</v>
      </c>
      <c r="CI1752">
        <v>34880</v>
      </c>
      <c r="CJ1752" t="s">
        <v>106</v>
      </c>
      <c r="CK1752" t="s">
        <v>106</v>
      </c>
      <c r="CL1752">
        <v>20</v>
      </c>
      <c r="CM1752" t="s">
        <v>2867</v>
      </c>
      <c r="CO1752">
        <v>124568</v>
      </c>
      <c r="CQ1752">
        <v>0</v>
      </c>
      <c r="CR1752">
        <v>0</v>
      </c>
      <c r="CS1752">
        <v>0</v>
      </c>
      <c r="CY1752" t="s">
        <v>123</v>
      </c>
      <c r="CZ1752" t="s">
        <v>124</v>
      </c>
      <c r="DD1752" t="str" cm="1">
        <f t="array" ref="DD1752">TEXT(_xlfn.SEQUENCE(1, DATEDIF(AG1752, AH1752, "m") + 1, AG1752, 30), "YYYY-APMM")</f>
        <v>2014-AP01</v>
      </c>
      <c r="DN1752">
        <f t="shared" si="54"/>
        <v>288</v>
      </c>
      <c r="DO1752" t="str">
        <f t="shared" si="55"/>
        <v>LABOR- SUBCONTRACTOR</v>
      </c>
    </row>
    <row r="1753" spans="1:119" x14ac:dyDescent="0.35">
      <c r="A1753" t="s">
        <v>105</v>
      </c>
      <c r="B1753">
        <v>501038</v>
      </c>
      <c r="C1753">
        <v>6359</v>
      </c>
      <c r="D1753">
        <v>124571</v>
      </c>
      <c r="E1753">
        <v>13662</v>
      </c>
      <c r="F1753">
        <v>0</v>
      </c>
      <c r="G1753" t="s">
        <v>106</v>
      </c>
      <c r="H1753" t="s">
        <v>106</v>
      </c>
      <c r="I1753" t="s">
        <v>106</v>
      </c>
      <c r="J1753" t="s">
        <v>107</v>
      </c>
      <c r="K1753" t="s">
        <v>108</v>
      </c>
      <c r="L1753" t="s">
        <v>109</v>
      </c>
      <c r="M1753" t="s">
        <v>110</v>
      </c>
      <c r="N1753" t="s">
        <v>4434</v>
      </c>
      <c r="O1753" t="s">
        <v>3089</v>
      </c>
      <c r="Q1753">
        <v>632</v>
      </c>
      <c r="R1753">
        <v>64</v>
      </c>
      <c r="S1753">
        <v>120</v>
      </c>
      <c r="T1753">
        <v>0</v>
      </c>
      <c r="U1753">
        <v>0</v>
      </c>
      <c r="V1753">
        <v>0</v>
      </c>
      <c r="W1753">
        <v>120</v>
      </c>
      <c r="X1753">
        <v>0</v>
      </c>
      <c r="Y1753">
        <v>0</v>
      </c>
      <c r="Z1753">
        <v>0</v>
      </c>
      <c r="AD1753" s="1">
        <v>41772.333333333336</v>
      </c>
      <c r="AE1753" s="1">
        <v>41788.708333333336</v>
      </c>
      <c r="AG1753" s="1">
        <v>41679.333333333336</v>
      </c>
      <c r="AH1753" s="1">
        <v>41696.708333333336</v>
      </c>
      <c r="AI1753" s="1">
        <v>41679.333333333336</v>
      </c>
      <c r="AJ1753" s="1">
        <v>41696.708333333336</v>
      </c>
      <c r="AK1753" s="1">
        <v>41679.333333333336</v>
      </c>
      <c r="AL1753" s="1">
        <v>41696.708333333336</v>
      </c>
      <c r="AM1753" s="1">
        <v>41772.333333333336</v>
      </c>
      <c r="AN1753" s="1">
        <v>41788.708333333336</v>
      </c>
      <c r="AP1753" t="s">
        <v>113</v>
      </c>
      <c r="AU1753" t="s">
        <v>4435</v>
      </c>
      <c r="AY1753" t="s">
        <v>106</v>
      </c>
      <c r="AZ1753">
        <v>0</v>
      </c>
      <c r="BA1753">
        <v>0</v>
      </c>
      <c r="BD1753" s="3">
        <v>41321.661111111112</v>
      </c>
      <c r="BE1753" s="3">
        <v>41321.663888888892</v>
      </c>
      <c r="BF1753" t="s">
        <v>115</v>
      </c>
      <c r="BG1753" t="s">
        <v>115</v>
      </c>
      <c r="CH1753">
        <v>540</v>
      </c>
      <c r="CI1753">
        <v>34880</v>
      </c>
      <c r="CJ1753" t="s">
        <v>106</v>
      </c>
      <c r="CK1753" t="s">
        <v>106</v>
      </c>
      <c r="CL1753">
        <v>20</v>
      </c>
      <c r="CM1753" t="s">
        <v>2867</v>
      </c>
      <c r="CO1753">
        <v>124568</v>
      </c>
      <c r="CQ1753">
        <v>0</v>
      </c>
      <c r="CR1753">
        <v>0</v>
      </c>
      <c r="CS1753">
        <v>0</v>
      </c>
      <c r="CY1753" t="s">
        <v>123</v>
      </c>
      <c r="CZ1753" t="s">
        <v>124</v>
      </c>
      <c r="DD1753" t="str" cm="1">
        <f t="array" ref="DD1753">TEXT(_xlfn.SEQUENCE(1, DATEDIF(AG1753, AH1753, "m") + 1, AG1753, 30), "YYYY-APMM")</f>
        <v>2014-AP02</v>
      </c>
      <c r="DN1753">
        <f t="shared" si="54"/>
        <v>0</v>
      </c>
      <c r="DO1753">
        <f t="shared" si="55"/>
        <v>0</v>
      </c>
    </row>
    <row r="1754" spans="1:119" x14ac:dyDescent="0.35">
      <c r="A1754" t="s">
        <v>105</v>
      </c>
      <c r="B1754">
        <v>501039</v>
      </c>
      <c r="C1754">
        <v>6359</v>
      </c>
      <c r="D1754">
        <v>124571</v>
      </c>
      <c r="E1754">
        <v>13662</v>
      </c>
      <c r="F1754">
        <v>0</v>
      </c>
      <c r="G1754" t="s">
        <v>106</v>
      </c>
      <c r="H1754" t="s">
        <v>106</v>
      </c>
      <c r="I1754" t="s">
        <v>106</v>
      </c>
      <c r="J1754" t="s">
        <v>107</v>
      </c>
      <c r="K1754" t="s">
        <v>108</v>
      </c>
      <c r="L1754" t="s">
        <v>109</v>
      </c>
      <c r="M1754" t="s">
        <v>110</v>
      </c>
      <c r="N1754" t="s">
        <v>4436</v>
      </c>
      <c r="O1754" t="s">
        <v>3092</v>
      </c>
      <c r="P1754">
        <v>8178</v>
      </c>
      <c r="Q1754">
        <v>152</v>
      </c>
      <c r="R1754">
        <v>0</v>
      </c>
      <c r="S1754">
        <v>200</v>
      </c>
      <c r="T1754">
        <v>0</v>
      </c>
      <c r="U1754">
        <v>672</v>
      </c>
      <c r="V1754">
        <v>672</v>
      </c>
      <c r="W1754">
        <v>200</v>
      </c>
      <c r="X1754">
        <v>0</v>
      </c>
      <c r="Y1754">
        <v>0</v>
      </c>
      <c r="Z1754">
        <v>0</v>
      </c>
      <c r="AD1754" s="1">
        <v>41778.333333333336</v>
      </c>
      <c r="AE1754" s="1">
        <v>41806.708333333336</v>
      </c>
      <c r="AG1754" s="1">
        <v>41756.333333333336</v>
      </c>
      <c r="AH1754" s="1">
        <v>41784.708333333336</v>
      </c>
      <c r="AI1754" s="1">
        <v>41756.333333333336</v>
      </c>
      <c r="AJ1754" s="1">
        <v>41784.708333333336</v>
      </c>
      <c r="AK1754" s="1">
        <v>41756.333333333336</v>
      </c>
      <c r="AL1754" s="1">
        <v>41784.708333333336</v>
      </c>
      <c r="AM1754" s="1">
        <v>41778.333333333336</v>
      </c>
      <c r="AN1754" s="1">
        <v>41806.708333333336</v>
      </c>
      <c r="AP1754" t="s">
        <v>113</v>
      </c>
      <c r="AU1754" t="s">
        <v>4437</v>
      </c>
      <c r="AY1754" t="s">
        <v>106</v>
      </c>
      <c r="AZ1754">
        <v>0</v>
      </c>
      <c r="BA1754">
        <v>0</v>
      </c>
      <c r="BD1754" s="3">
        <v>41321.661111111112</v>
      </c>
      <c r="BE1754" s="3">
        <v>41321.663888888892</v>
      </c>
      <c r="BF1754" t="s">
        <v>115</v>
      </c>
      <c r="BG1754" t="s">
        <v>115</v>
      </c>
      <c r="BH1754">
        <v>8149</v>
      </c>
      <c r="BM1754">
        <v>43550</v>
      </c>
      <c r="BR1754" t="s">
        <v>116</v>
      </c>
      <c r="BS1754" t="s">
        <v>117</v>
      </c>
      <c r="BU1754">
        <v>1</v>
      </c>
      <c r="BV1754" t="s">
        <v>118</v>
      </c>
      <c r="BX1754" t="s">
        <v>119</v>
      </c>
      <c r="BY1754" t="s">
        <v>119</v>
      </c>
      <c r="BZ1754" t="s">
        <v>119</v>
      </c>
      <c r="CA1754">
        <v>1</v>
      </c>
      <c r="CC1754" t="s">
        <v>120</v>
      </c>
      <c r="CH1754">
        <v>540</v>
      </c>
      <c r="CI1754">
        <v>34880</v>
      </c>
      <c r="CJ1754" t="s">
        <v>106</v>
      </c>
      <c r="CK1754" t="s">
        <v>106</v>
      </c>
      <c r="CL1754">
        <v>20</v>
      </c>
      <c r="CM1754" t="s">
        <v>2867</v>
      </c>
      <c r="CO1754">
        <v>124568</v>
      </c>
      <c r="CQ1754">
        <v>0</v>
      </c>
      <c r="CR1754">
        <v>0</v>
      </c>
      <c r="CS1754">
        <v>0</v>
      </c>
      <c r="CY1754" t="s">
        <v>123</v>
      </c>
      <c r="CZ1754" t="s">
        <v>124</v>
      </c>
      <c r="DD1754" t="str" cm="1">
        <f t="array" ref="DD1754">TEXT(_xlfn.SEQUENCE(1, DATEDIF(AG1754, AH1754, "m") + 1, AG1754, 30), "YYYY-APMM")</f>
        <v>2014-AP04</v>
      </c>
      <c r="DN1754">
        <f t="shared" si="54"/>
        <v>672</v>
      </c>
      <c r="DO1754" t="str">
        <f t="shared" si="55"/>
        <v>LABOR- SUBCONTRACTOR</v>
      </c>
    </row>
    <row r="1755" spans="1:119" x14ac:dyDescent="0.35">
      <c r="A1755" t="s">
        <v>105</v>
      </c>
      <c r="B1755">
        <v>501040</v>
      </c>
      <c r="C1755">
        <v>6359</v>
      </c>
      <c r="D1755">
        <v>124574</v>
      </c>
      <c r="E1755">
        <v>13662</v>
      </c>
      <c r="F1755">
        <v>0</v>
      </c>
      <c r="G1755" t="s">
        <v>106</v>
      </c>
      <c r="H1755" t="s">
        <v>106</v>
      </c>
      <c r="I1755" t="s">
        <v>106</v>
      </c>
      <c r="J1755" t="s">
        <v>107</v>
      </c>
      <c r="K1755" t="s">
        <v>108</v>
      </c>
      <c r="L1755" t="s">
        <v>109</v>
      </c>
      <c r="M1755" t="s">
        <v>110</v>
      </c>
      <c r="N1755" t="s">
        <v>4438</v>
      </c>
      <c r="O1755" t="s">
        <v>3140</v>
      </c>
      <c r="P1755">
        <v>8166</v>
      </c>
      <c r="Q1755">
        <v>168</v>
      </c>
      <c r="R1755">
        <v>0</v>
      </c>
      <c r="S1755">
        <v>144</v>
      </c>
      <c r="T1755">
        <v>0</v>
      </c>
      <c r="U1755">
        <v>1176</v>
      </c>
      <c r="V1755">
        <v>1176</v>
      </c>
      <c r="W1755">
        <v>144</v>
      </c>
      <c r="X1755">
        <v>0</v>
      </c>
      <c r="Y1755">
        <v>0</v>
      </c>
      <c r="Z1755">
        <v>0</v>
      </c>
      <c r="AD1755" s="1">
        <v>41622.333333333336</v>
      </c>
      <c r="AE1755" s="1">
        <v>41643.708333333336</v>
      </c>
      <c r="AG1755" s="1">
        <v>41597.333333333336</v>
      </c>
      <c r="AH1755" s="1">
        <v>41617.708333333336</v>
      </c>
      <c r="AI1755" s="1">
        <v>41597.333333333336</v>
      </c>
      <c r="AJ1755" s="1">
        <v>41617.708333333336</v>
      </c>
      <c r="AK1755" s="1">
        <v>41597.333333333336</v>
      </c>
      <c r="AL1755" s="1">
        <v>41617.708333333336</v>
      </c>
      <c r="AM1755" s="1">
        <v>41622.333333333336</v>
      </c>
      <c r="AN1755" s="1">
        <v>41643.708333333336</v>
      </c>
      <c r="AP1755" t="s">
        <v>113</v>
      </c>
      <c r="AU1755" t="s">
        <v>4439</v>
      </c>
      <c r="AY1755" t="s">
        <v>106</v>
      </c>
      <c r="AZ1755">
        <v>0</v>
      </c>
      <c r="BA1755">
        <v>0</v>
      </c>
      <c r="BD1755" s="3">
        <v>41321.661111111112</v>
      </c>
      <c r="BE1755" s="3">
        <v>41321.663888888892</v>
      </c>
      <c r="BF1755" t="s">
        <v>115</v>
      </c>
      <c r="BG1755" t="s">
        <v>115</v>
      </c>
      <c r="BH1755">
        <v>8149</v>
      </c>
      <c r="BM1755">
        <v>43430</v>
      </c>
      <c r="BR1755" t="s">
        <v>1304</v>
      </c>
      <c r="BS1755" t="s">
        <v>1305</v>
      </c>
      <c r="BU1755">
        <v>1</v>
      </c>
      <c r="BV1755" t="s">
        <v>118</v>
      </c>
      <c r="BX1755" t="s">
        <v>119</v>
      </c>
      <c r="BY1755" t="s">
        <v>119</v>
      </c>
      <c r="BZ1755" t="s">
        <v>119</v>
      </c>
      <c r="CA1755">
        <v>1</v>
      </c>
      <c r="CC1755" t="s">
        <v>120</v>
      </c>
      <c r="CH1755">
        <v>540</v>
      </c>
      <c r="CI1755">
        <v>34710</v>
      </c>
      <c r="CJ1755" t="s">
        <v>106</v>
      </c>
      <c r="CK1755" t="s">
        <v>106</v>
      </c>
      <c r="CL1755">
        <v>20</v>
      </c>
      <c r="CM1755" t="s">
        <v>2867</v>
      </c>
      <c r="CO1755">
        <v>124573</v>
      </c>
      <c r="CQ1755">
        <v>0</v>
      </c>
      <c r="CR1755">
        <v>0</v>
      </c>
      <c r="CS1755">
        <v>0</v>
      </c>
      <c r="CY1755" t="s">
        <v>123</v>
      </c>
      <c r="CZ1755" t="s">
        <v>124</v>
      </c>
      <c r="DD1755" t="str" cm="1">
        <f t="array" ref="DD1755">TEXT(_xlfn.SEQUENCE(1, DATEDIF(AG1755, AH1755, "m") + 1, AG1755, 30), "YYYY-APMM")</f>
        <v>2013-AP11</v>
      </c>
      <c r="DN1755">
        <f t="shared" si="54"/>
        <v>1176</v>
      </c>
      <c r="DO1755" t="str">
        <f t="shared" si="55"/>
        <v>CARPENTERS SK</v>
      </c>
    </row>
    <row r="1756" spans="1:119" x14ac:dyDescent="0.35">
      <c r="A1756" t="s">
        <v>105</v>
      </c>
      <c r="B1756">
        <v>501041</v>
      </c>
      <c r="C1756">
        <v>6359</v>
      </c>
      <c r="D1756">
        <v>124574</v>
      </c>
      <c r="E1756">
        <v>13662</v>
      </c>
      <c r="F1756">
        <v>0</v>
      </c>
      <c r="G1756" t="s">
        <v>106</v>
      </c>
      <c r="H1756" t="s">
        <v>106</v>
      </c>
      <c r="I1756" t="s">
        <v>106</v>
      </c>
      <c r="J1756" t="s">
        <v>107</v>
      </c>
      <c r="K1756" t="s">
        <v>108</v>
      </c>
      <c r="L1756" t="s">
        <v>109</v>
      </c>
      <c r="M1756" t="s">
        <v>110</v>
      </c>
      <c r="N1756" t="s">
        <v>4440</v>
      </c>
      <c r="O1756" t="s">
        <v>3143</v>
      </c>
      <c r="P1756">
        <v>8167</v>
      </c>
      <c r="Q1756">
        <v>168</v>
      </c>
      <c r="R1756">
        <v>0</v>
      </c>
      <c r="S1756">
        <v>136</v>
      </c>
      <c r="T1756">
        <v>0</v>
      </c>
      <c r="U1756">
        <v>80.5</v>
      </c>
      <c r="V1756">
        <v>80.5</v>
      </c>
      <c r="W1756">
        <v>136</v>
      </c>
      <c r="X1756">
        <v>0</v>
      </c>
      <c r="Y1756">
        <v>0</v>
      </c>
      <c r="Z1756">
        <v>0</v>
      </c>
      <c r="AD1756" s="1">
        <v>41625.333333333336</v>
      </c>
      <c r="AE1756" s="1">
        <v>41645.708333333336</v>
      </c>
      <c r="AG1756" s="1">
        <v>41601.333333333336</v>
      </c>
      <c r="AH1756" s="1">
        <v>41619.708333333336</v>
      </c>
      <c r="AI1756" s="1">
        <v>41601.333333333336</v>
      </c>
      <c r="AJ1756" s="1">
        <v>41619.708333333336</v>
      </c>
      <c r="AK1756" s="1">
        <v>41601.333333333336</v>
      </c>
      <c r="AL1756" s="1">
        <v>41619.708333333336</v>
      </c>
      <c r="AM1756" s="1">
        <v>41625.333333333336</v>
      </c>
      <c r="AN1756" s="1">
        <v>41645.708333333336</v>
      </c>
      <c r="AP1756" t="s">
        <v>113</v>
      </c>
      <c r="AU1756" t="s">
        <v>4441</v>
      </c>
      <c r="AY1756" t="s">
        <v>106</v>
      </c>
      <c r="AZ1756">
        <v>0</v>
      </c>
      <c r="BA1756">
        <v>0</v>
      </c>
      <c r="BD1756" s="3">
        <v>41321.661111111112</v>
      </c>
      <c r="BE1756" s="3">
        <v>41321.663888888892</v>
      </c>
      <c r="BF1756" t="s">
        <v>115</v>
      </c>
      <c r="BG1756" t="s">
        <v>115</v>
      </c>
      <c r="BH1756">
        <v>8149</v>
      </c>
      <c r="BM1756">
        <v>43440</v>
      </c>
      <c r="BR1756" t="s">
        <v>3145</v>
      </c>
      <c r="BS1756" t="s">
        <v>3146</v>
      </c>
      <c r="BU1756">
        <v>1</v>
      </c>
      <c r="BV1756" t="s">
        <v>118</v>
      </c>
      <c r="BX1756" t="s">
        <v>119</v>
      </c>
      <c r="BY1756" t="s">
        <v>119</v>
      </c>
      <c r="BZ1756" t="s">
        <v>119</v>
      </c>
      <c r="CA1756">
        <v>1</v>
      </c>
      <c r="CC1756" t="s">
        <v>120</v>
      </c>
      <c r="CH1756">
        <v>540</v>
      </c>
      <c r="CI1756">
        <v>34710</v>
      </c>
      <c r="CJ1756" t="s">
        <v>106</v>
      </c>
      <c r="CK1756" t="s">
        <v>106</v>
      </c>
      <c r="CL1756">
        <v>20</v>
      </c>
      <c r="CM1756" t="s">
        <v>2867</v>
      </c>
      <c r="CO1756">
        <v>124573</v>
      </c>
      <c r="CQ1756">
        <v>0</v>
      </c>
      <c r="CR1756">
        <v>0</v>
      </c>
      <c r="CS1756">
        <v>0</v>
      </c>
      <c r="CY1756" t="s">
        <v>123</v>
      </c>
      <c r="CZ1756" t="s">
        <v>124</v>
      </c>
      <c r="DD1756" t="str" cm="1">
        <f t="array" ref="DD1756">TEXT(_xlfn.SEQUENCE(1, DATEDIF(AG1756, AH1756, "m") + 1, AG1756, 30), "YYYY-APMM")</f>
        <v>2013-AP11</v>
      </c>
      <c r="DN1756">
        <f t="shared" si="54"/>
        <v>80.5</v>
      </c>
      <c r="DO1756" t="str">
        <f t="shared" si="55"/>
        <v>CONCRETE MASON SK</v>
      </c>
    </row>
    <row r="1757" spans="1:119" x14ac:dyDescent="0.35">
      <c r="A1757" t="s">
        <v>105</v>
      </c>
      <c r="B1757">
        <v>501042</v>
      </c>
      <c r="C1757">
        <v>6359</v>
      </c>
      <c r="D1757">
        <v>124574</v>
      </c>
      <c r="E1757">
        <v>13662</v>
      </c>
      <c r="F1757">
        <v>0</v>
      </c>
      <c r="G1757" t="s">
        <v>106</v>
      </c>
      <c r="H1757" t="s">
        <v>106</v>
      </c>
      <c r="I1757" t="s">
        <v>106</v>
      </c>
      <c r="J1757" t="s">
        <v>107</v>
      </c>
      <c r="K1757" t="s">
        <v>108</v>
      </c>
      <c r="L1757" t="s">
        <v>109</v>
      </c>
      <c r="M1757" t="s">
        <v>110</v>
      </c>
      <c r="N1757" t="s">
        <v>4442</v>
      </c>
      <c r="O1757" t="s">
        <v>3148</v>
      </c>
      <c r="P1757">
        <v>8165</v>
      </c>
      <c r="Q1757">
        <v>168</v>
      </c>
      <c r="R1757">
        <v>0</v>
      </c>
      <c r="S1757">
        <v>160</v>
      </c>
      <c r="T1757">
        <v>0</v>
      </c>
      <c r="U1757">
        <v>3444</v>
      </c>
      <c r="V1757">
        <v>3444</v>
      </c>
      <c r="W1757">
        <v>160</v>
      </c>
      <c r="X1757">
        <v>0</v>
      </c>
      <c r="Y1757">
        <v>0</v>
      </c>
      <c r="Z1757">
        <v>0</v>
      </c>
      <c r="AD1757" s="1">
        <v>41629.333333333336</v>
      </c>
      <c r="AE1757" s="1">
        <v>41651.708333333336</v>
      </c>
      <c r="AG1757" s="1">
        <v>41603.333333333336</v>
      </c>
      <c r="AH1757" s="1">
        <v>41625.708333333336</v>
      </c>
      <c r="AI1757" s="1">
        <v>41603.333333333336</v>
      </c>
      <c r="AJ1757" s="1">
        <v>41625.708333333336</v>
      </c>
      <c r="AK1757" s="1">
        <v>41603.333333333336</v>
      </c>
      <c r="AL1757" s="1">
        <v>41625.708333333336</v>
      </c>
      <c r="AM1757" s="1">
        <v>41629.333333333336</v>
      </c>
      <c r="AN1757" s="1">
        <v>41651.708333333336</v>
      </c>
      <c r="AP1757" t="s">
        <v>113</v>
      </c>
      <c r="AU1757" t="s">
        <v>4443</v>
      </c>
      <c r="AY1757" t="s">
        <v>106</v>
      </c>
      <c r="AZ1757">
        <v>0</v>
      </c>
      <c r="BA1757">
        <v>0</v>
      </c>
      <c r="BD1757" s="3">
        <v>41321.661111111112</v>
      </c>
      <c r="BE1757" s="3">
        <v>41321.663888888892</v>
      </c>
      <c r="BF1757" t="s">
        <v>115</v>
      </c>
      <c r="BG1757" t="s">
        <v>115</v>
      </c>
      <c r="BH1757">
        <v>8149</v>
      </c>
      <c r="BM1757">
        <v>43420</v>
      </c>
      <c r="BR1757" t="s">
        <v>3122</v>
      </c>
      <c r="BS1757" t="s">
        <v>3123</v>
      </c>
      <c r="BU1757">
        <v>1</v>
      </c>
      <c r="BV1757" t="s">
        <v>118</v>
      </c>
      <c r="BX1757" t="s">
        <v>119</v>
      </c>
      <c r="BY1757" t="s">
        <v>119</v>
      </c>
      <c r="BZ1757" t="s">
        <v>119</v>
      </c>
      <c r="CA1757">
        <v>1</v>
      </c>
      <c r="CC1757" t="s">
        <v>120</v>
      </c>
      <c r="CH1757">
        <v>540</v>
      </c>
      <c r="CI1757">
        <v>34710</v>
      </c>
      <c r="CJ1757" t="s">
        <v>106</v>
      </c>
      <c r="CK1757" t="s">
        <v>106</v>
      </c>
      <c r="CL1757">
        <v>20</v>
      </c>
      <c r="CM1757" t="s">
        <v>2867</v>
      </c>
      <c r="CO1757">
        <v>124573</v>
      </c>
      <c r="CQ1757">
        <v>0</v>
      </c>
      <c r="CR1757">
        <v>0</v>
      </c>
      <c r="CS1757">
        <v>0</v>
      </c>
      <c r="CY1757" t="s">
        <v>123</v>
      </c>
      <c r="CZ1757" t="s">
        <v>124</v>
      </c>
      <c r="DD1757" t="str" cm="1">
        <f t="array" ref="DD1757">TEXT(_xlfn.SEQUENCE(1, DATEDIF(AG1757, AH1757, "m") + 1, AG1757, 30), "YYYY-APMM")</f>
        <v>2013-AP11</v>
      </c>
      <c r="DN1757">
        <f t="shared" si="54"/>
        <v>3444</v>
      </c>
      <c r="DO1757" t="str">
        <f t="shared" si="55"/>
        <v>STEEL FIXERS SK</v>
      </c>
    </row>
    <row r="1758" spans="1:119" x14ac:dyDescent="0.35">
      <c r="A1758" t="s">
        <v>105</v>
      </c>
      <c r="B1758">
        <v>501043</v>
      </c>
      <c r="C1758">
        <v>6359</v>
      </c>
      <c r="D1758">
        <v>124574</v>
      </c>
      <c r="E1758">
        <v>13662</v>
      </c>
      <c r="F1758">
        <v>0</v>
      </c>
      <c r="G1758" t="s">
        <v>106</v>
      </c>
      <c r="H1758" t="s">
        <v>106</v>
      </c>
      <c r="I1758" t="s">
        <v>106</v>
      </c>
      <c r="J1758" t="s">
        <v>107</v>
      </c>
      <c r="K1758" t="s">
        <v>108</v>
      </c>
      <c r="L1758" t="s">
        <v>109</v>
      </c>
      <c r="M1758" t="s">
        <v>110</v>
      </c>
      <c r="N1758" t="s">
        <v>4444</v>
      </c>
      <c r="O1758" t="s">
        <v>3151</v>
      </c>
      <c r="P1758">
        <v>8167</v>
      </c>
      <c r="Q1758">
        <v>168</v>
      </c>
      <c r="R1758">
        <v>0</v>
      </c>
      <c r="S1758">
        <v>104</v>
      </c>
      <c r="T1758">
        <v>0</v>
      </c>
      <c r="U1758">
        <v>280</v>
      </c>
      <c r="V1758">
        <v>280</v>
      </c>
      <c r="W1758">
        <v>104</v>
      </c>
      <c r="X1758">
        <v>0</v>
      </c>
      <c r="Y1758">
        <v>0</v>
      </c>
      <c r="Z1758">
        <v>0</v>
      </c>
      <c r="AD1758" s="1">
        <v>41643.333333333336</v>
      </c>
      <c r="AE1758" s="1">
        <v>41657.708333333336</v>
      </c>
      <c r="AG1758" s="1">
        <v>41617.333333333336</v>
      </c>
      <c r="AH1758" s="1">
        <v>41632.708333333336</v>
      </c>
      <c r="AI1758" s="1">
        <v>41617.333333333336</v>
      </c>
      <c r="AJ1758" s="1">
        <v>41632.708333333336</v>
      </c>
      <c r="AK1758" s="1">
        <v>41617.333333333336</v>
      </c>
      <c r="AL1758" s="1">
        <v>41632.708333333336</v>
      </c>
      <c r="AM1758" s="1">
        <v>41643.333333333336</v>
      </c>
      <c r="AN1758" s="1">
        <v>41657.708333333336</v>
      </c>
      <c r="AP1758" t="s">
        <v>113</v>
      </c>
      <c r="AU1758" t="s">
        <v>4445</v>
      </c>
      <c r="AY1758" t="s">
        <v>106</v>
      </c>
      <c r="AZ1758">
        <v>0</v>
      </c>
      <c r="BA1758">
        <v>0</v>
      </c>
      <c r="BD1758" s="3">
        <v>41321.661111111112</v>
      </c>
      <c r="BE1758" s="3">
        <v>41321.663888888892</v>
      </c>
      <c r="BF1758" t="s">
        <v>115</v>
      </c>
      <c r="BG1758" t="s">
        <v>115</v>
      </c>
      <c r="BH1758">
        <v>8149</v>
      </c>
      <c r="BM1758">
        <v>43440</v>
      </c>
      <c r="BR1758" t="s">
        <v>3145</v>
      </c>
      <c r="BS1758" t="s">
        <v>3146</v>
      </c>
      <c r="BU1758">
        <v>1</v>
      </c>
      <c r="BV1758" t="s">
        <v>118</v>
      </c>
      <c r="BX1758" t="s">
        <v>119</v>
      </c>
      <c r="BY1758" t="s">
        <v>119</v>
      </c>
      <c r="BZ1758" t="s">
        <v>119</v>
      </c>
      <c r="CA1758">
        <v>1</v>
      </c>
      <c r="CC1758" t="s">
        <v>120</v>
      </c>
      <c r="CH1758">
        <v>540</v>
      </c>
      <c r="CI1758">
        <v>34710</v>
      </c>
      <c r="CJ1758" t="s">
        <v>106</v>
      </c>
      <c r="CK1758" t="s">
        <v>106</v>
      </c>
      <c r="CL1758">
        <v>20</v>
      </c>
      <c r="CM1758" t="s">
        <v>2867</v>
      </c>
      <c r="CO1758">
        <v>124573</v>
      </c>
      <c r="CQ1758">
        <v>0</v>
      </c>
      <c r="CR1758">
        <v>0</v>
      </c>
      <c r="CS1758">
        <v>0</v>
      </c>
      <c r="CY1758" t="s">
        <v>123</v>
      </c>
      <c r="CZ1758" t="s">
        <v>124</v>
      </c>
      <c r="DD1758" t="str" cm="1">
        <f t="array" ref="DD1758">TEXT(_xlfn.SEQUENCE(1, DATEDIF(AG1758, AH1758, "m") + 1, AG1758, 30), "YYYY-APMM")</f>
        <v>2013-AP12</v>
      </c>
      <c r="DN1758">
        <f t="shared" si="54"/>
        <v>280</v>
      </c>
      <c r="DO1758" t="str">
        <f t="shared" si="55"/>
        <v>CONCRETE MASON SK</v>
      </c>
    </row>
    <row r="1759" spans="1:119" x14ac:dyDescent="0.35">
      <c r="A1759" t="s">
        <v>105</v>
      </c>
      <c r="B1759">
        <v>501044</v>
      </c>
      <c r="C1759">
        <v>6359</v>
      </c>
      <c r="D1759">
        <v>124574</v>
      </c>
      <c r="E1759">
        <v>13662</v>
      </c>
      <c r="F1759">
        <v>0</v>
      </c>
      <c r="G1759" t="s">
        <v>106</v>
      </c>
      <c r="H1759" t="s">
        <v>106</v>
      </c>
      <c r="I1759" t="s">
        <v>106</v>
      </c>
      <c r="J1759" t="s">
        <v>107</v>
      </c>
      <c r="K1759" t="s">
        <v>108</v>
      </c>
      <c r="L1759" t="s">
        <v>109</v>
      </c>
      <c r="M1759" t="s">
        <v>110</v>
      </c>
      <c r="N1759" t="s">
        <v>4446</v>
      </c>
      <c r="O1759" t="s">
        <v>3154</v>
      </c>
      <c r="P1759">
        <v>8168</v>
      </c>
      <c r="Q1759">
        <v>408</v>
      </c>
      <c r="R1759">
        <v>0</v>
      </c>
      <c r="S1759">
        <v>200</v>
      </c>
      <c r="T1759">
        <v>0</v>
      </c>
      <c r="U1759">
        <v>1175</v>
      </c>
      <c r="V1759">
        <v>1175</v>
      </c>
      <c r="W1759">
        <v>200</v>
      </c>
      <c r="X1759">
        <v>0</v>
      </c>
      <c r="Y1759">
        <v>0</v>
      </c>
      <c r="Z1759">
        <v>0</v>
      </c>
      <c r="AD1759" s="1">
        <v>41680.333333333336</v>
      </c>
      <c r="AE1759" s="1">
        <v>41709.708333333336</v>
      </c>
      <c r="AG1759" s="1">
        <v>41619.333333333336</v>
      </c>
      <c r="AH1759" s="1">
        <v>41648.708333333336</v>
      </c>
      <c r="AI1759" s="1">
        <v>41619.333333333336</v>
      </c>
      <c r="AJ1759" s="1">
        <v>41648.708333333336</v>
      </c>
      <c r="AK1759" s="1">
        <v>41619.333333333336</v>
      </c>
      <c r="AL1759" s="1">
        <v>41648.708333333336</v>
      </c>
      <c r="AM1759" s="1">
        <v>41680.333333333336</v>
      </c>
      <c r="AN1759" s="1">
        <v>41709.708333333336</v>
      </c>
      <c r="AP1759" t="s">
        <v>113</v>
      </c>
      <c r="AU1759" t="s">
        <v>4447</v>
      </c>
      <c r="AY1759" t="s">
        <v>106</v>
      </c>
      <c r="AZ1759">
        <v>0</v>
      </c>
      <c r="BA1759">
        <v>0</v>
      </c>
      <c r="BD1759" s="3">
        <v>41321.661111111112</v>
      </c>
      <c r="BE1759" s="3">
        <v>41321.663888888892</v>
      </c>
      <c r="BF1759" t="s">
        <v>115</v>
      </c>
      <c r="BG1759" t="s">
        <v>115</v>
      </c>
      <c r="BH1759">
        <v>8149</v>
      </c>
      <c r="BM1759">
        <v>43450</v>
      </c>
      <c r="BR1759" t="s">
        <v>1309</v>
      </c>
      <c r="BS1759" t="s">
        <v>1310</v>
      </c>
      <c r="BU1759">
        <v>1</v>
      </c>
      <c r="BV1759" t="s">
        <v>118</v>
      </c>
      <c r="BX1759" t="s">
        <v>119</v>
      </c>
      <c r="BY1759" t="s">
        <v>119</v>
      </c>
      <c r="BZ1759" t="s">
        <v>119</v>
      </c>
      <c r="CA1759">
        <v>1</v>
      </c>
      <c r="CC1759" t="s">
        <v>120</v>
      </c>
      <c r="CH1759">
        <v>540</v>
      </c>
      <c r="CI1759">
        <v>34710</v>
      </c>
      <c r="CJ1759" t="s">
        <v>106</v>
      </c>
      <c r="CK1759" t="s">
        <v>106</v>
      </c>
      <c r="CL1759">
        <v>20</v>
      </c>
      <c r="CM1759" t="s">
        <v>2867</v>
      </c>
      <c r="CO1759">
        <v>124573</v>
      </c>
      <c r="CQ1759">
        <v>0</v>
      </c>
      <c r="CR1759">
        <v>0</v>
      </c>
      <c r="CS1759">
        <v>0</v>
      </c>
      <c r="CY1759" t="s">
        <v>123</v>
      </c>
      <c r="CZ1759" t="s">
        <v>124</v>
      </c>
      <c r="DD1759" t="str" cm="1">
        <f t="array" ref="DD1759">TEXT(_xlfn.SEQUENCE(1, DATEDIF(AG1759, AH1759, "m") + 1, AG1759, 30), "YYYY-APMM")</f>
        <v>2013-AP12</v>
      </c>
      <c r="DN1759">
        <f t="shared" si="54"/>
        <v>1175</v>
      </c>
      <c r="DO1759" t="str">
        <f t="shared" si="55"/>
        <v>BLOCK MASON SK</v>
      </c>
    </row>
    <row r="1760" spans="1:119" x14ac:dyDescent="0.35">
      <c r="A1760" t="s">
        <v>105</v>
      </c>
      <c r="B1760">
        <v>501045</v>
      </c>
      <c r="C1760">
        <v>6359</v>
      </c>
      <c r="D1760">
        <v>124574</v>
      </c>
      <c r="E1760">
        <v>13662</v>
      </c>
      <c r="F1760">
        <v>0</v>
      </c>
      <c r="G1760" t="s">
        <v>106</v>
      </c>
      <c r="H1760" t="s">
        <v>106</v>
      </c>
      <c r="I1760" t="s">
        <v>106</v>
      </c>
      <c r="J1760" t="s">
        <v>107</v>
      </c>
      <c r="K1760" t="s">
        <v>108</v>
      </c>
      <c r="L1760" t="s">
        <v>109</v>
      </c>
      <c r="M1760" t="s">
        <v>110</v>
      </c>
      <c r="N1760" t="s">
        <v>4448</v>
      </c>
      <c r="O1760" t="s">
        <v>3157</v>
      </c>
      <c r="P1760">
        <v>8165</v>
      </c>
      <c r="Q1760">
        <v>624</v>
      </c>
      <c r="R1760">
        <v>0</v>
      </c>
      <c r="S1760">
        <v>200</v>
      </c>
      <c r="T1760">
        <v>0</v>
      </c>
      <c r="U1760">
        <v>549.5</v>
      </c>
      <c r="V1760">
        <v>549.5</v>
      </c>
      <c r="W1760">
        <v>200</v>
      </c>
      <c r="X1760">
        <v>0</v>
      </c>
      <c r="Y1760">
        <v>0</v>
      </c>
      <c r="Z1760">
        <v>0</v>
      </c>
      <c r="AD1760" s="1">
        <v>41724.333333333336</v>
      </c>
      <c r="AE1760" s="1">
        <v>41752.708333333336</v>
      </c>
      <c r="AG1760" s="1">
        <v>41632.333333333336</v>
      </c>
      <c r="AH1760" s="1">
        <v>41660.708333333336</v>
      </c>
      <c r="AI1760" s="1">
        <v>41632.333333333336</v>
      </c>
      <c r="AJ1760" s="1">
        <v>41660.708333333336</v>
      </c>
      <c r="AK1760" s="1">
        <v>41632.333333333336</v>
      </c>
      <c r="AL1760" s="1">
        <v>41660.708333333336</v>
      </c>
      <c r="AM1760" s="1">
        <v>41724.333333333336</v>
      </c>
      <c r="AN1760" s="1">
        <v>41752.708333333336</v>
      </c>
      <c r="AP1760" t="s">
        <v>113</v>
      </c>
      <c r="AU1760" t="s">
        <v>4449</v>
      </c>
      <c r="AY1760" t="s">
        <v>106</v>
      </c>
      <c r="AZ1760">
        <v>0</v>
      </c>
      <c r="BA1760">
        <v>0</v>
      </c>
      <c r="BD1760" s="3">
        <v>41321.661111111112</v>
      </c>
      <c r="BE1760" s="3">
        <v>41321.663888888892</v>
      </c>
      <c r="BF1760" t="s">
        <v>115</v>
      </c>
      <c r="BG1760" t="s">
        <v>115</v>
      </c>
      <c r="BH1760">
        <v>8149</v>
      </c>
      <c r="BM1760">
        <v>43420</v>
      </c>
      <c r="BR1760" t="s">
        <v>3122</v>
      </c>
      <c r="BS1760" t="s">
        <v>3123</v>
      </c>
      <c r="BU1760">
        <v>1</v>
      </c>
      <c r="BV1760" t="s">
        <v>118</v>
      </c>
      <c r="BX1760" t="s">
        <v>119</v>
      </c>
      <c r="BY1760" t="s">
        <v>119</v>
      </c>
      <c r="BZ1760" t="s">
        <v>119</v>
      </c>
      <c r="CA1760">
        <v>1</v>
      </c>
      <c r="CC1760" t="s">
        <v>120</v>
      </c>
      <c r="CH1760">
        <v>540</v>
      </c>
      <c r="CI1760">
        <v>34710</v>
      </c>
      <c r="CJ1760" t="s">
        <v>106</v>
      </c>
      <c r="CK1760" t="s">
        <v>106</v>
      </c>
      <c r="CL1760">
        <v>20</v>
      </c>
      <c r="CM1760" t="s">
        <v>2867</v>
      </c>
      <c r="CO1760">
        <v>124573</v>
      </c>
      <c r="CQ1760">
        <v>0</v>
      </c>
      <c r="CR1760">
        <v>0</v>
      </c>
      <c r="CS1760">
        <v>0</v>
      </c>
      <c r="CY1760" t="s">
        <v>123</v>
      </c>
      <c r="CZ1760" t="s">
        <v>124</v>
      </c>
      <c r="DD1760" t="str" cm="1">
        <f t="array" ref="DD1760">TEXT(_xlfn.SEQUENCE(1, DATEDIF(AG1760, AH1760, "m") + 1, AG1760, 30), "YYYY-APMM")</f>
        <v>2013-AP12</v>
      </c>
      <c r="DN1760">
        <f t="shared" si="54"/>
        <v>549.5</v>
      </c>
      <c r="DO1760" t="str">
        <f t="shared" si="55"/>
        <v>STEEL FIXERS SK</v>
      </c>
    </row>
    <row r="1761" spans="1:119" x14ac:dyDescent="0.35">
      <c r="A1761" t="s">
        <v>105</v>
      </c>
      <c r="B1761">
        <v>501046</v>
      </c>
      <c r="C1761">
        <v>6359</v>
      </c>
      <c r="D1761">
        <v>124575</v>
      </c>
      <c r="E1761">
        <v>13662</v>
      </c>
      <c r="F1761">
        <v>0</v>
      </c>
      <c r="G1761" t="s">
        <v>106</v>
      </c>
      <c r="H1761" t="s">
        <v>106</v>
      </c>
      <c r="I1761" t="s">
        <v>106</v>
      </c>
      <c r="J1761" t="s">
        <v>107</v>
      </c>
      <c r="K1761" t="s">
        <v>108</v>
      </c>
      <c r="L1761" t="s">
        <v>109</v>
      </c>
      <c r="M1761" t="s">
        <v>110</v>
      </c>
      <c r="N1761" t="s">
        <v>4450</v>
      </c>
      <c r="O1761" t="s">
        <v>3143</v>
      </c>
      <c r="P1761">
        <v>8167</v>
      </c>
      <c r="Q1761">
        <v>0</v>
      </c>
      <c r="R1761">
        <v>0</v>
      </c>
      <c r="S1761">
        <v>184</v>
      </c>
      <c r="T1761">
        <v>0</v>
      </c>
      <c r="U1761">
        <v>388.5</v>
      </c>
      <c r="V1761">
        <v>388.5</v>
      </c>
      <c r="W1761">
        <v>184</v>
      </c>
      <c r="X1761">
        <v>0</v>
      </c>
      <c r="Y1761">
        <v>0</v>
      </c>
      <c r="Z1761">
        <v>0</v>
      </c>
      <c r="AD1761" s="1">
        <v>41517.333333333336</v>
      </c>
      <c r="AE1761" s="1">
        <v>41542.708333333336</v>
      </c>
      <c r="AG1761" s="1">
        <v>41517.333333333336</v>
      </c>
      <c r="AH1761" s="1">
        <v>41542.708333333336</v>
      </c>
      <c r="AI1761" s="1">
        <v>41517.333333333336</v>
      </c>
      <c r="AJ1761" s="1">
        <v>41542.708333333336</v>
      </c>
      <c r="AK1761" s="1">
        <v>41517.333333333336</v>
      </c>
      <c r="AL1761" s="1">
        <v>41542.708333333336</v>
      </c>
      <c r="AM1761" s="1">
        <v>41517.333333333336</v>
      </c>
      <c r="AN1761" s="1">
        <v>41542.708333333336</v>
      </c>
      <c r="AP1761" t="s">
        <v>113</v>
      </c>
      <c r="AU1761" t="s">
        <v>4451</v>
      </c>
      <c r="AY1761" t="s">
        <v>119</v>
      </c>
      <c r="AZ1761">
        <v>0</v>
      </c>
      <c r="BA1761">
        <v>0</v>
      </c>
      <c r="BD1761" s="3">
        <v>41321.661111111112</v>
      </c>
      <c r="BE1761" s="3">
        <v>41321.663888888892</v>
      </c>
      <c r="BF1761" t="s">
        <v>115</v>
      </c>
      <c r="BG1761" t="s">
        <v>115</v>
      </c>
      <c r="BH1761">
        <v>8149</v>
      </c>
      <c r="BM1761">
        <v>43440</v>
      </c>
      <c r="BR1761" t="s">
        <v>3145</v>
      </c>
      <c r="BS1761" t="s">
        <v>3146</v>
      </c>
      <c r="BU1761">
        <v>1</v>
      </c>
      <c r="BV1761" t="s">
        <v>118</v>
      </c>
      <c r="BX1761" t="s">
        <v>119</v>
      </c>
      <c r="BY1761" t="s">
        <v>119</v>
      </c>
      <c r="BZ1761" t="s">
        <v>119</v>
      </c>
      <c r="CA1761">
        <v>1</v>
      </c>
      <c r="CC1761" t="s">
        <v>120</v>
      </c>
      <c r="CH1761">
        <v>540</v>
      </c>
      <c r="CI1761">
        <v>34690</v>
      </c>
      <c r="CJ1761" t="s">
        <v>106</v>
      </c>
      <c r="CK1761" t="s">
        <v>106</v>
      </c>
      <c r="CL1761">
        <v>10</v>
      </c>
      <c r="CM1761" t="s">
        <v>2889</v>
      </c>
      <c r="CO1761">
        <v>124573</v>
      </c>
      <c r="CQ1761">
        <v>0</v>
      </c>
      <c r="CR1761">
        <v>0</v>
      </c>
      <c r="CS1761">
        <v>0</v>
      </c>
      <c r="CY1761" t="s">
        <v>123</v>
      </c>
      <c r="CZ1761" t="s">
        <v>124</v>
      </c>
      <c r="DD1761" t="str" cm="1">
        <f t="array" ref="DD1761">TEXT(_xlfn.SEQUENCE(1, DATEDIF(AG1761, AH1761, "m") + 1, AG1761, 30), "YYYY-APMM")</f>
        <v>2013-AP08</v>
      </c>
      <c r="DN1761">
        <f t="shared" si="54"/>
        <v>388.5</v>
      </c>
      <c r="DO1761" t="str">
        <f t="shared" si="55"/>
        <v>CONCRETE MASON SK</v>
      </c>
    </row>
    <row r="1762" spans="1:119" x14ac:dyDescent="0.35">
      <c r="A1762" t="s">
        <v>105</v>
      </c>
      <c r="B1762">
        <v>501047</v>
      </c>
      <c r="C1762">
        <v>6359</v>
      </c>
      <c r="D1762">
        <v>124575</v>
      </c>
      <c r="E1762">
        <v>13662</v>
      </c>
      <c r="F1762">
        <v>0</v>
      </c>
      <c r="G1762" t="s">
        <v>106</v>
      </c>
      <c r="H1762" t="s">
        <v>106</v>
      </c>
      <c r="I1762" t="s">
        <v>106</v>
      </c>
      <c r="J1762" t="s">
        <v>107</v>
      </c>
      <c r="K1762" t="s">
        <v>108</v>
      </c>
      <c r="L1762" t="s">
        <v>109</v>
      </c>
      <c r="M1762" t="s">
        <v>110</v>
      </c>
      <c r="N1762" t="s">
        <v>4452</v>
      </c>
      <c r="O1762" t="s">
        <v>3164</v>
      </c>
      <c r="P1762">
        <v>8165</v>
      </c>
      <c r="Q1762">
        <v>0</v>
      </c>
      <c r="R1762">
        <v>0</v>
      </c>
      <c r="S1762">
        <v>200</v>
      </c>
      <c r="T1762">
        <v>0</v>
      </c>
      <c r="U1762">
        <v>18721.5</v>
      </c>
      <c r="V1762">
        <v>18721.5</v>
      </c>
      <c r="W1762">
        <v>200</v>
      </c>
      <c r="X1762">
        <v>0</v>
      </c>
      <c r="Y1762">
        <v>0</v>
      </c>
      <c r="Z1762">
        <v>0</v>
      </c>
      <c r="AD1762" s="1">
        <v>41531.333333333336</v>
      </c>
      <c r="AE1762" s="1">
        <v>41559.708333333336</v>
      </c>
      <c r="AG1762" s="1">
        <v>41531.333333333336</v>
      </c>
      <c r="AH1762" s="1">
        <v>41559.708333333336</v>
      </c>
      <c r="AI1762" s="1">
        <v>41531.333333333336</v>
      </c>
      <c r="AJ1762" s="1">
        <v>41559.708333333336</v>
      </c>
      <c r="AK1762" s="1">
        <v>41531.333333333336</v>
      </c>
      <c r="AL1762" s="1">
        <v>41559.708333333336</v>
      </c>
      <c r="AM1762" s="1">
        <v>41531.333333333336</v>
      </c>
      <c r="AN1762" s="1">
        <v>41559.708333333336</v>
      </c>
      <c r="AP1762" t="s">
        <v>113</v>
      </c>
      <c r="AU1762" t="s">
        <v>4453</v>
      </c>
      <c r="AY1762" t="s">
        <v>119</v>
      </c>
      <c r="AZ1762">
        <v>0</v>
      </c>
      <c r="BA1762">
        <v>0</v>
      </c>
      <c r="BD1762" s="3">
        <v>41321.661111111112</v>
      </c>
      <c r="BE1762" s="3">
        <v>41321.663888888892</v>
      </c>
      <c r="BF1762" t="s">
        <v>115</v>
      </c>
      <c r="BG1762" t="s">
        <v>115</v>
      </c>
      <c r="BH1762">
        <v>8149</v>
      </c>
      <c r="BM1762">
        <v>43420</v>
      </c>
      <c r="BR1762" t="s">
        <v>3122</v>
      </c>
      <c r="BS1762" t="s">
        <v>3123</v>
      </c>
      <c r="BU1762">
        <v>1</v>
      </c>
      <c r="BV1762" t="s">
        <v>118</v>
      </c>
      <c r="BX1762" t="s">
        <v>119</v>
      </c>
      <c r="BY1762" t="s">
        <v>119</v>
      </c>
      <c r="BZ1762" t="s">
        <v>119</v>
      </c>
      <c r="CA1762">
        <v>1</v>
      </c>
      <c r="CC1762" t="s">
        <v>120</v>
      </c>
      <c r="CH1762">
        <v>540</v>
      </c>
      <c r="CI1762">
        <v>34690</v>
      </c>
      <c r="CJ1762" t="s">
        <v>106</v>
      </c>
      <c r="CK1762" t="s">
        <v>106</v>
      </c>
      <c r="CL1762">
        <v>10</v>
      </c>
      <c r="CM1762" t="s">
        <v>2889</v>
      </c>
      <c r="CO1762">
        <v>124573</v>
      </c>
      <c r="CQ1762">
        <v>0</v>
      </c>
      <c r="CR1762">
        <v>0</v>
      </c>
      <c r="CS1762">
        <v>0</v>
      </c>
      <c r="CY1762" t="s">
        <v>123</v>
      </c>
      <c r="CZ1762" t="s">
        <v>124</v>
      </c>
      <c r="DD1762" t="str" cm="1">
        <f t="array" ref="DD1762">TEXT(_xlfn.SEQUENCE(1, DATEDIF(AG1762, AH1762, "m") + 1, AG1762, 30), "YYYY-APMM")</f>
        <v>2013-AP09</v>
      </c>
      <c r="DN1762">
        <f t="shared" si="54"/>
        <v>18721.5</v>
      </c>
      <c r="DO1762" t="str">
        <f t="shared" si="55"/>
        <v>STEEL FIXERS SK</v>
      </c>
    </row>
    <row r="1763" spans="1:119" x14ac:dyDescent="0.35">
      <c r="A1763" t="s">
        <v>105</v>
      </c>
      <c r="B1763">
        <v>501048</v>
      </c>
      <c r="C1763">
        <v>6359</v>
      </c>
      <c r="D1763">
        <v>124575</v>
      </c>
      <c r="E1763">
        <v>13662</v>
      </c>
      <c r="F1763">
        <v>0</v>
      </c>
      <c r="G1763" t="s">
        <v>106</v>
      </c>
      <c r="H1763" t="s">
        <v>106</v>
      </c>
      <c r="I1763" t="s">
        <v>106</v>
      </c>
      <c r="J1763" t="s">
        <v>107</v>
      </c>
      <c r="K1763" t="s">
        <v>108</v>
      </c>
      <c r="L1763" t="s">
        <v>109</v>
      </c>
      <c r="M1763" t="s">
        <v>110</v>
      </c>
      <c r="N1763" t="s">
        <v>4454</v>
      </c>
      <c r="O1763" t="s">
        <v>3167</v>
      </c>
      <c r="P1763">
        <v>8167</v>
      </c>
      <c r="Q1763">
        <v>0</v>
      </c>
      <c r="R1763">
        <v>0</v>
      </c>
      <c r="S1763">
        <v>112</v>
      </c>
      <c r="T1763">
        <v>0</v>
      </c>
      <c r="U1763">
        <v>1456</v>
      </c>
      <c r="V1763">
        <v>1456</v>
      </c>
      <c r="W1763">
        <v>112</v>
      </c>
      <c r="X1763">
        <v>0</v>
      </c>
      <c r="Y1763">
        <v>0</v>
      </c>
      <c r="Z1763">
        <v>0</v>
      </c>
      <c r="AD1763" s="1">
        <v>41547.333333333336</v>
      </c>
      <c r="AE1763" s="1">
        <v>41562.708333333336</v>
      </c>
      <c r="AG1763" s="1">
        <v>41547.333333333336</v>
      </c>
      <c r="AH1763" s="1">
        <v>41562.708333333336</v>
      </c>
      <c r="AI1763" s="1">
        <v>41547.333333333336</v>
      </c>
      <c r="AJ1763" s="1">
        <v>41562.708333333336</v>
      </c>
      <c r="AK1763" s="1">
        <v>41547.333333333336</v>
      </c>
      <c r="AL1763" s="1">
        <v>41562.708333333336</v>
      </c>
      <c r="AM1763" s="1">
        <v>41547.333333333336</v>
      </c>
      <c r="AN1763" s="1">
        <v>41562.708333333336</v>
      </c>
      <c r="AP1763" t="s">
        <v>113</v>
      </c>
      <c r="AU1763" t="s">
        <v>4455</v>
      </c>
      <c r="AY1763" t="s">
        <v>119</v>
      </c>
      <c r="AZ1763">
        <v>0</v>
      </c>
      <c r="BA1763">
        <v>0</v>
      </c>
      <c r="BD1763" s="3">
        <v>41321.661111111112</v>
      </c>
      <c r="BE1763" s="3">
        <v>41321.663888888892</v>
      </c>
      <c r="BF1763" t="s">
        <v>115</v>
      </c>
      <c r="BG1763" t="s">
        <v>115</v>
      </c>
      <c r="BH1763">
        <v>8149</v>
      </c>
      <c r="BM1763">
        <v>43440</v>
      </c>
      <c r="BR1763" t="s">
        <v>3145</v>
      </c>
      <c r="BS1763" t="s">
        <v>3146</v>
      </c>
      <c r="BU1763">
        <v>1</v>
      </c>
      <c r="BV1763" t="s">
        <v>118</v>
      </c>
      <c r="BX1763" t="s">
        <v>119</v>
      </c>
      <c r="BY1763" t="s">
        <v>119</v>
      </c>
      <c r="BZ1763" t="s">
        <v>119</v>
      </c>
      <c r="CA1763">
        <v>1</v>
      </c>
      <c r="CC1763" t="s">
        <v>120</v>
      </c>
      <c r="CH1763">
        <v>540</v>
      </c>
      <c r="CI1763">
        <v>34690</v>
      </c>
      <c r="CJ1763" t="s">
        <v>106</v>
      </c>
      <c r="CK1763" t="s">
        <v>106</v>
      </c>
      <c r="CL1763">
        <v>10</v>
      </c>
      <c r="CM1763" t="s">
        <v>2889</v>
      </c>
      <c r="CO1763">
        <v>124573</v>
      </c>
      <c r="CQ1763">
        <v>0</v>
      </c>
      <c r="CR1763">
        <v>0</v>
      </c>
      <c r="CS1763">
        <v>0</v>
      </c>
      <c r="CY1763" t="s">
        <v>123</v>
      </c>
      <c r="CZ1763" t="s">
        <v>124</v>
      </c>
      <c r="DD1763" t="str" cm="1">
        <f t="array" ref="DD1763">TEXT(_xlfn.SEQUENCE(1, DATEDIF(AG1763, AH1763, "m") + 1, AG1763, 30), "YYYY-APMM")</f>
        <v>2013-AP09</v>
      </c>
      <c r="DN1763">
        <f t="shared" si="54"/>
        <v>1456</v>
      </c>
      <c r="DO1763" t="str">
        <f t="shared" si="55"/>
        <v>CONCRETE MASON SK</v>
      </c>
    </row>
    <row r="1764" spans="1:119" x14ac:dyDescent="0.35">
      <c r="A1764" t="s">
        <v>105</v>
      </c>
      <c r="B1764">
        <v>501049</v>
      </c>
      <c r="C1764">
        <v>6359</v>
      </c>
      <c r="D1764">
        <v>124575</v>
      </c>
      <c r="E1764">
        <v>13662</v>
      </c>
      <c r="F1764">
        <v>0</v>
      </c>
      <c r="G1764" t="s">
        <v>106</v>
      </c>
      <c r="H1764" t="s">
        <v>106</v>
      </c>
      <c r="I1764" t="s">
        <v>106</v>
      </c>
      <c r="J1764" t="s">
        <v>107</v>
      </c>
      <c r="K1764" t="s">
        <v>108</v>
      </c>
      <c r="L1764" t="s">
        <v>109</v>
      </c>
      <c r="M1764" t="s">
        <v>110</v>
      </c>
      <c r="N1764" t="s">
        <v>4456</v>
      </c>
      <c r="O1764" t="s">
        <v>3140</v>
      </c>
      <c r="P1764">
        <v>8165</v>
      </c>
      <c r="Q1764">
        <v>0</v>
      </c>
      <c r="R1764">
        <v>0</v>
      </c>
      <c r="S1764">
        <v>200</v>
      </c>
      <c r="T1764">
        <v>0</v>
      </c>
      <c r="U1764">
        <v>4984</v>
      </c>
      <c r="V1764">
        <v>4984</v>
      </c>
      <c r="W1764">
        <v>200</v>
      </c>
      <c r="X1764">
        <v>0</v>
      </c>
      <c r="Y1764">
        <v>0</v>
      </c>
      <c r="Z1764">
        <v>0</v>
      </c>
      <c r="AD1764" s="1">
        <v>41507.333333333336</v>
      </c>
      <c r="AE1764" s="1">
        <v>41535.708333333336</v>
      </c>
      <c r="AG1764" s="1">
        <v>41507.333333333336</v>
      </c>
      <c r="AH1764" s="1">
        <v>41535.708333333336</v>
      </c>
      <c r="AI1764" s="1">
        <v>41507.333333333336</v>
      </c>
      <c r="AJ1764" s="1">
        <v>41535.708333333336</v>
      </c>
      <c r="AK1764" s="1">
        <v>41507.333333333336</v>
      </c>
      <c r="AL1764" s="1">
        <v>41535.708333333336</v>
      </c>
      <c r="AM1764" s="1">
        <v>41507.333333333336</v>
      </c>
      <c r="AN1764" s="1">
        <v>41535.708333333336</v>
      </c>
      <c r="AP1764" t="s">
        <v>113</v>
      </c>
      <c r="AU1764" t="s">
        <v>4457</v>
      </c>
      <c r="AY1764" t="s">
        <v>119</v>
      </c>
      <c r="AZ1764">
        <v>0</v>
      </c>
      <c r="BA1764">
        <v>0</v>
      </c>
      <c r="BD1764" s="3">
        <v>41321.661111111112</v>
      </c>
      <c r="BE1764" s="3">
        <v>41321.663888888892</v>
      </c>
      <c r="BF1764" t="s">
        <v>115</v>
      </c>
      <c r="BG1764" t="s">
        <v>115</v>
      </c>
      <c r="BH1764">
        <v>8149</v>
      </c>
      <c r="BM1764">
        <v>43420</v>
      </c>
      <c r="BR1764" t="s">
        <v>3122</v>
      </c>
      <c r="BS1764" t="s">
        <v>3123</v>
      </c>
      <c r="BU1764">
        <v>1</v>
      </c>
      <c r="BV1764" t="s">
        <v>118</v>
      </c>
      <c r="BX1764" t="s">
        <v>119</v>
      </c>
      <c r="BY1764" t="s">
        <v>119</v>
      </c>
      <c r="BZ1764" t="s">
        <v>119</v>
      </c>
      <c r="CA1764">
        <v>1</v>
      </c>
      <c r="CC1764" t="s">
        <v>120</v>
      </c>
      <c r="CH1764">
        <v>540</v>
      </c>
      <c r="CI1764">
        <v>34690</v>
      </c>
      <c r="CJ1764" t="s">
        <v>106</v>
      </c>
      <c r="CK1764" t="s">
        <v>106</v>
      </c>
      <c r="CL1764">
        <v>10</v>
      </c>
      <c r="CM1764" t="s">
        <v>2889</v>
      </c>
      <c r="CO1764">
        <v>124573</v>
      </c>
      <c r="CQ1764">
        <v>0</v>
      </c>
      <c r="CR1764">
        <v>0</v>
      </c>
      <c r="CS1764">
        <v>0</v>
      </c>
      <c r="CY1764" t="s">
        <v>123</v>
      </c>
      <c r="CZ1764" t="s">
        <v>124</v>
      </c>
      <c r="DD1764" t="str" cm="1">
        <f t="array" ref="DD1764">TEXT(_xlfn.SEQUENCE(1, DATEDIF(AG1764, AH1764, "m") + 1, AG1764, 30), "YYYY-APMM")</f>
        <v>2013-AP08</v>
      </c>
      <c r="DN1764">
        <f t="shared" si="54"/>
        <v>4984</v>
      </c>
      <c r="DO1764" t="str">
        <f t="shared" si="55"/>
        <v>STEEL FIXERS SK</v>
      </c>
    </row>
    <row r="1765" spans="1:119" x14ac:dyDescent="0.35">
      <c r="A1765" t="s">
        <v>105</v>
      </c>
      <c r="B1765">
        <v>501050</v>
      </c>
      <c r="C1765">
        <v>6359</v>
      </c>
      <c r="D1765">
        <v>124576</v>
      </c>
      <c r="E1765">
        <v>13662</v>
      </c>
      <c r="F1765">
        <v>0</v>
      </c>
      <c r="G1765" t="s">
        <v>106</v>
      </c>
      <c r="H1765" t="s">
        <v>106</v>
      </c>
      <c r="I1765" t="s">
        <v>106</v>
      </c>
      <c r="J1765" t="s">
        <v>107</v>
      </c>
      <c r="K1765" t="s">
        <v>108</v>
      </c>
      <c r="L1765" t="s">
        <v>109</v>
      </c>
      <c r="M1765" t="s">
        <v>110</v>
      </c>
      <c r="N1765" t="s">
        <v>4458</v>
      </c>
      <c r="O1765" t="s">
        <v>3140</v>
      </c>
      <c r="P1765">
        <v>8166</v>
      </c>
      <c r="Q1765">
        <v>0</v>
      </c>
      <c r="R1765">
        <v>0</v>
      </c>
      <c r="S1765">
        <v>200</v>
      </c>
      <c r="T1765">
        <v>0</v>
      </c>
      <c r="U1765">
        <v>3418</v>
      </c>
      <c r="V1765">
        <v>3418</v>
      </c>
      <c r="W1765">
        <v>200</v>
      </c>
      <c r="X1765">
        <v>0</v>
      </c>
      <c r="Y1765">
        <v>0</v>
      </c>
      <c r="Z1765">
        <v>0</v>
      </c>
      <c r="AD1765" s="1">
        <v>41549.333333333336</v>
      </c>
      <c r="AE1765" s="1">
        <v>41580.708333333336</v>
      </c>
      <c r="AG1765" s="1">
        <v>41549.333333333336</v>
      </c>
      <c r="AH1765" s="1">
        <v>41580.708333333336</v>
      </c>
      <c r="AI1765" s="1">
        <v>41549.333333333336</v>
      </c>
      <c r="AJ1765" s="1">
        <v>41580.708333333336</v>
      </c>
      <c r="AK1765" s="1">
        <v>41549.333333333336</v>
      </c>
      <c r="AL1765" s="1">
        <v>41580.708333333336</v>
      </c>
      <c r="AM1765" s="1">
        <v>41549.333333333336</v>
      </c>
      <c r="AN1765" s="1">
        <v>41580.708333333336</v>
      </c>
      <c r="AP1765" t="s">
        <v>113</v>
      </c>
      <c r="AU1765" t="s">
        <v>4459</v>
      </c>
      <c r="AY1765" t="s">
        <v>119</v>
      </c>
      <c r="AZ1765">
        <v>0</v>
      </c>
      <c r="BA1765">
        <v>0</v>
      </c>
      <c r="BD1765" s="3">
        <v>41321.661111111112</v>
      </c>
      <c r="BE1765" s="3">
        <v>41321.663888888892</v>
      </c>
      <c r="BF1765" t="s">
        <v>115</v>
      </c>
      <c r="BG1765" t="s">
        <v>115</v>
      </c>
      <c r="BH1765">
        <v>8149</v>
      </c>
      <c r="BM1765">
        <v>43430</v>
      </c>
      <c r="BR1765" t="s">
        <v>1304</v>
      </c>
      <c r="BS1765" t="s">
        <v>1305</v>
      </c>
      <c r="BU1765">
        <v>1</v>
      </c>
      <c r="BV1765" t="s">
        <v>118</v>
      </c>
      <c r="BX1765" t="s">
        <v>119</v>
      </c>
      <c r="BY1765" t="s">
        <v>119</v>
      </c>
      <c r="BZ1765" t="s">
        <v>119</v>
      </c>
      <c r="CA1765">
        <v>1</v>
      </c>
      <c r="CC1765" t="s">
        <v>120</v>
      </c>
      <c r="CH1765">
        <v>540</v>
      </c>
      <c r="CI1765">
        <v>34700</v>
      </c>
      <c r="CJ1765" t="s">
        <v>106</v>
      </c>
      <c r="CK1765" t="s">
        <v>106</v>
      </c>
      <c r="CL1765">
        <v>15</v>
      </c>
      <c r="CM1765" t="s">
        <v>2963</v>
      </c>
      <c r="CO1765">
        <v>124573</v>
      </c>
      <c r="CQ1765">
        <v>0</v>
      </c>
      <c r="CR1765">
        <v>0</v>
      </c>
      <c r="CS1765">
        <v>0</v>
      </c>
      <c r="CY1765" t="s">
        <v>123</v>
      </c>
      <c r="CZ1765" t="s">
        <v>124</v>
      </c>
      <c r="DD1765" t="str" cm="1">
        <f t="array" ref="DD1765:DE1765">TEXT(_xlfn.SEQUENCE(1, DATEDIF(AG1765, AH1765, "m") + 1, AG1765, 30), "YYYY-APMM")</f>
        <v>2013-AP10</v>
      </c>
      <c r="DE1765" t="str">
        <v>2013-AP11</v>
      </c>
      <c r="DN1765">
        <f t="shared" si="54"/>
        <v>1709</v>
      </c>
      <c r="DO1765" t="str">
        <f t="shared" si="55"/>
        <v>CARPENTERS SK</v>
      </c>
    </row>
    <row r="1766" spans="1:119" x14ac:dyDescent="0.35">
      <c r="A1766" t="s">
        <v>105</v>
      </c>
      <c r="B1766">
        <v>501051</v>
      </c>
      <c r="C1766">
        <v>6359</v>
      </c>
      <c r="D1766">
        <v>124576</v>
      </c>
      <c r="E1766">
        <v>13662</v>
      </c>
      <c r="F1766">
        <v>0</v>
      </c>
      <c r="G1766" t="s">
        <v>106</v>
      </c>
      <c r="H1766" t="s">
        <v>106</v>
      </c>
      <c r="I1766" t="s">
        <v>106</v>
      </c>
      <c r="J1766" t="s">
        <v>107</v>
      </c>
      <c r="K1766" t="s">
        <v>108</v>
      </c>
      <c r="L1766" t="s">
        <v>109</v>
      </c>
      <c r="M1766" t="s">
        <v>110</v>
      </c>
      <c r="N1766" t="s">
        <v>4460</v>
      </c>
      <c r="O1766" t="s">
        <v>3143</v>
      </c>
      <c r="P1766">
        <v>8167</v>
      </c>
      <c r="Q1766">
        <v>24</v>
      </c>
      <c r="R1766">
        <v>0</v>
      </c>
      <c r="S1766">
        <v>184</v>
      </c>
      <c r="T1766">
        <v>0</v>
      </c>
      <c r="U1766">
        <v>339.5</v>
      </c>
      <c r="V1766">
        <v>339.5</v>
      </c>
      <c r="W1766">
        <v>184</v>
      </c>
      <c r="X1766">
        <v>0</v>
      </c>
      <c r="Y1766">
        <v>0</v>
      </c>
      <c r="Z1766">
        <v>0</v>
      </c>
      <c r="AD1766" s="1">
        <v>41562.333333333336</v>
      </c>
      <c r="AE1766" s="1">
        <v>41590.708333333336</v>
      </c>
      <c r="AG1766" s="1">
        <v>41559.333333333336</v>
      </c>
      <c r="AH1766" s="1">
        <v>41587.708333333336</v>
      </c>
      <c r="AI1766" s="1">
        <v>41559.333333333336</v>
      </c>
      <c r="AJ1766" s="1">
        <v>41587.708333333336</v>
      </c>
      <c r="AK1766" s="1">
        <v>41559.333333333336</v>
      </c>
      <c r="AL1766" s="1">
        <v>41587.708333333336</v>
      </c>
      <c r="AM1766" s="1">
        <v>41562.333333333336</v>
      </c>
      <c r="AN1766" s="1">
        <v>41590.708333333336</v>
      </c>
      <c r="AP1766" t="s">
        <v>113</v>
      </c>
      <c r="AU1766" t="s">
        <v>4461</v>
      </c>
      <c r="AY1766" t="s">
        <v>106</v>
      </c>
      <c r="AZ1766">
        <v>0</v>
      </c>
      <c r="BA1766">
        <v>0</v>
      </c>
      <c r="BD1766" s="3">
        <v>41321.661111111112</v>
      </c>
      <c r="BE1766" s="3">
        <v>41321.663888888892</v>
      </c>
      <c r="BF1766" t="s">
        <v>115</v>
      </c>
      <c r="BG1766" t="s">
        <v>115</v>
      </c>
      <c r="BH1766">
        <v>8149</v>
      </c>
      <c r="BM1766">
        <v>43440</v>
      </c>
      <c r="BR1766" t="s">
        <v>3145</v>
      </c>
      <c r="BS1766" t="s">
        <v>3146</v>
      </c>
      <c r="BU1766">
        <v>1</v>
      </c>
      <c r="BV1766" t="s">
        <v>118</v>
      </c>
      <c r="BX1766" t="s">
        <v>119</v>
      </c>
      <c r="BY1766" t="s">
        <v>119</v>
      </c>
      <c r="BZ1766" t="s">
        <v>119</v>
      </c>
      <c r="CA1766">
        <v>1</v>
      </c>
      <c r="CC1766" t="s">
        <v>120</v>
      </c>
      <c r="CH1766">
        <v>540</v>
      </c>
      <c r="CI1766">
        <v>34700</v>
      </c>
      <c r="CJ1766" t="s">
        <v>106</v>
      </c>
      <c r="CK1766" t="s">
        <v>106</v>
      </c>
      <c r="CL1766">
        <v>15</v>
      </c>
      <c r="CM1766" t="s">
        <v>2963</v>
      </c>
      <c r="CO1766">
        <v>124573</v>
      </c>
      <c r="CQ1766">
        <v>0</v>
      </c>
      <c r="CR1766">
        <v>0</v>
      </c>
      <c r="CS1766">
        <v>0</v>
      </c>
      <c r="CY1766" t="s">
        <v>123</v>
      </c>
      <c r="CZ1766" t="s">
        <v>124</v>
      </c>
      <c r="DD1766" t="str" cm="1">
        <f t="array" ref="DD1766">TEXT(_xlfn.SEQUENCE(1, DATEDIF(AG1766, AH1766, "m") + 1, AG1766, 30), "YYYY-APMM")</f>
        <v>2013-AP10</v>
      </c>
      <c r="DN1766">
        <f t="shared" si="54"/>
        <v>339.5</v>
      </c>
      <c r="DO1766" t="str">
        <f t="shared" si="55"/>
        <v>CONCRETE MASON SK</v>
      </c>
    </row>
    <row r="1767" spans="1:119" x14ac:dyDescent="0.35">
      <c r="A1767" t="s">
        <v>105</v>
      </c>
      <c r="B1767">
        <v>501052</v>
      </c>
      <c r="C1767">
        <v>6359</v>
      </c>
      <c r="D1767">
        <v>124576</v>
      </c>
      <c r="E1767">
        <v>13662</v>
      </c>
      <c r="F1767">
        <v>0</v>
      </c>
      <c r="G1767" t="s">
        <v>106</v>
      </c>
      <c r="H1767" t="s">
        <v>106</v>
      </c>
      <c r="I1767" t="s">
        <v>106</v>
      </c>
      <c r="J1767" t="s">
        <v>107</v>
      </c>
      <c r="K1767" t="s">
        <v>108</v>
      </c>
      <c r="L1767" t="s">
        <v>109</v>
      </c>
      <c r="M1767" t="s">
        <v>110</v>
      </c>
      <c r="N1767" t="s">
        <v>4462</v>
      </c>
      <c r="O1767" t="s">
        <v>3164</v>
      </c>
      <c r="P1767">
        <v>8165</v>
      </c>
      <c r="Q1767">
        <v>24</v>
      </c>
      <c r="R1767">
        <v>0</v>
      </c>
      <c r="S1767">
        <v>200</v>
      </c>
      <c r="T1767">
        <v>0</v>
      </c>
      <c r="U1767">
        <v>19080.25</v>
      </c>
      <c r="V1767">
        <v>19080.25</v>
      </c>
      <c r="W1767">
        <v>200</v>
      </c>
      <c r="X1767">
        <v>0</v>
      </c>
      <c r="Y1767">
        <v>0</v>
      </c>
      <c r="Z1767">
        <v>0</v>
      </c>
      <c r="AD1767" s="1">
        <v>41578.333333333336</v>
      </c>
      <c r="AE1767" s="1">
        <v>41606.708333333336</v>
      </c>
      <c r="AG1767" s="1">
        <v>41575.333333333336</v>
      </c>
      <c r="AH1767" s="1">
        <v>41603.708333333336</v>
      </c>
      <c r="AI1767" s="1">
        <v>41575.333333333336</v>
      </c>
      <c r="AJ1767" s="1">
        <v>41603.708333333336</v>
      </c>
      <c r="AK1767" s="1">
        <v>41575.333333333336</v>
      </c>
      <c r="AL1767" s="1">
        <v>41603.708333333336</v>
      </c>
      <c r="AM1767" s="1">
        <v>41578.333333333336</v>
      </c>
      <c r="AN1767" s="1">
        <v>41606.708333333336</v>
      </c>
      <c r="AP1767" t="s">
        <v>113</v>
      </c>
      <c r="AU1767" t="s">
        <v>4463</v>
      </c>
      <c r="AY1767" t="s">
        <v>106</v>
      </c>
      <c r="AZ1767">
        <v>0</v>
      </c>
      <c r="BA1767">
        <v>0</v>
      </c>
      <c r="BD1767" s="3">
        <v>41321.661111111112</v>
      </c>
      <c r="BE1767" s="3">
        <v>41321.663888888892</v>
      </c>
      <c r="BF1767" t="s">
        <v>115</v>
      </c>
      <c r="BG1767" t="s">
        <v>115</v>
      </c>
      <c r="BH1767">
        <v>8149</v>
      </c>
      <c r="BM1767">
        <v>43420</v>
      </c>
      <c r="BR1767" t="s">
        <v>3122</v>
      </c>
      <c r="BS1767" t="s">
        <v>3123</v>
      </c>
      <c r="BU1767">
        <v>1</v>
      </c>
      <c r="BV1767" t="s">
        <v>118</v>
      </c>
      <c r="BX1767" t="s">
        <v>119</v>
      </c>
      <c r="BY1767" t="s">
        <v>119</v>
      </c>
      <c r="BZ1767" t="s">
        <v>119</v>
      </c>
      <c r="CA1767">
        <v>1</v>
      </c>
      <c r="CC1767" t="s">
        <v>120</v>
      </c>
      <c r="CH1767">
        <v>540</v>
      </c>
      <c r="CI1767">
        <v>34700</v>
      </c>
      <c r="CJ1767" t="s">
        <v>106</v>
      </c>
      <c r="CK1767" t="s">
        <v>106</v>
      </c>
      <c r="CL1767">
        <v>15</v>
      </c>
      <c r="CM1767" t="s">
        <v>2963</v>
      </c>
      <c r="CO1767">
        <v>124573</v>
      </c>
      <c r="CQ1767">
        <v>0</v>
      </c>
      <c r="CR1767">
        <v>0</v>
      </c>
      <c r="CS1767">
        <v>0</v>
      </c>
      <c r="CY1767" t="s">
        <v>123</v>
      </c>
      <c r="CZ1767" t="s">
        <v>124</v>
      </c>
      <c r="DD1767" t="str" cm="1">
        <f t="array" ref="DD1767">TEXT(_xlfn.SEQUENCE(1, DATEDIF(AG1767, AH1767, "m") + 1, AG1767, 30), "YYYY-APMM")</f>
        <v>2013-AP10</v>
      </c>
      <c r="DN1767">
        <f t="shared" si="54"/>
        <v>19080.25</v>
      </c>
      <c r="DO1767" t="str">
        <f t="shared" si="55"/>
        <v>STEEL FIXERS SK</v>
      </c>
    </row>
    <row r="1768" spans="1:119" x14ac:dyDescent="0.35">
      <c r="A1768" t="s">
        <v>105</v>
      </c>
      <c r="B1768">
        <v>501053</v>
      </c>
      <c r="C1768">
        <v>6359</v>
      </c>
      <c r="D1768">
        <v>124576</v>
      </c>
      <c r="E1768">
        <v>13662</v>
      </c>
      <c r="F1768">
        <v>0</v>
      </c>
      <c r="G1768" t="s">
        <v>106</v>
      </c>
      <c r="H1768" t="s">
        <v>106</v>
      </c>
      <c r="I1768" t="s">
        <v>106</v>
      </c>
      <c r="J1768" t="s">
        <v>107</v>
      </c>
      <c r="K1768" t="s">
        <v>108</v>
      </c>
      <c r="L1768" t="s">
        <v>109</v>
      </c>
      <c r="M1768" t="s">
        <v>110</v>
      </c>
      <c r="N1768" t="s">
        <v>4464</v>
      </c>
      <c r="O1768" t="s">
        <v>3167</v>
      </c>
      <c r="P1768">
        <v>8167</v>
      </c>
      <c r="Q1768">
        <v>24</v>
      </c>
      <c r="R1768">
        <v>0</v>
      </c>
      <c r="S1768">
        <v>112</v>
      </c>
      <c r="T1768">
        <v>0</v>
      </c>
      <c r="U1768">
        <v>1288</v>
      </c>
      <c r="V1768">
        <v>1288</v>
      </c>
      <c r="W1768">
        <v>112</v>
      </c>
      <c r="X1768">
        <v>0</v>
      </c>
      <c r="Y1768">
        <v>0</v>
      </c>
      <c r="Z1768">
        <v>0</v>
      </c>
      <c r="AD1768" s="1">
        <v>41595.333333333336</v>
      </c>
      <c r="AE1768" s="1">
        <v>41610.708333333336</v>
      </c>
      <c r="AG1768" s="1">
        <v>41591.333333333336</v>
      </c>
      <c r="AH1768" s="1">
        <v>41606.708333333336</v>
      </c>
      <c r="AI1768" s="1">
        <v>41591.333333333336</v>
      </c>
      <c r="AJ1768" s="1">
        <v>41606.708333333336</v>
      </c>
      <c r="AK1768" s="1">
        <v>41591.333333333336</v>
      </c>
      <c r="AL1768" s="1">
        <v>41606.708333333336</v>
      </c>
      <c r="AM1768" s="1">
        <v>41595.333333333336</v>
      </c>
      <c r="AN1768" s="1">
        <v>41610.708333333336</v>
      </c>
      <c r="AP1768" t="s">
        <v>113</v>
      </c>
      <c r="AU1768" t="s">
        <v>4465</v>
      </c>
      <c r="AY1768" t="s">
        <v>106</v>
      </c>
      <c r="AZ1768">
        <v>0</v>
      </c>
      <c r="BA1768">
        <v>0</v>
      </c>
      <c r="BD1768" s="3">
        <v>41321.661111111112</v>
      </c>
      <c r="BE1768" s="3">
        <v>41321.663888888892</v>
      </c>
      <c r="BF1768" t="s">
        <v>115</v>
      </c>
      <c r="BG1768" t="s">
        <v>115</v>
      </c>
      <c r="BH1768">
        <v>8149</v>
      </c>
      <c r="BM1768">
        <v>43440</v>
      </c>
      <c r="BR1768" t="s">
        <v>3145</v>
      </c>
      <c r="BS1768" t="s">
        <v>3146</v>
      </c>
      <c r="BU1768">
        <v>1</v>
      </c>
      <c r="BV1768" t="s">
        <v>118</v>
      </c>
      <c r="BX1768" t="s">
        <v>119</v>
      </c>
      <c r="BY1768" t="s">
        <v>119</v>
      </c>
      <c r="BZ1768" t="s">
        <v>119</v>
      </c>
      <c r="CA1768">
        <v>1</v>
      </c>
      <c r="CC1768" t="s">
        <v>120</v>
      </c>
      <c r="CH1768">
        <v>540</v>
      </c>
      <c r="CI1768">
        <v>34700</v>
      </c>
      <c r="CJ1768" t="s">
        <v>106</v>
      </c>
      <c r="CK1768" t="s">
        <v>106</v>
      </c>
      <c r="CL1768">
        <v>15</v>
      </c>
      <c r="CM1768" t="s">
        <v>2963</v>
      </c>
      <c r="CO1768">
        <v>124573</v>
      </c>
      <c r="CQ1768">
        <v>0</v>
      </c>
      <c r="CR1768">
        <v>0</v>
      </c>
      <c r="CS1768">
        <v>0</v>
      </c>
      <c r="CY1768" t="s">
        <v>123</v>
      </c>
      <c r="CZ1768" t="s">
        <v>124</v>
      </c>
      <c r="DD1768" t="str" cm="1">
        <f t="array" ref="DD1768">TEXT(_xlfn.SEQUENCE(1, DATEDIF(AG1768, AH1768, "m") + 1, AG1768, 30), "YYYY-APMM")</f>
        <v>2013-AP11</v>
      </c>
      <c r="DN1768">
        <f t="shared" si="54"/>
        <v>1288</v>
      </c>
      <c r="DO1768" t="str">
        <f t="shared" si="55"/>
        <v>CONCRETE MASON SK</v>
      </c>
    </row>
    <row r="1769" spans="1:119" x14ac:dyDescent="0.35">
      <c r="A1769" t="s">
        <v>105</v>
      </c>
      <c r="B1769">
        <v>501054</v>
      </c>
      <c r="C1769">
        <v>6359</v>
      </c>
      <c r="D1769">
        <v>124578</v>
      </c>
      <c r="E1769">
        <v>13662</v>
      </c>
      <c r="F1769">
        <v>0</v>
      </c>
      <c r="G1769" t="s">
        <v>106</v>
      </c>
      <c r="H1769" t="s">
        <v>106</v>
      </c>
      <c r="I1769" t="s">
        <v>106</v>
      </c>
      <c r="J1769" t="s">
        <v>107</v>
      </c>
      <c r="K1769" t="s">
        <v>108</v>
      </c>
      <c r="L1769" t="s">
        <v>109</v>
      </c>
      <c r="M1769" t="s">
        <v>110</v>
      </c>
      <c r="N1769" t="s">
        <v>4466</v>
      </c>
      <c r="O1769" t="s">
        <v>3105</v>
      </c>
      <c r="P1769">
        <v>8177</v>
      </c>
      <c r="Q1769">
        <v>0</v>
      </c>
      <c r="R1769">
        <v>0</v>
      </c>
      <c r="S1769">
        <v>200</v>
      </c>
      <c r="T1769">
        <v>0</v>
      </c>
      <c r="U1769">
        <v>1433</v>
      </c>
      <c r="V1769">
        <v>1433</v>
      </c>
      <c r="W1769">
        <v>200</v>
      </c>
      <c r="X1769">
        <v>675</v>
      </c>
      <c r="Y1769">
        <v>0</v>
      </c>
      <c r="Z1769">
        <v>675</v>
      </c>
      <c r="AD1769" s="1">
        <v>41378.333333333336</v>
      </c>
      <c r="AE1769" s="1">
        <v>41406.708333333336</v>
      </c>
      <c r="AG1769" s="1">
        <v>41378.333333333336</v>
      </c>
      <c r="AH1769" s="1">
        <v>41406.708333333336</v>
      </c>
      <c r="AI1769" s="1">
        <v>41378.333333333336</v>
      </c>
      <c r="AJ1769" s="1">
        <v>41406.708333333336</v>
      </c>
      <c r="AK1769" s="1">
        <v>41378.333333333336</v>
      </c>
      <c r="AL1769" s="1">
        <v>41406.708333333336</v>
      </c>
      <c r="AM1769" s="1">
        <v>41378.333333333336</v>
      </c>
      <c r="AN1769" s="1">
        <v>41406.708333333336</v>
      </c>
      <c r="AP1769" t="s">
        <v>113</v>
      </c>
      <c r="AU1769" t="s">
        <v>4467</v>
      </c>
      <c r="AY1769" t="s">
        <v>119</v>
      </c>
      <c r="AZ1769">
        <v>0</v>
      </c>
      <c r="BA1769">
        <v>0</v>
      </c>
      <c r="BD1769" s="3">
        <v>41321.661111111112</v>
      </c>
      <c r="BE1769" s="3">
        <v>41321.663888888892</v>
      </c>
      <c r="BF1769" t="s">
        <v>115</v>
      </c>
      <c r="BG1769" t="s">
        <v>115</v>
      </c>
      <c r="BH1769">
        <v>8149</v>
      </c>
      <c r="BM1769">
        <v>43540</v>
      </c>
      <c r="BR1769" t="s">
        <v>1299</v>
      </c>
      <c r="BS1769" t="s">
        <v>1300</v>
      </c>
      <c r="BU1769">
        <v>1</v>
      </c>
      <c r="BV1769" t="s">
        <v>118</v>
      </c>
      <c r="BX1769" t="s">
        <v>119</v>
      </c>
      <c r="BY1769" t="s">
        <v>119</v>
      </c>
      <c r="BZ1769" t="s">
        <v>119</v>
      </c>
      <c r="CA1769">
        <v>1</v>
      </c>
      <c r="CC1769" t="s">
        <v>120</v>
      </c>
      <c r="CH1769">
        <v>540</v>
      </c>
      <c r="CI1769">
        <v>34670</v>
      </c>
      <c r="CJ1769" t="s">
        <v>106</v>
      </c>
      <c r="CK1769" t="s">
        <v>106</v>
      </c>
      <c r="CL1769">
        <v>10</v>
      </c>
      <c r="CM1769" t="s">
        <v>3107</v>
      </c>
      <c r="CO1769">
        <v>124577</v>
      </c>
      <c r="CQ1769">
        <v>0</v>
      </c>
      <c r="CR1769">
        <v>0</v>
      </c>
      <c r="CS1769">
        <v>0</v>
      </c>
      <c r="CY1769" t="s">
        <v>123</v>
      </c>
      <c r="CZ1769" t="s">
        <v>124</v>
      </c>
      <c r="DD1769" t="str" cm="1">
        <f t="array" ref="DD1769">TEXT(_xlfn.SEQUENCE(1, DATEDIF(AG1769, AH1769, "m") + 1, AG1769, 30), "YYYY-APMM")</f>
        <v>2013-AP04</v>
      </c>
      <c r="DN1769">
        <f t="shared" si="54"/>
        <v>1433</v>
      </c>
      <c r="DO1769" t="str">
        <f t="shared" si="55"/>
        <v>LABOR - CIVIL</v>
      </c>
    </row>
    <row r="1770" spans="1:119" x14ac:dyDescent="0.35">
      <c r="A1770" t="s">
        <v>105</v>
      </c>
      <c r="B1770">
        <v>501055</v>
      </c>
      <c r="C1770">
        <v>6359</v>
      </c>
      <c r="D1770">
        <v>124578</v>
      </c>
      <c r="E1770">
        <v>13662</v>
      </c>
      <c r="F1770">
        <v>0</v>
      </c>
      <c r="G1770" t="s">
        <v>106</v>
      </c>
      <c r="H1770" t="s">
        <v>106</v>
      </c>
      <c r="I1770" t="s">
        <v>106</v>
      </c>
      <c r="J1770" t="s">
        <v>107</v>
      </c>
      <c r="K1770" t="s">
        <v>108</v>
      </c>
      <c r="L1770" t="s">
        <v>109</v>
      </c>
      <c r="M1770" t="s">
        <v>110</v>
      </c>
      <c r="N1770" t="s">
        <v>4468</v>
      </c>
      <c r="O1770" t="s">
        <v>3109</v>
      </c>
      <c r="P1770">
        <v>8178</v>
      </c>
      <c r="Q1770">
        <v>0</v>
      </c>
      <c r="R1770">
        <v>0</v>
      </c>
      <c r="S1770">
        <v>184</v>
      </c>
      <c r="T1770">
        <v>0</v>
      </c>
      <c r="U1770">
        <v>1861.75</v>
      </c>
      <c r="V1770">
        <v>1861.75</v>
      </c>
      <c r="W1770">
        <v>184</v>
      </c>
      <c r="X1770">
        <v>0</v>
      </c>
      <c r="Y1770">
        <v>0</v>
      </c>
      <c r="Z1770">
        <v>0</v>
      </c>
      <c r="AD1770" s="1">
        <v>41389.333333333336</v>
      </c>
      <c r="AE1770" s="1">
        <v>41415.708333333336</v>
      </c>
      <c r="AG1770" s="1">
        <v>41389.333333333336</v>
      </c>
      <c r="AH1770" s="1">
        <v>41415.708333333336</v>
      </c>
      <c r="AI1770" s="1">
        <v>41389.333333333336</v>
      </c>
      <c r="AJ1770" s="1">
        <v>41415.708333333336</v>
      </c>
      <c r="AK1770" s="1">
        <v>41389.333333333336</v>
      </c>
      <c r="AL1770" s="1">
        <v>41415.708333333336</v>
      </c>
      <c r="AM1770" s="1">
        <v>41389.333333333336</v>
      </c>
      <c r="AN1770" s="1">
        <v>41415.708333333336</v>
      </c>
      <c r="AP1770" t="s">
        <v>113</v>
      </c>
      <c r="AU1770" t="s">
        <v>4469</v>
      </c>
      <c r="AY1770" t="s">
        <v>119</v>
      </c>
      <c r="AZ1770">
        <v>0</v>
      </c>
      <c r="BA1770">
        <v>0</v>
      </c>
      <c r="BD1770" s="3">
        <v>41321.661111111112</v>
      </c>
      <c r="BE1770" s="3">
        <v>41321.663888888892</v>
      </c>
      <c r="BF1770" t="s">
        <v>115</v>
      </c>
      <c r="BG1770" t="s">
        <v>115</v>
      </c>
      <c r="BH1770">
        <v>8149</v>
      </c>
      <c r="BM1770">
        <v>43550</v>
      </c>
      <c r="BR1770" t="s">
        <v>116</v>
      </c>
      <c r="BS1770" t="s">
        <v>117</v>
      </c>
      <c r="BU1770">
        <v>1</v>
      </c>
      <c r="BV1770" t="s">
        <v>118</v>
      </c>
      <c r="BX1770" t="s">
        <v>119</v>
      </c>
      <c r="BY1770" t="s">
        <v>119</v>
      </c>
      <c r="BZ1770" t="s">
        <v>119</v>
      </c>
      <c r="CA1770">
        <v>1</v>
      </c>
      <c r="CC1770" t="s">
        <v>120</v>
      </c>
      <c r="CH1770">
        <v>540</v>
      </c>
      <c r="CI1770">
        <v>34670</v>
      </c>
      <c r="CJ1770" t="s">
        <v>106</v>
      </c>
      <c r="CK1770" t="s">
        <v>106</v>
      </c>
      <c r="CL1770">
        <v>10</v>
      </c>
      <c r="CM1770" t="s">
        <v>3107</v>
      </c>
      <c r="CO1770">
        <v>124577</v>
      </c>
      <c r="CQ1770">
        <v>0</v>
      </c>
      <c r="CR1770">
        <v>0</v>
      </c>
      <c r="CS1770">
        <v>0</v>
      </c>
      <c r="CY1770" t="s">
        <v>123</v>
      </c>
      <c r="CZ1770" t="s">
        <v>124</v>
      </c>
      <c r="DD1770" t="str" cm="1">
        <f t="array" ref="DD1770">TEXT(_xlfn.SEQUENCE(1, DATEDIF(AG1770, AH1770, "m") + 1, AG1770, 30), "YYYY-APMM")</f>
        <v>2013-AP04</v>
      </c>
      <c r="DN1770">
        <f t="shared" si="54"/>
        <v>1861.75</v>
      </c>
      <c r="DO1770" t="str">
        <f t="shared" si="55"/>
        <v>LABOR- SUBCONTRACTOR</v>
      </c>
    </row>
    <row r="1771" spans="1:119" x14ac:dyDescent="0.35">
      <c r="A1771" t="s">
        <v>105</v>
      </c>
      <c r="B1771">
        <v>501056</v>
      </c>
      <c r="C1771">
        <v>6359</v>
      </c>
      <c r="D1771">
        <v>124578</v>
      </c>
      <c r="E1771">
        <v>13662</v>
      </c>
      <c r="F1771">
        <v>0</v>
      </c>
      <c r="G1771" t="s">
        <v>106</v>
      </c>
      <c r="H1771" t="s">
        <v>106</v>
      </c>
      <c r="I1771" t="s">
        <v>106</v>
      </c>
      <c r="J1771" t="s">
        <v>107</v>
      </c>
      <c r="K1771" t="s">
        <v>108</v>
      </c>
      <c r="L1771" t="s">
        <v>109</v>
      </c>
      <c r="M1771" t="s">
        <v>110</v>
      </c>
      <c r="N1771" t="s">
        <v>4470</v>
      </c>
      <c r="O1771" t="s">
        <v>3112</v>
      </c>
      <c r="P1771">
        <v>8163</v>
      </c>
      <c r="Q1771">
        <v>0</v>
      </c>
      <c r="R1771">
        <v>0</v>
      </c>
      <c r="S1771">
        <v>184</v>
      </c>
      <c r="T1771">
        <v>0</v>
      </c>
      <c r="U1771">
        <v>1048.25</v>
      </c>
      <c r="V1771">
        <v>1048.25</v>
      </c>
      <c r="W1771">
        <v>184</v>
      </c>
      <c r="X1771">
        <v>0</v>
      </c>
      <c r="Y1771">
        <v>0</v>
      </c>
      <c r="Z1771">
        <v>0</v>
      </c>
      <c r="AD1771" s="1">
        <v>41393.333333333336</v>
      </c>
      <c r="AE1771" s="1">
        <v>41419.708333333336</v>
      </c>
      <c r="AG1771" s="1">
        <v>41393.333333333336</v>
      </c>
      <c r="AH1771" s="1">
        <v>41419.708333333336</v>
      </c>
      <c r="AI1771" s="1">
        <v>41393.333333333336</v>
      </c>
      <c r="AJ1771" s="1">
        <v>41419.708333333336</v>
      </c>
      <c r="AK1771" s="1">
        <v>41393.333333333336</v>
      </c>
      <c r="AL1771" s="1">
        <v>41419.708333333336</v>
      </c>
      <c r="AM1771" s="1">
        <v>41393.333333333336</v>
      </c>
      <c r="AN1771" s="1">
        <v>41419.708333333336</v>
      </c>
      <c r="AP1771" t="s">
        <v>113</v>
      </c>
      <c r="AU1771" t="s">
        <v>4471</v>
      </c>
      <c r="AY1771" t="s">
        <v>119</v>
      </c>
      <c r="AZ1771">
        <v>0</v>
      </c>
      <c r="BA1771">
        <v>0</v>
      </c>
      <c r="BD1771" s="3">
        <v>41321.661111111112</v>
      </c>
      <c r="BE1771" s="3">
        <v>41321.663888888892</v>
      </c>
      <c r="BF1771" t="s">
        <v>115</v>
      </c>
      <c r="BG1771" t="s">
        <v>115</v>
      </c>
      <c r="BH1771">
        <v>8149</v>
      </c>
      <c r="BM1771">
        <v>43400</v>
      </c>
      <c r="BR1771" t="s">
        <v>3114</v>
      </c>
      <c r="BS1771" t="s">
        <v>3115</v>
      </c>
      <c r="BU1771">
        <v>1</v>
      </c>
      <c r="BV1771" t="s">
        <v>118</v>
      </c>
      <c r="BX1771" t="s">
        <v>119</v>
      </c>
      <c r="BY1771" t="s">
        <v>119</v>
      </c>
      <c r="BZ1771" t="s">
        <v>119</v>
      </c>
      <c r="CA1771">
        <v>1</v>
      </c>
      <c r="CC1771" t="s">
        <v>120</v>
      </c>
      <c r="CH1771">
        <v>540</v>
      </c>
      <c r="CI1771">
        <v>34670</v>
      </c>
      <c r="CJ1771" t="s">
        <v>106</v>
      </c>
      <c r="CK1771" t="s">
        <v>106</v>
      </c>
      <c r="CL1771">
        <v>10</v>
      </c>
      <c r="CM1771" t="s">
        <v>3107</v>
      </c>
      <c r="CO1771">
        <v>124577</v>
      </c>
      <c r="CQ1771">
        <v>0</v>
      </c>
      <c r="CR1771">
        <v>0</v>
      </c>
      <c r="CS1771">
        <v>0</v>
      </c>
      <c r="CY1771" t="s">
        <v>123</v>
      </c>
      <c r="CZ1771" t="s">
        <v>124</v>
      </c>
      <c r="DD1771" t="str" cm="1">
        <f t="array" ref="DD1771">TEXT(_xlfn.SEQUENCE(1, DATEDIF(AG1771, AH1771, "m") + 1, AG1771, 30), "YYYY-APMM")</f>
        <v>2013-AP04</v>
      </c>
      <c r="DN1771">
        <f t="shared" si="54"/>
        <v>1048.25</v>
      </c>
      <c r="DO1771" t="str">
        <f t="shared" si="55"/>
        <v>BLINDING MASON SK</v>
      </c>
    </row>
    <row r="1772" spans="1:119" x14ac:dyDescent="0.35">
      <c r="A1772" t="s">
        <v>105</v>
      </c>
      <c r="B1772">
        <v>501057</v>
      </c>
      <c r="C1772">
        <v>6359</v>
      </c>
      <c r="D1772">
        <v>124578</v>
      </c>
      <c r="E1772">
        <v>13662</v>
      </c>
      <c r="F1772">
        <v>0</v>
      </c>
      <c r="G1772" t="s">
        <v>106</v>
      </c>
      <c r="H1772" t="s">
        <v>106</v>
      </c>
      <c r="I1772" t="s">
        <v>106</v>
      </c>
      <c r="J1772" t="s">
        <v>107</v>
      </c>
      <c r="K1772" t="s">
        <v>108</v>
      </c>
      <c r="L1772" t="s">
        <v>109</v>
      </c>
      <c r="M1772" t="s">
        <v>110</v>
      </c>
      <c r="N1772" t="s">
        <v>4472</v>
      </c>
      <c r="O1772" t="s">
        <v>3117</v>
      </c>
      <c r="P1772">
        <v>8164</v>
      </c>
      <c r="Q1772">
        <v>0</v>
      </c>
      <c r="R1772">
        <v>0</v>
      </c>
      <c r="S1772">
        <v>200</v>
      </c>
      <c r="T1772">
        <v>0</v>
      </c>
      <c r="U1772">
        <v>825</v>
      </c>
      <c r="V1772">
        <v>825</v>
      </c>
      <c r="W1772">
        <v>200</v>
      </c>
      <c r="X1772">
        <v>0</v>
      </c>
      <c r="Y1772">
        <v>0</v>
      </c>
      <c r="Z1772">
        <v>0</v>
      </c>
      <c r="AD1772" s="1">
        <v>41399.333333333336</v>
      </c>
      <c r="AE1772" s="1">
        <v>41427.708333333336</v>
      </c>
      <c r="AG1772" s="1">
        <v>41399.333333333336</v>
      </c>
      <c r="AH1772" s="1">
        <v>41427.708333333336</v>
      </c>
      <c r="AI1772" s="1">
        <v>41399.333333333336</v>
      </c>
      <c r="AJ1772" s="1">
        <v>41427.708333333336</v>
      </c>
      <c r="AK1772" s="1">
        <v>41399.333333333336</v>
      </c>
      <c r="AL1772" s="1">
        <v>41427.708333333336</v>
      </c>
      <c r="AM1772" s="1">
        <v>41399.333333333336</v>
      </c>
      <c r="AN1772" s="1">
        <v>41427.708333333336</v>
      </c>
      <c r="AP1772" t="s">
        <v>113</v>
      </c>
      <c r="AU1772" t="s">
        <v>4473</v>
      </c>
      <c r="AY1772" t="s">
        <v>119</v>
      </c>
      <c r="AZ1772">
        <v>0</v>
      </c>
      <c r="BA1772">
        <v>0</v>
      </c>
      <c r="BD1772" s="3">
        <v>41321.661111111112</v>
      </c>
      <c r="BE1772" s="3">
        <v>41321.663888888892</v>
      </c>
      <c r="BF1772" t="s">
        <v>115</v>
      </c>
      <c r="BG1772" t="s">
        <v>115</v>
      </c>
      <c r="BH1772">
        <v>8149</v>
      </c>
      <c r="BM1772">
        <v>43410</v>
      </c>
      <c r="BR1772" t="s">
        <v>2865</v>
      </c>
      <c r="BS1772" t="s">
        <v>2866</v>
      </c>
      <c r="BU1772">
        <v>1</v>
      </c>
      <c r="BV1772" t="s">
        <v>118</v>
      </c>
      <c r="BX1772" t="s">
        <v>119</v>
      </c>
      <c r="BY1772" t="s">
        <v>119</v>
      </c>
      <c r="BZ1772" t="s">
        <v>119</v>
      </c>
      <c r="CA1772">
        <v>1</v>
      </c>
      <c r="CC1772" t="s">
        <v>120</v>
      </c>
      <c r="CH1772">
        <v>540</v>
      </c>
      <c r="CI1772">
        <v>34670</v>
      </c>
      <c r="CJ1772" t="s">
        <v>106</v>
      </c>
      <c r="CK1772" t="s">
        <v>106</v>
      </c>
      <c r="CL1772">
        <v>10</v>
      </c>
      <c r="CM1772" t="s">
        <v>3107</v>
      </c>
      <c r="CO1772">
        <v>124577</v>
      </c>
      <c r="CQ1772">
        <v>0</v>
      </c>
      <c r="CR1772">
        <v>0</v>
      </c>
      <c r="CS1772">
        <v>0</v>
      </c>
      <c r="CY1772" t="s">
        <v>123</v>
      </c>
      <c r="CZ1772" t="s">
        <v>124</v>
      </c>
      <c r="DD1772" t="str" cm="1">
        <f t="array" ref="DD1772">TEXT(_xlfn.SEQUENCE(1, DATEDIF(AG1772, AH1772, "m") + 1, AG1772, 30), "YYYY-APMM")</f>
        <v>2013-AP05</v>
      </c>
      <c r="DN1772">
        <f t="shared" si="54"/>
        <v>825</v>
      </c>
      <c r="DO1772" t="str">
        <f t="shared" si="55"/>
        <v>SCREED MASON SK</v>
      </c>
    </row>
    <row r="1773" spans="1:119" x14ac:dyDescent="0.35">
      <c r="A1773" t="s">
        <v>105</v>
      </c>
      <c r="B1773">
        <v>501058</v>
      </c>
      <c r="C1773">
        <v>6359</v>
      </c>
      <c r="D1773">
        <v>124578</v>
      </c>
      <c r="E1773">
        <v>13662</v>
      </c>
      <c r="F1773">
        <v>0</v>
      </c>
      <c r="G1773" t="s">
        <v>106</v>
      </c>
      <c r="H1773" t="s">
        <v>106</v>
      </c>
      <c r="I1773" t="s">
        <v>106</v>
      </c>
      <c r="J1773" t="s">
        <v>107</v>
      </c>
      <c r="K1773" t="s">
        <v>108</v>
      </c>
      <c r="L1773" t="s">
        <v>109</v>
      </c>
      <c r="M1773" t="s">
        <v>110</v>
      </c>
      <c r="N1773" t="s">
        <v>4474</v>
      </c>
      <c r="O1773" t="s">
        <v>3120</v>
      </c>
      <c r="P1773">
        <v>8165</v>
      </c>
      <c r="Q1773">
        <v>0</v>
      </c>
      <c r="R1773">
        <v>0</v>
      </c>
      <c r="S1773">
        <v>160</v>
      </c>
      <c r="T1773">
        <v>0</v>
      </c>
      <c r="U1773">
        <v>7969.5</v>
      </c>
      <c r="V1773">
        <v>7969.5</v>
      </c>
      <c r="W1773">
        <v>160</v>
      </c>
      <c r="X1773">
        <v>0</v>
      </c>
      <c r="Y1773">
        <v>0</v>
      </c>
      <c r="Z1773">
        <v>0</v>
      </c>
      <c r="AD1773" s="1">
        <v>41414.333333333336</v>
      </c>
      <c r="AE1773" s="1">
        <v>41436.708333333336</v>
      </c>
      <c r="AG1773" s="1">
        <v>41414.333333333336</v>
      </c>
      <c r="AH1773" s="1">
        <v>41436.708333333336</v>
      </c>
      <c r="AI1773" s="1">
        <v>41414.333333333336</v>
      </c>
      <c r="AJ1773" s="1">
        <v>41436.708333333336</v>
      </c>
      <c r="AK1773" s="1">
        <v>41414.333333333336</v>
      </c>
      <c r="AL1773" s="1">
        <v>41436.708333333336</v>
      </c>
      <c r="AM1773" s="1">
        <v>41414.333333333336</v>
      </c>
      <c r="AN1773" s="1">
        <v>41436.708333333336</v>
      </c>
      <c r="AP1773" t="s">
        <v>113</v>
      </c>
      <c r="AU1773" t="s">
        <v>4475</v>
      </c>
      <c r="AY1773" t="s">
        <v>119</v>
      </c>
      <c r="AZ1773">
        <v>0</v>
      </c>
      <c r="BA1773">
        <v>0</v>
      </c>
      <c r="BD1773" s="3">
        <v>41321.661111111112</v>
      </c>
      <c r="BE1773" s="3">
        <v>41321.663888888892</v>
      </c>
      <c r="BF1773" t="s">
        <v>115</v>
      </c>
      <c r="BG1773" t="s">
        <v>115</v>
      </c>
      <c r="BH1773">
        <v>8149</v>
      </c>
      <c r="BM1773">
        <v>43420</v>
      </c>
      <c r="BR1773" t="s">
        <v>3122</v>
      </c>
      <c r="BS1773" t="s">
        <v>3123</v>
      </c>
      <c r="BU1773">
        <v>1</v>
      </c>
      <c r="BV1773" t="s">
        <v>118</v>
      </c>
      <c r="BX1773" t="s">
        <v>119</v>
      </c>
      <c r="BY1773" t="s">
        <v>119</v>
      </c>
      <c r="BZ1773" t="s">
        <v>119</v>
      </c>
      <c r="CA1773">
        <v>1</v>
      </c>
      <c r="CC1773" t="s">
        <v>120</v>
      </c>
      <c r="CH1773">
        <v>540</v>
      </c>
      <c r="CI1773">
        <v>34670</v>
      </c>
      <c r="CJ1773" t="s">
        <v>106</v>
      </c>
      <c r="CK1773" t="s">
        <v>106</v>
      </c>
      <c r="CL1773">
        <v>10</v>
      </c>
      <c r="CM1773" t="s">
        <v>3107</v>
      </c>
      <c r="CO1773">
        <v>124577</v>
      </c>
      <c r="CQ1773">
        <v>0</v>
      </c>
      <c r="CR1773">
        <v>0</v>
      </c>
      <c r="CS1773">
        <v>0</v>
      </c>
      <c r="CY1773" t="s">
        <v>123</v>
      </c>
      <c r="CZ1773" t="s">
        <v>124</v>
      </c>
      <c r="DD1773" t="str" cm="1">
        <f t="array" ref="DD1773">TEXT(_xlfn.SEQUENCE(1, DATEDIF(AG1773, AH1773, "m") + 1, AG1773, 30), "YYYY-APMM")</f>
        <v>2013-AP05</v>
      </c>
      <c r="DN1773">
        <f t="shared" si="54"/>
        <v>7969.5</v>
      </c>
      <c r="DO1773" t="str">
        <f t="shared" si="55"/>
        <v>STEEL FIXERS SK</v>
      </c>
    </row>
    <row r="1774" spans="1:119" x14ac:dyDescent="0.35">
      <c r="A1774" t="s">
        <v>105</v>
      </c>
      <c r="B1774">
        <v>501059</v>
      </c>
      <c r="C1774">
        <v>6359</v>
      </c>
      <c r="D1774">
        <v>124578</v>
      </c>
      <c r="E1774">
        <v>13662</v>
      </c>
      <c r="F1774">
        <v>0</v>
      </c>
      <c r="G1774" t="s">
        <v>106</v>
      </c>
      <c r="H1774" t="s">
        <v>106</v>
      </c>
      <c r="I1774" t="s">
        <v>106</v>
      </c>
      <c r="J1774" t="s">
        <v>107</v>
      </c>
      <c r="K1774" t="s">
        <v>108</v>
      </c>
      <c r="L1774" t="s">
        <v>109</v>
      </c>
      <c r="M1774" t="s">
        <v>110</v>
      </c>
      <c r="N1774" t="s">
        <v>4476</v>
      </c>
      <c r="O1774" t="s">
        <v>3137</v>
      </c>
      <c r="P1774">
        <v>8165</v>
      </c>
      <c r="Q1774">
        <v>0</v>
      </c>
      <c r="R1774">
        <v>0</v>
      </c>
      <c r="S1774">
        <v>200</v>
      </c>
      <c r="T1774">
        <v>0</v>
      </c>
      <c r="U1774">
        <v>1946</v>
      </c>
      <c r="V1774">
        <v>1946</v>
      </c>
      <c r="W1774">
        <v>200</v>
      </c>
      <c r="X1774">
        <v>0</v>
      </c>
      <c r="Y1774">
        <v>0</v>
      </c>
      <c r="Z1774">
        <v>0</v>
      </c>
      <c r="AD1774" s="1">
        <v>41423.333333333336</v>
      </c>
      <c r="AE1774" s="1">
        <v>41451.708333333336</v>
      </c>
      <c r="AG1774" s="1">
        <v>41423.333333333336</v>
      </c>
      <c r="AH1774" s="1">
        <v>41451.708333333336</v>
      </c>
      <c r="AI1774" s="1">
        <v>41423.333333333336</v>
      </c>
      <c r="AJ1774" s="1">
        <v>41451.708333333336</v>
      </c>
      <c r="AK1774" s="1">
        <v>41423.333333333336</v>
      </c>
      <c r="AL1774" s="1">
        <v>41451.708333333336</v>
      </c>
      <c r="AM1774" s="1">
        <v>41423.333333333336</v>
      </c>
      <c r="AN1774" s="1">
        <v>41451.708333333336</v>
      </c>
      <c r="AP1774" t="s">
        <v>113</v>
      </c>
      <c r="AU1774" t="s">
        <v>4477</v>
      </c>
      <c r="AY1774" t="s">
        <v>119</v>
      </c>
      <c r="AZ1774">
        <v>0</v>
      </c>
      <c r="BA1774">
        <v>0</v>
      </c>
      <c r="BD1774" s="3">
        <v>41321.661111111112</v>
      </c>
      <c r="BE1774" s="3">
        <v>41321.663888888892</v>
      </c>
      <c r="BF1774" t="s">
        <v>115</v>
      </c>
      <c r="BG1774" t="s">
        <v>115</v>
      </c>
      <c r="BH1774">
        <v>8149</v>
      </c>
      <c r="BM1774">
        <v>43420</v>
      </c>
      <c r="BR1774" t="s">
        <v>3122</v>
      </c>
      <c r="BS1774" t="s">
        <v>3123</v>
      </c>
      <c r="BU1774">
        <v>1</v>
      </c>
      <c r="BV1774" t="s">
        <v>118</v>
      </c>
      <c r="BX1774" t="s">
        <v>119</v>
      </c>
      <c r="BY1774" t="s">
        <v>119</v>
      </c>
      <c r="BZ1774" t="s">
        <v>119</v>
      </c>
      <c r="CA1774">
        <v>1</v>
      </c>
      <c r="CC1774" t="s">
        <v>120</v>
      </c>
      <c r="CH1774">
        <v>540</v>
      </c>
      <c r="CI1774">
        <v>34670</v>
      </c>
      <c r="CJ1774" t="s">
        <v>106</v>
      </c>
      <c r="CK1774" t="s">
        <v>106</v>
      </c>
      <c r="CL1774">
        <v>10</v>
      </c>
      <c r="CM1774" t="s">
        <v>3107</v>
      </c>
      <c r="CO1774">
        <v>124577</v>
      </c>
      <c r="CQ1774">
        <v>0</v>
      </c>
      <c r="CR1774">
        <v>0</v>
      </c>
      <c r="CS1774">
        <v>0</v>
      </c>
      <c r="CY1774" t="s">
        <v>123</v>
      </c>
      <c r="CZ1774" t="s">
        <v>124</v>
      </c>
      <c r="DD1774" t="str" cm="1">
        <f t="array" ref="DD1774">TEXT(_xlfn.SEQUENCE(1, DATEDIF(AG1774, AH1774, "m") + 1, AG1774, 30), "YYYY-APMM")</f>
        <v>2013-AP05</v>
      </c>
      <c r="DN1774">
        <f t="shared" si="54"/>
        <v>1946</v>
      </c>
      <c r="DO1774" t="str">
        <f t="shared" si="55"/>
        <v>STEEL FIXERS SK</v>
      </c>
    </row>
    <row r="1775" spans="1:119" x14ac:dyDescent="0.35">
      <c r="A1775" t="s">
        <v>105</v>
      </c>
      <c r="B1775">
        <v>501060</v>
      </c>
      <c r="C1775">
        <v>6359</v>
      </c>
      <c r="D1775">
        <v>124578</v>
      </c>
      <c r="E1775">
        <v>13662</v>
      </c>
      <c r="F1775">
        <v>0</v>
      </c>
      <c r="G1775" t="s">
        <v>106</v>
      </c>
      <c r="H1775" t="s">
        <v>106</v>
      </c>
      <c r="I1775" t="s">
        <v>106</v>
      </c>
      <c r="J1775" t="s">
        <v>107</v>
      </c>
      <c r="K1775" t="s">
        <v>108</v>
      </c>
      <c r="L1775" t="s">
        <v>109</v>
      </c>
      <c r="M1775" t="s">
        <v>110</v>
      </c>
      <c r="N1775" t="s">
        <v>4478</v>
      </c>
      <c r="O1775" t="s">
        <v>3125</v>
      </c>
      <c r="P1775">
        <v>8178</v>
      </c>
      <c r="Q1775">
        <v>0</v>
      </c>
      <c r="R1775">
        <v>0</v>
      </c>
      <c r="S1775">
        <v>200</v>
      </c>
      <c r="T1775">
        <v>0</v>
      </c>
      <c r="U1775">
        <v>535.25</v>
      </c>
      <c r="V1775">
        <v>535.25</v>
      </c>
      <c r="W1775">
        <v>200</v>
      </c>
      <c r="X1775">
        <v>0</v>
      </c>
      <c r="Y1775">
        <v>0</v>
      </c>
      <c r="Z1775">
        <v>0</v>
      </c>
      <c r="AD1775" s="1">
        <v>41433.333333333336</v>
      </c>
      <c r="AE1775" s="1">
        <v>41461.708333333336</v>
      </c>
      <c r="AG1775" s="1">
        <v>41433.333333333336</v>
      </c>
      <c r="AH1775" s="1">
        <v>41461.708333333336</v>
      </c>
      <c r="AI1775" s="1">
        <v>41433.333333333336</v>
      </c>
      <c r="AJ1775" s="1">
        <v>41461.708333333336</v>
      </c>
      <c r="AK1775" s="1">
        <v>41433.333333333336</v>
      </c>
      <c r="AL1775" s="1">
        <v>41461.708333333336</v>
      </c>
      <c r="AM1775" s="1">
        <v>41433.333333333336</v>
      </c>
      <c r="AN1775" s="1">
        <v>41461.708333333336</v>
      </c>
      <c r="AP1775" t="s">
        <v>113</v>
      </c>
      <c r="AU1775" t="s">
        <v>4479</v>
      </c>
      <c r="AY1775" t="s">
        <v>119</v>
      </c>
      <c r="AZ1775">
        <v>0</v>
      </c>
      <c r="BA1775">
        <v>0</v>
      </c>
      <c r="BD1775" s="3">
        <v>41321.661111111112</v>
      </c>
      <c r="BE1775" s="3">
        <v>41321.663888888892</v>
      </c>
      <c r="BF1775" t="s">
        <v>115</v>
      </c>
      <c r="BG1775" t="s">
        <v>115</v>
      </c>
      <c r="BH1775">
        <v>8149</v>
      </c>
      <c r="BM1775">
        <v>43550</v>
      </c>
      <c r="BR1775" t="s">
        <v>116</v>
      </c>
      <c r="BS1775" t="s">
        <v>117</v>
      </c>
      <c r="BU1775">
        <v>1</v>
      </c>
      <c r="BV1775" t="s">
        <v>118</v>
      </c>
      <c r="BX1775" t="s">
        <v>119</v>
      </c>
      <c r="BY1775" t="s">
        <v>119</v>
      </c>
      <c r="BZ1775" t="s">
        <v>119</v>
      </c>
      <c r="CA1775">
        <v>1</v>
      </c>
      <c r="CC1775" t="s">
        <v>120</v>
      </c>
      <c r="CH1775">
        <v>540</v>
      </c>
      <c r="CI1775">
        <v>34670</v>
      </c>
      <c r="CJ1775" t="s">
        <v>106</v>
      </c>
      <c r="CK1775" t="s">
        <v>106</v>
      </c>
      <c r="CL1775">
        <v>10</v>
      </c>
      <c r="CM1775" t="s">
        <v>3107</v>
      </c>
      <c r="CO1775">
        <v>124577</v>
      </c>
      <c r="CQ1775">
        <v>0</v>
      </c>
      <c r="CR1775">
        <v>0</v>
      </c>
      <c r="CS1775">
        <v>0</v>
      </c>
      <c r="CY1775" t="s">
        <v>123</v>
      </c>
      <c r="CZ1775" t="s">
        <v>124</v>
      </c>
      <c r="DD1775" t="str" cm="1">
        <f t="array" ref="DD1775">TEXT(_xlfn.SEQUENCE(1, DATEDIF(AG1775, AH1775, "m") + 1, AG1775, 30), "YYYY-APMM")</f>
        <v>2013-AP06</v>
      </c>
      <c r="DN1775">
        <f t="shared" si="54"/>
        <v>535.25</v>
      </c>
      <c r="DO1775" t="str">
        <f t="shared" si="55"/>
        <v>LABOR- SUBCONTRACTOR</v>
      </c>
    </row>
    <row r="1776" spans="1:119" x14ac:dyDescent="0.35">
      <c r="A1776" t="s">
        <v>105</v>
      </c>
      <c r="B1776">
        <v>501061</v>
      </c>
      <c r="C1776">
        <v>6359</v>
      </c>
      <c r="D1776">
        <v>124578</v>
      </c>
      <c r="E1776">
        <v>13662</v>
      </c>
      <c r="F1776">
        <v>0</v>
      </c>
      <c r="G1776" t="s">
        <v>106</v>
      </c>
      <c r="H1776" t="s">
        <v>106</v>
      </c>
      <c r="I1776" t="s">
        <v>106</v>
      </c>
      <c r="J1776" t="s">
        <v>107</v>
      </c>
      <c r="K1776" t="s">
        <v>108</v>
      </c>
      <c r="L1776" t="s">
        <v>109</v>
      </c>
      <c r="M1776" t="s">
        <v>110</v>
      </c>
      <c r="N1776" t="s">
        <v>4480</v>
      </c>
      <c r="O1776" t="s">
        <v>3128</v>
      </c>
      <c r="P1776">
        <v>8177</v>
      </c>
      <c r="Q1776">
        <v>0</v>
      </c>
      <c r="R1776">
        <v>0</v>
      </c>
      <c r="S1776">
        <v>200</v>
      </c>
      <c r="T1776">
        <v>0</v>
      </c>
      <c r="U1776">
        <v>1436</v>
      </c>
      <c r="V1776">
        <v>1436</v>
      </c>
      <c r="W1776">
        <v>200</v>
      </c>
      <c r="X1776">
        <v>1100</v>
      </c>
      <c r="Y1776">
        <v>0</v>
      </c>
      <c r="Z1776">
        <v>1100</v>
      </c>
      <c r="AD1776" s="1">
        <v>41444.333333333336</v>
      </c>
      <c r="AE1776" s="1">
        <v>41472.708333333336</v>
      </c>
      <c r="AG1776" s="1">
        <v>41444.333333333336</v>
      </c>
      <c r="AH1776" s="1">
        <v>41472.708333333336</v>
      </c>
      <c r="AI1776" s="1">
        <v>41444.333333333336</v>
      </c>
      <c r="AJ1776" s="1">
        <v>41472.708333333336</v>
      </c>
      <c r="AK1776" s="1">
        <v>41444.333333333336</v>
      </c>
      <c r="AL1776" s="1">
        <v>41472.708333333336</v>
      </c>
      <c r="AM1776" s="1">
        <v>41444.333333333336</v>
      </c>
      <c r="AN1776" s="1">
        <v>41472.708333333336</v>
      </c>
      <c r="AP1776" t="s">
        <v>113</v>
      </c>
      <c r="AU1776" t="s">
        <v>4481</v>
      </c>
      <c r="AY1776" t="s">
        <v>119</v>
      </c>
      <c r="AZ1776">
        <v>0</v>
      </c>
      <c r="BA1776">
        <v>0</v>
      </c>
      <c r="BD1776" s="3">
        <v>41321.661111111112</v>
      </c>
      <c r="BE1776" s="3">
        <v>41321.663888888892</v>
      </c>
      <c r="BF1776" t="s">
        <v>115</v>
      </c>
      <c r="BG1776" t="s">
        <v>115</v>
      </c>
      <c r="BH1776">
        <v>8149</v>
      </c>
      <c r="BM1776">
        <v>43540</v>
      </c>
      <c r="BR1776" t="s">
        <v>1299</v>
      </c>
      <c r="BS1776" t="s">
        <v>1300</v>
      </c>
      <c r="BU1776">
        <v>1</v>
      </c>
      <c r="BV1776" t="s">
        <v>118</v>
      </c>
      <c r="BX1776" t="s">
        <v>119</v>
      </c>
      <c r="BY1776" t="s">
        <v>119</v>
      </c>
      <c r="BZ1776" t="s">
        <v>119</v>
      </c>
      <c r="CA1776">
        <v>1</v>
      </c>
      <c r="CC1776" t="s">
        <v>120</v>
      </c>
      <c r="CH1776">
        <v>540</v>
      </c>
      <c r="CI1776">
        <v>34670</v>
      </c>
      <c r="CJ1776" t="s">
        <v>106</v>
      </c>
      <c r="CK1776" t="s">
        <v>106</v>
      </c>
      <c r="CL1776">
        <v>10</v>
      </c>
      <c r="CM1776" t="s">
        <v>3107</v>
      </c>
      <c r="CO1776">
        <v>124577</v>
      </c>
      <c r="CQ1776">
        <v>0</v>
      </c>
      <c r="CR1776">
        <v>0</v>
      </c>
      <c r="CS1776">
        <v>0</v>
      </c>
      <c r="CY1776" t="s">
        <v>123</v>
      </c>
      <c r="CZ1776" t="s">
        <v>124</v>
      </c>
      <c r="DD1776" t="str" cm="1">
        <f t="array" ref="DD1776">TEXT(_xlfn.SEQUENCE(1, DATEDIF(AG1776, AH1776, "m") + 1, AG1776, 30), "YYYY-APMM")</f>
        <v>2013-AP06</v>
      </c>
      <c r="DN1776">
        <f t="shared" si="54"/>
        <v>1436</v>
      </c>
      <c r="DO1776" t="str">
        <f t="shared" si="55"/>
        <v>LABOR - CIVIL</v>
      </c>
    </row>
    <row r="1777" spans="1:119" x14ac:dyDescent="0.35">
      <c r="A1777" t="s">
        <v>105</v>
      </c>
      <c r="B1777">
        <v>501062</v>
      </c>
      <c r="C1777">
        <v>6359</v>
      </c>
      <c r="D1777">
        <v>124578</v>
      </c>
      <c r="E1777">
        <v>13662</v>
      </c>
      <c r="F1777">
        <v>0</v>
      </c>
      <c r="G1777" t="s">
        <v>106</v>
      </c>
      <c r="H1777" t="s">
        <v>106</v>
      </c>
      <c r="I1777" t="s">
        <v>106</v>
      </c>
      <c r="J1777" t="s">
        <v>107</v>
      </c>
      <c r="K1777" t="s">
        <v>108</v>
      </c>
      <c r="L1777" t="s">
        <v>109</v>
      </c>
      <c r="M1777" t="s">
        <v>110</v>
      </c>
      <c r="N1777" t="s">
        <v>4482</v>
      </c>
      <c r="O1777" t="s">
        <v>3131</v>
      </c>
      <c r="P1777">
        <v>8163</v>
      </c>
      <c r="Q1777">
        <v>0</v>
      </c>
      <c r="R1777">
        <v>0</v>
      </c>
      <c r="S1777">
        <v>200</v>
      </c>
      <c r="T1777">
        <v>0</v>
      </c>
      <c r="U1777">
        <v>8096.25</v>
      </c>
      <c r="V1777">
        <v>8096.25</v>
      </c>
      <c r="W1777">
        <v>200</v>
      </c>
      <c r="X1777">
        <v>0</v>
      </c>
      <c r="Y1777">
        <v>0</v>
      </c>
      <c r="Z1777">
        <v>0</v>
      </c>
      <c r="AD1777" s="1">
        <v>41461.333333333336</v>
      </c>
      <c r="AE1777" s="1">
        <v>41489.708333333336</v>
      </c>
      <c r="AG1777" s="1">
        <v>41461.333333333336</v>
      </c>
      <c r="AH1777" s="1">
        <v>41489.708333333336</v>
      </c>
      <c r="AI1777" s="1">
        <v>41461.333333333336</v>
      </c>
      <c r="AJ1777" s="1">
        <v>41489.708333333336</v>
      </c>
      <c r="AK1777" s="1">
        <v>41461.333333333336</v>
      </c>
      <c r="AL1777" s="1">
        <v>41489.708333333336</v>
      </c>
      <c r="AM1777" s="1">
        <v>41461.333333333336</v>
      </c>
      <c r="AN1777" s="1">
        <v>41489.708333333336</v>
      </c>
      <c r="AP1777" t="s">
        <v>113</v>
      </c>
      <c r="AU1777" t="s">
        <v>4483</v>
      </c>
      <c r="AY1777" t="s">
        <v>119</v>
      </c>
      <c r="AZ1777">
        <v>0</v>
      </c>
      <c r="BA1777">
        <v>0</v>
      </c>
      <c r="BD1777" s="3">
        <v>41321.661111111112</v>
      </c>
      <c r="BE1777" s="3">
        <v>41321.663888888892</v>
      </c>
      <c r="BF1777" t="s">
        <v>115</v>
      </c>
      <c r="BG1777" t="s">
        <v>115</v>
      </c>
      <c r="BH1777">
        <v>8149</v>
      </c>
      <c r="BM1777">
        <v>43400</v>
      </c>
      <c r="BR1777" t="s">
        <v>3114</v>
      </c>
      <c r="BS1777" t="s">
        <v>3115</v>
      </c>
      <c r="BU1777">
        <v>1</v>
      </c>
      <c r="BV1777" t="s">
        <v>118</v>
      </c>
      <c r="BX1777" t="s">
        <v>119</v>
      </c>
      <c r="BY1777" t="s">
        <v>119</v>
      </c>
      <c r="BZ1777" t="s">
        <v>119</v>
      </c>
      <c r="CA1777">
        <v>1</v>
      </c>
      <c r="CC1777" t="s">
        <v>120</v>
      </c>
      <c r="CH1777">
        <v>540</v>
      </c>
      <c r="CI1777">
        <v>34670</v>
      </c>
      <c r="CJ1777" t="s">
        <v>106</v>
      </c>
      <c r="CK1777" t="s">
        <v>106</v>
      </c>
      <c r="CL1777">
        <v>10</v>
      </c>
      <c r="CM1777" t="s">
        <v>3107</v>
      </c>
      <c r="CO1777">
        <v>124577</v>
      </c>
      <c r="CQ1777">
        <v>0</v>
      </c>
      <c r="CR1777">
        <v>0</v>
      </c>
      <c r="CS1777">
        <v>0</v>
      </c>
      <c r="CY1777" t="s">
        <v>123</v>
      </c>
      <c r="CZ1777" t="s">
        <v>124</v>
      </c>
      <c r="DD1777" t="str" cm="1">
        <f t="array" ref="DD1777">TEXT(_xlfn.SEQUENCE(1, DATEDIF(AG1777, AH1777, "m") + 1, AG1777, 30), "YYYY-APMM")</f>
        <v>2013-AP07</v>
      </c>
      <c r="DN1777">
        <f t="shared" si="54"/>
        <v>8096.25</v>
      </c>
      <c r="DO1777" t="str">
        <f t="shared" si="55"/>
        <v>BLINDING MASON SK</v>
      </c>
    </row>
    <row r="1778" spans="1:119" x14ac:dyDescent="0.35">
      <c r="A1778" t="s">
        <v>105</v>
      </c>
      <c r="B1778">
        <v>501063</v>
      </c>
      <c r="C1778">
        <v>6359</v>
      </c>
      <c r="D1778">
        <v>124578</v>
      </c>
      <c r="E1778">
        <v>13662</v>
      </c>
      <c r="F1778">
        <v>0</v>
      </c>
      <c r="G1778" t="s">
        <v>106</v>
      </c>
      <c r="H1778" t="s">
        <v>106</v>
      </c>
      <c r="I1778" t="s">
        <v>106</v>
      </c>
      <c r="J1778" t="s">
        <v>107</v>
      </c>
      <c r="K1778" t="s">
        <v>108</v>
      </c>
      <c r="L1778" t="s">
        <v>109</v>
      </c>
      <c r="M1778" t="s">
        <v>110</v>
      </c>
      <c r="N1778" t="s">
        <v>4484</v>
      </c>
      <c r="O1778" t="s">
        <v>3134</v>
      </c>
      <c r="P1778">
        <v>8163</v>
      </c>
      <c r="Q1778">
        <v>0</v>
      </c>
      <c r="R1778">
        <v>0</v>
      </c>
      <c r="S1778">
        <v>200</v>
      </c>
      <c r="T1778">
        <v>0</v>
      </c>
      <c r="U1778">
        <v>5538.75</v>
      </c>
      <c r="V1778">
        <v>5538.75</v>
      </c>
      <c r="W1778">
        <v>200</v>
      </c>
      <c r="X1778">
        <v>0</v>
      </c>
      <c r="Y1778">
        <v>0</v>
      </c>
      <c r="Z1778">
        <v>0</v>
      </c>
      <c r="AD1778" s="1">
        <v>41487.333333333336</v>
      </c>
      <c r="AE1778" s="1">
        <v>41519.708333333336</v>
      </c>
      <c r="AG1778" s="1">
        <v>41487.333333333336</v>
      </c>
      <c r="AH1778" s="1">
        <v>41519.708333333336</v>
      </c>
      <c r="AI1778" s="1">
        <v>41487.333333333336</v>
      </c>
      <c r="AJ1778" s="1">
        <v>41519.708333333336</v>
      </c>
      <c r="AK1778" s="1">
        <v>41487.333333333336</v>
      </c>
      <c r="AL1778" s="1">
        <v>41519.708333333336</v>
      </c>
      <c r="AM1778" s="1">
        <v>41487.333333333336</v>
      </c>
      <c r="AN1778" s="1">
        <v>41519.708333333336</v>
      </c>
      <c r="AP1778" t="s">
        <v>113</v>
      </c>
      <c r="AU1778" t="s">
        <v>4485</v>
      </c>
      <c r="AY1778" t="s">
        <v>119</v>
      </c>
      <c r="AZ1778">
        <v>0</v>
      </c>
      <c r="BA1778">
        <v>0</v>
      </c>
      <c r="BD1778" s="3">
        <v>41321.661111111112</v>
      </c>
      <c r="BE1778" s="3">
        <v>41321.663888888892</v>
      </c>
      <c r="BF1778" t="s">
        <v>115</v>
      </c>
      <c r="BG1778" t="s">
        <v>115</v>
      </c>
      <c r="BH1778">
        <v>8149</v>
      </c>
      <c r="BM1778">
        <v>43400</v>
      </c>
      <c r="BR1778" t="s">
        <v>3114</v>
      </c>
      <c r="BS1778" t="s">
        <v>3115</v>
      </c>
      <c r="BU1778">
        <v>1</v>
      </c>
      <c r="BV1778" t="s">
        <v>118</v>
      </c>
      <c r="BX1778" t="s">
        <v>119</v>
      </c>
      <c r="BY1778" t="s">
        <v>119</v>
      </c>
      <c r="BZ1778" t="s">
        <v>119</v>
      </c>
      <c r="CA1778">
        <v>1</v>
      </c>
      <c r="CC1778" t="s">
        <v>120</v>
      </c>
      <c r="CH1778">
        <v>540</v>
      </c>
      <c r="CI1778">
        <v>34670</v>
      </c>
      <c r="CJ1778" t="s">
        <v>106</v>
      </c>
      <c r="CK1778" t="s">
        <v>106</v>
      </c>
      <c r="CL1778">
        <v>10</v>
      </c>
      <c r="CM1778" t="s">
        <v>3107</v>
      </c>
      <c r="CO1778">
        <v>124577</v>
      </c>
      <c r="CQ1778">
        <v>0</v>
      </c>
      <c r="CR1778">
        <v>0</v>
      </c>
      <c r="CS1778">
        <v>0</v>
      </c>
      <c r="CY1778" t="s">
        <v>123</v>
      </c>
      <c r="CZ1778" t="s">
        <v>124</v>
      </c>
      <c r="DD1778" t="str" cm="1">
        <f t="array" ref="DD1778:DE1778">TEXT(_xlfn.SEQUENCE(1, DATEDIF(AG1778, AH1778, "m") + 1, AG1778, 30), "YYYY-APMM")</f>
        <v>2013-AP08</v>
      </c>
      <c r="DE1778" t="str">
        <v>2013-AP08</v>
      </c>
      <c r="DN1778">
        <f t="shared" si="54"/>
        <v>2769.375</v>
      </c>
      <c r="DO1778" t="str">
        <f t="shared" si="55"/>
        <v>BLINDING MASON SK</v>
      </c>
    </row>
    <row r="1779" spans="1:119" x14ac:dyDescent="0.35">
      <c r="A1779" t="s">
        <v>105</v>
      </c>
      <c r="B1779">
        <v>501064</v>
      </c>
      <c r="C1779">
        <v>6359</v>
      </c>
      <c r="D1779">
        <v>124579</v>
      </c>
      <c r="E1779">
        <v>13662</v>
      </c>
      <c r="F1779">
        <v>0</v>
      </c>
      <c r="G1779" t="s">
        <v>106</v>
      </c>
      <c r="H1779" t="s">
        <v>106</v>
      </c>
      <c r="I1779" t="s">
        <v>106</v>
      </c>
      <c r="J1779" t="s">
        <v>107</v>
      </c>
      <c r="K1779" t="s">
        <v>108</v>
      </c>
      <c r="L1779" t="s">
        <v>109</v>
      </c>
      <c r="M1779" t="s">
        <v>110</v>
      </c>
      <c r="N1779" t="s">
        <v>4486</v>
      </c>
      <c r="O1779" t="s">
        <v>3099</v>
      </c>
      <c r="P1779">
        <v>8178</v>
      </c>
      <c r="Q1779">
        <v>24</v>
      </c>
      <c r="R1779">
        <v>0</v>
      </c>
      <c r="S1779">
        <v>200</v>
      </c>
      <c r="T1779">
        <v>0</v>
      </c>
      <c r="U1779">
        <v>1500</v>
      </c>
      <c r="V1779">
        <v>1500</v>
      </c>
      <c r="W1779">
        <v>200</v>
      </c>
      <c r="X1779">
        <v>0</v>
      </c>
      <c r="Y1779">
        <v>0</v>
      </c>
      <c r="Z1779">
        <v>0</v>
      </c>
      <c r="AD1779" s="1">
        <v>41807.333333333336</v>
      </c>
      <c r="AE1779" s="1">
        <v>41835.708333333336</v>
      </c>
      <c r="AG1779" s="1">
        <v>41804.333333333336</v>
      </c>
      <c r="AH1779" s="1">
        <v>41832.708333333336</v>
      </c>
      <c r="AI1779" s="1">
        <v>41804.333333333336</v>
      </c>
      <c r="AJ1779" s="1">
        <v>41832.708333333336</v>
      </c>
      <c r="AK1779" s="1">
        <v>41804.333333333336</v>
      </c>
      <c r="AL1779" s="1">
        <v>41832.708333333336</v>
      </c>
      <c r="AM1779" s="1">
        <v>41807.333333333336</v>
      </c>
      <c r="AN1779" s="1">
        <v>41835.708333333336</v>
      </c>
      <c r="AP1779" t="s">
        <v>113</v>
      </c>
      <c r="AU1779" t="s">
        <v>4487</v>
      </c>
      <c r="AY1779" t="s">
        <v>106</v>
      </c>
      <c r="AZ1779">
        <v>0</v>
      </c>
      <c r="BA1779">
        <v>0</v>
      </c>
      <c r="BD1779" s="3">
        <v>41321.661111111112</v>
      </c>
      <c r="BE1779" s="3">
        <v>41321.663888888892</v>
      </c>
      <c r="BF1779" t="s">
        <v>115</v>
      </c>
      <c r="BG1779" t="s">
        <v>115</v>
      </c>
      <c r="BH1779">
        <v>8149</v>
      </c>
      <c r="BM1779">
        <v>43550</v>
      </c>
      <c r="BR1779" t="s">
        <v>116</v>
      </c>
      <c r="BS1779" t="s">
        <v>117</v>
      </c>
      <c r="BU1779">
        <v>1</v>
      </c>
      <c r="BV1779" t="s">
        <v>118</v>
      </c>
      <c r="BX1779" t="s">
        <v>119</v>
      </c>
      <c r="BY1779" t="s">
        <v>119</v>
      </c>
      <c r="BZ1779" t="s">
        <v>119</v>
      </c>
      <c r="CA1779">
        <v>1</v>
      </c>
      <c r="CC1779" t="s">
        <v>120</v>
      </c>
      <c r="CH1779">
        <v>540</v>
      </c>
      <c r="CI1779">
        <v>34990</v>
      </c>
      <c r="CJ1779" t="s">
        <v>106</v>
      </c>
      <c r="CK1779" t="s">
        <v>106</v>
      </c>
      <c r="CL1779">
        <v>30</v>
      </c>
      <c r="CM1779" t="s">
        <v>3097</v>
      </c>
      <c r="CO1779">
        <v>124558</v>
      </c>
      <c r="CQ1779">
        <v>0</v>
      </c>
      <c r="CR1779">
        <v>0</v>
      </c>
      <c r="CS1779">
        <v>0</v>
      </c>
      <c r="CY1779" t="s">
        <v>123</v>
      </c>
      <c r="CZ1779" t="s">
        <v>124</v>
      </c>
      <c r="DD1779" t="str" cm="1">
        <f t="array" ref="DD1779">TEXT(_xlfn.SEQUENCE(1, DATEDIF(AG1779, AH1779, "m") + 1, AG1779, 30), "YYYY-APMM")</f>
        <v>2014-AP06</v>
      </c>
      <c r="DN1779">
        <f t="shared" si="54"/>
        <v>1500</v>
      </c>
      <c r="DO1779" t="str">
        <f t="shared" si="55"/>
        <v>LABOR- SUBCONTRACTOR</v>
      </c>
    </row>
    <row r="1780" spans="1:119" x14ac:dyDescent="0.35">
      <c r="A1780" t="s">
        <v>105</v>
      </c>
      <c r="B1780">
        <v>501065</v>
      </c>
      <c r="C1780">
        <v>6359</v>
      </c>
      <c r="D1780">
        <v>124579</v>
      </c>
      <c r="E1780">
        <v>13662</v>
      </c>
      <c r="F1780">
        <v>0</v>
      </c>
      <c r="G1780" t="s">
        <v>106</v>
      </c>
      <c r="H1780" t="s">
        <v>106</v>
      </c>
      <c r="I1780" t="s">
        <v>106</v>
      </c>
      <c r="J1780" t="s">
        <v>107</v>
      </c>
      <c r="K1780" t="s">
        <v>108</v>
      </c>
      <c r="L1780" t="s">
        <v>109</v>
      </c>
      <c r="M1780" t="s">
        <v>110</v>
      </c>
      <c r="N1780" t="s">
        <v>4488</v>
      </c>
      <c r="O1780" t="s">
        <v>3102</v>
      </c>
      <c r="P1780">
        <v>8178</v>
      </c>
      <c r="Q1780">
        <v>24</v>
      </c>
      <c r="R1780">
        <v>0</v>
      </c>
      <c r="S1780">
        <v>200</v>
      </c>
      <c r="T1780">
        <v>0</v>
      </c>
      <c r="U1780">
        <v>3000</v>
      </c>
      <c r="V1780">
        <v>3000</v>
      </c>
      <c r="W1780">
        <v>200</v>
      </c>
      <c r="X1780">
        <v>0</v>
      </c>
      <c r="Y1780">
        <v>0</v>
      </c>
      <c r="Z1780">
        <v>0</v>
      </c>
      <c r="AD1780" s="1">
        <v>41807.333333333336</v>
      </c>
      <c r="AE1780" s="1">
        <v>41835.708333333336</v>
      </c>
      <c r="AG1780" s="1">
        <v>41804.333333333336</v>
      </c>
      <c r="AH1780" s="1">
        <v>41832.708333333336</v>
      </c>
      <c r="AI1780" s="1">
        <v>41804.333333333336</v>
      </c>
      <c r="AJ1780" s="1">
        <v>41832.708333333336</v>
      </c>
      <c r="AK1780" s="1">
        <v>41804.333333333336</v>
      </c>
      <c r="AL1780" s="1">
        <v>41832.708333333336</v>
      </c>
      <c r="AM1780" s="1">
        <v>41807.333333333336</v>
      </c>
      <c r="AN1780" s="1">
        <v>41835.708333333336</v>
      </c>
      <c r="AP1780" t="s">
        <v>113</v>
      </c>
      <c r="AU1780" t="s">
        <v>4489</v>
      </c>
      <c r="AY1780" t="s">
        <v>106</v>
      </c>
      <c r="AZ1780">
        <v>0</v>
      </c>
      <c r="BA1780">
        <v>0</v>
      </c>
      <c r="BD1780" s="3">
        <v>41321.661111111112</v>
      </c>
      <c r="BE1780" s="3">
        <v>41321.663888888892</v>
      </c>
      <c r="BF1780" t="s">
        <v>115</v>
      </c>
      <c r="BG1780" t="s">
        <v>115</v>
      </c>
      <c r="BH1780">
        <v>8149</v>
      </c>
      <c r="BM1780">
        <v>43550</v>
      </c>
      <c r="BR1780" t="s">
        <v>116</v>
      </c>
      <c r="BS1780" t="s">
        <v>117</v>
      </c>
      <c r="BU1780">
        <v>1</v>
      </c>
      <c r="BV1780" t="s">
        <v>118</v>
      </c>
      <c r="BX1780" t="s">
        <v>119</v>
      </c>
      <c r="BY1780" t="s">
        <v>119</v>
      </c>
      <c r="BZ1780" t="s">
        <v>119</v>
      </c>
      <c r="CA1780">
        <v>1</v>
      </c>
      <c r="CC1780" t="s">
        <v>120</v>
      </c>
      <c r="CH1780">
        <v>540</v>
      </c>
      <c r="CI1780">
        <v>34990</v>
      </c>
      <c r="CJ1780" t="s">
        <v>106</v>
      </c>
      <c r="CK1780" t="s">
        <v>106</v>
      </c>
      <c r="CL1780">
        <v>30</v>
      </c>
      <c r="CM1780" t="s">
        <v>3097</v>
      </c>
      <c r="CO1780">
        <v>124558</v>
      </c>
      <c r="CQ1780">
        <v>0</v>
      </c>
      <c r="CR1780">
        <v>0</v>
      </c>
      <c r="CS1780">
        <v>0</v>
      </c>
      <c r="CY1780" t="s">
        <v>123</v>
      </c>
      <c r="CZ1780" t="s">
        <v>124</v>
      </c>
      <c r="DD1780" t="str" cm="1">
        <f t="array" ref="DD1780">TEXT(_xlfn.SEQUENCE(1, DATEDIF(AG1780, AH1780, "m") + 1, AG1780, 30), "YYYY-APMM")</f>
        <v>2014-AP06</v>
      </c>
      <c r="DN1780">
        <f t="shared" si="54"/>
        <v>3000</v>
      </c>
      <c r="DO1780" t="str">
        <f t="shared" si="55"/>
        <v>LABOR- SUBCONTRACTOR</v>
      </c>
    </row>
    <row r="1781" spans="1:119" x14ac:dyDescent="0.35">
      <c r="A1781" t="s">
        <v>105</v>
      </c>
      <c r="B1781">
        <v>501066</v>
      </c>
      <c r="C1781">
        <v>6359</v>
      </c>
      <c r="D1781">
        <v>124579</v>
      </c>
      <c r="E1781">
        <v>13662</v>
      </c>
      <c r="F1781">
        <v>0</v>
      </c>
      <c r="G1781" t="s">
        <v>106</v>
      </c>
      <c r="H1781" t="s">
        <v>106</v>
      </c>
      <c r="I1781" t="s">
        <v>106</v>
      </c>
      <c r="J1781" t="s">
        <v>107</v>
      </c>
      <c r="K1781" t="s">
        <v>108</v>
      </c>
      <c r="L1781" t="s">
        <v>109</v>
      </c>
      <c r="M1781" t="s">
        <v>110</v>
      </c>
      <c r="N1781" t="s">
        <v>4490</v>
      </c>
      <c r="O1781" t="s">
        <v>3095</v>
      </c>
      <c r="P1781">
        <v>8178</v>
      </c>
      <c r="Q1781">
        <v>24</v>
      </c>
      <c r="R1781">
        <v>0</v>
      </c>
      <c r="S1781">
        <v>200</v>
      </c>
      <c r="T1781">
        <v>0</v>
      </c>
      <c r="U1781">
        <v>3000</v>
      </c>
      <c r="V1781">
        <v>3000</v>
      </c>
      <c r="W1781">
        <v>200</v>
      </c>
      <c r="X1781">
        <v>0</v>
      </c>
      <c r="Y1781">
        <v>0</v>
      </c>
      <c r="Z1781">
        <v>0</v>
      </c>
      <c r="AD1781" s="1">
        <v>41807.333333333336</v>
      </c>
      <c r="AE1781" s="1">
        <v>41835.708333333336</v>
      </c>
      <c r="AG1781" s="1">
        <v>41804.333333333336</v>
      </c>
      <c r="AH1781" s="1">
        <v>41832.708333333336</v>
      </c>
      <c r="AI1781" s="1">
        <v>41804.333333333336</v>
      </c>
      <c r="AJ1781" s="1">
        <v>41832.708333333336</v>
      </c>
      <c r="AK1781" s="1">
        <v>41804.333333333336</v>
      </c>
      <c r="AL1781" s="1">
        <v>41832.708333333336</v>
      </c>
      <c r="AM1781" s="1">
        <v>41807.333333333336</v>
      </c>
      <c r="AN1781" s="1">
        <v>41835.708333333336</v>
      </c>
      <c r="AP1781" t="s">
        <v>113</v>
      </c>
      <c r="AU1781" t="s">
        <v>4491</v>
      </c>
      <c r="AY1781" t="s">
        <v>106</v>
      </c>
      <c r="AZ1781">
        <v>0</v>
      </c>
      <c r="BA1781">
        <v>0</v>
      </c>
      <c r="BD1781" s="3">
        <v>41321.661111111112</v>
      </c>
      <c r="BE1781" s="3">
        <v>41321.663888888892</v>
      </c>
      <c r="BF1781" t="s">
        <v>115</v>
      </c>
      <c r="BG1781" t="s">
        <v>115</v>
      </c>
      <c r="BH1781">
        <v>8149</v>
      </c>
      <c r="BM1781">
        <v>43550</v>
      </c>
      <c r="BR1781" t="s">
        <v>116</v>
      </c>
      <c r="BS1781" t="s">
        <v>117</v>
      </c>
      <c r="BU1781">
        <v>1</v>
      </c>
      <c r="BV1781" t="s">
        <v>118</v>
      </c>
      <c r="BX1781" t="s">
        <v>119</v>
      </c>
      <c r="BY1781" t="s">
        <v>119</v>
      </c>
      <c r="BZ1781" t="s">
        <v>119</v>
      </c>
      <c r="CA1781">
        <v>1</v>
      </c>
      <c r="CC1781" t="s">
        <v>120</v>
      </c>
      <c r="CH1781">
        <v>540</v>
      </c>
      <c r="CI1781">
        <v>34990</v>
      </c>
      <c r="CJ1781" t="s">
        <v>106</v>
      </c>
      <c r="CK1781" t="s">
        <v>106</v>
      </c>
      <c r="CL1781">
        <v>30</v>
      </c>
      <c r="CM1781" t="s">
        <v>3097</v>
      </c>
      <c r="CO1781">
        <v>124558</v>
      </c>
      <c r="CQ1781">
        <v>0</v>
      </c>
      <c r="CR1781">
        <v>0</v>
      </c>
      <c r="CS1781">
        <v>0</v>
      </c>
      <c r="CY1781" t="s">
        <v>123</v>
      </c>
      <c r="CZ1781" t="s">
        <v>124</v>
      </c>
      <c r="DD1781" t="str" cm="1">
        <f t="array" ref="DD1781">TEXT(_xlfn.SEQUENCE(1, DATEDIF(AG1781, AH1781, "m") + 1, AG1781, 30), "YYYY-APMM")</f>
        <v>2014-AP06</v>
      </c>
      <c r="DN1781">
        <f t="shared" si="54"/>
        <v>3000</v>
      </c>
      <c r="DO1781" t="str">
        <f t="shared" si="55"/>
        <v>LABOR- SUBCONTRACTOR</v>
      </c>
    </row>
    <row r="1782" spans="1:119" x14ac:dyDescent="0.35">
      <c r="A1782" t="s">
        <v>105</v>
      </c>
      <c r="B1782">
        <v>501067</v>
      </c>
      <c r="C1782">
        <v>6359</v>
      </c>
      <c r="D1782">
        <v>124581</v>
      </c>
      <c r="E1782">
        <v>13662</v>
      </c>
      <c r="F1782">
        <v>0</v>
      </c>
      <c r="G1782" t="s">
        <v>106</v>
      </c>
      <c r="H1782" t="s">
        <v>106</v>
      </c>
      <c r="I1782" t="s">
        <v>106</v>
      </c>
      <c r="J1782" t="s">
        <v>107</v>
      </c>
      <c r="K1782" t="s">
        <v>108</v>
      </c>
      <c r="L1782" t="s">
        <v>109</v>
      </c>
      <c r="M1782" t="s">
        <v>110</v>
      </c>
      <c r="N1782" t="s">
        <v>4492</v>
      </c>
      <c r="O1782" t="s">
        <v>3185</v>
      </c>
      <c r="P1782">
        <v>8178</v>
      </c>
      <c r="Q1782">
        <v>200</v>
      </c>
      <c r="R1782">
        <v>0</v>
      </c>
      <c r="S1782">
        <v>200</v>
      </c>
      <c r="T1782">
        <v>0</v>
      </c>
      <c r="U1782">
        <v>400</v>
      </c>
      <c r="V1782">
        <v>400</v>
      </c>
      <c r="W1782">
        <v>200</v>
      </c>
      <c r="X1782">
        <v>0</v>
      </c>
      <c r="Y1782">
        <v>0</v>
      </c>
      <c r="Z1782">
        <v>0</v>
      </c>
      <c r="AD1782" s="1">
        <v>41807.333333333336</v>
      </c>
      <c r="AE1782" s="1">
        <v>41835.708333333336</v>
      </c>
      <c r="AG1782" s="1">
        <v>41778.333333333336</v>
      </c>
      <c r="AH1782" s="1">
        <v>41806.708333333336</v>
      </c>
      <c r="AI1782" s="1">
        <v>41778.333333333336</v>
      </c>
      <c r="AJ1782" s="1">
        <v>41806.708333333336</v>
      </c>
      <c r="AK1782" s="1">
        <v>41778.333333333336</v>
      </c>
      <c r="AL1782" s="1">
        <v>41806.708333333336</v>
      </c>
      <c r="AM1782" s="1">
        <v>41807.333333333336</v>
      </c>
      <c r="AN1782" s="1">
        <v>41835.708333333336</v>
      </c>
      <c r="AP1782" t="s">
        <v>113</v>
      </c>
      <c r="AU1782" t="s">
        <v>4493</v>
      </c>
      <c r="AY1782" t="s">
        <v>106</v>
      </c>
      <c r="AZ1782">
        <v>0</v>
      </c>
      <c r="BA1782">
        <v>0</v>
      </c>
      <c r="BD1782" s="3">
        <v>41321.661111111112</v>
      </c>
      <c r="BE1782" s="3">
        <v>41321.663888888892</v>
      </c>
      <c r="BF1782" t="s">
        <v>115</v>
      </c>
      <c r="BG1782" t="s">
        <v>115</v>
      </c>
      <c r="BH1782">
        <v>8149</v>
      </c>
      <c r="BM1782">
        <v>43550</v>
      </c>
      <c r="BR1782" t="s">
        <v>116</v>
      </c>
      <c r="BS1782" t="s">
        <v>117</v>
      </c>
      <c r="BU1782">
        <v>1</v>
      </c>
      <c r="BV1782" t="s">
        <v>118</v>
      </c>
      <c r="BX1782" t="s">
        <v>119</v>
      </c>
      <c r="BY1782" t="s">
        <v>119</v>
      </c>
      <c r="BZ1782" t="s">
        <v>119</v>
      </c>
      <c r="CA1782">
        <v>1</v>
      </c>
      <c r="CC1782" t="s">
        <v>120</v>
      </c>
      <c r="CH1782">
        <v>540</v>
      </c>
      <c r="CI1782">
        <v>34950</v>
      </c>
      <c r="CJ1782" t="s">
        <v>106</v>
      </c>
      <c r="CK1782" t="s">
        <v>106</v>
      </c>
      <c r="CL1782">
        <v>10</v>
      </c>
      <c r="CM1782" t="s">
        <v>3187</v>
      </c>
      <c r="CO1782">
        <v>124580</v>
      </c>
      <c r="CQ1782">
        <v>0</v>
      </c>
      <c r="CR1782">
        <v>0</v>
      </c>
      <c r="CS1782">
        <v>0</v>
      </c>
      <c r="CY1782" t="s">
        <v>123</v>
      </c>
      <c r="CZ1782" t="s">
        <v>124</v>
      </c>
      <c r="DD1782" t="str" cm="1">
        <f t="array" ref="DD1782">TEXT(_xlfn.SEQUENCE(1, DATEDIF(AG1782, AH1782, "m") + 1, AG1782, 30), "YYYY-APMM")</f>
        <v>2014-AP05</v>
      </c>
      <c r="DN1782">
        <f t="shared" si="54"/>
        <v>400</v>
      </c>
      <c r="DO1782" t="str">
        <f t="shared" si="55"/>
        <v>LABOR- SUBCONTRACTOR</v>
      </c>
    </row>
    <row r="1783" spans="1:119" x14ac:dyDescent="0.35">
      <c r="A1783" t="s">
        <v>105</v>
      </c>
      <c r="B1783">
        <v>501068</v>
      </c>
      <c r="C1783">
        <v>6359</v>
      </c>
      <c r="D1783">
        <v>124581</v>
      </c>
      <c r="E1783">
        <v>13662</v>
      </c>
      <c r="F1783">
        <v>0</v>
      </c>
      <c r="G1783" t="s">
        <v>106</v>
      </c>
      <c r="H1783" t="s">
        <v>106</v>
      </c>
      <c r="I1783" t="s">
        <v>106</v>
      </c>
      <c r="J1783" t="s">
        <v>107</v>
      </c>
      <c r="K1783" t="s">
        <v>108</v>
      </c>
      <c r="L1783" t="s">
        <v>109</v>
      </c>
      <c r="M1783" t="s">
        <v>110</v>
      </c>
      <c r="N1783" t="s">
        <v>4494</v>
      </c>
      <c r="O1783" t="s">
        <v>3189</v>
      </c>
      <c r="P1783">
        <v>8164</v>
      </c>
      <c r="Q1783">
        <v>552</v>
      </c>
      <c r="R1783">
        <v>0</v>
      </c>
      <c r="S1783">
        <v>200</v>
      </c>
      <c r="T1783">
        <v>0</v>
      </c>
      <c r="U1783">
        <v>1288</v>
      </c>
      <c r="V1783">
        <v>1288</v>
      </c>
      <c r="W1783">
        <v>200</v>
      </c>
      <c r="X1783">
        <v>0</v>
      </c>
      <c r="Y1783">
        <v>0</v>
      </c>
      <c r="Z1783">
        <v>0</v>
      </c>
      <c r="AD1783" s="1">
        <v>41700.333333333336</v>
      </c>
      <c r="AE1783" s="1">
        <v>41728.708333333336</v>
      </c>
      <c r="AG1783" s="1">
        <v>41617.333333333336</v>
      </c>
      <c r="AH1783" s="1">
        <v>41646.708333333336</v>
      </c>
      <c r="AI1783" s="1">
        <v>41617.333333333336</v>
      </c>
      <c r="AJ1783" s="1">
        <v>41646.708333333336</v>
      </c>
      <c r="AK1783" s="1">
        <v>41617.333333333336</v>
      </c>
      <c r="AL1783" s="1">
        <v>41646.708333333336</v>
      </c>
      <c r="AM1783" s="1">
        <v>41700.333333333336</v>
      </c>
      <c r="AN1783" s="1">
        <v>41728.708333333336</v>
      </c>
      <c r="AP1783" t="s">
        <v>113</v>
      </c>
      <c r="AU1783" t="s">
        <v>4495</v>
      </c>
      <c r="AY1783" t="s">
        <v>106</v>
      </c>
      <c r="AZ1783">
        <v>0</v>
      </c>
      <c r="BA1783">
        <v>0</v>
      </c>
      <c r="BD1783" s="3">
        <v>41321.661111111112</v>
      </c>
      <c r="BE1783" s="3">
        <v>41321.663888888892</v>
      </c>
      <c r="BF1783" t="s">
        <v>115</v>
      </c>
      <c r="BG1783" t="s">
        <v>115</v>
      </c>
      <c r="BH1783">
        <v>8149</v>
      </c>
      <c r="BM1783">
        <v>43410</v>
      </c>
      <c r="BR1783" t="s">
        <v>2865</v>
      </c>
      <c r="BS1783" t="s">
        <v>2866</v>
      </c>
      <c r="BU1783">
        <v>1</v>
      </c>
      <c r="BV1783" t="s">
        <v>118</v>
      </c>
      <c r="BX1783" t="s">
        <v>119</v>
      </c>
      <c r="BY1783" t="s">
        <v>119</v>
      </c>
      <c r="BZ1783" t="s">
        <v>119</v>
      </c>
      <c r="CA1783">
        <v>1</v>
      </c>
      <c r="CC1783" t="s">
        <v>120</v>
      </c>
      <c r="CH1783">
        <v>540</v>
      </c>
      <c r="CI1783">
        <v>34950</v>
      </c>
      <c r="CJ1783" t="s">
        <v>106</v>
      </c>
      <c r="CK1783" t="s">
        <v>106</v>
      </c>
      <c r="CL1783">
        <v>10</v>
      </c>
      <c r="CM1783" t="s">
        <v>3187</v>
      </c>
      <c r="CO1783">
        <v>124580</v>
      </c>
      <c r="CQ1783">
        <v>0</v>
      </c>
      <c r="CR1783">
        <v>0</v>
      </c>
      <c r="CS1783">
        <v>0</v>
      </c>
      <c r="CY1783" t="s">
        <v>123</v>
      </c>
      <c r="CZ1783" t="s">
        <v>124</v>
      </c>
      <c r="DD1783" t="str" cm="1">
        <f t="array" ref="DD1783">TEXT(_xlfn.SEQUENCE(1, DATEDIF(AG1783, AH1783, "m") + 1, AG1783, 30), "YYYY-APMM")</f>
        <v>2013-AP12</v>
      </c>
      <c r="DN1783">
        <f t="shared" si="54"/>
        <v>1288</v>
      </c>
      <c r="DO1783" t="str">
        <f t="shared" si="55"/>
        <v>SCREED MASON SK</v>
      </c>
    </row>
    <row r="1784" spans="1:119" x14ac:dyDescent="0.35">
      <c r="A1784" t="s">
        <v>105</v>
      </c>
      <c r="B1784">
        <v>501069</v>
      </c>
      <c r="C1784">
        <v>6359</v>
      </c>
      <c r="D1784">
        <v>124581</v>
      </c>
      <c r="E1784">
        <v>13662</v>
      </c>
      <c r="F1784">
        <v>0</v>
      </c>
      <c r="G1784" t="s">
        <v>106</v>
      </c>
      <c r="H1784" t="s">
        <v>106</v>
      </c>
      <c r="I1784" t="s">
        <v>106</v>
      </c>
      <c r="J1784" t="s">
        <v>107</v>
      </c>
      <c r="K1784" t="s">
        <v>108</v>
      </c>
      <c r="L1784" t="s">
        <v>109</v>
      </c>
      <c r="M1784" t="s">
        <v>110</v>
      </c>
      <c r="N1784" t="s">
        <v>4496</v>
      </c>
      <c r="O1784" t="s">
        <v>3192</v>
      </c>
      <c r="P1784">
        <v>8178</v>
      </c>
      <c r="Q1784">
        <v>552</v>
      </c>
      <c r="R1784">
        <v>0</v>
      </c>
      <c r="S1784">
        <v>160</v>
      </c>
      <c r="T1784">
        <v>0</v>
      </c>
      <c r="U1784">
        <v>400</v>
      </c>
      <c r="V1784">
        <v>400</v>
      </c>
      <c r="W1784">
        <v>160</v>
      </c>
      <c r="X1784">
        <v>0</v>
      </c>
      <c r="Y1784">
        <v>0</v>
      </c>
      <c r="Z1784">
        <v>0</v>
      </c>
      <c r="AD1784" s="1">
        <v>41720.333333333336</v>
      </c>
      <c r="AE1784" s="1">
        <v>41742.708333333336</v>
      </c>
      <c r="AG1784" s="1">
        <v>41638.333333333336</v>
      </c>
      <c r="AH1784" s="1">
        <v>41660.708333333336</v>
      </c>
      <c r="AI1784" s="1">
        <v>41638.333333333336</v>
      </c>
      <c r="AJ1784" s="1">
        <v>41660.708333333336</v>
      </c>
      <c r="AK1784" s="1">
        <v>41638.333333333336</v>
      </c>
      <c r="AL1784" s="1">
        <v>41660.708333333336</v>
      </c>
      <c r="AM1784" s="1">
        <v>41720.333333333336</v>
      </c>
      <c r="AN1784" s="1">
        <v>41742.708333333336</v>
      </c>
      <c r="AP1784" t="s">
        <v>113</v>
      </c>
      <c r="AU1784" t="s">
        <v>4497</v>
      </c>
      <c r="AY1784" t="s">
        <v>106</v>
      </c>
      <c r="AZ1784">
        <v>0</v>
      </c>
      <c r="BA1784">
        <v>0</v>
      </c>
      <c r="BD1784" s="3">
        <v>41321.661111111112</v>
      </c>
      <c r="BE1784" s="3">
        <v>41321.663888888892</v>
      </c>
      <c r="BF1784" t="s">
        <v>115</v>
      </c>
      <c r="BG1784" t="s">
        <v>115</v>
      </c>
      <c r="BH1784">
        <v>8149</v>
      </c>
      <c r="BM1784">
        <v>43550</v>
      </c>
      <c r="BR1784" t="s">
        <v>116</v>
      </c>
      <c r="BS1784" t="s">
        <v>117</v>
      </c>
      <c r="BU1784">
        <v>1</v>
      </c>
      <c r="BV1784" t="s">
        <v>118</v>
      </c>
      <c r="BX1784" t="s">
        <v>119</v>
      </c>
      <c r="BY1784" t="s">
        <v>119</v>
      </c>
      <c r="BZ1784" t="s">
        <v>119</v>
      </c>
      <c r="CA1784">
        <v>1</v>
      </c>
      <c r="CC1784" t="s">
        <v>120</v>
      </c>
      <c r="CH1784">
        <v>540</v>
      </c>
      <c r="CI1784">
        <v>34950</v>
      </c>
      <c r="CJ1784" t="s">
        <v>106</v>
      </c>
      <c r="CK1784" t="s">
        <v>106</v>
      </c>
      <c r="CL1784">
        <v>10</v>
      </c>
      <c r="CM1784" t="s">
        <v>3187</v>
      </c>
      <c r="CO1784">
        <v>124580</v>
      </c>
      <c r="CQ1784">
        <v>0</v>
      </c>
      <c r="CR1784">
        <v>0</v>
      </c>
      <c r="CS1784">
        <v>0</v>
      </c>
      <c r="CY1784" t="s">
        <v>123</v>
      </c>
      <c r="CZ1784" t="s">
        <v>124</v>
      </c>
      <c r="DD1784" t="str" cm="1">
        <f t="array" ref="DD1784">TEXT(_xlfn.SEQUENCE(1, DATEDIF(AG1784, AH1784, "m") + 1, AG1784, 30), "YYYY-APMM")</f>
        <v>2013-AP12</v>
      </c>
      <c r="DN1784">
        <f t="shared" si="54"/>
        <v>400</v>
      </c>
      <c r="DO1784" t="str">
        <f t="shared" si="55"/>
        <v>LABOR- SUBCONTRACTOR</v>
      </c>
    </row>
    <row r="1785" spans="1:119" x14ac:dyDescent="0.35">
      <c r="A1785" t="s">
        <v>105</v>
      </c>
      <c r="B1785">
        <v>501070</v>
      </c>
      <c r="C1785">
        <v>6359</v>
      </c>
      <c r="D1785">
        <v>124581</v>
      </c>
      <c r="E1785">
        <v>13662</v>
      </c>
      <c r="F1785">
        <v>0</v>
      </c>
      <c r="G1785" t="s">
        <v>106</v>
      </c>
      <c r="H1785" t="s">
        <v>106</v>
      </c>
      <c r="I1785" t="s">
        <v>106</v>
      </c>
      <c r="J1785" t="s">
        <v>107</v>
      </c>
      <c r="K1785" t="s">
        <v>108</v>
      </c>
      <c r="L1785" t="s">
        <v>109</v>
      </c>
      <c r="M1785" t="s">
        <v>110</v>
      </c>
      <c r="N1785" t="s">
        <v>4498</v>
      </c>
      <c r="O1785" t="s">
        <v>3195</v>
      </c>
      <c r="P1785">
        <v>8178</v>
      </c>
      <c r="Q1785">
        <v>240</v>
      </c>
      <c r="R1785">
        <v>0</v>
      </c>
      <c r="S1785">
        <v>160</v>
      </c>
      <c r="T1785">
        <v>0</v>
      </c>
      <c r="U1785">
        <v>88</v>
      </c>
      <c r="V1785">
        <v>88</v>
      </c>
      <c r="W1785">
        <v>160</v>
      </c>
      <c r="X1785">
        <v>0</v>
      </c>
      <c r="Y1785">
        <v>0</v>
      </c>
      <c r="Z1785">
        <v>0</v>
      </c>
      <c r="AD1785" s="1">
        <v>41700.333333333336</v>
      </c>
      <c r="AE1785" s="1">
        <v>41722.708333333336</v>
      </c>
      <c r="AG1785" s="1">
        <v>41664.333333333336</v>
      </c>
      <c r="AH1785" s="1">
        <v>41687.708333333336</v>
      </c>
      <c r="AI1785" s="1">
        <v>41664.333333333336</v>
      </c>
      <c r="AJ1785" s="1">
        <v>41687.708333333336</v>
      </c>
      <c r="AK1785" s="1">
        <v>41664.333333333336</v>
      </c>
      <c r="AL1785" s="1">
        <v>41687.708333333336</v>
      </c>
      <c r="AM1785" s="1">
        <v>41700.333333333336</v>
      </c>
      <c r="AN1785" s="1">
        <v>41722.708333333336</v>
      </c>
      <c r="AP1785" t="s">
        <v>113</v>
      </c>
      <c r="AU1785" t="s">
        <v>4499</v>
      </c>
      <c r="AY1785" t="s">
        <v>106</v>
      </c>
      <c r="AZ1785">
        <v>0</v>
      </c>
      <c r="BA1785">
        <v>0</v>
      </c>
      <c r="BD1785" s="3">
        <v>41321.661111111112</v>
      </c>
      <c r="BE1785" s="3">
        <v>41321.663888888892</v>
      </c>
      <c r="BF1785" t="s">
        <v>115</v>
      </c>
      <c r="BG1785" t="s">
        <v>115</v>
      </c>
      <c r="BH1785">
        <v>8149</v>
      </c>
      <c r="BM1785">
        <v>43550</v>
      </c>
      <c r="BR1785" t="s">
        <v>116</v>
      </c>
      <c r="BS1785" t="s">
        <v>117</v>
      </c>
      <c r="BU1785">
        <v>1</v>
      </c>
      <c r="BV1785" t="s">
        <v>118</v>
      </c>
      <c r="BX1785" t="s">
        <v>119</v>
      </c>
      <c r="BY1785" t="s">
        <v>119</v>
      </c>
      <c r="BZ1785" t="s">
        <v>119</v>
      </c>
      <c r="CA1785">
        <v>1</v>
      </c>
      <c r="CC1785" t="s">
        <v>120</v>
      </c>
      <c r="CH1785">
        <v>540</v>
      </c>
      <c r="CI1785">
        <v>34950</v>
      </c>
      <c r="CJ1785" t="s">
        <v>106</v>
      </c>
      <c r="CK1785" t="s">
        <v>106</v>
      </c>
      <c r="CL1785">
        <v>10</v>
      </c>
      <c r="CM1785" t="s">
        <v>3187</v>
      </c>
      <c r="CO1785">
        <v>124580</v>
      </c>
      <c r="CQ1785">
        <v>0</v>
      </c>
      <c r="CR1785">
        <v>0</v>
      </c>
      <c r="CS1785">
        <v>0</v>
      </c>
      <c r="CY1785" t="s">
        <v>123</v>
      </c>
      <c r="CZ1785" t="s">
        <v>124</v>
      </c>
      <c r="DD1785" t="str" cm="1">
        <f t="array" ref="DD1785">TEXT(_xlfn.SEQUENCE(1, DATEDIF(AG1785, AH1785, "m") + 1, AG1785, 30), "YYYY-APMM")</f>
        <v>2014-AP01</v>
      </c>
      <c r="DN1785">
        <f t="shared" si="54"/>
        <v>88</v>
      </c>
      <c r="DO1785" t="str">
        <f t="shared" si="55"/>
        <v>LABOR- SUBCONTRACTOR</v>
      </c>
    </row>
    <row r="1786" spans="1:119" x14ac:dyDescent="0.35">
      <c r="A1786" t="s">
        <v>105</v>
      </c>
      <c r="B1786">
        <v>501071</v>
      </c>
      <c r="C1786">
        <v>6359</v>
      </c>
      <c r="D1786">
        <v>124581</v>
      </c>
      <c r="E1786">
        <v>13662</v>
      </c>
      <c r="F1786">
        <v>0</v>
      </c>
      <c r="G1786" t="s">
        <v>106</v>
      </c>
      <c r="H1786" t="s">
        <v>106</v>
      </c>
      <c r="I1786" t="s">
        <v>106</v>
      </c>
      <c r="J1786" t="s">
        <v>107</v>
      </c>
      <c r="K1786" t="s">
        <v>108</v>
      </c>
      <c r="L1786" t="s">
        <v>109</v>
      </c>
      <c r="M1786" t="s">
        <v>110</v>
      </c>
      <c r="N1786" t="s">
        <v>4500</v>
      </c>
      <c r="O1786" t="s">
        <v>3198</v>
      </c>
      <c r="P1786">
        <v>8172</v>
      </c>
      <c r="Q1786">
        <v>168</v>
      </c>
      <c r="R1786">
        <v>0</v>
      </c>
      <c r="S1786">
        <v>200</v>
      </c>
      <c r="T1786">
        <v>0</v>
      </c>
      <c r="U1786">
        <v>880</v>
      </c>
      <c r="V1786">
        <v>880</v>
      </c>
      <c r="W1786">
        <v>200</v>
      </c>
      <c r="X1786">
        <v>0</v>
      </c>
      <c r="Y1786">
        <v>0</v>
      </c>
      <c r="Z1786">
        <v>0</v>
      </c>
      <c r="AD1786" s="1">
        <v>41654.333333333336</v>
      </c>
      <c r="AE1786" s="1">
        <v>41683.708333333336</v>
      </c>
      <c r="AG1786" s="1">
        <v>41630.333333333336</v>
      </c>
      <c r="AH1786" s="1">
        <v>41658.708333333336</v>
      </c>
      <c r="AI1786" s="1">
        <v>41630.333333333336</v>
      </c>
      <c r="AJ1786" s="1">
        <v>41658.708333333336</v>
      </c>
      <c r="AK1786" s="1">
        <v>41630.333333333336</v>
      </c>
      <c r="AL1786" s="1">
        <v>41658.708333333336</v>
      </c>
      <c r="AM1786" s="1">
        <v>41654.333333333336</v>
      </c>
      <c r="AN1786" s="1">
        <v>41683.708333333336</v>
      </c>
      <c r="AP1786" t="s">
        <v>113</v>
      </c>
      <c r="AU1786" t="s">
        <v>4501</v>
      </c>
      <c r="AY1786" t="s">
        <v>106</v>
      </c>
      <c r="AZ1786">
        <v>0</v>
      </c>
      <c r="BA1786">
        <v>0</v>
      </c>
      <c r="BD1786" s="3">
        <v>41321.661111111112</v>
      </c>
      <c r="BE1786" s="3">
        <v>41321.663888888892</v>
      </c>
      <c r="BF1786" t="s">
        <v>115</v>
      </c>
      <c r="BG1786" t="s">
        <v>115</v>
      </c>
      <c r="BH1786">
        <v>8149</v>
      </c>
      <c r="BM1786">
        <v>43490</v>
      </c>
      <c r="BR1786" t="s">
        <v>3200</v>
      </c>
      <c r="BS1786" t="s">
        <v>3201</v>
      </c>
      <c r="BU1786">
        <v>1</v>
      </c>
      <c r="BV1786" t="s">
        <v>118</v>
      </c>
      <c r="BX1786" t="s">
        <v>119</v>
      </c>
      <c r="BY1786" t="s">
        <v>119</v>
      </c>
      <c r="BZ1786" t="s">
        <v>119</v>
      </c>
      <c r="CA1786">
        <v>1</v>
      </c>
      <c r="CC1786" t="s">
        <v>120</v>
      </c>
      <c r="CH1786">
        <v>540</v>
      </c>
      <c r="CI1786">
        <v>34950</v>
      </c>
      <c r="CJ1786" t="s">
        <v>106</v>
      </c>
      <c r="CK1786" t="s">
        <v>106</v>
      </c>
      <c r="CL1786">
        <v>10</v>
      </c>
      <c r="CM1786" t="s">
        <v>3187</v>
      </c>
      <c r="CO1786">
        <v>124580</v>
      </c>
      <c r="CQ1786">
        <v>0</v>
      </c>
      <c r="CR1786">
        <v>0</v>
      </c>
      <c r="CS1786">
        <v>0</v>
      </c>
      <c r="CY1786" t="s">
        <v>123</v>
      </c>
      <c r="CZ1786" t="s">
        <v>124</v>
      </c>
      <c r="DD1786" t="str" cm="1">
        <f t="array" ref="DD1786">TEXT(_xlfn.SEQUENCE(1, DATEDIF(AG1786, AH1786, "m") + 1, AG1786, 30), "YYYY-APMM")</f>
        <v>2013-AP12</v>
      </c>
      <c r="DN1786">
        <f t="shared" si="54"/>
        <v>880</v>
      </c>
      <c r="DO1786" t="str">
        <f t="shared" si="55"/>
        <v>MANHOLES SK</v>
      </c>
    </row>
    <row r="1787" spans="1:119" x14ac:dyDescent="0.35">
      <c r="A1787" t="s">
        <v>105</v>
      </c>
      <c r="B1787">
        <v>501072</v>
      </c>
      <c r="C1787">
        <v>6359</v>
      </c>
      <c r="D1787">
        <v>124581</v>
      </c>
      <c r="E1787">
        <v>13662</v>
      </c>
      <c r="F1787">
        <v>0</v>
      </c>
      <c r="G1787" t="s">
        <v>106</v>
      </c>
      <c r="H1787" t="s">
        <v>106</v>
      </c>
      <c r="I1787" t="s">
        <v>106</v>
      </c>
      <c r="J1787" t="s">
        <v>107</v>
      </c>
      <c r="K1787" t="s">
        <v>108</v>
      </c>
      <c r="L1787" t="s">
        <v>109</v>
      </c>
      <c r="M1787" t="s">
        <v>110</v>
      </c>
      <c r="N1787" t="s">
        <v>4502</v>
      </c>
      <c r="O1787" t="s">
        <v>3206</v>
      </c>
      <c r="P1787">
        <v>8172</v>
      </c>
      <c r="Q1787">
        <v>240</v>
      </c>
      <c r="R1787">
        <v>0</v>
      </c>
      <c r="S1787">
        <v>200</v>
      </c>
      <c r="T1787">
        <v>0</v>
      </c>
      <c r="U1787">
        <v>176</v>
      </c>
      <c r="V1787">
        <v>176</v>
      </c>
      <c r="W1787">
        <v>200</v>
      </c>
      <c r="X1787">
        <v>0</v>
      </c>
      <c r="Y1787">
        <v>0</v>
      </c>
      <c r="Z1787">
        <v>0</v>
      </c>
      <c r="AD1787" s="1">
        <v>41679.333333333336</v>
      </c>
      <c r="AE1787" s="1">
        <v>41708.708333333336</v>
      </c>
      <c r="AG1787" s="1">
        <v>41644.333333333336</v>
      </c>
      <c r="AH1787" s="1">
        <v>41672.708333333336</v>
      </c>
      <c r="AI1787" s="1">
        <v>41644.333333333336</v>
      </c>
      <c r="AJ1787" s="1">
        <v>41672.708333333336</v>
      </c>
      <c r="AK1787" s="1">
        <v>41644.333333333336</v>
      </c>
      <c r="AL1787" s="1">
        <v>41672.708333333336</v>
      </c>
      <c r="AM1787" s="1">
        <v>41679.333333333336</v>
      </c>
      <c r="AN1787" s="1">
        <v>41708.708333333336</v>
      </c>
      <c r="AP1787" t="s">
        <v>113</v>
      </c>
      <c r="AU1787" t="e">
        <f>+Bi7VKOlTFSIABzKFnt3pg</f>
        <v>#NAME?</v>
      </c>
      <c r="AY1787" t="s">
        <v>106</v>
      </c>
      <c r="AZ1787">
        <v>0</v>
      </c>
      <c r="BA1787">
        <v>0</v>
      </c>
      <c r="BD1787" s="3">
        <v>41321.661111111112</v>
      </c>
      <c r="BE1787" s="3">
        <v>41321.663888888892</v>
      </c>
      <c r="BF1787" t="s">
        <v>115</v>
      </c>
      <c r="BG1787" t="s">
        <v>115</v>
      </c>
      <c r="BH1787">
        <v>8149</v>
      </c>
      <c r="BM1787">
        <v>43490</v>
      </c>
      <c r="BR1787" t="s">
        <v>3200</v>
      </c>
      <c r="BS1787" t="s">
        <v>3201</v>
      </c>
      <c r="BU1787">
        <v>1</v>
      </c>
      <c r="BV1787" t="s">
        <v>118</v>
      </c>
      <c r="BX1787" t="s">
        <v>119</v>
      </c>
      <c r="BY1787" t="s">
        <v>119</v>
      </c>
      <c r="BZ1787" t="s">
        <v>119</v>
      </c>
      <c r="CA1787">
        <v>1</v>
      </c>
      <c r="CC1787" t="s">
        <v>120</v>
      </c>
      <c r="CH1787">
        <v>540</v>
      </c>
      <c r="CI1787">
        <v>34950</v>
      </c>
      <c r="CJ1787" t="s">
        <v>106</v>
      </c>
      <c r="CK1787" t="s">
        <v>106</v>
      </c>
      <c r="CL1787">
        <v>10</v>
      </c>
      <c r="CM1787" t="s">
        <v>3187</v>
      </c>
      <c r="CO1787">
        <v>124580</v>
      </c>
      <c r="CQ1787">
        <v>0</v>
      </c>
      <c r="CR1787">
        <v>0</v>
      </c>
      <c r="CS1787">
        <v>0</v>
      </c>
      <c r="CY1787" t="s">
        <v>123</v>
      </c>
      <c r="CZ1787" t="s">
        <v>124</v>
      </c>
      <c r="DD1787" t="str" cm="1">
        <f t="array" ref="DD1787">TEXT(_xlfn.SEQUENCE(1, DATEDIF(AG1787, AH1787, "m") + 1, AG1787, 30), "YYYY-APMM")</f>
        <v>2014-AP01</v>
      </c>
      <c r="DN1787">
        <f t="shared" si="54"/>
        <v>176</v>
      </c>
      <c r="DO1787" t="str">
        <f t="shared" si="55"/>
        <v>MANHOLES SK</v>
      </c>
    </row>
    <row r="1788" spans="1:119" x14ac:dyDescent="0.35">
      <c r="A1788" t="s">
        <v>105</v>
      </c>
      <c r="B1788">
        <v>501073</v>
      </c>
      <c r="C1788">
        <v>6359</v>
      </c>
      <c r="D1788">
        <v>124581</v>
      </c>
      <c r="E1788">
        <v>13662</v>
      </c>
      <c r="F1788">
        <v>0</v>
      </c>
      <c r="G1788" t="s">
        <v>106</v>
      </c>
      <c r="H1788" t="s">
        <v>106</v>
      </c>
      <c r="I1788" t="s">
        <v>106</v>
      </c>
      <c r="J1788" t="s">
        <v>107</v>
      </c>
      <c r="K1788" t="s">
        <v>108</v>
      </c>
      <c r="L1788" t="s">
        <v>109</v>
      </c>
      <c r="M1788" t="s">
        <v>110</v>
      </c>
      <c r="N1788" t="s">
        <v>4503</v>
      </c>
      <c r="O1788" t="s">
        <v>3203</v>
      </c>
      <c r="P1788">
        <v>8177</v>
      </c>
      <c r="Q1788">
        <v>240</v>
      </c>
      <c r="R1788">
        <v>40</v>
      </c>
      <c r="S1788">
        <v>200</v>
      </c>
      <c r="T1788">
        <v>0</v>
      </c>
      <c r="U1788">
        <v>500</v>
      </c>
      <c r="V1788">
        <v>500</v>
      </c>
      <c r="W1788">
        <v>200</v>
      </c>
      <c r="X1788">
        <v>0</v>
      </c>
      <c r="Y1788">
        <v>0</v>
      </c>
      <c r="Z1788">
        <v>0</v>
      </c>
      <c r="AD1788" s="1">
        <v>41723.333333333336</v>
      </c>
      <c r="AE1788" s="1">
        <v>41751.708333333336</v>
      </c>
      <c r="AG1788" s="1">
        <v>41688.333333333336</v>
      </c>
      <c r="AH1788" s="1">
        <v>41716.708333333336</v>
      </c>
      <c r="AI1788" s="1">
        <v>41688.333333333336</v>
      </c>
      <c r="AJ1788" s="1">
        <v>41716.708333333336</v>
      </c>
      <c r="AK1788" s="1">
        <v>41688.333333333336</v>
      </c>
      <c r="AL1788" s="1">
        <v>41716.708333333336</v>
      </c>
      <c r="AM1788" s="1">
        <v>41723.333333333336</v>
      </c>
      <c r="AN1788" s="1">
        <v>41751.708333333336</v>
      </c>
      <c r="AP1788" t="s">
        <v>113</v>
      </c>
      <c r="AU1788" t="s">
        <v>4504</v>
      </c>
      <c r="AY1788" t="s">
        <v>106</v>
      </c>
      <c r="AZ1788">
        <v>0</v>
      </c>
      <c r="BA1788">
        <v>0</v>
      </c>
      <c r="BD1788" s="3">
        <v>41321.661111111112</v>
      </c>
      <c r="BE1788" s="3">
        <v>41321.663888888892</v>
      </c>
      <c r="BF1788" t="s">
        <v>115</v>
      </c>
      <c r="BG1788" t="s">
        <v>115</v>
      </c>
      <c r="BH1788">
        <v>8149</v>
      </c>
      <c r="BM1788">
        <v>43540</v>
      </c>
      <c r="BR1788" t="s">
        <v>1299</v>
      </c>
      <c r="BS1788" t="s">
        <v>1300</v>
      </c>
      <c r="BU1788">
        <v>1</v>
      </c>
      <c r="BV1788" t="s">
        <v>118</v>
      </c>
      <c r="BX1788" t="s">
        <v>119</v>
      </c>
      <c r="BY1788" t="s">
        <v>119</v>
      </c>
      <c r="BZ1788" t="s">
        <v>119</v>
      </c>
      <c r="CA1788">
        <v>1</v>
      </c>
      <c r="CC1788" t="s">
        <v>120</v>
      </c>
      <c r="CH1788">
        <v>540</v>
      </c>
      <c r="CI1788">
        <v>34950</v>
      </c>
      <c r="CJ1788" t="s">
        <v>106</v>
      </c>
      <c r="CK1788" t="s">
        <v>106</v>
      </c>
      <c r="CL1788">
        <v>10</v>
      </c>
      <c r="CM1788" t="s">
        <v>3187</v>
      </c>
      <c r="CO1788">
        <v>124580</v>
      </c>
      <c r="CQ1788">
        <v>0</v>
      </c>
      <c r="CR1788">
        <v>0</v>
      </c>
      <c r="CS1788">
        <v>0</v>
      </c>
      <c r="CY1788" t="s">
        <v>123</v>
      </c>
      <c r="CZ1788" t="s">
        <v>124</v>
      </c>
      <c r="DD1788" t="str" cm="1">
        <f t="array" ref="DD1788:DE1788">TEXT(_xlfn.SEQUENCE(1, DATEDIF(AG1788, AH1788, "m") + 1, AG1788, 30), "YYYY-APMM")</f>
        <v>2014-AP02</v>
      </c>
      <c r="DE1788" t="str">
        <v>2014-AP03</v>
      </c>
      <c r="DN1788">
        <f t="shared" si="54"/>
        <v>250</v>
      </c>
      <c r="DO1788" t="str">
        <f t="shared" si="55"/>
        <v>LABOR - CIVIL</v>
      </c>
    </row>
    <row r="1789" spans="1:119" x14ac:dyDescent="0.35">
      <c r="A1789" t="s">
        <v>105</v>
      </c>
      <c r="B1789">
        <v>501074</v>
      </c>
      <c r="C1789">
        <v>6359</v>
      </c>
      <c r="D1789">
        <v>124582</v>
      </c>
      <c r="E1789">
        <v>13662</v>
      </c>
      <c r="F1789">
        <v>0</v>
      </c>
      <c r="G1789" t="s">
        <v>106</v>
      </c>
      <c r="H1789" t="s">
        <v>106</v>
      </c>
      <c r="I1789" t="s">
        <v>106</v>
      </c>
      <c r="J1789" t="s">
        <v>107</v>
      </c>
      <c r="K1789" t="s">
        <v>108</v>
      </c>
      <c r="L1789" t="s">
        <v>109</v>
      </c>
      <c r="M1789" t="s">
        <v>110</v>
      </c>
      <c r="N1789" t="s">
        <v>4505</v>
      </c>
      <c r="O1789" t="s">
        <v>3209</v>
      </c>
      <c r="P1789">
        <v>8177</v>
      </c>
      <c r="Q1789">
        <v>408</v>
      </c>
      <c r="R1789">
        <v>0</v>
      </c>
      <c r="S1789">
        <v>160</v>
      </c>
      <c r="T1789">
        <v>0</v>
      </c>
      <c r="U1789">
        <v>128</v>
      </c>
      <c r="V1789">
        <v>128</v>
      </c>
      <c r="W1789">
        <v>160</v>
      </c>
      <c r="X1789">
        <v>80</v>
      </c>
      <c r="Y1789">
        <v>0</v>
      </c>
      <c r="Z1789">
        <v>80</v>
      </c>
      <c r="AD1789" s="1">
        <v>41693.333333333336</v>
      </c>
      <c r="AE1789" s="1">
        <v>41715.708333333336</v>
      </c>
      <c r="AG1789" s="1">
        <v>41632.333333333336</v>
      </c>
      <c r="AH1789" s="1">
        <v>41654.708333333336</v>
      </c>
      <c r="AI1789" s="1">
        <v>41632.333333333336</v>
      </c>
      <c r="AJ1789" s="1">
        <v>41654.708333333336</v>
      </c>
      <c r="AK1789" s="1">
        <v>41632.333333333336</v>
      </c>
      <c r="AL1789" s="1">
        <v>41654.708333333336</v>
      </c>
      <c r="AM1789" s="1">
        <v>41693.333333333336</v>
      </c>
      <c r="AN1789" s="1">
        <v>41715.708333333336</v>
      </c>
      <c r="AP1789" t="s">
        <v>113</v>
      </c>
      <c r="AU1789" t="s">
        <v>4506</v>
      </c>
      <c r="AY1789" t="s">
        <v>106</v>
      </c>
      <c r="AZ1789">
        <v>0</v>
      </c>
      <c r="BA1789">
        <v>0</v>
      </c>
      <c r="BD1789" s="3">
        <v>41321.661111111112</v>
      </c>
      <c r="BE1789" s="3">
        <v>41321.663888888892</v>
      </c>
      <c r="BF1789" t="s">
        <v>115</v>
      </c>
      <c r="BG1789" t="s">
        <v>115</v>
      </c>
      <c r="BH1789">
        <v>8149</v>
      </c>
      <c r="BM1789">
        <v>43540</v>
      </c>
      <c r="BR1789" t="s">
        <v>1299</v>
      </c>
      <c r="BS1789" t="s">
        <v>1300</v>
      </c>
      <c r="BU1789">
        <v>1</v>
      </c>
      <c r="BV1789" t="s">
        <v>118</v>
      </c>
      <c r="BX1789" t="s">
        <v>119</v>
      </c>
      <c r="BY1789" t="s">
        <v>119</v>
      </c>
      <c r="BZ1789" t="s">
        <v>119</v>
      </c>
      <c r="CA1789">
        <v>1</v>
      </c>
      <c r="CC1789" t="s">
        <v>120</v>
      </c>
      <c r="CH1789">
        <v>540</v>
      </c>
      <c r="CI1789">
        <v>34960</v>
      </c>
      <c r="CJ1789" t="s">
        <v>106</v>
      </c>
      <c r="CK1789" t="s">
        <v>106</v>
      </c>
      <c r="CL1789">
        <v>15</v>
      </c>
      <c r="CM1789" t="s">
        <v>3211</v>
      </c>
      <c r="CO1789">
        <v>124580</v>
      </c>
      <c r="CQ1789">
        <v>0</v>
      </c>
      <c r="CR1789">
        <v>0</v>
      </c>
      <c r="CS1789">
        <v>0</v>
      </c>
      <c r="CY1789" t="s">
        <v>123</v>
      </c>
      <c r="CZ1789" t="s">
        <v>124</v>
      </c>
      <c r="DD1789" t="str" cm="1">
        <f t="array" ref="DD1789">TEXT(_xlfn.SEQUENCE(1, DATEDIF(AG1789, AH1789, "m") + 1, AG1789, 30), "YYYY-APMM")</f>
        <v>2013-AP12</v>
      </c>
      <c r="DN1789">
        <f t="shared" si="54"/>
        <v>128</v>
      </c>
      <c r="DO1789" t="str">
        <f t="shared" si="55"/>
        <v>LABOR - CIVIL</v>
      </c>
    </row>
    <row r="1790" spans="1:119" x14ac:dyDescent="0.35">
      <c r="A1790" t="s">
        <v>105</v>
      </c>
      <c r="B1790">
        <v>501075</v>
      </c>
      <c r="C1790">
        <v>6359</v>
      </c>
      <c r="D1790">
        <v>124582</v>
      </c>
      <c r="E1790">
        <v>13662</v>
      </c>
      <c r="F1790">
        <v>0</v>
      </c>
      <c r="G1790" t="s">
        <v>106</v>
      </c>
      <c r="H1790" t="s">
        <v>106</v>
      </c>
      <c r="I1790" t="s">
        <v>106</v>
      </c>
      <c r="J1790" t="s">
        <v>107</v>
      </c>
      <c r="K1790" t="s">
        <v>108</v>
      </c>
      <c r="L1790" t="s">
        <v>109</v>
      </c>
      <c r="M1790" t="s">
        <v>110</v>
      </c>
      <c r="N1790" t="s">
        <v>4507</v>
      </c>
      <c r="O1790" t="s">
        <v>3213</v>
      </c>
      <c r="P1790">
        <v>8165</v>
      </c>
      <c r="Q1790">
        <v>568</v>
      </c>
      <c r="R1790">
        <v>0</v>
      </c>
      <c r="S1790">
        <v>200</v>
      </c>
      <c r="T1790">
        <v>0</v>
      </c>
      <c r="U1790">
        <v>1624</v>
      </c>
      <c r="V1790">
        <v>1624</v>
      </c>
      <c r="W1790">
        <v>200</v>
      </c>
      <c r="X1790">
        <v>0</v>
      </c>
      <c r="Y1790">
        <v>0</v>
      </c>
      <c r="Z1790">
        <v>0</v>
      </c>
      <c r="AD1790" s="1">
        <v>41722.333333333336</v>
      </c>
      <c r="AE1790" s="1">
        <v>41750.708333333336</v>
      </c>
      <c r="AG1790" s="1">
        <v>41638.333333333336</v>
      </c>
      <c r="AH1790" s="1">
        <v>41666.708333333336</v>
      </c>
      <c r="AI1790" s="1">
        <v>41638.333333333336</v>
      </c>
      <c r="AJ1790" s="1">
        <v>41666.708333333336</v>
      </c>
      <c r="AK1790" s="1">
        <v>41638.333333333336</v>
      </c>
      <c r="AL1790" s="1">
        <v>41666.708333333336</v>
      </c>
      <c r="AM1790" s="1">
        <v>41722.333333333336</v>
      </c>
      <c r="AN1790" s="1">
        <v>41750.708333333336</v>
      </c>
      <c r="AP1790" t="s">
        <v>113</v>
      </c>
      <c r="AU1790" t="s">
        <v>4508</v>
      </c>
      <c r="AY1790" t="s">
        <v>106</v>
      </c>
      <c r="AZ1790">
        <v>0</v>
      </c>
      <c r="BA1790">
        <v>0</v>
      </c>
      <c r="BD1790" s="3">
        <v>41321.661111111112</v>
      </c>
      <c r="BE1790" s="3">
        <v>41321.663888888892</v>
      </c>
      <c r="BF1790" t="s">
        <v>115</v>
      </c>
      <c r="BG1790" t="s">
        <v>115</v>
      </c>
      <c r="BH1790">
        <v>8149</v>
      </c>
      <c r="BM1790">
        <v>43420</v>
      </c>
      <c r="BR1790" t="s">
        <v>3122</v>
      </c>
      <c r="BS1790" t="s">
        <v>3123</v>
      </c>
      <c r="BU1790">
        <v>1</v>
      </c>
      <c r="BV1790" t="s">
        <v>118</v>
      </c>
      <c r="BX1790" t="s">
        <v>119</v>
      </c>
      <c r="BY1790" t="s">
        <v>119</v>
      </c>
      <c r="BZ1790" t="s">
        <v>119</v>
      </c>
      <c r="CA1790">
        <v>1</v>
      </c>
      <c r="CC1790" t="s">
        <v>120</v>
      </c>
      <c r="CH1790">
        <v>540</v>
      </c>
      <c r="CI1790">
        <v>34960</v>
      </c>
      <c r="CJ1790" t="s">
        <v>106</v>
      </c>
      <c r="CK1790" t="s">
        <v>106</v>
      </c>
      <c r="CL1790">
        <v>15</v>
      </c>
      <c r="CM1790" t="s">
        <v>3211</v>
      </c>
      <c r="CO1790">
        <v>124580</v>
      </c>
      <c r="CQ1790">
        <v>0</v>
      </c>
      <c r="CR1790">
        <v>0</v>
      </c>
      <c r="CS1790">
        <v>0</v>
      </c>
      <c r="CY1790" t="s">
        <v>123</v>
      </c>
      <c r="CZ1790" t="s">
        <v>124</v>
      </c>
      <c r="DD1790" t="str" cm="1">
        <f t="array" ref="DD1790">TEXT(_xlfn.SEQUENCE(1, DATEDIF(AG1790, AH1790, "m") + 1, AG1790, 30), "YYYY-APMM")</f>
        <v>2013-AP12</v>
      </c>
      <c r="DN1790">
        <f t="shared" si="54"/>
        <v>1624</v>
      </c>
      <c r="DO1790" t="str">
        <f t="shared" si="55"/>
        <v>STEEL FIXERS SK</v>
      </c>
    </row>
    <row r="1791" spans="1:119" x14ac:dyDescent="0.35">
      <c r="A1791" t="s">
        <v>105</v>
      </c>
      <c r="B1791">
        <v>501076</v>
      </c>
      <c r="C1791">
        <v>6359</v>
      </c>
      <c r="D1791">
        <v>124582</v>
      </c>
      <c r="E1791">
        <v>13662</v>
      </c>
      <c r="F1791">
        <v>0</v>
      </c>
      <c r="G1791" t="s">
        <v>106</v>
      </c>
      <c r="H1791" t="s">
        <v>106</v>
      </c>
      <c r="I1791" t="s">
        <v>106</v>
      </c>
      <c r="J1791" t="s">
        <v>107</v>
      </c>
      <c r="K1791" t="s">
        <v>108</v>
      </c>
      <c r="L1791" t="s">
        <v>109</v>
      </c>
      <c r="M1791" t="s">
        <v>110</v>
      </c>
      <c r="N1791" t="s">
        <v>4509</v>
      </c>
      <c r="O1791" t="s">
        <v>3216</v>
      </c>
      <c r="P1791">
        <v>8168</v>
      </c>
      <c r="Q1791">
        <v>568</v>
      </c>
      <c r="R1791">
        <v>0</v>
      </c>
      <c r="S1791">
        <v>200</v>
      </c>
      <c r="T1791">
        <v>0</v>
      </c>
      <c r="U1791">
        <v>888</v>
      </c>
      <c r="V1791">
        <v>888</v>
      </c>
      <c r="W1791">
        <v>200</v>
      </c>
      <c r="X1791">
        <v>0</v>
      </c>
      <c r="Y1791">
        <v>0</v>
      </c>
      <c r="Z1791">
        <v>0</v>
      </c>
      <c r="AD1791" s="1">
        <v>41731.333333333336</v>
      </c>
      <c r="AE1791" s="1">
        <v>41759.708333333336</v>
      </c>
      <c r="AG1791" s="1">
        <v>41647.333333333336</v>
      </c>
      <c r="AH1791" s="1">
        <v>41675.708333333336</v>
      </c>
      <c r="AI1791" s="1">
        <v>41647.333333333336</v>
      </c>
      <c r="AJ1791" s="1">
        <v>41675.708333333336</v>
      </c>
      <c r="AK1791" s="1">
        <v>41647.333333333336</v>
      </c>
      <c r="AL1791" s="1">
        <v>41675.708333333336</v>
      </c>
      <c r="AM1791" s="1">
        <v>41731.333333333336</v>
      </c>
      <c r="AN1791" s="1">
        <v>41759.708333333336</v>
      </c>
      <c r="AP1791" t="s">
        <v>113</v>
      </c>
      <c r="AU1791" t="s">
        <v>4510</v>
      </c>
      <c r="AY1791" t="s">
        <v>106</v>
      </c>
      <c r="AZ1791">
        <v>0</v>
      </c>
      <c r="BA1791">
        <v>0</v>
      </c>
      <c r="BD1791" s="3">
        <v>41321.661111111112</v>
      </c>
      <c r="BE1791" s="3">
        <v>41321.663888888892</v>
      </c>
      <c r="BF1791" t="s">
        <v>115</v>
      </c>
      <c r="BG1791" t="s">
        <v>115</v>
      </c>
      <c r="BH1791">
        <v>8149</v>
      </c>
      <c r="BM1791">
        <v>43450</v>
      </c>
      <c r="BR1791" t="s">
        <v>1309</v>
      </c>
      <c r="BS1791" t="s">
        <v>1310</v>
      </c>
      <c r="BU1791">
        <v>1</v>
      </c>
      <c r="BV1791" t="s">
        <v>118</v>
      </c>
      <c r="BX1791" t="s">
        <v>119</v>
      </c>
      <c r="BY1791" t="s">
        <v>119</v>
      </c>
      <c r="BZ1791" t="s">
        <v>119</v>
      </c>
      <c r="CA1791">
        <v>1</v>
      </c>
      <c r="CC1791" t="s">
        <v>120</v>
      </c>
      <c r="CH1791">
        <v>540</v>
      </c>
      <c r="CI1791">
        <v>34960</v>
      </c>
      <c r="CJ1791" t="s">
        <v>106</v>
      </c>
      <c r="CK1791" t="s">
        <v>106</v>
      </c>
      <c r="CL1791">
        <v>15</v>
      </c>
      <c r="CM1791" t="s">
        <v>3211</v>
      </c>
      <c r="CO1791">
        <v>124580</v>
      </c>
      <c r="CQ1791">
        <v>0</v>
      </c>
      <c r="CR1791">
        <v>0</v>
      </c>
      <c r="CS1791">
        <v>0</v>
      </c>
      <c r="CY1791" t="s">
        <v>123</v>
      </c>
      <c r="CZ1791" t="s">
        <v>124</v>
      </c>
      <c r="DD1791" t="str" cm="1">
        <f t="array" ref="DD1791">TEXT(_xlfn.SEQUENCE(1, DATEDIF(AG1791, AH1791, "m") + 1, AG1791, 30), "YYYY-APMM")</f>
        <v>2014-AP01</v>
      </c>
      <c r="DN1791">
        <f t="shared" si="54"/>
        <v>888</v>
      </c>
      <c r="DO1791" t="str">
        <f t="shared" si="55"/>
        <v>BLOCK MASON SK</v>
      </c>
    </row>
    <row r="1792" spans="1:119" x14ac:dyDescent="0.35">
      <c r="A1792" t="s">
        <v>105</v>
      </c>
      <c r="B1792">
        <v>501077</v>
      </c>
      <c r="C1792">
        <v>6359</v>
      </c>
      <c r="D1792">
        <v>124582</v>
      </c>
      <c r="E1792">
        <v>13662</v>
      </c>
      <c r="F1792">
        <v>0</v>
      </c>
      <c r="G1792" t="s">
        <v>106</v>
      </c>
      <c r="H1792" t="s">
        <v>106</v>
      </c>
      <c r="I1792" t="s">
        <v>106</v>
      </c>
      <c r="J1792" t="s">
        <v>107</v>
      </c>
      <c r="K1792" t="s">
        <v>108</v>
      </c>
      <c r="L1792" t="s">
        <v>109</v>
      </c>
      <c r="M1792" t="s">
        <v>110</v>
      </c>
      <c r="N1792" t="s">
        <v>4511</v>
      </c>
      <c r="O1792" t="s">
        <v>3219</v>
      </c>
      <c r="P1792">
        <v>8178</v>
      </c>
      <c r="Q1792">
        <v>568</v>
      </c>
      <c r="R1792">
        <v>0</v>
      </c>
      <c r="S1792">
        <v>200</v>
      </c>
      <c r="T1792">
        <v>0</v>
      </c>
      <c r="U1792">
        <v>408</v>
      </c>
      <c r="V1792">
        <v>408</v>
      </c>
      <c r="W1792">
        <v>200</v>
      </c>
      <c r="X1792">
        <v>0</v>
      </c>
      <c r="Y1792">
        <v>0</v>
      </c>
      <c r="Z1792">
        <v>0</v>
      </c>
      <c r="AD1792" s="1">
        <v>41743.333333333336</v>
      </c>
      <c r="AE1792" s="1">
        <v>41771.708333333336</v>
      </c>
      <c r="AG1792" s="1">
        <v>41659.333333333336</v>
      </c>
      <c r="AH1792" s="1">
        <v>41688.708333333336</v>
      </c>
      <c r="AI1792" s="1">
        <v>41659.333333333336</v>
      </c>
      <c r="AJ1792" s="1">
        <v>41688.708333333336</v>
      </c>
      <c r="AK1792" s="1">
        <v>41659.333333333336</v>
      </c>
      <c r="AL1792" s="1">
        <v>41688.708333333336</v>
      </c>
      <c r="AM1792" s="1">
        <v>41743.333333333336</v>
      </c>
      <c r="AN1792" s="1">
        <v>41771.708333333336</v>
      </c>
      <c r="AP1792" t="s">
        <v>113</v>
      </c>
      <c r="AU1792" t="s">
        <v>4512</v>
      </c>
      <c r="AY1792" t="s">
        <v>106</v>
      </c>
      <c r="AZ1792">
        <v>0</v>
      </c>
      <c r="BA1792">
        <v>0</v>
      </c>
      <c r="BD1792" s="3">
        <v>41321.661111111112</v>
      </c>
      <c r="BE1792" s="3">
        <v>41321.663888888892</v>
      </c>
      <c r="BF1792" t="s">
        <v>115</v>
      </c>
      <c r="BG1792" t="s">
        <v>115</v>
      </c>
      <c r="BH1792">
        <v>8149</v>
      </c>
      <c r="BM1792">
        <v>43550</v>
      </c>
      <c r="BR1792" t="s">
        <v>116</v>
      </c>
      <c r="BS1792" t="s">
        <v>117</v>
      </c>
      <c r="BU1792">
        <v>1</v>
      </c>
      <c r="BV1792" t="s">
        <v>118</v>
      </c>
      <c r="BX1792" t="s">
        <v>119</v>
      </c>
      <c r="BY1792" t="s">
        <v>119</v>
      </c>
      <c r="BZ1792" t="s">
        <v>119</v>
      </c>
      <c r="CA1792">
        <v>1</v>
      </c>
      <c r="CC1792" t="s">
        <v>120</v>
      </c>
      <c r="CH1792">
        <v>540</v>
      </c>
      <c r="CI1792">
        <v>34960</v>
      </c>
      <c r="CJ1792" t="s">
        <v>106</v>
      </c>
      <c r="CK1792" t="s">
        <v>106</v>
      </c>
      <c r="CL1792">
        <v>15</v>
      </c>
      <c r="CM1792" t="s">
        <v>3211</v>
      </c>
      <c r="CO1792">
        <v>124580</v>
      </c>
      <c r="CQ1792">
        <v>0</v>
      </c>
      <c r="CR1792">
        <v>0</v>
      </c>
      <c r="CS1792">
        <v>0</v>
      </c>
      <c r="CY1792" t="s">
        <v>123</v>
      </c>
      <c r="CZ1792" t="s">
        <v>124</v>
      </c>
      <c r="DD1792" t="str" cm="1">
        <f t="array" ref="DD1792">TEXT(_xlfn.SEQUENCE(1, DATEDIF(AG1792, AH1792, "m") + 1, AG1792, 30), "YYYY-APMM")</f>
        <v>2014-AP01</v>
      </c>
      <c r="DN1792">
        <f t="shared" si="54"/>
        <v>408</v>
      </c>
      <c r="DO1792" t="str">
        <f t="shared" si="55"/>
        <v>LABOR- SUBCONTRACTOR</v>
      </c>
    </row>
    <row r="1793" spans="1:119" x14ac:dyDescent="0.35">
      <c r="A1793" t="s">
        <v>105</v>
      </c>
      <c r="B1793">
        <v>501078</v>
      </c>
      <c r="C1793">
        <v>6359</v>
      </c>
      <c r="D1793">
        <v>124582</v>
      </c>
      <c r="E1793">
        <v>13662</v>
      </c>
      <c r="F1793">
        <v>0</v>
      </c>
      <c r="G1793" t="s">
        <v>106</v>
      </c>
      <c r="H1793" t="s">
        <v>106</v>
      </c>
      <c r="I1793" t="s">
        <v>106</v>
      </c>
      <c r="J1793" t="s">
        <v>107</v>
      </c>
      <c r="K1793" t="s">
        <v>108</v>
      </c>
      <c r="L1793" t="s">
        <v>109</v>
      </c>
      <c r="M1793" t="s">
        <v>110</v>
      </c>
      <c r="N1793" t="s">
        <v>4513</v>
      </c>
      <c r="O1793" t="s">
        <v>3222</v>
      </c>
      <c r="P1793">
        <v>8178</v>
      </c>
      <c r="Q1793">
        <v>568</v>
      </c>
      <c r="R1793">
        <v>0</v>
      </c>
      <c r="S1793">
        <v>160</v>
      </c>
      <c r="T1793">
        <v>0</v>
      </c>
      <c r="U1793">
        <v>112</v>
      </c>
      <c r="V1793">
        <v>112</v>
      </c>
      <c r="W1793">
        <v>160</v>
      </c>
      <c r="X1793">
        <v>0</v>
      </c>
      <c r="Y1793">
        <v>0</v>
      </c>
      <c r="Z1793">
        <v>0</v>
      </c>
      <c r="AD1793" s="1">
        <v>41760.333333333336</v>
      </c>
      <c r="AE1793" s="1">
        <v>41783.708333333336</v>
      </c>
      <c r="AG1793" s="1">
        <v>41676.333333333336</v>
      </c>
      <c r="AH1793" s="1">
        <v>41700.708333333336</v>
      </c>
      <c r="AI1793" s="1">
        <v>41676.333333333336</v>
      </c>
      <c r="AJ1793" s="1">
        <v>41700.708333333336</v>
      </c>
      <c r="AK1793" s="1">
        <v>41676.333333333336</v>
      </c>
      <c r="AL1793" s="1">
        <v>41700.708333333336</v>
      </c>
      <c r="AM1793" s="1">
        <v>41760.333333333336</v>
      </c>
      <c r="AN1793" s="1">
        <v>41783.708333333336</v>
      </c>
      <c r="AP1793" t="s">
        <v>113</v>
      </c>
      <c r="AU1793" t="s">
        <v>4514</v>
      </c>
      <c r="AY1793" t="s">
        <v>106</v>
      </c>
      <c r="AZ1793">
        <v>0</v>
      </c>
      <c r="BA1793">
        <v>0</v>
      </c>
      <c r="BD1793" s="3">
        <v>41321.661111111112</v>
      </c>
      <c r="BE1793" s="3">
        <v>41321.663888888892</v>
      </c>
      <c r="BF1793" t="s">
        <v>115</v>
      </c>
      <c r="BG1793" t="s">
        <v>115</v>
      </c>
      <c r="BH1793">
        <v>8149</v>
      </c>
      <c r="BM1793">
        <v>43550</v>
      </c>
      <c r="BR1793" t="s">
        <v>116</v>
      </c>
      <c r="BS1793" t="s">
        <v>117</v>
      </c>
      <c r="BU1793">
        <v>1</v>
      </c>
      <c r="BV1793" t="s">
        <v>118</v>
      </c>
      <c r="BX1793" t="s">
        <v>119</v>
      </c>
      <c r="BY1793" t="s">
        <v>119</v>
      </c>
      <c r="BZ1793" t="s">
        <v>119</v>
      </c>
      <c r="CA1793">
        <v>1</v>
      </c>
      <c r="CC1793" t="s">
        <v>120</v>
      </c>
      <c r="CH1793">
        <v>540</v>
      </c>
      <c r="CI1793">
        <v>34960</v>
      </c>
      <c r="CJ1793" t="s">
        <v>106</v>
      </c>
      <c r="CK1793" t="s">
        <v>106</v>
      </c>
      <c r="CL1793">
        <v>15</v>
      </c>
      <c r="CM1793" t="s">
        <v>3211</v>
      </c>
      <c r="CO1793">
        <v>124580</v>
      </c>
      <c r="CQ1793">
        <v>0</v>
      </c>
      <c r="CR1793">
        <v>0</v>
      </c>
      <c r="CS1793">
        <v>0</v>
      </c>
      <c r="CY1793" t="s">
        <v>123</v>
      </c>
      <c r="CZ1793" t="s">
        <v>124</v>
      </c>
      <c r="DD1793" t="str" cm="1">
        <f t="array" ref="DD1793">TEXT(_xlfn.SEQUENCE(1, DATEDIF(AG1793, AH1793, "m") + 1, AG1793, 30), "YYYY-APMM")</f>
        <v>2014-AP02</v>
      </c>
      <c r="DN1793">
        <f t="shared" si="54"/>
        <v>112</v>
      </c>
      <c r="DO1793" t="str">
        <f t="shared" si="55"/>
        <v>LABOR- SUBCONTRACTOR</v>
      </c>
    </row>
    <row r="1794" spans="1:119" x14ac:dyDescent="0.35">
      <c r="A1794" t="s">
        <v>105</v>
      </c>
      <c r="B1794">
        <v>501079</v>
      </c>
      <c r="C1794">
        <v>6359</v>
      </c>
      <c r="D1794">
        <v>124582</v>
      </c>
      <c r="E1794">
        <v>13662</v>
      </c>
      <c r="F1794">
        <v>0</v>
      </c>
      <c r="G1794" t="s">
        <v>106</v>
      </c>
      <c r="H1794" t="s">
        <v>106</v>
      </c>
      <c r="I1794" t="s">
        <v>106</v>
      </c>
      <c r="J1794" t="s">
        <v>107</v>
      </c>
      <c r="K1794" t="s">
        <v>108</v>
      </c>
      <c r="L1794" t="s">
        <v>109</v>
      </c>
      <c r="M1794" t="s">
        <v>110</v>
      </c>
      <c r="N1794" t="s">
        <v>4515</v>
      </c>
      <c r="O1794" t="s">
        <v>3225</v>
      </c>
      <c r="P1794">
        <v>8178</v>
      </c>
      <c r="Q1794">
        <v>568</v>
      </c>
      <c r="R1794">
        <v>0</v>
      </c>
      <c r="S1794">
        <v>200</v>
      </c>
      <c r="T1794">
        <v>0</v>
      </c>
      <c r="U1794">
        <v>616</v>
      </c>
      <c r="V1794">
        <v>616</v>
      </c>
      <c r="W1794">
        <v>200</v>
      </c>
      <c r="X1794">
        <v>0</v>
      </c>
      <c r="Y1794">
        <v>0</v>
      </c>
      <c r="Z1794">
        <v>0</v>
      </c>
      <c r="AD1794" s="1">
        <v>41766.333333333336</v>
      </c>
      <c r="AE1794" s="1">
        <v>41794.708333333336</v>
      </c>
      <c r="AG1794" s="1">
        <v>41683.333333333336</v>
      </c>
      <c r="AH1794" s="1">
        <v>41711.708333333336</v>
      </c>
      <c r="AI1794" s="1">
        <v>41683.333333333336</v>
      </c>
      <c r="AJ1794" s="1">
        <v>41711.708333333336</v>
      </c>
      <c r="AK1794" s="1">
        <v>41683.333333333336</v>
      </c>
      <c r="AL1794" s="1">
        <v>41711.708333333336</v>
      </c>
      <c r="AM1794" s="1">
        <v>41766.333333333336</v>
      </c>
      <c r="AN1794" s="1">
        <v>41794.708333333336</v>
      </c>
      <c r="AP1794" t="s">
        <v>113</v>
      </c>
      <c r="AU1794" t="s">
        <v>4516</v>
      </c>
      <c r="AY1794" t="s">
        <v>106</v>
      </c>
      <c r="AZ1794">
        <v>0</v>
      </c>
      <c r="BA1794">
        <v>0</v>
      </c>
      <c r="BD1794" s="3">
        <v>41321.661111111112</v>
      </c>
      <c r="BE1794" s="3">
        <v>41321.663888888892</v>
      </c>
      <c r="BF1794" t="s">
        <v>115</v>
      </c>
      <c r="BG1794" t="s">
        <v>115</v>
      </c>
      <c r="BH1794">
        <v>8149</v>
      </c>
      <c r="BM1794">
        <v>43550</v>
      </c>
      <c r="BR1794" t="s">
        <v>116</v>
      </c>
      <c r="BS1794" t="s">
        <v>117</v>
      </c>
      <c r="BU1794">
        <v>1</v>
      </c>
      <c r="BV1794" t="s">
        <v>118</v>
      </c>
      <c r="BX1794" t="s">
        <v>119</v>
      </c>
      <c r="BY1794" t="s">
        <v>119</v>
      </c>
      <c r="BZ1794" t="s">
        <v>119</v>
      </c>
      <c r="CA1794">
        <v>1</v>
      </c>
      <c r="CC1794" t="s">
        <v>120</v>
      </c>
      <c r="CH1794">
        <v>540</v>
      </c>
      <c r="CI1794">
        <v>34960</v>
      </c>
      <c r="CJ1794" t="s">
        <v>106</v>
      </c>
      <c r="CK1794" t="s">
        <v>106</v>
      </c>
      <c r="CL1794">
        <v>15</v>
      </c>
      <c r="CM1794" t="s">
        <v>3211</v>
      </c>
      <c r="CO1794">
        <v>124580</v>
      </c>
      <c r="CQ1794">
        <v>0</v>
      </c>
      <c r="CR1794">
        <v>0</v>
      </c>
      <c r="CS1794">
        <v>0</v>
      </c>
      <c r="CY1794" t="s">
        <v>123</v>
      </c>
      <c r="CZ1794" t="s">
        <v>124</v>
      </c>
      <c r="DD1794" t="str" cm="1">
        <f t="array" ref="DD1794:DE1794">TEXT(_xlfn.SEQUENCE(1, DATEDIF(AG1794, AH1794, "m") + 1, AG1794, 30), "YYYY-APMM")</f>
        <v>2014-AP02</v>
      </c>
      <c r="DE1794" t="str">
        <v>2014-AP03</v>
      </c>
      <c r="DN1794">
        <f t="shared" si="54"/>
        <v>308</v>
      </c>
      <c r="DO1794" t="str">
        <f t="shared" si="55"/>
        <v>LABOR- SUBCONTRACTOR</v>
      </c>
    </row>
    <row r="1795" spans="1:119" x14ac:dyDescent="0.35">
      <c r="A1795" t="s">
        <v>105</v>
      </c>
      <c r="B1795">
        <v>501080</v>
      </c>
      <c r="C1795">
        <v>6359</v>
      </c>
      <c r="D1795">
        <v>124582</v>
      </c>
      <c r="E1795">
        <v>13662</v>
      </c>
      <c r="F1795">
        <v>0</v>
      </c>
      <c r="G1795" t="s">
        <v>106</v>
      </c>
      <c r="H1795" t="s">
        <v>106</v>
      </c>
      <c r="I1795" t="s">
        <v>106</v>
      </c>
      <c r="J1795" t="s">
        <v>107</v>
      </c>
      <c r="K1795" t="s">
        <v>108</v>
      </c>
      <c r="L1795" t="s">
        <v>109</v>
      </c>
      <c r="M1795" t="s">
        <v>110</v>
      </c>
      <c r="N1795" t="s">
        <v>4517</v>
      </c>
      <c r="O1795" t="s">
        <v>3228</v>
      </c>
      <c r="P1795">
        <v>8178</v>
      </c>
      <c r="Q1795">
        <v>568</v>
      </c>
      <c r="R1795">
        <v>0</v>
      </c>
      <c r="S1795">
        <v>200</v>
      </c>
      <c r="T1795">
        <v>0</v>
      </c>
      <c r="U1795">
        <v>382.4</v>
      </c>
      <c r="V1795">
        <v>382.4</v>
      </c>
      <c r="W1795">
        <v>200</v>
      </c>
      <c r="X1795">
        <v>0</v>
      </c>
      <c r="Y1795">
        <v>0</v>
      </c>
      <c r="Z1795">
        <v>0</v>
      </c>
      <c r="AD1795" s="1">
        <v>41778.333333333336</v>
      </c>
      <c r="AE1795" s="1">
        <v>41806.708333333336</v>
      </c>
      <c r="AG1795" s="1">
        <v>41695.333333333336</v>
      </c>
      <c r="AH1795" s="1">
        <v>41723.708333333336</v>
      </c>
      <c r="AI1795" s="1">
        <v>41695.333333333336</v>
      </c>
      <c r="AJ1795" s="1">
        <v>41723.708333333336</v>
      </c>
      <c r="AK1795" s="1">
        <v>41695.333333333336</v>
      </c>
      <c r="AL1795" s="1">
        <v>41723.708333333336</v>
      </c>
      <c r="AM1795" s="1">
        <v>41778.333333333336</v>
      </c>
      <c r="AN1795" s="1">
        <v>41806.708333333336</v>
      </c>
      <c r="AP1795" t="s">
        <v>113</v>
      </c>
      <c r="AU1795" t="s">
        <v>4518</v>
      </c>
      <c r="AY1795" t="s">
        <v>106</v>
      </c>
      <c r="AZ1795">
        <v>0</v>
      </c>
      <c r="BA1795">
        <v>0</v>
      </c>
      <c r="BD1795" s="3">
        <v>41321.661111111112</v>
      </c>
      <c r="BE1795" s="3">
        <v>41321.663888888892</v>
      </c>
      <c r="BF1795" t="s">
        <v>115</v>
      </c>
      <c r="BG1795" t="s">
        <v>115</v>
      </c>
      <c r="BH1795">
        <v>8149</v>
      </c>
      <c r="BM1795">
        <v>43550</v>
      </c>
      <c r="BR1795" t="s">
        <v>116</v>
      </c>
      <c r="BS1795" t="s">
        <v>117</v>
      </c>
      <c r="BU1795">
        <v>1</v>
      </c>
      <c r="BV1795" t="s">
        <v>118</v>
      </c>
      <c r="BX1795" t="s">
        <v>119</v>
      </c>
      <c r="BY1795" t="s">
        <v>119</v>
      </c>
      <c r="BZ1795" t="s">
        <v>119</v>
      </c>
      <c r="CA1795">
        <v>1</v>
      </c>
      <c r="CC1795" t="s">
        <v>120</v>
      </c>
      <c r="CH1795">
        <v>540</v>
      </c>
      <c r="CI1795">
        <v>34960</v>
      </c>
      <c r="CJ1795" t="s">
        <v>106</v>
      </c>
      <c r="CK1795" t="s">
        <v>106</v>
      </c>
      <c r="CL1795">
        <v>15</v>
      </c>
      <c r="CM1795" t="s">
        <v>3211</v>
      </c>
      <c r="CO1795">
        <v>124580</v>
      </c>
      <c r="CQ1795">
        <v>0</v>
      </c>
      <c r="CR1795">
        <v>0</v>
      </c>
      <c r="CS1795">
        <v>0</v>
      </c>
      <c r="CY1795" t="s">
        <v>123</v>
      </c>
      <c r="CZ1795" t="s">
        <v>124</v>
      </c>
      <c r="DD1795" t="str" cm="1">
        <f t="array" ref="DD1795:DE1795">TEXT(_xlfn.SEQUENCE(1, DATEDIF(AG1795, AH1795, "m") + 1, AG1795, 30), "YYYY-APMM")</f>
        <v>2014-AP02</v>
      </c>
      <c r="DE1795" t="str">
        <v>2014-AP03</v>
      </c>
      <c r="DN1795">
        <f t="shared" ref="DN1795:DN1858" si="56">V1795/COUNTIF(DD1795:DF1795, "&lt;&gt;")</f>
        <v>191.2</v>
      </c>
      <c r="DO1795" t="str">
        <f t="shared" ref="DO1795:DO1858" si="57">BR1795</f>
        <v>LABOR- SUBCONTRACTOR</v>
      </c>
    </row>
    <row r="1796" spans="1:119" x14ac:dyDescent="0.35">
      <c r="A1796" t="s">
        <v>105</v>
      </c>
      <c r="B1796">
        <v>501081</v>
      </c>
      <c r="C1796">
        <v>6359</v>
      </c>
      <c r="D1796">
        <v>124583</v>
      </c>
      <c r="E1796">
        <v>13662</v>
      </c>
      <c r="F1796">
        <v>0</v>
      </c>
      <c r="G1796" t="s">
        <v>106</v>
      </c>
      <c r="H1796" t="s">
        <v>106</v>
      </c>
      <c r="I1796" t="s">
        <v>106</v>
      </c>
      <c r="J1796" t="s">
        <v>107</v>
      </c>
      <c r="K1796" t="s">
        <v>108</v>
      </c>
      <c r="L1796" t="s">
        <v>109</v>
      </c>
      <c r="M1796" t="s">
        <v>110</v>
      </c>
      <c r="N1796" t="s">
        <v>4519</v>
      </c>
      <c r="O1796" t="s">
        <v>3231</v>
      </c>
      <c r="P1796">
        <v>8173</v>
      </c>
      <c r="Q1796">
        <v>552</v>
      </c>
      <c r="R1796">
        <v>0</v>
      </c>
      <c r="S1796">
        <v>160</v>
      </c>
      <c r="T1796">
        <v>0</v>
      </c>
      <c r="U1796">
        <v>712</v>
      </c>
      <c r="V1796">
        <v>712</v>
      </c>
      <c r="W1796">
        <v>160</v>
      </c>
      <c r="X1796">
        <v>0</v>
      </c>
      <c r="Y1796">
        <v>0</v>
      </c>
      <c r="Z1796">
        <v>0</v>
      </c>
      <c r="AD1796" s="1">
        <v>41728.333333333336</v>
      </c>
      <c r="AE1796" s="1">
        <v>41750.708333333336</v>
      </c>
      <c r="AG1796" s="1">
        <v>41646.333333333336</v>
      </c>
      <c r="AH1796" s="1">
        <v>41668.708333333336</v>
      </c>
      <c r="AI1796" s="1">
        <v>41646.333333333336</v>
      </c>
      <c r="AJ1796" s="1">
        <v>41668.708333333336</v>
      </c>
      <c r="AK1796" s="1">
        <v>41646.333333333336</v>
      </c>
      <c r="AL1796" s="1">
        <v>41668.708333333336</v>
      </c>
      <c r="AM1796" s="1">
        <v>41728.333333333336</v>
      </c>
      <c r="AN1796" s="1">
        <v>41750.708333333336</v>
      </c>
      <c r="AP1796" t="s">
        <v>113</v>
      </c>
      <c r="AU1796" t="s">
        <v>4520</v>
      </c>
      <c r="AY1796" t="s">
        <v>106</v>
      </c>
      <c r="AZ1796">
        <v>0</v>
      </c>
      <c r="BA1796">
        <v>0</v>
      </c>
      <c r="BD1796" s="3">
        <v>41321.661111111112</v>
      </c>
      <c r="BE1796" s="3">
        <v>41321.663888888892</v>
      </c>
      <c r="BF1796" t="s">
        <v>115</v>
      </c>
      <c r="BG1796" t="s">
        <v>115</v>
      </c>
      <c r="BH1796">
        <v>8149</v>
      </c>
      <c r="BM1796">
        <v>43500</v>
      </c>
      <c r="BR1796" t="s">
        <v>3233</v>
      </c>
      <c r="BS1796" t="s">
        <v>3234</v>
      </c>
      <c r="BU1796">
        <v>1</v>
      </c>
      <c r="BV1796" t="s">
        <v>118</v>
      </c>
      <c r="BX1796" t="s">
        <v>119</v>
      </c>
      <c r="BY1796" t="s">
        <v>119</v>
      </c>
      <c r="BZ1796" t="s">
        <v>119</v>
      </c>
      <c r="CA1796">
        <v>1</v>
      </c>
      <c r="CC1796" t="s">
        <v>120</v>
      </c>
      <c r="CH1796">
        <v>540</v>
      </c>
      <c r="CI1796">
        <v>34970</v>
      </c>
      <c r="CJ1796" t="s">
        <v>106</v>
      </c>
      <c r="CK1796" t="s">
        <v>106</v>
      </c>
      <c r="CL1796">
        <v>20</v>
      </c>
      <c r="CM1796" t="s">
        <v>3235</v>
      </c>
      <c r="CO1796">
        <v>124580</v>
      </c>
      <c r="CQ1796">
        <v>0</v>
      </c>
      <c r="CR1796">
        <v>0</v>
      </c>
      <c r="CS1796">
        <v>0</v>
      </c>
      <c r="CY1796" t="s">
        <v>123</v>
      </c>
      <c r="CZ1796" t="s">
        <v>124</v>
      </c>
      <c r="DD1796" t="str" cm="1">
        <f t="array" ref="DD1796">TEXT(_xlfn.SEQUENCE(1, DATEDIF(AG1796, AH1796, "m") + 1, AG1796, 30), "YYYY-APMM")</f>
        <v>2014-AP01</v>
      </c>
      <c r="DN1796">
        <f t="shared" si="56"/>
        <v>712</v>
      </c>
      <c r="DO1796" t="str">
        <f t="shared" si="57"/>
        <v>KERBSTONE MASON SK</v>
      </c>
    </row>
    <row r="1797" spans="1:119" x14ac:dyDescent="0.35">
      <c r="A1797" t="s">
        <v>105</v>
      </c>
      <c r="B1797">
        <v>501082</v>
      </c>
      <c r="C1797">
        <v>6359</v>
      </c>
      <c r="D1797">
        <v>124583</v>
      </c>
      <c r="E1797">
        <v>13662</v>
      </c>
      <c r="F1797">
        <v>0</v>
      </c>
      <c r="G1797" t="s">
        <v>106</v>
      </c>
      <c r="H1797" t="s">
        <v>106</v>
      </c>
      <c r="I1797" t="s">
        <v>106</v>
      </c>
      <c r="J1797" t="s">
        <v>107</v>
      </c>
      <c r="K1797" t="s">
        <v>108</v>
      </c>
      <c r="L1797" t="s">
        <v>109</v>
      </c>
      <c r="M1797" t="s">
        <v>110</v>
      </c>
      <c r="N1797" t="s">
        <v>4521</v>
      </c>
      <c r="O1797" t="s">
        <v>3237</v>
      </c>
      <c r="P1797">
        <v>8170</v>
      </c>
      <c r="Q1797">
        <v>552</v>
      </c>
      <c r="R1797">
        <v>0</v>
      </c>
      <c r="S1797">
        <v>160</v>
      </c>
      <c r="T1797">
        <v>0</v>
      </c>
      <c r="U1797">
        <v>456</v>
      </c>
      <c r="V1797">
        <v>456</v>
      </c>
      <c r="W1797">
        <v>160</v>
      </c>
      <c r="X1797">
        <v>0</v>
      </c>
      <c r="Y1797">
        <v>0</v>
      </c>
      <c r="Z1797">
        <v>0</v>
      </c>
      <c r="AD1797" s="1">
        <v>41739.333333333336</v>
      </c>
      <c r="AE1797" s="1">
        <v>41762.708333333336</v>
      </c>
      <c r="AG1797" s="1">
        <v>41658.333333333336</v>
      </c>
      <c r="AH1797" s="1">
        <v>41680.708333333336</v>
      </c>
      <c r="AI1797" s="1">
        <v>41658.333333333336</v>
      </c>
      <c r="AJ1797" s="1">
        <v>41680.708333333336</v>
      </c>
      <c r="AK1797" s="1">
        <v>41658.333333333336</v>
      </c>
      <c r="AL1797" s="1">
        <v>41680.708333333336</v>
      </c>
      <c r="AM1797" s="1">
        <v>41739.333333333336</v>
      </c>
      <c r="AN1797" s="1">
        <v>41762.708333333336</v>
      </c>
      <c r="AP1797" t="s">
        <v>113</v>
      </c>
      <c r="AU1797" t="s">
        <v>4522</v>
      </c>
      <c r="AY1797" t="s">
        <v>106</v>
      </c>
      <c r="AZ1797">
        <v>0</v>
      </c>
      <c r="BA1797">
        <v>0</v>
      </c>
      <c r="BD1797" s="3">
        <v>41321.661111111112</v>
      </c>
      <c r="BE1797" s="3">
        <v>41321.663888888892</v>
      </c>
      <c r="BF1797" t="s">
        <v>115</v>
      </c>
      <c r="BG1797" t="s">
        <v>115</v>
      </c>
      <c r="BH1797">
        <v>8149</v>
      </c>
      <c r="BM1797">
        <v>43470</v>
      </c>
      <c r="BR1797" t="s">
        <v>2854</v>
      </c>
      <c r="BS1797" t="s">
        <v>2855</v>
      </c>
      <c r="BU1797">
        <v>1</v>
      </c>
      <c r="BV1797" t="s">
        <v>118</v>
      </c>
      <c r="BX1797" t="s">
        <v>119</v>
      </c>
      <c r="BY1797" t="s">
        <v>119</v>
      </c>
      <c r="BZ1797" t="s">
        <v>119</v>
      </c>
      <c r="CA1797">
        <v>1</v>
      </c>
      <c r="CC1797" t="s">
        <v>120</v>
      </c>
      <c r="CH1797">
        <v>540</v>
      </c>
      <c r="CI1797">
        <v>34970</v>
      </c>
      <c r="CJ1797" t="s">
        <v>106</v>
      </c>
      <c r="CK1797" t="s">
        <v>106</v>
      </c>
      <c r="CL1797">
        <v>20</v>
      </c>
      <c r="CM1797" t="s">
        <v>3235</v>
      </c>
      <c r="CO1797">
        <v>124580</v>
      </c>
      <c r="CQ1797">
        <v>0</v>
      </c>
      <c r="CR1797">
        <v>0</v>
      </c>
      <c r="CS1797">
        <v>0</v>
      </c>
      <c r="CY1797" t="s">
        <v>123</v>
      </c>
      <c r="CZ1797" t="s">
        <v>124</v>
      </c>
      <c r="DD1797" t="str" cm="1">
        <f t="array" ref="DD1797">TEXT(_xlfn.SEQUENCE(1, DATEDIF(AG1797, AH1797, "m") + 1, AG1797, 30), "YYYY-APMM")</f>
        <v>2014-AP01</v>
      </c>
      <c r="DN1797">
        <f t="shared" si="56"/>
        <v>456</v>
      </c>
      <c r="DO1797" t="str">
        <f t="shared" si="57"/>
        <v>TILE MASON SK</v>
      </c>
    </row>
    <row r="1798" spans="1:119" x14ac:dyDescent="0.35">
      <c r="A1798" t="s">
        <v>105</v>
      </c>
      <c r="B1798">
        <v>501083</v>
      </c>
      <c r="C1798">
        <v>6359</v>
      </c>
      <c r="D1798">
        <v>124583</v>
      </c>
      <c r="E1798">
        <v>13662</v>
      </c>
      <c r="F1798">
        <v>0</v>
      </c>
      <c r="G1798" t="s">
        <v>106</v>
      </c>
      <c r="H1798" t="s">
        <v>106</v>
      </c>
      <c r="I1798" t="s">
        <v>106</v>
      </c>
      <c r="J1798" t="s">
        <v>107</v>
      </c>
      <c r="K1798" t="s">
        <v>108</v>
      </c>
      <c r="L1798" t="s">
        <v>109</v>
      </c>
      <c r="M1798" t="s">
        <v>110</v>
      </c>
      <c r="N1798" t="s">
        <v>4523</v>
      </c>
      <c r="O1798" t="s">
        <v>3240</v>
      </c>
      <c r="P1798">
        <v>8174</v>
      </c>
      <c r="Q1798">
        <v>552</v>
      </c>
      <c r="R1798">
        <v>0</v>
      </c>
      <c r="S1798">
        <v>160</v>
      </c>
      <c r="T1798">
        <v>0</v>
      </c>
      <c r="U1798">
        <v>408</v>
      </c>
      <c r="V1798">
        <v>408</v>
      </c>
      <c r="W1798">
        <v>160</v>
      </c>
      <c r="X1798">
        <v>0</v>
      </c>
      <c r="Y1798">
        <v>0</v>
      </c>
      <c r="Z1798">
        <v>0</v>
      </c>
      <c r="AD1798" s="1">
        <v>41755.333333333336</v>
      </c>
      <c r="AE1798" s="1">
        <v>41777.708333333336</v>
      </c>
      <c r="AG1798" s="1">
        <v>41673.333333333336</v>
      </c>
      <c r="AH1798" s="1">
        <v>41696.708333333336</v>
      </c>
      <c r="AI1798" s="1">
        <v>41673.333333333336</v>
      </c>
      <c r="AJ1798" s="1">
        <v>41696.708333333336</v>
      </c>
      <c r="AK1798" s="1">
        <v>41673.333333333336</v>
      </c>
      <c r="AL1798" s="1">
        <v>41696.708333333336</v>
      </c>
      <c r="AM1798" s="1">
        <v>41755.333333333336</v>
      </c>
      <c r="AN1798" s="1">
        <v>41777.708333333336</v>
      </c>
      <c r="AP1798" t="s">
        <v>113</v>
      </c>
      <c r="AU1798" t="s">
        <v>4524</v>
      </c>
      <c r="AY1798" t="s">
        <v>106</v>
      </c>
      <c r="AZ1798">
        <v>0</v>
      </c>
      <c r="BA1798">
        <v>0</v>
      </c>
      <c r="BD1798" s="3">
        <v>41321.661111111112</v>
      </c>
      <c r="BE1798" s="3">
        <v>41321.663888888892</v>
      </c>
      <c r="BF1798" t="s">
        <v>115</v>
      </c>
      <c r="BG1798" t="s">
        <v>115</v>
      </c>
      <c r="BH1798">
        <v>8149</v>
      </c>
      <c r="BM1798">
        <v>43510</v>
      </c>
      <c r="BR1798" t="s">
        <v>3242</v>
      </c>
      <c r="BS1798" t="s">
        <v>3243</v>
      </c>
      <c r="BU1798">
        <v>1</v>
      </c>
      <c r="BV1798" t="s">
        <v>118</v>
      </c>
      <c r="BX1798" t="s">
        <v>119</v>
      </c>
      <c r="BY1798" t="s">
        <v>119</v>
      </c>
      <c r="BZ1798" t="s">
        <v>119</v>
      </c>
      <c r="CA1798">
        <v>1</v>
      </c>
      <c r="CC1798" t="s">
        <v>120</v>
      </c>
      <c r="CH1798">
        <v>540</v>
      </c>
      <c r="CI1798">
        <v>34970</v>
      </c>
      <c r="CJ1798" t="s">
        <v>106</v>
      </c>
      <c r="CK1798" t="s">
        <v>106</v>
      </c>
      <c r="CL1798">
        <v>20</v>
      </c>
      <c r="CM1798" t="s">
        <v>3235</v>
      </c>
      <c r="CO1798">
        <v>124580</v>
      </c>
      <c r="CQ1798">
        <v>0</v>
      </c>
      <c r="CR1798">
        <v>0</v>
      </c>
      <c r="CS1798">
        <v>0</v>
      </c>
      <c r="CY1798" t="s">
        <v>123</v>
      </c>
      <c r="CZ1798" t="s">
        <v>124</v>
      </c>
      <c r="DD1798" t="str" cm="1">
        <f t="array" ref="DD1798">TEXT(_xlfn.SEQUENCE(1, DATEDIF(AG1798, AH1798, "m") + 1, AG1798, 30), "YYYY-APMM")</f>
        <v>2014-AP02</v>
      </c>
      <c r="DN1798">
        <f t="shared" si="56"/>
        <v>408</v>
      </c>
      <c r="DO1798" t="str">
        <f t="shared" si="57"/>
        <v>INTERLOCK MASON SK</v>
      </c>
    </row>
    <row r="1799" spans="1:119" x14ac:dyDescent="0.35">
      <c r="A1799" t="s">
        <v>105</v>
      </c>
      <c r="B1799">
        <v>501084</v>
      </c>
      <c r="C1799">
        <v>6359</v>
      </c>
      <c r="D1799">
        <v>124584</v>
      </c>
      <c r="E1799">
        <v>13662</v>
      </c>
      <c r="F1799">
        <v>0</v>
      </c>
      <c r="G1799" t="s">
        <v>106</v>
      </c>
      <c r="H1799" t="s">
        <v>106</v>
      </c>
      <c r="I1799" t="s">
        <v>106</v>
      </c>
      <c r="J1799" t="s">
        <v>107</v>
      </c>
      <c r="K1799" t="s">
        <v>108</v>
      </c>
      <c r="L1799" t="s">
        <v>109</v>
      </c>
      <c r="M1799" t="s">
        <v>110</v>
      </c>
      <c r="N1799" t="s">
        <v>4525</v>
      </c>
      <c r="O1799" t="s">
        <v>3178</v>
      </c>
      <c r="P1799">
        <v>8178</v>
      </c>
      <c r="Q1799">
        <v>552</v>
      </c>
      <c r="R1799">
        <v>0</v>
      </c>
      <c r="S1799">
        <v>200</v>
      </c>
      <c r="T1799">
        <v>0</v>
      </c>
      <c r="U1799">
        <v>5488</v>
      </c>
      <c r="V1799">
        <v>5488</v>
      </c>
      <c r="W1799">
        <v>200</v>
      </c>
      <c r="X1799">
        <v>0</v>
      </c>
      <c r="Y1799">
        <v>0</v>
      </c>
      <c r="Z1799">
        <v>0</v>
      </c>
      <c r="AD1799" s="1">
        <v>41766.333333333336</v>
      </c>
      <c r="AE1799" s="1">
        <v>41794.708333333336</v>
      </c>
      <c r="AG1799" s="1">
        <v>41686.333333333336</v>
      </c>
      <c r="AH1799" s="1">
        <v>41714.708333333336</v>
      </c>
      <c r="AI1799" s="1">
        <v>41686.333333333336</v>
      </c>
      <c r="AJ1799" s="1">
        <v>41714.708333333336</v>
      </c>
      <c r="AK1799" s="1">
        <v>41686.333333333336</v>
      </c>
      <c r="AL1799" s="1">
        <v>41714.708333333336</v>
      </c>
      <c r="AM1799" s="1">
        <v>41766.333333333336</v>
      </c>
      <c r="AN1799" s="1">
        <v>41794.708333333336</v>
      </c>
      <c r="AP1799" t="s">
        <v>113</v>
      </c>
      <c r="AU1799" t="s">
        <v>4526</v>
      </c>
      <c r="AY1799" t="s">
        <v>106</v>
      </c>
      <c r="AZ1799">
        <v>0</v>
      </c>
      <c r="BA1799">
        <v>0</v>
      </c>
      <c r="BD1799" s="3">
        <v>41321.661111111112</v>
      </c>
      <c r="BE1799" s="3">
        <v>41321.663888888892</v>
      </c>
      <c r="BF1799" t="s">
        <v>115</v>
      </c>
      <c r="BG1799" t="s">
        <v>115</v>
      </c>
      <c r="BH1799">
        <v>8149</v>
      </c>
      <c r="BM1799">
        <v>43550</v>
      </c>
      <c r="BR1799" t="s">
        <v>116</v>
      </c>
      <c r="BS1799" t="s">
        <v>117</v>
      </c>
      <c r="BU1799">
        <v>1</v>
      </c>
      <c r="BV1799" t="s">
        <v>118</v>
      </c>
      <c r="BX1799" t="s">
        <v>119</v>
      </c>
      <c r="BY1799" t="s">
        <v>119</v>
      </c>
      <c r="BZ1799" t="s">
        <v>119</v>
      </c>
      <c r="CA1799">
        <v>1</v>
      </c>
      <c r="CC1799" t="s">
        <v>120</v>
      </c>
      <c r="CH1799">
        <v>540</v>
      </c>
      <c r="CI1799">
        <v>34980</v>
      </c>
      <c r="CJ1799" t="s">
        <v>106</v>
      </c>
      <c r="CK1799" t="s">
        <v>106</v>
      </c>
      <c r="CL1799">
        <v>25</v>
      </c>
      <c r="CM1799" t="s">
        <v>3180</v>
      </c>
      <c r="CO1799">
        <v>124580</v>
      </c>
      <c r="CQ1799">
        <v>0</v>
      </c>
      <c r="CR1799">
        <v>0</v>
      </c>
      <c r="CS1799">
        <v>0</v>
      </c>
      <c r="CY1799" t="s">
        <v>123</v>
      </c>
      <c r="CZ1799" t="s">
        <v>124</v>
      </c>
      <c r="DD1799" t="str" cm="1">
        <f t="array" ref="DD1799:DE1799">TEXT(_xlfn.SEQUENCE(1, DATEDIF(AG1799, AH1799, "m") + 1, AG1799, 30), "YYYY-APMM")</f>
        <v>2014-AP02</v>
      </c>
      <c r="DE1799" t="str">
        <v>2014-AP03</v>
      </c>
      <c r="DN1799">
        <f t="shared" si="56"/>
        <v>2744</v>
      </c>
      <c r="DO1799" t="str">
        <f t="shared" si="57"/>
        <v>LABOR- SUBCONTRACTOR</v>
      </c>
    </row>
    <row r="1800" spans="1:119" x14ac:dyDescent="0.35">
      <c r="A1800" t="s">
        <v>105</v>
      </c>
      <c r="B1800">
        <v>501085</v>
      </c>
      <c r="C1800">
        <v>6359</v>
      </c>
      <c r="D1800">
        <v>124584</v>
      </c>
      <c r="E1800">
        <v>13662</v>
      </c>
      <c r="F1800">
        <v>0</v>
      </c>
      <c r="G1800" t="s">
        <v>106</v>
      </c>
      <c r="H1800" t="s">
        <v>106</v>
      </c>
      <c r="I1800" t="s">
        <v>106</v>
      </c>
      <c r="J1800" t="s">
        <v>107</v>
      </c>
      <c r="K1800" t="s">
        <v>108</v>
      </c>
      <c r="L1800" t="s">
        <v>109</v>
      </c>
      <c r="M1800" t="s">
        <v>110</v>
      </c>
      <c r="N1800" t="s">
        <v>4527</v>
      </c>
      <c r="O1800" t="s">
        <v>3182</v>
      </c>
      <c r="P1800">
        <v>8178</v>
      </c>
      <c r="Q1800">
        <v>552</v>
      </c>
      <c r="R1800">
        <v>528</v>
      </c>
      <c r="S1800">
        <v>200</v>
      </c>
      <c r="T1800">
        <v>0</v>
      </c>
      <c r="U1800">
        <v>336</v>
      </c>
      <c r="V1800">
        <v>336</v>
      </c>
      <c r="W1800">
        <v>200</v>
      </c>
      <c r="X1800">
        <v>0</v>
      </c>
      <c r="Y1800">
        <v>0</v>
      </c>
      <c r="Z1800">
        <v>0</v>
      </c>
      <c r="AD1800" s="1">
        <v>41778.333333333336</v>
      </c>
      <c r="AE1800" s="1">
        <v>41806.708333333336</v>
      </c>
      <c r="AG1800" s="1">
        <v>41697.333333333336</v>
      </c>
      <c r="AH1800" s="1">
        <v>41725.708333333336</v>
      </c>
      <c r="AI1800" s="1">
        <v>41697.333333333336</v>
      </c>
      <c r="AJ1800" s="1">
        <v>41725.708333333336</v>
      </c>
      <c r="AK1800" s="1">
        <v>41697.333333333336</v>
      </c>
      <c r="AL1800" s="1">
        <v>41725.708333333336</v>
      </c>
      <c r="AM1800" s="1">
        <v>41778.333333333336</v>
      </c>
      <c r="AN1800" s="1">
        <v>41806.708333333336</v>
      </c>
      <c r="AP1800" t="s">
        <v>113</v>
      </c>
      <c r="AU1800" t="s">
        <v>4528</v>
      </c>
      <c r="AY1800" t="s">
        <v>106</v>
      </c>
      <c r="AZ1800">
        <v>0</v>
      </c>
      <c r="BA1800">
        <v>0</v>
      </c>
      <c r="BD1800" s="3">
        <v>41321.661111111112</v>
      </c>
      <c r="BE1800" s="3">
        <v>41321.663888888892</v>
      </c>
      <c r="BF1800" t="s">
        <v>115</v>
      </c>
      <c r="BG1800" t="s">
        <v>115</v>
      </c>
      <c r="BH1800">
        <v>8149</v>
      </c>
      <c r="BM1800">
        <v>43550</v>
      </c>
      <c r="BR1800" t="s">
        <v>116</v>
      </c>
      <c r="BS1800" t="s">
        <v>117</v>
      </c>
      <c r="BU1800">
        <v>1</v>
      </c>
      <c r="BV1800" t="s">
        <v>118</v>
      </c>
      <c r="BX1800" t="s">
        <v>119</v>
      </c>
      <c r="BY1800" t="s">
        <v>119</v>
      </c>
      <c r="BZ1800" t="s">
        <v>119</v>
      </c>
      <c r="CA1800">
        <v>1</v>
      </c>
      <c r="CC1800" t="s">
        <v>120</v>
      </c>
      <c r="CH1800">
        <v>540</v>
      </c>
      <c r="CI1800">
        <v>34980</v>
      </c>
      <c r="CJ1800" t="s">
        <v>106</v>
      </c>
      <c r="CK1800" t="s">
        <v>106</v>
      </c>
      <c r="CL1800">
        <v>25</v>
      </c>
      <c r="CM1800" t="s">
        <v>3180</v>
      </c>
      <c r="CO1800">
        <v>124580</v>
      </c>
      <c r="CQ1800">
        <v>0</v>
      </c>
      <c r="CR1800">
        <v>0</v>
      </c>
      <c r="CS1800">
        <v>0</v>
      </c>
      <c r="CY1800" t="s">
        <v>123</v>
      </c>
      <c r="CZ1800" t="s">
        <v>124</v>
      </c>
      <c r="DD1800" t="str" cm="1">
        <f t="array" ref="DD1800:DE1800">TEXT(_xlfn.SEQUENCE(1, DATEDIF(AG1800, AH1800, "m") + 1, AG1800, 30), "YYYY-APMM")</f>
        <v>2014-AP02</v>
      </c>
      <c r="DE1800" t="str">
        <v>2014-AP03</v>
      </c>
      <c r="DN1800">
        <f t="shared" si="56"/>
        <v>168</v>
      </c>
      <c r="DO1800" t="str">
        <f t="shared" si="57"/>
        <v>LABOR- SUBCONTRACTOR</v>
      </c>
    </row>
    <row r="1801" spans="1:119" x14ac:dyDescent="0.35">
      <c r="A1801" t="s">
        <v>105</v>
      </c>
      <c r="B1801">
        <v>501086</v>
      </c>
      <c r="C1801">
        <v>6359</v>
      </c>
      <c r="D1801">
        <v>124587</v>
      </c>
      <c r="E1801">
        <v>13662</v>
      </c>
      <c r="F1801">
        <v>0</v>
      </c>
      <c r="G1801" t="s">
        <v>106</v>
      </c>
      <c r="H1801" t="s">
        <v>106</v>
      </c>
      <c r="I1801" t="s">
        <v>106</v>
      </c>
      <c r="J1801" t="s">
        <v>107</v>
      </c>
      <c r="K1801" t="s">
        <v>108</v>
      </c>
      <c r="L1801" t="s">
        <v>109</v>
      </c>
      <c r="M1801" t="s">
        <v>110</v>
      </c>
      <c r="N1801" t="s">
        <v>4529</v>
      </c>
      <c r="O1801" t="s">
        <v>2846</v>
      </c>
      <c r="P1801">
        <v>8169</v>
      </c>
      <c r="Q1801">
        <v>600</v>
      </c>
      <c r="R1801">
        <v>0</v>
      </c>
      <c r="S1801">
        <v>200</v>
      </c>
      <c r="T1801">
        <v>0</v>
      </c>
      <c r="U1801">
        <v>12200</v>
      </c>
      <c r="V1801">
        <v>12200</v>
      </c>
      <c r="W1801">
        <v>200</v>
      </c>
      <c r="X1801">
        <v>0</v>
      </c>
      <c r="Y1801">
        <v>0</v>
      </c>
      <c r="Z1801">
        <v>0</v>
      </c>
      <c r="AD1801" s="1">
        <v>41748.333333333336</v>
      </c>
      <c r="AE1801" s="1">
        <v>41776.708333333336</v>
      </c>
      <c r="AG1801" s="1">
        <v>41659.333333333336</v>
      </c>
      <c r="AH1801" s="1">
        <v>41688.708333333336</v>
      </c>
      <c r="AI1801" s="1">
        <v>41659.333333333336</v>
      </c>
      <c r="AJ1801" s="1">
        <v>41688.708333333336</v>
      </c>
      <c r="AK1801" s="1">
        <v>41659.333333333336</v>
      </c>
      <c r="AL1801" s="1">
        <v>41688.708333333336</v>
      </c>
      <c r="AM1801" s="1">
        <v>41748.333333333336</v>
      </c>
      <c r="AN1801" s="1">
        <v>41776.708333333336</v>
      </c>
      <c r="AP1801" t="s">
        <v>113</v>
      </c>
      <c r="AU1801" t="s">
        <v>4530</v>
      </c>
      <c r="AY1801" t="s">
        <v>106</v>
      </c>
      <c r="AZ1801">
        <v>0</v>
      </c>
      <c r="BA1801">
        <v>0</v>
      </c>
      <c r="BD1801" s="3">
        <v>41321.661111111112</v>
      </c>
      <c r="BE1801" s="3">
        <v>41321.663888888892</v>
      </c>
      <c r="BF1801" t="s">
        <v>115</v>
      </c>
      <c r="BG1801" t="s">
        <v>115</v>
      </c>
      <c r="BH1801">
        <v>8149</v>
      </c>
      <c r="BM1801">
        <v>43460</v>
      </c>
      <c r="BR1801" t="s">
        <v>2848</v>
      </c>
      <c r="BS1801" t="s">
        <v>2849</v>
      </c>
      <c r="BU1801">
        <v>1</v>
      </c>
      <c r="BV1801" t="s">
        <v>118</v>
      </c>
      <c r="BX1801" t="s">
        <v>119</v>
      </c>
      <c r="BY1801" t="s">
        <v>119</v>
      </c>
      <c r="BZ1801" t="s">
        <v>119</v>
      </c>
      <c r="CA1801">
        <v>1</v>
      </c>
      <c r="CC1801" t="s">
        <v>120</v>
      </c>
      <c r="CH1801">
        <v>540</v>
      </c>
      <c r="CI1801">
        <v>34790</v>
      </c>
      <c r="CJ1801" t="s">
        <v>106</v>
      </c>
      <c r="CK1801" t="s">
        <v>106</v>
      </c>
      <c r="CL1801">
        <v>15</v>
      </c>
      <c r="CM1801" t="s">
        <v>2850</v>
      </c>
      <c r="CO1801">
        <v>124586</v>
      </c>
      <c r="CQ1801">
        <v>0</v>
      </c>
      <c r="CR1801">
        <v>0</v>
      </c>
      <c r="CS1801">
        <v>0</v>
      </c>
      <c r="CY1801" t="s">
        <v>123</v>
      </c>
      <c r="CZ1801" t="s">
        <v>124</v>
      </c>
      <c r="DD1801" t="str" cm="1">
        <f t="array" ref="DD1801">TEXT(_xlfn.SEQUENCE(1, DATEDIF(AG1801, AH1801, "m") + 1, AG1801, 30), "YYYY-APMM")</f>
        <v>2014-AP01</v>
      </c>
      <c r="DN1801">
        <f t="shared" si="56"/>
        <v>12200</v>
      </c>
      <c r="DO1801" t="str">
        <f t="shared" si="57"/>
        <v>PLASTER MASON SK</v>
      </c>
    </row>
    <row r="1802" spans="1:119" x14ac:dyDescent="0.35">
      <c r="A1802" t="s">
        <v>105</v>
      </c>
      <c r="B1802">
        <v>501087</v>
      </c>
      <c r="C1802">
        <v>6359</v>
      </c>
      <c r="D1802">
        <v>124587</v>
      </c>
      <c r="E1802">
        <v>13662</v>
      </c>
      <c r="F1802">
        <v>0</v>
      </c>
      <c r="G1802" t="s">
        <v>106</v>
      </c>
      <c r="H1802" t="s">
        <v>106</v>
      </c>
      <c r="I1802" t="s">
        <v>106</v>
      </c>
      <c r="J1802" t="s">
        <v>107</v>
      </c>
      <c r="K1802" t="s">
        <v>108</v>
      </c>
      <c r="L1802" t="s">
        <v>109</v>
      </c>
      <c r="M1802" t="s">
        <v>110</v>
      </c>
      <c r="N1802" t="s">
        <v>4531</v>
      </c>
      <c r="O1802" t="s">
        <v>2852</v>
      </c>
      <c r="P1802">
        <v>8170</v>
      </c>
      <c r="Q1802">
        <v>608</v>
      </c>
      <c r="R1802">
        <v>0</v>
      </c>
      <c r="S1802">
        <v>160</v>
      </c>
      <c r="T1802">
        <v>0</v>
      </c>
      <c r="U1802">
        <v>936</v>
      </c>
      <c r="V1802">
        <v>936</v>
      </c>
      <c r="W1802">
        <v>160</v>
      </c>
      <c r="X1802">
        <v>0</v>
      </c>
      <c r="Y1802">
        <v>0</v>
      </c>
      <c r="Z1802">
        <v>0</v>
      </c>
      <c r="AD1802" s="1">
        <v>41766.333333333336</v>
      </c>
      <c r="AE1802" s="1">
        <v>41788.708333333336</v>
      </c>
      <c r="AG1802" s="1">
        <v>41676.333333333336</v>
      </c>
      <c r="AH1802" s="1">
        <v>41700.708333333336</v>
      </c>
      <c r="AI1802" s="1">
        <v>41676.333333333336</v>
      </c>
      <c r="AJ1802" s="1">
        <v>41700.708333333336</v>
      </c>
      <c r="AK1802" s="1">
        <v>41676.333333333336</v>
      </c>
      <c r="AL1802" s="1">
        <v>41700.708333333336</v>
      </c>
      <c r="AM1802" s="1">
        <v>41766.333333333336</v>
      </c>
      <c r="AN1802" s="1">
        <v>41788.708333333336</v>
      </c>
      <c r="AP1802" t="s">
        <v>113</v>
      </c>
      <c r="AU1802" t="s">
        <v>4532</v>
      </c>
      <c r="AY1802" t="s">
        <v>106</v>
      </c>
      <c r="AZ1802">
        <v>0</v>
      </c>
      <c r="BA1802">
        <v>0</v>
      </c>
      <c r="BD1802" s="3">
        <v>41321.661111111112</v>
      </c>
      <c r="BE1802" s="3">
        <v>41321.663888888892</v>
      </c>
      <c r="BF1802" t="s">
        <v>115</v>
      </c>
      <c r="BG1802" t="s">
        <v>115</v>
      </c>
      <c r="BH1802">
        <v>8149</v>
      </c>
      <c r="BM1802">
        <v>43470</v>
      </c>
      <c r="BR1802" t="s">
        <v>2854</v>
      </c>
      <c r="BS1802" t="s">
        <v>2855</v>
      </c>
      <c r="BU1802">
        <v>1</v>
      </c>
      <c r="BV1802" t="s">
        <v>118</v>
      </c>
      <c r="BX1802" t="s">
        <v>119</v>
      </c>
      <c r="BY1802" t="s">
        <v>119</v>
      </c>
      <c r="BZ1802" t="s">
        <v>119</v>
      </c>
      <c r="CA1802">
        <v>1</v>
      </c>
      <c r="CC1802" t="s">
        <v>120</v>
      </c>
      <c r="CH1802">
        <v>540</v>
      </c>
      <c r="CI1802">
        <v>34790</v>
      </c>
      <c r="CJ1802" t="s">
        <v>106</v>
      </c>
      <c r="CK1802" t="s">
        <v>106</v>
      </c>
      <c r="CL1802">
        <v>15</v>
      </c>
      <c r="CM1802" t="s">
        <v>2850</v>
      </c>
      <c r="CO1802">
        <v>124586</v>
      </c>
      <c r="CQ1802">
        <v>0</v>
      </c>
      <c r="CR1802">
        <v>0</v>
      </c>
      <c r="CS1802">
        <v>0</v>
      </c>
      <c r="CY1802" t="s">
        <v>123</v>
      </c>
      <c r="CZ1802" t="s">
        <v>124</v>
      </c>
      <c r="DD1802" t="str" cm="1">
        <f t="array" ref="DD1802">TEXT(_xlfn.SEQUENCE(1, DATEDIF(AG1802, AH1802, "m") + 1, AG1802, 30), "YYYY-APMM")</f>
        <v>2014-AP02</v>
      </c>
      <c r="DN1802">
        <f t="shared" si="56"/>
        <v>936</v>
      </c>
      <c r="DO1802" t="str">
        <f t="shared" si="57"/>
        <v>TILE MASON SK</v>
      </c>
    </row>
    <row r="1803" spans="1:119" x14ac:dyDescent="0.35">
      <c r="A1803" t="s">
        <v>105</v>
      </c>
      <c r="B1803">
        <v>501088</v>
      </c>
      <c r="C1803">
        <v>6359</v>
      </c>
      <c r="D1803">
        <v>124587</v>
      </c>
      <c r="E1803">
        <v>13662</v>
      </c>
      <c r="F1803">
        <v>0</v>
      </c>
      <c r="G1803" t="s">
        <v>106</v>
      </c>
      <c r="H1803" t="s">
        <v>106</v>
      </c>
      <c r="I1803" t="s">
        <v>106</v>
      </c>
      <c r="J1803" t="s">
        <v>107</v>
      </c>
      <c r="K1803" t="s">
        <v>108</v>
      </c>
      <c r="L1803" t="s">
        <v>109</v>
      </c>
      <c r="M1803" t="s">
        <v>110</v>
      </c>
      <c r="N1803" t="s">
        <v>4533</v>
      </c>
      <c r="O1803" t="s">
        <v>2857</v>
      </c>
      <c r="P1803">
        <v>8178</v>
      </c>
      <c r="Q1803">
        <v>608</v>
      </c>
      <c r="R1803">
        <v>0</v>
      </c>
      <c r="S1803">
        <v>160</v>
      </c>
      <c r="T1803">
        <v>0</v>
      </c>
      <c r="U1803">
        <v>550</v>
      </c>
      <c r="V1803">
        <v>550</v>
      </c>
      <c r="W1803">
        <v>160</v>
      </c>
      <c r="X1803">
        <v>0</v>
      </c>
      <c r="Y1803">
        <v>0</v>
      </c>
      <c r="Z1803">
        <v>0</v>
      </c>
      <c r="AD1803" s="1">
        <v>41772.333333333336</v>
      </c>
      <c r="AE1803" s="1">
        <v>41794.708333333336</v>
      </c>
      <c r="AG1803" s="1">
        <v>41683.333333333336</v>
      </c>
      <c r="AH1803" s="1">
        <v>41706.708333333336</v>
      </c>
      <c r="AI1803" s="1">
        <v>41683.333333333336</v>
      </c>
      <c r="AJ1803" s="1">
        <v>41706.708333333336</v>
      </c>
      <c r="AK1803" s="1">
        <v>41683.333333333336</v>
      </c>
      <c r="AL1803" s="1">
        <v>41706.708333333336</v>
      </c>
      <c r="AM1803" s="1">
        <v>41772.333333333336</v>
      </c>
      <c r="AN1803" s="1">
        <v>41794.708333333336</v>
      </c>
      <c r="AP1803" t="s">
        <v>113</v>
      </c>
      <c r="AU1803" t="s">
        <v>4534</v>
      </c>
      <c r="AY1803" t="s">
        <v>106</v>
      </c>
      <c r="AZ1803">
        <v>0</v>
      </c>
      <c r="BA1803">
        <v>0</v>
      </c>
      <c r="BD1803" s="3">
        <v>41321.661111111112</v>
      </c>
      <c r="BE1803" s="3">
        <v>41321.663888888892</v>
      </c>
      <c r="BF1803" t="s">
        <v>115</v>
      </c>
      <c r="BG1803" t="s">
        <v>115</v>
      </c>
      <c r="BH1803">
        <v>8149</v>
      </c>
      <c r="BM1803">
        <v>43550</v>
      </c>
      <c r="BR1803" t="s">
        <v>116</v>
      </c>
      <c r="BS1803" t="s">
        <v>117</v>
      </c>
      <c r="BU1803">
        <v>1</v>
      </c>
      <c r="BV1803" t="s">
        <v>118</v>
      </c>
      <c r="BX1803" t="s">
        <v>119</v>
      </c>
      <c r="BY1803" t="s">
        <v>119</v>
      </c>
      <c r="BZ1803" t="s">
        <v>119</v>
      </c>
      <c r="CA1803">
        <v>1</v>
      </c>
      <c r="CC1803" t="s">
        <v>120</v>
      </c>
      <c r="CH1803">
        <v>540</v>
      </c>
      <c r="CI1803">
        <v>34790</v>
      </c>
      <c r="CJ1803" t="s">
        <v>106</v>
      </c>
      <c r="CK1803" t="s">
        <v>106</v>
      </c>
      <c r="CL1803">
        <v>15</v>
      </c>
      <c r="CM1803" t="s">
        <v>2850</v>
      </c>
      <c r="CO1803">
        <v>124586</v>
      </c>
      <c r="CQ1803">
        <v>0</v>
      </c>
      <c r="CR1803">
        <v>0</v>
      </c>
      <c r="CS1803">
        <v>0</v>
      </c>
      <c r="CY1803" t="s">
        <v>123</v>
      </c>
      <c r="CZ1803" t="s">
        <v>124</v>
      </c>
      <c r="DD1803" t="str" cm="1">
        <f t="array" ref="DD1803">TEXT(_xlfn.SEQUENCE(1, DATEDIF(AG1803, AH1803, "m") + 1, AG1803, 30), "YYYY-APMM")</f>
        <v>2014-AP02</v>
      </c>
      <c r="DN1803">
        <f t="shared" si="56"/>
        <v>550</v>
      </c>
      <c r="DO1803" t="str">
        <f t="shared" si="57"/>
        <v>LABOR- SUBCONTRACTOR</v>
      </c>
    </row>
    <row r="1804" spans="1:119" x14ac:dyDescent="0.35">
      <c r="A1804" t="s">
        <v>105</v>
      </c>
      <c r="B1804">
        <v>501089</v>
      </c>
      <c r="C1804">
        <v>6359</v>
      </c>
      <c r="D1804">
        <v>124587</v>
      </c>
      <c r="E1804">
        <v>13662</v>
      </c>
      <c r="F1804">
        <v>0</v>
      </c>
      <c r="G1804" t="s">
        <v>106</v>
      </c>
      <c r="H1804" t="s">
        <v>106</v>
      </c>
      <c r="I1804" t="s">
        <v>106</v>
      </c>
      <c r="J1804" t="s">
        <v>107</v>
      </c>
      <c r="K1804" t="s">
        <v>108</v>
      </c>
      <c r="L1804" t="s">
        <v>109</v>
      </c>
      <c r="M1804" t="s">
        <v>110</v>
      </c>
      <c r="N1804" t="s">
        <v>4535</v>
      </c>
      <c r="O1804" t="s">
        <v>2860</v>
      </c>
      <c r="P1804">
        <v>8178</v>
      </c>
      <c r="Q1804">
        <v>608</v>
      </c>
      <c r="R1804">
        <v>40</v>
      </c>
      <c r="S1804">
        <v>160</v>
      </c>
      <c r="T1804">
        <v>0</v>
      </c>
      <c r="U1804">
        <v>4224</v>
      </c>
      <c r="V1804">
        <v>4224</v>
      </c>
      <c r="W1804">
        <v>160</v>
      </c>
      <c r="X1804">
        <v>0</v>
      </c>
      <c r="Y1804">
        <v>0</v>
      </c>
      <c r="Z1804">
        <v>0</v>
      </c>
      <c r="AD1804" s="1">
        <v>41784.333333333336</v>
      </c>
      <c r="AE1804" s="1">
        <v>41806.708333333336</v>
      </c>
      <c r="AG1804" s="1">
        <v>41695.333333333336</v>
      </c>
      <c r="AH1804" s="1">
        <v>41717.708333333336</v>
      </c>
      <c r="AI1804" s="1">
        <v>41695.333333333336</v>
      </c>
      <c r="AJ1804" s="1">
        <v>41717.708333333336</v>
      </c>
      <c r="AK1804" s="1">
        <v>41695.333333333336</v>
      </c>
      <c r="AL1804" s="1">
        <v>41717.708333333336</v>
      </c>
      <c r="AM1804" s="1">
        <v>41784.333333333336</v>
      </c>
      <c r="AN1804" s="1">
        <v>41806.708333333336</v>
      </c>
      <c r="AP1804" t="s">
        <v>113</v>
      </c>
      <c r="AU1804" t="s">
        <v>4536</v>
      </c>
      <c r="AY1804" t="s">
        <v>106</v>
      </c>
      <c r="AZ1804">
        <v>0</v>
      </c>
      <c r="BA1804">
        <v>0</v>
      </c>
      <c r="BD1804" s="3">
        <v>41321.661111111112</v>
      </c>
      <c r="BE1804" s="3">
        <v>41321.663888888892</v>
      </c>
      <c r="BF1804" t="s">
        <v>115</v>
      </c>
      <c r="BG1804" t="s">
        <v>115</v>
      </c>
      <c r="BH1804">
        <v>8149</v>
      </c>
      <c r="BM1804">
        <v>43550</v>
      </c>
      <c r="BR1804" t="s">
        <v>116</v>
      </c>
      <c r="BS1804" t="s">
        <v>117</v>
      </c>
      <c r="BU1804">
        <v>1</v>
      </c>
      <c r="BV1804" t="s">
        <v>118</v>
      </c>
      <c r="BX1804" t="s">
        <v>119</v>
      </c>
      <c r="BY1804" t="s">
        <v>119</v>
      </c>
      <c r="BZ1804" t="s">
        <v>119</v>
      </c>
      <c r="CA1804">
        <v>1</v>
      </c>
      <c r="CC1804" t="s">
        <v>120</v>
      </c>
      <c r="CH1804">
        <v>540</v>
      </c>
      <c r="CI1804">
        <v>34790</v>
      </c>
      <c r="CJ1804" t="s">
        <v>106</v>
      </c>
      <c r="CK1804" t="s">
        <v>106</v>
      </c>
      <c r="CL1804">
        <v>15</v>
      </c>
      <c r="CM1804" t="s">
        <v>2850</v>
      </c>
      <c r="CO1804">
        <v>124586</v>
      </c>
      <c r="CQ1804">
        <v>0</v>
      </c>
      <c r="CR1804">
        <v>0</v>
      </c>
      <c r="CS1804">
        <v>0</v>
      </c>
      <c r="CY1804" t="s">
        <v>123</v>
      </c>
      <c r="CZ1804" t="s">
        <v>124</v>
      </c>
      <c r="DD1804" t="str" cm="1">
        <f t="array" ref="DD1804">TEXT(_xlfn.SEQUENCE(1, DATEDIF(AG1804, AH1804, "m") + 1, AG1804, 30), "YYYY-APMM")</f>
        <v>2014-AP02</v>
      </c>
      <c r="DN1804">
        <f t="shared" si="56"/>
        <v>4224</v>
      </c>
      <c r="DO1804" t="str">
        <f t="shared" si="57"/>
        <v>LABOR- SUBCONTRACTOR</v>
      </c>
    </row>
    <row r="1805" spans="1:119" x14ac:dyDescent="0.35">
      <c r="A1805" t="s">
        <v>105</v>
      </c>
      <c r="B1805">
        <v>501090</v>
      </c>
      <c r="C1805">
        <v>6359</v>
      </c>
      <c r="D1805">
        <v>124588</v>
      </c>
      <c r="E1805">
        <v>13662</v>
      </c>
      <c r="F1805">
        <v>0</v>
      </c>
      <c r="G1805" t="s">
        <v>106</v>
      </c>
      <c r="H1805" t="s">
        <v>106</v>
      </c>
      <c r="I1805" t="s">
        <v>106</v>
      </c>
      <c r="J1805" t="s">
        <v>107</v>
      </c>
      <c r="K1805" t="s">
        <v>108</v>
      </c>
      <c r="L1805" t="s">
        <v>109</v>
      </c>
      <c r="M1805" t="s">
        <v>110</v>
      </c>
      <c r="N1805" t="s">
        <v>4537</v>
      </c>
      <c r="O1805" t="s">
        <v>2863</v>
      </c>
      <c r="P1805">
        <v>8164</v>
      </c>
      <c r="Q1805">
        <v>624</v>
      </c>
      <c r="R1805">
        <v>0</v>
      </c>
      <c r="S1805">
        <v>200</v>
      </c>
      <c r="T1805">
        <v>0</v>
      </c>
      <c r="U1805">
        <v>711.5</v>
      </c>
      <c r="V1805">
        <v>711.5</v>
      </c>
      <c r="W1805">
        <v>200</v>
      </c>
      <c r="X1805">
        <v>0</v>
      </c>
      <c r="Y1805">
        <v>0</v>
      </c>
      <c r="Z1805">
        <v>0</v>
      </c>
      <c r="AD1805" s="1">
        <v>41736.333333333336</v>
      </c>
      <c r="AE1805" s="1">
        <v>41764.708333333336</v>
      </c>
      <c r="AG1805" s="1">
        <v>41644.333333333336</v>
      </c>
      <c r="AH1805" s="1">
        <v>41672.708333333336</v>
      </c>
      <c r="AI1805" s="1">
        <v>41644.333333333336</v>
      </c>
      <c r="AJ1805" s="1">
        <v>41672.708333333336</v>
      </c>
      <c r="AK1805" s="1">
        <v>41644.333333333336</v>
      </c>
      <c r="AL1805" s="1">
        <v>41672.708333333336</v>
      </c>
      <c r="AM1805" s="1">
        <v>41736.333333333336</v>
      </c>
      <c r="AN1805" s="1">
        <v>41764.708333333336</v>
      </c>
      <c r="AP1805" t="s">
        <v>113</v>
      </c>
      <c r="AU1805" t="s">
        <v>4538</v>
      </c>
      <c r="AY1805" t="s">
        <v>106</v>
      </c>
      <c r="AZ1805">
        <v>0</v>
      </c>
      <c r="BA1805">
        <v>0</v>
      </c>
      <c r="BD1805" s="3">
        <v>41321.661111111112</v>
      </c>
      <c r="BE1805" s="3">
        <v>41321.663888888892</v>
      </c>
      <c r="BF1805" t="s">
        <v>115</v>
      </c>
      <c r="BG1805" t="s">
        <v>115</v>
      </c>
      <c r="BH1805">
        <v>8149</v>
      </c>
      <c r="BM1805">
        <v>43410</v>
      </c>
      <c r="BR1805" t="s">
        <v>2865</v>
      </c>
      <c r="BS1805" t="s">
        <v>2866</v>
      </c>
      <c r="BU1805">
        <v>1</v>
      </c>
      <c r="BV1805" t="s">
        <v>118</v>
      </c>
      <c r="BX1805" t="s">
        <v>119</v>
      </c>
      <c r="BY1805" t="s">
        <v>119</v>
      </c>
      <c r="BZ1805" t="s">
        <v>119</v>
      </c>
      <c r="CA1805">
        <v>1</v>
      </c>
      <c r="CC1805" t="s">
        <v>120</v>
      </c>
      <c r="CH1805">
        <v>540</v>
      </c>
      <c r="CI1805">
        <v>34780</v>
      </c>
      <c r="CJ1805" t="s">
        <v>106</v>
      </c>
      <c r="CK1805" t="s">
        <v>106</v>
      </c>
      <c r="CL1805">
        <v>10</v>
      </c>
      <c r="CM1805" t="s">
        <v>2867</v>
      </c>
      <c r="CO1805">
        <v>124586</v>
      </c>
      <c r="CQ1805">
        <v>0</v>
      </c>
      <c r="CR1805">
        <v>0</v>
      </c>
      <c r="CS1805">
        <v>0</v>
      </c>
      <c r="CY1805" t="s">
        <v>123</v>
      </c>
      <c r="CZ1805" t="s">
        <v>124</v>
      </c>
      <c r="DD1805" t="str" cm="1">
        <f t="array" ref="DD1805">TEXT(_xlfn.SEQUENCE(1, DATEDIF(AG1805, AH1805, "m") + 1, AG1805, 30), "YYYY-APMM")</f>
        <v>2014-AP01</v>
      </c>
      <c r="DN1805">
        <f t="shared" si="56"/>
        <v>711.5</v>
      </c>
      <c r="DO1805" t="str">
        <f t="shared" si="57"/>
        <v>SCREED MASON SK</v>
      </c>
    </row>
    <row r="1806" spans="1:119" x14ac:dyDescent="0.35">
      <c r="A1806" t="s">
        <v>105</v>
      </c>
      <c r="B1806">
        <v>501091</v>
      </c>
      <c r="C1806">
        <v>6359</v>
      </c>
      <c r="D1806">
        <v>124588</v>
      </c>
      <c r="E1806">
        <v>13662</v>
      </c>
      <c r="F1806">
        <v>0</v>
      </c>
      <c r="G1806" t="s">
        <v>106</v>
      </c>
      <c r="H1806" t="s">
        <v>106</v>
      </c>
      <c r="I1806" t="s">
        <v>106</v>
      </c>
      <c r="J1806" t="s">
        <v>107</v>
      </c>
      <c r="K1806" t="s">
        <v>108</v>
      </c>
      <c r="L1806" t="s">
        <v>109</v>
      </c>
      <c r="M1806" t="s">
        <v>110</v>
      </c>
      <c r="N1806" t="s">
        <v>4539</v>
      </c>
      <c r="O1806" t="s">
        <v>2869</v>
      </c>
      <c r="P1806">
        <v>8178</v>
      </c>
      <c r="Q1806">
        <v>624</v>
      </c>
      <c r="R1806">
        <v>0</v>
      </c>
      <c r="S1806">
        <v>200</v>
      </c>
      <c r="T1806">
        <v>0</v>
      </c>
      <c r="U1806">
        <v>986.25</v>
      </c>
      <c r="V1806">
        <v>986.25</v>
      </c>
      <c r="W1806">
        <v>200</v>
      </c>
      <c r="X1806">
        <v>0</v>
      </c>
      <c r="Y1806">
        <v>0</v>
      </c>
      <c r="Z1806">
        <v>0</v>
      </c>
      <c r="AD1806" s="1">
        <v>41739.333333333336</v>
      </c>
      <c r="AE1806" s="1">
        <v>41767.708333333336</v>
      </c>
      <c r="AG1806" s="1">
        <v>41647.333333333336</v>
      </c>
      <c r="AH1806" s="1">
        <v>41675.708333333336</v>
      </c>
      <c r="AI1806" s="1">
        <v>41647.333333333336</v>
      </c>
      <c r="AJ1806" s="1">
        <v>41675.708333333336</v>
      </c>
      <c r="AK1806" s="1">
        <v>41647.333333333336</v>
      </c>
      <c r="AL1806" s="1">
        <v>41675.708333333336</v>
      </c>
      <c r="AM1806" s="1">
        <v>41739.333333333336</v>
      </c>
      <c r="AN1806" s="1">
        <v>41767.708333333336</v>
      </c>
      <c r="AP1806" t="s">
        <v>113</v>
      </c>
      <c r="AU1806" t="s">
        <v>4540</v>
      </c>
      <c r="AY1806" t="s">
        <v>106</v>
      </c>
      <c r="AZ1806">
        <v>0</v>
      </c>
      <c r="BA1806">
        <v>0</v>
      </c>
      <c r="BD1806" s="3">
        <v>41321.661111111112</v>
      </c>
      <c r="BE1806" s="3">
        <v>41321.663888888892</v>
      </c>
      <c r="BF1806" t="s">
        <v>115</v>
      </c>
      <c r="BG1806" t="s">
        <v>115</v>
      </c>
      <c r="BH1806">
        <v>8149</v>
      </c>
      <c r="BM1806">
        <v>43550</v>
      </c>
      <c r="BR1806" t="s">
        <v>116</v>
      </c>
      <c r="BS1806" t="s">
        <v>117</v>
      </c>
      <c r="BU1806">
        <v>1</v>
      </c>
      <c r="BV1806" t="s">
        <v>118</v>
      </c>
      <c r="BX1806" t="s">
        <v>119</v>
      </c>
      <c r="BY1806" t="s">
        <v>119</v>
      </c>
      <c r="BZ1806" t="s">
        <v>119</v>
      </c>
      <c r="CA1806">
        <v>1</v>
      </c>
      <c r="CC1806" t="s">
        <v>120</v>
      </c>
      <c r="CH1806">
        <v>540</v>
      </c>
      <c r="CI1806">
        <v>34780</v>
      </c>
      <c r="CJ1806" t="s">
        <v>106</v>
      </c>
      <c r="CK1806" t="s">
        <v>106</v>
      </c>
      <c r="CL1806">
        <v>10</v>
      </c>
      <c r="CM1806" t="s">
        <v>2867</v>
      </c>
      <c r="CO1806">
        <v>124586</v>
      </c>
      <c r="CQ1806">
        <v>0</v>
      </c>
      <c r="CR1806">
        <v>0</v>
      </c>
      <c r="CS1806">
        <v>0</v>
      </c>
      <c r="CY1806" t="s">
        <v>123</v>
      </c>
      <c r="CZ1806" t="s">
        <v>124</v>
      </c>
      <c r="DD1806" t="str" cm="1">
        <f t="array" ref="DD1806">TEXT(_xlfn.SEQUENCE(1, DATEDIF(AG1806, AH1806, "m") + 1, AG1806, 30), "YYYY-APMM")</f>
        <v>2014-AP01</v>
      </c>
      <c r="DN1806">
        <f t="shared" si="56"/>
        <v>986.25</v>
      </c>
      <c r="DO1806" t="str">
        <f t="shared" si="57"/>
        <v>LABOR- SUBCONTRACTOR</v>
      </c>
    </row>
    <row r="1807" spans="1:119" x14ac:dyDescent="0.35">
      <c r="A1807" t="s">
        <v>105</v>
      </c>
      <c r="B1807">
        <v>501092</v>
      </c>
      <c r="C1807">
        <v>6359</v>
      </c>
      <c r="D1807">
        <v>124588</v>
      </c>
      <c r="E1807">
        <v>13662</v>
      </c>
      <c r="F1807">
        <v>0</v>
      </c>
      <c r="G1807" t="s">
        <v>106</v>
      </c>
      <c r="H1807" t="s">
        <v>106</v>
      </c>
      <c r="I1807" t="s">
        <v>106</v>
      </c>
      <c r="J1807" t="s">
        <v>107</v>
      </c>
      <c r="K1807" t="s">
        <v>108</v>
      </c>
      <c r="L1807" t="s">
        <v>109</v>
      </c>
      <c r="M1807" t="s">
        <v>110</v>
      </c>
      <c r="N1807" t="s">
        <v>4541</v>
      </c>
      <c r="O1807" t="s">
        <v>2872</v>
      </c>
      <c r="P1807">
        <v>8178</v>
      </c>
      <c r="Q1807">
        <v>624</v>
      </c>
      <c r="R1807">
        <v>0</v>
      </c>
      <c r="S1807">
        <v>200</v>
      </c>
      <c r="T1807">
        <v>0</v>
      </c>
      <c r="U1807">
        <v>1250.25</v>
      </c>
      <c r="V1807">
        <v>1250.25</v>
      </c>
      <c r="W1807">
        <v>200</v>
      </c>
      <c r="X1807">
        <v>0</v>
      </c>
      <c r="Y1807">
        <v>0</v>
      </c>
      <c r="Z1807">
        <v>0</v>
      </c>
      <c r="AD1807" s="1">
        <v>41744.333333333336</v>
      </c>
      <c r="AE1807" s="1">
        <v>41772.708333333336</v>
      </c>
      <c r="AG1807" s="1">
        <v>41652.333333333336</v>
      </c>
      <c r="AH1807" s="1">
        <v>41680.708333333336</v>
      </c>
      <c r="AI1807" s="1">
        <v>41652.333333333336</v>
      </c>
      <c r="AJ1807" s="1">
        <v>41680.708333333336</v>
      </c>
      <c r="AK1807" s="1">
        <v>41652.333333333336</v>
      </c>
      <c r="AL1807" s="1">
        <v>41680.708333333336</v>
      </c>
      <c r="AM1807" s="1">
        <v>41744.333333333336</v>
      </c>
      <c r="AN1807" s="1">
        <v>41772.708333333336</v>
      </c>
      <c r="AP1807" t="s">
        <v>113</v>
      </c>
      <c r="AU1807" t="s">
        <v>4542</v>
      </c>
      <c r="AY1807" t="s">
        <v>106</v>
      </c>
      <c r="AZ1807">
        <v>0</v>
      </c>
      <c r="BA1807">
        <v>0</v>
      </c>
      <c r="BD1807" s="3">
        <v>41321.661111111112</v>
      </c>
      <c r="BE1807" s="3">
        <v>41321.663888888892</v>
      </c>
      <c r="BF1807" t="s">
        <v>115</v>
      </c>
      <c r="BG1807" t="s">
        <v>115</v>
      </c>
      <c r="BH1807">
        <v>8149</v>
      </c>
      <c r="BM1807">
        <v>43550</v>
      </c>
      <c r="BR1807" t="s">
        <v>116</v>
      </c>
      <c r="BS1807" t="s">
        <v>117</v>
      </c>
      <c r="BU1807">
        <v>1</v>
      </c>
      <c r="BV1807" t="s">
        <v>118</v>
      </c>
      <c r="BX1807" t="s">
        <v>119</v>
      </c>
      <c r="BY1807" t="s">
        <v>119</v>
      </c>
      <c r="BZ1807" t="s">
        <v>119</v>
      </c>
      <c r="CA1807">
        <v>1</v>
      </c>
      <c r="CC1807" t="s">
        <v>120</v>
      </c>
      <c r="CH1807">
        <v>540</v>
      </c>
      <c r="CI1807">
        <v>34780</v>
      </c>
      <c r="CJ1807" t="s">
        <v>106</v>
      </c>
      <c r="CK1807" t="s">
        <v>106</v>
      </c>
      <c r="CL1807">
        <v>10</v>
      </c>
      <c r="CM1807" t="s">
        <v>2867</v>
      </c>
      <c r="CO1807">
        <v>124586</v>
      </c>
      <c r="CQ1807">
        <v>0</v>
      </c>
      <c r="CR1807">
        <v>0</v>
      </c>
      <c r="CS1807">
        <v>0</v>
      </c>
      <c r="CY1807" t="s">
        <v>123</v>
      </c>
      <c r="CZ1807" t="s">
        <v>124</v>
      </c>
      <c r="DD1807" t="str" cm="1">
        <f t="array" ref="DD1807">TEXT(_xlfn.SEQUENCE(1, DATEDIF(AG1807, AH1807, "m") + 1, AG1807, 30), "YYYY-APMM")</f>
        <v>2014-AP01</v>
      </c>
      <c r="DN1807">
        <f t="shared" si="56"/>
        <v>1250.25</v>
      </c>
      <c r="DO1807" t="str">
        <f t="shared" si="57"/>
        <v>LABOR- SUBCONTRACTOR</v>
      </c>
    </row>
    <row r="1808" spans="1:119" x14ac:dyDescent="0.35">
      <c r="A1808" t="s">
        <v>105</v>
      </c>
      <c r="B1808">
        <v>501093</v>
      </c>
      <c r="C1808">
        <v>6359</v>
      </c>
      <c r="D1808">
        <v>124588</v>
      </c>
      <c r="E1808">
        <v>13662</v>
      </c>
      <c r="F1808">
        <v>0</v>
      </c>
      <c r="G1808" t="s">
        <v>106</v>
      </c>
      <c r="H1808" t="s">
        <v>106</v>
      </c>
      <c r="I1808" t="s">
        <v>106</v>
      </c>
      <c r="J1808" t="s">
        <v>107</v>
      </c>
      <c r="K1808" t="s">
        <v>108</v>
      </c>
      <c r="L1808" t="s">
        <v>109</v>
      </c>
      <c r="M1808" t="s">
        <v>110</v>
      </c>
      <c r="N1808" t="s">
        <v>4543</v>
      </c>
      <c r="O1808" t="s">
        <v>2875</v>
      </c>
      <c r="P1808">
        <v>8170</v>
      </c>
      <c r="Q1808">
        <v>624</v>
      </c>
      <c r="R1808">
        <v>0</v>
      </c>
      <c r="S1808">
        <v>200</v>
      </c>
      <c r="T1808">
        <v>0</v>
      </c>
      <c r="U1808">
        <v>626</v>
      </c>
      <c r="V1808">
        <v>626</v>
      </c>
      <c r="W1808">
        <v>200</v>
      </c>
      <c r="X1808">
        <v>0</v>
      </c>
      <c r="Y1808">
        <v>0</v>
      </c>
      <c r="Z1808">
        <v>0</v>
      </c>
      <c r="AD1808" s="1">
        <v>41749.333333333336</v>
      </c>
      <c r="AE1808" s="1">
        <v>41777.708333333336</v>
      </c>
      <c r="AG1808" s="1">
        <v>41657.333333333336</v>
      </c>
      <c r="AH1808" s="1">
        <v>41686.708333333336</v>
      </c>
      <c r="AI1808" s="1">
        <v>41657.333333333336</v>
      </c>
      <c r="AJ1808" s="1">
        <v>41686.708333333336</v>
      </c>
      <c r="AK1808" s="1">
        <v>41657.333333333336</v>
      </c>
      <c r="AL1808" s="1">
        <v>41686.708333333336</v>
      </c>
      <c r="AM1808" s="1">
        <v>41749.333333333336</v>
      </c>
      <c r="AN1808" s="1">
        <v>41777.708333333336</v>
      </c>
      <c r="AP1808" t="s">
        <v>113</v>
      </c>
      <c r="AU1808" t="s">
        <v>4544</v>
      </c>
      <c r="AY1808" t="s">
        <v>106</v>
      </c>
      <c r="AZ1808">
        <v>0</v>
      </c>
      <c r="BA1808">
        <v>0</v>
      </c>
      <c r="BD1808" s="3">
        <v>41321.661111111112</v>
      </c>
      <c r="BE1808" s="3">
        <v>41321.663888888892</v>
      </c>
      <c r="BF1808" t="s">
        <v>115</v>
      </c>
      <c r="BG1808" t="s">
        <v>115</v>
      </c>
      <c r="BH1808">
        <v>8149</v>
      </c>
      <c r="BM1808">
        <v>43470</v>
      </c>
      <c r="BR1808" t="s">
        <v>2854</v>
      </c>
      <c r="BS1808" t="s">
        <v>2855</v>
      </c>
      <c r="BU1808">
        <v>1</v>
      </c>
      <c r="BV1808" t="s">
        <v>118</v>
      </c>
      <c r="BX1808" t="s">
        <v>119</v>
      </c>
      <c r="BY1808" t="s">
        <v>119</v>
      </c>
      <c r="BZ1808" t="s">
        <v>119</v>
      </c>
      <c r="CA1808">
        <v>1</v>
      </c>
      <c r="CC1808" t="s">
        <v>120</v>
      </c>
      <c r="CH1808">
        <v>540</v>
      </c>
      <c r="CI1808">
        <v>34780</v>
      </c>
      <c r="CJ1808" t="s">
        <v>106</v>
      </c>
      <c r="CK1808" t="s">
        <v>106</v>
      </c>
      <c r="CL1808">
        <v>10</v>
      </c>
      <c r="CM1808" t="s">
        <v>2867</v>
      </c>
      <c r="CO1808">
        <v>124586</v>
      </c>
      <c r="CQ1808">
        <v>0</v>
      </c>
      <c r="CR1808">
        <v>0</v>
      </c>
      <c r="CS1808">
        <v>0</v>
      </c>
      <c r="CY1808" t="s">
        <v>123</v>
      </c>
      <c r="CZ1808" t="s">
        <v>124</v>
      </c>
      <c r="DD1808" t="str" cm="1">
        <f t="array" ref="DD1808">TEXT(_xlfn.SEQUENCE(1, DATEDIF(AG1808, AH1808, "m") + 1, AG1808, 30), "YYYY-APMM")</f>
        <v>2014-AP01</v>
      </c>
      <c r="DN1808">
        <f t="shared" si="56"/>
        <v>626</v>
      </c>
      <c r="DO1808" t="str">
        <f t="shared" si="57"/>
        <v>TILE MASON SK</v>
      </c>
    </row>
    <row r="1809" spans="1:119" x14ac:dyDescent="0.35">
      <c r="A1809" t="s">
        <v>105</v>
      </c>
      <c r="B1809">
        <v>501094</v>
      </c>
      <c r="C1809">
        <v>6359</v>
      </c>
      <c r="D1809">
        <v>124588</v>
      </c>
      <c r="E1809">
        <v>13662</v>
      </c>
      <c r="F1809">
        <v>0</v>
      </c>
      <c r="G1809" t="s">
        <v>106</v>
      </c>
      <c r="H1809" t="s">
        <v>106</v>
      </c>
      <c r="I1809" t="s">
        <v>106</v>
      </c>
      <c r="J1809" t="s">
        <v>107</v>
      </c>
      <c r="K1809" t="s">
        <v>108</v>
      </c>
      <c r="L1809" t="s">
        <v>109</v>
      </c>
      <c r="M1809" t="s">
        <v>110</v>
      </c>
      <c r="N1809" t="s">
        <v>4545</v>
      </c>
      <c r="O1809" t="s">
        <v>2878</v>
      </c>
      <c r="P1809">
        <v>8178</v>
      </c>
      <c r="Q1809">
        <v>624</v>
      </c>
      <c r="R1809">
        <v>0</v>
      </c>
      <c r="S1809">
        <v>160</v>
      </c>
      <c r="T1809">
        <v>0</v>
      </c>
      <c r="U1809">
        <v>616</v>
      </c>
      <c r="V1809">
        <v>616</v>
      </c>
      <c r="W1809">
        <v>160</v>
      </c>
      <c r="X1809">
        <v>0</v>
      </c>
      <c r="Y1809">
        <v>0</v>
      </c>
      <c r="Z1809">
        <v>0</v>
      </c>
      <c r="AD1809" s="1">
        <v>41772.333333333336</v>
      </c>
      <c r="AE1809" s="1">
        <v>41794.708333333336</v>
      </c>
      <c r="AG1809" s="1">
        <v>41680.333333333336</v>
      </c>
      <c r="AH1809" s="1">
        <v>41703.708333333336</v>
      </c>
      <c r="AI1809" s="1">
        <v>41680.333333333336</v>
      </c>
      <c r="AJ1809" s="1">
        <v>41703.708333333336</v>
      </c>
      <c r="AK1809" s="1">
        <v>41680.333333333336</v>
      </c>
      <c r="AL1809" s="1">
        <v>41703.708333333336</v>
      </c>
      <c r="AM1809" s="1">
        <v>41772.333333333336</v>
      </c>
      <c r="AN1809" s="1">
        <v>41794.708333333336</v>
      </c>
      <c r="AP1809" t="s">
        <v>113</v>
      </c>
      <c r="AU1809" t="s">
        <v>4546</v>
      </c>
      <c r="AY1809" t="s">
        <v>106</v>
      </c>
      <c r="AZ1809">
        <v>0</v>
      </c>
      <c r="BA1809">
        <v>0</v>
      </c>
      <c r="BD1809" s="3">
        <v>41321.661111111112</v>
      </c>
      <c r="BE1809" s="3">
        <v>41321.663888888892</v>
      </c>
      <c r="BF1809" t="s">
        <v>115</v>
      </c>
      <c r="BG1809" t="s">
        <v>115</v>
      </c>
      <c r="BH1809">
        <v>8149</v>
      </c>
      <c r="BM1809">
        <v>43550</v>
      </c>
      <c r="BR1809" t="s">
        <v>116</v>
      </c>
      <c r="BS1809" t="s">
        <v>117</v>
      </c>
      <c r="BU1809">
        <v>1</v>
      </c>
      <c r="BV1809" t="s">
        <v>118</v>
      </c>
      <c r="BX1809" t="s">
        <v>119</v>
      </c>
      <c r="BY1809" t="s">
        <v>119</v>
      </c>
      <c r="BZ1809" t="s">
        <v>119</v>
      </c>
      <c r="CA1809">
        <v>1</v>
      </c>
      <c r="CC1809" t="s">
        <v>120</v>
      </c>
      <c r="CH1809">
        <v>540</v>
      </c>
      <c r="CI1809">
        <v>34780</v>
      </c>
      <c r="CJ1809" t="s">
        <v>106</v>
      </c>
      <c r="CK1809" t="s">
        <v>106</v>
      </c>
      <c r="CL1809">
        <v>10</v>
      </c>
      <c r="CM1809" t="s">
        <v>2867</v>
      </c>
      <c r="CO1809">
        <v>124586</v>
      </c>
      <c r="CQ1809">
        <v>0</v>
      </c>
      <c r="CR1809">
        <v>0</v>
      </c>
      <c r="CS1809">
        <v>0</v>
      </c>
      <c r="CY1809" t="s">
        <v>123</v>
      </c>
      <c r="CZ1809" t="s">
        <v>124</v>
      </c>
      <c r="DD1809" t="str" cm="1">
        <f t="array" ref="DD1809">TEXT(_xlfn.SEQUENCE(1, DATEDIF(AG1809, AH1809, "m") + 1, AG1809, 30), "YYYY-APMM")</f>
        <v>2014-AP02</v>
      </c>
      <c r="DN1809">
        <f t="shared" si="56"/>
        <v>616</v>
      </c>
      <c r="DO1809" t="str">
        <f t="shared" si="57"/>
        <v>LABOR- SUBCONTRACTOR</v>
      </c>
    </row>
    <row r="1810" spans="1:119" x14ac:dyDescent="0.35">
      <c r="A1810" t="s">
        <v>105</v>
      </c>
      <c r="B1810">
        <v>501095</v>
      </c>
      <c r="C1810">
        <v>6359</v>
      </c>
      <c r="D1810">
        <v>124588</v>
      </c>
      <c r="E1810">
        <v>13662</v>
      </c>
      <c r="F1810">
        <v>0</v>
      </c>
      <c r="G1810" t="s">
        <v>106</v>
      </c>
      <c r="H1810" t="s">
        <v>106</v>
      </c>
      <c r="I1810" t="s">
        <v>106</v>
      </c>
      <c r="J1810" t="s">
        <v>107</v>
      </c>
      <c r="K1810" t="s">
        <v>108</v>
      </c>
      <c r="L1810" t="s">
        <v>109</v>
      </c>
      <c r="M1810" t="s">
        <v>110</v>
      </c>
      <c r="N1810" t="s">
        <v>4547</v>
      </c>
      <c r="O1810" t="s">
        <v>2881</v>
      </c>
      <c r="P1810">
        <v>8178</v>
      </c>
      <c r="Q1810">
        <v>624</v>
      </c>
      <c r="R1810">
        <v>0</v>
      </c>
      <c r="S1810">
        <v>200</v>
      </c>
      <c r="T1810">
        <v>0</v>
      </c>
      <c r="U1810">
        <v>859.25</v>
      </c>
      <c r="V1810">
        <v>859.25</v>
      </c>
      <c r="W1810">
        <v>200</v>
      </c>
      <c r="X1810">
        <v>0</v>
      </c>
      <c r="Y1810">
        <v>0</v>
      </c>
      <c r="Z1810">
        <v>0</v>
      </c>
      <c r="AD1810" s="1">
        <v>41757.333333333336</v>
      </c>
      <c r="AE1810" s="1">
        <v>41785.708333333336</v>
      </c>
      <c r="AG1810" s="1">
        <v>41665.333333333336</v>
      </c>
      <c r="AH1810" s="1">
        <v>41694.708333333336</v>
      </c>
      <c r="AI1810" s="1">
        <v>41665.333333333336</v>
      </c>
      <c r="AJ1810" s="1">
        <v>41694.708333333336</v>
      </c>
      <c r="AK1810" s="1">
        <v>41665.333333333336</v>
      </c>
      <c r="AL1810" s="1">
        <v>41694.708333333336</v>
      </c>
      <c r="AM1810" s="1">
        <v>41757.333333333336</v>
      </c>
      <c r="AN1810" s="1">
        <v>41785.708333333336</v>
      </c>
      <c r="AP1810" t="s">
        <v>113</v>
      </c>
      <c r="AU1810" t="s">
        <v>4548</v>
      </c>
      <c r="AY1810" t="s">
        <v>106</v>
      </c>
      <c r="AZ1810">
        <v>0</v>
      </c>
      <c r="BA1810">
        <v>0</v>
      </c>
      <c r="BD1810" s="3">
        <v>41321.661111111112</v>
      </c>
      <c r="BE1810" s="3">
        <v>41321.663888888892</v>
      </c>
      <c r="BF1810" t="s">
        <v>115</v>
      </c>
      <c r="BG1810" t="s">
        <v>115</v>
      </c>
      <c r="BH1810">
        <v>8149</v>
      </c>
      <c r="BM1810">
        <v>43550</v>
      </c>
      <c r="BR1810" t="s">
        <v>116</v>
      </c>
      <c r="BS1810" t="s">
        <v>117</v>
      </c>
      <c r="BU1810">
        <v>1</v>
      </c>
      <c r="BV1810" t="s">
        <v>118</v>
      </c>
      <c r="BX1810" t="s">
        <v>119</v>
      </c>
      <c r="BY1810" t="s">
        <v>119</v>
      </c>
      <c r="BZ1810" t="s">
        <v>119</v>
      </c>
      <c r="CA1810">
        <v>1</v>
      </c>
      <c r="CC1810" t="s">
        <v>120</v>
      </c>
      <c r="CH1810">
        <v>540</v>
      </c>
      <c r="CI1810">
        <v>34780</v>
      </c>
      <c r="CJ1810" t="s">
        <v>106</v>
      </c>
      <c r="CK1810" t="s">
        <v>106</v>
      </c>
      <c r="CL1810">
        <v>10</v>
      </c>
      <c r="CM1810" t="s">
        <v>2867</v>
      </c>
      <c r="CO1810">
        <v>124586</v>
      </c>
      <c r="CQ1810">
        <v>0</v>
      </c>
      <c r="CR1810">
        <v>0</v>
      </c>
      <c r="CS1810">
        <v>0</v>
      </c>
      <c r="CY1810" t="s">
        <v>123</v>
      </c>
      <c r="CZ1810" t="s">
        <v>124</v>
      </c>
      <c r="DD1810" t="str" cm="1">
        <f t="array" ref="DD1810">TEXT(_xlfn.SEQUENCE(1, DATEDIF(AG1810, AH1810, "m") + 1, AG1810, 30), "YYYY-APMM")</f>
        <v>2014-AP01</v>
      </c>
      <c r="DN1810">
        <f t="shared" si="56"/>
        <v>859.25</v>
      </c>
      <c r="DO1810" t="str">
        <f t="shared" si="57"/>
        <v>LABOR- SUBCONTRACTOR</v>
      </c>
    </row>
    <row r="1811" spans="1:119" x14ac:dyDescent="0.35">
      <c r="A1811" t="s">
        <v>105</v>
      </c>
      <c r="B1811">
        <v>501096</v>
      </c>
      <c r="C1811">
        <v>6359</v>
      </c>
      <c r="D1811">
        <v>124588</v>
      </c>
      <c r="E1811">
        <v>13662</v>
      </c>
      <c r="F1811">
        <v>0</v>
      </c>
      <c r="G1811" t="s">
        <v>106</v>
      </c>
      <c r="H1811" t="s">
        <v>106</v>
      </c>
      <c r="I1811" t="s">
        <v>106</v>
      </c>
      <c r="J1811" t="s">
        <v>107</v>
      </c>
      <c r="K1811" t="s">
        <v>108</v>
      </c>
      <c r="L1811" t="s">
        <v>109</v>
      </c>
      <c r="M1811" t="s">
        <v>110</v>
      </c>
      <c r="N1811" t="s">
        <v>4549</v>
      </c>
      <c r="O1811" t="s">
        <v>2884</v>
      </c>
      <c r="P1811">
        <v>8178</v>
      </c>
      <c r="Q1811">
        <v>648</v>
      </c>
      <c r="R1811">
        <v>624</v>
      </c>
      <c r="S1811">
        <v>120</v>
      </c>
      <c r="T1811">
        <v>0</v>
      </c>
      <c r="U1811">
        <v>352</v>
      </c>
      <c r="V1811">
        <v>352</v>
      </c>
      <c r="W1811">
        <v>120</v>
      </c>
      <c r="X1811">
        <v>0</v>
      </c>
      <c r="Y1811">
        <v>0</v>
      </c>
      <c r="Z1811">
        <v>0</v>
      </c>
      <c r="AD1811" s="1">
        <v>41790.333333333336</v>
      </c>
      <c r="AE1811" s="1">
        <v>41806.708333333336</v>
      </c>
      <c r="AG1811" s="1">
        <v>41695.333333333336</v>
      </c>
      <c r="AH1811" s="1">
        <v>41711.708333333336</v>
      </c>
      <c r="AI1811" s="1">
        <v>41695.333333333336</v>
      </c>
      <c r="AJ1811" s="1">
        <v>41711.708333333336</v>
      </c>
      <c r="AK1811" s="1">
        <v>41695.333333333336</v>
      </c>
      <c r="AL1811" s="1">
        <v>41711.708333333336</v>
      </c>
      <c r="AM1811" s="1">
        <v>41790.333333333336</v>
      </c>
      <c r="AN1811" s="1">
        <v>41806.708333333336</v>
      </c>
      <c r="AP1811" t="s">
        <v>113</v>
      </c>
      <c r="AU1811" t="s">
        <v>4550</v>
      </c>
      <c r="AY1811" t="s">
        <v>106</v>
      </c>
      <c r="AZ1811">
        <v>0</v>
      </c>
      <c r="BA1811">
        <v>0</v>
      </c>
      <c r="BD1811" s="3">
        <v>41321.661111111112</v>
      </c>
      <c r="BE1811" s="3">
        <v>41321.663888888892</v>
      </c>
      <c r="BF1811" t="s">
        <v>115</v>
      </c>
      <c r="BG1811" t="s">
        <v>115</v>
      </c>
      <c r="BH1811">
        <v>8149</v>
      </c>
      <c r="BM1811">
        <v>43550</v>
      </c>
      <c r="BR1811" t="s">
        <v>116</v>
      </c>
      <c r="BS1811" t="s">
        <v>117</v>
      </c>
      <c r="BU1811">
        <v>1</v>
      </c>
      <c r="BV1811" t="s">
        <v>118</v>
      </c>
      <c r="BX1811" t="s">
        <v>119</v>
      </c>
      <c r="BY1811" t="s">
        <v>119</v>
      </c>
      <c r="BZ1811" t="s">
        <v>119</v>
      </c>
      <c r="CA1811">
        <v>1</v>
      </c>
      <c r="CC1811" t="s">
        <v>120</v>
      </c>
      <c r="CH1811">
        <v>540</v>
      </c>
      <c r="CI1811">
        <v>34780</v>
      </c>
      <c r="CJ1811" t="s">
        <v>106</v>
      </c>
      <c r="CK1811" t="s">
        <v>106</v>
      </c>
      <c r="CL1811">
        <v>10</v>
      </c>
      <c r="CM1811" t="s">
        <v>2867</v>
      </c>
      <c r="CO1811">
        <v>124586</v>
      </c>
      <c r="CQ1811">
        <v>0</v>
      </c>
      <c r="CR1811">
        <v>0</v>
      </c>
      <c r="CS1811">
        <v>0</v>
      </c>
      <c r="CY1811" t="s">
        <v>123</v>
      </c>
      <c r="CZ1811" t="s">
        <v>124</v>
      </c>
      <c r="DD1811" t="str" cm="1">
        <f t="array" ref="DD1811">TEXT(_xlfn.SEQUENCE(1, DATEDIF(AG1811, AH1811, "m") + 1, AG1811, 30), "YYYY-APMM")</f>
        <v>2014-AP02</v>
      </c>
      <c r="DN1811">
        <f t="shared" si="56"/>
        <v>352</v>
      </c>
      <c r="DO1811" t="str">
        <f t="shared" si="57"/>
        <v>LABOR- SUBCONTRACTOR</v>
      </c>
    </row>
    <row r="1812" spans="1:119" x14ac:dyDescent="0.35">
      <c r="A1812" t="s">
        <v>105</v>
      </c>
      <c r="B1812">
        <v>501097</v>
      </c>
      <c r="C1812">
        <v>6359</v>
      </c>
      <c r="D1812">
        <v>124590</v>
      </c>
      <c r="E1812">
        <v>13662</v>
      </c>
      <c r="F1812">
        <v>0</v>
      </c>
      <c r="G1812" t="s">
        <v>106</v>
      </c>
      <c r="H1812" t="s">
        <v>106</v>
      </c>
      <c r="I1812" t="s">
        <v>106</v>
      </c>
      <c r="J1812" t="s">
        <v>107</v>
      </c>
      <c r="K1812" t="s">
        <v>108</v>
      </c>
      <c r="L1812" t="s">
        <v>109</v>
      </c>
      <c r="M1812" t="s">
        <v>110</v>
      </c>
      <c r="N1812" t="s">
        <v>4551</v>
      </c>
      <c r="O1812" t="s">
        <v>2905</v>
      </c>
      <c r="P1812">
        <v>8168</v>
      </c>
      <c r="Q1812">
        <v>600</v>
      </c>
      <c r="R1812">
        <v>0</v>
      </c>
      <c r="S1812">
        <v>160</v>
      </c>
      <c r="T1812">
        <v>0</v>
      </c>
      <c r="U1812">
        <v>697.25</v>
      </c>
      <c r="V1812">
        <v>697.25</v>
      </c>
      <c r="W1812">
        <v>160</v>
      </c>
      <c r="X1812">
        <v>0</v>
      </c>
      <c r="Y1812">
        <v>0</v>
      </c>
      <c r="Z1812">
        <v>0</v>
      </c>
      <c r="AD1812" s="1">
        <v>41731.333333333336</v>
      </c>
      <c r="AE1812" s="1">
        <v>41753.708333333336</v>
      </c>
      <c r="AG1812" s="1">
        <v>41643.333333333336</v>
      </c>
      <c r="AH1812" s="1">
        <v>41665.708333333336</v>
      </c>
      <c r="AI1812" s="1">
        <v>41643.333333333336</v>
      </c>
      <c r="AJ1812" s="1">
        <v>41665.708333333336</v>
      </c>
      <c r="AK1812" s="1">
        <v>41643.333333333336</v>
      </c>
      <c r="AL1812" s="1">
        <v>41665.708333333336</v>
      </c>
      <c r="AM1812" s="1">
        <v>41731.333333333336</v>
      </c>
      <c r="AN1812" s="1">
        <v>41753.708333333336</v>
      </c>
      <c r="AP1812" t="s">
        <v>113</v>
      </c>
      <c r="AU1812" t="s">
        <v>4552</v>
      </c>
      <c r="AY1812" t="s">
        <v>106</v>
      </c>
      <c r="AZ1812">
        <v>0</v>
      </c>
      <c r="BA1812">
        <v>0</v>
      </c>
      <c r="BD1812" s="3">
        <v>41321.661111111112</v>
      </c>
      <c r="BE1812" s="3">
        <v>41321.663888888892</v>
      </c>
      <c r="BF1812" t="s">
        <v>115</v>
      </c>
      <c r="BG1812" t="s">
        <v>115</v>
      </c>
      <c r="BH1812">
        <v>8149</v>
      </c>
      <c r="BM1812">
        <v>43450</v>
      </c>
      <c r="BR1812" t="s">
        <v>1309</v>
      </c>
      <c r="BS1812" t="s">
        <v>1310</v>
      </c>
      <c r="BU1812">
        <v>1</v>
      </c>
      <c r="BV1812" t="s">
        <v>118</v>
      </c>
      <c r="BX1812" t="s">
        <v>119</v>
      </c>
      <c r="BY1812" t="s">
        <v>119</v>
      </c>
      <c r="BZ1812" t="s">
        <v>119</v>
      </c>
      <c r="CA1812">
        <v>1</v>
      </c>
      <c r="CC1812" t="s">
        <v>120</v>
      </c>
      <c r="CH1812">
        <v>540</v>
      </c>
      <c r="CI1812">
        <v>34760</v>
      </c>
      <c r="CJ1812" t="s">
        <v>106</v>
      </c>
      <c r="CK1812" t="s">
        <v>106</v>
      </c>
      <c r="CL1812">
        <v>20</v>
      </c>
      <c r="CM1812" t="s">
        <v>2867</v>
      </c>
      <c r="CO1812">
        <v>124589</v>
      </c>
      <c r="CQ1812">
        <v>0</v>
      </c>
      <c r="CR1812">
        <v>0</v>
      </c>
      <c r="CS1812">
        <v>0</v>
      </c>
      <c r="CY1812" t="s">
        <v>123</v>
      </c>
      <c r="CZ1812" t="s">
        <v>124</v>
      </c>
      <c r="DD1812" t="str" cm="1">
        <f t="array" ref="DD1812">TEXT(_xlfn.SEQUENCE(1, DATEDIF(AG1812, AH1812, "m") + 1, AG1812, 30), "YYYY-APMM")</f>
        <v>2014-AP01</v>
      </c>
      <c r="DN1812">
        <f t="shared" si="56"/>
        <v>697.25</v>
      </c>
      <c r="DO1812" t="str">
        <f t="shared" si="57"/>
        <v>BLOCK MASON SK</v>
      </c>
    </row>
    <row r="1813" spans="1:119" x14ac:dyDescent="0.35">
      <c r="A1813" t="s">
        <v>105</v>
      </c>
      <c r="B1813">
        <v>501098</v>
      </c>
      <c r="C1813">
        <v>6359</v>
      </c>
      <c r="D1813">
        <v>124590</v>
      </c>
      <c r="E1813">
        <v>13662</v>
      </c>
      <c r="F1813">
        <v>0</v>
      </c>
      <c r="G1813" t="s">
        <v>106</v>
      </c>
      <c r="H1813" t="s">
        <v>106</v>
      </c>
      <c r="I1813" t="s">
        <v>106</v>
      </c>
      <c r="J1813" t="s">
        <v>107</v>
      </c>
      <c r="K1813" t="s">
        <v>108</v>
      </c>
      <c r="L1813" t="s">
        <v>109</v>
      </c>
      <c r="M1813" t="s">
        <v>110</v>
      </c>
      <c r="N1813" t="s">
        <v>4553</v>
      </c>
      <c r="O1813" t="s">
        <v>2908</v>
      </c>
      <c r="P1813">
        <v>8169</v>
      </c>
      <c r="Q1813">
        <v>600</v>
      </c>
      <c r="R1813">
        <v>0</v>
      </c>
      <c r="S1813">
        <v>160</v>
      </c>
      <c r="T1813">
        <v>0</v>
      </c>
      <c r="U1813">
        <v>3833</v>
      </c>
      <c r="V1813">
        <v>3833</v>
      </c>
      <c r="W1813">
        <v>160</v>
      </c>
      <c r="X1813">
        <v>0</v>
      </c>
      <c r="Y1813">
        <v>0</v>
      </c>
      <c r="Z1813">
        <v>0</v>
      </c>
      <c r="AD1813" s="1">
        <v>41739.333333333336</v>
      </c>
      <c r="AE1813" s="1">
        <v>41762.708333333336</v>
      </c>
      <c r="AG1813" s="1">
        <v>41651.333333333336</v>
      </c>
      <c r="AH1813" s="1">
        <v>41673.708333333336</v>
      </c>
      <c r="AI1813" s="1">
        <v>41651.333333333336</v>
      </c>
      <c r="AJ1813" s="1">
        <v>41673.708333333336</v>
      </c>
      <c r="AK1813" s="1">
        <v>41651.333333333336</v>
      </c>
      <c r="AL1813" s="1">
        <v>41673.708333333336</v>
      </c>
      <c r="AM1813" s="1">
        <v>41739.333333333336</v>
      </c>
      <c r="AN1813" s="1">
        <v>41762.708333333336</v>
      </c>
      <c r="AP1813" t="s">
        <v>113</v>
      </c>
      <c r="AU1813" t="s">
        <v>4554</v>
      </c>
      <c r="AY1813" t="s">
        <v>106</v>
      </c>
      <c r="AZ1813">
        <v>0</v>
      </c>
      <c r="BA1813">
        <v>0</v>
      </c>
      <c r="BD1813" s="3">
        <v>41321.661111111112</v>
      </c>
      <c r="BE1813" s="3">
        <v>41321.663888888892</v>
      </c>
      <c r="BF1813" t="s">
        <v>115</v>
      </c>
      <c r="BG1813" t="s">
        <v>115</v>
      </c>
      <c r="BH1813">
        <v>8149</v>
      </c>
      <c r="BM1813">
        <v>43460</v>
      </c>
      <c r="BR1813" t="s">
        <v>2848</v>
      </c>
      <c r="BS1813" t="s">
        <v>2849</v>
      </c>
      <c r="BU1813">
        <v>1</v>
      </c>
      <c r="BV1813" t="s">
        <v>118</v>
      </c>
      <c r="BX1813" t="s">
        <v>119</v>
      </c>
      <c r="BY1813" t="s">
        <v>119</v>
      </c>
      <c r="BZ1813" t="s">
        <v>119</v>
      </c>
      <c r="CA1813">
        <v>1</v>
      </c>
      <c r="CC1813" t="s">
        <v>120</v>
      </c>
      <c r="CH1813">
        <v>540</v>
      </c>
      <c r="CI1813">
        <v>34760</v>
      </c>
      <c r="CJ1813" t="s">
        <v>106</v>
      </c>
      <c r="CK1813" t="s">
        <v>106</v>
      </c>
      <c r="CL1813">
        <v>20</v>
      </c>
      <c r="CM1813" t="s">
        <v>2867</v>
      </c>
      <c r="CO1813">
        <v>124589</v>
      </c>
      <c r="CQ1813">
        <v>0</v>
      </c>
      <c r="CR1813">
        <v>0</v>
      </c>
      <c r="CS1813">
        <v>0</v>
      </c>
      <c r="CY1813" t="s">
        <v>123</v>
      </c>
      <c r="CZ1813" t="s">
        <v>124</v>
      </c>
      <c r="DD1813" t="str" cm="1">
        <f t="array" ref="DD1813">TEXT(_xlfn.SEQUENCE(1, DATEDIF(AG1813, AH1813, "m") + 1, AG1813, 30), "YYYY-APMM")</f>
        <v>2014-AP01</v>
      </c>
      <c r="DN1813">
        <f t="shared" si="56"/>
        <v>3833</v>
      </c>
      <c r="DO1813" t="str">
        <f t="shared" si="57"/>
        <v>PLASTER MASON SK</v>
      </c>
    </row>
    <row r="1814" spans="1:119" x14ac:dyDescent="0.35">
      <c r="A1814" t="s">
        <v>105</v>
      </c>
      <c r="B1814">
        <v>501099</v>
      </c>
      <c r="C1814">
        <v>6359</v>
      </c>
      <c r="D1814">
        <v>124590</v>
      </c>
      <c r="E1814">
        <v>13662</v>
      </c>
      <c r="F1814">
        <v>0</v>
      </c>
      <c r="G1814" t="s">
        <v>106</v>
      </c>
      <c r="H1814" t="s">
        <v>106</v>
      </c>
      <c r="I1814" t="s">
        <v>106</v>
      </c>
      <c r="J1814" t="s">
        <v>107</v>
      </c>
      <c r="K1814" t="s">
        <v>108</v>
      </c>
      <c r="L1814" t="s">
        <v>109</v>
      </c>
      <c r="M1814" t="s">
        <v>110</v>
      </c>
      <c r="N1814" t="s">
        <v>4555</v>
      </c>
      <c r="O1814" t="s">
        <v>2911</v>
      </c>
      <c r="P1814">
        <v>8164</v>
      </c>
      <c r="Q1814">
        <v>648</v>
      </c>
      <c r="R1814">
        <v>0</v>
      </c>
      <c r="S1814">
        <v>120</v>
      </c>
      <c r="T1814">
        <v>0</v>
      </c>
      <c r="U1814">
        <v>154</v>
      </c>
      <c r="V1814">
        <v>154</v>
      </c>
      <c r="W1814">
        <v>120</v>
      </c>
      <c r="X1814">
        <v>0</v>
      </c>
      <c r="Y1814">
        <v>0</v>
      </c>
      <c r="Z1814">
        <v>0</v>
      </c>
      <c r="AD1814" s="1">
        <v>41760.333333333336</v>
      </c>
      <c r="AE1814" s="1">
        <v>41777.708333333336</v>
      </c>
      <c r="AG1814" s="1">
        <v>41665.333333333336</v>
      </c>
      <c r="AH1814" s="1">
        <v>41682.708333333336</v>
      </c>
      <c r="AI1814" s="1">
        <v>41665.333333333336</v>
      </c>
      <c r="AJ1814" s="1">
        <v>41682.708333333336</v>
      </c>
      <c r="AK1814" s="1">
        <v>41665.333333333336</v>
      </c>
      <c r="AL1814" s="1">
        <v>41682.708333333336</v>
      </c>
      <c r="AM1814" s="1">
        <v>41760.333333333336</v>
      </c>
      <c r="AN1814" s="1">
        <v>41777.708333333336</v>
      </c>
      <c r="AP1814" t="s">
        <v>113</v>
      </c>
      <c r="AU1814" t="s">
        <v>4556</v>
      </c>
      <c r="AY1814" t="s">
        <v>106</v>
      </c>
      <c r="AZ1814">
        <v>0</v>
      </c>
      <c r="BA1814">
        <v>0</v>
      </c>
      <c r="BD1814" s="3">
        <v>41321.661111111112</v>
      </c>
      <c r="BE1814" s="3">
        <v>41321.663888888892</v>
      </c>
      <c r="BF1814" t="s">
        <v>115</v>
      </c>
      <c r="BG1814" t="s">
        <v>115</v>
      </c>
      <c r="BH1814">
        <v>8149</v>
      </c>
      <c r="BM1814">
        <v>43410</v>
      </c>
      <c r="BR1814" t="s">
        <v>2865</v>
      </c>
      <c r="BS1814" t="s">
        <v>2866</v>
      </c>
      <c r="BU1814">
        <v>1</v>
      </c>
      <c r="BV1814" t="s">
        <v>118</v>
      </c>
      <c r="BX1814" t="s">
        <v>119</v>
      </c>
      <c r="BY1814" t="s">
        <v>119</v>
      </c>
      <c r="BZ1814" t="s">
        <v>119</v>
      </c>
      <c r="CA1814">
        <v>1</v>
      </c>
      <c r="CC1814" t="s">
        <v>120</v>
      </c>
      <c r="CH1814">
        <v>540</v>
      </c>
      <c r="CI1814">
        <v>34760</v>
      </c>
      <c r="CJ1814" t="s">
        <v>106</v>
      </c>
      <c r="CK1814" t="s">
        <v>106</v>
      </c>
      <c r="CL1814">
        <v>20</v>
      </c>
      <c r="CM1814" t="s">
        <v>2867</v>
      </c>
      <c r="CO1814">
        <v>124589</v>
      </c>
      <c r="CQ1814">
        <v>0</v>
      </c>
      <c r="CR1814">
        <v>0</v>
      </c>
      <c r="CS1814">
        <v>0</v>
      </c>
      <c r="CY1814" t="s">
        <v>123</v>
      </c>
      <c r="CZ1814" t="s">
        <v>124</v>
      </c>
      <c r="DD1814" t="str" cm="1">
        <f t="array" ref="DD1814">TEXT(_xlfn.SEQUENCE(1, DATEDIF(AG1814, AH1814, "m") + 1, AG1814, 30), "YYYY-APMM")</f>
        <v>2014-AP01</v>
      </c>
      <c r="DN1814">
        <f t="shared" si="56"/>
        <v>154</v>
      </c>
      <c r="DO1814" t="str">
        <f t="shared" si="57"/>
        <v>SCREED MASON SK</v>
      </c>
    </row>
    <row r="1815" spans="1:119" x14ac:dyDescent="0.35">
      <c r="A1815" t="s">
        <v>105</v>
      </c>
      <c r="B1815">
        <v>501100</v>
      </c>
      <c r="C1815">
        <v>6359</v>
      </c>
      <c r="D1815">
        <v>124590</v>
      </c>
      <c r="E1815">
        <v>13662</v>
      </c>
      <c r="F1815">
        <v>0</v>
      </c>
      <c r="G1815" t="s">
        <v>106</v>
      </c>
      <c r="H1815" t="s">
        <v>106</v>
      </c>
      <c r="I1815" t="s">
        <v>106</v>
      </c>
      <c r="J1815" t="s">
        <v>107</v>
      </c>
      <c r="K1815" t="s">
        <v>108</v>
      </c>
      <c r="L1815" t="s">
        <v>109</v>
      </c>
      <c r="M1815" t="s">
        <v>110</v>
      </c>
      <c r="N1815" t="s">
        <v>4557</v>
      </c>
      <c r="O1815" t="s">
        <v>2956</v>
      </c>
      <c r="P1815">
        <v>8178</v>
      </c>
      <c r="Q1815">
        <v>648</v>
      </c>
      <c r="R1815">
        <v>0</v>
      </c>
      <c r="S1815">
        <v>160</v>
      </c>
      <c r="T1815">
        <v>0</v>
      </c>
      <c r="U1815">
        <v>1640</v>
      </c>
      <c r="V1815">
        <v>1640</v>
      </c>
      <c r="W1815">
        <v>160</v>
      </c>
      <c r="X1815">
        <v>0</v>
      </c>
      <c r="Y1815">
        <v>0</v>
      </c>
      <c r="Z1815">
        <v>0</v>
      </c>
      <c r="AD1815" s="1">
        <v>41772.333333333336</v>
      </c>
      <c r="AE1815" s="1">
        <v>41794.708333333336</v>
      </c>
      <c r="AG1815" s="1">
        <v>41676.333333333336</v>
      </c>
      <c r="AH1815" s="1">
        <v>41700.708333333336</v>
      </c>
      <c r="AI1815" s="1">
        <v>41676.333333333336</v>
      </c>
      <c r="AJ1815" s="1">
        <v>41700.708333333336</v>
      </c>
      <c r="AK1815" s="1">
        <v>41676.333333333336</v>
      </c>
      <c r="AL1815" s="1">
        <v>41700.708333333336</v>
      </c>
      <c r="AM1815" s="1">
        <v>41772.333333333336</v>
      </c>
      <c r="AN1815" s="1">
        <v>41794.708333333336</v>
      </c>
      <c r="AP1815" t="s">
        <v>113</v>
      </c>
      <c r="AU1815" t="s">
        <v>4558</v>
      </c>
      <c r="AY1815" t="s">
        <v>106</v>
      </c>
      <c r="AZ1815">
        <v>0</v>
      </c>
      <c r="BA1815">
        <v>0</v>
      </c>
      <c r="BD1815" s="3">
        <v>41321.661111111112</v>
      </c>
      <c r="BE1815" s="3">
        <v>41321.663888888892</v>
      </c>
      <c r="BF1815" t="s">
        <v>115</v>
      </c>
      <c r="BG1815" t="s">
        <v>115</v>
      </c>
      <c r="BH1815">
        <v>8149</v>
      </c>
      <c r="BM1815">
        <v>43550</v>
      </c>
      <c r="BR1815" t="s">
        <v>116</v>
      </c>
      <c r="BS1815" t="s">
        <v>117</v>
      </c>
      <c r="BU1815">
        <v>1</v>
      </c>
      <c r="BV1815" t="s">
        <v>118</v>
      </c>
      <c r="BX1815" t="s">
        <v>119</v>
      </c>
      <c r="BY1815" t="s">
        <v>119</v>
      </c>
      <c r="BZ1815" t="s">
        <v>119</v>
      </c>
      <c r="CA1815">
        <v>1</v>
      </c>
      <c r="CC1815" t="s">
        <v>120</v>
      </c>
      <c r="CH1815">
        <v>540</v>
      </c>
      <c r="CI1815">
        <v>34760</v>
      </c>
      <c r="CJ1815" t="s">
        <v>106</v>
      </c>
      <c r="CK1815" t="s">
        <v>106</v>
      </c>
      <c r="CL1815">
        <v>20</v>
      </c>
      <c r="CM1815" t="s">
        <v>2867</v>
      </c>
      <c r="CO1815">
        <v>124589</v>
      </c>
      <c r="CQ1815">
        <v>0</v>
      </c>
      <c r="CR1815">
        <v>0</v>
      </c>
      <c r="CS1815">
        <v>0</v>
      </c>
      <c r="CY1815" t="s">
        <v>123</v>
      </c>
      <c r="CZ1815" t="s">
        <v>124</v>
      </c>
      <c r="DD1815" t="str" cm="1">
        <f t="array" ref="DD1815">TEXT(_xlfn.SEQUENCE(1, DATEDIF(AG1815, AH1815, "m") + 1, AG1815, 30), "YYYY-APMM")</f>
        <v>2014-AP02</v>
      </c>
      <c r="DN1815">
        <f t="shared" si="56"/>
        <v>1640</v>
      </c>
      <c r="DO1815" t="str">
        <f t="shared" si="57"/>
        <v>LABOR- SUBCONTRACTOR</v>
      </c>
    </row>
    <row r="1816" spans="1:119" x14ac:dyDescent="0.35">
      <c r="A1816" t="s">
        <v>105</v>
      </c>
      <c r="B1816">
        <v>501101</v>
      </c>
      <c r="C1816">
        <v>6359</v>
      </c>
      <c r="D1816">
        <v>124590</v>
      </c>
      <c r="E1816">
        <v>13662</v>
      </c>
      <c r="F1816">
        <v>0</v>
      </c>
      <c r="G1816" t="s">
        <v>106</v>
      </c>
      <c r="H1816" t="s">
        <v>106</v>
      </c>
      <c r="I1816" t="s">
        <v>106</v>
      </c>
      <c r="J1816" t="s">
        <v>107</v>
      </c>
      <c r="K1816" t="s">
        <v>108</v>
      </c>
      <c r="L1816" t="s">
        <v>109</v>
      </c>
      <c r="M1816" t="s">
        <v>110</v>
      </c>
      <c r="N1816" t="s">
        <v>4559</v>
      </c>
      <c r="O1816" t="s">
        <v>2959</v>
      </c>
      <c r="P1816">
        <v>8178</v>
      </c>
      <c r="Q1816">
        <v>648</v>
      </c>
      <c r="R1816">
        <v>624</v>
      </c>
      <c r="S1816">
        <v>120</v>
      </c>
      <c r="T1816">
        <v>0</v>
      </c>
      <c r="U1816">
        <v>48.5</v>
      </c>
      <c r="V1816">
        <v>48.5</v>
      </c>
      <c r="W1816">
        <v>120</v>
      </c>
      <c r="X1816">
        <v>0</v>
      </c>
      <c r="Y1816">
        <v>0</v>
      </c>
      <c r="Z1816">
        <v>0</v>
      </c>
      <c r="AD1816" s="1">
        <v>41790.333333333336</v>
      </c>
      <c r="AE1816" s="1">
        <v>41806.708333333336</v>
      </c>
      <c r="AG1816" s="1">
        <v>41695.333333333336</v>
      </c>
      <c r="AH1816" s="1">
        <v>41711.708333333336</v>
      </c>
      <c r="AI1816" s="1">
        <v>41695.333333333336</v>
      </c>
      <c r="AJ1816" s="1">
        <v>41711.708333333336</v>
      </c>
      <c r="AK1816" s="1">
        <v>41695.333333333336</v>
      </c>
      <c r="AL1816" s="1">
        <v>41711.708333333336</v>
      </c>
      <c r="AM1816" s="1">
        <v>41790.333333333336</v>
      </c>
      <c r="AN1816" s="1">
        <v>41806.708333333336</v>
      </c>
      <c r="AP1816" t="s">
        <v>113</v>
      </c>
      <c r="AU1816" t="s">
        <v>4560</v>
      </c>
      <c r="AY1816" t="s">
        <v>106</v>
      </c>
      <c r="AZ1816">
        <v>0</v>
      </c>
      <c r="BA1816">
        <v>0</v>
      </c>
      <c r="BD1816" s="3">
        <v>41321.661111111112</v>
      </c>
      <c r="BE1816" s="3">
        <v>41321.663888888892</v>
      </c>
      <c r="BF1816" t="s">
        <v>115</v>
      </c>
      <c r="BG1816" t="s">
        <v>115</v>
      </c>
      <c r="BH1816">
        <v>8149</v>
      </c>
      <c r="BM1816">
        <v>43550</v>
      </c>
      <c r="BR1816" t="s">
        <v>116</v>
      </c>
      <c r="BS1816" t="s">
        <v>117</v>
      </c>
      <c r="BU1816">
        <v>1</v>
      </c>
      <c r="BV1816" t="s">
        <v>118</v>
      </c>
      <c r="BX1816" t="s">
        <v>119</v>
      </c>
      <c r="BY1816" t="s">
        <v>119</v>
      </c>
      <c r="BZ1816" t="s">
        <v>119</v>
      </c>
      <c r="CA1816">
        <v>1</v>
      </c>
      <c r="CC1816" t="s">
        <v>120</v>
      </c>
      <c r="CH1816">
        <v>540</v>
      </c>
      <c r="CI1816">
        <v>34760</v>
      </c>
      <c r="CJ1816" t="s">
        <v>106</v>
      </c>
      <c r="CK1816" t="s">
        <v>106</v>
      </c>
      <c r="CL1816">
        <v>20</v>
      </c>
      <c r="CM1816" t="s">
        <v>2867</v>
      </c>
      <c r="CO1816">
        <v>124589</v>
      </c>
      <c r="CQ1816">
        <v>0</v>
      </c>
      <c r="CR1816">
        <v>0</v>
      </c>
      <c r="CS1816">
        <v>0</v>
      </c>
      <c r="CY1816" t="s">
        <v>123</v>
      </c>
      <c r="CZ1816" t="s">
        <v>124</v>
      </c>
      <c r="DD1816" t="str" cm="1">
        <f t="array" ref="DD1816">TEXT(_xlfn.SEQUENCE(1, DATEDIF(AG1816, AH1816, "m") + 1, AG1816, 30), "YYYY-APMM")</f>
        <v>2014-AP02</v>
      </c>
      <c r="DN1816">
        <f t="shared" si="56"/>
        <v>48.5</v>
      </c>
      <c r="DO1816" t="str">
        <f t="shared" si="57"/>
        <v>LABOR- SUBCONTRACTOR</v>
      </c>
    </row>
    <row r="1817" spans="1:119" x14ac:dyDescent="0.35">
      <c r="A1817" t="s">
        <v>105</v>
      </c>
      <c r="B1817">
        <v>501102</v>
      </c>
      <c r="C1817">
        <v>6359</v>
      </c>
      <c r="D1817">
        <v>124591</v>
      </c>
      <c r="E1817">
        <v>13662</v>
      </c>
      <c r="F1817">
        <v>0</v>
      </c>
      <c r="G1817" t="s">
        <v>106</v>
      </c>
      <c r="H1817" t="s">
        <v>106</v>
      </c>
      <c r="I1817" t="s">
        <v>106</v>
      </c>
      <c r="J1817" t="s">
        <v>107</v>
      </c>
      <c r="K1817" t="s">
        <v>108</v>
      </c>
      <c r="L1817" t="s">
        <v>109</v>
      </c>
      <c r="M1817" t="s">
        <v>110</v>
      </c>
      <c r="N1817" t="s">
        <v>4561</v>
      </c>
      <c r="O1817" t="s">
        <v>2905</v>
      </c>
      <c r="P1817">
        <v>8168</v>
      </c>
      <c r="Q1817">
        <v>24</v>
      </c>
      <c r="R1817">
        <v>0</v>
      </c>
      <c r="S1817">
        <v>200</v>
      </c>
      <c r="T1817">
        <v>0</v>
      </c>
      <c r="U1817">
        <v>7341</v>
      </c>
      <c r="V1817">
        <v>7341</v>
      </c>
      <c r="W1817">
        <v>200</v>
      </c>
      <c r="X1817">
        <v>0</v>
      </c>
      <c r="Y1817">
        <v>0</v>
      </c>
      <c r="Z1817">
        <v>0</v>
      </c>
      <c r="AD1817" s="1">
        <v>41619.333333333336</v>
      </c>
      <c r="AE1817" s="1">
        <v>41648.708333333336</v>
      </c>
      <c r="AG1817" s="1">
        <v>41616.333333333336</v>
      </c>
      <c r="AH1817" s="1">
        <v>41645.708333333336</v>
      </c>
      <c r="AI1817" s="1">
        <v>41616.333333333336</v>
      </c>
      <c r="AJ1817" s="1">
        <v>41645.708333333336</v>
      </c>
      <c r="AK1817" s="1">
        <v>41616.333333333336</v>
      </c>
      <c r="AL1817" s="1">
        <v>41645.708333333336</v>
      </c>
      <c r="AM1817" s="1">
        <v>41619.333333333336</v>
      </c>
      <c r="AN1817" s="1">
        <v>41648.708333333336</v>
      </c>
      <c r="AP1817" t="s">
        <v>113</v>
      </c>
      <c r="AU1817" t="s">
        <v>4562</v>
      </c>
      <c r="AY1817" t="s">
        <v>106</v>
      </c>
      <c r="AZ1817">
        <v>0</v>
      </c>
      <c r="BA1817">
        <v>0</v>
      </c>
      <c r="BD1817" s="3">
        <v>41321.661111111112</v>
      </c>
      <c r="BE1817" s="3">
        <v>41321.663888888892</v>
      </c>
      <c r="BF1817" t="s">
        <v>115</v>
      </c>
      <c r="BG1817" t="s">
        <v>115</v>
      </c>
      <c r="BH1817">
        <v>8149</v>
      </c>
      <c r="BM1817">
        <v>43450</v>
      </c>
      <c r="BR1817" t="s">
        <v>1309</v>
      </c>
      <c r="BS1817" t="s">
        <v>1310</v>
      </c>
      <c r="BU1817">
        <v>1</v>
      </c>
      <c r="BV1817" t="s">
        <v>118</v>
      </c>
      <c r="BX1817" t="s">
        <v>119</v>
      </c>
      <c r="BY1817" t="s">
        <v>119</v>
      </c>
      <c r="BZ1817" t="s">
        <v>119</v>
      </c>
      <c r="CA1817">
        <v>1</v>
      </c>
      <c r="CC1817" t="s">
        <v>120</v>
      </c>
      <c r="CH1817">
        <v>540</v>
      </c>
      <c r="CI1817">
        <v>34750</v>
      </c>
      <c r="CJ1817" t="s">
        <v>106</v>
      </c>
      <c r="CK1817" t="s">
        <v>106</v>
      </c>
      <c r="CL1817">
        <v>15</v>
      </c>
      <c r="CM1817" t="s">
        <v>2963</v>
      </c>
      <c r="CO1817">
        <v>124589</v>
      </c>
      <c r="CQ1817">
        <v>0</v>
      </c>
      <c r="CR1817">
        <v>0</v>
      </c>
      <c r="CS1817">
        <v>0</v>
      </c>
      <c r="CY1817" t="s">
        <v>123</v>
      </c>
      <c r="CZ1817" t="s">
        <v>124</v>
      </c>
      <c r="DD1817" t="str" cm="1">
        <f t="array" ref="DD1817">TEXT(_xlfn.SEQUENCE(1, DATEDIF(AG1817, AH1817, "m") + 1, AG1817, 30), "YYYY-APMM")</f>
        <v>2013-AP12</v>
      </c>
      <c r="DN1817">
        <f t="shared" si="56"/>
        <v>7341</v>
      </c>
      <c r="DO1817" t="str">
        <f t="shared" si="57"/>
        <v>BLOCK MASON SK</v>
      </c>
    </row>
    <row r="1818" spans="1:119" x14ac:dyDescent="0.35">
      <c r="A1818" t="s">
        <v>105</v>
      </c>
      <c r="B1818">
        <v>501103</v>
      </c>
      <c r="C1818">
        <v>6359</v>
      </c>
      <c r="D1818">
        <v>124591</v>
      </c>
      <c r="E1818">
        <v>13662</v>
      </c>
      <c r="F1818">
        <v>0</v>
      </c>
      <c r="G1818" t="s">
        <v>106</v>
      </c>
      <c r="H1818" t="s">
        <v>106</v>
      </c>
      <c r="I1818" t="s">
        <v>106</v>
      </c>
      <c r="J1818" t="s">
        <v>107</v>
      </c>
      <c r="K1818" t="s">
        <v>108</v>
      </c>
      <c r="L1818" t="s">
        <v>109</v>
      </c>
      <c r="M1818" t="s">
        <v>110</v>
      </c>
      <c r="N1818" t="s">
        <v>4563</v>
      </c>
      <c r="O1818" t="s">
        <v>2908</v>
      </c>
      <c r="P1818">
        <v>8169</v>
      </c>
      <c r="Q1818">
        <v>24</v>
      </c>
      <c r="R1818">
        <v>0</v>
      </c>
      <c r="S1818">
        <v>200</v>
      </c>
      <c r="T1818">
        <v>0</v>
      </c>
      <c r="U1818">
        <v>7518.75</v>
      </c>
      <c r="V1818">
        <v>7518.75</v>
      </c>
      <c r="W1818">
        <v>200</v>
      </c>
      <c r="X1818">
        <v>0</v>
      </c>
      <c r="Y1818">
        <v>0</v>
      </c>
      <c r="Z1818">
        <v>0</v>
      </c>
      <c r="AD1818" s="1">
        <v>41647.333333333336</v>
      </c>
      <c r="AE1818" s="1">
        <v>41675.708333333336</v>
      </c>
      <c r="AG1818" s="1">
        <v>41644.333333333336</v>
      </c>
      <c r="AH1818" s="1">
        <v>41672.708333333336</v>
      </c>
      <c r="AI1818" s="1">
        <v>41644.333333333336</v>
      </c>
      <c r="AJ1818" s="1">
        <v>41672.708333333336</v>
      </c>
      <c r="AK1818" s="1">
        <v>41644.333333333336</v>
      </c>
      <c r="AL1818" s="1">
        <v>41672.708333333336</v>
      </c>
      <c r="AM1818" s="1">
        <v>41647.333333333336</v>
      </c>
      <c r="AN1818" s="1">
        <v>41675.708333333336</v>
      </c>
      <c r="AP1818" t="s">
        <v>113</v>
      </c>
      <c r="AU1818" t="s">
        <v>4564</v>
      </c>
      <c r="AY1818" t="s">
        <v>106</v>
      </c>
      <c r="AZ1818">
        <v>0</v>
      </c>
      <c r="BA1818">
        <v>0</v>
      </c>
      <c r="BD1818" s="3">
        <v>41321.661111111112</v>
      </c>
      <c r="BE1818" s="3">
        <v>41321.663888888892</v>
      </c>
      <c r="BF1818" t="s">
        <v>115</v>
      </c>
      <c r="BG1818" t="s">
        <v>115</v>
      </c>
      <c r="BH1818">
        <v>8149</v>
      </c>
      <c r="BM1818">
        <v>43460</v>
      </c>
      <c r="BR1818" t="s">
        <v>2848</v>
      </c>
      <c r="BS1818" t="s">
        <v>2849</v>
      </c>
      <c r="BU1818">
        <v>1</v>
      </c>
      <c r="BV1818" t="s">
        <v>118</v>
      </c>
      <c r="BX1818" t="s">
        <v>119</v>
      </c>
      <c r="BY1818" t="s">
        <v>119</v>
      </c>
      <c r="BZ1818" t="s">
        <v>119</v>
      </c>
      <c r="CA1818">
        <v>1</v>
      </c>
      <c r="CC1818" t="s">
        <v>120</v>
      </c>
      <c r="CH1818">
        <v>540</v>
      </c>
      <c r="CI1818">
        <v>34750</v>
      </c>
      <c r="CJ1818" t="s">
        <v>106</v>
      </c>
      <c r="CK1818" t="s">
        <v>106</v>
      </c>
      <c r="CL1818">
        <v>15</v>
      </c>
      <c r="CM1818" t="s">
        <v>2963</v>
      </c>
      <c r="CO1818">
        <v>124589</v>
      </c>
      <c r="CQ1818">
        <v>0</v>
      </c>
      <c r="CR1818">
        <v>0</v>
      </c>
      <c r="CS1818">
        <v>0</v>
      </c>
      <c r="CY1818" t="s">
        <v>123</v>
      </c>
      <c r="CZ1818" t="s">
        <v>124</v>
      </c>
      <c r="DD1818" t="str" cm="1">
        <f t="array" ref="DD1818">TEXT(_xlfn.SEQUENCE(1, DATEDIF(AG1818, AH1818, "m") + 1, AG1818, 30), "YYYY-APMM")</f>
        <v>2014-AP01</v>
      </c>
      <c r="DN1818">
        <f t="shared" si="56"/>
        <v>7518.75</v>
      </c>
      <c r="DO1818" t="str">
        <f t="shared" si="57"/>
        <v>PLASTER MASON SK</v>
      </c>
    </row>
    <row r="1819" spans="1:119" x14ac:dyDescent="0.35">
      <c r="A1819" t="s">
        <v>105</v>
      </c>
      <c r="B1819">
        <v>501104</v>
      </c>
      <c r="C1819">
        <v>6359</v>
      </c>
      <c r="D1819">
        <v>124591</v>
      </c>
      <c r="E1819">
        <v>13662</v>
      </c>
      <c r="F1819">
        <v>0</v>
      </c>
      <c r="G1819" t="s">
        <v>106</v>
      </c>
      <c r="H1819" t="s">
        <v>106</v>
      </c>
      <c r="I1819" t="s">
        <v>106</v>
      </c>
      <c r="J1819" t="s">
        <v>107</v>
      </c>
      <c r="K1819" t="s">
        <v>108</v>
      </c>
      <c r="L1819" t="s">
        <v>109</v>
      </c>
      <c r="M1819" t="s">
        <v>110</v>
      </c>
      <c r="N1819" t="s">
        <v>4565</v>
      </c>
      <c r="O1819" t="s">
        <v>2911</v>
      </c>
      <c r="P1819">
        <v>8164</v>
      </c>
      <c r="Q1819">
        <v>160</v>
      </c>
      <c r="R1819">
        <v>136</v>
      </c>
      <c r="S1819">
        <v>168</v>
      </c>
      <c r="T1819">
        <v>0</v>
      </c>
      <c r="U1819">
        <v>1082.5</v>
      </c>
      <c r="V1819">
        <v>1082.5</v>
      </c>
      <c r="W1819">
        <v>168</v>
      </c>
      <c r="X1819">
        <v>0</v>
      </c>
      <c r="Y1819">
        <v>0</v>
      </c>
      <c r="Z1819">
        <v>0</v>
      </c>
      <c r="AD1819" s="1">
        <v>41675.333333333336</v>
      </c>
      <c r="AE1819" s="1">
        <v>41700.708333333336</v>
      </c>
      <c r="AG1819" s="1">
        <v>41652.333333333336</v>
      </c>
      <c r="AH1819" s="1">
        <v>41675.708333333336</v>
      </c>
      <c r="AI1819" s="1">
        <v>41652.333333333336</v>
      </c>
      <c r="AJ1819" s="1">
        <v>41675.708333333336</v>
      </c>
      <c r="AK1819" s="1">
        <v>41652.333333333336</v>
      </c>
      <c r="AL1819" s="1">
        <v>41675.708333333336</v>
      </c>
      <c r="AM1819" s="1">
        <v>41675.333333333336</v>
      </c>
      <c r="AN1819" s="1">
        <v>41700.708333333336</v>
      </c>
      <c r="AP1819" t="s">
        <v>113</v>
      </c>
      <c r="AU1819" t="s">
        <v>4566</v>
      </c>
      <c r="AY1819" t="s">
        <v>106</v>
      </c>
      <c r="AZ1819">
        <v>0</v>
      </c>
      <c r="BA1819">
        <v>0</v>
      </c>
      <c r="BD1819" s="3">
        <v>41321.661111111112</v>
      </c>
      <c r="BE1819" s="3">
        <v>41321.663888888892</v>
      </c>
      <c r="BF1819" t="s">
        <v>115</v>
      </c>
      <c r="BG1819" t="s">
        <v>115</v>
      </c>
      <c r="BH1819">
        <v>8149</v>
      </c>
      <c r="BM1819">
        <v>43410</v>
      </c>
      <c r="BR1819" t="s">
        <v>2865</v>
      </c>
      <c r="BS1819" t="s">
        <v>2866</v>
      </c>
      <c r="BU1819">
        <v>1</v>
      </c>
      <c r="BV1819" t="s">
        <v>118</v>
      </c>
      <c r="BX1819" t="s">
        <v>119</v>
      </c>
      <c r="BY1819" t="s">
        <v>119</v>
      </c>
      <c r="BZ1819" t="s">
        <v>119</v>
      </c>
      <c r="CA1819">
        <v>1</v>
      </c>
      <c r="CC1819" t="s">
        <v>120</v>
      </c>
      <c r="CH1819">
        <v>540</v>
      </c>
      <c r="CI1819">
        <v>34750</v>
      </c>
      <c r="CJ1819" t="s">
        <v>106</v>
      </c>
      <c r="CK1819" t="s">
        <v>106</v>
      </c>
      <c r="CL1819">
        <v>15</v>
      </c>
      <c r="CM1819" t="s">
        <v>2963</v>
      </c>
      <c r="CO1819">
        <v>124589</v>
      </c>
      <c r="CQ1819">
        <v>0</v>
      </c>
      <c r="CR1819">
        <v>0</v>
      </c>
      <c r="CS1819">
        <v>0</v>
      </c>
      <c r="CY1819" t="s">
        <v>123</v>
      </c>
      <c r="CZ1819" t="s">
        <v>124</v>
      </c>
      <c r="DD1819" t="str" cm="1">
        <f t="array" ref="DD1819">TEXT(_xlfn.SEQUENCE(1, DATEDIF(AG1819, AH1819, "m") + 1, AG1819, 30), "YYYY-APMM")</f>
        <v>2014-AP01</v>
      </c>
      <c r="DN1819">
        <f t="shared" si="56"/>
        <v>1082.5</v>
      </c>
      <c r="DO1819" t="str">
        <f t="shared" si="57"/>
        <v>SCREED MASON SK</v>
      </c>
    </row>
    <row r="1820" spans="1:119" x14ac:dyDescent="0.35">
      <c r="A1820" t="s">
        <v>105</v>
      </c>
      <c r="B1820">
        <v>501105</v>
      </c>
      <c r="C1820">
        <v>6359</v>
      </c>
      <c r="D1820">
        <v>124591</v>
      </c>
      <c r="E1820">
        <v>13662</v>
      </c>
      <c r="F1820">
        <v>0</v>
      </c>
      <c r="G1820" t="s">
        <v>106</v>
      </c>
      <c r="H1820" t="s">
        <v>106</v>
      </c>
      <c r="I1820" t="s">
        <v>106</v>
      </c>
      <c r="J1820" t="s">
        <v>107</v>
      </c>
      <c r="K1820" t="s">
        <v>108</v>
      </c>
      <c r="L1820" t="s">
        <v>109</v>
      </c>
      <c r="M1820" t="s">
        <v>110</v>
      </c>
      <c r="N1820" t="s">
        <v>4567</v>
      </c>
      <c r="O1820" t="s">
        <v>2969</v>
      </c>
      <c r="P1820">
        <v>8178</v>
      </c>
      <c r="Q1820">
        <v>24</v>
      </c>
      <c r="R1820">
        <v>0</v>
      </c>
      <c r="S1820">
        <v>120</v>
      </c>
      <c r="T1820">
        <v>0</v>
      </c>
      <c r="U1820">
        <v>1374</v>
      </c>
      <c r="V1820">
        <v>1374</v>
      </c>
      <c r="W1820">
        <v>120</v>
      </c>
      <c r="X1820">
        <v>0</v>
      </c>
      <c r="Y1820">
        <v>0</v>
      </c>
      <c r="Z1820">
        <v>0</v>
      </c>
      <c r="AD1820" s="1">
        <v>41668.333333333336</v>
      </c>
      <c r="AE1820" s="1">
        <v>41686.708333333336</v>
      </c>
      <c r="AG1820" s="1">
        <v>41665.333333333336</v>
      </c>
      <c r="AH1820" s="1">
        <v>41682.708333333336</v>
      </c>
      <c r="AI1820" s="1">
        <v>41665.333333333336</v>
      </c>
      <c r="AJ1820" s="1">
        <v>41682.708333333336</v>
      </c>
      <c r="AK1820" s="1">
        <v>41665.333333333336</v>
      </c>
      <c r="AL1820" s="1">
        <v>41682.708333333336</v>
      </c>
      <c r="AM1820" s="1">
        <v>41668.333333333336</v>
      </c>
      <c r="AN1820" s="1">
        <v>41686.708333333336</v>
      </c>
      <c r="AP1820" t="s">
        <v>113</v>
      </c>
      <c r="AU1820" t="s">
        <v>4568</v>
      </c>
      <c r="AY1820" t="s">
        <v>106</v>
      </c>
      <c r="AZ1820">
        <v>0</v>
      </c>
      <c r="BA1820">
        <v>0</v>
      </c>
      <c r="BD1820" s="3">
        <v>41321.661111111112</v>
      </c>
      <c r="BE1820" s="3">
        <v>41321.663888888892</v>
      </c>
      <c r="BF1820" t="s">
        <v>115</v>
      </c>
      <c r="BG1820" t="s">
        <v>115</v>
      </c>
      <c r="BH1820">
        <v>8149</v>
      </c>
      <c r="BM1820">
        <v>43550</v>
      </c>
      <c r="BR1820" t="s">
        <v>116</v>
      </c>
      <c r="BS1820" t="s">
        <v>117</v>
      </c>
      <c r="BU1820">
        <v>1</v>
      </c>
      <c r="BV1820" t="s">
        <v>118</v>
      </c>
      <c r="BX1820" t="s">
        <v>119</v>
      </c>
      <c r="BY1820" t="s">
        <v>119</v>
      </c>
      <c r="BZ1820" t="s">
        <v>119</v>
      </c>
      <c r="CA1820">
        <v>1</v>
      </c>
      <c r="CC1820" t="s">
        <v>120</v>
      </c>
      <c r="CH1820">
        <v>540</v>
      </c>
      <c r="CI1820">
        <v>34750</v>
      </c>
      <c r="CJ1820" t="s">
        <v>106</v>
      </c>
      <c r="CK1820" t="s">
        <v>106</v>
      </c>
      <c r="CL1820">
        <v>15</v>
      </c>
      <c r="CM1820" t="s">
        <v>2963</v>
      </c>
      <c r="CO1820">
        <v>124589</v>
      </c>
      <c r="CQ1820">
        <v>0</v>
      </c>
      <c r="CR1820">
        <v>0</v>
      </c>
      <c r="CS1820">
        <v>0</v>
      </c>
      <c r="CY1820" t="s">
        <v>123</v>
      </c>
      <c r="CZ1820" t="s">
        <v>124</v>
      </c>
      <c r="DD1820" t="str" cm="1">
        <f t="array" ref="DD1820">TEXT(_xlfn.SEQUENCE(1, DATEDIF(AG1820, AH1820, "m") + 1, AG1820, 30), "YYYY-APMM")</f>
        <v>2014-AP01</v>
      </c>
      <c r="DN1820">
        <f t="shared" si="56"/>
        <v>1374</v>
      </c>
      <c r="DO1820" t="str">
        <f t="shared" si="57"/>
        <v>LABOR- SUBCONTRACTOR</v>
      </c>
    </row>
    <row r="1821" spans="1:119" x14ac:dyDescent="0.35">
      <c r="A1821" t="s">
        <v>105</v>
      </c>
      <c r="B1821">
        <v>501106</v>
      </c>
      <c r="C1821">
        <v>6359</v>
      </c>
      <c r="D1821">
        <v>124591</v>
      </c>
      <c r="E1821">
        <v>13662</v>
      </c>
      <c r="F1821">
        <v>0</v>
      </c>
      <c r="G1821" t="s">
        <v>106</v>
      </c>
      <c r="H1821" t="s">
        <v>106</v>
      </c>
      <c r="I1821" t="s">
        <v>106</v>
      </c>
      <c r="J1821" t="s">
        <v>107</v>
      </c>
      <c r="K1821" t="s">
        <v>108</v>
      </c>
      <c r="L1821" t="s">
        <v>109</v>
      </c>
      <c r="M1821" t="s">
        <v>110</v>
      </c>
      <c r="N1821" t="s">
        <v>4569</v>
      </c>
      <c r="O1821" t="s">
        <v>2917</v>
      </c>
      <c r="P1821">
        <v>8178</v>
      </c>
      <c r="Q1821">
        <v>232</v>
      </c>
      <c r="R1821">
        <v>208</v>
      </c>
      <c r="S1821">
        <v>200</v>
      </c>
      <c r="T1821">
        <v>0</v>
      </c>
      <c r="U1821">
        <v>5256.25</v>
      </c>
      <c r="V1821">
        <v>5256.25</v>
      </c>
      <c r="W1821">
        <v>200</v>
      </c>
      <c r="X1821">
        <v>0</v>
      </c>
      <c r="Y1821">
        <v>0</v>
      </c>
      <c r="Z1821">
        <v>0</v>
      </c>
      <c r="AD1821" s="1">
        <v>41695.333333333336</v>
      </c>
      <c r="AE1821" s="1">
        <v>41723.708333333336</v>
      </c>
      <c r="AG1821" s="1">
        <v>41660.333333333336</v>
      </c>
      <c r="AH1821" s="1">
        <v>41689.708333333336</v>
      </c>
      <c r="AI1821" s="1">
        <v>41660.333333333336</v>
      </c>
      <c r="AJ1821" s="1">
        <v>41689.708333333336</v>
      </c>
      <c r="AK1821" s="1">
        <v>41660.333333333336</v>
      </c>
      <c r="AL1821" s="1">
        <v>41689.708333333336</v>
      </c>
      <c r="AM1821" s="1">
        <v>41695.333333333336</v>
      </c>
      <c r="AN1821" s="1">
        <v>41723.708333333336</v>
      </c>
      <c r="AP1821" t="s">
        <v>113</v>
      </c>
      <c r="AU1821" t="s">
        <v>4570</v>
      </c>
      <c r="AY1821" t="s">
        <v>106</v>
      </c>
      <c r="AZ1821">
        <v>0</v>
      </c>
      <c r="BA1821">
        <v>0</v>
      </c>
      <c r="BD1821" s="3">
        <v>41321.661111111112</v>
      </c>
      <c r="BE1821" s="3">
        <v>41321.663888888892</v>
      </c>
      <c r="BF1821" t="s">
        <v>115</v>
      </c>
      <c r="BG1821" t="s">
        <v>115</v>
      </c>
      <c r="BH1821">
        <v>8149</v>
      </c>
      <c r="BM1821">
        <v>43550</v>
      </c>
      <c r="BR1821" t="s">
        <v>116</v>
      </c>
      <c r="BS1821" t="s">
        <v>117</v>
      </c>
      <c r="BU1821">
        <v>1</v>
      </c>
      <c r="BV1821" t="s">
        <v>118</v>
      </c>
      <c r="BX1821" t="s">
        <v>119</v>
      </c>
      <c r="BY1821" t="s">
        <v>119</v>
      </c>
      <c r="BZ1821" t="s">
        <v>119</v>
      </c>
      <c r="CA1821">
        <v>1</v>
      </c>
      <c r="CC1821" t="s">
        <v>120</v>
      </c>
      <c r="CH1821">
        <v>540</v>
      </c>
      <c r="CI1821">
        <v>34750</v>
      </c>
      <c r="CJ1821" t="s">
        <v>106</v>
      </c>
      <c r="CK1821" t="s">
        <v>106</v>
      </c>
      <c r="CL1821">
        <v>15</v>
      </c>
      <c r="CM1821" t="s">
        <v>2963</v>
      </c>
      <c r="CO1821">
        <v>124589</v>
      </c>
      <c r="CQ1821">
        <v>0</v>
      </c>
      <c r="CR1821">
        <v>0</v>
      </c>
      <c r="CS1821">
        <v>0</v>
      </c>
      <c r="CY1821" t="s">
        <v>123</v>
      </c>
      <c r="CZ1821" t="s">
        <v>124</v>
      </c>
      <c r="DD1821" t="str" cm="1">
        <f t="array" ref="DD1821">TEXT(_xlfn.SEQUENCE(1, DATEDIF(AG1821, AH1821, "m") + 1, AG1821, 30), "YYYY-APMM")</f>
        <v>2014-AP01</v>
      </c>
      <c r="DN1821">
        <f t="shared" si="56"/>
        <v>5256.25</v>
      </c>
      <c r="DO1821" t="str">
        <f t="shared" si="57"/>
        <v>LABOR- SUBCONTRACTOR</v>
      </c>
    </row>
    <row r="1822" spans="1:119" x14ac:dyDescent="0.35">
      <c r="A1822" t="s">
        <v>105</v>
      </c>
      <c r="B1822">
        <v>501107</v>
      </c>
      <c r="C1822">
        <v>6359</v>
      </c>
      <c r="D1822">
        <v>124591</v>
      </c>
      <c r="E1822">
        <v>13662</v>
      </c>
      <c r="F1822">
        <v>0</v>
      </c>
      <c r="G1822" t="s">
        <v>106</v>
      </c>
      <c r="H1822" t="s">
        <v>106</v>
      </c>
      <c r="I1822" t="s">
        <v>106</v>
      </c>
      <c r="J1822" t="s">
        <v>107</v>
      </c>
      <c r="K1822" t="s">
        <v>108</v>
      </c>
      <c r="L1822" t="s">
        <v>109</v>
      </c>
      <c r="M1822" t="s">
        <v>110</v>
      </c>
      <c r="N1822" t="s">
        <v>4571</v>
      </c>
      <c r="O1822" t="s">
        <v>2920</v>
      </c>
      <c r="P1822">
        <v>8170</v>
      </c>
      <c r="Q1822">
        <v>24</v>
      </c>
      <c r="R1822">
        <v>0</v>
      </c>
      <c r="S1822">
        <v>200</v>
      </c>
      <c r="T1822">
        <v>0</v>
      </c>
      <c r="U1822">
        <v>1516</v>
      </c>
      <c r="V1822">
        <v>1516</v>
      </c>
      <c r="W1822">
        <v>200</v>
      </c>
      <c r="X1822">
        <v>0</v>
      </c>
      <c r="Y1822">
        <v>0</v>
      </c>
      <c r="Z1822">
        <v>0</v>
      </c>
      <c r="AD1822" s="1">
        <v>41678.333333333336</v>
      </c>
      <c r="AE1822" s="1">
        <v>41707.708333333336</v>
      </c>
      <c r="AG1822" s="1">
        <v>41674.333333333336</v>
      </c>
      <c r="AH1822" s="1">
        <v>41703.708333333336</v>
      </c>
      <c r="AI1822" s="1">
        <v>41674.333333333336</v>
      </c>
      <c r="AJ1822" s="1">
        <v>41703.708333333336</v>
      </c>
      <c r="AK1822" s="1">
        <v>41674.333333333336</v>
      </c>
      <c r="AL1822" s="1">
        <v>41703.708333333336</v>
      </c>
      <c r="AM1822" s="1">
        <v>41678.333333333336</v>
      </c>
      <c r="AN1822" s="1">
        <v>41707.708333333336</v>
      </c>
      <c r="AP1822" t="s">
        <v>113</v>
      </c>
      <c r="AU1822" t="s">
        <v>4572</v>
      </c>
      <c r="AY1822" t="s">
        <v>106</v>
      </c>
      <c r="AZ1822">
        <v>0</v>
      </c>
      <c r="BA1822">
        <v>0</v>
      </c>
      <c r="BD1822" s="3">
        <v>41321.661111111112</v>
      </c>
      <c r="BE1822" s="3">
        <v>41321.663888888892</v>
      </c>
      <c r="BF1822" t="s">
        <v>115</v>
      </c>
      <c r="BG1822" t="s">
        <v>115</v>
      </c>
      <c r="BH1822">
        <v>8149</v>
      </c>
      <c r="BM1822">
        <v>43470</v>
      </c>
      <c r="BR1822" t="s">
        <v>2854</v>
      </c>
      <c r="BS1822" t="s">
        <v>2855</v>
      </c>
      <c r="BU1822">
        <v>1</v>
      </c>
      <c r="BV1822" t="s">
        <v>118</v>
      </c>
      <c r="BX1822" t="s">
        <v>119</v>
      </c>
      <c r="BY1822" t="s">
        <v>119</v>
      </c>
      <c r="BZ1822" t="s">
        <v>119</v>
      </c>
      <c r="CA1822">
        <v>1</v>
      </c>
      <c r="CC1822" t="s">
        <v>120</v>
      </c>
      <c r="CH1822">
        <v>540</v>
      </c>
      <c r="CI1822">
        <v>34750</v>
      </c>
      <c r="CJ1822" t="s">
        <v>106</v>
      </c>
      <c r="CK1822" t="s">
        <v>106</v>
      </c>
      <c r="CL1822">
        <v>15</v>
      </c>
      <c r="CM1822" t="s">
        <v>2963</v>
      </c>
      <c r="CO1822">
        <v>124589</v>
      </c>
      <c r="CQ1822">
        <v>0</v>
      </c>
      <c r="CR1822">
        <v>0</v>
      </c>
      <c r="CS1822">
        <v>0</v>
      </c>
      <c r="CY1822" t="s">
        <v>123</v>
      </c>
      <c r="CZ1822" t="s">
        <v>124</v>
      </c>
      <c r="DD1822" t="str" cm="1">
        <f t="array" ref="DD1822:DE1822">TEXT(_xlfn.SEQUENCE(1, DATEDIF(AG1822, AH1822, "m") + 1, AG1822, 30), "YYYY-APMM")</f>
        <v>2014-AP02</v>
      </c>
      <c r="DE1822" t="str">
        <v>2014-AP03</v>
      </c>
      <c r="DN1822">
        <f t="shared" si="56"/>
        <v>758</v>
      </c>
      <c r="DO1822" t="str">
        <f t="shared" si="57"/>
        <v>TILE MASON SK</v>
      </c>
    </row>
    <row r="1823" spans="1:119" x14ac:dyDescent="0.35">
      <c r="A1823" t="s">
        <v>105</v>
      </c>
      <c r="B1823">
        <v>501108</v>
      </c>
      <c r="C1823">
        <v>6359</v>
      </c>
      <c r="D1823">
        <v>124591</v>
      </c>
      <c r="E1823">
        <v>13662</v>
      </c>
      <c r="F1823">
        <v>0</v>
      </c>
      <c r="G1823" t="s">
        <v>106</v>
      </c>
      <c r="H1823" t="s">
        <v>106</v>
      </c>
      <c r="I1823" t="s">
        <v>106</v>
      </c>
      <c r="J1823" t="s">
        <v>107</v>
      </c>
      <c r="K1823" t="s">
        <v>108</v>
      </c>
      <c r="L1823" t="s">
        <v>109</v>
      </c>
      <c r="M1823" t="s">
        <v>110</v>
      </c>
      <c r="N1823" t="s">
        <v>4573</v>
      </c>
      <c r="O1823" t="s">
        <v>2923</v>
      </c>
      <c r="P1823">
        <v>8170</v>
      </c>
      <c r="Q1823">
        <v>24</v>
      </c>
      <c r="R1823">
        <v>0</v>
      </c>
      <c r="S1823">
        <v>200</v>
      </c>
      <c r="T1823">
        <v>0</v>
      </c>
      <c r="U1823">
        <v>1341</v>
      </c>
      <c r="V1823">
        <v>1341</v>
      </c>
      <c r="W1823">
        <v>200</v>
      </c>
      <c r="X1823">
        <v>0</v>
      </c>
      <c r="Y1823">
        <v>0</v>
      </c>
      <c r="Z1823">
        <v>0</v>
      </c>
      <c r="AD1823" s="1">
        <v>41688.333333333336</v>
      </c>
      <c r="AE1823" s="1">
        <v>41716.708333333336</v>
      </c>
      <c r="AG1823" s="1">
        <v>41685.333333333336</v>
      </c>
      <c r="AH1823" s="1">
        <v>41713.708333333336</v>
      </c>
      <c r="AI1823" s="1">
        <v>41685.333333333336</v>
      </c>
      <c r="AJ1823" s="1">
        <v>41713.708333333336</v>
      </c>
      <c r="AK1823" s="1">
        <v>41685.333333333336</v>
      </c>
      <c r="AL1823" s="1">
        <v>41713.708333333336</v>
      </c>
      <c r="AM1823" s="1">
        <v>41688.333333333336</v>
      </c>
      <c r="AN1823" s="1">
        <v>41716.708333333336</v>
      </c>
      <c r="AP1823" t="s">
        <v>113</v>
      </c>
      <c r="AU1823" t="s">
        <v>4574</v>
      </c>
      <c r="AY1823" t="s">
        <v>106</v>
      </c>
      <c r="AZ1823">
        <v>0</v>
      </c>
      <c r="BA1823">
        <v>0</v>
      </c>
      <c r="BD1823" s="3">
        <v>41321.661111111112</v>
      </c>
      <c r="BE1823" s="3">
        <v>41321.663888888892</v>
      </c>
      <c r="BF1823" t="s">
        <v>115</v>
      </c>
      <c r="BG1823" t="s">
        <v>115</v>
      </c>
      <c r="BH1823">
        <v>8149</v>
      </c>
      <c r="BM1823">
        <v>43470</v>
      </c>
      <c r="BR1823" t="s">
        <v>2854</v>
      </c>
      <c r="BS1823" t="s">
        <v>2855</v>
      </c>
      <c r="BU1823">
        <v>1</v>
      </c>
      <c r="BV1823" t="s">
        <v>118</v>
      </c>
      <c r="BX1823" t="s">
        <v>119</v>
      </c>
      <c r="BY1823" t="s">
        <v>119</v>
      </c>
      <c r="BZ1823" t="s">
        <v>119</v>
      </c>
      <c r="CA1823">
        <v>1</v>
      </c>
      <c r="CC1823" t="s">
        <v>120</v>
      </c>
      <c r="CH1823">
        <v>540</v>
      </c>
      <c r="CI1823">
        <v>34750</v>
      </c>
      <c r="CJ1823" t="s">
        <v>106</v>
      </c>
      <c r="CK1823" t="s">
        <v>106</v>
      </c>
      <c r="CL1823">
        <v>15</v>
      </c>
      <c r="CM1823" t="s">
        <v>2963</v>
      </c>
      <c r="CO1823">
        <v>124589</v>
      </c>
      <c r="CQ1823">
        <v>0</v>
      </c>
      <c r="CR1823">
        <v>0</v>
      </c>
      <c r="CS1823">
        <v>0</v>
      </c>
      <c r="CY1823" t="s">
        <v>123</v>
      </c>
      <c r="CZ1823" t="s">
        <v>124</v>
      </c>
      <c r="DD1823" t="str" cm="1">
        <f t="array" ref="DD1823:DE1823">TEXT(_xlfn.SEQUENCE(1, DATEDIF(AG1823, AH1823, "m") + 1, AG1823, 30), "YYYY-APMM")</f>
        <v>2014-AP02</v>
      </c>
      <c r="DE1823" t="str">
        <v>2014-AP03</v>
      </c>
      <c r="DN1823">
        <f t="shared" si="56"/>
        <v>670.5</v>
      </c>
      <c r="DO1823" t="str">
        <f t="shared" si="57"/>
        <v>TILE MASON SK</v>
      </c>
    </row>
    <row r="1824" spans="1:119" x14ac:dyDescent="0.35">
      <c r="A1824" t="s">
        <v>105</v>
      </c>
      <c r="B1824">
        <v>501109</v>
      </c>
      <c r="C1824">
        <v>6359</v>
      </c>
      <c r="D1824">
        <v>124591</v>
      </c>
      <c r="E1824">
        <v>13662</v>
      </c>
      <c r="F1824">
        <v>0</v>
      </c>
      <c r="G1824" t="s">
        <v>106</v>
      </c>
      <c r="H1824" t="s">
        <v>106</v>
      </c>
      <c r="I1824" t="s">
        <v>106</v>
      </c>
      <c r="J1824" t="s">
        <v>107</v>
      </c>
      <c r="K1824" t="s">
        <v>108</v>
      </c>
      <c r="L1824" t="s">
        <v>109</v>
      </c>
      <c r="M1824" t="s">
        <v>110</v>
      </c>
      <c r="N1824" t="s">
        <v>4575</v>
      </c>
      <c r="O1824" t="s">
        <v>2929</v>
      </c>
      <c r="P1824">
        <v>8170</v>
      </c>
      <c r="Q1824">
        <v>176</v>
      </c>
      <c r="R1824">
        <v>152</v>
      </c>
      <c r="S1824">
        <v>120</v>
      </c>
      <c r="T1824">
        <v>0</v>
      </c>
      <c r="U1824">
        <v>931.25</v>
      </c>
      <c r="V1824">
        <v>931.25</v>
      </c>
      <c r="W1824">
        <v>120</v>
      </c>
      <c r="X1824">
        <v>0</v>
      </c>
      <c r="Y1824">
        <v>0</v>
      </c>
      <c r="Z1824">
        <v>0</v>
      </c>
      <c r="AD1824" s="1">
        <v>41728.333333333336</v>
      </c>
      <c r="AE1824" s="1">
        <v>41744.708333333336</v>
      </c>
      <c r="AG1824" s="1">
        <v>41702.333333333336</v>
      </c>
      <c r="AH1824" s="1">
        <v>41718.708333333336</v>
      </c>
      <c r="AI1824" s="1">
        <v>41702.333333333336</v>
      </c>
      <c r="AJ1824" s="1">
        <v>41718.708333333336</v>
      </c>
      <c r="AK1824" s="1">
        <v>41702.333333333336</v>
      </c>
      <c r="AL1824" s="1">
        <v>41718.708333333336</v>
      </c>
      <c r="AM1824" s="1">
        <v>41728.333333333336</v>
      </c>
      <c r="AN1824" s="1">
        <v>41744.708333333336</v>
      </c>
      <c r="AP1824" t="s">
        <v>113</v>
      </c>
      <c r="AU1824" t="s">
        <v>4576</v>
      </c>
      <c r="AY1824" t="s">
        <v>106</v>
      </c>
      <c r="AZ1824">
        <v>0</v>
      </c>
      <c r="BA1824">
        <v>0</v>
      </c>
      <c r="BD1824" s="3">
        <v>41321.661111111112</v>
      </c>
      <c r="BE1824" s="3">
        <v>41321.663888888892</v>
      </c>
      <c r="BF1824" t="s">
        <v>115</v>
      </c>
      <c r="BG1824" t="s">
        <v>115</v>
      </c>
      <c r="BH1824">
        <v>8149</v>
      </c>
      <c r="BM1824">
        <v>43470</v>
      </c>
      <c r="BR1824" t="s">
        <v>2854</v>
      </c>
      <c r="BS1824" t="s">
        <v>2855</v>
      </c>
      <c r="BU1824">
        <v>1</v>
      </c>
      <c r="BV1824" t="s">
        <v>118</v>
      </c>
      <c r="BX1824" t="s">
        <v>119</v>
      </c>
      <c r="BY1824" t="s">
        <v>119</v>
      </c>
      <c r="BZ1824" t="s">
        <v>119</v>
      </c>
      <c r="CA1824">
        <v>1</v>
      </c>
      <c r="CC1824" t="s">
        <v>120</v>
      </c>
      <c r="CH1824">
        <v>540</v>
      </c>
      <c r="CI1824">
        <v>34750</v>
      </c>
      <c r="CJ1824" t="s">
        <v>106</v>
      </c>
      <c r="CK1824" t="s">
        <v>106</v>
      </c>
      <c r="CL1824">
        <v>15</v>
      </c>
      <c r="CM1824" t="s">
        <v>2963</v>
      </c>
      <c r="CO1824">
        <v>124589</v>
      </c>
      <c r="CQ1824">
        <v>0</v>
      </c>
      <c r="CR1824">
        <v>0</v>
      </c>
      <c r="CS1824">
        <v>0</v>
      </c>
      <c r="CY1824" t="s">
        <v>123</v>
      </c>
      <c r="CZ1824" t="s">
        <v>124</v>
      </c>
      <c r="DD1824" t="str" cm="1">
        <f t="array" ref="DD1824">TEXT(_xlfn.SEQUENCE(1, DATEDIF(AG1824, AH1824, "m") + 1, AG1824, 30), "YYYY-APMM")</f>
        <v>2014-AP03</v>
      </c>
      <c r="DN1824">
        <f t="shared" si="56"/>
        <v>931.25</v>
      </c>
      <c r="DO1824" t="str">
        <f t="shared" si="57"/>
        <v>TILE MASON SK</v>
      </c>
    </row>
    <row r="1825" spans="1:119" x14ac:dyDescent="0.35">
      <c r="A1825" t="s">
        <v>105</v>
      </c>
      <c r="B1825">
        <v>501110</v>
      </c>
      <c r="C1825">
        <v>6359</v>
      </c>
      <c r="D1825">
        <v>124591</v>
      </c>
      <c r="E1825">
        <v>13662</v>
      </c>
      <c r="F1825">
        <v>0</v>
      </c>
      <c r="G1825" t="s">
        <v>106</v>
      </c>
      <c r="H1825" t="s">
        <v>106</v>
      </c>
      <c r="I1825" t="s">
        <v>106</v>
      </c>
      <c r="J1825" t="s">
        <v>107</v>
      </c>
      <c r="K1825" t="s">
        <v>108</v>
      </c>
      <c r="L1825" t="s">
        <v>109</v>
      </c>
      <c r="M1825" t="s">
        <v>110</v>
      </c>
      <c r="N1825" t="s">
        <v>4577</v>
      </c>
      <c r="O1825" t="s">
        <v>2932</v>
      </c>
      <c r="P1825">
        <v>8171</v>
      </c>
      <c r="Q1825">
        <v>112</v>
      </c>
      <c r="R1825">
        <v>88</v>
      </c>
      <c r="S1825">
        <v>160</v>
      </c>
      <c r="T1825">
        <v>0</v>
      </c>
      <c r="U1825">
        <v>850</v>
      </c>
      <c r="V1825">
        <v>850</v>
      </c>
      <c r="W1825">
        <v>160</v>
      </c>
      <c r="X1825">
        <v>0</v>
      </c>
      <c r="Y1825">
        <v>0</v>
      </c>
      <c r="Z1825">
        <v>0</v>
      </c>
      <c r="AD1825" s="1">
        <v>41722.333333333336</v>
      </c>
      <c r="AE1825" s="1">
        <v>41744.708333333336</v>
      </c>
      <c r="AG1825" s="1">
        <v>41706.333333333336</v>
      </c>
      <c r="AH1825" s="1">
        <v>41728.708333333336</v>
      </c>
      <c r="AI1825" s="1">
        <v>41706.333333333336</v>
      </c>
      <c r="AJ1825" s="1">
        <v>41728.708333333336</v>
      </c>
      <c r="AK1825" s="1">
        <v>41706.333333333336</v>
      </c>
      <c r="AL1825" s="1">
        <v>41728.708333333336</v>
      </c>
      <c r="AM1825" s="1">
        <v>41722.333333333336</v>
      </c>
      <c r="AN1825" s="1">
        <v>41744.708333333336</v>
      </c>
      <c r="AP1825" t="s">
        <v>113</v>
      </c>
      <c r="AU1825" t="s">
        <v>4578</v>
      </c>
      <c r="AY1825" t="s">
        <v>106</v>
      </c>
      <c r="AZ1825">
        <v>0</v>
      </c>
      <c r="BA1825">
        <v>0</v>
      </c>
      <c r="BD1825" s="3">
        <v>41321.661111111112</v>
      </c>
      <c r="BE1825" s="3">
        <v>41321.663888888892</v>
      </c>
      <c r="BF1825" t="s">
        <v>115</v>
      </c>
      <c r="BG1825" t="s">
        <v>115</v>
      </c>
      <c r="BH1825">
        <v>8149</v>
      </c>
      <c r="BM1825">
        <v>43480</v>
      </c>
      <c r="BR1825" t="s">
        <v>2893</v>
      </c>
      <c r="BS1825" t="s">
        <v>2894</v>
      </c>
      <c r="BU1825">
        <v>1</v>
      </c>
      <c r="BV1825" t="s">
        <v>118</v>
      </c>
      <c r="BX1825" t="s">
        <v>119</v>
      </c>
      <c r="BY1825" t="s">
        <v>119</v>
      </c>
      <c r="BZ1825" t="s">
        <v>119</v>
      </c>
      <c r="CA1825">
        <v>1</v>
      </c>
      <c r="CC1825" t="s">
        <v>120</v>
      </c>
      <c r="CH1825">
        <v>540</v>
      </c>
      <c r="CI1825">
        <v>34750</v>
      </c>
      <c r="CJ1825" t="s">
        <v>106</v>
      </c>
      <c r="CK1825" t="s">
        <v>106</v>
      </c>
      <c r="CL1825">
        <v>15</v>
      </c>
      <c r="CM1825" t="s">
        <v>2963</v>
      </c>
      <c r="CO1825">
        <v>124589</v>
      </c>
      <c r="CQ1825">
        <v>0</v>
      </c>
      <c r="CR1825">
        <v>0</v>
      </c>
      <c r="CS1825">
        <v>0</v>
      </c>
      <c r="CY1825" t="s">
        <v>123</v>
      </c>
      <c r="CZ1825" t="s">
        <v>124</v>
      </c>
      <c r="DD1825" t="str" cm="1">
        <f t="array" ref="DD1825">TEXT(_xlfn.SEQUENCE(1, DATEDIF(AG1825, AH1825, "m") + 1, AG1825, 30), "YYYY-APMM")</f>
        <v>2014-AP03</v>
      </c>
      <c r="DN1825">
        <f t="shared" si="56"/>
        <v>850</v>
      </c>
      <c r="DO1825" t="str">
        <f t="shared" si="57"/>
        <v>GRANITE MASON SK</v>
      </c>
    </row>
    <row r="1826" spans="1:119" x14ac:dyDescent="0.35">
      <c r="A1826" t="s">
        <v>105</v>
      </c>
      <c r="B1826">
        <v>501111</v>
      </c>
      <c r="C1826">
        <v>6359</v>
      </c>
      <c r="D1826">
        <v>124591</v>
      </c>
      <c r="E1826">
        <v>13662</v>
      </c>
      <c r="F1826">
        <v>0</v>
      </c>
      <c r="G1826" t="s">
        <v>106</v>
      </c>
      <c r="H1826" t="s">
        <v>106</v>
      </c>
      <c r="I1826" t="s">
        <v>106</v>
      </c>
      <c r="J1826" t="s">
        <v>107</v>
      </c>
      <c r="K1826" t="s">
        <v>108</v>
      </c>
      <c r="L1826" t="s">
        <v>109</v>
      </c>
      <c r="M1826" t="s">
        <v>110</v>
      </c>
      <c r="N1826" t="s">
        <v>4579</v>
      </c>
      <c r="O1826" t="s">
        <v>2935</v>
      </c>
      <c r="P1826">
        <v>8178</v>
      </c>
      <c r="Q1826">
        <v>24</v>
      </c>
      <c r="R1826">
        <v>0</v>
      </c>
      <c r="S1826">
        <v>160</v>
      </c>
      <c r="T1826">
        <v>0</v>
      </c>
      <c r="U1826">
        <v>1143.5</v>
      </c>
      <c r="V1826">
        <v>1143.5</v>
      </c>
      <c r="W1826">
        <v>160</v>
      </c>
      <c r="X1826">
        <v>0</v>
      </c>
      <c r="Y1826">
        <v>0</v>
      </c>
      <c r="Z1826">
        <v>0</v>
      </c>
      <c r="AD1826" s="1">
        <v>41709.333333333336</v>
      </c>
      <c r="AE1826" s="1">
        <v>41731.708333333336</v>
      </c>
      <c r="AG1826" s="1">
        <v>41706.333333333336</v>
      </c>
      <c r="AH1826" s="1">
        <v>41728.708333333336</v>
      </c>
      <c r="AI1826" s="1">
        <v>41706.333333333336</v>
      </c>
      <c r="AJ1826" s="1">
        <v>41728.708333333336</v>
      </c>
      <c r="AK1826" s="1">
        <v>41706.333333333336</v>
      </c>
      <c r="AL1826" s="1">
        <v>41728.708333333336</v>
      </c>
      <c r="AM1826" s="1">
        <v>41709.333333333336</v>
      </c>
      <c r="AN1826" s="1">
        <v>41731.708333333336</v>
      </c>
      <c r="AP1826" t="s">
        <v>113</v>
      </c>
      <c r="AU1826" t="s">
        <v>4580</v>
      </c>
      <c r="AY1826" t="s">
        <v>106</v>
      </c>
      <c r="AZ1826">
        <v>0</v>
      </c>
      <c r="BA1826">
        <v>0</v>
      </c>
      <c r="BD1826" s="3">
        <v>41321.661111111112</v>
      </c>
      <c r="BE1826" s="3">
        <v>41321.663888888892</v>
      </c>
      <c r="BF1826" t="s">
        <v>115</v>
      </c>
      <c r="BG1826" t="s">
        <v>115</v>
      </c>
      <c r="BH1826">
        <v>8149</v>
      </c>
      <c r="BM1826">
        <v>43550</v>
      </c>
      <c r="BR1826" t="s">
        <v>116</v>
      </c>
      <c r="BS1826" t="s">
        <v>117</v>
      </c>
      <c r="BU1826">
        <v>1</v>
      </c>
      <c r="BV1826" t="s">
        <v>118</v>
      </c>
      <c r="BX1826" t="s">
        <v>119</v>
      </c>
      <c r="BY1826" t="s">
        <v>119</v>
      </c>
      <c r="BZ1826" t="s">
        <v>119</v>
      </c>
      <c r="CA1826">
        <v>1</v>
      </c>
      <c r="CC1826" t="s">
        <v>120</v>
      </c>
      <c r="CH1826">
        <v>540</v>
      </c>
      <c r="CI1826">
        <v>34750</v>
      </c>
      <c r="CJ1826" t="s">
        <v>106</v>
      </c>
      <c r="CK1826" t="s">
        <v>106</v>
      </c>
      <c r="CL1826">
        <v>15</v>
      </c>
      <c r="CM1826" t="s">
        <v>2963</v>
      </c>
      <c r="CO1826">
        <v>124589</v>
      </c>
      <c r="CQ1826">
        <v>0</v>
      </c>
      <c r="CR1826">
        <v>0</v>
      </c>
      <c r="CS1826">
        <v>0</v>
      </c>
      <c r="CY1826" t="s">
        <v>123</v>
      </c>
      <c r="CZ1826" t="s">
        <v>124</v>
      </c>
      <c r="DD1826" t="str" cm="1">
        <f t="array" ref="DD1826">TEXT(_xlfn.SEQUENCE(1, DATEDIF(AG1826, AH1826, "m") + 1, AG1826, 30), "YYYY-APMM")</f>
        <v>2014-AP03</v>
      </c>
      <c r="DN1826">
        <f t="shared" si="56"/>
        <v>1143.5</v>
      </c>
      <c r="DO1826" t="str">
        <f t="shared" si="57"/>
        <v>LABOR- SUBCONTRACTOR</v>
      </c>
    </row>
    <row r="1827" spans="1:119" x14ac:dyDescent="0.35">
      <c r="A1827" t="s">
        <v>105</v>
      </c>
      <c r="B1827">
        <v>501112</v>
      </c>
      <c r="C1827">
        <v>6359</v>
      </c>
      <c r="D1827">
        <v>124591</v>
      </c>
      <c r="E1827">
        <v>13662</v>
      </c>
      <c r="F1827">
        <v>0</v>
      </c>
      <c r="G1827" t="s">
        <v>106</v>
      </c>
      <c r="H1827" t="s">
        <v>106</v>
      </c>
      <c r="I1827" t="s">
        <v>106</v>
      </c>
      <c r="J1827" t="s">
        <v>107</v>
      </c>
      <c r="K1827" t="s">
        <v>108</v>
      </c>
      <c r="L1827" t="s">
        <v>109</v>
      </c>
      <c r="M1827" t="s">
        <v>110</v>
      </c>
      <c r="N1827" t="s">
        <v>4581</v>
      </c>
      <c r="O1827" t="s">
        <v>2941</v>
      </c>
      <c r="P1827">
        <v>8178</v>
      </c>
      <c r="Q1827">
        <v>24</v>
      </c>
      <c r="R1827">
        <v>0</v>
      </c>
      <c r="S1827">
        <v>200</v>
      </c>
      <c r="T1827">
        <v>0</v>
      </c>
      <c r="U1827">
        <v>1191</v>
      </c>
      <c r="V1827">
        <v>1191</v>
      </c>
      <c r="W1827">
        <v>200</v>
      </c>
      <c r="X1827">
        <v>0</v>
      </c>
      <c r="Y1827">
        <v>0</v>
      </c>
      <c r="Z1827">
        <v>0</v>
      </c>
      <c r="AD1827" s="1">
        <v>41721.333333333336</v>
      </c>
      <c r="AE1827" s="1">
        <v>41749.708333333336</v>
      </c>
      <c r="AG1827" s="1">
        <v>41717.333333333336</v>
      </c>
      <c r="AH1827" s="1">
        <v>41745.708333333336</v>
      </c>
      <c r="AI1827" s="1">
        <v>41717.333333333336</v>
      </c>
      <c r="AJ1827" s="1">
        <v>41745.708333333336</v>
      </c>
      <c r="AK1827" s="1">
        <v>41717.333333333336</v>
      </c>
      <c r="AL1827" s="1">
        <v>41745.708333333336</v>
      </c>
      <c r="AM1827" s="1">
        <v>41721.333333333336</v>
      </c>
      <c r="AN1827" s="1">
        <v>41749.708333333336</v>
      </c>
      <c r="AP1827" t="s">
        <v>113</v>
      </c>
      <c r="AU1827" t="s">
        <v>4582</v>
      </c>
      <c r="AY1827" t="s">
        <v>106</v>
      </c>
      <c r="AZ1827">
        <v>0</v>
      </c>
      <c r="BA1827">
        <v>0</v>
      </c>
      <c r="BD1827" s="3">
        <v>41321.661111111112</v>
      </c>
      <c r="BE1827" s="3">
        <v>41321.663888888892</v>
      </c>
      <c r="BF1827" t="s">
        <v>115</v>
      </c>
      <c r="BG1827" t="s">
        <v>115</v>
      </c>
      <c r="BH1827">
        <v>8149</v>
      </c>
      <c r="BM1827">
        <v>43550</v>
      </c>
      <c r="BR1827" t="s">
        <v>116</v>
      </c>
      <c r="BS1827" t="s">
        <v>117</v>
      </c>
      <c r="BU1827">
        <v>1</v>
      </c>
      <c r="BV1827" t="s">
        <v>118</v>
      </c>
      <c r="BX1827" t="s">
        <v>119</v>
      </c>
      <c r="BY1827" t="s">
        <v>119</v>
      </c>
      <c r="BZ1827" t="s">
        <v>119</v>
      </c>
      <c r="CA1827">
        <v>1</v>
      </c>
      <c r="CC1827" t="s">
        <v>120</v>
      </c>
      <c r="CH1827">
        <v>540</v>
      </c>
      <c r="CI1827">
        <v>34750</v>
      </c>
      <c r="CJ1827" t="s">
        <v>106</v>
      </c>
      <c r="CK1827" t="s">
        <v>106</v>
      </c>
      <c r="CL1827">
        <v>15</v>
      </c>
      <c r="CM1827" t="s">
        <v>2963</v>
      </c>
      <c r="CO1827">
        <v>124589</v>
      </c>
      <c r="CQ1827">
        <v>0</v>
      </c>
      <c r="CR1827">
        <v>0</v>
      </c>
      <c r="CS1827">
        <v>0</v>
      </c>
      <c r="CY1827" t="s">
        <v>123</v>
      </c>
      <c r="CZ1827" t="s">
        <v>124</v>
      </c>
      <c r="DD1827" t="str" cm="1">
        <f t="array" ref="DD1827">TEXT(_xlfn.SEQUENCE(1, DATEDIF(AG1827, AH1827, "m") + 1, AG1827, 30), "YYYY-APMM")</f>
        <v>2014-AP03</v>
      </c>
      <c r="DN1827">
        <f t="shared" si="56"/>
        <v>1191</v>
      </c>
      <c r="DO1827" t="str">
        <f t="shared" si="57"/>
        <v>LABOR- SUBCONTRACTOR</v>
      </c>
    </row>
    <row r="1828" spans="1:119" x14ac:dyDescent="0.35">
      <c r="A1828" t="s">
        <v>105</v>
      </c>
      <c r="B1828">
        <v>501113</v>
      </c>
      <c r="C1828">
        <v>6359</v>
      </c>
      <c r="D1828">
        <v>124591</v>
      </c>
      <c r="E1828">
        <v>13662</v>
      </c>
      <c r="F1828">
        <v>0</v>
      </c>
      <c r="G1828" t="s">
        <v>106</v>
      </c>
      <c r="H1828" t="s">
        <v>106</v>
      </c>
      <c r="I1828" t="s">
        <v>106</v>
      </c>
      <c r="J1828" t="s">
        <v>107</v>
      </c>
      <c r="K1828" t="s">
        <v>108</v>
      </c>
      <c r="L1828" t="s">
        <v>109</v>
      </c>
      <c r="M1828" t="s">
        <v>110</v>
      </c>
      <c r="N1828" t="s">
        <v>4583</v>
      </c>
      <c r="O1828" t="s">
        <v>2989</v>
      </c>
      <c r="P1828">
        <v>8178</v>
      </c>
      <c r="Q1828">
        <v>24</v>
      </c>
      <c r="R1828">
        <v>0</v>
      </c>
      <c r="S1828">
        <v>160</v>
      </c>
      <c r="T1828">
        <v>0</v>
      </c>
      <c r="U1828">
        <v>132</v>
      </c>
      <c r="V1828">
        <v>132</v>
      </c>
      <c r="W1828">
        <v>160</v>
      </c>
      <c r="X1828">
        <v>0</v>
      </c>
      <c r="Y1828">
        <v>0</v>
      </c>
      <c r="Z1828">
        <v>0</v>
      </c>
      <c r="AD1828" s="1">
        <v>41744.333333333336</v>
      </c>
      <c r="AE1828" s="1">
        <v>41766.708333333336</v>
      </c>
      <c r="AG1828" s="1">
        <v>41741.333333333336</v>
      </c>
      <c r="AH1828" s="1">
        <v>41763.708333333336</v>
      </c>
      <c r="AI1828" s="1">
        <v>41741.333333333336</v>
      </c>
      <c r="AJ1828" s="1">
        <v>41763.708333333336</v>
      </c>
      <c r="AK1828" s="1">
        <v>41741.333333333336</v>
      </c>
      <c r="AL1828" s="1">
        <v>41763.708333333336</v>
      </c>
      <c r="AM1828" s="1">
        <v>41744.333333333336</v>
      </c>
      <c r="AN1828" s="1">
        <v>41766.708333333336</v>
      </c>
      <c r="AP1828" t="s">
        <v>113</v>
      </c>
      <c r="AU1828" t="s">
        <v>4584</v>
      </c>
      <c r="AY1828" t="s">
        <v>106</v>
      </c>
      <c r="AZ1828">
        <v>0</v>
      </c>
      <c r="BA1828">
        <v>0</v>
      </c>
      <c r="BD1828" s="3">
        <v>41321.661111111112</v>
      </c>
      <c r="BE1828" s="3">
        <v>41321.663888888892</v>
      </c>
      <c r="BF1828" t="s">
        <v>115</v>
      </c>
      <c r="BG1828" t="s">
        <v>115</v>
      </c>
      <c r="BH1828">
        <v>8149</v>
      </c>
      <c r="BM1828">
        <v>43550</v>
      </c>
      <c r="BR1828" t="s">
        <v>116</v>
      </c>
      <c r="BS1828" t="s">
        <v>117</v>
      </c>
      <c r="BU1828">
        <v>1</v>
      </c>
      <c r="BV1828" t="s">
        <v>118</v>
      </c>
      <c r="BX1828" t="s">
        <v>119</v>
      </c>
      <c r="BY1828" t="s">
        <v>119</v>
      </c>
      <c r="BZ1828" t="s">
        <v>119</v>
      </c>
      <c r="CA1828">
        <v>1</v>
      </c>
      <c r="CC1828" t="s">
        <v>120</v>
      </c>
      <c r="CH1828">
        <v>540</v>
      </c>
      <c r="CI1828">
        <v>34750</v>
      </c>
      <c r="CJ1828" t="s">
        <v>106</v>
      </c>
      <c r="CK1828" t="s">
        <v>106</v>
      </c>
      <c r="CL1828">
        <v>15</v>
      </c>
      <c r="CM1828" t="s">
        <v>2963</v>
      </c>
      <c r="CO1828">
        <v>124589</v>
      </c>
      <c r="CQ1828">
        <v>0</v>
      </c>
      <c r="CR1828">
        <v>0</v>
      </c>
      <c r="CS1828">
        <v>0</v>
      </c>
      <c r="CY1828" t="s">
        <v>123</v>
      </c>
      <c r="CZ1828" t="s">
        <v>124</v>
      </c>
      <c r="DD1828" t="str" cm="1">
        <f t="array" ref="DD1828">TEXT(_xlfn.SEQUENCE(1, DATEDIF(AG1828, AH1828, "m") + 1, AG1828, 30), "YYYY-APMM")</f>
        <v>2014-AP04</v>
      </c>
      <c r="DN1828">
        <f t="shared" si="56"/>
        <v>132</v>
      </c>
      <c r="DO1828" t="str">
        <f t="shared" si="57"/>
        <v>LABOR- SUBCONTRACTOR</v>
      </c>
    </row>
    <row r="1829" spans="1:119" x14ac:dyDescent="0.35">
      <c r="A1829" t="s">
        <v>105</v>
      </c>
      <c r="B1829">
        <v>501114</v>
      </c>
      <c r="C1829">
        <v>6359</v>
      </c>
      <c r="D1829">
        <v>124591</v>
      </c>
      <c r="E1829">
        <v>13662</v>
      </c>
      <c r="F1829">
        <v>0</v>
      </c>
      <c r="G1829" t="s">
        <v>106</v>
      </c>
      <c r="H1829" t="s">
        <v>106</v>
      </c>
      <c r="I1829" t="s">
        <v>106</v>
      </c>
      <c r="J1829" t="s">
        <v>107</v>
      </c>
      <c r="K1829" t="s">
        <v>108</v>
      </c>
      <c r="L1829" t="s">
        <v>109</v>
      </c>
      <c r="M1829" t="s">
        <v>110</v>
      </c>
      <c r="N1829" t="s">
        <v>4585</v>
      </c>
      <c r="O1829" t="s">
        <v>2947</v>
      </c>
      <c r="P1829">
        <v>8178</v>
      </c>
      <c r="Q1829">
        <v>128</v>
      </c>
      <c r="R1829">
        <v>104</v>
      </c>
      <c r="S1829">
        <v>160</v>
      </c>
      <c r="T1829">
        <v>0</v>
      </c>
      <c r="U1829">
        <v>272.25</v>
      </c>
      <c r="V1829">
        <v>272.25</v>
      </c>
      <c r="W1829">
        <v>160</v>
      </c>
      <c r="X1829">
        <v>0</v>
      </c>
      <c r="Y1829">
        <v>0</v>
      </c>
      <c r="Z1829">
        <v>0</v>
      </c>
      <c r="AD1829" s="1">
        <v>41766.333333333336</v>
      </c>
      <c r="AE1829" s="1">
        <v>41788.708333333336</v>
      </c>
      <c r="AG1829" s="1">
        <v>41748.333333333336</v>
      </c>
      <c r="AH1829" s="1">
        <v>41770.708333333336</v>
      </c>
      <c r="AI1829" s="1">
        <v>41748.333333333336</v>
      </c>
      <c r="AJ1829" s="1">
        <v>41770.708333333336</v>
      </c>
      <c r="AK1829" s="1">
        <v>41748.333333333336</v>
      </c>
      <c r="AL1829" s="1">
        <v>41770.708333333336</v>
      </c>
      <c r="AM1829" s="1">
        <v>41766.333333333336</v>
      </c>
      <c r="AN1829" s="1">
        <v>41788.708333333336</v>
      </c>
      <c r="AP1829" t="s">
        <v>113</v>
      </c>
      <c r="AU1829" t="s">
        <v>4586</v>
      </c>
      <c r="AY1829" t="s">
        <v>106</v>
      </c>
      <c r="AZ1829">
        <v>0</v>
      </c>
      <c r="BA1829">
        <v>0</v>
      </c>
      <c r="BD1829" s="3">
        <v>41321.661111111112</v>
      </c>
      <c r="BE1829" s="3">
        <v>41321.663888888892</v>
      </c>
      <c r="BF1829" t="s">
        <v>115</v>
      </c>
      <c r="BG1829" t="s">
        <v>115</v>
      </c>
      <c r="BH1829">
        <v>8149</v>
      </c>
      <c r="BM1829">
        <v>43550</v>
      </c>
      <c r="BR1829" t="s">
        <v>116</v>
      </c>
      <c r="BS1829" t="s">
        <v>117</v>
      </c>
      <c r="BU1829">
        <v>1</v>
      </c>
      <c r="BV1829" t="s">
        <v>118</v>
      </c>
      <c r="BX1829" t="s">
        <v>119</v>
      </c>
      <c r="BY1829" t="s">
        <v>119</v>
      </c>
      <c r="BZ1829" t="s">
        <v>119</v>
      </c>
      <c r="CA1829">
        <v>1</v>
      </c>
      <c r="CC1829" t="s">
        <v>120</v>
      </c>
      <c r="CH1829">
        <v>540</v>
      </c>
      <c r="CI1829">
        <v>34750</v>
      </c>
      <c r="CJ1829" t="s">
        <v>106</v>
      </c>
      <c r="CK1829" t="s">
        <v>106</v>
      </c>
      <c r="CL1829">
        <v>15</v>
      </c>
      <c r="CM1829" t="s">
        <v>2963</v>
      </c>
      <c r="CO1829">
        <v>124589</v>
      </c>
      <c r="CQ1829">
        <v>0</v>
      </c>
      <c r="CR1829">
        <v>0</v>
      </c>
      <c r="CS1829">
        <v>0</v>
      </c>
      <c r="CY1829" t="s">
        <v>123</v>
      </c>
      <c r="CZ1829" t="s">
        <v>124</v>
      </c>
      <c r="DD1829" t="str" cm="1">
        <f t="array" ref="DD1829">TEXT(_xlfn.SEQUENCE(1, DATEDIF(AG1829, AH1829, "m") + 1, AG1829, 30), "YYYY-APMM")</f>
        <v>2014-AP04</v>
      </c>
      <c r="DN1829">
        <f t="shared" si="56"/>
        <v>272.25</v>
      </c>
      <c r="DO1829" t="str">
        <f t="shared" si="57"/>
        <v>LABOR- SUBCONTRACTOR</v>
      </c>
    </row>
    <row r="1830" spans="1:119" x14ac:dyDescent="0.35">
      <c r="A1830" t="s">
        <v>105</v>
      </c>
      <c r="B1830">
        <v>501115</v>
      </c>
      <c r="C1830">
        <v>6359</v>
      </c>
      <c r="D1830">
        <v>124591</v>
      </c>
      <c r="E1830">
        <v>13662</v>
      </c>
      <c r="F1830">
        <v>0</v>
      </c>
      <c r="G1830" t="s">
        <v>106</v>
      </c>
      <c r="H1830" t="s">
        <v>106</v>
      </c>
      <c r="I1830" t="s">
        <v>106</v>
      </c>
      <c r="J1830" t="s">
        <v>107</v>
      </c>
      <c r="K1830" t="s">
        <v>108</v>
      </c>
      <c r="L1830" t="s">
        <v>109</v>
      </c>
      <c r="M1830" t="s">
        <v>110</v>
      </c>
      <c r="N1830" t="s">
        <v>4587</v>
      </c>
      <c r="O1830" t="s">
        <v>2887</v>
      </c>
      <c r="P1830">
        <v>8178</v>
      </c>
      <c r="Q1830">
        <v>24</v>
      </c>
      <c r="R1830">
        <v>0</v>
      </c>
      <c r="S1830">
        <v>200</v>
      </c>
      <c r="T1830">
        <v>0</v>
      </c>
      <c r="U1830">
        <v>704</v>
      </c>
      <c r="V1830">
        <v>704</v>
      </c>
      <c r="W1830">
        <v>200</v>
      </c>
      <c r="X1830">
        <v>0</v>
      </c>
      <c r="Y1830">
        <v>0</v>
      </c>
      <c r="Z1830">
        <v>0</v>
      </c>
      <c r="AD1830" s="1">
        <v>41752.333333333336</v>
      </c>
      <c r="AE1830" s="1">
        <v>41780.708333333336</v>
      </c>
      <c r="AG1830" s="1">
        <v>41749.333333333336</v>
      </c>
      <c r="AH1830" s="1">
        <v>41777.708333333336</v>
      </c>
      <c r="AI1830" s="1">
        <v>41749.333333333336</v>
      </c>
      <c r="AJ1830" s="1">
        <v>41777.708333333336</v>
      </c>
      <c r="AK1830" s="1">
        <v>41749.333333333336</v>
      </c>
      <c r="AL1830" s="1">
        <v>41777.708333333336</v>
      </c>
      <c r="AM1830" s="1">
        <v>41752.333333333336</v>
      </c>
      <c r="AN1830" s="1">
        <v>41780.708333333336</v>
      </c>
      <c r="AP1830" t="s">
        <v>113</v>
      </c>
      <c r="AU1830" t="s">
        <v>4588</v>
      </c>
      <c r="AY1830" t="s">
        <v>106</v>
      </c>
      <c r="AZ1830">
        <v>0</v>
      </c>
      <c r="BA1830">
        <v>0</v>
      </c>
      <c r="BD1830" s="3">
        <v>41321.661111111112</v>
      </c>
      <c r="BE1830" s="3">
        <v>41321.663888888892</v>
      </c>
      <c r="BF1830" t="s">
        <v>115</v>
      </c>
      <c r="BG1830" t="s">
        <v>115</v>
      </c>
      <c r="BH1830">
        <v>8149</v>
      </c>
      <c r="BM1830">
        <v>43550</v>
      </c>
      <c r="BR1830" t="s">
        <v>116</v>
      </c>
      <c r="BS1830" t="s">
        <v>117</v>
      </c>
      <c r="BU1830">
        <v>1</v>
      </c>
      <c r="BV1830" t="s">
        <v>118</v>
      </c>
      <c r="BX1830" t="s">
        <v>119</v>
      </c>
      <c r="BY1830" t="s">
        <v>119</v>
      </c>
      <c r="BZ1830" t="s">
        <v>119</v>
      </c>
      <c r="CA1830">
        <v>1</v>
      </c>
      <c r="CC1830" t="s">
        <v>120</v>
      </c>
      <c r="CH1830">
        <v>540</v>
      </c>
      <c r="CI1830">
        <v>34750</v>
      </c>
      <c r="CJ1830" t="s">
        <v>106</v>
      </c>
      <c r="CK1830" t="s">
        <v>106</v>
      </c>
      <c r="CL1830">
        <v>15</v>
      </c>
      <c r="CM1830" t="s">
        <v>2963</v>
      </c>
      <c r="CO1830">
        <v>124589</v>
      </c>
      <c r="CQ1830">
        <v>0</v>
      </c>
      <c r="CR1830">
        <v>0</v>
      </c>
      <c r="CS1830">
        <v>0</v>
      </c>
      <c r="CY1830" t="s">
        <v>123</v>
      </c>
      <c r="CZ1830" t="s">
        <v>124</v>
      </c>
      <c r="DD1830" t="str" cm="1">
        <f t="array" ref="DD1830">TEXT(_xlfn.SEQUENCE(1, DATEDIF(AG1830, AH1830, "m") + 1, AG1830, 30), "YYYY-APMM")</f>
        <v>2014-AP04</v>
      </c>
      <c r="DN1830">
        <f t="shared" si="56"/>
        <v>704</v>
      </c>
      <c r="DO1830" t="str">
        <f t="shared" si="57"/>
        <v>LABOR- SUBCONTRACTOR</v>
      </c>
    </row>
    <row r="1831" spans="1:119" x14ac:dyDescent="0.35">
      <c r="A1831" t="s">
        <v>105</v>
      </c>
      <c r="B1831">
        <v>501116</v>
      </c>
      <c r="C1831">
        <v>6359</v>
      </c>
      <c r="D1831">
        <v>124591</v>
      </c>
      <c r="E1831">
        <v>13662</v>
      </c>
      <c r="F1831">
        <v>0</v>
      </c>
      <c r="G1831" t="s">
        <v>106</v>
      </c>
      <c r="H1831" t="s">
        <v>106</v>
      </c>
      <c r="I1831" t="s">
        <v>106</v>
      </c>
      <c r="J1831" t="s">
        <v>107</v>
      </c>
      <c r="K1831" t="s">
        <v>108</v>
      </c>
      <c r="L1831" t="s">
        <v>109</v>
      </c>
      <c r="M1831" t="s">
        <v>110</v>
      </c>
      <c r="N1831" t="s">
        <v>4589</v>
      </c>
      <c r="O1831" t="s">
        <v>2891</v>
      </c>
      <c r="P1831">
        <v>8171</v>
      </c>
      <c r="Q1831">
        <v>40</v>
      </c>
      <c r="R1831">
        <v>16</v>
      </c>
      <c r="S1831">
        <v>160</v>
      </c>
      <c r="T1831">
        <v>0</v>
      </c>
      <c r="U1831">
        <v>110</v>
      </c>
      <c r="V1831">
        <v>110</v>
      </c>
      <c r="W1831">
        <v>160</v>
      </c>
      <c r="X1831">
        <v>0</v>
      </c>
      <c r="Y1831">
        <v>0</v>
      </c>
      <c r="Z1831">
        <v>0</v>
      </c>
      <c r="AD1831" s="1">
        <v>41769.333333333336</v>
      </c>
      <c r="AE1831" s="1">
        <v>41791.708333333336</v>
      </c>
      <c r="AG1831" s="1">
        <v>41763.333333333336</v>
      </c>
      <c r="AH1831" s="1">
        <v>41785.708333333336</v>
      </c>
      <c r="AI1831" s="1">
        <v>41763.333333333336</v>
      </c>
      <c r="AJ1831" s="1">
        <v>41785.708333333336</v>
      </c>
      <c r="AK1831" s="1">
        <v>41763.333333333336</v>
      </c>
      <c r="AL1831" s="1">
        <v>41785.708333333336</v>
      </c>
      <c r="AM1831" s="1">
        <v>41769.333333333336</v>
      </c>
      <c r="AN1831" s="1">
        <v>41791.708333333336</v>
      </c>
      <c r="AP1831" t="s">
        <v>113</v>
      </c>
      <c r="AU1831" t="s">
        <v>4590</v>
      </c>
      <c r="AY1831" t="s">
        <v>106</v>
      </c>
      <c r="AZ1831">
        <v>0</v>
      </c>
      <c r="BA1831">
        <v>0</v>
      </c>
      <c r="BD1831" s="3">
        <v>41321.661111111112</v>
      </c>
      <c r="BE1831" s="3">
        <v>41321.663888888892</v>
      </c>
      <c r="BF1831" t="s">
        <v>115</v>
      </c>
      <c r="BG1831" t="s">
        <v>115</v>
      </c>
      <c r="BH1831">
        <v>8149</v>
      </c>
      <c r="BM1831">
        <v>43480</v>
      </c>
      <c r="BR1831" t="s">
        <v>2893</v>
      </c>
      <c r="BS1831" t="s">
        <v>2894</v>
      </c>
      <c r="BU1831">
        <v>1</v>
      </c>
      <c r="BV1831" t="s">
        <v>118</v>
      </c>
      <c r="BX1831" t="s">
        <v>119</v>
      </c>
      <c r="BY1831" t="s">
        <v>119</v>
      </c>
      <c r="BZ1831" t="s">
        <v>119</v>
      </c>
      <c r="CA1831">
        <v>1</v>
      </c>
      <c r="CC1831" t="s">
        <v>120</v>
      </c>
      <c r="CH1831">
        <v>540</v>
      </c>
      <c r="CI1831">
        <v>34750</v>
      </c>
      <c r="CJ1831" t="s">
        <v>106</v>
      </c>
      <c r="CK1831" t="s">
        <v>106</v>
      </c>
      <c r="CL1831">
        <v>15</v>
      </c>
      <c r="CM1831" t="s">
        <v>2963</v>
      </c>
      <c r="CO1831">
        <v>124589</v>
      </c>
      <c r="CQ1831">
        <v>0</v>
      </c>
      <c r="CR1831">
        <v>0</v>
      </c>
      <c r="CS1831">
        <v>0</v>
      </c>
      <c r="CY1831" t="s">
        <v>123</v>
      </c>
      <c r="CZ1831" t="s">
        <v>124</v>
      </c>
      <c r="DD1831" t="str" cm="1">
        <f t="array" ref="DD1831">TEXT(_xlfn.SEQUENCE(1, DATEDIF(AG1831, AH1831, "m") + 1, AG1831, 30), "YYYY-APMM")</f>
        <v>2014-AP05</v>
      </c>
      <c r="DN1831">
        <f t="shared" si="56"/>
        <v>110</v>
      </c>
      <c r="DO1831" t="str">
        <f t="shared" si="57"/>
        <v>GRANITE MASON SK</v>
      </c>
    </row>
    <row r="1832" spans="1:119" x14ac:dyDescent="0.35">
      <c r="A1832" t="s">
        <v>105</v>
      </c>
      <c r="B1832">
        <v>501117</v>
      </c>
      <c r="C1832">
        <v>6359</v>
      </c>
      <c r="D1832">
        <v>124591</v>
      </c>
      <c r="E1832">
        <v>13662</v>
      </c>
      <c r="F1832">
        <v>0</v>
      </c>
      <c r="G1832" t="s">
        <v>106</v>
      </c>
      <c r="H1832" t="s">
        <v>106</v>
      </c>
      <c r="I1832" t="s">
        <v>106</v>
      </c>
      <c r="J1832" t="s">
        <v>107</v>
      </c>
      <c r="K1832" t="s">
        <v>108</v>
      </c>
      <c r="L1832" t="s">
        <v>109</v>
      </c>
      <c r="M1832" t="s">
        <v>110</v>
      </c>
      <c r="N1832" t="s">
        <v>4591</v>
      </c>
      <c r="O1832" t="s">
        <v>2998</v>
      </c>
      <c r="P1832">
        <v>8178</v>
      </c>
      <c r="Q1832">
        <v>24</v>
      </c>
      <c r="R1832">
        <v>0</v>
      </c>
      <c r="S1832">
        <v>160</v>
      </c>
      <c r="T1832">
        <v>0</v>
      </c>
      <c r="U1832">
        <v>175</v>
      </c>
      <c r="V1832">
        <v>175</v>
      </c>
      <c r="W1832">
        <v>160</v>
      </c>
      <c r="X1832">
        <v>0</v>
      </c>
      <c r="Y1832">
        <v>0</v>
      </c>
      <c r="Z1832">
        <v>0</v>
      </c>
      <c r="AD1832" s="1">
        <v>41766.333333333336</v>
      </c>
      <c r="AE1832" s="1">
        <v>41788.708333333336</v>
      </c>
      <c r="AG1832" s="1">
        <v>41763.333333333336</v>
      </c>
      <c r="AH1832" s="1">
        <v>41785.708333333336</v>
      </c>
      <c r="AI1832" s="1">
        <v>41763.333333333336</v>
      </c>
      <c r="AJ1832" s="1">
        <v>41785.708333333336</v>
      </c>
      <c r="AK1832" s="1">
        <v>41763.333333333336</v>
      </c>
      <c r="AL1832" s="1">
        <v>41785.708333333336</v>
      </c>
      <c r="AM1832" s="1">
        <v>41766.333333333336</v>
      </c>
      <c r="AN1832" s="1">
        <v>41788.708333333336</v>
      </c>
      <c r="AP1832" t="s">
        <v>113</v>
      </c>
      <c r="AU1832" t="s">
        <v>4592</v>
      </c>
      <c r="AY1832" t="s">
        <v>106</v>
      </c>
      <c r="AZ1832">
        <v>0</v>
      </c>
      <c r="BA1832">
        <v>0</v>
      </c>
      <c r="BD1832" s="3">
        <v>41321.661111111112</v>
      </c>
      <c r="BE1832" s="3">
        <v>41321.663888888892</v>
      </c>
      <c r="BF1832" t="s">
        <v>115</v>
      </c>
      <c r="BG1832" t="s">
        <v>115</v>
      </c>
      <c r="BH1832">
        <v>8149</v>
      </c>
      <c r="BM1832">
        <v>43550</v>
      </c>
      <c r="BR1832" t="s">
        <v>116</v>
      </c>
      <c r="BS1832" t="s">
        <v>117</v>
      </c>
      <c r="BU1832">
        <v>1</v>
      </c>
      <c r="BV1832" t="s">
        <v>118</v>
      </c>
      <c r="BX1832" t="s">
        <v>119</v>
      </c>
      <c r="BY1832" t="s">
        <v>119</v>
      </c>
      <c r="BZ1832" t="s">
        <v>119</v>
      </c>
      <c r="CA1832">
        <v>1</v>
      </c>
      <c r="CC1832" t="s">
        <v>120</v>
      </c>
      <c r="CH1832">
        <v>540</v>
      </c>
      <c r="CI1832">
        <v>34750</v>
      </c>
      <c r="CJ1832" t="s">
        <v>106</v>
      </c>
      <c r="CK1832" t="s">
        <v>106</v>
      </c>
      <c r="CL1832">
        <v>15</v>
      </c>
      <c r="CM1832" t="s">
        <v>2963</v>
      </c>
      <c r="CO1832">
        <v>124589</v>
      </c>
      <c r="CQ1832">
        <v>0</v>
      </c>
      <c r="CR1832">
        <v>0</v>
      </c>
      <c r="CS1832">
        <v>0</v>
      </c>
      <c r="CY1832" t="s">
        <v>123</v>
      </c>
      <c r="CZ1832" t="s">
        <v>124</v>
      </c>
      <c r="DD1832" t="str" cm="1">
        <f t="array" ref="DD1832">TEXT(_xlfn.SEQUENCE(1, DATEDIF(AG1832, AH1832, "m") + 1, AG1832, 30), "YYYY-APMM")</f>
        <v>2014-AP05</v>
      </c>
      <c r="DN1832">
        <f t="shared" si="56"/>
        <v>175</v>
      </c>
      <c r="DO1832" t="str">
        <f t="shared" si="57"/>
        <v>LABOR- SUBCONTRACTOR</v>
      </c>
    </row>
    <row r="1833" spans="1:119" x14ac:dyDescent="0.35">
      <c r="A1833" t="s">
        <v>105</v>
      </c>
      <c r="B1833">
        <v>501118</v>
      </c>
      <c r="C1833">
        <v>6359</v>
      </c>
      <c r="D1833">
        <v>124591</v>
      </c>
      <c r="E1833">
        <v>13662</v>
      </c>
      <c r="F1833">
        <v>0</v>
      </c>
      <c r="G1833" t="s">
        <v>106</v>
      </c>
      <c r="H1833" t="s">
        <v>106</v>
      </c>
      <c r="I1833" t="s">
        <v>106</v>
      </c>
      <c r="J1833" t="s">
        <v>107</v>
      </c>
      <c r="K1833" t="s">
        <v>108</v>
      </c>
      <c r="L1833" t="s">
        <v>109</v>
      </c>
      <c r="M1833" t="s">
        <v>110</v>
      </c>
      <c r="N1833" t="s">
        <v>4593</v>
      </c>
      <c r="O1833" t="s">
        <v>2899</v>
      </c>
      <c r="P1833">
        <v>8178</v>
      </c>
      <c r="Q1833">
        <v>24</v>
      </c>
      <c r="R1833">
        <v>0</v>
      </c>
      <c r="S1833">
        <v>200</v>
      </c>
      <c r="T1833">
        <v>0</v>
      </c>
      <c r="U1833">
        <v>5256.25</v>
      </c>
      <c r="V1833">
        <v>5256.25</v>
      </c>
      <c r="W1833">
        <v>200</v>
      </c>
      <c r="X1833">
        <v>0</v>
      </c>
      <c r="Y1833">
        <v>0</v>
      </c>
      <c r="Z1833">
        <v>0</v>
      </c>
      <c r="AD1833" s="1">
        <v>41778.333333333336</v>
      </c>
      <c r="AE1833" s="1">
        <v>41806.708333333336</v>
      </c>
      <c r="AG1833" s="1">
        <v>41774.333333333336</v>
      </c>
      <c r="AH1833" s="1">
        <v>41802.708333333336</v>
      </c>
      <c r="AI1833" s="1">
        <v>41774.333333333336</v>
      </c>
      <c r="AJ1833" s="1">
        <v>41802.708333333336</v>
      </c>
      <c r="AK1833" s="1">
        <v>41774.333333333336</v>
      </c>
      <c r="AL1833" s="1">
        <v>41802.708333333336</v>
      </c>
      <c r="AM1833" s="1">
        <v>41778.333333333336</v>
      </c>
      <c r="AN1833" s="1">
        <v>41806.708333333336</v>
      </c>
      <c r="AP1833" t="s">
        <v>113</v>
      </c>
      <c r="AU1833" t="s">
        <v>4594</v>
      </c>
      <c r="AY1833" t="s">
        <v>106</v>
      </c>
      <c r="AZ1833">
        <v>0</v>
      </c>
      <c r="BA1833">
        <v>0</v>
      </c>
      <c r="BD1833" s="3">
        <v>41321.661111111112</v>
      </c>
      <c r="BE1833" s="3">
        <v>41321.663888888892</v>
      </c>
      <c r="BF1833" t="s">
        <v>115</v>
      </c>
      <c r="BG1833" t="s">
        <v>115</v>
      </c>
      <c r="BH1833">
        <v>8149</v>
      </c>
      <c r="BM1833">
        <v>43550</v>
      </c>
      <c r="BR1833" t="s">
        <v>116</v>
      </c>
      <c r="BS1833" t="s">
        <v>117</v>
      </c>
      <c r="BU1833">
        <v>1</v>
      </c>
      <c r="BV1833" t="s">
        <v>118</v>
      </c>
      <c r="BX1833" t="s">
        <v>119</v>
      </c>
      <c r="BY1833" t="s">
        <v>119</v>
      </c>
      <c r="BZ1833" t="s">
        <v>119</v>
      </c>
      <c r="CA1833">
        <v>1</v>
      </c>
      <c r="CC1833" t="s">
        <v>120</v>
      </c>
      <c r="CH1833">
        <v>540</v>
      </c>
      <c r="CI1833">
        <v>34750</v>
      </c>
      <c r="CJ1833" t="s">
        <v>106</v>
      </c>
      <c r="CK1833" t="s">
        <v>106</v>
      </c>
      <c r="CL1833">
        <v>15</v>
      </c>
      <c r="CM1833" t="s">
        <v>2963</v>
      </c>
      <c r="CO1833">
        <v>124589</v>
      </c>
      <c r="CQ1833">
        <v>0</v>
      </c>
      <c r="CR1833">
        <v>0</v>
      </c>
      <c r="CS1833">
        <v>0</v>
      </c>
      <c r="CY1833" t="s">
        <v>123</v>
      </c>
      <c r="CZ1833" t="s">
        <v>124</v>
      </c>
      <c r="DD1833" t="str" cm="1">
        <f t="array" ref="DD1833">TEXT(_xlfn.SEQUENCE(1, DATEDIF(AG1833, AH1833, "m") + 1, AG1833, 30), "YYYY-APMM")</f>
        <v>2014-AP05</v>
      </c>
      <c r="DN1833">
        <f t="shared" si="56"/>
        <v>5256.25</v>
      </c>
      <c r="DO1833" t="str">
        <f t="shared" si="57"/>
        <v>LABOR- SUBCONTRACTOR</v>
      </c>
    </row>
    <row r="1834" spans="1:119" x14ac:dyDescent="0.35">
      <c r="A1834" t="s">
        <v>105</v>
      </c>
      <c r="B1834">
        <v>501119</v>
      </c>
      <c r="C1834">
        <v>6359</v>
      </c>
      <c r="D1834">
        <v>124591</v>
      </c>
      <c r="E1834">
        <v>13662</v>
      </c>
      <c r="F1834">
        <v>0</v>
      </c>
      <c r="G1834" t="s">
        <v>106</v>
      </c>
      <c r="H1834" t="s">
        <v>106</v>
      </c>
      <c r="I1834" t="s">
        <v>106</v>
      </c>
      <c r="J1834" t="s">
        <v>107</v>
      </c>
      <c r="K1834" t="s">
        <v>108</v>
      </c>
      <c r="L1834" t="s">
        <v>109</v>
      </c>
      <c r="M1834" t="s">
        <v>110</v>
      </c>
      <c r="N1834" t="s">
        <v>4595</v>
      </c>
      <c r="O1834" t="s">
        <v>2986</v>
      </c>
      <c r="P1834">
        <v>8178</v>
      </c>
      <c r="Q1834">
        <v>24</v>
      </c>
      <c r="R1834">
        <v>0</v>
      </c>
      <c r="S1834">
        <v>120</v>
      </c>
      <c r="T1834">
        <v>0</v>
      </c>
      <c r="U1834">
        <v>176</v>
      </c>
      <c r="V1834">
        <v>176</v>
      </c>
      <c r="W1834">
        <v>120</v>
      </c>
      <c r="X1834">
        <v>0</v>
      </c>
      <c r="Y1834">
        <v>0</v>
      </c>
      <c r="Z1834">
        <v>0</v>
      </c>
      <c r="AD1834" s="1">
        <v>41736.333333333336</v>
      </c>
      <c r="AE1834" s="1">
        <v>41752.708333333336</v>
      </c>
      <c r="AG1834" s="1">
        <v>41732.333333333336</v>
      </c>
      <c r="AH1834" s="1">
        <v>41749.708333333336</v>
      </c>
      <c r="AI1834" s="1">
        <v>41732.333333333336</v>
      </c>
      <c r="AJ1834" s="1">
        <v>41749.708333333336</v>
      </c>
      <c r="AK1834" s="1">
        <v>41732.333333333336</v>
      </c>
      <c r="AL1834" s="1">
        <v>41749.708333333336</v>
      </c>
      <c r="AM1834" s="1">
        <v>41736.333333333336</v>
      </c>
      <c r="AN1834" s="1">
        <v>41752.708333333336</v>
      </c>
      <c r="AP1834" t="s">
        <v>113</v>
      </c>
      <c r="AU1834" t="s">
        <v>4596</v>
      </c>
      <c r="AY1834" t="s">
        <v>106</v>
      </c>
      <c r="AZ1834">
        <v>0</v>
      </c>
      <c r="BA1834">
        <v>0</v>
      </c>
      <c r="BD1834" s="3">
        <v>41321.661111111112</v>
      </c>
      <c r="BE1834" s="3">
        <v>41321.663888888892</v>
      </c>
      <c r="BF1834" t="s">
        <v>115</v>
      </c>
      <c r="BG1834" t="s">
        <v>115</v>
      </c>
      <c r="BH1834">
        <v>8149</v>
      </c>
      <c r="BM1834">
        <v>43550</v>
      </c>
      <c r="BR1834" t="s">
        <v>116</v>
      </c>
      <c r="BS1834" t="s">
        <v>117</v>
      </c>
      <c r="BU1834">
        <v>1</v>
      </c>
      <c r="BV1834" t="s">
        <v>118</v>
      </c>
      <c r="BX1834" t="s">
        <v>119</v>
      </c>
      <c r="BY1834" t="s">
        <v>119</v>
      </c>
      <c r="BZ1834" t="s">
        <v>119</v>
      </c>
      <c r="CA1834">
        <v>1</v>
      </c>
      <c r="CC1834" t="s">
        <v>120</v>
      </c>
      <c r="CH1834">
        <v>540</v>
      </c>
      <c r="CI1834">
        <v>34750</v>
      </c>
      <c r="CJ1834" t="s">
        <v>106</v>
      </c>
      <c r="CK1834" t="s">
        <v>106</v>
      </c>
      <c r="CL1834">
        <v>15</v>
      </c>
      <c r="CM1834" t="s">
        <v>2963</v>
      </c>
      <c r="CO1834">
        <v>124589</v>
      </c>
      <c r="CQ1834">
        <v>0</v>
      </c>
      <c r="CR1834">
        <v>0</v>
      </c>
      <c r="CS1834">
        <v>0</v>
      </c>
      <c r="CY1834" t="s">
        <v>123</v>
      </c>
      <c r="CZ1834" t="s">
        <v>124</v>
      </c>
      <c r="DD1834" t="str" cm="1">
        <f t="array" ref="DD1834">TEXT(_xlfn.SEQUENCE(1, DATEDIF(AG1834, AH1834, "m") + 1, AG1834, 30), "YYYY-APMM")</f>
        <v>2014-AP04</v>
      </c>
      <c r="DN1834">
        <f t="shared" si="56"/>
        <v>176</v>
      </c>
      <c r="DO1834" t="str">
        <f t="shared" si="57"/>
        <v>LABOR- SUBCONTRACTOR</v>
      </c>
    </row>
    <row r="1835" spans="1:119" x14ac:dyDescent="0.35">
      <c r="A1835" t="s">
        <v>105</v>
      </c>
      <c r="B1835">
        <v>501120</v>
      </c>
      <c r="C1835">
        <v>6359</v>
      </c>
      <c r="D1835">
        <v>124592</v>
      </c>
      <c r="E1835">
        <v>13662</v>
      </c>
      <c r="F1835">
        <v>0</v>
      </c>
      <c r="G1835" t="s">
        <v>106</v>
      </c>
      <c r="H1835" t="s">
        <v>106</v>
      </c>
      <c r="I1835" t="s">
        <v>106</v>
      </c>
      <c r="J1835" t="s">
        <v>107</v>
      </c>
      <c r="K1835" t="s">
        <v>108</v>
      </c>
      <c r="L1835" t="s">
        <v>109</v>
      </c>
      <c r="M1835" t="s">
        <v>110</v>
      </c>
      <c r="N1835" t="s">
        <v>4597</v>
      </c>
      <c r="O1835" t="s">
        <v>2905</v>
      </c>
      <c r="P1835">
        <v>8168</v>
      </c>
      <c r="Q1835">
        <v>352</v>
      </c>
      <c r="R1835">
        <v>0</v>
      </c>
      <c r="S1835">
        <v>200</v>
      </c>
      <c r="T1835">
        <v>0</v>
      </c>
      <c r="U1835">
        <v>9262.5</v>
      </c>
      <c r="V1835">
        <v>9262.5</v>
      </c>
      <c r="W1835">
        <v>200</v>
      </c>
      <c r="X1835">
        <v>0</v>
      </c>
      <c r="Y1835">
        <v>0</v>
      </c>
      <c r="Z1835">
        <v>0</v>
      </c>
      <c r="AD1835" s="1">
        <v>41625.333333333336</v>
      </c>
      <c r="AE1835" s="1">
        <v>41654.708333333336</v>
      </c>
      <c r="AG1835" s="1">
        <v>41574.333333333336</v>
      </c>
      <c r="AH1835" s="1">
        <v>41602.708333333336</v>
      </c>
      <c r="AI1835" s="1">
        <v>41574.333333333336</v>
      </c>
      <c r="AJ1835" s="1">
        <v>41602.708333333336</v>
      </c>
      <c r="AK1835" s="1">
        <v>41574.333333333336</v>
      </c>
      <c r="AL1835" s="1">
        <v>41602.708333333336</v>
      </c>
      <c r="AM1835" s="1">
        <v>41625.333333333336</v>
      </c>
      <c r="AN1835" s="1">
        <v>41654.708333333336</v>
      </c>
      <c r="AP1835" t="s">
        <v>113</v>
      </c>
      <c r="AU1835" t="s">
        <v>4598</v>
      </c>
      <c r="AY1835" t="s">
        <v>106</v>
      </c>
      <c r="AZ1835">
        <v>0</v>
      </c>
      <c r="BA1835">
        <v>0</v>
      </c>
      <c r="BD1835" s="3">
        <v>41321.661111111112</v>
      </c>
      <c r="BE1835" s="3">
        <v>41321.663888888892</v>
      </c>
      <c r="BF1835" t="s">
        <v>115</v>
      </c>
      <c r="BG1835" t="s">
        <v>115</v>
      </c>
      <c r="BH1835">
        <v>8149</v>
      </c>
      <c r="BM1835">
        <v>43450</v>
      </c>
      <c r="BR1835" t="s">
        <v>1309</v>
      </c>
      <c r="BS1835" t="s">
        <v>1310</v>
      </c>
      <c r="BU1835">
        <v>1</v>
      </c>
      <c r="BV1835" t="s">
        <v>118</v>
      </c>
      <c r="BX1835" t="s">
        <v>119</v>
      </c>
      <c r="BY1835" t="s">
        <v>119</v>
      </c>
      <c r="BZ1835" t="s">
        <v>119</v>
      </c>
      <c r="CA1835">
        <v>1</v>
      </c>
      <c r="CC1835" t="s">
        <v>120</v>
      </c>
      <c r="CH1835">
        <v>540</v>
      </c>
      <c r="CI1835">
        <v>34740</v>
      </c>
      <c r="CJ1835" t="s">
        <v>106</v>
      </c>
      <c r="CK1835" t="s">
        <v>106</v>
      </c>
      <c r="CL1835">
        <v>10</v>
      </c>
      <c r="CM1835" t="s">
        <v>2889</v>
      </c>
      <c r="CO1835">
        <v>124589</v>
      </c>
      <c r="CQ1835">
        <v>0</v>
      </c>
      <c r="CR1835">
        <v>0</v>
      </c>
      <c r="CS1835">
        <v>0</v>
      </c>
      <c r="CY1835" t="s">
        <v>123</v>
      </c>
      <c r="CZ1835" t="s">
        <v>124</v>
      </c>
      <c r="DD1835" t="str" cm="1">
        <f t="array" ref="DD1835">TEXT(_xlfn.SEQUENCE(1, DATEDIF(AG1835, AH1835, "m") + 1, AG1835, 30), "YYYY-APMM")</f>
        <v>2013-AP10</v>
      </c>
      <c r="DN1835">
        <f t="shared" si="56"/>
        <v>9262.5</v>
      </c>
      <c r="DO1835" t="str">
        <f t="shared" si="57"/>
        <v>BLOCK MASON SK</v>
      </c>
    </row>
    <row r="1836" spans="1:119" x14ac:dyDescent="0.35">
      <c r="A1836" t="s">
        <v>105</v>
      </c>
      <c r="B1836">
        <v>501121</v>
      </c>
      <c r="C1836">
        <v>6359</v>
      </c>
      <c r="D1836">
        <v>124592</v>
      </c>
      <c r="E1836">
        <v>13662</v>
      </c>
      <c r="F1836">
        <v>0</v>
      </c>
      <c r="G1836" t="s">
        <v>106</v>
      </c>
      <c r="H1836" t="s">
        <v>106</v>
      </c>
      <c r="I1836" t="s">
        <v>106</v>
      </c>
      <c r="J1836" t="s">
        <v>107</v>
      </c>
      <c r="K1836" t="s">
        <v>108</v>
      </c>
      <c r="L1836" t="s">
        <v>109</v>
      </c>
      <c r="M1836" t="s">
        <v>110</v>
      </c>
      <c r="N1836" t="s">
        <v>4599</v>
      </c>
      <c r="O1836" t="s">
        <v>2908</v>
      </c>
      <c r="P1836">
        <v>8169</v>
      </c>
      <c r="Q1836">
        <v>400</v>
      </c>
      <c r="R1836">
        <v>0</v>
      </c>
      <c r="S1836">
        <v>200</v>
      </c>
      <c r="T1836">
        <v>0</v>
      </c>
      <c r="U1836">
        <v>11350</v>
      </c>
      <c r="V1836">
        <v>11350</v>
      </c>
      <c r="W1836">
        <v>200</v>
      </c>
      <c r="X1836">
        <v>0</v>
      </c>
      <c r="Y1836">
        <v>0</v>
      </c>
      <c r="Z1836">
        <v>0</v>
      </c>
      <c r="AD1836" s="1">
        <v>41655.333333333336</v>
      </c>
      <c r="AE1836" s="1">
        <v>41685.708333333336</v>
      </c>
      <c r="AG1836" s="1">
        <v>41596.333333333336</v>
      </c>
      <c r="AH1836" s="1">
        <v>41624.708333333336</v>
      </c>
      <c r="AI1836" s="1">
        <v>41596.333333333336</v>
      </c>
      <c r="AJ1836" s="1">
        <v>41624.708333333336</v>
      </c>
      <c r="AK1836" s="1">
        <v>41596.333333333336</v>
      </c>
      <c r="AL1836" s="1">
        <v>41624.708333333336</v>
      </c>
      <c r="AM1836" s="1">
        <v>41655.333333333336</v>
      </c>
      <c r="AN1836" s="1">
        <v>41685.708333333336</v>
      </c>
      <c r="AP1836" t="s">
        <v>113</v>
      </c>
      <c r="AU1836" t="s">
        <v>4600</v>
      </c>
      <c r="AY1836" t="s">
        <v>106</v>
      </c>
      <c r="AZ1836">
        <v>0</v>
      </c>
      <c r="BA1836">
        <v>0</v>
      </c>
      <c r="BD1836" s="3">
        <v>41321.661111111112</v>
      </c>
      <c r="BE1836" s="3">
        <v>41321.663888888892</v>
      </c>
      <c r="BF1836" t="s">
        <v>115</v>
      </c>
      <c r="BG1836" t="s">
        <v>115</v>
      </c>
      <c r="BH1836">
        <v>8149</v>
      </c>
      <c r="BM1836">
        <v>43460</v>
      </c>
      <c r="BR1836" t="s">
        <v>2848</v>
      </c>
      <c r="BS1836" t="s">
        <v>2849</v>
      </c>
      <c r="BU1836">
        <v>1</v>
      </c>
      <c r="BV1836" t="s">
        <v>118</v>
      </c>
      <c r="BX1836" t="s">
        <v>119</v>
      </c>
      <c r="BY1836" t="s">
        <v>119</v>
      </c>
      <c r="BZ1836" t="s">
        <v>119</v>
      </c>
      <c r="CA1836">
        <v>1</v>
      </c>
      <c r="CC1836" t="s">
        <v>120</v>
      </c>
      <c r="CH1836">
        <v>540</v>
      </c>
      <c r="CI1836">
        <v>34740</v>
      </c>
      <c r="CJ1836" t="s">
        <v>106</v>
      </c>
      <c r="CK1836" t="s">
        <v>106</v>
      </c>
      <c r="CL1836">
        <v>10</v>
      </c>
      <c r="CM1836" t="s">
        <v>2889</v>
      </c>
      <c r="CO1836">
        <v>124589</v>
      </c>
      <c r="CQ1836">
        <v>0</v>
      </c>
      <c r="CR1836">
        <v>0</v>
      </c>
      <c r="CS1836">
        <v>0</v>
      </c>
      <c r="CY1836" t="s">
        <v>123</v>
      </c>
      <c r="CZ1836" t="s">
        <v>124</v>
      </c>
      <c r="DD1836" t="str" cm="1">
        <f t="array" ref="DD1836">TEXT(_xlfn.SEQUENCE(1, DATEDIF(AG1836, AH1836, "m") + 1, AG1836, 30), "YYYY-APMM")</f>
        <v>2013-AP11</v>
      </c>
      <c r="DN1836">
        <f t="shared" si="56"/>
        <v>11350</v>
      </c>
      <c r="DO1836" t="str">
        <f t="shared" si="57"/>
        <v>PLASTER MASON SK</v>
      </c>
    </row>
    <row r="1837" spans="1:119" x14ac:dyDescent="0.35">
      <c r="A1837" t="s">
        <v>105</v>
      </c>
      <c r="B1837">
        <v>501122</v>
      </c>
      <c r="C1837">
        <v>6359</v>
      </c>
      <c r="D1837">
        <v>124592</v>
      </c>
      <c r="E1837">
        <v>13662</v>
      </c>
      <c r="F1837">
        <v>0</v>
      </c>
      <c r="G1837" t="s">
        <v>106</v>
      </c>
      <c r="H1837" t="s">
        <v>106</v>
      </c>
      <c r="I1837" t="s">
        <v>106</v>
      </c>
      <c r="J1837" t="s">
        <v>107</v>
      </c>
      <c r="K1837" t="s">
        <v>108</v>
      </c>
      <c r="L1837" t="s">
        <v>109</v>
      </c>
      <c r="M1837" t="s">
        <v>110</v>
      </c>
      <c r="N1837" t="s">
        <v>4601</v>
      </c>
      <c r="O1837" t="s">
        <v>2911</v>
      </c>
      <c r="P1837">
        <v>8164</v>
      </c>
      <c r="Q1837">
        <v>464</v>
      </c>
      <c r="R1837">
        <v>64</v>
      </c>
      <c r="S1837">
        <v>168</v>
      </c>
      <c r="T1837">
        <v>0</v>
      </c>
      <c r="U1837">
        <v>2171.5</v>
      </c>
      <c r="V1837">
        <v>2171.5</v>
      </c>
      <c r="W1837">
        <v>168</v>
      </c>
      <c r="X1837">
        <v>0</v>
      </c>
      <c r="Y1837">
        <v>0</v>
      </c>
      <c r="Z1837">
        <v>0</v>
      </c>
      <c r="AD1837" s="1">
        <v>41673.333333333336</v>
      </c>
      <c r="AE1837" s="1">
        <v>41697.708333333336</v>
      </c>
      <c r="AG1837" s="1">
        <v>41604.333333333336</v>
      </c>
      <c r="AH1837" s="1">
        <v>41629.708333333336</v>
      </c>
      <c r="AI1837" s="1">
        <v>41604.333333333336</v>
      </c>
      <c r="AJ1837" s="1">
        <v>41629.708333333336</v>
      </c>
      <c r="AK1837" s="1">
        <v>41604.333333333336</v>
      </c>
      <c r="AL1837" s="1">
        <v>41629.708333333336</v>
      </c>
      <c r="AM1837" s="1">
        <v>41673.333333333336</v>
      </c>
      <c r="AN1837" s="1">
        <v>41697.708333333336</v>
      </c>
      <c r="AP1837" t="s">
        <v>113</v>
      </c>
      <c r="AU1837" t="s">
        <v>4602</v>
      </c>
      <c r="AY1837" t="s">
        <v>106</v>
      </c>
      <c r="AZ1837">
        <v>0</v>
      </c>
      <c r="BA1837">
        <v>0</v>
      </c>
      <c r="BD1837" s="3">
        <v>41321.661111111112</v>
      </c>
      <c r="BE1837" s="3">
        <v>41321.663888888892</v>
      </c>
      <c r="BF1837" t="s">
        <v>115</v>
      </c>
      <c r="BG1837" t="s">
        <v>115</v>
      </c>
      <c r="BH1837">
        <v>8149</v>
      </c>
      <c r="BM1837">
        <v>43410</v>
      </c>
      <c r="BR1837" t="s">
        <v>2865</v>
      </c>
      <c r="BS1837" t="s">
        <v>2866</v>
      </c>
      <c r="BU1837">
        <v>1</v>
      </c>
      <c r="BV1837" t="s">
        <v>118</v>
      </c>
      <c r="BX1837" t="s">
        <v>119</v>
      </c>
      <c r="BY1837" t="s">
        <v>119</v>
      </c>
      <c r="BZ1837" t="s">
        <v>119</v>
      </c>
      <c r="CA1837">
        <v>1</v>
      </c>
      <c r="CC1837" t="s">
        <v>120</v>
      </c>
      <c r="CH1837">
        <v>540</v>
      </c>
      <c r="CI1837">
        <v>34740</v>
      </c>
      <c r="CJ1837" t="s">
        <v>106</v>
      </c>
      <c r="CK1837" t="s">
        <v>106</v>
      </c>
      <c r="CL1837">
        <v>10</v>
      </c>
      <c r="CM1837" t="s">
        <v>2889</v>
      </c>
      <c r="CO1837">
        <v>124589</v>
      </c>
      <c r="CQ1837">
        <v>0</v>
      </c>
      <c r="CR1837">
        <v>0</v>
      </c>
      <c r="CS1837">
        <v>0</v>
      </c>
      <c r="CY1837" t="s">
        <v>123</v>
      </c>
      <c r="CZ1837" t="s">
        <v>124</v>
      </c>
      <c r="DD1837" t="str" cm="1">
        <f t="array" ref="DD1837">TEXT(_xlfn.SEQUENCE(1, DATEDIF(AG1837, AH1837, "m") + 1, AG1837, 30), "YYYY-APMM")</f>
        <v>2013-AP11</v>
      </c>
      <c r="DN1837">
        <f t="shared" si="56"/>
        <v>2171.5</v>
      </c>
      <c r="DO1837" t="str">
        <f t="shared" si="57"/>
        <v>SCREED MASON SK</v>
      </c>
    </row>
    <row r="1838" spans="1:119" x14ac:dyDescent="0.35">
      <c r="A1838" t="s">
        <v>105</v>
      </c>
      <c r="B1838">
        <v>501123</v>
      </c>
      <c r="C1838">
        <v>6359</v>
      </c>
      <c r="D1838">
        <v>124592</v>
      </c>
      <c r="E1838">
        <v>13662</v>
      </c>
      <c r="F1838">
        <v>0</v>
      </c>
      <c r="G1838" t="s">
        <v>106</v>
      </c>
      <c r="H1838" t="s">
        <v>106</v>
      </c>
      <c r="I1838" t="s">
        <v>106</v>
      </c>
      <c r="J1838" t="s">
        <v>107</v>
      </c>
      <c r="K1838" t="s">
        <v>108</v>
      </c>
      <c r="L1838" t="s">
        <v>109</v>
      </c>
      <c r="M1838" t="s">
        <v>110</v>
      </c>
      <c r="N1838" t="s">
        <v>4603</v>
      </c>
      <c r="O1838" t="s">
        <v>2914</v>
      </c>
      <c r="P1838">
        <v>8178</v>
      </c>
      <c r="Q1838">
        <v>400</v>
      </c>
      <c r="R1838">
        <v>0</v>
      </c>
      <c r="S1838">
        <v>120</v>
      </c>
      <c r="T1838">
        <v>0</v>
      </c>
      <c r="U1838">
        <v>423.5</v>
      </c>
      <c r="V1838">
        <v>423.5</v>
      </c>
      <c r="W1838">
        <v>120</v>
      </c>
      <c r="X1838">
        <v>0</v>
      </c>
      <c r="Y1838">
        <v>0</v>
      </c>
      <c r="Z1838">
        <v>0</v>
      </c>
      <c r="AD1838" s="1">
        <v>41673.333333333336</v>
      </c>
      <c r="AE1838" s="1">
        <v>41690.708333333336</v>
      </c>
      <c r="AG1838" s="1">
        <v>41613.333333333336</v>
      </c>
      <c r="AH1838" s="1">
        <v>41631.708333333336</v>
      </c>
      <c r="AI1838" s="1">
        <v>41613.333333333336</v>
      </c>
      <c r="AJ1838" s="1">
        <v>41631.708333333336</v>
      </c>
      <c r="AK1838" s="1">
        <v>41613.333333333336</v>
      </c>
      <c r="AL1838" s="1">
        <v>41631.708333333336</v>
      </c>
      <c r="AM1838" s="1">
        <v>41673.333333333336</v>
      </c>
      <c r="AN1838" s="1">
        <v>41690.708333333336</v>
      </c>
      <c r="AP1838" t="s">
        <v>113</v>
      </c>
      <c r="AU1838" t="s">
        <v>4604</v>
      </c>
      <c r="AY1838" t="s">
        <v>106</v>
      </c>
      <c r="AZ1838">
        <v>0</v>
      </c>
      <c r="BA1838">
        <v>0</v>
      </c>
      <c r="BD1838" s="3">
        <v>41321.661111111112</v>
      </c>
      <c r="BE1838" s="3">
        <v>41321.663888888892</v>
      </c>
      <c r="BF1838" t="s">
        <v>115</v>
      </c>
      <c r="BG1838" t="s">
        <v>115</v>
      </c>
      <c r="BH1838">
        <v>8149</v>
      </c>
      <c r="BM1838">
        <v>43550</v>
      </c>
      <c r="BR1838" t="s">
        <v>116</v>
      </c>
      <c r="BS1838" t="s">
        <v>117</v>
      </c>
      <c r="BU1838">
        <v>1</v>
      </c>
      <c r="BV1838" t="s">
        <v>118</v>
      </c>
      <c r="BX1838" t="s">
        <v>119</v>
      </c>
      <c r="BY1838" t="s">
        <v>119</v>
      </c>
      <c r="BZ1838" t="s">
        <v>119</v>
      </c>
      <c r="CA1838">
        <v>1</v>
      </c>
      <c r="CC1838" t="s">
        <v>120</v>
      </c>
      <c r="CH1838">
        <v>540</v>
      </c>
      <c r="CI1838">
        <v>34740</v>
      </c>
      <c r="CJ1838" t="s">
        <v>106</v>
      </c>
      <c r="CK1838" t="s">
        <v>106</v>
      </c>
      <c r="CL1838">
        <v>10</v>
      </c>
      <c r="CM1838" t="s">
        <v>2889</v>
      </c>
      <c r="CO1838">
        <v>124589</v>
      </c>
      <c r="CQ1838">
        <v>0</v>
      </c>
      <c r="CR1838">
        <v>0</v>
      </c>
      <c r="CS1838">
        <v>0</v>
      </c>
      <c r="CY1838" t="s">
        <v>123</v>
      </c>
      <c r="CZ1838" t="s">
        <v>124</v>
      </c>
      <c r="DD1838" t="str" cm="1">
        <f t="array" ref="DD1838">TEXT(_xlfn.SEQUENCE(1, DATEDIF(AG1838, AH1838, "m") + 1, AG1838, 30), "YYYY-APMM")</f>
        <v>2013-AP12</v>
      </c>
      <c r="DN1838">
        <f t="shared" si="56"/>
        <v>423.5</v>
      </c>
      <c r="DO1838" t="str">
        <f t="shared" si="57"/>
        <v>LABOR- SUBCONTRACTOR</v>
      </c>
    </row>
    <row r="1839" spans="1:119" x14ac:dyDescent="0.35">
      <c r="A1839" t="s">
        <v>105</v>
      </c>
      <c r="B1839">
        <v>501124</v>
      </c>
      <c r="C1839">
        <v>6359</v>
      </c>
      <c r="D1839">
        <v>124592</v>
      </c>
      <c r="E1839">
        <v>13662</v>
      </c>
      <c r="F1839">
        <v>0</v>
      </c>
      <c r="G1839" t="s">
        <v>106</v>
      </c>
      <c r="H1839" t="s">
        <v>106</v>
      </c>
      <c r="I1839" t="s">
        <v>106</v>
      </c>
      <c r="J1839" t="s">
        <v>107</v>
      </c>
      <c r="K1839" t="s">
        <v>108</v>
      </c>
      <c r="L1839" t="s">
        <v>109</v>
      </c>
      <c r="M1839" t="s">
        <v>110</v>
      </c>
      <c r="N1839" t="s">
        <v>4605</v>
      </c>
      <c r="O1839" t="s">
        <v>2917</v>
      </c>
      <c r="P1839">
        <v>8178</v>
      </c>
      <c r="Q1839">
        <v>512</v>
      </c>
      <c r="R1839">
        <v>0</v>
      </c>
      <c r="S1839">
        <v>200</v>
      </c>
      <c r="T1839">
        <v>0</v>
      </c>
      <c r="U1839">
        <v>5936.25</v>
      </c>
      <c r="V1839">
        <v>5936.25</v>
      </c>
      <c r="W1839">
        <v>200</v>
      </c>
      <c r="X1839">
        <v>0</v>
      </c>
      <c r="Y1839">
        <v>0</v>
      </c>
      <c r="Z1839">
        <v>0</v>
      </c>
      <c r="AD1839" s="1">
        <v>41689.333333333336</v>
      </c>
      <c r="AE1839" s="1">
        <v>41717.708333333336</v>
      </c>
      <c r="AG1839" s="1">
        <v>41612.333333333336</v>
      </c>
      <c r="AH1839" s="1">
        <v>41641.708333333336</v>
      </c>
      <c r="AI1839" s="1">
        <v>41612.333333333336</v>
      </c>
      <c r="AJ1839" s="1">
        <v>41641.708333333336</v>
      </c>
      <c r="AK1839" s="1">
        <v>41612.333333333336</v>
      </c>
      <c r="AL1839" s="1">
        <v>41641.708333333336</v>
      </c>
      <c r="AM1839" s="1">
        <v>41689.333333333336</v>
      </c>
      <c r="AN1839" s="1">
        <v>41717.708333333336</v>
      </c>
      <c r="AP1839" t="s">
        <v>113</v>
      </c>
      <c r="AU1839" t="s">
        <v>4606</v>
      </c>
      <c r="AY1839" t="s">
        <v>106</v>
      </c>
      <c r="AZ1839">
        <v>0</v>
      </c>
      <c r="BA1839">
        <v>0</v>
      </c>
      <c r="BD1839" s="3">
        <v>41321.661111111112</v>
      </c>
      <c r="BE1839" s="3">
        <v>41321.663888888892</v>
      </c>
      <c r="BF1839" t="s">
        <v>115</v>
      </c>
      <c r="BG1839" t="s">
        <v>115</v>
      </c>
      <c r="BH1839">
        <v>8149</v>
      </c>
      <c r="BM1839">
        <v>43550</v>
      </c>
      <c r="BR1839" t="s">
        <v>116</v>
      </c>
      <c r="BS1839" t="s">
        <v>117</v>
      </c>
      <c r="BU1839">
        <v>1</v>
      </c>
      <c r="BV1839" t="s">
        <v>118</v>
      </c>
      <c r="BX1839" t="s">
        <v>119</v>
      </c>
      <c r="BY1839" t="s">
        <v>119</v>
      </c>
      <c r="BZ1839" t="s">
        <v>119</v>
      </c>
      <c r="CA1839">
        <v>1</v>
      </c>
      <c r="CC1839" t="s">
        <v>120</v>
      </c>
      <c r="CH1839">
        <v>540</v>
      </c>
      <c r="CI1839">
        <v>34740</v>
      </c>
      <c r="CJ1839" t="s">
        <v>106</v>
      </c>
      <c r="CK1839" t="s">
        <v>106</v>
      </c>
      <c r="CL1839">
        <v>10</v>
      </c>
      <c r="CM1839" t="s">
        <v>2889</v>
      </c>
      <c r="CO1839">
        <v>124589</v>
      </c>
      <c r="CQ1839">
        <v>0</v>
      </c>
      <c r="CR1839">
        <v>0</v>
      </c>
      <c r="CS1839">
        <v>0</v>
      </c>
      <c r="CY1839" t="s">
        <v>123</v>
      </c>
      <c r="CZ1839" t="s">
        <v>124</v>
      </c>
      <c r="DD1839" t="str" cm="1">
        <f t="array" ref="DD1839">TEXT(_xlfn.SEQUENCE(1, DATEDIF(AG1839, AH1839, "m") + 1, AG1839, 30), "YYYY-APMM")</f>
        <v>2013-AP12</v>
      </c>
      <c r="DN1839">
        <f t="shared" si="56"/>
        <v>5936.25</v>
      </c>
      <c r="DO1839" t="str">
        <f t="shared" si="57"/>
        <v>LABOR- SUBCONTRACTOR</v>
      </c>
    </row>
    <row r="1840" spans="1:119" x14ac:dyDescent="0.35">
      <c r="A1840" t="s">
        <v>105</v>
      </c>
      <c r="B1840">
        <v>501125</v>
      </c>
      <c r="C1840">
        <v>6359</v>
      </c>
      <c r="D1840">
        <v>124592</v>
      </c>
      <c r="E1840">
        <v>13662</v>
      </c>
      <c r="F1840">
        <v>0</v>
      </c>
      <c r="G1840" t="s">
        <v>106</v>
      </c>
      <c r="H1840" t="s">
        <v>106</v>
      </c>
      <c r="I1840" t="s">
        <v>106</v>
      </c>
      <c r="J1840" t="s">
        <v>107</v>
      </c>
      <c r="K1840" t="s">
        <v>108</v>
      </c>
      <c r="L1840" t="s">
        <v>109</v>
      </c>
      <c r="M1840" t="s">
        <v>110</v>
      </c>
      <c r="N1840" t="s">
        <v>4607</v>
      </c>
      <c r="O1840" t="s">
        <v>2920</v>
      </c>
      <c r="P1840">
        <v>8170</v>
      </c>
      <c r="Q1840">
        <v>400</v>
      </c>
      <c r="R1840">
        <v>0</v>
      </c>
      <c r="S1840">
        <v>200</v>
      </c>
      <c r="T1840">
        <v>0</v>
      </c>
      <c r="U1840">
        <v>3534.75</v>
      </c>
      <c r="V1840">
        <v>3534.75</v>
      </c>
      <c r="W1840">
        <v>200</v>
      </c>
      <c r="X1840">
        <v>0</v>
      </c>
      <c r="Y1840">
        <v>0</v>
      </c>
      <c r="Z1840">
        <v>0</v>
      </c>
      <c r="AD1840" s="1">
        <v>41679.333333333336</v>
      </c>
      <c r="AE1840" s="1">
        <v>41708.708333333336</v>
      </c>
      <c r="AG1840" s="1">
        <v>41619.333333333336</v>
      </c>
      <c r="AH1840" s="1">
        <v>41648.708333333336</v>
      </c>
      <c r="AI1840" s="1">
        <v>41619.333333333336</v>
      </c>
      <c r="AJ1840" s="1">
        <v>41648.708333333336</v>
      </c>
      <c r="AK1840" s="1">
        <v>41619.333333333336</v>
      </c>
      <c r="AL1840" s="1">
        <v>41648.708333333336</v>
      </c>
      <c r="AM1840" s="1">
        <v>41679.333333333336</v>
      </c>
      <c r="AN1840" s="1">
        <v>41708.708333333336</v>
      </c>
      <c r="AP1840" t="s">
        <v>113</v>
      </c>
      <c r="AU1840" t="s">
        <v>4608</v>
      </c>
      <c r="AY1840" t="s">
        <v>106</v>
      </c>
      <c r="AZ1840">
        <v>0</v>
      </c>
      <c r="BA1840">
        <v>0</v>
      </c>
      <c r="BD1840" s="3">
        <v>41321.661111111112</v>
      </c>
      <c r="BE1840" s="3">
        <v>41321.663888888892</v>
      </c>
      <c r="BF1840" t="s">
        <v>115</v>
      </c>
      <c r="BG1840" t="s">
        <v>115</v>
      </c>
      <c r="BH1840">
        <v>8149</v>
      </c>
      <c r="BM1840">
        <v>43470</v>
      </c>
      <c r="BR1840" t="s">
        <v>2854</v>
      </c>
      <c r="BS1840" t="s">
        <v>2855</v>
      </c>
      <c r="BU1840">
        <v>1</v>
      </c>
      <c r="BV1840" t="s">
        <v>118</v>
      </c>
      <c r="BX1840" t="s">
        <v>119</v>
      </c>
      <c r="BY1840" t="s">
        <v>119</v>
      </c>
      <c r="BZ1840" t="s">
        <v>119</v>
      </c>
      <c r="CA1840">
        <v>1</v>
      </c>
      <c r="CC1840" t="s">
        <v>120</v>
      </c>
      <c r="CH1840">
        <v>540</v>
      </c>
      <c r="CI1840">
        <v>34740</v>
      </c>
      <c r="CJ1840" t="s">
        <v>106</v>
      </c>
      <c r="CK1840" t="s">
        <v>106</v>
      </c>
      <c r="CL1840">
        <v>10</v>
      </c>
      <c r="CM1840" t="s">
        <v>2889</v>
      </c>
      <c r="CO1840">
        <v>124589</v>
      </c>
      <c r="CQ1840">
        <v>0</v>
      </c>
      <c r="CR1840">
        <v>0</v>
      </c>
      <c r="CS1840">
        <v>0</v>
      </c>
      <c r="CY1840" t="s">
        <v>123</v>
      </c>
      <c r="CZ1840" t="s">
        <v>124</v>
      </c>
      <c r="DD1840" t="str" cm="1">
        <f t="array" ref="DD1840">TEXT(_xlfn.SEQUENCE(1, DATEDIF(AG1840, AH1840, "m") + 1, AG1840, 30), "YYYY-APMM")</f>
        <v>2013-AP12</v>
      </c>
      <c r="DN1840">
        <f t="shared" si="56"/>
        <v>3534.75</v>
      </c>
      <c r="DO1840" t="str">
        <f t="shared" si="57"/>
        <v>TILE MASON SK</v>
      </c>
    </row>
    <row r="1841" spans="1:119" x14ac:dyDescent="0.35">
      <c r="A1841" t="s">
        <v>105</v>
      </c>
      <c r="B1841">
        <v>501126</v>
      </c>
      <c r="C1841">
        <v>6359</v>
      </c>
      <c r="D1841">
        <v>124592</v>
      </c>
      <c r="E1841">
        <v>13662</v>
      </c>
      <c r="F1841">
        <v>0</v>
      </c>
      <c r="G1841" t="s">
        <v>106</v>
      </c>
      <c r="H1841" t="s">
        <v>106</v>
      </c>
      <c r="I1841" t="s">
        <v>106</v>
      </c>
      <c r="J1841" t="s">
        <v>107</v>
      </c>
      <c r="K1841" t="s">
        <v>108</v>
      </c>
      <c r="L1841" t="s">
        <v>109</v>
      </c>
      <c r="M1841" t="s">
        <v>110</v>
      </c>
      <c r="N1841" t="s">
        <v>4609</v>
      </c>
      <c r="O1841" t="s">
        <v>2923</v>
      </c>
      <c r="P1841">
        <v>8170</v>
      </c>
      <c r="Q1841">
        <v>400</v>
      </c>
      <c r="R1841">
        <v>0</v>
      </c>
      <c r="S1841">
        <v>200</v>
      </c>
      <c r="T1841">
        <v>0</v>
      </c>
      <c r="U1841">
        <v>1918.75</v>
      </c>
      <c r="V1841">
        <v>1918.75</v>
      </c>
      <c r="W1841">
        <v>200</v>
      </c>
      <c r="X1841">
        <v>0</v>
      </c>
      <c r="Y1841">
        <v>0</v>
      </c>
      <c r="Z1841">
        <v>0</v>
      </c>
      <c r="AD1841" s="1">
        <v>41686.333333333336</v>
      </c>
      <c r="AE1841" s="1">
        <v>41714.708333333336</v>
      </c>
      <c r="AG1841" s="1">
        <v>41625.333333333336</v>
      </c>
      <c r="AH1841" s="1">
        <v>41654.708333333336</v>
      </c>
      <c r="AI1841" s="1">
        <v>41625.333333333336</v>
      </c>
      <c r="AJ1841" s="1">
        <v>41654.708333333336</v>
      </c>
      <c r="AK1841" s="1">
        <v>41625.333333333336</v>
      </c>
      <c r="AL1841" s="1">
        <v>41654.708333333336</v>
      </c>
      <c r="AM1841" s="1">
        <v>41686.333333333336</v>
      </c>
      <c r="AN1841" s="1">
        <v>41714.708333333336</v>
      </c>
      <c r="AP1841" t="s">
        <v>113</v>
      </c>
      <c r="AU1841" t="s">
        <v>4610</v>
      </c>
      <c r="AY1841" t="s">
        <v>106</v>
      </c>
      <c r="AZ1841">
        <v>0</v>
      </c>
      <c r="BA1841">
        <v>0</v>
      </c>
      <c r="BD1841" s="3">
        <v>41321.661111111112</v>
      </c>
      <c r="BE1841" s="3">
        <v>41321.663888888892</v>
      </c>
      <c r="BF1841" t="s">
        <v>115</v>
      </c>
      <c r="BG1841" t="s">
        <v>115</v>
      </c>
      <c r="BH1841">
        <v>8149</v>
      </c>
      <c r="BM1841">
        <v>43470</v>
      </c>
      <c r="BR1841" t="s">
        <v>2854</v>
      </c>
      <c r="BS1841" t="s">
        <v>2855</v>
      </c>
      <c r="BU1841">
        <v>1</v>
      </c>
      <c r="BV1841" t="s">
        <v>118</v>
      </c>
      <c r="BX1841" t="s">
        <v>119</v>
      </c>
      <c r="BY1841" t="s">
        <v>119</v>
      </c>
      <c r="BZ1841" t="s">
        <v>119</v>
      </c>
      <c r="CA1841">
        <v>1</v>
      </c>
      <c r="CC1841" t="s">
        <v>120</v>
      </c>
      <c r="CH1841">
        <v>540</v>
      </c>
      <c r="CI1841">
        <v>34740</v>
      </c>
      <c r="CJ1841" t="s">
        <v>106</v>
      </c>
      <c r="CK1841" t="s">
        <v>106</v>
      </c>
      <c r="CL1841">
        <v>10</v>
      </c>
      <c r="CM1841" t="s">
        <v>2889</v>
      </c>
      <c r="CO1841">
        <v>124589</v>
      </c>
      <c r="CQ1841">
        <v>0</v>
      </c>
      <c r="CR1841">
        <v>0</v>
      </c>
      <c r="CS1841">
        <v>0</v>
      </c>
      <c r="CY1841" t="s">
        <v>123</v>
      </c>
      <c r="CZ1841" t="s">
        <v>124</v>
      </c>
      <c r="DD1841" t="str" cm="1">
        <f t="array" ref="DD1841">TEXT(_xlfn.SEQUENCE(1, DATEDIF(AG1841, AH1841, "m") + 1, AG1841, 30), "YYYY-APMM")</f>
        <v>2013-AP12</v>
      </c>
      <c r="DN1841">
        <f t="shared" si="56"/>
        <v>1918.75</v>
      </c>
      <c r="DO1841" t="str">
        <f t="shared" si="57"/>
        <v>TILE MASON SK</v>
      </c>
    </row>
    <row r="1842" spans="1:119" x14ac:dyDescent="0.35">
      <c r="A1842" t="s">
        <v>105</v>
      </c>
      <c r="B1842">
        <v>501127</v>
      </c>
      <c r="C1842">
        <v>6359</v>
      </c>
      <c r="D1842">
        <v>124592</v>
      </c>
      <c r="E1842">
        <v>13662</v>
      </c>
      <c r="F1842">
        <v>0</v>
      </c>
      <c r="G1842" t="s">
        <v>106</v>
      </c>
      <c r="H1842" t="s">
        <v>106</v>
      </c>
      <c r="I1842" t="s">
        <v>106</v>
      </c>
      <c r="J1842" t="s">
        <v>107</v>
      </c>
      <c r="K1842" t="s">
        <v>108</v>
      </c>
      <c r="L1842" t="s">
        <v>109</v>
      </c>
      <c r="M1842" t="s">
        <v>110</v>
      </c>
      <c r="N1842" t="s">
        <v>4611</v>
      </c>
      <c r="O1842" t="s">
        <v>2926</v>
      </c>
      <c r="P1842">
        <v>8170</v>
      </c>
      <c r="Q1842">
        <v>464</v>
      </c>
      <c r="R1842">
        <v>0</v>
      </c>
      <c r="S1842">
        <v>120</v>
      </c>
      <c r="T1842">
        <v>0</v>
      </c>
      <c r="U1842">
        <v>700</v>
      </c>
      <c r="V1842">
        <v>700</v>
      </c>
      <c r="W1842">
        <v>120</v>
      </c>
      <c r="X1842">
        <v>0</v>
      </c>
      <c r="Y1842">
        <v>0</v>
      </c>
      <c r="Z1842">
        <v>0</v>
      </c>
      <c r="AD1842" s="1">
        <v>41722.333333333336</v>
      </c>
      <c r="AE1842" s="1">
        <v>41738.708333333336</v>
      </c>
      <c r="AG1842" s="1">
        <v>41653.333333333336</v>
      </c>
      <c r="AH1842" s="1">
        <v>41669.708333333336</v>
      </c>
      <c r="AI1842" s="1">
        <v>41653.333333333336</v>
      </c>
      <c r="AJ1842" s="1">
        <v>41669.708333333336</v>
      </c>
      <c r="AK1842" s="1">
        <v>41653.333333333336</v>
      </c>
      <c r="AL1842" s="1">
        <v>41669.708333333336</v>
      </c>
      <c r="AM1842" s="1">
        <v>41722.333333333336</v>
      </c>
      <c r="AN1842" s="1">
        <v>41738.708333333336</v>
      </c>
      <c r="AP1842" t="s">
        <v>113</v>
      </c>
      <c r="AU1842" t="s">
        <v>4612</v>
      </c>
      <c r="AY1842" t="s">
        <v>106</v>
      </c>
      <c r="AZ1842">
        <v>0</v>
      </c>
      <c r="BA1842">
        <v>0</v>
      </c>
      <c r="BD1842" s="3">
        <v>41321.661111111112</v>
      </c>
      <c r="BE1842" s="3">
        <v>41321.663888888892</v>
      </c>
      <c r="BF1842" t="s">
        <v>115</v>
      </c>
      <c r="BG1842" t="s">
        <v>115</v>
      </c>
      <c r="BH1842">
        <v>8149</v>
      </c>
      <c r="BM1842">
        <v>43470</v>
      </c>
      <c r="BR1842" t="s">
        <v>2854</v>
      </c>
      <c r="BS1842" t="s">
        <v>2855</v>
      </c>
      <c r="BU1842">
        <v>1</v>
      </c>
      <c r="BV1842" t="s">
        <v>118</v>
      </c>
      <c r="BX1842" t="s">
        <v>119</v>
      </c>
      <c r="BY1842" t="s">
        <v>119</v>
      </c>
      <c r="BZ1842" t="s">
        <v>119</v>
      </c>
      <c r="CA1842">
        <v>1</v>
      </c>
      <c r="CC1842" t="s">
        <v>120</v>
      </c>
      <c r="CH1842">
        <v>540</v>
      </c>
      <c r="CI1842">
        <v>34740</v>
      </c>
      <c r="CJ1842" t="s">
        <v>106</v>
      </c>
      <c r="CK1842" t="s">
        <v>106</v>
      </c>
      <c r="CL1842">
        <v>10</v>
      </c>
      <c r="CM1842" t="s">
        <v>2889</v>
      </c>
      <c r="CO1842">
        <v>124589</v>
      </c>
      <c r="CQ1842">
        <v>0</v>
      </c>
      <c r="CR1842">
        <v>0</v>
      </c>
      <c r="CS1842">
        <v>0</v>
      </c>
      <c r="CY1842" t="s">
        <v>123</v>
      </c>
      <c r="CZ1842" t="s">
        <v>124</v>
      </c>
      <c r="DD1842" t="str" cm="1">
        <f t="array" ref="DD1842">TEXT(_xlfn.SEQUENCE(1, DATEDIF(AG1842, AH1842, "m") + 1, AG1842, 30), "YYYY-APMM")</f>
        <v>2014-AP01</v>
      </c>
      <c r="DN1842">
        <f t="shared" si="56"/>
        <v>700</v>
      </c>
      <c r="DO1842" t="str">
        <f t="shared" si="57"/>
        <v>TILE MASON SK</v>
      </c>
    </row>
    <row r="1843" spans="1:119" x14ac:dyDescent="0.35">
      <c r="A1843" t="s">
        <v>105</v>
      </c>
      <c r="B1843">
        <v>501128</v>
      </c>
      <c r="C1843">
        <v>6359</v>
      </c>
      <c r="D1843">
        <v>124592</v>
      </c>
      <c r="E1843">
        <v>13662</v>
      </c>
      <c r="F1843">
        <v>0</v>
      </c>
      <c r="G1843" t="s">
        <v>106</v>
      </c>
      <c r="H1843" t="s">
        <v>106</v>
      </c>
      <c r="I1843" t="s">
        <v>106</v>
      </c>
      <c r="J1843" t="s">
        <v>107</v>
      </c>
      <c r="K1843" t="s">
        <v>108</v>
      </c>
      <c r="L1843" t="s">
        <v>109</v>
      </c>
      <c r="M1843" t="s">
        <v>110</v>
      </c>
      <c r="N1843" t="s">
        <v>4613</v>
      </c>
      <c r="O1843" t="s">
        <v>2929</v>
      </c>
      <c r="P1843">
        <v>8170</v>
      </c>
      <c r="Q1843">
        <v>480</v>
      </c>
      <c r="R1843">
        <v>16</v>
      </c>
      <c r="S1843">
        <v>120</v>
      </c>
      <c r="T1843">
        <v>0</v>
      </c>
      <c r="U1843">
        <v>931.25</v>
      </c>
      <c r="V1843">
        <v>931.25</v>
      </c>
      <c r="W1843">
        <v>120</v>
      </c>
      <c r="X1843">
        <v>0</v>
      </c>
      <c r="Y1843">
        <v>0</v>
      </c>
      <c r="Z1843">
        <v>0</v>
      </c>
      <c r="AD1843" s="1">
        <v>41717.333333333336</v>
      </c>
      <c r="AE1843" s="1">
        <v>41734.708333333336</v>
      </c>
      <c r="AG1843" s="1">
        <v>41646.333333333336</v>
      </c>
      <c r="AH1843" s="1">
        <v>41662.708333333336</v>
      </c>
      <c r="AI1843" s="1">
        <v>41646.333333333336</v>
      </c>
      <c r="AJ1843" s="1">
        <v>41662.708333333336</v>
      </c>
      <c r="AK1843" s="1">
        <v>41646.333333333336</v>
      </c>
      <c r="AL1843" s="1">
        <v>41662.708333333336</v>
      </c>
      <c r="AM1843" s="1">
        <v>41717.333333333336</v>
      </c>
      <c r="AN1843" s="1">
        <v>41734.708333333336</v>
      </c>
      <c r="AP1843" t="s">
        <v>113</v>
      </c>
      <c r="AU1843" t="s">
        <v>4614</v>
      </c>
      <c r="AY1843" t="s">
        <v>106</v>
      </c>
      <c r="AZ1843">
        <v>0</v>
      </c>
      <c r="BA1843">
        <v>0</v>
      </c>
      <c r="BD1843" s="3">
        <v>41321.661111111112</v>
      </c>
      <c r="BE1843" s="3">
        <v>41321.663888888892</v>
      </c>
      <c r="BF1843" t="s">
        <v>115</v>
      </c>
      <c r="BG1843" t="s">
        <v>115</v>
      </c>
      <c r="BH1843">
        <v>8149</v>
      </c>
      <c r="BM1843">
        <v>43470</v>
      </c>
      <c r="BR1843" t="s">
        <v>2854</v>
      </c>
      <c r="BS1843" t="s">
        <v>2855</v>
      </c>
      <c r="BU1843">
        <v>1</v>
      </c>
      <c r="BV1843" t="s">
        <v>118</v>
      </c>
      <c r="BX1843" t="s">
        <v>119</v>
      </c>
      <c r="BY1843" t="s">
        <v>119</v>
      </c>
      <c r="BZ1843" t="s">
        <v>119</v>
      </c>
      <c r="CA1843">
        <v>1</v>
      </c>
      <c r="CC1843" t="s">
        <v>120</v>
      </c>
      <c r="CH1843">
        <v>540</v>
      </c>
      <c r="CI1843">
        <v>34740</v>
      </c>
      <c r="CJ1843" t="s">
        <v>106</v>
      </c>
      <c r="CK1843" t="s">
        <v>106</v>
      </c>
      <c r="CL1843">
        <v>10</v>
      </c>
      <c r="CM1843" t="s">
        <v>2889</v>
      </c>
      <c r="CO1843">
        <v>124589</v>
      </c>
      <c r="CQ1843">
        <v>0</v>
      </c>
      <c r="CR1843">
        <v>0</v>
      </c>
      <c r="CS1843">
        <v>0</v>
      </c>
      <c r="CY1843" t="s">
        <v>123</v>
      </c>
      <c r="CZ1843" t="s">
        <v>124</v>
      </c>
      <c r="DD1843" t="str" cm="1">
        <f t="array" ref="DD1843">TEXT(_xlfn.SEQUENCE(1, DATEDIF(AG1843, AH1843, "m") + 1, AG1843, 30), "YYYY-APMM")</f>
        <v>2014-AP01</v>
      </c>
      <c r="DN1843">
        <f t="shared" si="56"/>
        <v>931.25</v>
      </c>
      <c r="DO1843" t="str">
        <f t="shared" si="57"/>
        <v>TILE MASON SK</v>
      </c>
    </row>
    <row r="1844" spans="1:119" x14ac:dyDescent="0.35">
      <c r="A1844" t="s">
        <v>105</v>
      </c>
      <c r="B1844">
        <v>501129</v>
      </c>
      <c r="C1844">
        <v>6359</v>
      </c>
      <c r="D1844">
        <v>124592</v>
      </c>
      <c r="E1844">
        <v>13662</v>
      </c>
      <c r="F1844">
        <v>0</v>
      </c>
      <c r="G1844" t="s">
        <v>106</v>
      </c>
      <c r="H1844" t="s">
        <v>106</v>
      </c>
      <c r="I1844" t="s">
        <v>106</v>
      </c>
      <c r="J1844" t="s">
        <v>107</v>
      </c>
      <c r="K1844" t="s">
        <v>108</v>
      </c>
      <c r="L1844" t="s">
        <v>109</v>
      </c>
      <c r="M1844" t="s">
        <v>110</v>
      </c>
      <c r="N1844" t="s">
        <v>4615</v>
      </c>
      <c r="O1844" t="s">
        <v>2932</v>
      </c>
      <c r="P1844">
        <v>8171</v>
      </c>
      <c r="Q1844">
        <v>464</v>
      </c>
      <c r="R1844">
        <v>0</v>
      </c>
      <c r="S1844">
        <v>160</v>
      </c>
      <c r="T1844">
        <v>0</v>
      </c>
      <c r="U1844">
        <v>850</v>
      </c>
      <c r="V1844">
        <v>850</v>
      </c>
      <c r="W1844">
        <v>160</v>
      </c>
      <c r="X1844">
        <v>0</v>
      </c>
      <c r="Y1844">
        <v>0</v>
      </c>
      <c r="Z1844">
        <v>0</v>
      </c>
      <c r="AD1844" s="1">
        <v>41730.333333333336</v>
      </c>
      <c r="AE1844" s="1">
        <v>41752.708333333336</v>
      </c>
      <c r="AG1844" s="1">
        <v>41661.333333333336</v>
      </c>
      <c r="AH1844" s="1">
        <v>41685.708333333336</v>
      </c>
      <c r="AI1844" s="1">
        <v>41661.333333333336</v>
      </c>
      <c r="AJ1844" s="1">
        <v>41685.708333333336</v>
      </c>
      <c r="AK1844" s="1">
        <v>41661.333333333336</v>
      </c>
      <c r="AL1844" s="1">
        <v>41685.708333333336</v>
      </c>
      <c r="AM1844" s="1">
        <v>41730.333333333336</v>
      </c>
      <c r="AN1844" s="1">
        <v>41752.708333333336</v>
      </c>
      <c r="AP1844" t="s">
        <v>113</v>
      </c>
      <c r="AU1844" t="s">
        <v>4616</v>
      </c>
      <c r="AY1844" t="s">
        <v>106</v>
      </c>
      <c r="AZ1844">
        <v>0</v>
      </c>
      <c r="BA1844">
        <v>0</v>
      </c>
      <c r="BD1844" s="3">
        <v>41321.661111111112</v>
      </c>
      <c r="BE1844" s="3">
        <v>41321.663888888892</v>
      </c>
      <c r="BF1844" t="s">
        <v>115</v>
      </c>
      <c r="BG1844" t="s">
        <v>115</v>
      </c>
      <c r="BH1844">
        <v>8149</v>
      </c>
      <c r="BM1844">
        <v>43480</v>
      </c>
      <c r="BR1844" t="s">
        <v>2893</v>
      </c>
      <c r="BS1844" t="s">
        <v>2894</v>
      </c>
      <c r="BU1844">
        <v>1</v>
      </c>
      <c r="BV1844" t="s">
        <v>118</v>
      </c>
      <c r="BX1844" t="s">
        <v>119</v>
      </c>
      <c r="BY1844" t="s">
        <v>119</v>
      </c>
      <c r="BZ1844" t="s">
        <v>119</v>
      </c>
      <c r="CA1844">
        <v>1</v>
      </c>
      <c r="CC1844" t="s">
        <v>120</v>
      </c>
      <c r="CH1844">
        <v>540</v>
      </c>
      <c r="CI1844">
        <v>34740</v>
      </c>
      <c r="CJ1844" t="s">
        <v>106</v>
      </c>
      <c r="CK1844" t="s">
        <v>106</v>
      </c>
      <c r="CL1844">
        <v>10</v>
      </c>
      <c r="CM1844" t="s">
        <v>2889</v>
      </c>
      <c r="CO1844">
        <v>124589</v>
      </c>
      <c r="CQ1844">
        <v>0</v>
      </c>
      <c r="CR1844">
        <v>0</v>
      </c>
      <c r="CS1844">
        <v>0</v>
      </c>
      <c r="CY1844" t="s">
        <v>123</v>
      </c>
      <c r="CZ1844" t="s">
        <v>124</v>
      </c>
      <c r="DD1844" t="str" cm="1">
        <f t="array" ref="DD1844">TEXT(_xlfn.SEQUENCE(1, DATEDIF(AG1844, AH1844, "m") + 1, AG1844, 30), "YYYY-APMM")</f>
        <v>2014-AP01</v>
      </c>
      <c r="DN1844">
        <f t="shared" si="56"/>
        <v>850</v>
      </c>
      <c r="DO1844" t="str">
        <f t="shared" si="57"/>
        <v>GRANITE MASON SK</v>
      </c>
    </row>
    <row r="1845" spans="1:119" x14ac:dyDescent="0.35">
      <c r="A1845" t="s">
        <v>105</v>
      </c>
      <c r="B1845">
        <v>501130</v>
      </c>
      <c r="C1845">
        <v>6359</v>
      </c>
      <c r="D1845">
        <v>124592</v>
      </c>
      <c r="E1845">
        <v>13662</v>
      </c>
      <c r="F1845">
        <v>0</v>
      </c>
      <c r="G1845" t="s">
        <v>106</v>
      </c>
      <c r="H1845" t="s">
        <v>106</v>
      </c>
      <c r="I1845" t="s">
        <v>106</v>
      </c>
      <c r="J1845" t="s">
        <v>107</v>
      </c>
      <c r="K1845" t="s">
        <v>108</v>
      </c>
      <c r="L1845" t="s">
        <v>109</v>
      </c>
      <c r="M1845" t="s">
        <v>110</v>
      </c>
      <c r="N1845" t="s">
        <v>4617</v>
      </c>
      <c r="O1845" t="s">
        <v>2935</v>
      </c>
      <c r="P1845">
        <v>8178</v>
      </c>
      <c r="Q1845">
        <v>400</v>
      </c>
      <c r="R1845">
        <v>0</v>
      </c>
      <c r="S1845">
        <v>160</v>
      </c>
      <c r="T1845">
        <v>0</v>
      </c>
      <c r="U1845">
        <v>1320.5</v>
      </c>
      <c r="V1845">
        <v>1320.5</v>
      </c>
      <c r="W1845">
        <v>160</v>
      </c>
      <c r="X1845">
        <v>0</v>
      </c>
      <c r="Y1845">
        <v>0</v>
      </c>
      <c r="Z1845">
        <v>0</v>
      </c>
      <c r="AD1845" s="1">
        <v>41703.333333333336</v>
      </c>
      <c r="AE1845" s="1">
        <v>41725.708333333336</v>
      </c>
      <c r="AG1845" s="1">
        <v>41644.333333333336</v>
      </c>
      <c r="AH1845" s="1">
        <v>41666.708333333336</v>
      </c>
      <c r="AI1845" s="1">
        <v>41644.333333333336</v>
      </c>
      <c r="AJ1845" s="1">
        <v>41666.708333333336</v>
      </c>
      <c r="AK1845" s="1">
        <v>41644.333333333336</v>
      </c>
      <c r="AL1845" s="1">
        <v>41666.708333333336</v>
      </c>
      <c r="AM1845" s="1">
        <v>41703.333333333336</v>
      </c>
      <c r="AN1845" s="1">
        <v>41725.708333333336</v>
      </c>
      <c r="AP1845" t="s">
        <v>113</v>
      </c>
      <c r="AU1845" t="s">
        <v>4618</v>
      </c>
      <c r="AY1845" t="s">
        <v>106</v>
      </c>
      <c r="AZ1845">
        <v>0</v>
      </c>
      <c r="BA1845">
        <v>0</v>
      </c>
      <c r="BD1845" s="3">
        <v>41321.661111111112</v>
      </c>
      <c r="BE1845" s="3">
        <v>41321.663888888892</v>
      </c>
      <c r="BF1845" t="s">
        <v>115</v>
      </c>
      <c r="BG1845" t="s">
        <v>115</v>
      </c>
      <c r="BH1845">
        <v>8149</v>
      </c>
      <c r="BM1845">
        <v>43550</v>
      </c>
      <c r="BR1845" t="s">
        <v>116</v>
      </c>
      <c r="BS1845" t="s">
        <v>117</v>
      </c>
      <c r="BU1845">
        <v>1</v>
      </c>
      <c r="BV1845" t="s">
        <v>118</v>
      </c>
      <c r="BX1845" t="s">
        <v>119</v>
      </c>
      <c r="BY1845" t="s">
        <v>119</v>
      </c>
      <c r="BZ1845" t="s">
        <v>119</v>
      </c>
      <c r="CA1845">
        <v>1</v>
      </c>
      <c r="CC1845" t="s">
        <v>120</v>
      </c>
      <c r="CH1845">
        <v>540</v>
      </c>
      <c r="CI1845">
        <v>34740</v>
      </c>
      <c r="CJ1845" t="s">
        <v>106</v>
      </c>
      <c r="CK1845" t="s">
        <v>106</v>
      </c>
      <c r="CL1845">
        <v>10</v>
      </c>
      <c r="CM1845" t="s">
        <v>2889</v>
      </c>
      <c r="CO1845">
        <v>124589</v>
      </c>
      <c r="CQ1845">
        <v>0</v>
      </c>
      <c r="CR1845">
        <v>0</v>
      </c>
      <c r="CS1845">
        <v>0</v>
      </c>
      <c r="CY1845" t="s">
        <v>123</v>
      </c>
      <c r="CZ1845" t="s">
        <v>124</v>
      </c>
      <c r="DD1845" t="str" cm="1">
        <f t="array" ref="DD1845">TEXT(_xlfn.SEQUENCE(1, DATEDIF(AG1845, AH1845, "m") + 1, AG1845, 30), "YYYY-APMM")</f>
        <v>2014-AP01</v>
      </c>
      <c r="DN1845">
        <f t="shared" si="56"/>
        <v>1320.5</v>
      </c>
      <c r="DO1845" t="str">
        <f t="shared" si="57"/>
        <v>LABOR- SUBCONTRACTOR</v>
      </c>
    </row>
    <row r="1846" spans="1:119" x14ac:dyDescent="0.35">
      <c r="A1846" t="s">
        <v>105</v>
      </c>
      <c r="B1846">
        <v>501131</v>
      </c>
      <c r="C1846">
        <v>6359</v>
      </c>
      <c r="D1846">
        <v>124592</v>
      </c>
      <c r="E1846">
        <v>13662</v>
      </c>
      <c r="F1846">
        <v>0</v>
      </c>
      <c r="G1846" t="s">
        <v>106</v>
      </c>
      <c r="H1846" t="s">
        <v>106</v>
      </c>
      <c r="I1846" t="s">
        <v>106</v>
      </c>
      <c r="J1846" t="s">
        <v>107</v>
      </c>
      <c r="K1846" t="s">
        <v>108</v>
      </c>
      <c r="L1846" t="s">
        <v>109</v>
      </c>
      <c r="M1846" t="s">
        <v>110</v>
      </c>
      <c r="N1846" t="s">
        <v>4619</v>
      </c>
      <c r="O1846" t="s">
        <v>2938</v>
      </c>
      <c r="P1846">
        <v>8178</v>
      </c>
      <c r="Q1846">
        <v>424</v>
      </c>
      <c r="R1846">
        <v>24</v>
      </c>
      <c r="S1846">
        <v>200</v>
      </c>
      <c r="T1846">
        <v>0</v>
      </c>
      <c r="U1846">
        <v>130</v>
      </c>
      <c r="V1846">
        <v>130</v>
      </c>
      <c r="W1846">
        <v>200</v>
      </c>
      <c r="X1846">
        <v>0</v>
      </c>
      <c r="Y1846">
        <v>0</v>
      </c>
      <c r="Z1846">
        <v>0</v>
      </c>
      <c r="AD1846" s="1">
        <v>41715.333333333336</v>
      </c>
      <c r="AE1846" s="1">
        <v>41743.708333333336</v>
      </c>
      <c r="AG1846" s="1">
        <v>41652.333333333336</v>
      </c>
      <c r="AH1846" s="1">
        <v>41680.708333333336</v>
      </c>
      <c r="AI1846" s="1">
        <v>41652.333333333336</v>
      </c>
      <c r="AJ1846" s="1">
        <v>41680.708333333336</v>
      </c>
      <c r="AK1846" s="1">
        <v>41652.333333333336</v>
      </c>
      <c r="AL1846" s="1">
        <v>41680.708333333336</v>
      </c>
      <c r="AM1846" s="1">
        <v>41715.333333333336</v>
      </c>
      <c r="AN1846" s="1">
        <v>41743.708333333336</v>
      </c>
      <c r="AP1846" t="s">
        <v>113</v>
      </c>
      <c r="AU1846" t="s">
        <v>4620</v>
      </c>
      <c r="AY1846" t="s">
        <v>106</v>
      </c>
      <c r="AZ1846">
        <v>0</v>
      </c>
      <c r="BA1846">
        <v>0</v>
      </c>
      <c r="BD1846" s="3">
        <v>41321.661111111112</v>
      </c>
      <c r="BE1846" s="3">
        <v>41321.663888888892</v>
      </c>
      <c r="BF1846" t="s">
        <v>115</v>
      </c>
      <c r="BG1846" t="s">
        <v>115</v>
      </c>
      <c r="BH1846">
        <v>8149</v>
      </c>
      <c r="BM1846">
        <v>43550</v>
      </c>
      <c r="BR1846" t="s">
        <v>116</v>
      </c>
      <c r="BS1846" t="s">
        <v>117</v>
      </c>
      <c r="BU1846">
        <v>1</v>
      </c>
      <c r="BV1846" t="s">
        <v>118</v>
      </c>
      <c r="BX1846" t="s">
        <v>119</v>
      </c>
      <c r="BY1846" t="s">
        <v>119</v>
      </c>
      <c r="BZ1846" t="s">
        <v>119</v>
      </c>
      <c r="CA1846">
        <v>1</v>
      </c>
      <c r="CC1846" t="s">
        <v>120</v>
      </c>
      <c r="CH1846">
        <v>540</v>
      </c>
      <c r="CI1846">
        <v>34740</v>
      </c>
      <c r="CJ1846" t="s">
        <v>106</v>
      </c>
      <c r="CK1846" t="s">
        <v>106</v>
      </c>
      <c r="CL1846">
        <v>10</v>
      </c>
      <c r="CM1846" t="s">
        <v>2889</v>
      </c>
      <c r="CO1846">
        <v>124589</v>
      </c>
      <c r="CQ1846">
        <v>0</v>
      </c>
      <c r="CR1846">
        <v>0</v>
      </c>
      <c r="CS1846">
        <v>0</v>
      </c>
      <c r="CY1846" t="s">
        <v>123</v>
      </c>
      <c r="CZ1846" t="s">
        <v>124</v>
      </c>
      <c r="DD1846" t="str" cm="1">
        <f t="array" ref="DD1846">TEXT(_xlfn.SEQUENCE(1, DATEDIF(AG1846, AH1846, "m") + 1, AG1846, 30), "YYYY-APMM")</f>
        <v>2014-AP01</v>
      </c>
      <c r="DN1846">
        <f t="shared" si="56"/>
        <v>130</v>
      </c>
      <c r="DO1846" t="str">
        <f t="shared" si="57"/>
        <v>LABOR- SUBCONTRACTOR</v>
      </c>
    </row>
    <row r="1847" spans="1:119" x14ac:dyDescent="0.35">
      <c r="A1847" t="s">
        <v>105</v>
      </c>
      <c r="B1847">
        <v>501132</v>
      </c>
      <c r="C1847">
        <v>6359</v>
      </c>
      <c r="D1847">
        <v>124592</v>
      </c>
      <c r="E1847">
        <v>13662</v>
      </c>
      <c r="F1847">
        <v>0</v>
      </c>
      <c r="G1847" t="s">
        <v>106</v>
      </c>
      <c r="H1847" t="s">
        <v>106</v>
      </c>
      <c r="I1847" t="s">
        <v>106</v>
      </c>
      <c r="J1847" t="s">
        <v>107</v>
      </c>
      <c r="K1847" t="s">
        <v>108</v>
      </c>
      <c r="L1847" t="s">
        <v>109</v>
      </c>
      <c r="M1847" t="s">
        <v>110</v>
      </c>
      <c r="N1847" t="s">
        <v>4621</v>
      </c>
      <c r="O1847" t="s">
        <v>2941</v>
      </c>
      <c r="P1847">
        <v>8178</v>
      </c>
      <c r="Q1847">
        <v>400</v>
      </c>
      <c r="R1847">
        <v>0</v>
      </c>
      <c r="S1847">
        <v>200</v>
      </c>
      <c r="T1847">
        <v>0</v>
      </c>
      <c r="U1847">
        <v>1216.3</v>
      </c>
      <c r="V1847">
        <v>1216.3</v>
      </c>
      <c r="W1847">
        <v>200</v>
      </c>
      <c r="X1847">
        <v>0</v>
      </c>
      <c r="Y1847">
        <v>0</v>
      </c>
      <c r="Z1847">
        <v>0</v>
      </c>
      <c r="AD1847" s="1">
        <v>41715.333333333336</v>
      </c>
      <c r="AE1847" s="1">
        <v>41743.708333333336</v>
      </c>
      <c r="AG1847" s="1">
        <v>41655.333333333336</v>
      </c>
      <c r="AH1847" s="1">
        <v>41685.708333333336</v>
      </c>
      <c r="AI1847" s="1">
        <v>41655.333333333336</v>
      </c>
      <c r="AJ1847" s="1">
        <v>41685.708333333336</v>
      </c>
      <c r="AK1847" s="1">
        <v>41655.333333333336</v>
      </c>
      <c r="AL1847" s="1">
        <v>41685.708333333336</v>
      </c>
      <c r="AM1847" s="1">
        <v>41715.333333333336</v>
      </c>
      <c r="AN1847" s="1">
        <v>41743.708333333336</v>
      </c>
      <c r="AP1847" t="s">
        <v>113</v>
      </c>
      <c r="AU1847" t="s">
        <v>4622</v>
      </c>
      <c r="AY1847" t="s">
        <v>106</v>
      </c>
      <c r="AZ1847">
        <v>0</v>
      </c>
      <c r="BA1847">
        <v>0</v>
      </c>
      <c r="BD1847" s="3">
        <v>41321.661111111112</v>
      </c>
      <c r="BE1847" s="3">
        <v>41328.377083333333</v>
      </c>
      <c r="BF1847" t="s">
        <v>115</v>
      </c>
      <c r="BG1847" t="s">
        <v>115</v>
      </c>
      <c r="BH1847">
        <v>8149</v>
      </c>
      <c r="BM1847">
        <v>43550</v>
      </c>
      <c r="BR1847" t="s">
        <v>116</v>
      </c>
      <c r="BS1847" t="s">
        <v>117</v>
      </c>
      <c r="BU1847">
        <v>1</v>
      </c>
      <c r="BV1847" t="s">
        <v>118</v>
      </c>
      <c r="BX1847" t="s">
        <v>119</v>
      </c>
      <c r="BY1847" t="s">
        <v>119</v>
      </c>
      <c r="BZ1847" t="s">
        <v>119</v>
      </c>
      <c r="CA1847">
        <v>1</v>
      </c>
      <c r="CC1847" t="s">
        <v>120</v>
      </c>
      <c r="CH1847">
        <v>540</v>
      </c>
      <c r="CI1847">
        <v>34740</v>
      </c>
      <c r="CJ1847" t="s">
        <v>106</v>
      </c>
      <c r="CK1847" t="s">
        <v>106</v>
      </c>
      <c r="CL1847">
        <v>10</v>
      </c>
      <c r="CM1847" t="s">
        <v>2889</v>
      </c>
      <c r="CO1847">
        <v>124589</v>
      </c>
      <c r="CQ1847">
        <v>0</v>
      </c>
      <c r="CR1847">
        <v>0</v>
      </c>
      <c r="CS1847">
        <v>0</v>
      </c>
      <c r="CY1847" t="s">
        <v>123</v>
      </c>
      <c r="CZ1847" t="s">
        <v>124</v>
      </c>
      <c r="DD1847" t="str" cm="1">
        <f t="array" ref="DD1847">TEXT(_xlfn.SEQUENCE(1, DATEDIF(AG1847, AH1847, "m") + 1, AG1847, 30), "YYYY-APMM")</f>
        <v>2014-AP01</v>
      </c>
      <c r="DN1847">
        <f t="shared" si="56"/>
        <v>1216.3</v>
      </c>
      <c r="DO1847" t="str">
        <f t="shared" si="57"/>
        <v>LABOR- SUBCONTRACTOR</v>
      </c>
    </row>
    <row r="1848" spans="1:119" x14ac:dyDescent="0.35">
      <c r="A1848" t="s">
        <v>105</v>
      </c>
      <c r="B1848">
        <v>501133</v>
      </c>
      <c r="C1848">
        <v>6359</v>
      </c>
      <c r="D1848">
        <v>124592</v>
      </c>
      <c r="E1848">
        <v>13662</v>
      </c>
      <c r="F1848">
        <v>0</v>
      </c>
      <c r="G1848" t="s">
        <v>106</v>
      </c>
      <c r="H1848" t="s">
        <v>106</v>
      </c>
      <c r="I1848" t="s">
        <v>106</v>
      </c>
      <c r="J1848" t="s">
        <v>107</v>
      </c>
      <c r="K1848" t="s">
        <v>108</v>
      </c>
      <c r="L1848" t="s">
        <v>109</v>
      </c>
      <c r="M1848" t="s">
        <v>110</v>
      </c>
      <c r="N1848" t="s">
        <v>4623</v>
      </c>
      <c r="O1848" t="s">
        <v>2944</v>
      </c>
      <c r="P1848">
        <v>8178</v>
      </c>
      <c r="Q1848">
        <v>464</v>
      </c>
      <c r="R1848">
        <v>0</v>
      </c>
      <c r="S1848">
        <v>120</v>
      </c>
      <c r="T1848">
        <v>0</v>
      </c>
      <c r="U1848">
        <v>660</v>
      </c>
      <c r="V1848">
        <v>660</v>
      </c>
      <c r="W1848">
        <v>120</v>
      </c>
      <c r="X1848">
        <v>0</v>
      </c>
      <c r="Y1848">
        <v>0</v>
      </c>
      <c r="Z1848">
        <v>0</v>
      </c>
      <c r="AD1848" s="1">
        <v>41744.333333333336</v>
      </c>
      <c r="AE1848" s="1">
        <v>41760.708333333336</v>
      </c>
      <c r="AG1848" s="1">
        <v>41675.333333333336</v>
      </c>
      <c r="AH1848" s="1">
        <v>41693.708333333336</v>
      </c>
      <c r="AI1848" s="1">
        <v>41675.333333333336</v>
      </c>
      <c r="AJ1848" s="1">
        <v>41693.708333333336</v>
      </c>
      <c r="AK1848" s="1">
        <v>41675.333333333336</v>
      </c>
      <c r="AL1848" s="1">
        <v>41693.708333333336</v>
      </c>
      <c r="AM1848" s="1">
        <v>41744.333333333336</v>
      </c>
      <c r="AN1848" s="1">
        <v>41760.708333333336</v>
      </c>
      <c r="AP1848" t="s">
        <v>113</v>
      </c>
      <c r="AU1848" t="s">
        <v>4624</v>
      </c>
      <c r="AY1848" t="s">
        <v>106</v>
      </c>
      <c r="AZ1848">
        <v>0</v>
      </c>
      <c r="BA1848">
        <v>0</v>
      </c>
      <c r="BD1848" s="3">
        <v>41321.661111111112</v>
      </c>
      <c r="BE1848" s="3">
        <v>41321.663888888892</v>
      </c>
      <c r="BF1848" t="s">
        <v>115</v>
      </c>
      <c r="BG1848" t="s">
        <v>115</v>
      </c>
      <c r="BH1848">
        <v>8149</v>
      </c>
      <c r="BM1848">
        <v>43550</v>
      </c>
      <c r="BR1848" t="s">
        <v>116</v>
      </c>
      <c r="BS1848" t="s">
        <v>117</v>
      </c>
      <c r="BU1848">
        <v>1</v>
      </c>
      <c r="BV1848" t="s">
        <v>118</v>
      </c>
      <c r="BX1848" t="s">
        <v>119</v>
      </c>
      <c r="BY1848" t="s">
        <v>119</v>
      </c>
      <c r="BZ1848" t="s">
        <v>119</v>
      </c>
      <c r="CA1848">
        <v>1</v>
      </c>
      <c r="CC1848" t="s">
        <v>120</v>
      </c>
      <c r="CH1848">
        <v>540</v>
      </c>
      <c r="CI1848">
        <v>34740</v>
      </c>
      <c r="CJ1848" t="s">
        <v>106</v>
      </c>
      <c r="CK1848" t="s">
        <v>106</v>
      </c>
      <c r="CL1848">
        <v>10</v>
      </c>
      <c r="CM1848" t="s">
        <v>2889</v>
      </c>
      <c r="CO1848">
        <v>124589</v>
      </c>
      <c r="CQ1848">
        <v>0</v>
      </c>
      <c r="CR1848">
        <v>0</v>
      </c>
      <c r="CS1848">
        <v>0</v>
      </c>
      <c r="CY1848" t="s">
        <v>123</v>
      </c>
      <c r="CZ1848" t="s">
        <v>124</v>
      </c>
      <c r="DD1848" t="str" cm="1">
        <f t="array" ref="DD1848">TEXT(_xlfn.SEQUENCE(1, DATEDIF(AG1848, AH1848, "m") + 1, AG1848, 30), "YYYY-APMM")</f>
        <v>2014-AP02</v>
      </c>
      <c r="DN1848">
        <f t="shared" si="56"/>
        <v>660</v>
      </c>
      <c r="DO1848" t="str">
        <f t="shared" si="57"/>
        <v>LABOR- SUBCONTRACTOR</v>
      </c>
    </row>
    <row r="1849" spans="1:119" x14ac:dyDescent="0.35">
      <c r="A1849" t="s">
        <v>105</v>
      </c>
      <c r="B1849">
        <v>501134</v>
      </c>
      <c r="C1849">
        <v>6359</v>
      </c>
      <c r="D1849">
        <v>124592</v>
      </c>
      <c r="E1849">
        <v>13662</v>
      </c>
      <c r="F1849">
        <v>0</v>
      </c>
      <c r="G1849" t="s">
        <v>106</v>
      </c>
      <c r="H1849" t="s">
        <v>106</v>
      </c>
      <c r="I1849" t="s">
        <v>106</v>
      </c>
      <c r="J1849" t="s">
        <v>107</v>
      </c>
      <c r="K1849" t="s">
        <v>108</v>
      </c>
      <c r="L1849" t="s">
        <v>109</v>
      </c>
      <c r="M1849" t="s">
        <v>110</v>
      </c>
      <c r="N1849" t="s">
        <v>4625</v>
      </c>
      <c r="O1849" t="s">
        <v>2902</v>
      </c>
      <c r="P1849">
        <v>8178</v>
      </c>
      <c r="Q1849">
        <v>464</v>
      </c>
      <c r="R1849">
        <v>0</v>
      </c>
      <c r="S1849">
        <v>120</v>
      </c>
      <c r="T1849">
        <v>0</v>
      </c>
      <c r="U1849">
        <v>88</v>
      </c>
      <c r="V1849">
        <v>88</v>
      </c>
      <c r="W1849">
        <v>120</v>
      </c>
      <c r="X1849">
        <v>0</v>
      </c>
      <c r="Y1849">
        <v>0</v>
      </c>
      <c r="Z1849">
        <v>0</v>
      </c>
      <c r="AD1849" s="1">
        <v>41750.333333333336</v>
      </c>
      <c r="AE1849" s="1">
        <v>41766.708333333336</v>
      </c>
      <c r="AG1849" s="1">
        <v>41682.333333333336</v>
      </c>
      <c r="AH1849" s="1">
        <v>41699.708333333336</v>
      </c>
      <c r="AI1849" s="1">
        <v>41682.333333333336</v>
      </c>
      <c r="AJ1849" s="1">
        <v>41699.708333333336</v>
      </c>
      <c r="AK1849" s="1">
        <v>41682.333333333336</v>
      </c>
      <c r="AL1849" s="1">
        <v>41699.708333333336</v>
      </c>
      <c r="AM1849" s="1">
        <v>41750.333333333336</v>
      </c>
      <c r="AN1849" s="1">
        <v>41766.708333333336</v>
      </c>
      <c r="AP1849" t="s">
        <v>113</v>
      </c>
      <c r="AU1849" t="s">
        <v>4626</v>
      </c>
      <c r="AY1849" t="s">
        <v>106</v>
      </c>
      <c r="AZ1849">
        <v>0</v>
      </c>
      <c r="BA1849">
        <v>0</v>
      </c>
      <c r="BD1849" s="3">
        <v>41321.661111111112</v>
      </c>
      <c r="BE1849" s="3">
        <v>41321.663888888892</v>
      </c>
      <c r="BF1849" t="s">
        <v>115</v>
      </c>
      <c r="BG1849" t="s">
        <v>115</v>
      </c>
      <c r="BH1849">
        <v>8149</v>
      </c>
      <c r="BM1849">
        <v>43550</v>
      </c>
      <c r="BR1849" t="s">
        <v>116</v>
      </c>
      <c r="BS1849" t="s">
        <v>117</v>
      </c>
      <c r="BU1849">
        <v>1</v>
      </c>
      <c r="BV1849" t="s">
        <v>118</v>
      </c>
      <c r="BX1849" t="s">
        <v>119</v>
      </c>
      <c r="BY1849" t="s">
        <v>119</v>
      </c>
      <c r="BZ1849" t="s">
        <v>119</v>
      </c>
      <c r="CA1849">
        <v>1</v>
      </c>
      <c r="CC1849" t="s">
        <v>120</v>
      </c>
      <c r="CH1849">
        <v>540</v>
      </c>
      <c r="CI1849">
        <v>34740</v>
      </c>
      <c r="CJ1849" t="s">
        <v>106</v>
      </c>
      <c r="CK1849" t="s">
        <v>106</v>
      </c>
      <c r="CL1849">
        <v>10</v>
      </c>
      <c r="CM1849" t="s">
        <v>2889</v>
      </c>
      <c r="CO1849">
        <v>124589</v>
      </c>
      <c r="CQ1849">
        <v>0</v>
      </c>
      <c r="CR1849">
        <v>0</v>
      </c>
      <c r="CS1849">
        <v>0</v>
      </c>
      <c r="CY1849" t="s">
        <v>123</v>
      </c>
      <c r="CZ1849" t="s">
        <v>124</v>
      </c>
      <c r="DD1849" t="str" cm="1">
        <f t="array" ref="DD1849">TEXT(_xlfn.SEQUENCE(1, DATEDIF(AG1849, AH1849, "m") + 1, AG1849, 30), "YYYY-APMM")</f>
        <v>2014-AP02</v>
      </c>
      <c r="DN1849">
        <f t="shared" si="56"/>
        <v>88</v>
      </c>
      <c r="DO1849" t="str">
        <f t="shared" si="57"/>
        <v>LABOR- SUBCONTRACTOR</v>
      </c>
    </row>
    <row r="1850" spans="1:119" x14ac:dyDescent="0.35">
      <c r="A1850" t="s">
        <v>105</v>
      </c>
      <c r="B1850">
        <v>501135</v>
      </c>
      <c r="C1850">
        <v>6359</v>
      </c>
      <c r="D1850">
        <v>124592</v>
      </c>
      <c r="E1850">
        <v>13662</v>
      </c>
      <c r="F1850">
        <v>0</v>
      </c>
      <c r="G1850" t="s">
        <v>106</v>
      </c>
      <c r="H1850" t="s">
        <v>106</v>
      </c>
      <c r="I1850" t="s">
        <v>106</v>
      </c>
      <c r="J1850" t="s">
        <v>107</v>
      </c>
      <c r="K1850" t="s">
        <v>108</v>
      </c>
      <c r="L1850" t="s">
        <v>109</v>
      </c>
      <c r="M1850" t="s">
        <v>110</v>
      </c>
      <c r="N1850" t="s">
        <v>4627</v>
      </c>
      <c r="O1850" t="s">
        <v>2947</v>
      </c>
      <c r="P1850">
        <v>8178</v>
      </c>
      <c r="Q1850">
        <v>544</v>
      </c>
      <c r="R1850">
        <v>40</v>
      </c>
      <c r="S1850">
        <v>160</v>
      </c>
      <c r="T1850">
        <v>0</v>
      </c>
      <c r="U1850">
        <v>257.5</v>
      </c>
      <c r="V1850">
        <v>257.5</v>
      </c>
      <c r="W1850">
        <v>160</v>
      </c>
      <c r="X1850">
        <v>0</v>
      </c>
      <c r="Y1850">
        <v>0</v>
      </c>
      <c r="Z1850">
        <v>0</v>
      </c>
      <c r="AD1850" s="1">
        <v>41769.333333333336</v>
      </c>
      <c r="AE1850" s="1">
        <v>41791.708333333336</v>
      </c>
      <c r="AG1850" s="1">
        <v>41689.333333333336</v>
      </c>
      <c r="AH1850" s="1">
        <v>41711.708333333336</v>
      </c>
      <c r="AI1850" s="1">
        <v>41689.333333333336</v>
      </c>
      <c r="AJ1850" s="1">
        <v>41711.708333333336</v>
      </c>
      <c r="AK1850" s="1">
        <v>41689.333333333336</v>
      </c>
      <c r="AL1850" s="1">
        <v>41711.708333333336</v>
      </c>
      <c r="AM1850" s="1">
        <v>41769.333333333336</v>
      </c>
      <c r="AN1850" s="1">
        <v>41791.708333333336</v>
      </c>
      <c r="AP1850" t="s">
        <v>113</v>
      </c>
      <c r="AU1850" t="s">
        <v>4628</v>
      </c>
      <c r="AY1850" t="s">
        <v>106</v>
      </c>
      <c r="AZ1850">
        <v>0</v>
      </c>
      <c r="BA1850">
        <v>0</v>
      </c>
      <c r="BD1850" s="3">
        <v>41321.661111111112</v>
      </c>
      <c r="BE1850" s="3">
        <v>41321.663888888892</v>
      </c>
      <c r="BF1850" t="s">
        <v>115</v>
      </c>
      <c r="BG1850" t="s">
        <v>115</v>
      </c>
      <c r="BH1850">
        <v>8149</v>
      </c>
      <c r="BM1850">
        <v>43550</v>
      </c>
      <c r="BR1850" t="s">
        <v>116</v>
      </c>
      <c r="BS1850" t="s">
        <v>117</v>
      </c>
      <c r="BU1850">
        <v>1</v>
      </c>
      <c r="BV1850" t="s">
        <v>118</v>
      </c>
      <c r="BX1850" t="s">
        <v>119</v>
      </c>
      <c r="BY1850" t="s">
        <v>119</v>
      </c>
      <c r="BZ1850" t="s">
        <v>119</v>
      </c>
      <c r="CA1850">
        <v>1</v>
      </c>
      <c r="CC1850" t="s">
        <v>120</v>
      </c>
      <c r="CH1850">
        <v>540</v>
      </c>
      <c r="CI1850">
        <v>34740</v>
      </c>
      <c r="CJ1850" t="s">
        <v>106</v>
      </c>
      <c r="CK1850" t="s">
        <v>106</v>
      </c>
      <c r="CL1850">
        <v>10</v>
      </c>
      <c r="CM1850" t="s">
        <v>2889</v>
      </c>
      <c r="CO1850">
        <v>124589</v>
      </c>
      <c r="CQ1850">
        <v>0</v>
      </c>
      <c r="CR1850">
        <v>0</v>
      </c>
      <c r="CS1850">
        <v>0</v>
      </c>
      <c r="CY1850" t="s">
        <v>123</v>
      </c>
      <c r="CZ1850" t="s">
        <v>124</v>
      </c>
      <c r="DD1850" t="str" cm="1">
        <f t="array" ref="DD1850">TEXT(_xlfn.SEQUENCE(1, DATEDIF(AG1850, AH1850, "m") + 1, AG1850, 30), "YYYY-APMM")</f>
        <v>2014-AP02</v>
      </c>
      <c r="DN1850">
        <f t="shared" si="56"/>
        <v>257.5</v>
      </c>
      <c r="DO1850" t="str">
        <f t="shared" si="57"/>
        <v>LABOR- SUBCONTRACTOR</v>
      </c>
    </row>
    <row r="1851" spans="1:119" x14ac:dyDescent="0.35">
      <c r="A1851" t="s">
        <v>105</v>
      </c>
      <c r="B1851">
        <v>501136</v>
      </c>
      <c r="C1851">
        <v>6359</v>
      </c>
      <c r="D1851">
        <v>124592</v>
      </c>
      <c r="E1851">
        <v>13662</v>
      </c>
      <c r="F1851">
        <v>0</v>
      </c>
      <c r="G1851" t="s">
        <v>106</v>
      </c>
      <c r="H1851" t="s">
        <v>106</v>
      </c>
      <c r="I1851" t="s">
        <v>106</v>
      </c>
      <c r="J1851" t="s">
        <v>107</v>
      </c>
      <c r="K1851" t="s">
        <v>108</v>
      </c>
      <c r="L1851" t="s">
        <v>109</v>
      </c>
      <c r="M1851" t="s">
        <v>110</v>
      </c>
      <c r="N1851" t="s">
        <v>4629</v>
      </c>
      <c r="O1851" t="s">
        <v>2887</v>
      </c>
      <c r="P1851">
        <v>8178</v>
      </c>
      <c r="Q1851">
        <v>464</v>
      </c>
      <c r="R1851">
        <v>0</v>
      </c>
      <c r="S1851">
        <v>160</v>
      </c>
      <c r="T1851">
        <v>0</v>
      </c>
      <c r="U1851">
        <v>528</v>
      </c>
      <c r="V1851">
        <v>528</v>
      </c>
      <c r="W1851">
        <v>160</v>
      </c>
      <c r="X1851">
        <v>0</v>
      </c>
      <c r="Y1851">
        <v>0</v>
      </c>
      <c r="Z1851">
        <v>0</v>
      </c>
      <c r="AD1851" s="1">
        <v>41756.333333333336</v>
      </c>
      <c r="AE1851" s="1">
        <v>41778.708333333336</v>
      </c>
      <c r="AG1851" s="1">
        <v>41688.333333333336</v>
      </c>
      <c r="AH1851" s="1">
        <v>41710.708333333336</v>
      </c>
      <c r="AI1851" s="1">
        <v>41688.333333333336</v>
      </c>
      <c r="AJ1851" s="1">
        <v>41710.708333333336</v>
      </c>
      <c r="AK1851" s="1">
        <v>41688.333333333336</v>
      </c>
      <c r="AL1851" s="1">
        <v>41710.708333333336</v>
      </c>
      <c r="AM1851" s="1">
        <v>41756.333333333336</v>
      </c>
      <c r="AN1851" s="1">
        <v>41778.708333333336</v>
      </c>
      <c r="AP1851" t="s">
        <v>113</v>
      </c>
      <c r="AU1851" t="s">
        <v>4630</v>
      </c>
      <c r="AY1851" t="s">
        <v>106</v>
      </c>
      <c r="AZ1851">
        <v>0</v>
      </c>
      <c r="BA1851">
        <v>0</v>
      </c>
      <c r="BD1851" s="3">
        <v>41321.661111111112</v>
      </c>
      <c r="BE1851" s="3">
        <v>41321.663888888892</v>
      </c>
      <c r="BF1851" t="s">
        <v>115</v>
      </c>
      <c r="BG1851" t="s">
        <v>115</v>
      </c>
      <c r="BH1851">
        <v>8149</v>
      </c>
      <c r="BM1851">
        <v>43550</v>
      </c>
      <c r="BR1851" t="s">
        <v>116</v>
      </c>
      <c r="BS1851" t="s">
        <v>117</v>
      </c>
      <c r="BU1851">
        <v>1</v>
      </c>
      <c r="BV1851" t="s">
        <v>118</v>
      </c>
      <c r="BX1851" t="s">
        <v>119</v>
      </c>
      <c r="BY1851" t="s">
        <v>119</v>
      </c>
      <c r="BZ1851" t="s">
        <v>119</v>
      </c>
      <c r="CA1851">
        <v>1</v>
      </c>
      <c r="CC1851" t="s">
        <v>120</v>
      </c>
      <c r="CH1851">
        <v>540</v>
      </c>
      <c r="CI1851">
        <v>34740</v>
      </c>
      <c r="CJ1851" t="s">
        <v>106</v>
      </c>
      <c r="CK1851" t="s">
        <v>106</v>
      </c>
      <c r="CL1851">
        <v>10</v>
      </c>
      <c r="CM1851" t="s">
        <v>2889</v>
      </c>
      <c r="CO1851">
        <v>124589</v>
      </c>
      <c r="CQ1851">
        <v>0</v>
      </c>
      <c r="CR1851">
        <v>0</v>
      </c>
      <c r="CS1851">
        <v>0</v>
      </c>
      <c r="CY1851" t="s">
        <v>123</v>
      </c>
      <c r="CZ1851" t="s">
        <v>124</v>
      </c>
      <c r="DD1851" t="str" cm="1">
        <f t="array" ref="DD1851">TEXT(_xlfn.SEQUENCE(1, DATEDIF(AG1851, AH1851, "m") + 1, AG1851, 30), "YYYY-APMM")</f>
        <v>2014-AP02</v>
      </c>
      <c r="DN1851">
        <f t="shared" si="56"/>
        <v>528</v>
      </c>
      <c r="DO1851" t="str">
        <f t="shared" si="57"/>
        <v>LABOR- SUBCONTRACTOR</v>
      </c>
    </row>
    <row r="1852" spans="1:119" x14ac:dyDescent="0.35">
      <c r="A1852" t="s">
        <v>105</v>
      </c>
      <c r="B1852">
        <v>501137</v>
      </c>
      <c r="C1852">
        <v>6359</v>
      </c>
      <c r="D1852">
        <v>124592</v>
      </c>
      <c r="E1852">
        <v>13662</v>
      </c>
      <c r="F1852">
        <v>0</v>
      </c>
      <c r="G1852" t="s">
        <v>106</v>
      </c>
      <c r="H1852" t="s">
        <v>106</v>
      </c>
      <c r="I1852" t="s">
        <v>106</v>
      </c>
      <c r="J1852" t="s">
        <v>107</v>
      </c>
      <c r="K1852" t="s">
        <v>108</v>
      </c>
      <c r="L1852" t="s">
        <v>109</v>
      </c>
      <c r="M1852" t="s">
        <v>110</v>
      </c>
      <c r="N1852" t="s">
        <v>4631</v>
      </c>
      <c r="O1852" t="s">
        <v>2891</v>
      </c>
      <c r="P1852">
        <v>8171</v>
      </c>
      <c r="Q1852">
        <v>464</v>
      </c>
      <c r="R1852">
        <v>0</v>
      </c>
      <c r="S1852">
        <v>120</v>
      </c>
      <c r="T1852">
        <v>0</v>
      </c>
      <c r="U1852">
        <v>242</v>
      </c>
      <c r="V1852">
        <v>242</v>
      </c>
      <c r="W1852">
        <v>120</v>
      </c>
      <c r="X1852">
        <v>0</v>
      </c>
      <c r="Y1852">
        <v>0</v>
      </c>
      <c r="Z1852">
        <v>0</v>
      </c>
      <c r="AD1852" s="1">
        <v>41769.333333333336</v>
      </c>
      <c r="AE1852" s="1">
        <v>41785.708333333336</v>
      </c>
      <c r="AG1852" s="1">
        <v>41701.333333333336</v>
      </c>
      <c r="AH1852" s="1">
        <v>41717.708333333336</v>
      </c>
      <c r="AI1852" s="1">
        <v>41701.333333333336</v>
      </c>
      <c r="AJ1852" s="1">
        <v>41717.708333333336</v>
      </c>
      <c r="AK1852" s="1">
        <v>41701.333333333336</v>
      </c>
      <c r="AL1852" s="1">
        <v>41717.708333333336</v>
      </c>
      <c r="AM1852" s="1">
        <v>41769.333333333336</v>
      </c>
      <c r="AN1852" s="1">
        <v>41785.708333333336</v>
      </c>
      <c r="AP1852" t="s">
        <v>113</v>
      </c>
      <c r="AU1852" t="s">
        <v>4632</v>
      </c>
      <c r="AY1852" t="s">
        <v>106</v>
      </c>
      <c r="AZ1852">
        <v>0</v>
      </c>
      <c r="BA1852">
        <v>0</v>
      </c>
      <c r="BD1852" s="3">
        <v>41321.661111111112</v>
      </c>
      <c r="BE1852" s="3">
        <v>41321.663888888892</v>
      </c>
      <c r="BF1852" t="s">
        <v>115</v>
      </c>
      <c r="BG1852" t="s">
        <v>115</v>
      </c>
      <c r="BH1852">
        <v>8149</v>
      </c>
      <c r="BM1852">
        <v>43480</v>
      </c>
      <c r="BR1852" t="s">
        <v>2893</v>
      </c>
      <c r="BS1852" t="s">
        <v>2894</v>
      </c>
      <c r="BU1852">
        <v>1</v>
      </c>
      <c r="BV1852" t="s">
        <v>118</v>
      </c>
      <c r="BX1852" t="s">
        <v>119</v>
      </c>
      <c r="BY1852" t="s">
        <v>119</v>
      </c>
      <c r="BZ1852" t="s">
        <v>119</v>
      </c>
      <c r="CA1852">
        <v>1</v>
      </c>
      <c r="CC1852" t="s">
        <v>120</v>
      </c>
      <c r="CH1852">
        <v>540</v>
      </c>
      <c r="CI1852">
        <v>34740</v>
      </c>
      <c r="CJ1852" t="s">
        <v>106</v>
      </c>
      <c r="CK1852" t="s">
        <v>106</v>
      </c>
      <c r="CL1852">
        <v>10</v>
      </c>
      <c r="CM1852" t="s">
        <v>2889</v>
      </c>
      <c r="CO1852">
        <v>124589</v>
      </c>
      <c r="CQ1852">
        <v>0</v>
      </c>
      <c r="CR1852">
        <v>0</v>
      </c>
      <c r="CS1852">
        <v>0</v>
      </c>
      <c r="CY1852" t="s">
        <v>123</v>
      </c>
      <c r="CZ1852" t="s">
        <v>124</v>
      </c>
      <c r="DD1852" t="str" cm="1">
        <f t="array" ref="DD1852">TEXT(_xlfn.SEQUENCE(1, DATEDIF(AG1852, AH1852, "m") + 1, AG1852, 30), "YYYY-APMM")</f>
        <v>2014-AP03</v>
      </c>
      <c r="DN1852">
        <f t="shared" si="56"/>
        <v>242</v>
      </c>
      <c r="DO1852" t="str">
        <f t="shared" si="57"/>
        <v>GRANITE MASON SK</v>
      </c>
    </row>
    <row r="1853" spans="1:119" x14ac:dyDescent="0.35">
      <c r="A1853" t="s">
        <v>105</v>
      </c>
      <c r="B1853">
        <v>501138</v>
      </c>
      <c r="C1853">
        <v>6359</v>
      </c>
      <c r="D1853">
        <v>124592</v>
      </c>
      <c r="E1853">
        <v>13662</v>
      </c>
      <c r="F1853">
        <v>0</v>
      </c>
      <c r="G1853" t="s">
        <v>106</v>
      </c>
      <c r="H1853" t="s">
        <v>106</v>
      </c>
      <c r="I1853" t="s">
        <v>106</v>
      </c>
      <c r="J1853" t="s">
        <v>107</v>
      </c>
      <c r="K1853" t="s">
        <v>108</v>
      </c>
      <c r="L1853" t="s">
        <v>109</v>
      </c>
      <c r="M1853" t="s">
        <v>110</v>
      </c>
      <c r="N1853" t="s">
        <v>4633</v>
      </c>
      <c r="O1853" t="s">
        <v>2896</v>
      </c>
      <c r="P1853">
        <v>8178</v>
      </c>
      <c r="Q1853">
        <v>504</v>
      </c>
      <c r="R1853">
        <v>40</v>
      </c>
      <c r="S1853">
        <v>160</v>
      </c>
      <c r="T1853">
        <v>0</v>
      </c>
      <c r="U1853">
        <v>175</v>
      </c>
      <c r="V1853">
        <v>175</v>
      </c>
      <c r="W1853">
        <v>160</v>
      </c>
      <c r="X1853">
        <v>0</v>
      </c>
      <c r="Y1853">
        <v>0</v>
      </c>
      <c r="Z1853">
        <v>0</v>
      </c>
      <c r="AD1853" s="1">
        <v>41770.333333333336</v>
      </c>
      <c r="AE1853" s="1">
        <v>41792.708333333336</v>
      </c>
      <c r="AG1853" s="1">
        <v>41696.333333333336</v>
      </c>
      <c r="AH1853" s="1">
        <v>41718.708333333336</v>
      </c>
      <c r="AI1853" s="1">
        <v>41696.333333333336</v>
      </c>
      <c r="AJ1853" s="1">
        <v>41718.708333333336</v>
      </c>
      <c r="AK1853" s="1">
        <v>41696.333333333336</v>
      </c>
      <c r="AL1853" s="1">
        <v>41718.708333333336</v>
      </c>
      <c r="AM1853" s="1">
        <v>41770.333333333336</v>
      </c>
      <c r="AN1853" s="1">
        <v>41792.708333333336</v>
      </c>
      <c r="AP1853" t="s">
        <v>113</v>
      </c>
      <c r="AU1853" t="s">
        <v>4634</v>
      </c>
      <c r="AY1853" t="s">
        <v>106</v>
      </c>
      <c r="AZ1853">
        <v>0</v>
      </c>
      <c r="BA1853">
        <v>0</v>
      </c>
      <c r="BD1853" s="3">
        <v>41321.661111111112</v>
      </c>
      <c r="BE1853" s="3">
        <v>41321.663888888892</v>
      </c>
      <c r="BF1853" t="s">
        <v>115</v>
      </c>
      <c r="BG1853" t="s">
        <v>115</v>
      </c>
      <c r="BH1853">
        <v>8149</v>
      </c>
      <c r="BM1853">
        <v>43550</v>
      </c>
      <c r="BR1853" t="s">
        <v>116</v>
      </c>
      <c r="BS1853" t="s">
        <v>117</v>
      </c>
      <c r="BU1853">
        <v>1</v>
      </c>
      <c r="BV1853" t="s">
        <v>118</v>
      </c>
      <c r="BX1853" t="s">
        <v>119</v>
      </c>
      <c r="BY1853" t="s">
        <v>119</v>
      </c>
      <c r="BZ1853" t="s">
        <v>119</v>
      </c>
      <c r="CA1853">
        <v>1</v>
      </c>
      <c r="CC1853" t="s">
        <v>120</v>
      </c>
      <c r="CH1853">
        <v>540</v>
      </c>
      <c r="CI1853">
        <v>34740</v>
      </c>
      <c r="CJ1853" t="s">
        <v>106</v>
      </c>
      <c r="CK1853" t="s">
        <v>106</v>
      </c>
      <c r="CL1853">
        <v>10</v>
      </c>
      <c r="CM1853" t="s">
        <v>2889</v>
      </c>
      <c r="CO1853">
        <v>124589</v>
      </c>
      <c r="CQ1853">
        <v>0</v>
      </c>
      <c r="CR1853">
        <v>0</v>
      </c>
      <c r="CS1853">
        <v>0</v>
      </c>
      <c r="CY1853" t="s">
        <v>123</v>
      </c>
      <c r="CZ1853" t="s">
        <v>124</v>
      </c>
      <c r="DD1853" t="str" cm="1">
        <f t="array" ref="DD1853">TEXT(_xlfn.SEQUENCE(1, DATEDIF(AG1853, AH1853, "m") + 1, AG1853, 30), "YYYY-APMM")</f>
        <v>2014-AP02</v>
      </c>
      <c r="DN1853">
        <f t="shared" si="56"/>
        <v>175</v>
      </c>
      <c r="DO1853" t="str">
        <f t="shared" si="57"/>
        <v>LABOR- SUBCONTRACTOR</v>
      </c>
    </row>
    <row r="1854" spans="1:119" x14ac:dyDescent="0.35">
      <c r="A1854" t="s">
        <v>105</v>
      </c>
      <c r="B1854">
        <v>501139</v>
      </c>
      <c r="C1854">
        <v>6359</v>
      </c>
      <c r="D1854">
        <v>124592</v>
      </c>
      <c r="E1854">
        <v>13662</v>
      </c>
      <c r="F1854">
        <v>0</v>
      </c>
      <c r="G1854" t="s">
        <v>106</v>
      </c>
      <c r="H1854" t="s">
        <v>106</v>
      </c>
      <c r="I1854" t="s">
        <v>106</v>
      </c>
      <c r="J1854" t="s">
        <v>107</v>
      </c>
      <c r="K1854" t="s">
        <v>108</v>
      </c>
      <c r="L1854" t="s">
        <v>109</v>
      </c>
      <c r="M1854" t="s">
        <v>110</v>
      </c>
      <c r="N1854" t="s">
        <v>4635</v>
      </c>
      <c r="O1854" t="s">
        <v>2899</v>
      </c>
      <c r="P1854">
        <v>8178</v>
      </c>
      <c r="Q1854">
        <v>464</v>
      </c>
      <c r="R1854">
        <v>0</v>
      </c>
      <c r="S1854">
        <v>200</v>
      </c>
      <c r="T1854">
        <v>0</v>
      </c>
      <c r="U1854">
        <v>5936.25</v>
      </c>
      <c r="V1854">
        <v>5936.25</v>
      </c>
      <c r="W1854">
        <v>200</v>
      </c>
      <c r="X1854">
        <v>0</v>
      </c>
      <c r="Y1854">
        <v>0</v>
      </c>
      <c r="Z1854">
        <v>0</v>
      </c>
      <c r="AD1854" s="1">
        <v>41778.333333333336</v>
      </c>
      <c r="AE1854" s="1">
        <v>41806.708333333336</v>
      </c>
      <c r="AG1854" s="1">
        <v>41710.333333333336</v>
      </c>
      <c r="AH1854" s="1">
        <v>41738.708333333336</v>
      </c>
      <c r="AI1854" s="1">
        <v>41710.333333333336</v>
      </c>
      <c r="AJ1854" s="1">
        <v>41738.708333333336</v>
      </c>
      <c r="AK1854" s="1">
        <v>41710.333333333336</v>
      </c>
      <c r="AL1854" s="1">
        <v>41738.708333333336</v>
      </c>
      <c r="AM1854" s="1">
        <v>41778.333333333336</v>
      </c>
      <c r="AN1854" s="1">
        <v>41806.708333333336</v>
      </c>
      <c r="AP1854" t="s">
        <v>113</v>
      </c>
      <c r="AU1854" t="s">
        <v>4636</v>
      </c>
      <c r="AY1854" t="s">
        <v>106</v>
      </c>
      <c r="AZ1854">
        <v>0</v>
      </c>
      <c r="BA1854">
        <v>0</v>
      </c>
      <c r="BD1854" s="3">
        <v>41321.661111111112</v>
      </c>
      <c r="BE1854" s="3">
        <v>41321.663888888892</v>
      </c>
      <c r="BF1854" t="s">
        <v>115</v>
      </c>
      <c r="BG1854" t="s">
        <v>115</v>
      </c>
      <c r="BH1854">
        <v>8149</v>
      </c>
      <c r="BM1854">
        <v>43550</v>
      </c>
      <c r="BR1854" t="s">
        <v>116</v>
      </c>
      <c r="BS1854" t="s">
        <v>117</v>
      </c>
      <c r="BU1854">
        <v>1</v>
      </c>
      <c r="BV1854" t="s">
        <v>118</v>
      </c>
      <c r="BX1854" t="s">
        <v>119</v>
      </c>
      <c r="BY1854" t="s">
        <v>119</v>
      </c>
      <c r="BZ1854" t="s">
        <v>119</v>
      </c>
      <c r="CA1854">
        <v>1</v>
      </c>
      <c r="CC1854" t="s">
        <v>120</v>
      </c>
      <c r="CH1854">
        <v>540</v>
      </c>
      <c r="CI1854">
        <v>34740</v>
      </c>
      <c r="CJ1854" t="s">
        <v>106</v>
      </c>
      <c r="CK1854" t="s">
        <v>106</v>
      </c>
      <c r="CL1854">
        <v>10</v>
      </c>
      <c r="CM1854" t="s">
        <v>2889</v>
      </c>
      <c r="CO1854">
        <v>124589</v>
      </c>
      <c r="CQ1854">
        <v>0</v>
      </c>
      <c r="CR1854">
        <v>0</v>
      </c>
      <c r="CS1854">
        <v>0</v>
      </c>
      <c r="CY1854" t="s">
        <v>123</v>
      </c>
      <c r="CZ1854" t="s">
        <v>124</v>
      </c>
      <c r="DD1854" t="str" cm="1">
        <f t="array" ref="DD1854">TEXT(_xlfn.SEQUENCE(1, DATEDIF(AG1854, AH1854, "m") + 1, AG1854, 30), "YYYY-APMM")</f>
        <v>2014-AP03</v>
      </c>
      <c r="DN1854">
        <f t="shared" si="56"/>
        <v>5936.25</v>
      </c>
      <c r="DO1854" t="str">
        <f t="shared" si="57"/>
        <v>LABOR- SUBCONTRACTOR</v>
      </c>
    </row>
    <row r="1855" spans="1:119" x14ac:dyDescent="0.35">
      <c r="A1855" t="s">
        <v>105</v>
      </c>
      <c r="B1855">
        <v>501140</v>
      </c>
      <c r="C1855">
        <v>6359</v>
      </c>
      <c r="D1855">
        <v>124596</v>
      </c>
      <c r="E1855">
        <v>13662</v>
      </c>
      <c r="F1855">
        <v>0</v>
      </c>
      <c r="G1855" t="s">
        <v>106</v>
      </c>
      <c r="H1855" t="s">
        <v>106</v>
      </c>
      <c r="I1855" t="s">
        <v>106</v>
      </c>
      <c r="J1855" t="s">
        <v>107</v>
      </c>
      <c r="K1855" t="s">
        <v>108</v>
      </c>
      <c r="L1855" t="s">
        <v>109</v>
      </c>
      <c r="M1855" t="s">
        <v>110</v>
      </c>
      <c r="N1855" t="s">
        <v>4637</v>
      </c>
      <c r="O1855" t="s">
        <v>4638</v>
      </c>
      <c r="P1855">
        <v>8177</v>
      </c>
      <c r="Q1855">
        <v>24</v>
      </c>
      <c r="R1855">
        <v>0</v>
      </c>
      <c r="S1855">
        <v>200</v>
      </c>
      <c r="T1855">
        <v>0</v>
      </c>
      <c r="U1855">
        <v>2077</v>
      </c>
      <c r="V1855">
        <v>2077</v>
      </c>
      <c r="W1855">
        <v>200</v>
      </c>
      <c r="X1855">
        <v>751</v>
      </c>
      <c r="Y1855">
        <v>0</v>
      </c>
      <c r="Z1855">
        <v>751</v>
      </c>
      <c r="AD1855" s="1">
        <v>41616.333333333336</v>
      </c>
      <c r="AE1855" s="1">
        <v>41645.708333333336</v>
      </c>
      <c r="AG1855" s="1">
        <v>41612.333333333336</v>
      </c>
      <c r="AH1855" s="1">
        <v>41641.708333333336</v>
      </c>
      <c r="AI1855" s="1">
        <v>41612.333333333336</v>
      </c>
      <c r="AJ1855" s="1">
        <v>41641.708333333336</v>
      </c>
      <c r="AK1855" s="1">
        <v>41612.333333333336</v>
      </c>
      <c r="AL1855" s="1">
        <v>41641.708333333336</v>
      </c>
      <c r="AM1855" s="1">
        <v>41616.333333333336</v>
      </c>
      <c r="AN1855" s="1">
        <v>41645.708333333336</v>
      </c>
      <c r="AP1855" t="s">
        <v>113</v>
      </c>
      <c r="AU1855" t="s">
        <v>4639</v>
      </c>
      <c r="AY1855" t="s">
        <v>106</v>
      </c>
      <c r="AZ1855">
        <v>0</v>
      </c>
      <c r="BA1855">
        <v>0</v>
      </c>
      <c r="BD1855" s="3">
        <v>41321.661111111112</v>
      </c>
      <c r="BE1855" s="3">
        <v>41321.690972222219</v>
      </c>
      <c r="BF1855" t="s">
        <v>115</v>
      </c>
      <c r="BG1855" t="s">
        <v>115</v>
      </c>
      <c r="BH1855">
        <v>8149</v>
      </c>
      <c r="BM1855">
        <v>43540</v>
      </c>
      <c r="BR1855" t="s">
        <v>1299</v>
      </c>
      <c r="BS1855" t="s">
        <v>1300</v>
      </c>
      <c r="BU1855">
        <v>1</v>
      </c>
      <c r="BV1855" t="s">
        <v>118</v>
      </c>
      <c r="BX1855" t="s">
        <v>119</v>
      </c>
      <c r="BY1855" t="s">
        <v>119</v>
      </c>
      <c r="BZ1855" t="s">
        <v>119</v>
      </c>
      <c r="CA1855">
        <v>1</v>
      </c>
      <c r="CC1855" t="s">
        <v>120</v>
      </c>
      <c r="CH1855">
        <v>540</v>
      </c>
      <c r="CI1855">
        <v>38830</v>
      </c>
      <c r="CJ1855" t="s">
        <v>106</v>
      </c>
      <c r="CK1855" t="s">
        <v>106</v>
      </c>
      <c r="CL1855">
        <v>30</v>
      </c>
      <c r="CM1855" t="s">
        <v>4640</v>
      </c>
      <c r="CO1855">
        <v>124595</v>
      </c>
      <c r="CQ1855">
        <v>0</v>
      </c>
      <c r="CR1855">
        <v>0</v>
      </c>
      <c r="CS1855">
        <v>0</v>
      </c>
      <c r="CY1855" t="s">
        <v>123</v>
      </c>
      <c r="CZ1855" t="s">
        <v>124</v>
      </c>
      <c r="DD1855" t="str" cm="1">
        <f t="array" ref="DD1855">TEXT(_xlfn.SEQUENCE(1, DATEDIF(AG1855, AH1855, "m") + 1, AG1855, 30), "YYYY-APMM")</f>
        <v>2013-AP12</v>
      </c>
      <c r="DN1855">
        <f t="shared" si="56"/>
        <v>2077</v>
      </c>
      <c r="DO1855" t="str">
        <f t="shared" si="57"/>
        <v>LABOR - CIVIL</v>
      </c>
    </row>
    <row r="1856" spans="1:119" x14ac:dyDescent="0.35">
      <c r="A1856" t="s">
        <v>105</v>
      </c>
      <c r="B1856">
        <v>501141</v>
      </c>
      <c r="C1856">
        <v>6359</v>
      </c>
      <c r="D1856">
        <v>124596</v>
      </c>
      <c r="E1856">
        <v>13662</v>
      </c>
      <c r="F1856">
        <v>0</v>
      </c>
      <c r="G1856" t="s">
        <v>106</v>
      </c>
      <c r="H1856" t="s">
        <v>106</v>
      </c>
      <c r="I1856" t="s">
        <v>106</v>
      </c>
      <c r="J1856" t="s">
        <v>107</v>
      </c>
      <c r="K1856" t="s">
        <v>108</v>
      </c>
      <c r="L1856" t="s">
        <v>109</v>
      </c>
      <c r="M1856" t="s">
        <v>110</v>
      </c>
      <c r="N1856" t="s">
        <v>4641</v>
      </c>
      <c r="O1856" t="s">
        <v>4642</v>
      </c>
      <c r="P1856">
        <v>8178</v>
      </c>
      <c r="Q1856">
        <v>48</v>
      </c>
      <c r="R1856">
        <v>0</v>
      </c>
      <c r="S1856">
        <v>200</v>
      </c>
      <c r="T1856">
        <v>0</v>
      </c>
      <c r="U1856">
        <v>3141.2</v>
      </c>
      <c r="V1856">
        <v>3141.2</v>
      </c>
      <c r="W1856">
        <v>200</v>
      </c>
      <c r="X1856">
        <v>0</v>
      </c>
      <c r="Y1856">
        <v>0</v>
      </c>
      <c r="Z1856">
        <v>0</v>
      </c>
      <c r="AD1856" s="1">
        <v>41625.333333333336</v>
      </c>
      <c r="AE1856" s="1">
        <v>41654.708333333336</v>
      </c>
      <c r="AG1856" s="1">
        <v>41618.333333333336</v>
      </c>
      <c r="AH1856" s="1">
        <v>41647.708333333336</v>
      </c>
      <c r="AI1856" s="1">
        <v>41618.333333333336</v>
      </c>
      <c r="AJ1856" s="1">
        <v>41647.708333333336</v>
      </c>
      <c r="AK1856" s="1">
        <v>41618.333333333336</v>
      </c>
      <c r="AL1856" s="1">
        <v>41647.708333333336</v>
      </c>
      <c r="AM1856" s="1">
        <v>41625.333333333336</v>
      </c>
      <c r="AN1856" s="1">
        <v>41654.708333333336</v>
      </c>
      <c r="AP1856" t="s">
        <v>113</v>
      </c>
      <c r="AU1856" t="s">
        <v>4643</v>
      </c>
      <c r="AY1856" t="s">
        <v>106</v>
      </c>
      <c r="AZ1856">
        <v>0</v>
      </c>
      <c r="BA1856">
        <v>0</v>
      </c>
      <c r="BD1856" s="3">
        <v>41321.661111111112</v>
      </c>
      <c r="BE1856" s="3">
        <v>41321.690972222219</v>
      </c>
      <c r="BF1856" t="s">
        <v>115</v>
      </c>
      <c r="BG1856" t="s">
        <v>115</v>
      </c>
      <c r="BH1856">
        <v>8149</v>
      </c>
      <c r="BM1856">
        <v>43550</v>
      </c>
      <c r="BR1856" t="s">
        <v>116</v>
      </c>
      <c r="BS1856" t="s">
        <v>117</v>
      </c>
      <c r="BU1856">
        <v>1</v>
      </c>
      <c r="BV1856" t="s">
        <v>118</v>
      </c>
      <c r="BX1856" t="s">
        <v>119</v>
      </c>
      <c r="BY1856" t="s">
        <v>119</v>
      </c>
      <c r="BZ1856" t="s">
        <v>119</v>
      </c>
      <c r="CA1856">
        <v>1</v>
      </c>
      <c r="CC1856" t="s">
        <v>120</v>
      </c>
      <c r="CH1856">
        <v>540</v>
      </c>
      <c r="CI1856">
        <v>38830</v>
      </c>
      <c r="CJ1856" t="s">
        <v>106</v>
      </c>
      <c r="CK1856" t="s">
        <v>106</v>
      </c>
      <c r="CL1856">
        <v>30</v>
      </c>
      <c r="CM1856" t="s">
        <v>4640</v>
      </c>
      <c r="CO1856">
        <v>124595</v>
      </c>
      <c r="CQ1856">
        <v>0</v>
      </c>
      <c r="CR1856">
        <v>0</v>
      </c>
      <c r="CS1856">
        <v>0</v>
      </c>
      <c r="CY1856" t="s">
        <v>123</v>
      </c>
      <c r="CZ1856" t="s">
        <v>124</v>
      </c>
      <c r="DD1856" t="str" cm="1">
        <f t="array" ref="DD1856">TEXT(_xlfn.SEQUENCE(1, DATEDIF(AG1856, AH1856, "m") + 1, AG1856, 30), "YYYY-APMM")</f>
        <v>2013-AP12</v>
      </c>
      <c r="DN1856">
        <f t="shared" si="56"/>
        <v>3141.2</v>
      </c>
      <c r="DO1856" t="str">
        <f t="shared" si="57"/>
        <v>LABOR- SUBCONTRACTOR</v>
      </c>
    </row>
    <row r="1857" spans="1:119" x14ac:dyDescent="0.35">
      <c r="A1857" t="s">
        <v>105</v>
      </c>
      <c r="B1857">
        <v>501142</v>
      </c>
      <c r="C1857">
        <v>6359</v>
      </c>
      <c r="D1857">
        <v>124596</v>
      </c>
      <c r="E1857">
        <v>13662</v>
      </c>
      <c r="F1857">
        <v>0</v>
      </c>
      <c r="G1857" t="s">
        <v>106</v>
      </c>
      <c r="H1857" t="s">
        <v>106</v>
      </c>
      <c r="I1857" t="s">
        <v>106</v>
      </c>
      <c r="J1857" t="s">
        <v>107</v>
      </c>
      <c r="K1857" t="s">
        <v>108</v>
      </c>
      <c r="L1857" t="s">
        <v>109</v>
      </c>
      <c r="M1857" t="s">
        <v>110</v>
      </c>
      <c r="N1857" t="s">
        <v>4644</v>
      </c>
      <c r="O1857" t="s">
        <v>4645</v>
      </c>
      <c r="P1857">
        <v>8177</v>
      </c>
      <c r="Q1857">
        <v>48</v>
      </c>
      <c r="R1857">
        <v>0</v>
      </c>
      <c r="S1857">
        <v>200</v>
      </c>
      <c r="T1857">
        <v>0</v>
      </c>
      <c r="U1857">
        <v>1359</v>
      </c>
      <c r="V1857">
        <v>1359</v>
      </c>
      <c r="W1857">
        <v>200</v>
      </c>
      <c r="X1857">
        <v>825</v>
      </c>
      <c r="Y1857">
        <v>0</v>
      </c>
      <c r="Z1857">
        <v>825</v>
      </c>
      <c r="AD1857" s="1">
        <v>41634.333333333336</v>
      </c>
      <c r="AE1857" s="1">
        <v>41662.708333333336</v>
      </c>
      <c r="AG1857" s="1">
        <v>41627.333333333336</v>
      </c>
      <c r="AH1857" s="1">
        <v>41655.708333333336</v>
      </c>
      <c r="AI1857" s="1">
        <v>41627.333333333336</v>
      </c>
      <c r="AJ1857" s="1">
        <v>41655.708333333336</v>
      </c>
      <c r="AK1857" s="1">
        <v>41627.333333333336</v>
      </c>
      <c r="AL1857" s="1">
        <v>41655.708333333336</v>
      </c>
      <c r="AM1857" s="1">
        <v>41634.333333333336</v>
      </c>
      <c r="AN1857" s="1">
        <v>41662.708333333336</v>
      </c>
      <c r="AP1857" t="s">
        <v>113</v>
      </c>
      <c r="AU1857" t="s">
        <v>4646</v>
      </c>
      <c r="AY1857" t="s">
        <v>106</v>
      </c>
      <c r="AZ1857">
        <v>0</v>
      </c>
      <c r="BA1857">
        <v>0</v>
      </c>
      <c r="BD1857" s="3">
        <v>41321.661111111112</v>
      </c>
      <c r="BE1857" s="3">
        <v>41321.690972222219</v>
      </c>
      <c r="BF1857" t="s">
        <v>115</v>
      </c>
      <c r="BG1857" t="s">
        <v>115</v>
      </c>
      <c r="BH1857">
        <v>8149</v>
      </c>
      <c r="BM1857">
        <v>43540</v>
      </c>
      <c r="BR1857" t="s">
        <v>1299</v>
      </c>
      <c r="BS1857" t="s">
        <v>1300</v>
      </c>
      <c r="BU1857">
        <v>1</v>
      </c>
      <c r="BV1857" t="s">
        <v>118</v>
      </c>
      <c r="BX1857" t="s">
        <v>119</v>
      </c>
      <c r="BY1857" t="s">
        <v>119</v>
      </c>
      <c r="BZ1857" t="s">
        <v>119</v>
      </c>
      <c r="CA1857">
        <v>1</v>
      </c>
      <c r="CC1857" t="s">
        <v>120</v>
      </c>
      <c r="CH1857">
        <v>540</v>
      </c>
      <c r="CI1857">
        <v>38830</v>
      </c>
      <c r="CJ1857" t="s">
        <v>106</v>
      </c>
      <c r="CK1857" t="s">
        <v>106</v>
      </c>
      <c r="CL1857">
        <v>30</v>
      </c>
      <c r="CM1857" t="s">
        <v>4640</v>
      </c>
      <c r="CO1857">
        <v>124595</v>
      </c>
      <c r="CQ1857">
        <v>0</v>
      </c>
      <c r="CR1857">
        <v>0</v>
      </c>
      <c r="CS1857">
        <v>0</v>
      </c>
      <c r="CY1857" t="s">
        <v>123</v>
      </c>
      <c r="CZ1857" t="s">
        <v>124</v>
      </c>
      <c r="DD1857" t="str" cm="1">
        <f t="array" ref="DD1857">TEXT(_xlfn.SEQUENCE(1, DATEDIF(AG1857, AH1857, "m") + 1, AG1857, 30), "YYYY-APMM")</f>
        <v>2013-AP12</v>
      </c>
      <c r="DN1857">
        <f t="shared" si="56"/>
        <v>1359</v>
      </c>
      <c r="DO1857" t="str">
        <f t="shared" si="57"/>
        <v>LABOR - CIVIL</v>
      </c>
    </row>
    <row r="1858" spans="1:119" x14ac:dyDescent="0.35">
      <c r="A1858" t="s">
        <v>105</v>
      </c>
      <c r="B1858">
        <v>501143</v>
      </c>
      <c r="C1858">
        <v>6359</v>
      </c>
      <c r="D1858">
        <v>124596</v>
      </c>
      <c r="E1858">
        <v>13662</v>
      </c>
      <c r="F1858">
        <v>0</v>
      </c>
      <c r="G1858" t="s">
        <v>106</v>
      </c>
      <c r="H1858" t="s">
        <v>106</v>
      </c>
      <c r="I1858" t="s">
        <v>106</v>
      </c>
      <c r="J1858" t="s">
        <v>107</v>
      </c>
      <c r="K1858" t="s">
        <v>108</v>
      </c>
      <c r="L1858" t="s">
        <v>109</v>
      </c>
      <c r="M1858" t="s">
        <v>110</v>
      </c>
      <c r="N1858" t="s">
        <v>4647</v>
      </c>
      <c r="O1858" t="s">
        <v>4648</v>
      </c>
      <c r="P1858">
        <v>8165</v>
      </c>
      <c r="Q1858">
        <v>408</v>
      </c>
      <c r="R1858">
        <v>0</v>
      </c>
      <c r="S1858">
        <v>200</v>
      </c>
      <c r="T1858">
        <v>0</v>
      </c>
      <c r="U1858">
        <v>520</v>
      </c>
      <c r="V1858">
        <v>520</v>
      </c>
      <c r="W1858">
        <v>200</v>
      </c>
      <c r="X1858">
        <v>0</v>
      </c>
      <c r="Y1858">
        <v>0</v>
      </c>
      <c r="Z1858">
        <v>0</v>
      </c>
      <c r="AD1858" s="1">
        <v>41700.333333333336</v>
      </c>
      <c r="AE1858" s="1">
        <v>41728.708333333336</v>
      </c>
      <c r="AG1858" s="1">
        <v>41639.333333333336</v>
      </c>
      <c r="AH1858" s="1">
        <v>41667.708333333336</v>
      </c>
      <c r="AI1858" s="1">
        <v>41639.333333333336</v>
      </c>
      <c r="AJ1858" s="1">
        <v>41667.708333333336</v>
      </c>
      <c r="AK1858" s="1">
        <v>41639.333333333336</v>
      </c>
      <c r="AL1858" s="1">
        <v>41667.708333333336</v>
      </c>
      <c r="AM1858" s="1">
        <v>41700.333333333336</v>
      </c>
      <c r="AN1858" s="1">
        <v>41728.708333333336</v>
      </c>
      <c r="AP1858" t="s">
        <v>113</v>
      </c>
      <c r="AU1858" t="s">
        <v>4649</v>
      </c>
      <c r="AY1858" t="s">
        <v>106</v>
      </c>
      <c r="AZ1858">
        <v>0</v>
      </c>
      <c r="BA1858">
        <v>0</v>
      </c>
      <c r="BD1858" s="3">
        <v>41321.661111111112</v>
      </c>
      <c r="BE1858" s="3">
        <v>41321.690972222219</v>
      </c>
      <c r="BF1858" t="s">
        <v>115</v>
      </c>
      <c r="BG1858" t="s">
        <v>115</v>
      </c>
      <c r="BH1858">
        <v>8149</v>
      </c>
      <c r="BM1858">
        <v>43420</v>
      </c>
      <c r="BR1858" t="s">
        <v>3122</v>
      </c>
      <c r="BS1858" t="s">
        <v>3123</v>
      </c>
      <c r="BU1858">
        <v>1</v>
      </c>
      <c r="BV1858" t="s">
        <v>118</v>
      </c>
      <c r="BX1858" t="s">
        <v>119</v>
      </c>
      <c r="BY1858" t="s">
        <v>119</v>
      </c>
      <c r="BZ1858" t="s">
        <v>119</v>
      </c>
      <c r="CA1858">
        <v>1</v>
      </c>
      <c r="CC1858" t="s">
        <v>120</v>
      </c>
      <c r="CH1858">
        <v>540</v>
      </c>
      <c r="CI1858">
        <v>38830</v>
      </c>
      <c r="CJ1858" t="s">
        <v>106</v>
      </c>
      <c r="CK1858" t="s">
        <v>106</v>
      </c>
      <c r="CL1858">
        <v>30</v>
      </c>
      <c r="CM1858" t="s">
        <v>4640</v>
      </c>
      <c r="CO1858">
        <v>124595</v>
      </c>
      <c r="CQ1858">
        <v>0</v>
      </c>
      <c r="CR1858">
        <v>0</v>
      </c>
      <c r="CS1858">
        <v>0</v>
      </c>
      <c r="CY1858" t="s">
        <v>123</v>
      </c>
      <c r="CZ1858" t="s">
        <v>124</v>
      </c>
      <c r="DD1858" t="str" cm="1">
        <f t="array" ref="DD1858">TEXT(_xlfn.SEQUENCE(1, DATEDIF(AG1858, AH1858, "m") + 1, AG1858, 30), "YYYY-APMM")</f>
        <v>2013-AP12</v>
      </c>
      <c r="DN1858">
        <f t="shared" si="56"/>
        <v>520</v>
      </c>
      <c r="DO1858" t="str">
        <f t="shared" si="57"/>
        <v>STEEL FIXERS SK</v>
      </c>
    </row>
    <row r="1859" spans="1:119" x14ac:dyDescent="0.35">
      <c r="A1859" t="s">
        <v>105</v>
      </c>
      <c r="B1859">
        <v>501144</v>
      </c>
      <c r="C1859">
        <v>6359</v>
      </c>
      <c r="D1859">
        <v>124597</v>
      </c>
      <c r="E1859">
        <v>13662</v>
      </c>
      <c r="F1859">
        <v>0</v>
      </c>
      <c r="G1859" t="s">
        <v>106</v>
      </c>
      <c r="H1859" t="s">
        <v>106</v>
      </c>
      <c r="I1859" t="s">
        <v>106</v>
      </c>
      <c r="J1859" t="s">
        <v>107</v>
      </c>
      <c r="K1859" t="s">
        <v>108</v>
      </c>
      <c r="L1859" t="s">
        <v>109</v>
      </c>
      <c r="M1859" t="s">
        <v>110</v>
      </c>
      <c r="N1859" t="s">
        <v>4650</v>
      </c>
      <c r="O1859" t="s">
        <v>3209</v>
      </c>
      <c r="P1859">
        <v>8177</v>
      </c>
      <c r="Q1859">
        <v>208</v>
      </c>
      <c r="R1859">
        <v>40</v>
      </c>
      <c r="S1859">
        <v>120</v>
      </c>
      <c r="T1859">
        <v>0</v>
      </c>
      <c r="U1859">
        <v>37</v>
      </c>
      <c r="V1859">
        <v>37</v>
      </c>
      <c r="W1859">
        <v>120</v>
      </c>
      <c r="X1859">
        <v>31.000038</v>
      </c>
      <c r="Y1859">
        <v>0</v>
      </c>
      <c r="Z1859">
        <v>31.000038</v>
      </c>
      <c r="AD1859" s="1">
        <v>41744.333333333336</v>
      </c>
      <c r="AE1859" s="1">
        <v>41760.708333333336</v>
      </c>
      <c r="AG1859" s="1">
        <v>41714.333333333336</v>
      </c>
      <c r="AH1859" s="1">
        <v>41730.708333333336</v>
      </c>
      <c r="AI1859" s="1">
        <v>41714.333333333336</v>
      </c>
      <c r="AJ1859" s="1">
        <v>41730.708333333336</v>
      </c>
      <c r="AK1859" s="1">
        <v>41714.333333333336</v>
      </c>
      <c r="AL1859" s="1">
        <v>41730.708333333336</v>
      </c>
      <c r="AM1859" s="1">
        <v>41744.333333333336</v>
      </c>
      <c r="AN1859" s="1">
        <v>41760.708333333336</v>
      </c>
      <c r="AP1859" t="s">
        <v>113</v>
      </c>
      <c r="AU1859" t="s">
        <v>4651</v>
      </c>
      <c r="AY1859" t="s">
        <v>106</v>
      </c>
      <c r="AZ1859">
        <v>0</v>
      </c>
      <c r="BA1859">
        <v>0</v>
      </c>
      <c r="BD1859" s="3">
        <v>41321.661111111112</v>
      </c>
      <c r="BE1859" s="3">
        <v>41328.377083333333</v>
      </c>
      <c r="BF1859" t="s">
        <v>115</v>
      </c>
      <c r="BG1859" t="s">
        <v>115</v>
      </c>
      <c r="BH1859">
        <v>8149</v>
      </c>
      <c r="BM1859">
        <v>43540</v>
      </c>
      <c r="BR1859" t="s">
        <v>1299</v>
      </c>
      <c r="BS1859" t="s">
        <v>1300</v>
      </c>
      <c r="BU1859">
        <v>1</v>
      </c>
      <c r="BV1859" t="s">
        <v>118</v>
      </c>
      <c r="BX1859" t="s">
        <v>119</v>
      </c>
      <c r="BY1859" t="s">
        <v>119</v>
      </c>
      <c r="BZ1859" t="s">
        <v>119</v>
      </c>
      <c r="CA1859">
        <v>1</v>
      </c>
      <c r="CC1859" t="s">
        <v>120</v>
      </c>
      <c r="CH1859">
        <v>540</v>
      </c>
      <c r="CI1859">
        <v>38890</v>
      </c>
      <c r="CJ1859" t="s">
        <v>106</v>
      </c>
      <c r="CK1859" t="s">
        <v>106</v>
      </c>
      <c r="CL1859">
        <v>60</v>
      </c>
      <c r="CM1859" t="s">
        <v>4652</v>
      </c>
      <c r="CO1859">
        <v>124595</v>
      </c>
      <c r="CQ1859">
        <v>0</v>
      </c>
      <c r="CR1859">
        <v>0</v>
      </c>
      <c r="CS1859">
        <v>0</v>
      </c>
      <c r="CY1859" t="s">
        <v>123</v>
      </c>
      <c r="CZ1859" t="s">
        <v>124</v>
      </c>
      <c r="DD1859" t="str" cm="1">
        <f t="array" ref="DD1859">TEXT(_xlfn.SEQUENCE(1, DATEDIF(AG1859, AH1859, "m") + 1, AG1859, 30), "YYYY-APMM")</f>
        <v>2014-AP03</v>
      </c>
      <c r="DN1859">
        <f t="shared" ref="DN1859:DN1922" si="58">V1859/COUNTIF(DD1859:DF1859, "&lt;&gt;")</f>
        <v>37</v>
      </c>
      <c r="DO1859" t="str">
        <f t="shared" ref="DO1859:DO1922" si="59">BR1859</f>
        <v>LABOR - CIVIL</v>
      </c>
    </row>
    <row r="1860" spans="1:119" x14ac:dyDescent="0.35">
      <c r="A1860" t="s">
        <v>105</v>
      </c>
      <c r="B1860">
        <v>501145</v>
      </c>
      <c r="C1860">
        <v>6359</v>
      </c>
      <c r="D1860">
        <v>124597</v>
      </c>
      <c r="E1860">
        <v>13662</v>
      </c>
      <c r="F1860">
        <v>0</v>
      </c>
      <c r="G1860" t="s">
        <v>106</v>
      </c>
      <c r="H1860" t="s">
        <v>106</v>
      </c>
      <c r="I1860" t="s">
        <v>106</v>
      </c>
      <c r="J1860" t="s">
        <v>107</v>
      </c>
      <c r="K1860" t="s">
        <v>108</v>
      </c>
      <c r="L1860" t="s">
        <v>109</v>
      </c>
      <c r="M1860" t="s">
        <v>110</v>
      </c>
      <c r="N1860" t="s">
        <v>4653</v>
      </c>
      <c r="O1860" t="s">
        <v>4654</v>
      </c>
      <c r="P1860">
        <v>8165</v>
      </c>
      <c r="Q1860">
        <v>168</v>
      </c>
      <c r="R1860">
        <v>0</v>
      </c>
      <c r="S1860">
        <v>120</v>
      </c>
      <c r="T1860">
        <v>0</v>
      </c>
      <c r="U1860">
        <v>938</v>
      </c>
      <c r="V1860">
        <v>938</v>
      </c>
      <c r="W1860">
        <v>120</v>
      </c>
      <c r="X1860">
        <v>0</v>
      </c>
      <c r="Y1860">
        <v>0</v>
      </c>
      <c r="Z1860">
        <v>0</v>
      </c>
      <c r="AD1860" s="1">
        <v>41750.333333333336</v>
      </c>
      <c r="AE1860" s="1">
        <v>41766.708333333336</v>
      </c>
      <c r="AG1860" s="1">
        <v>41725.333333333336</v>
      </c>
      <c r="AH1860" s="1">
        <v>41742.708333333336</v>
      </c>
      <c r="AI1860" s="1">
        <v>41725.333333333336</v>
      </c>
      <c r="AJ1860" s="1">
        <v>41742.708333333336</v>
      </c>
      <c r="AK1860" s="1">
        <v>41725.333333333336</v>
      </c>
      <c r="AL1860" s="1">
        <v>41742.708333333336</v>
      </c>
      <c r="AM1860" s="1">
        <v>41750.333333333336</v>
      </c>
      <c r="AN1860" s="1">
        <v>41766.708333333336</v>
      </c>
      <c r="AP1860" t="s">
        <v>113</v>
      </c>
      <c r="AU1860" t="s">
        <v>4655</v>
      </c>
      <c r="AY1860" t="s">
        <v>106</v>
      </c>
      <c r="AZ1860">
        <v>0</v>
      </c>
      <c r="BA1860">
        <v>0</v>
      </c>
      <c r="BD1860" s="3">
        <v>41321.661111111112</v>
      </c>
      <c r="BE1860" s="3">
        <v>41321.690972222219</v>
      </c>
      <c r="BF1860" t="s">
        <v>115</v>
      </c>
      <c r="BG1860" t="s">
        <v>115</v>
      </c>
      <c r="BH1860">
        <v>8149</v>
      </c>
      <c r="BM1860">
        <v>43420</v>
      </c>
      <c r="BR1860" t="s">
        <v>3122</v>
      </c>
      <c r="BS1860" t="s">
        <v>3123</v>
      </c>
      <c r="BU1860">
        <v>1</v>
      </c>
      <c r="BV1860" t="s">
        <v>118</v>
      </c>
      <c r="BX1860" t="s">
        <v>119</v>
      </c>
      <c r="BY1860" t="s">
        <v>119</v>
      </c>
      <c r="BZ1860" t="s">
        <v>119</v>
      </c>
      <c r="CA1860">
        <v>1</v>
      </c>
      <c r="CC1860" t="s">
        <v>120</v>
      </c>
      <c r="CH1860">
        <v>540</v>
      </c>
      <c r="CI1860">
        <v>38890</v>
      </c>
      <c r="CJ1860" t="s">
        <v>106</v>
      </c>
      <c r="CK1860" t="s">
        <v>106</v>
      </c>
      <c r="CL1860">
        <v>60</v>
      </c>
      <c r="CM1860" t="s">
        <v>4652</v>
      </c>
      <c r="CO1860">
        <v>124595</v>
      </c>
      <c r="CQ1860">
        <v>0</v>
      </c>
      <c r="CR1860">
        <v>0</v>
      </c>
      <c r="CS1860">
        <v>0</v>
      </c>
      <c r="CY1860" t="s">
        <v>123</v>
      </c>
      <c r="CZ1860" t="s">
        <v>124</v>
      </c>
      <c r="DD1860" t="str" cm="1">
        <f t="array" ref="DD1860">TEXT(_xlfn.SEQUENCE(1, DATEDIF(AG1860, AH1860, "m") + 1, AG1860, 30), "YYYY-APMM")</f>
        <v>2014-AP03</v>
      </c>
      <c r="DN1860">
        <f t="shared" si="58"/>
        <v>938</v>
      </c>
      <c r="DO1860" t="str">
        <f t="shared" si="59"/>
        <v>STEEL FIXERS SK</v>
      </c>
    </row>
    <row r="1861" spans="1:119" x14ac:dyDescent="0.35">
      <c r="A1861" t="s">
        <v>105</v>
      </c>
      <c r="B1861">
        <v>501146</v>
      </c>
      <c r="C1861">
        <v>6359</v>
      </c>
      <c r="D1861">
        <v>124597</v>
      </c>
      <c r="E1861">
        <v>13662</v>
      </c>
      <c r="F1861">
        <v>0</v>
      </c>
      <c r="G1861" t="s">
        <v>106</v>
      </c>
      <c r="H1861" t="s">
        <v>106</v>
      </c>
      <c r="I1861" t="s">
        <v>106</v>
      </c>
      <c r="J1861" t="s">
        <v>107</v>
      </c>
      <c r="K1861" t="s">
        <v>108</v>
      </c>
      <c r="L1861" t="s">
        <v>109</v>
      </c>
      <c r="M1861" t="s">
        <v>110</v>
      </c>
      <c r="N1861" t="s">
        <v>4656</v>
      </c>
      <c r="O1861" t="s">
        <v>4657</v>
      </c>
      <c r="P1861">
        <v>8178</v>
      </c>
      <c r="Q1861">
        <v>168</v>
      </c>
      <c r="R1861">
        <v>0</v>
      </c>
      <c r="S1861">
        <v>200</v>
      </c>
      <c r="T1861">
        <v>0</v>
      </c>
      <c r="U1861">
        <v>122</v>
      </c>
      <c r="V1861">
        <v>122</v>
      </c>
      <c r="W1861">
        <v>200</v>
      </c>
      <c r="X1861">
        <v>0</v>
      </c>
      <c r="Y1861">
        <v>0</v>
      </c>
      <c r="Z1861">
        <v>0</v>
      </c>
      <c r="AD1861" s="1">
        <v>41762.333333333336</v>
      </c>
      <c r="AE1861" s="1">
        <v>41790.708333333336</v>
      </c>
      <c r="AG1861" s="1">
        <v>41737.333333333336</v>
      </c>
      <c r="AH1861" s="1">
        <v>41765.708333333336</v>
      </c>
      <c r="AI1861" s="1">
        <v>41737.333333333336</v>
      </c>
      <c r="AJ1861" s="1">
        <v>41765.708333333336</v>
      </c>
      <c r="AK1861" s="1">
        <v>41737.333333333336</v>
      </c>
      <c r="AL1861" s="1">
        <v>41765.708333333336</v>
      </c>
      <c r="AM1861" s="1">
        <v>41762.333333333336</v>
      </c>
      <c r="AN1861" s="1">
        <v>41790.708333333336</v>
      </c>
      <c r="AP1861" t="s">
        <v>113</v>
      </c>
      <c r="AU1861" t="s">
        <v>4658</v>
      </c>
      <c r="AY1861" t="s">
        <v>106</v>
      </c>
      <c r="AZ1861">
        <v>0</v>
      </c>
      <c r="BA1861">
        <v>0</v>
      </c>
      <c r="BD1861" s="3">
        <v>41321.661111111112</v>
      </c>
      <c r="BE1861" s="3">
        <v>41321.690972222219</v>
      </c>
      <c r="BF1861" t="s">
        <v>115</v>
      </c>
      <c r="BG1861" t="s">
        <v>115</v>
      </c>
      <c r="BH1861">
        <v>8149</v>
      </c>
      <c r="BM1861">
        <v>43550</v>
      </c>
      <c r="BR1861" t="s">
        <v>116</v>
      </c>
      <c r="BS1861" t="s">
        <v>117</v>
      </c>
      <c r="BU1861">
        <v>1</v>
      </c>
      <c r="BV1861" t="s">
        <v>118</v>
      </c>
      <c r="BX1861" t="s">
        <v>119</v>
      </c>
      <c r="BY1861" t="s">
        <v>119</v>
      </c>
      <c r="BZ1861" t="s">
        <v>119</v>
      </c>
      <c r="CA1861">
        <v>1</v>
      </c>
      <c r="CC1861" t="s">
        <v>120</v>
      </c>
      <c r="CH1861">
        <v>540</v>
      </c>
      <c r="CI1861">
        <v>38890</v>
      </c>
      <c r="CJ1861" t="s">
        <v>106</v>
      </c>
      <c r="CK1861" t="s">
        <v>106</v>
      </c>
      <c r="CL1861">
        <v>60</v>
      </c>
      <c r="CM1861" t="s">
        <v>4652</v>
      </c>
      <c r="CO1861">
        <v>124595</v>
      </c>
      <c r="CQ1861">
        <v>0</v>
      </c>
      <c r="CR1861">
        <v>0</v>
      </c>
      <c r="CS1861">
        <v>0</v>
      </c>
      <c r="CY1861" t="s">
        <v>123</v>
      </c>
      <c r="CZ1861" t="s">
        <v>124</v>
      </c>
      <c r="DD1861" t="str" cm="1">
        <f t="array" ref="DD1861">TEXT(_xlfn.SEQUENCE(1, DATEDIF(AG1861, AH1861, "m") + 1, AG1861, 30), "YYYY-APMM")</f>
        <v>2014-AP04</v>
      </c>
      <c r="DN1861">
        <f t="shared" si="58"/>
        <v>122</v>
      </c>
      <c r="DO1861" t="str">
        <f t="shared" si="59"/>
        <v>LABOR- SUBCONTRACTOR</v>
      </c>
    </row>
    <row r="1862" spans="1:119" x14ac:dyDescent="0.35">
      <c r="A1862" t="s">
        <v>105</v>
      </c>
      <c r="B1862">
        <v>501147</v>
      </c>
      <c r="C1862">
        <v>6359</v>
      </c>
      <c r="D1862">
        <v>124597</v>
      </c>
      <c r="E1862">
        <v>13662</v>
      </c>
      <c r="F1862">
        <v>0</v>
      </c>
      <c r="G1862" t="s">
        <v>106</v>
      </c>
      <c r="H1862" t="s">
        <v>106</v>
      </c>
      <c r="I1862" t="s">
        <v>106</v>
      </c>
      <c r="J1862" t="s">
        <v>107</v>
      </c>
      <c r="K1862" t="s">
        <v>108</v>
      </c>
      <c r="L1862" t="s">
        <v>109</v>
      </c>
      <c r="M1862" t="s">
        <v>110</v>
      </c>
      <c r="N1862" t="s">
        <v>4659</v>
      </c>
      <c r="O1862" t="s">
        <v>4660</v>
      </c>
      <c r="P1862">
        <v>8178</v>
      </c>
      <c r="Q1862">
        <v>168</v>
      </c>
      <c r="R1862">
        <v>144</v>
      </c>
      <c r="S1862">
        <v>200</v>
      </c>
      <c r="T1862">
        <v>0</v>
      </c>
      <c r="U1862">
        <v>275.2</v>
      </c>
      <c r="V1862">
        <v>275.2</v>
      </c>
      <c r="W1862">
        <v>200</v>
      </c>
      <c r="X1862">
        <v>0</v>
      </c>
      <c r="Y1862">
        <v>0</v>
      </c>
      <c r="Z1862">
        <v>0</v>
      </c>
      <c r="AD1862" s="1">
        <v>41767.333333333336</v>
      </c>
      <c r="AE1862" s="1">
        <v>41795.708333333336</v>
      </c>
      <c r="AG1862" s="1">
        <v>41743.333333333336</v>
      </c>
      <c r="AH1862" s="1">
        <v>41771.708333333336</v>
      </c>
      <c r="AI1862" s="1">
        <v>41743.333333333336</v>
      </c>
      <c r="AJ1862" s="1">
        <v>41771.708333333336</v>
      </c>
      <c r="AK1862" s="1">
        <v>41743.333333333336</v>
      </c>
      <c r="AL1862" s="1">
        <v>41771.708333333336</v>
      </c>
      <c r="AM1862" s="1">
        <v>41767.333333333336</v>
      </c>
      <c r="AN1862" s="1">
        <v>41795.708333333336</v>
      </c>
      <c r="AP1862" t="s">
        <v>113</v>
      </c>
      <c r="AU1862" t="s">
        <v>4661</v>
      </c>
      <c r="AY1862" t="s">
        <v>106</v>
      </c>
      <c r="AZ1862">
        <v>0</v>
      </c>
      <c r="BA1862">
        <v>0</v>
      </c>
      <c r="BD1862" s="3">
        <v>41321.661111111112</v>
      </c>
      <c r="BE1862" s="3">
        <v>41328.377083333333</v>
      </c>
      <c r="BF1862" t="s">
        <v>115</v>
      </c>
      <c r="BG1862" t="s">
        <v>115</v>
      </c>
      <c r="BH1862">
        <v>8149</v>
      </c>
      <c r="BM1862">
        <v>43550</v>
      </c>
      <c r="BR1862" t="s">
        <v>116</v>
      </c>
      <c r="BS1862" t="s">
        <v>117</v>
      </c>
      <c r="BU1862">
        <v>1</v>
      </c>
      <c r="BV1862" t="s">
        <v>118</v>
      </c>
      <c r="BX1862" t="s">
        <v>119</v>
      </c>
      <c r="BY1862" t="s">
        <v>119</v>
      </c>
      <c r="BZ1862" t="s">
        <v>119</v>
      </c>
      <c r="CA1862">
        <v>1</v>
      </c>
      <c r="CC1862" t="s">
        <v>120</v>
      </c>
      <c r="CH1862">
        <v>540</v>
      </c>
      <c r="CI1862">
        <v>38890</v>
      </c>
      <c r="CJ1862" t="s">
        <v>106</v>
      </c>
      <c r="CK1862" t="s">
        <v>106</v>
      </c>
      <c r="CL1862">
        <v>60</v>
      </c>
      <c r="CM1862" t="s">
        <v>4652</v>
      </c>
      <c r="CO1862">
        <v>124595</v>
      </c>
      <c r="CQ1862">
        <v>0</v>
      </c>
      <c r="CR1862">
        <v>0</v>
      </c>
      <c r="CS1862">
        <v>0</v>
      </c>
      <c r="CY1862" t="s">
        <v>123</v>
      </c>
      <c r="CZ1862" t="s">
        <v>124</v>
      </c>
      <c r="DD1862" t="str" cm="1">
        <f t="array" ref="DD1862">TEXT(_xlfn.SEQUENCE(1, DATEDIF(AG1862, AH1862, "m") + 1, AG1862, 30), "YYYY-APMM")</f>
        <v>2014-AP04</v>
      </c>
      <c r="DN1862">
        <f t="shared" si="58"/>
        <v>275.2</v>
      </c>
      <c r="DO1862" t="str">
        <f t="shared" si="59"/>
        <v>LABOR- SUBCONTRACTOR</v>
      </c>
    </row>
    <row r="1863" spans="1:119" x14ac:dyDescent="0.35">
      <c r="A1863" t="s">
        <v>105</v>
      </c>
      <c r="B1863">
        <v>501148</v>
      </c>
      <c r="C1863">
        <v>6359</v>
      </c>
      <c r="D1863">
        <v>124598</v>
      </c>
      <c r="E1863">
        <v>13662</v>
      </c>
      <c r="F1863">
        <v>0</v>
      </c>
      <c r="G1863" t="s">
        <v>106</v>
      </c>
      <c r="H1863" t="s">
        <v>106</v>
      </c>
      <c r="I1863" t="s">
        <v>106</v>
      </c>
      <c r="J1863" t="s">
        <v>107</v>
      </c>
      <c r="K1863" t="s">
        <v>108</v>
      </c>
      <c r="L1863" t="s">
        <v>109</v>
      </c>
      <c r="M1863" t="s">
        <v>110</v>
      </c>
      <c r="N1863" t="s">
        <v>4662</v>
      </c>
      <c r="O1863" t="s">
        <v>4663</v>
      </c>
      <c r="P1863">
        <v>8177</v>
      </c>
      <c r="Q1863">
        <v>24</v>
      </c>
      <c r="R1863">
        <v>0</v>
      </c>
      <c r="S1863">
        <v>160</v>
      </c>
      <c r="T1863">
        <v>0</v>
      </c>
      <c r="U1863">
        <v>178</v>
      </c>
      <c r="V1863">
        <v>178</v>
      </c>
      <c r="W1863">
        <v>160</v>
      </c>
      <c r="X1863">
        <v>100</v>
      </c>
      <c r="Y1863">
        <v>0</v>
      </c>
      <c r="Z1863">
        <v>100</v>
      </c>
      <c r="AD1863" s="1">
        <v>41640.333333333336</v>
      </c>
      <c r="AE1863" s="1">
        <v>41662.708333333336</v>
      </c>
      <c r="AG1863" s="1">
        <v>41637.333333333336</v>
      </c>
      <c r="AH1863" s="1">
        <v>41659.708333333336</v>
      </c>
      <c r="AI1863" s="1">
        <v>41637.333333333336</v>
      </c>
      <c r="AJ1863" s="1">
        <v>41659.708333333336</v>
      </c>
      <c r="AK1863" s="1">
        <v>41637.333333333336</v>
      </c>
      <c r="AL1863" s="1">
        <v>41659.708333333336</v>
      </c>
      <c r="AM1863" s="1">
        <v>41640.333333333336</v>
      </c>
      <c r="AN1863" s="1">
        <v>41662.708333333336</v>
      </c>
      <c r="AP1863" t="s">
        <v>113</v>
      </c>
      <c r="AU1863" t="s">
        <v>4664</v>
      </c>
      <c r="AY1863" t="s">
        <v>106</v>
      </c>
      <c r="AZ1863">
        <v>0</v>
      </c>
      <c r="BA1863">
        <v>0</v>
      </c>
      <c r="BD1863" s="3">
        <v>41321.661111111112</v>
      </c>
      <c r="BE1863" s="3">
        <v>41321.690972222219</v>
      </c>
      <c r="BF1863" t="s">
        <v>115</v>
      </c>
      <c r="BG1863" t="s">
        <v>115</v>
      </c>
      <c r="BH1863">
        <v>8149</v>
      </c>
      <c r="BM1863">
        <v>43540</v>
      </c>
      <c r="BR1863" t="s">
        <v>1299</v>
      </c>
      <c r="BS1863" t="s">
        <v>1300</v>
      </c>
      <c r="BU1863">
        <v>1</v>
      </c>
      <c r="BV1863" t="s">
        <v>118</v>
      </c>
      <c r="BX1863" t="s">
        <v>119</v>
      </c>
      <c r="BY1863" t="s">
        <v>119</v>
      </c>
      <c r="BZ1863" t="s">
        <v>119</v>
      </c>
      <c r="CA1863">
        <v>1</v>
      </c>
      <c r="CC1863" t="s">
        <v>120</v>
      </c>
      <c r="CH1863">
        <v>540</v>
      </c>
      <c r="CI1863">
        <v>38860</v>
      </c>
      <c r="CJ1863" t="s">
        <v>106</v>
      </c>
      <c r="CK1863" t="s">
        <v>106</v>
      </c>
      <c r="CL1863">
        <v>45</v>
      </c>
      <c r="CM1863" t="s">
        <v>4665</v>
      </c>
      <c r="CO1863">
        <v>124595</v>
      </c>
      <c r="CQ1863">
        <v>0</v>
      </c>
      <c r="CR1863">
        <v>0</v>
      </c>
      <c r="CS1863">
        <v>0</v>
      </c>
      <c r="CY1863" t="s">
        <v>123</v>
      </c>
      <c r="CZ1863" t="s">
        <v>124</v>
      </c>
      <c r="DD1863" t="str" cm="1">
        <f t="array" ref="DD1863">TEXT(_xlfn.SEQUENCE(1, DATEDIF(AG1863, AH1863, "m") + 1, AG1863, 30), "YYYY-APMM")</f>
        <v>2013-AP12</v>
      </c>
      <c r="DN1863">
        <f t="shared" si="58"/>
        <v>178</v>
      </c>
      <c r="DO1863" t="str">
        <f t="shared" si="59"/>
        <v>LABOR - CIVIL</v>
      </c>
    </row>
    <row r="1864" spans="1:119" x14ac:dyDescent="0.35">
      <c r="A1864" t="s">
        <v>105</v>
      </c>
      <c r="B1864">
        <v>501149</v>
      </c>
      <c r="C1864">
        <v>6359</v>
      </c>
      <c r="D1864">
        <v>124598</v>
      </c>
      <c r="E1864">
        <v>13662</v>
      </c>
      <c r="F1864">
        <v>0</v>
      </c>
      <c r="G1864" t="s">
        <v>106</v>
      </c>
      <c r="H1864" t="s">
        <v>106</v>
      </c>
      <c r="I1864" t="s">
        <v>106</v>
      </c>
      <c r="J1864" t="s">
        <v>107</v>
      </c>
      <c r="K1864" t="s">
        <v>108</v>
      </c>
      <c r="L1864" t="s">
        <v>109</v>
      </c>
      <c r="M1864" t="s">
        <v>110</v>
      </c>
      <c r="N1864" t="s">
        <v>4666</v>
      </c>
      <c r="O1864" t="s">
        <v>4667</v>
      </c>
      <c r="P1864">
        <v>8178</v>
      </c>
      <c r="Q1864">
        <v>24</v>
      </c>
      <c r="R1864">
        <v>0</v>
      </c>
      <c r="S1864">
        <v>160</v>
      </c>
      <c r="T1864">
        <v>0</v>
      </c>
      <c r="U1864">
        <v>369.2</v>
      </c>
      <c r="V1864">
        <v>369.2</v>
      </c>
      <c r="W1864">
        <v>160</v>
      </c>
      <c r="X1864">
        <v>0</v>
      </c>
      <c r="Y1864">
        <v>0</v>
      </c>
      <c r="Z1864">
        <v>0</v>
      </c>
      <c r="AD1864" s="1">
        <v>41646.333333333336</v>
      </c>
      <c r="AE1864" s="1">
        <v>41668.708333333336</v>
      </c>
      <c r="AG1864" s="1">
        <v>41643.333333333336</v>
      </c>
      <c r="AH1864" s="1">
        <v>41665.708333333336</v>
      </c>
      <c r="AI1864" s="1">
        <v>41643.333333333336</v>
      </c>
      <c r="AJ1864" s="1">
        <v>41665.708333333336</v>
      </c>
      <c r="AK1864" s="1">
        <v>41643.333333333336</v>
      </c>
      <c r="AL1864" s="1">
        <v>41665.708333333336</v>
      </c>
      <c r="AM1864" s="1">
        <v>41646.333333333336</v>
      </c>
      <c r="AN1864" s="1">
        <v>41668.708333333336</v>
      </c>
      <c r="AP1864" t="s">
        <v>113</v>
      </c>
      <c r="AU1864" t="s">
        <v>4668</v>
      </c>
      <c r="AY1864" t="s">
        <v>106</v>
      </c>
      <c r="AZ1864">
        <v>0</v>
      </c>
      <c r="BA1864">
        <v>0</v>
      </c>
      <c r="BD1864" s="3">
        <v>41321.661111111112</v>
      </c>
      <c r="BE1864" s="3">
        <v>41321.690972222219</v>
      </c>
      <c r="BF1864" t="s">
        <v>115</v>
      </c>
      <c r="BG1864" t="s">
        <v>115</v>
      </c>
      <c r="BH1864">
        <v>8149</v>
      </c>
      <c r="BM1864">
        <v>43550</v>
      </c>
      <c r="BR1864" t="s">
        <v>116</v>
      </c>
      <c r="BS1864" t="s">
        <v>117</v>
      </c>
      <c r="BU1864">
        <v>1</v>
      </c>
      <c r="BV1864" t="s">
        <v>118</v>
      </c>
      <c r="BX1864" t="s">
        <v>119</v>
      </c>
      <c r="BY1864" t="s">
        <v>119</v>
      </c>
      <c r="BZ1864" t="s">
        <v>119</v>
      </c>
      <c r="CA1864">
        <v>1</v>
      </c>
      <c r="CC1864" t="s">
        <v>120</v>
      </c>
      <c r="CH1864">
        <v>540</v>
      </c>
      <c r="CI1864">
        <v>38860</v>
      </c>
      <c r="CJ1864" t="s">
        <v>106</v>
      </c>
      <c r="CK1864" t="s">
        <v>106</v>
      </c>
      <c r="CL1864">
        <v>45</v>
      </c>
      <c r="CM1864" t="s">
        <v>4665</v>
      </c>
      <c r="CO1864">
        <v>124595</v>
      </c>
      <c r="CQ1864">
        <v>0</v>
      </c>
      <c r="CR1864">
        <v>0</v>
      </c>
      <c r="CS1864">
        <v>0</v>
      </c>
      <c r="CY1864" t="s">
        <v>123</v>
      </c>
      <c r="CZ1864" t="s">
        <v>124</v>
      </c>
      <c r="DD1864" t="str" cm="1">
        <f t="array" ref="DD1864">TEXT(_xlfn.SEQUENCE(1, DATEDIF(AG1864, AH1864, "m") + 1, AG1864, 30), "YYYY-APMM")</f>
        <v>2014-AP01</v>
      </c>
      <c r="DN1864">
        <f t="shared" si="58"/>
        <v>369.2</v>
      </c>
      <c r="DO1864" t="str">
        <f t="shared" si="59"/>
        <v>LABOR- SUBCONTRACTOR</v>
      </c>
    </row>
    <row r="1865" spans="1:119" x14ac:dyDescent="0.35">
      <c r="A1865" t="s">
        <v>105</v>
      </c>
      <c r="B1865">
        <v>501150</v>
      </c>
      <c r="C1865">
        <v>6359</v>
      </c>
      <c r="D1865">
        <v>124598</v>
      </c>
      <c r="E1865">
        <v>13662</v>
      </c>
      <c r="F1865">
        <v>0</v>
      </c>
      <c r="G1865" t="s">
        <v>106</v>
      </c>
      <c r="H1865" t="s">
        <v>106</v>
      </c>
      <c r="I1865" t="s">
        <v>106</v>
      </c>
      <c r="J1865" t="s">
        <v>107</v>
      </c>
      <c r="K1865" t="s">
        <v>108</v>
      </c>
      <c r="L1865" t="s">
        <v>109</v>
      </c>
      <c r="M1865" t="s">
        <v>110</v>
      </c>
      <c r="N1865" t="s">
        <v>4669</v>
      </c>
      <c r="O1865" t="s">
        <v>4670</v>
      </c>
      <c r="P1865">
        <v>8177</v>
      </c>
      <c r="Q1865">
        <v>24</v>
      </c>
      <c r="R1865">
        <v>0</v>
      </c>
      <c r="S1865">
        <v>160</v>
      </c>
      <c r="T1865">
        <v>0</v>
      </c>
      <c r="U1865">
        <v>140</v>
      </c>
      <c r="V1865">
        <v>140</v>
      </c>
      <c r="W1865">
        <v>160</v>
      </c>
      <c r="X1865">
        <v>110</v>
      </c>
      <c r="Y1865">
        <v>0</v>
      </c>
      <c r="Z1865">
        <v>110</v>
      </c>
      <c r="AD1865" s="1">
        <v>41652.333333333336</v>
      </c>
      <c r="AE1865" s="1">
        <v>41674.708333333336</v>
      </c>
      <c r="AG1865" s="1">
        <v>41648.333333333336</v>
      </c>
      <c r="AH1865" s="1">
        <v>41671.708333333336</v>
      </c>
      <c r="AI1865" s="1">
        <v>41648.333333333336</v>
      </c>
      <c r="AJ1865" s="1">
        <v>41671.708333333336</v>
      </c>
      <c r="AK1865" s="1">
        <v>41648.333333333336</v>
      </c>
      <c r="AL1865" s="1">
        <v>41671.708333333336</v>
      </c>
      <c r="AM1865" s="1">
        <v>41652.333333333336</v>
      </c>
      <c r="AN1865" s="1">
        <v>41674.708333333336</v>
      </c>
      <c r="AP1865" t="s">
        <v>113</v>
      </c>
      <c r="AU1865" t="s">
        <v>4671</v>
      </c>
      <c r="AY1865" t="s">
        <v>106</v>
      </c>
      <c r="AZ1865">
        <v>0</v>
      </c>
      <c r="BA1865">
        <v>0</v>
      </c>
      <c r="BD1865" s="3">
        <v>41321.661111111112</v>
      </c>
      <c r="BE1865" s="3">
        <v>41321.690972222219</v>
      </c>
      <c r="BF1865" t="s">
        <v>115</v>
      </c>
      <c r="BG1865" t="s">
        <v>115</v>
      </c>
      <c r="BH1865">
        <v>8149</v>
      </c>
      <c r="BM1865">
        <v>43540</v>
      </c>
      <c r="BR1865" t="s">
        <v>1299</v>
      </c>
      <c r="BS1865" t="s">
        <v>1300</v>
      </c>
      <c r="BU1865">
        <v>1</v>
      </c>
      <c r="BV1865" t="s">
        <v>118</v>
      </c>
      <c r="BX1865" t="s">
        <v>119</v>
      </c>
      <c r="BY1865" t="s">
        <v>119</v>
      </c>
      <c r="BZ1865" t="s">
        <v>119</v>
      </c>
      <c r="CA1865">
        <v>1</v>
      </c>
      <c r="CC1865" t="s">
        <v>120</v>
      </c>
      <c r="CH1865">
        <v>540</v>
      </c>
      <c r="CI1865">
        <v>38860</v>
      </c>
      <c r="CJ1865" t="s">
        <v>106</v>
      </c>
      <c r="CK1865" t="s">
        <v>106</v>
      </c>
      <c r="CL1865">
        <v>45</v>
      </c>
      <c r="CM1865" t="s">
        <v>4665</v>
      </c>
      <c r="CO1865">
        <v>124595</v>
      </c>
      <c r="CQ1865">
        <v>0</v>
      </c>
      <c r="CR1865">
        <v>0</v>
      </c>
      <c r="CS1865">
        <v>0</v>
      </c>
      <c r="CY1865" t="s">
        <v>123</v>
      </c>
      <c r="CZ1865" t="s">
        <v>124</v>
      </c>
      <c r="DD1865" t="str" cm="1">
        <f t="array" ref="DD1865">TEXT(_xlfn.SEQUENCE(1, DATEDIF(AG1865, AH1865, "m") + 1, AG1865, 30), "YYYY-APMM")</f>
        <v>2014-AP01</v>
      </c>
      <c r="DN1865">
        <f t="shared" si="58"/>
        <v>140</v>
      </c>
      <c r="DO1865" t="str">
        <f t="shared" si="59"/>
        <v>LABOR - CIVIL</v>
      </c>
    </row>
    <row r="1866" spans="1:119" x14ac:dyDescent="0.35">
      <c r="A1866" t="s">
        <v>105</v>
      </c>
      <c r="B1866">
        <v>501151</v>
      </c>
      <c r="C1866">
        <v>6359</v>
      </c>
      <c r="D1866">
        <v>124598</v>
      </c>
      <c r="E1866">
        <v>13662</v>
      </c>
      <c r="F1866">
        <v>0</v>
      </c>
      <c r="G1866" t="s">
        <v>106</v>
      </c>
      <c r="H1866" t="s">
        <v>106</v>
      </c>
      <c r="I1866" t="s">
        <v>106</v>
      </c>
      <c r="J1866" t="s">
        <v>107</v>
      </c>
      <c r="K1866" t="s">
        <v>108</v>
      </c>
      <c r="L1866" t="s">
        <v>109</v>
      </c>
      <c r="M1866" t="s">
        <v>110</v>
      </c>
      <c r="N1866" t="s">
        <v>4672</v>
      </c>
      <c r="O1866" t="s">
        <v>4673</v>
      </c>
      <c r="P1866">
        <v>8178</v>
      </c>
      <c r="Q1866">
        <v>544</v>
      </c>
      <c r="R1866">
        <v>184</v>
      </c>
      <c r="S1866">
        <v>160</v>
      </c>
      <c r="T1866">
        <v>0</v>
      </c>
      <c r="U1866">
        <v>180.8</v>
      </c>
      <c r="V1866">
        <v>180.8</v>
      </c>
      <c r="W1866">
        <v>160</v>
      </c>
      <c r="X1866">
        <v>0</v>
      </c>
      <c r="Y1866">
        <v>0</v>
      </c>
      <c r="Z1866">
        <v>0</v>
      </c>
      <c r="AD1866" s="1">
        <v>41741.333333333336</v>
      </c>
      <c r="AE1866" s="1">
        <v>41763.708333333336</v>
      </c>
      <c r="AG1866" s="1">
        <v>41660.333333333336</v>
      </c>
      <c r="AH1866" s="1">
        <v>41683.708333333336</v>
      </c>
      <c r="AI1866" s="1">
        <v>41660.333333333336</v>
      </c>
      <c r="AJ1866" s="1">
        <v>41683.708333333336</v>
      </c>
      <c r="AK1866" s="1">
        <v>41660.333333333336</v>
      </c>
      <c r="AL1866" s="1">
        <v>41683.708333333336</v>
      </c>
      <c r="AM1866" s="1">
        <v>41741.333333333336</v>
      </c>
      <c r="AN1866" s="1">
        <v>41763.708333333336</v>
      </c>
      <c r="AP1866" t="s">
        <v>113</v>
      </c>
      <c r="AU1866" t="s">
        <v>4674</v>
      </c>
      <c r="AY1866" t="s">
        <v>106</v>
      </c>
      <c r="AZ1866">
        <v>0</v>
      </c>
      <c r="BA1866">
        <v>0</v>
      </c>
      <c r="BD1866" s="3">
        <v>41321.661111111112</v>
      </c>
      <c r="BE1866" s="3">
        <v>41321.690972222219</v>
      </c>
      <c r="BF1866" t="s">
        <v>115</v>
      </c>
      <c r="BG1866" t="s">
        <v>115</v>
      </c>
      <c r="BH1866">
        <v>8149</v>
      </c>
      <c r="BM1866">
        <v>43550</v>
      </c>
      <c r="BR1866" t="s">
        <v>116</v>
      </c>
      <c r="BS1866" t="s">
        <v>117</v>
      </c>
      <c r="BU1866">
        <v>1</v>
      </c>
      <c r="BV1866" t="s">
        <v>118</v>
      </c>
      <c r="BX1866" t="s">
        <v>119</v>
      </c>
      <c r="BY1866" t="s">
        <v>119</v>
      </c>
      <c r="BZ1866" t="s">
        <v>119</v>
      </c>
      <c r="CA1866">
        <v>1</v>
      </c>
      <c r="CC1866" t="s">
        <v>120</v>
      </c>
      <c r="CH1866">
        <v>540</v>
      </c>
      <c r="CI1866">
        <v>38860</v>
      </c>
      <c r="CJ1866" t="s">
        <v>106</v>
      </c>
      <c r="CK1866" t="s">
        <v>106</v>
      </c>
      <c r="CL1866">
        <v>45</v>
      </c>
      <c r="CM1866" t="s">
        <v>4665</v>
      </c>
      <c r="CO1866">
        <v>124595</v>
      </c>
      <c r="CQ1866">
        <v>0</v>
      </c>
      <c r="CR1866">
        <v>0</v>
      </c>
      <c r="CS1866">
        <v>0</v>
      </c>
      <c r="CY1866" t="s">
        <v>123</v>
      </c>
      <c r="CZ1866" t="s">
        <v>124</v>
      </c>
      <c r="DD1866" t="str" cm="1">
        <f t="array" ref="DD1866">TEXT(_xlfn.SEQUENCE(1, DATEDIF(AG1866, AH1866, "m") + 1, AG1866, 30), "YYYY-APMM")</f>
        <v>2014-AP01</v>
      </c>
      <c r="DN1866">
        <f t="shared" si="58"/>
        <v>180.8</v>
      </c>
      <c r="DO1866" t="str">
        <f t="shared" si="59"/>
        <v>LABOR- SUBCONTRACTOR</v>
      </c>
    </row>
    <row r="1867" spans="1:119" x14ac:dyDescent="0.35">
      <c r="A1867" t="s">
        <v>105</v>
      </c>
      <c r="B1867">
        <v>501152</v>
      </c>
      <c r="C1867">
        <v>6359</v>
      </c>
      <c r="D1867">
        <v>124599</v>
      </c>
      <c r="E1867">
        <v>13662</v>
      </c>
      <c r="F1867">
        <v>0</v>
      </c>
      <c r="G1867" t="s">
        <v>106</v>
      </c>
      <c r="H1867" t="s">
        <v>106</v>
      </c>
      <c r="I1867" t="s">
        <v>106</v>
      </c>
      <c r="J1867" t="s">
        <v>107</v>
      </c>
      <c r="K1867" t="s">
        <v>108</v>
      </c>
      <c r="L1867" t="s">
        <v>109</v>
      </c>
      <c r="M1867" t="s">
        <v>110</v>
      </c>
      <c r="N1867" t="s">
        <v>4675</v>
      </c>
      <c r="O1867" t="s">
        <v>4676</v>
      </c>
      <c r="P1867">
        <v>8177</v>
      </c>
      <c r="Q1867">
        <v>8</v>
      </c>
      <c r="R1867">
        <v>0</v>
      </c>
      <c r="S1867">
        <v>200</v>
      </c>
      <c r="T1867">
        <v>0</v>
      </c>
      <c r="U1867">
        <v>239</v>
      </c>
      <c r="V1867">
        <v>239</v>
      </c>
      <c r="W1867">
        <v>200</v>
      </c>
      <c r="X1867">
        <v>125</v>
      </c>
      <c r="Y1867">
        <v>0</v>
      </c>
      <c r="Z1867">
        <v>125</v>
      </c>
      <c r="AD1867" s="1">
        <v>41560.333333333336</v>
      </c>
      <c r="AE1867" s="1">
        <v>41590.708333333336</v>
      </c>
      <c r="AG1867" s="1">
        <v>41559.333333333336</v>
      </c>
      <c r="AH1867" s="1">
        <v>41589.708333333336</v>
      </c>
      <c r="AI1867" s="1">
        <v>41559.333333333336</v>
      </c>
      <c r="AJ1867" s="1">
        <v>41589.708333333336</v>
      </c>
      <c r="AK1867" s="1">
        <v>41559.333333333336</v>
      </c>
      <c r="AL1867" s="1">
        <v>41589.708333333336</v>
      </c>
      <c r="AM1867" s="1">
        <v>41560.333333333336</v>
      </c>
      <c r="AN1867" s="1">
        <v>41590.708333333336</v>
      </c>
      <c r="AP1867" t="s">
        <v>113</v>
      </c>
      <c r="AU1867" t="s">
        <v>4677</v>
      </c>
      <c r="AY1867" t="s">
        <v>106</v>
      </c>
      <c r="AZ1867">
        <v>0</v>
      </c>
      <c r="BA1867">
        <v>0</v>
      </c>
      <c r="BD1867" s="3">
        <v>41321.661111111112</v>
      </c>
      <c r="BE1867" s="3">
        <v>41321.663888888892</v>
      </c>
      <c r="BF1867" t="s">
        <v>115</v>
      </c>
      <c r="BG1867" t="s">
        <v>115</v>
      </c>
      <c r="BH1867">
        <v>8149</v>
      </c>
      <c r="BM1867">
        <v>43540</v>
      </c>
      <c r="BR1867" t="s">
        <v>1299</v>
      </c>
      <c r="BS1867" t="s">
        <v>1300</v>
      </c>
      <c r="BU1867">
        <v>1</v>
      </c>
      <c r="BV1867" t="s">
        <v>118</v>
      </c>
      <c r="BX1867" t="s">
        <v>119</v>
      </c>
      <c r="BY1867" t="s">
        <v>119</v>
      </c>
      <c r="BZ1867" t="s">
        <v>119</v>
      </c>
      <c r="CA1867">
        <v>1</v>
      </c>
      <c r="CC1867" t="s">
        <v>120</v>
      </c>
      <c r="CH1867">
        <v>540</v>
      </c>
      <c r="CI1867">
        <v>38810</v>
      </c>
      <c r="CJ1867" t="s">
        <v>106</v>
      </c>
      <c r="CK1867" t="s">
        <v>106</v>
      </c>
      <c r="CL1867">
        <v>20</v>
      </c>
      <c r="CM1867" t="s">
        <v>4678</v>
      </c>
      <c r="CO1867">
        <v>124595</v>
      </c>
      <c r="CQ1867">
        <v>0</v>
      </c>
      <c r="CR1867">
        <v>0</v>
      </c>
      <c r="CS1867">
        <v>0</v>
      </c>
      <c r="CY1867" t="s">
        <v>123</v>
      </c>
      <c r="CZ1867" t="s">
        <v>124</v>
      </c>
      <c r="DD1867" t="str" cm="1">
        <f t="array" ref="DD1867">TEXT(_xlfn.SEQUENCE(1, DATEDIF(AG1867, AH1867, "m") + 1, AG1867, 30), "YYYY-APMM")</f>
        <v>2013-AP10</v>
      </c>
      <c r="DN1867">
        <f t="shared" si="58"/>
        <v>239</v>
      </c>
      <c r="DO1867" t="str">
        <f t="shared" si="59"/>
        <v>LABOR - CIVIL</v>
      </c>
    </row>
    <row r="1868" spans="1:119" x14ac:dyDescent="0.35">
      <c r="A1868" t="s">
        <v>105</v>
      </c>
      <c r="B1868">
        <v>501153</v>
      </c>
      <c r="C1868">
        <v>6359</v>
      </c>
      <c r="D1868">
        <v>124599</v>
      </c>
      <c r="E1868">
        <v>13662</v>
      </c>
      <c r="F1868">
        <v>0</v>
      </c>
      <c r="G1868" t="s">
        <v>106</v>
      </c>
      <c r="H1868" t="s">
        <v>106</v>
      </c>
      <c r="I1868" t="s">
        <v>106</v>
      </c>
      <c r="J1868" t="s">
        <v>107</v>
      </c>
      <c r="K1868" t="s">
        <v>108</v>
      </c>
      <c r="L1868" t="s">
        <v>109</v>
      </c>
      <c r="M1868" t="s">
        <v>110</v>
      </c>
      <c r="N1868" t="s">
        <v>4679</v>
      </c>
      <c r="O1868" t="s">
        <v>4680</v>
      </c>
      <c r="P1868">
        <v>8178</v>
      </c>
      <c r="Q1868">
        <v>8</v>
      </c>
      <c r="R1868">
        <v>0</v>
      </c>
      <c r="S1868">
        <v>200</v>
      </c>
      <c r="T1868">
        <v>0</v>
      </c>
      <c r="U1868">
        <v>302.39999999999998</v>
      </c>
      <c r="V1868">
        <v>302.39999999999998</v>
      </c>
      <c r="W1868">
        <v>200</v>
      </c>
      <c r="X1868">
        <v>0</v>
      </c>
      <c r="Y1868">
        <v>0</v>
      </c>
      <c r="Z1868">
        <v>0</v>
      </c>
      <c r="AD1868" s="1">
        <v>41568.333333333336</v>
      </c>
      <c r="AE1868" s="1">
        <v>41596.708333333336</v>
      </c>
      <c r="AG1868" s="1">
        <v>41567.333333333336</v>
      </c>
      <c r="AH1868" s="1">
        <v>41595.708333333336</v>
      </c>
      <c r="AI1868" s="1">
        <v>41567.333333333336</v>
      </c>
      <c r="AJ1868" s="1">
        <v>41595.708333333336</v>
      </c>
      <c r="AK1868" s="1">
        <v>41567.333333333336</v>
      </c>
      <c r="AL1868" s="1">
        <v>41595.708333333336</v>
      </c>
      <c r="AM1868" s="1">
        <v>41568.333333333336</v>
      </c>
      <c r="AN1868" s="1">
        <v>41596.708333333336</v>
      </c>
      <c r="AP1868" t="s">
        <v>113</v>
      </c>
      <c r="AU1868" t="s">
        <v>4681</v>
      </c>
      <c r="AY1868" t="s">
        <v>106</v>
      </c>
      <c r="AZ1868">
        <v>0</v>
      </c>
      <c r="BA1868">
        <v>0</v>
      </c>
      <c r="BD1868" s="3">
        <v>41321.661111111112</v>
      </c>
      <c r="BE1868" s="3">
        <v>41328.377083333333</v>
      </c>
      <c r="BF1868" t="s">
        <v>115</v>
      </c>
      <c r="BG1868" t="s">
        <v>115</v>
      </c>
      <c r="BH1868">
        <v>8149</v>
      </c>
      <c r="BM1868">
        <v>43550</v>
      </c>
      <c r="BR1868" t="s">
        <v>116</v>
      </c>
      <c r="BS1868" t="s">
        <v>117</v>
      </c>
      <c r="BU1868">
        <v>1</v>
      </c>
      <c r="BV1868" t="s">
        <v>118</v>
      </c>
      <c r="BX1868" t="s">
        <v>119</v>
      </c>
      <c r="BY1868" t="s">
        <v>119</v>
      </c>
      <c r="BZ1868" t="s">
        <v>119</v>
      </c>
      <c r="CA1868">
        <v>1</v>
      </c>
      <c r="CC1868" t="s">
        <v>120</v>
      </c>
      <c r="CH1868">
        <v>540</v>
      </c>
      <c r="CI1868">
        <v>38810</v>
      </c>
      <c r="CJ1868" t="s">
        <v>106</v>
      </c>
      <c r="CK1868" t="s">
        <v>106</v>
      </c>
      <c r="CL1868">
        <v>20</v>
      </c>
      <c r="CM1868" t="s">
        <v>4678</v>
      </c>
      <c r="CO1868">
        <v>124595</v>
      </c>
      <c r="CQ1868">
        <v>0</v>
      </c>
      <c r="CR1868">
        <v>0</v>
      </c>
      <c r="CS1868">
        <v>0</v>
      </c>
      <c r="CY1868" t="s">
        <v>123</v>
      </c>
      <c r="CZ1868" t="s">
        <v>124</v>
      </c>
      <c r="DD1868" t="str" cm="1">
        <f t="array" ref="DD1868">TEXT(_xlfn.SEQUENCE(1, DATEDIF(AG1868, AH1868, "m") + 1, AG1868, 30), "YYYY-APMM")</f>
        <v>2013-AP10</v>
      </c>
      <c r="DN1868">
        <f t="shared" si="58"/>
        <v>302.39999999999998</v>
      </c>
      <c r="DO1868" t="str">
        <f t="shared" si="59"/>
        <v>LABOR- SUBCONTRACTOR</v>
      </c>
    </row>
    <row r="1869" spans="1:119" x14ac:dyDescent="0.35">
      <c r="A1869" t="s">
        <v>105</v>
      </c>
      <c r="B1869">
        <v>501154</v>
      </c>
      <c r="C1869">
        <v>6359</v>
      </c>
      <c r="D1869">
        <v>124599</v>
      </c>
      <c r="E1869">
        <v>13662</v>
      </c>
      <c r="F1869">
        <v>0</v>
      </c>
      <c r="G1869" t="s">
        <v>106</v>
      </c>
      <c r="H1869" t="s">
        <v>106</v>
      </c>
      <c r="I1869" t="s">
        <v>106</v>
      </c>
      <c r="J1869" t="s">
        <v>107</v>
      </c>
      <c r="K1869" t="s">
        <v>108</v>
      </c>
      <c r="L1869" t="s">
        <v>109</v>
      </c>
      <c r="M1869" t="s">
        <v>110</v>
      </c>
      <c r="N1869" t="s">
        <v>4682</v>
      </c>
      <c r="O1869" t="s">
        <v>4683</v>
      </c>
      <c r="P1869">
        <v>8178</v>
      </c>
      <c r="Q1869">
        <v>8</v>
      </c>
      <c r="R1869">
        <v>0</v>
      </c>
      <c r="S1869">
        <v>200</v>
      </c>
      <c r="T1869">
        <v>0</v>
      </c>
      <c r="U1869">
        <v>84</v>
      </c>
      <c r="V1869">
        <v>84</v>
      </c>
      <c r="W1869">
        <v>200</v>
      </c>
      <c r="X1869">
        <v>0</v>
      </c>
      <c r="Y1869">
        <v>0</v>
      </c>
      <c r="Z1869">
        <v>0</v>
      </c>
      <c r="AD1869" s="1">
        <v>41574.333333333336</v>
      </c>
      <c r="AE1869" s="1">
        <v>41602.708333333336</v>
      </c>
      <c r="AG1869" s="1">
        <v>41573.333333333336</v>
      </c>
      <c r="AH1869" s="1">
        <v>41601.708333333336</v>
      </c>
      <c r="AI1869" s="1">
        <v>41573.333333333336</v>
      </c>
      <c r="AJ1869" s="1">
        <v>41601.708333333336</v>
      </c>
      <c r="AK1869" s="1">
        <v>41573.333333333336</v>
      </c>
      <c r="AL1869" s="1">
        <v>41601.708333333336</v>
      </c>
      <c r="AM1869" s="1">
        <v>41574.333333333336</v>
      </c>
      <c r="AN1869" s="1">
        <v>41602.708333333336</v>
      </c>
      <c r="AP1869" t="s">
        <v>113</v>
      </c>
      <c r="AU1869" t="s">
        <v>4684</v>
      </c>
      <c r="AY1869" t="s">
        <v>106</v>
      </c>
      <c r="AZ1869">
        <v>0</v>
      </c>
      <c r="BA1869">
        <v>0</v>
      </c>
      <c r="BD1869" s="3">
        <v>41321.661111111112</v>
      </c>
      <c r="BE1869" s="3">
        <v>41321.663888888892</v>
      </c>
      <c r="BF1869" t="s">
        <v>115</v>
      </c>
      <c r="BG1869" t="s">
        <v>115</v>
      </c>
      <c r="BH1869">
        <v>8149</v>
      </c>
      <c r="BM1869">
        <v>43550</v>
      </c>
      <c r="BR1869" t="s">
        <v>116</v>
      </c>
      <c r="BS1869" t="s">
        <v>117</v>
      </c>
      <c r="BU1869">
        <v>1</v>
      </c>
      <c r="BV1869" t="s">
        <v>118</v>
      </c>
      <c r="BX1869" t="s">
        <v>119</v>
      </c>
      <c r="BY1869" t="s">
        <v>119</v>
      </c>
      <c r="BZ1869" t="s">
        <v>119</v>
      </c>
      <c r="CA1869">
        <v>1</v>
      </c>
      <c r="CC1869" t="s">
        <v>120</v>
      </c>
      <c r="CH1869">
        <v>540</v>
      </c>
      <c r="CI1869">
        <v>38810</v>
      </c>
      <c r="CJ1869" t="s">
        <v>106</v>
      </c>
      <c r="CK1869" t="s">
        <v>106</v>
      </c>
      <c r="CL1869">
        <v>20</v>
      </c>
      <c r="CM1869" t="s">
        <v>4678</v>
      </c>
      <c r="CO1869">
        <v>124595</v>
      </c>
      <c r="CQ1869">
        <v>0</v>
      </c>
      <c r="CR1869">
        <v>0</v>
      </c>
      <c r="CS1869">
        <v>0</v>
      </c>
      <c r="CY1869" t="s">
        <v>123</v>
      </c>
      <c r="CZ1869" t="s">
        <v>124</v>
      </c>
      <c r="DD1869" t="str" cm="1">
        <f t="array" ref="DD1869">TEXT(_xlfn.SEQUENCE(1, DATEDIF(AG1869, AH1869, "m") + 1, AG1869, 30), "YYYY-APMM")</f>
        <v>2013-AP10</v>
      </c>
      <c r="DN1869">
        <f t="shared" si="58"/>
        <v>84</v>
      </c>
      <c r="DO1869" t="str">
        <f t="shared" si="59"/>
        <v>LABOR- SUBCONTRACTOR</v>
      </c>
    </row>
    <row r="1870" spans="1:119" x14ac:dyDescent="0.35">
      <c r="A1870" t="s">
        <v>105</v>
      </c>
      <c r="B1870">
        <v>501155</v>
      </c>
      <c r="C1870">
        <v>6359</v>
      </c>
      <c r="D1870">
        <v>124599</v>
      </c>
      <c r="E1870">
        <v>13662</v>
      </c>
      <c r="F1870">
        <v>0</v>
      </c>
      <c r="G1870" t="s">
        <v>106</v>
      </c>
      <c r="H1870" t="s">
        <v>106</v>
      </c>
      <c r="I1870" t="s">
        <v>106</v>
      </c>
      <c r="J1870" t="s">
        <v>107</v>
      </c>
      <c r="K1870" t="s">
        <v>108</v>
      </c>
      <c r="L1870" t="s">
        <v>109</v>
      </c>
      <c r="M1870" t="s">
        <v>110</v>
      </c>
      <c r="N1870" t="s">
        <v>4685</v>
      </c>
      <c r="O1870" t="s">
        <v>4686</v>
      </c>
      <c r="P1870">
        <v>8177</v>
      </c>
      <c r="Q1870">
        <v>8</v>
      </c>
      <c r="R1870">
        <v>0</v>
      </c>
      <c r="S1870">
        <v>200</v>
      </c>
      <c r="T1870">
        <v>0</v>
      </c>
      <c r="U1870">
        <v>187</v>
      </c>
      <c r="V1870">
        <v>187</v>
      </c>
      <c r="W1870">
        <v>200</v>
      </c>
      <c r="X1870">
        <v>139</v>
      </c>
      <c r="Y1870">
        <v>0</v>
      </c>
      <c r="Z1870">
        <v>139</v>
      </c>
      <c r="AD1870" s="1">
        <v>41580.333333333336</v>
      </c>
      <c r="AE1870" s="1">
        <v>41608.708333333336</v>
      </c>
      <c r="AG1870" s="1">
        <v>41578.333333333336</v>
      </c>
      <c r="AH1870" s="1">
        <v>41606.708333333336</v>
      </c>
      <c r="AI1870" s="1">
        <v>41578.333333333336</v>
      </c>
      <c r="AJ1870" s="1">
        <v>41606.708333333336</v>
      </c>
      <c r="AK1870" s="1">
        <v>41578.333333333336</v>
      </c>
      <c r="AL1870" s="1">
        <v>41606.708333333336</v>
      </c>
      <c r="AM1870" s="1">
        <v>41580.333333333336</v>
      </c>
      <c r="AN1870" s="1">
        <v>41608.708333333336</v>
      </c>
      <c r="AP1870" t="s">
        <v>113</v>
      </c>
      <c r="AU1870" t="s">
        <v>4687</v>
      </c>
      <c r="AY1870" t="s">
        <v>106</v>
      </c>
      <c r="AZ1870">
        <v>0</v>
      </c>
      <c r="BA1870">
        <v>0</v>
      </c>
      <c r="BD1870" s="3">
        <v>41321.661111111112</v>
      </c>
      <c r="BE1870" s="3">
        <v>41321.663888888892</v>
      </c>
      <c r="BF1870" t="s">
        <v>115</v>
      </c>
      <c r="BG1870" t="s">
        <v>115</v>
      </c>
      <c r="BH1870">
        <v>8149</v>
      </c>
      <c r="BM1870">
        <v>43540</v>
      </c>
      <c r="BR1870" t="s">
        <v>1299</v>
      </c>
      <c r="BS1870" t="s">
        <v>1300</v>
      </c>
      <c r="BU1870">
        <v>1</v>
      </c>
      <c r="BV1870" t="s">
        <v>118</v>
      </c>
      <c r="BX1870" t="s">
        <v>119</v>
      </c>
      <c r="BY1870" t="s">
        <v>119</v>
      </c>
      <c r="BZ1870" t="s">
        <v>119</v>
      </c>
      <c r="CA1870">
        <v>1</v>
      </c>
      <c r="CC1870" t="s">
        <v>120</v>
      </c>
      <c r="CH1870">
        <v>540</v>
      </c>
      <c r="CI1870">
        <v>38810</v>
      </c>
      <c r="CJ1870" t="s">
        <v>106</v>
      </c>
      <c r="CK1870" t="s">
        <v>106</v>
      </c>
      <c r="CL1870">
        <v>20</v>
      </c>
      <c r="CM1870" t="s">
        <v>4678</v>
      </c>
      <c r="CO1870">
        <v>124595</v>
      </c>
      <c r="CQ1870">
        <v>0</v>
      </c>
      <c r="CR1870">
        <v>0</v>
      </c>
      <c r="CS1870">
        <v>0</v>
      </c>
      <c r="CY1870" t="s">
        <v>123</v>
      </c>
      <c r="CZ1870" t="s">
        <v>124</v>
      </c>
      <c r="DD1870" t="str" cm="1">
        <f t="array" ref="DD1870">TEXT(_xlfn.SEQUENCE(1, DATEDIF(AG1870, AH1870, "m") + 1, AG1870, 30), "YYYY-APMM")</f>
        <v>2013-AP10</v>
      </c>
      <c r="DN1870">
        <f t="shared" si="58"/>
        <v>187</v>
      </c>
      <c r="DO1870" t="str">
        <f t="shared" si="59"/>
        <v>LABOR - CIVIL</v>
      </c>
    </row>
    <row r="1871" spans="1:119" x14ac:dyDescent="0.35">
      <c r="A1871" t="s">
        <v>105</v>
      </c>
      <c r="B1871">
        <v>501156</v>
      </c>
      <c r="C1871">
        <v>6359</v>
      </c>
      <c r="D1871">
        <v>124599</v>
      </c>
      <c r="E1871">
        <v>13662</v>
      </c>
      <c r="F1871">
        <v>0</v>
      </c>
      <c r="G1871" t="s">
        <v>106</v>
      </c>
      <c r="H1871" t="s">
        <v>106</v>
      </c>
      <c r="I1871" t="s">
        <v>106</v>
      </c>
      <c r="J1871" t="s">
        <v>107</v>
      </c>
      <c r="K1871" t="s">
        <v>108</v>
      </c>
      <c r="L1871" t="s">
        <v>109</v>
      </c>
      <c r="M1871" t="s">
        <v>110</v>
      </c>
      <c r="N1871" t="s">
        <v>4688</v>
      </c>
      <c r="O1871" t="s">
        <v>4689</v>
      </c>
      <c r="P1871">
        <v>8172</v>
      </c>
      <c r="Q1871">
        <v>256</v>
      </c>
      <c r="R1871">
        <v>0</v>
      </c>
      <c r="S1871">
        <v>200</v>
      </c>
      <c r="T1871">
        <v>0</v>
      </c>
      <c r="U1871">
        <v>66</v>
      </c>
      <c r="V1871">
        <v>66</v>
      </c>
      <c r="W1871">
        <v>200</v>
      </c>
      <c r="X1871">
        <v>0</v>
      </c>
      <c r="Y1871">
        <v>0</v>
      </c>
      <c r="Z1871">
        <v>0</v>
      </c>
      <c r="AD1871" s="1">
        <v>41622.333333333336</v>
      </c>
      <c r="AE1871" s="1">
        <v>41651.708333333336</v>
      </c>
      <c r="AG1871" s="1">
        <v>41584.333333333336</v>
      </c>
      <c r="AH1871" s="1">
        <v>41612.708333333336</v>
      </c>
      <c r="AI1871" s="1">
        <v>41584.333333333336</v>
      </c>
      <c r="AJ1871" s="1">
        <v>41612.708333333336</v>
      </c>
      <c r="AK1871" s="1">
        <v>41584.333333333336</v>
      </c>
      <c r="AL1871" s="1">
        <v>41612.708333333336</v>
      </c>
      <c r="AM1871" s="1">
        <v>41622.333333333336</v>
      </c>
      <c r="AN1871" s="1">
        <v>41651.708333333336</v>
      </c>
      <c r="AP1871" t="s">
        <v>113</v>
      </c>
      <c r="AU1871" t="s">
        <v>4690</v>
      </c>
      <c r="AY1871" t="s">
        <v>106</v>
      </c>
      <c r="AZ1871">
        <v>0</v>
      </c>
      <c r="BA1871">
        <v>0</v>
      </c>
      <c r="BD1871" s="3">
        <v>41321.661111111112</v>
      </c>
      <c r="BE1871" s="3">
        <v>41321.663888888892</v>
      </c>
      <c r="BF1871" t="s">
        <v>115</v>
      </c>
      <c r="BG1871" t="s">
        <v>115</v>
      </c>
      <c r="BH1871">
        <v>8149</v>
      </c>
      <c r="BM1871">
        <v>43490</v>
      </c>
      <c r="BR1871" t="s">
        <v>3200</v>
      </c>
      <c r="BS1871" t="s">
        <v>3201</v>
      </c>
      <c r="BU1871">
        <v>1</v>
      </c>
      <c r="BV1871" t="s">
        <v>118</v>
      </c>
      <c r="BX1871" t="s">
        <v>119</v>
      </c>
      <c r="BY1871" t="s">
        <v>119</v>
      </c>
      <c r="BZ1871" t="s">
        <v>119</v>
      </c>
      <c r="CA1871">
        <v>1</v>
      </c>
      <c r="CC1871" t="s">
        <v>120</v>
      </c>
      <c r="CH1871">
        <v>540</v>
      </c>
      <c r="CI1871">
        <v>38810</v>
      </c>
      <c r="CJ1871" t="s">
        <v>106</v>
      </c>
      <c r="CK1871" t="s">
        <v>106</v>
      </c>
      <c r="CL1871">
        <v>20</v>
      </c>
      <c r="CM1871" t="s">
        <v>4678</v>
      </c>
      <c r="CO1871">
        <v>124595</v>
      </c>
      <c r="CQ1871">
        <v>0</v>
      </c>
      <c r="CR1871">
        <v>0</v>
      </c>
      <c r="CS1871">
        <v>0</v>
      </c>
      <c r="CY1871" t="s">
        <v>123</v>
      </c>
      <c r="CZ1871" t="s">
        <v>124</v>
      </c>
      <c r="DD1871" t="str" cm="1">
        <f t="array" ref="DD1871">TEXT(_xlfn.SEQUENCE(1, DATEDIF(AG1871, AH1871, "m") + 1, AG1871, 30), "YYYY-APMM")</f>
        <v>2013-AP11</v>
      </c>
      <c r="DN1871">
        <f t="shared" si="58"/>
        <v>66</v>
      </c>
      <c r="DO1871" t="str">
        <f t="shared" si="59"/>
        <v>MANHOLES SK</v>
      </c>
    </row>
    <row r="1872" spans="1:119" x14ac:dyDescent="0.35">
      <c r="A1872" t="s">
        <v>105</v>
      </c>
      <c r="B1872">
        <v>501157</v>
      </c>
      <c r="C1872">
        <v>6359</v>
      </c>
      <c r="D1872">
        <v>124599</v>
      </c>
      <c r="E1872">
        <v>13662</v>
      </c>
      <c r="F1872">
        <v>0</v>
      </c>
      <c r="G1872" t="s">
        <v>106</v>
      </c>
      <c r="H1872" t="s">
        <v>106</v>
      </c>
      <c r="I1872" t="s">
        <v>106</v>
      </c>
      <c r="J1872" t="s">
        <v>107</v>
      </c>
      <c r="K1872" t="s">
        <v>108</v>
      </c>
      <c r="L1872" t="s">
        <v>109</v>
      </c>
      <c r="M1872" t="s">
        <v>110</v>
      </c>
      <c r="N1872" t="s">
        <v>4691</v>
      </c>
      <c r="O1872" t="s">
        <v>4692</v>
      </c>
      <c r="P1872">
        <v>8178</v>
      </c>
      <c r="Q1872">
        <v>256</v>
      </c>
      <c r="R1872">
        <v>96</v>
      </c>
      <c r="S1872">
        <v>160</v>
      </c>
      <c r="T1872">
        <v>0</v>
      </c>
      <c r="U1872">
        <v>33.6</v>
      </c>
      <c r="V1872">
        <v>33.6</v>
      </c>
      <c r="W1872">
        <v>160</v>
      </c>
      <c r="X1872">
        <v>0</v>
      </c>
      <c r="Y1872">
        <v>0</v>
      </c>
      <c r="Z1872">
        <v>0</v>
      </c>
      <c r="AD1872" s="1">
        <v>41652.333333333336</v>
      </c>
      <c r="AE1872" s="1">
        <v>41674.708333333336</v>
      </c>
      <c r="AG1872" s="1">
        <v>41613.333333333336</v>
      </c>
      <c r="AH1872" s="1">
        <v>41637.708333333336</v>
      </c>
      <c r="AI1872" s="1">
        <v>41613.333333333336</v>
      </c>
      <c r="AJ1872" s="1">
        <v>41637.708333333336</v>
      </c>
      <c r="AK1872" s="1">
        <v>41613.333333333336</v>
      </c>
      <c r="AL1872" s="1">
        <v>41637.708333333336</v>
      </c>
      <c r="AM1872" s="1">
        <v>41652.333333333336</v>
      </c>
      <c r="AN1872" s="1">
        <v>41674.708333333336</v>
      </c>
      <c r="AP1872" t="s">
        <v>113</v>
      </c>
      <c r="AU1872" t="s">
        <v>4693</v>
      </c>
      <c r="AY1872" t="s">
        <v>106</v>
      </c>
      <c r="AZ1872">
        <v>0</v>
      </c>
      <c r="BA1872">
        <v>0</v>
      </c>
      <c r="BD1872" s="3">
        <v>41321.661111111112</v>
      </c>
      <c r="BE1872" s="3">
        <v>41321.690972222219</v>
      </c>
      <c r="BF1872" t="s">
        <v>115</v>
      </c>
      <c r="BG1872" t="s">
        <v>115</v>
      </c>
      <c r="BH1872">
        <v>8149</v>
      </c>
      <c r="BM1872">
        <v>43550</v>
      </c>
      <c r="BR1872" t="s">
        <v>116</v>
      </c>
      <c r="BS1872" t="s">
        <v>117</v>
      </c>
      <c r="BU1872">
        <v>1</v>
      </c>
      <c r="BV1872" t="s">
        <v>118</v>
      </c>
      <c r="BX1872" t="s">
        <v>119</v>
      </c>
      <c r="BY1872" t="s">
        <v>119</v>
      </c>
      <c r="BZ1872" t="s">
        <v>119</v>
      </c>
      <c r="CA1872">
        <v>1</v>
      </c>
      <c r="CC1872" t="s">
        <v>120</v>
      </c>
      <c r="CH1872">
        <v>540</v>
      </c>
      <c r="CI1872">
        <v>38810</v>
      </c>
      <c r="CJ1872" t="s">
        <v>106</v>
      </c>
      <c r="CK1872" t="s">
        <v>106</v>
      </c>
      <c r="CL1872">
        <v>20</v>
      </c>
      <c r="CM1872" t="s">
        <v>4678</v>
      </c>
      <c r="CO1872">
        <v>124595</v>
      </c>
      <c r="CQ1872">
        <v>0</v>
      </c>
      <c r="CR1872">
        <v>0</v>
      </c>
      <c r="CS1872">
        <v>0</v>
      </c>
      <c r="CY1872" t="s">
        <v>123</v>
      </c>
      <c r="CZ1872" t="s">
        <v>124</v>
      </c>
      <c r="DD1872" t="str" cm="1">
        <f t="array" ref="DD1872">TEXT(_xlfn.SEQUENCE(1, DATEDIF(AG1872, AH1872, "m") + 1, AG1872, 30), "YYYY-APMM")</f>
        <v>2013-AP12</v>
      </c>
      <c r="DN1872">
        <f t="shared" si="58"/>
        <v>33.6</v>
      </c>
      <c r="DO1872" t="str">
        <f t="shared" si="59"/>
        <v>LABOR- SUBCONTRACTOR</v>
      </c>
    </row>
    <row r="1873" spans="1:119" x14ac:dyDescent="0.35">
      <c r="A1873" t="s">
        <v>105</v>
      </c>
      <c r="B1873">
        <v>501158</v>
      </c>
      <c r="C1873">
        <v>6359</v>
      </c>
      <c r="D1873">
        <v>124600</v>
      </c>
      <c r="E1873">
        <v>13662</v>
      </c>
      <c r="F1873">
        <v>0</v>
      </c>
      <c r="G1873" t="s">
        <v>106</v>
      </c>
      <c r="H1873" t="s">
        <v>106</v>
      </c>
      <c r="I1873" t="s">
        <v>106</v>
      </c>
      <c r="J1873" t="s">
        <v>107</v>
      </c>
      <c r="K1873" t="s">
        <v>108</v>
      </c>
      <c r="L1873" t="s">
        <v>109</v>
      </c>
      <c r="M1873" t="s">
        <v>110</v>
      </c>
      <c r="N1873" t="s">
        <v>4694</v>
      </c>
      <c r="O1873" t="s">
        <v>4695</v>
      </c>
      <c r="P1873">
        <v>8172</v>
      </c>
      <c r="Q1873">
        <v>496</v>
      </c>
      <c r="R1873">
        <v>144</v>
      </c>
      <c r="S1873">
        <v>200</v>
      </c>
      <c r="T1873">
        <v>0</v>
      </c>
      <c r="U1873">
        <v>36</v>
      </c>
      <c r="V1873">
        <v>36</v>
      </c>
      <c r="W1873">
        <v>200</v>
      </c>
      <c r="X1873">
        <v>0</v>
      </c>
      <c r="Y1873">
        <v>0</v>
      </c>
      <c r="Z1873">
        <v>0</v>
      </c>
      <c r="AD1873" s="1">
        <v>41622.333333333336</v>
      </c>
      <c r="AE1873" s="1">
        <v>41651.708333333336</v>
      </c>
      <c r="AG1873" s="1">
        <v>41547.333333333336</v>
      </c>
      <c r="AH1873" s="1">
        <v>41577.708333333336</v>
      </c>
      <c r="AI1873" s="1">
        <v>41547.333333333336</v>
      </c>
      <c r="AJ1873" s="1">
        <v>41577.708333333336</v>
      </c>
      <c r="AK1873" s="1">
        <v>41547.333333333336</v>
      </c>
      <c r="AL1873" s="1">
        <v>41577.708333333336</v>
      </c>
      <c r="AM1873" s="1">
        <v>41622.333333333336</v>
      </c>
      <c r="AN1873" s="1">
        <v>41651.708333333336</v>
      </c>
      <c r="AP1873" t="s">
        <v>113</v>
      </c>
      <c r="AU1873" t="s">
        <v>4696</v>
      </c>
      <c r="AY1873" t="s">
        <v>106</v>
      </c>
      <c r="AZ1873">
        <v>0</v>
      </c>
      <c r="BA1873">
        <v>0</v>
      </c>
      <c r="BD1873" s="3">
        <v>41321.661111111112</v>
      </c>
      <c r="BE1873" s="3">
        <v>41321.663888888892</v>
      </c>
      <c r="BF1873" t="s">
        <v>115</v>
      </c>
      <c r="BG1873" t="s">
        <v>115</v>
      </c>
      <c r="BH1873">
        <v>8149</v>
      </c>
      <c r="BM1873">
        <v>43490</v>
      </c>
      <c r="BR1873" t="s">
        <v>3200</v>
      </c>
      <c r="BS1873" t="s">
        <v>3201</v>
      </c>
      <c r="BU1873">
        <v>1</v>
      </c>
      <c r="BV1873" t="s">
        <v>118</v>
      </c>
      <c r="BX1873" t="s">
        <v>119</v>
      </c>
      <c r="BY1873" t="s">
        <v>119</v>
      </c>
      <c r="BZ1873" t="s">
        <v>119</v>
      </c>
      <c r="CA1873">
        <v>1</v>
      </c>
      <c r="CC1873" t="s">
        <v>120</v>
      </c>
      <c r="CH1873">
        <v>540</v>
      </c>
      <c r="CI1873">
        <v>38800</v>
      </c>
      <c r="CJ1873" t="s">
        <v>106</v>
      </c>
      <c r="CK1873" t="s">
        <v>106</v>
      </c>
      <c r="CL1873">
        <v>15</v>
      </c>
      <c r="CM1873" t="s">
        <v>4697</v>
      </c>
      <c r="CO1873">
        <v>124595</v>
      </c>
      <c r="CQ1873">
        <v>0</v>
      </c>
      <c r="CR1873">
        <v>0</v>
      </c>
      <c r="CS1873">
        <v>0</v>
      </c>
      <c r="CY1873" t="s">
        <v>123</v>
      </c>
      <c r="CZ1873" t="s">
        <v>124</v>
      </c>
      <c r="DD1873" t="str" cm="1">
        <f t="array" ref="DD1873:DE1873">TEXT(_xlfn.SEQUENCE(1, DATEDIF(AG1873, AH1873, "m") + 1, AG1873, 30), "YYYY-APMM")</f>
        <v>2013-AP09</v>
      </c>
      <c r="DE1873" t="str">
        <v>2013-AP10</v>
      </c>
      <c r="DN1873">
        <f t="shared" si="58"/>
        <v>18</v>
      </c>
      <c r="DO1873" t="str">
        <f t="shared" si="59"/>
        <v>MANHOLES SK</v>
      </c>
    </row>
    <row r="1874" spans="1:119" x14ac:dyDescent="0.35">
      <c r="A1874" t="s">
        <v>105</v>
      </c>
      <c r="B1874">
        <v>501159</v>
      </c>
      <c r="C1874">
        <v>6359</v>
      </c>
      <c r="D1874">
        <v>124600</v>
      </c>
      <c r="E1874">
        <v>13662</v>
      </c>
      <c r="F1874">
        <v>0</v>
      </c>
      <c r="G1874" t="s">
        <v>106</v>
      </c>
      <c r="H1874" t="s">
        <v>106</v>
      </c>
      <c r="I1874" t="s">
        <v>106</v>
      </c>
      <c r="J1874" t="s">
        <v>107</v>
      </c>
      <c r="K1874" t="s">
        <v>108</v>
      </c>
      <c r="L1874" t="s">
        <v>109</v>
      </c>
      <c r="M1874" t="s">
        <v>110</v>
      </c>
      <c r="N1874" t="s">
        <v>4698</v>
      </c>
      <c r="O1874" t="s">
        <v>4699</v>
      </c>
      <c r="P1874">
        <v>8172</v>
      </c>
      <c r="Q1874">
        <v>8</v>
      </c>
      <c r="R1874">
        <v>0</v>
      </c>
      <c r="S1874">
        <v>200</v>
      </c>
      <c r="T1874">
        <v>0</v>
      </c>
      <c r="U1874">
        <v>102</v>
      </c>
      <c r="V1874">
        <v>102</v>
      </c>
      <c r="W1874">
        <v>200</v>
      </c>
      <c r="X1874">
        <v>0</v>
      </c>
      <c r="Y1874">
        <v>0</v>
      </c>
      <c r="Z1874">
        <v>0</v>
      </c>
      <c r="AD1874" s="1">
        <v>41548.333333333336</v>
      </c>
      <c r="AE1874" s="1">
        <v>41578.708333333336</v>
      </c>
      <c r="AG1874" s="1">
        <v>41547.333333333336</v>
      </c>
      <c r="AH1874" s="1">
        <v>41577.708333333336</v>
      </c>
      <c r="AI1874" s="1">
        <v>41547.333333333336</v>
      </c>
      <c r="AJ1874" s="1">
        <v>41577.708333333336</v>
      </c>
      <c r="AK1874" s="1">
        <v>41547.333333333336</v>
      </c>
      <c r="AL1874" s="1">
        <v>41577.708333333336</v>
      </c>
      <c r="AM1874" s="1">
        <v>41548.333333333336</v>
      </c>
      <c r="AN1874" s="1">
        <v>41578.708333333336</v>
      </c>
      <c r="AP1874" t="s">
        <v>113</v>
      </c>
      <c r="AU1874" t="s">
        <v>4700</v>
      </c>
      <c r="AY1874" t="s">
        <v>106</v>
      </c>
      <c r="AZ1874">
        <v>0</v>
      </c>
      <c r="BA1874">
        <v>0</v>
      </c>
      <c r="BD1874" s="3">
        <v>41321.661111111112</v>
      </c>
      <c r="BE1874" s="3">
        <v>41321.663888888892</v>
      </c>
      <c r="BF1874" t="s">
        <v>115</v>
      </c>
      <c r="BG1874" t="s">
        <v>115</v>
      </c>
      <c r="BH1874">
        <v>8149</v>
      </c>
      <c r="BM1874">
        <v>43490</v>
      </c>
      <c r="BR1874" t="s">
        <v>3200</v>
      </c>
      <c r="BS1874" t="s">
        <v>3201</v>
      </c>
      <c r="BU1874">
        <v>1</v>
      </c>
      <c r="BV1874" t="s">
        <v>118</v>
      </c>
      <c r="BX1874" t="s">
        <v>119</v>
      </c>
      <c r="BY1874" t="s">
        <v>119</v>
      </c>
      <c r="BZ1874" t="s">
        <v>119</v>
      </c>
      <c r="CA1874">
        <v>1</v>
      </c>
      <c r="CC1874" t="s">
        <v>120</v>
      </c>
      <c r="CH1874">
        <v>540</v>
      </c>
      <c r="CI1874">
        <v>38800</v>
      </c>
      <c r="CJ1874" t="s">
        <v>106</v>
      </c>
      <c r="CK1874" t="s">
        <v>106</v>
      </c>
      <c r="CL1874">
        <v>15</v>
      </c>
      <c r="CM1874" t="s">
        <v>4697</v>
      </c>
      <c r="CO1874">
        <v>124595</v>
      </c>
      <c r="CQ1874">
        <v>0</v>
      </c>
      <c r="CR1874">
        <v>0</v>
      </c>
      <c r="CS1874">
        <v>0</v>
      </c>
      <c r="CY1874" t="s">
        <v>123</v>
      </c>
      <c r="CZ1874" t="s">
        <v>124</v>
      </c>
      <c r="DD1874" t="str" cm="1">
        <f t="array" ref="DD1874:DE1874">TEXT(_xlfn.SEQUENCE(1, DATEDIF(AG1874, AH1874, "m") + 1, AG1874, 30), "YYYY-APMM")</f>
        <v>2013-AP09</v>
      </c>
      <c r="DE1874" t="str">
        <v>2013-AP10</v>
      </c>
      <c r="DN1874">
        <f t="shared" si="58"/>
        <v>51</v>
      </c>
      <c r="DO1874" t="str">
        <f t="shared" si="59"/>
        <v>MANHOLES SK</v>
      </c>
    </row>
    <row r="1875" spans="1:119" x14ac:dyDescent="0.35">
      <c r="A1875" t="s">
        <v>105</v>
      </c>
      <c r="B1875">
        <v>501160</v>
      </c>
      <c r="C1875">
        <v>6359</v>
      </c>
      <c r="D1875">
        <v>124600</v>
      </c>
      <c r="E1875">
        <v>13662</v>
      </c>
      <c r="F1875">
        <v>0</v>
      </c>
      <c r="G1875" t="s">
        <v>106</v>
      </c>
      <c r="H1875" t="s">
        <v>106</v>
      </c>
      <c r="I1875" t="s">
        <v>106</v>
      </c>
      <c r="J1875" t="s">
        <v>107</v>
      </c>
      <c r="K1875" t="s">
        <v>108</v>
      </c>
      <c r="L1875" t="s">
        <v>109</v>
      </c>
      <c r="M1875" t="s">
        <v>110</v>
      </c>
      <c r="N1875" t="s">
        <v>4701</v>
      </c>
      <c r="O1875" t="s">
        <v>4702</v>
      </c>
      <c r="P1875">
        <v>8172</v>
      </c>
      <c r="Q1875">
        <v>8</v>
      </c>
      <c r="R1875">
        <v>0</v>
      </c>
      <c r="S1875">
        <v>200</v>
      </c>
      <c r="T1875">
        <v>0</v>
      </c>
      <c r="U1875">
        <v>102</v>
      </c>
      <c r="V1875">
        <v>102</v>
      </c>
      <c r="W1875">
        <v>200</v>
      </c>
      <c r="X1875">
        <v>0</v>
      </c>
      <c r="Y1875">
        <v>0</v>
      </c>
      <c r="Z1875">
        <v>0</v>
      </c>
      <c r="AD1875" s="1">
        <v>41580.333333333336</v>
      </c>
      <c r="AE1875" s="1">
        <v>41608.708333333336</v>
      </c>
      <c r="AG1875" s="1">
        <v>41578.333333333336</v>
      </c>
      <c r="AH1875" s="1">
        <v>41606.708333333336</v>
      </c>
      <c r="AI1875" s="1">
        <v>41578.333333333336</v>
      </c>
      <c r="AJ1875" s="1">
        <v>41606.708333333336</v>
      </c>
      <c r="AK1875" s="1">
        <v>41578.333333333336</v>
      </c>
      <c r="AL1875" s="1">
        <v>41606.708333333336</v>
      </c>
      <c r="AM1875" s="1">
        <v>41580.333333333336</v>
      </c>
      <c r="AN1875" s="1">
        <v>41608.708333333336</v>
      </c>
      <c r="AP1875" t="s">
        <v>113</v>
      </c>
      <c r="AU1875" t="s">
        <v>4703</v>
      </c>
      <c r="AY1875" t="s">
        <v>106</v>
      </c>
      <c r="AZ1875">
        <v>0</v>
      </c>
      <c r="BA1875">
        <v>0</v>
      </c>
      <c r="BD1875" s="3">
        <v>41321.661111111112</v>
      </c>
      <c r="BE1875" s="3">
        <v>41321.663888888892</v>
      </c>
      <c r="BF1875" t="s">
        <v>115</v>
      </c>
      <c r="BG1875" t="s">
        <v>115</v>
      </c>
      <c r="BH1875">
        <v>8149</v>
      </c>
      <c r="BM1875">
        <v>43490</v>
      </c>
      <c r="BR1875" t="s">
        <v>3200</v>
      </c>
      <c r="BS1875" t="s">
        <v>3201</v>
      </c>
      <c r="BU1875">
        <v>1</v>
      </c>
      <c r="BV1875" t="s">
        <v>118</v>
      </c>
      <c r="BX1875" t="s">
        <v>119</v>
      </c>
      <c r="BY1875" t="s">
        <v>119</v>
      </c>
      <c r="BZ1875" t="s">
        <v>119</v>
      </c>
      <c r="CA1875">
        <v>1</v>
      </c>
      <c r="CC1875" t="s">
        <v>120</v>
      </c>
      <c r="CH1875">
        <v>540</v>
      </c>
      <c r="CI1875">
        <v>38800</v>
      </c>
      <c r="CJ1875" t="s">
        <v>106</v>
      </c>
      <c r="CK1875" t="s">
        <v>106</v>
      </c>
      <c r="CL1875">
        <v>15</v>
      </c>
      <c r="CM1875" t="s">
        <v>4697</v>
      </c>
      <c r="CO1875">
        <v>124595</v>
      </c>
      <c r="CQ1875">
        <v>0</v>
      </c>
      <c r="CR1875">
        <v>0</v>
      </c>
      <c r="CS1875">
        <v>0</v>
      </c>
      <c r="CY1875" t="s">
        <v>123</v>
      </c>
      <c r="CZ1875" t="s">
        <v>124</v>
      </c>
      <c r="DD1875" t="str" cm="1">
        <f t="array" ref="DD1875">TEXT(_xlfn.SEQUENCE(1, DATEDIF(AG1875, AH1875, "m") + 1, AG1875, 30), "YYYY-APMM")</f>
        <v>2013-AP10</v>
      </c>
      <c r="DN1875">
        <f t="shared" si="58"/>
        <v>102</v>
      </c>
      <c r="DO1875" t="str">
        <f t="shared" si="59"/>
        <v>MANHOLES SK</v>
      </c>
    </row>
    <row r="1876" spans="1:119" x14ac:dyDescent="0.35">
      <c r="A1876" t="s">
        <v>105</v>
      </c>
      <c r="B1876">
        <v>501161</v>
      </c>
      <c r="C1876">
        <v>6359</v>
      </c>
      <c r="D1876">
        <v>124600</v>
      </c>
      <c r="E1876">
        <v>13662</v>
      </c>
      <c r="F1876">
        <v>0</v>
      </c>
      <c r="G1876" t="s">
        <v>106</v>
      </c>
      <c r="H1876" t="s">
        <v>106</v>
      </c>
      <c r="I1876" t="s">
        <v>106</v>
      </c>
      <c r="J1876" t="s">
        <v>107</v>
      </c>
      <c r="K1876" t="s">
        <v>108</v>
      </c>
      <c r="L1876" t="s">
        <v>109</v>
      </c>
      <c r="M1876" t="s">
        <v>110</v>
      </c>
      <c r="N1876" t="s">
        <v>4704</v>
      </c>
      <c r="O1876" t="s">
        <v>4705</v>
      </c>
      <c r="P1876">
        <v>8172</v>
      </c>
      <c r="Q1876">
        <v>296</v>
      </c>
      <c r="R1876">
        <v>272</v>
      </c>
      <c r="S1876">
        <v>160</v>
      </c>
      <c r="T1876">
        <v>0</v>
      </c>
      <c r="U1876">
        <v>36</v>
      </c>
      <c r="V1876">
        <v>36</v>
      </c>
      <c r="W1876">
        <v>160</v>
      </c>
      <c r="X1876">
        <v>0</v>
      </c>
      <c r="Y1876">
        <v>0</v>
      </c>
      <c r="Z1876">
        <v>0</v>
      </c>
      <c r="AD1876" s="1">
        <v>41652.333333333336</v>
      </c>
      <c r="AE1876" s="1">
        <v>41674.708333333336</v>
      </c>
      <c r="AG1876" s="1">
        <v>41608.333333333336</v>
      </c>
      <c r="AH1876" s="1">
        <v>41631.708333333336</v>
      </c>
      <c r="AI1876" s="1">
        <v>41608.333333333336</v>
      </c>
      <c r="AJ1876" s="1">
        <v>41631.708333333336</v>
      </c>
      <c r="AK1876" s="1">
        <v>41608.333333333336</v>
      </c>
      <c r="AL1876" s="1">
        <v>41631.708333333336</v>
      </c>
      <c r="AM1876" s="1">
        <v>41652.333333333336</v>
      </c>
      <c r="AN1876" s="1">
        <v>41674.708333333336</v>
      </c>
      <c r="AP1876" t="s">
        <v>113</v>
      </c>
      <c r="AU1876" t="s">
        <v>4706</v>
      </c>
      <c r="AY1876" t="s">
        <v>106</v>
      </c>
      <c r="AZ1876">
        <v>0</v>
      </c>
      <c r="BA1876">
        <v>0</v>
      </c>
      <c r="BD1876" s="3">
        <v>41321.661111111112</v>
      </c>
      <c r="BE1876" s="3">
        <v>41321.690972222219</v>
      </c>
      <c r="BF1876" t="s">
        <v>115</v>
      </c>
      <c r="BG1876" t="s">
        <v>115</v>
      </c>
      <c r="BH1876">
        <v>8149</v>
      </c>
      <c r="BM1876">
        <v>43490</v>
      </c>
      <c r="BR1876" t="s">
        <v>3200</v>
      </c>
      <c r="BS1876" t="s">
        <v>3201</v>
      </c>
      <c r="BU1876">
        <v>1</v>
      </c>
      <c r="BV1876" t="s">
        <v>118</v>
      </c>
      <c r="BX1876" t="s">
        <v>119</v>
      </c>
      <c r="BY1876" t="s">
        <v>119</v>
      </c>
      <c r="BZ1876" t="s">
        <v>119</v>
      </c>
      <c r="CA1876">
        <v>1</v>
      </c>
      <c r="CC1876" t="s">
        <v>120</v>
      </c>
      <c r="CH1876">
        <v>540</v>
      </c>
      <c r="CI1876">
        <v>38800</v>
      </c>
      <c r="CJ1876" t="s">
        <v>106</v>
      </c>
      <c r="CK1876" t="s">
        <v>106</v>
      </c>
      <c r="CL1876">
        <v>15</v>
      </c>
      <c r="CM1876" t="s">
        <v>4697</v>
      </c>
      <c r="CO1876">
        <v>124595</v>
      </c>
      <c r="CQ1876">
        <v>0</v>
      </c>
      <c r="CR1876">
        <v>0</v>
      </c>
      <c r="CS1876">
        <v>0</v>
      </c>
      <c r="CY1876" t="s">
        <v>123</v>
      </c>
      <c r="CZ1876" t="s">
        <v>124</v>
      </c>
      <c r="DD1876" t="str" cm="1">
        <f t="array" ref="DD1876">TEXT(_xlfn.SEQUENCE(1, DATEDIF(AG1876, AH1876, "m") + 1, AG1876, 30), "YYYY-APMM")</f>
        <v>2013-AP11</v>
      </c>
      <c r="DN1876">
        <f t="shared" si="58"/>
        <v>36</v>
      </c>
      <c r="DO1876" t="str">
        <f t="shared" si="59"/>
        <v>MANHOLES SK</v>
      </c>
    </row>
    <row r="1877" spans="1:119" x14ac:dyDescent="0.35">
      <c r="A1877" t="s">
        <v>105</v>
      </c>
      <c r="B1877">
        <v>501162</v>
      </c>
      <c r="C1877">
        <v>6359</v>
      </c>
      <c r="D1877">
        <v>124601</v>
      </c>
      <c r="E1877">
        <v>13662</v>
      </c>
      <c r="F1877">
        <v>0</v>
      </c>
      <c r="G1877" t="s">
        <v>106</v>
      </c>
      <c r="H1877" t="s">
        <v>106</v>
      </c>
      <c r="I1877" t="s">
        <v>106</v>
      </c>
      <c r="J1877" t="s">
        <v>107</v>
      </c>
      <c r="K1877" t="s">
        <v>108</v>
      </c>
      <c r="L1877" t="s">
        <v>109</v>
      </c>
      <c r="M1877" t="s">
        <v>110</v>
      </c>
      <c r="N1877" t="s">
        <v>4707</v>
      </c>
      <c r="O1877" t="s">
        <v>4708</v>
      </c>
      <c r="P1877">
        <v>8177</v>
      </c>
      <c r="Q1877">
        <v>24</v>
      </c>
      <c r="R1877">
        <v>0</v>
      </c>
      <c r="S1877">
        <v>200</v>
      </c>
      <c r="T1877">
        <v>0</v>
      </c>
      <c r="U1877">
        <v>184</v>
      </c>
      <c r="V1877">
        <v>184</v>
      </c>
      <c r="W1877">
        <v>200</v>
      </c>
      <c r="X1877">
        <v>100</v>
      </c>
      <c r="Y1877">
        <v>0</v>
      </c>
      <c r="Z1877">
        <v>100</v>
      </c>
      <c r="AD1877" s="1">
        <v>41616.333333333336</v>
      </c>
      <c r="AE1877" s="1">
        <v>41645.708333333336</v>
      </c>
      <c r="AG1877" s="1">
        <v>41612.333333333336</v>
      </c>
      <c r="AH1877" s="1">
        <v>41641.708333333336</v>
      </c>
      <c r="AI1877" s="1">
        <v>41612.333333333336</v>
      </c>
      <c r="AJ1877" s="1">
        <v>41641.708333333336</v>
      </c>
      <c r="AK1877" s="1">
        <v>41612.333333333336</v>
      </c>
      <c r="AL1877" s="1">
        <v>41641.708333333336</v>
      </c>
      <c r="AM1877" s="1">
        <v>41616.333333333336</v>
      </c>
      <c r="AN1877" s="1">
        <v>41645.708333333336</v>
      </c>
      <c r="AP1877" t="s">
        <v>113</v>
      </c>
      <c r="AU1877" t="s">
        <v>4709</v>
      </c>
      <c r="AY1877" t="s">
        <v>106</v>
      </c>
      <c r="AZ1877">
        <v>0</v>
      </c>
      <c r="BA1877">
        <v>0</v>
      </c>
      <c r="BD1877" s="3">
        <v>41321.661111111112</v>
      </c>
      <c r="BE1877" s="3">
        <v>41321.690972222219</v>
      </c>
      <c r="BF1877" t="s">
        <v>115</v>
      </c>
      <c r="BG1877" t="s">
        <v>115</v>
      </c>
      <c r="BH1877">
        <v>8149</v>
      </c>
      <c r="BM1877">
        <v>43540</v>
      </c>
      <c r="BR1877" t="s">
        <v>1299</v>
      </c>
      <c r="BS1877" t="s">
        <v>1300</v>
      </c>
      <c r="BU1877">
        <v>1</v>
      </c>
      <c r="BV1877" t="s">
        <v>118</v>
      </c>
      <c r="BX1877" t="s">
        <v>119</v>
      </c>
      <c r="BY1877" t="s">
        <v>119</v>
      </c>
      <c r="BZ1877" t="s">
        <v>119</v>
      </c>
      <c r="CA1877">
        <v>1</v>
      </c>
      <c r="CC1877" t="s">
        <v>120</v>
      </c>
      <c r="CH1877">
        <v>540</v>
      </c>
      <c r="CI1877">
        <v>38840</v>
      </c>
      <c r="CJ1877" t="s">
        <v>106</v>
      </c>
      <c r="CK1877" t="s">
        <v>106</v>
      </c>
      <c r="CL1877">
        <v>35</v>
      </c>
      <c r="CM1877" t="s">
        <v>4710</v>
      </c>
      <c r="CO1877">
        <v>124595</v>
      </c>
      <c r="CQ1877">
        <v>0</v>
      </c>
      <c r="CR1877">
        <v>0</v>
      </c>
      <c r="CS1877">
        <v>0</v>
      </c>
      <c r="CY1877" t="s">
        <v>123</v>
      </c>
      <c r="CZ1877" t="s">
        <v>124</v>
      </c>
      <c r="DD1877" t="str" cm="1">
        <f t="array" ref="DD1877">TEXT(_xlfn.SEQUENCE(1, DATEDIF(AG1877, AH1877, "m") + 1, AG1877, 30), "YYYY-APMM")</f>
        <v>2013-AP12</v>
      </c>
      <c r="DN1877">
        <f t="shared" si="58"/>
        <v>184</v>
      </c>
      <c r="DO1877" t="str">
        <f t="shared" si="59"/>
        <v>LABOR - CIVIL</v>
      </c>
    </row>
    <row r="1878" spans="1:119" x14ac:dyDescent="0.35">
      <c r="A1878" t="s">
        <v>105</v>
      </c>
      <c r="B1878">
        <v>501163</v>
      </c>
      <c r="C1878">
        <v>6359</v>
      </c>
      <c r="D1878">
        <v>124601</v>
      </c>
      <c r="E1878">
        <v>13662</v>
      </c>
      <c r="F1878">
        <v>0</v>
      </c>
      <c r="G1878" t="s">
        <v>106</v>
      </c>
      <c r="H1878" t="s">
        <v>106</v>
      </c>
      <c r="I1878" t="s">
        <v>106</v>
      </c>
      <c r="J1878" t="s">
        <v>107</v>
      </c>
      <c r="K1878" t="s">
        <v>108</v>
      </c>
      <c r="L1878" t="s">
        <v>109</v>
      </c>
      <c r="M1878" t="s">
        <v>110</v>
      </c>
      <c r="N1878" t="s">
        <v>4711</v>
      </c>
      <c r="O1878" t="s">
        <v>4712</v>
      </c>
      <c r="P1878">
        <v>8178</v>
      </c>
      <c r="Q1878">
        <v>24</v>
      </c>
      <c r="R1878">
        <v>0</v>
      </c>
      <c r="S1878">
        <v>200</v>
      </c>
      <c r="T1878">
        <v>0</v>
      </c>
      <c r="U1878">
        <v>340.8</v>
      </c>
      <c r="V1878">
        <v>340.8</v>
      </c>
      <c r="W1878">
        <v>200</v>
      </c>
      <c r="X1878">
        <v>0</v>
      </c>
      <c r="Y1878">
        <v>0</v>
      </c>
      <c r="Z1878">
        <v>0</v>
      </c>
      <c r="AD1878" s="1">
        <v>41622.333333333336</v>
      </c>
      <c r="AE1878" s="1">
        <v>41651.708333333336</v>
      </c>
      <c r="AG1878" s="1">
        <v>41618.333333333336</v>
      </c>
      <c r="AH1878" s="1">
        <v>41647.708333333336</v>
      </c>
      <c r="AI1878" s="1">
        <v>41618.333333333336</v>
      </c>
      <c r="AJ1878" s="1">
        <v>41647.708333333336</v>
      </c>
      <c r="AK1878" s="1">
        <v>41618.333333333336</v>
      </c>
      <c r="AL1878" s="1">
        <v>41647.708333333336</v>
      </c>
      <c r="AM1878" s="1">
        <v>41622.333333333336</v>
      </c>
      <c r="AN1878" s="1">
        <v>41651.708333333336</v>
      </c>
      <c r="AP1878" t="s">
        <v>113</v>
      </c>
      <c r="AU1878" t="s">
        <v>4713</v>
      </c>
      <c r="AY1878" t="s">
        <v>106</v>
      </c>
      <c r="AZ1878">
        <v>0</v>
      </c>
      <c r="BA1878">
        <v>0</v>
      </c>
      <c r="BD1878" s="3">
        <v>41321.661111111112</v>
      </c>
      <c r="BE1878" s="3">
        <v>41321.690972222219</v>
      </c>
      <c r="BF1878" t="s">
        <v>115</v>
      </c>
      <c r="BG1878" t="s">
        <v>115</v>
      </c>
      <c r="BH1878">
        <v>8149</v>
      </c>
      <c r="BM1878">
        <v>43550</v>
      </c>
      <c r="BR1878" t="s">
        <v>116</v>
      </c>
      <c r="BS1878" t="s">
        <v>117</v>
      </c>
      <c r="BU1878">
        <v>1</v>
      </c>
      <c r="BV1878" t="s">
        <v>118</v>
      </c>
      <c r="BX1878" t="s">
        <v>119</v>
      </c>
      <c r="BY1878" t="s">
        <v>119</v>
      </c>
      <c r="BZ1878" t="s">
        <v>119</v>
      </c>
      <c r="CA1878">
        <v>1</v>
      </c>
      <c r="CC1878" t="s">
        <v>120</v>
      </c>
      <c r="CH1878">
        <v>540</v>
      </c>
      <c r="CI1878">
        <v>38840</v>
      </c>
      <c r="CJ1878" t="s">
        <v>106</v>
      </c>
      <c r="CK1878" t="s">
        <v>106</v>
      </c>
      <c r="CL1878">
        <v>35</v>
      </c>
      <c r="CM1878" t="s">
        <v>4710</v>
      </c>
      <c r="CO1878">
        <v>124595</v>
      </c>
      <c r="CQ1878">
        <v>0</v>
      </c>
      <c r="CR1878">
        <v>0</v>
      </c>
      <c r="CS1878">
        <v>0</v>
      </c>
      <c r="CY1878" t="s">
        <v>123</v>
      </c>
      <c r="CZ1878" t="s">
        <v>124</v>
      </c>
      <c r="DD1878" t="str" cm="1">
        <f t="array" ref="DD1878">TEXT(_xlfn.SEQUENCE(1, DATEDIF(AG1878, AH1878, "m") + 1, AG1878, 30), "YYYY-APMM")</f>
        <v>2013-AP12</v>
      </c>
      <c r="DN1878">
        <f t="shared" si="58"/>
        <v>340.8</v>
      </c>
      <c r="DO1878" t="str">
        <f t="shared" si="59"/>
        <v>LABOR- SUBCONTRACTOR</v>
      </c>
    </row>
    <row r="1879" spans="1:119" x14ac:dyDescent="0.35">
      <c r="A1879" t="s">
        <v>105</v>
      </c>
      <c r="B1879">
        <v>501164</v>
      </c>
      <c r="C1879">
        <v>6359</v>
      </c>
      <c r="D1879">
        <v>124601</v>
      </c>
      <c r="E1879">
        <v>13662</v>
      </c>
      <c r="F1879">
        <v>0</v>
      </c>
      <c r="G1879" t="s">
        <v>106</v>
      </c>
      <c r="H1879" t="s">
        <v>106</v>
      </c>
      <c r="I1879" t="s">
        <v>106</v>
      </c>
      <c r="J1879" t="s">
        <v>107</v>
      </c>
      <c r="K1879" t="s">
        <v>108</v>
      </c>
      <c r="L1879" t="s">
        <v>109</v>
      </c>
      <c r="M1879" t="s">
        <v>110</v>
      </c>
      <c r="N1879" t="s">
        <v>4714</v>
      </c>
      <c r="O1879" t="s">
        <v>4715</v>
      </c>
      <c r="P1879">
        <v>8172</v>
      </c>
      <c r="Q1879">
        <v>24</v>
      </c>
      <c r="R1879">
        <v>0</v>
      </c>
      <c r="S1879">
        <v>200</v>
      </c>
      <c r="T1879">
        <v>0</v>
      </c>
      <c r="U1879">
        <v>506</v>
      </c>
      <c r="V1879">
        <v>506</v>
      </c>
      <c r="W1879">
        <v>200</v>
      </c>
      <c r="X1879">
        <v>0</v>
      </c>
      <c r="Y1879">
        <v>0</v>
      </c>
      <c r="Z1879">
        <v>0</v>
      </c>
      <c r="AD1879" s="1">
        <v>41622.333333333336</v>
      </c>
      <c r="AE1879" s="1">
        <v>41651.708333333336</v>
      </c>
      <c r="AG1879" s="1">
        <v>41618.333333333336</v>
      </c>
      <c r="AH1879" s="1">
        <v>41647.708333333336</v>
      </c>
      <c r="AI1879" s="1">
        <v>41618.333333333336</v>
      </c>
      <c r="AJ1879" s="1">
        <v>41647.708333333336</v>
      </c>
      <c r="AK1879" s="1">
        <v>41618.333333333336</v>
      </c>
      <c r="AL1879" s="1">
        <v>41647.708333333336</v>
      </c>
      <c r="AM1879" s="1">
        <v>41622.333333333336</v>
      </c>
      <c r="AN1879" s="1">
        <v>41651.708333333336</v>
      </c>
      <c r="AP1879" t="s">
        <v>113</v>
      </c>
      <c r="AU1879" t="s">
        <v>4716</v>
      </c>
      <c r="AY1879" t="s">
        <v>106</v>
      </c>
      <c r="AZ1879">
        <v>0</v>
      </c>
      <c r="BA1879">
        <v>0</v>
      </c>
      <c r="BD1879" s="3">
        <v>41321.661111111112</v>
      </c>
      <c r="BE1879" s="3">
        <v>41321.690972222219</v>
      </c>
      <c r="BF1879" t="s">
        <v>115</v>
      </c>
      <c r="BG1879" t="s">
        <v>115</v>
      </c>
      <c r="BH1879">
        <v>8149</v>
      </c>
      <c r="BM1879">
        <v>43490</v>
      </c>
      <c r="BR1879" t="s">
        <v>3200</v>
      </c>
      <c r="BS1879" t="s">
        <v>3201</v>
      </c>
      <c r="BU1879">
        <v>1</v>
      </c>
      <c r="BV1879" t="s">
        <v>118</v>
      </c>
      <c r="BX1879" t="s">
        <v>119</v>
      </c>
      <c r="BY1879" t="s">
        <v>119</v>
      </c>
      <c r="BZ1879" t="s">
        <v>119</v>
      </c>
      <c r="CA1879">
        <v>1</v>
      </c>
      <c r="CC1879" t="s">
        <v>120</v>
      </c>
      <c r="CH1879">
        <v>540</v>
      </c>
      <c r="CI1879">
        <v>38840</v>
      </c>
      <c r="CJ1879" t="s">
        <v>106</v>
      </c>
      <c r="CK1879" t="s">
        <v>106</v>
      </c>
      <c r="CL1879">
        <v>35</v>
      </c>
      <c r="CM1879" t="s">
        <v>4710</v>
      </c>
      <c r="CO1879">
        <v>124595</v>
      </c>
      <c r="CQ1879">
        <v>0</v>
      </c>
      <c r="CR1879">
        <v>0</v>
      </c>
      <c r="CS1879">
        <v>0</v>
      </c>
      <c r="CY1879" t="s">
        <v>123</v>
      </c>
      <c r="CZ1879" t="s">
        <v>124</v>
      </c>
      <c r="DD1879" t="str" cm="1">
        <f t="array" ref="DD1879">TEXT(_xlfn.SEQUENCE(1, DATEDIF(AG1879, AH1879, "m") + 1, AG1879, 30), "YYYY-APMM")</f>
        <v>2013-AP12</v>
      </c>
      <c r="DN1879">
        <f t="shared" si="58"/>
        <v>506</v>
      </c>
      <c r="DO1879" t="str">
        <f t="shared" si="59"/>
        <v>MANHOLES SK</v>
      </c>
    </row>
    <row r="1880" spans="1:119" x14ac:dyDescent="0.35">
      <c r="A1880" t="s">
        <v>105</v>
      </c>
      <c r="B1880">
        <v>501165</v>
      </c>
      <c r="C1880">
        <v>6359</v>
      </c>
      <c r="D1880">
        <v>124601</v>
      </c>
      <c r="E1880">
        <v>13662</v>
      </c>
      <c r="F1880">
        <v>0</v>
      </c>
      <c r="G1880" t="s">
        <v>106</v>
      </c>
      <c r="H1880" t="s">
        <v>106</v>
      </c>
      <c r="I1880" t="s">
        <v>106</v>
      </c>
      <c r="J1880" t="s">
        <v>107</v>
      </c>
      <c r="K1880" t="s">
        <v>108</v>
      </c>
      <c r="L1880" t="s">
        <v>109</v>
      </c>
      <c r="M1880" t="s">
        <v>110</v>
      </c>
      <c r="N1880" t="s">
        <v>4717</v>
      </c>
      <c r="O1880" t="s">
        <v>4718</v>
      </c>
      <c r="P1880">
        <v>8177</v>
      </c>
      <c r="Q1880">
        <v>24</v>
      </c>
      <c r="R1880">
        <v>0</v>
      </c>
      <c r="S1880">
        <v>200</v>
      </c>
      <c r="T1880">
        <v>0</v>
      </c>
      <c r="U1880">
        <v>146</v>
      </c>
      <c r="V1880">
        <v>146</v>
      </c>
      <c r="W1880">
        <v>200</v>
      </c>
      <c r="X1880">
        <v>110</v>
      </c>
      <c r="Y1880">
        <v>0</v>
      </c>
      <c r="Z1880">
        <v>110</v>
      </c>
      <c r="AD1880" s="1">
        <v>41629.333333333336</v>
      </c>
      <c r="AE1880" s="1">
        <v>41657.708333333336</v>
      </c>
      <c r="AG1880" s="1">
        <v>41624.333333333336</v>
      </c>
      <c r="AH1880" s="1">
        <v>41653.708333333336</v>
      </c>
      <c r="AI1880" s="1">
        <v>41624.333333333336</v>
      </c>
      <c r="AJ1880" s="1">
        <v>41653.708333333336</v>
      </c>
      <c r="AK1880" s="1">
        <v>41624.333333333336</v>
      </c>
      <c r="AL1880" s="1">
        <v>41653.708333333336</v>
      </c>
      <c r="AM1880" s="1">
        <v>41629.333333333336</v>
      </c>
      <c r="AN1880" s="1">
        <v>41657.708333333336</v>
      </c>
      <c r="AP1880" t="s">
        <v>113</v>
      </c>
      <c r="AU1880" t="s">
        <v>4719</v>
      </c>
      <c r="AY1880" t="s">
        <v>106</v>
      </c>
      <c r="AZ1880">
        <v>0</v>
      </c>
      <c r="BA1880">
        <v>0</v>
      </c>
      <c r="BD1880" s="3">
        <v>41321.661111111112</v>
      </c>
      <c r="BE1880" s="3">
        <v>41321.690972222219</v>
      </c>
      <c r="BF1880" t="s">
        <v>115</v>
      </c>
      <c r="BG1880" t="s">
        <v>115</v>
      </c>
      <c r="BH1880">
        <v>8149</v>
      </c>
      <c r="BM1880">
        <v>43540</v>
      </c>
      <c r="BR1880" t="s">
        <v>1299</v>
      </c>
      <c r="BS1880" t="s">
        <v>1300</v>
      </c>
      <c r="BU1880">
        <v>1</v>
      </c>
      <c r="BV1880" t="s">
        <v>118</v>
      </c>
      <c r="BX1880" t="s">
        <v>119</v>
      </c>
      <c r="BY1880" t="s">
        <v>119</v>
      </c>
      <c r="BZ1880" t="s">
        <v>119</v>
      </c>
      <c r="CA1880">
        <v>1</v>
      </c>
      <c r="CC1880" t="s">
        <v>120</v>
      </c>
      <c r="CH1880">
        <v>540</v>
      </c>
      <c r="CI1880">
        <v>38840</v>
      </c>
      <c r="CJ1880" t="s">
        <v>106</v>
      </c>
      <c r="CK1880" t="s">
        <v>106</v>
      </c>
      <c r="CL1880">
        <v>35</v>
      </c>
      <c r="CM1880" t="s">
        <v>4710</v>
      </c>
      <c r="CO1880">
        <v>124595</v>
      </c>
      <c r="CQ1880">
        <v>0</v>
      </c>
      <c r="CR1880">
        <v>0</v>
      </c>
      <c r="CS1880">
        <v>0</v>
      </c>
      <c r="CY1880" t="s">
        <v>123</v>
      </c>
      <c r="CZ1880" t="s">
        <v>124</v>
      </c>
      <c r="DD1880" t="str" cm="1">
        <f t="array" ref="DD1880">TEXT(_xlfn.SEQUENCE(1, DATEDIF(AG1880, AH1880, "m") + 1, AG1880, 30), "YYYY-APMM")</f>
        <v>2013-AP12</v>
      </c>
      <c r="DN1880">
        <f t="shared" si="58"/>
        <v>146</v>
      </c>
      <c r="DO1880" t="str">
        <f t="shared" si="59"/>
        <v>LABOR - CIVIL</v>
      </c>
    </row>
    <row r="1881" spans="1:119" x14ac:dyDescent="0.35">
      <c r="A1881" t="s">
        <v>105</v>
      </c>
      <c r="B1881">
        <v>501166</v>
      </c>
      <c r="C1881">
        <v>6359</v>
      </c>
      <c r="D1881">
        <v>124601</v>
      </c>
      <c r="E1881">
        <v>13662</v>
      </c>
      <c r="F1881">
        <v>0</v>
      </c>
      <c r="G1881" t="s">
        <v>106</v>
      </c>
      <c r="H1881" t="s">
        <v>106</v>
      </c>
      <c r="I1881" t="s">
        <v>106</v>
      </c>
      <c r="J1881" t="s">
        <v>107</v>
      </c>
      <c r="K1881" t="s">
        <v>108</v>
      </c>
      <c r="L1881" t="s">
        <v>109</v>
      </c>
      <c r="M1881" t="s">
        <v>110</v>
      </c>
      <c r="N1881" t="s">
        <v>4720</v>
      </c>
      <c r="O1881" t="s">
        <v>4721</v>
      </c>
      <c r="P1881">
        <v>8178</v>
      </c>
      <c r="Q1881">
        <v>528</v>
      </c>
      <c r="R1881">
        <v>104</v>
      </c>
      <c r="S1881">
        <v>200</v>
      </c>
      <c r="T1881">
        <v>0</v>
      </c>
      <c r="U1881">
        <v>170.4</v>
      </c>
      <c r="V1881">
        <v>170.4</v>
      </c>
      <c r="W1881">
        <v>200</v>
      </c>
      <c r="X1881">
        <v>0</v>
      </c>
      <c r="Y1881">
        <v>0</v>
      </c>
      <c r="Z1881">
        <v>0</v>
      </c>
      <c r="AD1881" s="1">
        <v>41721.333333333336</v>
      </c>
      <c r="AE1881" s="1">
        <v>41749.708333333336</v>
      </c>
      <c r="AG1881" s="1">
        <v>41643.333333333336</v>
      </c>
      <c r="AH1881" s="1">
        <v>41671.708333333336</v>
      </c>
      <c r="AI1881" s="1">
        <v>41643.333333333336</v>
      </c>
      <c r="AJ1881" s="1">
        <v>41671.708333333336</v>
      </c>
      <c r="AK1881" s="1">
        <v>41643.333333333336</v>
      </c>
      <c r="AL1881" s="1">
        <v>41671.708333333336</v>
      </c>
      <c r="AM1881" s="1">
        <v>41721.333333333336</v>
      </c>
      <c r="AN1881" s="1">
        <v>41749.708333333336</v>
      </c>
      <c r="AP1881" t="s">
        <v>113</v>
      </c>
      <c r="AU1881" t="s">
        <v>4722</v>
      </c>
      <c r="AY1881" t="s">
        <v>106</v>
      </c>
      <c r="AZ1881">
        <v>0</v>
      </c>
      <c r="BA1881">
        <v>0</v>
      </c>
      <c r="BD1881" s="3">
        <v>41321.661111111112</v>
      </c>
      <c r="BE1881" s="3">
        <v>41321.694444444445</v>
      </c>
      <c r="BF1881" t="s">
        <v>115</v>
      </c>
      <c r="BG1881" t="s">
        <v>115</v>
      </c>
      <c r="BH1881">
        <v>8149</v>
      </c>
      <c r="BM1881">
        <v>43550</v>
      </c>
      <c r="BR1881" t="s">
        <v>116</v>
      </c>
      <c r="BS1881" t="s">
        <v>117</v>
      </c>
      <c r="BU1881">
        <v>1</v>
      </c>
      <c r="BV1881" t="s">
        <v>118</v>
      </c>
      <c r="BX1881" t="s">
        <v>119</v>
      </c>
      <c r="BY1881" t="s">
        <v>119</v>
      </c>
      <c r="BZ1881" t="s">
        <v>119</v>
      </c>
      <c r="CA1881">
        <v>1</v>
      </c>
      <c r="CC1881" t="s">
        <v>120</v>
      </c>
      <c r="CH1881">
        <v>540</v>
      </c>
      <c r="CI1881">
        <v>38840</v>
      </c>
      <c r="CJ1881" t="s">
        <v>106</v>
      </c>
      <c r="CK1881" t="s">
        <v>106</v>
      </c>
      <c r="CL1881">
        <v>35</v>
      </c>
      <c r="CM1881" t="s">
        <v>4710</v>
      </c>
      <c r="CO1881">
        <v>124595</v>
      </c>
      <c r="CQ1881">
        <v>0</v>
      </c>
      <c r="CR1881">
        <v>0</v>
      </c>
      <c r="CS1881">
        <v>0</v>
      </c>
      <c r="CY1881" t="s">
        <v>123</v>
      </c>
      <c r="CZ1881" t="s">
        <v>124</v>
      </c>
      <c r="DD1881" t="str" cm="1">
        <f t="array" ref="DD1881">TEXT(_xlfn.SEQUENCE(1, DATEDIF(AG1881, AH1881, "m") + 1, AG1881, 30), "YYYY-APMM")</f>
        <v>2014-AP01</v>
      </c>
      <c r="DN1881">
        <f t="shared" si="58"/>
        <v>170.4</v>
      </c>
      <c r="DO1881" t="str">
        <f t="shared" si="59"/>
        <v>LABOR- SUBCONTRACTOR</v>
      </c>
    </row>
    <row r="1882" spans="1:119" x14ac:dyDescent="0.35">
      <c r="A1882" t="s">
        <v>105</v>
      </c>
      <c r="B1882">
        <v>501167</v>
      </c>
      <c r="C1882">
        <v>6359</v>
      </c>
      <c r="D1882">
        <v>124601</v>
      </c>
      <c r="E1882">
        <v>13662</v>
      </c>
      <c r="F1882">
        <v>0</v>
      </c>
      <c r="G1882" t="s">
        <v>106</v>
      </c>
      <c r="H1882" t="s">
        <v>106</v>
      </c>
      <c r="I1882" t="s">
        <v>106</v>
      </c>
      <c r="J1882" t="s">
        <v>107</v>
      </c>
      <c r="K1882" t="s">
        <v>108</v>
      </c>
      <c r="L1882" t="s">
        <v>109</v>
      </c>
      <c r="M1882" t="s">
        <v>110</v>
      </c>
      <c r="N1882" t="s">
        <v>4723</v>
      </c>
      <c r="O1882" t="s">
        <v>4724</v>
      </c>
      <c r="P1882">
        <v>8178</v>
      </c>
      <c r="Q1882">
        <v>408</v>
      </c>
      <c r="R1882">
        <v>144</v>
      </c>
      <c r="S1882">
        <v>200</v>
      </c>
      <c r="T1882">
        <v>0</v>
      </c>
      <c r="U1882">
        <v>142</v>
      </c>
      <c r="V1882">
        <v>142</v>
      </c>
      <c r="W1882">
        <v>200</v>
      </c>
      <c r="X1882">
        <v>0</v>
      </c>
      <c r="Y1882">
        <v>0</v>
      </c>
      <c r="Z1882">
        <v>0</v>
      </c>
      <c r="AD1882" s="1">
        <v>41729.333333333336</v>
      </c>
      <c r="AE1882" s="1">
        <v>41757.708333333336</v>
      </c>
      <c r="AG1882" s="1">
        <v>41668.333333333336</v>
      </c>
      <c r="AH1882" s="1">
        <v>41697.708333333336</v>
      </c>
      <c r="AI1882" s="1">
        <v>41668.333333333336</v>
      </c>
      <c r="AJ1882" s="1">
        <v>41697.708333333336</v>
      </c>
      <c r="AK1882" s="1">
        <v>41668.333333333336</v>
      </c>
      <c r="AL1882" s="1">
        <v>41697.708333333336</v>
      </c>
      <c r="AM1882" s="1">
        <v>41729.333333333336</v>
      </c>
      <c r="AN1882" s="1">
        <v>41757.708333333336</v>
      </c>
      <c r="AP1882" t="s">
        <v>113</v>
      </c>
      <c r="AU1882" t="s">
        <v>4725</v>
      </c>
      <c r="AY1882" t="s">
        <v>106</v>
      </c>
      <c r="AZ1882">
        <v>0</v>
      </c>
      <c r="BA1882">
        <v>0</v>
      </c>
      <c r="BD1882" s="3">
        <v>41321.661111111112</v>
      </c>
      <c r="BE1882" s="3">
        <v>41321.690972222219</v>
      </c>
      <c r="BF1882" t="s">
        <v>115</v>
      </c>
      <c r="BG1882" t="s">
        <v>115</v>
      </c>
      <c r="BH1882">
        <v>8149</v>
      </c>
      <c r="BM1882">
        <v>43550</v>
      </c>
      <c r="BR1882" t="s">
        <v>116</v>
      </c>
      <c r="BS1882" t="s">
        <v>117</v>
      </c>
      <c r="BU1882">
        <v>1</v>
      </c>
      <c r="BV1882" t="s">
        <v>118</v>
      </c>
      <c r="BX1882" t="s">
        <v>119</v>
      </c>
      <c r="BY1882" t="s">
        <v>119</v>
      </c>
      <c r="BZ1882" t="s">
        <v>119</v>
      </c>
      <c r="CA1882">
        <v>1</v>
      </c>
      <c r="CC1882" t="s">
        <v>120</v>
      </c>
      <c r="CH1882">
        <v>540</v>
      </c>
      <c r="CI1882">
        <v>38840</v>
      </c>
      <c r="CJ1882" t="s">
        <v>106</v>
      </c>
      <c r="CK1882" t="s">
        <v>106</v>
      </c>
      <c r="CL1882">
        <v>35</v>
      </c>
      <c r="CM1882" t="s">
        <v>4710</v>
      </c>
      <c r="CO1882">
        <v>124595</v>
      </c>
      <c r="CQ1882">
        <v>0</v>
      </c>
      <c r="CR1882">
        <v>0</v>
      </c>
      <c r="CS1882">
        <v>0</v>
      </c>
      <c r="CY1882" t="s">
        <v>123</v>
      </c>
      <c r="CZ1882" t="s">
        <v>124</v>
      </c>
      <c r="DD1882" t="str" cm="1">
        <f t="array" ref="DD1882">TEXT(_xlfn.SEQUENCE(1, DATEDIF(AG1882, AH1882, "m") + 1, AG1882, 30), "YYYY-APMM")</f>
        <v>2014-AP01</v>
      </c>
      <c r="DN1882">
        <f t="shared" si="58"/>
        <v>142</v>
      </c>
      <c r="DO1882" t="str">
        <f t="shared" si="59"/>
        <v>LABOR- SUBCONTRACTOR</v>
      </c>
    </row>
    <row r="1883" spans="1:119" x14ac:dyDescent="0.35">
      <c r="A1883" t="s">
        <v>105</v>
      </c>
      <c r="B1883">
        <v>501168</v>
      </c>
      <c r="C1883">
        <v>6359</v>
      </c>
      <c r="D1883">
        <v>124602</v>
      </c>
      <c r="E1883">
        <v>13662</v>
      </c>
      <c r="F1883">
        <v>0</v>
      </c>
      <c r="G1883" t="s">
        <v>106</v>
      </c>
      <c r="H1883" t="s">
        <v>106</v>
      </c>
      <c r="I1883" t="s">
        <v>106</v>
      </c>
      <c r="J1883" t="s">
        <v>107</v>
      </c>
      <c r="K1883" t="s">
        <v>108</v>
      </c>
      <c r="L1883" t="s">
        <v>109</v>
      </c>
      <c r="M1883" t="s">
        <v>110</v>
      </c>
      <c r="N1883" t="s">
        <v>4726</v>
      </c>
      <c r="O1883" t="s">
        <v>4727</v>
      </c>
      <c r="P1883">
        <v>8177</v>
      </c>
      <c r="Q1883">
        <v>232</v>
      </c>
      <c r="R1883">
        <v>0</v>
      </c>
      <c r="S1883">
        <v>200</v>
      </c>
      <c r="T1883">
        <v>0</v>
      </c>
      <c r="U1883">
        <v>93</v>
      </c>
      <c r="V1883">
        <v>93</v>
      </c>
      <c r="W1883">
        <v>200</v>
      </c>
      <c r="X1883">
        <v>51</v>
      </c>
      <c r="Y1883">
        <v>0</v>
      </c>
      <c r="Z1883">
        <v>51</v>
      </c>
      <c r="AD1883" s="1">
        <v>41692.333333333336</v>
      </c>
      <c r="AE1883" s="1">
        <v>41720.708333333336</v>
      </c>
      <c r="AG1883" s="1">
        <v>41657.333333333336</v>
      </c>
      <c r="AH1883" s="1">
        <v>41686.708333333336</v>
      </c>
      <c r="AI1883" s="1">
        <v>41657.333333333336</v>
      </c>
      <c r="AJ1883" s="1">
        <v>41686.708333333336</v>
      </c>
      <c r="AK1883" s="1">
        <v>41657.333333333336</v>
      </c>
      <c r="AL1883" s="1">
        <v>41686.708333333336</v>
      </c>
      <c r="AM1883" s="1">
        <v>41692.333333333336</v>
      </c>
      <c r="AN1883" s="1">
        <v>41720.708333333336</v>
      </c>
      <c r="AP1883" t="s">
        <v>113</v>
      </c>
      <c r="AU1883" t="s">
        <v>4728</v>
      </c>
      <c r="AY1883" t="s">
        <v>106</v>
      </c>
      <c r="AZ1883">
        <v>0</v>
      </c>
      <c r="BA1883">
        <v>0</v>
      </c>
      <c r="BD1883" s="3">
        <v>41321.661111111112</v>
      </c>
      <c r="BE1883" s="3">
        <v>41321.690972222219</v>
      </c>
      <c r="BF1883" t="s">
        <v>115</v>
      </c>
      <c r="BG1883" t="s">
        <v>115</v>
      </c>
      <c r="BH1883">
        <v>8149</v>
      </c>
      <c r="BM1883">
        <v>43540</v>
      </c>
      <c r="BR1883" t="s">
        <v>1299</v>
      </c>
      <c r="BS1883" t="s">
        <v>1300</v>
      </c>
      <c r="BU1883">
        <v>1</v>
      </c>
      <c r="BV1883" t="s">
        <v>118</v>
      </c>
      <c r="BX1883" t="s">
        <v>119</v>
      </c>
      <c r="BY1883" t="s">
        <v>119</v>
      </c>
      <c r="BZ1883" t="s">
        <v>119</v>
      </c>
      <c r="CA1883">
        <v>1</v>
      </c>
      <c r="CC1883" t="s">
        <v>120</v>
      </c>
      <c r="CH1883">
        <v>540</v>
      </c>
      <c r="CI1883">
        <v>38850</v>
      </c>
      <c r="CJ1883" t="s">
        <v>106</v>
      </c>
      <c r="CK1883" t="s">
        <v>106</v>
      </c>
      <c r="CL1883">
        <v>40</v>
      </c>
      <c r="CM1883" t="s">
        <v>4729</v>
      </c>
      <c r="CO1883">
        <v>124595</v>
      </c>
      <c r="CQ1883">
        <v>0</v>
      </c>
      <c r="CR1883">
        <v>0</v>
      </c>
      <c r="CS1883">
        <v>0</v>
      </c>
      <c r="CY1883" t="s">
        <v>123</v>
      </c>
      <c r="CZ1883" t="s">
        <v>124</v>
      </c>
      <c r="DD1883" t="str" cm="1">
        <f t="array" ref="DD1883">TEXT(_xlfn.SEQUENCE(1, DATEDIF(AG1883, AH1883, "m") + 1, AG1883, 30), "YYYY-APMM")</f>
        <v>2014-AP01</v>
      </c>
      <c r="DN1883">
        <f t="shared" si="58"/>
        <v>93</v>
      </c>
      <c r="DO1883" t="str">
        <f t="shared" si="59"/>
        <v>LABOR - CIVIL</v>
      </c>
    </row>
    <row r="1884" spans="1:119" x14ac:dyDescent="0.35">
      <c r="A1884" t="s">
        <v>105</v>
      </c>
      <c r="B1884">
        <v>501169</v>
      </c>
      <c r="C1884">
        <v>6359</v>
      </c>
      <c r="D1884">
        <v>124602</v>
      </c>
      <c r="E1884">
        <v>13662</v>
      </c>
      <c r="F1884">
        <v>0</v>
      </c>
      <c r="G1884" t="s">
        <v>106</v>
      </c>
      <c r="H1884" t="s">
        <v>106</v>
      </c>
      <c r="I1884" t="s">
        <v>106</v>
      </c>
      <c r="J1884" t="s">
        <v>107</v>
      </c>
      <c r="K1884" t="s">
        <v>108</v>
      </c>
      <c r="L1884" t="s">
        <v>109</v>
      </c>
      <c r="M1884" t="s">
        <v>110</v>
      </c>
      <c r="N1884" t="s">
        <v>4730</v>
      </c>
      <c r="O1884" t="s">
        <v>4731</v>
      </c>
      <c r="P1884">
        <v>8178</v>
      </c>
      <c r="Q1884">
        <v>232</v>
      </c>
      <c r="R1884">
        <v>0</v>
      </c>
      <c r="S1884">
        <v>200</v>
      </c>
      <c r="T1884">
        <v>0</v>
      </c>
      <c r="U1884">
        <v>50.4</v>
      </c>
      <c r="V1884">
        <v>50.4</v>
      </c>
      <c r="W1884">
        <v>200</v>
      </c>
      <c r="X1884">
        <v>0</v>
      </c>
      <c r="Y1884">
        <v>0</v>
      </c>
      <c r="Z1884">
        <v>0</v>
      </c>
      <c r="AD1884" s="1">
        <v>41697.333333333336</v>
      </c>
      <c r="AE1884" s="1">
        <v>41725.708333333336</v>
      </c>
      <c r="AG1884" s="1">
        <v>41662.333333333336</v>
      </c>
      <c r="AH1884" s="1">
        <v>41692.708333333336</v>
      </c>
      <c r="AI1884" s="1">
        <v>41662.333333333336</v>
      </c>
      <c r="AJ1884" s="1">
        <v>41692.708333333336</v>
      </c>
      <c r="AK1884" s="1">
        <v>41662.333333333336</v>
      </c>
      <c r="AL1884" s="1">
        <v>41692.708333333336</v>
      </c>
      <c r="AM1884" s="1">
        <v>41697.333333333336</v>
      </c>
      <c r="AN1884" s="1">
        <v>41725.708333333336</v>
      </c>
      <c r="AP1884" t="s">
        <v>113</v>
      </c>
      <c r="AU1884" t="s">
        <v>4732</v>
      </c>
      <c r="AY1884" t="s">
        <v>106</v>
      </c>
      <c r="AZ1884">
        <v>0</v>
      </c>
      <c r="BA1884">
        <v>0</v>
      </c>
      <c r="BD1884" s="3">
        <v>41321.661111111112</v>
      </c>
      <c r="BE1884" s="3">
        <v>41321.690972222219</v>
      </c>
      <c r="BF1884" t="s">
        <v>115</v>
      </c>
      <c r="BG1884" t="s">
        <v>115</v>
      </c>
      <c r="BH1884">
        <v>8149</v>
      </c>
      <c r="BM1884">
        <v>43550</v>
      </c>
      <c r="BR1884" t="s">
        <v>116</v>
      </c>
      <c r="BS1884" t="s">
        <v>117</v>
      </c>
      <c r="BU1884">
        <v>1</v>
      </c>
      <c r="BV1884" t="s">
        <v>118</v>
      </c>
      <c r="BX1884" t="s">
        <v>119</v>
      </c>
      <c r="BY1884" t="s">
        <v>119</v>
      </c>
      <c r="BZ1884" t="s">
        <v>119</v>
      </c>
      <c r="CA1884">
        <v>1</v>
      </c>
      <c r="CC1884" t="s">
        <v>120</v>
      </c>
      <c r="CH1884">
        <v>540</v>
      </c>
      <c r="CI1884">
        <v>38850</v>
      </c>
      <c r="CJ1884" t="s">
        <v>106</v>
      </c>
      <c r="CK1884" t="s">
        <v>106</v>
      </c>
      <c r="CL1884">
        <v>40</v>
      </c>
      <c r="CM1884" t="s">
        <v>4729</v>
      </c>
      <c r="CO1884">
        <v>124595</v>
      </c>
      <c r="CQ1884">
        <v>0</v>
      </c>
      <c r="CR1884">
        <v>0</v>
      </c>
      <c r="CS1884">
        <v>0</v>
      </c>
      <c r="CY1884" t="s">
        <v>123</v>
      </c>
      <c r="CZ1884" t="s">
        <v>124</v>
      </c>
      <c r="DD1884" t="str" cm="1">
        <f t="array" ref="DD1884">TEXT(_xlfn.SEQUENCE(1, DATEDIF(AG1884, AH1884, "m") + 1, AG1884, 30), "YYYY-APMM")</f>
        <v>2014-AP01</v>
      </c>
      <c r="DN1884">
        <f t="shared" si="58"/>
        <v>50.4</v>
      </c>
      <c r="DO1884" t="str">
        <f t="shared" si="59"/>
        <v>LABOR- SUBCONTRACTOR</v>
      </c>
    </row>
    <row r="1885" spans="1:119" x14ac:dyDescent="0.35">
      <c r="A1885" t="s">
        <v>105</v>
      </c>
      <c r="B1885">
        <v>501170</v>
      </c>
      <c r="C1885">
        <v>6359</v>
      </c>
      <c r="D1885">
        <v>124602</v>
      </c>
      <c r="E1885">
        <v>13662</v>
      </c>
      <c r="F1885">
        <v>0</v>
      </c>
      <c r="G1885" t="s">
        <v>106</v>
      </c>
      <c r="H1885" t="s">
        <v>106</v>
      </c>
      <c r="I1885" t="s">
        <v>106</v>
      </c>
      <c r="J1885" t="s">
        <v>107</v>
      </c>
      <c r="K1885" t="s">
        <v>108</v>
      </c>
      <c r="L1885" t="s">
        <v>109</v>
      </c>
      <c r="M1885" t="s">
        <v>110</v>
      </c>
      <c r="N1885" t="s">
        <v>4733</v>
      </c>
      <c r="O1885" t="s">
        <v>4734</v>
      </c>
      <c r="P1885">
        <v>8178</v>
      </c>
      <c r="Q1885">
        <v>232</v>
      </c>
      <c r="R1885">
        <v>0</v>
      </c>
      <c r="S1885">
        <v>200</v>
      </c>
      <c r="T1885">
        <v>0</v>
      </c>
      <c r="U1885">
        <v>50.4</v>
      </c>
      <c r="V1885">
        <v>50.4</v>
      </c>
      <c r="W1885">
        <v>200</v>
      </c>
      <c r="X1885">
        <v>0</v>
      </c>
      <c r="Y1885">
        <v>0</v>
      </c>
      <c r="Z1885">
        <v>0</v>
      </c>
      <c r="AD1885" s="1">
        <v>41703.333333333336</v>
      </c>
      <c r="AE1885" s="1">
        <v>41731.708333333336</v>
      </c>
      <c r="AG1885" s="1">
        <v>41668.333333333336</v>
      </c>
      <c r="AH1885" s="1">
        <v>41697.708333333336</v>
      </c>
      <c r="AI1885" s="1">
        <v>41668.333333333336</v>
      </c>
      <c r="AJ1885" s="1">
        <v>41697.708333333336</v>
      </c>
      <c r="AK1885" s="1">
        <v>41668.333333333336</v>
      </c>
      <c r="AL1885" s="1">
        <v>41697.708333333336</v>
      </c>
      <c r="AM1885" s="1">
        <v>41703.333333333336</v>
      </c>
      <c r="AN1885" s="1">
        <v>41731.708333333336</v>
      </c>
      <c r="AP1885" t="s">
        <v>113</v>
      </c>
      <c r="AU1885" t="s">
        <v>4735</v>
      </c>
      <c r="AY1885" t="s">
        <v>106</v>
      </c>
      <c r="AZ1885">
        <v>0</v>
      </c>
      <c r="BA1885">
        <v>0</v>
      </c>
      <c r="BD1885" s="3">
        <v>41321.661111111112</v>
      </c>
      <c r="BE1885" s="3">
        <v>41321.690972222219</v>
      </c>
      <c r="BF1885" t="s">
        <v>115</v>
      </c>
      <c r="BG1885" t="s">
        <v>115</v>
      </c>
      <c r="BH1885">
        <v>8149</v>
      </c>
      <c r="BM1885">
        <v>43550</v>
      </c>
      <c r="BR1885" t="s">
        <v>116</v>
      </c>
      <c r="BS1885" t="s">
        <v>117</v>
      </c>
      <c r="BU1885">
        <v>1</v>
      </c>
      <c r="BV1885" t="s">
        <v>118</v>
      </c>
      <c r="BX1885" t="s">
        <v>119</v>
      </c>
      <c r="BY1885" t="s">
        <v>119</v>
      </c>
      <c r="BZ1885" t="s">
        <v>119</v>
      </c>
      <c r="CA1885">
        <v>1</v>
      </c>
      <c r="CC1885" t="s">
        <v>120</v>
      </c>
      <c r="CH1885">
        <v>540</v>
      </c>
      <c r="CI1885">
        <v>38850</v>
      </c>
      <c r="CJ1885" t="s">
        <v>106</v>
      </c>
      <c r="CK1885" t="s">
        <v>106</v>
      </c>
      <c r="CL1885">
        <v>40</v>
      </c>
      <c r="CM1885" t="s">
        <v>4729</v>
      </c>
      <c r="CO1885">
        <v>124595</v>
      </c>
      <c r="CQ1885">
        <v>0</v>
      </c>
      <c r="CR1885">
        <v>0</v>
      </c>
      <c r="CS1885">
        <v>0</v>
      </c>
      <c r="CY1885" t="s">
        <v>123</v>
      </c>
      <c r="CZ1885" t="s">
        <v>124</v>
      </c>
      <c r="DD1885" t="str" cm="1">
        <f t="array" ref="DD1885">TEXT(_xlfn.SEQUENCE(1, DATEDIF(AG1885, AH1885, "m") + 1, AG1885, 30), "YYYY-APMM")</f>
        <v>2014-AP01</v>
      </c>
      <c r="DN1885">
        <f t="shared" si="58"/>
        <v>50.4</v>
      </c>
      <c r="DO1885" t="str">
        <f t="shared" si="59"/>
        <v>LABOR- SUBCONTRACTOR</v>
      </c>
    </row>
    <row r="1886" spans="1:119" x14ac:dyDescent="0.35">
      <c r="A1886" t="s">
        <v>105</v>
      </c>
      <c r="B1886">
        <v>501171</v>
      </c>
      <c r="C1886">
        <v>6359</v>
      </c>
      <c r="D1886">
        <v>124602</v>
      </c>
      <c r="E1886">
        <v>13662</v>
      </c>
      <c r="F1886">
        <v>0</v>
      </c>
      <c r="G1886" t="s">
        <v>106</v>
      </c>
      <c r="H1886" t="s">
        <v>106</v>
      </c>
      <c r="I1886" t="s">
        <v>106</v>
      </c>
      <c r="J1886" t="s">
        <v>107</v>
      </c>
      <c r="K1886" t="s">
        <v>108</v>
      </c>
      <c r="L1886" t="s">
        <v>109</v>
      </c>
      <c r="M1886" t="s">
        <v>110</v>
      </c>
      <c r="N1886" t="s">
        <v>4736</v>
      </c>
      <c r="O1886" t="s">
        <v>4737</v>
      </c>
      <c r="P1886">
        <v>8177</v>
      </c>
      <c r="Q1886">
        <v>232</v>
      </c>
      <c r="R1886">
        <v>0</v>
      </c>
      <c r="S1886">
        <v>200</v>
      </c>
      <c r="T1886">
        <v>0</v>
      </c>
      <c r="U1886">
        <v>73</v>
      </c>
      <c r="V1886">
        <v>73</v>
      </c>
      <c r="W1886">
        <v>200</v>
      </c>
      <c r="X1886">
        <v>55</v>
      </c>
      <c r="Y1886">
        <v>0</v>
      </c>
      <c r="Z1886">
        <v>55</v>
      </c>
      <c r="AD1886" s="1">
        <v>41709.333333333336</v>
      </c>
      <c r="AE1886" s="1">
        <v>41737.708333333336</v>
      </c>
      <c r="AG1886" s="1">
        <v>41674.333333333336</v>
      </c>
      <c r="AH1886" s="1">
        <v>41703.708333333336</v>
      </c>
      <c r="AI1886" s="1">
        <v>41674.333333333336</v>
      </c>
      <c r="AJ1886" s="1">
        <v>41703.708333333336</v>
      </c>
      <c r="AK1886" s="1">
        <v>41674.333333333336</v>
      </c>
      <c r="AL1886" s="1">
        <v>41703.708333333336</v>
      </c>
      <c r="AM1886" s="1">
        <v>41709.333333333336</v>
      </c>
      <c r="AN1886" s="1">
        <v>41737.708333333336</v>
      </c>
      <c r="AP1886" t="s">
        <v>113</v>
      </c>
      <c r="AU1886" t="s">
        <v>4738</v>
      </c>
      <c r="AY1886" t="s">
        <v>106</v>
      </c>
      <c r="AZ1886">
        <v>0</v>
      </c>
      <c r="BA1886">
        <v>0</v>
      </c>
      <c r="BD1886" s="3">
        <v>41321.661111111112</v>
      </c>
      <c r="BE1886" s="3">
        <v>41321.690972222219</v>
      </c>
      <c r="BF1886" t="s">
        <v>115</v>
      </c>
      <c r="BG1886" t="s">
        <v>115</v>
      </c>
      <c r="BH1886">
        <v>8149</v>
      </c>
      <c r="BM1886">
        <v>43540</v>
      </c>
      <c r="BR1886" t="s">
        <v>1299</v>
      </c>
      <c r="BS1886" t="s">
        <v>1300</v>
      </c>
      <c r="BU1886">
        <v>1</v>
      </c>
      <c r="BV1886" t="s">
        <v>118</v>
      </c>
      <c r="BX1886" t="s">
        <v>119</v>
      </c>
      <c r="BY1886" t="s">
        <v>119</v>
      </c>
      <c r="BZ1886" t="s">
        <v>119</v>
      </c>
      <c r="CA1886">
        <v>1</v>
      </c>
      <c r="CC1886" t="s">
        <v>120</v>
      </c>
      <c r="CH1886">
        <v>540</v>
      </c>
      <c r="CI1886">
        <v>38850</v>
      </c>
      <c r="CJ1886" t="s">
        <v>106</v>
      </c>
      <c r="CK1886" t="s">
        <v>106</v>
      </c>
      <c r="CL1886">
        <v>40</v>
      </c>
      <c r="CM1886" t="s">
        <v>4729</v>
      </c>
      <c r="CO1886">
        <v>124595</v>
      </c>
      <c r="CQ1886">
        <v>0</v>
      </c>
      <c r="CR1886">
        <v>0</v>
      </c>
      <c r="CS1886">
        <v>0</v>
      </c>
      <c r="CY1886" t="s">
        <v>123</v>
      </c>
      <c r="CZ1886" t="s">
        <v>124</v>
      </c>
      <c r="DD1886" t="str" cm="1">
        <f t="array" ref="DD1886:DE1886">TEXT(_xlfn.SEQUENCE(1, DATEDIF(AG1886, AH1886, "m") + 1, AG1886, 30), "YYYY-APMM")</f>
        <v>2014-AP02</v>
      </c>
      <c r="DE1886" t="str">
        <v>2014-AP03</v>
      </c>
      <c r="DN1886">
        <f t="shared" si="58"/>
        <v>36.5</v>
      </c>
      <c r="DO1886" t="str">
        <f t="shared" si="59"/>
        <v>LABOR - CIVIL</v>
      </c>
    </row>
    <row r="1887" spans="1:119" x14ac:dyDescent="0.35">
      <c r="A1887" t="s">
        <v>105</v>
      </c>
      <c r="B1887">
        <v>501172</v>
      </c>
      <c r="C1887">
        <v>6359</v>
      </c>
      <c r="D1887">
        <v>124602</v>
      </c>
      <c r="E1887">
        <v>13662</v>
      </c>
      <c r="F1887">
        <v>0</v>
      </c>
      <c r="G1887" t="s">
        <v>106</v>
      </c>
      <c r="H1887" t="s">
        <v>106</v>
      </c>
      <c r="I1887" t="s">
        <v>106</v>
      </c>
      <c r="J1887" t="s">
        <v>107</v>
      </c>
      <c r="K1887" t="s">
        <v>108</v>
      </c>
      <c r="L1887" t="s">
        <v>109</v>
      </c>
      <c r="M1887" t="s">
        <v>110</v>
      </c>
      <c r="N1887" t="s">
        <v>4739</v>
      </c>
      <c r="O1887" t="s">
        <v>4740</v>
      </c>
      <c r="P1887">
        <v>8178</v>
      </c>
      <c r="Q1887">
        <v>272</v>
      </c>
      <c r="R1887">
        <v>0</v>
      </c>
      <c r="S1887">
        <v>200</v>
      </c>
      <c r="T1887">
        <v>0</v>
      </c>
      <c r="U1887">
        <v>193.6</v>
      </c>
      <c r="V1887">
        <v>193.6</v>
      </c>
      <c r="W1887">
        <v>200</v>
      </c>
      <c r="X1887">
        <v>0</v>
      </c>
      <c r="Y1887">
        <v>0</v>
      </c>
      <c r="Z1887">
        <v>0</v>
      </c>
      <c r="AD1887" s="1">
        <v>41727.333333333336</v>
      </c>
      <c r="AE1887" s="1">
        <v>41755.708333333336</v>
      </c>
      <c r="AG1887" s="1">
        <v>41687.333333333336</v>
      </c>
      <c r="AH1887" s="1">
        <v>41715.708333333336</v>
      </c>
      <c r="AI1887" s="1">
        <v>41687.333333333336</v>
      </c>
      <c r="AJ1887" s="1">
        <v>41715.708333333336</v>
      </c>
      <c r="AK1887" s="1">
        <v>41687.333333333336</v>
      </c>
      <c r="AL1887" s="1">
        <v>41715.708333333336</v>
      </c>
      <c r="AM1887" s="1">
        <v>41727.333333333336</v>
      </c>
      <c r="AN1887" s="1">
        <v>41755.708333333336</v>
      </c>
      <c r="AP1887" t="s">
        <v>113</v>
      </c>
      <c r="AU1887" t="s">
        <v>4741</v>
      </c>
      <c r="AY1887" t="s">
        <v>106</v>
      </c>
      <c r="AZ1887">
        <v>0</v>
      </c>
      <c r="BA1887">
        <v>0</v>
      </c>
      <c r="BD1887" s="3">
        <v>41321.661111111112</v>
      </c>
      <c r="BE1887" s="3">
        <v>41321.690972222219</v>
      </c>
      <c r="BF1887" t="s">
        <v>115</v>
      </c>
      <c r="BG1887" t="s">
        <v>115</v>
      </c>
      <c r="BH1887">
        <v>8149</v>
      </c>
      <c r="BM1887">
        <v>43550</v>
      </c>
      <c r="BR1887" t="s">
        <v>116</v>
      </c>
      <c r="BS1887" t="s">
        <v>117</v>
      </c>
      <c r="BU1887">
        <v>1</v>
      </c>
      <c r="BV1887" t="s">
        <v>118</v>
      </c>
      <c r="BX1887" t="s">
        <v>119</v>
      </c>
      <c r="BY1887" t="s">
        <v>119</v>
      </c>
      <c r="BZ1887" t="s">
        <v>119</v>
      </c>
      <c r="CA1887">
        <v>1</v>
      </c>
      <c r="CC1887" t="s">
        <v>120</v>
      </c>
      <c r="CH1887">
        <v>540</v>
      </c>
      <c r="CI1887">
        <v>38850</v>
      </c>
      <c r="CJ1887" t="s">
        <v>106</v>
      </c>
      <c r="CK1887" t="s">
        <v>106</v>
      </c>
      <c r="CL1887">
        <v>40</v>
      </c>
      <c r="CM1887" t="s">
        <v>4729</v>
      </c>
      <c r="CO1887">
        <v>124595</v>
      </c>
      <c r="CQ1887">
        <v>0</v>
      </c>
      <c r="CR1887">
        <v>0</v>
      </c>
      <c r="CS1887">
        <v>0</v>
      </c>
      <c r="CY1887" t="s">
        <v>123</v>
      </c>
      <c r="CZ1887" t="s">
        <v>124</v>
      </c>
      <c r="DD1887" t="str" cm="1">
        <f t="array" ref="DD1887:DE1887">TEXT(_xlfn.SEQUENCE(1, DATEDIF(AG1887, AH1887, "m") + 1, AG1887, 30), "YYYY-APMM")</f>
        <v>2014-AP02</v>
      </c>
      <c r="DE1887" t="str">
        <v>2014-AP03</v>
      </c>
      <c r="DN1887">
        <f t="shared" si="58"/>
        <v>96.8</v>
      </c>
      <c r="DO1887" t="str">
        <f t="shared" si="59"/>
        <v>LABOR- SUBCONTRACTOR</v>
      </c>
    </row>
    <row r="1888" spans="1:119" x14ac:dyDescent="0.35">
      <c r="A1888" t="s">
        <v>105</v>
      </c>
      <c r="B1888">
        <v>501173</v>
      </c>
      <c r="C1888">
        <v>6359</v>
      </c>
      <c r="D1888">
        <v>124602</v>
      </c>
      <c r="E1888">
        <v>13662</v>
      </c>
      <c r="F1888">
        <v>0</v>
      </c>
      <c r="G1888" t="s">
        <v>106</v>
      </c>
      <c r="H1888" t="s">
        <v>106</v>
      </c>
      <c r="I1888" t="s">
        <v>106</v>
      </c>
      <c r="J1888" t="s">
        <v>107</v>
      </c>
      <c r="K1888" t="s">
        <v>108</v>
      </c>
      <c r="L1888" t="s">
        <v>109</v>
      </c>
      <c r="M1888" t="s">
        <v>110</v>
      </c>
      <c r="N1888" t="s">
        <v>4742</v>
      </c>
      <c r="O1888" t="s">
        <v>4743</v>
      </c>
      <c r="P1888">
        <v>8178</v>
      </c>
      <c r="Q1888">
        <v>272</v>
      </c>
      <c r="R1888">
        <v>88</v>
      </c>
      <c r="S1888">
        <v>200</v>
      </c>
      <c r="T1888">
        <v>0</v>
      </c>
      <c r="U1888">
        <v>33.6</v>
      </c>
      <c r="V1888">
        <v>33.6</v>
      </c>
      <c r="W1888">
        <v>200</v>
      </c>
      <c r="X1888">
        <v>0</v>
      </c>
      <c r="Y1888">
        <v>0</v>
      </c>
      <c r="Z1888">
        <v>0</v>
      </c>
      <c r="AD1888" s="1">
        <v>41735.333333333336</v>
      </c>
      <c r="AE1888" s="1">
        <v>41763.708333333336</v>
      </c>
      <c r="AG1888" s="1">
        <v>41695.333333333336</v>
      </c>
      <c r="AH1888" s="1">
        <v>41723.708333333336</v>
      </c>
      <c r="AI1888" s="1">
        <v>41695.333333333336</v>
      </c>
      <c r="AJ1888" s="1">
        <v>41723.708333333336</v>
      </c>
      <c r="AK1888" s="1">
        <v>41695.333333333336</v>
      </c>
      <c r="AL1888" s="1">
        <v>41723.708333333336</v>
      </c>
      <c r="AM1888" s="1">
        <v>41735.333333333336</v>
      </c>
      <c r="AN1888" s="1">
        <v>41763.708333333336</v>
      </c>
      <c r="AP1888" t="s">
        <v>113</v>
      </c>
      <c r="AU1888" t="s">
        <v>4744</v>
      </c>
      <c r="AY1888" t="s">
        <v>106</v>
      </c>
      <c r="AZ1888">
        <v>0</v>
      </c>
      <c r="BA1888">
        <v>0</v>
      </c>
      <c r="BD1888" s="3">
        <v>41321.661111111112</v>
      </c>
      <c r="BE1888" s="3">
        <v>41321.690972222219</v>
      </c>
      <c r="BF1888" t="s">
        <v>115</v>
      </c>
      <c r="BG1888" t="s">
        <v>115</v>
      </c>
      <c r="BH1888">
        <v>8149</v>
      </c>
      <c r="BM1888">
        <v>43550</v>
      </c>
      <c r="BR1888" t="s">
        <v>116</v>
      </c>
      <c r="BS1888" t="s">
        <v>117</v>
      </c>
      <c r="BU1888">
        <v>1</v>
      </c>
      <c r="BV1888" t="s">
        <v>118</v>
      </c>
      <c r="BX1888" t="s">
        <v>119</v>
      </c>
      <c r="BY1888" t="s">
        <v>119</v>
      </c>
      <c r="BZ1888" t="s">
        <v>119</v>
      </c>
      <c r="CA1888">
        <v>1</v>
      </c>
      <c r="CC1888" t="s">
        <v>120</v>
      </c>
      <c r="CH1888">
        <v>540</v>
      </c>
      <c r="CI1888">
        <v>38850</v>
      </c>
      <c r="CJ1888" t="s">
        <v>106</v>
      </c>
      <c r="CK1888" t="s">
        <v>106</v>
      </c>
      <c r="CL1888">
        <v>40</v>
      </c>
      <c r="CM1888" t="s">
        <v>4729</v>
      </c>
      <c r="CO1888">
        <v>124595</v>
      </c>
      <c r="CQ1888">
        <v>0</v>
      </c>
      <c r="CR1888">
        <v>0</v>
      </c>
      <c r="CS1888">
        <v>0</v>
      </c>
      <c r="CY1888" t="s">
        <v>123</v>
      </c>
      <c r="CZ1888" t="s">
        <v>124</v>
      </c>
      <c r="DD1888" t="str" cm="1">
        <f t="array" ref="DD1888:DE1888">TEXT(_xlfn.SEQUENCE(1, DATEDIF(AG1888, AH1888, "m") + 1, AG1888, 30), "YYYY-APMM")</f>
        <v>2014-AP02</v>
      </c>
      <c r="DE1888" t="str">
        <v>2014-AP03</v>
      </c>
      <c r="DN1888">
        <f t="shared" si="58"/>
        <v>16.8</v>
      </c>
      <c r="DO1888" t="str">
        <f t="shared" si="59"/>
        <v>LABOR- SUBCONTRACTOR</v>
      </c>
    </row>
    <row r="1889" spans="1:119" x14ac:dyDescent="0.35">
      <c r="A1889" t="s">
        <v>105</v>
      </c>
      <c r="B1889">
        <v>501174</v>
      </c>
      <c r="C1889">
        <v>6359</v>
      </c>
      <c r="D1889">
        <v>124603</v>
      </c>
      <c r="E1889">
        <v>13662</v>
      </c>
      <c r="F1889">
        <v>0</v>
      </c>
      <c r="G1889" t="s">
        <v>106</v>
      </c>
      <c r="H1889" t="s">
        <v>106</v>
      </c>
      <c r="I1889" t="s">
        <v>106</v>
      </c>
      <c r="J1889" t="s">
        <v>107</v>
      </c>
      <c r="K1889" t="s">
        <v>108</v>
      </c>
      <c r="L1889" t="s">
        <v>109</v>
      </c>
      <c r="M1889" t="s">
        <v>110</v>
      </c>
      <c r="N1889" t="s">
        <v>4745</v>
      </c>
      <c r="O1889" t="s">
        <v>3209</v>
      </c>
      <c r="P1889">
        <v>8177</v>
      </c>
      <c r="Q1889">
        <v>184</v>
      </c>
      <c r="R1889">
        <v>0</v>
      </c>
      <c r="S1889">
        <v>200</v>
      </c>
      <c r="T1889">
        <v>0</v>
      </c>
      <c r="U1889">
        <v>658</v>
      </c>
      <c r="V1889">
        <v>658</v>
      </c>
      <c r="W1889">
        <v>200</v>
      </c>
      <c r="X1889">
        <v>376</v>
      </c>
      <c r="Y1889">
        <v>0</v>
      </c>
      <c r="Z1889">
        <v>376</v>
      </c>
      <c r="AD1889" s="1">
        <v>41735.333333333336</v>
      </c>
      <c r="AE1889" s="1">
        <v>41763.708333333336</v>
      </c>
      <c r="AG1889" s="1">
        <v>41708.333333333336</v>
      </c>
      <c r="AH1889" s="1">
        <v>41736.708333333336</v>
      </c>
      <c r="AI1889" s="1">
        <v>41708.333333333336</v>
      </c>
      <c r="AJ1889" s="1">
        <v>41736.708333333336</v>
      </c>
      <c r="AK1889" s="1">
        <v>41708.333333333336</v>
      </c>
      <c r="AL1889" s="1">
        <v>41736.708333333336</v>
      </c>
      <c r="AM1889" s="1">
        <v>41735.333333333336</v>
      </c>
      <c r="AN1889" s="1">
        <v>41763.708333333336</v>
      </c>
      <c r="AP1889" t="s">
        <v>113</v>
      </c>
      <c r="AU1889" t="s">
        <v>4746</v>
      </c>
      <c r="AY1889" t="s">
        <v>106</v>
      </c>
      <c r="AZ1889">
        <v>0</v>
      </c>
      <c r="BA1889">
        <v>0</v>
      </c>
      <c r="BD1889" s="3">
        <v>41321.661111111112</v>
      </c>
      <c r="BE1889" s="3">
        <v>41321.690972222219</v>
      </c>
      <c r="BF1889" t="s">
        <v>115</v>
      </c>
      <c r="BG1889" t="s">
        <v>115</v>
      </c>
      <c r="BH1889">
        <v>8149</v>
      </c>
      <c r="BM1889">
        <v>43540</v>
      </c>
      <c r="BR1889" t="s">
        <v>1299</v>
      </c>
      <c r="BS1889" t="s">
        <v>1300</v>
      </c>
      <c r="BU1889">
        <v>1</v>
      </c>
      <c r="BV1889" t="s">
        <v>118</v>
      </c>
      <c r="BX1889" t="s">
        <v>119</v>
      </c>
      <c r="BY1889" t="s">
        <v>119</v>
      </c>
      <c r="BZ1889" t="s">
        <v>119</v>
      </c>
      <c r="CA1889">
        <v>1</v>
      </c>
      <c r="CC1889" t="s">
        <v>120</v>
      </c>
      <c r="CH1889">
        <v>540</v>
      </c>
      <c r="CI1889">
        <v>38910</v>
      </c>
      <c r="CJ1889" t="s">
        <v>106</v>
      </c>
      <c r="CK1889" t="s">
        <v>106</v>
      </c>
      <c r="CL1889">
        <v>70</v>
      </c>
      <c r="CM1889" t="s">
        <v>3180</v>
      </c>
      <c r="CO1889">
        <v>124595</v>
      </c>
      <c r="CQ1889">
        <v>0</v>
      </c>
      <c r="CR1889">
        <v>0</v>
      </c>
      <c r="CS1889">
        <v>0</v>
      </c>
      <c r="CY1889" t="s">
        <v>123</v>
      </c>
      <c r="CZ1889" t="s">
        <v>124</v>
      </c>
      <c r="DD1889" t="str" cm="1">
        <f t="array" ref="DD1889">TEXT(_xlfn.SEQUENCE(1, DATEDIF(AG1889, AH1889, "m") + 1, AG1889, 30), "YYYY-APMM")</f>
        <v>2014-AP03</v>
      </c>
      <c r="DN1889">
        <f t="shared" si="58"/>
        <v>658</v>
      </c>
      <c r="DO1889" t="str">
        <f t="shared" si="59"/>
        <v>LABOR - CIVIL</v>
      </c>
    </row>
    <row r="1890" spans="1:119" x14ac:dyDescent="0.35">
      <c r="A1890" t="s">
        <v>105</v>
      </c>
      <c r="B1890">
        <v>501175</v>
      </c>
      <c r="C1890">
        <v>6359</v>
      </c>
      <c r="D1890">
        <v>124603</v>
      </c>
      <c r="E1890">
        <v>13662</v>
      </c>
      <c r="F1890">
        <v>0</v>
      </c>
      <c r="G1890" t="s">
        <v>106</v>
      </c>
      <c r="H1890" t="s">
        <v>106</v>
      </c>
      <c r="I1890" t="s">
        <v>106</v>
      </c>
      <c r="J1890" t="s">
        <v>107</v>
      </c>
      <c r="K1890" t="s">
        <v>108</v>
      </c>
      <c r="L1890" t="s">
        <v>109</v>
      </c>
      <c r="M1890" t="s">
        <v>110</v>
      </c>
      <c r="N1890" t="s">
        <v>4747</v>
      </c>
      <c r="O1890" t="s">
        <v>4748</v>
      </c>
      <c r="P1890">
        <v>8178</v>
      </c>
      <c r="Q1890">
        <v>184</v>
      </c>
      <c r="R1890">
        <v>0</v>
      </c>
      <c r="S1890">
        <v>200</v>
      </c>
      <c r="T1890">
        <v>0</v>
      </c>
      <c r="U1890">
        <v>140</v>
      </c>
      <c r="V1890">
        <v>140</v>
      </c>
      <c r="W1890">
        <v>200</v>
      </c>
      <c r="X1890">
        <v>0</v>
      </c>
      <c r="Y1890">
        <v>0</v>
      </c>
      <c r="Z1890">
        <v>0</v>
      </c>
      <c r="AD1890" s="1">
        <v>41746.333333333336</v>
      </c>
      <c r="AE1890" s="1">
        <v>41774.708333333336</v>
      </c>
      <c r="AG1890" s="1">
        <v>41720.333333333336</v>
      </c>
      <c r="AH1890" s="1">
        <v>41748.708333333336</v>
      </c>
      <c r="AI1890" s="1">
        <v>41720.333333333336</v>
      </c>
      <c r="AJ1890" s="1">
        <v>41748.708333333336</v>
      </c>
      <c r="AK1890" s="1">
        <v>41720.333333333336</v>
      </c>
      <c r="AL1890" s="1">
        <v>41748.708333333336</v>
      </c>
      <c r="AM1890" s="1">
        <v>41746.333333333336</v>
      </c>
      <c r="AN1890" s="1">
        <v>41774.708333333336</v>
      </c>
      <c r="AP1890" t="s">
        <v>113</v>
      </c>
      <c r="AU1890" t="s">
        <v>4749</v>
      </c>
      <c r="AY1890" t="s">
        <v>106</v>
      </c>
      <c r="AZ1890">
        <v>0</v>
      </c>
      <c r="BA1890">
        <v>0</v>
      </c>
      <c r="BD1890" s="3">
        <v>41321.661111111112</v>
      </c>
      <c r="BE1890" s="3">
        <v>41321.690972222219</v>
      </c>
      <c r="BF1890" t="s">
        <v>115</v>
      </c>
      <c r="BG1890" t="s">
        <v>115</v>
      </c>
      <c r="BH1890">
        <v>8149</v>
      </c>
      <c r="BM1890">
        <v>43550</v>
      </c>
      <c r="BR1890" t="s">
        <v>116</v>
      </c>
      <c r="BS1890" t="s">
        <v>117</v>
      </c>
      <c r="BU1890">
        <v>1</v>
      </c>
      <c r="BV1890" t="s">
        <v>118</v>
      </c>
      <c r="BX1890" t="s">
        <v>119</v>
      </c>
      <c r="BY1890" t="s">
        <v>119</v>
      </c>
      <c r="BZ1890" t="s">
        <v>119</v>
      </c>
      <c r="CA1890">
        <v>1</v>
      </c>
      <c r="CC1890" t="s">
        <v>120</v>
      </c>
      <c r="CH1890">
        <v>540</v>
      </c>
      <c r="CI1890">
        <v>38910</v>
      </c>
      <c r="CJ1890" t="s">
        <v>106</v>
      </c>
      <c r="CK1890" t="s">
        <v>106</v>
      </c>
      <c r="CL1890">
        <v>70</v>
      </c>
      <c r="CM1890" t="s">
        <v>3180</v>
      </c>
      <c r="CO1890">
        <v>124595</v>
      </c>
      <c r="CQ1890">
        <v>0</v>
      </c>
      <c r="CR1890">
        <v>0</v>
      </c>
      <c r="CS1890">
        <v>0</v>
      </c>
      <c r="CY1890" t="s">
        <v>123</v>
      </c>
      <c r="CZ1890" t="s">
        <v>124</v>
      </c>
      <c r="DD1890" t="str" cm="1">
        <f t="array" ref="DD1890">TEXT(_xlfn.SEQUENCE(1, DATEDIF(AG1890, AH1890, "m") + 1, AG1890, 30), "YYYY-APMM")</f>
        <v>2014-AP03</v>
      </c>
      <c r="DN1890">
        <f t="shared" si="58"/>
        <v>140</v>
      </c>
      <c r="DO1890" t="str">
        <f t="shared" si="59"/>
        <v>LABOR- SUBCONTRACTOR</v>
      </c>
    </row>
    <row r="1891" spans="1:119" x14ac:dyDescent="0.35">
      <c r="A1891" t="s">
        <v>105</v>
      </c>
      <c r="B1891">
        <v>501176</v>
      </c>
      <c r="C1891">
        <v>6359</v>
      </c>
      <c r="D1891">
        <v>124603</v>
      </c>
      <c r="E1891">
        <v>13662</v>
      </c>
      <c r="F1891">
        <v>0</v>
      </c>
      <c r="G1891" t="s">
        <v>106</v>
      </c>
      <c r="H1891" t="s">
        <v>106</v>
      </c>
      <c r="I1891" t="s">
        <v>106</v>
      </c>
      <c r="J1891" t="s">
        <v>107</v>
      </c>
      <c r="K1891" t="s">
        <v>108</v>
      </c>
      <c r="L1891" t="s">
        <v>109</v>
      </c>
      <c r="M1891" t="s">
        <v>110</v>
      </c>
      <c r="N1891" t="s">
        <v>4750</v>
      </c>
      <c r="O1891" t="s">
        <v>4751</v>
      </c>
      <c r="P1891">
        <v>8178</v>
      </c>
      <c r="Q1891">
        <v>264</v>
      </c>
      <c r="R1891">
        <v>144</v>
      </c>
      <c r="S1891">
        <v>200</v>
      </c>
      <c r="T1891">
        <v>0</v>
      </c>
      <c r="U1891">
        <v>266</v>
      </c>
      <c r="V1891">
        <v>266</v>
      </c>
      <c r="W1891">
        <v>200</v>
      </c>
      <c r="X1891">
        <v>0</v>
      </c>
      <c r="Y1891">
        <v>0</v>
      </c>
      <c r="Z1891">
        <v>0</v>
      </c>
      <c r="AD1891" s="1">
        <v>41770.333333333336</v>
      </c>
      <c r="AE1891" s="1">
        <v>41798.708333333336</v>
      </c>
      <c r="AG1891" s="1">
        <v>41731.333333333336</v>
      </c>
      <c r="AH1891" s="1">
        <v>41759.708333333336</v>
      </c>
      <c r="AI1891" s="1">
        <v>41731.333333333336</v>
      </c>
      <c r="AJ1891" s="1">
        <v>41759.708333333336</v>
      </c>
      <c r="AK1891" s="1">
        <v>41731.333333333336</v>
      </c>
      <c r="AL1891" s="1">
        <v>41759.708333333336</v>
      </c>
      <c r="AM1891" s="1">
        <v>41770.333333333336</v>
      </c>
      <c r="AN1891" s="1">
        <v>41798.708333333336</v>
      </c>
      <c r="AP1891" t="s">
        <v>113</v>
      </c>
      <c r="AU1891" t="s">
        <v>4752</v>
      </c>
      <c r="AY1891" t="s">
        <v>106</v>
      </c>
      <c r="AZ1891">
        <v>0</v>
      </c>
      <c r="BA1891">
        <v>0</v>
      </c>
      <c r="BD1891" s="3">
        <v>41321.661111111112</v>
      </c>
      <c r="BE1891" s="3">
        <v>41321.690972222219</v>
      </c>
      <c r="BF1891" t="s">
        <v>115</v>
      </c>
      <c r="BG1891" t="s">
        <v>115</v>
      </c>
      <c r="BH1891">
        <v>8149</v>
      </c>
      <c r="BM1891">
        <v>43550</v>
      </c>
      <c r="BR1891" t="s">
        <v>116</v>
      </c>
      <c r="BS1891" t="s">
        <v>117</v>
      </c>
      <c r="BU1891">
        <v>1</v>
      </c>
      <c r="BV1891" t="s">
        <v>118</v>
      </c>
      <c r="BX1891" t="s">
        <v>119</v>
      </c>
      <c r="BY1891" t="s">
        <v>119</v>
      </c>
      <c r="BZ1891" t="s">
        <v>119</v>
      </c>
      <c r="CA1891">
        <v>1</v>
      </c>
      <c r="CC1891" t="s">
        <v>120</v>
      </c>
      <c r="CH1891">
        <v>540</v>
      </c>
      <c r="CI1891">
        <v>38910</v>
      </c>
      <c r="CJ1891" t="s">
        <v>106</v>
      </c>
      <c r="CK1891" t="s">
        <v>106</v>
      </c>
      <c r="CL1891">
        <v>70</v>
      </c>
      <c r="CM1891" t="s">
        <v>3180</v>
      </c>
      <c r="CO1891">
        <v>124595</v>
      </c>
      <c r="CQ1891">
        <v>0</v>
      </c>
      <c r="CR1891">
        <v>0</v>
      </c>
      <c r="CS1891">
        <v>0</v>
      </c>
      <c r="CY1891" t="s">
        <v>123</v>
      </c>
      <c r="CZ1891" t="s">
        <v>124</v>
      </c>
      <c r="DD1891" t="str" cm="1">
        <f t="array" ref="DD1891">TEXT(_xlfn.SEQUENCE(1, DATEDIF(AG1891, AH1891, "m") + 1, AG1891, 30), "YYYY-APMM")</f>
        <v>2014-AP04</v>
      </c>
      <c r="DN1891">
        <f t="shared" si="58"/>
        <v>266</v>
      </c>
      <c r="DO1891" t="str">
        <f t="shared" si="59"/>
        <v>LABOR- SUBCONTRACTOR</v>
      </c>
    </row>
    <row r="1892" spans="1:119" x14ac:dyDescent="0.35">
      <c r="A1892" t="s">
        <v>105</v>
      </c>
      <c r="B1892">
        <v>501177</v>
      </c>
      <c r="C1892">
        <v>6359</v>
      </c>
      <c r="D1892">
        <v>124604</v>
      </c>
      <c r="E1892">
        <v>13662</v>
      </c>
      <c r="F1892">
        <v>0</v>
      </c>
      <c r="G1892" t="s">
        <v>106</v>
      </c>
      <c r="H1892" t="s">
        <v>106</v>
      </c>
      <c r="I1892" t="s">
        <v>106</v>
      </c>
      <c r="J1892" t="s">
        <v>107</v>
      </c>
      <c r="K1892" t="s">
        <v>108</v>
      </c>
      <c r="L1892" t="s">
        <v>109</v>
      </c>
      <c r="M1892" t="s">
        <v>110</v>
      </c>
      <c r="N1892" t="s">
        <v>4753</v>
      </c>
      <c r="O1892" t="s">
        <v>4754</v>
      </c>
      <c r="P1892">
        <v>8173</v>
      </c>
      <c r="Q1892">
        <v>184</v>
      </c>
      <c r="R1892">
        <v>0</v>
      </c>
      <c r="S1892">
        <v>160</v>
      </c>
      <c r="T1892">
        <v>0</v>
      </c>
      <c r="U1892">
        <v>186</v>
      </c>
      <c r="V1892">
        <v>186</v>
      </c>
      <c r="W1892">
        <v>160</v>
      </c>
      <c r="X1892">
        <v>0</v>
      </c>
      <c r="Y1892">
        <v>0</v>
      </c>
      <c r="Z1892">
        <v>0</v>
      </c>
      <c r="AD1892" s="1">
        <v>41700.333333333336</v>
      </c>
      <c r="AE1892" s="1">
        <v>41722.708333333336</v>
      </c>
      <c r="AG1892" s="1">
        <v>41672.333333333336</v>
      </c>
      <c r="AH1892" s="1">
        <v>41695.708333333336</v>
      </c>
      <c r="AI1892" s="1">
        <v>41672.333333333336</v>
      </c>
      <c r="AJ1892" s="1">
        <v>41695.708333333336</v>
      </c>
      <c r="AK1892" s="1">
        <v>41672.333333333336</v>
      </c>
      <c r="AL1892" s="1">
        <v>41695.708333333336</v>
      </c>
      <c r="AM1892" s="1">
        <v>41700.333333333336</v>
      </c>
      <c r="AN1892" s="1">
        <v>41722.708333333336</v>
      </c>
      <c r="AP1892" t="s">
        <v>113</v>
      </c>
      <c r="AU1892" t="s">
        <v>4755</v>
      </c>
      <c r="AY1892" t="s">
        <v>106</v>
      </c>
      <c r="AZ1892">
        <v>0</v>
      </c>
      <c r="BA1892">
        <v>0</v>
      </c>
      <c r="BD1892" s="3">
        <v>41321.661111111112</v>
      </c>
      <c r="BE1892" s="3">
        <v>41321.690972222219</v>
      </c>
      <c r="BF1892" t="s">
        <v>115</v>
      </c>
      <c r="BG1892" t="s">
        <v>115</v>
      </c>
      <c r="BH1892">
        <v>8149</v>
      </c>
      <c r="BM1892">
        <v>43500</v>
      </c>
      <c r="BR1892" t="s">
        <v>3233</v>
      </c>
      <c r="BS1892" t="s">
        <v>3234</v>
      </c>
      <c r="BU1892">
        <v>1</v>
      </c>
      <c r="BV1892" t="s">
        <v>118</v>
      </c>
      <c r="BX1892" t="s">
        <v>119</v>
      </c>
      <c r="BY1892" t="s">
        <v>119</v>
      </c>
      <c r="BZ1892" t="s">
        <v>119</v>
      </c>
      <c r="CA1892">
        <v>1</v>
      </c>
      <c r="CC1892" t="s">
        <v>120</v>
      </c>
      <c r="CH1892">
        <v>540</v>
      </c>
      <c r="CI1892">
        <v>38900</v>
      </c>
      <c r="CJ1892" t="s">
        <v>106</v>
      </c>
      <c r="CK1892" t="s">
        <v>106</v>
      </c>
      <c r="CL1892">
        <v>65</v>
      </c>
      <c r="CM1892" t="s">
        <v>3235</v>
      </c>
      <c r="CO1892">
        <v>124595</v>
      </c>
      <c r="CQ1892">
        <v>0</v>
      </c>
      <c r="CR1892">
        <v>0</v>
      </c>
      <c r="CS1892">
        <v>0</v>
      </c>
      <c r="CY1892" t="s">
        <v>123</v>
      </c>
      <c r="CZ1892" t="s">
        <v>124</v>
      </c>
      <c r="DD1892" t="str" cm="1">
        <f t="array" ref="DD1892">TEXT(_xlfn.SEQUENCE(1, DATEDIF(AG1892, AH1892, "m") + 1, AG1892, 30), "YYYY-APMM")</f>
        <v>2014-AP02</v>
      </c>
      <c r="DN1892">
        <f t="shared" si="58"/>
        <v>186</v>
      </c>
      <c r="DO1892" t="str">
        <f t="shared" si="59"/>
        <v>KERBSTONE MASON SK</v>
      </c>
    </row>
    <row r="1893" spans="1:119" x14ac:dyDescent="0.35">
      <c r="A1893" t="s">
        <v>105</v>
      </c>
      <c r="B1893">
        <v>501178</v>
      </c>
      <c r="C1893">
        <v>6359</v>
      </c>
      <c r="D1893">
        <v>124604</v>
      </c>
      <c r="E1893">
        <v>13662</v>
      </c>
      <c r="F1893">
        <v>0</v>
      </c>
      <c r="G1893" t="s">
        <v>106</v>
      </c>
      <c r="H1893" t="s">
        <v>106</v>
      </c>
      <c r="I1893" t="s">
        <v>106</v>
      </c>
      <c r="J1893" t="s">
        <v>107</v>
      </c>
      <c r="K1893" t="s">
        <v>108</v>
      </c>
      <c r="L1893" t="s">
        <v>109</v>
      </c>
      <c r="M1893" t="s">
        <v>110</v>
      </c>
      <c r="N1893" t="s">
        <v>4756</v>
      </c>
      <c r="O1893" t="s">
        <v>4757</v>
      </c>
      <c r="P1893">
        <v>8174</v>
      </c>
      <c r="Q1893">
        <v>184</v>
      </c>
      <c r="R1893">
        <v>0</v>
      </c>
      <c r="S1893">
        <v>200</v>
      </c>
      <c r="T1893">
        <v>0</v>
      </c>
      <c r="U1893">
        <v>432</v>
      </c>
      <c r="V1893">
        <v>432</v>
      </c>
      <c r="W1893">
        <v>200</v>
      </c>
      <c r="X1893">
        <v>0</v>
      </c>
      <c r="Y1893">
        <v>0</v>
      </c>
      <c r="Z1893">
        <v>0</v>
      </c>
      <c r="AD1893" s="1">
        <v>41711.333333333336</v>
      </c>
      <c r="AE1893" s="1">
        <v>41739.708333333336</v>
      </c>
      <c r="AG1893" s="1">
        <v>41685.333333333336</v>
      </c>
      <c r="AH1893" s="1">
        <v>41713.708333333336</v>
      </c>
      <c r="AI1893" s="1">
        <v>41685.333333333336</v>
      </c>
      <c r="AJ1893" s="1">
        <v>41713.708333333336</v>
      </c>
      <c r="AK1893" s="1">
        <v>41685.333333333336</v>
      </c>
      <c r="AL1893" s="1">
        <v>41713.708333333336</v>
      </c>
      <c r="AM1893" s="1">
        <v>41711.333333333336</v>
      </c>
      <c r="AN1893" s="1">
        <v>41739.708333333336</v>
      </c>
      <c r="AP1893" t="s">
        <v>113</v>
      </c>
      <c r="AU1893" t="s">
        <v>4758</v>
      </c>
      <c r="AY1893" t="s">
        <v>106</v>
      </c>
      <c r="AZ1893">
        <v>0</v>
      </c>
      <c r="BA1893">
        <v>0</v>
      </c>
      <c r="BD1893" s="3">
        <v>41321.661111111112</v>
      </c>
      <c r="BE1893" s="3">
        <v>41321.690972222219</v>
      </c>
      <c r="BF1893" t="s">
        <v>115</v>
      </c>
      <c r="BG1893" t="s">
        <v>115</v>
      </c>
      <c r="BH1893">
        <v>8149</v>
      </c>
      <c r="BM1893">
        <v>43510</v>
      </c>
      <c r="BR1893" t="s">
        <v>3242</v>
      </c>
      <c r="BS1893" t="s">
        <v>3243</v>
      </c>
      <c r="BU1893">
        <v>1</v>
      </c>
      <c r="BV1893" t="s">
        <v>118</v>
      </c>
      <c r="BX1893" t="s">
        <v>119</v>
      </c>
      <c r="BY1893" t="s">
        <v>119</v>
      </c>
      <c r="BZ1893" t="s">
        <v>119</v>
      </c>
      <c r="CA1893">
        <v>1</v>
      </c>
      <c r="CC1893" t="s">
        <v>120</v>
      </c>
      <c r="CH1893">
        <v>540</v>
      </c>
      <c r="CI1893">
        <v>38900</v>
      </c>
      <c r="CJ1893" t="s">
        <v>106</v>
      </c>
      <c r="CK1893" t="s">
        <v>106</v>
      </c>
      <c r="CL1893">
        <v>65</v>
      </c>
      <c r="CM1893" t="s">
        <v>3235</v>
      </c>
      <c r="CO1893">
        <v>124595</v>
      </c>
      <c r="CQ1893">
        <v>0</v>
      </c>
      <c r="CR1893">
        <v>0</v>
      </c>
      <c r="CS1893">
        <v>0</v>
      </c>
      <c r="CY1893" t="s">
        <v>123</v>
      </c>
      <c r="CZ1893" t="s">
        <v>124</v>
      </c>
      <c r="DD1893" t="str" cm="1">
        <f t="array" ref="DD1893:DE1893">TEXT(_xlfn.SEQUENCE(1, DATEDIF(AG1893, AH1893, "m") + 1, AG1893, 30), "YYYY-APMM")</f>
        <v>2014-AP02</v>
      </c>
      <c r="DE1893" t="str">
        <v>2014-AP03</v>
      </c>
      <c r="DN1893">
        <f t="shared" si="58"/>
        <v>216</v>
      </c>
      <c r="DO1893" t="str">
        <f t="shared" si="59"/>
        <v>INTERLOCK MASON SK</v>
      </c>
    </row>
    <row r="1894" spans="1:119" x14ac:dyDescent="0.35">
      <c r="A1894" t="s">
        <v>105</v>
      </c>
      <c r="B1894">
        <v>501179</v>
      </c>
      <c r="C1894">
        <v>6359</v>
      </c>
      <c r="D1894">
        <v>124604</v>
      </c>
      <c r="E1894">
        <v>13662</v>
      </c>
      <c r="F1894">
        <v>0</v>
      </c>
      <c r="G1894" t="s">
        <v>106</v>
      </c>
      <c r="H1894" t="s">
        <v>106</v>
      </c>
      <c r="I1894" t="s">
        <v>106</v>
      </c>
      <c r="J1894" t="s">
        <v>107</v>
      </c>
      <c r="K1894" t="s">
        <v>108</v>
      </c>
      <c r="L1894" t="s">
        <v>109</v>
      </c>
      <c r="M1894" t="s">
        <v>110</v>
      </c>
      <c r="N1894" t="s">
        <v>4759</v>
      </c>
      <c r="O1894" t="s">
        <v>4760</v>
      </c>
      <c r="P1894">
        <v>8165</v>
      </c>
      <c r="Q1894">
        <v>184</v>
      </c>
      <c r="R1894">
        <v>0</v>
      </c>
      <c r="S1894">
        <v>200</v>
      </c>
      <c r="T1894">
        <v>0</v>
      </c>
      <c r="U1894">
        <v>376</v>
      </c>
      <c r="V1894">
        <v>376</v>
      </c>
      <c r="W1894">
        <v>200</v>
      </c>
      <c r="X1894">
        <v>0</v>
      </c>
      <c r="Y1894">
        <v>0</v>
      </c>
      <c r="Z1894">
        <v>0</v>
      </c>
      <c r="AD1894" s="1">
        <v>41723.333333333336</v>
      </c>
      <c r="AE1894" s="1">
        <v>41751.708333333336</v>
      </c>
      <c r="AG1894" s="1">
        <v>41696.333333333336</v>
      </c>
      <c r="AH1894" s="1">
        <v>41724.708333333336</v>
      </c>
      <c r="AI1894" s="1">
        <v>41696.333333333336</v>
      </c>
      <c r="AJ1894" s="1">
        <v>41724.708333333336</v>
      </c>
      <c r="AK1894" s="1">
        <v>41696.333333333336</v>
      </c>
      <c r="AL1894" s="1">
        <v>41724.708333333336</v>
      </c>
      <c r="AM1894" s="1">
        <v>41723.333333333336</v>
      </c>
      <c r="AN1894" s="1">
        <v>41751.708333333336</v>
      </c>
      <c r="AP1894" t="s">
        <v>113</v>
      </c>
      <c r="AU1894" t="s">
        <v>4761</v>
      </c>
      <c r="AY1894" t="s">
        <v>106</v>
      </c>
      <c r="AZ1894">
        <v>0</v>
      </c>
      <c r="BA1894">
        <v>0</v>
      </c>
      <c r="BD1894" s="3">
        <v>41321.661111111112</v>
      </c>
      <c r="BE1894" s="3">
        <v>41321.690972222219</v>
      </c>
      <c r="BF1894" t="s">
        <v>115</v>
      </c>
      <c r="BG1894" t="s">
        <v>115</v>
      </c>
      <c r="BH1894">
        <v>8149</v>
      </c>
      <c r="BM1894">
        <v>43420</v>
      </c>
      <c r="BR1894" t="s">
        <v>3122</v>
      </c>
      <c r="BS1894" t="s">
        <v>3123</v>
      </c>
      <c r="BU1894">
        <v>1</v>
      </c>
      <c r="BV1894" t="s">
        <v>118</v>
      </c>
      <c r="BX1894" t="s">
        <v>119</v>
      </c>
      <c r="BY1894" t="s">
        <v>119</v>
      </c>
      <c r="BZ1894" t="s">
        <v>119</v>
      </c>
      <c r="CA1894">
        <v>1</v>
      </c>
      <c r="CC1894" t="s">
        <v>120</v>
      </c>
      <c r="CH1894">
        <v>540</v>
      </c>
      <c r="CI1894">
        <v>38900</v>
      </c>
      <c r="CJ1894" t="s">
        <v>106</v>
      </c>
      <c r="CK1894" t="s">
        <v>106</v>
      </c>
      <c r="CL1894">
        <v>65</v>
      </c>
      <c r="CM1894" t="s">
        <v>3235</v>
      </c>
      <c r="CO1894">
        <v>124595</v>
      </c>
      <c r="CQ1894">
        <v>0</v>
      </c>
      <c r="CR1894">
        <v>0</v>
      </c>
      <c r="CS1894">
        <v>0</v>
      </c>
      <c r="CY1894" t="s">
        <v>123</v>
      </c>
      <c r="CZ1894" t="s">
        <v>124</v>
      </c>
      <c r="DD1894" t="str" cm="1">
        <f t="array" ref="DD1894:DE1894">TEXT(_xlfn.SEQUENCE(1, DATEDIF(AG1894, AH1894, "m") + 1, AG1894, 30), "YYYY-APMM")</f>
        <v>2014-AP02</v>
      </c>
      <c r="DE1894" t="str">
        <v>2014-AP03</v>
      </c>
      <c r="DN1894">
        <f t="shared" si="58"/>
        <v>188</v>
      </c>
      <c r="DO1894" t="str">
        <f t="shared" si="59"/>
        <v>STEEL FIXERS SK</v>
      </c>
    </row>
    <row r="1895" spans="1:119" x14ac:dyDescent="0.35">
      <c r="A1895" t="s">
        <v>105</v>
      </c>
      <c r="B1895">
        <v>501180</v>
      </c>
      <c r="C1895">
        <v>6359</v>
      </c>
      <c r="D1895">
        <v>124604</v>
      </c>
      <c r="E1895">
        <v>13662</v>
      </c>
      <c r="F1895">
        <v>0</v>
      </c>
      <c r="G1895" t="s">
        <v>106</v>
      </c>
      <c r="H1895" t="s">
        <v>106</v>
      </c>
      <c r="I1895" t="s">
        <v>106</v>
      </c>
      <c r="J1895" t="s">
        <v>107</v>
      </c>
      <c r="K1895" t="s">
        <v>108</v>
      </c>
      <c r="L1895" t="s">
        <v>109</v>
      </c>
      <c r="M1895" t="s">
        <v>110</v>
      </c>
      <c r="N1895" t="s">
        <v>4762</v>
      </c>
      <c r="O1895" t="s">
        <v>4763</v>
      </c>
      <c r="P1895">
        <v>8170</v>
      </c>
      <c r="Q1895">
        <v>184</v>
      </c>
      <c r="R1895">
        <v>0</v>
      </c>
      <c r="S1895">
        <v>200</v>
      </c>
      <c r="T1895">
        <v>0</v>
      </c>
      <c r="U1895">
        <v>66</v>
      </c>
      <c r="V1895">
        <v>66</v>
      </c>
      <c r="W1895">
        <v>200</v>
      </c>
      <c r="X1895">
        <v>0</v>
      </c>
      <c r="Y1895">
        <v>0</v>
      </c>
      <c r="Z1895">
        <v>0</v>
      </c>
      <c r="AD1895" s="1">
        <v>41723.333333333336</v>
      </c>
      <c r="AE1895" s="1">
        <v>41751.708333333336</v>
      </c>
      <c r="AG1895" s="1">
        <v>41696.333333333336</v>
      </c>
      <c r="AH1895" s="1">
        <v>41724.708333333336</v>
      </c>
      <c r="AI1895" s="1">
        <v>41696.333333333336</v>
      </c>
      <c r="AJ1895" s="1">
        <v>41724.708333333336</v>
      </c>
      <c r="AK1895" s="1">
        <v>41696.333333333336</v>
      </c>
      <c r="AL1895" s="1">
        <v>41724.708333333336</v>
      </c>
      <c r="AM1895" s="1">
        <v>41723.333333333336</v>
      </c>
      <c r="AN1895" s="1">
        <v>41751.708333333336</v>
      </c>
      <c r="AP1895" t="s">
        <v>113</v>
      </c>
      <c r="AU1895" t="s">
        <v>4764</v>
      </c>
      <c r="AY1895" t="s">
        <v>106</v>
      </c>
      <c r="AZ1895">
        <v>0</v>
      </c>
      <c r="BA1895">
        <v>0</v>
      </c>
      <c r="BD1895" s="3">
        <v>41321.661111111112</v>
      </c>
      <c r="BE1895" s="3">
        <v>41321.690972222219</v>
      </c>
      <c r="BF1895" t="s">
        <v>115</v>
      </c>
      <c r="BG1895" t="s">
        <v>115</v>
      </c>
      <c r="BH1895">
        <v>8149</v>
      </c>
      <c r="BM1895">
        <v>43470</v>
      </c>
      <c r="BR1895" t="s">
        <v>2854</v>
      </c>
      <c r="BS1895" t="s">
        <v>2855</v>
      </c>
      <c r="BU1895">
        <v>1</v>
      </c>
      <c r="BV1895" t="s">
        <v>118</v>
      </c>
      <c r="BX1895" t="s">
        <v>119</v>
      </c>
      <c r="BY1895" t="s">
        <v>119</v>
      </c>
      <c r="BZ1895" t="s">
        <v>119</v>
      </c>
      <c r="CA1895">
        <v>1</v>
      </c>
      <c r="CC1895" t="s">
        <v>120</v>
      </c>
      <c r="CH1895">
        <v>540</v>
      </c>
      <c r="CI1895">
        <v>38900</v>
      </c>
      <c r="CJ1895" t="s">
        <v>106</v>
      </c>
      <c r="CK1895" t="s">
        <v>106</v>
      </c>
      <c r="CL1895">
        <v>65</v>
      </c>
      <c r="CM1895" t="s">
        <v>3235</v>
      </c>
      <c r="CO1895">
        <v>124595</v>
      </c>
      <c r="CQ1895">
        <v>0</v>
      </c>
      <c r="CR1895">
        <v>0</v>
      </c>
      <c r="CS1895">
        <v>0</v>
      </c>
      <c r="CY1895" t="s">
        <v>123</v>
      </c>
      <c r="CZ1895" t="s">
        <v>124</v>
      </c>
      <c r="DD1895" t="str" cm="1">
        <f t="array" ref="DD1895:DE1895">TEXT(_xlfn.SEQUENCE(1, DATEDIF(AG1895, AH1895, "m") + 1, AG1895, 30), "YYYY-APMM")</f>
        <v>2014-AP02</v>
      </c>
      <c r="DE1895" t="str">
        <v>2014-AP03</v>
      </c>
      <c r="DN1895">
        <f t="shared" si="58"/>
        <v>33</v>
      </c>
      <c r="DO1895" t="str">
        <f t="shared" si="59"/>
        <v>TILE MASON SK</v>
      </c>
    </row>
    <row r="1896" spans="1:119" x14ac:dyDescent="0.35">
      <c r="A1896" t="s">
        <v>105</v>
      </c>
      <c r="B1896">
        <v>501181</v>
      </c>
      <c r="C1896">
        <v>6359</v>
      </c>
      <c r="D1896">
        <v>124604</v>
      </c>
      <c r="E1896">
        <v>13662</v>
      </c>
      <c r="F1896">
        <v>0</v>
      </c>
      <c r="G1896" t="s">
        <v>106</v>
      </c>
      <c r="H1896" t="s">
        <v>106</v>
      </c>
      <c r="I1896" t="s">
        <v>106</v>
      </c>
      <c r="J1896" t="s">
        <v>107</v>
      </c>
      <c r="K1896" t="s">
        <v>108</v>
      </c>
      <c r="L1896" t="s">
        <v>109</v>
      </c>
      <c r="M1896" t="s">
        <v>110</v>
      </c>
      <c r="N1896" t="s">
        <v>4765</v>
      </c>
      <c r="O1896" t="s">
        <v>4766</v>
      </c>
      <c r="P1896">
        <v>8167</v>
      </c>
      <c r="Q1896">
        <v>264</v>
      </c>
      <c r="R1896">
        <v>264</v>
      </c>
      <c r="S1896">
        <v>80</v>
      </c>
      <c r="T1896">
        <v>0</v>
      </c>
      <c r="U1896">
        <v>14</v>
      </c>
      <c r="V1896">
        <v>14</v>
      </c>
      <c r="W1896">
        <v>80</v>
      </c>
      <c r="X1896">
        <v>0</v>
      </c>
      <c r="Y1896">
        <v>0</v>
      </c>
      <c r="Z1896">
        <v>0</v>
      </c>
      <c r="AD1896" s="1">
        <v>41781.333333333336</v>
      </c>
      <c r="AE1896" s="1">
        <v>41792.708333333336</v>
      </c>
      <c r="AG1896" s="1">
        <v>41743.333333333336</v>
      </c>
      <c r="AH1896" s="1">
        <v>41753.708333333336</v>
      </c>
      <c r="AI1896" s="1">
        <v>41743.333333333336</v>
      </c>
      <c r="AJ1896" s="1">
        <v>41753.708333333336</v>
      </c>
      <c r="AK1896" s="1">
        <v>41743.333333333336</v>
      </c>
      <c r="AL1896" s="1">
        <v>41753.708333333336</v>
      </c>
      <c r="AM1896" s="1">
        <v>41781.333333333336</v>
      </c>
      <c r="AN1896" s="1">
        <v>41792.708333333336</v>
      </c>
      <c r="AP1896" t="s">
        <v>113</v>
      </c>
      <c r="AU1896" t="s">
        <v>4767</v>
      </c>
      <c r="AY1896" t="s">
        <v>106</v>
      </c>
      <c r="AZ1896">
        <v>0</v>
      </c>
      <c r="BA1896">
        <v>0</v>
      </c>
      <c r="BD1896" s="3">
        <v>41321.661111111112</v>
      </c>
      <c r="BE1896" s="3">
        <v>41321.690972222219</v>
      </c>
      <c r="BF1896" t="s">
        <v>115</v>
      </c>
      <c r="BG1896" t="s">
        <v>115</v>
      </c>
      <c r="BH1896">
        <v>8149</v>
      </c>
      <c r="BM1896">
        <v>43440</v>
      </c>
      <c r="BR1896" t="s">
        <v>3145</v>
      </c>
      <c r="BS1896" t="s">
        <v>3146</v>
      </c>
      <c r="BU1896">
        <v>1</v>
      </c>
      <c r="BV1896" t="s">
        <v>118</v>
      </c>
      <c r="BX1896" t="s">
        <v>119</v>
      </c>
      <c r="BY1896" t="s">
        <v>119</v>
      </c>
      <c r="BZ1896" t="s">
        <v>119</v>
      </c>
      <c r="CA1896">
        <v>1</v>
      </c>
      <c r="CC1896" t="s">
        <v>120</v>
      </c>
      <c r="CH1896">
        <v>540</v>
      </c>
      <c r="CI1896">
        <v>38900</v>
      </c>
      <c r="CJ1896" t="s">
        <v>106</v>
      </c>
      <c r="CK1896" t="s">
        <v>106</v>
      </c>
      <c r="CL1896">
        <v>65</v>
      </c>
      <c r="CM1896" t="s">
        <v>3235</v>
      </c>
      <c r="CO1896">
        <v>124595</v>
      </c>
      <c r="CQ1896">
        <v>0</v>
      </c>
      <c r="CR1896">
        <v>0</v>
      </c>
      <c r="CS1896">
        <v>0</v>
      </c>
      <c r="CY1896" t="s">
        <v>123</v>
      </c>
      <c r="CZ1896" t="s">
        <v>124</v>
      </c>
      <c r="DD1896" t="str" cm="1">
        <f t="array" ref="DD1896">TEXT(_xlfn.SEQUENCE(1, DATEDIF(AG1896, AH1896, "m") + 1, AG1896, 30), "YYYY-APMM")</f>
        <v>2014-AP04</v>
      </c>
      <c r="DN1896">
        <f t="shared" si="58"/>
        <v>14</v>
      </c>
      <c r="DO1896" t="str">
        <f t="shared" si="59"/>
        <v>CONCRETE MASON SK</v>
      </c>
    </row>
    <row r="1897" spans="1:119" x14ac:dyDescent="0.35">
      <c r="A1897" t="s">
        <v>105</v>
      </c>
      <c r="B1897">
        <v>501182</v>
      </c>
      <c r="C1897">
        <v>6359</v>
      </c>
      <c r="D1897">
        <v>124605</v>
      </c>
      <c r="E1897">
        <v>13662</v>
      </c>
      <c r="F1897">
        <v>0</v>
      </c>
      <c r="G1897" t="s">
        <v>106</v>
      </c>
      <c r="H1897" t="s">
        <v>106</v>
      </c>
      <c r="I1897" t="s">
        <v>106</v>
      </c>
      <c r="J1897" t="s">
        <v>107</v>
      </c>
      <c r="K1897" t="s">
        <v>108</v>
      </c>
      <c r="L1897" t="s">
        <v>109</v>
      </c>
      <c r="M1897" t="s">
        <v>110</v>
      </c>
      <c r="N1897" t="s">
        <v>4768</v>
      </c>
      <c r="O1897" t="s">
        <v>4769</v>
      </c>
      <c r="P1897">
        <v>8177</v>
      </c>
      <c r="Q1897">
        <v>8</v>
      </c>
      <c r="R1897">
        <v>0</v>
      </c>
      <c r="S1897">
        <v>200</v>
      </c>
      <c r="T1897">
        <v>0</v>
      </c>
      <c r="U1897">
        <v>87</v>
      </c>
      <c r="V1897">
        <v>87</v>
      </c>
      <c r="W1897">
        <v>200</v>
      </c>
      <c r="X1897">
        <v>51</v>
      </c>
      <c r="Y1897">
        <v>0</v>
      </c>
      <c r="Z1897">
        <v>51</v>
      </c>
      <c r="AD1897" s="1">
        <v>41585.333333333336</v>
      </c>
      <c r="AE1897" s="1">
        <v>41613.708333333336</v>
      </c>
      <c r="AG1897" s="1">
        <v>41584.333333333336</v>
      </c>
      <c r="AH1897" s="1">
        <v>41612.708333333336</v>
      </c>
      <c r="AI1897" s="1">
        <v>41584.333333333336</v>
      </c>
      <c r="AJ1897" s="1">
        <v>41612.708333333336</v>
      </c>
      <c r="AK1897" s="1">
        <v>41584.333333333336</v>
      </c>
      <c r="AL1897" s="1">
        <v>41612.708333333336</v>
      </c>
      <c r="AM1897" s="1">
        <v>41585.333333333336</v>
      </c>
      <c r="AN1897" s="1">
        <v>41613.708333333336</v>
      </c>
      <c r="AP1897" t="s">
        <v>113</v>
      </c>
      <c r="AU1897" t="s">
        <v>4770</v>
      </c>
      <c r="AY1897" t="s">
        <v>106</v>
      </c>
      <c r="AZ1897">
        <v>0</v>
      </c>
      <c r="BA1897">
        <v>0</v>
      </c>
      <c r="BD1897" s="3">
        <v>41321.661111111112</v>
      </c>
      <c r="BE1897" s="3">
        <v>41321.690972222219</v>
      </c>
      <c r="BF1897" t="s">
        <v>115</v>
      </c>
      <c r="BG1897" t="s">
        <v>115</v>
      </c>
      <c r="BH1897">
        <v>8149</v>
      </c>
      <c r="BM1897">
        <v>43540</v>
      </c>
      <c r="BR1897" t="s">
        <v>1299</v>
      </c>
      <c r="BS1897" t="s">
        <v>1300</v>
      </c>
      <c r="BU1897">
        <v>1</v>
      </c>
      <c r="BV1897" t="s">
        <v>118</v>
      </c>
      <c r="BX1897" t="s">
        <v>119</v>
      </c>
      <c r="BY1897" t="s">
        <v>119</v>
      </c>
      <c r="BZ1897" t="s">
        <v>119</v>
      </c>
      <c r="CA1897">
        <v>1</v>
      </c>
      <c r="CC1897" t="s">
        <v>120</v>
      </c>
      <c r="CH1897">
        <v>540</v>
      </c>
      <c r="CI1897">
        <v>38820</v>
      </c>
      <c r="CJ1897" t="s">
        <v>106</v>
      </c>
      <c r="CK1897" t="s">
        <v>106</v>
      </c>
      <c r="CL1897">
        <v>25</v>
      </c>
      <c r="CM1897" t="s">
        <v>4771</v>
      </c>
      <c r="CO1897">
        <v>124595</v>
      </c>
      <c r="CQ1897">
        <v>0</v>
      </c>
      <c r="CR1897">
        <v>0</v>
      </c>
      <c r="CS1897">
        <v>0</v>
      </c>
      <c r="CY1897" t="s">
        <v>123</v>
      </c>
      <c r="CZ1897" t="s">
        <v>124</v>
      </c>
      <c r="DD1897" t="str" cm="1">
        <f t="array" ref="DD1897">TEXT(_xlfn.SEQUENCE(1, DATEDIF(AG1897, AH1897, "m") + 1, AG1897, 30), "YYYY-APMM")</f>
        <v>2013-AP11</v>
      </c>
      <c r="DN1897">
        <f t="shared" si="58"/>
        <v>87</v>
      </c>
      <c r="DO1897" t="str">
        <f t="shared" si="59"/>
        <v>LABOR - CIVIL</v>
      </c>
    </row>
    <row r="1898" spans="1:119" x14ac:dyDescent="0.35">
      <c r="A1898" t="s">
        <v>105</v>
      </c>
      <c r="B1898">
        <v>501183</v>
      </c>
      <c r="C1898">
        <v>6359</v>
      </c>
      <c r="D1898">
        <v>124605</v>
      </c>
      <c r="E1898">
        <v>13662</v>
      </c>
      <c r="F1898">
        <v>0</v>
      </c>
      <c r="G1898" t="s">
        <v>106</v>
      </c>
      <c r="H1898" t="s">
        <v>106</v>
      </c>
      <c r="I1898" t="s">
        <v>106</v>
      </c>
      <c r="J1898" t="s">
        <v>107</v>
      </c>
      <c r="K1898" t="s">
        <v>108</v>
      </c>
      <c r="L1898" t="s">
        <v>109</v>
      </c>
      <c r="M1898" t="s">
        <v>110</v>
      </c>
      <c r="N1898" t="s">
        <v>4772</v>
      </c>
      <c r="O1898" t="s">
        <v>4773</v>
      </c>
      <c r="P1898">
        <v>8178</v>
      </c>
      <c r="Q1898">
        <v>8</v>
      </c>
      <c r="R1898">
        <v>0</v>
      </c>
      <c r="S1898">
        <v>200</v>
      </c>
      <c r="T1898">
        <v>0</v>
      </c>
      <c r="U1898">
        <v>82.8</v>
      </c>
      <c r="V1898">
        <v>82.8</v>
      </c>
      <c r="W1898">
        <v>200</v>
      </c>
      <c r="X1898">
        <v>0</v>
      </c>
      <c r="Y1898">
        <v>0</v>
      </c>
      <c r="Z1898">
        <v>0</v>
      </c>
      <c r="AD1898" s="1">
        <v>41594.333333333336</v>
      </c>
      <c r="AE1898" s="1">
        <v>41622.708333333336</v>
      </c>
      <c r="AG1898" s="1">
        <v>41592.333333333336</v>
      </c>
      <c r="AH1898" s="1">
        <v>41620.708333333336</v>
      </c>
      <c r="AI1898" s="1">
        <v>41592.333333333336</v>
      </c>
      <c r="AJ1898" s="1">
        <v>41620.708333333336</v>
      </c>
      <c r="AK1898" s="1">
        <v>41592.333333333336</v>
      </c>
      <c r="AL1898" s="1">
        <v>41620.708333333336</v>
      </c>
      <c r="AM1898" s="1">
        <v>41594.333333333336</v>
      </c>
      <c r="AN1898" s="1">
        <v>41622.708333333336</v>
      </c>
      <c r="AP1898" t="s">
        <v>113</v>
      </c>
      <c r="AU1898" t="s">
        <v>4774</v>
      </c>
      <c r="AY1898" t="s">
        <v>106</v>
      </c>
      <c r="AZ1898">
        <v>0</v>
      </c>
      <c r="BA1898">
        <v>0</v>
      </c>
      <c r="BD1898" s="3">
        <v>41321.661111111112</v>
      </c>
      <c r="BE1898" s="3">
        <v>41321.690972222219</v>
      </c>
      <c r="BF1898" t="s">
        <v>115</v>
      </c>
      <c r="BG1898" t="s">
        <v>115</v>
      </c>
      <c r="BH1898">
        <v>8149</v>
      </c>
      <c r="BM1898">
        <v>43550</v>
      </c>
      <c r="BR1898" t="s">
        <v>116</v>
      </c>
      <c r="BS1898" t="s">
        <v>117</v>
      </c>
      <c r="BU1898">
        <v>1</v>
      </c>
      <c r="BV1898" t="s">
        <v>118</v>
      </c>
      <c r="BX1898" t="s">
        <v>119</v>
      </c>
      <c r="BY1898" t="s">
        <v>119</v>
      </c>
      <c r="BZ1898" t="s">
        <v>119</v>
      </c>
      <c r="CA1898">
        <v>1</v>
      </c>
      <c r="CC1898" t="s">
        <v>120</v>
      </c>
      <c r="CH1898">
        <v>540</v>
      </c>
      <c r="CI1898">
        <v>38820</v>
      </c>
      <c r="CJ1898" t="s">
        <v>106</v>
      </c>
      <c r="CK1898" t="s">
        <v>106</v>
      </c>
      <c r="CL1898">
        <v>25</v>
      </c>
      <c r="CM1898" t="s">
        <v>4771</v>
      </c>
      <c r="CO1898">
        <v>124595</v>
      </c>
      <c r="CQ1898">
        <v>0</v>
      </c>
      <c r="CR1898">
        <v>0</v>
      </c>
      <c r="CS1898">
        <v>0</v>
      </c>
      <c r="CY1898" t="s">
        <v>123</v>
      </c>
      <c r="CZ1898" t="s">
        <v>124</v>
      </c>
      <c r="DD1898" t="str" cm="1">
        <f t="array" ref="DD1898">TEXT(_xlfn.SEQUENCE(1, DATEDIF(AG1898, AH1898, "m") + 1, AG1898, 30), "YYYY-APMM")</f>
        <v>2013-AP11</v>
      </c>
      <c r="DN1898">
        <f t="shared" si="58"/>
        <v>82.8</v>
      </c>
      <c r="DO1898" t="str">
        <f t="shared" si="59"/>
        <v>LABOR- SUBCONTRACTOR</v>
      </c>
    </row>
    <row r="1899" spans="1:119" x14ac:dyDescent="0.35">
      <c r="A1899" t="s">
        <v>105</v>
      </c>
      <c r="B1899">
        <v>501184</v>
      </c>
      <c r="C1899">
        <v>6359</v>
      </c>
      <c r="D1899">
        <v>124605</v>
      </c>
      <c r="E1899">
        <v>13662</v>
      </c>
      <c r="F1899">
        <v>0</v>
      </c>
      <c r="G1899" t="s">
        <v>106</v>
      </c>
      <c r="H1899" t="s">
        <v>106</v>
      </c>
      <c r="I1899" t="s">
        <v>106</v>
      </c>
      <c r="J1899" t="s">
        <v>107</v>
      </c>
      <c r="K1899" t="s">
        <v>108</v>
      </c>
      <c r="L1899" t="s">
        <v>109</v>
      </c>
      <c r="M1899" t="s">
        <v>110</v>
      </c>
      <c r="N1899" t="s">
        <v>4775</v>
      </c>
      <c r="O1899" t="s">
        <v>4776</v>
      </c>
      <c r="P1899">
        <v>8178</v>
      </c>
      <c r="Q1899">
        <v>8</v>
      </c>
      <c r="R1899">
        <v>0</v>
      </c>
      <c r="S1899">
        <v>200</v>
      </c>
      <c r="T1899">
        <v>0</v>
      </c>
      <c r="U1899">
        <v>44.4</v>
      </c>
      <c r="V1899">
        <v>44.4</v>
      </c>
      <c r="W1899">
        <v>200</v>
      </c>
      <c r="X1899">
        <v>0</v>
      </c>
      <c r="Y1899">
        <v>0</v>
      </c>
      <c r="Z1899">
        <v>0</v>
      </c>
      <c r="AD1899" s="1">
        <v>41599.333333333336</v>
      </c>
      <c r="AE1899" s="1">
        <v>41629.708333333336</v>
      </c>
      <c r="AG1899" s="1">
        <v>41598.333333333336</v>
      </c>
      <c r="AH1899" s="1">
        <v>41627.708333333336</v>
      </c>
      <c r="AI1899" s="1">
        <v>41598.333333333336</v>
      </c>
      <c r="AJ1899" s="1">
        <v>41627.708333333336</v>
      </c>
      <c r="AK1899" s="1">
        <v>41598.333333333336</v>
      </c>
      <c r="AL1899" s="1">
        <v>41627.708333333336</v>
      </c>
      <c r="AM1899" s="1">
        <v>41599.333333333336</v>
      </c>
      <c r="AN1899" s="1">
        <v>41629.708333333336</v>
      </c>
      <c r="AP1899" t="s">
        <v>113</v>
      </c>
      <c r="AU1899" t="s">
        <v>4777</v>
      </c>
      <c r="AY1899" t="s">
        <v>106</v>
      </c>
      <c r="AZ1899">
        <v>0</v>
      </c>
      <c r="BA1899">
        <v>0</v>
      </c>
      <c r="BD1899" s="3">
        <v>41321.661111111112</v>
      </c>
      <c r="BE1899" s="3">
        <v>41321.690972222219</v>
      </c>
      <c r="BF1899" t="s">
        <v>115</v>
      </c>
      <c r="BG1899" t="s">
        <v>115</v>
      </c>
      <c r="BH1899">
        <v>8149</v>
      </c>
      <c r="BM1899">
        <v>43550</v>
      </c>
      <c r="BR1899" t="s">
        <v>116</v>
      </c>
      <c r="BS1899" t="s">
        <v>117</v>
      </c>
      <c r="BU1899">
        <v>1</v>
      </c>
      <c r="BV1899" t="s">
        <v>118</v>
      </c>
      <c r="BX1899" t="s">
        <v>119</v>
      </c>
      <c r="BY1899" t="s">
        <v>119</v>
      </c>
      <c r="BZ1899" t="s">
        <v>119</v>
      </c>
      <c r="CA1899">
        <v>1</v>
      </c>
      <c r="CC1899" t="s">
        <v>120</v>
      </c>
      <c r="CH1899">
        <v>540</v>
      </c>
      <c r="CI1899">
        <v>38820</v>
      </c>
      <c r="CJ1899" t="s">
        <v>106</v>
      </c>
      <c r="CK1899" t="s">
        <v>106</v>
      </c>
      <c r="CL1899">
        <v>25</v>
      </c>
      <c r="CM1899" t="s">
        <v>4771</v>
      </c>
      <c r="CO1899">
        <v>124595</v>
      </c>
      <c r="CQ1899">
        <v>0</v>
      </c>
      <c r="CR1899">
        <v>0</v>
      </c>
      <c r="CS1899">
        <v>0</v>
      </c>
      <c r="CY1899" t="s">
        <v>123</v>
      </c>
      <c r="CZ1899" t="s">
        <v>124</v>
      </c>
      <c r="DD1899" t="str" cm="1">
        <f t="array" ref="DD1899">TEXT(_xlfn.SEQUENCE(1, DATEDIF(AG1899, AH1899, "m") + 1, AG1899, 30), "YYYY-APMM")</f>
        <v>2013-AP11</v>
      </c>
      <c r="DN1899">
        <f t="shared" si="58"/>
        <v>44.4</v>
      </c>
      <c r="DO1899" t="str">
        <f t="shared" si="59"/>
        <v>LABOR- SUBCONTRACTOR</v>
      </c>
    </row>
    <row r="1900" spans="1:119" x14ac:dyDescent="0.35">
      <c r="A1900" t="s">
        <v>105</v>
      </c>
      <c r="B1900">
        <v>501185</v>
      </c>
      <c r="C1900">
        <v>6359</v>
      </c>
      <c r="D1900">
        <v>124605</v>
      </c>
      <c r="E1900">
        <v>13662</v>
      </c>
      <c r="F1900">
        <v>0</v>
      </c>
      <c r="G1900" t="s">
        <v>106</v>
      </c>
      <c r="H1900" t="s">
        <v>106</v>
      </c>
      <c r="I1900" t="s">
        <v>106</v>
      </c>
      <c r="J1900" t="s">
        <v>107</v>
      </c>
      <c r="K1900" t="s">
        <v>108</v>
      </c>
      <c r="L1900" t="s">
        <v>109</v>
      </c>
      <c r="M1900" t="s">
        <v>110</v>
      </c>
      <c r="N1900" t="s">
        <v>4778</v>
      </c>
      <c r="O1900" t="s">
        <v>4779</v>
      </c>
      <c r="P1900">
        <v>8177</v>
      </c>
      <c r="Q1900">
        <v>8</v>
      </c>
      <c r="R1900">
        <v>0</v>
      </c>
      <c r="S1900">
        <v>200</v>
      </c>
      <c r="T1900">
        <v>0</v>
      </c>
      <c r="U1900">
        <v>73</v>
      </c>
      <c r="V1900">
        <v>73</v>
      </c>
      <c r="W1900">
        <v>200</v>
      </c>
      <c r="X1900">
        <v>55</v>
      </c>
      <c r="Y1900">
        <v>0</v>
      </c>
      <c r="Z1900">
        <v>55</v>
      </c>
      <c r="AD1900" s="1">
        <v>41605.333333333336</v>
      </c>
      <c r="AE1900" s="1">
        <v>41634.708333333336</v>
      </c>
      <c r="AG1900" s="1">
        <v>41604.333333333336</v>
      </c>
      <c r="AH1900" s="1">
        <v>41633.708333333336</v>
      </c>
      <c r="AI1900" s="1">
        <v>41604.333333333336</v>
      </c>
      <c r="AJ1900" s="1">
        <v>41633.708333333336</v>
      </c>
      <c r="AK1900" s="1">
        <v>41604.333333333336</v>
      </c>
      <c r="AL1900" s="1">
        <v>41633.708333333336</v>
      </c>
      <c r="AM1900" s="1">
        <v>41605.333333333336</v>
      </c>
      <c r="AN1900" s="1">
        <v>41634.708333333336</v>
      </c>
      <c r="AP1900" t="s">
        <v>113</v>
      </c>
      <c r="AU1900" t="s">
        <v>4780</v>
      </c>
      <c r="AY1900" t="s">
        <v>106</v>
      </c>
      <c r="AZ1900">
        <v>0</v>
      </c>
      <c r="BA1900">
        <v>0</v>
      </c>
      <c r="BD1900" s="3">
        <v>41321.661111111112</v>
      </c>
      <c r="BE1900" s="3">
        <v>41321.690972222219</v>
      </c>
      <c r="BF1900" t="s">
        <v>115</v>
      </c>
      <c r="BG1900" t="s">
        <v>115</v>
      </c>
      <c r="BH1900">
        <v>8149</v>
      </c>
      <c r="BM1900">
        <v>43540</v>
      </c>
      <c r="BR1900" t="s">
        <v>1299</v>
      </c>
      <c r="BS1900" t="s">
        <v>1300</v>
      </c>
      <c r="BU1900">
        <v>1</v>
      </c>
      <c r="BV1900" t="s">
        <v>118</v>
      </c>
      <c r="BX1900" t="s">
        <v>119</v>
      </c>
      <c r="BY1900" t="s">
        <v>119</v>
      </c>
      <c r="BZ1900" t="s">
        <v>119</v>
      </c>
      <c r="CA1900">
        <v>1</v>
      </c>
      <c r="CC1900" t="s">
        <v>120</v>
      </c>
      <c r="CH1900">
        <v>540</v>
      </c>
      <c r="CI1900">
        <v>38820</v>
      </c>
      <c r="CJ1900" t="s">
        <v>106</v>
      </c>
      <c r="CK1900" t="s">
        <v>106</v>
      </c>
      <c r="CL1900">
        <v>25</v>
      </c>
      <c r="CM1900" t="s">
        <v>4771</v>
      </c>
      <c r="CO1900">
        <v>124595</v>
      </c>
      <c r="CQ1900">
        <v>0</v>
      </c>
      <c r="CR1900">
        <v>0</v>
      </c>
      <c r="CS1900">
        <v>0</v>
      </c>
      <c r="CY1900" t="s">
        <v>123</v>
      </c>
      <c r="CZ1900" t="s">
        <v>124</v>
      </c>
      <c r="DD1900" t="str" cm="1">
        <f t="array" ref="DD1900">TEXT(_xlfn.SEQUENCE(1, DATEDIF(AG1900, AH1900, "m") + 1, AG1900, 30), "YYYY-APMM")</f>
        <v>2013-AP11</v>
      </c>
      <c r="DN1900">
        <f t="shared" si="58"/>
        <v>73</v>
      </c>
      <c r="DO1900" t="str">
        <f t="shared" si="59"/>
        <v>LABOR - CIVIL</v>
      </c>
    </row>
    <row r="1901" spans="1:119" x14ac:dyDescent="0.35">
      <c r="A1901" t="s">
        <v>105</v>
      </c>
      <c r="B1901">
        <v>501186</v>
      </c>
      <c r="C1901">
        <v>6359</v>
      </c>
      <c r="D1901">
        <v>124605</v>
      </c>
      <c r="E1901">
        <v>13662</v>
      </c>
      <c r="F1901">
        <v>0</v>
      </c>
      <c r="G1901" t="s">
        <v>106</v>
      </c>
      <c r="H1901" t="s">
        <v>106</v>
      </c>
      <c r="I1901" t="s">
        <v>106</v>
      </c>
      <c r="J1901" t="s">
        <v>107</v>
      </c>
      <c r="K1901" t="s">
        <v>108</v>
      </c>
      <c r="L1901" t="s">
        <v>109</v>
      </c>
      <c r="M1901" t="s">
        <v>110</v>
      </c>
      <c r="N1901" t="s">
        <v>4781</v>
      </c>
      <c r="O1901" t="s">
        <v>4689</v>
      </c>
      <c r="P1901">
        <v>8165</v>
      </c>
      <c r="Q1901">
        <v>160</v>
      </c>
      <c r="R1901">
        <v>0</v>
      </c>
      <c r="S1901">
        <v>200</v>
      </c>
      <c r="T1901">
        <v>0</v>
      </c>
      <c r="U1901">
        <v>84</v>
      </c>
      <c r="V1901">
        <v>84</v>
      </c>
      <c r="W1901">
        <v>200</v>
      </c>
      <c r="X1901">
        <v>0</v>
      </c>
      <c r="Y1901">
        <v>0</v>
      </c>
      <c r="Z1901">
        <v>0</v>
      </c>
      <c r="AD1901" s="1">
        <v>41640.333333333336</v>
      </c>
      <c r="AE1901" s="1">
        <v>41668.708333333336</v>
      </c>
      <c r="AG1901" s="1">
        <v>41616.333333333336</v>
      </c>
      <c r="AH1901" s="1">
        <v>41645.708333333336</v>
      </c>
      <c r="AI1901" s="1">
        <v>41616.333333333336</v>
      </c>
      <c r="AJ1901" s="1">
        <v>41645.708333333336</v>
      </c>
      <c r="AK1901" s="1">
        <v>41616.333333333336</v>
      </c>
      <c r="AL1901" s="1">
        <v>41645.708333333336</v>
      </c>
      <c r="AM1901" s="1">
        <v>41640.333333333336</v>
      </c>
      <c r="AN1901" s="1">
        <v>41668.708333333336</v>
      </c>
      <c r="AP1901" t="s">
        <v>113</v>
      </c>
      <c r="AU1901" t="s">
        <v>4782</v>
      </c>
      <c r="AY1901" t="s">
        <v>106</v>
      </c>
      <c r="AZ1901">
        <v>0</v>
      </c>
      <c r="BA1901">
        <v>0</v>
      </c>
      <c r="BD1901" s="3">
        <v>41321.661111111112</v>
      </c>
      <c r="BE1901" s="3">
        <v>41321.690972222219</v>
      </c>
      <c r="BF1901" t="s">
        <v>115</v>
      </c>
      <c r="BG1901" t="s">
        <v>115</v>
      </c>
      <c r="BH1901">
        <v>8149</v>
      </c>
      <c r="BM1901">
        <v>43420</v>
      </c>
      <c r="BR1901" t="s">
        <v>3122</v>
      </c>
      <c r="BS1901" t="s">
        <v>3123</v>
      </c>
      <c r="BU1901">
        <v>1</v>
      </c>
      <c r="BV1901" t="s">
        <v>118</v>
      </c>
      <c r="BX1901" t="s">
        <v>119</v>
      </c>
      <c r="BY1901" t="s">
        <v>119</v>
      </c>
      <c r="BZ1901" t="s">
        <v>119</v>
      </c>
      <c r="CA1901">
        <v>1</v>
      </c>
      <c r="CC1901" t="s">
        <v>120</v>
      </c>
      <c r="CH1901">
        <v>540</v>
      </c>
      <c r="CI1901">
        <v>38820</v>
      </c>
      <c r="CJ1901" t="s">
        <v>106</v>
      </c>
      <c r="CK1901" t="s">
        <v>106</v>
      </c>
      <c r="CL1901">
        <v>25</v>
      </c>
      <c r="CM1901" t="s">
        <v>4771</v>
      </c>
      <c r="CO1901">
        <v>124595</v>
      </c>
      <c r="CQ1901">
        <v>0</v>
      </c>
      <c r="CR1901">
        <v>0</v>
      </c>
      <c r="CS1901">
        <v>0</v>
      </c>
      <c r="CY1901" t="s">
        <v>123</v>
      </c>
      <c r="CZ1901" t="s">
        <v>124</v>
      </c>
      <c r="DD1901" t="str" cm="1">
        <f t="array" ref="DD1901">TEXT(_xlfn.SEQUENCE(1, DATEDIF(AG1901, AH1901, "m") + 1, AG1901, 30), "YYYY-APMM")</f>
        <v>2013-AP12</v>
      </c>
      <c r="DN1901">
        <f t="shared" si="58"/>
        <v>84</v>
      </c>
      <c r="DO1901" t="str">
        <f t="shared" si="59"/>
        <v>STEEL FIXERS SK</v>
      </c>
    </row>
    <row r="1902" spans="1:119" x14ac:dyDescent="0.35">
      <c r="A1902" t="s">
        <v>105</v>
      </c>
      <c r="B1902">
        <v>501187</v>
      </c>
      <c r="C1902">
        <v>6359</v>
      </c>
      <c r="D1902">
        <v>124605</v>
      </c>
      <c r="E1902">
        <v>13662</v>
      </c>
      <c r="F1902">
        <v>0</v>
      </c>
      <c r="G1902" t="s">
        <v>106</v>
      </c>
      <c r="H1902" t="s">
        <v>106</v>
      </c>
      <c r="I1902" t="s">
        <v>106</v>
      </c>
      <c r="J1902" t="s">
        <v>107</v>
      </c>
      <c r="K1902" t="s">
        <v>108</v>
      </c>
      <c r="L1902" t="s">
        <v>109</v>
      </c>
      <c r="M1902" t="s">
        <v>110</v>
      </c>
      <c r="N1902" t="s">
        <v>4783</v>
      </c>
      <c r="O1902" t="s">
        <v>4784</v>
      </c>
      <c r="P1902">
        <v>8165</v>
      </c>
      <c r="Q1902">
        <v>160</v>
      </c>
      <c r="R1902">
        <v>104</v>
      </c>
      <c r="S1902">
        <v>200</v>
      </c>
      <c r="T1902">
        <v>0</v>
      </c>
      <c r="U1902">
        <v>84</v>
      </c>
      <c r="V1902">
        <v>84</v>
      </c>
      <c r="W1902">
        <v>200</v>
      </c>
      <c r="X1902">
        <v>0</v>
      </c>
      <c r="Y1902">
        <v>0</v>
      </c>
      <c r="Z1902">
        <v>0</v>
      </c>
      <c r="AD1902" s="1">
        <v>41646.333333333336</v>
      </c>
      <c r="AE1902" s="1">
        <v>41674.708333333336</v>
      </c>
      <c r="AG1902" s="1">
        <v>41622.333333333336</v>
      </c>
      <c r="AH1902" s="1">
        <v>41651.708333333336</v>
      </c>
      <c r="AI1902" s="1">
        <v>41622.333333333336</v>
      </c>
      <c r="AJ1902" s="1">
        <v>41651.708333333336</v>
      </c>
      <c r="AK1902" s="1">
        <v>41622.333333333336</v>
      </c>
      <c r="AL1902" s="1">
        <v>41651.708333333336</v>
      </c>
      <c r="AM1902" s="1">
        <v>41646.333333333336</v>
      </c>
      <c r="AN1902" s="1">
        <v>41674.708333333336</v>
      </c>
      <c r="AP1902" t="s">
        <v>113</v>
      </c>
      <c r="AU1902" t="s">
        <v>4785</v>
      </c>
      <c r="AY1902" t="s">
        <v>106</v>
      </c>
      <c r="AZ1902">
        <v>0</v>
      </c>
      <c r="BA1902">
        <v>0</v>
      </c>
      <c r="BD1902" s="3">
        <v>41321.661111111112</v>
      </c>
      <c r="BE1902" s="3">
        <v>41321.690972222219</v>
      </c>
      <c r="BF1902" t="s">
        <v>115</v>
      </c>
      <c r="BG1902" t="s">
        <v>115</v>
      </c>
      <c r="BH1902">
        <v>8149</v>
      </c>
      <c r="BM1902">
        <v>43420</v>
      </c>
      <c r="BR1902" t="s">
        <v>3122</v>
      </c>
      <c r="BS1902" t="s">
        <v>3123</v>
      </c>
      <c r="BU1902">
        <v>1</v>
      </c>
      <c r="BV1902" t="s">
        <v>118</v>
      </c>
      <c r="BX1902" t="s">
        <v>119</v>
      </c>
      <c r="BY1902" t="s">
        <v>119</v>
      </c>
      <c r="BZ1902" t="s">
        <v>119</v>
      </c>
      <c r="CA1902">
        <v>1</v>
      </c>
      <c r="CC1902" t="s">
        <v>120</v>
      </c>
      <c r="CH1902">
        <v>540</v>
      </c>
      <c r="CI1902">
        <v>38820</v>
      </c>
      <c r="CJ1902" t="s">
        <v>106</v>
      </c>
      <c r="CK1902" t="s">
        <v>106</v>
      </c>
      <c r="CL1902">
        <v>25</v>
      </c>
      <c r="CM1902" t="s">
        <v>4771</v>
      </c>
      <c r="CO1902">
        <v>124595</v>
      </c>
      <c r="CQ1902">
        <v>0</v>
      </c>
      <c r="CR1902">
        <v>0</v>
      </c>
      <c r="CS1902">
        <v>0</v>
      </c>
      <c r="CY1902" t="s">
        <v>123</v>
      </c>
      <c r="CZ1902" t="s">
        <v>124</v>
      </c>
      <c r="DD1902" t="str" cm="1">
        <f t="array" ref="DD1902">TEXT(_xlfn.SEQUENCE(1, DATEDIF(AG1902, AH1902, "m") + 1, AG1902, 30), "YYYY-APMM")</f>
        <v>2013-AP12</v>
      </c>
      <c r="DN1902">
        <f t="shared" si="58"/>
        <v>84</v>
      </c>
      <c r="DO1902" t="str">
        <f t="shared" si="59"/>
        <v>STEEL FIXERS SK</v>
      </c>
    </row>
    <row r="1903" spans="1:119" x14ac:dyDescent="0.35">
      <c r="A1903" t="s">
        <v>105</v>
      </c>
      <c r="B1903">
        <v>501188</v>
      </c>
      <c r="C1903">
        <v>6359</v>
      </c>
      <c r="D1903">
        <v>124606</v>
      </c>
      <c r="E1903">
        <v>13662</v>
      </c>
      <c r="F1903">
        <v>0</v>
      </c>
      <c r="G1903" t="s">
        <v>106</v>
      </c>
      <c r="H1903" t="s">
        <v>106</v>
      </c>
      <c r="I1903" t="s">
        <v>106</v>
      </c>
      <c r="J1903" t="s">
        <v>107</v>
      </c>
      <c r="K1903" t="s">
        <v>108</v>
      </c>
      <c r="L1903" t="s">
        <v>109</v>
      </c>
      <c r="M1903" t="s">
        <v>110</v>
      </c>
      <c r="N1903" t="s">
        <v>4786</v>
      </c>
      <c r="O1903" t="s">
        <v>4787</v>
      </c>
      <c r="P1903">
        <v>8177</v>
      </c>
      <c r="Q1903">
        <v>0</v>
      </c>
      <c r="R1903">
        <v>0</v>
      </c>
      <c r="S1903">
        <v>200</v>
      </c>
      <c r="T1903">
        <v>0</v>
      </c>
      <c r="U1903">
        <v>172</v>
      </c>
      <c r="V1903">
        <v>172</v>
      </c>
      <c r="W1903">
        <v>200</v>
      </c>
      <c r="X1903">
        <v>100</v>
      </c>
      <c r="Y1903">
        <v>0</v>
      </c>
      <c r="Z1903">
        <v>100</v>
      </c>
      <c r="AD1903" s="1">
        <v>41514.333333333336</v>
      </c>
      <c r="AE1903" s="1">
        <v>41542.708333333336</v>
      </c>
      <c r="AG1903" s="1">
        <v>41514.333333333336</v>
      </c>
      <c r="AH1903" s="1">
        <v>41542.708333333336</v>
      </c>
      <c r="AI1903" s="1">
        <v>41514.333333333336</v>
      </c>
      <c r="AJ1903" s="1">
        <v>41542.708333333336</v>
      </c>
      <c r="AK1903" s="1">
        <v>41514.333333333336</v>
      </c>
      <c r="AL1903" s="1">
        <v>41542.708333333336</v>
      </c>
      <c r="AM1903" s="1">
        <v>41514.333333333336</v>
      </c>
      <c r="AN1903" s="1">
        <v>41542.708333333336</v>
      </c>
      <c r="AP1903" t="s">
        <v>113</v>
      </c>
      <c r="AU1903" t="s">
        <v>4788</v>
      </c>
      <c r="AY1903" t="s">
        <v>106</v>
      </c>
      <c r="AZ1903">
        <v>0</v>
      </c>
      <c r="BA1903">
        <v>0</v>
      </c>
      <c r="BD1903" s="3">
        <v>41321.661111111112</v>
      </c>
      <c r="BE1903" s="3">
        <v>41321.663888888892</v>
      </c>
      <c r="BF1903" t="s">
        <v>115</v>
      </c>
      <c r="BG1903" t="s">
        <v>115</v>
      </c>
      <c r="BH1903">
        <v>8149</v>
      </c>
      <c r="BM1903">
        <v>43540</v>
      </c>
      <c r="BR1903" t="s">
        <v>1299</v>
      </c>
      <c r="BS1903" t="s">
        <v>1300</v>
      </c>
      <c r="BU1903">
        <v>1</v>
      </c>
      <c r="BV1903" t="s">
        <v>118</v>
      </c>
      <c r="BX1903" t="s">
        <v>119</v>
      </c>
      <c r="BY1903" t="s">
        <v>119</v>
      </c>
      <c r="BZ1903" t="s">
        <v>119</v>
      </c>
      <c r="CA1903">
        <v>1</v>
      </c>
      <c r="CC1903" t="s">
        <v>120</v>
      </c>
      <c r="CH1903">
        <v>540</v>
      </c>
      <c r="CI1903">
        <v>38790</v>
      </c>
      <c r="CJ1903" t="s">
        <v>106</v>
      </c>
      <c r="CK1903" t="s">
        <v>106</v>
      </c>
      <c r="CL1903">
        <v>10</v>
      </c>
      <c r="CM1903" t="s">
        <v>4789</v>
      </c>
      <c r="CO1903">
        <v>124595</v>
      </c>
      <c r="CQ1903">
        <v>0</v>
      </c>
      <c r="CR1903">
        <v>0</v>
      </c>
      <c r="CS1903">
        <v>0</v>
      </c>
      <c r="CY1903" t="s">
        <v>123</v>
      </c>
      <c r="CZ1903" t="s">
        <v>124</v>
      </c>
      <c r="DD1903" t="str" cm="1">
        <f t="array" ref="DD1903">TEXT(_xlfn.SEQUENCE(1, DATEDIF(AG1903, AH1903, "m") + 1, AG1903, 30), "YYYY-APMM")</f>
        <v>2013-AP08</v>
      </c>
      <c r="DN1903">
        <f t="shared" si="58"/>
        <v>172</v>
      </c>
      <c r="DO1903" t="str">
        <f t="shared" si="59"/>
        <v>LABOR - CIVIL</v>
      </c>
    </row>
    <row r="1904" spans="1:119" x14ac:dyDescent="0.35">
      <c r="A1904" t="s">
        <v>105</v>
      </c>
      <c r="B1904">
        <v>501189</v>
      </c>
      <c r="C1904">
        <v>6359</v>
      </c>
      <c r="D1904">
        <v>124606</v>
      </c>
      <c r="E1904">
        <v>13662</v>
      </c>
      <c r="F1904">
        <v>0</v>
      </c>
      <c r="G1904" t="s">
        <v>106</v>
      </c>
      <c r="H1904" t="s">
        <v>106</v>
      </c>
      <c r="I1904" t="s">
        <v>106</v>
      </c>
      <c r="J1904" t="s">
        <v>107</v>
      </c>
      <c r="K1904" t="s">
        <v>108</v>
      </c>
      <c r="L1904" t="s">
        <v>109</v>
      </c>
      <c r="M1904" t="s">
        <v>110</v>
      </c>
      <c r="N1904" t="s">
        <v>4790</v>
      </c>
      <c r="O1904" t="s">
        <v>4791</v>
      </c>
      <c r="P1904">
        <v>8178</v>
      </c>
      <c r="Q1904">
        <v>0</v>
      </c>
      <c r="R1904">
        <v>0</v>
      </c>
      <c r="S1904">
        <v>200</v>
      </c>
      <c r="T1904">
        <v>0</v>
      </c>
      <c r="U1904">
        <v>82.8</v>
      </c>
      <c r="V1904">
        <v>82.8</v>
      </c>
      <c r="W1904">
        <v>200</v>
      </c>
      <c r="X1904">
        <v>0</v>
      </c>
      <c r="Y1904">
        <v>0</v>
      </c>
      <c r="Z1904">
        <v>0</v>
      </c>
      <c r="AD1904" s="1">
        <v>41521.333333333336</v>
      </c>
      <c r="AE1904" s="1">
        <v>41549.708333333336</v>
      </c>
      <c r="AG1904" s="1">
        <v>41521.333333333336</v>
      </c>
      <c r="AH1904" s="1">
        <v>41549.708333333336</v>
      </c>
      <c r="AI1904" s="1">
        <v>41521.333333333336</v>
      </c>
      <c r="AJ1904" s="1">
        <v>41549.708333333336</v>
      </c>
      <c r="AK1904" s="1">
        <v>41521.333333333336</v>
      </c>
      <c r="AL1904" s="1">
        <v>41549.708333333336</v>
      </c>
      <c r="AM1904" s="1">
        <v>41521.333333333336</v>
      </c>
      <c r="AN1904" s="1">
        <v>41549.708333333336</v>
      </c>
      <c r="AP1904" t="s">
        <v>113</v>
      </c>
      <c r="AU1904" t="s">
        <v>4792</v>
      </c>
      <c r="AY1904" t="s">
        <v>106</v>
      </c>
      <c r="AZ1904">
        <v>0</v>
      </c>
      <c r="BA1904">
        <v>0</v>
      </c>
      <c r="BD1904" s="3">
        <v>41321.661111111112</v>
      </c>
      <c r="BE1904" s="3">
        <v>41321.663888888892</v>
      </c>
      <c r="BF1904" t="s">
        <v>115</v>
      </c>
      <c r="BG1904" t="s">
        <v>115</v>
      </c>
      <c r="BH1904">
        <v>8149</v>
      </c>
      <c r="BM1904">
        <v>43550</v>
      </c>
      <c r="BR1904" t="s">
        <v>116</v>
      </c>
      <c r="BS1904" t="s">
        <v>117</v>
      </c>
      <c r="BU1904">
        <v>1</v>
      </c>
      <c r="BV1904" t="s">
        <v>118</v>
      </c>
      <c r="BX1904" t="s">
        <v>119</v>
      </c>
      <c r="BY1904" t="s">
        <v>119</v>
      </c>
      <c r="BZ1904" t="s">
        <v>119</v>
      </c>
      <c r="CA1904">
        <v>1</v>
      </c>
      <c r="CC1904" t="s">
        <v>120</v>
      </c>
      <c r="CH1904">
        <v>540</v>
      </c>
      <c r="CI1904">
        <v>38790</v>
      </c>
      <c r="CJ1904" t="s">
        <v>106</v>
      </c>
      <c r="CK1904" t="s">
        <v>106</v>
      </c>
      <c r="CL1904">
        <v>10</v>
      </c>
      <c r="CM1904" t="s">
        <v>4789</v>
      </c>
      <c r="CO1904">
        <v>124595</v>
      </c>
      <c r="CQ1904">
        <v>0</v>
      </c>
      <c r="CR1904">
        <v>0</v>
      </c>
      <c r="CS1904">
        <v>0</v>
      </c>
      <c r="CY1904" t="s">
        <v>123</v>
      </c>
      <c r="CZ1904" t="s">
        <v>124</v>
      </c>
      <c r="DD1904" t="str" cm="1">
        <f t="array" ref="DD1904">TEXT(_xlfn.SEQUENCE(1, DATEDIF(AG1904, AH1904, "m") + 1, AG1904, 30), "YYYY-APMM")</f>
        <v>2013-AP09</v>
      </c>
      <c r="DN1904">
        <f t="shared" si="58"/>
        <v>82.8</v>
      </c>
      <c r="DO1904" t="str">
        <f t="shared" si="59"/>
        <v>LABOR- SUBCONTRACTOR</v>
      </c>
    </row>
    <row r="1905" spans="1:119" x14ac:dyDescent="0.35">
      <c r="A1905" t="s">
        <v>105</v>
      </c>
      <c r="B1905">
        <v>501190</v>
      </c>
      <c r="C1905">
        <v>6359</v>
      </c>
      <c r="D1905">
        <v>124606</v>
      </c>
      <c r="E1905">
        <v>13662</v>
      </c>
      <c r="F1905">
        <v>0</v>
      </c>
      <c r="G1905" t="s">
        <v>106</v>
      </c>
      <c r="H1905" t="s">
        <v>106</v>
      </c>
      <c r="I1905" t="s">
        <v>106</v>
      </c>
      <c r="J1905" t="s">
        <v>107</v>
      </c>
      <c r="K1905" t="s">
        <v>108</v>
      </c>
      <c r="L1905" t="s">
        <v>109</v>
      </c>
      <c r="M1905" t="s">
        <v>110</v>
      </c>
      <c r="N1905" t="s">
        <v>4793</v>
      </c>
      <c r="O1905" t="s">
        <v>4794</v>
      </c>
      <c r="P1905">
        <v>8178</v>
      </c>
      <c r="Q1905">
        <v>0</v>
      </c>
      <c r="R1905">
        <v>0</v>
      </c>
      <c r="S1905">
        <v>200</v>
      </c>
      <c r="T1905">
        <v>0</v>
      </c>
      <c r="U1905">
        <v>50.4</v>
      </c>
      <c r="V1905">
        <v>50.4</v>
      </c>
      <c r="W1905">
        <v>200</v>
      </c>
      <c r="X1905">
        <v>0</v>
      </c>
      <c r="Y1905">
        <v>0</v>
      </c>
      <c r="Z1905">
        <v>0</v>
      </c>
      <c r="AD1905" s="1">
        <v>41529.333333333336</v>
      </c>
      <c r="AE1905" s="1">
        <v>41557.708333333336</v>
      </c>
      <c r="AG1905" s="1">
        <v>41529.333333333336</v>
      </c>
      <c r="AH1905" s="1">
        <v>41557.708333333336</v>
      </c>
      <c r="AI1905" s="1">
        <v>41529.333333333336</v>
      </c>
      <c r="AJ1905" s="1">
        <v>41557.708333333336</v>
      </c>
      <c r="AK1905" s="1">
        <v>41529.333333333336</v>
      </c>
      <c r="AL1905" s="1">
        <v>41557.708333333336</v>
      </c>
      <c r="AM1905" s="1">
        <v>41529.333333333336</v>
      </c>
      <c r="AN1905" s="1">
        <v>41557.708333333336</v>
      </c>
      <c r="AP1905" t="s">
        <v>113</v>
      </c>
      <c r="AU1905" t="s">
        <v>4795</v>
      </c>
      <c r="AY1905" t="s">
        <v>106</v>
      </c>
      <c r="AZ1905">
        <v>0</v>
      </c>
      <c r="BA1905">
        <v>0</v>
      </c>
      <c r="BD1905" s="3">
        <v>41321.661111111112</v>
      </c>
      <c r="BE1905" s="3">
        <v>41321.663888888892</v>
      </c>
      <c r="BF1905" t="s">
        <v>115</v>
      </c>
      <c r="BG1905" t="s">
        <v>115</v>
      </c>
      <c r="BH1905">
        <v>8149</v>
      </c>
      <c r="BM1905">
        <v>43550</v>
      </c>
      <c r="BR1905" t="s">
        <v>116</v>
      </c>
      <c r="BS1905" t="s">
        <v>117</v>
      </c>
      <c r="BU1905">
        <v>1</v>
      </c>
      <c r="BV1905" t="s">
        <v>118</v>
      </c>
      <c r="BX1905" t="s">
        <v>119</v>
      </c>
      <c r="BY1905" t="s">
        <v>119</v>
      </c>
      <c r="BZ1905" t="s">
        <v>119</v>
      </c>
      <c r="CA1905">
        <v>1</v>
      </c>
      <c r="CC1905" t="s">
        <v>120</v>
      </c>
      <c r="CH1905">
        <v>540</v>
      </c>
      <c r="CI1905">
        <v>38790</v>
      </c>
      <c r="CJ1905" t="s">
        <v>106</v>
      </c>
      <c r="CK1905" t="s">
        <v>106</v>
      </c>
      <c r="CL1905">
        <v>10</v>
      </c>
      <c r="CM1905" t="s">
        <v>4789</v>
      </c>
      <c r="CO1905">
        <v>124595</v>
      </c>
      <c r="CQ1905">
        <v>0</v>
      </c>
      <c r="CR1905">
        <v>0</v>
      </c>
      <c r="CS1905">
        <v>0</v>
      </c>
      <c r="CY1905" t="s">
        <v>123</v>
      </c>
      <c r="CZ1905" t="s">
        <v>124</v>
      </c>
      <c r="DD1905" t="str" cm="1">
        <f t="array" ref="DD1905">TEXT(_xlfn.SEQUENCE(1, DATEDIF(AG1905, AH1905, "m") + 1, AG1905, 30), "YYYY-APMM")</f>
        <v>2013-AP09</v>
      </c>
      <c r="DN1905">
        <f t="shared" si="58"/>
        <v>50.4</v>
      </c>
      <c r="DO1905" t="str">
        <f t="shared" si="59"/>
        <v>LABOR- SUBCONTRACTOR</v>
      </c>
    </row>
    <row r="1906" spans="1:119" x14ac:dyDescent="0.35">
      <c r="A1906" t="s">
        <v>105</v>
      </c>
      <c r="B1906">
        <v>501191</v>
      </c>
      <c r="C1906">
        <v>6359</v>
      </c>
      <c r="D1906">
        <v>124606</v>
      </c>
      <c r="E1906">
        <v>13662</v>
      </c>
      <c r="F1906">
        <v>0</v>
      </c>
      <c r="G1906" t="s">
        <v>106</v>
      </c>
      <c r="H1906" t="s">
        <v>106</v>
      </c>
      <c r="I1906" t="s">
        <v>106</v>
      </c>
      <c r="J1906" t="s">
        <v>107</v>
      </c>
      <c r="K1906" t="s">
        <v>108</v>
      </c>
      <c r="L1906" t="s">
        <v>109</v>
      </c>
      <c r="M1906" t="s">
        <v>110</v>
      </c>
      <c r="N1906" t="s">
        <v>4796</v>
      </c>
      <c r="O1906" t="s">
        <v>4797</v>
      </c>
      <c r="P1906">
        <v>8177</v>
      </c>
      <c r="Q1906">
        <v>0</v>
      </c>
      <c r="R1906">
        <v>0</v>
      </c>
      <c r="S1906">
        <v>120</v>
      </c>
      <c r="T1906">
        <v>0</v>
      </c>
      <c r="U1906">
        <v>195</v>
      </c>
      <c r="V1906">
        <v>195</v>
      </c>
      <c r="W1906">
        <v>120</v>
      </c>
      <c r="X1906">
        <v>165</v>
      </c>
      <c r="Y1906">
        <v>0</v>
      </c>
      <c r="Z1906">
        <v>165</v>
      </c>
      <c r="AD1906" s="1">
        <v>41547.333333333336</v>
      </c>
      <c r="AE1906" s="1">
        <v>41563.708333333336</v>
      </c>
      <c r="AG1906" s="1">
        <v>41547.333333333336</v>
      </c>
      <c r="AH1906" s="1">
        <v>41563.708333333336</v>
      </c>
      <c r="AI1906" s="1">
        <v>41547.333333333336</v>
      </c>
      <c r="AJ1906" s="1">
        <v>41563.708333333336</v>
      </c>
      <c r="AK1906" s="1">
        <v>41547.333333333336</v>
      </c>
      <c r="AL1906" s="1">
        <v>41563.708333333336</v>
      </c>
      <c r="AM1906" s="1">
        <v>41547.333333333336</v>
      </c>
      <c r="AN1906" s="1">
        <v>41563.708333333336</v>
      </c>
      <c r="AP1906" t="s">
        <v>113</v>
      </c>
      <c r="AU1906" t="s">
        <v>4798</v>
      </c>
      <c r="AY1906" t="s">
        <v>106</v>
      </c>
      <c r="AZ1906">
        <v>0</v>
      </c>
      <c r="BA1906">
        <v>0</v>
      </c>
      <c r="BD1906" s="3">
        <v>41321.661111111112</v>
      </c>
      <c r="BE1906" s="3">
        <v>41321.663888888892</v>
      </c>
      <c r="BF1906" t="s">
        <v>115</v>
      </c>
      <c r="BG1906" t="s">
        <v>115</v>
      </c>
      <c r="BH1906">
        <v>8149</v>
      </c>
      <c r="BM1906">
        <v>43540</v>
      </c>
      <c r="BR1906" t="s">
        <v>1299</v>
      </c>
      <c r="BS1906" t="s">
        <v>1300</v>
      </c>
      <c r="BU1906">
        <v>1</v>
      </c>
      <c r="BV1906" t="s">
        <v>118</v>
      </c>
      <c r="BX1906" t="s">
        <v>119</v>
      </c>
      <c r="BY1906" t="s">
        <v>119</v>
      </c>
      <c r="BZ1906" t="s">
        <v>119</v>
      </c>
      <c r="CA1906">
        <v>1</v>
      </c>
      <c r="CC1906" t="s">
        <v>120</v>
      </c>
      <c r="CH1906">
        <v>540</v>
      </c>
      <c r="CI1906">
        <v>38790</v>
      </c>
      <c r="CJ1906" t="s">
        <v>106</v>
      </c>
      <c r="CK1906" t="s">
        <v>106</v>
      </c>
      <c r="CL1906">
        <v>10</v>
      </c>
      <c r="CM1906" t="s">
        <v>4789</v>
      </c>
      <c r="CO1906">
        <v>124595</v>
      </c>
      <c r="CQ1906">
        <v>0</v>
      </c>
      <c r="CR1906">
        <v>0</v>
      </c>
      <c r="CS1906">
        <v>0</v>
      </c>
      <c r="CY1906" t="s">
        <v>123</v>
      </c>
      <c r="CZ1906" t="s">
        <v>124</v>
      </c>
      <c r="DD1906" t="str" cm="1">
        <f t="array" ref="DD1906">TEXT(_xlfn.SEQUENCE(1, DATEDIF(AG1906, AH1906, "m") + 1, AG1906, 30), "YYYY-APMM")</f>
        <v>2013-AP09</v>
      </c>
      <c r="DN1906">
        <f t="shared" si="58"/>
        <v>195</v>
      </c>
      <c r="DO1906" t="str">
        <f t="shared" si="59"/>
        <v>LABOR - CIVIL</v>
      </c>
    </row>
    <row r="1907" spans="1:119" x14ac:dyDescent="0.35">
      <c r="A1907" t="s">
        <v>105</v>
      </c>
      <c r="B1907">
        <v>501192</v>
      </c>
      <c r="C1907">
        <v>6359</v>
      </c>
      <c r="D1907">
        <v>124607</v>
      </c>
      <c r="E1907">
        <v>13662</v>
      </c>
      <c r="F1907">
        <v>0</v>
      </c>
      <c r="G1907" t="s">
        <v>106</v>
      </c>
      <c r="H1907" t="s">
        <v>106</v>
      </c>
      <c r="I1907" t="s">
        <v>106</v>
      </c>
      <c r="J1907" t="s">
        <v>107</v>
      </c>
      <c r="K1907" t="s">
        <v>108</v>
      </c>
      <c r="L1907" t="s">
        <v>109</v>
      </c>
      <c r="M1907" t="s">
        <v>110</v>
      </c>
      <c r="N1907" t="s">
        <v>4799</v>
      </c>
      <c r="O1907" t="s">
        <v>4800</v>
      </c>
      <c r="P1907">
        <v>8177</v>
      </c>
      <c r="Q1907">
        <v>24</v>
      </c>
      <c r="R1907">
        <v>0</v>
      </c>
      <c r="S1907">
        <v>80</v>
      </c>
      <c r="T1907">
        <v>0</v>
      </c>
      <c r="U1907">
        <v>452</v>
      </c>
      <c r="V1907">
        <v>452</v>
      </c>
      <c r="W1907">
        <v>80</v>
      </c>
      <c r="X1907">
        <v>200</v>
      </c>
      <c r="Y1907">
        <v>0</v>
      </c>
      <c r="Z1907">
        <v>200</v>
      </c>
      <c r="AD1907" s="1">
        <v>41675.333333333336</v>
      </c>
      <c r="AE1907" s="1">
        <v>41687.708333333336</v>
      </c>
      <c r="AG1907" s="1">
        <v>41672.333333333336</v>
      </c>
      <c r="AH1907" s="1">
        <v>41683.708333333336</v>
      </c>
      <c r="AI1907" s="1">
        <v>41672.333333333336</v>
      </c>
      <c r="AJ1907" s="1">
        <v>41683.708333333336</v>
      </c>
      <c r="AK1907" s="1">
        <v>41672.333333333336</v>
      </c>
      <c r="AL1907" s="1">
        <v>41683.708333333336</v>
      </c>
      <c r="AM1907" s="1">
        <v>41675.333333333336</v>
      </c>
      <c r="AN1907" s="1">
        <v>41687.708333333336</v>
      </c>
      <c r="AP1907" t="s">
        <v>113</v>
      </c>
      <c r="AU1907" t="s">
        <v>4801</v>
      </c>
      <c r="AY1907" t="s">
        <v>106</v>
      </c>
      <c r="AZ1907">
        <v>0</v>
      </c>
      <c r="BA1907">
        <v>0</v>
      </c>
      <c r="BD1907" s="3">
        <v>41321.661111111112</v>
      </c>
      <c r="BE1907" s="3">
        <v>41321.690972222219</v>
      </c>
      <c r="BF1907" t="s">
        <v>115</v>
      </c>
      <c r="BG1907" t="s">
        <v>115</v>
      </c>
      <c r="BH1907">
        <v>8149</v>
      </c>
      <c r="BM1907">
        <v>43540</v>
      </c>
      <c r="BR1907" t="s">
        <v>1299</v>
      </c>
      <c r="BS1907" t="s">
        <v>1300</v>
      </c>
      <c r="BU1907">
        <v>1</v>
      </c>
      <c r="BV1907" t="s">
        <v>118</v>
      </c>
      <c r="BX1907" t="s">
        <v>119</v>
      </c>
      <c r="BY1907" t="s">
        <v>119</v>
      </c>
      <c r="BZ1907" t="s">
        <v>119</v>
      </c>
      <c r="CA1907">
        <v>1</v>
      </c>
      <c r="CC1907" t="s">
        <v>120</v>
      </c>
      <c r="CH1907">
        <v>540</v>
      </c>
      <c r="CI1907">
        <v>38880</v>
      </c>
      <c r="CJ1907" t="s">
        <v>106</v>
      </c>
      <c r="CK1907" t="s">
        <v>106</v>
      </c>
      <c r="CL1907">
        <v>55</v>
      </c>
      <c r="CM1907" t="s">
        <v>4802</v>
      </c>
      <c r="CO1907">
        <v>124595</v>
      </c>
      <c r="CQ1907">
        <v>0</v>
      </c>
      <c r="CR1907">
        <v>0</v>
      </c>
      <c r="CS1907">
        <v>0</v>
      </c>
      <c r="CY1907" t="s">
        <v>123</v>
      </c>
      <c r="CZ1907" t="s">
        <v>124</v>
      </c>
      <c r="DD1907" t="str" cm="1">
        <f t="array" ref="DD1907">TEXT(_xlfn.SEQUENCE(1, DATEDIF(AG1907, AH1907, "m") + 1, AG1907, 30), "YYYY-APMM")</f>
        <v>2014-AP02</v>
      </c>
      <c r="DN1907">
        <f t="shared" si="58"/>
        <v>452</v>
      </c>
      <c r="DO1907" t="str">
        <f t="shared" si="59"/>
        <v>LABOR - CIVIL</v>
      </c>
    </row>
    <row r="1908" spans="1:119" x14ac:dyDescent="0.35">
      <c r="A1908" t="s">
        <v>105</v>
      </c>
      <c r="B1908">
        <v>501193</v>
      </c>
      <c r="C1908">
        <v>6359</v>
      </c>
      <c r="D1908">
        <v>124607</v>
      </c>
      <c r="E1908">
        <v>13662</v>
      </c>
      <c r="F1908">
        <v>0</v>
      </c>
      <c r="G1908" t="s">
        <v>106</v>
      </c>
      <c r="H1908" t="s">
        <v>106</v>
      </c>
      <c r="I1908" t="s">
        <v>106</v>
      </c>
      <c r="J1908" t="s">
        <v>107</v>
      </c>
      <c r="K1908" t="s">
        <v>108</v>
      </c>
      <c r="L1908" t="s">
        <v>109</v>
      </c>
      <c r="M1908" t="s">
        <v>110</v>
      </c>
      <c r="N1908" t="s">
        <v>4803</v>
      </c>
      <c r="O1908" t="s">
        <v>4804</v>
      </c>
      <c r="P1908">
        <v>8178</v>
      </c>
      <c r="Q1908">
        <v>24</v>
      </c>
      <c r="R1908">
        <v>0</v>
      </c>
      <c r="S1908">
        <v>200</v>
      </c>
      <c r="T1908">
        <v>0</v>
      </c>
      <c r="U1908">
        <v>18</v>
      </c>
      <c r="V1908">
        <v>18</v>
      </c>
      <c r="W1908">
        <v>200</v>
      </c>
      <c r="X1908">
        <v>0</v>
      </c>
      <c r="Y1908">
        <v>0</v>
      </c>
      <c r="Z1908">
        <v>0</v>
      </c>
      <c r="AD1908" s="1">
        <v>41688.333333333336</v>
      </c>
      <c r="AE1908" s="1">
        <v>41716.708333333336</v>
      </c>
      <c r="AG1908" s="1">
        <v>41685.333333333336</v>
      </c>
      <c r="AH1908" s="1">
        <v>41713.708333333336</v>
      </c>
      <c r="AI1908" s="1">
        <v>41685.333333333336</v>
      </c>
      <c r="AJ1908" s="1">
        <v>41713.708333333336</v>
      </c>
      <c r="AK1908" s="1">
        <v>41685.333333333336</v>
      </c>
      <c r="AL1908" s="1">
        <v>41713.708333333336</v>
      </c>
      <c r="AM1908" s="1">
        <v>41688.333333333336</v>
      </c>
      <c r="AN1908" s="1">
        <v>41716.708333333336</v>
      </c>
      <c r="AP1908" t="s">
        <v>113</v>
      </c>
      <c r="AU1908" t="s">
        <v>4805</v>
      </c>
      <c r="AY1908" t="s">
        <v>106</v>
      </c>
      <c r="AZ1908">
        <v>0</v>
      </c>
      <c r="BA1908">
        <v>0</v>
      </c>
      <c r="BD1908" s="3">
        <v>41321.661111111112</v>
      </c>
      <c r="BE1908" s="3">
        <v>41321.690972222219</v>
      </c>
      <c r="BF1908" t="s">
        <v>115</v>
      </c>
      <c r="BG1908" t="s">
        <v>115</v>
      </c>
      <c r="BH1908">
        <v>8149</v>
      </c>
      <c r="BM1908">
        <v>43550</v>
      </c>
      <c r="BR1908" t="s">
        <v>116</v>
      </c>
      <c r="BS1908" t="s">
        <v>117</v>
      </c>
      <c r="BU1908">
        <v>1</v>
      </c>
      <c r="BV1908" t="s">
        <v>118</v>
      </c>
      <c r="BX1908" t="s">
        <v>119</v>
      </c>
      <c r="BY1908" t="s">
        <v>119</v>
      </c>
      <c r="BZ1908" t="s">
        <v>119</v>
      </c>
      <c r="CA1908">
        <v>1</v>
      </c>
      <c r="CC1908" t="s">
        <v>120</v>
      </c>
      <c r="CH1908">
        <v>540</v>
      </c>
      <c r="CI1908">
        <v>38880</v>
      </c>
      <c r="CJ1908" t="s">
        <v>106</v>
      </c>
      <c r="CK1908" t="s">
        <v>106</v>
      </c>
      <c r="CL1908">
        <v>55</v>
      </c>
      <c r="CM1908" t="s">
        <v>4802</v>
      </c>
      <c r="CO1908">
        <v>124595</v>
      </c>
      <c r="CQ1908">
        <v>0</v>
      </c>
      <c r="CR1908">
        <v>0</v>
      </c>
      <c r="CS1908">
        <v>0</v>
      </c>
      <c r="CY1908" t="s">
        <v>123</v>
      </c>
      <c r="CZ1908" t="s">
        <v>124</v>
      </c>
      <c r="DD1908" t="str" cm="1">
        <f t="array" ref="DD1908:DE1908">TEXT(_xlfn.SEQUENCE(1, DATEDIF(AG1908, AH1908, "m") + 1, AG1908, 30), "YYYY-APMM")</f>
        <v>2014-AP02</v>
      </c>
      <c r="DE1908" t="str">
        <v>2014-AP03</v>
      </c>
      <c r="DN1908">
        <f t="shared" si="58"/>
        <v>9</v>
      </c>
      <c r="DO1908" t="str">
        <f t="shared" si="59"/>
        <v>LABOR- SUBCONTRACTOR</v>
      </c>
    </row>
    <row r="1909" spans="1:119" x14ac:dyDescent="0.35">
      <c r="A1909" t="s">
        <v>105</v>
      </c>
      <c r="B1909">
        <v>501194</v>
      </c>
      <c r="C1909">
        <v>6359</v>
      </c>
      <c r="D1909">
        <v>124607</v>
      </c>
      <c r="E1909">
        <v>13662</v>
      </c>
      <c r="F1909">
        <v>0</v>
      </c>
      <c r="G1909" t="s">
        <v>106</v>
      </c>
      <c r="H1909" t="s">
        <v>106</v>
      </c>
      <c r="I1909" t="s">
        <v>106</v>
      </c>
      <c r="J1909" t="s">
        <v>107</v>
      </c>
      <c r="K1909" t="s">
        <v>108</v>
      </c>
      <c r="L1909" t="s">
        <v>109</v>
      </c>
      <c r="M1909" t="s">
        <v>110</v>
      </c>
      <c r="N1909" t="s">
        <v>4806</v>
      </c>
      <c r="O1909" t="s">
        <v>4807</v>
      </c>
      <c r="P1909">
        <v>8178</v>
      </c>
      <c r="Q1909">
        <v>24</v>
      </c>
      <c r="R1909">
        <v>0</v>
      </c>
      <c r="S1909">
        <v>200</v>
      </c>
      <c r="T1909">
        <v>0</v>
      </c>
      <c r="U1909">
        <v>18</v>
      </c>
      <c r="V1909">
        <v>18</v>
      </c>
      <c r="W1909">
        <v>200</v>
      </c>
      <c r="X1909">
        <v>0</v>
      </c>
      <c r="Y1909">
        <v>0</v>
      </c>
      <c r="Z1909">
        <v>0</v>
      </c>
      <c r="AD1909" s="1">
        <v>41700.333333333336</v>
      </c>
      <c r="AE1909" s="1">
        <v>41728.708333333336</v>
      </c>
      <c r="AG1909" s="1">
        <v>41696.333333333336</v>
      </c>
      <c r="AH1909" s="1">
        <v>41724.708333333336</v>
      </c>
      <c r="AI1909" s="1">
        <v>41696.333333333336</v>
      </c>
      <c r="AJ1909" s="1">
        <v>41724.708333333336</v>
      </c>
      <c r="AK1909" s="1">
        <v>41696.333333333336</v>
      </c>
      <c r="AL1909" s="1">
        <v>41724.708333333336</v>
      </c>
      <c r="AM1909" s="1">
        <v>41700.333333333336</v>
      </c>
      <c r="AN1909" s="1">
        <v>41728.708333333336</v>
      </c>
      <c r="AP1909" t="s">
        <v>113</v>
      </c>
      <c r="AU1909" t="s">
        <v>4808</v>
      </c>
      <c r="AY1909" t="s">
        <v>106</v>
      </c>
      <c r="AZ1909">
        <v>0</v>
      </c>
      <c r="BA1909">
        <v>0</v>
      </c>
      <c r="BD1909" s="3">
        <v>41321.661111111112</v>
      </c>
      <c r="BE1909" s="3">
        <v>41321.690972222219</v>
      </c>
      <c r="BF1909" t="s">
        <v>115</v>
      </c>
      <c r="BG1909" t="s">
        <v>115</v>
      </c>
      <c r="BH1909">
        <v>8149</v>
      </c>
      <c r="BM1909">
        <v>43550</v>
      </c>
      <c r="BR1909" t="s">
        <v>116</v>
      </c>
      <c r="BS1909" t="s">
        <v>117</v>
      </c>
      <c r="BU1909">
        <v>1</v>
      </c>
      <c r="BV1909" t="s">
        <v>118</v>
      </c>
      <c r="BX1909" t="s">
        <v>119</v>
      </c>
      <c r="BY1909" t="s">
        <v>119</v>
      </c>
      <c r="BZ1909" t="s">
        <v>119</v>
      </c>
      <c r="CA1909">
        <v>1</v>
      </c>
      <c r="CC1909" t="s">
        <v>120</v>
      </c>
      <c r="CH1909">
        <v>540</v>
      </c>
      <c r="CI1909">
        <v>38880</v>
      </c>
      <c r="CJ1909" t="s">
        <v>106</v>
      </c>
      <c r="CK1909" t="s">
        <v>106</v>
      </c>
      <c r="CL1909">
        <v>55</v>
      </c>
      <c r="CM1909" t="s">
        <v>4802</v>
      </c>
      <c r="CO1909">
        <v>124595</v>
      </c>
      <c r="CQ1909">
        <v>0</v>
      </c>
      <c r="CR1909">
        <v>0</v>
      </c>
      <c r="CS1909">
        <v>0</v>
      </c>
      <c r="CY1909" t="s">
        <v>123</v>
      </c>
      <c r="CZ1909" t="s">
        <v>124</v>
      </c>
      <c r="DD1909" t="str" cm="1">
        <f t="array" ref="DD1909:DE1909">TEXT(_xlfn.SEQUENCE(1, DATEDIF(AG1909, AH1909, "m") + 1, AG1909, 30), "YYYY-APMM")</f>
        <v>2014-AP02</v>
      </c>
      <c r="DE1909" t="str">
        <v>2014-AP03</v>
      </c>
      <c r="DN1909">
        <f t="shared" si="58"/>
        <v>9</v>
      </c>
      <c r="DO1909" t="str">
        <f t="shared" si="59"/>
        <v>LABOR- SUBCONTRACTOR</v>
      </c>
    </row>
    <row r="1910" spans="1:119" x14ac:dyDescent="0.35">
      <c r="A1910" t="s">
        <v>105</v>
      </c>
      <c r="B1910">
        <v>501195</v>
      </c>
      <c r="C1910">
        <v>6359</v>
      </c>
      <c r="D1910">
        <v>124607</v>
      </c>
      <c r="E1910">
        <v>13662</v>
      </c>
      <c r="F1910">
        <v>0</v>
      </c>
      <c r="G1910" t="s">
        <v>106</v>
      </c>
      <c r="H1910" t="s">
        <v>106</v>
      </c>
      <c r="I1910" t="s">
        <v>106</v>
      </c>
      <c r="J1910" t="s">
        <v>107</v>
      </c>
      <c r="K1910" t="s">
        <v>108</v>
      </c>
      <c r="L1910" t="s">
        <v>109</v>
      </c>
      <c r="M1910" t="s">
        <v>110</v>
      </c>
      <c r="N1910" t="s">
        <v>4809</v>
      </c>
      <c r="O1910" t="s">
        <v>4810</v>
      </c>
      <c r="P1910">
        <v>8173</v>
      </c>
      <c r="Q1910">
        <v>24</v>
      </c>
      <c r="R1910">
        <v>0</v>
      </c>
      <c r="S1910">
        <v>160</v>
      </c>
      <c r="T1910">
        <v>0</v>
      </c>
      <c r="U1910">
        <v>1250</v>
      </c>
      <c r="V1910">
        <v>1250</v>
      </c>
      <c r="W1910">
        <v>160</v>
      </c>
      <c r="X1910">
        <v>600</v>
      </c>
      <c r="Y1910">
        <v>0</v>
      </c>
      <c r="Z1910">
        <v>600</v>
      </c>
      <c r="AD1910" s="1">
        <v>41711.333333333336</v>
      </c>
      <c r="AE1910" s="1">
        <v>41734.708333333336</v>
      </c>
      <c r="AG1910" s="1">
        <v>41708.333333333336</v>
      </c>
      <c r="AH1910" s="1">
        <v>41730.708333333336</v>
      </c>
      <c r="AI1910" s="1">
        <v>41708.333333333336</v>
      </c>
      <c r="AJ1910" s="1">
        <v>41730.708333333336</v>
      </c>
      <c r="AK1910" s="1">
        <v>41708.333333333336</v>
      </c>
      <c r="AL1910" s="1">
        <v>41730.708333333336</v>
      </c>
      <c r="AM1910" s="1">
        <v>41711.333333333336</v>
      </c>
      <c r="AN1910" s="1">
        <v>41734.708333333336</v>
      </c>
      <c r="AP1910" t="s">
        <v>113</v>
      </c>
      <c r="AU1910" t="s">
        <v>4811</v>
      </c>
      <c r="AY1910" t="s">
        <v>106</v>
      </c>
      <c r="AZ1910">
        <v>0</v>
      </c>
      <c r="BA1910">
        <v>0</v>
      </c>
      <c r="BD1910" s="3">
        <v>41321.661111111112</v>
      </c>
      <c r="BE1910" s="3">
        <v>41321.690972222219</v>
      </c>
      <c r="BF1910" t="s">
        <v>115</v>
      </c>
      <c r="BG1910" t="s">
        <v>115</v>
      </c>
      <c r="BH1910">
        <v>8149</v>
      </c>
      <c r="BM1910">
        <v>43500</v>
      </c>
      <c r="BR1910" t="s">
        <v>3233</v>
      </c>
      <c r="BS1910" t="s">
        <v>3234</v>
      </c>
      <c r="BU1910">
        <v>1</v>
      </c>
      <c r="BV1910" t="s">
        <v>118</v>
      </c>
      <c r="BX1910" t="s">
        <v>119</v>
      </c>
      <c r="BY1910" t="s">
        <v>119</v>
      </c>
      <c r="BZ1910" t="s">
        <v>119</v>
      </c>
      <c r="CA1910">
        <v>1</v>
      </c>
      <c r="CC1910" t="s">
        <v>120</v>
      </c>
      <c r="CH1910">
        <v>540</v>
      </c>
      <c r="CI1910">
        <v>38880</v>
      </c>
      <c r="CJ1910" t="s">
        <v>106</v>
      </c>
      <c r="CK1910" t="s">
        <v>106</v>
      </c>
      <c r="CL1910">
        <v>55</v>
      </c>
      <c r="CM1910" t="s">
        <v>4802</v>
      </c>
      <c r="CO1910">
        <v>124595</v>
      </c>
      <c r="CQ1910">
        <v>0</v>
      </c>
      <c r="CR1910">
        <v>0</v>
      </c>
      <c r="CS1910">
        <v>0</v>
      </c>
      <c r="CY1910" t="s">
        <v>123</v>
      </c>
      <c r="CZ1910" t="s">
        <v>124</v>
      </c>
      <c r="DD1910" t="str" cm="1">
        <f t="array" ref="DD1910">TEXT(_xlfn.SEQUENCE(1, DATEDIF(AG1910, AH1910, "m") + 1, AG1910, 30), "YYYY-APMM")</f>
        <v>2014-AP03</v>
      </c>
      <c r="DN1910">
        <f t="shared" si="58"/>
        <v>1250</v>
      </c>
      <c r="DO1910" t="str">
        <f t="shared" si="59"/>
        <v>KERBSTONE MASON SK</v>
      </c>
    </row>
    <row r="1911" spans="1:119" x14ac:dyDescent="0.35">
      <c r="A1911" t="s">
        <v>105</v>
      </c>
      <c r="B1911">
        <v>501196</v>
      </c>
      <c r="C1911">
        <v>6359</v>
      </c>
      <c r="D1911">
        <v>124607</v>
      </c>
      <c r="E1911">
        <v>13662</v>
      </c>
      <c r="F1911">
        <v>0</v>
      </c>
      <c r="G1911" t="s">
        <v>106</v>
      </c>
      <c r="H1911" t="s">
        <v>106</v>
      </c>
      <c r="I1911" t="s">
        <v>106</v>
      </c>
      <c r="J1911" t="s">
        <v>107</v>
      </c>
      <c r="K1911" t="s">
        <v>108</v>
      </c>
      <c r="L1911" t="s">
        <v>109</v>
      </c>
      <c r="M1911" t="s">
        <v>110</v>
      </c>
      <c r="N1911" t="s">
        <v>4812</v>
      </c>
      <c r="O1911" t="s">
        <v>4813</v>
      </c>
      <c r="P1911">
        <v>8178</v>
      </c>
      <c r="Q1911">
        <v>168</v>
      </c>
      <c r="R1911">
        <v>0</v>
      </c>
      <c r="S1911">
        <v>40</v>
      </c>
      <c r="T1911">
        <v>0</v>
      </c>
      <c r="U1911">
        <v>168</v>
      </c>
      <c r="V1911">
        <v>168</v>
      </c>
      <c r="W1911">
        <v>40</v>
      </c>
      <c r="X1911">
        <v>150</v>
      </c>
      <c r="Y1911">
        <v>0</v>
      </c>
      <c r="Z1911">
        <v>150</v>
      </c>
      <c r="AD1911" s="1">
        <v>41756.333333333336</v>
      </c>
      <c r="AE1911" s="1">
        <v>41760.708333333336</v>
      </c>
      <c r="AG1911" s="1">
        <v>41731.333333333336</v>
      </c>
      <c r="AH1911" s="1">
        <v>41736.708333333336</v>
      </c>
      <c r="AI1911" s="1">
        <v>41731.333333333336</v>
      </c>
      <c r="AJ1911" s="1">
        <v>41736.708333333336</v>
      </c>
      <c r="AK1911" s="1">
        <v>41731.333333333336</v>
      </c>
      <c r="AL1911" s="1">
        <v>41736.708333333336</v>
      </c>
      <c r="AM1911" s="1">
        <v>41756.333333333336</v>
      </c>
      <c r="AN1911" s="1">
        <v>41760.708333333336</v>
      </c>
      <c r="AP1911" t="s">
        <v>113</v>
      </c>
      <c r="AU1911" t="s">
        <v>4814</v>
      </c>
      <c r="AY1911" t="s">
        <v>106</v>
      </c>
      <c r="AZ1911">
        <v>0</v>
      </c>
      <c r="BA1911">
        <v>0</v>
      </c>
      <c r="BD1911" s="3">
        <v>41321.661111111112</v>
      </c>
      <c r="BE1911" s="3">
        <v>41321.690972222219</v>
      </c>
      <c r="BF1911" t="s">
        <v>115</v>
      </c>
      <c r="BG1911" t="s">
        <v>115</v>
      </c>
      <c r="BH1911">
        <v>8149</v>
      </c>
      <c r="BM1911">
        <v>43550</v>
      </c>
      <c r="BR1911" t="s">
        <v>116</v>
      </c>
      <c r="BS1911" t="s">
        <v>117</v>
      </c>
      <c r="BU1911">
        <v>1</v>
      </c>
      <c r="BV1911" t="s">
        <v>118</v>
      </c>
      <c r="BX1911" t="s">
        <v>119</v>
      </c>
      <c r="BY1911" t="s">
        <v>119</v>
      </c>
      <c r="BZ1911" t="s">
        <v>119</v>
      </c>
      <c r="CA1911">
        <v>1</v>
      </c>
      <c r="CC1911" t="s">
        <v>120</v>
      </c>
      <c r="CH1911">
        <v>540</v>
      </c>
      <c r="CI1911">
        <v>38880</v>
      </c>
      <c r="CJ1911" t="s">
        <v>106</v>
      </c>
      <c r="CK1911" t="s">
        <v>106</v>
      </c>
      <c r="CL1911">
        <v>55</v>
      </c>
      <c r="CM1911" t="s">
        <v>4802</v>
      </c>
      <c r="CO1911">
        <v>124595</v>
      </c>
      <c r="CQ1911">
        <v>0</v>
      </c>
      <c r="CR1911">
        <v>0</v>
      </c>
      <c r="CS1911">
        <v>0</v>
      </c>
      <c r="CY1911" t="s">
        <v>123</v>
      </c>
      <c r="CZ1911" t="s">
        <v>124</v>
      </c>
      <c r="DD1911" t="str" cm="1">
        <f t="array" ref="DD1911">TEXT(_xlfn.SEQUENCE(1, DATEDIF(AG1911, AH1911, "m") + 1, AG1911, 30), "YYYY-APMM")</f>
        <v>2014-AP04</v>
      </c>
      <c r="DN1911">
        <f t="shared" si="58"/>
        <v>168</v>
      </c>
      <c r="DO1911" t="str">
        <f t="shared" si="59"/>
        <v>LABOR- SUBCONTRACTOR</v>
      </c>
    </row>
    <row r="1912" spans="1:119" x14ac:dyDescent="0.35">
      <c r="A1912" t="s">
        <v>105</v>
      </c>
      <c r="B1912">
        <v>501197</v>
      </c>
      <c r="C1912">
        <v>6359</v>
      </c>
      <c r="D1912">
        <v>124607</v>
      </c>
      <c r="E1912">
        <v>13662</v>
      </c>
      <c r="F1912">
        <v>0</v>
      </c>
      <c r="G1912" t="s">
        <v>106</v>
      </c>
      <c r="H1912" t="s">
        <v>106</v>
      </c>
      <c r="I1912" t="s">
        <v>106</v>
      </c>
      <c r="J1912" t="s">
        <v>107</v>
      </c>
      <c r="K1912" t="s">
        <v>108</v>
      </c>
      <c r="L1912" t="s">
        <v>109</v>
      </c>
      <c r="M1912" t="s">
        <v>110</v>
      </c>
      <c r="N1912" t="s">
        <v>4815</v>
      </c>
      <c r="O1912" t="s">
        <v>4816</v>
      </c>
      <c r="P1912">
        <v>8178</v>
      </c>
      <c r="Q1912">
        <v>264</v>
      </c>
      <c r="R1912">
        <v>0</v>
      </c>
      <c r="S1912">
        <v>40</v>
      </c>
      <c r="T1912">
        <v>0</v>
      </c>
      <c r="U1912">
        <v>168</v>
      </c>
      <c r="V1912">
        <v>168</v>
      </c>
      <c r="W1912">
        <v>40</v>
      </c>
      <c r="X1912">
        <v>150</v>
      </c>
      <c r="Y1912">
        <v>0</v>
      </c>
      <c r="Z1912">
        <v>150</v>
      </c>
      <c r="AD1912" s="1">
        <v>41776.333333333336</v>
      </c>
      <c r="AE1912" s="1">
        <v>41780.708333333336</v>
      </c>
      <c r="AG1912" s="1">
        <v>41737.333333333336</v>
      </c>
      <c r="AH1912" s="1">
        <v>41742.708333333336</v>
      </c>
      <c r="AI1912" s="1">
        <v>41737.333333333336</v>
      </c>
      <c r="AJ1912" s="1">
        <v>41742.708333333336</v>
      </c>
      <c r="AK1912" s="1">
        <v>41737.333333333336</v>
      </c>
      <c r="AL1912" s="1">
        <v>41742.708333333336</v>
      </c>
      <c r="AM1912" s="1">
        <v>41776.333333333336</v>
      </c>
      <c r="AN1912" s="1">
        <v>41780.708333333336</v>
      </c>
      <c r="AP1912" t="s">
        <v>113</v>
      </c>
      <c r="AU1912" t="s">
        <v>4817</v>
      </c>
      <c r="AY1912" t="s">
        <v>106</v>
      </c>
      <c r="AZ1912">
        <v>0</v>
      </c>
      <c r="BA1912">
        <v>0</v>
      </c>
      <c r="BD1912" s="3">
        <v>41321.661111111112</v>
      </c>
      <c r="BE1912" s="3">
        <v>41321.690972222219</v>
      </c>
      <c r="BF1912" t="s">
        <v>115</v>
      </c>
      <c r="BG1912" t="s">
        <v>115</v>
      </c>
      <c r="BH1912">
        <v>8149</v>
      </c>
      <c r="BM1912">
        <v>43550</v>
      </c>
      <c r="BR1912" t="s">
        <v>116</v>
      </c>
      <c r="BS1912" t="s">
        <v>117</v>
      </c>
      <c r="BU1912">
        <v>1</v>
      </c>
      <c r="BV1912" t="s">
        <v>118</v>
      </c>
      <c r="BX1912" t="s">
        <v>119</v>
      </c>
      <c r="BY1912" t="s">
        <v>119</v>
      </c>
      <c r="BZ1912" t="s">
        <v>119</v>
      </c>
      <c r="CA1912">
        <v>1</v>
      </c>
      <c r="CC1912" t="s">
        <v>120</v>
      </c>
      <c r="CH1912">
        <v>540</v>
      </c>
      <c r="CI1912">
        <v>38880</v>
      </c>
      <c r="CJ1912" t="s">
        <v>106</v>
      </c>
      <c r="CK1912" t="s">
        <v>106</v>
      </c>
      <c r="CL1912">
        <v>55</v>
      </c>
      <c r="CM1912" t="s">
        <v>4802</v>
      </c>
      <c r="CO1912">
        <v>124595</v>
      </c>
      <c r="CQ1912">
        <v>0</v>
      </c>
      <c r="CR1912">
        <v>0</v>
      </c>
      <c r="CS1912">
        <v>0</v>
      </c>
      <c r="CY1912" t="s">
        <v>123</v>
      </c>
      <c r="CZ1912" t="s">
        <v>124</v>
      </c>
      <c r="DD1912" t="str" cm="1">
        <f t="array" ref="DD1912">TEXT(_xlfn.SEQUENCE(1, DATEDIF(AG1912, AH1912, "m") + 1, AG1912, 30), "YYYY-APMM")</f>
        <v>2014-AP04</v>
      </c>
      <c r="DN1912">
        <f t="shared" si="58"/>
        <v>168</v>
      </c>
      <c r="DO1912" t="str">
        <f t="shared" si="59"/>
        <v>LABOR- SUBCONTRACTOR</v>
      </c>
    </row>
    <row r="1913" spans="1:119" x14ac:dyDescent="0.35">
      <c r="A1913" t="s">
        <v>105</v>
      </c>
      <c r="B1913">
        <v>501198</v>
      </c>
      <c r="C1913">
        <v>6359</v>
      </c>
      <c r="D1913">
        <v>124607</v>
      </c>
      <c r="E1913">
        <v>13662</v>
      </c>
      <c r="F1913">
        <v>0</v>
      </c>
      <c r="G1913" t="s">
        <v>106</v>
      </c>
      <c r="H1913" t="s">
        <v>106</v>
      </c>
      <c r="I1913" t="s">
        <v>106</v>
      </c>
      <c r="J1913" t="s">
        <v>107</v>
      </c>
      <c r="K1913" t="s">
        <v>108</v>
      </c>
      <c r="L1913" t="s">
        <v>109</v>
      </c>
      <c r="M1913" t="s">
        <v>110</v>
      </c>
      <c r="N1913" t="s">
        <v>4818</v>
      </c>
      <c r="O1913" t="s">
        <v>4819</v>
      </c>
      <c r="P1913">
        <v>8178</v>
      </c>
      <c r="Q1913">
        <v>288</v>
      </c>
      <c r="R1913">
        <v>120</v>
      </c>
      <c r="S1913">
        <v>40</v>
      </c>
      <c r="T1913">
        <v>0</v>
      </c>
      <c r="U1913">
        <v>472</v>
      </c>
      <c r="V1913">
        <v>472</v>
      </c>
      <c r="W1913">
        <v>40</v>
      </c>
      <c r="X1913">
        <v>0</v>
      </c>
      <c r="Y1913">
        <v>0</v>
      </c>
      <c r="Z1913">
        <v>0</v>
      </c>
      <c r="AD1913" s="1">
        <v>41785.333333333336</v>
      </c>
      <c r="AE1913" s="1">
        <v>41790.708333333336</v>
      </c>
      <c r="AG1913" s="1">
        <v>41743.333333333336</v>
      </c>
      <c r="AH1913" s="1">
        <v>41748.708333333336</v>
      </c>
      <c r="AI1913" s="1">
        <v>41743.333333333336</v>
      </c>
      <c r="AJ1913" s="1">
        <v>41748.708333333336</v>
      </c>
      <c r="AK1913" s="1">
        <v>41743.333333333336</v>
      </c>
      <c r="AL1913" s="1">
        <v>41748.708333333336</v>
      </c>
      <c r="AM1913" s="1">
        <v>41785.333333333336</v>
      </c>
      <c r="AN1913" s="1">
        <v>41790.708333333336</v>
      </c>
      <c r="AP1913" t="s">
        <v>113</v>
      </c>
      <c r="AU1913" t="s">
        <v>4820</v>
      </c>
      <c r="AY1913" t="s">
        <v>106</v>
      </c>
      <c r="AZ1913">
        <v>0</v>
      </c>
      <c r="BA1913">
        <v>0</v>
      </c>
      <c r="BD1913" s="3">
        <v>41321.661111111112</v>
      </c>
      <c r="BE1913" s="3">
        <v>41321.690972222219</v>
      </c>
      <c r="BF1913" t="s">
        <v>115</v>
      </c>
      <c r="BG1913" t="s">
        <v>115</v>
      </c>
      <c r="BH1913">
        <v>8149</v>
      </c>
      <c r="BM1913">
        <v>43550</v>
      </c>
      <c r="BR1913" t="s">
        <v>116</v>
      </c>
      <c r="BS1913" t="s">
        <v>117</v>
      </c>
      <c r="BU1913">
        <v>1</v>
      </c>
      <c r="BV1913" t="s">
        <v>118</v>
      </c>
      <c r="BX1913" t="s">
        <v>119</v>
      </c>
      <c r="BY1913" t="s">
        <v>119</v>
      </c>
      <c r="BZ1913" t="s">
        <v>119</v>
      </c>
      <c r="CA1913">
        <v>1</v>
      </c>
      <c r="CC1913" t="s">
        <v>120</v>
      </c>
      <c r="CH1913">
        <v>540</v>
      </c>
      <c r="CI1913">
        <v>38880</v>
      </c>
      <c r="CJ1913" t="s">
        <v>106</v>
      </c>
      <c r="CK1913" t="s">
        <v>106</v>
      </c>
      <c r="CL1913">
        <v>55</v>
      </c>
      <c r="CM1913" t="s">
        <v>4802</v>
      </c>
      <c r="CO1913">
        <v>124595</v>
      </c>
      <c r="CQ1913">
        <v>0</v>
      </c>
      <c r="CR1913">
        <v>0</v>
      </c>
      <c r="CS1913">
        <v>0</v>
      </c>
      <c r="CY1913" t="s">
        <v>123</v>
      </c>
      <c r="CZ1913" t="s">
        <v>124</v>
      </c>
      <c r="DD1913" t="str" cm="1">
        <f t="array" ref="DD1913">TEXT(_xlfn.SEQUENCE(1, DATEDIF(AG1913, AH1913, "m") + 1, AG1913, 30), "YYYY-APMM")</f>
        <v>2014-AP04</v>
      </c>
      <c r="DN1913">
        <f t="shared" si="58"/>
        <v>472</v>
      </c>
      <c r="DO1913" t="str">
        <f t="shared" si="59"/>
        <v>LABOR- SUBCONTRACTOR</v>
      </c>
    </row>
    <row r="1914" spans="1:119" x14ac:dyDescent="0.35">
      <c r="A1914" t="s">
        <v>105</v>
      </c>
      <c r="B1914">
        <v>501199</v>
      </c>
      <c r="C1914">
        <v>6359</v>
      </c>
      <c r="D1914">
        <v>124608</v>
      </c>
      <c r="E1914">
        <v>13662</v>
      </c>
      <c r="F1914">
        <v>0</v>
      </c>
      <c r="G1914" t="s">
        <v>106</v>
      </c>
      <c r="H1914" t="s">
        <v>106</v>
      </c>
      <c r="I1914" t="s">
        <v>106</v>
      </c>
      <c r="J1914" t="s">
        <v>107</v>
      </c>
      <c r="K1914" t="s">
        <v>108</v>
      </c>
      <c r="L1914" t="s">
        <v>109</v>
      </c>
      <c r="M1914" t="s">
        <v>110</v>
      </c>
      <c r="N1914" t="s">
        <v>4821</v>
      </c>
      <c r="O1914" t="s">
        <v>4822</v>
      </c>
      <c r="P1914">
        <v>8165</v>
      </c>
      <c r="Q1914">
        <v>232</v>
      </c>
      <c r="R1914">
        <v>0</v>
      </c>
      <c r="S1914">
        <v>200</v>
      </c>
      <c r="T1914">
        <v>0</v>
      </c>
      <c r="U1914">
        <v>126</v>
      </c>
      <c r="V1914">
        <v>126</v>
      </c>
      <c r="W1914">
        <v>200</v>
      </c>
      <c r="X1914">
        <v>0</v>
      </c>
      <c r="Y1914">
        <v>0</v>
      </c>
      <c r="Z1914">
        <v>0</v>
      </c>
      <c r="AD1914" s="1">
        <v>41671.333333333336</v>
      </c>
      <c r="AE1914" s="1">
        <v>41700.708333333336</v>
      </c>
      <c r="AG1914" s="1">
        <v>41637.333333333336</v>
      </c>
      <c r="AH1914" s="1">
        <v>41665.708333333336</v>
      </c>
      <c r="AI1914" s="1">
        <v>41637.333333333336</v>
      </c>
      <c r="AJ1914" s="1">
        <v>41665.708333333336</v>
      </c>
      <c r="AK1914" s="1">
        <v>41637.333333333336</v>
      </c>
      <c r="AL1914" s="1">
        <v>41665.708333333336</v>
      </c>
      <c r="AM1914" s="1">
        <v>41671.333333333336</v>
      </c>
      <c r="AN1914" s="1">
        <v>41700.708333333336</v>
      </c>
      <c r="AP1914" t="s">
        <v>113</v>
      </c>
      <c r="AU1914" t="s">
        <v>4823</v>
      </c>
      <c r="AY1914" t="s">
        <v>106</v>
      </c>
      <c r="AZ1914">
        <v>0</v>
      </c>
      <c r="BA1914">
        <v>0</v>
      </c>
      <c r="BD1914" s="3">
        <v>41321.661111111112</v>
      </c>
      <c r="BE1914" s="3">
        <v>41321.697916666664</v>
      </c>
      <c r="BF1914" t="s">
        <v>115</v>
      </c>
      <c r="BG1914" t="s">
        <v>115</v>
      </c>
      <c r="BH1914">
        <v>8149</v>
      </c>
      <c r="BM1914">
        <v>43420</v>
      </c>
      <c r="BR1914" t="s">
        <v>3122</v>
      </c>
      <c r="BS1914" t="s">
        <v>3123</v>
      </c>
      <c r="BU1914">
        <v>1</v>
      </c>
      <c r="BV1914" t="s">
        <v>118</v>
      </c>
      <c r="BX1914" t="s">
        <v>119</v>
      </c>
      <c r="BY1914" t="s">
        <v>119</v>
      </c>
      <c r="BZ1914" t="s">
        <v>119</v>
      </c>
      <c r="CA1914">
        <v>1</v>
      </c>
      <c r="CC1914" t="s">
        <v>120</v>
      </c>
      <c r="CH1914">
        <v>540</v>
      </c>
      <c r="CI1914">
        <v>38870</v>
      </c>
      <c r="CJ1914" t="s">
        <v>106</v>
      </c>
      <c r="CK1914" t="s">
        <v>106</v>
      </c>
      <c r="CL1914">
        <v>50</v>
      </c>
      <c r="CM1914" t="s">
        <v>4824</v>
      </c>
      <c r="CO1914">
        <v>124595</v>
      </c>
      <c r="CQ1914">
        <v>0</v>
      </c>
      <c r="CR1914">
        <v>0</v>
      </c>
      <c r="CS1914">
        <v>0</v>
      </c>
      <c r="CY1914" t="s">
        <v>123</v>
      </c>
      <c r="CZ1914" t="s">
        <v>124</v>
      </c>
      <c r="DD1914" t="str" cm="1">
        <f t="array" ref="DD1914">TEXT(_xlfn.SEQUENCE(1, DATEDIF(AG1914, AH1914, "m") + 1, AG1914, 30), "YYYY-APMM")</f>
        <v>2013-AP12</v>
      </c>
      <c r="DN1914">
        <f t="shared" si="58"/>
        <v>126</v>
      </c>
      <c r="DO1914" t="str">
        <f t="shared" si="59"/>
        <v>STEEL FIXERS SK</v>
      </c>
    </row>
    <row r="1915" spans="1:119" x14ac:dyDescent="0.35">
      <c r="A1915" t="s">
        <v>105</v>
      </c>
      <c r="B1915">
        <v>501200</v>
      </c>
      <c r="C1915">
        <v>6359</v>
      </c>
      <c r="D1915">
        <v>124608</v>
      </c>
      <c r="E1915">
        <v>13662</v>
      </c>
      <c r="F1915">
        <v>0</v>
      </c>
      <c r="G1915" t="s">
        <v>106</v>
      </c>
      <c r="H1915" t="s">
        <v>106</v>
      </c>
      <c r="I1915" t="s">
        <v>106</v>
      </c>
      <c r="J1915" t="s">
        <v>107</v>
      </c>
      <c r="K1915" t="s">
        <v>108</v>
      </c>
      <c r="L1915" t="s">
        <v>109</v>
      </c>
      <c r="M1915" t="s">
        <v>110</v>
      </c>
      <c r="N1915" t="s">
        <v>4825</v>
      </c>
      <c r="O1915" t="s">
        <v>4826</v>
      </c>
      <c r="P1915">
        <v>8178</v>
      </c>
      <c r="Q1915">
        <v>232</v>
      </c>
      <c r="R1915">
        <v>0</v>
      </c>
      <c r="S1915">
        <v>200</v>
      </c>
      <c r="T1915">
        <v>0</v>
      </c>
      <c r="U1915">
        <v>28</v>
      </c>
      <c r="V1915">
        <v>28</v>
      </c>
      <c r="W1915">
        <v>200</v>
      </c>
      <c r="X1915">
        <v>0</v>
      </c>
      <c r="Y1915">
        <v>0</v>
      </c>
      <c r="Z1915">
        <v>0</v>
      </c>
      <c r="AD1915" s="1">
        <v>41688.333333333336</v>
      </c>
      <c r="AE1915" s="1">
        <v>41716.708333333336</v>
      </c>
      <c r="AG1915" s="1">
        <v>41653.333333333336</v>
      </c>
      <c r="AH1915" s="1">
        <v>41682.708333333336</v>
      </c>
      <c r="AI1915" s="1">
        <v>41653.333333333336</v>
      </c>
      <c r="AJ1915" s="1">
        <v>41682.708333333336</v>
      </c>
      <c r="AK1915" s="1">
        <v>41653.333333333336</v>
      </c>
      <c r="AL1915" s="1">
        <v>41682.708333333336</v>
      </c>
      <c r="AM1915" s="1">
        <v>41688.333333333336</v>
      </c>
      <c r="AN1915" s="1">
        <v>41716.708333333336</v>
      </c>
      <c r="AP1915" t="s">
        <v>113</v>
      </c>
      <c r="AU1915" t="s">
        <v>4827</v>
      </c>
      <c r="AY1915" t="s">
        <v>106</v>
      </c>
      <c r="AZ1915">
        <v>0</v>
      </c>
      <c r="BA1915">
        <v>0</v>
      </c>
      <c r="BD1915" s="3">
        <v>41321.661111111112</v>
      </c>
      <c r="BE1915" s="3">
        <v>41321.697916666664</v>
      </c>
      <c r="BF1915" t="s">
        <v>115</v>
      </c>
      <c r="BG1915" t="s">
        <v>115</v>
      </c>
      <c r="BH1915">
        <v>8149</v>
      </c>
      <c r="BM1915">
        <v>43550</v>
      </c>
      <c r="BR1915" t="s">
        <v>116</v>
      </c>
      <c r="BS1915" t="s">
        <v>117</v>
      </c>
      <c r="BU1915">
        <v>1</v>
      </c>
      <c r="BV1915" t="s">
        <v>118</v>
      </c>
      <c r="BX1915" t="s">
        <v>119</v>
      </c>
      <c r="BY1915" t="s">
        <v>119</v>
      </c>
      <c r="BZ1915" t="s">
        <v>119</v>
      </c>
      <c r="CA1915">
        <v>1</v>
      </c>
      <c r="CC1915" t="s">
        <v>120</v>
      </c>
      <c r="CH1915">
        <v>540</v>
      </c>
      <c r="CI1915">
        <v>38870</v>
      </c>
      <c r="CJ1915" t="s">
        <v>106</v>
      </c>
      <c r="CK1915" t="s">
        <v>106</v>
      </c>
      <c r="CL1915">
        <v>50</v>
      </c>
      <c r="CM1915" t="s">
        <v>4824</v>
      </c>
      <c r="CO1915">
        <v>124595</v>
      </c>
      <c r="CQ1915">
        <v>0</v>
      </c>
      <c r="CR1915">
        <v>0</v>
      </c>
      <c r="CS1915">
        <v>0</v>
      </c>
      <c r="CY1915" t="s">
        <v>123</v>
      </c>
      <c r="CZ1915" t="s">
        <v>124</v>
      </c>
      <c r="DD1915" t="str" cm="1">
        <f t="array" ref="DD1915">TEXT(_xlfn.SEQUENCE(1, DATEDIF(AG1915, AH1915, "m") + 1, AG1915, 30), "YYYY-APMM")</f>
        <v>2014-AP01</v>
      </c>
      <c r="DN1915">
        <f t="shared" si="58"/>
        <v>28</v>
      </c>
      <c r="DO1915" t="str">
        <f t="shared" si="59"/>
        <v>LABOR- SUBCONTRACTOR</v>
      </c>
    </row>
    <row r="1916" spans="1:119" x14ac:dyDescent="0.35">
      <c r="A1916" t="s">
        <v>105</v>
      </c>
      <c r="B1916">
        <v>501201</v>
      </c>
      <c r="C1916">
        <v>6359</v>
      </c>
      <c r="D1916">
        <v>124608</v>
      </c>
      <c r="E1916">
        <v>13662</v>
      </c>
      <c r="F1916">
        <v>0</v>
      </c>
      <c r="G1916" t="s">
        <v>106</v>
      </c>
      <c r="H1916" t="s">
        <v>106</v>
      </c>
      <c r="I1916" t="s">
        <v>106</v>
      </c>
      <c r="J1916" t="s">
        <v>107</v>
      </c>
      <c r="K1916" t="s">
        <v>108</v>
      </c>
      <c r="L1916" t="s">
        <v>109</v>
      </c>
      <c r="M1916" t="s">
        <v>110</v>
      </c>
      <c r="N1916" t="s">
        <v>4828</v>
      </c>
      <c r="O1916" t="s">
        <v>4829</v>
      </c>
      <c r="P1916">
        <v>8165</v>
      </c>
      <c r="Q1916">
        <v>232</v>
      </c>
      <c r="R1916">
        <v>0</v>
      </c>
      <c r="S1916">
        <v>200</v>
      </c>
      <c r="T1916">
        <v>0</v>
      </c>
      <c r="U1916">
        <v>70</v>
      </c>
      <c r="V1916">
        <v>70</v>
      </c>
      <c r="W1916">
        <v>200</v>
      </c>
      <c r="X1916">
        <v>0</v>
      </c>
      <c r="Y1916">
        <v>0</v>
      </c>
      <c r="Z1916">
        <v>0</v>
      </c>
      <c r="AD1916" s="1">
        <v>41717.333333333336</v>
      </c>
      <c r="AE1916" s="1">
        <v>41745.708333333336</v>
      </c>
      <c r="AG1916" s="1">
        <v>41683.333333333336</v>
      </c>
      <c r="AH1916" s="1">
        <v>41711.708333333336</v>
      </c>
      <c r="AI1916" s="1">
        <v>41683.333333333336</v>
      </c>
      <c r="AJ1916" s="1">
        <v>41711.708333333336</v>
      </c>
      <c r="AK1916" s="1">
        <v>41683.333333333336</v>
      </c>
      <c r="AL1916" s="1">
        <v>41711.708333333336</v>
      </c>
      <c r="AM1916" s="1">
        <v>41717.333333333336</v>
      </c>
      <c r="AN1916" s="1">
        <v>41745.708333333336</v>
      </c>
      <c r="AP1916" t="s">
        <v>113</v>
      </c>
      <c r="AU1916" t="s">
        <v>4830</v>
      </c>
      <c r="AY1916" t="s">
        <v>106</v>
      </c>
      <c r="AZ1916">
        <v>0</v>
      </c>
      <c r="BA1916">
        <v>0</v>
      </c>
      <c r="BD1916" s="3">
        <v>41321.661111111112</v>
      </c>
      <c r="BE1916" s="3">
        <v>41321.697916666664</v>
      </c>
      <c r="BF1916" t="s">
        <v>115</v>
      </c>
      <c r="BG1916" t="s">
        <v>115</v>
      </c>
      <c r="BH1916">
        <v>8149</v>
      </c>
      <c r="BM1916">
        <v>43420</v>
      </c>
      <c r="BR1916" t="s">
        <v>3122</v>
      </c>
      <c r="BS1916" t="s">
        <v>3123</v>
      </c>
      <c r="BU1916">
        <v>1</v>
      </c>
      <c r="BV1916" t="s">
        <v>118</v>
      </c>
      <c r="BX1916" t="s">
        <v>119</v>
      </c>
      <c r="BY1916" t="s">
        <v>119</v>
      </c>
      <c r="BZ1916" t="s">
        <v>119</v>
      </c>
      <c r="CA1916">
        <v>1</v>
      </c>
      <c r="CC1916" t="s">
        <v>120</v>
      </c>
      <c r="CH1916">
        <v>540</v>
      </c>
      <c r="CI1916">
        <v>38870</v>
      </c>
      <c r="CJ1916" t="s">
        <v>106</v>
      </c>
      <c r="CK1916" t="s">
        <v>106</v>
      </c>
      <c r="CL1916">
        <v>50</v>
      </c>
      <c r="CM1916" t="s">
        <v>4824</v>
      </c>
      <c r="CO1916">
        <v>124595</v>
      </c>
      <c r="CQ1916">
        <v>0</v>
      </c>
      <c r="CR1916">
        <v>0</v>
      </c>
      <c r="CS1916">
        <v>0</v>
      </c>
      <c r="CY1916" t="s">
        <v>123</v>
      </c>
      <c r="CZ1916" t="s">
        <v>124</v>
      </c>
      <c r="DD1916" t="str" cm="1">
        <f t="array" ref="DD1916:DE1916">TEXT(_xlfn.SEQUENCE(1, DATEDIF(AG1916, AH1916, "m") + 1, AG1916, 30), "YYYY-APMM")</f>
        <v>2014-AP02</v>
      </c>
      <c r="DE1916" t="str">
        <v>2014-AP03</v>
      </c>
      <c r="DN1916">
        <f t="shared" si="58"/>
        <v>35</v>
      </c>
      <c r="DO1916" t="str">
        <f t="shared" si="59"/>
        <v>STEEL FIXERS SK</v>
      </c>
    </row>
    <row r="1917" spans="1:119" x14ac:dyDescent="0.35">
      <c r="A1917" t="s">
        <v>105</v>
      </c>
      <c r="B1917">
        <v>501202</v>
      </c>
      <c r="C1917">
        <v>6359</v>
      </c>
      <c r="D1917">
        <v>124608</v>
      </c>
      <c r="E1917">
        <v>13662</v>
      </c>
      <c r="F1917">
        <v>0</v>
      </c>
      <c r="G1917" t="s">
        <v>106</v>
      </c>
      <c r="H1917" t="s">
        <v>106</v>
      </c>
      <c r="I1917" t="s">
        <v>106</v>
      </c>
      <c r="J1917" t="s">
        <v>107</v>
      </c>
      <c r="K1917" t="s">
        <v>108</v>
      </c>
      <c r="L1917" t="s">
        <v>109</v>
      </c>
      <c r="M1917" t="s">
        <v>110</v>
      </c>
      <c r="N1917" t="s">
        <v>4831</v>
      </c>
      <c r="O1917" t="s">
        <v>4832</v>
      </c>
      <c r="P1917">
        <v>8165</v>
      </c>
      <c r="Q1917">
        <v>456</v>
      </c>
      <c r="R1917">
        <v>136</v>
      </c>
      <c r="S1917">
        <v>200</v>
      </c>
      <c r="T1917">
        <v>0</v>
      </c>
      <c r="U1917">
        <v>28</v>
      </c>
      <c r="V1917">
        <v>28</v>
      </c>
      <c r="W1917">
        <v>200</v>
      </c>
      <c r="X1917">
        <v>0</v>
      </c>
      <c r="Y1917">
        <v>0</v>
      </c>
      <c r="Z1917">
        <v>0</v>
      </c>
      <c r="AD1917" s="1">
        <v>41762.333333333336</v>
      </c>
      <c r="AE1917" s="1">
        <v>41790.708333333336</v>
      </c>
      <c r="AG1917" s="1">
        <v>41695.333333333336</v>
      </c>
      <c r="AH1917" s="1">
        <v>41723.708333333336</v>
      </c>
      <c r="AI1917" s="1">
        <v>41695.333333333336</v>
      </c>
      <c r="AJ1917" s="1">
        <v>41723.708333333336</v>
      </c>
      <c r="AK1917" s="1">
        <v>41695.333333333336</v>
      </c>
      <c r="AL1917" s="1">
        <v>41723.708333333336</v>
      </c>
      <c r="AM1917" s="1">
        <v>41762.333333333336</v>
      </c>
      <c r="AN1917" s="1">
        <v>41790.708333333336</v>
      </c>
      <c r="AP1917" t="s">
        <v>113</v>
      </c>
      <c r="AU1917" t="s">
        <v>4833</v>
      </c>
      <c r="AY1917" t="s">
        <v>106</v>
      </c>
      <c r="AZ1917">
        <v>0</v>
      </c>
      <c r="BA1917">
        <v>0</v>
      </c>
      <c r="BD1917" s="3">
        <v>41321.661111111112</v>
      </c>
      <c r="BE1917" s="3">
        <v>41321.697916666664</v>
      </c>
      <c r="BF1917" t="s">
        <v>115</v>
      </c>
      <c r="BG1917" t="s">
        <v>115</v>
      </c>
      <c r="BH1917">
        <v>8149</v>
      </c>
      <c r="BM1917">
        <v>43420</v>
      </c>
      <c r="BR1917" t="s">
        <v>3122</v>
      </c>
      <c r="BS1917" t="s">
        <v>3123</v>
      </c>
      <c r="BU1917">
        <v>1</v>
      </c>
      <c r="BV1917" t="s">
        <v>118</v>
      </c>
      <c r="BX1917" t="s">
        <v>119</v>
      </c>
      <c r="BY1917" t="s">
        <v>119</v>
      </c>
      <c r="BZ1917" t="s">
        <v>119</v>
      </c>
      <c r="CA1917">
        <v>1</v>
      </c>
      <c r="CC1917" t="s">
        <v>120</v>
      </c>
      <c r="CH1917">
        <v>540</v>
      </c>
      <c r="CI1917">
        <v>38870</v>
      </c>
      <c r="CJ1917" t="s">
        <v>106</v>
      </c>
      <c r="CK1917" t="s">
        <v>106</v>
      </c>
      <c r="CL1917">
        <v>50</v>
      </c>
      <c r="CM1917" t="s">
        <v>4824</v>
      </c>
      <c r="CO1917">
        <v>124595</v>
      </c>
      <c r="CQ1917">
        <v>0</v>
      </c>
      <c r="CR1917">
        <v>0</v>
      </c>
      <c r="CS1917">
        <v>0</v>
      </c>
      <c r="CY1917" t="s">
        <v>123</v>
      </c>
      <c r="CZ1917" t="s">
        <v>124</v>
      </c>
      <c r="DD1917" t="str" cm="1">
        <f t="array" ref="DD1917:DE1917">TEXT(_xlfn.SEQUENCE(1, DATEDIF(AG1917, AH1917, "m") + 1, AG1917, 30), "YYYY-APMM")</f>
        <v>2014-AP02</v>
      </c>
      <c r="DE1917" t="str">
        <v>2014-AP03</v>
      </c>
      <c r="DN1917">
        <f t="shared" si="58"/>
        <v>14</v>
      </c>
      <c r="DO1917" t="str">
        <f t="shared" si="59"/>
        <v>STEEL FIXERS SK</v>
      </c>
    </row>
    <row r="1918" spans="1:119" x14ac:dyDescent="0.35">
      <c r="A1918" t="s">
        <v>105</v>
      </c>
      <c r="B1918">
        <v>501203</v>
      </c>
      <c r="C1918">
        <v>6359</v>
      </c>
      <c r="D1918">
        <v>124611</v>
      </c>
      <c r="E1918">
        <v>13662</v>
      </c>
      <c r="F1918">
        <v>0</v>
      </c>
      <c r="G1918" t="s">
        <v>106</v>
      </c>
      <c r="H1918" t="s">
        <v>106</v>
      </c>
      <c r="I1918" t="s">
        <v>106</v>
      </c>
      <c r="J1918" t="s">
        <v>107</v>
      </c>
      <c r="K1918" t="s">
        <v>108</v>
      </c>
      <c r="L1918" t="s">
        <v>109</v>
      </c>
      <c r="M1918" t="s">
        <v>110</v>
      </c>
      <c r="N1918" t="s">
        <v>4834</v>
      </c>
      <c r="O1918" t="s">
        <v>3209</v>
      </c>
      <c r="P1918">
        <v>8177</v>
      </c>
      <c r="Q1918">
        <v>224</v>
      </c>
      <c r="R1918">
        <v>0</v>
      </c>
      <c r="S1918">
        <v>120</v>
      </c>
      <c r="T1918">
        <v>0</v>
      </c>
      <c r="U1918">
        <v>295</v>
      </c>
      <c r="V1918">
        <v>295</v>
      </c>
      <c r="W1918">
        <v>120</v>
      </c>
      <c r="X1918">
        <v>150.99993599999999</v>
      </c>
      <c r="Y1918">
        <v>0</v>
      </c>
      <c r="Z1918">
        <v>150.99993599999999</v>
      </c>
      <c r="AD1918" s="1">
        <v>41623.333333333336</v>
      </c>
      <c r="AE1918" s="1">
        <v>41640.708333333336</v>
      </c>
      <c r="AG1918" s="1">
        <v>41590.333333333336</v>
      </c>
      <c r="AH1918" s="1">
        <v>41606.708333333336</v>
      </c>
      <c r="AI1918" s="1">
        <v>41590.333333333336</v>
      </c>
      <c r="AJ1918" s="1">
        <v>41606.708333333336</v>
      </c>
      <c r="AK1918" s="1">
        <v>41590.333333333336</v>
      </c>
      <c r="AL1918" s="1">
        <v>41606.708333333336</v>
      </c>
      <c r="AM1918" s="1">
        <v>41623.333333333336</v>
      </c>
      <c r="AN1918" s="1">
        <v>41640.708333333336</v>
      </c>
      <c r="AP1918" t="s">
        <v>113</v>
      </c>
      <c r="AU1918" t="s">
        <v>4835</v>
      </c>
      <c r="AY1918" t="s">
        <v>106</v>
      </c>
      <c r="AZ1918">
        <v>0</v>
      </c>
      <c r="BA1918">
        <v>0</v>
      </c>
      <c r="BD1918" s="3">
        <v>41321.661111111112</v>
      </c>
      <c r="BE1918" s="3">
        <v>41321.663888888892</v>
      </c>
      <c r="BF1918" t="s">
        <v>115</v>
      </c>
      <c r="BG1918" t="s">
        <v>115</v>
      </c>
      <c r="BH1918">
        <v>8149</v>
      </c>
      <c r="BM1918">
        <v>43540</v>
      </c>
      <c r="BR1918" t="s">
        <v>1299</v>
      </c>
      <c r="BS1918" t="s">
        <v>1300</v>
      </c>
      <c r="BU1918">
        <v>1</v>
      </c>
      <c r="BV1918" t="s">
        <v>118</v>
      </c>
      <c r="BX1918" t="s">
        <v>119</v>
      </c>
      <c r="BY1918" t="s">
        <v>119</v>
      </c>
      <c r="BZ1918" t="s">
        <v>119</v>
      </c>
      <c r="CA1918">
        <v>1</v>
      </c>
      <c r="CC1918" t="s">
        <v>120</v>
      </c>
      <c r="CH1918">
        <v>540</v>
      </c>
      <c r="CI1918">
        <v>39090</v>
      </c>
      <c r="CJ1918" t="s">
        <v>106</v>
      </c>
      <c r="CK1918" t="s">
        <v>106</v>
      </c>
      <c r="CL1918">
        <v>10</v>
      </c>
      <c r="CM1918" t="s">
        <v>4836</v>
      </c>
      <c r="CO1918">
        <v>124610</v>
      </c>
      <c r="CQ1918">
        <v>0</v>
      </c>
      <c r="CR1918">
        <v>0</v>
      </c>
      <c r="CS1918">
        <v>0</v>
      </c>
      <c r="CY1918" t="s">
        <v>123</v>
      </c>
      <c r="CZ1918" t="s">
        <v>124</v>
      </c>
      <c r="DD1918" t="str" cm="1">
        <f t="array" ref="DD1918">TEXT(_xlfn.SEQUENCE(1, DATEDIF(AG1918, AH1918, "m") + 1, AG1918, 30), "YYYY-APMM")</f>
        <v>2013-AP11</v>
      </c>
      <c r="DN1918">
        <f t="shared" si="58"/>
        <v>295</v>
      </c>
      <c r="DO1918" t="str">
        <f t="shared" si="59"/>
        <v>LABOR - CIVIL</v>
      </c>
    </row>
    <row r="1919" spans="1:119" x14ac:dyDescent="0.35">
      <c r="A1919" t="s">
        <v>105</v>
      </c>
      <c r="B1919">
        <v>501204</v>
      </c>
      <c r="C1919">
        <v>6359</v>
      </c>
      <c r="D1919">
        <v>124611</v>
      </c>
      <c r="E1919">
        <v>13662</v>
      </c>
      <c r="F1919">
        <v>0</v>
      </c>
      <c r="G1919" t="s">
        <v>106</v>
      </c>
      <c r="H1919" t="s">
        <v>106</v>
      </c>
      <c r="I1919" t="s">
        <v>106</v>
      </c>
      <c r="J1919" t="s">
        <v>107</v>
      </c>
      <c r="K1919" t="s">
        <v>108</v>
      </c>
      <c r="L1919" t="s">
        <v>109</v>
      </c>
      <c r="M1919" t="s">
        <v>110</v>
      </c>
      <c r="N1919" t="s">
        <v>4837</v>
      </c>
      <c r="O1919" t="s">
        <v>4838</v>
      </c>
      <c r="P1919">
        <v>8163</v>
      </c>
      <c r="Q1919">
        <v>224</v>
      </c>
      <c r="R1919">
        <v>0</v>
      </c>
      <c r="S1919">
        <v>80</v>
      </c>
      <c r="T1919">
        <v>0</v>
      </c>
      <c r="U1919">
        <v>200</v>
      </c>
      <c r="V1919">
        <v>200</v>
      </c>
      <c r="W1919">
        <v>80</v>
      </c>
      <c r="X1919">
        <v>0</v>
      </c>
      <c r="Y1919">
        <v>0</v>
      </c>
      <c r="Z1919">
        <v>0</v>
      </c>
      <c r="AD1919" s="1">
        <v>41641.333333333336</v>
      </c>
      <c r="AE1919" s="1">
        <v>41652.708333333336</v>
      </c>
      <c r="AG1919" s="1">
        <v>41608.333333333336</v>
      </c>
      <c r="AH1919" s="1">
        <v>41618.708333333336</v>
      </c>
      <c r="AI1919" s="1">
        <v>41608.333333333336</v>
      </c>
      <c r="AJ1919" s="1">
        <v>41618.708333333336</v>
      </c>
      <c r="AK1919" s="1">
        <v>41608.333333333336</v>
      </c>
      <c r="AL1919" s="1">
        <v>41618.708333333336</v>
      </c>
      <c r="AM1919" s="1">
        <v>41641.333333333336</v>
      </c>
      <c r="AN1919" s="1">
        <v>41652.708333333336</v>
      </c>
      <c r="AP1919" t="s">
        <v>113</v>
      </c>
      <c r="AU1919" t="s">
        <v>4839</v>
      </c>
      <c r="AY1919" t="s">
        <v>106</v>
      </c>
      <c r="AZ1919">
        <v>0</v>
      </c>
      <c r="BA1919">
        <v>0</v>
      </c>
      <c r="BD1919" s="3">
        <v>41321.661111111112</v>
      </c>
      <c r="BE1919" s="3">
        <v>41321.663888888892</v>
      </c>
      <c r="BF1919" t="s">
        <v>115</v>
      </c>
      <c r="BG1919" t="s">
        <v>115</v>
      </c>
      <c r="BH1919">
        <v>8149</v>
      </c>
      <c r="BM1919">
        <v>43400</v>
      </c>
      <c r="BR1919" t="s">
        <v>3114</v>
      </c>
      <c r="BS1919" t="s">
        <v>3115</v>
      </c>
      <c r="BU1919">
        <v>1</v>
      </c>
      <c r="BV1919" t="s">
        <v>118</v>
      </c>
      <c r="BX1919" t="s">
        <v>119</v>
      </c>
      <c r="BY1919" t="s">
        <v>119</v>
      </c>
      <c r="BZ1919" t="s">
        <v>119</v>
      </c>
      <c r="CA1919">
        <v>1</v>
      </c>
      <c r="CC1919" t="s">
        <v>120</v>
      </c>
      <c r="CH1919">
        <v>540</v>
      </c>
      <c r="CI1919">
        <v>39090</v>
      </c>
      <c r="CJ1919" t="s">
        <v>106</v>
      </c>
      <c r="CK1919" t="s">
        <v>106</v>
      </c>
      <c r="CL1919">
        <v>10</v>
      </c>
      <c r="CM1919" t="s">
        <v>4836</v>
      </c>
      <c r="CO1919">
        <v>124610</v>
      </c>
      <c r="CQ1919">
        <v>0</v>
      </c>
      <c r="CR1919">
        <v>0</v>
      </c>
      <c r="CS1919">
        <v>0</v>
      </c>
      <c r="CY1919" t="s">
        <v>123</v>
      </c>
      <c r="CZ1919" t="s">
        <v>124</v>
      </c>
      <c r="DD1919" t="str" cm="1">
        <f t="array" ref="DD1919">TEXT(_xlfn.SEQUENCE(1, DATEDIF(AG1919, AH1919, "m") + 1, AG1919, 30), "YYYY-APMM")</f>
        <v>2013-AP11</v>
      </c>
      <c r="DN1919">
        <f t="shared" si="58"/>
        <v>200</v>
      </c>
      <c r="DO1919" t="str">
        <f t="shared" si="59"/>
        <v>BLINDING MASON SK</v>
      </c>
    </row>
    <row r="1920" spans="1:119" x14ac:dyDescent="0.35">
      <c r="A1920" t="s">
        <v>105</v>
      </c>
      <c r="B1920">
        <v>501205</v>
      </c>
      <c r="C1920">
        <v>6359</v>
      </c>
      <c r="D1920">
        <v>124611</v>
      </c>
      <c r="E1920">
        <v>13662</v>
      </c>
      <c r="F1920">
        <v>0</v>
      </c>
      <c r="G1920" t="s">
        <v>106</v>
      </c>
      <c r="H1920" t="s">
        <v>106</v>
      </c>
      <c r="I1920" t="s">
        <v>106</v>
      </c>
      <c r="J1920" t="s">
        <v>107</v>
      </c>
      <c r="K1920" t="s">
        <v>108</v>
      </c>
      <c r="L1920" t="s">
        <v>109</v>
      </c>
      <c r="M1920" t="s">
        <v>110</v>
      </c>
      <c r="N1920" t="s">
        <v>4840</v>
      </c>
      <c r="O1920" t="s">
        <v>4841</v>
      </c>
      <c r="P1920">
        <v>8165</v>
      </c>
      <c r="Q1920">
        <v>224</v>
      </c>
      <c r="R1920">
        <v>0</v>
      </c>
      <c r="S1920">
        <v>80</v>
      </c>
      <c r="T1920">
        <v>0</v>
      </c>
      <c r="U1920">
        <v>630</v>
      </c>
      <c r="V1920">
        <v>630</v>
      </c>
      <c r="W1920">
        <v>80</v>
      </c>
      <c r="X1920">
        <v>0</v>
      </c>
      <c r="Y1920">
        <v>0</v>
      </c>
      <c r="Z1920">
        <v>0</v>
      </c>
      <c r="AD1920" s="1">
        <v>41653.333333333336</v>
      </c>
      <c r="AE1920" s="1">
        <v>41664.708333333336</v>
      </c>
      <c r="AG1920" s="1">
        <v>41619.333333333336</v>
      </c>
      <c r="AH1920" s="1">
        <v>41631.708333333336</v>
      </c>
      <c r="AI1920" s="1">
        <v>41619.333333333336</v>
      </c>
      <c r="AJ1920" s="1">
        <v>41631.708333333336</v>
      </c>
      <c r="AK1920" s="1">
        <v>41619.333333333336</v>
      </c>
      <c r="AL1920" s="1">
        <v>41631.708333333336</v>
      </c>
      <c r="AM1920" s="1">
        <v>41653.333333333336</v>
      </c>
      <c r="AN1920" s="1">
        <v>41664.708333333336</v>
      </c>
      <c r="AP1920" t="s">
        <v>113</v>
      </c>
      <c r="AU1920" t="s">
        <v>4842</v>
      </c>
      <c r="AY1920" t="s">
        <v>106</v>
      </c>
      <c r="AZ1920">
        <v>0</v>
      </c>
      <c r="BA1920">
        <v>0</v>
      </c>
      <c r="BD1920" s="3">
        <v>41321.661111111112</v>
      </c>
      <c r="BE1920" s="3">
        <v>41321.663888888892</v>
      </c>
      <c r="BF1920" t="s">
        <v>115</v>
      </c>
      <c r="BG1920" t="s">
        <v>115</v>
      </c>
      <c r="BH1920">
        <v>8149</v>
      </c>
      <c r="BM1920">
        <v>43420</v>
      </c>
      <c r="BR1920" t="s">
        <v>3122</v>
      </c>
      <c r="BS1920" t="s">
        <v>3123</v>
      </c>
      <c r="BU1920">
        <v>1</v>
      </c>
      <c r="BV1920" t="s">
        <v>118</v>
      </c>
      <c r="BX1920" t="s">
        <v>119</v>
      </c>
      <c r="BY1920" t="s">
        <v>119</v>
      </c>
      <c r="BZ1920" t="s">
        <v>119</v>
      </c>
      <c r="CA1920">
        <v>1</v>
      </c>
      <c r="CC1920" t="s">
        <v>120</v>
      </c>
      <c r="CH1920">
        <v>540</v>
      </c>
      <c r="CI1920">
        <v>39090</v>
      </c>
      <c r="CJ1920" t="s">
        <v>106</v>
      </c>
      <c r="CK1920" t="s">
        <v>106</v>
      </c>
      <c r="CL1920">
        <v>10</v>
      </c>
      <c r="CM1920" t="s">
        <v>4836</v>
      </c>
      <c r="CO1920">
        <v>124610</v>
      </c>
      <c r="CQ1920">
        <v>0</v>
      </c>
      <c r="CR1920">
        <v>0</v>
      </c>
      <c r="CS1920">
        <v>0</v>
      </c>
      <c r="CY1920" t="s">
        <v>123</v>
      </c>
      <c r="CZ1920" t="s">
        <v>124</v>
      </c>
      <c r="DD1920" t="str" cm="1">
        <f t="array" ref="DD1920">TEXT(_xlfn.SEQUENCE(1, DATEDIF(AG1920, AH1920, "m") + 1, AG1920, 30), "YYYY-APMM")</f>
        <v>2013-AP12</v>
      </c>
      <c r="DN1920">
        <f t="shared" si="58"/>
        <v>630</v>
      </c>
      <c r="DO1920" t="str">
        <f t="shared" si="59"/>
        <v>STEEL FIXERS SK</v>
      </c>
    </row>
    <row r="1921" spans="1:119" x14ac:dyDescent="0.35">
      <c r="A1921" t="s">
        <v>105</v>
      </c>
      <c r="B1921">
        <v>501206</v>
      </c>
      <c r="C1921">
        <v>6359</v>
      </c>
      <c r="D1921">
        <v>124611</v>
      </c>
      <c r="E1921">
        <v>13662</v>
      </c>
      <c r="F1921">
        <v>0</v>
      </c>
      <c r="G1921" t="s">
        <v>106</v>
      </c>
      <c r="H1921" t="s">
        <v>106</v>
      </c>
      <c r="I1921" t="s">
        <v>106</v>
      </c>
      <c r="J1921" t="s">
        <v>107</v>
      </c>
      <c r="K1921" t="s">
        <v>108</v>
      </c>
      <c r="L1921" t="s">
        <v>109</v>
      </c>
      <c r="M1921" t="s">
        <v>110</v>
      </c>
      <c r="N1921" t="s">
        <v>4843</v>
      </c>
      <c r="O1921" t="s">
        <v>4844</v>
      </c>
      <c r="P1921">
        <v>8165</v>
      </c>
      <c r="Q1921">
        <v>224</v>
      </c>
      <c r="R1921">
        <v>0</v>
      </c>
      <c r="S1921">
        <v>200</v>
      </c>
      <c r="T1921">
        <v>0</v>
      </c>
      <c r="U1921">
        <v>1708</v>
      </c>
      <c r="V1921">
        <v>1708</v>
      </c>
      <c r="W1921">
        <v>200</v>
      </c>
      <c r="X1921">
        <v>0</v>
      </c>
      <c r="Y1921">
        <v>0</v>
      </c>
      <c r="Z1921">
        <v>0</v>
      </c>
      <c r="AD1921" s="1">
        <v>41665.333333333336</v>
      </c>
      <c r="AE1921" s="1">
        <v>41694.708333333336</v>
      </c>
      <c r="AG1921" s="1">
        <v>41632.333333333336</v>
      </c>
      <c r="AH1921" s="1">
        <v>41660.708333333336</v>
      </c>
      <c r="AI1921" s="1">
        <v>41632.333333333336</v>
      </c>
      <c r="AJ1921" s="1">
        <v>41660.708333333336</v>
      </c>
      <c r="AK1921" s="1">
        <v>41632.333333333336</v>
      </c>
      <c r="AL1921" s="1">
        <v>41660.708333333336</v>
      </c>
      <c r="AM1921" s="1">
        <v>41665.333333333336</v>
      </c>
      <c r="AN1921" s="1">
        <v>41694.708333333336</v>
      </c>
      <c r="AP1921" t="s">
        <v>113</v>
      </c>
      <c r="AU1921" t="s">
        <v>4845</v>
      </c>
      <c r="AY1921" t="s">
        <v>106</v>
      </c>
      <c r="AZ1921">
        <v>0</v>
      </c>
      <c r="BA1921">
        <v>0</v>
      </c>
      <c r="BD1921" s="3">
        <v>41321.661111111112</v>
      </c>
      <c r="BE1921" s="3">
        <v>41321.663888888892</v>
      </c>
      <c r="BF1921" t="s">
        <v>115</v>
      </c>
      <c r="BG1921" t="s">
        <v>115</v>
      </c>
      <c r="BH1921">
        <v>8149</v>
      </c>
      <c r="BM1921">
        <v>43420</v>
      </c>
      <c r="BR1921" t="s">
        <v>3122</v>
      </c>
      <c r="BS1921" t="s">
        <v>3123</v>
      </c>
      <c r="BU1921">
        <v>1</v>
      </c>
      <c r="BV1921" t="s">
        <v>118</v>
      </c>
      <c r="BX1921" t="s">
        <v>119</v>
      </c>
      <c r="BY1921" t="s">
        <v>119</v>
      </c>
      <c r="BZ1921" t="s">
        <v>119</v>
      </c>
      <c r="CA1921">
        <v>1</v>
      </c>
      <c r="CC1921" t="s">
        <v>120</v>
      </c>
      <c r="CH1921">
        <v>540</v>
      </c>
      <c r="CI1921">
        <v>39090</v>
      </c>
      <c r="CJ1921" t="s">
        <v>106</v>
      </c>
      <c r="CK1921" t="s">
        <v>106</v>
      </c>
      <c r="CL1921">
        <v>10</v>
      </c>
      <c r="CM1921" t="s">
        <v>4836</v>
      </c>
      <c r="CO1921">
        <v>124610</v>
      </c>
      <c r="CQ1921">
        <v>0</v>
      </c>
      <c r="CR1921">
        <v>0</v>
      </c>
      <c r="CS1921">
        <v>0</v>
      </c>
      <c r="CY1921" t="s">
        <v>123</v>
      </c>
      <c r="CZ1921" t="s">
        <v>124</v>
      </c>
      <c r="DD1921" t="str" cm="1">
        <f t="array" ref="DD1921">TEXT(_xlfn.SEQUENCE(1, DATEDIF(AG1921, AH1921, "m") + 1, AG1921, 30), "YYYY-APMM")</f>
        <v>2013-AP12</v>
      </c>
      <c r="DN1921">
        <f t="shared" si="58"/>
        <v>1708</v>
      </c>
      <c r="DO1921" t="str">
        <f t="shared" si="59"/>
        <v>STEEL FIXERS SK</v>
      </c>
    </row>
    <row r="1922" spans="1:119" x14ac:dyDescent="0.35">
      <c r="A1922" t="s">
        <v>105</v>
      </c>
      <c r="B1922">
        <v>501207</v>
      </c>
      <c r="C1922">
        <v>6359</v>
      </c>
      <c r="D1922">
        <v>124611</v>
      </c>
      <c r="E1922">
        <v>13662</v>
      </c>
      <c r="F1922">
        <v>0</v>
      </c>
      <c r="G1922" t="s">
        <v>106</v>
      </c>
      <c r="H1922" t="s">
        <v>106</v>
      </c>
      <c r="I1922" t="s">
        <v>106</v>
      </c>
      <c r="J1922" t="s">
        <v>107</v>
      </c>
      <c r="K1922" t="s">
        <v>108</v>
      </c>
      <c r="L1922" t="s">
        <v>109</v>
      </c>
      <c r="M1922" t="s">
        <v>110</v>
      </c>
      <c r="N1922" t="s">
        <v>4846</v>
      </c>
      <c r="O1922" t="s">
        <v>4847</v>
      </c>
      <c r="P1922">
        <v>8165</v>
      </c>
      <c r="Q1922">
        <v>224</v>
      </c>
      <c r="R1922">
        <v>0</v>
      </c>
      <c r="S1922">
        <v>160</v>
      </c>
      <c r="T1922">
        <v>0</v>
      </c>
      <c r="U1922">
        <v>490</v>
      </c>
      <c r="V1922">
        <v>490</v>
      </c>
      <c r="W1922">
        <v>160</v>
      </c>
      <c r="X1922">
        <v>0</v>
      </c>
      <c r="Y1922">
        <v>0</v>
      </c>
      <c r="Z1922">
        <v>0</v>
      </c>
      <c r="AD1922" s="1">
        <v>41695.333333333336</v>
      </c>
      <c r="AE1922" s="1">
        <v>41717.708333333336</v>
      </c>
      <c r="AG1922" s="1">
        <v>41661.333333333336</v>
      </c>
      <c r="AH1922" s="1">
        <v>41685.708333333336</v>
      </c>
      <c r="AI1922" s="1">
        <v>41661.333333333336</v>
      </c>
      <c r="AJ1922" s="1">
        <v>41685.708333333336</v>
      </c>
      <c r="AK1922" s="1">
        <v>41661.333333333336</v>
      </c>
      <c r="AL1922" s="1">
        <v>41685.708333333336</v>
      </c>
      <c r="AM1922" s="1">
        <v>41695.333333333336</v>
      </c>
      <c r="AN1922" s="1">
        <v>41717.708333333336</v>
      </c>
      <c r="AP1922" t="s">
        <v>113</v>
      </c>
      <c r="AU1922" t="s">
        <v>4848</v>
      </c>
      <c r="AY1922" t="s">
        <v>106</v>
      </c>
      <c r="AZ1922">
        <v>0</v>
      </c>
      <c r="BA1922">
        <v>0</v>
      </c>
      <c r="BD1922" s="3">
        <v>41321.661111111112</v>
      </c>
      <c r="BE1922" s="3">
        <v>41321.663888888892</v>
      </c>
      <c r="BF1922" t="s">
        <v>115</v>
      </c>
      <c r="BG1922" t="s">
        <v>115</v>
      </c>
      <c r="BH1922">
        <v>8149</v>
      </c>
      <c r="BM1922">
        <v>43420</v>
      </c>
      <c r="BR1922" t="s">
        <v>3122</v>
      </c>
      <c r="BS1922" t="s">
        <v>3123</v>
      </c>
      <c r="BU1922">
        <v>1</v>
      </c>
      <c r="BV1922" t="s">
        <v>118</v>
      </c>
      <c r="BX1922" t="s">
        <v>119</v>
      </c>
      <c r="BY1922" t="s">
        <v>119</v>
      </c>
      <c r="BZ1922" t="s">
        <v>119</v>
      </c>
      <c r="CA1922">
        <v>1</v>
      </c>
      <c r="CC1922" t="s">
        <v>120</v>
      </c>
      <c r="CH1922">
        <v>540</v>
      </c>
      <c r="CI1922">
        <v>39090</v>
      </c>
      <c r="CJ1922" t="s">
        <v>106</v>
      </c>
      <c r="CK1922" t="s">
        <v>106</v>
      </c>
      <c r="CL1922">
        <v>10</v>
      </c>
      <c r="CM1922" t="s">
        <v>4836</v>
      </c>
      <c r="CO1922">
        <v>124610</v>
      </c>
      <c r="CQ1922">
        <v>0</v>
      </c>
      <c r="CR1922">
        <v>0</v>
      </c>
      <c r="CS1922">
        <v>0</v>
      </c>
      <c r="CY1922" t="s">
        <v>123</v>
      </c>
      <c r="CZ1922" t="s">
        <v>124</v>
      </c>
      <c r="DD1922" t="str" cm="1">
        <f t="array" ref="DD1922">TEXT(_xlfn.SEQUENCE(1, DATEDIF(AG1922, AH1922, "m") + 1, AG1922, 30), "YYYY-APMM")</f>
        <v>2014-AP01</v>
      </c>
      <c r="DN1922">
        <f t="shared" si="58"/>
        <v>490</v>
      </c>
      <c r="DO1922" t="str">
        <f t="shared" si="59"/>
        <v>STEEL FIXERS SK</v>
      </c>
    </row>
    <row r="1923" spans="1:119" x14ac:dyDescent="0.35">
      <c r="A1923" t="s">
        <v>105</v>
      </c>
      <c r="B1923">
        <v>501208</v>
      </c>
      <c r="C1923">
        <v>6359</v>
      </c>
      <c r="D1923">
        <v>124611</v>
      </c>
      <c r="E1923">
        <v>13662</v>
      </c>
      <c r="F1923">
        <v>0</v>
      </c>
      <c r="G1923" t="s">
        <v>106</v>
      </c>
      <c r="H1923" t="s">
        <v>106</v>
      </c>
      <c r="I1923" t="s">
        <v>106</v>
      </c>
      <c r="J1923" t="s">
        <v>107</v>
      </c>
      <c r="K1923" t="s">
        <v>108</v>
      </c>
      <c r="L1923" t="s">
        <v>109</v>
      </c>
      <c r="M1923" t="s">
        <v>110</v>
      </c>
      <c r="N1923" t="s">
        <v>4849</v>
      </c>
      <c r="O1923" t="s">
        <v>4850</v>
      </c>
      <c r="P1923">
        <v>8177</v>
      </c>
      <c r="Q1923">
        <v>272</v>
      </c>
      <c r="R1923">
        <v>0</v>
      </c>
      <c r="S1923">
        <v>120</v>
      </c>
      <c r="T1923">
        <v>0</v>
      </c>
      <c r="U1923">
        <v>192</v>
      </c>
      <c r="V1923">
        <v>192</v>
      </c>
      <c r="W1923">
        <v>120</v>
      </c>
      <c r="X1923">
        <v>83.999955</v>
      </c>
      <c r="Y1923">
        <v>0</v>
      </c>
      <c r="Z1923">
        <v>83.999955</v>
      </c>
      <c r="AD1923" s="1">
        <v>41725.333333333336</v>
      </c>
      <c r="AE1923" s="1">
        <v>41742.708333333336</v>
      </c>
      <c r="AG1923" s="1">
        <v>41686.333333333336</v>
      </c>
      <c r="AH1923" s="1">
        <v>41702.708333333336</v>
      </c>
      <c r="AI1923" s="1">
        <v>41686.333333333336</v>
      </c>
      <c r="AJ1923" s="1">
        <v>41702.708333333336</v>
      </c>
      <c r="AK1923" s="1">
        <v>41686.333333333336</v>
      </c>
      <c r="AL1923" s="1">
        <v>41702.708333333336</v>
      </c>
      <c r="AM1923" s="1">
        <v>41725.333333333336</v>
      </c>
      <c r="AN1923" s="1">
        <v>41742.708333333336</v>
      </c>
      <c r="AP1923" t="s">
        <v>113</v>
      </c>
      <c r="AU1923" t="s">
        <v>4851</v>
      </c>
      <c r="AY1923" t="s">
        <v>106</v>
      </c>
      <c r="AZ1923">
        <v>0</v>
      </c>
      <c r="BA1923">
        <v>0</v>
      </c>
      <c r="BD1923" s="3">
        <v>41321.661111111112</v>
      </c>
      <c r="BE1923" s="3">
        <v>41328.377083333333</v>
      </c>
      <c r="BF1923" t="s">
        <v>115</v>
      </c>
      <c r="BG1923" t="s">
        <v>115</v>
      </c>
      <c r="BH1923">
        <v>8149</v>
      </c>
      <c r="BM1923">
        <v>43540</v>
      </c>
      <c r="BR1923" t="s">
        <v>1299</v>
      </c>
      <c r="BS1923" t="s">
        <v>1300</v>
      </c>
      <c r="BU1923">
        <v>1</v>
      </c>
      <c r="BV1923" t="s">
        <v>118</v>
      </c>
      <c r="BX1923" t="s">
        <v>119</v>
      </c>
      <c r="BY1923" t="s">
        <v>119</v>
      </c>
      <c r="BZ1923" t="s">
        <v>119</v>
      </c>
      <c r="CA1923">
        <v>1</v>
      </c>
      <c r="CC1923" t="s">
        <v>120</v>
      </c>
      <c r="CH1923">
        <v>540</v>
      </c>
      <c r="CI1923">
        <v>39090</v>
      </c>
      <c r="CJ1923" t="s">
        <v>106</v>
      </c>
      <c r="CK1923" t="s">
        <v>106</v>
      </c>
      <c r="CL1923">
        <v>10</v>
      </c>
      <c r="CM1923" t="s">
        <v>4836</v>
      </c>
      <c r="CO1923">
        <v>124610</v>
      </c>
      <c r="CQ1923">
        <v>0</v>
      </c>
      <c r="CR1923">
        <v>0</v>
      </c>
      <c r="CS1923">
        <v>0</v>
      </c>
      <c r="CY1923" t="s">
        <v>123</v>
      </c>
      <c r="CZ1923" t="s">
        <v>124</v>
      </c>
      <c r="DD1923" t="str" cm="1">
        <f t="array" ref="DD1923">TEXT(_xlfn.SEQUENCE(1, DATEDIF(AG1923, AH1923, "m") + 1, AG1923, 30), "YYYY-APMM")</f>
        <v>2014-AP02</v>
      </c>
      <c r="DN1923">
        <f t="shared" ref="DN1923:DN1986" si="60">V1923/COUNTIF(DD1923:DF1923, "&lt;&gt;")</f>
        <v>192</v>
      </c>
      <c r="DO1923" t="str">
        <f t="shared" ref="DO1923:DO1986" si="61">BR1923</f>
        <v>LABOR - CIVIL</v>
      </c>
    </row>
    <row r="1924" spans="1:119" x14ac:dyDescent="0.35">
      <c r="A1924" t="s">
        <v>105</v>
      </c>
      <c r="B1924">
        <v>501209</v>
      </c>
      <c r="C1924">
        <v>6359</v>
      </c>
      <c r="D1924">
        <v>124611</v>
      </c>
      <c r="E1924">
        <v>13662</v>
      </c>
      <c r="F1924">
        <v>0</v>
      </c>
      <c r="G1924" t="s">
        <v>106</v>
      </c>
      <c r="H1924" t="s">
        <v>106</v>
      </c>
      <c r="I1924" t="s">
        <v>106</v>
      </c>
      <c r="J1924" t="s">
        <v>107</v>
      </c>
      <c r="K1924" t="s">
        <v>108</v>
      </c>
      <c r="L1924" t="s">
        <v>109</v>
      </c>
      <c r="M1924" t="s">
        <v>110</v>
      </c>
      <c r="N1924" t="s">
        <v>4852</v>
      </c>
      <c r="O1924" t="s">
        <v>4853</v>
      </c>
      <c r="P1924">
        <v>8164</v>
      </c>
      <c r="Q1924">
        <v>224</v>
      </c>
      <c r="R1924">
        <v>0</v>
      </c>
      <c r="S1924">
        <v>40</v>
      </c>
      <c r="T1924">
        <v>0</v>
      </c>
      <c r="U1924">
        <v>66</v>
      </c>
      <c r="V1924">
        <v>66</v>
      </c>
      <c r="W1924">
        <v>40</v>
      </c>
      <c r="X1924">
        <v>0</v>
      </c>
      <c r="Y1924">
        <v>0</v>
      </c>
      <c r="Z1924">
        <v>0</v>
      </c>
      <c r="AD1924" s="1">
        <v>41743.333333333336</v>
      </c>
      <c r="AE1924" s="1">
        <v>41748.708333333336</v>
      </c>
      <c r="AG1924" s="1">
        <v>41710.333333333336</v>
      </c>
      <c r="AH1924" s="1">
        <v>41715.708333333336</v>
      </c>
      <c r="AI1924" s="1">
        <v>41710.333333333336</v>
      </c>
      <c r="AJ1924" s="1">
        <v>41715.708333333336</v>
      </c>
      <c r="AK1924" s="1">
        <v>41710.333333333336</v>
      </c>
      <c r="AL1924" s="1">
        <v>41715.708333333336</v>
      </c>
      <c r="AM1924" s="1">
        <v>41743.333333333336</v>
      </c>
      <c r="AN1924" s="1">
        <v>41748.708333333336</v>
      </c>
      <c r="AP1924" t="s">
        <v>113</v>
      </c>
      <c r="AU1924" t="s">
        <v>4854</v>
      </c>
      <c r="AY1924" t="s">
        <v>106</v>
      </c>
      <c r="AZ1924">
        <v>0</v>
      </c>
      <c r="BA1924">
        <v>0</v>
      </c>
      <c r="BD1924" s="3">
        <v>41321.661111111112</v>
      </c>
      <c r="BE1924" s="3">
        <v>41321.690972222219</v>
      </c>
      <c r="BF1924" t="s">
        <v>115</v>
      </c>
      <c r="BG1924" t="s">
        <v>115</v>
      </c>
      <c r="BH1924">
        <v>8149</v>
      </c>
      <c r="BM1924">
        <v>43410</v>
      </c>
      <c r="BR1924" t="s">
        <v>2865</v>
      </c>
      <c r="BS1924" t="s">
        <v>2866</v>
      </c>
      <c r="BU1924">
        <v>1</v>
      </c>
      <c r="BV1924" t="s">
        <v>118</v>
      </c>
      <c r="BX1924" t="s">
        <v>119</v>
      </c>
      <c r="BY1924" t="s">
        <v>119</v>
      </c>
      <c r="BZ1924" t="s">
        <v>119</v>
      </c>
      <c r="CA1924">
        <v>1</v>
      </c>
      <c r="CC1924" t="s">
        <v>120</v>
      </c>
      <c r="CH1924">
        <v>540</v>
      </c>
      <c r="CI1924">
        <v>39090</v>
      </c>
      <c r="CJ1924" t="s">
        <v>106</v>
      </c>
      <c r="CK1924" t="s">
        <v>106</v>
      </c>
      <c r="CL1924">
        <v>10</v>
      </c>
      <c r="CM1924" t="s">
        <v>4836</v>
      </c>
      <c r="CO1924">
        <v>124610</v>
      </c>
      <c r="CQ1924">
        <v>0</v>
      </c>
      <c r="CR1924">
        <v>0</v>
      </c>
      <c r="CS1924">
        <v>0</v>
      </c>
      <c r="CY1924" t="s">
        <v>123</v>
      </c>
      <c r="CZ1924" t="s">
        <v>124</v>
      </c>
      <c r="DD1924" t="str" cm="1">
        <f t="array" ref="DD1924">TEXT(_xlfn.SEQUENCE(1, DATEDIF(AG1924, AH1924, "m") + 1, AG1924, 30), "YYYY-APMM")</f>
        <v>2014-AP03</v>
      </c>
      <c r="DN1924">
        <f t="shared" si="60"/>
        <v>66</v>
      </c>
      <c r="DO1924" t="str">
        <f t="shared" si="61"/>
        <v>SCREED MASON SK</v>
      </c>
    </row>
    <row r="1925" spans="1:119" x14ac:dyDescent="0.35">
      <c r="A1925" t="s">
        <v>105</v>
      </c>
      <c r="B1925">
        <v>501210</v>
      </c>
      <c r="C1925">
        <v>6359</v>
      </c>
      <c r="D1925">
        <v>124611</v>
      </c>
      <c r="E1925">
        <v>13662</v>
      </c>
      <c r="F1925">
        <v>0</v>
      </c>
      <c r="G1925" t="s">
        <v>106</v>
      </c>
      <c r="H1925" t="s">
        <v>106</v>
      </c>
      <c r="I1925" t="s">
        <v>106</v>
      </c>
      <c r="J1925" t="s">
        <v>107</v>
      </c>
      <c r="K1925" t="s">
        <v>108</v>
      </c>
      <c r="L1925" t="s">
        <v>109</v>
      </c>
      <c r="M1925" t="s">
        <v>110</v>
      </c>
      <c r="N1925" t="s">
        <v>4855</v>
      </c>
      <c r="O1925" t="s">
        <v>4856</v>
      </c>
      <c r="P1925">
        <v>8178</v>
      </c>
      <c r="Q1925">
        <v>224</v>
      </c>
      <c r="R1925">
        <v>0</v>
      </c>
      <c r="S1925">
        <v>40</v>
      </c>
      <c r="T1925">
        <v>0</v>
      </c>
      <c r="U1925">
        <v>44</v>
      </c>
      <c r="V1925">
        <v>44</v>
      </c>
      <c r="W1925">
        <v>40</v>
      </c>
      <c r="X1925">
        <v>0</v>
      </c>
      <c r="Y1925">
        <v>0</v>
      </c>
      <c r="Z1925">
        <v>0</v>
      </c>
      <c r="AD1925" s="1">
        <v>41787.333333333336</v>
      </c>
      <c r="AE1925" s="1">
        <v>41792.708333333336</v>
      </c>
      <c r="AG1925" s="1">
        <v>41755.333333333336</v>
      </c>
      <c r="AH1925" s="1">
        <v>41759.708333333336</v>
      </c>
      <c r="AI1925" s="1">
        <v>41755.333333333336</v>
      </c>
      <c r="AJ1925" s="1">
        <v>41759.708333333336</v>
      </c>
      <c r="AK1925" s="1">
        <v>41755.333333333336</v>
      </c>
      <c r="AL1925" s="1">
        <v>41759.708333333336</v>
      </c>
      <c r="AM1925" s="1">
        <v>41787.333333333336</v>
      </c>
      <c r="AN1925" s="1">
        <v>41792.708333333336</v>
      </c>
      <c r="AP1925" t="s">
        <v>113</v>
      </c>
      <c r="AU1925" t="s">
        <v>4857</v>
      </c>
      <c r="AY1925" t="s">
        <v>106</v>
      </c>
      <c r="AZ1925">
        <v>0</v>
      </c>
      <c r="BA1925">
        <v>0</v>
      </c>
      <c r="BD1925" s="3">
        <v>41321.661111111112</v>
      </c>
      <c r="BE1925" s="3">
        <v>41321.690972222219</v>
      </c>
      <c r="BF1925" t="s">
        <v>115</v>
      </c>
      <c r="BG1925" t="s">
        <v>115</v>
      </c>
      <c r="BH1925">
        <v>8149</v>
      </c>
      <c r="BM1925">
        <v>43550</v>
      </c>
      <c r="BR1925" t="s">
        <v>116</v>
      </c>
      <c r="BS1925" t="s">
        <v>117</v>
      </c>
      <c r="BU1925">
        <v>1</v>
      </c>
      <c r="BV1925" t="s">
        <v>118</v>
      </c>
      <c r="BX1925" t="s">
        <v>119</v>
      </c>
      <c r="BY1925" t="s">
        <v>119</v>
      </c>
      <c r="BZ1925" t="s">
        <v>119</v>
      </c>
      <c r="CA1925">
        <v>1</v>
      </c>
      <c r="CC1925" t="s">
        <v>120</v>
      </c>
      <c r="CH1925">
        <v>540</v>
      </c>
      <c r="CI1925">
        <v>39090</v>
      </c>
      <c r="CJ1925" t="s">
        <v>106</v>
      </c>
      <c r="CK1925" t="s">
        <v>106</v>
      </c>
      <c r="CL1925">
        <v>10</v>
      </c>
      <c r="CM1925" t="s">
        <v>4836</v>
      </c>
      <c r="CO1925">
        <v>124610</v>
      </c>
      <c r="CQ1925">
        <v>0</v>
      </c>
      <c r="CR1925">
        <v>0</v>
      </c>
      <c r="CS1925">
        <v>0</v>
      </c>
      <c r="CY1925" t="s">
        <v>123</v>
      </c>
      <c r="CZ1925" t="s">
        <v>124</v>
      </c>
      <c r="DD1925" t="str" cm="1">
        <f t="array" ref="DD1925">TEXT(_xlfn.SEQUENCE(1, DATEDIF(AG1925, AH1925, "m") + 1, AG1925, 30), "YYYY-APMM")</f>
        <v>2014-AP04</v>
      </c>
      <c r="DN1925">
        <f t="shared" si="60"/>
        <v>44</v>
      </c>
      <c r="DO1925" t="str">
        <f t="shared" si="61"/>
        <v>LABOR- SUBCONTRACTOR</v>
      </c>
    </row>
    <row r="1926" spans="1:119" x14ac:dyDescent="0.35">
      <c r="A1926" t="s">
        <v>105</v>
      </c>
      <c r="B1926">
        <v>501211</v>
      </c>
      <c r="C1926">
        <v>6359</v>
      </c>
      <c r="D1926">
        <v>124611</v>
      </c>
      <c r="E1926">
        <v>13662</v>
      </c>
      <c r="F1926">
        <v>0</v>
      </c>
      <c r="G1926" t="s">
        <v>106</v>
      </c>
      <c r="H1926" t="s">
        <v>106</v>
      </c>
      <c r="I1926" t="s">
        <v>106</v>
      </c>
      <c r="J1926" t="s">
        <v>107</v>
      </c>
      <c r="K1926" t="s">
        <v>108</v>
      </c>
      <c r="L1926" t="s">
        <v>109</v>
      </c>
      <c r="M1926" t="s">
        <v>110</v>
      </c>
      <c r="N1926" t="s">
        <v>4858</v>
      </c>
      <c r="O1926" t="s">
        <v>4859</v>
      </c>
      <c r="P1926">
        <v>8178</v>
      </c>
      <c r="Q1926">
        <v>224</v>
      </c>
      <c r="R1926">
        <v>0</v>
      </c>
      <c r="S1926">
        <v>40</v>
      </c>
      <c r="T1926">
        <v>0</v>
      </c>
      <c r="U1926">
        <v>14</v>
      </c>
      <c r="V1926">
        <v>14</v>
      </c>
      <c r="W1926">
        <v>40</v>
      </c>
      <c r="X1926">
        <v>0</v>
      </c>
      <c r="Y1926">
        <v>0</v>
      </c>
      <c r="Z1926">
        <v>0</v>
      </c>
      <c r="AD1926" s="1">
        <v>41793.333333333336</v>
      </c>
      <c r="AE1926" s="1">
        <v>41798.708333333336</v>
      </c>
      <c r="AG1926" s="1">
        <v>41760.333333333336</v>
      </c>
      <c r="AH1926" s="1">
        <v>41765.708333333336</v>
      </c>
      <c r="AI1926" s="1">
        <v>41760.333333333336</v>
      </c>
      <c r="AJ1926" s="1">
        <v>41765.708333333336</v>
      </c>
      <c r="AK1926" s="1">
        <v>41760.333333333336</v>
      </c>
      <c r="AL1926" s="1">
        <v>41765.708333333336</v>
      </c>
      <c r="AM1926" s="1">
        <v>41793.333333333336</v>
      </c>
      <c r="AN1926" s="1">
        <v>41798.708333333336</v>
      </c>
      <c r="AP1926" t="s">
        <v>113</v>
      </c>
      <c r="AU1926" t="s">
        <v>4860</v>
      </c>
      <c r="AY1926" t="s">
        <v>106</v>
      </c>
      <c r="AZ1926">
        <v>0</v>
      </c>
      <c r="BA1926">
        <v>0</v>
      </c>
      <c r="BD1926" s="3">
        <v>41321.661111111112</v>
      </c>
      <c r="BE1926" s="3">
        <v>41321.690972222219</v>
      </c>
      <c r="BF1926" t="s">
        <v>115</v>
      </c>
      <c r="BG1926" t="s">
        <v>115</v>
      </c>
      <c r="BH1926">
        <v>8149</v>
      </c>
      <c r="BM1926">
        <v>43550</v>
      </c>
      <c r="BR1926" t="s">
        <v>116</v>
      </c>
      <c r="BS1926" t="s">
        <v>117</v>
      </c>
      <c r="BU1926">
        <v>1</v>
      </c>
      <c r="BV1926" t="s">
        <v>118</v>
      </c>
      <c r="BX1926" t="s">
        <v>119</v>
      </c>
      <c r="BY1926" t="s">
        <v>119</v>
      </c>
      <c r="BZ1926" t="s">
        <v>119</v>
      </c>
      <c r="CA1926">
        <v>1</v>
      </c>
      <c r="CC1926" t="s">
        <v>120</v>
      </c>
      <c r="CH1926">
        <v>540</v>
      </c>
      <c r="CI1926">
        <v>39090</v>
      </c>
      <c r="CJ1926" t="s">
        <v>106</v>
      </c>
      <c r="CK1926" t="s">
        <v>106</v>
      </c>
      <c r="CL1926">
        <v>10</v>
      </c>
      <c r="CM1926" t="s">
        <v>4836</v>
      </c>
      <c r="CO1926">
        <v>124610</v>
      </c>
      <c r="CQ1926">
        <v>0</v>
      </c>
      <c r="CR1926">
        <v>0</v>
      </c>
      <c r="CS1926">
        <v>0</v>
      </c>
      <c r="CY1926" t="s">
        <v>123</v>
      </c>
      <c r="CZ1926" t="s">
        <v>124</v>
      </c>
      <c r="DD1926" t="str" cm="1">
        <f t="array" ref="DD1926">TEXT(_xlfn.SEQUENCE(1, DATEDIF(AG1926, AH1926, "m") + 1, AG1926, 30), "YYYY-APMM")</f>
        <v>2014-AP05</v>
      </c>
      <c r="DN1926">
        <f t="shared" si="60"/>
        <v>14</v>
      </c>
      <c r="DO1926" t="str">
        <f t="shared" si="61"/>
        <v>LABOR- SUBCONTRACTOR</v>
      </c>
    </row>
    <row r="1927" spans="1:119" x14ac:dyDescent="0.35">
      <c r="A1927" t="s">
        <v>105</v>
      </c>
      <c r="B1927">
        <v>501212</v>
      </c>
      <c r="C1927">
        <v>6359</v>
      </c>
      <c r="D1927">
        <v>124611</v>
      </c>
      <c r="E1927">
        <v>13662</v>
      </c>
      <c r="F1927">
        <v>0</v>
      </c>
      <c r="G1927" t="s">
        <v>106</v>
      </c>
      <c r="H1927" t="s">
        <v>106</v>
      </c>
      <c r="I1927" t="s">
        <v>106</v>
      </c>
      <c r="J1927" t="s">
        <v>107</v>
      </c>
      <c r="K1927" t="s">
        <v>108</v>
      </c>
      <c r="L1927" t="s">
        <v>109</v>
      </c>
      <c r="M1927" t="s">
        <v>110</v>
      </c>
      <c r="N1927" t="s">
        <v>4861</v>
      </c>
      <c r="O1927" t="s">
        <v>4862</v>
      </c>
      <c r="P1927">
        <v>8178</v>
      </c>
      <c r="Q1927">
        <v>224</v>
      </c>
      <c r="R1927">
        <v>224</v>
      </c>
      <c r="S1927">
        <v>40</v>
      </c>
      <c r="T1927">
        <v>0</v>
      </c>
      <c r="U1927">
        <v>164</v>
      </c>
      <c r="V1927">
        <v>164</v>
      </c>
      <c r="W1927">
        <v>40</v>
      </c>
      <c r="X1927">
        <v>0</v>
      </c>
      <c r="Y1927">
        <v>0</v>
      </c>
      <c r="Z1927">
        <v>0</v>
      </c>
      <c r="AD1927" s="1">
        <v>41799.333333333336</v>
      </c>
      <c r="AE1927" s="1">
        <v>41804.708333333336</v>
      </c>
      <c r="AG1927" s="1">
        <v>41766.333333333336</v>
      </c>
      <c r="AH1927" s="1">
        <v>41771.708333333336</v>
      </c>
      <c r="AI1927" s="1">
        <v>41766.333333333336</v>
      </c>
      <c r="AJ1927" s="1">
        <v>41771.708333333336</v>
      </c>
      <c r="AK1927" s="1">
        <v>41766.333333333336</v>
      </c>
      <c r="AL1927" s="1">
        <v>41771.708333333336</v>
      </c>
      <c r="AM1927" s="1">
        <v>41799.333333333336</v>
      </c>
      <c r="AN1927" s="1">
        <v>41804.708333333336</v>
      </c>
      <c r="AP1927" t="s">
        <v>113</v>
      </c>
      <c r="AU1927" t="s">
        <v>4863</v>
      </c>
      <c r="AY1927" t="s">
        <v>106</v>
      </c>
      <c r="AZ1927">
        <v>0</v>
      </c>
      <c r="BA1927">
        <v>0</v>
      </c>
      <c r="BD1927" s="3">
        <v>41321.661111111112</v>
      </c>
      <c r="BE1927" s="3">
        <v>41321.690972222219</v>
      </c>
      <c r="BF1927" t="s">
        <v>115</v>
      </c>
      <c r="BG1927" t="s">
        <v>115</v>
      </c>
      <c r="BH1927">
        <v>8149</v>
      </c>
      <c r="BM1927">
        <v>43550</v>
      </c>
      <c r="BR1927" t="s">
        <v>116</v>
      </c>
      <c r="BS1927" t="s">
        <v>117</v>
      </c>
      <c r="BU1927">
        <v>1</v>
      </c>
      <c r="BV1927" t="s">
        <v>118</v>
      </c>
      <c r="BX1927" t="s">
        <v>119</v>
      </c>
      <c r="BY1927" t="s">
        <v>119</v>
      </c>
      <c r="BZ1927" t="s">
        <v>119</v>
      </c>
      <c r="CA1927">
        <v>1</v>
      </c>
      <c r="CC1927" t="s">
        <v>120</v>
      </c>
      <c r="CH1927">
        <v>540</v>
      </c>
      <c r="CI1927">
        <v>39090</v>
      </c>
      <c r="CJ1927" t="s">
        <v>106</v>
      </c>
      <c r="CK1927" t="s">
        <v>106</v>
      </c>
      <c r="CL1927">
        <v>10</v>
      </c>
      <c r="CM1927" t="s">
        <v>4836</v>
      </c>
      <c r="CO1927">
        <v>124610</v>
      </c>
      <c r="CQ1927">
        <v>0</v>
      </c>
      <c r="CR1927">
        <v>0</v>
      </c>
      <c r="CS1927">
        <v>0</v>
      </c>
      <c r="CY1927" t="s">
        <v>123</v>
      </c>
      <c r="CZ1927" t="s">
        <v>124</v>
      </c>
      <c r="DD1927" t="str" cm="1">
        <f t="array" ref="DD1927">TEXT(_xlfn.SEQUENCE(1, DATEDIF(AG1927, AH1927, "m") + 1, AG1927, 30), "YYYY-APMM")</f>
        <v>2014-AP05</v>
      </c>
      <c r="DN1927">
        <f t="shared" si="60"/>
        <v>164</v>
      </c>
      <c r="DO1927" t="str">
        <f t="shared" si="61"/>
        <v>LABOR- SUBCONTRACTOR</v>
      </c>
    </row>
    <row r="1928" spans="1:119" x14ac:dyDescent="0.35">
      <c r="A1928" t="s">
        <v>105</v>
      </c>
      <c r="B1928">
        <v>501213</v>
      </c>
      <c r="C1928">
        <v>6359</v>
      </c>
      <c r="D1928">
        <v>124611</v>
      </c>
      <c r="E1928">
        <v>13662</v>
      </c>
      <c r="F1928">
        <v>0</v>
      </c>
      <c r="G1928" t="s">
        <v>106</v>
      </c>
      <c r="H1928" t="s">
        <v>106</v>
      </c>
      <c r="I1928" t="s">
        <v>106</v>
      </c>
      <c r="J1928" t="s">
        <v>107</v>
      </c>
      <c r="K1928" t="s">
        <v>108</v>
      </c>
      <c r="L1928" t="s">
        <v>109</v>
      </c>
      <c r="M1928" t="s">
        <v>110</v>
      </c>
      <c r="N1928" t="s">
        <v>4864</v>
      </c>
      <c r="O1928" t="s">
        <v>4865</v>
      </c>
      <c r="P1928">
        <v>8178</v>
      </c>
      <c r="Q1928">
        <v>224</v>
      </c>
      <c r="R1928">
        <v>0</v>
      </c>
      <c r="S1928">
        <v>200</v>
      </c>
      <c r="T1928">
        <v>0</v>
      </c>
      <c r="U1928">
        <v>50.4</v>
      </c>
      <c r="V1928">
        <v>50.4</v>
      </c>
      <c r="W1928">
        <v>200</v>
      </c>
      <c r="X1928">
        <v>0</v>
      </c>
      <c r="Y1928">
        <v>0</v>
      </c>
      <c r="Z1928">
        <v>0</v>
      </c>
      <c r="AD1928" s="1">
        <v>41749.333333333336</v>
      </c>
      <c r="AE1928" s="1">
        <v>41777.708333333336</v>
      </c>
      <c r="AG1928" s="1">
        <v>41716.333333333336</v>
      </c>
      <c r="AH1928" s="1">
        <v>41744.708333333336</v>
      </c>
      <c r="AI1928" s="1">
        <v>41716.333333333336</v>
      </c>
      <c r="AJ1928" s="1">
        <v>41744.708333333336</v>
      </c>
      <c r="AK1928" s="1">
        <v>41716.333333333336</v>
      </c>
      <c r="AL1928" s="1">
        <v>41744.708333333336</v>
      </c>
      <c r="AM1928" s="1">
        <v>41749.333333333336</v>
      </c>
      <c r="AN1928" s="1">
        <v>41777.708333333336</v>
      </c>
      <c r="AP1928" t="s">
        <v>113</v>
      </c>
      <c r="AU1928" t="s">
        <v>4866</v>
      </c>
      <c r="AY1928" t="s">
        <v>106</v>
      </c>
      <c r="AZ1928">
        <v>0</v>
      </c>
      <c r="BA1928">
        <v>0</v>
      </c>
      <c r="BD1928" s="3">
        <v>41321.661111111112</v>
      </c>
      <c r="BE1928" s="3">
        <v>41321.690972222219</v>
      </c>
      <c r="BF1928" t="s">
        <v>115</v>
      </c>
      <c r="BG1928" t="s">
        <v>115</v>
      </c>
      <c r="BH1928">
        <v>8149</v>
      </c>
      <c r="BM1928">
        <v>43550</v>
      </c>
      <c r="BR1928" t="s">
        <v>116</v>
      </c>
      <c r="BS1928" t="s">
        <v>117</v>
      </c>
      <c r="BU1928">
        <v>1</v>
      </c>
      <c r="BV1928" t="s">
        <v>118</v>
      </c>
      <c r="BX1928" t="s">
        <v>119</v>
      </c>
      <c r="BY1928" t="s">
        <v>119</v>
      </c>
      <c r="BZ1928" t="s">
        <v>119</v>
      </c>
      <c r="CA1928">
        <v>1</v>
      </c>
      <c r="CC1928" t="s">
        <v>120</v>
      </c>
      <c r="CH1928">
        <v>540</v>
      </c>
      <c r="CI1928">
        <v>39090</v>
      </c>
      <c r="CJ1928" t="s">
        <v>106</v>
      </c>
      <c r="CK1928" t="s">
        <v>106</v>
      </c>
      <c r="CL1928">
        <v>10</v>
      </c>
      <c r="CM1928" t="s">
        <v>4836</v>
      </c>
      <c r="CO1928">
        <v>124610</v>
      </c>
      <c r="CQ1928">
        <v>0</v>
      </c>
      <c r="CR1928">
        <v>0</v>
      </c>
      <c r="CS1928">
        <v>0</v>
      </c>
      <c r="CY1928" t="s">
        <v>123</v>
      </c>
      <c r="CZ1928" t="s">
        <v>124</v>
      </c>
      <c r="DD1928" t="str" cm="1">
        <f t="array" ref="DD1928">TEXT(_xlfn.SEQUENCE(1, DATEDIF(AG1928, AH1928, "m") + 1, AG1928, 30), "YYYY-APMM")</f>
        <v>2014-AP03</v>
      </c>
      <c r="DN1928">
        <f t="shared" si="60"/>
        <v>50.4</v>
      </c>
      <c r="DO1928" t="str">
        <f t="shared" si="61"/>
        <v>LABOR- SUBCONTRACTOR</v>
      </c>
    </row>
    <row r="1929" spans="1:119" x14ac:dyDescent="0.35">
      <c r="A1929" t="s">
        <v>105</v>
      </c>
      <c r="B1929">
        <v>501214</v>
      </c>
      <c r="C1929">
        <v>6359</v>
      </c>
      <c r="D1929">
        <v>124611</v>
      </c>
      <c r="E1929">
        <v>13662</v>
      </c>
      <c r="F1929">
        <v>0</v>
      </c>
      <c r="G1929" t="s">
        <v>106</v>
      </c>
      <c r="H1929" t="s">
        <v>106</v>
      </c>
      <c r="I1929" t="s">
        <v>106</v>
      </c>
      <c r="J1929" t="s">
        <v>107</v>
      </c>
      <c r="K1929" t="s">
        <v>108</v>
      </c>
      <c r="L1929" t="s">
        <v>109</v>
      </c>
      <c r="M1929" t="s">
        <v>110</v>
      </c>
      <c r="N1929" t="s">
        <v>4867</v>
      </c>
      <c r="O1929" t="s">
        <v>4868</v>
      </c>
      <c r="P1929">
        <v>8178</v>
      </c>
      <c r="Q1929">
        <v>224</v>
      </c>
      <c r="R1929">
        <v>0</v>
      </c>
      <c r="S1929">
        <v>200</v>
      </c>
      <c r="T1929">
        <v>0</v>
      </c>
      <c r="U1929">
        <v>159.19999999999999</v>
      </c>
      <c r="V1929">
        <v>159.19999999999999</v>
      </c>
      <c r="W1929">
        <v>200</v>
      </c>
      <c r="X1929">
        <v>0</v>
      </c>
      <c r="Y1929">
        <v>0</v>
      </c>
      <c r="Z1929">
        <v>0</v>
      </c>
      <c r="AD1929" s="1">
        <v>41749.333333333336</v>
      </c>
      <c r="AE1929" s="1">
        <v>41777.708333333336</v>
      </c>
      <c r="AG1929" s="1">
        <v>41716.333333333336</v>
      </c>
      <c r="AH1929" s="1">
        <v>41744.708333333336</v>
      </c>
      <c r="AI1929" s="1">
        <v>41716.333333333336</v>
      </c>
      <c r="AJ1929" s="1">
        <v>41744.708333333336</v>
      </c>
      <c r="AK1929" s="1">
        <v>41716.333333333336</v>
      </c>
      <c r="AL1929" s="1">
        <v>41744.708333333336</v>
      </c>
      <c r="AM1929" s="1">
        <v>41749.333333333336</v>
      </c>
      <c r="AN1929" s="1">
        <v>41777.708333333336</v>
      </c>
      <c r="AP1929" t="s">
        <v>113</v>
      </c>
      <c r="AU1929" t="s">
        <v>4869</v>
      </c>
      <c r="AY1929" t="s">
        <v>106</v>
      </c>
      <c r="AZ1929">
        <v>0</v>
      </c>
      <c r="BA1929">
        <v>0</v>
      </c>
      <c r="BD1929" s="3">
        <v>41321.661111111112</v>
      </c>
      <c r="BE1929" s="3">
        <v>41328.377083333333</v>
      </c>
      <c r="BF1929" t="s">
        <v>115</v>
      </c>
      <c r="BG1929" t="s">
        <v>115</v>
      </c>
      <c r="BH1929">
        <v>8149</v>
      </c>
      <c r="BM1929">
        <v>43550</v>
      </c>
      <c r="BR1929" t="s">
        <v>116</v>
      </c>
      <c r="BS1929" t="s">
        <v>117</v>
      </c>
      <c r="BU1929">
        <v>1</v>
      </c>
      <c r="BV1929" t="s">
        <v>118</v>
      </c>
      <c r="BX1929" t="s">
        <v>119</v>
      </c>
      <c r="BY1929" t="s">
        <v>119</v>
      </c>
      <c r="BZ1929" t="s">
        <v>119</v>
      </c>
      <c r="CA1929">
        <v>1</v>
      </c>
      <c r="CC1929" t="s">
        <v>120</v>
      </c>
      <c r="CH1929">
        <v>540</v>
      </c>
      <c r="CI1929">
        <v>39090</v>
      </c>
      <c r="CJ1929" t="s">
        <v>106</v>
      </c>
      <c r="CK1929" t="s">
        <v>106</v>
      </c>
      <c r="CL1929">
        <v>10</v>
      </c>
      <c r="CM1929" t="s">
        <v>4836</v>
      </c>
      <c r="CO1929">
        <v>124610</v>
      </c>
      <c r="CQ1929">
        <v>0</v>
      </c>
      <c r="CR1929">
        <v>0</v>
      </c>
      <c r="CS1929">
        <v>0</v>
      </c>
      <c r="CY1929" t="s">
        <v>123</v>
      </c>
      <c r="CZ1929" t="s">
        <v>124</v>
      </c>
      <c r="DD1929" t="str" cm="1">
        <f t="array" ref="DD1929">TEXT(_xlfn.SEQUENCE(1, DATEDIF(AG1929, AH1929, "m") + 1, AG1929, 30), "YYYY-APMM")</f>
        <v>2014-AP03</v>
      </c>
      <c r="DN1929">
        <f t="shared" si="60"/>
        <v>159.19999999999999</v>
      </c>
      <c r="DO1929" t="str">
        <f t="shared" si="61"/>
        <v>LABOR- SUBCONTRACTOR</v>
      </c>
    </row>
    <row r="1930" spans="1:119" x14ac:dyDescent="0.35">
      <c r="A1930" t="s">
        <v>105</v>
      </c>
      <c r="B1930">
        <v>501215</v>
      </c>
      <c r="C1930">
        <v>6359</v>
      </c>
      <c r="D1930">
        <v>124611</v>
      </c>
      <c r="E1930">
        <v>13662</v>
      </c>
      <c r="F1930">
        <v>0</v>
      </c>
      <c r="G1930" t="s">
        <v>106</v>
      </c>
      <c r="H1930" t="s">
        <v>106</v>
      </c>
      <c r="I1930" t="s">
        <v>106</v>
      </c>
      <c r="J1930" t="s">
        <v>107</v>
      </c>
      <c r="K1930" t="s">
        <v>108</v>
      </c>
      <c r="L1930" t="s">
        <v>109</v>
      </c>
      <c r="M1930" t="s">
        <v>110</v>
      </c>
      <c r="N1930" t="s">
        <v>4870</v>
      </c>
      <c r="O1930" t="s">
        <v>4724</v>
      </c>
      <c r="P1930">
        <v>8178</v>
      </c>
      <c r="Q1930">
        <v>224</v>
      </c>
      <c r="R1930">
        <v>0</v>
      </c>
      <c r="S1930">
        <v>200</v>
      </c>
      <c r="T1930">
        <v>0</v>
      </c>
      <c r="U1930">
        <v>325.2</v>
      </c>
      <c r="V1930">
        <v>325.2</v>
      </c>
      <c r="W1930">
        <v>200</v>
      </c>
      <c r="X1930">
        <v>0</v>
      </c>
      <c r="Y1930">
        <v>0</v>
      </c>
      <c r="Z1930">
        <v>0</v>
      </c>
      <c r="AD1930" s="1">
        <v>41758.333333333336</v>
      </c>
      <c r="AE1930" s="1">
        <v>41786.708333333336</v>
      </c>
      <c r="AG1930" s="1">
        <v>41725.333333333336</v>
      </c>
      <c r="AH1930" s="1">
        <v>41753.708333333336</v>
      </c>
      <c r="AI1930" s="1">
        <v>41725.333333333336</v>
      </c>
      <c r="AJ1930" s="1">
        <v>41753.708333333336</v>
      </c>
      <c r="AK1930" s="1">
        <v>41725.333333333336</v>
      </c>
      <c r="AL1930" s="1">
        <v>41753.708333333336</v>
      </c>
      <c r="AM1930" s="1">
        <v>41758.333333333336</v>
      </c>
      <c r="AN1930" s="1">
        <v>41786.708333333336</v>
      </c>
      <c r="AP1930" t="s">
        <v>113</v>
      </c>
      <c r="AU1930" t="s">
        <v>4871</v>
      </c>
      <c r="AY1930" t="s">
        <v>106</v>
      </c>
      <c r="AZ1930">
        <v>0</v>
      </c>
      <c r="BA1930">
        <v>0</v>
      </c>
      <c r="BD1930" s="3">
        <v>41321.661111111112</v>
      </c>
      <c r="BE1930" s="3">
        <v>41328.377083333333</v>
      </c>
      <c r="BF1930" t="s">
        <v>115</v>
      </c>
      <c r="BG1930" t="s">
        <v>115</v>
      </c>
      <c r="BH1930">
        <v>8149</v>
      </c>
      <c r="BM1930">
        <v>43550</v>
      </c>
      <c r="BR1930" t="s">
        <v>116</v>
      </c>
      <c r="BS1930" t="s">
        <v>117</v>
      </c>
      <c r="BU1930">
        <v>1</v>
      </c>
      <c r="BV1930" t="s">
        <v>118</v>
      </c>
      <c r="BX1930" t="s">
        <v>119</v>
      </c>
      <c r="BY1930" t="s">
        <v>119</v>
      </c>
      <c r="BZ1930" t="s">
        <v>119</v>
      </c>
      <c r="CA1930">
        <v>1</v>
      </c>
      <c r="CC1930" t="s">
        <v>120</v>
      </c>
      <c r="CH1930">
        <v>540</v>
      </c>
      <c r="CI1930">
        <v>39090</v>
      </c>
      <c r="CJ1930" t="s">
        <v>106</v>
      </c>
      <c r="CK1930" t="s">
        <v>106</v>
      </c>
      <c r="CL1930">
        <v>10</v>
      </c>
      <c r="CM1930" t="s">
        <v>4836</v>
      </c>
      <c r="CO1930">
        <v>124610</v>
      </c>
      <c r="CQ1930">
        <v>0</v>
      </c>
      <c r="CR1930">
        <v>0</v>
      </c>
      <c r="CS1930">
        <v>0</v>
      </c>
      <c r="CY1930" t="s">
        <v>123</v>
      </c>
      <c r="CZ1930" t="s">
        <v>124</v>
      </c>
      <c r="DD1930" t="str" cm="1">
        <f t="array" ref="DD1930">TEXT(_xlfn.SEQUENCE(1, DATEDIF(AG1930, AH1930, "m") + 1, AG1930, 30), "YYYY-APMM")</f>
        <v>2014-AP03</v>
      </c>
      <c r="DN1930">
        <f t="shared" si="60"/>
        <v>325.2</v>
      </c>
      <c r="DO1930" t="str">
        <f t="shared" si="61"/>
        <v>LABOR- SUBCONTRACTOR</v>
      </c>
    </row>
    <row r="1931" spans="1:119" x14ac:dyDescent="0.35">
      <c r="A1931" t="s">
        <v>105</v>
      </c>
      <c r="B1931">
        <v>501216</v>
      </c>
      <c r="C1931">
        <v>6359</v>
      </c>
      <c r="D1931">
        <v>124611</v>
      </c>
      <c r="E1931">
        <v>13662</v>
      </c>
      <c r="F1931">
        <v>0</v>
      </c>
      <c r="G1931" t="s">
        <v>106</v>
      </c>
      <c r="H1931" t="s">
        <v>106</v>
      </c>
      <c r="I1931" t="s">
        <v>106</v>
      </c>
      <c r="J1931" t="s">
        <v>107</v>
      </c>
      <c r="K1931" t="s">
        <v>108</v>
      </c>
      <c r="L1931" t="s">
        <v>109</v>
      </c>
      <c r="M1931" t="s">
        <v>110</v>
      </c>
      <c r="N1931" t="s">
        <v>4872</v>
      </c>
      <c r="O1931" t="s">
        <v>4873</v>
      </c>
      <c r="P1931">
        <v>8174</v>
      </c>
      <c r="Q1931">
        <v>456</v>
      </c>
      <c r="R1931">
        <v>0</v>
      </c>
      <c r="S1931">
        <v>80</v>
      </c>
      <c r="T1931">
        <v>0</v>
      </c>
      <c r="U1931">
        <v>58</v>
      </c>
      <c r="V1931">
        <v>58</v>
      </c>
      <c r="W1931">
        <v>80</v>
      </c>
      <c r="X1931">
        <v>0</v>
      </c>
      <c r="Y1931">
        <v>0</v>
      </c>
      <c r="Z1931">
        <v>0</v>
      </c>
      <c r="AD1931" s="1">
        <v>41770.333333333336</v>
      </c>
      <c r="AE1931" s="1">
        <v>41780.708333333336</v>
      </c>
      <c r="AG1931" s="1">
        <v>41703.333333333336</v>
      </c>
      <c r="AH1931" s="1">
        <v>41714.708333333336</v>
      </c>
      <c r="AI1931" s="1">
        <v>41703.333333333336</v>
      </c>
      <c r="AJ1931" s="1">
        <v>41714.708333333336</v>
      </c>
      <c r="AK1931" s="1">
        <v>41703.333333333336</v>
      </c>
      <c r="AL1931" s="1">
        <v>41714.708333333336</v>
      </c>
      <c r="AM1931" s="1">
        <v>41770.333333333336</v>
      </c>
      <c r="AN1931" s="1">
        <v>41780.708333333336</v>
      </c>
      <c r="AP1931" t="s">
        <v>113</v>
      </c>
      <c r="AU1931" t="s">
        <v>4874</v>
      </c>
      <c r="AY1931" t="s">
        <v>106</v>
      </c>
      <c r="AZ1931">
        <v>0</v>
      </c>
      <c r="BA1931">
        <v>0</v>
      </c>
      <c r="BD1931" s="3">
        <v>41321.661111111112</v>
      </c>
      <c r="BE1931" s="3">
        <v>41321.663888888892</v>
      </c>
      <c r="BF1931" t="s">
        <v>115</v>
      </c>
      <c r="BG1931" t="s">
        <v>115</v>
      </c>
      <c r="BH1931">
        <v>8149</v>
      </c>
      <c r="BM1931">
        <v>43510</v>
      </c>
      <c r="BR1931" t="s">
        <v>3242</v>
      </c>
      <c r="BS1931" t="s">
        <v>3243</v>
      </c>
      <c r="BU1931">
        <v>1</v>
      </c>
      <c r="BV1931" t="s">
        <v>118</v>
      </c>
      <c r="BX1931" t="s">
        <v>119</v>
      </c>
      <c r="BY1931" t="s">
        <v>119</v>
      </c>
      <c r="BZ1931" t="s">
        <v>119</v>
      </c>
      <c r="CA1931">
        <v>1</v>
      </c>
      <c r="CC1931" t="s">
        <v>120</v>
      </c>
      <c r="CH1931">
        <v>540</v>
      </c>
      <c r="CI1931">
        <v>39090</v>
      </c>
      <c r="CJ1931" t="s">
        <v>106</v>
      </c>
      <c r="CK1931" t="s">
        <v>106</v>
      </c>
      <c r="CL1931">
        <v>10</v>
      </c>
      <c r="CM1931" t="s">
        <v>4836</v>
      </c>
      <c r="CO1931">
        <v>124610</v>
      </c>
      <c r="CQ1931">
        <v>0</v>
      </c>
      <c r="CR1931">
        <v>0</v>
      </c>
      <c r="CS1931">
        <v>0</v>
      </c>
      <c r="CY1931" t="s">
        <v>123</v>
      </c>
      <c r="CZ1931" t="s">
        <v>124</v>
      </c>
      <c r="DD1931" t="str" cm="1">
        <f t="array" ref="DD1931">TEXT(_xlfn.SEQUENCE(1, DATEDIF(AG1931, AH1931, "m") + 1, AG1931, 30), "YYYY-APMM")</f>
        <v>2014-AP03</v>
      </c>
      <c r="DN1931">
        <f t="shared" si="60"/>
        <v>58</v>
      </c>
      <c r="DO1931" t="str">
        <f t="shared" si="61"/>
        <v>INTERLOCK MASON SK</v>
      </c>
    </row>
    <row r="1932" spans="1:119" x14ac:dyDescent="0.35">
      <c r="A1932" t="s">
        <v>105</v>
      </c>
      <c r="B1932">
        <v>501217</v>
      </c>
      <c r="C1932">
        <v>6359</v>
      </c>
      <c r="D1932">
        <v>124611</v>
      </c>
      <c r="E1932">
        <v>13662</v>
      </c>
      <c r="F1932">
        <v>0</v>
      </c>
      <c r="G1932" t="s">
        <v>106</v>
      </c>
      <c r="H1932" t="s">
        <v>106</v>
      </c>
      <c r="I1932" t="s">
        <v>106</v>
      </c>
      <c r="J1932" t="s">
        <v>107</v>
      </c>
      <c r="K1932" t="s">
        <v>108</v>
      </c>
      <c r="L1932" t="s">
        <v>109</v>
      </c>
      <c r="M1932" t="s">
        <v>110</v>
      </c>
      <c r="N1932" t="s">
        <v>4875</v>
      </c>
      <c r="O1932" t="s">
        <v>4876</v>
      </c>
      <c r="P1932">
        <v>8165</v>
      </c>
      <c r="Q1932">
        <v>456</v>
      </c>
      <c r="R1932">
        <v>232</v>
      </c>
      <c r="S1932">
        <v>120</v>
      </c>
      <c r="T1932">
        <v>0</v>
      </c>
      <c r="U1932">
        <v>42</v>
      </c>
      <c r="V1932">
        <v>42</v>
      </c>
      <c r="W1932">
        <v>120</v>
      </c>
      <c r="X1932">
        <v>0</v>
      </c>
      <c r="Y1932">
        <v>0</v>
      </c>
      <c r="Z1932">
        <v>0</v>
      </c>
      <c r="AD1932" s="1">
        <v>41781.333333333336</v>
      </c>
      <c r="AE1932" s="1">
        <v>41798.708333333336</v>
      </c>
      <c r="AG1932" s="1">
        <v>41715.333333333336</v>
      </c>
      <c r="AH1932" s="1">
        <v>41731.708333333336</v>
      </c>
      <c r="AI1932" s="1">
        <v>41715.333333333336</v>
      </c>
      <c r="AJ1932" s="1">
        <v>41731.708333333336</v>
      </c>
      <c r="AK1932" s="1">
        <v>41715.333333333336</v>
      </c>
      <c r="AL1932" s="1">
        <v>41731.708333333336</v>
      </c>
      <c r="AM1932" s="1">
        <v>41781.333333333336</v>
      </c>
      <c r="AN1932" s="1">
        <v>41798.708333333336</v>
      </c>
      <c r="AP1932" t="s">
        <v>113</v>
      </c>
      <c r="AU1932" t="s">
        <v>4877</v>
      </c>
      <c r="AY1932" t="s">
        <v>106</v>
      </c>
      <c r="AZ1932">
        <v>0</v>
      </c>
      <c r="BA1932">
        <v>0</v>
      </c>
      <c r="BD1932" s="3">
        <v>41321.661111111112</v>
      </c>
      <c r="BE1932" s="3">
        <v>41321.690972222219</v>
      </c>
      <c r="BF1932" t="s">
        <v>115</v>
      </c>
      <c r="BG1932" t="s">
        <v>115</v>
      </c>
      <c r="BH1932">
        <v>8149</v>
      </c>
      <c r="BM1932">
        <v>43420</v>
      </c>
      <c r="BR1932" t="s">
        <v>3122</v>
      </c>
      <c r="BS1932" t="s">
        <v>3123</v>
      </c>
      <c r="BU1932">
        <v>1</v>
      </c>
      <c r="BV1932" t="s">
        <v>118</v>
      </c>
      <c r="BX1932" t="s">
        <v>119</v>
      </c>
      <c r="BY1932" t="s">
        <v>119</v>
      </c>
      <c r="BZ1932" t="s">
        <v>119</v>
      </c>
      <c r="CA1932">
        <v>1</v>
      </c>
      <c r="CC1932" t="s">
        <v>120</v>
      </c>
      <c r="CH1932">
        <v>540</v>
      </c>
      <c r="CI1932">
        <v>39090</v>
      </c>
      <c r="CJ1932" t="s">
        <v>106</v>
      </c>
      <c r="CK1932" t="s">
        <v>106</v>
      </c>
      <c r="CL1932">
        <v>10</v>
      </c>
      <c r="CM1932" t="s">
        <v>4836</v>
      </c>
      <c r="CO1932">
        <v>124610</v>
      </c>
      <c r="CQ1932">
        <v>0</v>
      </c>
      <c r="CR1932">
        <v>0</v>
      </c>
      <c r="CS1932">
        <v>0</v>
      </c>
      <c r="CY1932" t="s">
        <v>123</v>
      </c>
      <c r="CZ1932" t="s">
        <v>124</v>
      </c>
      <c r="DD1932" t="str" cm="1">
        <f t="array" ref="DD1932">TEXT(_xlfn.SEQUENCE(1, DATEDIF(AG1932, AH1932, "m") + 1, AG1932, 30), "YYYY-APMM")</f>
        <v>2014-AP03</v>
      </c>
      <c r="DN1932">
        <f t="shared" si="60"/>
        <v>42</v>
      </c>
      <c r="DO1932" t="str">
        <f t="shared" si="61"/>
        <v>STEEL FIXERS SK</v>
      </c>
    </row>
    <row r="1933" spans="1:119" x14ac:dyDescent="0.35">
      <c r="A1933" t="s">
        <v>105</v>
      </c>
      <c r="B1933">
        <v>501218</v>
      </c>
      <c r="C1933">
        <v>6359</v>
      </c>
      <c r="D1933">
        <v>124612</v>
      </c>
      <c r="E1933">
        <v>13662</v>
      </c>
      <c r="F1933">
        <v>0</v>
      </c>
      <c r="G1933" t="s">
        <v>106</v>
      </c>
      <c r="H1933" t="s">
        <v>106</v>
      </c>
      <c r="I1933" t="s">
        <v>106</v>
      </c>
      <c r="J1933" t="s">
        <v>107</v>
      </c>
      <c r="K1933" t="s">
        <v>108</v>
      </c>
      <c r="L1933" t="s">
        <v>109</v>
      </c>
      <c r="M1933" t="s">
        <v>110</v>
      </c>
      <c r="N1933" t="s">
        <v>4878</v>
      </c>
      <c r="O1933" t="s">
        <v>4879</v>
      </c>
      <c r="P1933">
        <v>8165</v>
      </c>
      <c r="Q1933">
        <v>184</v>
      </c>
      <c r="R1933">
        <v>0</v>
      </c>
      <c r="S1933">
        <v>160</v>
      </c>
      <c r="T1933">
        <v>0</v>
      </c>
      <c r="U1933">
        <v>124</v>
      </c>
      <c r="V1933">
        <v>124</v>
      </c>
      <c r="W1933">
        <v>160</v>
      </c>
      <c r="X1933">
        <v>0</v>
      </c>
      <c r="Y1933">
        <v>0</v>
      </c>
      <c r="Z1933">
        <v>0</v>
      </c>
      <c r="AD1933" s="1">
        <v>41723.333333333336</v>
      </c>
      <c r="AE1933" s="1">
        <v>41745.708333333336</v>
      </c>
      <c r="AG1933" s="1">
        <v>41696.333333333336</v>
      </c>
      <c r="AH1933" s="1">
        <v>41718.708333333336</v>
      </c>
      <c r="AI1933" s="1">
        <v>41696.333333333336</v>
      </c>
      <c r="AJ1933" s="1">
        <v>41718.708333333336</v>
      </c>
      <c r="AK1933" s="1">
        <v>41696.333333333336</v>
      </c>
      <c r="AL1933" s="1">
        <v>41718.708333333336</v>
      </c>
      <c r="AM1933" s="1">
        <v>41723.333333333336</v>
      </c>
      <c r="AN1933" s="1">
        <v>41745.708333333336</v>
      </c>
      <c r="AP1933" t="s">
        <v>113</v>
      </c>
      <c r="AU1933" t="s">
        <v>4880</v>
      </c>
      <c r="AY1933" t="s">
        <v>106</v>
      </c>
      <c r="AZ1933">
        <v>0</v>
      </c>
      <c r="BA1933">
        <v>0</v>
      </c>
      <c r="BD1933" s="3">
        <v>41321.661111111112</v>
      </c>
      <c r="BE1933" s="3">
        <v>41321.690972222219</v>
      </c>
      <c r="BF1933" t="s">
        <v>115</v>
      </c>
      <c r="BG1933" t="s">
        <v>115</v>
      </c>
      <c r="BH1933">
        <v>8149</v>
      </c>
      <c r="BM1933">
        <v>43420</v>
      </c>
      <c r="BR1933" t="s">
        <v>3122</v>
      </c>
      <c r="BS1933" t="s">
        <v>3123</v>
      </c>
      <c r="BU1933">
        <v>1</v>
      </c>
      <c r="BV1933" t="s">
        <v>118</v>
      </c>
      <c r="BX1933" t="s">
        <v>119</v>
      </c>
      <c r="BY1933" t="s">
        <v>119</v>
      </c>
      <c r="BZ1933" t="s">
        <v>119</v>
      </c>
      <c r="CA1933">
        <v>1</v>
      </c>
      <c r="CC1933" t="s">
        <v>120</v>
      </c>
      <c r="CH1933">
        <v>540</v>
      </c>
      <c r="CI1933">
        <v>39120</v>
      </c>
      <c r="CJ1933" t="s">
        <v>106</v>
      </c>
      <c r="CK1933" t="s">
        <v>106</v>
      </c>
      <c r="CL1933">
        <v>25</v>
      </c>
      <c r="CM1933" t="s">
        <v>4881</v>
      </c>
      <c r="CO1933">
        <v>124610</v>
      </c>
      <c r="CQ1933">
        <v>0</v>
      </c>
      <c r="CR1933">
        <v>0</v>
      </c>
      <c r="CS1933">
        <v>0</v>
      </c>
      <c r="CY1933" t="s">
        <v>123</v>
      </c>
      <c r="CZ1933" t="s">
        <v>124</v>
      </c>
      <c r="DD1933" t="str" cm="1">
        <f t="array" ref="DD1933">TEXT(_xlfn.SEQUENCE(1, DATEDIF(AG1933, AH1933, "m") + 1, AG1933, 30), "YYYY-APMM")</f>
        <v>2014-AP02</v>
      </c>
      <c r="DN1933">
        <f t="shared" si="60"/>
        <v>124</v>
      </c>
      <c r="DO1933" t="str">
        <f t="shared" si="61"/>
        <v>STEEL FIXERS SK</v>
      </c>
    </row>
    <row r="1934" spans="1:119" x14ac:dyDescent="0.35">
      <c r="A1934" t="s">
        <v>105</v>
      </c>
      <c r="B1934">
        <v>501219</v>
      </c>
      <c r="C1934">
        <v>6359</v>
      </c>
      <c r="D1934">
        <v>124612</v>
      </c>
      <c r="E1934">
        <v>13662</v>
      </c>
      <c r="F1934">
        <v>0</v>
      </c>
      <c r="G1934" t="s">
        <v>106</v>
      </c>
      <c r="H1934" t="s">
        <v>106</v>
      </c>
      <c r="I1934" t="s">
        <v>106</v>
      </c>
      <c r="J1934" t="s">
        <v>107</v>
      </c>
      <c r="K1934" t="s">
        <v>108</v>
      </c>
      <c r="L1934" t="s">
        <v>109</v>
      </c>
      <c r="M1934" t="s">
        <v>110</v>
      </c>
      <c r="N1934" t="s">
        <v>4882</v>
      </c>
      <c r="O1934" t="s">
        <v>4883</v>
      </c>
      <c r="P1934">
        <v>8178</v>
      </c>
      <c r="Q1934">
        <v>184</v>
      </c>
      <c r="R1934">
        <v>0</v>
      </c>
      <c r="S1934">
        <v>200</v>
      </c>
      <c r="T1934">
        <v>0</v>
      </c>
      <c r="U1934">
        <v>300</v>
      </c>
      <c r="V1934">
        <v>300</v>
      </c>
      <c r="W1934">
        <v>200</v>
      </c>
      <c r="X1934">
        <v>0</v>
      </c>
      <c r="Y1934">
        <v>0</v>
      </c>
      <c r="Z1934">
        <v>0</v>
      </c>
      <c r="AD1934" s="1">
        <v>41735.333333333336</v>
      </c>
      <c r="AE1934" s="1">
        <v>41763.708333333336</v>
      </c>
      <c r="AG1934" s="1">
        <v>41708.333333333336</v>
      </c>
      <c r="AH1934" s="1">
        <v>41736.708333333336</v>
      </c>
      <c r="AI1934" s="1">
        <v>41708.333333333336</v>
      </c>
      <c r="AJ1934" s="1">
        <v>41736.708333333336</v>
      </c>
      <c r="AK1934" s="1">
        <v>41708.333333333336</v>
      </c>
      <c r="AL1934" s="1">
        <v>41736.708333333336</v>
      </c>
      <c r="AM1934" s="1">
        <v>41735.333333333336</v>
      </c>
      <c r="AN1934" s="1">
        <v>41763.708333333336</v>
      </c>
      <c r="AP1934" t="s">
        <v>113</v>
      </c>
      <c r="AU1934" t="s">
        <v>4884</v>
      </c>
      <c r="AY1934" t="s">
        <v>106</v>
      </c>
      <c r="AZ1934">
        <v>0</v>
      </c>
      <c r="BA1934">
        <v>0</v>
      </c>
      <c r="BD1934" s="3">
        <v>41321.661111111112</v>
      </c>
      <c r="BE1934" s="3">
        <v>41321.690972222219</v>
      </c>
      <c r="BF1934" t="s">
        <v>115</v>
      </c>
      <c r="BG1934" t="s">
        <v>115</v>
      </c>
      <c r="BH1934">
        <v>8149</v>
      </c>
      <c r="BM1934">
        <v>43550</v>
      </c>
      <c r="BR1934" t="s">
        <v>116</v>
      </c>
      <c r="BS1934" t="s">
        <v>117</v>
      </c>
      <c r="BU1934">
        <v>1</v>
      </c>
      <c r="BV1934" t="s">
        <v>118</v>
      </c>
      <c r="BX1934" t="s">
        <v>119</v>
      </c>
      <c r="BY1934" t="s">
        <v>119</v>
      </c>
      <c r="BZ1934" t="s">
        <v>119</v>
      </c>
      <c r="CA1934">
        <v>1</v>
      </c>
      <c r="CC1934" t="s">
        <v>120</v>
      </c>
      <c r="CH1934">
        <v>540</v>
      </c>
      <c r="CI1934">
        <v>39120</v>
      </c>
      <c r="CJ1934" t="s">
        <v>106</v>
      </c>
      <c r="CK1934" t="s">
        <v>106</v>
      </c>
      <c r="CL1934">
        <v>25</v>
      </c>
      <c r="CM1934" t="s">
        <v>4881</v>
      </c>
      <c r="CO1934">
        <v>124610</v>
      </c>
      <c r="CQ1934">
        <v>0</v>
      </c>
      <c r="CR1934">
        <v>0</v>
      </c>
      <c r="CS1934">
        <v>0</v>
      </c>
      <c r="CY1934" t="s">
        <v>123</v>
      </c>
      <c r="CZ1934" t="s">
        <v>124</v>
      </c>
      <c r="DD1934" t="str" cm="1">
        <f t="array" ref="DD1934">TEXT(_xlfn.SEQUENCE(1, DATEDIF(AG1934, AH1934, "m") + 1, AG1934, 30), "YYYY-APMM")</f>
        <v>2014-AP03</v>
      </c>
      <c r="DN1934">
        <f t="shared" si="60"/>
        <v>300</v>
      </c>
      <c r="DO1934" t="str">
        <f t="shared" si="61"/>
        <v>LABOR- SUBCONTRACTOR</v>
      </c>
    </row>
    <row r="1935" spans="1:119" x14ac:dyDescent="0.35">
      <c r="A1935" t="s">
        <v>105</v>
      </c>
      <c r="B1935">
        <v>501220</v>
      </c>
      <c r="C1935">
        <v>6359</v>
      </c>
      <c r="D1935">
        <v>124612</v>
      </c>
      <c r="E1935">
        <v>13662</v>
      </c>
      <c r="F1935">
        <v>0</v>
      </c>
      <c r="G1935" t="s">
        <v>106</v>
      </c>
      <c r="H1935" t="s">
        <v>106</v>
      </c>
      <c r="I1935" t="s">
        <v>106</v>
      </c>
      <c r="J1935" t="s">
        <v>107</v>
      </c>
      <c r="K1935" t="s">
        <v>108</v>
      </c>
      <c r="L1935" t="s">
        <v>109</v>
      </c>
      <c r="M1935" t="s">
        <v>110</v>
      </c>
      <c r="N1935" t="s">
        <v>4885</v>
      </c>
      <c r="O1935" t="s">
        <v>4886</v>
      </c>
      <c r="P1935">
        <v>8178</v>
      </c>
      <c r="Q1935">
        <v>184</v>
      </c>
      <c r="R1935">
        <v>64</v>
      </c>
      <c r="S1935">
        <v>120</v>
      </c>
      <c r="T1935">
        <v>0</v>
      </c>
      <c r="U1935">
        <v>125.6</v>
      </c>
      <c r="V1935">
        <v>125.6</v>
      </c>
      <c r="W1935">
        <v>120</v>
      </c>
      <c r="X1935">
        <v>0</v>
      </c>
      <c r="Y1935">
        <v>0</v>
      </c>
      <c r="Z1935">
        <v>0</v>
      </c>
      <c r="AD1935" s="1">
        <v>41764.333333333336</v>
      </c>
      <c r="AE1935" s="1">
        <v>41780.708333333336</v>
      </c>
      <c r="AG1935" s="1">
        <v>41737.333333333336</v>
      </c>
      <c r="AH1935" s="1">
        <v>41753.708333333336</v>
      </c>
      <c r="AI1935" s="1">
        <v>41737.333333333336</v>
      </c>
      <c r="AJ1935" s="1">
        <v>41753.708333333336</v>
      </c>
      <c r="AK1935" s="1">
        <v>41737.333333333336</v>
      </c>
      <c r="AL1935" s="1">
        <v>41753.708333333336</v>
      </c>
      <c r="AM1935" s="1">
        <v>41764.333333333336</v>
      </c>
      <c r="AN1935" s="1">
        <v>41780.708333333336</v>
      </c>
      <c r="AP1935" t="s">
        <v>113</v>
      </c>
      <c r="AU1935" t="s">
        <v>4887</v>
      </c>
      <c r="AY1935" t="s">
        <v>106</v>
      </c>
      <c r="AZ1935">
        <v>0</v>
      </c>
      <c r="BA1935">
        <v>0</v>
      </c>
      <c r="BD1935" s="3">
        <v>41321.661111111112</v>
      </c>
      <c r="BE1935" s="3">
        <v>41321.690972222219</v>
      </c>
      <c r="BF1935" t="s">
        <v>115</v>
      </c>
      <c r="BG1935" t="s">
        <v>115</v>
      </c>
      <c r="BH1935">
        <v>8149</v>
      </c>
      <c r="BM1935">
        <v>43550</v>
      </c>
      <c r="BR1935" t="s">
        <v>116</v>
      </c>
      <c r="BS1935" t="s">
        <v>117</v>
      </c>
      <c r="BU1935">
        <v>1</v>
      </c>
      <c r="BV1935" t="s">
        <v>118</v>
      </c>
      <c r="BX1935" t="s">
        <v>119</v>
      </c>
      <c r="BY1935" t="s">
        <v>119</v>
      </c>
      <c r="BZ1935" t="s">
        <v>119</v>
      </c>
      <c r="CA1935">
        <v>1</v>
      </c>
      <c r="CC1935" t="s">
        <v>120</v>
      </c>
      <c r="CH1935">
        <v>540</v>
      </c>
      <c r="CI1935">
        <v>39120</v>
      </c>
      <c r="CJ1935" t="s">
        <v>106</v>
      </c>
      <c r="CK1935" t="s">
        <v>106</v>
      </c>
      <c r="CL1935">
        <v>25</v>
      </c>
      <c r="CM1935" t="s">
        <v>4881</v>
      </c>
      <c r="CO1935">
        <v>124610</v>
      </c>
      <c r="CQ1935">
        <v>0</v>
      </c>
      <c r="CR1935">
        <v>0</v>
      </c>
      <c r="CS1935">
        <v>0</v>
      </c>
      <c r="CY1935" t="s">
        <v>123</v>
      </c>
      <c r="CZ1935" t="s">
        <v>124</v>
      </c>
      <c r="DD1935" t="str" cm="1">
        <f t="array" ref="DD1935">TEXT(_xlfn.SEQUENCE(1, DATEDIF(AG1935, AH1935, "m") + 1, AG1935, 30), "YYYY-APMM")</f>
        <v>2014-AP04</v>
      </c>
      <c r="DN1935">
        <f t="shared" si="60"/>
        <v>125.6</v>
      </c>
      <c r="DO1935" t="str">
        <f t="shared" si="61"/>
        <v>LABOR- SUBCONTRACTOR</v>
      </c>
    </row>
    <row r="1936" spans="1:119" x14ac:dyDescent="0.35">
      <c r="A1936" t="s">
        <v>105</v>
      </c>
      <c r="B1936">
        <v>501221</v>
      </c>
      <c r="C1936">
        <v>6359</v>
      </c>
      <c r="D1936">
        <v>124612</v>
      </c>
      <c r="E1936">
        <v>13662</v>
      </c>
      <c r="F1936">
        <v>0</v>
      </c>
      <c r="G1936" t="s">
        <v>106</v>
      </c>
      <c r="H1936" t="s">
        <v>106</v>
      </c>
      <c r="I1936" t="s">
        <v>106</v>
      </c>
      <c r="J1936" t="s">
        <v>107</v>
      </c>
      <c r="K1936" t="s">
        <v>108</v>
      </c>
      <c r="L1936" t="s">
        <v>109</v>
      </c>
      <c r="M1936" t="s">
        <v>110</v>
      </c>
      <c r="N1936" t="s">
        <v>4888</v>
      </c>
      <c r="O1936" t="s">
        <v>4889</v>
      </c>
      <c r="P1936">
        <v>8178</v>
      </c>
      <c r="Q1936">
        <v>264</v>
      </c>
      <c r="R1936">
        <v>80</v>
      </c>
      <c r="S1936">
        <v>120</v>
      </c>
      <c r="T1936">
        <v>0</v>
      </c>
      <c r="U1936">
        <v>120</v>
      </c>
      <c r="V1936">
        <v>120</v>
      </c>
      <c r="W1936">
        <v>120</v>
      </c>
      <c r="X1936">
        <v>0</v>
      </c>
      <c r="Y1936">
        <v>0</v>
      </c>
      <c r="Z1936">
        <v>0</v>
      </c>
      <c r="AD1936" s="1">
        <v>41746.333333333336</v>
      </c>
      <c r="AE1936" s="1">
        <v>41763.708333333336</v>
      </c>
      <c r="AG1936" s="1">
        <v>41708.333333333336</v>
      </c>
      <c r="AH1936" s="1">
        <v>41724.708333333336</v>
      </c>
      <c r="AI1936" s="1">
        <v>41708.333333333336</v>
      </c>
      <c r="AJ1936" s="1">
        <v>41724.708333333336</v>
      </c>
      <c r="AK1936" s="1">
        <v>41708.333333333336</v>
      </c>
      <c r="AL1936" s="1">
        <v>41724.708333333336</v>
      </c>
      <c r="AM1936" s="1">
        <v>41746.333333333336</v>
      </c>
      <c r="AN1936" s="1">
        <v>41763.708333333336</v>
      </c>
      <c r="AP1936" t="s">
        <v>113</v>
      </c>
      <c r="AU1936" t="s">
        <v>4890</v>
      </c>
      <c r="AY1936" t="s">
        <v>106</v>
      </c>
      <c r="AZ1936">
        <v>0</v>
      </c>
      <c r="BA1936">
        <v>0</v>
      </c>
      <c r="BD1936" s="3">
        <v>41321.661111111112</v>
      </c>
      <c r="BE1936" s="3">
        <v>41321.690972222219</v>
      </c>
      <c r="BF1936" t="s">
        <v>115</v>
      </c>
      <c r="BG1936" t="s">
        <v>115</v>
      </c>
      <c r="BH1936">
        <v>8149</v>
      </c>
      <c r="BM1936">
        <v>43550</v>
      </c>
      <c r="BR1936" t="s">
        <v>116</v>
      </c>
      <c r="BS1936" t="s">
        <v>117</v>
      </c>
      <c r="BU1936">
        <v>1</v>
      </c>
      <c r="BV1936" t="s">
        <v>118</v>
      </c>
      <c r="BX1936" t="s">
        <v>119</v>
      </c>
      <c r="BY1936" t="s">
        <v>119</v>
      </c>
      <c r="BZ1936" t="s">
        <v>119</v>
      </c>
      <c r="CA1936">
        <v>1</v>
      </c>
      <c r="CC1936" t="s">
        <v>120</v>
      </c>
      <c r="CH1936">
        <v>540</v>
      </c>
      <c r="CI1936">
        <v>39120</v>
      </c>
      <c r="CJ1936" t="s">
        <v>106</v>
      </c>
      <c r="CK1936" t="s">
        <v>106</v>
      </c>
      <c r="CL1936">
        <v>25</v>
      </c>
      <c r="CM1936" t="s">
        <v>4881</v>
      </c>
      <c r="CO1936">
        <v>124610</v>
      </c>
      <c r="CQ1936">
        <v>0</v>
      </c>
      <c r="CR1936">
        <v>0</v>
      </c>
      <c r="CS1936">
        <v>0</v>
      </c>
      <c r="CY1936" t="s">
        <v>123</v>
      </c>
      <c r="CZ1936" t="s">
        <v>124</v>
      </c>
      <c r="DD1936" t="str" cm="1">
        <f t="array" ref="DD1936">TEXT(_xlfn.SEQUENCE(1, DATEDIF(AG1936, AH1936, "m") + 1, AG1936, 30), "YYYY-APMM")</f>
        <v>2014-AP03</v>
      </c>
      <c r="DN1936">
        <f t="shared" si="60"/>
        <v>120</v>
      </c>
      <c r="DO1936" t="str">
        <f t="shared" si="61"/>
        <v>LABOR- SUBCONTRACTOR</v>
      </c>
    </row>
    <row r="1937" spans="1:119" x14ac:dyDescent="0.35">
      <c r="A1937" t="s">
        <v>105</v>
      </c>
      <c r="B1937">
        <v>501222</v>
      </c>
      <c r="C1937">
        <v>6359</v>
      </c>
      <c r="D1937">
        <v>124615</v>
      </c>
      <c r="E1937">
        <v>13662</v>
      </c>
      <c r="F1937">
        <v>0</v>
      </c>
      <c r="G1937" t="s">
        <v>106</v>
      </c>
      <c r="H1937" t="s">
        <v>106</v>
      </c>
      <c r="I1937" t="s">
        <v>106</v>
      </c>
      <c r="J1937" t="s">
        <v>107</v>
      </c>
      <c r="K1937" t="s">
        <v>108</v>
      </c>
      <c r="L1937" t="s">
        <v>109</v>
      </c>
      <c r="M1937" t="s">
        <v>110</v>
      </c>
      <c r="N1937" t="s">
        <v>4891</v>
      </c>
      <c r="O1937" t="s">
        <v>4727</v>
      </c>
      <c r="P1937">
        <v>8177</v>
      </c>
      <c r="Q1937">
        <v>208</v>
      </c>
      <c r="R1937">
        <v>0</v>
      </c>
      <c r="S1937">
        <v>200</v>
      </c>
      <c r="T1937">
        <v>0</v>
      </c>
      <c r="U1937">
        <v>93</v>
      </c>
      <c r="V1937">
        <v>93</v>
      </c>
      <c r="W1937">
        <v>200</v>
      </c>
      <c r="X1937">
        <v>51</v>
      </c>
      <c r="Y1937">
        <v>0</v>
      </c>
      <c r="Z1937">
        <v>51</v>
      </c>
      <c r="AD1937" s="1">
        <v>41738.333333333336</v>
      </c>
      <c r="AE1937" s="1">
        <v>41766.708333333336</v>
      </c>
      <c r="AG1937" s="1">
        <v>41708.333333333336</v>
      </c>
      <c r="AH1937" s="1">
        <v>41736.708333333336</v>
      </c>
      <c r="AI1937" s="1">
        <v>41708.333333333336</v>
      </c>
      <c r="AJ1937" s="1">
        <v>41736.708333333336</v>
      </c>
      <c r="AK1937" s="1">
        <v>41708.333333333336</v>
      </c>
      <c r="AL1937" s="1">
        <v>41736.708333333336</v>
      </c>
      <c r="AM1937" s="1">
        <v>41738.333333333336</v>
      </c>
      <c r="AN1937" s="1">
        <v>41766.708333333336</v>
      </c>
      <c r="AP1937" t="s">
        <v>113</v>
      </c>
      <c r="AU1937" t="s">
        <v>4892</v>
      </c>
      <c r="AY1937" t="s">
        <v>106</v>
      </c>
      <c r="AZ1937">
        <v>0</v>
      </c>
      <c r="BA1937">
        <v>0</v>
      </c>
      <c r="BD1937" s="3">
        <v>41321.661111111112</v>
      </c>
      <c r="BE1937" s="3">
        <v>41321.690972222219</v>
      </c>
      <c r="BF1937" t="s">
        <v>115</v>
      </c>
      <c r="BG1937" t="s">
        <v>115</v>
      </c>
      <c r="BH1937">
        <v>8149</v>
      </c>
      <c r="BM1937">
        <v>43540</v>
      </c>
      <c r="BR1937" t="s">
        <v>1299</v>
      </c>
      <c r="BS1937" t="s">
        <v>1300</v>
      </c>
      <c r="BU1937">
        <v>1</v>
      </c>
      <c r="BV1937" t="s">
        <v>118</v>
      </c>
      <c r="BX1937" t="s">
        <v>119</v>
      </c>
      <c r="BY1937" t="s">
        <v>119</v>
      </c>
      <c r="BZ1937" t="s">
        <v>119</v>
      </c>
      <c r="CA1937">
        <v>1</v>
      </c>
      <c r="CC1937" t="s">
        <v>120</v>
      </c>
      <c r="CH1937">
        <v>540</v>
      </c>
      <c r="CI1937">
        <v>39000</v>
      </c>
      <c r="CJ1937" t="s">
        <v>106</v>
      </c>
      <c r="CK1937" t="s">
        <v>106</v>
      </c>
      <c r="CL1937">
        <v>40</v>
      </c>
      <c r="CM1937" t="s">
        <v>4729</v>
      </c>
      <c r="CO1937">
        <v>124614</v>
      </c>
      <c r="CQ1937">
        <v>0</v>
      </c>
      <c r="CR1937">
        <v>0</v>
      </c>
      <c r="CS1937">
        <v>0</v>
      </c>
      <c r="CY1937" t="s">
        <v>123</v>
      </c>
      <c r="CZ1937" t="s">
        <v>124</v>
      </c>
      <c r="DD1937" t="str" cm="1">
        <f t="array" ref="DD1937">TEXT(_xlfn.SEQUENCE(1, DATEDIF(AG1937, AH1937, "m") + 1, AG1937, 30), "YYYY-APMM")</f>
        <v>2014-AP03</v>
      </c>
      <c r="DN1937">
        <f t="shared" si="60"/>
        <v>93</v>
      </c>
      <c r="DO1937" t="str">
        <f t="shared" si="61"/>
        <v>LABOR - CIVIL</v>
      </c>
    </row>
    <row r="1938" spans="1:119" x14ac:dyDescent="0.35">
      <c r="A1938" t="s">
        <v>105</v>
      </c>
      <c r="B1938">
        <v>501223</v>
      </c>
      <c r="C1938">
        <v>6359</v>
      </c>
      <c r="D1938">
        <v>124615</v>
      </c>
      <c r="E1938">
        <v>13662</v>
      </c>
      <c r="F1938">
        <v>0</v>
      </c>
      <c r="G1938" t="s">
        <v>106</v>
      </c>
      <c r="H1938" t="s">
        <v>106</v>
      </c>
      <c r="I1938" t="s">
        <v>106</v>
      </c>
      <c r="J1938" t="s">
        <v>107</v>
      </c>
      <c r="K1938" t="s">
        <v>108</v>
      </c>
      <c r="L1938" t="s">
        <v>109</v>
      </c>
      <c r="M1938" t="s">
        <v>110</v>
      </c>
      <c r="N1938" t="s">
        <v>4893</v>
      </c>
      <c r="O1938" t="s">
        <v>4731</v>
      </c>
      <c r="P1938">
        <v>8178</v>
      </c>
      <c r="Q1938">
        <v>208</v>
      </c>
      <c r="R1938">
        <v>0</v>
      </c>
      <c r="S1938">
        <v>200</v>
      </c>
      <c r="T1938">
        <v>0</v>
      </c>
      <c r="U1938">
        <v>50.4</v>
      </c>
      <c r="V1938">
        <v>50.4</v>
      </c>
      <c r="W1938">
        <v>200</v>
      </c>
      <c r="X1938">
        <v>0</v>
      </c>
      <c r="Y1938">
        <v>0</v>
      </c>
      <c r="Z1938">
        <v>0</v>
      </c>
      <c r="AD1938" s="1">
        <v>41744.333333333336</v>
      </c>
      <c r="AE1938" s="1">
        <v>41772.708333333336</v>
      </c>
      <c r="AG1938" s="1">
        <v>41714.333333333336</v>
      </c>
      <c r="AH1938" s="1">
        <v>41742.708333333336</v>
      </c>
      <c r="AI1938" s="1">
        <v>41714.333333333336</v>
      </c>
      <c r="AJ1938" s="1">
        <v>41742.708333333336</v>
      </c>
      <c r="AK1938" s="1">
        <v>41714.333333333336</v>
      </c>
      <c r="AL1938" s="1">
        <v>41742.708333333336</v>
      </c>
      <c r="AM1938" s="1">
        <v>41744.333333333336</v>
      </c>
      <c r="AN1938" s="1">
        <v>41772.708333333336</v>
      </c>
      <c r="AP1938" t="s">
        <v>113</v>
      </c>
      <c r="AU1938" t="s">
        <v>4894</v>
      </c>
      <c r="AY1938" t="s">
        <v>106</v>
      </c>
      <c r="AZ1938">
        <v>0</v>
      </c>
      <c r="BA1938">
        <v>0</v>
      </c>
      <c r="BD1938" s="3">
        <v>41321.661111111112</v>
      </c>
      <c r="BE1938" s="3">
        <v>41321.690972222219</v>
      </c>
      <c r="BF1938" t="s">
        <v>115</v>
      </c>
      <c r="BG1938" t="s">
        <v>115</v>
      </c>
      <c r="BH1938">
        <v>8149</v>
      </c>
      <c r="BM1938">
        <v>43550</v>
      </c>
      <c r="BR1938" t="s">
        <v>116</v>
      </c>
      <c r="BS1938" t="s">
        <v>117</v>
      </c>
      <c r="BU1938">
        <v>1</v>
      </c>
      <c r="BV1938" t="s">
        <v>118</v>
      </c>
      <c r="BX1938" t="s">
        <v>119</v>
      </c>
      <c r="BY1938" t="s">
        <v>119</v>
      </c>
      <c r="BZ1938" t="s">
        <v>119</v>
      </c>
      <c r="CA1938">
        <v>1</v>
      </c>
      <c r="CC1938" t="s">
        <v>120</v>
      </c>
      <c r="CH1938">
        <v>540</v>
      </c>
      <c r="CI1938">
        <v>39000</v>
      </c>
      <c r="CJ1938" t="s">
        <v>106</v>
      </c>
      <c r="CK1938" t="s">
        <v>106</v>
      </c>
      <c r="CL1938">
        <v>40</v>
      </c>
      <c r="CM1938" t="s">
        <v>4729</v>
      </c>
      <c r="CO1938">
        <v>124614</v>
      </c>
      <c r="CQ1938">
        <v>0</v>
      </c>
      <c r="CR1938">
        <v>0</v>
      </c>
      <c r="CS1938">
        <v>0</v>
      </c>
      <c r="CY1938" t="s">
        <v>123</v>
      </c>
      <c r="CZ1938" t="s">
        <v>124</v>
      </c>
      <c r="DD1938" t="str" cm="1">
        <f t="array" ref="DD1938">TEXT(_xlfn.SEQUENCE(1, DATEDIF(AG1938, AH1938, "m") + 1, AG1938, 30), "YYYY-APMM")</f>
        <v>2014-AP03</v>
      </c>
      <c r="DN1938">
        <f t="shared" si="60"/>
        <v>50.4</v>
      </c>
      <c r="DO1938" t="str">
        <f t="shared" si="61"/>
        <v>LABOR- SUBCONTRACTOR</v>
      </c>
    </row>
    <row r="1939" spans="1:119" x14ac:dyDescent="0.35">
      <c r="A1939" t="s">
        <v>105</v>
      </c>
      <c r="B1939">
        <v>501224</v>
      </c>
      <c r="C1939">
        <v>6359</v>
      </c>
      <c r="D1939">
        <v>124615</v>
      </c>
      <c r="E1939">
        <v>13662</v>
      </c>
      <c r="F1939">
        <v>0</v>
      </c>
      <c r="G1939" t="s">
        <v>106</v>
      </c>
      <c r="H1939" t="s">
        <v>106</v>
      </c>
      <c r="I1939" t="s">
        <v>106</v>
      </c>
      <c r="J1939" t="s">
        <v>107</v>
      </c>
      <c r="K1939" t="s">
        <v>108</v>
      </c>
      <c r="L1939" t="s">
        <v>109</v>
      </c>
      <c r="M1939" t="s">
        <v>110</v>
      </c>
      <c r="N1939" t="s">
        <v>4895</v>
      </c>
      <c r="O1939" t="s">
        <v>4734</v>
      </c>
      <c r="P1939">
        <v>8178</v>
      </c>
      <c r="Q1939">
        <v>208</v>
      </c>
      <c r="R1939">
        <v>0</v>
      </c>
      <c r="S1939">
        <v>200</v>
      </c>
      <c r="T1939">
        <v>0</v>
      </c>
      <c r="U1939">
        <v>50.4</v>
      </c>
      <c r="V1939">
        <v>50.4</v>
      </c>
      <c r="W1939">
        <v>200</v>
      </c>
      <c r="X1939">
        <v>0</v>
      </c>
      <c r="Y1939">
        <v>0</v>
      </c>
      <c r="Z1939">
        <v>0</v>
      </c>
      <c r="AD1939" s="1">
        <v>41750.333333333336</v>
      </c>
      <c r="AE1939" s="1">
        <v>41778.708333333336</v>
      </c>
      <c r="AG1939" s="1">
        <v>41720.333333333336</v>
      </c>
      <c r="AH1939" s="1">
        <v>41748.708333333336</v>
      </c>
      <c r="AI1939" s="1">
        <v>41720.333333333336</v>
      </c>
      <c r="AJ1939" s="1">
        <v>41748.708333333336</v>
      </c>
      <c r="AK1939" s="1">
        <v>41720.333333333336</v>
      </c>
      <c r="AL1939" s="1">
        <v>41748.708333333336</v>
      </c>
      <c r="AM1939" s="1">
        <v>41750.333333333336</v>
      </c>
      <c r="AN1939" s="1">
        <v>41778.708333333336</v>
      </c>
      <c r="AP1939" t="s">
        <v>113</v>
      </c>
      <c r="AU1939" t="s">
        <v>4896</v>
      </c>
      <c r="AY1939" t="s">
        <v>106</v>
      </c>
      <c r="AZ1939">
        <v>0</v>
      </c>
      <c r="BA1939">
        <v>0</v>
      </c>
      <c r="BD1939" s="3">
        <v>41321.661111111112</v>
      </c>
      <c r="BE1939" s="3">
        <v>41321.690972222219</v>
      </c>
      <c r="BF1939" t="s">
        <v>115</v>
      </c>
      <c r="BG1939" t="s">
        <v>115</v>
      </c>
      <c r="BH1939">
        <v>8149</v>
      </c>
      <c r="BM1939">
        <v>43550</v>
      </c>
      <c r="BR1939" t="s">
        <v>116</v>
      </c>
      <c r="BS1939" t="s">
        <v>117</v>
      </c>
      <c r="BU1939">
        <v>1</v>
      </c>
      <c r="BV1939" t="s">
        <v>118</v>
      </c>
      <c r="BX1939" t="s">
        <v>119</v>
      </c>
      <c r="BY1939" t="s">
        <v>119</v>
      </c>
      <c r="BZ1939" t="s">
        <v>119</v>
      </c>
      <c r="CA1939">
        <v>1</v>
      </c>
      <c r="CC1939" t="s">
        <v>120</v>
      </c>
      <c r="CH1939">
        <v>540</v>
      </c>
      <c r="CI1939">
        <v>39000</v>
      </c>
      <c r="CJ1939" t="s">
        <v>106</v>
      </c>
      <c r="CK1939" t="s">
        <v>106</v>
      </c>
      <c r="CL1939">
        <v>40</v>
      </c>
      <c r="CM1939" t="s">
        <v>4729</v>
      </c>
      <c r="CO1939">
        <v>124614</v>
      </c>
      <c r="CQ1939">
        <v>0</v>
      </c>
      <c r="CR1939">
        <v>0</v>
      </c>
      <c r="CS1939">
        <v>0</v>
      </c>
      <c r="CY1939" t="s">
        <v>123</v>
      </c>
      <c r="CZ1939" t="s">
        <v>124</v>
      </c>
      <c r="DD1939" t="str" cm="1">
        <f t="array" ref="DD1939">TEXT(_xlfn.SEQUENCE(1, DATEDIF(AG1939, AH1939, "m") + 1, AG1939, 30), "YYYY-APMM")</f>
        <v>2014-AP03</v>
      </c>
      <c r="DN1939">
        <f t="shared" si="60"/>
        <v>50.4</v>
      </c>
      <c r="DO1939" t="str">
        <f t="shared" si="61"/>
        <v>LABOR- SUBCONTRACTOR</v>
      </c>
    </row>
    <row r="1940" spans="1:119" x14ac:dyDescent="0.35">
      <c r="A1940" t="s">
        <v>105</v>
      </c>
      <c r="B1940">
        <v>501225</v>
      </c>
      <c r="C1940">
        <v>6359</v>
      </c>
      <c r="D1940">
        <v>124615</v>
      </c>
      <c r="E1940">
        <v>13662</v>
      </c>
      <c r="F1940">
        <v>0</v>
      </c>
      <c r="G1940" t="s">
        <v>106</v>
      </c>
      <c r="H1940" t="s">
        <v>106</v>
      </c>
      <c r="I1940" t="s">
        <v>106</v>
      </c>
      <c r="J1940" t="s">
        <v>107</v>
      </c>
      <c r="K1940" t="s">
        <v>108</v>
      </c>
      <c r="L1940" t="s">
        <v>109</v>
      </c>
      <c r="M1940" t="s">
        <v>110</v>
      </c>
      <c r="N1940" t="s">
        <v>4897</v>
      </c>
      <c r="O1940" t="s">
        <v>4737</v>
      </c>
      <c r="P1940">
        <v>8177</v>
      </c>
      <c r="Q1940">
        <v>208</v>
      </c>
      <c r="R1940">
        <v>0</v>
      </c>
      <c r="S1940">
        <v>200</v>
      </c>
      <c r="T1940">
        <v>0</v>
      </c>
      <c r="U1940">
        <v>73</v>
      </c>
      <c r="V1940">
        <v>73</v>
      </c>
      <c r="W1940">
        <v>200</v>
      </c>
      <c r="X1940">
        <v>55</v>
      </c>
      <c r="Y1940">
        <v>0</v>
      </c>
      <c r="Z1940">
        <v>55</v>
      </c>
      <c r="AD1940" s="1">
        <v>41756.333333333336</v>
      </c>
      <c r="AE1940" s="1">
        <v>41784.708333333336</v>
      </c>
      <c r="AG1940" s="1">
        <v>41725.333333333336</v>
      </c>
      <c r="AH1940" s="1">
        <v>41753.708333333336</v>
      </c>
      <c r="AI1940" s="1">
        <v>41725.333333333336</v>
      </c>
      <c r="AJ1940" s="1">
        <v>41753.708333333336</v>
      </c>
      <c r="AK1940" s="1">
        <v>41725.333333333336</v>
      </c>
      <c r="AL1940" s="1">
        <v>41753.708333333336</v>
      </c>
      <c r="AM1940" s="1">
        <v>41756.333333333336</v>
      </c>
      <c r="AN1940" s="1">
        <v>41784.708333333336</v>
      </c>
      <c r="AP1940" t="s">
        <v>113</v>
      </c>
      <c r="AU1940" t="s">
        <v>4898</v>
      </c>
      <c r="AY1940" t="s">
        <v>106</v>
      </c>
      <c r="AZ1940">
        <v>0</v>
      </c>
      <c r="BA1940">
        <v>0</v>
      </c>
      <c r="BD1940" s="3">
        <v>41321.661111111112</v>
      </c>
      <c r="BE1940" s="3">
        <v>41321.690972222219</v>
      </c>
      <c r="BF1940" t="s">
        <v>115</v>
      </c>
      <c r="BG1940" t="s">
        <v>115</v>
      </c>
      <c r="BH1940">
        <v>8149</v>
      </c>
      <c r="BM1940">
        <v>43540</v>
      </c>
      <c r="BR1940" t="s">
        <v>1299</v>
      </c>
      <c r="BS1940" t="s">
        <v>1300</v>
      </c>
      <c r="BU1940">
        <v>1</v>
      </c>
      <c r="BV1940" t="s">
        <v>118</v>
      </c>
      <c r="BX1940" t="s">
        <v>119</v>
      </c>
      <c r="BY1940" t="s">
        <v>119</v>
      </c>
      <c r="BZ1940" t="s">
        <v>119</v>
      </c>
      <c r="CA1940">
        <v>1</v>
      </c>
      <c r="CC1940" t="s">
        <v>120</v>
      </c>
      <c r="CH1940">
        <v>540</v>
      </c>
      <c r="CI1940">
        <v>39000</v>
      </c>
      <c r="CJ1940" t="s">
        <v>106</v>
      </c>
      <c r="CK1940" t="s">
        <v>106</v>
      </c>
      <c r="CL1940">
        <v>40</v>
      </c>
      <c r="CM1940" t="s">
        <v>4729</v>
      </c>
      <c r="CO1940">
        <v>124614</v>
      </c>
      <c r="CQ1940">
        <v>0</v>
      </c>
      <c r="CR1940">
        <v>0</v>
      </c>
      <c r="CS1940">
        <v>0</v>
      </c>
      <c r="CY1940" t="s">
        <v>123</v>
      </c>
      <c r="CZ1940" t="s">
        <v>124</v>
      </c>
      <c r="DD1940" t="str" cm="1">
        <f t="array" ref="DD1940">TEXT(_xlfn.SEQUENCE(1, DATEDIF(AG1940, AH1940, "m") + 1, AG1940, 30), "YYYY-APMM")</f>
        <v>2014-AP03</v>
      </c>
      <c r="DN1940">
        <f t="shared" si="60"/>
        <v>73</v>
      </c>
      <c r="DO1940" t="str">
        <f t="shared" si="61"/>
        <v>LABOR - CIVIL</v>
      </c>
    </row>
    <row r="1941" spans="1:119" x14ac:dyDescent="0.35">
      <c r="A1941" t="s">
        <v>105</v>
      </c>
      <c r="B1941">
        <v>501226</v>
      </c>
      <c r="C1941">
        <v>6359</v>
      </c>
      <c r="D1941">
        <v>124615</v>
      </c>
      <c r="E1941">
        <v>13662</v>
      </c>
      <c r="F1941">
        <v>0</v>
      </c>
      <c r="G1941" t="s">
        <v>106</v>
      </c>
      <c r="H1941" t="s">
        <v>106</v>
      </c>
      <c r="I1941" t="s">
        <v>106</v>
      </c>
      <c r="J1941" t="s">
        <v>107</v>
      </c>
      <c r="K1941" t="s">
        <v>108</v>
      </c>
      <c r="L1941" t="s">
        <v>109</v>
      </c>
      <c r="M1941" t="s">
        <v>110</v>
      </c>
      <c r="N1941" t="s">
        <v>4899</v>
      </c>
      <c r="O1941" t="s">
        <v>4740</v>
      </c>
      <c r="P1941">
        <v>8178</v>
      </c>
      <c r="Q1941">
        <v>208</v>
      </c>
      <c r="R1941">
        <v>0</v>
      </c>
      <c r="S1941">
        <v>200</v>
      </c>
      <c r="T1941">
        <v>0</v>
      </c>
      <c r="U1941">
        <v>193.6</v>
      </c>
      <c r="V1941">
        <v>193.6</v>
      </c>
      <c r="W1941">
        <v>200</v>
      </c>
      <c r="X1941">
        <v>0</v>
      </c>
      <c r="Y1941">
        <v>0</v>
      </c>
      <c r="Z1941">
        <v>0</v>
      </c>
      <c r="AD1941" s="1">
        <v>41767.333333333336</v>
      </c>
      <c r="AE1941" s="1">
        <v>41795.708333333336</v>
      </c>
      <c r="AG1941" s="1">
        <v>41737.333333333336</v>
      </c>
      <c r="AH1941" s="1">
        <v>41765.708333333336</v>
      </c>
      <c r="AI1941" s="1">
        <v>41737.333333333336</v>
      </c>
      <c r="AJ1941" s="1">
        <v>41765.708333333336</v>
      </c>
      <c r="AK1941" s="1">
        <v>41737.333333333336</v>
      </c>
      <c r="AL1941" s="1">
        <v>41765.708333333336</v>
      </c>
      <c r="AM1941" s="1">
        <v>41767.333333333336</v>
      </c>
      <c r="AN1941" s="1">
        <v>41795.708333333336</v>
      </c>
      <c r="AP1941" t="s">
        <v>113</v>
      </c>
      <c r="AU1941" t="s">
        <v>4900</v>
      </c>
      <c r="AY1941" t="s">
        <v>106</v>
      </c>
      <c r="AZ1941">
        <v>0</v>
      </c>
      <c r="BA1941">
        <v>0</v>
      </c>
      <c r="BD1941" s="3">
        <v>41321.661111111112</v>
      </c>
      <c r="BE1941" s="3">
        <v>41321.690972222219</v>
      </c>
      <c r="BF1941" t="s">
        <v>115</v>
      </c>
      <c r="BG1941" t="s">
        <v>115</v>
      </c>
      <c r="BH1941">
        <v>8149</v>
      </c>
      <c r="BM1941">
        <v>43550</v>
      </c>
      <c r="BR1941" t="s">
        <v>116</v>
      </c>
      <c r="BS1941" t="s">
        <v>117</v>
      </c>
      <c r="BU1941">
        <v>1</v>
      </c>
      <c r="BV1941" t="s">
        <v>118</v>
      </c>
      <c r="BX1941" t="s">
        <v>119</v>
      </c>
      <c r="BY1941" t="s">
        <v>119</v>
      </c>
      <c r="BZ1941" t="s">
        <v>119</v>
      </c>
      <c r="CA1941">
        <v>1</v>
      </c>
      <c r="CC1941" t="s">
        <v>120</v>
      </c>
      <c r="CH1941">
        <v>540</v>
      </c>
      <c r="CI1941">
        <v>39000</v>
      </c>
      <c r="CJ1941" t="s">
        <v>106</v>
      </c>
      <c r="CK1941" t="s">
        <v>106</v>
      </c>
      <c r="CL1941">
        <v>40</v>
      </c>
      <c r="CM1941" t="s">
        <v>4729</v>
      </c>
      <c r="CO1941">
        <v>124614</v>
      </c>
      <c r="CQ1941">
        <v>0</v>
      </c>
      <c r="CR1941">
        <v>0</v>
      </c>
      <c r="CS1941">
        <v>0</v>
      </c>
      <c r="CY1941" t="s">
        <v>123</v>
      </c>
      <c r="CZ1941" t="s">
        <v>124</v>
      </c>
      <c r="DD1941" t="str" cm="1">
        <f t="array" ref="DD1941">TEXT(_xlfn.SEQUENCE(1, DATEDIF(AG1941, AH1941, "m") + 1, AG1941, 30), "YYYY-APMM")</f>
        <v>2014-AP04</v>
      </c>
      <c r="DN1941">
        <f t="shared" si="60"/>
        <v>193.6</v>
      </c>
      <c r="DO1941" t="str">
        <f t="shared" si="61"/>
        <v>LABOR- SUBCONTRACTOR</v>
      </c>
    </row>
    <row r="1942" spans="1:119" x14ac:dyDescent="0.35">
      <c r="A1942" t="s">
        <v>105</v>
      </c>
      <c r="B1942">
        <v>501227</v>
      </c>
      <c r="C1942">
        <v>6359</v>
      </c>
      <c r="D1942">
        <v>124615</v>
      </c>
      <c r="E1942">
        <v>13662</v>
      </c>
      <c r="F1942">
        <v>0</v>
      </c>
      <c r="G1942" t="s">
        <v>106</v>
      </c>
      <c r="H1942" t="s">
        <v>106</v>
      </c>
      <c r="I1942" t="s">
        <v>106</v>
      </c>
      <c r="J1942" t="s">
        <v>107</v>
      </c>
      <c r="K1942" t="s">
        <v>108</v>
      </c>
      <c r="L1942" t="s">
        <v>109</v>
      </c>
      <c r="M1942" t="s">
        <v>110</v>
      </c>
      <c r="N1942" t="s">
        <v>4901</v>
      </c>
      <c r="O1942" t="s">
        <v>4743</v>
      </c>
      <c r="P1942">
        <v>8178</v>
      </c>
      <c r="Q1942">
        <v>208</v>
      </c>
      <c r="R1942">
        <v>88</v>
      </c>
      <c r="S1942">
        <v>200</v>
      </c>
      <c r="T1942">
        <v>0</v>
      </c>
      <c r="U1942">
        <v>33.6</v>
      </c>
      <c r="V1942">
        <v>33.6</v>
      </c>
      <c r="W1942">
        <v>200</v>
      </c>
      <c r="X1942">
        <v>0</v>
      </c>
      <c r="Y1942">
        <v>0</v>
      </c>
      <c r="Z1942">
        <v>0</v>
      </c>
      <c r="AD1942" s="1">
        <v>41776.333333333336</v>
      </c>
      <c r="AE1942" s="1">
        <v>41804.708333333336</v>
      </c>
      <c r="AG1942" s="1">
        <v>41745.333333333336</v>
      </c>
      <c r="AH1942" s="1">
        <v>41773.708333333336</v>
      </c>
      <c r="AI1942" s="1">
        <v>41745.333333333336</v>
      </c>
      <c r="AJ1942" s="1">
        <v>41773.708333333336</v>
      </c>
      <c r="AK1942" s="1">
        <v>41745.333333333336</v>
      </c>
      <c r="AL1942" s="1">
        <v>41773.708333333336</v>
      </c>
      <c r="AM1942" s="1">
        <v>41776.333333333336</v>
      </c>
      <c r="AN1942" s="1">
        <v>41804.708333333336</v>
      </c>
      <c r="AP1942" t="s">
        <v>113</v>
      </c>
      <c r="AU1942" t="s">
        <v>4902</v>
      </c>
      <c r="AY1942" t="s">
        <v>106</v>
      </c>
      <c r="AZ1942">
        <v>0</v>
      </c>
      <c r="BA1942">
        <v>0</v>
      </c>
      <c r="BD1942" s="3">
        <v>41321.661111111112</v>
      </c>
      <c r="BE1942" s="3">
        <v>41321.690972222219</v>
      </c>
      <c r="BF1942" t="s">
        <v>115</v>
      </c>
      <c r="BG1942" t="s">
        <v>115</v>
      </c>
      <c r="BH1942">
        <v>8149</v>
      </c>
      <c r="BM1942">
        <v>43550</v>
      </c>
      <c r="BR1942" t="s">
        <v>116</v>
      </c>
      <c r="BS1942" t="s">
        <v>117</v>
      </c>
      <c r="BU1942">
        <v>1</v>
      </c>
      <c r="BV1942" t="s">
        <v>118</v>
      </c>
      <c r="BX1942" t="s">
        <v>119</v>
      </c>
      <c r="BY1942" t="s">
        <v>119</v>
      </c>
      <c r="BZ1942" t="s">
        <v>119</v>
      </c>
      <c r="CA1942">
        <v>1</v>
      </c>
      <c r="CC1942" t="s">
        <v>120</v>
      </c>
      <c r="CH1942">
        <v>540</v>
      </c>
      <c r="CI1942">
        <v>39000</v>
      </c>
      <c r="CJ1942" t="s">
        <v>106</v>
      </c>
      <c r="CK1942" t="s">
        <v>106</v>
      </c>
      <c r="CL1942">
        <v>40</v>
      </c>
      <c r="CM1942" t="s">
        <v>4729</v>
      </c>
      <c r="CO1942">
        <v>124614</v>
      </c>
      <c r="CQ1942">
        <v>0</v>
      </c>
      <c r="CR1942">
        <v>0</v>
      </c>
      <c r="CS1942">
        <v>0</v>
      </c>
      <c r="CY1942" t="s">
        <v>123</v>
      </c>
      <c r="CZ1942" t="s">
        <v>124</v>
      </c>
      <c r="DD1942" t="str" cm="1">
        <f t="array" ref="DD1942">TEXT(_xlfn.SEQUENCE(1, DATEDIF(AG1942, AH1942, "m") + 1, AG1942, 30), "YYYY-APMM")</f>
        <v>2014-AP04</v>
      </c>
      <c r="DN1942">
        <f t="shared" si="60"/>
        <v>33.6</v>
      </c>
      <c r="DO1942" t="str">
        <f t="shared" si="61"/>
        <v>LABOR- SUBCONTRACTOR</v>
      </c>
    </row>
    <row r="1943" spans="1:119" x14ac:dyDescent="0.35">
      <c r="A1943" t="s">
        <v>105</v>
      </c>
      <c r="B1943">
        <v>501228</v>
      </c>
      <c r="C1943">
        <v>6359</v>
      </c>
      <c r="D1943">
        <v>124616</v>
      </c>
      <c r="E1943">
        <v>13662</v>
      </c>
      <c r="F1943">
        <v>0</v>
      </c>
      <c r="G1943" t="s">
        <v>106</v>
      </c>
      <c r="H1943" t="s">
        <v>106</v>
      </c>
      <c r="I1943" t="s">
        <v>106</v>
      </c>
      <c r="J1943" t="s">
        <v>107</v>
      </c>
      <c r="K1943" t="s">
        <v>108</v>
      </c>
      <c r="L1943" t="s">
        <v>109</v>
      </c>
      <c r="M1943" t="s">
        <v>110</v>
      </c>
      <c r="N1943" t="s">
        <v>4903</v>
      </c>
      <c r="O1943" t="s">
        <v>4904</v>
      </c>
      <c r="P1943">
        <v>8177</v>
      </c>
      <c r="Q1943">
        <v>120</v>
      </c>
      <c r="R1943">
        <v>0</v>
      </c>
      <c r="S1943">
        <v>200</v>
      </c>
      <c r="T1943">
        <v>0</v>
      </c>
      <c r="U1943">
        <v>658</v>
      </c>
      <c r="V1943">
        <v>658</v>
      </c>
      <c r="W1943">
        <v>200</v>
      </c>
      <c r="X1943">
        <v>376</v>
      </c>
      <c r="Y1943">
        <v>0</v>
      </c>
      <c r="Z1943">
        <v>376</v>
      </c>
      <c r="AD1943" s="1">
        <v>41776.333333333336</v>
      </c>
      <c r="AE1943" s="1">
        <v>41804.708333333336</v>
      </c>
      <c r="AG1943" s="1">
        <v>41758.333333333336</v>
      </c>
      <c r="AH1943" s="1">
        <v>41786.708333333336</v>
      </c>
      <c r="AI1943" s="1">
        <v>41758.333333333336</v>
      </c>
      <c r="AJ1943" s="1">
        <v>41786.708333333336</v>
      </c>
      <c r="AK1943" s="1">
        <v>41758.333333333336</v>
      </c>
      <c r="AL1943" s="1">
        <v>41786.708333333336</v>
      </c>
      <c r="AM1943" s="1">
        <v>41776.333333333336</v>
      </c>
      <c r="AN1943" s="1">
        <v>41804.708333333336</v>
      </c>
      <c r="AP1943" t="s">
        <v>113</v>
      </c>
      <c r="AU1943" t="s">
        <v>4905</v>
      </c>
      <c r="AY1943" t="s">
        <v>106</v>
      </c>
      <c r="AZ1943">
        <v>0</v>
      </c>
      <c r="BA1943">
        <v>0</v>
      </c>
      <c r="BD1943" s="3">
        <v>41321.661111111112</v>
      </c>
      <c r="BE1943" s="3">
        <v>41321.690972222219</v>
      </c>
      <c r="BF1943" t="s">
        <v>115</v>
      </c>
      <c r="BG1943" t="s">
        <v>115</v>
      </c>
      <c r="BH1943">
        <v>8149</v>
      </c>
      <c r="BM1943">
        <v>43540</v>
      </c>
      <c r="BR1943" t="s">
        <v>1299</v>
      </c>
      <c r="BS1943" t="s">
        <v>1300</v>
      </c>
      <c r="BU1943">
        <v>1</v>
      </c>
      <c r="BV1943" t="s">
        <v>118</v>
      </c>
      <c r="BX1943" t="s">
        <v>119</v>
      </c>
      <c r="BY1943" t="s">
        <v>119</v>
      </c>
      <c r="BZ1943" t="s">
        <v>119</v>
      </c>
      <c r="CA1943">
        <v>1</v>
      </c>
      <c r="CC1943" t="s">
        <v>120</v>
      </c>
      <c r="CH1943">
        <v>540</v>
      </c>
      <c r="CI1943">
        <v>39060</v>
      </c>
      <c r="CJ1943" t="s">
        <v>106</v>
      </c>
      <c r="CK1943" t="s">
        <v>106</v>
      </c>
      <c r="CL1943">
        <v>70</v>
      </c>
      <c r="CM1943" t="s">
        <v>3180</v>
      </c>
      <c r="CO1943">
        <v>124614</v>
      </c>
      <c r="CQ1943">
        <v>0</v>
      </c>
      <c r="CR1943">
        <v>0</v>
      </c>
      <c r="CS1943">
        <v>0</v>
      </c>
      <c r="CY1943" t="s">
        <v>123</v>
      </c>
      <c r="CZ1943" t="s">
        <v>124</v>
      </c>
      <c r="DD1943" t="str" cm="1">
        <f t="array" ref="DD1943">TEXT(_xlfn.SEQUENCE(1, DATEDIF(AG1943, AH1943, "m") + 1, AG1943, 30), "YYYY-APMM")</f>
        <v>2014-AP04</v>
      </c>
      <c r="DN1943">
        <f t="shared" si="60"/>
        <v>658</v>
      </c>
      <c r="DO1943" t="str">
        <f t="shared" si="61"/>
        <v>LABOR - CIVIL</v>
      </c>
    </row>
    <row r="1944" spans="1:119" x14ac:dyDescent="0.35">
      <c r="A1944" t="s">
        <v>105</v>
      </c>
      <c r="B1944">
        <v>501229</v>
      </c>
      <c r="C1944">
        <v>6359</v>
      </c>
      <c r="D1944">
        <v>124616</v>
      </c>
      <c r="E1944">
        <v>13662</v>
      </c>
      <c r="F1944">
        <v>0</v>
      </c>
      <c r="G1944" t="s">
        <v>106</v>
      </c>
      <c r="H1944" t="s">
        <v>106</v>
      </c>
      <c r="I1944" t="s">
        <v>106</v>
      </c>
      <c r="J1944" t="s">
        <v>107</v>
      </c>
      <c r="K1944" t="s">
        <v>108</v>
      </c>
      <c r="L1944" t="s">
        <v>109</v>
      </c>
      <c r="M1944" t="s">
        <v>110</v>
      </c>
      <c r="N1944" t="s">
        <v>4906</v>
      </c>
      <c r="O1944" t="s">
        <v>4748</v>
      </c>
      <c r="P1944">
        <v>8178</v>
      </c>
      <c r="Q1944">
        <v>120</v>
      </c>
      <c r="R1944">
        <v>0</v>
      </c>
      <c r="S1944">
        <v>200</v>
      </c>
      <c r="T1944">
        <v>0</v>
      </c>
      <c r="U1944">
        <v>140</v>
      </c>
      <c r="V1944">
        <v>140</v>
      </c>
      <c r="W1944">
        <v>200</v>
      </c>
      <c r="X1944">
        <v>0</v>
      </c>
      <c r="Y1944">
        <v>0</v>
      </c>
      <c r="Z1944">
        <v>0</v>
      </c>
      <c r="AD1944" s="1">
        <v>41787.333333333336</v>
      </c>
      <c r="AE1944" s="1">
        <v>41815.708333333336</v>
      </c>
      <c r="AG1944" s="1">
        <v>41770.333333333336</v>
      </c>
      <c r="AH1944" s="1">
        <v>41798.708333333336</v>
      </c>
      <c r="AI1944" s="1">
        <v>41770.333333333336</v>
      </c>
      <c r="AJ1944" s="1">
        <v>41798.708333333336</v>
      </c>
      <c r="AK1944" s="1">
        <v>41770.333333333336</v>
      </c>
      <c r="AL1944" s="1">
        <v>41798.708333333336</v>
      </c>
      <c r="AM1944" s="1">
        <v>41787.333333333336</v>
      </c>
      <c r="AN1944" s="1">
        <v>41815.708333333336</v>
      </c>
      <c r="AP1944" t="s">
        <v>113</v>
      </c>
      <c r="AU1944" t="s">
        <v>4907</v>
      </c>
      <c r="AY1944" t="s">
        <v>106</v>
      </c>
      <c r="AZ1944">
        <v>0</v>
      </c>
      <c r="BA1944">
        <v>0</v>
      </c>
      <c r="BD1944" s="3">
        <v>41321.661111111112</v>
      </c>
      <c r="BE1944" s="3">
        <v>41321.690972222219</v>
      </c>
      <c r="BF1944" t="s">
        <v>115</v>
      </c>
      <c r="BG1944" t="s">
        <v>115</v>
      </c>
      <c r="BH1944">
        <v>8149</v>
      </c>
      <c r="BM1944">
        <v>43550</v>
      </c>
      <c r="BR1944" t="s">
        <v>116</v>
      </c>
      <c r="BS1944" t="s">
        <v>117</v>
      </c>
      <c r="BU1944">
        <v>1</v>
      </c>
      <c r="BV1944" t="s">
        <v>118</v>
      </c>
      <c r="BX1944" t="s">
        <v>119</v>
      </c>
      <c r="BY1944" t="s">
        <v>119</v>
      </c>
      <c r="BZ1944" t="s">
        <v>119</v>
      </c>
      <c r="CA1944">
        <v>1</v>
      </c>
      <c r="CC1944" t="s">
        <v>120</v>
      </c>
      <c r="CH1944">
        <v>540</v>
      </c>
      <c r="CI1944">
        <v>39060</v>
      </c>
      <c r="CJ1944" t="s">
        <v>106</v>
      </c>
      <c r="CK1944" t="s">
        <v>106</v>
      </c>
      <c r="CL1944">
        <v>70</v>
      </c>
      <c r="CM1944" t="s">
        <v>3180</v>
      </c>
      <c r="CO1944">
        <v>124614</v>
      </c>
      <c r="CQ1944">
        <v>0</v>
      </c>
      <c r="CR1944">
        <v>0</v>
      </c>
      <c r="CS1944">
        <v>0</v>
      </c>
      <c r="CY1944" t="s">
        <v>123</v>
      </c>
      <c r="CZ1944" t="s">
        <v>124</v>
      </c>
      <c r="DD1944" t="str" cm="1">
        <f t="array" ref="DD1944">TEXT(_xlfn.SEQUENCE(1, DATEDIF(AG1944, AH1944, "m") + 1, AG1944, 30), "YYYY-APMM")</f>
        <v>2014-AP05</v>
      </c>
      <c r="DN1944">
        <f t="shared" si="60"/>
        <v>140</v>
      </c>
      <c r="DO1944" t="str">
        <f t="shared" si="61"/>
        <v>LABOR- SUBCONTRACTOR</v>
      </c>
    </row>
    <row r="1945" spans="1:119" x14ac:dyDescent="0.35">
      <c r="A1945" t="s">
        <v>105</v>
      </c>
      <c r="B1945">
        <v>501230</v>
      </c>
      <c r="C1945">
        <v>6359</v>
      </c>
      <c r="D1945">
        <v>124616</v>
      </c>
      <c r="E1945">
        <v>13662</v>
      </c>
      <c r="F1945">
        <v>0</v>
      </c>
      <c r="G1945" t="s">
        <v>106</v>
      </c>
      <c r="H1945" t="s">
        <v>106</v>
      </c>
      <c r="I1945" t="s">
        <v>106</v>
      </c>
      <c r="J1945" t="s">
        <v>107</v>
      </c>
      <c r="K1945" t="s">
        <v>108</v>
      </c>
      <c r="L1945" t="s">
        <v>109</v>
      </c>
      <c r="M1945" t="s">
        <v>110</v>
      </c>
      <c r="N1945" t="s">
        <v>4908</v>
      </c>
      <c r="O1945" t="s">
        <v>4751</v>
      </c>
      <c r="P1945">
        <v>8178</v>
      </c>
      <c r="Q1945">
        <v>120</v>
      </c>
      <c r="R1945">
        <v>120</v>
      </c>
      <c r="S1945">
        <v>200</v>
      </c>
      <c r="T1945">
        <v>0</v>
      </c>
      <c r="U1945">
        <v>266</v>
      </c>
      <c r="V1945">
        <v>266</v>
      </c>
      <c r="W1945">
        <v>200</v>
      </c>
      <c r="X1945">
        <v>0</v>
      </c>
      <c r="Y1945">
        <v>0</v>
      </c>
      <c r="Z1945">
        <v>0</v>
      </c>
      <c r="AD1945" s="1">
        <v>41799.333333333336</v>
      </c>
      <c r="AE1945" s="1">
        <v>41827.708333333336</v>
      </c>
      <c r="AG1945" s="1">
        <v>41781.333333333336</v>
      </c>
      <c r="AH1945" s="1">
        <v>41809.708333333336</v>
      </c>
      <c r="AI1945" s="1">
        <v>41781.333333333336</v>
      </c>
      <c r="AJ1945" s="1">
        <v>41809.708333333336</v>
      </c>
      <c r="AK1945" s="1">
        <v>41781.333333333336</v>
      </c>
      <c r="AL1945" s="1">
        <v>41809.708333333336</v>
      </c>
      <c r="AM1945" s="1">
        <v>41799.333333333336</v>
      </c>
      <c r="AN1945" s="1">
        <v>41827.708333333336</v>
      </c>
      <c r="AP1945" t="s">
        <v>113</v>
      </c>
      <c r="AU1945" t="e">
        <f>+DjBm8p1QQmoQtC5IQ4YdQ</f>
        <v>#NAME?</v>
      </c>
      <c r="AY1945" t="s">
        <v>106</v>
      </c>
      <c r="AZ1945">
        <v>0</v>
      </c>
      <c r="BA1945">
        <v>0</v>
      </c>
      <c r="BD1945" s="3">
        <v>41321.661111111112</v>
      </c>
      <c r="BE1945" s="3">
        <v>41321.690972222219</v>
      </c>
      <c r="BF1945" t="s">
        <v>115</v>
      </c>
      <c r="BG1945" t="s">
        <v>115</v>
      </c>
      <c r="BH1945">
        <v>8149</v>
      </c>
      <c r="BM1945">
        <v>43550</v>
      </c>
      <c r="BR1945" t="s">
        <v>116</v>
      </c>
      <c r="BS1945" t="s">
        <v>117</v>
      </c>
      <c r="BU1945">
        <v>1</v>
      </c>
      <c r="BV1945" t="s">
        <v>118</v>
      </c>
      <c r="BX1945" t="s">
        <v>119</v>
      </c>
      <c r="BY1945" t="s">
        <v>119</v>
      </c>
      <c r="BZ1945" t="s">
        <v>119</v>
      </c>
      <c r="CA1945">
        <v>1</v>
      </c>
      <c r="CC1945" t="s">
        <v>120</v>
      </c>
      <c r="CH1945">
        <v>540</v>
      </c>
      <c r="CI1945">
        <v>39060</v>
      </c>
      <c r="CJ1945" t="s">
        <v>106</v>
      </c>
      <c r="CK1945" t="s">
        <v>106</v>
      </c>
      <c r="CL1945">
        <v>70</v>
      </c>
      <c r="CM1945" t="s">
        <v>3180</v>
      </c>
      <c r="CO1945">
        <v>124614</v>
      </c>
      <c r="CQ1945">
        <v>0</v>
      </c>
      <c r="CR1945">
        <v>0</v>
      </c>
      <c r="CS1945">
        <v>0</v>
      </c>
      <c r="CY1945" t="s">
        <v>123</v>
      </c>
      <c r="CZ1945" t="s">
        <v>124</v>
      </c>
      <c r="DD1945" t="str" cm="1">
        <f t="array" ref="DD1945">TEXT(_xlfn.SEQUENCE(1, DATEDIF(AG1945, AH1945, "m") + 1, AG1945, 30), "YYYY-APMM")</f>
        <v>2014-AP05</v>
      </c>
      <c r="DN1945">
        <f t="shared" si="60"/>
        <v>266</v>
      </c>
      <c r="DO1945" t="str">
        <f t="shared" si="61"/>
        <v>LABOR- SUBCONTRACTOR</v>
      </c>
    </row>
    <row r="1946" spans="1:119" x14ac:dyDescent="0.35">
      <c r="A1946" t="s">
        <v>105</v>
      </c>
      <c r="B1946">
        <v>501231</v>
      </c>
      <c r="C1946">
        <v>6359</v>
      </c>
      <c r="D1946">
        <v>124617</v>
      </c>
      <c r="E1946">
        <v>13662</v>
      </c>
      <c r="F1946">
        <v>0</v>
      </c>
      <c r="G1946" t="s">
        <v>106</v>
      </c>
      <c r="H1946" t="s">
        <v>106</v>
      </c>
      <c r="I1946" t="s">
        <v>106</v>
      </c>
      <c r="J1946" t="s">
        <v>107</v>
      </c>
      <c r="K1946" t="s">
        <v>108</v>
      </c>
      <c r="L1946" t="s">
        <v>109</v>
      </c>
      <c r="M1946" t="s">
        <v>110</v>
      </c>
      <c r="N1946" t="s">
        <v>4909</v>
      </c>
      <c r="O1946" t="s">
        <v>4638</v>
      </c>
      <c r="P1946">
        <v>8177</v>
      </c>
      <c r="Q1946">
        <v>0</v>
      </c>
      <c r="R1946">
        <v>0</v>
      </c>
      <c r="S1946">
        <v>200</v>
      </c>
      <c r="T1946">
        <v>0</v>
      </c>
      <c r="U1946">
        <v>2077</v>
      </c>
      <c r="V1946">
        <v>2077</v>
      </c>
      <c r="W1946">
        <v>200</v>
      </c>
      <c r="X1946">
        <v>751</v>
      </c>
      <c r="Y1946">
        <v>0</v>
      </c>
      <c r="Z1946">
        <v>751</v>
      </c>
      <c r="AD1946" s="1">
        <v>41664.333333333336</v>
      </c>
      <c r="AE1946" s="1">
        <v>41693.708333333336</v>
      </c>
      <c r="AG1946" s="1">
        <v>41664.333333333336</v>
      </c>
      <c r="AH1946" s="1">
        <v>41693.708333333336</v>
      </c>
      <c r="AI1946" s="1">
        <v>41664.333333333336</v>
      </c>
      <c r="AJ1946" s="1">
        <v>41693.708333333336</v>
      </c>
      <c r="AK1946" s="1">
        <v>41664.333333333336</v>
      </c>
      <c r="AL1946" s="1">
        <v>41693.708333333336</v>
      </c>
      <c r="AM1946" s="1">
        <v>41664.333333333336</v>
      </c>
      <c r="AN1946" s="1">
        <v>41693.708333333336</v>
      </c>
      <c r="AP1946" t="s">
        <v>113</v>
      </c>
      <c r="AU1946" t="s">
        <v>4910</v>
      </c>
      <c r="AY1946" t="s">
        <v>106</v>
      </c>
      <c r="AZ1946">
        <v>0</v>
      </c>
      <c r="BA1946">
        <v>0</v>
      </c>
      <c r="BD1946" s="3">
        <v>41321.661111111112</v>
      </c>
      <c r="BE1946" s="3">
        <v>41321.690972222219</v>
      </c>
      <c r="BF1946" t="s">
        <v>115</v>
      </c>
      <c r="BG1946" t="s">
        <v>115</v>
      </c>
      <c r="BH1946">
        <v>8149</v>
      </c>
      <c r="BM1946">
        <v>43540</v>
      </c>
      <c r="BR1946" t="s">
        <v>1299</v>
      </c>
      <c r="BS1946" t="s">
        <v>1300</v>
      </c>
      <c r="BU1946">
        <v>1</v>
      </c>
      <c r="BV1946" t="s">
        <v>118</v>
      </c>
      <c r="BX1946" t="s">
        <v>119</v>
      </c>
      <c r="BY1946" t="s">
        <v>119</v>
      </c>
      <c r="BZ1946" t="s">
        <v>119</v>
      </c>
      <c r="CA1946">
        <v>1</v>
      </c>
      <c r="CC1946" t="s">
        <v>120</v>
      </c>
      <c r="CH1946">
        <v>540</v>
      </c>
      <c r="CI1946">
        <v>38980</v>
      </c>
      <c r="CJ1946" t="s">
        <v>106</v>
      </c>
      <c r="CK1946" t="s">
        <v>106</v>
      </c>
      <c r="CL1946">
        <v>30</v>
      </c>
      <c r="CM1946" t="s">
        <v>4640</v>
      </c>
      <c r="CO1946">
        <v>124614</v>
      </c>
      <c r="CQ1946">
        <v>0</v>
      </c>
      <c r="CR1946">
        <v>0</v>
      </c>
      <c r="CS1946">
        <v>0</v>
      </c>
      <c r="CY1946" t="s">
        <v>123</v>
      </c>
      <c r="CZ1946" t="s">
        <v>124</v>
      </c>
      <c r="DD1946" t="str" cm="1">
        <f t="array" ref="DD1946">TEXT(_xlfn.SEQUENCE(1, DATEDIF(AG1946, AH1946, "m") + 1, AG1946, 30), "YYYY-APMM")</f>
        <v>2014-AP01</v>
      </c>
      <c r="DN1946">
        <f t="shared" si="60"/>
        <v>2077</v>
      </c>
      <c r="DO1946" t="str">
        <f t="shared" si="61"/>
        <v>LABOR - CIVIL</v>
      </c>
    </row>
    <row r="1947" spans="1:119" x14ac:dyDescent="0.35">
      <c r="A1947" t="s">
        <v>105</v>
      </c>
      <c r="B1947">
        <v>501232</v>
      </c>
      <c r="C1947">
        <v>6359</v>
      </c>
      <c r="D1947">
        <v>124617</v>
      </c>
      <c r="E1947">
        <v>13662</v>
      </c>
      <c r="F1947">
        <v>0</v>
      </c>
      <c r="G1947" t="s">
        <v>106</v>
      </c>
      <c r="H1947" t="s">
        <v>106</v>
      </c>
      <c r="I1947" t="s">
        <v>106</v>
      </c>
      <c r="J1947" t="s">
        <v>107</v>
      </c>
      <c r="K1947" t="s">
        <v>108</v>
      </c>
      <c r="L1947" t="s">
        <v>109</v>
      </c>
      <c r="M1947" t="s">
        <v>110</v>
      </c>
      <c r="N1947" t="s">
        <v>4911</v>
      </c>
      <c r="O1947" t="s">
        <v>4642</v>
      </c>
      <c r="P1947">
        <v>8178</v>
      </c>
      <c r="Q1947">
        <v>104</v>
      </c>
      <c r="R1947">
        <v>0</v>
      </c>
      <c r="S1947">
        <v>200</v>
      </c>
      <c r="T1947">
        <v>0</v>
      </c>
      <c r="U1947">
        <v>3141.2</v>
      </c>
      <c r="V1947">
        <v>3141.2</v>
      </c>
      <c r="W1947">
        <v>200</v>
      </c>
      <c r="X1947">
        <v>0</v>
      </c>
      <c r="Y1947">
        <v>0</v>
      </c>
      <c r="Z1947">
        <v>0</v>
      </c>
      <c r="AD1947" s="1">
        <v>41686.333333333336</v>
      </c>
      <c r="AE1947" s="1">
        <v>41714.708333333336</v>
      </c>
      <c r="AG1947" s="1">
        <v>41669.333333333336</v>
      </c>
      <c r="AH1947" s="1">
        <v>41699.708333333336</v>
      </c>
      <c r="AI1947" s="1">
        <v>41669.333333333336</v>
      </c>
      <c r="AJ1947" s="1">
        <v>41699.708333333336</v>
      </c>
      <c r="AK1947" s="1">
        <v>41669.333333333336</v>
      </c>
      <c r="AL1947" s="1">
        <v>41699.708333333336</v>
      </c>
      <c r="AM1947" s="1">
        <v>41686.333333333336</v>
      </c>
      <c r="AN1947" s="1">
        <v>41714.708333333336</v>
      </c>
      <c r="AP1947" t="s">
        <v>113</v>
      </c>
      <c r="AU1947" t="s">
        <v>4912</v>
      </c>
      <c r="AY1947" t="s">
        <v>106</v>
      </c>
      <c r="AZ1947">
        <v>0</v>
      </c>
      <c r="BA1947">
        <v>0</v>
      </c>
      <c r="BD1947" s="3">
        <v>41321.661111111112</v>
      </c>
      <c r="BE1947" s="3">
        <v>41321.690972222219</v>
      </c>
      <c r="BF1947" t="s">
        <v>115</v>
      </c>
      <c r="BG1947" t="s">
        <v>115</v>
      </c>
      <c r="BH1947">
        <v>8149</v>
      </c>
      <c r="BM1947">
        <v>43550</v>
      </c>
      <c r="BR1947" t="s">
        <v>116</v>
      </c>
      <c r="BS1947" t="s">
        <v>117</v>
      </c>
      <c r="BU1947">
        <v>1</v>
      </c>
      <c r="BV1947" t="s">
        <v>118</v>
      </c>
      <c r="BX1947" t="s">
        <v>119</v>
      </c>
      <c r="BY1947" t="s">
        <v>119</v>
      </c>
      <c r="BZ1947" t="s">
        <v>119</v>
      </c>
      <c r="CA1947">
        <v>1</v>
      </c>
      <c r="CC1947" t="s">
        <v>120</v>
      </c>
      <c r="CH1947">
        <v>540</v>
      </c>
      <c r="CI1947">
        <v>38980</v>
      </c>
      <c r="CJ1947" t="s">
        <v>106</v>
      </c>
      <c r="CK1947" t="s">
        <v>106</v>
      </c>
      <c r="CL1947">
        <v>30</v>
      </c>
      <c r="CM1947" t="s">
        <v>4640</v>
      </c>
      <c r="CO1947">
        <v>124614</v>
      </c>
      <c r="CQ1947">
        <v>0</v>
      </c>
      <c r="CR1947">
        <v>0</v>
      </c>
      <c r="CS1947">
        <v>0</v>
      </c>
      <c r="CY1947" t="s">
        <v>123</v>
      </c>
      <c r="CZ1947" t="s">
        <v>124</v>
      </c>
      <c r="DD1947" t="str" cm="1">
        <f t="array" ref="DD1947:DE1947">TEXT(_xlfn.SEQUENCE(1, DATEDIF(AG1947, AH1947, "m") + 1, AG1947, 30), "YYYY-APMM")</f>
        <v>2014-AP01</v>
      </c>
      <c r="DE1947" t="str">
        <v>2014-AP03</v>
      </c>
      <c r="DN1947">
        <f t="shared" si="60"/>
        <v>1570.6</v>
      </c>
      <c r="DO1947" t="str">
        <f t="shared" si="61"/>
        <v>LABOR- SUBCONTRACTOR</v>
      </c>
    </row>
    <row r="1948" spans="1:119" x14ac:dyDescent="0.35">
      <c r="A1948" t="s">
        <v>105</v>
      </c>
      <c r="B1948">
        <v>501233</v>
      </c>
      <c r="C1948">
        <v>6359</v>
      </c>
      <c r="D1948">
        <v>124617</v>
      </c>
      <c r="E1948">
        <v>13662</v>
      </c>
      <c r="F1948">
        <v>0</v>
      </c>
      <c r="G1948" t="s">
        <v>106</v>
      </c>
      <c r="H1948" t="s">
        <v>106</v>
      </c>
      <c r="I1948" t="s">
        <v>106</v>
      </c>
      <c r="J1948" t="s">
        <v>107</v>
      </c>
      <c r="K1948" t="s">
        <v>108</v>
      </c>
      <c r="L1948" t="s">
        <v>109</v>
      </c>
      <c r="M1948" t="s">
        <v>110</v>
      </c>
      <c r="N1948" t="s">
        <v>4913</v>
      </c>
      <c r="O1948" t="s">
        <v>4645</v>
      </c>
      <c r="P1948">
        <v>8177</v>
      </c>
      <c r="Q1948">
        <v>104</v>
      </c>
      <c r="R1948">
        <v>0</v>
      </c>
      <c r="S1948">
        <v>200</v>
      </c>
      <c r="T1948">
        <v>0</v>
      </c>
      <c r="U1948">
        <v>1359</v>
      </c>
      <c r="V1948">
        <v>1359</v>
      </c>
      <c r="W1948">
        <v>200</v>
      </c>
      <c r="X1948">
        <v>825</v>
      </c>
      <c r="Y1948">
        <v>0</v>
      </c>
      <c r="Z1948">
        <v>825</v>
      </c>
      <c r="AD1948" s="1">
        <v>41694.333333333336</v>
      </c>
      <c r="AE1948" s="1">
        <v>41722.708333333336</v>
      </c>
      <c r="AG1948" s="1">
        <v>41678.333333333336</v>
      </c>
      <c r="AH1948" s="1">
        <v>41707.708333333336</v>
      </c>
      <c r="AI1948" s="1">
        <v>41678.333333333336</v>
      </c>
      <c r="AJ1948" s="1">
        <v>41707.708333333336</v>
      </c>
      <c r="AK1948" s="1">
        <v>41678.333333333336</v>
      </c>
      <c r="AL1948" s="1">
        <v>41707.708333333336</v>
      </c>
      <c r="AM1948" s="1">
        <v>41694.333333333336</v>
      </c>
      <c r="AN1948" s="1">
        <v>41722.708333333336</v>
      </c>
      <c r="AP1948" t="s">
        <v>113</v>
      </c>
      <c r="AU1948" t="s">
        <v>4914</v>
      </c>
      <c r="AY1948" t="s">
        <v>106</v>
      </c>
      <c r="AZ1948">
        <v>0</v>
      </c>
      <c r="BA1948">
        <v>0</v>
      </c>
      <c r="BD1948" s="3">
        <v>41321.661111111112</v>
      </c>
      <c r="BE1948" s="3">
        <v>41321.690972222219</v>
      </c>
      <c r="BF1948" t="s">
        <v>115</v>
      </c>
      <c r="BG1948" t="s">
        <v>115</v>
      </c>
      <c r="BH1948">
        <v>8149</v>
      </c>
      <c r="BM1948">
        <v>43540</v>
      </c>
      <c r="BR1948" t="s">
        <v>1299</v>
      </c>
      <c r="BS1948" t="s">
        <v>1300</v>
      </c>
      <c r="BU1948">
        <v>1</v>
      </c>
      <c r="BV1948" t="s">
        <v>118</v>
      </c>
      <c r="BX1948" t="s">
        <v>119</v>
      </c>
      <c r="BY1948" t="s">
        <v>119</v>
      </c>
      <c r="BZ1948" t="s">
        <v>119</v>
      </c>
      <c r="CA1948">
        <v>1</v>
      </c>
      <c r="CC1948" t="s">
        <v>120</v>
      </c>
      <c r="CH1948">
        <v>540</v>
      </c>
      <c r="CI1948">
        <v>38980</v>
      </c>
      <c r="CJ1948" t="s">
        <v>106</v>
      </c>
      <c r="CK1948" t="s">
        <v>106</v>
      </c>
      <c r="CL1948">
        <v>30</v>
      </c>
      <c r="CM1948" t="s">
        <v>4640</v>
      </c>
      <c r="CO1948">
        <v>124614</v>
      </c>
      <c r="CQ1948">
        <v>0</v>
      </c>
      <c r="CR1948">
        <v>0</v>
      </c>
      <c r="CS1948">
        <v>0</v>
      </c>
      <c r="CY1948" t="s">
        <v>123</v>
      </c>
      <c r="CZ1948" t="s">
        <v>124</v>
      </c>
      <c r="DD1948" t="str" cm="1">
        <f t="array" ref="DD1948:DE1948">TEXT(_xlfn.SEQUENCE(1, DATEDIF(AG1948, AH1948, "m") + 1, AG1948, 30), "YYYY-APMM")</f>
        <v>2014-AP02</v>
      </c>
      <c r="DE1948" t="str">
        <v>2014-AP03</v>
      </c>
      <c r="DN1948">
        <f t="shared" si="60"/>
        <v>679.5</v>
      </c>
      <c r="DO1948" t="str">
        <f t="shared" si="61"/>
        <v>LABOR - CIVIL</v>
      </c>
    </row>
    <row r="1949" spans="1:119" x14ac:dyDescent="0.35">
      <c r="A1949" t="s">
        <v>105</v>
      </c>
      <c r="B1949">
        <v>501234</v>
      </c>
      <c r="C1949">
        <v>6359</v>
      </c>
      <c r="D1949">
        <v>124617</v>
      </c>
      <c r="E1949">
        <v>13662</v>
      </c>
      <c r="F1949">
        <v>0</v>
      </c>
      <c r="G1949" t="s">
        <v>106</v>
      </c>
      <c r="H1949" t="s">
        <v>106</v>
      </c>
      <c r="I1949" t="s">
        <v>106</v>
      </c>
      <c r="J1949" t="s">
        <v>107</v>
      </c>
      <c r="K1949" t="s">
        <v>108</v>
      </c>
      <c r="L1949" t="s">
        <v>109</v>
      </c>
      <c r="M1949" t="s">
        <v>110</v>
      </c>
      <c r="N1949" t="s">
        <v>4915</v>
      </c>
      <c r="O1949" t="s">
        <v>4648</v>
      </c>
      <c r="P1949">
        <v>8165</v>
      </c>
      <c r="Q1949">
        <v>264</v>
      </c>
      <c r="R1949">
        <v>0</v>
      </c>
      <c r="S1949">
        <v>200</v>
      </c>
      <c r="T1949">
        <v>0</v>
      </c>
      <c r="U1949">
        <v>520</v>
      </c>
      <c r="V1949">
        <v>520</v>
      </c>
      <c r="W1949">
        <v>200</v>
      </c>
      <c r="X1949">
        <v>0</v>
      </c>
      <c r="Y1949">
        <v>0</v>
      </c>
      <c r="Z1949">
        <v>0</v>
      </c>
      <c r="AD1949" s="1">
        <v>41729.333333333336</v>
      </c>
      <c r="AE1949" s="1">
        <v>41757.708333333336</v>
      </c>
      <c r="AG1949" s="1">
        <v>41690.333333333336</v>
      </c>
      <c r="AH1949" s="1">
        <v>41718.708333333336</v>
      </c>
      <c r="AI1949" s="1">
        <v>41690.333333333336</v>
      </c>
      <c r="AJ1949" s="1">
        <v>41718.708333333336</v>
      </c>
      <c r="AK1949" s="1">
        <v>41690.333333333336</v>
      </c>
      <c r="AL1949" s="1">
        <v>41718.708333333336</v>
      </c>
      <c r="AM1949" s="1">
        <v>41729.333333333336</v>
      </c>
      <c r="AN1949" s="1">
        <v>41757.708333333336</v>
      </c>
      <c r="AP1949" t="s">
        <v>113</v>
      </c>
      <c r="AU1949" t="s">
        <v>4916</v>
      </c>
      <c r="AY1949" t="s">
        <v>106</v>
      </c>
      <c r="AZ1949">
        <v>0</v>
      </c>
      <c r="BA1949">
        <v>0</v>
      </c>
      <c r="BD1949" s="3">
        <v>41321.661111111112</v>
      </c>
      <c r="BE1949" s="3">
        <v>41321.690972222219</v>
      </c>
      <c r="BF1949" t="s">
        <v>115</v>
      </c>
      <c r="BG1949" t="s">
        <v>115</v>
      </c>
      <c r="BH1949">
        <v>8149</v>
      </c>
      <c r="BM1949">
        <v>43420</v>
      </c>
      <c r="BR1949" t="s">
        <v>3122</v>
      </c>
      <c r="BS1949" t="s">
        <v>3123</v>
      </c>
      <c r="BU1949">
        <v>1</v>
      </c>
      <c r="BV1949" t="s">
        <v>118</v>
      </c>
      <c r="BX1949" t="s">
        <v>119</v>
      </c>
      <c r="BY1949" t="s">
        <v>119</v>
      </c>
      <c r="BZ1949" t="s">
        <v>119</v>
      </c>
      <c r="CA1949">
        <v>1</v>
      </c>
      <c r="CC1949" t="s">
        <v>120</v>
      </c>
      <c r="CH1949">
        <v>540</v>
      </c>
      <c r="CI1949">
        <v>38980</v>
      </c>
      <c r="CJ1949" t="s">
        <v>106</v>
      </c>
      <c r="CK1949" t="s">
        <v>106</v>
      </c>
      <c r="CL1949">
        <v>30</v>
      </c>
      <c r="CM1949" t="s">
        <v>4640</v>
      </c>
      <c r="CO1949">
        <v>124614</v>
      </c>
      <c r="CQ1949">
        <v>0</v>
      </c>
      <c r="CR1949">
        <v>0</v>
      </c>
      <c r="CS1949">
        <v>0</v>
      </c>
      <c r="CY1949" t="s">
        <v>123</v>
      </c>
      <c r="CZ1949" t="s">
        <v>124</v>
      </c>
      <c r="DD1949" t="str" cm="1">
        <f t="array" ref="DD1949:DE1949">TEXT(_xlfn.SEQUENCE(1, DATEDIF(AG1949, AH1949, "m") + 1, AG1949, 30), "YYYY-APMM")</f>
        <v>2014-AP02</v>
      </c>
      <c r="DE1949" t="str">
        <v>2014-AP03</v>
      </c>
      <c r="DN1949">
        <f t="shared" si="60"/>
        <v>260</v>
      </c>
      <c r="DO1949" t="str">
        <f t="shared" si="61"/>
        <v>STEEL FIXERS SK</v>
      </c>
    </row>
    <row r="1950" spans="1:119" x14ac:dyDescent="0.35">
      <c r="A1950" t="s">
        <v>105</v>
      </c>
      <c r="B1950">
        <v>501235</v>
      </c>
      <c r="C1950">
        <v>6359</v>
      </c>
      <c r="D1950">
        <v>124618</v>
      </c>
      <c r="E1950">
        <v>13662</v>
      </c>
      <c r="F1950">
        <v>0</v>
      </c>
      <c r="G1950" t="s">
        <v>106</v>
      </c>
      <c r="H1950" t="s">
        <v>106</v>
      </c>
      <c r="I1950" t="s">
        <v>106</v>
      </c>
      <c r="J1950" t="s">
        <v>107</v>
      </c>
      <c r="K1950" t="s">
        <v>108</v>
      </c>
      <c r="L1950" t="s">
        <v>109</v>
      </c>
      <c r="M1950" t="s">
        <v>110</v>
      </c>
      <c r="N1950" t="s">
        <v>4917</v>
      </c>
      <c r="O1950" t="s">
        <v>4680</v>
      </c>
      <c r="P1950">
        <v>8178</v>
      </c>
      <c r="Q1950">
        <v>8</v>
      </c>
      <c r="R1950">
        <v>0</v>
      </c>
      <c r="S1950">
        <v>200</v>
      </c>
      <c r="T1950">
        <v>0</v>
      </c>
      <c r="U1950">
        <v>302.39999999999998</v>
      </c>
      <c r="V1950">
        <v>302.39999999999998</v>
      </c>
      <c r="W1950">
        <v>200</v>
      </c>
      <c r="X1950">
        <v>0</v>
      </c>
      <c r="Y1950">
        <v>0</v>
      </c>
      <c r="Z1950">
        <v>0</v>
      </c>
      <c r="AD1950" s="1">
        <v>41617.333333333336</v>
      </c>
      <c r="AE1950" s="1">
        <v>41646.708333333336</v>
      </c>
      <c r="AG1950" s="1">
        <v>41616.333333333336</v>
      </c>
      <c r="AH1950" s="1">
        <v>41645.708333333336</v>
      </c>
      <c r="AI1950" s="1">
        <v>41616.333333333336</v>
      </c>
      <c r="AJ1950" s="1">
        <v>41645.708333333336</v>
      </c>
      <c r="AK1950" s="1">
        <v>41616.333333333336</v>
      </c>
      <c r="AL1950" s="1">
        <v>41645.708333333336</v>
      </c>
      <c r="AM1950" s="1">
        <v>41617.333333333336</v>
      </c>
      <c r="AN1950" s="1">
        <v>41646.708333333336</v>
      </c>
      <c r="AP1950" t="s">
        <v>113</v>
      </c>
      <c r="AU1950" t="s">
        <v>4918</v>
      </c>
      <c r="AY1950" t="s">
        <v>106</v>
      </c>
      <c r="AZ1950">
        <v>0</v>
      </c>
      <c r="BA1950">
        <v>0</v>
      </c>
      <c r="BD1950" s="3">
        <v>41321.661111111112</v>
      </c>
      <c r="BE1950" s="3">
        <v>41328.377083333333</v>
      </c>
      <c r="BF1950" t="s">
        <v>115</v>
      </c>
      <c r="BG1950" t="s">
        <v>115</v>
      </c>
      <c r="BH1950">
        <v>8149</v>
      </c>
      <c r="BM1950">
        <v>43550</v>
      </c>
      <c r="BR1950" t="s">
        <v>116</v>
      </c>
      <c r="BS1950" t="s">
        <v>117</v>
      </c>
      <c r="BU1950">
        <v>1</v>
      </c>
      <c r="BV1950" t="s">
        <v>118</v>
      </c>
      <c r="BX1950" t="s">
        <v>119</v>
      </c>
      <c r="BY1950" t="s">
        <v>119</v>
      </c>
      <c r="BZ1950" t="s">
        <v>119</v>
      </c>
      <c r="CA1950">
        <v>1</v>
      </c>
      <c r="CC1950" t="s">
        <v>120</v>
      </c>
      <c r="CH1950">
        <v>540</v>
      </c>
      <c r="CI1950">
        <v>38960</v>
      </c>
      <c r="CJ1950" t="s">
        <v>106</v>
      </c>
      <c r="CK1950" t="s">
        <v>106</v>
      </c>
      <c r="CL1950">
        <v>20</v>
      </c>
      <c r="CM1950" t="s">
        <v>4678</v>
      </c>
      <c r="CO1950">
        <v>124614</v>
      </c>
      <c r="CQ1950">
        <v>0</v>
      </c>
      <c r="CR1950">
        <v>0</v>
      </c>
      <c r="CS1950">
        <v>0</v>
      </c>
      <c r="CY1950" t="s">
        <v>123</v>
      </c>
      <c r="CZ1950" t="s">
        <v>124</v>
      </c>
      <c r="DD1950" t="str" cm="1">
        <f t="array" ref="DD1950">TEXT(_xlfn.SEQUENCE(1, DATEDIF(AG1950, AH1950, "m") + 1, AG1950, 30), "YYYY-APMM")</f>
        <v>2013-AP12</v>
      </c>
      <c r="DN1950">
        <f t="shared" si="60"/>
        <v>302.39999999999998</v>
      </c>
      <c r="DO1950" t="str">
        <f t="shared" si="61"/>
        <v>LABOR- SUBCONTRACTOR</v>
      </c>
    </row>
    <row r="1951" spans="1:119" x14ac:dyDescent="0.35">
      <c r="A1951" t="s">
        <v>105</v>
      </c>
      <c r="B1951">
        <v>501236</v>
      </c>
      <c r="C1951">
        <v>6359</v>
      </c>
      <c r="D1951">
        <v>124618</v>
      </c>
      <c r="E1951">
        <v>13662</v>
      </c>
      <c r="F1951">
        <v>0</v>
      </c>
      <c r="G1951" t="s">
        <v>106</v>
      </c>
      <c r="H1951" t="s">
        <v>106</v>
      </c>
      <c r="I1951" t="s">
        <v>106</v>
      </c>
      <c r="J1951" t="s">
        <v>107</v>
      </c>
      <c r="K1951" t="s">
        <v>108</v>
      </c>
      <c r="L1951" t="s">
        <v>109</v>
      </c>
      <c r="M1951" t="s">
        <v>110</v>
      </c>
      <c r="N1951" t="s">
        <v>4919</v>
      </c>
      <c r="O1951" t="s">
        <v>4683</v>
      </c>
      <c r="P1951">
        <v>8178</v>
      </c>
      <c r="Q1951">
        <v>8</v>
      </c>
      <c r="R1951">
        <v>8</v>
      </c>
      <c r="S1951">
        <v>200</v>
      </c>
      <c r="T1951">
        <v>0</v>
      </c>
      <c r="U1951">
        <v>84</v>
      </c>
      <c r="V1951">
        <v>84</v>
      </c>
      <c r="W1951">
        <v>200</v>
      </c>
      <c r="X1951">
        <v>0</v>
      </c>
      <c r="Y1951">
        <v>0</v>
      </c>
      <c r="Z1951">
        <v>0</v>
      </c>
      <c r="AD1951" s="1">
        <v>41623.333333333336</v>
      </c>
      <c r="AE1951" s="1">
        <v>41652.708333333336</v>
      </c>
      <c r="AG1951" s="1">
        <v>41622.333333333336</v>
      </c>
      <c r="AH1951" s="1">
        <v>41651.708333333336</v>
      </c>
      <c r="AI1951" s="1">
        <v>41622.333333333336</v>
      </c>
      <c r="AJ1951" s="1">
        <v>41651.708333333336</v>
      </c>
      <c r="AK1951" s="1">
        <v>41622.333333333336</v>
      </c>
      <c r="AL1951" s="1">
        <v>41651.708333333336</v>
      </c>
      <c r="AM1951" s="1">
        <v>41623.333333333336</v>
      </c>
      <c r="AN1951" s="1">
        <v>41652.708333333336</v>
      </c>
      <c r="AP1951" t="s">
        <v>113</v>
      </c>
      <c r="AU1951" t="s">
        <v>4920</v>
      </c>
      <c r="AY1951" t="s">
        <v>106</v>
      </c>
      <c r="AZ1951">
        <v>0</v>
      </c>
      <c r="BA1951">
        <v>0</v>
      </c>
      <c r="BD1951" s="3">
        <v>41321.661111111112</v>
      </c>
      <c r="BE1951" s="3">
        <v>41321.663888888892</v>
      </c>
      <c r="BF1951" t="s">
        <v>115</v>
      </c>
      <c r="BG1951" t="s">
        <v>115</v>
      </c>
      <c r="BH1951">
        <v>8149</v>
      </c>
      <c r="BM1951">
        <v>43550</v>
      </c>
      <c r="BR1951" t="s">
        <v>116</v>
      </c>
      <c r="BS1951" t="s">
        <v>117</v>
      </c>
      <c r="BU1951">
        <v>1</v>
      </c>
      <c r="BV1951" t="s">
        <v>118</v>
      </c>
      <c r="BX1951" t="s">
        <v>119</v>
      </c>
      <c r="BY1951" t="s">
        <v>119</v>
      </c>
      <c r="BZ1951" t="s">
        <v>119</v>
      </c>
      <c r="CA1951">
        <v>1</v>
      </c>
      <c r="CC1951" t="s">
        <v>120</v>
      </c>
      <c r="CH1951">
        <v>540</v>
      </c>
      <c r="CI1951">
        <v>38960</v>
      </c>
      <c r="CJ1951" t="s">
        <v>106</v>
      </c>
      <c r="CK1951" t="s">
        <v>106</v>
      </c>
      <c r="CL1951">
        <v>20</v>
      </c>
      <c r="CM1951" t="s">
        <v>4678</v>
      </c>
      <c r="CO1951">
        <v>124614</v>
      </c>
      <c r="CQ1951">
        <v>0</v>
      </c>
      <c r="CR1951">
        <v>0</v>
      </c>
      <c r="CS1951">
        <v>0</v>
      </c>
      <c r="CY1951" t="s">
        <v>123</v>
      </c>
      <c r="CZ1951" t="s">
        <v>124</v>
      </c>
      <c r="DD1951" t="str" cm="1">
        <f t="array" ref="DD1951">TEXT(_xlfn.SEQUENCE(1, DATEDIF(AG1951, AH1951, "m") + 1, AG1951, 30), "YYYY-APMM")</f>
        <v>2013-AP12</v>
      </c>
      <c r="DN1951">
        <f t="shared" si="60"/>
        <v>84</v>
      </c>
      <c r="DO1951" t="str">
        <f t="shared" si="61"/>
        <v>LABOR- SUBCONTRACTOR</v>
      </c>
    </row>
    <row r="1952" spans="1:119" x14ac:dyDescent="0.35">
      <c r="A1952" t="s">
        <v>105</v>
      </c>
      <c r="B1952">
        <v>501237</v>
      </c>
      <c r="C1952">
        <v>6359</v>
      </c>
      <c r="D1952">
        <v>124618</v>
      </c>
      <c r="E1952">
        <v>13662</v>
      </c>
      <c r="F1952">
        <v>0</v>
      </c>
      <c r="G1952" t="s">
        <v>106</v>
      </c>
      <c r="H1952" t="s">
        <v>106</v>
      </c>
      <c r="I1952" t="s">
        <v>106</v>
      </c>
      <c r="J1952" t="s">
        <v>107</v>
      </c>
      <c r="K1952" t="s">
        <v>108</v>
      </c>
      <c r="L1952" t="s">
        <v>109</v>
      </c>
      <c r="M1952" t="s">
        <v>110</v>
      </c>
      <c r="N1952" t="s">
        <v>4921</v>
      </c>
      <c r="O1952" t="s">
        <v>4686</v>
      </c>
      <c r="P1952">
        <v>8177</v>
      </c>
      <c r="Q1952">
        <v>0</v>
      </c>
      <c r="R1952">
        <v>0</v>
      </c>
      <c r="S1952">
        <v>200</v>
      </c>
      <c r="T1952">
        <v>0</v>
      </c>
      <c r="U1952">
        <v>187</v>
      </c>
      <c r="V1952">
        <v>187</v>
      </c>
      <c r="W1952">
        <v>200</v>
      </c>
      <c r="X1952">
        <v>139</v>
      </c>
      <c r="Y1952">
        <v>0</v>
      </c>
      <c r="Z1952">
        <v>139</v>
      </c>
      <c r="AD1952" s="1">
        <v>41630.333333333336</v>
      </c>
      <c r="AE1952" s="1">
        <v>41658.708333333336</v>
      </c>
      <c r="AG1952" s="1">
        <v>41630.333333333336</v>
      </c>
      <c r="AH1952" s="1">
        <v>41658.708333333336</v>
      </c>
      <c r="AI1952" s="1">
        <v>41630.333333333336</v>
      </c>
      <c r="AJ1952" s="1">
        <v>41658.708333333336</v>
      </c>
      <c r="AK1952" s="1">
        <v>41630.333333333336</v>
      </c>
      <c r="AL1952" s="1">
        <v>41658.708333333336</v>
      </c>
      <c r="AM1952" s="1">
        <v>41630.333333333336</v>
      </c>
      <c r="AN1952" s="1">
        <v>41658.708333333336</v>
      </c>
      <c r="AP1952" t="s">
        <v>113</v>
      </c>
      <c r="AU1952" t="s">
        <v>4922</v>
      </c>
      <c r="AY1952" t="s">
        <v>106</v>
      </c>
      <c r="AZ1952">
        <v>0</v>
      </c>
      <c r="BA1952">
        <v>0</v>
      </c>
      <c r="BD1952" s="3">
        <v>41321.661111111112</v>
      </c>
      <c r="BE1952" s="3">
        <v>41321.663888888892</v>
      </c>
      <c r="BF1952" t="s">
        <v>115</v>
      </c>
      <c r="BG1952" t="s">
        <v>115</v>
      </c>
      <c r="BH1952">
        <v>8149</v>
      </c>
      <c r="BM1952">
        <v>43540</v>
      </c>
      <c r="BR1952" t="s">
        <v>1299</v>
      </c>
      <c r="BS1952" t="s">
        <v>1300</v>
      </c>
      <c r="BU1952">
        <v>1</v>
      </c>
      <c r="BV1952" t="s">
        <v>118</v>
      </c>
      <c r="BX1952" t="s">
        <v>119</v>
      </c>
      <c r="BY1952" t="s">
        <v>119</v>
      </c>
      <c r="BZ1952" t="s">
        <v>119</v>
      </c>
      <c r="CA1952">
        <v>1</v>
      </c>
      <c r="CC1952" t="s">
        <v>120</v>
      </c>
      <c r="CH1952">
        <v>540</v>
      </c>
      <c r="CI1952">
        <v>38960</v>
      </c>
      <c r="CJ1952" t="s">
        <v>106</v>
      </c>
      <c r="CK1952" t="s">
        <v>106</v>
      </c>
      <c r="CL1952">
        <v>20</v>
      </c>
      <c r="CM1952" t="s">
        <v>4678</v>
      </c>
      <c r="CO1952">
        <v>124614</v>
      </c>
      <c r="CQ1952">
        <v>0</v>
      </c>
      <c r="CR1952">
        <v>0</v>
      </c>
      <c r="CS1952">
        <v>0</v>
      </c>
      <c r="CY1952" t="s">
        <v>123</v>
      </c>
      <c r="CZ1952" t="s">
        <v>124</v>
      </c>
      <c r="DD1952" t="str" cm="1">
        <f t="array" ref="DD1952">TEXT(_xlfn.SEQUENCE(1, DATEDIF(AG1952, AH1952, "m") + 1, AG1952, 30), "YYYY-APMM")</f>
        <v>2013-AP12</v>
      </c>
      <c r="DN1952">
        <f t="shared" si="60"/>
        <v>187</v>
      </c>
      <c r="DO1952" t="str">
        <f t="shared" si="61"/>
        <v>LABOR - CIVIL</v>
      </c>
    </row>
    <row r="1953" spans="1:119" x14ac:dyDescent="0.35">
      <c r="A1953" t="s">
        <v>105</v>
      </c>
      <c r="B1953">
        <v>501238</v>
      </c>
      <c r="C1953">
        <v>6359</v>
      </c>
      <c r="D1953">
        <v>124618</v>
      </c>
      <c r="E1953">
        <v>13662</v>
      </c>
      <c r="F1953">
        <v>0</v>
      </c>
      <c r="G1953" t="s">
        <v>106</v>
      </c>
      <c r="H1953" t="s">
        <v>106</v>
      </c>
      <c r="I1953" t="s">
        <v>106</v>
      </c>
      <c r="J1953" t="s">
        <v>107</v>
      </c>
      <c r="K1953" t="s">
        <v>108</v>
      </c>
      <c r="L1953" t="s">
        <v>109</v>
      </c>
      <c r="M1953" t="s">
        <v>110</v>
      </c>
      <c r="N1953" t="s">
        <v>4923</v>
      </c>
      <c r="O1953" t="s">
        <v>4689</v>
      </c>
      <c r="P1953">
        <v>8172</v>
      </c>
      <c r="Q1953">
        <v>232</v>
      </c>
      <c r="R1953">
        <v>0</v>
      </c>
      <c r="S1953">
        <v>200</v>
      </c>
      <c r="T1953">
        <v>0</v>
      </c>
      <c r="U1953">
        <v>66</v>
      </c>
      <c r="V1953">
        <v>66</v>
      </c>
      <c r="W1953">
        <v>200</v>
      </c>
      <c r="X1953">
        <v>0</v>
      </c>
      <c r="Y1953">
        <v>0</v>
      </c>
      <c r="Z1953">
        <v>0</v>
      </c>
      <c r="AD1953" s="1">
        <v>41669.333333333336</v>
      </c>
      <c r="AE1953" s="1">
        <v>41699.708333333336</v>
      </c>
      <c r="AG1953" s="1">
        <v>41636.333333333336</v>
      </c>
      <c r="AH1953" s="1">
        <v>41664.708333333336</v>
      </c>
      <c r="AI1953" s="1">
        <v>41636.333333333336</v>
      </c>
      <c r="AJ1953" s="1">
        <v>41664.708333333336</v>
      </c>
      <c r="AK1953" s="1">
        <v>41636.333333333336</v>
      </c>
      <c r="AL1953" s="1">
        <v>41664.708333333336</v>
      </c>
      <c r="AM1953" s="1">
        <v>41669.333333333336</v>
      </c>
      <c r="AN1953" s="1">
        <v>41699.708333333336</v>
      </c>
      <c r="AP1953" t="s">
        <v>113</v>
      </c>
      <c r="AU1953" t="s">
        <v>4924</v>
      </c>
      <c r="AY1953" t="s">
        <v>106</v>
      </c>
      <c r="AZ1953">
        <v>0</v>
      </c>
      <c r="BA1953">
        <v>0</v>
      </c>
      <c r="BD1953" s="3">
        <v>41321.661111111112</v>
      </c>
      <c r="BE1953" s="3">
        <v>41321.663888888892</v>
      </c>
      <c r="BF1953" t="s">
        <v>115</v>
      </c>
      <c r="BG1953" t="s">
        <v>115</v>
      </c>
      <c r="BH1953">
        <v>8149</v>
      </c>
      <c r="BM1953">
        <v>43490</v>
      </c>
      <c r="BR1953" t="s">
        <v>3200</v>
      </c>
      <c r="BS1953" t="s">
        <v>3201</v>
      </c>
      <c r="BU1953">
        <v>1</v>
      </c>
      <c r="BV1953" t="s">
        <v>118</v>
      </c>
      <c r="BX1953" t="s">
        <v>119</v>
      </c>
      <c r="BY1953" t="s">
        <v>119</v>
      </c>
      <c r="BZ1953" t="s">
        <v>119</v>
      </c>
      <c r="CA1953">
        <v>1</v>
      </c>
      <c r="CC1953" t="s">
        <v>120</v>
      </c>
      <c r="CH1953">
        <v>540</v>
      </c>
      <c r="CI1953">
        <v>38960</v>
      </c>
      <c r="CJ1953" t="s">
        <v>106</v>
      </c>
      <c r="CK1953" t="s">
        <v>106</v>
      </c>
      <c r="CL1953">
        <v>20</v>
      </c>
      <c r="CM1953" t="s">
        <v>4678</v>
      </c>
      <c r="CO1953">
        <v>124614</v>
      </c>
      <c r="CQ1953">
        <v>0</v>
      </c>
      <c r="CR1953">
        <v>0</v>
      </c>
      <c r="CS1953">
        <v>0</v>
      </c>
      <c r="CY1953" t="s">
        <v>123</v>
      </c>
      <c r="CZ1953" t="s">
        <v>124</v>
      </c>
      <c r="DD1953" t="str" cm="1">
        <f t="array" ref="DD1953">TEXT(_xlfn.SEQUENCE(1, DATEDIF(AG1953, AH1953, "m") + 1, AG1953, 30), "YYYY-APMM")</f>
        <v>2013-AP12</v>
      </c>
      <c r="DN1953">
        <f t="shared" si="60"/>
        <v>66</v>
      </c>
      <c r="DO1953" t="str">
        <f t="shared" si="61"/>
        <v>MANHOLES SK</v>
      </c>
    </row>
    <row r="1954" spans="1:119" x14ac:dyDescent="0.35">
      <c r="A1954" t="s">
        <v>105</v>
      </c>
      <c r="B1954">
        <v>501239</v>
      </c>
      <c r="C1954">
        <v>6359</v>
      </c>
      <c r="D1954">
        <v>124618</v>
      </c>
      <c r="E1954">
        <v>13662</v>
      </c>
      <c r="F1954">
        <v>0</v>
      </c>
      <c r="G1954" t="s">
        <v>106</v>
      </c>
      <c r="H1954" t="s">
        <v>106</v>
      </c>
      <c r="I1954" t="s">
        <v>106</v>
      </c>
      <c r="J1954" t="s">
        <v>107</v>
      </c>
      <c r="K1954" t="s">
        <v>108</v>
      </c>
      <c r="L1954" t="s">
        <v>109</v>
      </c>
      <c r="M1954" t="s">
        <v>110</v>
      </c>
      <c r="N1954" t="s">
        <v>4925</v>
      </c>
      <c r="O1954" t="s">
        <v>4692</v>
      </c>
      <c r="P1954">
        <v>8178</v>
      </c>
      <c r="Q1954">
        <v>232</v>
      </c>
      <c r="R1954">
        <v>56</v>
      </c>
      <c r="S1954">
        <v>160</v>
      </c>
      <c r="T1954">
        <v>0</v>
      </c>
      <c r="U1954">
        <v>33.6</v>
      </c>
      <c r="V1954">
        <v>33.6</v>
      </c>
      <c r="W1954">
        <v>160</v>
      </c>
      <c r="X1954">
        <v>0</v>
      </c>
      <c r="Y1954">
        <v>0</v>
      </c>
      <c r="Z1954">
        <v>0</v>
      </c>
      <c r="AD1954" s="1">
        <v>41700.333333333336</v>
      </c>
      <c r="AE1954" s="1">
        <v>41722.708333333336</v>
      </c>
      <c r="AG1954" s="1">
        <v>41665.333333333336</v>
      </c>
      <c r="AH1954" s="1">
        <v>41688.708333333336</v>
      </c>
      <c r="AI1954" s="1">
        <v>41665.333333333336</v>
      </c>
      <c r="AJ1954" s="1">
        <v>41688.708333333336</v>
      </c>
      <c r="AK1954" s="1">
        <v>41665.333333333336</v>
      </c>
      <c r="AL1954" s="1">
        <v>41688.708333333336</v>
      </c>
      <c r="AM1954" s="1">
        <v>41700.333333333336</v>
      </c>
      <c r="AN1954" s="1">
        <v>41722.708333333336</v>
      </c>
      <c r="AP1954" t="s">
        <v>113</v>
      </c>
      <c r="AU1954" t="s">
        <v>4926</v>
      </c>
      <c r="AY1954" t="s">
        <v>106</v>
      </c>
      <c r="AZ1954">
        <v>0</v>
      </c>
      <c r="BA1954">
        <v>0</v>
      </c>
      <c r="BD1954" s="3">
        <v>41321.661111111112</v>
      </c>
      <c r="BE1954" s="3">
        <v>41321.690972222219</v>
      </c>
      <c r="BF1954" t="s">
        <v>115</v>
      </c>
      <c r="BG1954" t="s">
        <v>115</v>
      </c>
      <c r="BH1954">
        <v>8149</v>
      </c>
      <c r="BM1954">
        <v>43550</v>
      </c>
      <c r="BR1954" t="s">
        <v>116</v>
      </c>
      <c r="BS1954" t="s">
        <v>117</v>
      </c>
      <c r="BU1954">
        <v>1</v>
      </c>
      <c r="BV1954" t="s">
        <v>118</v>
      </c>
      <c r="BX1954" t="s">
        <v>119</v>
      </c>
      <c r="BY1954" t="s">
        <v>119</v>
      </c>
      <c r="BZ1954" t="s">
        <v>119</v>
      </c>
      <c r="CA1954">
        <v>1</v>
      </c>
      <c r="CC1954" t="s">
        <v>120</v>
      </c>
      <c r="CH1954">
        <v>540</v>
      </c>
      <c r="CI1954">
        <v>38960</v>
      </c>
      <c r="CJ1954" t="s">
        <v>106</v>
      </c>
      <c r="CK1954" t="s">
        <v>106</v>
      </c>
      <c r="CL1954">
        <v>20</v>
      </c>
      <c r="CM1954" t="s">
        <v>4678</v>
      </c>
      <c r="CO1954">
        <v>124614</v>
      </c>
      <c r="CQ1954">
        <v>0</v>
      </c>
      <c r="CR1954">
        <v>0</v>
      </c>
      <c r="CS1954">
        <v>0</v>
      </c>
      <c r="CY1954" t="s">
        <v>123</v>
      </c>
      <c r="CZ1954" t="s">
        <v>124</v>
      </c>
      <c r="DD1954" t="str" cm="1">
        <f t="array" ref="DD1954">TEXT(_xlfn.SEQUENCE(1, DATEDIF(AG1954, AH1954, "m") + 1, AG1954, 30), "YYYY-APMM")</f>
        <v>2014-AP01</v>
      </c>
      <c r="DN1954">
        <f t="shared" si="60"/>
        <v>33.6</v>
      </c>
      <c r="DO1954" t="str">
        <f t="shared" si="61"/>
        <v>LABOR- SUBCONTRACTOR</v>
      </c>
    </row>
    <row r="1955" spans="1:119" x14ac:dyDescent="0.35">
      <c r="A1955" t="s">
        <v>105</v>
      </c>
      <c r="B1955">
        <v>501240</v>
      </c>
      <c r="C1955">
        <v>6359</v>
      </c>
      <c r="D1955">
        <v>124618</v>
      </c>
      <c r="E1955">
        <v>13662</v>
      </c>
      <c r="F1955">
        <v>0</v>
      </c>
      <c r="G1955" t="s">
        <v>106</v>
      </c>
      <c r="H1955" t="s">
        <v>106</v>
      </c>
      <c r="I1955" t="s">
        <v>106</v>
      </c>
      <c r="J1955" t="s">
        <v>107</v>
      </c>
      <c r="K1955" t="s">
        <v>108</v>
      </c>
      <c r="L1955" t="s">
        <v>109</v>
      </c>
      <c r="M1955" t="s">
        <v>110</v>
      </c>
      <c r="N1955" t="s">
        <v>4927</v>
      </c>
      <c r="O1955" t="s">
        <v>4676</v>
      </c>
      <c r="P1955">
        <v>8177</v>
      </c>
      <c r="Q1955">
        <v>8</v>
      </c>
      <c r="R1955">
        <v>0</v>
      </c>
      <c r="S1955">
        <v>200</v>
      </c>
      <c r="T1955">
        <v>0</v>
      </c>
      <c r="U1955">
        <v>239</v>
      </c>
      <c r="V1955">
        <v>239</v>
      </c>
      <c r="W1955">
        <v>200</v>
      </c>
      <c r="X1955">
        <v>125</v>
      </c>
      <c r="Y1955">
        <v>0</v>
      </c>
      <c r="Z1955">
        <v>125</v>
      </c>
      <c r="AD1955" s="1">
        <v>41611.333333333336</v>
      </c>
      <c r="AE1955" s="1">
        <v>41640.708333333336</v>
      </c>
      <c r="AG1955" s="1">
        <v>41610.333333333336</v>
      </c>
      <c r="AH1955" s="1">
        <v>41639.708333333336</v>
      </c>
      <c r="AI1955" s="1">
        <v>41610.333333333336</v>
      </c>
      <c r="AJ1955" s="1">
        <v>41639.708333333336</v>
      </c>
      <c r="AK1955" s="1">
        <v>41610.333333333336</v>
      </c>
      <c r="AL1955" s="1">
        <v>41639.708333333336</v>
      </c>
      <c r="AM1955" s="1">
        <v>41611.333333333336</v>
      </c>
      <c r="AN1955" s="1">
        <v>41640.708333333336</v>
      </c>
      <c r="AP1955" t="s">
        <v>113</v>
      </c>
      <c r="AU1955" t="s">
        <v>4928</v>
      </c>
      <c r="AY1955" t="s">
        <v>106</v>
      </c>
      <c r="AZ1955">
        <v>0</v>
      </c>
      <c r="BA1955">
        <v>0</v>
      </c>
      <c r="BD1955" s="3">
        <v>41321.661111111112</v>
      </c>
      <c r="BE1955" s="3">
        <v>41321.663888888892</v>
      </c>
      <c r="BF1955" t="s">
        <v>115</v>
      </c>
      <c r="BG1955" t="s">
        <v>115</v>
      </c>
      <c r="BH1955">
        <v>8149</v>
      </c>
      <c r="BM1955">
        <v>43540</v>
      </c>
      <c r="BR1955" t="s">
        <v>1299</v>
      </c>
      <c r="BS1955" t="s">
        <v>1300</v>
      </c>
      <c r="BU1955">
        <v>1</v>
      </c>
      <c r="BV1955" t="s">
        <v>118</v>
      </c>
      <c r="BX1955" t="s">
        <v>119</v>
      </c>
      <c r="BY1955" t="s">
        <v>119</v>
      </c>
      <c r="BZ1955" t="s">
        <v>119</v>
      </c>
      <c r="CA1955">
        <v>1</v>
      </c>
      <c r="CC1955" t="s">
        <v>120</v>
      </c>
      <c r="CH1955">
        <v>540</v>
      </c>
      <c r="CI1955">
        <v>38960</v>
      </c>
      <c r="CJ1955" t="s">
        <v>106</v>
      </c>
      <c r="CK1955" t="s">
        <v>106</v>
      </c>
      <c r="CL1955">
        <v>20</v>
      </c>
      <c r="CM1955" t="s">
        <v>4678</v>
      </c>
      <c r="CO1955">
        <v>124614</v>
      </c>
      <c r="CQ1955">
        <v>0</v>
      </c>
      <c r="CR1955">
        <v>0</v>
      </c>
      <c r="CS1955">
        <v>0</v>
      </c>
      <c r="CY1955" t="s">
        <v>123</v>
      </c>
      <c r="CZ1955" t="s">
        <v>124</v>
      </c>
      <c r="DD1955" t="str" cm="1">
        <f t="array" ref="DD1955">TEXT(_xlfn.SEQUENCE(1, DATEDIF(AG1955, AH1955, "m") + 1, AG1955, 30), "YYYY-APMM")</f>
        <v>2013-AP12</v>
      </c>
      <c r="DN1955">
        <f t="shared" si="60"/>
        <v>239</v>
      </c>
      <c r="DO1955" t="str">
        <f t="shared" si="61"/>
        <v>LABOR - CIVIL</v>
      </c>
    </row>
    <row r="1956" spans="1:119" x14ac:dyDescent="0.35">
      <c r="A1956" t="s">
        <v>105</v>
      </c>
      <c r="B1956">
        <v>501241</v>
      </c>
      <c r="C1956">
        <v>6359</v>
      </c>
      <c r="D1956">
        <v>124619</v>
      </c>
      <c r="E1956">
        <v>13662</v>
      </c>
      <c r="F1956">
        <v>0</v>
      </c>
      <c r="G1956" t="s">
        <v>106</v>
      </c>
      <c r="H1956" t="s">
        <v>106</v>
      </c>
      <c r="I1956" t="s">
        <v>106</v>
      </c>
      <c r="J1956" t="s">
        <v>107</v>
      </c>
      <c r="K1956" t="s">
        <v>108</v>
      </c>
      <c r="L1956" t="s">
        <v>109</v>
      </c>
      <c r="M1956" t="s">
        <v>110</v>
      </c>
      <c r="N1956" t="s">
        <v>4929</v>
      </c>
      <c r="O1956" t="s">
        <v>4695</v>
      </c>
      <c r="P1956">
        <v>8172</v>
      </c>
      <c r="Q1956">
        <v>472</v>
      </c>
      <c r="R1956">
        <v>200</v>
      </c>
      <c r="S1956">
        <v>200</v>
      </c>
      <c r="T1956">
        <v>0</v>
      </c>
      <c r="U1956">
        <v>36</v>
      </c>
      <c r="V1956">
        <v>36</v>
      </c>
      <c r="W1956">
        <v>200</v>
      </c>
      <c r="X1956">
        <v>0</v>
      </c>
      <c r="Y1956">
        <v>0</v>
      </c>
      <c r="Z1956">
        <v>0</v>
      </c>
      <c r="AD1956" s="1">
        <v>41669.333333333336</v>
      </c>
      <c r="AE1956" s="1">
        <v>41699.708333333336</v>
      </c>
      <c r="AG1956" s="1">
        <v>41599.333333333336</v>
      </c>
      <c r="AH1956" s="1">
        <v>41629.708333333336</v>
      </c>
      <c r="AI1956" s="1">
        <v>41599.333333333336</v>
      </c>
      <c r="AJ1956" s="1">
        <v>41629.708333333336</v>
      </c>
      <c r="AK1956" s="1">
        <v>41599.333333333336</v>
      </c>
      <c r="AL1956" s="1">
        <v>41629.708333333336</v>
      </c>
      <c r="AM1956" s="1">
        <v>41669.333333333336</v>
      </c>
      <c r="AN1956" s="1">
        <v>41699.708333333336</v>
      </c>
      <c r="AP1956" t="s">
        <v>113</v>
      </c>
      <c r="AU1956" t="s">
        <v>4930</v>
      </c>
      <c r="AY1956" t="s">
        <v>106</v>
      </c>
      <c r="AZ1956">
        <v>0</v>
      </c>
      <c r="BA1956">
        <v>0</v>
      </c>
      <c r="BD1956" s="3">
        <v>41321.661111111112</v>
      </c>
      <c r="BE1956" s="3">
        <v>41321.663888888892</v>
      </c>
      <c r="BF1956" t="s">
        <v>115</v>
      </c>
      <c r="BG1956" t="s">
        <v>115</v>
      </c>
      <c r="BH1956">
        <v>8149</v>
      </c>
      <c r="BM1956">
        <v>43490</v>
      </c>
      <c r="BR1956" t="s">
        <v>3200</v>
      </c>
      <c r="BS1956" t="s">
        <v>3201</v>
      </c>
      <c r="BU1956">
        <v>1</v>
      </c>
      <c r="BV1956" t="s">
        <v>118</v>
      </c>
      <c r="BX1956" t="s">
        <v>119</v>
      </c>
      <c r="BY1956" t="s">
        <v>119</v>
      </c>
      <c r="BZ1956" t="s">
        <v>119</v>
      </c>
      <c r="CA1956">
        <v>1</v>
      </c>
      <c r="CC1956" t="s">
        <v>120</v>
      </c>
      <c r="CH1956">
        <v>540</v>
      </c>
      <c r="CI1956">
        <v>38950</v>
      </c>
      <c r="CJ1956" t="s">
        <v>106</v>
      </c>
      <c r="CK1956" t="s">
        <v>106</v>
      </c>
      <c r="CL1956">
        <v>15</v>
      </c>
      <c r="CM1956" t="s">
        <v>4697</v>
      </c>
      <c r="CO1956">
        <v>124614</v>
      </c>
      <c r="CQ1956">
        <v>0</v>
      </c>
      <c r="CR1956">
        <v>0</v>
      </c>
      <c r="CS1956">
        <v>0</v>
      </c>
      <c r="CY1956" t="s">
        <v>123</v>
      </c>
      <c r="CZ1956" t="s">
        <v>124</v>
      </c>
      <c r="DD1956" t="str" cm="1">
        <f t="array" ref="DD1956:DE1956">TEXT(_xlfn.SEQUENCE(1, DATEDIF(AG1956, AH1956, "m") + 1, AG1956, 30), "YYYY-APMM")</f>
        <v>2013-AP11</v>
      </c>
      <c r="DE1956" t="str">
        <v>2013-AP12</v>
      </c>
      <c r="DN1956">
        <f t="shared" si="60"/>
        <v>18</v>
      </c>
      <c r="DO1956" t="str">
        <f t="shared" si="61"/>
        <v>MANHOLES SK</v>
      </c>
    </row>
    <row r="1957" spans="1:119" x14ac:dyDescent="0.35">
      <c r="A1957" t="s">
        <v>105</v>
      </c>
      <c r="B1957">
        <v>501242</v>
      </c>
      <c r="C1957">
        <v>6359</v>
      </c>
      <c r="D1957">
        <v>124619</v>
      </c>
      <c r="E1957">
        <v>13662</v>
      </c>
      <c r="F1957">
        <v>0</v>
      </c>
      <c r="G1957" t="s">
        <v>106</v>
      </c>
      <c r="H1957" t="s">
        <v>106</v>
      </c>
      <c r="I1957" t="s">
        <v>106</v>
      </c>
      <c r="J1957" t="s">
        <v>107</v>
      </c>
      <c r="K1957" t="s">
        <v>108</v>
      </c>
      <c r="L1957" t="s">
        <v>109</v>
      </c>
      <c r="M1957" t="s">
        <v>110</v>
      </c>
      <c r="N1957" t="s">
        <v>4931</v>
      </c>
      <c r="O1957" t="s">
        <v>4699</v>
      </c>
      <c r="P1957">
        <v>8172</v>
      </c>
      <c r="Q1957">
        <v>0</v>
      </c>
      <c r="R1957">
        <v>0</v>
      </c>
      <c r="S1957">
        <v>200</v>
      </c>
      <c r="T1957">
        <v>0</v>
      </c>
      <c r="U1957">
        <v>102</v>
      </c>
      <c r="V1957">
        <v>102</v>
      </c>
      <c r="W1957">
        <v>200</v>
      </c>
      <c r="X1957">
        <v>0</v>
      </c>
      <c r="Y1957">
        <v>0</v>
      </c>
      <c r="Z1957">
        <v>0</v>
      </c>
      <c r="AD1957" s="1">
        <v>41599.333333333336</v>
      </c>
      <c r="AE1957" s="1">
        <v>41629.708333333336</v>
      </c>
      <c r="AG1957" s="1">
        <v>41599.333333333336</v>
      </c>
      <c r="AH1957" s="1">
        <v>41629.708333333336</v>
      </c>
      <c r="AI1957" s="1">
        <v>41599.333333333336</v>
      </c>
      <c r="AJ1957" s="1">
        <v>41629.708333333336</v>
      </c>
      <c r="AK1957" s="1">
        <v>41599.333333333336</v>
      </c>
      <c r="AL1957" s="1">
        <v>41629.708333333336</v>
      </c>
      <c r="AM1957" s="1">
        <v>41599.333333333336</v>
      </c>
      <c r="AN1957" s="1">
        <v>41629.708333333336</v>
      </c>
      <c r="AP1957" t="s">
        <v>113</v>
      </c>
      <c r="AU1957" t="s">
        <v>4932</v>
      </c>
      <c r="AY1957" t="s">
        <v>106</v>
      </c>
      <c r="AZ1957">
        <v>0</v>
      </c>
      <c r="BA1957">
        <v>0</v>
      </c>
      <c r="BD1957" s="3">
        <v>41321.661111111112</v>
      </c>
      <c r="BE1957" s="3">
        <v>41321.663888888892</v>
      </c>
      <c r="BF1957" t="s">
        <v>115</v>
      </c>
      <c r="BG1957" t="s">
        <v>115</v>
      </c>
      <c r="BH1957">
        <v>8149</v>
      </c>
      <c r="BM1957">
        <v>43490</v>
      </c>
      <c r="BR1957" t="s">
        <v>3200</v>
      </c>
      <c r="BS1957" t="s">
        <v>3201</v>
      </c>
      <c r="BU1957">
        <v>1</v>
      </c>
      <c r="BV1957" t="s">
        <v>118</v>
      </c>
      <c r="BX1957" t="s">
        <v>119</v>
      </c>
      <c r="BY1957" t="s">
        <v>119</v>
      </c>
      <c r="BZ1957" t="s">
        <v>119</v>
      </c>
      <c r="CA1957">
        <v>1</v>
      </c>
      <c r="CC1957" t="s">
        <v>120</v>
      </c>
      <c r="CH1957">
        <v>540</v>
      </c>
      <c r="CI1957">
        <v>38950</v>
      </c>
      <c r="CJ1957" t="s">
        <v>106</v>
      </c>
      <c r="CK1957" t="s">
        <v>106</v>
      </c>
      <c r="CL1957">
        <v>15</v>
      </c>
      <c r="CM1957" t="s">
        <v>4697</v>
      </c>
      <c r="CO1957">
        <v>124614</v>
      </c>
      <c r="CQ1957">
        <v>0</v>
      </c>
      <c r="CR1957">
        <v>0</v>
      </c>
      <c r="CS1957">
        <v>0</v>
      </c>
      <c r="CY1957" t="s">
        <v>123</v>
      </c>
      <c r="CZ1957" t="s">
        <v>124</v>
      </c>
      <c r="DD1957" t="str" cm="1">
        <f t="array" ref="DD1957:DE1957">TEXT(_xlfn.SEQUENCE(1, DATEDIF(AG1957, AH1957, "m") + 1, AG1957, 30), "YYYY-APMM")</f>
        <v>2013-AP11</v>
      </c>
      <c r="DE1957" t="str">
        <v>2013-AP12</v>
      </c>
      <c r="DN1957">
        <f t="shared" si="60"/>
        <v>51</v>
      </c>
      <c r="DO1957" t="str">
        <f t="shared" si="61"/>
        <v>MANHOLES SK</v>
      </c>
    </row>
    <row r="1958" spans="1:119" x14ac:dyDescent="0.35">
      <c r="A1958" t="s">
        <v>105</v>
      </c>
      <c r="B1958">
        <v>501243</v>
      </c>
      <c r="C1958">
        <v>6359</v>
      </c>
      <c r="D1958">
        <v>124619</v>
      </c>
      <c r="E1958">
        <v>13662</v>
      </c>
      <c r="F1958">
        <v>0</v>
      </c>
      <c r="G1958" t="s">
        <v>106</v>
      </c>
      <c r="H1958" t="s">
        <v>106</v>
      </c>
      <c r="I1958" t="s">
        <v>106</v>
      </c>
      <c r="J1958" t="s">
        <v>107</v>
      </c>
      <c r="K1958" t="s">
        <v>108</v>
      </c>
      <c r="L1958" t="s">
        <v>109</v>
      </c>
      <c r="M1958" t="s">
        <v>110</v>
      </c>
      <c r="N1958" t="s">
        <v>4933</v>
      </c>
      <c r="O1958" t="s">
        <v>4702</v>
      </c>
      <c r="P1958">
        <v>8172</v>
      </c>
      <c r="Q1958">
        <v>0</v>
      </c>
      <c r="R1958">
        <v>0</v>
      </c>
      <c r="S1958">
        <v>200</v>
      </c>
      <c r="T1958">
        <v>0</v>
      </c>
      <c r="U1958">
        <v>102</v>
      </c>
      <c r="V1958">
        <v>102</v>
      </c>
      <c r="W1958">
        <v>200</v>
      </c>
      <c r="X1958">
        <v>0</v>
      </c>
      <c r="Y1958">
        <v>0</v>
      </c>
      <c r="Z1958">
        <v>0</v>
      </c>
      <c r="AD1958" s="1">
        <v>41630.333333333336</v>
      </c>
      <c r="AE1958" s="1">
        <v>41658.708333333336</v>
      </c>
      <c r="AG1958" s="1">
        <v>41630.333333333336</v>
      </c>
      <c r="AH1958" s="1">
        <v>41658.708333333336</v>
      </c>
      <c r="AI1958" s="1">
        <v>41630.333333333336</v>
      </c>
      <c r="AJ1958" s="1">
        <v>41658.708333333336</v>
      </c>
      <c r="AK1958" s="1">
        <v>41630.333333333336</v>
      </c>
      <c r="AL1958" s="1">
        <v>41658.708333333336</v>
      </c>
      <c r="AM1958" s="1">
        <v>41630.333333333336</v>
      </c>
      <c r="AN1958" s="1">
        <v>41658.708333333336</v>
      </c>
      <c r="AP1958" t="s">
        <v>113</v>
      </c>
      <c r="AU1958" t="s">
        <v>4934</v>
      </c>
      <c r="AY1958" t="s">
        <v>106</v>
      </c>
      <c r="AZ1958">
        <v>0</v>
      </c>
      <c r="BA1958">
        <v>0</v>
      </c>
      <c r="BD1958" s="3">
        <v>41321.661111111112</v>
      </c>
      <c r="BE1958" s="3">
        <v>41321.663888888892</v>
      </c>
      <c r="BF1958" t="s">
        <v>115</v>
      </c>
      <c r="BG1958" t="s">
        <v>115</v>
      </c>
      <c r="BH1958">
        <v>8149</v>
      </c>
      <c r="BM1958">
        <v>43490</v>
      </c>
      <c r="BR1958" t="s">
        <v>3200</v>
      </c>
      <c r="BS1958" t="s">
        <v>3201</v>
      </c>
      <c r="BU1958">
        <v>1</v>
      </c>
      <c r="BV1958" t="s">
        <v>118</v>
      </c>
      <c r="BX1958" t="s">
        <v>119</v>
      </c>
      <c r="BY1958" t="s">
        <v>119</v>
      </c>
      <c r="BZ1958" t="s">
        <v>119</v>
      </c>
      <c r="CA1958">
        <v>1</v>
      </c>
      <c r="CC1958" t="s">
        <v>120</v>
      </c>
      <c r="CH1958">
        <v>540</v>
      </c>
      <c r="CI1958">
        <v>38950</v>
      </c>
      <c r="CJ1958" t="s">
        <v>106</v>
      </c>
      <c r="CK1958" t="s">
        <v>106</v>
      </c>
      <c r="CL1958">
        <v>15</v>
      </c>
      <c r="CM1958" t="s">
        <v>4697</v>
      </c>
      <c r="CO1958">
        <v>124614</v>
      </c>
      <c r="CQ1958">
        <v>0</v>
      </c>
      <c r="CR1958">
        <v>0</v>
      </c>
      <c r="CS1958">
        <v>0</v>
      </c>
      <c r="CY1958" t="s">
        <v>123</v>
      </c>
      <c r="CZ1958" t="s">
        <v>124</v>
      </c>
      <c r="DD1958" t="str" cm="1">
        <f t="array" ref="DD1958">TEXT(_xlfn.SEQUENCE(1, DATEDIF(AG1958, AH1958, "m") + 1, AG1958, 30), "YYYY-APMM")</f>
        <v>2013-AP12</v>
      </c>
      <c r="DN1958">
        <f t="shared" si="60"/>
        <v>102</v>
      </c>
      <c r="DO1958" t="str">
        <f t="shared" si="61"/>
        <v>MANHOLES SK</v>
      </c>
    </row>
    <row r="1959" spans="1:119" x14ac:dyDescent="0.35">
      <c r="A1959" t="s">
        <v>105</v>
      </c>
      <c r="B1959">
        <v>501244</v>
      </c>
      <c r="C1959">
        <v>6359</v>
      </c>
      <c r="D1959">
        <v>124619</v>
      </c>
      <c r="E1959">
        <v>13662</v>
      </c>
      <c r="F1959">
        <v>0</v>
      </c>
      <c r="G1959" t="s">
        <v>106</v>
      </c>
      <c r="H1959" t="s">
        <v>106</v>
      </c>
      <c r="I1959" t="s">
        <v>106</v>
      </c>
      <c r="J1959" t="s">
        <v>107</v>
      </c>
      <c r="K1959" t="s">
        <v>108</v>
      </c>
      <c r="L1959" t="s">
        <v>109</v>
      </c>
      <c r="M1959" t="s">
        <v>110</v>
      </c>
      <c r="N1959" t="s">
        <v>4935</v>
      </c>
      <c r="O1959" t="s">
        <v>4705</v>
      </c>
      <c r="P1959">
        <v>8172</v>
      </c>
      <c r="Q1959">
        <v>272</v>
      </c>
      <c r="R1959">
        <v>272</v>
      </c>
      <c r="S1959">
        <v>160</v>
      </c>
      <c r="T1959">
        <v>0</v>
      </c>
      <c r="U1959">
        <v>36</v>
      </c>
      <c r="V1959">
        <v>36</v>
      </c>
      <c r="W1959">
        <v>160</v>
      </c>
      <c r="X1959">
        <v>0</v>
      </c>
      <c r="Y1959">
        <v>0</v>
      </c>
      <c r="Z1959">
        <v>0</v>
      </c>
      <c r="AD1959" s="1">
        <v>41700.333333333336</v>
      </c>
      <c r="AE1959" s="1">
        <v>41722.708333333336</v>
      </c>
      <c r="AG1959" s="1">
        <v>41659.333333333336</v>
      </c>
      <c r="AH1959" s="1">
        <v>41682.708333333336</v>
      </c>
      <c r="AI1959" s="1">
        <v>41659.333333333336</v>
      </c>
      <c r="AJ1959" s="1">
        <v>41682.708333333336</v>
      </c>
      <c r="AK1959" s="1">
        <v>41659.333333333336</v>
      </c>
      <c r="AL1959" s="1">
        <v>41682.708333333336</v>
      </c>
      <c r="AM1959" s="1">
        <v>41700.333333333336</v>
      </c>
      <c r="AN1959" s="1">
        <v>41722.708333333336</v>
      </c>
      <c r="AP1959" t="s">
        <v>113</v>
      </c>
      <c r="AU1959" t="s">
        <v>4936</v>
      </c>
      <c r="AY1959" t="s">
        <v>106</v>
      </c>
      <c r="AZ1959">
        <v>0</v>
      </c>
      <c r="BA1959">
        <v>0</v>
      </c>
      <c r="BD1959" s="3">
        <v>41321.661111111112</v>
      </c>
      <c r="BE1959" s="3">
        <v>41321.690972222219</v>
      </c>
      <c r="BF1959" t="s">
        <v>115</v>
      </c>
      <c r="BG1959" t="s">
        <v>115</v>
      </c>
      <c r="BH1959">
        <v>8149</v>
      </c>
      <c r="BM1959">
        <v>43490</v>
      </c>
      <c r="BR1959" t="s">
        <v>3200</v>
      </c>
      <c r="BS1959" t="s">
        <v>3201</v>
      </c>
      <c r="BU1959">
        <v>1</v>
      </c>
      <c r="BV1959" t="s">
        <v>118</v>
      </c>
      <c r="BX1959" t="s">
        <v>119</v>
      </c>
      <c r="BY1959" t="s">
        <v>119</v>
      </c>
      <c r="BZ1959" t="s">
        <v>119</v>
      </c>
      <c r="CA1959">
        <v>1</v>
      </c>
      <c r="CC1959" t="s">
        <v>120</v>
      </c>
      <c r="CH1959">
        <v>540</v>
      </c>
      <c r="CI1959">
        <v>38950</v>
      </c>
      <c r="CJ1959" t="s">
        <v>106</v>
      </c>
      <c r="CK1959" t="s">
        <v>106</v>
      </c>
      <c r="CL1959">
        <v>15</v>
      </c>
      <c r="CM1959" t="s">
        <v>4697</v>
      </c>
      <c r="CO1959">
        <v>124614</v>
      </c>
      <c r="CQ1959">
        <v>0</v>
      </c>
      <c r="CR1959">
        <v>0</v>
      </c>
      <c r="CS1959">
        <v>0</v>
      </c>
      <c r="CY1959" t="s">
        <v>123</v>
      </c>
      <c r="CZ1959" t="s">
        <v>124</v>
      </c>
      <c r="DD1959" t="str" cm="1">
        <f t="array" ref="DD1959">TEXT(_xlfn.SEQUENCE(1, DATEDIF(AG1959, AH1959, "m") + 1, AG1959, 30), "YYYY-APMM")</f>
        <v>2014-AP01</v>
      </c>
      <c r="DN1959">
        <f t="shared" si="60"/>
        <v>36</v>
      </c>
      <c r="DO1959" t="str">
        <f t="shared" si="61"/>
        <v>MANHOLES SK</v>
      </c>
    </row>
    <row r="1960" spans="1:119" x14ac:dyDescent="0.35">
      <c r="A1960" t="s">
        <v>105</v>
      </c>
      <c r="B1960">
        <v>501245</v>
      </c>
      <c r="C1960">
        <v>6359</v>
      </c>
      <c r="D1960">
        <v>124620</v>
      </c>
      <c r="E1960">
        <v>13662</v>
      </c>
      <c r="F1960">
        <v>0</v>
      </c>
      <c r="G1960" t="s">
        <v>106</v>
      </c>
      <c r="H1960" t="s">
        <v>106</v>
      </c>
      <c r="I1960" t="s">
        <v>106</v>
      </c>
      <c r="J1960" t="s">
        <v>107</v>
      </c>
      <c r="K1960" t="s">
        <v>108</v>
      </c>
      <c r="L1960" t="s">
        <v>109</v>
      </c>
      <c r="M1960" t="s">
        <v>110</v>
      </c>
      <c r="N1960" t="s">
        <v>4937</v>
      </c>
      <c r="O1960" t="s">
        <v>4663</v>
      </c>
      <c r="P1960">
        <v>8177</v>
      </c>
      <c r="Q1960">
        <v>0</v>
      </c>
      <c r="R1960">
        <v>0</v>
      </c>
      <c r="S1960">
        <v>160</v>
      </c>
      <c r="T1960">
        <v>0</v>
      </c>
      <c r="U1960">
        <v>178</v>
      </c>
      <c r="V1960">
        <v>178</v>
      </c>
      <c r="W1960">
        <v>160</v>
      </c>
      <c r="X1960">
        <v>100</v>
      </c>
      <c r="Y1960">
        <v>0</v>
      </c>
      <c r="Z1960">
        <v>100</v>
      </c>
      <c r="AD1960" s="1">
        <v>41688.333333333336</v>
      </c>
      <c r="AE1960" s="1">
        <v>41710.708333333336</v>
      </c>
      <c r="AG1960" s="1">
        <v>41688.333333333336</v>
      </c>
      <c r="AH1960" s="1">
        <v>41710.708333333336</v>
      </c>
      <c r="AI1960" s="1">
        <v>41688.333333333336</v>
      </c>
      <c r="AJ1960" s="1">
        <v>41710.708333333336</v>
      </c>
      <c r="AK1960" s="1">
        <v>41688.333333333336</v>
      </c>
      <c r="AL1960" s="1">
        <v>41710.708333333336</v>
      </c>
      <c r="AM1960" s="1">
        <v>41688.333333333336</v>
      </c>
      <c r="AN1960" s="1">
        <v>41710.708333333336</v>
      </c>
      <c r="AP1960" t="s">
        <v>113</v>
      </c>
      <c r="AU1960" t="s">
        <v>4938</v>
      </c>
      <c r="AY1960" t="s">
        <v>106</v>
      </c>
      <c r="AZ1960">
        <v>0</v>
      </c>
      <c r="BA1960">
        <v>0</v>
      </c>
      <c r="BD1960" s="3">
        <v>41321.661111111112</v>
      </c>
      <c r="BE1960" s="3">
        <v>41321.690972222219</v>
      </c>
      <c r="BF1960" t="s">
        <v>115</v>
      </c>
      <c r="BG1960" t="s">
        <v>115</v>
      </c>
      <c r="BH1960">
        <v>8149</v>
      </c>
      <c r="BM1960">
        <v>43540</v>
      </c>
      <c r="BR1960" t="s">
        <v>1299</v>
      </c>
      <c r="BS1960" t="s">
        <v>1300</v>
      </c>
      <c r="BU1960">
        <v>1</v>
      </c>
      <c r="BV1960" t="s">
        <v>118</v>
      </c>
      <c r="BX1960" t="s">
        <v>119</v>
      </c>
      <c r="BY1960" t="s">
        <v>119</v>
      </c>
      <c r="BZ1960" t="s">
        <v>119</v>
      </c>
      <c r="CA1960">
        <v>1</v>
      </c>
      <c r="CC1960" t="s">
        <v>120</v>
      </c>
      <c r="CH1960">
        <v>540</v>
      </c>
      <c r="CI1960">
        <v>39010</v>
      </c>
      <c r="CJ1960" t="s">
        <v>106</v>
      </c>
      <c r="CK1960" t="s">
        <v>106</v>
      </c>
      <c r="CL1960">
        <v>45</v>
      </c>
      <c r="CM1960" t="s">
        <v>4665</v>
      </c>
      <c r="CO1960">
        <v>124614</v>
      </c>
      <c r="CQ1960">
        <v>0</v>
      </c>
      <c r="CR1960">
        <v>0</v>
      </c>
      <c r="CS1960">
        <v>0</v>
      </c>
      <c r="CY1960" t="s">
        <v>123</v>
      </c>
      <c r="CZ1960" t="s">
        <v>124</v>
      </c>
      <c r="DD1960" t="str" cm="1">
        <f t="array" ref="DD1960">TEXT(_xlfn.SEQUENCE(1, DATEDIF(AG1960, AH1960, "m") + 1, AG1960, 30), "YYYY-APMM")</f>
        <v>2014-AP02</v>
      </c>
      <c r="DN1960">
        <f t="shared" si="60"/>
        <v>178</v>
      </c>
      <c r="DO1960" t="str">
        <f t="shared" si="61"/>
        <v>LABOR - CIVIL</v>
      </c>
    </row>
    <row r="1961" spans="1:119" x14ac:dyDescent="0.35">
      <c r="A1961" t="s">
        <v>105</v>
      </c>
      <c r="B1961">
        <v>501246</v>
      </c>
      <c r="C1961">
        <v>6359</v>
      </c>
      <c r="D1961">
        <v>124620</v>
      </c>
      <c r="E1961">
        <v>13662</v>
      </c>
      <c r="F1961">
        <v>0</v>
      </c>
      <c r="G1961" t="s">
        <v>106</v>
      </c>
      <c r="H1961" t="s">
        <v>106</v>
      </c>
      <c r="I1961" t="s">
        <v>106</v>
      </c>
      <c r="J1961" t="s">
        <v>107</v>
      </c>
      <c r="K1961" t="s">
        <v>108</v>
      </c>
      <c r="L1961" t="s">
        <v>109</v>
      </c>
      <c r="M1961" t="s">
        <v>110</v>
      </c>
      <c r="N1961" t="s">
        <v>4939</v>
      </c>
      <c r="O1961" t="s">
        <v>4667</v>
      </c>
      <c r="P1961">
        <v>8178</v>
      </c>
      <c r="Q1961">
        <v>0</v>
      </c>
      <c r="R1961">
        <v>0</v>
      </c>
      <c r="S1961">
        <v>160</v>
      </c>
      <c r="T1961">
        <v>0</v>
      </c>
      <c r="U1961">
        <v>369.2</v>
      </c>
      <c r="V1961">
        <v>369.2</v>
      </c>
      <c r="W1961">
        <v>160</v>
      </c>
      <c r="X1961">
        <v>0</v>
      </c>
      <c r="Y1961">
        <v>0</v>
      </c>
      <c r="Z1961">
        <v>0</v>
      </c>
      <c r="AD1961" s="1">
        <v>41694.333333333336</v>
      </c>
      <c r="AE1961" s="1">
        <v>41716.708333333336</v>
      </c>
      <c r="AG1961" s="1">
        <v>41694.333333333336</v>
      </c>
      <c r="AH1961" s="1">
        <v>41716.708333333336</v>
      </c>
      <c r="AI1961" s="1">
        <v>41694.333333333336</v>
      </c>
      <c r="AJ1961" s="1">
        <v>41716.708333333336</v>
      </c>
      <c r="AK1961" s="1">
        <v>41694.333333333336</v>
      </c>
      <c r="AL1961" s="1">
        <v>41716.708333333336</v>
      </c>
      <c r="AM1961" s="1">
        <v>41694.333333333336</v>
      </c>
      <c r="AN1961" s="1">
        <v>41716.708333333336</v>
      </c>
      <c r="AP1961" t="s">
        <v>113</v>
      </c>
      <c r="AU1961" t="s">
        <v>4940</v>
      </c>
      <c r="AY1961" t="s">
        <v>106</v>
      </c>
      <c r="AZ1961">
        <v>0</v>
      </c>
      <c r="BA1961">
        <v>0</v>
      </c>
      <c r="BD1961" s="3">
        <v>41321.661111111112</v>
      </c>
      <c r="BE1961" s="3">
        <v>41321.690972222219</v>
      </c>
      <c r="BF1961" t="s">
        <v>115</v>
      </c>
      <c r="BG1961" t="s">
        <v>115</v>
      </c>
      <c r="BH1961">
        <v>8149</v>
      </c>
      <c r="BM1961">
        <v>43550</v>
      </c>
      <c r="BR1961" t="s">
        <v>116</v>
      </c>
      <c r="BS1961" t="s">
        <v>117</v>
      </c>
      <c r="BU1961">
        <v>1</v>
      </c>
      <c r="BV1961" t="s">
        <v>118</v>
      </c>
      <c r="BX1961" t="s">
        <v>119</v>
      </c>
      <c r="BY1961" t="s">
        <v>119</v>
      </c>
      <c r="BZ1961" t="s">
        <v>119</v>
      </c>
      <c r="CA1961">
        <v>1</v>
      </c>
      <c r="CC1961" t="s">
        <v>120</v>
      </c>
      <c r="CH1961">
        <v>540</v>
      </c>
      <c r="CI1961">
        <v>39010</v>
      </c>
      <c r="CJ1961" t="s">
        <v>106</v>
      </c>
      <c r="CK1961" t="s">
        <v>106</v>
      </c>
      <c r="CL1961">
        <v>45</v>
      </c>
      <c r="CM1961" t="s">
        <v>4665</v>
      </c>
      <c r="CO1961">
        <v>124614</v>
      </c>
      <c r="CQ1961">
        <v>0</v>
      </c>
      <c r="CR1961">
        <v>0</v>
      </c>
      <c r="CS1961">
        <v>0</v>
      </c>
      <c r="CY1961" t="s">
        <v>123</v>
      </c>
      <c r="CZ1961" t="s">
        <v>124</v>
      </c>
      <c r="DD1961" t="str" cm="1">
        <f t="array" ref="DD1961">TEXT(_xlfn.SEQUENCE(1, DATEDIF(AG1961, AH1961, "m") + 1, AG1961, 30), "YYYY-APMM")</f>
        <v>2014-AP02</v>
      </c>
      <c r="DN1961">
        <f t="shared" si="60"/>
        <v>369.2</v>
      </c>
      <c r="DO1961" t="str">
        <f t="shared" si="61"/>
        <v>LABOR- SUBCONTRACTOR</v>
      </c>
    </row>
    <row r="1962" spans="1:119" x14ac:dyDescent="0.35">
      <c r="A1962" t="s">
        <v>105</v>
      </c>
      <c r="B1962">
        <v>501247</v>
      </c>
      <c r="C1962">
        <v>6359</v>
      </c>
      <c r="D1962">
        <v>124620</v>
      </c>
      <c r="E1962">
        <v>13662</v>
      </c>
      <c r="F1962">
        <v>0</v>
      </c>
      <c r="G1962" t="s">
        <v>106</v>
      </c>
      <c r="H1962" t="s">
        <v>106</v>
      </c>
      <c r="I1962" t="s">
        <v>106</v>
      </c>
      <c r="J1962" t="s">
        <v>107</v>
      </c>
      <c r="K1962" t="s">
        <v>108</v>
      </c>
      <c r="L1962" t="s">
        <v>109</v>
      </c>
      <c r="M1962" t="s">
        <v>110</v>
      </c>
      <c r="N1962" t="s">
        <v>4941</v>
      </c>
      <c r="O1962" t="s">
        <v>4670</v>
      </c>
      <c r="P1962">
        <v>8177</v>
      </c>
      <c r="Q1962">
        <v>0</v>
      </c>
      <c r="R1962">
        <v>0</v>
      </c>
      <c r="S1962">
        <v>160</v>
      </c>
      <c r="T1962">
        <v>0</v>
      </c>
      <c r="U1962">
        <v>140</v>
      </c>
      <c r="V1962">
        <v>140</v>
      </c>
      <c r="W1962">
        <v>160</v>
      </c>
      <c r="X1962">
        <v>110</v>
      </c>
      <c r="Y1962">
        <v>0</v>
      </c>
      <c r="Z1962">
        <v>110</v>
      </c>
      <c r="AD1962" s="1">
        <v>41700.333333333336</v>
      </c>
      <c r="AE1962" s="1">
        <v>41722.708333333336</v>
      </c>
      <c r="AG1962" s="1">
        <v>41700.333333333336</v>
      </c>
      <c r="AH1962" s="1">
        <v>41722.708333333336</v>
      </c>
      <c r="AI1962" s="1">
        <v>41700.333333333336</v>
      </c>
      <c r="AJ1962" s="1">
        <v>41722.708333333336</v>
      </c>
      <c r="AK1962" s="1">
        <v>41700.333333333336</v>
      </c>
      <c r="AL1962" s="1">
        <v>41722.708333333336</v>
      </c>
      <c r="AM1962" s="1">
        <v>41700.333333333336</v>
      </c>
      <c r="AN1962" s="1">
        <v>41722.708333333336</v>
      </c>
      <c r="AP1962" t="s">
        <v>113</v>
      </c>
      <c r="AU1962" t="s">
        <v>4942</v>
      </c>
      <c r="AY1962" t="s">
        <v>106</v>
      </c>
      <c r="AZ1962">
        <v>0</v>
      </c>
      <c r="BA1962">
        <v>0</v>
      </c>
      <c r="BD1962" s="3">
        <v>41321.661111111112</v>
      </c>
      <c r="BE1962" s="3">
        <v>41321.690972222219</v>
      </c>
      <c r="BF1962" t="s">
        <v>115</v>
      </c>
      <c r="BG1962" t="s">
        <v>115</v>
      </c>
      <c r="BH1962">
        <v>8149</v>
      </c>
      <c r="BM1962">
        <v>43540</v>
      </c>
      <c r="BR1962" t="s">
        <v>1299</v>
      </c>
      <c r="BS1962" t="s">
        <v>1300</v>
      </c>
      <c r="BU1962">
        <v>1</v>
      </c>
      <c r="BV1962" t="s">
        <v>118</v>
      </c>
      <c r="BX1962" t="s">
        <v>119</v>
      </c>
      <c r="BY1962" t="s">
        <v>119</v>
      </c>
      <c r="BZ1962" t="s">
        <v>119</v>
      </c>
      <c r="CA1962">
        <v>1</v>
      </c>
      <c r="CC1962" t="s">
        <v>120</v>
      </c>
      <c r="CH1962">
        <v>540</v>
      </c>
      <c r="CI1962">
        <v>39010</v>
      </c>
      <c r="CJ1962" t="s">
        <v>106</v>
      </c>
      <c r="CK1962" t="s">
        <v>106</v>
      </c>
      <c r="CL1962">
        <v>45</v>
      </c>
      <c r="CM1962" t="s">
        <v>4665</v>
      </c>
      <c r="CO1962">
        <v>124614</v>
      </c>
      <c r="CQ1962">
        <v>0</v>
      </c>
      <c r="CR1962">
        <v>0</v>
      </c>
      <c r="CS1962">
        <v>0</v>
      </c>
      <c r="CY1962" t="s">
        <v>123</v>
      </c>
      <c r="CZ1962" t="s">
        <v>124</v>
      </c>
      <c r="DD1962" t="str" cm="1">
        <f t="array" ref="DD1962">TEXT(_xlfn.SEQUENCE(1, DATEDIF(AG1962, AH1962, "m") + 1, AG1962, 30), "YYYY-APMM")</f>
        <v>2014-AP03</v>
      </c>
      <c r="DN1962">
        <f t="shared" si="60"/>
        <v>140</v>
      </c>
      <c r="DO1962" t="str">
        <f t="shared" si="61"/>
        <v>LABOR - CIVIL</v>
      </c>
    </row>
    <row r="1963" spans="1:119" x14ac:dyDescent="0.35">
      <c r="A1963" t="s">
        <v>105</v>
      </c>
      <c r="B1963">
        <v>501248</v>
      </c>
      <c r="C1963">
        <v>6359</v>
      </c>
      <c r="D1963">
        <v>124620</v>
      </c>
      <c r="E1963">
        <v>13662</v>
      </c>
      <c r="F1963">
        <v>0</v>
      </c>
      <c r="G1963" t="s">
        <v>106</v>
      </c>
      <c r="H1963" t="s">
        <v>106</v>
      </c>
      <c r="I1963" t="s">
        <v>106</v>
      </c>
      <c r="J1963" t="s">
        <v>107</v>
      </c>
      <c r="K1963" t="s">
        <v>108</v>
      </c>
      <c r="L1963" t="s">
        <v>109</v>
      </c>
      <c r="M1963" t="s">
        <v>110</v>
      </c>
      <c r="N1963" t="s">
        <v>4943</v>
      </c>
      <c r="O1963" t="s">
        <v>4673</v>
      </c>
      <c r="P1963">
        <v>8178</v>
      </c>
      <c r="Q1963">
        <v>360</v>
      </c>
      <c r="R1963">
        <v>136</v>
      </c>
      <c r="S1963">
        <v>160</v>
      </c>
      <c r="T1963">
        <v>0</v>
      </c>
      <c r="U1963">
        <v>180.8</v>
      </c>
      <c r="V1963">
        <v>180.8</v>
      </c>
      <c r="W1963">
        <v>160</v>
      </c>
      <c r="X1963">
        <v>0</v>
      </c>
      <c r="Y1963">
        <v>0</v>
      </c>
      <c r="Z1963">
        <v>0</v>
      </c>
      <c r="AD1963" s="1">
        <v>41764.333333333336</v>
      </c>
      <c r="AE1963" s="1">
        <v>41786.708333333336</v>
      </c>
      <c r="AG1963" s="1">
        <v>41711.333333333336</v>
      </c>
      <c r="AH1963" s="1">
        <v>41734.708333333336</v>
      </c>
      <c r="AI1963" s="1">
        <v>41711.333333333336</v>
      </c>
      <c r="AJ1963" s="1">
        <v>41734.708333333336</v>
      </c>
      <c r="AK1963" s="1">
        <v>41711.333333333336</v>
      </c>
      <c r="AL1963" s="1">
        <v>41734.708333333336</v>
      </c>
      <c r="AM1963" s="1">
        <v>41764.333333333336</v>
      </c>
      <c r="AN1963" s="1">
        <v>41786.708333333336</v>
      </c>
      <c r="AP1963" t="s">
        <v>113</v>
      </c>
      <c r="AU1963" t="s">
        <v>4944</v>
      </c>
      <c r="AY1963" t="s">
        <v>106</v>
      </c>
      <c r="AZ1963">
        <v>0</v>
      </c>
      <c r="BA1963">
        <v>0</v>
      </c>
      <c r="BD1963" s="3">
        <v>41321.661111111112</v>
      </c>
      <c r="BE1963" s="3">
        <v>41321.690972222219</v>
      </c>
      <c r="BF1963" t="s">
        <v>115</v>
      </c>
      <c r="BG1963" t="s">
        <v>115</v>
      </c>
      <c r="BH1963">
        <v>8149</v>
      </c>
      <c r="BM1963">
        <v>43550</v>
      </c>
      <c r="BR1963" t="s">
        <v>116</v>
      </c>
      <c r="BS1963" t="s">
        <v>117</v>
      </c>
      <c r="BU1963">
        <v>1</v>
      </c>
      <c r="BV1963" t="s">
        <v>118</v>
      </c>
      <c r="BX1963" t="s">
        <v>119</v>
      </c>
      <c r="BY1963" t="s">
        <v>119</v>
      </c>
      <c r="BZ1963" t="s">
        <v>119</v>
      </c>
      <c r="CA1963">
        <v>1</v>
      </c>
      <c r="CC1963" t="s">
        <v>120</v>
      </c>
      <c r="CH1963">
        <v>540</v>
      </c>
      <c r="CI1963">
        <v>39010</v>
      </c>
      <c r="CJ1963" t="s">
        <v>106</v>
      </c>
      <c r="CK1963" t="s">
        <v>106</v>
      </c>
      <c r="CL1963">
        <v>45</v>
      </c>
      <c r="CM1963" t="s">
        <v>4665</v>
      </c>
      <c r="CO1963">
        <v>124614</v>
      </c>
      <c r="CQ1963">
        <v>0</v>
      </c>
      <c r="CR1963">
        <v>0</v>
      </c>
      <c r="CS1963">
        <v>0</v>
      </c>
      <c r="CY1963" t="s">
        <v>123</v>
      </c>
      <c r="CZ1963" t="s">
        <v>124</v>
      </c>
      <c r="DD1963" t="str" cm="1">
        <f t="array" ref="DD1963">TEXT(_xlfn.SEQUENCE(1, DATEDIF(AG1963, AH1963, "m") + 1, AG1963, 30), "YYYY-APMM")</f>
        <v>2014-AP03</v>
      </c>
      <c r="DN1963">
        <f t="shared" si="60"/>
        <v>180.8</v>
      </c>
      <c r="DO1963" t="str">
        <f t="shared" si="61"/>
        <v>LABOR- SUBCONTRACTOR</v>
      </c>
    </row>
    <row r="1964" spans="1:119" x14ac:dyDescent="0.35">
      <c r="A1964" t="s">
        <v>105</v>
      </c>
      <c r="B1964">
        <v>501249</v>
      </c>
      <c r="C1964">
        <v>6359</v>
      </c>
      <c r="D1964">
        <v>124621</v>
      </c>
      <c r="E1964">
        <v>13662</v>
      </c>
      <c r="F1964">
        <v>0</v>
      </c>
      <c r="G1964" t="s">
        <v>106</v>
      </c>
      <c r="H1964" t="s">
        <v>106</v>
      </c>
      <c r="I1964" t="s">
        <v>106</v>
      </c>
      <c r="J1964" t="s">
        <v>107</v>
      </c>
      <c r="K1964" t="s">
        <v>108</v>
      </c>
      <c r="L1964" t="s">
        <v>109</v>
      </c>
      <c r="M1964" t="s">
        <v>110</v>
      </c>
      <c r="N1964" t="s">
        <v>4945</v>
      </c>
      <c r="O1964" t="s">
        <v>4708</v>
      </c>
      <c r="P1964">
        <v>8177</v>
      </c>
      <c r="Q1964">
        <v>0</v>
      </c>
      <c r="R1964">
        <v>0</v>
      </c>
      <c r="S1964">
        <v>200</v>
      </c>
      <c r="T1964">
        <v>0</v>
      </c>
      <c r="U1964">
        <v>184</v>
      </c>
      <c r="V1964">
        <v>184</v>
      </c>
      <c r="W1964">
        <v>200</v>
      </c>
      <c r="X1964">
        <v>100</v>
      </c>
      <c r="Y1964">
        <v>0</v>
      </c>
      <c r="Z1964">
        <v>100</v>
      </c>
      <c r="AD1964" s="1">
        <v>41664.333333333336</v>
      </c>
      <c r="AE1964" s="1">
        <v>41693.708333333336</v>
      </c>
      <c r="AG1964" s="1">
        <v>41664.333333333336</v>
      </c>
      <c r="AH1964" s="1">
        <v>41693.708333333336</v>
      </c>
      <c r="AI1964" s="1">
        <v>41664.333333333336</v>
      </c>
      <c r="AJ1964" s="1">
        <v>41693.708333333336</v>
      </c>
      <c r="AK1964" s="1">
        <v>41664.333333333336</v>
      </c>
      <c r="AL1964" s="1">
        <v>41693.708333333336</v>
      </c>
      <c r="AM1964" s="1">
        <v>41664.333333333336</v>
      </c>
      <c r="AN1964" s="1">
        <v>41693.708333333336</v>
      </c>
      <c r="AP1964" t="s">
        <v>113</v>
      </c>
      <c r="AU1964" t="s">
        <v>4946</v>
      </c>
      <c r="AY1964" t="s">
        <v>106</v>
      </c>
      <c r="AZ1964">
        <v>0</v>
      </c>
      <c r="BA1964">
        <v>0</v>
      </c>
      <c r="BD1964" s="3">
        <v>41321.661111111112</v>
      </c>
      <c r="BE1964" s="3">
        <v>41321.690972222219</v>
      </c>
      <c r="BF1964" t="s">
        <v>115</v>
      </c>
      <c r="BG1964" t="s">
        <v>115</v>
      </c>
      <c r="BH1964">
        <v>8149</v>
      </c>
      <c r="BM1964">
        <v>43540</v>
      </c>
      <c r="BR1964" t="s">
        <v>1299</v>
      </c>
      <c r="BS1964" t="s">
        <v>1300</v>
      </c>
      <c r="BU1964">
        <v>1</v>
      </c>
      <c r="BV1964" t="s">
        <v>118</v>
      </c>
      <c r="BX1964" t="s">
        <v>119</v>
      </c>
      <c r="BY1964" t="s">
        <v>119</v>
      </c>
      <c r="BZ1964" t="s">
        <v>119</v>
      </c>
      <c r="CA1964">
        <v>1</v>
      </c>
      <c r="CC1964" t="s">
        <v>120</v>
      </c>
      <c r="CH1964">
        <v>540</v>
      </c>
      <c r="CI1964">
        <v>38990</v>
      </c>
      <c r="CJ1964" t="s">
        <v>106</v>
      </c>
      <c r="CK1964" t="s">
        <v>106</v>
      </c>
      <c r="CL1964">
        <v>35</v>
      </c>
      <c r="CM1964" t="s">
        <v>4710</v>
      </c>
      <c r="CO1964">
        <v>124614</v>
      </c>
      <c r="CQ1964">
        <v>0</v>
      </c>
      <c r="CR1964">
        <v>0</v>
      </c>
      <c r="CS1964">
        <v>0</v>
      </c>
      <c r="CY1964" t="s">
        <v>123</v>
      </c>
      <c r="CZ1964" t="s">
        <v>124</v>
      </c>
      <c r="DD1964" t="str" cm="1">
        <f t="array" ref="DD1964">TEXT(_xlfn.SEQUENCE(1, DATEDIF(AG1964, AH1964, "m") + 1, AG1964, 30), "YYYY-APMM")</f>
        <v>2014-AP01</v>
      </c>
      <c r="DN1964">
        <f t="shared" si="60"/>
        <v>184</v>
      </c>
      <c r="DO1964" t="str">
        <f t="shared" si="61"/>
        <v>LABOR - CIVIL</v>
      </c>
    </row>
    <row r="1965" spans="1:119" x14ac:dyDescent="0.35">
      <c r="A1965" t="s">
        <v>105</v>
      </c>
      <c r="B1965">
        <v>501250</v>
      </c>
      <c r="C1965">
        <v>6359</v>
      </c>
      <c r="D1965">
        <v>124621</v>
      </c>
      <c r="E1965">
        <v>13662</v>
      </c>
      <c r="F1965">
        <v>0</v>
      </c>
      <c r="G1965" t="s">
        <v>106</v>
      </c>
      <c r="H1965" t="s">
        <v>106</v>
      </c>
      <c r="I1965" t="s">
        <v>106</v>
      </c>
      <c r="J1965" t="s">
        <v>107</v>
      </c>
      <c r="K1965" t="s">
        <v>108</v>
      </c>
      <c r="L1965" t="s">
        <v>109</v>
      </c>
      <c r="M1965" t="s">
        <v>110</v>
      </c>
      <c r="N1965" t="s">
        <v>4947</v>
      </c>
      <c r="O1965" t="s">
        <v>4712</v>
      </c>
      <c r="P1965">
        <v>8178</v>
      </c>
      <c r="Q1965">
        <v>0</v>
      </c>
      <c r="R1965">
        <v>0</v>
      </c>
      <c r="S1965">
        <v>200</v>
      </c>
      <c r="T1965">
        <v>0</v>
      </c>
      <c r="U1965">
        <v>340.8</v>
      </c>
      <c r="V1965">
        <v>340.8</v>
      </c>
      <c r="W1965">
        <v>200</v>
      </c>
      <c r="X1965">
        <v>0</v>
      </c>
      <c r="Y1965">
        <v>0</v>
      </c>
      <c r="Z1965">
        <v>0</v>
      </c>
      <c r="AD1965" s="1">
        <v>41669.333333333336</v>
      </c>
      <c r="AE1965" s="1">
        <v>41699.708333333336</v>
      </c>
      <c r="AG1965" s="1">
        <v>41669.333333333336</v>
      </c>
      <c r="AH1965" s="1">
        <v>41699.708333333336</v>
      </c>
      <c r="AI1965" s="1">
        <v>41669.333333333336</v>
      </c>
      <c r="AJ1965" s="1">
        <v>41699.708333333336</v>
      </c>
      <c r="AK1965" s="1">
        <v>41669.333333333336</v>
      </c>
      <c r="AL1965" s="1">
        <v>41699.708333333336</v>
      </c>
      <c r="AM1965" s="1">
        <v>41669.333333333336</v>
      </c>
      <c r="AN1965" s="1">
        <v>41699.708333333336</v>
      </c>
      <c r="AP1965" t="s">
        <v>113</v>
      </c>
      <c r="AU1965" t="s">
        <v>4948</v>
      </c>
      <c r="AY1965" t="s">
        <v>106</v>
      </c>
      <c r="AZ1965">
        <v>0</v>
      </c>
      <c r="BA1965">
        <v>0</v>
      </c>
      <c r="BD1965" s="3">
        <v>41321.661111111112</v>
      </c>
      <c r="BE1965" s="3">
        <v>41321.690972222219</v>
      </c>
      <c r="BF1965" t="s">
        <v>115</v>
      </c>
      <c r="BG1965" t="s">
        <v>115</v>
      </c>
      <c r="BH1965">
        <v>8149</v>
      </c>
      <c r="BM1965">
        <v>43550</v>
      </c>
      <c r="BR1965" t="s">
        <v>116</v>
      </c>
      <c r="BS1965" t="s">
        <v>117</v>
      </c>
      <c r="BU1965">
        <v>1</v>
      </c>
      <c r="BV1965" t="s">
        <v>118</v>
      </c>
      <c r="BX1965" t="s">
        <v>119</v>
      </c>
      <c r="BY1965" t="s">
        <v>119</v>
      </c>
      <c r="BZ1965" t="s">
        <v>119</v>
      </c>
      <c r="CA1965">
        <v>1</v>
      </c>
      <c r="CC1965" t="s">
        <v>120</v>
      </c>
      <c r="CH1965">
        <v>540</v>
      </c>
      <c r="CI1965">
        <v>38990</v>
      </c>
      <c r="CJ1965" t="s">
        <v>106</v>
      </c>
      <c r="CK1965" t="s">
        <v>106</v>
      </c>
      <c r="CL1965">
        <v>35</v>
      </c>
      <c r="CM1965" t="s">
        <v>4710</v>
      </c>
      <c r="CO1965">
        <v>124614</v>
      </c>
      <c r="CQ1965">
        <v>0</v>
      </c>
      <c r="CR1965">
        <v>0</v>
      </c>
      <c r="CS1965">
        <v>0</v>
      </c>
      <c r="CY1965" t="s">
        <v>123</v>
      </c>
      <c r="CZ1965" t="s">
        <v>124</v>
      </c>
      <c r="DD1965" t="str" cm="1">
        <f t="array" ref="DD1965:DE1965">TEXT(_xlfn.SEQUENCE(1, DATEDIF(AG1965, AH1965, "m") + 1, AG1965, 30), "YYYY-APMM")</f>
        <v>2014-AP01</v>
      </c>
      <c r="DE1965" t="str">
        <v>2014-AP03</v>
      </c>
      <c r="DN1965">
        <f t="shared" si="60"/>
        <v>170.4</v>
      </c>
      <c r="DO1965" t="str">
        <f t="shared" si="61"/>
        <v>LABOR- SUBCONTRACTOR</v>
      </c>
    </row>
    <row r="1966" spans="1:119" x14ac:dyDescent="0.35">
      <c r="A1966" t="s">
        <v>105</v>
      </c>
      <c r="B1966">
        <v>501251</v>
      </c>
      <c r="C1966">
        <v>6359</v>
      </c>
      <c r="D1966">
        <v>124621</v>
      </c>
      <c r="E1966">
        <v>13662</v>
      </c>
      <c r="F1966">
        <v>0</v>
      </c>
      <c r="G1966" t="s">
        <v>106</v>
      </c>
      <c r="H1966" t="s">
        <v>106</v>
      </c>
      <c r="I1966" t="s">
        <v>106</v>
      </c>
      <c r="J1966" t="s">
        <v>107</v>
      </c>
      <c r="K1966" t="s">
        <v>108</v>
      </c>
      <c r="L1966" t="s">
        <v>109</v>
      </c>
      <c r="M1966" t="s">
        <v>110</v>
      </c>
      <c r="N1966" t="s">
        <v>4949</v>
      </c>
      <c r="O1966" t="s">
        <v>4715</v>
      </c>
      <c r="P1966">
        <v>8172</v>
      </c>
      <c r="Q1966">
        <v>0</v>
      </c>
      <c r="R1966">
        <v>0</v>
      </c>
      <c r="S1966">
        <v>200</v>
      </c>
      <c r="T1966">
        <v>0</v>
      </c>
      <c r="U1966">
        <v>506</v>
      </c>
      <c r="V1966">
        <v>506</v>
      </c>
      <c r="W1966">
        <v>200</v>
      </c>
      <c r="X1966">
        <v>0</v>
      </c>
      <c r="Y1966">
        <v>0</v>
      </c>
      <c r="Z1966">
        <v>0</v>
      </c>
      <c r="AD1966" s="1">
        <v>41669.333333333336</v>
      </c>
      <c r="AE1966" s="1">
        <v>41699.708333333336</v>
      </c>
      <c r="AG1966" s="1">
        <v>41669.333333333336</v>
      </c>
      <c r="AH1966" s="1">
        <v>41699.708333333336</v>
      </c>
      <c r="AI1966" s="1">
        <v>41669.333333333336</v>
      </c>
      <c r="AJ1966" s="1">
        <v>41699.708333333336</v>
      </c>
      <c r="AK1966" s="1">
        <v>41669.333333333336</v>
      </c>
      <c r="AL1966" s="1">
        <v>41699.708333333336</v>
      </c>
      <c r="AM1966" s="1">
        <v>41669.333333333336</v>
      </c>
      <c r="AN1966" s="1">
        <v>41699.708333333336</v>
      </c>
      <c r="AP1966" t="s">
        <v>113</v>
      </c>
      <c r="AU1966" t="s">
        <v>4950</v>
      </c>
      <c r="AY1966" t="s">
        <v>106</v>
      </c>
      <c r="AZ1966">
        <v>0</v>
      </c>
      <c r="BA1966">
        <v>0</v>
      </c>
      <c r="BD1966" s="3">
        <v>41321.661111111112</v>
      </c>
      <c r="BE1966" s="3">
        <v>41321.690972222219</v>
      </c>
      <c r="BF1966" t="s">
        <v>115</v>
      </c>
      <c r="BG1966" t="s">
        <v>115</v>
      </c>
      <c r="BH1966">
        <v>8149</v>
      </c>
      <c r="BM1966">
        <v>43490</v>
      </c>
      <c r="BR1966" t="s">
        <v>3200</v>
      </c>
      <c r="BS1966" t="s">
        <v>3201</v>
      </c>
      <c r="BU1966">
        <v>1</v>
      </c>
      <c r="BV1966" t="s">
        <v>118</v>
      </c>
      <c r="BX1966" t="s">
        <v>119</v>
      </c>
      <c r="BY1966" t="s">
        <v>119</v>
      </c>
      <c r="BZ1966" t="s">
        <v>119</v>
      </c>
      <c r="CA1966">
        <v>1</v>
      </c>
      <c r="CC1966" t="s">
        <v>120</v>
      </c>
      <c r="CH1966">
        <v>540</v>
      </c>
      <c r="CI1966">
        <v>38990</v>
      </c>
      <c r="CJ1966" t="s">
        <v>106</v>
      </c>
      <c r="CK1966" t="s">
        <v>106</v>
      </c>
      <c r="CL1966">
        <v>35</v>
      </c>
      <c r="CM1966" t="s">
        <v>4710</v>
      </c>
      <c r="CO1966">
        <v>124614</v>
      </c>
      <c r="CQ1966">
        <v>0</v>
      </c>
      <c r="CR1966">
        <v>0</v>
      </c>
      <c r="CS1966">
        <v>0</v>
      </c>
      <c r="CY1966" t="s">
        <v>123</v>
      </c>
      <c r="CZ1966" t="s">
        <v>124</v>
      </c>
      <c r="DD1966" t="str" cm="1">
        <f t="array" ref="DD1966:DE1966">TEXT(_xlfn.SEQUENCE(1, DATEDIF(AG1966, AH1966, "m") + 1, AG1966, 30), "YYYY-APMM")</f>
        <v>2014-AP01</v>
      </c>
      <c r="DE1966" t="str">
        <v>2014-AP03</v>
      </c>
      <c r="DN1966">
        <f t="shared" si="60"/>
        <v>253</v>
      </c>
      <c r="DO1966" t="str">
        <f t="shared" si="61"/>
        <v>MANHOLES SK</v>
      </c>
    </row>
    <row r="1967" spans="1:119" x14ac:dyDescent="0.35">
      <c r="A1967" t="s">
        <v>105</v>
      </c>
      <c r="B1967">
        <v>501252</v>
      </c>
      <c r="C1967">
        <v>6359</v>
      </c>
      <c r="D1967">
        <v>124621</v>
      </c>
      <c r="E1967">
        <v>13662</v>
      </c>
      <c r="F1967">
        <v>0</v>
      </c>
      <c r="G1967" t="s">
        <v>106</v>
      </c>
      <c r="H1967" t="s">
        <v>106</v>
      </c>
      <c r="I1967" t="s">
        <v>106</v>
      </c>
      <c r="J1967" t="s">
        <v>107</v>
      </c>
      <c r="K1967" t="s">
        <v>108</v>
      </c>
      <c r="L1967" t="s">
        <v>109</v>
      </c>
      <c r="M1967" t="s">
        <v>110</v>
      </c>
      <c r="N1967" t="s">
        <v>4951</v>
      </c>
      <c r="O1967" t="s">
        <v>4718</v>
      </c>
      <c r="P1967">
        <v>8177</v>
      </c>
      <c r="Q1967">
        <v>0</v>
      </c>
      <c r="R1967">
        <v>0</v>
      </c>
      <c r="S1967">
        <v>200</v>
      </c>
      <c r="T1967">
        <v>0</v>
      </c>
      <c r="U1967">
        <v>146</v>
      </c>
      <c r="V1967">
        <v>146</v>
      </c>
      <c r="W1967">
        <v>200</v>
      </c>
      <c r="X1967">
        <v>110</v>
      </c>
      <c r="Y1967">
        <v>0</v>
      </c>
      <c r="Z1967">
        <v>110</v>
      </c>
      <c r="AD1967" s="1">
        <v>41675.333333333336</v>
      </c>
      <c r="AE1967" s="1">
        <v>41704.708333333336</v>
      </c>
      <c r="AG1967" s="1">
        <v>41675.333333333336</v>
      </c>
      <c r="AH1967" s="1">
        <v>41704.708333333336</v>
      </c>
      <c r="AI1967" s="1">
        <v>41675.333333333336</v>
      </c>
      <c r="AJ1967" s="1">
        <v>41704.708333333336</v>
      </c>
      <c r="AK1967" s="1">
        <v>41675.333333333336</v>
      </c>
      <c r="AL1967" s="1">
        <v>41704.708333333336</v>
      </c>
      <c r="AM1967" s="1">
        <v>41675.333333333336</v>
      </c>
      <c r="AN1967" s="1">
        <v>41704.708333333336</v>
      </c>
      <c r="AP1967" t="s">
        <v>113</v>
      </c>
      <c r="AU1967" t="s">
        <v>4952</v>
      </c>
      <c r="AY1967" t="s">
        <v>106</v>
      </c>
      <c r="AZ1967">
        <v>0</v>
      </c>
      <c r="BA1967">
        <v>0</v>
      </c>
      <c r="BD1967" s="3">
        <v>41321.661111111112</v>
      </c>
      <c r="BE1967" s="3">
        <v>41321.690972222219</v>
      </c>
      <c r="BF1967" t="s">
        <v>115</v>
      </c>
      <c r="BG1967" t="s">
        <v>115</v>
      </c>
      <c r="BH1967">
        <v>8149</v>
      </c>
      <c r="BM1967">
        <v>43540</v>
      </c>
      <c r="BR1967" t="s">
        <v>1299</v>
      </c>
      <c r="BS1967" t="s">
        <v>1300</v>
      </c>
      <c r="BU1967">
        <v>1</v>
      </c>
      <c r="BV1967" t="s">
        <v>118</v>
      </c>
      <c r="BX1967" t="s">
        <v>119</v>
      </c>
      <c r="BY1967" t="s">
        <v>119</v>
      </c>
      <c r="BZ1967" t="s">
        <v>119</v>
      </c>
      <c r="CA1967">
        <v>1</v>
      </c>
      <c r="CC1967" t="s">
        <v>120</v>
      </c>
      <c r="CH1967">
        <v>540</v>
      </c>
      <c r="CI1967">
        <v>38990</v>
      </c>
      <c r="CJ1967" t="s">
        <v>106</v>
      </c>
      <c r="CK1967" t="s">
        <v>106</v>
      </c>
      <c r="CL1967">
        <v>35</v>
      </c>
      <c r="CM1967" t="s">
        <v>4710</v>
      </c>
      <c r="CO1967">
        <v>124614</v>
      </c>
      <c r="CQ1967">
        <v>0</v>
      </c>
      <c r="CR1967">
        <v>0</v>
      </c>
      <c r="CS1967">
        <v>0</v>
      </c>
      <c r="CY1967" t="s">
        <v>123</v>
      </c>
      <c r="CZ1967" t="s">
        <v>124</v>
      </c>
      <c r="DD1967" t="str" cm="1">
        <f t="array" ref="DD1967:DE1967">TEXT(_xlfn.SEQUENCE(1, DATEDIF(AG1967, AH1967, "m") + 1, AG1967, 30), "YYYY-APMM")</f>
        <v>2014-AP02</v>
      </c>
      <c r="DE1967" t="str">
        <v>2014-AP03</v>
      </c>
      <c r="DN1967">
        <f t="shared" si="60"/>
        <v>73</v>
      </c>
      <c r="DO1967" t="str">
        <f t="shared" si="61"/>
        <v>LABOR - CIVIL</v>
      </c>
    </row>
    <row r="1968" spans="1:119" x14ac:dyDescent="0.35">
      <c r="A1968" t="s">
        <v>105</v>
      </c>
      <c r="B1968">
        <v>501253</v>
      </c>
      <c r="C1968">
        <v>6359</v>
      </c>
      <c r="D1968">
        <v>124621</v>
      </c>
      <c r="E1968">
        <v>13662</v>
      </c>
      <c r="F1968">
        <v>0</v>
      </c>
      <c r="G1968" t="s">
        <v>106</v>
      </c>
      <c r="H1968" t="s">
        <v>106</v>
      </c>
      <c r="I1968" t="s">
        <v>106</v>
      </c>
      <c r="J1968" t="s">
        <v>107</v>
      </c>
      <c r="K1968" t="s">
        <v>108</v>
      </c>
      <c r="L1968" t="s">
        <v>109</v>
      </c>
      <c r="M1968" t="s">
        <v>110</v>
      </c>
      <c r="N1968" t="s">
        <v>4953</v>
      </c>
      <c r="O1968" t="s">
        <v>4721</v>
      </c>
      <c r="P1968">
        <v>8178</v>
      </c>
      <c r="Q1968">
        <v>424</v>
      </c>
      <c r="R1968">
        <v>160</v>
      </c>
      <c r="S1968">
        <v>200</v>
      </c>
      <c r="T1968">
        <v>0</v>
      </c>
      <c r="U1968">
        <v>170.4</v>
      </c>
      <c r="V1968">
        <v>170.4</v>
      </c>
      <c r="W1968">
        <v>200</v>
      </c>
      <c r="X1968">
        <v>0</v>
      </c>
      <c r="Y1968">
        <v>0</v>
      </c>
      <c r="Z1968">
        <v>0</v>
      </c>
      <c r="AD1968" s="1">
        <v>41750.333333333336</v>
      </c>
      <c r="AE1968" s="1">
        <v>41778.708333333336</v>
      </c>
      <c r="AG1968" s="1">
        <v>41688.333333333336</v>
      </c>
      <c r="AH1968" s="1">
        <v>41716.708333333336</v>
      </c>
      <c r="AI1968" s="1">
        <v>41688.333333333336</v>
      </c>
      <c r="AJ1968" s="1">
        <v>41716.708333333336</v>
      </c>
      <c r="AK1968" s="1">
        <v>41688.333333333336</v>
      </c>
      <c r="AL1968" s="1">
        <v>41716.708333333336</v>
      </c>
      <c r="AM1968" s="1">
        <v>41750.333333333336</v>
      </c>
      <c r="AN1968" s="1">
        <v>41778.708333333336</v>
      </c>
      <c r="AP1968" t="s">
        <v>113</v>
      </c>
      <c r="AU1968" t="s">
        <v>4954</v>
      </c>
      <c r="AY1968" t="s">
        <v>106</v>
      </c>
      <c r="AZ1968">
        <v>0</v>
      </c>
      <c r="BA1968">
        <v>0</v>
      </c>
      <c r="BD1968" s="3">
        <v>41321.661111111112</v>
      </c>
      <c r="BE1968" s="3">
        <v>41321.690972222219</v>
      </c>
      <c r="BF1968" t="s">
        <v>115</v>
      </c>
      <c r="BG1968" t="s">
        <v>115</v>
      </c>
      <c r="BH1968">
        <v>8149</v>
      </c>
      <c r="BM1968">
        <v>43550</v>
      </c>
      <c r="BR1968" t="s">
        <v>116</v>
      </c>
      <c r="BS1968" t="s">
        <v>117</v>
      </c>
      <c r="BU1968">
        <v>1</v>
      </c>
      <c r="BV1968" t="s">
        <v>118</v>
      </c>
      <c r="BX1968" t="s">
        <v>119</v>
      </c>
      <c r="BY1968" t="s">
        <v>119</v>
      </c>
      <c r="BZ1968" t="s">
        <v>119</v>
      </c>
      <c r="CA1968">
        <v>1</v>
      </c>
      <c r="CC1968" t="s">
        <v>120</v>
      </c>
      <c r="CH1968">
        <v>540</v>
      </c>
      <c r="CI1968">
        <v>38990</v>
      </c>
      <c r="CJ1968" t="s">
        <v>106</v>
      </c>
      <c r="CK1968" t="s">
        <v>106</v>
      </c>
      <c r="CL1968">
        <v>35</v>
      </c>
      <c r="CM1968" t="s">
        <v>4710</v>
      </c>
      <c r="CO1968">
        <v>124614</v>
      </c>
      <c r="CQ1968">
        <v>0</v>
      </c>
      <c r="CR1968">
        <v>0</v>
      </c>
      <c r="CS1968">
        <v>0</v>
      </c>
      <c r="CY1968" t="s">
        <v>123</v>
      </c>
      <c r="CZ1968" t="s">
        <v>124</v>
      </c>
      <c r="DD1968" t="str" cm="1">
        <f t="array" ref="DD1968:DE1968">TEXT(_xlfn.SEQUENCE(1, DATEDIF(AG1968, AH1968, "m") + 1, AG1968, 30), "YYYY-APMM")</f>
        <v>2014-AP02</v>
      </c>
      <c r="DE1968" t="str">
        <v>2014-AP03</v>
      </c>
      <c r="DN1968">
        <f t="shared" si="60"/>
        <v>85.2</v>
      </c>
      <c r="DO1968" t="str">
        <f t="shared" si="61"/>
        <v>LABOR- SUBCONTRACTOR</v>
      </c>
    </row>
    <row r="1969" spans="1:119" x14ac:dyDescent="0.35">
      <c r="A1969" t="s">
        <v>105</v>
      </c>
      <c r="B1969">
        <v>501254</v>
      </c>
      <c r="C1969">
        <v>6359</v>
      </c>
      <c r="D1969">
        <v>124621</v>
      </c>
      <c r="E1969">
        <v>13662</v>
      </c>
      <c r="F1969">
        <v>0</v>
      </c>
      <c r="G1969" t="s">
        <v>106</v>
      </c>
      <c r="H1969" t="s">
        <v>106</v>
      </c>
      <c r="I1969" t="s">
        <v>106</v>
      </c>
      <c r="J1969" t="s">
        <v>107</v>
      </c>
      <c r="K1969" t="s">
        <v>108</v>
      </c>
      <c r="L1969" t="s">
        <v>109</v>
      </c>
      <c r="M1969" t="s">
        <v>110</v>
      </c>
      <c r="N1969" t="s">
        <v>4955</v>
      </c>
      <c r="O1969" t="s">
        <v>4724</v>
      </c>
      <c r="P1969">
        <v>8178</v>
      </c>
      <c r="Q1969">
        <v>264</v>
      </c>
      <c r="R1969">
        <v>40</v>
      </c>
      <c r="S1969">
        <v>200</v>
      </c>
      <c r="T1969">
        <v>0</v>
      </c>
      <c r="U1969">
        <v>142</v>
      </c>
      <c r="V1969">
        <v>142</v>
      </c>
      <c r="W1969">
        <v>200</v>
      </c>
      <c r="X1969">
        <v>0</v>
      </c>
      <c r="Y1969">
        <v>0</v>
      </c>
      <c r="Z1969">
        <v>0</v>
      </c>
      <c r="AD1969" s="1">
        <v>41758.333333333336</v>
      </c>
      <c r="AE1969" s="1">
        <v>41786.708333333336</v>
      </c>
      <c r="AG1969" s="1">
        <v>41720.333333333336</v>
      </c>
      <c r="AH1969" s="1">
        <v>41748.708333333336</v>
      </c>
      <c r="AI1969" s="1">
        <v>41720.333333333336</v>
      </c>
      <c r="AJ1969" s="1">
        <v>41748.708333333336</v>
      </c>
      <c r="AK1969" s="1">
        <v>41720.333333333336</v>
      </c>
      <c r="AL1969" s="1">
        <v>41748.708333333336</v>
      </c>
      <c r="AM1969" s="1">
        <v>41758.333333333336</v>
      </c>
      <c r="AN1969" s="1">
        <v>41786.708333333336</v>
      </c>
      <c r="AP1969" t="s">
        <v>113</v>
      </c>
      <c r="AU1969" t="s">
        <v>4956</v>
      </c>
      <c r="AY1969" t="s">
        <v>106</v>
      </c>
      <c r="AZ1969">
        <v>0</v>
      </c>
      <c r="BA1969">
        <v>0</v>
      </c>
      <c r="BD1969" s="3">
        <v>41321.661111111112</v>
      </c>
      <c r="BE1969" s="3">
        <v>41321.690972222219</v>
      </c>
      <c r="BF1969" t="s">
        <v>115</v>
      </c>
      <c r="BG1969" t="s">
        <v>115</v>
      </c>
      <c r="BH1969">
        <v>8149</v>
      </c>
      <c r="BM1969">
        <v>43550</v>
      </c>
      <c r="BR1969" t="s">
        <v>116</v>
      </c>
      <c r="BS1969" t="s">
        <v>117</v>
      </c>
      <c r="BU1969">
        <v>1</v>
      </c>
      <c r="BV1969" t="s">
        <v>118</v>
      </c>
      <c r="BX1969" t="s">
        <v>119</v>
      </c>
      <c r="BY1969" t="s">
        <v>119</v>
      </c>
      <c r="BZ1969" t="s">
        <v>119</v>
      </c>
      <c r="CA1969">
        <v>1</v>
      </c>
      <c r="CC1969" t="s">
        <v>120</v>
      </c>
      <c r="CH1969">
        <v>540</v>
      </c>
      <c r="CI1969">
        <v>38990</v>
      </c>
      <c r="CJ1969" t="s">
        <v>106</v>
      </c>
      <c r="CK1969" t="s">
        <v>106</v>
      </c>
      <c r="CL1969">
        <v>35</v>
      </c>
      <c r="CM1969" t="s">
        <v>4710</v>
      </c>
      <c r="CO1969">
        <v>124614</v>
      </c>
      <c r="CQ1969">
        <v>0</v>
      </c>
      <c r="CR1969">
        <v>0</v>
      </c>
      <c r="CS1969">
        <v>0</v>
      </c>
      <c r="CY1969" t="s">
        <v>123</v>
      </c>
      <c r="CZ1969" t="s">
        <v>124</v>
      </c>
      <c r="DD1969" t="str" cm="1">
        <f t="array" ref="DD1969">TEXT(_xlfn.SEQUENCE(1, DATEDIF(AG1969, AH1969, "m") + 1, AG1969, 30), "YYYY-APMM")</f>
        <v>2014-AP03</v>
      </c>
      <c r="DN1969">
        <f t="shared" si="60"/>
        <v>142</v>
      </c>
      <c r="DO1969" t="str">
        <f t="shared" si="61"/>
        <v>LABOR- SUBCONTRACTOR</v>
      </c>
    </row>
    <row r="1970" spans="1:119" x14ac:dyDescent="0.35">
      <c r="A1970" t="s">
        <v>105</v>
      </c>
      <c r="B1970">
        <v>501255</v>
      </c>
      <c r="C1970">
        <v>6359</v>
      </c>
      <c r="D1970">
        <v>124622</v>
      </c>
      <c r="E1970">
        <v>13662</v>
      </c>
      <c r="F1970">
        <v>0</v>
      </c>
      <c r="G1970" t="s">
        <v>106</v>
      </c>
      <c r="H1970" t="s">
        <v>106</v>
      </c>
      <c r="I1970" t="s">
        <v>106</v>
      </c>
      <c r="J1970" t="s">
        <v>107</v>
      </c>
      <c r="K1970" t="s">
        <v>108</v>
      </c>
      <c r="L1970" t="s">
        <v>109</v>
      </c>
      <c r="M1970" t="s">
        <v>110</v>
      </c>
      <c r="N1970" t="s">
        <v>4957</v>
      </c>
      <c r="O1970" t="s">
        <v>4810</v>
      </c>
      <c r="P1970">
        <v>8173</v>
      </c>
      <c r="Q1970">
        <v>0</v>
      </c>
      <c r="R1970">
        <v>0</v>
      </c>
      <c r="S1970">
        <v>160</v>
      </c>
      <c r="T1970">
        <v>0</v>
      </c>
      <c r="U1970">
        <v>1250</v>
      </c>
      <c r="V1970">
        <v>1250</v>
      </c>
      <c r="W1970">
        <v>160</v>
      </c>
      <c r="X1970">
        <v>600</v>
      </c>
      <c r="Y1970">
        <v>0</v>
      </c>
      <c r="Z1970">
        <v>600</v>
      </c>
      <c r="AD1970" s="1">
        <v>41758.333333333336</v>
      </c>
      <c r="AE1970" s="1">
        <v>41780.708333333336</v>
      </c>
      <c r="AG1970" s="1">
        <v>41758.333333333336</v>
      </c>
      <c r="AH1970" s="1">
        <v>41780.708333333336</v>
      </c>
      <c r="AI1970" s="1">
        <v>41758.333333333336</v>
      </c>
      <c r="AJ1970" s="1">
        <v>41780.708333333336</v>
      </c>
      <c r="AK1970" s="1">
        <v>41758.333333333336</v>
      </c>
      <c r="AL1970" s="1">
        <v>41780.708333333336</v>
      </c>
      <c r="AM1970" s="1">
        <v>41758.333333333336</v>
      </c>
      <c r="AN1970" s="1">
        <v>41780.708333333336</v>
      </c>
      <c r="AP1970" t="s">
        <v>113</v>
      </c>
      <c r="AU1970" t="s">
        <v>4958</v>
      </c>
      <c r="AY1970" t="s">
        <v>106</v>
      </c>
      <c r="AZ1970">
        <v>0</v>
      </c>
      <c r="BA1970">
        <v>0</v>
      </c>
      <c r="BD1970" s="3">
        <v>41321.661111111112</v>
      </c>
      <c r="BE1970" s="3">
        <v>41321.690972222219</v>
      </c>
      <c r="BF1970" t="s">
        <v>115</v>
      </c>
      <c r="BG1970" t="s">
        <v>115</v>
      </c>
      <c r="BH1970">
        <v>8149</v>
      </c>
      <c r="BM1970">
        <v>43500</v>
      </c>
      <c r="BR1970" t="s">
        <v>3233</v>
      </c>
      <c r="BS1970" t="s">
        <v>3234</v>
      </c>
      <c r="BU1970">
        <v>1</v>
      </c>
      <c r="BV1970" t="s">
        <v>118</v>
      </c>
      <c r="BX1970" t="s">
        <v>119</v>
      </c>
      <c r="BY1970" t="s">
        <v>119</v>
      </c>
      <c r="BZ1970" t="s">
        <v>119</v>
      </c>
      <c r="CA1970">
        <v>1</v>
      </c>
      <c r="CC1970" t="s">
        <v>120</v>
      </c>
      <c r="CH1970">
        <v>540</v>
      </c>
      <c r="CI1970">
        <v>39030</v>
      </c>
      <c r="CJ1970" t="s">
        <v>106</v>
      </c>
      <c r="CK1970" t="s">
        <v>106</v>
      </c>
      <c r="CL1970">
        <v>55</v>
      </c>
      <c r="CM1970" t="s">
        <v>4802</v>
      </c>
      <c r="CO1970">
        <v>124614</v>
      </c>
      <c r="CQ1970">
        <v>0</v>
      </c>
      <c r="CR1970">
        <v>0</v>
      </c>
      <c r="CS1970">
        <v>0</v>
      </c>
      <c r="CY1970" t="s">
        <v>123</v>
      </c>
      <c r="CZ1970" t="s">
        <v>124</v>
      </c>
      <c r="DD1970" t="str" cm="1">
        <f t="array" ref="DD1970">TEXT(_xlfn.SEQUENCE(1, DATEDIF(AG1970, AH1970, "m") + 1, AG1970, 30), "YYYY-APMM")</f>
        <v>2014-AP04</v>
      </c>
      <c r="DN1970">
        <f t="shared" si="60"/>
        <v>1250</v>
      </c>
      <c r="DO1970" t="str">
        <f t="shared" si="61"/>
        <v>KERBSTONE MASON SK</v>
      </c>
    </row>
    <row r="1971" spans="1:119" x14ac:dyDescent="0.35">
      <c r="A1971" t="s">
        <v>105</v>
      </c>
      <c r="B1971">
        <v>501256</v>
      </c>
      <c r="C1971">
        <v>6359</v>
      </c>
      <c r="D1971">
        <v>124622</v>
      </c>
      <c r="E1971">
        <v>13662</v>
      </c>
      <c r="F1971">
        <v>0</v>
      </c>
      <c r="G1971" t="s">
        <v>106</v>
      </c>
      <c r="H1971" t="s">
        <v>106</v>
      </c>
      <c r="I1971" t="s">
        <v>106</v>
      </c>
      <c r="J1971" t="s">
        <v>107</v>
      </c>
      <c r="K1971" t="s">
        <v>108</v>
      </c>
      <c r="L1971" t="s">
        <v>109</v>
      </c>
      <c r="M1971" t="s">
        <v>110</v>
      </c>
      <c r="N1971" t="s">
        <v>4959</v>
      </c>
      <c r="O1971" t="s">
        <v>4813</v>
      </c>
      <c r="P1971">
        <v>8178</v>
      </c>
      <c r="Q1971">
        <v>0</v>
      </c>
      <c r="R1971">
        <v>0</v>
      </c>
      <c r="S1971">
        <v>40</v>
      </c>
      <c r="T1971">
        <v>0</v>
      </c>
      <c r="U1971">
        <v>168</v>
      </c>
      <c r="V1971">
        <v>168</v>
      </c>
      <c r="W1971">
        <v>40</v>
      </c>
      <c r="X1971">
        <v>150</v>
      </c>
      <c r="Y1971">
        <v>0</v>
      </c>
      <c r="Z1971">
        <v>150</v>
      </c>
      <c r="AD1971" s="1">
        <v>41781.333333333336</v>
      </c>
      <c r="AE1971" s="1">
        <v>41786.708333333336</v>
      </c>
      <c r="AG1971" s="1">
        <v>41781.333333333336</v>
      </c>
      <c r="AH1971" s="1">
        <v>41786.708333333336</v>
      </c>
      <c r="AI1971" s="1">
        <v>41781.333333333336</v>
      </c>
      <c r="AJ1971" s="1">
        <v>41786.708333333336</v>
      </c>
      <c r="AK1971" s="1">
        <v>41781.333333333336</v>
      </c>
      <c r="AL1971" s="1">
        <v>41786.708333333336</v>
      </c>
      <c r="AM1971" s="1">
        <v>41781.333333333336</v>
      </c>
      <c r="AN1971" s="1">
        <v>41786.708333333336</v>
      </c>
      <c r="AP1971" t="s">
        <v>113</v>
      </c>
      <c r="AU1971" t="s">
        <v>4960</v>
      </c>
      <c r="AY1971" t="s">
        <v>106</v>
      </c>
      <c r="AZ1971">
        <v>0</v>
      </c>
      <c r="BA1971">
        <v>0</v>
      </c>
      <c r="BD1971" s="3">
        <v>41321.661111111112</v>
      </c>
      <c r="BE1971" s="3">
        <v>41321.690972222219</v>
      </c>
      <c r="BF1971" t="s">
        <v>115</v>
      </c>
      <c r="BG1971" t="s">
        <v>115</v>
      </c>
      <c r="BH1971">
        <v>8149</v>
      </c>
      <c r="BM1971">
        <v>43550</v>
      </c>
      <c r="BR1971" t="s">
        <v>116</v>
      </c>
      <c r="BS1971" t="s">
        <v>117</v>
      </c>
      <c r="BU1971">
        <v>1</v>
      </c>
      <c r="BV1971" t="s">
        <v>118</v>
      </c>
      <c r="BX1971" t="s">
        <v>119</v>
      </c>
      <c r="BY1971" t="s">
        <v>119</v>
      </c>
      <c r="BZ1971" t="s">
        <v>119</v>
      </c>
      <c r="CA1971">
        <v>1</v>
      </c>
      <c r="CC1971" t="s">
        <v>120</v>
      </c>
      <c r="CH1971">
        <v>540</v>
      </c>
      <c r="CI1971">
        <v>39030</v>
      </c>
      <c r="CJ1971" t="s">
        <v>106</v>
      </c>
      <c r="CK1971" t="s">
        <v>106</v>
      </c>
      <c r="CL1971">
        <v>55</v>
      </c>
      <c r="CM1971" t="s">
        <v>4802</v>
      </c>
      <c r="CO1971">
        <v>124614</v>
      </c>
      <c r="CQ1971">
        <v>0</v>
      </c>
      <c r="CR1971">
        <v>0</v>
      </c>
      <c r="CS1971">
        <v>0</v>
      </c>
      <c r="CY1971" t="s">
        <v>123</v>
      </c>
      <c r="CZ1971" t="s">
        <v>124</v>
      </c>
      <c r="DD1971" t="str" cm="1">
        <f t="array" ref="DD1971">TEXT(_xlfn.SEQUENCE(1, DATEDIF(AG1971, AH1971, "m") + 1, AG1971, 30), "YYYY-APMM")</f>
        <v>2014-AP05</v>
      </c>
      <c r="DN1971">
        <f t="shared" si="60"/>
        <v>168</v>
      </c>
      <c r="DO1971" t="str">
        <f t="shared" si="61"/>
        <v>LABOR- SUBCONTRACTOR</v>
      </c>
    </row>
    <row r="1972" spans="1:119" x14ac:dyDescent="0.35">
      <c r="A1972" t="s">
        <v>105</v>
      </c>
      <c r="B1972">
        <v>501257</v>
      </c>
      <c r="C1972">
        <v>6359</v>
      </c>
      <c r="D1972">
        <v>124622</v>
      </c>
      <c r="E1972">
        <v>13662</v>
      </c>
      <c r="F1972">
        <v>0</v>
      </c>
      <c r="G1972" t="s">
        <v>106</v>
      </c>
      <c r="H1972" t="s">
        <v>106</v>
      </c>
      <c r="I1972" t="s">
        <v>106</v>
      </c>
      <c r="J1972" t="s">
        <v>107</v>
      </c>
      <c r="K1972" t="s">
        <v>108</v>
      </c>
      <c r="L1972" t="s">
        <v>109</v>
      </c>
      <c r="M1972" t="s">
        <v>110</v>
      </c>
      <c r="N1972" t="s">
        <v>4961</v>
      </c>
      <c r="O1972" t="s">
        <v>4816</v>
      </c>
      <c r="P1972">
        <v>8178</v>
      </c>
      <c r="Q1972">
        <v>0</v>
      </c>
      <c r="R1972">
        <v>0</v>
      </c>
      <c r="S1972">
        <v>40</v>
      </c>
      <c r="T1972">
        <v>0</v>
      </c>
      <c r="U1972">
        <v>168</v>
      </c>
      <c r="V1972">
        <v>168</v>
      </c>
      <c r="W1972">
        <v>40</v>
      </c>
      <c r="X1972">
        <v>150</v>
      </c>
      <c r="Y1972">
        <v>0</v>
      </c>
      <c r="Z1972">
        <v>150</v>
      </c>
      <c r="AD1972" s="1">
        <v>41787.333333333336</v>
      </c>
      <c r="AE1972" s="1">
        <v>41792.708333333336</v>
      </c>
      <c r="AG1972" s="1">
        <v>41787.333333333336</v>
      </c>
      <c r="AH1972" s="1">
        <v>41792.708333333336</v>
      </c>
      <c r="AI1972" s="1">
        <v>41787.333333333336</v>
      </c>
      <c r="AJ1972" s="1">
        <v>41792.708333333336</v>
      </c>
      <c r="AK1972" s="1">
        <v>41787.333333333336</v>
      </c>
      <c r="AL1972" s="1">
        <v>41792.708333333336</v>
      </c>
      <c r="AM1972" s="1">
        <v>41787.333333333336</v>
      </c>
      <c r="AN1972" s="1">
        <v>41792.708333333336</v>
      </c>
      <c r="AP1972" t="s">
        <v>113</v>
      </c>
      <c r="AU1972" t="s">
        <v>4962</v>
      </c>
      <c r="AY1972" t="s">
        <v>106</v>
      </c>
      <c r="AZ1972">
        <v>0</v>
      </c>
      <c r="BA1972">
        <v>0</v>
      </c>
      <c r="BD1972" s="3">
        <v>41321.661111111112</v>
      </c>
      <c r="BE1972" s="3">
        <v>41321.690972222219</v>
      </c>
      <c r="BF1972" t="s">
        <v>115</v>
      </c>
      <c r="BG1972" t="s">
        <v>115</v>
      </c>
      <c r="BH1972">
        <v>8149</v>
      </c>
      <c r="BM1972">
        <v>43550</v>
      </c>
      <c r="BR1972" t="s">
        <v>116</v>
      </c>
      <c r="BS1972" t="s">
        <v>117</v>
      </c>
      <c r="BU1972">
        <v>1</v>
      </c>
      <c r="BV1972" t="s">
        <v>118</v>
      </c>
      <c r="BX1972" t="s">
        <v>119</v>
      </c>
      <c r="BY1972" t="s">
        <v>119</v>
      </c>
      <c r="BZ1972" t="s">
        <v>119</v>
      </c>
      <c r="CA1972">
        <v>1</v>
      </c>
      <c r="CC1972" t="s">
        <v>120</v>
      </c>
      <c r="CH1972">
        <v>540</v>
      </c>
      <c r="CI1972">
        <v>39030</v>
      </c>
      <c r="CJ1972" t="s">
        <v>106</v>
      </c>
      <c r="CK1972" t="s">
        <v>106</v>
      </c>
      <c r="CL1972">
        <v>55</v>
      </c>
      <c r="CM1972" t="s">
        <v>4802</v>
      </c>
      <c r="CO1972">
        <v>124614</v>
      </c>
      <c r="CQ1972">
        <v>0</v>
      </c>
      <c r="CR1972">
        <v>0</v>
      </c>
      <c r="CS1972">
        <v>0</v>
      </c>
      <c r="CY1972" t="s">
        <v>123</v>
      </c>
      <c r="CZ1972" t="s">
        <v>124</v>
      </c>
      <c r="DD1972" t="str" cm="1">
        <f t="array" ref="DD1972">TEXT(_xlfn.SEQUENCE(1, DATEDIF(AG1972, AH1972, "m") + 1, AG1972, 30), "YYYY-APMM")</f>
        <v>2014-AP05</v>
      </c>
      <c r="DN1972">
        <f t="shared" si="60"/>
        <v>168</v>
      </c>
      <c r="DO1972" t="str">
        <f t="shared" si="61"/>
        <v>LABOR- SUBCONTRACTOR</v>
      </c>
    </row>
    <row r="1973" spans="1:119" x14ac:dyDescent="0.35">
      <c r="A1973" t="s">
        <v>105</v>
      </c>
      <c r="B1973">
        <v>501258</v>
      </c>
      <c r="C1973">
        <v>6359</v>
      </c>
      <c r="D1973">
        <v>124622</v>
      </c>
      <c r="E1973">
        <v>13662</v>
      </c>
      <c r="F1973">
        <v>0</v>
      </c>
      <c r="G1973" t="s">
        <v>106</v>
      </c>
      <c r="H1973" t="s">
        <v>106</v>
      </c>
      <c r="I1973" t="s">
        <v>106</v>
      </c>
      <c r="J1973" t="s">
        <v>107</v>
      </c>
      <c r="K1973" t="s">
        <v>108</v>
      </c>
      <c r="L1973" t="s">
        <v>109</v>
      </c>
      <c r="M1973" t="s">
        <v>110</v>
      </c>
      <c r="N1973" t="s">
        <v>4963</v>
      </c>
      <c r="O1973" t="s">
        <v>4819</v>
      </c>
      <c r="P1973">
        <v>8178</v>
      </c>
      <c r="Q1973">
        <v>144</v>
      </c>
      <c r="R1973">
        <v>120</v>
      </c>
      <c r="S1973">
        <v>40</v>
      </c>
      <c r="T1973">
        <v>0</v>
      </c>
      <c r="U1973">
        <v>472</v>
      </c>
      <c r="V1973">
        <v>472</v>
      </c>
      <c r="W1973">
        <v>40</v>
      </c>
      <c r="X1973">
        <v>0</v>
      </c>
      <c r="Y1973">
        <v>0</v>
      </c>
      <c r="Z1973">
        <v>0</v>
      </c>
      <c r="AD1973" s="1">
        <v>41814.333333333336</v>
      </c>
      <c r="AE1973" s="1">
        <v>41819.708333333336</v>
      </c>
      <c r="AG1973" s="1">
        <v>41793.333333333336</v>
      </c>
      <c r="AH1973" s="1">
        <v>41798.708333333336</v>
      </c>
      <c r="AI1973" s="1">
        <v>41793.333333333336</v>
      </c>
      <c r="AJ1973" s="1">
        <v>41798.708333333336</v>
      </c>
      <c r="AK1973" s="1">
        <v>41793.333333333336</v>
      </c>
      <c r="AL1973" s="1">
        <v>41798.708333333336</v>
      </c>
      <c r="AM1973" s="1">
        <v>41814.333333333336</v>
      </c>
      <c r="AN1973" s="1">
        <v>41819.708333333336</v>
      </c>
      <c r="AP1973" t="s">
        <v>113</v>
      </c>
      <c r="AU1973" t="s">
        <v>4964</v>
      </c>
      <c r="AY1973" t="s">
        <v>106</v>
      </c>
      <c r="AZ1973">
        <v>0</v>
      </c>
      <c r="BA1973">
        <v>0</v>
      </c>
      <c r="BD1973" s="3">
        <v>41321.661111111112</v>
      </c>
      <c r="BE1973" s="3">
        <v>41321.690972222219</v>
      </c>
      <c r="BF1973" t="s">
        <v>115</v>
      </c>
      <c r="BG1973" t="s">
        <v>115</v>
      </c>
      <c r="BH1973">
        <v>8149</v>
      </c>
      <c r="BM1973">
        <v>43550</v>
      </c>
      <c r="BR1973" t="s">
        <v>116</v>
      </c>
      <c r="BS1973" t="s">
        <v>117</v>
      </c>
      <c r="BU1973">
        <v>1</v>
      </c>
      <c r="BV1973" t="s">
        <v>118</v>
      </c>
      <c r="BX1973" t="s">
        <v>119</v>
      </c>
      <c r="BY1973" t="s">
        <v>119</v>
      </c>
      <c r="BZ1973" t="s">
        <v>119</v>
      </c>
      <c r="CA1973">
        <v>1</v>
      </c>
      <c r="CC1973" t="s">
        <v>120</v>
      </c>
      <c r="CH1973">
        <v>540</v>
      </c>
      <c r="CI1973">
        <v>39030</v>
      </c>
      <c r="CJ1973" t="s">
        <v>106</v>
      </c>
      <c r="CK1973" t="s">
        <v>106</v>
      </c>
      <c r="CL1973">
        <v>55</v>
      </c>
      <c r="CM1973" t="s">
        <v>4802</v>
      </c>
      <c r="CO1973">
        <v>124614</v>
      </c>
      <c r="CQ1973">
        <v>0</v>
      </c>
      <c r="CR1973">
        <v>0</v>
      </c>
      <c r="CS1973">
        <v>0</v>
      </c>
      <c r="CY1973" t="s">
        <v>123</v>
      </c>
      <c r="CZ1973" t="s">
        <v>124</v>
      </c>
      <c r="DD1973" t="str" cm="1">
        <f t="array" ref="DD1973">TEXT(_xlfn.SEQUENCE(1, DATEDIF(AG1973, AH1973, "m") + 1, AG1973, 30), "YYYY-APMM")</f>
        <v>2014-AP06</v>
      </c>
      <c r="DN1973">
        <f t="shared" si="60"/>
        <v>472</v>
      </c>
      <c r="DO1973" t="str">
        <f t="shared" si="61"/>
        <v>LABOR- SUBCONTRACTOR</v>
      </c>
    </row>
    <row r="1974" spans="1:119" x14ac:dyDescent="0.35">
      <c r="A1974" t="s">
        <v>105</v>
      </c>
      <c r="B1974">
        <v>501259</v>
      </c>
      <c r="C1974">
        <v>6359</v>
      </c>
      <c r="D1974">
        <v>124622</v>
      </c>
      <c r="E1974">
        <v>13662</v>
      </c>
      <c r="F1974">
        <v>0</v>
      </c>
      <c r="G1974" t="s">
        <v>106</v>
      </c>
      <c r="H1974" t="s">
        <v>106</v>
      </c>
      <c r="I1974" t="s">
        <v>106</v>
      </c>
      <c r="J1974" t="s">
        <v>107</v>
      </c>
      <c r="K1974" t="s">
        <v>108</v>
      </c>
      <c r="L1974" t="s">
        <v>109</v>
      </c>
      <c r="M1974" t="s">
        <v>110</v>
      </c>
      <c r="N1974" t="s">
        <v>4965</v>
      </c>
      <c r="O1974" t="s">
        <v>4800</v>
      </c>
      <c r="P1974">
        <v>8177</v>
      </c>
      <c r="Q1974">
        <v>0</v>
      </c>
      <c r="R1974">
        <v>0</v>
      </c>
      <c r="S1974">
        <v>80</v>
      </c>
      <c r="T1974">
        <v>0</v>
      </c>
      <c r="U1974">
        <v>452</v>
      </c>
      <c r="V1974">
        <v>452</v>
      </c>
      <c r="W1974">
        <v>80</v>
      </c>
      <c r="X1974">
        <v>200</v>
      </c>
      <c r="Y1974">
        <v>0</v>
      </c>
      <c r="Z1974">
        <v>200</v>
      </c>
      <c r="AD1974" s="1">
        <v>41723.333333333336</v>
      </c>
      <c r="AE1974" s="1">
        <v>41734.708333333336</v>
      </c>
      <c r="AG1974" s="1">
        <v>41723.333333333336</v>
      </c>
      <c r="AH1974" s="1">
        <v>41734.708333333336</v>
      </c>
      <c r="AI1974" s="1">
        <v>41723.333333333336</v>
      </c>
      <c r="AJ1974" s="1">
        <v>41734.708333333336</v>
      </c>
      <c r="AK1974" s="1">
        <v>41723.333333333336</v>
      </c>
      <c r="AL1974" s="1">
        <v>41734.708333333336</v>
      </c>
      <c r="AM1974" s="1">
        <v>41723.333333333336</v>
      </c>
      <c r="AN1974" s="1">
        <v>41734.708333333336</v>
      </c>
      <c r="AP1974" t="s">
        <v>113</v>
      </c>
      <c r="AU1974" t="s">
        <v>4966</v>
      </c>
      <c r="AY1974" t="s">
        <v>106</v>
      </c>
      <c r="AZ1974">
        <v>0</v>
      </c>
      <c r="BA1974">
        <v>0</v>
      </c>
      <c r="BD1974" s="3">
        <v>41321.661111111112</v>
      </c>
      <c r="BE1974" s="3">
        <v>41321.690972222219</v>
      </c>
      <c r="BF1974" t="s">
        <v>115</v>
      </c>
      <c r="BG1974" t="s">
        <v>115</v>
      </c>
      <c r="BH1974">
        <v>8149</v>
      </c>
      <c r="BM1974">
        <v>43540</v>
      </c>
      <c r="BR1974" t="s">
        <v>1299</v>
      </c>
      <c r="BS1974" t="s">
        <v>1300</v>
      </c>
      <c r="BU1974">
        <v>1</v>
      </c>
      <c r="BV1974" t="s">
        <v>118</v>
      </c>
      <c r="BX1974" t="s">
        <v>119</v>
      </c>
      <c r="BY1974" t="s">
        <v>119</v>
      </c>
      <c r="BZ1974" t="s">
        <v>119</v>
      </c>
      <c r="CA1974">
        <v>1</v>
      </c>
      <c r="CC1974" t="s">
        <v>120</v>
      </c>
      <c r="CH1974">
        <v>540</v>
      </c>
      <c r="CI1974">
        <v>39030</v>
      </c>
      <c r="CJ1974" t="s">
        <v>106</v>
      </c>
      <c r="CK1974" t="s">
        <v>106</v>
      </c>
      <c r="CL1974">
        <v>55</v>
      </c>
      <c r="CM1974" t="s">
        <v>4802</v>
      </c>
      <c r="CO1974">
        <v>124614</v>
      </c>
      <c r="CQ1974">
        <v>0</v>
      </c>
      <c r="CR1974">
        <v>0</v>
      </c>
      <c r="CS1974">
        <v>0</v>
      </c>
      <c r="CY1974" t="s">
        <v>123</v>
      </c>
      <c r="CZ1974" t="s">
        <v>124</v>
      </c>
      <c r="DD1974" t="str" cm="1">
        <f t="array" ref="DD1974">TEXT(_xlfn.SEQUENCE(1, DATEDIF(AG1974, AH1974, "m") + 1, AG1974, 30), "YYYY-APMM")</f>
        <v>2014-AP03</v>
      </c>
      <c r="DN1974">
        <f t="shared" si="60"/>
        <v>452</v>
      </c>
      <c r="DO1974" t="str">
        <f t="shared" si="61"/>
        <v>LABOR - CIVIL</v>
      </c>
    </row>
    <row r="1975" spans="1:119" x14ac:dyDescent="0.35">
      <c r="A1975" t="s">
        <v>105</v>
      </c>
      <c r="B1975">
        <v>501260</v>
      </c>
      <c r="C1975">
        <v>6359</v>
      </c>
      <c r="D1975">
        <v>124622</v>
      </c>
      <c r="E1975">
        <v>13662</v>
      </c>
      <c r="F1975">
        <v>0</v>
      </c>
      <c r="G1975" t="s">
        <v>106</v>
      </c>
      <c r="H1975" t="s">
        <v>106</v>
      </c>
      <c r="I1975" t="s">
        <v>106</v>
      </c>
      <c r="J1975" t="s">
        <v>107</v>
      </c>
      <c r="K1975" t="s">
        <v>108</v>
      </c>
      <c r="L1975" t="s">
        <v>109</v>
      </c>
      <c r="M1975" t="s">
        <v>110</v>
      </c>
      <c r="N1975" t="s">
        <v>4967</v>
      </c>
      <c r="O1975" t="s">
        <v>4804</v>
      </c>
      <c r="P1975">
        <v>8178</v>
      </c>
      <c r="Q1975">
        <v>0</v>
      </c>
      <c r="R1975">
        <v>0</v>
      </c>
      <c r="S1975">
        <v>200</v>
      </c>
      <c r="T1975">
        <v>0</v>
      </c>
      <c r="U1975">
        <v>18</v>
      </c>
      <c r="V1975">
        <v>18</v>
      </c>
      <c r="W1975">
        <v>200</v>
      </c>
      <c r="X1975">
        <v>0</v>
      </c>
      <c r="Y1975">
        <v>0</v>
      </c>
      <c r="Z1975">
        <v>0</v>
      </c>
      <c r="AD1975" s="1">
        <v>41735.333333333336</v>
      </c>
      <c r="AE1975" s="1">
        <v>41763.708333333336</v>
      </c>
      <c r="AG1975" s="1">
        <v>41735.333333333336</v>
      </c>
      <c r="AH1975" s="1">
        <v>41763.708333333336</v>
      </c>
      <c r="AI1975" s="1">
        <v>41735.333333333336</v>
      </c>
      <c r="AJ1975" s="1">
        <v>41763.708333333336</v>
      </c>
      <c r="AK1975" s="1">
        <v>41735.333333333336</v>
      </c>
      <c r="AL1975" s="1">
        <v>41763.708333333336</v>
      </c>
      <c r="AM1975" s="1">
        <v>41735.333333333336</v>
      </c>
      <c r="AN1975" s="1">
        <v>41763.708333333336</v>
      </c>
      <c r="AP1975" t="s">
        <v>113</v>
      </c>
      <c r="AU1975" t="s">
        <v>4968</v>
      </c>
      <c r="AY1975" t="s">
        <v>106</v>
      </c>
      <c r="AZ1975">
        <v>0</v>
      </c>
      <c r="BA1975">
        <v>0</v>
      </c>
      <c r="BD1975" s="3">
        <v>41321.661111111112</v>
      </c>
      <c r="BE1975" s="3">
        <v>41321.690972222219</v>
      </c>
      <c r="BF1975" t="s">
        <v>115</v>
      </c>
      <c r="BG1975" t="s">
        <v>115</v>
      </c>
      <c r="BH1975">
        <v>8149</v>
      </c>
      <c r="BM1975">
        <v>43550</v>
      </c>
      <c r="BR1975" t="s">
        <v>116</v>
      </c>
      <c r="BS1975" t="s">
        <v>117</v>
      </c>
      <c r="BU1975">
        <v>1</v>
      </c>
      <c r="BV1975" t="s">
        <v>118</v>
      </c>
      <c r="BX1975" t="s">
        <v>119</v>
      </c>
      <c r="BY1975" t="s">
        <v>119</v>
      </c>
      <c r="BZ1975" t="s">
        <v>119</v>
      </c>
      <c r="CA1975">
        <v>1</v>
      </c>
      <c r="CC1975" t="s">
        <v>120</v>
      </c>
      <c r="CH1975">
        <v>540</v>
      </c>
      <c r="CI1975">
        <v>39030</v>
      </c>
      <c r="CJ1975" t="s">
        <v>106</v>
      </c>
      <c r="CK1975" t="s">
        <v>106</v>
      </c>
      <c r="CL1975">
        <v>55</v>
      </c>
      <c r="CM1975" t="s">
        <v>4802</v>
      </c>
      <c r="CO1975">
        <v>124614</v>
      </c>
      <c r="CQ1975">
        <v>0</v>
      </c>
      <c r="CR1975">
        <v>0</v>
      </c>
      <c r="CS1975">
        <v>0</v>
      </c>
      <c r="CY1975" t="s">
        <v>123</v>
      </c>
      <c r="CZ1975" t="s">
        <v>124</v>
      </c>
      <c r="DD1975" t="str" cm="1">
        <f t="array" ref="DD1975">TEXT(_xlfn.SEQUENCE(1, DATEDIF(AG1975, AH1975, "m") + 1, AG1975, 30), "YYYY-APMM")</f>
        <v>2014-AP04</v>
      </c>
      <c r="DN1975">
        <f t="shared" si="60"/>
        <v>18</v>
      </c>
      <c r="DO1975" t="str">
        <f t="shared" si="61"/>
        <v>LABOR- SUBCONTRACTOR</v>
      </c>
    </row>
    <row r="1976" spans="1:119" x14ac:dyDescent="0.35">
      <c r="A1976" t="s">
        <v>105</v>
      </c>
      <c r="B1976">
        <v>501261</v>
      </c>
      <c r="C1976">
        <v>6359</v>
      </c>
      <c r="D1976">
        <v>124622</v>
      </c>
      <c r="E1976">
        <v>13662</v>
      </c>
      <c r="F1976">
        <v>0</v>
      </c>
      <c r="G1976" t="s">
        <v>106</v>
      </c>
      <c r="H1976" t="s">
        <v>106</v>
      </c>
      <c r="I1976" t="s">
        <v>106</v>
      </c>
      <c r="J1976" t="s">
        <v>107</v>
      </c>
      <c r="K1976" t="s">
        <v>108</v>
      </c>
      <c r="L1976" t="s">
        <v>109</v>
      </c>
      <c r="M1976" t="s">
        <v>110</v>
      </c>
      <c r="N1976" t="s">
        <v>4969</v>
      </c>
      <c r="O1976" t="s">
        <v>4807</v>
      </c>
      <c r="P1976">
        <v>8178</v>
      </c>
      <c r="Q1976">
        <v>0</v>
      </c>
      <c r="R1976">
        <v>0</v>
      </c>
      <c r="S1976">
        <v>200</v>
      </c>
      <c r="T1976">
        <v>0</v>
      </c>
      <c r="U1976">
        <v>18</v>
      </c>
      <c r="V1976">
        <v>18</v>
      </c>
      <c r="W1976">
        <v>200</v>
      </c>
      <c r="X1976">
        <v>0</v>
      </c>
      <c r="Y1976">
        <v>0</v>
      </c>
      <c r="Z1976">
        <v>0</v>
      </c>
      <c r="AD1976" s="1">
        <v>41746.333333333336</v>
      </c>
      <c r="AE1976" s="1">
        <v>41774.708333333336</v>
      </c>
      <c r="AG1976" s="1">
        <v>41746.333333333336</v>
      </c>
      <c r="AH1976" s="1">
        <v>41774.708333333336</v>
      </c>
      <c r="AI1976" s="1">
        <v>41746.333333333336</v>
      </c>
      <c r="AJ1976" s="1">
        <v>41774.708333333336</v>
      </c>
      <c r="AK1976" s="1">
        <v>41746.333333333336</v>
      </c>
      <c r="AL1976" s="1">
        <v>41774.708333333336</v>
      </c>
      <c r="AM1976" s="1">
        <v>41746.333333333336</v>
      </c>
      <c r="AN1976" s="1">
        <v>41774.708333333336</v>
      </c>
      <c r="AP1976" t="s">
        <v>113</v>
      </c>
      <c r="AU1976" t="s">
        <v>4970</v>
      </c>
      <c r="AY1976" t="s">
        <v>106</v>
      </c>
      <c r="AZ1976">
        <v>0</v>
      </c>
      <c r="BA1976">
        <v>0</v>
      </c>
      <c r="BD1976" s="3">
        <v>41321.661111111112</v>
      </c>
      <c r="BE1976" s="3">
        <v>41321.690972222219</v>
      </c>
      <c r="BF1976" t="s">
        <v>115</v>
      </c>
      <c r="BG1976" t="s">
        <v>115</v>
      </c>
      <c r="BH1976">
        <v>8149</v>
      </c>
      <c r="BM1976">
        <v>43550</v>
      </c>
      <c r="BR1976" t="s">
        <v>116</v>
      </c>
      <c r="BS1976" t="s">
        <v>117</v>
      </c>
      <c r="BU1976">
        <v>1</v>
      </c>
      <c r="BV1976" t="s">
        <v>118</v>
      </c>
      <c r="BX1976" t="s">
        <v>119</v>
      </c>
      <c r="BY1976" t="s">
        <v>119</v>
      </c>
      <c r="BZ1976" t="s">
        <v>119</v>
      </c>
      <c r="CA1976">
        <v>1</v>
      </c>
      <c r="CC1976" t="s">
        <v>120</v>
      </c>
      <c r="CH1976">
        <v>540</v>
      </c>
      <c r="CI1976">
        <v>39030</v>
      </c>
      <c r="CJ1976" t="s">
        <v>106</v>
      </c>
      <c r="CK1976" t="s">
        <v>106</v>
      </c>
      <c r="CL1976">
        <v>55</v>
      </c>
      <c r="CM1976" t="s">
        <v>4802</v>
      </c>
      <c r="CO1976">
        <v>124614</v>
      </c>
      <c r="CQ1976">
        <v>0</v>
      </c>
      <c r="CR1976">
        <v>0</v>
      </c>
      <c r="CS1976">
        <v>0</v>
      </c>
      <c r="CY1976" t="s">
        <v>123</v>
      </c>
      <c r="CZ1976" t="s">
        <v>124</v>
      </c>
      <c r="DD1976" t="str" cm="1">
        <f t="array" ref="DD1976">TEXT(_xlfn.SEQUENCE(1, DATEDIF(AG1976, AH1976, "m") + 1, AG1976, 30), "YYYY-APMM")</f>
        <v>2014-AP04</v>
      </c>
      <c r="DN1976">
        <f t="shared" si="60"/>
        <v>18</v>
      </c>
      <c r="DO1976" t="str">
        <f t="shared" si="61"/>
        <v>LABOR- SUBCONTRACTOR</v>
      </c>
    </row>
    <row r="1977" spans="1:119" x14ac:dyDescent="0.35">
      <c r="A1977" t="s">
        <v>105</v>
      </c>
      <c r="B1977">
        <v>501262</v>
      </c>
      <c r="C1977">
        <v>6359</v>
      </c>
      <c r="D1977">
        <v>124623</v>
      </c>
      <c r="E1977">
        <v>13662</v>
      </c>
      <c r="F1977">
        <v>0</v>
      </c>
      <c r="G1977" t="s">
        <v>106</v>
      </c>
      <c r="H1977" t="s">
        <v>106</v>
      </c>
      <c r="I1977" t="s">
        <v>106</v>
      </c>
      <c r="J1977" t="s">
        <v>107</v>
      </c>
      <c r="K1977" t="s">
        <v>108</v>
      </c>
      <c r="L1977" t="s">
        <v>109</v>
      </c>
      <c r="M1977" t="s">
        <v>110</v>
      </c>
      <c r="N1977" t="s">
        <v>4971</v>
      </c>
      <c r="O1977" t="s">
        <v>4769</v>
      </c>
      <c r="P1977">
        <v>8177</v>
      </c>
      <c r="Q1977">
        <v>0</v>
      </c>
      <c r="R1977">
        <v>0</v>
      </c>
      <c r="S1977">
        <v>200</v>
      </c>
      <c r="T1977">
        <v>0</v>
      </c>
      <c r="U1977">
        <v>87</v>
      </c>
      <c r="V1977">
        <v>87</v>
      </c>
      <c r="W1977">
        <v>200</v>
      </c>
      <c r="X1977">
        <v>51</v>
      </c>
      <c r="Y1977">
        <v>0</v>
      </c>
      <c r="Z1977">
        <v>51</v>
      </c>
      <c r="AD1977" s="1">
        <v>41636.333333333336</v>
      </c>
      <c r="AE1977" s="1">
        <v>41664.708333333336</v>
      </c>
      <c r="AG1977" s="1">
        <v>41636.333333333336</v>
      </c>
      <c r="AH1977" s="1">
        <v>41664.708333333336</v>
      </c>
      <c r="AI1977" s="1">
        <v>41636.333333333336</v>
      </c>
      <c r="AJ1977" s="1">
        <v>41664.708333333336</v>
      </c>
      <c r="AK1977" s="1">
        <v>41636.333333333336</v>
      </c>
      <c r="AL1977" s="1">
        <v>41664.708333333336</v>
      </c>
      <c r="AM1977" s="1">
        <v>41636.333333333336</v>
      </c>
      <c r="AN1977" s="1">
        <v>41664.708333333336</v>
      </c>
      <c r="AP1977" t="s">
        <v>113</v>
      </c>
      <c r="AU1977" t="s">
        <v>4972</v>
      </c>
      <c r="AY1977" t="s">
        <v>106</v>
      </c>
      <c r="AZ1977">
        <v>0</v>
      </c>
      <c r="BA1977">
        <v>0</v>
      </c>
      <c r="BD1977" s="3">
        <v>41321.661111111112</v>
      </c>
      <c r="BE1977" s="3">
        <v>41321.690972222219</v>
      </c>
      <c r="BF1977" t="s">
        <v>115</v>
      </c>
      <c r="BG1977" t="s">
        <v>115</v>
      </c>
      <c r="BH1977">
        <v>8149</v>
      </c>
      <c r="BM1977">
        <v>43540</v>
      </c>
      <c r="BR1977" t="s">
        <v>1299</v>
      </c>
      <c r="BS1977" t="s">
        <v>1300</v>
      </c>
      <c r="BU1977">
        <v>1</v>
      </c>
      <c r="BV1977" t="s">
        <v>118</v>
      </c>
      <c r="BX1977" t="s">
        <v>119</v>
      </c>
      <c r="BY1977" t="s">
        <v>119</v>
      </c>
      <c r="BZ1977" t="s">
        <v>119</v>
      </c>
      <c r="CA1977">
        <v>1</v>
      </c>
      <c r="CC1977" t="s">
        <v>120</v>
      </c>
      <c r="CH1977">
        <v>540</v>
      </c>
      <c r="CI1977">
        <v>38970</v>
      </c>
      <c r="CJ1977" t="s">
        <v>106</v>
      </c>
      <c r="CK1977" t="s">
        <v>106</v>
      </c>
      <c r="CL1977">
        <v>25</v>
      </c>
      <c r="CM1977" t="s">
        <v>4771</v>
      </c>
      <c r="CO1977">
        <v>124614</v>
      </c>
      <c r="CQ1977">
        <v>0</v>
      </c>
      <c r="CR1977">
        <v>0</v>
      </c>
      <c r="CS1977">
        <v>0</v>
      </c>
      <c r="CY1977" t="s">
        <v>123</v>
      </c>
      <c r="CZ1977" t="s">
        <v>124</v>
      </c>
      <c r="DD1977" t="str" cm="1">
        <f t="array" ref="DD1977">TEXT(_xlfn.SEQUENCE(1, DATEDIF(AG1977, AH1977, "m") + 1, AG1977, 30), "YYYY-APMM")</f>
        <v>2013-AP12</v>
      </c>
      <c r="DN1977">
        <f t="shared" si="60"/>
        <v>87</v>
      </c>
      <c r="DO1977" t="str">
        <f t="shared" si="61"/>
        <v>LABOR - CIVIL</v>
      </c>
    </row>
    <row r="1978" spans="1:119" x14ac:dyDescent="0.35">
      <c r="A1978" t="s">
        <v>105</v>
      </c>
      <c r="B1978">
        <v>501263</v>
      </c>
      <c r="C1978">
        <v>6359</v>
      </c>
      <c r="D1978">
        <v>124623</v>
      </c>
      <c r="E1978">
        <v>13662</v>
      </c>
      <c r="F1978">
        <v>0</v>
      </c>
      <c r="G1978" t="s">
        <v>106</v>
      </c>
      <c r="H1978" t="s">
        <v>106</v>
      </c>
      <c r="I1978" t="s">
        <v>106</v>
      </c>
      <c r="J1978" t="s">
        <v>107</v>
      </c>
      <c r="K1978" t="s">
        <v>108</v>
      </c>
      <c r="L1978" t="s">
        <v>109</v>
      </c>
      <c r="M1978" t="s">
        <v>110</v>
      </c>
      <c r="N1978" t="s">
        <v>4973</v>
      </c>
      <c r="O1978" t="s">
        <v>4773</v>
      </c>
      <c r="P1978">
        <v>8178</v>
      </c>
      <c r="Q1978">
        <v>0</v>
      </c>
      <c r="R1978">
        <v>0</v>
      </c>
      <c r="S1978">
        <v>200</v>
      </c>
      <c r="T1978">
        <v>0</v>
      </c>
      <c r="U1978">
        <v>82.8</v>
      </c>
      <c r="V1978">
        <v>82.8</v>
      </c>
      <c r="W1978">
        <v>200</v>
      </c>
      <c r="X1978">
        <v>0</v>
      </c>
      <c r="Y1978">
        <v>0</v>
      </c>
      <c r="Z1978">
        <v>0</v>
      </c>
      <c r="AD1978" s="1">
        <v>41644.333333333336</v>
      </c>
      <c r="AE1978" s="1">
        <v>41672.708333333336</v>
      </c>
      <c r="AG1978" s="1">
        <v>41644.333333333336</v>
      </c>
      <c r="AH1978" s="1">
        <v>41672.708333333336</v>
      </c>
      <c r="AI1978" s="1">
        <v>41644.333333333336</v>
      </c>
      <c r="AJ1978" s="1">
        <v>41672.708333333336</v>
      </c>
      <c r="AK1978" s="1">
        <v>41644.333333333336</v>
      </c>
      <c r="AL1978" s="1">
        <v>41672.708333333336</v>
      </c>
      <c r="AM1978" s="1">
        <v>41644.333333333336</v>
      </c>
      <c r="AN1978" s="1">
        <v>41672.708333333336</v>
      </c>
      <c r="AP1978" t="s">
        <v>113</v>
      </c>
      <c r="AU1978" t="s">
        <v>4974</v>
      </c>
      <c r="AY1978" t="s">
        <v>106</v>
      </c>
      <c r="AZ1978">
        <v>0</v>
      </c>
      <c r="BA1978">
        <v>0</v>
      </c>
      <c r="BD1978" s="3">
        <v>41321.661111111112</v>
      </c>
      <c r="BE1978" s="3">
        <v>41321.690972222219</v>
      </c>
      <c r="BF1978" t="s">
        <v>115</v>
      </c>
      <c r="BG1978" t="s">
        <v>115</v>
      </c>
      <c r="BH1978">
        <v>8149</v>
      </c>
      <c r="BM1978">
        <v>43550</v>
      </c>
      <c r="BR1978" t="s">
        <v>116</v>
      </c>
      <c r="BS1978" t="s">
        <v>117</v>
      </c>
      <c r="BU1978">
        <v>1</v>
      </c>
      <c r="BV1978" t="s">
        <v>118</v>
      </c>
      <c r="BX1978" t="s">
        <v>119</v>
      </c>
      <c r="BY1978" t="s">
        <v>119</v>
      </c>
      <c r="BZ1978" t="s">
        <v>119</v>
      </c>
      <c r="CA1978">
        <v>1</v>
      </c>
      <c r="CC1978" t="s">
        <v>120</v>
      </c>
      <c r="CH1978">
        <v>540</v>
      </c>
      <c r="CI1978">
        <v>38970</v>
      </c>
      <c r="CJ1978" t="s">
        <v>106</v>
      </c>
      <c r="CK1978" t="s">
        <v>106</v>
      </c>
      <c r="CL1978">
        <v>25</v>
      </c>
      <c r="CM1978" t="s">
        <v>4771</v>
      </c>
      <c r="CO1978">
        <v>124614</v>
      </c>
      <c r="CQ1978">
        <v>0</v>
      </c>
      <c r="CR1978">
        <v>0</v>
      </c>
      <c r="CS1978">
        <v>0</v>
      </c>
      <c r="CY1978" t="s">
        <v>123</v>
      </c>
      <c r="CZ1978" t="s">
        <v>124</v>
      </c>
      <c r="DD1978" t="str" cm="1">
        <f t="array" ref="DD1978">TEXT(_xlfn.SEQUENCE(1, DATEDIF(AG1978, AH1978, "m") + 1, AG1978, 30), "YYYY-APMM")</f>
        <v>2014-AP01</v>
      </c>
      <c r="DN1978">
        <f t="shared" si="60"/>
        <v>82.8</v>
      </c>
      <c r="DO1978" t="str">
        <f t="shared" si="61"/>
        <v>LABOR- SUBCONTRACTOR</v>
      </c>
    </row>
    <row r="1979" spans="1:119" x14ac:dyDescent="0.35">
      <c r="A1979" t="s">
        <v>105</v>
      </c>
      <c r="B1979">
        <v>501264</v>
      </c>
      <c r="C1979">
        <v>6359</v>
      </c>
      <c r="D1979">
        <v>124623</v>
      </c>
      <c r="E1979">
        <v>13662</v>
      </c>
      <c r="F1979">
        <v>0</v>
      </c>
      <c r="G1979" t="s">
        <v>106</v>
      </c>
      <c r="H1979" t="s">
        <v>106</v>
      </c>
      <c r="I1979" t="s">
        <v>106</v>
      </c>
      <c r="J1979" t="s">
        <v>107</v>
      </c>
      <c r="K1979" t="s">
        <v>108</v>
      </c>
      <c r="L1979" t="s">
        <v>109</v>
      </c>
      <c r="M1979" t="s">
        <v>110</v>
      </c>
      <c r="N1979" t="s">
        <v>4975</v>
      </c>
      <c r="O1979" t="s">
        <v>4776</v>
      </c>
      <c r="P1979">
        <v>8178</v>
      </c>
      <c r="Q1979">
        <v>0</v>
      </c>
      <c r="R1979">
        <v>0</v>
      </c>
      <c r="S1979">
        <v>200</v>
      </c>
      <c r="T1979">
        <v>0</v>
      </c>
      <c r="U1979">
        <v>44.4</v>
      </c>
      <c r="V1979">
        <v>44.4</v>
      </c>
      <c r="W1979">
        <v>200</v>
      </c>
      <c r="X1979">
        <v>0</v>
      </c>
      <c r="Y1979">
        <v>0</v>
      </c>
      <c r="Z1979">
        <v>0</v>
      </c>
      <c r="AD1979" s="1">
        <v>41650.333333333336</v>
      </c>
      <c r="AE1979" s="1">
        <v>41678.708333333336</v>
      </c>
      <c r="AG1979" s="1">
        <v>41650.333333333336</v>
      </c>
      <c r="AH1979" s="1">
        <v>41678.708333333336</v>
      </c>
      <c r="AI1979" s="1">
        <v>41650.333333333336</v>
      </c>
      <c r="AJ1979" s="1">
        <v>41678.708333333336</v>
      </c>
      <c r="AK1979" s="1">
        <v>41650.333333333336</v>
      </c>
      <c r="AL1979" s="1">
        <v>41678.708333333336</v>
      </c>
      <c r="AM1979" s="1">
        <v>41650.333333333336</v>
      </c>
      <c r="AN1979" s="1">
        <v>41678.708333333336</v>
      </c>
      <c r="AP1979" t="s">
        <v>113</v>
      </c>
      <c r="AU1979" t="s">
        <v>4976</v>
      </c>
      <c r="AY1979" t="s">
        <v>106</v>
      </c>
      <c r="AZ1979">
        <v>0</v>
      </c>
      <c r="BA1979">
        <v>0</v>
      </c>
      <c r="BD1979" s="3">
        <v>41321.661111111112</v>
      </c>
      <c r="BE1979" s="3">
        <v>41321.690972222219</v>
      </c>
      <c r="BF1979" t="s">
        <v>115</v>
      </c>
      <c r="BG1979" t="s">
        <v>115</v>
      </c>
      <c r="BH1979">
        <v>8149</v>
      </c>
      <c r="BM1979">
        <v>43550</v>
      </c>
      <c r="BR1979" t="s">
        <v>116</v>
      </c>
      <c r="BS1979" t="s">
        <v>117</v>
      </c>
      <c r="BU1979">
        <v>1</v>
      </c>
      <c r="BV1979" t="s">
        <v>118</v>
      </c>
      <c r="BX1979" t="s">
        <v>119</v>
      </c>
      <c r="BY1979" t="s">
        <v>119</v>
      </c>
      <c r="BZ1979" t="s">
        <v>119</v>
      </c>
      <c r="CA1979">
        <v>1</v>
      </c>
      <c r="CC1979" t="s">
        <v>120</v>
      </c>
      <c r="CH1979">
        <v>540</v>
      </c>
      <c r="CI1979">
        <v>38970</v>
      </c>
      <c r="CJ1979" t="s">
        <v>106</v>
      </c>
      <c r="CK1979" t="s">
        <v>106</v>
      </c>
      <c r="CL1979">
        <v>25</v>
      </c>
      <c r="CM1979" t="s">
        <v>4771</v>
      </c>
      <c r="CO1979">
        <v>124614</v>
      </c>
      <c r="CQ1979">
        <v>0</v>
      </c>
      <c r="CR1979">
        <v>0</v>
      </c>
      <c r="CS1979">
        <v>0</v>
      </c>
      <c r="CY1979" t="s">
        <v>123</v>
      </c>
      <c r="CZ1979" t="s">
        <v>124</v>
      </c>
      <c r="DD1979" t="str" cm="1">
        <f t="array" ref="DD1979">TEXT(_xlfn.SEQUENCE(1, DATEDIF(AG1979, AH1979, "m") + 1, AG1979, 30), "YYYY-APMM")</f>
        <v>2014-AP01</v>
      </c>
      <c r="DN1979">
        <f t="shared" si="60"/>
        <v>44.4</v>
      </c>
      <c r="DO1979" t="str">
        <f t="shared" si="61"/>
        <v>LABOR- SUBCONTRACTOR</v>
      </c>
    </row>
    <row r="1980" spans="1:119" x14ac:dyDescent="0.35">
      <c r="A1980" t="s">
        <v>105</v>
      </c>
      <c r="B1980">
        <v>501265</v>
      </c>
      <c r="C1980">
        <v>6359</v>
      </c>
      <c r="D1980">
        <v>124623</v>
      </c>
      <c r="E1980">
        <v>13662</v>
      </c>
      <c r="F1980">
        <v>0</v>
      </c>
      <c r="G1980" t="s">
        <v>106</v>
      </c>
      <c r="H1980" t="s">
        <v>106</v>
      </c>
      <c r="I1980" t="s">
        <v>106</v>
      </c>
      <c r="J1980" t="s">
        <v>107</v>
      </c>
      <c r="K1980" t="s">
        <v>108</v>
      </c>
      <c r="L1980" t="s">
        <v>109</v>
      </c>
      <c r="M1980" t="s">
        <v>110</v>
      </c>
      <c r="N1980" t="s">
        <v>4977</v>
      </c>
      <c r="O1980" t="s">
        <v>4779</v>
      </c>
      <c r="P1980">
        <v>8177</v>
      </c>
      <c r="Q1980">
        <v>0</v>
      </c>
      <c r="R1980">
        <v>0</v>
      </c>
      <c r="S1980">
        <v>200</v>
      </c>
      <c r="T1980">
        <v>0</v>
      </c>
      <c r="U1980">
        <v>73</v>
      </c>
      <c r="V1980">
        <v>73</v>
      </c>
      <c r="W1980">
        <v>200</v>
      </c>
      <c r="X1980">
        <v>55</v>
      </c>
      <c r="Y1980">
        <v>0</v>
      </c>
      <c r="Z1980">
        <v>55</v>
      </c>
      <c r="AD1980" s="1">
        <v>41655.333333333336</v>
      </c>
      <c r="AE1980" s="1">
        <v>41685.708333333336</v>
      </c>
      <c r="AG1980" s="1">
        <v>41655.333333333336</v>
      </c>
      <c r="AH1980" s="1">
        <v>41685.708333333336</v>
      </c>
      <c r="AI1980" s="1">
        <v>41655.333333333336</v>
      </c>
      <c r="AJ1980" s="1">
        <v>41685.708333333336</v>
      </c>
      <c r="AK1980" s="1">
        <v>41655.333333333336</v>
      </c>
      <c r="AL1980" s="1">
        <v>41685.708333333336</v>
      </c>
      <c r="AM1980" s="1">
        <v>41655.333333333336</v>
      </c>
      <c r="AN1980" s="1">
        <v>41685.708333333336</v>
      </c>
      <c r="AP1980" t="s">
        <v>113</v>
      </c>
      <c r="AU1980" t="s">
        <v>4978</v>
      </c>
      <c r="AY1980" t="s">
        <v>106</v>
      </c>
      <c r="AZ1980">
        <v>0</v>
      </c>
      <c r="BA1980">
        <v>0</v>
      </c>
      <c r="BD1980" s="3">
        <v>41321.661111111112</v>
      </c>
      <c r="BE1980" s="3">
        <v>41321.690972222219</v>
      </c>
      <c r="BF1980" t="s">
        <v>115</v>
      </c>
      <c r="BG1980" t="s">
        <v>115</v>
      </c>
      <c r="BH1980">
        <v>8149</v>
      </c>
      <c r="BM1980">
        <v>43540</v>
      </c>
      <c r="BR1980" t="s">
        <v>1299</v>
      </c>
      <c r="BS1980" t="s">
        <v>1300</v>
      </c>
      <c r="BU1980">
        <v>1</v>
      </c>
      <c r="BV1980" t="s">
        <v>118</v>
      </c>
      <c r="BX1980" t="s">
        <v>119</v>
      </c>
      <c r="BY1980" t="s">
        <v>119</v>
      </c>
      <c r="BZ1980" t="s">
        <v>119</v>
      </c>
      <c r="CA1980">
        <v>1</v>
      </c>
      <c r="CC1980" t="s">
        <v>120</v>
      </c>
      <c r="CH1980">
        <v>540</v>
      </c>
      <c r="CI1980">
        <v>38970</v>
      </c>
      <c r="CJ1980" t="s">
        <v>106</v>
      </c>
      <c r="CK1980" t="s">
        <v>106</v>
      </c>
      <c r="CL1980">
        <v>25</v>
      </c>
      <c r="CM1980" t="s">
        <v>4771</v>
      </c>
      <c r="CO1980">
        <v>124614</v>
      </c>
      <c r="CQ1980">
        <v>0</v>
      </c>
      <c r="CR1980">
        <v>0</v>
      </c>
      <c r="CS1980">
        <v>0</v>
      </c>
      <c r="CY1980" t="s">
        <v>123</v>
      </c>
      <c r="CZ1980" t="s">
        <v>124</v>
      </c>
      <c r="DD1980" t="str" cm="1">
        <f t="array" ref="DD1980">TEXT(_xlfn.SEQUENCE(1, DATEDIF(AG1980, AH1980, "m") + 1, AG1980, 30), "YYYY-APMM")</f>
        <v>2014-AP01</v>
      </c>
      <c r="DN1980">
        <f t="shared" si="60"/>
        <v>73</v>
      </c>
      <c r="DO1980" t="str">
        <f t="shared" si="61"/>
        <v>LABOR - CIVIL</v>
      </c>
    </row>
    <row r="1981" spans="1:119" x14ac:dyDescent="0.35">
      <c r="A1981" t="s">
        <v>105</v>
      </c>
      <c r="B1981">
        <v>501266</v>
      </c>
      <c r="C1981">
        <v>6359</v>
      </c>
      <c r="D1981">
        <v>124623</v>
      </c>
      <c r="E1981">
        <v>13662</v>
      </c>
      <c r="F1981">
        <v>0</v>
      </c>
      <c r="G1981" t="s">
        <v>106</v>
      </c>
      <c r="H1981" t="s">
        <v>106</v>
      </c>
      <c r="I1981" t="s">
        <v>106</v>
      </c>
      <c r="J1981" t="s">
        <v>107</v>
      </c>
      <c r="K1981" t="s">
        <v>108</v>
      </c>
      <c r="L1981" t="s">
        <v>109</v>
      </c>
      <c r="M1981" t="s">
        <v>110</v>
      </c>
      <c r="N1981" t="s">
        <v>4979</v>
      </c>
      <c r="O1981" t="s">
        <v>4689</v>
      </c>
      <c r="P1981">
        <v>8165</v>
      </c>
      <c r="Q1981">
        <v>176</v>
      </c>
      <c r="R1981">
        <v>0</v>
      </c>
      <c r="S1981">
        <v>200</v>
      </c>
      <c r="T1981">
        <v>0</v>
      </c>
      <c r="U1981">
        <v>84</v>
      </c>
      <c r="V1981">
        <v>84</v>
      </c>
      <c r="W1981">
        <v>200</v>
      </c>
      <c r="X1981">
        <v>0</v>
      </c>
      <c r="Y1981">
        <v>0</v>
      </c>
      <c r="Z1981">
        <v>0</v>
      </c>
      <c r="AD1981" s="1">
        <v>41688.333333333336</v>
      </c>
      <c r="AE1981" s="1">
        <v>41716.708333333336</v>
      </c>
      <c r="AG1981" s="1">
        <v>41661.333333333336</v>
      </c>
      <c r="AH1981" s="1">
        <v>41690.708333333336</v>
      </c>
      <c r="AI1981" s="1">
        <v>41661.333333333336</v>
      </c>
      <c r="AJ1981" s="1">
        <v>41690.708333333336</v>
      </c>
      <c r="AK1981" s="1">
        <v>41661.333333333336</v>
      </c>
      <c r="AL1981" s="1">
        <v>41690.708333333336</v>
      </c>
      <c r="AM1981" s="1">
        <v>41688.333333333336</v>
      </c>
      <c r="AN1981" s="1">
        <v>41716.708333333336</v>
      </c>
      <c r="AP1981" t="s">
        <v>113</v>
      </c>
      <c r="AU1981" t="s">
        <v>4980</v>
      </c>
      <c r="AY1981" t="s">
        <v>106</v>
      </c>
      <c r="AZ1981">
        <v>0</v>
      </c>
      <c r="BA1981">
        <v>0</v>
      </c>
      <c r="BD1981" s="3">
        <v>41321.661111111112</v>
      </c>
      <c r="BE1981" s="3">
        <v>41321.690972222219</v>
      </c>
      <c r="BF1981" t="s">
        <v>115</v>
      </c>
      <c r="BG1981" t="s">
        <v>115</v>
      </c>
      <c r="BH1981">
        <v>8149</v>
      </c>
      <c r="BM1981">
        <v>43420</v>
      </c>
      <c r="BR1981" t="s">
        <v>3122</v>
      </c>
      <c r="BS1981" t="s">
        <v>3123</v>
      </c>
      <c r="BU1981">
        <v>1</v>
      </c>
      <c r="BV1981" t="s">
        <v>118</v>
      </c>
      <c r="BX1981" t="s">
        <v>119</v>
      </c>
      <c r="BY1981" t="s">
        <v>119</v>
      </c>
      <c r="BZ1981" t="s">
        <v>119</v>
      </c>
      <c r="CA1981">
        <v>1</v>
      </c>
      <c r="CC1981" t="s">
        <v>120</v>
      </c>
      <c r="CH1981">
        <v>540</v>
      </c>
      <c r="CI1981">
        <v>38970</v>
      </c>
      <c r="CJ1981" t="s">
        <v>106</v>
      </c>
      <c r="CK1981" t="s">
        <v>106</v>
      </c>
      <c r="CL1981">
        <v>25</v>
      </c>
      <c r="CM1981" t="s">
        <v>4771</v>
      </c>
      <c r="CO1981">
        <v>124614</v>
      </c>
      <c r="CQ1981">
        <v>0</v>
      </c>
      <c r="CR1981">
        <v>0</v>
      </c>
      <c r="CS1981">
        <v>0</v>
      </c>
      <c r="CY1981" t="s">
        <v>123</v>
      </c>
      <c r="CZ1981" t="s">
        <v>124</v>
      </c>
      <c r="DD1981" t="str" cm="1">
        <f t="array" ref="DD1981">TEXT(_xlfn.SEQUENCE(1, DATEDIF(AG1981, AH1981, "m") + 1, AG1981, 30), "YYYY-APMM")</f>
        <v>2014-AP01</v>
      </c>
      <c r="DN1981">
        <f t="shared" si="60"/>
        <v>84</v>
      </c>
      <c r="DO1981" t="str">
        <f t="shared" si="61"/>
        <v>STEEL FIXERS SK</v>
      </c>
    </row>
    <row r="1982" spans="1:119" x14ac:dyDescent="0.35">
      <c r="A1982" t="s">
        <v>105</v>
      </c>
      <c r="B1982">
        <v>501267</v>
      </c>
      <c r="C1982">
        <v>6359</v>
      </c>
      <c r="D1982">
        <v>124623</v>
      </c>
      <c r="E1982">
        <v>13662</v>
      </c>
      <c r="F1982">
        <v>0</v>
      </c>
      <c r="G1982" t="s">
        <v>106</v>
      </c>
      <c r="H1982" t="s">
        <v>106</v>
      </c>
      <c r="I1982" t="s">
        <v>106</v>
      </c>
      <c r="J1982" t="s">
        <v>107</v>
      </c>
      <c r="K1982" t="s">
        <v>108</v>
      </c>
      <c r="L1982" t="s">
        <v>109</v>
      </c>
      <c r="M1982" t="s">
        <v>110</v>
      </c>
      <c r="N1982" t="s">
        <v>4981</v>
      </c>
      <c r="O1982" t="s">
        <v>4784</v>
      </c>
      <c r="P1982">
        <v>8165</v>
      </c>
      <c r="Q1982">
        <v>176</v>
      </c>
      <c r="R1982">
        <v>128</v>
      </c>
      <c r="S1982">
        <v>200</v>
      </c>
      <c r="T1982">
        <v>0</v>
      </c>
      <c r="U1982">
        <v>84</v>
      </c>
      <c r="V1982">
        <v>84</v>
      </c>
      <c r="W1982">
        <v>200</v>
      </c>
      <c r="X1982">
        <v>0</v>
      </c>
      <c r="Y1982">
        <v>0</v>
      </c>
      <c r="Z1982">
        <v>0</v>
      </c>
      <c r="AD1982" s="1">
        <v>41694.333333333336</v>
      </c>
      <c r="AE1982" s="1">
        <v>41722.708333333336</v>
      </c>
      <c r="AG1982" s="1">
        <v>41667.333333333336</v>
      </c>
      <c r="AH1982" s="1">
        <v>41696.708333333336</v>
      </c>
      <c r="AI1982" s="1">
        <v>41667.333333333336</v>
      </c>
      <c r="AJ1982" s="1">
        <v>41696.708333333336</v>
      </c>
      <c r="AK1982" s="1">
        <v>41667.333333333336</v>
      </c>
      <c r="AL1982" s="1">
        <v>41696.708333333336</v>
      </c>
      <c r="AM1982" s="1">
        <v>41694.333333333336</v>
      </c>
      <c r="AN1982" s="1">
        <v>41722.708333333336</v>
      </c>
      <c r="AP1982" t="s">
        <v>113</v>
      </c>
      <c r="AU1982" t="s">
        <v>4982</v>
      </c>
      <c r="AY1982" t="s">
        <v>106</v>
      </c>
      <c r="AZ1982">
        <v>0</v>
      </c>
      <c r="BA1982">
        <v>0</v>
      </c>
      <c r="BD1982" s="3">
        <v>41321.661111111112</v>
      </c>
      <c r="BE1982" s="3">
        <v>41321.690972222219</v>
      </c>
      <c r="BF1982" t="s">
        <v>115</v>
      </c>
      <c r="BG1982" t="s">
        <v>115</v>
      </c>
      <c r="BH1982">
        <v>8149</v>
      </c>
      <c r="BM1982">
        <v>43420</v>
      </c>
      <c r="BR1982" t="s">
        <v>3122</v>
      </c>
      <c r="BS1982" t="s">
        <v>3123</v>
      </c>
      <c r="BU1982">
        <v>1</v>
      </c>
      <c r="BV1982" t="s">
        <v>118</v>
      </c>
      <c r="BX1982" t="s">
        <v>119</v>
      </c>
      <c r="BY1982" t="s">
        <v>119</v>
      </c>
      <c r="BZ1982" t="s">
        <v>119</v>
      </c>
      <c r="CA1982">
        <v>1</v>
      </c>
      <c r="CC1982" t="s">
        <v>120</v>
      </c>
      <c r="CH1982">
        <v>540</v>
      </c>
      <c r="CI1982">
        <v>38970</v>
      </c>
      <c r="CJ1982" t="s">
        <v>106</v>
      </c>
      <c r="CK1982" t="s">
        <v>106</v>
      </c>
      <c r="CL1982">
        <v>25</v>
      </c>
      <c r="CM1982" t="s">
        <v>4771</v>
      </c>
      <c r="CO1982">
        <v>124614</v>
      </c>
      <c r="CQ1982">
        <v>0</v>
      </c>
      <c r="CR1982">
        <v>0</v>
      </c>
      <c r="CS1982">
        <v>0</v>
      </c>
      <c r="CY1982" t="s">
        <v>123</v>
      </c>
      <c r="CZ1982" t="s">
        <v>124</v>
      </c>
      <c r="DD1982" t="str" cm="1">
        <f t="array" ref="DD1982">TEXT(_xlfn.SEQUENCE(1, DATEDIF(AG1982, AH1982, "m") + 1, AG1982, 30), "YYYY-APMM")</f>
        <v>2014-AP01</v>
      </c>
      <c r="DN1982">
        <f t="shared" si="60"/>
        <v>84</v>
      </c>
      <c r="DO1982" t="str">
        <f t="shared" si="61"/>
        <v>STEEL FIXERS SK</v>
      </c>
    </row>
    <row r="1983" spans="1:119" x14ac:dyDescent="0.35">
      <c r="A1983" t="s">
        <v>105</v>
      </c>
      <c r="B1983">
        <v>501268</v>
      </c>
      <c r="C1983">
        <v>6359</v>
      </c>
      <c r="D1983">
        <v>124624</v>
      </c>
      <c r="E1983">
        <v>13662</v>
      </c>
      <c r="F1983">
        <v>0</v>
      </c>
      <c r="G1983" t="s">
        <v>106</v>
      </c>
      <c r="H1983" t="s">
        <v>106</v>
      </c>
      <c r="I1983" t="s">
        <v>106</v>
      </c>
      <c r="J1983" t="s">
        <v>107</v>
      </c>
      <c r="K1983" t="s">
        <v>108</v>
      </c>
      <c r="L1983" t="s">
        <v>109</v>
      </c>
      <c r="M1983" t="s">
        <v>110</v>
      </c>
      <c r="N1983" t="s">
        <v>4983</v>
      </c>
      <c r="O1983" t="s">
        <v>4754</v>
      </c>
      <c r="P1983">
        <v>8173</v>
      </c>
      <c r="Q1983">
        <v>120</v>
      </c>
      <c r="R1983">
        <v>0</v>
      </c>
      <c r="S1983">
        <v>160</v>
      </c>
      <c r="T1983">
        <v>0</v>
      </c>
      <c r="U1983">
        <v>186</v>
      </c>
      <c r="V1983">
        <v>186</v>
      </c>
      <c r="W1983">
        <v>160</v>
      </c>
      <c r="X1983">
        <v>0</v>
      </c>
      <c r="Y1983">
        <v>0</v>
      </c>
      <c r="Z1983">
        <v>0</v>
      </c>
      <c r="AD1983" s="1">
        <v>41741.333333333336</v>
      </c>
      <c r="AE1983" s="1">
        <v>41763.708333333336</v>
      </c>
      <c r="AG1983" s="1">
        <v>41723.333333333336</v>
      </c>
      <c r="AH1983" s="1">
        <v>41745.708333333336</v>
      </c>
      <c r="AI1983" s="1">
        <v>41723.333333333336</v>
      </c>
      <c r="AJ1983" s="1">
        <v>41745.708333333336</v>
      </c>
      <c r="AK1983" s="1">
        <v>41723.333333333336</v>
      </c>
      <c r="AL1983" s="1">
        <v>41745.708333333336</v>
      </c>
      <c r="AM1983" s="1">
        <v>41741.333333333336</v>
      </c>
      <c r="AN1983" s="1">
        <v>41763.708333333336</v>
      </c>
      <c r="AP1983" t="s">
        <v>113</v>
      </c>
      <c r="AU1983" t="s">
        <v>4984</v>
      </c>
      <c r="AY1983" t="s">
        <v>106</v>
      </c>
      <c r="AZ1983">
        <v>0</v>
      </c>
      <c r="BA1983">
        <v>0</v>
      </c>
      <c r="BD1983" s="3">
        <v>41321.661111111112</v>
      </c>
      <c r="BE1983" s="3">
        <v>41321.690972222219</v>
      </c>
      <c r="BF1983" t="s">
        <v>115</v>
      </c>
      <c r="BG1983" t="s">
        <v>115</v>
      </c>
      <c r="BH1983">
        <v>8149</v>
      </c>
      <c r="BM1983">
        <v>43500</v>
      </c>
      <c r="BR1983" t="s">
        <v>3233</v>
      </c>
      <c r="BS1983" t="s">
        <v>3234</v>
      </c>
      <c r="BU1983">
        <v>1</v>
      </c>
      <c r="BV1983" t="s">
        <v>118</v>
      </c>
      <c r="BX1983" t="s">
        <v>119</v>
      </c>
      <c r="BY1983" t="s">
        <v>119</v>
      </c>
      <c r="BZ1983" t="s">
        <v>119</v>
      </c>
      <c r="CA1983">
        <v>1</v>
      </c>
      <c r="CC1983" t="s">
        <v>120</v>
      </c>
      <c r="CH1983">
        <v>540</v>
      </c>
      <c r="CI1983">
        <v>39050</v>
      </c>
      <c r="CJ1983" t="s">
        <v>106</v>
      </c>
      <c r="CK1983" t="s">
        <v>106</v>
      </c>
      <c r="CL1983">
        <v>65</v>
      </c>
      <c r="CM1983" t="s">
        <v>3235</v>
      </c>
      <c r="CO1983">
        <v>124614</v>
      </c>
      <c r="CQ1983">
        <v>0</v>
      </c>
      <c r="CR1983">
        <v>0</v>
      </c>
      <c r="CS1983">
        <v>0</v>
      </c>
      <c r="CY1983" t="s">
        <v>123</v>
      </c>
      <c r="CZ1983" t="s">
        <v>124</v>
      </c>
      <c r="DD1983" t="str" cm="1">
        <f t="array" ref="DD1983">TEXT(_xlfn.SEQUENCE(1, DATEDIF(AG1983, AH1983, "m") + 1, AG1983, 30), "YYYY-APMM")</f>
        <v>2014-AP03</v>
      </c>
      <c r="DN1983">
        <f t="shared" si="60"/>
        <v>186</v>
      </c>
      <c r="DO1983" t="str">
        <f t="shared" si="61"/>
        <v>KERBSTONE MASON SK</v>
      </c>
    </row>
    <row r="1984" spans="1:119" x14ac:dyDescent="0.35">
      <c r="A1984" t="s">
        <v>105</v>
      </c>
      <c r="B1984">
        <v>501269</v>
      </c>
      <c r="C1984">
        <v>6359</v>
      </c>
      <c r="D1984">
        <v>124624</v>
      </c>
      <c r="E1984">
        <v>13662</v>
      </c>
      <c r="F1984">
        <v>0</v>
      </c>
      <c r="G1984" t="s">
        <v>106</v>
      </c>
      <c r="H1984" t="s">
        <v>106</v>
      </c>
      <c r="I1984" t="s">
        <v>106</v>
      </c>
      <c r="J1984" t="s">
        <v>107</v>
      </c>
      <c r="K1984" t="s">
        <v>108</v>
      </c>
      <c r="L1984" t="s">
        <v>109</v>
      </c>
      <c r="M1984" t="s">
        <v>110</v>
      </c>
      <c r="N1984" t="s">
        <v>4985</v>
      </c>
      <c r="O1984" t="s">
        <v>4757</v>
      </c>
      <c r="P1984">
        <v>8174</v>
      </c>
      <c r="Q1984">
        <v>120</v>
      </c>
      <c r="R1984">
        <v>0</v>
      </c>
      <c r="S1984">
        <v>200</v>
      </c>
      <c r="T1984">
        <v>0</v>
      </c>
      <c r="U1984">
        <v>432</v>
      </c>
      <c r="V1984">
        <v>432</v>
      </c>
      <c r="W1984">
        <v>200</v>
      </c>
      <c r="X1984">
        <v>0</v>
      </c>
      <c r="Y1984">
        <v>0</v>
      </c>
      <c r="Z1984">
        <v>0</v>
      </c>
      <c r="AD1984" s="1">
        <v>41752.333333333336</v>
      </c>
      <c r="AE1984" s="1">
        <v>41780.708333333336</v>
      </c>
      <c r="AG1984" s="1">
        <v>41735.333333333336</v>
      </c>
      <c r="AH1984" s="1">
        <v>41763.708333333336</v>
      </c>
      <c r="AI1984" s="1">
        <v>41735.333333333336</v>
      </c>
      <c r="AJ1984" s="1">
        <v>41763.708333333336</v>
      </c>
      <c r="AK1984" s="1">
        <v>41735.333333333336</v>
      </c>
      <c r="AL1984" s="1">
        <v>41763.708333333336</v>
      </c>
      <c r="AM1984" s="1">
        <v>41752.333333333336</v>
      </c>
      <c r="AN1984" s="1">
        <v>41780.708333333336</v>
      </c>
      <c r="AP1984" t="s">
        <v>113</v>
      </c>
      <c r="AU1984" t="s">
        <v>4986</v>
      </c>
      <c r="AY1984" t="s">
        <v>106</v>
      </c>
      <c r="AZ1984">
        <v>0</v>
      </c>
      <c r="BA1984">
        <v>0</v>
      </c>
      <c r="BD1984" s="3">
        <v>41321.661111111112</v>
      </c>
      <c r="BE1984" s="3">
        <v>41321.690972222219</v>
      </c>
      <c r="BF1984" t="s">
        <v>115</v>
      </c>
      <c r="BG1984" t="s">
        <v>115</v>
      </c>
      <c r="BH1984">
        <v>8149</v>
      </c>
      <c r="BM1984">
        <v>43510</v>
      </c>
      <c r="BR1984" t="s">
        <v>3242</v>
      </c>
      <c r="BS1984" t="s">
        <v>3243</v>
      </c>
      <c r="BU1984">
        <v>1</v>
      </c>
      <c r="BV1984" t="s">
        <v>118</v>
      </c>
      <c r="BX1984" t="s">
        <v>119</v>
      </c>
      <c r="BY1984" t="s">
        <v>119</v>
      </c>
      <c r="BZ1984" t="s">
        <v>119</v>
      </c>
      <c r="CA1984">
        <v>1</v>
      </c>
      <c r="CC1984" t="s">
        <v>120</v>
      </c>
      <c r="CH1984">
        <v>540</v>
      </c>
      <c r="CI1984">
        <v>39050</v>
      </c>
      <c r="CJ1984" t="s">
        <v>106</v>
      </c>
      <c r="CK1984" t="s">
        <v>106</v>
      </c>
      <c r="CL1984">
        <v>65</v>
      </c>
      <c r="CM1984" t="s">
        <v>3235</v>
      </c>
      <c r="CO1984">
        <v>124614</v>
      </c>
      <c r="CQ1984">
        <v>0</v>
      </c>
      <c r="CR1984">
        <v>0</v>
      </c>
      <c r="CS1984">
        <v>0</v>
      </c>
      <c r="CY1984" t="s">
        <v>123</v>
      </c>
      <c r="CZ1984" t="s">
        <v>124</v>
      </c>
      <c r="DD1984" t="str" cm="1">
        <f t="array" ref="DD1984">TEXT(_xlfn.SEQUENCE(1, DATEDIF(AG1984, AH1984, "m") + 1, AG1984, 30), "YYYY-APMM")</f>
        <v>2014-AP04</v>
      </c>
      <c r="DN1984">
        <f t="shared" si="60"/>
        <v>432</v>
      </c>
      <c r="DO1984" t="str">
        <f t="shared" si="61"/>
        <v>INTERLOCK MASON SK</v>
      </c>
    </row>
    <row r="1985" spans="1:119" x14ac:dyDescent="0.35">
      <c r="A1985" t="s">
        <v>105</v>
      </c>
      <c r="B1985">
        <v>501270</v>
      </c>
      <c r="C1985">
        <v>6359</v>
      </c>
      <c r="D1985">
        <v>124624</v>
      </c>
      <c r="E1985">
        <v>13662</v>
      </c>
      <c r="F1985">
        <v>0</v>
      </c>
      <c r="G1985" t="s">
        <v>106</v>
      </c>
      <c r="H1985" t="s">
        <v>106</v>
      </c>
      <c r="I1985" t="s">
        <v>106</v>
      </c>
      <c r="J1985" t="s">
        <v>107</v>
      </c>
      <c r="K1985" t="s">
        <v>108</v>
      </c>
      <c r="L1985" t="s">
        <v>109</v>
      </c>
      <c r="M1985" t="s">
        <v>110</v>
      </c>
      <c r="N1985" t="s">
        <v>4987</v>
      </c>
      <c r="O1985" t="s">
        <v>4760</v>
      </c>
      <c r="P1985">
        <v>8165</v>
      </c>
      <c r="Q1985">
        <v>120</v>
      </c>
      <c r="R1985">
        <v>0</v>
      </c>
      <c r="S1985">
        <v>200</v>
      </c>
      <c r="T1985">
        <v>0</v>
      </c>
      <c r="U1985">
        <v>376</v>
      </c>
      <c r="V1985">
        <v>376</v>
      </c>
      <c r="W1985">
        <v>200</v>
      </c>
      <c r="X1985">
        <v>0</v>
      </c>
      <c r="Y1985">
        <v>0</v>
      </c>
      <c r="Z1985">
        <v>0</v>
      </c>
      <c r="AD1985" s="1">
        <v>41764.333333333336</v>
      </c>
      <c r="AE1985" s="1">
        <v>41792.708333333336</v>
      </c>
      <c r="AG1985" s="1">
        <v>41746.333333333336</v>
      </c>
      <c r="AH1985" s="1">
        <v>41774.708333333336</v>
      </c>
      <c r="AI1985" s="1">
        <v>41746.333333333336</v>
      </c>
      <c r="AJ1985" s="1">
        <v>41774.708333333336</v>
      </c>
      <c r="AK1985" s="1">
        <v>41746.333333333336</v>
      </c>
      <c r="AL1985" s="1">
        <v>41774.708333333336</v>
      </c>
      <c r="AM1985" s="1">
        <v>41764.333333333336</v>
      </c>
      <c r="AN1985" s="1">
        <v>41792.708333333336</v>
      </c>
      <c r="AP1985" t="s">
        <v>113</v>
      </c>
      <c r="AU1985" t="s">
        <v>4988</v>
      </c>
      <c r="AY1985" t="s">
        <v>106</v>
      </c>
      <c r="AZ1985">
        <v>0</v>
      </c>
      <c r="BA1985">
        <v>0</v>
      </c>
      <c r="BD1985" s="3">
        <v>41321.661111111112</v>
      </c>
      <c r="BE1985" s="3">
        <v>41321.690972222219</v>
      </c>
      <c r="BF1985" t="s">
        <v>115</v>
      </c>
      <c r="BG1985" t="s">
        <v>115</v>
      </c>
      <c r="BH1985">
        <v>8149</v>
      </c>
      <c r="BM1985">
        <v>43420</v>
      </c>
      <c r="BR1985" t="s">
        <v>3122</v>
      </c>
      <c r="BS1985" t="s">
        <v>3123</v>
      </c>
      <c r="BU1985">
        <v>1</v>
      </c>
      <c r="BV1985" t="s">
        <v>118</v>
      </c>
      <c r="BX1985" t="s">
        <v>119</v>
      </c>
      <c r="BY1985" t="s">
        <v>119</v>
      </c>
      <c r="BZ1985" t="s">
        <v>119</v>
      </c>
      <c r="CA1985">
        <v>1</v>
      </c>
      <c r="CC1985" t="s">
        <v>120</v>
      </c>
      <c r="CH1985">
        <v>540</v>
      </c>
      <c r="CI1985">
        <v>39050</v>
      </c>
      <c r="CJ1985" t="s">
        <v>106</v>
      </c>
      <c r="CK1985" t="s">
        <v>106</v>
      </c>
      <c r="CL1985">
        <v>65</v>
      </c>
      <c r="CM1985" t="s">
        <v>3235</v>
      </c>
      <c r="CO1985">
        <v>124614</v>
      </c>
      <c r="CQ1985">
        <v>0</v>
      </c>
      <c r="CR1985">
        <v>0</v>
      </c>
      <c r="CS1985">
        <v>0</v>
      </c>
      <c r="CY1985" t="s">
        <v>123</v>
      </c>
      <c r="CZ1985" t="s">
        <v>124</v>
      </c>
      <c r="DD1985" t="str" cm="1">
        <f t="array" ref="DD1985">TEXT(_xlfn.SEQUENCE(1, DATEDIF(AG1985, AH1985, "m") + 1, AG1985, 30), "YYYY-APMM")</f>
        <v>2014-AP04</v>
      </c>
      <c r="DN1985">
        <f t="shared" si="60"/>
        <v>376</v>
      </c>
      <c r="DO1985" t="str">
        <f t="shared" si="61"/>
        <v>STEEL FIXERS SK</v>
      </c>
    </row>
    <row r="1986" spans="1:119" x14ac:dyDescent="0.35">
      <c r="A1986" t="s">
        <v>105</v>
      </c>
      <c r="B1986">
        <v>501271</v>
      </c>
      <c r="C1986">
        <v>6359</v>
      </c>
      <c r="D1986">
        <v>124624</v>
      </c>
      <c r="E1986">
        <v>13662</v>
      </c>
      <c r="F1986">
        <v>0</v>
      </c>
      <c r="G1986" t="s">
        <v>106</v>
      </c>
      <c r="H1986" t="s">
        <v>106</v>
      </c>
      <c r="I1986" t="s">
        <v>106</v>
      </c>
      <c r="J1986" t="s">
        <v>107</v>
      </c>
      <c r="K1986" t="s">
        <v>108</v>
      </c>
      <c r="L1986" t="s">
        <v>109</v>
      </c>
      <c r="M1986" t="s">
        <v>110</v>
      </c>
      <c r="N1986" t="s">
        <v>4989</v>
      </c>
      <c r="O1986" t="s">
        <v>4763</v>
      </c>
      <c r="P1986">
        <v>8170</v>
      </c>
      <c r="Q1986">
        <v>120</v>
      </c>
      <c r="R1986">
        <v>0</v>
      </c>
      <c r="S1986">
        <v>200</v>
      </c>
      <c r="T1986">
        <v>0</v>
      </c>
      <c r="U1986">
        <v>66</v>
      </c>
      <c r="V1986">
        <v>66</v>
      </c>
      <c r="W1986">
        <v>200</v>
      </c>
      <c r="X1986">
        <v>0</v>
      </c>
      <c r="Y1986">
        <v>0</v>
      </c>
      <c r="Z1986">
        <v>0</v>
      </c>
      <c r="AD1986" s="1">
        <v>41764.333333333336</v>
      </c>
      <c r="AE1986" s="1">
        <v>41792.708333333336</v>
      </c>
      <c r="AG1986" s="1">
        <v>41746.333333333336</v>
      </c>
      <c r="AH1986" s="1">
        <v>41774.708333333336</v>
      </c>
      <c r="AI1986" s="1">
        <v>41746.333333333336</v>
      </c>
      <c r="AJ1986" s="1">
        <v>41774.708333333336</v>
      </c>
      <c r="AK1986" s="1">
        <v>41746.333333333336</v>
      </c>
      <c r="AL1986" s="1">
        <v>41774.708333333336</v>
      </c>
      <c r="AM1986" s="1">
        <v>41764.333333333336</v>
      </c>
      <c r="AN1986" s="1">
        <v>41792.708333333336</v>
      </c>
      <c r="AP1986" t="s">
        <v>113</v>
      </c>
      <c r="AU1986" t="s">
        <v>4990</v>
      </c>
      <c r="AY1986" t="s">
        <v>106</v>
      </c>
      <c r="AZ1986">
        <v>0</v>
      </c>
      <c r="BA1986">
        <v>0</v>
      </c>
      <c r="BD1986" s="3">
        <v>41321.661111111112</v>
      </c>
      <c r="BE1986" s="3">
        <v>41321.690972222219</v>
      </c>
      <c r="BF1986" t="s">
        <v>115</v>
      </c>
      <c r="BG1986" t="s">
        <v>115</v>
      </c>
      <c r="BH1986">
        <v>8149</v>
      </c>
      <c r="BM1986">
        <v>43470</v>
      </c>
      <c r="BR1986" t="s">
        <v>2854</v>
      </c>
      <c r="BS1986" t="s">
        <v>2855</v>
      </c>
      <c r="BU1986">
        <v>1</v>
      </c>
      <c r="BV1986" t="s">
        <v>118</v>
      </c>
      <c r="BX1986" t="s">
        <v>119</v>
      </c>
      <c r="BY1986" t="s">
        <v>119</v>
      </c>
      <c r="BZ1986" t="s">
        <v>119</v>
      </c>
      <c r="CA1986">
        <v>1</v>
      </c>
      <c r="CC1986" t="s">
        <v>120</v>
      </c>
      <c r="CH1986">
        <v>540</v>
      </c>
      <c r="CI1986">
        <v>39050</v>
      </c>
      <c r="CJ1986" t="s">
        <v>106</v>
      </c>
      <c r="CK1986" t="s">
        <v>106</v>
      </c>
      <c r="CL1986">
        <v>65</v>
      </c>
      <c r="CM1986" t="s">
        <v>3235</v>
      </c>
      <c r="CO1986">
        <v>124614</v>
      </c>
      <c r="CQ1986">
        <v>0</v>
      </c>
      <c r="CR1986">
        <v>0</v>
      </c>
      <c r="CS1986">
        <v>0</v>
      </c>
      <c r="CY1986" t="s">
        <v>123</v>
      </c>
      <c r="CZ1986" t="s">
        <v>124</v>
      </c>
      <c r="DD1986" t="str" cm="1">
        <f t="array" ref="DD1986">TEXT(_xlfn.SEQUENCE(1, DATEDIF(AG1986, AH1986, "m") + 1, AG1986, 30), "YYYY-APMM")</f>
        <v>2014-AP04</v>
      </c>
      <c r="DN1986">
        <f t="shared" si="60"/>
        <v>66</v>
      </c>
      <c r="DO1986" t="str">
        <f t="shared" si="61"/>
        <v>TILE MASON SK</v>
      </c>
    </row>
    <row r="1987" spans="1:119" x14ac:dyDescent="0.35">
      <c r="A1987" t="s">
        <v>105</v>
      </c>
      <c r="B1987">
        <v>501272</v>
      </c>
      <c r="C1987">
        <v>6359</v>
      </c>
      <c r="D1987">
        <v>124624</v>
      </c>
      <c r="E1987">
        <v>13662</v>
      </c>
      <c r="F1987">
        <v>0</v>
      </c>
      <c r="G1987" t="s">
        <v>106</v>
      </c>
      <c r="H1987" t="s">
        <v>106</v>
      </c>
      <c r="I1987" t="s">
        <v>106</v>
      </c>
      <c r="J1987" t="s">
        <v>107</v>
      </c>
      <c r="K1987" t="s">
        <v>108</v>
      </c>
      <c r="L1987" t="s">
        <v>109</v>
      </c>
      <c r="M1987" t="s">
        <v>110</v>
      </c>
      <c r="N1987" t="s">
        <v>4991</v>
      </c>
      <c r="O1987" t="s">
        <v>4766</v>
      </c>
      <c r="P1987">
        <v>8167</v>
      </c>
      <c r="Q1987">
        <v>0</v>
      </c>
      <c r="R1987">
        <v>0</v>
      </c>
      <c r="S1987">
        <v>80</v>
      </c>
      <c r="T1987">
        <v>0</v>
      </c>
      <c r="U1987">
        <v>14</v>
      </c>
      <c r="V1987">
        <v>14</v>
      </c>
      <c r="W1987">
        <v>80</v>
      </c>
      <c r="X1987">
        <v>0</v>
      </c>
      <c r="Y1987">
        <v>0</v>
      </c>
      <c r="Z1987">
        <v>0</v>
      </c>
      <c r="AD1987" s="1">
        <v>41793.333333333336</v>
      </c>
      <c r="AE1987" s="1">
        <v>41804.708333333336</v>
      </c>
      <c r="AG1987" s="1">
        <v>41793.333333333336</v>
      </c>
      <c r="AH1987" s="1">
        <v>41804.708333333336</v>
      </c>
      <c r="AI1987" s="1">
        <v>41793.333333333336</v>
      </c>
      <c r="AJ1987" s="1">
        <v>41804.708333333336</v>
      </c>
      <c r="AK1987" s="1">
        <v>41793.333333333336</v>
      </c>
      <c r="AL1987" s="1">
        <v>41804.708333333336</v>
      </c>
      <c r="AM1987" s="1">
        <v>41793.333333333336</v>
      </c>
      <c r="AN1987" s="1">
        <v>41804.708333333336</v>
      </c>
      <c r="AP1987" t="s">
        <v>113</v>
      </c>
      <c r="AU1987" t="s">
        <v>4992</v>
      </c>
      <c r="AY1987" t="s">
        <v>106</v>
      </c>
      <c r="AZ1987">
        <v>0</v>
      </c>
      <c r="BA1987">
        <v>0</v>
      </c>
      <c r="BD1987" s="3">
        <v>41321.661111111112</v>
      </c>
      <c r="BE1987" s="3">
        <v>41321.690972222219</v>
      </c>
      <c r="BF1987" t="s">
        <v>115</v>
      </c>
      <c r="BG1987" t="s">
        <v>115</v>
      </c>
      <c r="BH1987">
        <v>8149</v>
      </c>
      <c r="BM1987">
        <v>43440</v>
      </c>
      <c r="BR1987" t="s">
        <v>3145</v>
      </c>
      <c r="BS1987" t="s">
        <v>3146</v>
      </c>
      <c r="BU1987">
        <v>1</v>
      </c>
      <c r="BV1987" t="s">
        <v>118</v>
      </c>
      <c r="BX1987" t="s">
        <v>119</v>
      </c>
      <c r="BY1987" t="s">
        <v>119</v>
      </c>
      <c r="BZ1987" t="s">
        <v>119</v>
      </c>
      <c r="CA1987">
        <v>1</v>
      </c>
      <c r="CC1987" t="s">
        <v>120</v>
      </c>
      <c r="CH1987">
        <v>540</v>
      </c>
      <c r="CI1987">
        <v>39050</v>
      </c>
      <c r="CJ1987" t="s">
        <v>106</v>
      </c>
      <c r="CK1987" t="s">
        <v>106</v>
      </c>
      <c r="CL1987">
        <v>65</v>
      </c>
      <c r="CM1987" t="s">
        <v>3235</v>
      </c>
      <c r="CO1987">
        <v>124614</v>
      </c>
      <c r="CQ1987">
        <v>0</v>
      </c>
      <c r="CR1987">
        <v>0</v>
      </c>
      <c r="CS1987">
        <v>0</v>
      </c>
      <c r="CY1987" t="s">
        <v>123</v>
      </c>
      <c r="CZ1987" t="s">
        <v>124</v>
      </c>
      <c r="DD1987" t="str" cm="1">
        <f t="array" ref="DD1987">TEXT(_xlfn.SEQUENCE(1, DATEDIF(AG1987, AH1987, "m") + 1, AG1987, 30), "YYYY-APMM")</f>
        <v>2014-AP06</v>
      </c>
      <c r="DN1987">
        <f t="shared" ref="DN1987:DN2050" si="62">V1987/COUNTIF(DD1987:DF1987, "&lt;&gt;")</f>
        <v>14</v>
      </c>
      <c r="DO1987" t="str">
        <f t="shared" ref="DO1987:DO2050" si="63">BR1987</f>
        <v>CONCRETE MASON SK</v>
      </c>
    </row>
    <row r="1988" spans="1:119" x14ac:dyDescent="0.35">
      <c r="A1988" t="s">
        <v>105</v>
      </c>
      <c r="B1988">
        <v>501273</v>
      </c>
      <c r="C1988">
        <v>6359</v>
      </c>
      <c r="D1988">
        <v>124625</v>
      </c>
      <c r="E1988">
        <v>13662</v>
      </c>
      <c r="F1988">
        <v>0</v>
      </c>
      <c r="G1988" t="s">
        <v>106</v>
      </c>
      <c r="H1988" t="s">
        <v>106</v>
      </c>
      <c r="I1988" t="s">
        <v>106</v>
      </c>
      <c r="J1988" t="s">
        <v>107</v>
      </c>
      <c r="K1988" t="s">
        <v>108</v>
      </c>
      <c r="L1988" t="s">
        <v>109</v>
      </c>
      <c r="M1988" t="s">
        <v>110</v>
      </c>
      <c r="N1988" t="s">
        <v>4993</v>
      </c>
      <c r="O1988" t="s">
        <v>4787</v>
      </c>
      <c r="P1988">
        <v>8177</v>
      </c>
      <c r="Q1988">
        <v>0</v>
      </c>
      <c r="R1988">
        <v>0</v>
      </c>
      <c r="S1988">
        <v>200</v>
      </c>
      <c r="T1988">
        <v>0</v>
      </c>
      <c r="U1988">
        <v>172</v>
      </c>
      <c r="V1988">
        <v>172</v>
      </c>
      <c r="W1988">
        <v>200</v>
      </c>
      <c r="X1988">
        <v>100</v>
      </c>
      <c r="Y1988">
        <v>0</v>
      </c>
      <c r="Z1988">
        <v>100</v>
      </c>
      <c r="AD1988" s="1">
        <v>41567.333333333336</v>
      </c>
      <c r="AE1988" s="1">
        <v>41595.708333333336</v>
      </c>
      <c r="AG1988" s="1">
        <v>41567.333333333336</v>
      </c>
      <c r="AH1988" s="1">
        <v>41595.708333333336</v>
      </c>
      <c r="AI1988" s="1">
        <v>41567.333333333336</v>
      </c>
      <c r="AJ1988" s="1">
        <v>41595.708333333336</v>
      </c>
      <c r="AK1988" s="1">
        <v>41567.333333333336</v>
      </c>
      <c r="AL1988" s="1">
        <v>41595.708333333336</v>
      </c>
      <c r="AM1988" s="1">
        <v>41567.333333333336</v>
      </c>
      <c r="AN1988" s="1">
        <v>41595.708333333336</v>
      </c>
      <c r="AP1988" t="s">
        <v>113</v>
      </c>
      <c r="AU1988" t="s">
        <v>4994</v>
      </c>
      <c r="AY1988" t="s">
        <v>106</v>
      </c>
      <c r="AZ1988">
        <v>0</v>
      </c>
      <c r="BA1988">
        <v>0</v>
      </c>
      <c r="BD1988" s="3">
        <v>41321.661111111112</v>
      </c>
      <c r="BE1988" s="3">
        <v>41321.663888888892</v>
      </c>
      <c r="BF1988" t="s">
        <v>115</v>
      </c>
      <c r="BG1988" t="s">
        <v>115</v>
      </c>
      <c r="BH1988">
        <v>8149</v>
      </c>
      <c r="BM1988">
        <v>43540</v>
      </c>
      <c r="BR1988" t="s">
        <v>1299</v>
      </c>
      <c r="BS1988" t="s">
        <v>1300</v>
      </c>
      <c r="BU1988">
        <v>1</v>
      </c>
      <c r="BV1988" t="s">
        <v>118</v>
      </c>
      <c r="BX1988" t="s">
        <v>119</v>
      </c>
      <c r="BY1988" t="s">
        <v>119</v>
      </c>
      <c r="BZ1988" t="s">
        <v>119</v>
      </c>
      <c r="CA1988">
        <v>1</v>
      </c>
      <c r="CC1988" t="s">
        <v>120</v>
      </c>
      <c r="CH1988">
        <v>540</v>
      </c>
      <c r="CI1988">
        <v>38940</v>
      </c>
      <c r="CJ1988" t="s">
        <v>106</v>
      </c>
      <c r="CK1988" t="s">
        <v>106</v>
      </c>
      <c r="CL1988">
        <v>10</v>
      </c>
      <c r="CM1988" t="s">
        <v>4789</v>
      </c>
      <c r="CO1988">
        <v>124614</v>
      </c>
      <c r="CQ1988">
        <v>0</v>
      </c>
      <c r="CR1988">
        <v>0</v>
      </c>
      <c r="CS1988">
        <v>0</v>
      </c>
      <c r="CY1988" t="s">
        <v>123</v>
      </c>
      <c r="CZ1988" t="s">
        <v>124</v>
      </c>
      <c r="DD1988" t="str" cm="1">
        <f t="array" ref="DD1988">TEXT(_xlfn.SEQUENCE(1, DATEDIF(AG1988, AH1988, "m") + 1, AG1988, 30), "YYYY-APMM")</f>
        <v>2013-AP10</v>
      </c>
      <c r="DN1988">
        <f t="shared" si="62"/>
        <v>172</v>
      </c>
      <c r="DO1988" t="str">
        <f t="shared" si="63"/>
        <v>LABOR - CIVIL</v>
      </c>
    </row>
    <row r="1989" spans="1:119" x14ac:dyDescent="0.35">
      <c r="A1989" t="s">
        <v>105</v>
      </c>
      <c r="B1989">
        <v>501274</v>
      </c>
      <c r="C1989">
        <v>6359</v>
      </c>
      <c r="D1989">
        <v>124625</v>
      </c>
      <c r="E1989">
        <v>13662</v>
      </c>
      <c r="F1989">
        <v>0</v>
      </c>
      <c r="G1989" t="s">
        <v>106</v>
      </c>
      <c r="H1989" t="s">
        <v>106</v>
      </c>
      <c r="I1989" t="s">
        <v>106</v>
      </c>
      <c r="J1989" t="s">
        <v>107</v>
      </c>
      <c r="K1989" t="s">
        <v>108</v>
      </c>
      <c r="L1989" t="s">
        <v>109</v>
      </c>
      <c r="M1989" t="s">
        <v>110</v>
      </c>
      <c r="N1989" t="s">
        <v>4995</v>
      </c>
      <c r="O1989" t="s">
        <v>4791</v>
      </c>
      <c r="P1989">
        <v>8178</v>
      </c>
      <c r="Q1989">
        <v>0</v>
      </c>
      <c r="R1989">
        <v>0</v>
      </c>
      <c r="S1989">
        <v>200</v>
      </c>
      <c r="T1989">
        <v>0</v>
      </c>
      <c r="U1989">
        <v>82.8</v>
      </c>
      <c r="V1989">
        <v>82.8</v>
      </c>
      <c r="W1989">
        <v>200</v>
      </c>
      <c r="X1989">
        <v>0</v>
      </c>
      <c r="Y1989">
        <v>0</v>
      </c>
      <c r="Z1989">
        <v>0</v>
      </c>
      <c r="AD1989" s="1">
        <v>41574.333333333336</v>
      </c>
      <c r="AE1989" s="1">
        <v>41602.708333333336</v>
      </c>
      <c r="AG1989" s="1">
        <v>41574.333333333336</v>
      </c>
      <c r="AH1989" s="1">
        <v>41602.708333333336</v>
      </c>
      <c r="AI1989" s="1">
        <v>41574.333333333336</v>
      </c>
      <c r="AJ1989" s="1">
        <v>41602.708333333336</v>
      </c>
      <c r="AK1989" s="1">
        <v>41574.333333333336</v>
      </c>
      <c r="AL1989" s="1">
        <v>41602.708333333336</v>
      </c>
      <c r="AM1989" s="1">
        <v>41574.333333333336</v>
      </c>
      <c r="AN1989" s="1">
        <v>41602.708333333336</v>
      </c>
      <c r="AP1989" t="s">
        <v>113</v>
      </c>
      <c r="AU1989" t="s">
        <v>4996</v>
      </c>
      <c r="AY1989" t="s">
        <v>106</v>
      </c>
      <c r="AZ1989">
        <v>0</v>
      </c>
      <c r="BA1989">
        <v>0</v>
      </c>
      <c r="BD1989" s="3">
        <v>41321.661111111112</v>
      </c>
      <c r="BE1989" s="3">
        <v>41321.663888888892</v>
      </c>
      <c r="BF1989" t="s">
        <v>115</v>
      </c>
      <c r="BG1989" t="s">
        <v>115</v>
      </c>
      <c r="BH1989">
        <v>8149</v>
      </c>
      <c r="BM1989">
        <v>43550</v>
      </c>
      <c r="BR1989" t="s">
        <v>116</v>
      </c>
      <c r="BS1989" t="s">
        <v>117</v>
      </c>
      <c r="BU1989">
        <v>1</v>
      </c>
      <c r="BV1989" t="s">
        <v>118</v>
      </c>
      <c r="BX1989" t="s">
        <v>119</v>
      </c>
      <c r="BY1989" t="s">
        <v>119</v>
      </c>
      <c r="BZ1989" t="s">
        <v>119</v>
      </c>
      <c r="CA1989">
        <v>1</v>
      </c>
      <c r="CC1989" t="s">
        <v>120</v>
      </c>
      <c r="CH1989">
        <v>540</v>
      </c>
      <c r="CI1989">
        <v>38940</v>
      </c>
      <c r="CJ1989" t="s">
        <v>106</v>
      </c>
      <c r="CK1989" t="s">
        <v>106</v>
      </c>
      <c r="CL1989">
        <v>10</v>
      </c>
      <c r="CM1989" t="s">
        <v>4789</v>
      </c>
      <c r="CO1989">
        <v>124614</v>
      </c>
      <c r="CQ1989">
        <v>0</v>
      </c>
      <c r="CR1989">
        <v>0</v>
      </c>
      <c r="CS1989">
        <v>0</v>
      </c>
      <c r="CY1989" t="s">
        <v>123</v>
      </c>
      <c r="CZ1989" t="s">
        <v>124</v>
      </c>
      <c r="DD1989" t="str" cm="1">
        <f t="array" ref="DD1989">TEXT(_xlfn.SEQUENCE(1, DATEDIF(AG1989, AH1989, "m") + 1, AG1989, 30), "YYYY-APMM")</f>
        <v>2013-AP10</v>
      </c>
      <c r="DN1989">
        <f t="shared" si="62"/>
        <v>82.8</v>
      </c>
      <c r="DO1989" t="str">
        <f t="shared" si="63"/>
        <v>LABOR- SUBCONTRACTOR</v>
      </c>
    </row>
    <row r="1990" spans="1:119" x14ac:dyDescent="0.35">
      <c r="A1990" t="s">
        <v>105</v>
      </c>
      <c r="B1990">
        <v>501275</v>
      </c>
      <c r="C1990">
        <v>6359</v>
      </c>
      <c r="D1990">
        <v>124625</v>
      </c>
      <c r="E1990">
        <v>13662</v>
      </c>
      <c r="F1990">
        <v>0</v>
      </c>
      <c r="G1990" t="s">
        <v>106</v>
      </c>
      <c r="H1990" t="s">
        <v>106</v>
      </c>
      <c r="I1990" t="s">
        <v>106</v>
      </c>
      <c r="J1990" t="s">
        <v>107</v>
      </c>
      <c r="K1990" t="s">
        <v>108</v>
      </c>
      <c r="L1990" t="s">
        <v>109</v>
      </c>
      <c r="M1990" t="s">
        <v>110</v>
      </c>
      <c r="N1990" t="s">
        <v>4997</v>
      </c>
      <c r="O1990" t="s">
        <v>4794</v>
      </c>
      <c r="P1990">
        <v>8178</v>
      </c>
      <c r="Q1990">
        <v>0</v>
      </c>
      <c r="R1990">
        <v>0</v>
      </c>
      <c r="S1990">
        <v>200</v>
      </c>
      <c r="T1990">
        <v>0</v>
      </c>
      <c r="U1990">
        <v>50.4</v>
      </c>
      <c r="V1990">
        <v>50.4</v>
      </c>
      <c r="W1990">
        <v>200</v>
      </c>
      <c r="X1990">
        <v>0</v>
      </c>
      <c r="Y1990">
        <v>0</v>
      </c>
      <c r="Z1990">
        <v>0</v>
      </c>
      <c r="AD1990" s="1">
        <v>41582.333333333336</v>
      </c>
      <c r="AE1990" s="1">
        <v>41610.708333333336</v>
      </c>
      <c r="AG1990" s="1">
        <v>41582.333333333336</v>
      </c>
      <c r="AH1990" s="1">
        <v>41610.708333333336</v>
      </c>
      <c r="AI1990" s="1">
        <v>41582.333333333336</v>
      </c>
      <c r="AJ1990" s="1">
        <v>41610.708333333336</v>
      </c>
      <c r="AK1990" s="1">
        <v>41582.333333333336</v>
      </c>
      <c r="AL1990" s="1">
        <v>41610.708333333336</v>
      </c>
      <c r="AM1990" s="1">
        <v>41582.333333333336</v>
      </c>
      <c r="AN1990" s="1">
        <v>41610.708333333336</v>
      </c>
      <c r="AP1990" t="s">
        <v>113</v>
      </c>
      <c r="AU1990" t="s">
        <v>4998</v>
      </c>
      <c r="AY1990" t="s">
        <v>106</v>
      </c>
      <c r="AZ1990">
        <v>0</v>
      </c>
      <c r="BA1990">
        <v>0</v>
      </c>
      <c r="BD1990" s="3">
        <v>41321.661111111112</v>
      </c>
      <c r="BE1990" s="3">
        <v>41321.663888888892</v>
      </c>
      <c r="BF1990" t="s">
        <v>115</v>
      </c>
      <c r="BG1990" t="s">
        <v>115</v>
      </c>
      <c r="BH1990">
        <v>8149</v>
      </c>
      <c r="BM1990">
        <v>43550</v>
      </c>
      <c r="BR1990" t="s">
        <v>116</v>
      </c>
      <c r="BS1990" t="s">
        <v>117</v>
      </c>
      <c r="BU1990">
        <v>1</v>
      </c>
      <c r="BV1990" t="s">
        <v>118</v>
      </c>
      <c r="BX1990" t="s">
        <v>119</v>
      </c>
      <c r="BY1990" t="s">
        <v>119</v>
      </c>
      <c r="BZ1990" t="s">
        <v>119</v>
      </c>
      <c r="CA1990">
        <v>1</v>
      </c>
      <c r="CC1990" t="s">
        <v>120</v>
      </c>
      <c r="CH1990">
        <v>540</v>
      </c>
      <c r="CI1990">
        <v>38940</v>
      </c>
      <c r="CJ1990" t="s">
        <v>106</v>
      </c>
      <c r="CK1990" t="s">
        <v>106</v>
      </c>
      <c r="CL1990">
        <v>10</v>
      </c>
      <c r="CM1990" t="s">
        <v>4789</v>
      </c>
      <c r="CO1990">
        <v>124614</v>
      </c>
      <c r="CQ1990">
        <v>0</v>
      </c>
      <c r="CR1990">
        <v>0</v>
      </c>
      <c r="CS1990">
        <v>0</v>
      </c>
      <c r="CY1990" t="s">
        <v>123</v>
      </c>
      <c r="CZ1990" t="s">
        <v>124</v>
      </c>
      <c r="DD1990" t="str" cm="1">
        <f t="array" ref="DD1990">TEXT(_xlfn.SEQUENCE(1, DATEDIF(AG1990, AH1990, "m") + 1, AG1990, 30), "YYYY-APMM")</f>
        <v>2013-AP11</v>
      </c>
      <c r="DN1990">
        <f t="shared" si="62"/>
        <v>50.4</v>
      </c>
      <c r="DO1990" t="str">
        <f t="shared" si="63"/>
        <v>LABOR- SUBCONTRACTOR</v>
      </c>
    </row>
    <row r="1991" spans="1:119" x14ac:dyDescent="0.35">
      <c r="A1991" t="s">
        <v>105</v>
      </c>
      <c r="B1991">
        <v>501276</v>
      </c>
      <c r="C1991">
        <v>6359</v>
      </c>
      <c r="D1991">
        <v>124625</v>
      </c>
      <c r="E1991">
        <v>13662</v>
      </c>
      <c r="F1991">
        <v>0</v>
      </c>
      <c r="G1991" t="s">
        <v>106</v>
      </c>
      <c r="H1991" t="s">
        <v>106</v>
      </c>
      <c r="I1991" t="s">
        <v>106</v>
      </c>
      <c r="J1991" t="s">
        <v>107</v>
      </c>
      <c r="K1991" t="s">
        <v>108</v>
      </c>
      <c r="L1991" t="s">
        <v>109</v>
      </c>
      <c r="M1991" t="s">
        <v>110</v>
      </c>
      <c r="N1991" t="s">
        <v>4999</v>
      </c>
      <c r="O1991" t="s">
        <v>4797</v>
      </c>
      <c r="P1991">
        <v>8177</v>
      </c>
      <c r="Q1991">
        <v>0</v>
      </c>
      <c r="R1991">
        <v>0</v>
      </c>
      <c r="S1991">
        <v>120</v>
      </c>
      <c r="T1991">
        <v>0</v>
      </c>
      <c r="U1991">
        <v>195</v>
      </c>
      <c r="V1991">
        <v>195</v>
      </c>
      <c r="W1991">
        <v>120</v>
      </c>
      <c r="X1991">
        <v>165</v>
      </c>
      <c r="Y1991">
        <v>0</v>
      </c>
      <c r="Z1991">
        <v>165</v>
      </c>
      <c r="AD1991" s="1">
        <v>41599.333333333336</v>
      </c>
      <c r="AE1991" s="1">
        <v>41616.708333333336</v>
      </c>
      <c r="AG1991" s="1">
        <v>41599.333333333336</v>
      </c>
      <c r="AH1991" s="1">
        <v>41616.708333333336</v>
      </c>
      <c r="AI1991" s="1">
        <v>41599.333333333336</v>
      </c>
      <c r="AJ1991" s="1">
        <v>41616.708333333336</v>
      </c>
      <c r="AK1991" s="1">
        <v>41599.333333333336</v>
      </c>
      <c r="AL1991" s="1">
        <v>41616.708333333336</v>
      </c>
      <c r="AM1991" s="1">
        <v>41599.333333333336</v>
      </c>
      <c r="AN1991" s="1">
        <v>41616.708333333336</v>
      </c>
      <c r="AP1991" t="s">
        <v>113</v>
      </c>
      <c r="AU1991" t="s">
        <v>5000</v>
      </c>
      <c r="AY1991" t="s">
        <v>106</v>
      </c>
      <c r="AZ1991">
        <v>0</v>
      </c>
      <c r="BA1991">
        <v>0</v>
      </c>
      <c r="BD1991" s="3">
        <v>41321.661111111112</v>
      </c>
      <c r="BE1991" s="3">
        <v>41321.663888888892</v>
      </c>
      <c r="BF1991" t="s">
        <v>115</v>
      </c>
      <c r="BG1991" t="s">
        <v>115</v>
      </c>
      <c r="BH1991">
        <v>8149</v>
      </c>
      <c r="BM1991">
        <v>43540</v>
      </c>
      <c r="BR1991" t="s">
        <v>1299</v>
      </c>
      <c r="BS1991" t="s">
        <v>1300</v>
      </c>
      <c r="BU1991">
        <v>1</v>
      </c>
      <c r="BV1991" t="s">
        <v>118</v>
      </c>
      <c r="BX1991" t="s">
        <v>119</v>
      </c>
      <c r="BY1991" t="s">
        <v>119</v>
      </c>
      <c r="BZ1991" t="s">
        <v>119</v>
      </c>
      <c r="CA1991">
        <v>1</v>
      </c>
      <c r="CC1991" t="s">
        <v>120</v>
      </c>
      <c r="CH1991">
        <v>540</v>
      </c>
      <c r="CI1991">
        <v>38940</v>
      </c>
      <c r="CJ1991" t="s">
        <v>106</v>
      </c>
      <c r="CK1991" t="s">
        <v>106</v>
      </c>
      <c r="CL1991">
        <v>10</v>
      </c>
      <c r="CM1991" t="s">
        <v>4789</v>
      </c>
      <c r="CO1991">
        <v>124614</v>
      </c>
      <c r="CQ1991">
        <v>0</v>
      </c>
      <c r="CR1991">
        <v>0</v>
      </c>
      <c r="CS1991">
        <v>0</v>
      </c>
      <c r="CY1991" t="s">
        <v>123</v>
      </c>
      <c r="CZ1991" t="s">
        <v>124</v>
      </c>
      <c r="DD1991" t="str" cm="1">
        <f t="array" ref="DD1991">TEXT(_xlfn.SEQUENCE(1, DATEDIF(AG1991, AH1991, "m") + 1, AG1991, 30), "YYYY-APMM")</f>
        <v>2013-AP11</v>
      </c>
      <c r="DN1991">
        <f t="shared" si="62"/>
        <v>195</v>
      </c>
      <c r="DO1991" t="str">
        <f t="shared" si="63"/>
        <v>LABOR - CIVIL</v>
      </c>
    </row>
    <row r="1992" spans="1:119" x14ac:dyDescent="0.35">
      <c r="A1992" t="s">
        <v>105</v>
      </c>
      <c r="B1992">
        <v>501277</v>
      </c>
      <c r="C1992">
        <v>6359</v>
      </c>
      <c r="D1992">
        <v>124626</v>
      </c>
      <c r="E1992">
        <v>13662</v>
      </c>
      <c r="F1992">
        <v>0</v>
      </c>
      <c r="G1992" t="s">
        <v>106</v>
      </c>
      <c r="H1992" t="s">
        <v>106</v>
      </c>
      <c r="I1992" t="s">
        <v>106</v>
      </c>
      <c r="J1992" t="s">
        <v>107</v>
      </c>
      <c r="K1992" t="s">
        <v>108</v>
      </c>
      <c r="L1992" t="s">
        <v>109</v>
      </c>
      <c r="M1992" t="s">
        <v>110</v>
      </c>
      <c r="N1992" t="s">
        <v>5001</v>
      </c>
      <c r="O1992" t="s">
        <v>4657</v>
      </c>
      <c r="P1992">
        <v>8178</v>
      </c>
      <c r="Q1992">
        <v>24</v>
      </c>
      <c r="R1992">
        <v>0</v>
      </c>
      <c r="S1992">
        <v>200</v>
      </c>
      <c r="T1992">
        <v>0</v>
      </c>
      <c r="U1992">
        <v>122</v>
      </c>
      <c r="V1992">
        <v>122</v>
      </c>
      <c r="W1992">
        <v>200</v>
      </c>
      <c r="X1992">
        <v>0</v>
      </c>
      <c r="Y1992">
        <v>0</v>
      </c>
      <c r="Z1992">
        <v>0</v>
      </c>
      <c r="AD1992" s="1">
        <v>41791.333333333336</v>
      </c>
      <c r="AE1992" s="1">
        <v>41819.708333333336</v>
      </c>
      <c r="AG1992" s="1">
        <v>41787.333333333336</v>
      </c>
      <c r="AH1992" s="1">
        <v>41815.708333333336</v>
      </c>
      <c r="AI1992" s="1">
        <v>41787.333333333336</v>
      </c>
      <c r="AJ1992" s="1">
        <v>41815.708333333336</v>
      </c>
      <c r="AK1992" s="1">
        <v>41787.333333333336</v>
      </c>
      <c r="AL1992" s="1">
        <v>41815.708333333336</v>
      </c>
      <c r="AM1992" s="1">
        <v>41791.333333333336</v>
      </c>
      <c r="AN1992" s="1">
        <v>41819.708333333336</v>
      </c>
      <c r="AP1992" t="s">
        <v>113</v>
      </c>
      <c r="AU1992" t="s">
        <v>5002</v>
      </c>
      <c r="AY1992" t="s">
        <v>106</v>
      </c>
      <c r="AZ1992">
        <v>0</v>
      </c>
      <c r="BA1992">
        <v>0</v>
      </c>
      <c r="BD1992" s="3">
        <v>41321.661111111112</v>
      </c>
      <c r="BE1992" s="3">
        <v>41321.690972222219</v>
      </c>
      <c r="BF1992" t="s">
        <v>115</v>
      </c>
      <c r="BG1992" t="s">
        <v>115</v>
      </c>
      <c r="BH1992">
        <v>8149</v>
      </c>
      <c r="BM1992">
        <v>43550</v>
      </c>
      <c r="BR1992" t="s">
        <v>116</v>
      </c>
      <c r="BS1992" t="s">
        <v>117</v>
      </c>
      <c r="BU1992">
        <v>1</v>
      </c>
      <c r="BV1992" t="s">
        <v>118</v>
      </c>
      <c r="BX1992" t="s">
        <v>119</v>
      </c>
      <c r="BY1992" t="s">
        <v>119</v>
      </c>
      <c r="BZ1992" t="s">
        <v>119</v>
      </c>
      <c r="CA1992">
        <v>1</v>
      </c>
      <c r="CC1992" t="s">
        <v>120</v>
      </c>
      <c r="CH1992">
        <v>540</v>
      </c>
      <c r="CI1992">
        <v>39040</v>
      </c>
      <c r="CJ1992" t="s">
        <v>106</v>
      </c>
      <c r="CK1992" t="s">
        <v>106</v>
      </c>
      <c r="CL1992">
        <v>60</v>
      </c>
      <c r="CM1992" t="s">
        <v>4652</v>
      </c>
      <c r="CO1992">
        <v>124614</v>
      </c>
      <c r="CQ1992">
        <v>0</v>
      </c>
      <c r="CR1992">
        <v>0</v>
      </c>
      <c r="CS1992">
        <v>0</v>
      </c>
      <c r="CY1992" t="s">
        <v>123</v>
      </c>
      <c r="CZ1992" t="s">
        <v>124</v>
      </c>
      <c r="DD1992" t="str" cm="1">
        <f t="array" ref="DD1992">TEXT(_xlfn.SEQUENCE(1, DATEDIF(AG1992, AH1992, "m") + 1, AG1992, 30), "YYYY-APMM")</f>
        <v>2014-AP05</v>
      </c>
      <c r="DN1992">
        <f t="shared" si="62"/>
        <v>122</v>
      </c>
      <c r="DO1992" t="str">
        <f t="shared" si="63"/>
        <v>LABOR- SUBCONTRACTOR</v>
      </c>
    </row>
    <row r="1993" spans="1:119" x14ac:dyDescent="0.35">
      <c r="A1993" t="s">
        <v>105</v>
      </c>
      <c r="B1993">
        <v>501278</v>
      </c>
      <c r="C1993">
        <v>6359</v>
      </c>
      <c r="D1993">
        <v>124626</v>
      </c>
      <c r="E1993">
        <v>13662</v>
      </c>
      <c r="F1993">
        <v>0</v>
      </c>
      <c r="G1993" t="s">
        <v>106</v>
      </c>
      <c r="H1993" t="s">
        <v>106</v>
      </c>
      <c r="I1993" t="s">
        <v>106</v>
      </c>
      <c r="J1993" t="s">
        <v>107</v>
      </c>
      <c r="K1993" t="s">
        <v>108</v>
      </c>
      <c r="L1993" t="s">
        <v>109</v>
      </c>
      <c r="M1993" t="s">
        <v>110</v>
      </c>
      <c r="N1993" t="s">
        <v>5003</v>
      </c>
      <c r="O1993" t="s">
        <v>4660</v>
      </c>
      <c r="P1993">
        <v>8178</v>
      </c>
      <c r="Q1993">
        <v>24</v>
      </c>
      <c r="R1993">
        <v>24</v>
      </c>
      <c r="S1993">
        <v>200</v>
      </c>
      <c r="T1993">
        <v>0</v>
      </c>
      <c r="U1993">
        <v>275.2</v>
      </c>
      <c r="V1993">
        <v>275.2</v>
      </c>
      <c r="W1993">
        <v>200</v>
      </c>
      <c r="X1993">
        <v>0</v>
      </c>
      <c r="Y1993">
        <v>0</v>
      </c>
      <c r="Z1993">
        <v>0</v>
      </c>
      <c r="AD1993" s="1">
        <v>41797.333333333336</v>
      </c>
      <c r="AE1993" s="1">
        <v>41825.708333333336</v>
      </c>
      <c r="AG1993" s="1">
        <v>41793.333333333336</v>
      </c>
      <c r="AH1993" s="1">
        <v>41821.708333333336</v>
      </c>
      <c r="AI1993" s="1">
        <v>41793.333333333336</v>
      </c>
      <c r="AJ1993" s="1">
        <v>41821.708333333336</v>
      </c>
      <c r="AK1993" s="1">
        <v>41793.333333333336</v>
      </c>
      <c r="AL1993" s="1">
        <v>41821.708333333336</v>
      </c>
      <c r="AM1993" s="1">
        <v>41797.333333333336</v>
      </c>
      <c r="AN1993" s="1">
        <v>41825.708333333336</v>
      </c>
      <c r="AP1993" t="s">
        <v>113</v>
      </c>
      <c r="AU1993" t="s">
        <v>5004</v>
      </c>
      <c r="AY1993" t="s">
        <v>106</v>
      </c>
      <c r="AZ1993">
        <v>0</v>
      </c>
      <c r="BA1993">
        <v>0</v>
      </c>
      <c r="BD1993" s="3">
        <v>41321.661111111112</v>
      </c>
      <c r="BE1993" s="3">
        <v>41328.377083333333</v>
      </c>
      <c r="BF1993" t="s">
        <v>115</v>
      </c>
      <c r="BG1993" t="s">
        <v>115</v>
      </c>
      <c r="BH1993">
        <v>8149</v>
      </c>
      <c r="BM1993">
        <v>43550</v>
      </c>
      <c r="BR1993" t="s">
        <v>116</v>
      </c>
      <c r="BS1993" t="s">
        <v>117</v>
      </c>
      <c r="BU1993">
        <v>1</v>
      </c>
      <c r="BV1993" t="s">
        <v>118</v>
      </c>
      <c r="BX1993" t="s">
        <v>119</v>
      </c>
      <c r="BY1993" t="s">
        <v>119</v>
      </c>
      <c r="BZ1993" t="s">
        <v>119</v>
      </c>
      <c r="CA1993">
        <v>1</v>
      </c>
      <c r="CC1993" t="s">
        <v>120</v>
      </c>
      <c r="CH1993">
        <v>540</v>
      </c>
      <c r="CI1993">
        <v>39040</v>
      </c>
      <c r="CJ1993" t="s">
        <v>106</v>
      </c>
      <c r="CK1993" t="s">
        <v>106</v>
      </c>
      <c r="CL1993">
        <v>60</v>
      </c>
      <c r="CM1993" t="s">
        <v>4652</v>
      </c>
      <c r="CO1993">
        <v>124614</v>
      </c>
      <c r="CQ1993">
        <v>0</v>
      </c>
      <c r="CR1993">
        <v>0</v>
      </c>
      <c r="CS1993">
        <v>0</v>
      </c>
      <c r="CY1993" t="s">
        <v>123</v>
      </c>
      <c r="CZ1993" t="s">
        <v>124</v>
      </c>
      <c r="DD1993" t="str" cm="1">
        <f t="array" ref="DD1993">TEXT(_xlfn.SEQUENCE(1, DATEDIF(AG1993, AH1993, "m") + 1, AG1993, 30), "YYYY-APMM")</f>
        <v>2014-AP06</v>
      </c>
      <c r="DN1993">
        <f t="shared" si="62"/>
        <v>275.2</v>
      </c>
      <c r="DO1993" t="str">
        <f t="shared" si="63"/>
        <v>LABOR- SUBCONTRACTOR</v>
      </c>
    </row>
    <row r="1994" spans="1:119" x14ac:dyDescent="0.35">
      <c r="A1994" t="s">
        <v>105</v>
      </c>
      <c r="B1994">
        <v>501279</v>
      </c>
      <c r="C1994">
        <v>6359</v>
      </c>
      <c r="D1994">
        <v>124626</v>
      </c>
      <c r="E1994">
        <v>13662</v>
      </c>
      <c r="F1994">
        <v>0</v>
      </c>
      <c r="G1994" t="s">
        <v>106</v>
      </c>
      <c r="H1994" t="s">
        <v>106</v>
      </c>
      <c r="I1994" t="s">
        <v>106</v>
      </c>
      <c r="J1994" t="s">
        <v>107</v>
      </c>
      <c r="K1994" t="s">
        <v>108</v>
      </c>
      <c r="L1994" t="s">
        <v>109</v>
      </c>
      <c r="M1994" t="s">
        <v>110</v>
      </c>
      <c r="N1994" t="s">
        <v>5005</v>
      </c>
      <c r="O1994" t="s">
        <v>3209</v>
      </c>
      <c r="P1994">
        <v>8177</v>
      </c>
      <c r="Q1994">
        <v>64</v>
      </c>
      <c r="R1994">
        <v>40</v>
      </c>
      <c r="S1994">
        <v>120</v>
      </c>
      <c r="T1994">
        <v>0</v>
      </c>
      <c r="U1994">
        <v>37</v>
      </c>
      <c r="V1994">
        <v>37</v>
      </c>
      <c r="W1994">
        <v>120</v>
      </c>
      <c r="X1994">
        <v>31.000038</v>
      </c>
      <c r="Y1994">
        <v>0</v>
      </c>
      <c r="Z1994">
        <v>31.000038</v>
      </c>
      <c r="AD1994" s="1">
        <v>41773.333333333336</v>
      </c>
      <c r="AE1994" s="1">
        <v>41790.708333333336</v>
      </c>
      <c r="AG1994" s="1">
        <v>41764.333333333336</v>
      </c>
      <c r="AH1994" s="1">
        <v>41780.708333333336</v>
      </c>
      <c r="AI1994" s="1">
        <v>41764.333333333336</v>
      </c>
      <c r="AJ1994" s="1">
        <v>41780.708333333336</v>
      </c>
      <c r="AK1994" s="1">
        <v>41764.333333333336</v>
      </c>
      <c r="AL1994" s="1">
        <v>41780.708333333336</v>
      </c>
      <c r="AM1994" s="1">
        <v>41773.333333333336</v>
      </c>
      <c r="AN1994" s="1">
        <v>41790.708333333336</v>
      </c>
      <c r="AP1994" t="s">
        <v>113</v>
      </c>
      <c r="AU1994" t="s">
        <v>5006</v>
      </c>
      <c r="AY1994" t="s">
        <v>106</v>
      </c>
      <c r="AZ1994">
        <v>0</v>
      </c>
      <c r="BA1994">
        <v>0</v>
      </c>
      <c r="BD1994" s="3">
        <v>41321.661111111112</v>
      </c>
      <c r="BE1994" s="3">
        <v>41328.377083333333</v>
      </c>
      <c r="BF1994" t="s">
        <v>115</v>
      </c>
      <c r="BG1994" t="s">
        <v>115</v>
      </c>
      <c r="BH1994">
        <v>8149</v>
      </c>
      <c r="BM1994">
        <v>43540</v>
      </c>
      <c r="BR1994" t="s">
        <v>1299</v>
      </c>
      <c r="BS1994" t="s">
        <v>1300</v>
      </c>
      <c r="BU1994">
        <v>1</v>
      </c>
      <c r="BV1994" t="s">
        <v>118</v>
      </c>
      <c r="BX1994" t="s">
        <v>119</v>
      </c>
      <c r="BY1994" t="s">
        <v>119</v>
      </c>
      <c r="BZ1994" t="s">
        <v>119</v>
      </c>
      <c r="CA1994">
        <v>1</v>
      </c>
      <c r="CC1994" t="s">
        <v>120</v>
      </c>
      <c r="CH1994">
        <v>540</v>
      </c>
      <c r="CI1994">
        <v>39040</v>
      </c>
      <c r="CJ1994" t="s">
        <v>106</v>
      </c>
      <c r="CK1994" t="s">
        <v>106</v>
      </c>
      <c r="CL1994">
        <v>60</v>
      </c>
      <c r="CM1994" t="s">
        <v>4652</v>
      </c>
      <c r="CO1994">
        <v>124614</v>
      </c>
      <c r="CQ1994">
        <v>0</v>
      </c>
      <c r="CR1994">
        <v>0</v>
      </c>
      <c r="CS1994">
        <v>0</v>
      </c>
      <c r="CY1994" t="s">
        <v>123</v>
      </c>
      <c r="CZ1994" t="s">
        <v>124</v>
      </c>
      <c r="DD1994" t="str" cm="1">
        <f t="array" ref="DD1994">TEXT(_xlfn.SEQUENCE(1, DATEDIF(AG1994, AH1994, "m") + 1, AG1994, 30), "YYYY-APMM")</f>
        <v>2014-AP05</v>
      </c>
      <c r="DN1994">
        <f t="shared" si="62"/>
        <v>37</v>
      </c>
      <c r="DO1994" t="str">
        <f t="shared" si="63"/>
        <v>LABOR - CIVIL</v>
      </c>
    </row>
    <row r="1995" spans="1:119" x14ac:dyDescent="0.35">
      <c r="A1995" t="s">
        <v>105</v>
      </c>
      <c r="B1995">
        <v>501280</v>
      </c>
      <c r="C1995">
        <v>6359</v>
      </c>
      <c r="D1995">
        <v>124626</v>
      </c>
      <c r="E1995">
        <v>13662</v>
      </c>
      <c r="F1995">
        <v>0</v>
      </c>
      <c r="G1995" t="s">
        <v>106</v>
      </c>
      <c r="H1995" t="s">
        <v>106</v>
      </c>
      <c r="I1995" t="s">
        <v>106</v>
      </c>
      <c r="J1995" t="s">
        <v>107</v>
      </c>
      <c r="K1995" t="s">
        <v>108</v>
      </c>
      <c r="L1995" t="s">
        <v>109</v>
      </c>
      <c r="M1995" t="s">
        <v>110</v>
      </c>
      <c r="N1995" t="s">
        <v>5007</v>
      </c>
      <c r="O1995" t="s">
        <v>4654</v>
      </c>
      <c r="P1995">
        <v>8165</v>
      </c>
      <c r="Q1995">
        <v>24</v>
      </c>
      <c r="R1995">
        <v>0</v>
      </c>
      <c r="S1995">
        <v>120</v>
      </c>
      <c r="T1995">
        <v>0</v>
      </c>
      <c r="U1995">
        <v>938</v>
      </c>
      <c r="V1995">
        <v>938</v>
      </c>
      <c r="W1995">
        <v>120</v>
      </c>
      <c r="X1995">
        <v>0</v>
      </c>
      <c r="Y1995">
        <v>0</v>
      </c>
      <c r="Z1995">
        <v>0</v>
      </c>
      <c r="AD1995" s="1">
        <v>41779.333333333336</v>
      </c>
      <c r="AE1995" s="1">
        <v>41795.708333333336</v>
      </c>
      <c r="AG1995" s="1">
        <v>41776.333333333336</v>
      </c>
      <c r="AH1995" s="1">
        <v>41792.708333333336</v>
      </c>
      <c r="AI1995" s="1">
        <v>41776.333333333336</v>
      </c>
      <c r="AJ1995" s="1">
        <v>41792.708333333336</v>
      </c>
      <c r="AK1995" s="1">
        <v>41776.333333333336</v>
      </c>
      <c r="AL1995" s="1">
        <v>41792.708333333336</v>
      </c>
      <c r="AM1995" s="1">
        <v>41779.333333333336</v>
      </c>
      <c r="AN1995" s="1">
        <v>41795.708333333336</v>
      </c>
      <c r="AP1995" t="s">
        <v>113</v>
      </c>
      <c r="AU1995" t="s">
        <v>5008</v>
      </c>
      <c r="AY1995" t="s">
        <v>106</v>
      </c>
      <c r="AZ1995">
        <v>0</v>
      </c>
      <c r="BA1995">
        <v>0</v>
      </c>
      <c r="BD1995" s="3">
        <v>41321.661111111112</v>
      </c>
      <c r="BE1995" s="3">
        <v>41321.690972222219</v>
      </c>
      <c r="BF1995" t="s">
        <v>115</v>
      </c>
      <c r="BG1995" t="s">
        <v>115</v>
      </c>
      <c r="BH1995">
        <v>8149</v>
      </c>
      <c r="BM1995">
        <v>43420</v>
      </c>
      <c r="BR1995" t="s">
        <v>3122</v>
      </c>
      <c r="BS1995" t="s">
        <v>3123</v>
      </c>
      <c r="BU1995">
        <v>1</v>
      </c>
      <c r="BV1995" t="s">
        <v>118</v>
      </c>
      <c r="BX1995" t="s">
        <v>119</v>
      </c>
      <c r="BY1995" t="s">
        <v>119</v>
      </c>
      <c r="BZ1995" t="s">
        <v>119</v>
      </c>
      <c r="CA1995">
        <v>1</v>
      </c>
      <c r="CC1995" t="s">
        <v>120</v>
      </c>
      <c r="CH1995">
        <v>540</v>
      </c>
      <c r="CI1995">
        <v>39040</v>
      </c>
      <c r="CJ1995" t="s">
        <v>106</v>
      </c>
      <c r="CK1995" t="s">
        <v>106</v>
      </c>
      <c r="CL1995">
        <v>60</v>
      </c>
      <c r="CM1995" t="s">
        <v>4652</v>
      </c>
      <c r="CO1995">
        <v>124614</v>
      </c>
      <c r="CQ1995">
        <v>0</v>
      </c>
      <c r="CR1995">
        <v>0</v>
      </c>
      <c r="CS1995">
        <v>0</v>
      </c>
      <c r="CY1995" t="s">
        <v>123</v>
      </c>
      <c r="CZ1995" t="s">
        <v>124</v>
      </c>
      <c r="DD1995" t="str" cm="1">
        <f t="array" ref="DD1995">TEXT(_xlfn.SEQUENCE(1, DATEDIF(AG1995, AH1995, "m") + 1, AG1995, 30), "YYYY-APMM")</f>
        <v>2014-AP05</v>
      </c>
      <c r="DN1995">
        <f t="shared" si="62"/>
        <v>938</v>
      </c>
      <c r="DO1995" t="str">
        <f t="shared" si="63"/>
        <v>STEEL FIXERS SK</v>
      </c>
    </row>
    <row r="1996" spans="1:119" x14ac:dyDescent="0.35">
      <c r="A1996" t="s">
        <v>105</v>
      </c>
      <c r="B1996">
        <v>501281</v>
      </c>
      <c r="C1996">
        <v>6359</v>
      </c>
      <c r="D1996">
        <v>124627</v>
      </c>
      <c r="E1996">
        <v>13662</v>
      </c>
      <c r="F1996">
        <v>0</v>
      </c>
      <c r="G1996" t="s">
        <v>106</v>
      </c>
      <c r="H1996" t="s">
        <v>106</v>
      </c>
      <c r="I1996" t="s">
        <v>106</v>
      </c>
      <c r="J1996" t="s">
        <v>107</v>
      </c>
      <c r="K1996" t="s">
        <v>108</v>
      </c>
      <c r="L1996" t="s">
        <v>109</v>
      </c>
      <c r="M1996" t="s">
        <v>110</v>
      </c>
      <c r="N1996" t="s">
        <v>5009</v>
      </c>
      <c r="O1996" t="s">
        <v>4822</v>
      </c>
      <c r="P1996">
        <v>8165</v>
      </c>
      <c r="Q1996">
        <v>216</v>
      </c>
      <c r="R1996">
        <v>0</v>
      </c>
      <c r="S1996">
        <v>200</v>
      </c>
      <c r="T1996">
        <v>0</v>
      </c>
      <c r="U1996">
        <v>126</v>
      </c>
      <c r="V1996">
        <v>126</v>
      </c>
      <c r="W1996">
        <v>200</v>
      </c>
      <c r="X1996">
        <v>0</v>
      </c>
      <c r="Y1996">
        <v>0</v>
      </c>
      <c r="Z1996">
        <v>0</v>
      </c>
      <c r="AD1996" s="1">
        <v>41720.333333333336</v>
      </c>
      <c r="AE1996" s="1">
        <v>41748.708333333336</v>
      </c>
      <c r="AG1996" s="1">
        <v>41688.333333333336</v>
      </c>
      <c r="AH1996" s="1">
        <v>41716.708333333336</v>
      </c>
      <c r="AI1996" s="1">
        <v>41688.333333333336</v>
      </c>
      <c r="AJ1996" s="1">
        <v>41716.708333333336</v>
      </c>
      <c r="AK1996" s="1">
        <v>41688.333333333336</v>
      </c>
      <c r="AL1996" s="1">
        <v>41716.708333333336</v>
      </c>
      <c r="AM1996" s="1">
        <v>41720.333333333336</v>
      </c>
      <c r="AN1996" s="1">
        <v>41748.708333333336</v>
      </c>
      <c r="AP1996" t="s">
        <v>113</v>
      </c>
      <c r="AU1996" t="s">
        <v>5010</v>
      </c>
      <c r="AY1996" t="s">
        <v>106</v>
      </c>
      <c r="AZ1996">
        <v>0</v>
      </c>
      <c r="BA1996">
        <v>0</v>
      </c>
      <c r="BD1996" s="3">
        <v>41321.661111111112</v>
      </c>
      <c r="BE1996" s="3">
        <v>41321.690972222219</v>
      </c>
      <c r="BF1996" t="s">
        <v>115</v>
      </c>
      <c r="BG1996" t="s">
        <v>115</v>
      </c>
      <c r="BH1996">
        <v>8149</v>
      </c>
      <c r="BM1996">
        <v>43420</v>
      </c>
      <c r="BR1996" t="s">
        <v>3122</v>
      </c>
      <c r="BS1996" t="s">
        <v>3123</v>
      </c>
      <c r="BU1996">
        <v>1</v>
      </c>
      <c r="BV1996" t="s">
        <v>118</v>
      </c>
      <c r="BX1996" t="s">
        <v>119</v>
      </c>
      <c r="BY1996" t="s">
        <v>119</v>
      </c>
      <c r="BZ1996" t="s">
        <v>119</v>
      </c>
      <c r="CA1996">
        <v>1</v>
      </c>
      <c r="CC1996" t="s">
        <v>120</v>
      </c>
      <c r="CH1996">
        <v>540</v>
      </c>
      <c r="CI1996">
        <v>39020</v>
      </c>
      <c r="CJ1996" t="s">
        <v>106</v>
      </c>
      <c r="CK1996" t="s">
        <v>106</v>
      </c>
      <c r="CL1996">
        <v>50</v>
      </c>
      <c r="CM1996" t="s">
        <v>4824</v>
      </c>
      <c r="CO1996">
        <v>124614</v>
      </c>
      <c r="CQ1996">
        <v>0</v>
      </c>
      <c r="CR1996">
        <v>0</v>
      </c>
      <c r="CS1996">
        <v>0</v>
      </c>
      <c r="CY1996" t="s">
        <v>123</v>
      </c>
      <c r="CZ1996" t="s">
        <v>124</v>
      </c>
      <c r="DD1996" t="str" cm="1">
        <f t="array" ref="DD1996:DE1996">TEXT(_xlfn.SEQUENCE(1, DATEDIF(AG1996, AH1996, "m") + 1, AG1996, 30), "YYYY-APMM")</f>
        <v>2014-AP02</v>
      </c>
      <c r="DE1996" t="str">
        <v>2014-AP03</v>
      </c>
      <c r="DN1996">
        <f t="shared" si="62"/>
        <v>63</v>
      </c>
      <c r="DO1996" t="str">
        <f t="shared" si="63"/>
        <v>STEEL FIXERS SK</v>
      </c>
    </row>
    <row r="1997" spans="1:119" x14ac:dyDescent="0.35">
      <c r="A1997" t="s">
        <v>105</v>
      </c>
      <c r="B1997">
        <v>501282</v>
      </c>
      <c r="C1997">
        <v>6359</v>
      </c>
      <c r="D1997">
        <v>124627</v>
      </c>
      <c r="E1997">
        <v>13662</v>
      </c>
      <c r="F1997">
        <v>0</v>
      </c>
      <c r="G1997" t="s">
        <v>106</v>
      </c>
      <c r="H1997" t="s">
        <v>106</v>
      </c>
      <c r="I1997" t="s">
        <v>106</v>
      </c>
      <c r="J1997" t="s">
        <v>107</v>
      </c>
      <c r="K1997" t="s">
        <v>108</v>
      </c>
      <c r="L1997" t="s">
        <v>109</v>
      </c>
      <c r="M1997" t="s">
        <v>110</v>
      </c>
      <c r="N1997" t="s">
        <v>5011</v>
      </c>
      <c r="O1997" t="s">
        <v>4826</v>
      </c>
      <c r="P1997">
        <v>8178</v>
      </c>
      <c r="Q1997">
        <v>216</v>
      </c>
      <c r="R1997">
        <v>0</v>
      </c>
      <c r="S1997">
        <v>200</v>
      </c>
      <c r="T1997">
        <v>0</v>
      </c>
      <c r="U1997">
        <v>28</v>
      </c>
      <c r="V1997">
        <v>28</v>
      </c>
      <c r="W1997">
        <v>200</v>
      </c>
      <c r="X1997">
        <v>0</v>
      </c>
      <c r="Y1997">
        <v>0</v>
      </c>
      <c r="Z1997">
        <v>0</v>
      </c>
      <c r="AD1997" s="1">
        <v>41735.333333333336</v>
      </c>
      <c r="AE1997" s="1">
        <v>41763.708333333336</v>
      </c>
      <c r="AG1997" s="1">
        <v>41703.333333333336</v>
      </c>
      <c r="AH1997" s="1">
        <v>41731.708333333336</v>
      </c>
      <c r="AI1997" s="1">
        <v>41703.333333333336</v>
      </c>
      <c r="AJ1997" s="1">
        <v>41731.708333333336</v>
      </c>
      <c r="AK1997" s="1">
        <v>41703.333333333336</v>
      </c>
      <c r="AL1997" s="1">
        <v>41731.708333333336</v>
      </c>
      <c r="AM1997" s="1">
        <v>41735.333333333336</v>
      </c>
      <c r="AN1997" s="1">
        <v>41763.708333333336</v>
      </c>
      <c r="AP1997" t="s">
        <v>113</v>
      </c>
      <c r="AU1997" t="s">
        <v>5012</v>
      </c>
      <c r="AY1997" t="s">
        <v>106</v>
      </c>
      <c r="AZ1997">
        <v>0</v>
      </c>
      <c r="BA1997">
        <v>0</v>
      </c>
      <c r="BD1997" s="3">
        <v>41321.661111111112</v>
      </c>
      <c r="BE1997" s="3">
        <v>41321.690972222219</v>
      </c>
      <c r="BF1997" t="s">
        <v>115</v>
      </c>
      <c r="BG1997" t="s">
        <v>115</v>
      </c>
      <c r="BH1997">
        <v>8149</v>
      </c>
      <c r="BM1997">
        <v>43550</v>
      </c>
      <c r="BR1997" t="s">
        <v>116</v>
      </c>
      <c r="BS1997" t="s">
        <v>117</v>
      </c>
      <c r="BU1997">
        <v>1</v>
      </c>
      <c r="BV1997" t="s">
        <v>118</v>
      </c>
      <c r="BX1997" t="s">
        <v>119</v>
      </c>
      <c r="BY1997" t="s">
        <v>119</v>
      </c>
      <c r="BZ1997" t="s">
        <v>119</v>
      </c>
      <c r="CA1997">
        <v>1</v>
      </c>
      <c r="CC1997" t="s">
        <v>120</v>
      </c>
      <c r="CH1997">
        <v>540</v>
      </c>
      <c r="CI1997">
        <v>39020</v>
      </c>
      <c r="CJ1997" t="s">
        <v>106</v>
      </c>
      <c r="CK1997" t="s">
        <v>106</v>
      </c>
      <c r="CL1997">
        <v>50</v>
      </c>
      <c r="CM1997" t="s">
        <v>4824</v>
      </c>
      <c r="CO1997">
        <v>124614</v>
      </c>
      <c r="CQ1997">
        <v>0</v>
      </c>
      <c r="CR1997">
        <v>0</v>
      </c>
      <c r="CS1997">
        <v>0</v>
      </c>
      <c r="CY1997" t="s">
        <v>123</v>
      </c>
      <c r="CZ1997" t="s">
        <v>124</v>
      </c>
      <c r="DD1997" t="str" cm="1">
        <f t="array" ref="DD1997">TEXT(_xlfn.SEQUENCE(1, DATEDIF(AG1997, AH1997, "m") + 1, AG1997, 30), "YYYY-APMM")</f>
        <v>2014-AP03</v>
      </c>
      <c r="DN1997">
        <f t="shared" si="62"/>
        <v>28</v>
      </c>
      <c r="DO1997" t="str">
        <f t="shared" si="63"/>
        <v>LABOR- SUBCONTRACTOR</v>
      </c>
    </row>
    <row r="1998" spans="1:119" x14ac:dyDescent="0.35">
      <c r="A1998" t="s">
        <v>105</v>
      </c>
      <c r="B1998">
        <v>501283</v>
      </c>
      <c r="C1998">
        <v>6359</v>
      </c>
      <c r="D1998">
        <v>124627</v>
      </c>
      <c r="E1998">
        <v>13662</v>
      </c>
      <c r="F1998">
        <v>0</v>
      </c>
      <c r="G1998" t="s">
        <v>106</v>
      </c>
      <c r="H1998" t="s">
        <v>106</v>
      </c>
      <c r="I1998" t="s">
        <v>106</v>
      </c>
      <c r="J1998" t="s">
        <v>107</v>
      </c>
      <c r="K1998" t="s">
        <v>108</v>
      </c>
      <c r="L1998" t="s">
        <v>109</v>
      </c>
      <c r="M1998" t="s">
        <v>110</v>
      </c>
      <c r="N1998" t="s">
        <v>5013</v>
      </c>
      <c r="O1998" t="s">
        <v>4829</v>
      </c>
      <c r="P1998">
        <v>8165</v>
      </c>
      <c r="Q1998">
        <v>216</v>
      </c>
      <c r="R1998">
        <v>0</v>
      </c>
      <c r="S1998">
        <v>200</v>
      </c>
      <c r="T1998">
        <v>0</v>
      </c>
      <c r="U1998">
        <v>70</v>
      </c>
      <c r="V1998">
        <v>70</v>
      </c>
      <c r="W1998">
        <v>200</v>
      </c>
      <c r="X1998">
        <v>0</v>
      </c>
      <c r="Y1998">
        <v>0</v>
      </c>
      <c r="Z1998">
        <v>0</v>
      </c>
      <c r="AD1998" s="1">
        <v>41764.333333333336</v>
      </c>
      <c r="AE1998" s="1">
        <v>41792.708333333336</v>
      </c>
      <c r="AG1998" s="1">
        <v>41732.333333333336</v>
      </c>
      <c r="AH1998" s="1">
        <v>41760.708333333336</v>
      </c>
      <c r="AI1998" s="1">
        <v>41732.333333333336</v>
      </c>
      <c r="AJ1998" s="1">
        <v>41760.708333333336</v>
      </c>
      <c r="AK1998" s="1">
        <v>41732.333333333336</v>
      </c>
      <c r="AL1998" s="1">
        <v>41760.708333333336</v>
      </c>
      <c r="AM1998" s="1">
        <v>41764.333333333336</v>
      </c>
      <c r="AN1998" s="1">
        <v>41792.708333333336</v>
      </c>
      <c r="AP1998" t="s">
        <v>113</v>
      </c>
      <c r="AU1998" t="s">
        <v>5014</v>
      </c>
      <c r="AY1998" t="s">
        <v>106</v>
      </c>
      <c r="AZ1998">
        <v>0</v>
      </c>
      <c r="BA1998">
        <v>0</v>
      </c>
      <c r="BD1998" s="3">
        <v>41321.661111111112</v>
      </c>
      <c r="BE1998" s="3">
        <v>41321.690972222219</v>
      </c>
      <c r="BF1998" t="s">
        <v>115</v>
      </c>
      <c r="BG1998" t="s">
        <v>115</v>
      </c>
      <c r="BH1998">
        <v>8149</v>
      </c>
      <c r="BM1998">
        <v>43420</v>
      </c>
      <c r="BR1998" t="s">
        <v>3122</v>
      </c>
      <c r="BS1998" t="s">
        <v>3123</v>
      </c>
      <c r="BU1998">
        <v>1</v>
      </c>
      <c r="BV1998" t="s">
        <v>118</v>
      </c>
      <c r="BX1998" t="s">
        <v>119</v>
      </c>
      <c r="BY1998" t="s">
        <v>119</v>
      </c>
      <c r="BZ1998" t="s">
        <v>119</v>
      </c>
      <c r="CA1998">
        <v>1</v>
      </c>
      <c r="CC1998" t="s">
        <v>120</v>
      </c>
      <c r="CH1998">
        <v>540</v>
      </c>
      <c r="CI1998">
        <v>39020</v>
      </c>
      <c r="CJ1998" t="s">
        <v>106</v>
      </c>
      <c r="CK1998" t="s">
        <v>106</v>
      </c>
      <c r="CL1998">
        <v>50</v>
      </c>
      <c r="CM1998" t="s">
        <v>4824</v>
      </c>
      <c r="CO1998">
        <v>124614</v>
      </c>
      <c r="CQ1998">
        <v>0</v>
      </c>
      <c r="CR1998">
        <v>0</v>
      </c>
      <c r="CS1998">
        <v>0</v>
      </c>
      <c r="CY1998" t="s">
        <v>123</v>
      </c>
      <c r="CZ1998" t="s">
        <v>124</v>
      </c>
      <c r="DD1998" t="str" cm="1">
        <f t="array" ref="DD1998">TEXT(_xlfn.SEQUENCE(1, DATEDIF(AG1998, AH1998, "m") + 1, AG1998, 30), "YYYY-APMM")</f>
        <v>2014-AP04</v>
      </c>
      <c r="DN1998">
        <f t="shared" si="62"/>
        <v>70</v>
      </c>
      <c r="DO1998" t="str">
        <f t="shared" si="63"/>
        <v>STEEL FIXERS SK</v>
      </c>
    </row>
    <row r="1999" spans="1:119" x14ac:dyDescent="0.35">
      <c r="A1999" t="s">
        <v>105</v>
      </c>
      <c r="B1999">
        <v>501284</v>
      </c>
      <c r="C1999">
        <v>6359</v>
      </c>
      <c r="D1999">
        <v>124627</v>
      </c>
      <c r="E1999">
        <v>13662</v>
      </c>
      <c r="F1999">
        <v>0</v>
      </c>
      <c r="G1999" t="s">
        <v>106</v>
      </c>
      <c r="H1999" t="s">
        <v>106</v>
      </c>
      <c r="I1999" t="s">
        <v>106</v>
      </c>
      <c r="J1999" t="s">
        <v>107</v>
      </c>
      <c r="K1999" t="s">
        <v>108</v>
      </c>
      <c r="L1999" t="s">
        <v>109</v>
      </c>
      <c r="M1999" t="s">
        <v>110</v>
      </c>
      <c r="N1999" t="s">
        <v>5015</v>
      </c>
      <c r="O1999" t="s">
        <v>4832</v>
      </c>
      <c r="P1999">
        <v>8165</v>
      </c>
      <c r="Q1999">
        <v>320</v>
      </c>
      <c r="R1999">
        <v>296</v>
      </c>
      <c r="S1999">
        <v>200</v>
      </c>
      <c r="T1999">
        <v>0</v>
      </c>
      <c r="U1999">
        <v>28</v>
      </c>
      <c r="V1999">
        <v>28</v>
      </c>
      <c r="W1999">
        <v>200</v>
      </c>
      <c r="X1999">
        <v>0</v>
      </c>
      <c r="Y1999">
        <v>0</v>
      </c>
      <c r="Z1999">
        <v>0</v>
      </c>
      <c r="AD1999" s="1">
        <v>41791.333333333336</v>
      </c>
      <c r="AE1999" s="1">
        <v>41819.708333333336</v>
      </c>
      <c r="AG1999" s="1">
        <v>41744.333333333336</v>
      </c>
      <c r="AH1999" s="1">
        <v>41772.708333333336</v>
      </c>
      <c r="AI1999" s="1">
        <v>41744.333333333336</v>
      </c>
      <c r="AJ1999" s="1">
        <v>41772.708333333336</v>
      </c>
      <c r="AK1999" s="1">
        <v>41744.333333333336</v>
      </c>
      <c r="AL1999" s="1">
        <v>41772.708333333336</v>
      </c>
      <c r="AM1999" s="1">
        <v>41791.333333333336</v>
      </c>
      <c r="AN1999" s="1">
        <v>41819.708333333336</v>
      </c>
      <c r="AP1999" t="s">
        <v>113</v>
      </c>
      <c r="AU1999" t="s">
        <v>5016</v>
      </c>
      <c r="AY1999" t="s">
        <v>106</v>
      </c>
      <c r="AZ1999">
        <v>0</v>
      </c>
      <c r="BA1999">
        <v>0</v>
      </c>
      <c r="BD1999" s="3">
        <v>41321.661111111112</v>
      </c>
      <c r="BE1999" s="3">
        <v>41321.690972222219</v>
      </c>
      <c r="BF1999" t="s">
        <v>115</v>
      </c>
      <c r="BG1999" t="s">
        <v>115</v>
      </c>
      <c r="BH1999">
        <v>8149</v>
      </c>
      <c r="BM1999">
        <v>43420</v>
      </c>
      <c r="BR1999" t="s">
        <v>3122</v>
      </c>
      <c r="BS1999" t="s">
        <v>3123</v>
      </c>
      <c r="BU1999">
        <v>1</v>
      </c>
      <c r="BV1999" t="s">
        <v>118</v>
      </c>
      <c r="BX1999" t="s">
        <v>119</v>
      </c>
      <c r="BY1999" t="s">
        <v>119</v>
      </c>
      <c r="BZ1999" t="s">
        <v>119</v>
      </c>
      <c r="CA1999">
        <v>1</v>
      </c>
      <c r="CC1999" t="s">
        <v>120</v>
      </c>
      <c r="CH1999">
        <v>540</v>
      </c>
      <c r="CI1999">
        <v>39020</v>
      </c>
      <c r="CJ1999" t="s">
        <v>106</v>
      </c>
      <c r="CK1999" t="s">
        <v>106</v>
      </c>
      <c r="CL1999">
        <v>50</v>
      </c>
      <c r="CM1999" t="s">
        <v>4824</v>
      </c>
      <c r="CO1999">
        <v>124614</v>
      </c>
      <c r="CQ1999">
        <v>0</v>
      </c>
      <c r="CR1999">
        <v>0</v>
      </c>
      <c r="CS1999">
        <v>0</v>
      </c>
      <c r="CY1999" t="s">
        <v>123</v>
      </c>
      <c r="CZ1999" t="s">
        <v>124</v>
      </c>
      <c r="DD1999" t="str" cm="1">
        <f t="array" ref="DD1999">TEXT(_xlfn.SEQUENCE(1, DATEDIF(AG1999, AH1999, "m") + 1, AG1999, 30), "YYYY-APMM")</f>
        <v>2014-AP04</v>
      </c>
      <c r="DN1999">
        <f t="shared" si="62"/>
        <v>28</v>
      </c>
      <c r="DO1999" t="str">
        <f t="shared" si="63"/>
        <v>STEEL FIXERS SK</v>
      </c>
    </row>
    <row r="2000" spans="1:119" x14ac:dyDescent="0.35">
      <c r="A2000" t="s">
        <v>105</v>
      </c>
      <c r="B2000">
        <v>501285</v>
      </c>
      <c r="C2000">
        <v>6359</v>
      </c>
      <c r="D2000">
        <v>124631</v>
      </c>
      <c r="E2000">
        <v>13662</v>
      </c>
      <c r="F2000">
        <v>0</v>
      </c>
      <c r="G2000" t="s">
        <v>106</v>
      </c>
      <c r="H2000" t="s">
        <v>106</v>
      </c>
      <c r="I2000" t="s">
        <v>106</v>
      </c>
      <c r="J2000" t="s">
        <v>107</v>
      </c>
      <c r="K2000" t="s">
        <v>108</v>
      </c>
      <c r="L2000" t="s">
        <v>109</v>
      </c>
      <c r="M2000" t="s">
        <v>110</v>
      </c>
      <c r="N2000" t="s">
        <v>5017</v>
      </c>
      <c r="O2000" t="s">
        <v>4879</v>
      </c>
      <c r="P2000">
        <v>8165</v>
      </c>
      <c r="Q2000">
        <v>40</v>
      </c>
      <c r="R2000">
        <v>0</v>
      </c>
      <c r="S2000">
        <v>160</v>
      </c>
      <c r="T2000">
        <v>0</v>
      </c>
      <c r="U2000">
        <v>124</v>
      </c>
      <c r="V2000">
        <v>124</v>
      </c>
      <c r="W2000">
        <v>160</v>
      </c>
      <c r="X2000">
        <v>0</v>
      </c>
      <c r="Y2000">
        <v>0</v>
      </c>
      <c r="Z2000">
        <v>0</v>
      </c>
      <c r="AD2000" s="1">
        <v>41885.333333333336</v>
      </c>
      <c r="AE2000" s="1">
        <v>41907.708333333336</v>
      </c>
      <c r="AG2000" s="1">
        <v>41879.333333333336</v>
      </c>
      <c r="AH2000" s="1">
        <v>41902.708333333336</v>
      </c>
      <c r="AI2000" s="1">
        <v>41879.333333333336</v>
      </c>
      <c r="AJ2000" s="1">
        <v>41902.708333333336</v>
      </c>
      <c r="AK2000" s="1">
        <v>41879.333333333336</v>
      </c>
      <c r="AL2000" s="1">
        <v>41902.708333333336</v>
      </c>
      <c r="AM2000" s="1">
        <v>41885.333333333336</v>
      </c>
      <c r="AN2000" s="1">
        <v>41907.708333333336</v>
      </c>
      <c r="AP2000" t="s">
        <v>113</v>
      </c>
      <c r="AU2000" t="s">
        <v>5018</v>
      </c>
      <c r="AY2000" t="s">
        <v>106</v>
      </c>
      <c r="AZ2000">
        <v>0</v>
      </c>
      <c r="BA2000">
        <v>0</v>
      </c>
      <c r="BD2000" s="3">
        <v>41321.661111111112</v>
      </c>
      <c r="BE2000" s="3">
        <v>41321.663888888892</v>
      </c>
      <c r="BF2000" t="s">
        <v>115</v>
      </c>
      <c r="BG2000" t="s">
        <v>115</v>
      </c>
      <c r="BH2000">
        <v>8149</v>
      </c>
      <c r="BM2000">
        <v>43420</v>
      </c>
      <c r="BR2000" t="s">
        <v>3122</v>
      </c>
      <c r="BS2000" t="s">
        <v>3123</v>
      </c>
      <c r="BU2000">
        <v>1</v>
      </c>
      <c r="BV2000" t="s">
        <v>118</v>
      </c>
      <c r="BX2000" t="s">
        <v>119</v>
      </c>
      <c r="BY2000" t="s">
        <v>119</v>
      </c>
      <c r="BZ2000" t="s">
        <v>119</v>
      </c>
      <c r="CA2000">
        <v>1</v>
      </c>
      <c r="CC2000" t="s">
        <v>120</v>
      </c>
      <c r="CH2000">
        <v>540</v>
      </c>
      <c r="CI2000">
        <v>37660</v>
      </c>
      <c r="CJ2000" t="s">
        <v>106</v>
      </c>
      <c r="CK2000" t="s">
        <v>106</v>
      </c>
      <c r="CL2000">
        <v>25</v>
      </c>
      <c r="CM2000" t="s">
        <v>4881</v>
      </c>
      <c r="CO2000">
        <v>124630</v>
      </c>
      <c r="CQ2000">
        <v>0</v>
      </c>
      <c r="CR2000">
        <v>0</v>
      </c>
      <c r="CS2000">
        <v>0</v>
      </c>
      <c r="CY2000" t="s">
        <v>123</v>
      </c>
      <c r="CZ2000" t="s">
        <v>124</v>
      </c>
      <c r="DD2000" t="str" cm="1">
        <f t="array" ref="DD2000">TEXT(_xlfn.SEQUENCE(1, DATEDIF(AG2000, AH2000, "m") + 1, AG2000, 30), "YYYY-APMM")</f>
        <v>2014-AP08</v>
      </c>
      <c r="DN2000">
        <f t="shared" si="62"/>
        <v>124</v>
      </c>
      <c r="DO2000" t="str">
        <f t="shared" si="63"/>
        <v>STEEL FIXERS SK</v>
      </c>
    </row>
    <row r="2001" spans="1:119" x14ac:dyDescent="0.35">
      <c r="A2001" t="s">
        <v>105</v>
      </c>
      <c r="B2001">
        <v>501286</v>
      </c>
      <c r="C2001">
        <v>6359</v>
      </c>
      <c r="D2001">
        <v>124631</v>
      </c>
      <c r="E2001">
        <v>13662</v>
      </c>
      <c r="F2001">
        <v>0</v>
      </c>
      <c r="G2001" t="s">
        <v>106</v>
      </c>
      <c r="H2001" t="s">
        <v>106</v>
      </c>
      <c r="I2001" t="s">
        <v>106</v>
      </c>
      <c r="J2001" t="s">
        <v>107</v>
      </c>
      <c r="K2001" t="s">
        <v>108</v>
      </c>
      <c r="L2001" t="s">
        <v>109</v>
      </c>
      <c r="M2001" t="s">
        <v>110</v>
      </c>
      <c r="N2001" t="s">
        <v>5019</v>
      </c>
      <c r="O2001" t="s">
        <v>4883</v>
      </c>
      <c r="P2001">
        <v>8178</v>
      </c>
      <c r="Q2001">
        <v>40</v>
      </c>
      <c r="R2001">
        <v>0</v>
      </c>
      <c r="S2001">
        <v>200</v>
      </c>
      <c r="T2001">
        <v>0</v>
      </c>
      <c r="U2001">
        <v>300</v>
      </c>
      <c r="V2001">
        <v>300</v>
      </c>
      <c r="W2001">
        <v>200</v>
      </c>
      <c r="X2001">
        <v>0</v>
      </c>
      <c r="Y2001">
        <v>0</v>
      </c>
      <c r="Z2001">
        <v>0</v>
      </c>
      <c r="AD2001" s="1">
        <v>41897.333333333336</v>
      </c>
      <c r="AE2001" s="1">
        <v>41927.708333333336</v>
      </c>
      <c r="AG2001" s="1">
        <v>41891.333333333336</v>
      </c>
      <c r="AH2001" s="1">
        <v>41919.708333333336</v>
      </c>
      <c r="AI2001" s="1">
        <v>41891.333333333336</v>
      </c>
      <c r="AJ2001" s="1">
        <v>41919.708333333336</v>
      </c>
      <c r="AK2001" s="1">
        <v>41891.333333333336</v>
      </c>
      <c r="AL2001" s="1">
        <v>41919.708333333336</v>
      </c>
      <c r="AM2001" s="1">
        <v>41897.333333333336</v>
      </c>
      <c r="AN2001" s="1">
        <v>41927.708333333336</v>
      </c>
      <c r="AP2001" t="s">
        <v>113</v>
      </c>
      <c r="AU2001" t="s">
        <v>5020</v>
      </c>
      <c r="AY2001" t="s">
        <v>106</v>
      </c>
      <c r="AZ2001">
        <v>0</v>
      </c>
      <c r="BA2001">
        <v>0</v>
      </c>
      <c r="BD2001" s="3">
        <v>41321.661111111112</v>
      </c>
      <c r="BE2001" s="3">
        <v>41321.663888888892</v>
      </c>
      <c r="BF2001" t="s">
        <v>115</v>
      </c>
      <c r="BG2001" t="s">
        <v>115</v>
      </c>
      <c r="BH2001">
        <v>8149</v>
      </c>
      <c r="BM2001">
        <v>43550</v>
      </c>
      <c r="BR2001" t="s">
        <v>116</v>
      </c>
      <c r="BS2001" t="s">
        <v>117</v>
      </c>
      <c r="BU2001">
        <v>1</v>
      </c>
      <c r="BV2001" t="s">
        <v>118</v>
      </c>
      <c r="BX2001" t="s">
        <v>119</v>
      </c>
      <c r="BY2001" t="s">
        <v>119</v>
      </c>
      <c r="BZ2001" t="s">
        <v>119</v>
      </c>
      <c r="CA2001">
        <v>1</v>
      </c>
      <c r="CC2001" t="s">
        <v>120</v>
      </c>
      <c r="CH2001">
        <v>540</v>
      </c>
      <c r="CI2001">
        <v>37660</v>
      </c>
      <c r="CJ2001" t="s">
        <v>106</v>
      </c>
      <c r="CK2001" t="s">
        <v>106</v>
      </c>
      <c r="CL2001">
        <v>25</v>
      </c>
      <c r="CM2001" t="s">
        <v>4881</v>
      </c>
      <c r="CO2001">
        <v>124630</v>
      </c>
      <c r="CQ2001">
        <v>0</v>
      </c>
      <c r="CR2001">
        <v>0</v>
      </c>
      <c r="CS2001">
        <v>0</v>
      </c>
      <c r="CY2001" t="s">
        <v>123</v>
      </c>
      <c r="CZ2001" t="s">
        <v>124</v>
      </c>
      <c r="DD2001" t="str" cm="1">
        <f t="array" ref="DD2001">TEXT(_xlfn.SEQUENCE(1, DATEDIF(AG2001, AH2001, "m") + 1, AG2001, 30), "YYYY-APMM")</f>
        <v>2014-AP09</v>
      </c>
      <c r="DN2001">
        <f t="shared" si="62"/>
        <v>300</v>
      </c>
      <c r="DO2001" t="str">
        <f t="shared" si="63"/>
        <v>LABOR- SUBCONTRACTOR</v>
      </c>
    </row>
    <row r="2002" spans="1:119" x14ac:dyDescent="0.35">
      <c r="A2002" t="s">
        <v>105</v>
      </c>
      <c r="B2002">
        <v>501287</v>
      </c>
      <c r="C2002">
        <v>6359</v>
      </c>
      <c r="D2002">
        <v>124631</v>
      </c>
      <c r="E2002">
        <v>13662</v>
      </c>
      <c r="F2002">
        <v>0</v>
      </c>
      <c r="G2002" t="s">
        <v>106</v>
      </c>
      <c r="H2002" t="s">
        <v>106</v>
      </c>
      <c r="I2002" t="s">
        <v>106</v>
      </c>
      <c r="J2002" t="s">
        <v>107</v>
      </c>
      <c r="K2002" t="s">
        <v>108</v>
      </c>
      <c r="L2002" t="s">
        <v>109</v>
      </c>
      <c r="M2002" t="s">
        <v>110</v>
      </c>
      <c r="N2002" t="s">
        <v>5021</v>
      </c>
      <c r="O2002" t="s">
        <v>4886</v>
      </c>
      <c r="P2002">
        <v>8178</v>
      </c>
      <c r="Q2002">
        <v>40</v>
      </c>
      <c r="R2002">
        <v>40</v>
      </c>
      <c r="S2002">
        <v>120</v>
      </c>
      <c r="T2002">
        <v>0</v>
      </c>
      <c r="U2002">
        <v>125.6</v>
      </c>
      <c r="V2002">
        <v>125.6</v>
      </c>
      <c r="W2002">
        <v>120</v>
      </c>
      <c r="X2002">
        <v>0</v>
      </c>
      <c r="Y2002">
        <v>0</v>
      </c>
      <c r="Z2002">
        <v>0</v>
      </c>
      <c r="AD2002" s="1">
        <v>41928.333333333336</v>
      </c>
      <c r="AE2002" s="1">
        <v>41945.708333333336</v>
      </c>
      <c r="AG2002" s="1">
        <v>41920.333333333336</v>
      </c>
      <c r="AH2002" s="1">
        <v>41939.708333333336</v>
      </c>
      <c r="AI2002" s="1">
        <v>41920.333333333336</v>
      </c>
      <c r="AJ2002" s="1">
        <v>41939.708333333336</v>
      </c>
      <c r="AK2002" s="1">
        <v>41920.333333333336</v>
      </c>
      <c r="AL2002" s="1">
        <v>41939.708333333336</v>
      </c>
      <c r="AM2002" s="1">
        <v>41928.333333333336</v>
      </c>
      <c r="AN2002" s="1">
        <v>41945.708333333336</v>
      </c>
      <c r="AP2002" t="s">
        <v>113</v>
      </c>
      <c r="AU2002" t="s">
        <v>5022</v>
      </c>
      <c r="AY2002" t="s">
        <v>106</v>
      </c>
      <c r="AZ2002">
        <v>0</v>
      </c>
      <c r="BA2002">
        <v>0</v>
      </c>
      <c r="BD2002" s="3">
        <v>41321.661111111112</v>
      </c>
      <c r="BE2002" s="3">
        <v>41321.663888888892</v>
      </c>
      <c r="BF2002" t="s">
        <v>115</v>
      </c>
      <c r="BG2002" t="s">
        <v>115</v>
      </c>
      <c r="BH2002">
        <v>8149</v>
      </c>
      <c r="BM2002">
        <v>43550</v>
      </c>
      <c r="BR2002" t="s">
        <v>116</v>
      </c>
      <c r="BS2002" t="s">
        <v>117</v>
      </c>
      <c r="BU2002">
        <v>1</v>
      </c>
      <c r="BV2002" t="s">
        <v>118</v>
      </c>
      <c r="BX2002" t="s">
        <v>119</v>
      </c>
      <c r="BY2002" t="s">
        <v>119</v>
      </c>
      <c r="BZ2002" t="s">
        <v>119</v>
      </c>
      <c r="CA2002">
        <v>1</v>
      </c>
      <c r="CC2002" t="s">
        <v>120</v>
      </c>
      <c r="CH2002">
        <v>540</v>
      </c>
      <c r="CI2002">
        <v>37660</v>
      </c>
      <c r="CJ2002" t="s">
        <v>106</v>
      </c>
      <c r="CK2002" t="s">
        <v>106</v>
      </c>
      <c r="CL2002">
        <v>25</v>
      </c>
      <c r="CM2002" t="s">
        <v>4881</v>
      </c>
      <c r="CO2002">
        <v>124630</v>
      </c>
      <c r="CQ2002">
        <v>0</v>
      </c>
      <c r="CR2002">
        <v>0</v>
      </c>
      <c r="CS2002">
        <v>0</v>
      </c>
      <c r="CY2002" t="s">
        <v>123</v>
      </c>
      <c r="CZ2002" t="s">
        <v>124</v>
      </c>
      <c r="DD2002" t="str" cm="1">
        <f t="array" ref="DD2002">TEXT(_xlfn.SEQUENCE(1, DATEDIF(AG2002, AH2002, "m") + 1, AG2002, 30), "YYYY-APMM")</f>
        <v>2014-AP10</v>
      </c>
      <c r="DN2002">
        <f t="shared" si="62"/>
        <v>125.6</v>
      </c>
      <c r="DO2002" t="str">
        <f t="shared" si="63"/>
        <v>LABOR- SUBCONTRACTOR</v>
      </c>
    </row>
    <row r="2003" spans="1:119" x14ac:dyDescent="0.35">
      <c r="A2003" t="s">
        <v>105</v>
      </c>
      <c r="B2003">
        <v>501288</v>
      </c>
      <c r="C2003">
        <v>6359</v>
      </c>
      <c r="D2003">
        <v>124631</v>
      </c>
      <c r="E2003">
        <v>13662</v>
      </c>
      <c r="F2003">
        <v>0</v>
      </c>
      <c r="G2003" t="s">
        <v>106</v>
      </c>
      <c r="H2003" t="s">
        <v>106</v>
      </c>
      <c r="I2003" t="s">
        <v>106</v>
      </c>
      <c r="J2003" t="s">
        <v>107</v>
      </c>
      <c r="K2003" t="s">
        <v>108</v>
      </c>
      <c r="L2003" t="s">
        <v>109</v>
      </c>
      <c r="M2003" t="s">
        <v>110</v>
      </c>
      <c r="N2003" t="s">
        <v>5023</v>
      </c>
      <c r="O2003" t="s">
        <v>4889</v>
      </c>
      <c r="P2003">
        <v>8178</v>
      </c>
      <c r="Q2003">
        <v>120</v>
      </c>
      <c r="R2003">
        <v>80</v>
      </c>
      <c r="S2003">
        <v>120</v>
      </c>
      <c r="T2003">
        <v>0</v>
      </c>
      <c r="U2003">
        <v>120</v>
      </c>
      <c r="V2003">
        <v>120</v>
      </c>
      <c r="W2003">
        <v>120</v>
      </c>
      <c r="X2003">
        <v>0</v>
      </c>
      <c r="Y2003">
        <v>0</v>
      </c>
      <c r="Z2003">
        <v>0</v>
      </c>
      <c r="AD2003" s="1">
        <v>41909.333333333336</v>
      </c>
      <c r="AE2003" s="1">
        <v>41927.708333333336</v>
      </c>
      <c r="AG2003" s="1">
        <v>41891.333333333336</v>
      </c>
      <c r="AH2003" s="1">
        <v>41907.708333333336</v>
      </c>
      <c r="AI2003" s="1">
        <v>41891.333333333336</v>
      </c>
      <c r="AJ2003" s="1">
        <v>41907.708333333336</v>
      </c>
      <c r="AK2003" s="1">
        <v>41891.333333333336</v>
      </c>
      <c r="AL2003" s="1">
        <v>41907.708333333336</v>
      </c>
      <c r="AM2003" s="1">
        <v>41909.333333333336</v>
      </c>
      <c r="AN2003" s="1">
        <v>41927.708333333336</v>
      </c>
      <c r="AP2003" t="s">
        <v>113</v>
      </c>
      <c r="AU2003" t="s">
        <v>5024</v>
      </c>
      <c r="AY2003" t="s">
        <v>106</v>
      </c>
      <c r="AZ2003">
        <v>0</v>
      </c>
      <c r="BA2003">
        <v>0</v>
      </c>
      <c r="BD2003" s="3">
        <v>41321.661111111112</v>
      </c>
      <c r="BE2003" s="3">
        <v>41321.663888888892</v>
      </c>
      <c r="BF2003" t="s">
        <v>115</v>
      </c>
      <c r="BG2003" t="s">
        <v>115</v>
      </c>
      <c r="BH2003">
        <v>8149</v>
      </c>
      <c r="BM2003">
        <v>43550</v>
      </c>
      <c r="BR2003" t="s">
        <v>116</v>
      </c>
      <c r="BS2003" t="s">
        <v>117</v>
      </c>
      <c r="BU2003">
        <v>1</v>
      </c>
      <c r="BV2003" t="s">
        <v>118</v>
      </c>
      <c r="BX2003" t="s">
        <v>119</v>
      </c>
      <c r="BY2003" t="s">
        <v>119</v>
      </c>
      <c r="BZ2003" t="s">
        <v>119</v>
      </c>
      <c r="CA2003">
        <v>1</v>
      </c>
      <c r="CC2003" t="s">
        <v>120</v>
      </c>
      <c r="CH2003">
        <v>540</v>
      </c>
      <c r="CI2003">
        <v>37660</v>
      </c>
      <c r="CJ2003" t="s">
        <v>106</v>
      </c>
      <c r="CK2003" t="s">
        <v>106</v>
      </c>
      <c r="CL2003">
        <v>25</v>
      </c>
      <c r="CM2003" t="s">
        <v>4881</v>
      </c>
      <c r="CO2003">
        <v>124630</v>
      </c>
      <c r="CQ2003">
        <v>0</v>
      </c>
      <c r="CR2003">
        <v>0</v>
      </c>
      <c r="CS2003">
        <v>0</v>
      </c>
      <c r="CY2003" t="s">
        <v>123</v>
      </c>
      <c r="CZ2003" t="s">
        <v>124</v>
      </c>
      <c r="DD2003" t="str" cm="1">
        <f t="array" ref="DD2003">TEXT(_xlfn.SEQUENCE(1, DATEDIF(AG2003, AH2003, "m") + 1, AG2003, 30), "YYYY-APMM")</f>
        <v>2014-AP09</v>
      </c>
      <c r="DN2003">
        <f t="shared" si="62"/>
        <v>120</v>
      </c>
      <c r="DO2003" t="str">
        <f t="shared" si="63"/>
        <v>LABOR- SUBCONTRACTOR</v>
      </c>
    </row>
    <row r="2004" spans="1:119" x14ac:dyDescent="0.35">
      <c r="A2004" t="s">
        <v>105</v>
      </c>
      <c r="B2004">
        <v>501289</v>
      </c>
      <c r="C2004">
        <v>6359</v>
      </c>
      <c r="D2004">
        <v>124632</v>
      </c>
      <c r="E2004">
        <v>13662</v>
      </c>
      <c r="F2004">
        <v>0</v>
      </c>
      <c r="G2004" t="s">
        <v>106</v>
      </c>
      <c r="H2004" t="s">
        <v>106</v>
      </c>
      <c r="I2004" t="s">
        <v>106</v>
      </c>
      <c r="J2004" t="s">
        <v>107</v>
      </c>
      <c r="K2004" t="s">
        <v>108</v>
      </c>
      <c r="L2004" t="s">
        <v>109</v>
      </c>
      <c r="M2004" t="s">
        <v>110</v>
      </c>
      <c r="N2004" t="s">
        <v>5025</v>
      </c>
      <c r="O2004" t="s">
        <v>4859</v>
      </c>
      <c r="P2004">
        <v>8178</v>
      </c>
      <c r="Q2004">
        <v>272</v>
      </c>
      <c r="R2004">
        <v>0</v>
      </c>
      <c r="S2004">
        <v>40</v>
      </c>
      <c r="T2004">
        <v>0</v>
      </c>
      <c r="U2004">
        <v>14</v>
      </c>
      <c r="V2004">
        <v>14</v>
      </c>
      <c r="W2004">
        <v>40</v>
      </c>
      <c r="X2004">
        <v>0</v>
      </c>
      <c r="Y2004">
        <v>0</v>
      </c>
      <c r="Z2004">
        <v>0</v>
      </c>
      <c r="AD2004" s="1">
        <v>41976.333333333336</v>
      </c>
      <c r="AE2004" s="1">
        <v>41981.708333333336</v>
      </c>
      <c r="AG2004" s="1">
        <v>41937.333333333336</v>
      </c>
      <c r="AH2004" s="1">
        <v>41941.708333333336</v>
      </c>
      <c r="AI2004" s="1">
        <v>41937.333333333336</v>
      </c>
      <c r="AJ2004" s="1">
        <v>41941.708333333336</v>
      </c>
      <c r="AK2004" s="1">
        <v>41937.333333333336</v>
      </c>
      <c r="AL2004" s="1">
        <v>41941.708333333336</v>
      </c>
      <c r="AM2004" s="1">
        <v>41976.333333333336</v>
      </c>
      <c r="AN2004" s="1">
        <v>41981.708333333336</v>
      </c>
      <c r="AP2004" t="s">
        <v>113</v>
      </c>
      <c r="AU2004" t="s">
        <v>5026</v>
      </c>
      <c r="AY2004" t="s">
        <v>106</v>
      </c>
      <c r="AZ2004">
        <v>0</v>
      </c>
      <c r="BA2004">
        <v>0</v>
      </c>
      <c r="BD2004" s="3">
        <v>41321.661111111112</v>
      </c>
      <c r="BE2004" s="3">
        <v>41321.663888888892</v>
      </c>
      <c r="BF2004" t="s">
        <v>115</v>
      </c>
      <c r="BG2004" t="s">
        <v>115</v>
      </c>
      <c r="BH2004">
        <v>8149</v>
      </c>
      <c r="BM2004">
        <v>43550</v>
      </c>
      <c r="BR2004" t="s">
        <v>116</v>
      </c>
      <c r="BS2004" t="s">
        <v>117</v>
      </c>
      <c r="BU2004">
        <v>1</v>
      </c>
      <c r="BV2004" t="s">
        <v>118</v>
      </c>
      <c r="BX2004" t="s">
        <v>119</v>
      </c>
      <c r="BY2004" t="s">
        <v>119</v>
      </c>
      <c r="BZ2004" t="s">
        <v>119</v>
      </c>
      <c r="CA2004">
        <v>1</v>
      </c>
      <c r="CC2004" t="s">
        <v>120</v>
      </c>
      <c r="CH2004">
        <v>540</v>
      </c>
      <c r="CI2004">
        <v>37630</v>
      </c>
      <c r="CJ2004" t="s">
        <v>106</v>
      </c>
      <c r="CK2004" t="s">
        <v>106</v>
      </c>
      <c r="CL2004">
        <v>10</v>
      </c>
      <c r="CM2004" t="s">
        <v>4836</v>
      </c>
      <c r="CO2004">
        <v>124630</v>
      </c>
      <c r="CQ2004">
        <v>0</v>
      </c>
      <c r="CR2004">
        <v>0</v>
      </c>
      <c r="CS2004">
        <v>0</v>
      </c>
      <c r="CY2004" t="s">
        <v>123</v>
      </c>
      <c r="CZ2004" t="s">
        <v>124</v>
      </c>
      <c r="DD2004" t="str" cm="1">
        <f t="array" ref="DD2004">TEXT(_xlfn.SEQUENCE(1, DATEDIF(AG2004, AH2004, "m") + 1, AG2004, 30), "YYYY-APMM")</f>
        <v>2014-AP10</v>
      </c>
      <c r="DN2004">
        <f t="shared" si="62"/>
        <v>14</v>
      </c>
      <c r="DO2004" t="str">
        <f t="shared" si="63"/>
        <v>LABOR- SUBCONTRACTOR</v>
      </c>
    </row>
    <row r="2005" spans="1:119" x14ac:dyDescent="0.35">
      <c r="A2005" t="s">
        <v>105</v>
      </c>
      <c r="B2005">
        <v>501290</v>
      </c>
      <c r="C2005">
        <v>6359</v>
      </c>
      <c r="D2005">
        <v>124632</v>
      </c>
      <c r="E2005">
        <v>13662</v>
      </c>
      <c r="F2005">
        <v>0</v>
      </c>
      <c r="G2005" t="s">
        <v>106</v>
      </c>
      <c r="H2005" t="s">
        <v>106</v>
      </c>
      <c r="I2005" t="s">
        <v>106</v>
      </c>
      <c r="J2005" t="s">
        <v>107</v>
      </c>
      <c r="K2005" t="s">
        <v>108</v>
      </c>
      <c r="L2005" t="s">
        <v>109</v>
      </c>
      <c r="M2005" t="s">
        <v>110</v>
      </c>
      <c r="N2005" t="s">
        <v>5027</v>
      </c>
      <c r="O2005" t="s">
        <v>4862</v>
      </c>
      <c r="P2005">
        <v>8178</v>
      </c>
      <c r="Q2005">
        <v>272</v>
      </c>
      <c r="R2005">
        <v>272</v>
      </c>
      <c r="S2005">
        <v>40</v>
      </c>
      <c r="T2005">
        <v>0</v>
      </c>
      <c r="U2005">
        <v>164</v>
      </c>
      <c r="V2005">
        <v>164</v>
      </c>
      <c r="W2005">
        <v>40</v>
      </c>
      <c r="X2005">
        <v>0</v>
      </c>
      <c r="Y2005">
        <v>0</v>
      </c>
      <c r="Z2005">
        <v>0</v>
      </c>
      <c r="AD2005" s="1">
        <v>41982.333333333336</v>
      </c>
      <c r="AE2005" s="1">
        <v>41987.708333333336</v>
      </c>
      <c r="AG2005" s="1">
        <v>41942.333333333336</v>
      </c>
      <c r="AH2005" s="1">
        <v>41947.708333333336</v>
      </c>
      <c r="AI2005" s="1">
        <v>41942.333333333336</v>
      </c>
      <c r="AJ2005" s="1">
        <v>41947.708333333336</v>
      </c>
      <c r="AK2005" s="1">
        <v>41942.333333333336</v>
      </c>
      <c r="AL2005" s="1">
        <v>41947.708333333336</v>
      </c>
      <c r="AM2005" s="1">
        <v>41982.333333333336</v>
      </c>
      <c r="AN2005" s="1">
        <v>41987.708333333336</v>
      </c>
      <c r="AP2005" t="s">
        <v>113</v>
      </c>
      <c r="AU2005" t="s">
        <v>5028</v>
      </c>
      <c r="AY2005" t="s">
        <v>106</v>
      </c>
      <c r="AZ2005">
        <v>0</v>
      </c>
      <c r="BA2005">
        <v>0</v>
      </c>
      <c r="BD2005" s="3">
        <v>41321.661111111112</v>
      </c>
      <c r="BE2005" s="3">
        <v>41321.663888888892</v>
      </c>
      <c r="BF2005" t="s">
        <v>115</v>
      </c>
      <c r="BG2005" t="s">
        <v>115</v>
      </c>
      <c r="BH2005">
        <v>8149</v>
      </c>
      <c r="BM2005">
        <v>43550</v>
      </c>
      <c r="BR2005" t="s">
        <v>116</v>
      </c>
      <c r="BS2005" t="s">
        <v>117</v>
      </c>
      <c r="BU2005">
        <v>1</v>
      </c>
      <c r="BV2005" t="s">
        <v>118</v>
      </c>
      <c r="BX2005" t="s">
        <v>119</v>
      </c>
      <c r="BY2005" t="s">
        <v>119</v>
      </c>
      <c r="BZ2005" t="s">
        <v>119</v>
      </c>
      <c r="CA2005">
        <v>1</v>
      </c>
      <c r="CC2005" t="s">
        <v>120</v>
      </c>
      <c r="CH2005">
        <v>540</v>
      </c>
      <c r="CI2005">
        <v>37630</v>
      </c>
      <c r="CJ2005" t="s">
        <v>106</v>
      </c>
      <c r="CK2005" t="s">
        <v>106</v>
      </c>
      <c r="CL2005">
        <v>10</v>
      </c>
      <c r="CM2005" t="s">
        <v>4836</v>
      </c>
      <c r="CO2005">
        <v>124630</v>
      </c>
      <c r="CQ2005">
        <v>0</v>
      </c>
      <c r="CR2005">
        <v>0</v>
      </c>
      <c r="CS2005">
        <v>0</v>
      </c>
      <c r="CY2005" t="s">
        <v>123</v>
      </c>
      <c r="CZ2005" t="s">
        <v>124</v>
      </c>
      <c r="DD2005" t="str" cm="1">
        <f t="array" ref="DD2005">TEXT(_xlfn.SEQUENCE(1, DATEDIF(AG2005, AH2005, "m") + 1, AG2005, 30), "YYYY-APMM")</f>
        <v>2014-AP10</v>
      </c>
      <c r="DN2005">
        <f t="shared" si="62"/>
        <v>164</v>
      </c>
      <c r="DO2005" t="str">
        <f t="shared" si="63"/>
        <v>LABOR- SUBCONTRACTOR</v>
      </c>
    </row>
    <row r="2006" spans="1:119" x14ac:dyDescent="0.35">
      <c r="A2006" t="s">
        <v>105</v>
      </c>
      <c r="B2006">
        <v>501291</v>
      </c>
      <c r="C2006">
        <v>6359</v>
      </c>
      <c r="D2006">
        <v>124632</v>
      </c>
      <c r="E2006">
        <v>13662</v>
      </c>
      <c r="F2006">
        <v>0</v>
      </c>
      <c r="G2006" t="s">
        <v>106</v>
      </c>
      <c r="H2006" t="s">
        <v>106</v>
      </c>
      <c r="I2006" t="s">
        <v>106</v>
      </c>
      <c r="J2006" t="s">
        <v>107</v>
      </c>
      <c r="K2006" t="s">
        <v>108</v>
      </c>
      <c r="L2006" t="s">
        <v>109</v>
      </c>
      <c r="M2006" t="s">
        <v>110</v>
      </c>
      <c r="N2006" t="s">
        <v>5029</v>
      </c>
      <c r="O2006" t="s">
        <v>4865</v>
      </c>
      <c r="P2006">
        <v>8178</v>
      </c>
      <c r="Q2006">
        <v>424</v>
      </c>
      <c r="R2006">
        <v>0</v>
      </c>
      <c r="S2006">
        <v>200</v>
      </c>
      <c r="T2006">
        <v>0</v>
      </c>
      <c r="U2006">
        <v>50.4</v>
      </c>
      <c r="V2006">
        <v>50.4</v>
      </c>
      <c r="W2006">
        <v>200</v>
      </c>
      <c r="X2006">
        <v>0</v>
      </c>
      <c r="Y2006">
        <v>0</v>
      </c>
      <c r="Z2006">
        <v>0</v>
      </c>
      <c r="AD2006" s="1">
        <v>41941.333333333336</v>
      </c>
      <c r="AE2006" s="1">
        <v>41969.708333333336</v>
      </c>
      <c r="AG2006" s="1">
        <v>41877.333333333336</v>
      </c>
      <c r="AH2006" s="1">
        <v>41905.708333333336</v>
      </c>
      <c r="AI2006" s="1">
        <v>41877.333333333336</v>
      </c>
      <c r="AJ2006" s="1">
        <v>41905.708333333336</v>
      </c>
      <c r="AK2006" s="1">
        <v>41877.333333333336</v>
      </c>
      <c r="AL2006" s="1">
        <v>41905.708333333336</v>
      </c>
      <c r="AM2006" s="1">
        <v>41941.333333333336</v>
      </c>
      <c r="AN2006" s="1">
        <v>41969.708333333336</v>
      </c>
      <c r="AP2006" t="s">
        <v>113</v>
      </c>
      <c r="AU2006" t="s">
        <v>5030</v>
      </c>
      <c r="AY2006" t="s">
        <v>106</v>
      </c>
      <c r="AZ2006">
        <v>0</v>
      </c>
      <c r="BA2006">
        <v>0</v>
      </c>
      <c r="BD2006" s="3">
        <v>41321.661111111112</v>
      </c>
      <c r="BE2006" s="3">
        <v>41321.663888888892</v>
      </c>
      <c r="BF2006" t="s">
        <v>115</v>
      </c>
      <c r="BG2006" t="s">
        <v>115</v>
      </c>
      <c r="BH2006">
        <v>8149</v>
      </c>
      <c r="BM2006">
        <v>43550</v>
      </c>
      <c r="BR2006" t="s">
        <v>116</v>
      </c>
      <c r="BS2006" t="s">
        <v>117</v>
      </c>
      <c r="BU2006">
        <v>1</v>
      </c>
      <c r="BV2006" t="s">
        <v>118</v>
      </c>
      <c r="BX2006" t="s">
        <v>119</v>
      </c>
      <c r="BY2006" t="s">
        <v>119</v>
      </c>
      <c r="BZ2006" t="s">
        <v>119</v>
      </c>
      <c r="CA2006">
        <v>1</v>
      </c>
      <c r="CC2006" t="s">
        <v>120</v>
      </c>
      <c r="CH2006">
        <v>540</v>
      </c>
      <c r="CI2006">
        <v>37630</v>
      </c>
      <c r="CJ2006" t="s">
        <v>106</v>
      </c>
      <c r="CK2006" t="s">
        <v>106</v>
      </c>
      <c r="CL2006">
        <v>10</v>
      </c>
      <c r="CM2006" t="s">
        <v>4836</v>
      </c>
      <c r="CO2006">
        <v>124630</v>
      </c>
      <c r="CQ2006">
        <v>0</v>
      </c>
      <c r="CR2006">
        <v>0</v>
      </c>
      <c r="CS2006">
        <v>0</v>
      </c>
      <c r="CY2006" t="s">
        <v>123</v>
      </c>
      <c r="CZ2006" t="s">
        <v>124</v>
      </c>
      <c r="DD2006" t="str" cm="1">
        <f t="array" ref="DD2006">TEXT(_xlfn.SEQUENCE(1, DATEDIF(AG2006, AH2006, "m") + 1, AG2006, 30), "YYYY-APMM")</f>
        <v>2014-AP08</v>
      </c>
      <c r="DN2006">
        <f t="shared" si="62"/>
        <v>50.4</v>
      </c>
      <c r="DO2006" t="str">
        <f t="shared" si="63"/>
        <v>LABOR- SUBCONTRACTOR</v>
      </c>
    </row>
    <row r="2007" spans="1:119" x14ac:dyDescent="0.35">
      <c r="A2007" t="s">
        <v>105</v>
      </c>
      <c r="B2007">
        <v>501292</v>
      </c>
      <c r="C2007">
        <v>6359</v>
      </c>
      <c r="D2007">
        <v>124632</v>
      </c>
      <c r="E2007">
        <v>13662</v>
      </c>
      <c r="F2007">
        <v>0</v>
      </c>
      <c r="G2007" t="s">
        <v>106</v>
      </c>
      <c r="H2007" t="s">
        <v>106</v>
      </c>
      <c r="I2007" t="s">
        <v>106</v>
      </c>
      <c r="J2007" t="s">
        <v>107</v>
      </c>
      <c r="K2007" t="s">
        <v>108</v>
      </c>
      <c r="L2007" t="s">
        <v>109</v>
      </c>
      <c r="M2007" t="s">
        <v>110</v>
      </c>
      <c r="N2007" t="s">
        <v>5031</v>
      </c>
      <c r="O2007" t="s">
        <v>4868</v>
      </c>
      <c r="P2007">
        <v>8178</v>
      </c>
      <c r="Q2007">
        <v>424</v>
      </c>
      <c r="R2007">
        <v>152</v>
      </c>
      <c r="S2007">
        <v>200</v>
      </c>
      <c r="T2007">
        <v>0</v>
      </c>
      <c r="U2007">
        <v>159.19999999999999</v>
      </c>
      <c r="V2007">
        <v>159.19999999999999</v>
      </c>
      <c r="W2007">
        <v>200</v>
      </c>
      <c r="X2007">
        <v>0</v>
      </c>
      <c r="Y2007">
        <v>0</v>
      </c>
      <c r="Z2007">
        <v>0</v>
      </c>
      <c r="AD2007" s="1">
        <v>41941.333333333336</v>
      </c>
      <c r="AE2007" s="1">
        <v>41969.708333333336</v>
      </c>
      <c r="AG2007" s="1">
        <v>41877.333333333336</v>
      </c>
      <c r="AH2007" s="1">
        <v>41905.708333333336</v>
      </c>
      <c r="AI2007" s="1">
        <v>41877.333333333336</v>
      </c>
      <c r="AJ2007" s="1">
        <v>41905.708333333336</v>
      </c>
      <c r="AK2007" s="1">
        <v>41877.333333333336</v>
      </c>
      <c r="AL2007" s="1">
        <v>41905.708333333336</v>
      </c>
      <c r="AM2007" s="1">
        <v>41941.333333333336</v>
      </c>
      <c r="AN2007" s="1">
        <v>41969.708333333336</v>
      </c>
      <c r="AP2007" t="s">
        <v>113</v>
      </c>
      <c r="AU2007" t="s">
        <v>5032</v>
      </c>
      <c r="AY2007" t="s">
        <v>106</v>
      </c>
      <c r="AZ2007">
        <v>0</v>
      </c>
      <c r="BA2007">
        <v>0</v>
      </c>
      <c r="BD2007" s="3">
        <v>41321.661111111112</v>
      </c>
      <c r="BE2007" s="3">
        <v>41328.377083333333</v>
      </c>
      <c r="BF2007" t="s">
        <v>115</v>
      </c>
      <c r="BG2007" t="s">
        <v>115</v>
      </c>
      <c r="BH2007">
        <v>8149</v>
      </c>
      <c r="BM2007">
        <v>43550</v>
      </c>
      <c r="BR2007" t="s">
        <v>116</v>
      </c>
      <c r="BS2007" t="s">
        <v>117</v>
      </c>
      <c r="BU2007">
        <v>1</v>
      </c>
      <c r="BV2007" t="s">
        <v>118</v>
      </c>
      <c r="BX2007" t="s">
        <v>119</v>
      </c>
      <c r="BY2007" t="s">
        <v>119</v>
      </c>
      <c r="BZ2007" t="s">
        <v>119</v>
      </c>
      <c r="CA2007">
        <v>1</v>
      </c>
      <c r="CC2007" t="s">
        <v>120</v>
      </c>
      <c r="CH2007">
        <v>540</v>
      </c>
      <c r="CI2007">
        <v>37630</v>
      </c>
      <c r="CJ2007" t="s">
        <v>106</v>
      </c>
      <c r="CK2007" t="s">
        <v>106</v>
      </c>
      <c r="CL2007">
        <v>10</v>
      </c>
      <c r="CM2007" t="s">
        <v>4836</v>
      </c>
      <c r="CO2007">
        <v>124630</v>
      </c>
      <c r="CQ2007">
        <v>0</v>
      </c>
      <c r="CR2007">
        <v>0</v>
      </c>
      <c r="CS2007">
        <v>0</v>
      </c>
      <c r="CY2007" t="s">
        <v>123</v>
      </c>
      <c r="CZ2007" t="s">
        <v>124</v>
      </c>
      <c r="DD2007" t="str" cm="1">
        <f t="array" ref="DD2007">TEXT(_xlfn.SEQUENCE(1, DATEDIF(AG2007, AH2007, "m") + 1, AG2007, 30), "YYYY-APMM")</f>
        <v>2014-AP08</v>
      </c>
      <c r="DN2007">
        <f t="shared" si="62"/>
        <v>159.19999999999999</v>
      </c>
      <c r="DO2007" t="str">
        <f t="shared" si="63"/>
        <v>LABOR- SUBCONTRACTOR</v>
      </c>
    </row>
    <row r="2008" spans="1:119" x14ac:dyDescent="0.35">
      <c r="A2008" t="s">
        <v>105</v>
      </c>
      <c r="B2008">
        <v>501293</v>
      </c>
      <c r="C2008">
        <v>6359</v>
      </c>
      <c r="D2008">
        <v>124632</v>
      </c>
      <c r="E2008">
        <v>13662</v>
      </c>
      <c r="F2008">
        <v>0</v>
      </c>
      <c r="G2008" t="s">
        <v>106</v>
      </c>
      <c r="H2008" t="s">
        <v>106</v>
      </c>
      <c r="I2008" t="s">
        <v>106</v>
      </c>
      <c r="J2008" t="s">
        <v>107</v>
      </c>
      <c r="K2008" t="s">
        <v>108</v>
      </c>
      <c r="L2008" t="s">
        <v>109</v>
      </c>
      <c r="M2008" t="s">
        <v>110</v>
      </c>
      <c r="N2008" t="s">
        <v>5033</v>
      </c>
      <c r="O2008" t="s">
        <v>4724</v>
      </c>
      <c r="P2008">
        <v>8178</v>
      </c>
      <c r="Q2008">
        <v>272</v>
      </c>
      <c r="R2008">
        <v>0</v>
      </c>
      <c r="S2008">
        <v>200</v>
      </c>
      <c r="T2008">
        <v>0</v>
      </c>
      <c r="U2008">
        <v>325.2</v>
      </c>
      <c r="V2008">
        <v>325.2</v>
      </c>
      <c r="W2008">
        <v>200</v>
      </c>
      <c r="X2008">
        <v>0</v>
      </c>
      <c r="Y2008">
        <v>0</v>
      </c>
      <c r="Z2008">
        <v>0</v>
      </c>
      <c r="AD2008" s="1">
        <v>41941.333333333336</v>
      </c>
      <c r="AE2008" s="1">
        <v>41969.708333333336</v>
      </c>
      <c r="AG2008" s="1">
        <v>41899.333333333336</v>
      </c>
      <c r="AH2008" s="1">
        <v>41930.708333333336</v>
      </c>
      <c r="AI2008" s="1">
        <v>41899.333333333336</v>
      </c>
      <c r="AJ2008" s="1">
        <v>41930.708333333336</v>
      </c>
      <c r="AK2008" s="1">
        <v>41899.333333333336</v>
      </c>
      <c r="AL2008" s="1">
        <v>41930.708333333336</v>
      </c>
      <c r="AM2008" s="1">
        <v>41941.333333333336</v>
      </c>
      <c r="AN2008" s="1">
        <v>41969.708333333336</v>
      </c>
      <c r="AP2008" t="s">
        <v>113</v>
      </c>
      <c r="AU2008" t="s">
        <v>5034</v>
      </c>
      <c r="AY2008" t="s">
        <v>106</v>
      </c>
      <c r="AZ2008">
        <v>0</v>
      </c>
      <c r="BA2008">
        <v>0</v>
      </c>
      <c r="BD2008" s="3">
        <v>41321.661111111112</v>
      </c>
      <c r="BE2008" s="3">
        <v>41328.377083333333</v>
      </c>
      <c r="BF2008" t="s">
        <v>115</v>
      </c>
      <c r="BG2008" t="s">
        <v>115</v>
      </c>
      <c r="BH2008">
        <v>8149</v>
      </c>
      <c r="BM2008">
        <v>43550</v>
      </c>
      <c r="BR2008" t="s">
        <v>116</v>
      </c>
      <c r="BS2008" t="s">
        <v>117</v>
      </c>
      <c r="BU2008">
        <v>1</v>
      </c>
      <c r="BV2008" t="s">
        <v>118</v>
      </c>
      <c r="BX2008" t="s">
        <v>119</v>
      </c>
      <c r="BY2008" t="s">
        <v>119</v>
      </c>
      <c r="BZ2008" t="s">
        <v>119</v>
      </c>
      <c r="CA2008">
        <v>1</v>
      </c>
      <c r="CC2008" t="s">
        <v>120</v>
      </c>
      <c r="CH2008">
        <v>540</v>
      </c>
      <c r="CI2008">
        <v>37630</v>
      </c>
      <c r="CJ2008" t="s">
        <v>106</v>
      </c>
      <c r="CK2008" t="s">
        <v>106</v>
      </c>
      <c r="CL2008">
        <v>10</v>
      </c>
      <c r="CM2008" t="s">
        <v>4836</v>
      </c>
      <c r="CO2008">
        <v>124630</v>
      </c>
      <c r="CQ2008">
        <v>0</v>
      </c>
      <c r="CR2008">
        <v>0</v>
      </c>
      <c r="CS2008">
        <v>0</v>
      </c>
      <c r="CY2008" t="s">
        <v>123</v>
      </c>
      <c r="CZ2008" t="s">
        <v>124</v>
      </c>
      <c r="DD2008" t="str" cm="1">
        <f t="array" ref="DD2008:DE2008">TEXT(_xlfn.SEQUENCE(1, DATEDIF(AG2008, AH2008, "m") + 1, AG2008, 30), "YYYY-APMM")</f>
        <v>2014-AP09</v>
      </c>
      <c r="DE2008" t="str">
        <v>2014-AP10</v>
      </c>
      <c r="DN2008">
        <f t="shared" si="62"/>
        <v>162.6</v>
      </c>
      <c r="DO2008" t="str">
        <f t="shared" si="63"/>
        <v>LABOR- SUBCONTRACTOR</v>
      </c>
    </row>
    <row r="2009" spans="1:119" x14ac:dyDescent="0.35">
      <c r="A2009" t="s">
        <v>105</v>
      </c>
      <c r="B2009">
        <v>501294</v>
      </c>
      <c r="C2009">
        <v>6359</v>
      </c>
      <c r="D2009">
        <v>124632</v>
      </c>
      <c r="E2009">
        <v>13662</v>
      </c>
      <c r="F2009">
        <v>0</v>
      </c>
      <c r="G2009" t="s">
        <v>106</v>
      </c>
      <c r="H2009" t="s">
        <v>106</v>
      </c>
      <c r="I2009" t="s">
        <v>106</v>
      </c>
      <c r="J2009" t="s">
        <v>107</v>
      </c>
      <c r="K2009" t="s">
        <v>108</v>
      </c>
      <c r="L2009" t="s">
        <v>109</v>
      </c>
      <c r="M2009" t="s">
        <v>110</v>
      </c>
      <c r="N2009" t="s">
        <v>5035</v>
      </c>
      <c r="O2009" t="s">
        <v>4873</v>
      </c>
      <c r="P2009">
        <v>8174</v>
      </c>
      <c r="Q2009">
        <v>552</v>
      </c>
      <c r="R2009">
        <v>0</v>
      </c>
      <c r="S2009">
        <v>80</v>
      </c>
      <c r="T2009">
        <v>0</v>
      </c>
      <c r="U2009">
        <v>58</v>
      </c>
      <c r="V2009">
        <v>58</v>
      </c>
      <c r="W2009">
        <v>80</v>
      </c>
      <c r="X2009">
        <v>0</v>
      </c>
      <c r="Y2009">
        <v>0</v>
      </c>
      <c r="Z2009">
        <v>0</v>
      </c>
      <c r="AD2009" s="1">
        <v>41953.333333333336</v>
      </c>
      <c r="AE2009" s="1">
        <v>41963.708333333336</v>
      </c>
      <c r="AG2009" s="1">
        <v>41870.333333333336</v>
      </c>
      <c r="AH2009" s="1">
        <v>41881.708333333336</v>
      </c>
      <c r="AI2009" s="1">
        <v>41870.333333333336</v>
      </c>
      <c r="AJ2009" s="1">
        <v>41881.708333333336</v>
      </c>
      <c r="AK2009" s="1">
        <v>41870.333333333336</v>
      </c>
      <c r="AL2009" s="1">
        <v>41881.708333333336</v>
      </c>
      <c r="AM2009" s="1">
        <v>41953.333333333336</v>
      </c>
      <c r="AN2009" s="1">
        <v>41963.708333333336</v>
      </c>
      <c r="AP2009" t="s">
        <v>113</v>
      </c>
      <c r="AU2009" t="s">
        <v>5036</v>
      </c>
      <c r="AY2009" t="s">
        <v>106</v>
      </c>
      <c r="AZ2009">
        <v>0</v>
      </c>
      <c r="BA2009">
        <v>0</v>
      </c>
      <c r="BD2009" s="3">
        <v>41321.661111111112</v>
      </c>
      <c r="BE2009" s="3">
        <v>41321.663888888892</v>
      </c>
      <c r="BF2009" t="s">
        <v>115</v>
      </c>
      <c r="BG2009" t="s">
        <v>115</v>
      </c>
      <c r="BH2009">
        <v>8149</v>
      </c>
      <c r="BM2009">
        <v>43510</v>
      </c>
      <c r="BR2009" t="s">
        <v>3242</v>
      </c>
      <c r="BS2009" t="s">
        <v>3243</v>
      </c>
      <c r="BU2009">
        <v>1</v>
      </c>
      <c r="BV2009" t="s">
        <v>118</v>
      </c>
      <c r="BX2009" t="s">
        <v>119</v>
      </c>
      <c r="BY2009" t="s">
        <v>119</v>
      </c>
      <c r="BZ2009" t="s">
        <v>119</v>
      </c>
      <c r="CA2009">
        <v>1</v>
      </c>
      <c r="CC2009" t="s">
        <v>120</v>
      </c>
      <c r="CH2009">
        <v>540</v>
      </c>
      <c r="CI2009">
        <v>37630</v>
      </c>
      <c r="CJ2009" t="s">
        <v>106</v>
      </c>
      <c r="CK2009" t="s">
        <v>106</v>
      </c>
      <c r="CL2009">
        <v>10</v>
      </c>
      <c r="CM2009" t="s">
        <v>4836</v>
      </c>
      <c r="CO2009">
        <v>124630</v>
      </c>
      <c r="CQ2009">
        <v>0</v>
      </c>
      <c r="CR2009">
        <v>0</v>
      </c>
      <c r="CS2009">
        <v>0</v>
      </c>
      <c r="CY2009" t="s">
        <v>123</v>
      </c>
      <c r="CZ2009" t="s">
        <v>124</v>
      </c>
      <c r="DD2009" t="str" cm="1">
        <f t="array" ref="DD2009">TEXT(_xlfn.SEQUENCE(1, DATEDIF(AG2009, AH2009, "m") + 1, AG2009, 30), "YYYY-APMM")</f>
        <v>2014-AP08</v>
      </c>
      <c r="DN2009">
        <f t="shared" si="62"/>
        <v>58</v>
      </c>
      <c r="DO2009" t="str">
        <f t="shared" si="63"/>
        <v>INTERLOCK MASON SK</v>
      </c>
    </row>
    <row r="2010" spans="1:119" x14ac:dyDescent="0.35">
      <c r="A2010" t="s">
        <v>105</v>
      </c>
      <c r="B2010">
        <v>501295</v>
      </c>
      <c r="C2010">
        <v>6359</v>
      </c>
      <c r="D2010">
        <v>124632</v>
      </c>
      <c r="E2010">
        <v>13662</v>
      </c>
      <c r="F2010">
        <v>0</v>
      </c>
      <c r="G2010" t="s">
        <v>106</v>
      </c>
      <c r="H2010" t="s">
        <v>106</v>
      </c>
      <c r="I2010" t="s">
        <v>106</v>
      </c>
      <c r="J2010" t="s">
        <v>107</v>
      </c>
      <c r="K2010" t="s">
        <v>108</v>
      </c>
      <c r="L2010" t="s">
        <v>109</v>
      </c>
      <c r="M2010" t="s">
        <v>110</v>
      </c>
      <c r="N2010" t="s">
        <v>5037</v>
      </c>
      <c r="O2010" t="s">
        <v>4876</v>
      </c>
      <c r="P2010">
        <v>8165</v>
      </c>
      <c r="Q2010">
        <v>552</v>
      </c>
      <c r="R2010">
        <v>280</v>
      </c>
      <c r="S2010">
        <v>120</v>
      </c>
      <c r="T2010">
        <v>0</v>
      </c>
      <c r="U2010">
        <v>42</v>
      </c>
      <c r="V2010">
        <v>42</v>
      </c>
      <c r="W2010">
        <v>120</v>
      </c>
      <c r="X2010">
        <v>0</v>
      </c>
      <c r="Y2010">
        <v>0</v>
      </c>
      <c r="Z2010">
        <v>0</v>
      </c>
      <c r="AD2010" s="1">
        <v>41965.333333333336</v>
      </c>
      <c r="AE2010" s="1">
        <v>41981.708333333336</v>
      </c>
      <c r="AG2010" s="1">
        <v>41882.333333333336</v>
      </c>
      <c r="AH2010" s="1">
        <v>41898.708333333336</v>
      </c>
      <c r="AI2010" s="1">
        <v>41882.333333333336</v>
      </c>
      <c r="AJ2010" s="1">
        <v>41898.708333333336</v>
      </c>
      <c r="AK2010" s="1">
        <v>41882.333333333336</v>
      </c>
      <c r="AL2010" s="1">
        <v>41898.708333333336</v>
      </c>
      <c r="AM2010" s="1">
        <v>41965.333333333336</v>
      </c>
      <c r="AN2010" s="1">
        <v>41981.708333333336</v>
      </c>
      <c r="AP2010" t="s">
        <v>113</v>
      </c>
      <c r="AU2010" t="s">
        <v>5038</v>
      </c>
      <c r="AY2010" t="s">
        <v>106</v>
      </c>
      <c r="AZ2010">
        <v>0</v>
      </c>
      <c r="BA2010">
        <v>0</v>
      </c>
      <c r="BD2010" s="3">
        <v>41321.661111111112</v>
      </c>
      <c r="BE2010" s="3">
        <v>41321.663888888892</v>
      </c>
      <c r="BF2010" t="s">
        <v>115</v>
      </c>
      <c r="BG2010" t="s">
        <v>115</v>
      </c>
      <c r="BH2010">
        <v>8149</v>
      </c>
      <c r="BM2010">
        <v>43420</v>
      </c>
      <c r="BR2010" t="s">
        <v>3122</v>
      </c>
      <c r="BS2010" t="s">
        <v>3123</v>
      </c>
      <c r="BU2010">
        <v>1</v>
      </c>
      <c r="BV2010" t="s">
        <v>118</v>
      </c>
      <c r="BX2010" t="s">
        <v>119</v>
      </c>
      <c r="BY2010" t="s">
        <v>119</v>
      </c>
      <c r="BZ2010" t="s">
        <v>119</v>
      </c>
      <c r="CA2010">
        <v>1</v>
      </c>
      <c r="CC2010" t="s">
        <v>120</v>
      </c>
      <c r="CH2010">
        <v>540</v>
      </c>
      <c r="CI2010">
        <v>37630</v>
      </c>
      <c r="CJ2010" t="s">
        <v>106</v>
      </c>
      <c r="CK2010" t="s">
        <v>106</v>
      </c>
      <c r="CL2010">
        <v>10</v>
      </c>
      <c r="CM2010" t="s">
        <v>4836</v>
      </c>
      <c r="CO2010">
        <v>124630</v>
      </c>
      <c r="CQ2010">
        <v>0</v>
      </c>
      <c r="CR2010">
        <v>0</v>
      </c>
      <c r="CS2010">
        <v>0</v>
      </c>
      <c r="CY2010" t="s">
        <v>123</v>
      </c>
      <c r="CZ2010" t="s">
        <v>124</v>
      </c>
      <c r="DD2010" t="str" cm="1">
        <f t="array" ref="DD2010">TEXT(_xlfn.SEQUENCE(1, DATEDIF(AG2010, AH2010, "m") + 1, AG2010, 30), "YYYY-APMM")</f>
        <v>2014-AP08</v>
      </c>
      <c r="DN2010">
        <f t="shared" si="62"/>
        <v>42</v>
      </c>
      <c r="DO2010" t="str">
        <f t="shared" si="63"/>
        <v>STEEL FIXERS SK</v>
      </c>
    </row>
    <row r="2011" spans="1:119" x14ac:dyDescent="0.35">
      <c r="A2011" t="s">
        <v>105</v>
      </c>
      <c r="B2011">
        <v>501296</v>
      </c>
      <c r="C2011">
        <v>6359</v>
      </c>
      <c r="D2011">
        <v>124632</v>
      </c>
      <c r="E2011">
        <v>13662</v>
      </c>
      <c r="F2011">
        <v>0</v>
      </c>
      <c r="G2011" t="s">
        <v>106</v>
      </c>
      <c r="H2011" t="s">
        <v>106</v>
      </c>
      <c r="I2011" t="s">
        <v>106</v>
      </c>
      <c r="J2011" t="s">
        <v>107</v>
      </c>
      <c r="K2011" t="s">
        <v>108</v>
      </c>
      <c r="L2011" t="s">
        <v>109</v>
      </c>
      <c r="M2011" t="s">
        <v>110</v>
      </c>
      <c r="N2011" t="s">
        <v>5039</v>
      </c>
      <c r="O2011" t="s">
        <v>3209</v>
      </c>
      <c r="P2011">
        <v>8162</v>
      </c>
      <c r="Q2011">
        <v>104</v>
      </c>
      <c r="R2011">
        <v>0</v>
      </c>
      <c r="S2011">
        <v>120</v>
      </c>
      <c r="T2011">
        <v>0</v>
      </c>
      <c r="U2011">
        <v>295</v>
      </c>
      <c r="V2011">
        <v>295</v>
      </c>
      <c r="W2011">
        <v>120</v>
      </c>
      <c r="X2011">
        <v>150.99993599999999</v>
      </c>
      <c r="Y2011">
        <v>0</v>
      </c>
      <c r="Z2011">
        <v>150.99993599999999</v>
      </c>
      <c r="AD2011" s="1">
        <v>41771.333333333336</v>
      </c>
      <c r="AE2011" s="1">
        <v>41787.708333333336</v>
      </c>
      <c r="AG2011" s="1">
        <v>41756.333333333336</v>
      </c>
      <c r="AH2011" s="1">
        <v>41772.708333333336</v>
      </c>
      <c r="AI2011" s="1">
        <v>41756.333333333336</v>
      </c>
      <c r="AJ2011" s="1">
        <v>41772.708333333336</v>
      </c>
      <c r="AK2011" s="1">
        <v>41756.333333333336</v>
      </c>
      <c r="AL2011" s="1">
        <v>41772.708333333336</v>
      </c>
      <c r="AM2011" s="1">
        <v>41771.333333333336</v>
      </c>
      <c r="AN2011" s="1">
        <v>41787.708333333336</v>
      </c>
      <c r="AP2011" t="s">
        <v>113</v>
      </c>
      <c r="AU2011" t="s">
        <v>5040</v>
      </c>
      <c r="AY2011" t="s">
        <v>106</v>
      </c>
      <c r="AZ2011">
        <v>0</v>
      </c>
      <c r="BA2011">
        <v>0</v>
      </c>
      <c r="BD2011" s="3">
        <v>41321.661111111112</v>
      </c>
      <c r="BE2011" s="3">
        <v>41321.663888888892</v>
      </c>
      <c r="BF2011" t="s">
        <v>115</v>
      </c>
      <c r="BG2011" t="s">
        <v>115</v>
      </c>
      <c r="BH2011">
        <v>8149</v>
      </c>
      <c r="BM2011">
        <v>43390</v>
      </c>
      <c r="BR2011" t="s">
        <v>5041</v>
      </c>
      <c r="BS2011" t="s">
        <v>5042</v>
      </c>
      <c r="BU2011">
        <v>1</v>
      </c>
      <c r="BV2011" t="s">
        <v>118</v>
      </c>
      <c r="BX2011" t="s">
        <v>119</v>
      </c>
      <c r="BY2011" t="s">
        <v>119</v>
      </c>
      <c r="BZ2011" t="s">
        <v>119</v>
      </c>
      <c r="CA2011">
        <v>1</v>
      </c>
      <c r="CC2011" t="s">
        <v>120</v>
      </c>
      <c r="CH2011">
        <v>540</v>
      </c>
      <c r="CI2011">
        <v>37630</v>
      </c>
      <c r="CJ2011" t="s">
        <v>106</v>
      </c>
      <c r="CK2011" t="s">
        <v>106</v>
      </c>
      <c r="CL2011">
        <v>10</v>
      </c>
      <c r="CM2011" t="s">
        <v>4836</v>
      </c>
      <c r="CO2011">
        <v>124630</v>
      </c>
      <c r="CQ2011">
        <v>0</v>
      </c>
      <c r="CR2011">
        <v>0</v>
      </c>
      <c r="CS2011">
        <v>0</v>
      </c>
      <c r="CY2011" t="s">
        <v>123</v>
      </c>
      <c r="CZ2011" t="s">
        <v>124</v>
      </c>
      <c r="DD2011" t="str" cm="1">
        <f t="array" ref="DD2011">TEXT(_xlfn.SEQUENCE(1, DATEDIF(AG2011, AH2011, "m") + 1, AG2011, 30), "YYYY-APMM")</f>
        <v>2014-AP04</v>
      </c>
      <c r="DN2011">
        <f t="shared" si="62"/>
        <v>295</v>
      </c>
      <c r="DO2011" t="str">
        <f t="shared" si="63"/>
        <v>EQUIP OPERATORS</v>
      </c>
    </row>
    <row r="2012" spans="1:119" x14ac:dyDescent="0.35">
      <c r="A2012" t="s">
        <v>105</v>
      </c>
      <c r="B2012">
        <v>501297</v>
      </c>
      <c r="C2012">
        <v>6359</v>
      </c>
      <c r="D2012">
        <v>124632</v>
      </c>
      <c r="E2012">
        <v>13662</v>
      </c>
      <c r="F2012">
        <v>0</v>
      </c>
      <c r="G2012" t="s">
        <v>106</v>
      </c>
      <c r="H2012" t="s">
        <v>106</v>
      </c>
      <c r="I2012" t="s">
        <v>106</v>
      </c>
      <c r="J2012" t="s">
        <v>107</v>
      </c>
      <c r="K2012" t="s">
        <v>108</v>
      </c>
      <c r="L2012" t="s">
        <v>109</v>
      </c>
      <c r="M2012" t="s">
        <v>110</v>
      </c>
      <c r="N2012" t="s">
        <v>5043</v>
      </c>
      <c r="O2012" t="s">
        <v>4838</v>
      </c>
      <c r="P2012">
        <v>8163</v>
      </c>
      <c r="Q2012">
        <v>104</v>
      </c>
      <c r="R2012">
        <v>0</v>
      </c>
      <c r="S2012">
        <v>80</v>
      </c>
      <c r="T2012">
        <v>0</v>
      </c>
      <c r="U2012">
        <v>200</v>
      </c>
      <c r="V2012">
        <v>200</v>
      </c>
      <c r="W2012">
        <v>80</v>
      </c>
      <c r="X2012">
        <v>0</v>
      </c>
      <c r="Y2012">
        <v>0</v>
      </c>
      <c r="Z2012">
        <v>0</v>
      </c>
      <c r="AD2012" s="1">
        <v>41788.333333333336</v>
      </c>
      <c r="AE2012" s="1">
        <v>41799.708333333336</v>
      </c>
      <c r="AG2012" s="1">
        <v>41773.333333333336</v>
      </c>
      <c r="AH2012" s="1">
        <v>41784.708333333336</v>
      </c>
      <c r="AI2012" s="1">
        <v>41773.333333333336</v>
      </c>
      <c r="AJ2012" s="1">
        <v>41784.708333333336</v>
      </c>
      <c r="AK2012" s="1">
        <v>41773.333333333336</v>
      </c>
      <c r="AL2012" s="1">
        <v>41784.708333333336</v>
      </c>
      <c r="AM2012" s="1">
        <v>41788.333333333336</v>
      </c>
      <c r="AN2012" s="1">
        <v>41799.708333333336</v>
      </c>
      <c r="AP2012" t="s">
        <v>113</v>
      </c>
      <c r="AU2012" t="s">
        <v>5044</v>
      </c>
      <c r="AY2012" t="s">
        <v>106</v>
      </c>
      <c r="AZ2012">
        <v>0</v>
      </c>
      <c r="BA2012">
        <v>0</v>
      </c>
      <c r="BD2012" s="3">
        <v>41321.661111111112</v>
      </c>
      <c r="BE2012" s="3">
        <v>41321.663888888892</v>
      </c>
      <c r="BF2012" t="s">
        <v>115</v>
      </c>
      <c r="BG2012" t="s">
        <v>115</v>
      </c>
      <c r="BH2012">
        <v>8149</v>
      </c>
      <c r="BM2012">
        <v>43400</v>
      </c>
      <c r="BR2012" t="s">
        <v>3114</v>
      </c>
      <c r="BS2012" t="s">
        <v>3115</v>
      </c>
      <c r="BU2012">
        <v>1</v>
      </c>
      <c r="BV2012" t="s">
        <v>118</v>
      </c>
      <c r="BX2012" t="s">
        <v>119</v>
      </c>
      <c r="BY2012" t="s">
        <v>119</v>
      </c>
      <c r="BZ2012" t="s">
        <v>119</v>
      </c>
      <c r="CA2012">
        <v>1</v>
      </c>
      <c r="CC2012" t="s">
        <v>120</v>
      </c>
      <c r="CH2012">
        <v>540</v>
      </c>
      <c r="CI2012">
        <v>37630</v>
      </c>
      <c r="CJ2012" t="s">
        <v>106</v>
      </c>
      <c r="CK2012" t="s">
        <v>106</v>
      </c>
      <c r="CL2012">
        <v>10</v>
      </c>
      <c r="CM2012" t="s">
        <v>4836</v>
      </c>
      <c r="CO2012">
        <v>124630</v>
      </c>
      <c r="CQ2012">
        <v>0</v>
      </c>
      <c r="CR2012">
        <v>0</v>
      </c>
      <c r="CS2012">
        <v>0</v>
      </c>
      <c r="CY2012" t="s">
        <v>123</v>
      </c>
      <c r="CZ2012" t="s">
        <v>124</v>
      </c>
      <c r="DD2012" t="str" cm="1">
        <f t="array" ref="DD2012">TEXT(_xlfn.SEQUENCE(1, DATEDIF(AG2012, AH2012, "m") + 1, AG2012, 30), "YYYY-APMM")</f>
        <v>2014-AP05</v>
      </c>
      <c r="DN2012">
        <f t="shared" si="62"/>
        <v>200</v>
      </c>
      <c r="DO2012" t="str">
        <f t="shared" si="63"/>
        <v>BLINDING MASON SK</v>
      </c>
    </row>
    <row r="2013" spans="1:119" x14ac:dyDescent="0.35">
      <c r="A2013" t="s">
        <v>105</v>
      </c>
      <c r="B2013">
        <v>501298</v>
      </c>
      <c r="C2013">
        <v>6359</v>
      </c>
      <c r="D2013">
        <v>124632</v>
      </c>
      <c r="E2013">
        <v>13662</v>
      </c>
      <c r="F2013">
        <v>0</v>
      </c>
      <c r="G2013" t="s">
        <v>106</v>
      </c>
      <c r="H2013" t="s">
        <v>106</v>
      </c>
      <c r="I2013" t="s">
        <v>106</v>
      </c>
      <c r="J2013" t="s">
        <v>107</v>
      </c>
      <c r="K2013" t="s">
        <v>108</v>
      </c>
      <c r="L2013" t="s">
        <v>109</v>
      </c>
      <c r="M2013" t="s">
        <v>110</v>
      </c>
      <c r="N2013" t="s">
        <v>5045</v>
      </c>
      <c r="O2013" t="s">
        <v>4844</v>
      </c>
      <c r="P2013">
        <v>8165</v>
      </c>
      <c r="Q2013">
        <v>104</v>
      </c>
      <c r="R2013">
        <v>0</v>
      </c>
      <c r="S2013">
        <v>200</v>
      </c>
      <c r="T2013">
        <v>0</v>
      </c>
      <c r="U2013">
        <v>1708</v>
      </c>
      <c r="V2013">
        <v>1708</v>
      </c>
      <c r="W2013">
        <v>200</v>
      </c>
      <c r="X2013">
        <v>0</v>
      </c>
      <c r="Y2013">
        <v>0</v>
      </c>
      <c r="Z2013">
        <v>0</v>
      </c>
      <c r="AD2013" s="1">
        <v>41812.333333333336</v>
      </c>
      <c r="AE2013" s="1">
        <v>41840.708333333336</v>
      </c>
      <c r="AG2013" s="1">
        <v>41797.333333333336</v>
      </c>
      <c r="AH2013" s="1">
        <v>41825.708333333336</v>
      </c>
      <c r="AI2013" s="1">
        <v>41797.333333333336</v>
      </c>
      <c r="AJ2013" s="1">
        <v>41825.708333333336</v>
      </c>
      <c r="AK2013" s="1">
        <v>41797.333333333336</v>
      </c>
      <c r="AL2013" s="1">
        <v>41825.708333333336</v>
      </c>
      <c r="AM2013" s="1">
        <v>41812.333333333336</v>
      </c>
      <c r="AN2013" s="1">
        <v>41840.708333333336</v>
      </c>
      <c r="AP2013" t="s">
        <v>113</v>
      </c>
      <c r="AU2013" t="s">
        <v>5046</v>
      </c>
      <c r="AY2013" t="s">
        <v>106</v>
      </c>
      <c r="AZ2013">
        <v>0</v>
      </c>
      <c r="BA2013">
        <v>0</v>
      </c>
      <c r="BD2013" s="3">
        <v>41321.661111111112</v>
      </c>
      <c r="BE2013" s="3">
        <v>41321.663888888892</v>
      </c>
      <c r="BF2013" t="s">
        <v>115</v>
      </c>
      <c r="BG2013" t="s">
        <v>115</v>
      </c>
      <c r="BH2013">
        <v>8149</v>
      </c>
      <c r="BM2013">
        <v>43420</v>
      </c>
      <c r="BR2013" t="s">
        <v>3122</v>
      </c>
      <c r="BS2013" t="s">
        <v>3123</v>
      </c>
      <c r="BU2013">
        <v>1</v>
      </c>
      <c r="BV2013" t="s">
        <v>118</v>
      </c>
      <c r="BX2013" t="s">
        <v>119</v>
      </c>
      <c r="BY2013" t="s">
        <v>119</v>
      </c>
      <c r="BZ2013" t="s">
        <v>119</v>
      </c>
      <c r="CA2013">
        <v>1</v>
      </c>
      <c r="CC2013" t="s">
        <v>120</v>
      </c>
      <c r="CH2013">
        <v>540</v>
      </c>
      <c r="CI2013">
        <v>37630</v>
      </c>
      <c r="CJ2013" t="s">
        <v>106</v>
      </c>
      <c r="CK2013" t="s">
        <v>106</v>
      </c>
      <c r="CL2013">
        <v>10</v>
      </c>
      <c r="CM2013" t="s">
        <v>4836</v>
      </c>
      <c r="CO2013">
        <v>124630</v>
      </c>
      <c r="CQ2013">
        <v>0</v>
      </c>
      <c r="CR2013">
        <v>0</v>
      </c>
      <c r="CS2013">
        <v>0</v>
      </c>
      <c r="CY2013" t="s">
        <v>123</v>
      </c>
      <c r="CZ2013" t="s">
        <v>124</v>
      </c>
      <c r="DD2013" t="str" cm="1">
        <f t="array" ref="DD2013">TEXT(_xlfn.SEQUENCE(1, DATEDIF(AG2013, AH2013, "m") + 1, AG2013, 30), "YYYY-APMM")</f>
        <v>2014-AP06</v>
      </c>
      <c r="DN2013">
        <f t="shared" si="62"/>
        <v>1708</v>
      </c>
      <c r="DO2013" t="str">
        <f t="shared" si="63"/>
        <v>STEEL FIXERS SK</v>
      </c>
    </row>
    <row r="2014" spans="1:119" x14ac:dyDescent="0.35">
      <c r="A2014" t="s">
        <v>105</v>
      </c>
      <c r="B2014">
        <v>501299</v>
      </c>
      <c r="C2014">
        <v>6359</v>
      </c>
      <c r="D2014">
        <v>124632</v>
      </c>
      <c r="E2014">
        <v>13662</v>
      </c>
      <c r="F2014">
        <v>0</v>
      </c>
      <c r="G2014" t="s">
        <v>106</v>
      </c>
      <c r="H2014" t="s">
        <v>106</v>
      </c>
      <c r="I2014" t="s">
        <v>106</v>
      </c>
      <c r="J2014" t="s">
        <v>107</v>
      </c>
      <c r="K2014" t="s">
        <v>108</v>
      </c>
      <c r="L2014" t="s">
        <v>109</v>
      </c>
      <c r="M2014" t="s">
        <v>110</v>
      </c>
      <c r="N2014" t="s">
        <v>5047</v>
      </c>
      <c r="O2014" t="s">
        <v>4847</v>
      </c>
      <c r="P2014">
        <v>8165</v>
      </c>
      <c r="Q2014">
        <v>432</v>
      </c>
      <c r="R2014">
        <v>0</v>
      </c>
      <c r="S2014">
        <v>160</v>
      </c>
      <c r="T2014">
        <v>0</v>
      </c>
      <c r="U2014">
        <v>490</v>
      </c>
      <c r="V2014">
        <v>490</v>
      </c>
      <c r="W2014">
        <v>160</v>
      </c>
      <c r="X2014">
        <v>0</v>
      </c>
      <c r="Y2014">
        <v>0</v>
      </c>
      <c r="Z2014">
        <v>0</v>
      </c>
      <c r="AD2014" s="1">
        <v>41892.333333333336</v>
      </c>
      <c r="AE2014" s="1">
        <v>41914.708333333336</v>
      </c>
      <c r="AG2014" s="1">
        <v>41826.333333333336</v>
      </c>
      <c r="AH2014" s="1">
        <v>41848.708333333336</v>
      </c>
      <c r="AI2014" s="1">
        <v>41826.333333333336</v>
      </c>
      <c r="AJ2014" s="1">
        <v>41848.708333333336</v>
      </c>
      <c r="AK2014" s="1">
        <v>41826.333333333336</v>
      </c>
      <c r="AL2014" s="1">
        <v>41848.708333333336</v>
      </c>
      <c r="AM2014" s="1">
        <v>41892.333333333336</v>
      </c>
      <c r="AN2014" s="1">
        <v>41914.708333333336</v>
      </c>
      <c r="AP2014" t="s">
        <v>113</v>
      </c>
      <c r="AU2014" t="s">
        <v>5048</v>
      </c>
      <c r="AY2014" t="s">
        <v>106</v>
      </c>
      <c r="AZ2014">
        <v>0</v>
      </c>
      <c r="BA2014">
        <v>0</v>
      </c>
      <c r="BD2014" s="3">
        <v>41321.661111111112</v>
      </c>
      <c r="BE2014" s="3">
        <v>41321.663888888892</v>
      </c>
      <c r="BF2014" t="s">
        <v>115</v>
      </c>
      <c r="BG2014" t="s">
        <v>115</v>
      </c>
      <c r="BH2014">
        <v>8149</v>
      </c>
      <c r="BM2014">
        <v>43420</v>
      </c>
      <c r="BR2014" t="s">
        <v>3122</v>
      </c>
      <c r="BS2014" t="s">
        <v>3123</v>
      </c>
      <c r="BU2014">
        <v>1</v>
      </c>
      <c r="BV2014" t="s">
        <v>118</v>
      </c>
      <c r="BX2014" t="s">
        <v>119</v>
      </c>
      <c r="BY2014" t="s">
        <v>119</v>
      </c>
      <c r="BZ2014" t="s">
        <v>119</v>
      </c>
      <c r="CA2014">
        <v>1</v>
      </c>
      <c r="CC2014" t="s">
        <v>120</v>
      </c>
      <c r="CH2014">
        <v>540</v>
      </c>
      <c r="CI2014">
        <v>37630</v>
      </c>
      <c r="CJ2014" t="s">
        <v>106</v>
      </c>
      <c r="CK2014" t="s">
        <v>106</v>
      </c>
      <c r="CL2014">
        <v>10</v>
      </c>
      <c r="CM2014" t="s">
        <v>4836</v>
      </c>
      <c r="CO2014">
        <v>124630</v>
      </c>
      <c r="CQ2014">
        <v>0</v>
      </c>
      <c r="CR2014">
        <v>0</v>
      </c>
      <c r="CS2014">
        <v>0</v>
      </c>
      <c r="CY2014" t="s">
        <v>123</v>
      </c>
      <c r="CZ2014" t="s">
        <v>124</v>
      </c>
      <c r="DD2014" t="str" cm="1">
        <f t="array" ref="DD2014">TEXT(_xlfn.SEQUENCE(1, DATEDIF(AG2014, AH2014, "m") + 1, AG2014, 30), "YYYY-APMM")</f>
        <v>2014-AP07</v>
      </c>
      <c r="DN2014">
        <f t="shared" si="62"/>
        <v>490</v>
      </c>
      <c r="DO2014" t="str">
        <f t="shared" si="63"/>
        <v>STEEL FIXERS SK</v>
      </c>
    </row>
    <row r="2015" spans="1:119" x14ac:dyDescent="0.35">
      <c r="A2015" t="s">
        <v>105</v>
      </c>
      <c r="B2015">
        <v>501300</v>
      </c>
      <c r="C2015">
        <v>6359</v>
      </c>
      <c r="D2015">
        <v>124632</v>
      </c>
      <c r="E2015">
        <v>13662</v>
      </c>
      <c r="F2015">
        <v>0</v>
      </c>
      <c r="G2015" t="s">
        <v>106</v>
      </c>
      <c r="H2015" t="s">
        <v>106</v>
      </c>
      <c r="I2015" t="s">
        <v>106</v>
      </c>
      <c r="J2015" t="s">
        <v>107</v>
      </c>
      <c r="K2015" t="s">
        <v>108</v>
      </c>
      <c r="L2015" t="s">
        <v>109</v>
      </c>
      <c r="M2015" t="s">
        <v>110</v>
      </c>
      <c r="N2015" t="s">
        <v>5049</v>
      </c>
      <c r="O2015" t="s">
        <v>4850</v>
      </c>
      <c r="P2015">
        <v>8162</v>
      </c>
      <c r="Q2015">
        <v>432</v>
      </c>
      <c r="R2015">
        <v>0</v>
      </c>
      <c r="S2015">
        <v>120</v>
      </c>
      <c r="T2015">
        <v>0</v>
      </c>
      <c r="U2015">
        <v>141</v>
      </c>
      <c r="V2015">
        <v>141</v>
      </c>
      <c r="W2015">
        <v>120</v>
      </c>
      <c r="X2015">
        <v>33</v>
      </c>
      <c r="Y2015">
        <v>0</v>
      </c>
      <c r="Z2015">
        <v>33</v>
      </c>
      <c r="AD2015" s="1">
        <v>41916.333333333336</v>
      </c>
      <c r="AE2015" s="1">
        <v>41934.708333333336</v>
      </c>
      <c r="AG2015" s="1">
        <v>41849.333333333336</v>
      </c>
      <c r="AH2015" s="1">
        <v>41869.708333333336</v>
      </c>
      <c r="AI2015" s="1">
        <v>41849.333333333336</v>
      </c>
      <c r="AJ2015" s="1">
        <v>41869.708333333336</v>
      </c>
      <c r="AK2015" s="1">
        <v>41849.333333333336</v>
      </c>
      <c r="AL2015" s="1">
        <v>41869.708333333336</v>
      </c>
      <c r="AM2015" s="1">
        <v>41916.333333333336</v>
      </c>
      <c r="AN2015" s="1">
        <v>41934.708333333336</v>
      </c>
      <c r="AP2015" t="s">
        <v>113</v>
      </c>
      <c r="AU2015" t="s">
        <v>5050</v>
      </c>
      <c r="AY2015" t="s">
        <v>106</v>
      </c>
      <c r="AZ2015">
        <v>0</v>
      </c>
      <c r="BA2015">
        <v>0</v>
      </c>
      <c r="BD2015" s="3">
        <v>41321.661111111112</v>
      </c>
      <c r="BE2015" s="3">
        <v>41321.663888888892</v>
      </c>
      <c r="BF2015" t="s">
        <v>115</v>
      </c>
      <c r="BG2015" t="s">
        <v>115</v>
      </c>
      <c r="BH2015">
        <v>8149</v>
      </c>
      <c r="BM2015">
        <v>43390</v>
      </c>
      <c r="BR2015" t="s">
        <v>5041</v>
      </c>
      <c r="BS2015" t="s">
        <v>5042</v>
      </c>
      <c r="BU2015">
        <v>1</v>
      </c>
      <c r="BV2015" t="s">
        <v>118</v>
      </c>
      <c r="BX2015" t="s">
        <v>119</v>
      </c>
      <c r="BY2015" t="s">
        <v>119</v>
      </c>
      <c r="BZ2015" t="s">
        <v>119</v>
      </c>
      <c r="CA2015">
        <v>1</v>
      </c>
      <c r="CC2015" t="s">
        <v>120</v>
      </c>
      <c r="CH2015">
        <v>540</v>
      </c>
      <c r="CI2015">
        <v>37630</v>
      </c>
      <c r="CJ2015" t="s">
        <v>106</v>
      </c>
      <c r="CK2015" t="s">
        <v>106</v>
      </c>
      <c r="CL2015">
        <v>10</v>
      </c>
      <c r="CM2015" t="s">
        <v>4836</v>
      </c>
      <c r="CO2015">
        <v>124630</v>
      </c>
      <c r="CQ2015">
        <v>0</v>
      </c>
      <c r="CR2015">
        <v>0</v>
      </c>
      <c r="CS2015">
        <v>0</v>
      </c>
      <c r="CY2015" t="s">
        <v>123</v>
      </c>
      <c r="CZ2015" t="s">
        <v>124</v>
      </c>
      <c r="DD2015" t="str" cm="1">
        <f t="array" ref="DD2015">TEXT(_xlfn.SEQUENCE(1, DATEDIF(AG2015, AH2015, "m") + 1, AG2015, 30), "YYYY-APMM")</f>
        <v>2014-AP07</v>
      </c>
      <c r="DN2015">
        <f t="shared" si="62"/>
        <v>141</v>
      </c>
      <c r="DO2015" t="str">
        <f t="shared" si="63"/>
        <v>EQUIP OPERATORS</v>
      </c>
    </row>
    <row r="2016" spans="1:119" x14ac:dyDescent="0.35">
      <c r="A2016" t="s">
        <v>105</v>
      </c>
      <c r="B2016">
        <v>501301</v>
      </c>
      <c r="C2016">
        <v>6359</v>
      </c>
      <c r="D2016">
        <v>124632</v>
      </c>
      <c r="E2016">
        <v>13662</v>
      </c>
      <c r="F2016">
        <v>0</v>
      </c>
      <c r="G2016" t="s">
        <v>106</v>
      </c>
      <c r="H2016" t="s">
        <v>106</v>
      </c>
      <c r="I2016" t="s">
        <v>106</v>
      </c>
      <c r="J2016" t="s">
        <v>107</v>
      </c>
      <c r="K2016" t="s">
        <v>108</v>
      </c>
      <c r="L2016" t="s">
        <v>109</v>
      </c>
      <c r="M2016" t="s">
        <v>110</v>
      </c>
      <c r="N2016" t="s">
        <v>5051</v>
      </c>
      <c r="O2016" t="s">
        <v>4853</v>
      </c>
      <c r="P2016">
        <v>8164</v>
      </c>
      <c r="Q2016">
        <v>432</v>
      </c>
      <c r="R2016">
        <v>8</v>
      </c>
      <c r="S2016">
        <v>40</v>
      </c>
      <c r="T2016">
        <v>0</v>
      </c>
      <c r="U2016">
        <v>66</v>
      </c>
      <c r="V2016">
        <v>66</v>
      </c>
      <c r="W2016">
        <v>40</v>
      </c>
      <c r="X2016">
        <v>0</v>
      </c>
      <c r="Y2016">
        <v>0</v>
      </c>
      <c r="Z2016">
        <v>0</v>
      </c>
      <c r="AD2016" s="1">
        <v>41935.333333333336</v>
      </c>
      <c r="AE2016" s="1">
        <v>41940.708333333336</v>
      </c>
      <c r="AG2016" s="1">
        <v>41870.333333333336</v>
      </c>
      <c r="AH2016" s="1">
        <v>41875.708333333336</v>
      </c>
      <c r="AI2016" s="1">
        <v>41870.333333333336</v>
      </c>
      <c r="AJ2016" s="1">
        <v>41875.708333333336</v>
      </c>
      <c r="AK2016" s="1">
        <v>41870.333333333336</v>
      </c>
      <c r="AL2016" s="1">
        <v>41875.708333333336</v>
      </c>
      <c r="AM2016" s="1">
        <v>41935.333333333336</v>
      </c>
      <c r="AN2016" s="1">
        <v>41940.708333333336</v>
      </c>
      <c r="AP2016" t="s">
        <v>113</v>
      </c>
      <c r="AU2016" t="s">
        <v>5052</v>
      </c>
      <c r="AY2016" t="s">
        <v>106</v>
      </c>
      <c r="AZ2016">
        <v>0</v>
      </c>
      <c r="BA2016">
        <v>0</v>
      </c>
      <c r="BD2016" s="3">
        <v>41321.661111111112</v>
      </c>
      <c r="BE2016" s="3">
        <v>41321.663888888892</v>
      </c>
      <c r="BF2016" t="s">
        <v>115</v>
      </c>
      <c r="BG2016" t="s">
        <v>115</v>
      </c>
      <c r="BH2016">
        <v>8149</v>
      </c>
      <c r="BM2016">
        <v>43410</v>
      </c>
      <c r="BR2016" t="s">
        <v>2865</v>
      </c>
      <c r="BS2016" t="s">
        <v>2866</v>
      </c>
      <c r="BU2016">
        <v>1</v>
      </c>
      <c r="BV2016" t="s">
        <v>118</v>
      </c>
      <c r="BX2016" t="s">
        <v>119</v>
      </c>
      <c r="BY2016" t="s">
        <v>119</v>
      </c>
      <c r="BZ2016" t="s">
        <v>119</v>
      </c>
      <c r="CA2016">
        <v>1</v>
      </c>
      <c r="CC2016" t="s">
        <v>120</v>
      </c>
      <c r="CH2016">
        <v>540</v>
      </c>
      <c r="CI2016">
        <v>37630</v>
      </c>
      <c r="CJ2016" t="s">
        <v>106</v>
      </c>
      <c r="CK2016" t="s">
        <v>106</v>
      </c>
      <c r="CL2016">
        <v>10</v>
      </c>
      <c r="CM2016" t="s">
        <v>4836</v>
      </c>
      <c r="CO2016">
        <v>124630</v>
      </c>
      <c r="CQ2016">
        <v>0</v>
      </c>
      <c r="CR2016">
        <v>0</v>
      </c>
      <c r="CS2016">
        <v>0</v>
      </c>
      <c r="CY2016" t="s">
        <v>123</v>
      </c>
      <c r="CZ2016" t="s">
        <v>124</v>
      </c>
      <c r="DD2016" t="str" cm="1">
        <f t="array" ref="DD2016">TEXT(_xlfn.SEQUENCE(1, DATEDIF(AG2016, AH2016, "m") + 1, AG2016, 30), "YYYY-APMM")</f>
        <v>2014-AP08</v>
      </c>
      <c r="DN2016">
        <f t="shared" si="62"/>
        <v>66</v>
      </c>
      <c r="DO2016" t="str">
        <f t="shared" si="63"/>
        <v>SCREED MASON SK</v>
      </c>
    </row>
    <row r="2017" spans="1:119" x14ac:dyDescent="0.35">
      <c r="A2017" t="s">
        <v>105</v>
      </c>
      <c r="B2017">
        <v>501302</v>
      </c>
      <c r="C2017">
        <v>6359</v>
      </c>
      <c r="D2017">
        <v>124632</v>
      </c>
      <c r="E2017">
        <v>13662</v>
      </c>
      <c r="F2017">
        <v>0</v>
      </c>
      <c r="G2017" t="s">
        <v>106</v>
      </c>
      <c r="H2017" t="s">
        <v>106</v>
      </c>
      <c r="I2017" t="s">
        <v>106</v>
      </c>
      <c r="J2017" t="s">
        <v>107</v>
      </c>
      <c r="K2017" t="s">
        <v>108</v>
      </c>
      <c r="L2017" t="s">
        <v>109</v>
      </c>
      <c r="M2017" t="s">
        <v>110</v>
      </c>
      <c r="N2017" t="s">
        <v>5053</v>
      </c>
      <c r="O2017" t="s">
        <v>4856</v>
      </c>
      <c r="P2017">
        <v>8178</v>
      </c>
      <c r="Q2017">
        <v>272</v>
      </c>
      <c r="R2017">
        <v>0</v>
      </c>
      <c r="S2017">
        <v>40</v>
      </c>
      <c r="T2017">
        <v>0</v>
      </c>
      <c r="U2017">
        <v>44</v>
      </c>
      <c r="V2017">
        <v>44</v>
      </c>
      <c r="W2017">
        <v>40</v>
      </c>
      <c r="X2017">
        <v>0</v>
      </c>
      <c r="Y2017">
        <v>0</v>
      </c>
      <c r="Z2017">
        <v>0</v>
      </c>
      <c r="AD2017" s="1">
        <v>41970.333333333336</v>
      </c>
      <c r="AE2017" s="1">
        <v>41975.708333333336</v>
      </c>
      <c r="AG2017" s="1">
        <v>41931.333333333336</v>
      </c>
      <c r="AH2017" s="1">
        <v>41935.708333333336</v>
      </c>
      <c r="AI2017" s="1">
        <v>41931.333333333336</v>
      </c>
      <c r="AJ2017" s="1">
        <v>41935.708333333336</v>
      </c>
      <c r="AK2017" s="1">
        <v>41931.333333333336</v>
      </c>
      <c r="AL2017" s="1">
        <v>41935.708333333336</v>
      </c>
      <c r="AM2017" s="1">
        <v>41970.333333333336</v>
      </c>
      <c r="AN2017" s="1">
        <v>41975.708333333336</v>
      </c>
      <c r="AP2017" t="s">
        <v>113</v>
      </c>
      <c r="AU2017" t="s">
        <v>5054</v>
      </c>
      <c r="AY2017" t="s">
        <v>106</v>
      </c>
      <c r="AZ2017">
        <v>0</v>
      </c>
      <c r="BA2017">
        <v>0</v>
      </c>
      <c r="BD2017" s="3">
        <v>41321.661111111112</v>
      </c>
      <c r="BE2017" s="3">
        <v>41321.663888888892</v>
      </c>
      <c r="BF2017" t="s">
        <v>115</v>
      </c>
      <c r="BG2017" t="s">
        <v>115</v>
      </c>
      <c r="BH2017">
        <v>8149</v>
      </c>
      <c r="BM2017">
        <v>43550</v>
      </c>
      <c r="BR2017" t="s">
        <v>116</v>
      </c>
      <c r="BS2017" t="s">
        <v>117</v>
      </c>
      <c r="BU2017">
        <v>1</v>
      </c>
      <c r="BV2017" t="s">
        <v>118</v>
      </c>
      <c r="BX2017" t="s">
        <v>119</v>
      </c>
      <c r="BY2017" t="s">
        <v>119</v>
      </c>
      <c r="BZ2017" t="s">
        <v>119</v>
      </c>
      <c r="CA2017">
        <v>1</v>
      </c>
      <c r="CC2017" t="s">
        <v>120</v>
      </c>
      <c r="CH2017">
        <v>540</v>
      </c>
      <c r="CI2017">
        <v>37630</v>
      </c>
      <c r="CJ2017" t="s">
        <v>106</v>
      </c>
      <c r="CK2017" t="s">
        <v>106</v>
      </c>
      <c r="CL2017">
        <v>10</v>
      </c>
      <c r="CM2017" t="s">
        <v>4836</v>
      </c>
      <c r="CO2017">
        <v>124630</v>
      </c>
      <c r="CQ2017">
        <v>0</v>
      </c>
      <c r="CR2017">
        <v>0</v>
      </c>
      <c r="CS2017">
        <v>0</v>
      </c>
      <c r="CY2017" t="s">
        <v>123</v>
      </c>
      <c r="CZ2017" t="s">
        <v>124</v>
      </c>
      <c r="DD2017" t="str" cm="1">
        <f t="array" ref="DD2017">TEXT(_xlfn.SEQUENCE(1, DATEDIF(AG2017, AH2017, "m") + 1, AG2017, 30), "YYYY-APMM")</f>
        <v>2014-AP10</v>
      </c>
      <c r="DN2017">
        <f t="shared" si="62"/>
        <v>44</v>
      </c>
      <c r="DO2017" t="str">
        <f t="shared" si="63"/>
        <v>LABOR- SUBCONTRACTOR</v>
      </c>
    </row>
    <row r="2018" spans="1:119" x14ac:dyDescent="0.35">
      <c r="A2018" t="s">
        <v>105</v>
      </c>
      <c r="B2018">
        <v>501303</v>
      </c>
      <c r="C2018">
        <v>6359</v>
      </c>
      <c r="D2018">
        <v>124632</v>
      </c>
      <c r="E2018">
        <v>13662</v>
      </c>
      <c r="F2018">
        <v>0</v>
      </c>
      <c r="G2018" t="s">
        <v>106</v>
      </c>
      <c r="H2018" t="s">
        <v>106</v>
      </c>
      <c r="I2018" t="s">
        <v>106</v>
      </c>
      <c r="J2018" t="s">
        <v>107</v>
      </c>
      <c r="K2018" t="s">
        <v>108</v>
      </c>
      <c r="L2018" t="s">
        <v>109</v>
      </c>
      <c r="M2018" t="s">
        <v>110</v>
      </c>
      <c r="N2018" t="s">
        <v>5055</v>
      </c>
      <c r="O2018" t="s">
        <v>4841</v>
      </c>
      <c r="P2018">
        <v>8165</v>
      </c>
      <c r="Q2018">
        <v>104</v>
      </c>
      <c r="R2018">
        <v>0</v>
      </c>
      <c r="S2018">
        <v>80</v>
      </c>
      <c r="T2018">
        <v>0</v>
      </c>
      <c r="U2018">
        <v>630</v>
      </c>
      <c r="V2018">
        <v>630</v>
      </c>
      <c r="W2018">
        <v>80</v>
      </c>
      <c r="X2018">
        <v>0</v>
      </c>
      <c r="Y2018">
        <v>0</v>
      </c>
      <c r="Z2018">
        <v>0</v>
      </c>
      <c r="AD2018" s="1">
        <v>41800.333333333336</v>
      </c>
      <c r="AE2018" s="1">
        <v>41811.708333333336</v>
      </c>
      <c r="AG2018" s="1">
        <v>41785.333333333336</v>
      </c>
      <c r="AH2018" s="1">
        <v>41795.708333333336</v>
      </c>
      <c r="AI2018" s="1">
        <v>41785.333333333336</v>
      </c>
      <c r="AJ2018" s="1">
        <v>41795.708333333336</v>
      </c>
      <c r="AK2018" s="1">
        <v>41785.333333333336</v>
      </c>
      <c r="AL2018" s="1">
        <v>41795.708333333336</v>
      </c>
      <c r="AM2018" s="1">
        <v>41800.333333333336</v>
      </c>
      <c r="AN2018" s="1">
        <v>41811.708333333336</v>
      </c>
      <c r="AP2018" t="s">
        <v>113</v>
      </c>
      <c r="AU2018" t="s">
        <v>5056</v>
      </c>
      <c r="AY2018" t="s">
        <v>106</v>
      </c>
      <c r="AZ2018">
        <v>0</v>
      </c>
      <c r="BA2018">
        <v>0</v>
      </c>
      <c r="BD2018" s="3">
        <v>41321.661111111112</v>
      </c>
      <c r="BE2018" s="3">
        <v>41321.663888888892</v>
      </c>
      <c r="BF2018" t="s">
        <v>115</v>
      </c>
      <c r="BG2018" t="s">
        <v>115</v>
      </c>
      <c r="BH2018">
        <v>8149</v>
      </c>
      <c r="BM2018">
        <v>43420</v>
      </c>
      <c r="BR2018" t="s">
        <v>3122</v>
      </c>
      <c r="BS2018" t="s">
        <v>3123</v>
      </c>
      <c r="BU2018">
        <v>1</v>
      </c>
      <c r="BV2018" t="s">
        <v>118</v>
      </c>
      <c r="BX2018" t="s">
        <v>119</v>
      </c>
      <c r="BY2018" t="s">
        <v>119</v>
      </c>
      <c r="BZ2018" t="s">
        <v>119</v>
      </c>
      <c r="CA2018">
        <v>1</v>
      </c>
      <c r="CC2018" t="s">
        <v>120</v>
      </c>
      <c r="CH2018">
        <v>540</v>
      </c>
      <c r="CI2018">
        <v>37630</v>
      </c>
      <c r="CJ2018" t="s">
        <v>106</v>
      </c>
      <c r="CK2018" t="s">
        <v>106</v>
      </c>
      <c r="CL2018">
        <v>10</v>
      </c>
      <c r="CM2018" t="s">
        <v>4836</v>
      </c>
      <c r="CO2018">
        <v>124630</v>
      </c>
      <c r="CQ2018">
        <v>0</v>
      </c>
      <c r="CR2018">
        <v>0</v>
      </c>
      <c r="CS2018">
        <v>0</v>
      </c>
      <c r="CY2018" t="s">
        <v>123</v>
      </c>
      <c r="CZ2018" t="s">
        <v>124</v>
      </c>
      <c r="DD2018" t="str" cm="1">
        <f t="array" ref="DD2018">TEXT(_xlfn.SEQUENCE(1, DATEDIF(AG2018, AH2018, "m") + 1, AG2018, 30), "YYYY-APMM")</f>
        <v>2014-AP05</v>
      </c>
      <c r="DN2018">
        <f t="shared" si="62"/>
        <v>630</v>
      </c>
      <c r="DO2018" t="str">
        <f t="shared" si="63"/>
        <v>STEEL FIXERS SK</v>
      </c>
    </row>
    <row r="2019" spans="1:119" x14ac:dyDescent="0.35">
      <c r="A2019" t="s">
        <v>105</v>
      </c>
      <c r="B2019">
        <v>501304</v>
      </c>
      <c r="C2019">
        <v>6359</v>
      </c>
      <c r="D2019">
        <v>124633</v>
      </c>
      <c r="E2019">
        <v>13662</v>
      </c>
      <c r="F2019">
        <v>0</v>
      </c>
      <c r="G2019" t="s">
        <v>106</v>
      </c>
      <c r="H2019" t="s">
        <v>106</v>
      </c>
      <c r="I2019" t="s">
        <v>106</v>
      </c>
      <c r="J2019" t="s">
        <v>107</v>
      </c>
      <c r="K2019" t="s">
        <v>108</v>
      </c>
      <c r="L2019" t="s">
        <v>109</v>
      </c>
      <c r="M2019" t="s">
        <v>110</v>
      </c>
      <c r="N2019" t="s">
        <v>5057</v>
      </c>
      <c r="O2019" t="s">
        <v>3209</v>
      </c>
      <c r="P2019">
        <v>8162</v>
      </c>
      <c r="Q2019">
        <v>104</v>
      </c>
      <c r="R2019">
        <v>0</v>
      </c>
      <c r="S2019">
        <v>80</v>
      </c>
      <c r="T2019">
        <v>0</v>
      </c>
      <c r="U2019">
        <v>32</v>
      </c>
      <c r="V2019">
        <v>32</v>
      </c>
      <c r="W2019">
        <v>80</v>
      </c>
      <c r="X2019">
        <v>20</v>
      </c>
      <c r="Y2019">
        <v>0</v>
      </c>
      <c r="Z2019">
        <v>20</v>
      </c>
      <c r="AD2019" s="1">
        <v>41841.333333333336</v>
      </c>
      <c r="AE2019" s="1">
        <v>41851.708333333336</v>
      </c>
      <c r="AG2019" s="1">
        <v>41826.333333333336</v>
      </c>
      <c r="AH2019" s="1">
        <v>41836.708333333336</v>
      </c>
      <c r="AI2019" s="1">
        <v>41826.333333333336</v>
      </c>
      <c r="AJ2019" s="1">
        <v>41836.708333333336</v>
      </c>
      <c r="AK2019" s="1">
        <v>41826.333333333336</v>
      </c>
      <c r="AL2019" s="1">
        <v>41836.708333333336</v>
      </c>
      <c r="AM2019" s="1">
        <v>41841.333333333336</v>
      </c>
      <c r="AN2019" s="1">
        <v>41851.708333333336</v>
      </c>
      <c r="AP2019" t="s">
        <v>113</v>
      </c>
      <c r="AU2019" t="s">
        <v>5058</v>
      </c>
      <c r="AY2019" t="s">
        <v>106</v>
      </c>
      <c r="AZ2019">
        <v>0</v>
      </c>
      <c r="BA2019">
        <v>0</v>
      </c>
      <c r="BD2019" s="3">
        <v>41321.661111111112</v>
      </c>
      <c r="BE2019" s="3">
        <v>41321.663888888892</v>
      </c>
      <c r="BF2019" t="s">
        <v>115</v>
      </c>
      <c r="BG2019" t="s">
        <v>115</v>
      </c>
      <c r="BH2019">
        <v>8149</v>
      </c>
      <c r="BM2019">
        <v>43390</v>
      </c>
      <c r="BR2019" t="s">
        <v>5041</v>
      </c>
      <c r="BS2019" t="s">
        <v>5042</v>
      </c>
      <c r="BU2019">
        <v>1</v>
      </c>
      <c r="BV2019" t="s">
        <v>118</v>
      </c>
      <c r="BX2019" t="s">
        <v>119</v>
      </c>
      <c r="BY2019" t="s">
        <v>119</v>
      </c>
      <c r="BZ2019" t="s">
        <v>119</v>
      </c>
      <c r="CA2019">
        <v>1</v>
      </c>
      <c r="CC2019" t="s">
        <v>120</v>
      </c>
      <c r="CH2019">
        <v>540</v>
      </c>
      <c r="CI2019">
        <v>37640</v>
      </c>
      <c r="CJ2019" t="s">
        <v>106</v>
      </c>
      <c r="CK2019" t="s">
        <v>106</v>
      </c>
      <c r="CL2019">
        <v>15</v>
      </c>
      <c r="CM2019" t="s">
        <v>5059</v>
      </c>
      <c r="CO2019">
        <v>124630</v>
      </c>
      <c r="CQ2019">
        <v>0</v>
      </c>
      <c r="CR2019">
        <v>0</v>
      </c>
      <c r="CS2019">
        <v>0</v>
      </c>
      <c r="CY2019" t="s">
        <v>123</v>
      </c>
      <c r="CZ2019" t="s">
        <v>124</v>
      </c>
      <c r="DD2019" t="str" cm="1">
        <f t="array" ref="DD2019">TEXT(_xlfn.SEQUENCE(1, DATEDIF(AG2019, AH2019, "m") + 1, AG2019, 30), "YYYY-APMM")</f>
        <v>2014-AP07</v>
      </c>
      <c r="DN2019">
        <f t="shared" si="62"/>
        <v>32</v>
      </c>
      <c r="DO2019" t="str">
        <f t="shared" si="63"/>
        <v>EQUIP OPERATORS</v>
      </c>
    </row>
    <row r="2020" spans="1:119" x14ac:dyDescent="0.35">
      <c r="A2020" t="s">
        <v>105</v>
      </c>
      <c r="B2020">
        <v>501305</v>
      </c>
      <c r="C2020">
        <v>6359</v>
      </c>
      <c r="D2020">
        <v>124633</v>
      </c>
      <c r="E2020">
        <v>13662</v>
      </c>
      <c r="F2020">
        <v>0</v>
      </c>
      <c r="G2020" t="s">
        <v>106</v>
      </c>
      <c r="H2020" t="s">
        <v>106</v>
      </c>
      <c r="I2020" t="s">
        <v>106</v>
      </c>
      <c r="J2020" t="s">
        <v>107</v>
      </c>
      <c r="K2020" t="s">
        <v>108</v>
      </c>
      <c r="L2020" t="s">
        <v>109</v>
      </c>
      <c r="M2020" t="s">
        <v>110</v>
      </c>
      <c r="N2020" t="s">
        <v>5060</v>
      </c>
      <c r="O2020" t="s">
        <v>5061</v>
      </c>
      <c r="P2020">
        <v>8165</v>
      </c>
      <c r="Q2020">
        <v>184</v>
      </c>
      <c r="R2020">
        <v>0</v>
      </c>
      <c r="S2020">
        <v>160</v>
      </c>
      <c r="T2020">
        <v>0</v>
      </c>
      <c r="U2020">
        <v>280</v>
      </c>
      <c r="V2020">
        <v>280</v>
      </c>
      <c r="W2020">
        <v>160</v>
      </c>
      <c r="X2020">
        <v>0</v>
      </c>
      <c r="Y2020">
        <v>0</v>
      </c>
      <c r="Z2020">
        <v>0</v>
      </c>
      <c r="AD2020" s="1">
        <v>41868.333333333336</v>
      </c>
      <c r="AE2020" s="1">
        <v>41890.708333333336</v>
      </c>
      <c r="AG2020" s="1">
        <v>41837.333333333336</v>
      </c>
      <c r="AH2020" s="1">
        <v>41863.708333333336</v>
      </c>
      <c r="AI2020" s="1">
        <v>41837.333333333336</v>
      </c>
      <c r="AJ2020" s="1">
        <v>41863.708333333336</v>
      </c>
      <c r="AK2020" s="1">
        <v>41837.333333333336</v>
      </c>
      <c r="AL2020" s="1">
        <v>41863.708333333336</v>
      </c>
      <c r="AM2020" s="1">
        <v>41868.333333333336</v>
      </c>
      <c r="AN2020" s="1">
        <v>41890.708333333336</v>
      </c>
      <c r="AP2020" t="s">
        <v>113</v>
      </c>
      <c r="AU2020" t="s">
        <v>5062</v>
      </c>
      <c r="AY2020" t="s">
        <v>106</v>
      </c>
      <c r="AZ2020">
        <v>0</v>
      </c>
      <c r="BA2020">
        <v>0</v>
      </c>
      <c r="BD2020" s="3">
        <v>41321.661111111112</v>
      </c>
      <c r="BE2020" s="3">
        <v>41321.663888888892</v>
      </c>
      <c r="BF2020" t="s">
        <v>115</v>
      </c>
      <c r="BG2020" t="s">
        <v>115</v>
      </c>
      <c r="BH2020">
        <v>8149</v>
      </c>
      <c r="BM2020">
        <v>43420</v>
      </c>
      <c r="BR2020" t="s">
        <v>3122</v>
      </c>
      <c r="BS2020" t="s">
        <v>3123</v>
      </c>
      <c r="BU2020">
        <v>1</v>
      </c>
      <c r="BV2020" t="s">
        <v>118</v>
      </c>
      <c r="BX2020" t="s">
        <v>119</v>
      </c>
      <c r="BY2020" t="s">
        <v>119</v>
      </c>
      <c r="BZ2020" t="s">
        <v>119</v>
      </c>
      <c r="CA2020">
        <v>1</v>
      </c>
      <c r="CC2020" t="s">
        <v>120</v>
      </c>
      <c r="CH2020">
        <v>540</v>
      </c>
      <c r="CI2020">
        <v>37640</v>
      </c>
      <c r="CJ2020" t="s">
        <v>106</v>
      </c>
      <c r="CK2020" t="s">
        <v>106</v>
      </c>
      <c r="CL2020">
        <v>15</v>
      </c>
      <c r="CM2020" t="s">
        <v>5059</v>
      </c>
      <c r="CO2020">
        <v>124630</v>
      </c>
      <c r="CQ2020">
        <v>0</v>
      </c>
      <c r="CR2020">
        <v>0</v>
      </c>
      <c r="CS2020">
        <v>0</v>
      </c>
      <c r="CY2020" t="s">
        <v>123</v>
      </c>
      <c r="CZ2020" t="s">
        <v>124</v>
      </c>
      <c r="DD2020" t="str" cm="1">
        <f t="array" ref="DD2020">TEXT(_xlfn.SEQUENCE(1, DATEDIF(AG2020, AH2020, "m") + 1, AG2020, 30), "YYYY-APMM")</f>
        <v>2014-AP07</v>
      </c>
      <c r="DN2020">
        <f t="shared" si="62"/>
        <v>280</v>
      </c>
      <c r="DO2020" t="str">
        <f t="shared" si="63"/>
        <v>STEEL FIXERS SK</v>
      </c>
    </row>
    <row r="2021" spans="1:119" x14ac:dyDescent="0.35">
      <c r="A2021" t="s">
        <v>105</v>
      </c>
      <c r="B2021">
        <v>501306</v>
      </c>
      <c r="C2021">
        <v>6359</v>
      </c>
      <c r="D2021">
        <v>124633</v>
      </c>
      <c r="E2021">
        <v>13662</v>
      </c>
      <c r="F2021">
        <v>0</v>
      </c>
      <c r="G2021" t="s">
        <v>106</v>
      </c>
      <c r="H2021" t="s">
        <v>106</v>
      </c>
      <c r="I2021" t="s">
        <v>106</v>
      </c>
      <c r="J2021" t="s">
        <v>107</v>
      </c>
      <c r="K2021" t="s">
        <v>108</v>
      </c>
      <c r="L2021" t="s">
        <v>109</v>
      </c>
      <c r="M2021" t="s">
        <v>110</v>
      </c>
      <c r="N2021" t="s">
        <v>5063</v>
      </c>
      <c r="O2021" t="s">
        <v>5064</v>
      </c>
      <c r="P2021">
        <v>8165</v>
      </c>
      <c r="Q2021">
        <v>184</v>
      </c>
      <c r="R2021">
        <v>0</v>
      </c>
      <c r="S2021">
        <v>160</v>
      </c>
      <c r="T2021">
        <v>0</v>
      </c>
      <c r="U2021">
        <v>280</v>
      </c>
      <c r="V2021">
        <v>280</v>
      </c>
      <c r="W2021">
        <v>160</v>
      </c>
      <c r="X2021">
        <v>0</v>
      </c>
      <c r="Y2021">
        <v>0</v>
      </c>
      <c r="Z2021">
        <v>0</v>
      </c>
      <c r="AD2021" s="1">
        <v>41891.333333333336</v>
      </c>
      <c r="AE2021" s="1">
        <v>41913.708333333336</v>
      </c>
      <c r="AG2021" s="1">
        <v>41864.333333333336</v>
      </c>
      <c r="AH2021" s="1">
        <v>41886.708333333336</v>
      </c>
      <c r="AI2021" s="1">
        <v>41864.333333333336</v>
      </c>
      <c r="AJ2021" s="1">
        <v>41886.708333333336</v>
      </c>
      <c r="AK2021" s="1">
        <v>41864.333333333336</v>
      </c>
      <c r="AL2021" s="1">
        <v>41886.708333333336</v>
      </c>
      <c r="AM2021" s="1">
        <v>41891.333333333336</v>
      </c>
      <c r="AN2021" s="1">
        <v>41913.708333333336</v>
      </c>
      <c r="AP2021" t="s">
        <v>113</v>
      </c>
      <c r="AU2021" t="s">
        <v>5065</v>
      </c>
      <c r="AY2021" t="s">
        <v>106</v>
      </c>
      <c r="AZ2021">
        <v>0</v>
      </c>
      <c r="BA2021">
        <v>0</v>
      </c>
      <c r="BD2021" s="3">
        <v>41321.661111111112</v>
      </c>
      <c r="BE2021" s="3">
        <v>41321.663888888892</v>
      </c>
      <c r="BF2021" t="s">
        <v>115</v>
      </c>
      <c r="BG2021" t="s">
        <v>115</v>
      </c>
      <c r="BH2021">
        <v>8149</v>
      </c>
      <c r="BM2021">
        <v>43420</v>
      </c>
      <c r="BR2021" t="s">
        <v>3122</v>
      </c>
      <c r="BS2021" t="s">
        <v>3123</v>
      </c>
      <c r="BU2021">
        <v>1</v>
      </c>
      <c r="BV2021" t="s">
        <v>118</v>
      </c>
      <c r="BX2021" t="s">
        <v>119</v>
      </c>
      <c r="BY2021" t="s">
        <v>119</v>
      </c>
      <c r="BZ2021" t="s">
        <v>119</v>
      </c>
      <c r="CA2021">
        <v>1</v>
      </c>
      <c r="CC2021" t="s">
        <v>120</v>
      </c>
      <c r="CH2021">
        <v>540</v>
      </c>
      <c r="CI2021">
        <v>37640</v>
      </c>
      <c r="CJ2021" t="s">
        <v>106</v>
      </c>
      <c r="CK2021" t="s">
        <v>106</v>
      </c>
      <c r="CL2021">
        <v>15</v>
      </c>
      <c r="CM2021" t="s">
        <v>5059</v>
      </c>
      <c r="CO2021">
        <v>124630</v>
      </c>
      <c r="CQ2021">
        <v>0</v>
      </c>
      <c r="CR2021">
        <v>0</v>
      </c>
      <c r="CS2021">
        <v>0</v>
      </c>
      <c r="CY2021" t="s">
        <v>123</v>
      </c>
      <c r="CZ2021" t="s">
        <v>124</v>
      </c>
      <c r="DD2021" t="str" cm="1">
        <f t="array" ref="DD2021">TEXT(_xlfn.SEQUENCE(1, DATEDIF(AG2021, AH2021, "m") + 1, AG2021, 30), "YYYY-APMM")</f>
        <v>2014-AP08</v>
      </c>
      <c r="DN2021">
        <f t="shared" si="62"/>
        <v>280</v>
      </c>
      <c r="DO2021" t="str">
        <f t="shared" si="63"/>
        <v>STEEL FIXERS SK</v>
      </c>
    </row>
    <row r="2022" spans="1:119" x14ac:dyDescent="0.35">
      <c r="A2022" t="s">
        <v>105</v>
      </c>
      <c r="B2022">
        <v>501307</v>
      </c>
      <c r="C2022">
        <v>6359</v>
      </c>
      <c r="D2022">
        <v>124633</v>
      </c>
      <c r="E2022">
        <v>13662</v>
      </c>
      <c r="F2022">
        <v>0</v>
      </c>
      <c r="G2022" t="s">
        <v>106</v>
      </c>
      <c r="H2022" t="s">
        <v>106</v>
      </c>
      <c r="I2022" t="s">
        <v>106</v>
      </c>
      <c r="J2022" t="s">
        <v>107</v>
      </c>
      <c r="K2022" t="s">
        <v>108</v>
      </c>
      <c r="L2022" t="s">
        <v>109</v>
      </c>
      <c r="M2022" t="s">
        <v>110</v>
      </c>
      <c r="N2022" t="s">
        <v>5066</v>
      </c>
      <c r="O2022" t="s">
        <v>5067</v>
      </c>
      <c r="P2022">
        <v>8164</v>
      </c>
      <c r="Q2022">
        <v>184</v>
      </c>
      <c r="R2022">
        <v>72</v>
      </c>
      <c r="S2022">
        <v>200</v>
      </c>
      <c r="T2022">
        <v>0</v>
      </c>
      <c r="U2022">
        <v>1000</v>
      </c>
      <c r="V2022">
        <v>1000</v>
      </c>
      <c r="W2022">
        <v>200</v>
      </c>
      <c r="X2022">
        <v>0</v>
      </c>
      <c r="Y2022">
        <v>0</v>
      </c>
      <c r="Z2022">
        <v>0</v>
      </c>
      <c r="AD2022" s="1">
        <v>41941.333333333336</v>
      </c>
      <c r="AE2022" s="1">
        <v>41969.708333333336</v>
      </c>
      <c r="AG2022" s="1">
        <v>41912.333333333336</v>
      </c>
      <c r="AH2022" s="1">
        <v>41942.708333333336</v>
      </c>
      <c r="AI2022" s="1">
        <v>41912.333333333336</v>
      </c>
      <c r="AJ2022" s="1">
        <v>41942.708333333336</v>
      </c>
      <c r="AK2022" s="1">
        <v>41912.333333333336</v>
      </c>
      <c r="AL2022" s="1">
        <v>41942.708333333336</v>
      </c>
      <c r="AM2022" s="1">
        <v>41941.333333333336</v>
      </c>
      <c r="AN2022" s="1">
        <v>41969.708333333336</v>
      </c>
      <c r="AP2022" t="s">
        <v>113</v>
      </c>
      <c r="AU2022" t="s">
        <v>5068</v>
      </c>
      <c r="AY2022" t="s">
        <v>106</v>
      </c>
      <c r="AZ2022">
        <v>0</v>
      </c>
      <c r="BA2022">
        <v>0</v>
      </c>
      <c r="BD2022" s="3">
        <v>41321.661111111112</v>
      </c>
      <c r="BE2022" s="3">
        <v>41321.663888888892</v>
      </c>
      <c r="BF2022" t="s">
        <v>115</v>
      </c>
      <c r="BG2022" t="s">
        <v>115</v>
      </c>
      <c r="BH2022">
        <v>8149</v>
      </c>
      <c r="BM2022">
        <v>43410</v>
      </c>
      <c r="BR2022" t="s">
        <v>2865</v>
      </c>
      <c r="BS2022" t="s">
        <v>2866</v>
      </c>
      <c r="BU2022">
        <v>1</v>
      </c>
      <c r="BV2022" t="s">
        <v>118</v>
      </c>
      <c r="BX2022" t="s">
        <v>119</v>
      </c>
      <c r="BY2022" t="s">
        <v>119</v>
      </c>
      <c r="BZ2022" t="s">
        <v>119</v>
      </c>
      <c r="CA2022">
        <v>1</v>
      </c>
      <c r="CC2022" t="s">
        <v>120</v>
      </c>
      <c r="CH2022">
        <v>540</v>
      </c>
      <c r="CI2022">
        <v>37640</v>
      </c>
      <c r="CJ2022" t="s">
        <v>106</v>
      </c>
      <c r="CK2022" t="s">
        <v>106</v>
      </c>
      <c r="CL2022">
        <v>15</v>
      </c>
      <c r="CM2022" t="s">
        <v>5059</v>
      </c>
      <c r="CO2022">
        <v>124630</v>
      </c>
      <c r="CQ2022">
        <v>0</v>
      </c>
      <c r="CR2022">
        <v>0</v>
      </c>
      <c r="CS2022">
        <v>0</v>
      </c>
      <c r="CY2022" t="s">
        <v>123</v>
      </c>
      <c r="CZ2022" t="s">
        <v>124</v>
      </c>
      <c r="DD2022" t="str" cm="1">
        <f t="array" ref="DD2022:DE2022">TEXT(_xlfn.SEQUENCE(1, DATEDIF(AG2022, AH2022, "m") + 1, AG2022, 30), "YYYY-APMM")</f>
        <v>2014-AP09</v>
      </c>
      <c r="DE2022" t="str">
        <v>2014-AP10</v>
      </c>
      <c r="DN2022">
        <f t="shared" si="62"/>
        <v>500</v>
      </c>
      <c r="DO2022" t="str">
        <f t="shared" si="63"/>
        <v>SCREED MASON SK</v>
      </c>
    </row>
    <row r="2023" spans="1:119" x14ac:dyDescent="0.35">
      <c r="A2023" t="s">
        <v>105</v>
      </c>
      <c r="B2023">
        <v>501308</v>
      </c>
      <c r="C2023">
        <v>6359</v>
      </c>
      <c r="D2023">
        <v>124633</v>
      </c>
      <c r="E2023">
        <v>13662</v>
      </c>
      <c r="F2023">
        <v>0</v>
      </c>
      <c r="G2023" t="s">
        <v>106</v>
      </c>
      <c r="H2023" t="s">
        <v>106</v>
      </c>
      <c r="I2023" t="s">
        <v>106</v>
      </c>
      <c r="J2023" t="s">
        <v>107</v>
      </c>
      <c r="K2023" t="s">
        <v>108</v>
      </c>
      <c r="L2023" t="s">
        <v>109</v>
      </c>
      <c r="M2023" t="s">
        <v>110</v>
      </c>
      <c r="N2023" t="s">
        <v>5069</v>
      </c>
      <c r="O2023" t="s">
        <v>4865</v>
      </c>
      <c r="P2023">
        <v>8178</v>
      </c>
      <c r="Q2023">
        <v>112</v>
      </c>
      <c r="R2023">
        <v>0</v>
      </c>
      <c r="S2023">
        <v>200</v>
      </c>
      <c r="T2023">
        <v>0</v>
      </c>
      <c r="U2023">
        <v>282.8</v>
      </c>
      <c r="V2023">
        <v>282.8</v>
      </c>
      <c r="W2023">
        <v>200</v>
      </c>
      <c r="X2023">
        <v>0</v>
      </c>
      <c r="Y2023">
        <v>0</v>
      </c>
      <c r="Z2023">
        <v>0</v>
      </c>
      <c r="AD2023" s="1">
        <v>41953.333333333336</v>
      </c>
      <c r="AE2023" s="1">
        <v>41981.708333333336</v>
      </c>
      <c r="AG2023" s="1">
        <v>41937.333333333336</v>
      </c>
      <c r="AH2023" s="1">
        <v>41965.708333333336</v>
      </c>
      <c r="AI2023" s="1">
        <v>41937.333333333336</v>
      </c>
      <c r="AJ2023" s="1">
        <v>41965.708333333336</v>
      </c>
      <c r="AK2023" s="1">
        <v>41937.333333333336</v>
      </c>
      <c r="AL2023" s="1">
        <v>41965.708333333336</v>
      </c>
      <c r="AM2023" s="1">
        <v>41953.333333333336</v>
      </c>
      <c r="AN2023" s="1">
        <v>41981.708333333336</v>
      </c>
      <c r="AP2023" t="s">
        <v>113</v>
      </c>
      <c r="AU2023" t="s">
        <v>5070</v>
      </c>
      <c r="AY2023" t="s">
        <v>106</v>
      </c>
      <c r="AZ2023">
        <v>0</v>
      </c>
      <c r="BA2023">
        <v>0</v>
      </c>
      <c r="BD2023" s="3">
        <v>41321.661111111112</v>
      </c>
      <c r="BE2023" s="3">
        <v>41321.663888888892</v>
      </c>
      <c r="BF2023" t="s">
        <v>115</v>
      </c>
      <c r="BG2023" t="s">
        <v>115</v>
      </c>
      <c r="BH2023">
        <v>8149</v>
      </c>
      <c r="BM2023">
        <v>43550</v>
      </c>
      <c r="BR2023" t="s">
        <v>116</v>
      </c>
      <c r="BS2023" t="s">
        <v>117</v>
      </c>
      <c r="BU2023">
        <v>1</v>
      </c>
      <c r="BV2023" t="s">
        <v>118</v>
      </c>
      <c r="BX2023" t="s">
        <v>119</v>
      </c>
      <c r="BY2023" t="s">
        <v>119</v>
      </c>
      <c r="BZ2023" t="s">
        <v>119</v>
      </c>
      <c r="CA2023">
        <v>1</v>
      </c>
      <c r="CC2023" t="s">
        <v>120</v>
      </c>
      <c r="CH2023">
        <v>540</v>
      </c>
      <c r="CI2023">
        <v>37640</v>
      </c>
      <c r="CJ2023" t="s">
        <v>106</v>
      </c>
      <c r="CK2023" t="s">
        <v>106</v>
      </c>
      <c r="CL2023">
        <v>15</v>
      </c>
      <c r="CM2023" t="s">
        <v>5059</v>
      </c>
      <c r="CO2023">
        <v>124630</v>
      </c>
      <c r="CQ2023">
        <v>0</v>
      </c>
      <c r="CR2023">
        <v>0</v>
      </c>
      <c r="CS2023">
        <v>0</v>
      </c>
      <c r="CY2023" t="s">
        <v>123</v>
      </c>
      <c r="CZ2023" t="s">
        <v>124</v>
      </c>
      <c r="DD2023" t="str" cm="1">
        <f t="array" ref="DD2023">TEXT(_xlfn.SEQUENCE(1, DATEDIF(AG2023, AH2023, "m") + 1, AG2023, 30), "YYYY-APMM")</f>
        <v>2014-AP10</v>
      </c>
      <c r="DN2023">
        <f t="shared" si="62"/>
        <v>282.8</v>
      </c>
      <c r="DO2023" t="str">
        <f t="shared" si="63"/>
        <v>LABOR- SUBCONTRACTOR</v>
      </c>
    </row>
    <row r="2024" spans="1:119" x14ac:dyDescent="0.35">
      <c r="A2024" t="s">
        <v>105</v>
      </c>
      <c r="B2024">
        <v>501309</v>
      </c>
      <c r="C2024">
        <v>6359</v>
      </c>
      <c r="D2024">
        <v>124633</v>
      </c>
      <c r="E2024">
        <v>13662</v>
      </c>
      <c r="F2024">
        <v>0</v>
      </c>
      <c r="G2024" t="s">
        <v>106</v>
      </c>
      <c r="H2024" t="s">
        <v>106</v>
      </c>
      <c r="I2024" t="s">
        <v>106</v>
      </c>
      <c r="J2024" t="s">
        <v>107</v>
      </c>
      <c r="K2024" t="s">
        <v>108</v>
      </c>
      <c r="L2024" t="s">
        <v>109</v>
      </c>
      <c r="M2024" t="s">
        <v>110</v>
      </c>
      <c r="N2024" t="s">
        <v>5071</v>
      </c>
      <c r="O2024" t="s">
        <v>4868</v>
      </c>
      <c r="P2024">
        <v>8178</v>
      </c>
      <c r="Q2024">
        <v>112</v>
      </c>
      <c r="R2024">
        <v>0</v>
      </c>
      <c r="S2024">
        <v>200</v>
      </c>
      <c r="T2024">
        <v>0</v>
      </c>
      <c r="U2024">
        <v>284</v>
      </c>
      <c r="V2024">
        <v>284</v>
      </c>
      <c r="W2024">
        <v>200</v>
      </c>
      <c r="X2024">
        <v>0</v>
      </c>
      <c r="Y2024">
        <v>0</v>
      </c>
      <c r="Z2024">
        <v>0</v>
      </c>
      <c r="AD2024" s="1">
        <v>41953.333333333336</v>
      </c>
      <c r="AE2024" s="1">
        <v>41981.708333333336</v>
      </c>
      <c r="AG2024" s="1">
        <v>41937.333333333336</v>
      </c>
      <c r="AH2024" s="1">
        <v>41965.708333333336</v>
      </c>
      <c r="AI2024" s="1">
        <v>41937.333333333336</v>
      </c>
      <c r="AJ2024" s="1">
        <v>41965.708333333336</v>
      </c>
      <c r="AK2024" s="1">
        <v>41937.333333333336</v>
      </c>
      <c r="AL2024" s="1">
        <v>41965.708333333336</v>
      </c>
      <c r="AM2024" s="1">
        <v>41953.333333333336</v>
      </c>
      <c r="AN2024" s="1">
        <v>41981.708333333336</v>
      </c>
      <c r="AP2024" t="s">
        <v>113</v>
      </c>
      <c r="AU2024" t="s">
        <v>5072</v>
      </c>
      <c r="AY2024" t="s">
        <v>106</v>
      </c>
      <c r="AZ2024">
        <v>0</v>
      </c>
      <c r="BA2024">
        <v>0</v>
      </c>
      <c r="BD2024" s="3">
        <v>41321.661111111112</v>
      </c>
      <c r="BE2024" s="3">
        <v>41321.663888888892</v>
      </c>
      <c r="BF2024" t="s">
        <v>115</v>
      </c>
      <c r="BG2024" t="s">
        <v>115</v>
      </c>
      <c r="BH2024">
        <v>8149</v>
      </c>
      <c r="BM2024">
        <v>43550</v>
      </c>
      <c r="BR2024" t="s">
        <v>116</v>
      </c>
      <c r="BS2024" t="s">
        <v>117</v>
      </c>
      <c r="BU2024">
        <v>1</v>
      </c>
      <c r="BV2024" t="s">
        <v>118</v>
      </c>
      <c r="BX2024" t="s">
        <v>119</v>
      </c>
      <c r="BY2024" t="s">
        <v>119</v>
      </c>
      <c r="BZ2024" t="s">
        <v>119</v>
      </c>
      <c r="CA2024">
        <v>1</v>
      </c>
      <c r="CC2024" t="s">
        <v>120</v>
      </c>
      <c r="CH2024">
        <v>540</v>
      </c>
      <c r="CI2024">
        <v>37640</v>
      </c>
      <c r="CJ2024" t="s">
        <v>106</v>
      </c>
      <c r="CK2024" t="s">
        <v>106</v>
      </c>
      <c r="CL2024">
        <v>15</v>
      </c>
      <c r="CM2024" t="s">
        <v>5059</v>
      </c>
      <c r="CO2024">
        <v>124630</v>
      </c>
      <c r="CQ2024">
        <v>0</v>
      </c>
      <c r="CR2024">
        <v>0</v>
      </c>
      <c r="CS2024">
        <v>0</v>
      </c>
      <c r="CY2024" t="s">
        <v>123</v>
      </c>
      <c r="CZ2024" t="s">
        <v>124</v>
      </c>
      <c r="DD2024" t="str" cm="1">
        <f t="array" ref="DD2024">TEXT(_xlfn.SEQUENCE(1, DATEDIF(AG2024, AH2024, "m") + 1, AG2024, 30), "YYYY-APMM")</f>
        <v>2014-AP10</v>
      </c>
      <c r="DN2024">
        <f t="shared" si="62"/>
        <v>284</v>
      </c>
      <c r="DO2024" t="str">
        <f t="shared" si="63"/>
        <v>LABOR- SUBCONTRACTOR</v>
      </c>
    </row>
    <row r="2025" spans="1:119" x14ac:dyDescent="0.35">
      <c r="A2025" t="s">
        <v>105</v>
      </c>
      <c r="B2025">
        <v>501310</v>
      </c>
      <c r="C2025">
        <v>6359</v>
      </c>
      <c r="D2025">
        <v>124633</v>
      </c>
      <c r="E2025">
        <v>13662</v>
      </c>
      <c r="F2025">
        <v>0</v>
      </c>
      <c r="G2025" t="s">
        <v>106</v>
      </c>
      <c r="H2025" t="s">
        <v>106</v>
      </c>
      <c r="I2025" t="s">
        <v>106</v>
      </c>
      <c r="J2025" t="s">
        <v>107</v>
      </c>
      <c r="K2025" t="s">
        <v>108</v>
      </c>
      <c r="L2025" t="s">
        <v>109</v>
      </c>
      <c r="M2025" t="s">
        <v>110</v>
      </c>
      <c r="N2025" t="s">
        <v>5073</v>
      </c>
      <c r="O2025" t="s">
        <v>5074</v>
      </c>
      <c r="P2025">
        <v>8178</v>
      </c>
      <c r="Q2025">
        <v>112</v>
      </c>
      <c r="R2025">
        <v>0</v>
      </c>
      <c r="S2025">
        <v>200</v>
      </c>
      <c r="T2025">
        <v>0</v>
      </c>
      <c r="U2025">
        <v>416</v>
      </c>
      <c r="V2025">
        <v>416</v>
      </c>
      <c r="W2025">
        <v>200</v>
      </c>
      <c r="X2025">
        <v>0</v>
      </c>
      <c r="Y2025">
        <v>0</v>
      </c>
      <c r="Z2025">
        <v>0</v>
      </c>
      <c r="AD2025" s="1">
        <v>41953.333333333336</v>
      </c>
      <c r="AE2025" s="1">
        <v>41981.708333333336</v>
      </c>
      <c r="AG2025" s="1">
        <v>41937.333333333336</v>
      </c>
      <c r="AH2025" s="1">
        <v>41965.708333333336</v>
      </c>
      <c r="AI2025" s="1">
        <v>41937.333333333336</v>
      </c>
      <c r="AJ2025" s="1">
        <v>41965.708333333336</v>
      </c>
      <c r="AK2025" s="1">
        <v>41937.333333333336</v>
      </c>
      <c r="AL2025" s="1">
        <v>41965.708333333336</v>
      </c>
      <c r="AM2025" s="1">
        <v>41953.333333333336</v>
      </c>
      <c r="AN2025" s="1">
        <v>41981.708333333336</v>
      </c>
      <c r="AP2025" t="s">
        <v>113</v>
      </c>
      <c r="AU2025" t="s">
        <v>5075</v>
      </c>
      <c r="AY2025" t="s">
        <v>106</v>
      </c>
      <c r="AZ2025">
        <v>0</v>
      </c>
      <c r="BA2025">
        <v>0</v>
      </c>
      <c r="BD2025" s="3">
        <v>41321.661111111112</v>
      </c>
      <c r="BE2025" s="3">
        <v>41321.663888888892</v>
      </c>
      <c r="BF2025" t="s">
        <v>115</v>
      </c>
      <c r="BG2025" t="s">
        <v>115</v>
      </c>
      <c r="BH2025">
        <v>8149</v>
      </c>
      <c r="BM2025">
        <v>43550</v>
      </c>
      <c r="BR2025" t="s">
        <v>116</v>
      </c>
      <c r="BS2025" t="s">
        <v>117</v>
      </c>
      <c r="BU2025">
        <v>1</v>
      </c>
      <c r="BV2025" t="s">
        <v>118</v>
      </c>
      <c r="BX2025" t="s">
        <v>119</v>
      </c>
      <c r="BY2025" t="s">
        <v>119</v>
      </c>
      <c r="BZ2025" t="s">
        <v>119</v>
      </c>
      <c r="CA2025">
        <v>1</v>
      </c>
      <c r="CC2025" t="s">
        <v>120</v>
      </c>
      <c r="CH2025">
        <v>540</v>
      </c>
      <c r="CI2025">
        <v>37640</v>
      </c>
      <c r="CJ2025" t="s">
        <v>106</v>
      </c>
      <c r="CK2025" t="s">
        <v>106</v>
      </c>
      <c r="CL2025">
        <v>15</v>
      </c>
      <c r="CM2025" t="s">
        <v>5059</v>
      </c>
      <c r="CO2025">
        <v>124630</v>
      </c>
      <c r="CQ2025">
        <v>0</v>
      </c>
      <c r="CR2025">
        <v>0</v>
      </c>
      <c r="CS2025">
        <v>0</v>
      </c>
      <c r="CY2025" t="s">
        <v>123</v>
      </c>
      <c r="CZ2025" t="s">
        <v>124</v>
      </c>
      <c r="DD2025" t="str" cm="1">
        <f t="array" ref="DD2025">TEXT(_xlfn.SEQUENCE(1, DATEDIF(AG2025, AH2025, "m") + 1, AG2025, 30), "YYYY-APMM")</f>
        <v>2014-AP10</v>
      </c>
      <c r="DN2025">
        <f t="shared" si="62"/>
        <v>416</v>
      </c>
      <c r="DO2025" t="str">
        <f t="shared" si="63"/>
        <v>LABOR- SUBCONTRACTOR</v>
      </c>
    </row>
    <row r="2026" spans="1:119" x14ac:dyDescent="0.35">
      <c r="A2026" t="s">
        <v>105</v>
      </c>
      <c r="B2026">
        <v>501311</v>
      </c>
      <c r="C2026">
        <v>6359</v>
      </c>
      <c r="D2026">
        <v>124633</v>
      </c>
      <c r="E2026">
        <v>13662</v>
      </c>
      <c r="F2026">
        <v>0</v>
      </c>
      <c r="G2026" t="s">
        <v>106</v>
      </c>
      <c r="H2026" t="s">
        <v>106</v>
      </c>
      <c r="I2026" t="s">
        <v>106</v>
      </c>
      <c r="J2026" t="s">
        <v>107</v>
      </c>
      <c r="K2026" t="s">
        <v>108</v>
      </c>
      <c r="L2026" t="s">
        <v>109</v>
      </c>
      <c r="M2026" t="s">
        <v>110</v>
      </c>
      <c r="N2026" t="s">
        <v>5076</v>
      </c>
      <c r="O2026" t="s">
        <v>5077</v>
      </c>
      <c r="P2026">
        <v>8178</v>
      </c>
      <c r="Q2026">
        <v>112</v>
      </c>
      <c r="R2026">
        <v>112</v>
      </c>
      <c r="S2026">
        <v>40</v>
      </c>
      <c r="T2026">
        <v>0</v>
      </c>
      <c r="U2026">
        <v>275</v>
      </c>
      <c r="V2026">
        <v>275</v>
      </c>
      <c r="W2026">
        <v>40</v>
      </c>
      <c r="X2026">
        <v>0</v>
      </c>
      <c r="Y2026">
        <v>0</v>
      </c>
      <c r="Z2026">
        <v>0</v>
      </c>
      <c r="AD2026" s="1">
        <v>41982.333333333336</v>
      </c>
      <c r="AE2026" s="1">
        <v>41987.708333333336</v>
      </c>
      <c r="AG2026" s="1">
        <v>41966.333333333336</v>
      </c>
      <c r="AH2026" s="1">
        <v>41970.708333333336</v>
      </c>
      <c r="AI2026" s="1">
        <v>41966.333333333336</v>
      </c>
      <c r="AJ2026" s="1">
        <v>41970.708333333336</v>
      </c>
      <c r="AK2026" s="1">
        <v>41966.333333333336</v>
      </c>
      <c r="AL2026" s="1">
        <v>41970.708333333336</v>
      </c>
      <c r="AM2026" s="1">
        <v>41982.333333333336</v>
      </c>
      <c r="AN2026" s="1">
        <v>41987.708333333336</v>
      </c>
      <c r="AP2026" t="s">
        <v>113</v>
      </c>
      <c r="AU2026" t="s">
        <v>5078</v>
      </c>
      <c r="AY2026" t="s">
        <v>106</v>
      </c>
      <c r="AZ2026">
        <v>0</v>
      </c>
      <c r="BA2026">
        <v>0</v>
      </c>
      <c r="BD2026" s="3">
        <v>41321.661111111112</v>
      </c>
      <c r="BE2026" s="3">
        <v>41321.663888888892</v>
      </c>
      <c r="BF2026" t="s">
        <v>115</v>
      </c>
      <c r="BG2026" t="s">
        <v>115</v>
      </c>
      <c r="BH2026">
        <v>8149</v>
      </c>
      <c r="BM2026">
        <v>43550</v>
      </c>
      <c r="BR2026" t="s">
        <v>116</v>
      </c>
      <c r="BS2026" t="s">
        <v>117</v>
      </c>
      <c r="BU2026">
        <v>1</v>
      </c>
      <c r="BV2026" t="s">
        <v>118</v>
      </c>
      <c r="BX2026" t="s">
        <v>119</v>
      </c>
      <c r="BY2026" t="s">
        <v>119</v>
      </c>
      <c r="BZ2026" t="s">
        <v>119</v>
      </c>
      <c r="CA2026">
        <v>1</v>
      </c>
      <c r="CC2026" t="s">
        <v>120</v>
      </c>
      <c r="CH2026">
        <v>540</v>
      </c>
      <c r="CI2026">
        <v>37640</v>
      </c>
      <c r="CJ2026" t="s">
        <v>106</v>
      </c>
      <c r="CK2026" t="s">
        <v>106</v>
      </c>
      <c r="CL2026">
        <v>15</v>
      </c>
      <c r="CM2026" t="s">
        <v>5059</v>
      </c>
      <c r="CO2026">
        <v>124630</v>
      </c>
      <c r="CQ2026">
        <v>0</v>
      </c>
      <c r="CR2026">
        <v>0</v>
      </c>
      <c r="CS2026">
        <v>0</v>
      </c>
      <c r="CY2026" t="s">
        <v>123</v>
      </c>
      <c r="CZ2026" t="s">
        <v>124</v>
      </c>
      <c r="DD2026" t="str" cm="1">
        <f t="array" ref="DD2026">TEXT(_xlfn.SEQUENCE(1, DATEDIF(AG2026, AH2026, "m") + 1, AG2026, 30), "YYYY-APMM")</f>
        <v>2014-AP11</v>
      </c>
      <c r="DN2026">
        <f t="shared" si="62"/>
        <v>275</v>
      </c>
      <c r="DO2026" t="str">
        <f t="shared" si="63"/>
        <v>LABOR- SUBCONTRACTOR</v>
      </c>
    </row>
    <row r="2027" spans="1:119" x14ac:dyDescent="0.35">
      <c r="A2027" t="s">
        <v>105</v>
      </c>
      <c r="B2027">
        <v>501312</v>
      </c>
      <c r="C2027">
        <v>6359</v>
      </c>
      <c r="D2027">
        <v>124634</v>
      </c>
      <c r="E2027">
        <v>13662</v>
      </c>
      <c r="F2027">
        <v>0</v>
      </c>
      <c r="G2027" t="s">
        <v>106</v>
      </c>
      <c r="H2027" t="s">
        <v>106</v>
      </c>
      <c r="I2027" t="s">
        <v>106</v>
      </c>
      <c r="J2027" t="s">
        <v>107</v>
      </c>
      <c r="K2027" t="s">
        <v>108</v>
      </c>
      <c r="L2027" t="s">
        <v>109</v>
      </c>
      <c r="M2027" t="s">
        <v>110</v>
      </c>
      <c r="N2027" t="s">
        <v>5079</v>
      </c>
      <c r="O2027" t="s">
        <v>3209</v>
      </c>
      <c r="P2027">
        <v>8162</v>
      </c>
      <c r="Q2027">
        <v>104</v>
      </c>
      <c r="R2027">
        <v>0</v>
      </c>
      <c r="S2027">
        <v>80</v>
      </c>
      <c r="T2027">
        <v>0</v>
      </c>
      <c r="U2027">
        <v>32</v>
      </c>
      <c r="V2027">
        <v>32</v>
      </c>
      <c r="W2027">
        <v>80</v>
      </c>
      <c r="X2027">
        <v>20</v>
      </c>
      <c r="Y2027">
        <v>0</v>
      </c>
      <c r="Z2027">
        <v>20</v>
      </c>
      <c r="AD2027" s="1">
        <v>41856.333333333336</v>
      </c>
      <c r="AE2027" s="1">
        <v>41867.708333333336</v>
      </c>
      <c r="AG2027" s="1">
        <v>41837.333333333336</v>
      </c>
      <c r="AH2027" s="1">
        <v>41848.708333333336</v>
      </c>
      <c r="AI2027" s="1">
        <v>41837.333333333336</v>
      </c>
      <c r="AJ2027" s="1">
        <v>41848.708333333336</v>
      </c>
      <c r="AK2027" s="1">
        <v>41837.333333333336</v>
      </c>
      <c r="AL2027" s="1">
        <v>41848.708333333336</v>
      </c>
      <c r="AM2027" s="1">
        <v>41856.333333333336</v>
      </c>
      <c r="AN2027" s="1">
        <v>41867.708333333336</v>
      </c>
      <c r="AP2027" t="s">
        <v>113</v>
      </c>
      <c r="AU2027" t="s">
        <v>5080</v>
      </c>
      <c r="AY2027" t="s">
        <v>106</v>
      </c>
      <c r="AZ2027">
        <v>0</v>
      </c>
      <c r="BA2027">
        <v>0</v>
      </c>
      <c r="BD2027" s="3">
        <v>41321.661111111112</v>
      </c>
      <c r="BE2027" s="3">
        <v>41321.663888888892</v>
      </c>
      <c r="BF2027" t="s">
        <v>115</v>
      </c>
      <c r="BG2027" t="s">
        <v>115</v>
      </c>
      <c r="BH2027">
        <v>8149</v>
      </c>
      <c r="BM2027">
        <v>43390</v>
      </c>
      <c r="BR2027" t="s">
        <v>5041</v>
      </c>
      <c r="BS2027" t="s">
        <v>5042</v>
      </c>
      <c r="BU2027">
        <v>1</v>
      </c>
      <c r="BV2027" t="s">
        <v>118</v>
      </c>
      <c r="BX2027" t="s">
        <v>119</v>
      </c>
      <c r="BY2027" t="s">
        <v>119</v>
      </c>
      <c r="BZ2027" t="s">
        <v>119</v>
      </c>
      <c r="CA2027">
        <v>1</v>
      </c>
      <c r="CC2027" t="s">
        <v>120</v>
      </c>
      <c r="CH2027">
        <v>540</v>
      </c>
      <c r="CI2027">
        <v>37650</v>
      </c>
      <c r="CJ2027" t="s">
        <v>106</v>
      </c>
      <c r="CK2027" t="s">
        <v>106</v>
      </c>
      <c r="CL2027">
        <v>20</v>
      </c>
      <c r="CM2027" t="s">
        <v>5081</v>
      </c>
      <c r="CO2027">
        <v>124630</v>
      </c>
      <c r="CQ2027">
        <v>0</v>
      </c>
      <c r="CR2027">
        <v>0</v>
      </c>
      <c r="CS2027">
        <v>0</v>
      </c>
      <c r="CY2027" t="s">
        <v>123</v>
      </c>
      <c r="CZ2027" t="s">
        <v>124</v>
      </c>
      <c r="DD2027" t="str" cm="1">
        <f t="array" ref="DD2027">TEXT(_xlfn.SEQUENCE(1, DATEDIF(AG2027, AH2027, "m") + 1, AG2027, 30), "YYYY-APMM")</f>
        <v>2014-AP07</v>
      </c>
      <c r="DN2027">
        <f t="shared" si="62"/>
        <v>32</v>
      </c>
      <c r="DO2027" t="str">
        <f t="shared" si="63"/>
        <v>EQUIP OPERATORS</v>
      </c>
    </row>
    <row r="2028" spans="1:119" x14ac:dyDescent="0.35">
      <c r="A2028" t="s">
        <v>105</v>
      </c>
      <c r="B2028">
        <v>501313</v>
      </c>
      <c r="C2028">
        <v>6359</v>
      </c>
      <c r="D2028">
        <v>124634</v>
      </c>
      <c r="E2028">
        <v>13662</v>
      </c>
      <c r="F2028">
        <v>0</v>
      </c>
      <c r="G2028" t="s">
        <v>106</v>
      </c>
      <c r="H2028" t="s">
        <v>106</v>
      </c>
      <c r="I2028" t="s">
        <v>106</v>
      </c>
      <c r="J2028" t="s">
        <v>107</v>
      </c>
      <c r="K2028" t="s">
        <v>108</v>
      </c>
      <c r="L2028" t="s">
        <v>109</v>
      </c>
      <c r="M2028" t="s">
        <v>110</v>
      </c>
      <c r="N2028" t="s">
        <v>5082</v>
      </c>
      <c r="O2028" t="s">
        <v>5061</v>
      </c>
      <c r="P2028">
        <v>8165</v>
      </c>
      <c r="Q2028">
        <v>104</v>
      </c>
      <c r="R2028">
        <v>0</v>
      </c>
      <c r="S2028">
        <v>160</v>
      </c>
      <c r="T2028">
        <v>0</v>
      </c>
      <c r="U2028">
        <v>280</v>
      </c>
      <c r="V2028">
        <v>280</v>
      </c>
      <c r="W2028">
        <v>160</v>
      </c>
      <c r="X2028">
        <v>0</v>
      </c>
      <c r="Y2028">
        <v>0</v>
      </c>
      <c r="Z2028">
        <v>0</v>
      </c>
      <c r="AD2028" s="1">
        <v>41868.333333333336</v>
      </c>
      <c r="AE2028" s="1">
        <v>41890.708333333336</v>
      </c>
      <c r="AG2028" s="1">
        <v>41849.333333333336</v>
      </c>
      <c r="AH2028" s="1">
        <v>41875.708333333336</v>
      </c>
      <c r="AI2028" s="1">
        <v>41849.333333333336</v>
      </c>
      <c r="AJ2028" s="1">
        <v>41875.708333333336</v>
      </c>
      <c r="AK2028" s="1">
        <v>41849.333333333336</v>
      </c>
      <c r="AL2028" s="1">
        <v>41875.708333333336</v>
      </c>
      <c r="AM2028" s="1">
        <v>41868.333333333336</v>
      </c>
      <c r="AN2028" s="1">
        <v>41890.708333333336</v>
      </c>
      <c r="AP2028" t="s">
        <v>113</v>
      </c>
      <c r="AU2028" t="s">
        <v>5083</v>
      </c>
      <c r="AY2028" t="s">
        <v>106</v>
      </c>
      <c r="AZ2028">
        <v>0</v>
      </c>
      <c r="BA2028">
        <v>0</v>
      </c>
      <c r="BD2028" s="3">
        <v>41321.661111111112</v>
      </c>
      <c r="BE2028" s="3">
        <v>41321.663888888892</v>
      </c>
      <c r="BF2028" t="s">
        <v>115</v>
      </c>
      <c r="BG2028" t="s">
        <v>115</v>
      </c>
      <c r="BH2028">
        <v>8149</v>
      </c>
      <c r="BM2028">
        <v>43420</v>
      </c>
      <c r="BR2028" t="s">
        <v>3122</v>
      </c>
      <c r="BS2028" t="s">
        <v>3123</v>
      </c>
      <c r="BU2028">
        <v>1</v>
      </c>
      <c r="BV2028" t="s">
        <v>118</v>
      </c>
      <c r="BX2028" t="s">
        <v>119</v>
      </c>
      <c r="BY2028" t="s">
        <v>119</v>
      </c>
      <c r="BZ2028" t="s">
        <v>119</v>
      </c>
      <c r="CA2028">
        <v>1</v>
      </c>
      <c r="CC2028" t="s">
        <v>120</v>
      </c>
      <c r="CH2028">
        <v>540</v>
      </c>
      <c r="CI2028">
        <v>37650</v>
      </c>
      <c r="CJ2028" t="s">
        <v>106</v>
      </c>
      <c r="CK2028" t="s">
        <v>106</v>
      </c>
      <c r="CL2028">
        <v>20</v>
      </c>
      <c r="CM2028" t="s">
        <v>5081</v>
      </c>
      <c r="CO2028">
        <v>124630</v>
      </c>
      <c r="CQ2028">
        <v>0</v>
      </c>
      <c r="CR2028">
        <v>0</v>
      </c>
      <c r="CS2028">
        <v>0</v>
      </c>
      <c r="CY2028" t="s">
        <v>123</v>
      </c>
      <c r="CZ2028" t="s">
        <v>124</v>
      </c>
      <c r="DD2028" t="str" cm="1">
        <f t="array" ref="DD2028">TEXT(_xlfn.SEQUENCE(1, DATEDIF(AG2028, AH2028, "m") + 1, AG2028, 30), "YYYY-APMM")</f>
        <v>2014-AP07</v>
      </c>
      <c r="DN2028">
        <f t="shared" si="62"/>
        <v>280</v>
      </c>
      <c r="DO2028" t="str">
        <f t="shared" si="63"/>
        <v>STEEL FIXERS SK</v>
      </c>
    </row>
    <row r="2029" spans="1:119" x14ac:dyDescent="0.35">
      <c r="A2029" t="s">
        <v>105</v>
      </c>
      <c r="B2029">
        <v>501314</v>
      </c>
      <c r="C2029">
        <v>6359</v>
      </c>
      <c r="D2029">
        <v>124634</v>
      </c>
      <c r="E2029">
        <v>13662</v>
      </c>
      <c r="F2029">
        <v>0</v>
      </c>
      <c r="G2029" t="s">
        <v>106</v>
      </c>
      <c r="H2029" t="s">
        <v>106</v>
      </c>
      <c r="I2029" t="s">
        <v>106</v>
      </c>
      <c r="J2029" t="s">
        <v>107</v>
      </c>
      <c r="K2029" t="s">
        <v>108</v>
      </c>
      <c r="L2029" t="s">
        <v>109</v>
      </c>
      <c r="M2029" t="s">
        <v>110</v>
      </c>
      <c r="N2029" t="s">
        <v>5084</v>
      </c>
      <c r="O2029" t="s">
        <v>5064</v>
      </c>
      <c r="P2029">
        <v>8165</v>
      </c>
      <c r="Q2029">
        <v>104</v>
      </c>
      <c r="R2029">
        <v>0</v>
      </c>
      <c r="S2029">
        <v>160</v>
      </c>
      <c r="T2029">
        <v>0</v>
      </c>
      <c r="U2029">
        <v>280</v>
      </c>
      <c r="V2029">
        <v>280</v>
      </c>
      <c r="W2029">
        <v>160</v>
      </c>
      <c r="X2029">
        <v>0</v>
      </c>
      <c r="Y2029">
        <v>0</v>
      </c>
      <c r="Z2029">
        <v>0</v>
      </c>
      <c r="AD2029" s="1">
        <v>41891.333333333336</v>
      </c>
      <c r="AE2029" s="1">
        <v>41913.708333333336</v>
      </c>
      <c r="AG2029" s="1">
        <v>41876.333333333336</v>
      </c>
      <c r="AH2029" s="1">
        <v>41898.708333333336</v>
      </c>
      <c r="AI2029" s="1">
        <v>41876.333333333336</v>
      </c>
      <c r="AJ2029" s="1">
        <v>41898.708333333336</v>
      </c>
      <c r="AK2029" s="1">
        <v>41876.333333333336</v>
      </c>
      <c r="AL2029" s="1">
        <v>41898.708333333336</v>
      </c>
      <c r="AM2029" s="1">
        <v>41891.333333333336</v>
      </c>
      <c r="AN2029" s="1">
        <v>41913.708333333336</v>
      </c>
      <c r="AP2029" t="s">
        <v>113</v>
      </c>
      <c r="AU2029" t="s">
        <v>5085</v>
      </c>
      <c r="AY2029" t="s">
        <v>106</v>
      </c>
      <c r="AZ2029">
        <v>0</v>
      </c>
      <c r="BA2029">
        <v>0</v>
      </c>
      <c r="BD2029" s="3">
        <v>41321.661111111112</v>
      </c>
      <c r="BE2029" s="3">
        <v>41321.663888888892</v>
      </c>
      <c r="BF2029" t="s">
        <v>115</v>
      </c>
      <c r="BG2029" t="s">
        <v>115</v>
      </c>
      <c r="BH2029">
        <v>8149</v>
      </c>
      <c r="BM2029">
        <v>43420</v>
      </c>
      <c r="BR2029" t="s">
        <v>3122</v>
      </c>
      <c r="BS2029" t="s">
        <v>3123</v>
      </c>
      <c r="BU2029">
        <v>1</v>
      </c>
      <c r="BV2029" t="s">
        <v>118</v>
      </c>
      <c r="BX2029" t="s">
        <v>119</v>
      </c>
      <c r="BY2029" t="s">
        <v>119</v>
      </c>
      <c r="BZ2029" t="s">
        <v>119</v>
      </c>
      <c r="CA2029">
        <v>1</v>
      </c>
      <c r="CC2029" t="s">
        <v>120</v>
      </c>
      <c r="CH2029">
        <v>540</v>
      </c>
      <c r="CI2029">
        <v>37650</v>
      </c>
      <c r="CJ2029" t="s">
        <v>106</v>
      </c>
      <c r="CK2029" t="s">
        <v>106</v>
      </c>
      <c r="CL2029">
        <v>20</v>
      </c>
      <c r="CM2029" t="s">
        <v>5081</v>
      </c>
      <c r="CO2029">
        <v>124630</v>
      </c>
      <c r="CQ2029">
        <v>0</v>
      </c>
      <c r="CR2029">
        <v>0</v>
      </c>
      <c r="CS2029">
        <v>0</v>
      </c>
      <c r="CY2029" t="s">
        <v>123</v>
      </c>
      <c r="CZ2029" t="s">
        <v>124</v>
      </c>
      <c r="DD2029" t="str" cm="1">
        <f t="array" ref="DD2029">TEXT(_xlfn.SEQUENCE(1, DATEDIF(AG2029, AH2029, "m") + 1, AG2029, 30), "YYYY-APMM")</f>
        <v>2014-AP08</v>
      </c>
      <c r="DN2029">
        <f t="shared" si="62"/>
        <v>280</v>
      </c>
      <c r="DO2029" t="str">
        <f t="shared" si="63"/>
        <v>STEEL FIXERS SK</v>
      </c>
    </row>
    <row r="2030" spans="1:119" x14ac:dyDescent="0.35">
      <c r="A2030" t="s">
        <v>105</v>
      </c>
      <c r="B2030">
        <v>501315</v>
      </c>
      <c r="C2030">
        <v>6359</v>
      </c>
      <c r="D2030">
        <v>124634</v>
      </c>
      <c r="E2030">
        <v>13662</v>
      </c>
      <c r="F2030">
        <v>0</v>
      </c>
      <c r="G2030" t="s">
        <v>106</v>
      </c>
      <c r="H2030" t="s">
        <v>106</v>
      </c>
      <c r="I2030" t="s">
        <v>106</v>
      </c>
      <c r="J2030" t="s">
        <v>107</v>
      </c>
      <c r="K2030" t="s">
        <v>108</v>
      </c>
      <c r="L2030" t="s">
        <v>109</v>
      </c>
      <c r="M2030" t="s">
        <v>110</v>
      </c>
      <c r="N2030" t="s">
        <v>5086</v>
      </c>
      <c r="O2030" t="s">
        <v>5067</v>
      </c>
      <c r="P2030">
        <v>8164</v>
      </c>
      <c r="Q2030">
        <v>104</v>
      </c>
      <c r="R2030">
        <v>0</v>
      </c>
      <c r="S2030">
        <v>200</v>
      </c>
      <c r="T2030">
        <v>0</v>
      </c>
      <c r="U2030">
        <v>1000</v>
      </c>
      <c r="V2030">
        <v>1000</v>
      </c>
      <c r="W2030">
        <v>200</v>
      </c>
      <c r="X2030">
        <v>0</v>
      </c>
      <c r="Y2030">
        <v>0</v>
      </c>
      <c r="Z2030">
        <v>0</v>
      </c>
      <c r="AD2030" s="1">
        <v>41941.333333333336</v>
      </c>
      <c r="AE2030" s="1">
        <v>41969.708333333336</v>
      </c>
      <c r="AG2030" s="1">
        <v>41926.333333333336</v>
      </c>
      <c r="AH2030" s="1">
        <v>41954.708333333336</v>
      </c>
      <c r="AI2030" s="1">
        <v>41926.333333333336</v>
      </c>
      <c r="AJ2030" s="1">
        <v>41954.708333333336</v>
      </c>
      <c r="AK2030" s="1">
        <v>41926.333333333336</v>
      </c>
      <c r="AL2030" s="1">
        <v>41954.708333333336</v>
      </c>
      <c r="AM2030" s="1">
        <v>41941.333333333336</v>
      </c>
      <c r="AN2030" s="1">
        <v>41969.708333333336</v>
      </c>
      <c r="AP2030" t="s">
        <v>113</v>
      </c>
      <c r="AU2030" t="s">
        <v>5087</v>
      </c>
      <c r="AY2030" t="s">
        <v>106</v>
      </c>
      <c r="AZ2030">
        <v>0</v>
      </c>
      <c r="BA2030">
        <v>0</v>
      </c>
      <c r="BD2030" s="3">
        <v>41321.661111111112</v>
      </c>
      <c r="BE2030" s="3">
        <v>41321.663888888892</v>
      </c>
      <c r="BF2030" t="s">
        <v>115</v>
      </c>
      <c r="BG2030" t="s">
        <v>115</v>
      </c>
      <c r="BH2030">
        <v>8149</v>
      </c>
      <c r="BM2030">
        <v>43410</v>
      </c>
      <c r="BR2030" t="s">
        <v>2865</v>
      </c>
      <c r="BS2030" t="s">
        <v>2866</v>
      </c>
      <c r="BU2030">
        <v>1</v>
      </c>
      <c r="BV2030" t="s">
        <v>118</v>
      </c>
      <c r="BX2030" t="s">
        <v>119</v>
      </c>
      <c r="BY2030" t="s">
        <v>119</v>
      </c>
      <c r="BZ2030" t="s">
        <v>119</v>
      </c>
      <c r="CA2030">
        <v>1</v>
      </c>
      <c r="CC2030" t="s">
        <v>120</v>
      </c>
      <c r="CH2030">
        <v>540</v>
      </c>
      <c r="CI2030">
        <v>37650</v>
      </c>
      <c r="CJ2030" t="s">
        <v>106</v>
      </c>
      <c r="CK2030" t="s">
        <v>106</v>
      </c>
      <c r="CL2030">
        <v>20</v>
      </c>
      <c r="CM2030" t="s">
        <v>5081</v>
      </c>
      <c r="CO2030">
        <v>124630</v>
      </c>
      <c r="CQ2030">
        <v>0</v>
      </c>
      <c r="CR2030">
        <v>0</v>
      </c>
      <c r="CS2030">
        <v>0</v>
      </c>
      <c r="CY2030" t="s">
        <v>123</v>
      </c>
      <c r="CZ2030" t="s">
        <v>124</v>
      </c>
      <c r="DD2030" t="str" cm="1">
        <f t="array" ref="DD2030">TEXT(_xlfn.SEQUENCE(1, DATEDIF(AG2030, AH2030, "m") + 1, AG2030, 30), "YYYY-APMM")</f>
        <v>2014-AP10</v>
      </c>
      <c r="DN2030">
        <f t="shared" si="62"/>
        <v>1000</v>
      </c>
      <c r="DO2030" t="str">
        <f t="shared" si="63"/>
        <v>SCREED MASON SK</v>
      </c>
    </row>
    <row r="2031" spans="1:119" x14ac:dyDescent="0.35">
      <c r="A2031" t="s">
        <v>105</v>
      </c>
      <c r="B2031">
        <v>501316</v>
      </c>
      <c r="C2031">
        <v>6359</v>
      </c>
      <c r="D2031">
        <v>124634</v>
      </c>
      <c r="E2031">
        <v>13662</v>
      </c>
      <c r="F2031">
        <v>0</v>
      </c>
      <c r="G2031" t="s">
        <v>106</v>
      </c>
      <c r="H2031" t="s">
        <v>106</v>
      </c>
      <c r="I2031" t="s">
        <v>106</v>
      </c>
      <c r="J2031" t="s">
        <v>107</v>
      </c>
      <c r="K2031" t="s">
        <v>108</v>
      </c>
      <c r="L2031" t="s">
        <v>109</v>
      </c>
      <c r="M2031" t="s">
        <v>110</v>
      </c>
      <c r="N2031" t="s">
        <v>5088</v>
      </c>
      <c r="O2031" t="s">
        <v>4865</v>
      </c>
      <c r="P2031">
        <v>8181</v>
      </c>
      <c r="Q2031">
        <v>104</v>
      </c>
      <c r="R2031">
        <v>0</v>
      </c>
      <c r="S2031">
        <v>200</v>
      </c>
      <c r="T2031">
        <v>0</v>
      </c>
      <c r="U2031">
        <v>282.8</v>
      </c>
      <c r="V2031">
        <v>282.8</v>
      </c>
      <c r="W2031">
        <v>200</v>
      </c>
      <c r="X2031">
        <v>0</v>
      </c>
      <c r="Y2031">
        <v>0</v>
      </c>
      <c r="Z2031">
        <v>0</v>
      </c>
      <c r="AD2031" s="1">
        <v>41953.333333333336</v>
      </c>
      <c r="AE2031" s="1">
        <v>41981.708333333336</v>
      </c>
      <c r="AG2031" s="1">
        <v>41938.333333333336</v>
      </c>
      <c r="AH2031" s="1">
        <v>41966.708333333336</v>
      </c>
      <c r="AI2031" s="1">
        <v>41938.333333333336</v>
      </c>
      <c r="AJ2031" s="1">
        <v>41966.708333333336</v>
      </c>
      <c r="AK2031" s="1">
        <v>41938.333333333336</v>
      </c>
      <c r="AL2031" s="1">
        <v>41966.708333333336</v>
      </c>
      <c r="AM2031" s="1">
        <v>41953.333333333336</v>
      </c>
      <c r="AN2031" s="1">
        <v>41981.708333333336</v>
      </c>
      <c r="AP2031" t="s">
        <v>113</v>
      </c>
      <c r="AU2031" t="s">
        <v>5089</v>
      </c>
      <c r="AY2031" t="s">
        <v>106</v>
      </c>
      <c r="AZ2031">
        <v>0</v>
      </c>
      <c r="BA2031">
        <v>0</v>
      </c>
      <c r="BD2031" s="3">
        <v>41321.661111111112</v>
      </c>
      <c r="BE2031" s="3">
        <v>41321.663888888892</v>
      </c>
      <c r="BF2031" t="s">
        <v>115</v>
      </c>
      <c r="BG2031" t="s">
        <v>115</v>
      </c>
      <c r="BH2031">
        <v>8149</v>
      </c>
      <c r="BM2031">
        <v>43581</v>
      </c>
      <c r="BR2031" t="s">
        <v>5090</v>
      </c>
      <c r="BS2031" t="s">
        <v>5091</v>
      </c>
      <c r="BU2031">
        <v>1</v>
      </c>
      <c r="BV2031" t="s">
        <v>118</v>
      </c>
      <c r="BX2031" t="s">
        <v>119</v>
      </c>
      <c r="BY2031" t="s">
        <v>119</v>
      </c>
      <c r="BZ2031" t="s">
        <v>119</v>
      </c>
      <c r="CA2031">
        <v>1</v>
      </c>
      <c r="CC2031" t="s">
        <v>120</v>
      </c>
      <c r="CH2031">
        <v>540</v>
      </c>
      <c r="CI2031">
        <v>37650</v>
      </c>
      <c r="CJ2031" t="s">
        <v>106</v>
      </c>
      <c r="CK2031" t="s">
        <v>106</v>
      </c>
      <c r="CL2031">
        <v>20</v>
      </c>
      <c r="CM2031" t="s">
        <v>5081</v>
      </c>
      <c r="CO2031">
        <v>124630</v>
      </c>
      <c r="CQ2031">
        <v>0</v>
      </c>
      <c r="CR2031">
        <v>0</v>
      </c>
      <c r="CS2031">
        <v>0</v>
      </c>
      <c r="CY2031" t="s">
        <v>123</v>
      </c>
      <c r="CZ2031" t="s">
        <v>124</v>
      </c>
      <c r="DD2031" t="str" cm="1">
        <f t="array" ref="DD2031">TEXT(_xlfn.SEQUENCE(1, DATEDIF(AG2031, AH2031, "m") + 1, AG2031, 30), "YYYY-APMM")</f>
        <v>2014-AP10</v>
      </c>
      <c r="DN2031">
        <f t="shared" si="62"/>
        <v>282.8</v>
      </c>
      <c r="DO2031" t="str">
        <f t="shared" si="63"/>
        <v>MECHANICALS SK</v>
      </c>
    </row>
    <row r="2032" spans="1:119" x14ac:dyDescent="0.35">
      <c r="A2032" t="s">
        <v>105</v>
      </c>
      <c r="B2032">
        <v>501317</v>
      </c>
      <c r="C2032">
        <v>6359</v>
      </c>
      <c r="D2032">
        <v>124634</v>
      </c>
      <c r="E2032">
        <v>13662</v>
      </c>
      <c r="F2032">
        <v>0</v>
      </c>
      <c r="G2032" t="s">
        <v>106</v>
      </c>
      <c r="H2032" t="s">
        <v>106</v>
      </c>
      <c r="I2032" t="s">
        <v>106</v>
      </c>
      <c r="J2032" t="s">
        <v>107</v>
      </c>
      <c r="K2032" t="s">
        <v>108</v>
      </c>
      <c r="L2032" t="s">
        <v>109</v>
      </c>
      <c r="M2032" t="s">
        <v>110</v>
      </c>
      <c r="N2032" t="s">
        <v>5092</v>
      </c>
      <c r="O2032" t="s">
        <v>4868</v>
      </c>
      <c r="Q2032">
        <v>104</v>
      </c>
      <c r="R2032">
        <v>0</v>
      </c>
      <c r="S2032">
        <v>200</v>
      </c>
      <c r="T2032">
        <v>0</v>
      </c>
      <c r="U2032">
        <v>0</v>
      </c>
      <c r="V2032">
        <v>0</v>
      </c>
      <c r="W2032">
        <v>200</v>
      </c>
      <c r="X2032">
        <v>0</v>
      </c>
      <c r="Y2032">
        <v>0</v>
      </c>
      <c r="Z2032">
        <v>0</v>
      </c>
      <c r="AD2032" s="1">
        <v>41953.333333333336</v>
      </c>
      <c r="AE2032" s="1">
        <v>41981.708333333336</v>
      </c>
      <c r="AG2032" s="1">
        <v>41938.333333333336</v>
      </c>
      <c r="AH2032" s="1">
        <v>41966.708333333336</v>
      </c>
      <c r="AI2032" s="1">
        <v>41938.333333333336</v>
      </c>
      <c r="AJ2032" s="1">
        <v>41966.708333333336</v>
      </c>
      <c r="AK2032" s="1">
        <v>41938.333333333336</v>
      </c>
      <c r="AL2032" s="1">
        <v>41966.708333333336</v>
      </c>
      <c r="AM2032" s="1">
        <v>41953.333333333336</v>
      </c>
      <c r="AN2032" s="1">
        <v>41981.708333333336</v>
      </c>
      <c r="AP2032" t="s">
        <v>113</v>
      </c>
      <c r="AU2032" t="s">
        <v>5093</v>
      </c>
      <c r="AY2032" t="s">
        <v>106</v>
      </c>
      <c r="AZ2032">
        <v>0</v>
      </c>
      <c r="BA2032">
        <v>0</v>
      </c>
      <c r="BD2032" s="3">
        <v>41321.661111111112</v>
      </c>
      <c r="BE2032" s="3">
        <v>41321.663888888892</v>
      </c>
      <c r="BF2032" t="s">
        <v>115</v>
      </c>
      <c r="BG2032" t="s">
        <v>115</v>
      </c>
      <c r="CH2032">
        <v>540</v>
      </c>
      <c r="CI2032">
        <v>37650</v>
      </c>
      <c r="CJ2032" t="s">
        <v>106</v>
      </c>
      <c r="CK2032" t="s">
        <v>106</v>
      </c>
      <c r="CL2032">
        <v>20</v>
      </c>
      <c r="CM2032" t="s">
        <v>5081</v>
      </c>
      <c r="CO2032">
        <v>124630</v>
      </c>
      <c r="CQ2032">
        <v>0</v>
      </c>
      <c r="CR2032">
        <v>0</v>
      </c>
      <c r="CS2032">
        <v>0</v>
      </c>
      <c r="CY2032" t="s">
        <v>123</v>
      </c>
      <c r="CZ2032" t="s">
        <v>124</v>
      </c>
      <c r="DD2032" t="str" cm="1">
        <f t="array" ref="DD2032">TEXT(_xlfn.SEQUENCE(1, DATEDIF(AG2032, AH2032, "m") + 1, AG2032, 30), "YYYY-APMM")</f>
        <v>2014-AP10</v>
      </c>
      <c r="DN2032">
        <f t="shared" si="62"/>
        <v>0</v>
      </c>
      <c r="DO2032">
        <f t="shared" si="63"/>
        <v>0</v>
      </c>
    </row>
    <row r="2033" spans="1:119" x14ac:dyDescent="0.35">
      <c r="A2033" t="s">
        <v>105</v>
      </c>
      <c r="B2033">
        <v>501318</v>
      </c>
      <c r="C2033">
        <v>6359</v>
      </c>
      <c r="D2033">
        <v>124634</v>
      </c>
      <c r="E2033">
        <v>13662</v>
      </c>
      <c r="F2033">
        <v>0</v>
      </c>
      <c r="G2033" t="s">
        <v>106</v>
      </c>
      <c r="H2033" t="s">
        <v>106</v>
      </c>
      <c r="I2033" t="s">
        <v>106</v>
      </c>
      <c r="J2033" t="s">
        <v>107</v>
      </c>
      <c r="K2033" t="s">
        <v>108</v>
      </c>
      <c r="L2033" t="s">
        <v>109</v>
      </c>
      <c r="M2033" t="s">
        <v>110</v>
      </c>
      <c r="N2033" t="s">
        <v>5094</v>
      </c>
      <c r="O2033" t="s">
        <v>5074</v>
      </c>
      <c r="P2033">
        <v>8180</v>
      </c>
      <c r="Q2033">
        <v>104</v>
      </c>
      <c r="R2033">
        <v>0</v>
      </c>
      <c r="S2033">
        <v>200</v>
      </c>
      <c r="T2033">
        <v>0</v>
      </c>
      <c r="U2033">
        <v>416</v>
      </c>
      <c r="V2033">
        <v>416</v>
      </c>
      <c r="W2033">
        <v>200</v>
      </c>
      <c r="X2033">
        <v>0</v>
      </c>
      <c r="Y2033">
        <v>0</v>
      </c>
      <c r="Z2033">
        <v>0</v>
      </c>
      <c r="AD2033" s="1">
        <v>41953.333333333336</v>
      </c>
      <c r="AE2033" s="1">
        <v>41981.708333333336</v>
      </c>
      <c r="AG2033" s="1">
        <v>41938.333333333336</v>
      </c>
      <c r="AH2033" s="1">
        <v>41966.708333333336</v>
      </c>
      <c r="AI2033" s="1">
        <v>41938.333333333336</v>
      </c>
      <c r="AJ2033" s="1">
        <v>41966.708333333336</v>
      </c>
      <c r="AK2033" s="1">
        <v>41938.333333333336</v>
      </c>
      <c r="AL2033" s="1">
        <v>41966.708333333336</v>
      </c>
      <c r="AM2033" s="1">
        <v>41953.333333333336</v>
      </c>
      <c r="AN2033" s="1">
        <v>41981.708333333336</v>
      </c>
      <c r="AP2033" t="s">
        <v>113</v>
      </c>
      <c r="AU2033" t="s">
        <v>5095</v>
      </c>
      <c r="AY2033" t="s">
        <v>106</v>
      </c>
      <c r="AZ2033">
        <v>0</v>
      </c>
      <c r="BA2033">
        <v>0</v>
      </c>
      <c r="BD2033" s="3">
        <v>41321.661111111112</v>
      </c>
      <c r="BE2033" s="3">
        <v>41321.663888888892</v>
      </c>
      <c r="BF2033" t="s">
        <v>115</v>
      </c>
      <c r="BG2033" t="s">
        <v>115</v>
      </c>
      <c r="BH2033">
        <v>8149</v>
      </c>
      <c r="BM2033">
        <v>43571</v>
      </c>
      <c r="BR2033" t="s">
        <v>3254</v>
      </c>
      <c r="BS2033" t="s">
        <v>3255</v>
      </c>
      <c r="BU2033">
        <v>1</v>
      </c>
      <c r="BV2033" t="s">
        <v>118</v>
      </c>
      <c r="BX2033" t="s">
        <v>119</v>
      </c>
      <c r="BY2033" t="s">
        <v>119</v>
      </c>
      <c r="BZ2033" t="s">
        <v>119</v>
      </c>
      <c r="CA2033">
        <v>1</v>
      </c>
      <c r="CC2033" t="s">
        <v>120</v>
      </c>
      <c r="CH2033">
        <v>540</v>
      </c>
      <c r="CI2033">
        <v>37650</v>
      </c>
      <c r="CJ2033" t="s">
        <v>106</v>
      </c>
      <c r="CK2033" t="s">
        <v>106</v>
      </c>
      <c r="CL2033">
        <v>20</v>
      </c>
      <c r="CM2033" t="s">
        <v>5081</v>
      </c>
      <c r="CO2033">
        <v>124630</v>
      </c>
      <c r="CQ2033">
        <v>0</v>
      </c>
      <c r="CR2033">
        <v>0</v>
      </c>
      <c r="CS2033">
        <v>0</v>
      </c>
      <c r="CY2033" t="s">
        <v>123</v>
      </c>
      <c r="CZ2033" t="s">
        <v>124</v>
      </c>
      <c r="DD2033" t="str" cm="1">
        <f t="array" ref="DD2033">TEXT(_xlfn.SEQUENCE(1, DATEDIF(AG2033, AH2033, "m") + 1, AG2033, 30), "YYYY-APMM")</f>
        <v>2014-AP10</v>
      </c>
      <c r="DN2033">
        <f t="shared" si="62"/>
        <v>416</v>
      </c>
      <c r="DO2033" t="str">
        <f t="shared" si="63"/>
        <v>ELECTRICIANS SK</v>
      </c>
    </row>
    <row r="2034" spans="1:119" x14ac:dyDescent="0.35">
      <c r="A2034" t="s">
        <v>105</v>
      </c>
      <c r="B2034">
        <v>501319</v>
      </c>
      <c r="C2034">
        <v>6359</v>
      </c>
      <c r="D2034">
        <v>124634</v>
      </c>
      <c r="E2034">
        <v>13662</v>
      </c>
      <c r="F2034">
        <v>0</v>
      </c>
      <c r="G2034" t="s">
        <v>106</v>
      </c>
      <c r="H2034" t="s">
        <v>106</v>
      </c>
      <c r="I2034" t="s">
        <v>106</v>
      </c>
      <c r="J2034" t="s">
        <v>107</v>
      </c>
      <c r="K2034" t="s">
        <v>108</v>
      </c>
      <c r="L2034" t="s">
        <v>109</v>
      </c>
      <c r="M2034" t="s">
        <v>110</v>
      </c>
      <c r="N2034" t="s">
        <v>5096</v>
      </c>
      <c r="O2034" t="s">
        <v>5077</v>
      </c>
      <c r="P2034">
        <v>8178</v>
      </c>
      <c r="Q2034">
        <v>104</v>
      </c>
      <c r="R2034">
        <v>104</v>
      </c>
      <c r="S2034">
        <v>40</v>
      </c>
      <c r="T2034">
        <v>0</v>
      </c>
      <c r="U2034">
        <v>275</v>
      </c>
      <c r="V2034">
        <v>275</v>
      </c>
      <c r="W2034">
        <v>40</v>
      </c>
      <c r="X2034">
        <v>0</v>
      </c>
      <c r="Y2034">
        <v>0</v>
      </c>
      <c r="Z2034">
        <v>0</v>
      </c>
      <c r="AD2034" s="1">
        <v>41982.333333333336</v>
      </c>
      <c r="AE2034" s="1">
        <v>41987.708333333336</v>
      </c>
      <c r="AG2034" s="1">
        <v>41967.333333333336</v>
      </c>
      <c r="AH2034" s="1">
        <v>41972.708333333336</v>
      </c>
      <c r="AI2034" s="1">
        <v>41967.333333333336</v>
      </c>
      <c r="AJ2034" s="1">
        <v>41972.708333333336</v>
      </c>
      <c r="AK2034" s="1">
        <v>41967.333333333336</v>
      </c>
      <c r="AL2034" s="1">
        <v>41972.708333333336</v>
      </c>
      <c r="AM2034" s="1">
        <v>41982.333333333336</v>
      </c>
      <c r="AN2034" s="1">
        <v>41987.708333333336</v>
      </c>
      <c r="AP2034" t="s">
        <v>113</v>
      </c>
      <c r="AU2034" t="s">
        <v>5097</v>
      </c>
      <c r="AY2034" t="s">
        <v>106</v>
      </c>
      <c r="AZ2034">
        <v>0</v>
      </c>
      <c r="BA2034">
        <v>0</v>
      </c>
      <c r="BD2034" s="3">
        <v>41321.661111111112</v>
      </c>
      <c r="BE2034" s="3">
        <v>41321.663888888892</v>
      </c>
      <c r="BF2034" t="s">
        <v>115</v>
      </c>
      <c r="BG2034" t="s">
        <v>115</v>
      </c>
      <c r="BH2034">
        <v>8149</v>
      </c>
      <c r="BM2034">
        <v>43550</v>
      </c>
      <c r="BR2034" t="s">
        <v>116</v>
      </c>
      <c r="BS2034" t="s">
        <v>117</v>
      </c>
      <c r="BU2034">
        <v>1</v>
      </c>
      <c r="BV2034" t="s">
        <v>118</v>
      </c>
      <c r="BX2034" t="s">
        <v>119</v>
      </c>
      <c r="BY2034" t="s">
        <v>119</v>
      </c>
      <c r="BZ2034" t="s">
        <v>119</v>
      </c>
      <c r="CA2034">
        <v>1</v>
      </c>
      <c r="CC2034" t="s">
        <v>120</v>
      </c>
      <c r="CH2034">
        <v>540</v>
      </c>
      <c r="CI2034">
        <v>37650</v>
      </c>
      <c r="CJ2034" t="s">
        <v>106</v>
      </c>
      <c r="CK2034" t="s">
        <v>106</v>
      </c>
      <c r="CL2034">
        <v>20</v>
      </c>
      <c r="CM2034" t="s">
        <v>5081</v>
      </c>
      <c r="CO2034">
        <v>124630</v>
      </c>
      <c r="CQ2034">
        <v>0</v>
      </c>
      <c r="CR2034">
        <v>0</v>
      </c>
      <c r="CS2034">
        <v>0</v>
      </c>
      <c r="CY2034" t="s">
        <v>123</v>
      </c>
      <c r="CZ2034" t="s">
        <v>124</v>
      </c>
      <c r="DD2034" t="str" cm="1">
        <f t="array" ref="DD2034">TEXT(_xlfn.SEQUENCE(1, DATEDIF(AG2034, AH2034, "m") + 1, AG2034, 30), "YYYY-APMM")</f>
        <v>2014-AP11</v>
      </c>
      <c r="DN2034">
        <f t="shared" si="62"/>
        <v>275</v>
      </c>
      <c r="DO2034" t="str">
        <f t="shared" si="63"/>
        <v>LABOR- SUBCONTRACTOR</v>
      </c>
    </row>
    <row r="2035" spans="1:119" x14ac:dyDescent="0.35">
      <c r="A2035" t="s">
        <v>105</v>
      </c>
      <c r="B2035">
        <v>501320</v>
      </c>
      <c r="C2035">
        <v>6359</v>
      </c>
      <c r="D2035">
        <v>124637</v>
      </c>
      <c r="E2035">
        <v>13662</v>
      </c>
      <c r="F2035">
        <v>0</v>
      </c>
      <c r="G2035" t="s">
        <v>106</v>
      </c>
      <c r="H2035" t="s">
        <v>106</v>
      </c>
      <c r="I2035" t="s">
        <v>106</v>
      </c>
      <c r="J2035" t="s">
        <v>107</v>
      </c>
      <c r="K2035" t="s">
        <v>108</v>
      </c>
      <c r="L2035" t="s">
        <v>109</v>
      </c>
      <c r="M2035" t="s">
        <v>110</v>
      </c>
      <c r="N2035" t="s">
        <v>5098</v>
      </c>
      <c r="O2035" t="s">
        <v>3209</v>
      </c>
      <c r="P2035">
        <v>8177</v>
      </c>
      <c r="Q2035">
        <v>48</v>
      </c>
      <c r="R2035">
        <v>0</v>
      </c>
      <c r="S2035">
        <v>200</v>
      </c>
      <c r="T2035">
        <v>0</v>
      </c>
      <c r="U2035">
        <v>926</v>
      </c>
      <c r="V2035">
        <v>926</v>
      </c>
      <c r="W2035">
        <v>200</v>
      </c>
      <c r="X2035">
        <v>500</v>
      </c>
      <c r="Y2035">
        <v>0</v>
      </c>
      <c r="Z2035">
        <v>500</v>
      </c>
      <c r="AD2035" s="1">
        <v>41848.333333333336</v>
      </c>
      <c r="AE2035" s="1">
        <v>41879.708333333336</v>
      </c>
      <c r="AG2035" s="1">
        <v>41841.333333333336</v>
      </c>
      <c r="AH2035" s="1">
        <v>41872.708333333336</v>
      </c>
      <c r="AI2035" s="1">
        <v>41841.333333333336</v>
      </c>
      <c r="AJ2035" s="1">
        <v>41872.708333333336</v>
      </c>
      <c r="AK2035" s="1">
        <v>41841.333333333336</v>
      </c>
      <c r="AL2035" s="1">
        <v>41872.708333333336</v>
      </c>
      <c r="AM2035" s="1">
        <v>41848.333333333336</v>
      </c>
      <c r="AN2035" s="1">
        <v>41879.708333333336</v>
      </c>
      <c r="AP2035" t="s">
        <v>113</v>
      </c>
      <c r="AU2035" t="s">
        <v>5099</v>
      </c>
      <c r="AY2035" t="s">
        <v>106</v>
      </c>
      <c r="AZ2035">
        <v>0</v>
      </c>
      <c r="BA2035">
        <v>0</v>
      </c>
      <c r="BD2035" s="3">
        <v>41321.661111111112</v>
      </c>
      <c r="BE2035" s="3">
        <v>41321.663888888892</v>
      </c>
      <c r="BF2035" t="s">
        <v>115</v>
      </c>
      <c r="BG2035" t="s">
        <v>115</v>
      </c>
      <c r="BH2035">
        <v>8149</v>
      </c>
      <c r="BM2035">
        <v>43540</v>
      </c>
      <c r="BR2035" t="s">
        <v>1299</v>
      </c>
      <c r="BS2035" t="s">
        <v>1300</v>
      </c>
      <c r="BU2035">
        <v>1</v>
      </c>
      <c r="BV2035" t="s">
        <v>118</v>
      </c>
      <c r="BX2035" t="s">
        <v>119</v>
      </c>
      <c r="BY2035" t="s">
        <v>119</v>
      </c>
      <c r="BZ2035" t="s">
        <v>119</v>
      </c>
      <c r="CA2035">
        <v>1</v>
      </c>
      <c r="CC2035" t="s">
        <v>120</v>
      </c>
      <c r="CH2035">
        <v>540</v>
      </c>
      <c r="CI2035">
        <v>37300</v>
      </c>
      <c r="CJ2035" t="s">
        <v>106</v>
      </c>
      <c r="CK2035" t="s">
        <v>106</v>
      </c>
      <c r="CL2035">
        <v>70</v>
      </c>
      <c r="CM2035" t="s">
        <v>3180</v>
      </c>
      <c r="CO2035">
        <v>124636</v>
      </c>
      <c r="CQ2035">
        <v>0</v>
      </c>
      <c r="CR2035">
        <v>0</v>
      </c>
      <c r="CS2035">
        <v>0</v>
      </c>
      <c r="CY2035" t="s">
        <v>123</v>
      </c>
      <c r="CZ2035" t="s">
        <v>124</v>
      </c>
      <c r="DD2035" t="str" cm="1">
        <f t="array" ref="DD2035:DE2035">TEXT(_xlfn.SEQUENCE(1, DATEDIF(AG2035, AH2035, "m") + 1, AG2035, 30), "YYYY-APMM")</f>
        <v>2014-AP07</v>
      </c>
      <c r="DE2035" t="str">
        <v>2014-AP08</v>
      </c>
      <c r="DN2035">
        <f t="shared" si="62"/>
        <v>463</v>
      </c>
      <c r="DO2035" t="str">
        <f t="shared" si="63"/>
        <v>LABOR - CIVIL</v>
      </c>
    </row>
    <row r="2036" spans="1:119" x14ac:dyDescent="0.35">
      <c r="A2036" t="s">
        <v>105</v>
      </c>
      <c r="B2036">
        <v>501321</v>
      </c>
      <c r="C2036">
        <v>6359</v>
      </c>
      <c r="D2036">
        <v>124637</v>
      </c>
      <c r="E2036">
        <v>13662</v>
      </c>
      <c r="F2036">
        <v>0</v>
      </c>
      <c r="G2036" t="s">
        <v>106</v>
      </c>
      <c r="H2036" t="s">
        <v>106</v>
      </c>
      <c r="I2036" t="s">
        <v>106</v>
      </c>
      <c r="J2036" t="s">
        <v>107</v>
      </c>
      <c r="K2036" t="s">
        <v>108</v>
      </c>
      <c r="L2036" t="s">
        <v>109</v>
      </c>
      <c r="M2036" t="s">
        <v>110</v>
      </c>
      <c r="N2036" t="s">
        <v>5100</v>
      </c>
      <c r="O2036" t="s">
        <v>4748</v>
      </c>
      <c r="P2036">
        <v>8178</v>
      </c>
      <c r="Q2036">
        <v>48</v>
      </c>
      <c r="R2036">
        <v>0</v>
      </c>
      <c r="S2036">
        <v>200</v>
      </c>
      <c r="T2036">
        <v>0</v>
      </c>
      <c r="U2036">
        <v>4102</v>
      </c>
      <c r="V2036">
        <v>4102</v>
      </c>
      <c r="W2036">
        <v>200</v>
      </c>
      <c r="X2036">
        <v>0</v>
      </c>
      <c r="Y2036">
        <v>0</v>
      </c>
      <c r="Z2036">
        <v>0</v>
      </c>
      <c r="AD2036" s="1">
        <v>41863.333333333336</v>
      </c>
      <c r="AE2036" s="1">
        <v>41891.708333333336</v>
      </c>
      <c r="AG2036" s="1">
        <v>41856.333333333336</v>
      </c>
      <c r="AH2036" s="1">
        <v>41884.708333333336</v>
      </c>
      <c r="AI2036" s="1">
        <v>41856.333333333336</v>
      </c>
      <c r="AJ2036" s="1">
        <v>41884.708333333336</v>
      </c>
      <c r="AK2036" s="1">
        <v>41856.333333333336</v>
      </c>
      <c r="AL2036" s="1">
        <v>41884.708333333336</v>
      </c>
      <c r="AM2036" s="1">
        <v>41863.333333333336</v>
      </c>
      <c r="AN2036" s="1">
        <v>41891.708333333336</v>
      </c>
      <c r="AP2036" t="s">
        <v>113</v>
      </c>
      <c r="AU2036" t="s">
        <v>5101</v>
      </c>
      <c r="AY2036" t="s">
        <v>106</v>
      </c>
      <c r="AZ2036">
        <v>0</v>
      </c>
      <c r="BA2036">
        <v>0</v>
      </c>
      <c r="BD2036" s="3">
        <v>41321.661111111112</v>
      </c>
      <c r="BE2036" s="3">
        <v>41321.663888888892</v>
      </c>
      <c r="BF2036" t="s">
        <v>115</v>
      </c>
      <c r="BG2036" t="s">
        <v>115</v>
      </c>
      <c r="BH2036">
        <v>8149</v>
      </c>
      <c r="BM2036">
        <v>43550</v>
      </c>
      <c r="BR2036" t="s">
        <v>116</v>
      </c>
      <c r="BS2036" t="s">
        <v>117</v>
      </c>
      <c r="BU2036">
        <v>1</v>
      </c>
      <c r="BV2036" t="s">
        <v>118</v>
      </c>
      <c r="BX2036" t="s">
        <v>119</v>
      </c>
      <c r="BY2036" t="s">
        <v>119</v>
      </c>
      <c r="BZ2036" t="s">
        <v>119</v>
      </c>
      <c r="CA2036">
        <v>1</v>
      </c>
      <c r="CC2036" t="s">
        <v>120</v>
      </c>
      <c r="CH2036">
        <v>540</v>
      </c>
      <c r="CI2036">
        <v>37300</v>
      </c>
      <c r="CJ2036" t="s">
        <v>106</v>
      </c>
      <c r="CK2036" t="s">
        <v>106</v>
      </c>
      <c r="CL2036">
        <v>70</v>
      </c>
      <c r="CM2036" t="s">
        <v>3180</v>
      </c>
      <c r="CO2036">
        <v>124636</v>
      </c>
      <c r="CQ2036">
        <v>0</v>
      </c>
      <c r="CR2036">
        <v>0</v>
      </c>
      <c r="CS2036">
        <v>0</v>
      </c>
      <c r="CY2036" t="s">
        <v>123</v>
      </c>
      <c r="CZ2036" t="s">
        <v>124</v>
      </c>
      <c r="DD2036" t="str" cm="1">
        <f t="array" ref="DD2036">TEXT(_xlfn.SEQUENCE(1, DATEDIF(AG2036, AH2036, "m") + 1, AG2036, 30), "YYYY-APMM")</f>
        <v>2014-AP08</v>
      </c>
      <c r="DN2036">
        <f t="shared" si="62"/>
        <v>4102</v>
      </c>
      <c r="DO2036" t="str">
        <f t="shared" si="63"/>
        <v>LABOR- SUBCONTRACTOR</v>
      </c>
    </row>
    <row r="2037" spans="1:119" x14ac:dyDescent="0.35">
      <c r="A2037" t="s">
        <v>105</v>
      </c>
      <c r="B2037">
        <v>501322</v>
      </c>
      <c r="C2037">
        <v>6359</v>
      </c>
      <c r="D2037">
        <v>124637</v>
      </c>
      <c r="E2037">
        <v>13662</v>
      </c>
      <c r="F2037">
        <v>0</v>
      </c>
      <c r="G2037" t="s">
        <v>106</v>
      </c>
      <c r="H2037" t="s">
        <v>106</v>
      </c>
      <c r="I2037" t="s">
        <v>106</v>
      </c>
      <c r="J2037" t="s">
        <v>107</v>
      </c>
      <c r="K2037" t="s">
        <v>108</v>
      </c>
      <c r="L2037" t="s">
        <v>109</v>
      </c>
      <c r="M2037" t="s">
        <v>110</v>
      </c>
      <c r="N2037" t="s">
        <v>5102</v>
      </c>
      <c r="O2037" t="s">
        <v>4751</v>
      </c>
      <c r="P2037">
        <v>8178</v>
      </c>
      <c r="Q2037">
        <v>208</v>
      </c>
      <c r="R2037">
        <v>120</v>
      </c>
      <c r="S2037">
        <v>200</v>
      </c>
      <c r="T2037">
        <v>0</v>
      </c>
      <c r="U2037">
        <v>728</v>
      </c>
      <c r="V2037">
        <v>728</v>
      </c>
      <c r="W2037">
        <v>200</v>
      </c>
      <c r="X2037">
        <v>0</v>
      </c>
      <c r="Y2037">
        <v>0</v>
      </c>
      <c r="Z2037">
        <v>0</v>
      </c>
      <c r="AD2037" s="1">
        <v>41898.333333333336</v>
      </c>
      <c r="AE2037" s="1">
        <v>41928.708333333336</v>
      </c>
      <c r="AG2037" s="1">
        <v>41868.333333333336</v>
      </c>
      <c r="AH2037" s="1">
        <v>41896.708333333336</v>
      </c>
      <c r="AI2037" s="1">
        <v>41868.333333333336</v>
      </c>
      <c r="AJ2037" s="1">
        <v>41896.708333333336</v>
      </c>
      <c r="AK2037" s="1">
        <v>41868.333333333336</v>
      </c>
      <c r="AL2037" s="1">
        <v>41896.708333333336</v>
      </c>
      <c r="AM2037" s="1">
        <v>41898.333333333336</v>
      </c>
      <c r="AN2037" s="1">
        <v>41928.708333333336</v>
      </c>
      <c r="AP2037" t="s">
        <v>113</v>
      </c>
      <c r="AU2037" t="s">
        <v>5103</v>
      </c>
      <c r="AY2037" t="s">
        <v>106</v>
      </c>
      <c r="AZ2037">
        <v>0</v>
      </c>
      <c r="BA2037">
        <v>0</v>
      </c>
      <c r="BD2037" s="3">
        <v>41321.661111111112</v>
      </c>
      <c r="BE2037" s="3">
        <v>41321.663888888892</v>
      </c>
      <c r="BF2037" t="s">
        <v>115</v>
      </c>
      <c r="BG2037" t="s">
        <v>115</v>
      </c>
      <c r="BH2037">
        <v>8149</v>
      </c>
      <c r="BM2037">
        <v>43550</v>
      </c>
      <c r="BR2037" t="s">
        <v>116</v>
      </c>
      <c r="BS2037" t="s">
        <v>117</v>
      </c>
      <c r="BU2037">
        <v>1</v>
      </c>
      <c r="BV2037" t="s">
        <v>118</v>
      </c>
      <c r="BX2037" t="s">
        <v>119</v>
      </c>
      <c r="BY2037" t="s">
        <v>119</v>
      </c>
      <c r="BZ2037" t="s">
        <v>119</v>
      </c>
      <c r="CA2037">
        <v>1</v>
      </c>
      <c r="CC2037" t="s">
        <v>120</v>
      </c>
      <c r="CH2037">
        <v>540</v>
      </c>
      <c r="CI2037">
        <v>37300</v>
      </c>
      <c r="CJ2037" t="s">
        <v>106</v>
      </c>
      <c r="CK2037" t="s">
        <v>106</v>
      </c>
      <c r="CL2037">
        <v>70</v>
      </c>
      <c r="CM2037" t="s">
        <v>3180</v>
      </c>
      <c r="CO2037">
        <v>124636</v>
      </c>
      <c r="CQ2037">
        <v>0</v>
      </c>
      <c r="CR2037">
        <v>0</v>
      </c>
      <c r="CS2037">
        <v>0</v>
      </c>
      <c r="CY2037" t="s">
        <v>123</v>
      </c>
      <c r="CZ2037" t="s">
        <v>124</v>
      </c>
      <c r="DD2037" t="str" cm="1">
        <f t="array" ref="DD2037">TEXT(_xlfn.SEQUENCE(1, DATEDIF(AG2037, AH2037, "m") + 1, AG2037, 30), "YYYY-APMM")</f>
        <v>2014-AP08</v>
      </c>
      <c r="DN2037">
        <f t="shared" si="62"/>
        <v>728</v>
      </c>
      <c r="DO2037" t="str">
        <f t="shared" si="63"/>
        <v>LABOR- SUBCONTRACTOR</v>
      </c>
    </row>
    <row r="2038" spans="1:119" x14ac:dyDescent="0.35">
      <c r="A2038" t="s">
        <v>105</v>
      </c>
      <c r="B2038">
        <v>501323</v>
      </c>
      <c r="C2038">
        <v>6359</v>
      </c>
      <c r="D2038">
        <v>124638</v>
      </c>
      <c r="E2038">
        <v>13662</v>
      </c>
      <c r="F2038">
        <v>0</v>
      </c>
      <c r="G2038" t="s">
        <v>106</v>
      </c>
      <c r="H2038" t="s">
        <v>106</v>
      </c>
      <c r="I2038" t="s">
        <v>106</v>
      </c>
      <c r="J2038" t="s">
        <v>107</v>
      </c>
      <c r="K2038" t="s">
        <v>108</v>
      </c>
      <c r="L2038" t="s">
        <v>109</v>
      </c>
      <c r="M2038" t="s">
        <v>110</v>
      </c>
      <c r="N2038" t="s">
        <v>5104</v>
      </c>
      <c r="O2038" t="s">
        <v>4822</v>
      </c>
      <c r="P2038">
        <v>8165</v>
      </c>
      <c r="Q2038">
        <v>280</v>
      </c>
      <c r="R2038">
        <v>0</v>
      </c>
      <c r="S2038">
        <v>200</v>
      </c>
      <c r="T2038">
        <v>0</v>
      </c>
      <c r="U2038">
        <v>196</v>
      </c>
      <c r="V2038">
        <v>196</v>
      </c>
      <c r="W2038">
        <v>200</v>
      </c>
      <c r="X2038">
        <v>0</v>
      </c>
      <c r="Y2038">
        <v>0</v>
      </c>
      <c r="Z2038">
        <v>0</v>
      </c>
      <c r="AD2038" s="1">
        <v>41812.333333333336</v>
      </c>
      <c r="AE2038" s="1">
        <v>41840.708333333336</v>
      </c>
      <c r="AG2038" s="1">
        <v>41771.333333333336</v>
      </c>
      <c r="AH2038" s="1">
        <v>41799.708333333336</v>
      </c>
      <c r="AI2038" s="1">
        <v>41771.333333333336</v>
      </c>
      <c r="AJ2038" s="1">
        <v>41799.708333333336</v>
      </c>
      <c r="AK2038" s="1">
        <v>41771.333333333336</v>
      </c>
      <c r="AL2038" s="1">
        <v>41799.708333333336</v>
      </c>
      <c r="AM2038" s="1">
        <v>41812.333333333336</v>
      </c>
      <c r="AN2038" s="1">
        <v>41840.708333333336</v>
      </c>
      <c r="AP2038" t="s">
        <v>113</v>
      </c>
      <c r="AU2038" t="s">
        <v>5105</v>
      </c>
      <c r="AY2038" t="s">
        <v>106</v>
      </c>
      <c r="AZ2038">
        <v>0</v>
      </c>
      <c r="BA2038">
        <v>0</v>
      </c>
      <c r="BD2038" s="3">
        <v>41321.661111111112</v>
      </c>
      <c r="BE2038" s="3">
        <v>41321.663888888892</v>
      </c>
      <c r="BF2038" t="s">
        <v>115</v>
      </c>
      <c r="BG2038" t="s">
        <v>115</v>
      </c>
      <c r="BH2038">
        <v>8149</v>
      </c>
      <c r="BM2038">
        <v>43420</v>
      </c>
      <c r="BR2038" t="s">
        <v>3122</v>
      </c>
      <c r="BS2038" t="s">
        <v>3123</v>
      </c>
      <c r="BU2038">
        <v>1</v>
      </c>
      <c r="BV2038" t="s">
        <v>118</v>
      </c>
      <c r="BX2038" t="s">
        <v>119</v>
      </c>
      <c r="BY2038" t="s">
        <v>119</v>
      </c>
      <c r="BZ2038" t="s">
        <v>119</v>
      </c>
      <c r="CA2038">
        <v>1</v>
      </c>
      <c r="CC2038" t="s">
        <v>120</v>
      </c>
      <c r="CH2038">
        <v>540</v>
      </c>
      <c r="CI2038">
        <v>37260</v>
      </c>
      <c r="CJ2038" t="s">
        <v>106</v>
      </c>
      <c r="CK2038" t="s">
        <v>106</v>
      </c>
      <c r="CL2038">
        <v>50</v>
      </c>
      <c r="CM2038" t="s">
        <v>4824</v>
      </c>
      <c r="CO2038">
        <v>124636</v>
      </c>
      <c r="CQ2038">
        <v>0</v>
      </c>
      <c r="CR2038">
        <v>0</v>
      </c>
      <c r="CS2038">
        <v>0</v>
      </c>
      <c r="CY2038" t="s">
        <v>123</v>
      </c>
      <c r="CZ2038" t="s">
        <v>124</v>
      </c>
      <c r="DD2038" t="str" cm="1">
        <f t="array" ref="DD2038">TEXT(_xlfn.SEQUENCE(1, DATEDIF(AG2038, AH2038, "m") + 1, AG2038, 30), "YYYY-APMM")</f>
        <v>2014-AP05</v>
      </c>
      <c r="DN2038">
        <f t="shared" si="62"/>
        <v>196</v>
      </c>
      <c r="DO2038" t="str">
        <f t="shared" si="63"/>
        <v>STEEL FIXERS SK</v>
      </c>
    </row>
    <row r="2039" spans="1:119" x14ac:dyDescent="0.35">
      <c r="A2039" t="s">
        <v>105</v>
      </c>
      <c r="B2039">
        <v>501324</v>
      </c>
      <c r="C2039">
        <v>6359</v>
      </c>
      <c r="D2039">
        <v>124638</v>
      </c>
      <c r="E2039">
        <v>13662</v>
      </c>
      <c r="F2039">
        <v>0</v>
      </c>
      <c r="G2039" t="s">
        <v>106</v>
      </c>
      <c r="H2039" t="s">
        <v>106</v>
      </c>
      <c r="I2039" t="s">
        <v>106</v>
      </c>
      <c r="J2039" t="s">
        <v>107</v>
      </c>
      <c r="K2039" t="s">
        <v>108</v>
      </c>
      <c r="L2039" t="s">
        <v>109</v>
      </c>
      <c r="M2039" t="s">
        <v>110</v>
      </c>
      <c r="N2039" t="s">
        <v>5106</v>
      </c>
      <c r="O2039" t="s">
        <v>4826</v>
      </c>
      <c r="P2039">
        <v>8178</v>
      </c>
      <c r="Q2039">
        <v>280</v>
      </c>
      <c r="R2039">
        <v>0</v>
      </c>
      <c r="S2039">
        <v>200</v>
      </c>
      <c r="T2039">
        <v>0</v>
      </c>
      <c r="U2039">
        <v>14</v>
      </c>
      <c r="V2039">
        <v>14</v>
      </c>
      <c r="W2039">
        <v>200</v>
      </c>
      <c r="X2039">
        <v>0</v>
      </c>
      <c r="Y2039">
        <v>0</v>
      </c>
      <c r="Z2039">
        <v>0</v>
      </c>
      <c r="AD2039" s="1">
        <v>41828.333333333336</v>
      </c>
      <c r="AE2039" s="1">
        <v>41860.708333333336</v>
      </c>
      <c r="AG2039" s="1">
        <v>41787.333333333336</v>
      </c>
      <c r="AH2039" s="1">
        <v>41815.708333333336</v>
      </c>
      <c r="AI2039" s="1">
        <v>41787.333333333336</v>
      </c>
      <c r="AJ2039" s="1">
        <v>41815.708333333336</v>
      </c>
      <c r="AK2039" s="1">
        <v>41787.333333333336</v>
      </c>
      <c r="AL2039" s="1">
        <v>41815.708333333336</v>
      </c>
      <c r="AM2039" s="1">
        <v>41828.333333333336</v>
      </c>
      <c r="AN2039" s="1">
        <v>41860.708333333336</v>
      </c>
      <c r="AP2039" t="s">
        <v>113</v>
      </c>
      <c r="AU2039" t="s">
        <v>5107</v>
      </c>
      <c r="AY2039" t="s">
        <v>106</v>
      </c>
      <c r="AZ2039">
        <v>0</v>
      </c>
      <c r="BA2039">
        <v>0</v>
      </c>
      <c r="BD2039" s="3">
        <v>41321.661111111112</v>
      </c>
      <c r="BE2039" s="3">
        <v>41321.663888888892</v>
      </c>
      <c r="BF2039" t="s">
        <v>115</v>
      </c>
      <c r="BG2039" t="s">
        <v>115</v>
      </c>
      <c r="BH2039">
        <v>8149</v>
      </c>
      <c r="BM2039">
        <v>43550</v>
      </c>
      <c r="BR2039" t="s">
        <v>116</v>
      </c>
      <c r="BS2039" t="s">
        <v>117</v>
      </c>
      <c r="BU2039">
        <v>1</v>
      </c>
      <c r="BV2039" t="s">
        <v>118</v>
      </c>
      <c r="BX2039" t="s">
        <v>119</v>
      </c>
      <c r="BY2039" t="s">
        <v>119</v>
      </c>
      <c r="BZ2039" t="s">
        <v>119</v>
      </c>
      <c r="CA2039">
        <v>1</v>
      </c>
      <c r="CC2039" t="s">
        <v>120</v>
      </c>
      <c r="CH2039">
        <v>540</v>
      </c>
      <c r="CI2039">
        <v>37260</v>
      </c>
      <c r="CJ2039" t="s">
        <v>106</v>
      </c>
      <c r="CK2039" t="s">
        <v>106</v>
      </c>
      <c r="CL2039">
        <v>50</v>
      </c>
      <c r="CM2039" t="s">
        <v>4824</v>
      </c>
      <c r="CO2039">
        <v>124636</v>
      </c>
      <c r="CQ2039">
        <v>0</v>
      </c>
      <c r="CR2039">
        <v>0</v>
      </c>
      <c r="CS2039">
        <v>0</v>
      </c>
      <c r="CY2039" t="s">
        <v>123</v>
      </c>
      <c r="CZ2039" t="s">
        <v>124</v>
      </c>
      <c r="DD2039" t="str" cm="1">
        <f t="array" ref="DD2039">TEXT(_xlfn.SEQUENCE(1, DATEDIF(AG2039, AH2039, "m") + 1, AG2039, 30), "YYYY-APMM")</f>
        <v>2014-AP05</v>
      </c>
      <c r="DN2039">
        <f t="shared" si="62"/>
        <v>14</v>
      </c>
      <c r="DO2039" t="str">
        <f t="shared" si="63"/>
        <v>LABOR- SUBCONTRACTOR</v>
      </c>
    </row>
    <row r="2040" spans="1:119" x14ac:dyDescent="0.35">
      <c r="A2040" t="s">
        <v>105</v>
      </c>
      <c r="B2040">
        <v>501325</v>
      </c>
      <c r="C2040">
        <v>6359</v>
      </c>
      <c r="D2040">
        <v>124638</v>
      </c>
      <c r="E2040">
        <v>13662</v>
      </c>
      <c r="F2040">
        <v>0</v>
      </c>
      <c r="G2040" t="s">
        <v>106</v>
      </c>
      <c r="H2040" t="s">
        <v>106</v>
      </c>
      <c r="I2040" t="s">
        <v>106</v>
      </c>
      <c r="J2040" t="s">
        <v>107</v>
      </c>
      <c r="K2040" t="s">
        <v>108</v>
      </c>
      <c r="L2040" t="s">
        <v>109</v>
      </c>
      <c r="M2040" t="s">
        <v>110</v>
      </c>
      <c r="N2040" t="s">
        <v>5108</v>
      </c>
      <c r="O2040" t="s">
        <v>4829</v>
      </c>
      <c r="P2040">
        <v>8165</v>
      </c>
      <c r="Q2040">
        <v>280</v>
      </c>
      <c r="R2040">
        <v>0</v>
      </c>
      <c r="S2040">
        <v>200</v>
      </c>
      <c r="T2040">
        <v>0</v>
      </c>
      <c r="U2040">
        <v>140</v>
      </c>
      <c r="V2040">
        <v>140</v>
      </c>
      <c r="W2040">
        <v>200</v>
      </c>
      <c r="X2040">
        <v>0</v>
      </c>
      <c r="Y2040">
        <v>0</v>
      </c>
      <c r="Z2040">
        <v>0</v>
      </c>
      <c r="AD2040" s="1">
        <v>41861.333333333336</v>
      </c>
      <c r="AE2040" s="1">
        <v>41889.708333333336</v>
      </c>
      <c r="AG2040" s="1">
        <v>41816.333333333336</v>
      </c>
      <c r="AH2040" s="1">
        <v>41844.708333333336</v>
      </c>
      <c r="AI2040" s="1">
        <v>41816.333333333336</v>
      </c>
      <c r="AJ2040" s="1">
        <v>41844.708333333336</v>
      </c>
      <c r="AK2040" s="1">
        <v>41816.333333333336</v>
      </c>
      <c r="AL2040" s="1">
        <v>41844.708333333336</v>
      </c>
      <c r="AM2040" s="1">
        <v>41861.333333333336</v>
      </c>
      <c r="AN2040" s="1">
        <v>41889.708333333336</v>
      </c>
      <c r="AP2040" t="s">
        <v>113</v>
      </c>
      <c r="AU2040" t="s">
        <v>5109</v>
      </c>
      <c r="AY2040" t="s">
        <v>106</v>
      </c>
      <c r="AZ2040">
        <v>0</v>
      </c>
      <c r="BA2040">
        <v>0</v>
      </c>
      <c r="BD2040" s="3">
        <v>41321.661111111112</v>
      </c>
      <c r="BE2040" s="3">
        <v>41321.663888888892</v>
      </c>
      <c r="BF2040" t="s">
        <v>115</v>
      </c>
      <c r="BG2040" t="s">
        <v>115</v>
      </c>
      <c r="BH2040">
        <v>8149</v>
      </c>
      <c r="BM2040">
        <v>43420</v>
      </c>
      <c r="BR2040" t="s">
        <v>3122</v>
      </c>
      <c r="BS2040" t="s">
        <v>3123</v>
      </c>
      <c r="BU2040">
        <v>1</v>
      </c>
      <c r="BV2040" t="s">
        <v>118</v>
      </c>
      <c r="BX2040" t="s">
        <v>119</v>
      </c>
      <c r="BY2040" t="s">
        <v>119</v>
      </c>
      <c r="BZ2040" t="s">
        <v>119</v>
      </c>
      <c r="CA2040">
        <v>1</v>
      </c>
      <c r="CC2040" t="s">
        <v>120</v>
      </c>
      <c r="CH2040">
        <v>540</v>
      </c>
      <c r="CI2040">
        <v>37260</v>
      </c>
      <c r="CJ2040" t="s">
        <v>106</v>
      </c>
      <c r="CK2040" t="s">
        <v>106</v>
      </c>
      <c r="CL2040">
        <v>50</v>
      </c>
      <c r="CM2040" t="s">
        <v>4824</v>
      </c>
      <c r="CO2040">
        <v>124636</v>
      </c>
      <c r="CQ2040">
        <v>0</v>
      </c>
      <c r="CR2040">
        <v>0</v>
      </c>
      <c r="CS2040">
        <v>0</v>
      </c>
      <c r="CY2040" t="s">
        <v>123</v>
      </c>
      <c r="CZ2040" t="s">
        <v>124</v>
      </c>
      <c r="DD2040" t="str" cm="1">
        <f t="array" ref="DD2040">TEXT(_xlfn.SEQUENCE(1, DATEDIF(AG2040, AH2040, "m") + 1, AG2040, 30), "YYYY-APMM")</f>
        <v>2014-AP06</v>
      </c>
      <c r="DN2040">
        <f t="shared" si="62"/>
        <v>140</v>
      </c>
      <c r="DO2040" t="str">
        <f t="shared" si="63"/>
        <v>STEEL FIXERS SK</v>
      </c>
    </row>
    <row r="2041" spans="1:119" x14ac:dyDescent="0.35">
      <c r="A2041" t="s">
        <v>105</v>
      </c>
      <c r="B2041">
        <v>501326</v>
      </c>
      <c r="C2041">
        <v>6359</v>
      </c>
      <c r="D2041">
        <v>124638</v>
      </c>
      <c r="E2041">
        <v>13662</v>
      </c>
      <c r="F2041">
        <v>0</v>
      </c>
      <c r="G2041" t="s">
        <v>106</v>
      </c>
      <c r="H2041" t="s">
        <v>106</v>
      </c>
      <c r="I2041" t="s">
        <v>106</v>
      </c>
      <c r="J2041" t="s">
        <v>107</v>
      </c>
      <c r="K2041" t="s">
        <v>108</v>
      </c>
      <c r="L2041" t="s">
        <v>109</v>
      </c>
      <c r="M2041" t="s">
        <v>110</v>
      </c>
      <c r="N2041" t="s">
        <v>5110</v>
      </c>
      <c r="O2041" t="s">
        <v>4832</v>
      </c>
      <c r="P2041">
        <v>8165</v>
      </c>
      <c r="Q2041">
        <v>584</v>
      </c>
      <c r="R2041">
        <v>120</v>
      </c>
      <c r="S2041">
        <v>200</v>
      </c>
      <c r="T2041">
        <v>0</v>
      </c>
      <c r="U2041">
        <v>140</v>
      </c>
      <c r="V2041">
        <v>140</v>
      </c>
      <c r="W2041">
        <v>200</v>
      </c>
      <c r="X2041">
        <v>0</v>
      </c>
      <c r="Y2041">
        <v>0</v>
      </c>
      <c r="Z2041">
        <v>0</v>
      </c>
      <c r="AD2041" s="1">
        <v>41917.333333333336</v>
      </c>
      <c r="AE2041" s="1">
        <v>41947.708333333336</v>
      </c>
      <c r="AG2041" s="1">
        <v>41828.333333333336</v>
      </c>
      <c r="AH2041" s="1">
        <v>41860.708333333336</v>
      </c>
      <c r="AI2041" s="1">
        <v>41828.333333333336</v>
      </c>
      <c r="AJ2041" s="1">
        <v>41860.708333333336</v>
      </c>
      <c r="AK2041" s="1">
        <v>41828.333333333336</v>
      </c>
      <c r="AL2041" s="1">
        <v>41860.708333333336</v>
      </c>
      <c r="AM2041" s="1">
        <v>41917.333333333336</v>
      </c>
      <c r="AN2041" s="1">
        <v>41947.708333333336</v>
      </c>
      <c r="AP2041" t="s">
        <v>113</v>
      </c>
      <c r="AU2041" t="s">
        <v>5111</v>
      </c>
      <c r="AY2041" t="s">
        <v>106</v>
      </c>
      <c r="AZ2041">
        <v>0</v>
      </c>
      <c r="BA2041">
        <v>0</v>
      </c>
      <c r="BD2041" s="3">
        <v>41321.661111111112</v>
      </c>
      <c r="BE2041" s="3">
        <v>41321.663888888892</v>
      </c>
      <c r="BF2041" t="s">
        <v>115</v>
      </c>
      <c r="BG2041" t="s">
        <v>115</v>
      </c>
      <c r="BH2041">
        <v>8149</v>
      </c>
      <c r="BM2041">
        <v>43420</v>
      </c>
      <c r="BR2041" t="s">
        <v>3122</v>
      </c>
      <c r="BS2041" t="s">
        <v>3123</v>
      </c>
      <c r="BU2041">
        <v>1</v>
      </c>
      <c r="BV2041" t="s">
        <v>118</v>
      </c>
      <c r="BX2041" t="s">
        <v>119</v>
      </c>
      <c r="BY2041" t="s">
        <v>119</v>
      </c>
      <c r="BZ2041" t="s">
        <v>119</v>
      </c>
      <c r="CA2041">
        <v>1</v>
      </c>
      <c r="CC2041" t="s">
        <v>120</v>
      </c>
      <c r="CH2041">
        <v>540</v>
      </c>
      <c r="CI2041">
        <v>37260</v>
      </c>
      <c r="CJ2041" t="s">
        <v>106</v>
      </c>
      <c r="CK2041" t="s">
        <v>106</v>
      </c>
      <c r="CL2041">
        <v>50</v>
      </c>
      <c r="CM2041" t="s">
        <v>4824</v>
      </c>
      <c r="CO2041">
        <v>124636</v>
      </c>
      <c r="CQ2041">
        <v>0</v>
      </c>
      <c r="CR2041">
        <v>0</v>
      </c>
      <c r="CS2041">
        <v>0</v>
      </c>
      <c r="CY2041" t="s">
        <v>123</v>
      </c>
      <c r="CZ2041" t="s">
        <v>124</v>
      </c>
      <c r="DD2041" t="str" cm="1">
        <f t="array" ref="DD2041:DE2041">TEXT(_xlfn.SEQUENCE(1, DATEDIF(AG2041, AH2041, "m") + 1, AG2041, 30), "YYYY-APMM")</f>
        <v>2014-AP07</v>
      </c>
      <c r="DE2041" t="str">
        <v>2014-AP08</v>
      </c>
      <c r="DN2041">
        <f t="shared" si="62"/>
        <v>70</v>
      </c>
      <c r="DO2041" t="str">
        <f t="shared" si="63"/>
        <v>STEEL FIXERS SK</v>
      </c>
    </row>
    <row r="2042" spans="1:119" x14ac:dyDescent="0.35">
      <c r="A2042" t="s">
        <v>105</v>
      </c>
      <c r="B2042">
        <v>501327</v>
      </c>
      <c r="C2042">
        <v>6359</v>
      </c>
      <c r="D2042">
        <v>124639</v>
      </c>
      <c r="E2042">
        <v>13662</v>
      </c>
      <c r="F2042">
        <v>0</v>
      </c>
      <c r="G2042" t="s">
        <v>106</v>
      </c>
      <c r="H2042" t="s">
        <v>106</v>
      </c>
      <c r="I2042" t="s">
        <v>106</v>
      </c>
      <c r="J2042" t="s">
        <v>107</v>
      </c>
      <c r="K2042" t="s">
        <v>108</v>
      </c>
      <c r="L2042" t="s">
        <v>109</v>
      </c>
      <c r="M2042" t="s">
        <v>110</v>
      </c>
      <c r="N2042" t="s">
        <v>5112</v>
      </c>
      <c r="O2042" t="s">
        <v>4769</v>
      </c>
      <c r="P2042">
        <v>8177</v>
      </c>
      <c r="Q2042">
        <v>0</v>
      </c>
      <c r="R2042">
        <v>0</v>
      </c>
      <c r="S2042">
        <v>200</v>
      </c>
      <c r="T2042">
        <v>0</v>
      </c>
      <c r="U2042">
        <v>190</v>
      </c>
      <c r="V2042">
        <v>190</v>
      </c>
      <c r="W2042">
        <v>200</v>
      </c>
      <c r="X2042">
        <v>100</v>
      </c>
      <c r="Y2042">
        <v>0</v>
      </c>
      <c r="Z2042">
        <v>100</v>
      </c>
      <c r="AD2042" s="1">
        <v>41720.333333333336</v>
      </c>
      <c r="AE2042" s="1">
        <v>41748.708333333336</v>
      </c>
      <c r="AG2042" s="1">
        <v>41720.333333333336</v>
      </c>
      <c r="AH2042" s="1">
        <v>41748.708333333336</v>
      </c>
      <c r="AI2042" s="1">
        <v>41720.333333333336</v>
      </c>
      <c r="AJ2042" s="1">
        <v>41748.708333333336</v>
      </c>
      <c r="AK2042" s="1">
        <v>41720.333333333336</v>
      </c>
      <c r="AL2042" s="1">
        <v>41748.708333333336</v>
      </c>
      <c r="AM2042" s="1">
        <v>41720.333333333336</v>
      </c>
      <c r="AN2042" s="1">
        <v>41748.708333333336</v>
      </c>
      <c r="AP2042" t="s">
        <v>113</v>
      </c>
      <c r="AU2042" t="s">
        <v>5113</v>
      </c>
      <c r="AY2042" t="s">
        <v>119</v>
      </c>
      <c r="AZ2042">
        <v>0</v>
      </c>
      <c r="BA2042">
        <v>0</v>
      </c>
      <c r="BD2042" s="3">
        <v>41321.661111111112</v>
      </c>
      <c r="BE2042" s="3">
        <v>41321.663888888892</v>
      </c>
      <c r="BF2042" t="s">
        <v>115</v>
      </c>
      <c r="BG2042" t="s">
        <v>115</v>
      </c>
      <c r="BH2042">
        <v>8149</v>
      </c>
      <c r="BM2042">
        <v>43540</v>
      </c>
      <c r="BR2042" t="s">
        <v>1299</v>
      </c>
      <c r="BS2042" t="s">
        <v>1300</v>
      </c>
      <c r="BU2042">
        <v>1</v>
      </c>
      <c r="BV2042" t="s">
        <v>118</v>
      </c>
      <c r="BX2042" t="s">
        <v>119</v>
      </c>
      <c r="BY2042" t="s">
        <v>119</v>
      </c>
      <c r="BZ2042" t="s">
        <v>119</v>
      </c>
      <c r="CA2042">
        <v>1</v>
      </c>
      <c r="CC2042" t="s">
        <v>120</v>
      </c>
      <c r="CH2042">
        <v>540</v>
      </c>
      <c r="CI2042">
        <v>37210</v>
      </c>
      <c r="CJ2042" t="s">
        <v>106</v>
      </c>
      <c r="CK2042" t="s">
        <v>106</v>
      </c>
      <c r="CL2042">
        <v>25</v>
      </c>
      <c r="CM2042" t="s">
        <v>4771</v>
      </c>
      <c r="CO2042">
        <v>124636</v>
      </c>
      <c r="CQ2042">
        <v>0</v>
      </c>
      <c r="CR2042">
        <v>0</v>
      </c>
      <c r="CS2042">
        <v>0</v>
      </c>
      <c r="CY2042" t="s">
        <v>123</v>
      </c>
      <c r="CZ2042" t="s">
        <v>124</v>
      </c>
      <c r="DD2042" t="str" cm="1">
        <f t="array" ref="DD2042">TEXT(_xlfn.SEQUENCE(1, DATEDIF(AG2042, AH2042, "m") + 1, AG2042, 30), "YYYY-APMM")</f>
        <v>2014-AP03</v>
      </c>
      <c r="DN2042">
        <f t="shared" si="62"/>
        <v>190</v>
      </c>
      <c r="DO2042" t="str">
        <f t="shared" si="63"/>
        <v>LABOR - CIVIL</v>
      </c>
    </row>
    <row r="2043" spans="1:119" x14ac:dyDescent="0.35">
      <c r="A2043" t="s">
        <v>105</v>
      </c>
      <c r="B2043">
        <v>501328</v>
      </c>
      <c r="C2043">
        <v>6359</v>
      </c>
      <c r="D2043">
        <v>124639</v>
      </c>
      <c r="E2043">
        <v>13662</v>
      </c>
      <c r="F2043">
        <v>0</v>
      </c>
      <c r="G2043" t="s">
        <v>106</v>
      </c>
      <c r="H2043" t="s">
        <v>106</v>
      </c>
      <c r="I2043" t="s">
        <v>106</v>
      </c>
      <c r="J2043" t="s">
        <v>107</v>
      </c>
      <c r="K2043" t="s">
        <v>108</v>
      </c>
      <c r="L2043" t="s">
        <v>109</v>
      </c>
      <c r="M2043" t="s">
        <v>110</v>
      </c>
      <c r="N2043" t="s">
        <v>5114</v>
      </c>
      <c r="O2043" t="s">
        <v>4773</v>
      </c>
      <c r="P2043">
        <v>8178</v>
      </c>
      <c r="Q2043">
        <v>0</v>
      </c>
      <c r="R2043">
        <v>0</v>
      </c>
      <c r="S2043">
        <v>200</v>
      </c>
      <c r="T2043">
        <v>0</v>
      </c>
      <c r="U2043">
        <v>210</v>
      </c>
      <c r="V2043">
        <v>210</v>
      </c>
      <c r="W2043">
        <v>200</v>
      </c>
      <c r="X2043">
        <v>0</v>
      </c>
      <c r="Y2043">
        <v>0</v>
      </c>
      <c r="Z2043">
        <v>0</v>
      </c>
      <c r="AD2043" s="1">
        <v>41728.333333333336</v>
      </c>
      <c r="AE2043" s="1">
        <v>41756.708333333336</v>
      </c>
      <c r="AG2043" s="1">
        <v>41728.333333333336</v>
      </c>
      <c r="AH2043" s="1">
        <v>41756.708333333336</v>
      </c>
      <c r="AI2043" s="1">
        <v>41728.333333333336</v>
      </c>
      <c r="AJ2043" s="1">
        <v>41756.708333333336</v>
      </c>
      <c r="AK2043" s="1">
        <v>41728.333333333336</v>
      </c>
      <c r="AL2043" s="1">
        <v>41756.708333333336</v>
      </c>
      <c r="AM2043" s="1">
        <v>41728.333333333336</v>
      </c>
      <c r="AN2043" s="1">
        <v>41756.708333333336</v>
      </c>
      <c r="AP2043" t="s">
        <v>113</v>
      </c>
      <c r="AU2043" t="s">
        <v>5115</v>
      </c>
      <c r="AY2043" t="s">
        <v>119</v>
      </c>
      <c r="AZ2043">
        <v>0</v>
      </c>
      <c r="BA2043">
        <v>0</v>
      </c>
      <c r="BD2043" s="3">
        <v>41321.661111111112</v>
      </c>
      <c r="BE2043" s="3">
        <v>41321.663888888892</v>
      </c>
      <c r="BF2043" t="s">
        <v>115</v>
      </c>
      <c r="BG2043" t="s">
        <v>115</v>
      </c>
      <c r="BH2043">
        <v>8149</v>
      </c>
      <c r="BM2043">
        <v>43550</v>
      </c>
      <c r="BR2043" t="s">
        <v>116</v>
      </c>
      <c r="BS2043" t="s">
        <v>117</v>
      </c>
      <c r="BU2043">
        <v>1</v>
      </c>
      <c r="BV2043" t="s">
        <v>118</v>
      </c>
      <c r="BX2043" t="s">
        <v>119</v>
      </c>
      <c r="BY2043" t="s">
        <v>119</v>
      </c>
      <c r="BZ2043" t="s">
        <v>119</v>
      </c>
      <c r="CA2043">
        <v>1</v>
      </c>
      <c r="CC2043" t="s">
        <v>120</v>
      </c>
      <c r="CH2043">
        <v>540</v>
      </c>
      <c r="CI2043">
        <v>37210</v>
      </c>
      <c r="CJ2043" t="s">
        <v>106</v>
      </c>
      <c r="CK2043" t="s">
        <v>106</v>
      </c>
      <c r="CL2043">
        <v>25</v>
      </c>
      <c r="CM2043" t="s">
        <v>4771</v>
      </c>
      <c r="CO2043">
        <v>124636</v>
      </c>
      <c r="CQ2043">
        <v>0</v>
      </c>
      <c r="CR2043">
        <v>0</v>
      </c>
      <c r="CS2043">
        <v>0</v>
      </c>
      <c r="CY2043" t="s">
        <v>123</v>
      </c>
      <c r="CZ2043" t="s">
        <v>124</v>
      </c>
      <c r="DD2043" t="str" cm="1">
        <f t="array" ref="DD2043">TEXT(_xlfn.SEQUENCE(1, DATEDIF(AG2043, AH2043, "m") + 1, AG2043, 30), "YYYY-APMM")</f>
        <v>2014-AP03</v>
      </c>
      <c r="DN2043">
        <f t="shared" si="62"/>
        <v>210</v>
      </c>
      <c r="DO2043" t="str">
        <f t="shared" si="63"/>
        <v>LABOR- SUBCONTRACTOR</v>
      </c>
    </row>
    <row r="2044" spans="1:119" x14ac:dyDescent="0.35">
      <c r="A2044" t="s">
        <v>105</v>
      </c>
      <c r="B2044">
        <v>501329</v>
      </c>
      <c r="C2044">
        <v>6359</v>
      </c>
      <c r="D2044">
        <v>124639</v>
      </c>
      <c r="E2044">
        <v>13662</v>
      </c>
      <c r="F2044">
        <v>0</v>
      </c>
      <c r="G2044" t="s">
        <v>106</v>
      </c>
      <c r="H2044" t="s">
        <v>106</v>
      </c>
      <c r="I2044" t="s">
        <v>106</v>
      </c>
      <c r="J2044" t="s">
        <v>107</v>
      </c>
      <c r="K2044" t="s">
        <v>108</v>
      </c>
      <c r="L2044" t="s">
        <v>109</v>
      </c>
      <c r="M2044" t="s">
        <v>110</v>
      </c>
      <c r="N2044" t="s">
        <v>5116</v>
      </c>
      <c r="O2044" t="s">
        <v>4776</v>
      </c>
      <c r="P2044">
        <v>8178</v>
      </c>
      <c r="Q2044">
        <v>0</v>
      </c>
      <c r="R2044">
        <v>0</v>
      </c>
      <c r="S2044">
        <v>200</v>
      </c>
      <c r="T2044">
        <v>0</v>
      </c>
      <c r="U2044">
        <v>50.4</v>
      </c>
      <c r="V2044">
        <v>50.4</v>
      </c>
      <c r="W2044">
        <v>200</v>
      </c>
      <c r="X2044">
        <v>0</v>
      </c>
      <c r="Y2044">
        <v>0</v>
      </c>
      <c r="Z2044">
        <v>0</v>
      </c>
      <c r="AD2044" s="1">
        <v>41734.333333333336</v>
      </c>
      <c r="AE2044" s="1">
        <v>41762.708333333336</v>
      </c>
      <c r="AG2044" s="1">
        <v>41734.333333333336</v>
      </c>
      <c r="AH2044" s="1">
        <v>41762.708333333336</v>
      </c>
      <c r="AI2044" s="1">
        <v>41734.333333333336</v>
      </c>
      <c r="AJ2044" s="1">
        <v>41762.708333333336</v>
      </c>
      <c r="AK2044" s="1">
        <v>41734.333333333336</v>
      </c>
      <c r="AL2044" s="1">
        <v>41762.708333333336</v>
      </c>
      <c r="AM2044" s="1">
        <v>41734.333333333336</v>
      </c>
      <c r="AN2044" s="1">
        <v>41762.708333333336</v>
      </c>
      <c r="AP2044" t="s">
        <v>113</v>
      </c>
      <c r="AU2044" t="s">
        <v>5117</v>
      </c>
      <c r="AY2044" t="s">
        <v>119</v>
      </c>
      <c r="AZ2044">
        <v>0</v>
      </c>
      <c r="BA2044">
        <v>0</v>
      </c>
      <c r="BD2044" s="3">
        <v>41321.661111111112</v>
      </c>
      <c r="BE2044" s="3">
        <v>41321.663888888892</v>
      </c>
      <c r="BF2044" t="s">
        <v>115</v>
      </c>
      <c r="BG2044" t="s">
        <v>115</v>
      </c>
      <c r="BH2044">
        <v>8149</v>
      </c>
      <c r="BM2044">
        <v>43550</v>
      </c>
      <c r="BR2044" t="s">
        <v>116</v>
      </c>
      <c r="BS2044" t="s">
        <v>117</v>
      </c>
      <c r="BU2044">
        <v>1</v>
      </c>
      <c r="BV2044" t="s">
        <v>118</v>
      </c>
      <c r="BX2044" t="s">
        <v>119</v>
      </c>
      <c r="BY2044" t="s">
        <v>119</v>
      </c>
      <c r="BZ2044" t="s">
        <v>119</v>
      </c>
      <c r="CA2044">
        <v>1</v>
      </c>
      <c r="CC2044" t="s">
        <v>120</v>
      </c>
      <c r="CH2044">
        <v>540</v>
      </c>
      <c r="CI2044">
        <v>37210</v>
      </c>
      <c r="CJ2044" t="s">
        <v>106</v>
      </c>
      <c r="CK2044" t="s">
        <v>106</v>
      </c>
      <c r="CL2044">
        <v>25</v>
      </c>
      <c r="CM2044" t="s">
        <v>4771</v>
      </c>
      <c r="CO2044">
        <v>124636</v>
      </c>
      <c r="CQ2044">
        <v>0</v>
      </c>
      <c r="CR2044">
        <v>0</v>
      </c>
      <c r="CS2044">
        <v>0</v>
      </c>
      <c r="CY2044" t="s">
        <v>123</v>
      </c>
      <c r="CZ2044" t="s">
        <v>124</v>
      </c>
      <c r="DD2044" t="str" cm="1">
        <f t="array" ref="DD2044">TEXT(_xlfn.SEQUENCE(1, DATEDIF(AG2044, AH2044, "m") + 1, AG2044, 30), "YYYY-APMM")</f>
        <v>2014-AP04</v>
      </c>
      <c r="DN2044">
        <f t="shared" si="62"/>
        <v>50.4</v>
      </c>
      <c r="DO2044" t="str">
        <f t="shared" si="63"/>
        <v>LABOR- SUBCONTRACTOR</v>
      </c>
    </row>
    <row r="2045" spans="1:119" x14ac:dyDescent="0.35">
      <c r="A2045" t="s">
        <v>105</v>
      </c>
      <c r="B2045">
        <v>501330</v>
      </c>
      <c r="C2045">
        <v>6359</v>
      </c>
      <c r="D2045">
        <v>124639</v>
      </c>
      <c r="E2045">
        <v>13662</v>
      </c>
      <c r="F2045">
        <v>0</v>
      </c>
      <c r="G2045" t="s">
        <v>106</v>
      </c>
      <c r="H2045" t="s">
        <v>106</v>
      </c>
      <c r="I2045" t="s">
        <v>106</v>
      </c>
      <c r="J2045" t="s">
        <v>107</v>
      </c>
      <c r="K2045" t="s">
        <v>108</v>
      </c>
      <c r="L2045" t="s">
        <v>109</v>
      </c>
      <c r="M2045" t="s">
        <v>110</v>
      </c>
      <c r="N2045" t="s">
        <v>5118</v>
      </c>
      <c r="O2045" t="s">
        <v>4779</v>
      </c>
      <c r="P2045">
        <v>8177</v>
      </c>
      <c r="Q2045">
        <v>0</v>
      </c>
      <c r="R2045">
        <v>0</v>
      </c>
      <c r="S2045">
        <v>200</v>
      </c>
      <c r="T2045">
        <v>0</v>
      </c>
      <c r="U2045">
        <v>311</v>
      </c>
      <c r="V2045">
        <v>311</v>
      </c>
      <c r="W2045">
        <v>200</v>
      </c>
      <c r="X2045">
        <v>275</v>
      </c>
      <c r="Y2045">
        <v>0</v>
      </c>
      <c r="Z2045">
        <v>275</v>
      </c>
      <c r="AD2045" s="1">
        <v>41739.333333333336</v>
      </c>
      <c r="AE2045" s="1">
        <v>41767.708333333336</v>
      </c>
      <c r="AG2045" s="1">
        <v>41739.333333333336</v>
      </c>
      <c r="AH2045" s="1">
        <v>41767.708333333336</v>
      </c>
      <c r="AI2045" s="1">
        <v>41739.333333333336</v>
      </c>
      <c r="AJ2045" s="1">
        <v>41767.708333333336</v>
      </c>
      <c r="AK2045" s="1">
        <v>41739.333333333336</v>
      </c>
      <c r="AL2045" s="1">
        <v>41767.708333333336</v>
      </c>
      <c r="AM2045" s="1">
        <v>41739.333333333336</v>
      </c>
      <c r="AN2045" s="1">
        <v>41767.708333333336</v>
      </c>
      <c r="AP2045" t="s">
        <v>113</v>
      </c>
      <c r="AU2045" t="s">
        <v>5119</v>
      </c>
      <c r="AY2045" t="s">
        <v>119</v>
      </c>
      <c r="AZ2045">
        <v>0</v>
      </c>
      <c r="BA2045">
        <v>0</v>
      </c>
      <c r="BD2045" s="3">
        <v>41321.661111111112</v>
      </c>
      <c r="BE2045" s="3">
        <v>41321.663888888892</v>
      </c>
      <c r="BF2045" t="s">
        <v>115</v>
      </c>
      <c r="BG2045" t="s">
        <v>115</v>
      </c>
      <c r="BH2045">
        <v>8149</v>
      </c>
      <c r="BM2045">
        <v>43540</v>
      </c>
      <c r="BR2045" t="s">
        <v>1299</v>
      </c>
      <c r="BS2045" t="s">
        <v>1300</v>
      </c>
      <c r="BU2045">
        <v>1</v>
      </c>
      <c r="BV2045" t="s">
        <v>118</v>
      </c>
      <c r="BX2045" t="s">
        <v>119</v>
      </c>
      <c r="BY2045" t="s">
        <v>119</v>
      </c>
      <c r="BZ2045" t="s">
        <v>119</v>
      </c>
      <c r="CA2045">
        <v>1</v>
      </c>
      <c r="CC2045" t="s">
        <v>120</v>
      </c>
      <c r="CH2045">
        <v>540</v>
      </c>
      <c r="CI2045">
        <v>37210</v>
      </c>
      <c r="CJ2045" t="s">
        <v>106</v>
      </c>
      <c r="CK2045" t="s">
        <v>106</v>
      </c>
      <c r="CL2045">
        <v>25</v>
      </c>
      <c r="CM2045" t="s">
        <v>4771</v>
      </c>
      <c r="CO2045">
        <v>124636</v>
      </c>
      <c r="CQ2045">
        <v>0</v>
      </c>
      <c r="CR2045">
        <v>0</v>
      </c>
      <c r="CS2045">
        <v>0</v>
      </c>
      <c r="CY2045" t="s">
        <v>123</v>
      </c>
      <c r="CZ2045" t="s">
        <v>124</v>
      </c>
      <c r="DD2045" t="str" cm="1">
        <f t="array" ref="DD2045">TEXT(_xlfn.SEQUENCE(1, DATEDIF(AG2045, AH2045, "m") + 1, AG2045, 30), "YYYY-APMM")</f>
        <v>2014-AP04</v>
      </c>
      <c r="DN2045">
        <f t="shared" si="62"/>
        <v>311</v>
      </c>
      <c r="DO2045" t="str">
        <f t="shared" si="63"/>
        <v>LABOR - CIVIL</v>
      </c>
    </row>
    <row r="2046" spans="1:119" x14ac:dyDescent="0.35">
      <c r="A2046" t="s">
        <v>105</v>
      </c>
      <c r="B2046">
        <v>501331</v>
      </c>
      <c r="C2046">
        <v>6359</v>
      </c>
      <c r="D2046">
        <v>124639</v>
      </c>
      <c r="E2046">
        <v>13662</v>
      </c>
      <c r="F2046">
        <v>0</v>
      </c>
      <c r="G2046" t="s">
        <v>106</v>
      </c>
      <c r="H2046" t="s">
        <v>106</v>
      </c>
      <c r="I2046" t="s">
        <v>106</v>
      </c>
      <c r="J2046" t="s">
        <v>107</v>
      </c>
      <c r="K2046" t="s">
        <v>108</v>
      </c>
      <c r="L2046" t="s">
        <v>109</v>
      </c>
      <c r="M2046" t="s">
        <v>110</v>
      </c>
      <c r="N2046" t="s">
        <v>5120</v>
      </c>
      <c r="O2046" t="s">
        <v>4689</v>
      </c>
      <c r="P2046">
        <v>8165</v>
      </c>
      <c r="Q2046">
        <v>176</v>
      </c>
      <c r="R2046">
        <v>0</v>
      </c>
      <c r="S2046">
        <v>200</v>
      </c>
      <c r="T2046">
        <v>0</v>
      </c>
      <c r="U2046">
        <v>266</v>
      </c>
      <c r="V2046">
        <v>266</v>
      </c>
      <c r="W2046">
        <v>200</v>
      </c>
      <c r="X2046">
        <v>0</v>
      </c>
      <c r="Y2046">
        <v>0</v>
      </c>
      <c r="Z2046">
        <v>0</v>
      </c>
      <c r="AD2046" s="1">
        <v>41771.333333333336</v>
      </c>
      <c r="AE2046" s="1">
        <v>41799.708333333336</v>
      </c>
      <c r="AG2046" s="1">
        <v>41745.333333333336</v>
      </c>
      <c r="AH2046" s="1">
        <v>41773.708333333336</v>
      </c>
      <c r="AI2046" s="1">
        <v>41745.333333333336</v>
      </c>
      <c r="AJ2046" s="1">
        <v>41773.708333333336</v>
      </c>
      <c r="AK2046" s="1">
        <v>41745.333333333336</v>
      </c>
      <c r="AL2046" s="1">
        <v>41773.708333333336</v>
      </c>
      <c r="AM2046" s="1">
        <v>41771.333333333336</v>
      </c>
      <c r="AN2046" s="1">
        <v>41799.708333333336</v>
      </c>
      <c r="AP2046" t="s">
        <v>113</v>
      </c>
      <c r="AU2046" t="s">
        <v>5121</v>
      </c>
      <c r="AY2046" t="s">
        <v>106</v>
      </c>
      <c r="AZ2046">
        <v>0</v>
      </c>
      <c r="BA2046">
        <v>0</v>
      </c>
      <c r="BD2046" s="3">
        <v>41321.661111111112</v>
      </c>
      <c r="BE2046" s="3">
        <v>41321.663888888892</v>
      </c>
      <c r="BF2046" t="s">
        <v>115</v>
      </c>
      <c r="BG2046" t="s">
        <v>115</v>
      </c>
      <c r="BH2046">
        <v>8149</v>
      </c>
      <c r="BM2046">
        <v>43420</v>
      </c>
      <c r="BR2046" t="s">
        <v>3122</v>
      </c>
      <c r="BS2046" t="s">
        <v>3123</v>
      </c>
      <c r="BU2046">
        <v>1</v>
      </c>
      <c r="BV2046" t="s">
        <v>118</v>
      </c>
      <c r="BX2046" t="s">
        <v>119</v>
      </c>
      <c r="BY2046" t="s">
        <v>119</v>
      </c>
      <c r="BZ2046" t="s">
        <v>119</v>
      </c>
      <c r="CA2046">
        <v>1</v>
      </c>
      <c r="CC2046" t="s">
        <v>120</v>
      </c>
      <c r="CH2046">
        <v>540</v>
      </c>
      <c r="CI2046">
        <v>37210</v>
      </c>
      <c r="CJ2046" t="s">
        <v>106</v>
      </c>
      <c r="CK2046" t="s">
        <v>106</v>
      </c>
      <c r="CL2046">
        <v>25</v>
      </c>
      <c r="CM2046" t="s">
        <v>4771</v>
      </c>
      <c r="CO2046">
        <v>124636</v>
      </c>
      <c r="CQ2046">
        <v>0</v>
      </c>
      <c r="CR2046">
        <v>0</v>
      </c>
      <c r="CS2046">
        <v>0</v>
      </c>
      <c r="CY2046" t="s">
        <v>123</v>
      </c>
      <c r="CZ2046" t="s">
        <v>124</v>
      </c>
      <c r="DD2046" t="str" cm="1">
        <f t="array" ref="DD2046">TEXT(_xlfn.SEQUENCE(1, DATEDIF(AG2046, AH2046, "m") + 1, AG2046, 30), "YYYY-APMM")</f>
        <v>2014-AP04</v>
      </c>
      <c r="DN2046">
        <f t="shared" si="62"/>
        <v>266</v>
      </c>
      <c r="DO2046" t="str">
        <f t="shared" si="63"/>
        <v>STEEL FIXERS SK</v>
      </c>
    </row>
    <row r="2047" spans="1:119" x14ac:dyDescent="0.35">
      <c r="A2047" t="s">
        <v>105</v>
      </c>
      <c r="B2047">
        <v>501332</v>
      </c>
      <c r="C2047">
        <v>6359</v>
      </c>
      <c r="D2047">
        <v>124639</v>
      </c>
      <c r="E2047">
        <v>13662</v>
      </c>
      <c r="F2047">
        <v>0</v>
      </c>
      <c r="G2047" t="s">
        <v>106</v>
      </c>
      <c r="H2047" t="s">
        <v>106</v>
      </c>
      <c r="I2047" t="s">
        <v>106</v>
      </c>
      <c r="J2047" t="s">
        <v>107</v>
      </c>
      <c r="K2047" t="s">
        <v>108</v>
      </c>
      <c r="L2047" t="s">
        <v>109</v>
      </c>
      <c r="M2047" t="s">
        <v>110</v>
      </c>
      <c r="N2047" t="s">
        <v>5122</v>
      </c>
      <c r="O2047" t="s">
        <v>4784</v>
      </c>
      <c r="P2047">
        <v>8178</v>
      </c>
      <c r="Q2047">
        <v>176</v>
      </c>
      <c r="R2047">
        <v>120</v>
      </c>
      <c r="S2047">
        <v>200</v>
      </c>
      <c r="T2047">
        <v>0</v>
      </c>
      <c r="U2047">
        <v>84</v>
      </c>
      <c r="V2047">
        <v>84</v>
      </c>
      <c r="W2047">
        <v>200</v>
      </c>
      <c r="X2047">
        <v>0</v>
      </c>
      <c r="Y2047">
        <v>0</v>
      </c>
      <c r="Z2047">
        <v>0</v>
      </c>
      <c r="AD2047" s="1">
        <v>41777.333333333336</v>
      </c>
      <c r="AE2047" s="1">
        <v>41805.708333333336</v>
      </c>
      <c r="AG2047" s="1">
        <v>41751.333333333336</v>
      </c>
      <c r="AH2047" s="1">
        <v>41779.708333333336</v>
      </c>
      <c r="AI2047" s="1">
        <v>41751.333333333336</v>
      </c>
      <c r="AJ2047" s="1">
        <v>41779.708333333336</v>
      </c>
      <c r="AK2047" s="1">
        <v>41751.333333333336</v>
      </c>
      <c r="AL2047" s="1">
        <v>41779.708333333336</v>
      </c>
      <c r="AM2047" s="1">
        <v>41777.333333333336</v>
      </c>
      <c r="AN2047" s="1">
        <v>41805.708333333336</v>
      </c>
      <c r="AP2047" t="s">
        <v>113</v>
      </c>
      <c r="AU2047" t="s">
        <v>5123</v>
      </c>
      <c r="AY2047" t="s">
        <v>106</v>
      </c>
      <c r="AZ2047">
        <v>0</v>
      </c>
      <c r="BA2047">
        <v>0</v>
      </c>
      <c r="BD2047" s="3">
        <v>41321.661111111112</v>
      </c>
      <c r="BE2047" s="3">
        <v>41321.663888888892</v>
      </c>
      <c r="BF2047" t="s">
        <v>115</v>
      </c>
      <c r="BG2047" t="s">
        <v>115</v>
      </c>
      <c r="BH2047">
        <v>8149</v>
      </c>
      <c r="BM2047">
        <v>43550</v>
      </c>
      <c r="BR2047" t="s">
        <v>116</v>
      </c>
      <c r="BS2047" t="s">
        <v>117</v>
      </c>
      <c r="BU2047">
        <v>1</v>
      </c>
      <c r="BV2047" t="s">
        <v>118</v>
      </c>
      <c r="BX2047" t="s">
        <v>119</v>
      </c>
      <c r="BY2047" t="s">
        <v>119</v>
      </c>
      <c r="BZ2047" t="s">
        <v>119</v>
      </c>
      <c r="CA2047">
        <v>1</v>
      </c>
      <c r="CC2047" t="s">
        <v>120</v>
      </c>
      <c r="CH2047">
        <v>540</v>
      </c>
      <c r="CI2047">
        <v>37210</v>
      </c>
      <c r="CJ2047" t="s">
        <v>106</v>
      </c>
      <c r="CK2047" t="s">
        <v>106</v>
      </c>
      <c r="CL2047">
        <v>25</v>
      </c>
      <c r="CM2047" t="s">
        <v>4771</v>
      </c>
      <c r="CO2047">
        <v>124636</v>
      </c>
      <c r="CQ2047">
        <v>0</v>
      </c>
      <c r="CR2047">
        <v>0</v>
      </c>
      <c r="CS2047">
        <v>0</v>
      </c>
      <c r="CY2047" t="s">
        <v>123</v>
      </c>
      <c r="CZ2047" t="s">
        <v>124</v>
      </c>
      <c r="DD2047" t="str" cm="1">
        <f t="array" ref="DD2047">TEXT(_xlfn.SEQUENCE(1, DATEDIF(AG2047, AH2047, "m") + 1, AG2047, 30), "YYYY-APMM")</f>
        <v>2014-AP04</v>
      </c>
      <c r="DN2047">
        <f t="shared" si="62"/>
        <v>84</v>
      </c>
      <c r="DO2047" t="str">
        <f t="shared" si="63"/>
        <v>LABOR- SUBCONTRACTOR</v>
      </c>
    </row>
    <row r="2048" spans="1:119" x14ac:dyDescent="0.35">
      <c r="A2048" t="s">
        <v>105</v>
      </c>
      <c r="B2048">
        <v>501333</v>
      </c>
      <c r="C2048">
        <v>6359</v>
      </c>
      <c r="D2048">
        <v>124640</v>
      </c>
      <c r="E2048">
        <v>13662</v>
      </c>
      <c r="F2048">
        <v>0</v>
      </c>
      <c r="G2048" t="s">
        <v>106</v>
      </c>
      <c r="H2048" t="s">
        <v>106</v>
      </c>
      <c r="I2048" t="s">
        <v>106</v>
      </c>
      <c r="J2048" t="s">
        <v>107</v>
      </c>
      <c r="K2048" t="s">
        <v>108</v>
      </c>
      <c r="L2048" t="s">
        <v>109</v>
      </c>
      <c r="M2048" t="s">
        <v>110</v>
      </c>
      <c r="N2048" t="s">
        <v>5124</v>
      </c>
      <c r="O2048" t="s">
        <v>4695</v>
      </c>
      <c r="P2048">
        <v>8177</v>
      </c>
      <c r="Q2048">
        <v>512</v>
      </c>
      <c r="R2048">
        <v>80</v>
      </c>
      <c r="S2048">
        <v>200</v>
      </c>
      <c r="T2048">
        <v>0</v>
      </c>
      <c r="U2048">
        <v>6</v>
      </c>
      <c r="V2048">
        <v>6</v>
      </c>
      <c r="W2048">
        <v>200</v>
      </c>
      <c r="X2048">
        <v>0</v>
      </c>
      <c r="Y2048">
        <v>0</v>
      </c>
      <c r="Z2048">
        <v>0</v>
      </c>
      <c r="AD2048" s="1">
        <v>41753.333333333336</v>
      </c>
      <c r="AE2048" s="1">
        <v>41781.708333333336</v>
      </c>
      <c r="AG2048" s="1">
        <v>41678.333333333336</v>
      </c>
      <c r="AH2048" s="1">
        <v>41707.708333333336</v>
      </c>
      <c r="AI2048" s="1">
        <v>41678.333333333336</v>
      </c>
      <c r="AJ2048" s="1">
        <v>41707.708333333336</v>
      </c>
      <c r="AK2048" s="1">
        <v>41678.333333333336</v>
      </c>
      <c r="AL2048" s="1">
        <v>41707.708333333336</v>
      </c>
      <c r="AM2048" s="1">
        <v>41753.333333333336</v>
      </c>
      <c r="AN2048" s="1">
        <v>41781.708333333336</v>
      </c>
      <c r="AP2048" t="s">
        <v>113</v>
      </c>
      <c r="AU2048" t="s">
        <v>5125</v>
      </c>
      <c r="AY2048" t="s">
        <v>106</v>
      </c>
      <c r="AZ2048">
        <v>0</v>
      </c>
      <c r="BA2048">
        <v>0</v>
      </c>
      <c r="BD2048" s="3">
        <v>41321.661111111112</v>
      </c>
      <c r="BE2048" s="3">
        <v>41321.663888888892</v>
      </c>
      <c r="BF2048" t="s">
        <v>115</v>
      </c>
      <c r="BG2048" t="s">
        <v>115</v>
      </c>
      <c r="BH2048">
        <v>8149</v>
      </c>
      <c r="BM2048">
        <v>43540</v>
      </c>
      <c r="BR2048" t="s">
        <v>1299</v>
      </c>
      <c r="BS2048" t="s">
        <v>1300</v>
      </c>
      <c r="BU2048">
        <v>1</v>
      </c>
      <c r="BV2048" t="s">
        <v>118</v>
      </c>
      <c r="BX2048" t="s">
        <v>119</v>
      </c>
      <c r="BY2048" t="s">
        <v>119</v>
      </c>
      <c r="BZ2048" t="s">
        <v>119</v>
      </c>
      <c r="CA2048">
        <v>1</v>
      </c>
      <c r="CC2048" t="s">
        <v>120</v>
      </c>
      <c r="CH2048">
        <v>540</v>
      </c>
      <c r="CI2048">
        <v>37190</v>
      </c>
      <c r="CJ2048" t="s">
        <v>106</v>
      </c>
      <c r="CK2048" t="s">
        <v>106</v>
      </c>
      <c r="CL2048">
        <v>15</v>
      </c>
      <c r="CM2048" t="s">
        <v>4697</v>
      </c>
      <c r="CO2048">
        <v>124636</v>
      </c>
      <c r="CQ2048">
        <v>0</v>
      </c>
      <c r="CR2048">
        <v>0</v>
      </c>
      <c r="CS2048">
        <v>0</v>
      </c>
      <c r="CY2048" t="s">
        <v>123</v>
      </c>
      <c r="CZ2048" t="s">
        <v>124</v>
      </c>
      <c r="DD2048" t="str" cm="1">
        <f t="array" ref="DD2048:DE2048">TEXT(_xlfn.SEQUENCE(1, DATEDIF(AG2048, AH2048, "m") + 1, AG2048, 30), "YYYY-APMM")</f>
        <v>2014-AP02</v>
      </c>
      <c r="DE2048" t="str">
        <v>2014-AP03</v>
      </c>
      <c r="DN2048">
        <f t="shared" si="62"/>
        <v>3</v>
      </c>
      <c r="DO2048" t="str">
        <f t="shared" si="63"/>
        <v>LABOR - CIVIL</v>
      </c>
    </row>
    <row r="2049" spans="1:119" x14ac:dyDescent="0.35">
      <c r="A2049" t="s">
        <v>105</v>
      </c>
      <c r="B2049">
        <v>501334</v>
      </c>
      <c r="C2049">
        <v>6359</v>
      </c>
      <c r="D2049">
        <v>124640</v>
      </c>
      <c r="E2049">
        <v>13662</v>
      </c>
      <c r="F2049">
        <v>0</v>
      </c>
      <c r="G2049" t="s">
        <v>106</v>
      </c>
      <c r="H2049" t="s">
        <v>106</v>
      </c>
      <c r="I2049" t="s">
        <v>106</v>
      </c>
      <c r="J2049" t="s">
        <v>107</v>
      </c>
      <c r="K2049" t="s">
        <v>108</v>
      </c>
      <c r="L2049" t="s">
        <v>109</v>
      </c>
      <c r="M2049" t="s">
        <v>110</v>
      </c>
      <c r="N2049" t="s">
        <v>5126</v>
      </c>
      <c r="O2049" t="s">
        <v>4702</v>
      </c>
      <c r="P2049">
        <v>8172</v>
      </c>
      <c r="Q2049">
        <v>40</v>
      </c>
      <c r="R2049">
        <v>0</v>
      </c>
      <c r="S2049">
        <v>200</v>
      </c>
      <c r="T2049">
        <v>0</v>
      </c>
      <c r="U2049">
        <v>176</v>
      </c>
      <c r="V2049">
        <v>176</v>
      </c>
      <c r="W2049">
        <v>200</v>
      </c>
      <c r="X2049">
        <v>0</v>
      </c>
      <c r="Y2049">
        <v>0</v>
      </c>
      <c r="Z2049">
        <v>0</v>
      </c>
      <c r="AD2049" s="1">
        <v>41714.333333333336</v>
      </c>
      <c r="AE2049" s="1">
        <v>41742.708333333336</v>
      </c>
      <c r="AG2049" s="1">
        <v>41708.333333333336</v>
      </c>
      <c r="AH2049" s="1">
        <v>41736.708333333336</v>
      </c>
      <c r="AI2049" s="1">
        <v>41708.333333333336</v>
      </c>
      <c r="AJ2049" s="1">
        <v>41736.708333333336</v>
      </c>
      <c r="AK2049" s="1">
        <v>41708.333333333336</v>
      </c>
      <c r="AL2049" s="1">
        <v>41736.708333333336</v>
      </c>
      <c r="AM2049" s="1">
        <v>41714.333333333336</v>
      </c>
      <c r="AN2049" s="1">
        <v>41742.708333333336</v>
      </c>
      <c r="AP2049" t="s">
        <v>113</v>
      </c>
      <c r="AU2049" t="s">
        <v>5127</v>
      </c>
      <c r="AY2049" t="s">
        <v>106</v>
      </c>
      <c r="AZ2049">
        <v>0</v>
      </c>
      <c r="BA2049">
        <v>0</v>
      </c>
      <c r="BD2049" s="3">
        <v>41321.661111111112</v>
      </c>
      <c r="BE2049" s="3">
        <v>41321.663888888892</v>
      </c>
      <c r="BF2049" t="s">
        <v>115</v>
      </c>
      <c r="BG2049" t="s">
        <v>115</v>
      </c>
      <c r="BH2049">
        <v>8149</v>
      </c>
      <c r="BM2049">
        <v>43490</v>
      </c>
      <c r="BR2049" t="s">
        <v>3200</v>
      </c>
      <c r="BS2049" t="s">
        <v>3201</v>
      </c>
      <c r="BU2049">
        <v>1</v>
      </c>
      <c r="BV2049" t="s">
        <v>118</v>
      </c>
      <c r="BX2049" t="s">
        <v>119</v>
      </c>
      <c r="BY2049" t="s">
        <v>119</v>
      </c>
      <c r="BZ2049" t="s">
        <v>119</v>
      </c>
      <c r="CA2049">
        <v>1</v>
      </c>
      <c r="CC2049" t="s">
        <v>120</v>
      </c>
      <c r="CH2049">
        <v>540</v>
      </c>
      <c r="CI2049">
        <v>37190</v>
      </c>
      <c r="CJ2049" t="s">
        <v>106</v>
      </c>
      <c r="CK2049" t="s">
        <v>106</v>
      </c>
      <c r="CL2049">
        <v>15</v>
      </c>
      <c r="CM2049" t="s">
        <v>4697</v>
      </c>
      <c r="CO2049">
        <v>124636</v>
      </c>
      <c r="CQ2049">
        <v>0</v>
      </c>
      <c r="CR2049">
        <v>0</v>
      </c>
      <c r="CS2049">
        <v>0</v>
      </c>
      <c r="CY2049" t="s">
        <v>123</v>
      </c>
      <c r="CZ2049" t="s">
        <v>124</v>
      </c>
      <c r="DD2049" t="str" cm="1">
        <f t="array" ref="DD2049">TEXT(_xlfn.SEQUENCE(1, DATEDIF(AG2049, AH2049, "m") + 1, AG2049, 30), "YYYY-APMM")</f>
        <v>2014-AP03</v>
      </c>
      <c r="DN2049">
        <f t="shared" si="62"/>
        <v>176</v>
      </c>
      <c r="DO2049" t="str">
        <f t="shared" si="63"/>
        <v>MANHOLES SK</v>
      </c>
    </row>
    <row r="2050" spans="1:119" x14ac:dyDescent="0.35">
      <c r="A2050" t="s">
        <v>105</v>
      </c>
      <c r="B2050">
        <v>501335</v>
      </c>
      <c r="C2050">
        <v>6359</v>
      </c>
      <c r="D2050">
        <v>124640</v>
      </c>
      <c r="E2050">
        <v>13662</v>
      </c>
      <c r="F2050">
        <v>0</v>
      </c>
      <c r="G2050" t="s">
        <v>106</v>
      </c>
      <c r="H2050" t="s">
        <v>106</v>
      </c>
      <c r="I2050" t="s">
        <v>106</v>
      </c>
      <c r="J2050" t="s">
        <v>107</v>
      </c>
      <c r="K2050" t="s">
        <v>108</v>
      </c>
      <c r="L2050" t="s">
        <v>109</v>
      </c>
      <c r="M2050" t="s">
        <v>110</v>
      </c>
      <c r="N2050" t="s">
        <v>5128</v>
      </c>
      <c r="O2050" t="s">
        <v>4705</v>
      </c>
      <c r="P2050">
        <v>8177</v>
      </c>
      <c r="Q2050">
        <v>312</v>
      </c>
      <c r="R2050">
        <v>312</v>
      </c>
      <c r="S2050">
        <v>160</v>
      </c>
      <c r="T2050">
        <v>0</v>
      </c>
      <c r="U2050">
        <v>6</v>
      </c>
      <c r="V2050">
        <v>6</v>
      </c>
      <c r="W2050">
        <v>160</v>
      </c>
      <c r="X2050">
        <v>0</v>
      </c>
      <c r="Y2050">
        <v>0</v>
      </c>
      <c r="Z2050">
        <v>0</v>
      </c>
      <c r="AD2050" s="1">
        <v>41783.333333333336</v>
      </c>
      <c r="AE2050" s="1">
        <v>41805.708333333336</v>
      </c>
      <c r="AG2050" s="1">
        <v>41737.333333333336</v>
      </c>
      <c r="AH2050" s="1">
        <v>41759.708333333336</v>
      </c>
      <c r="AI2050" s="1">
        <v>41737.333333333336</v>
      </c>
      <c r="AJ2050" s="1">
        <v>41759.708333333336</v>
      </c>
      <c r="AK2050" s="1">
        <v>41737.333333333336</v>
      </c>
      <c r="AL2050" s="1">
        <v>41759.708333333336</v>
      </c>
      <c r="AM2050" s="1">
        <v>41783.333333333336</v>
      </c>
      <c r="AN2050" s="1">
        <v>41805.708333333336</v>
      </c>
      <c r="AP2050" t="s">
        <v>113</v>
      </c>
      <c r="AU2050" t="s">
        <v>5129</v>
      </c>
      <c r="AY2050" t="s">
        <v>106</v>
      </c>
      <c r="AZ2050">
        <v>0</v>
      </c>
      <c r="BA2050">
        <v>0</v>
      </c>
      <c r="BD2050" s="3">
        <v>41321.661111111112</v>
      </c>
      <c r="BE2050" s="3">
        <v>41321.663888888892</v>
      </c>
      <c r="BF2050" t="s">
        <v>115</v>
      </c>
      <c r="BG2050" t="s">
        <v>115</v>
      </c>
      <c r="BH2050">
        <v>8149</v>
      </c>
      <c r="BM2050">
        <v>43540</v>
      </c>
      <c r="BR2050" t="s">
        <v>1299</v>
      </c>
      <c r="BS2050" t="s">
        <v>1300</v>
      </c>
      <c r="BU2050">
        <v>1</v>
      </c>
      <c r="BV2050" t="s">
        <v>118</v>
      </c>
      <c r="BX2050" t="s">
        <v>119</v>
      </c>
      <c r="BY2050" t="s">
        <v>119</v>
      </c>
      <c r="BZ2050" t="s">
        <v>119</v>
      </c>
      <c r="CA2050">
        <v>1</v>
      </c>
      <c r="CC2050" t="s">
        <v>120</v>
      </c>
      <c r="CH2050">
        <v>540</v>
      </c>
      <c r="CI2050">
        <v>37190</v>
      </c>
      <c r="CJ2050" t="s">
        <v>106</v>
      </c>
      <c r="CK2050" t="s">
        <v>106</v>
      </c>
      <c r="CL2050">
        <v>15</v>
      </c>
      <c r="CM2050" t="s">
        <v>4697</v>
      </c>
      <c r="CO2050">
        <v>124636</v>
      </c>
      <c r="CQ2050">
        <v>0</v>
      </c>
      <c r="CR2050">
        <v>0</v>
      </c>
      <c r="CS2050">
        <v>0</v>
      </c>
      <c r="CY2050" t="s">
        <v>123</v>
      </c>
      <c r="CZ2050" t="s">
        <v>124</v>
      </c>
      <c r="DD2050" t="str" cm="1">
        <f t="array" ref="DD2050">TEXT(_xlfn.SEQUENCE(1, DATEDIF(AG2050, AH2050, "m") + 1, AG2050, 30), "YYYY-APMM")</f>
        <v>2014-AP04</v>
      </c>
      <c r="DN2050">
        <f t="shared" si="62"/>
        <v>6</v>
      </c>
      <c r="DO2050" t="str">
        <f t="shared" si="63"/>
        <v>LABOR - CIVIL</v>
      </c>
    </row>
    <row r="2051" spans="1:119" x14ac:dyDescent="0.35">
      <c r="A2051" t="s">
        <v>105</v>
      </c>
      <c r="B2051">
        <v>501336</v>
      </c>
      <c r="C2051">
        <v>6359</v>
      </c>
      <c r="D2051">
        <v>124640</v>
      </c>
      <c r="E2051">
        <v>13662</v>
      </c>
      <c r="F2051">
        <v>0</v>
      </c>
      <c r="G2051" t="s">
        <v>106</v>
      </c>
      <c r="H2051" t="s">
        <v>106</v>
      </c>
      <c r="I2051" t="s">
        <v>106</v>
      </c>
      <c r="J2051" t="s">
        <v>107</v>
      </c>
      <c r="K2051" t="s">
        <v>108</v>
      </c>
      <c r="L2051" t="s">
        <v>109</v>
      </c>
      <c r="M2051" t="s">
        <v>110</v>
      </c>
      <c r="N2051" t="s">
        <v>5130</v>
      </c>
      <c r="O2051" t="s">
        <v>4699</v>
      </c>
      <c r="P2051">
        <v>8172</v>
      </c>
      <c r="Q2051">
        <v>40</v>
      </c>
      <c r="R2051">
        <v>0</v>
      </c>
      <c r="S2051">
        <v>200</v>
      </c>
      <c r="T2051">
        <v>0</v>
      </c>
      <c r="U2051">
        <v>190</v>
      </c>
      <c r="V2051">
        <v>190</v>
      </c>
      <c r="W2051">
        <v>200</v>
      </c>
      <c r="X2051">
        <v>0</v>
      </c>
      <c r="Y2051">
        <v>0</v>
      </c>
      <c r="Z2051">
        <v>0</v>
      </c>
      <c r="AD2051" s="1">
        <v>41685.333333333336</v>
      </c>
      <c r="AE2051" s="1">
        <v>41713.708333333336</v>
      </c>
      <c r="AG2051" s="1">
        <v>41678.333333333336</v>
      </c>
      <c r="AH2051" s="1">
        <v>41707.708333333336</v>
      </c>
      <c r="AI2051" s="1">
        <v>41678.333333333336</v>
      </c>
      <c r="AJ2051" s="1">
        <v>41707.708333333336</v>
      </c>
      <c r="AK2051" s="1">
        <v>41678.333333333336</v>
      </c>
      <c r="AL2051" s="1">
        <v>41707.708333333336</v>
      </c>
      <c r="AM2051" s="1">
        <v>41685.333333333336</v>
      </c>
      <c r="AN2051" s="1">
        <v>41713.708333333336</v>
      </c>
      <c r="AP2051" t="s">
        <v>113</v>
      </c>
      <c r="AU2051" t="s">
        <v>5131</v>
      </c>
      <c r="AY2051" t="s">
        <v>106</v>
      </c>
      <c r="AZ2051">
        <v>0</v>
      </c>
      <c r="BA2051">
        <v>0</v>
      </c>
      <c r="BD2051" s="3">
        <v>41321.661111111112</v>
      </c>
      <c r="BE2051" s="3">
        <v>41321.663888888892</v>
      </c>
      <c r="BF2051" t="s">
        <v>115</v>
      </c>
      <c r="BG2051" t="s">
        <v>115</v>
      </c>
      <c r="BH2051">
        <v>8149</v>
      </c>
      <c r="BM2051">
        <v>43490</v>
      </c>
      <c r="BR2051" t="s">
        <v>3200</v>
      </c>
      <c r="BS2051" t="s">
        <v>3201</v>
      </c>
      <c r="BU2051">
        <v>1</v>
      </c>
      <c r="BV2051" t="s">
        <v>118</v>
      </c>
      <c r="BX2051" t="s">
        <v>119</v>
      </c>
      <c r="BY2051" t="s">
        <v>119</v>
      </c>
      <c r="BZ2051" t="s">
        <v>119</v>
      </c>
      <c r="CA2051">
        <v>1</v>
      </c>
      <c r="CC2051" t="s">
        <v>120</v>
      </c>
      <c r="CH2051">
        <v>540</v>
      </c>
      <c r="CI2051">
        <v>37190</v>
      </c>
      <c r="CJ2051" t="s">
        <v>106</v>
      </c>
      <c r="CK2051" t="s">
        <v>106</v>
      </c>
      <c r="CL2051">
        <v>15</v>
      </c>
      <c r="CM2051" t="s">
        <v>4697</v>
      </c>
      <c r="CO2051">
        <v>124636</v>
      </c>
      <c r="CQ2051">
        <v>0</v>
      </c>
      <c r="CR2051">
        <v>0</v>
      </c>
      <c r="CS2051">
        <v>0</v>
      </c>
      <c r="CY2051" t="s">
        <v>123</v>
      </c>
      <c r="CZ2051" t="s">
        <v>124</v>
      </c>
      <c r="DD2051" t="str" cm="1">
        <f t="array" ref="DD2051:DE2051">TEXT(_xlfn.SEQUENCE(1, DATEDIF(AG2051, AH2051, "m") + 1, AG2051, 30), "YYYY-APMM")</f>
        <v>2014-AP02</v>
      </c>
      <c r="DE2051" t="str">
        <v>2014-AP03</v>
      </c>
      <c r="DN2051">
        <f t="shared" ref="DN2051:DN2114" si="64">V2051/COUNTIF(DD2051:DF2051, "&lt;&gt;")</f>
        <v>95</v>
      </c>
      <c r="DO2051" t="str">
        <f t="shared" ref="DO2051:DO2114" si="65">BR2051</f>
        <v>MANHOLES SK</v>
      </c>
    </row>
    <row r="2052" spans="1:119" x14ac:dyDescent="0.35">
      <c r="A2052" t="s">
        <v>105</v>
      </c>
      <c r="B2052">
        <v>501337</v>
      </c>
      <c r="C2052">
        <v>6359</v>
      </c>
      <c r="D2052">
        <v>124641</v>
      </c>
      <c r="E2052">
        <v>13662</v>
      </c>
      <c r="F2052">
        <v>0</v>
      </c>
      <c r="G2052" t="s">
        <v>106</v>
      </c>
      <c r="H2052" t="s">
        <v>106</v>
      </c>
      <c r="I2052" t="s">
        <v>106</v>
      </c>
      <c r="J2052" t="s">
        <v>107</v>
      </c>
      <c r="K2052" t="s">
        <v>108</v>
      </c>
      <c r="L2052" t="s">
        <v>109</v>
      </c>
      <c r="M2052" t="s">
        <v>110</v>
      </c>
      <c r="N2052" t="s">
        <v>5132</v>
      </c>
      <c r="O2052" t="s">
        <v>4727</v>
      </c>
      <c r="P2052">
        <v>8177</v>
      </c>
      <c r="Q2052">
        <v>56</v>
      </c>
      <c r="R2052">
        <v>0</v>
      </c>
      <c r="S2052">
        <v>200</v>
      </c>
      <c r="T2052">
        <v>0</v>
      </c>
      <c r="U2052">
        <v>998</v>
      </c>
      <c r="V2052">
        <v>998</v>
      </c>
      <c r="W2052">
        <v>200</v>
      </c>
      <c r="X2052">
        <v>500</v>
      </c>
      <c r="Y2052">
        <v>0</v>
      </c>
      <c r="Z2052">
        <v>500</v>
      </c>
      <c r="AD2052" s="1">
        <v>41799.333333333336</v>
      </c>
      <c r="AE2052" s="1">
        <v>41827.708333333336</v>
      </c>
      <c r="AG2052" s="1">
        <v>41791.333333333336</v>
      </c>
      <c r="AH2052" s="1">
        <v>41819.708333333336</v>
      </c>
      <c r="AI2052" s="1">
        <v>41791.333333333336</v>
      </c>
      <c r="AJ2052" s="1">
        <v>41819.708333333336</v>
      </c>
      <c r="AK2052" s="1">
        <v>41791.333333333336</v>
      </c>
      <c r="AL2052" s="1">
        <v>41819.708333333336</v>
      </c>
      <c r="AM2052" s="1">
        <v>41799.333333333336</v>
      </c>
      <c r="AN2052" s="1">
        <v>41827.708333333336</v>
      </c>
      <c r="AP2052" t="s">
        <v>113</v>
      </c>
      <c r="AU2052" t="s">
        <v>5133</v>
      </c>
      <c r="AY2052" t="s">
        <v>106</v>
      </c>
      <c r="AZ2052">
        <v>0</v>
      </c>
      <c r="BA2052">
        <v>0</v>
      </c>
      <c r="BD2052" s="3">
        <v>41321.661111111112</v>
      </c>
      <c r="BE2052" s="3">
        <v>41321.663888888892</v>
      </c>
      <c r="BF2052" t="s">
        <v>115</v>
      </c>
      <c r="BG2052" t="s">
        <v>115</v>
      </c>
      <c r="BH2052">
        <v>8149</v>
      </c>
      <c r="BM2052">
        <v>43540</v>
      </c>
      <c r="BR2052" t="s">
        <v>1299</v>
      </c>
      <c r="BS2052" t="s">
        <v>1300</v>
      </c>
      <c r="BU2052">
        <v>1</v>
      </c>
      <c r="BV2052" t="s">
        <v>118</v>
      </c>
      <c r="BX2052" t="s">
        <v>119</v>
      </c>
      <c r="BY2052" t="s">
        <v>119</v>
      </c>
      <c r="BZ2052" t="s">
        <v>119</v>
      </c>
      <c r="CA2052">
        <v>1</v>
      </c>
      <c r="CC2052" t="s">
        <v>120</v>
      </c>
      <c r="CH2052">
        <v>540</v>
      </c>
      <c r="CI2052">
        <v>37240</v>
      </c>
      <c r="CJ2052" t="s">
        <v>106</v>
      </c>
      <c r="CK2052" t="s">
        <v>106</v>
      </c>
      <c r="CL2052">
        <v>40</v>
      </c>
      <c r="CM2052" t="s">
        <v>4729</v>
      </c>
      <c r="CO2052">
        <v>124636</v>
      </c>
      <c r="CQ2052">
        <v>0</v>
      </c>
      <c r="CR2052">
        <v>0</v>
      </c>
      <c r="CS2052">
        <v>0</v>
      </c>
      <c r="CY2052" t="s">
        <v>123</v>
      </c>
      <c r="CZ2052" t="s">
        <v>124</v>
      </c>
      <c r="DD2052" t="str" cm="1">
        <f t="array" ref="DD2052">TEXT(_xlfn.SEQUENCE(1, DATEDIF(AG2052, AH2052, "m") + 1, AG2052, 30), "YYYY-APMM")</f>
        <v>2014-AP06</v>
      </c>
      <c r="DN2052">
        <f t="shared" si="64"/>
        <v>998</v>
      </c>
      <c r="DO2052" t="str">
        <f t="shared" si="65"/>
        <v>LABOR - CIVIL</v>
      </c>
    </row>
    <row r="2053" spans="1:119" x14ac:dyDescent="0.35">
      <c r="A2053" t="s">
        <v>105</v>
      </c>
      <c r="B2053">
        <v>501338</v>
      </c>
      <c r="C2053">
        <v>6359</v>
      </c>
      <c r="D2053">
        <v>124641</v>
      </c>
      <c r="E2053">
        <v>13662</v>
      </c>
      <c r="F2053">
        <v>0</v>
      </c>
      <c r="G2053" t="s">
        <v>106</v>
      </c>
      <c r="H2053" t="s">
        <v>106</v>
      </c>
      <c r="I2053" t="s">
        <v>106</v>
      </c>
      <c r="J2053" t="s">
        <v>107</v>
      </c>
      <c r="K2053" t="s">
        <v>108</v>
      </c>
      <c r="L2053" t="s">
        <v>109</v>
      </c>
      <c r="M2053" t="s">
        <v>110</v>
      </c>
      <c r="N2053" t="s">
        <v>5134</v>
      </c>
      <c r="O2053" t="s">
        <v>4731</v>
      </c>
      <c r="P2053">
        <v>8178</v>
      </c>
      <c r="Q2053">
        <v>56</v>
      </c>
      <c r="R2053">
        <v>0</v>
      </c>
      <c r="S2053">
        <v>200</v>
      </c>
      <c r="T2053">
        <v>0</v>
      </c>
      <c r="U2053">
        <v>352.8</v>
      </c>
      <c r="V2053">
        <v>352.8</v>
      </c>
      <c r="W2053">
        <v>200</v>
      </c>
      <c r="X2053">
        <v>0</v>
      </c>
      <c r="Y2053">
        <v>0</v>
      </c>
      <c r="Z2053">
        <v>0</v>
      </c>
      <c r="AD2053" s="1">
        <v>41805.333333333336</v>
      </c>
      <c r="AE2053" s="1">
        <v>41833.708333333336</v>
      </c>
      <c r="AG2053" s="1">
        <v>41797.333333333336</v>
      </c>
      <c r="AH2053" s="1">
        <v>41825.708333333336</v>
      </c>
      <c r="AI2053" s="1">
        <v>41797.333333333336</v>
      </c>
      <c r="AJ2053" s="1">
        <v>41825.708333333336</v>
      </c>
      <c r="AK2053" s="1">
        <v>41797.333333333336</v>
      </c>
      <c r="AL2053" s="1">
        <v>41825.708333333336</v>
      </c>
      <c r="AM2053" s="1">
        <v>41805.333333333336</v>
      </c>
      <c r="AN2053" s="1">
        <v>41833.708333333336</v>
      </c>
      <c r="AP2053" t="s">
        <v>113</v>
      </c>
      <c r="AU2053" t="s">
        <v>5135</v>
      </c>
      <c r="AY2053" t="s">
        <v>106</v>
      </c>
      <c r="AZ2053">
        <v>0</v>
      </c>
      <c r="BA2053">
        <v>0</v>
      </c>
      <c r="BD2053" s="3">
        <v>41321.661111111112</v>
      </c>
      <c r="BE2053" s="3">
        <v>41321.663888888892</v>
      </c>
      <c r="BF2053" t="s">
        <v>115</v>
      </c>
      <c r="BG2053" t="s">
        <v>115</v>
      </c>
      <c r="BH2053">
        <v>8149</v>
      </c>
      <c r="BM2053">
        <v>43550</v>
      </c>
      <c r="BR2053" t="s">
        <v>116</v>
      </c>
      <c r="BS2053" t="s">
        <v>117</v>
      </c>
      <c r="BU2053">
        <v>1</v>
      </c>
      <c r="BV2053" t="s">
        <v>118</v>
      </c>
      <c r="BX2053" t="s">
        <v>119</v>
      </c>
      <c r="BY2053" t="s">
        <v>119</v>
      </c>
      <c r="BZ2053" t="s">
        <v>119</v>
      </c>
      <c r="CA2053">
        <v>1</v>
      </c>
      <c r="CC2053" t="s">
        <v>120</v>
      </c>
      <c r="CH2053">
        <v>540</v>
      </c>
      <c r="CI2053">
        <v>37240</v>
      </c>
      <c r="CJ2053" t="s">
        <v>106</v>
      </c>
      <c r="CK2053" t="s">
        <v>106</v>
      </c>
      <c r="CL2053">
        <v>40</v>
      </c>
      <c r="CM2053" t="s">
        <v>4729</v>
      </c>
      <c r="CO2053">
        <v>124636</v>
      </c>
      <c r="CQ2053">
        <v>0</v>
      </c>
      <c r="CR2053">
        <v>0</v>
      </c>
      <c r="CS2053">
        <v>0</v>
      </c>
      <c r="CY2053" t="s">
        <v>123</v>
      </c>
      <c r="CZ2053" t="s">
        <v>124</v>
      </c>
      <c r="DD2053" t="str" cm="1">
        <f t="array" ref="DD2053">TEXT(_xlfn.SEQUENCE(1, DATEDIF(AG2053, AH2053, "m") + 1, AG2053, 30), "YYYY-APMM")</f>
        <v>2014-AP06</v>
      </c>
      <c r="DN2053">
        <f t="shared" si="64"/>
        <v>352.8</v>
      </c>
      <c r="DO2053" t="str">
        <f t="shared" si="65"/>
        <v>LABOR- SUBCONTRACTOR</v>
      </c>
    </row>
    <row r="2054" spans="1:119" x14ac:dyDescent="0.35">
      <c r="A2054" t="s">
        <v>105</v>
      </c>
      <c r="B2054">
        <v>501339</v>
      </c>
      <c r="C2054">
        <v>6359</v>
      </c>
      <c r="D2054">
        <v>124641</v>
      </c>
      <c r="E2054">
        <v>13662</v>
      </c>
      <c r="F2054">
        <v>0</v>
      </c>
      <c r="G2054" t="s">
        <v>106</v>
      </c>
      <c r="H2054" t="s">
        <v>106</v>
      </c>
      <c r="I2054" t="s">
        <v>106</v>
      </c>
      <c r="J2054" t="s">
        <v>107</v>
      </c>
      <c r="K2054" t="s">
        <v>108</v>
      </c>
      <c r="L2054" t="s">
        <v>109</v>
      </c>
      <c r="M2054" t="s">
        <v>110</v>
      </c>
      <c r="N2054" t="s">
        <v>5136</v>
      </c>
      <c r="O2054" t="s">
        <v>4734</v>
      </c>
      <c r="P2054">
        <v>8178</v>
      </c>
      <c r="Q2054">
        <v>56</v>
      </c>
      <c r="R2054">
        <v>0</v>
      </c>
      <c r="S2054">
        <v>200</v>
      </c>
      <c r="T2054">
        <v>0</v>
      </c>
      <c r="U2054">
        <v>285.60000000000002</v>
      </c>
      <c r="V2054">
        <v>285.60000000000002</v>
      </c>
      <c r="W2054">
        <v>200</v>
      </c>
      <c r="X2054">
        <v>0</v>
      </c>
      <c r="Y2054">
        <v>0</v>
      </c>
      <c r="Z2054">
        <v>0</v>
      </c>
      <c r="AD2054" s="1">
        <v>41811.333333333336</v>
      </c>
      <c r="AE2054" s="1">
        <v>41839.708333333336</v>
      </c>
      <c r="AG2054" s="1">
        <v>41802.333333333336</v>
      </c>
      <c r="AH2054" s="1">
        <v>41830.708333333336</v>
      </c>
      <c r="AI2054" s="1">
        <v>41802.333333333336</v>
      </c>
      <c r="AJ2054" s="1">
        <v>41830.708333333336</v>
      </c>
      <c r="AK2054" s="1">
        <v>41802.333333333336</v>
      </c>
      <c r="AL2054" s="1">
        <v>41830.708333333336</v>
      </c>
      <c r="AM2054" s="1">
        <v>41811.333333333336</v>
      </c>
      <c r="AN2054" s="1">
        <v>41839.708333333336</v>
      </c>
      <c r="AP2054" t="s">
        <v>113</v>
      </c>
      <c r="AU2054" t="e">
        <f>+JafCb1OTBuMYbt25EfxZA</f>
        <v>#NAME?</v>
      </c>
      <c r="AY2054" t="s">
        <v>106</v>
      </c>
      <c r="AZ2054">
        <v>0</v>
      </c>
      <c r="BA2054">
        <v>0</v>
      </c>
      <c r="BD2054" s="3">
        <v>41321.661111111112</v>
      </c>
      <c r="BE2054" s="3">
        <v>41321.663888888892</v>
      </c>
      <c r="BF2054" t="s">
        <v>115</v>
      </c>
      <c r="BG2054" t="s">
        <v>115</v>
      </c>
      <c r="BH2054">
        <v>8149</v>
      </c>
      <c r="BM2054">
        <v>43550</v>
      </c>
      <c r="BR2054" t="s">
        <v>116</v>
      </c>
      <c r="BS2054" t="s">
        <v>117</v>
      </c>
      <c r="BU2054">
        <v>1</v>
      </c>
      <c r="BV2054" t="s">
        <v>118</v>
      </c>
      <c r="BX2054" t="s">
        <v>119</v>
      </c>
      <c r="BY2054" t="s">
        <v>119</v>
      </c>
      <c r="BZ2054" t="s">
        <v>119</v>
      </c>
      <c r="CA2054">
        <v>1</v>
      </c>
      <c r="CC2054" t="s">
        <v>120</v>
      </c>
      <c r="CH2054">
        <v>540</v>
      </c>
      <c r="CI2054">
        <v>37240</v>
      </c>
      <c r="CJ2054" t="s">
        <v>106</v>
      </c>
      <c r="CK2054" t="s">
        <v>106</v>
      </c>
      <c r="CL2054">
        <v>40</v>
      </c>
      <c r="CM2054" t="s">
        <v>4729</v>
      </c>
      <c r="CO2054">
        <v>124636</v>
      </c>
      <c r="CQ2054">
        <v>0</v>
      </c>
      <c r="CR2054">
        <v>0</v>
      </c>
      <c r="CS2054">
        <v>0</v>
      </c>
      <c r="CY2054" t="s">
        <v>123</v>
      </c>
      <c r="CZ2054" t="s">
        <v>124</v>
      </c>
      <c r="DD2054" t="str" cm="1">
        <f t="array" ref="DD2054">TEXT(_xlfn.SEQUENCE(1, DATEDIF(AG2054, AH2054, "m") + 1, AG2054, 30), "YYYY-APMM")</f>
        <v>2014-AP06</v>
      </c>
      <c r="DN2054">
        <f t="shared" si="64"/>
        <v>285.60000000000002</v>
      </c>
      <c r="DO2054" t="str">
        <f t="shared" si="65"/>
        <v>LABOR- SUBCONTRACTOR</v>
      </c>
    </row>
    <row r="2055" spans="1:119" x14ac:dyDescent="0.35">
      <c r="A2055" t="s">
        <v>105</v>
      </c>
      <c r="B2055">
        <v>501340</v>
      </c>
      <c r="C2055">
        <v>6359</v>
      </c>
      <c r="D2055">
        <v>124641</v>
      </c>
      <c r="E2055">
        <v>13662</v>
      </c>
      <c r="F2055">
        <v>0</v>
      </c>
      <c r="G2055" t="s">
        <v>106</v>
      </c>
      <c r="H2055" t="s">
        <v>106</v>
      </c>
      <c r="I2055" t="s">
        <v>106</v>
      </c>
      <c r="J2055" t="s">
        <v>107</v>
      </c>
      <c r="K2055" t="s">
        <v>108</v>
      </c>
      <c r="L2055" t="s">
        <v>109</v>
      </c>
      <c r="M2055" t="s">
        <v>110</v>
      </c>
      <c r="N2055" t="s">
        <v>5137</v>
      </c>
      <c r="O2055" t="s">
        <v>4737</v>
      </c>
      <c r="P2055">
        <v>8177</v>
      </c>
      <c r="Q2055">
        <v>56</v>
      </c>
      <c r="R2055">
        <v>0</v>
      </c>
      <c r="S2055">
        <v>200</v>
      </c>
      <c r="T2055">
        <v>0</v>
      </c>
      <c r="U2055">
        <v>706</v>
      </c>
      <c r="V2055">
        <v>706</v>
      </c>
      <c r="W2055">
        <v>200</v>
      </c>
      <c r="X2055">
        <v>550</v>
      </c>
      <c r="Y2055">
        <v>0</v>
      </c>
      <c r="Z2055">
        <v>550</v>
      </c>
      <c r="AD2055" s="1">
        <v>41816.333333333336</v>
      </c>
      <c r="AE2055" s="1">
        <v>41844.708333333336</v>
      </c>
      <c r="AG2055" s="1">
        <v>41808.333333333336</v>
      </c>
      <c r="AH2055" s="1">
        <v>41836.708333333336</v>
      </c>
      <c r="AI2055" s="1">
        <v>41808.333333333336</v>
      </c>
      <c r="AJ2055" s="1">
        <v>41836.708333333336</v>
      </c>
      <c r="AK2055" s="1">
        <v>41808.333333333336</v>
      </c>
      <c r="AL2055" s="1">
        <v>41836.708333333336</v>
      </c>
      <c r="AM2055" s="1">
        <v>41816.333333333336</v>
      </c>
      <c r="AN2055" s="1">
        <v>41844.708333333336</v>
      </c>
      <c r="AP2055" t="s">
        <v>113</v>
      </c>
      <c r="AU2055" t="s">
        <v>5138</v>
      </c>
      <c r="AY2055" t="s">
        <v>106</v>
      </c>
      <c r="AZ2055">
        <v>0</v>
      </c>
      <c r="BA2055">
        <v>0</v>
      </c>
      <c r="BD2055" s="3">
        <v>41321.661111111112</v>
      </c>
      <c r="BE2055" s="3">
        <v>41321.663888888892</v>
      </c>
      <c r="BF2055" t="s">
        <v>115</v>
      </c>
      <c r="BG2055" t="s">
        <v>115</v>
      </c>
      <c r="BH2055">
        <v>8149</v>
      </c>
      <c r="BM2055">
        <v>43540</v>
      </c>
      <c r="BR2055" t="s">
        <v>1299</v>
      </c>
      <c r="BS2055" t="s">
        <v>1300</v>
      </c>
      <c r="BU2055">
        <v>1</v>
      </c>
      <c r="BV2055" t="s">
        <v>118</v>
      </c>
      <c r="BX2055" t="s">
        <v>119</v>
      </c>
      <c r="BY2055" t="s">
        <v>119</v>
      </c>
      <c r="BZ2055" t="s">
        <v>119</v>
      </c>
      <c r="CA2055">
        <v>1</v>
      </c>
      <c r="CC2055" t="s">
        <v>120</v>
      </c>
      <c r="CH2055">
        <v>540</v>
      </c>
      <c r="CI2055">
        <v>37240</v>
      </c>
      <c r="CJ2055" t="s">
        <v>106</v>
      </c>
      <c r="CK2055" t="s">
        <v>106</v>
      </c>
      <c r="CL2055">
        <v>40</v>
      </c>
      <c r="CM2055" t="s">
        <v>4729</v>
      </c>
      <c r="CO2055">
        <v>124636</v>
      </c>
      <c r="CQ2055">
        <v>0</v>
      </c>
      <c r="CR2055">
        <v>0</v>
      </c>
      <c r="CS2055">
        <v>0</v>
      </c>
      <c r="CY2055" t="s">
        <v>123</v>
      </c>
      <c r="CZ2055" t="s">
        <v>124</v>
      </c>
      <c r="DD2055" t="str" cm="1">
        <f t="array" ref="DD2055">TEXT(_xlfn.SEQUENCE(1, DATEDIF(AG2055, AH2055, "m") + 1, AG2055, 30), "YYYY-APMM")</f>
        <v>2014-AP06</v>
      </c>
      <c r="DN2055">
        <f t="shared" si="64"/>
        <v>706</v>
      </c>
      <c r="DO2055" t="str">
        <f t="shared" si="65"/>
        <v>LABOR - CIVIL</v>
      </c>
    </row>
    <row r="2056" spans="1:119" x14ac:dyDescent="0.35">
      <c r="A2056" t="s">
        <v>105</v>
      </c>
      <c r="B2056">
        <v>501341</v>
      </c>
      <c r="C2056">
        <v>6359</v>
      </c>
      <c r="D2056">
        <v>124641</v>
      </c>
      <c r="E2056">
        <v>13662</v>
      </c>
      <c r="F2056">
        <v>0</v>
      </c>
      <c r="G2056" t="s">
        <v>106</v>
      </c>
      <c r="H2056" t="s">
        <v>106</v>
      </c>
      <c r="I2056" t="s">
        <v>106</v>
      </c>
      <c r="J2056" t="s">
        <v>107</v>
      </c>
      <c r="K2056" t="s">
        <v>108</v>
      </c>
      <c r="L2056" t="s">
        <v>109</v>
      </c>
      <c r="M2056" t="s">
        <v>110</v>
      </c>
      <c r="N2056" t="s">
        <v>5139</v>
      </c>
      <c r="O2056" t="s">
        <v>4740</v>
      </c>
      <c r="P2056">
        <v>8178</v>
      </c>
      <c r="Q2056">
        <v>136</v>
      </c>
      <c r="R2056">
        <v>0</v>
      </c>
      <c r="S2056">
        <v>200</v>
      </c>
      <c r="T2056">
        <v>0</v>
      </c>
      <c r="U2056">
        <v>149.6</v>
      </c>
      <c r="V2056">
        <v>149.6</v>
      </c>
      <c r="W2056">
        <v>200</v>
      </c>
      <c r="X2056">
        <v>0</v>
      </c>
      <c r="Y2056">
        <v>0</v>
      </c>
      <c r="Z2056">
        <v>0</v>
      </c>
      <c r="AD2056" s="1">
        <v>41840.333333333336</v>
      </c>
      <c r="AE2056" s="1">
        <v>41871.708333333336</v>
      </c>
      <c r="AG2056" s="1">
        <v>41820.333333333336</v>
      </c>
      <c r="AH2056" s="1">
        <v>41848.708333333336</v>
      </c>
      <c r="AI2056" s="1">
        <v>41820.333333333336</v>
      </c>
      <c r="AJ2056" s="1">
        <v>41848.708333333336</v>
      </c>
      <c r="AK2056" s="1">
        <v>41820.333333333336</v>
      </c>
      <c r="AL2056" s="1">
        <v>41848.708333333336</v>
      </c>
      <c r="AM2056" s="1">
        <v>41840.333333333336</v>
      </c>
      <c r="AN2056" s="1">
        <v>41871.708333333336</v>
      </c>
      <c r="AP2056" t="s">
        <v>113</v>
      </c>
      <c r="AU2056" t="s">
        <v>5140</v>
      </c>
      <c r="AY2056" t="s">
        <v>106</v>
      </c>
      <c r="AZ2056">
        <v>0</v>
      </c>
      <c r="BA2056">
        <v>0</v>
      </c>
      <c r="BD2056" s="3">
        <v>41321.661111111112</v>
      </c>
      <c r="BE2056" s="3">
        <v>41321.663888888892</v>
      </c>
      <c r="BF2056" t="s">
        <v>115</v>
      </c>
      <c r="BG2056" t="s">
        <v>115</v>
      </c>
      <c r="BH2056">
        <v>8149</v>
      </c>
      <c r="BM2056">
        <v>43550</v>
      </c>
      <c r="BR2056" t="s">
        <v>116</v>
      </c>
      <c r="BS2056" t="s">
        <v>117</v>
      </c>
      <c r="BU2056">
        <v>1</v>
      </c>
      <c r="BV2056" t="s">
        <v>118</v>
      </c>
      <c r="BX2056" t="s">
        <v>119</v>
      </c>
      <c r="BY2056" t="s">
        <v>119</v>
      </c>
      <c r="BZ2056" t="s">
        <v>119</v>
      </c>
      <c r="CA2056">
        <v>1</v>
      </c>
      <c r="CC2056" t="s">
        <v>120</v>
      </c>
      <c r="CH2056">
        <v>540</v>
      </c>
      <c r="CI2056">
        <v>37240</v>
      </c>
      <c r="CJ2056" t="s">
        <v>106</v>
      </c>
      <c r="CK2056" t="s">
        <v>106</v>
      </c>
      <c r="CL2056">
        <v>40</v>
      </c>
      <c r="CM2056" t="s">
        <v>4729</v>
      </c>
      <c r="CO2056">
        <v>124636</v>
      </c>
      <c r="CQ2056">
        <v>0</v>
      </c>
      <c r="CR2056">
        <v>0</v>
      </c>
      <c r="CS2056">
        <v>0</v>
      </c>
      <c r="CY2056" t="s">
        <v>123</v>
      </c>
      <c r="CZ2056" t="s">
        <v>124</v>
      </c>
      <c r="DD2056" t="str" cm="1">
        <f t="array" ref="DD2056">TEXT(_xlfn.SEQUENCE(1, DATEDIF(AG2056, AH2056, "m") + 1, AG2056, 30), "YYYY-APMM")</f>
        <v>2014-AP06</v>
      </c>
      <c r="DN2056">
        <f t="shared" si="64"/>
        <v>149.6</v>
      </c>
      <c r="DO2056" t="str">
        <f t="shared" si="65"/>
        <v>LABOR- SUBCONTRACTOR</v>
      </c>
    </row>
    <row r="2057" spans="1:119" x14ac:dyDescent="0.35">
      <c r="A2057" t="s">
        <v>105</v>
      </c>
      <c r="B2057">
        <v>501342</v>
      </c>
      <c r="C2057">
        <v>6359</v>
      </c>
      <c r="D2057">
        <v>124641</v>
      </c>
      <c r="E2057">
        <v>13662</v>
      </c>
      <c r="F2057">
        <v>0</v>
      </c>
      <c r="G2057" t="s">
        <v>106</v>
      </c>
      <c r="H2057" t="s">
        <v>106</v>
      </c>
      <c r="I2057" t="s">
        <v>106</v>
      </c>
      <c r="J2057" t="s">
        <v>107</v>
      </c>
      <c r="K2057" t="s">
        <v>108</v>
      </c>
      <c r="L2057" t="s">
        <v>109</v>
      </c>
      <c r="M2057" t="s">
        <v>110</v>
      </c>
      <c r="N2057" t="s">
        <v>5141</v>
      </c>
      <c r="O2057" t="s">
        <v>4743</v>
      </c>
      <c r="P2057">
        <v>8178</v>
      </c>
      <c r="Q2057">
        <v>136</v>
      </c>
      <c r="R2057">
        <v>88</v>
      </c>
      <c r="S2057">
        <v>200</v>
      </c>
      <c r="T2057">
        <v>0</v>
      </c>
      <c r="U2057">
        <v>352.8</v>
      </c>
      <c r="V2057">
        <v>352.8</v>
      </c>
      <c r="W2057">
        <v>200</v>
      </c>
      <c r="X2057">
        <v>0</v>
      </c>
      <c r="Y2057">
        <v>0</v>
      </c>
      <c r="Z2057">
        <v>0</v>
      </c>
      <c r="AD2057" s="1">
        <v>41848.333333333336</v>
      </c>
      <c r="AE2057" s="1">
        <v>41879.708333333336</v>
      </c>
      <c r="AG2057" s="1">
        <v>41828.333333333336</v>
      </c>
      <c r="AH2057" s="1">
        <v>41860.708333333336</v>
      </c>
      <c r="AI2057" s="1">
        <v>41828.333333333336</v>
      </c>
      <c r="AJ2057" s="1">
        <v>41860.708333333336</v>
      </c>
      <c r="AK2057" s="1">
        <v>41828.333333333336</v>
      </c>
      <c r="AL2057" s="1">
        <v>41860.708333333336</v>
      </c>
      <c r="AM2057" s="1">
        <v>41848.333333333336</v>
      </c>
      <c r="AN2057" s="1">
        <v>41879.708333333336</v>
      </c>
      <c r="AP2057" t="s">
        <v>113</v>
      </c>
      <c r="AU2057" t="s">
        <v>5142</v>
      </c>
      <c r="AY2057" t="s">
        <v>106</v>
      </c>
      <c r="AZ2057">
        <v>0</v>
      </c>
      <c r="BA2057">
        <v>0</v>
      </c>
      <c r="BD2057" s="3">
        <v>41321.661111111112</v>
      </c>
      <c r="BE2057" s="3">
        <v>41321.663888888892</v>
      </c>
      <c r="BF2057" t="s">
        <v>115</v>
      </c>
      <c r="BG2057" t="s">
        <v>115</v>
      </c>
      <c r="BH2057">
        <v>8149</v>
      </c>
      <c r="BM2057">
        <v>43550</v>
      </c>
      <c r="BR2057" t="s">
        <v>116</v>
      </c>
      <c r="BS2057" t="s">
        <v>117</v>
      </c>
      <c r="BU2057">
        <v>1</v>
      </c>
      <c r="BV2057" t="s">
        <v>118</v>
      </c>
      <c r="BX2057" t="s">
        <v>119</v>
      </c>
      <c r="BY2057" t="s">
        <v>119</v>
      </c>
      <c r="BZ2057" t="s">
        <v>119</v>
      </c>
      <c r="CA2057">
        <v>1</v>
      </c>
      <c r="CC2057" t="s">
        <v>120</v>
      </c>
      <c r="CH2057">
        <v>540</v>
      </c>
      <c r="CI2057">
        <v>37240</v>
      </c>
      <c r="CJ2057" t="s">
        <v>106</v>
      </c>
      <c r="CK2057" t="s">
        <v>106</v>
      </c>
      <c r="CL2057">
        <v>40</v>
      </c>
      <c r="CM2057" t="s">
        <v>4729</v>
      </c>
      <c r="CO2057">
        <v>124636</v>
      </c>
      <c r="CQ2057">
        <v>0</v>
      </c>
      <c r="CR2057">
        <v>0</v>
      </c>
      <c r="CS2057">
        <v>0</v>
      </c>
      <c r="CY2057" t="s">
        <v>123</v>
      </c>
      <c r="CZ2057" t="s">
        <v>124</v>
      </c>
      <c r="DD2057" t="str" cm="1">
        <f t="array" ref="DD2057:DE2057">TEXT(_xlfn.SEQUENCE(1, DATEDIF(AG2057, AH2057, "m") + 1, AG2057, 30), "YYYY-APMM")</f>
        <v>2014-AP07</v>
      </c>
      <c r="DE2057" t="str">
        <v>2014-AP08</v>
      </c>
      <c r="DN2057">
        <f t="shared" si="64"/>
        <v>176.4</v>
      </c>
      <c r="DO2057" t="str">
        <f t="shared" si="65"/>
        <v>LABOR- SUBCONTRACTOR</v>
      </c>
    </row>
    <row r="2058" spans="1:119" x14ac:dyDescent="0.35">
      <c r="A2058" t="s">
        <v>105</v>
      </c>
      <c r="B2058">
        <v>501343</v>
      </c>
      <c r="C2058">
        <v>6359</v>
      </c>
      <c r="D2058">
        <v>124642</v>
      </c>
      <c r="E2058">
        <v>13662</v>
      </c>
      <c r="F2058">
        <v>0</v>
      </c>
      <c r="G2058" t="s">
        <v>106</v>
      </c>
      <c r="H2058" t="s">
        <v>106</v>
      </c>
      <c r="I2058" t="s">
        <v>106</v>
      </c>
      <c r="J2058" t="s">
        <v>107</v>
      </c>
      <c r="K2058" t="s">
        <v>108</v>
      </c>
      <c r="L2058" t="s">
        <v>109</v>
      </c>
      <c r="M2058" t="s">
        <v>110</v>
      </c>
      <c r="N2058" t="s">
        <v>5143</v>
      </c>
      <c r="O2058" t="s">
        <v>4813</v>
      </c>
      <c r="P2058">
        <v>8178</v>
      </c>
      <c r="Q2058">
        <v>296</v>
      </c>
      <c r="R2058">
        <v>0</v>
      </c>
      <c r="S2058">
        <v>40</v>
      </c>
      <c r="T2058">
        <v>0</v>
      </c>
      <c r="U2058">
        <v>174</v>
      </c>
      <c r="V2058">
        <v>174</v>
      </c>
      <c r="W2058">
        <v>40</v>
      </c>
      <c r="X2058">
        <v>150</v>
      </c>
      <c r="Y2058">
        <v>0</v>
      </c>
      <c r="Z2058">
        <v>150</v>
      </c>
      <c r="AD2058" s="1">
        <v>41911.333333333336</v>
      </c>
      <c r="AE2058" s="1">
        <v>41916.708333333336</v>
      </c>
      <c r="AG2058" s="1">
        <v>41868.333333333336</v>
      </c>
      <c r="AH2058" s="1">
        <v>41872.708333333336</v>
      </c>
      <c r="AI2058" s="1">
        <v>41868.333333333336</v>
      </c>
      <c r="AJ2058" s="1">
        <v>41872.708333333336</v>
      </c>
      <c r="AK2058" s="1">
        <v>41868.333333333336</v>
      </c>
      <c r="AL2058" s="1">
        <v>41872.708333333336</v>
      </c>
      <c r="AM2058" s="1">
        <v>41911.333333333336</v>
      </c>
      <c r="AN2058" s="1">
        <v>41916.708333333336</v>
      </c>
      <c r="AP2058" t="s">
        <v>113</v>
      </c>
      <c r="AU2058" t="s">
        <v>5144</v>
      </c>
      <c r="AY2058" t="s">
        <v>106</v>
      </c>
      <c r="AZ2058">
        <v>0</v>
      </c>
      <c r="BA2058">
        <v>0</v>
      </c>
      <c r="BD2058" s="3">
        <v>41321.661111111112</v>
      </c>
      <c r="BE2058" s="3">
        <v>41321.663888888892</v>
      </c>
      <c r="BF2058" t="s">
        <v>115</v>
      </c>
      <c r="BG2058" t="s">
        <v>115</v>
      </c>
      <c r="BH2058">
        <v>8149</v>
      </c>
      <c r="BM2058">
        <v>43550</v>
      </c>
      <c r="BR2058" t="s">
        <v>116</v>
      </c>
      <c r="BS2058" t="s">
        <v>117</v>
      </c>
      <c r="BU2058">
        <v>1</v>
      </c>
      <c r="BV2058" t="s">
        <v>118</v>
      </c>
      <c r="BX2058" t="s">
        <v>119</v>
      </c>
      <c r="BY2058" t="s">
        <v>119</v>
      </c>
      <c r="BZ2058" t="s">
        <v>119</v>
      </c>
      <c r="CA2058">
        <v>1</v>
      </c>
      <c r="CC2058" t="s">
        <v>120</v>
      </c>
      <c r="CH2058">
        <v>540</v>
      </c>
      <c r="CI2058">
        <v>37270</v>
      </c>
      <c r="CJ2058" t="s">
        <v>106</v>
      </c>
      <c r="CK2058" t="s">
        <v>106</v>
      </c>
      <c r="CL2058">
        <v>55</v>
      </c>
      <c r="CM2058" t="s">
        <v>4802</v>
      </c>
      <c r="CO2058">
        <v>124636</v>
      </c>
      <c r="CQ2058">
        <v>0</v>
      </c>
      <c r="CR2058">
        <v>0</v>
      </c>
      <c r="CS2058">
        <v>0</v>
      </c>
      <c r="CY2058" t="s">
        <v>123</v>
      </c>
      <c r="CZ2058" t="s">
        <v>124</v>
      </c>
      <c r="DD2058" t="str" cm="1">
        <f t="array" ref="DD2058">TEXT(_xlfn.SEQUENCE(1, DATEDIF(AG2058, AH2058, "m") + 1, AG2058, 30), "YYYY-APMM")</f>
        <v>2014-AP08</v>
      </c>
      <c r="DN2058">
        <f t="shared" si="64"/>
        <v>174</v>
      </c>
      <c r="DO2058" t="str">
        <f t="shared" si="65"/>
        <v>LABOR- SUBCONTRACTOR</v>
      </c>
    </row>
    <row r="2059" spans="1:119" x14ac:dyDescent="0.35">
      <c r="A2059" t="s">
        <v>105</v>
      </c>
      <c r="B2059">
        <v>501344</v>
      </c>
      <c r="C2059">
        <v>6359</v>
      </c>
      <c r="D2059">
        <v>124642</v>
      </c>
      <c r="E2059">
        <v>13662</v>
      </c>
      <c r="F2059">
        <v>0</v>
      </c>
      <c r="G2059" t="s">
        <v>106</v>
      </c>
      <c r="H2059" t="s">
        <v>106</v>
      </c>
      <c r="I2059" t="s">
        <v>106</v>
      </c>
      <c r="J2059" t="s">
        <v>107</v>
      </c>
      <c r="K2059" t="s">
        <v>108</v>
      </c>
      <c r="L2059" t="s">
        <v>109</v>
      </c>
      <c r="M2059" t="s">
        <v>110</v>
      </c>
      <c r="N2059" t="s">
        <v>5145</v>
      </c>
      <c r="O2059" t="s">
        <v>4816</v>
      </c>
      <c r="P2059">
        <v>8178</v>
      </c>
      <c r="Q2059">
        <v>416</v>
      </c>
      <c r="R2059">
        <v>0</v>
      </c>
      <c r="S2059">
        <v>40</v>
      </c>
      <c r="T2059">
        <v>0</v>
      </c>
      <c r="U2059">
        <v>174</v>
      </c>
      <c r="V2059">
        <v>174</v>
      </c>
      <c r="W2059">
        <v>40</v>
      </c>
      <c r="X2059">
        <v>150</v>
      </c>
      <c r="Y2059">
        <v>0</v>
      </c>
      <c r="Z2059">
        <v>150</v>
      </c>
      <c r="AD2059" s="1">
        <v>41937.333333333336</v>
      </c>
      <c r="AE2059" s="1">
        <v>41941.708333333336</v>
      </c>
      <c r="AG2059" s="1">
        <v>41874.333333333336</v>
      </c>
      <c r="AH2059" s="1">
        <v>41878.708333333336</v>
      </c>
      <c r="AI2059" s="1">
        <v>41874.333333333336</v>
      </c>
      <c r="AJ2059" s="1">
        <v>41878.708333333336</v>
      </c>
      <c r="AK2059" s="1">
        <v>41874.333333333336</v>
      </c>
      <c r="AL2059" s="1">
        <v>41878.708333333336</v>
      </c>
      <c r="AM2059" s="1">
        <v>41937.333333333336</v>
      </c>
      <c r="AN2059" s="1">
        <v>41941.708333333336</v>
      </c>
      <c r="AP2059" t="s">
        <v>113</v>
      </c>
      <c r="AU2059" t="s">
        <v>5146</v>
      </c>
      <c r="AY2059" t="s">
        <v>106</v>
      </c>
      <c r="AZ2059">
        <v>0</v>
      </c>
      <c r="BA2059">
        <v>0</v>
      </c>
      <c r="BD2059" s="3">
        <v>41321.661111111112</v>
      </c>
      <c r="BE2059" s="3">
        <v>41321.663888888892</v>
      </c>
      <c r="BF2059" t="s">
        <v>115</v>
      </c>
      <c r="BG2059" t="s">
        <v>115</v>
      </c>
      <c r="BH2059">
        <v>8149</v>
      </c>
      <c r="BM2059">
        <v>43550</v>
      </c>
      <c r="BR2059" t="s">
        <v>116</v>
      </c>
      <c r="BS2059" t="s">
        <v>117</v>
      </c>
      <c r="BU2059">
        <v>1</v>
      </c>
      <c r="BV2059" t="s">
        <v>118</v>
      </c>
      <c r="BX2059" t="s">
        <v>119</v>
      </c>
      <c r="BY2059" t="s">
        <v>119</v>
      </c>
      <c r="BZ2059" t="s">
        <v>119</v>
      </c>
      <c r="CA2059">
        <v>1</v>
      </c>
      <c r="CC2059" t="s">
        <v>120</v>
      </c>
      <c r="CH2059">
        <v>540</v>
      </c>
      <c r="CI2059">
        <v>37270</v>
      </c>
      <c r="CJ2059" t="s">
        <v>106</v>
      </c>
      <c r="CK2059" t="s">
        <v>106</v>
      </c>
      <c r="CL2059">
        <v>55</v>
      </c>
      <c r="CM2059" t="s">
        <v>4802</v>
      </c>
      <c r="CO2059">
        <v>124636</v>
      </c>
      <c r="CQ2059">
        <v>0</v>
      </c>
      <c r="CR2059">
        <v>0</v>
      </c>
      <c r="CS2059">
        <v>0</v>
      </c>
      <c r="CY2059" t="s">
        <v>123</v>
      </c>
      <c r="CZ2059" t="s">
        <v>124</v>
      </c>
      <c r="DD2059" t="str" cm="1">
        <f t="array" ref="DD2059">TEXT(_xlfn.SEQUENCE(1, DATEDIF(AG2059, AH2059, "m") + 1, AG2059, 30), "YYYY-APMM")</f>
        <v>2014-AP08</v>
      </c>
      <c r="DN2059">
        <f t="shared" si="64"/>
        <v>174</v>
      </c>
      <c r="DO2059" t="str">
        <f t="shared" si="65"/>
        <v>LABOR- SUBCONTRACTOR</v>
      </c>
    </row>
    <row r="2060" spans="1:119" x14ac:dyDescent="0.35">
      <c r="A2060" t="s">
        <v>105</v>
      </c>
      <c r="B2060">
        <v>501345</v>
      </c>
      <c r="C2060">
        <v>6359</v>
      </c>
      <c r="D2060">
        <v>124642</v>
      </c>
      <c r="E2060">
        <v>13662</v>
      </c>
      <c r="F2060">
        <v>0</v>
      </c>
      <c r="G2060" t="s">
        <v>106</v>
      </c>
      <c r="H2060" t="s">
        <v>106</v>
      </c>
      <c r="I2060" t="s">
        <v>106</v>
      </c>
      <c r="J2060" t="s">
        <v>107</v>
      </c>
      <c r="K2060" t="s">
        <v>108</v>
      </c>
      <c r="L2060" t="s">
        <v>109</v>
      </c>
      <c r="M2060" t="s">
        <v>110</v>
      </c>
      <c r="N2060" t="s">
        <v>5147</v>
      </c>
      <c r="O2060" t="s">
        <v>4819</v>
      </c>
      <c r="P2060">
        <v>8178</v>
      </c>
      <c r="Q2060">
        <v>416</v>
      </c>
      <c r="R2060">
        <v>120</v>
      </c>
      <c r="S2060">
        <v>40</v>
      </c>
      <c r="T2060">
        <v>0</v>
      </c>
      <c r="U2060">
        <v>882</v>
      </c>
      <c r="V2060">
        <v>882</v>
      </c>
      <c r="W2060">
        <v>40</v>
      </c>
      <c r="X2060">
        <v>0</v>
      </c>
      <c r="Y2060">
        <v>0</v>
      </c>
      <c r="Z2060">
        <v>0</v>
      </c>
      <c r="AD2060" s="1">
        <v>41942.333333333336</v>
      </c>
      <c r="AE2060" s="1">
        <v>41947.708333333336</v>
      </c>
      <c r="AG2060" s="1">
        <v>41879.333333333336</v>
      </c>
      <c r="AH2060" s="1">
        <v>41884.708333333336</v>
      </c>
      <c r="AI2060" s="1">
        <v>41879.333333333336</v>
      </c>
      <c r="AJ2060" s="1">
        <v>41884.708333333336</v>
      </c>
      <c r="AK2060" s="1">
        <v>41879.333333333336</v>
      </c>
      <c r="AL2060" s="1">
        <v>41884.708333333336</v>
      </c>
      <c r="AM2060" s="1">
        <v>41942.333333333336</v>
      </c>
      <c r="AN2060" s="1">
        <v>41947.708333333336</v>
      </c>
      <c r="AP2060" t="s">
        <v>113</v>
      </c>
      <c r="AU2060" t="s">
        <v>5148</v>
      </c>
      <c r="AY2060" t="s">
        <v>106</v>
      </c>
      <c r="AZ2060">
        <v>0</v>
      </c>
      <c r="BA2060">
        <v>0</v>
      </c>
      <c r="BD2060" s="3">
        <v>41321.661111111112</v>
      </c>
      <c r="BE2060" s="3">
        <v>41321.663888888892</v>
      </c>
      <c r="BF2060" t="s">
        <v>115</v>
      </c>
      <c r="BG2060" t="s">
        <v>115</v>
      </c>
      <c r="BH2060">
        <v>8149</v>
      </c>
      <c r="BM2060">
        <v>43550</v>
      </c>
      <c r="BR2060" t="s">
        <v>116</v>
      </c>
      <c r="BS2060" t="s">
        <v>117</v>
      </c>
      <c r="BU2060">
        <v>1</v>
      </c>
      <c r="BV2060" t="s">
        <v>118</v>
      </c>
      <c r="BX2060" t="s">
        <v>119</v>
      </c>
      <c r="BY2060" t="s">
        <v>119</v>
      </c>
      <c r="BZ2060" t="s">
        <v>119</v>
      </c>
      <c r="CA2060">
        <v>1</v>
      </c>
      <c r="CC2060" t="s">
        <v>120</v>
      </c>
      <c r="CH2060">
        <v>540</v>
      </c>
      <c r="CI2060">
        <v>37270</v>
      </c>
      <c r="CJ2060" t="s">
        <v>106</v>
      </c>
      <c r="CK2060" t="s">
        <v>106</v>
      </c>
      <c r="CL2060">
        <v>55</v>
      </c>
      <c r="CM2060" t="s">
        <v>4802</v>
      </c>
      <c r="CO2060">
        <v>124636</v>
      </c>
      <c r="CQ2060">
        <v>0</v>
      </c>
      <c r="CR2060">
        <v>0</v>
      </c>
      <c r="CS2060">
        <v>0</v>
      </c>
      <c r="CY2060" t="s">
        <v>123</v>
      </c>
      <c r="CZ2060" t="s">
        <v>124</v>
      </c>
      <c r="DD2060" t="str" cm="1">
        <f t="array" ref="DD2060">TEXT(_xlfn.SEQUENCE(1, DATEDIF(AG2060, AH2060, "m") + 1, AG2060, 30), "YYYY-APMM")</f>
        <v>2014-AP08</v>
      </c>
      <c r="DN2060">
        <f t="shared" si="64"/>
        <v>882</v>
      </c>
      <c r="DO2060" t="str">
        <f t="shared" si="65"/>
        <v>LABOR- SUBCONTRACTOR</v>
      </c>
    </row>
    <row r="2061" spans="1:119" x14ac:dyDescent="0.35">
      <c r="A2061" t="s">
        <v>105</v>
      </c>
      <c r="B2061">
        <v>501346</v>
      </c>
      <c r="C2061">
        <v>6359</v>
      </c>
      <c r="D2061">
        <v>124642</v>
      </c>
      <c r="E2061">
        <v>13662</v>
      </c>
      <c r="F2061">
        <v>0</v>
      </c>
      <c r="G2061" t="s">
        <v>106</v>
      </c>
      <c r="H2061" t="s">
        <v>106</v>
      </c>
      <c r="I2061" t="s">
        <v>106</v>
      </c>
      <c r="J2061" t="s">
        <v>107</v>
      </c>
      <c r="K2061" t="s">
        <v>108</v>
      </c>
      <c r="L2061" t="s">
        <v>109</v>
      </c>
      <c r="M2061" t="s">
        <v>110</v>
      </c>
      <c r="N2061" t="s">
        <v>5149</v>
      </c>
      <c r="O2061" t="s">
        <v>4800</v>
      </c>
      <c r="P2061">
        <v>8177</v>
      </c>
      <c r="Q2061">
        <v>0</v>
      </c>
      <c r="R2061">
        <v>0</v>
      </c>
      <c r="S2061">
        <v>80</v>
      </c>
      <c r="T2061">
        <v>0</v>
      </c>
      <c r="U2061">
        <v>1150</v>
      </c>
      <c r="V2061">
        <v>1150</v>
      </c>
      <c r="W2061">
        <v>80</v>
      </c>
      <c r="X2061">
        <v>400</v>
      </c>
      <c r="Y2061">
        <v>0</v>
      </c>
      <c r="Z2061">
        <v>400</v>
      </c>
      <c r="AD2061" s="1">
        <v>41806.333333333336</v>
      </c>
      <c r="AE2061" s="1">
        <v>41816.708333333336</v>
      </c>
      <c r="AG2061" s="1">
        <v>41806.333333333336</v>
      </c>
      <c r="AH2061" s="1">
        <v>41816.708333333336</v>
      </c>
      <c r="AI2061" s="1">
        <v>41806.333333333336</v>
      </c>
      <c r="AJ2061" s="1">
        <v>41816.708333333336</v>
      </c>
      <c r="AK2061" s="1">
        <v>41806.333333333336</v>
      </c>
      <c r="AL2061" s="1">
        <v>41816.708333333336</v>
      </c>
      <c r="AM2061" s="1">
        <v>41806.333333333336</v>
      </c>
      <c r="AN2061" s="1">
        <v>41816.708333333336</v>
      </c>
      <c r="AP2061" t="s">
        <v>113</v>
      </c>
      <c r="AU2061" t="s">
        <v>5150</v>
      </c>
      <c r="AY2061" t="s">
        <v>119</v>
      </c>
      <c r="AZ2061">
        <v>0</v>
      </c>
      <c r="BA2061">
        <v>0</v>
      </c>
      <c r="BD2061" s="3">
        <v>41321.661111111112</v>
      </c>
      <c r="BE2061" s="3">
        <v>41321.663888888892</v>
      </c>
      <c r="BF2061" t="s">
        <v>115</v>
      </c>
      <c r="BG2061" t="s">
        <v>115</v>
      </c>
      <c r="BH2061">
        <v>8149</v>
      </c>
      <c r="BM2061">
        <v>43540</v>
      </c>
      <c r="BR2061" t="s">
        <v>1299</v>
      </c>
      <c r="BS2061" t="s">
        <v>1300</v>
      </c>
      <c r="BU2061">
        <v>1</v>
      </c>
      <c r="BV2061" t="s">
        <v>118</v>
      </c>
      <c r="BX2061" t="s">
        <v>119</v>
      </c>
      <c r="BY2061" t="s">
        <v>119</v>
      </c>
      <c r="BZ2061" t="s">
        <v>119</v>
      </c>
      <c r="CA2061">
        <v>1</v>
      </c>
      <c r="CC2061" t="s">
        <v>120</v>
      </c>
      <c r="CH2061">
        <v>540</v>
      </c>
      <c r="CI2061">
        <v>37270</v>
      </c>
      <c r="CJ2061" t="s">
        <v>106</v>
      </c>
      <c r="CK2061" t="s">
        <v>106</v>
      </c>
      <c r="CL2061">
        <v>55</v>
      </c>
      <c r="CM2061" t="s">
        <v>4802</v>
      </c>
      <c r="CO2061">
        <v>124636</v>
      </c>
      <c r="CQ2061">
        <v>0</v>
      </c>
      <c r="CR2061">
        <v>0</v>
      </c>
      <c r="CS2061">
        <v>0</v>
      </c>
      <c r="CY2061" t="s">
        <v>123</v>
      </c>
      <c r="CZ2061" t="s">
        <v>124</v>
      </c>
      <c r="DD2061" t="str" cm="1">
        <f t="array" ref="DD2061">TEXT(_xlfn.SEQUENCE(1, DATEDIF(AG2061, AH2061, "m") + 1, AG2061, 30), "YYYY-APMM")</f>
        <v>2014-AP06</v>
      </c>
      <c r="DN2061">
        <f t="shared" si="64"/>
        <v>1150</v>
      </c>
      <c r="DO2061" t="str">
        <f t="shared" si="65"/>
        <v>LABOR - CIVIL</v>
      </c>
    </row>
    <row r="2062" spans="1:119" x14ac:dyDescent="0.35">
      <c r="A2062" t="s">
        <v>105</v>
      </c>
      <c r="B2062">
        <v>501347</v>
      </c>
      <c r="C2062">
        <v>6359</v>
      </c>
      <c r="D2062">
        <v>124642</v>
      </c>
      <c r="E2062">
        <v>13662</v>
      </c>
      <c r="F2062">
        <v>0</v>
      </c>
      <c r="G2062" t="s">
        <v>106</v>
      </c>
      <c r="H2062" t="s">
        <v>106</v>
      </c>
      <c r="I2062" t="s">
        <v>106</v>
      </c>
      <c r="J2062" t="s">
        <v>107</v>
      </c>
      <c r="K2062" t="s">
        <v>108</v>
      </c>
      <c r="L2062" t="s">
        <v>109</v>
      </c>
      <c r="M2062" t="s">
        <v>110</v>
      </c>
      <c r="N2062" t="s">
        <v>5151</v>
      </c>
      <c r="O2062" t="s">
        <v>4804</v>
      </c>
      <c r="P2062">
        <v>8178</v>
      </c>
      <c r="Q2062">
        <v>0</v>
      </c>
      <c r="R2062">
        <v>0</v>
      </c>
      <c r="S2062">
        <v>200</v>
      </c>
      <c r="T2062">
        <v>0</v>
      </c>
      <c r="U2062">
        <v>24</v>
      </c>
      <c r="V2062">
        <v>24</v>
      </c>
      <c r="W2062">
        <v>200</v>
      </c>
      <c r="X2062">
        <v>0</v>
      </c>
      <c r="Y2062">
        <v>0</v>
      </c>
      <c r="Z2062">
        <v>0</v>
      </c>
      <c r="AD2062" s="1">
        <v>41818.333333333336</v>
      </c>
      <c r="AE2062" s="1">
        <v>41846.708333333336</v>
      </c>
      <c r="AG2062" s="1">
        <v>41818.333333333336</v>
      </c>
      <c r="AH2062" s="1">
        <v>41846.708333333336</v>
      </c>
      <c r="AI2062" s="1">
        <v>41818.333333333336</v>
      </c>
      <c r="AJ2062" s="1">
        <v>41846.708333333336</v>
      </c>
      <c r="AK2062" s="1">
        <v>41818.333333333336</v>
      </c>
      <c r="AL2062" s="1">
        <v>41846.708333333336</v>
      </c>
      <c r="AM2062" s="1">
        <v>41818.333333333336</v>
      </c>
      <c r="AN2062" s="1">
        <v>41846.708333333336</v>
      </c>
      <c r="AP2062" t="s">
        <v>113</v>
      </c>
      <c r="AU2062" t="s">
        <v>5152</v>
      </c>
      <c r="AY2062" t="s">
        <v>119</v>
      </c>
      <c r="AZ2062">
        <v>0</v>
      </c>
      <c r="BA2062">
        <v>0</v>
      </c>
      <c r="BD2062" s="3">
        <v>41321.661111111112</v>
      </c>
      <c r="BE2062" s="3">
        <v>41321.663888888892</v>
      </c>
      <c r="BF2062" t="s">
        <v>115</v>
      </c>
      <c r="BG2062" t="s">
        <v>115</v>
      </c>
      <c r="BH2062">
        <v>8149</v>
      </c>
      <c r="BM2062">
        <v>43550</v>
      </c>
      <c r="BR2062" t="s">
        <v>116</v>
      </c>
      <c r="BS2062" t="s">
        <v>117</v>
      </c>
      <c r="BU2062">
        <v>1</v>
      </c>
      <c r="BV2062" t="s">
        <v>118</v>
      </c>
      <c r="BX2062" t="s">
        <v>119</v>
      </c>
      <c r="BY2062" t="s">
        <v>119</v>
      </c>
      <c r="BZ2062" t="s">
        <v>119</v>
      </c>
      <c r="CA2062">
        <v>1</v>
      </c>
      <c r="CC2062" t="s">
        <v>120</v>
      </c>
      <c r="CH2062">
        <v>540</v>
      </c>
      <c r="CI2062">
        <v>37270</v>
      </c>
      <c r="CJ2062" t="s">
        <v>106</v>
      </c>
      <c r="CK2062" t="s">
        <v>106</v>
      </c>
      <c r="CL2062">
        <v>55</v>
      </c>
      <c r="CM2062" t="s">
        <v>4802</v>
      </c>
      <c r="CO2062">
        <v>124636</v>
      </c>
      <c r="CQ2062">
        <v>0</v>
      </c>
      <c r="CR2062">
        <v>0</v>
      </c>
      <c r="CS2062">
        <v>0</v>
      </c>
      <c r="CY2062" t="s">
        <v>123</v>
      </c>
      <c r="CZ2062" t="s">
        <v>124</v>
      </c>
      <c r="DD2062" t="str" cm="1">
        <f t="array" ref="DD2062">TEXT(_xlfn.SEQUENCE(1, DATEDIF(AG2062, AH2062, "m") + 1, AG2062, 30), "YYYY-APMM")</f>
        <v>2014-AP06</v>
      </c>
      <c r="DN2062">
        <f t="shared" si="64"/>
        <v>24</v>
      </c>
      <c r="DO2062" t="str">
        <f t="shared" si="65"/>
        <v>LABOR- SUBCONTRACTOR</v>
      </c>
    </row>
    <row r="2063" spans="1:119" x14ac:dyDescent="0.35">
      <c r="A2063" t="s">
        <v>105</v>
      </c>
      <c r="B2063">
        <v>501348</v>
      </c>
      <c r="C2063">
        <v>6359</v>
      </c>
      <c r="D2063">
        <v>124642</v>
      </c>
      <c r="E2063">
        <v>13662</v>
      </c>
      <c r="F2063">
        <v>0</v>
      </c>
      <c r="G2063" t="s">
        <v>106</v>
      </c>
      <c r="H2063" t="s">
        <v>106</v>
      </c>
      <c r="I2063" t="s">
        <v>106</v>
      </c>
      <c r="J2063" t="s">
        <v>107</v>
      </c>
      <c r="K2063" t="s">
        <v>108</v>
      </c>
      <c r="L2063" t="s">
        <v>109</v>
      </c>
      <c r="M2063" t="s">
        <v>110</v>
      </c>
      <c r="N2063" t="s">
        <v>5153</v>
      </c>
      <c r="O2063" t="s">
        <v>4807</v>
      </c>
      <c r="P2063">
        <v>8178</v>
      </c>
      <c r="Q2063">
        <v>0</v>
      </c>
      <c r="R2063">
        <v>0</v>
      </c>
      <c r="S2063">
        <v>200</v>
      </c>
      <c r="T2063">
        <v>0</v>
      </c>
      <c r="U2063">
        <v>24</v>
      </c>
      <c r="V2063">
        <v>24</v>
      </c>
      <c r="W2063">
        <v>200</v>
      </c>
      <c r="X2063">
        <v>0</v>
      </c>
      <c r="Y2063">
        <v>0</v>
      </c>
      <c r="Z2063">
        <v>0</v>
      </c>
      <c r="AD2063" s="1">
        <v>41829.333333333336</v>
      </c>
      <c r="AE2063" s="1">
        <v>41861.708333333336</v>
      </c>
      <c r="AG2063" s="1">
        <v>41829.333333333336</v>
      </c>
      <c r="AH2063" s="1">
        <v>41861.708333333336</v>
      </c>
      <c r="AI2063" s="1">
        <v>41829.333333333336</v>
      </c>
      <c r="AJ2063" s="1">
        <v>41861.708333333336</v>
      </c>
      <c r="AK2063" s="1">
        <v>41829.333333333336</v>
      </c>
      <c r="AL2063" s="1">
        <v>41861.708333333336</v>
      </c>
      <c r="AM2063" s="1">
        <v>41829.333333333336</v>
      </c>
      <c r="AN2063" s="1">
        <v>41861.708333333336</v>
      </c>
      <c r="AP2063" t="s">
        <v>113</v>
      </c>
      <c r="AU2063" t="s">
        <v>5154</v>
      </c>
      <c r="AY2063" t="s">
        <v>119</v>
      </c>
      <c r="AZ2063">
        <v>0</v>
      </c>
      <c r="BA2063">
        <v>0</v>
      </c>
      <c r="BD2063" s="3">
        <v>41321.661111111112</v>
      </c>
      <c r="BE2063" s="3">
        <v>41321.663888888892</v>
      </c>
      <c r="BF2063" t="s">
        <v>115</v>
      </c>
      <c r="BG2063" t="s">
        <v>115</v>
      </c>
      <c r="BH2063">
        <v>8149</v>
      </c>
      <c r="BM2063">
        <v>43550</v>
      </c>
      <c r="BR2063" t="s">
        <v>116</v>
      </c>
      <c r="BS2063" t="s">
        <v>117</v>
      </c>
      <c r="BU2063">
        <v>1</v>
      </c>
      <c r="BV2063" t="s">
        <v>118</v>
      </c>
      <c r="BX2063" t="s">
        <v>119</v>
      </c>
      <c r="BY2063" t="s">
        <v>119</v>
      </c>
      <c r="BZ2063" t="s">
        <v>119</v>
      </c>
      <c r="CA2063">
        <v>1</v>
      </c>
      <c r="CC2063" t="s">
        <v>120</v>
      </c>
      <c r="CH2063">
        <v>540</v>
      </c>
      <c r="CI2063">
        <v>37270</v>
      </c>
      <c r="CJ2063" t="s">
        <v>106</v>
      </c>
      <c r="CK2063" t="s">
        <v>106</v>
      </c>
      <c r="CL2063">
        <v>55</v>
      </c>
      <c r="CM2063" t="s">
        <v>4802</v>
      </c>
      <c r="CO2063">
        <v>124636</v>
      </c>
      <c r="CQ2063">
        <v>0</v>
      </c>
      <c r="CR2063">
        <v>0</v>
      </c>
      <c r="CS2063">
        <v>0</v>
      </c>
      <c r="CY2063" t="s">
        <v>123</v>
      </c>
      <c r="CZ2063" t="s">
        <v>124</v>
      </c>
      <c r="DD2063" t="str" cm="1">
        <f t="array" ref="DD2063:DE2063">TEXT(_xlfn.SEQUENCE(1, DATEDIF(AG2063, AH2063, "m") + 1, AG2063, 30), "YYYY-APMM")</f>
        <v>2014-AP07</v>
      </c>
      <c r="DE2063" t="str">
        <v>2014-AP08</v>
      </c>
      <c r="DN2063">
        <f t="shared" si="64"/>
        <v>12</v>
      </c>
      <c r="DO2063" t="str">
        <f t="shared" si="65"/>
        <v>LABOR- SUBCONTRACTOR</v>
      </c>
    </row>
    <row r="2064" spans="1:119" x14ac:dyDescent="0.35">
      <c r="A2064" t="s">
        <v>105</v>
      </c>
      <c r="B2064">
        <v>501349</v>
      </c>
      <c r="C2064">
        <v>6359</v>
      </c>
      <c r="D2064">
        <v>124642</v>
      </c>
      <c r="E2064">
        <v>13662</v>
      </c>
      <c r="F2064">
        <v>0</v>
      </c>
      <c r="G2064" t="s">
        <v>106</v>
      </c>
      <c r="H2064" t="s">
        <v>106</v>
      </c>
      <c r="I2064" t="s">
        <v>106</v>
      </c>
      <c r="J2064" t="s">
        <v>107</v>
      </c>
      <c r="K2064" t="s">
        <v>108</v>
      </c>
      <c r="L2064" t="s">
        <v>109</v>
      </c>
      <c r="M2064" t="s">
        <v>110</v>
      </c>
      <c r="N2064" t="s">
        <v>5155</v>
      </c>
      <c r="O2064" t="s">
        <v>4810</v>
      </c>
      <c r="P2064">
        <v>8173</v>
      </c>
      <c r="Q2064">
        <v>0</v>
      </c>
      <c r="R2064">
        <v>0</v>
      </c>
      <c r="S2064">
        <v>160</v>
      </c>
      <c r="T2064">
        <v>0</v>
      </c>
      <c r="U2064">
        <v>1828</v>
      </c>
      <c r="V2064">
        <v>1828</v>
      </c>
      <c r="W2064">
        <v>160</v>
      </c>
      <c r="X2064">
        <v>600</v>
      </c>
      <c r="Y2064">
        <v>0</v>
      </c>
      <c r="Z2064">
        <v>600</v>
      </c>
      <c r="AD2064" s="1">
        <v>41841.333333333336</v>
      </c>
      <c r="AE2064" s="1">
        <v>41867.708333333336</v>
      </c>
      <c r="AG2064" s="1">
        <v>41841.333333333336</v>
      </c>
      <c r="AH2064" s="1">
        <v>41867.708333333336</v>
      </c>
      <c r="AI2064" s="1">
        <v>41841.333333333336</v>
      </c>
      <c r="AJ2064" s="1">
        <v>41867.708333333336</v>
      </c>
      <c r="AK2064" s="1">
        <v>41841.333333333336</v>
      </c>
      <c r="AL2064" s="1">
        <v>41867.708333333336</v>
      </c>
      <c r="AM2064" s="1">
        <v>41841.333333333336</v>
      </c>
      <c r="AN2064" s="1">
        <v>41867.708333333336</v>
      </c>
      <c r="AP2064" t="s">
        <v>113</v>
      </c>
      <c r="AU2064" t="s">
        <v>5156</v>
      </c>
      <c r="AY2064" t="s">
        <v>119</v>
      </c>
      <c r="AZ2064">
        <v>0</v>
      </c>
      <c r="BA2064">
        <v>0</v>
      </c>
      <c r="BD2064" s="3">
        <v>41321.661111111112</v>
      </c>
      <c r="BE2064" s="3">
        <v>41321.663888888892</v>
      </c>
      <c r="BF2064" t="s">
        <v>115</v>
      </c>
      <c r="BG2064" t="s">
        <v>115</v>
      </c>
      <c r="BH2064">
        <v>8149</v>
      </c>
      <c r="BM2064">
        <v>43500</v>
      </c>
      <c r="BR2064" t="s">
        <v>3233</v>
      </c>
      <c r="BS2064" t="s">
        <v>3234</v>
      </c>
      <c r="BU2064">
        <v>1</v>
      </c>
      <c r="BV2064" t="s">
        <v>118</v>
      </c>
      <c r="BX2064" t="s">
        <v>119</v>
      </c>
      <c r="BY2064" t="s">
        <v>119</v>
      </c>
      <c r="BZ2064" t="s">
        <v>119</v>
      </c>
      <c r="CA2064">
        <v>1</v>
      </c>
      <c r="CC2064" t="s">
        <v>120</v>
      </c>
      <c r="CH2064">
        <v>540</v>
      </c>
      <c r="CI2064">
        <v>37270</v>
      </c>
      <c r="CJ2064" t="s">
        <v>106</v>
      </c>
      <c r="CK2064" t="s">
        <v>106</v>
      </c>
      <c r="CL2064">
        <v>55</v>
      </c>
      <c r="CM2064" t="s">
        <v>4802</v>
      </c>
      <c r="CO2064">
        <v>124636</v>
      </c>
      <c r="CQ2064">
        <v>0</v>
      </c>
      <c r="CR2064">
        <v>0</v>
      </c>
      <c r="CS2064">
        <v>0</v>
      </c>
      <c r="CY2064" t="s">
        <v>123</v>
      </c>
      <c r="CZ2064" t="s">
        <v>124</v>
      </c>
      <c r="DD2064" t="str" cm="1">
        <f t="array" ref="DD2064">TEXT(_xlfn.SEQUENCE(1, DATEDIF(AG2064, AH2064, "m") + 1, AG2064, 30), "YYYY-APMM")</f>
        <v>2014-AP07</v>
      </c>
      <c r="DN2064">
        <f t="shared" si="64"/>
        <v>1828</v>
      </c>
      <c r="DO2064" t="str">
        <f t="shared" si="65"/>
        <v>KERBSTONE MASON SK</v>
      </c>
    </row>
    <row r="2065" spans="1:119" x14ac:dyDescent="0.35">
      <c r="A2065" t="s">
        <v>105</v>
      </c>
      <c r="B2065">
        <v>501350</v>
      </c>
      <c r="C2065">
        <v>6359</v>
      </c>
      <c r="D2065">
        <v>124643</v>
      </c>
      <c r="E2065">
        <v>13662</v>
      </c>
      <c r="F2065">
        <v>0</v>
      </c>
      <c r="G2065" t="s">
        <v>106</v>
      </c>
      <c r="H2065" t="s">
        <v>106</v>
      </c>
      <c r="I2065" t="s">
        <v>106</v>
      </c>
      <c r="J2065" t="s">
        <v>107</v>
      </c>
      <c r="K2065" t="s">
        <v>108</v>
      </c>
      <c r="L2065" t="s">
        <v>109</v>
      </c>
      <c r="M2065" t="s">
        <v>110</v>
      </c>
      <c r="N2065" t="s">
        <v>5157</v>
      </c>
      <c r="O2065" t="s">
        <v>4663</v>
      </c>
      <c r="P2065">
        <v>8177</v>
      </c>
      <c r="Q2065">
        <v>0</v>
      </c>
      <c r="R2065">
        <v>0</v>
      </c>
      <c r="S2065">
        <v>160</v>
      </c>
      <c r="T2065">
        <v>0</v>
      </c>
      <c r="U2065">
        <v>356</v>
      </c>
      <c r="V2065">
        <v>356</v>
      </c>
      <c r="W2065">
        <v>160</v>
      </c>
      <c r="X2065">
        <v>200</v>
      </c>
      <c r="Y2065">
        <v>0</v>
      </c>
      <c r="Z2065">
        <v>200</v>
      </c>
      <c r="AD2065" s="1">
        <v>41771.333333333336</v>
      </c>
      <c r="AE2065" s="1">
        <v>41793.708333333336</v>
      </c>
      <c r="AG2065" s="1">
        <v>41771.333333333336</v>
      </c>
      <c r="AH2065" s="1">
        <v>41793.708333333336</v>
      </c>
      <c r="AI2065" s="1">
        <v>41771.333333333336</v>
      </c>
      <c r="AJ2065" s="1">
        <v>41793.708333333336</v>
      </c>
      <c r="AK2065" s="1">
        <v>41771.333333333336</v>
      </c>
      <c r="AL2065" s="1">
        <v>41793.708333333336</v>
      </c>
      <c r="AM2065" s="1">
        <v>41771.333333333336</v>
      </c>
      <c r="AN2065" s="1">
        <v>41793.708333333336</v>
      </c>
      <c r="AP2065" t="s">
        <v>113</v>
      </c>
      <c r="AU2065" t="s">
        <v>5158</v>
      </c>
      <c r="AY2065" t="s">
        <v>119</v>
      </c>
      <c r="AZ2065">
        <v>0</v>
      </c>
      <c r="BA2065">
        <v>0</v>
      </c>
      <c r="BD2065" s="3">
        <v>41321.661111111112</v>
      </c>
      <c r="BE2065" s="3">
        <v>41321.663888888892</v>
      </c>
      <c r="BF2065" t="s">
        <v>115</v>
      </c>
      <c r="BG2065" t="s">
        <v>115</v>
      </c>
      <c r="BH2065">
        <v>8149</v>
      </c>
      <c r="BM2065">
        <v>43540</v>
      </c>
      <c r="BR2065" t="s">
        <v>1299</v>
      </c>
      <c r="BS2065" t="s">
        <v>1300</v>
      </c>
      <c r="BU2065">
        <v>1</v>
      </c>
      <c r="BV2065" t="s">
        <v>118</v>
      </c>
      <c r="BX2065" t="s">
        <v>119</v>
      </c>
      <c r="BY2065" t="s">
        <v>119</v>
      </c>
      <c r="BZ2065" t="s">
        <v>119</v>
      </c>
      <c r="CA2065">
        <v>1</v>
      </c>
      <c r="CC2065" t="s">
        <v>120</v>
      </c>
      <c r="CH2065">
        <v>540</v>
      </c>
      <c r="CI2065">
        <v>37250</v>
      </c>
      <c r="CJ2065" t="s">
        <v>106</v>
      </c>
      <c r="CK2065" t="s">
        <v>106</v>
      </c>
      <c r="CL2065">
        <v>45</v>
      </c>
      <c r="CM2065" t="s">
        <v>4665</v>
      </c>
      <c r="CO2065">
        <v>124636</v>
      </c>
      <c r="CQ2065">
        <v>0</v>
      </c>
      <c r="CR2065">
        <v>0</v>
      </c>
      <c r="CS2065">
        <v>0</v>
      </c>
      <c r="CY2065" t="s">
        <v>123</v>
      </c>
      <c r="CZ2065" t="s">
        <v>124</v>
      </c>
      <c r="DD2065" t="str" cm="1">
        <f t="array" ref="DD2065">TEXT(_xlfn.SEQUENCE(1, DATEDIF(AG2065, AH2065, "m") + 1, AG2065, 30), "YYYY-APMM")</f>
        <v>2014-AP05</v>
      </c>
      <c r="DN2065">
        <f t="shared" si="64"/>
        <v>356</v>
      </c>
      <c r="DO2065" t="str">
        <f t="shared" si="65"/>
        <v>LABOR - CIVIL</v>
      </c>
    </row>
    <row r="2066" spans="1:119" x14ac:dyDescent="0.35">
      <c r="A2066" t="s">
        <v>105</v>
      </c>
      <c r="B2066">
        <v>501351</v>
      </c>
      <c r="C2066">
        <v>6359</v>
      </c>
      <c r="D2066">
        <v>124643</v>
      </c>
      <c r="E2066">
        <v>13662</v>
      </c>
      <c r="F2066">
        <v>0</v>
      </c>
      <c r="G2066" t="s">
        <v>106</v>
      </c>
      <c r="H2066" t="s">
        <v>106</v>
      </c>
      <c r="I2066" t="s">
        <v>106</v>
      </c>
      <c r="J2066" t="s">
        <v>107</v>
      </c>
      <c r="K2066" t="s">
        <v>108</v>
      </c>
      <c r="L2066" t="s">
        <v>109</v>
      </c>
      <c r="M2066" t="s">
        <v>110</v>
      </c>
      <c r="N2066" t="s">
        <v>5159</v>
      </c>
      <c r="O2066" t="s">
        <v>4667</v>
      </c>
      <c r="P2066">
        <v>8178</v>
      </c>
      <c r="Q2066">
        <v>0</v>
      </c>
      <c r="R2066">
        <v>0</v>
      </c>
      <c r="S2066">
        <v>160</v>
      </c>
      <c r="T2066">
        <v>0</v>
      </c>
      <c r="U2066">
        <v>727.2</v>
      </c>
      <c r="V2066">
        <v>727.2</v>
      </c>
      <c r="W2066">
        <v>160</v>
      </c>
      <c r="X2066">
        <v>0</v>
      </c>
      <c r="Y2066">
        <v>0</v>
      </c>
      <c r="Z2066">
        <v>0</v>
      </c>
      <c r="AD2066" s="1">
        <v>41777.333333333336</v>
      </c>
      <c r="AE2066" s="1">
        <v>41799.708333333336</v>
      </c>
      <c r="AG2066" s="1">
        <v>41777.333333333336</v>
      </c>
      <c r="AH2066" s="1">
        <v>41799.708333333336</v>
      </c>
      <c r="AI2066" s="1">
        <v>41777.333333333336</v>
      </c>
      <c r="AJ2066" s="1">
        <v>41799.708333333336</v>
      </c>
      <c r="AK2066" s="1">
        <v>41777.333333333336</v>
      </c>
      <c r="AL2066" s="1">
        <v>41799.708333333336</v>
      </c>
      <c r="AM2066" s="1">
        <v>41777.333333333336</v>
      </c>
      <c r="AN2066" s="1">
        <v>41799.708333333336</v>
      </c>
      <c r="AP2066" t="s">
        <v>113</v>
      </c>
      <c r="AU2066" t="s">
        <v>5160</v>
      </c>
      <c r="AY2066" t="s">
        <v>119</v>
      </c>
      <c r="AZ2066">
        <v>0</v>
      </c>
      <c r="BA2066">
        <v>0</v>
      </c>
      <c r="BD2066" s="3">
        <v>41321.661111111112</v>
      </c>
      <c r="BE2066" s="3">
        <v>41321.663888888892</v>
      </c>
      <c r="BF2066" t="s">
        <v>115</v>
      </c>
      <c r="BG2066" t="s">
        <v>115</v>
      </c>
      <c r="BH2066">
        <v>8149</v>
      </c>
      <c r="BM2066">
        <v>43550</v>
      </c>
      <c r="BR2066" t="s">
        <v>116</v>
      </c>
      <c r="BS2066" t="s">
        <v>117</v>
      </c>
      <c r="BU2066">
        <v>1</v>
      </c>
      <c r="BV2066" t="s">
        <v>118</v>
      </c>
      <c r="BX2066" t="s">
        <v>119</v>
      </c>
      <c r="BY2066" t="s">
        <v>119</v>
      </c>
      <c r="BZ2066" t="s">
        <v>119</v>
      </c>
      <c r="CA2066">
        <v>1</v>
      </c>
      <c r="CC2066" t="s">
        <v>120</v>
      </c>
      <c r="CH2066">
        <v>540</v>
      </c>
      <c r="CI2066">
        <v>37250</v>
      </c>
      <c r="CJ2066" t="s">
        <v>106</v>
      </c>
      <c r="CK2066" t="s">
        <v>106</v>
      </c>
      <c r="CL2066">
        <v>45</v>
      </c>
      <c r="CM2066" t="s">
        <v>4665</v>
      </c>
      <c r="CO2066">
        <v>124636</v>
      </c>
      <c r="CQ2066">
        <v>0</v>
      </c>
      <c r="CR2066">
        <v>0</v>
      </c>
      <c r="CS2066">
        <v>0</v>
      </c>
      <c r="CY2066" t="s">
        <v>123</v>
      </c>
      <c r="CZ2066" t="s">
        <v>124</v>
      </c>
      <c r="DD2066" t="str" cm="1">
        <f t="array" ref="DD2066">TEXT(_xlfn.SEQUENCE(1, DATEDIF(AG2066, AH2066, "m") + 1, AG2066, 30), "YYYY-APMM")</f>
        <v>2014-AP05</v>
      </c>
      <c r="DN2066">
        <f t="shared" si="64"/>
        <v>727.2</v>
      </c>
      <c r="DO2066" t="str">
        <f t="shared" si="65"/>
        <v>LABOR- SUBCONTRACTOR</v>
      </c>
    </row>
    <row r="2067" spans="1:119" x14ac:dyDescent="0.35">
      <c r="A2067" t="s">
        <v>105</v>
      </c>
      <c r="B2067">
        <v>501352</v>
      </c>
      <c r="C2067">
        <v>6359</v>
      </c>
      <c r="D2067">
        <v>124643</v>
      </c>
      <c r="E2067">
        <v>13662</v>
      </c>
      <c r="F2067">
        <v>0</v>
      </c>
      <c r="G2067" t="s">
        <v>106</v>
      </c>
      <c r="H2067" t="s">
        <v>106</v>
      </c>
      <c r="I2067" t="s">
        <v>106</v>
      </c>
      <c r="J2067" t="s">
        <v>107</v>
      </c>
      <c r="K2067" t="s">
        <v>108</v>
      </c>
      <c r="L2067" t="s">
        <v>109</v>
      </c>
      <c r="M2067" t="s">
        <v>110</v>
      </c>
      <c r="N2067" t="s">
        <v>5161</v>
      </c>
      <c r="O2067" t="s">
        <v>4670</v>
      </c>
      <c r="P2067">
        <v>8177</v>
      </c>
      <c r="Q2067">
        <v>0</v>
      </c>
      <c r="R2067">
        <v>0</v>
      </c>
      <c r="S2067">
        <v>160</v>
      </c>
      <c r="T2067">
        <v>0</v>
      </c>
      <c r="U2067">
        <v>286</v>
      </c>
      <c r="V2067">
        <v>286</v>
      </c>
      <c r="W2067">
        <v>160</v>
      </c>
      <c r="X2067">
        <v>220</v>
      </c>
      <c r="Y2067">
        <v>0</v>
      </c>
      <c r="Z2067">
        <v>220</v>
      </c>
      <c r="AD2067" s="1">
        <v>41783.333333333336</v>
      </c>
      <c r="AE2067" s="1">
        <v>41805.708333333336</v>
      </c>
      <c r="AG2067" s="1">
        <v>41783.333333333336</v>
      </c>
      <c r="AH2067" s="1">
        <v>41805.708333333336</v>
      </c>
      <c r="AI2067" s="1">
        <v>41783.333333333336</v>
      </c>
      <c r="AJ2067" s="1">
        <v>41805.708333333336</v>
      </c>
      <c r="AK2067" s="1">
        <v>41783.333333333336</v>
      </c>
      <c r="AL2067" s="1">
        <v>41805.708333333336</v>
      </c>
      <c r="AM2067" s="1">
        <v>41783.333333333336</v>
      </c>
      <c r="AN2067" s="1">
        <v>41805.708333333336</v>
      </c>
      <c r="AP2067" t="s">
        <v>113</v>
      </c>
      <c r="AU2067" t="s">
        <v>5162</v>
      </c>
      <c r="AY2067" t="s">
        <v>119</v>
      </c>
      <c r="AZ2067">
        <v>0</v>
      </c>
      <c r="BA2067">
        <v>0</v>
      </c>
      <c r="BD2067" s="3">
        <v>41321.661111111112</v>
      </c>
      <c r="BE2067" s="3">
        <v>41321.663888888892</v>
      </c>
      <c r="BF2067" t="s">
        <v>115</v>
      </c>
      <c r="BG2067" t="s">
        <v>115</v>
      </c>
      <c r="BH2067">
        <v>8149</v>
      </c>
      <c r="BM2067">
        <v>43540</v>
      </c>
      <c r="BR2067" t="s">
        <v>1299</v>
      </c>
      <c r="BS2067" t="s">
        <v>1300</v>
      </c>
      <c r="BU2067">
        <v>1</v>
      </c>
      <c r="BV2067" t="s">
        <v>118</v>
      </c>
      <c r="BX2067" t="s">
        <v>119</v>
      </c>
      <c r="BY2067" t="s">
        <v>119</v>
      </c>
      <c r="BZ2067" t="s">
        <v>119</v>
      </c>
      <c r="CA2067">
        <v>1</v>
      </c>
      <c r="CC2067" t="s">
        <v>120</v>
      </c>
      <c r="CH2067">
        <v>540</v>
      </c>
      <c r="CI2067">
        <v>37250</v>
      </c>
      <c r="CJ2067" t="s">
        <v>106</v>
      </c>
      <c r="CK2067" t="s">
        <v>106</v>
      </c>
      <c r="CL2067">
        <v>45</v>
      </c>
      <c r="CM2067" t="s">
        <v>4665</v>
      </c>
      <c r="CO2067">
        <v>124636</v>
      </c>
      <c r="CQ2067">
        <v>0</v>
      </c>
      <c r="CR2067">
        <v>0</v>
      </c>
      <c r="CS2067">
        <v>0</v>
      </c>
      <c r="CY2067" t="s">
        <v>123</v>
      </c>
      <c r="CZ2067" t="s">
        <v>124</v>
      </c>
      <c r="DD2067" t="str" cm="1">
        <f t="array" ref="DD2067">TEXT(_xlfn.SEQUENCE(1, DATEDIF(AG2067, AH2067, "m") + 1, AG2067, 30), "YYYY-APMM")</f>
        <v>2014-AP05</v>
      </c>
      <c r="DN2067">
        <f t="shared" si="64"/>
        <v>286</v>
      </c>
      <c r="DO2067" t="str">
        <f t="shared" si="65"/>
        <v>LABOR - CIVIL</v>
      </c>
    </row>
    <row r="2068" spans="1:119" x14ac:dyDescent="0.35">
      <c r="A2068" t="s">
        <v>105</v>
      </c>
      <c r="B2068">
        <v>501353</v>
      </c>
      <c r="C2068">
        <v>6359</v>
      </c>
      <c r="D2068">
        <v>124643</v>
      </c>
      <c r="E2068">
        <v>13662</v>
      </c>
      <c r="F2068">
        <v>0</v>
      </c>
      <c r="G2068" t="s">
        <v>106</v>
      </c>
      <c r="H2068" t="s">
        <v>106</v>
      </c>
      <c r="I2068" t="s">
        <v>106</v>
      </c>
      <c r="J2068" t="s">
        <v>107</v>
      </c>
      <c r="K2068" t="s">
        <v>108</v>
      </c>
      <c r="L2068" t="s">
        <v>109</v>
      </c>
      <c r="M2068" t="s">
        <v>110</v>
      </c>
      <c r="N2068" t="s">
        <v>5163</v>
      </c>
      <c r="O2068" t="s">
        <v>4673</v>
      </c>
      <c r="P2068">
        <v>8178</v>
      </c>
      <c r="Q2068">
        <v>568</v>
      </c>
      <c r="R2068">
        <v>160</v>
      </c>
      <c r="S2068">
        <v>160</v>
      </c>
      <c r="T2068">
        <v>0</v>
      </c>
      <c r="U2068">
        <v>271.2</v>
      </c>
      <c r="V2068">
        <v>271.2</v>
      </c>
      <c r="W2068">
        <v>160</v>
      </c>
      <c r="X2068">
        <v>0</v>
      </c>
      <c r="Y2068">
        <v>0</v>
      </c>
      <c r="Z2068">
        <v>0</v>
      </c>
      <c r="AD2068" s="1">
        <v>41881.333333333336</v>
      </c>
      <c r="AE2068" s="1">
        <v>41903.708333333336</v>
      </c>
      <c r="AG2068" s="1">
        <v>41794.333333333336</v>
      </c>
      <c r="AH2068" s="1">
        <v>41816.708333333336</v>
      </c>
      <c r="AI2068" s="1">
        <v>41794.333333333336</v>
      </c>
      <c r="AJ2068" s="1">
        <v>41816.708333333336</v>
      </c>
      <c r="AK2068" s="1">
        <v>41794.333333333336</v>
      </c>
      <c r="AL2068" s="1">
        <v>41816.708333333336</v>
      </c>
      <c r="AM2068" s="1">
        <v>41881.333333333336</v>
      </c>
      <c r="AN2068" s="1">
        <v>41903.708333333336</v>
      </c>
      <c r="AP2068" t="s">
        <v>113</v>
      </c>
      <c r="AU2068" t="s">
        <v>5164</v>
      </c>
      <c r="AY2068" t="s">
        <v>106</v>
      </c>
      <c r="AZ2068">
        <v>0</v>
      </c>
      <c r="BA2068">
        <v>0</v>
      </c>
      <c r="BD2068" s="3">
        <v>41321.661111111112</v>
      </c>
      <c r="BE2068" s="3">
        <v>41328.377083333333</v>
      </c>
      <c r="BF2068" t="s">
        <v>115</v>
      </c>
      <c r="BG2068" t="s">
        <v>115</v>
      </c>
      <c r="BH2068">
        <v>8149</v>
      </c>
      <c r="BM2068">
        <v>43550</v>
      </c>
      <c r="BR2068" t="s">
        <v>116</v>
      </c>
      <c r="BS2068" t="s">
        <v>117</v>
      </c>
      <c r="BU2068">
        <v>1</v>
      </c>
      <c r="BV2068" t="s">
        <v>118</v>
      </c>
      <c r="BX2068" t="s">
        <v>119</v>
      </c>
      <c r="BY2068" t="s">
        <v>119</v>
      </c>
      <c r="BZ2068" t="s">
        <v>119</v>
      </c>
      <c r="CA2068">
        <v>1</v>
      </c>
      <c r="CC2068" t="s">
        <v>120</v>
      </c>
      <c r="CH2068">
        <v>540</v>
      </c>
      <c r="CI2068">
        <v>37250</v>
      </c>
      <c r="CJ2068" t="s">
        <v>106</v>
      </c>
      <c r="CK2068" t="s">
        <v>106</v>
      </c>
      <c r="CL2068">
        <v>45</v>
      </c>
      <c r="CM2068" t="s">
        <v>4665</v>
      </c>
      <c r="CO2068">
        <v>124636</v>
      </c>
      <c r="CQ2068">
        <v>0</v>
      </c>
      <c r="CR2068">
        <v>0</v>
      </c>
      <c r="CS2068">
        <v>0</v>
      </c>
      <c r="CY2068" t="s">
        <v>123</v>
      </c>
      <c r="CZ2068" t="s">
        <v>124</v>
      </c>
      <c r="DD2068" t="str" cm="1">
        <f t="array" ref="DD2068">TEXT(_xlfn.SEQUENCE(1, DATEDIF(AG2068, AH2068, "m") + 1, AG2068, 30), "YYYY-APMM")</f>
        <v>2014-AP06</v>
      </c>
      <c r="DN2068">
        <f t="shared" si="64"/>
        <v>271.2</v>
      </c>
      <c r="DO2068" t="str">
        <f t="shared" si="65"/>
        <v>LABOR- SUBCONTRACTOR</v>
      </c>
    </row>
    <row r="2069" spans="1:119" x14ac:dyDescent="0.35">
      <c r="A2069" t="s">
        <v>105</v>
      </c>
      <c r="B2069">
        <v>501354</v>
      </c>
      <c r="C2069">
        <v>6359</v>
      </c>
      <c r="D2069">
        <v>124644</v>
      </c>
      <c r="E2069">
        <v>13662</v>
      </c>
      <c r="F2069">
        <v>0</v>
      </c>
      <c r="G2069" t="s">
        <v>106</v>
      </c>
      <c r="H2069" t="s">
        <v>106</v>
      </c>
      <c r="I2069" t="s">
        <v>106</v>
      </c>
      <c r="J2069" t="s">
        <v>107</v>
      </c>
      <c r="K2069" t="s">
        <v>108</v>
      </c>
      <c r="L2069" t="s">
        <v>109</v>
      </c>
      <c r="M2069" t="s">
        <v>110</v>
      </c>
      <c r="N2069" t="s">
        <v>5165</v>
      </c>
      <c r="O2069" t="s">
        <v>4754</v>
      </c>
      <c r="P2069">
        <v>8173</v>
      </c>
      <c r="Q2069">
        <v>48</v>
      </c>
      <c r="R2069">
        <v>0</v>
      </c>
      <c r="S2069">
        <v>160</v>
      </c>
      <c r="T2069">
        <v>0</v>
      </c>
      <c r="U2069">
        <v>800</v>
      </c>
      <c r="V2069">
        <v>800</v>
      </c>
      <c r="W2069">
        <v>160</v>
      </c>
      <c r="X2069">
        <v>0</v>
      </c>
      <c r="Y2069">
        <v>0</v>
      </c>
      <c r="Z2069">
        <v>0</v>
      </c>
      <c r="AD2069" s="1">
        <v>41813.333333333336</v>
      </c>
      <c r="AE2069" s="1">
        <v>41835.708333333336</v>
      </c>
      <c r="AG2069" s="1">
        <v>41806.333333333336</v>
      </c>
      <c r="AH2069" s="1">
        <v>41828.708333333336</v>
      </c>
      <c r="AI2069" s="1">
        <v>41806.333333333336</v>
      </c>
      <c r="AJ2069" s="1">
        <v>41828.708333333336</v>
      </c>
      <c r="AK2069" s="1">
        <v>41806.333333333336</v>
      </c>
      <c r="AL2069" s="1">
        <v>41828.708333333336</v>
      </c>
      <c r="AM2069" s="1">
        <v>41813.333333333336</v>
      </c>
      <c r="AN2069" s="1">
        <v>41835.708333333336</v>
      </c>
      <c r="AP2069" t="s">
        <v>113</v>
      </c>
      <c r="AU2069" t="s">
        <v>5166</v>
      </c>
      <c r="AY2069" t="s">
        <v>106</v>
      </c>
      <c r="AZ2069">
        <v>0</v>
      </c>
      <c r="BA2069">
        <v>0</v>
      </c>
      <c r="BD2069" s="3">
        <v>41321.661111111112</v>
      </c>
      <c r="BE2069" s="3">
        <v>41321.663888888892</v>
      </c>
      <c r="BF2069" t="s">
        <v>115</v>
      </c>
      <c r="BG2069" t="s">
        <v>115</v>
      </c>
      <c r="BH2069">
        <v>8149</v>
      </c>
      <c r="BM2069">
        <v>43500</v>
      </c>
      <c r="BR2069" t="s">
        <v>3233</v>
      </c>
      <c r="BS2069" t="s">
        <v>3234</v>
      </c>
      <c r="BU2069">
        <v>1</v>
      </c>
      <c r="BV2069" t="s">
        <v>118</v>
      </c>
      <c r="BX2069" t="s">
        <v>119</v>
      </c>
      <c r="BY2069" t="s">
        <v>119</v>
      </c>
      <c r="BZ2069" t="s">
        <v>119</v>
      </c>
      <c r="CA2069">
        <v>1</v>
      </c>
      <c r="CC2069" t="s">
        <v>120</v>
      </c>
      <c r="CH2069">
        <v>540</v>
      </c>
      <c r="CI2069">
        <v>37290</v>
      </c>
      <c r="CJ2069" t="s">
        <v>106</v>
      </c>
      <c r="CK2069" t="s">
        <v>106</v>
      </c>
      <c r="CL2069">
        <v>65</v>
      </c>
      <c r="CM2069" t="s">
        <v>3235</v>
      </c>
      <c r="CO2069">
        <v>124636</v>
      </c>
      <c r="CQ2069">
        <v>0</v>
      </c>
      <c r="CR2069">
        <v>0</v>
      </c>
      <c r="CS2069">
        <v>0</v>
      </c>
      <c r="CY2069" t="s">
        <v>123</v>
      </c>
      <c r="CZ2069" t="s">
        <v>124</v>
      </c>
      <c r="DD2069" t="str" cm="1">
        <f t="array" ref="DD2069">TEXT(_xlfn.SEQUENCE(1, DATEDIF(AG2069, AH2069, "m") + 1, AG2069, 30), "YYYY-APMM")</f>
        <v>2014-AP06</v>
      </c>
      <c r="DN2069">
        <f t="shared" si="64"/>
        <v>800</v>
      </c>
      <c r="DO2069" t="str">
        <f t="shared" si="65"/>
        <v>KERBSTONE MASON SK</v>
      </c>
    </row>
    <row r="2070" spans="1:119" x14ac:dyDescent="0.35">
      <c r="A2070" t="s">
        <v>105</v>
      </c>
      <c r="B2070">
        <v>501355</v>
      </c>
      <c r="C2070">
        <v>6359</v>
      </c>
      <c r="D2070">
        <v>124644</v>
      </c>
      <c r="E2070">
        <v>13662</v>
      </c>
      <c r="F2070">
        <v>0</v>
      </c>
      <c r="G2070" t="s">
        <v>106</v>
      </c>
      <c r="H2070" t="s">
        <v>106</v>
      </c>
      <c r="I2070" t="s">
        <v>106</v>
      </c>
      <c r="J2070" t="s">
        <v>107</v>
      </c>
      <c r="K2070" t="s">
        <v>108</v>
      </c>
      <c r="L2070" t="s">
        <v>109</v>
      </c>
      <c r="M2070" t="s">
        <v>110</v>
      </c>
      <c r="N2070" t="s">
        <v>5167</v>
      </c>
      <c r="O2070" t="s">
        <v>4757</v>
      </c>
      <c r="P2070">
        <v>8174</v>
      </c>
      <c r="Q2070">
        <v>48</v>
      </c>
      <c r="R2070">
        <v>0</v>
      </c>
      <c r="S2070">
        <v>200</v>
      </c>
      <c r="T2070">
        <v>0</v>
      </c>
      <c r="U2070">
        <v>814</v>
      </c>
      <c r="V2070">
        <v>814</v>
      </c>
      <c r="W2070">
        <v>200</v>
      </c>
      <c r="X2070">
        <v>0</v>
      </c>
      <c r="Y2070">
        <v>0</v>
      </c>
      <c r="Z2070">
        <v>0</v>
      </c>
      <c r="AD2070" s="1">
        <v>41825.333333333336</v>
      </c>
      <c r="AE2070" s="1">
        <v>41856.708333333336</v>
      </c>
      <c r="AG2070" s="1">
        <v>41818.333333333336</v>
      </c>
      <c r="AH2070" s="1">
        <v>41846.708333333336</v>
      </c>
      <c r="AI2070" s="1">
        <v>41818.333333333336</v>
      </c>
      <c r="AJ2070" s="1">
        <v>41846.708333333336</v>
      </c>
      <c r="AK2070" s="1">
        <v>41818.333333333336</v>
      </c>
      <c r="AL2070" s="1">
        <v>41846.708333333336</v>
      </c>
      <c r="AM2070" s="1">
        <v>41825.333333333336</v>
      </c>
      <c r="AN2070" s="1">
        <v>41856.708333333336</v>
      </c>
      <c r="AP2070" t="s">
        <v>113</v>
      </c>
      <c r="AU2070" t="s">
        <v>5168</v>
      </c>
      <c r="AY2070" t="s">
        <v>106</v>
      </c>
      <c r="AZ2070">
        <v>0</v>
      </c>
      <c r="BA2070">
        <v>0</v>
      </c>
      <c r="BD2070" s="3">
        <v>41321.661111111112</v>
      </c>
      <c r="BE2070" s="3">
        <v>41321.663888888892</v>
      </c>
      <c r="BF2070" t="s">
        <v>115</v>
      </c>
      <c r="BG2070" t="s">
        <v>115</v>
      </c>
      <c r="BH2070">
        <v>8149</v>
      </c>
      <c r="BM2070">
        <v>43510</v>
      </c>
      <c r="BR2070" t="s">
        <v>3242</v>
      </c>
      <c r="BS2070" t="s">
        <v>3243</v>
      </c>
      <c r="BU2070">
        <v>1</v>
      </c>
      <c r="BV2070" t="s">
        <v>118</v>
      </c>
      <c r="BX2070" t="s">
        <v>119</v>
      </c>
      <c r="BY2070" t="s">
        <v>119</v>
      </c>
      <c r="BZ2070" t="s">
        <v>119</v>
      </c>
      <c r="CA2070">
        <v>1</v>
      </c>
      <c r="CC2070" t="s">
        <v>120</v>
      </c>
      <c r="CH2070">
        <v>540</v>
      </c>
      <c r="CI2070">
        <v>37290</v>
      </c>
      <c r="CJ2070" t="s">
        <v>106</v>
      </c>
      <c r="CK2070" t="s">
        <v>106</v>
      </c>
      <c r="CL2070">
        <v>65</v>
      </c>
      <c r="CM2070" t="s">
        <v>3235</v>
      </c>
      <c r="CO2070">
        <v>124636</v>
      </c>
      <c r="CQ2070">
        <v>0</v>
      </c>
      <c r="CR2070">
        <v>0</v>
      </c>
      <c r="CS2070">
        <v>0</v>
      </c>
      <c r="CY2070" t="s">
        <v>123</v>
      </c>
      <c r="CZ2070" t="s">
        <v>124</v>
      </c>
      <c r="DD2070" t="str" cm="1">
        <f t="array" ref="DD2070">TEXT(_xlfn.SEQUENCE(1, DATEDIF(AG2070, AH2070, "m") + 1, AG2070, 30), "YYYY-APMM")</f>
        <v>2014-AP06</v>
      </c>
      <c r="DN2070">
        <f t="shared" si="64"/>
        <v>814</v>
      </c>
      <c r="DO2070" t="str">
        <f t="shared" si="65"/>
        <v>INTERLOCK MASON SK</v>
      </c>
    </row>
    <row r="2071" spans="1:119" x14ac:dyDescent="0.35">
      <c r="A2071" t="s">
        <v>105</v>
      </c>
      <c r="B2071">
        <v>501356</v>
      </c>
      <c r="C2071">
        <v>6359</v>
      </c>
      <c r="D2071">
        <v>124644</v>
      </c>
      <c r="E2071">
        <v>13662</v>
      </c>
      <c r="F2071">
        <v>0</v>
      </c>
      <c r="G2071" t="s">
        <v>106</v>
      </c>
      <c r="H2071" t="s">
        <v>106</v>
      </c>
      <c r="I2071" t="s">
        <v>106</v>
      </c>
      <c r="J2071" t="s">
        <v>107</v>
      </c>
      <c r="K2071" t="s">
        <v>108</v>
      </c>
      <c r="L2071" t="s">
        <v>109</v>
      </c>
      <c r="M2071" t="s">
        <v>110</v>
      </c>
      <c r="N2071" t="s">
        <v>5169</v>
      </c>
      <c r="O2071" t="s">
        <v>4760</v>
      </c>
      <c r="P2071">
        <v>8165</v>
      </c>
      <c r="Q2071">
        <v>48</v>
      </c>
      <c r="R2071">
        <v>0</v>
      </c>
      <c r="S2071">
        <v>200</v>
      </c>
      <c r="T2071">
        <v>0</v>
      </c>
      <c r="U2071">
        <v>3340</v>
      </c>
      <c r="V2071">
        <v>3340</v>
      </c>
      <c r="W2071">
        <v>200</v>
      </c>
      <c r="X2071">
        <v>0</v>
      </c>
      <c r="Y2071">
        <v>0</v>
      </c>
      <c r="Z2071">
        <v>0</v>
      </c>
      <c r="AD2071" s="1">
        <v>41836.333333333336</v>
      </c>
      <c r="AE2071" s="1">
        <v>41868.708333333336</v>
      </c>
      <c r="AG2071" s="1">
        <v>41829.333333333336</v>
      </c>
      <c r="AH2071" s="1">
        <v>41861.708333333336</v>
      </c>
      <c r="AI2071" s="1">
        <v>41829.333333333336</v>
      </c>
      <c r="AJ2071" s="1">
        <v>41861.708333333336</v>
      </c>
      <c r="AK2071" s="1">
        <v>41829.333333333336</v>
      </c>
      <c r="AL2071" s="1">
        <v>41861.708333333336</v>
      </c>
      <c r="AM2071" s="1">
        <v>41836.333333333336</v>
      </c>
      <c r="AN2071" s="1">
        <v>41868.708333333336</v>
      </c>
      <c r="AP2071" t="s">
        <v>113</v>
      </c>
      <c r="AU2071" t="s">
        <v>5170</v>
      </c>
      <c r="AY2071" t="s">
        <v>106</v>
      </c>
      <c r="AZ2071">
        <v>0</v>
      </c>
      <c r="BA2071">
        <v>0</v>
      </c>
      <c r="BD2071" s="3">
        <v>41321.661111111112</v>
      </c>
      <c r="BE2071" s="3">
        <v>41321.663888888892</v>
      </c>
      <c r="BF2071" t="s">
        <v>115</v>
      </c>
      <c r="BG2071" t="s">
        <v>115</v>
      </c>
      <c r="BH2071">
        <v>8149</v>
      </c>
      <c r="BM2071">
        <v>43420</v>
      </c>
      <c r="BR2071" t="s">
        <v>3122</v>
      </c>
      <c r="BS2071" t="s">
        <v>3123</v>
      </c>
      <c r="BU2071">
        <v>1</v>
      </c>
      <c r="BV2071" t="s">
        <v>118</v>
      </c>
      <c r="BX2071" t="s">
        <v>119</v>
      </c>
      <c r="BY2071" t="s">
        <v>119</v>
      </c>
      <c r="BZ2071" t="s">
        <v>119</v>
      </c>
      <c r="CA2071">
        <v>1</v>
      </c>
      <c r="CC2071" t="s">
        <v>120</v>
      </c>
      <c r="CH2071">
        <v>540</v>
      </c>
      <c r="CI2071">
        <v>37290</v>
      </c>
      <c r="CJ2071" t="s">
        <v>106</v>
      </c>
      <c r="CK2071" t="s">
        <v>106</v>
      </c>
      <c r="CL2071">
        <v>65</v>
      </c>
      <c r="CM2071" t="s">
        <v>3235</v>
      </c>
      <c r="CO2071">
        <v>124636</v>
      </c>
      <c r="CQ2071">
        <v>0</v>
      </c>
      <c r="CR2071">
        <v>0</v>
      </c>
      <c r="CS2071">
        <v>0</v>
      </c>
      <c r="CY2071" t="s">
        <v>123</v>
      </c>
      <c r="CZ2071" t="s">
        <v>124</v>
      </c>
      <c r="DD2071" t="str" cm="1">
        <f t="array" ref="DD2071:DE2071">TEXT(_xlfn.SEQUENCE(1, DATEDIF(AG2071, AH2071, "m") + 1, AG2071, 30), "YYYY-APMM")</f>
        <v>2014-AP07</v>
      </c>
      <c r="DE2071" t="str">
        <v>2014-AP08</v>
      </c>
      <c r="DN2071">
        <f t="shared" si="64"/>
        <v>1670</v>
      </c>
      <c r="DO2071" t="str">
        <f t="shared" si="65"/>
        <v>STEEL FIXERS SK</v>
      </c>
    </row>
    <row r="2072" spans="1:119" x14ac:dyDescent="0.35">
      <c r="A2072" t="s">
        <v>105</v>
      </c>
      <c r="B2072">
        <v>501357</v>
      </c>
      <c r="C2072">
        <v>6359</v>
      </c>
      <c r="D2072">
        <v>124644</v>
      </c>
      <c r="E2072">
        <v>13662</v>
      </c>
      <c r="F2072">
        <v>0</v>
      </c>
      <c r="G2072" t="s">
        <v>106</v>
      </c>
      <c r="H2072" t="s">
        <v>106</v>
      </c>
      <c r="I2072" t="s">
        <v>106</v>
      </c>
      <c r="J2072" t="s">
        <v>107</v>
      </c>
      <c r="K2072" t="s">
        <v>108</v>
      </c>
      <c r="L2072" t="s">
        <v>109</v>
      </c>
      <c r="M2072" t="s">
        <v>110</v>
      </c>
      <c r="N2072" t="s">
        <v>5171</v>
      </c>
      <c r="O2072" t="s">
        <v>4763</v>
      </c>
      <c r="P2072">
        <v>8170</v>
      </c>
      <c r="Q2072">
        <v>48</v>
      </c>
      <c r="R2072">
        <v>0</v>
      </c>
      <c r="S2072">
        <v>200</v>
      </c>
      <c r="T2072">
        <v>0</v>
      </c>
      <c r="U2072">
        <v>22</v>
      </c>
      <c r="V2072">
        <v>22</v>
      </c>
      <c r="W2072">
        <v>200</v>
      </c>
      <c r="X2072">
        <v>0</v>
      </c>
      <c r="Y2072">
        <v>0</v>
      </c>
      <c r="Z2072">
        <v>0</v>
      </c>
      <c r="AD2072" s="1">
        <v>41836.333333333336</v>
      </c>
      <c r="AE2072" s="1">
        <v>41868.708333333336</v>
      </c>
      <c r="AG2072" s="1">
        <v>41829.333333333336</v>
      </c>
      <c r="AH2072" s="1">
        <v>41861.708333333336</v>
      </c>
      <c r="AI2072" s="1">
        <v>41829.333333333336</v>
      </c>
      <c r="AJ2072" s="1">
        <v>41861.708333333336</v>
      </c>
      <c r="AK2072" s="1">
        <v>41829.333333333336</v>
      </c>
      <c r="AL2072" s="1">
        <v>41861.708333333336</v>
      </c>
      <c r="AM2072" s="1">
        <v>41836.333333333336</v>
      </c>
      <c r="AN2072" s="1">
        <v>41868.708333333336</v>
      </c>
      <c r="AP2072" t="s">
        <v>113</v>
      </c>
      <c r="AU2072" t="s">
        <v>5172</v>
      </c>
      <c r="AY2072" t="s">
        <v>106</v>
      </c>
      <c r="AZ2072">
        <v>0</v>
      </c>
      <c r="BA2072">
        <v>0</v>
      </c>
      <c r="BD2072" s="3">
        <v>41321.661111111112</v>
      </c>
      <c r="BE2072" s="3">
        <v>41321.663888888892</v>
      </c>
      <c r="BF2072" t="s">
        <v>115</v>
      </c>
      <c r="BG2072" t="s">
        <v>115</v>
      </c>
      <c r="BH2072">
        <v>8149</v>
      </c>
      <c r="BM2072">
        <v>43470</v>
      </c>
      <c r="BR2072" t="s">
        <v>2854</v>
      </c>
      <c r="BS2072" t="s">
        <v>2855</v>
      </c>
      <c r="BU2072">
        <v>1</v>
      </c>
      <c r="BV2072" t="s">
        <v>118</v>
      </c>
      <c r="BX2072" t="s">
        <v>119</v>
      </c>
      <c r="BY2072" t="s">
        <v>119</v>
      </c>
      <c r="BZ2072" t="s">
        <v>119</v>
      </c>
      <c r="CA2072">
        <v>1</v>
      </c>
      <c r="CC2072" t="s">
        <v>120</v>
      </c>
      <c r="CH2072">
        <v>540</v>
      </c>
      <c r="CI2072">
        <v>37290</v>
      </c>
      <c r="CJ2072" t="s">
        <v>106</v>
      </c>
      <c r="CK2072" t="s">
        <v>106</v>
      </c>
      <c r="CL2072">
        <v>65</v>
      </c>
      <c r="CM2072" t="s">
        <v>3235</v>
      </c>
      <c r="CO2072">
        <v>124636</v>
      </c>
      <c r="CQ2072">
        <v>0</v>
      </c>
      <c r="CR2072">
        <v>0</v>
      </c>
      <c r="CS2072">
        <v>0</v>
      </c>
      <c r="CY2072" t="s">
        <v>123</v>
      </c>
      <c r="CZ2072" t="s">
        <v>124</v>
      </c>
      <c r="DD2072" t="str" cm="1">
        <f t="array" ref="DD2072:DE2072">TEXT(_xlfn.SEQUENCE(1, DATEDIF(AG2072, AH2072, "m") + 1, AG2072, 30), "YYYY-APMM")</f>
        <v>2014-AP07</v>
      </c>
      <c r="DE2072" t="str">
        <v>2014-AP08</v>
      </c>
      <c r="DN2072">
        <f t="shared" si="64"/>
        <v>11</v>
      </c>
      <c r="DO2072" t="str">
        <f t="shared" si="65"/>
        <v>TILE MASON SK</v>
      </c>
    </row>
    <row r="2073" spans="1:119" x14ac:dyDescent="0.35">
      <c r="A2073" t="s">
        <v>105</v>
      </c>
      <c r="B2073">
        <v>501358</v>
      </c>
      <c r="C2073">
        <v>6359</v>
      </c>
      <c r="D2073">
        <v>124644</v>
      </c>
      <c r="E2073">
        <v>13662</v>
      </c>
      <c r="F2073">
        <v>0</v>
      </c>
      <c r="G2073" t="s">
        <v>106</v>
      </c>
      <c r="H2073" t="s">
        <v>106</v>
      </c>
      <c r="I2073" t="s">
        <v>106</v>
      </c>
      <c r="J2073" t="s">
        <v>107</v>
      </c>
      <c r="K2073" t="s">
        <v>108</v>
      </c>
      <c r="L2073" t="s">
        <v>109</v>
      </c>
      <c r="M2073" t="s">
        <v>110</v>
      </c>
      <c r="N2073" t="s">
        <v>5173</v>
      </c>
      <c r="O2073" t="s">
        <v>4766</v>
      </c>
      <c r="P2073">
        <v>8167</v>
      </c>
      <c r="Q2073">
        <v>488</v>
      </c>
      <c r="R2073">
        <v>240</v>
      </c>
      <c r="S2073">
        <v>80</v>
      </c>
      <c r="T2073">
        <v>0</v>
      </c>
      <c r="U2073">
        <v>14</v>
      </c>
      <c r="V2073">
        <v>14</v>
      </c>
      <c r="W2073">
        <v>80</v>
      </c>
      <c r="X2073">
        <v>0</v>
      </c>
      <c r="Y2073">
        <v>0</v>
      </c>
      <c r="Z2073">
        <v>0</v>
      </c>
      <c r="AD2073" s="1">
        <v>41953.333333333336</v>
      </c>
      <c r="AE2073" s="1">
        <v>41963.708333333336</v>
      </c>
      <c r="AG2073" s="1">
        <v>41879.333333333336</v>
      </c>
      <c r="AH2073" s="1">
        <v>41890.708333333336</v>
      </c>
      <c r="AI2073" s="1">
        <v>41879.333333333336</v>
      </c>
      <c r="AJ2073" s="1">
        <v>41890.708333333336</v>
      </c>
      <c r="AK2073" s="1">
        <v>41879.333333333336</v>
      </c>
      <c r="AL2073" s="1">
        <v>41890.708333333336</v>
      </c>
      <c r="AM2073" s="1">
        <v>41953.333333333336</v>
      </c>
      <c r="AN2073" s="1">
        <v>41963.708333333336</v>
      </c>
      <c r="AP2073" t="s">
        <v>113</v>
      </c>
      <c r="AU2073" t="s">
        <v>5174</v>
      </c>
      <c r="AY2073" t="s">
        <v>106</v>
      </c>
      <c r="AZ2073">
        <v>0</v>
      </c>
      <c r="BA2073">
        <v>0</v>
      </c>
      <c r="BD2073" s="3">
        <v>41321.661111111112</v>
      </c>
      <c r="BE2073" s="3">
        <v>41321.663888888892</v>
      </c>
      <c r="BF2073" t="s">
        <v>115</v>
      </c>
      <c r="BG2073" t="s">
        <v>115</v>
      </c>
      <c r="BH2073">
        <v>8149</v>
      </c>
      <c r="BM2073">
        <v>43440</v>
      </c>
      <c r="BR2073" t="s">
        <v>3145</v>
      </c>
      <c r="BS2073" t="s">
        <v>3146</v>
      </c>
      <c r="BU2073">
        <v>1</v>
      </c>
      <c r="BV2073" t="s">
        <v>118</v>
      </c>
      <c r="BX2073" t="s">
        <v>119</v>
      </c>
      <c r="BY2073" t="s">
        <v>119</v>
      </c>
      <c r="BZ2073" t="s">
        <v>119</v>
      </c>
      <c r="CA2073">
        <v>1</v>
      </c>
      <c r="CC2073" t="s">
        <v>120</v>
      </c>
      <c r="CH2073">
        <v>540</v>
      </c>
      <c r="CI2073">
        <v>37290</v>
      </c>
      <c r="CJ2073" t="s">
        <v>106</v>
      </c>
      <c r="CK2073" t="s">
        <v>106</v>
      </c>
      <c r="CL2073">
        <v>65</v>
      </c>
      <c r="CM2073" t="s">
        <v>3235</v>
      </c>
      <c r="CO2073">
        <v>124636</v>
      </c>
      <c r="CQ2073">
        <v>0</v>
      </c>
      <c r="CR2073">
        <v>0</v>
      </c>
      <c r="CS2073">
        <v>0</v>
      </c>
      <c r="CY2073" t="s">
        <v>123</v>
      </c>
      <c r="CZ2073" t="s">
        <v>124</v>
      </c>
      <c r="DD2073" t="str" cm="1">
        <f t="array" ref="DD2073">TEXT(_xlfn.SEQUENCE(1, DATEDIF(AG2073, AH2073, "m") + 1, AG2073, 30), "YYYY-APMM")</f>
        <v>2014-AP08</v>
      </c>
      <c r="DN2073">
        <f t="shared" si="64"/>
        <v>14</v>
      </c>
      <c r="DO2073" t="str">
        <f t="shared" si="65"/>
        <v>CONCRETE MASON SK</v>
      </c>
    </row>
    <row r="2074" spans="1:119" x14ac:dyDescent="0.35">
      <c r="A2074" t="s">
        <v>105</v>
      </c>
      <c r="B2074">
        <v>501359</v>
      </c>
      <c r="C2074">
        <v>6359</v>
      </c>
      <c r="D2074">
        <v>124645</v>
      </c>
      <c r="E2074">
        <v>13662</v>
      </c>
      <c r="F2074">
        <v>0</v>
      </c>
      <c r="G2074" t="s">
        <v>106</v>
      </c>
      <c r="H2074" t="s">
        <v>106</v>
      </c>
      <c r="I2074" t="s">
        <v>106</v>
      </c>
      <c r="J2074" t="s">
        <v>107</v>
      </c>
      <c r="K2074" t="s">
        <v>108</v>
      </c>
      <c r="L2074" t="s">
        <v>109</v>
      </c>
      <c r="M2074" t="s">
        <v>110</v>
      </c>
      <c r="N2074" t="s">
        <v>5175</v>
      </c>
      <c r="O2074" t="s">
        <v>4787</v>
      </c>
      <c r="P2074">
        <v>8177</v>
      </c>
      <c r="Q2074">
        <v>40</v>
      </c>
      <c r="R2074">
        <v>0</v>
      </c>
      <c r="S2074">
        <v>200</v>
      </c>
      <c r="T2074">
        <v>0</v>
      </c>
      <c r="U2074">
        <v>419</v>
      </c>
      <c r="V2074">
        <v>419</v>
      </c>
      <c r="W2074">
        <v>200</v>
      </c>
      <c r="X2074">
        <v>251</v>
      </c>
      <c r="Y2074">
        <v>0</v>
      </c>
      <c r="Z2074">
        <v>251</v>
      </c>
      <c r="AD2074" s="1">
        <v>41651.333333333336</v>
      </c>
      <c r="AE2074" s="1">
        <v>41679.708333333336</v>
      </c>
      <c r="AG2074" s="1">
        <v>41645.333333333336</v>
      </c>
      <c r="AH2074" s="1">
        <v>41673.708333333336</v>
      </c>
      <c r="AI2074" s="1">
        <v>41645.333333333336</v>
      </c>
      <c r="AJ2074" s="1">
        <v>41673.708333333336</v>
      </c>
      <c r="AK2074" s="1">
        <v>41645.333333333336</v>
      </c>
      <c r="AL2074" s="1">
        <v>41673.708333333336</v>
      </c>
      <c r="AM2074" s="1">
        <v>41651.333333333336</v>
      </c>
      <c r="AN2074" s="1">
        <v>41679.708333333336</v>
      </c>
      <c r="AP2074" t="s">
        <v>113</v>
      </c>
      <c r="AU2074" t="s">
        <v>5176</v>
      </c>
      <c r="AY2074" t="s">
        <v>106</v>
      </c>
      <c r="AZ2074">
        <v>0</v>
      </c>
      <c r="BA2074">
        <v>0</v>
      </c>
      <c r="BD2074" s="3">
        <v>41321.661111111112</v>
      </c>
      <c r="BE2074" s="3">
        <v>41321.663888888892</v>
      </c>
      <c r="BF2074" t="s">
        <v>115</v>
      </c>
      <c r="BG2074" t="s">
        <v>115</v>
      </c>
      <c r="BH2074">
        <v>8149</v>
      </c>
      <c r="BM2074">
        <v>43540</v>
      </c>
      <c r="BR2074" t="s">
        <v>1299</v>
      </c>
      <c r="BS2074" t="s">
        <v>1300</v>
      </c>
      <c r="BU2074">
        <v>1</v>
      </c>
      <c r="BV2074" t="s">
        <v>118</v>
      </c>
      <c r="BX2074" t="s">
        <v>119</v>
      </c>
      <c r="BY2074" t="s">
        <v>119</v>
      </c>
      <c r="BZ2074" t="s">
        <v>119</v>
      </c>
      <c r="CA2074">
        <v>1</v>
      </c>
      <c r="CC2074" t="s">
        <v>120</v>
      </c>
      <c r="CH2074">
        <v>540</v>
      </c>
      <c r="CI2074">
        <v>37180</v>
      </c>
      <c r="CJ2074" t="s">
        <v>106</v>
      </c>
      <c r="CK2074" t="s">
        <v>106</v>
      </c>
      <c r="CL2074">
        <v>10</v>
      </c>
      <c r="CM2074" t="s">
        <v>4789</v>
      </c>
      <c r="CO2074">
        <v>124636</v>
      </c>
      <c r="CQ2074">
        <v>0</v>
      </c>
      <c r="CR2074">
        <v>0</v>
      </c>
      <c r="CS2074">
        <v>0</v>
      </c>
      <c r="CY2074" t="s">
        <v>123</v>
      </c>
      <c r="CZ2074" t="s">
        <v>124</v>
      </c>
      <c r="DD2074" t="str" cm="1">
        <f t="array" ref="DD2074">TEXT(_xlfn.SEQUENCE(1, DATEDIF(AG2074, AH2074, "m") + 1, AG2074, 30), "YYYY-APMM")</f>
        <v>2014-AP01</v>
      </c>
      <c r="DN2074">
        <f t="shared" si="64"/>
        <v>419</v>
      </c>
      <c r="DO2074" t="str">
        <f t="shared" si="65"/>
        <v>LABOR - CIVIL</v>
      </c>
    </row>
    <row r="2075" spans="1:119" x14ac:dyDescent="0.35">
      <c r="A2075" t="s">
        <v>105</v>
      </c>
      <c r="B2075">
        <v>501360</v>
      </c>
      <c r="C2075">
        <v>6359</v>
      </c>
      <c r="D2075">
        <v>124645</v>
      </c>
      <c r="E2075">
        <v>13662</v>
      </c>
      <c r="F2075">
        <v>0</v>
      </c>
      <c r="G2075" t="s">
        <v>106</v>
      </c>
      <c r="H2075" t="s">
        <v>106</v>
      </c>
      <c r="I2075" t="s">
        <v>106</v>
      </c>
      <c r="J2075" t="s">
        <v>107</v>
      </c>
      <c r="K2075" t="s">
        <v>108</v>
      </c>
      <c r="L2075" t="s">
        <v>109</v>
      </c>
      <c r="M2075" t="s">
        <v>110</v>
      </c>
      <c r="N2075" t="s">
        <v>5177</v>
      </c>
      <c r="O2075" t="s">
        <v>4791</v>
      </c>
      <c r="P2075">
        <v>8178</v>
      </c>
      <c r="Q2075">
        <v>40</v>
      </c>
      <c r="R2075">
        <v>0</v>
      </c>
      <c r="S2075">
        <v>200</v>
      </c>
      <c r="T2075">
        <v>0</v>
      </c>
      <c r="U2075">
        <v>265.2</v>
      </c>
      <c r="V2075">
        <v>265.2</v>
      </c>
      <c r="W2075">
        <v>200</v>
      </c>
      <c r="X2075">
        <v>0</v>
      </c>
      <c r="Y2075">
        <v>0</v>
      </c>
      <c r="Z2075">
        <v>0</v>
      </c>
      <c r="AD2075" s="1">
        <v>41658.333333333336</v>
      </c>
      <c r="AE2075" s="1">
        <v>41687.708333333336</v>
      </c>
      <c r="AG2075" s="1">
        <v>41652.333333333336</v>
      </c>
      <c r="AH2075" s="1">
        <v>41680.708333333336</v>
      </c>
      <c r="AI2075" s="1">
        <v>41652.333333333336</v>
      </c>
      <c r="AJ2075" s="1">
        <v>41680.708333333336</v>
      </c>
      <c r="AK2075" s="1">
        <v>41652.333333333336</v>
      </c>
      <c r="AL2075" s="1">
        <v>41680.708333333336</v>
      </c>
      <c r="AM2075" s="1">
        <v>41658.333333333336</v>
      </c>
      <c r="AN2075" s="1">
        <v>41687.708333333336</v>
      </c>
      <c r="AP2075" t="s">
        <v>113</v>
      </c>
      <c r="AU2075" t="s">
        <v>5178</v>
      </c>
      <c r="AY2075" t="s">
        <v>106</v>
      </c>
      <c r="AZ2075">
        <v>0</v>
      </c>
      <c r="BA2075">
        <v>0</v>
      </c>
      <c r="BD2075" s="3">
        <v>41321.661111111112</v>
      </c>
      <c r="BE2075" s="3">
        <v>41328.377083333333</v>
      </c>
      <c r="BF2075" t="s">
        <v>115</v>
      </c>
      <c r="BG2075" t="s">
        <v>115</v>
      </c>
      <c r="BH2075">
        <v>8149</v>
      </c>
      <c r="BM2075">
        <v>43550</v>
      </c>
      <c r="BR2075" t="s">
        <v>116</v>
      </c>
      <c r="BS2075" t="s">
        <v>117</v>
      </c>
      <c r="BU2075">
        <v>1</v>
      </c>
      <c r="BV2075" t="s">
        <v>118</v>
      </c>
      <c r="BX2075" t="s">
        <v>119</v>
      </c>
      <c r="BY2075" t="s">
        <v>119</v>
      </c>
      <c r="BZ2075" t="s">
        <v>119</v>
      </c>
      <c r="CA2075">
        <v>1</v>
      </c>
      <c r="CC2075" t="s">
        <v>120</v>
      </c>
      <c r="CH2075">
        <v>540</v>
      </c>
      <c r="CI2075">
        <v>37180</v>
      </c>
      <c r="CJ2075" t="s">
        <v>106</v>
      </c>
      <c r="CK2075" t="s">
        <v>106</v>
      </c>
      <c r="CL2075">
        <v>10</v>
      </c>
      <c r="CM2075" t="s">
        <v>4789</v>
      </c>
      <c r="CO2075">
        <v>124636</v>
      </c>
      <c r="CQ2075">
        <v>0</v>
      </c>
      <c r="CR2075">
        <v>0</v>
      </c>
      <c r="CS2075">
        <v>0</v>
      </c>
      <c r="CY2075" t="s">
        <v>123</v>
      </c>
      <c r="CZ2075" t="s">
        <v>124</v>
      </c>
      <c r="DD2075" t="str" cm="1">
        <f t="array" ref="DD2075">TEXT(_xlfn.SEQUENCE(1, DATEDIF(AG2075, AH2075, "m") + 1, AG2075, 30), "YYYY-APMM")</f>
        <v>2014-AP01</v>
      </c>
      <c r="DN2075">
        <f t="shared" si="64"/>
        <v>265.2</v>
      </c>
      <c r="DO2075" t="str">
        <f t="shared" si="65"/>
        <v>LABOR- SUBCONTRACTOR</v>
      </c>
    </row>
    <row r="2076" spans="1:119" x14ac:dyDescent="0.35">
      <c r="A2076" t="s">
        <v>105</v>
      </c>
      <c r="B2076">
        <v>501361</v>
      </c>
      <c r="C2076">
        <v>6359</v>
      </c>
      <c r="D2076">
        <v>124645</v>
      </c>
      <c r="E2076">
        <v>13662</v>
      </c>
      <c r="F2076">
        <v>0</v>
      </c>
      <c r="G2076" t="s">
        <v>106</v>
      </c>
      <c r="H2076" t="s">
        <v>106</v>
      </c>
      <c r="I2076" t="s">
        <v>106</v>
      </c>
      <c r="J2076" t="s">
        <v>107</v>
      </c>
      <c r="K2076" t="s">
        <v>108</v>
      </c>
      <c r="L2076" t="s">
        <v>109</v>
      </c>
      <c r="M2076" t="s">
        <v>110</v>
      </c>
      <c r="N2076" t="s">
        <v>5179</v>
      </c>
      <c r="O2076" t="s">
        <v>4794</v>
      </c>
      <c r="P2076">
        <v>8178</v>
      </c>
      <c r="Q2076">
        <v>40</v>
      </c>
      <c r="R2076">
        <v>0</v>
      </c>
      <c r="S2076">
        <v>200</v>
      </c>
      <c r="T2076">
        <v>0</v>
      </c>
      <c r="U2076">
        <v>134.4</v>
      </c>
      <c r="V2076">
        <v>134.4</v>
      </c>
      <c r="W2076">
        <v>200</v>
      </c>
      <c r="X2076">
        <v>0</v>
      </c>
      <c r="Y2076">
        <v>0</v>
      </c>
      <c r="Z2076">
        <v>0</v>
      </c>
      <c r="AD2076" s="1">
        <v>41666.333333333336</v>
      </c>
      <c r="AE2076" s="1">
        <v>41695.708333333336</v>
      </c>
      <c r="AG2076" s="1">
        <v>41660.333333333336</v>
      </c>
      <c r="AH2076" s="1">
        <v>41689.708333333336</v>
      </c>
      <c r="AI2076" s="1">
        <v>41660.333333333336</v>
      </c>
      <c r="AJ2076" s="1">
        <v>41689.708333333336</v>
      </c>
      <c r="AK2076" s="1">
        <v>41660.333333333336</v>
      </c>
      <c r="AL2076" s="1">
        <v>41689.708333333336</v>
      </c>
      <c r="AM2076" s="1">
        <v>41666.333333333336</v>
      </c>
      <c r="AN2076" s="1">
        <v>41695.708333333336</v>
      </c>
      <c r="AP2076" t="s">
        <v>113</v>
      </c>
      <c r="AU2076" t="s">
        <v>5180</v>
      </c>
      <c r="AY2076" t="s">
        <v>106</v>
      </c>
      <c r="AZ2076">
        <v>0</v>
      </c>
      <c r="BA2076">
        <v>0</v>
      </c>
      <c r="BD2076" s="3">
        <v>41321.661111111112</v>
      </c>
      <c r="BE2076" s="3">
        <v>41321.663888888892</v>
      </c>
      <c r="BF2076" t="s">
        <v>115</v>
      </c>
      <c r="BG2076" t="s">
        <v>115</v>
      </c>
      <c r="BH2076">
        <v>8149</v>
      </c>
      <c r="BM2076">
        <v>43550</v>
      </c>
      <c r="BR2076" t="s">
        <v>116</v>
      </c>
      <c r="BS2076" t="s">
        <v>117</v>
      </c>
      <c r="BU2076">
        <v>1</v>
      </c>
      <c r="BV2076" t="s">
        <v>118</v>
      </c>
      <c r="BX2076" t="s">
        <v>119</v>
      </c>
      <c r="BY2076" t="s">
        <v>119</v>
      </c>
      <c r="BZ2076" t="s">
        <v>119</v>
      </c>
      <c r="CA2076">
        <v>1</v>
      </c>
      <c r="CC2076" t="s">
        <v>120</v>
      </c>
      <c r="CH2076">
        <v>540</v>
      </c>
      <c r="CI2076">
        <v>37180</v>
      </c>
      <c r="CJ2076" t="s">
        <v>106</v>
      </c>
      <c r="CK2076" t="s">
        <v>106</v>
      </c>
      <c r="CL2076">
        <v>10</v>
      </c>
      <c r="CM2076" t="s">
        <v>4789</v>
      </c>
      <c r="CO2076">
        <v>124636</v>
      </c>
      <c r="CQ2076">
        <v>0</v>
      </c>
      <c r="CR2076">
        <v>0</v>
      </c>
      <c r="CS2076">
        <v>0</v>
      </c>
      <c r="CY2076" t="s">
        <v>123</v>
      </c>
      <c r="CZ2076" t="s">
        <v>124</v>
      </c>
      <c r="DD2076" t="str" cm="1">
        <f t="array" ref="DD2076">TEXT(_xlfn.SEQUENCE(1, DATEDIF(AG2076, AH2076, "m") + 1, AG2076, 30), "YYYY-APMM")</f>
        <v>2014-AP01</v>
      </c>
      <c r="DN2076">
        <f t="shared" si="64"/>
        <v>134.4</v>
      </c>
      <c r="DO2076" t="str">
        <f t="shared" si="65"/>
        <v>LABOR- SUBCONTRACTOR</v>
      </c>
    </row>
    <row r="2077" spans="1:119" x14ac:dyDescent="0.35">
      <c r="A2077" t="s">
        <v>105</v>
      </c>
      <c r="B2077">
        <v>501362</v>
      </c>
      <c r="C2077">
        <v>6359</v>
      </c>
      <c r="D2077">
        <v>124645</v>
      </c>
      <c r="E2077">
        <v>13662</v>
      </c>
      <c r="F2077">
        <v>0</v>
      </c>
      <c r="G2077" t="s">
        <v>106</v>
      </c>
      <c r="H2077" t="s">
        <v>106</v>
      </c>
      <c r="I2077" t="s">
        <v>106</v>
      </c>
      <c r="J2077" t="s">
        <v>107</v>
      </c>
      <c r="K2077" t="s">
        <v>108</v>
      </c>
      <c r="L2077" t="s">
        <v>109</v>
      </c>
      <c r="M2077" t="s">
        <v>110</v>
      </c>
      <c r="N2077" t="s">
        <v>5181</v>
      </c>
      <c r="O2077" t="s">
        <v>4797</v>
      </c>
      <c r="P2077">
        <v>8177</v>
      </c>
      <c r="Q2077">
        <v>40</v>
      </c>
      <c r="R2077">
        <v>0</v>
      </c>
      <c r="S2077">
        <v>120</v>
      </c>
      <c r="T2077">
        <v>0</v>
      </c>
      <c r="U2077">
        <v>315</v>
      </c>
      <c r="V2077">
        <v>315</v>
      </c>
      <c r="W2077">
        <v>120</v>
      </c>
      <c r="X2077">
        <v>248.99968799999999</v>
      </c>
      <c r="Y2077">
        <v>0</v>
      </c>
      <c r="Z2077">
        <v>248.99968799999999</v>
      </c>
      <c r="AD2077" s="1">
        <v>41685.333333333336</v>
      </c>
      <c r="AE2077" s="1">
        <v>41701.708333333336</v>
      </c>
      <c r="AG2077" s="1">
        <v>41678.333333333336</v>
      </c>
      <c r="AH2077" s="1">
        <v>41695.708333333336</v>
      </c>
      <c r="AI2077" s="1">
        <v>41678.333333333336</v>
      </c>
      <c r="AJ2077" s="1">
        <v>41695.708333333336</v>
      </c>
      <c r="AK2077" s="1">
        <v>41678.333333333336</v>
      </c>
      <c r="AL2077" s="1">
        <v>41695.708333333336</v>
      </c>
      <c r="AM2077" s="1">
        <v>41685.333333333336</v>
      </c>
      <c r="AN2077" s="1">
        <v>41701.708333333336</v>
      </c>
      <c r="AP2077" t="s">
        <v>113</v>
      </c>
      <c r="AU2077" t="e">
        <f>+nQXNY5YSUCKXKcwlAbOsA</f>
        <v>#NAME?</v>
      </c>
      <c r="AY2077" t="s">
        <v>106</v>
      </c>
      <c r="AZ2077">
        <v>0</v>
      </c>
      <c r="BA2077">
        <v>0</v>
      </c>
      <c r="BD2077" s="3">
        <v>41321.661111111112</v>
      </c>
      <c r="BE2077" s="3">
        <v>41321.663888888892</v>
      </c>
      <c r="BF2077" t="s">
        <v>115</v>
      </c>
      <c r="BG2077" t="s">
        <v>115</v>
      </c>
      <c r="BH2077">
        <v>8149</v>
      </c>
      <c r="BM2077">
        <v>43540</v>
      </c>
      <c r="BR2077" t="s">
        <v>1299</v>
      </c>
      <c r="BS2077" t="s">
        <v>1300</v>
      </c>
      <c r="BU2077">
        <v>1</v>
      </c>
      <c r="BV2077" t="s">
        <v>118</v>
      </c>
      <c r="BX2077" t="s">
        <v>119</v>
      </c>
      <c r="BY2077" t="s">
        <v>119</v>
      </c>
      <c r="BZ2077" t="s">
        <v>119</v>
      </c>
      <c r="CA2077">
        <v>1</v>
      </c>
      <c r="CC2077" t="s">
        <v>120</v>
      </c>
      <c r="CH2077">
        <v>540</v>
      </c>
      <c r="CI2077">
        <v>37180</v>
      </c>
      <c r="CJ2077" t="s">
        <v>106</v>
      </c>
      <c r="CK2077" t="s">
        <v>106</v>
      </c>
      <c r="CL2077">
        <v>10</v>
      </c>
      <c r="CM2077" t="s">
        <v>4789</v>
      </c>
      <c r="CO2077">
        <v>124636</v>
      </c>
      <c r="CQ2077">
        <v>0</v>
      </c>
      <c r="CR2077">
        <v>0</v>
      </c>
      <c r="CS2077">
        <v>0</v>
      </c>
      <c r="CY2077" t="s">
        <v>123</v>
      </c>
      <c r="CZ2077" t="s">
        <v>124</v>
      </c>
      <c r="DD2077" t="str" cm="1">
        <f t="array" ref="DD2077">TEXT(_xlfn.SEQUENCE(1, DATEDIF(AG2077, AH2077, "m") + 1, AG2077, 30), "YYYY-APMM")</f>
        <v>2014-AP02</v>
      </c>
      <c r="DN2077">
        <f t="shared" si="64"/>
        <v>315</v>
      </c>
      <c r="DO2077" t="str">
        <f t="shared" si="65"/>
        <v>LABOR - CIVIL</v>
      </c>
    </row>
    <row r="2078" spans="1:119" x14ac:dyDescent="0.35">
      <c r="A2078" t="s">
        <v>105</v>
      </c>
      <c r="B2078">
        <v>501363</v>
      </c>
      <c r="C2078">
        <v>6359</v>
      </c>
      <c r="D2078">
        <v>124646</v>
      </c>
      <c r="E2078">
        <v>13662</v>
      </c>
      <c r="F2078">
        <v>0</v>
      </c>
      <c r="G2078" t="s">
        <v>106</v>
      </c>
      <c r="H2078" t="s">
        <v>106</v>
      </c>
      <c r="I2078" t="s">
        <v>106</v>
      </c>
      <c r="J2078" t="s">
        <v>107</v>
      </c>
      <c r="K2078" t="s">
        <v>108</v>
      </c>
      <c r="L2078" t="s">
        <v>109</v>
      </c>
      <c r="M2078" t="s">
        <v>110</v>
      </c>
      <c r="N2078" t="s">
        <v>5182</v>
      </c>
      <c r="O2078" t="s">
        <v>4708</v>
      </c>
      <c r="P2078">
        <v>8177</v>
      </c>
      <c r="Q2078">
        <v>0</v>
      </c>
      <c r="R2078">
        <v>0</v>
      </c>
      <c r="S2078">
        <v>200</v>
      </c>
      <c r="T2078">
        <v>0</v>
      </c>
      <c r="U2078">
        <v>69</v>
      </c>
      <c r="V2078">
        <v>69</v>
      </c>
      <c r="W2078">
        <v>200</v>
      </c>
      <c r="X2078">
        <v>51</v>
      </c>
      <c r="Y2078">
        <v>0</v>
      </c>
      <c r="Z2078">
        <v>51</v>
      </c>
      <c r="AD2078" s="1">
        <v>41748.333333333336</v>
      </c>
      <c r="AE2078" s="1">
        <v>41776.708333333336</v>
      </c>
      <c r="AG2078" s="1">
        <v>41748.333333333336</v>
      </c>
      <c r="AH2078" s="1">
        <v>41776.708333333336</v>
      </c>
      <c r="AI2078" s="1">
        <v>41748.333333333336</v>
      </c>
      <c r="AJ2078" s="1">
        <v>41776.708333333336</v>
      </c>
      <c r="AK2078" s="1">
        <v>41748.333333333336</v>
      </c>
      <c r="AL2078" s="1">
        <v>41776.708333333336</v>
      </c>
      <c r="AM2078" s="1">
        <v>41748.333333333336</v>
      </c>
      <c r="AN2078" s="1">
        <v>41776.708333333336</v>
      </c>
      <c r="AP2078" t="s">
        <v>113</v>
      </c>
      <c r="AU2078" t="s">
        <v>5183</v>
      </c>
      <c r="AY2078" t="s">
        <v>119</v>
      </c>
      <c r="AZ2078">
        <v>0</v>
      </c>
      <c r="BA2078">
        <v>0</v>
      </c>
      <c r="BD2078" s="3">
        <v>41321.661111111112</v>
      </c>
      <c r="BE2078" s="3">
        <v>41321.663888888892</v>
      </c>
      <c r="BF2078" t="s">
        <v>115</v>
      </c>
      <c r="BG2078" t="s">
        <v>115</v>
      </c>
      <c r="BH2078">
        <v>8149</v>
      </c>
      <c r="BM2078">
        <v>43540</v>
      </c>
      <c r="BR2078" t="s">
        <v>1299</v>
      </c>
      <c r="BS2078" t="s">
        <v>1300</v>
      </c>
      <c r="BU2078">
        <v>1</v>
      </c>
      <c r="BV2078" t="s">
        <v>118</v>
      </c>
      <c r="BX2078" t="s">
        <v>119</v>
      </c>
      <c r="BY2078" t="s">
        <v>119</v>
      </c>
      <c r="BZ2078" t="s">
        <v>119</v>
      </c>
      <c r="CA2078">
        <v>1</v>
      </c>
      <c r="CC2078" t="s">
        <v>120</v>
      </c>
      <c r="CH2078">
        <v>540</v>
      </c>
      <c r="CI2078">
        <v>37230</v>
      </c>
      <c r="CJ2078" t="s">
        <v>106</v>
      </c>
      <c r="CK2078" t="s">
        <v>106</v>
      </c>
      <c r="CL2078">
        <v>35</v>
      </c>
      <c r="CM2078" t="s">
        <v>4710</v>
      </c>
      <c r="CO2078">
        <v>124636</v>
      </c>
      <c r="CQ2078">
        <v>0</v>
      </c>
      <c r="CR2078">
        <v>0</v>
      </c>
      <c r="CS2078">
        <v>0</v>
      </c>
      <c r="CY2078" t="s">
        <v>123</v>
      </c>
      <c r="CZ2078" t="s">
        <v>124</v>
      </c>
      <c r="DD2078" t="str" cm="1">
        <f t="array" ref="DD2078">TEXT(_xlfn.SEQUENCE(1, DATEDIF(AG2078, AH2078, "m") + 1, AG2078, 30), "YYYY-APMM")</f>
        <v>2014-AP04</v>
      </c>
      <c r="DN2078">
        <f t="shared" si="64"/>
        <v>69</v>
      </c>
      <c r="DO2078" t="str">
        <f t="shared" si="65"/>
        <v>LABOR - CIVIL</v>
      </c>
    </row>
    <row r="2079" spans="1:119" x14ac:dyDescent="0.35">
      <c r="A2079" t="s">
        <v>105</v>
      </c>
      <c r="B2079">
        <v>501364</v>
      </c>
      <c r="C2079">
        <v>6359</v>
      </c>
      <c r="D2079">
        <v>124646</v>
      </c>
      <c r="E2079">
        <v>13662</v>
      </c>
      <c r="F2079">
        <v>0</v>
      </c>
      <c r="G2079" t="s">
        <v>106</v>
      </c>
      <c r="H2079" t="s">
        <v>106</v>
      </c>
      <c r="I2079" t="s">
        <v>106</v>
      </c>
      <c r="J2079" t="s">
        <v>107</v>
      </c>
      <c r="K2079" t="s">
        <v>108</v>
      </c>
      <c r="L2079" t="s">
        <v>109</v>
      </c>
      <c r="M2079" t="s">
        <v>110</v>
      </c>
      <c r="N2079" t="s">
        <v>5184</v>
      </c>
      <c r="O2079" t="s">
        <v>4712</v>
      </c>
      <c r="P2079">
        <v>8178</v>
      </c>
      <c r="Q2079">
        <v>0</v>
      </c>
      <c r="R2079">
        <v>0</v>
      </c>
      <c r="S2079">
        <v>200</v>
      </c>
      <c r="T2079">
        <v>0</v>
      </c>
      <c r="U2079">
        <v>1494</v>
      </c>
      <c r="V2079">
        <v>1494</v>
      </c>
      <c r="W2079">
        <v>200</v>
      </c>
      <c r="X2079">
        <v>0</v>
      </c>
      <c r="Y2079">
        <v>0</v>
      </c>
      <c r="Z2079">
        <v>0</v>
      </c>
      <c r="AD2079" s="1">
        <v>41753.333333333336</v>
      </c>
      <c r="AE2079" s="1">
        <v>41781.708333333336</v>
      </c>
      <c r="AG2079" s="1">
        <v>41753.333333333336</v>
      </c>
      <c r="AH2079" s="1">
        <v>41781.708333333336</v>
      </c>
      <c r="AI2079" s="1">
        <v>41753.333333333336</v>
      </c>
      <c r="AJ2079" s="1">
        <v>41781.708333333336</v>
      </c>
      <c r="AK2079" s="1">
        <v>41753.333333333336</v>
      </c>
      <c r="AL2079" s="1">
        <v>41781.708333333336</v>
      </c>
      <c r="AM2079" s="1">
        <v>41753.333333333336</v>
      </c>
      <c r="AN2079" s="1">
        <v>41781.708333333336</v>
      </c>
      <c r="AP2079" t="s">
        <v>113</v>
      </c>
      <c r="AU2079" t="s">
        <v>5185</v>
      </c>
      <c r="AY2079" t="s">
        <v>119</v>
      </c>
      <c r="AZ2079">
        <v>0</v>
      </c>
      <c r="BA2079">
        <v>0</v>
      </c>
      <c r="BD2079" s="3">
        <v>41321.661111111112</v>
      </c>
      <c r="BE2079" s="3">
        <v>41321.663888888892</v>
      </c>
      <c r="BF2079" t="s">
        <v>115</v>
      </c>
      <c r="BG2079" t="s">
        <v>115</v>
      </c>
      <c r="BH2079">
        <v>8149</v>
      </c>
      <c r="BM2079">
        <v>43550</v>
      </c>
      <c r="BR2079" t="s">
        <v>116</v>
      </c>
      <c r="BS2079" t="s">
        <v>117</v>
      </c>
      <c r="BU2079">
        <v>1</v>
      </c>
      <c r="BV2079" t="s">
        <v>118</v>
      </c>
      <c r="BX2079" t="s">
        <v>119</v>
      </c>
      <c r="BY2079" t="s">
        <v>119</v>
      </c>
      <c r="BZ2079" t="s">
        <v>119</v>
      </c>
      <c r="CA2079">
        <v>1</v>
      </c>
      <c r="CC2079" t="s">
        <v>120</v>
      </c>
      <c r="CH2079">
        <v>540</v>
      </c>
      <c r="CI2079">
        <v>37230</v>
      </c>
      <c r="CJ2079" t="s">
        <v>106</v>
      </c>
      <c r="CK2079" t="s">
        <v>106</v>
      </c>
      <c r="CL2079">
        <v>35</v>
      </c>
      <c r="CM2079" t="s">
        <v>4710</v>
      </c>
      <c r="CO2079">
        <v>124636</v>
      </c>
      <c r="CQ2079">
        <v>0</v>
      </c>
      <c r="CR2079">
        <v>0</v>
      </c>
      <c r="CS2079">
        <v>0</v>
      </c>
      <c r="CY2079" t="s">
        <v>123</v>
      </c>
      <c r="CZ2079" t="s">
        <v>124</v>
      </c>
      <c r="DD2079" t="str" cm="1">
        <f t="array" ref="DD2079">TEXT(_xlfn.SEQUENCE(1, DATEDIF(AG2079, AH2079, "m") + 1, AG2079, 30), "YYYY-APMM")</f>
        <v>2014-AP04</v>
      </c>
      <c r="DN2079">
        <f t="shared" si="64"/>
        <v>1494</v>
      </c>
      <c r="DO2079" t="str">
        <f t="shared" si="65"/>
        <v>LABOR- SUBCONTRACTOR</v>
      </c>
    </row>
    <row r="2080" spans="1:119" x14ac:dyDescent="0.35">
      <c r="A2080" t="s">
        <v>105</v>
      </c>
      <c r="B2080">
        <v>501365</v>
      </c>
      <c r="C2080">
        <v>6359</v>
      </c>
      <c r="D2080">
        <v>124646</v>
      </c>
      <c r="E2080">
        <v>13662</v>
      </c>
      <c r="F2080">
        <v>0</v>
      </c>
      <c r="G2080" t="s">
        <v>106</v>
      </c>
      <c r="H2080" t="s">
        <v>106</v>
      </c>
      <c r="I2080" t="s">
        <v>106</v>
      </c>
      <c r="J2080" t="s">
        <v>107</v>
      </c>
      <c r="K2080" t="s">
        <v>108</v>
      </c>
      <c r="L2080" t="s">
        <v>109</v>
      </c>
      <c r="M2080" t="s">
        <v>110</v>
      </c>
      <c r="N2080" t="s">
        <v>5186</v>
      </c>
      <c r="O2080" t="s">
        <v>4715</v>
      </c>
      <c r="P2080">
        <v>8172</v>
      </c>
      <c r="Q2080">
        <v>0</v>
      </c>
      <c r="R2080">
        <v>0</v>
      </c>
      <c r="S2080">
        <v>200</v>
      </c>
      <c r="T2080">
        <v>0</v>
      </c>
      <c r="U2080">
        <v>630</v>
      </c>
      <c r="V2080">
        <v>630</v>
      </c>
      <c r="W2080">
        <v>200</v>
      </c>
      <c r="X2080">
        <v>0</v>
      </c>
      <c r="Y2080">
        <v>0</v>
      </c>
      <c r="Z2080">
        <v>0</v>
      </c>
      <c r="AD2080" s="1">
        <v>41753.333333333336</v>
      </c>
      <c r="AE2080" s="1">
        <v>41781.708333333336</v>
      </c>
      <c r="AG2080" s="1">
        <v>41753.333333333336</v>
      </c>
      <c r="AH2080" s="1">
        <v>41781.708333333336</v>
      </c>
      <c r="AI2080" s="1">
        <v>41753.333333333336</v>
      </c>
      <c r="AJ2080" s="1">
        <v>41781.708333333336</v>
      </c>
      <c r="AK2080" s="1">
        <v>41753.333333333336</v>
      </c>
      <c r="AL2080" s="1">
        <v>41781.708333333336</v>
      </c>
      <c r="AM2080" s="1">
        <v>41753.333333333336</v>
      </c>
      <c r="AN2080" s="1">
        <v>41781.708333333336</v>
      </c>
      <c r="AP2080" t="s">
        <v>113</v>
      </c>
      <c r="AU2080" t="s">
        <v>5187</v>
      </c>
      <c r="AY2080" t="s">
        <v>119</v>
      </c>
      <c r="AZ2080">
        <v>0</v>
      </c>
      <c r="BA2080">
        <v>0</v>
      </c>
      <c r="BD2080" s="3">
        <v>41321.661111111112</v>
      </c>
      <c r="BE2080" s="3">
        <v>41321.663888888892</v>
      </c>
      <c r="BF2080" t="s">
        <v>115</v>
      </c>
      <c r="BG2080" t="s">
        <v>115</v>
      </c>
      <c r="BH2080">
        <v>8149</v>
      </c>
      <c r="BM2080">
        <v>43490</v>
      </c>
      <c r="BR2080" t="s">
        <v>3200</v>
      </c>
      <c r="BS2080" t="s">
        <v>3201</v>
      </c>
      <c r="BU2080">
        <v>1</v>
      </c>
      <c r="BV2080" t="s">
        <v>118</v>
      </c>
      <c r="BX2080" t="s">
        <v>119</v>
      </c>
      <c r="BY2080" t="s">
        <v>119</v>
      </c>
      <c r="BZ2080" t="s">
        <v>119</v>
      </c>
      <c r="CA2080">
        <v>1</v>
      </c>
      <c r="CC2080" t="s">
        <v>120</v>
      </c>
      <c r="CH2080">
        <v>540</v>
      </c>
      <c r="CI2080">
        <v>37230</v>
      </c>
      <c r="CJ2080" t="s">
        <v>106</v>
      </c>
      <c r="CK2080" t="s">
        <v>106</v>
      </c>
      <c r="CL2080">
        <v>35</v>
      </c>
      <c r="CM2080" t="s">
        <v>4710</v>
      </c>
      <c r="CO2080">
        <v>124636</v>
      </c>
      <c r="CQ2080">
        <v>0</v>
      </c>
      <c r="CR2080">
        <v>0</v>
      </c>
      <c r="CS2080">
        <v>0</v>
      </c>
      <c r="CY2080" t="s">
        <v>123</v>
      </c>
      <c r="CZ2080" t="s">
        <v>124</v>
      </c>
      <c r="DD2080" t="str" cm="1">
        <f t="array" ref="DD2080">TEXT(_xlfn.SEQUENCE(1, DATEDIF(AG2080, AH2080, "m") + 1, AG2080, 30), "YYYY-APMM")</f>
        <v>2014-AP04</v>
      </c>
      <c r="DN2080">
        <f t="shared" si="64"/>
        <v>630</v>
      </c>
      <c r="DO2080" t="str">
        <f t="shared" si="65"/>
        <v>MANHOLES SK</v>
      </c>
    </row>
    <row r="2081" spans="1:119" x14ac:dyDescent="0.35">
      <c r="A2081" t="s">
        <v>105</v>
      </c>
      <c r="B2081">
        <v>501366</v>
      </c>
      <c r="C2081">
        <v>6359</v>
      </c>
      <c r="D2081">
        <v>124646</v>
      </c>
      <c r="E2081">
        <v>13662</v>
      </c>
      <c r="F2081">
        <v>0</v>
      </c>
      <c r="G2081" t="s">
        <v>106</v>
      </c>
      <c r="H2081" t="s">
        <v>106</v>
      </c>
      <c r="I2081" t="s">
        <v>106</v>
      </c>
      <c r="J2081" t="s">
        <v>107</v>
      </c>
      <c r="K2081" t="s">
        <v>108</v>
      </c>
      <c r="L2081" t="s">
        <v>109</v>
      </c>
      <c r="M2081" t="s">
        <v>110</v>
      </c>
      <c r="N2081" t="s">
        <v>5188</v>
      </c>
      <c r="O2081" t="s">
        <v>4718</v>
      </c>
      <c r="P2081">
        <v>8177</v>
      </c>
      <c r="Q2081">
        <v>0</v>
      </c>
      <c r="R2081">
        <v>0</v>
      </c>
      <c r="S2081">
        <v>200</v>
      </c>
      <c r="T2081">
        <v>0</v>
      </c>
      <c r="U2081">
        <v>122</v>
      </c>
      <c r="V2081">
        <v>122</v>
      </c>
      <c r="W2081">
        <v>200</v>
      </c>
      <c r="X2081">
        <v>110</v>
      </c>
      <c r="Y2081">
        <v>0</v>
      </c>
      <c r="Z2081">
        <v>110</v>
      </c>
      <c r="AD2081" s="1">
        <v>41759.333333333336</v>
      </c>
      <c r="AE2081" s="1">
        <v>41787.708333333336</v>
      </c>
      <c r="AG2081" s="1">
        <v>41759.333333333336</v>
      </c>
      <c r="AH2081" s="1">
        <v>41787.708333333336</v>
      </c>
      <c r="AI2081" s="1">
        <v>41759.333333333336</v>
      </c>
      <c r="AJ2081" s="1">
        <v>41787.708333333336</v>
      </c>
      <c r="AK2081" s="1">
        <v>41759.333333333336</v>
      </c>
      <c r="AL2081" s="1">
        <v>41787.708333333336</v>
      </c>
      <c r="AM2081" s="1">
        <v>41759.333333333336</v>
      </c>
      <c r="AN2081" s="1">
        <v>41787.708333333336</v>
      </c>
      <c r="AP2081" t="s">
        <v>113</v>
      </c>
      <c r="AU2081" t="s">
        <v>5189</v>
      </c>
      <c r="AY2081" t="s">
        <v>119</v>
      </c>
      <c r="AZ2081">
        <v>0</v>
      </c>
      <c r="BA2081">
        <v>0</v>
      </c>
      <c r="BD2081" s="3">
        <v>41321.661111111112</v>
      </c>
      <c r="BE2081" s="3">
        <v>41321.663888888892</v>
      </c>
      <c r="BF2081" t="s">
        <v>115</v>
      </c>
      <c r="BG2081" t="s">
        <v>115</v>
      </c>
      <c r="BH2081">
        <v>8149</v>
      </c>
      <c r="BM2081">
        <v>43540</v>
      </c>
      <c r="BR2081" t="s">
        <v>1299</v>
      </c>
      <c r="BS2081" t="s">
        <v>1300</v>
      </c>
      <c r="BU2081">
        <v>1</v>
      </c>
      <c r="BV2081" t="s">
        <v>118</v>
      </c>
      <c r="BX2081" t="s">
        <v>119</v>
      </c>
      <c r="BY2081" t="s">
        <v>119</v>
      </c>
      <c r="BZ2081" t="s">
        <v>119</v>
      </c>
      <c r="CA2081">
        <v>1</v>
      </c>
      <c r="CC2081" t="s">
        <v>120</v>
      </c>
      <c r="CH2081">
        <v>540</v>
      </c>
      <c r="CI2081">
        <v>37230</v>
      </c>
      <c r="CJ2081" t="s">
        <v>106</v>
      </c>
      <c r="CK2081" t="s">
        <v>106</v>
      </c>
      <c r="CL2081">
        <v>35</v>
      </c>
      <c r="CM2081" t="s">
        <v>4710</v>
      </c>
      <c r="CO2081">
        <v>124636</v>
      </c>
      <c r="CQ2081">
        <v>0</v>
      </c>
      <c r="CR2081">
        <v>0</v>
      </c>
      <c r="CS2081">
        <v>0</v>
      </c>
      <c r="CY2081" t="s">
        <v>123</v>
      </c>
      <c r="CZ2081" t="s">
        <v>124</v>
      </c>
      <c r="DD2081" t="str" cm="1">
        <f t="array" ref="DD2081">TEXT(_xlfn.SEQUENCE(1, DATEDIF(AG2081, AH2081, "m") + 1, AG2081, 30), "YYYY-APMM")</f>
        <v>2014-AP04</v>
      </c>
      <c r="DN2081">
        <f t="shared" si="64"/>
        <v>122</v>
      </c>
      <c r="DO2081" t="str">
        <f t="shared" si="65"/>
        <v>LABOR - CIVIL</v>
      </c>
    </row>
    <row r="2082" spans="1:119" x14ac:dyDescent="0.35">
      <c r="A2082" t="s">
        <v>105</v>
      </c>
      <c r="B2082">
        <v>501367</v>
      </c>
      <c r="C2082">
        <v>6359</v>
      </c>
      <c r="D2082">
        <v>124646</v>
      </c>
      <c r="E2082">
        <v>13662</v>
      </c>
      <c r="F2082">
        <v>0</v>
      </c>
      <c r="G2082" t="s">
        <v>106</v>
      </c>
      <c r="H2082" t="s">
        <v>106</v>
      </c>
      <c r="I2082" t="s">
        <v>106</v>
      </c>
      <c r="J2082" t="s">
        <v>107</v>
      </c>
      <c r="K2082" t="s">
        <v>108</v>
      </c>
      <c r="L2082" t="s">
        <v>109</v>
      </c>
      <c r="M2082" t="s">
        <v>110</v>
      </c>
      <c r="N2082" t="s">
        <v>5190</v>
      </c>
      <c r="O2082" t="s">
        <v>4721</v>
      </c>
      <c r="P2082">
        <v>8178</v>
      </c>
      <c r="Q2082">
        <v>672</v>
      </c>
      <c r="R2082">
        <v>120</v>
      </c>
      <c r="S2082">
        <v>200</v>
      </c>
      <c r="T2082">
        <v>0</v>
      </c>
      <c r="U2082">
        <v>216</v>
      </c>
      <c r="V2082">
        <v>216</v>
      </c>
      <c r="W2082">
        <v>200</v>
      </c>
      <c r="X2082">
        <v>0</v>
      </c>
      <c r="Y2082">
        <v>0</v>
      </c>
      <c r="Z2082">
        <v>0</v>
      </c>
      <c r="AD2082" s="1">
        <v>41872.333333333336</v>
      </c>
      <c r="AE2082" s="1">
        <v>41900.708333333336</v>
      </c>
      <c r="AG2082" s="1">
        <v>41771.333333333336</v>
      </c>
      <c r="AH2082" s="1">
        <v>41799.708333333336</v>
      </c>
      <c r="AI2082" s="1">
        <v>41771.333333333336</v>
      </c>
      <c r="AJ2082" s="1">
        <v>41799.708333333336</v>
      </c>
      <c r="AK2082" s="1">
        <v>41771.333333333336</v>
      </c>
      <c r="AL2082" s="1">
        <v>41799.708333333336</v>
      </c>
      <c r="AM2082" s="1">
        <v>41872.333333333336</v>
      </c>
      <c r="AN2082" s="1">
        <v>41900.708333333336</v>
      </c>
      <c r="AP2082" t="s">
        <v>113</v>
      </c>
      <c r="AU2082" t="s">
        <v>5191</v>
      </c>
      <c r="AY2082" t="s">
        <v>106</v>
      </c>
      <c r="AZ2082">
        <v>0</v>
      </c>
      <c r="BA2082">
        <v>0</v>
      </c>
      <c r="BD2082" s="3">
        <v>41321.661111111112</v>
      </c>
      <c r="BE2082" s="3">
        <v>41321.663888888892</v>
      </c>
      <c r="BF2082" t="s">
        <v>115</v>
      </c>
      <c r="BG2082" t="s">
        <v>115</v>
      </c>
      <c r="BH2082">
        <v>8149</v>
      </c>
      <c r="BM2082">
        <v>43550</v>
      </c>
      <c r="BR2082" t="s">
        <v>116</v>
      </c>
      <c r="BS2082" t="s">
        <v>117</v>
      </c>
      <c r="BU2082">
        <v>1</v>
      </c>
      <c r="BV2082" t="s">
        <v>118</v>
      </c>
      <c r="BX2082" t="s">
        <v>119</v>
      </c>
      <c r="BY2082" t="s">
        <v>119</v>
      </c>
      <c r="BZ2082" t="s">
        <v>119</v>
      </c>
      <c r="CA2082">
        <v>1</v>
      </c>
      <c r="CC2082" t="s">
        <v>120</v>
      </c>
      <c r="CH2082">
        <v>540</v>
      </c>
      <c r="CI2082">
        <v>37230</v>
      </c>
      <c r="CJ2082" t="s">
        <v>106</v>
      </c>
      <c r="CK2082" t="s">
        <v>106</v>
      </c>
      <c r="CL2082">
        <v>35</v>
      </c>
      <c r="CM2082" t="s">
        <v>4710</v>
      </c>
      <c r="CO2082">
        <v>124636</v>
      </c>
      <c r="CQ2082">
        <v>0</v>
      </c>
      <c r="CR2082">
        <v>0</v>
      </c>
      <c r="CS2082">
        <v>0</v>
      </c>
      <c r="CY2082" t="s">
        <v>123</v>
      </c>
      <c r="CZ2082" t="s">
        <v>124</v>
      </c>
      <c r="DD2082" t="str" cm="1">
        <f t="array" ref="DD2082">TEXT(_xlfn.SEQUENCE(1, DATEDIF(AG2082, AH2082, "m") + 1, AG2082, 30), "YYYY-APMM")</f>
        <v>2014-AP05</v>
      </c>
      <c r="DN2082">
        <f t="shared" si="64"/>
        <v>216</v>
      </c>
      <c r="DO2082" t="str">
        <f t="shared" si="65"/>
        <v>LABOR- SUBCONTRACTOR</v>
      </c>
    </row>
    <row r="2083" spans="1:119" x14ac:dyDescent="0.35">
      <c r="A2083" t="s">
        <v>105</v>
      </c>
      <c r="B2083">
        <v>501368</v>
      </c>
      <c r="C2083">
        <v>6359</v>
      </c>
      <c r="D2083">
        <v>124646</v>
      </c>
      <c r="E2083">
        <v>13662</v>
      </c>
      <c r="F2083">
        <v>0</v>
      </c>
      <c r="G2083" t="s">
        <v>106</v>
      </c>
      <c r="H2083" t="s">
        <v>106</v>
      </c>
      <c r="I2083" t="s">
        <v>106</v>
      </c>
      <c r="J2083" t="s">
        <v>107</v>
      </c>
      <c r="K2083" t="s">
        <v>108</v>
      </c>
      <c r="L2083" t="s">
        <v>109</v>
      </c>
      <c r="M2083" t="s">
        <v>110</v>
      </c>
      <c r="N2083" t="s">
        <v>5192</v>
      </c>
      <c r="O2083" t="s">
        <v>4724</v>
      </c>
      <c r="P2083">
        <v>8178</v>
      </c>
      <c r="Q2083">
        <v>512</v>
      </c>
      <c r="R2083">
        <v>120</v>
      </c>
      <c r="S2083">
        <v>200</v>
      </c>
      <c r="T2083">
        <v>0</v>
      </c>
      <c r="U2083">
        <v>1039.5999999999999</v>
      </c>
      <c r="V2083">
        <v>1039.5999999999999</v>
      </c>
      <c r="W2083">
        <v>200</v>
      </c>
      <c r="X2083">
        <v>0</v>
      </c>
      <c r="Y2083">
        <v>0</v>
      </c>
      <c r="Z2083">
        <v>0</v>
      </c>
      <c r="AD2083" s="1">
        <v>41881.333333333336</v>
      </c>
      <c r="AE2083" s="1">
        <v>41909.708333333336</v>
      </c>
      <c r="AG2083" s="1">
        <v>41802.333333333336</v>
      </c>
      <c r="AH2083" s="1">
        <v>41830.708333333336</v>
      </c>
      <c r="AI2083" s="1">
        <v>41802.333333333336</v>
      </c>
      <c r="AJ2083" s="1">
        <v>41830.708333333336</v>
      </c>
      <c r="AK2083" s="1">
        <v>41802.333333333336</v>
      </c>
      <c r="AL2083" s="1">
        <v>41830.708333333336</v>
      </c>
      <c r="AM2083" s="1">
        <v>41881.333333333336</v>
      </c>
      <c r="AN2083" s="1">
        <v>41909.708333333336</v>
      </c>
      <c r="AP2083" t="s">
        <v>113</v>
      </c>
      <c r="AU2083" t="s">
        <v>5193</v>
      </c>
      <c r="AY2083" t="s">
        <v>106</v>
      </c>
      <c r="AZ2083">
        <v>0</v>
      </c>
      <c r="BA2083">
        <v>0</v>
      </c>
      <c r="BD2083" s="3">
        <v>41321.661111111112</v>
      </c>
      <c r="BE2083" s="3">
        <v>41321.663888888892</v>
      </c>
      <c r="BF2083" t="s">
        <v>115</v>
      </c>
      <c r="BG2083" t="s">
        <v>115</v>
      </c>
      <c r="BH2083">
        <v>8149</v>
      </c>
      <c r="BM2083">
        <v>43550</v>
      </c>
      <c r="BR2083" t="s">
        <v>116</v>
      </c>
      <c r="BS2083" t="s">
        <v>117</v>
      </c>
      <c r="BU2083">
        <v>1</v>
      </c>
      <c r="BV2083" t="s">
        <v>118</v>
      </c>
      <c r="BX2083" t="s">
        <v>119</v>
      </c>
      <c r="BY2083" t="s">
        <v>119</v>
      </c>
      <c r="BZ2083" t="s">
        <v>119</v>
      </c>
      <c r="CA2083">
        <v>1</v>
      </c>
      <c r="CC2083" t="s">
        <v>120</v>
      </c>
      <c r="CH2083">
        <v>540</v>
      </c>
      <c r="CI2083">
        <v>37230</v>
      </c>
      <c r="CJ2083" t="s">
        <v>106</v>
      </c>
      <c r="CK2083" t="s">
        <v>106</v>
      </c>
      <c r="CL2083">
        <v>35</v>
      </c>
      <c r="CM2083" t="s">
        <v>4710</v>
      </c>
      <c r="CO2083">
        <v>124636</v>
      </c>
      <c r="CQ2083">
        <v>0</v>
      </c>
      <c r="CR2083">
        <v>0</v>
      </c>
      <c r="CS2083">
        <v>0</v>
      </c>
      <c r="CY2083" t="s">
        <v>123</v>
      </c>
      <c r="CZ2083" t="s">
        <v>124</v>
      </c>
      <c r="DD2083" t="str" cm="1">
        <f t="array" ref="DD2083">TEXT(_xlfn.SEQUENCE(1, DATEDIF(AG2083, AH2083, "m") + 1, AG2083, 30), "YYYY-APMM")</f>
        <v>2014-AP06</v>
      </c>
      <c r="DN2083">
        <f t="shared" si="64"/>
        <v>1039.5999999999999</v>
      </c>
      <c r="DO2083" t="str">
        <f t="shared" si="65"/>
        <v>LABOR- SUBCONTRACTOR</v>
      </c>
    </row>
    <row r="2084" spans="1:119" x14ac:dyDescent="0.35">
      <c r="A2084" t="s">
        <v>105</v>
      </c>
      <c r="B2084">
        <v>501369</v>
      </c>
      <c r="C2084">
        <v>6359</v>
      </c>
      <c r="D2084">
        <v>124647</v>
      </c>
      <c r="E2084">
        <v>13662</v>
      </c>
      <c r="F2084">
        <v>0</v>
      </c>
      <c r="G2084" t="s">
        <v>106</v>
      </c>
      <c r="H2084" t="s">
        <v>106</v>
      </c>
      <c r="I2084" t="s">
        <v>106</v>
      </c>
      <c r="J2084" t="s">
        <v>107</v>
      </c>
      <c r="K2084" t="s">
        <v>108</v>
      </c>
      <c r="L2084" t="s">
        <v>109</v>
      </c>
      <c r="M2084" t="s">
        <v>110</v>
      </c>
      <c r="N2084" t="s">
        <v>5194</v>
      </c>
      <c r="O2084" t="s">
        <v>4676</v>
      </c>
      <c r="P2084">
        <v>8177</v>
      </c>
      <c r="Q2084">
        <v>0</v>
      </c>
      <c r="R2084">
        <v>0</v>
      </c>
      <c r="S2084">
        <v>200</v>
      </c>
      <c r="T2084">
        <v>0</v>
      </c>
      <c r="U2084">
        <v>425</v>
      </c>
      <c r="V2084">
        <v>425</v>
      </c>
      <c r="W2084">
        <v>200</v>
      </c>
      <c r="X2084">
        <v>251</v>
      </c>
      <c r="Y2084">
        <v>0</v>
      </c>
      <c r="Z2084">
        <v>251</v>
      </c>
      <c r="AD2084" s="1">
        <v>41696.333333333336</v>
      </c>
      <c r="AE2084" s="1">
        <v>41724.708333333336</v>
      </c>
      <c r="AG2084" s="1">
        <v>41696.333333333336</v>
      </c>
      <c r="AH2084" s="1">
        <v>41724.708333333336</v>
      </c>
      <c r="AI2084" s="1">
        <v>41696.333333333336</v>
      </c>
      <c r="AJ2084" s="1">
        <v>41724.708333333336</v>
      </c>
      <c r="AK2084" s="1">
        <v>41696.333333333336</v>
      </c>
      <c r="AL2084" s="1">
        <v>41724.708333333336</v>
      </c>
      <c r="AM2084" s="1">
        <v>41696.333333333336</v>
      </c>
      <c r="AN2084" s="1">
        <v>41724.708333333336</v>
      </c>
      <c r="AP2084" t="s">
        <v>113</v>
      </c>
      <c r="AU2084" t="s">
        <v>5195</v>
      </c>
      <c r="AY2084" t="s">
        <v>119</v>
      </c>
      <c r="AZ2084">
        <v>0</v>
      </c>
      <c r="BA2084">
        <v>0</v>
      </c>
      <c r="BD2084" s="3">
        <v>41321.661111111112</v>
      </c>
      <c r="BE2084" s="3">
        <v>41321.663888888892</v>
      </c>
      <c r="BF2084" t="s">
        <v>115</v>
      </c>
      <c r="BG2084" t="s">
        <v>115</v>
      </c>
      <c r="BH2084">
        <v>8149</v>
      </c>
      <c r="BM2084">
        <v>43540</v>
      </c>
      <c r="BR2084" t="s">
        <v>1299</v>
      </c>
      <c r="BS2084" t="s">
        <v>1300</v>
      </c>
      <c r="BU2084">
        <v>1</v>
      </c>
      <c r="BV2084" t="s">
        <v>118</v>
      </c>
      <c r="BX2084" t="s">
        <v>119</v>
      </c>
      <c r="BY2084" t="s">
        <v>119</v>
      </c>
      <c r="BZ2084" t="s">
        <v>119</v>
      </c>
      <c r="CA2084">
        <v>1</v>
      </c>
      <c r="CC2084" t="s">
        <v>120</v>
      </c>
      <c r="CH2084">
        <v>540</v>
      </c>
      <c r="CI2084">
        <v>37200</v>
      </c>
      <c r="CJ2084" t="s">
        <v>106</v>
      </c>
      <c r="CK2084" t="s">
        <v>106</v>
      </c>
      <c r="CL2084">
        <v>20</v>
      </c>
      <c r="CM2084" t="s">
        <v>4678</v>
      </c>
      <c r="CO2084">
        <v>124636</v>
      </c>
      <c r="CQ2084">
        <v>0</v>
      </c>
      <c r="CR2084">
        <v>0</v>
      </c>
      <c r="CS2084">
        <v>0</v>
      </c>
      <c r="CY2084" t="s">
        <v>123</v>
      </c>
      <c r="CZ2084" t="s">
        <v>124</v>
      </c>
      <c r="DD2084" t="str" cm="1">
        <f t="array" ref="DD2084:DE2084">TEXT(_xlfn.SEQUENCE(1, DATEDIF(AG2084, AH2084, "m") + 1, AG2084, 30), "YYYY-APMM")</f>
        <v>2014-AP02</v>
      </c>
      <c r="DE2084" t="str">
        <v>2014-AP03</v>
      </c>
      <c r="DN2084">
        <f t="shared" si="64"/>
        <v>212.5</v>
      </c>
      <c r="DO2084" t="str">
        <f t="shared" si="65"/>
        <v>LABOR - CIVIL</v>
      </c>
    </row>
    <row r="2085" spans="1:119" x14ac:dyDescent="0.35">
      <c r="A2085" t="s">
        <v>105</v>
      </c>
      <c r="B2085">
        <v>501370</v>
      </c>
      <c r="C2085">
        <v>6359</v>
      </c>
      <c r="D2085">
        <v>124647</v>
      </c>
      <c r="E2085">
        <v>13662</v>
      </c>
      <c r="F2085">
        <v>0</v>
      </c>
      <c r="G2085" t="s">
        <v>106</v>
      </c>
      <c r="H2085" t="s">
        <v>106</v>
      </c>
      <c r="I2085" t="s">
        <v>106</v>
      </c>
      <c r="J2085" t="s">
        <v>107</v>
      </c>
      <c r="K2085" t="s">
        <v>108</v>
      </c>
      <c r="L2085" t="s">
        <v>109</v>
      </c>
      <c r="M2085" t="s">
        <v>110</v>
      </c>
      <c r="N2085" t="s">
        <v>5196</v>
      </c>
      <c r="O2085" t="s">
        <v>4680</v>
      </c>
      <c r="P2085">
        <v>8178</v>
      </c>
      <c r="Q2085">
        <v>0</v>
      </c>
      <c r="R2085">
        <v>0</v>
      </c>
      <c r="S2085">
        <v>200</v>
      </c>
      <c r="T2085">
        <v>0</v>
      </c>
      <c r="U2085">
        <v>319.2</v>
      </c>
      <c r="V2085">
        <v>319.2</v>
      </c>
      <c r="W2085">
        <v>200</v>
      </c>
      <c r="X2085">
        <v>0</v>
      </c>
      <c r="Y2085">
        <v>0</v>
      </c>
      <c r="Z2085">
        <v>0</v>
      </c>
      <c r="AD2085" s="1">
        <v>41702.333333333336</v>
      </c>
      <c r="AE2085" s="1">
        <v>41730.708333333336</v>
      </c>
      <c r="AG2085" s="1">
        <v>41702.333333333336</v>
      </c>
      <c r="AH2085" s="1">
        <v>41730.708333333336</v>
      </c>
      <c r="AI2085" s="1">
        <v>41702.333333333336</v>
      </c>
      <c r="AJ2085" s="1">
        <v>41730.708333333336</v>
      </c>
      <c r="AK2085" s="1">
        <v>41702.333333333336</v>
      </c>
      <c r="AL2085" s="1">
        <v>41730.708333333336</v>
      </c>
      <c r="AM2085" s="1">
        <v>41702.333333333336</v>
      </c>
      <c r="AN2085" s="1">
        <v>41730.708333333336</v>
      </c>
      <c r="AP2085" t="s">
        <v>113</v>
      </c>
      <c r="AU2085" t="s">
        <v>5197</v>
      </c>
      <c r="AY2085" t="s">
        <v>119</v>
      </c>
      <c r="AZ2085">
        <v>0</v>
      </c>
      <c r="BA2085">
        <v>0</v>
      </c>
      <c r="BD2085" s="3">
        <v>41321.661111111112</v>
      </c>
      <c r="BE2085" s="3">
        <v>41328.377083333333</v>
      </c>
      <c r="BF2085" t="s">
        <v>115</v>
      </c>
      <c r="BG2085" t="s">
        <v>115</v>
      </c>
      <c r="BH2085">
        <v>8149</v>
      </c>
      <c r="BM2085">
        <v>43550</v>
      </c>
      <c r="BR2085" t="s">
        <v>116</v>
      </c>
      <c r="BS2085" t="s">
        <v>117</v>
      </c>
      <c r="BU2085">
        <v>1</v>
      </c>
      <c r="BV2085" t="s">
        <v>118</v>
      </c>
      <c r="BX2085" t="s">
        <v>119</v>
      </c>
      <c r="BY2085" t="s">
        <v>119</v>
      </c>
      <c r="BZ2085" t="s">
        <v>119</v>
      </c>
      <c r="CA2085">
        <v>1</v>
      </c>
      <c r="CC2085" t="s">
        <v>120</v>
      </c>
      <c r="CH2085">
        <v>540</v>
      </c>
      <c r="CI2085">
        <v>37200</v>
      </c>
      <c r="CJ2085" t="s">
        <v>106</v>
      </c>
      <c r="CK2085" t="s">
        <v>106</v>
      </c>
      <c r="CL2085">
        <v>20</v>
      </c>
      <c r="CM2085" t="s">
        <v>4678</v>
      </c>
      <c r="CO2085">
        <v>124636</v>
      </c>
      <c r="CQ2085">
        <v>0</v>
      </c>
      <c r="CR2085">
        <v>0</v>
      </c>
      <c r="CS2085">
        <v>0</v>
      </c>
      <c r="CY2085" t="s">
        <v>123</v>
      </c>
      <c r="CZ2085" t="s">
        <v>124</v>
      </c>
      <c r="DD2085" t="str" cm="1">
        <f t="array" ref="DD2085">TEXT(_xlfn.SEQUENCE(1, DATEDIF(AG2085, AH2085, "m") + 1, AG2085, 30), "YYYY-APMM")</f>
        <v>2014-AP03</v>
      </c>
      <c r="DN2085">
        <f t="shared" si="64"/>
        <v>319.2</v>
      </c>
      <c r="DO2085" t="str">
        <f t="shared" si="65"/>
        <v>LABOR- SUBCONTRACTOR</v>
      </c>
    </row>
    <row r="2086" spans="1:119" x14ac:dyDescent="0.35">
      <c r="A2086" t="s">
        <v>105</v>
      </c>
      <c r="B2086">
        <v>501371</v>
      </c>
      <c r="C2086">
        <v>6359</v>
      </c>
      <c r="D2086">
        <v>124647</v>
      </c>
      <c r="E2086">
        <v>13662</v>
      </c>
      <c r="F2086">
        <v>0</v>
      </c>
      <c r="G2086" t="s">
        <v>106</v>
      </c>
      <c r="H2086" t="s">
        <v>106</v>
      </c>
      <c r="I2086" t="s">
        <v>106</v>
      </c>
      <c r="J2086" t="s">
        <v>107</v>
      </c>
      <c r="K2086" t="s">
        <v>108</v>
      </c>
      <c r="L2086" t="s">
        <v>109</v>
      </c>
      <c r="M2086" t="s">
        <v>110</v>
      </c>
      <c r="N2086" t="s">
        <v>5198</v>
      </c>
      <c r="O2086" t="s">
        <v>4683</v>
      </c>
      <c r="P2086">
        <v>8178</v>
      </c>
      <c r="Q2086">
        <v>0</v>
      </c>
      <c r="R2086">
        <v>0</v>
      </c>
      <c r="S2086">
        <v>200</v>
      </c>
      <c r="T2086">
        <v>0</v>
      </c>
      <c r="U2086">
        <v>100.8</v>
      </c>
      <c r="V2086">
        <v>100.8</v>
      </c>
      <c r="W2086">
        <v>200</v>
      </c>
      <c r="X2086">
        <v>0</v>
      </c>
      <c r="Y2086">
        <v>0</v>
      </c>
      <c r="Z2086">
        <v>0</v>
      </c>
      <c r="AD2086" s="1">
        <v>41708.333333333336</v>
      </c>
      <c r="AE2086" s="1">
        <v>41736.708333333336</v>
      </c>
      <c r="AG2086" s="1">
        <v>41708.333333333336</v>
      </c>
      <c r="AH2086" s="1">
        <v>41736.708333333336</v>
      </c>
      <c r="AI2086" s="1">
        <v>41708.333333333336</v>
      </c>
      <c r="AJ2086" s="1">
        <v>41736.708333333336</v>
      </c>
      <c r="AK2086" s="1">
        <v>41708.333333333336</v>
      </c>
      <c r="AL2086" s="1">
        <v>41736.708333333336</v>
      </c>
      <c r="AM2086" s="1">
        <v>41708.333333333336</v>
      </c>
      <c r="AN2086" s="1">
        <v>41736.708333333336</v>
      </c>
      <c r="AP2086" t="s">
        <v>113</v>
      </c>
      <c r="AU2086" t="s">
        <v>5199</v>
      </c>
      <c r="AY2086" t="s">
        <v>119</v>
      </c>
      <c r="AZ2086">
        <v>0</v>
      </c>
      <c r="BA2086">
        <v>0</v>
      </c>
      <c r="BD2086" s="3">
        <v>41321.661111111112</v>
      </c>
      <c r="BE2086" s="3">
        <v>41321.663888888892</v>
      </c>
      <c r="BF2086" t="s">
        <v>115</v>
      </c>
      <c r="BG2086" t="s">
        <v>115</v>
      </c>
      <c r="BH2086">
        <v>8149</v>
      </c>
      <c r="BM2086">
        <v>43550</v>
      </c>
      <c r="BR2086" t="s">
        <v>116</v>
      </c>
      <c r="BS2086" t="s">
        <v>117</v>
      </c>
      <c r="BU2086">
        <v>1</v>
      </c>
      <c r="BV2086" t="s">
        <v>118</v>
      </c>
      <c r="BX2086" t="s">
        <v>119</v>
      </c>
      <c r="BY2086" t="s">
        <v>119</v>
      </c>
      <c r="BZ2086" t="s">
        <v>119</v>
      </c>
      <c r="CA2086">
        <v>1</v>
      </c>
      <c r="CC2086" t="s">
        <v>120</v>
      </c>
      <c r="CH2086">
        <v>540</v>
      </c>
      <c r="CI2086">
        <v>37200</v>
      </c>
      <c r="CJ2086" t="s">
        <v>106</v>
      </c>
      <c r="CK2086" t="s">
        <v>106</v>
      </c>
      <c r="CL2086">
        <v>20</v>
      </c>
      <c r="CM2086" t="s">
        <v>4678</v>
      </c>
      <c r="CO2086">
        <v>124636</v>
      </c>
      <c r="CQ2086">
        <v>0</v>
      </c>
      <c r="CR2086">
        <v>0</v>
      </c>
      <c r="CS2086">
        <v>0</v>
      </c>
      <c r="CY2086" t="s">
        <v>123</v>
      </c>
      <c r="CZ2086" t="s">
        <v>124</v>
      </c>
      <c r="DD2086" t="str" cm="1">
        <f t="array" ref="DD2086">TEXT(_xlfn.SEQUENCE(1, DATEDIF(AG2086, AH2086, "m") + 1, AG2086, 30), "YYYY-APMM")</f>
        <v>2014-AP03</v>
      </c>
      <c r="DN2086">
        <f t="shared" si="64"/>
        <v>100.8</v>
      </c>
      <c r="DO2086" t="str">
        <f t="shared" si="65"/>
        <v>LABOR- SUBCONTRACTOR</v>
      </c>
    </row>
    <row r="2087" spans="1:119" x14ac:dyDescent="0.35">
      <c r="A2087" t="s">
        <v>105</v>
      </c>
      <c r="B2087">
        <v>501372</v>
      </c>
      <c r="C2087">
        <v>6359</v>
      </c>
      <c r="D2087">
        <v>124647</v>
      </c>
      <c r="E2087">
        <v>13662</v>
      </c>
      <c r="F2087">
        <v>0</v>
      </c>
      <c r="G2087" t="s">
        <v>106</v>
      </c>
      <c r="H2087" t="s">
        <v>106</v>
      </c>
      <c r="I2087" t="s">
        <v>106</v>
      </c>
      <c r="J2087" t="s">
        <v>107</v>
      </c>
      <c r="K2087" t="s">
        <v>108</v>
      </c>
      <c r="L2087" t="s">
        <v>109</v>
      </c>
      <c r="M2087" t="s">
        <v>110</v>
      </c>
      <c r="N2087" t="s">
        <v>5200</v>
      </c>
      <c r="O2087" t="s">
        <v>4686</v>
      </c>
      <c r="P2087">
        <v>8177</v>
      </c>
      <c r="Q2087">
        <v>0</v>
      </c>
      <c r="R2087">
        <v>0</v>
      </c>
      <c r="S2087">
        <v>200</v>
      </c>
      <c r="T2087">
        <v>0</v>
      </c>
      <c r="U2087">
        <v>347</v>
      </c>
      <c r="V2087">
        <v>347</v>
      </c>
      <c r="W2087">
        <v>200</v>
      </c>
      <c r="X2087">
        <v>275</v>
      </c>
      <c r="Y2087">
        <v>0</v>
      </c>
      <c r="Z2087">
        <v>275</v>
      </c>
      <c r="AD2087" s="1">
        <v>41714.333333333336</v>
      </c>
      <c r="AE2087" s="1">
        <v>41742.708333333336</v>
      </c>
      <c r="AG2087" s="1">
        <v>41714.333333333336</v>
      </c>
      <c r="AH2087" s="1">
        <v>41742.708333333336</v>
      </c>
      <c r="AI2087" s="1">
        <v>41714.333333333336</v>
      </c>
      <c r="AJ2087" s="1">
        <v>41742.708333333336</v>
      </c>
      <c r="AK2087" s="1">
        <v>41714.333333333336</v>
      </c>
      <c r="AL2087" s="1">
        <v>41742.708333333336</v>
      </c>
      <c r="AM2087" s="1">
        <v>41714.333333333336</v>
      </c>
      <c r="AN2087" s="1">
        <v>41742.708333333336</v>
      </c>
      <c r="AP2087" t="s">
        <v>113</v>
      </c>
      <c r="AU2087" t="s">
        <v>5201</v>
      </c>
      <c r="AY2087" t="s">
        <v>119</v>
      </c>
      <c r="AZ2087">
        <v>0</v>
      </c>
      <c r="BA2087">
        <v>0</v>
      </c>
      <c r="BD2087" s="3">
        <v>41321.661111111112</v>
      </c>
      <c r="BE2087" s="3">
        <v>41321.663888888892</v>
      </c>
      <c r="BF2087" t="s">
        <v>115</v>
      </c>
      <c r="BG2087" t="s">
        <v>115</v>
      </c>
      <c r="BH2087">
        <v>8149</v>
      </c>
      <c r="BM2087">
        <v>43540</v>
      </c>
      <c r="BR2087" t="s">
        <v>1299</v>
      </c>
      <c r="BS2087" t="s">
        <v>1300</v>
      </c>
      <c r="BU2087">
        <v>1</v>
      </c>
      <c r="BV2087" t="s">
        <v>118</v>
      </c>
      <c r="BX2087" t="s">
        <v>119</v>
      </c>
      <c r="BY2087" t="s">
        <v>119</v>
      </c>
      <c r="BZ2087" t="s">
        <v>119</v>
      </c>
      <c r="CA2087">
        <v>1</v>
      </c>
      <c r="CC2087" t="s">
        <v>120</v>
      </c>
      <c r="CH2087">
        <v>540</v>
      </c>
      <c r="CI2087">
        <v>37200</v>
      </c>
      <c r="CJ2087" t="s">
        <v>106</v>
      </c>
      <c r="CK2087" t="s">
        <v>106</v>
      </c>
      <c r="CL2087">
        <v>20</v>
      </c>
      <c r="CM2087" t="s">
        <v>4678</v>
      </c>
      <c r="CO2087">
        <v>124636</v>
      </c>
      <c r="CQ2087">
        <v>0</v>
      </c>
      <c r="CR2087">
        <v>0</v>
      </c>
      <c r="CS2087">
        <v>0</v>
      </c>
      <c r="CY2087" t="s">
        <v>123</v>
      </c>
      <c r="CZ2087" t="s">
        <v>124</v>
      </c>
      <c r="DD2087" t="str" cm="1">
        <f t="array" ref="DD2087">TEXT(_xlfn.SEQUENCE(1, DATEDIF(AG2087, AH2087, "m") + 1, AG2087, 30), "YYYY-APMM")</f>
        <v>2014-AP03</v>
      </c>
      <c r="DN2087">
        <f t="shared" si="64"/>
        <v>347</v>
      </c>
      <c r="DO2087" t="str">
        <f t="shared" si="65"/>
        <v>LABOR - CIVIL</v>
      </c>
    </row>
    <row r="2088" spans="1:119" x14ac:dyDescent="0.35">
      <c r="A2088" t="s">
        <v>105</v>
      </c>
      <c r="B2088">
        <v>501373</v>
      </c>
      <c r="C2088">
        <v>6359</v>
      </c>
      <c r="D2088">
        <v>124647</v>
      </c>
      <c r="E2088">
        <v>13662</v>
      </c>
      <c r="F2088">
        <v>0</v>
      </c>
      <c r="G2088" t="s">
        <v>106</v>
      </c>
      <c r="H2088" t="s">
        <v>106</v>
      </c>
      <c r="I2088" t="s">
        <v>106</v>
      </c>
      <c r="J2088" t="s">
        <v>107</v>
      </c>
      <c r="K2088" t="s">
        <v>108</v>
      </c>
      <c r="L2088" t="s">
        <v>109</v>
      </c>
      <c r="M2088" t="s">
        <v>110</v>
      </c>
      <c r="N2088" t="s">
        <v>5202</v>
      </c>
      <c r="O2088" t="s">
        <v>4689</v>
      </c>
      <c r="P2088">
        <v>8172</v>
      </c>
      <c r="Q2088">
        <v>232</v>
      </c>
      <c r="R2088">
        <v>0</v>
      </c>
      <c r="S2088">
        <v>200</v>
      </c>
      <c r="T2088">
        <v>0</v>
      </c>
      <c r="U2088">
        <v>88</v>
      </c>
      <c r="V2088">
        <v>88</v>
      </c>
      <c r="W2088">
        <v>200</v>
      </c>
      <c r="X2088">
        <v>0</v>
      </c>
      <c r="Y2088">
        <v>0</v>
      </c>
      <c r="Z2088">
        <v>0</v>
      </c>
      <c r="AD2088" s="1">
        <v>41753.333333333336</v>
      </c>
      <c r="AE2088" s="1">
        <v>41781.708333333336</v>
      </c>
      <c r="AG2088" s="1">
        <v>41720.333333333336</v>
      </c>
      <c r="AH2088" s="1">
        <v>41748.708333333336</v>
      </c>
      <c r="AI2088" s="1">
        <v>41720.333333333336</v>
      </c>
      <c r="AJ2088" s="1">
        <v>41748.708333333336</v>
      </c>
      <c r="AK2088" s="1">
        <v>41720.333333333336</v>
      </c>
      <c r="AL2088" s="1">
        <v>41748.708333333336</v>
      </c>
      <c r="AM2088" s="1">
        <v>41753.333333333336</v>
      </c>
      <c r="AN2088" s="1">
        <v>41781.708333333336</v>
      </c>
      <c r="AP2088" t="s">
        <v>113</v>
      </c>
      <c r="AU2088" t="s">
        <v>5203</v>
      </c>
      <c r="AY2088" t="s">
        <v>106</v>
      </c>
      <c r="AZ2088">
        <v>0</v>
      </c>
      <c r="BA2088">
        <v>0</v>
      </c>
      <c r="BD2088" s="3">
        <v>41321.661111111112</v>
      </c>
      <c r="BE2088" s="3">
        <v>41321.663888888892</v>
      </c>
      <c r="BF2088" t="s">
        <v>115</v>
      </c>
      <c r="BG2088" t="s">
        <v>115</v>
      </c>
      <c r="BH2088">
        <v>8149</v>
      </c>
      <c r="BM2088">
        <v>43490</v>
      </c>
      <c r="BR2088" t="s">
        <v>3200</v>
      </c>
      <c r="BS2088" t="s">
        <v>3201</v>
      </c>
      <c r="BU2088">
        <v>1</v>
      </c>
      <c r="BV2088" t="s">
        <v>118</v>
      </c>
      <c r="BX2088" t="s">
        <v>119</v>
      </c>
      <c r="BY2088" t="s">
        <v>119</v>
      </c>
      <c r="BZ2088" t="s">
        <v>119</v>
      </c>
      <c r="CA2088">
        <v>1</v>
      </c>
      <c r="CC2088" t="s">
        <v>120</v>
      </c>
      <c r="CH2088">
        <v>540</v>
      </c>
      <c r="CI2088">
        <v>37200</v>
      </c>
      <c r="CJ2088" t="s">
        <v>106</v>
      </c>
      <c r="CK2088" t="s">
        <v>106</v>
      </c>
      <c r="CL2088">
        <v>20</v>
      </c>
      <c r="CM2088" t="s">
        <v>4678</v>
      </c>
      <c r="CO2088">
        <v>124636</v>
      </c>
      <c r="CQ2088">
        <v>0</v>
      </c>
      <c r="CR2088">
        <v>0</v>
      </c>
      <c r="CS2088">
        <v>0</v>
      </c>
      <c r="CY2088" t="s">
        <v>123</v>
      </c>
      <c r="CZ2088" t="s">
        <v>124</v>
      </c>
      <c r="DD2088" t="str" cm="1">
        <f t="array" ref="DD2088">TEXT(_xlfn.SEQUENCE(1, DATEDIF(AG2088, AH2088, "m") + 1, AG2088, 30), "YYYY-APMM")</f>
        <v>2014-AP03</v>
      </c>
      <c r="DN2088">
        <f t="shared" si="64"/>
        <v>88</v>
      </c>
      <c r="DO2088" t="str">
        <f t="shared" si="65"/>
        <v>MANHOLES SK</v>
      </c>
    </row>
    <row r="2089" spans="1:119" x14ac:dyDescent="0.35">
      <c r="A2089" t="s">
        <v>105</v>
      </c>
      <c r="B2089">
        <v>501374</v>
      </c>
      <c r="C2089">
        <v>6359</v>
      </c>
      <c r="D2089">
        <v>124647</v>
      </c>
      <c r="E2089">
        <v>13662</v>
      </c>
      <c r="F2089">
        <v>0</v>
      </c>
      <c r="G2089" t="s">
        <v>106</v>
      </c>
      <c r="H2089" t="s">
        <v>106</v>
      </c>
      <c r="I2089" t="s">
        <v>106</v>
      </c>
      <c r="J2089" t="s">
        <v>107</v>
      </c>
      <c r="K2089" t="s">
        <v>108</v>
      </c>
      <c r="L2089" t="s">
        <v>109</v>
      </c>
      <c r="M2089" t="s">
        <v>110</v>
      </c>
      <c r="N2089" t="s">
        <v>5204</v>
      </c>
      <c r="O2089" t="s">
        <v>4692</v>
      </c>
      <c r="P2089">
        <v>8178</v>
      </c>
      <c r="Q2089">
        <v>232</v>
      </c>
      <c r="R2089">
        <v>56</v>
      </c>
      <c r="S2089">
        <v>160</v>
      </c>
      <c r="T2089">
        <v>0</v>
      </c>
      <c r="U2089">
        <v>50.4</v>
      </c>
      <c r="V2089">
        <v>50.4</v>
      </c>
      <c r="W2089">
        <v>160</v>
      </c>
      <c r="X2089">
        <v>0</v>
      </c>
      <c r="Y2089">
        <v>0</v>
      </c>
      <c r="Z2089">
        <v>0</v>
      </c>
      <c r="AD2089" s="1">
        <v>41783.333333333336</v>
      </c>
      <c r="AE2089" s="1">
        <v>41805.708333333336</v>
      </c>
      <c r="AG2089" s="1">
        <v>41749.333333333336</v>
      </c>
      <c r="AH2089" s="1">
        <v>41771.708333333336</v>
      </c>
      <c r="AI2089" s="1">
        <v>41749.333333333336</v>
      </c>
      <c r="AJ2089" s="1">
        <v>41771.708333333336</v>
      </c>
      <c r="AK2089" s="1">
        <v>41749.333333333336</v>
      </c>
      <c r="AL2089" s="1">
        <v>41771.708333333336</v>
      </c>
      <c r="AM2089" s="1">
        <v>41783.333333333336</v>
      </c>
      <c r="AN2089" s="1">
        <v>41805.708333333336</v>
      </c>
      <c r="AP2089" t="s">
        <v>113</v>
      </c>
      <c r="AU2089" t="s">
        <v>5205</v>
      </c>
      <c r="AY2089" t="s">
        <v>106</v>
      </c>
      <c r="AZ2089">
        <v>0</v>
      </c>
      <c r="BA2089">
        <v>0</v>
      </c>
      <c r="BD2089" s="3">
        <v>41321.661111111112</v>
      </c>
      <c r="BE2089" s="3">
        <v>41321.663888888892</v>
      </c>
      <c r="BF2089" t="s">
        <v>115</v>
      </c>
      <c r="BG2089" t="s">
        <v>115</v>
      </c>
      <c r="BH2089">
        <v>8149</v>
      </c>
      <c r="BM2089">
        <v>43550</v>
      </c>
      <c r="BR2089" t="s">
        <v>116</v>
      </c>
      <c r="BS2089" t="s">
        <v>117</v>
      </c>
      <c r="BU2089">
        <v>1</v>
      </c>
      <c r="BV2089" t="s">
        <v>118</v>
      </c>
      <c r="BX2089" t="s">
        <v>119</v>
      </c>
      <c r="BY2089" t="s">
        <v>119</v>
      </c>
      <c r="BZ2089" t="s">
        <v>119</v>
      </c>
      <c r="CA2089">
        <v>1</v>
      </c>
      <c r="CC2089" t="s">
        <v>120</v>
      </c>
      <c r="CH2089">
        <v>540</v>
      </c>
      <c r="CI2089">
        <v>37200</v>
      </c>
      <c r="CJ2089" t="s">
        <v>106</v>
      </c>
      <c r="CK2089" t="s">
        <v>106</v>
      </c>
      <c r="CL2089">
        <v>20</v>
      </c>
      <c r="CM2089" t="s">
        <v>4678</v>
      </c>
      <c r="CO2089">
        <v>124636</v>
      </c>
      <c r="CQ2089">
        <v>0</v>
      </c>
      <c r="CR2089">
        <v>0</v>
      </c>
      <c r="CS2089">
        <v>0</v>
      </c>
      <c r="CY2089" t="s">
        <v>123</v>
      </c>
      <c r="CZ2089" t="s">
        <v>124</v>
      </c>
      <c r="DD2089" t="str" cm="1">
        <f t="array" ref="DD2089">TEXT(_xlfn.SEQUENCE(1, DATEDIF(AG2089, AH2089, "m") + 1, AG2089, 30), "YYYY-APMM")</f>
        <v>2014-AP04</v>
      </c>
      <c r="DN2089">
        <f t="shared" si="64"/>
        <v>50.4</v>
      </c>
      <c r="DO2089" t="str">
        <f t="shared" si="65"/>
        <v>LABOR- SUBCONTRACTOR</v>
      </c>
    </row>
    <row r="2090" spans="1:119" x14ac:dyDescent="0.35">
      <c r="A2090" t="s">
        <v>105</v>
      </c>
      <c r="B2090">
        <v>501375</v>
      </c>
      <c r="C2090">
        <v>6359</v>
      </c>
      <c r="D2090">
        <v>124648</v>
      </c>
      <c r="E2090">
        <v>13662</v>
      </c>
      <c r="F2090">
        <v>0</v>
      </c>
      <c r="G2090" t="s">
        <v>106</v>
      </c>
      <c r="H2090" t="s">
        <v>106</v>
      </c>
      <c r="I2090" t="s">
        <v>106</v>
      </c>
      <c r="J2090" t="s">
        <v>107</v>
      </c>
      <c r="K2090" t="s">
        <v>108</v>
      </c>
      <c r="L2090" t="s">
        <v>109</v>
      </c>
      <c r="M2090" t="s">
        <v>110</v>
      </c>
      <c r="N2090" t="s">
        <v>5206</v>
      </c>
      <c r="O2090" t="s">
        <v>4638</v>
      </c>
      <c r="P2090">
        <v>8177</v>
      </c>
      <c r="Q2090">
        <v>0</v>
      </c>
      <c r="R2090">
        <v>0</v>
      </c>
      <c r="S2090">
        <v>200</v>
      </c>
      <c r="T2090">
        <v>0</v>
      </c>
      <c r="U2090">
        <v>2772</v>
      </c>
      <c r="V2090">
        <v>2772</v>
      </c>
      <c r="W2090">
        <v>200</v>
      </c>
      <c r="X2090">
        <v>876</v>
      </c>
      <c r="Y2090">
        <v>0</v>
      </c>
      <c r="Z2090">
        <v>876</v>
      </c>
      <c r="AD2090" s="1">
        <v>41748.333333333336</v>
      </c>
      <c r="AE2090" s="1">
        <v>41776.708333333336</v>
      </c>
      <c r="AG2090" s="1">
        <v>41748.333333333336</v>
      </c>
      <c r="AH2090" s="1">
        <v>41776.708333333336</v>
      </c>
      <c r="AI2090" s="1">
        <v>41748.333333333336</v>
      </c>
      <c r="AJ2090" s="1">
        <v>41776.708333333336</v>
      </c>
      <c r="AK2090" s="1">
        <v>41748.333333333336</v>
      </c>
      <c r="AL2090" s="1">
        <v>41776.708333333336</v>
      </c>
      <c r="AM2090" s="1">
        <v>41748.333333333336</v>
      </c>
      <c r="AN2090" s="1">
        <v>41776.708333333336</v>
      </c>
      <c r="AP2090" t="s">
        <v>113</v>
      </c>
      <c r="AU2090" t="s">
        <v>5207</v>
      </c>
      <c r="AY2090" t="s">
        <v>119</v>
      </c>
      <c r="AZ2090">
        <v>0</v>
      </c>
      <c r="BA2090">
        <v>0</v>
      </c>
      <c r="BD2090" s="3">
        <v>41321.661111111112</v>
      </c>
      <c r="BE2090" s="3">
        <v>41321.663888888892</v>
      </c>
      <c r="BF2090" t="s">
        <v>115</v>
      </c>
      <c r="BG2090" t="s">
        <v>115</v>
      </c>
      <c r="BH2090">
        <v>8149</v>
      </c>
      <c r="BM2090">
        <v>43540</v>
      </c>
      <c r="BR2090" t="s">
        <v>1299</v>
      </c>
      <c r="BS2090" t="s">
        <v>1300</v>
      </c>
      <c r="BU2090">
        <v>1</v>
      </c>
      <c r="BV2090" t="s">
        <v>118</v>
      </c>
      <c r="BX2090" t="s">
        <v>119</v>
      </c>
      <c r="BY2090" t="s">
        <v>119</v>
      </c>
      <c r="BZ2090" t="s">
        <v>119</v>
      </c>
      <c r="CA2090">
        <v>1</v>
      </c>
      <c r="CC2090" t="s">
        <v>120</v>
      </c>
      <c r="CH2090">
        <v>540</v>
      </c>
      <c r="CI2090">
        <v>37220</v>
      </c>
      <c r="CJ2090" t="s">
        <v>106</v>
      </c>
      <c r="CK2090" t="s">
        <v>106</v>
      </c>
      <c r="CL2090">
        <v>30</v>
      </c>
      <c r="CM2090" t="s">
        <v>4640</v>
      </c>
      <c r="CO2090">
        <v>124636</v>
      </c>
      <c r="CQ2090">
        <v>0</v>
      </c>
      <c r="CR2090">
        <v>0</v>
      </c>
      <c r="CS2090">
        <v>0</v>
      </c>
      <c r="CY2090" t="s">
        <v>123</v>
      </c>
      <c r="CZ2090" t="s">
        <v>124</v>
      </c>
      <c r="DD2090" t="str" cm="1">
        <f t="array" ref="DD2090">TEXT(_xlfn.SEQUENCE(1, DATEDIF(AG2090, AH2090, "m") + 1, AG2090, 30), "YYYY-APMM")</f>
        <v>2014-AP04</v>
      </c>
      <c r="DN2090">
        <f t="shared" si="64"/>
        <v>2772</v>
      </c>
      <c r="DO2090" t="str">
        <f t="shared" si="65"/>
        <v>LABOR - CIVIL</v>
      </c>
    </row>
    <row r="2091" spans="1:119" x14ac:dyDescent="0.35">
      <c r="A2091" t="s">
        <v>105</v>
      </c>
      <c r="B2091">
        <v>501376</v>
      </c>
      <c r="C2091">
        <v>6359</v>
      </c>
      <c r="D2091">
        <v>124648</v>
      </c>
      <c r="E2091">
        <v>13662</v>
      </c>
      <c r="F2091">
        <v>0</v>
      </c>
      <c r="G2091" t="s">
        <v>106</v>
      </c>
      <c r="H2091" t="s">
        <v>106</v>
      </c>
      <c r="I2091" t="s">
        <v>106</v>
      </c>
      <c r="J2091" t="s">
        <v>107</v>
      </c>
      <c r="K2091" t="s">
        <v>108</v>
      </c>
      <c r="L2091" t="s">
        <v>109</v>
      </c>
      <c r="M2091" t="s">
        <v>110</v>
      </c>
      <c r="N2091" t="s">
        <v>5208</v>
      </c>
      <c r="O2091" t="s">
        <v>4642</v>
      </c>
      <c r="P2091">
        <v>8178</v>
      </c>
      <c r="Q2091">
        <v>24</v>
      </c>
      <c r="R2091">
        <v>0</v>
      </c>
      <c r="S2091">
        <v>200</v>
      </c>
      <c r="T2091">
        <v>0</v>
      </c>
      <c r="U2091">
        <v>4487.2</v>
      </c>
      <c r="V2091">
        <v>4487.2</v>
      </c>
      <c r="W2091">
        <v>200</v>
      </c>
      <c r="X2091">
        <v>0</v>
      </c>
      <c r="Y2091">
        <v>0</v>
      </c>
      <c r="Z2091">
        <v>0</v>
      </c>
      <c r="AD2091" s="1">
        <v>41757.333333333336</v>
      </c>
      <c r="AE2091" s="1">
        <v>41785.708333333336</v>
      </c>
      <c r="AG2091" s="1">
        <v>41753.333333333336</v>
      </c>
      <c r="AH2091" s="1">
        <v>41781.708333333336</v>
      </c>
      <c r="AI2091" s="1">
        <v>41753.333333333336</v>
      </c>
      <c r="AJ2091" s="1">
        <v>41781.708333333336</v>
      </c>
      <c r="AK2091" s="1">
        <v>41753.333333333336</v>
      </c>
      <c r="AL2091" s="1">
        <v>41781.708333333336</v>
      </c>
      <c r="AM2091" s="1">
        <v>41757.333333333336</v>
      </c>
      <c r="AN2091" s="1">
        <v>41785.708333333336</v>
      </c>
      <c r="AP2091" t="s">
        <v>113</v>
      </c>
      <c r="AU2091" t="s">
        <v>5209</v>
      </c>
      <c r="AY2091" t="s">
        <v>106</v>
      </c>
      <c r="AZ2091">
        <v>0</v>
      </c>
      <c r="BA2091">
        <v>0</v>
      </c>
      <c r="BD2091" s="3">
        <v>41321.661111111112</v>
      </c>
      <c r="BE2091" s="3">
        <v>41328.377083333333</v>
      </c>
      <c r="BF2091" t="s">
        <v>115</v>
      </c>
      <c r="BG2091" t="s">
        <v>115</v>
      </c>
      <c r="BH2091">
        <v>8149</v>
      </c>
      <c r="BM2091">
        <v>43550</v>
      </c>
      <c r="BR2091" t="s">
        <v>116</v>
      </c>
      <c r="BS2091" t="s">
        <v>117</v>
      </c>
      <c r="BU2091">
        <v>1</v>
      </c>
      <c r="BV2091" t="s">
        <v>118</v>
      </c>
      <c r="BX2091" t="s">
        <v>119</v>
      </c>
      <c r="BY2091" t="s">
        <v>119</v>
      </c>
      <c r="BZ2091" t="s">
        <v>119</v>
      </c>
      <c r="CA2091">
        <v>1</v>
      </c>
      <c r="CC2091" t="s">
        <v>120</v>
      </c>
      <c r="CH2091">
        <v>540</v>
      </c>
      <c r="CI2091">
        <v>37220</v>
      </c>
      <c r="CJ2091" t="s">
        <v>106</v>
      </c>
      <c r="CK2091" t="s">
        <v>106</v>
      </c>
      <c r="CL2091">
        <v>30</v>
      </c>
      <c r="CM2091" t="s">
        <v>4640</v>
      </c>
      <c r="CO2091">
        <v>124636</v>
      </c>
      <c r="CQ2091">
        <v>0</v>
      </c>
      <c r="CR2091">
        <v>0</v>
      </c>
      <c r="CS2091">
        <v>0</v>
      </c>
      <c r="CY2091" t="s">
        <v>123</v>
      </c>
      <c r="CZ2091" t="s">
        <v>124</v>
      </c>
      <c r="DD2091" t="str" cm="1">
        <f t="array" ref="DD2091">TEXT(_xlfn.SEQUENCE(1, DATEDIF(AG2091, AH2091, "m") + 1, AG2091, 30), "YYYY-APMM")</f>
        <v>2014-AP04</v>
      </c>
      <c r="DN2091">
        <f t="shared" si="64"/>
        <v>4487.2</v>
      </c>
      <c r="DO2091" t="str">
        <f t="shared" si="65"/>
        <v>LABOR- SUBCONTRACTOR</v>
      </c>
    </row>
    <row r="2092" spans="1:119" x14ac:dyDescent="0.35">
      <c r="A2092" t="s">
        <v>105</v>
      </c>
      <c r="B2092">
        <v>501377</v>
      </c>
      <c r="C2092">
        <v>6359</v>
      </c>
      <c r="D2092">
        <v>124648</v>
      </c>
      <c r="E2092">
        <v>13662</v>
      </c>
      <c r="F2092">
        <v>0</v>
      </c>
      <c r="G2092" t="s">
        <v>106</v>
      </c>
      <c r="H2092" t="s">
        <v>106</v>
      </c>
      <c r="I2092" t="s">
        <v>106</v>
      </c>
      <c r="J2092" t="s">
        <v>107</v>
      </c>
      <c r="K2092" t="s">
        <v>108</v>
      </c>
      <c r="L2092" t="s">
        <v>109</v>
      </c>
      <c r="M2092" t="s">
        <v>110</v>
      </c>
      <c r="N2092" t="s">
        <v>5210</v>
      </c>
      <c r="O2092" t="s">
        <v>4645</v>
      </c>
      <c r="P2092">
        <v>8177</v>
      </c>
      <c r="Q2092">
        <v>24</v>
      </c>
      <c r="R2092">
        <v>0</v>
      </c>
      <c r="S2092">
        <v>200</v>
      </c>
      <c r="T2092">
        <v>0</v>
      </c>
      <c r="U2092">
        <v>1862</v>
      </c>
      <c r="V2092">
        <v>1862</v>
      </c>
      <c r="W2092">
        <v>200</v>
      </c>
      <c r="X2092">
        <v>1100</v>
      </c>
      <c r="Y2092">
        <v>0</v>
      </c>
      <c r="Z2092">
        <v>1100</v>
      </c>
      <c r="AD2092" s="1">
        <v>41765.333333333336</v>
      </c>
      <c r="AE2092" s="1">
        <v>41793.708333333336</v>
      </c>
      <c r="AG2092" s="1">
        <v>41762.333333333336</v>
      </c>
      <c r="AH2092" s="1">
        <v>41790.708333333336</v>
      </c>
      <c r="AI2092" s="1">
        <v>41762.333333333336</v>
      </c>
      <c r="AJ2092" s="1">
        <v>41790.708333333336</v>
      </c>
      <c r="AK2092" s="1">
        <v>41762.333333333336</v>
      </c>
      <c r="AL2092" s="1">
        <v>41790.708333333336</v>
      </c>
      <c r="AM2092" s="1">
        <v>41765.333333333336</v>
      </c>
      <c r="AN2092" s="1">
        <v>41793.708333333336</v>
      </c>
      <c r="AP2092" t="s">
        <v>113</v>
      </c>
      <c r="AU2092" t="s">
        <v>5211</v>
      </c>
      <c r="AY2092" t="s">
        <v>106</v>
      </c>
      <c r="AZ2092">
        <v>0</v>
      </c>
      <c r="BA2092">
        <v>0</v>
      </c>
      <c r="BD2092" s="3">
        <v>41321.661111111112</v>
      </c>
      <c r="BE2092" s="3">
        <v>41321.663888888892</v>
      </c>
      <c r="BF2092" t="s">
        <v>115</v>
      </c>
      <c r="BG2092" t="s">
        <v>115</v>
      </c>
      <c r="BH2092">
        <v>8149</v>
      </c>
      <c r="BM2092">
        <v>43540</v>
      </c>
      <c r="BR2092" t="s">
        <v>1299</v>
      </c>
      <c r="BS2092" t="s">
        <v>1300</v>
      </c>
      <c r="BU2092">
        <v>1</v>
      </c>
      <c r="BV2092" t="s">
        <v>118</v>
      </c>
      <c r="BX2092" t="s">
        <v>119</v>
      </c>
      <c r="BY2092" t="s">
        <v>119</v>
      </c>
      <c r="BZ2092" t="s">
        <v>119</v>
      </c>
      <c r="CA2092">
        <v>1</v>
      </c>
      <c r="CC2092" t="s">
        <v>120</v>
      </c>
      <c r="CH2092">
        <v>540</v>
      </c>
      <c r="CI2092">
        <v>37220</v>
      </c>
      <c r="CJ2092" t="s">
        <v>106</v>
      </c>
      <c r="CK2092" t="s">
        <v>106</v>
      </c>
      <c r="CL2092">
        <v>30</v>
      </c>
      <c r="CM2092" t="s">
        <v>4640</v>
      </c>
      <c r="CO2092">
        <v>124636</v>
      </c>
      <c r="CQ2092">
        <v>0</v>
      </c>
      <c r="CR2092">
        <v>0</v>
      </c>
      <c r="CS2092">
        <v>0</v>
      </c>
      <c r="CY2092" t="s">
        <v>123</v>
      </c>
      <c r="CZ2092" t="s">
        <v>124</v>
      </c>
      <c r="DD2092" t="str" cm="1">
        <f t="array" ref="DD2092">TEXT(_xlfn.SEQUENCE(1, DATEDIF(AG2092, AH2092, "m") + 1, AG2092, 30), "YYYY-APMM")</f>
        <v>2014-AP05</v>
      </c>
      <c r="DN2092">
        <f t="shared" si="64"/>
        <v>1862</v>
      </c>
      <c r="DO2092" t="str">
        <f t="shared" si="65"/>
        <v>LABOR - CIVIL</v>
      </c>
    </row>
    <row r="2093" spans="1:119" x14ac:dyDescent="0.35">
      <c r="A2093" t="s">
        <v>105</v>
      </c>
      <c r="B2093">
        <v>501378</v>
      </c>
      <c r="C2093">
        <v>6359</v>
      </c>
      <c r="D2093">
        <v>124648</v>
      </c>
      <c r="E2093">
        <v>13662</v>
      </c>
      <c r="F2093">
        <v>0</v>
      </c>
      <c r="G2093" t="s">
        <v>106</v>
      </c>
      <c r="H2093" t="s">
        <v>106</v>
      </c>
      <c r="I2093" t="s">
        <v>106</v>
      </c>
      <c r="J2093" t="s">
        <v>107</v>
      </c>
      <c r="K2093" t="s">
        <v>108</v>
      </c>
      <c r="L2093" t="s">
        <v>109</v>
      </c>
      <c r="M2093" t="s">
        <v>110</v>
      </c>
      <c r="N2093" t="s">
        <v>5212</v>
      </c>
      <c r="O2093" t="s">
        <v>4648</v>
      </c>
      <c r="P2093">
        <v>8165</v>
      </c>
      <c r="Q2093">
        <v>512</v>
      </c>
      <c r="R2093">
        <v>0</v>
      </c>
      <c r="S2093">
        <v>200</v>
      </c>
      <c r="T2093">
        <v>0</v>
      </c>
      <c r="U2093">
        <v>276</v>
      </c>
      <c r="V2093">
        <v>276</v>
      </c>
      <c r="W2093">
        <v>200</v>
      </c>
      <c r="X2093">
        <v>0</v>
      </c>
      <c r="Y2093">
        <v>0</v>
      </c>
      <c r="Z2093">
        <v>0</v>
      </c>
      <c r="AD2093" s="1">
        <v>41848.333333333336</v>
      </c>
      <c r="AE2093" s="1">
        <v>41879.708333333336</v>
      </c>
      <c r="AG2093" s="1">
        <v>41773.333333333336</v>
      </c>
      <c r="AH2093" s="1">
        <v>41801.708333333336</v>
      </c>
      <c r="AI2093" s="1">
        <v>41773.333333333336</v>
      </c>
      <c r="AJ2093" s="1">
        <v>41801.708333333336</v>
      </c>
      <c r="AK2093" s="1">
        <v>41773.333333333336</v>
      </c>
      <c r="AL2093" s="1">
        <v>41801.708333333336</v>
      </c>
      <c r="AM2093" s="1">
        <v>41848.333333333336</v>
      </c>
      <c r="AN2093" s="1">
        <v>41879.708333333336</v>
      </c>
      <c r="AP2093" t="s">
        <v>113</v>
      </c>
      <c r="AU2093" t="s">
        <v>5213</v>
      </c>
      <c r="AY2093" t="s">
        <v>106</v>
      </c>
      <c r="AZ2093">
        <v>0</v>
      </c>
      <c r="BA2093">
        <v>0</v>
      </c>
      <c r="BD2093" s="3">
        <v>41321.661111111112</v>
      </c>
      <c r="BE2093" s="3">
        <v>41321.663888888892</v>
      </c>
      <c r="BF2093" t="s">
        <v>115</v>
      </c>
      <c r="BG2093" t="s">
        <v>115</v>
      </c>
      <c r="BH2093">
        <v>8149</v>
      </c>
      <c r="BM2093">
        <v>43420</v>
      </c>
      <c r="BR2093" t="s">
        <v>3122</v>
      </c>
      <c r="BS2093" t="s">
        <v>3123</v>
      </c>
      <c r="BU2093">
        <v>1</v>
      </c>
      <c r="BV2093" t="s">
        <v>118</v>
      </c>
      <c r="BX2093" t="s">
        <v>119</v>
      </c>
      <c r="BY2093" t="s">
        <v>119</v>
      </c>
      <c r="BZ2093" t="s">
        <v>119</v>
      </c>
      <c r="CA2093">
        <v>1</v>
      </c>
      <c r="CC2093" t="s">
        <v>120</v>
      </c>
      <c r="CH2093">
        <v>540</v>
      </c>
      <c r="CI2093">
        <v>37220</v>
      </c>
      <c r="CJ2093" t="s">
        <v>106</v>
      </c>
      <c r="CK2093" t="s">
        <v>106</v>
      </c>
      <c r="CL2093">
        <v>30</v>
      </c>
      <c r="CM2093" t="s">
        <v>4640</v>
      </c>
      <c r="CO2093">
        <v>124636</v>
      </c>
      <c r="CQ2093">
        <v>0</v>
      </c>
      <c r="CR2093">
        <v>0</v>
      </c>
      <c r="CS2093">
        <v>0</v>
      </c>
      <c r="CY2093" t="s">
        <v>123</v>
      </c>
      <c r="CZ2093" t="s">
        <v>124</v>
      </c>
      <c r="DD2093" t="str" cm="1">
        <f t="array" ref="DD2093">TEXT(_xlfn.SEQUENCE(1, DATEDIF(AG2093, AH2093, "m") + 1, AG2093, 30), "YYYY-APMM")</f>
        <v>2014-AP05</v>
      </c>
      <c r="DN2093">
        <f t="shared" si="64"/>
        <v>276</v>
      </c>
      <c r="DO2093" t="str">
        <f t="shared" si="65"/>
        <v>STEEL FIXERS SK</v>
      </c>
    </row>
    <row r="2094" spans="1:119" x14ac:dyDescent="0.35">
      <c r="A2094" t="s">
        <v>105</v>
      </c>
      <c r="B2094">
        <v>501379</v>
      </c>
      <c r="C2094">
        <v>6359</v>
      </c>
      <c r="D2094">
        <v>124649</v>
      </c>
      <c r="E2094">
        <v>13662</v>
      </c>
      <c r="F2094">
        <v>0</v>
      </c>
      <c r="G2094" t="s">
        <v>106</v>
      </c>
      <c r="H2094" t="s">
        <v>106</v>
      </c>
      <c r="I2094" t="s">
        <v>106</v>
      </c>
      <c r="J2094" t="s">
        <v>107</v>
      </c>
      <c r="K2094" t="s">
        <v>108</v>
      </c>
      <c r="L2094" t="s">
        <v>109</v>
      </c>
      <c r="M2094" t="s">
        <v>110</v>
      </c>
      <c r="N2094" t="s">
        <v>5214</v>
      </c>
      <c r="O2094" t="s">
        <v>3209</v>
      </c>
      <c r="P2094">
        <v>8177</v>
      </c>
      <c r="Q2094">
        <v>336</v>
      </c>
      <c r="R2094">
        <v>40</v>
      </c>
      <c r="S2094">
        <v>120</v>
      </c>
      <c r="T2094">
        <v>0</v>
      </c>
      <c r="U2094">
        <v>163</v>
      </c>
      <c r="V2094">
        <v>163</v>
      </c>
      <c r="W2094">
        <v>120</v>
      </c>
      <c r="X2094">
        <v>90.999831999999998</v>
      </c>
      <c r="Y2094">
        <v>0</v>
      </c>
      <c r="Z2094">
        <v>90.999831999999998</v>
      </c>
      <c r="AD2094" s="1">
        <v>41899.333333333336</v>
      </c>
      <c r="AE2094" s="1">
        <v>41916.708333333336</v>
      </c>
      <c r="AG2094" s="1">
        <v>41847.333333333336</v>
      </c>
      <c r="AH2094" s="1">
        <v>41867.708333333336</v>
      </c>
      <c r="AI2094" s="1">
        <v>41847.333333333336</v>
      </c>
      <c r="AJ2094" s="1">
        <v>41867.708333333336</v>
      </c>
      <c r="AK2094" s="1">
        <v>41847.333333333336</v>
      </c>
      <c r="AL2094" s="1">
        <v>41867.708333333336</v>
      </c>
      <c r="AM2094" s="1">
        <v>41899.333333333336</v>
      </c>
      <c r="AN2094" s="1">
        <v>41916.708333333336</v>
      </c>
      <c r="AP2094" t="s">
        <v>113</v>
      </c>
      <c r="AU2094" t="s">
        <v>5215</v>
      </c>
      <c r="AY2094" t="s">
        <v>106</v>
      </c>
      <c r="AZ2094">
        <v>0</v>
      </c>
      <c r="BA2094">
        <v>0</v>
      </c>
      <c r="BD2094" s="3">
        <v>41321.661111111112</v>
      </c>
      <c r="BE2094" s="3">
        <v>41321.663888888892</v>
      </c>
      <c r="BF2094" t="s">
        <v>115</v>
      </c>
      <c r="BG2094" t="s">
        <v>115</v>
      </c>
      <c r="BH2094">
        <v>8149</v>
      </c>
      <c r="BM2094">
        <v>43540</v>
      </c>
      <c r="BR2094" t="s">
        <v>1299</v>
      </c>
      <c r="BS2094" t="s">
        <v>1300</v>
      </c>
      <c r="BU2094">
        <v>1</v>
      </c>
      <c r="BV2094" t="s">
        <v>118</v>
      </c>
      <c r="BX2094" t="s">
        <v>119</v>
      </c>
      <c r="BY2094" t="s">
        <v>119</v>
      </c>
      <c r="BZ2094" t="s">
        <v>119</v>
      </c>
      <c r="CA2094">
        <v>1</v>
      </c>
      <c r="CC2094" t="s">
        <v>120</v>
      </c>
      <c r="CH2094">
        <v>540</v>
      </c>
      <c r="CI2094">
        <v>37280</v>
      </c>
      <c r="CJ2094" t="s">
        <v>106</v>
      </c>
      <c r="CK2094" t="s">
        <v>106</v>
      </c>
      <c r="CL2094">
        <v>60</v>
      </c>
      <c r="CM2094" t="s">
        <v>4652</v>
      </c>
      <c r="CO2094">
        <v>124636</v>
      </c>
      <c r="CQ2094">
        <v>0</v>
      </c>
      <c r="CR2094">
        <v>0</v>
      </c>
      <c r="CS2094">
        <v>0</v>
      </c>
      <c r="CY2094" t="s">
        <v>123</v>
      </c>
      <c r="CZ2094" t="s">
        <v>124</v>
      </c>
      <c r="DD2094" t="str" cm="1">
        <f t="array" ref="DD2094">TEXT(_xlfn.SEQUENCE(1, DATEDIF(AG2094, AH2094, "m") + 1, AG2094, 30), "YYYY-APMM")</f>
        <v>2014-AP07</v>
      </c>
      <c r="DN2094">
        <f t="shared" si="64"/>
        <v>163</v>
      </c>
      <c r="DO2094" t="str">
        <f t="shared" si="65"/>
        <v>LABOR - CIVIL</v>
      </c>
    </row>
    <row r="2095" spans="1:119" x14ac:dyDescent="0.35">
      <c r="A2095" t="s">
        <v>105</v>
      </c>
      <c r="B2095">
        <v>501380</v>
      </c>
      <c r="C2095">
        <v>6359</v>
      </c>
      <c r="D2095">
        <v>124649</v>
      </c>
      <c r="E2095">
        <v>13662</v>
      </c>
      <c r="F2095">
        <v>0</v>
      </c>
      <c r="G2095" t="s">
        <v>106</v>
      </c>
      <c r="H2095" t="s">
        <v>106</v>
      </c>
      <c r="I2095" t="s">
        <v>106</v>
      </c>
      <c r="J2095" t="s">
        <v>107</v>
      </c>
      <c r="K2095" t="s">
        <v>108</v>
      </c>
      <c r="L2095" t="s">
        <v>109</v>
      </c>
      <c r="M2095" t="s">
        <v>110</v>
      </c>
      <c r="N2095" t="s">
        <v>5216</v>
      </c>
      <c r="O2095" t="s">
        <v>4654</v>
      </c>
      <c r="P2095">
        <v>8165</v>
      </c>
      <c r="Q2095">
        <v>296</v>
      </c>
      <c r="R2095">
        <v>0</v>
      </c>
      <c r="S2095">
        <v>120</v>
      </c>
      <c r="T2095">
        <v>0</v>
      </c>
      <c r="U2095">
        <v>302</v>
      </c>
      <c r="V2095">
        <v>302</v>
      </c>
      <c r="W2095">
        <v>120</v>
      </c>
      <c r="X2095">
        <v>0</v>
      </c>
      <c r="Y2095">
        <v>0</v>
      </c>
      <c r="Z2095">
        <v>0</v>
      </c>
      <c r="AD2095" s="1">
        <v>41905.333333333336</v>
      </c>
      <c r="AE2095" s="1">
        <v>41924.708333333336</v>
      </c>
      <c r="AG2095" s="1">
        <v>41862.333333333336</v>
      </c>
      <c r="AH2095" s="1">
        <v>41878.708333333336</v>
      </c>
      <c r="AI2095" s="1">
        <v>41862.333333333336</v>
      </c>
      <c r="AJ2095" s="1">
        <v>41878.708333333336</v>
      </c>
      <c r="AK2095" s="1">
        <v>41862.333333333336</v>
      </c>
      <c r="AL2095" s="1">
        <v>41878.708333333336</v>
      </c>
      <c r="AM2095" s="1">
        <v>41905.333333333336</v>
      </c>
      <c r="AN2095" s="1">
        <v>41924.708333333336</v>
      </c>
      <c r="AP2095" t="s">
        <v>113</v>
      </c>
      <c r="AU2095" t="s">
        <v>5217</v>
      </c>
      <c r="AY2095" t="s">
        <v>106</v>
      </c>
      <c r="AZ2095">
        <v>0</v>
      </c>
      <c r="BA2095">
        <v>0</v>
      </c>
      <c r="BD2095" s="3">
        <v>41321.661111111112</v>
      </c>
      <c r="BE2095" s="3">
        <v>41321.663888888892</v>
      </c>
      <c r="BF2095" t="s">
        <v>115</v>
      </c>
      <c r="BG2095" t="s">
        <v>115</v>
      </c>
      <c r="BH2095">
        <v>8149</v>
      </c>
      <c r="BM2095">
        <v>43420</v>
      </c>
      <c r="BR2095" t="s">
        <v>3122</v>
      </c>
      <c r="BS2095" t="s">
        <v>3123</v>
      </c>
      <c r="BU2095">
        <v>1</v>
      </c>
      <c r="BV2095" t="s">
        <v>118</v>
      </c>
      <c r="BX2095" t="s">
        <v>119</v>
      </c>
      <c r="BY2095" t="s">
        <v>119</v>
      </c>
      <c r="BZ2095" t="s">
        <v>119</v>
      </c>
      <c r="CA2095">
        <v>1</v>
      </c>
      <c r="CC2095" t="s">
        <v>120</v>
      </c>
      <c r="CH2095">
        <v>540</v>
      </c>
      <c r="CI2095">
        <v>37280</v>
      </c>
      <c r="CJ2095" t="s">
        <v>106</v>
      </c>
      <c r="CK2095" t="s">
        <v>106</v>
      </c>
      <c r="CL2095">
        <v>60</v>
      </c>
      <c r="CM2095" t="s">
        <v>4652</v>
      </c>
      <c r="CO2095">
        <v>124636</v>
      </c>
      <c r="CQ2095">
        <v>0</v>
      </c>
      <c r="CR2095">
        <v>0</v>
      </c>
      <c r="CS2095">
        <v>0</v>
      </c>
      <c r="CY2095" t="s">
        <v>123</v>
      </c>
      <c r="CZ2095" t="s">
        <v>124</v>
      </c>
      <c r="DD2095" t="str" cm="1">
        <f t="array" ref="DD2095">TEXT(_xlfn.SEQUENCE(1, DATEDIF(AG2095, AH2095, "m") + 1, AG2095, 30), "YYYY-APMM")</f>
        <v>2014-AP08</v>
      </c>
      <c r="DN2095">
        <f t="shared" si="64"/>
        <v>302</v>
      </c>
      <c r="DO2095" t="str">
        <f t="shared" si="65"/>
        <v>STEEL FIXERS SK</v>
      </c>
    </row>
    <row r="2096" spans="1:119" x14ac:dyDescent="0.35">
      <c r="A2096" t="s">
        <v>105</v>
      </c>
      <c r="B2096">
        <v>501381</v>
      </c>
      <c r="C2096">
        <v>6359</v>
      </c>
      <c r="D2096">
        <v>124649</v>
      </c>
      <c r="E2096">
        <v>13662</v>
      </c>
      <c r="F2096">
        <v>0</v>
      </c>
      <c r="G2096" t="s">
        <v>106</v>
      </c>
      <c r="H2096" t="s">
        <v>106</v>
      </c>
      <c r="I2096" t="s">
        <v>106</v>
      </c>
      <c r="J2096" t="s">
        <v>107</v>
      </c>
      <c r="K2096" t="s">
        <v>108</v>
      </c>
      <c r="L2096" t="s">
        <v>109</v>
      </c>
      <c r="M2096" t="s">
        <v>110</v>
      </c>
      <c r="N2096" t="s">
        <v>5218</v>
      </c>
      <c r="O2096" t="s">
        <v>4657</v>
      </c>
      <c r="P2096">
        <v>8178</v>
      </c>
      <c r="Q2096">
        <v>296</v>
      </c>
      <c r="R2096">
        <v>0</v>
      </c>
      <c r="S2096">
        <v>200</v>
      </c>
      <c r="T2096">
        <v>0</v>
      </c>
      <c r="U2096">
        <v>314</v>
      </c>
      <c r="V2096">
        <v>314</v>
      </c>
      <c r="W2096">
        <v>200</v>
      </c>
      <c r="X2096">
        <v>0</v>
      </c>
      <c r="Y2096">
        <v>0</v>
      </c>
      <c r="Z2096">
        <v>0</v>
      </c>
      <c r="AD2096" s="1">
        <v>41917.333333333336</v>
      </c>
      <c r="AE2096" s="1">
        <v>41947.708333333336</v>
      </c>
      <c r="AG2096" s="1">
        <v>41874.333333333336</v>
      </c>
      <c r="AH2096" s="1">
        <v>41902.708333333336</v>
      </c>
      <c r="AI2096" s="1">
        <v>41874.333333333336</v>
      </c>
      <c r="AJ2096" s="1">
        <v>41902.708333333336</v>
      </c>
      <c r="AK2096" s="1">
        <v>41874.333333333336</v>
      </c>
      <c r="AL2096" s="1">
        <v>41902.708333333336</v>
      </c>
      <c r="AM2096" s="1">
        <v>41917.333333333336</v>
      </c>
      <c r="AN2096" s="1">
        <v>41947.708333333336</v>
      </c>
      <c r="AP2096" t="s">
        <v>113</v>
      </c>
      <c r="AU2096" t="s">
        <v>5219</v>
      </c>
      <c r="AY2096" t="s">
        <v>106</v>
      </c>
      <c r="AZ2096">
        <v>0</v>
      </c>
      <c r="BA2096">
        <v>0</v>
      </c>
      <c r="BD2096" s="3">
        <v>41321.661111111112</v>
      </c>
      <c r="BE2096" s="3">
        <v>41321.663888888892</v>
      </c>
      <c r="BF2096" t="s">
        <v>115</v>
      </c>
      <c r="BG2096" t="s">
        <v>115</v>
      </c>
      <c r="BH2096">
        <v>8149</v>
      </c>
      <c r="BM2096">
        <v>43550</v>
      </c>
      <c r="BR2096" t="s">
        <v>116</v>
      </c>
      <c r="BS2096" t="s">
        <v>117</v>
      </c>
      <c r="BU2096">
        <v>1</v>
      </c>
      <c r="BV2096" t="s">
        <v>118</v>
      </c>
      <c r="BX2096" t="s">
        <v>119</v>
      </c>
      <c r="BY2096" t="s">
        <v>119</v>
      </c>
      <c r="BZ2096" t="s">
        <v>119</v>
      </c>
      <c r="CA2096">
        <v>1</v>
      </c>
      <c r="CC2096" t="s">
        <v>120</v>
      </c>
      <c r="CH2096">
        <v>540</v>
      </c>
      <c r="CI2096">
        <v>37280</v>
      </c>
      <c r="CJ2096" t="s">
        <v>106</v>
      </c>
      <c r="CK2096" t="s">
        <v>106</v>
      </c>
      <c r="CL2096">
        <v>60</v>
      </c>
      <c r="CM2096" t="s">
        <v>4652</v>
      </c>
      <c r="CO2096">
        <v>124636</v>
      </c>
      <c r="CQ2096">
        <v>0</v>
      </c>
      <c r="CR2096">
        <v>0</v>
      </c>
      <c r="CS2096">
        <v>0</v>
      </c>
      <c r="CY2096" t="s">
        <v>123</v>
      </c>
      <c r="CZ2096" t="s">
        <v>124</v>
      </c>
      <c r="DD2096" t="str" cm="1">
        <f t="array" ref="DD2096">TEXT(_xlfn.SEQUENCE(1, DATEDIF(AG2096, AH2096, "m") + 1, AG2096, 30), "YYYY-APMM")</f>
        <v>2014-AP08</v>
      </c>
      <c r="DN2096">
        <f t="shared" si="64"/>
        <v>314</v>
      </c>
      <c r="DO2096" t="str">
        <f t="shared" si="65"/>
        <v>LABOR- SUBCONTRACTOR</v>
      </c>
    </row>
    <row r="2097" spans="1:119" x14ac:dyDescent="0.35">
      <c r="A2097" t="s">
        <v>105</v>
      </c>
      <c r="B2097">
        <v>501382</v>
      </c>
      <c r="C2097">
        <v>6359</v>
      </c>
      <c r="D2097">
        <v>124649</v>
      </c>
      <c r="E2097">
        <v>13662</v>
      </c>
      <c r="F2097">
        <v>0</v>
      </c>
      <c r="G2097" t="s">
        <v>106</v>
      </c>
      <c r="H2097" t="s">
        <v>106</v>
      </c>
      <c r="I2097" t="s">
        <v>106</v>
      </c>
      <c r="J2097" t="s">
        <v>107</v>
      </c>
      <c r="K2097" t="s">
        <v>108</v>
      </c>
      <c r="L2097" t="s">
        <v>109</v>
      </c>
      <c r="M2097" t="s">
        <v>110</v>
      </c>
      <c r="N2097" t="s">
        <v>5220</v>
      </c>
      <c r="O2097" t="s">
        <v>4660</v>
      </c>
      <c r="P2097">
        <v>8178</v>
      </c>
      <c r="Q2097">
        <v>296</v>
      </c>
      <c r="R2097">
        <v>120</v>
      </c>
      <c r="S2097">
        <v>200</v>
      </c>
      <c r="T2097">
        <v>0</v>
      </c>
      <c r="U2097">
        <v>51.6</v>
      </c>
      <c r="V2097">
        <v>51.6</v>
      </c>
      <c r="W2097">
        <v>200</v>
      </c>
      <c r="X2097">
        <v>0</v>
      </c>
      <c r="Y2097">
        <v>0</v>
      </c>
      <c r="Z2097">
        <v>0</v>
      </c>
      <c r="AD2097" s="1">
        <v>41925.333333333336</v>
      </c>
      <c r="AE2097" s="1">
        <v>41953.708333333336</v>
      </c>
      <c r="AG2097" s="1">
        <v>41879.333333333336</v>
      </c>
      <c r="AH2097" s="1">
        <v>41907.708333333336</v>
      </c>
      <c r="AI2097" s="1">
        <v>41879.333333333336</v>
      </c>
      <c r="AJ2097" s="1">
        <v>41907.708333333336</v>
      </c>
      <c r="AK2097" s="1">
        <v>41879.333333333336</v>
      </c>
      <c r="AL2097" s="1">
        <v>41907.708333333336</v>
      </c>
      <c r="AM2097" s="1">
        <v>41925.333333333336</v>
      </c>
      <c r="AN2097" s="1">
        <v>41953.708333333336</v>
      </c>
      <c r="AP2097" t="s">
        <v>113</v>
      </c>
      <c r="AU2097" t="s">
        <v>5221</v>
      </c>
      <c r="AY2097" t="s">
        <v>106</v>
      </c>
      <c r="AZ2097">
        <v>0</v>
      </c>
      <c r="BA2097">
        <v>0</v>
      </c>
      <c r="BD2097" s="3">
        <v>41321.661111111112</v>
      </c>
      <c r="BE2097" s="3">
        <v>41321.663888888892</v>
      </c>
      <c r="BF2097" t="s">
        <v>115</v>
      </c>
      <c r="BG2097" t="s">
        <v>115</v>
      </c>
      <c r="BH2097">
        <v>8149</v>
      </c>
      <c r="BM2097">
        <v>43550</v>
      </c>
      <c r="BR2097" t="s">
        <v>116</v>
      </c>
      <c r="BS2097" t="s">
        <v>117</v>
      </c>
      <c r="BU2097">
        <v>1</v>
      </c>
      <c r="BV2097" t="s">
        <v>118</v>
      </c>
      <c r="BX2097" t="s">
        <v>119</v>
      </c>
      <c r="BY2097" t="s">
        <v>119</v>
      </c>
      <c r="BZ2097" t="s">
        <v>119</v>
      </c>
      <c r="CA2097">
        <v>1</v>
      </c>
      <c r="CC2097" t="s">
        <v>120</v>
      </c>
      <c r="CH2097">
        <v>540</v>
      </c>
      <c r="CI2097">
        <v>37280</v>
      </c>
      <c r="CJ2097" t="s">
        <v>106</v>
      </c>
      <c r="CK2097" t="s">
        <v>106</v>
      </c>
      <c r="CL2097">
        <v>60</v>
      </c>
      <c r="CM2097" t="s">
        <v>4652</v>
      </c>
      <c r="CO2097">
        <v>124636</v>
      </c>
      <c r="CQ2097">
        <v>0</v>
      </c>
      <c r="CR2097">
        <v>0</v>
      </c>
      <c r="CS2097">
        <v>0</v>
      </c>
      <c r="CY2097" t="s">
        <v>123</v>
      </c>
      <c r="CZ2097" t="s">
        <v>124</v>
      </c>
      <c r="DD2097" t="str" cm="1">
        <f t="array" ref="DD2097">TEXT(_xlfn.SEQUENCE(1, DATEDIF(AG2097, AH2097, "m") + 1, AG2097, 30), "YYYY-APMM")</f>
        <v>2014-AP08</v>
      </c>
      <c r="DN2097">
        <f t="shared" si="64"/>
        <v>51.6</v>
      </c>
      <c r="DO2097" t="str">
        <f t="shared" si="65"/>
        <v>LABOR- SUBCONTRACTOR</v>
      </c>
    </row>
    <row r="2098" spans="1:119" x14ac:dyDescent="0.35">
      <c r="A2098" t="s">
        <v>105</v>
      </c>
      <c r="B2098">
        <v>501383</v>
      </c>
      <c r="C2098">
        <v>6359</v>
      </c>
      <c r="D2098">
        <v>124652</v>
      </c>
      <c r="E2098">
        <v>13662</v>
      </c>
      <c r="F2098">
        <v>0</v>
      </c>
      <c r="G2098" t="s">
        <v>106</v>
      </c>
      <c r="H2098" t="s">
        <v>106</v>
      </c>
      <c r="I2098" t="s">
        <v>106</v>
      </c>
      <c r="J2098" t="s">
        <v>107</v>
      </c>
      <c r="K2098" t="s">
        <v>108</v>
      </c>
      <c r="L2098" t="s">
        <v>109</v>
      </c>
      <c r="M2098" t="s">
        <v>110</v>
      </c>
      <c r="N2098" t="s">
        <v>5222</v>
      </c>
      <c r="O2098" t="s">
        <v>4787</v>
      </c>
      <c r="P2098">
        <v>8177</v>
      </c>
      <c r="Q2098">
        <v>80</v>
      </c>
      <c r="R2098">
        <v>0</v>
      </c>
      <c r="S2098">
        <v>200</v>
      </c>
      <c r="T2098">
        <v>0</v>
      </c>
      <c r="U2098">
        <v>419</v>
      </c>
      <c r="V2098">
        <v>419</v>
      </c>
      <c r="W2098">
        <v>200</v>
      </c>
      <c r="X2098">
        <v>251</v>
      </c>
      <c r="Y2098">
        <v>0</v>
      </c>
      <c r="Z2098">
        <v>251</v>
      </c>
      <c r="AD2098" s="1">
        <v>41699.333333333336</v>
      </c>
      <c r="AE2098" s="1">
        <v>41727.708333333336</v>
      </c>
      <c r="AG2098" s="1">
        <v>41687.333333333336</v>
      </c>
      <c r="AH2098" s="1">
        <v>41715.708333333336</v>
      </c>
      <c r="AI2098" s="1">
        <v>41687.333333333336</v>
      </c>
      <c r="AJ2098" s="1">
        <v>41715.708333333336</v>
      </c>
      <c r="AK2098" s="1">
        <v>41687.333333333336</v>
      </c>
      <c r="AL2098" s="1">
        <v>41715.708333333336</v>
      </c>
      <c r="AM2098" s="1">
        <v>41699.333333333336</v>
      </c>
      <c r="AN2098" s="1">
        <v>41727.708333333336</v>
      </c>
      <c r="AP2098" t="s">
        <v>113</v>
      </c>
      <c r="AU2098" t="s">
        <v>5223</v>
      </c>
      <c r="AY2098" t="s">
        <v>106</v>
      </c>
      <c r="AZ2098">
        <v>0</v>
      </c>
      <c r="BA2098">
        <v>0</v>
      </c>
      <c r="BD2098" s="3">
        <v>41321.661111111112</v>
      </c>
      <c r="BE2098" s="3">
        <v>41321.663888888892</v>
      </c>
      <c r="BF2098" t="s">
        <v>115</v>
      </c>
      <c r="BG2098" t="s">
        <v>115</v>
      </c>
      <c r="BH2098">
        <v>8149</v>
      </c>
      <c r="BM2098">
        <v>43540</v>
      </c>
      <c r="BR2098" t="s">
        <v>1299</v>
      </c>
      <c r="BS2098" t="s">
        <v>1300</v>
      </c>
      <c r="BU2098">
        <v>1</v>
      </c>
      <c r="BV2098" t="s">
        <v>118</v>
      </c>
      <c r="BX2098" t="s">
        <v>119</v>
      </c>
      <c r="BY2098" t="s">
        <v>119</v>
      </c>
      <c r="BZ2098" t="s">
        <v>119</v>
      </c>
      <c r="CA2098">
        <v>1</v>
      </c>
      <c r="CC2098" t="s">
        <v>120</v>
      </c>
      <c r="CH2098">
        <v>540</v>
      </c>
      <c r="CI2098">
        <v>37330</v>
      </c>
      <c r="CJ2098" t="s">
        <v>106</v>
      </c>
      <c r="CK2098" t="s">
        <v>106</v>
      </c>
      <c r="CL2098">
        <v>10</v>
      </c>
      <c r="CM2098" t="s">
        <v>4789</v>
      </c>
      <c r="CO2098">
        <v>124651</v>
      </c>
      <c r="CQ2098">
        <v>0</v>
      </c>
      <c r="CR2098">
        <v>0</v>
      </c>
      <c r="CS2098">
        <v>0</v>
      </c>
      <c r="CY2098" t="s">
        <v>123</v>
      </c>
      <c r="CZ2098" t="s">
        <v>124</v>
      </c>
      <c r="DD2098" t="str" cm="1">
        <f t="array" ref="DD2098:DE2098">TEXT(_xlfn.SEQUENCE(1, DATEDIF(AG2098, AH2098, "m") + 1, AG2098, 30), "YYYY-APMM")</f>
        <v>2014-AP02</v>
      </c>
      <c r="DE2098" t="str">
        <v>2014-AP03</v>
      </c>
      <c r="DN2098">
        <f t="shared" si="64"/>
        <v>209.5</v>
      </c>
      <c r="DO2098" t="str">
        <f t="shared" si="65"/>
        <v>LABOR - CIVIL</v>
      </c>
    </row>
    <row r="2099" spans="1:119" x14ac:dyDescent="0.35">
      <c r="A2099" t="s">
        <v>105</v>
      </c>
      <c r="B2099">
        <v>501384</v>
      </c>
      <c r="C2099">
        <v>6359</v>
      </c>
      <c r="D2099">
        <v>124652</v>
      </c>
      <c r="E2099">
        <v>13662</v>
      </c>
      <c r="F2099">
        <v>0</v>
      </c>
      <c r="G2099" t="s">
        <v>106</v>
      </c>
      <c r="H2099" t="s">
        <v>106</v>
      </c>
      <c r="I2099" t="s">
        <v>106</v>
      </c>
      <c r="J2099" t="s">
        <v>107</v>
      </c>
      <c r="K2099" t="s">
        <v>108</v>
      </c>
      <c r="L2099" t="s">
        <v>109</v>
      </c>
      <c r="M2099" t="s">
        <v>110</v>
      </c>
      <c r="N2099" t="s">
        <v>5224</v>
      </c>
      <c r="O2099" t="s">
        <v>4791</v>
      </c>
      <c r="P2099">
        <v>8178</v>
      </c>
      <c r="Q2099">
        <v>80</v>
      </c>
      <c r="R2099">
        <v>0</v>
      </c>
      <c r="S2099">
        <v>200</v>
      </c>
      <c r="T2099">
        <v>0</v>
      </c>
      <c r="U2099">
        <v>265.2</v>
      </c>
      <c r="V2099">
        <v>265.2</v>
      </c>
      <c r="W2099">
        <v>200</v>
      </c>
      <c r="X2099">
        <v>0</v>
      </c>
      <c r="Y2099">
        <v>0</v>
      </c>
      <c r="Z2099">
        <v>0</v>
      </c>
      <c r="AD2099" s="1">
        <v>41706.333333333336</v>
      </c>
      <c r="AE2099" s="1">
        <v>41734.708333333336</v>
      </c>
      <c r="AG2099" s="1">
        <v>41694.333333333336</v>
      </c>
      <c r="AH2099" s="1">
        <v>41722.708333333336</v>
      </c>
      <c r="AI2099" s="1">
        <v>41694.333333333336</v>
      </c>
      <c r="AJ2099" s="1">
        <v>41722.708333333336</v>
      </c>
      <c r="AK2099" s="1">
        <v>41694.333333333336</v>
      </c>
      <c r="AL2099" s="1">
        <v>41722.708333333336</v>
      </c>
      <c r="AM2099" s="1">
        <v>41706.333333333336</v>
      </c>
      <c r="AN2099" s="1">
        <v>41734.708333333336</v>
      </c>
      <c r="AP2099" t="s">
        <v>113</v>
      </c>
      <c r="AU2099" t="s">
        <v>5225</v>
      </c>
      <c r="AY2099" t="s">
        <v>106</v>
      </c>
      <c r="AZ2099">
        <v>0</v>
      </c>
      <c r="BA2099">
        <v>0</v>
      </c>
      <c r="BD2099" s="3">
        <v>41321.661111111112</v>
      </c>
      <c r="BE2099" s="3">
        <v>41328.377083333333</v>
      </c>
      <c r="BF2099" t="s">
        <v>115</v>
      </c>
      <c r="BG2099" t="s">
        <v>115</v>
      </c>
      <c r="BH2099">
        <v>8149</v>
      </c>
      <c r="BM2099">
        <v>43550</v>
      </c>
      <c r="BR2099" t="s">
        <v>116</v>
      </c>
      <c r="BS2099" t="s">
        <v>117</v>
      </c>
      <c r="BU2099">
        <v>1</v>
      </c>
      <c r="BV2099" t="s">
        <v>118</v>
      </c>
      <c r="BX2099" t="s">
        <v>119</v>
      </c>
      <c r="BY2099" t="s">
        <v>119</v>
      </c>
      <c r="BZ2099" t="s">
        <v>119</v>
      </c>
      <c r="CA2099">
        <v>1</v>
      </c>
      <c r="CC2099" t="s">
        <v>120</v>
      </c>
      <c r="CH2099">
        <v>540</v>
      </c>
      <c r="CI2099">
        <v>37330</v>
      </c>
      <c r="CJ2099" t="s">
        <v>106</v>
      </c>
      <c r="CK2099" t="s">
        <v>106</v>
      </c>
      <c r="CL2099">
        <v>10</v>
      </c>
      <c r="CM2099" t="s">
        <v>4789</v>
      </c>
      <c r="CO2099">
        <v>124651</v>
      </c>
      <c r="CQ2099">
        <v>0</v>
      </c>
      <c r="CR2099">
        <v>0</v>
      </c>
      <c r="CS2099">
        <v>0</v>
      </c>
      <c r="CY2099" t="s">
        <v>123</v>
      </c>
      <c r="CZ2099" t="s">
        <v>124</v>
      </c>
      <c r="DD2099" t="str" cm="1">
        <f t="array" ref="DD2099:DE2099">TEXT(_xlfn.SEQUENCE(1, DATEDIF(AG2099, AH2099, "m") + 1, AG2099, 30), "YYYY-APMM")</f>
        <v>2014-AP02</v>
      </c>
      <c r="DE2099" t="str">
        <v>2014-AP03</v>
      </c>
      <c r="DN2099">
        <f t="shared" si="64"/>
        <v>132.6</v>
      </c>
      <c r="DO2099" t="str">
        <f t="shared" si="65"/>
        <v>LABOR- SUBCONTRACTOR</v>
      </c>
    </row>
    <row r="2100" spans="1:119" x14ac:dyDescent="0.35">
      <c r="A2100" t="s">
        <v>105</v>
      </c>
      <c r="B2100">
        <v>501385</v>
      </c>
      <c r="C2100">
        <v>6359</v>
      </c>
      <c r="D2100">
        <v>124652</v>
      </c>
      <c r="E2100">
        <v>13662</v>
      </c>
      <c r="F2100">
        <v>0</v>
      </c>
      <c r="G2100" t="s">
        <v>106</v>
      </c>
      <c r="H2100" t="s">
        <v>106</v>
      </c>
      <c r="I2100" t="s">
        <v>106</v>
      </c>
      <c r="J2100" t="s">
        <v>107</v>
      </c>
      <c r="K2100" t="s">
        <v>108</v>
      </c>
      <c r="L2100" t="s">
        <v>109</v>
      </c>
      <c r="M2100" t="s">
        <v>110</v>
      </c>
      <c r="N2100" t="s">
        <v>5226</v>
      </c>
      <c r="O2100" t="s">
        <v>4794</v>
      </c>
      <c r="P2100">
        <v>8178</v>
      </c>
      <c r="Q2100">
        <v>80</v>
      </c>
      <c r="R2100">
        <v>0</v>
      </c>
      <c r="S2100">
        <v>200</v>
      </c>
      <c r="T2100">
        <v>0</v>
      </c>
      <c r="U2100">
        <v>134.4</v>
      </c>
      <c r="V2100">
        <v>134.4</v>
      </c>
      <c r="W2100">
        <v>200</v>
      </c>
      <c r="X2100">
        <v>0</v>
      </c>
      <c r="Y2100">
        <v>0</v>
      </c>
      <c r="Z2100">
        <v>0</v>
      </c>
      <c r="AD2100" s="1">
        <v>41714.333333333336</v>
      </c>
      <c r="AE2100" s="1">
        <v>41742.708333333336</v>
      </c>
      <c r="AG2100" s="1">
        <v>41702.333333333336</v>
      </c>
      <c r="AH2100" s="1">
        <v>41730.708333333336</v>
      </c>
      <c r="AI2100" s="1">
        <v>41702.333333333336</v>
      </c>
      <c r="AJ2100" s="1">
        <v>41730.708333333336</v>
      </c>
      <c r="AK2100" s="1">
        <v>41702.333333333336</v>
      </c>
      <c r="AL2100" s="1">
        <v>41730.708333333336</v>
      </c>
      <c r="AM2100" s="1">
        <v>41714.333333333336</v>
      </c>
      <c r="AN2100" s="1">
        <v>41742.708333333336</v>
      </c>
      <c r="AP2100" t="s">
        <v>113</v>
      </c>
      <c r="AU2100" t="s">
        <v>5227</v>
      </c>
      <c r="AY2100" t="s">
        <v>106</v>
      </c>
      <c r="AZ2100">
        <v>0</v>
      </c>
      <c r="BA2100">
        <v>0</v>
      </c>
      <c r="BD2100" s="3">
        <v>41321.661111111112</v>
      </c>
      <c r="BE2100" s="3">
        <v>41321.663888888892</v>
      </c>
      <c r="BF2100" t="s">
        <v>115</v>
      </c>
      <c r="BG2100" t="s">
        <v>115</v>
      </c>
      <c r="BH2100">
        <v>8149</v>
      </c>
      <c r="BM2100">
        <v>43550</v>
      </c>
      <c r="BR2100" t="s">
        <v>116</v>
      </c>
      <c r="BS2100" t="s">
        <v>117</v>
      </c>
      <c r="BU2100">
        <v>1</v>
      </c>
      <c r="BV2100" t="s">
        <v>118</v>
      </c>
      <c r="BX2100" t="s">
        <v>119</v>
      </c>
      <c r="BY2100" t="s">
        <v>119</v>
      </c>
      <c r="BZ2100" t="s">
        <v>119</v>
      </c>
      <c r="CA2100">
        <v>1</v>
      </c>
      <c r="CC2100" t="s">
        <v>120</v>
      </c>
      <c r="CH2100">
        <v>540</v>
      </c>
      <c r="CI2100">
        <v>37330</v>
      </c>
      <c r="CJ2100" t="s">
        <v>106</v>
      </c>
      <c r="CK2100" t="s">
        <v>106</v>
      </c>
      <c r="CL2100">
        <v>10</v>
      </c>
      <c r="CM2100" t="s">
        <v>4789</v>
      </c>
      <c r="CO2100">
        <v>124651</v>
      </c>
      <c r="CQ2100">
        <v>0</v>
      </c>
      <c r="CR2100">
        <v>0</v>
      </c>
      <c r="CS2100">
        <v>0</v>
      </c>
      <c r="CY2100" t="s">
        <v>123</v>
      </c>
      <c r="CZ2100" t="s">
        <v>124</v>
      </c>
      <c r="DD2100" t="str" cm="1">
        <f t="array" ref="DD2100">TEXT(_xlfn.SEQUENCE(1, DATEDIF(AG2100, AH2100, "m") + 1, AG2100, 30), "YYYY-APMM")</f>
        <v>2014-AP03</v>
      </c>
      <c r="DN2100">
        <f t="shared" si="64"/>
        <v>134.4</v>
      </c>
      <c r="DO2100" t="str">
        <f t="shared" si="65"/>
        <v>LABOR- SUBCONTRACTOR</v>
      </c>
    </row>
    <row r="2101" spans="1:119" x14ac:dyDescent="0.35">
      <c r="A2101" t="s">
        <v>105</v>
      </c>
      <c r="B2101">
        <v>501386</v>
      </c>
      <c r="C2101">
        <v>6359</v>
      </c>
      <c r="D2101">
        <v>124652</v>
      </c>
      <c r="E2101">
        <v>13662</v>
      </c>
      <c r="F2101">
        <v>0</v>
      </c>
      <c r="G2101" t="s">
        <v>106</v>
      </c>
      <c r="H2101" t="s">
        <v>106</v>
      </c>
      <c r="I2101" t="s">
        <v>106</v>
      </c>
      <c r="J2101" t="s">
        <v>107</v>
      </c>
      <c r="K2101" t="s">
        <v>108</v>
      </c>
      <c r="L2101" t="s">
        <v>109</v>
      </c>
      <c r="M2101" t="s">
        <v>110</v>
      </c>
      <c r="N2101" t="s">
        <v>5228</v>
      </c>
      <c r="O2101" t="s">
        <v>4797</v>
      </c>
      <c r="P2101">
        <v>8177</v>
      </c>
      <c r="Q2101">
        <v>80</v>
      </c>
      <c r="R2101">
        <v>0</v>
      </c>
      <c r="S2101">
        <v>120</v>
      </c>
      <c r="T2101">
        <v>0</v>
      </c>
      <c r="U2101">
        <v>315</v>
      </c>
      <c r="V2101">
        <v>315</v>
      </c>
      <c r="W2101">
        <v>120</v>
      </c>
      <c r="X2101">
        <v>248.99968799999999</v>
      </c>
      <c r="Y2101">
        <v>0</v>
      </c>
      <c r="Z2101">
        <v>248.99968799999999</v>
      </c>
      <c r="AD2101" s="1">
        <v>41731.333333333336</v>
      </c>
      <c r="AE2101" s="1">
        <v>41748.708333333336</v>
      </c>
      <c r="AG2101" s="1">
        <v>41720.333333333336</v>
      </c>
      <c r="AH2101" s="1">
        <v>41736.708333333336</v>
      </c>
      <c r="AI2101" s="1">
        <v>41720.333333333336</v>
      </c>
      <c r="AJ2101" s="1">
        <v>41736.708333333336</v>
      </c>
      <c r="AK2101" s="1">
        <v>41720.333333333336</v>
      </c>
      <c r="AL2101" s="1">
        <v>41736.708333333336</v>
      </c>
      <c r="AM2101" s="1">
        <v>41731.333333333336</v>
      </c>
      <c r="AN2101" s="1">
        <v>41748.708333333336</v>
      </c>
      <c r="AP2101" t="s">
        <v>113</v>
      </c>
      <c r="AU2101" t="s">
        <v>5229</v>
      </c>
      <c r="AY2101" t="s">
        <v>106</v>
      </c>
      <c r="AZ2101">
        <v>0</v>
      </c>
      <c r="BA2101">
        <v>0</v>
      </c>
      <c r="BD2101" s="3">
        <v>41321.661111111112</v>
      </c>
      <c r="BE2101" s="3">
        <v>41321.663888888892</v>
      </c>
      <c r="BF2101" t="s">
        <v>115</v>
      </c>
      <c r="BG2101" t="s">
        <v>115</v>
      </c>
      <c r="BH2101">
        <v>8149</v>
      </c>
      <c r="BM2101">
        <v>43540</v>
      </c>
      <c r="BR2101" t="s">
        <v>1299</v>
      </c>
      <c r="BS2101" t="s">
        <v>1300</v>
      </c>
      <c r="BU2101">
        <v>1</v>
      </c>
      <c r="BV2101" t="s">
        <v>118</v>
      </c>
      <c r="BX2101" t="s">
        <v>119</v>
      </c>
      <c r="BY2101" t="s">
        <v>119</v>
      </c>
      <c r="BZ2101" t="s">
        <v>119</v>
      </c>
      <c r="CA2101">
        <v>1</v>
      </c>
      <c r="CC2101" t="s">
        <v>120</v>
      </c>
      <c r="CH2101">
        <v>540</v>
      </c>
      <c r="CI2101">
        <v>37330</v>
      </c>
      <c r="CJ2101" t="s">
        <v>106</v>
      </c>
      <c r="CK2101" t="s">
        <v>106</v>
      </c>
      <c r="CL2101">
        <v>10</v>
      </c>
      <c r="CM2101" t="s">
        <v>4789</v>
      </c>
      <c r="CO2101">
        <v>124651</v>
      </c>
      <c r="CQ2101">
        <v>0</v>
      </c>
      <c r="CR2101">
        <v>0</v>
      </c>
      <c r="CS2101">
        <v>0</v>
      </c>
      <c r="CY2101" t="s">
        <v>123</v>
      </c>
      <c r="CZ2101" t="s">
        <v>124</v>
      </c>
      <c r="DD2101" t="str" cm="1">
        <f t="array" ref="DD2101">TEXT(_xlfn.SEQUENCE(1, DATEDIF(AG2101, AH2101, "m") + 1, AG2101, 30), "YYYY-APMM")</f>
        <v>2014-AP03</v>
      </c>
      <c r="DN2101">
        <f t="shared" si="64"/>
        <v>315</v>
      </c>
      <c r="DO2101" t="str">
        <f t="shared" si="65"/>
        <v>LABOR - CIVIL</v>
      </c>
    </row>
    <row r="2102" spans="1:119" x14ac:dyDescent="0.35">
      <c r="A2102" t="s">
        <v>105</v>
      </c>
      <c r="B2102">
        <v>501387</v>
      </c>
      <c r="C2102">
        <v>6359</v>
      </c>
      <c r="D2102">
        <v>124653</v>
      </c>
      <c r="E2102">
        <v>13662</v>
      </c>
      <c r="F2102">
        <v>0</v>
      </c>
      <c r="G2102" t="s">
        <v>106</v>
      </c>
      <c r="H2102" t="s">
        <v>106</v>
      </c>
      <c r="I2102" t="s">
        <v>106</v>
      </c>
      <c r="J2102" t="s">
        <v>107</v>
      </c>
      <c r="K2102" t="s">
        <v>108</v>
      </c>
      <c r="L2102" t="s">
        <v>109</v>
      </c>
      <c r="M2102" t="s">
        <v>110</v>
      </c>
      <c r="N2102" t="s">
        <v>5230</v>
      </c>
      <c r="O2102" t="s">
        <v>4769</v>
      </c>
      <c r="P2102">
        <v>8177</v>
      </c>
      <c r="Q2102">
        <v>0</v>
      </c>
      <c r="R2102">
        <v>0</v>
      </c>
      <c r="S2102">
        <v>200</v>
      </c>
      <c r="T2102">
        <v>0</v>
      </c>
      <c r="U2102">
        <v>190</v>
      </c>
      <c r="V2102">
        <v>190</v>
      </c>
      <c r="W2102">
        <v>200</v>
      </c>
      <c r="X2102">
        <v>100</v>
      </c>
      <c r="Y2102">
        <v>0</v>
      </c>
      <c r="Z2102">
        <v>100</v>
      </c>
      <c r="AD2102" s="1">
        <v>41766.333333333336</v>
      </c>
      <c r="AE2102" s="1">
        <v>41794.708333333336</v>
      </c>
      <c r="AG2102" s="1">
        <v>41766.333333333336</v>
      </c>
      <c r="AH2102" s="1">
        <v>41794.708333333336</v>
      </c>
      <c r="AI2102" s="1">
        <v>41766.333333333336</v>
      </c>
      <c r="AJ2102" s="1">
        <v>41794.708333333336</v>
      </c>
      <c r="AK2102" s="1">
        <v>41766.333333333336</v>
      </c>
      <c r="AL2102" s="1">
        <v>41794.708333333336</v>
      </c>
      <c r="AM2102" s="1">
        <v>41766.333333333336</v>
      </c>
      <c r="AN2102" s="1">
        <v>41794.708333333336</v>
      </c>
      <c r="AP2102" t="s">
        <v>113</v>
      </c>
      <c r="AU2102" t="s">
        <v>5231</v>
      </c>
      <c r="AY2102" t="s">
        <v>119</v>
      </c>
      <c r="AZ2102">
        <v>0</v>
      </c>
      <c r="BA2102">
        <v>0</v>
      </c>
      <c r="BD2102" s="3">
        <v>41321.661111111112</v>
      </c>
      <c r="BE2102" s="3">
        <v>41321.663888888892</v>
      </c>
      <c r="BF2102" t="s">
        <v>115</v>
      </c>
      <c r="BG2102" t="s">
        <v>115</v>
      </c>
      <c r="BH2102">
        <v>8149</v>
      </c>
      <c r="BM2102">
        <v>43540</v>
      </c>
      <c r="BR2102" t="s">
        <v>1299</v>
      </c>
      <c r="BS2102" t="s">
        <v>1300</v>
      </c>
      <c r="BU2102">
        <v>1</v>
      </c>
      <c r="BV2102" t="s">
        <v>118</v>
      </c>
      <c r="BX2102" t="s">
        <v>119</v>
      </c>
      <c r="BY2102" t="s">
        <v>119</v>
      </c>
      <c r="BZ2102" t="s">
        <v>119</v>
      </c>
      <c r="CA2102">
        <v>1</v>
      </c>
      <c r="CC2102" t="s">
        <v>120</v>
      </c>
      <c r="CH2102">
        <v>540</v>
      </c>
      <c r="CI2102">
        <v>37360</v>
      </c>
      <c r="CJ2102" t="s">
        <v>106</v>
      </c>
      <c r="CK2102" t="s">
        <v>106</v>
      </c>
      <c r="CL2102">
        <v>25</v>
      </c>
      <c r="CM2102" t="s">
        <v>4771</v>
      </c>
      <c r="CO2102">
        <v>124651</v>
      </c>
      <c r="CQ2102">
        <v>0</v>
      </c>
      <c r="CR2102">
        <v>0</v>
      </c>
      <c r="CS2102">
        <v>0</v>
      </c>
      <c r="CY2102" t="s">
        <v>123</v>
      </c>
      <c r="CZ2102" t="s">
        <v>124</v>
      </c>
      <c r="DD2102" t="str" cm="1">
        <f t="array" ref="DD2102">TEXT(_xlfn.SEQUENCE(1, DATEDIF(AG2102, AH2102, "m") + 1, AG2102, 30), "YYYY-APMM")</f>
        <v>2014-AP05</v>
      </c>
      <c r="DN2102">
        <f t="shared" si="64"/>
        <v>190</v>
      </c>
      <c r="DO2102" t="str">
        <f t="shared" si="65"/>
        <v>LABOR - CIVIL</v>
      </c>
    </row>
    <row r="2103" spans="1:119" x14ac:dyDescent="0.35">
      <c r="A2103" t="s">
        <v>105</v>
      </c>
      <c r="B2103">
        <v>501388</v>
      </c>
      <c r="C2103">
        <v>6359</v>
      </c>
      <c r="D2103">
        <v>124653</v>
      </c>
      <c r="E2103">
        <v>13662</v>
      </c>
      <c r="F2103">
        <v>0</v>
      </c>
      <c r="G2103" t="s">
        <v>106</v>
      </c>
      <c r="H2103" t="s">
        <v>106</v>
      </c>
      <c r="I2103" t="s">
        <v>106</v>
      </c>
      <c r="J2103" t="s">
        <v>107</v>
      </c>
      <c r="K2103" t="s">
        <v>108</v>
      </c>
      <c r="L2103" t="s">
        <v>109</v>
      </c>
      <c r="M2103" t="s">
        <v>110</v>
      </c>
      <c r="N2103" t="s">
        <v>5232</v>
      </c>
      <c r="O2103" t="s">
        <v>4773</v>
      </c>
      <c r="P2103">
        <v>8178</v>
      </c>
      <c r="Q2103">
        <v>0</v>
      </c>
      <c r="R2103">
        <v>0</v>
      </c>
      <c r="S2103">
        <v>200</v>
      </c>
      <c r="T2103">
        <v>0</v>
      </c>
      <c r="U2103">
        <v>210</v>
      </c>
      <c r="V2103">
        <v>210</v>
      </c>
      <c r="W2103">
        <v>200</v>
      </c>
      <c r="X2103">
        <v>0</v>
      </c>
      <c r="Y2103">
        <v>0</v>
      </c>
      <c r="Z2103">
        <v>0</v>
      </c>
      <c r="AD2103" s="1">
        <v>41774.333333333336</v>
      </c>
      <c r="AE2103" s="1">
        <v>41802.708333333336</v>
      </c>
      <c r="AG2103" s="1">
        <v>41774.333333333336</v>
      </c>
      <c r="AH2103" s="1">
        <v>41802.708333333336</v>
      </c>
      <c r="AI2103" s="1">
        <v>41774.333333333336</v>
      </c>
      <c r="AJ2103" s="1">
        <v>41802.708333333336</v>
      </c>
      <c r="AK2103" s="1">
        <v>41774.333333333336</v>
      </c>
      <c r="AL2103" s="1">
        <v>41802.708333333336</v>
      </c>
      <c r="AM2103" s="1">
        <v>41774.333333333336</v>
      </c>
      <c r="AN2103" s="1">
        <v>41802.708333333336</v>
      </c>
      <c r="AP2103" t="s">
        <v>113</v>
      </c>
      <c r="AU2103" t="s">
        <v>5233</v>
      </c>
      <c r="AY2103" t="s">
        <v>119</v>
      </c>
      <c r="AZ2103">
        <v>0</v>
      </c>
      <c r="BA2103">
        <v>0</v>
      </c>
      <c r="BD2103" s="3">
        <v>41321.661111111112</v>
      </c>
      <c r="BE2103" s="3">
        <v>41321.663888888892</v>
      </c>
      <c r="BF2103" t="s">
        <v>115</v>
      </c>
      <c r="BG2103" t="s">
        <v>115</v>
      </c>
      <c r="BH2103">
        <v>8149</v>
      </c>
      <c r="BM2103">
        <v>43550</v>
      </c>
      <c r="BR2103" t="s">
        <v>116</v>
      </c>
      <c r="BS2103" t="s">
        <v>117</v>
      </c>
      <c r="BU2103">
        <v>1</v>
      </c>
      <c r="BV2103" t="s">
        <v>118</v>
      </c>
      <c r="BX2103" t="s">
        <v>119</v>
      </c>
      <c r="BY2103" t="s">
        <v>119</v>
      </c>
      <c r="BZ2103" t="s">
        <v>119</v>
      </c>
      <c r="CA2103">
        <v>1</v>
      </c>
      <c r="CC2103" t="s">
        <v>120</v>
      </c>
      <c r="CH2103">
        <v>540</v>
      </c>
      <c r="CI2103">
        <v>37360</v>
      </c>
      <c r="CJ2103" t="s">
        <v>106</v>
      </c>
      <c r="CK2103" t="s">
        <v>106</v>
      </c>
      <c r="CL2103">
        <v>25</v>
      </c>
      <c r="CM2103" t="s">
        <v>4771</v>
      </c>
      <c r="CO2103">
        <v>124651</v>
      </c>
      <c r="CQ2103">
        <v>0</v>
      </c>
      <c r="CR2103">
        <v>0</v>
      </c>
      <c r="CS2103">
        <v>0</v>
      </c>
      <c r="CY2103" t="s">
        <v>123</v>
      </c>
      <c r="CZ2103" t="s">
        <v>124</v>
      </c>
      <c r="DD2103" t="str" cm="1">
        <f t="array" ref="DD2103">TEXT(_xlfn.SEQUENCE(1, DATEDIF(AG2103, AH2103, "m") + 1, AG2103, 30), "YYYY-APMM")</f>
        <v>2014-AP05</v>
      </c>
      <c r="DN2103">
        <f t="shared" si="64"/>
        <v>210</v>
      </c>
      <c r="DO2103" t="str">
        <f t="shared" si="65"/>
        <v>LABOR- SUBCONTRACTOR</v>
      </c>
    </row>
    <row r="2104" spans="1:119" x14ac:dyDescent="0.35">
      <c r="A2104" t="s">
        <v>105</v>
      </c>
      <c r="B2104">
        <v>501389</v>
      </c>
      <c r="C2104">
        <v>6359</v>
      </c>
      <c r="D2104">
        <v>124653</v>
      </c>
      <c r="E2104">
        <v>13662</v>
      </c>
      <c r="F2104">
        <v>0</v>
      </c>
      <c r="G2104" t="s">
        <v>106</v>
      </c>
      <c r="H2104" t="s">
        <v>106</v>
      </c>
      <c r="I2104" t="s">
        <v>106</v>
      </c>
      <c r="J2104" t="s">
        <v>107</v>
      </c>
      <c r="K2104" t="s">
        <v>108</v>
      </c>
      <c r="L2104" t="s">
        <v>109</v>
      </c>
      <c r="M2104" t="s">
        <v>110</v>
      </c>
      <c r="N2104" t="s">
        <v>5234</v>
      </c>
      <c r="O2104" t="s">
        <v>4776</v>
      </c>
      <c r="P2104">
        <v>8178</v>
      </c>
      <c r="Q2104">
        <v>0</v>
      </c>
      <c r="R2104">
        <v>0</v>
      </c>
      <c r="S2104">
        <v>200</v>
      </c>
      <c r="T2104">
        <v>0</v>
      </c>
      <c r="U2104">
        <v>50.4</v>
      </c>
      <c r="V2104">
        <v>50.4</v>
      </c>
      <c r="W2104">
        <v>200</v>
      </c>
      <c r="X2104">
        <v>0</v>
      </c>
      <c r="Y2104">
        <v>0</v>
      </c>
      <c r="Z2104">
        <v>0</v>
      </c>
      <c r="AD2104" s="1">
        <v>41780.333333333336</v>
      </c>
      <c r="AE2104" s="1">
        <v>41808.708333333336</v>
      </c>
      <c r="AG2104" s="1">
        <v>41780.333333333336</v>
      </c>
      <c r="AH2104" s="1">
        <v>41808.708333333336</v>
      </c>
      <c r="AI2104" s="1">
        <v>41780.333333333336</v>
      </c>
      <c r="AJ2104" s="1">
        <v>41808.708333333336</v>
      </c>
      <c r="AK2104" s="1">
        <v>41780.333333333336</v>
      </c>
      <c r="AL2104" s="1">
        <v>41808.708333333336</v>
      </c>
      <c r="AM2104" s="1">
        <v>41780.333333333336</v>
      </c>
      <c r="AN2104" s="1">
        <v>41808.708333333336</v>
      </c>
      <c r="AP2104" t="s">
        <v>113</v>
      </c>
      <c r="AU2104" t="s">
        <v>5235</v>
      </c>
      <c r="AY2104" t="s">
        <v>119</v>
      </c>
      <c r="AZ2104">
        <v>0</v>
      </c>
      <c r="BA2104">
        <v>0</v>
      </c>
      <c r="BD2104" s="3">
        <v>41321.661111111112</v>
      </c>
      <c r="BE2104" s="3">
        <v>41321.663888888892</v>
      </c>
      <c r="BF2104" t="s">
        <v>115</v>
      </c>
      <c r="BG2104" t="s">
        <v>115</v>
      </c>
      <c r="BH2104">
        <v>8149</v>
      </c>
      <c r="BM2104">
        <v>43550</v>
      </c>
      <c r="BR2104" t="s">
        <v>116</v>
      </c>
      <c r="BS2104" t="s">
        <v>117</v>
      </c>
      <c r="BU2104">
        <v>1</v>
      </c>
      <c r="BV2104" t="s">
        <v>118</v>
      </c>
      <c r="BX2104" t="s">
        <v>119</v>
      </c>
      <c r="BY2104" t="s">
        <v>119</v>
      </c>
      <c r="BZ2104" t="s">
        <v>119</v>
      </c>
      <c r="CA2104">
        <v>1</v>
      </c>
      <c r="CC2104" t="s">
        <v>120</v>
      </c>
      <c r="CH2104">
        <v>540</v>
      </c>
      <c r="CI2104">
        <v>37360</v>
      </c>
      <c r="CJ2104" t="s">
        <v>106</v>
      </c>
      <c r="CK2104" t="s">
        <v>106</v>
      </c>
      <c r="CL2104">
        <v>25</v>
      </c>
      <c r="CM2104" t="s">
        <v>4771</v>
      </c>
      <c r="CO2104">
        <v>124651</v>
      </c>
      <c r="CQ2104">
        <v>0</v>
      </c>
      <c r="CR2104">
        <v>0</v>
      </c>
      <c r="CS2104">
        <v>0</v>
      </c>
      <c r="CY2104" t="s">
        <v>123</v>
      </c>
      <c r="CZ2104" t="s">
        <v>124</v>
      </c>
      <c r="DD2104" t="str" cm="1">
        <f t="array" ref="DD2104">TEXT(_xlfn.SEQUENCE(1, DATEDIF(AG2104, AH2104, "m") + 1, AG2104, 30), "YYYY-APMM")</f>
        <v>2014-AP05</v>
      </c>
      <c r="DN2104">
        <f t="shared" si="64"/>
        <v>50.4</v>
      </c>
      <c r="DO2104" t="str">
        <f t="shared" si="65"/>
        <v>LABOR- SUBCONTRACTOR</v>
      </c>
    </row>
    <row r="2105" spans="1:119" x14ac:dyDescent="0.35">
      <c r="A2105" t="s">
        <v>105</v>
      </c>
      <c r="B2105">
        <v>501390</v>
      </c>
      <c r="C2105">
        <v>6359</v>
      </c>
      <c r="D2105">
        <v>124653</v>
      </c>
      <c r="E2105">
        <v>13662</v>
      </c>
      <c r="F2105">
        <v>0</v>
      </c>
      <c r="G2105" t="s">
        <v>106</v>
      </c>
      <c r="H2105" t="s">
        <v>106</v>
      </c>
      <c r="I2105" t="s">
        <v>106</v>
      </c>
      <c r="J2105" t="s">
        <v>107</v>
      </c>
      <c r="K2105" t="s">
        <v>108</v>
      </c>
      <c r="L2105" t="s">
        <v>109</v>
      </c>
      <c r="M2105" t="s">
        <v>110</v>
      </c>
      <c r="N2105" t="s">
        <v>5236</v>
      </c>
      <c r="O2105" t="s">
        <v>4779</v>
      </c>
      <c r="P2105">
        <v>8177</v>
      </c>
      <c r="Q2105">
        <v>0</v>
      </c>
      <c r="R2105">
        <v>0</v>
      </c>
      <c r="S2105">
        <v>200</v>
      </c>
      <c r="T2105">
        <v>0</v>
      </c>
      <c r="U2105">
        <v>311</v>
      </c>
      <c r="V2105">
        <v>311</v>
      </c>
      <c r="W2105">
        <v>200</v>
      </c>
      <c r="X2105">
        <v>275</v>
      </c>
      <c r="Y2105">
        <v>0</v>
      </c>
      <c r="Z2105">
        <v>275</v>
      </c>
      <c r="AD2105" s="1">
        <v>41786.333333333336</v>
      </c>
      <c r="AE2105" s="1">
        <v>41814.708333333336</v>
      </c>
      <c r="AG2105" s="1">
        <v>41786.333333333336</v>
      </c>
      <c r="AH2105" s="1">
        <v>41814.708333333336</v>
      </c>
      <c r="AI2105" s="1">
        <v>41786.333333333336</v>
      </c>
      <c r="AJ2105" s="1">
        <v>41814.708333333336</v>
      </c>
      <c r="AK2105" s="1">
        <v>41786.333333333336</v>
      </c>
      <c r="AL2105" s="1">
        <v>41814.708333333336</v>
      </c>
      <c r="AM2105" s="1">
        <v>41786.333333333336</v>
      </c>
      <c r="AN2105" s="1">
        <v>41814.708333333336</v>
      </c>
      <c r="AP2105" t="s">
        <v>113</v>
      </c>
      <c r="AU2105" t="s">
        <v>5237</v>
      </c>
      <c r="AY2105" t="s">
        <v>119</v>
      </c>
      <c r="AZ2105">
        <v>0</v>
      </c>
      <c r="BA2105">
        <v>0</v>
      </c>
      <c r="BD2105" s="3">
        <v>41321.661111111112</v>
      </c>
      <c r="BE2105" s="3">
        <v>41321.663888888892</v>
      </c>
      <c r="BF2105" t="s">
        <v>115</v>
      </c>
      <c r="BG2105" t="s">
        <v>115</v>
      </c>
      <c r="BH2105">
        <v>8149</v>
      </c>
      <c r="BM2105">
        <v>43540</v>
      </c>
      <c r="BR2105" t="s">
        <v>1299</v>
      </c>
      <c r="BS2105" t="s">
        <v>1300</v>
      </c>
      <c r="BU2105">
        <v>1</v>
      </c>
      <c r="BV2105" t="s">
        <v>118</v>
      </c>
      <c r="BX2105" t="s">
        <v>119</v>
      </c>
      <c r="BY2105" t="s">
        <v>119</v>
      </c>
      <c r="BZ2105" t="s">
        <v>119</v>
      </c>
      <c r="CA2105">
        <v>1</v>
      </c>
      <c r="CC2105" t="s">
        <v>120</v>
      </c>
      <c r="CH2105">
        <v>540</v>
      </c>
      <c r="CI2105">
        <v>37360</v>
      </c>
      <c r="CJ2105" t="s">
        <v>106</v>
      </c>
      <c r="CK2105" t="s">
        <v>106</v>
      </c>
      <c r="CL2105">
        <v>25</v>
      </c>
      <c r="CM2105" t="s">
        <v>4771</v>
      </c>
      <c r="CO2105">
        <v>124651</v>
      </c>
      <c r="CQ2105">
        <v>0</v>
      </c>
      <c r="CR2105">
        <v>0</v>
      </c>
      <c r="CS2105">
        <v>0</v>
      </c>
      <c r="CY2105" t="s">
        <v>123</v>
      </c>
      <c r="CZ2105" t="s">
        <v>124</v>
      </c>
      <c r="DD2105" t="str" cm="1">
        <f t="array" ref="DD2105">TEXT(_xlfn.SEQUENCE(1, DATEDIF(AG2105, AH2105, "m") + 1, AG2105, 30), "YYYY-APMM")</f>
        <v>2014-AP05</v>
      </c>
      <c r="DN2105">
        <f t="shared" si="64"/>
        <v>311</v>
      </c>
      <c r="DO2105" t="str">
        <f t="shared" si="65"/>
        <v>LABOR - CIVIL</v>
      </c>
    </row>
    <row r="2106" spans="1:119" x14ac:dyDescent="0.35">
      <c r="A2106" t="s">
        <v>105</v>
      </c>
      <c r="B2106">
        <v>501391</v>
      </c>
      <c r="C2106">
        <v>6359</v>
      </c>
      <c r="D2106">
        <v>124653</v>
      </c>
      <c r="E2106">
        <v>13662</v>
      </c>
      <c r="F2106">
        <v>0</v>
      </c>
      <c r="G2106" t="s">
        <v>106</v>
      </c>
      <c r="H2106" t="s">
        <v>106</v>
      </c>
      <c r="I2106" t="s">
        <v>106</v>
      </c>
      <c r="J2106" t="s">
        <v>107</v>
      </c>
      <c r="K2106" t="s">
        <v>108</v>
      </c>
      <c r="L2106" t="s">
        <v>109</v>
      </c>
      <c r="M2106" t="s">
        <v>110</v>
      </c>
      <c r="N2106" t="s">
        <v>5238</v>
      </c>
      <c r="O2106" t="s">
        <v>4689</v>
      </c>
      <c r="P2106">
        <v>8165</v>
      </c>
      <c r="Q2106">
        <v>176</v>
      </c>
      <c r="R2106">
        <v>0</v>
      </c>
      <c r="S2106">
        <v>200</v>
      </c>
      <c r="T2106">
        <v>0</v>
      </c>
      <c r="U2106">
        <v>266</v>
      </c>
      <c r="V2106">
        <v>266</v>
      </c>
      <c r="W2106">
        <v>200</v>
      </c>
      <c r="X2106">
        <v>0</v>
      </c>
      <c r="Y2106">
        <v>0</v>
      </c>
      <c r="Z2106">
        <v>0</v>
      </c>
      <c r="AD2106" s="1">
        <v>41818.333333333336</v>
      </c>
      <c r="AE2106" s="1">
        <v>41846.708333333336</v>
      </c>
      <c r="AG2106" s="1">
        <v>41792.333333333336</v>
      </c>
      <c r="AH2106" s="1">
        <v>41820.708333333336</v>
      </c>
      <c r="AI2106" s="1">
        <v>41792.333333333336</v>
      </c>
      <c r="AJ2106" s="1">
        <v>41820.708333333336</v>
      </c>
      <c r="AK2106" s="1">
        <v>41792.333333333336</v>
      </c>
      <c r="AL2106" s="1">
        <v>41820.708333333336</v>
      </c>
      <c r="AM2106" s="1">
        <v>41818.333333333336</v>
      </c>
      <c r="AN2106" s="1">
        <v>41846.708333333336</v>
      </c>
      <c r="AP2106" t="s">
        <v>113</v>
      </c>
      <c r="AU2106" t="s">
        <v>5239</v>
      </c>
      <c r="AY2106" t="s">
        <v>106</v>
      </c>
      <c r="AZ2106">
        <v>0</v>
      </c>
      <c r="BA2106">
        <v>0</v>
      </c>
      <c r="BD2106" s="3">
        <v>41321.661111111112</v>
      </c>
      <c r="BE2106" s="3">
        <v>41321.663888888892</v>
      </c>
      <c r="BF2106" t="s">
        <v>115</v>
      </c>
      <c r="BG2106" t="s">
        <v>115</v>
      </c>
      <c r="BH2106">
        <v>8149</v>
      </c>
      <c r="BM2106">
        <v>43420</v>
      </c>
      <c r="BR2106" t="s">
        <v>3122</v>
      </c>
      <c r="BS2106" t="s">
        <v>3123</v>
      </c>
      <c r="BU2106">
        <v>1</v>
      </c>
      <c r="BV2106" t="s">
        <v>118</v>
      </c>
      <c r="BX2106" t="s">
        <v>119</v>
      </c>
      <c r="BY2106" t="s">
        <v>119</v>
      </c>
      <c r="BZ2106" t="s">
        <v>119</v>
      </c>
      <c r="CA2106">
        <v>1</v>
      </c>
      <c r="CC2106" t="s">
        <v>120</v>
      </c>
      <c r="CH2106">
        <v>540</v>
      </c>
      <c r="CI2106">
        <v>37360</v>
      </c>
      <c r="CJ2106" t="s">
        <v>106</v>
      </c>
      <c r="CK2106" t="s">
        <v>106</v>
      </c>
      <c r="CL2106">
        <v>25</v>
      </c>
      <c r="CM2106" t="s">
        <v>4771</v>
      </c>
      <c r="CO2106">
        <v>124651</v>
      </c>
      <c r="CQ2106">
        <v>0</v>
      </c>
      <c r="CR2106">
        <v>0</v>
      </c>
      <c r="CS2106">
        <v>0</v>
      </c>
      <c r="CY2106" t="s">
        <v>123</v>
      </c>
      <c r="CZ2106" t="s">
        <v>124</v>
      </c>
      <c r="DD2106" t="str" cm="1">
        <f t="array" ref="DD2106">TEXT(_xlfn.SEQUENCE(1, DATEDIF(AG2106, AH2106, "m") + 1, AG2106, 30), "YYYY-APMM")</f>
        <v>2014-AP06</v>
      </c>
      <c r="DN2106">
        <f t="shared" si="64"/>
        <v>266</v>
      </c>
      <c r="DO2106" t="str">
        <f t="shared" si="65"/>
        <v>STEEL FIXERS SK</v>
      </c>
    </row>
    <row r="2107" spans="1:119" x14ac:dyDescent="0.35">
      <c r="A2107" t="s">
        <v>105</v>
      </c>
      <c r="B2107">
        <v>501392</v>
      </c>
      <c r="C2107">
        <v>6359</v>
      </c>
      <c r="D2107">
        <v>124653</v>
      </c>
      <c r="E2107">
        <v>13662</v>
      </c>
      <c r="F2107">
        <v>0</v>
      </c>
      <c r="G2107" t="s">
        <v>106</v>
      </c>
      <c r="H2107" t="s">
        <v>106</v>
      </c>
      <c r="I2107" t="s">
        <v>106</v>
      </c>
      <c r="J2107" t="s">
        <v>107</v>
      </c>
      <c r="K2107" t="s">
        <v>108</v>
      </c>
      <c r="L2107" t="s">
        <v>109</v>
      </c>
      <c r="M2107" t="s">
        <v>110</v>
      </c>
      <c r="N2107" t="s">
        <v>5240</v>
      </c>
      <c r="O2107" t="s">
        <v>4784</v>
      </c>
      <c r="P2107">
        <v>8178</v>
      </c>
      <c r="Q2107">
        <v>176</v>
      </c>
      <c r="R2107">
        <v>120</v>
      </c>
      <c r="S2107">
        <v>200</v>
      </c>
      <c r="T2107">
        <v>0</v>
      </c>
      <c r="U2107">
        <v>84</v>
      </c>
      <c r="V2107">
        <v>84</v>
      </c>
      <c r="W2107">
        <v>200</v>
      </c>
      <c r="X2107">
        <v>0</v>
      </c>
      <c r="Y2107">
        <v>0</v>
      </c>
      <c r="Z2107">
        <v>0</v>
      </c>
      <c r="AD2107" s="1">
        <v>41823.333333333336</v>
      </c>
      <c r="AE2107" s="1">
        <v>41851.708333333336</v>
      </c>
      <c r="AG2107" s="1">
        <v>41798.333333333336</v>
      </c>
      <c r="AH2107" s="1">
        <v>41826.708333333336</v>
      </c>
      <c r="AI2107" s="1">
        <v>41798.333333333336</v>
      </c>
      <c r="AJ2107" s="1">
        <v>41826.708333333336</v>
      </c>
      <c r="AK2107" s="1">
        <v>41798.333333333336</v>
      </c>
      <c r="AL2107" s="1">
        <v>41826.708333333336</v>
      </c>
      <c r="AM2107" s="1">
        <v>41823.333333333336</v>
      </c>
      <c r="AN2107" s="1">
        <v>41851.708333333336</v>
      </c>
      <c r="AP2107" t="s">
        <v>113</v>
      </c>
      <c r="AU2107" t="s">
        <v>5241</v>
      </c>
      <c r="AY2107" t="s">
        <v>106</v>
      </c>
      <c r="AZ2107">
        <v>0</v>
      </c>
      <c r="BA2107">
        <v>0</v>
      </c>
      <c r="BD2107" s="3">
        <v>41321.661111111112</v>
      </c>
      <c r="BE2107" s="3">
        <v>41321.663888888892</v>
      </c>
      <c r="BF2107" t="s">
        <v>115</v>
      </c>
      <c r="BG2107" t="s">
        <v>115</v>
      </c>
      <c r="BH2107">
        <v>8149</v>
      </c>
      <c r="BM2107">
        <v>43550</v>
      </c>
      <c r="BR2107" t="s">
        <v>116</v>
      </c>
      <c r="BS2107" t="s">
        <v>117</v>
      </c>
      <c r="BU2107">
        <v>1</v>
      </c>
      <c r="BV2107" t="s">
        <v>118</v>
      </c>
      <c r="BX2107" t="s">
        <v>119</v>
      </c>
      <c r="BY2107" t="s">
        <v>119</v>
      </c>
      <c r="BZ2107" t="s">
        <v>119</v>
      </c>
      <c r="CA2107">
        <v>1</v>
      </c>
      <c r="CC2107" t="s">
        <v>120</v>
      </c>
      <c r="CH2107">
        <v>540</v>
      </c>
      <c r="CI2107">
        <v>37360</v>
      </c>
      <c r="CJ2107" t="s">
        <v>106</v>
      </c>
      <c r="CK2107" t="s">
        <v>106</v>
      </c>
      <c r="CL2107">
        <v>25</v>
      </c>
      <c r="CM2107" t="s">
        <v>4771</v>
      </c>
      <c r="CO2107">
        <v>124651</v>
      </c>
      <c r="CQ2107">
        <v>0</v>
      </c>
      <c r="CR2107">
        <v>0</v>
      </c>
      <c r="CS2107">
        <v>0</v>
      </c>
      <c r="CY2107" t="s">
        <v>123</v>
      </c>
      <c r="CZ2107" t="s">
        <v>124</v>
      </c>
      <c r="DD2107" t="str" cm="1">
        <f t="array" ref="DD2107">TEXT(_xlfn.SEQUENCE(1, DATEDIF(AG2107, AH2107, "m") + 1, AG2107, 30), "YYYY-APMM")</f>
        <v>2014-AP06</v>
      </c>
      <c r="DN2107">
        <f t="shared" si="64"/>
        <v>84</v>
      </c>
      <c r="DO2107" t="str">
        <f t="shared" si="65"/>
        <v>LABOR- SUBCONTRACTOR</v>
      </c>
    </row>
    <row r="2108" spans="1:119" x14ac:dyDescent="0.35">
      <c r="A2108" t="s">
        <v>105</v>
      </c>
      <c r="B2108">
        <v>501393</v>
      </c>
      <c r="C2108">
        <v>6359</v>
      </c>
      <c r="D2108">
        <v>124654</v>
      </c>
      <c r="E2108">
        <v>13662</v>
      </c>
      <c r="F2108">
        <v>0</v>
      </c>
      <c r="G2108" t="s">
        <v>106</v>
      </c>
      <c r="H2108" t="s">
        <v>106</v>
      </c>
      <c r="I2108" t="s">
        <v>106</v>
      </c>
      <c r="J2108" t="s">
        <v>107</v>
      </c>
      <c r="K2108" t="s">
        <v>108</v>
      </c>
      <c r="L2108" t="s">
        <v>109</v>
      </c>
      <c r="M2108" t="s">
        <v>110</v>
      </c>
      <c r="N2108" t="s">
        <v>5242</v>
      </c>
      <c r="O2108" t="s">
        <v>4822</v>
      </c>
      <c r="P2108">
        <v>8165</v>
      </c>
      <c r="Q2108">
        <v>360</v>
      </c>
      <c r="R2108">
        <v>0</v>
      </c>
      <c r="S2108">
        <v>200</v>
      </c>
      <c r="T2108">
        <v>0</v>
      </c>
      <c r="U2108">
        <v>196</v>
      </c>
      <c r="V2108">
        <v>196</v>
      </c>
      <c r="W2108">
        <v>200</v>
      </c>
      <c r="X2108">
        <v>0</v>
      </c>
      <c r="Y2108">
        <v>0</v>
      </c>
      <c r="Z2108">
        <v>0</v>
      </c>
      <c r="AD2108" s="1">
        <v>41874.333333333336</v>
      </c>
      <c r="AE2108" s="1">
        <v>41902.708333333336</v>
      </c>
      <c r="AG2108" s="1">
        <v>41818.333333333336</v>
      </c>
      <c r="AH2108" s="1">
        <v>41846.708333333336</v>
      </c>
      <c r="AI2108" s="1">
        <v>41818.333333333336</v>
      </c>
      <c r="AJ2108" s="1">
        <v>41846.708333333336</v>
      </c>
      <c r="AK2108" s="1">
        <v>41818.333333333336</v>
      </c>
      <c r="AL2108" s="1">
        <v>41846.708333333336</v>
      </c>
      <c r="AM2108" s="1">
        <v>41874.333333333336</v>
      </c>
      <c r="AN2108" s="1">
        <v>41902.708333333336</v>
      </c>
      <c r="AP2108" t="s">
        <v>113</v>
      </c>
      <c r="AU2108" t="s">
        <v>5243</v>
      </c>
      <c r="AY2108" t="s">
        <v>106</v>
      </c>
      <c r="AZ2108">
        <v>0</v>
      </c>
      <c r="BA2108">
        <v>0</v>
      </c>
      <c r="BD2108" s="3">
        <v>41321.661111111112</v>
      </c>
      <c r="BE2108" s="3">
        <v>41321.663888888892</v>
      </c>
      <c r="BF2108" t="s">
        <v>115</v>
      </c>
      <c r="BG2108" t="s">
        <v>115</v>
      </c>
      <c r="BH2108">
        <v>8149</v>
      </c>
      <c r="BM2108">
        <v>43420</v>
      </c>
      <c r="BR2108" t="s">
        <v>3122</v>
      </c>
      <c r="BS2108" t="s">
        <v>3123</v>
      </c>
      <c r="BU2108">
        <v>1</v>
      </c>
      <c r="BV2108" t="s">
        <v>118</v>
      </c>
      <c r="BX2108" t="s">
        <v>119</v>
      </c>
      <c r="BY2108" t="s">
        <v>119</v>
      </c>
      <c r="BZ2108" t="s">
        <v>119</v>
      </c>
      <c r="CA2108">
        <v>1</v>
      </c>
      <c r="CC2108" t="s">
        <v>120</v>
      </c>
      <c r="CH2108">
        <v>540</v>
      </c>
      <c r="CI2108">
        <v>37410</v>
      </c>
      <c r="CJ2108" t="s">
        <v>106</v>
      </c>
      <c r="CK2108" t="s">
        <v>106</v>
      </c>
      <c r="CL2108">
        <v>50</v>
      </c>
      <c r="CM2108" t="s">
        <v>4824</v>
      </c>
      <c r="CO2108">
        <v>124651</v>
      </c>
      <c r="CQ2108">
        <v>0</v>
      </c>
      <c r="CR2108">
        <v>0</v>
      </c>
      <c r="CS2108">
        <v>0</v>
      </c>
      <c r="CY2108" t="s">
        <v>123</v>
      </c>
      <c r="CZ2108" t="s">
        <v>124</v>
      </c>
      <c r="DD2108" t="str" cm="1">
        <f t="array" ref="DD2108">TEXT(_xlfn.SEQUENCE(1, DATEDIF(AG2108, AH2108, "m") + 1, AG2108, 30), "YYYY-APMM")</f>
        <v>2014-AP06</v>
      </c>
      <c r="DN2108">
        <f t="shared" si="64"/>
        <v>196</v>
      </c>
      <c r="DO2108" t="str">
        <f t="shared" si="65"/>
        <v>STEEL FIXERS SK</v>
      </c>
    </row>
    <row r="2109" spans="1:119" x14ac:dyDescent="0.35">
      <c r="A2109" t="s">
        <v>105</v>
      </c>
      <c r="B2109">
        <v>501394</v>
      </c>
      <c r="C2109">
        <v>6359</v>
      </c>
      <c r="D2109">
        <v>124654</v>
      </c>
      <c r="E2109">
        <v>13662</v>
      </c>
      <c r="F2109">
        <v>0</v>
      </c>
      <c r="G2109" t="s">
        <v>106</v>
      </c>
      <c r="H2109" t="s">
        <v>106</v>
      </c>
      <c r="I2109" t="s">
        <v>106</v>
      </c>
      <c r="J2109" t="s">
        <v>107</v>
      </c>
      <c r="K2109" t="s">
        <v>108</v>
      </c>
      <c r="L2109" t="s">
        <v>109</v>
      </c>
      <c r="M2109" t="s">
        <v>110</v>
      </c>
      <c r="N2109" t="s">
        <v>5244</v>
      </c>
      <c r="O2109" t="s">
        <v>4826</v>
      </c>
      <c r="P2109">
        <v>8178</v>
      </c>
      <c r="Q2109">
        <v>360</v>
      </c>
      <c r="R2109">
        <v>0</v>
      </c>
      <c r="S2109">
        <v>200</v>
      </c>
      <c r="T2109">
        <v>0</v>
      </c>
      <c r="U2109">
        <v>14</v>
      </c>
      <c r="V2109">
        <v>14</v>
      </c>
      <c r="W2109">
        <v>200</v>
      </c>
      <c r="X2109">
        <v>0</v>
      </c>
      <c r="Y2109">
        <v>0</v>
      </c>
      <c r="Z2109">
        <v>0</v>
      </c>
      <c r="AD2109" s="1">
        <v>41890.333333333336</v>
      </c>
      <c r="AE2109" s="1">
        <v>41918.708333333336</v>
      </c>
      <c r="AG2109" s="1">
        <v>41834.333333333336</v>
      </c>
      <c r="AH2109" s="1">
        <v>41865.708333333336</v>
      </c>
      <c r="AI2109" s="1">
        <v>41834.333333333336</v>
      </c>
      <c r="AJ2109" s="1">
        <v>41865.708333333336</v>
      </c>
      <c r="AK2109" s="1">
        <v>41834.333333333336</v>
      </c>
      <c r="AL2109" s="1">
        <v>41865.708333333336</v>
      </c>
      <c r="AM2109" s="1">
        <v>41890.333333333336</v>
      </c>
      <c r="AN2109" s="1">
        <v>41918.708333333336</v>
      </c>
      <c r="AP2109" t="s">
        <v>113</v>
      </c>
      <c r="AU2109" t="s">
        <v>5245</v>
      </c>
      <c r="AY2109" t="s">
        <v>106</v>
      </c>
      <c r="AZ2109">
        <v>0</v>
      </c>
      <c r="BA2109">
        <v>0</v>
      </c>
      <c r="BD2109" s="3">
        <v>41321.661111111112</v>
      </c>
      <c r="BE2109" s="3">
        <v>41321.663888888892</v>
      </c>
      <c r="BF2109" t="s">
        <v>115</v>
      </c>
      <c r="BG2109" t="s">
        <v>115</v>
      </c>
      <c r="BH2109">
        <v>8149</v>
      </c>
      <c r="BM2109">
        <v>43550</v>
      </c>
      <c r="BR2109" t="s">
        <v>116</v>
      </c>
      <c r="BS2109" t="s">
        <v>117</v>
      </c>
      <c r="BU2109">
        <v>1</v>
      </c>
      <c r="BV2109" t="s">
        <v>118</v>
      </c>
      <c r="BX2109" t="s">
        <v>119</v>
      </c>
      <c r="BY2109" t="s">
        <v>119</v>
      </c>
      <c r="BZ2109" t="s">
        <v>119</v>
      </c>
      <c r="CA2109">
        <v>1</v>
      </c>
      <c r="CC2109" t="s">
        <v>120</v>
      </c>
      <c r="CH2109">
        <v>540</v>
      </c>
      <c r="CI2109">
        <v>37410</v>
      </c>
      <c r="CJ2109" t="s">
        <v>106</v>
      </c>
      <c r="CK2109" t="s">
        <v>106</v>
      </c>
      <c r="CL2109">
        <v>50</v>
      </c>
      <c r="CM2109" t="s">
        <v>4824</v>
      </c>
      <c r="CO2109">
        <v>124651</v>
      </c>
      <c r="CQ2109">
        <v>0</v>
      </c>
      <c r="CR2109">
        <v>0</v>
      </c>
      <c r="CS2109">
        <v>0</v>
      </c>
      <c r="CY2109" t="s">
        <v>123</v>
      </c>
      <c r="CZ2109" t="s">
        <v>124</v>
      </c>
      <c r="DD2109" t="str" cm="1">
        <f t="array" ref="DD2109:DE2109">TEXT(_xlfn.SEQUENCE(1, DATEDIF(AG2109, AH2109, "m") + 1, AG2109, 30), "YYYY-APMM")</f>
        <v>2014-AP07</v>
      </c>
      <c r="DE2109" t="str">
        <v>2014-AP08</v>
      </c>
      <c r="DN2109">
        <f t="shared" si="64"/>
        <v>7</v>
      </c>
      <c r="DO2109" t="str">
        <f t="shared" si="65"/>
        <v>LABOR- SUBCONTRACTOR</v>
      </c>
    </row>
    <row r="2110" spans="1:119" x14ac:dyDescent="0.35">
      <c r="A2110" t="s">
        <v>105</v>
      </c>
      <c r="B2110">
        <v>501395</v>
      </c>
      <c r="C2110">
        <v>6359</v>
      </c>
      <c r="D2110">
        <v>124654</v>
      </c>
      <c r="E2110">
        <v>13662</v>
      </c>
      <c r="F2110">
        <v>0</v>
      </c>
      <c r="G2110" t="s">
        <v>106</v>
      </c>
      <c r="H2110" t="s">
        <v>106</v>
      </c>
      <c r="I2110" t="s">
        <v>106</v>
      </c>
      <c r="J2110" t="s">
        <v>107</v>
      </c>
      <c r="K2110" t="s">
        <v>108</v>
      </c>
      <c r="L2110" t="s">
        <v>109</v>
      </c>
      <c r="M2110" t="s">
        <v>110</v>
      </c>
      <c r="N2110" t="s">
        <v>5246</v>
      </c>
      <c r="O2110" t="s">
        <v>4829</v>
      </c>
      <c r="P2110">
        <v>8165</v>
      </c>
      <c r="Q2110">
        <v>360</v>
      </c>
      <c r="R2110">
        <v>0</v>
      </c>
      <c r="S2110">
        <v>200</v>
      </c>
      <c r="T2110">
        <v>0</v>
      </c>
      <c r="U2110">
        <v>140</v>
      </c>
      <c r="V2110">
        <v>140</v>
      </c>
      <c r="W2110">
        <v>200</v>
      </c>
      <c r="X2110">
        <v>0</v>
      </c>
      <c r="Y2110">
        <v>0</v>
      </c>
      <c r="Z2110">
        <v>0</v>
      </c>
      <c r="AD2110" s="1">
        <v>41919.333333333336</v>
      </c>
      <c r="AE2110" s="1">
        <v>41949.708333333336</v>
      </c>
      <c r="AG2110" s="1">
        <v>41867.333333333336</v>
      </c>
      <c r="AH2110" s="1">
        <v>41895.708333333336</v>
      </c>
      <c r="AI2110" s="1">
        <v>41867.333333333336</v>
      </c>
      <c r="AJ2110" s="1">
        <v>41895.708333333336</v>
      </c>
      <c r="AK2110" s="1">
        <v>41867.333333333336</v>
      </c>
      <c r="AL2110" s="1">
        <v>41895.708333333336</v>
      </c>
      <c r="AM2110" s="1">
        <v>41919.333333333336</v>
      </c>
      <c r="AN2110" s="1">
        <v>41949.708333333336</v>
      </c>
      <c r="AP2110" t="s">
        <v>113</v>
      </c>
      <c r="AU2110" t="s">
        <v>5247</v>
      </c>
      <c r="AY2110" t="s">
        <v>106</v>
      </c>
      <c r="AZ2110">
        <v>0</v>
      </c>
      <c r="BA2110">
        <v>0</v>
      </c>
      <c r="BD2110" s="3">
        <v>41321.661111111112</v>
      </c>
      <c r="BE2110" s="3">
        <v>41321.663888888892</v>
      </c>
      <c r="BF2110" t="s">
        <v>115</v>
      </c>
      <c r="BG2110" t="s">
        <v>115</v>
      </c>
      <c r="BH2110">
        <v>8149</v>
      </c>
      <c r="BM2110">
        <v>43420</v>
      </c>
      <c r="BR2110" t="s">
        <v>3122</v>
      </c>
      <c r="BS2110" t="s">
        <v>3123</v>
      </c>
      <c r="BU2110">
        <v>1</v>
      </c>
      <c r="BV2110" t="s">
        <v>118</v>
      </c>
      <c r="BX2110" t="s">
        <v>119</v>
      </c>
      <c r="BY2110" t="s">
        <v>119</v>
      </c>
      <c r="BZ2110" t="s">
        <v>119</v>
      </c>
      <c r="CA2110">
        <v>1</v>
      </c>
      <c r="CC2110" t="s">
        <v>120</v>
      </c>
      <c r="CH2110">
        <v>540</v>
      </c>
      <c r="CI2110">
        <v>37410</v>
      </c>
      <c r="CJ2110" t="s">
        <v>106</v>
      </c>
      <c r="CK2110" t="s">
        <v>106</v>
      </c>
      <c r="CL2110">
        <v>50</v>
      </c>
      <c r="CM2110" t="s">
        <v>4824</v>
      </c>
      <c r="CO2110">
        <v>124651</v>
      </c>
      <c r="CQ2110">
        <v>0</v>
      </c>
      <c r="CR2110">
        <v>0</v>
      </c>
      <c r="CS2110">
        <v>0</v>
      </c>
      <c r="CY2110" t="s">
        <v>123</v>
      </c>
      <c r="CZ2110" t="s">
        <v>124</v>
      </c>
      <c r="DD2110" t="str" cm="1">
        <f t="array" ref="DD2110">TEXT(_xlfn.SEQUENCE(1, DATEDIF(AG2110, AH2110, "m") + 1, AG2110, 30), "YYYY-APMM")</f>
        <v>2014-AP08</v>
      </c>
      <c r="DN2110">
        <f t="shared" si="64"/>
        <v>140</v>
      </c>
      <c r="DO2110" t="str">
        <f t="shared" si="65"/>
        <v>STEEL FIXERS SK</v>
      </c>
    </row>
    <row r="2111" spans="1:119" x14ac:dyDescent="0.35">
      <c r="A2111" t="s">
        <v>105</v>
      </c>
      <c r="B2111">
        <v>501396</v>
      </c>
      <c r="C2111">
        <v>6359</v>
      </c>
      <c r="D2111">
        <v>124654</v>
      </c>
      <c r="E2111">
        <v>13662</v>
      </c>
      <c r="F2111">
        <v>0</v>
      </c>
      <c r="G2111" t="s">
        <v>106</v>
      </c>
      <c r="H2111" t="s">
        <v>106</v>
      </c>
      <c r="I2111" t="s">
        <v>106</v>
      </c>
      <c r="J2111" t="s">
        <v>107</v>
      </c>
      <c r="K2111" t="s">
        <v>108</v>
      </c>
      <c r="L2111" t="s">
        <v>109</v>
      </c>
      <c r="M2111" t="s">
        <v>110</v>
      </c>
      <c r="N2111" t="s">
        <v>5248</v>
      </c>
      <c r="O2111" t="s">
        <v>4832</v>
      </c>
      <c r="P2111">
        <v>8165</v>
      </c>
      <c r="Q2111">
        <v>464</v>
      </c>
      <c r="R2111">
        <v>120</v>
      </c>
      <c r="S2111">
        <v>200</v>
      </c>
      <c r="T2111">
        <v>0</v>
      </c>
      <c r="U2111">
        <v>140</v>
      </c>
      <c r="V2111">
        <v>140</v>
      </c>
      <c r="W2111">
        <v>200</v>
      </c>
      <c r="X2111">
        <v>0</v>
      </c>
      <c r="Y2111">
        <v>0</v>
      </c>
      <c r="Z2111">
        <v>0</v>
      </c>
      <c r="AD2111" s="1">
        <v>41948.333333333336</v>
      </c>
      <c r="AE2111" s="1">
        <v>41976.708333333336</v>
      </c>
      <c r="AG2111" s="1">
        <v>41878.333333333336</v>
      </c>
      <c r="AH2111" s="1">
        <v>41906.708333333336</v>
      </c>
      <c r="AI2111" s="1">
        <v>41878.333333333336</v>
      </c>
      <c r="AJ2111" s="1">
        <v>41906.708333333336</v>
      </c>
      <c r="AK2111" s="1">
        <v>41878.333333333336</v>
      </c>
      <c r="AL2111" s="1">
        <v>41906.708333333336</v>
      </c>
      <c r="AM2111" s="1">
        <v>41948.333333333336</v>
      </c>
      <c r="AN2111" s="1">
        <v>41976.708333333336</v>
      </c>
      <c r="AP2111" t="s">
        <v>113</v>
      </c>
      <c r="AU2111" t="s">
        <v>5249</v>
      </c>
      <c r="AY2111" t="s">
        <v>106</v>
      </c>
      <c r="AZ2111">
        <v>0</v>
      </c>
      <c r="BA2111">
        <v>0</v>
      </c>
      <c r="BD2111" s="3">
        <v>41321.661111111112</v>
      </c>
      <c r="BE2111" s="3">
        <v>41321.663888888892</v>
      </c>
      <c r="BF2111" t="s">
        <v>115</v>
      </c>
      <c r="BG2111" t="s">
        <v>115</v>
      </c>
      <c r="BH2111">
        <v>8149</v>
      </c>
      <c r="BM2111">
        <v>43420</v>
      </c>
      <c r="BR2111" t="s">
        <v>3122</v>
      </c>
      <c r="BS2111" t="s">
        <v>3123</v>
      </c>
      <c r="BU2111">
        <v>1</v>
      </c>
      <c r="BV2111" t="s">
        <v>118</v>
      </c>
      <c r="BX2111" t="s">
        <v>119</v>
      </c>
      <c r="BY2111" t="s">
        <v>119</v>
      </c>
      <c r="BZ2111" t="s">
        <v>119</v>
      </c>
      <c r="CA2111">
        <v>1</v>
      </c>
      <c r="CC2111" t="s">
        <v>120</v>
      </c>
      <c r="CH2111">
        <v>540</v>
      </c>
      <c r="CI2111">
        <v>37410</v>
      </c>
      <c r="CJ2111" t="s">
        <v>106</v>
      </c>
      <c r="CK2111" t="s">
        <v>106</v>
      </c>
      <c r="CL2111">
        <v>50</v>
      </c>
      <c r="CM2111" t="s">
        <v>4824</v>
      </c>
      <c r="CO2111">
        <v>124651</v>
      </c>
      <c r="CQ2111">
        <v>0</v>
      </c>
      <c r="CR2111">
        <v>0</v>
      </c>
      <c r="CS2111">
        <v>0</v>
      </c>
      <c r="CY2111" t="s">
        <v>123</v>
      </c>
      <c r="CZ2111" t="s">
        <v>124</v>
      </c>
      <c r="DD2111" t="str" cm="1">
        <f t="array" ref="DD2111">TEXT(_xlfn.SEQUENCE(1, DATEDIF(AG2111, AH2111, "m") + 1, AG2111, 30), "YYYY-APMM")</f>
        <v>2014-AP08</v>
      </c>
      <c r="DN2111">
        <f t="shared" si="64"/>
        <v>140</v>
      </c>
      <c r="DO2111" t="str">
        <f t="shared" si="65"/>
        <v>STEEL FIXERS SK</v>
      </c>
    </row>
    <row r="2112" spans="1:119" x14ac:dyDescent="0.35">
      <c r="A2112" t="s">
        <v>105</v>
      </c>
      <c r="B2112">
        <v>501397</v>
      </c>
      <c r="C2112">
        <v>6359</v>
      </c>
      <c r="D2112">
        <v>124655</v>
      </c>
      <c r="E2112">
        <v>13662</v>
      </c>
      <c r="F2112">
        <v>0</v>
      </c>
      <c r="G2112" t="s">
        <v>106</v>
      </c>
      <c r="H2112" t="s">
        <v>106</v>
      </c>
      <c r="I2112" t="s">
        <v>106</v>
      </c>
      <c r="J2112" t="s">
        <v>107</v>
      </c>
      <c r="K2112" t="s">
        <v>108</v>
      </c>
      <c r="L2112" t="s">
        <v>109</v>
      </c>
      <c r="M2112" t="s">
        <v>110</v>
      </c>
      <c r="N2112" t="s">
        <v>5250</v>
      </c>
      <c r="O2112" t="s">
        <v>3209</v>
      </c>
      <c r="P2112">
        <v>8177</v>
      </c>
      <c r="Q2112">
        <v>8</v>
      </c>
      <c r="R2112">
        <v>0</v>
      </c>
      <c r="S2112">
        <v>200</v>
      </c>
      <c r="T2112">
        <v>0</v>
      </c>
      <c r="U2112">
        <v>926</v>
      </c>
      <c r="V2112">
        <v>926</v>
      </c>
      <c r="W2112">
        <v>200</v>
      </c>
      <c r="X2112">
        <v>500</v>
      </c>
      <c r="Y2112">
        <v>0</v>
      </c>
      <c r="Z2112">
        <v>500</v>
      </c>
      <c r="AD2112" s="1">
        <v>41892.333333333336</v>
      </c>
      <c r="AE2112" s="1">
        <v>41920.708333333336</v>
      </c>
      <c r="AG2112" s="1">
        <v>41891.333333333336</v>
      </c>
      <c r="AH2112" s="1">
        <v>41919.708333333336</v>
      </c>
      <c r="AI2112" s="1">
        <v>41891.333333333336</v>
      </c>
      <c r="AJ2112" s="1">
        <v>41919.708333333336</v>
      </c>
      <c r="AK2112" s="1">
        <v>41891.333333333336</v>
      </c>
      <c r="AL2112" s="1">
        <v>41919.708333333336</v>
      </c>
      <c r="AM2112" s="1">
        <v>41892.333333333336</v>
      </c>
      <c r="AN2112" s="1">
        <v>41920.708333333336</v>
      </c>
      <c r="AP2112" t="s">
        <v>113</v>
      </c>
      <c r="AU2112" t="s">
        <v>5251</v>
      </c>
      <c r="AY2112" t="s">
        <v>106</v>
      </c>
      <c r="AZ2112">
        <v>0</v>
      </c>
      <c r="BA2112">
        <v>0</v>
      </c>
      <c r="BD2112" s="3">
        <v>41321.661111111112</v>
      </c>
      <c r="BE2112" s="3">
        <v>41321.663888888892</v>
      </c>
      <c r="BF2112" t="s">
        <v>115</v>
      </c>
      <c r="BG2112" t="s">
        <v>115</v>
      </c>
      <c r="BH2112">
        <v>8149</v>
      </c>
      <c r="BM2112">
        <v>43540</v>
      </c>
      <c r="BR2112" t="s">
        <v>1299</v>
      </c>
      <c r="BS2112" t="s">
        <v>1300</v>
      </c>
      <c r="BU2112">
        <v>1</v>
      </c>
      <c r="BV2112" t="s">
        <v>118</v>
      </c>
      <c r="BX2112" t="s">
        <v>119</v>
      </c>
      <c r="BY2112" t="s">
        <v>119</v>
      </c>
      <c r="BZ2112" t="s">
        <v>119</v>
      </c>
      <c r="CA2112">
        <v>1</v>
      </c>
      <c r="CC2112" t="s">
        <v>120</v>
      </c>
      <c r="CH2112">
        <v>540</v>
      </c>
      <c r="CI2112">
        <v>37450</v>
      </c>
      <c r="CJ2112" t="s">
        <v>106</v>
      </c>
      <c r="CK2112" t="s">
        <v>106</v>
      </c>
      <c r="CL2112">
        <v>70</v>
      </c>
      <c r="CM2112" t="s">
        <v>3180</v>
      </c>
      <c r="CO2112">
        <v>124651</v>
      </c>
      <c r="CQ2112">
        <v>0</v>
      </c>
      <c r="CR2112">
        <v>0</v>
      </c>
      <c r="CS2112">
        <v>0</v>
      </c>
      <c r="CY2112" t="s">
        <v>123</v>
      </c>
      <c r="CZ2112" t="s">
        <v>124</v>
      </c>
      <c r="DD2112" t="str" cm="1">
        <f t="array" ref="DD2112">TEXT(_xlfn.SEQUENCE(1, DATEDIF(AG2112, AH2112, "m") + 1, AG2112, 30), "YYYY-APMM")</f>
        <v>2014-AP09</v>
      </c>
      <c r="DN2112">
        <f t="shared" si="64"/>
        <v>926</v>
      </c>
      <c r="DO2112" t="str">
        <f t="shared" si="65"/>
        <v>LABOR - CIVIL</v>
      </c>
    </row>
    <row r="2113" spans="1:119" x14ac:dyDescent="0.35">
      <c r="A2113" t="s">
        <v>105</v>
      </c>
      <c r="B2113">
        <v>501398</v>
      </c>
      <c r="C2113">
        <v>6359</v>
      </c>
      <c r="D2113">
        <v>124655</v>
      </c>
      <c r="E2113">
        <v>13662</v>
      </c>
      <c r="F2113">
        <v>0</v>
      </c>
      <c r="G2113" t="s">
        <v>106</v>
      </c>
      <c r="H2113" t="s">
        <v>106</v>
      </c>
      <c r="I2113" t="s">
        <v>106</v>
      </c>
      <c r="J2113" t="s">
        <v>107</v>
      </c>
      <c r="K2113" t="s">
        <v>108</v>
      </c>
      <c r="L2113" t="s">
        <v>109</v>
      </c>
      <c r="M2113" t="s">
        <v>110</v>
      </c>
      <c r="N2113" t="s">
        <v>5252</v>
      </c>
      <c r="O2113" t="s">
        <v>4748</v>
      </c>
      <c r="P2113">
        <v>8178</v>
      </c>
      <c r="Q2113">
        <v>8</v>
      </c>
      <c r="R2113">
        <v>0</v>
      </c>
      <c r="S2113">
        <v>200</v>
      </c>
      <c r="T2113">
        <v>0</v>
      </c>
      <c r="U2113">
        <v>4102</v>
      </c>
      <c r="V2113">
        <v>4102</v>
      </c>
      <c r="W2113">
        <v>200</v>
      </c>
      <c r="X2113">
        <v>0</v>
      </c>
      <c r="Y2113">
        <v>0</v>
      </c>
      <c r="Z2113">
        <v>0</v>
      </c>
      <c r="AD2113" s="1">
        <v>41904.333333333336</v>
      </c>
      <c r="AE2113" s="1">
        <v>41934.708333333336</v>
      </c>
      <c r="AG2113" s="1">
        <v>41903.333333333336</v>
      </c>
      <c r="AH2113" s="1">
        <v>41933.708333333336</v>
      </c>
      <c r="AI2113" s="1">
        <v>41903.333333333336</v>
      </c>
      <c r="AJ2113" s="1">
        <v>41933.708333333336</v>
      </c>
      <c r="AK2113" s="1">
        <v>41903.333333333336</v>
      </c>
      <c r="AL2113" s="1">
        <v>41933.708333333336</v>
      </c>
      <c r="AM2113" s="1">
        <v>41904.333333333336</v>
      </c>
      <c r="AN2113" s="1">
        <v>41934.708333333336</v>
      </c>
      <c r="AP2113" t="s">
        <v>113</v>
      </c>
      <c r="AU2113" t="s">
        <v>5253</v>
      </c>
      <c r="AY2113" t="s">
        <v>106</v>
      </c>
      <c r="AZ2113">
        <v>0</v>
      </c>
      <c r="BA2113">
        <v>0</v>
      </c>
      <c r="BD2113" s="3">
        <v>41321.661111111112</v>
      </c>
      <c r="BE2113" s="3">
        <v>41321.663888888892</v>
      </c>
      <c r="BF2113" t="s">
        <v>115</v>
      </c>
      <c r="BG2113" t="s">
        <v>115</v>
      </c>
      <c r="BH2113">
        <v>8149</v>
      </c>
      <c r="BM2113">
        <v>43550</v>
      </c>
      <c r="BR2113" t="s">
        <v>116</v>
      </c>
      <c r="BS2113" t="s">
        <v>117</v>
      </c>
      <c r="BU2113">
        <v>1</v>
      </c>
      <c r="BV2113" t="s">
        <v>118</v>
      </c>
      <c r="BX2113" t="s">
        <v>119</v>
      </c>
      <c r="BY2113" t="s">
        <v>119</v>
      </c>
      <c r="BZ2113" t="s">
        <v>119</v>
      </c>
      <c r="CA2113">
        <v>1</v>
      </c>
      <c r="CC2113" t="s">
        <v>120</v>
      </c>
      <c r="CH2113">
        <v>540</v>
      </c>
      <c r="CI2113">
        <v>37450</v>
      </c>
      <c r="CJ2113" t="s">
        <v>106</v>
      </c>
      <c r="CK2113" t="s">
        <v>106</v>
      </c>
      <c r="CL2113">
        <v>70</v>
      </c>
      <c r="CM2113" t="s">
        <v>3180</v>
      </c>
      <c r="CO2113">
        <v>124651</v>
      </c>
      <c r="CQ2113">
        <v>0</v>
      </c>
      <c r="CR2113">
        <v>0</v>
      </c>
      <c r="CS2113">
        <v>0</v>
      </c>
      <c r="CY2113" t="s">
        <v>123</v>
      </c>
      <c r="CZ2113" t="s">
        <v>124</v>
      </c>
      <c r="DD2113" t="str" cm="1">
        <f t="array" ref="DD2113:DE2113">TEXT(_xlfn.SEQUENCE(1, DATEDIF(AG2113, AH2113, "m") + 1, AG2113, 30), "YYYY-APMM")</f>
        <v>2014-AP09</v>
      </c>
      <c r="DE2113" t="str">
        <v>2014-AP10</v>
      </c>
      <c r="DN2113">
        <f t="shared" si="64"/>
        <v>2051</v>
      </c>
      <c r="DO2113" t="str">
        <f t="shared" si="65"/>
        <v>LABOR- SUBCONTRACTOR</v>
      </c>
    </row>
    <row r="2114" spans="1:119" x14ac:dyDescent="0.35">
      <c r="A2114" t="s">
        <v>105</v>
      </c>
      <c r="B2114">
        <v>501399</v>
      </c>
      <c r="C2114">
        <v>6359</v>
      </c>
      <c r="D2114">
        <v>124655</v>
      </c>
      <c r="E2114">
        <v>13662</v>
      </c>
      <c r="F2114">
        <v>0</v>
      </c>
      <c r="G2114" t="s">
        <v>106</v>
      </c>
      <c r="H2114" t="s">
        <v>106</v>
      </c>
      <c r="I2114" t="s">
        <v>106</v>
      </c>
      <c r="J2114" t="s">
        <v>107</v>
      </c>
      <c r="K2114" t="s">
        <v>108</v>
      </c>
      <c r="L2114" t="s">
        <v>109</v>
      </c>
      <c r="M2114" t="s">
        <v>110</v>
      </c>
      <c r="N2114" t="s">
        <v>5254</v>
      </c>
      <c r="O2114" t="s">
        <v>4751</v>
      </c>
      <c r="P2114">
        <v>8178</v>
      </c>
      <c r="Q2114">
        <v>88</v>
      </c>
      <c r="R2114">
        <v>88</v>
      </c>
      <c r="S2114">
        <v>200</v>
      </c>
      <c r="T2114">
        <v>0</v>
      </c>
      <c r="U2114">
        <v>728</v>
      </c>
      <c r="V2114">
        <v>728</v>
      </c>
      <c r="W2114">
        <v>200</v>
      </c>
      <c r="X2114">
        <v>0</v>
      </c>
      <c r="Y2114">
        <v>0</v>
      </c>
      <c r="Z2114">
        <v>0</v>
      </c>
      <c r="AD2114" s="1">
        <v>41930.333333333336</v>
      </c>
      <c r="AE2114" s="1">
        <v>41958.708333333336</v>
      </c>
      <c r="AG2114" s="1">
        <v>41914.333333333336</v>
      </c>
      <c r="AH2114" s="1">
        <v>41945.708333333336</v>
      </c>
      <c r="AI2114" s="1">
        <v>41914.333333333336</v>
      </c>
      <c r="AJ2114" s="1">
        <v>41945.708333333336</v>
      </c>
      <c r="AK2114" s="1">
        <v>41914.333333333336</v>
      </c>
      <c r="AL2114" s="1">
        <v>41945.708333333336</v>
      </c>
      <c r="AM2114" s="1">
        <v>41930.333333333336</v>
      </c>
      <c r="AN2114" s="1">
        <v>41958.708333333336</v>
      </c>
      <c r="AP2114" t="s">
        <v>113</v>
      </c>
      <c r="AU2114" t="s">
        <v>5255</v>
      </c>
      <c r="AY2114" t="s">
        <v>106</v>
      </c>
      <c r="AZ2114">
        <v>0</v>
      </c>
      <c r="BA2114">
        <v>0</v>
      </c>
      <c r="BD2114" s="3">
        <v>41321.661111111112</v>
      </c>
      <c r="BE2114" s="3">
        <v>41321.663888888892</v>
      </c>
      <c r="BF2114" t="s">
        <v>115</v>
      </c>
      <c r="BG2114" t="s">
        <v>115</v>
      </c>
      <c r="BH2114">
        <v>8149</v>
      </c>
      <c r="BM2114">
        <v>43550</v>
      </c>
      <c r="BR2114" t="s">
        <v>116</v>
      </c>
      <c r="BS2114" t="s">
        <v>117</v>
      </c>
      <c r="BU2114">
        <v>1</v>
      </c>
      <c r="BV2114" t="s">
        <v>118</v>
      </c>
      <c r="BX2114" t="s">
        <v>119</v>
      </c>
      <c r="BY2114" t="s">
        <v>119</v>
      </c>
      <c r="BZ2114" t="s">
        <v>119</v>
      </c>
      <c r="CA2114">
        <v>1</v>
      </c>
      <c r="CC2114" t="s">
        <v>120</v>
      </c>
      <c r="CH2114">
        <v>540</v>
      </c>
      <c r="CI2114">
        <v>37450</v>
      </c>
      <c r="CJ2114" t="s">
        <v>106</v>
      </c>
      <c r="CK2114" t="s">
        <v>106</v>
      </c>
      <c r="CL2114">
        <v>70</v>
      </c>
      <c r="CM2114" t="s">
        <v>3180</v>
      </c>
      <c r="CO2114">
        <v>124651</v>
      </c>
      <c r="CQ2114">
        <v>0</v>
      </c>
      <c r="CR2114">
        <v>0</v>
      </c>
      <c r="CS2114">
        <v>0</v>
      </c>
      <c r="CY2114" t="s">
        <v>123</v>
      </c>
      <c r="CZ2114" t="s">
        <v>124</v>
      </c>
      <c r="DD2114" t="str" cm="1">
        <f t="array" ref="DD2114:DE2114">TEXT(_xlfn.SEQUENCE(1, DATEDIF(AG2114, AH2114, "m") + 1, AG2114, 30), "YYYY-APMM")</f>
        <v>2014-AP10</v>
      </c>
      <c r="DE2114" t="str">
        <v>2014-AP11</v>
      </c>
      <c r="DN2114">
        <f t="shared" si="64"/>
        <v>364</v>
      </c>
      <c r="DO2114" t="str">
        <f t="shared" si="65"/>
        <v>LABOR- SUBCONTRACTOR</v>
      </c>
    </row>
    <row r="2115" spans="1:119" x14ac:dyDescent="0.35">
      <c r="A2115" t="s">
        <v>105</v>
      </c>
      <c r="B2115">
        <v>501400</v>
      </c>
      <c r="C2115">
        <v>6359</v>
      </c>
      <c r="D2115">
        <v>124656</v>
      </c>
      <c r="E2115">
        <v>13662</v>
      </c>
      <c r="F2115">
        <v>0</v>
      </c>
      <c r="G2115" t="s">
        <v>106</v>
      </c>
      <c r="H2115" t="s">
        <v>106</v>
      </c>
      <c r="I2115" t="s">
        <v>106</v>
      </c>
      <c r="J2115" t="s">
        <v>107</v>
      </c>
      <c r="K2115" t="s">
        <v>108</v>
      </c>
      <c r="L2115" t="s">
        <v>109</v>
      </c>
      <c r="M2115" t="s">
        <v>110</v>
      </c>
      <c r="N2115" t="s">
        <v>5256</v>
      </c>
      <c r="O2115" t="s">
        <v>4663</v>
      </c>
      <c r="P2115">
        <v>8177</v>
      </c>
      <c r="Q2115">
        <v>0</v>
      </c>
      <c r="R2115">
        <v>0</v>
      </c>
      <c r="S2115">
        <v>160</v>
      </c>
      <c r="T2115">
        <v>0</v>
      </c>
      <c r="U2115">
        <v>356</v>
      </c>
      <c r="V2115">
        <v>356</v>
      </c>
      <c r="W2115">
        <v>160</v>
      </c>
      <c r="X2115">
        <v>200</v>
      </c>
      <c r="Y2115">
        <v>0</v>
      </c>
      <c r="Z2115">
        <v>200</v>
      </c>
      <c r="AD2115" s="1">
        <v>41818.333333333336</v>
      </c>
      <c r="AE2115" s="1">
        <v>41840.708333333336</v>
      </c>
      <c r="AG2115" s="1">
        <v>41818.333333333336</v>
      </c>
      <c r="AH2115" s="1">
        <v>41840.708333333336</v>
      </c>
      <c r="AI2115" s="1">
        <v>41818.333333333336</v>
      </c>
      <c r="AJ2115" s="1">
        <v>41840.708333333336</v>
      </c>
      <c r="AK2115" s="1">
        <v>41818.333333333336</v>
      </c>
      <c r="AL2115" s="1">
        <v>41840.708333333336</v>
      </c>
      <c r="AM2115" s="1">
        <v>41818.333333333336</v>
      </c>
      <c r="AN2115" s="1">
        <v>41840.708333333336</v>
      </c>
      <c r="AP2115" t="s">
        <v>113</v>
      </c>
      <c r="AU2115" t="s">
        <v>5257</v>
      </c>
      <c r="AY2115" t="s">
        <v>119</v>
      </c>
      <c r="AZ2115">
        <v>0</v>
      </c>
      <c r="BA2115">
        <v>0</v>
      </c>
      <c r="BD2115" s="3">
        <v>41321.661111111112</v>
      </c>
      <c r="BE2115" s="3">
        <v>41321.663888888892</v>
      </c>
      <c r="BF2115" t="s">
        <v>115</v>
      </c>
      <c r="BG2115" t="s">
        <v>115</v>
      </c>
      <c r="BH2115">
        <v>8149</v>
      </c>
      <c r="BM2115">
        <v>43540</v>
      </c>
      <c r="BR2115" t="s">
        <v>1299</v>
      </c>
      <c r="BS2115" t="s">
        <v>1300</v>
      </c>
      <c r="BU2115">
        <v>1</v>
      </c>
      <c r="BV2115" t="s">
        <v>118</v>
      </c>
      <c r="BX2115" t="s">
        <v>119</v>
      </c>
      <c r="BY2115" t="s">
        <v>119</v>
      </c>
      <c r="BZ2115" t="s">
        <v>119</v>
      </c>
      <c r="CA2115">
        <v>1</v>
      </c>
      <c r="CC2115" t="s">
        <v>120</v>
      </c>
      <c r="CH2115">
        <v>540</v>
      </c>
      <c r="CI2115">
        <v>37400</v>
      </c>
      <c r="CJ2115" t="s">
        <v>106</v>
      </c>
      <c r="CK2115" t="s">
        <v>106</v>
      </c>
      <c r="CL2115">
        <v>45</v>
      </c>
      <c r="CM2115" t="s">
        <v>4665</v>
      </c>
      <c r="CO2115">
        <v>124651</v>
      </c>
      <c r="CQ2115">
        <v>0</v>
      </c>
      <c r="CR2115">
        <v>0</v>
      </c>
      <c r="CS2115">
        <v>0</v>
      </c>
      <c r="CY2115" t="s">
        <v>123</v>
      </c>
      <c r="CZ2115" t="s">
        <v>124</v>
      </c>
      <c r="DD2115" t="str" cm="1">
        <f t="array" ref="DD2115">TEXT(_xlfn.SEQUENCE(1, DATEDIF(AG2115, AH2115, "m") + 1, AG2115, 30), "YYYY-APMM")</f>
        <v>2014-AP06</v>
      </c>
      <c r="DN2115">
        <f t="shared" ref="DN2115:DN2178" si="66">V2115/COUNTIF(DD2115:DF2115, "&lt;&gt;")</f>
        <v>356</v>
      </c>
      <c r="DO2115" t="str">
        <f t="shared" ref="DO2115:DO2178" si="67">BR2115</f>
        <v>LABOR - CIVIL</v>
      </c>
    </row>
    <row r="2116" spans="1:119" x14ac:dyDescent="0.35">
      <c r="A2116" t="s">
        <v>105</v>
      </c>
      <c r="B2116">
        <v>501401</v>
      </c>
      <c r="C2116">
        <v>6359</v>
      </c>
      <c r="D2116">
        <v>124656</v>
      </c>
      <c r="E2116">
        <v>13662</v>
      </c>
      <c r="F2116">
        <v>0</v>
      </c>
      <c r="G2116" t="s">
        <v>106</v>
      </c>
      <c r="H2116" t="s">
        <v>106</v>
      </c>
      <c r="I2116" t="s">
        <v>106</v>
      </c>
      <c r="J2116" t="s">
        <v>107</v>
      </c>
      <c r="K2116" t="s">
        <v>108</v>
      </c>
      <c r="L2116" t="s">
        <v>109</v>
      </c>
      <c r="M2116" t="s">
        <v>110</v>
      </c>
      <c r="N2116" t="s">
        <v>5258</v>
      </c>
      <c r="O2116" t="s">
        <v>4667</v>
      </c>
      <c r="P2116">
        <v>8178</v>
      </c>
      <c r="Q2116">
        <v>0</v>
      </c>
      <c r="R2116">
        <v>0</v>
      </c>
      <c r="S2116">
        <v>160</v>
      </c>
      <c r="T2116">
        <v>0</v>
      </c>
      <c r="U2116">
        <v>727.2</v>
      </c>
      <c r="V2116">
        <v>727.2</v>
      </c>
      <c r="W2116">
        <v>160</v>
      </c>
      <c r="X2116">
        <v>0</v>
      </c>
      <c r="Y2116">
        <v>0</v>
      </c>
      <c r="Z2116">
        <v>0</v>
      </c>
      <c r="AD2116" s="1">
        <v>41823.333333333336</v>
      </c>
      <c r="AE2116" s="1">
        <v>41846.708333333336</v>
      </c>
      <c r="AG2116" s="1">
        <v>41823.333333333336</v>
      </c>
      <c r="AH2116" s="1">
        <v>41846.708333333336</v>
      </c>
      <c r="AI2116" s="1">
        <v>41823.333333333336</v>
      </c>
      <c r="AJ2116" s="1">
        <v>41846.708333333336</v>
      </c>
      <c r="AK2116" s="1">
        <v>41823.333333333336</v>
      </c>
      <c r="AL2116" s="1">
        <v>41846.708333333336</v>
      </c>
      <c r="AM2116" s="1">
        <v>41823.333333333336</v>
      </c>
      <c r="AN2116" s="1">
        <v>41846.708333333336</v>
      </c>
      <c r="AP2116" t="s">
        <v>113</v>
      </c>
      <c r="AU2116" t="s">
        <v>5259</v>
      </c>
      <c r="AY2116" t="s">
        <v>119</v>
      </c>
      <c r="AZ2116">
        <v>0</v>
      </c>
      <c r="BA2116">
        <v>0</v>
      </c>
      <c r="BD2116" s="3">
        <v>41321.661111111112</v>
      </c>
      <c r="BE2116" s="3">
        <v>41321.663888888892</v>
      </c>
      <c r="BF2116" t="s">
        <v>115</v>
      </c>
      <c r="BG2116" t="s">
        <v>115</v>
      </c>
      <c r="BH2116">
        <v>8149</v>
      </c>
      <c r="BM2116">
        <v>43550</v>
      </c>
      <c r="BR2116" t="s">
        <v>116</v>
      </c>
      <c r="BS2116" t="s">
        <v>117</v>
      </c>
      <c r="BU2116">
        <v>1</v>
      </c>
      <c r="BV2116" t="s">
        <v>118</v>
      </c>
      <c r="BX2116" t="s">
        <v>119</v>
      </c>
      <c r="BY2116" t="s">
        <v>119</v>
      </c>
      <c r="BZ2116" t="s">
        <v>119</v>
      </c>
      <c r="CA2116">
        <v>1</v>
      </c>
      <c r="CC2116" t="s">
        <v>120</v>
      </c>
      <c r="CH2116">
        <v>540</v>
      </c>
      <c r="CI2116">
        <v>37400</v>
      </c>
      <c r="CJ2116" t="s">
        <v>106</v>
      </c>
      <c r="CK2116" t="s">
        <v>106</v>
      </c>
      <c r="CL2116">
        <v>45</v>
      </c>
      <c r="CM2116" t="s">
        <v>4665</v>
      </c>
      <c r="CO2116">
        <v>124651</v>
      </c>
      <c r="CQ2116">
        <v>0</v>
      </c>
      <c r="CR2116">
        <v>0</v>
      </c>
      <c r="CS2116">
        <v>0</v>
      </c>
      <c r="CY2116" t="s">
        <v>123</v>
      </c>
      <c r="CZ2116" t="s">
        <v>124</v>
      </c>
      <c r="DD2116" t="str" cm="1">
        <f t="array" ref="DD2116">TEXT(_xlfn.SEQUENCE(1, DATEDIF(AG2116, AH2116, "m") + 1, AG2116, 30), "YYYY-APMM")</f>
        <v>2014-AP07</v>
      </c>
      <c r="DN2116">
        <f t="shared" si="66"/>
        <v>727.2</v>
      </c>
      <c r="DO2116" t="str">
        <f t="shared" si="67"/>
        <v>LABOR- SUBCONTRACTOR</v>
      </c>
    </row>
    <row r="2117" spans="1:119" x14ac:dyDescent="0.35">
      <c r="A2117" t="s">
        <v>105</v>
      </c>
      <c r="B2117">
        <v>501402</v>
      </c>
      <c r="C2117">
        <v>6359</v>
      </c>
      <c r="D2117">
        <v>124656</v>
      </c>
      <c r="E2117">
        <v>13662</v>
      </c>
      <c r="F2117">
        <v>0</v>
      </c>
      <c r="G2117" t="s">
        <v>106</v>
      </c>
      <c r="H2117" t="s">
        <v>106</v>
      </c>
      <c r="I2117" t="s">
        <v>106</v>
      </c>
      <c r="J2117" t="s">
        <v>107</v>
      </c>
      <c r="K2117" t="s">
        <v>108</v>
      </c>
      <c r="L2117" t="s">
        <v>109</v>
      </c>
      <c r="M2117" t="s">
        <v>110</v>
      </c>
      <c r="N2117" t="s">
        <v>5260</v>
      </c>
      <c r="O2117" t="s">
        <v>4670</v>
      </c>
      <c r="P2117">
        <v>8177</v>
      </c>
      <c r="Q2117">
        <v>0</v>
      </c>
      <c r="R2117">
        <v>0</v>
      </c>
      <c r="S2117">
        <v>160</v>
      </c>
      <c r="T2117">
        <v>0</v>
      </c>
      <c r="U2117">
        <v>286</v>
      </c>
      <c r="V2117">
        <v>286</v>
      </c>
      <c r="W2117">
        <v>160</v>
      </c>
      <c r="X2117">
        <v>220</v>
      </c>
      <c r="Y2117">
        <v>0</v>
      </c>
      <c r="Z2117">
        <v>220</v>
      </c>
      <c r="AD2117" s="1">
        <v>41829.333333333336</v>
      </c>
      <c r="AE2117" s="1">
        <v>41851.708333333336</v>
      </c>
      <c r="AG2117" s="1">
        <v>41829.333333333336</v>
      </c>
      <c r="AH2117" s="1">
        <v>41851.708333333336</v>
      </c>
      <c r="AI2117" s="1">
        <v>41829.333333333336</v>
      </c>
      <c r="AJ2117" s="1">
        <v>41851.708333333336</v>
      </c>
      <c r="AK2117" s="1">
        <v>41829.333333333336</v>
      </c>
      <c r="AL2117" s="1">
        <v>41851.708333333336</v>
      </c>
      <c r="AM2117" s="1">
        <v>41829.333333333336</v>
      </c>
      <c r="AN2117" s="1">
        <v>41851.708333333336</v>
      </c>
      <c r="AP2117" t="s">
        <v>113</v>
      </c>
      <c r="AU2117" t="s">
        <v>5261</v>
      </c>
      <c r="AY2117" t="s">
        <v>119</v>
      </c>
      <c r="AZ2117">
        <v>0</v>
      </c>
      <c r="BA2117">
        <v>0</v>
      </c>
      <c r="BD2117" s="3">
        <v>41321.661111111112</v>
      </c>
      <c r="BE2117" s="3">
        <v>41321.663888888892</v>
      </c>
      <c r="BF2117" t="s">
        <v>115</v>
      </c>
      <c r="BG2117" t="s">
        <v>115</v>
      </c>
      <c r="BH2117">
        <v>8149</v>
      </c>
      <c r="BM2117">
        <v>43540</v>
      </c>
      <c r="BR2117" t="s">
        <v>1299</v>
      </c>
      <c r="BS2117" t="s">
        <v>1300</v>
      </c>
      <c r="BU2117">
        <v>1</v>
      </c>
      <c r="BV2117" t="s">
        <v>118</v>
      </c>
      <c r="BX2117" t="s">
        <v>119</v>
      </c>
      <c r="BY2117" t="s">
        <v>119</v>
      </c>
      <c r="BZ2117" t="s">
        <v>119</v>
      </c>
      <c r="CA2117">
        <v>1</v>
      </c>
      <c r="CC2117" t="s">
        <v>120</v>
      </c>
      <c r="CH2117">
        <v>540</v>
      </c>
      <c r="CI2117">
        <v>37400</v>
      </c>
      <c r="CJ2117" t="s">
        <v>106</v>
      </c>
      <c r="CK2117" t="s">
        <v>106</v>
      </c>
      <c r="CL2117">
        <v>45</v>
      </c>
      <c r="CM2117" t="s">
        <v>4665</v>
      </c>
      <c r="CO2117">
        <v>124651</v>
      </c>
      <c r="CQ2117">
        <v>0</v>
      </c>
      <c r="CR2117">
        <v>0</v>
      </c>
      <c r="CS2117">
        <v>0</v>
      </c>
      <c r="CY2117" t="s">
        <v>123</v>
      </c>
      <c r="CZ2117" t="s">
        <v>124</v>
      </c>
      <c r="DD2117" t="str" cm="1">
        <f t="array" ref="DD2117">TEXT(_xlfn.SEQUENCE(1, DATEDIF(AG2117, AH2117, "m") + 1, AG2117, 30), "YYYY-APMM")</f>
        <v>2014-AP07</v>
      </c>
      <c r="DN2117">
        <f t="shared" si="66"/>
        <v>286</v>
      </c>
      <c r="DO2117" t="str">
        <f t="shared" si="67"/>
        <v>LABOR - CIVIL</v>
      </c>
    </row>
    <row r="2118" spans="1:119" x14ac:dyDescent="0.35">
      <c r="A2118" t="s">
        <v>105</v>
      </c>
      <c r="B2118">
        <v>501403</v>
      </c>
      <c r="C2118">
        <v>6359</v>
      </c>
      <c r="D2118">
        <v>124656</v>
      </c>
      <c r="E2118">
        <v>13662</v>
      </c>
      <c r="F2118">
        <v>0</v>
      </c>
      <c r="G2118" t="s">
        <v>106</v>
      </c>
      <c r="H2118" t="s">
        <v>106</v>
      </c>
      <c r="I2118" t="s">
        <v>106</v>
      </c>
      <c r="J2118" t="s">
        <v>107</v>
      </c>
      <c r="K2118" t="s">
        <v>108</v>
      </c>
      <c r="L2118" t="s">
        <v>109</v>
      </c>
      <c r="M2118" t="s">
        <v>110</v>
      </c>
      <c r="N2118" t="s">
        <v>5262</v>
      </c>
      <c r="O2118" t="s">
        <v>4673</v>
      </c>
      <c r="P2118">
        <v>8178</v>
      </c>
      <c r="Q2118">
        <v>408</v>
      </c>
      <c r="R2118">
        <v>160</v>
      </c>
      <c r="S2118">
        <v>160</v>
      </c>
      <c r="T2118">
        <v>0</v>
      </c>
      <c r="U2118">
        <v>271.2</v>
      </c>
      <c r="V2118">
        <v>271.2</v>
      </c>
      <c r="W2118">
        <v>160</v>
      </c>
      <c r="X2118">
        <v>0</v>
      </c>
      <c r="Y2118">
        <v>0</v>
      </c>
      <c r="Z2118">
        <v>0</v>
      </c>
      <c r="AD2118" s="1">
        <v>41904.333333333336</v>
      </c>
      <c r="AE2118" s="1">
        <v>41928.708333333336</v>
      </c>
      <c r="AG2118" s="1">
        <v>41841.333333333336</v>
      </c>
      <c r="AH2118" s="1">
        <v>41867.708333333336</v>
      </c>
      <c r="AI2118" s="1">
        <v>41841.333333333336</v>
      </c>
      <c r="AJ2118" s="1">
        <v>41867.708333333336</v>
      </c>
      <c r="AK2118" s="1">
        <v>41841.333333333336</v>
      </c>
      <c r="AL2118" s="1">
        <v>41867.708333333336</v>
      </c>
      <c r="AM2118" s="1">
        <v>41904.333333333336</v>
      </c>
      <c r="AN2118" s="1">
        <v>41928.708333333336</v>
      </c>
      <c r="AP2118" t="s">
        <v>113</v>
      </c>
      <c r="AU2118" t="s">
        <v>5263</v>
      </c>
      <c r="AY2118" t="s">
        <v>106</v>
      </c>
      <c r="AZ2118">
        <v>0</v>
      </c>
      <c r="BA2118">
        <v>0</v>
      </c>
      <c r="BD2118" s="3">
        <v>41321.661111111112</v>
      </c>
      <c r="BE2118" s="3">
        <v>41328.377083333333</v>
      </c>
      <c r="BF2118" t="s">
        <v>115</v>
      </c>
      <c r="BG2118" t="s">
        <v>115</v>
      </c>
      <c r="BH2118">
        <v>8149</v>
      </c>
      <c r="BM2118">
        <v>43550</v>
      </c>
      <c r="BR2118" t="s">
        <v>116</v>
      </c>
      <c r="BS2118" t="s">
        <v>117</v>
      </c>
      <c r="BU2118">
        <v>1</v>
      </c>
      <c r="BV2118" t="s">
        <v>118</v>
      </c>
      <c r="BX2118" t="s">
        <v>119</v>
      </c>
      <c r="BY2118" t="s">
        <v>119</v>
      </c>
      <c r="BZ2118" t="s">
        <v>119</v>
      </c>
      <c r="CA2118">
        <v>1</v>
      </c>
      <c r="CC2118" t="s">
        <v>120</v>
      </c>
      <c r="CH2118">
        <v>540</v>
      </c>
      <c r="CI2118">
        <v>37400</v>
      </c>
      <c r="CJ2118" t="s">
        <v>106</v>
      </c>
      <c r="CK2118" t="s">
        <v>106</v>
      </c>
      <c r="CL2118">
        <v>45</v>
      </c>
      <c r="CM2118" t="s">
        <v>4665</v>
      </c>
      <c r="CO2118">
        <v>124651</v>
      </c>
      <c r="CQ2118">
        <v>0</v>
      </c>
      <c r="CR2118">
        <v>0</v>
      </c>
      <c r="CS2118">
        <v>0</v>
      </c>
      <c r="CY2118" t="s">
        <v>123</v>
      </c>
      <c r="CZ2118" t="s">
        <v>124</v>
      </c>
      <c r="DD2118" t="str" cm="1">
        <f t="array" ref="DD2118">TEXT(_xlfn.SEQUENCE(1, DATEDIF(AG2118, AH2118, "m") + 1, AG2118, 30), "YYYY-APMM")</f>
        <v>2014-AP07</v>
      </c>
      <c r="DN2118">
        <f t="shared" si="66"/>
        <v>271.2</v>
      </c>
      <c r="DO2118" t="str">
        <f t="shared" si="67"/>
        <v>LABOR- SUBCONTRACTOR</v>
      </c>
    </row>
    <row r="2119" spans="1:119" x14ac:dyDescent="0.35">
      <c r="A2119" t="s">
        <v>105</v>
      </c>
      <c r="B2119">
        <v>501404</v>
      </c>
      <c r="C2119">
        <v>6359</v>
      </c>
      <c r="D2119">
        <v>124657</v>
      </c>
      <c r="E2119">
        <v>13662</v>
      </c>
      <c r="F2119">
        <v>0</v>
      </c>
      <c r="G2119" t="s">
        <v>106</v>
      </c>
      <c r="H2119" t="s">
        <v>106</v>
      </c>
      <c r="I2119" t="s">
        <v>106</v>
      </c>
      <c r="J2119" t="s">
        <v>107</v>
      </c>
      <c r="K2119" t="s">
        <v>108</v>
      </c>
      <c r="L2119" t="s">
        <v>109</v>
      </c>
      <c r="M2119" t="s">
        <v>110</v>
      </c>
      <c r="N2119" t="s">
        <v>5264</v>
      </c>
      <c r="O2119" t="s">
        <v>4695</v>
      </c>
      <c r="P2119">
        <v>8177</v>
      </c>
      <c r="Q2119">
        <v>552</v>
      </c>
      <c r="R2119">
        <v>80</v>
      </c>
      <c r="S2119">
        <v>200</v>
      </c>
      <c r="T2119">
        <v>0</v>
      </c>
      <c r="U2119">
        <v>6</v>
      </c>
      <c r="V2119">
        <v>6</v>
      </c>
      <c r="W2119">
        <v>200</v>
      </c>
      <c r="X2119">
        <v>0</v>
      </c>
      <c r="Y2119">
        <v>0</v>
      </c>
      <c r="Z2119">
        <v>0</v>
      </c>
      <c r="AD2119" s="1">
        <v>41800.333333333336</v>
      </c>
      <c r="AE2119" s="1">
        <v>41828.708333333336</v>
      </c>
      <c r="AG2119" s="1">
        <v>41720.333333333336</v>
      </c>
      <c r="AH2119" s="1">
        <v>41748.708333333336</v>
      </c>
      <c r="AI2119" s="1">
        <v>41720.333333333336</v>
      </c>
      <c r="AJ2119" s="1">
        <v>41748.708333333336</v>
      </c>
      <c r="AK2119" s="1">
        <v>41720.333333333336</v>
      </c>
      <c r="AL2119" s="1">
        <v>41748.708333333336</v>
      </c>
      <c r="AM2119" s="1">
        <v>41800.333333333336</v>
      </c>
      <c r="AN2119" s="1">
        <v>41828.708333333336</v>
      </c>
      <c r="AP2119" t="s">
        <v>113</v>
      </c>
      <c r="AU2119" t="s">
        <v>5265</v>
      </c>
      <c r="AY2119" t="s">
        <v>106</v>
      </c>
      <c r="AZ2119">
        <v>0</v>
      </c>
      <c r="BA2119">
        <v>0</v>
      </c>
      <c r="BD2119" s="3">
        <v>41321.661111111112</v>
      </c>
      <c r="BE2119" s="3">
        <v>41321.663888888892</v>
      </c>
      <c r="BF2119" t="s">
        <v>115</v>
      </c>
      <c r="BG2119" t="s">
        <v>115</v>
      </c>
      <c r="BH2119">
        <v>8149</v>
      </c>
      <c r="BM2119">
        <v>43540</v>
      </c>
      <c r="BR2119" t="s">
        <v>1299</v>
      </c>
      <c r="BS2119" t="s">
        <v>1300</v>
      </c>
      <c r="BU2119">
        <v>1</v>
      </c>
      <c r="BV2119" t="s">
        <v>118</v>
      </c>
      <c r="BX2119" t="s">
        <v>119</v>
      </c>
      <c r="BY2119" t="s">
        <v>119</v>
      </c>
      <c r="BZ2119" t="s">
        <v>119</v>
      </c>
      <c r="CA2119">
        <v>1</v>
      </c>
      <c r="CC2119" t="s">
        <v>120</v>
      </c>
      <c r="CH2119">
        <v>540</v>
      </c>
      <c r="CI2119">
        <v>37340</v>
      </c>
      <c r="CJ2119" t="s">
        <v>106</v>
      </c>
      <c r="CK2119" t="s">
        <v>106</v>
      </c>
      <c r="CL2119">
        <v>15</v>
      </c>
      <c r="CM2119" t="s">
        <v>4697</v>
      </c>
      <c r="CO2119">
        <v>124651</v>
      </c>
      <c r="CQ2119">
        <v>0</v>
      </c>
      <c r="CR2119">
        <v>0</v>
      </c>
      <c r="CS2119">
        <v>0</v>
      </c>
      <c r="CY2119" t="s">
        <v>123</v>
      </c>
      <c r="CZ2119" t="s">
        <v>124</v>
      </c>
      <c r="DD2119" t="str" cm="1">
        <f t="array" ref="DD2119">TEXT(_xlfn.SEQUENCE(1, DATEDIF(AG2119, AH2119, "m") + 1, AG2119, 30), "YYYY-APMM")</f>
        <v>2014-AP03</v>
      </c>
      <c r="DN2119">
        <f t="shared" si="66"/>
        <v>6</v>
      </c>
      <c r="DO2119" t="str">
        <f t="shared" si="67"/>
        <v>LABOR - CIVIL</v>
      </c>
    </row>
    <row r="2120" spans="1:119" x14ac:dyDescent="0.35">
      <c r="A2120" t="s">
        <v>105</v>
      </c>
      <c r="B2120">
        <v>501405</v>
      </c>
      <c r="C2120">
        <v>6359</v>
      </c>
      <c r="D2120">
        <v>124657</v>
      </c>
      <c r="E2120">
        <v>13662</v>
      </c>
      <c r="F2120">
        <v>0</v>
      </c>
      <c r="G2120" t="s">
        <v>106</v>
      </c>
      <c r="H2120" t="s">
        <v>106</v>
      </c>
      <c r="I2120" t="s">
        <v>106</v>
      </c>
      <c r="J2120" t="s">
        <v>107</v>
      </c>
      <c r="K2120" t="s">
        <v>108</v>
      </c>
      <c r="L2120" t="s">
        <v>109</v>
      </c>
      <c r="M2120" t="s">
        <v>110</v>
      </c>
      <c r="N2120" t="s">
        <v>5266</v>
      </c>
      <c r="O2120" t="s">
        <v>4699</v>
      </c>
      <c r="P2120">
        <v>8172</v>
      </c>
      <c r="Q2120">
        <v>80</v>
      </c>
      <c r="R2120">
        <v>0</v>
      </c>
      <c r="S2120">
        <v>200</v>
      </c>
      <c r="T2120">
        <v>0</v>
      </c>
      <c r="U2120">
        <v>190</v>
      </c>
      <c r="V2120">
        <v>190</v>
      </c>
      <c r="W2120">
        <v>200</v>
      </c>
      <c r="X2120">
        <v>0</v>
      </c>
      <c r="Y2120">
        <v>0</v>
      </c>
      <c r="Z2120">
        <v>0</v>
      </c>
      <c r="AD2120" s="1">
        <v>41731.333333333336</v>
      </c>
      <c r="AE2120" s="1">
        <v>41759.708333333336</v>
      </c>
      <c r="AG2120" s="1">
        <v>41720.333333333336</v>
      </c>
      <c r="AH2120" s="1">
        <v>41748.708333333336</v>
      </c>
      <c r="AI2120" s="1">
        <v>41720.333333333336</v>
      </c>
      <c r="AJ2120" s="1">
        <v>41748.708333333336</v>
      </c>
      <c r="AK2120" s="1">
        <v>41720.333333333336</v>
      </c>
      <c r="AL2120" s="1">
        <v>41748.708333333336</v>
      </c>
      <c r="AM2120" s="1">
        <v>41731.333333333336</v>
      </c>
      <c r="AN2120" s="1">
        <v>41759.708333333336</v>
      </c>
      <c r="AP2120" t="s">
        <v>113</v>
      </c>
      <c r="AU2120" t="s">
        <v>5267</v>
      </c>
      <c r="AY2120" t="s">
        <v>106</v>
      </c>
      <c r="AZ2120">
        <v>0</v>
      </c>
      <c r="BA2120">
        <v>0</v>
      </c>
      <c r="BD2120" s="3">
        <v>41321.661111111112</v>
      </c>
      <c r="BE2120" s="3">
        <v>41321.663888888892</v>
      </c>
      <c r="BF2120" t="s">
        <v>115</v>
      </c>
      <c r="BG2120" t="s">
        <v>115</v>
      </c>
      <c r="BH2120">
        <v>8149</v>
      </c>
      <c r="BM2120">
        <v>43490</v>
      </c>
      <c r="BR2120" t="s">
        <v>3200</v>
      </c>
      <c r="BS2120" t="s">
        <v>3201</v>
      </c>
      <c r="BU2120">
        <v>1</v>
      </c>
      <c r="BV2120" t="s">
        <v>118</v>
      </c>
      <c r="BX2120" t="s">
        <v>119</v>
      </c>
      <c r="BY2120" t="s">
        <v>119</v>
      </c>
      <c r="BZ2120" t="s">
        <v>119</v>
      </c>
      <c r="CA2120">
        <v>1</v>
      </c>
      <c r="CC2120" t="s">
        <v>120</v>
      </c>
      <c r="CH2120">
        <v>540</v>
      </c>
      <c r="CI2120">
        <v>37340</v>
      </c>
      <c r="CJ2120" t="s">
        <v>106</v>
      </c>
      <c r="CK2120" t="s">
        <v>106</v>
      </c>
      <c r="CL2120">
        <v>15</v>
      </c>
      <c r="CM2120" t="s">
        <v>4697</v>
      </c>
      <c r="CO2120">
        <v>124651</v>
      </c>
      <c r="CQ2120">
        <v>0</v>
      </c>
      <c r="CR2120">
        <v>0</v>
      </c>
      <c r="CS2120">
        <v>0</v>
      </c>
      <c r="CY2120" t="s">
        <v>123</v>
      </c>
      <c r="CZ2120" t="s">
        <v>124</v>
      </c>
      <c r="DD2120" t="str" cm="1">
        <f t="array" ref="DD2120">TEXT(_xlfn.SEQUENCE(1, DATEDIF(AG2120, AH2120, "m") + 1, AG2120, 30), "YYYY-APMM")</f>
        <v>2014-AP03</v>
      </c>
      <c r="DN2120">
        <f t="shared" si="66"/>
        <v>190</v>
      </c>
      <c r="DO2120" t="str">
        <f t="shared" si="67"/>
        <v>MANHOLES SK</v>
      </c>
    </row>
    <row r="2121" spans="1:119" x14ac:dyDescent="0.35">
      <c r="A2121" t="s">
        <v>105</v>
      </c>
      <c r="B2121">
        <v>501406</v>
      </c>
      <c r="C2121">
        <v>6359</v>
      </c>
      <c r="D2121">
        <v>124657</v>
      </c>
      <c r="E2121">
        <v>13662</v>
      </c>
      <c r="F2121">
        <v>0</v>
      </c>
      <c r="G2121" t="s">
        <v>106</v>
      </c>
      <c r="H2121" t="s">
        <v>106</v>
      </c>
      <c r="I2121" t="s">
        <v>106</v>
      </c>
      <c r="J2121" t="s">
        <v>107</v>
      </c>
      <c r="K2121" t="s">
        <v>108</v>
      </c>
      <c r="L2121" t="s">
        <v>109</v>
      </c>
      <c r="M2121" t="s">
        <v>110</v>
      </c>
      <c r="N2121" t="s">
        <v>5268</v>
      </c>
      <c r="O2121" t="s">
        <v>4702</v>
      </c>
      <c r="P2121">
        <v>8172</v>
      </c>
      <c r="Q2121">
        <v>80</v>
      </c>
      <c r="R2121">
        <v>0</v>
      </c>
      <c r="S2121">
        <v>200</v>
      </c>
      <c r="T2121">
        <v>0</v>
      </c>
      <c r="U2121">
        <v>176</v>
      </c>
      <c r="V2121">
        <v>176</v>
      </c>
      <c r="W2121">
        <v>200</v>
      </c>
      <c r="X2121">
        <v>0</v>
      </c>
      <c r="Y2121">
        <v>0</v>
      </c>
      <c r="Z2121">
        <v>0</v>
      </c>
      <c r="AD2121" s="1">
        <v>41760.333333333336</v>
      </c>
      <c r="AE2121" s="1">
        <v>41788.708333333336</v>
      </c>
      <c r="AG2121" s="1">
        <v>41749.333333333336</v>
      </c>
      <c r="AH2121" s="1">
        <v>41777.708333333336</v>
      </c>
      <c r="AI2121" s="1">
        <v>41749.333333333336</v>
      </c>
      <c r="AJ2121" s="1">
        <v>41777.708333333336</v>
      </c>
      <c r="AK2121" s="1">
        <v>41749.333333333336</v>
      </c>
      <c r="AL2121" s="1">
        <v>41777.708333333336</v>
      </c>
      <c r="AM2121" s="1">
        <v>41760.333333333336</v>
      </c>
      <c r="AN2121" s="1">
        <v>41788.708333333336</v>
      </c>
      <c r="AP2121" t="s">
        <v>113</v>
      </c>
      <c r="AU2121" t="s">
        <v>5269</v>
      </c>
      <c r="AY2121" t="s">
        <v>106</v>
      </c>
      <c r="AZ2121">
        <v>0</v>
      </c>
      <c r="BA2121">
        <v>0</v>
      </c>
      <c r="BD2121" s="3">
        <v>41321.661111111112</v>
      </c>
      <c r="BE2121" s="3">
        <v>41321.663888888892</v>
      </c>
      <c r="BF2121" t="s">
        <v>115</v>
      </c>
      <c r="BG2121" t="s">
        <v>115</v>
      </c>
      <c r="BH2121">
        <v>8149</v>
      </c>
      <c r="BM2121">
        <v>43490</v>
      </c>
      <c r="BR2121" t="s">
        <v>3200</v>
      </c>
      <c r="BS2121" t="s">
        <v>3201</v>
      </c>
      <c r="BU2121">
        <v>1</v>
      </c>
      <c r="BV2121" t="s">
        <v>118</v>
      </c>
      <c r="BX2121" t="s">
        <v>119</v>
      </c>
      <c r="BY2121" t="s">
        <v>119</v>
      </c>
      <c r="BZ2121" t="s">
        <v>119</v>
      </c>
      <c r="CA2121">
        <v>1</v>
      </c>
      <c r="CC2121" t="s">
        <v>120</v>
      </c>
      <c r="CH2121">
        <v>540</v>
      </c>
      <c r="CI2121">
        <v>37340</v>
      </c>
      <c r="CJ2121" t="s">
        <v>106</v>
      </c>
      <c r="CK2121" t="s">
        <v>106</v>
      </c>
      <c r="CL2121">
        <v>15</v>
      </c>
      <c r="CM2121" t="s">
        <v>4697</v>
      </c>
      <c r="CO2121">
        <v>124651</v>
      </c>
      <c r="CQ2121">
        <v>0</v>
      </c>
      <c r="CR2121">
        <v>0</v>
      </c>
      <c r="CS2121">
        <v>0</v>
      </c>
      <c r="CY2121" t="s">
        <v>123</v>
      </c>
      <c r="CZ2121" t="s">
        <v>124</v>
      </c>
      <c r="DD2121" t="str" cm="1">
        <f t="array" ref="DD2121">TEXT(_xlfn.SEQUENCE(1, DATEDIF(AG2121, AH2121, "m") + 1, AG2121, 30), "YYYY-APMM")</f>
        <v>2014-AP04</v>
      </c>
      <c r="DN2121">
        <f t="shared" si="66"/>
        <v>176</v>
      </c>
      <c r="DO2121" t="str">
        <f t="shared" si="67"/>
        <v>MANHOLES SK</v>
      </c>
    </row>
    <row r="2122" spans="1:119" x14ac:dyDescent="0.35">
      <c r="A2122" t="s">
        <v>105</v>
      </c>
      <c r="B2122">
        <v>501407</v>
      </c>
      <c r="C2122">
        <v>6359</v>
      </c>
      <c r="D2122">
        <v>124657</v>
      </c>
      <c r="E2122">
        <v>13662</v>
      </c>
      <c r="F2122">
        <v>0</v>
      </c>
      <c r="G2122" t="s">
        <v>106</v>
      </c>
      <c r="H2122" t="s">
        <v>106</v>
      </c>
      <c r="I2122" t="s">
        <v>106</v>
      </c>
      <c r="J2122" t="s">
        <v>107</v>
      </c>
      <c r="K2122" t="s">
        <v>108</v>
      </c>
      <c r="L2122" t="s">
        <v>109</v>
      </c>
      <c r="M2122" t="s">
        <v>110</v>
      </c>
      <c r="N2122" t="s">
        <v>5270</v>
      </c>
      <c r="O2122" t="s">
        <v>4705</v>
      </c>
      <c r="P2122">
        <v>8177</v>
      </c>
      <c r="Q2122">
        <v>352</v>
      </c>
      <c r="R2122">
        <v>352</v>
      </c>
      <c r="S2122">
        <v>160</v>
      </c>
      <c r="T2122">
        <v>0</v>
      </c>
      <c r="U2122">
        <v>6</v>
      </c>
      <c r="V2122">
        <v>6</v>
      </c>
      <c r="W2122">
        <v>160</v>
      </c>
      <c r="X2122">
        <v>0</v>
      </c>
      <c r="Y2122">
        <v>0</v>
      </c>
      <c r="Z2122">
        <v>0</v>
      </c>
      <c r="AD2122" s="1">
        <v>41829.333333333336</v>
      </c>
      <c r="AE2122" s="1">
        <v>41851.708333333336</v>
      </c>
      <c r="AG2122" s="1">
        <v>41778.333333333336</v>
      </c>
      <c r="AH2122" s="1">
        <v>41800.708333333336</v>
      </c>
      <c r="AI2122" s="1">
        <v>41778.333333333336</v>
      </c>
      <c r="AJ2122" s="1">
        <v>41800.708333333336</v>
      </c>
      <c r="AK2122" s="1">
        <v>41778.333333333336</v>
      </c>
      <c r="AL2122" s="1">
        <v>41800.708333333336</v>
      </c>
      <c r="AM2122" s="1">
        <v>41829.333333333336</v>
      </c>
      <c r="AN2122" s="1">
        <v>41851.708333333336</v>
      </c>
      <c r="AP2122" t="s">
        <v>113</v>
      </c>
      <c r="AU2122" t="s">
        <v>5271</v>
      </c>
      <c r="AY2122" t="s">
        <v>106</v>
      </c>
      <c r="AZ2122">
        <v>0</v>
      </c>
      <c r="BA2122">
        <v>0</v>
      </c>
      <c r="BD2122" s="3">
        <v>41321.661111111112</v>
      </c>
      <c r="BE2122" s="3">
        <v>41321.663888888892</v>
      </c>
      <c r="BF2122" t="s">
        <v>115</v>
      </c>
      <c r="BG2122" t="s">
        <v>115</v>
      </c>
      <c r="BH2122">
        <v>8149</v>
      </c>
      <c r="BM2122">
        <v>43540</v>
      </c>
      <c r="BR2122" t="s">
        <v>1299</v>
      </c>
      <c r="BS2122" t="s">
        <v>1300</v>
      </c>
      <c r="BU2122">
        <v>1</v>
      </c>
      <c r="BV2122" t="s">
        <v>118</v>
      </c>
      <c r="BX2122" t="s">
        <v>119</v>
      </c>
      <c r="BY2122" t="s">
        <v>119</v>
      </c>
      <c r="BZ2122" t="s">
        <v>119</v>
      </c>
      <c r="CA2122">
        <v>1</v>
      </c>
      <c r="CC2122" t="s">
        <v>120</v>
      </c>
      <c r="CH2122">
        <v>540</v>
      </c>
      <c r="CI2122">
        <v>37340</v>
      </c>
      <c r="CJ2122" t="s">
        <v>106</v>
      </c>
      <c r="CK2122" t="s">
        <v>106</v>
      </c>
      <c r="CL2122">
        <v>15</v>
      </c>
      <c r="CM2122" t="s">
        <v>4697</v>
      </c>
      <c r="CO2122">
        <v>124651</v>
      </c>
      <c r="CQ2122">
        <v>0</v>
      </c>
      <c r="CR2122">
        <v>0</v>
      </c>
      <c r="CS2122">
        <v>0</v>
      </c>
      <c r="CY2122" t="s">
        <v>123</v>
      </c>
      <c r="CZ2122" t="s">
        <v>124</v>
      </c>
      <c r="DD2122" t="str" cm="1">
        <f t="array" ref="DD2122">TEXT(_xlfn.SEQUENCE(1, DATEDIF(AG2122, AH2122, "m") + 1, AG2122, 30), "YYYY-APMM")</f>
        <v>2014-AP05</v>
      </c>
      <c r="DN2122">
        <f t="shared" si="66"/>
        <v>6</v>
      </c>
      <c r="DO2122" t="str">
        <f t="shared" si="67"/>
        <v>LABOR - CIVIL</v>
      </c>
    </row>
    <row r="2123" spans="1:119" x14ac:dyDescent="0.35">
      <c r="A2123" t="s">
        <v>105</v>
      </c>
      <c r="B2123">
        <v>501408</v>
      </c>
      <c r="C2123">
        <v>6359</v>
      </c>
      <c r="D2123">
        <v>124658</v>
      </c>
      <c r="E2123">
        <v>13662</v>
      </c>
      <c r="F2123">
        <v>0</v>
      </c>
      <c r="G2123" t="s">
        <v>106</v>
      </c>
      <c r="H2123" t="s">
        <v>106</v>
      </c>
      <c r="I2123" t="s">
        <v>106</v>
      </c>
      <c r="J2123" t="s">
        <v>107</v>
      </c>
      <c r="K2123" t="s">
        <v>108</v>
      </c>
      <c r="L2123" t="s">
        <v>109</v>
      </c>
      <c r="M2123" t="s">
        <v>110</v>
      </c>
      <c r="N2123" t="s">
        <v>5272</v>
      </c>
      <c r="O2123" t="s">
        <v>4763</v>
      </c>
      <c r="P2123">
        <v>8170</v>
      </c>
      <c r="Q2123">
        <v>8</v>
      </c>
      <c r="R2123">
        <v>0</v>
      </c>
      <c r="S2123">
        <v>200</v>
      </c>
      <c r="T2123">
        <v>0</v>
      </c>
      <c r="U2123">
        <v>22</v>
      </c>
      <c r="V2123">
        <v>22</v>
      </c>
      <c r="W2123">
        <v>200</v>
      </c>
      <c r="X2123">
        <v>0</v>
      </c>
      <c r="Y2123">
        <v>0</v>
      </c>
      <c r="Z2123">
        <v>0</v>
      </c>
      <c r="AD2123" s="1">
        <v>41881.333333333336</v>
      </c>
      <c r="AE2123" s="1">
        <v>41909.708333333336</v>
      </c>
      <c r="AG2123" s="1">
        <v>41879.333333333336</v>
      </c>
      <c r="AH2123" s="1">
        <v>41907.708333333336</v>
      </c>
      <c r="AI2123" s="1">
        <v>41879.333333333336</v>
      </c>
      <c r="AJ2123" s="1">
        <v>41907.708333333336</v>
      </c>
      <c r="AK2123" s="1">
        <v>41879.333333333336</v>
      </c>
      <c r="AL2123" s="1">
        <v>41907.708333333336</v>
      </c>
      <c r="AM2123" s="1">
        <v>41881.333333333336</v>
      </c>
      <c r="AN2123" s="1">
        <v>41909.708333333336</v>
      </c>
      <c r="AP2123" t="s">
        <v>113</v>
      </c>
      <c r="AU2123" t="s">
        <v>5273</v>
      </c>
      <c r="AY2123" t="s">
        <v>106</v>
      </c>
      <c r="AZ2123">
        <v>0</v>
      </c>
      <c r="BA2123">
        <v>0</v>
      </c>
      <c r="BD2123" s="3">
        <v>41321.661111111112</v>
      </c>
      <c r="BE2123" s="3">
        <v>41321.663888888892</v>
      </c>
      <c r="BF2123" t="s">
        <v>115</v>
      </c>
      <c r="BG2123" t="s">
        <v>115</v>
      </c>
      <c r="BH2123">
        <v>8149</v>
      </c>
      <c r="BM2123">
        <v>43470</v>
      </c>
      <c r="BR2123" t="s">
        <v>2854</v>
      </c>
      <c r="BS2123" t="s">
        <v>2855</v>
      </c>
      <c r="BU2123">
        <v>1</v>
      </c>
      <c r="BV2123" t="s">
        <v>118</v>
      </c>
      <c r="BX2123" t="s">
        <v>119</v>
      </c>
      <c r="BY2123" t="s">
        <v>119</v>
      </c>
      <c r="BZ2123" t="s">
        <v>119</v>
      </c>
      <c r="CA2123">
        <v>1</v>
      </c>
      <c r="CC2123" t="s">
        <v>120</v>
      </c>
      <c r="CH2123">
        <v>540</v>
      </c>
      <c r="CI2123">
        <v>37440</v>
      </c>
      <c r="CJ2123" t="s">
        <v>106</v>
      </c>
      <c r="CK2123" t="s">
        <v>106</v>
      </c>
      <c r="CL2123">
        <v>65</v>
      </c>
      <c r="CM2123" t="s">
        <v>3235</v>
      </c>
      <c r="CO2123">
        <v>124651</v>
      </c>
      <c r="CQ2123">
        <v>0</v>
      </c>
      <c r="CR2123">
        <v>0</v>
      </c>
      <c r="CS2123">
        <v>0</v>
      </c>
      <c r="CY2123" t="s">
        <v>123</v>
      </c>
      <c r="CZ2123" t="s">
        <v>124</v>
      </c>
      <c r="DD2123" t="str" cm="1">
        <f t="array" ref="DD2123">TEXT(_xlfn.SEQUENCE(1, DATEDIF(AG2123, AH2123, "m") + 1, AG2123, 30), "YYYY-APMM")</f>
        <v>2014-AP08</v>
      </c>
      <c r="DN2123">
        <f t="shared" si="66"/>
        <v>22</v>
      </c>
      <c r="DO2123" t="str">
        <f t="shared" si="67"/>
        <v>TILE MASON SK</v>
      </c>
    </row>
    <row r="2124" spans="1:119" x14ac:dyDescent="0.35">
      <c r="A2124" t="s">
        <v>105</v>
      </c>
      <c r="B2124">
        <v>501409</v>
      </c>
      <c r="C2124">
        <v>6359</v>
      </c>
      <c r="D2124">
        <v>124658</v>
      </c>
      <c r="E2124">
        <v>13662</v>
      </c>
      <c r="F2124">
        <v>0</v>
      </c>
      <c r="G2124" t="s">
        <v>106</v>
      </c>
      <c r="H2124" t="s">
        <v>106</v>
      </c>
      <c r="I2124" t="s">
        <v>106</v>
      </c>
      <c r="J2124" t="s">
        <v>107</v>
      </c>
      <c r="K2124" t="s">
        <v>108</v>
      </c>
      <c r="L2124" t="s">
        <v>109</v>
      </c>
      <c r="M2124" t="s">
        <v>110</v>
      </c>
      <c r="N2124" t="s">
        <v>5274</v>
      </c>
      <c r="O2124" t="s">
        <v>4766</v>
      </c>
      <c r="P2124">
        <v>8167</v>
      </c>
      <c r="Q2124">
        <v>248</v>
      </c>
      <c r="R2124">
        <v>248</v>
      </c>
      <c r="S2124">
        <v>80</v>
      </c>
      <c r="T2124">
        <v>0</v>
      </c>
      <c r="U2124">
        <v>14</v>
      </c>
      <c r="V2124">
        <v>14</v>
      </c>
      <c r="W2124">
        <v>80</v>
      </c>
      <c r="X2124">
        <v>0</v>
      </c>
      <c r="Y2124">
        <v>0</v>
      </c>
      <c r="Z2124">
        <v>0</v>
      </c>
      <c r="AD2124" s="1">
        <v>41965.333333333336</v>
      </c>
      <c r="AE2124" s="1">
        <v>41975.708333333336</v>
      </c>
      <c r="AG2124" s="1">
        <v>41928.333333333336</v>
      </c>
      <c r="AH2124" s="1">
        <v>41939.708333333336</v>
      </c>
      <c r="AI2124" s="1">
        <v>41928.333333333336</v>
      </c>
      <c r="AJ2124" s="1">
        <v>41939.708333333336</v>
      </c>
      <c r="AK2124" s="1">
        <v>41928.333333333336</v>
      </c>
      <c r="AL2124" s="1">
        <v>41939.708333333336</v>
      </c>
      <c r="AM2124" s="1">
        <v>41965.333333333336</v>
      </c>
      <c r="AN2124" s="1">
        <v>41975.708333333336</v>
      </c>
      <c r="AP2124" t="s">
        <v>113</v>
      </c>
      <c r="AU2124" t="s">
        <v>5275</v>
      </c>
      <c r="AY2124" t="s">
        <v>106</v>
      </c>
      <c r="AZ2124">
        <v>0</v>
      </c>
      <c r="BA2124">
        <v>0</v>
      </c>
      <c r="BD2124" s="3">
        <v>41321.661111111112</v>
      </c>
      <c r="BE2124" s="3">
        <v>41321.663888888892</v>
      </c>
      <c r="BF2124" t="s">
        <v>115</v>
      </c>
      <c r="BG2124" t="s">
        <v>115</v>
      </c>
      <c r="BH2124">
        <v>8149</v>
      </c>
      <c r="BM2124">
        <v>43440</v>
      </c>
      <c r="BR2124" t="s">
        <v>3145</v>
      </c>
      <c r="BS2124" t="s">
        <v>3146</v>
      </c>
      <c r="BU2124">
        <v>1</v>
      </c>
      <c r="BV2124" t="s">
        <v>118</v>
      </c>
      <c r="BX2124" t="s">
        <v>119</v>
      </c>
      <c r="BY2124" t="s">
        <v>119</v>
      </c>
      <c r="BZ2124" t="s">
        <v>119</v>
      </c>
      <c r="CA2124">
        <v>1</v>
      </c>
      <c r="CC2124" t="s">
        <v>120</v>
      </c>
      <c r="CH2124">
        <v>540</v>
      </c>
      <c r="CI2124">
        <v>37440</v>
      </c>
      <c r="CJ2124" t="s">
        <v>106</v>
      </c>
      <c r="CK2124" t="s">
        <v>106</v>
      </c>
      <c r="CL2124">
        <v>65</v>
      </c>
      <c r="CM2124" t="s">
        <v>3235</v>
      </c>
      <c r="CO2124">
        <v>124651</v>
      </c>
      <c r="CQ2124">
        <v>0</v>
      </c>
      <c r="CR2124">
        <v>0</v>
      </c>
      <c r="CS2124">
        <v>0</v>
      </c>
      <c r="CY2124" t="s">
        <v>123</v>
      </c>
      <c r="CZ2124" t="s">
        <v>124</v>
      </c>
      <c r="DD2124" t="str" cm="1">
        <f t="array" ref="DD2124">TEXT(_xlfn.SEQUENCE(1, DATEDIF(AG2124, AH2124, "m") + 1, AG2124, 30), "YYYY-APMM")</f>
        <v>2014-AP10</v>
      </c>
      <c r="DN2124">
        <f t="shared" si="66"/>
        <v>14</v>
      </c>
      <c r="DO2124" t="str">
        <f t="shared" si="67"/>
        <v>CONCRETE MASON SK</v>
      </c>
    </row>
    <row r="2125" spans="1:119" x14ac:dyDescent="0.35">
      <c r="A2125" t="s">
        <v>105</v>
      </c>
      <c r="B2125">
        <v>501410</v>
      </c>
      <c r="C2125">
        <v>6359</v>
      </c>
      <c r="D2125">
        <v>124658</v>
      </c>
      <c r="E2125">
        <v>13662</v>
      </c>
      <c r="F2125">
        <v>0</v>
      </c>
      <c r="G2125" t="s">
        <v>106</v>
      </c>
      <c r="H2125" t="s">
        <v>106</v>
      </c>
      <c r="I2125" t="s">
        <v>106</v>
      </c>
      <c r="J2125" t="s">
        <v>107</v>
      </c>
      <c r="K2125" t="s">
        <v>108</v>
      </c>
      <c r="L2125" t="s">
        <v>109</v>
      </c>
      <c r="M2125" t="s">
        <v>110</v>
      </c>
      <c r="N2125" t="s">
        <v>5276</v>
      </c>
      <c r="O2125" t="s">
        <v>4754</v>
      </c>
      <c r="P2125">
        <v>8173</v>
      </c>
      <c r="Q2125">
        <v>8</v>
      </c>
      <c r="R2125">
        <v>0</v>
      </c>
      <c r="S2125">
        <v>160</v>
      </c>
      <c r="T2125">
        <v>0</v>
      </c>
      <c r="U2125">
        <v>800</v>
      </c>
      <c r="V2125">
        <v>800</v>
      </c>
      <c r="W2125">
        <v>160</v>
      </c>
      <c r="X2125">
        <v>0</v>
      </c>
      <c r="Y2125">
        <v>0</v>
      </c>
      <c r="Z2125">
        <v>0</v>
      </c>
      <c r="AD2125" s="1">
        <v>41857.333333333336</v>
      </c>
      <c r="AE2125" s="1">
        <v>41879.708333333336</v>
      </c>
      <c r="AG2125" s="1">
        <v>41856.333333333336</v>
      </c>
      <c r="AH2125" s="1">
        <v>41878.708333333336</v>
      </c>
      <c r="AI2125" s="1">
        <v>41856.333333333336</v>
      </c>
      <c r="AJ2125" s="1">
        <v>41878.708333333336</v>
      </c>
      <c r="AK2125" s="1">
        <v>41856.333333333336</v>
      </c>
      <c r="AL2125" s="1">
        <v>41878.708333333336</v>
      </c>
      <c r="AM2125" s="1">
        <v>41857.333333333336</v>
      </c>
      <c r="AN2125" s="1">
        <v>41879.708333333336</v>
      </c>
      <c r="AP2125" t="s">
        <v>113</v>
      </c>
      <c r="AU2125" t="s">
        <v>5277</v>
      </c>
      <c r="AY2125" t="s">
        <v>106</v>
      </c>
      <c r="AZ2125">
        <v>0</v>
      </c>
      <c r="BA2125">
        <v>0</v>
      </c>
      <c r="BD2125" s="3">
        <v>41321.661111111112</v>
      </c>
      <c r="BE2125" s="3">
        <v>41321.663888888892</v>
      </c>
      <c r="BF2125" t="s">
        <v>115</v>
      </c>
      <c r="BG2125" t="s">
        <v>115</v>
      </c>
      <c r="BH2125">
        <v>8149</v>
      </c>
      <c r="BM2125">
        <v>43500</v>
      </c>
      <c r="BR2125" t="s">
        <v>3233</v>
      </c>
      <c r="BS2125" t="s">
        <v>3234</v>
      </c>
      <c r="BU2125">
        <v>1</v>
      </c>
      <c r="BV2125" t="s">
        <v>118</v>
      </c>
      <c r="BX2125" t="s">
        <v>119</v>
      </c>
      <c r="BY2125" t="s">
        <v>119</v>
      </c>
      <c r="BZ2125" t="s">
        <v>119</v>
      </c>
      <c r="CA2125">
        <v>1</v>
      </c>
      <c r="CC2125" t="s">
        <v>120</v>
      </c>
      <c r="CH2125">
        <v>540</v>
      </c>
      <c r="CI2125">
        <v>37440</v>
      </c>
      <c r="CJ2125" t="s">
        <v>106</v>
      </c>
      <c r="CK2125" t="s">
        <v>106</v>
      </c>
      <c r="CL2125">
        <v>65</v>
      </c>
      <c r="CM2125" t="s">
        <v>3235</v>
      </c>
      <c r="CO2125">
        <v>124651</v>
      </c>
      <c r="CQ2125">
        <v>0</v>
      </c>
      <c r="CR2125">
        <v>0</v>
      </c>
      <c r="CS2125">
        <v>0</v>
      </c>
      <c r="CY2125" t="s">
        <v>123</v>
      </c>
      <c r="CZ2125" t="s">
        <v>124</v>
      </c>
      <c r="DD2125" t="str" cm="1">
        <f t="array" ref="DD2125">TEXT(_xlfn.SEQUENCE(1, DATEDIF(AG2125, AH2125, "m") + 1, AG2125, 30), "YYYY-APMM")</f>
        <v>2014-AP08</v>
      </c>
      <c r="DN2125">
        <f t="shared" si="66"/>
        <v>800</v>
      </c>
      <c r="DO2125" t="str">
        <f t="shared" si="67"/>
        <v>KERBSTONE MASON SK</v>
      </c>
    </row>
    <row r="2126" spans="1:119" x14ac:dyDescent="0.35">
      <c r="A2126" t="s">
        <v>105</v>
      </c>
      <c r="B2126">
        <v>501411</v>
      </c>
      <c r="C2126">
        <v>6359</v>
      </c>
      <c r="D2126">
        <v>124658</v>
      </c>
      <c r="E2126">
        <v>13662</v>
      </c>
      <c r="F2126">
        <v>0</v>
      </c>
      <c r="G2126" t="s">
        <v>106</v>
      </c>
      <c r="H2126" t="s">
        <v>106</v>
      </c>
      <c r="I2126" t="s">
        <v>106</v>
      </c>
      <c r="J2126" t="s">
        <v>107</v>
      </c>
      <c r="K2126" t="s">
        <v>108</v>
      </c>
      <c r="L2126" t="s">
        <v>109</v>
      </c>
      <c r="M2126" t="s">
        <v>110</v>
      </c>
      <c r="N2126" t="s">
        <v>5278</v>
      </c>
      <c r="O2126" t="s">
        <v>4757</v>
      </c>
      <c r="P2126">
        <v>8174</v>
      </c>
      <c r="Q2126">
        <v>8</v>
      </c>
      <c r="R2126">
        <v>0</v>
      </c>
      <c r="S2126">
        <v>200</v>
      </c>
      <c r="T2126">
        <v>0</v>
      </c>
      <c r="U2126">
        <v>814</v>
      </c>
      <c r="V2126">
        <v>814</v>
      </c>
      <c r="W2126">
        <v>200</v>
      </c>
      <c r="X2126">
        <v>0</v>
      </c>
      <c r="Y2126">
        <v>0</v>
      </c>
      <c r="Z2126">
        <v>0</v>
      </c>
      <c r="AD2126" s="1">
        <v>41869.333333333336</v>
      </c>
      <c r="AE2126" s="1">
        <v>41897.708333333336</v>
      </c>
      <c r="AG2126" s="1">
        <v>41868.333333333336</v>
      </c>
      <c r="AH2126" s="1">
        <v>41896.708333333336</v>
      </c>
      <c r="AI2126" s="1">
        <v>41868.333333333336</v>
      </c>
      <c r="AJ2126" s="1">
        <v>41896.708333333336</v>
      </c>
      <c r="AK2126" s="1">
        <v>41868.333333333336</v>
      </c>
      <c r="AL2126" s="1">
        <v>41896.708333333336</v>
      </c>
      <c r="AM2126" s="1">
        <v>41869.333333333336</v>
      </c>
      <c r="AN2126" s="1">
        <v>41897.708333333336</v>
      </c>
      <c r="AP2126" t="s">
        <v>113</v>
      </c>
      <c r="AU2126" t="s">
        <v>5279</v>
      </c>
      <c r="AY2126" t="s">
        <v>106</v>
      </c>
      <c r="AZ2126">
        <v>0</v>
      </c>
      <c r="BA2126">
        <v>0</v>
      </c>
      <c r="BD2126" s="3">
        <v>41321.661111111112</v>
      </c>
      <c r="BE2126" s="3">
        <v>41321.663888888892</v>
      </c>
      <c r="BF2126" t="s">
        <v>115</v>
      </c>
      <c r="BG2126" t="s">
        <v>115</v>
      </c>
      <c r="BH2126">
        <v>8149</v>
      </c>
      <c r="BM2126">
        <v>43510</v>
      </c>
      <c r="BR2126" t="s">
        <v>3242</v>
      </c>
      <c r="BS2126" t="s">
        <v>3243</v>
      </c>
      <c r="BU2126">
        <v>1</v>
      </c>
      <c r="BV2126" t="s">
        <v>118</v>
      </c>
      <c r="BX2126" t="s">
        <v>119</v>
      </c>
      <c r="BY2126" t="s">
        <v>119</v>
      </c>
      <c r="BZ2126" t="s">
        <v>119</v>
      </c>
      <c r="CA2126">
        <v>1</v>
      </c>
      <c r="CC2126" t="s">
        <v>120</v>
      </c>
      <c r="CH2126">
        <v>540</v>
      </c>
      <c r="CI2126">
        <v>37440</v>
      </c>
      <c r="CJ2126" t="s">
        <v>106</v>
      </c>
      <c r="CK2126" t="s">
        <v>106</v>
      </c>
      <c r="CL2126">
        <v>65</v>
      </c>
      <c r="CM2126" t="s">
        <v>3235</v>
      </c>
      <c r="CO2126">
        <v>124651</v>
      </c>
      <c r="CQ2126">
        <v>0</v>
      </c>
      <c r="CR2126">
        <v>0</v>
      </c>
      <c r="CS2126">
        <v>0</v>
      </c>
      <c r="CY2126" t="s">
        <v>123</v>
      </c>
      <c r="CZ2126" t="s">
        <v>124</v>
      </c>
      <c r="DD2126" t="str" cm="1">
        <f t="array" ref="DD2126">TEXT(_xlfn.SEQUENCE(1, DATEDIF(AG2126, AH2126, "m") + 1, AG2126, 30), "YYYY-APMM")</f>
        <v>2014-AP08</v>
      </c>
      <c r="DN2126">
        <f t="shared" si="66"/>
        <v>814</v>
      </c>
      <c r="DO2126" t="str">
        <f t="shared" si="67"/>
        <v>INTERLOCK MASON SK</v>
      </c>
    </row>
    <row r="2127" spans="1:119" x14ac:dyDescent="0.35">
      <c r="A2127" t="s">
        <v>105</v>
      </c>
      <c r="B2127">
        <v>501412</v>
      </c>
      <c r="C2127">
        <v>6359</v>
      </c>
      <c r="D2127">
        <v>124658</v>
      </c>
      <c r="E2127">
        <v>13662</v>
      </c>
      <c r="F2127">
        <v>0</v>
      </c>
      <c r="G2127" t="s">
        <v>106</v>
      </c>
      <c r="H2127" t="s">
        <v>106</v>
      </c>
      <c r="I2127" t="s">
        <v>106</v>
      </c>
      <c r="J2127" t="s">
        <v>107</v>
      </c>
      <c r="K2127" t="s">
        <v>108</v>
      </c>
      <c r="L2127" t="s">
        <v>109</v>
      </c>
      <c r="M2127" t="s">
        <v>110</v>
      </c>
      <c r="N2127" t="s">
        <v>5280</v>
      </c>
      <c r="O2127" t="s">
        <v>4760</v>
      </c>
      <c r="P2127">
        <v>8165</v>
      </c>
      <c r="Q2127">
        <v>8</v>
      </c>
      <c r="R2127">
        <v>0</v>
      </c>
      <c r="S2127">
        <v>200</v>
      </c>
      <c r="T2127">
        <v>0</v>
      </c>
      <c r="U2127">
        <v>3340</v>
      </c>
      <c r="V2127">
        <v>3340</v>
      </c>
      <c r="W2127">
        <v>200</v>
      </c>
      <c r="X2127">
        <v>0</v>
      </c>
      <c r="Y2127">
        <v>0</v>
      </c>
      <c r="Z2127">
        <v>0</v>
      </c>
      <c r="AD2127" s="1">
        <v>41881.333333333336</v>
      </c>
      <c r="AE2127" s="1">
        <v>41909.708333333336</v>
      </c>
      <c r="AG2127" s="1">
        <v>41879.333333333336</v>
      </c>
      <c r="AH2127" s="1">
        <v>41907.708333333336</v>
      </c>
      <c r="AI2127" s="1">
        <v>41879.333333333336</v>
      </c>
      <c r="AJ2127" s="1">
        <v>41907.708333333336</v>
      </c>
      <c r="AK2127" s="1">
        <v>41879.333333333336</v>
      </c>
      <c r="AL2127" s="1">
        <v>41907.708333333336</v>
      </c>
      <c r="AM2127" s="1">
        <v>41881.333333333336</v>
      </c>
      <c r="AN2127" s="1">
        <v>41909.708333333336</v>
      </c>
      <c r="AP2127" t="s">
        <v>113</v>
      </c>
      <c r="AU2127" t="s">
        <v>5281</v>
      </c>
      <c r="AY2127" t="s">
        <v>106</v>
      </c>
      <c r="AZ2127">
        <v>0</v>
      </c>
      <c r="BA2127">
        <v>0</v>
      </c>
      <c r="BD2127" s="3">
        <v>41321.661111111112</v>
      </c>
      <c r="BE2127" s="3">
        <v>41321.663888888892</v>
      </c>
      <c r="BF2127" t="s">
        <v>115</v>
      </c>
      <c r="BG2127" t="s">
        <v>115</v>
      </c>
      <c r="BH2127">
        <v>8149</v>
      </c>
      <c r="BM2127">
        <v>43420</v>
      </c>
      <c r="BR2127" t="s">
        <v>3122</v>
      </c>
      <c r="BS2127" t="s">
        <v>3123</v>
      </c>
      <c r="BU2127">
        <v>1</v>
      </c>
      <c r="BV2127" t="s">
        <v>118</v>
      </c>
      <c r="BX2127" t="s">
        <v>119</v>
      </c>
      <c r="BY2127" t="s">
        <v>119</v>
      </c>
      <c r="BZ2127" t="s">
        <v>119</v>
      </c>
      <c r="CA2127">
        <v>1</v>
      </c>
      <c r="CC2127" t="s">
        <v>120</v>
      </c>
      <c r="CH2127">
        <v>540</v>
      </c>
      <c r="CI2127">
        <v>37440</v>
      </c>
      <c r="CJ2127" t="s">
        <v>106</v>
      </c>
      <c r="CK2127" t="s">
        <v>106</v>
      </c>
      <c r="CL2127">
        <v>65</v>
      </c>
      <c r="CM2127" t="s">
        <v>3235</v>
      </c>
      <c r="CO2127">
        <v>124651</v>
      </c>
      <c r="CQ2127">
        <v>0</v>
      </c>
      <c r="CR2127">
        <v>0</v>
      </c>
      <c r="CS2127">
        <v>0</v>
      </c>
      <c r="CY2127" t="s">
        <v>123</v>
      </c>
      <c r="CZ2127" t="s">
        <v>124</v>
      </c>
      <c r="DD2127" t="str" cm="1">
        <f t="array" ref="DD2127">TEXT(_xlfn.SEQUENCE(1, DATEDIF(AG2127, AH2127, "m") + 1, AG2127, 30), "YYYY-APMM")</f>
        <v>2014-AP08</v>
      </c>
      <c r="DN2127">
        <f t="shared" si="66"/>
        <v>3340</v>
      </c>
      <c r="DO2127" t="str">
        <f t="shared" si="67"/>
        <v>STEEL FIXERS SK</v>
      </c>
    </row>
    <row r="2128" spans="1:119" x14ac:dyDescent="0.35">
      <c r="A2128" t="s">
        <v>105</v>
      </c>
      <c r="B2128">
        <v>501413</v>
      </c>
      <c r="C2128">
        <v>6359</v>
      </c>
      <c r="D2128">
        <v>124659</v>
      </c>
      <c r="E2128">
        <v>13662</v>
      </c>
      <c r="F2128">
        <v>0</v>
      </c>
      <c r="G2128" t="s">
        <v>106</v>
      </c>
      <c r="H2128" t="s">
        <v>106</v>
      </c>
      <c r="I2128" t="s">
        <v>106</v>
      </c>
      <c r="J2128" t="s">
        <v>107</v>
      </c>
      <c r="K2128" t="s">
        <v>108</v>
      </c>
      <c r="L2128" t="s">
        <v>109</v>
      </c>
      <c r="M2128" t="s">
        <v>110</v>
      </c>
      <c r="N2128" t="s">
        <v>5282</v>
      </c>
      <c r="O2128" t="s">
        <v>3209</v>
      </c>
      <c r="P2128">
        <v>8177</v>
      </c>
      <c r="Q2128">
        <v>216</v>
      </c>
      <c r="R2128">
        <v>40</v>
      </c>
      <c r="S2128">
        <v>120</v>
      </c>
      <c r="T2128">
        <v>0</v>
      </c>
      <c r="U2128">
        <v>163</v>
      </c>
      <c r="V2128">
        <v>163</v>
      </c>
      <c r="W2128">
        <v>120</v>
      </c>
      <c r="X2128">
        <v>90.999831999999998</v>
      </c>
      <c r="Y2128">
        <v>0</v>
      </c>
      <c r="Z2128">
        <v>90.999831999999998</v>
      </c>
      <c r="AD2128" s="1">
        <v>41931.333333333336</v>
      </c>
      <c r="AE2128" s="1">
        <v>41947.708333333336</v>
      </c>
      <c r="AG2128" s="1">
        <v>41897.333333333336</v>
      </c>
      <c r="AH2128" s="1">
        <v>41913.708333333336</v>
      </c>
      <c r="AI2128" s="1">
        <v>41897.333333333336</v>
      </c>
      <c r="AJ2128" s="1">
        <v>41913.708333333336</v>
      </c>
      <c r="AK2128" s="1">
        <v>41897.333333333336</v>
      </c>
      <c r="AL2128" s="1">
        <v>41913.708333333336</v>
      </c>
      <c r="AM2128" s="1">
        <v>41931.333333333336</v>
      </c>
      <c r="AN2128" s="1">
        <v>41947.708333333336</v>
      </c>
      <c r="AP2128" t="s">
        <v>113</v>
      </c>
      <c r="AU2128" t="s">
        <v>5283</v>
      </c>
      <c r="AY2128" t="s">
        <v>106</v>
      </c>
      <c r="AZ2128">
        <v>0</v>
      </c>
      <c r="BA2128">
        <v>0</v>
      </c>
      <c r="BD2128" s="3">
        <v>41321.661111111112</v>
      </c>
      <c r="BE2128" s="3">
        <v>41321.663888888892</v>
      </c>
      <c r="BF2128" t="s">
        <v>115</v>
      </c>
      <c r="BG2128" t="s">
        <v>115</v>
      </c>
      <c r="BH2128">
        <v>8149</v>
      </c>
      <c r="BM2128">
        <v>43540</v>
      </c>
      <c r="BR2128" t="s">
        <v>1299</v>
      </c>
      <c r="BS2128" t="s">
        <v>1300</v>
      </c>
      <c r="BU2128">
        <v>1</v>
      </c>
      <c r="BV2128" t="s">
        <v>118</v>
      </c>
      <c r="BX2128" t="s">
        <v>119</v>
      </c>
      <c r="BY2128" t="s">
        <v>119</v>
      </c>
      <c r="BZ2128" t="s">
        <v>119</v>
      </c>
      <c r="CA2128">
        <v>1</v>
      </c>
      <c r="CC2128" t="s">
        <v>120</v>
      </c>
      <c r="CH2128">
        <v>540</v>
      </c>
      <c r="CI2128">
        <v>37430</v>
      </c>
      <c r="CJ2128" t="s">
        <v>106</v>
      </c>
      <c r="CK2128" t="s">
        <v>106</v>
      </c>
      <c r="CL2128">
        <v>60</v>
      </c>
      <c r="CM2128" t="s">
        <v>4652</v>
      </c>
      <c r="CO2128">
        <v>124651</v>
      </c>
      <c r="CQ2128">
        <v>0</v>
      </c>
      <c r="CR2128">
        <v>0</v>
      </c>
      <c r="CS2128">
        <v>0</v>
      </c>
      <c r="CY2128" t="s">
        <v>123</v>
      </c>
      <c r="CZ2128" t="s">
        <v>124</v>
      </c>
      <c r="DD2128" t="str" cm="1">
        <f t="array" ref="DD2128">TEXT(_xlfn.SEQUENCE(1, DATEDIF(AG2128, AH2128, "m") + 1, AG2128, 30), "YYYY-APMM")</f>
        <v>2014-AP09</v>
      </c>
      <c r="DN2128">
        <f t="shared" si="66"/>
        <v>163</v>
      </c>
      <c r="DO2128" t="str">
        <f t="shared" si="67"/>
        <v>LABOR - CIVIL</v>
      </c>
    </row>
    <row r="2129" spans="1:119" x14ac:dyDescent="0.35">
      <c r="A2129" t="s">
        <v>105</v>
      </c>
      <c r="B2129">
        <v>501414</v>
      </c>
      <c r="C2129">
        <v>6359</v>
      </c>
      <c r="D2129">
        <v>124659</v>
      </c>
      <c r="E2129">
        <v>13662</v>
      </c>
      <c r="F2129">
        <v>0</v>
      </c>
      <c r="G2129" t="s">
        <v>106</v>
      </c>
      <c r="H2129" t="s">
        <v>106</v>
      </c>
      <c r="I2129" t="s">
        <v>106</v>
      </c>
      <c r="J2129" t="s">
        <v>107</v>
      </c>
      <c r="K2129" t="s">
        <v>108</v>
      </c>
      <c r="L2129" t="s">
        <v>109</v>
      </c>
      <c r="M2129" t="s">
        <v>110</v>
      </c>
      <c r="N2129" t="s">
        <v>5284</v>
      </c>
      <c r="O2129" t="s">
        <v>4654</v>
      </c>
      <c r="P2129">
        <v>8165</v>
      </c>
      <c r="Q2129">
        <v>176</v>
      </c>
      <c r="R2129">
        <v>0</v>
      </c>
      <c r="S2129">
        <v>120</v>
      </c>
      <c r="T2129">
        <v>0</v>
      </c>
      <c r="U2129">
        <v>302</v>
      </c>
      <c r="V2129">
        <v>302</v>
      </c>
      <c r="W2129">
        <v>120</v>
      </c>
      <c r="X2129">
        <v>0</v>
      </c>
      <c r="Y2129">
        <v>0</v>
      </c>
      <c r="Z2129">
        <v>0</v>
      </c>
      <c r="AD2129" s="1">
        <v>41937.333333333336</v>
      </c>
      <c r="AE2129" s="1">
        <v>41953.708333333336</v>
      </c>
      <c r="AG2129" s="1">
        <v>41909.333333333336</v>
      </c>
      <c r="AH2129" s="1">
        <v>41927.708333333336</v>
      </c>
      <c r="AI2129" s="1">
        <v>41909.333333333336</v>
      </c>
      <c r="AJ2129" s="1">
        <v>41927.708333333336</v>
      </c>
      <c r="AK2129" s="1">
        <v>41909.333333333336</v>
      </c>
      <c r="AL2129" s="1">
        <v>41927.708333333336</v>
      </c>
      <c r="AM2129" s="1">
        <v>41937.333333333336</v>
      </c>
      <c r="AN2129" s="1">
        <v>41953.708333333336</v>
      </c>
      <c r="AP2129" t="s">
        <v>113</v>
      </c>
      <c r="AU2129" t="s">
        <v>5285</v>
      </c>
      <c r="AY2129" t="s">
        <v>106</v>
      </c>
      <c r="AZ2129">
        <v>0</v>
      </c>
      <c r="BA2129">
        <v>0</v>
      </c>
      <c r="BD2129" s="3">
        <v>41321.661111111112</v>
      </c>
      <c r="BE2129" s="3">
        <v>41321.663888888892</v>
      </c>
      <c r="BF2129" t="s">
        <v>115</v>
      </c>
      <c r="BG2129" t="s">
        <v>115</v>
      </c>
      <c r="BH2129">
        <v>8149</v>
      </c>
      <c r="BM2129">
        <v>43420</v>
      </c>
      <c r="BR2129" t="s">
        <v>3122</v>
      </c>
      <c r="BS2129" t="s">
        <v>3123</v>
      </c>
      <c r="BU2129">
        <v>1</v>
      </c>
      <c r="BV2129" t="s">
        <v>118</v>
      </c>
      <c r="BX2129" t="s">
        <v>119</v>
      </c>
      <c r="BY2129" t="s">
        <v>119</v>
      </c>
      <c r="BZ2129" t="s">
        <v>119</v>
      </c>
      <c r="CA2129">
        <v>1</v>
      </c>
      <c r="CC2129" t="s">
        <v>120</v>
      </c>
      <c r="CH2129">
        <v>540</v>
      </c>
      <c r="CI2129">
        <v>37430</v>
      </c>
      <c r="CJ2129" t="s">
        <v>106</v>
      </c>
      <c r="CK2129" t="s">
        <v>106</v>
      </c>
      <c r="CL2129">
        <v>60</v>
      </c>
      <c r="CM2129" t="s">
        <v>4652</v>
      </c>
      <c r="CO2129">
        <v>124651</v>
      </c>
      <c r="CQ2129">
        <v>0</v>
      </c>
      <c r="CR2129">
        <v>0</v>
      </c>
      <c r="CS2129">
        <v>0</v>
      </c>
      <c r="CY2129" t="s">
        <v>123</v>
      </c>
      <c r="CZ2129" t="s">
        <v>124</v>
      </c>
      <c r="DD2129" t="str" cm="1">
        <f t="array" ref="DD2129">TEXT(_xlfn.SEQUENCE(1, DATEDIF(AG2129, AH2129, "m") + 1, AG2129, 30), "YYYY-APMM")</f>
        <v>2014-AP09</v>
      </c>
      <c r="DN2129">
        <f t="shared" si="66"/>
        <v>302</v>
      </c>
      <c r="DO2129" t="str">
        <f t="shared" si="67"/>
        <v>STEEL FIXERS SK</v>
      </c>
    </row>
    <row r="2130" spans="1:119" x14ac:dyDescent="0.35">
      <c r="A2130" t="s">
        <v>105</v>
      </c>
      <c r="B2130">
        <v>501415</v>
      </c>
      <c r="C2130">
        <v>6359</v>
      </c>
      <c r="D2130">
        <v>124659</v>
      </c>
      <c r="E2130">
        <v>13662</v>
      </c>
      <c r="F2130">
        <v>0</v>
      </c>
      <c r="G2130" t="s">
        <v>106</v>
      </c>
      <c r="H2130" t="s">
        <v>106</v>
      </c>
      <c r="I2130" t="s">
        <v>106</v>
      </c>
      <c r="J2130" t="s">
        <v>107</v>
      </c>
      <c r="K2130" t="s">
        <v>108</v>
      </c>
      <c r="L2130" t="s">
        <v>109</v>
      </c>
      <c r="M2130" t="s">
        <v>110</v>
      </c>
      <c r="N2130" t="s">
        <v>5286</v>
      </c>
      <c r="O2130" t="s">
        <v>4660</v>
      </c>
      <c r="P2130">
        <v>8178</v>
      </c>
      <c r="Q2130">
        <v>176</v>
      </c>
      <c r="R2130">
        <v>128</v>
      </c>
      <c r="S2130">
        <v>200</v>
      </c>
      <c r="T2130">
        <v>0</v>
      </c>
      <c r="U2130">
        <v>51.6</v>
      </c>
      <c r="V2130">
        <v>51.6</v>
      </c>
      <c r="W2130">
        <v>200</v>
      </c>
      <c r="X2130">
        <v>0</v>
      </c>
      <c r="Y2130">
        <v>0</v>
      </c>
      <c r="Z2130">
        <v>0</v>
      </c>
      <c r="AD2130" s="1">
        <v>41954.333333333336</v>
      </c>
      <c r="AE2130" s="1">
        <v>41982.708333333336</v>
      </c>
      <c r="AG2130" s="1">
        <v>41928.333333333336</v>
      </c>
      <c r="AH2130" s="1">
        <v>41956.708333333336</v>
      </c>
      <c r="AI2130" s="1">
        <v>41928.333333333336</v>
      </c>
      <c r="AJ2130" s="1">
        <v>41956.708333333336</v>
      </c>
      <c r="AK2130" s="1">
        <v>41928.333333333336</v>
      </c>
      <c r="AL2130" s="1">
        <v>41956.708333333336</v>
      </c>
      <c r="AM2130" s="1">
        <v>41954.333333333336</v>
      </c>
      <c r="AN2130" s="1">
        <v>41982.708333333336</v>
      </c>
      <c r="AP2130" t="s">
        <v>113</v>
      </c>
      <c r="AU2130" t="s">
        <v>5287</v>
      </c>
      <c r="AY2130" t="s">
        <v>106</v>
      </c>
      <c r="AZ2130">
        <v>0</v>
      </c>
      <c r="BA2130">
        <v>0</v>
      </c>
      <c r="BD2130" s="3">
        <v>41321.661111111112</v>
      </c>
      <c r="BE2130" s="3">
        <v>41321.663888888892</v>
      </c>
      <c r="BF2130" t="s">
        <v>115</v>
      </c>
      <c r="BG2130" t="s">
        <v>115</v>
      </c>
      <c r="BH2130">
        <v>8149</v>
      </c>
      <c r="BM2130">
        <v>43550</v>
      </c>
      <c r="BR2130" t="s">
        <v>116</v>
      </c>
      <c r="BS2130" t="s">
        <v>117</v>
      </c>
      <c r="BU2130">
        <v>1</v>
      </c>
      <c r="BV2130" t="s">
        <v>118</v>
      </c>
      <c r="BX2130" t="s">
        <v>119</v>
      </c>
      <c r="BY2130" t="s">
        <v>119</v>
      </c>
      <c r="BZ2130" t="s">
        <v>119</v>
      </c>
      <c r="CA2130">
        <v>1</v>
      </c>
      <c r="CC2130" t="s">
        <v>120</v>
      </c>
      <c r="CH2130">
        <v>540</v>
      </c>
      <c r="CI2130">
        <v>37430</v>
      </c>
      <c r="CJ2130" t="s">
        <v>106</v>
      </c>
      <c r="CK2130" t="s">
        <v>106</v>
      </c>
      <c r="CL2130">
        <v>60</v>
      </c>
      <c r="CM2130" t="s">
        <v>4652</v>
      </c>
      <c r="CO2130">
        <v>124651</v>
      </c>
      <c r="CQ2130">
        <v>0</v>
      </c>
      <c r="CR2130">
        <v>0</v>
      </c>
      <c r="CS2130">
        <v>0</v>
      </c>
      <c r="CY2130" t="s">
        <v>123</v>
      </c>
      <c r="CZ2130" t="s">
        <v>124</v>
      </c>
      <c r="DD2130" t="str" cm="1">
        <f t="array" ref="DD2130">TEXT(_xlfn.SEQUENCE(1, DATEDIF(AG2130, AH2130, "m") + 1, AG2130, 30), "YYYY-APMM")</f>
        <v>2014-AP10</v>
      </c>
      <c r="DN2130">
        <f t="shared" si="66"/>
        <v>51.6</v>
      </c>
      <c r="DO2130" t="str">
        <f t="shared" si="67"/>
        <v>LABOR- SUBCONTRACTOR</v>
      </c>
    </row>
    <row r="2131" spans="1:119" x14ac:dyDescent="0.35">
      <c r="A2131" t="s">
        <v>105</v>
      </c>
      <c r="B2131">
        <v>501416</v>
      </c>
      <c r="C2131">
        <v>6359</v>
      </c>
      <c r="D2131">
        <v>124659</v>
      </c>
      <c r="E2131">
        <v>13662</v>
      </c>
      <c r="F2131">
        <v>0</v>
      </c>
      <c r="G2131" t="s">
        <v>106</v>
      </c>
      <c r="H2131" t="s">
        <v>106</v>
      </c>
      <c r="I2131" t="s">
        <v>106</v>
      </c>
      <c r="J2131" t="s">
        <v>107</v>
      </c>
      <c r="K2131" t="s">
        <v>108</v>
      </c>
      <c r="L2131" t="s">
        <v>109</v>
      </c>
      <c r="M2131" t="s">
        <v>110</v>
      </c>
      <c r="N2131" t="s">
        <v>5288</v>
      </c>
      <c r="O2131" t="s">
        <v>4657</v>
      </c>
      <c r="P2131">
        <v>8178</v>
      </c>
      <c r="Q2131">
        <v>176</v>
      </c>
      <c r="R2131">
        <v>0</v>
      </c>
      <c r="S2131">
        <v>200</v>
      </c>
      <c r="T2131">
        <v>0</v>
      </c>
      <c r="U2131">
        <v>314</v>
      </c>
      <c r="V2131">
        <v>314</v>
      </c>
      <c r="W2131">
        <v>200</v>
      </c>
      <c r="X2131">
        <v>0</v>
      </c>
      <c r="Y2131">
        <v>0</v>
      </c>
      <c r="Z2131">
        <v>0</v>
      </c>
      <c r="AD2131" s="1">
        <v>41948.333333333336</v>
      </c>
      <c r="AE2131" s="1">
        <v>41976.708333333336</v>
      </c>
      <c r="AG2131" s="1">
        <v>41920.333333333336</v>
      </c>
      <c r="AH2131" s="1">
        <v>41951.708333333336</v>
      </c>
      <c r="AI2131" s="1">
        <v>41920.333333333336</v>
      </c>
      <c r="AJ2131" s="1">
        <v>41951.708333333336</v>
      </c>
      <c r="AK2131" s="1">
        <v>41920.333333333336</v>
      </c>
      <c r="AL2131" s="1">
        <v>41951.708333333336</v>
      </c>
      <c r="AM2131" s="1">
        <v>41948.333333333336</v>
      </c>
      <c r="AN2131" s="1">
        <v>41976.708333333336</v>
      </c>
      <c r="AP2131" t="s">
        <v>113</v>
      </c>
      <c r="AU2131" t="s">
        <v>5289</v>
      </c>
      <c r="AY2131" t="s">
        <v>106</v>
      </c>
      <c r="AZ2131">
        <v>0</v>
      </c>
      <c r="BA2131">
        <v>0</v>
      </c>
      <c r="BD2131" s="3">
        <v>41321.661111111112</v>
      </c>
      <c r="BE2131" s="3">
        <v>41321.663888888892</v>
      </c>
      <c r="BF2131" t="s">
        <v>115</v>
      </c>
      <c r="BG2131" t="s">
        <v>115</v>
      </c>
      <c r="BH2131">
        <v>8149</v>
      </c>
      <c r="BM2131">
        <v>43550</v>
      </c>
      <c r="BR2131" t="s">
        <v>116</v>
      </c>
      <c r="BS2131" t="s">
        <v>117</v>
      </c>
      <c r="BU2131">
        <v>1</v>
      </c>
      <c r="BV2131" t="s">
        <v>118</v>
      </c>
      <c r="BX2131" t="s">
        <v>119</v>
      </c>
      <c r="BY2131" t="s">
        <v>119</v>
      </c>
      <c r="BZ2131" t="s">
        <v>119</v>
      </c>
      <c r="CA2131">
        <v>1</v>
      </c>
      <c r="CC2131" t="s">
        <v>120</v>
      </c>
      <c r="CH2131">
        <v>540</v>
      </c>
      <c r="CI2131">
        <v>37430</v>
      </c>
      <c r="CJ2131" t="s">
        <v>106</v>
      </c>
      <c r="CK2131" t="s">
        <v>106</v>
      </c>
      <c r="CL2131">
        <v>60</v>
      </c>
      <c r="CM2131" t="s">
        <v>4652</v>
      </c>
      <c r="CO2131">
        <v>124651</v>
      </c>
      <c r="CQ2131">
        <v>0</v>
      </c>
      <c r="CR2131">
        <v>0</v>
      </c>
      <c r="CS2131">
        <v>0</v>
      </c>
      <c r="CY2131" t="s">
        <v>123</v>
      </c>
      <c r="CZ2131" t="s">
        <v>124</v>
      </c>
      <c r="DD2131" t="str" cm="1">
        <f t="array" ref="DD2131:DE2131">TEXT(_xlfn.SEQUENCE(1, DATEDIF(AG2131, AH2131, "m") + 1, AG2131, 30), "YYYY-APMM")</f>
        <v>2014-AP10</v>
      </c>
      <c r="DE2131" t="str">
        <v>2014-AP11</v>
      </c>
      <c r="DN2131">
        <f t="shared" si="66"/>
        <v>157</v>
      </c>
      <c r="DO2131" t="str">
        <f t="shared" si="67"/>
        <v>LABOR- SUBCONTRACTOR</v>
      </c>
    </row>
    <row r="2132" spans="1:119" x14ac:dyDescent="0.35">
      <c r="A2132" t="s">
        <v>105</v>
      </c>
      <c r="B2132">
        <v>501417</v>
      </c>
      <c r="C2132">
        <v>6359</v>
      </c>
      <c r="D2132">
        <v>124660</v>
      </c>
      <c r="E2132">
        <v>13662</v>
      </c>
      <c r="F2132">
        <v>0</v>
      </c>
      <c r="G2132" t="s">
        <v>106</v>
      </c>
      <c r="H2132" t="s">
        <v>106</v>
      </c>
      <c r="I2132" t="s">
        <v>106</v>
      </c>
      <c r="J2132" t="s">
        <v>107</v>
      </c>
      <c r="K2132" t="s">
        <v>108</v>
      </c>
      <c r="L2132" t="s">
        <v>109</v>
      </c>
      <c r="M2132" t="s">
        <v>110</v>
      </c>
      <c r="N2132" t="s">
        <v>5290</v>
      </c>
      <c r="O2132" t="s">
        <v>4638</v>
      </c>
      <c r="P2132">
        <v>8177</v>
      </c>
      <c r="Q2132">
        <v>0</v>
      </c>
      <c r="R2132">
        <v>0</v>
      </c>
      <c r="S2132">
        <v>200</v>
      </c>
      <c r="T2132">
        <v>0</v>
      </c>
      <c r="U2132">
        <v>2772</v>
      </c>
      <c r="V2132">
        <v>2772</v>
      </c>
      <c r="W2132">
        <v>200</v>
      </c>
      <c r="X2132">
        <v>876</v>
      </c>
      <c r="Y2132">
        <v>0</v>
      </c>
      <c r="Z2132">
        <v>876</v>
      </c>
      <c r="AD2132" s="1">
        <v>41794.333333333336</v>
      </c>
      <c r="AE2132" s="1">
        <v>41822.708333333336</v>
      </c>
      <c r="AG2132" s="1">
        <v>41794.333333333336</v>
      </c>
      <c r="AH2132" s="1">
        <v>41822.708333333336</v>
      </c>
      <c r="AI2132" s="1">
        <v>41794.333333333336</v>
      </c>
      <c r="AJ2132" s="1">
        <v>41822.708333333336</v>
      </c>
      <c r="AK2132" s="1">
        <v>41794.333333333336</v>
      </c>
      <c r="AL2132" s="1">
        <v>41822.708333333336</v>
      </c>
      <c r="AM2132" s="1">
        <v>41794.333333333336</v>
      </c>
      <c r="AN2132" s="1">
        <v>41822.708333333336</v>
      </c>
      <c r="AP2132" t="s">
        <v>113</v>
      </c>
      <c r="AU2132" t="s">
        <v>5291</v>
      </c>
      <c r="AY2132" t="s">
        <v>119</v>
      </c>
      <c r="AZ2132">
        <v>0</v>
      </c>
      <c r="BA2132">
        <v>0</v>
      </c>
      <c r="BD2132" s="3">
        <v>41321.661111111112</v>
      </c>
      <c r="BE2132" s="3">
        <v>41321.663888888892</v>
      </c>
      <c r="BF2132" t="s">
        <v>115</v>
      </c>
      <c r="BG2132" t="s">
        <v>115</v>
      </c>
      <c r="BH2132">
        <v>8149</v>
      </c>
      <c r="BM2132">
        <v>43540</v>
      </c>
      <c r="BR2132" t="s">
        <v>1299</v>
      </c>
      <c r="BS2132" t="s">
        <v>1300</v>
      </c>
      <c r="BU2132">
        <v>1</v>
      </c>
      <c r="BV2132" t="s">
        <v>118</v>
      </c>
      <c r="BX2132" t="s">
        <v>119</v>
      </c>
      <c r="BY2132" t="s">
        <v>119</v>
      </c>
      <c r="BZ2132" t="s">
        <v>119</v>
      </c>
      <c r="CA2132">
        <v>1</v>
      </c>
      <c r="CC2132" t="s">
        <v>120</v>
      </c>
      <c r="CH2132">
        <v>540</v>
      </c>
      <c r="CI2132">
        <v>37370</v>
      </c>
      <c r="CJ2132" t="s">
        <v>106</v>
      </c>
      <c r="CK2132" t="s">
        <v>106</v>
      </c>
      <c r="CL2132">
        <v>30</v>
      </c>
      <c r="CM2132" t="s">
        <v>4640</v>
      </c>
      <c r="CO2132">
        <v>124651</v>
      </c>
      <c r="CQ2132">
        <v>0</v>
      </c>
      <c r="CR2132">
        <v>0</v>
      </c>
      <c r="CS2132">
        <v>0</v>
      </c>
      <c r="CY2132" t="s">
        <v>123</v>
      </c>
      <c r="CZ2132" t="s">
        <v>124</v>
      </c>
      <c r="DD2132" t="str" cm="1">
        <f t="array" ref="DD2132">TEXT(_xlfn.SEQUENCE(1, DATEDIF(AG2132, AH2132, "m") + 1, AG2132, 30), "YYYY-APMM")</f>
        <v>2014-AP06</v>
      </c>
      <c r="DN2132">
        <f t="shared" si="66"/>
        <v>2772</v>
      </c>
      <c r="DO2132" t="str">
        <f t="shared" si="67"/>
        <v>LABOR - CIVIL</v>
      </c>
    </row>
    <row r="2133" spans="1:119" x14ac:dyDescent="0.35">
      <c r="A2133" t="s">
        <v>105</v>
      </c>
      <c r="B2133">
        <v>501418</v>
      </c>
      <c r="C2133">
        <v>6359</v>
      </c>
      <c r="D2133">
        <v>124660</v>
      </c>
      <c r="E2133">
        <v>13662</v>
      </c>
      <c r="F2133">
        <v>0</v>
      </c>
      <c r="G2133" t="s">
        <v>106</v>
      </c>
      <c r="H2133" t="s">
        <v>106</v>
      </c>
      <c r="I2133" t="s">
        <v>106</v>
      </c>
      <c r="J2133" t="s">
        <v>107</v>
      </c>
      <c r="K2133" t="s">
        <v>108</v>
      </c>
      <c r="L2133" t="s">
        <v>109</v>
      </c>
      <c r="M2133" t="s">
        <v>110</v>
      </c>
      <c r="N2133" t="s">
        <v>5292</v>
      </c>
      <c r="O2133" t="s">
        <v>4642</v>
      </c>
      <c r="P2133">
        <v>8178</v>
      </c>
      <c r="Q2133">
        <v>24</v>
      </c>
      <c r="R2133">
        <v>0</v>
      </c>
      <c r="S2133">
        <v>200</v>
      </c>
      <c r="T2133">
        <v>0</v>
      </c>
      <c r="U2133">
        <v>4487.2</v>
      </c>
      <c r="V2133">
        <v>4487.2</v>
      </c>
      <c r="W2133">
        <v>200</v>
      </c>
      <c r="X2133">
        <v>0</v>
      </c>
      <c r="Y2133">
        <v>0</v>
      </c>
      <c r="Z2133">
        <v>0</v>
      </c>
      <c r="AD2133" s="1">
        <v>41804.333333333336</v>
      </c>
      <c r="AE2133" s="1">
        <v>41832.708333333336</v>
      </c>
      <c r="AG2133" s="1">
        <v>41800.333333333336</v>
      </c>
      <c r="AH2133" s="1">
        <v>41828.708333333336</v>
      </c>
      <c r="AI2133" s="1">
        <v>41800.333333333336</v>
      </c>
      <c r="AJ2133" s="1">
        <v>41828.708333333336</v>
      </c>
      <c r="AK2133" s="1">
        <v>41800.333333333336</v>
      </c>
      <c r="AL2133" s="1">
        <v>41828.708333333336</v>
      </c>
      <c r="AM2133" s="1">
        <v>41804.333333333336</v>
      </c>
      <c r="AN2133" s="1">
        <v>41832.708333333336</v>
      </c>
      <c r="AP2133" t="s">
        <v>113</v>
      </c>
      <c r="AU2133" t="s">
        <v>5293</v>
      </c>
      <c r="AY2133" t="s">
        <v>106</v>
      </c>
      <c r="AZ2133">
        <v>0</v>
      </c>
      <c r="BA2133">
        <v>0</v>
      </c>
      <c r="BD2133" s="3">
        <v>41321.661111111112</v>
      </c>
      <c r="BE2133" s="3">
        <v>41328.377083333333</v>
      </c>
      <c r="BF2133" t="s">
        <v>115</v>
      </c>
      <c r="BG2133" t="s">
        <v>115</v>
      </c>
      <c r="BH2133">
        <v>8149</v>
      </c>
      <c r="BM2133">
        <v>43550</v>
      </c>
      <c r="BR2133" t="s">
        <v>116</v>
      </c>
      <c r="BS2133" t="s">
        <v>117</v>
      </c>
      <c r="BU2133">
        <v>1</v>
      </c>
      <c r="BV2133" t="s">
        <v>118</v>
      </c>
      <c r="BX2133" t="s">
        <v>119</v>
      </c>
      <c r="BY2133" t="s">
        <v>119</v>
      </c>
      <c r="BZ2133" t="s">
        <v>119</v>
      </c>
      <c r="CA2133">
        <v>1</v>
      </c>
      <c r="CC2133" t="s">
        <v>120</v>
      </c>
      <c r="CH2133">
        <v>540</v>
      </c>
      <c r="CI2133">
        <v>37370</v>
      </c>
      <c r="CJ2133" t="s">
        <v>106</v>
      </c>
      <c r="CK2133" t="s">
        <v>106</v>
      </c>
      <c r="CL2133">
        <v>30</v>
      </c>
      <c r="CM2133" t="s">
        <v>4640</v>
      </c>
      <c r="CO2133">
        <v>124651</v>
      </c>
      <c r="CQ2133">
        <v>0</v>
      </c>
      <c r="CR2133">
        <v>0</v>
      </c>
      <c r="CS2133">
        <v>0</v>
      </c>
      <c r="CY2133" t="s">
        <v>123</v>
      </c>
      <c r="CZ2133" t="s">
        <v>124</v>
      </c>
      <c r="DD2133" t="str" cm="1">
        <f t="array" ref="DD2133">TEXT(_xlfn.SEQUENCE(1, DATEDIF(AG2133, AH2133, "m") + 1, AG2133, 30), "YYYY-APMM")</f>
        <v>2014-AP06</v>
      </c>
      <c r="DN2133">
        <f t="shared" si="66"/>
        <v>4487.2</v>
      </c>
      <c r="DO2133" t="str">
        <f t="shared" si="67"/>
        <v>LABOR- SUBCONTRACTOR</v>
      </c>
    </row>
    <row r="2134" spans="1:119" x14ac:dyDescent="0.35">
      <c r="A2134" t="s">
        <v>105</v>
      </c>
      <c r="B2134">
        <v>501419</v>
      </c>
      <c r="C2134">
        <v>6359</v>
      </c>
      <c r="D2134">
        <v>124660</v>
      </c>
      <c r="E2134">
        <v>13662</v>
      </c>
      <c r="F2134">
        <v>0</v>
      </c>
      <c r="G2134" t="s">
        <v>106</v>
      </c>
      <c r="H2134" t="s">
        <v>106</v>
      </c>
      <c r="I2134" t="s">
        <v>106</v>
      </c>
      <c r="J2134" t="s">
        <v>107</v>
      </c>
      <c r="K2134" t="s">
        <v>108</v>
      </c>
      <c r="L2134" t="s">
        <v>109</v>
      </c>
      <c r="M2134" t="s">
        <v>110</v>
      </c>
      <c r="N2134" t="s">
        <v>5294</v>
      </c>
      <c r="O2134" t="s">
        <v>4645</v>
      </c>
      <c r="P2134">
        <v>8177</v>
      </c>
      <c r="Q2134">
        <v>24</v>
      </c>
      <c r="R2134">
        <v>0</v>
      </c>
      <c r="S2134">
        <v>200</v>
      </c>
      <c r="T2134">
        <v>0</v>
      </c>
      <c r="U2134">
        <v>1862</v>
      </c>
      <c r="V2134">
        <v>1862</v>
      </c>
      <c r="W2134">
        <v>200</v>
      </c>
      <c r="X2134">
        <v>1100</v>
      </c>
      <c r="Y2134">
        <v>0</v>
      </c>
      <c r="Z2134">
        <v>1100</v>
      </c>
      <c r="AD2134" s="1">
        <v>41812.333333333336</v>
      </c>
      <c r="AE2134" s="1">
        <v>41840.708333333336</v>
      </c>
      <c r="AG2134" s="1">
        <v>41808.333333333336</v>
      </c>
      <c r="AH2134" s="1">
        <v>41836.708333333336</v>
      </c>
      <c r="AI2134" s="1">
        <v>41808.333333333336</v>
      </c>
      <c r="AJ2134" s="1">
        <v>41836.708333333336</v>
      </c>
      <c r="AK2134" s="1">
        <v>41808.333333333336</v>
      </c>
      <c r="AL2134" s="1">
        <v>41836.708333333336</v>
      </c>
      <c r="AM2134" s="1">
        <v>41812.333333333336</v>
      </c>
      <c r="AN2134" s="1">
        <v>41840.708333333336</v>
      </c>
      <c r="AP2134" t="s">
        <v>113</v>
      </c>
      <c r="AU2134" t="s">
        <v>5295</v>
      </c>
      <c r="AY2134" t="s">
        <v>106</v>
      </c>
      <c r="AZ2134">
        <v>0</v>
      </c>
      <c r="BA2134">
        <v>0</v>
      </c>
      <c r="BD2134" s="3">
        <v>41321.661111111112</v>
      </c>
      <c r="BE2134" s="3">
        <v>41321.663888888892</v>
      </c>
      <c r="BF2134" t="s">
        <v>115</v>
      </c>
      <c r="BG2134" t="s">
        <v>115</v>
      </c>
      <c r="BH2134">
        <v>8149</v>
      </c>
      <c r="BM2134">
        <v>43540</v>
      </c>
      <c r="BR2134" t="s">
        <v>1299</v>
      </c>
      <c r="BS2134" t="s">
        <v>1300</v>
      </c>
      <c r="BU2134">
        <v>1</v>
      </c>
      <c r="BV2134" t="s">
        <v>118</v>
      </c>
      <c r="BX2134" t="s">
        <v>119</v>
      </c>
      <c r="BY2134" t="s">
        <v>119</v>
      </c>
      <c r="BZ2134" t="s">
        <v>119</v>
      </c>
      <c r="CA2134">
        <v>1</v>
      </c>
      <c r="CC2134" t="s">
        <v>120</v>
      </c>
      <c r="CH2134">
        <v>540</v>
      </c>
      <c r="CI2134">
        <v>37370</v>
      </c>
      <c r="CJ2134" t="s">
        <v>106</v>
      </c>
      <c r="CK2134" t="s">
        <v>106</v>
      </c>
      <c r="CL2134">
        <v>30</v>
      </c>
      <c r="CM2134" t="s">
        <v>4640</v>
      </c>
      <c r="CO2134">
        <v>124651</v>
      </c>
      <c r="CQ2134">
        <v>0</v>
      </c>
      <c r="CR2134">
        <v>0</v>
      </c>
      <c r="CS2134">
        <v>0</v>
      </c>
      <c r="CY2134" t="s">
        <v>123</v>
      </c>
      <c r="CZ2134" t="s">
        <v>124</v>
      </c>
      <c r="DD2134" t="str" cm="1">
        <f t="array" ref="DD2134">TEXT(_xlfn.SEQUENCE(1, DATEDIF(AG2134, AH2134, "m") + 1, AG2134, 30), "YYYY-APMM")</f>
        <v>2014-AP06</v>
      </c>
      <c r="DN2134">
        <f t="shared" si="66"/>
        <v>1862</v>
      </c>
      <c r="DO2134" t="str">
        <f t="shared" si="67"/>
        <v>LABOR - CIVIL</v>
      </c>
    </row>
    <row r="2135" spans="1:119" x14ac:dyDescent="0.35">
      <c r="A2135" t="s">
        <v>105</v>
      </c>
      <c r="B2135">
        <v>501420</v>
      </c>
      <c r="C2135">
        <v>6359</v>
      </c>
      <c r="D2135">
        <v>124660</v>
      </c>
      <c r="E2135">
        <v>13662</v>
      </c>
      <c r="F2135">
        <v>0</v>
      </c>
      <c r="G2135" t="s">
        <v>106</v>
      </c>
      <c r="H2135" t="s">
        <v>106</v>
      </c>
      <c r="I2135" t="s">
        <v>106</v>
      </c>
      <c r="J2135" t="s">
        <v>107</v>
      </c>
      <c r="K2135" t="s">
        <v>108</v>
      </c>
      <c r="L2135" t="s">
        <v>109</v>
      </c>
      <c r="M2135" t="s">
        <v>110</v>
      </c>
      <c r="N2135" t="s">
        <v>5296</v>
      </c>
      <c r="O2135" t="s">
        <v>4648</v>
      </c>
      <c r="P2135">
        <v>8165</v>
      </c>
      <c r="Q2135">
        <v>392</v>
      </c>
      <c r="R2135">
        <v>0</v>
      </c>
      <c r="S2135">
        <v>200</v>
      </c>
      <c r="T2135">
        <v>0</v>
      </c>
      <c r="U2135">
        <v>276</v>
      </c>
      <c r="V2135">
        <v>276</v>
      </c>
      <c r="W2135">
        <v>200</v>
      </c>
      <c r="X2135">
        <v>0</v>
      </c>
      <c r="Y2135">
        <v>0</v>
      </c>
      <c r="Z2135">
        <v>0</v>
      </c>
      <c r="AD2135" s="1">
        <v>41881.333333333336</v>
      </c>
      <c r="AE2135" s="1">
        <v>41909.708333333336</v>
      </c>
      <c r="AG2135" s="1">
        <v>41820.333333333336</v>
      </c>
      <c r="AH2135" s="1">
        <v>41848.708333333336</v>
      </c>
      <c r="AI2135" s="1">
        <v>41820.333333333336</v>
      </c>
      <c r="AJ2135" s="1">
        <v>41848.708333333336</v>
      </c>
      <c r="AK2135" s="1">
        <v>41820.333333333336</v>
      </c>
      <c r="AL2135" s="1">
        <v>41848.708333333336</v>
      </c>
      <c r="AM2135" s="1">
        <v>41881.333333333336</v>
      </c>
      <c r="AN2135" s="1">
        <v>41909.708333333336</v>
      </c>
      <c r="AP2135" t="s">
        <v>113</v>
      </c>
      <c r="AU2135" t="s">
        <v>5297</v>
      </c>
      <c r="AY2135" t="s">
        <v>106</v>
      </c>
      <c r="AZ2135">
        <v>0</v>
      </c>
      <c r="BA2135">
        <v>0</v>
      </c>
      <c r="BD2135" s="3">
        <v>41321.661805555559</v>
      </c>
      <c r="BE2135" s="3">
        <v>41321.663888888892</v>
      </c>
      <c r="BF2135" t="s">
        <v>115</v>
      </c>
      <c r="BG2135" t="s">
        <v>115</v>
      </c>
      <c r="BH2135">
        <v>8149</v>
      </c>
      <c r="BM2135">
        <v>43420</v>
      </c>
      <c r="BR2135" t="s">
        <v>3122</v>
      </c>
      <c r="BS2135" t="s">
        <v>3123</v>
      </c>
      <c r="BU2135">
        <v>1</v>
      </c>
      <c r="BV2135" t="s">
        <v>118</v>
      </c>
      <c r="BX2135" t="s">
        <v>119</v>
      </c>
      <c r="BY2135" t="s">
        <v>119</v>
      </c>
      <c r="BZ2135" t="s">
        <v>119</v>
      </c>
      <c r="CA2135">
        <v>1</v>
      </c>
      <c r="CC2135" t="s">
        <v>120</v>
      </c>
      <c r="CH2135">
        <v>540</v>
      </c>
      <c r="CI2135">
        <v>37370</v>
      </c>
      <c r="CJ2135" t="s">
        <v>106</v>
      </c>
      <c r="CK2135" t="s">
        <v>106</v>
      </c>
      <c r="CL2135">
        <v>30</v>
      </c>
      <c r="CM2135" t="s">
        <v>4640</v>
      </c>
      <c r="CO2135">
        <v>124651</v>
      </c>
      <c r="CQ2135">
        <v>0</v>
      </c>
      <c r="CR2135">
        <v>0</v>
      </c>
      <c r="CS2135">
        <v>0</v>
      </c>
      <c r="CY2135" t="s">
        <v>123</v>
      </c>
      <c r="CZ2135" t="s">
        <v>124</v>
      </c>
      <c r="DD2135" t="str" cm="1">
        <f t="array" ref="DD2135">TEXT(_xlfn.SEQUENCE(1, DATEDIF(AG2135, AH2135, "m") + 1, AG2135, 30), "YYYY-APMM")</f>
        <v>2014-AP06</v>
      </c>
      <c r="DN2135">
        <f t="shared" si="66"/>
        <v>276</v>
      </c>
      <c r="DO2135" t="str">
        <f t="shared" si="67"/>
        <v>STEEL FIXERS SK</v>
      </c>
    </row>
    <row r="2136" spans="1:119" x14ac:dyDescent="0.35">
      <c r="A2136" t="s">
        <v>105</v>
      </c>
      <c r="B2136">
        <v>501421</v>
      </c>
      <c r="C2136">
        <v>6359</v>
      </c>
      <c r="D2136">
        <v>124661</v>
      </c>
      <c r="E2136">
        <v>13662</v>
      </c>
      <c r="F2136">
        <v>0</v>
      </c>
      <c r="G2136" t="s">
        <v>106</v>
      </c>
      <c r="H2136" t="s">
        <v>106</v>
      </c>
      <c r="I2136" t="s">
        <v>106</v>
      </c>
      <c r="J2136" t="s">
        <v>107</v>
      </c>
      <c r="K2136" t="s">
        <v>108</v>
      </c>
      <c r="L2136" t="s">
        <v>109</v>
      </c>
      <c r="M2136" t="s">
        <v>110</v>
      </c>
      <c r="N2136" t="s">
        <v>5298</v>
      </c>
      <c r="O2136" t="s">
        <v>4676</v>
      </c>
      <c r="P2136">
        <v>8177</v>
      </c>
      <c r="Q2136">
        <v>0</v>
      </c>
      <c r="R2136">
        <v>0</v>
      </c>
      <c r="S2136">
        <v>200</v>
      </c>
      <c r="T2136">
        <v>0</v>
      </c>
      <c r="U2136">
        <v>425</v>
      </c>
      <c r="V2136">
        <v>425</v>
      </c>
      <c r="W2136">
        <v>200</v>
      </c>
      <c r="X2136">
        <v>251</v>
      </c>
      <c r="Y2136">
        <v>0</v>
      </c>
      <c r="Z2136">
        <v>251</v>
      </c>
      <c r="AD2136" s="1">
        <v>41743.333333333336</v>
      </c>
      <c r="AE2136" s="1">
        <v>41771.708333333336</v>
      </c>
      <c r="AG2136" s="1">
        <v>41743.333333333336</v>
      </c>
      <c r="AH2136" s="1">
        <v>41771.708333333336</v>
      </c>
      <c r="AI2136" s="1">
        <v>41743.333333333336</v>
      </c>
      <c r="AJ2136" s="1">
        <v>41771.708333333336</v>
      </c>
      <c r="AK2136" s="1">
        <v>41743.333333333336</v>
      </c>
      <c r="AL2136" s="1">
        <v>41771.708333333336</v>
      </c>
      <c r="AM2136" s="1">
        <v>41743.333333333336</v>
      </c>
      <c r="AN2136" s="1">
        <v>41771.708333333336</v>
      </c>
      <c r="AP2136" t="s">
        <v>113</v>
      </c>
      <c r="AU2136" t="s">
        <v>5299</v>
      </c>
      <c r="AY2136" t="s">
        <v>119</v>
      </c>
      <c r="AZ2136">
        <v>0</v>
      </c>
      <c r="BA2136">
        <v>0</v>
      </c>
      <c r="BD2136" s="3">
        <v>41321.661805555559</v>
      </c>
      <c r="BE2136" s="3">
        <v>41321.663888888892</v>
      </c>
      <c r="BF2136" t="s">
        <v>115</v>
      </c>
      <c r="BG2136" t="s">
        <v>115</v>
      </c>
      <c r="BH2136">
        <v>8149</v>
      </c>
      <c r="BM2136">
        <v>43540</v>
      </c>
      <c r="BR2136" t="s">
        <v>1299</v>
      </c>
      <c r="BS2136" t="s">
        <v>1300</v>
      </c>
      <c r="BU2136">
        <v>1</v>
      </c>
      <c r="BV2136" t="s">
        <v>118</v>
      </c>
      <c r="BX2136" t="s">
        <v>119</v>
      </c>
      <c r="BY2136" t="s">
        <v>119</v>
      </c>
      <c r="BZ2136" t="s">
        <v>119</v>
      </c>
      <c r="CA2136">
        <v>1</v>
      </c>
      <c r="CC2136" t="s">
        <v>120</v>
      </c>
      <c r="CH2136">
        <v>540</v>
      </c>
      <c r="CI2136">
        <v>37350</v>
      </c>
      <c r="CJ2136" t="s">
        <v>106</v>
      </c>
      <c r="CK2136" t="s">
        <v>106</v>
      </c>
      <c r="CL2136">
        <v>20</v>
      </c>
      <c r="CM2136" t="s">
        <v>4678</v>
      </c>
      <c r="CO2136">
        <v>124651</v>
      </c>
      <c r="CQ2136">
        <v>0</v>
      </c>
      <c r="CR2136">
        <v>0</v>
      </c>
      <c r="CS2136">
        <v>0</v>
      </c>
      <c r="CY2136" t="s">
        <v>123</v>
      </c>
      <c r="CZ2136" t="s">
        <v>124</v>
      </c>
      <c r="DD2136" t="str" cm="1">
        <f t="array" ref="DD2136">TEXT(_xlfn.SEQUENCE(1, DATEDIF(AG2136, AH2136, "m") + 1, AG2136, 30), "YYYY-APMM")</f>
        <v>2014-AP04</v>
      </c>
      <c r="DN2136">
        <f t="shared" si="66"/>
        <v>425</v>
      </c>
      <c r="DO2136" t="str">
        <f t="shared" si="67"/>
        <v>LABOR - CIVIL</v>
      </c>
    </row>
    <row r="2137" spans="1:119" x14ac:dyDescent="0.35">
      <c r="A2137" t="s">
        <v>105</v>
      </c>
      <c r="B2137">
        <v>501422</v>
      </c>
      <c r="C2137">
        <v>6359</v>
      </c>
      <c r="D2137">
        <v>124661</v>
      </c>
      <c r="E2137">
        <v>13662</v>
      </c>
      <c r="F2137">
        <v>0</v>
      </c>
      <c r="G2137" t="s">
        <v>106</v>
      </c>
      <c r="H2137" t="s">
        <v>106</v>
      </c>
      <c r="I2137" t="s">
        <v>106</v>
      </c>
      <c r="J2137" t="s">
        <v>107</v>
      </c>
      <c r="K2137" t="s">
        <v>108</v>
      </c>
      <c r="L2137" t="s">
        <v>109</v>
      </c>
      <c r="M2137" t="s">
        <v>110</v>
      </c>
      <c r="N2137" t="s">
        <v>5300</v>
      </c>
      <c r="O2137" t="s">
        <v>4680</v>
      </c>
      <c r="P2137">
        <v>8178</v>
      </c>
      <c r="Q2137">
        <v>0</v>
      </c>
      <c r="R2137">
        <v>0</v>
      </c>
      <c r="S2137">
        <v>200</v>
      </c>
      <c r="T2137">
        <v>0</v>
      </c>
      <c r="U2137">
        <v>319.2</v>
      </c>
      <c r="V2137">
        <v>319.2</v>
      </c>
      <c r="W2137">
        <v>200</v>
      </c>
      <c r="X2137">
        <v>0</v>
      </c>
      <c r="Y2137">
        <v>0</v>
      </c>
      <c r="Z2137">
        <v>0</v>
      </c>
      <c r="AD2137" s="1">
        <v>41749.333333333336</v>
      </c>
      <c r="AE2137" s="1">
        <v>41777.708333333336</v>
      </c>
      <c r="AG2137" s="1">
        <v>41749.333333333336</v>
      </c>
      <c r="AH2137" s="1">
        <v>41777.708333333336</v>
      </c>
      <c r="AI2137" s="1">
        <v>41749.333333333336</v>
      </c>
      <c r="AJ2137" s="1">
        <v>41777.708333333336</v>
      </c>
      <c r="AK2137" s="1">
        <v>41749.333333333336</v>
      </c>
      <c r="AL2137" s="1">
        <v>41777.708333333336</v>
      </c>
      <c r="AM2137" s="1">
        <v>41749.333333333336</v>
      </c>
      <c r="AN2137" s="1">
        <v>41777.708333333336</v>
      </c>
      <c r="AP2137" t="s">
        <v>113</v>
      </c>
      <c r="AU2137" t="s">
        <v>5301</v>
      </c>
      <c r="AY2137" t="s">
        <v>119</v>
      </c>
      <c r="AZ2137">
        <v>0</v>
      </c>
      <c r="BA2137">
        <v>0</v>
      </c>
      <c r="BD2137" s="3">
        <v>41321.661805555559</v>
      </c>
      <c r="BE2137" s="3">
        <v>41328.377083333333</v>
      </c>
      <c r="BF2137" t="s">
        <v>115</v>
      </c>
      <c r="BG2137" t="s">
        <v>115</v>
      </c>
      <c r="BH2137">
        <v>8149</v>
      </c>
      <c r="BM2137">
        <v>43550</v>
      </c>
      <c r="BR2137" t="s">
        <v>116</v>
      </c>
      <c r="BS2137" t="s">
        <v>117</v>
      </c>
      <c r="BU2137">
        <v>1</v>
      </c>
      <c r="BV2137" t="s">
        <v>118</v>
      </c>
      <c r="BX2137" t="s">
        <v>119</v>
      </c>
      <c r="BY2137" t="s">
        <v>119</v>
      </c>
      <c r="BZ2137" t="s">
        <v>119</v>
      </c>
      <c r="CA2137">
        <v>1</v>
      </c>
      <c r="CC2137" t="s">
        <v>120</v>
      </c>
      <c r="CH2137">
        <v>540</v>
      </c>
      <c r="CI2137">
        <v>37350</v>
      </c>
      <c r="CJ2137" t="s">
        <v>106</v>
      </c>
      <c r="CK2137" t="s">
        <v>106</v>
      </c>
      <c r="CL2137">
        <v>20</v>
      </c>
      <c r="CM2137" t="s">
        <v>4678</v>
      </c>
      <c r="CO2137">
        <v>124651</v>
      </c>
      <c r="CQ2137">
        <v>0</v>
      </c>
      <c r="CR2137">
        <v>0</v>
      </c>
      <c r="CS2137">
        <v>0</v>
      </c>
      <c r="CY2137" t="s">
        <v>123</v>
      </c>
      <c r="CZ2137" t="s">
        <v>124</v>
      </c>
      <c r="DD2137" t="str" cm="1">
        <f t="array" ref="DD2137">TEXT(_xlfn.SEQUENCE(1, DATEDIF(AG2137, AH2137, "m") + 1, AG2137, 30), "YYYY-APMM")</f>
        <v>2014-AP04</v>
      </c>
      <c r="DN2137">
        <f t="shared" si="66"/>
        <v>319.2</v>
      </c>
      <c r="DO2137" t="str">
        <f t="shared" si="67"/>
        <v>LABOR- SUBCONTRACTOR</v>
      </c>
    </row>
    <row r="2138" spans="1:119" x14ac:dyDescent="0.35">
      <c r="A2138" t="s">
        <v>105</v>
      </c>
      <c r="B2138">
        <v>501423</v>
      </c>
      <c r="C2138">
        <v>6359</v>
      </c>
      <c r="D2138">
        <v>124661</v>
      </c>
      <c r="E2138">
        <v>13662</v>
      </c>
      <c r="F2138">
        <v>0</v>
      </c>
      <c r="G2138" t="s">
        <v>106</v>
      </c>
      <c r="H2138" t="s">
        <v>106</v>
      </c>
      <c r="I2138" t="s">
        <v>106</v>
      </c>
      <c r="J2138" t="s">
        <v>107</v>
      </c>
      <c r="K2138" t="s">
        <v>108</v>
      </c>
      <c r="L2138" t="s">
        <v>109</v>
      </c>
      <c r="M2138" t="s">
        <v>110</v>
      </c>
      <c r="N2138" t="s">
        <v>5302</v>
      </c>
      <c r="O2138" t="s">
        <v>4683</v>
      </c>
      <c r="P2138">
        <v>8178</v>
      </c>
      <c r="Q2138">
        <v>0</v>
      </c>
      <c r="R2138">
        <v>0</v>
      </c>
      <c r="S2138">
        <v>200</v>
      </c>
      <c r="T2138">
        <v>0</v>
      </c>
      <c r="U2138">
        <v>100.8</v>
      </c>
      <c r="V2138">
        <v>100.8</v>
      </c>
      <c r="W2138">
        <v>200</v>
      </c>
      <c r="X2138">
        <v>0</v>
      </c>
      <c r="Y2138">
        <v>0</v>
      </c>
      <c r="Z2138">
        <v>0</v>
      </c>
      <c r="AD2138" s="1">
        <v>41755.333333333336</v>
      </c>
      <c r="AE2138" s="1">
        <v>41783.708333333336</v>
      </c>
      <c r="AG2138" s="1">
        <v>41755.333333333336</v>
      </c>
      <c r="AH2138" s="1">
        <v>41783.708333333336</v>
      </c>
      <c r="AI2138" s="1">
        <v>41755.333333333336</v>
      </c>
      <c r="AJ2138" s="1">
        <v>41783.708333333336</v>
      </c>
      <c r="AK2138" s="1">
        <v>41755.333333333336</v>
      </c>
      <c r="AL2138" s="1">
        <v>41783.708333333336</v>
      </c>
      <c r="AM2138" s="1">
        <v>41755.333333333336</v>
      </c>
      <c r="AN2138" s="1">
        <v>41783.708333333336</v>
      </c>
      <c r="AP2138" t="s">
        <v>113</v>
      </c>
      <c r="AU2138" t="s">
        <v>5303</v>
      </c>
      <c r="AY2138" t="s">
        <v>119</v>
      </c>
      <c r="AZ2138">
        <v>0</v>
      </c>
      <c r="BA2138">
        <v>0</v>
      </c>
      <c r="BD2138" s="3">
        <v>41321.661805555559</v>
      </c>
      <c r="BE2138" s="3">
        <v>41321.663888888892</v>
      </c>
      <c r="BF2138" t="s">
        <v>115</v>
      </c>
      <c r="BG2138" t="s">
        <v>115</v>
      </c>
      <c r="BH2138">
        <v>8149</v>
      </c>
      <c r="BM2138">
        <v>43550</v>
      </c>
      <c r="BR2138" t="s">
        <v>116</v>
      </c>
      <c r="BS2138" t="s">
        <v>117</v>
      </c>
      <c r="BU2138">
        <v>1</v>
      </c>
      <c r="BV2138" t="s">
        <v>118</v>
      </c>
      <c r="BX2138" t="s">
        <v>119</v>
      </c>
      <c r="BY2138" t="s">
        <v>119</v>
      </c>
      <c r="BZ2138" t="s">
        <v>119</v>
      </c>
      <c r="CA2138">
        <v>1</v>
      </c>
      <c r="CC2138" t="s">
        <v>120</v>
      </c>
      <c r="CH2138">
        <v>540</v>
      </c>
      <c r="CI2138">
        <v>37350</v>
      </c>
      <c r="CJ2138" t="s">
        <v>106</v>
      </c>
      <c r="CK2138" t="s">
        <v>106</v>
      </c>
      <c r="CL2138">
        <v>20</v>
      </c>
      <c r="CM2138" t="s">
        <v>4678</v>
      </c>
      <c r="CO2138">
        <v>124651</v>
      </c>
      <c r="CQ2138">
        <v>0</v>
      </c>
      <c r="CR2138">
        <v>0</v>
      </c>
      <c r="CS2138">
        <v>0</v>
      </c>
      <c r="CY2138" t="s">
        <v>123</v>
      </c>
      <c r="CZ2138" t="s">
        <v>124</v>
      </c>
      <c r="DD2138" t="str" cm="1">
        <f t="array" ref="DD2138">TEXT(_xlfn.SEQUENCE(1, DATEDIF(AG2138, AH2138, "m") + 1, AG2138, 30), "YYYY-APMM")</f>
        <v>2014-AP04</v>
      </c>
      <c r="DN2138">
        <f t="shared" si="66"/>
        <v>100.8</v>
      </c>
      <c r="DO2138" t="str">
        <f t="shared" si="67"/>
        <v>LABOR- SUBCONTRACTOR</v>
      </c>
    </row>
    <row r="2139" spans="1:119" x14ac:dyDescent="0.35">
      <c r="A2139" t="s">
        <v>105</v>
      </c>
      <c r="B2139">
        <v>501424</v>
      </c>
      <c r="C2139">
        <v>6359</v>
      </c>
      <c r="D2139">
        <v>124661</v>
      </c>
      <c r="E2139">
        <v>13662</v>
      </c>
      <c r="F2139">
        <v>0</v>
      </c>
      <c r="G2139" t="s">
        <v>106</v>
      </c>
      <c r="H2139" t="s">
        <v>106</v>
      </c>
      <c r="I2139" t="s">
        <v>106</v>
      </c>
      <c r="J2139" t="s">
        <v>107</v>
      </c>
      <c r="K2139" t="s">
        <v>108</v>
      </c>
      <c r="L2139" t="s">
        <v>109</v>
      </c>
      <c r="M2139" t="s">
        <v>110</v>
      </c>
      <c r="N2139" t="s">
        <v>5304</v>
      </c>
      <c r="O2139" t="s">
        <v>4686</v>
      </c>
      <c r="P2139">
        <v>8177</v>
      </c>
      <c r="Q2139">
        <v>0</v>
      </c>
      <c r="R2139">
        <v>0</v>
      </c>
      <c r="S2139">
        <v>200</v>
      </c>
      <c r="T2139">
        <v>0</v>
      </c>
      <c r="U2139">
        <v>347</v>
      </c>
      <c r="V2139">
        <v>347</v>
      </c>
      <c r="W2139">
        <v>200</v>
      </c>
      <c r="X2139">
        <v>275</v>
      </c>
      <c r="Y2139">
        <v>0</v>
      </c>
      <c r="Z2139">
        <v>275</v>
      </c>
      <c r="AD2139" s="1">
        <v>41760.333333333336</v>
      </c>
      <c r="AE2139" s="1">
        <v>41788.708333333336</v>
      </c>
      <c r="AG2139" s="1">
        <v>41760.333333333336</v>
      </c>
      <c r="AH2139" s="1">
        <v>41788.708333333336</v>
      </c>
      <c r="AI2139" s="1">
        <v>41760.333333333336</v>
      </c>
      <c r="AJ2139" s="1">
        <v>41788.708333333336</v>
      </c>
      <c r="AK2139" s="1">
        <v>41760.333333333336</v>
      </c>
      <c r="AL2139" s="1">
        <v>41788.708333333336</v>
      </c>
      <c r="AM2139" s="1">
        <v>41760.333333333336</v>
      </c>
      <c r="AN2139" s="1">
        <v>41788.708333333336</v>
      </c>
      <c r="AP2139" t="s">
        <v>113</v>
      </c>
      <c r="AU2139" t="s">
        <v>5305</v>
      </c>
      <c r="AY2139" t="s">
        <v>119</v>
      </c>
      <c r="AZ2139">
        <v>0</v>
      </c>
      <c r="BA2139">
        <v>0</v>
      </c>
      <c r="BD2139" s="3">
        <v>41321.661805555559</v>
      </c>
      <c r="BE2139" s="3">
        <v>41321.663888888892</v>
      </c>
      <c r="BF2139" t="s">
        <v>115</v>
      </c>
      <c r="BG2139" t="s">
        <v>115</v>
      </c>
      <c r="BH2139">
        <v>8149</v>
      </c>
      <c r="BM2139">
        <v>43540</v>
      </c>
      <c r="BR2139" t="s">
        <v>1299</v>
      </c>
      <c r="BS2139" t="s">
        <v>1300</v>
      </c>
      <c r="BU2139">
        <v>1</v>
      </c>
      <c r="BV2139" t="s">
        <v>118</v>
      </c>
      <c r="BX2139" t="s">
        <v>119</v>
      </c>
      <c r="BY2139" t="s">
        <v>119</v>
      </c>
      <c r="BZ2139" t="s">
        <v>119</v>
      </c>
      <c r="CA2139">
        <v>1</v>
      </c>
      <c r="CC2139" t="s">
        <v>120</v>
      </c>
      <c r="CH2139">
        <v>540</v>
      </c>
      <c r="CI2139">
        <v>37350</v>
      </c>
      <c r="CJ2139" t="s">
        <v>106</v>
      </c>
      <c r="CK2139" t="s">
        <v>106</v>
      </c>
      <c r="CL2139">
        <v>20</v>
      </c>
      <c r="CM2139" t="s">
        <v>4678</v>
      </c>
      <c r="CO2139">
        <v>124651</v>
      </c>
      <c r="CQ2139">
        <v>0</v>
      </c>
      <c r="CR2139">
        <v>0</v>
      </c>
      <c r="CS2139">
        <v>0</v>
      </c>
      <c r="CY2139" t="s">
        <v>123</v>
      </c>
      <c r="CZ2139" t="s">
        <v>124</v>
      </c>
      <c r="DD2139" t="str" cm="1">
        <f t="array" ref="DD2139">TEXT(_xlfn.SEQUENCE(1, DATEDIF(AG2139, AH2139, "m") + 1, AG2139, 30), "YYYY-APMM")</f>
        <v>2014-AP05</v>
      </c>
      <c r="DN2139">
        <f t="shared" si="66"/>
        <v>347</v>
      </c>
      <c r="DO2139" t="str">
        <f t="shared" si="67"/>
        <v>LABOR - CIVIL</v>
      </c>
    </row>
    <row r="2140" spans="1:119" x14ac:dyDescent="0.35">
      <c r="A2140" t="s">
        <v>105</v>
      </c>
      <c r="B2140">
        <v>501425</v>
      </c>
      <c r="C2140">
        <v>6359</v>
      </c>
      <c r="D2140">
        <v>124661</v>
      </c>
      <c r="E2140">
        <v>13662</v>
      </c>
      <c r="F2140">
        <v>0</v>
      </c>
      <c r="G2140" t="s">
        <v>106</v>
      </c>
      <c r="H2140" t="s">
        <v>106</v>
      </c>
      <c r="I2140" t="s">
        <v>106</v>
      </c>
      <c r="J2140" t="s">
        <v>107</v>
      </c>
      <c r="K2140" t="s">
        <v>108</v>
      </c>
      <c r="L2140" t="s">
        <v>109</v>
      </c>
      <c r="M2140" t="s">
        <v>110</v>
      </c>
      <c r="N2140" t="s">
        <v>5306</v>
      </c>
      <c r="O2140" t="s">
        <v>4689</v>
      </c>
      <c r="P2140">
        <v>8172</v>
      </c>
      <c r="Q2140">
        <v>232</v>
      </c>
      <c r="R2140">
        <v>0</v>
      </c>
      <c r="S2140">
        <v>200</v>
      </c>
      <c r="T2140">
        <v>0</v>
      </c>
      <c r="U2140">
        <v>88</v>
      </c>
      <c r="V2140">
        <v>88</v>
      </c>
      <c r="W2140">
        <v>200</v>
      </c>
      <c r="X2140">
        <v>0</v>
      </c>
      <c r="Y2140">
        <v>0</v>
      </c>
      <c r="Z2140">
        <v>0</v>
      </c>
      <c r="AD2140" s="1">
        <v>41800.333333333336</v>
      </c>
      <c r="AE2140" s="1">
        <v>41828.708333333336</v>
      </c>
      <c r="AG2140" s="1">
        <v>41766.333333333336</v>
      </c>
      <c r="AH2140" s="1">
        <v>41794.708333333336</v>
      </c>
      <c r="AI2140" s="1">
        <v>41766.333333333336</v>
      </c>
      <c r="AJ2140" s="1">
        <v>41794.708333333336</v>
      </c>
      <c r="AK2140" s="1">
        <v>41766.333333333336</v>
      </c>
      <c r="AL2140" s="1">
        <v>41794.708333333336</v>
      </c>
      <c r="AM2140" s="1">
        <v>41800.333333333336</v>
      </c>
      <c r="AN2140" s="1">
        <v>41828.708333333336</v>
      </c>
      <c r="AP2140" t="s">
        <v>113</v>
      </c>
      <c r="AU2140" t="s">
        <v>5307</v>
      </c>
      <c r="AY2140" t="s">
        <v>106</v>
      </c>
      <c r="AZ2140">
        <v>0</v>
      </c>
      <c r="BA2140">
        <v>0</v>
      </c>
      <c r="BD2140" s="3">
        <v>41321.661805555559</v>
      </c>
      <c r="BE2140" s="3">
        <v>41321.663888888892</v>
      </c>
      <c r="BF2140" t="s">
        <v>115</v>
      </c>
      <c r="BG2140" t="s">
        <v>115</v>
      </c>
      <c r="BH2140">
        <v>8149</v>
      </c>
      <c r="BM2140">
        <v>43490</v>
      </c>
      <c r="BR2140" t="s">
        <v>3200</v>
      </c>
      <c r="BS2140" t="s">
        <v>3201</v>
      </c>
      <c r="BU2140">
        <v>1</v>
      </c>
      <c r="BV2140" t="s">
        <v>118</v>
      </c>
      <c r="BX2140" t="s">
        <v>119</v>
      </c>
      <c r="BY2140" t="s">
        <v>119</v>
      </c>
      <c r="BZ2140" t="s">
        <v>119</v>
      </c>
      <c r="CA2140">
        <v>1</v>
      </c>
      <c r="CC2140" t="s">
        <v>120</v>
      </c>
      <c r="CH2140">
        <v>540</v>
      </c>
      <c r="CI2140">
        <v>37350</v>
      </c>
      <c r="CJ2140" t="s">
        <v>106</v>
      </c>
      <c r="CK2140" t="s">
        <v>106</v>
      </c>
      <c r="CL2140">
        <v>20</v>
      </c>
      <c r="CM2140" t="s">
        <v>4678</v>
      </c>
      <c r="CO2140">
        <v>124651</v>
      </c>
      <c r="CQ2140">
        <v>0</v>
      </c>
      <c r="CR2140">
        <v>0</v>
      </c>
      <c r="CS2140">
        <v>0</v>
      </c>
      <c r="CY2140" t="s">
        <v>123</v>
      </c>
      <c r="CZ2140" t="s">
        <v>124</v>
      </c>
      <c r="DD2140" t="str" cm="1">
        <f t="array" ref="DD2140">TEXT(_xlfn.SEQUENCE(1, DATEDIF(AG2140, AH2140, "m") + 1, AG2140, 30), "YYYY-APMM")</f>
        <v>2014-AP05</v>
      </c>
      <c r="DN2140">
        <f t="shared" si="66"/>
        <v>88</v>
      </c>
      <c r="DO2140" t="str">
        <f t="shared" si="67"/>
        <v>MANHOLES SK</v>
      </c>
    </row>
    <row r="2141" spans="1:119" x14ac:dyDescent="0.35">
      <c r="A2141" t="s">
        <v>105</v>
      </c>
      <c r="B2141">
        <v>501426</v>
      </c>
      <c r="C2141">
        <v>6359</v>
      </c>
      <c r="D2141">
        <v>124661</v>
      </c>
      <c r="E2141">
        <v>13662</v>
      </c>
      <c r="F2141">
        <v>0</v>
      </c>
      <c r="G2141" t="s">
        <v>106</v>
      </c>
      <c r="H2141" t="s">
        <v>106</v>
      </c>
      <c r="I2141" t="s">
        <v>106</v>
      </c>
      <c r="J2141" t="s">
        <v>107</v>
      </c>
      <c r="K2141" t="s">
        <v>108</v>
      </c>
      <c r="L2141" t="s">
        <v>109</v>
      </c>
      <c r="M2141" t="s">
        <v>110</v>
      </c>
      <c r="N2141" t="s">
        <v>5308</v>
      </c>
      <c r="O2141" t="s">
        <v>4692</v>
      </c>
      <c r="P2141">
        <v>8178</v>
      </c>
      <c r="Q2141">
        <v>232</v>
      </c>
      <c r="R2141">
        <v>56</v>
      </c>
      <c r="S2141">
        <v>160</v>
      </c>
      <c r="T2141">
        <v>0</v>
      </c>
      <c r="U2141">
        <v>50.4</v>
      </c>
      <c r="V2141">
        <v>50.4</v>
      </c>
      <c r="W2141">
        <v>160</v>
      </c>
      <c r="X2141">
        <v>0</v>
      </c>
      <c r="Y2141">
        <v>0</v>
      </c>
      <c r="Z2141">
        <v>0</v>
      </c>
      <c r="AD2141" s="1">
        <v>41829.333333333336</v>
      </c>
      <c r="AE2141" s="1">
        <v>41851.708333333336</v>
      </c>
      <c r="AG2141" s="1">
        <v>41795.333333333336</v>
      </c>
      <c r="AH2141" s="1">
        <v>41818.708333333336</v>
      </c>
      <c r="AI2141" s="1">
        <v>41795.333333333336</v>
      </c>
      <c r="AJ2141" s="1">
        <v>41818.708333333336</v>
      </c>
      <c r="AK2141" s="1">
        <v>41795.333333333336</v>
      </c>
      <c r="AL2141" s="1">
        <v>41818.708333333336</v>
      </c>
      <c r="AM2141" s="1">
        <v>41829.333333333336</v>
      </c>
      <c r="AN2141" s="1">
        <v>41851.708333333336</v>
      </c>
      <c r="AP2141" t="s">
        <v>113</v>
      </c>
      <c r="AU2141" t="s">
        <v>5309</v>
      </c>
      <c r="AY2141" t="s">
        <v>106</v>
      </c>
      <c r="AZ2141">
        <v>0</v>
      </c>
      <c r="BA2141">
        <v>0</v>
      </c>
      <c r="BD2141" s="3">
        <v>41321.661805555559</v>
      </c>
      <c r="BE2141" s="3">
        <v>41321.663888888892</v>
      </c>
      <c r="BF2141" t="s">
        <v>115</v>
      </c>
      <c r="BG2141" t="s">
        <v>115</v>
      </c>
      <c r="BH2141">
        <v>8149</v>
      </c>
      <c r="BM2141">
        <v>43550</v>
      </c>
      <c r="BR2141" t="s">
        <v>116</v>
      </c>
      <c r="BS2141" t="s">
        <v>117</v>
      </c>
      <c r="BU2141">
        <v>1</v>
      </c>
      <c r="BV2141" t="s">
        <v>118</v>
      </c>
      <c r="BX2141" t="s">
        <v>119</v>
      </c>
      <c r="BY2141" t="s">
        <v>119</v>
      </c>
      <c r="BZ2141" t="s">
        <v>119</v>
      </c>
      <c r="CA2141">
        <v>1</v>
      </c>
      <c r="CC2141" t="s">
        <v>120</v>
      </c>
      <c r="CH2141">
        <v>540</v>
      </c>
      <c r="CI2141">
        <v>37350</v>
      </c>
      <c r="CJ2141" t="s">
        <v>106</v>
      </c>
      <c r="CK2141" t="s">
        <v>106</v>
      </c>
      <c r="CL2141">
        <v>20</v>
      </c>
      <c r="CM2141" t="s">
        <v>4678</v>
      </c>
      <c r="CO2141">
        <v>124651</v>
      </c>
      <c r="CQ2141">
        <v>0</v>
      </c>
      <c r="CR2141">
        <v>0</v>
      </c>
      <c r="CS2141">
        <v>0</v>
      </c>
      <c r="CY2141" t="s">
        <v>123</v>
      </c>
      <c r="CZ2141" t="s">
        <v>124</v>
      </c>
      <c r="DD2141" t="str" cm="1">
        <f t="array" ref="DD2141">TEXT(_xlfn.SEQUENCE(1, DATEDIF(AG2141, AH2141, "m") + 1, AG2141, 30), "YYYY-APMM")</f>
        <v>2014-AP06</v>
      </c>
      <c r="DN2141">
        <f t="shared" si="66"/>
        <v>50.4</v>
      </c>
      <c r="DO2141" t="str">
        <f t="shared" si="67"/>
        <v>LABOR- SUBCONTRACTOR</v>
      </c>
    </row>
    <row r="2142" spans="1:119" x14ac:dyDescent="0.35">
      <c r="A2142" t="s">
        <v>105</v>
      </c>
      <c r="B2142">
        <v>501427</v>
      </c>
      <c r="C2142">
        <v>6359</v>
      </c>
      <c r="D2142">
        <v>124662</v>
      </c>
      <c r="E2142">
        <v>13662</v>
      </c>
      <c r="F2142">
        <v>0</v>
      </c>
      <c r="G2142" t="s">
        <v>106</v>
      </c>
      <c r="H2142" t="s">
        <v>106</v>
      </c>
      <c r="I2142" t="s">
        <v>106</v>
      </c>
      <c r="J2142" t="s">
        <v>107</v>
      </c>
      <c r="K2142" t="s">
        <v>108</v>
      </c>
      <c r="L2142" t="s">
        <v>109</v>
      </c>
      <c r="M2142" t="s">
        <v>110</v>
      </c>
      <c r="N2142" t="s">
        <v>5310</v>
      </c>
      <c r="O2142" t="s">
        <v>4727</v>
      </c>
      <c r="P2142">
        <v>8177</v>
      </c>
      <c r="Q2142">
        <v>56</v>
      </c>
      <c r="R2142">
        <v>0</v>
      </c>
      <c r="S2142">
        <v>200</v>
      </c>
      <c r="T2142">
        <v>0</v>
      </c>
      <c r="U2142">
        <v>998</v>
      </c>
      <c r="V2142">
        <v>998</v>
      </c>
      <c r="W2142">
        <v>200</v>
      </c>
      <c r="X2142">
        <v>500</v>
      </c>
      <c r="Y2142">
        <v>0</v>
      </c>
      <c r="Z2142">
        <v>500</v>
      </c>
      <c r="AD2142" s="1">
        <v>41846.333333333336</v>
      </c>
      <c r="AE2142" s="1">
        <v>41877.708333333336</v>
      </c>
      <c r="AG2142" s="1">
        <v>41837.333333333336</v>
      </c>
      <c r="AH2142" s="1">
        <v>41869.708333333336</v>
      </c>
      <c r="AI2142" s="1">
        <v>41837.333333333336</v>
      </c>
      <c r="AJ2142" s="1">
        <v>41869.708333333336</v>
      </c>
      <c r="AK2142" s="1">
        <v>41837.333333333336</v>
      </c>
      <c r="AL2142" s="1">
        <v>41869.708333333336</v>
      </c>
      <c r="AM2142" s="1">
        <v>41846.333333333336</v>
      </c>
      <c r="AN2142" s="1">
        <v>41877.708333333336</v>
      </c>
      <c r="AP2142" t="s">
        <v>113</v>
      </c>
      <c r="AU2142" t="s">
        <v>5311</v>
      </c>
      <c r="AY2142" t="s">
        <v>106</v>
      </c>
      <c r="AZ2142">
        <v>0</v>
      </c>
      <c r="BA2142">
        <v>0</v>
      </c>
      <c r="BD2142" s="3">
        <v>41321.661805555559</v>
      </c>
      <c r="BE2142" s="3">
        <v>41321.663888888892</v>
      </c>
      <c r="BF2142" t="s">
        <v>115</v>
      </c>
      <c r="BG2142" t="s">
        <v>115</v>
      </c>
      <c r="BH2142">
        <v>8149</v>
      </c>
      <c r="BM2142">
        <v>43540</v>
      </c>
      <c r="BR2142" t="s">
        <v>1299</v>
      </c>
      <c r="BS2142" t="s">
        <v>1300</v>
      </c>
      <c r="BU2142">
        <v>1</v>
      </c>
      <c r="BV2142" t="s">
        <v>118</v>
      </c>
      <c r="BX2142" t="s">
        <v>119</v>
      </c>
      <c r="BY2142" t="s">
        <v>119</v>
      </c>
      <c r="BZ2142" t="s">
        <v>119</v>
      </c>
      <c r="CA2142">
        <v>1</v>
      </c>
      <c r="CC2142" t="s">
        <v>120</v>
      </c>
      <c r="CH2142">
        <v>540</v>
      </c>
      <c r="CI2142">
        <v>37390</v>
      </c>
      <c r="CJ2142" t="s">
        <v>106</v>
      </c>
      <c r="CK2142" t="s">
        <v>106</v>
      </c>
      <c r="CL2142">
        <v>40</v>
      </c>
      <c r="CM2142" t="s">
        <v>4729</v>
      </c>
      <c r="CO2142">
        <v>124651</v>
      </c>
      <c r="CQ2142">
        <v>0</v>
      </c>
      <c r="CR2142">
        <v>0</v>
      </c>
      <c r="CS2142">
        <v>0</v>
      </c>
      <c r="CY2142" t="s">
        <v>123</v>
      </c>
      <c r="CZ2142" t="s">
        <v>124</v>
      </c>
      <c r="DD2142" t="str" cm="1">
        <f t="array" ref="DD2142:DE2142">TEXT(_xlfn.SEQUENCE(1, DATEDIF(AG2142, AH2142, "m") + 1, AG2142, 30), "YYYY-APMM")</f>
        <v>2014-AP07</v>
      </c>
      <c r="DE2142" t="str">
        <v>2014-AP08</v>
      </c>
      <c r="DN2142">
        <f t="shared" si="66"/>
        <v>499</v>
      </c>
      <c r="DO2142" t="str">
        <f t="shared" si="67"/>
        <v>LABOR - CIVIL</v>
      </c>
    </row>
    <row r="2143" spans="1:119" x14ac:dyDescent="0.35">
      <c r="A2143" t="s">
        <v>105</v>
      </c>
      <c r="B2143">
        <v>501428</v>
      </c>
      <c r="C2143">
        <v>6359</v>
      </c>
      <c r="D2143">
        <v>124662</v>
      </c>
      <c r="E2143">
        <v>13662</v>
      </c>
      <c r="F2143">
        <v>0</v>
      </c>
      <c r="G2143" t="s">
        <v>106</v>
      </c>
      <c r="H2143" t="s">
        <v>106</v>
      </c>
      <c r="I2143" t="s">
        <v>106</v>
      </c>
      <c r="J2143" t="s">
        <v>107</v>
      </c>
      <c r="K2143" t="s">
        <v>108</v>
      </c>
      <c r="L2143" t="s">
        <v>109</v>
      </c>
      <c r="M2143" t="s">
        <v>110</v>
      </c>
      <c r="N2143" t="s">
        <v>5312</v>
      </c>
      <c r="O2143" t="s">
        <v>4731</v>
      </c>
      <c r="P2143">
        <v>8178</v>
      </c>
      <c r="Q2143">
        <v>56</v>
      </c>
      <c r="R2143">
        <v>0</v>
      </c>
      <c r="S2143">
        <v>200</v>
      </c>
      <c r="T2143">
        <v>0</v>
      </c>
      <c r="U2143">
        <v>352.8</v>
      </c>
      <c r="V2143">
        <v>352.8</v>
      </c>
      <c r="W2143">
        <v>200</v>
      </c>
      <c r="X2143">
        <v>0</v>
      </c>
      <c r="Y2143">
        <v>0</v>
      </c>
      <c r="Z2143">
        <v>0</v>
      </c>
      <c r="AD2143" s="1">
        <v>41851.333333333336</v>
      </c>
      <c r="AE2143" s="1">
        <v>41883.708333333336</v>
      </c>
      <c r="AG2143" s="1">
        <v>41843.333333333336</v>
      </c>
      <c r="AH2143" s="1">
        <v>41875.708333333336</v>
      </c>
      <c r="AI2143" s="1">
        <v>41843.333333333336</v>
      </c>
      <c r="AJ2143" s="1">
        <v>41875.708333333336</v>
      </c>
      <c r="AK2143" s="1">
        <v>41843.333333333336</v>
      </c>
      <c r="AL2143" s="1">
        <v>41875.708333333336</v>
      </c>
      <c r="AM2143" s="1">
        <v>41851.333333333336</v>
      </c>
      <c r="AN2143" s="1">
        <v>41883.708333333336</v>
      </c>
      <c r="AP2143" t="s">
        <v>113</v>
      </c>
      <c r="AU2143" t="s">
        <v>5313</v>
      </c>
      <c r="AY2143" t="s">
        <v>106</v>
      </c>
      <c r="AZ2143">
        <v>0</v>
      </c>
      <c r="BA2143">
        <v>0</v>
      </c>
      <c r="BD2143" s="3">
        <v>41321.661805555559</v>
      </c>
      <c r="BE2143" s="3">
        <v>41321.663888888892</v>
      </c>
      <c r="BF2143" t="s">
        <v>115</v>
      </c>
      <c r="BG2143" t="s">
        <v>115</v>
      </c>
      <c r="BH2143">
        <v>8149</v>
      </c>
      <c r="BM2143">
        <v>43550</v>
      </c>
      <c r="BR2143" t="s">
        <v>116</v>
      </c>
      <c r="BS2143" t="s">
        <v>117</v>
      </c>
      <c r="BU2143">
        <v>1</v>
      </c>
      <c r="BV2143" t="s">
        <v>118</v>
      </c>
      <c r="BX2143" t="s">
        <v>119</v>
      </c>
      <c r="BY2143" t="s">
        <v>119</v>
      </c>
      <c r="BZ2143" t="s">
        <v>119</v>
      </c>
      <c r="CA2143">
        <v>1</v>
      </c>
      <c r="CC2143" t="s">
        <v>120</v>
      </c>
      <c r="CH2143">
        <v>540</v>
      </c>
      <c r="CI2143">
        <v>37390</v>
      </c>
      <c r="CJ2143" t="s">
        <v>106</v>
      </c>
      <c r="CK2143" t="s">
        <v>106</v>
      </c>
      <c r="CL2143">
        <v>40</v>
      </c>
      <c r="CM2143" t="s">
        <v>4729</v>
      </c>
      <c r="CO2143">
        <v>124651</v>
      </c>
      <c r="CQ2143">
        <v>0</v>
      </c>
      <c r="CR2143">
        <v>0</v>
      </c>
      <c r="CS2143">
        <v>0</v>
      </c>
      <c r="CY2143" t="s">
        <v>123</v>
      </c>
      <c r="CZ2143" t="s">
        <v>124</v>
      </c>
      <c r="DD2143" t="str" cm="1">
        <f t="array" ref="DD2143:DE2143">TEXT(_xlfn.SEQUENCE(1, DATEDIF(AG2143, AH2143, "m") + 1, AG2143, 30), "YYYY-APMM")</f>
        <v>2014-AP07</v>
      </c>
      <c r="DE2143" t="str">
        <v>2014-AP08</v>
      </c>
      <c r="DN2143">
        <f t="shared" si="66"/>
        <v>176.4</v>
      </c>
      <c r="DO2143" t="str">
        <f t="shared" si="67"/>
        <v>LABOR- SUBCONTRACTOR</v>
      </c>
    </row>
    <row r="2144" spans="1:119" x14ac:dyDescent="0.35">
      <c r="A2144" t="s">
        <v>105</v>
      </c>
      <c r="B2144">
        <v>501429</v>
      </c>
      <c r="C2144">
        <v>6359</v>
      </c>
      <c r="D2144">
        <v>124662</v>
      </c>
      <c r="E2144">
        <v>13662</v>
      </c>
      <c r="F2144">
        <v>0</v>
      </c>
      <c r="G2144" t="s">
        <v>106</v>
      </c>
      <c r="H2144" t="s">
        <v>106</v>
      </c>
      <c r="I2144" t="s">
        <v>106</v>
      </c>
      <c r="J2144" t="s">
        <v>107</v>
      </c>
      <c r="K2144" t="s">
        <v>108</v>
      </c>
      <c r="L2144" t="s">
        <v>109</v>
      </c>
      <c r="M2144" t="s">
        <v>110</v>
      </c>
      <c r="N2144" t="s">
        <v>5314</v>
      </c>
      <c r="O2144" t="s">
        <v>4734</v>
      </c>
      <c r="P2144">
        <v>8178</v>
      </c>
      <c r="Q2144">
        <v>56</v>
      </c>
      <c r="R2144">
        <v>0</v>
      </c>
      <c r="S2144">
        <v>200</v>
      </c>
      <c r="T2144">
        <v>0</v>
      </c>
      <c r="U2144">
        <v>285.60000000000002</v>
      </c>
      <c r="V2144">
        <v>285.60000000000002</v>
      </c>
      <c r="W2144">
        <v>200</v>
      </c>
      <c r="X2144">
        <v>0</v>
      </c>
      <c r="Y2144">
        <v>0</v>
      </c>
      <c r="Z2144">
        <v>0</v>
      </c>
      <c r="AD2144" s="1">
        <v>41861.333333333336</v>
      </c>
      <c r="AE2144" s="1">
        <v>41889.708333333336</v>
      </c>
      <c r="AG2144" s="1">
        <v>41849.333333333336</v>
      </c>
      <c r="AH2144" s="1">
        <v>41881.708333333336</v>
      </c>
      <c r="AI2144" s="1">
        <v>41849.333333333336</v>
      </c>
      <c r="AJ2144" s="1">
        <v>41881.708333333336</v>
      </c>
      <c r="AK2144" s="1">
        <v>41849.333333333336</v>
      </c>
      <c r="AL2144" s="1">
        <v>41881.708333333336</v>
      </c>
      <c r="AM2144" s="1">
        <v>41861.333333333336</v>
      </c>
      <c r="AN2144" s="1">
        <v>41889.708333333336</v>
      </c>
      <c r="AP2144" t="s">
        <v>113</v>
      </c>
      <c r="AU2144" t="s">
        <v>5315</v>
      </c>
      <c r="AY2144" t="s">
        <v>106</v>
      </c>
      <c r="AZ2144">
        <v>0</v>
      </c>
      <c r="BA2144">
        <v>0</v>
      </c>
      <c r="BD2144" s="3">
        <v>41321.661805555559</v>
      </c>
      <c r="BE2144" s="3">
        <v>41321.663888888892</v>
      </c>
      <c r="BF2144" t="s">
        <v>115</v>
      </c>
      <c r="BG2144" t="s">
        <v>115</v>
      </c>
      <c r="BH2144">
        <v>8149</v>
      </c>
      <c r="BM2144">
        <v>43550</v>
      </c>
      <c r="BR2144" t="s">
        <v>116</v>
      </c>
      <c r="BS2144" t="s">
        <v>117</v>
      </c>
      <c r="BU2144">
        <v>1</v>
      </c>
      <c r="BV2144" t="s">
        <v>118</v>
      </c>
      <c r="BX2144" t="s">
        <v>119</v>
      </c>
      <c r="BY2144" t="s">
        <v>119</v>
      </c>
      <c r="BZ2144" t="s">
        <v>119</v>
      </c>
      <c r="CA2144">
        <v>1</v>
      </c>
      <c r="CC2144" t="s">
        <v>120</v>
      </c>
      <c r="CH2144">
        <v>540</v>
      </c>
      <c r="CI2144">
        <v>37390</v>
      </c>
      <c r="CJ2144" t="s">
        <v>106</v>
      </c>
      <c r="CK2144" t="s">
        <v>106</v>
      </c>
      <c r="CL2144">
        <v>40</v>
      </c>
      <c r="CM2144" t="s">
        <v>4729</v>
      </c>
      <c r="CO2144">
        <v>124651</v>
      </c>
      <c r="CQ2144">
        <v>0</v>
      </c>
      <c r="CR2144">
        <v>0</v>
      </c>
      <c r="CS2144">
        <v>0</v>
      </c>
      <c r="CY2144" t="s">
        <v>123</v>
      </c>
      <c r="CZ2144" t="s">
        <v>124</v>
      </c>
      <c r="DD2144" t="str" cm="1">
        <f t="array" ref="DD2144:DE2144">TEXT(_xlfn.SEQUENCE(1, DATEDIF(AG2144, AH2144, "m") + 1, AG2144, 30), "YYYY-APMM")</f>
        <v>2014-AP07</v>
      </c>
      <c r="DE2144" t="str">
        <v>2014-AP08</v>
      </c>
      <c r="DN2144">
        <f t="shared" si="66"/>
        <v>142.80000000000001</v>
      </c>
      <c r="DO2144" t="str">
        <f t="shared" si="67"/>
        <v>LABOR- SUBCONTRACTOR</v>
      </c>
    </row>
    <row r="2145" spans="1:119" x14ac:dyDescent="0.35">
      <c r="A2145" t="s">
        <v>105</v>
      </c>
      <c r="B2145">
        <v>501430</v>
      </c>
      <c r="C2145">
        <v>6359</v>
      </c>
      <c r="D2145">
        <v>124662</v>
      </c>
      <c r="E2145">
        <v>13662</v>
      </c>
      <c r="F2145">
        <v>0</v>
      </c>
      <c r="G2145" t="s">
        <v>106</v>
      </c>
      <c r="H2145" t="s">
        <v>106</v>
      </c>
      <c r="I2145" t="s">
        <v>106</v>
      </c>
      <c r="J2145" t="s">
        <v>107</v>
      </c>
      <c r="K2145" t="s">
        <v>108</v>
      </c>
      <c r="L2145" t="s">
        <v>109</v>
      </c>
      <c r="M2145" t="s">
        <v>110</v>
      </c>
      <c r="N2145" t="s">
        <v>5316</v>
      </c>
      <c r="O2145" t="s">
        <v>4737</v>
      </c>
      <c r="P2145">
        <v>8177</v>
      </c>
      <c r="Q2145">
        <v>56</v>
      </c>
      <c r="R2145">
        <v>0</v>
      </c>
      <c r="S2145">
        <v>200</v>
      </c>
      <c r="T2145">
        <v>0</v>
      </c>
      <c r="U2145">
        <v>706</v>
      </c>
      <c r="V2145">
        <v>706</v>
      </c>
      <c r="W2145">
        <v>200</v>
      </c>
      <c r="X2145">
        <v>550</v>
      </c>
      <c r="Y2145">
        <v>0</v>
      </c>
      <c r="Z2145">
        <v>550</v>
      </c>
      <c r="AD2145" s="1">
        <v>41867.333333333336</v>
      </c>
      <c r="AE2145" s="1">
        <v>41895.708333333336</v>
      </c>
      <c r="AG2145" s="1">
        <v>41858.333333333336</v>
      </c>
      <c r="AH2145" s="1">
        <v>41886.708333333336</v>
      </c>
      <c r="AI2145" s="1">
        <v>41858.333333333336</v>
      </c>
      <c r="AJ2145" s="1">
        <v>41886.708333333336</v>
      </c>
      <c r="AK2145" s="1">
        <v>41858.333333333336</v>
      </c>
      <c r="AL2145" s="1">
        <v>41886.708333333336</v>
      </c>
      <c r="AM2145" s="1">
        <v>41867.333333333336</v>
      </c>
      <c r="AN2145" s="1">
        <v>41895.708333333336</v>
      </c>
      <c r="AP2145" t="s">
        <v>113</v>
      </c>
      <c r="AU2145" t="s">
        <v>5317</v>
      </c>
      <c r="AY2145" t="s">
        <v>106</v>
      </c>
      <c r="AZ2145">
        <v>0</v>
      </c>
      <c r="BA2145">
        <v>0</v>
      </c>
      <c r="BD2145" s="3">
        <v>41321.661805555559</v>
      </c>
      <c r="BE2145" s="3">
        <v>41321.663888888892</v>
      </c>
      <c r="BF2145" t="s">
        <v>115</v>
      </c>
      <c r="BG2145" t="s">
        <v>115</v>
      </c>
      <c r="BH2145">
        <v>8149</v>
      </c>
      <c r="BM2145">
        <v>43540</v>
      </c>
      <c r="BR2145" t="s">
        <v>1299</v>
      </c>
      <c r="BS2145" t="s">
        <v>1300</v>
      </c>
      <c r="BU2145">
        <v>1</v>
      </c>
      <c r="BV2145" t="s">
        <v>118</v>
      </c>
      <c r="BX2145" t="s">
        <v>119</v>
      </c>
      <c r="BY2145" t="s">
        <v>119</v>
      </c>
      <c r="BZ2145" t="s">
        <v>119</v>
      </c>
      <c r="CA2145">
        <v>1</v>
      </c>
      <c r="CC2145" t="s">
        <v>120</v>
      </c>
      <c r="CH2145">
        <v>540</v>
      </c>
      <c r="CI2145">
        <v>37390</v>
      </c>
      <c r="CJ2145" t="s">
        <v>106</v>
      </c>
      <c r="CK2145" t="s">
        <v>106</v>
      </c>
      <c r="CL2145">
        <v>40</v>
      </c>
      <c r="CM2145" t="s">
        <v>4729</v>
      </c>
      <c r="CO2145">
        <v>124651</v>
      </c>
      <c r="CQ2145">
        <v>0</v>
      </c>
      <c r="CR2145">
        <v>0</v>
      </c>
      <c r="CS2145">
        <v>0</v>
      </c>
      <c r="CY2145" t="s">
        <v>123</v>
      </c>
      <c r="CZ2145" t="s">
        <v>124</v>
      </c>
      <c r="DD2145" t="str" cm="1">
        <f t="array" ref="DD2145">TEXT(_xlfn.SEQUENCE(1, DATEDIF(AG2145, AH2145, "m") + 1, AG2145, 30), "YYYY-APMM")</f>
        <v>2014-AP08</v>
      </c>
      <c r="DN2145">
        <f t="shared" si="66"/>
        <v>706</v>
      </c>
      <c r="DO2145" t="str">
        <f t="shared" si="67"/>
        <v>LABOR - CIVIL</v>
      </c>
    </row>
    <row r="2146" spans="1:119" x14ac:dyDescent="0.35">
      <c r="A2146" t="s">
        <v>105</v>
      </c>
      <c r="B2146">
        <v>501431</v>
      </c>
      <c r="C2146">
        <v>6359</v>
      </c>
      <c r="D2146">
        <v>124662</v>
      </c>
      <c r="E2146">
        <v>13662</v>
      </c>
      <c r="F2146">
        <v>0</v>
      </c>
      <c r="G2146" t="s">
        <v>106</v>
      </c>
      <c r="H2146" t="s">
        <v>106</v>
      </c>
      <c r="I2146" t="s">
        <v>106</v>
      </c>
      <c r="J2146" t="s">
        <v>107</v>
      </c>
      <c r="K2146" t="s">
        <v>108</v>
      </c>
      <c r="L2146" t="s">
        <v>109</v>
      </c>
      <c r="M2146" t="s">
        <v>110</v>
      </c>
      <c r="N2146" t="s">
        <v>5318</v>
      </c>
      <c r="O2146" t="s">
        <v>4740</v>
      </c>
      <c r="P2146">
        <v>8178</v>
      </c>
      <c r="Q2146">
        <v>96</v>
      </c>
      <c r="R2146">
        <v>0</v>
      </c>
      <c r="S2146">
        <v>200</v>
      </c>
      <c r="T2146">
        <v>0</v>
      </c>
      <c r="U2146">
        <v>149.6</v>
      </c>
      <c r="V2146">
        <v>149.6</v>
      </c>
      <c r="W2146">
        <v>200</v>
      </c>
      <c r="X2146">
        <v>0</v>
      </c>
      <c r="Y2146">
        <v>0</v>
      </c>
      <c r="Z2146">
        <v>0</v>
      </c>
      <c r="AD2146" s="1">
        <v>41884.333333333336</v>
      </c>
      <c r="AE2146" s="1">
        <v>41912.708333333336</v>
      </c>
      <c r="AG2146" s="1">
        <v>41870.333333333336</v>
      </c>
      <c r="AH2146" s="1">
        <v>41898.708333333336</v>
      </c>
      <c r="AI2146" s="1">
        <v>41870.333333333336</v>
      </c>
      <c r="AJ2146" s="1">
        <v>41898.708333333336</v>
      </c>
      <c r="AK2146" s="1">
        <v>41870.333333333336</v>
      </c>
      <c r="AL2146" s="1">
        <v>41898.708333333336</v>
      </c>
      <c r="AM2146" s="1">
        <v>41884.333333333336</v>
      </c>
      <c r="AN2146" s="1">
        <v>41912.708333333336</v>
      </c>
      <c r="AP2146" t="s">
        <v>113</v>
      </c>
      <c r="AU2146" t="s">
        <v>5319</v>
      </c>
      <c r="AY2146" t="s">
        <v>106</v>
      </c>
      <c r="AZ2146">
        <v>0</v>
      </c>
      <c r="BA2146">
        <v>0</v>
      </c>
      <c r="BD2146" s="3">
        <v>41321.661805555559</v>
      </c>
      <c r="BE2146" s="3">
        <v>41321.663888888892</v>
      </c>
      <c r="BF2146" t="s">
        <v>115</v>
      </c>
      <c r="BG2146" t="s">
        <v>115</v>
      </c>
      <c r="BH2146">
        <v>8149</v>
      </c>
      <c r="BM2146">
        <v>43550</v>
      </c>
      <c r="BR2146" t="s">
        <v>116</v>
      </c>
      <c r="BS2146" t="s">
        <v>117</v>
      </c>
      <c r="BU2146">
        <v>1</v>
      </c>
      <c r="BV2146" t="s">
        <v>118</v>
      </c>
      <c r="BX2146" t="s">
        <v>119</v>
      </c>
      <c r="BY2146" t="s">
        <v>119</v>
      </c>
      <c r="BZ2146" t="s">
        <v>119</v>
      </c>
      <c r="CA2146">
        <v>1</v>
      </c>
      <c r="CC2146" t="s">
        <v>120</v>
      </c>
      <c r="CH2146">
        <v>540</v>
      </c>
      <c r="CI2146">
        <v>37390</v>
      </c>
      <c r="CJ2146" t="s">
        <v>106</v>
      </c>
      <c r="CK2146" t="s">
        <v>106</v>
      </c>
      <c r="CL2146">
        <v>40</v>
      </c>
      <c r="CM2146" t="s">
        <v>4729</v>
      </c>
      <c r="CO2146">
        <v>124651</v>
      </c>
      <c r="CQ2146">
        <v>0</v>
      </c>
      <c r="CR2146">
        <v>0</v>
      </c>
      <c r="CS2146">
        <v>0</v>
      </c>
      <c r="CY2146" t="s">
        <v>123</v>
      </c>
      <c r="CZ2146" t="s">
        <v>124</v>
      </c>
      <c r="DD2146" t="str" cm="1">
        <f t="array" ref="DD2146">TEXT(_xlfn.SEQUENCE(1, DATEDIF(AG2146, AH2146, "m") + 1, AG2146, 30), "YYYY-APMM")</f>
        <v>2014-AP08</v>
      </c>
      <c r="DN2146">
        <f t="shared" si="66"/>
        <v>149.6</v>
      </c>
      <c r="DO2146" t="str">
        <f t="shared" si="67"/>
        <v>LABOR- SUBCONTRACTOR</v>
      </c>
    </row>
    <row r="2147" spans="1:119" x14ac:dyDescent="0.35">
      <c r="A2147" t="s">
        <v>105</v>
      </c>
      <c r="B2147">
        <v>501432</v>
      </c>
      <c r="C2147">
        <v>6359</v>
      </c>
      <c r="D2147">
        <v>124662</v>
      </c>
      <c r="E2147">
        <v>13662</v>
      </c>
      <c r="F2147">
        <v>0</v>
      </c>
      <c r="G2147" t="s">
        <v>106</v>
      </c>
      <c r="H2147" t="s">
        <v>106</v>
      </c>
      <c r="I2147" t="s">
        <v>106</v>
      </c>
      <c r="J2147" t="s">
        <v>107</v>
      </c>
      <c r="K2147" t="s">
        <v>108</v>
      </c>
      <c r="L2147" t="s">
        <v>109</v>
      </c>
      <c r="M2147" t="s">
        <v>110</v>
      </c>
      <c r="N2147" t="s">
        <v>5320</v>
      </c>
      <c r="O2147" t="s">
        <v>4743</v>
      </c>
      <c r="P2147">
        <v>8178</v>
      </c>
      <c r="Q2147">
        <v>96</v>
      </c>
      <c r="R2147">
        <v>88</v>
      </c>
      <c r="S2147">
        <v>200</v>
      </c>
      <c r="T2147">
        <v>0</v>
      </c>
      <c r="U2147">
        <v>352.8</v>
      </c>
      <c r="V2147">
        <v>352.8</v>
      </c>
      <c r="W2147">
        <v>200</v>
      </c>
      <c r="X2147">
        <v>0</v>
      </c>
      <c r="Y2147">
        <v>0</v>
      </c>
      <c r="Z2147">
        <v>0</v>
      </c>
      <c r="AD2147" s="1">
        <v>41892.333333333336</v>
      </c>
      <c r="AE2147" s="1">
        <v>41920.708333333336</v>
      </c>
      <c r="AG2147" s="1">
        <v>41878.333333333336</v>
      </c>
      <c r="AH2147" s="1">
        <v>41906.708333333336</v>
      </c>
      <c r="AI2147" s="1">
        <v>41878.333333333336</v>
      </c>
      <c r="AJ2147" s="1">
        <v>41906.708333333336</v>
      </c>
      <c r="AK2147" s="1">
        <v>41878.333333333336</v>
      </c>
      <c r="AL2147" s="1">
        <v>41906.708333333336</v>
      </c>
      <c r="AM2147" s="1">
        <v>41892.333333333336</v>
      </c>
      <c r="AN2147" s="1">
        <v>41920.708333333336</v>
      </c>
      <c r="AP2147" t="s">
        <v>113</v>
      </c>
      <c r="AU2147" t="s">
        <v>5321</v>
      </c>
      <c r="AY2147" t="s">
        <v>106</v>
      </c>
      <c r="AZ2147">
        <v>0</v>
      </c>
      <c r="BA2147">
        <v>0</v>
      </c>
      <c r="BD2147" s="3">
        <v>41321.661805555559</v>
      </c>
      <c r="BE2147" s="3">
        <v>41321.663888888892</v>
      </c>
      <c r="BF2147" t="s">
        <v>115</v>
      </c>
      <c r="BG2147" t="s">
        <v>115</v>
      </c>
      <c r="BH2147">
        <v>8149</v>
      </c>
      <c r="BM2147">
        <v>43550</v>
      </c>
      <c r="BR2147" t="s">
        <v>116</v>
      </c>
      <c r="BS2147" t="s">
        <v>117</v>
      </c>
      <c r="BU2147">
        <v>1</v>
      </c>
      <c r="BV2147" t="s">
        <v>118</v>
      </c>
      <c r="BX2147" t="s">
        <v>119</v>
      </c>
      <c r="BY2147" t="s">
        <v>119</v>
      </c>
      <c r="BZ2147" t="s">
        <v>119</v>
      </c>
      <c r="CA2147">
        <v>1</v>
      </c>
      <c r="CC2147" t="s">
        <v>120</v>
      </c>
      <c r="CH2147">
        <v>540</v>
      </c>
      <c r="CI2147">
        <v>37390</v>
      </c>
      <c r="CJ2147" t="s">
        <v>106</v>
      </c>
      <c r="CK2147" t="s">
        <v>106</v>
      </c>
      <c r="CL2147">
        <v>40</v>
      </c>
      <c r="CM2147" t="s">
        <v>4729</v>
      </c>
      <c r="CO2147">
        <v>124651</v>
      </c>
      <c r="CQ2147">
        <v>0</v>
      </c>
      <c r="CR2147">
        <v>0</v>
      </c>
      <c r="CS2147">
        <v>0</v>
      </c>
      <c r="CY2147" t="s">
        <v>123</v>
      </c>
      <c r="CZ2147" t="s">
        <v>124</v>
      </c>
      <c r="DD2147" t="str" cm="1">
        <f t="array" ref="DD2147">TEXT(_xlfn.SEQUENCE(1, DATEDIF(AG2147, AH2147, "m") + 1, AG2147, 30), "YYYY-APMM")</f>
        <v>2014-AP08</v>
      </c>
      <c r="DN2147">
        <f t="shared" si="66"/>
        <v>352.8</v>
      </c>
      <c r="DO2147" t="str">
        <f t="shared" si="67"/>
        <v>LABOR- SUBCONTRACTOR</v>
      </c>
    </row>
    <row r="2148" spans="1:119" x14ac:dyDescent="0.35">
      <c r="A2148" t="s">
        <v>105</v>
      </c>
      <c r="B2148">
        <v>501433</v>
      </c>
      <c r="C2148">
        <v>6359</v>
      </c>
      <c r="D2148">
        <v>124663</v>
      </c>
      <c r="E2148">
        <v>13662</v>
      </c>
      <c r="F2148">
        <v>0</v>
      </c>
      <c r="G2148" t="s">
        <v>106</v>
      </c>
      <c r="H2148" t="s">
        <v>106</v>
      </c>
      <c r="I2148" t="s">
        <v>106</v>
      </c>
      <c r="J2148" t="s">
        <v>107</v>
      </c>
      <c r="K2148" t="s">
        <v>108</v>
      </c>
      <c r="L2148" t="s">
        <v>109</v>
      </c>
      <c r="M2148" t="s">
        <v>110</v>
      </c>
      <c r="N2148" t="s">
        <v>5322</v>
      </c>
      <c r="O2148" t="s">
        <v>4708</v>
      </c>
      <c r="P2148">
        <v>8177</v>
      </c>
      <c r="Q2148">
        <v>0</v>
      </c>
      <c r="R2148">
        <v>0</v>
      </c>
      <c r="S2148">
        <v>200</v>
      </c>
      <c r="T2148">
        <v>0</v>
      </c>
      <c r="U2148">
        <v>69</v>
      </c>
      <c r="V2148">
        <v>69</v>
      </c>
      <c r="W2148">
        <v>200</v>
      </c>
      <c r="X2148">
        <v>51</v>
      </c>
      <c r="Y2148">
        <v>0</v>
      </c>
      <c r="Z2148">
        <v>51</v>
      </c>
      <c r="AD2148" s="1">
        <v>41794.333333333336</v>
      </c>
      <c r="AE2148" s="1">
        <v>41822.708333333336</v>
      </c>
      <c r="AG2148" s="1">
        <v>41794.333333333336</v>
      </c>
      <c r="AH2148" s="1">
        <v>41822.708333333336</v>
      </c>
      <c r="AI2148" s="1">
        <v>41794.333333333336</v>
      </c>
      <c r="AJ2148" s="1">
        <v>41822.708333333336</v>
      </c>
      <c r="AK2148" s="1">
        <v>41794.333333333336</v>
      </c>
      <c r="AL2148" s="1">
        <v>41822.708333333336</v>
      </c>
      <c r="AM2148" s="1">
        <v>41794.333333333336</v>
      </c>
      <c r="AN2148" s="1">
        <v>41822.708333333336</v>
      </c>
      <c r="AP2148" t="s">
        <v>113</v>
      </c>
      <c r="AU2148" t="s">
        <v>5323</v>
      </c>
      <c r="AY2148" t="s">
        <v>119</v>
      </c>
      <c r="AZ2148">
        <v>0</v>
      </c>
      <c r="BA2148">
        <v>0</v>
      </c>
      <c r="BD2148" s="3">
        <v>41321.661805555559</v>
      </c>
      <c r="BE2148" s="3">
        <v>41321.663888888892</v>
      </c>
      <c r="BF2148" t="s">
        <v>115</v>
      </c>
      <c r="BG2148" t="s">
        <v>115</v>
      </c>
      <c r="BH2148">
        <v>8149</v>
      </c>
      <c r="BM2148">
        <v>43540</v>
      </c>
      <c r="BR2148" t="s">
        <v>1299</v>
      </c>
      <c r="BS2148" t="s">
        <v>1300</v>
      </c>
      <c r="BU2148">
        <v>1</v>
      </c>
      <c r="BV2148" t="s">
        <v>118</v>
      </c>
      <c r="BX2148" t="s">
        <v>119</v>
      </c>
      <c r="BY2148" t="s">
        <v>119</v>
      </c>
      <c r="BZ2148" t="s">
        <v>119</v>
      </c>
      <c r="CA2148">
        <v>1</v>
      </c>
      <c r="CC2148" t="s">
        <v>120</v>
      </c>
      <c r="CH2148">
        <v>540</v>
      </c>
      <c r="CI2148">
        <v>37380</v>
      </c>
      <c r="CJ2148" t="s">
        <v>106</v>
      </c>
      <c r="CK2148" t="s">
        <v>106</v>
      </c>
      <c r="CL2148">
        <v>35</v>
      </c>
      <c r="CM2148" t="s">
        <v>4710</v>
      </c>
      <c r="CO2148">
        <v>124651</v>
      </c>
      <c r="CQ2148">
        <v>0</v>
      </c>
      <c r="CR2148">
        <v>0</v>
      </c>
      <c r="CS2148">
        <v>0</v>
      </c>
      <c r="CY2148" t="s">
        <v>123</v>
      </c>
      <c r="CZ2148" t="s">
        <v>124</v>
      </c>
      <c r="DD2148" t="str" cm="1">
        <f t="array" ref="DD2148">TEXT(_xlfn.SEQUENCE(1, DATEDIF(AG2148, AH2148, "m") + 1, AG2148, 30), "YYYY-APMM")</f>
        <v>2014-AP06</v>
      </c>
      <c r="DN2148">
        <f t="shared" si="66"/>
        <v>69</v>
      </c>
      <c r="DO2148" t="str">
        <f t="shared" si="67"/>
        <v>LABOR - CIVIL</v>
      </c>
    </row>
    <row r="2149" spans="1:119" x14ac:dyDescent="0.35">
      <c r="A2149" t="s">
        <v>105</v>
      </c>
      <c r="B2149">
        <v>501434</v>
      </c>
      <c r="C2149">
        <v>6359</v>
      </c>
      <c r="D2149">
        <v>124663</v>
      </c>
      <c r="E2149">
        <v>13662</v>
      </c>
      <c r="F2149">
        <v>0</v>
      </c>
      <c r="G2149" t="s">
        <v>106</v>
      </c>
      <c r="H2149" t="s">
        <v>106</v>
      </c>
      <c r="I2149" t="s">
        <v>106</v>
      </c>
      <c r="J2149" t="s">
        <v>107</v>
      </c>
      <c r="K2149" t="s">
        <v>108</v>
      </c>
      <c r="L2149" t="s">
        <v>109</v>
      </c>
      <c r="M2149" t="s">
        <v>110</v>
      </c>
      <c r="N2149" t="s">
        <v>5324</v>
      </c>
      <c r="O2149" t="s">
        <v>4712</v>
      </c>
      <c r="P2149">
        <v>8178</v>
      </c>
      <c r="Q2149">
        <v>0</v>
      </c>
      <c r="R2149">
        <v>0</v>
      </c>
      <c r="S2149">
        <v>200</v>
      </c>
      <c r="T2149">
        <v>0</v>
      </c>
      <c r="U2149">
        <v>1494</v>
      </c>
      <c r="V2149">
        <v>1494</v>
      </c>
      <c r="W2149">
        <v>200</v>
      </c>
      <c r="X2149">
        <v>0</v>
      </c>
      <c r="Y2149">
        <v>0</v>
      </c>
      <c r="Z2149">
        <v>0</v>
      </c>
      <c r="AD2149" s="1">
        <v>41800.333333333336</v>
      </c>
      <c r="AE2149" s="1">
        <v>41828.708333333336</v>
      </c>
      <c r="AG2149" s="1">
        <v>41800.333333333336</v>
      </c>
      <c r="AH2149" s="1">
        <v>41828.708333333336</v>
      </c>
      <c r="AI2149" s="1">
        <v>41800.333333333336</v>
      </c>
      <c r="AJ2149" s="1">
        <v>41828.708333333336</v>
      </c>
      <c r="AK2149" s="1">
        <v>41800.333333333336</v>
      </c>
      <c r="AL2149" s="1">
        <v>41828.708333333336</v>
      </c>
      <c r="AM2149" s="1">
        <v>41800.333333333336</v>
      </c>
      <c r="AN2149" s="1">
        <v>41828.708333333336</v>
      </c>
      <c r="AP2149" t="s">
        <v>113</v>
      </c>
      <c r="AU2149" t="s">
        <v>5325</v>
      </c>
      <c r="AY2149" t="s">
        <v>119</v>
      </c>
      <c r="AZ2149">
        <v>0</v>
      </c>
      <c r="BA2149">
        <v>0</v>
      </c>
      <c r="BD2149" s="3">
        <v>41321.661805555559</v>
      </c>
      <c r="BE2149" s="3">
        <v>41321.663888888892</v>
      </c>
      <c r="BF2149" t="s">
        <v>115</v>
      </c>
      <c r="BG2149" t="s">
        <v>115</v>
      </c>
      <c r="BH2149">
        <v>8149</v>
      </c>
      <c r="BM2149">
        <v>43550</v>
      </c>
      <c r="BR2149" t="s">
        <v>116</v>
      </c>
      <c r="BS2149" t="s">
        <v>117</v>
      </c>
      <c r="BU2149">
        <v>1</v>
      </c>
      <c r="BV2149" t="s">
        <v>118</v>
      </c>
      <c r="BX2149" t="s">
        <v>119</v>
      </c>
      <c r="BY2149" t="s">
        <v>119</v>
      </c>
      <c r="BZ2149" t="s">
        <v>119</v>
      </c>
      <c r="CA2149">
        <v>1</v>
      </c>
      <c r="CC2149" t="s">
        <v>120</v>
      </c>
      <c r="CH2149">
        <v>540</v>
      </c>
      <c r="CI2149">
        <v>37380</v>
      </c>
      <c r="CJ2149" t="s">
        <v>106</v>
      </c>
      <c r="CK2149" t="s">
        <v>106</v>
      </c>
      <c r="CL2149">
        <v>35</v>
      </c>
      <c r="CM2149" t="s">
        <v>4710</v>
      </c>
      <c r="CO2149">
        <v>124651</v>
      </c>
      <c r="CQ2149">
        <v>0</v>
      </c>
      <c r="CR2149">
        <v>0</v>
      </c>
      <c r="CS2149">
        <v>0</v>
      </c>
      <c r="CY2149" t="s">
        <v>123</v>
      </c>
      <c r="CZ2149" t="s">
        <v>124</v>
      </c>
      <c r="DD2149" t="str" cm="1">
        <f t="array" ref="DD2149">TEXT(_xlfn.SEQUENCE(1, DATEDIF(AG2149, AH2149, "m") + 1, AG2149, 30), "YYYY-APMM")</f>
        <v>2014-AP06</v>
      </c>
      <c r="DN2149">
        <f t="shared" si="66"/>
        <v>1494</v>
      </c>
      <c r="DO2149" t="str">
        <f t="shared" si="67"/>
        <v>LABOR- SUBCONTRACTOR</v>
      </c>
    </row>
    <row r="2150" spans="1:119" x14ac:dyDescent="0.35">
      <c r="A2150" t="s">
        <v>105</v>
      </c>
      <c r="B2150">
        <v>501435</v>
      </c>
      <c r="C2150">
        <v>6359</v>
      </c>
      <c r="D2150">
        <v>124663</v>
      </c>
      <c r="E2150">
        <v>13662</v>
      </c>
      <c r="F2150">
        <v>0</v>
      </c>
      <c r="G2150" t="s">
        <v>106</v>
      </c>
      <c r="H2150" t="s">
        <v>106</v>
      </c>
      <c r="I2150" t="s">
        <v>106</v>
      </c>
      <c r="J2150" t="s">
        <v>107</v>
      </c>
      <c r="K2150" t="s">
        <v>108</v>
      </c>
      <c r="L2150" t="s">
        <v>109</v>
      </c>
      <c r="M2150" t="s">
        <v>110</v>
      </c>
      <c r="N2150" t="s">
        <v>5326</v>
      </c>
      <c r="O2150" t="s">
        <v>4715</v>
      </c>
      <c r="P2150">
        <v>8172</v>
      </c>
      <c r="Q2150">
        <v>0</v>
      </c>
      <c r="R2150">
        <v>0</v>
      </c>
      <c r="S2150">
        <v>200</v>
      </c>
      <c r="T2150">
        <v>0</v>
      </c>
      <c r="U2150">
        <v>630</v>
      </c>
      <c r="V2150">
        <v>630</v>
      </c>
      <c r="W2150">
        <v>200</v>
      </c>
      <c r="X2150">
        <v>0</v>
      </c>
      <c r="Y2150">
        <v>0</v>
      </c>
      <c r="Z2150">
        <v>0</v>
      </c>
      <c r="AD2150" s="1">
        <v>41800.333333333336</v>
      </c>
      <c r="AE2150" s="1">
        <v>41828.708333333336</v>
      </c>
      <c r="AG2150" s="1">
        <v>41800.333333333336</v>
      </c>
      <c r="AH2150" s="1">
        <v>41828.708333333336</v>
      </c>
      <c r="AI2150" s="1">
        <v>41800.333333333336</v>
      </c>
      <c r="AJ2150" s="1">
        <v>41828.708333333336</v>
      </c>
      <c r="AK2150" s="1">
        <v>41800.333333333336</v>
      </c>
      <c r="AL2150" s="1">
        <v>41828.708333333336</v>
      </c>
      <c r="AM2150" s="1">
        <v>41800.333333333336</v>
      </c>
      <c r="AN2150" s="1">
        <v>41828.708333333336</v>
      </c>
      <c r="AP2150" t="s">
        <v>113</v>
      </c>
      <c r="AU2150" t="s">
        <v>5327</v>
      </c>
      <c r="AY2150" t="s">
        <v>119</v>
      </c>
      <c r="AZ2150">
        <v>0</v>
      </c>
      <c r="BA2150">
        <v>0</v>
      </c>
      <c r="BD2150" s="3">
        <v>41321.661805555559</v>
      </c>
      <c r="BE2150" s="3">
        <v>41321.663888888892</v>
      </c>
      <c r="BF2150" t="s">
        <v>115</v>
      </c>
      <c r="BG2150" t="s">
        <v>115</v>
      </c>
      <c r="BH2150">
        <v>8149</v>
      </c>
      <c r="BM2150">
        <v>43490</v>
      </c>
      <c r="BR2150" t="s">
        <v>3200</v>
      </c>
      <c r="BS2150" t="s">
        <v>3201</v>
      </c>
      <c r="BU2150">
        <v>1</v>
      </c>
      <c r="BV2150" t="s">
        <v>118</v>
      </c>
      <c r="BX2150" t="s">
        <v>119</v>
      </c>
      <c r="BY2150" t="s">
        <v>119</v>
      </c>
      <c r="BZ2150" t="s">
        <v>119</v>
      </c>
      <c r="CA2150">
        <v>1</v>
      </c>
      <c r="CC2150" t="s">
        <v>120</v>
      </c>
      <c r="CH2150">
        <v>540</v>
      </c>
      <c r="CI2150">
        <v>37380</v>
      </c>
      <c r="CJ2150" t="s">
        <v>106</v>
      </c>
      <c r="CK2150" t="s">
        <v>106</v>
      </c>
      <c r="CL2150">
        <v>35</v>
      </c>
      <c r="CM2150" t="s">
        <v>4710</v>
      </c>
      <c r="CO2150">
        <v>124651</v>
      </c>
      <c r="CQ2150">
        <v>0</v>
      </c>
      <c r="CR2150">
        <v>0</v>
      </c>
      <c r="CS2150">
        <v>0</v>
      </c>
      <c r="CY2150" t="s">
        <v>123</v>
      </c>
      <c r="CZ2150" t="s">
        <v>124</v>
      </c>
      <c r="DD2150" t="str" cm="1">
        <f t="array" ref="DD2150">TEXT(_xlfn.SEQUENCE(1, DATEDIF(AG2150, AH2150, "m") + 1, AG2150, 30), "YYYY-APMM")</f>
        <v>2014-AP06</v>
      </c>
      <c r="DN2150">
        <f t="shared" si="66"/>
        <v>630</v>
      </c>
      <c r="DO2150" t="str">
        <f t="shared" si="67"/>
        <v>MANHOLES SK</v>
      </c>
    </row>
    <row r="2151" spans="1:119" x14ac:dyDescent="0.35">
      <c r="A2151" t="s">
        <v>105</v>
      </c>
      <c r="B2151">
        <v>501436</v>
      </c>
      <c r="C2151">
        <v>6359</v>
      </c>
      <c r="D2151">
        <v>124663</v>
      </c>
      <c r="E2151">
        <v>13662</v>
      </c>
      <c r="F2151">
        <v>0</v>
      </c>
      <c r="G2151" t="s">
        <v>106</v>
      </c>
      <c r="H2151" t="s">
        <v>106</v>
      </c>
      <c r="I2151" t="s">
        <v>106</v>
      </c>
      <c r="J2151" t="s">
        <v>107</v>
      </c>
      <c r="K2151" t="s">
        <v>108</v>
      </c>
      <c r="L2151" t="s">
        <v>109</v>
      </c>
      <c r="M2151" t="s">
        <v>110</v>
      </c>
      <c r="N2151" t="s">
        <v>5328</v>
      </c>
      <c r="O2151" t="s">
        <v>4718</v>
      </c>
      <c r="P2151">
        <v>8177</v>
      </c>
      <c r="Q2151">
        <v>0</v>
      </c>
      <c r="R2151">
        <v>0</v>
      </c>
      <c r="S2151">
        <v>200</v>
      </c>
      <c r="T2151">
        <v>0</v>
      </c>
      <c r="U2151">
        <v>122</v>
      </c>
      <c r="V2151">
        <v>122</v>
      </c>
      <c r="W2151">
        <v>200</v>
      </c>
      <c r="X2151">
        <v>110</v>
      </c>
      <c r="Y2151">
        <v>0</v>
      </c>
      <c r="Z2151">
        <v>110</v>
      </c>
      <c r="AD2151" s="1">
        <v>41806.333333333336</v>
      </c>
      <c r="AE2151" s="1">
        <v>41834.708333333336</v>
      </c>
      <c r="AG2151" s="1">
        <v>41806.333333333336</v>
      </c>
      <c r="AH2151" s="1">
        <v>41834.708333333336</v>
      </c>
      <c r="AI2151" s="1">
        <v>41806.333333333336</v>
      </c>
      <c r="AJ2151" s="1">
        <v>41834.708333333336</v>
      </c>
      <c r="AK2151" s="1">
        <v>41806.333333333336</v>
      </c>
      <c r="AL2151" s="1">
        <v>41834.708333333336</v>
      </c>
      <c r="AM2151" s="1">
        <v>41806.333333333336</v>
      </c>
      <c r="AN2151" s="1">
        <v>41834.708333333336</v>
      </c>
      <c r="AP2151" t="s">
        <v>113</v>
      </c>
      <c r="AU2151" t="s">
        <v>5329</v>
      </c>
      <c r="AY2151" t="s">
        <v>119</v>
      </c>
      <c r="AZ2151">
        <v>0</v>
      </c>
      <c r="BA2151">
        <v>0</v>
      </c>
      <c r="BD2151" s="3">
        <v>41321.661805555559</v>
      </c>
      <c r="BE2151" s="3">
        <v>41321.663888888892</v>
      </c>
      <c r="BF2151" t="s">
        <v>115</v>
      </c>
      <c r="BG2151" t="s">
        <v>115</v>
      </c>
      <c r="BH2151">
        <v>8149</v>
      </c>
      <c r="BM2151">
        <v>43540</v>
      </c>
      <c r="BR2151" t="s">
        <v>1299</v>
      </c>
      <c r="BS2151" t="s">
        <v>1300</v>
      </c>
      <c r="BU2151">
        <v>1</v>
      </c>
      <c r="BV2151" t="s">
        <v>118</v>
      </c>
      <c r="BX2151" t="s">
        <v>119</v>
      </c>
      <c r="BY2151" t="s">
        <v>119</v>
      </c>
      <c r="BZ2151" t="s">
        <v>119</v>
      </c>
      <c r="CA2151">
        <v>1</v>
      </c>
      <c r="CC2151" t="s">
        <v>120</v>
      </c>
      <c r="CH2151">
        <v>540</v>
      </c>
      <c r="CI2151">
        <v>37380</v>
      </c>
      <c r="CJ2151" t="s">
        <v>106</v>
      </c>
      <c r="CK2151" t="s">
        <v>106</v>
      </c>
      <c r="CL2151">
        <v>35</v>
      </c>
      <c r="CM2151" t="s">
        <v>4710</v>
      </c>
      <c r="CO2151">
        <v>124651</v>
      </c>
      <c r="CQ2151">
        <v>0</v>
      </c>
      <c r="CR2151">
        <v>0</v>
      </c>
      <c r="CS2151">
        <v>0</v>
      </c>
      <c r="CY2151" t="s">
        <v>123</v>
      </c>
      <c r="CZ2151" t="s">
        <v>124</v>
      </c>
      <c r="DD2151" t="str" cm="1">
        <f t="array" ref="DD2151">TEXT(_xlfn.SEQUENCE(1, DATEDIF(AG2151, AH2151, "m") + 1, AG2151, 30), "YYYY-APMM")</f>
        <v>2014-AP06</v>
      </c>
      <c r="DN2151">
        <f t="shared" si="66"/>
        <v>122</v>
      </c>
      <c r="DO2151" t="str">
        <f t="shared" si="67"/>
        <v>LABOR - CIVIL</v>
      </c>
    </row>
    <row r="2152" spans="1:119" x14ac:dyDescent="0.35">
      <c r="A2152" t="s">
        <v>105</v>
      </c>
      <c r="B2152">
        <v>501437</v>
      </c>
      <c r="C2152">
        <v>6359</v>
      </c>
      <c r="D2152">
        <v>124663</v>
      </c>
      <c r="E2152">
        <v>13662</v>
      </c>
      <c r="F2152">
        <v>0</v>
      </c>
      <c r="G2152" t="s">
        <v>106</v>
      </c>
      <c r="H2152" t="s">
        <v>106</v>
      </c>
      <c r="I2152" t="s">
        <v>106</v>
      </c>
      <c r="J2152" t="s">
        <v>107</v>
      </c>
      <c r="K2152" t="s">
        <v>108</v>
      </c>
      <c r="L2152" t="s">
        <v>109</v>
      </c>
      <c r="M2152" t="s">
        <v>110</v>
      </c>
      <c r="N2152" t="s">
        <v>5330</v>
      </c>
      <c r="O2152" t="s">
        <v>4721</v>
      </c>
      <c r="P2152">
        <v>8178</v>
      </c>
      <c r="Q2152">
        <v>552</v>
      </c>
      <c r="R2152">
        <v>120</v>
      </c>
      <c r="S2152">
        <v>200</v>
      </c>
      <c r="T2152">
        <v>0</v>
      </c>
      <c r="U2152">
        <v>216</v>
      </c>
      <c r="V2152">
        <v>216</v>
      </c>
      <c r="W2152">
        <v>200</v>
      </c>
      <c r="X2152">
        <v>0</v>
      </c>
      <c r="Y2152">
        <v>0</v>
      </c>
      <c r="Z2152">
        <v>0</v>
      </c>
      <c r="AD2152" s="1">
        <v>41902.333333333336</v>
      </c>
      <c r="AE2152" s="1">
        <v>41932.708333333336</v>
      </c>
      <c r="AG2152" s="1">
        <v>41818.333333333336</v>
      </c>
      <c r="AH2152" s="1">
        <v>41846.708333333336</v>
      </c>
      <c r="AI2152" s="1">
        <v>41818.333333333336</v>
      </c>
      <c r="AJ2152" s="1">
        <v>41846.708333333336</v>
      </c>
      <c r="AK2152" s="1">
        <v>41818.333333333336</v>
      </c>
      <c r="AL2152" s="1">
        <v>41846.708333333336</v>
      </c>
      <c r="AM2152" s="1">
        <v>41902.333333333336</v>
      </c>
      <c r="AN2152" s="1">
        <v>41932.708333333336</v>
      </c>
      <c r="AP2152" t="s">
        <v>113</v>
      </c>
      <c r="AU2152" t="s">
        <v>5331</v>
      </c>
      <c r="AY2152" t="s">
        <v>106</v>
      </c>
      <c r="AZ2152">
        <v>0</v>
      </c>
      <c r="BA2152">
        <v>0</v>
      </c>
      <c r="BD2152" s="3">
        <v>41321.661805555559</v>
      </c>
      <c r="BE2152" s="3">
        <v>41321.663888888892</v>
      </c>
      <c r="BF2152" t="s">
        <v>115</v>
      </c>
      <c r="BG2152" t="s">
        <v>115</v>
      </c>
      <c r="BH2152">
        <v>8149</v>
      </c>
      <c r="BM2152">
        <v>43550</v>
      </c>
      <c r="BR2152" t="s">
        <v>116</v>
      </c>
      <c r="BS2152" t="s">
        <v>117</v>
      </c>
      <c r="BU2152">
        <v>1</v>
      </c>
      <c r="BV2152" t="s">
        <v>118</v>
      </c>
      <c r="BX2152" t="s">
        <v>119</v>
      </c>
      <c r="BY2152" t="s">
        <v>119</v>
      </c>
      <c r="BZ2152" t="s">
        <v>119</v>
      </c>
      <c r="CA2152">
        <v>1</v>
      </c>
      <c r="CC2152" t="s">
        <v>120</v>
      </c>
      <c r="CH2152">
        <v>540</v>
      </c>
      <c r="CI2152">
        <v>37380</v>
      </c>
      <c r="CJ2152" t="s">
        <v>106</v>
      </c>
      <c r="CK2152" t="s">
        <v>106</v>
      </c>
      <c r="CL2152">
        <v>35</v>
      </c>
      <c r="CM2152" t="s">
        <v>4710</v>
      </c>
      <c r="CO2152">
        <v>124651</v>
      </c>
      <c r="CQ2152">
        <v>0</v>
      </c>
      <c r="CR2152">
        <v>0</v>
      </c>
      <c r="CS2152">
        <v>0</v>
      </c>
      <c r="CY2152" t="s">
        <v>123</v>
      </c>
      <c r="CZ2152" t="s">
        <v>124</v>
      </c>
      <c r="DD2152" t="str" cm="1">
        <f t="array" ref="DD2152">TEXT(_xlfn.SEQUENCE(1, DATEDIF(AG2152, AH2152, "m") + 1, AG2152, 30), "YYYY-APMM")</f>
        <v>2014-AP06</v>
      </c>
      <c r="DN2152">
        <f t="shared" si="66"/>
        <v>216</v>
      </c>
      <c r="DO2152" t="str">
        <f t="shared" si="67"/>
        <v>LABOR- SUBCONTRACTOR</v>
      </c>
    </row>
    <row r="2153" spans="1:119" x14ac:dyDescent="0.35">
      <c r="A2153" t="s">
        <v>105</v>
      </c>
      <c r="B2153">
        <v>501438</v>
      </c>
      <c r="C2153">
        <v>6359</v>
      </c>
      <c r="D2153">
        <v>124663</v>
      </c>
      <c r="E2153">
        <v>13662</v>
      </c>
      <c r="F2153">
        <v>0</v>
      </c>
      <c r="G2153" t="s">
        <v>106</v>
      </c>
      <c r="H2153" t="s">
        <v>106</v>
      </c>
      <c r="I2153" t="s">
        <v>106</v>
      </c>
      <c r="J2153" t="s">
        <v>107</v>
      </c>
      <c r="K2153" t="s">
        <v>108</v>
      </c>
      <c r="L2153" t="s">
        <v>109</v>
      </c>
      <c r="M2153" t="s">
        <v>110</v>
      </c>
      <c r="N2153" t="s">
        <v>5332</v>
      </c>
      <c r="O2153" t="s">
        <v>4724</v>
      </c>
      <c r="P2153">
        <v>8178</v>
      </c>
      <c r="Q2153">
        <v>392</v>
      </c>
      <c r="R2153">
        <v>120</v>
      </c>
      <c r="S2153">
        <v>200</v>
      </c>
      <c r="T2153">
        <v>0</v>
      </c>
      <c r="U2153">
        <v>1039.5999999999999</v>
      </c>
      <c r="V2153">
        <v>1039.5999999999999</v>
      </c>
      <c r="W2153">
        <v>200</v>
      </c>
      <c r="X2153">
        <v>0</v>
      </c>
      <c r="Y2153">
        <v>0</v>
      </c>
      <c r="Z2153">
        <v>0</v>
      </c>
      <c r="AD2153" s="1">
        <v>41910.333333333336</v>
      </c>
      <c r="AE2153" s="1">
        <v>41940.708333333336</v>
      </c>
      <c r="AG2153" s="1">
        <v>41849.333333333336</v>
      </c>
      <c r="AH2153" s="1">
        <v>41881.708333333336</v>
      </c>
      <c r="AI2153" s="1">
        <v>41849.333333333336</v>
      </c>
      <c r="AJ2153" s="1">
        <v>41881.708333333336</v>
      </c>
      <c r="AK2153" s="1">
        <v>41849.333333333336</v>
      </c>
      <c r="AL2153" s="1">
        <v>41881.708333333336</v>
      </c>
      <c r="AM2153" s="1">
        <v>41910.333333333336</v>
      </c>
      <c r="AN2153" s="1">
        <v>41940.708333333336</v>
      </c>
      <c r="AP2153" t="s">
        <v>113</v>
      </c>
      <c r="AU2153" t="s">
        <v>5333</v>
      </c>
      <c r="AY2153" t="s">
        <v>106</v>
      </c>
      <c r="AZ2153">
        <v>0</v>
      </c>
      <c r="BA2153">
        <v>0</v>
      </c>
      <c r="BD2153" s="3">
        <v>41321.661805555559</v>
      </c>
      <c r="BE2153" s="3">
        <v>41321.663888888892</v>
      </c>
      <c r="BF2153" t="s">
        <v>115</v>
      </c>
      <c r="BG2153" t="s">
        <v>115</v>
      </c>
      <c r="BH2153">
        <v>8149</v>
      </c>
      <c r="BM2153">
        <v>43550</v>
      </c>
      <c r="BR2153" t="s">
        <v>116</v>
      </c>
      <c r="BS2153" t="s">
        <v>117</v>
      </c>
      <c r="BU2153">
        <v>1</v>
      </c>
      <c r="BV2153" t="s">
        <v>118</v>
      </c>
      <c r="BX2153" t="s">
        <v>119</v>
      </c>
      <c r="BY2153" t="s">
        <v>119</v>
      </c>
      <c r="BZ2153" t="s">
        <v>119</v>
      </c>
      <c r="CA2153">
        <v>1</v>
      </c>
      <c r="CC2153" t="s">
        <v>120</v>
      </c>
      <c r="CH2153">
        <v>540</v>
      </c>
      <c r="CI2153">
        <v>37380</v>
      </c>
      <c r="CJ2153" t="s">
        <v>106</v>
      </c>
      <c r="CK2153" t="s">
        <v>106</v>
      </c>
      <c r="CL2153">
        <v>35</v>
      </c>
      <c r="CM2153" t="s">
        <v>4710</v>
      </c>
      <c r="CO2153">
        <v>124651</v>
      </c>
      <c r="CQ2153">
        <v>0</v>
      </c>
      <c r="CR2153">
        <v>0</v>
      </c>
      <c r="CS2153">
        <v>0</v>
      </c>
      <c r="CY2153" t="s">
        <v>123</v>
      </c>
      <c r="CZ2153" t="s">
        <v>124</v>
      </c>
      <c r="DD2153" t="str" cm="1">
        <f t="array" ref="DD2153:DE2153">TEXT(_xlfn.SEQUENCE(1, DATEDIF(AG2153, AH2153, "m") + 1, AG2153, 30), "YYYY-APMM")</f>
        <v>2014-AP07</v>
      </c>
      <c r="DE2153" t="str">
        <v>2014-AP08</v>
      </c>
      <c r="DN2153">
        <f t="shared" si="66"/>
        <v>519.79999999999995</v>
      </c>
      <c r="DO2153" t="str">
        <f t="shared" si="67"/>
        <v>LABOR- SUBCONTRACTOR</v>
      </c>
    </row>
    <row r="2154" spans="1:119" x14ac:dyDescent="0.35">
      <c r="A2154" t="s">
        <v>105</v>
      </c>
      <c r="B2154">
        <v>501439</v>
      </c>
      <c r="C2154">
        <v>6359</v>
      </c>
      <c r="D2154">
        <v>124664</v>
      </c>
      <c r="E2154">
        <v>13662</v>
      </c>
      <c r="F2154">
        <v>0</v>
      </c>
      <c r="G2154" t="s">
        <v>106</v>
      </c>
      <c r="H2154" t="s">
        <v>106</v>
      </c>
      <c r="I2154" t="s">
        <v>106</v>
      </c>
      <c r="J2154" t="s">
        <v>107</v>
      </c>
      <c r="K2154" t="s">
        <v>108</v>
      </c>
      <c r="L2154" t="s">
        <v>109</v>
      </c>
      <c r="M2154" t="s">
        <v>110</v>
      </c>
      <c r="N2154" t="s">
        <v>5334</v>
      </c>
      <c r="O2154" t="s">
        <v>4800</v>
      </c>
      <c r="P2154">
        <v>8177</v>
      </c>
      <c r="Q2154">
        <v>0</v>
      </c>
      <c r="R2154">
        <v>0</v>
      </c>
      <c r="S2154">
        <v>80</v>
      </c>
      <c r="T2154">
        <v>0</v>
      </c>
      <c r="U2154">
        <v>1150</v>
      </c>
      <c r="V2154">
        <v>1150</v>
      </c>
      <c r="W2154">
        <v>80</v>
      </c>
      <c r="X2154">
        <v>400</v>
      </c>
      <c r="Y2154">
        <v>0</v>
      </c>
      <c r="Z2154">
        <v>400</v>
      </c>
      <c r="AD2154" s="1">
        <v>41856.333333333336</v>
      </c>
      <c r="AE2154" s="1">
        <v>41867.708333333336</v>
      </c>
      <c r="AG2154" s="1">
        <v>41856.333333333336</v>
      </c>
      <c r="AH2154" s="1">
        <v>41867.708333333336</v>
      </c>
      <c r="AI2154" s="1">
        <v>41856.333333333336</v>
      </c>
      <c r="AJ2154" s="1">
        <v>41867.708333333336</v>
      </c>
      <c r="AK2154" s="1">
        <v>41856.333333333336</v>
      </c>
      <c r="AL2154" s="1">
        <v>41867.708333333336</v>
      </c>
      <c r="AM2154" s="1">
        <v>41856.333333333336</v>
      </c>
      <c r="AN2154" s="1">
        <v>41867.708333333336</v>
      </c>
      <c r="AP2154" t="s">
        <v>113</v>
      </c>
      <c r="AU2154" t="s">
        <v>5335</v>
      </c>
      <c r="AY2154" t="s">
        <v>119</v>
      </c>
      <c r="AZ2154">
        <v>0</v>
      </c>
      <c r="BA2154">
        <v>0</v>
      </c>
      <c r="BD2154" s="3">
        <v>41321.661805555559</v>
      </c>
      <c r="BE2154" s="3">
        <v>41321.663888888892</v>
      </c>
      <c r="BF2154" t="s">
        <v>115</v>
      </c>
      <c r="BG2154" t="s">
        <v>115</v>
      </c>
      <c r="BH2154">
        <v>8149</v>
      </c>
      <c r="BM2154">
        <v>43540</v>
      </c>
      <c r="BR2154" t="s">
        <v>1299</v>
      </c>
      <c r="BS2154" t="s">
        <v>1300</v>
      </c>
      <c r="BU2154">
        <v>1</v>
      </c>
      <c r="BV2154" t="s">
        <v>118</v>
      </c>
      <c r="BX2154" t="s">
        <v>119</v>
      </c>
      <c r="BY2154" t="s">
        <v>119</v>
      </c>
      <c r="BZ2154" t="s">
        <v>119</v>
      </c>
      <c r="CA2154">
        <v>1</v>
      </c>
      <c r="CC2154" t="s">
        <v>120</v>
      </c>
      <c r="CH2154">
        <v>540</v>
      </c>
      <c r="CI2154">
        <v>37420</v>
      </c>
      <c r="CJ2154" t="s">
        <v>106</v>
      </c>
      <c r="CK2154" t="s">
        <v>106</v>
      </c>
      <c r="CL2154">
        <v>55</v>
      </c>
      <c r="CM2154" t="s">
        <v>4802</v>
      </c>
      <c r="CO2154">
        <v>124651</v>
      </c>
      <c r="CQ2154">
        <v>0</v>
      </c>
      <c r="CR2154">
        <v>0</v>
      </c>
      <c r="CS2154">
        <v>0</v>
      </c>
      <c r="CY2154" t="s">
        <v>123</v>
      </c>
      <c r="CZ2154" t="s">
        <v>124</v>
      </c>
      <c r="DD2154" t="str" cm="1">
        <f t="array" ref="DD2154">TEXT(_xlfn.SEQUENCE(1, DATEDIF(AG2154, AH2154, "m") + 1, AG2154, 30), "YYYY-APMM")</f>
        <v>2014-AP08</v>
      </c>
      <c r="DN2154">
        <f t="shared" si="66"/>
        <v>1150</v>
      </c>
      <c r="DO2154" t="str">
        <f t="shared" si="67"/>
        <v>LABOR - CIVIL</v>
      </c>
    </row>
    <row r="2155" spans="1:119" x14ac:dyDescent="0.35">
      <c r="A2155" t="s">
        <v>105</v>
      </c>
      <c r="B2155">
        <v>501440</v>
      </c>
      <c r="C2155">
        <v>6359</v>
      </c>
      <c r="D2155">
        <v>124664</v>
      </c>
      <c r="E2155">
        <v>13662</v>
      </c>
      <c r="F2155">
        <v>0</v>
      </c>
      <c r="G2155" t="s">
        <v>106</v>
      </c>
      <c r="H2155" t="s">
        <v>106</v>
      </c>
      <c r="I2155" t="s">
        <v>106</v>
      </c>
      <c r="J2155" t="s">
        <v>107</v>
      </c>
      <c r="K2155" t="s">
        <v>108</v>
      </c>
      <c r="L2155" t="s">
        <v>109</v>
      </c>
      <c r="M2155" t="s">
        <v>110</v>
      </c>
      <c r="N2155" t="s">
        <v>5336</v>
      </c>
      <c r="O2155" t="s">
        <v>4804</v>
      </c>
      <c r="P2155">
        <v>8178</v>
      </c>
      <c r="Q2155">
        <v>0</v>
      </c>
      <c r="R2155">
        <v>0</v>
      </c>
      <c r="S2155">
        <v>200</v>
      </c>
      <c r="T2155">
        <v>0</v>
      </c>
      <c r="U2155">
        <v>24</v>
      </c>
      <c r="V2155">
        <v>24</v>
      </c>
      <c r="W2155">
        <v>200</v>
      </c>
      <c r="X2155">
        <v>0</v>
      </c>
      <c r="Y2155">
        <v>0</v>
      </c>
      <c r="Z2155">
        <v>0</v>
      </c>
      <c r="AD2155" s="1">
        <v>41868.333333333336</v>
      </c>
      <c r="AE2155" s="1">
        <v>41896.708333333336</v>
      </c>
      <c r="AG2155" s="1">
        <v>41868.333333333336</v>
      </c>
      <c r="AH2155" s="1">
        <v>41896.708333333336</v>
      </c>
      <c r="AI2155" s="1">
        <v>41868.333333333336</v>
      </c>
      <c r="AJ2155" s="1">
        <v>41896.708333333336</v>
      </c>
      <c r="AK2155" s="1">
        <v>41868.333333333336</v>
      </c>
      <c r="AL2155" s="1">
        <v>41896.708333333336</v>
      </c>
      <c r="AM2155" s="1">
        <v>41868.333333333336</v>
      </c>
      <c r="AN2155" s="1">
        <v>41896.708333333336</v>
      </c>
      <c r="AP2155" t="s">
        <v>113</v>
      </c>
      <c r="AU2155" t="s">
        <v>5337</v>
      </c>
      <c r="AY2155" t="s">
        <v>119</v>
      </c>
      <c r="AZ2155">
        <v>0</v>
      </c>
      <c r="BA2155">
        <v>0</v>
      </c>
      <c r="BD2155" s="3">
        <v>41321.661805555559</v>
      </c>
      <c r="BE2155" s="3">
        <v>41321.663888888892</v>
      </c>
      <c r="BF2155" t="s">
        <v>115</v>
      </c>
      <c r="BG2155" t="s">
        <v>115</v>
      </c>
      <c r="BH2155">
        <v>8149</v>
      </c>
      <c r="BM2155">
        <v>43550</v>
      </c>
      <c r="BR2155" t="s">
        <v>116</v>
      </c>
      <c r="BS2155" t="s">
        <v>117</v>
      </c>
      <c r="BU2155">
        <v>1</v>
      </c>
      <c r="BV2155" t="s">
        <v>118</v>
      </c>
      <c r="BX2155" t="s">
        <v>119</v>
      </c>
      <c r="BY2155" t="s">
        <v>119</v>
      </c>
      <c r="BZ2155" t="s">
        <v>119</v>
      </c>
      <c r="CA2155">
        <v>1</v>
      </c>
      <c r="CC2155" t="s">
        <v>120</v>
      </c>
      <c r="CH2155">
        <v>540</v>
      </c>
      <c r="CI2155">
        <v>37420</v>
      </c>
      <c r="CJ2155" t="s">
        <v>106</v>
      </c>
      <c r="CK2155" t="s">
        <v>106</v>
      </c>
      <c r="CL2155">
        <v>55</v>
      </c>
      <c r="CM2155" t="s">
        <v>4802</v>
      </c>
      <c r="CO2155">
        <v>124651</v>
      </c>
      <c r="CQ2155">
        <v>0</v>
      </c>
      <c r="CR2155">
        <v>0</v>
      </c>
      <c r="CS2155">
        <v>0</v>
      </c>
      <c r="CY2155" t="s">
        <v>123</v>
      </c>
      <c r="CZ2155" t="s">
        <v>124</v>
      </c>
      <c r="DD2155" t="str" cm="1">
        <f t="array" ref="DD2155">TEXT(_xlfn.SEQUENCE(1, DATEDIF(AG2155, AH2155, "m") + 1, AG2155, 30), "YYYY-APMM")</f>
        <v>2014-AP08</v>
      </c>
      <c r="DN2155">
        <f t="shared" si="66"/>
        <v>24</v>
      </c>
      <c r="DO2155" t="str">
        <f t="shared" si="67"/>
        <v>LABOR- SUBCONTRACTOR</v>
      </c>
    </row>
    <row r="2156" spans="1:119" x14ac:dyDescent="0.35">
      <c r="A2156" t="s">
        <v>105</v>
      </c>
      <c r="B2156">
        <v>501441</v>
      </c>
      <c r="C2156">
        <v>6359</v>
      </c>
      <c r="D2156">
        <v>124664</v>
      </c>
      <c r="E2156">
        <v>13662</v>
      </c>
      <c r="F2156">
        <v>0</v>
      </c>
      <c r="G2156" t="s">
        <v>106</v>
      </c>
      <c r="H2156" t="s">
        <v>106</v>
      </c>
      <c r="I2156" t="s">
        <v>106</v>
      </c>
      <c r="J2156" t="s">
        <v>107</v>
      </c>
      <c r="K2156" t="s">
        <v>108</v>
      </c>
      <c r="L2156" t="s">
        <v>109</v>
      </c>
      <c r="M2156" t="s">
        <v>110</v>
      </c>
      <c r="N2156" t="s">
        <v>5338</v>
      </c>
      <c r="O2156" t="s">
        <v>4807</v>
      </c>
      <c r="P2156">
        <v>8178</v>
      </c>
      <c r="Q2156">
        <v>0</v>
      </c>
      <c r="R2156">
        <v>0</v>
      </c>
      <c r="S2156">
        <v>200</v>
      </c>
      <c r="T2156">
        <v>0</v>
      </c>
      <c r="U2156">
        <v>24</v>
      </c>
      <c r="V2156">
        <v>24</v>
      </c>
      <c r="W2156">
        <v>200</v>
      </c>
      <c r="X2156">
        <v>0</v>
      </c>
      <c r="Y2156">
        <v>0</v>
      </c>
      <c r="Z2156">
        <v>0</v>
      </c>
      <c r="AD2156" s="1">
        <v>41879.333333333336</v>
      </c>
      <c r="AE2156" s="1">
        <v>41907.708333333336</v>
      </c>
      <c r="AG2156" s="1">
        <v>41879.333333333336</v>
      </c>
      <c r="AH2156" s="1">
        <v>41907.708333333336</v>
      </c>
      <c r="AI2156" s="1">
        <v>41879.333333333336</v>
      </c>
      <c r="AJ2156" s="1">
        <v>41907.708333333336</v>
      </c>
      <c r="AK2156" s="1">
        <v>41879.333333333336</v>
      </c>
      <c r="AL2156" s="1">
        <v>41907.708333333336</v>
      </c>
      <c r="AM2156" s="1">
        <v>41879.333333333336</v>
      </c>
      <c r="AN2156" s="1">
        <v>41907.708333333336</v>
      </c>
      <c r="AP2156" t="s">
        <v>113</v>
      </c>
      <c r="AU2156" t="s">
        <v>5339</v>
      </c>
      <c r="AY2156" t="s">
        <v>119</v>
      </c>
      <c r="AZ2156">
        <v>0</v>
      </c>
      <c r="BA2156">
        <v>0</v>
      </c>
      <c r="BD2156" s="3">
        <v>41321.661805555559</v>
      </c>
      <c r="BE2156" s="3">
        <v>41321.663888888892</v>
      </c>
      <c r="BF2156" t="s">
        <v>115</v>
      </c>
      <c r="BG2156" t="s">
        <v>115</v>
      </c>
      <c r="BH2156">
        <v>8149</v>
      </c>
      <c r="BM2156">
        <v>43550</v>
      </c>
      <c r="BR2156" t="s">
        <v>116</v>
      </c>
      <c r="BS2156" t="s">
        <v>117</v>
      </c>
      <c r="BU2156">
        <v>1</v>
      </c>
      <c r="BV2156" t="s">
        <v>118</v>
      </c>
      <c r="BX2156" t="s">
        <v>119</v>
      </c>
      <c r="BY2156" t="s">
        <v>119</v>
      </c>
      <c r="BZ2156" t="s">
        <v>119</v>
      </c>
      <c r="CA2156">
        <v>1</v>
      </c>
      <c r="CC2156" t="s">
        <v>120</v>
      </c>
      <c r="CH2156">
        <v>540</v>
      </c>
      <c r="CI2156">
        <v>37420</v>
      </c>
      <c r="CJ2156" t="s">
        <v>106</v>
      </c>
      <c r="CK2156" t="s">
        <v>106</v>
      </c>
      <c r="CL2156">
        <v>55</v>
      </c>
      <c r="CM2156" t="s">
        <v>4802</v>
      </c>
      <c r="CO2156">
        <v>124651</v>
      </c>
      <c r="CQ2156">
        <v>0</v>
      </c>
      <c r="CR2156">
        <v>0</v>
      </c>
      <c r="CS2156">
        <v>0</v>
      </c>
      <c r="CY2156" t="s">
        <v>123</v>
      </c>
      <c r="CZ2156" t="s">
        <v>124</v>
      </c>
      <c r="DD2156" t="str" cm="1">
        <f t="array" ref="DD2156">TEXT(_xlfn.SEQUENCE(1, DATEDIF(AG2156, AH2156, "m") + 1, AG2156, 30), "YYYY-APMM")</f>
        <v>2014-AP08</v>
      </c>
      <c r="DN2156">
        <f t="shared" si="66"/>
        <v>24</v>
      </c>
      <c r="DO2156" t="str">
        <f t="shared" si="67"/>
        <v>LABOR- SUBCONTRACTOR</v>
      </c>
    </row>
    <row r="2157" spans="1:119" x14ac:dyDescent="0.35">
      <c r="A2157" t="s">
        <v>105</v>
      </c>
      <c r="B2157">
        <v>501442</v>
      </c>
      <c r="C2157">
        <v>6359</v>
      </c>
      <c r="D2157">
        <v>124664</v>
      </c>
      <c r="E2157">
        <v>13662</v>
      </c>
      <c r="F2157">
        <v>0</v>
      </c>
      <c r="G2157" t="s">
        <v>106</v>
      </c>
      <c r="H2157" t="s">
        <v>106</v>
      </c>
      <c r="I2157" t="s">
        <v>106</v>
      </c>
      <c r="J2157" t="s">
        <v>107</v>
      </c>
      <c r="K2157" t="s">
        <v>108</v>
      </c>
      <c r="L2157" t="s">
        <v>109</v>
      </c>
      <c r="M2157" t="s">
        <v>110</v>
      </c>
      <c r="N2157" t="s">
        <v>5340</v>
      </c>
      <c r="O2157" t="s">
        <v>4810</v>
      </c>
      <c r="P2157">
        <v>8173</v>
      </c>
      <c r="Q2157">
        <v>0</v>
      </c>
      <c r="R2157">
        <v>0</v>
      </c>
      <c r="S2157">
        <v>160</v>
      </c>
      <c r="T2157">
        <v>0</v>
      </c>
      <c r="U2157">
        <v>1828</v>
      </c>
      <c r="V2157">
        <v>1828</v>
      </c>
      <c r="W2157">
        <v>160</v>
      </c>
      <c r="X2157">
        <v>600</v>
      </c>
      <c r="Y2157">
        <v>0</v>
      </c>
      <c r="Z2157">
        <v>600</v>
      </c>
      <c r="AD2157" s="1">
        <v>41891.333333333336</v>
      </c>
      <c r="AE2157" s="1">
        <v>41913.708333333336</v>
      </c>
      <c r="AG2157" s="1">
        <v>41891.333333333336</v>
      </c>
      <c r="AH2157" s="1">
        <v>41913.708333333336</v>
      </c>
      <c r="AI2157" s="1">
        <v>41891.333333333336</v>
      </c>
      <c r="AJ2157" s="1">
        <v>41913.708333333336</v>
      </c>
      <c r="AK2157" s="1">
        <v>41891.333333333336</v>
      </c>
      <c r="AL2157" s="1">
        <v>41913.708333333336</v>
      </c>
      <c r="AM2157" s="1">
        <v>41891.333333333336</v>
      </c>
      <c r="AN2157" s="1">
        <v>41913.708333333336</v>
      </c>
      <c r="AP2157" t="s">
        <v>113</v>
      </c>
      <c r="AU2157" t="s">
        <v>5341</v>
      </c>
      <c r="AY2157" t="s">
        <v>119</v>
      </c>
      <c r="AZ2157">
        <v>0</v>
      </c>
      <c r="BA2157">
        <v>0</v>
      </c>
      <c r="BD2157" s="3">
        <v>41321.661805555559</v>
      </c>
      <c r="BE2157" s="3">
        <v>41321.663888888892</v>
      </c>
      <c r="BF2157" t="s">
        <v>115</v>
      </c>
      <c r="BG2157" t="s">
        <v>115</v>
      </c>
      <c r="BH2157">
        <v>8149</v>
      </c>
      <c r="BM2157">
        <v>43500</v>
      </c>
      <c r="BR2157" t="s">
        <v>3233</v>
      </c>
      <c r="BS2157" t="s">
        <v>3234</v>
      </c>
      <c r="BU2157">
        <v>1</v>
      </c>
      <c r="BV2157" t="s">
        <v>118</v>
      </c>
      <c r="BX2157" t="s">
        <v>119</v>
      </c>
      <c r="BY2157" t="s">
        <v>119</v>
      </c>
      <c r="BZ2157" t="s">
        <v>119</v>
      </c>
      <c r="CA2157">
        <v>1</v>
      </c>
      <c r="CC2157" t="s">
        <v>120</v>
      </c>
      <c r="CH2157">
        <v>540</v>
      </c>
      <c r="CI2157">
        <v>37420</v>
      </c>
      <c r="CJ2157" t="s">
        <v>106</v>
      </c>
      <c r="CK2157" t="s">
        <v>106</v>
      </c>
      <c r="CL2157">
        <v>55</v>
      </c>
      <c r="CM2157" t="s">
        <v>4802</v>
      </c>
      <c r="CO2157">
        <v>124651</v>
      </c>
      <c r="CQ2157">
        <v>0</v>
      </c>
      <c r="CR2157">
        <v>0</v>
      </c>
      <c r="CS2157">
        <v>0</v>
      </c>
      <c r="CY2157" t="s">
        <v>123</v>
      </c>
      <c r="CZ2157" t="s">
        <v>124</v>
      </c>
      <c r="DD2157" t="str" cm="1">
        <f t="array" ref="DD2157">TEXT(_xlfn.SEQUENCE(1, DATEDIF(AG2157, AH2157, "m") + 1, AG2157, 30), "YYYY-APMM")</f>
        <v>2014-AP09</v>
      </c>
      <c r="DN2157">
        <f t="shared" si="66"/>
        <v>1828</v>
      </c>
      <c r="DO2157" t="str">
        <f t="shared" si="67"/>
        <v>KERBSTONE MASON SK</v>
      </c>
    </row>
    <row r="2158" spans="1:119" x14ac:dyDescent="0.35">
      <c r="A2158" t="s">
        <v>105</v>
      </c>
      <c r="B2158">
        <v>501443</v>
      </c>
      <c r="C2158">
        <v>6359</v>
      </c>
      <c r="D2158">
        <v>124664</v>
      </c>
      <c r="E2158">
        <v>13662</v>
      </c>
      <c r="F2158">
        <v>0</v>
      </c>
      <c r="G2158" t="s">
        <v>106</v>
      </c>
      <c r="H2158" t="s">
        <v>106</v>
      </c>
      <c r="I2158" t="s">
        <v>106</v>
      </c>
      <c r="J2158" t="s">
        <v>107</v>
      </c>
      <c r="K2158" t="s">
        <v>108</v>
      </c>
      <c r="L2158" t="s">
        <v>109</v>
      </c>
      <c r="M2158" t="s">
        <v>110</v>
      </c>
      <c r="N2158" t="s">
        <v>5342</v>
      </c>
      <c r="O2158" t="s">
        <v>4813</v>
      </c>
      <c r="P2158">
        <v>8178</v>
      </c>
      <c r="Q2158">
        <v>176</v>
      </c>
      <c r="R2158">
        <v>0</v>
      </c>
      <c r="S2158">
        <v>40</v>
      </c>
      <c r="T2158">
        <v>0</v>
      </c>
      <c r="U2158">
        <v>174</v>
      </c>
      <c r="V2158">
        <v>174</v>
      </c>
      <c r="W2158">
        <v>40</v>
      </c>
      <c r="X2158">
        <v>150</v>
      </c>
      <c r="Y2158">
        <v>0</v>
      </c>
      <c r="Z2158">
        <v>150</v>
      </c>
      <c r="AD2158" s="1">
        <v>41942.333333333336</v>
      </c>
      <c r="AE2158" s="1">
        <v>41947.708333333336</v>
      </c>
      <c r="AG2158" s="1">
        <v>41914.333333333336</v>
      </c>
      <c r="AH2158" s="1">
        <v>41919.708333333336</v>
      </c>
      <c r="AI2158" s="1">
        <v>41914.333333333336</v>
      </c>
      <c r="AJ2158" s="1">
        <v>41919.708333333336</v>
      </c>
      <c r="AK2158" s="1">
        <v>41914.333333333336</v>
      </c>
      <c r="AL2158" s="1">
        <v>41919.708333333336</v>
      </c>
      <c r="AM2158" s="1">
        <v>41942.333333333336</v>
      </c>
      <c r="AN2158" s="1">
        <v>41947.708333333336</v>
      </c>
      <c r="AP2158" t="s">
        <v>113</v>
      </c>
      <c r="AU2158" t="s">
        <v>5343</v>
      </c>
      <c r="AY2158" t="s">
        <v>106</v>
      </c>
      <c r="AZ2158">
        <v>0</v>
      </c>
      <c r="BA2158">
        <v>0</v>
      </c>
      <c r="BD2158" s="3">
        <v>41321.661805555559</v>
      </c>
      <c r="BE2158" s="3">
        <v>41321.663888888892</v>
      </c>
      <c r="BF2158" t="s">
        <v>115</v>
      </c>
      <c r="BG2158" t="s">
        <v>115</v>
      </c>
      <c r="BH2158">
        <v>8149</v>
      </c>
      <c r="BM2158">
        <v>43550</v>
      </c>
      <c r="BR2158" t="s">
        <v>116</v>
      </c>
      <c r="BS2158" t="s">
        <v>117</v>
      </c>
      <c r="BU2158">
        <v>1</v>
      </c>
      <c r="BV2158" t="s">
        <v>118</v>
      </c>
      <c r="BX2158" t="s">
        <v>119</v>
      </c>
      <c r="BY2158" t="s">
        <v>119</v>
      </c>
      <c r="BZ2158" t="s">
        <v>119</v>
      </c>
      <c r="CA2158">
        <v>1</v>
      </c>
      <c r="CC2158" t="s">
        <v>120</v>
      </c>
      <c r="CH2158">
        <v>540</v>
      </c>
      <c r="CI2158">
        <v>37420</v>
      </c>
      <c r="CJ2158" t="s">
        <v>106</v>
      </c>
      <c r="CK2158" t="s">
        <v>106</v>
      </c>
      <c r="CL2158">
        <v>55</v>
      </c>
      <c r="CM2158" t="s">
        <v>4802</v>
      </c>
      <c r="CO2158">
        <v>124651</v>
      </c>
      <c r="CQ2158">
        <v>0</v>
      </c>
      <c r="CR2158">
        <v>0</v>
      </c>
      <c r="CS2158">
        <v>0</v>
      </c>
      <c r="CY2158" t="s">
        <v>123</v>
      </c>
      <c r="CZ2158" t="s">
        <v>124</v>
      </c>
      <c r="DD2158" t="str" cm="1">
        <f t="array" ref="DD2158">TEXT(_xlfn.SEQUENCE(1, DATEDIF(AG2158, AH2158, "m") + 1, AG2158, 30), "YYYY-APMM")</f>
        <v>2014-AP10</v>
      </c>
      <c r="DN2158">
        <f t="shared" si="66"/>
        <v>174</v>
      </c>
      <c r="DO2158" t="str">
        <f t="shared" si="67"/>
        <v>LABOR- SUBCONTRACTOR</v>
      </c>
    </row>
    <row r="2159" spans="1:119" x14ac:dyDescent="0.35">
      <c r="A2159" t="s">
        <v>105</v>
      </c>
      <c r="B2159">
        <v>501444</v>
      </c>
      <c r="C2159">
        <v>6359</v>
      </c>
      <c r="D2159">
        <v>124664</v>
      </c>
      <c r="E2159">
        <v>13662</v>
      </c>
      <c r="F2159">
        <v>0</v>
      </c>
      <c r="G2159" t="s">
        <v>106</v>
      </c>
      <c r="H2159" t="s">
        <v>106</v>
      </c>
      <c r="I2159" t="s">
        <v>106</v>
      </c>
      <c r="J2159" t="s">
        <v>107</v>
      </c>
      <c r="K2159" t="s">
        <v>108</v>
      </c>
      <c r="L2159" t="s">
        <v>109</v>
      </c>
      <c r="M2159" t="s">
        <v>110</v>
      </c>
      <c r="N2159" t="s">
        <v>5344</v>
      </c>
      <c r="O2159" t="s">
        <v>4816</v>
      </c>
      <c r="P2159">
        <v>8178</v>
      </c>
      <c r="Q2159">
        <v>248</v>
      </c>
      <c r="R2159">
        <v>0</v>
      </c>
      <c r="S2159">
        <v>40</v>
      </c>
      <c r="T2159">
        <v>0</v>
      </c>
      <c r="U2159">
        <v>174</v>
      </c>
      <c r="V2159">
        <v>174</v>
      </c>
      <c r="W2159">
        <v>40</v>
      </c>
      <c r="X2159">
        <v>150</v>
      </c>
      <c r="Y2159">
        <v>0</v>
      </c>
      <c r="Z2159">
        <v>150</v>
      </c>
      <c r="AD2159" s="1">
        <v>41959.333333333336</v>
      </c>
      <c r="AE2159" s="1">
        <v>41963.708333333336</v>
      </c>
      <c r="AG2159" s="1">
        <v>41920.333333333336</v>
      </c>
      <c r="AH2159" s="1">
        <v>41927.708333333336</v>
      </c>
      <c r="AI2159" s="1">
        <v>41920.333333333336</v>
      </c>
      <c r="AJ2159" s="1">
        <v>41927.708333333336</v>
      </c>
      <c r="AK2159" s="1">
        <v>41920.333333333336</v>
      </c>
      <c r="AL2159" s="1">
        <v>41927.708333333336</v>
      </c>
      <c r="AM2159" s="1">
        <v>41959.333333333336</v>
      </c>
      <c r="AN2159" s="1">
        <v>41963.708333333336</v>
      </c>
      <c r="AP2159" t="s">
        <v>113</v>
      </c>
      <c r="AU2159" t="s">
        <v>5345</v>
      </c>
      <c r="AY2159" t="s">
        <v>106</v>
      </c>
      <c r="AZ2159">
        <v>0</v>
      </c>
      <c r="BA2159">
        <v>0</v>
      </c>
      <c r="BD2159" s="3">
        <v>41321.661805555559</v>
      </c>
      <c r="BE2159" s="3">
        <v>41321.663888888892</v>
      </c>
      <c r="BF2159" t="s">
        <v>115</v>
      </c>
      <c r="BG2159" t="s">
        <v>115</v>
      </c>
      <c r="BH2159">
        <v>8149</v>
      </c>
      <c r="BM2159">
        <v>43550</v>
      </c>
      <c r="BR2159" t="s">
        <v>116</v>
      </c>
      <c r="BS2159" t="s">
        <v>117</v>
      </c>
      <c r="BU2159">
        <v>1</v>
      </c>
      <c r="BV2159" t="s">
        <v>118</v>
      </c>
      <c r="BX2159" t="s">
        <v>119</v>
      </c>
      <c r="BY2159" t="s">
        <v>119</v>
      </c>
      <c r="BZ2159" t="s">
        <v>119</v>
      </c>
      <c r="CA2159">
        <v>1</v>
      </c>
      <c r="CC2159" t="s">
        <v>120</v>
      </c>
      <c r="CH2159">
        <v>540</v>
      </c>
      <c r="CI2159">
        <v>37420</v>
      </c>
      <c r="CJ2159" t="s">
        <v>106</v>
      </c>
      <c r="CK2159" t="s">
        <v>106</v>
      </c>
      <c r="CL2159">
        <v>55</v>
      </c>
      <c r="CM2159" t="s">
        <v>4802</v>
      </c>
      <c r="CO2159">
        <v>124651</v>
      </c>
      <c r="CQ2159">
        <v>0</v>
      </c>
      <c r="CR2159">
        <v>0</v>
      </c>
      <c r="CS2159">
        <v>0</v>
      </c>
      <c r="CY2159" t="s">
        <v>123</v>
      </c>
      <c r="CZ2159" t="s">
        <v>124</v>
      </c>
      <c r="DD2159" t="str" cm="1">
        <f t="array" ref="DD2159">TEXT(_xlfn.SEQUENCE(1, DATEDIF(AG2159, AH2159, "m") + 1, AG2159, 30), "YYYY-APMM")</f>
        <v>2014-AP10</v>
      </c>
      <c r="DN2159">
        <f t="shared" si="66"/>
        <v>174</v>
      </c>
      <c r="DO2159" t="str">
        <f t="shared" si="67"/>
        <v>LABOR- SUBCONTRACTOR</v>
      </c>
    </row>
    <row r="2160" spans="1:119" x14ac:dyDescent="0.35">
      <c r="A2160" t="s">
        <v>105</v>
      </c>
      <c r="B2160">
        <v>501445</v>
      </c>
      <c r="C2160">
        <v>6359</v>
      </c>
      <c r="D2160">
        <v>124664</v>
      </c>
      <c r="E2160">
        <v>13662</v>
      </c>
      <c r="F2160">
        <v>0</v>
      </c>
      <c r="G2160" t="s">
        <v>106</v>
      </c>
      <c r="H2160" t="s">
        <v>106</v>
      </c>
      <c r="I2160" t="s">
        <v>106</v>
      </c>
      <c r="J2160" t="s">
        <v>107</v>
      </c>
      <c r="K2160" t="s">
        <v>108</v>
      </c>
      <c r="L2160" t="s">
        <v>109</v>
      </c>
      <c r="M2160" t="s">
        <v>110</v>
      </c>
      <c r="N2160" t="s">
        <v>5346</v>
      </c>
      <c r="O2160" t="s">
        <v>4819</v>
      </c>
      <c r="P2160">
        <v>8178</v>
      </c>
      <c r="Q2160">
        <v>296</v>
      </c>
      <c r="R2160">
        <v>120</v>
      </c>
      <c r="S2160">
        <v>40</v>
      </c>
      <c r="T2160">
        <v>0</v>
      </c>
      <c r="U2160">
        <v>882</v>
      </c>
      <c r="V2160">
        <v>882</v>
      </c>
      <c r="W2160">
        <v>40</v>
      </c>
      <c r="X2160">
        <v>0</v>
      </c>
      <c r="Y2160">
        <v>0</v>
      </c>
      <c r="Z2160">
        <v>0</v>
      </c>
      <c r="AD2160" s="1">
        <v>41972.333333333336</v>
      </c>
      <c r="AE2160" s="1">
        <v>41976.708333333336</v>
      </c>
      <c r="AG2160" s="1">
        <v>41928.333333333336</v>
      </c>
      <c r="AH2160" s="1">
        <v>41933.708333333336</v>
      </c>
      <c r="AI2160" s="1">
        <v>41928.333333333336</v>
      </c>
      <c r="AJ2160" s="1">
        <v>41933.708333333336</v>
      </c>
      <c r="AK2160" s="1">
        <v>41928.333333333336</v>
      </c>
      <c r="AL2160" s="1">
        <v>41933.708333333336</v>
      </c>
      <c r="AM2160" s="1">
        <v>41972.333333333336</v>
      </c>
      <c r="AN2160" s="1">
        <v>41976.708333333336</v>
      </c>
      <c r="AP2160" t="s">
        <v>113</v>
      </c>
      <c r="AU2160" t="s">
        <v>5347</v>
      </c>
      <c r="AY2160" t="s">
        <v>106</v>
      </c>
      <c r="AZ2160">
        <v>0</v>
      </c>
      <c r="BA2160">
        <v>0</v>
      </c>
      <c r="BD2160" s="3">
        <v>41321.661805555559</v>
      </c>
      <c r="BE2160" s="3">
        <v>41321.663888888892</v>
      </c>
      <c r="BF2160" t="s">
        <v>115</v>
      </c>
      <c r="BG2160" t="s">
        <v>115</v>
      </c>
      <c r="BH2160">
        <v>8149</v>
      </c>
      <c r="BM2160">
        <v>43550</v>
      </c>
      <c r="BR2160" t="s">
        <v>116</v>
      </c>
      <c r="BS2160" t="s">
        <v>117</v>
      </c>
      <c r="BU2160">
        <v>1</v>
      </c>
      <c r="BV2160" t="s">
        <v>118</v>
      </c>
      <c r="BX2160" t="s">
        <v>119</v>
      </c>
      <c r="BY2160" t="s">
        <v>119</v>
      </c>
      <c r="BZ2160" t="s">
        <v>119</v>
      </c>
      <c r="CA2160">
        <v>1</v>
      </c>
      <c r="CC2160" t="s">
        <v>120</v>
      </c>
      <c r="CH2160">
        <v>540</v>
      </c>
      <c r="CI2160">
        <v>37420</v>
      </c>
      <c r="CJ2160" t="s">
        <v>106</v>
      </c>
      <c r="CK2160" t="s">
        <v>106</v>
      </c>
      <c r="CL2160">
        <v>55</v>
      </c>
      <c r="CM2160" t="s">
        <v>4802</v>
      </c>
      <c r="CO2160">
        <v>124651</v>
      </c>
      <c r="CQ2160">
        <v>0</v>
      </c>
      <c r="CR2160">
        <v>0</v>
      </c>
      <c r="CS2160">
        <v>0</v>
      </c>
      <c r="CY2160" t="s">
        <v>123</v>
      </c>
      <c r="CZ2160" t="s">
        <v>124</v>
      </c>
      <c r="DD2160" t="str" cm="1">
        <f t="array" ref="DD2160">TEXT(_xlfn.SEQUENCE(1, DATEDIF(AG2160, AH2160, "m") + 1, AG2160, 30), "YYYY-APMM")</f>
        <v>2014-AP10</v>
      </c>
      <c r="DN2160">
        <f t="shared" si="66"/>
        <v>882</v>
      </c>
      <c r="DO2160" t="str">
        <f t="shared" si="67"/>
        <v>LABOR- SUBCONTRACTOR</v>
      </c>
    </row>
    <row r="2161" spans="1:119" x14ac:dyDescent="0.35">
      <c r="A2161" t="s">
        <v>105</v>
      </c>
      <c r="B2161">
        <v>501446</v>
      </c>
      <c r="C2161">
        <v>6359</v>
      </c>
      <c r="D2161">
        <v>124667</v>
      </c>
      <c r="E2161">
        <v>13662</v>
      </c>
      <c r="F2161">
        <v>0</v>
      </c>
      <c r="G2161" t="s">
        <v>106</v>
      </c>
      <c r="H2161" t="s">
        <v>106</v>
      </c>
      <c r="I2161" t="s">
        <v>106</v>
      </c>
      <c r="J2161" t="s">
        <v>107</v>
      </c>
      <c r="K2161" t="s">
        <v>108</v>
      </c>
      <c r="L2161" t="s">
        <v>109</v>
      </c>
      <c r="M2161" t="s">
        <v>110</v>
      </c>
      <c r="N2161" t="s">
        <v>5348</v>
      </c>
      <c r="O2161" t="s">
        <v>4695</v>
      </c>
      <c r="P2161">
        <v>8177</v>
      </c>
      <c r="Q2161">
        <v>592</v>
      </c>
      <c r="R2161">
        <v>200</v>
      </c>
      <c r="S2161">
        <v>200</v>
      </c>
      <c r="T2161">
        <v>0</v>
      </c>
      <c r="U2161">
        <v>6</v>
      </c>
      <c r="V2161">
        <v>6</v>
      </c>
      <c r="W2161">
        <v>200</v>
      </c>
      <c r="X2161">
        <v>0</v>
      </c>
      <c r="Y2161">
        <v>0</v>
      </c>
      <c r="Z2161">
        <v>0</v>
      </c>
      <c r="AD2161" s="1">
        <v>41847.333333333336</v>
      </c>
      <c r="AE2161" s="1">
        <v>41878.708333333336</v>
      </c>
      <c r="AG2161" s="1">
        <v>41760.333333333336</v>
      </c>
      <c r="AH2161" s="1">
        <v>41788.708333333336</v>
      </c>
      <c r="AI2161" s="1">
        <v>41760.333333333336</v>
      </c>
      <c r="AJ2161" s="1">
        <v>41788.708333333336</v>
      </c>
      <c r="AK2161" s="1">
        <v>41760.333333333336</v>
      </c>
      <c r="AL2161" s="1">
        <v>41788.708333333336</v>
      </c>
      <c r="AM2161" s="1">
        <v>41847.333333333336</v>
      </c>
      <c r="AN2161" s="1">
        <v>41878.708333333336</v>
      </c>
      <c r="AP2161" t="s">
        <v>113</v>
      </c>
      <c r="AU2161" t="s">
        <v>5349</v>
      </c>
      <c r="AY2161" t="s">
        <v>106</v>
      </c>
      <c r="AZ2161">
        <v>0</v>
      </c>
      <c r="BA2161">
        <v>0</v>
      </c>
      <c r="BD2161" s="3">
        <v>41321.661805555559</v>
      </c>
      <c r="BE2161" s="3">
        <v>41321.663888888892</v>
      </c>
      <c r="BF2161" t="s">
        <v>115</v>
      </c>
      <c r="BG2161" t="s">
        <v>115</v>
      </c>
      <c r="BH2161">
        <v>8149</v>
      </c>
      <c r="BM2161">
        <v>43540</v>
      </c>
      <c r="BR2161" t="s">
        <v>1299</v>
      </c>
      <c r="BS2161" t="s">
        <v>1300</v>
      </c>
      <c r="BU2161">
        <v>1</v>
      </c>
      <c r="BV2161" t="s">
        <v>118</v>
      </c>
      <c r="BX2161" t="s">
        <v>119</v>
      </c>
      <c r="BY2161" t="s">
        <v>119</v>
      </c>
      <c r="BZ2161" t="s">
        <v>119</v>
      </c>
      <c r="CA2161">
        <v>1</v>
      </c>
      <c r="CC2161" t="s">
        <v>120</v>
      </c>
      <c r="CH2161">
        <v>540</v>
      </c>
      <c r="CI2161">
        <v>37490</v>
      </c>
      <c r="CJ2161" t="s">
        <v>106</v>
      </c>
      <c r="CK2161" t="s">
        <v>106</v>
      </c>
      <c r="CL2161">
        <v>15</v>
      </c>
      <c r="CM2161" t="s">
        <v>4697</v>
      </c>
      <c r="CO2161">
        <v>124666</v>
      </c>
      <c r="CQ2161">
        <v>0</v>
      </c>
      <c r="CR2161">
        <v>0</v>
      </c>
      <c r="CS2161">
        <v>0</v>
      </c>
      <c r="CY2161" t="s">
        <v>123</v>
      </c>
      <c r="CZ2161" t="s">
        <v>124</v>
      </c>
      <c r="DD2161" t="str" cm="1">
        <f t="array" ref="DD2161">TEXT(_xlfn.SEQUENCE(1, DATEDIF(AG2161, AH2161, "m") + 1, AG2161, 30), "YYYY-APMM")</f>
        <v>2014-AP05</v>
      </c>
      <c r="DN2161">
        <f t="shared" si="66"/>
        <v>6</v>
      </c>
      <c r="DO2161" t="str">
        <f t="shared" si="67"/>
        <v>LABOR - CIVIL</v>
      </c>
    </row>
    <row r="2162" spans="1:119" x14ac:dyDescent="0.35">
      <c r="A2162" t="s">
        <v>105</v>
      </c>
      <c r="B2162">
        <v>501447</v>
      </c>
      <c r="C2162">
        <v>6359</v>
      </c>
      <c r="D2162">
        <v>124667</v>
      </c>
      <c r="E2162">
        <v>13662</v>
      </c>
      <c r="F2162">
        <v>0</v>
      </c>
      <c r="G2162" t="s">
        <v>106</v>
      </c>
      <c r="H2162" t="s">
        <v>106</v>
      </c>
      <c r="I2162" t="s">
        <v>106</v>
      </c>
      <c r="J2162" t="s">
        <v>107</v>
      </c>
      <c r="K2162" t="s">
        <v>108</v>
      </c>
      <c r="L2162" t="s">
        <v>109</v>
      </c>
      <c r="M2162" t="s">
        <v>110</v>
      </c>
      <c r="N2162" t="s">
        <v>5350</v>
      </c>
      <c r="O2162" t="s">
        <v>4699</v>
      </c>
      <c r="P2162">
        <v>8172</v>
      </c>
      <c r="Q2162">
        <v>120</v>
      </c>
      <c r="R2162">
        <v>0</v>
      </c>
      <c r="S2162">
        <v>200</v>
      </c>
      <c r="T2162">
        <v>0</v>
      </c>
      <c r="U2162">
        <v>190</v>
      </c>
      <c r="V2162">
        <v>190</v>
      </c>
      <c r="W2162">
        <v>200</v>
      </c>
      <c r="X2162">
        <v>0</v>
      </c>
      <c r="Y2162">
        <v>0</v>
      </c>
      <c r="Z2162">
        <v>0</v>
      </c>
      <c r="AD2162" s="1">
        <v>41778.333333333336</v>
      </c>
      <c r="AE2162" s="1">
        <v>41806.708333333336</v>
      </c>
      <c r="AG2162" s="1">
        <v>41760.333333333336</v>
      </c>
      <c r="AH2162" s="1">
        <v>41788.708333333336</v>
      </c>
      <c r="AI2162" s="1">
        <v>41760.333333333336</v>
      </c>
      <c r="AJ2162" s="1">
        <v>41788.708333333336</v>
      </c>
      <c r="AK2162" s="1">
        <v>41760.333333333336</v>
      </c>
      <c r="AL2162" s="1">
        <v>41788.708333333336</v>
      </c>
      <c r="AM2162" s="1">
        <v>41778.333333333336</v>
      </c>
      <c r="AN2162" s="1">
        <v>41806.708333333336</v>
      </c>
      <c r="AP2162" t="s">
        <v>113</v>
      </c>
      <c r="AU2162" t="s">
        <v>5351</v>
      </c>
      <c r="AY2162" t="s">
        <v>106</v>
      </c>
      <c r="AZ2162">
        <v>0</v>
      </c>
      <c r="BA2162">
        <v>0</v>
      </c>
      <c r="BD2162" s="3">
        <v>41321.661805555559</v>
      </c>
      <c r="BE2162" s="3">
        <v>41321.663888888892</v>
      </c>
      <c r="BF2162" t="s">
        <v>115</v>
      </c>
      <c r="BG2162" t="s">
        <v>115</v>
      </c>
      <c r="BH2162">
        <v>8149</v>
      </c>
      <c r="BM2162">
        <v>43490</v>
      </c>
      <c r="BR2162" t="s">
        <v>3200</v>
      </c>
      <c r="BS2162" t="s">
        <v>3201</v>
      </c>
      <c r="BU2162">
        <v>1</v>
      </c>
      <c r="BV2162" t="s">
        <v>118</v>
      </c>
      <c r="BX2162" t="s">
        <v>119</v>
      </c>
      <c r="BY2162" t="s">
        <v>119</v>
      </c>
      <c r="BZ2162" t="s">
        <v>119</v>
      </c>
      <c r="CA2162">
        <v>1</v>
      </c>
      <c r="CC2162" t="s">
        <v>120</v>
      </c>
      <c r="CH2162">
        <v>540</v>
      </c>
      <c r="CI2162">
        <v>37490</v>
      </c>
      <c r="CJ2162" t="s">
        <v>106</v>
      </c>
      <c r="CK2162" t="s">
        <v>106</v>
      </c>
      <c r="CL2162">
        <v>15</v>
      </c>
      <c r="CM2162" t="s">
        <v>4697</v>
      </c>
      <c r="CO2162">
        <v>124666</v>
      </c>
      <c r="CQ2162">
        <v>0</v>
      </c>
      <c r="CR2162">
        <v>0</v>
      </c>
      <c r="CS2162">
        <v>0</v>
      </c>
      <c r="CY2162" t="s">
        <v>123</v>
      </c>
      <c r="CZ2162" t="s">
        <v>124</v>
      </c>
      <c r="DD2162" t="str" cm="1">
        <f t="array" ref="DD2162">TEXT(_xlfn.SEQUENCE(1, DATEDIF(AG2162, AH2162, "m") + 1, AG2162, 30), "YYYY-APMM")</f>
        <v>2014-AP05</v>
      </c>
      <c r="DN2162">
        <f t="shared" si="66"/>
        <v>190</v>
      </c>
      <c r="DO2162" t="str">
        <f t="shared" si="67"/>
        <v>MANHOLES SK</v>
      </c>
    </row>
    <row r="2163" spans="1:119" x14ac:dyDescent="0.35">
      <c r="A2163" t="s">
        <v>105</v>
      </c>
      <c r="B2163">
        <v>501448</v>
      </c>
      <c r="C2163">
        <v>6359</v>
      </c>
      <c r="D2163">
        <v>124667</v>
      </c>
      <c r="E2163">
        <v>13662</v>
      </c>
      <c r="F2163">
        <v>0</v>
      </c>
      <c r="G2163" t="s">
        <v>106</v>
      </c>
      <c r="H2163" t="s">
        <v>106</v>
      </c>
      <c r="I2163" t="s">
        <v>106</v>
      </c>
      <c r="J2163" t="s">
        <v>107</v>
      </c>
      <c r="K2163" t="s">
        <v>108</v>
      </c>
      <c r="L2163" t="s">
        <v>109</v>
      </c>
      <c r="M2163" t="s">
        <v>110</v>
      </c>
      <c r="N2163" t="s">
        <v>5352</v>
      </c>
      <c r="O2163" t="s">
        <v>4702</v>
      </c>
      <c r="P2163">
        <v>8172</v>
      </c>
      <c r="Q2163">
        <v>120</v>
      </c>
      <c r="R2163">
        <v>0</v>
      </c>
      <c r="S2163">
        <v>200</v>
      </c>
      <c r="T2163">
        <v>0</v>
      </c>
      <c r="U2163">
        <v>176</v>
      </c>
      <c r="V2163">
        <v>176</v>
      </c>
      <c r="W2163">
        <v>200</v>
      </c>
      <c r="X2163">
        <v>0</v>
      </c>
      <c r="Y2163">
        <v>0</v>
      </c>
      <c r="Z2163">
        <v>0</v>
      </c>
      <c r="AD2163" s="1">
        <v>41807.333333333336</v>
      </c>
      <c r="AE2163" s="1">
        <v>41835.708333333336</v>
      </c>
      <c r="AG2163" s="1">
        <v>41790.333333333336</v>
      </c>
      <c r="AH2163" s="1">
        <v>41818.708333333336</v>
      </c>
      <c r="AI2163" s="1">
        <v>41790.333333333336</v>
      </c>
      <c r="AJ2163" s="1">
        <v>41818.708333333336</v>
      </c>
      <c r="AK2163" s="1">
        <v>41790.333333333336</v>
      </c>
      <c r="AL2163" s="1">
        <v>41818.708333333336</v>
      </c>
      <c r="AM2163" s="1">
        <v>41807.333333333336</v>
      </c>
      <c r="AN2163" s="1">
        <v>41835.708333333336</v>
      </c>
      <c r="AP2163" t="s">
        <v>113</v>
      </c>
      <c r="AU2163" t="s">
        <v>5353</v>
      </c>
      <c r="AY2163" t="s">
        <v>106</v>
      </c>
      <c r="AZ2163">
        <v>0</v>
      </c>
      <c r="BA2163">
        <v>0</v>
      </c>
      <c r="BD2163" s="3">
        <v>41321.661805555559</v>
      </c>
      <c r="BE2163" s="3">
        <v>41321.663888888892</v>
      </c>
      <c r="BF2163" t="s">
        <v>115</v>
      </c>
      <c r="BG2163" t="s">
        <v>115</v>
      </c>
      <c r="BH2163">
        <v>8149</v>
      </c>
      <c r="BM2163">
        <v>43490</v>
      </c>
      <c r="BR2163" t="s">
        <v>3200</v>
      </c>
      <c r="BS2163" t="s">
        <v>3201</v>
      </c>
      <c r="BU2163">
        <v>1</v>
      </c>
      <c r="BV2163" t="s">
        <v>118</v>
      </c>
      <c r="BX2163" t="s">
        <v>119</v>
      </c>
      <c r="BY2163" t="s">
        <v>119</v>
      </c>
      <c r="BZ2163" t="s">
        <v>119</v>
      </c>
      <c r="CA2163">
        <v>1</v>
      </c>
      <c r="CC2163" t="s">
        <v>120</v>
      </c>
      <c r="CH2163">
        <v>540</v>
      </c>
      <c r="CI2163">
        <v>37490</v>
      </c>
      <c r="CJ2163" t="s">
        <v>106</v>
      </c>
      <c r="CK2163" t="s">
        <v>106</v>
      </c>
      <c r="CL2163">
        <v>15</v>
      </c>
      <c r="CM2163" t="s">
        <v>4697</v>
      </c>
      <c r="CO2163">
        <v>124666</v>
      </c>
      <c r="CQ2163">
        <v>0</v>
      </c>
      <c r="CR2163">
        <v>0</v>
      </c>
      <c r="CS2163">
        <v>0</v>
      </c>
      <c r="CY2163" t="s">
        <v>123</v>
      </c>
      <c r="CZ2163" t="s">
        <v>124</v>
      </c>
      <c r="DD2163" t="str" cm="1">
        <f t="array" ref="DD2163">TEXT(_xlfn.SEQUENCE(1, DATEDIF(AG2163, AH2163, "m") + 1, AG2163, 30), "YYYY-APMM")</f>
        <v>2014-AP05</v>
      </c>
      <c r="DN2163">
        <f t="shared" si="66"/>
        <v>176</v>
      </c>
      <c r="DO2163" t="str">
        <f t="shared" si="67"/>
        <v>MANHOLES SK</v>
      </c>
    </row>
    <row r="2164" spans="1:119" x14ac:dyDescent="0.35">
      <c r="A2164" t="s">
        <v>105</v>
      </c>
      <c r="B2164">
        <v>501449</v>
      </c>
      <c r="C2164">
        <v>6359</v>
      </c>
      <c r="D2164">
        <v>124667</v>
      </c>
      <c r="E2164">
        <v>13662</v>
      </c>
      <c r="F2164">
        <v>0</v>
      </c>
      <c r="G2164" t="s">
        <v>106</v>
      </c>
      <c r="H2164" t="s">
        <v>106</v>
      </c>
      <c r="I2164" t="s">
        <v>106</v>
      </c>
      <c r="J2164" t="s">
        <v>107</v>
      </c>
      <c r="K2164" t="s">
        <v>108</v>
      </c>
      <c r="L2164" t="s">
        <v>109</v>
      </c>
      <c r="M2164" t="s">
        <v>110</v>
      </c>
      <c r="N2164" t="s">
        <v>5354</v>
      </c>
      <c r="O2164" t="s">
        <v>4705</v>
      </c>
      <c r="P2164">
        <v>8177</v>
      </c>
      <c r="Q2164">
        <v>392</v>
      </c>
      <c r="R2164">
        <v>392</v>
      </c>
      <c r="S2164">
        <v>160</v>
      </c>
      <c r="T2164">
        <v>0</v>
      </c>
      <c r="U2164">
        <v>6</v>
      </c>
      <c r="V2164">
        <v>6</v>
      </c>
      <c r="W2164">
        <v>160</v>
      </c>
      <c r="X2164">
        <v>0</v>
      </c>
      <c r="Y2164">
        <v>0</v>
      </c>
      <c r="Z2164">
        <v>0</v>
      </c>
      <c r="AD2164" s="1">
        <v>41879.333333333336</v>
      </c>
      <c r="AE2164" s="1">
        <v>41902.708333333336</v>
      </c>
      <c r="AG2164" s="1">
        <v>41819.333333333336</v>
      </c>
      <c r="AH2164" s="1">
        <v>41841.708333333336</v>
      </c>
      <c r="AI2164" s="1">
        <v>41819.333333333336</v>
      </c>
      <c r="AJ2164" s="1">
        <v>41841.708333333336</v>
      </c>
      <c r="AK2164" s="1">
        <v>41819.333333333336</v>
      </c>
      <c r="AL2164" s="1">
        <v>41841.708333333336</v>
      </c>
      <c r="AM2164" s="1">
        <v>41879.333333333336</v>
      </c>
      <c r="AN2164" s="1">
        <v>41902.708333333336</v>
      </c>
      <c r="AP2164" t="s">
        <v>113</v>
      </c>
      <c r="AU2164" t="s">
        <v>5355</v>
      </c>
      <c r="AY2164" t="s">
        <v>106</v>
      </c>
      <c r="AZ2164">
        <v>0</v>
      </c>
      <c r="BA2164">
        <v>0</v>
      </c>
      <c r="BD2164" s="3">
        <v>41321.661805555559</v>
      </c>
      <c r="BE2164" s="3">
        <v>41321.663888888892</v>
      </c>
      <c r="BF2164" t="s">
        <v>115</v>
      </c>
      <c r="BG2164" t="s">
        <v>115</v>
      </c>
      <c r="BH2164">
        <v>8149</v>
      </c>
      <c r="BM2164">
        <v>43540</v>
      </c>
      <c r="BR2164" t="s">
        <v>1299</v>
      </c>
      <c r="BS2164" t="s">
        <v>1300</v>
      </c>
      <c r="BU2164">
        <v>1</v>
      </c>
      <c r="BV2164" t="s">
        <v>118</v>
      </c>
      <c r="BX2164" t="s">
        <v>119</v>
      </c>
      <c r="BY2164" t="s">
        <v>119</v>
      </c>
      <c r="BZ2164" t="s">
        <v>119</v>
      </c>
      <c r="CA2164">
        <v>1</v>
      </c>
      <c r="CC2164" t="s">
        <v>120</v>
      </c>
      <c r="CH2164">
        <v>540</v>
      </c>
      <c r="CI2164">
        <v>37490</v>
      </c>
      <c r="CJ2164" t="s">
        <v>106</v>
      </c>
      <c r="CK2164" t="s">
        <v>106</v>
      </c>
      <c r="CL2164">
        <v>15</v>
      </c>
      <c r="CM2164" t="s">
        <v>4697</v>
      </c>
      <c r="CO2164">
        <v>124666</v>
      </c>
      <c r="CQ2164">
        <v>0</v>
      </c>
      <c r="CR2164">
        <v>0</v>
      </c>
      <c r="CS2164">
        <v>0</v>
      </c>
      <c r="CY2164" t="s">
        <v>123</v>
      </c>
      <c r="CZ2164" t="s">
        <v>124</v>
      </c>
      <c r="DD2164" t="str" cm="1">
        <f t="array" ref="DD2164">TEXT(_xlfn.SEQUENCE(1, DATEDIF(AG2164, AH2164, "m") + 1, AG2164, 30), "YYYY-APMM")</f>
        <v>2014-AP06</v>
      </c>
      <c r="DN2164">
        <f t="shared" si="66"/>
        <v>6</v>
      </c>
      <c r="DO2164" t="str">
        <f t="shared" si="67"/>
        <v>LABOR - CIVIL</v>
      </c>
    </row>
    <row r="2165" spans="1:119" x14ac:dyDescent="0.35">
      <c r="A2165" t="s">
        <v>105</v>
      </c>
      <c r="B2165">
        <v>501450</v>
      </c>
      <c r="C2165">
        <v>6359</v>
      </c>
      <c r="D2165">
        <v>124668</v>
      </c>
      <c r="E2165">
        <v>13662</v>
      </c>
      <c r="F2165">
        <v>0</v>
      </c>
      <c r="G2165" t="s">
        <v>106</v>
      </c>
      <c r="H2165" t="s">
        <v>106</v>
      </c>
      <c r="I2165" t="s">
        <v>106</v>
      </c>
      <c r="J2165" t="s">
        <v>107</v>
      </c>
      <c r="K2165" t="s">
        <v>108</v>
      </c>
      <c r="L2165" t="s">
        <v>109</v>
      </c>
      <c r="M2165" t="s">
        <v>110</v>
      </c>
      <c r="N2165" t="s">
        <v>5356</v>
      </c>
      <c r="O2165" t="s">
        <v>4727</v>
      </c>
      <c r="P2165">
        <v>8177</v>
      </c>
      <c r="Q2165">
        <v>56</v>
      </c>
      <c r="R2165">
        <v>0</v>
      </c>
      <c r="S2165">
        <v>200</v>
      </c>
      <c r="T2165">
        <v>0</v>
      </c>
      <c r="U2165">
        <v>998</v>
      </c>
      <c r="V2165">
        <v>998</v>
      </c>
      <c r="W2165">
        <v>200</v>
      </c>
      <c r="X2165">
        <v>500</v>
      </c>
      <c r="Y2165">
        <v>0</v>
      </c>
      <c r="Z2165">
        <v>500</v>
      </c>
      <c r="AD2165" s="1">
        <v>41896.333333333336</v>
      </c>
      <c r="AE2165" s="1">
        <v>41926.708333333336</v>
      </c>
      <c r="AG2165" s="1">
        <v>41888.333333333336</v>
      </c>
      <c r="AH2165" s="1">
        <v>41916.708333333336</v>
      </c>
      <c r="AI2165" s="1">
        <v>41888.333333333336</v>
      </c>
      <c r="AJ2165" s="1">
        <v>41916.708333333336</v>
      </c>
      <c r="AK2165" s="1">
        <v>41888.333333333336</v>
      </c>
      <c r="AL2165" s="1">
        <v>41916.708333333336</v>
      </c>
      <c r="AM2165" s="1">
        <v>41896.333333333336</v>
      </c>
      <c r="AN2165" s="1">
        <v>41926.708333333336</v>
      </c>
      <c r="AP2165" t="s">
        <v>113</v>
      </c>
      <c r="AU2165" t="s">
        <v>5357</v>
      </c>
      <c r="AY2165" t="s">
        <v>106</v>
      </c>
      <c r="AZ2165">
        <v>0</v>
      </c>
      <c r="BA2165">
        <v>0</v>
      </c>
      <c r="BD2165" s="3">
        <v>41321.661805555559</v>
      </c>
      <c r="BE2165" s="3">
        <v>41321.663888888892</v>
      </c>
      <c r="BF2165" t="s">
        <v>115</v>
      </c>
      <c r="BG2165" t="s">
        <v>115</v>
      </c>
      <c r="BH2165">
        <v>8149</v>
      </c>
      <c r="BM2165">
        <v>43540</v>
      </c>
      <c r="BR2165" t="s">
        <v>1299</v>
      </c>
      <c r="BS2165" t="s">
        <v>1300</v>
      </c>
      <c r="BU2165">
        <v>1</v>
      </c>
      <c r="BV2165" t="s">
        <v>118</v>
      </c>
      <c r="BX2165" t="s">
        <v>119</v>
      </c>
      <c r="BY2165" t="s">
        <v>119</v>
      </c>
      <c r="BZ2165" t="s">
        <v>119</v>
      </c>
      <c r="CA2165">
        <v>1</v>
      </c>
      <c r="CC2165" t="s">
        <v>120</v>
      </c>
      <c r="CH2165">
        <v>540</v>
      </c>
      <c r="CI2165">
        <v>37540</v>
      </c>
      <c r="CJ2165" t="s">
        <v>106</v>
      </c>
      <c r="CK2165" t="s">
        <v>106</v>
      </c>
      <c r="CL2165">
        <v>40</v>
      </c>
      <c r="CM2165" t="s">
        <v>4729</v>
      </c>
      <c r="CO2165">
        <v>124666</v>
      </c>
      <c r="CQ2165">
        <v>0</v>
      </c>
      <c r="CR2165">
        <v>0</v>
      </c>
      <c r="CS2165">
        <v>0</v>
      </c>
      <c r="CY2165" t="s">
        <v>123</v>
      </c>
      <c r="CZ2165" t="s">
        <v>124</v>
      </c>
      <c r="DD2165" t="str" cm="1">
        <f t="array" ref="DD2165">TEXT(_xlfn.SEQUENCE(1, DATEDIF(AG2165, AH2165, "m") + 1, AG2165, 30), "YYYY-APMM")</f>
        <v>2014-AP09</v>
      </c>
      <c r="DN2165">
        <f t="shared" si="66"/>
        <v>998</v>
      </c>
      <c r="DO2165" t="str">
        <f t="shared" si="67"/>
        <v>LABOR - CIVIL</v>
      </c>
    </row>
    <row r="2166" spans="1:119" x14ac:dyDescent="0.35">
      <c r="A2166" t="s">
        <v>105</v>
      </c>
      <c r="B2166">
        <v>501451</v>
      </c>
      <c r="C2166">
        <v>6359</v>
      </c>
      <c r="D2166">
        <v>124668</v>
      </c>
      <c r="E2166">
        <v>13662</v>
      </c>
      <c r="F2166">
        <v>0</v>
      </c>
      <c r="G2166" t="s">
        <v>106</v>
      </c>
      <c r="H2166" t="s">
        <v>106</v>
      </c>
      <c r="I2166" t="s">
        <v>106</v>
      </c>
      <c r="J2166" t="s">
        <v>107</v>
      </c>
      <c r="K2166" t="s">
        <v>108</v>
      </c>
      <c r="L2166" t="s">
        <v>109</v>
      </c>
      <c r="M2166" t="s">
        <v>110</v>
      </c>
      <c r="N2166" t="s">
        <v>5358</v>
      </c>
      <c r="O2166" t="s">
        <v>4731</v>
      </c>
      <c r="P2166">
        <v>8178</v>
      </c>
      <c r="Q2166">
        <v>56</v>
      </c>
      <c r="R2166">
        <v>0</v>
      </c>
      <c r="S2166">
        <v>200</v>
      </c>
      <c r="T2166">
        <v>0</v>
      </c>
      <c r="U2166">
        <v>352.8</v>
      </c>
      <c r="V2166">
        <v>352.8</v>
      </c>
      <c r="W2166">
        <v>200</v>
      </c>
      <c r="X2166">
        <v>0</v>
      </c>
      <c r="Y2166">
        <v>0</v>
      </c>
      <c r="Z2166">
        <v>0</v>
      </c>
      <c r="AD2166" s="1">
        <v>41902.333333333336</v>
      </c>
      <c r="AE2166" s="1">
        <v>41932.708333333336</v>
      </c>
      <c r="AG2166" s="1">
        <v>41893.333333333336</v>
      </c>
      <c r="AH2166" s="1">
        <v>41924.708333333336</v>
      </c>
      <c r="AI2166" s="1">
        <v>41893.333333333336</v>
      </c>
      <c r="AJ2166" s="1">
        <v>41924.708333333336</v>
      </c>
      <c r="AK2166" s="1">
        <v>41893.333333333336</v>
      </c>
      <c r="AL2166" s="1">
        <v>41924.708333333336</v>
      </c>
      <c r="AM2166" s="1">
        <v>41902.333333333336</v>
      </c>
      <c r="AN2166" s="1">
        <v>41932.708333333336</v>
      </c>
      <c r="AP2166" t="s">
        <v>113</v>
      </c>
      <c r="AU2166" t="s">
        <v>5359</v>
      </c>
      <c r="AY2166" t="s">
        <v>106</v>
      </c>
      <c r="AZ2166">
        <v>0</v>
      </c>
      <c r="BA2166">
        <v>0</v>
      </c>
      <c r="BD2166" s="3">
        <v>41321.661805555559</v>
      </c>
      <c r="BE2166" s="3">
        <v>41321.663888888892</v>
      </c>
      <c r="BF2166" t="s">
        <v>115</v>
      </c>
      <c r="BG2166" t="s">
        <v>115</v>
      </c>
      <c r="BH2166">
        <v>8149</v>
      </c>
      <c r="BM2166">
        <v>43550</v>
      </c>
      <c r="BR2166" t="s">
        <v>116</v>
      </c>
      <c r="BS2166" t="s">
        <v>117</v>
      </c>
      <c r="BU2166">
        <v>1</v>
      </c>
      <c r="BV2166" t="s">
        <v>118</v>
      </c>
      <c r="BX2166" t="s">
        <v>119</v>
      </c>
      <c r="BY2166" t="s">
        <v>119</v>
      </c>
      <c r="BZ2166" t="s">
        <v>119</v>
      </c>
      <c r="CA2166">
        <v>1</v>
      </c>
      <c r="CC2166" t="s">
        <v>120</v>
      </c>
      <c r="CH2166">
        <v>540</v>
      </c>
      <c r="CI2166">
        <v>37540</v>
      </c>
      <c r="CJ2166" t="s">
        <v>106</v>
      </c>
      <c r="CK2166" t="s">
        <v>106</v>
      </c>
      <c r="CL2166">
        <v>40</v>
      </c>
      <c r="CM2166" t="s">
        <v>4729</v>
      </c>
      <c r="CO2166">
        <v>124666</v>
      </c>
      <c r="CQ2166">
        <v>0</v>
      </c>
      <c r="CR2166">
        <v>0</v>
      </c>
      <c r="CS2166">
        <v>0</v>
      </c>
      <c r="CY2166" t="s">
        <v>123</v>
      </c>
      <c r="CZ2166" t="s">
        <v>124</v>
      </c>
      <c r="DD2166" t="str" cm="1">
        <f t="array" ref="DD2166:DE2166">TEXT(_xlfn.SEQUENCE(1, DATEDIF(AG2166, AH2166, "m") + 1, AG2166, 30), "YYYY-APMM")</f>
        <v>2014-AP09</v>
      </c>
      <c r="DE2166" t="str">
        <v>2014-AP10</v>
      </c>
      <c r="DN2166">
        <f t="shared" si="66"/>
        <v>176.4</v>
      </c>
      <c r="DO2166" t="str">
        <f t="shared" si="67"/>
        <v>LABOR- SUBCONTRACTOR</v>
      </c>
    </row>
    <row r="2167" spans="1:119" x14ac:dyDescent="0.35">
      <c r="A2167" t="s">
        <v>105</v>
      </c>
      <c r="B2167">
        <v>501452</v>
      </c>
      <c r="C2167">
        <v>6359</v>
      </c>
      <c r="D2167">
        <v>124668</v>
      </c>
      <c r="E2167">
        <v>13662</v>
      </c>
      <c r="F2167">
        <v>0</v>
      </c>
      <c r="G2167" t="s">
        <v>106</v>
      </c>
      <c r="H2167" t="s">
        <v>106</v>
      </c>
      <c r="I2167" t="s">
        <v>106</v>
      </c>
      <c r="J2167" t="s">
        <v>107</v>
      </c>
      <c r="K2167" t="s">
        <v>108</v>
      </c>
      <c r="L2167" t="s">
        <v>109</v>
      </c>
      <c r="M2167" t="s">
        <v>110</v>
      </c>
      <c r="N2167" t="s">
        <v>5360</v>
      </c>
      <c r="O2167" t="s">
        <v>4734</v>
      </c>
      <c r="P2167">
        <v>8178</v>
      </c>
      <c r="Q2167">
        <v>56</v>
      </c>
      <c r="R2167">
        <v>0</v>
      </c>
      <c r="S2167">
        <v>200</v>
      </c>
      <c r="T2167">
        <v>0</v>
      </c>
      <c r="U2167">
        <v>285.60000000000002</v>
      </c>
      <c r="V2167">
        <v>285.60000000000002</v>
      </c>
      <c r="W2167">
        <v>200</v>
      </c>
      <c r="X2167">
        <v>0</v>
      </c>
      <c r="Y2167">
        <v>0</v>
      </c>
      <c r="Z2167">
        <v>0</v>
      </c>
      <c r="AD2167" s="1">
        <v>41907.333333333336</v>
      </c>
      <c r="AE2167" s="1">
        <v>41938.708333333336</v>
      </c>
      <c r="AG2167" s="1">
        <v>41899.333333333336</v>
      </c>
      <c r="AH2167" s="1">
        <v>41930.708333333336</v>
      </c>
      <c r="AI2167" s="1">
        <v>41899.333333333336</v>
      </c>
      <c r="AJ2167" s="1">
        <v>41930.708333333336</v>
      </c>
      <c r="AK2167" s="1">
        <v>41899.333333333336</v>
      </c>
      <c r="AL2167" s="1">
        <v>41930.708333333336</v>
      </c>
      <c r="AM2167" s="1">
        <v>41907.333333333336</v>
      </c>
      <c r="AN2167" s="1">
        <v>41938.708333333336</v>
      </c>
      <c r="AP2167" t="s">
        <v>113</v>
      </c>
      <c r="AU2167" t="s">
        <v>5361</v>
      </c>
      <c r="AY2167" t="s">
        <v>106</v>
      </c>
      <c r="AZ2167">
        <v>0</v>
      </c>
      <c r="BA2167">
        <v>0</v>
      </c>
      <c r="BD2167" s="3">
        <v>41321.661805555559</v>
      </c>
      <c r="BE2167" s="3">
        <v>41321.663888888892</v>
      </c>
      <c r="BF2167" t="s">
        <v>115</v>
      </c>
      <c r="BG2167" t="s">
        <v>115</v>
      </c>
      <c r="BH2167">
        <v>8149</v>
      </c>
      <c r="BM2167">
        <v>43550</v>
      </c>
      <c r="BR2167" t="s">
        <v>116</v>
      </c>
      <c r="BS2167" t="s">
        <v>117</v>
      </c>
      <c r="BU2167">
        <v>1</v>
      </c>
      <c r="BV2167" t="s">
        <v>118</v>
      </c>
      <c r="BX2167" t="s">
        <v>119</v>
      </c>
      <c r="BY2167" t="s">
        <v>119</v>
      </c>
      <c r="BZ2167" t="s">
        <v>119</v>
      </c>
      <c r="CA2167">
        <v>1</v>
      </c>
      <c r="CC2167" t="s">
        <v>120</v>
      </c>
      <c r="CH2167">
        <v>540</v>
      </c>
      <c r="CI2167">
        <v>37540</v>
      </c>
      <c r="CJ2167" t="s">
        <v>106</v>
      </c>
      <c r="CK2167" t="s">
        <v>106</v>
      </c>
      <c r="CL2167">
        <v>40</v>
      </c>
      <c r="CM2167" t="s">
        <v>4729</v>
      </c>
      <c r="CO2167">
        <v>124666</v>
      </c>
      <c r="CQ2167">
        <v>0</v>
      </c>
      <c r="CR2167">
        <v>0</v>
      </c>
      <c r="CS2167">
        <v>0</v>
      </c>
      <c r="CY2167" t="s">
        <v>123</v>
      </c>
      <c r="CZ2167" t="s">
        <v>124</v>
      </c>
      <c r="DD2167" t="str" cm="1">
        <f t="array" ref="DD2167:DE2167">TEXT(_xlfn.SEQUENCE(1, DATEDIF(AG2167, AH2167, "m") + 1, AG2167, 30), "YYYY-APMM")</f>
        <v>2014-AP09</v>
      </c>
      <c r="DE2167" t="str">
        <v>2014-AP10</v>
      </c>
      <c r="DN2167">
        <f t="shared" si="66"/>
        <v>142.80000000000001</v>
      </c>
      <c r="DO2167" t="str">
        <f t="shared" si="67"/>
        <v>LABOR- SUBCONTRACTOR</v>
      </c>
    </row>
    <row r="2168" spans="1:119" x14ac:dyDescent="0.35">
      <c r="A2168" t="s">
        <v>105</v>
      </c>
      <c r="B2168">
        <v>501453</v>
      </c>
      <c r="C2168">
        <v>6359</v>
      </c>
      <c r="D2168">
        <v>124668</v>
      </c>
      <c r="E2168">
        <v>13662</v>
      </c>
      <c r="F2168">
        <v>0</v>
      </c>
      <c r="G2168" t="s">
        <v>106</v>
      </c>
      <c r="H2168" t="s">
        <v>106</v>
      </c>
      <c r="I2168" t="s">
        <v>106</v>
      </c>
      <c r="J2168" t="s">
        <v>107</v>
      </c>
      <c r="K2168" t="s">
        <v>108</v>
      </c>
      <c r="L2168" t="s">
        <v>109</v>
      </c>
      <c r="M2168" t="s">
        <v>110</v>
      </c>
      <c r="N2168" t="s">
        <v>5362</v>
      </c>
      <c r="O2168" t="s">
        <v>4737</v>
      </c>
      <c r="P2168">
        <v>8177</v>
      </c>
      <c r="Q2168">
        <v>56</v>
      </c>
      <c r="R2168">
        <v>0</v>
      </c>
      <c r="S2168">
        <v>200</v>
      </c>
      <c r="T2168">
        <v>0</v>
      </c>
      <c r="U2168">
        <v>706</v>
      </c>
      <c r="V2168">
        <v>706</v>
      </c>
      <c r="W2168">
        <v>200</v>
      </c>
      <c r="X2168">
        <v>550</v>
      </c>
      <c r="Y2168">
        <v>0</v>
      </c>
      <c r="Z2168">
        <v>550</v>
      </c>
      <c r="AD2168" s="1">
        <v>41913.333333333336</v>
      </c>
      <c r="AE2168" s="1">
        <v>41944.708333333336</v>
      </c>
      <c r="AG2168" s="1">
        <v>41905.333333333336</v>
      </c>
      <c r="AH2168" s="1">
        <v>41935.708333333336</v>
      </c>
      <c r="AI2168" s="1">
        <v>41905.333333333336</v>
      </c>
      <c r="AJ2168" s="1">
        <v>41935.708333333336</v>
      </c>
      <c r="AK2168" s="1">
        <v>41905.333333333336</v>
      </c>
      <c r="AL2168" s="1">
        <v>41935.708333333336</v>
      </c>
      <c r="AM2168" s="1">
        <v>41913.333333333336</v>
      </c>
      <c r="AN2168" s="1">
        <v>41944.708333333336</v>
      </c>
      <c r="AP2168" t="s">
        <v>113</v>
      </c>
      <c r="AU2168" t="s">
        <v>5363</v>
      </c>
      <c r="AY2168" t="s">
        <v>106</v>
      </c>
      <c r="AZ2168">
        <v>0</v>
      </c>
      <c r="BA2168">
        <v>0</v>
      </c>
      <c r="BD2168" s="3">
        <v>41321.661805555559</v>
      </c>
      <c r="BE2168" s="3">
        <v>41321.663888888892</v>
      </c>
      <c r="BF2168" t="s">
        <v>115</v>
      </c>
      <c r="BG2168" t="s">
        <v>115</v>
      </c>
      <c r="BH2168">
        <v>8149</v>
      </c>
      <c r="BM2168">
        <v>43540</v>
      </c>
      <c r="BR2168" t="s">
        <v>1299</v>
      </c>
      <c r="BS2168" t="s">
        <v>1300</v>
      </c>
      <c r="BU2168">
        <v>1</v>
      </c>
      <c r="BV2168" t="s">
        <v>118</v>
      </c>
      <c r="BX2168" t="s">
        <v>119</v>
      </c>
      <c r="BY2168" t="s">
        <v>119</v>
      </c>
      <c r="BZ2168" t="s">
        <v>119</v>
      </c>
      <c r="CA2168">
        <v>1</v>
      </c>
      <c r="CC2168" t="s">
        <v>120</v>
      </c>
      <c r="CH2168">
        <v>540</v>
      </c>
      <c r="CI2168">
        <v>37540</v>
      </c>
      <c r="CJ2168" t="s">
        <v>106</v>
      </c>
      <c r="CK2168" t="s">
        <v>106</v>
      </c>
      <c r="CL2168">
        <v>40</v>
      </c>
      <c r="CM2168" t="s">
        <v>4729</v>
      </c>
      <c r="CO2168">
        <v>124666</v>
      </c>
      <c r="CQ2168">
        <v>0</v>
      </c>
      <c r="CR2168">
        <v>0</v>
      </c>
      <c r="CS2168">
        <v>0</v>
      </c>
      <c r="CY2168" t="s">
        <v>123</v>
      </c>
      <c r="CZ2168" t="s">
        <v>124</v>
      </c>
      <c r="DD2168" t="str" cm="1">
        <f t="array" ref="DD2168:DE2168">TEXT(_xlfn.SEQUENCE(1, DATEDIF(AG2168, AH2168, "m") + 1, AG2168, 30), "YYYY-APMM")</f>
        <v>2014-AP09</v>
      </c>
      <c r="DE2168" t="str">
        <v>2014-AP10</v>
      </c>
      <c r="DN2168">
        <f t="shared" si="66"/>
        <v>353</v>
      </c>
      <c r="DO2168" t="str">
        <f t="shared" si="67"/>
        <v>LABOR - CIVIL</v>
      </c>
    </row>
    <row r="2169" spans="1:119" x14ac:dyDescent="0.35">
      <c r="A2169" t="s">
        <v>105</v>
      </c>
      <c r="B2169">
        <v>501454</v>
      </c>
      <c r="C2169">
        <v>6359</v>
      </c>
      <c r="D2169">
        <v>124668</v>
      </c>
      <c r="E2169">
        <v>13662</v>
      </c>
      <c r="F2169">
        <v>0</v>
      </c>
      <c r="G2169" t="s">
        <v>106</v>
      </c>
      <c r="H2169" t="s">
        <v>106</v>
      </c>
      <c r="I2169" t="s">
        <v>106</v>
      </c>
      <c r="J2169" t="s">
        <v>107</v>
      </c>
      <c r="K2169" t="s">
        <v>108</v>
      </c>
      <c r="L2169" t="s">
        <v>109</v>
      </c>
      <c r="M2169" t="s">
        <v>110</v>
      </c>
      <c r="N2169" t="s">
        <v>5364</v>
      </c>
      <c r="O2169" t="s">
        <v>4740</v>
      </c>
      <c r="P2169">
        <v>8178</v>
      </c>
      <c r="Q2169">
        <v>56</v>
      </c>
      <c r="R2169">
        <v>0</v>
      </c>
      <c r="S2169">
        <v>200</v>
      </c>
      <c r="T2169">
        <v>0</v>
      </c>
      <c r="U2169">
        <v>149.6</v>
      </c>
      <c r="V2169">
        <v>149.6</v>
      </c>
      <c r="W2169">
        <v>200</v>
      </c>
      <c r="X2169">
        <v>0</v>
      </c>
      <c r="Y2169">
        <v>0</v>
      </c>
      <c r="Z2169">
        <v>0</v>
      </c>
      <c r="AD2169" s="1">
        <v>41927.333333333336</v>
      </c>
      <c r="AE2169" s="1">
        <v>41955.708333333336</v>
      </c>
      <c r="AG2169" s="1">
        <v>41917.333333333336</v>
      </c>
      <c r="AH2169" s="1">
        <v>41947.708333333336</v>
      </c>
      <c r="AI2169" s="1">
        <v>41917.333333333336</v>
      </c>
      <c r="AJ2169" s="1">
        <v>41947.708333333336</v>
      </c>
      <c r="AK2169" s="1">
        <v>41917.333333333336</v>
      </c>
      <c r="AL2169" s="1">
        <v>41947.708333333336</v>
      </c>
      <c r="AM2169" s="1">
        <v>41927.333333333336</v>
      </c>
      <c r="AN2169" s="1">
        <v>41955.708333333336</v>
      </c>
      <c r="AP2169" t="s">
        <v>113</v>
      </c>
      <c r="AU2169" t="s">
        <v>5365</v>
      </c>
      <c r="AY2169" t="s">
        <v>106</v>
      </c>
      <c r="AZ2169">
        <v>0</v>
      </c>
      <c r="BA2169">
        <v>0</v>
      </c>
      <c r="BD2169" s="3">
        <v>41321.661805555559</v>
      </c>
      <c r="BE2169" s="3">
        <v>41321.663888888892</v>
      </c>
      <c r="BF2169" t="s">
        <v>115</v>
      </c>
      <c r="BG2169" t="s">
        <v>115</v>
      </c>
      <c r="BH2169">
        <v>8149</v>
      </c>
      <c r="BM2169">
        <v>43550</v>
      </c>
      <c r="BR2169" t="s">
        <v>116</v>
      </c>
      <c r="BS2169" t="s">
        <v>117</v>
      </c>
      <c r="BU2169">
        <v>1</v>
      </c>
      <c r="BV2169" t="s">
        <v>118</v>
      </c>
      <c r="BX2169" t="s">
        <v>119</v>
      </c>
      <c r="BY2169" t="s">
        <v>119</v>
      </c>
      <c r="BZ2169" t="s">
        <v>119</v>
      </c>
      <c r="CA2169">
        <v>1</v>
      </c>
      <c r="CC2169" t="s">
        <v>120</v>
      </c>
      <c r="CH2169">
        <v>540</v>
      </c>
      <c r="CI2169">
        <v>37540</v>
      </c>
      <c r="CJ2169" t="s">
        <v>106</v>
      </c>
      <c r="CK2169" t="s">
        <v>106</v>
      </c>
      <c r="CL2169">
        <v>40</v>
      </c>
      <c r="CM2169" t="s">
        <v>4729</v>
      </c>
      <c r="CO2169">
        <v>124666</v>
      </c>
      <c r="CQ2169">
        <v>0</v>
      </c>
      <c r="CR2169">
        <v>0</v>
      </c>
      <c r="CS2169">
        <v>0</v>
      </c>
      <c r="CY2169" t="s">
        <v>123</v>
      </c>
      <c r="CZ2169" t="s">
        <v>124</v>
      </c>
      <c r="DD2169" t="str" cm="1">
        <f t="array" ref="DD2169">TEXT(_xlfn.SEQUENCE(1, DATEDIF(AG2169, AH2169, "m") + 1, AG2169, 30), "YYYY-APMM")</f>
        <v>2014-AP10</v>
      </c>
      <c r="DN2169">
        <f t="shared" si="66"/>
        <v>149.6</v>
      </c>
      <c r="DO2169" t="str">
        <f t="shared" si="67"/>
        <v>LABOR- SUBCONTRACTOR</v>
      </c>
    </row>
    <row r="2170" spans="1:119" x14ac:dyDescent="0.35">
      <c r="A2170" t="s">
        <v>105</v>
      </c>
      <c r="B2170">
        <v>501455</v>
      </c>
      <c r="C2170">
        <v>6359</v>
      </c>
      <c r="D2170">
        <v>124668</v>
      </c>
      <c r="E2170">
        <v>13662</v>
      </c>
      <c r="F2170">
        <v>0</v>
      </c>
      <c r="G2170" t="s">
        <v>106</v>
      </c>
      <c r="H2170" t="s">
        <v>106</v>
      </c>
      <c r="I2170" t="s">
        <v>106</v>
      </c>
      <c r="J2170" t="s">
        <v>107</v>
      </c>
      <c r="K2170" t="s">
        <v>108</v>
      </c>
      <c r="L2170" t="s">
        <v>109</v>
      </c>
      <c r="M2170" t="s">
        <v>110</v>
      </c>
      <c r="N2170" t="s">
        <v>5366</v>
      </c>
      <c r="O2170" t="s">
        <v>4743</v>
      </c>
      <c r="P2170">
        <v>8178</v>
      </c>
      <c r="Q2170">
        <v>56</v>
      </c>
      <c r="R2170">
        <v>56</v>
      </c>
      <c r="S2170">
        <v>200</v>
      </c>
      <c r="T2170">
        <v>0</v>
      </c>
      <c r="U2170">
        <v>352.8</v>
      </c>
      <c r="V2170">
        <v>352.8</v>
      </c>
      <c r="W2170">
        <v>200</v>
      </c>
      <c r="X2170">
        <v>0</v>
      </c>
      <c r="Y2170">
        <v>0</v>
      </c>
      <c r="Z2170">
        <v>0</v>
      </c>
      <c r="AD2170" s="1">
        <v>41935.333333333336</v>
      </c>
      <c r="AE2170" s="1">
        <v>41963.708333333336</v>
      </c>
      <c r="AG2170" s="1">
        <v>41927.333333333336</v>
      </c>
      <c r="AH2170" s="1">
        <v>41955.708333333336</v>
      </c>
      <c r="AI2170" s="1">
        <v>41927.333333333336</v>
      </c>
      <c r="AJ2170" s="1">
        <v>41955.708333333336</v>
      </c>
      <c r="AK2170" s="1">
        <v>41927.333333333336</v>
      </c>
      <c r="AL2170" s="1">
        <v>41955.708333333336</v>
      </c>
      <c r="AM2170" s="1">
        <v>41935.333333333336</v>
      </c>
      <c r="AN2170" s="1">
        <v>41963.708333333336</v>
      </c>
      <c r="AP2170" t="s">
        <v>113</v>
      </c>
      <c r="AU2170" t="s">
        <v>5367</v>
      </c>
      <c r="AY2170" t="s">
        <v>106</v>
      </c>
      <c r="AZ2170">
        <v>0</v>
      </c>
      <c r="BA2170">
        <v>0</v>
      </c>
      <c r="BD2170" s="3">
        <v>41321.661805555559</v>
      </c>
      <c r="BE2170" s="3">
        <v>41321.663888888892</v>
      </c>
      <c r="BF2170" t="s">
        <v>115</v>
      </c>
      <c r="BG2170" t="s">
        <v>115</v>
      </c>
      <c r="BH2170">
        <v>8149</v>
      </c>
      <c r="BM2170">
        <v>43550</v>
      </c>
      <c r="BR2170" t="s">
        <v>116</v>
      </c>
      <c r="BS2170" t="s">
        <v>117</v>
      </c>
      <c r="BU2170">
        <v>1</v>
      </c>
      <c r="BV2170" t="s">
        <v>118</v>
      </c>
      <c r="BX2170" t="s">
        <v>119</v>
      </c>
      <c r="BY2170" t="s">
        <v>119</v>
      </c>
      <c r="BZ2170" t="s">
        <v>119</v>
      </c>
      <c r="CA2170">
        <v>1</v>
      </c>
      <c r="CC2170" t="s">
        <v>120</v>
      </c>
      <c r="CH2170">
        <v>540</v>
      </c>
      <c r="CI2170">
        <v>37540</v>
      </c>
      <c r="CJ2170" t="s">
        <v>106</v>
      </c>
      <c r="CK2170" t="s">
        <v>106</v>
      </c>
      <c r="CL2170">
        <v>40</v>
      </c>
      <c r="CM2170" t="s">
        <v>4729</v>
      </c>
      <c r="CO2170">
        <v>124666</v>
      </c>
      <c r="CQ2170">
        <v>0</v>
      </c>
      <c r="CR2170">
        <v>0</v>
      </c>
      <c r="CS2170">
        <v>0</v>
      </c>
      <c r="CY2170" t="s">
        <v>123</v>
      </c>
      <c r="CZ2170" t="s">
        <v>124</v>
      </c>
      <c r="DD2170" t="str" cm="1">
        <f t="array" ref="DD2170">TEXT(_xlfn.SEQUENCE(1, DATEDIF(AG2170, AH2170, "m") + 1, AG2170, 30), "YYYY-APMM")</f>
        <v>2014-AP10</v>
      </c>
      <c r="DN2170">
        <f t="shared" si="66"/>
        <v>352.8</v>
      </c>
      <c r="DO2170" t="str">
        <f t="shared" si="67"/>
        <v>LABOR- SUBCONTRACTOR</v>
      </c>
    </row>
    <row r="2171" spans="1:119" x14ac:dyDescent="0.35">
      <c r="A2171" t="s">
        <v>105</v>
      </c>
      <c r="B2171">
        <v>501456</v>
      </c>
      <c r="C2171">
        <v>6359</v>
      </c>
      <c r="D2171">
        <v>124669</v>
      </c>
      <c r="E2171">
        <v>13662</v>
      </c>
      <c r="F2171">
        <v>0</v>
      </c>
      <c r="G2171" t="s">
        <v>106</v>
      </c>
      <c r="H2171" t="s">
        <v>106</v>
      </c>
      <c r="I2171" t="s">
        <v>106</v>
      </c>
      <c r="J2171" t="s">
        <v>107</v>
      </c>
      <c r="K2171" t="s">
        <v>108</v>
      </c>
      <c r="L2171" t="s">
        <v>109</v>
      </c>
      <c r="M2171" t="s">
        <v>110</v>
      </c>
      <c r="N2171" t="s">
        <v>5368</v>
      </c>
      <c r="O2171" t="s">
        <v>4754</v>
      </c>
      <c r="P2171">
        <v>8173</v>
      </c>
      <c r="Q2171">
        <v>0</v>
      </c>
      <c r="R2171">
        <v>0</v>
      </c>
      <c r="S2171">
        <v>160</v>
      </c>
      <c r="T2171">
        <v>0</v>
      </c>
      <c r="U2171">
        <v>800</v>
      </c>
      <c r="V2171">
        <v>800</v>
      </c>
      <c r="W2171">
        <v>160</v>
      </c>
      <c r="X2171">
        <v>0</v>
      </c>
      <c r="Y2171">
        <v>0</v>
      </c>
      <c r="Z2171">
        <v>0</v>
      </c>
      <c r="AD2171" s="1">
        <v>41903.333333333336</v>
      </c>
      <c r="AE2171" s="1">
        <v>41927.708333333336</v>
      </c>
      <c r="AG2171" s="1">
        <v>41903.333333333336</v>
      </c>
      <c r="AH2171" s="1">
        <v>41927.708333333336</v>
      </c>
      <c r="AI2171" s="1">
        <v>41903.333333333336</v>
      </c>
      <c r="AJ2171" s="1">
        <v>41927.708333333336</v>
      </c>
      <c r="AK2171" s="1">
        <v>41903.333333333336</v>
      </c>
      <c r="AL2171" s="1">
        <v>41927.708333333336</v>
      </c>
      <c r="AM2171" s="1">
        <v>41903.333333333336</v>
      </c>
      <c r="AN2171" s="1">
        <v>41927.708333333336</v>
      </c>
      <c r="AP2171" t="s">
        <v>113</v>
      </c>
      <c r="AU2171" t="s">
        <v>5369</v>
      </c>
      <c r="AY2171" t="s">
        <v>119</v>
      </c>
      <c r="AZ2171">
        <v>0</v>
      </c>
      <c r="BA2171">
        <v>0</v>
      </c>
      <c r="BD2171" s="3">
        <v>41321.661805555559</v>
      </c>
      <c r="BE2171" s="3">
        <v>41321.663888888892</v>
      </c>
      <c r="BF2171" t="s">
        <v>115</v>
      </c>
      <c r="BG2171" t="s">
        <v>115</v>
      </c>
      <c r="BH2171">
        <v>8149</v>
      </c>
      <c r="BM2171">
        <v>43500</v>
      </c>
      <c r="BR2171" t="s">
        <v>3233</v>
      </c>
      <c r="BS2171" t="s">
        <v>3234</v>
      </c>
      <c r="BU2171">
        <v>1</v>
      </c>
      <c r="BV2171" t="s">
        <v>118</v>
      </c>
      <c r="BX2171" t="s">
        <v>119</v>
      </c>
      <c r="BY2171" t="s">
        <v>119</v>
      </c>
      <c r="BZ2171" t="s">
        <v>119</v>
      </c>
      <c r="CA2171">
        <v>1</v>
      </c>
      <c r="CC2171" t="s">
        <v>120</v>
      </c>
      <c r="CH2171">
        <v>540</v>
      </c>
      <c r="CI2171">
        <v>37590</v>
      </c>
      <c r="CJ2171" t="s">
        <v>106</v>
      </c>
      <c r="CK2171" t="s">
        <v>106</v>
      </c>
      <c r="CL2171">
        <v>65</v>
      </c>
      <c r="CM2171" t="s">
        <v>3235</v>
      </c>
      <c r="CO2171">
        <v>124666</v>
      </c>
      <c r="CQ2171">
        <v>0</v>
      </c>
      <c r="CR2171">
        <v>0</v>
      </c>
      <c r="CS2171">
        <v>0</v>
      </c>
      <c r="CY2171" t="s">
        <v>123</v>
      </c>
      <c r="CZ2171" t="s">
        <v>124</v>
      </c>
      <c r="DD2171" t="str" cm="1">
        <f t="array" ref="DD2171">TEXT(_xlfn.SEQUENCE(1, DATEDIF(AG2171, AH2171, "m") + 1, AG2171, 30), "YYYY-APMM")</f>
        <v>2014-AP09</v>
      </c>
      <c r="DN2171">
        <f t="shared" si="66"/>
        <v>800</v>
      </c>
      <c r="DO2171" t="str">
        <f t="shared" si="67"/>
        <v>KERBSTONE MASON SK</v>
      </c>
    </row>
    <row r="2172" spans="1:119" x14ac:dyDescent="0.35">
      <c r="A2172" t="s">
        <v>105</v>
      </c>
      <c r="B2172">
        <v>501457</v>
      </c>
      <c r="C2172">
        <v>6359</v>
      </c>
      <c r="D2172">
        <v>124669</v>
      </c>
      <c r="E2172">
        <v>13662</v>
      </c>
      <c r="F2172">
        <v>0</v>
      </c>
      <c r="G2172" t="s">
        <v>106</v>
      </c>
      <c r="H2172" t="s">
        <v>106</v>
      </c>
      <c r="I2172" t="s">
        <v>106</v>
      </c>
      <c r="J2172" t="s">
        <v>107</v>
      </c>
      <c r="K2172" t="s">
        <v>108</v>
      </c>
      <c r="L2172" t="s">
        <v>109</v>
      </c>
      <c r="M2172" t="s">
        <v>110</v>
      </c>
      <c r="N2172" t="s">
        <v>5370</v>
      </c>
      <c r="O2172" t="s">
        <v>4757</v>
      </c>
      <c r="P2172">
        <v>8174</v>
      </c>
      <c r="Q2172">
        <v>0</v>
      </c>
      <c r="R2172">
        <v>0</v>
      </c>
      <c r="S2172">
        <v>200</v>
      </c>
      <c r="T2172">
        <v>0</v>
      </c>
      <c r="U2172">
        <v>814</v>
      </c>
      <c r="V2172">
        <v>814</v>
      </c>
      <c r="W2172">
        <v>200</v>
      </c>
      <c r="X2172">
        <v>0</v>
      </c>
      <c r="Y2172">
        <v>0</v>
      </c>
      <c r="Z2172">
        <v>0</v>
      </c>
      <c r="AD2172" s="1">
        <v>41914.333333333336</v>
      </c>
      <c r="AE2172" s="1">
        <v>41945.708333333336</v>
      </c>
      <c r="AG2172" s="1">
        <v>41914.333333333336</v>
      </c>
      <c r="AH2172" s="1">
        <v>41945.708333333336</v>
      </c>
      <c r="AI2172" s="1">
        <v>41914.333333333336</v>
      </c>
      <c r="AJ2172" s="1">
        <v>41945.708333333336</v>
      </c>
      <c r="AK2172" s="1">
        <v>41914.333333333336</v>
      </c>
      <c r="AL2172" s="1">
        <v>41945.708333333336</v>
      </c>
      <c r="AM2172" s="1">
        <v>41914.333333333336</v>
      </c>
      <c r="AN2172" s="1">
        <v>41945.708333333336</v>
      </c>
      <c r="AP2172" t="s">
        <v>113</v>
      </c>
      <c r="AU2172" t="s">
        <v>5371</v>
      </c>
      <c r="AY2172" t="s">
        <v>119</v>
      </c>
      <c r="AZ2172">
        <v>0</v>
      </c>
      <c r="BA2172">
        <v>0</v>
      </c>
      <c r="BD2172" s="3">
        <v>41321.661805555559</v>
      </c>
      <c r="BE2172" s="3">
        <v>41321.663888888892</v>
      </c>
      <c r="BF2172" t="s">
        <v>115</v>
      </c>
      <c r="BG2172" t="s">
        <v>115</v>
      </c>
      <c r="BH2172">
        <v>8149</v>
      </c>
      <c r="BM2172">
        <v>43510</v>
      </c>
      <c r="BR2172" t="s">
        <v>3242</v>
      </c>
      <c r="BS2172" t="s">
        <v>3243</v>
      </c>
      <c r="BU2172">
        <v>1</v>
      </c>
      <c r="BV2172" t="s">
        <v>118</v>
      </c>
      <c r="BX2172" t="s">
        <v>119</v>
      </c>
      <c r="BY2172" t="s">
        <v>119</v>
      </c>
      <c r="BZ2172" t="s">
        <v>119</v>
      </c>
      <c r="CA2172">
        <v>1</v>
      </c>
      <c r="CC2172" t="s">
        <v>120</v>
      </c>
      <c r="CH2172">
        <v>540</v>
      </c>
      <c r="CI2172">
        <v>37590</v>
      </c>
      <c r="CJ2172" t="s">
        <v>106</v>
      </c>
      <c r="CK2172" t="s">
        <v>106</v>
      </c>
      <c r="CL2172">
        <v>65</v>
      </c>
      <c r="CM2172" t="s">
        <v>3235</v>
      </c>
      <c r="CO2172">
        <v>124666</v>
      </c>
      <c r="CQ2172">
        <v>0</v>
      </c>
      <c r="CR2172">
        <v>0</v>
      </c>
      <c r="CS2172">
        <v>0</v>
      </c>
      <c r="CY2172" t="s">
        <v>123</v>
      </c>
      <c r="CZ2172" t="s">
        <v>124</v>
      </c>
      <c r="DD2172" t="str" cm="1">
        <f t="array" ref="DD2172:DE2172">TEXT(_xlfn.SEQUENCE(1, DATEDIF(AG2172, AH2172, "m") + 1, AG2172, 30), "YYYY-APMM")</f>
        <v>2014-AP10</v>
      </c>
      <c r="DE2172" t="str">
        <v>2014-AP11</v>
      </c>
      <c r="DN2172">
        <f t="shared" si="66"/>
        <v>407</v>
      </c>
      <c r="DO2172" t="str">
        <f t="shared" si="67"/>
        <v>INTERLOCK MASON SK</v>
      </c>
    </row>
    <row r="2173" spans="1:119" x14ac:dyDescent="0.35">
      <c r="A2173" t="s">
        <v>105</v>
      </c>
      <c r="B2173">
        <v>501458</v>
      </c>
      <c r="C2173">
        <v>6359</v>
      </c>
      <c r="D2173">
        <v>124669</v>
      </c>
      <c r="E2173">
        <v>13662</v>
      </c>
      <c r="F2173">
        <v>0</v>
      </c>
      <c r="G2173" t="s">
        <v>106</v>
      </c>
      <c r="H2173" t="s">
        <v>106</v>
      </c>
      <c r="I2173" t="s">
        <v>106</v>
      </c>
      <c r="J2173" t="s">
        <v>107</v>
      </c>
      <c r="K2173" t="s">
        <v>108</v>
      </c>
      <c r="L2173" t="s">
        <v>109</v>
      </c>
      <c r="M2173" t="s">
        <v>110</v>
      </c>
      <c r="N2173" t="s">
        <v>5372</v>
      </c>
      <c r="O2173" t="s">
        <v>4760</v>
      </c>
      <c r="P2173">
        <v>8165</v>
      </c>
      <c r="Q2173">
        <v>0</v>
      </c>
      <c r="R2173">
        <v>0</v>
      </c>
      <c r="S2173">
        <v>200</v>
      </c>
      <c r="T2173">
        <v>0</v>
      </c>
      <c r="U2173">
        <v>3340</v>
      </c>
      <c r="V2173">
        <v>3340</v>
      </c>
      <c r="W2173">
        <v>200</v>
      </c>
      <c r="X2173">
        <v>0</v>
      </c>
      <c r="Y2173">
        <v>0</v>
      </c>
      <c r="Z2173">
        <v>0</v>
      </c>
      <c r="AD2173" s="1">
        <v>41928.333333333336</v>
      </c>
      <c r="AE2173" s="1">
        <v>41956.708333333336</v>
      </c>
      <c r="AG2173" s="1">
        <v>41928.333333333336</v>
      </c>
      <c r="AH2173" s="1">
        <v>41956.708333333336</v>
      </c>
      <c r="AI2173" s="1">
        <v>41928.333333333336</v>
      </c>
      <c r="AJ2173" s="1">
        <v>41956.708333333336</v>
      </c>
      <c r="AK2173" s="1">
        <v>41928.333333333336</v>
      </c>
      <c r="AL2173" s="1">
        <v>41956.708333333336</v>
      </c>
      <c r="AM2173" s="1">
        <v>41928.333333333336</v>
      </c>
      <c r="AN2173" s="1">
        <v>41956.708333333336</v>
      </c>
      <c r="AP2173" t="s">
        <v>113</v>
      </c>
      <c r="AU2173" t="s">
        <v>5373</v>
      </c>
      <c r="AY2173" t="s">
        <v>119</v>
      </c>
      <c r="AZ2173">
        <v>0</v>
      </c>
      <c r="BA2173">
        <v>0</v>
      </c>
      <c r="BD2173" s="3">
        <v>41321.661805555559</v>
      </c>
      <c r="BE2173" s="3">
        <v>41321.663888888892</v>
      </c>
      <c r="BF2173" t="s">
        <v>115</v>
      </c>
      <c r="BG2173" t="s">
        <v>115</v>
      </c>
      <c r="BH2173">
        <v>8149</v>
      </c>
      <c r="BM2173">
        <v>43420</v>
      </c>
      <c r="BR2173" t="s">
        <v>3122</v>
      </c>
      <c r="BS2173" t="s">
        <v>3123</v>
      </c>
      <c r="BU2173">
        <v>1</v>
      </c>
      <c r="BV2173" t="s">
        <v>118</v>
      </c>
      <c r="BX2173" t="s">
        <v>119</v>
      </c>
      <c r="BY2173" t="s">
        <v>119</v>
      </c>
      <c r="BZ2173" t="s">
        <v>119</v>
      </c>
      <c r="CA2173">
        <v>1</v>
      </c>
      <c r="CC2173" t="s">
        <v>120</v>
      </c>
      <c r="CH2173">
        <v>540</v>
      </c>
      <c r="CI2173">
        <v>37590</v>
      </c>
      <c r="CJ2173" t="s">
        <v>106</v>
      </c>
      <c r="CK2173" t="s">
        <v>106</v>
      </c>
      <c r="CL2173">
        <v>65</v>
      </c>
      <c r="CM2173" t="s">
        <v>3235</v>
      </c>
      <c r="CO2173">
        <v>124666</v>
      </c>
      <c r="CQ2173">
        <v>0</v>
      </c>
      <c r="CR2173">
        <v>0</v>
      </c>
      <c r="CS2173">
        <v>0</v>
      </c>
      <c r="CY2173" t="s">
        <v>123</v>
      </c>
      <c r="CZ2173" t="s">
        <v>124</v>
      </c>
      <c r="DD2173" t="str" cm="1">
        <f t="array" ref="DD2173">TEXT(_xlfn.SEQUENCE(1, DATEDIF(AG2173, AH2173, "m") + 1, AG2173, 30), "YYYY-APMM")</f>
        <v>2014-AP10</v>
      </c>
      <c r="DN2173">
        <f t="shared" si="66"/>
        <v>3340</v>
      </c>
      <c r="DO2173" t="str">
        <f t="shared" si="67"/>
        <v>STEEL FIXERS SK</v>
      </c>
    </row>
    <row r="2174" spans="1:119" x14ac:dyDescent="0.35">
      <c r="A2174" t="s">
        <v>105</v>
      </c>
      <c r="B2174">
        <v>501459</v>
      </c>
      <c r="C2174">
        <v>6359</v>
      </c>
      <c r="D2174">
        <v>124669</v>
      </c>
      <c r="E2174">
        <v>13662</v>
      </c>
      <c r="F2174">
        <v>0</v>
      </c>
      <c r="G2174" t="s">
        <v>106</v>
      </c>
      <c r="H2174" t="s">
        <v>106</v>
      </c>
      <c r="I2174" t="s">
        <v>106</v>
      </c>
      <c r="J2174" t="s">
        <v>107</v>
      </c>
      <c r="K2174" t="s">
        <v>108</v>
      </c>
      <c r="L2174" t="s">
        <v>109</v>
      </c>
      <c r="M2174" t="s">
        <v>110</v>
      </c>
      <c r="N2174" t="s">
        <v>5374</v>
      </c>
      <c r="O2174" t="s">
        <v>4763</v>
      </c>
      <c r="P2174">
        <v>8170</v>
      </c>
      <c r="Q2174">
        <v>0</v>
      </c>
      <c r="R2174">
        <v>0</v>
      </c>
      <c r="S2174">
        <v>200</v>
      </c>
      <c r="T2174">
        <v>0</v>
      </c>
      <c r="U2174">
        <v>22</v>
      </c>
      <c r="V2174">
        <v>22</v>
      </c>
      <c r="W2174">
        <v>200</v>
      </c>
      <c r="X2174">
        <v>0</v>
      </c>
      <c r="Y2174">
        <v>0</v>
      </c>
      <c r="Z2174">
        <v>0</v>
      </c>
      <c r="AD2174" s="1">
        <v>41928.333333333336</v>
      </c>
      <c r="AE2174" s="1">
        <v>41956.708333333336</v>
      </c>
      <c r="AG2174" s="1">
        <v>41928.333333333336</v>
      </c>
      <c r="AH2174" s="1">
        <v>41956.708333333336</v>
      </c>
      <c r="AI2174" s="1">
        <v>41928.333333333336</v>
      </c>
      <c r="AJ2174" s="1">
        <v>41956.708333333336</v>
      </c>
      <c r="AK2174" s="1">
        <v>41928.333333333336</v>
      </c>
      <c r="AL2174" s="1">
        <v>41956.708333333336</v>
      </c>
      <c r="AM2174" s="1">
        <v>41928.333333333336</v>
      </c>
      <c r="AN2174" s="1">
        <v>41956.708333333336</v>
      </c>
      <c r="AP2174" t="s">
        <v>113</v>
      </c>
      <c r="AU2174" t="s">
        <v>5375</v>
      </c>
      <c r="AY2174" t="s">
        <v>119</v>
      </c>
      <c r="AZ2174">
        <v>0</v>
      </c>
      <c r="BA2174">
        <v>0</v>
      </c>
      <c r="BD2174" s="3">
        <v>41321.661805555559</v>
      </c>
      <c r="BE2174" s="3">
        <v>41321.663888888892</v>
      </c>
      <c r="BF2174" t="s">
        <v>115</v>
      </c>
      <c r="BG2174" t="s">
        <v>115</v>
      </c>
      <c r="BH2174">
        <v>8149</v>
      </c>
      <c r="BM2174">
        <v>43470</v>
      </c>
      <c r="BR2174" t="s">
        <v>2854</v>
      </c>
      <c r="BS2174" t="s">
        <v>2855</v>
      </c>
      <c r="BU2174">
        <v>1</v>
      </c>
      <c r="BV2174" t="s">
        <v>118</v>
      </c>
      <c r="BX2174" t="s">
        <v>119</v>
      </c>
      <c r="BY2174" t="s">
        <v>119</v>
      </c>
      <c r="BZ2174" t="s">
        <v>119</v>
      </c>
      <c r="CA2174">
        <v>1</v>
      </c>
      <c r="CC2174" t="s">
        <v>120</v>
      </c>
      <c r="CH2174">
        <v>540</v>
      </c>
      <c r="CI2174">
        <v>37590</v>
      </c>
      <c r="CJ2174" t="s">
        <v>106</v>
      </c>
      <c r="CK2174" t="s">
        <v>106</v>
      </c>
      <c r="CL2174">
        <v>65</v>
      </c>
      <c r="CM2174" t="s">
        <v>3235</v>
      </c>
      <c r="CO2174">
        <v>124666</v>
      </c>
      <c r="CQ2174">
        <v>0</v>
      </c>
      <c r="CR2174">
        <v>0</v>
      </c>
      <c r="CS2174">
        <v>0</v>
      </c>
      <c r="CY2174" t="s">
        <v>123</v>
      </c>
      <c r="CZ2174" t="s">
        <v>124</v>
      </c>
      <c r="DD2174" t="str" cm="1">
        <f t="array" ref="DD2174">TEXT(_xlfn.SEQUENCE(1, DATEDIF(AG2174, AH2174, "m") + 1, AG2174, 30), "YYYY-APMM")</f>
        <v>2014-AP10</v>
      </c>
      <c r="DN2174">
        <f t="shared" si="66"/>
        <v>22</v>
      </c>
      <c r="DO2174" t="str">
        <f t="shared" si="67"/>
        <v>TILE MASON SK</v>
      </c>
    </row>
    <row r="2175" spans="1:119" x14ac:dyDescent="0.35">
      <c r="A2175" t="s">
        <v>105</v>
      </c>
      <c r="B2175">
        <v>501460</v>
      </c>
      <c r="C2175">
        <v>6359</v>
      </c>
      <c r="D2175">
        <v>124669</v>
      </c>
      <c r="E2175">
        <v>13662</v>
      </c>
      <c r="F2175">
        <v>0</v>
      </c>
      <c r="G2175" t="s">
        <v>106</v>
      </c>
      <c r="H2175" t="s">
        <v>106</v>
      </c>
      <c r="I2175" t="s">
        <v>106</v>
      </c>
      <c r="J2175" t="s">
        <v>107</v>
      </c>
      <c r="K2175" t="s">
        <v>108</v>
      </c>
      <c r="L2175" t="s">
        <v>109</v>
      </c>
      <c r="M2175" t="s">
        <v>110</v>
      </c>
      <c r="N2175" t="s">
        <v>5376</v>
      </c>
      <c r="O2175" t="s">
        <v>4766</v>
      </c>
      <c r="P2175">
        <v>8167</v>
      </c>
      <c r="Q2175">
        <v>0</v>
      </c>
      <c r="R2175">
        <v>0</v>
      </c>
      <c r="S2175">
        <v>80</v>
      </c>
      <c r="T2175">
        <v>0</v>
      </c>
      <c r="U2175">
        <v>14</v>
      </c>
      <c r="V2175">
        <v>14</v>
      </c>
      <c r="W2175">
        <v>80</v>
      </c>
      <c r="X2175">
        <v>0</v>
      </c>
      <c r="Y2175">
        <v>0</v>
      </c>
      <c r="Z2175">
        <v>0</v>
      </c>
      <c r="AD2175" s="1">
        <v>41976.333333333336</v>
      </c>
      <c r="AE2175" s="1">
        <v>41987.708333333336</v>
      </c>
      <c r="AG2175" s="1">
        <v>41976.333333333336</v>
      </c>
      <c r="AH2175" s="1">
        <v>41987.708333333336</v>
      </c>
      <c r="AI2175" s="1">
        <v>41976.333333333336</v>
      </c>
      <c r="AJ2175" s="1">
        <v>41987.708333333336</v>
      </c>
      <c r="AK2175" s="1">
        <v>41976.333333333336</v>
      </c>
      <c r="AL2175" s="1">
        <v>41987.708333333336</v>
      </c>
      <c r="AM2175" s="1">
        <v>41976.333333333336</v>
      </c>
      <c r="AN2175" s="1">
        <v>41987.708333333336</v>
      </c>
      <c r="AP2175" t="s">
        <v>113</v>
      </c>
      <c r="AU2175" t="s">
        <v>5377</v>
      </c>
      <c r="AY2175" t="s">
        <v>119</v>
      </c>
      <c r="AZ2175">
        <v>0</v>
      </c>
      <c r="BA2175">
        <v>0</v>
      </c>
      <c r="BD2175" s="3">
        <v>41321.661805555559</v>
      </c>
      <c r="BE2175" s="3">
        <v>41321.663888888892</v>
      </c>
      <c r="BF2175" t="s">
        <v>115</v>
      </c>
      <c r="BG2175" t="s">
        <v>115</v>
      </c>
      <c r="BH2175">
        <v>8149</v>
      </c>
      <c r="BM2175">
        <v>43440</v>
      </c>
      <c r="BR2175" t="s">
        <v>3145</v>
      </c>
      <c r="BS2175" t="s">
        <v>3146</v>
      </c>
      <c r="BU2175">
        <v>1</v>
      </c>
      <c r="BV2175" t="s">
        <v>118</v>
      </c>
      <c r="BX2175" t="s">
        <v>119</v>
      </c>
      <c r="BY2175" t="s">
        <v>119</v>
      </c>
      <c r="BZ2175" t="s">
        <v>119</v>
      </c>
      <c r="CA2175">
        <v>1</v>
      </c>
      <c r="CC2175" t="s">
        <v>120</v>
      </c>
      <c r="CH2175">
        <v>540</v>
      </c>
      <c r="CI2175">
        <v>37590</v>
      </c>
      <c r="CJ2175" t="s">
        <v>106</v>
      </c>
      <c r="CK2175" t="s">
        <v>106</v>
      </c>
      <c r="CL2175">
        <v>65</v>
      </c>
      <c r="CM2175" t="s">
        <v>3235</v>
      </c>
      <c r="CO2175">
        <v>124666</v>
      </c>
      <c r="CQ2175">
        <v>0</v>
      </c>
      <c r="CR2175">
        <v>0</v>
      </c>
      <c r="CS2175">
        <v>0</v>
      </c>
      <c r="CY2175" t="s">
        <v>123</v>
      </c>
      <c r="CZ2175" t="s">
        <v>124</v>
      </c>
      <c r="DD2175" t="str" cm="1">
        <f t="array" ref="DD2175">TEXT(_xlfn.SEQUENCE(1, DATEDIF(AG2175, AH2175, "m") + 1, AG2175, 30), "YYYY-APMM")</f>
        <v>2014-AP12</v>
      </c>
      <c r="DN2175">
        <f t="shared" si="66"/>
        <v>14</v>
      </c>
      <c r="DO2175" t="str">
        <f t="shared" si="67"/>
        <v>CONCRETE MASON SK</v>
      </c>
    </row>
    <row r="2176" spans="1:119" x14ac:dyDescent="0.35">
      <c r="A2176" t="s">
        <v>105</v>
      </c>
      <c r="B2176">
        <v>501461</v>
      </c>
      <c r="C2176">
        <v>6359</v>
      </c>
      <c r="D2176">
        <v>124670</v>
      </c>
      <c r="E2176">
        <v>13662</v>
      </c>
      <c r="F2176">
        <v>0</v>
      </c>
      <c r="G2176" t="s">
        <v>106</v>
      </c>
      <c r="H2176" t="s">
        <v>106</v>
      </c>
      <c r="I2176" t="s">
        <v>106</v>
      </c>
      <c r="J2176" t="s">
        <v>107</v>
      </c>
      <c r="K2176" t="s">
        <v>108</v>
      </c>
      <c r="L2176" t="s">
        <v>109</v>
      </c>
      <c r="M2176" t="s">
        <v>110</v>
      </c>
      <c r="N2176" t="s">
        <v>5378</v>
      </c>
      <c r="O2176" t="s">
        <v>4751</v>
      </c>
      <c r="P2176">
        <v>8178</v>
      </c>
      <c r="Q2176">
        <v>0</v>
      </c>
      <c r="R2176">
        <v>0</v>
      </c>
      <c r="S2176">
        <v>200</v>
      </c>
      <c r="T2176">
        <v>0</v>
      </c>
      <c r="U2176">
        <v>728</v>
      </c>
      <c r="V2176">
        <v>728</v>
      </c>
      <c r="W2176">
        <v>200</v>
      </c>
      <c r="X2176">
        <v>0</v>
      </c>
      <c r="Y2176">
        <v>0</v>
      </c>
      <c r="Z2176">
        <v>0</v>
      </c>
      <c r="AD2176" s="1">
        <v>41959.333333333336</v>
      </c>
      <c r="AE2176" s="1">
        <v>41987.708333333336</v>
      </c>
      <c r="AG2176" s="1">
        <v>41959.333333333336</v>
      </c>
      <c r="AH2176" s="1">
        <v>41987.708333333336</v>
      </c>
      <c r="AI2176" s="1">
        <v>41959.333333333336</v>
      </c>
      <c r="AJ2176" s="1">
        <v>41987.708333333336</v>
      </c>
      <c r="AK2176" s="1">
        <v>41959.333333333336</v>
      </c>
      <c r="AL2176" s="1">
        <v>41987.708333333336</v>
      </c>
      <c r="AM2176" s="1">
        <v>41959.333333333336</v>
      </c>
      <c r="AN2176" s="1">
        <v>41987.708333333336</v>
      </c>
      <c r="AP2176" t="s">
        <v>113</v>
      </c>
      <c r="AU2176" t="s">
        <v>5379</v>
      </c>
      <c r="AY2176" t="s">
        <v>119</v>
      </c>
      <c r="AZ2176">
        <v>0</v>
      </c>
      <c r="BA2176">
        <v>0</v>
      </c>
      <c r="BD2176" s="3">
        <v>41321.661805555559</v>
      </c>
      <c r="BE2176" s="3">
        <v>41321.663888888892</v>
      </c>
      <c r="BF2176" t="s">
        <v>115</v>
      </c>
      <c r="BG2176" t="s">
        <v>115</v>
      </c>
      <c r="BH2176">
        <v>8149</v>
      </c>
      <c r="BM2176">
        <v>43550</v>
      </c>
      <c r="BR2176" t="s">
        <v>116</v>
      </c>
      <c r="BS2176" t="s">
        <v>117</v>
      </c>
      <c r="BU2176">
        <v>1</v>
      </c>
      <c r="BV2176" t="s">
        <v>118</v>
      </c>
      <c r="BX2176" t="s">
        <v>119</v>
      </c>
      <c r="BY2176" t="s">
        <v>119</v>
      </c>
      <c r="BZ2176" t="s">
        <v>119</v>
      </c>
      <c r="CA2176">
        <v>1</v>
      </c>
      <c r="CC2176" t="s">
        <v>120</v>
      </c>
      <c r="CH2176">
        <v>540</v>
      </c>
      <c r="CI2176">
        <v>37600</v>
      </c>
      <c r="CJ2176" t="s">
        <v>106</v>
      </c>
      <c r="CK2176" t="s">
        <v>106</v>
      </c>
      <c r="CL2176">
        <v>70</v>
      </c>
      <c r="CM2176" t="s">
        <v>3180</v>
      </c>
      <c r="CO2176">
        <v>124666</v>
      </c>
      <c r="CQ2176">
        <v>0</v>
      </c>
      <c r="CR2176">
        <v>0</v>
      </c>
      <c r="CS2176">
        <v>0</v>
      </c>
      <c r="CY2176" t="s">
        <v>123</v>
      </c>
      <c r="CZ2176" t="s">
        <v>124</v>
      </c>
      <c r="DD2176" t="str" cm="1">
        <f t="array" ref="DD2176">TEXT(_xlfn.SEQUENCE(1, DATEDIF(AG2176, AH2176, "m") + 1, AG2176, 30), "YYYY-APMM")</f>
        <v>2014-AP11</v>
      </c>
      <c r="DN2176">
        <f t="shared" si="66"/>
        <v>728</v>
      </c>
      <c r="DO2176" t="str">
        <f t="shared" si="67"/>
        <v>LABOR- SUBCONTRACTOR</v>
      </c>
    </row>
    <row r="2177" spans="1:119" x14ac:dyDescent="0.35">
      <c r="A2177" t="s">
        <v>105</v>
      </c>
      <c r="B2177">
        <v>501462</v>
      </c>
      <c r="C2177">
        <v>6359</v>
      </c>
      <c r="D2177">
        <v>124670</v>
      </c>
      <c r="E2177">
        <v>13662</v>
      </c>
      <c r="F2177">
        <v>0</v>
      </c>
      <c r="G2177" t="s">
        <v>106</v>
      </c>
      <c r="H2177" t="s">
        <v>106</v>
      </c>
      <c r="I2177" t="s">
        <v>106</v>
      </c>
      <c r="J2177" t="s">
        <v>107</v>
      </c>
      <c r="K2177" t="s">
        <v>108</v>
      </c>
      <c r="L2177" t="s">
        <v>109</v>
      </c>
      <c r="M2177" t="s">
        <v>110</v>
      </c>
      <c r="N2177" t="s">
        <v>5380</v>
      </c>
      <c r="O2177" t="s">
        <v>4904</v>
      </c>
      <c r="P2177">
        <v>8177</v>
      </c>
      <c r="Q2177">
        <v>0</v>
      </c>
      <c r="R2177">
        <v>0</v>
      </c>
      <c r="S2177">
        <v>200</v>
      </c>
      <c r="T2177">
        <v>0</v>
      </c>
      <c r="U2177">
        <v>926</v>
      </c>
      <c r="V2177">
        <v>926</v>
      </c>
      <c r="W2177">
        <v>200</v>
      </c>
      <c r="X2177">
        <v>500</v>
      </c>
      <c r="Y2177">
        <v>0</v>
      </c>
      <c r="Z2177">
        <v>500</v>
      </c>
      <c r="AD2177" s="1">
        <v>41935.333333333336</v>
      </c>
      <c r="AE2177" s="1">
        <v>41963.708333333336</v>
      </c>
      <c r="AG2177" s="1">
        <v>41935.333333333336</v>
      </c>
      <c r="AH2177" s="1">
        <v>41963.708333333336</v>
      </c>
      <c r="AI2177" s="1">
        <v>41935.333333333336</v>
      </c>
      <c r="AJ2177" s="1">
        <v>41963.708333333336</v>
      </c>
      <c r="AK2177" s="1">
        <v>41935.333333333336</v>
      </c>
      <c r="AL2177" s="1">
        <v>41963.708333333336</v>
      </c>
      <c r="AM2177" s="1">
        <v>41935.333333333336</v>
      </c>
      <c r="AN2177" s="1">
        <v>41963.708333333336</v>
      </c>
      <c r="AP2177" t="s">
        <v>113</v>
      </c>
      <c r="AU2177" t="s">
        <v>5381</v>
      </c>
      <c r="AY2177" t="s">
        <v>119</v>
      </c>
      <c r="AZ2177">
        <v>0</v>
      </c>
      <c r="BA2177">
        <v>0</v>
      </c>
      <c r="BD2177" s="3">
        <v>41321.661805555559</v>
      </c>
      <c r="BE2177" s="3">
        <v>41321.663888888892</v>
      </c>
      <c r="BF2177" t="s">
        <v>115</v>
      </c>
      <c r="BG2177" t="s">
        <v>115</v>
      </c>
      <c r="BH2177">
        <v>8149</v>
      </c>
      <c r="BM2177">
        <v>43540</v>
      </c>
      <c r="BR2177" t="s">
        <v>1299</v>
      </c>
      <c r="BS2177" t="s">
        <v>1300</v>
      </c>
      <c r="BU2177">
        <v>1</v>
      </c>
      <c r="BV2177" t="s">
        <v>118</v>
      </c>
      <c r="BX2177" t="s">
        <v>119</v>
      </c>
      <c r="BY2177" t="s">
        <v>119</v>
      </c>
      <c r="BZ2177" t="s">
        <v>119</v>
      </c>
      <c r="CA2177">
        <v>1</v>
      </c>
      <c r="CC2177" t="s">
        <v>120</v>
      </c>
      <c r="CH2177">
        <v>540</v>
      </c>
      <c r="CI2177">
        <v>37600</v>
      </c>
      <c r="CJ2177" t="s">
        <v>106</v>
      </c>
      <c r="CK2177" t="s">
        <v>106</v>
      </c>
      <c r="CL2177">
        <v>70</v>
      </c>
      <c r="CM2177" t="s">
        <v>3180</v>
      </c>
      <c r="CO2177">
        <v>124666</v>
      </c>
      <c r="CQ2177">
        <v>0</v>
      </c>
      <c r="CR2177">
        <v>0</v>
      </c>
      <c r="CS2177">
        <v>0</v>
      </c>
      <c r="CY2177" t="s">
        <v>123</v>
      </c>
      <c r="CZ2177" t="s">
        <v>124</v>
      </c>
      <c r="DD2177" t="str" cm="1">
        <f t="array" ref="DD2177">TEXT(_xlfn.SEQUENCE(1, DATEDIF(AG2177, AH2177, "m") + 1, AG2177, 30), "YYYY-APMM")</f>
        <v>2014-AP10</v>
      </c>
      <c r="DN2177">
        <f t="shared" si="66"/>
        <v>926</v>
      </c>
      <c r="DO2177" t="str">
        <f t="shared" si="67"/>
        <v>LABOR - CIVIL</v>
      </c>
    </row>
    <row r="2178" spans="1:119" x14ac:dyDescent="0.35">
      <c r="A2178" t="s">
        <v>105</v>
      </c>
      <c r="B2178">
        <v>501463</v>
      </c>
      <c r="C2178">
        <v>6359</v>
      </c>
      <c r="D2178">
        <v>124670</v>
      </c>
      <c r="E2178">
        <v>13662</v>
      </c>
      <c r="F2178">
        <v>0</v>
      </c>
      <c r="G2178" t="s">
        <v>106</v>
      </c>
      <c r="H2178" t="s">
        <v>106</v>
      </c>
      <c r="I2178" t="s">
        <v>106</v>
      </c>
      <c r="J2178" t="s">
        <v>107</v>
      </c>
      <c r="K2178" t="s">
        <v>108</v>
      </c>
      <c r="L2178" t="s">
        <v>109</v>
      </c>
      <c r="M2178" t="s">
        <v>110</v>
      </c>
      <c r="N2178" t="s">
        <v>5382</v>
      </c>
      <c r="O2178" t="s">
        <v>4748</v>
      </c>
      <c r="P2178">
        <v>8178</v>
      </c>
      <c r="Q2178">
        <v>0</v>
      </c>
      <c r="R2178">
        <v>0</v>
      </c>
      <c r="S2178">
        <v>200</v>
      </c>
      <c r="T2178">
        <v>0</v>
      </c>
      <c r="U2178">
        <v>4102</v>
      </c>
      <c r="V2178">
        <v>4102</v>
      </c>
      <c r="W2178">
        <v>200</v>
      </c>
      <c r="X2178">
        <v>0</v>
      </c>
      <c r="Y2178">
        <v>0</v>
      </c>
      <c r="Z2178">
        <v>0</v>
      </c>
      <c r="AD2178" s="1">
        <v>41947.333333333336</v>
      </c>
      <c r="AE2178" s="1">
        <v>41975.708333333336</v>
      </c>
      <c r="AG2178" s="1">
        <v>41947.333333333336</v>
      </c>
      <c r="AH2178" s="1">
        <v>41975.708333333336</v>
      </c>
      <c r="AI2178" s="1">
        <v>41947.333333333336</v>
      </c>
      <c r="AJ2178" s="1">
        <v>41975.708333333336</v>
      </c>
      <c r="AK2178" s="1">
        <v>41947.333333333336</v>
      </c>
      <c r="AL2178" s="1">
        <v>41975.708333333336</v>
      </c>
      <c r="AM2178" s="1">
        <v>41947.333333333336</v>
      </c>
      <c r="AN2178" s="1">
        <v>41975.708333333336</v>
      </c>
      <c r="AP2178" t="s">
        <v>113</v>
      </c>
      <c r="AU2178" t="s">
        <v>5383</v>
      </c>
      <c r="AY2178" t="s">
        <v>119</v>
      </c>
      <c r="AZ2178">
        <v>0</v>
      </c>
      <c r="BA2178">
        <v>0</v>
      </c>
      <c r="BD2178" s="3">
        <v>41321.661805555559</v>
      </c>
      <c r="BE2178" s="3">
        <v>41321.663888888892</v>
      </c>
      <c r="BF2178" t="s">
        <v>115</v>
      </c>
      <c r="BG2178" t="s">
        <v>115</v>
      </c>
      <c r="BH2178">
        <v>8149</v>
      </c>
      <c r="BM2178">
        <v>43550</v>
      </c>
      <c r="BR2178" t="s">
        <v>116</v>
      </c>
      <c r="BS2178" t="s">
        <v>117</v>
      </c>
      <c r="BU2178">
        <v>1</v>
      </c>
      <c r="BV2178" t="s">
        <v>118</v>
      </c>
      <c r="BX2178" t="s">
        <v>119</v>
      </c>
      <c r="BY2178" t="s">
        <v>119</v>
      </c>
      <c r="BZ2178" t="s">
        <v>119</v>
      </c>
      <c r="CA2178">
        <v>1</v>
      </c>
      <c r="CC2178" t="s">
        <v>120</v>
      </c>
      <c r="CH2178">
        <v>540</v>
      </c>
      <c r="CI2178">
        <v>37600</v>
      </c>
      <c r="CJ2178" t="s">
        <v>106</v>
      </c>
      <c r="CK2178" t="s">
        <v>106</v>
      </c>
      <c r="CL2178">
        <v>70</v>
      </c>
      <c r="CM2178" t="s">
        <v>3180</v>
      </c>
      <c r="CO2178">
        <v>124666</v>
      </c>
      <c r="CQ2178">
        <v>0</v>
      </c>
      <c r="CR2178">
        <v>0</v>
      </c>
      <c r="CS2178">
        <v>0</v>
      </c>
      <c r="CY2178" t="s">
        <v>123</v>
      </c>
      <c r="CZ2178" t="s">
        <v>124</v>
      </c>
      <c r="DD2178" t="str" cm="1">
        <f t="array" ref="DD2178">TEXT(_xlfn.SEQUENCE(1, DATEDIF(AG2178, AH2178, "m") + 1, AG2178, 30), "YYYY-APMM")</f>
        <v>2014-AP11</v>
      </c>
      <c r="DN2178">
        <f t="shared" si="66"/>
        <v>4102</v>
      </c>
      <c r="DO2178" t="str">
        <f t="shared" si="67"/>
        <v>LABOR- SUBCONTRACTOR</v>
      </c>
    </row>
    <row r="2179" spans="1:119" x14ac:dyDescent="0.35">
      <c r="A2179" t="s">
        <v>105</v>
      </c>
      <c r="B2179">
        <v>501464</v>
      </c>
      <c r="C2179">
        <v>6359</v>
      </c>
      <c r="D2179">
        <v>124671</v>
      </c>
      <c r="E2179">
        <v>13662</v>
      </c>
      <c r="F2179">
        <v>0</v>
      </c>
      <c r="G2179" t="s">
        <v>106</v>
      </c>
      <c r="H2179" t="s">
        <v>106</v>
      </c>
      <c r="I2179" t="s">
        <v>106</v>
      </c>
      <c r="J2179" t="s">
        <v>107</v>
      </c>
      <c r="K2179" t="s">
        <v>108</v>
      </c>
      <c r="L2179" t="s">
        <v>109</v>
      </c>
      <c r="M2179" t="s">
        <v>110</v>
      </c>
      <c r="N2179" t="s">
        <v>5384</v>
      </c>
      <c r="O2179" t="s">
        <v>4769</v>
      </c>
      <c r="P2179">
        <v>8177</v>
      </c>
      <c r="Q2179">
        <v>0</v>
      </c>
      <c r="R2179">
        <v>0</v>
      </c>
      <c r="S2179">
        <v>200</v>
      </c>
      <c r="T2179">
        <v>0</v>
      </c>
      <c r="U2179">
        <v>190</v>
      </c>
      <c r="V2179">
        <v>190</v>
      </c>
      <c r="W2179">
        <v>200</v>
      </c>
      <c r="X2179">
        <v>100</v>
      </c>
      <c r="Y2179">
        <v>0</v>
      </c>
      <c r="Z2179">
        <v>100</v>
      </c>
      <c r="AD2179" s="1">
        <v>41813.333333333336</v>
      </c>
      <c r="AE2179" s="1">
        <v>41841.708333333336</v>
      </c>
      <c r="AG2179" s="1">
        <v>41813.333333333336</v>
      </c>
      <c r="AH2179" s="1">
        <v>41841.708333333336</v>
      </c>
      <c r="AI2179" s="1">
        <v>41813.333333333336</v>
      </c>
      <c r="AJ2179" s="1">
        <v>41841.708333333336</v>
      </c>
      <c r="AK2179" s="1">
        <v>41813.333333333336</v>
      </c>
      <c r="AL2179" s="1">
        <v>41841.708333333336</v>
      </c>
      <c r="AM2179" s="1">
        <v>41813.333333333336</v>
      </c>
      <c r="AN2179" s="1">
        <v>41841.708333333336</v>
      </c>
      <c r="AP2179" t="s">
        <v>113</v>
      </c>
      <c r="AU2179" t="s">
        <v>5385</v>
      </c>
      <c r="AY2179" t="s">
        <v>119</v>
      </c>
      <c r="AZ2179">
        <v>0</v>
      </c>
      <c r="BA2179">
        <v>0</v>
      </c>
      <c r="BD2179" s="3">
        <v>41321.661805555559</v>
      </c>
      <c r="BE2179" s="3">
        <v>41321.663888888892</v>
      </c>
      <c r="BF2179" t="s">
        <v>115</v>
      </c>
      <c r="BG2179" t="s">
        <v>115</v>
      </c>
      <c r="BH2179">
        <v>8149</v>
      </c>
      <c r="BM2179">
        <v>43540</v>
      </c>
      <c r="BR2179" t="s">
        <v>1299</v>
      </c>
      <c r="BS2179" t="s">
        <v>1300</v>
      </c>
      <c r="BU2179">
        <v>1</v>
      </c>
      <c r="BV2179" t="s">
        <v>118</v>
      </c>
      <c r="BX2179" t="s">
        <v>119</v>
      </c>
      <c r="BY2179" t="s">
        <v>119</v>
      </c>
      <c r="BZ2179" t="s">
        <v>119</v>
      </c>
      <c r="CA2179">
        <v>1</v>
      </c>
      <c r="CC2179" t="s">
        <v>120</v>
      </c>
      <c r="CH2179">
        <v>540</v>
      </c>
      <c r="CI2179">
        <v>37510</v>
      </c>
      <c r="CJ2179" t="s">
        <v>106</v>
      </c>
      <c r="CK2179" t="s">
        <v>106</v>
      </c>
      <c r="CL2179">
        <v>25</v>
      </c>
      <c r="CM2179" t="s">
        <v>4771</v>
      </c>
      <c r="CO2179">
        <v>124666</v>
      </c>
      <c r="CQ2179">
        <v>0</v>
      </c>
      <c r="CR2179">
        <v>0</v>
      </c>
      <c r="CS2179">
        <v>0</v>
      </c>
      <c r="CY2179" t="s">
        <v>123</v>
      </c>
      <c r="CZ2179" t="s">
        <v>124</v>
      </c>
      <c r="DD2179" t="str" cm="1">
        <f t="array" ref="DD2179">TEXT(_xlfn.SEQUENCE(1, DATEDIF(AG2179, AH2179, "m") + 1, AG2179, 30), "YYYY-APMM")</f>
        <v>2014-AP06</v>
      </c>
      <c r="DN2179">
        <f t="shared" ref="DN2179:DN2242" si="68">V2179/COUNTIF(DD2179:DF2179, "&lt;&gt;")</f>
        <v>190</v>
      </c>
      <c r="DO2179" t="str">
        <f t="shared" ref="DO2179:DO2242" si="69">BR2179</f>
        <v>LABOR - CIVIL</v>
      </c>
    </row>
    <row r="2180" spans="1:119" x14ac:dyDescent="0.35">
      <c r="A2180" t="s">
        <v>105</v>
      </c>
      <c r="B2180">
        <v>501465</v>
      </c>
      <c r="C2180">
        <v>6359</v>
      </c>
      <c r="D2180">
        <v>124671</v>
      </c>
      <c r="E2180">
        <v>13662</v>
      </c>
      <c r="F2180">
        <v>0</v>
      </c>
      <c r="G2180" t="s">
        <v>106</v>
      </c>
      <c r="H2180" t="s">
        <v>106</v>
      </c>
      <c r="I2180" t="s">
        <v>106</v>
      </c>
      <c r="J2180" t="s">
        <v>107</v>
      </c>
      <c r="K2180" t="s">
        <v>108</v>
      </c>
      <c r="L2180" t="s">
        <v>109</v>
      </c>
      <c r="M2180" t="s">
        <v>110</v>
      </c>
      <c r="N2180" t="s">
        <v>5386</v>
      </c>
      <c r="O2180" t="s">
        <v>4773</v>
      </c>
      <c r="P2180">
        <v>8178</v>
      </c>
      <c r="Q2180">
        <v>0</v>
      </c>
      <c r="R2180">
        <v>0</v>
      </c>
      <c r="S2180">
        <v>200</v>
      </c>
      <c r="T2180">
        <v>0</v>
      </c>
      <c r="U2180">
        <v>210</v>
      </c>
      <c r="V2180">
        <v>210</v>
      </c>
      <c r="W2180">
        <v>200</v>
      </c>
      <c r="X2180">
        <v>0</v>
      </c>
      <c r="Y2180">
        <v>0</v>
      </c>
      <c r="Z2180">
        <v>0</v>
      </c>
      <c r="AD2180" s="1">
        <v>41821.333333333336</v>
      </c>
      <c r="AE2180" s="1">
        <v>41849.708333333336</v>
      </c>
      <c r="AG2180" s="1">
        <v>41821.333333333336</v>
      </c>
      <c r="AH2180" s="1">
        <v>41849.708333333336</v>
      </c>
      <c r="AI2180" s="1">
        <v>41821.333333333336</v>
      </c>
      <c r="AJ2180" s="1">
        <v>41849.708333333336</v>
      </c>
      <c r="AK2180" s="1">
        <v>41821.333333333336</v>
      </c>
      <c r="AL2180" s="1">
        <v>41849.708333333336</v>
      </c>
      <c r="AM2180" s="1">
        <v>41821.333333333336</v>
      </c>
      <c r="AN2180" s="1">
        <v>41849.708333333336</v>
      </c>
      <c r="AP2180" t="s">
        <v>113</v>
      </c>
      <c r="AU2180" t="s">
        <v>5387</v>
      </c>
      <c r="AY2180" t="s">
        <v>119</v>
      </c>
      <c r="AZ2180">
        <v>0</v>
      </c>
      <c r="BA2180">
        <v>0</v>
      </c>
      <c r="BD2180" s="3">
        <v>41321.661805555559</v>
      </c>
      <c r="BE2180" s="3">
        <v>41321.663888888892</v>
      </c>
      <c r="BF2180" t="s">
        <v>115</v>
      </c>
      <c r="BG2180" t="s">
        <v>115</v>
      </c>
      <c r="BH2180">
        <v>8149</v>
      </c>
      <c r="BM2180">
        <v>43550</v>
      </c>
      <c r="BR2180" t="s">
        <v>116</v>
      </c>
      <c r="BS2180" t="s">
        <v>117</v>
      </c>
      <c r="BU2180">
        <v>1</v>
      </c>
      <c r="BV2180" t="s">
        <v>118</v>
      </c>
      <c r="BX2180" t="s">
        <v>119</v>
      </c>
      <c r="BY2180" t="s">
        <v>119</v>
      </c>
      <c r="BZ2180" t="s">
        <v>119</v>
      </c>
      <c r="CA2180">
        <v>1</v>
      </c>
      <c r="CC2180" t="s">
        <v>120</v>
      </c>
      <c r="CH2180">
        <v>540</v>
      </c>
      <c r="CI2180">
        <v>37510</v>
      </c>
      <c r="CJ2180" t="s">
        <v>106</v>
      </c>
      <c r="CK2180" t="s">
        <v>106</v>
      </c>
      <c r="CL2180">
        <v>25</v>
      </c>
      <c r="CM2180" t="s">
        <v>4771</v>
      </c>
      <c r="CO2180">
        <v>124666</v>
      </c>
      <c r="CQ2180">
        <v>0</v>
      </c>
      <c r="CR2180">
        <v>0</v>
      </c>
      <c r="CS2180">
        <v>0</v>
      </c>
      <c r="CY2180" t="s">
        <v>123</v>
      </c>
      <c r="CZ2180" t="s">
        <v>124</v>
      </c>
      <c r="DD2180" t="str" cm="1">
        <f t="array" ref="DD2180">TEXT(_xlfn.SEQUENCE(1, DATEDIF(AG2180, AH2180, "m") + 1, AG2180, 30), "YYYY-APMM")</f>
        <v>2014-AP07</v>
      </c>
      <c r="DN2180">
        <f t="shared" si="68"/>
        <v>210</v>
      </c>
      <c r="DO2180" t="str">
        <f t="shared" si="69"/>
        <v>LABOR- SUBCONTRACTOR</v>
      </c>
    </row>
    <row r="2181" spans="1:119" x14ac:dyDescent="0.35">
      <c r="A2181" t="s">
        <v>105</v>
      </c>
      <c r="B2181">
        <v>501466</v>
      </c>
      <c r="C2181">
        <v>6359</v>
      </c>
      <c r="D2181">
        <v>124671</v>
      </c>
      <c r="E2181">
        <v>13662</v>
      </c>
      <c r="F2181">
        <v>0</v>
      </c>
      <c r="G2181" t="s">
        <v>106</v>
      </c>
      <c r="H2181" t="s">
        <v>106</v>
      </c>
      <c r="I2181" t="s">
        <v>106</v>
      </c>
      <c r="J2181" t="s">
        <v>107</v>
      </c>
      <c r="K2181" t="s">
        <v>108</v>
      </c>
      <c r="L2181" t="s">
        <v>109</v>
      </c>
      <c r="M2181" t="s">
        <v>110</v>
      </c>
      <c r="N2181" t="s">
        <v>5388</v>
      </c>
      <c r="O2181" t="s">
        <v>4776</v>
      </c>
      <c r="P2181">
        <v>8178</v>
      </c>
      <c r="Q2181">
        <v>0</v>
      </c>
      <c r="R2181">
        <v>0</v>
      </c>
      <c r="S2181">
        <v>200</v>
      </c>
      <c r="T2181">
        <v>0</v>
      </c>
      <c r="U2181">
        <v>50.4</v>
      </c>
      <c r="V2181">
        <v>50.4</v>
      </c>
      <c r="W2181">
        <v>200</v>
      </c>
      <c r="X2181">
        <v>0</v>
      </c>
      <c r="Y2181">
        <v>0</v>
      </c>
      <c r="Z2181">
        <v>0</v>
      </c>
      <c r="AD2181" s="1">
        <v>41827.333333333336</v>
      </c>
      <c r="AE2181" s="1">
        <v>41858.708333333336</v>
      </c>
      <c r="AG2181" s="1">
        <v>41827.333333333336</v>
      </c>
      <c r="AH2181" s="1">
        <v>41858.708333333336</v>
      </c>
      <c r="AI2181" s="1">
        <v>41827.333333333336</v>
      </c>
      <c r="AJ2181" s="1">
        <v>41858.708333333336</v>
      </c>
      <c r="AK2181" s="1">
        <v>41827.333333333336</v>
      </c>
      <c r="AL2181" s="1">
        <v>41858.708333333336</v>
      </c>
      <c r="AM2181" s="1">
        <v>41827.333333333336</v>
      </c>
      <c r="AN2181" s="1">
        <v>41858.708333333336</v>
      </c>
      <c r="AP2181" t="s">
        <v>113</v>
      </c>
      <c r="AU2181" t="s">
        <v>5389</v>
      </c>
      <c r="AY2181" t="s">
        <v>119</v>
      </c>
      <c r="AZ2181">
        <v>0</v>
      </c>
      <c r="BA2181">
        <v>0</v>
      </c>
      <c r="BD2181" s="3">
        <v>41321.661805555559</v>
      </c>
      <c r="BE2181" s="3">
        <v>41321.663888888892</v>
      </c>
      <c r="BF2181" t="s">
        <v>115</v>
      </c>
      <c r="BG2181" t="s">
        <v>115</v>
      </c>
      <c r="BH2181">
        <v>8149</v>
      </c>
      <c r="BM2181">
        <v>43550</v>
      </c>
      <c r="BR2181" t="s">
        <v>116</v>
      </c>
      <c r="BS2181" t="s">
        <v>117</v>
      </c>
      <c r="BU2181">
        <v>1</v>
      </c>
      <c r="BV2181" t="s">
        <v>118</v>
      </c>
      <c r="BX2181" t="s">
        <v>119</v>
      </c>
      <c r="BY2181" t="s">
        <v>119</v>
      </c>
      <c r="BZ2181" t="s">
        <v>119</v>
      </c>
      <c r="CA2181">
        <v>1</v>
      </c>
      <c r="CC2181" t="s">
        <v>120</v>
      </c>
      <c r="CH2181">
        <v>540</v>
      </c>
      <c r="CI2181">
        <v>37510</v>
      </c>
      <c r="CJ2181" t="s">
        <v>106</v>
      </c>
      <c r="CK2181" t="s">
        <v>106</v>
      </c>
      <c r="CL2181">
        <v>25</v>
      </c>
      <c r="CM2181" t="s">
        <v>4771</v>
      </c>
      <c r="CO2181">
        <v>124666</v>
      </c>
      <c r="CQ2181">
        <v>0</v>
      </c>
      <c r="CR2181">
        <v>0</v>
      </c>
      <c r="CS2181">
        <v>0</v>
      </c>
      <c r="CY2181" t="s">
        <v>123</v>
      </c>
      <c r="CZ2181" t="s">
        <v>124</v>
      </c>
      <c r="DD2181" t="str" cm="1">
        <f t="array" ref="DD2181:DE2181">TEXT(_xlfn.SEQUENCE(1, DATEDIF(AG2181, AH2181, "m") + 1, AG2181, 30), "YYYY-APMM")</f>
        <v>2014-AP07</v>
      </c>
      <c r="DE2181" t="str">
        <v>2014-AP08</v>
      </c>
      <c r="DN2181">
        <f t="shared" si="68"/>
        <v>25.2</v>
      </c>
      <c r="DO2181" t="str">
        <f t="shared" si="69"/>
        <v>LABOR- SUBCONTRACTOR</v>
      </c>
    </row>
    <row r="2182" spans="1:119" x14ac:dyDescent="0.35">
      <c r="A2182" t="s">
        <v>105</v>
      </c>
      <c r="B2182">
        <v>501467</v>
      </c>
      <c r="C2182">
        <v>6359</v>
      </c>
      <c r="D2182">
        <v>124671</v>
      </c>
      <c r="E2182">
        <v>13662</v>
      </c>
      <c r="F2182">
        <v>0</v>
      </c>
      <c r="G2182" t="s">
        <v>106</v>
      </c>
      <c r="H2182" t="s">
        <v>106</v>
      </c>
      <c r="I2182" t="s">
        <v>106</v>
      </c>
      <c r="J2182" t="s">
        <v>107</v>
      </c>
      <c r="K2182" t="s">
        <v>108</v>
      </c>
      <c r="L2182" t="s">
        <v>109</v>
      </c>
      <c r="M2182" t="s">
        <v>110</v>
      </c>
      <c r="N2182" t="s">
        <v>5390</v>
      </c>
      <c r="O2182" t="s">
        <v>4779</v>
      </c>
      <c r="P2182">
        <v>8177</v>
      </c>
      <c r="Q2182">
        <v>0</v>
      </c>
      <c r="R2182">
        <v>0</v>
      </c>
      <c r="S2182">
        <v>200</v>
      </c>
      <c r="T2182">
        <v>0</v>
      </c>
      <c r="U2182">
        <v>311</v>
      </c>
      <c r="V2182">
        <v>311</v>
      </c>
      <c r="W2182">
        <v>200</v>
      </c>
      <c r="X2182">
        <v>275</v>
      </c>
      <c r="Y2182">
        <v>0</v>
      </c>
      <c r="Z2182">
        <v>275</v>
      </c>
      <c r="AD2182" s="1">
        <v>41833.333333333336</v>
      </c>
      <c r="AE2182" s="1">
        <v>41864.708333333336</v>
      </c>
      <c r="AG2182" s="1">
        <v>41833.333333333336</v>
      </c>
      <c r="AH2182" s="1">
        <v>41864.708333333336</v>
      </c>
      <c r="AI2182" s="1">
        <v>41833.333333333336</v>
      </c>
      <c r="AJ2182" s="1">
        <v>41864.708333333336</v>
      </c>
      <c r="AK2182" s="1">
        <v>41833.333333333336</v>
      </c>
      <c r="AL2182" s="1">
        <v>41864.708333333336</v>
      </c>
      <c r="AM2182" s="1">
        <v>41833.333333333336</v>
      </c>
      <c r="AN2182" s="1">
        <v>41864.708333333336</v>
      </c>
      <c r="AP2182" t="s">
        <v>113</v>
      </c>
      <c r="AU2182" t="s">
        <v>5391</v>
      </c>
      <c r="AY2182" t="s">
        <v>119</v>
      </c>
      <c r="AZ2182">
        <v>0</v>
      </c>
      <c r="BA2182">
        <v>0</v>
      </c>
      <c r="BD2182" s="3">
        <v>41321.661805555559</v>
      </c>
      <c r="BE2182" s="3">
        <v>41321.663888888892</v>
      </c>
      <c r="BF2182" t="s">
        <v>115</v>
      </c>
      <c r="BG2182" t="s">
        <v>115</v>
      </c>
      <c r="BH2182">
        <v>8149</v>
      </c>
      <c r="BM2182">
        <v>43540</v>
      </c>
      <c r="BR2182" t="s">
        <v>1299</v>
      </c>
      <c r="BS2182" t="s">
        <v>1300</v>
      </c>
      <c r="BU2182">
        <v>1</v>
      </c>
      <c r="BV2182" t="s">
        <v>118</v>
      </c>
      <c r="BX2182" t="s">
        <v>119</v>
      </c>
      <c r="BY2182" t="s">
        <v>119</v>
      </c>
      <c r="BZ2182" t="s">
        <v>119</v>
      </c>
      <c r="CA2182">
        <v>1</v>
      </c>
      <c r="CC2182" t="s">
        <v>120</v>
      </c>
      <c r="CH2182">
        <v>540</v>
      </c>
      <c r="CI2182">
        <v>37510</v>
      </c>
      <c r="CJ2182" t="s">
        <v>106</v>
      </c>
      <c r="CK2182" t="s">
        <v>106</v>
      </c>
      <c r="CL2182">
        <v>25</v>
      </c>
      <c r="CM2182" t="s">
        <v>4771</v>
      </c>
      <c r="CO2182">
        <v>124666</v>
      </c>
      <c r="CQ2182">
        <v>0</v>
      </c>
      <c r="CR2182">
        <v>0</v>
      </c>
      <c r="CS2182">
        <v>0</v>
      </c>
      <c r="CY2182" t="s">
        <v>123</v>
      </c>
      <c r="CZ2182" t="s">
        <v>124</v>
      </c>
      <c r="DD2182" t="str" cm="1">
        <f t="array" ref="DD2182:DE2182">TEXT(_xlfn.SEQUENCE(1, DATEDIF(AG2182, AH2182, "m") + 1, AG2182, 30), "YYYY-APMM")</f>
        <v>2014-AP07</v>
      </c>
      <c r="DE2182" t="str">
        <v>2014-AP08</v>
      </c>
      <c r="DN2182">
        <f t="shared" si="68"/>
        <v>155.5</v>
      </c>
      <c r="DO2182" t="str">
        <f t="shared" si="69"/>
        <v>LABOR - CIVIL</v>
      </c>
    </row>
    <row r="2183" spans="1:119" x14ac:dyDescent="0.35">
      <c r="A2183" t="s">
        <v>105</v>
      </c>
      <c r="B2183">
        <v>501468</v>
      </c>
      <c r="C2183">
        <v>6359</v>
      </c>
      <c r="D2183">
        <v>124671</v>
      </c>
      <c r="E2183">
        <v>13662</v>
      </c>
      <c r="F2183">
        <v>0</v>
      </c>
      <c r="G2183" t="s">
        <v>106</v>
      </c>
      <c r="H2183" t="s">
        <v>106</v>
      </c>
      <c r="I2183" t="s">
        <v>106</v>
      </c>
      <c r="J2183" t="s">
        <v>107</v>
      </c>
      <c r="K2183" t="s">
        <v>108</v>
      </c>
      <c r="L2183" t="s">
        <v>109</v>
      </c>
      <c r="M2183" t="s">
        <v>110</v>
      </c>
      <c r="N2183" t="s">
        <v>5392</v>
      </c>
      <c r="O2183" t="s">
        <v>4689</v>
      </c>
      <c r="P2183">
        <v>8165</v>
      </c>
      <c r="Q2183">
        <v>176</v>
      </c>
      <c r="R2183">
        <v>0</v>
      </c>
      <c r="S2183">
        <v>200</v>
      </c>
      <c r="T2183">
        <v>0</v>
      </c>
      <c r="U2183">
        <v>266</v>
      </c>
      <c r="V2183">
        <v>266</v>
      </c>
      <c r="W2183">
        <v>200</v>
      </c>
      <c r="X2183">
        <v>0</v>
      </c>
      <c r="Y2183">
        <v>0</v>
      </c>
      <c r="Z2183">
        <v>0</v>
      </c>
      <c r="AD2183" s="1">
        <v>41868.333333333336</v>
      </c>
      <c r="AE2183" s="1">
        <v>41896.708333333336</v>
      </c>
      <c r="AG2183" s="1">
        <v>41839.333333333336</v>
      </c>
      <c r="AH2183" s="1">
        <v>41870.708333333336</v>
      </c>
      <c r="AI2183" s="1">
        <v>41839.333333333336</v>
      </c>
      <c r="AJ2183" s="1">
        <v>41870.708333333336</v>
      </c>
      <c r="AK2183" s="1">
        <v>41839.333333333336</v>
      </c>
      <c r="AL2183" s="1">
        <v>41870.708333333336</v>
      </c>
      <c r="AM2183" s="1">
        <v>41868.333333333336</v>
      </c>
      <c r="AN2183" s="1">
        <v>41896.708333333336</v>
      </c>
      <c r="AP2183" t="s">
        <v>113</v>
      </c>
      <c r="AU2183" t="s">
        <v>5393</v>
      </c>
      <c r="AY2183" t="s">
        <v>106</v>
      </c>
      <c r="AZ2183">
        <v>0</v>
      </c>
      <c r="BA2183">
        <v>0</v>
      </c>
      <c r="BD2183" s="3">
        <v>41321.661805555559</v>
      </c>
      <c r="BE2183" s="3">
        <v>41321.663888888892</v>
      </c>
      <c r="BF2183" t="s">
        <v>115</v>
      </c>
      <c r="BG2183" t="s">
        <v>115</v>
      </c>
      <c r="BH2183">
        <v>8149</v>
      </c>
      <c r="BM2183">
        <v>43420</v>
      </c>
      <c r="BR2183" t="s">
        <v>3122</v>
      </c>
      <c r="BS2183" t="s">
        <v>3123</v>
      </c>
      <c r="BU2183">
        <v>1</v>
      </c>
      <c r="BV2183" t="s">
        <v>118</v>
      </c>
      <c r="BX2183" t="s">
        <v>119</v>
      </c>
      <c r="BY2183" t="s">
        <v>119</v>
      </c>
      <c r="BZ2183" t="s">
        <v>119</v>
      </c>
      <c r="CA2183">
        <v>1</v>
      </c>
      <c r="CC2183" t="s">
        <v>120</v>
      </c>
      <c r="CH2183">
        <v>540</v>
      </c>
      <c r="CI2183">
        <v>37510</v>
      </c>
      <c r="CJ2183" t="s">
        <v>106</v>
      </c>
      <c r="CK2183" t="s">
        <v>106</v>
      </c>
      <c r="CL2183">
        <v>25</v>
      </c>
      <c r="CM2183" t="s">
        <v>4771</v>
      </c>
      <c r="CO2183">
        <v>124666</v>
      </c>
      <c r="CQ2183">
        <v>0</v>
      </c>
      <c r="CR2183">
        <v>0</v>
      </c>
      <c r="CS2183">
        <v>0</v>
      </c>
      <c r="CY2183" t="s">
        <v>123</v>
      </c>
      <c r="CZ2183" t="s">
        <v>124</v>
      </c>
      <c r="DD2183" t="str" cm="1">
        <f t="array" ref="DD2183:DE2183">TEXT(_xlfn.SEQUENCE(1, DATEDIF(AG2183, AH2183, "m") + 1, AG2183, 30), "YYYY-APMM")</f>
        <v>2014-AP07</v>
      </c>
      <c r="DE2183" t="str">
        <v>2014-AP08</v>
      </c>
      <c r="DN2183">
        <f t="shared" si="68"/>
        <v>133</v>
      </c>
      <c r="DO2183" t="str">
        <f t="shared" si="69"/>
        <v>STEEL FIXERS SK</v>
      </c>
    </row>
    <row r="2184" spans="1:119" x14ac:dyDescent="0.35">
      <c r="A2184" t="s">
        <v>105</v>
      </c>
      <c r="B2184">
        <v>501469</v>
      </c>
      <c r="C2184">
        <v>6359</v>
      </c>
      <c r="D2184">
        <v>124671</v>
      </c>
      <c r="E2184">
        <v>13662</v>
      </c>
      <c r="F2184">
        <v>0</v>
      </c>
      <c r="G2184" t="s">
        <v>106</v>
      </c>
      <c r="H2184" t="s">
        <v>106</v>
      </c>
      <c r="I2184" t="s">
        <v>106</v>
      </c>
      <c r="J2184" t="s">
        <v>107</v>
      </c>
      <c r="K2184" t="s">
        <v>108</v>
      </c>
      <c r="L2184" t="s">
        <v>109</v>
      </c>
      <c r="M2184" t="s">
        <v>110</v>
      </c>
      <c r="N2184" t="s">
        <v>5394</v>
      </c>
      <c r="O2184" t="s">
        <v>4784</v>
      </c>
      <c r="P2184">
        <v>8178</v>
      </c>
      <c r="Q2184">
        <v>176</v>
      </c>
      <c r="R2184">
        <v>0</v>
      </c>
      <c r="S2184">
        <v>200</v>
      </c>
      <c r="T2184">
        <v>0</v>
      </c>
      <c r="U2184">
        <v>84</v>
      </c>
      <c r="V2184">
        <v>84</v>
      </c>
      <c r="W2184">
        <v>200</v>
      </c>
      <c r="X2184">
        <v>0</v>
      </c>
      <c r="Y2184">
        <v>0</v>
      </c>
      <c r="Z2184">
        <v>0</v>
      </c>
      <c r="AD2184" s="1">
        <v>41874.333333333336</v>
      </c>
      <c r="AE2184" s="1">
        <v>41902.708333333336</v>
      </c>
      <c r="AG2184" s="1">
        <v>41844.333333333336</v>
      </c>
      <c r="AH2184" s="1">
        <v>41876.708333333336</v>
      </c>
      <c r="AI2184" s="1">
        <v>41844.333333333336</v>
      </c>
      <c r="AJ2184" s="1">
        <v>41876.708333333336</v>
      </c>
      <c r="AK2184" s="1">
        <v>41844.333333333336</v>
      </c>
      <c r="AL2184" s="1">
        <v>41876.708333333336</v>
      </c>
      <c r="AM2184" s="1">
        <v>41874.333333333336</v>
      </c>
      <c r="AN2184" s="1">
        <v>41902.708333333336</v>
      </c>
      <c r="AP2184" t="s">
        <v>113</v>
      </c>
      <c r="AU2184" t="s">
        <v>5395</v>
      </c>
      <c r="AY2184" t="s">
        <v>106</v>
      </c>
      <c r="AZ2184">
        <v>0</v>
      </c>
      <c r="BA2184">
        <v>0</v>
      </c>
      <c r="BD2184" s="3">
        <v>41321.661805555559</v>
      </c>
      <c r="BE2184" s="3">
        <v>41321.663888888892</v>
      </c>
      <c r="BF2184" t="s">
        <v>115</v>
      </c>
      <c r="BG2184" t="s">
        <v>115</v>
      </c>
      <c r="BH2184">
        <v>8149</v>
      </c>
      <c r="BM2184">
        <v>43550</v>
      </c>
      <c r="BR2184" t="s">
        <v>116</v>
      </c>
      <c r="BS2184" t="s">
        <v>117</v>
      </c>
      <c r="BU2184">
        <v>1</v>
      </c>
      <c r="BV2184" t="s">
        <v>118</v>
      </c>
      <c r="BX2184" t="s">
        <v>119</v>
      </c>
      <c r="BY2184" t="s">
        <v>119</v>
      </c>
      <c r="BZ2184" t="s">
        <v>119</v>
      </c>
      <c r="CA2184">
        <v>1</v>
      </c>
      <c r="CC2184" t="s">
        <v>120</v>
      </c>
      <c r="CH2184">
        <v>540</v>
      </c>
      <c r="CI2184">
        <v>37510</v>
      </c>
      <c r="CJ2184" t="s">
        <v>106</v>
      </c>
      <c r="CK2184" t="s">
        <v>106</v>
      </c>
      <c r="CL2184">
        <v>25</v>
      </c>
      <c r="CM2184" t="s">
        <v>4771</v>
      </c>
      <c r="CO2184">
        <v>124666</v>
      </c>
      <c r="CQ2184">
        <v>0</v>
      </c>
      <c r="CR2184">
        <v>0</v>
      </c>
      <c r="CS2184">
        <v>0</v>
      </c>
      <c r="CY2184" t="s">
        <v>123</v>
      </c>
      <c r="CZ2184" t="s">
        <v>124</v>
      </c>
      <c r="DD2184" t="str" cm="1">
        <f t="array" ref="DD2184:DE2184">TEXT(_xlfn.SEQUENCE(1, DATEDIF(AG2184, AH2184, "m") + 1, AG2184, 30), "YYYY-APMM")</f>
        <v>2014-AP07</v>
      </c>
      <c r="DE2184" t="str">
        <v>2014-AP08</v>
      </c>
      <c r="DN2184">
        <f t="shared" si="68"/>
        <v>42</v>
      </c>
      <c r="DO2184" t="str">
        <f t="shared" si="69"/>
        <v>LABOR- SUBCONTRACTOR</v>
      </c>
    </row>
    <row r="2185" spans="1:119" x14ac:dyDescent="0.35">
      <c r="A2185" t="s">
        <v>105</v>
      </c>
      <c r="B2185">
        <v>501470</v>
      </c>
      <c r="C2185">
        <v>6359</v>
      </c>
      <c r="D2185">
        <v>124672</v>
      </c>
      <c r="E2185">
        <v>13662</v>
      </c>
      <c r="F2185">
        <v>0</v>
      </c>
      <c r="G2185" t="s">
        <v>106</v>
      </c>
      <c r="H2185" t="s">
        <v>106</v>
      </c>
      <c r="I2185" t="s">
        <v>106</v>
      </c>
      <c r="J2185" t="s">
        <v>107</v>
      </c>
      <c r="K2185" t="s">
        <v>108</v>
      </c>
      <c r="L2185" t="s">
        <v>109</v>
      </c>
      <c r="M2185" t="s">
        <v>110</v>
      </c>
      <c r="N2185" t="s">
        <v>5396</v>
      </c>
      <c r="O2185" t="s">
        <v>4692</v>
      </c>
      <c r="P2185">
        <v>8178</v>
      </c>
      <c r="Q2185">
        <v>232</v>
      </c>
      <c r="R2185">
        <v>56</v>
      </c>
      <c r="S2185">
        <v>160</v>
      </c>
      <c r="T2185">
        <v>0</v>
      </c>
      <c r="U2185">
        <v>50.4</v>
      </c>
      <c r="V2185">
        <v>50.4</v>
      </c>
      <c r="W2185">
        <v>160</v>
      </c>
      <c r="X2185">
        <v>0</v>
      </c>
      <c r="Y2185">
        <v>0</v>
      </c>
      <c r="Z2185">
        <v>0</v>
      </c>
      <c r="AD2185" s="1">
        <v>41879.333333333336</v>
      </c>
      <c r="AE2185" s="1">
        <v>41902.708333333336</v>
      </c>
      <c r="AG2185" s="1">
        <v>41842.333333333336</v>
      </c>
      <c r="AH2185" s="1">
        <v>41868.708333333336</v>
      </c>
      <c r="AI2185" s="1">
        <v>41842.333333333336</v>
      </c>
      <c r="AJ2185" s="1">
        <v>41868.708333333336</v>
      </c>
      <c r="AK2185" s="1">
        <v>41842.333333333336</v>
      </c>
      <c r="AL2185" s="1">
        <v>41868.708333333336</v>
      </c>
      <c r="AM2185" s="1">
        <v>41879.333333333336</v>
      </c>
      <c r="AN2185" s="1">
        <v>41902.708333333336</v>
      </c>
      <c r="AP2185" t="s">
        <v>113</v>
      </c>
      <c r="AU2185" t="s">
        <v>5397</v>
      </c>
      <c r="AY2185" t="s">
        <v>106</v>
      </c>
      <c r="AZ2185">
        <v>0</v>
      </c>
      <c r="BA2185">
        <v>0</v>
      </c>
      <c r="BD2185" s="3">
        <v>41321.661805555559</v>
      </c>
      <c r="BE2185" s="3">
        <v>41321.663888888892</v>
      </c>
      <c r="BF2185" t="s">
        <v>115</v>
      </c>
      <c r="BG2185" t="s">
        <v>115</v>
      </c>
      <c r="BH2185">
        <v>8149</v>
      </c>
      <c r="BM2185">
        <v>43550</v>
      </c>
      <c r="BR2185" t="s">
        <v>116</v>
      </c>
      <c r="BS2185" t="s">
        <v>117</v>
      </c>
      <c r="BU2185">
        <v>1</v>
      </c>
      <c r="BV2185" t="s">
        <v>118</v>
      </c>
      <c r="BX2185" t="s">
        <v>119</v>
      </c>
      <c r="BY2185" t="s">
        <v>119</v>
      </c>
      <c r="BZ2185" t="s">
        <v>119</v>
      </c>
      <c r="CA2185">
        <v>1</v>
      </c>
      <c r="CC2185" t="s">
        <v>120</v>
      </c>
      <c r="CH2185">
        <v>540</v>
      </c>
      <c r="CI2185">
        <v>37500</v>
      </c>
      <c r="CJ2185" t="s">
        <v>106</v>
      </c>
      <c r="CK2185" t="s">
        <v>106</v>
      </c>
      <c r="CL2185">
        <v>20</v>
      </c>
      <c r="CM2185" t="s">
        <v>4678</v>
      </c>
      <c r="CO2185">
        <v>124666</v>
      </c>
      <c r="CQ2185">
        <v>0</v>
      </c>
      <c r="CR2185">
        <v>0</v>
      </c>
      <c r="CS2185">
        <v>0</v>
      </c>
      <c r="CY2185" t="s">
        <v>123</v>
      </c>
      <c r="CZ2185" t="s">
        <v>124</v>
      </c>
      <c r="DD2185" t="str" cm="1">
        <f t="array" ref="DD2185">TEXT(_xlfn.SEQUENCE(1, DATEDIF(AG2185, AH2185, "m") + 1, AG2185, 30), "YYYY-APMM")</f>
        <v>2014-AP07</v>
      </c>
      <c r="DN2185">
        <f t="shared" si="68"/>
        <v>50.4</v>
      </c>
      <c r="DO2185" t="str">
        <f t="shared" si="69"/>
        <v>LABOR- SUBCONTRACTOR</v>
      </c>
    </row>
    <row r="2186" spans="1:119" x14ac:dyDescent="0.35">
      <c r="A2186" t="s">
        <v>105</v>
      </c>
      <c r="B2186">
        <v>501471</v>
      </c>
      <c r="C2186">
        <v>6359</v>
      </c>
      <c r="D2186">
        <v>124672</v>
      </c>
      <c r="E2186">
        <v>13662</v>
      </c>
      <c r="F2186">
        <v>0</v>
      </c>
      <c r="G2186" t="s">
        <v>106</v>
      </c>
      <c r="H2186" t="s">
        <v>106</v>
      </c>
      <c r="I2186" t="s">
        <v>106</v>
      </c>
      <c r="J2186" t="s">
        <v>107</v>
      </c>
      <c r="K2186" t="s">
        <v>108</v>
      </c>
      <c r="L2186" t="s">
        <v>109</v>
      </c>
      <c r="M2186" t="s">
        <v>110</v>
      </c>
      <c r="N2186" t="s">
        <v>5398</v>
      </c>
      <c r="O2186" t="s">
        <v>4676</v>
      </c>
      <c r="P2186">
        <v>8177</v>
      </c>
      <c r="Q2186">
        <v>0</v>
      </c>
      <c r="R2186">
        <v>0</v>
      </c>
      <c r="S2186">
        <v>200</v>
      </c>
      <c r="T2186">
        <v>0</v>
      </c>
      <c r="U2186">
        <v>425</v>
      </c>
      <c r="V2186">
        <v>425</v>
      </c>
      <c r="W2186">
        <v>200</v>
      </c>
      <c r="X2186">
        <v>251</v>
      </c>
      <c r="Y2186">
        <v>0</v>
      </c>
      <c r="Z2186">
        <v>251</v>
      </c>
      <c r="AD2186" s="1">
        <v>41790.333333333336</v>
      </c>
      <c r="AE2186" s="1">
        <v>41818.708333333336</v>
      </c>
      <c r="AG2186" s="1">
        <v>41790.333333333336</v>
      </c>
      <c r="AH2186" s="1">
        <v>41818.708333333336</v>
      </c>
      <c r="AI2186" s="1">
        <v>41790.333333333336</v>
      </c>
      <c r="AJ2186" s="1">
        <v>41818.708333333336</v>
      </c>
      <c r="AK2186" s="1">
        <v>41790.333333333336</v>
      </c>
      <c r="AL2186" s="1">
        <v>41818.708333333336</v>
      </c>
      <c r="AM2186" s="1">
        <v>41790.333333333336</v>
      </c>
      <c r="AN2186" s="1">
        <v>41818.708333333336</v>
      </c>
      <c r="AP2186" t="s">
        <v>113</v>
      </c>
      <c r="AU2186" t="s">
        <v>5399</v>
      </c>
      <c r="AY2186" t="s">
        <v>119</v>
      </c>
      <c r="AZ2186">
        <v>0</v>
      </c>
      <c r="BA2186">
        <v>0</v>
      </c>
      <c r="BD2186" s="3">
        <v>41321.661805555559</v>
      </c>
      <c r="BE2186" s="3">
        <v>41321.663888888892</v>
      </c>
      <c r="BF2186" t="s">
        <v>115</v>
      </c>
      <c r="BG2186" t="s">
        <v>115</v>
      </c>
      <c r="BH2186">
        <v>8149</v>
      </c>
      <c r="BM2186">
        <v>43540</v>
      </c>
      <c r="BR2186" t="s">
        <v>1299</v>
      </c>
      <c r="BS2186" t="s">
        <v>1300</v>
      </c>
      <c r="BU2186">
        <v>1</v>
      </c>
      <c r="BV2186" t="s">
        <v>118</v>
      </c>
      <c r="BX2186" t="s">
        <v>119</v>
      </c>
      <c r="BY2186" t="s">
        <v>119</v>
      </c>
      <c r="BZ2186" t="s">
        <v>119</v>
      </c>
      <c r="CA2186">
        <v>1</v>
      </c>
      <c r="CC2186" t="s">
        <v>120</v>
      </c>
      <c r="CH2186">
        <v>540</v>
      </c>
      <c r="CI2186">
        <v>37500</v>
      </c>
      <c r="CJ2186" t="s">
        <v>106</v>
      </c>
      <c r="CK2186" t="s">
        <v>106</v>
      </c>
      <c r="CL2186">
        <v>20</v>
      </c>
      <c r="CM2186" t="s">
        <v>4678</v>
      </c>
      <c r="CO2186">
        <v>124666</v>
      </c>
      <c r="CQ2186">
        <v>0</v>
      </c>
      <c r="CR2186">
        <v>0</v>
      </c>
      <c r="CS2186">
        <v>0</v>
      </c>
      <c r="CY2186" t="s">
        <v>123</v>
      </c>
      <c r="CZ2186" t="s">
        <v>124</v>
      </c>
      <c r="DD2186" t="str" cm="1">
        <f t="array" ref="DD2186">TEXT(_xlfn.SEQUENCE(1, DATEDIF(AG2186, AH2186, "m") + 1, AG2186, 30), "YYYY-APMM")</f>
        <v>2014-AP05</v>
      </c>
      <c r="DN2186">
        <f t="shared" si="68"/>
        <v>425</v>
      </c>
      <c r="DO2186" t="str">
        <f t="shared" si="69"/>
        <v>LABOR - CIVIL</v>
      </c>
    </row>
    <row r="2187" spans="1:119" x14ac:dyDescent="0.35">
      <c r="A2187" t="s">
        <v>105</v>
      </c>
      <c r="B2187">
        <v>501472</v>
      </c>
      <c r="C2187">
        <v>6359</v>
      </c>
      <c r="D2187">
        <v>124672</v>
      </c>
      <c r="E2187">
        <v>13662</v>
      </c>
      <c r="F2187">
        <v>0</v>
      </c>
      <c r="G2187" t="s">
        <v>106</v>
      </c>
      <c r="H2187" t="s">
        <v>106</v>
      </c>
      <c r="I2187" t="s">
        <v>106</v>
      </c>
      <c r="J2187" t="s">
        <v>107</v>
      </c>
      <c r="K2187" t="s">
        <v>108</v>
      </c>
      <c r="L2187" t="s">
        <v>109</v>
      </c>
      <c r="M2187" t="s">
        <v>110</v>
      </c>
      <c r="N2187" t="s">
        <v>5400</v>
      </c>
      <c r="O2187" t="s">
        <v>4680</v>
      </c>
      <c r="P2187">
        <v>8178</v>
      </c>
      <c r="Q2187">
        <v>0</v>
      </c>
      <c r="R2187">
        <v>0</v>
      </c>
      <c r="S2187">
        <v>200</v>
      </c>
      <c r="T2187">
        <v>0</v>
      </c>
      <c r="U2187">
        <v>319.2</v>
      </c>
      <c r="V2187">
        <v>319.2</v>
      </c>
      <c r="W2187">
        <v>200</v>
      </c>
      <c r="X2187">
        <v>0</v>
      </c>
      <c r="Y2187">
        <v>0</v>
      </c>
      <c r="Z2187">
        <v>0</v>
      </c>
      <c r="AD2187" s="1">
        <v>41795.333333333336</v>
      </c>
      <c r="AE2187" s="1">
        <v>41823.708333333336</v>
      </c>
      <c r="AG2187" s="1">
        <v>41795.333333333336</v>
      </c>
      <c r="AH2187" s="1">
        <v>41823.708333333336</v>
      </c>
      <c r="AI2187" s="1">
        <v>41795.333333333336</v>
      </c>
      <c r="AJ2187" s="1">
        <v>41823.708333333336</v>
      </c>
      <c r="AK2187" s="1">
        <v>41795.333333333336</v>
      </c>
      <c r="AL2187" s="1">
        <v>41823.708333333336</v>
      </c>
      <c r="AM2187" s="1">
        <v>41795.333333333336</v>
      </c>
      <c r="AN2187" s="1">
        <v>41823.708333333336</v>
      </c>
      <c r="AP2187" t="s">
        <v>113</v>
      </c>
      <c r="AU2187" t="s">
        <v>5401</v>
      </c>
      <c r="AY2187" t="s">
        <v>119</v>
      </c>
      <c r="AZ2187">
        <v>0</v>
      </c>
      <c r="BA2187">
        <v>0</v>
      </c>
      <c r="BD2187" s="3">
        <v>41321.661805555559</v>
      </c>
      <c r="BE2187" s="3">
        <v>41328.377083333333</v>
      </c>
      <c r="BF2187" t="s">
        <v>115</v>
      </c>
      <c r="BG2187" t="s">
        <v>115</v>
      </c>
      <c r="BH2187">
        <v>8149</v>
      </c>
      <c r="BM2187">
        <v>43550</v>
      </c>
      <c r="BR2187" t="s">
        <v>116</v>
      </c>
      <c r="BS2187" t="s">
        <v>117</v>
      </c>
      <c r="BU2187">
        <v>1</v>
      </c>
      <c r="BV2187" t="s">
        <v>118</v>
      </c>
      <c r="BX2187" t="s">
        <v>119</v>
      </c>
      <c r="BY2187" t="s">
        <v>119</v>
      </c>
      <c r="BZ2187" t="s">
        <v>119</v>
      </c>
      <c r="CA2187">
        <v>1</v>
      </c>
      <c r="CC2187" t="s">
        <v>120</v>
      </c>
      <c r="CH2187">
        <v>540</v>
      </c>
      <c r="CI2187">
        <v>37500</v>
      </c>
      <c r="CJ2187" t="s">
        <v>106</v>
      </c>
      <c r="CK2187" t="s">
        <v>106</v>
      </c>
      <c r="CL2187">
        <v>20</v>
      </c>
      <c r="CM2187" t="s">
        <v>4678</v>
      </c>
      <c r="CO2187">
        <v>124666</v>
      </c>
      <c r="CQ2187">
        <v>0</v>
      </c>
      <c r="CR2187">
        <v>0</v>
      </c>
      <c r="CS2187">
        <v>0</v>
      </c>
      <c r="CY2187" t="s">
        <v>123</v>
      </c>
      <c r="CZ2187" t="s">
        <v>124</v>
      </c>
      <c r="DD2187" t="str" cm="1">
        <f t="array" ref="DD2187">TEXT(_xlfn.SEQUENCE(1, DATEDIF(AG2187, AH2187, "m") + 1, AG2187, 30), "YYYY-APMM")</f>
        <v>2014-AP06</v>
      </c>
      <c r="DN2187">
        <f t="shared" si="68"/>
        <v>319.2</v>
      </c>
      <c r="DO2187" t="str">
        <f t="shared" si="69"/>
        <v>LABOR- SUBCONTRACTOR</v>
      </c>
    </row>
    <row r="2188" spans="1:119" x14ac:dyDescent="0.35">
      <c r="A2188" t="s">
        <v>105</v>
      </c>
      <c r="B2188">
        <v>501473</v>
      </c>
      <c r="C2188">
        <v>6359</v>
      </c>
      <c r="D2188">
        <v>124672</v>
      </c>
      <c r="E2188">
        <v>13662</v>
      </c>
      <c r="F2188">
        <v>0</v>
      </c>
      <c r="G2188" t="s">
        <v>106</v>
      </c>
      <c r="H2188" t="s">
        <v>106</v>
      </c>
      <c r="I2188" t="s">
        <v>106</v>
      </c>
      <c r="J2188" t="s">
        <v>107</v>
      </c>
      <c r="K2188" t="s">
        <v>108</v>
      </c>
      <c r="L2188" t="s">
        <v>109</v>
      </c>
      <c r="M2188" t="s">
        <v>110</v>
      </c>
      <c r="N2188" t="s">
        <v>5402</v>
      </c>
      <c r="O2188" t="s">
        <v>4683</v>
      </c>
      <c r="P2188">
        <v>8178</v>
      </c>
      <c r="Q2188">
        <v>0</v>
      </c>
      <c r="R2188">
        <v>0</v>
      </c>
      <c r="S2188">
        <v>200</v>
      </c>
      <c r="T2188">
        <v>0</v>
      </c>
      <c r="U2188">
        <v>100.8</v>
      </c>
      <c r="V2188">
        <v>100.8</v>
      </c>
      <c r="W2188">
        <v>200</v>
      </c>
      <c r="X2188">
        <v>0</v>
      </c>
      <c r="Y2188">
        <v>0</v>
      </c>
      <c r="Z2188">
        <v>0</v>
      </c>
      <c r="AD2188" s="1">
        <v>41801.333333333336</v>
      </c>
      <c r="AE2188" s="1">
        <v>41829.708333333336</v>
      </c>
      <c r="AG2188" s="1">
        <v>41801.333333333336</v>
      </c>
      <c r="AH2188" s="1">
        <v>41829.708333333336</v>
      </c>
      <c r="AI2188" s="1">
        <v>41801.333333333336</v>
      </c>
      <c r="AJ2188" s="1">
        <v>41829.708333333336</v>
      </c>
      <c r="AK2188" s="1">
        <v>41801.333333333336</v>
      </c>
      <c r="AL2188" s="1">
        <v>41829.708333333336</v>
      </c>
      <c r="AM2188" s="1">
        <v>41801.333333333336</v>
      </c>
      <c r="AN2188" s="1">
        <v>41829.708333333336</v>
      </c>
      <c r="AP2188" t="s">
        <v>113</v>
      </c>
      <c r="AU2188" t="s">
        <v>5403</v>
      </c>
      <c r="AY2188" t="s">
        <v>119</v>
      </c>
      <c r="AZ2188">
        <v>0</v>
      </c>
      <c r="BA2188">
        <v>0</v>
      </c>
      <c r="BD2188" s="3">
        <v>41321.661805555559</v>
      </c>
      <c r="BE2188" s="3">
        <v>41321.663888888892</v>
      </c>
      <c r="BF2188" t="s">
        <v>115</v>
      </c>
      <c r="BG2188" t="s">
        <v>115</v>
      </c>
      <c r="BH2188">
        <v>8149</v>
      </c>
      <c r="BM2188">
        <v>43550</v>
      </c>
      <c r="BR2188" t="s">
        <v>116</v>
      </c>
      <c r="BS2188" t="s">
        <v>117</v>
      </c>
      <c r="BU2188">
        <v>1</v>
      </c>
      <c r="BV2188" t="s">
        <v>118</v>
      </c>
      <c r="BX2188" t="s">
        <v>119</v>
      </c>
      <c r="BY2188" t="s">
        <v>119</v>
      </c>
      <c r="BZ2188" t="s">
        <v>119</v>
      </c>
      <c r="CA2188">
        <v>1</v>
      </c>
      <c r="CC2188" t="s">
        <v>120</v>
      </c>
      <c r="CH2188">
        <v>540</v>
      </c>
      <c r="CI2188">
        <v>37500</v>
      </c>
      <c r="CJ2188" t="s">
        <v>106</v>
      </c>
      <c r="CK2188" t="s">
        <v>106</v>
      </c>
      <c r="CL2188">
        <v>20</v>
      </c>
      <c r="CM2188" t="s">
        <v>4678</v>
      </c>
      <c r="CO2188">
        <v>124666</v>
      </c>
      <c r="CQ2188">
        <v>0</v>
      </c>
      <c r="CR2188">
        <v>0</v>
      </c>
      <c r="CS2188">
        <v>0</v>
      </c>
      <c r="CY2188" t="s">
        <v>123</v>
      </c>
      <c r="CZ2188" t="s">
        <v>124</v>
      </c>
      <c r="DD2188" t="str" cm="1">
        <f t="array" ref="DD2188">TEXT(_xlfn.SEQUENCE(1, DATEDIF(AG2188, AH2188, "m") + 1, AG2188, 30), "YYYY-APMM")</f>
        <v>2014-AP06</v>
      </c>
      <c r="DN2188">
        <f t="shared" si="68"/>
        <v>100.8</v>
      </c>
      <c r="DO2188" t="str">
        <f t="shared" si="69"/>
        <v>LABOR- SUBCONTRACTOR</v>
      </c>
    </row>
    <row r="2189" spans="1:119" x14ac:dyDescent="0.35">
      <c r="A2189" t="s">
        <v>105</v>
      </c>
      <c r="B2189">
        <v>501474</v>
      </c>
      <c r="C2189">
        <v>6359</v>
      </c>
      <c r="D2189">
        <v>124672</v>
      </c>
      <c r="E2189">
        <v>13662</v>
      </c>
      <c r="F2189">
        <v>0</v>
      </c>
      <c r="G2189" t="s">
        <v>106</v>
      </c>
      <c r="H2189" t="s">
        <v>106</v>
      </c>
      <c r="I2189" t="s">
        <v>106</v>
      </c>
      <c r="J2189" t="s">
        <v>107</v>
      </c>
      <c r="K2189" t="s">
        <v>108</v>
      </c>
      <c r="L2189" t="s">
        <v>109</v>
      </c>
      <c r="M2189" t="s">
        <v>110</v>
      </c>
      <c r="N2189" t="s">
        <v>5404</v>
      </c>
      <c r="O2189" t="s">
        <v>4686</v>
      </c>
      <c r="P2189">
        <v>8177</v>
      </c>
      <c r="Q2189">
        <v>0</v>
      </c>
      <c r="R2189">
        <v>0</v>
      </c>
      <c r="S2189">
        <v>200</v>
      </c>
      <c r="T2189">
        <v>0</v>
      </c>
      <c r="U2189">
        <v>347</v>
      </c>
      <c r="V2189">
        <v>347</v>
      </c>
      <c r="W2189">
        <v>200</v>
      </c>
      <c r="X2189">
        <v>275</v>
      </c>
      <c r="Y2189">
        <v>0</v>
      </c>
      <c r="Z2189">
        <v>275</v>
      </c>
      <c r="AD2189" s="1">
        <v>41807.333333333336</v>
      </c>
      <c r="AE2189" s="1">
        <v>41835.708333333336</v>
      </c>
      <c r="AG2189" s="1">
        <v>41807.333333333336</v>
      </c>
      <c r="AH2189" s="1">
        <v>41835.708333333336</v>
      </c>
      <c r="AI2189" s="1">
        <v>41807.333333333336</v>
      </c>
      <c r="AJ2189" s="1">
        <v>41835.708333333336</v>
      </c>
      <c r="AK2189" s="1">
        <v>41807.333333333336</v>
      </c>
      <c r="AL2189" s="1">
        <v>41835.708333333336</v>
      </c>
      <c r="AM2189" s="1">
        <v>41807.333333333336</v>
      </c>
      <c r="AN2189" s="1">
        <v>41835.708333333336</v>
      </c>
      <c r="AP2189" t="s">
        <v>113</v>
      </c>
      <c r="AU2189" t="s">
        <v>5405</v>
      </c>
      <c r="AY2189" t="s">
        <v>119</v>
      </c>
      <c r="AZ2189">
        <v>0</v>
      </c>
      <c r="BA2189">
        <v>0</v>
      </c>
      <c r="BD2189" s="3">
        <v>41321.661805555559</v>
      </c>
      <c r="BE2189" s="3">
        <v>41321.663888888892</v>
      </c>
      <c r="BF2189" t="s">
        <v>115</v>
      </c>
      <c r="BG2189" t="s">
        <v>115</v>
      </c>
      <c r="BH2189">
        <v>8149</v>
      </c>
      <c r="BM2189">
        <v>43540</v>
      </c>
      <c r="BR2189" t="s">
        <v>1299</v>
      </c>
      <c r="BS2189" t="s">
        <v>1300</v>
      </c>
      <c r="BU2189">
        <v>1</v>
      </c>
      <c r="BV2189" t="s">
        <v>118</v>
      </c>
      <c r="BX2189" t="s">
        <v>119</v>
      </c>
      <c r="BY2189" t="s">
        <v>119</v>
      </c>
      <c r="BZ2189" t="s">
        <v>119</v>
      </c>
      <c r="CA2189">
        <v>1</v>
      </c>
      <c r="CC2189" t="s">
        <v>120</v>
      </c>
      <c r="CH2189">
        <v>540</v>
      </c>
      <c r="CI2189">
        <v>37500</v>
      </c>
      <c r="CJ2189" t="s">
        <v>106</v>
      </c>
      <c r="CK2189" t="s">
        <v>106</v>
      </c>
      <c r="CL2189">
        <v>20</v>
      </c>
      <c r="CM2189" t="s">
        <v>4678</v>
      </c>
      <c r="CO2189">
        <v>124666</v>
      </c>
      <c r="CQ2189">
        <v>0</v>
      </c>
      <c r="CR2189">
        <v>0</v>
      </c>
      <c r="CS2189">
        <v>0</v>
      </c>
      <c r="CY2189" t="s">
        <v>123</v>
      </c>
      <c r="CZ2189" t="s">
        <v>124</v>
      </c>
      <c r="DD2189" t="str" cm="1">
        <f t="array" ref="DD2189">TEXT(_xlfn.SEQUENCE(1, DATEDIF(AG2189, AH2189, "m") + 1, AG2189, 30), "YYYY-APMM")</f>
        <v>2014-AP06</v>
      </c>
      <c r="DN2189">
        <f t="shared" si="68"/>
        <v>347</v>
      </c>
      <c r="DO2189" t="str">
        <f t="shared" si="69"/>
        <v>LABOR - CIVIL</v>
      </c>
    </row>
    <row r="2190" spans="1:119" x14ac:dyDescent="0.35">
      <c r="A2190" t="s">
        <v>105</v>
      </c>
      <c r="B2190">
        <v>501475</v>
      </c>
      <c r="C2190">
        <v>6359</v>
      </c>
      <c r="D2190">
        <v>124672</v>
      </c>
      <c r="E2190">
        <v>13662</v>
      </c>
      <c r="F2190">
        <v>0</v>
      </c>
      <c r="G2190" t="s">
        <v>106</v>
      </c>
      <c r="H2190" t="s">
        <v>106</v>
      </c>
      <c r="I2190" t="s">
        <v>106</v>
      </c>
      <c r="J2190" t="s">
        <v>107</v>
      </c>
      <c r="K2190" t="s">
        <v>108</v>
      </c>
      <c r="L2190" t="s">
        <v>109</v>
      </c>
      <c r="M2190" t="s">
        <v>110</v>
      </c>
      <c r="N2190" t="s">
        <v>5406</v>
      </c>
      <c r="O2190" t="s">
        <v>4689</v>
      </c>
      <c r="P2190">
        <v>8172</v>
      </c>
      <c r="Q2190">
        <v>232</v>
      </c>
      <c r="R2190">
        <v>0</v>
      </c>
      <c r="S2190">
        <v>200</v>
      </c>
      <c r="T2190">
        <v>0</v>
      </c>
      <c r="U2190">
        <v>88</v>
      </c>
      <c r="V2190">
        <v>88</v>
      </c>
      <c r="W2190">
        <v>200</v>
      </c>
      <c r="X2190">
        <v>0</v>
      </c>
      <c r="Y2190">
        <v>0</v>
      </c>
      <c r="Z2190">
        <v>0</v>
      </c>
      <c r="AD2190" s="1">
        <v>41847.333333333336</v>
      </c>
      <c r="AE2190" s="1">
        <v>41878.708333333336</v>
      </c>
      <c r="AG2190" s="1">
        <v>41813.333333333336</v>
      </c>
      <c r="AH2190" s="1">
        <v>41841.708333333336</v>
      </c>
      <c r="AI2190" s="1">
        <v>41813.333333333336</v>
      </c>
      <c r="AJ2190" s="1">
        <v>41841.708333333336</v>
      </c>
      <c r="AK2190" s="1">
        <v>41813.333333333336</v>
      </c>
      <c r="AL2190" s="1">
        <v>41841.708333333336</v>
      </c>
      <c r="AM2190" s="1">
        <v>41847.333333333336</v>
      </c>
      <c r="AN2190" s="1">
        <v>41878.708333333336</v>
      </c>
      <c r="AP2190" t="s">
        <v>113</v>
      </c>
      <c r="AU2190" t="s">
        <v>5407</v>
      </c>
      <c r="AY2190" t="s">
        <v>106</v>
      </c>
      <c r="AZ2190">
        <v>0</v>
      </c>
      <c r="BA2190">
        <v>0</v>
      </c>
      <c r="BD2190" s="3">
        <v>41321.661805555559</v>
      </c>
      <c r="BE2190" s="3">
        <v>41321.663888888892</v>
      </c>
      <c r="BF2190" t="s">
        <v>115</v>
      </c>
      <c r="BG2190" t="s">
        <v>115</v>
      </c>
      <c r="BH2190">
        <v>8149</v>
      </c>
      <c r="BM2190">
        <v>43490</v>
      </c>
      <c r="BR2190" t="s">
        <v>3200</v>
      </c>
      <c r="BS2190" t="s">
        <v>3201</v>
      </c>
      <c r="BU2190">
        <v>1</v>
      </c>
      <c r="BV2190" t="s">
        <v>118</v>
      </c>
      <c r="BX2190" t="s">
        <v>119</v>
      </c>
      <c r="BY2190" t="s">
        <v>119</v>
      </c>
      <c r="BZ2190" t="s">
        <v>119</v>
      </c>
      <c r="CA2190">
        <v>1</v>
      </c>
      <c r="CC2190" t="s">
        <v>120</v>
      </c>
      <c r="CH2190">
        <v>540</v>
      </c>
      <c r="CI2190">
        <v>37500</v>
      </c>
      <c r="CJ2190" t="s">
        <v>106</v>
      </c>
      <c r="CK2190" t="s">
        <v>106</v>
      </c>
      <c r="CL2190">
        <v>20</v>
      </c>
      <c r="CM2190" t="s">
        <v>4678</v>
      </c>
      <c r="CO2190">
        <v>124666</v>
      </c>
      <c r="CQ2190">
        <v>0</v>
      </c>
      <c r="CR2190">
        <v>0</v>
      </c>
      <c r="CS2190">
        <v>0</v>
      </c>
      <c r="CY2190" t="s">
        <v>123</v>
      </c>
      <c r="CZ2190" t="s">
        <v>124</v>
      </c>
      <c r="DD2190" t="str" cm="1">
        <f t="array" ref="DD2190">TEXT(_xlfn.SEQUENCE(1, DATEDIF(AG2190, AH2190, "m") + 1, AG2190, 30), "YYYY-APMM")</f>
        <v>2014-AP06</v>
      </c>
      <c r="DN2190">
        <f t="shared" si="68"/>
        <v>88</v>
      </c>
      <c r="DO2190" t="str">
        <f t="shared" si="69"/>
        <v>MANHOLES SK</v>
      </c>
    </row>
    <row r="2191" spans="1:119" x14ac:dyDescent="0.35">
      <c r="A2191" t="s">
        <v>105</v>
      </c>
      <c r="B2191">
        <v>501476</v>
      </c>
      <c r="C2191">
        <v>6359</v>
      </c>
      <c r="D2191">
        <v>124673</v>
      </c>
      <c r="E2191">
        <v>13662</v>
      </c>
      <c r="F2191">
        <v>0</v>
      </c>
      <c r="G2191" t="s">
        <v>106</v>
      </c>
      <c r="H2191" t="s">
        <v>106</v>
      </c>
      <c r="I2191" t="s">
        <v>106</v>
      </c>
      <c r="J2191" t="s">
        <v>107</v>
      </c>
      <c r="K2191" t="s">
        <v>108</v>
      </c>
      <c r="L2191" t="s">
        <v>109</v>
      </c>
      <c r="M2191" t="s">
        <v>110</v>
      </c>
      <c r="N2191" t="s">
        <v>5408</v>
      </c>
      <c r="O2191" t="s">
        <v>4663</v>
      </c>
      <c r="P2191">
        <v>8177</v>
      </c>
      <c r="Q2191">
        <v>0</v>
      </c>
      <c r="R2191">
        <v>0</v>
      </c>
      <c r="S2191">
        <v>160</v>
      </c>
      <c r="T2191">
        <v>0</v>
      </c>
      <c r="U2191">
        <v>356</v>
      </c>
      <c r="V2191">
        <v>356</v>
      </c>
      <c r="W2191">
        <v>160</v>
      </c>
      <c r="X2191">
        <v>200</v>
      </c>
      <c r="Y2191">
        <v>0</v>
      </c>
      <c r="Z2191">
        <v>200</v>
      </c>
      <c r="AD2191" s="1">
        <v>41868.333333333336</v>
      </c>
      <c r="AE2191" s="1">
        <v>41890.708333333336</v>
      </c>
      <c r="AG2191" s="1">
        <v>41868.333333333336</v>
      </c>
      <c r="AH2191" s="1">
        <v>41890.708333333336</v>
      </c>
      <c r="AI2191" s="1">
        <v>41868.333333333336</v>
      </c>
      <c r="AJ2191" s="1">
        <v>41890.708333333336</v>
      </c>
      <c r="AK2191" s="1">
        <v>41868.333333333336</v>
      </c>
      <c r="AL2191" s="1">
        <v>41890.708333333336</v>
      </c>
      <c r="AM2191" s="1">
        <v>41868.333333333336</v>
      </c>
      <c r="AN2191" s="1">
        <v>41890.708333333336</v>
      </c>
      <c r="AP2191" t="s">
        <v>113</v>
      </c>
      <c r="AU2191" t="s">
        <v>5409</v>
      </c>
      <c r="AY2191" t="s">
        <v>119</v>
      </c>
      <c r="AZ2191">
        <v>0</v>
      </c>
      <c r="BA2191">
        <v>0</v>
      </c>
      <c r="BD2191" s="3">
        <v>41321.661805555559</v>
      </c>
      <c r="BE2191" s="3">
        <v>41321.663888888892</v>
      </c>
      <c r="BF2191" t="s">
        <v>115</v>
      </c>
      <c r="BG2191" t="s">
        <v>115</v>
      </c>
      <c r="BH2191">
        <v>8149</v>
      </c>
      <c r="BM2191">
        <v>43540</v>
      </c>
      <c r="BR2191" t="s">
        <v>1299</v>
      </c>
      <c r="BS2191" t="s">
        <v>1300</v>
      </c>
      <c r="BU2191">
        <v>1</v>
      </c>
      <c r="BV2191" t="s">
        <v>118</v>
      </c>
      <c r="BX2191" t="s">
        <v>119</v>
      </c>
      <c r="BY2191" t="s">
        <v>119</v>
      </c>
      <c r="BZ2191" t="s">
        <v>119</v>
      </c>
      <c r="CA2191">
        <v>1</v>
      </c>
      <c r="CC2191" t="s">
        <v>120</v>
      </c>
      <c r="CH2191">
        <v>540</v>
      </c>
      <c r="CI2191">
        <v>37550</v>
      </c>
      <c r="CJ2191" t="s">
        <v>106</v>
      </c>
      <c r="CK2191" t="s">
        <v>106</v>
      </c>
      <c r="CL2191">
        <v>45</v>
      </c>
      <c r="CM2191" t="s">
        <v>4665</v>
      </c>
      <c r="CO2191">
        <v>124666</v>
      </c>
      <c r="CQ2191">
        <v>0</v>
      </c>
      <c r="CR2191">
        <v>0</v>
      </c>
      <c r="CS2191">
        <v>0</v>
      </c>
      <c r="CY2191" t="s">
        <v>123</v>
      </c>
      <c r="CZ2191" t="s">
        <v>124</v>
      </c>
      <c r="DD2191" t="str" cm="1">
        <f t="array" ref="DD2191">TEXT(_xlfn.SEQUENCE(1, DATEDIF(AG2191, AH2191, "m") + 1, AG2191, 30), "YYYY-APMM")</f>
        <v>2014-AP08</v>
      </c>
      <c r="DN2191">
        <f t="shared" si="68"/>
        <v>356</v>
      </c>
      <c r="DO2191" t="str">
        <f t="shared" si="69"/>
        <v>LABOR - CIVIL</v>
      </c>
    </row>
    <row r="2192" spans="1:119" x14ac:dyDescent="0.35">
      <c r="A2192" t="s">
        <v>105</v>
      </c>
      <c r="B2192">
        <v>501477</v>
      </c>
      <c r="C2192">
        <v>6359</v>
      </c>
      <c r="D2192">
        <v>124673</v>
      </c>
      <c r="E2192">
        <v>13662</v>
      </c>
      <c r="F2192">
        <v>0</v>
      </c>
      <c r="G2192" t="s">
        <v>106</v>
      </c>
      <c r="H2192" t="s">
        <v>106</v>
      </c>
      <c r="I2192" t="s">
        <v>106</v>
      </c>
      <c r="J2192" t="s">
        <v>107</v>
      </c>
      <c r="K2192" t="s">
        <v>108</v>
      </c>
      <c r="L2192" t="s">
        <v>109</v>
      </c>
      <c r="M2192" t="s">
        <v>110</v>
      </c>
      <c r="N2192" t="s">
        <v>5410</v>
      </c>
      <c r="O2192" t="s">
        <v>4667</v>
      </c>
      <c r="P2192">
        <v>8178</v>
      </c>
      <c r="Q2192">
        <v>0</v>
      </c>
      <c r="R2192">
        <v>0</v>
      </c>
      <c r="S2192">
        <v>160</v>
      </c>
      <c r="T2192">
        <v>0</v>
      </c>
      <c r="U2192">
        <v>727.2</v>
      </c>
      <c r="V2192">
        <v>727.2</v>
      </c>
      <c r="W2192">
        <v>160</v>
      </c>
      <c r="X2192">
        <v>0</v>
      </c>
      <c r="Y2192">
        <v>0</v>
      </c>
      <c r="Z2192">
        <v>0</v>
      </c>
      <c r="AD2192" s="1">
        <v>41874.333333333336</v>
      </c>
      <c r="AE2192" s="1">
        <v>41896.708333333336</v>
      </c>
      <c r="AG2192" s="1">
        <v>41874.333333333336</v>
      </c>
      <c r="AH2192" s="1">
        <v>41896.708333333336</v>
      </c>
      <c r="AI2192" s="1">
        <v>41874.333333333336</v>
      </c>
      <c r="AJ2192" s="1">
        <v>41896.708333333336</v>
      </c>
      <c r="AK2192" s="1">
        <v>41874.333333333336</v>
      </c>
      <c r="AL2192" s="1">
        <v>41896.708333333336</v>
      </c>
      <c r="AM2192" s="1">
        <v>41874.333333333336</v>
      </c>
      <c r="AN2192" s="1">
        <v>41896.708333333336</v>
      </c>
      <c r="AP2192" t="s">
        <v>113</v>
      </c>
      <c r="AU2192" t="e">
        <f>+Fl52df3Tm60aLhFTxixpA</f>
        <v>#NAME?</v>
      </c>
      <c r="AY2192" t="s">
        <v>119</v>
      </c>
      <c r="AZ2192">
        <v>0</v>
      </c>
      <c r="BA2192">
        <v>0</v>
      </c>
      <c r="BD2192" s="3">
        <v>41321.661805555559</v>
      </c>
      <c r="BE2192" s="3">
        <v>41321.663888888892</v>
      </c>
      <c r="BF2192" t="s">
        <v>115</v>
      </c>
      <c r="BG2192" t="s">
        <v>115</v>
      </c>
      <c r="BH2192">
        <v>8149</v>
      </c>
      <c r="BM2192">
        <v>43550</v>
      </c>
      <c r="BR2192" t="s">
        <v>116</v>
      </c>
      <c r="BS2192" t="s">
        <v>117</v>
      </c>
      <c r="BU2192">
        <v>1</v>
      </c>
      <c r="BV2192" t="s">
        <v>118</v>
      </c>
      <c r="BX2192" t="s">
        <v>119</v>
      </c>
      <c r="BY2192" t="s">
        <v>119</v>
      </c>
      <c r="BZ2192" t="s">
        <v>119</v>
      </c>
      <c r="CA2192">
        <v>1</v>
      </c>
      <c r="CC2192" t="s">
        <v>120</v>
      </c>
      <c r="CH2192">
        <v>540</v>
      </c>
      <c r="CI2192">
        <v>37550</v>
      </c>
      <c r="CJ2192" t="s">
        <v>106</v>
      </c>
      <c r="CK2192" t="s">
        <v>106</v>
      </c>
      <c r="CL2192">
        <v>45</v>
      </c>
      <c r="CM2192" t="s">
        <v>4665</v>
      </c>
      <c r="CO2192">
        <v>124666</v>
      </c>
      <c r="CQ2192">
        <v>0</v>
      </c>
      <c r="CR2192">
        <v>0</v>
      </c>
      <c r="CS2192">
        <v>0</v>
      </c>
      <c r="CY2192" t="s">
        <v>123</v>
      </c>
      <c r="CZ2192" t="s">
        <v>124</v>
      </c>
      <c r="DD2192" t="str" cm="1">
        <f t="array" ref="DD2192">TEXT(_xlfn.SEQUENCE(1, DATEDIF(AG2192, AH2192, "m") + 1, AG2192, 30), "YYYY-APMM")</f>
        <v>2014-AP08</v>
      </c>
      <c r="DN2192">
        <f t="shared" si="68"/>
        <v>727.2</v>
      </c>
      <c r="DO2192" t="str">
        <f t="shared" si="69"/>
        <v>LABOR- SUBCONTRACTOR</v>
      </c>
    </row>
    <row r="2193" spans="1:119" x14ac:dyDescent="0.35">
      <c r="A2193" t="s">
        <v>105</v>
      </c>
      <c r="B2193">
        <v>501478</v>
      </c>
      <c r="C2193">
        <v>6359</v>
      </c>
      <c r="D2193">
        <v>124673</v>
      </c>
      <c r="E2193">
        <v>13662</v>
      </c>
      <c r="F2193">
        <v>0</v>
      </c>
      <c r="G2193" t="s">
        <v>106</v>
      </c>
      <c r="H2193" t="s">
        <v>106</v>
      </c>
      <c r="I2193" t="s">
        <v>106</v>
      </c>
      <c r="J2193" t="s">
        <v>107</v>
      </c>
      <c r="K2193" t="s">
        <v>108</v>
      </c>
      <c r="L2193" t="s">
        <v>109</v>
      </c>
      <c r="M2193" t="s">
        <v>110</v>
      </c>
      <c r="N2193" t="s">
        <v>5411</v>
      </c>
      <c r="O2193" t="s">
        <v>4670</v>
      </c>
      <c r="P2193">
        <v>8177</v>
      </c>
      <c r="Q2193">
        <v>0</v>
      </c>
      <c r="R2193">
        <v>0</v>
      </c>
      <c r="S2193">
        <v>160</v>
      </c>
      <c r="T2193">
        <v>0</v>
      </c>
      <c r="U2193">
        <v>286</v>
      </c>
      <c r="V2193">
        <v>286</v>
      </c>
      <c r="W2193">
        <v>160</v>
      </c>
      <c r="X2193">
        <v>220</v>
      </c>
      <c r="Y2193">
        <v>0</v>
      </c>
      <c r="Z2193">
        <v>220</v>
      </c>
      <c r="AD2193" s="1">
        <v>41879.333333333336</v>
      </c>
      <c r="AE2193" s="1">
        <v>41902.708333333336</v>
      </c>
      <c r="AG2193" s="1">
        <v>41879.333333333336</v>
      </c>
      <c r="AH2193" s="1">
        <v>41902.708333333336</v>
      </c>
      <c r="AI2193" s="1">
        <v>41879.333333333336</v>
      </c>
      <c r="AJ2193" s="1">
        <v>41902.708333333336</v>
      </c>
      <c r="AK2193" s="1">
        <v>41879.333333333336</v>
      </c>
      <c r="AL2193" s="1">
        <v>41902.708333333336</v>
      </c>
      <c r="AM2193" s="1">
        <v>41879.333333333336</v>
      </c>
      <c r="AN2193" s="1">
        <v>41902.708333333336</v>
      </c>
      <c r="AP2193" t="s">
        <v>113</v>
      </c>
      <c r="AU2193" t="s">
        <v>5412</v>
      </c>
      <c r="AY2193" t="s">
        <v>119</v>
      </c>
      <c r="AZ2193">
        <v>0</v>
      </c>
      <c r="BA2193">
        <v>0</v>
      </c>
      <c r="BD2193" s="3">
        <v>41321.661805555559</v>
      </c>
      <c r="BE2193" s="3">
        <v>41321.663888888892</v>
      </c>
      <c r="BF2193" t="s">
        <v>115</v>
      </c>
      <c r="BG2193" t="s">
        <v>115</v>
      </c>
      <c r="BH2193">
        <v>8149</v>
      </c>
      <c r="BM2193">
        <v>43540</v>
      </c>
      <c r="BR2193" t="s">
        <v>1299</v>
      </c>
      <c r="BS2193" t="s">
        <v>1300</v>
      </c>
      <c r="BU2193">
        <v>1</v>
      </c>
      <c r="BV2193" t="s">
        <v>118</v>
      </c>
      <c r="BX2193" t="s">
        <v>119</v>
      </c>
      <c r="BY2193" t="s">
        <v>119</v>
      </c>
      <c r="BZ2193" t="s">
        <v>119</v>
      </c>
      <c r="CA2193">
        <v>1</v>
      </c>
      <c r="CC2193" t="s">
        <v>120</v>
      </c>
      <c r="CH2193">
        <v>540</v>
      </c>
      <c r="CI2193">
        <v>37550</v>
      </c>
      <c r="CJ2193" t="s">
        <v>106</v>
      </c>
      <c r="CK2193" t="s">
        <v>106</v>
      </c>
      <c r="CL2193">
        <v>45</v>
      </c>
      <c r="CM2193" t="s">
        <v>4665</v>
      </c>
      <c r="CO2193">
        <v>124666</v>
      </c>
      <c r="CQ2193">
        <v>0</v>
      </c>
      <c r="CR2193">
        <v>0</v>
      </c>
      <c r="CS2193">
        <v>0</v>
      </c>
      <c r="CY2193" t="s">
        <v>123</v>
      </c>
      <c r="CZ2193" t="s">
        <v>124</v>
      </c>
      <c r="DD2193" t="str" cm="1">
        <f t="array" ref="DD2193">TEXT(_xlfn.SEQUENCE(1, DATEDIF(AG2193, AH2193, "m") + 1, AG2193, 30), "YYYY-APMM")</f>
        <v>2014-AP08</v>
      </c>
      <c r="DN2193">
        <f t="shared" si="68"/>
        <v>286</v>
      </c>
      <c r="DO2193" t="str">
        <f t="shared" si="69"/>
        <v>LABOR - CIVIL</v>
      </c>
    </row>
    <row r="2194" spans="1:119" x14ac:dyDescent="0.35">
      <c r="A2194" t="s">
        <v>105</v>
      </c>
      <c r="B2194">
        <v>501479</v>
      </c>
      <c r="C2194">
        <v>6359</v>
      </c>
      <c r="D2194">
        <v>124673</v>
      </c>
      <c r="E2194">
        <v>13662</v>
      </c>
      <c r="F2194">
        <v>0</v>
      </c>
      <c r="G2194" t="s">
        <v>106</v>
      </c>
      <c r="H2194" t="s">
        <v>106</v>
      </c>
      <c r="I2194" t="s">
        <v>106</v>
      </c>
      <c r="J2194" t="s">
        <v>107</v>
      </c>
      <c r="K2194" t="s">
        <v>108</v>
      </c>
      <c r="L2194" t="s">
        <v>109</v>
      </c>
      <c r="M2194" t="s">
        <v>110</v>
      </c>
      <c r="N2194" t="s">
        <v>5413</v>
      </c>
      <c r="O2194" t="s">
        <v>4673</v>
      </c>
      <c r="P2194">
        <v>8178</v>
      </c>
      <c r="Q2194">
        <v>248</v>
      </c>
      <c r="R2194">
        <v>136</v>
      </c>
      <c r="S2194">
        <v>160</v>
      </c>
      <c r="T2194">
        <v>0</v>
      </c>
      <c r="U2194">
        <v>271.2</v>
      </c>
      <c r="V2194">
        <v>271.2</v>
      </c>
      <c r="W2194">
        <v>160</v>
      </c>
      <c r="X2194">
        <v>0</v>
      </c>
      <c r="Y2194">
        <v>0</v>
      </c>
      <c r="Z2194">
        <v>0</v>
      </c>
      <c r="AD2194" s="1">
        <v>41930.333333333336</v>
      </c>
      <c r="AE2194" s="1">
        <v>41952.708333333336</v>
      </c>
      <c r="AG2194" s="1">
        <v>41891.333333333336</v>
      </c>
      <c r="AH2194" s="1">
        <v>41913.708333333336</v>
      </c>
      <c r="AI2194" s="1">
        <v>41891.333333333336</v>
      </c>
      <c r="AJ2194" s="1">
        <v>41913.708333333336</v>
      </c>
      <c r="AK2194" s="1">
        <v>41891.333333333336</v>
      </c>
      <c r="AL2194" s="1">
        <v>41913.708333333336</v>
      </c>
      <c r="AM2194" s="1">
        <v>41930.333333333336</v>
      </c>
      <c r="AN2194" s="1">
        <v>41952.708333333336</v>
      </c>
      <c r="AP2194" t="s">
        <v>113</v>
      </c>
      <c r="AU2194" t="s">
        <v>5414</v>
      </c>
      <c r="AY2194" t="s">
        <v>106</v>
      </c>
      <c r="AZ2194">
        <v>0</v>
      </c>
      <c r="BA2194">
        <v>0</v>
      </c>
      <c r="BD2194" s="3">
        <v>41321.661805555559</v>
      </c>
      <c r="BE2194" s="3">
        <v>41328.377083333333</v>
      </c>
      <c r="BF2194" t="s">
        <v>115</v>
      </c>
      <c r="BG2194" t="s">
        <v>115</v>
      </c>
      <c r="BH2194">
        <v>8149</v>
      </c>
      <c r="BM2194">
        <v>43550</v>
      </c>
      <c r="BR2194" t="s">
        <v>116</v>
      </c>
      <c r="BS2194" t="s">
        <v>117</v>
      </c>
      <c r="BU2194">
        <v>1</v>
      </c>
      <c r="BV2194" t="s">
        <v>118</v>
      </c>
      <c r="BX2194" t="s">
        <v>119</v>
      </c>
      <c r="BY2194" t="s">
        <v>119</v>
      </c>
      <c r="BZ2194" t="s">
        <v>119</v>
      </c>
      <c r="CA2194">
        <v>1</v>
      </c>
      <c r="CC2194" t="s">
        <v>120</v>
      </c>
      <c r="CH2194">
        <v>540</v>
      </c>
      <c r="CI2194">
        <v>37550</v>
      </c>
      <c r="CJ2194" t="s">
        <v>106</v>
      </c>
      <c r="CK2194" t="s">
        <v>106</v>
      </c>
      <c r="CL2194">
        <v>45</v>
      </c>
      <c r="CM2194" t="s">
        <v>4665</v>
      </c>
      <c r="CO2194">
        <v>124666</v>
      </c>
      <c r="CQ2194">
        <v>0</v>
      </c>
      <c r="CR2194">
        <v>0</v>
      </c>
      <c r="CS2194">
        <v>0</v>
      </c>
      <c r="CY2194" t="s">
        <v>123</v>
      </c>
      <c r="CZ2194" t="s">
        <v>124</v>
      </c>
      <c r="DD2194" t="str" cm="1">
        <f t="array" ref="DD2194">TEXT(_xlfn.SEQUENCE(1, DATEDIF(AG2194, AH2194, "m") + 1, AG2194, 30), "YYYY-APMM")</f>
        <v>2014-AP09</v>
      </c>
      <c r="DN2194">
        <f t="shared" si="68"/>
        <v>271.2</v>
      </c>
      <c r="DO2194" t="str">
        <f t="shared" si="69"/>
        <v>LABOR- SUBCONTRACTOR</v>
      </c>
    </row>
    <row r="2195" spans="1:119" x14ac:dyDescent="0.35">
      <c r="A2195" t="s">
        <v>105</v>
      </c>
      <c r="B2195">
        <v>501480</v>
      </c>
      <c r="C2195">
        <v>6359</v>
      </c>
      <c r="D2195">
        <v>124674</v>
      </c>
      <c r="E2195">
        <v>13662</v>
      </c>
      <c r="F2195">
        <v>0</v>
      </c>
      <c r="G2195" t="s">
        <v>106</v>
      </c>
      <c r="H2195" t="s">
        <v>106</v>
      </c>
      <c r="I2195" t="s">
        <v>106</v>
      </c>
      <c r="J2195" t="s">
        <v>107</v>
      </c>
      <c r="K2195" t="s">
        <v>108</v>
      </c>
      <c r="L2195" t="s">
        <v>109</v>
      </c>
      <c r="M2195" t="s">
        <v>110</v>
      </c>
      <c r="N2195" t="s">
        <v>5415</v>
      </c>
      <c r="O2195" t="s">
        <v>4708</v>
      </c>
      <c r="P2195">
        <v>8177</v>
      </c>
      <c r="Q2195">
        <v>0</v>
      </c>
      <c r="R2195">
        <v>0</v>
      </c>
      <c r="S2195">
        <v>200</v>
      </c>
      <c r="T2195">
        <v>0</v>
      </c>
      <c r="U2195">
        <v>69</v>
      </c>
      <c r="V2195">
        <v>69</v>
      </c>
      <c r="W2195">
        <v>200</v>
      </c>
      <c r="X2195">
        <v>51</v>
      </c>
      <c r="Y2195">
        <v>0</v>
      </c>
      <c r="Z2195">
        <v>51</v>
      </c>
      <c r="AD2195" s="1">
        <v>41841.333333333336</v>
      </c>
      <c r="AE2195" s="1">
        <v>41872.708333333336</v>
      </c>
      <c r="AG2195" s="1">
        <v>41841.333333333336</v>
      </c>
      <c r="AH2195" s="1">
        <v>41872.708333333336</v>
      </c>
      <c r="AI2195" s="1">
        <v>41841.333333333336</v>
      </c>
      <c r="AJ2195" s="1">
        <v>41872.708333333336</v>
      </c>
      <c r="AK2195" s="1">
        <v>41841.333333333336</v>
      </c>
      <c r="AL2195" s="1">
        <v>41872.708333333336</v>
      </c>
      <c r="AM2195" s="1">
        <v>41841.333333333336</v>
      </c>
      <c r="AN2195" s="1">
        <v>41872.708333333336</v>
      </c>
      <c r="AP2195" t="s">
        <v>113</v>
      </c>
      <c r="AU2195" t="s">
        <v>5416</v>
      </c>
      <c r="AY2195" t="s">
        <v>119</v>
      </c>
      <c r="AZ2195">
        <v>0</v>
      </c>
      <c r="BA2195">
        <v>0</v>
      </c>
      <c r="BD2195" s="3">
        <v>41321.661805555559</v>
      </c>
      <c r="BE2195" s="3">
        <v>41321.663888888892</v>
      </c>
      <c r="BF2195" t="s">
        <v>115</v>
      </c>
      <c r="BG2195" t="s">
        <v>115</v>
      </c>
      <c r="BH2195">
        <v>8149</v>
      </c>
      <c r="BM2195">
        <v>43540</v>
      </c>
      <c r="BR2195" t="s">
        <v>1299</v>
      </c>
      <c r="BS2195" t="s">
        <v>1300</v>
      </c>
      <c r="BU2195">
        <v>1</v>
      </c>
      <c r="BV2195" t="s">
        <v>118</v>
      </c>
      <c r="BX2195" t="s">
        <v>119</v>
      </c>
      <c r="BY2195" t="s">
        <v>119</v>
      </c>
      <c r="BZ2195" t="s">
        <v>119</v>
      </c>
      <c r="CA2195">
        <v>1</v>
      </c>
      <c r="CC2195" t="s">
        <v>120</v>
      </c>
      <c r="CH2195">
        <v>540</v>
      </c>
      <c r="CI2195">
        <v>37530</v>
      </c>
      <c r="CJ2195" t="s">
        <v>106</v>
      </c>
      <c r="CK2195" t="s">
        <v>106</v>
      </c>
      <c r="CL2195">
        <v>35</v>
      </c>
      <c r="CM2195" t="s">
        <v>4710</v>
      </c>
      <c r="CO2195">
        <v>124666</v>
      </c>
      <c r="CQ2195">
        <v>0</v>
      </c>
      <c r="CR2195">
        <v>0</v>
      </c>
      <c r="CS2195">
        <v>0</v>
      </c>
      <c r="CY2195" t="s">
        <v>123</v>
      </c>
      <c r="CZ2195" t="s">
        <v>124</v>
      </c>
      <c r="DD2195" t="str" cm="1">
        <f t="array" ref="DD2195:DE2195">TEXT(_xlfn.SEQUENCE(1, DATEDIF(AG2195, AH2195, "m") + 1, AG2195, 30), "YYYY-APMM")</f>
        <v>2014-AP07</v>
      </c>
      <c r="DE2195" t="str">
        <v>2014-AP08</v>
      </c>
      <c r="DN2195">
        <f t="shared" si="68"/>
        <v>34.5</v>
      </c>
      <c r="DO2195" t="str">
        <f t="shared" si="69"/>
        <v>LABOR - CIVIL</v>
      </c>
    </row>
    <row r="2196" spans="1:119" x14ac:dyDescent="0.35">
      <c r="A2196" t="s">
        <v>105</v>
      </c>
      <c r="B2196">
        <v>501481</v>
      </c>
      <c r="C2196">
        <v>6359</v>
      </c>
      <c r="D2196">
        <v>124674</v>
      </c>
      <c r="E2196">
        <v>13662</v>
      </c>
      <c r="F2196">
        <v>0</v>
      </c>
      <c r="G2196" t="s">
        <v>106</v>
      </c>
      <c r="H2196" t="s">
        <v>106</v>
      </c>
      <c r="I2196" t="s">
        <v>106</v>
      </c>
      <c r="J2196" t="s">
        <v>107</v>
      </c>
      <c r="K2196" t="s">
        <v>108</v>
      </c>
      <c r="L2196" t="s">
        <v>109</v>
      </c>
      <c r="M2196" t="s">
        <v>110</v>
      </c>
      <c r="N2196" t="s">
        <v>5417</v>
      </c>
      <c r="O2196" t="s">
        <v>4712</v>
      </c>
      <c r="P2196">
        <v>8178</v>
      </c>
      <c r="Q2196">
        <v>0</v>
      </c>
      <c r="R2196">
        <v>0</v>
      </c>
      <c r="S2196">
        <v>200</v>
      </c>
      <c r="T2196">
        <v>0</v>
      </c>
      <c r="U2196">
        <v>1494</v>
      </c>
      <c r="V2196">
        <v>1494</v>
      </c>
      <c r="W2196">
        <v>200</v>
      </c>
      <c r="X2196">
        <v>0</v>
      </c>
      <c r="Y2196">
        <v>0</v>
      </c>
      <c r="Z2196">
        <v>0</v>
      </c>
      <c r="AD2196" s="1">
        <v>41847.333333333336</v>
      </c>
      <c r="AE2196" s="1">
        <v>41878.708333333336</v>
      </c>
      <c r="AG2196" s="1">
        <v>41847.333333333336</v>
      </c>
      <c r="AH2196" s="1">
        <v>41878.708333333336</v>
      </c>
      <c r="AI2196" s="1">
        <v>41847.333333333336</v>
      </c>
      <c r="AJ2196" s="1">
        <v>41878.708333333336</v>
      </c>
      <c r="AK2196" s="1">
        <v>41847.333333333336</v>
      </c>
      <c r="AL2196" s="1">
        <v>41878.708333333336</v>
      </c>
      <c r="AM2196" s="1">
        <v>41847.333333333336</v>
      </c>
      <c r="AN2196" s="1">
        <v>41878.708333333336</v>
      </c>
      <c r="AP2196" t="s">
        <v>113</v>
      </c>
      <c r="AU2196" t="s">
        <v>5418</v>
      </c>
      <c r="AY2196" t="s">
        <v>119</v>
      </c>
      <c r="AZ2196">
        <v>0</v>
      </c>
      <c r="BA2196">
        <v>0</v>
      </c>
      <c r="BD2196" s="3">
        <v>41321.661805555559</v>
      </c>
      <c r="BE2196" s="3">
        <v>41321.663888888892</v>
      </c>
      <c r="BF2196" t="s">
        <v>115</v>
      </c>
      <c r="BG2196" t="s">
        <v>115</v>
      </c>
      <c r="BH2196">
        <v>8149</v>
      </c>
      <c r="BM2196">
        <v>43550</v>
      </c>
      <c r="BR2196" t="s">
        <v>116</v>
      </c>
      <c r="BS2196" t="s">
        <v>117</v>
      </c>
      <c r="BU2196">
        <v>1</v>
      </c>
      <c r="BV2196" t="s">
        <v>118</v>
      </c>
      <c r="BX2196" t="s">
        <v>119</v>
      </c>
      <c r="BY2196" t="s">
        <v>119</v>
      </c>
      <c r="BZ2196" t="s">
        <v>119</v>
      </c>
      <c r="CA2196">
        <v>1</v>
      </c>
      <c r="CC2196" t="s">
        <v>120</v>
      </c>
      <c r="CH2196">
        <v>540</v>
      </c>
      <c r="CI2196">
        <v>37530</v>
      </c>
      <c r="CJ2196" t="s">
        <v>106</v>
      </c>
      <c r="CK2196" t="s">
        <v>106</v>
      </c>
      <c r="CL2196">
        <v>35</v>
      </c>
      <c r="CM2196" t="s">
        <v>4710</v>
      </c>
      <c r="CO2196">
        <v>124666</v>
      </c>
      <c r="CQ2196">
        <v>0</v>
      </c>
      <c r="CR2196">
        <v>0</v>
      </c>
      <c r="CS2196">
        <v>0</v>
      </c>
      <c r="CY2196" t="s">
        <v>123</v>
      </c>
      <c r="CZ2196" t="s">
        <v>124</v>
      </c>
      <c r="DD2196" t="str" cm="1">
        <f t="array" ref="DD2196:DE2196">TEXT(_xlfn.SEQUENCE(1, DATEDIF(AG2196, AH2196, "m") + 1, AG2196, 30), "YYYY-APMM")</f>
        <v>2014-AP07</v>
      </c>
      <c r="DE2196" t="str">
        <v>2014-AP08</v>
      </c>
      <c r="DN2196">
        <f t="shared" si="68"/>
        <v>747</v>
      </c>
      <c r="DO2196" t="str">
        <f t="shared" si="69"/>
        <v>LABOR- SUBCONTRACTOR</v>
      </c>
    </row>
    <row r="2197" spans="1:119" x14ac:dyDescent="0.35">
      <c r="A2197" t="s">
        <v>105</v>
      </c>
      <c r="B2197">
        <v>501482</v>
      </c>
      <c r="C2197">
        <v>6359</v>
      </c>
      <c r="D2197">
        <v>124674</v>
      </c>
      <c r="E2197">
        <v>13662</v>
      </c>
      <c r="F2197">
        <v>0</v>
      </c>
      <c r="G2197" t="s">
        <v>106</v>
      </c>
      <c r="H2197" t="s">
        <v>106</v>
      </c>
      <c r="I2197" t="s">
        <v>106</v>
      </c>
      <c r="J2197" t="s">
        <v>107</v>
      </c>
      <c r="K2197" t="s">
        <v>108</v>
      </c>
      <c r="L2197" t="s">
        <v>109</v>
      </c>
      <c r="M2197" t="s">
        <v>110</v>
      </c>
      <c r="N2197" t="s">
        <v>5419</v>
      </c>
      <c r="O2197" t="s">
        <v>4715</v>
      </c>
      <c r="P2197">
        <v>8172</v>
      </c>
      <c r="Q2197">
        <v>0</v>
      </c>
      <c r="R2197">
        <v>0</v>
      </c>
      <c r="S2197">
        <v>200</v>
      </c>
      <c r="T2197">
        <v>0</v>
      </c>
      <c r="U2197">
        <v>630</v>
      </c>
      <c r="V2197">
        <v>630</v>
      </c>
      <c r="W2197">
        <v>200</v>
      </c>
      <c r="X2197">
        <v>0</v>
      </c>
      <c r="Y2197">
        <v>0</v>
      </c>
      <c r="Z2197">
        <v>0</v>
      </c>
      <c r="AD2197" s="1">
        <v>41847.333333333336</v>
      </c>
      <c r="AE2197" s="1">
        <v>41878.708333333336</v>
      </c>
      <c r="AG2197" s="1">
        <v>41847.333333333336</v>
      </c>
      <c r="AH2197" s="1">
        <v>41878.708333333336</v>
      </c>
      <c r="AI2197" s="1">
        <v>41847.333333333336</v>
      </c>
      <c r="AJ2197" s="1">
        <v>41878.708333333336</v>
      </c>
      <c r="AK2197" s="1">
        <v>41847.333333333336</v>
      </c>
      <c r="AL2197" s="1">
        <v>41878.708333333336</v>
      </c>
      <c r="AM2197" s="1">
        <v>41847.333333333336</v>
      </c>
      <c r="AN2197" s="1">
        <v>41878.708333333336</v>
      </c>
      <c r="AP2197" t="s">
        <v>113</v>
      </c>
      <c r="AU2197" t="s">
        <v>5420</v>
      </c>
      <c r="AY2197" t="s">
        <v>119</v>
      </c>
      <c r="AZ2197">
        <v>0</v>
      </c>
      <c r="BA2197">
        <v>0</v>
      </c>
      <c r="BD2197" s="3">
        <v>41321.661805555559</v>
      </c>
      <c r="BE2197" s="3">
        <v>41321.663888888892</v>
      </c>
      <c r="BF2197" t="s">
        <v>115</v>
      </c>
      <c r="BG2197" t="s">
        <v>115</v>
      </c>
      <c r="BH2197">
        <v>8149</v>
      </c>
      <c r="BM2197">
        <v>43490</v>
      </c>
      <c r="BR2197" t="s">
        <v>3200</v>
      </c>
      <c r="BS2197" t="s">
        <v>3201</v>
      </c>
      <c r="BU2197">
        <v>1</v>
      </c>
      <c r="BV2197" t="s">
        <v>118</v>
      </c>
      <c r="BX2197" t="s">
        <v>119</v>
      </c>
      <c r="BY2197" t="s">
        <v>119</v>
      </c>
      <c r="BZ2197" t="s">
        <v>119</v>
      </c>
      <c r="CA2197">
        <v>1</v>
      </c>
      <c r="CC2197" t="s">
        <v>120</v>
      </c>
      <c r="CH2197">
        <v>540</v>
      </c>
      <c r="CI2197">
        <v>37530</v>
      </c>
      <c r="CJ2197" t="s">
        <v>106</v>
      </c>
      <c r="CK2197" t="s">
        <v>106</v>
      </c>
      <c r="CL2197">
        <v>35</v>
      </c>
      <c r="CM2197" t="s">
        <v>4710</v>
      </c>
      <c r="CO2197">
        <v>124666</v>
      </c>
      <c r="CQ2197">
        <v>0</v>
      </c>
      <c r="CR2197">
        <v>0</v>
      </c>
      <c r="CS2197">
        <v>0</v>
      </c>
      <c r="CY2197" t="s">
        <v>123</v>
      </c>
      <c r="CZ2197" t="s">
        <v>124</v>
      </c>
      <c r="DD2197" t="str" cm="1">
        <f t="array" ref="DD2197:DE2197">TEXT(_xlfn.SEQUENCE(1, DATEDIF(AG2197, AH2197, "m") + 1, AG2197, 30), "YYYY-APMM")</f>
        <v>2014-AP07</v>
      </c>
      <c r="DE2197" t="str">
        <v>2014-AP08</v>
      </c>
      <c r="DN2197">
        <f t="shared" si="68"/>
        <v>315</v>
      </c>
      <c r="DO2197" t="str">
        <f t="shared" si="69"/>
        <v>MANHOLES SK</v>
      </c>
    </row>
    <row r="2198" spans="1:119" x14ac:dyDescent="0.35">
      <c r="A2198" t="s">
        <v>105</v>
      </c>
      <c r="B2198">
        <v>501483</v>
      </c>
      <c r="C2198">
        <v>6359</v>
      </c>
      <c r="D2198">
        <v>124674</v>
      </c>
      <c r="E2198">
        <v>13662</v>
      </c>
      <c r="F2198">
        <v>0</v>
      </c>
      <c r="G2198" t="s">
        <v>106</v>
      </c>
      <c r="H2198" t="s">
        <v>106</v>
      </c>
      <c r="I2198" t="s">
        <v>106</v>
      </c>
      <c r="J2198" t="s">
        <v>107</v>
      </c>
      <c r="K2198" t="s">
        <v>108</v>
      </c>
      <c r="L2198" t="s">
        <v>109</v>
      </c>
      <c r="M2198" t="s">
        <v>110</v>
      </c>
      <c r="N2198" t="s">
        <v>5421</v>
      </c>
      <c r="O2198" t="s">
        <v>4718</v>
      </c>
      <c r="P2198">
        <v>8177</v>
      </c>
      <c r="Q2198">
        <v>0</v>
      </c>
      <c r="R2198">
        <v>0</v>
      </c>
      <c r="S2198">
        <v>200</v>
      </c>
      <c r="T2198">
        <v>0</v>
      </c>
      <c r="U2198">
        <v>122</v>
      </c>
      <c r="V2198">
        <v>122</v>
      </c>
      <c r="W2198">
        <v>200</v>
      </c>
      <c r="X2198">
        <v>110</v>
      </c>
      <c r="Y2198">
        <v>0</v>
      </c>
      <c r="Z2198">
        <v>110</v>
      </c>
      <c r="AD2198" s="1">
        <v>41856.333333333336</v>
      </c>
      <c r="AE2198" s="1">
        <v>41884.708333333336</v>
      </c>
      <c r="AG2198" s="1">
        <v>41856.333333333336</v>
      </c>
      <c r="AH2198" s="1">
        <v>41884.708333333336</v>
      </c>
      <c r="AI2198" s="1">
        <v>41856.333333333336</v>
      </c>
      <c r="AJ2198" s="1">
        <v>41884.708333333336</v>
      </c>
      <c r="AK2198" s="1">
        <v>41856.333333333336</v>
      </c>
      <c r="AL2198" s="1">
        <v>41884.708333333336</v>
      </c>
      <c r="AM2198" s="1">
        <v>41856.333333333336</v>
      </c>
      <c r="AN2198" s="1">
        <v>41884.708333333336</v>
      </c>
      <c r="AP2198" t="s">
        <v>113</v>
      </c>
      <c r="AU2198" t="s">
        <v>5422</v>
      </c>
      <c r="AY2198" t="s">
        <v>119</v>
      </c>
      <c r="AZ2198">
        <v>0</v>
      </c>
      <c r="BA2198">
        <v>0</v>
      </c>
      <c r="BD2198" s="3">
        <v>41321.661805555559</v>
      </c>
      <c r="BE2198" s="3">
        <v>41321.663888888892</v>
      </c>
      <c r="BF2198" t="s">
        <v>115</v>
      </c>
      <c r="BG2198" t="s">
        <v>115</v>
      </c>
      <c r="BH2198">
        <v>8149</v>
      </c>
      <c r="BM2198">
        <v>43540</v>
      </c>
      <c r="BR2198" t="s">
        <v>1299</v>
      </c>
      <c r="BS2198" t="s">
        <v>1300</v>
      </c>
      <c r="BU2198">
        <v>1</v>
      </c>
      <c r="BV2198" t="s">
        <v>118</v>
      </c>
      <c r="BX2198" t="s">
        <v>119</v>
      </c>
      <c r="BY2198" t="s">
        <v>119</v>
      </c>
      <c r="BZ2198" t="s">
        <v>119</v>
      </c>
      <c r="CA2198">
        <v>1</v>
      </c>
      <c r="CC2198" t="s">
        <v>120</v>
      </c>
      <c r="CH2198">
        <v>540</v>
      </c>
      <c r="CI2198">
        <v>37530</v>
      </c>
      <c r="CJ2198" t="s">
        <v>106</v>
      </c>
      <c r="CK2198" t="s">
        <v>106</v>
      </c>
      <c r="CL2198">
        <v>35</v>
      </c>
      <c r="CM2198" t="s">
        <v>4710</v>
      </c>
      <c r="CO2198">
        <v>124666</v>
      </c>
      <c r="CQ2198">
        <v>0</v>
      </c>
      <c r="CR2198">
        <v>0</v>
      </c>
      <c r="CS2198">
        <v>0</v>
      </c>
      <c r="CY2198" t="s">
        <v>123</v>
      </c>
      <c r="CZ2198" t="s">
        <v>124</v>
      </c>
      <c r="DD2198" t="str" cm="1">
        <f t="array" ref="DD2198">TEXT(_xlfn.SEQUENCE(1, DATEDIF(AG2198, AH2198, "m") + 1, AG2198, 30), "YYYY-APMM")</f>
        <v>2014-AP08</v>
      </c>
      <c r="DN2198">
        <f t="shared" si="68"/>
        <v>122</v>
      </c>
      <c r="DO2198" t="str">
        <f t="shared" si="69"/>
        <v>LABOR - CIVIL</v>
      </c>
    </row>
    <row r="2199" spans="1:119" x14ac:dyDescent="0.35">
      <c r="A2199" t="s">
        <v>105</v>
      </c>
      <c r="B2199">
        <v>501484</v>
      </c>
      <c r="C2199">
        <v>6359</v>
      </c>
      <c r="D2199">
        <v>124674</v>
      </c>
      <c r="E2199">
        <v>13662</v>
      </c>
      <c r="F2199">
        <v>0</v>
      </c>
      <c r="G2199" t="s">
        <v>106</v>
      </c>
      <c r="H2199" t="s">
        <v>106</v>
      </c>
      <c r="I2199" t="s">
        <v>106</v>
      </c>
      <c r="J2199" t="s">
        <v>107</v>
      </c>
      <c r="K2199" t="s">
        <v>108</v>
      </c>
      <c r="L2199" t="s">
        <v>109</v>
      </c>
      <c r="M2199" t="s">
        <v>110</v>
      </c>
      <c r="N2199" t="s">
        <v>5423</v>
      </c>
      <c r="O2199" t="s">
        <v>4721</v>
      </c>
      <c r="P2199">
        <v>8178</v>
      </c>
      <c r="Q2199">
        <v>432</v>
      </c>
      <c r="R2199">
        <v>160</v>
      </c>
      <c r="S2199">
        <v>200</v>
      </c>
      <c r="T2199">
        <v>0</v>
      </c>
      <c r="U2199">
        <v>216</v>
      </c>
      <c r="V2199">
        <v>216</v>
      </c>
      <c r="W2199">
        <v>200</v>
      </c>
      <c r="X2199">
        <v>0</v>
      </c>
      <c r="Y2199">
        <v>0</v>
      </c>
      <c r="Z2199">
        <v>0</v>
      </c>
      <c r="AD2199" s="1">
        <v>41933.333333333336</v>
      </c>
      <c r="AE2199" s="1">
        <v>41961.708333333336</v>
      </c>
      <c r="AG2199" s="1">
        <v>41868.333333333336</v>
      </c>
      <c r="AH2199" s="1">
        <v>41896.708333333336</v>
      </c>
      <c r="AI2199" s="1">
        <v>41868.333333333336</v>
      </c>
      <c r="AJ2199" s="1">
        <v>41896.708333333336</v>
      </c>
      <c r="AK2199" s="1">
        <v>41868.333333333336</v>
      </c>
      <c r="AL2199" s="1">
        <v>41896.708333333336</v>
      </c>
      <c r="AM2199" s="1">
        <v>41933.333333333336</v>
      </c>
      <c r="AN2199" s="1">
        <v>41961.708333333336</v>
      </c>
      <c r="AP2199" t="s">
        <v>113</v>
      </c>
      <c r="AU2199" t="s">
        <v>5424</v>
      </c>
      <c r="AY2199" t="s">
        <v>106</v>
      </c>
      <c r="AZ2199">
        <v>0</v>
      </c>
      <c r="BA2199">
        <v>0</v>
      </c>
      <c r="BD2199" s="3">
        <v>41321.661805555559</v>
      </c>
      <c r="BE2199" s="3">
        <v>41321.663888888892</v>
      </c>
      <c r="BF2199" t="s">
        <v>115</v>
      </c>
      <c r="BG2199" t="s">
        <v>115</v>
      </c>
      <c r="BH2199">
        <v>8149</v>
      </c>
      <c r="BM2199">
        <v>43550</v>
      </c>
      <c r="BR2199" t="s">
        <v>116</v>
      </c>
      <c r="BS2199" t="s">
        <v>117</v>
      </c>
      <c r="BU2199">
        <v>1</v>
      </c>
      <c r="BV2199" t="s">
        <v>118</v>
      </c>
      <c r="BX2199" t="s">
        <v>119</v>
      </c>
      <c r="BY2199" t="s">
        <v>119</v>
      </c>
      <c r="BZ2199" t="s">
        <v>119</v>
      </c>
      <c r="CA2199">
        <v>1</v>
      </c>
      <c r="CC2199" t="s">
        <v>120</v>
      </c>
      <c r="CH2199">
        <v>540</v>
      </c>
      <c r="CI2199">
        <v>37530</v>
      </c>
      <c r="CJ2199" t="s">
        <v>106</v>
      </c>
      <c r="CK2199" t="s">
        <v>106</v>
      </c>
      <c r="CL2199">
        <v>35</v>
      </c>
      <c r="CM2199" t="s">
        <v>4710</v>
      </c>
      <c r="CO2199">
        <v>124666</v>
      </c>
      <c r="CQ2199">
        <v>0</v>
      </c>
      <c r="CR2199">
        <v>0</v>
      </c>
      <c r="CS2199">
        <v>0</v>
      </c>
      <c r="CY2199" t="s">
        <v>123</v>
      </c>
      <c r="CZ2199" t="s">
        <v>124</v>
      </c>
      <c r="DD2199" t="str" cm="1">
        <f t="array" ref="DD2199">TEXT(_xlfn.SEQUENCE(1, DATEDIF(AG2199, AH2199, "m") + 1, AG2199, 30), "YYYY-APMM")</f>
        <v>2014-AP08</v>
      </c>
      <c r="DN2199">
        <f t="shared" si="68"/>
        <v>216</v>
      </c>
      <c r="DO2199" t="str">
        <f t="shared" si="69"/>
        <v>LABOR- SUBCONTRACTOR</v>
      </c>
    </row>
    <row r="2200" spans="1:119" x14ac:dyDescent="0.35">
      <c r="A2200" t="s">
        <v>105</v>
      </c>
      <c r="B2200">
        <v>501485</v>
      </c>
      <c r="C2200">
        <v>6359</v>
      </c>
      <c r="D2200">
        <v>124674</v>
      </c>
      <c r="E2200">
        <v>13662</v>
      </c>
      <c r="F2200">
        <v>0</v>
      </c>
      <c r="G2200" t="s">
        <v>106</v>
      </c>
      <c r="H2200" t="s">
        <v>106</v>
      </c>
      <c r="I2200" t="s">
        <v>106</v>
      </c>
      <c r="J2200" t="s">
        <v>107</v>
      </c>
      <c r="K2200" t="s">
        <v>108</v>
      </c>
      <c r="L2200" t="s">
        <v>109</v>
      </c>
      <c r="M2200" t="s">
        <v>110</v>
      </c>
      <c r="N2200" t="s">
        <v>5425</v>
      </c>
      <c r="O2200" t="s">
        <v>4724</v>
      </c>
      <c r="P2200">
        <v>8178</v>
      </c>
      <c r="Q2200">
        <v>272</v>
      </c>
      <c r="R2200">
        <v>0</v>
      </c>
      <c r="S2200">
        <v>200</v>
      </c>
      <c r="T2200">
        <v>0</v>
      </c>
      <c r="U2200">
        <v>1039.5999999999999</v>
      </c>
      <c r="V2200">
        <v>1039.5999999999999</v>
      </c>
      <c r="W2200">
        <v>200</v>
      </c>
      <c r="X2200">
        <v>0</v>
      </c>
      <c r="Y2200">
        <v>0</v>
      </c>
      <c r="Z2200">
        <v>0</v>
      </c>
      <c r="AD2200" s="1">
        <v>41941.333333333336</v>
      </c>
      <c r="AE2200" s="1">
        <v>41969.708333333336</v>
      </c>
      <c r="AG2200" s="1">
        <v>41899.333333333336</v>
      </c>
      <c r="AH2200" s="1">
        <v>41930.708333333336</v>
      </c>
      <c r="AI2200" s="1">
        <v>41899.333333333336</v>
      </c>
      <c r="AJ2200" s="1">
        <v>41930.708333333336</v>
      </c>
      <c r="AK2200" s="1">
        <v>41899.333333333336</v>
      </c>
      <c r="AL2200" s="1">
        <v>41930.708333333336</v>
      </c>
      <c r="AM2200" s="1">
        <v>41941.333333333336</v>
      </c>
      <c r="AN2200" s="1">
        <v>41969.708333333336</v>
      </c>
      <c r="AP2200" t="s">
        <v>113</v>
      </c>
      <c r="AU2200" t="s">
        <v>5426</v>
      </c>
      <c r="AY2200" t="s">
        <v>106</v>
      </c>
      <c r="AZ2200">
        <v>0</v>
      </c>
      <c r="BA2200">
        <v>0</v>
      </c>
      <c r="BD2200" s="3">
        <v>41321.661805555559</v>
      </c>
      <c r="BE2200" s="3">
        <v>41321.663888888892</v>
      </c>
      <c r="BF2200" t="s">
        <v>115</v>
      </c>
      <c r="BG2200" t="s">
        <v>115</v>
      </c>
      <c r="BH2200">
        <v>8149</v>
      </c>
      <c r="BM2200">
        <v>43550</v>
      </c>
      <c r="BR2200" t="s">
        <v>116</v>
      </c>
      <c r="BS2200" t="s">
        <v>117</v>
      </c>
      <c r="BU2200">
        <v>1</v>
      </c>
      <c r="BV2200" t="s">
        <v>118</v>
      </c>
      <c r="BX2200" t="s">
        <v>119</v>
      </c>
      <c r="BY2200" t="s">
        <v>119</v>
      </c>
      <c r="BZ2200" t="s">
        <v>119</v>
      </c>
      <c r="CA2200">
        <v>1</v>
      </c>
      <c r="CC2200" t="s">
        <v>120</v>
      </c>
      <c r="CH2200">
        <v>540</v>
      </c>
      <c r="CI2200">
        <v>37530</v>
      </c>
      <c r="CJ2200" t="s">
        <v>106</v>
      </c>
      <c r="CK2200" t="s">
        <v>106</v>
      </c>
      <c r="CL2200">
        <v>35</v>
      </c>
      <c r="CM2200" t="s">
        <v>4710</v>
      </c>
      <c r="CO2200">
        <v>124666</v>
      </c>
      <c r="CQ2200">
        <v>0</v>
      </c>
      <c r="CR2200">
        <v>0</v>
      </c>
      <c r="CS2200">
        <v>0</v>
      </c>
      <c r="CY2200" t="s">
        <v>123</v>
      </c>
      <c r="CZ2200" t="s">
        <v>124</v>
      </c>
      <c r="DD2200" t="str" cm="1">
        <f t="array" ref="DD2200:DE2200">TEXT(_xlfn.SEQUENCE(1, DATEDIF(AG2200, AH2200, "m") + 1, AG2200, 30), "YYYY-APMM")</f>
        <v>2014-AP09</v>
      </c>
      <c r="DE2200" t="str">
        <v>2014-AP10</v>
      </c>
      <c r="DN2200">
        <f t="shared" si="68"/>
        <v>519.79999999999995</v>
      </c>
      <c r="DO2200" t="str">
        <f t="shared" si="69"/>
        <v>LABOR- SUBCONTRACTOR</v>
      </c>
    </row>
    <row r="2201" spans="1:119" x14ac:dyDescent="0.35">
      <c r="A2201" t="s">
        <v>105</v>
      </c>
      <c r="B2201">
        <v>501486</v>
      </c>
      <c r="C2201">
        <v>6359</v>
      </c>
      <c r="D2201">
        <v>124675</v>
      </c>
      <c r="E2201">
        <v>13662</v>
      </c>
      <c r="F2201">
        <v>0</v>
      </c>
      <c r="G2201" t="s">
        <v>106</v>
      </c>
      <c r="H2201" t="s">
        <v>106</v>
      </c>
      <c r="I2201" t="s">
        <v>106</v>
      </c>
      <c r="J2201" t="s">
        <v>107</v>
      </c>
      <c r="K2201" t="s">
        <v>108</v>
      </c>
      <c r="L2201" t="s">
        <v>109</v>
      </c>
      <c r="M2201" t="s">
        <v>110</v>
      </c>
      <c r="N2201" t="s">
        <v>5427</v>
      </c>
      <c r="O2201" t="s">
        <v>4787</v>
      </c>
      <c r="P2201">
        <v>8177</v>
      </c>
      <c r="Q2201">
        <v>120</v>
      </c>
      <c r="R2201">
        <v>0</v>
      </c>
      <c r="S2201">
        <v>200</v>
      </c>
      <c r="T2201">
        <v>0</v>
      </c>
      <c r="U2201">
        <v>419</v>
      </c>
      <c r="V2201">
        <v>419</v>
      </c>
      <c r="W2201">
        <v>200</v>
      </c>
      <c r="X2201">
        <v>251</v>
      </c>
      <c r="Y2201">
        <v>0</v>
      </c>
      <c r="Z2201">
        <v>251</v>
      </c>
      <c r="AD2201" s="1">
        <v>41745.333333333336</v>
      </c>
      <c r="AE2201" s="1">
        <v>41773.708333333336</v>
      </c>
      <c r="AG2201" s="1">
        <v>41728.333333333336</v>
      </c>
      <c r="AH2201" s="1">
        <v>41756.708333333336</v>
      </c>
      <c r="AI2201" s="1">
        <v>41728.333333333336</v>
      </c>
      <c r="AJ2201" s="1">
        <v>41756.708333333336</v>
      </c>
      <c r="AK2201" s="1">
        <v>41728.333333333336</v>
      </c>
      <c r="AL2201" s="1">
        <v>41756.708333333336</v>
      </c>
      <c r="AM2201" s="1">
        <v>41745.333333333336</v>
      </c>
      <c r="AN2201" s="1">
        <v>41773.708333333336</v>
      </c>
      <c r="AP2201" t="s">
        <v>113</v>
      </c>
      <c r="AU2201" t="s">
        <v>5428</v>
      </c>
      <c r="AY2201" t="s">
        <v>106</v>
      </c>
      <c r="AZ2201">
        <v>0</v>
      </c>
      <c r="BA2201">
        <v>0</v>
      </c>
      <c r="BD2201" s="3">
        <v>41321.661805555559</v>
      </c>
      <c r="BE2201" s="3">
        <v>41321.663888888892</v>
      </c>
      <c r="BF2201" t="s">
        <v>115</v>
      </c>
      <c r="BG2201" t="s">
        <v>115</v>
      </c>
      <c r="BH2201">
        <v>8149</v>
      </c>
      <c r="BM2201">
        <v>43540</v>
      </c>
      <c r="BR2201" t="s">
        <v>1299</v>
      </c>
      <c r="BS2201" t="s">
        <v>1300</v>
      </c>
      <c r="BU2201">
        <v>1</v>
      </c>
      <c r="BV2201" t="s">
        <v>118</v>
      </c>
      <c r="BX2201" t="s">
        <v>119</v>
      </c>
      <c r="BY2201" t="s">
        <v>119</v>
      </c>
      <c r="BZ2201" t="s">
        <v>119</v>
      </c>
      <c r="CA2201">
        <v>1</v>
      </c>
      <c r="CC2201" t="s">
        <v>120</v>
      </c>
      <c r="CH2201">
        <v>540</v>
      </c>
      <c r="CI2201">
        <v>37480</v>
      </c>
      <c r="CJ2201" t="s">
        <v>106</v>
      </c>
      <c r="CK2201" t="s">
        <v>106</v>
      </c>
      <c r="CL2201">
        <v>10</v>
      </c>
      <c r="CM2201" t="s">
        <v>4789</v>
      </c>
      <c r="CO2201">
        <v>124666</v>
      </c>
      <c r="CQ2201">
        <v>0</v>
      </c>
      <c r="CR2201">
        <v>0</v>
      </c>
      <c r="CS2201">
        <v>0</v>
      </c>
      <c r="CY2201" t="s">
        <v>123</v>
      </c>
      <c r="CZ2201" t="s">
        <v>124</v>
      </c>
      <c r="DD2201" t="str" cm="1">
        <f t="array" ref="DD2201">TEXT(_xlfn.SEQUENCE(1, DATEDIF(AG2201, AH2201, "m") + 1, AG2201, 30), "YYYY-APMM")</f>
        <v>2014-AP03</v>
      </c>
      <c r="DN2201">
        <f t="shared" si="68"/>
        <v>419</v>
      </c>
      <c r="DO2201" t="str">
        <f t="shared" si="69"/>
        <v>LABOR - CIVIL</v>
      </c>
    </row>
    <row r="2202" spans="1:119" x14ac:dyDescent="0.35">
      <c r="A2202" t="s">
        <v>105</v>
      </c>
      <c r="B2202">
        <v>501487</v>
      </c>
      <c r="C2202">
        <v>6359</v>
      </c>
      <c r="D2202">
        <v>124675</v>
      </c>
      <c r="E2202">
        <v>13662</v>
      </c>
      <c r="F2202">
        <v>0</v>
      </c>
      <c r="G2202" t="s">
        <v>106</v>
      </c>
      <c r="H2202" t="s">
        <v>106</v>
      </c>
      <c r="I2202" t="s">
        <v>106</v>
      </c>
      <c r="J2202" t="s">
        <v>107</v>
      </c>
      <c r="K2202" t="s">
        <v>108</v>
      </c>
      <c r="L2202" t="s">
        <v>109</v>
      </c>
      <c r="M2202" t="s">
        <v>110</v>
      </c>
      <c r="N2202" t="s">
        <v>5429</v>
      </c>
      <c r="O2202" t="s">
        <v>4791</v>
      </c>
      <c r="P2202">
        <v>8178</v>
      </c>
      <c r="Q2202">
        <v>120</v>
      </c>
      <c r="R2202">
        <v>0</v>
      </c>
      <c r="S2202">
        <v>200</v>
      </c>
      <c r="T2202">
        <v>0</v>
      </c>
      <c r="U2202">
        <v>265.2</v>
      </c>
      <c r="V2202">
        <v>265.2</v>
      </c>
      <c r="W2202">
        <v>200</v>
      </c>
      <c r="X2202">
        <v>0</v>
      </c>
      <c r="Y2202">
        <v>0</v>
      </c>
      <c r="Z2202">
        <v>0</v>
      </c>
      <c r="AD2202" s="1">
        <v>41752.333333333336</v>
      </c>
      <c r="AE2202" s="1">
        <v>41780.708333333336</v>
      </c>
      <c r="AG2202" s="1">
        <v>41735.333333333336</v>
      </c>
      <c r="AH2202" s="1">
        <v>41763.708333333336</v>
      </c>
      <c r="AI2202" s="1">
        <v>41735.333333333336</v>
      </c>
      <c r="AJ2202" s="1">
        <v>41763.708333333336</v>
      </c>
      <c r="AK2202" s="1">
        <v>41735.333333333336</v>
      </c>
      <c r="AL2202" s="1">
        <v>41763.708333333336</v>
      </c>
      <c r="AM2202" s="1">
        <v>41752.333333333336</v>
      </c>
      <c r="AN2202" s="1">
        <v>41780.708333333336</v>
      </c>
      <c r="AP2202" t="s">
        <v>113</v>
      </c>
      <c r="AU2202" t="s">
        <v>5430</v>
      </c>
      <c r="AY2202" t="s">
        <v>106</v>
      </c>
      <c r="AZ2202">
        <v>0</v>
      </c>
      <c r="BA2202">
        <v>0</v>
      </c>
      <c r="BD2202" s="3">
        <v>41321.661805555559</v>
      </c>
      <c r="BE2202" s="3">
        <v>41328.377083333333</v>
      </c>
      <c r="BF2202" t="s">
        <v>115</v>
      </c>
      <c r="BG2202" t="s">
        <v>115</v>
      </c>
      <c r="BH2202">
        <v>8149</v>
      </c>
      <c r="BM2202">
        <v>43550</v>
      </c>
      <c r="BR2202" t="s">
        <v>116</v>
      </c>
      <c r="BS2202" t="s">
        <v>117</v>
      </c>
      <c r="BU2202">
        <v>1</v>
      </c>
      <c r="BV2202" t="s">
        <v>118</v>
      </c>
      <c r="BX2202" t="s">
        <v>119</v>
      </c>
      <c r="BY2202" t="s">
        <v>119</v>
      </c>
      <c r="BZ2202" t="s">
        <v>119</v>
      </c>
      <c r="CA2202">
        <v>1</v>
      </c>
      <c r="CC2202" t="s">
        <v>120</v>
      </c>
      <c r="CH2202">
        <v>540</v>
      </c>
      <c r="CI2202">
        <v>37480</v>
      </c>
      <c r="CJ2202" t="s">
        <v>106</v>
      </c>
      <c r="CK2202" t="s">
        <v>106</v>
      </c>
      <c r="CL2202">
        <v>10</v>
      </c>
      <c r="CM2202" t="s">
        <v>4789</v>
      </c>
      <c r="CO2202">
        <v>124666</v>
      </c>
      <c r="CQ2202">
        <v>0</v>
      </c>
      <c r="CR2202">
        <v>0</v>
      </c>
      <c r="CS2202">
        <v>0</v>
      </c>
      <c r="CY2202" t="s">
        <v>123</v>
      </c>
      <c r="CZ2202" t="s">
        <v>124</v>
      </c>
      <c r="DD2202" t="str" cm="1">
        <f t="array" ref="DD2202">TEXT(_xlfn.SEQUENCE(1, DATEDIF(AG2202, AH2202, "m") + 1, AG2202, 30), "YYYY-APMM")</f>
        <v>2014-AP04</v>
      </c>
      <c r="DN2202">
        <f t="shared" si="68"/>
        <v>265.2</v>
      </c>
      <c r="DO2202" t="str">
        <f t="shared" si="69"/>
        <v>LABOR- SUBCONTRACTOR</v>
      </c>
    </row>
    <row r="2203" spans="1:119" x14ac:dyDescent="0.35">
      <c r="A2203" t="s">
        <v>105</v>
      </c>
      <c r="B2203">
        <v>501488</v>
      </c>
      <c r="C2203">
        <v>6359</v>
      </c>
      <c r="D2203">
        <v>124675</v>
      </c>
      <c r="E2203">
        <v>13662</v>
      </c>
      <c r="F2203">
        <v>0</v>
      </c>
      <c r="G2203" t="s">
        <v>106</v>
      </c>
      <c r="H2203" t="s">
        <v>106</v>
      </c>
      <c r="I2203" t="s">
        <v>106</v>
      </c>
      <c r="J2203" t="s">
        <v>107</v>
      </c>
      <c r="K2203" t="s">
        <v>108</v>
      </c>
      <c r="L2203" t="s">
        <v>109</v>
      </c>
      <c r="M2203" t="s">
        <v>110</v>
      </c>
      <c r="N2203" t="s">
        <v>5431</v>
      </c>
      <c r="O2203" t="s">
        <v>4794</v>
      </c>
      <c r="P2203">
        <v>8178</v>
      </c>
      <c r="Q2203">
        <v>120</v>
      </c>
      <c r="R2203">
        <v>0</v>
      </c>
      <c r="S2203">
        <v>200</v>
      </c>
      <c r="T2203">
        <v>0</v>
      </c>
      <c r="U2203">
        <v>134.4</v>
      </c>
      <c r="V2203">
        <v>134.4</v>
      </c>
      <c r="W2203">
        <v>200</v>
      </c>
      <c r="X2203">
        <v>0</v>
      </c>
      <c r="Y2203">
        <v>0</v>
      </c>
      <c r="Z2203">
        <v>0</v>
      </c>
      <c r="AD2203" s="1">
        <v>41760.333333333336</v>
      </c>
      <c r="AE2203" s="1">
        <v>41788.708333333336</v>
      </c>
      <c r="AG2203" s="1">
        <v>41743.333333333336</v>
      </c>
      <c r="AH2203" s="1">
        <v>41771.708333333336</v>
      </c>
      <c r="AI2203" s="1">
        <v>41743.333333333336</v>
      </c>
      <c r="AJ2203" s="1">
        <v>41771.708333333336</v>
      </c>
      <c r="AK2203" s="1">
        <v>41743.333333333336</v>
      </c>
      <c r="AL2203" s="1">
        <v>41771.708333333336</v>
      </c>
      <c r="AM2203" s="1">
        <v>41760.333333333336</v>
      </c>
      <c r="AN2203" s="1">
        <v>41788.708333333336</v>
      </c>
      <c r="AP2203" t="s">
        <v>113</v>
      </c>
      <c r="AU2203" t="s">
        <v>5432</v>
      </c>
      <c r="AY2203" t="s">
        <v>106</v>
      </c>
      <c r="AZ2203">
        <v>0</v>
      </c>
      <c r="BA2203">
        <v>0</v>
      </c>
      <c r="BD2203" s="3">
        <v>41321.661805555559</v>
      </c>
      <c r="BE2203" s="3">
        <v>41321.663888888892</v>
      </c>
      <c r="BF2203" t="s">
        <v>115</v>
      </c>
      <c r="BG2203" t="s">
        <v>115</v>
      </c>
      <c r="BH2203">
        <v>8149</v>
      </c>
      <c r="BM2203">
        <v>43550</v>
      </c>
      <c r="BR2203" t="s">
        <v>116</v>
      </c>
      <c r="BS2203" t="s">
        <v>117</v>
      </c>
      <c r="BU2203">
        <v>1</v>
      </c>
      <c r="BV2203" t="s">
        <v>118</v>
      </c>
      <c r="BX2203" t="s">
        <v>119</v>
      </c>
      <c r="BY2203" t="s">
        <v>119</v>
      </c>
      <c r="BZ2203" t="s">
        <v>119</v>
      </c>
      <c r="CA2203">
        <v>1</v>
      </c>
      <c r="CC2203" t="s">
        <v>120</v>
      </c>
      <c r="CH2203">
        <v>540</v>
      </c>
      <c r="CI2203">
        <v>37480</v>
      </c>
      <c r="CJ2203" t="s">
        <v>106</v>
      </c>
      <c r="CK2203" t="s">
        <v>106</v>
      </c>
      <c r="CL2203">
        <v>10</v>
      </c>
      <c r="CM2203" t="s">
        <v>4789</v>
      </c>
      <c r="CO2203">
        <v>124666</v>
      </c>
      <c r="CQ2203">
        <v>0</v>
      </c>
      <c r="CR2203">
        <v>0</v>
      </c>
      <c r="CS2203">
        <v>0</v>
      </c>
      <c r="CY2203" t="s">
        <v>123</v>
      </c>
      <c r="CZ2203" t="s">
        <v>124</v>
      </c>
      <c r="DD2203" t="str" cm="1">
        <f t="array" ref="DD2203">TEXT(_xlfn.SEQUENCE(1, DATEDIF(AG2203, AH2203, "m") + 1, AG2203, 30), "YYYY-APMM")</f>
        <v>2014-AP04</v>
      </c>
      <c r="DN2203">
        <f t="shared" si="68"/>
        <v>134.4</v>
      </c>
      <c r="DO2203" t="str">
        <f t="shared" si="69"/>
        <v>LABOR- SUBCONTRACTOR</v>
      </c>
    </row>
    <row r="2204" spans="1:119" x14ac:dyDescent="0.35">
      <c r="A2204" t="s">
        <v>105</v>
      </c>
      <c r="B2204">
        <v>501489</v>
      </c>
      <c r="C2204">
        <v>6359</v>
      </c>
      <c r="D2204">
        <v>124675</v>
      </c>
      <c r="E2204">
        <v>13662</v>
      </c>
      <c r="F2204">
        <v>0</v>
      </c>
      <c r="G2204" t="s">
        <v>106</v>
      </c>
      <c r="H2204" t="s">
        <v>106</v>
      </c>
      <c r="I2204" t="s">
        <v>106</v>
      </c>
      <c r="J2204" t="s">
        <v>107</v>
      </c>
      <c r="K2204" t="s">
        <v>108</v>
      </c>
      <c r="L2204" t="s">
        <v>109</v>
      </c>
      <c r="M2204" t="s">
        <v>110</v>
      </c>
      <c r="N2204" t="s">
        <v>5433</v>
      </c>
      <c r="O2204" t="s">
        <v>4797</v>
      </c>
      <c r="P2204">
        <v>8177</v>
      </c>
      <c r="Q2204">
        <v>120</v>
      </c>
      <c r="R2204">
        <v>0</v>
      </c>
      <c r="S2204">
        <v>120</v>
      </c>
      <c r="T2204">
        <v>0</v>
      </c>
      <c r="U2204">
        <v>315</v>
      </c>
      <c r="V2204">
        <v>315</v>
      </c>
      <c r="W2204">
        <v>120</v>
      </c>
      <c r="X2204">
        <v>248.99968799999999</v>
      </c>
      <c r="Y2204">
        <v>0</v>
      </c>
      <c r="Z2204">
        <v>248.99968799999999</v>
      </c>
      <c r="AD2204" s="1">
        <v>41778.333333333336</v>
      </c>
      <c r="AE2204" s="1">
        <v>41794.708333333336</v>
      </c>
      <c r="AG2204" s="1">
        <v>41760.333333333336</v>
      </c>
      <c r="AH2204" s="1">
        <v>41777.708333333336</v>
      </c>
      <c r="AI2204" s="1">
        <v>41760.333333333336</v>
      </c>
      <c r="AJ2204" s="1">
        <v>41777.708333333336</v>
      </c>
      <c r="AK2204" s="1">
        <v>41760.333333333336</v>
      </c>
      <c r="AL2204" s="1">
        <v>41777.708333333336</v>
      </c>
      <c r="AM2204" s="1">
        <v>41778.333333333336</v>
      </c>
      <c r="AN2204" s="1">
        <v>41794.708333333336</v>
      </c>
      <c r="AP2204" t="s">
        <v>113</v>
      </c>
      <c r="AU2204" t="s">
        <v>5434</v>
      </c>
      <c r="AY2204" t="s">
        <v>106</v>
      </c>
      <c r="AZ2204">
        <v>0</v>
      </c>
      <c r="BA2204">
        <v>0</v>
      </c>
      <c r="BD2204" s="3">
        <v>41321.661805555559</v>
      </c>
      <c r="BE2204" s="3">
        <v>41321.663888888892</v>
      </c>
      <c r="BF2204" t="s">
        <v>115</v>
      </c>
      <c r="BG2204" t="s">
        <v>115</v>
      </c>
      <c r="BH2204">
        <v>8149</v>
      </c>
      <c r="BM2204">
        <v>43540</v>
      </c>
      <c r="BR2204" t="s">
        <v>1299</v>
      </c>
      <c r="BS2204" t="s">
        <v>1300</v>
      </c>
      <c r="BU2204">
        <v>1</v>
      </c>
      <c r="BV2204" t="s">
        <v>118</v>
      </c>
      <c r="BX2204" t="s">
        <v>119</v>
      </c>
      <c r="BY2204" t="s">
        <v>119</v>
      </c>
      <c r="BZ2204" t="s">
        <v>119</v>
      </c>
      <c r="CA2204">
        <v>1</v>
      </c>
      <c r="CC2204" t="s">
        <v>120</v>
      </c>
      <c r="CH2204">
        <v>540</v>
      </c>
      <c r="CI2204">
        <v>37480</v>
      </c>
      <c r="CJ2204" t="s">
        <v>106</v>
      </c>
      <c r="CK2204" t="s">
        <v>106</v>
      </c>
      <c r="CL2204">
        <v>10</v>
      </c>
      <c r="CM2204" t="s">
        <v>4789</v>
      </c>
      <c r="CO2204">
        <v>124666</v>
      </c>
      <c r="CQ2204">
        <v>0</v>
      </c>
      <c r="CR2204">
        <v>0</v>
      </c>
      <c r="CS2204">
        <v>0</v>
      </c>
      <c r="CY2204" t="s">
        <v>123</v>
      </c>
      <c r="CZ2204" t="s">
        <v>124</v>
      </c>
      <c r="DD2204" t="str" cm="1">
        <f t="array" ref="DD2204">TEXT(_xlfn.SEQUENCE(1, DATEDIF(AG2204, AH2204, "m") + 1, AG2204, 30), "YYYY-APMM")</f>
        <v>2014-AP05</v>
      </c>
      <c r="DN2204">
        <f t="shared" si="68"/>
        <v>315</v>
      </c>
      <c r="DO2204" t="str">
        <f t="shared" si="69"/>
        <v>LABOR - CIVIL</v>
      </c>
    </row>
    <row r="2205" spans="1:119" x14ac:dyDescent="0.35">
      <c r="A2205" t="s">
        <v>105</v>
      </c>
      <c r="B2205">
        <v>501490</v>
      </c>
      <c r="C2205">
        <v>6359</v>
      </c>
      <c r="D2205">
        <v>124676</v>
      </c>
      <c r="E2205">
        <v>13662</v>
      </c>
      <c r="F2205">
        <v>0</v>
      </c>
      <c r="G2205" t="s">
        <v>106</v>
      </c>
      <c r="H2205" t="s">
        <v>106</v>
      </c>
      <c r="I2205" t="s">
        <v>106</v>
      </c>
      <c r="J2205" t="s">
        <v>107</v>
      </c>
      <c r="K2205" t="s">
        <v>108</v>
      </c>
      <c r="L2205" t="s">
        <v>109</v>
      </c>
      <c r="M2205" t="s">
        <v>110</v>
      </c>
      <c r="N2205" t="s">
        <v>5435</v>
      </c>
      <c r="O2205" t="s">
        <v>3209</v>
      </c>
      <c r="P2205">
        <v>8177</v>
      </c>
      <c r="Q2205">
        <v>96</v>
      </c>
      <c r="R2205">
        <v>40</v>
      </c>
      <c r="S2205">
        <v>120</v>
      </c>
      <c r="T2205">
        <v>0</v>
      </c>
      <c r="U2205">
        <v>163</v>
      </c>
      <c r="V2205">
        <v>163</v>
      </c>
      <c r="W2205">
        <v>120</v>
      </c>
      <c r="X2205">
        <v>90.999831999999998</v>
      </c>
      <c r="Y2205">
        <v>0</v>
      </c>
      <c r="Z2205">
        <v>90.999831999999998</v>
      </c>
      <c r="AD2205" s="1">
        <v>41960.333333333336</v>
      </c>
      <c r="AE2205" s="1">
        <v>41976.708333333336</v>
      </c>
      <c r="AG2205" s="1">
        <v>41946.333333333336</v>
      </c>
      <c r="AH2205" s="1">
        <v>41962.708333333336</v>
      </c>
      <c r="AI2205" s="1">
        <v>41946.333333333336</v>
      </c>
      <c r="AJ2205" s="1">
        <v>41962.708333333336</v>
      </c>
      <c r="AK2205" s="1">
        <v>41946.333333333336</v>
      </c>
      <c r="AL2205" s="1">
        <v>41962.708333333336</v>
      </c>
      <c r="AM2205" s="1">
        <v>41960.333333333336</v>
      </c>
      <c r="AN2205" s="1">
        <v>41976.708333333336</v>
      </c>
      <c r="AP2205" t="s">
        <v>113</v>
      </c>
      <c r="AU2205" t="s">
        <v>5436</v>
      </c>
      <c r="AY2205" t="s">
        <v>106</v>
      </c>
      <c r="AZ2205">
        <v>0</v>
      </c>
      <c r="BA2205">
        <v>0</v>
      </c>
      <c r="BD2205" s="3">
        <v>41321.661805555559</v>
      </c>
      <c r="BE2205" s="3">
        <v>41321.663888888892</v>
      </c>
      <c r="BF2205" t="s">
        <v>115</v>
      </c>
      <c r="BG2205" t="s">
        <v>115</v>
      </c>
      <c r="BH2205">
        <v>8149</v>
      </c>
      <c r="BM2205">
        <v>43540</v>
      </c>
      <c r="BR2205" t="s">
        <v>1299</v>
      </c>
      <c r="BS2205" t="s">
        <v>1300</v>
      </c>
      <c r="BU2205">
        <v>1</v>
      </c>
      <c r="BV2205" t="s">
        <v>118</v>
      </c>
      <c r="BX2205" t="s">
        <v>119</v>
      </c>
      <c r="BY2205" t="s">
        <v>119</v>
      </c>
      <c r="BZ2205" t="s">
        <v>119</v>
      </c>
      <c r="CA2205">
        <v>1</v>
      </c>
      <c r="CC2205" t="s">
        <v>120</v>
      </c>
      <c r="CH2205">
        <v>540</v>
      </c>
      <c r="CI2205">
        <v>37580</v>
      </c>
      <c r="CJ2205" t="s">
        <v>106</v>
      </c>
      <c r="CK2205" t="s">
        <v>106</v>
      </c>
      <c r="CL2205">
        <v>60</v>
      </c>
      <c r="CM2205" t="s">
        <v>4652</v>
      </c>
      <c r="CO2205">
        <v>124666</v>
      </c>
      <c r="CQ2205">
        <v>0</v>
      </c>
      <c r="CR2205">
        <v>0</v>
      </c>
      <c r="CS2205">
        <v>0</v>
      </c>
      <c r="CY2205" t="s">
        <v>123</v>
      </c>
      <c r="CZ2205" t="s">
        <v>124</v>
      </c>
      <c r="DD2205" t="str" cm="1">
        <f t="array" ref="DD2205">TEXT(_xlfn.SEQUENCE(1, DATEDIF(AG2205, AH2205, "m") + 1, AG2205, 30), "YYYY-APMM")</f>
        <v>2014-AP11</v>
      </c>
      <c r="DN2205">
        <f t="shared" si="68"/>
        <v>163</v>
      </c>
      <c r="DO2205" t="str">
        <f t="shared" si="69"/>
        <v>LABOR - CIVIL</v>
      </c>
    </row>
    <row r="2206" spans="1:119" x14ac:dyDescent="0.35">
      <c r="A2206" t="s">
        <v>105</v>
      </c>
      <c r="B2206">
        <v>501491</v>
      </c>
      <c r="C2206">
        <v>6359</v>
      </c>
      <c r="D2206">
        <v>124676</v>
      </c>
      <c r="E2206">
        <v>13662</v>
      </c>
      <c r="F2206">
        <v>0</v>
      </c>
      <c r="G2206" t="s">
        <v>106</v>
      </c>
      <c r="H2206" t="s">
        <v>106</v>
      </c>
      <c r="I2206" t="s">
        <v>106</v>
      </c>
      <c r="J2206" t="s">
        <v>107</v>
      </c>
      <c r="K2206" t="s">
        <v>108</v>
      </c>
      <c r="L2206" t="s">
        <v>109</v>
      </c>
      <c r="M2206" t="s">
        <v>110</v>
      </c>
      <c r="N2206" t="s">
        <v>5437</v>
      </c>
      <c r="O2206" t="s">
        <v>4654</v>
      </c>
      <c r="P2206">
        <v>8165</v>
      </c>
      <c r="Q2206">
        <v>56</v>
      </c>
      <c r="R2206">
        <v>8</v>
      </c>
      <c r="S2206">
        <v>120</v>
      </c>
      <c r="T2206">
        <v>0</v>
      </c>
      <c r="U2206">
        <v>302</v>
      </c>
      <c r="V2206">
        <v>302</v>
      </c>
      <c r="W2206">
        <v>120</v>
      </c>
      <c r="X2206">
        <v>0</v>
      </c>
      <c r="Y2206">
        <v>0</v>
      </c>
      <c r="Z2206">
        <v>0</v>
      </c>
      <c r="AD2206" s="1">
        <v>41966.333333333336</v>
      </c>
      <c r="AE2206" s="1">
        <v>41982.708333333336</v>
      </c>
      <c r="AG2206" s="1">
        <v>41958.333333333336</v>
      </c>
      <c r="AH2206" s="1">
        <v>41974.708333333336</v>
      </c>
      <c r="AI2206" s="1">
        <v>41958.333333333336</v>
      </c>
      <c r="AJ2206" s="1">
        <v>41974.708333333336</v>
      </c>
      <c r="AK2206" s="1">
        <v>41958.333333333336</v>
      </c>
      <c r="AL2206" s="1">
        <v>41974.708333333336</v>
      </c>
      <c r="AM2206" s="1">
        <v>41966.333333333336</v>
      </c>
      <c r="AN2206" s="1">
        <v>41982.708333333336</v>
      </c>
      <c r="AP2206" t="s">
        <v>113</v>
      </c>
      <c r="AU2206" t="s">
        <v>5438</v>
      </c>
      <c r="AY2206" t="s">
        <v>106</v>
      </c>
      <c r="AZ2206">
        <v>0</v>
      </c>
      <c r="BA2206">
        <v>0</v>
      </c>
      <c r="BD2206" s="3">
        <v>41321.661805555559</v>
      </c>
      <c r="BE2206" s="3">
        <v>41321.663888888892</v>
      </c>
      <c r="BF2206" t="s">
        <v>115</v>
      </c>
      <c r="BG2206" t="s">
        <v>115</v>
      </c>
      <c r="BH2206">
        <v>8149</v>
      </c>
      <c r="BM2206">
        <v>43420</v>
      </c>
      <c r="BR2206" t="s">
        <v>3122</v>
      </c>
      <c r="BS2206" t="s">
        <v>3123</v>
      </c>
      <c r="BU2206">
        <v>1</v>
      </c>
      <c r="BV2206" t="s">
        <v>118</v>
      </c>
      <c r="BX2206" t="s">
        <v>119</v>
      </c>
      <c r="BY2206" t="s">
        <v>119</v>
      </c>
      <c r="BZ2206" t="s">
        <v>119</v>
      </c>
      <c r="CA2206">
        <v>1</v>
      </c>
      <c r="CC2206" t="s">
        <v>120</v>
      </c>
      <c r="CH2206">
        <v>540</v>
      </c>
      <c r="CI2206">
        <v>37580</v>
      </c>
      <c r="CJ2206" t="s">
        <v>106</v>
      </c>
      <c r="CK2206" t="s">
        <v>106</v>
      </c>
      <c r="CL2206">
        <v>60</v>
      </c>
      <c r="CM2206" t="s">
        <v>4652</v>
      </c>
      <c r="CO2206">
        <v>124666</v>
      </c>
      <c r="CQ2206">
        <v>0</v>
      </c>
      <c r="CR2206">
        <v>0</v>
      </c>
      <c r="CS2206">
        <v>0</v>
      </c>
      <c r="CY2206" t="s">
        <v>123</v>
      </c>
      <c r="CZ2206" t="s">
        <v>124</v>
      </c>
      <c r="DD2206" t="str" cm="1">
        <f t="array" ref="DD2206">TEXT(_xlfn.SEQUENCE(1, DATEDIF(AG2206, AH2206, "m") + 1, AG2206, 30), "YYYY-APMM")</f>
        <v>2014-AP11</v>
      </c>
      <c r="DN2206">
        <f t="shared" si="68"/>
        <v>302</v>
      </c>
      <c r="DO2206" t="str">
        <f t="shared" si="69"/>
        <v>STEEL FIXERS SK</v>
      </c>
    </row>
    <row r="2207" spans="1:119" x14ac:dyDescent="0.35">
      <c r="A2207" t="s">
        <v>105</v>
      </c>
      <c r="B2207">
        <v>501492</v>
      </c>
      <c r="C2207">
        <v>6359</v>
      </c>
      <c r="D2207">
        <v>124676</v>
      </c>
      <c r="E2207">
        <v>13662</v>
      </c>
      <c r="F2207">
        <v>0</v>
      </c>
      <c r="G2207" t="s">
        <v>106</v>
      </c>
      <c r="H2207" t="s">
        <v>106</v>
      </c>
      <c r="I2207" t="s">
        <v>106</v>
      </c>
      <c r="J2207" t="s">
        <v>107</v>
      </c>
      <c r="K2207" t="s">
        <v>108</v>
      </c>
      <c r="L2207" t="s">
        <v>109</v>
      </c>
      <c r="M2207" t="s">
        <v>110</v>
      </c>
      <c r="N2207" t="s">
        <v>5439</v>
      </c>
      <c r="O2207" t="s">
        <v>4657</v>
      </c>
      <c r="P2207">
        <v>8178</v>
      </c>
      <c r="Q2207">
        <v>48</v>
      </c>
      <c r="R2207">
        <v>0</v>
      </c>
      <c r="S2207">
        <v>200</v>
      </c>
      <c r="T2207">
        <v>0</v>
      </c>
      <c r="U2207">
        <v>314</v>
      </c>
      <c r="V2207">
        <v>314</v>
      </c>
      <c r="W2207">
        <v>200</v>
      </c>
      <c r="X2207">
        <v>0</v>
      </c>
      <c r="Y2207">
        <v>0</v>
      </c>
      <c r="Z2207">
        <v>0</v>
      </c>
      <c r="AD2207" s="1">
        <v>41977.333333333336</v>
      </c>
      <c r="AE2207" s="1">
        <v>42007.708333333336</v>
      </c>
      <c r="AG2207" s="1">
        <v>41970.333333333336</v>
      </c>
      <c r="AH2207" s="1">
        <v>42000.708333333336</v>
      </c>
      <c r="AI2207" s="1">
        <v>41970.333333333336</v>
      </c>
      <c r="AJ2207" s="1">
        <v>42000.708333333336</v>
      </c>
      <c r="AK2207" s="1">
        <v>41970.333333333336</v>
      </c>
      <c r="AL2207" s="1">
        <v>42000.708333333336</v>
      </c>
      <c r="AM2207" s="1">
        <v>41977.333333333336</v>
      </c>
      <c r="AN2207" s="1">
        <v>42007.708333333336</v>
      </c>
      <c r="AP2207" t="s">
        <v>113</v>
      </c>
      <c r="AU2207" t="s">
        <v>5440</v>
      </c>
      <c r="AY2207" t="s">
        <v>106</v>
      </c>
      <c r="AZ2207">
        <v>0</v>
      </c>
      <c r="BA2207">
        <v>0</v>
      </c>
      <c r="BD2207" s="3">
        <v>41321.661805555559</v>
      </c>
      <c r="BE2207" s="3">
        <v>41321.663888888892</v>
      </c>
      <c r="BF2207" t="s">
        <v>115</v>
      </c>
      <c r="BG2207" t="s">
        <v>115</v>
      </c>
      <c r="BH2207">
        <v>8149</v>
      </c>
      <c r="BM2207">
        <v>43550</v>
      </c>
      <c r="BR2207" t="s">
        <v>116</v>
      </c>
      <c r="BS2207" t="s">
        <v>117</v>
      </c>
      <c r="BU2207">
        <v>1</v>
      </c>
      <c r="BV2207" t="s">
        <v>118</v>
      </c>
      <c r="BX2207" t="s">
        <v>119</v>
      </c>
      <c r="BY2207" t="s">
        <v>119</v>
      </c>
      <c r="BZ2207" t="s">
        <v>119</v>
      </c>
      <c r="CA2207">
        <v>1</v>
      </c>
      <c r="CC2207" t="s">
        <v>120</v>
      </c>
      <c r="CH2207">
        <v>540</v>
      </c>
      <c r="CI2207">
        <v>37580</v>
      </c>
      <c r="CJ2207" t="s">
        <v>106</v>
      </c>
      <c r="CK2207" t="s">
        <v>106</v>
      </c>
      <c r="CL2207">
        <v>60</v>
      </c>
      <c r="CM2207" t="s">
        <v>4652</v>
      </c>
      <c r="CO2207">
        <v>124666</v>
      </c>
      <c r="CQ2207">
        <v>0</v>
      </c>
      <c r="CR2207">
        <v>0</v>
      </c>
      <c r="CS2207">
        <v>0</v>
      </c>
      <c r="CY2207" t="s">
        <v>123</v>
      </c>
      <c r="CZ2207" t="s">
        <v>124</v>
      </c>
      <c r="DD2207" t="str" cm="1">
        <f t="array" ref="DD2207:DE2207">TEXT(_xlfn.SEQUENCE(1, DATEDIF(AG2207, AH2207, "m") + 1, AG2207, 30), "YYYY-APMM")</f>
        <v>2014-AP11</v>
      </c>
      <c r="DE2207" t="str">
        <v>2014-AP12</v>
      </c>
      <c r="DN2207">
        <f t="shared" si="68"/>
        <v>157</v>
      </c>
      <c r="DO2207" t="str">
        <f t="shared" si="69"/>
        <v>LABOR- SUBCONTRACTOR</v>
      </c>
    </row>
    <row r="2208" spans="1:119" x14ac:dyDescent="0.35">
      <c r="A2208" t="s">
        <v>105</v>
      </c>
      <c r="B2208">
        <v>501493</v>
      </c>
      <c r="C2208">
        <v>6359</v>
      </c>
      <c r="D2208">
        <v>124676</v>
      </c>
      <c r="E2208">
        <v>13662</v>
      </c>
      <c r="F2208">
        <v>0</v>
      </c>
      <c r="G2208" t="s">
        <v>106</v>
      </c>
      <c r="H2208" t="s">
        <v>106</v>
      </c>
      <c r="I2208" t="s">
        <v>106</v>
      </c>
      <c r="J2208" t="s">
        <v>107</v>
      </c>
      <c r="K2208" t="s">
        <v>108</v>
      </c>
      <c r="L2208" t="s">
        <v>109</v>
      </c>
      <c r="M2208" t="s">
        <v>110</v>
      </c>
      <c r="N2208" t="s">
        <v>5441</v>
      </c>
      <c r="O2208" t="s">
        <v>4660</v>
      </c>
      <c r="P2208">
        <v>8178</v>
      </c>
      <c r="Q2208">
        <v>48</v>
      </c>
      <c r="R2208">
        <v>48</v>
      </c>
      <c r="S2208">
        <v>200</v>
      </c>
      <c r="T2208">
        <v>0</v>
      </c>
      <c r="U2208">
        <v>51.6</v>
      </c>
      <c r="V2208">
        <v>51.6</v>
      </c>
      <c r="W2208">
        <v>200</v>
      </c>
      <c r="X2208">
        <v>0</v>
      </c>
      <c r="Y2208">
        <v>0</v>
      </c>
      <c r="Z2208">
        <v>0</v>
      </c>
      <c r="AD2208" s="1">
        <v>41983.333333333336</v>
      </c>
      <c r="AE2208" s="1">
        <v>42012.708333333336</v>
      </c>
      <c r="AG2208" s="1">
        <v>41976.333333333336</v>
      </c>
      <c r="AH2208" s="1">
        <v>42005.708333333336</v>
      </c>
      <c r="AI2208" s="1">
        <v>41976.333333333336</v>
      </c>
      <c r="AJ2208" s="1">
        <v>42005.708333333336</v>
      </c>
      <c r="AK2208" s="1">
        <v>41976.333333333336</v>
      </c>
      <c r="AL2208" s="1">
        <v>42005.708333333336</v>
      </c>
      <c r="AM2208" s="1">
        <v>41983.333333333336</v>
      </c>
      <c r="AN2208" s="1">
        <v>42012.708333333336</v>
      </c>
      <c r="AP2208" t="s">
        <v>113</v>
      </c>
      <c r="AU2208" t="s">
        <v>5442</v>
      </c>
      <c r="AY2208" t="s">
        <v>106</v>
      </c>
      <c r="AZ2208">
        <v>0</v>
      </c>
      <c r="BA2208">
        <v>0</v>
      </c>
      <c r="BD2208" s="3">
        <v>41321.661805555559</v>
      </c>
      <c r="BE2208" s="3">
        <v>41321.663888888892</v>
      </c>
      <c r="BF2208" t="s">
        <v>115</v>
      </c>
      <c r="BG2208" t="s">
        <v>115</v>
      </c>
      <c r="BH2208">
        <v>8149</v>
      </c>
      <c r="BM2208">
        <v>43550</v>
      </c>
      <c r="BR2208" t="s">
        <v>116</v>
      </c>
      <c r="BS2208" t="s">
        <v>117</v>
      </c>
      <c r="BU2208">
        <v>1</v>
      </c>
      <c r="BV2208" t="s">
        <v>118</v>
      </c>
      <c r="BX2208" t="s">
        <v>119</v>
      </c>
      <c r="BY2208" t="s">
        <v>119</v>
      </c>
      <c r="BZ2208" t="s">
        <v>119</v>
      </c>
      <c r="CA2208">
        <v>1</v>
      </c>
      <c r="CC2208" t="s">
        <v>120</v>
      </c>
      <c r="CH2208">
        <v>540</v>
      </c>
      <c r="CI2208">
        <v>37580</v>
      </c>
      <c r="CJ2208" t="s">
        <v>106</v>
      </c>
      <c r="CK2208" t="s">
        <v>106</v>
      </c>
      <c r="CL2208">
        <v>60</v>
      </c>
      <c r="CM2208" t="s">
        <v>4652</v>
      </c>
      <c r="CO2208">
        <v>124666</v>
      </c>
      <c r="CQ2208">
        <v>0</v>
      </c>
      <c r="CR2208">
        <v>0</v>
      </c>
      <c r="CS2208">
        <v>0</v>
      </c>
      <c r="CY2208" t="s">
        <v>123</v>
      </c>
      <c r="CZ2208" t="s">
        <v>124</v>
      </c>
      <c r="DD2208" t="str" cm="1">
        <f t="array" ref="DD2208">TEXT(_xlfn.SEQUENCE(1, DATEDIF(AG2208, AH2208, "m") + 1, AG2208, 30), "YYYY-APMM")</f>
        <v>2014-AP12</v>
      </c>
      <c r="DN2208">
        <f t="shared" si="68"/>
        <v>51.6</v>
      </c>
      <c r="DO2208" t="str">
        <f t="shared" si="69"/>
        <v>LABOR- SUBCONTRACTOR</v>
      </c>
    </row>
    <row r="2209" spans="1:119" x14ac:dyDescent="0.35">
      <c r="A2209" t="s">
        <v>105</v>
      </c>
      <c r="B2209">
        <v>501494</v>
      </c>
      <c r="C2209">
        <v>6359</v>
      </c>
      <c r="D2209">
        <v>124677</v>
      </c>
      <c r="E2209">
        <v>13662</v>
      </c>
      <c r="F2209">
        <v>0</v>
      </c>
      <c r="G2209" t="s">
        <v>106</v>
      </c>
      <c r="H2209" t="s">
        <v>106</v>
      </c>
      <c r="I2209" t="s">
        <v>106</v>
      </c>
      <c r="J2209" t="s">
        <v>107</v>
      </c>
      <c r="K2209" t="s">
        <v>108</v>
      </c>
      <c r="L2209" t="s">
        <v>109</v>
      </c>
      <c r="M2209" t="s">
        <v>110</v>
      </c>
      <c r="N2209" t="s">
        <v>5443</v>
      </c>
      <c r="O2209" t="s">
        <v>4638</v>
      </c>
      <c r="P2209">
        <v>8177</v>
      </c>
      <c r="Q2209">
        <v>0</v>
      </c>
      <c r="R2209">
        <v>0</v>
      </c>
      <c r="S2209">
        <v>200</v>
      </c>
      <c r="T2209">
        <v>0</v>
      </c>
      <c r="U2209">
        <v>2772</v>
      </c>
      <c r="V2209">
        <v>2772</v>
      </c>
      <c r="W2209">
        <v>200</v>
      </c>
      <c r="X2209">
        <v>876</v>
      </c>
      <c r="Y2209">
        <v>0</v>
      </c>
      <c r="Z2209">
        <v>876</v>
      </c>
      <c r="AD2209" s="1">
        <v>41841.333333333336</v>
      </c>
      <c r="AE2209" s="1">
        <v>41872.708333333336</v>
      </c>
      <c r="AG2209" s="1">
        <v>41841.333333333336</v>
      </c>
      <c r="AH2209" s="1">
        <v>41872.708333333336</v>
      </c>
      <c r="AI2209" s="1">
        <v>41841.333333333336</v>
      </c>
      <c r="AJ2209" s="1">
        <v>41872.708333333336</v>
      </c>
      <c r="AK2209" s="1">
        <v>41841.333333333336</v>
      </c>
      <c r="AL2209" s="1">
        <v>41872.708333333336</v>
      </c>
      <c r="AM2209" s="1">
        <v>41841.333333333336</v>
      </c>
      <c r="AN2209" s="1">
        <v>41872.708333333336</v>
      </c>
      <c r="AP2209" t="s">
        <v>113</v>
      </c>
      <c r="AU2209" t="s">
        <v>5444</v>
      </c>
      <c r="AY2209" t="s">
        <v>119</v>
      </c>
      <c r="AZ2209">
        <v>0</v>
      </c>
      <c r="BA2209">
        <v>0</v>
      </c>
      <c r="BD2209" s="3">
        <v>41321.661805555559</v>
      </c>
      <c r="BE2209" s="3">
        <v>41321.663888888892</v>
      </c>
      <c r="BF2209" t="s">
        <v>115</v>
      </c>
      <c r="BG2209" t="s">
        <v>115</v>
      </c>
      <c r="BH2209">
        <v>8149</v>
      </c>
      <c r="BM2209">
        <v>43540</v>
      </c>
      <c r="BR2209" t="s">
        <v>1299</v>
      </c>
      <c r="BS2209" t="s">
        <v>1300</v>
      </c>
      <c r="BU2209">
        <v>1</v>
      </c>
      <c r="BV2209" t="s">
        <v>118</v>
      </c>
      <c r="BX2209" t="s">
        <v>119</v>
      </c>
      <c r="BY2209" t="s">
        <v>119</v>
      </c>
      <c r="BZ2209" t="s">
        <v>119</v>
      </c>
      <c r="CA2209">
        <v>1</v>
      </c>
      <c r="CC2209" t="s">
        <v>120</v>
      </c>
      <c r="CH2209">
        <v>540</v>
      </c>
      <c r="CI2209">
        <v>37520</v>
      </c>
      <c r="CJ2209" t="s">
        <v>106</v>
      </c>
      <c r="CK2209" t="s">
        <v>106</v>
      </c>
      <c r="CL2209">
        <v>30</v>
      </c>
      <c r="CM2209" t="s">
        <v>4640</v>
      </c>
      <c r="CO2209">
        <v>124666</v>
      </c>
      <c r="CQ2209">
        <v>0</v>
      </c>
      <c r="CR2209">
        <v>0</v>
      </c>
      <c r="CS2209">
        <v>0</v>
      </c>
      <c r="CY2209" t="s">
        <v>123</v>
      </c>
      <c r="CZ2209" t="s">
        <v>124</v>
      </c>
      <c r="DD2209" t="str" cm="1">
        <f t="array" ref="DD2209:DE2209">TEXT(_xlfn.SEQUENCE(1, DATEDIF(AG2209, AH2209, "m") + 1, AG2209, 30), "YYYY-APMM")</f>
        <v>2014-AP07</v>
      </c>
      <c r="DE2209" t="str">
        <v>2014-AP08</v>
      </c>
      <c r="DN2209">
        <f t="shared" si="68"/>
        <v>1386</v>
      </c>
      <c r="DO2209" t="str">
        <f t="shared" si="69"/>
        <v>LABOR - CIVIL</v>
      </c>
    </row>
    <row r="2210" spans="1:119" x14ac:dyDescent="0.35">
      <c r="A2210" t="s">
        <v>105</v>
      </c>
      <c r="B2210">
        <v>501495</v>
      </c>
      <c r="C2210">
        <v>6359</v>
      </c>
      <c r="D2210">
        <v>124677</v>
      </c>
      <c r="E2210">
        <v>13662</v>
      </c>
      <c r="F2210">
        <v>0</v>
      </c>
      <c r="G2210" t="s">
        <v>106</v>
      </c>
      <c r="H2210" t="s">
        <v>106</v>
      </c>
      <c r="I2210" t="s">
        <v>106</v>
      </c>
      <c r="J2210" t="s">
        <v>107</v>
      </c>
      <c r="K2210" t="s">
        <v>108</v>
      </c>
      <c r="L2210" t="s">
        <v>109</v>
      </c>
      <c r="M2210" t="s">
        <v>110</v>
      </c>
      <c r="N2210" t="s">
        <v>5445</v>
      </c>
      <c r="O2210" t="s">
        <v>4642</v>
      </c>
      <c r="P2210">
        <v>8178</v>
      </c>
      <c r="Q2210">
        <v>56</v>
      </c>
      <c r="R2210">
        <v>0</v>
      </c>
      <c r="S2210">
        <v>200</v>
      </c>
      <c r="T2210">
        <v>0</v>
      </c>
      <c r="U2210">
        <v>4487.2</v>
      </c>
      <c r="V2210">
        <v>4487.2</v>
      </c>
      <c r="W2210">
        <v>200</v>
      </c>
      <c r="X2210">
        <v>0</v>
      </c>
      <c r="Y2210">
        <v>0</v>
      </c>
      <c r="Z2210">
        <v>0</v>
      </c>
      <c r="AD2210" s="1">
        <v>41858.333333333336</v>
      </c>
      <c r="AE2210" s="1">
        <v>41886.708333333336</v>
      </c>
      <c r="AG2210" s="1">
        <v>41847.333333333336</v>
      </c>
      <c r="AH2210" s="1">
        <v>41878.708333333336</v>
      </c>
      <c r="AI2210" s="1">
        <v>41847.333333333336</v>
      </c>
      <c r="AJ2210" s="1">
        <v>41878.708333333336</v>
      </c>
      <c r="AK2210" s="1">
        <v>41847.333333333336</v>
      </c>
      <c r="AL2210" s="1">
        <v>41878.708333333336</v>
      </c>
      <c r="AM2210" s="1">
        <v>41858.333333333336</v>
      </c>
      <c r="AN2210" s="1">
        <v>41886.708333333336</v>
      </c>
      <c r="AP2210" t="s">
        <v>113</v>
      </c>
      <c r="AU2210" t="s">
        <v>5446</v>
      </c>
      <c r="AY2210" t="s">
        <v>106</v>
      </c>
      <c r="AZ2210">
        <v>0</v>
      </c>
      <c r="BA2210">
        <v>0</v>
      </c>
      <c r="BD2210" s="3">
        <v>41321.661805555559</v>
      </c>
      <c r="BE2210" s="3">
        <v>41328.377083333333</v>
      </c>
      <c r="BF2210" t="s">
        <v>115</v>
      </c>
      <c r="BG2210" t="s">
        <v>115</v>
      </c>
      <c r="BH2210">
        <v>8149</v>
      </c>
      <c r="BM2210">
        <v>43550</v>
      </c>
      <c r="BR2210" t="s">
        <v>116</v>
      </c>
      <c r="BS2210" t="s">
        <v>117</v>
      </c>
      <c r="BU2210">
        <v>1</v>
      </c>
      <c r="BV2210" t="s">
        <v>118</v>
      </c>
      <c r="BX2210" t="s">
        <v>119</v>
      </c>
      <c r="BY2210" t="s">
        <v>119</v>
      </c>
      <c r="BZ2210" t="s">
        <v>119</v>
      </c>
      <c r="CA2210">
        <v>1</v>
      </c>
      <c r="CC2210" t="s">
        <v>120</v>
      </c>
      <c r="CH2210">
        <v>540</v>
      </c>
      <c r="CI2210">
        <v>37520</v>
      </c>
      <c r="CJ2210" t="s">
        <v>106</v>
      </c>
      <c r="CK2210" t="s">
        <v>106</v>
      </c>
      <c r="CL2210">
        <v>30</v>
      </c>
      <c r="CM2210" t="s">
        <v>4640</v>
      </c>
      <c r="CO2210">
        <v>124666</v>
      </c>
      <c r="CQ2210">
        <v>0</v>
      </c>
      <c r="CR2210">
        <v>0</v>
      </c>
      <c r="CS2210">
        <v>0</v>
      </c>
      <c r="CY2210" t="s">
        <v>123</v>
      </c>
      <c r="CZ2210" t="s">
        <v>124</v>
      </c>
      <c r="DD2210" t="str" cm="1">
        <f t="array" ref="DD2210:DE2210">TEXT(_xlfn.SEQUENCE(1, DATEDIF(AG2210, AH2210, "m") + 1, AG2210, 30), "YYYY-APMM")</f>
        <v>2014-AP07</v>
      </c>
      <c r="DE2210" t="str">
        <v>2014-AP08</v>
      </c>
      <c r="DN2210">
        <f t="shared" si="68"/>
        <v>2243.6</v>
      </c>
      <c r="DO2210" t="str">
        <f t="shared" si="69"/>
        <v>LABOR- SUBCONTRACTOR</v>
      </c>
    </row>
    <row r="2211" spans="1:119" x14ac:dyDescent="0.35">
      <c r="A2211" t="s">
        <v>105</v>
      </c>
      <c r="B2211">
        <v>501496</v>
      </c>
      <c r="C2211">
        <v>6359</v>
      </c>
      <c r="D2211">
        <v>124677</v>
      </c>
      <c r="E2211">
        <v>13662</v>
      </c>
      <c r="F2211">
        <v>0</v>
      </c>
      <c r="G2211" t="s">
        <v>106</v>
      </c>
      <c r="H2211" t="s">
        <v>106</v>
      </c>
      <c r="I2211" t="s">
        <v>106</v>
      </c>
      <c r="J2211" t="s">
        <v>107</v>
      </c>
      <c r="K2211" t="s">
        <v>108</v>
      </c>
      <c r="L2211" t="s">
        <v>109</v>
      </c>
      <c r="M2211" t="s">
        <v>110</v>
      </c>
      <c r="N2211" t="s">
        <v>5447</v>
      </c>
      <c r="O2211" t="s">
        <v>4645</v>
      </c>
      <c r="P2211">
        <v>8177</v>
      </c>
      <c r="Q2211">
        <v>56</v>
      </c>
      <c r="R2211">
        <v>0</v>
      </c>
      <c r="S2211">
        <v>200</v>
      </c>
      <c r="T2211">
        <v>0</v>
      </c>
      <c r="U2211">
        <v>1862</v>
      </c>
      <c r="V2211">
        <v>1862</v>
      </c>
      <c r="W2211">
        <v>200</v>
      </c>
      <c r="X2211">
        <v>1100</v>
      </c>
      <c r="Y2211">
        <v>0</v>
      </c>
      <c r="Z2211">
        <v>1100</v>
      </c>
      <c r="AD2211" s="1">
        <v>41867.333333333336</v>
      </c>
      <c r="AE2211" s="1">
        <v>41895.708333333336</v>
      </c>
      <c r="AG2211" s="1">
        <v>41858.333333333336</v>
      </c>
      <c r="AH2211" s="1">
        <v>41886.708333333336</v>
      </c>
      <c r="AI2211" s="1">
        <v>41858.333333333336</v>
      </c>
      <c r="AJ2211" s="1">
        <v>41886.708333333336</v>
      </c>
      <c r="AK2211" s="1">
        <v>41858.333333333336</v>
      </c>
      <c r="AL2211" s="1">
        <v>41886.708333333336</v>
      </c>
      <c r="AM2211" s="1">
        <v>41867.333333333336</v>
      </c>
      <c r="AN2211" s="1">
        <v>41895.708333333336</v>
      </c>
      <c r="AP2211" t="s">
        <v>113</v>
      </c>
      <c r="AU2211" t="s">
        <v>5448</v>
      </c>
      <c r="AY2211" t="s">
        <v>106</v>
      </c>
      <c r="AZ2211">
        <v>0</v>
      </c>
      <c r="BA2211">
        <v>0</v>
      </c>
      <c r="BD2211" s="3">
        <v>41321.661805555559</v>
      </c>
      <c r="BE2211" s="3">
        <v>41321.663888888892</v>
      </c>
      <c r="BF2211" t="s">
        <v>115</v>
      </c>
      <c r="BG2211" t="s">
        <v>115</v>
      </c>
      <c r="BH2211">
        <v>8149</v>
      </c>
      <c r="BM2211">
        <v>43540</v>
      </c>
      <c r="BR2211" t="s">
        <v>1299</v>
      </c>
      <c r="BS2211" t="s">
        <v>1300</v>
      </c>
      <c r="BU2211">
        <v>1</v>
      </c>
      <c r="BV2211" t="s">
        <v>118</v>
      </c>
      <c r="BX2211" t="s">
        <v>119</v>
      </c>
      <c r="BY2211" t="s">
        <v>119</v>
      </c>
      <c r="BZ2211" t="s">
        <v>119</v>
      </c>
      <c r="CA2211">
        <v>1</v>
      </c>
      <c r="CC2211" t="s">
        <v>120</v>
      </c>
      <c r="CH2211">
        <v>540</v>
      </c>
      <c r="CI2211">
        <v>37520</v>
      </c>
      <c r="CJ2211" t="s">
        <v>106</v>
      </c>
      <c r="CK2211" t="s">
        <v>106</v>
      </c>
      <c r="CL2211">
        <v>30</v>
      </c>
      <c r="CM2211" t="s">
        <v>4640</v>
      </c>
      <c r="CO2211">
        <v>124666</v>
      </c>
      <c r="CQ2211">
        <v>0</v>
      </c>
      <c r="CR2211">
        <v>0</v>
      </c>
      <c r="CS2211">
        <v>0</v>
      </c>
      <c r="CY2211" t="s">
        <v>123</v>
      </c>
      <c r="CZ2211" t="s">
        <v>124</v>
      </c>
      <c r="DD2211" t="str" cm="1">
        <f t="array" ref="DD2211">TEXT(_xlfn.SEQUENCE(1, DATEDIF(AG2211, AH2211, "m") + 1, AG2211, 30), "YYYY-APMM")</f>
        <v>2014-AP08</v>
      </c>
      <c r="DN2211">
        <f t="shared" si="68"/>
        <v>1862</v>
      </c>
      <c r="DO2211" t="str">
        <f t="shared" si="69"/>
        <v>LABOR - CIVIL</v>
      </c>
    </row>
    <row r="2212" spans="1:119" x14ac:dyDescent="0.35">
      <c r="A2212" t="s">
        <v>105</v>
      </c>
      <c r="B2212">
        <v>501497</v>
      </c>
      <c r="C2212">
        <v>6359</v>
      </c>
      <c r="D2212">
        <v>124677</v>
      </c>
      <c r="E2212">
        <v>13662</v>
      </c>
      <c r="F2212">
        <v>0</v>
      </c>
      <c r="G2212" t="s">
        <v>106</v>
      </c>
      <c r="H2212" t="s">
        <v>106</v>
      </c>
      <c r="I2212" t="s">
        <v>106</v>
      </c>
      <c r="J2212" t="s">
        <v>107</v>
      </c>
      <c r="K2212" t="s">
        <v>108</v>
      </c>
      <c r="L2212" t="s">
        <v>109</v>
      </c>
      <c r="M2212" t="s">
        <v>110</v>
      </c>
      <c r="N2212" t="s">
        <v>5449</v>
      </c>
      <c r="O2212" t="s">
        <v>4648</v>
      </c>
      <c r="P2212">
        <v>8165</v>
      </c>
      <c r="Q2212">
        <v>272</v>
      </c>
      <c r="R2212">
        <v>0</v>
      </c>
      <c r="S2212">
        <v>200</v>
      </c>
      <c r="T2212">
        <v>0</v>
      </c>
      <c r="U2212">
        <v>276</v>
      </c>
      <c r="V2212">
        <v>276</v>
      </c>
      <c r="W2212">
        <v>200</v>
      </c>
      <c r="X2212">
        <v>0</v>
      </c>
      <c r="Y2212">
        <v>0</v>
      </c>
      <c r="Z2212">
        <v>0</v>
      </c>
      <c r="AD2212" s="1">
        <v>41910.333333333336</v>
      </c>
      <c r="AE2212" s="1">
        <v>41940.708333333336</v>
      </c>
      <c r="AG2212" s="1">
        <v>41870.333333333336</v>
      </c>
      <c r="AH2212" s="1">
        <v>41898.708333333336</v>
      </c>
      <c r="AI2212" s="1">
        <v>41870.333333333336</v>
      </c>
      <c r="AJ2212" s="1">
        <v>41898.708333333336</v>
      </c>
      <c r="AK2212" s="1">
        <v>41870.333333333336</v>
      </c>
      <c r="AL2212" s="1">
        <v>41898.708333333336</v>
      </c>
      <c r="AM2212" s="1">
        <v>41910.333333333336</v>
      </c>
      <c r="AN2212" s="1">
        <v>41940.708333333336</v>
      </c>
      <c r="AP2212" t="s">
        <v>113</v>
      </c>
      <c r="AU2212" t="s">
        <v>5450</v>
      </c>
      <c r="AY2212" t="s">
        <v>106</v>
      </c>
      <c r="AZ2212">
        <v>0</v>
      </c>
      <c r="BA2212">
        <v>0</v>
      </c>
      <c r="BD2212" s="3">
        <v>41321.661805555559</v>
      </c>
      <c r="BE2212" s="3">
        <v>41321.663888888892</v>
      </c>
      <c r="BF2212" t="s">
        <v>115</v>
      </c>
      <c r="BG2212" t="s">
        <v>115</v>
      </c>
      <c r="BH2212">
        <v>8149</v>
      </c>
      <c r="BM2212">
        <v>43420</v>
      </c>
      <c r="BR2212" t="s">
        <v>3122</v>
      </c>
      <c r="BS2212" t="s">
        <v>3123</v>
      </c>
      <c r="BU2212">
        <v>1</v>
      </c>
      <c r="BV2212" t="s">
        <v>118</v>
      </c>
      <c r="BX2212" t="s">
        <v>119</v>
      </c>
      <c r="BY2212" t="s">
        <v>119</v>
      </c>
      <c r="BZ2212" t="s">
        <v>119</v>
      </c>
      <c r="CA2212">
        <v>1</v>
      </c>
      <c r="CC2212" t="s">
        <v>120</v>
      </c>
      <c r="CH2212">
        <v>540</v>
      </c>
      <c r="CI2212">
        <v>37520</v>
      </c>
      <c r="CJ2212" t="s">
        <v>106</v>
      </c>
      <c r="CK2212" t="s">
        <v>106</v>
      </c>
      <c r="CL2212">
        <v>30</v>
      </c>
      <c r="CM2212" t="s">
        <v>4640</v>
      </c>
      <c r="CO2212">
        <v>124666</v>
      </c>
      <c r="CQ2212">
        <v>0</v>
      </c>
      <c r="CR2212">
        <v>0</v>
      </c>
      <c r="CS2212">
        <v>0</v>
      </c>
      <c r="CY2212" t="s">
        <v>123</v>
      </c>
      <c r="CZ2212" t="s">
        <v>124</v>
      </c>
      <c r="DD2212" t="str" cm="1">
        <f t="array" ref="DD2212">TEXT(_xlfn.SEQUENCE(1, DATEDIF(AG2212, AH2212, "m") + 1, AG2212, 30), "YYYY-APMM")</f>
        <v>2014-AP08</v>
      </c>
      <c r="DN2212">
        <f t="shared" si="68"/>
        <v>276</v>
      </c>
      <c r="DO2212" t="str">
        <f t="shared" si="69"/>
        <v>STEEL FIXERS SK</v>
      </c>
    </row>
    <row r="2213" spans="1:119" x14ac:dyDescent="0.35">
      <c r="A2213" t="s">
        <v>105</v>
      </c>
      <c r="B2213">
        <v>501498</v>
      </c>
      <c r="C2213">
        <v>6359</v>
      </c>
      <c r="D2213">
        <v>124678</v>
      </c>
      <c r="E2213">
        <v>13662</v>
      </c>
      <c r="F2213">
        <v>0</v>
      </c>
      <c r="G2213" t="s">
        <v>106</v>
      </c>
      <c r="H2213" t="s">
        <v>106</v>
      </c>
      <c r="I2213" t="s">
        <v>106</v>
      </c>
      <c r="J2213" t="s">
        <v>107</v>
      </c>
      <c r="K2213" t="s">
        <v>108</v>
      </c>
      <c r="L2213" t="s">
        <v>109</v>
      </c>
      <c r="M2213" t="s">
        <v>110</v>
      </c>
      <c r="N2213" t="s">
        <v>5451</v>
      </c>
      <c r="O2213" t="s">
        <v>4822</v>
      </c>
      <c r="P2213">
        <v>8165</v>
      </c>
      <c r="Q2213">
        <v>240</v>
      </c>
      <c r="R2213">
        <v>0</v>
      </c>
      <c r="S2213">
        <v>200</v>
      </c>
      <c r="T2213">
        <v>0</v>
      </c>
      <c r="U2213">
        <v>196</v>
      </c>
      <c r="V2213">
        <v>196</v>
      </c>
      <c r="W2213">
        <v>200</v>
      </c>
      <c r="X2213">
        <v>0</v>
      </c>
      <c r="Y2213">
        <v>0</v>
      </c>
      <c r="Z2213">
        <v>0</v>
      </c>
      <c r="AD2213" s="1">
        <v>41903.333333333336</v>
      </c>
      <c r="AE2213" s="1">
        <v>41933.708333333336</v>
      </c>
      <c r="AG2213" s="1">
        <v>41868.333333333336</v>
      </c>
      <c r="AH2213" s="1">
        <v>41896.708333333336</v>
      </c>
      <c r="AI2213" s="1">
        <v>41868.333333333336</v>
      </c>
      <c r="AJ2213" s="1">
        <v>41896.708333333336</v>
      </c>
      <c r="AK2213" s="1">
        <v>41868.333333333336</v>
      </c>
      <c r="AL2213" s="1">
        <v>41896.708333333336</v>
      </c>
      <c r="AM2213" s="1">
        <v>41903.333333333336</v>
      </c>
      <c r="AN2213" s="1">
        <v>41933.708333333336</v>
      </c>
      <c r="AP2213" t="s">
        <v>113</v>
      </c>
      <c r="AU2213" t="s">
        <v>5452</v>
      </c>
      <c r="AY2213" t="s">
        <v>106</v>
      </c>
      <c r="AZ2213">
        <v>0</v>
      </c>
      <c r="BA2213">
        <v>0</v>
      </c>
      <c r="BD2213" s="3">
        <v>41321.661805555559</v>
      </c>
      <c r="BE2213" s="3">
        <v>41321.663888888892</v>
      </c>
      <c r="BF2213" t="s">
        <v>115</v>
      </c>
      <c r="BG2213" t="s">
        <v>115</v>
      </c>
      <c r="BH2213">
        <v>8149</v>
      </c>
      <c r="BM2213">
        <v>43420</v>
      </c>
      <c r="BR2213" t="s">
        <v>3122</v>
      </c>
      <c r="BS2213" t="s">
        <v>3123</v>
      </c>
      <c r="BU2213">
        <v>1</v>
      </c>
      <c r="BV2213" t="s">
        <v>118</v>
      </c>
      <c r="BX2213" t="s">
        <v>119</v>
      </c>
      <c r="BY2213" t="s">
        <v>119</v>
      </c>
      <c r="BZ2213" t="s">
        <v>119</v>
      </c>
      <c r="CA2213">
        <v>1</v>
      </c>
      <c r="CC2213" t="s">
        <v>120</v>
      </c>
      <c r="CH2213">
        <v>540</v>
      </c>
      <c r="CI2213">
        <v>37560</v>
      </c>
      <c r="CJ2213" t="s">
        <v>106</v>
      </c>
      <c r="CK2213" t="s">
        <v>106</v>
      </c>
      <c r="CL2213">
        <v>50</v>
      </c>
      <c r="CM2213" t="s">
        <v>4824</v>
      </c>
      <c r="CO2213">
        <v>124666</v>
      </c>
      <c r="CQ2213">
        <v>0</v>
      </c>
      <c r="CR2213">
        <v>0</v>
      </c>
      <c r="CS2213">
        <v>0</v>
      </c>
      <c r="CY2213" t="s">
        <v>123</v>
      </c>
      <c r="CZ2213" t="s">
        <v>124</v>
      </c>
      <c r="DD2213" t="str" cm="1">
        <f t="array" ref="DD2213">TEXT(_xlfn.SEQUENCE(1, DATEDIF(AG2213, AH2213, "m") + 1, AG2213, 30), "YYYY-APMM")</f>
        <v>2014-AP08</v>
      </c>
      <c r="DN2213">
        <f t="shared" si="68"/>
        <v>196</v>
      </c>
      <c r="DO2213" t="str">
        <f t="shared" si="69"/>
        <v>STEEL FIXERS SK</v>
      </c>
    </row>
    <row r="2214" spans="1:119" x14ac:dyDescent="0.35">
      <c r="A2214" t="s">
        <v>105</v>
      </c>
      <c r="B2214">
        <v>501499</v>
      </c>
      <c r="C2214">
        <v>6359</v>
      </c>
      <c r="D2214">
        <v>124678</v>
      </c>
      <c r="E2214">
        <v>13662</v>
      </c>
      <c r="F2214">
        <v>0</v>
      </c>
      <c r="G2214" t="s">
        <v>106</v>
      </c>
      <c r="H2214" t="s">
        <v>106</v>
      </c>
      <c r="I2214" t="s">
        <v>106</v>
      </c>
      <c r="J2214" t="s">
        <v>107</v>
      </c>
      <c r="K2214" t="s">
        <v>108</v>
      </c>
      <c r="L2214" t="s">
        <v>109</v>
      </c>
      <c r="M2214" t="s">
        <v>110</v>
      </c>
      <c r="N2214" t="s">
        <v>5453</v>
      </c>
      <c r="O2214" t="s">
        <v>4826</v>
      </c>
      <c r="P2214">
        <v>8178</v>
      </c>
      <c r="Q2214">
        <v>240</v>
      </c>
      <c r="R2214">
        <v>0</v>
      </c>
      <c r="S2214">
        <v>200</v>
      </c>
      <c r="T2214">
        <v>0</v>
      </c>
      <c r="U2214">
        <v>14</v>
      </c>
      <c r="V2214">
        <v>14</v>
      </c>
      <c r="W2214">
        <v>200</v>
      </c>
      <c r="X2214">
        <v>0</v>
      </c>
      <c r="Y2214">
        <v>0</v>
      </c>
      <c r="Z2214">
        <v>0</v>
      </c>
      <c r="AD2214" s="1">
        <v>41919.333333333336</v>
      </c>
      <c r="AE2214" s="1">
        <v>41949.708333333336</v>
      </c>
      <c r="AG2214" s="1">
        <v>41884.333333333336</v>
      </c>
      <c r="AH2214" s="1">
        <v>41912.708333333336</v>
      </c>
      <c r="AI2214" s="1">
        <v>41884.333333333336</v>
      </c>
      <c r="AJ2214" s="1">
        <v>41912.708333333336</v>
      </c>
      <c r="AK2214" s="1">
        <v>41884.333333333336</v>
      </c>
      <c r="AL2214" s="1">
        <v>41912.708333333336</v>
      </c>
      <c r="AM2214" s="1">
        <v>41919.333333333336</v>
      </c>
      <c r="AN2214" s="1">
        <v>41949.708333333336</v>
      </c>
      <c r="AP2214" t="s">
        <v>113</v>
      </c>
      <c r="AU2214" t="s">
        <v>5454</v>
      </c>
      <c r="AY2214" t="s">
        <v>106</v>
      </c>
      <c r="AZ2214">
        <v>0</v>
      </c>
      <c r="BA2214">
        <v>0</v>
      </c>
      <c r="BD2214" s="3">
        <v>41321.661805555559</v>
      </c>
      <c r="BE2214" s="3">
        <v>41321.663888888892</v>
      </c>
      <c r="BF2214" t="s">
        <v>115</v>
      </c>
      <c r="BG2214" t="s">
        <v>115</v>
      </c>
      <c r="BH2214">
        <v>8149</v>
      </c>
      <c r="BM2214">
        <v>43550</v>
      </c>
      <c r="BR2214" t="s">
        <v>116</v>
      </c>
      <c r="BS2214" t="s">
        <v>117</v>
      </c>
      <c r="BU2214">
        <v>1</v>
      </c>
      <c r="BV2214" t="s">
        <v>118</v>
      </c>
      <c r="BX2214" t="s">
        <v>119</v>
      </c>
      <c r="BY2214" t="s">
        <v>119</v>
      </c>
      <c r="BZ2214" t="s">
        <v>119</v>
      </c>
      <c r="CA2214">
        <v>1</v>
      </c>
      <c r="CC2214" t="s">
        <v>120</v>
      </c>
      <c r="CH2214">
        <v>540</v>
      </c>
      <c r="CI2214">
        <v>37560</v>
      </c>
      <c r="CJ2214" t="s">
        <v>106</v>
      </c>
      <c r="CK2214" t="s">
        <v>106</v>
      </c>
      <c r="CL2214">
        <v>50</v>
      </c>
      <c r="CM2214" t="s">
        <v>4824</v>
      </c>
      <c r="CO2214">
        <v>124666</v>
      </c>
      <c r="CQ2214">
        <v>0</v>
      </c>
      <c r="CR2214">
        <v>0</v>
      </c>
      <c r="CS2214">
        <v>0</v>
      </c>
      <c r="CY2214" t="s">
        <v>123</v>
      </c>
      <c r="CZ2214" t="s">
        <v>124</v>
      </c>
      <c r="DD2214" t="str" cm="1">
        <f t="array" ref="DD2214">TEXT(_xlfn.SEQUENCE(1, DATEDIF(AG2214, AH2214, "m") + 1, AG2214, 30), "YYYY-APMM")</f>
        <v>2014-AP09</v>
      </c>
      <c r="DN2214">
        <f t="shared" si="68"/>
        <v>14</v>
      </c>
      <c r="DO2214" t="str">
        <f t="shared" si="69"/>
        <v>LABOR- SUBCONTRACTOR</v>
      </c>
    </row>
    <row r="2215" spans="1:119" x14ac:dyDescent="0.35">
      <c r="A2215" t="s">
        <v>105</v>
      </c>
      <c r="B2215">
        <v>501500</v>
      </c>
      <c r="C2215">
        <v>6359</v>
      </c>
      <c r="D2215">
        <v>124678</v>
      </c>
      <c r="E2215">
        <v>13662</v>
      </c>
      <c r="F2215">
        <v>0</v>
      </c>
      <c r="G2215" t="s">
        <v>106</v>
      </c>
      <c r="H2215" t="s">
        <v>106</v>
      </c>
      <c r="I2215" t="s">
        <v>106</v>
      </c>
      <c r="J2215" t="s">
        <v>107</v>
      </c>
      <c r="K2215" t="s">
        <v>108</v>
      </c>
      <c r="L2215" t="s">
        <v>109</v>
      </c>
      <c r="M2215" t="s">
        <v>110</v>
      </c>
      <c r="N2215" t="s">
        <v>5455</v>
      </c>
      <c r="O2215" t="s">
        <v>4829</v>
      </c>
      <c r="P2215">
        <v>8165</v>
      </c>
      <c r="Q2215">
        <v>240</v>
      </c>
      <c r="R2215">
        <v>0</v>
      </c>
      <c r="S2215">
        <v>200</v>
      </c>
      <c r="T2215">
        <v>0</v>
      </c>
      <c r="U2215">
        <v>140</v>
      </c>
      <c r="V2215">
        <v>140</v>
      </c>
      <c r="W2215">
        <v>200</v>
      </c>
      <c r="X2215">
        <v>0</v>
      </c>
      <c r="Y2215">
        <v>0</v>
      </c>
      <c r="Z2215">
        <v>0</v>
      </c>
      <c r="AD2215" s="1">
        <v>41951.333333333336</v>
      </c>
      <c r="AE2215" s="1">
        <v>41979.708333333336</v>
      </c>
      <c r="AG2215" s="1">
        <v>41913.333333333336</v>
      </c>
      <c r="AH2215" s="1">
        <v>41944.708333333336</v>
      </c>
      <c r="AI2215" s="1">
        <v>41913.333333333336</v>
      </c>
      <c r="AJ2215" s="1">
        <v>41944.708333333336</v>
      </c>
      <c r="AK2215" s="1">
        <v>41913.333333333336</v>
      </c>
      <c r="AL2215" s="1">
        <v>41944.708333333336</v>
      </c>
      <c r="AM2215" s="1">
        <v>41951.333333333336</v>
      </c>
      <c r="AN2215" s="1">
        <v>41979.708333333336</v>
      </c>
      <c r="AP2215" t="s">
        <v>113</v>
      </c>
      <c r="AU2215" t="e">
        <f>+kAhELV/Q2me+X3so6UjOQ</f>
        <v>#NAME?</v>
      </c>
      <c r="AY2215" t="s">
        <v>106</v>
      </c>
      <c r="AZ2215">
        <v>0</v>
      </c>
      <c r="BA2215">
        <v>0</v>
      </c>
      <c r="BD2215" s="3">
        <v>41321.661805555559</v>
      </c>
      <c r="BE2215" s="3">
        <v>41321.663888888892</v>
      </c>
      <c r="BF2215" t="s">
        <v>115</v>
      </c>
      <c r="BG2215" t="s">
        <v>115</v>
      </c>
      <c r="BH2215">
        <v>8149</v>
      </c>
      <c r="BM2215">
        <v>43420</v>
      </c>
      <c r="BR2215" t="s">
        <v>3122</v>
      </c>
      <c r="BS2215" t="s">
        <v>3123</v>
      </c>
      <c r="BU2215">
        <v>1</v>
      </c>
      <c r="BV2215" t="s">
        <v>118</v>
      </c>
      <c r="BX2215" t="s">
        <v>119</v>
      </c>
      <c r="BY2215" t="s">
        <v>119</v>
      </c>
      <c r="BZ2215" t="s">
        <v>119</v>
      </c>
      <c r="CA2215">
        <v>1</v>
      </c>
      <c r="CC2215" t="s">
        <v>120</v>
      </c>
      <c r="CH2215">
        <v>540</v>
      </c>
      <c r="CI2215">
        <v>37560</v>
      </c>
      <c r="CJ2215" t="s">
        <v>106</v>
      </c>
      <c r="CK2215" t="s">
        <v>106</v>
      </c>
      <c r="CL2215">
        <v>50</v>
      </c>
      <c r="CM2215" t="s">
        <v>4824</v>
      </c>
      <c r="CO2215">
        <v>124666</v>
      </c>
      <c r="CQ2215">
        <v>0</v>
      </c>
      <c r="CR2215">
        <v>0</v>
      </c>
      <c r="CS2215">
        <v>0</v>
      </c>
      <c r="CY2215" t="s">
        <v>123</v>
      </c>
      <c r="CZ2215" t="s">
        <v>124</v>
      </c>
      <c r="DD2215" t="str" cm="1">
        <f t="array" ref="DD2215:DE2215">TEXT(_xlfn.SEQUENCE(1, DATEDIF(AG2215, AH2215, "m") + 1, AG2215, 30), "YYYY-APMM")</f>
        <v>2014-AP10</v>
      </c>
      <c r="DE2215" t="str">
        <v>2014-AP10</v>
      </c>
      <c r="DN2215">
        <f t="shared" si="68"/>
        <v>70</v>
      </c>
      <c r="DO2215" t="str">
        <f t="shared" si="69"/>
        <v>STEEL FIXERS SK</v>
      </c>
    </row>
    <row r="2216" spans="1:119" x14ac:dyDescent="0.35">
      <c r="A2216" t="s">
        <v>105</v>
      </c>
      <c r="B2216">
        <v>501501</v>
      </c>
      <c r="C2216">
        <v>6359</v>
      </c>
      <c r="D2216">
        <v>124678</v>
      </c>
      <c r="E2216">
        <v>13662</v>
      </c>
      <c r="F2216">
        <v>0</v>
      </c>
      <c r="G2216" t="s">
        <v>106</v>
      </c>
      <c r="H2216" t="s">
        <v>106</v>
      </c>
      <c r="I2216" t="s">
        <v>106</v>
      </c>
      <c r="J2216" t="s">
        <v>107</v>
      </c>
      <c r="K2216" t="s">
        <v>108</v>
      </c>
      <c r="L2216" t="s">
        <v>109</v>
      </c>
      <c r="M2216" t="s">
        <v>110</v>
      </c>
      <c r="N2216" t="s">
        <v>5456</v>
      </c>
      <c r="O2216" t="s">
        <v>4832</v>
      </c>
      <c r="P2216">
        <v>8165</v>
      </c>
      <c r="Q2216">
        <v>344</v>
      </c>
      <c r="R2216">
        <v>296</v>
      </c>
      <c r="S2216">
        <v>200</v>
      </c>
      <c r="T2216">
        <v>0</v>
      </c>
      <c r="U2216">
        <v>140</v>
      </c>
      <c r="V2216">
        <v>140</v>
      </c>
      <c r="W2216">
        <v>200</v>
      </c>
      <c r="X2216">
        <v>0</v>
      </c>
      <c r="Y2216">
        <v>0</v>
      </c>
      <c r="Z2216">
        <v>0</v>
      </c>
      <c r="AD2216" s="1">
        <v>41977.333333333336</v>
      </c>
      <c r="AE2216" s="1">
        <v>42007.708333333336</v>
      </c>
      <c r="AG2216" s="1">
        <v>41927.333333333336</v>
      </c>
      <c r="AH2216" s="1">
        <v>41955.708333333336</v>
      </c>
      <c r="AI2216" s="1">
        <v>41927.333333333336</v>
      </c>
      <c r="AJ2216" s="1">
        <v>41955.708333333336</v>
      </c>
      <c r="AK2216" s="1">
        <v>41927.333333333336</v>
      </c>
      <c r="AL2216" s="1">
        <v>41955.708333333336</v>
      </c>
      <c r="AM2216" s="1">
        <v>41977.333333333336</v>
      </c>
      <c r="AN2216" s="1">
        <v>42007.708333333336</v>
      </c>
      <c r="AP2216" t="s">
        <v>113</v>
      </c>
      <c r="AU2216" t="s">
        <v>5457</v>
      </c>
      <c r="AY2216" t="s">
        <v>106</v>
      </c>
      <c r="AZ2216">
        <v>0</v>
      </c>
      <c r="BA2216">
        <v>0</v>
      </c>
      <c r="BD2216" s="3">
        <v>41321.661805555559</v>
      </c>
      <c r="BE2216" s="3">
        <v>41321.663888888892</v>
      </c>
      <c r="BF2216" t="s">
        <v>115</v>
      </c>
      <c r="BG2216" t="s">
        <v>115</v>
      </c>
      <c r="BH2216">
        <v>8149</v>
      </c>
      <c r="BM2216">
        <v>43420</v>
      </c>
      <c r="BR2216" t="s">
        <v>3122</v>
      </c>
      <c r="BS2216" t="s">
        <v>3123</v>
      </c>
      <c r="BU2216">
        <v>1</v>
      </c>
      <c r="BV2216" t="s">
        <v>118</v>
      </c>
      <c r="BX2216" t="s">
        <v>119</v>
      </c>
      <c r="BY2216" t="s">
        <v>119</v>
      </c>
      <c r="BZ2216" t="s">
        <v>119</v>
      </c>
      <c r="CA2216">
        <v>1</v>
      </c>
      <c r="CC2216" t="s">
        <v>120</v>
      </c>
      <c r="CH2216">
        <v>540</v>
      </c>
      <c r="CI2216">
        <v>37560</v>
      </c>
      <c r="CJ2216" t="s">
        <v>106</v>
      </c>
      <c r="CK2216" t="s">
        <v>106</v>
      </c>
      <c r="CL2216">
        <v>50</v>
      </c>
      <c r="CM2216" t="s">
        <v>4824</v>
      </c>
      <c r="CO2216">
        <v>124666</v>
      </c>
      <c r="CQ2216">
        <v>0</v>
      </c>
      <c r="CR2216">
        <v>0</v>
      </c>
      <c r="CS2216">
        <v>0</v>
      </c>
      <c r="CY2216" t="s">
        <v>123</v>
      </c>
      <c r="CZ2216" t="s">
        <v>124</v>
      </c>
      <c r="DD2216" t="str" cm="1">
        <f t="array" ref="DD2216">TEXT(_xlfn.SEQUENCE(1, DATEDIF(AG2216, AH2216, "m") + 1, AG2216, 30), "YYYY-APMM")</f>
        <v>2014-AP10</v>
      </c>
      <c r="DN2216">
        <f t="shared" si="68"/>
        <v>140</v>
      </c>
      <c r="DO2216" t="str">
        <f t="shared" si="69"/>
        <v>STEEL FIXERS SK</v>
      </c>
    </row>
    <row r="2217" spans="1:119" x14ac:dyDescent="0.35">
      <c r="A2217" t="s">
        <v>105</v>
      </c>
      <c r="B2217">
        <v>501502</v>
      </c>
      <c r="C2217">
        <v>6359</v>
      </c>
      <c r="D2217">
        <v>124679</v>
      </c>
      <c r="E2217">
        <v>13662</v>
      </c>
      <c r="F2217">
        <v>0</v>
      </c>
      <c r="G2217" t="s">
        <v>106</v>
      </c>
      <c r="H2217" t="s">
        <v>106</v>
      </c>
      <c r="I2217" t="s">
        <v>106</v>
      </c>
      <c r="J2217" t="s">
        <v>107</v>
      </c>
      <c r="K2217" t="s">
        <v>108</v>
      </c>
      <c r="L2217" t="s">
        <v>109</v>
      </c>
      <c r="M2217" t="s">
        <v>110</v>
      </c>
      <c r="N2217" t="s">
        <v>5458</v>
      </c>
      <c r="O2217" t="s">
        <v>4800</v>
      </c>
      <c r="P2217">
        <v>8177</v>
      </c>
      <c r="Q2217">
        <v>0</v>
      </c>
      <c r="R2217">
        <v>0</v>
      </c>
      <c r="S2217">
        <v>80</v>
      </c>
      <c r="T2217">
        <v>0</v>
      </c>
      <c r="U2217">
        <v>1150</v>
      </c>
      <c r="V2217">
        <v>1150</v>
      </c>
      <c r="W2217">
        <v>80</v>
      </c>
      <c r="X2217">
        <v>400</v>
      </c>
      <c r="Y2217">
        <v>0</v>
      </c>
      <c r="Z2217">
        <v>400</v>
      </c>
      <c r="AD2217" s="1">
        <v>41903.333333333336</v>
      </c>
      <c r="AE2217" s="1">
        <v>41913.708333333336</v>
      </c>
      <c r="AG2217" s="1">
        <v>41903.333333333336</v>
      </c>
      <c r="AH2217" s="1">
        <v>41913.708333333336</v>
      </c>
      <c r="AI2217" s="1">
        <v>41903.333333333336</v>
      </c>
      <c r="AJ2217" s="1">
        <v>41913.708333333336</v>
      </c>
      <c r="AK2217" s="1">
        <v>41903.333333333336</v>
      </c>
      <c r="AL2217" s="1">
        <v>41913.708333333336</v>
      </c>
      <c r="AM2217" s="1">
        <v>41903.333333333336</v>
      </c>
      <c r="AN2217" s="1">
        <v>41913.708333333336</v>
      </c>
      <c r="AP2217" t="s">
        <v>113</v>
      </c>
      <c r="AU2217" t="s">
        <v>5459</v>
      </c>
      <c r="AY2217" t="s">
        <v>119</v>
      </c>
      <c r="AZ2217">
        <v>0</v>
      </c>
      <c r="BA2217">
        <v>0</v>
      </c>
      <c r="BD2217" s="3">
        <v>41321.661805555559</v>
      </c>
      <c r="BE2217" s="3">
        <v>41321.663888888892</v>
      </c>
      <c r="BF2217" t="s">
        <v>115</v>
      </c>
      <c r="BG2217" t="s">
        <v>115</v>
      </c>
      <c r="BH2217">
        <v>8149</v>
      </c>
      <c r="BM2217">
        <v>43540</v>
      </c>
      <c r="BR2217" t="s">
        <v>1299</v>
      </c>
      <c r="BS2217" t="s">
        <v>1300</v>
      </c>
      <c r="BU2217">
        <v>1</v>
      </c>
      <c r="BV2217" t="s">
        <v>118</v>
      </c>
      <c r="BX2217" t="s">
        <v>119</v>
      </c>
      <c r="BY2217" t="s">
        <v>119</v>
      </c>
      <c r="BZ2217" t="s">
        <v>119</v>
      </c>
      <c r="CA2217">
        <v>1</v>
      </c>
      <c r="CC2217" t="s">
        <v>120</v>
      </c>
      <c r="CH2217">
        <v>540</v>
      </c>
      <c r="CI2217">
        <v>37570</v>
      </c>
      <c r="CJ2217" t="s">
        <v>106</v>
      </c>
      <c r="CK2217" t="s">
        <v>106</v>
      </c>
      <c r="CL2217">
        <v>55</v>
      </c>
      <c r="CM2217" t="s">
        <v>4802</v>
      </c>
      <c r="CO2217">
        <v>124666</v>
      </c>
      <c r="CQ2217">
        <v>0</v>
      </c>
      <c r="CR2217">
        <v>0</v>
      </c>
      <c r="CS2217">
        <v>0</v>
      </c>
      <c r="CY2217" t="s">
        <v>123</v>
      </c>
      <c r="CZ2217" t="s">
        <v>124</v>
      </c>
      <c r="DD2217" t="str" cm="1">
        <f t="array" ref="DD2217">TEXT(_xlfn.SEQUENCE(1, DATEDIF(AG2217, AH2217, "m") + 1, AG2217, 30), "YYYY-APMM")</f>
        <v>2014-AP09</v>
      </c>
      <c r="DN2217">
        <f t="shared" si="68"/>
        <v>1150</v>
      </c>
      <c r="DO2217" t="str">
        <f t="shared" si="69"/>
        <v>LABOR - CIVIL</v>
      </c>
    </row>
    <row r="2218" spans="1:119" x14ac:dyDescent="0.35">
      <c r="A2218" t="s">
        <v>105</v>
      </c>
      <c r="B2218">
        <v>501503</v>
      </c>
      <c r="C2218">
        <v>6359</v>
      </c>
      <c r="D2218">
        <v>124679</v>
      </c>
      <c r="E2218">
        <v>13662</v>
      </c>
      <c r="F2218">
        <v>0</v>
      </c>
      <c r="G2218" t="s">
        <v>106</v>
      </c>
      <c r="H2218" t="s">
        <v>106</v>
      </c>
      <c r="I2218" t="s">
        <v>106</v>
      </c>
      <c r="J2218" t="s">
        <v>107</v>
      </c>
      <c r="K2218" t="s">
        <v>108</v>
      </c>
      <c r="L2218" t="s">
        <v>109</v>
      </c>
      <c r="M2218" t="s">
        <v>110</v>
      </c>
      <c r="N2218" t="s">
        <v>5460</v>
      </c>
      <c r="O2218" t="s">
        <v>4804</v>
      </c>
      <c r="P2218">
        <v>8178</v>
      </c>
      <c r="Q2218">
        <v>0</v>
      </c>
      <c r="R2218">
        <v>0</v>
      </c>
      <c r="S2218">
        <v>200</v>
      </c>
      <c r="T2218">
        <v>0</v>
      </c>
      <c r="U2218">
        <v>24</v>
      </c>
      <c r="V2218">
        <v>24</v>
      </c>
      <c r="W2218">
        <v>200</v>
      </c>
      <c r="X2218">
        <v>0</v>
      </c>
      <c r="Y2218">
        <v>0</v>
      </c>
      <c r="Z2218">
        <v>0</v>
      </c>
      <c r="AD2218" s="1">
        <v>41914.333333333336</v>
      </c>
      <c r="AE2218" s="1">
        <v>41945.708333333336</v>
      </c>
      <c r="AG2218" s="1">
        <v>41914.333333333336</v>
      </c>
      <c r="AH2218" s="1">
        <v>41945.708333333336</v>
      </c>
      <c r="AI2218" s="1">
        <v>41914.333333333336</v>
      </c>
      <c r="AJ2218" s="1">
        <v>41945.708333333336</v>
      </c>
      <c r="AK2218" s="1">
        <v>41914.333333333336</v>
      </c>
      <c r="AL2218" s="1">
        <v>41945.708333333336</v>
      </c>
      <c r="AM2218" s="1">
        <v>41914.333333333336</v>
      </c>
      <c r="AN2218" s="1">
        <v>41945.708333333336</v>
      </c>
      <c r="AP2218" t="s">
        <v>113</v>
      </c>
      <c r="AU2218" t="s">
        <v>5461</v>
      </c>
      <c r="AY2218" t="s">
        <v>119</v>
      </c>
      <c r="AZ2218">
        <v>0</v>
      </c>
      <c r="BA2218">
        <v>0</v>
      </c>
      <c r="BD2218" s="3">
        <v>41321.661805555559</v>
      </c>
      <c r="BE2218" s="3">
        <v>41321.663888888892</v>
      </c>
      <c r="BF2218" t="s">
        <v>115</v>
      </c>
      <c r="BG2218" t="s">
        <v>115</v>
      </c>
      <c r="BH2218">
        <v>8149</v>
      </c>
      <c r="BM2218">
        <v>43550</v>
      </c>
      <c r="BR2218" t="s">
        <v>116</v>
      </c>
      <c r="BS2218" t="s">
        <v>117</v>
      </c>
      <c r="BU2218">
        <v>1</v>
      </c>
      <c r="BV2218" t="s">
        <v>118</v>
      </c>
      <c r="BX2218" t="s">
        <v>119</v>
      </c>
      <c r="BY2218" t="s">
        <v>119</v>
      </c>
      <c r="BZ2218" t="s">
        <v>119</v>
      </c>
      <c r="CA2218">
        <v>1</v>
      </c>
      <c r="CC2218" t="s">
        <v>120</v>
      </c>
      <c r="CH2218">
        <v>540</v>
      </c>
      <c r="CI2218">
        <v>37570</v>
      </c>
      <c r="CJ2218" t="s">
        <v>106</v>
      </c>
      <c r="CK2218" t="s">
        <v>106</v>
      </c>
      <c r="CL2218">
        <v>55</v>
      </c>
      <c r="CM2218" t="s">
        <v>4802</v>
      </c>
      <c r="CO2218">
        <v>124666</v>
      </c>
      <c r="CQ2218">
        <v>0</v>
      </c>
      <c r="CR2218">
        <v>0</v>
      </c>
      <c r="CS2218">
        <v>0</v>
      </c>
      <c r="CY2218" t="s">
        <v>123</v>
      </c>
      <c r="CZ2218" t="s">
        <v>124</v>
      </c>
      <c r="DD2218" t="str" cm="1">
        <f t="array" ref="DD2218:DE2218">TEXT(_xlfn.SEQUENCE(1, DATEDIF(AG2218, AH2218, "m") + 1, AG2218, 30), "YYYY-APMM")</f>
        <v>2014-AP10</v>
      </c>
      <c r="DE2218" t="str">
        <v>2014-AP11</v>
      </c>
      <c r="DN2218">
        <f t="shared" si="68"/>
        <v>12</v>
      </c>
      <c r="DO2218" t="str">
        <f t="shared" si="69"/>
        <v>LABOR- SUBCONTRACTOR</v>
      </c>
    </row>
    <row r="2219" spans="1:119" x14ac:dyDescent="0.35">
      <c r="A2219" t="s">
        <v>105</v>
      </c>
      <c r="B2219">
        <v>501504</v>
      </c>
      <c r="C2219">
        <v>6359</v>
      </c>
      <c r="D2219">
        <v>124679</v>
      </c>
      <c r="E2219">
        <v>13662</v>
      </c>
      <c r="F2219">
        <v>0</v>
      </c>
      <c r="G2219" t="s">
        <v>106</v>
      </c>
      <c r="H2219" t="s">
        <v>106</v>
      </c>
      <c r="I2219" t="s">
        <v>106</v>
      </c>
      <c r="J2219" t="s">
        <v>107</v>
      </c>
      <c r="K2219" t="s">
        <v>108</v>
      </c>
      <c r="L2219" t="s">
        <v>109</v>
      </c>
      <c r="M2219" t="s">
        <v>110</v>
      </c>
      <c r="N2219" t="s">
        <v>5462</v>
      </c>
      <c r="O2219" t="s">
        <v>4807</v>
      </c>
      <c r="P2219">
        <v>8178</v>
      </c>
      <c r="Q2219">
        <v>0</v>
      </c>
      <c r="R2219">
        <v>0</v>
      </c>
      <c r="S2219">
        <v>200</v>
      </c>
      <c r="T2219">
        <v>0</v>
      </c>
      <c r="U2219">
        <v>24</v>
      </c>
      <c r="V2219">
        <v>24</v>
      </c>
      <c r="W2219">
        <v>200</v>
      </c>
      <c r="X2219">
        <v>0</v>
      </c>
      <c r="Y2219">
        <v>0</v>
      </c>
      <c r="Z2219">
        <v>0</v>
      </c>
      <c r="AD2219" s="1">
        <v>41928.333333333336</v>
      </c>
      <c r="AE2219" s="1">
        <v>41956.708333333336</v>
      </c>
      <c r="AG2219" s="1">
        <v>41928.333333333336</v>
      </c>
      <c r="AH2219" s="1">
        <v>41956.708333333336</v>
      </c>
      <c r="AI2219" s="1">
        <v>41928.333333333336</v>
      </c>
      <c r="AJ2219" s="1">
        <v>41956.708333333336</v>
      </c>
      <c r="AK2219" s="1">
        <v>41928.333333333336</v>
      </c>
      <c r="AL2219" s="1">
        <v>41956.708333333336</v>
      </c>
      <c r="AM2219" s="1">
        <v>41928.333333333336</v>
      </c>
      <c r="AN2219" s="1">
        <v>41956.708333333336</v>
      </c>
      <c r="AP2219" t="s">
        <v>113</v>
      </c>
      <c r="AU2219" t="s">
        <v>5463</v>
      </c>
      <c r="AY2219" t="s">
        <v>119</v>
      </c>
      <c r="AZ2219">
        <v>0</v>
      </c>
      <c r="BA2219">
        <v>0</v>
      </c>
      <c r="BD2219" s="3">
        <v>41321.661805555559</v>
      </c>
      <c r="BE2219" s="3">
        <v>41321.663888888892</v>
      </c>
      <c r="BF2219" t="s">
        <v>115</v>
      </c>
      <c r="BG2219" t="s">
        <v>115</v>
      </c>
      <c r="BH2219">
        <v>8149</v>
      </c>
      <c r="BM2219">
        <v>43550</v>
      </c>
      <c r="BR2219" t="s">
        <v>116</v>
      </c>
      <c r="BS2219" t="s">
        <v>117</v>
      </c>
      <c r="BU2219">
        <v>1</v>
      </c>
      <c r="BV2219" t="s">
        <v>118</v>
      </c>
      <c r="BX2219" t="s">
        <v>119</v>
      </c>
      <c r="BY2219" t="s">
        <v>119</v>
      </c>
      <c r="BZ2219" t="s">
        <v>119</v>
      </c>
      <c r="CA2219">
        <v>1</v>
      </c>
      <c r="CC2219" t="s">
        <v>120</v>
      </c>
      <c r="CH2219">
        <v>540</v>
      </c>
      <c r="CI2219">
        <v>37570</v>
      </c>
      <c r="CJ2219" t="s">
        <v>106</v>
      </c>
      <c r="CK2219" t="s">
        <v>106</v>
      </c>
      <c r="CL2219">
        <v>55</v>
      </c>
      <c r="CM2219" t="s">
        <v>4802</v>
      </c>
      <c r="CO2219">
        <v>124666</v>
      </c>
      <c r="CQ2219">
        <v>0</v>
      </c>
      <c r="CR2219">
        <v>0</v>
      </c>
      <c r="CS2219">
        <v>0</v>
      </c>
      <c r="CY2219" t="s">
        <v>123</v>
      </c>
      <c r="CZ2219" t="s">
        <v>124</v>
      </c>
      <c r="DD2219" t="str" cm="1">
        <f t="array" ref="DD2219">TEXT(_xlfn.SEQUENCE(1, DATEDIF(AG2219, AH2219, "m") + 1, AG2219, 30), "YYYY-APMM")</f>
        <v>2014-AP10</v>
      </c>
      <c r="DN2219">
        <f t="shared" si="68"/>
        <v>24</v>
      </c>
      <c r="DO2219" t="str">
        <f t="shared" si="69"/>
        <v>LABOR- SUBCONTRACTOR</v>
      </c>
    </row>
    <row r="2220" spans="1:119" x14ac:dyDescent="0.35">
      <c r="A2220" t="s">
        <v>105</v>
      </c>
      <c r="B2220">
        <v>501505</v>
      </c>
      <c r="C2220">
        <v>6359</v>
      </c>
      <c r="D2220">
        <v>124679</v>
      </c>
      <c r="E2220">
        <v>13662</v>
      </c>
      <c r="F2220">
        <v>0</v>
      </c>
      <c r="G2220" t="s">
        <v>106</v>
      </c>
      <c r="H2220" t="s">
        <v>106</v>
      </c>
      <c r="I2220" t="s">
        <v>106</v>
      </c>
      <c r="J2220" t="s">
        <v>107</v>
      </c>
      <c r="K2220" t="s">
        <v>108</v>
      </c>
      <c r="L2220" t="s">
        <v>109</v>
      </c>
      <c r="M2220" t="s">
        <v>110</v>
      </c>
      <c r="N2220" t="s">
        <v>5464</v>
      </c>
      <c r="O2220" t="s">
        <v>4810</v>
      </c>
      <c r="P2220">
        <v>8173</v>
      </c>
      <c r="Q2220">
        <v>0</v>
      </c>
      <c r="R2220">
        <v>0</v>
      </c>
      <c r="S2220">
        <v>160</v>
      </c>
      <c r="T2220">
        <v>0</v>
      </c>
      <c r="U2220">
        <v>1828</v>
      </c>
      <c r="V2220">
        <v>1828</v>
      </c>
      <c r="W2220">
        <v>160</v>
      </c>
      <c r="X2220">
        <v>600</v>
      </c>
      <c r="Y2220">
        <v>0</v>
      </c>
      <c r="Z2220">
        <v>600</v>
      </c>
      <c r="AD2220" s="1">
        <v>41940.333333333336</v>
      </c>
      <c r="AE2220" s="1">
        <v>41962.708333333336</v>
      </c>
      <c r="AG2220" s="1">
        <v>41940.333333333336</v>
      </c>
      <c r="AH2220" s="1">
        <v>41962.708333333336</v>
      </c>
      <c r="AI2220" s="1">
        <v>41940.333333333336</v>
      </c>
      <c r="AJ2220" s="1">
        <v>41962.708333333336</v>
      </c>
      <c r="AK2220" s="1">
        <v>41940.333333333336</v>
      </c>
      <c r="AL2220" s="1">
        <v>41962.708333333336</v>
      </c>
      <c r="AM2220" s="1">
        <v>41940.333333333336</v>
      </c>
      <c r="AN2220" s="1">
        <v>41962.708333333336</v>
      </c>
      <c r="AP2220" t="s">
        <v>113</v>
      </c>
      <c r="AU2220" t="s">
        <v>5465</v>
      </c>
      <c r="AY2220" t="s">
        <v>119</v>
      </c>
      <c r="AZ2220">
        <v>0</v>
      </c>
      <c r="BA2220">
        <v>0</v>
      </c>
      <c r="BD2220" s="3">
        <v>41321.661805555559</v>
      </c>
      <c r="BE2220" s="3">
        <v>41321.663888888892</v>
      </c>
      <c r="BF2220" t="s">
        <v>115</v>
      </c>
      <c r="BG2220" t="s">
        <v>115</v>
      </c>
      <c r="BH2220">
        <v>8149</v>
      </c>
      <c r="BM2220">
        <v>43500</v>
      </c>
      <c r="BR2220" t="s">
        <v>3233</v>
      </c>
      <c r="BS2220" t="s">
        <v>3234</v>
      </c>
      <c r="BU2220">
        <v>1</v>
      </c>
      <c r="BV2220" t="s">
        <v>118</v>
      </c>
      <c r="BX2220" t="s">
        <v>119</v>
      </c>
      <c r="BY2220" t="s">
        <v>119</v>
      </c>
      <c r="BZ2220" t="s">
        <v>119</v>
      </c>
      <c r="CA2220">
        <v>1</v>
      </c>
      <c r="CC2220" t="s">
        <v>120</v>
      </c>
      <c r="CH2220">
        <v>540</v>
      </c>
      <c r="CI2220">
        <v>37570</v>
      </c>
      <c r="CJ2220" t="s">
        <v>106</v>
      </c>
      <c r="CK2220" t="s">
        <v>106</v>
      </c>
      <c r="CL2220">
        <v>55</v>
      </c>
      <c r="CM2220" t="s">
        <v>4802</v>
      </c>
      <c r="CO2220">
        <v>124666</v>
      </c>
      <c r="CQ2220">
        <v>0</v>
      </c>
      <c r="CR2220">
        <v>0</v>
      </c>
      <c r="CS2220">
        <v>0</v>
      </c>
      <c r="CY2220" t="s">
        <v>123</v>
      </c>
      <c r="CZ2220" t="s">
        <v>124</v>
      </c>
      <c r="DD2220" t="str" cm="1">
        <f t="array" ref="DD2220">TEXT(_xlfn.SEQUENCE(1, DATEDIF(AG2220, AH2220, "m") + 1, AG2220, 30), "YYYY-APMM")</f>
        <v>2014-AP10</v>
      </c>
      <c r="DN2220">
        <f t="shared" si="68"/>
        <v>1828</v>
      </c>
      <c r="DO2220" t="str">
        <f t="shared" si="69"/>
        <v>KERBSTONE MASON SK</v>
      </c>
    </row>
    <row r="2221" spans="1:119" x14ac:dyDescent="0.35">
      <c r="A2221" t="s">
        <v>105</v>
      </c>
      <c r="B2221">
        <v>501506</v>
      </c>
      <c r="C2221">
        <v>6359</v>
      </c>
      <c r="D2221">
        <v>124679</v>
      </c>
      <c r="E2221">
        <v>13662</v>
      </c>
      <c r="F2221">
        <v>0</v>
      </c>
      <c r="G2221" t="s">
        <v>106</v>
      </c>
      <c r="H2221" t="s">
        <v>106</v>
      </c>
      <c r="I2221" t="s">
        <v>106</v>
      </c>
      <c r="J2221" t="s">
        <v>107</v>
      </c>
      <c r="K2221" t="s">
        <v>108</v>
      </c>
      <c r="L2221" t="s">
        <v>109</v>
      </c>
      <c r="M2221" t="s">
        <v>110</v>
      </c>
      <c r="N2221" t="s">
        <v>5466</v>
      </c>
      <c r="O2221" t="s">
        <v>4813</v>
      </c>
      <c r="P2221">
        <v>8178</v>
      </c>
      <c r="Q2221">
        <v>0</v>
      </c>
      <c r="R2221">
        <v>0</v>
      </c>
      <c r="S2221">
        <v>48</v>
      </c>
      <c r="T2221">
        <v>0</v>
      </c>
      <c r="U2221">
        <v>174</v>
      </c>
      <c r="V2221">
        <v>174</v>
      </c>
      <c r="W2221">
        <v>48</v>
      </c>
      <c r="X2221">
        <v>149.99894699999999</v>
      </c>
      <c r="Y2221">
        <v>0</v>
      </c>
      <c r="Z2221">
        <v>149.99894699999999</v>
      </c>
      <c r="AD2221" s="1">
        <v>41963.333333333336</v>
      </c>
      <c r="AE2221" s="1">
        <v>41969.708333333336</v>
      </c>
      <c r="AG2221" s="1">
        <v>41963.333333333336</v>
      </c>
      <c r="AH2221" s="1">
        <v>41969.708333333336</v>
      </c>
      <c r="AI2221" s="1">
        <v>41963.333333333336</v>
      </c>
      <c r="AJ2221" s="1">
        <v>41969.708333333336</v>
      </c>
      <c r="AK2221" s="1">
        <v>41963.333333333336</v>
      </c>
      <c r="AL2221" s="1">
        <v>41969.708333333336</v>
      </c>
      <c r="AM2221" s="1">
        <v>41963.333333333336</v>
      </c>
      <c r="AN2221" s="1">
        <v>41969.708333333336</v>
      </c>
      <c r="AP2221" t="s">
        <v>113</v>
      </c>
      <c r="AU2221" t="s">
        <v>5467</v>
      </c>
      <c r="AY2221" t="s">
        <v>119</v>
      </c>
      <c r="AZ2221">
        <v>0</v>
      </c>
      <c r="BA2221">
        <v>0</v>
      </c>
      <c r="BD2221" s="3">
        <v>41321.661805555559</v>
      </c>
      <c r="BE2221" s="3">
        <v>41321.663888888892</v>
      </c>
      <c r="BF2221" t="s">
        <v>115</v>
      </c>
      <c r="BG2221" t="s">
        <v>115</v>
      </c>
      <c r="BH2221">
        <v>8149</v>
      </c>
      <c r="BM2221">
        <v>43550</v>
      </c>
      <c r="BR2221" t="s">
        <v>116</v>
      </c>
      <c r="BS2221" t="s">
        <v>117</v>
      </c>
      <c r="BU2221">
        <v>1</v>
      </c>
      <c r="BV2221" t="s">
        <v>118</v>
      </c>
      <c r="BX2221" t="s">
        <v>119</v>
      </c>
      <c r="BY2221" t="s">
        <v>119</v>
      </c>
      <c r="BZ2221" t="s">
        <v>119</v>
      </c>
      <c r="CA2221">
        <v>1</v>
      </c>
      <c r="CC2221" t="s">
        <v>120</v>
      </c>
      <c r="CH2221">
        <v>540</v>
      </c>
      <c r="CI2221">
        <v>37570</v>
      </c>
      <c r="CJ2221" t="s">
        <v>106</v>
      </c>
      <c r="CK2221" t="s">
        <v>106</v>
      </c>
      <c r="CL2221">
        <v>55</v>
      </c>
      <c r="CM2221" t="s">
        <v>4802</v>
      </c>
      <c r="CO2221">
        <v>124666</v>
      </c>
      <c r="CQ2221">
        <v>0</v>
      </c>
      <c r="CR2221">
        <v>0</v>
      </c>
      <c r="CS2221">
        <v>0</v>
      </c>
      <c r="CY2221" t="s">
        <v>123</v>
      </c>
      <c r="CZ2221" t="s">
        <v>124</v>
      </c>
      <c r="DD2221" t="str" cm="1">
        <f t="array" ref="DD2221">TEXT(_xlfn.SEQUENCE(1, DATEDIF(AG2221, AH2221, "m") + 1, AG2221, 30), "YYYY-APMM")</f>
        <v>2014-AP11</v>
      </c>
      <c r="DN2221">
        <f t="shared" si="68"/>
        <v>174</v>
      </c>
      <c r="DO2221" t="str">
        <f t="shared" si="69"/>
        <v>LABOR- SUBCONTRACTOR</v>
      </c>
    </row>
    <row r="2222" spans="1:119" x14ac:dyDescent="0.35">
      <c r="A2222" t="s">
        <v>105</v>
      </c>
      <c r="B2222">
        <v>501507</v>
      </c>
      <c r="C2222">
        <v>6359</v>
      </c>
      <c r="D2222">
        <v>124679</v>
      </c>
      <c r="E2222">
        <v>13662</v>
      </c>
      <c r="F2222">
        <v>0</v>
      </c>
      <c r="G2222" t="s">
        <v>106</v>
      </c>
      <c r="H2222" t="s">
        <v>106</v>
      </c>
      <c r="I2222" t="s">
        <v>106</v>
      </c>
      <c r="J2222" t="s">
        <v>107</v>
      </c>
      <c r="K2222" t="s">
        <v>108</v>
      </c>
      <c r="L2222" t="s">
        <v>109</v>
      </c>
      <c r="M2222" t="s">
        <v>110</v>
      </c>
      <c r="N2222" t="s">
        <v>5468</v>
      </c>
      <c r="O2222" t="s">
        <v>4816</v>
      </c>
      <c r="P2222">
        <v>8178</v>
      </c>
      <c r="Q2222">
        <v>0</v>
      </c>
      <c r="R2222">
        <v>0</v>
      </c>
      <c r="S2222">
        <v>40</v>
      </c>
      <c r="T2222">
        <v>0</v>
      </c>
      <c r="U2222">
        <v>174</v>
      </c>
      <c r="V2222">
        <v>174</v>
      </c>
      <c r="W2222">
        <v>40</v>
      </c>
      <c r="X2222">
        <v>150</v>
      </c>
      <c r="Y2222">
        <v>0</v>
      </c>
      <c r="Z2222">
        <v>150</v>
      </c>
      <c r="AD2222" s="1">
        <v>41970.333333333336</v>
      </c>
      <c r="AE2222" s="1">
        <v>41975.708333333336</v>
      </c>
      <c r="AG2222" s="1">
        <v>41970.333333333336</v>
      </c>
      <c r="AH2222" s="1">
        <v>41975.708333333336</v>
      </c>
      <c r="AI2222" s="1">
        <v>41970.333333333336</v>
      </c>
      <c r="AJ2222" s="1">
        <v>41975.708333333336</v>
      </c>
      <c r="AK2222" s="1">
        <v>41970.333333333336</v>
      </c>
      <c r="AL2222" s="1">
        <v>41975.708333333336</v>
      </c>
      <c r="AM2222" s="1">
        <v>41970.333333333336</v>
      </c>
      <c r="AN2222" s="1">
        <v>41975.708333333336</v>
      </c>
      <c r="AP2222" t="s">
        <v>113</v>
      </c>
      <c r="AU2222" t="s">
        <v>5469</v>
      </c>
      <c r="AY2222" t="s">
        <v>119</v>
      </c>
      <c r="AZ2222">
        <v>0</v>
      </c>
      <c r="BA2222">
        <v>0</v>
      </c>
      <c r="BD2222" s="3">
        <v>41321.661805555559</v>
      </c>
      <c r="BE2222" s="3">
        <v>41321.663888888892</v>
      </c>
      <c r="BF2222" t="s">
        <v>115</v>
      </c>
      <c r="BG2222" t="s">
        <v>115</v>
      </c>
      <c r="BH2222">
        <v>8149</v>
      </c>
      <c r="BM2222">
        <v>43550</v>
      </c>
      <c r="BR2222" t="s">
        <v>116</v>
      </c>
      <c r="BS2222" t="s">
        <v>117</v>
      </c>
      <c r="BU2222">
        <v>1</v>
      </c>
      <c r="BV2222" t="s">
        <v>118</v>
      </c>
      <c r="BX2222" t="s">
        <v>119</v>
      </c>
      <c r="BY2222" t="s">
        <v>119</v>
      </c>
      <c r="BZ2222" t="s">
        <v>119</v>
      </c>
      <c r="CA2222">
        <v>1</v>
      </c>
      <c r="CC2222" t="s">
        <v>120</v>
      </c>
      <c r="CH2222">
        <v>540</v>
      </c>
      <c r="CI2222">
        <v>37570</v>
      </c>
      <c r="CJ2222" t="s">
        <v>106</v>
      </c>
      <c r="CK2222" t="s">
        <v>106</v>
      </c>
      <c r="CL2222">
        <v>55</v>
      </c>
      <c r="CM2222" t="s">
        <v>4802</v>
      </c>
      <c r="CO2222">
        <v>124666</v>
      </c>
      <c r="CQ2222">
        <v>0</v>
      </c>
      <c r="CR2222">
        <v>0</v>
      </c>
      <c r="CS2222">
        <v>0</v>
      </c>
      <c r="CY2222" t="s">
        <v>123</v>
      </c>
      <c r="CZ2222" t="s">
        <v>124</v>
      </c>
      <c r="DD2222" t="str" cm="1">
        <f t="array" ref="DD2222">TEXT(_xlfn.SEQUENCE(1, DATEDIF(AG2222, AH2222, "m") + 1, AG2222, 30), "YYYY-APMM")</f>
        <v>2014-AP11</v>
      </c>
      <c r="DN2222">
        <f t="shared" si="68"/>
        <v>174</v>
      </c>
      <c r="DO2222" t="str">
        <f t="shared" si="69"/>
        <v>LABOR- SUBCONTRACTOR</v>
      </c>
    </row>
    <row r="2223" spans="1:119" x14ac:dyDescent="0.35">
      <c r="A2223" t="s">
        <v>105</v>
      </c>
      <c r="B2223">
        <v>501508</v>
      </c>
      <c r="C2223">
        <v>6359</v>
      </c>
      <c r="D2223">
        <v>124679</v>
      </c>
      <c r="E2223">
        <v>13662</v>
      </c>
      <c r="F2223">
        <v>0</v>
      </c>
      <c r="G2223" t="s">
        <v>106</v>
      </c>
      <c r="H2223" t="s">
        <v>106</v>
      </c>
      <c r="I2223" t="s">
        <v>106</v>
      </c>
      <c r="J2223" t="s">
        <v>107</v>
      </c>
      <c r="K2223" t="s">
        <v>108</v>
      </c>
      <c r="L2223" t="s">
        <v>109</v>
      </c>
      <c r="M2223" t="s">
        <v>110</v>
      </c>
      <c r="N2223" t="s">
        <v>5470</v>
      </c>
      <c r="O2223" t="s">
        <v>4819</v>
      </c>
      <c r="P2223">
        <v>8178</v>
      </c>
      <c r="Q2223">
        <v>168</v>
      </c>
      <c r="R2223">
        <v>120</v>
      </c>
      <c r="S2223">
        <v>40</v>
      </c>
      <c r="T2223">
        <v>0</v>
      </c>
      <c r="U2223">
        <v>882</v>
      </c>
      <c r="V2223">
        <v>882</v>
      </c>
      <c r="W2223">
        <v>40</v>
      </c>
      <c r="X2223">
        <v>0</v>
      </c>
      <c r="Y2223">
        <v>0</v>
      </c>
      <c r="Z2223">
        <v>0</v>
      </c>
      <c r="AD2223" s="1">
        <v>42002.333333333336</v>
      </c>
      <c r="AE2223" s="1">
        <v>42007.708333333336</v>
      </c>
      <c r="AG2223" s="1">
        <v>41976.333333333336</v>
      </c>
      <c r="AH2223" s="1">
        <v>41981.708333333336</v>
      </c>
      <c r="AI2223" s="1">
        <v>41976.333333333336</v>
      </c>
      <c r="AJ2223" s="1">
        <v>41981.708333333336</v>
      </c>
      <c r="AK2223" s="1">
        <v>41976.333333333336</v>
      </c>
      <c r="AL2223" s="1">
        <v>41981.708333333336</v>
      </c>
      <c r="AM2223" s="1">
        <v>42002.333333333336</v>
      </c>
      <c r="AN2223" s="1">
        <v>42007.708333333336</v>
      </c>
      <c r="AP2223" t="s">
        <v>113</v>
      </c>
      <c r="AU2223" t="s">
        <v>5471</v>
      </c>
      <c r="AY2223" t="s">
        <v>106</v>
      </c>
      <c r="AZ2223">
        <v>0</v>
      </c>
      <c r="BA2223">
        <v>0</v>
      </c>
      <c r="BD2223" s="3">
        <v>41321.661805555559</v>
      </c>
      <c r="BE2223" s="3">
        <v>41321.663888888892</v>
      </c>
      <c r="BF2223" t="s">
        <v>115</v>
      </c>
      <c r="BG2223" t="s">
        <v>115</v>
      </c>
      <c r="BH2223">
        <v>8149</v>
      </c>
      <c r="BM2223">
        <v>43550</v>
      </c>
      <c r="BR2223" t="s">
        <v>116</v>
      </c>
      <c r="BS2223" t="s">
        <v>117</v>
      </c>
      <c r="BU2223">
        <v>1</v>
      </c>
      <c r="BV2223" t="s">
        <v>118</v>
      </c>
      <c r="BX2223" t="s">
        <v>119</v>
      </c>
      <c r="BY2223" t="s">
        <v>119</v>
      </c>
      <c r="BZ2223" t="s">
        <v>119</v>
      </c>
      <c r="CA2223">
        <v>1</v>
      </c>
      <c r="CC2223" t="s">
        <v>120</v>
      </c>
      <c r="CH2223">
        <v>540</v>
      </c>
      <c r="CI2223">
        <v>37570</v>
      </c>
      <c r="CJ2223" t="s">
        <v>106</v>
      </c>
      <c r="CK2223" t="s">
        <v>106</v>
      </c>
      <c r="CL2223">
        <v>55</v>
      </c>
      <c r="CM2223" t="s">
        <v>4802</v>
      </c>
      <c r="CO2223">
        <v>124666</v>
      </c>
      <c r="CQ2223">
        <v>0</v>
      </c>
      <c r="CR2223">
        <v>0</v>
      </c>
      <c r="CS2223">
        <v>0</v>
      </c>
      <c r="CY2223" t="s">
        <v>123</v>
      </c>
      <c r="CZ2223" t="s">
        <v>124</v>
      </c>
      <c r="DD2223" t="str" cm="1">
        <f t="array" ref="DD2223">TEXT(_xlfn.SEQUENCE(1, DATEDIF(AG2223, AH2223, "m") + 1, AG2223, 30), "YYYY-APMM")</f>
        <v>2014-AP12</v>
      </c>
      <c r="DN2223">
        <f t="shared" si="68"/>
        <v>882</v>
      </c>
      <c r="DO2223" t="str">
        <f t="shared" si="69"/>
        <v>LABOR- SUBCONTRACTOR</v>
      </c>
    </row>
    <row r="2224" spans="1:119" x14ac:dyDescent="0.35">
      <c r="A2224" t="s">
        <v>105</v>
      </c>
      <c r="B2224">
        <v>501509</v>
      </c>
      <c r="C2224">
        <v>6359</v>
      </c>
      <c r="D2224">
        <v>124682</v>
      </c>
      <c r="E2224">
        <v>13662</v>
      </c>
      <c r="F2224">
        <v>0</v>
      </c>
      <c r="G2224" t="s">
        <v>106</v>
      </c>
      <c r="H2224" t="s">
        <v>106</v>
      </c>
      <c r="I2224" t="s">
        <v>106</v>
      </c>
      <c r="J2224" t="s">
        <v>107</v>
      </c>
      <c r="K2224" t="s">
        <v>108</v>
      </c>
      <c r="L2224" t="s">
        <v>109</v>
      </c>
      <c r="M2224" t="s">
        <v>110</v>
      </c>
      <c r="N2224" t="s">
        <v>5472</v>
      </c>
      <c r="O2224" t="s">
        <v>4695</v>
      </c>
      <c r="P2224">
        <v>8177</v>
      </c>
      <c r="Q2224">
        <v>472</v>
      </c>
      <c r="R2224">
        <v>80</v>
      </c>
      <c r="S2224">
        <v>200</v>
      </c>
      <c r="T2224">
        <v>0</v>
      </c>
      <c r="U2224">
        <v>6</v>
      </c>
      <c r="V2224">
        <v>6</v>
      </c>
      <c r="W2224">
        <v>200</v>
      </c>
      <c r="X2224">
        <v>0</v>
      </c>
      <c r="Y2224">
        <v>0</v>
      </c>
      <c r="Z2224">
        <v>0</v>
      </c>
      <c r="AD2224" s="1">
        <v>41707.333333333336</v>
      </c>
      <c r="AE2224" s="1">
        <v>41735.708333333336</v>
      </c>
      <c r="AG2224" s="1">
        <v>41637.333333333336</v>
      </c>
      <c r="AH2224" s="1">
        <v>41665.708333333336</v>
      </c>
      <c r="AI2224" s="1">
        <v>41637.333333333336</v>
      </c>
      <c r="AJ2224" s="1">
        <v>41665.708333333336</v>
      </c>
      <c r="AK2224" s="1">
        <v>41637.333333333336</v>
      </c>
      <c r="AL2224" s="1">
        <v>41665.708333333336</v>
      </c>
      <c r="AM2224" s="1">
        <v>41707.333333333336</v>
      </c>
      <c r="AN2224" s="1">
        <v>41735.708333333336</v>
      </c>
      <c r="AP2224" t="s">
        <v>113</v>
      </c>
      <c r="AU2224" t="s">
        <v>5473</v>
      </c>
      <c r="AY2224" t="s">
        <v>106</v>
      </c>
      <c r="AZ2224">
        <v>0</v>
      </c>
      <c r="BA2224">
        <v>0</v>
      </c>
      <c r="BD2224" s="3">
        <v>41321.661805555559</v>
      </c>
      <c r="BE2224" s="3">
        <v>41321.663888888892</v>
      </c>
      <c r="BF2224" t="s">
        <v>115</v>
      </c>
      <c r="BG2224" t="s">
        <v>115</v>
      </c>
      <c r="BH2224">
        <v>8149</v>
      </c>
      <c r="BM2224">
        <v>43540</v>
      </c>
      <c r="BR2224" t="s">
        <v>1299</v>
      </c>
      <c r="BS2224" t="s">
        <v>1300</v>
      </c>
      <c r="BU2224">
        <v>1</v>
      </c>
      <c r="BV2224" t="s">
        <v>118</v>
      </c>
      <c r="BX2224" t="s">
        <v>119</v>
      </c>
      <c r="BY2224" t="s">
        <v>119</v>
      </c>
      <c r="BZ2224" t="s">
        <v>119</v>
      </c>
      <c r="CA2224">
        <v>1</v>
      </c>
      <c r="CC2224" t="s">
        <v>120</v>
      </c>
      <c r="CH2224">
        <v>540</v>
      </c>
      <c r="CI2224">
        <v>37040</v>
      </c>
      <c r="CJ2224" t="s">
        <v>106</v>
      </c>
      <c r="CK2224" t="s">
        <v>106</v>
      </c>
      <c r="CL2224">
        <v>15</v>
      </c>
      <c r="CM2224" t="s">
        <v>4697</v>
      </c>
      <c r="CO2224">
        <v>124681</v>
      </c>
      <c r="CQ2224">
        <v>0</v>
      </c>
      <c r="CR2224">
        <v>0</v>
      </c>
      <c r="CS2224">
        <v>0</v>
      </c>
      <c r="CY2224" t="s">
        <v>123</v>
      </c>
      <c r="CZ2224" t="s">
        <v>124</v>
      </c>
      <c r="DD2224" t="str" cm="1">
        <f t="array" ref="DD2224">TEXT(_xlfn.SEQUENCE(1, DATEDIF(AG2224, AH2224, "m") + 1, AG2224, 30), "YYYY-APMM")</f>
        <v>2013-AP12</v>
      </c>
      <c r="DN2224">
        <f t="shared" si="68"/>
        <v>6</v>
      </c>
      <c r="DO2224" t="str">
        <f t="shared" si="69"/>
        <v>LABOR - CIVIL</v>
      </c>
    </row>
    <row r="2225" spans="1:119" x14ac:dyDescent="0.35">
      <c r="A2225" t="s">
        <v>105</v>
      </c>
      <c r="B2225">
        <v>501510</v>
      </c>
      <c r="C2225">
        <v>6359</v>
      </c>
      <c r="D2225">
        <v>124682</v>
      </c>
      <c r="E2225">
        <v>13662</v>
      </c>
      <c r="F2225">
        <v>0</v>
      </c>
      <c r="G2225" t="s">
        <v>106</v>
      </c>
      <c r="H2225" t="s">
        <v>106</v>
      </c>
      <c r="I2225" t="s">
        <v>106</v>
      </c>
      <c r="J2225" t="s">
        <v>107</v>
      </c>
      <c r="K2225" t="s">
        <v>108</v>
      </c>
      <c r="L2225" t="s">
        <v>109</v>
      </c>
      <c r="M2225" t="s">
        <v>110</v>
      </c>
      <c r="N2225" t="s">
        <v>5474</v>
      </c>
      <c r="O2225" t="s">
        <v>4699</v>
      </c>
      <c r="P2225">
        <v>8172</v>
      </c>
      <c r="Q2225">
        <v>0</v>
      </c>
      <c r="R2225">
        <v>0</v>
      </c>
      <c r="S2225">
        <v>200</v>
      </c>
      <c r="T2225">
        <v>0</v>
      </c>
      <c r="U2225">
        <v>190</v>
      </c>
      <c r="V2225">
        <v>190</v>
      </c>
      <c r="W2225">
        <v>200</v>
      </c>
      <c r="X2225">
        <v>0</v>
      </c>
      <c r="Y2225">
        <v>0</v>
      </c>
      <c r="Z2225">
        <v>0</v>
      </c>
      <c r="AD2225" s="1">
        <v>41637.333333333336</v>
      </c>
      <c r="AE2225" s="1">
        <v>41665.708333333336</v>
      </c>
      <c r="AG2225" s="1">
        <v>41637.333333333336</v>
      </c>
      <c r="AH2225" s="1">
        <v>41665.708333333336</v>
      </c>
      <c r="AI2225" s="1">
        <v>41637.333333333336</v>
      </c>
      <c r="AJ2225" s="1">
        <v>41665.708333333336</v>
      </c>
      <c r="AK2225" s="1">
        <v>41637.333333333336</v>
      </c>
      <c r="AL2225" s="1">
        <v>41665.708333333336</v>
      </c>
      <c r="AM2225" s="1">
        <v>41637.333333333336</v>
      </c>
      <c r="AN2225" s="1">
        <v>41665.708333333336</v>
      </c>
      <c r="AP2225" t="s">
        <v>113</v>
      </c>
      <c r="AU2225" t="s">
        <v>5475</v>
      </c>
      <c r="AY2225" t="s">
        <v>119</v>
      </c>
      <c r="AZ2225">
        <v>0</v>
      </c>
      <c r="BA2225">
        <v>0</v>
      </c>
      <c r="BD2225" s="3">
        <v>41321.661805555559</v>
      </c>
      <c r="BE2225" s="3">
        <v>41321.663888888892</v>
      </c>
      <c r="BF2225" t="s">
        <v>115</v>
      </c>
      <c r="BG2225" t="s">
        <v>115</v>
      </c>
      <c r="BH2225">
        <v>8149</v>
      </c>
      <c r="BM2225">
        <v>43490</v>
      </c>
      <c r="BR2225" t="s">
        <v>3200</v>
      </c>
      <c r="BS2225" t="s">
        <v>3201</v>
      </c>
      <c r="BU2225">
        <v>1</v>
      </c>
      <c r="BV2225" t="s">
        <v>118</v>
      </c>
      <c r="BX2225" t="s">
        <v>119</v>
      </c>
      <c r="BY2225" t="s">
        <v>119</v>
      </c>
      <c r="BZ2225" t="s">
        <v>119</v>
      </c>
      <c r="CA2225">
        <v>1</v>
      </c>
      <c r="CC2225" t="s">
        <v>120</v>
      </c>
      <c r="CH2225">
        <v>540</v>
      </c>
      <c r="CI2225">
        <v>37040</v>
      </c>
      <c r="CJ2225" t="s">
        <v>106</v>
      </c>
      <c r="CK2225" t="s">
        <v>106</v>
      </c>
      <c r="CL2225">
        <v>15</v>
      </c>
      <c r="CM2225" t="s">
        <v>4697</v>
      </c>
      <c r="CO2225">
        <v>124681</v>
      </c>
      <c r="CQ2225">
        <v>0</v>
      </c>
      <c r="CR2225">
        <v>0</v>
      </c>
      <c r="CS2225">
        <v>0</v>
      </c>
      <c r="CY2225" t="s">
        <v>123</v>
      </c>
      <c r="CZ2225" t="s">
        <v>124</v>
      </c>
      <c r="DD2225" t="str" cm="1">
        <f t="array" ref="DD2225">TEXT(_xlfn.SEQUENCE(1, DATEDIF(AG2225, AH2225, "m") + 1, AG2225, 30), "YYYY-APMM")</f>
        <v>2013-AP12</v>
      </c>
      <c r="DN2225">
        <f t="shared" si="68"/>
        <v>190</v>
      </c>
      <c r="DO2225" t="str">
        <f t="shared" si="69"/>
        <v>MANHOLES SK</v>
      </c>
    </row>
    <row r="2226" spans="1:119" x14ac:dyDescent="0.35">
      <c r="A2226" t="s">
        <v>105</v>
      </c>
      <c r="B2226">
        <v>501511</v>
      </c>
      <c r="C2226">
        <v>6359</v>
      </c>
      <c r="D2226">
        <v>124682</v>
      </c>
      <c r="E2226">
        <v>13662</v>
      </c>
      <c r="F2226">
        <v>0</v>
      </c>
      <c r="G2226" t="s">
        <v>106</v>
      </c>
      <c r="H2226" t="s">
        <v>106</v>
      </c>
      <c r="I2226" t="s">
        <v>106</v>
      </c>
      <c r="J2226" t="s">
        <v>107</v>
      </c>
      <c r="K2226" t="s">
        <v>108</v>
      </c>
      <c r="L2226" t="s">
        <v>109</v>
      </c>
      <c r="M2226" t="s">
        <v>110</v>
      </c>
      <c r="N2226" t="s">
        <v>5476</v>
      </c>
      <c r="O2226" t="s">
        <v>4702</v>
      </c>
      <c r="P2226">
        <v>8172</v>
      </c>
      <c r="Q2226">
        <v>0</v>
      </c>
      <c r="R2226">
        <v>0</v>
      </c>
      <c r="S2226">
        <v>200</v>
      </c>
      <c r="T2226">
        <v>0</v>
      </c>
      <c r="U2226">
        <v>176</v>
      </c>
      <c r="V2226">
        <v>176</v>
      </c>
      <c r="W2226">
        <v>200</v>
      </c>
      <c r="X2226">
        <v>0</v>
      </c>
      <c r="Y2226">
        <v>0</v>
      </c>
      <c r="Z2226">
        <v>0</v>
      </c>
      <c r="AD2226" s="1">
        <v>41666.333333333336</v>
      </c>
      <c r="AE2226" s="1">
        <v>41695.708333333336</v>
      </c>
      <c r="AG2226" s="1">
        <v>41666.333333333336</v>
      </c>
      <c r="AH2226" s="1">
        <v>41695.708333333336</v>
      </c>
      <c r="AI2226" s="1">
        <v>41666.333333333336</v>
      </c>
      <c r="AJ2226" s="1">
        <v>41695.708333333336</v>
      </c>
      <c r="AK2226" s="1">
        <v>41666.333333333336</v>
      </c>
      <c r="AL2226" s="1">
        <v>41695.708333333336</v>
      </c>
      <c r="AM2226" s="1">
        <v>41666.333333333336</v>
      </c>
      <c r="AN2226" s="1">
        <v>41695.708333333336</v>
      </c>
      <c r="AP2226" t="s">
        <v>113</v>
      </c>
      <c r="AU2226" t="s">
        <v>5477</v>
      </c>
      <c r="AY2226" t="s">
        <v>119</v>
      </c>
      <c r="AZ2226">
        <v>0</v>
      </c>
      <c r="BA2226">
        <v>0</v>
      </c>
      <c r="BD2226" s="3">
        <v>41321.661805555559</v>
      </c>
      <c r="BE2226" s="3">
        <v>41321.663888888892</v>
      </c>
      <c r="BF2226" t="s">
        <v>115</v>
      </c>
      <c r="BG2226" t="s">
        <v>115</v>
      </c>
      <c r="BH2226">
        <v>8149</v>
      </c>
      <c r="BM2226">
        <v>43490</v>
      </c>
      <c r="BR2226" t="s">
        <v>3200</v>
      </c>
      <c r="BS2226" t="s">
        <v>3201</v>
      </c>
      <c r="BU2226">
        <v>1</v>
      </c>
      <c r="BV2226" t="s">
        <v>118</v>
      </c>
      <c r="BX2226" t="s">
        <v>119</v>
      </c>
      <c r="BY2226" t="s">
        <v>119</v>
      </c>
      <c r="BZ2226" t="s">
        <v>119</v>
      </c>
      <c r="CA2226">
        <v>1</v>
      </c>
      <c r="CC2226" t="s">
        <v>120</v>
      </c>
      <c r="CH2226">
        <v>540</v>
      </c>
      <c r="CI2226">
        <v>37040</v>
      </c>
      <c r="CJ2226" t="s">
        <v>106</v>
      </c>
      <c r="CK2226" t="s">
        <v>106</v>
      </c>
      <c r="CL2226">
        <v>15</v>
      </c>
      <c r="CM2226" t="s">
        <v>4697</v>
      </c>
      <c r="CO2226">
        <v>124681</v>
      </c>
      <c r="CQ2226">
        <v>0</v>
      </c>
      <c r="CR2226">
        <v>0</v>
      </c>
      <c r="CS2226">
        <v>0</v>
      </c>
      <c r="CY2226" t="s">
        <v>123</v>
      </c>
      <c r="CZ2226" t="s">
        <v>124</v>
      </c>
      <c r="DD2226" t="str" cm="1">
        <f t="array" ref="DD2226">TEXT(_xlfn.SEQUENCE(1, DATEDIF(AG2226, AH2226, "m") + 1, AG2226, 30), "YYYY-APMM")</f>
        <v>2014-AP01</v>
      </c>
      <c r="DN2226">
        <f t="shared" si="68"/>
        <v>176</v>
      </c>
      <c r="DO2226" t="str">
        <f t="shared" si="69"/>
        <v>MANHOLES SK</v>
      </c>
    </row>
    <row r="2227" spans="1:119" x14ac:dyDescent="0.35">
      <c r="A2227" t="s">
        <v>105</v>
      </c>
      <c r="B2227">
        <v>501512</v>
      </c>
      <c r="C2227">
        <v>6359</v>
      </c>
      <c r="D2227">
        <v>124682</v>
      </c>
      <c r="E2227">
        <v>13662</v>
      </c>
      <c r="F2227">
        <v>0</v>
      </c>
      <c r="G2227" t="s">
        <v>106</v>
      </c>
      <c r="H2227" t="s">
        <v>106</v>
      </c>
      <c r="I2227" t="s">
        <v>106</v>
      </c>
      <c r="J2227" t="s">
        <v>107</v>
      </c>
      <c r="K2227" t="s">
        <v>108</v>
      </c>
      <c r="L2227" t="s">
        <v>109</v>
      </c>
      <c r="M2227" t="s">
        <v>110</v>
      </c>
      <c r="N2227" t="s">
        <v>5478</v>
      </c>
      <c r="O2227" t="s">
        <v>4705</v>
      </c>
      <c r="P2227">
        <v>8177</v>
      </c>
      <c r="Q2227">
        <v>272</v>
      </c>
      <c r="R2227">
        <v>272</v>
      </c>
      <c r="S2227">
        <v>160</v>
      </c>
      <c r="T2227">
        <v>0</v>
      </c>
      <c r="U2227">
        <v>6</v>
      </c>
      <c r="V2227">
        <v>6</v>
      </c>
      <c r="W2227">
        <v>160</v>
      </c>
      <c r="X2227">
        <v>0</v>
      </c>
      <c r="Y2227">
        <v>0</v>
      </c>
      <c r="Z2227">
        <v>0</v>
      </c>
      <c r="AD2227" s="1">
        <v>41736.333333333336</v>
      </c>
      <c r="AE2227" s="1">
        <v>41758.708333333336</v>
      </c>
      <c r="AG2227" s="1">
        <v>41696.333333333336</v>
      </c>
      <c r="AH2227" s="1">
        <v>41718.708333333336</v>
      </c>
      <c r="AI2227" s="1">
        <v>41696.333333333336</v>
      </c>
      <c r="AJ2227" s="1">
        <v>41718.708333333336</v>
      </c>
      <c r="AK2227" s="1">
        <v>41696.333333333336</v>
      </c>
      <c r="AL2227" s="1">
        <v>41718.708333333336</v>
      </c>
      <c r="AM2227" s="1">
        <v>41736.333333333336</v>
      </c>
      <c r="AN2227" s="1">
        <v>41758.708333333336</v>
      </c>
      <c r="AP2227" t="s">
        <v>113</v>
      </c>
      <c r="AU2227" t="s">
        <v>5479</v>
      </c>
      <c r="AY2227" t="s">
        <v>106</v>
      </c>
      <c r="AZ2227">
        <v>0</v>
      </c>
      <c r="BA2227">
        <v>0</v>
      </c>
      <c r="BD2227" s="3">
        <v>41321.661805555559</v>
      </c>
      <c r="BE2227" s="3">
        <v>41321.663888888892</v>
      </c>
      <c r="BF2227" t="s">
        <v>115</v>
      </c>
      <c r="BG2227" t="s">
        <v>115</v>
      </c>
      <c r="BH2227">
        <v>8149</v>
      </c>
      <c r="BM2227">
        <v>43540</v>
      </c>
      <c r="BR2227" t="s">
        <v>1299</v>
      </c>
      <c r="BS2227" t="s">
        <v>1300</v>
      </c>
      <c r="BU2227">
        <v>1</v>
      </c>
      <c r="BV2227" t="s">
        <v>118</v>
      </c>
      <c r="BX2227" t="s">
        <v>119</v>
      </c>
      <c r="BY2227" t="s">
        <v>119</v>
      </c>
      <c r="BZ2227" t="s">
        <v>119</v>
      </c>
      <c r="CA2227">
        <v>1</v>
      </c>
      <c r="CC2227" t="s">
        <v>120</v>
      </c>
      <c r="CH2227">
        <v>540</v>
      </c>
      <c r="CI2227">
        <v>37040</v>
      </c>
      <c r="CJ2227" t="s">
        <v>106</v>
      </c>
      <c r="CK2227" t="s">
        <v>106</v>
      </c>
      <c r="CL2227">
        <v>15</v>
      </c>
      <c r="CM2227" t="s">
        <v>4697</v>
      </c>
      <c r="CO2227">
        <v>124681</v>
      </c>
      <c r="CQ2227">
        <v>0</v>
      </c>
      <c r="CR2227">
        <v>0</v>
      </c>
      <c r="CS2227">
        <v>0</v>
      </c>
      <c r="CY2227" t="s">
        <v>123</v>
      </c>
      <c r="CZ2227" t="s">
        <v>124</v>
      </c>
      <c r="DD2227" t="str" cm="1">
        <f t="array" ref="DD2227">TEXT(_xlfn.SEQUENCE(1, DATEDIF(AG2227, AH2227, "m") + 1, AG2227, 30), "YYYY-APMM")</f>
        <v>2014-AP02</v>
      </c>
      <c r="DN2227">
        <f t="shared" si="68"/>
        <v>6</v>
      </c>
      <c r="DO2227" t="str">
        <f t="shared" si="69"/>
        <v>LABOR - CIVIL</v>
      </c>
    </row>
    <row r="2228" spans="1:119" x14ac:dyDescent="0.35">
      <c r="A2228" t="s">
        <v>105</v>
      </c>
      <c r="B2228">
        <v>501513</v>
      </c>
      <c r="C2228">
        <v>6359</v>
      </c>
      <c r="D2228">
        <v>124683</v>
      </c>
      <c r="E2228">
        <v>13662</v>
      </c>
      <c r="F2228">
        <v>0</v>
      </c>
      <c r="G2228" t="s">
        <v>106</v>
      </c>
      <c r="H2228" t="s">
        <v>106</v>
      </c>
      <c r="I2228" t="s">
        <v>106</v>
      </c>
      <c r="J2228" t="s">
        <v>107</v>
      </c>
      <c r="K2228" t="s">
        <v>108</v>
      </c>
      <c r="L2228" t="s">
        <v>109</v>
      </c>
      <c r="M2228" t="s">
        <v>110</v>
      </c>
      <c r="N2228" t="s">
        <v>5480</v>
      </c>
      <c r="O2228" t="s">
        <v>4663</v>
      </c>
      <c r="P2228">
        <v>8177</v>
      </c>
      <c r="Q2228">
        <v>0</v>
      </c>
      <c r="R2228">
        <v>0</v>
      </c>
      <c r="S2228">
        <v>160</v>
      </c>
      <c r="T2228">
        <v>0</v>
      </c>
      <c r="U2228">
        <v>356</v>
      </c>
      <c r="V2228">
        <v>356</v>
      </c>
      <c r="W2228">
        <v>160</v>
      </c>
      <c r="X2228">
        <v>200</v>
      </c>
      <c r="Y2228">
        <v>0</v>
      </c>
      <c r="Z2228">
        <v>200</v>
      </c>
      <c r="AD2228" s="1">
        <v>41724.333333333336</v>
      </c>
      <c r="AE2228" s="1">
        <v>41746.708333333336</v>
      </c>
      <c r="AG2228" s="1">
        <v>41724.333333333336</v>
      </c>
      <c r="AH2228" s="1">
        <v>41746.708333333336</v>
      </c>
      <c r="AI2228" s="1">
        <v>41724.333333333336</v>
      </c>
      <c r="AJ2228" s="1">
        <v>41746.708333333336</v>
      </c>
      <c r="AK2228" s="1">
        <v>41724.333333333336</v>
      </c>
      <c r="AL2228" s="1">
        <v>41746.708333333336</v>
      </c>
      <c r="AM2228" s="1">
        <v>41724.333333333336</v>
      </c>
      <c r="AN2228" s="1">
        <v>41746.708333333336</v>
      </c>
      <c r="AP2228" t="s">
        <v>113</v>
      </c>
      <c r="AU2228" t="s">
        <v>5481</v>
      </c>
      <c r="AY2228" t="s">
        <v>119</v>
      </c>
      <c r="AZ2228">
        <v>0</v>
      </c>
      <c r="BA2228">
        <v>0</v>
      </c>
      <c r="BD2228" s="3">
        <v>41321.661805555559</v>
      </c>
      <c r="BE2228" s="3">
        <v>41321.663888888892</v>
      </c>
      <c r="BF2228" t="s">
        <v>115</v>
      </c>
      <c r="BG2228" t="s">
        <v>115</v>
      </c>
      <c r="BH2228">
        <v>8149</v>
      </c>
      <c r="BM2228">
        <v>43540</v>
      </c>
      <c r="BR2228" t="s">
        <v>1299</v>
      </c>
      <c r="BS2228" t="s">
        <v>1300</v>
      </c>
      <c r="BU2228">
        <v>1</v>
      </c>
      <c r="BV2228" t="s">
        <v>118</v>
      </c>
      <c r="BX2228" t="s">
        <v>119</v>
      </c>
      <c r="BY2228" t="s">
        <v>119</v>
      </c>
      <c r="BZ2228" t="s">
        <v>119</v>
      </c>
      <c r="CA2228">
        <v>1</v>
      </c>
      <c r="CC2228" t="s">
        <v>120</v>
      </c>
      <c r="CH2228">
        <v>540</v>
      </c>
      <c r="CI2228">
        <v>37100</v>
      </c>
      <c r="CJ2228" t="s">
        <v>106</v>
      </c>
      <c r="CK2228" t="s">
        <v>106</v>
      </c>
      <c r="CL2228">
        <v>45</v>
      </c>
      <c r="CM2228" t="s">
        <v>4665</v>
      </c>
      <c r="CO2228">
        <v>124681</v>
      </c>
      <c r="CQ2228">
        <v>0</v>
      </c>
      <c r="CR2228">
        <v>0</v>
      </c>
      <c r="CS2228">
        <v>0</v>
      </c>
      <c r="CY2228" t="s">
        <v>123</v>
      </c>
      <c r="CZ2228" t="s">
        <v>124</v>
      </c>
      <c r="DD2228" t="str" cm="1">
        <f t="array" ref="DD2228">TEXT(_xlfn.SEQUENCE(1, DATEDIF(AG2228, AH2228, "m") + 1, AG2228, 30), "YYYY-APMM")</f>
        <v>2014-AP03</v>
      </c>
      <c r="DN2228">
        <f t="shared" si="68"/>
        <v>356</v>
      </c>
      <c r="DO2228" t="str">
        <f t="shared" si="69"/>
        <v>LABOR - CIVIL</v>
      </c>
    </row>
    <row r="2229" spans="1:119" x14ac:dyDescent="0.35">
      <c r="A2229" t="s">
        <v>105</v>
      </c>
      <c r="B2229">
        <v>501514</v>
      </c>
      <c r="C2229">
        <v>6359</v>
      </c>
      <c r="D2229">
        <v>124683</v>
      </c>
      <c r="E2229">
        <v>13662</v>
      </c>
      <c r="F2229">
        <v>0</v>
      </c>
      <c r="G2229" t="s">
        <v>106</v>
      </c>
      <c r="H2229" t="s">
        <v>106</v>
      </c>
      <c r="I2229" t="s">
        <v>106</v>
      </c>
      <c r="J2229" t="s">
        <v>107</v>
      </c>
      <c r="K2229" t="s">
        <v>108</v>
      </c>
      <c r="L2229" t="s">
        <v>109</v>
      </c>
      <c r="M2229" t="s">
        <v>110</v>
      </c>
      <c r="N2229" t="s">
        <v>5482</v>
      </c>
      <c r="O2229" t="s">
        <v>4667</v>
      </c>
      <c r="P2229">
        <v>8178</v>
      </c>
      <c r="Q2229">
        <v>0</v>
      </c>
      <c r="R2229">
        <v>0</v>
      </c>
      <c r="S2229">
        <v>160</v>
      </c>
      <c r="T2229">
        <v>0</v>
      </c>
      <c r="U2229">
        <v>727.2</v>
      </c>
      <c r="V2229">
        <v>727.2</v>
      </c>
      <c r="W2229">
        <v>160</v>
      </c>
      <c r="X2229">
        <v>0</v>
      </c>
      <c r="Y2229">
        <v>0</v>
      </c>
      <c r="Z2229">
        <v>0</v>
      </c>
      <c r="AD2229" s="1">
        <v>41730.333333333336</v>
      </c>
      <c r="AE2229" s="1">
        <v>41752.708333333336</v>
      </c>
      <c r="AG2229" s="1">
        <v>41730.333333333336</v>
      </c>
      <c r="AH2229" s="1">
        <v>41752.708333333336</v>
      </c>
      <c r="AI2229" s="1">
        <v>41730.333333333336</v>
      </c>
      <c r="AJ2229" s="1">
        <v>41752.708333333336</v>
      </c>
      <c r="AK2229" s="1">
        <v>41730.333333333336</v>
      </c>
      <c r="AL2229" s="1">
        <v>41752.708333333336</v>
      </c>
      <c r="AM2229" s="1">
        <v>41730.333333333336</v>
      </c>
      <c r="AN2229" s="1">
        <v>41752.708333333336</v>
      </c>
      <c r="AP2229" t="s">
        <v>113</v>
      </c>
      <c r="AU2229" t="s">
        <v>5483</v>
      </c>
      <c r="AY2229" t="s">
        <v>119</v>
      </c>
      <c r="AZ2229">
        <v>0</v>
      </c>
      <c r="BA2229">
        <v>0</v>
      </c>
      <c r="BD2229" s="3">
        <v>41321.661805555559</v>
      </c>
      <c r="BE2229" s="3">
        <v>41321.663888888892</v>
      </c>
      <c r="BF2229" t="s">
        <v>115</v>
      </c>
      <c r="BG2229" t="s">
        <v>115</v>
      </c>
      <c r="BH2229">
        <v>8149</v>
      </c>
      <c r="BM2229">
        <v>43550</v>
      </c>
      <c r="BR2229" t="s">
        <v>116</v>
      </c>
      <c r="BS2229" t="s">
        <v>117</v>
      </c>
      <c r="BU2229">
        <v>1</v>
      </c>
      <c r="BV2229" t="s">
        <v>118</v>
      </c>
      <c r="BX2229" t="s">
        <v>119</v>
      </c>
      <c r="BY2229" t="s">
        <v>119</v>
      </c>
      <c r="BZ2229" t="s">
        <v>119</v>
      </c>
      <c r="CA2229">
        <v>1</v>
      </c>
      <c r="CC2229" t="s">
        <v>120</v>
      </c>
      <c r="CH2229">
        <v>540</v>
      </c>
      <c r="CI2229">
        <v>37100</v>
      </c>
      <c r="CJ2229" t="s">
        <v>106</v>
      </c>
      <c r="CK2229" t="s">
        <v>106</v>
      </c>
      <c r="CL2229">
        <v>45</v>
      </c>
      <c r="CM2229" t="s">
        <v>4665</v>
      </c>
      <c r="CO2229">
        <v>124681</v>
      </c>
      <c r="CQ2229">
        <v>0</v>
      </c>
      <c r="CR2229">
        <v>0</v>
      </c>
      <c r="CS2229">
        <v>0</v>
      </c>
      <c r="CY2229" t="s">
        <v>123</v>
      </c>
      <c r="CZ2229" t="s">
        <v>124</v>
      </c>
      <c r="DD2229" t="str" cm="1">
        <f t="array" ref="DD2229">TEXT(_xlfn.SEQUENCE(1, DATEDIF(AG2229, AH2229, "m") + 1, AG2229, 30), "YYYY-APMM")</f>
        <v>2014-AP04</v>
      </c>
      <c r="DN2229">
        <f t="shared" si="68"/>
        <v>727.2</v>
      </c>
      <c r="DO2229" t="str">
        <f t="shared" si="69"/>
        <v>LABOR- SUBCONTRACTOR</v>
      </c>
    </row>
    <row r="2230" spans="1:119" x14ac:dyDescent="0.35">
      <c r="A2230" t="s">
        <v>105</v>
      </c>
      <c r="B2230">
        <v>501515</v>
      </c>
      <c r="C2230">
        <v>6359</v>
      </c>
      <c r="D2230">
        <v>124683</v>
      </c>
      <c r="E2230">
        <v>13662</v>
      </c>
      <c r="F2230">
        <v>0</v>
      </c>
      <c r="G2230" t="s">
        <v>106</v>
      </c>
      <c r="H2230" t="s">
        <v>106</v>
      </c>
      <c r="I2230" t="s">
        <v>106</v>
      </c>
      <c r="J2230" t="s">
        <v>107</v>
      </c>
      <c r="K2230" t="s">
        <v>108</v>
      </c>
      <c r="L2230" t="s">
        <v>109</v>
      </c>
      <c r="M2230" t="s">
        <v>110</v>
      </c>
      <c r="N2230" t="s">
        <v>5484</v>
      </c>
      <c r="O2230" t="s">
        <v>4670</v>
      </c>
      <c r="P2230">
        <v>8177</v>
      </c>
      <c r="Q2230">
        <v>0</v>
      </c>
      <c r="R2230">
        <v>0</v>
      </c>
      <c r="S2230">
        <v>160</v>
      </c>
      <c r="T2230">
        <v>0</v>
      </c>
      <c r="U2230">
        <v>286</v>
      </c>
      <c r="V2230">
        <v>286</v>
      </c>
      <c r="W2230">
        <v>160</v>
      </c>
      <c r="X2230">
        <v>220</v>
      </c>
      <c r="Y2230">
        <v>0</v>
      </c>
      <c r="Z2230">
        <v>220</v>
      </c>
      <c r="AD2230" s="1">
        <v>41736.333333333336</v>
      </c>
      <c r="AE2230" s="1">
        <v>41758.708333333336</v>
      </c>
      <c r="AG2230" s="1">
        <v>41736.333333333336</v>
      </c>
      <c r="AH2230" s="1">
        <v>41758.708333333336</v>
      </c>
      <c r="AI2230" s="1">
        <v>41736.333333333336</v>
      </c>
      <c r="AJ2230" s="1">
        <v>41758.708333333336</v>
      </c>
      <c r="AK2230" s="1">
        <v>41736.333333333336</v>
      </c>
      <c r="AL2230" s="1">
        <v>41758.708333333336</v>
      </c>
      <c r="AM2230" s="1">
        <v>41736.333333333336</v>
      </c>
      <c r="AN2230" s="1">
        <v>41758.708333333336</v>
      </c>
      <c r="AP2230" t="s">
        <v>113</v>
      </c>
      <c r="AU2230" t="s">
        <v>5485</v>
      </c>
      <c r="AY2230" t="s">
        <v>119</v>
      </c>
      <c r="AZ2230">
        <v>0</v>
      </c>
      <c r="BA2230">
        <v>0</v>
      </c>
      <c r="BD2230" s="3">
        <v>41321.661805555559</v>
      </c>
      <c r="BE2230" s="3">
        <v>41321.663888888892</v>
      </c>
      <c r="BF2230" t="s">
        <v>115</v>
      </c>
      <c r="BG2230" t="s">
        <v>115</v>
      </c>
      <c r="BH2230">
        <v>8149</v>
      </c>
      <c r="BM2230">
        <v>43540</v>
      </c>
      <c r="BR2230" t="s">
        <v>1299</v>
      </c>
      <c r="BS2230" t="s">
        <v>1300</v>
      </c>
      <c r="BU2230">
        <v>1</v>
      </c>
      <c r="BV2230" t="s">
        <v>118</v>
      </c>
      <c r="BX2230" t="s">
        <v>119</v>
      </c>
      <c r="BY2230" t="s">
        <v>119</v>
      </c>
      <c r="BZ2230" t="s">
        <v>119</v>
      </c>
      <c r="CA2230">
        <v>1</v>
      </c>
      <c r="CC2230" t="s">
        <v>120</v>
      </c>
      <c r="CH2230">
        <v>540</v>
      </c>
      <c r="CI2230">
        <v>37100</v>
      </c>
      <c r="CJ2230" t="s">
        <v>106</v>
      </c>
      <c r="CK2230" t="s">
        <v>106</v>
      </c>
      <c r="CL2230">
        <v>45</v>
      </c>
      <c r="CM2230" t="s">
        <v>4665</v>
      </c>
      <c r="CO2230">
        <v>124681</v>
      </c>
      <c r="CQ2230">
        <v>0</v>
      </c>
      <c r="CR2230">
        <v>0</v>
      </c>
      <c r="CS2230">
        <v>0</v>
      </c>
      <c r="CY2230" t="s">
        <v>123</v>
      </c>
      <c r="CZ2230" t="s">
        <v>124</v>
      </c>
      <c r="DD2230" t="str" cm="1">
        <f t="array" ref="DD2230">TEXT(_xlfn.SEQUENCE(1, DATEDIF(AG2230, AH2230, "m") + 1, AG2230, 30), "YYYY-APMM")</f>
        <v>2014-AP04</v>
      </c>
      <c r="DN2230">
        <f t="shared" si="68"/>
        <v>286</v>
      </c>
      <c r="DO2230" t="str">
        <f t="shared" si="69"/>
        <v>LABOR - CIVIL</v>
      </c>
    </row>
    <row r="2231" spans="1:119" x14ac:dyDescent="0.35">
      <c r="A2231" t="s">
        <v>105</v>
      </c>
      <c r="B2231">
        <v>501516</v>
      </c>
      <c r="C2231">
        <v>6359</v>
      </c>
      <c r="D2231">
        <v>124683</v>
      </c>
      <c r="E2231">
        <v>13662</v>
      </c>
      <c r="F2231">
        <v>0</v>
      </c>
      <c r="G2231" t="s">
        <v>106</v>
      </c>
      <c r="H2231" t="s">
        <v>106</v>
      </c>
      <c r="I2231" t="s">
        <v>106</v>
      </c>
      <c r="J2231" t="s">
        <v>107</v>
      </c>
      <c r="K2231" t="s">
        <v>108</v>
      </c>
      <c r="L2231" t="s">
        <v>109</v>
      </c>
      <c r="M2231" t="s">
        <v>110</v>
      </c>
      <c r="N2231" t="s">
        <v>5486</v>
      </c>
      <c r="O2231" t="s">
        <v>4673</v>
      </c>
      <c r="P2231">
        <v>8178</v>
      </c>
      <c r="Q2231">
        <v>728</v>
      </c>
      <c r="R2231">
        <v>160</v>
      </c>
      <c r="S2231">
        <v>160</v>
      </c>
      <c r="T2231">
        <v>0</v>
      </c>
      <c r="U2231">
        <v>271.2</v>
      </c>
      <c r="V2231">
        <v>271.2</v>
      </c>
      <c r="W2231">
        <v>160</v>
      </c>
      <c r="X2231">
        <v>0</v>
      </c>
      <c r="Y2231">
        <v>0</v>
      </c>
      <c r="Z2231">
        <v>0</v>
      </c>
      <c r="AD2231" s="1">
        <v>41857.333333333336</v>
      </c>
      <c r="AE2231" s="1">
        <v>41879.708333333336</v>
      </c>
      <c r="AG2231" s="1">
        <v>41748.333333333336</v>
      </c>
      <c r="AH2231" s="1">
        <v>41770.708333333336</v>
      </c>
      <c r="AI2231" s="1">
        <v>41748.333333333336</v>
      </c>
      <c r="AJ2231" s="1">
        <v>41770.708333333336</v>
      </c>
      <c r="AK2231" s="1">
        <v>41748.333333333336</v>
      </c>
      <c r="AL2231" s="1">
        <v>41770.708333333336</v>
      </c>
      <c r="AM2231" s="1">
        <v>41857.333333333336</v>
      </c>
      <c r="AN2231" s="1">
        <v>41879.708333333336</v>
      </c>
      <c r="AP2231" t="s">
        <v>113</v>
      </c>
      <c r="AU2231" t="s">
        <v>5487</v>
      </c>
      <c r="AY2231" t="s">
        <v>106</v>
      </c>
      <c r="AZ2231">
        <v>0</v>
      </c>
      <c r="BA2231">
        <v>0</v>
      </c>
      <c r="BD2231" s="3">
        <v>41321.661805555559</v>
      </c>
      <c r="BE2231" s="3">
        <v>41328.377083333333</v>
      </c>
      <c r="BF2231" t="s">
        <v>115</v>
      </c>
      <c r="BG2231" t="s">
        <v>115</v>
      </c>
      <c r="BH2231">
        <v>8149</v>
      </c>
      <c r="BM2231">
        <v>43550</v>
      </c>
      <c r="BR2231" t="s">
        <v>116</v>
      </c>
      <c r="BS2231" t="s">
        <v>117</v>
      </c>
      <c r="BU2231">
        <v>1</v>
      </c>
      <c r="BV2231" t="s">
        <v>118</v>
      </c>
      <c r="BX2231" t="s">
        <v>119</v>
      </c>
      <c r="BY2231" t="s">
        <v>119</v>
      </c>
      <c r="BZ2231" t="s">
        <v>119</v>
      </c>
      <c r="CA2231">
        <v>1</v>
      </c>
      <c r="CC2231" t="s">
        <v>120</v>
      </c>
      <c r="CH2231">
        <v>540</v>
      </c>
      <c r="CI2231">
        <v>37100</v>
      </c>
      <c r="CJ2231" t="s">
        <v>106</v>
      </c>
      <c r="CK2231" t="s">
        <v>106</v>
      </c>
      <c r="CL2231">
        <v>45</v>
      </c>
      <c r="CM2231" t="s">
        <v>4665</v>
      </c>
      <c r="CO2231">
        <v>124681</v>
      </c>
      <c r="CQ2231">
        <v>0</v>
      </c>
      <c r="CR2231">
        <v>0</v>
      </c>
      <c r="CS2231">
        <v>0</v>
      </c>
      <c r="CY2231" t="s">
        <v>123</v>
      </c>
      <c r="CZ2231" t="s">
        <v>124</v>
      </c>
      <c r="DD2231" t="str" cm="1">
        <f t="array" ref="DD2231">TEXT(_xlfn.SEQUENCE(1, DATEDIF(AG2231, AH2231, "m") + 1, AG2231, 30), "YYYY-APMM")</f>
        <v>2014-AP04</v>
      </c>
      <c r="DN2231">
        <f t="shared" si="68"/>
        <v>271.2</v>
      </c>
      <c r="DO2231" t="str">
        <f t="shared" si="69"/>
        <v>LABOR- SUBCONTRACTOR</v>
      </c>
    </row>
    <row r="2232" spans="1:119" x14ac:dyDescent="0.35">
      <c r="A2232" t="s">
        <v>105</v>
      </c>
      <c r="B2232">
        <v>501517</v>
      </c>
      <c r="C2232">
        <v>6359</v>
      </c>
      <c r="D2232">
        <v>124684</v>
      </c>
      <c r="E2232">
        <v>13662</v>
      </c>
      <c r="F2232">
        <v>0</v>
      </c>
      <c r="G2232" t="s">
        <v>106</v>
      </c>
      <c r="H2232" t="s">
        <v>106</v>
      </c>
      <c r="I2232" t="s">
        <v>106</v>
      </c>
      <c r="J2232" t="s">
        <v>107</v>
      </c>
      <c r="K2232" t="s">
        <v>108</v>
      </c>
      <c r="L2232" t="s">
        <v>109</v>
      </c>
      <c r="M2232" t="s">
        <v>110</v>
      </c>
      <c r="N2232" t="s">
        <v>5488</v>
      </c>
      <c r="O2232" t="s">
        <v>4787</v>
      </c>
      <c r="P2232">
        <v>8177</v>
      </c>
      <c r="Q2232">
        <v>0</v>
      </c>
      <c r="R2232">
        <v>0</v>
      </c>
      <c r="S2232">
        <v>200</v>
      </c>
      <c r="T2232">
        <v>0</v>
      </c>
      <c r="U2232">
        <v>419</v>
      </c>
      <c r="V2232">
        <v>419</v>
      </c>
      <c r="W2232">
        <v>200</v>
      </c>
      <c r="X2232">
        <v>251</v>
      </c>
      <c r="Y2232">
        <v>0</v>
      </c>
      <c r="Z2232">
        <v>251</v>
      </c>
      <c r="AD2232" s="1">
        <v>41603.333333333336</v>
      </c>
      <c r="AE2232" s="1">
        <v>41632.708333333336</v>
      </c>
      <c r="AG2232" s="1">
        <v>41603.333333333336</v>
      </c>
      <c r="AH2232" s="1">
        <v>41632.708333333336</v>
      </c>
      <c r="AI2232" s="1">
        <v>41603.333333333336</v>
      </c>
      <c r="AJ2232" s="1">
        <v>41632.708333333336</v>
      </c>
      <c r="AK2232" s="1">
        <v>41603.333333333336</v>
      </c>
      <c r="AL2232" s="1">
        <v>41632.708333333336</v>
      </c>
      <c r="AM2232" s="1">
        <v>41603.333333333336</v>
      </c>
      <c r="AN2232" s="1">
        <v>41632.708333333336</v>
      </c>
      <c r="AP2232" t="s">
        <v>113</v>
      </c>
      <c r="AU2232" t="s">
        <v>5489</v>
      </c>
      <c r="AY2232" t="s">
        <v>119</v>
      </c>
      <c r="AZ2232">
        <v>0</v>
      </c>
      <c r="BA2232">
        <v>0</v>
      </c>
      <c r="BD2232" s="3">
        <v>41321.661805555559</v>
      </c>
      <c r="BE2232" s="3">
        <v>41321.663888888892</v>
      </c>
      <c r="BF2232" t="s">
        <v>115</v>
      </c>
      <c r="BG2232" t="s">
        <v>115</v>
      </c>
      <c r="BH2232">
        <v>8149</v>
      </c>
      <c r="BM2232">
        <v>43540</v>
      </c>
      <c r="BR2232" t="s">
        <v>1299</v>
      </c>
      <c r="BS2232" t="s">
        <v>1300</v>
      </c>
      <c r="BU2232">
        <v>1</v>
      </c>
      <c r="BV2232" t="s">
        <v>118</v>
      </c>
      <c r="BX2232" t="s">
        <v>119</v>
      </c>
      <c r="BY2232" t="s">
        <v>119</v>
      </c>
      <c r="BZ2232" t="s">
        <v>119</v>
      </c>
      <c r="CA2232">
        <v>1</v>
      </c>
      <c r="CC2232" t="s">
        <v>120</v>
      </c>
      <c r="CH2232">
        <v>540</v>
      </c>
      <c r="CI2232">
        <v>37030</v>
      </c>
      <c r="CJ2232" t="s">
        <v>106</v>
      </c>
      <c r="CK2232" t="s">
        <v>106</v>
      </c>
      <c r="CL2232">
        <v>10</v>
      </c>
      <c r="CM2232" t="s">
        <v>4789</v>
      </c>
      <c r="CO2232">
        <v>124681</v>
      </c>
      <c r="CQ2232">
        <v>0</v>
      </c>
      <c r="CR2232">
        <v>0</v>
      </c>
      <c r="CS2232">
        <v>0</v>
      </c>
      <c r="CY2232" t="s">
        <v>123</v>
      </c>
      <c r="CZ2232" t="s">
        <v>124</v>
      </c>
      <c r="DD2232" t="str" cm="1">
        <f t="array" ref="DD2232">TEXT(_xlfn.SEQUENCE(1, DATEDIF(AG2232, AH2232, "m") + 1, AG2232, 30), "YYYY-APMM")</f>
        <v>2013-AP11</v>
      </c>
      <c r="DN2232">
        <f t="shared" si="68"/>
        <v>419</v>
      </c>
      <c r="DO2232" t="str">
        <f t="shared" si="69"/>
        <v>LABOR - CIVIL</v>
      </c>
    </row>
    <row r="2233" spans="1:119" x14ac:dyDescent="0.35">
      <c r="A2233" t="s">
        <v>105</v>
      </c>
      <c r="B2233">
        <v>501518</v>
      </c>
      <c r="C2233">
        <v>6359</v>
      </c>
      <c r="D2233">
        <v>124684</v>
      </c>
      <c r="E2233">
        <v>13662</v>
      </c>
      <c r="F2233">
        <v>0</v>
      </c>
      <c r="G2233" t="s">
        <v>106</v>
      </c>
      <c r="H2233" t="s">
        <v>106</v>
      </c>
      <c r="I2233" t="s">
        <v>106</v>
      </c>
      <c r="J2233" t="s">
        <v>107</v>
      </c>
      <c r="K2233" t="s">
        <v>108</v>
      </c>
      <c r="L2233" t="s">
        <v>109</v>
      </c>
      <c r="M2233" t="s">
        <v>110</v>
      </c>
      <c r="N2233" t="s">
        <v>5490</v>
      </c>
      <c r="O2233" t="s">
        <v>4791</v>
      </c>
      <c r="P2233">
        <v>8178</v>
      </c>
      <c r="Q2233">
        <v>0</v>
      </c>
      <c r="R2233">
        <v>0</v>
      </c>
      <c r="S2233">
        <v>200</v>
      </c>
      <c r="T2233">
        <v>0</v>
      </c>
      <c r="U2233">
        <v>265.2</v>
      </c>
      <c r="V2233">
        <v>265.2</v>
      </c>
      <c r="W2233">
        <v>200</v>
      </c>
      <c r="X2233">
        <v>0</v>
      </c>
      <c r="Y2233">
        <v>0</v>
      </c>
      <c r="Z2233">
        <v>0</v>
      </c>
      <c r="AD2233" s="1">
        <v>41610.333333333336</v>
      </c>
      <c r="AE2233" s="1">
        <v>41639.708333333336</v>
      </c>
      <c r="AG2233" s="1">
        <v>41610.333333333336</v>
      </c>
      <c r="AH2233" s="1">
        <v>41639.708333333336</v>
      </c>
      <c r="AI2233" s="1">
        <v>41610.333333333336</v>
      </c>
      <c r="AJ2233" s="1">
        <v>41639.708333333336</v>
      </c>
      <c r="AK2233" s="1">
        <v>41610.333333333336</v>
      </c>
      <c r="AL2233" s="1">
        <v>41639.708333333336</v>
      </c>
      <c r="AM2233" s="1">
        <v>41610.333333333336</v>
      </c>
      <c r="AN2233" s="1">
        <v>41639.708333333336</v>
      </c>
      <c r="AP2233" t="s">
        <v>113</v>
      </c>
      <c r="AU2233" t="s">
        <v>5491</v>
      </c>
      <c r="AY2233" t="s">
        <v>119</v>
      </c>
      <c r="AZ2233">
        <v>0</v>
      </c>
      <c r="BA2233">
        <v>0</v>
      </c>
      <c r="BD2233" s="3">
        <v>41321.661805555559</v>
      </c>
      <c r="BE2233" s="3">
        <v>41328.377083333333</v>
      </c>
      <c r="BF2233" t="s">
        <v>115</v>
      </c>
      <c r="BG2233" t="s">
        <v>115</v>
      </c>
      <c r="BH2233">
        <v>8149</v>
      </c>
      <c r="BM2233">
        <v>43550</v>
      </c>
      <c r="BR2233" t="s">
        <v>116</v>
      </c>
      <c r="BS2233" t="s">
        <v>117</v>
      </c>
      <c r="BU2233">
        <v>1</v>
      </c>
      <c r="BV2233" t="s">
        <v>118</v>
      </c>
      <c r="BX2233" t="s">
        <v>119</v>
      </c>
      <c r="BY2233" t="s">
        <v>119</v>
      </c>
      <c r="BZ2233" t="s">
        <v>119</v>
      </c>
      <c r="CA2233">
        <v>1</v>
      </c>
      <c r="CC2233" t="s">
        <v>120</v>
      </c>
      <c r="CH2233">
        <v>540</v>
      </c>
      <c r="CI2233">
        <v>37030</v>
      </c>
      <c r="CJ2233" t="s">
        <v>106</v>
      </c>
      <c r="CK2233" t="s">
        <v>106</v>
      </c>
      <c r="CL2233">
        <v>10</v>
      </c>
      <c r="CM2233" t="s">
        <v>4789</v>
      </c>
      <c r="CO2233">
        <v>124681</v>
      </c>
      <c r="CQ2233">
        <v>0</v>
      </c>
      <c r="CR2233">
        <v>0</v>
      </c>
      <c r="CS2233">
        <v>0</v>
      </c>
      <c r="CY2233" t="s">
        <v>123</v>
      </c>
      <c r="CZ2233" t="s">
        <v>124</v>
      </c>
      <c r="DD2233" t="str" cm="1">
        <f t="array" ref="DD2233">TEXT(_xlfn.SEQUENCE(1, DATEDIF(AG2233, AH2233, "m") + 1, AG2233, 30), "YYYY-APMM")</f>
        <v>2013-AP12</v>
      </c>
      <c r="DN2233">
        <f t="shared" si="68"/>
        <v>265.2</v>
      </c>
      <c r="DO2233" t="str">
        <f t="shared" si="69"/>
        <v>LABOR- SUBCONTRACTOR</v>
      </c>
    </row>
    <row r="2234" spans="1:119" x14ac:dyDescent="0.35">
      <c r="A2234" t="s">
        <v>105</v>
      </c>
      <c r="B2234">
        <v>501519</v>
      </c>
      <c r="C2234">
        <v>6359</v>
      </c>
      <c r="D2234">
        <v>124684</v>
      </c>
      <c r="E2234">
        <v>13662</v>
      </c>
      <c r="F2234">
        <v>0</v>
      </c>
      <c r="G2234" t="s">
        <v>106</v>
      </c>
      <c r="H2234" t="s">
        <v>106</v>
      </c>
      <c r="I2234" t="s">
        <v>106</v>
      </c>
      <c r="J2234" t="s">
        <v>107</v>
      </c>
      <c r="K2234" t="s">
        <v>108</v>
      </c>
      <c r="L2234" t="s">
        <v>109</v>
      </c>
      <c r="M2234" t="s">
        <v>110</v>
      </c>
      <c r="N2234" t="s">
        <v>5492</v>
      </c>
      <c r="O2234" t="s">
        <v>4794</v>
      </c>
      <c r="P2234">
        <v>8178</v>
      </c>
      <c r="Q2234">
        <v>0</v>
      </c>
      <c r="R2234">
        <v>0</v>
      </c>
      <c r="S2234">
        <v>200</v>
      </c>
      <c r="T2234">
        <v>0</v>
      </c>
      <c r="U2234">
        <v>134.4</v>
      </c>
      <c r="V2234">
        <v>134.4</v>
      </c>
      <c r="W2234">
        <v>200</v>
      </c>
      <c r="X2234">
        <v>0</v>
      </c>
      <c r="Y2234">
        <v>0</v>
      </c>
      <c r="Z2234">
        <v>0</v>
      </c>
      <c r="AD2234" s="1">
        <v>41618.333333333336</v>
      </c>
      <c r="AE2234" s="1">
        <v>41647.708333333336</v>
      </c>
      <c r="AG2234" s="1">
        <v>41618.333333333336</v>
      </c>
      <c r="AH2234" s="1">
        <v>41647.708333333336</v>
      </c>
      <c r="AI2234" s="1">
        <v>41618.333333333336</v>
      </c>
      <c r="AJ2234" s="1">
        <v>41647.708333333336</v>
      </c>
      <c r="AK2234" s="1">
        <v>41618.333333333336</v>
      </c>
      <c r="AL2234" s="1">
        <v>41647.708333333336</v>
      </c>
      <c r="AM2234" s="1">
        <v>41618.333333333336</v>
      </c>
      <c r="AN2234" s="1">
        <v>41647.708333333336</v>
      </c>
      <c r="AP2234" t="s">
        <v>113</v>
      </c>
      <c r="AU2234" t="s">
        <v>5493</v>
      </c>
      <c r="AY2234" t="s">
        <v>119</v>
      </c>
      <c r="AZ2234">
        <v>0</v>
      </c>
      <c r="BA2234">
        <v>0</v>
      </c>
      <c r="BD2234" s="3">
        <v>41321.661805555559</v>
      </c>
      <c r="BE2234" s="3">
        <v>41321.663888888892</v>
      </c>
      <c r="BF2234" t="s">
        <v>115</v>
      </c>
      <c r="BG2234" t="s">
        <v>115</v>
      </c>
      <c r="BH2234">
        <v>8149</v>
      </c>
      <c r="BM2234">
        <v>43550</v>
      </c>
      <c r="BR2234" t="s">
        <v>116</v>
      </c>
      <c r="BS2234" t="s">
        <v>117</v>
      </c>
      <c r="BU2234">
        <v>1</v>
      </c>
      <c r="BV2234" t="s">
        <v>118</v>
      </c>
      <c r="BX2234" t="s">
        <v>119</v>
      </c>
      <c r="BY2234" t="s">
        <v>119</v>
      </c>
      <c r="BZ2234" t="s">
        <v>119</v>
      </c>
      <c r="CA2234">
        <v>1</v>
      </c>
      <c r="CC2234" t="s">
        <v>120</v>
      </c>
      <c r="CH2234">
        <v>540</v>
      </c>
      <c r="CI2234">
        <v>37030</v>
      </c>
      <c r="CJ2234" t="s">
        <v>106</v>
      </c>
      <c r="CK2234" t="s">
        <v>106</v>
      </c>
      <c r="CL2234">
        <v>10</v>
      </c>
      <c r="CM2234" t="s">
        <v>4789</v>
      </c>
      <c r="CO2234">
        <v>124681</v>
      </c>
      <c r="CQ2234">
        <v>0</v>
      </c>
      <c r="CR2234">
        <v>0</v>
      </c>
      <c r="CS2234">
        <v>0</v>
      </c>
      <c r="CY2234" t="s">
        <v>123</v>
      </c>
      <c r="CZ2234" t="s">
        <v>124</v>
      </c>
      <c r="DD2234" t="str" cm="1">
        <f t="array" ref="DD2234">TEXT(_xlfn.SEQUENCE(1, DATEDIF(AG2234, AH2234, "m") + 1, AG2234, 30), "YYYY-APMM")</f>
        <v>2013-AP12</v>
      </c>
      <c r="DN2234">
        <f t="shared" si="68"/>
        <v>134.4</v>
      </c>
      <c r="DO2234" t="str">
        <f t="shared" si="69"/>
        <v>LABOR- SUBCONTRACTOR</v>
      </c>
    </row>
    <row r="2235" spans="1:119" x14ac:dyDescent="0.35">
      <c r="A2235" t="s">
        <v>105</v>
      </c>
      <c r="B2235">
        <v>501520</v>
      </c>
      <c r="C2235">
        <v>6359</v>
      </c>
      <c r="D2235">
        <v>124684</v>
      </c>
      <c r="E2235">
        <v>13662</v>
      </c>
      <c r="F2235">
        <v>0</v>
      </c>
      <c r="G2235" t="s">
        <v>106</v>
      </c>
      <c r="H2235" t="s">
        <v>106</v>
      </c>
      <c r="I2235" t="s">
        <v>106</v>
      </c>
      <c r="J2235" t="s">
        <v>107</v>
      </c>
      <c r="K2235" t="s">
        <v>108</v>
      </c>
      <c r="L2235" t="s">
        <v>109</v>
      </c>
      <c r="M2235" t="s">
        <v>110</v>
      </c>
      <c r="N2235" t="s">
        <v>5494</v>
      </c>
      <c r="O2235" t="s">
        <v>4797</v>
      </c>
      <c r="P2235">
        <v>8177</v>
      </c>
      <c r="Q2235">
        <v>0</v>
      </c>
      <c r="R2235">
        <v>0</v>
      </c>
      <c r="S2235">
        <v>120</v>
      </c>
      <c r="T2235">
        <v>0</v>
      </c>
      <c r="U2235">
        <v>315</v>
      </c>
      <c r="V2235">
        <v>315</v>
      </c>
      <c r="W2235">
        <v>120</v>
      </c>
      <c r="X2235">
        <v>248.99968799999999</v>
      </c>
      <c r="Y2235">
        <v>0</v>
      </c>
      <c r="Z2235">
        <v>248.99968799999999</v>
      </c>
      <c r="AD2235" s="1">
        <v>41637.333333333336</v>
      </c>
      <c r="AE2235" s="1">
        <v>41653.708333333336</v>
      </c>
      <c r="AG2235" s="1">
        <v>41637.333333333336</v>
      </c>
      <c r="AH2235" s="1">
        <v>41653.708333333336</v>
      </c>
      <c r="AI2235" s="1">
        <v>41637.333333333336</v>
      </c>
      <c r="AJ2235" s="1">
        <v>41653.708333333336</v>
      </c>
      <c r="AK2235" s="1">
        <v>41637.333333333336</v>
      </c>
      <c r="AL2235" s="1">
        <v>41653.708333333336</v>
      </c>
      <c r="AM2235" s="1">
        <v>41637.333333333336</v>
      </c>
      <c r="AN2235" s="1">
        <v>41653.708333333336</v>
      </c>
      <c r="AP2235" t="s">
        <v>113</v>
      </c>
      <c r="AU2235" t="s">
        <v>5495</v>
      </c>
      <c r="AY2235" t="s">
        <v>119</v>
      </c>
      <c r="AZ2235">
        <v>0</v>
      </c>
      <c r="BA2235">
        <v>0</v>
      </c>
      <c r="BD2235" s="3">
        <v>41321.661805555559</v>
      </c>
      <c r="BE2235" s="3">
        <v>41321.663888888892</v>
      </c>
      <c r="BF2235" t="s">
        <v>115</v>
      </c>
      <c r="BG2235" t="s">
        <v>115</v>
      </c>
      <c r="BH2235">
        <v>8149</v>
      </c>
      <c r="BM2235">
        <v>43540</v>
      </c>
      <c r="BR2235" t="s">
        <v>1299</v>
      </c>
      <c r="BS2235" t="s">
        <v>1300</v>
      </c>
      <c r="BU2235">
        <v>1</v>
      </c>
      <c r="BV2235" t="s">
        <v>118</v>
      </c>
      <c r="BX2235" t="s">
        <v>119</v>
      </c>
      <c r="BY2235" t="s">
        <v>119</v>
      </c>
      <c r="BZ2235" t="s">
        <v>119</v>
      </c>
      <c r="CA2235">
        <v>1</v>
      </c>
      <c r="CC2235" t="s">
        <v>120</v>
      </c>
      <c r="CH2235">
        <v>540</v>
      </c>
      <c r="CI2235">
        <v>37030</v>
      </c>
      <c r="CJ2235" t="s">
        <v>106</v>
      </c>
      <c r="CK2235" t="s">
        <v>106</v>
      </c>
      <c r="CL2235">
        <v>10</v>
      </c>
      <c r="CM2235" t="s">
        <v>4789</v>
      </c>
      <c r="CO2235">
        <v>124681</v>
      </c>
      <c r="CQ2235">
        <v>0</v>
      </c>
      <c r="CR2235">
        <v>0</v>
      </c>
      <c r="CS2235">
        <v>0</v>
      </c>
      <c r="CY2235" t="s">
        <v>123</v>
      </c>
      <c r="CZ2235" t="s">
        <v>124</v>
      </c>
      <c r="DD2235" t="str" cm="1">
        <f t="array" ref="DD2235">TEXT(_xlfn.SEQUENCE(1, DATEDIF(AG2235, AH2235, "m") + 1, AG2235, 30), "YYYY-APMM")</f>
        <v>2013-AP12</v>
      </c>
      <c r="DN2235">
        <f t="shared" si="68"/>
        <v>315</v>
      </c>
      <c r="DO2235" t="str">
        <f t="shared" si="69"/>
        <v>LABOR - CIVIL</v>
      </c>
    </row>
    <row r="2236" spans="1:119" x14ac:dyDescent="0.35">
      <c r="A2236" t="s">
        <v>105</v>
      </c>
      <c r="B2236">
        <v>501521</v>
      </c>
      <c r="C2236">
        <v>6359</v>
      </c>
      <c r="D2236">
        <v>124685</v>
      </c>
      <c r="E2236">
        <v>13662</v>
      </c>
      <c r="F2236">
        <v>0</v>
      </c>
      <c r="G2236" t="s">
        <v>106</v>
      </c>
      <c r="H2236" t="s">
        <v>106</v>
      </c>
      <c r="I2236" t="s">
        <v>106</v>
      </c>
      <c r="J2236" t="s">
        <v>107</v>
      </c>
      <c r="K2236" t="s">
        <v>108</v>
      </c>
      <c r="L2236" t="s">
        <v>109</v>
      </c>
      <c r="M2236" t="s">
        <v>110</v>
      </c>
      <c r="N2236" t="s">
        <v>5496</v>
      </c>
      <c r="O2236" t="s">
        <v>4708</v>
      </c>
      <c r="P2236">
        <v>8177</v>
      </c>
      <c r="Q2236">
        <v>0</v>
      </c>
      <c r="R2236">
        <v>0</v>
      </c>
      <c r="S2236">
        <v>200</v>
      </c>
      <c r="T2236">
        <v>0</v>
      </c>
      <c r="U2236">
        <v>69</v>
      </c>
      <c r="V2236">
        <v>69</v>
      </c>
      <c r="W2236">
        <v>200</v>
      </c>
      <c r="X2236">
        <v>51</v>
      </c>
      <c r="Y2236">
        <v>0</v>
      </c>
      <c r="Z2236">
        <v>51</v>
      </c>
      <c r="AD2236" s="1">
        <v>41701.333333333336</v>
      </c>
      <c r="AE2236" s="1">
        <v>41729.708333333336</v>
      </c>
      <c r="AG2236" s="1">
        <v>41701.333333333336</v>
      </c>
      <c r="AH2236" s="1">
        <v>41729.708333333336</v>
      </c>
      <c r="AI2236" s="1">
        <v>41701.333333333336</v>
      </c>
      <c r="AJ2236" s="1">
        <v>41729.708333333336</v>
      </c>
      <c r="AK2236" s="1">
        <v>41701.333333333336</v>
      </c>
      <c r="AL2236" s="1">
        <v>41729.708333333336</v>
      </c>
      <c r="AM2236" s="1">
        <v>41701.333333333336</v>
      </c>
      <c r="AN2236" s="1">
        <v>41729.708333333336</v>
      </c>
      <c r="AP2236" t="s">
        <v>113</v>
      </c>
      <c r="AU2236" t="s">
        <v>5497</v>
      </c>
      <c r="AY2236" t="s">
        <v>119</v>
      </c>
      <c r="AZ2236">
        <v>0</v>
      </c>
      <c r="BA2236">
        <v>0</v>
      </c>
      <c r="BD2236" s="3">
        <v>41321.661805555559</v>
      </c>
      <c r="BE2236" s="3">
        <v>41321.663888888892</v>
      </c>
      <c r="BF2236" t="s">
        <v>115</v>
      </c>
      <c r="BG2236" t="s">
        <v>115</v>
      </c>
      <c r="BH2236">
        <v>8149</v>
      </c>
      <c r="BM2236">
        <v>43540</v>
      </c>
      <c r="BR2236" t="s">
        <v>1299</v>
      </c>
      <c r="BS2236" t="s">
        <v>1300</v>
      </c>
      <c r="BU2236">
        <v>1</v>
      </c>
      <c r="BV2236" t="s">
        <v>118</v>
      </c>
      <c r="BX2236" t="s">
        <v>119</v>
      </c>
      <c r="BY2236" t="s">
        <v>119</v>
      </c>
      <c r="BZ2236" t="s">
        <v>119</v>
      </c>
      <c r="CA2236">
        <v>1</v>
      </c>
      <c r="CC2236" t="s">
        <v>120</v>
      </c>
      <c r="CH2236">
        <v>540</v>
      </c>
      <c r="CI2236">
        <v>37080</v>
      </c>
      <c r="CJ2236" t="s">
        <v>106</v>
      </c>
      <c r="CK2236" t="s">
        <v>106</v>
      </c>
      <c r="CL2236">
        <v>35</v>
      </c>
      <c r="CM2236" t="s">
        <v>4710</v>
      </c>
      <c r="CO2236">
        <v>124681</v>
      </c>
      <c r="CQ2236">
        <v>0</v>
      </c>
      <c r="CR2236">
        <v>0</v>
      </c>
      <c r="CS2236">
        <v>0</v>
      </c>
      <c r="CY2236" t="s">
        <v>123</v>
      </c>
      <c r="CZ2236" t="s">
        <v>124</v>
      </c>
      <c r="DD2236" t="str" cm="1">
        <f t="array" ref="DD2236">TEXT(_xlfn.SEQUENCE(1, DATEDIF(AG2236, AH2236, "m") + 1, AG2236, 30), "YYYY-APMM")</f>
        <v>2014-AP03</v>
      </c>
      <c r="DN2236">
        <f t="shared" si="68"/>
        <v>69</v>
      </c>
      <c r="DO2236" t="str">
        <f t="shared" si="69"/>
        <v>LABOR - CIVIL</v>
      </c>
    </row>
    <row r="2237" spans="1:119" x14ac:dyDescent="0.35">
      <c r="A2237" t="s">
        <v>105</v>
      </c>
      <c r="B2237">
        <v>501522</v>
      </c>
      <c r="C2237">
        <v>6359</v>
      </c>
      <c r="D2237">
        <v>124685</v>
      </c>
      <c r="E2237">
        <v>13662</v>
      </c>
      <c r="F2237">
        <v>0</v>
      </c>
      <c r="G2237" t="s">
        <v>106</v>
      </c>
      <c r="H2237" t="s">
        <v>106</v>
      </c>
      <c r="I2237" t="s">
        <v>106</v>
      </c>
      <c r="J2237" t="s">
        <v>107</v>
      </c>
      <c r="K2237" t="s">
        <v>108</v>
      </c>
      <c r="L2237" t="s">
        <v>109</v>
      </c>
      <c r="M2237" t="s">
        <v>110</v>
      </c>
      <c r="N2237" t="s">
        <v>5498</v>
      </c>
      <c r="O2237" t="s">
        <v>4712</v>
      </c>
      <c r="P2237">
        <v>8178</v>
      </c>
      <c r="Q2237">
        <v>0</v>
      </c>
      <c r="R2237">
        <v>0</v>
      </c>
      <c r="S2237">
        <v>200</v>
      </c>
      <c r="T2237">
        <v>0</v>
      </c>
      <c r="U2237">
        <v>1494</v>
      </c>
      <c r="V2237">
        <v>1494</v>
      </c>
      <c r="W2237">
        <v>200</v>
      </c>
      <c r="X2237">
        <v>0</v>
      </c>
      <c r="Y2237">
        <v>0</v>
      </c>
      <c r="Z2237">
        <v>0</v>
      </c>
      <c r="AD2237" s="1">
        <v>41707.333333333336</v>
      </c>
      <c r="AE2237" s="1">
        <v>41735.708333333336</v>
      </c>
      <c r="AG2237" s="1">
        <v>41707.333333333336</v>
      </c>
      <c r="AH2237" s="1">
        <v>41735.708333333336</v>
      </c>
      <c r="AI2237" s="1">
        <v>41707.333333333336</v>
      </c>
      <c r="AJ2237" s="1">
        <v>41735.708333333336</v>
      </c>
      <c r="AK2237" s="1">
        <v>41707.333333333336</v>
      </c>
      <c r="AL2237" s="1">
        <v>41735.708333333336</v>
      </c>
      <c r="AM2237" s="1">
        <v>41707.333333333336</v>
      </c>
      <c r="AN2237" s="1">
        <v>41735.708333333336</v>
      </c>
      <c r="AP2237" t="s">
        <v>113</v>
      </c>
      <c r="AU2237" t="s">
        <v>5499</v>
      </c>
      <c r="AY2237" t="s">
        <v>119</v>
      </c>
      <c r="AZ2237">
        <v>0</v>
      </c>
      <c r="BA2237">
        <v>0</v>
      </c>
      <c r="BD2237" s="3">
        <v>41321.661805555559</v>
      </c>
      <c r="BE2237" s="3">
        <v>41321.663888888892</v>
      </c>
      <c r="BF2237" t="s">
        <v>115</v>
      </c>
      <c r="BG2237" t="s">
        <v>115</v>
      </c>
      <c r="BH2237">
        <v>8149</v>
      </c>
      <c r="BM2237">
        <v>43550</v>
      </c>
      <c r="BR2237" t="s">
        <v>116</v>
      </c>
      <c r="BS2237" t="s">
        <v>117</v>
      </c>
      <c r="BU2237">
        <v>1</v>
      </c>
      <c r="BV2237" t="s">
        <v>118</v>
      </c>
      <c r="BX2237" t="s">
        <v>119</v>
      </c>
      <c r="BY2237" t="s">
        <v>119</v>
      </c>
      <c r="BZ2237" t="s">
        <v>119</v>
      </c>
      <c r="CA2237">
        <v>1</v>
      </c>
      <c r="CC2237" t="s">
        <v>120</v>
      </c>
      <c r="CH2237">
        <v>540</v>
      </c>
      <c r="CI2237">
        <v>37080</v>
      </c>
      <c r="CJ2237" t="s">
        <v>106</v>
      </c>
      <c r="CK2237" t="s">
        <v>106</v>
      </c>
      <c r="CL2237">
        <v>35</v>
      </c>
      <c r="CM2237" t="s">
        <v>4710</v>
      </c>
      <c r="CO2237">
        <v>124681</v>
      </c>
      <c r="CQ2237">
        <v>0</v>
      </c>
      <c r="CR2237">
        <v>0</v>
      </c>
      <c r="CS2237">
        <v>0</v>
      </c>
      <c r="CY2237" t="s">
        <v>123</v>
      </c>
      <c r="CZ2237" t="s">
        <v>124</v>
      </c>
      <c r="DD2237" t="str" cm="1">
        <f t="array" ref="DD2237">TEXT(_xlfn.SEQUENCE(1, DATEDIF(AG2237, AH2237, "m") + 1, AG2237, 30), "YYYY-APMM")</f>
        <v>2014-AP03</v>
      </c>
      <c r="DN2237">
        <f t="shared" si="68"/>
        <v>1494</v>
      </c>
      <c r="DO2237" t="str">
        <f t="shared" si="69"/>
        <v>LABOR- SUBCONTRACTOR</v>
      </c>
    </row>
    <row r="2238" spans="1:119" x14ac:dyDescent="0.35">
      <c r="A2238" t="s">
        <v>105</v>
      </c>
      <c r="B2238">
        <v>501523</v>
      </c>
      <c r="C2238">
        <v>6359</v>
      </c>
      <c r="D2238">
        <v>124685</v>
      </c>
      <c r="E2238">
        <v>13662</v>
      </c>
      <c r="F2238">
        <v>0</v>
      </c>
      <c r="G2238" t="s">
        <v>106</v>
      </c>
      <c r="H2238" t="s">
        <v>106</v>
      </c>
      <c r="I2238" t="s">
        <v>106</v>
      </c>
      <c r="J2238" t="s">
        <v>107</v>
      </c>
      <c r="K2238" t="s">
        <v>108</v>
      </c>
      <c r="L2238" t="s">
        <v>109</v>
      </c>
      <c r="M2238" t="s">
        <v>110</v>
      </c>
      <c r="N2238" t="s">
        <v>5500</v>
      </c>
      <c r="O2238" t="s">
        <v>4715</v>
      </c>
      <c r="P2238">
        <v>8172</v>
      </c>
      <c r="Q2238">
        <v>0</v>
      </c>
      <c r="R2238">
        <v>0</v>
      </c>
      <c r="S2238">
        <v>200</v>
      </c>
      <c r="T2238">
        <v>0</v>
      </c>
      <c r="U2238">
        <v>630</v>
      </c>
      <c r="V2238">
        <v>630</v>
      </c>
      <c r="W2238">
        <v>200</v>
      </c>
      <c r="X2238">
        <v>0</v>
      </c>
      <c r="Y2238">
        <v>0</v>
      </c>
      <c r="Z2238">
        <v>0</v>
      </c>
      <c r="AD2238" s="1">
        <v>41707.333333333336</v>
      </c>
      <c r="AE2238" s="1">
        <v>41735.708333333336</v>
      </c>
      <c r="AG2238" s="1">
        <v>41707.333333333336</v>
      </c>
      <c r="AH2238" s="1">
        <v>41735.708333333336</v>
      </c>
      <c r="AI2238" s="1">
        <v>41707.333333333336</v>
      </c>
      <c r="AJ2238" s="1">
        <v>41735.708333333336</v>
      </c>
      <c r="AK2238" s="1">
        <v>41707.333333333336</v>
      </c>
      <c r="AL2238" s="1">
        <v>41735.708333333336</v>
      </c>
      <c r="AM2238" s="1">
        <v>41707.333333333336</v>
      </c>
      <c r="AN2238" s="1">
        <v>41735.708333333336</v>
      </c>
      <c r="AP2238" t="s">
        <v>113</v>
      </c>
      <c r="AU2238" t="s">
        <v>5501</v>
      </c>
      <c r="AY2238" t="s">
        <v>119</v>
      </c>
      <c r="AZ2238">
        <v>0</v>
      </c>
      <c r="BA2238">
        <v>0</v>
      </c>
      <c r="BD2238" s="3">
        <v>41321.661805555559</v>
      </c>
      <c r="BE2238" s="3">
        <v>41321.663888888892</v>
      </c>
      <c r="BF2238" t="s">
        <v>115</v>
      </c>
      <c r="BG2238" t="s">
        <v>115</v>
      </c>
      <c r="BH2238">
        <v>8149</v>
      </c>
      <c r="BM2238">
        <v>43490</v>
      </c>
      <c r="BR2238" t="s">
        <v>3200</v>
      </c>
      <c r="BS2238" t="s">
        <v>3201</v>
      </c>
      <c r="BU2238">
        <v>1</v>
      </c>
      <c r="BV2238" t="s">
        <v>118</v>
      </c>
      <c r="BX2238" t="s">
        <v>119</v>
      </c>
      <c r="BY2238" t="s">
        <v>119</v>
      </c>
      <c r="BZ2238" t="s">
        <v>119</v>
      </c>
      <c r="CA2238">
        <v>1</v>
      </c>
      <c r="CC2238" t="s">
        <v>120</v>
      </c>
      <c r="CH2238">
        <v>540</v>
      </c>
      <c r="CI2238">
        <v>37080</v>
      </c>
      <c r="CJ2238" t="s">
        <v>106</v>
      </c>
      <c r="CK2238" t="s">
        <v>106</v>
      </c>
      <c r="CL2238">
        <v>35</v>
      </c>
      <c r="CM2238" t="s">
        <v>4710</v>
      </c>
      <c r="CO2238">
        <v>124681</v>
      </c>
      <c r="CQ2238">
        <v>0</v>
      </c>
      <c r="CR2238">
        <v>0</v>
      </c>
      <c r="CS2238">
        <v>0</v>
      </c>
      <c r="CY2238" t="s">
        <v>123</v>
      </c>
      <c r="CZ2238" t="s">
        <v>124</v>
      </c>
      <c r="DD2238" t="str" cm="1">
        <f t="array" ref="DD2238">TEXT(_xlfn.SEQUENCE(1, DATEDIF(AG2238, AH2238, "m") + 1, AG2238, 30), "YYYY-APMM")</f>
        <v>2014-AP03</v>
      </c>
      <c r="DN2238">
        <f t="shared" si="68"/>
        <v>630</v>
      </c>
      <c r="DO2238" t="str">
        <f t="shared" si="69"/>
        <v>MANHOLES SK</v>
      </c>
    </row>
    <row r="2239" spans="1:119" x14ac:dyDescent="0.35">
      <c r="A2239" t="s">
        <v>105</v>
      </c>
      <c r="B2239">
        <v>501524</v>
      </c>
      <c r="C2239">
        <v>6359</v>
      </c>
      <c r="D2239">
        <v>124685</v>
      </c>
      <c r="E2239">
        <v>13662</v>
      </c>
      <c r="F2239">
        <v>0</v>
      </c>
      <c r="G2239" t="s">
        <v>106</v>
      </c>
      <c r="H2239" t="s">
        <v>106</v>
      </c>
      <c r="I2239" t="s">
        <v>106</v>
      </c>
      <c r="J2239" t="s">
        <v>107</v>
      </c>
      <c r="K2239" t="s">
        <v>108</v>
      </c>
      <c r="L2239" t="s">
        <v>109</v>
      </c>
      <c r="M2239" t="s">
        <v>110</v>
      </c>
      <c r="N2239" t="s">
        <v>5502</v>
      </c>
      <c r="O2239" t="s">
        <v>4718</v>
      </c>
      <c r="P2239">
        <v>8177</v>
      </c>
      <c r="Q2239">
        <v>0</v>
      </c>
      <c r="R2239">
        <v>0</v>
      </c>
      <c r="S2239">
        <v>200</v>
      </c>
      <c r="T2239">
        <v>0</v>
      </c>
      <c r="U2239">
        <v>122</v>
      </c>
      <c r="V2239">
        <v>122</v>
      </c>
      <c r="W2239">
        <v>200</v>
      </c>
      <c r="X2239">
        <v>110</v>
      </c>
      <c r="Y2239">
        <v>0</v>
      </c>
      <c r="Z2239">
        <v>110</v>
      </c>
      <c r="AD2239" s="1">
        <v>41713.333333333336</v>
      </c>
      <c r="AE2239" s="1">
        <v>41741.708333333336</v>
      </c>
      <c r="AG2239" s="1">
        <v>41713.333333333336</v>
      </c>
      <c r="AH2239" s="1">
        <v>41741.708333333336</v>
      </c>
      <c r="AI2239" s="1">
        <v>41713.333333333336</v>
      </c>
      <c r="AJ2239" s="1">
        <v>41741.708333333336</v>
      </c>
      <c r="AK2239" s="1">
        <v>41713.333333333336</v>
      </c>
      <c r="AL2239" s="1">
        <v>41741.708333333336</v>
      </c>
      <c r="AM2239" s="1">
        <v>41713.333333333336</v>
      </c>
      <c r="AN2239" s="1">
        <v>41741.708333333336</v>
      </c>
      <c r="AP2239" t="s">
        <v>113</v>
      </c>
      <c r="AU2239" t="s">
        <v>5503</v>
      </c>
      <c r="AY2239" t="s">
        <v>119</v>
      </c>
      <c r="AZ2239">
        <v>0</v>
      </c>
      <c r="BA2239">
        <v>0</v>
      </c>
      <c r="BD2239" s="3">
        <v>41321.661805555559</v>
      </c>
      <c r="BE2239" s="3">
        <v>41321.663888888892</v>
      </c>
      <c r="BF2239" t="s">
        <v>115</v>
      </c>
      <c r="BG2239" t="s">
        <v>115</v>
      </c>
      <c r="BH2239">
        <v>8149</v>
      </c>
      <c r="BM2239">
        <v>43540</v>
      </c>
      <c r="BR2239" t="s">
        <v>1299</v>
      </c>
      <c r="BS2239" t="s">
        <v>1300</v>
      </c>
      <c r="BU2239">
        <v>1</v>
      </c>
      <c r="BV2239" t="s">
        <v>118</v>
      </c>
      <c r="BX2239" t="s">
        <v>119</v>
      </c>
      <c r="BY2239" t="s">
        <v>119</v>
      </c>
      <c r="BZ2239" t="s">
        <v>119</v>
      </c>
      <c r="CA2239">
        <v>1</v>
      </c>
      <c r="CC2239" t="s">
        <v>120</v>
      </c>
      <c r="CH2239">
        <v>540</v>
      </c>
      <c r="CI2239">
        <v>37080</v>
      </c>
      <c r="CJ2239" t="s">
        <v>106</v>
      </c>
      <c r="CK2239" t="s">
        <v>106</v>
      </c>
      <c r="CL2239">
        <v>35</v>
      </c>
      <c r="CM2239" t="s">
        <v>4710</v>
      </c>
      <c r="CO2239">
        <v>124681</v>
      </c>
      <c r="CQ2239">
        <v>0</v>
      </c>
      <c r="CR2239">
        <v>0</v>
      </c>
      <c r="CS2239">
        <v>0</v>
      </c>
      <c r="CY2239" t="s">
        <v>123</v>
      </c>
      <c r="CZ2239" t="s">
        <v>124</v>
      </c>
      <c r="DD2239" t="str" cm="1">
        <f t="array" ref="DD2239">TEXT(_xlfn.SEQUENCE(1, DATEDIF(AG2239, AH2239, "m") + 1, AG2239, 30), "YYYY-APMM")</f>
        <v>2014-AP03</v>
      </c>
      <c r="DN2239">
        <f t="shared" si="68"/>
        <v>122</v>
      </c>
      <c r="DO2239" t="str">
        <f t="shared" si="69"/>
        <v>LABOR - CIVIL</v>
      </c>
    </row>
    <row r="2240" spans="1:119" x14ac:dyDescent="0.35">
      <c r="A2240" t="s">
        <v>105</v>
      </c>
      <c r="B2240">
        <v>501525</v>
      </c>
      <c r="C2240">
        <v>6359</v>
      </c>
      <c r="D2240">
        <v>124685</v>
      </c>
      <c r="E2240">
        <v>13662</v>
      </c>
      <c r="F2240">
        <v>0</v>
      </c>
      <c r="G2240" t="s">
        <v>106</v>
      </c>
      <c r="H2240" t="s">
        <v>106</v>
      </c>
      <c r="I2240" t="s">
        <v>106</v>
      </c>
      <c r="J2240" t="s">
        <v>107</v>
      </c>
      <c r="K2240" t="s">
        <v>108</v>
      </c>
      <c r="L2240" t="s">
        <v>109</v>
      </c>
      <c r="M2240" t="s">
        <v>110</v>
      </c>
      <c r="N2240" t="s">
        <v>5504</v>
      </c>
      <c r="O2240" t="s">
        <v>4721</v>
      </c>
      <c r="P2240">
        <v>8178</v>
      </c>
      <c r="Q2240">
        <v>792</v>
      </c>
      <c r="R2240">
        <v>120</v>
      </c>
      <c r="S2240">
        <v>200</v>
      </c>
      <c r="T2240">
        <v>0</v>
      </c>
      <c r="U2240">
        <v>216</v>
      </c>
      <c r="V2240">
        <v>216</v>
      </c>
      <c r="W2240">
        <v>200</v>
      </c>
      <c r="X2240">
        <v>0</v>
      </c>
      <c r="Y2240">
        <v>0</v>
      </c>
      <c r="Z2240">
        <v>0</v>
      </c>
      <c r="AD2240" s="1">
        <v>41840.333333333336</v>
      </c>
      <c r="AE2240" s="1">
        <v>41871.708333333336</v>
      </c>
      <c r="AG2240" s="1">
        <v>41724.333333333336</v>
      </c>
      <c r="AH2240" s="1">
        <v>41752.708333333336</v>
      </c>
      <c r="AI2240" s="1">
        <v>41724.333333333336</v>
      </c>
      <c r="AJ2240" s="1">
        <v>41752.708333333336</v>
      </c>
      <c r="AK2240" s="1">
        <v>41724.333333333336</v>
      </c>
      <c r="AL2240" s="1">
        <v>41752.708333333336</v>
      </c>
      <c r="AM2240" s="1">
        <v>41840.333333333336</v>
      </c>
      <c r="AN2240" s="1">
        <v>41871.708333333336</v>
      </c>
      <c r="AP2240" t="s">
        <v>113</v>
      </c>
      <c r="AU2240" t="s">
        <v>5505</v>
      </c>
      <c r="AY2240" t="s">
        <v>106</v>
      </c>
      <c r="AZ2240">
        <v>0</v>
      </c>
      <c r="BA2240">
        <v>0</v>
      </c>
      <c r="BD2240" s="3">
        <v>41321.661805555559</v>
      </c>
      <c r="BE2240" s="3">
        <v>41321.663888888892</v>
      </c>
      <c r="BF2240" t="s">
        <v>115</v>
      </c>
      <c r="BG2240" t="s">
        <v>115</v>
      </c>
      <c r="BH2240">
        <v>8149</v>
      </c>
      <c r="BM2240">
        <v>43550</v>
      </c>
      <c r="BR2240" t="s">
        <v>116</v>
      </c>
      <c r="BS2240" t="s">
        <v>117</v>
      </c>
      <c r="BU2240">
        <v>1</v>
      </c>
      <c r="BV2240" t="s">
        <v>118</v>
      </c>
      <c r="BX2240" t="s">
        <v>119</v>
      </c>
      <c r="BY2240" t="s">
        <v>119</v>
      </c>
      <c r="BZ2240" t="s">
        <v>119</v>
      </c>
      <c r="CA2240">
        <v>1</v>
      </c>
      <c r="CC2240" t="s">
        <v>120</v>
      </c>
      <c r="CH2240">
        <v>540</v>
      </c>
      <c r="CI2240">
        <v>37080</v>
      </c>
      <c r="CJ2240" t="s">
        <v>106</v>
      </c>
      <c r="CK2240" t="s">
        <v>106</v>
      </c>
      <c r="CL2240">
        <v>35</v>
      </c>
      <c r="CM2240" t="s">
        <v>4710</v>
      </c>
      <c r="CO2240">
        <v>124681</v>
      </c>
      <c r="CQ2240">
        <v>0</v>
      </c>
      <c r="CR2240">
        <v>0</v>
      </c>
      <c r="CS2240">
        <v>0</v>
      </c>
      <c r="CY2240" t="s">
        <v>123</v>
      </c>
      <c r="CZ2240" t="s">
        <v>124</v>
      </c>
      <c r="DD2240" t="str" cm="1">
        <f t="array" ref="DD2240">TEXT(_xlfn.SEQUENCE(1, DATEDIF(AG2240, AH2240, "m") + 1, AG2240, 30), "YYYY-APMM")</f>
        <v>2014-AP03</v>
      </c>
      <c r="DN2240">
        <f t="shared" si="68"/>
        <v>216</v>
      </c>
      <c r="DO2240" t="str">
        <f t="shared" si="69"/>
        <v>LABOR- SUBCONTRACTOR</v>
      </c>
    </row>
    <row r="2241" spans="1:119" x14ac:dyDescent="0.35">
      <c r="A2241" t="s">
        <v>105</v>
      </c>
      <c r="B2241">
        <v>501526</v>
      </c>
      <c r="C2241">
        <v>6359</v>
      </c>
      <c r="D2241">
        <v>124685</v>
      </c>
      <c r="E2241">
        <v>13662</v>
      </c>
      <c r="F2241">
        <v>0</v>
      </c>
      <c r="G2241" t="s">
        <v>106</v>
      </c>
      <c r="H2241" t="s">
        <v>106</v>
      </c>
      <c r="I2241" t="s">
        <v>106</v>
      </c>
      <c r="J2241" t="s">
        <v>107</v>
      </c>
      <c r="K2241" t="s">
        <v>108</v>
      </c>
      <c r="L2241" t="s">
        <v>109</v>
      </c>
      <c r="M2241" t="s">
        <v>110</v>
      </c>
      <c r="N2241" t="s">
        <v>5506</v>
      </c>
      <c r="O2241" t="s">
        <v>4724</v>
      </c>
      <c r="P2241">
        <v>8178</v>
      </c>
      <c r="Q2241">
        <v>632</v>
      </c>
      <c r="R2241">
        <v>120</v>
      </c>
      <c r="S2241">
        <v>200</v>
      </c>
      <c r="T2241">
        <v>0</v>
      </c>
      <c r="U2241">
        <v>1039.5999999999999</v>
      </c>
      <c r="V2241">
        <v>1039.5999999999999</v>
      </c>
      <c r="W2241">
        <v>200</v>
      </c>
      <c r="X2241">
        <v>0</v>
      </c>
      <c r="Y2241">
        <v>0</v>
      </c>
      <c r="Z2241">
        <v>0</v>
      </c>
      <c r="AD2241" s="1">
        <v>41848.333333333336</v>
      </c>
      <c r="AE2241" s="1">
        <v>41879.708333333336</v>
      </c>
      <c r="AG2241" s="1">
        <v>41756.333333333336</v>
      </c>
      <c r="AH2241" s="1">
        <v>41784.708333333336</v>
      </c>
      <c r="AI2241" s="1">
        <v>41756.333333333336</v>
      </c>
      <c r="AJ2241" s="1">
        <v>41784.708333333336</v>
      </c>
      <c r="AK2241" s="1">
        <v>41756.333333333336</v>
      </c>
      <c r="AL2241" s="1">
        <v>41784.708333333336</v>
      </c>
      <c r="AM2241" s="1">
        <v>41848.333333333336</v>
      </c>
      <c r="AN2241" s="1">
        <v>41879.708333333336</v>
      </c>
      <c r="AP2241" t="s">
        <v>113</v>
      </c>
      <c r="AU2241" t="s">
        <v>5507</v>
      </c>
      <c r="AY2241" t="s">
        <v>106</v>
      </c>
      <c r="AZ2241">
        <v>0</v>
      </c>
      <c r="BA2241">
        <v>0</v>
      </c>
      <c r="BD2241" s="3">
        <v>41321.661805555559</v>
      </c>
      <c r="BE2241" s="3">
        <v>41321.663888888892</v>
      </c>
      <c r="BF2241" t="s">
        <v>115</v>
      </c>
      <c r="BG2241" t="s">
        <v>115</v>
      </c>
      <c r="BH2241">
        <v>8149</v>
      </c>
      <c r="BM2241">
        <v>43550</v>
      </c>
      <c r="BR2241" t="s">
        <v>116</v>
      </c>
      <c r="BS2241" t="s">
        <v>117</v>
      </c>
      <c r="BU2241">
        <v>1</v>
      </c>
      <c r="BV2241" t="s">
        <v>118</v>
      </c>
      <c r="BX2241" t="s">
        <v>119</v>
      </c>
      <c r="BY2241" t="s">
        <v>119</v>
      </c>
      <c r="BZ2241" t="s">
        <v>119</v>
      </c>
      <c r="CA2241">
        <v>1</v>
      </c>
      <c r="CC2241" t="s">
        <v>120</v>
      </c>
      <c r="CH2241">
        <v>540</v>
      </c>
      <c r="CI2241">
        <v>37080</v>
      </c>
      <c r="CJ2241" t="s">
        <v>106</v>
      </c>
      <c r="CK2241" t="s">
        <v>106</v>
      </c>
      <c r="CL2241">
        <v>35</v>
      </c>
      <c r="CM2241" t="s">
        <v>4710</v>
      </c>
      <c r="CO2241">
        <v>124681</v>
      </c>
      <c r="CQ2241">
        <v>0</v>
      </c>
      <c r="CR2241">
        <v>0</v>
      </c>
      <c r="CS2241">
        <v>0</v>
      </c>
      <c r="CY2241" t="s">
        <v>123</v>
      </c>
      <c r="CZ2241" t="s">
        <v>124</v>
      </c>
      <c r="DD2241" t="str" cm="1">
        <f t="array" ref="DD2241">TEXT(_xlfn.SEQUENCE(1, DATEDIF(AG2241, AH2241, "m") + 1, AG2241, 30), "YYYY-APMM")</f>
        <v>2014-AP04</v>
      </c>
      <c r="DN2241">
        <f t="shared" si="68"/>
        <v>1039.5999999999999</v>
      </c>
      <c r="DO2241" t="str">
        <f t="shared" si="69"/>
        <v>LABOR- SUBCONTRACTOR</v>
      </c>
    </row>
    <row r="2242" spans="1:119" x14ac:dyDescent="0.35">
      <c r="A2242" t="s">
        <v>105</v>
      </c>
      <c r="B2242">
        <v>501527</v>
      </c>
      <c r="C2242">
        <v>6359</v>
      </c>
      <c r="D2242">
        <v>124686</v>
      </c>
      <c r="E2242">
        <v>13662</v>
      </c>
      <c r="F2242">
        <v>0</v>
      </c>
      <c r="G2242" t="s">
        <v>106</v>
      </c>
      <c r="H2242" t="s">
        <v>106</v>
      </c>
      <c r="I2242" t="s">
        <v>106</v>
      </c>
      <c r="J2242" t="s">
        <v>107</v>
      </c>
      <c r="K2242" t="s">
        <v>108</v>
      </c>
      <c r="L2242" t="s">
        <v>109</v>
      </c>
      <c r="M2242" t="s">
        <v>110</v>
      </c>
      <c r="N2242" t="s">
        <v>5508</v>
      </c>
      <c r="O2242" t="s">
        <v>4727</v>
      </c>
      <c r="P2242">
        <v>8177</v>
      </c>
      <c r="Q2242">
        <v>56</v>
      </c>
      <c r="R2242">
        <v>0</v>
      </c>
      <c r="S2242">
        <v>200</v>
      </c>
      <c r="T2242">
        <v>0</v>
      </c>
      <c r="U2242">
        <v>998</v>
      </c>
      <c r="V2242">
        <v>998</v>
      </c>
      <c r="W2242">
        <v>200</v>
      </c>
      <c r="X2242">
        <v>500</v>
      </c>
      <c r="Y2242">
        <v>0</v>
      </c>
      <c r="Z2242">
        <v>500</v>
      </c>
      <c r="AD2242" s="1">
        <v>41752.333333333336</v>
      </c>
      <c r="AE2242" s="1">
        <v>41780.708333333336</v>
      </c>
      <c r="AG2242" s="1">
        <v>41744.333333333336</v>
      </c>
      <c r="AH2242" s="1">
        <v>41772.708333333336</v>
      </c>
      <c r="AI2242" s="1">
        <v>41744.333333333336</v>
      </c>
      <c r="AJ2242" s="1">
        <v>41772.708333333336</v>
      </c>
      <c r="AK2242" s="1">
        <v>41744.333333333336</v>
      </c>
      <c r="AL2242" s="1">
        <v>41772.708333333336</v>
      </c>
      <c r="AM2242" s="1">
        <v>41752.333333333336</v>
      </c>
      <c r="AN2242" s="1">
        <v>41780.708333333336</v>
      </c>
      <c r="AP2242" t="s">
        <v>113</v>
      </c>
      <c r="AU2242" t="s">
        <v>5509</v>
      </c>
      <c r="AY2242" t="s">
        <v>106</v>
      </c>
      <c r="AZ2242">
        <v>0</v>
      </c>
      <c r="BA2242">
        <v>0</v>
      </c>
      <c r="BD2242" s="3">
        <v>41321.661805555559</v>
      </c>
      <c r="BE2242" s="3">
        <v>41321.663888888892</v>
      </c>
      <c r="BF2242" t="s">
        <v>115</v>
      </c>
      <c r="BG2242" t="s">
        <v>115</v>
      </c>
      <c r="BH2242">
        <v>8149</v>
      </c>
      <c r="BM2242">
        <v>43540</v>
      </c>
      <c r="BR2242" t="s">
        <v>1299</v>
      </c>
      <c r="BS2242" t="s">
        <v>1300</v>
      </c>
      <c r="BU2242">
        <v>1</v>
      </c>
      <c r="BV2242" t="s">
        <v>118</v>
      </c>
      <c r="BX2242" t="s">
        <v>119</v>
      </c>
      <c r="BY2242" t="s">
        <v>119</v>
      </c>
      <c r="BZ2242" t="s">
        <v>119</v>
      </c>
      <c r="CA2242">
        <v>1</v>
      </c>
      <c r="CC2242" t="s">
        <v>120</v>
      </c>
      <c r="CH2242">
        <v>540</v>
      </c>
      <c r="CI2242">
        <v>37090</v>
      </c>
      <c r="CJ2242" t="s">
        <v>106</v>
      </c>
      <c r="CK2242" t="s">
        <v>106</v>
      </c>
      <c r="CL2242">
        <v>40</v>
      </c>
      <c r="CM2242" t="s">
        <v>4729</v>
      </c>
      <c r="CO2242">
        <v>124681</v>
      </c>
      <c r="CQ2242">
        <v>0</v>
      </c>
      <c r="CR2242">
        <v>0</v>
      </c>
      <c r="CS2242">
        <v>0</v>
      </c>
      <c r="CY2242" t="s">
        <v>123</v>
      </c>
      <c r="CZ2242" t="s">
        <v>124</v>
      </c>
      <c r="DD2242" t="str" cm="1">
        <f t="array" ref="DD2242">TEXT(_xlfn.SEQUENCE(1, DATEDIF(AG2242, AH2242, "m") + 1, AG2242, 30), "YYYY-APMM")</f>
        <v>2014-AP04</v>
      </c>
      <c r="DN2242">
        <f t="shared" si="68"/>
        <v>998</v>
      </c>
      <c r="DO2242" t="str">
        <f t="shared" si="69"/>
        <v>LABOR - CIVIL</v>
      </c>
    </row>
    <row r="2243" spans="1:119" x14ac:dyDescent="0.35">
      <c r="A2243" t="s">
        <v>105</v>
      </c>
      <c r="B2243">
        <v>501528</v>
      </c>
      <c r="C2243">
        <v>6359</v>
      </c>
      <c r="D2243">
        <v>124686</v>
      </c>
      <c r="E2243">
        <v>13662</v>
      </c>
      <c r="F2243">
        <v>0</v>
      </c>
      <c r="G2243" t="s">
        <v>106</v>
      </c>
      <c r="H2243" t="s">
        <v>106</v>
      </c>
      <c r="I2243" t="s">
        <v>106</v>
      </c>
      <c r="J2243" t="s">
        <v>107</v>
      </c>
      <c r="K2243" t="s">
        <v>108</v>
      </c>
      <c r="L2243" t="s">
        <v>109</v>
      </c>
      <c r="M2243" t="s">
        <v>110</v>
      </c>
      <c r="N2243" t="s">
        <v>5510</v>
      </c>
      <c r="O2243" t="s">
        <v>4731</v>
      </c>
      <c r="P2243">
        <v>8178</v>
      </c>
      <c r="Q2243">
        <v>56</v>
      </c>
      <c r="R2243">
        <v>0</v>
      </c>
      <c r="S2243">
        <v>200</v>
      </c>
      <c r="T2243">
        <v>0</v>
      </c>
      <c r="U2243">
        <v>352.8</v>
      </c>
      <c r="V2243">
        <v>352.8</v>
      </c>
      <c r="W2243">
        <v>200</v>
      </c>
      <c r="X2243">
        <v>0</v>
      </c>
      <c r="Y2243">
        <v>0</v>
      </c>
      <c r="Z2243">
        <v>0</v>
      </c>
      <c r="AD2243" s="1">
        <v>41758.333333333336</v>
      </c>
      <c r="AE2243" s="1">
        <v>41786.708333333336</v>
      </c>
      <c r="AG2243" s="1">
        <v>41750.333333333336</v>
      </c>
      <c r="AH2243" s="1">
        <v>41778.708333333336</v>
      </c>
      <c r="AI2243" s="1">
        <v>41750.333333333336</v>
      </c>
      <c r="AJ2243" s="1">
        <v>41778.708333333336</v>
      </c>
      <c r="AK2243" s="1">
        <v>41750.333333333336</v>
      </c>
      <c r="AL2243" s="1">
        <v>41778.708333333336</v>
      </c>
      <c r="AM2243" s="1">
        <v>41758.333333333336</v>
      </c>
      <c r="AN2243" s="1">
        <v>41786.708333333336</v>
      </c>
      <c r="AP2243" t="s">
        <v>113</v>
      </c>
      <c r="AU2243" t="s">
        <v>5511</v>
      </c>
      <c r="AY2243" t="s">
        <v>106</v>
      </c>
      <c r="AZ2243">
        <v>0</v>
      </c>
      <c r="BA2243">
        <v>0</v>
      </c>
      <c r="BD2243" s="3">
        <v>41321.661805555559</v>
      </c>
      <c r="BE2243" s="3">
        <v>41321.663888888892</v>
      </c>
      <c r="BF2243" t="s">
        <v>115</v>
      </c>
      <c r="BG2243" t="s">
        <v>115</v>
      </c>
      <c r="BH2243">
        <v>8149</v>
      </c>
      <c r="BM2243">
        <v>43550</v>
      </c>
      <c r="BR2243" t="s">
        <v>116</v>
      </c>
      <c r="BS2243" t="s">
        <v>117</v>
      </c>
      <c r="BU2243">
        <v>1</v>
      </c>
      <c r="BV2243" t="s">
        <v>118</v>
      </c>
      <c r="BX2243" t="s">
        <v>119</v>
      </c>
      <c r="BY2243" t="s">
        <v>119</v>
      </c>
      <c r="BZ2243" t="s">
        <v>119</v>
      </c>
      <c r="CA2243">
        <v>1</v>
      </c>
      <c r="CC2243" t="s">
        <v>120</v>
      </c>
      <c r="CH2243">
        <v>540</v>
      </c>
      <c r="CI2243">
        <v>37090</v>
      </c>
      <c r="CJ2243" t="s">
        <v>106</v>
      </c>
      <c r="CK2243" t="s">
        <v>106</v>
      </c>
      <c r="CL2243">
        <v>40</v>
      </c>
      <c r="CM2243" t="s">
        <v>4729</v>
      </c>
      <c r="CO2243">
        <v>124681</v>
      </c>
      <c r="CQ2243">
        <v>0</v>
      </c>
      <c r="CR2243">
        <v>0</v>
      </c>
      <c r="CS2243">
        <v>0</v>
      </c>
      <c r="CY2243" t="s">
        <v>123</v>
      </c>
      <c r="CZ2243" t="s">
        <v>124</v>
      </c>
      <c r="DD2243" t="str" cm="1">
        <f t="array" ref="DD2243">TEXT(_xlfn.SEQUENCE(1, DATEDIF(AG2243, AH2243, "m") + 1, AG2243, 30), "YYYY-APMM")</f>
        <v>2014-AP04</v>
      </c>
      <c r="DN2243">
        <f t="shared" ref="DN2243:DN2306" si="70">V2243/COUNTIF(DD2243:DF2243, "&lt;&gt;")</f>
        <v>352.8</v>
      </c>
      <c r="DO2243" t="str">
        <f t="shared" ref="DO2243:DO2306" si="71">BR2243</f>
        <v>LABOR- SUBCONTRACTOR</v>
      </c>
    </row>
    <row r="2244" spans="1:119" x14ac:dyDescent="0.35">
      <c r="A2244" t="s">
        <v>105</v>
      </c>
      <c r="B2244">
        <v>501529</v>
      </c>
      <c r="C2244">
        <v>6359</v>
      </c>
      <c r="D2244">
        <v>124686</v>
      </c>
      <c r="E2244">
        <v>13662</v>
      </c>
      <c r="F2244">
        <v>0</v>
      </c>
      <c r="G2244" t="s">
        <v>106</v>
      </c>
      <c r="H2244" t="s">
        <v>106</v>
      </c>
      <c r="I2244" t="s">
        <v>106</v>
      </c>
      <c r="J2244" t="s">
        <v>107</v>
      </c>
      <c r="K2244" t="s">
        <v>108</v>
      </c>
      <c r="L2244" t="s">
        <v>109</v>
      </c>
      <c r="M2244" t="s">
        <v>110</v>
      </c>
      <c r="N2244" t="s">
        <v>5512</v>
      </c>
      <c r="O2244" t="s">
        <v>4734</v>
      </c>
      <c r="P2244">
        <v>8178</v>
      </c>
      <c r="Q2244">
        <v>56</v>
      </c>
      <c r="R2244">
        <v>0</v>
      </c>
      <c r="S2244">
        <v>200</v>
      </c>
      <c r="T2244">
        <v>0</v>
      </c>
      <c r="U2244">
        <v>285.60000000000002</v>
      </c>
      <c r="V2244">
        <v>285.60000000000002</v>
      </c>
      <c r="W2244">
        <v>200</v>
      </c>
      <c r="X2244">
        <v>0</v>
      </c>
      <c r="Y2244">
        <v>0</v>
      </c>
      <c r="Z2244">
        <v>0</v>
      </c>
      <c r="AD2244" s="1">
        <v>41764.333333333336</v>
      </c>
      <c r="AE2244" s="1">
        <v>41792.708333333336</v>
      </c>
      <c r="AG2244" s="1">
        <v>41756.333333333336</v>
      </c>
      <c r="AH2244" s="1">
        <v>41784.708333333336</v>
      </c>
      <c r="AI2244" s="1">
        <v>41756.333333333336</v>
      </c>
      <c r="AJ2244" s="1">
        <v>41784.708333333336</v>
      </c>
      <c r="AK2244" s="1">
        <v>41756.333333333336</v>
      </c>
      <c r="AL2244" s="1">
        <v>41784.708333333336</v>
      </c>
      <c r="AM2244" s="1">
        <v>41764.333333333336</v>
      </c>
      <c r="AN2244" s="1">
        <v>41792.708333333336</v>
      </c>
      <c r="AP2244" t="s">
        <v>113</v>
      </c>
      <c r="AU2244" t="s">
        <v>5513</v>
      </c>
      <c r="AY2244" t="s">
        <v>106</v>
      </c>
      <c r="AZ2244">
        <v>0</v>
      </c>
      <c r="BA2244">
        <v>0</v>
      </c>
      <c r="BD2244" s="3">
        <v>41321.661805555559</v>
      </c>
      <c r="BE2244" s="3">
        <v>41321.663888888892</v>
      </c>
      <c r="BF2244" t="s">
        <v>115</v>
      </c>
      <c r="BG2244" t="s">
        <v>115</v>
      </c>
      <c r="BH2244">
        <v>8149</v>
      </c>
      <c r="BM2244">
        <v>43550</v>
      </c>
      <c r="BR2244" t="s">
        <v>116</v>
      </c>
      <c r="BS2244" t="s">
        <v>117</v>
      </c>
      <c r="BU2244">
        <v>1</v>
      </c>
      <c r="BV2244" t="s">
        <v>118</v>
      </c>
      <c r="BX2244" t="s">
        <v>119</v>
      </c>
      <c r="BY2244" t="s">
        <v>119</v>
      </c>
      <c r="BZ2244" t="s">
        <v>119</v>
      </c>
      <c r="CA2244">
        <v>1</v>
      </c>
      <c r="CC2244" t="s">
        <v>120</v>
      </c>
      <c r="CH2244">
        <v>540</v>
      </c>
      <c r="CI2244">
        <v>37090</v>
      </c>
      <c r="CJ2244" t="s">
        <v>106</v>
      </c>
      <c r="CK2244" t="s">
        <v>106</v>
      </c>
      <c r="CL2244">
        <v>40</v>
      </c>
      <c r="CM2244" t="s">
        <v>4729</v>
      </c>
      <c r="CO2244">
        <v>124681</v>
      </c>
      <c r="CQ2244">
        <v>0</v>
      </c>
      <c r="CR2244">
        <v>0</v>
      </c>
      <c r="CS2244">
        <v>0</v>
      </c>
      <c r="CY2244" t="s">
        <v>123</v>
      </c>
      <c r="CZ2244" t="s">
        <v>124</v>
      </c>
      <c r="DD2244" t="str" cm="1">
        <f t="array" ref="DD2244">TEXT(_xlfn.SEQUENCE(1, DATEDIF(AG2244, AH2244, "m") + 1, AG2244, 30), "YYYY-APMM")</f>
        <v>2014-AP04</v>
      </c>
      <c r="DN2244">
        <f t="shared" si="70"/>
        <v>285.60000000000002</v>
      </c>
      <c r="DO2244" t="str">
        <f t="shared" si="71"/>
        <v>LABOR- SUBCONTRACTOR</v>
      </c>
    </row>
    <row r="2245" spans="1:119" x14ac:dyDescent="0.35">
      <c r="A2245" t="s">
        <v>105</v>
      </c>
      <c r="B2245">
        <v>501530</v>
      </c>
      <c r="C2245">
        <v>6359</v>
      </c>
      <c r="D2245">
        <v>124686</v>
      </c>
      <c r="E2245">
        <v>13662</v>
      </c>
      <c r="F2245">
        <v>0</v>
      </c>
      <c r="G2245" t="s">
        <v>106</v>
      </c>
      <c r="H2245" t="s">
        <v>106</v>
      </c>
      <c r="I2245" t="s">
        <v>106</v>
      </c>
      <c r="J2245" t="s">
        <v>107</v>
      </c>
      <c r="K2245" t="s">
        <v>108</v>
      </c>
      <c r="L2245" t="s">
        <v>109</v>
      </c>
      <c r="M2245" t="s">
        <v>110</v>
      </c>
      <c r="N2245" t="s">
        <v>5514</v>
      </c>
      <c r="O2245" t="s">
        <v>4737</v>
      </c>
      <c r="P2245">
        <v>8177</v>
      </c>
      <c r="Q2245">
        <v>56</v>
      </c>
      <c r="R2245">
        <v>0</v>
      </c>
      <c r="S2245">
        <v>200</v>
      </c>
      <c r="T2245">
        <v>0</v>
      </c>
      <c r="U2245">
        <v>706</v>
      </c>
      <c r="V2245">
        <v>706</v>
      </c>
      <c r="W2245">
        <v>200</v>
      </c>
      <c r="X2245">
        <v>550</v>
      </c>
      <c r="Y2245">
        <v>0</v>
      </c>
      <c r="Z2245">
        <v>550</v>
      </c>
      <c r="AD2245" s="1">
        <v>41770.333333333336</v>
      </c>
      <c r="AE2245" s="1">
        <v>41798.708333333336</v>
      </c>
      <c r="AG2245" s="1">
        <v>41762.333333333336</v>
      </c>
      <c r="AH2245" s="1">
        <v>41790.708333333336</v>
      </c>
      <c r="AI2245" s="1">
        <v>41762.333333333336</v>
      </c>
      <c r="AJ2245" s="1">
        <v>41790.708333333336</v>
      </c>
      <c r="AK2245" s="1">
        <v>41762.333333333336</v>
      </c>
      <c r="AL2245" s="1">
        <v>41790.708333333336</v>
      </c>
      <c r="AM2245" s="1">
        <v>41770.333333333336</v>
      </c>
      <c r="AN2245" s="1">
        <v>41798.708333333336</v>
      </c>
      <c r="AP2245" t="s">
        <v>113</v>
      </c>
      <c r="AU2245" t="s">
        <v>5515</v>
      </c>
      <c r="AY2245" t="s">
        <v>106</v>
      </c>
      <c r="AZ2245">
        <v>0</v>
      </c>
      <c r="BA2245">
        <v>0</v>
      </c>
      <c r="BD2245" s="3">
        <v>41321.661805555559</v>
      </c>
      <c r="BE2245" s="3">
        <v>41321.663888888892</v>
      </c>
      <c r="BF2245" t="s">
        <v>115</v>
      </c>
      <c r="BG2245" t="s">
        <v>115</v>
      </c>
      <c r="BH2245">
        <v>8149</v>
      </c>
      <c r="BM2245">
        <v>43540</v>
      </c>
      <c r="BR2245" t="s">
        <v>1299</v>
      </c>
      <c r="BS2245" t="s">
        <v>1300</v>
      </c>
      <c r="BU2245">
        <v>1</v>
      </c>
      <c r="BV2245" t="s">
        <v>118</v>
      </c>
      <c r="BX2245" t="s">
        <v>119</v>
      </c>
      <c r="BY2245" t="s">
        <v>119</v>
      </c>
      <c r="BZ2245" t="s">
        <v>119</v>
      </c>
      <c r="CA2245">
        <v>1</v>
      </c>
      <c r="CC2245" t="s">
        <v>120</v>
      </c>
      <c r="CH2245">
        <v>540</v>
      </c>
      <c r="CI2245">
        <v>37090</v>
      </c>
      <c r="CJ2245" t="s">
        <v>106</v>
      </c>
      <c r="CK2245" t="s">
        <v>106</v>
      </c>
      <c r="CL2245">
        <v>40</v>
      </c>
      <c r="CM2245" t="s">
        <v>4729</v>
      </c>
      <c r="CO2245">
        <v>124681</v>
      </c>
      <c r="CQ2245">
        <v>0</v>
      </c>
      <c r="CR2245">
        <v>0</v>
      </c>
      <c r="CS2245">
        <v>0</v>
      </c>
      <c r="CY2245" t="s">
        <v>123</v>
      </c>
      <c r="CZ2245" t="s">
        <v>124</v>
      </c>
      <c r="DD2245" t="str" cm="1">
        <f t="array" ref="DD2245">TEXT(_xlfn.SEQUENCE(1, DATEDIF(AG2245, AH2245, "m") + 1, AG2245, 30), "YYYY-APMM")</f>
        <v>2014-AP05</v>
      </c>
      <c r="DN2245">
        <f t="shared" si="70"/>
        <v>706</v>
      </c>
      <c r="DO2245" t="str">
        <f t="shared" si="71"/>
        <v>LABOR - CIVIL</v>
      </c>
    </row>
    <row r="2246" spans="1:119" x14ac:dyDescent="0.35">
      <c r="A2246" t="s">
        <v>105</v>
      </c>
      <c r="B2246">
        <v>501531</v>
      </c>
      <c r="C2246">
        <v>6359</v>
      </c>
      <c r="D2246">
        <v>124686</v>
      </c>
      <c r="E2246">
        <v>13662</v>
      </c>
      <c r="F2246">
        <v>0</v>
      </c>
      <c r="G2246" t="s">
        <v>106</v>
      </c>
      <c r="H2246" t="s">
        <v>106</v>
      </c>
      <c r="I2246" t="s">
        <v>106</v>
      </c>
      <c r="J2246" t="s">
        <v>107</v>
      </c>
      <c r="K2246" t="s">
        <v>108</v>
      </c>
      <c r="L2246" t="s">
        <v>109</v>
      </c>
      <c r="M2246" t="s">
        <v>110</v>
      </c>
      <c r="N2246" t="s">
        <v>5516</v>
      </c>
      <c r="O2246" t="s">
        <v>4740</v>
      </c>
      <c r="P2246">
        <v>8178</v>
      </c>
      <c r="Q2246">
        <v>176</v>
      </c>
      <c r="R2246">
        <v>0</v>
      </c>
      <c r="S2246">
        <v>200</v>
      </c>
      <c r="T2246">
        <v>0</v>
      </c>
      <c r="U2246">
        <v>149.6</v>
      </c>
      <c r="V2246">
        <v>149.6</v>
      </c>
      <c r="W2246">
        <v>200</v>
      </c>
      <c r="X2246">
        <v>0</v>
      </c>
      <c r="Y2246">
        <v>0</v>
      </c>
      <c r="Z2246">
        <v>0</v>
      </c>
      <c r="AD2246" s="1">
        <v>41799.333333333336</v>
      </c>
      <c r="AE2246" s="1">
        <v>41827.708333333336</v>
      </c>
      <c r="AG2246" s="1">
        <v>41773.333333333336</v>
      </c>
      <c r="AH2246" s="1">
        <v>41801.708333333336</v>
      </c>
      <c r="AI2246" s="1">
        <v>41773.333333333336</v>
      </c>
      <c r="AJ2246" s="1">
        <v>41801.708333333336</v>
      </c>
      <c r="AK2246" s="1">
        <v>41773.333333333336</v>
      </c>
      <c r="AL2246" s="1">
        <v>41801.708333333336</v>
      </c>
      <c r="AM2246" s="1">
        <v>41799.333333333336</v>
      </c>
      <c r="AN2246" s="1">
        <v>41827.708333333336</v>
      </c>
      <c r="AP2246" t="s">
        <v>113</v>
      </c>
      <c r="AU2246" t="s">
        <v>5517</v>
      </c>
      <c r="AY2246" t="s">
        <v>106</v>
      </c>
      <c r="AZ2246">
        <v>0</v>
      </c>
      <c r="BA2246">
        <v>0</v>
      </c>
      <c r="BD2246" s="3">
        <v>41321.661805555559</v>
      </c>
      <c r="BE2246" s="3">
        <v>41321.663888888892</v>
      </c>
      <c r="BF2246" t="s">
        <v>115</v>
      </c>
      <c r="BG2246" t="s">
        <v>115</v>
      </c>
      <c r="BH2246">
        <v>8149</v>
      </c>
      <c r="BM2246">
        <v>43550</v>
      </c>
      <c r="BR2246" t="s">
        <v>116</v>
      </c>
      <c r="BS2246" t="s">
        <v>117</v>
      </c>
      <c r="BU2246">
        <v>1</v>
      </c>
      <c r="BV2246" t="s">
        <v>118</v>
      </c>
      <c r="BX2246" t="s">
        <v>119</v>
      </c>
      <c r="BY2246" t="s">
        <v>119</v>
      </c>
      <c r="BZ2246" t="s">
        <v>119</v>
      </c>
      <c r="CA2246">
        <v>1</v>
      </c>
      <c r="CC2246" t="s">
        <v>120</v>
      </c>
      <c r="CH2246">
        <v>540</v>
      </c>
      <c r="CI2246">
        <v>37090</v>
      </c>
      <c r="CJ2246" t="s">
        <v>106</v>
      </c>
      <c r="CK2246" t="s">
        <v>106</v>
      </c>
      <c r="CL2246">
        <v>40</v>
      </c>
      <c r="CM2246" t="s">
        <v>4729</v>
      </c>
      <c r="CO2246">
        <v>124681</v>
      </c>
      <c r="CQ2246">
        <v>0</v>
      </c>
      <c r="CR2246">
        <v>0</v>
      </c>
      <c r="CS2246">
        <v>0</v>
      </c>
      <c r="CY2246" t="s">
        <v>123</v>
      </c>
      <c r="CZ2246" t="s">
        <v>124</v>
      </c>
      <c r="DD2246" t="str" cm="1">
        <f t="array" ref="DD2246">TEXT(_xlfn.SEQUENCE(1, DATEDIF(AG2246, AH2246, "m") + 1, AG2246, 30), "YYYY-APMM")</f>
        <v>2014-AP05</v>
      </c>
      <c r="DN2246">
        <f t="shared" si="70"/>
        <v>149.6</v>
      </c>
      <c r="DO2246" t="str">
        <f t="shared" si="71"/>
        <v>LABOR- SUBCONTRACTOR</v>
      </c>
    </row>
    <row r="2247" spans="1:119" x14ac:dyDescent="0.35">
      <c r="A2247" t="s">
        <v>105</v>
      </c>
      <c r="B2247">
        <v>501532</v>
      </c>
      <c r="C2247">
        <v>6359</v>
      </c>
      <c r="D2247">
        <v>124686</v>
      </c>
      <c r="E2247">
        <v>13662</v>
      </c>
      <c r="F2247">
        <v>0</v>
      </c>
      <c r="G2247" t="s">
        <v>106</v>
      </c>
      <c r="H2247" t="s">
        <v>106</v>
      </c>
      <c r="I2247" t="s">
        <v>106</v>
      </c>
      <c r="J2247" t="s">
        <v>107</v>
      </c>
      <c r="K2247" t="s">
        <v>108</v>
      </c>
      <c r="L2247" t="s">
        <v>109</v>
      </c>
      <c r="M2247" t="s">
        <v>110</v>
      </c>
      <c r="N2247" t="s">
        <v>5518</v>
      </c>
      <c r="O2247" t="s">
        <v>4743</v>
      </c>
      <c r="P2247">
        <v>8178</v>
      </c>
      <c r="Q2247">
        <v>176</v>
      </c>
      <c r="R2247">
        <v>88</v>
      </c>
      <c r="S2247">
        <v>200</v>
      </c>
      <c r="T2247">
        <v>0</v>
      </c>
      <c r="U2247">
        <v>352.8</v>
      </c>
      <c r="V2247">
        <v>352.8</v>
      </c>
      <c r="W2247">
        <v>200</v>
      </c>
      <c r="X2247">
        <v>0</v>
      </c>
      <c r="Y2247">
        <v>0</v>
      </c>
      <c r="Z2247">
        <v>0</v>
      </c>
      <c r="AD2247" s="1">
        <v>41807.333333333336</v>
      </c>
      <c r="AE2247" s="1">
        <v>41835.708333333336</v>
      </c>
      <c r="AG2247" s="1">
        <v>41781.333333333336</v>
      </c>
      <c r="AH2247" s="1">
        <v>41809.708333333336</v>
      </c>
      <c r="AI2247" s="1">
        <v>41781.333333333336</v>
      </c>
      <c r="AJ2247" s="1">
        <v>41809.708333333336</v>
      </c>
      <c r="AK2247" s="1">
        <v>41781.333333333336</v>
      </c>
      <c r="AL2247" s="1">
        <v>41809.708333333336</v>
      </c>
      <c r="AM2247" s="1">
        <v>41807.333333333336</v>
      </c>
      <c r="AN2247" s="1">
        <v>41835.708333333336</v>
      </c>
      <c r="AP2247" t="s">
        <v>113</v>
      </c>
      <c r="AU2247" t="s">
        <v>5519</v>
      </c>
      <c r="AY2247" t="s">
        <v>106</v>
      </c>
      <c r="AZ2247">
        <v>0</v>
      </c>
      <c r="BA2247">
        <v>0</v>
      </c>
      <c r="BD2247" s="3">
        <v>41321.661805555559</v>
      </c>
      <c r="BE2247" s="3">
        <v>41321.663888888892</v>
      </c>
      <c r="BF2247" t="s">
        <v>115</v>
      </c>
      <c r="BG2247" t="s">
        <v>115</v>
      </c>
      <c r="BH2247">
        <v>8149</v>
      </c>
      <c r="BM2247">
        <v>43550</v>
      </c>
      <c r="BR2247" t="s">
        <v>116</v>
      </c>
      <c r="BS2247" t="s">
        <v>117</v>
      </c>
      <c r="BU2247">
        <v>1</v>
      </c>
      <c r="BV2247" t="s">
        <v>118</v>
      </c>
      <c r="BX2247" t="s">
        <v>119</v>
      </c>
      <c r="BY2247" t="s">
        <v>119</v>
      </c>
      <c r="BZ2247" t="s">
        <v>119</v>
      </c>
      <c r="CA2247">
        <v>1</v>
      </c>
      <c r="CC2247" t="s">
        <v>120</v>
      </c>
      <c r="CH2247">
        <v>540</v>
      </c>
      <c r="CI2247">
        <v>37090</v>
      </c>
      <c r="CJ2247" t="s">
        <v>106</v>
      </c>
      <c r="CK2247" t="s">
        <v>106</v>
      </c>
      <c r="CL2247">
        <v>40</v>
      </c>
      <c r="CM2247" t="s">
        <v>4729</v>
      </c>
      <c r="CO2247">
        <v>124681</v>
      </c>
      <c r="CQ2247">
        <v>0</v>
      </c>
      <c r="CR2247">
        <v>0</v>
      </c>
      <c r="CS2247">
        <v>0</v>
      </c>
      <c r="CY2247" t="s">
        <v>123</v>
      </c>
      <c r="CZ2247" t="s">
        <v>124</v>
      </c>
      <c r="DD2247" t="str" cm="1">
        <f t="array" ref="DD2247">TEXT(_xlfn.SEQUENCE(1, DATEDIF(AG2247, AH2247, "m") + 1, AG2247, 30), "YYYY-APMM")</f>
        <v>2014-AP05</v>
      </c>
      <c r="DN2247">
        <f t="shared" si="70"/>
        <v>352.8</v>
      </c>
      <c r="DO2247" t="str">
        <f t="shared" si="71"/>
        <v>LABOR- SUBCONTRACTOR</v>
      </c>
    </row>
    <row r="2248" spans="1:119" x14ac:dyDescent="0.35">
      <c r="A2248" t="s">
        <v>105</v>
      </c>
      <c r="B2248">
        <v>501533</v>
      </c>
      <c r="C2248">
        <v>6359</v>
      </c>
      <c r="D2248">
        <v>124687</v>
      </c>
      <c r="E2248">
        <v>13662</v>
      </c>
      <c r="F2248">
        <v>0</v>
      </c>
      <c r="G2248" t="s">
        <v>106</v>
      </c>
      <c r="H2248" t="s">
        <v>106</v>
      </c>
      <c r="I2248" t="s">
        <v>106</v>
      </c>
      <c r="J2248" t="s">
        <v>107</v>
      </c>
      <c r="K2248" t="s">
        <v>108</v>
      </c>
      <c r="L2248" t="s">
        <v>109</v>
      </c>
      <c r="M2248" t="s">
        <v>110</v>
      </c>
      <c r="N2248" t="s">
        <v>5520</v>
      </c>
      <c r="O2248" t="s">
        <v>4754</v>
      </c>
      <c r="P2248">
        <v>8173</v>
      </c>
      <c r="Q2248">
        <v>88</v>
      </c>
      <c r="R2248">
        <v>0</v>
      </c>
      <c r="S2248">
        <v>160</v>
      </c>
      <c r="T2248">
        <v>0</v>
      </c>
      <c r="U2248">
        <v>800</v>
      </c>
      <c r="V2248">
        <v>800</v>
      </c>
      <c r="W2248">
        <v>160</v>
      </c>
      <c r="X2248">
        <v>0</v>
      </c>
      <c r="Y2248">
        <v>0</v>
      </c>
      <c r="Z2248">
        <v>0</v>
      </c>
      <c r="AD2248" s="1">
        <v>41772.333333333336</v>
      </c>
      <c r="AE2248" s="1">
        <v>41794.708333333336</v>
      </c>
      <c r="AG2248" s="1">
        <v>41759.333333333336</v>
      </c>
      <c r="AH2248" s="1">
        <v>41781.708333333336</v>
      </c>
      <c r="AI2248" s="1">
        <v>41759.333333333336</v>
      </c>
      <c r="AJ2248" s="1">
        <v>41781.708333333336</v>
      </c>
      <c r="AK2248" s="1">
        <v>41759.333333333336</v>
      </c>
      <c r="AL2248" s="1">
        <v>41781.708333333336</v>
      </c>
      <c r="AM2248" s="1">
        <v>41772.333333333336</v>
      </c>
      <c r="AN2248" s="1">
        <v>41794.708333333336</v>
      </c>
      <c r="AP2248" t="s">
        <v>113</v>
      </c>
      <c r="AU2248" t="s">
        <v>5521</v>
      </c>
      <c r="AY2248" t="s">
        <v>106</v>
      </c>
      <c r="AZ2248">
        <v>0</v>
      </c>
      <c r="BA2248">
        <v>0</v>
      </c>
      <c r="BD2248" s="3">
        <v>41321.661805555559</v>
      </c>
      <c r="BE2248" s="3">
        <v>41321.663888888892</v>
      </c>
      <c r="BF2248" t="s">
        <v>115</v>
      </c>
      <c r="BG2248" t="s">
        <v>115</v>
      </c>
      <c r="BH2248">
        <v>8149</v>
      </c>
      <c r="BM2248">
        <v>43500</v>
      </c>
      <c r="BR2248" t="s">
        <v>3233</v>
      </c>
      <c r="BS2248" t="s">
        <v>3234</v>
      </c>
      <c r="BU2248">
        <v>1</v>
      </c>
      <c r="BV2248" t="s">
        <v>118</v>
      </c>
      <c r="BX2248" t="s">
        <v>119</v>
      </c>
      <c r="BY2248" t="s">
        <v>119</v>
      </c>
      <c r="BZ2248" t="s">
        <v>119</v>
      </c>
      <c r="CA2248">
        <v>1</v>
      </c>
      <c r="CC2248" t="s">
        <v>120</v>
      </c>
      <c r="CH2248">
        <v>540</v>
      </c>
      <c r="CI2248">
        <v>37140</v>
      </c>
      <c r="CJ2248" t="s">
        <v>106</v>
      </c>
      <c r="CK2248" t="s">
        <v>106</v>
      </c>
      <c r="CL2248">
        <v>65</v>
      </c>
      <c r="CM2248" t="s">
        <v>3235</v>
      </c>
      <c r="CO2248">
        <v>124681</v>
      </c>
      <c r="CQ2248">
        <v>0</v>
      </c>
      <c r="CR2248">
        <v>0</v>
      </c>
      <c r="CS2248">
        <v>0</v>
      </c>
      <c r="CY2248" t="s">
        <v>123</v>
      </c>
      <c r="CZ2248" t="s">
        <v>124</v>
      </c>
      <c r="DD2248" t="str" cm="1">
        <f t="array" ref="DD2248">TEXT(_xlfn.SEQUENCE(1, DATEDIF(AG2248, AH2248, "m") + 1, AG2248, 30), "YYYY-APMM")</f>
        <v>2014-AP04</v>
      </c>
      <c r="DN2248">
        <f t="shared" si="70"/>
        <v>800</v>
      </c>
      <c r="DO2248" t="str">
        <f t="shared" si="71"/>
        <v>KERBSTONE MASON SK</v>
      </c>
    </row>
    <row r="2249" spans="1:119" x14ac:dyDescent="0.35">
      <c r="A2249" t="s">
        <v>105</v>
      </c>
      <c r="B2249">
        <v>501534</v>
      </c>
      <c r="C2249">
        <v>6359</v>
      </c>
      <c r="D2249">
        <v>124687</v>
      </c>
      <c r="E2249">
        <v>13662</v>
      </c>
      <c r="F2249">
        <v>0</v>
      </c>
      <c r="G2249" t="s">
        <v>106</v>
      </c>
      <c r="H2249" t="s">
        <v>106</v>
      </c>
      <c r="I2249" t="s">
        <v>106</v>
      </c>
      <c r="J2249" t="s">
        <v>107</v>
      </c>
      <c r="K2249" t="s">
        <v>108</v>
      </c>
      <c r="L2249" t="s">
        <v>109</v>
      </c>
      <c r="M2249" t="s">
        <v>110</v>
      </c>
      <c r="N2249" t="s">
        <v>5522</v>
      </c>
      <c r="O2249" t="s">
        <v>4757</v>
      </c>
      <c r="P2249">
        <v>8174</v>
      </c>
      <c r="Q2249">
        <v>88</v>
      </c>
      <c r="R2249">
        <v>0</v>
      </c>
      <c r="S2249">
        <v>200</v>
      </c>
      <c r="T2249">
        <v>0</v>
      </c>
      <c r="U2249">
        <v>814</v>
      </c>
      <c r="V2249">
        <v>814</v>
      </c>
      <c r="W2249">
        <v>200</v>
      </c>
      <c r="X2249">
        <v>0</v>
      </c>
      <c r="Y2249">
        <v>0</v>
      </c>
      <c r="Z2249">
        <v>0</v>
      </c>
      <c r="AD2249" s="1">
        <v>41784.333333333336</v>
      </c>
      <c r="AE2249" s="1">
        <v>41812.708333333336</v>
      </c>
      <c r="AG2249" s="1">
        <v>41771.333333333336</v>
      </c>
      <c r="AH2249" s="1">
        <v>41799.708333333336</v>
      </c>
      <c r="AI2249" s="1">
        <v>41771.333333333336</v>
      </c>
      <c r="AJ2249" s="1">
        <v>41799.708333333336</v>
      </c>
      <c r="AK2249" s="1">
        <v>41771.333333333336</v>
      </c>
      <c r="AL2249" s="1">
        <v>41799.708333333336</v>
      </c>
      <c r="AM2249" s="1">
        <v>41784.333333333336</v>
      </c>
      <c r="AN2249" s="1">
        <v>41812.708333333336</v>
      </c>
      <c r="AP2249" t="s">
        <v>113</v>
      </c>
      <c r="AU2249" t="s">
        <v>5523</v>
      </c>
      <c r="AY2249" t="s">
        <v>106</v>
      </c>
      <c r="AZ2249">
        <v>0</v>
      </c>
      <c r="BA2249">
        <v>0</v>
      </c>
      <c r="BD2249" s="3">
        <v>41321.661805555559</v>
      </c>
      <c r="BE2249" s="3">
        <v>41321.663888888892</v>
      </c>
      <c r="BF2249" t="s">
        <v>115</v>
      </c>
      <c r="BG2249" t="s">
        <v>115</v>
      </c>
      <c r="BH2249">
        <v>8149</v>
      </c>
      <c r="BM2249">
        <v>43510</v>
      </c>
      <c r="BR2249" t="s">
        <v>3242</v>
      </c>
      <c r="BS2249" t="s">
        <v>3243</v>
      </c>
      <c r="BU2249">
        <v>1</v>
      </c>
      <c r="BV2249" t="s">
        <v>118</v>
      </c>
      <c r="BX2249" t="s">
        <v>119</v>
      </c>
      <c r="BY2249" t="s">
        <v>119</v>
      </c>
      <c r="BZ2249" t="s">
        <v>119</v>
      </c>
      <c r="CA2249">
        <v>1</v>
      </c>
      <c r="CC2249" t="s">
        <v>120</v>
      </c>
      <c r="CH2249">
        <v>540</v>
      </c>
      <c r="CI2249">
        <v>37140</v>
      </c>
      <c r="CJ2249" t="s">
        <v>106</v>
      </c>
      <c r="CK2249" t="s">
        <v>106</v>
      </c>
      <c r="CL2249">
        <v>65</v>
      </c>
      <c r="CM2249" t="s">
        <v>3235</v>
      </c>
      <c r="CO2249">
        <v>124681</v>
      </c>
      <c r="CQ2249">
        <v>0</v>
      </c>
      <c r="CR2249">
        <v>0</v>
      </c>
      <c r="CS2249">
        <v>0</v>
      </c>
      <c r="CY2249" t="s">
        <v>123</v>
      </c>
      <c r="CZ2249" t="s">
        <v>124</v>
      </c>
      <c r="DD2249" t="str" cm="1">
        <f t="array" ref="DD2249">TEXT(_xlfn.SEQUENCE(1, DATEDIF(AG2249, AH2249, "m") + 1, AG2249, 30), "YYYY-APMM")</f>
        <v>2014-AP05</v>
      </c>
      <c r="DN2249">
        <f t="shared" si="70"/>
        <v>814</v>
      </c>
      <c r="DO2249" t="str">
        <f t="shared" si="71"/>
        <v>INTERLOCK MASON SK</v>
      </c>
    </row>
    <row r="2250" spans="1:119" x14ac:dyDescent="0.35">
      <c r="A2250" t="s">
        <v>105</v>
      </c>
      <c r="B2250">
        <v>501535</v>
      </c>
      <c r="C2250">
        <v>6359</v>
      </c>
      <c r="D2250">
        <v>124687</v>
      </c>
      <c r="E2250">
        <v>13662</v>
      </c>
      <c r="F2250">
        <v>0</v>
      </c>
      <c r="G2250" t="s">
        <v>106</v>
      </c>
      <c r="H2250" t="s">
        <v>106</v>
      </c>
      <c r="I2250" t="s">
        <v>106</v>
      </c>
      <c r="J2250" t="s">
        <v>107</v>
      </c>
      <c r="K2250" t="s">
        <v>108</v>
      </c>
      <c r="L2250" t="s">
        <v>109</v>
      </c>
      <c r="M2250" t="s">
        <v>110</v>
      </c>
      <c r="N2250" t="s">
        <v>5524</v>
      </c>
      <c r="O2250" t="s">
        <v>4760</v>
      </c>
      <c r="P2250">
        <v>8165</v>
      </c>
      <c r="Q2250">
        <v>88</v>
      </c>
      <c r="R2250">
        <v>0</v>
      </c>
      <c r="S2250">
        <v>200</v>
      </c>
      <c r="T2250">
        <v>0</v>
      </c>
      <c r="U2250">
        <v>3340</v>
      </c>
      <c r="V2250">
        <v>3340</v>
      </c>
      <c r="W2250">
        <v>200</v>
      </c>
      <c r="X2250">
        <v>0</v>
      </c>
      <c r="Y2250">
        <v>0</v>
      </c>
      <c r="Z2250">
        <v>0</v>
      </c>
      <c r="AD2250" s="1">
        <v>41795.333333333336</v>
      </c>
      <c r="AE2250" s="1">
        <v>41823.708333333336</v>
      </c>
      <c r="AG2250" s="1">
        <v>41783.333333333336</v>
      </c>
      <c r="AH2250" s="1">
        <v>41811.708333333336</v>
      </c>
      <c r="AI2250" s="1">
        <v>41783.333333333336</v>
      </c>
      <c r="AJ2250" s="1">
        <v>41811.708333333336</v>
      </c>
      <c r="AK2250" s="1">
        <v>41783.333333333336</v>
      </c>
      <c r="AL2250" s="1">
        <v>41811.708333333336</v>
      </c>
      <c r="AM2250" s="1">
        <v>41795.333333333336</v>
      </c>
      <c r="AN2250" s="1">
        <v>41823.708333333336</v>
      </c>
      <c r="AP2250" t="s">
        <v>113</v>
      </c>
      <c r="AU2250" t="s">
        <v>5525</v>
      </c>
      <c r="AY2250" t="s">
        <v>106</v>
      </c>
      <c r="AZ2250">
        <v>0</v>
      </c>
      <c r="BA2250">
        <v>0</v>
      </c>
      <c r="BD2250" s="3">
        <v>41321.661805555559</v>
      </c>
      <c r="BE2250" s="3">
        <v>41321.663888888892</v>
      </c>
      <c r="BF2250" t="s">
        <v>115</v>
      </c>
      <c r="BG2250" t="s">
        <v>115</v>
      </c>
      <c r="BH2250">
        <v>8149</v>
      </c>
      <c r="BM2250">
        <v>43420</v>
      </c>
      <c r="BR2250" t="s">
        <v>3122</v>
      </c>
      <c r="BS2250" t="s">
        <v>3123</v>
      </c>
      <c r="BU2250">
        <v>1</v>
      </c>
      <c r="BV2250" t="s">
        <v>118</v>
      </c>
      <c r="BX2250" t="s">
        <v>119</v>
      </c>
      <c r="BY2250" t="s">
        <v>119</v>
      </c>
      <c r="BZ2250" t="s">
        <v>119</v>
      </c>
      <c r="CA2250">
        <v>1</v>
      </c>
      <c r="CC2250" t="s">
        <v>120</v>
      </c>
      <c r="CH2250">
        <v>540</v>
      </c>
      <c r="CI2250">
        <v>37140</v>
      </c>
      <c r="CJ2250" t="s">
        <v>106</v>
      </c>
      <c r="CK2250" t="s">
        <v>106</v>
      </c>
      <c r="CL2250">
        <v>65</v>
      </c>
      <c r="CM2250" t="s">
        <v>3235</v>
      </c>
      <c r="CO2250">
        <v>124681</v>
      </c>
      <c r="CQ2250">
        <v>0</v>
      </c>
      <c r="CR2250">
        <v>0</v>
      </c>
      <c r="CS2250">
        <v>0</v>
      </c>
      <c r="CY2250" t="s">
        <v>123</v>
      </c>
      <c r="CZ2250" t="s">
        <v>124</v>
      </c>
      <c r="DD2250" t="str" cm="1">
        <f t="array" ref="DD2250">TEXT(_xlfn.SEQUENCE(1, DATEDIF(AG2250, AH2250, "m") + 1, AG2250, 30), "YYYY-APMM")</f>
        <v>2014-AP05</v>
      </c>
      <c r="DN2250">
        <f t="shared" si="70"/>
        <v>3340</v>
      </c>
      <c r="DO2250" t="str">
        <f t="shared" si="71"/>
        <v>STEEL FIXERS SK</v>
      </c>
    </row>
    <row r="2251" spans="1:119" x14ac:dyDescent="0.35">
      <c r="A2251" t="s">
        <v>105</v>
      </c>
      <c r="B2251">
        <v>501536</v>
      </c>
      <c r="C2251">
        <v>6359</v>
      </c>
      <c r="D2251">
        <v>124687</v>
      </c>
      <c r="E2251">
        <v>13662</v>
      </c>
      <c r="F2251">
        <v>0</v>
      </c>
      <c r="G2251" t="s">
        <v>106</v>
      </c>
      <c r="H2251" t="s">
        <v>106</v>
      </c>
      <c r="I2251" t="s">
        <v>106</v>
      </c>
      <c r="J2251" t="s">
        <v>107</v>
      </c>
      <c r="K2251" t="s">
        <v>108</v>
      </c>
      <c r="L2251" t="s">
        <v>109</v>
      </c>
      <c r="M2251" t="s">
        <v>110</v>
      </c>
      <c r="N2251" t="s">
        <v>5526</v>
      </c>
      <c r="O2251" t="s">
        <v>4763</v>
      </c>
      <c r="P2251">
        <v>8170</v>
      </c>
      <c r="Q2251">
        <v>88</v>
      </c>
      <c r="R2251">
        <v>0</v>
      </c>
      <c r="S2251">
        <v>200</v>
      </c>
      <c r="T2251">
        <v>0</v>
      </c>
      <c r="U2251">
        <v>22</v>
      </c>
      <c r="V2251">
        <v>22</v>
      </c>
      <c r="W2251">
        <v>200</v>
      </c>
      <c r="X2251">
        <v>0</v>
      </c>
      <c r="Y2251">
        <v>0</v>
      </c>
      <c r="Z2251">
        <v>0</v>
      </c>
      <c r="AD2251" s="1">
        <v>41795.333333333336</v>
      </c>
      <c r="AE2251" s="1">
        <v>41823.708333333336</v>
      </c>
      <c r="AG2251" s="1">
        <v>41783.333333333336</v>
      </c>
      <c r="AH2251" s="1">
        <v>41811.708333333336</v>
      </c>
      <c r="AI2251" s="1">
        <v>41783.333333333336</v>
      </c>
      <c r="AJ2251" s="1">
        <v>41811.708333333336</v>
      </c>
      <c r="AK2251" s="1">
        <v>41783.333333333336</v>
      </c>
      <c r="AL2251" s="1">
        <v>41811.708333333336</v>
      </c>
      <c r="AM2251" s="1">
        <v>41795.333333333336</v>
      </c>
      <c r="AN2251" s="1">
        <v>41823.708333333336</v>
      </c>
      <c r="AP2251" t="s">
        <v>113</v>
      </c>
      <c r="AU2251" t="s">
        <v>5527</v>
      </c>
      <c r="AY2251" t="s">
        <v>106</v>
      </c>
      <c r="AZ2251">
        <v>0</v>
      </c>
      <c r="BA2251">
        <v>0</v>
      </c>
      <c r="BD2251" s="3">
        <v>41321.661805555559</v>
      </c>
      <c r="BE2251" s="3">
        <v>41321.663888888892</v>
      </c>
      <c r="BF2251" t="s">
        <v>115</v>
      </c>
      <c r="BG2251" t="s">
        <v>115</v>
      </c>
      <c r="BH2251">
        <v>8149</v>
      </c>
      <c r="BM2251">
        <v>43470</v>
      </c>
      <c r="BR2251" t="s">
        <v>2854</v>
      </c>
      <c r="BS2251" t="s">
        <v>2855</v>
      </c>
      <c r="BU2251">
        <v>1</v>
      </c>
      <c r="BV2251" t="s">
        <v>118</v>
      </c>
      <c r="BX2251" t="s">
        <v>119</v>
      </c>
      <c r="BY2251" t="s">
        <v>119</v>
      </c>
      <c r="BZ2251" t="s">
        <v>119</v>
      </c>
      <c r="CA2251">
        <v>1</v>
      </c>
      <c r="CC2251" t="s">
        <v>120</v>
      </c>
      <c r="CH2251">
        <v>540</v>
      </c>
      <c r="CI2251">
        <v>37140</v>
      </c>
      <c r="CJ2251" t="s">
        <v>106</v>
      </c>
      <c r="CK2251" t="s">
        <v>106</v>
      </c>
      <c r="CL2251">
        <v>65</v>
      </c>
      <c r="CM2251" t="s">
        <v>3235</v>
      </c>
      <c r="CO2251">
        <v>124681</v>
      </c>
      <c r="CQ2251">
        <v>0</v>
      </c>
      <c r="CR2251">
        <v>0</v>
      </c>
      <c r="CS2251">
        <v>0</v>
      </c>
      <c r="CY2251" t="s">
        <v>123</v>
      </c>
      <c r="CZ2251" t="s">
        <v>124</v>
      </c>
      <c r="DD2251" t="str" cm="1">
        <f t="array" ref="DD2251">TEXT(_xlfn.SEQUENCE(1, DATEDIF(AG2251, AH2251, "m") + 1, AG2251, 30), "YYYY-APMM")</f>
        <v>2014-AP05</v>
      </c>
      <c r="DN2251">
        <f t="shared" si="70"/>
        <v>22</v>
      </c>
      <c r="DO2251" t="str">
        <f t="shared" si="71"/>
        <v>TILE MASON SK</v>
      </c>
    </row>
    <row r="2252" spans="1:119" x14ac:dyDescent="0.35">
      <c r="A2252" t="s">
        <v>105</v>
      </c>
      <c r="B2252">
        <v>501537</v>
      </c>
      <c r="C2252">
        <v>6359</v>
      </c>
      <c r="D2252">
        <v>124687</v>
      </c>
      <c r="E2252">
        <v>13662</v>
      </c>
      <c r="F2252">
        <v>0</v>
      </c>
      <c r="G2252" t="s">
        <v>106</v>
      </c>
      <c r="H2252" t="s">
        <v>106</v>
      </c>
      <c r="I2252" t="s">
        <v>106</v>
      </c>
      <c r="J2252" t="s">
        <v>107</v>
      </c>
      <c r="K2252" t="s">
        <v>108</v>
      </c>
      <c r="L2252" t="s">
        <v>109</v>
      </c>
      <c r="M2252" t="s">
        <v>110</v>
      </c>
      <c r="N2252" t="s">
        <v>5528</v>
      </c>
      <c r="O2252" t="s">
        <v>4766</v>
      </c>
      <c r="P2252">
        <v>8167</v>
      </c>
      <c r="Q2252">
        <v>728</v>
      </c>
      <c r="R2252">
        <v>240</v>
      </c>
      <c r="S2252">
        <v>80</v>
      </c>
      <c r="T2252">
        <v>0</v>
      </c>
      <c r="U2252">
        <v>14</v>
      </c>
      <c r="V2252">
        <v>14</v>
      </c>
      <c r="W2252">
        <v>80</v>
      </c>
      <c r="X2252">
        <v>0</v>
      </c>
      <c r="Y2252">
        <v>0</v>
      </c>
      <c r="Z2252">
        <v>0</v>
      </c>
      <c r="AD2252" s="1">
        <v>41941.333333333336</v>
      </c>
      <c r="AE2252" s="1">
        <v>41952.708333333336</v>
      </c>
      <c r="AG2252" s="1">
        <v>41829.333333333336</v>
      </c>
      <c r="AH2252" s="1">
        <v>41840.708333333336</v>
      </c>
      <c r="AI2252" s="1">
        <v>41829.333333333336</v>
      </c>
      <c r="AJ2252" s="1">
        <v>41840.708333333336</v>
      </c>
      <c r="AK2252" s="1">
        <v>41829.333333333336</v>
      </c>
      <c r="AL2252" s="1">
        <v>41840.708333333336</v>
      </c>
      <c r="AM2252" s="1">
        <v>41941.333333333336</v>
      </c>
      <c r="AN2252" s="1">
        <v>41952.708333333336</v>
      </c>
      <c r="AP2252" t="s">
        <v>113</v>
      </c>
      <c r="AU2252" t="s">
        <v>5529</v>
      </c>
      <c r="AY2252" t="s">
        <v>106</v>
      </c>
      <c r="AZ2252">
        <v>0</v>
      </c>
      <c r="BA2252">
        <v>0</v>
      </c>
      <c r="BD2252" s="3">
        <v>41321.661805555559</v>
      </c>
      <c r="BE2252" s="3">
        <v>41321.663888888892</v>
      </c>
      <c r="BF2252" t="s">
        <v>115</v>
      </c>
      <c r="BG2252" t="s">
        <v>115</v>
      </c>
      <c r="BH2252">
        <v>8149</v>
      </c>
      <c r="BM2252">
        <v>43440</v>
      </c>
      <c r="BR2252" t="s">
        <v>3145</v>
      </c>
      <c r="BS2252" t="s">
        <v>3146</v>
      </c>
      <c r="BU2252">
        <v>1</v>
      </c>
      <c r="BV2252" t="s">
        <v>118</v>
      </c>
      <c r="BX2252" t="s">
        <v>119</v>
      </c>
      <c r="BY2252" t="s">
        <v>119</v>
      </c>
      <c r="BZ2252" t="s">
        <v>119</v>
      </c>
      <c r="CA2252">
        <v>1</v>
      </c>
      <c r="CC2252" t="s">
        <v>120</v>
      </c>
      <c r="CH2252">
        <v>540</v>
      </c>
      <c r="CI2252">
        <v>37140</v>
      </c>
      <c r="CJ2252" t="s">
        <v>106</v>
      </c>
      <c r="CK2252" t="s">
        <v>106</v>
      </c>
      <c r="CL2252">
        <v>65</v>
      </c>
      <c r="CM2252" t="s">
        <v>3235</v>
      </c>
      <c r="CO2252">
        <v>124681</v>
      </c>
      <c r="CQ2252">
        <v>0</v>
      </c>
      <c r="CR2252">
        <v>0</v>
      </c>
      <c r="CS2252">
        <v>0</v>
      </c>
      <c r="CY2252" t="s">
        <v>123</v>
      </c>
      <c r="CZ2252" t="s">
        <v>124</v>
      </c>
      <c r="DD2252" t="str" cm="1">
        <f t="array" ref="DD2252">TEXT(_xlfn.SEQUENCE(1, DATEDIF(AG2252, AH2252, "m") + 1, AG2252, 30), "YYYY-APMM")</f>
        <v>2014-AP07</v>
      </c>
      <c r="DN2252">
        <f t="shared" si="70"/>
        <v>14</v>
      </c>
      <c r="DO2252" t="str">
        <f t="shared" si="71"/>
        <v>CONCRETE MASON SK</v>
      </c>
    </row>
    <row r="2253" spans="1:119" x14ac:dyDescent="0.35">
      <c r="A2253" t="s">
        <v>105</v>
      </c>
      <c r="B2253">
        <v>501538</v>
      </c>
      <c r="C2253">
        <v>6359</v>
      </c>
      <c r="D2253">
        <v>124688</v>
      </c>
      <c r="E2253">
        <v>13662</v>
      </c>
      <c r="F2253">
        <v>0</v>
      </c>
      <c r="G2253" t="s">
        <v>106</v>
      </c>
      <c r="H2253" t="s">
        <v>106</v>
      </c>
      <c r="I2253" t="s">
        <v>106</v>
      </c>
      <c r="J2253" t="s">
        <v>107</v>
      </c>
      <c r="K2253" t="s">
        <v>108</v>
      </c>
      <c r="L2253" t="s">
        <v>109</v>
      </c>
      <c r="M2253" t="s">
        <v>110</v>
      </c>
      <c r="N2253" t="s">
        <v>5530</v>
      </c>
      <c r="O2253" t="s">
        <v>4832</v>
      </c>
      <c r="P2253">
        <v>8165</v>
      </c>
      <c r="Q2253">
        <v>704</v>
      </c>
      <c r="R2253">
        <v>120</v>
      </c>
      <c r="S2253">
        <v>200</v>
      </c>
      <c r="T2253">
        <v>0</v>
      </c>
      <c r="U2253">
        <v>140</v>
      </c>
      <c r="V2253">
        <v>140</v>
      </c>
      <c r="W2253">
        <v>200</v>
      </c>
      <c r="X2253">
        <v>0</v>
      </c>
      <c r="Y2253">
        <v>0</v>
      </c>
      <c r="Z2253">
        <v>0</v>
      </c>
      <c r="AD2253" s="1">
        <v>41888.333333333336</v>
      </c>
      <c r="AE2253" s="1">
        <v>41916.708333333336</v>
      </c>
      <c r="AG2253" s="1">
        <v>41781.333333333336</v>
      </c>
      <c r="AH2253" s="1">
        <v>41809.708333333336</v>
      </c>
      <c r="AI2253" s="1">
        <v>41781.333333333336</v>
      </c>
      <c r="AJ2253" s="1">
        <v>41809.708333333336</v>
      </c>
      <c r="AK2253" s="1">
        <v>41781.333333333336</v>
      </c>
      <c r="AL2253" s="1">
        <v>41809.708333333336</v>
      </c>
      <c r="AM2253" s="1">
        <v>41888.333333333336</v>
      </c>
      <c r="AN2253" s="1">
        <v>41916.708333333336</v>
      </c>
      <c r="AP2253" t="s">
        <v>113</v>
      </c>
      <c r="AU2253" t="s">
        <v>5531</v>
      </c>
      <c r="AY2253" t="s">
        <v>106</v>
      </c>
      <c r="AZ2253">
        <v>0</v>
      </c>
      <c r="BA2253">
        <v>0</v>
      </c>
      <c r="BD2253" s="3">
        <v>41321.661805555559</v>
      </c>
      <c r="BE2253" s="3">
        <v>41321.663888888892</v>
      </c>
      <c r="BF2253" t="s">
        <v>115</v>
      </c>
      <c r="BG2253" t="s">
        <v>115</v>
      </c>
      <c r="BH2253">
        <v>8149</v>
      </c>
      <c r="BM2253">
        <v>43420</v>
      </c>
      <c r="BR2253" t="s">
        <v>3122</v>
      </c>
      <c r="BS2253" t="s">
        <v>3123</v>
      </c>
      <c r="BU2253">
        <v>1</v>
      </c>
      <c r="BV2253" t="s">
        <v>118</v>
      </c>
      <c r="BX2253" t="s">
        <v>119</v>
      </c>
      <c r="BY2253" t="s">
        <v>119</v>
      </c>
      <c r="BZ2253" t="s">
        <v>119</v>
      </c>
      <c r="CA2253">
        <v>1</v>
      </c>
      <c r="CC2253" t="s">
        <v>120</v>
      </c>
      <c r="CH2253">
        <v>540</v>
      </c>
      <c r="CI2253">
        <v>37110</v>
      </c>
      <c r="CJ2253" t="s">
        <v>106</v>
      </c>
      <c r="CK2253" t="s">
        <v>106</v>
      </c>
      <c r="CL2253">
        <v>50</v>
      </c>
      <c r="CM2253" t="s">
        <v>4824</v>
      </c>
      <c r="CO2253">
        <v>124681</v>
      </c>
      <c r="CQ2253">
        <v>0</v>
      </c>
      <c r="CR2253">
        <v>0</v>
      </c>
      <c r="CS2253">
        <v>0</v>
      </c>
      <c r="CY2253" t="s">
        <v>123</v>
      </c>
      <c r="CZ2253" t="s">
        <v>124</v>
      </c>
      <c r="DD2253" t="str" cm="1">
        <f t="array" ref="DD2253">TEXT(_xlfn.SEQUENCE(1, DATEDIF(AG2253, AH2253, "m") + 1, AG2253, 30), "YYYY-APMM")</f>
        <v>2014-AP05</v>
      </c>
      <c r="DN2253">
        <f t="shared" si="70"/>
        <v>140</v>
      </c>
      <c r="DO2253" t="str">
        <f t="shared" si="71"/>
        <v>STEEL FIXERS SK</v>
      </c>
    </row>
    <row r="2254" spans="1:119" x14ac:dyDescent="0.35">
      <c r="A2254" t="s">
        <v>105</v>
      </c>
      <c r="B2254">
        <v>501539</v>
      </c>
      <c r="C2254">
        <v>6359</v>
      </c>
      <c r="D2254">
        <v>124688</v>
      </c>
      <c r="E2254">
        <v>13662</v>
      </c>
      <c r="F2254">
        <v>0</v>
      </c>
      <c r="G2254" t="s">
        <v>106</v>
      </c>
      <c r="H2254" t="s">
        <v>106</v>
      </c>
      <c r="I2254" t="s">
        <v>106</v>
      </c>
      <c r="J2254" t="s">
        <v>107</v>
      </c>
      <c r="K2254" t="s">
        <v>108</v>
      </c>
      <c r="L2254" t="s">
        <v>109</v>
      </c>
      <c r="M2254" t="s">
        <v>110</v>
      </c>
      <c r="N2254" t="s">
        <v>5532</v>
      </c>
      <c r="O2254" t="s">
        <v>4822</v>
      </c>
      <c r="P2254">
        <v>8165</v>
      </c>
      <c r="Q2254">
        <v>200</v>
      </c>
      <c r="R2254">
        <v>0</v>
      </c>
      <c r="S2254">
        <v>200</v>
      </c>
      <c r="T2254">
        <v>0</v>
      </c>
      <c r="U2254">
        <v>196</v>
      </c>
      <c r="V2254">
        <v>196</v>
      </c>
      <c r="W2254">
        <v>200</v>
      </c>
      <c r="X2254">
        <v>0</v>
      </c>
      <c r="Y2254">
        <v>0</v>
      </c>
      <c r="Z2254">
        <v>0</v>
      </c>
      <c r="AD2254" s="1">
        <v>41753.333333333336</v>
      </c>
      <c r="AE2254" s="1">
        <v>41781.708333333336</v>
      </c>
      <c r="AG2254" s="1">
        <v>41724.333333333336</v>
      </c>
      <c r="AH2254" s="1">
        <v>41752.708333333336</v>
      </c>
      <c r="AI2254" s="1">
        <v>41724.333333333336</v>
      </c>
      <c r="AJ2254" s="1">
        <v>41752.708333333336</v>
      </c>
      <c r="AK2254" s="1">
        <v>41724.333333333336</v>
      </c>
      <c r="AL2254" s="1">
        <v>41752.708333333336</v>
      </c>
      <c r="AM2254" s="1">
        <v>41753.333333333336</v>
      </c>
      <c r="AN2254" s="1">
        <v>41781.708333333336</v>
      </c>
      <c r="AP2254" t="s">
        <v>113</v>
      </c>
      <c r="AU2254" t="s">
        <v>5533</v>
      </c>
      <c r="AY2254" t="s">
        <v>106</v>
      </c>
      <c r="AZ2254">
        <v>0</v>
      </c>
      <c r="BA2254">
        <v>0</v>
      </c>
      <c r="BD2254" s="3">
        <v>41321.661805555559</v>
      </c>
      <c r="BE2254" s="3">
        <v>41321.663888888892</v>
      </c>
      <c r="BF2254" t="s">
        <v>115</v>
      </c>
      <c r="BG2254" t="s">
        <v>115</v>
      </c>
      <c r="BH2254">
        <v>8149</v>
      </c>
      <c r="BM2254">
        <v>43420</v>
      </c>
      <c r="BR2254" t="s">
        <v>3122</v>
      </c>
      <c r="BS2254" t="s">
        <v>3123</v>
      </c>
      <c r="BU2254">
        <v>1</v>
      </c>
      <c r="BV2254" t="s">
        <v>118</v>
      </c>
      <c r="BX2254" t="s">
        <v>119</v>
      </c>
      <c r="BY2254" t="s">
        <v>119</v>
      </c>
      <c r="BZ2254" t="s">
        <v>119</v>
      </c>
      <c r="CA2254">
        <v>1</v>
      </c>
      <c r="CC2254" t="s">
        <v>120</v>
      </c>
      <c r="CH2254">
        <v>540</v>
      </c>
      <c r="CI2254">
        <v>37110</v>
      </c>
      <c r="CJ2254" t="s">
        <v>106</v>
      </c>
      <c r="CK2254" t="s">
        <v>106</v>
      </c>
      <c r="CL2254">
        <v>50</v>
      </c>
      <c r="CM2254" t="s">
        <v>4824</v>
      </c>
      <c r="CO2254">
        <v>124681</v>
      </c>
      <c r="CQ2254">
        <v>0</v>
      </c>
      <c r="CR2254">
        <v>0</v>
      </c>
      <c r="CS2254">
        <v>0</v>
      </c>
      <c r="CY2254" t="s">
        <v>123</v>
      </c>
      <c r="CZ2254" t="s">
        <v>124</v>
      </c>
      <c r="DD2254" t="str" cm="1">
        <f t="array" ref="DD2254">TEXT(_xlfn.SEQUENCE(1, DATEDIF(AG2254, AH2254, "m") + 1, AG2254, 30), "YYYY-APMM")</f>
        <v>2014-AP03</v>
      </c>
      <c r="DN2254">
        <f t="shared" si="70"/>
        <v>196</v>
      </c>
      <c r="DO2254" t="str">
        <f t="shared" si="71"/>
        <v>STEEL FIXERS SK</v>
      </c>
    </row>
    <row r="2255" spans="1:119" x14ac:dyDescent="0.35">
      <c r="A2255" t="s">
        <v>105</v>
      </c>
      <c r="B2255">
        <v>501540</v>
      </c>
      <c r="C2255">
        <v>6359</v>
      </c>
      <c r="D2255">
        <v>124688</v>
      </c>
      <c r="E2255">
        <v>13662</v>
      </c>
      <c r="F2255">
        <v>0</v>
      </c>
      <c r="G2255" t="s">
        <v>106</v>
      </c>
      <c r="H2255" t="s">
        <v>106</v>
      </c>
      <c r="I2255" t="s">
        <v>106</v>
      </c>
      <c r="J2255" t="s">
        <v>107</v>
      </c>
      <c r="K2255" t="s">
        <v>108</v>
      </c>
      <c r="L2255" t="s">
        <v>109</v>
      </c>
      <c r="M2255" t="s">
        <v>110</v>
      </c>
      <c r="N2255" t="s">
        <v>5534</v>
      </c>
      <c r="O2255" t="s">
        <v>4826</v>
      </c>
      <c r="P2255">
        <v>8178</v>
      </c>
      <c r="Q2255">
        <v>200</v>
      </c>
      <c r="R2255">
        <v>0</v>
      </c>
      <c r="S2255">
        <v>200</v>
      </c>
      <c r="T2255">
        <v>0</v>
      </c>
      <c r="U2255">
        <v>14</v>
      </c>
      <c r="V2255">
        <v>14</v>
      </c>
      <c r="W2255">
        <v>200</v>
      </c>
      <c r="X2255">
        <v>0</v>
      </c>
      <c r="Y2255">
        <v>0</v>
      </c>
      <c r="Z2255">
        <v>0</v>
      </c>
      <c r="AD2255" s="1">
        <v>41770.333333333336</v>
      </c>
      <c r="AE2255" s="1">
        <v>41798.708333333336</v>
      </c>
      <c r="AG2255" s="1">
        <v>41741.333333333336</v>
      </c>
      <c r="AH2255" s="1">
        <v>41769.708333333336</v>
      </c>
      <c r="AI2255" s="1">
        <v>41741.333333333336</v>
      </c>
      <c r="AJ2255" s="1">
        <v>41769.708333333336</v>
      </c>
      <c r="AK2255" s="1">
        <v>41741.333333333336</v>
      </c>
      <c r="AL2255" s="1">
        <v>41769.708333333336</v>
      </c>
      <c r="AM2255" s="1">
        <v>41770.333333333336</v>
      </c>
      <c r="AN2255" s="1">
        <v>41798.708333333336</v>
      </c>
      <c r="AP2255" t="s">
        <v>113</v>
      </c>
      <c r="AU2255" t="s">
        <v>5535</v>
      </c>
      <c r="AY2255" t="s">
        <v>106</v>
      </c>
      <c r="AZ2255">
        <v>0</v>
      </c>
      <c r="BA2255">
        <v>0</v>
      </c>
      <c r="BD2255" s="3">
        <v>41321.661805555559</v>
      </c>
      <c r="BE2255" s="3">
        <v>41321.663888888892</v>
      </c>
      <c r="BF2255" t="s">
        <v>115</v>
      </c>
      <c r="BG2255" t="s">
        <v>115</v>
      </c>
      <c r="BH2255">
        <v>8149</v>
      </c>
      <c r="BM2255">
        <v>43550</v>
      </c>
      <c r="BR2255" t="s">
        <v>116</v>
      </c>
      <c r="BS2255" t="s">
        <v>117</v>
      </c>
      <c r="BU2255">
        <v>1</v>
      </c>
      <c r="BV2255" t="s">
        <v>118</v>
      </c>
      <c r="BX2255" t="s">
        <v>119</v>
      </c>
      <c r="BY2255" t="s">
        <v>119</v>
      </c>
      <c r="BZ2255" t="s">
        <v>119</v>
      </c>
      <c r="CA2255">
        <v>1</v>
      </c>
      <c r="CC2255" t="s">
        <v>120</v>
      </c>
      <c r="CH2255">
        <v>540</v>
      </c>
      <c r="CI2255">
        <v>37110</v>
      </c>
      <c r="CJ2255" t="s">
        <v>106</v>
      </c>
      <c r="CK2255" t="s">
        <v>106</v>
      </c>
      <c r="CL2255">
        <v>50</v>
      </c>
      <c r="CM2255" t="s">
        <v>4824</v>
      </c>
      <c r="CO2255">
        <v>124681</v>
      </c>
      <c r="CQ2255">
        <v>0</v>
      </c>
      <c r="CR2255">
        <v>0</v>
      </c>
      <c r="CS2255">
        <v>0</v>
      </c>
      <c r="CY2255" t="s">
        <v>123</v>
      </c>
      <c r="CZ2255" t="s">
        <v>124</v>
      </c>
      <c r="DD2255" t="str" cm="1">
        <f t="array" ref="DD2255">TEXT(_xlfn.SEQUENCE(1, DATEDIF(AG2255, AH2255, "m") + 1, AG2255, 30), "YYYY-APMM")</f>
        <v>2014-AP04</v>
      </c>
      <c r="DN2255">
        <f t="shared" si="70"/>
        <v>14</v>
      </c>
      <c r="DO2255" t="str">
        <f t="shared" si="71"/>
        <v>LABOR- SUBCONTRACTOR</v>
      </c>
    </row>
    <row r="2256" spans="1:119" x14ac:dyDescent="0.35">
      <c r="A2256" t="s">
        <v>105</v>
      </c>
      <c r="B2256">
        <v>501541</v>
      </c>
      <c r="C2256">
        <v>6359</v>
      </c>
      <c r="D2256">
        <v>124688</v>
      </c>
      <c r="E2256">
        <v>13662</v>
      </c>
      <c r="F2256">
        <v>0</v>
      </c>
      <c r="G2256" t="s">
        <v>106</v>
      </c>
      <c r="H2256" t="s">
        <v>106</v>
      </c>
      <c r="I2256" t="s">
        <v>106</v>
      </c>
      <c r="J2256" t="s">
        <v>107</v>
      </c>
      <c r="K2256" t="s">
        <v>108</v>
      </c>
      <c r="L2256" t="s">
        <v>109</v>
      </c>
      <c r="M2256" t="s">
        <v>110</v>
      </c>
      <c r="N2256" t="s">
        <v>5536</v>
      </c>
      <c r="O2256" t="s">
        <v>4829</v>
      </c>
      <c r="P2256">
        <v>8165</v>
      </c>
      <c r="Q2256">
        <v>200</v>
      </c>
      <c r="R2256">
        <v>0</v>
      </c>
      <c r="S2256">
        <v>200</v>
      </c>
      <c r="T2256">
        <v>0</v>
      </c>
      <c r="U2256">
        <v>140</v>
      </c>
      <c r="V2256">
        <v>140</v>
      </c>
      <c r="W2256">
        <v>200</v>
      </c>
      <c r="X2256">
        <v>0</v>
      </c>
      <c r="Y2256">
        <v>0</v>
      </c>
      <c r="Z2256">
        <v>0</v>
      </c>
      <c r="AD2256" s="1">
        <v>41799.333333333336</v>
      </c>
      <c r="AE2256" s="1">
        <v>41827.708333333336</v>
      </c>
      <c r="AG2256" s="1">
        <v>41770.333333333336</v>
      </c>
      <c r="AH2256" s="1">
        <v>41798.708333333336</v>
      </c>
      <c r="AI2256" s="1">
        <v>41770.333333333336</v>
      </c>
      <c r="AJ2256" s="1">
        <v>41798.708333333336</v>
      </c>
      <c r="AK2256" s="1">
        <v>41770.333333333336</v>
      </c>
      <c r="AL2256" s="1">
        <v>41798.708333333336</v>
      </c>
      <c r="AM2256" s="1">
        <v>41799.333333333336</v>
      </c>
      <c r="AN2256" s="1">
        <v>41827.708333333336</v>
      </c>
      <c r="AP2256" t="s">
        <v>113</v>
      </c>
      <c r="AU2256" t="s">
        <v>5537</v>
      </c>
      <c r="AY2256" t="s">
        <v>106</v>
      </c>
      <c r="AZ2256">
        <v>0</v>
      </c>
      <c r="BA2256">
        <v>0</v>
      </c>
      <c r="BD2256" s="3">
        <v>41321.661805555559</v>
      </c>
      <c r="BE2256" s="3">
        <v>41321.663888888892</v>
      </c>
      <c r="BF2256" t="s">
        <v>115</v>
      </c>
      <c r="BG2256" t="s">
        <v>115</v>
      </c>
      <c r="BH2256">
        <v>8149</v>
      </c>
      <c r="BM2256">
        <v>43420</v>
      </c>
      <c r="BR2256" t="s">
        <v>3122</v>
      </c>
      <c r="BS2256" t="s">
        <v>3123</v>
      </c>
      <c r="BU2256">
        <v>1</v>
      </c>
      <c r="BV2256" t="s">
        <v>118</v>
      </c>
      <c r="BX2256" t="s">
        <v>119</v>
      </c>
      <c r="BY2256" t="s">
        <v>119</v>
      </c>
      <c r="BZ2256" t="s">
        <v>119</v>
      </c>
      <c r="CA2256">
        <v>1</v>
      </c>
      <c r="CC2256" t="s">
        <v>120</v>
      </c>
      <c r="CH2256">
        <v>540</v>
      </c>
      <c r="CI2256">
        <v>37110</v>
      </c>
      <c r="CJ2256" t="s">
        <v>106</v>
      </c>
      <c r="CK2256" t="s">
        <v>106</v>
      </c>
      <c r="CL2256">
        <v>50</v>
      </c>
      <c r="CM2256" t="s">
        <v>4824</v>
      </c>
      <c r="CO2256">
        <v>124681</v>
      </c>
      <c r="CQ2256">
        <v>0</v>
      </c>
      <c r="CR2256">
        <v>0</v>
      </c>
      <c r="CS2256">
        <v>0</v>
      </c>
      <c r="CY2256" t="s">
        <v>123</v>
      </c>
      <c r="CZ2256" t="s">
        <v>124</v>
      </c>
      <c r="DD2256" t="str" cm="1">
        <f t="array" ref="DD2256">TEXT(_xlfn.SEQUENCE(1, DATEDIF(AG2256, AH2256, "m") + 1, AG2256, 30), "YYYY-APMM")</f>
        <v>2014-AP05</v>
      </c>
      <c r="DN2256">
        <f t="shared" si="70"/>
        <v>140</v>
      </c>
      <c r="DO2256" t="str">
        <f t="shared" si="71"/>
        <v>STEEL FIXERS SK</v>
      </c>
    </row>
    <row r="2257" spans="1:119" x14ac:dyDescent="0.35">
      <c r="A2257" t="s">
        <v>105</v>
      </c>
      <c r="B2257">
        <v>501542</v>
      </c>
      <c r="C2257">
        <v>6359</v>
      </c>
      <c r="D2257">
        <v>124689</v>
      </c>
      <c r="E2257">
        <v>13662</v>
      </c>
      <c r="F2257">
        <v>0</v>
      </c>
      <c r="G2257" t="s">
        <v>106</v>
      </c>
      <c r="H2257" t="s">
        <v>106</v>
      </c>
      <c r="I2257" t="s">
        <v>106</v>
      </c>
      <c r="J2257" t="s">
        <v>107</v>
      </c>
      <c r="K2257" t="s">
        <v>108</v>
      </c>
      <c r="L2257" t="s">
        <v>109</v>
      </c>
      <c r="M2257" t="s">
        <v>110</v>
      </c>
      <c r="N2257" t="s">
        <v>5538</v>
      </c>
      <c r="O2257" t="s">
        <v>3209</v>
      </c>
      <c r="P2257">
        <v>8177</v>
      </c>
      <c r="Q2257">
        <v>456</v>
      </c>
      <c r="R2257">
        <v>40</v>
      </c>
      <c r="S2257">
        <v>120</v>
      </c>
      <c r="T2257">
        <v>0</v>
      </c>
      <c r="U2257">
        <v>163</v>
      </c>
      <c r="V2257">
        <v>163</v>
      </c>
      <c r="W2257">
        <v>120</v>
      </c>
      <c r="X2257">
        <v>90.999831999999998</v>
      </c>
      <c r="Y2257">
        <v>0</v>
      </c>
      <c r="Z2257">
        <v>90.999831999999998</v>
      </c>
      <c r="AD2257" s="1">
        <v>41870.333333333336</v>
      </c>
      <c r="AE2257" s="1">
        <v>41886.708333333336</v>
      </c>
      <c r="AG2257" s="1">
        <v>41800.333333333336</v>
      </c>
      <c r="AH2257" s="1">
        <v>41816.708333333336</v>
      </c>
      <c r="AI2257" s="1">
        <v>41800.333333333336</v>
      </c>
      <c r="AJ2257" s="1">
        <v>41816.708333333336</v>
      </c>
      <c r="AK2257" s="1">
        <v>41800.333333333336</v>
      </c>
      <c r="AL2257" s="1">
        <v>41816.708333333336</v>
      </c>
      <c r="AM2257" s="1">
        <v>41870.333333333336</v>
      </c>
      <c r="AN2257" s="1">
        <v>41886.708333333336</v>
      </c>
      <c r="AP2257" t="s">
        <v>113</v>
      </c>
      <c r="AU2257" t="s">
        <v>5539</v>
      </c>
      <c r="AY2257" t="s">
        <v>106</v>
      </c>
      <c r="AZ2257">
        <v>0</v>
      </c>
      <c r="BA2257">
        <v>0</v>
      </c>
      <c r="BD2257" s="3">
        <v>41321.661805555559</v>
      </c>
      <c r="BE2257" s="3">
        <v>41321.663888888892</v>
      </c>
      <c r="BF2257" t="s">
        <v>115</v>
      </c>
      <c r="BG2257" t="s">
        <v>115</v>
      </c>
      <c r="BH2257">
        <v>8149</v>
      </c>
      <c r="BM2257">
        <v>43540</v>
      </c>
      <c r="BR2257" t="s">
        <v>1299</v>
      </c>
      <c r="BS2257" t="s">
        <v>1300</v>
      </c>
      <c r="BU2257">
        <v>1</v>
      </c>
      <c r="BV2257" t="s">
        <v>118</v>
      </c>
      <c r="BX2257" t="s">
        <v>119</v>
      </c>
      <c r="BY2257" t="s">
        <v>119</v>
      </c>
      <c r="BZ2257" t="s">
        <v>119</v>
      </c>
      <c r="CA2257">
        <v>1</v>
      </c>
      <c r="CC2257" t="s">
        <v>120</v>
      </c>
      <c r="CH2257">
        <v>540</v>
      </c>
      <c r="CI2257">
        <v>37130</v>
      </c>
      <c r="CJ2257" t="s">
        <v>106</v>
      </c>
      <c r="CK2257" t="s">
        <v>106</v>
      </c>
      <c r="CL2257">
        <v>60</v>
      </c>
      <c r="CM2257" t="s">
        <v>4652</v>
      </c>
      <c r="CO2257">
        <v>124681</v>
      </c>
      <c r="CQ2257">
        <v>0</v>
      </c>
      <c r="CR2257">
        <v>0</v>
      </c>
      <c r="CS2257">
        <v>0</v>
      </c>
      <c r="CY2257" t="s">
        <v>123</v>
      </c>
      <c r="CZ2257" t="s">
        <v>124</v>
      </c>
      <c r="DD2257" t="str" cm="1">
        <f t="array" ref="DD2257">TEXT(_xlfn.SEQUENCE(1, DATEDIF(AG2257, AH2257, "m") + 1, AG2257, 30), "YYYY-APMM")</f>
        <v>2014-AP06</v>
      </c>
      <c r="DN2257">
        <f t="shared" si="70"/>
        <v>163</v>
      </c>
      <c r="DO2257" t="str">
        <f t="shared" si="71"/>
        <v>LABOR - CIVIL</v>
      </c>
    </row>
    <row r="2258" spans="1:119" x14ac:dyDescent="0.35">
      <c r="A2258" t="s">
        <v>105</v>
      </c>
      <c r="B2258">
        <v>501543</v>
      </c>
      <c r="C2258">
        <v>6359</v>
      </c>
      <c r="D2258">
        <v>124689</v>
      </c>
      <c r="E2258">
        <v>13662</v>
      </c>
      <c r="F2258">
        <v>0</v>
      </c>
      <c r="G2258" t="s">
        <v>106</v>
      </c>
      <c r="H2258" t="s">
        <v>106</v>
      </c>
      <c r="I2258" t="s">
        <v>106</v>
      </c>
      <c r="J2258" t="s">
        <v>107</v>
      </c>
      <c r="K2258" t="s">
        <v>108</v>
      </c>
      <c r="L2258" t="s">
        <v>109</v>
      </c>
      <c r="M2258" t="s">
        <v>110</v>
      </c>
      <c r="N2258" t="s">
        <v>5540</v>
      </c>
      <c r="O2258" t="s">
        <v>4654</v>
      </c>
      <c r="P2258">
        <v>8165</v>
      </c>
      <c r="Q2258">
        <v>416</v>
      </c>
      <c r="R2258">
        <v>0</v>
      </c>
      <c r="S2258">
        <v>120</v>
      </c>
      <c r="T2258">
        <v>0</v>
      </c>
      <c r="U2258">
        <v>302</v>
      </c>
      <c r="V2258">
        <v>302</v>
      </c>
      <c r="W2258">
        <v>120</v>
      </c>
      <c r="X2258">
        <v>0</v>
      </c>
      <c r="Y2258">
        <v>0</v>
      </c>
      <c r="Z2258">
        <v>0</v>
      </c>
      <c r="AD2258" s="1">
        <v>41876.333333333336</v>
      </c>
      <c r="AE2258" s="1">
        <v>41892.708333333336</v>
      </c>
      <c r="AG2258" s="1">
        <v>41812.333333333336</v>
      </c>
      <c r="AH2258" s="1">
        <v>41828.708333333336</v>
      </c>
      <c r="AI2258" s="1">
        <v>41812.333333333336</v>
      </c>
      <c r="AJ2258" s="1">
        <v>41828.708333333336</v>
      </c>
      <c r="AK2258" s="1">
        <v>41812.333333333336</v>
      </c>
      <c r="AL2258" s="1">
        <v>41828.708333333336</v>
      </c>
      <c r="AM2258" s="1">
        <v>41876.333333333336</v>
      </c>
      <c r="AN2258" s="1">
        <v>41892.708333333336</v>
      </c>
      <c r="AP2258" t="s">
        <v>113</v>
      </c>
      <c r="AU2258" t="s">
        <v>5541</v>
      </c>
      <c r="AY2258" t="s">
        <v>106</v>
      </c>
      <c r="AZ2258">
        <v>0</v>
      </c>
      <c r="BA2258">
        <v>0</v>
      </c>
      <c r="BD2258" s="3">
        <v>41321.661805555559</v>
      </c>
      <c r="BE2258" s="3">
        <v>41321.663888888892</v>
      </c>
      <c r="BF2258" t="s">
        <v>115</v>
      </c>
      <c r="BG2258" t="s">
        <v>115</v>
      </c>
      <c r="BH2258">
        <v>8149</v>
      </c>
      <c r="BM2258">
        <v>43420</v>
      </c>
      <c r="BR2258" t="s">
        <v>3122</v>
      </c>
      <c r="BS2258" t="s">
        <v>3123</v>
      </c>
      <c r="BU2258">
        <v>1</v>
      </c>
      <c r="BV2258" t="s">
        <v>118</v>
      </c>
      <c r="BX2258" t="s">
        <v>119</v>
      </c>
      <c r="BY2258" t="s">
        <v>119</v>
      </c>
      <c r="BZ2258" t="s">
        <v>119</v>
      </c>
      <c r="CA2258">
        <v>1</v>
      </c>
      <c r="CC2258" t="s">
        <v>120</v>
      </c>
      <c r="CH2258">
        <v>540</v>
      </c>
      <c r="CI2258">
        <v>37130</v>
      </c>
      <c r="CJ2258" t="s">
        <v>106</v>
      </c>
      <c r="CK2258" t="s">
        <v>106</v>
      </c>
      <c r="CL2258">
        <v>60</v>
      </c>
      <c r="CM2258" t="s">
        <v>4652</v>
      </c>
      <c r="CO2258">
        <v>124681</v>
      </c>
      <c r="CQ2258">
        <v>0</v>
      </c>
      <c r="CR2258">
        <v>0</v>
      </c>
      <c r="CS2258">
        <v>0</v>
      </c>
      <c r="CY2258" t="s">
        <v>123</v>
      </c>
      <c r="CZ2258" t="s">
        <v>124</v>
      </c>
      <c r="DD2258" t="str" cm="1">
        <f t="array" ref="DD2258">TEXT(_xlfn.SEQUENCE(1, DATEDIF(AG2258, AH2258, "m") + 1, AG2258, 30), "YYYY-APMM")</f>
        <v>2014-AP06</v>
      </c>
      <c r="DN2258">
        <f t="shared" si="70"/>
        <v>302</v>
      </c>
      <c r="DO2258" t="str">
        <f t="shared" si="71"/>
        <v>STEEL FIXERS SK</v>
      </c>
    </row>
    <row r="2259" spans="1:119" x14ac:dyDescent="0.35">
      <c r="A2259" t="s">
        <v>105</v>
      </c>
      <c r="B2259">
        <v>501544</v>
      </c>
      <c r="C2259">
        <v>6359</v>
      </c>
      <c r="D2259">
        <v>124689</v>
      </c>
      <c r="E2259">
        <v>13662</v>
      </c>
      <c r="F2259">
        <v>0</v>
      </c>
      <c r="G2259" t="s">
        <v>106</v>
      </c>
      <c r="H2259" t="s">
        <v>106</v>
      </c>
      <c r="I2259" t="s">
        <v>106</v>
      </c>
      <c r="J2259" t="s">
        <v>107</v>
      </c>
      <c r="K2259" t="s">
        <v>108</v>
      </c>
      <c r="L2259" t="s">
        <v>109</v>
      </c>
      <c r="M2259" t="s">
        <v>110</v>
      </c>
      <c r="N2259" t="s">
        <v>5542</v>
      </c>
      <c r="O2259" t="s">
        <v>4657</v>
      </c>
      <c r="P2259">
        <v>8178</v>
      </c>
      <c r="Q2259">
        <v>416</v>
      </c>
      <c r="R2259">
        <v>0</v>
      </c>
      <c r="S2259">
        <v>200</v>
      </c>
      <c r="T2259">
        <v>0</v>
      </c>
      <c r="U2259">
        <v>314</v>
      </c>
      <c r="V2259">
        <v>314</v>
      </c>
      <c r="W2259">
        <v>200</v>
      </c>
      <c r="X2259">
        <v>0</v>
      </c>
      <c r="Y2259">
        <v>0</v>
      </c>
      <c r="Z2259">
        <v>0</v>
      </c>
      <c r="AD2259" s="1">
        <v>41888.333333333336</v>
      </c>
      <c r="AE2259" s="1">
        <v>41916.708333333336</v>
      </c>
      <c r="AG2259" s="1">
        <v>41823.333333333336</v>
      </c>
      <c r="AH2259" s="1">
        <v>41851.708333333336</v>
      </c>
      <c r="AI2259" s="1">
        <v>41823.333333333336</v>
      </c>
      <c r="AJ2259" s="1">
        <v>41851.708333333336</v>
      </c>
      <c r="AK2259" s="1">
        <v>41823.333333333336</v>
      </c>
      <c r="AL2259" s="1">
        <v>41851.708333333336</v>
      </c>
      <c r="AM2259" s="1">
        <v>41888.333333333336</v>
      </c>
      <c r="AN2259" s="1">
        <v>41916.708333333336</v>
      </c>
      <c r="AP2259" t="s">
        <v>113</v>
      </c>
      <c r="AU2259" t="s">
        <v>5543</v>
      </c>
      <c r="AY2259" t="s">
        <v>106</v>
      </c>
      <c r="AZ2259">
        <v>0</v>
      </c>
      <c r="BA2259">
        <v>0</v>
      </c>
      <c r="BD2259" s="3">
        <v>41321.661805555559</v>
      </c>
      <c r="BE2259" s="3">
        <v>41321.663888888892</v>
      </c>
      <c r="BF2259" t="s">
        <v>115</v>
      </c>
      <c r="BG2259" t="s">
        <v>115</v>
      </c>
      <c r="BH2259">
        <v>8149</v>
      </c>
      <c r="BM2259">
        <v>43550</v>
      </c>
      <c r="BR2259" t="s">
        <v>116</v>
      </c>
      <c r="BS2259" t="s">
        <v>117</v>
      </c>
      <c r="BU2259">
        <v>1</v>
      </c>
      <c r="BV2259" t="s">
        <v>118</v>
      </c>
      <c r="BX2259" t="s">
        <v>119</v>
      </c>
      <c r="BY2259" t="s">
        <v>119</v>
      </c>
      <c r="BZ2259" t="s">
        <v>119</v>
      </c>
      <c r="CA2259">
        <v>1</v>
      </c>
      <c r="CC2259" t="s">
        <v>120</v>
      </c>
      <c r="CH2259">
        <v>540</v>
      </c>
      <c r="CI2259">
        <v>37130</v>
      </c>
      <c r="CJ2259" t="s">
        <v>106</v>
      </c>
      <c r="CK2259" t="s">
        <v>106</v>
      </c>
      <c r="CL2259">
        <v>60</v>
      </c>
      <c r="CM2259" t="s">
        <v>4652</v>
      </c>
      <c r="CO2259">
        <v>124681</v>
      </c>
      <c r="CQ2259">
        <v>0</v>
      </c>
      <c r="CR2259">
        <v>0</v>
      </c>
      <c r="CS2259">
        <v>0</v>
      </c>
      <c r="CY2259" t="s">
        <v>123</v>
      </c>
      <c r="CZ2259" t="s">
        <v>124</v>
      </c>
      <c r="DD2259" t="str" cm="1">
        <f t="array" ref="DD2259">TEXT(_xlfn.SEQUENCE(1, DATEDIF(AG2259, AH2259, "m") + 1, AG2259, 30), "YYYY-APMM")</f>
        <v>2014-AP07</v>
      </c>
      <c r="DN2259">
        <f t="shared" si="70"/>
        <v>314</v>
      </c>
      <c r="DO2259" t="str">
        <f t="shared" si="71"/>
        <v>LABOR- SUBCONTRACTOR</v>
      </c>
    </row>
    <row r="2260" spans="1:119" x14ac:dyDescent="0.35">
      <c r="A2260" t="s">
        <v>105</v>
      </c>
      <c r="B2260">
        <v>501545</v>
      </c>
      <c r="C2260">
        <v>6359</v>
      </c>
      <c r="D2260">
        <v>124689</v>
      </c>
      <c r="E2260">
        <v>13662</v>
      </c>
      <c r="F2260">
        <v>0</v>
      </c>
      <c r="G2260" t="s">
        <v>106</v>
      </c>
      <c r="H2260" t="s">
        <v>106</v>
      </c>
      <c r="I2260" t="s">
        <v>106</v>
      </c>
      <c r="J2260" t="s">
        <v>107</v>
      </c>
      <c r="K2260" t="s">
        <v>108</v>
      </c>
      <c r="L2260" t="s">
        <v>109</v>
      </c>
      <c r="M2260" t="s">
        <v>110</v>
      </c>
      <c r="N2260" t="s">
        <v>5544</v>
      </c>
      <c r="O2260" t="s">
        <v>4660</v>
      </c>
      <c r="P2260">
        <v>8178</v>
      </c>
      <c r="Q2260">
        <v>416</v>
      </c>
      <c r="R2260">
        <v>120</v>
      </c>
      <c r="S2260">
        <v>200</v>
      </c>
      <c r="T2260">
        <v>0</v>
      </c>
      <c r="U2260">
        <v>51.6</v>
      </c>
      <c r="V2260">
        <v>51.6</v>
      </c>
      <c r="W2260">
        <v>200</v>
      </c>
      <c r="X2260">
        <v>0</v>
      </c>
      <c r="Y2260">
        <v>0</v>
      </c>
      <c r="Z2260">
        <v>0</v>
      </c>
      <c r="AD2260" s="1">
        <v>41893.333333333336</v>
      </c>
      <c r="AE2260" s="1">
        <v>41924.708333333336</v>
      </c>
      <c r="AG2260" s="1">
        <v>41829.333333333336</v>
      </c>
      <c r="AH2260" s="1">
        <v>41861.708333333336</v>
      </c>
      <c r="AI2260" s="1">
        <v>41829.333333333336</v>
      </c>
      <c r="AJ2260" s="1">
        <v>41861.708333333336</v>
      </c>
      <c r="AK2260" s="1">
        <v>41829.333333333336</v>
      </c>
      <c r="AL2260" s="1">
        <v>41861.708333333336</v>
      </c>
      <c r="AM2260" s="1">
        <v>41893.333333333336</v>
      </c>
      <c r="AN2260" s="1">
        <v>41924.708333333336</v>
      </c>
      <c r="AP2260" t="s">
        <v>113</v>
      </c>
      <c r="AU2260" t="s">
        <v>5545</v>
      </c>
      <c r="AY2260" t="s">
        <v>106</v>
      </c>
      <c r="AZ2260">
        <v>0</v>
      </c>
      <c r="BA2260">
        <v>0</v>
      </c>
      <c r="BD2260" s="3">
        <v>41321.661805555559</v>
      </c>
      <c r="BE2260" s="3">
        <v>41321.663888888892</v>
      </c>
      <c r="BF2260" t="s">
        <v>115</v>
      </c>
      <c r="BG2260" t="s">
        <v>115</v>
      </c>
      <c r="BH2260">
        <v>8149</v>
      </c>
      <c r="BM2260">
        <v>43550</v>
      </c>
      <c r="BR2260" t="s">
        <v>116</v>
      </c>
      <c r="BS2260" t="s">
        <v>117</v>
      </c>
      <c r="BU2260">
        <v>1</v>
      </c>
      <c r="BV2260" t="s">
        <v>118</v>
      </c>
      <c r="BX2260" t="s">
        <v>119</v>
      </c>
      <c r="BY2260" t="s">
        <v>119</v>
      </c>
      <c r="BZ2260" t="s">
        <v>119</v>
      </c>
      <c r="CA2260">
        <v>1</v>
      </c>
      <c r="CC2260" t="s">
        <v>120</v>
      </c>
      <c r="CH2260">
        <v>540</v>
      </c>
      <c r="CI2260">
        <v>37130</v>
      </c>
      <c r="CJ2260" t="s">
        <v>106</v>
      </c>
      <c r="CK2260" t="s">
        <v>106</v>
      </c>
      <c r="CL2260">
        <v>60</v>
      </c>
      <c r="CM2260" t="s">
        <v>4652</v>
      </c>
      <c r="CO2260">
        <v>124681</v>
      </c>
      <c r="CQ2260">
        <v>0</v>
      </c>
      <c r="CR2260">
        <v>0</v>
      </c>
      <c r="CS2260">
        <v>0</v>
      </c>
      <c r="CY2260" t="s">
        <v>123</v>
      </c>
      <c r="CZ2260" t="s">
        <v>124</v>
      </c>
      <c r="DD2260" t="str" cm="1">
        <f t="array" ref="DD2260:DE2260">TEXT(_xlfn.SEQUENCE(1, DATEDIF(AG2260, AH2260, "m") + 1, AG2260, 30), "YYYY-APMM")</f>
        <v>2014-AP07</v>
      </c>
      <c r="DE2260" t="str">
        <v>2014-AP08</v>
      </c>
      <c r="DN2260">
        <f t="shared" si="70"/>
        <v>25.8</v>
      </c>
      <c r="DO2260" t="str">
        <f t="shared" si="71"/>
        <v>LABOR- SUBCONTRACTOR</v>
      </c>
    </row>
    <row r="2261" spans="1:119" x14ac:dyDescent="0.35">
      <c r="A2261" t="s">
        <v>105</v>
      </c>
      <c r="B2261">
        <v>501546</v>
      </c>
      <c r="C2261">
        <v>6359</v>
      </c>
      <c r="D2261">
        <v>124690</v>
      </c>
      <c r="E2261">
        <v>13662</v>
      </c>
      <c r="F2261">
        <v>0</v>
      </c>
      <c r="G2261" t="s">
        <v>106</v>
      </c>
      <c r="H2261" t="s">
        <v>106</v>
      </c>
      <c r="I2261" t="s">
        <v>106</v>
      </c>
      <c r="J2261" t="s">
        <v>107</v>
      </c>
      <c r="K2261" t="s">
        <v>108</v>
      </c>
      <c r="L2261" t="s">
        <v>109</v>
      </c>
      <c r="M2261" t="s">
        <v>110</v>
      </c>
      <c r="N2261" t="s">
        <v>5546</v>
      </c>
      <c r="O2261" t="s">
        <v>4769</v>
      </c>
      <c r="P2261">
        <v>8177</v>
      </c>
      <c r="Q2261">
        <v>0</v>
      </c>
      <c r="R2261">
        <v>0</v>
      </c>
      <c r="S2261">
        <v>200</v>
      </c>
      <c r="T2261">
        <v>0</v>
      </c>
      <c r="U2261">
        <v>190</v>
      </c>
      <c r="V2261">
        <v>190</v>
      </c>
      <c r="W2261">
        <v>200</v>
      </c>
      <c r="X2261">
        <v>100</v>
      </c>
      <c r="Y2261">
        <v>0</v>
      </c>
      <c r="Z2261">
        <v>100</v>
      </c>
      <c r="AD2261" s="1">
        <v>41672.333333333336</v>
      </c>
      <c r="AE2261" s="1">
        <v>41701.708333333336</v>
      </c>
      <c r="AG2261" s="1">
        <v>41672.333333333336</v>
      </c>
      <c r="AH2261" s="1">
        <v>41701.708333333336</v>
      </c>
      <c r="AI2261" s="1">
        <v>41672.333333333336</v>
      </c>
      <c r="AJ2261" s="1">
        <v>41701.708333333336</v>
      </c>
      <c r="AK2261" s="1">
        <v>41672.333333333336</v>
      </c>
      <c r="AL2261" s="1">
        <v>41701.708333333336</v>
      </c>
      <c r="AM2261" s="1">
        <v>41672.333333333336</v>
      </c>
      <c r="AN2261" s="1">
        <v>41701.708333333336</v>
      </c>
      <c r="AP2261" t="s">
        <v>113</v>
      </c>
      <c r="AU2261" t="s">
        <v>5547</v>
      </c>
      <c r="AY2261" t="s">
        <v>119</v>
      </c>
      <c r="AZ2261">
        <v>0</v>
      </c>
      <c r="BA2261">
        <v>0</v>
      </c>
      <c r="BD2261" s="3">
        <v>41321.661805555559</v>
      </c>
      <c r="BE2261" s="3">
        <v>41321.663888888892</v>
      </c>
      <c r="BF2261" t="s">
        <v>115</v>
      </c>
      <c r="BG2261" t="s">
        <v>115</v>
      </c>
      <c r="BH2261">
        <v>8149</v>
      </c>
      <c r="BM2261">
        <v>43540</v>
      </c>
      <c r="BR2261" t="s">
        <v>1299</v>
      </c>
      <c r="BS2261" t="s">
        <v>1300</v>
      </c>
      <c r="BU2261">
        <v>1</v>
      </c>
      <c r="BV2261" t="s">
        <v>118</v>
      </c>
      <c r="BX2261" t="s">
        <v>119</v>
      </c>
      <c r="BY2261" t="s">
        <v>119</v>
      </c>
      <c r="BZ2261" t="s">
        <v>119</v>
      </c>
      <c r="CA2261">
        <v>1</v>
      </c>
      <c r="CC2261" t="s">
        <v>120</v>
      </c>
      <c r="CH2261">
        <v>540</v>
      </c>
      <c r="CI2261">
        <v>37060</v>
      </c>
      <c r="CJ2261" t="s">
        <v>106</v>
      </c>
      <c r="CK2261" t="s">
        <v>106</v>
      </c>
      <c r="CL2261">
        <v>25</v>
      </c>
      <c r="CM2261" t="s">
        <v>4771</v>
      </c>
      <c r="CO2261">
        <v>124681</v>
      </c>
      <c r="CQ2261">
        <v>0</v>
      </c>
      <c r="CR2261">
        <v>0</v>
      </c>
      <c r="CS2261">
        <v>0</v>
      </c>
      <c r="CY2261" t="s">
        <v>123</v>
      </c>
      <c r="CZ2261" t="s">
        <v>124</v>
      </c>
      <c r="DD2261" t="str" cm="1">
        <f t="array" ref="DD2261:DE2261">TEXT(_xlfn.SEQUENCE(1, DATEDIF(AG2261, AH2261, "m") + 1, AG2261, 30), "YYYY-APMM")</f>
        <v>2014-AP02</v>
      </c>
      <c r="DE2261" t="str">
        <v>2014-AP03</v>
      </c>
      <c r="DN2261">
        <f t="shared" si="70"/>
        <v>95</v>
      </c>
      <c r="DO2261" t="str">
        <f t="shared" si="71"/>
        <v>LABOR - CIVIL</v>
      </c>
    </row>
    <row r="2262" spans="1:119" x14ac:dyDescent="0.35">
      <c r="A2262" t="s">
        <v>105</v>
      </c>
      <c r="B2262">
        <v>501547</v>
      </c>
      <c r="C2262">
        <v>6359</v>
      </c>
      <c r="D2262">
        <v>124690</v>
      </c>
      <c r="E2262">
        <v>13662</v>
      </c>
      <c r="F2262">
        <v>0</v>
      </c>
      <c r="G2262" t="s">
        <v>106</v>
      </c>
      <c r="H2262" t="s">
        <v>106</v>
      </c>
      <c r="I2262" t="s">
        <v>106</v>
      </c>
      <c r="J2262" t="s">
        <v>107</v>
      </c>
      <c r="K2262" t="s">
        <v>108</v>
      </c>
      <c r="L2262" t="s">
        <v>109</v>
      </c>
      <c r="M2262" t="s">
        <v>110</v>
      </c>
      <c r="N2262" t="s">
        <v>5548</v>
      </c>
      <c r="O2262" t="s">
        <v>4773</v>
      </c>
      <c r="P2262">
        <v>8178</v>
      </c>
      <c r="Q2262">
        <v>0</v>
      </c>
      <c r="R2262">
        <v>0</v>
      </c>
      <c r="S2262">
        <v>200</v>
      </c>
      <c r="T2262">
        <v>0</v>
      </c>
      <c r="U2262">
        <v>210</v>
      </c>
      <c r="V2262">
        <v>210</v>
      </c>
      <c r="W2262">
        <v>200</v>
      </c>
      <c r="X2262">
        <v>0</v>
      </c>
      <c r="Y2262">
        <v>0</v>
      </c>
      <c r="Z2262">
        <v>0</v>
      </c>
      <c r="AD2262" s="1">
        <v>41680.333333333336</v>
      </c>
      <c r="AE2262" s="1">
        <v>41709.708333333336</v>
      </c>
      <c r="AG2262" s="1">
        <v>41680.333333333336</v>
      </c>
      <c r="AH2262" s="1">
        <v>41709.708333333336</v>
      </c>
      <c r="AI2262" s="1">
        <v>41680.333333333336</v>
      </c>
      <c r="AJ2262" s="1">
        <v>41709.708333333336</v>
      </c>
      <c r="AK2262" s="1">
        <v>41680.333333333336</v>
      </c>
      <c r="AL2262" s="1">
        <v>41709.708333333336</v>
      </c>
      <c r="AM2262" s="1">
        <v>41680.333333333336</v>
      </c>
      <c r="AN2262" s="1">
        <v>41709.708333333336</v>
      </c>
      <c r="AP2262" t="s">
        <v>113</v>
      </c>
      <c r="AU2262" t="s">
        <v>5549</v>
      </c>
      <c r="AY2262" t="s">
        <v>119</v>
      </c>
      <c r="AZ2262">
        <v>0</v>
      </c>
      <c r="BA2262">
        <v>0</v>
      </c>
      <c r="BD2262" s="3">
        <v>41321.661805555559</v>
      </c>
      <c r="BE2262" s="3">
        <v>41321.663888888892</v>
      </c>
      <c r="BF2262" t="s">
        <v>115</v>
      </c>
      <c r="BG2262" t="s">
        <v>115</v>
      </c>
      <c r="BH2262">
        <v>8149</v>
      </c>
      <c r="BM2262">
        <v>43550</v>
      </c>
      <c r="BR2262" t="s">
        <v>116</v>
      </c>
      <c r="BS2262" t="s">
        <v>117</v>
      </c>
      <c r="BU2262">
        <v>1</v>
      </c>
      <c r="BV2262" t="s">
        <v>118</v>
      </c>
      <c r="BX2262" t="s">
        <v>119</v>
      </c>
      <c r="BY2262" t="s">
        <v>119</v>
      </c>
      <c r="BZ2262" t="s">
        <v>119</v>
      </c>
      <c r="CA2262">
        <v>1</v>
      </c>
      <c r="CC2262" t="s">
        <v>120</v>
      </c>
      <c r="CH2262">
        <v>540</v>
      </c>
      <c r="CI2262">
        <v>37060</v>
      </c>
      <c r="CJ2262" t="s">
        <v>106</v>
      </c>
      <c r="CK2262" t="s">
        <v>106</v>
      </c>
      <c r="CL2262">
        <v>25</v>
      </c>
      <c r="CM2262" t="s">
        <v>4771</v>
      </c>
      <c r="CO2262">
        <v>124681</v>
      </c>
      <c r="CQ2262">
        <v>0</v>
      </c>
      <c r="CR2262">
        <v>0</v>
      </c>
      <c r="CS2262">
        <v>0</v>
      </c>
      <c r="CY2262" t="s">
        <v>123</v>
      </c>
      <c r="CZ2262" t="s">
        <v>124</v>
      </c>
      <c r="DD2262" t="str" cm="1">
        <f t="array" ref="DD2262:DE2262">TEXT(_xlfn.SEQUENCE(1, DATEDIF(AG2262, AH2262, "m") + 1, AG2262, 30), "YYYY-APMM")</f>
        <v>2014-AP02</v>
      </c>
      <c r="DE2262" t="str">
        <v>2014-AP03</v>
      </c>
      <c r="DN2262">
        <f t="shared" si="70"/>
        <v>105</v>
      </c>
      <c r="DO2262" t="str">
        <f t="shared" si="71"/>
        <v>LABOR- SUBCONTRACTOR</v>
      </c>
    </row>
    <row r="2263" spans="1:119" x14ac:dyDescent="0.35">
      <c r="A2263" t="s">
        <v>105</v>
      </c>
      <c r="B2263">
        <v>501548</v>
      </c>
      <c r="C2263">
        <v>6359</v>
      </c>
      <c r="D2263">
        <v>124690</v>
      </c>
      <c r="E2263">
        <v>13662</v>
      </c>
      <c r="F2263">
        <v>0</v>
      </c>
      <c r="G2263" t="s">
        <v>106</v>
      </c>
      <c r="H2263" t="s">
        <v>106</v>
      </c>
      <c r="I2263" t="s">
        <v>106</v>
      </c>
      <c r="J2263" t="s">
        <v>107</v>
      </c>
      <c r="K2263" t="s">
        <v>108</v>
      </c>
      <c r="L2263" t="s">
        <v>109</v>
      </c>
      <c r="M2263" t="s">
        <v>110</v>
      </c>
      <c r="N2263" t="s">
        <v>5550</v>
      </c>
      <c r="O2263" t="s">
        <v>4776</v>
      </c>
      <c r="P2263">
        <v>8178</v>
      </c>
      <c r="Q2263">
        <v>0</v>
      </c>
      <c r="R2263">
        <v>0</v>
      </c>
      <c r="S2263">
        <v>200</v>
      </c>
      <c r="T2263">
        <v>0</v>
      </c>
      <c r="U2263">
        <v>50.4</v>
      </c>
      <c r="V2263">
        <v>50.4</v>
      </c>
      <c r="W2263">
        <v>200</v>
      </c>
      <c r="X2263">
        <v>0</v>
      </c>
      <c r="Y2263">
        <v>0</v>
      </c>
      <c r="Z2263">
        <v>0</v>
      </c>
      <c r="AD2263" s="1">
        <v>41687.333333333336</v>
      </c>
      <c r="AE2263" s="1">
        <v>41715.708333333336</v>
      </c>
      <c r="AG2263" s="1">
        <v>41687.333333333336</v>
      </c>
      <c r="AH2263" s="1">
        <v>41715.708333333336</v>
      </c>
      <c r="AI2263" s="1">
        <v>41687.333333333336</v>
      </c>
      <c r="AJ2263" s="1">
        <v>41715.708333333336</v>
      </c>
      <c r="AK2263" s="1">
        <v>41687.333333333336</v>
      </c>
      <c r="AL2263" s="1">
        <v>41715.708333333336</v>
      </c>
      <c r="AM2263" s="1">
        <v>41687.333333333336</v>
      </c>
      <c r="AN2263" s="1">
        <v>41715.708333333336</v>
      </c>
      <c r="AP2263" t="s">
        <v>113</v>
      </c>
      <c r="AU2263" t="s">
        <v>5551</v>
      </c>
      <c r="AY2263" t="s">
        <v>119</v>
      </c>
      <c r="AZ2263">
        <v>0</v>
      </c>
      <c r="BA2263">
        <v>0</v>
      </c>
      <c r="BD2263" s="3">
        <v>41321.661805555559</v>
      </c>
      <c r="BE2263" s="3">
        <v>41321.663888888892</v>
      </c>
      <c r="BF2263" t="s">
        <v>115</v>
      </c>
      <c r="BG2263" t="s">
        <v>115</v>
      </c>
      <c r="BH2263">
        <v>8149</v>
      </c>
      <c r="BM2263">
        <v>43550</v>
      </c>
      <c r="BR2263" t="s">
        <v>116</v>
      </c>
      <c r="BS2263" t="s">
        <v>117</v>
      </c>
      <c r="BU2263">
        <v>1</v>
      </c>
      <c r="BV2263" t="s">
        <v>118</v>
      </c>
      <c r="BX2263" t="s">
        <v>119</v>
      </c>
      <c r="BY2263" t="s">
        <v>119</v>
      </c>
      <c r="BZ2263" t="s">
        <v>119</v>
      </c>
      <c r="CA2263">
        <v>1</v>
      </c>
      <c r="CC2263" t="s">
        <v>120</v>
      </c>
      <c r="CH2263">
        <v>540</v>
      </c>
      <c r="CI2263">
        <v>37060</v>
      </c>
      <c r="CJ2263" t="s">
        <v>106</v>
      </c>
      <c r="CK2263" t="s">
        <v>106</v>
      </c>
      <c r="CL2263">
        <v>25</v>
      </c>
      <c r="CM2263" t="s">
        <v>4771</v>
      </c>
      <c r="CO2263">
        <v>124681</v>
      </c>
      <c r="CQ2263">
        <v>0</v>
      </c>
      <c r="CR2263">
        <v>0</v>
      </c>
      <c r="CS2263">
        <v>0</v>
      </c>
      <c r="CY2263" t="s">
        <v>123</v>
      </c>
      <c r="CZ2263" t="s">
        <v>124</v>
      </c>
      <c r="DD2263" t="str" cm="1">
        <f t="array" ref="DD2263:DE2263">TEXT(_xlfn.SEQUENCE(1, DATEDIF(AG2263, AH2263, "m") + 1, AG2263, 30), "YYYY-APMM")</f>
        <v>2014-AP02</v>
      </c>
      <c r="DE2263" t="str">
        <v>2014-AP03</v>
      </c>
      <c r="DN2263">
        <f t="shared" si="70"/>
        <v>25.2</v>
      </c>
      <c r="DO2263" t="str">
        <f t="shared" si="71"/>
        <v>LABOR- SUBCONTRACTOR</v>
      </c>
    </row>
    <row r="2264" spans="1:119" x14ac:dyDescent="0.35">
      <c r="A2264" t="s">
        <v>105</v>
      </c>
      <c r="B2264">
        <v>501549</v>
      </c>
      <c r="C2264">
        <v>6359</v>
      </c>
      <c r="D2264">
        <v>124690</v>
      </c>
      <c r="E2264">
        <v>13662</v>
      </c>
      <c r="F2264">
        <v>0</v>
      </c>
      <c r="G2264" t="s">
        <v>106</v>
      </c>
      <c r="H2264" t="s">
        <v>106</v>
      </c>
      <c r="I2264" t="s">
        <v>106</v>
      </c>
      <c r="J2264" t="s">
        <v>107</v>
      </c>
      <c r="K2264" t="s">
        <v>108</v>
      </c>
      <c r="L2264" t="s">
        <v>109</v>
      </c>
      <c r="M2264" t="s">
        <v>110</v>
      </c>
      <c r="N2264" t="s">
        <v>5552</v>
      </c>
      <c r="O2264" t="s">
        <v>4779</v>
      </c>
      <c r="P2264">
        <v>8177</v>
      </c>
      <c r="Q2264">
        <v>0</v>
      </c>
      <c r="R2264">
        <v>0</v>
      </c>
      <c r="S2264">
        <v>200</v>
      </c>
      <c r="T2264">
        <v>0</v>
      </c>
      <c r="U2264">
        <v>311</v>
      </c>
      <c r="V2264">
        <v>311</v>
      </c>
      <c r="W2264">
        <v>200</v>
      </c>
      <c r="X2264">
        <v>275</v>
      </c>
      <c r="Y2264">
        <v>0</v>
      </c>
      <c r="Z2264">
        <v>275</v>
      </c>
      <c r="AD2264" s="1">
        <v>41693.333333333336</v>
      </c>
      <c r="AE2264" s="1">
        <v>41721.708333333336</v>
      </c>
      <c r="AG2264" s="1">
        <v>41693.333333333336</v>
      </c>
      <c r="AH2264" s="1">
        <v>41721.708333333336</v>
      </c>
      <c r="AI2264" s="1">
        <v>41693.333333333336</v>
      </c>
      <c r="AJ2264" s="1">
        <v>41721.708333333336</v>
      </c>
      <c r="AK2264" s="1">
        <v>41693.333333333336</v>
      </c>
      <c r="AL2264" s="1">
        <v>41721.708333333336</v>
      </c>
      <c r="AM2264" s="1">
        <v>41693.333333333336</v>
      </c>
      <c r="AN2264" s="1">
        <v>41721.708333333336</v>
      </c>
      <c r="AP2264" t="s">
        <v>113</v>
      </c>
      <c r="AU2264" t="s">
        <v>5553</v>
      </c>
      <c r="AY2264" t="s">
        <v>119</v>
      </c>
      <c r="AZ2264">
        <v>0</v>
      </c>
      <c r="BA2264">
        <v>0</v>
      </c>
      <c r="BD2264" s="3">
        <v>41321.661805555559</v>
      </c>
      <c r="BE2264" s="3">
        <v>41321.663888888892</v>
      </c>
      <c r="BF2264" t="s">
        <v>115</v>
      </c>
      <c r="BG2264" t="s">
        <v>115</v>
      </c>
      <c r="BH2264">
        <v>8149</v>
      </c>
      <c r="BM2264">
        <v>43540</v>
      </c>
      <c r="BR2264" t="s">
        <v>1299</v>
      </c>
      <c r="BS2264" t="s">
        <v>1300</v>
      </c>
      <c r="BU2264">
        <v>1</v>
      </c>
      <c r="BV2264" t="s">
        <v>118</v>
      </c>
      <c r="BX2264" t="s">
        <v>119</v>
      </c>
      <c r="BY2264" t="s">
        <v>119</v>
      </c>
      <c r="BZ2264" t="s">
        <v>119</v>
      </c>
      <c r="CA2264">
        <v>1</v>
      </c>
      <c r="CC2264" t="s">
        <v>120</v>
      </c>
      <c r="CH2264">
        <v>540</v>
      </c>
      <c r="CI2264">
        <v>37060</v>
      </c>
      <c r="CJ2264" t="s">
        <v>106</v>
      </c>
      <c r="CK2264" t="s">
        <v>106</v>
      </c>
      <c r="CL2264">
        <v>25</v>
      </c>
      <c r="CM2264" t="s">
        <v>4771</v>
      </c>
      <c r="CO2264">
        <v>124681</v>
      </c>
      <c r="CQ2264">
        <v>0</v>
      </c>
      <c r="CR2264">
        <v>0</v>
      </c>
      <c r="CS2264">
        <v>0</v>
      </c>
      <c r="CY2264" t="s">
        <v>123</v>
      </c>
      <c r="CZ2264" t="s">
        <v>124</v>
      </c>
      <c r="DD2264" t="str" cm="1">
        <f t="array" ref="DD2264:DE2264">TEXT(_xlfn.SEQUENCE(1, DATEDIF(AG2264, AH2264, "m") + 1, AG2264, 30), "YYYY-APMM")</f>
        <v>2014-AP02</v>
      </c>
      <c r="DE2264" t="str">
        <v>2014-AP03</v>
      </c>
      <c r="DN2264">
        <f t="shared" si="70"/>
        <v>155.5</v>
      </c>
      <c r="DO2264" t="str">
        <f t="shared" si="71"/>
        <v>LABOR - CIVIL</v>
      </c>
    </row>
    <row r="2265" spans="1:119" x14ac:dyDescent="0.35">
      <c r="A2265" t="s">
        <v>105</v>
      </c>
      <c r="B2265">
        <v>501550</v>
      </c>
      <c r="C2265">
        <v>6359</v>
      </c>
      <c r="D2265">
        <v>124690</v>
      </c>
      <c r="E2265">
        <v>13662</v>
      </c>
      <c r="F2265">
        <v>0</v>
      </c>
      <c r="G2265" t="s">
        <v>106</v>
      </c>
      <c r="H2265" t="s">
        <v>106</v>
      </c>
      <c r="I2265" t="s">
        <v>106</v>
      </c>
      <c r="J2265" t="s">
        <v>107</v>
      </c>
      <c r="K2265" t="s">
        <v>108</v>
      </c>
      <c r="L2265" t="s">
        <v>109</v>
      </c>
      <c r="M2265" t="s">
        <v>110</v>
      </c>
      <c r="N2265" t="s">
        <v>5554</v>
      </c>
      <c r="O2265" t="s">
        <v>4689</v>
      </c>
      <c r="P2265">
        <v>8165</v>
      </c>
      <c r="Q2265">
        <v>176</v>
      </c>
      <c r="R2265">
        <v>0</v>
      </c>
      <c r="S2265">
        <v>200</v>
      </c>
      <c r="T2265">
        <v>0</v>
      </c>
      <c r="U2265">
        <v>266</v>
      </c>
      <c r="V2265">
        <v>266</v>
      </c>
      <c r="W2265">
        <v>200</v>
      </c>
      <c r="X2265">
        <v>0</v>
      </c>
      <c r="Y2265">
        <v>0</v>
      </c>
      <c r="Z2265">
        <v>0</v>
      </c>
      <c r="AD2265" s="1">
        <v>41724.333333333336</v>
      </c>
      <c r="AE2265" s="1">
        <v>41752.708333333336</v>
      </c>
      <c r="AG2265" s="1">
        <v>41699.333333333336</v>
      </c>
      <c r="AH2265" s="1">
        <v>41727.708333333336</v>
      </c>
      <c r="AI2265" s="1">
        <v>41699.333333333336</v>
      </c>
      <c r="AJ2265" s="1">
        <v>41727.708333333336</v>
      </c>
      <c r="AK2265" s="1">
        <v>41699.333333333336</v>
      </c>
      <c r="AL2265" s="1">
        <v>41727.708333333336</v>
      </c>
      <c r="AM2265" s="1">
        <v>41724.333333333336</v>
      </c>
      <c r="AN2265" s="1">
        <v>41752.708333333336</v>
      </c>
      <c r="AP2265" t="s">
        <v>113</v>
      </c>
      <c r="AU2265" t="s">
        <v>5555</v>
      </c>
      <c r="AY2265" t="s">
        <v>106</v>
      </c>
      <c r="AZ2265">
        <v>0</v>
      </c>
      <c r="BA2265">
        <v>0</v>
      </c>
      <c r="BD2265" s="3">
        <v>41321.661805555559</v>
      </c>
      <c r="BE2265" s="3">
        <v>41321.663888888892</v>
      </c>
      <c r="BF2265" t="s">
        <v>115</v>
      </c>
      <c r="BG2265" t="s">
        <v>115</v>
      </c>
      <c r="BH2265">
        <v>8149</v>
      </c>
      <c r="BM2265">
        <v>43420</v>
      </c>
      <c r="BR2265" t="s">
        <v>3122</v>
      </c>
      <c r="BS2265" t="s">
        <v>3123</v>
      </c>
      <c r="BU2265">
        <v>1</v>
      </c>
      <c r="BV2265" t="s">
        <v>118</v>
      </c>
      <c r="BX2265" t="s">
        <v>119</v>
      </c>
      <c r="BY2265" t="s">
        <v>119</v>
      </c>
      <c r="BZ2265" t="s">
        <v>119</v>
      </c>
      <c r="CA2265">
        <v>1</v>
      </c>
      <c r="CC2265" t="s">
        <v>120</v>
      </c>
      <c r="CH2265">
        <v>540</v>
      </c>
      <c r="CI2265">
        <v>37060</v>
      </c>
      <c r="CJ2265" t="s">
        <v>106</v>
      </c>
      <c r="CK2265" t="s">
        <v>106</v>
      </c>
      <c r="CL2265">
        <v>25</v>
      </c>
      <c r="CM2265" t="s">
        <v>4771</v>
      </c>
      <c r="CO2265">
        <v>124681</v>
      </c>
      <c r="CQ2265">
        <v>0</v>
      </c>
      <c r="CR2265">
        <v>0</v>
      </c>
      <c r="CS2265">
        <v>0</v>
      </c>
      <c r="CY2265" t="s">
        <v>123</v>
      </c>
      <c r="CZ2265" t="s">
        <v>124</v>
      </c>
      <c r="DD2265" t="str" cm="1">
        <f t="array" ref="DD2265">TEXT(_xlfn.SEQUENCE(1, DATEDIF(AG2265, AH2265, "m") + 1, AG2265, 30), "YYYY-APMM")</f>
        <v>2014-AP03</v>
      </c>
      <c r="DN2265">
        <f t="shared" si="70"/>
        <v>266</v>
      </c>
      <c r="DO2265" t="str">
        <f t="shared" si="71"/>
        <v>STEEL FIXERS SK</v>
      </c>
    </row>
    <row r="2266" spans="1:119" x14ac:dyDescent="0.35">
      <c r="A2266" t="s">
        <v>105</v>
      </c>
      <c r="B2266">
        <v>501551</v>
      </c>
      <c r="C2266">
        <v>6359</v>
      </c>
      <c r="D2266">
        <v>124690</v>
      </c>
      <c r="E2266">
        <v>13662</v>
      </c>
      <c r="F2266">
        <v>0</v>
      </c>
      <c r="G2266" t="s">
        <v>106</v>
      </c>
      <c r="H2266" t="s">
        <v>106</v>
      </c>
      <c r="I2266" t="s">
        <v>106</v>
      </c>
      <c r="J2266" t="s">
        <v>107</v>
      </c>
      <c r="K2266" t="s">
        <v>108</v>
      </c>
      <c r="L2266" t="s">
        <v>109</v>
      </c>
      <c r="M2266" t="s">
        <v>110</v>
      </c>
      <c r="N2266" t="s">
        <v>5556</v>
      </c>
      <c r="O2266" t="s">
        <v>4784</v>
      </c>
      <c r="P2266">
        <v>8178</v>
      </c>
      <c r="Q2266">
        <v>176</v>
      </c>
      <c r="R2266">
        <v>120</v>
      </c>
      <c r="S2266">
        <v>200</v>
      </c>
      <c r="T2266">
        <v>0</v>
      </c>
      <c r="U2266">
        <v>84</v>
      </c>
      <c r="V2266">
        <v>84</v>
      </c>
      <c r="W2266">
        <v>200</v>
      </c>
      <c r="X2266">
        <v>0</v>
      </c>
      <c r="Y2266">
        <v>0</v>
      </c>
      <c r="Z2266">
        <v>0</v>
      </c>
      <c r="AD2266" s="1">
        <v>41730.333333333336</v>
      </c>
      <c r="AE2266" s="1">
        <v>41758.708333333336</v>
      </c>
      <c r="AG2266" s="1">
        <v>41704.333333333336</v>
      </c>
      <c r="AH2266" s="1">
        <v>41732.708333333336</v>
      </c>
      <c r="AI2266" s="1">
        <v>41704.333333333336</v>
      </c>
      <c r="AJ2266" s="1">
        <v>41732.708333333336</v>
      </c>
      <c r="AK2266" s="1">
        <v>41704.333333333336</v>
      </c>
      <c r="AL2266" s="1">
        <v>41732.708333333336</v>
      </c>
      <c r="AM2266" s="1">
        <v>41730.333333333336</v>
      </c>
      <c r="AN2266" s="1">
        <v>41758.708333333336</v>
      </c>
      <c r="AP2266" t="s">
        <v>113</v>
      </c>
      <c r="AU2266" t="s">
        <v>5557</v>
      </c>
      <c r="AY2266" t="s">
        <v>106</v>
      </c>
      <c r="AZ2266">
        <v>0</v>
      </c>
      <c r="BA2266">
        <v>0</v>
      </c>
      <c r="BD2266" s="3">
        <v>41321.661805555559</v>
      </c>
      <c r="BE2266" s="3">
        <v>41321.663888888892</v>
      </c>
      <c r="BF2266" t="s">
        <v>115</v>
      </c>
      <c r="BG2266" t="s">
        <v>115</v>
      </c>
      <c r="BH2266">
        <v>8149</v>
      </c>
      <c r="BM2266">
        <v>43550</v>
      </c>
      <c r="BR2266" t="s">
        <v>116</v>
      </c>
      <c r="BS2266" t="s">
        <v>117</v>
      </c>
      <c r="BU2266">
        <v>1</v>
      </c>
      <c r="BV2266" t="s">
        <v>118</v>
      </c>
      <c r="BX2266" t="s">
        <v>119</v>
      </c>
      <c r="BY2266" t="s">
        <v>119</v>
      </c>
      <c r="BZ2266" t="s">
        <v>119</v>
      </c>
      <c r="CA2266">
        <v>1</v>
      </c>
      <c r="CC2266" t="s">
        <v>120</v>
      </c>
      <c r="CH2266">
        <v>540</v>
      </c>
      <c r="CI2266">
        <v>37060</v>
      </c>
      <c r="CJ2266" t="s">
        <v>106</v>
      </c>
      <c r="CK2266" t="s">
        <v>106</v>
      </c>
      <c r="CL2266">
        <v>25</v>
      </c>
      <c r="CM2266" t="s">
        <v>4771</v>
      </c>
      <c r="CO2266">
        <v>124681</v>
      </c>
      <c r="CQ2266">
        <v>0</v>
      </c>
      <c r="CR2266">
        <v>0</v>
      </c>
      <c r="CS2266">
        <v>0</v>
      </c>
      <c r="CY2266" t="s">
        <v>123</v>
      </c>
      <c r="CZ2266" t="s">
        <v>124</v>
      </c>
      <c r="DD2266" t="str" cm="1">
        <f t="array" ref="DD2266">TEXT(_xlfn.SEQUENCE(1, DATEDIF(AG2266, AH2266, "m") + 1, AG2266, 30), "YYYY-APMM")</f>
        <v>2014-AP03</v>
      </c>
      <c r="DN2266">
        <f t="shared" si="70"/>
        <v>84</v>
      </c>
      <c r="DO2266" t="str">
        <f t="shared" si="71"/>
        <v>LABOR- SUBCONTRACTOR</v>
      </c>
    </row>
    <row r="2267" spans="1:119" x14ac:dyDescent="0.35">
      <c r="A2267" t="s">
        <v>105</v>
      </c>
      <c r="B2267">
        <v>501552</v>
      </c>
      <c r="C2267">
        <v>6359</v>
      </c>
      <c r="D2267">
        <v>124691</v>
      </c>
      <c r="E2267">
        <v>13662</v>
      </c>
      <c r="F2267">
        <v>0</v>
      </c>
      <c r="G2267" t="s">
        <v>106</v>
      </c>
      <c r="H2267" t="s">
        <v>106</v>
      </c>
      <c r="I2267" t="s">
        <v>106</v>
      </c>
      <c r="J2267" t="s">
        <v>107</v>
      </c>
      <c r="K2267" t="s">
        <v>108</v>
      </c>
      <c r="L2267" t="s">
        <v>109</v>
      </c>
      <c r="M2267" t="s">
        <v>110</v>
      </c>
      <c r="N2267" t="s">
        <v>5558</v>
      </c>
      <c r="O2267" t="s">
        <v>3209</v>
      </c>
      <c r="P2267">
        <v>8177</v>
      </c>
      <c r="Q2267">
        <v>88</v>
      </c>
      <c r="R2267">
        <v>0</v>
      </c>
      <c r="S2267">
        <v>200</v>
      </c>
      <c r="T2267">
        <v>0</v>
      </c>
      <c r="U2267">
        <v>926</v>
      </c>
      <c r="V2267">
        <v>926</v>
      </c>
      <c r="W2267">
        <v>200</v>
      </c>
      <c r="X2267">
        <v>500</v>
      </c>
      <c r="Y2267">
        <v>0</v>
      </c>
      <c r="Z2267">
        <v>500</v>
      </c>
      <c r="AD2267" s="1">
        <v>41807.333333333336</v>
      </c>
      <c r="AE2267" s="1">
        <v>41835.708333333336</v>
      </c>
      <c r="AG2267" s="1">
        <v>41794.333333333336</v>
      </c>
      <c r="AH2267" s="1">
        <v>41822.708333333336</v>
      </c>
      <c r="AI2267" s="1">
        <v>41794.333333333336</v>
      </c>
      <c r="AJ2267" s="1">
        <v>41822.708333333336</v>
      </c>
      <c r="AK2267" s="1">
        <v>41794.333333333336</v>
      </c>
      <c r="AL2267" s="1">
        <v>41822.708333333336</v>
      </c>
      <c r="AM2267" s="1">
        <v>41807.333333333336</v>
      </c>
      <c r="AN2267" s="1">
        <v>41835.708333333336</v>
      </c>
      <c r="AP2267" t="s">
        <v>113</v>
      </c>
      <c r="AU2267" t="s">
        <v>5559</v>
      </c>
      <c r="AY2267" t="s">
        <v>106</v>
      </c>
      <c r="AZ2267">
        <v>0</v>
      </c>
      <c r="BA2267">
        <v>0</v>
      </c>
      <c r="BD2267" s="3">
        <v>41321.661805555559</v>
      </c>
      <c r="BE2267" s="3">
        <v>41321.663888888892</v>
      </c>
      <c r="BF2267" t="s">
        <v>115</v>
      </c>
      <c r="BG2267" t="s">
        <v>115</v>
      </c>
      <c r="BH2267">
        <v>8149</v>
      </c>
      <c r="BM2267">
        <v>43540</v>
      </c>
      <c r="BR2267" t="s">
        <v>1299</v>
      </c>
      <c r="BS2267" t="s">
        <v>1300</v>
      </c>
      <c r="BU2267">
        <v>1</v>
      </c>
      <c r="BV2267" t="s">
        <v>118</v>
      </c>
      <c r="BX2267" t="s">
        <v>119</v>
      </c>
      <c r="BY2267" t="s">
        <v>119</v>
      </c>
      <c r="BZ2267" t="s">
        <v>119</v>
      </c>
      <c r="CA2267">
        <v>1</v>
      </c>
      <c r="CC2267" t="s">
        <v>120</v>
      </c>
      <c r="CH2267">
        <v>540</v>
      </c>
      <c r="CI2267">
        <v>37150</v>
      </c>
      <c r="CJ2267" t="s">
        <v>106</v>
      </c>
      <c r="CK2267" t="s">
        <v>106</v>
      </c>
      <c r="CL2267">
        <v>70</v>
      </c>
      <c r="CM2267" t="s">
        <v>3180</v>
      </c>
      <c r="CO2267">
        <v>124681</v>
      </c>
      <c r="CQ2267">
        <v>0</v>
      </c>
      <c r="CR2267">
        <v>0</v>
      </c>
      <c r="CS2267">
        <v>0</v>
      </c>
      <c r="CY2267" t="s">
        <v>123</v>
      </c>
      <c r="CZ2267" t="s">
        <v>124</v>
      </c>
      <c r="DD2267" t="str" cm="1">
        <f t="array" ref="DD2267">TEXT(_xlfn.SEQUENCE(1, DATEDIF(AG2267, AH2267, "m") + 1, AG2267, 30), "YYYY-APMM")</f>
        <v>2014-AP06</v>
      </c>
      <c r="DN2267">
        <f t="shared" si="70"/>
        <v>926</v>
      </c>
      <c r="DO2267" t="str">
        <f t="shared" si="71"/>
        <v>LABOR - CIVIL</v>
      </c>
    </row>
    <row r="2268" spans="1:119" x14ac:dyDescent="0.35">
      <c r="A2268" t="s">
        <v>105</v>
      </c>
      <c r="B2268">
        <v>501553</v>
      </c>
      <c r="C2268">
        <v>6359</v>
      </c>
      <c r="D2268">
        <v>124691</v>
      </c>
      <c r="E2268">
        <v>13662</v>
      </c>
      <c r="F2268">
        <v>0</v>
      </c>
      <c r="G2268" t="s">
        <v>106</v>
      </c>
      <c r="H2268" t="s">
        <v>106</v>
      </c>
      <c r="I2268" t="s">
        <v>106</v>
      </c>
      <c r="J2268" t="s">
        <v>107</v>
      </c>
      <c r="K2268" t="s">
        <v>108</v>
      </c>
      <c r="L2268" t="s">
        <v>109</v>
      </c>
      <c r="M2268" t="s">
        <v>110</v>
      </c>
      <c r="N2268" t="s">
        <v>5560</v>
      </c>
      <c r="O2268" t="s">
        <v>4751</v>
      </c>
      <c r="P2268">
        <v>8178</v>
      </c>
      <c r="Q2268">
        <v>328</v>
      </c>
      <c r="R2268">
        <v>120</v>
      </c>
      <c r="S2268">
        <v>200</v>
      </c>
      <c r="T2268">
        <v>0</v>
      </c>
      <c r="U2268">
        <v>728</v>
      </c>
      <c r="V2268">
        <v>728</v>
      </c>
      <c r="W2268">
        <v>200</v>
      </c>
      <c r="X2268">
        <v>0</v>
      </c>
      <c r="Y2268">
        <v>0</v>
      </c>
      <c r="Z2268">
        <v>0</v>
      </c>
      <c r="AD2268" s="1">
        <v>41869.333333333336</v>
      </c>
      <c r="AE2268" s="1">
        <v>41897.708333333336</v>
      </c>
      <c r="AG2268" s="1">
        <v>41818.333333333336</v>
      </c>
      <c r="AH2268" s="1">
        <v>41846.708333333336</v>
      </c>
      <c r="AI2268" s="1">
        <v>41818.333333333336</v>
      </c>
      <c r="AJ2268" s="1">
        <v>41846.708333333336</v>
      </c>
      <c r="AK2268" s="1">
        <v>41818.333333333336</v>
      </c>
      <c r="AL2268" s="1">
        <v>41846.708333333336</v>
      </c>
      <c r="AM2268" s="1">
        <v>41869.333333333336</v>
      </c>
      <c r="AN2268" s="1">
        <v>41897.708333333336</v>
      </c>
      <c r="AP2268" t="s">
        <v>113</v>
      </c>
      <c r="AU2268" t="s">
        <v>5561</v>
      </c>
      <c r="AY2268" t="s">
        <v>106</v>
      </c>
      <c r="AZ2268">
        <v>0</v>
      </c>
      <c r="BA2268">
        <v>0</v>
      </c>
      <c r="BD2268" s="3">
        <v>41321.661805555559</v>
      </c>
      <c r="BE2268" s="3">
        <v>41321.663888888892</v>
      </c>
      <c r="BF2268" t="s">
        <v>115</v>
      </c>
      <c r="BG2268" t="s">
        <v>115</v>
      </c>
      <c r="BH2268">
        <v>8149</v>
      </c>
      <c r="BM2268">
        <v>43550</v>
      </c>
      <c r="BR2268" t="s">
        <v>116</v>
      </c>
      <c r="BS2268" t="s">
        <v>117</v>
      </c>
      <c r="BU2268">
        <v>1</v>
      </c>
      <c r="BV2268" t="s">
        <v>118</v>
      </c>
      <c r="BX2268" t="s">
        <v>119</v>
      </c>
      <c r="BY2268" t="s">
        <v>119</v>
      </c>
      <c r="BZ2268" t="s">
        <v>119</v>
      </c>
      <c r="CA2268">
        <v>1</v>
      </c>
      <c r="CC2268" t="s">
        <v>120</v>
      </c>
      <c r="CH2268">
        <v>540</v>
      </c>
      <c r="CI2268">
        <v>37150</v>
      </c>
      <c r="CJ2268" t="s">
        <v>106</v>
      </c>
      <c r="CK2268" t="s">
        <v>106</v>
      </c>
      <c r="CL2268">
        <v>70</v>
      </c>
      <c r="CM2268" t="s">
        <v>3180</v>
      </c>
      <c r="CO2268">
        <v>124681</v>
      </c>
      <c r="CQ2268">
        <v>0</v>
      </c>
      <c r="CR2268">
        <v>0</v>
      </c>
      <c r="CS2268">
        <v>0</v>
      </c>
      <c r="CY2268" t="s">
        <v>123</v>
      </c>
      <c r="CZ2268" t="s">
        <v>124</v>
      </c>
      <c r="DD2268" t="str" cm="1">
        <f t="array" ref="DD2268">TEXT(_xlfn.SEQUENCE(1, DATEDIF(AG2268, AH2268, "m") + 1, AG2268, 30), "YYYY-APMM")</f>
        <v>2014-AP06</v>
      </c>
      <c r="DN2268">
        <f t="shared" si="70"/>
        <v>728</v>
      </c>
      <c r="DO2268" t="str">
        <f t="shared" si="71"/>
        <v>LABOR- SUBCONTRACTOR</v>
      </c>
    </row>
    <row r="2269" spans="1:119" x14ac:dyDescent="0.35">
      <c r="A2269" t="s">
        <v>105</v>
      </c>
      <c r="B2269">
        <v>501554</v>
      </c>
      <c r="C2269">
        <v>6359</v>
      </c>
      <c r="D2269">
        <v>124691</v>
      </c>
      <c r="E2269">
        <v>13662</v>
      </c>
      <c r="F2269">
        <v>0</v>
      </c>
      <c r="G2269" t="s">
        <v>106</v>
      </c>
      <c r="H2269" t="s">
        <v>106</v>
      </c>
      <c r="I2269" t="s">
        <v>106</v>
      </c>
      <c r="J2269" t="s">
        <v>107</v>
      </c>
      <c r="K2269" t="s">
        <v>108</v>
      </c>
      <c r="L2269" t="s">
        <v>109</v>
      </c>
      <c r="M2269" t="s">
        <v>110</v>
      </c>
      <c r="N2269" t="s">
        <v>5562</v>
      </c>
      <c r="O2269" t="s">
        <v>4748</v>
      </c>
      <c r="P2269">
        <v>8178</v>
      </c>
      <c r="Q2269">
        <v>88</v>
      </c>
      <c r="R2269">
        <v>0</v>
      </c>
      <c r="S2269">
        <v>200</v>
      </c>
      <c r="T2269">
        <v>0</v>
      </c>
      <c r="U2269">
        <v>4102</v>
      </c>
      <c r="V2269">
        <v>4102</v>
      </c>
      <c r="W2269">
        <v>200</v>
      </c>
      <c r="X2269">
        <v>0</v>
      </c>
      <c r="Y2269">
        <v>0</v>
      </c>
      <c r="Z2269">
        <v>0</v>
      </c>
      <c r="AD2269" s="1">
        <v>41819.333333333336</v>
      </c>
      <c r="AE2269" s="1">
        <v>41847.708333333336</v>
      </c>
      <c r="AG2269" s="1">
        <v>41806.333333333336</v>
      </c>
      <c r="AH2269" s="1">
        <v>41834.708333333336</v>
      </c>
      <c r="AI2269" s="1">
        <v>41806.333333333336</v>
      </c>
      <c r="AJ2269" s="1">
        <v>41834.708333333336</v>
      </c>
      <c r="AK2269" s="1">
        <v>41806.333333333336</v>
      </c>
      <c r="AL2269" s="1">
        <v>41834.708333333336</v>
      </c>
      <c r="AM2269" s="1">
        <v>41819.333333333336</v>
      </c>
      <c r="AN2269" s="1">
        <v>41847.708333333336</v>
      </c>
      <c r="AP2269" t="s">
        <v>113</v>
      </c>
      <c r="AU2269" t="s">
        <v>5563</v>
      </c>
      <c r="AY2269" t="s">
        <v>106</v>
      </c>
      <c r="AZ2269">
        <v>0</v>
      </c>
      <c r="BA2269">
        <v>0</v>
      </c>
      <c r="BD2269" s="3">
        <v>41321.661805555559</v>
      </c>
      <c r="BE2269" s="3">
        <v>41321.663888888892</v>
      </c>
      <c r="BF2269" t="s">
        <v>115</v>
      </c>
      <c r="BG2269" t="s">
        <v>115</v>
      </c>
      <c r="BH2269">
        <v>8149</v>
      </c>
      <c r="BM2269">
        <v>43550</v>
      </c>
      <c r="BR2269" t="s">
        <v>116</v>
      </c>
      <c r="BS2269" t="s">
        <v>117</v>
      </c>
      <c r="BU2269">
        <v>1</v>
      </c>
      <c r="BV2269" t="s">
        <v>118</v>
      </c>
      <c r="BX2269" t="s">
        <v>119</v>
      </c>
      <c r="BY2269" t="s">
        <v>119</v>
      </c>
      <c r="BZ2269" t="s">
        <v>119</v>
      </c>
      <c r="CA2269">
        <v>1</v>
      </c>
      <c r="CC2269" t="s">
        <v>120</v>
      </c>
      <c r="CH2269">
        <v>540</v>
      </c>
      <c r="CI2269">
        <v>37150</v>
      </c>
      <c r="CJ2269" t="s">
        <v>106</v>
      </c>
      <c r="CK2269" t="s">
        <v>106</v>
      </c>
      <c r="CL2269">
        <v>70</v>
      </c>
      <c r="CM2269" t="s">
        <v>3180</v>
      </c>
      <c r="CO2269">
        <v>124681</v>
      </c>
      <c r="CQ2269">
        <v>0</v>
      </c>
      <c r="CR2269">
        <v>0</v>
      </c>
      <c r="CS2269">
        <v>0</v>
      </c>
      <c r="CY2269" t="s">
        <v>123</v>
      </c>
      <c r="CZ2269" t="s">
        <v>124</v>
      </c>
      <c r="DD2269" t="str" cm="1">
        <f t="array" ref="DD2269">TEXT(_xlfn.SEQUENCE(1, DATEDIF(AG2269, AH2269, "m") + 1, AG2269, 30), "YYYY-APMM")</f>
        <v>2014-AP06</v>
      </c>
      <c r="DN2269">
        <f t="shared" si="70"/>
        <v>4102</v>
      </c>
      <c r="DO2269" t="str">
        <f t="shared" si="71"/>
        <v>LABOR- SUBCONTRACTOR</v>
      </c>
    </row>
    <row r="2270" spans="1:119" x14ac:dyDescent="0.35">
      <c r="A2270" t="s">
        <v>105</v>
      </c>
      <c r="B2270">
        <v>501555</v>
      </c>
      <c r="C2270">
        <v>6359</v>
      </c>
      <c r="D2270">
        <v>124692</v>
      </c>
      <c r="E2270">
        <v>13662</v>
      </c>
      <c r="F2270">
        <v>0</v>
      </c>
      <c r="G2270" t="s">
        <v>106</v>
      </c>
      <c r="H2270" t="s">
        <v>106</v>
      </c>
      <c r="I2270" t="s">
        <v>106</v>
      </c>
      <c r="J2270" t="s">
        <v>107</v>
      </c>
      <c r="K2270" t="s">
        <v>108</v>
      </c>
      <c r="L2270" t="s">
        <v>109</v>
      </c>
      <c r="M2270" t="s">
        <v>110</v>
      </c>
      <c r="N2270" t="s">
        <v>5564</v>
      </c>
      <c r="O2270" t="s">
        <v>4676</v>
      </c>
      <c r="P2270">
        <v>8177</v>
      </c>
      <c r="Q2270">
        <v>0</v>
      </c>
      <c r="R2270">
        <v>0</v>
      </c>
      <c r="S2270">
        <v>200</v>
      </c>
      <c r="T2270">
        <v>0</v>
      </c>
      <c r="U2270">
        <v>425</v>
      </c>
      <c r="V2270">
        <v>425</v>
      </c>
      <c r="W2270">
        <v>200</v>
      </c>
      <c r="X2270">
        <v>251</v>
      </c>
      <c r="Y2270">
        <v>0</v>
      </c>
      <c r="Z2270">
        <v>251</v>
      </c>
      <c r="AD2270" s="1">
        <v>41648.333333333336</v>
      </c>
      <c r="AE2270" s="1">
        <v>41676.708333333336</v>
      </c>
      <c r="AG2270" s="1">
        <v>41648.333333333336</v>
      </c>
      <c r="AH2270" s="1">
        <v>41676.708333333336</v>
      </c>
      <c r="AI2270" s="1">
        <v>41648.333333333336</v>
      </c>
      <c r="AJ2270" s="1">
        <v>41676.708333333336</v>
      </c>
      <c r="AK2270" s="1">
        <v>41648.333333333336</v>
      </c>
      <c r="AL2270" s="1">
        <v>41676.708333333336</v>
      </c>
      <c r="AM2270" s="1">
        <v>41648.333333333336</v>
      </c>
      <c r="AN2270" s="1">
        <v>41676.708333333336</v>
      </c>
      <c r="AP2270" t="s">
        <v>113</v>
      </c>
      <c r="AU2270" t="s">
        <v>5565</v>
      </c>
      <c r="AY2270" t="s">
        <v>119</v>
      </c>
      <c r="AZ2270">
        <v>0</v>
      </c>
      <c r="BA2270">
        <v>0</v>
      </c>
      <c r="BD2270" s="3">
        <v>41321.661805555559</v>
      </c>
      <c r="BE2270" s="3">
        <v>41321.663888888892</v>
      </c>
      <c r="BF2270" t="s">
        <v>115</v>
      </c>
      <c r="BG2270" t="s">
        <v>115</v>
      </c>
      <c r="BH2270">
        <v>8149</v>
      </c>
      <c r="BM2270">
        <v>43540</v>
      </c>
      <c r="BR2270" t="s">
        <v>1299</v>
      </c>
      <c r="BS2270" t="s">
        <v>1300</v>
      </c>
      <c r="BU2270">
        <v>1</v>
      </c>
      <c r="BV2270" t="s">
        <v>118</v>
      </c>
      <c r="BX2270" t="s">
        <v>119</v>
      </c>
      <c r="BY2270" t="s">
        <v>119</v>
      </c>
      <c r="BZ2270" t="s">
        <v>119</v>
      </c>
      <c r="CA2270">
        <v>1</v>
      </c>
      <c r="CC2270" t="s">
        <v>120</v>
      </c>
      <c r="CH2270">
        <v>540</v>
      </c>
      <c r="CI2270">
        <v>37050</v>
      </c>
      <c r="CJ2270" t="s">
        <v>106</v>
      </c>
      <c r="CK2270" t="s">
        <v>106</v>
      </c>
      <c r="CL2270">
        <v>20</v>
      </c>
      <c r="CM2270" t="s">
        <v>4678</v>
      </c>
      <c r="CO2270">
        <v>124681</v>
      </c>
      <c r="CQ2270">
        <v>0</v>
      </c>
      <c r="CR2270">
        <v>0</v>
      </c>
      <c r="CS2270">
        <v>0</v>
      </c>
      <c r="CY2270" t="s">
        <v>123</v>
      </c>
      <c r="CZ2270" t="s">
        <v>124</v>
      </c>
      <c r="DD2270" t="str" cm="1">
        <f t="array" ref="DD2270">TEXT(_xlfn.SEQUENCE(1, DATEDIF(AG2270, AH2270, "m") + 1, AG2270, 30), "YYYY-APMM")</f>
        <v>2014-AP01</v>
      </c>
      <c r="DN2270">
        <f t="shared" si="70"/>
        <v>425</v>
      </c>
      <c r="DO2270" t="str">
        <f t="shared" si="71"/>
        <v>LABOR - CIVIL</v>
      </c>
    </row>
    <row r="2271" spans="1:119" x14ac:dyDescent="0.35">
      <c r="A2271" t="s">
        <v>105</v>
      </c>
      <c r="B2271">
        <v>501556</v>
      </c>
      <c r="C2271">
        <v>6359</v>
      </c>
      <c r="D2271">
        <v>124692</v>
      </c>
      <c r="E2271">
        <v>13662</v>
      </c>
      <c r="F2271">
        <v>0</v>
      </c>
      <c r="G2271" t="s">
        <v>106</v>
      </c>
      <c r="H2271" t="s">
        <v>106</v>
      </c>
      <c r="I2271" t="s">
        <v>106</v>
      </c>
      <c r="J2271" t="s">
        <v>107</v>
      </c>
      <c r="K2271" t="s">
        <v>108</v>
      </c>
      <c r="L2271" t="s">
        <v>109</v>
      </c>
      <c r="M2271" t="s">
        <v>110</v>
      </c>
      <c r="N2271" t="s">
        <v>5566</v>
      </c>
      <c r="O2271" t="s">
        <v>4680</v>
      </c>
      <c r="P2271">
        <v>8178</v>
      </c>
      <c r="Q2271">
        <v>0</v>
      </c>
      <c r="R2271">
        <v>0</v>
      </c>
      <c r="S2271">
        <v>200</v>
      </c>
      <c r="T2271">
        <v>0</v>
      </c>
      <c r="U2271">
        <v>319.2</v>
      </c>
      <c r="V2271">
        <v>319.2</v>
      </c>
      <c r="W2271">
        <v>200</v>
      </c>
      <c r="X2271">
        <v>0</v>
      </c>
      <c r="Y2271">
        <v>0</v>
      </c>
      <c r="Z2271">
        <v>0</v>
      </c>
      <c r="AD2271" s="1">
        <v>41654.333333333336</v>
      </c>
      <c r="AE2271" s="1">
        <v>41683.708333333336</v>
      </c>
      <c r="AG2271" s="1">
        <v>41654.333333333336</v>
      </c>
      <c r="AH2271" s="1">
        <v>41683.708333333336</v>
      </c>
      <c r="AI2271" s="1">
        <v>41654.333333333336</v>
      </c>
      <c r="AJ2271" s="1">
        <v>41683.708333333336</v>
      </c>
      <c r="AK2271" s="1">
        <v>41654.333333333336</v>
      </c>
      <c r="AL2271" s="1">
        <v>41683.708333333336</v>
      </c>
      <c r="AM2271" s="1">
        <v>41654.333333333336</v>
      </c>
      <c r="AN2271" s="1">
        <v>41683.708333333336</v>
      </c>
      <c r="AP2271" t="s">
        <v>113</v>
      </c>
      <c r="AU2271" t="s">
        <v>5567</v>
      </c>
      <c r="AY2271" t="s">
        <v>119</v>
      </c>
      <c r="AZ2271">
        <v>0</v>
      </c>
      <c r="BA2271">
        <v>0</v>
      </c>
      <c r="BD2271" s="3">
        <v>41321.661805555559</v>
      </c>
      <c r="BE2271" s="3">
        <v>41328.377083333333</v>
      </c>
      <c r="BF2271" t="s">
        <v>115</v>
      </c>
      <c r="BG2271" t="s">
        <v>115</v>
      </c>
      <c r="BH2271">
        <v>8149</v>
      </c>
      <c r="BM2271">
        <v>43550</v>
      </c>
      <c r="BR2271" t="s">
        <v>116</v>
      </c>
      <c r="BS2271" t="s">
        <v>117</v>
      </c>
      <c r="BU2271">
        <v>1</v>
      </c>
      <c r="BV2271" t="s">
        <v>118</v>
      </c>
      <c r="BX2271" t="s">
        <v>119</v>
      </c>
      <c r="BY2271" t="s">
        <v>119</v>
      </c>
      <c r="BZ2271" t="s">
        <v>119</v>
      </c>
      <c r="CA2271">
        <v>1</v>
      </c>
      <c r="CC2271" t="s">
        <v>120</v>
      </c>
      <c r="CH2271">
        <v>540</v>
      </c>
      <c r="CI2271">
        <v>37050</v>
      </c>
      <c r="CJ2271" t="s">
        <v>106</v>
      </c>
      <c r="CK2271" t="s">
        <v>106</v>
      </c>
      <c r="CL2271">
        <v>20</v>
      </c>
      <c r="CM2271" t="s">
        <v>4678</v>
      </c>
      <c r="CO2271">
        <v>124681</v>
      </c>
      <c r="CQ2271">
        <v>0</v>
      </c>
      <c r="CR2271">
        <v>0</v>
      </c>
      <c r="CS2271">
        <v>0</v>
      </c>
      <c r="CY2271" t="s">
        <v>123</v>
      </c>
      <c r="CZ2271" t="s">
        <v>124</v>
      </c>
      <c r="DD2271" t="str" cm="1">
        <f t="array" ref="DD2271">TEXT(_xlfn.SEQUENCE(1, DATEDIF(AG2271, AH2271, "m") + 1, AG2271, 30), "YYYY-APMM")</f>
        <v>2014-AP01</v>
      </c>
      <c r="DN2271">
        <f t="shared" si="70"/>
        <v>319.2</v>
      </c>
      <c r="DO2271" t="str">
        <f t="shared" si="71"/>
        <v>LABOR- SUBCONTRACTOR</v>
      </c>
    </row>
    <row r="2272" spans="1:119" x14ac:dyDescent="0.35">
      <c r="A2272" t="s">
        <v>105</v>
      </c>
      <c r="B2272">
        <v>501557</v>
      </c>
      <c r="C2272">
        <v>6359</v>
      </c>
      <c r="D2272">
        <v>124692</v>
      </c>
      <c r="E2272">
        <v>13662</v>
      </c>
      <c r="F2272">
        <v>0</v>
      </c>
      <c r="G2272" t="s">
        <v>106</v>
      </c>
      <c r="H2272" t="s">
        <v>106</v>
      </c>
      <c r="I2272" t="s">
        <v>106</v>
      </c>
      <c r="J2272" t="s">
        <v>107</v>
      </c>
      <c r="K2272" t="s">
        <v>108</v>
      </c>
      <c r="L2272" t="s">
        <v>109</v>
      </c>
      <c r="M2272" t="s">
        <v>110</v>
      </c>
      <c r="N2272" t="s">
        <v>5568</v>
      </c>
      <c r="O2272" t="s">
        <v>4683</v>
      </c>
      <c r="P2272">
        <v>8178</v>
      </c>
      <c r="Q2272">
        <v>0</v>
      </c>
      <c r="R2272">
        <v>0</v>
      </c>
      <c r="S2272">
        <v>200</v>
      </c>
      <c r="T2272">
        <v>0</v>
      </c>
      <c r="U2272">
        <v>100.8</v>
      </c>
      <c r="V2272">
        <v>100.8</v>
      </c>
      <c r="W2272">
        <v>200</v>
      </c>
      <c r="X2272">
        <v>0</v>
      </c>
      <c r="Y2272">
        <v>0</v>
      </c>
      <c r="Z2272">
        <v>0</v>
      </c>
      <c r="AD2272" s="1">
        <v>41660.333333333336</v>
      </c>
      <c r="AE2272" s="1">
        <v>41689.708333333336</v>
      </c>
      <c r="AG2272" s="1">
        <v>41660.333333333336</v>
      </c>
      <c r="AH2272" s="1">
        <v>41689.708333333336</v>
      </c>
      <c r="AI2272" s="1">
        <v>41660.333333333336</v>
      </c>
      <c r="AJ2272" s="1">
        <v>41689.708333333336</v>
      </c>
      <c r="AK2272" s="1">
        <v>41660.333333333336</v>
      </c>
      <c r="AL2272" s="1">
        <v>41689.708333333336</v>
      </c>
      <c r="AM2272" s="1">
        <v>41660.333333333336</v>
      </c>
      <c r="AN2272" s="1">
        <v>41689.708333333336</v>
      </c>
      <c r="AP2272" t="s">
        <v>113</v>
      </c>
      <c r="AU2272" t="s">
        <v>5569</v>
      </c>
      <c r="AY2272" t="s">
        <v>119</v>
      </c>
      <c r="AZ2272">
        <v>0</v>
      </c>
      <c r="BA2272">
        <v>0</v>
      </c>
      <c r="BD2272" s="3">
        <v>41321.661805555559</v>
      </c>
      <c r="BE2272" s="3">
        <v>41321.663888888892</v>
      </c>
      <c r="BF2272" t="s">
        <v>115</v>
      </c>
      <c r="BG2272" t="s">
        <v>115</v>
      </c>
      <c r="BH2272">
        <v>8149</v>
      </c>
      <c r="BM2272">
        <v>43550</v>
      </c>
      <c r="BR2272" t="s">
        <v>116</v>
      </c>
      <c r="BS2272" t="s">
        <v>117</v>
      </c>
      <c r="BU2272">
        <v>1</v>
      </c>
      <c r="BV2272" t="s">
        <v>118</v>
      </c>
      <c r="BX2272" t="s">
        <v>119</v>
      </c>
      <c r="BY2272" t="s">
        <v>119</v>
      </c>
      <c r="BZ2272" t="s">
        <v>119</v>
      </c>
      <c r="CA2272">
        <v>1</v>
      </c>
      <c r="CC2272" t="s">
        <v>120</v>
      </c>
      <c r="CH2272">
        <v>540</v>
      </c>
      <c r="CI2272">
        <v>37050</v>
      </c>
      <c r="CJ2272" t="s">
        <v>106</v>
      </c>
      <c r="CK2272" t="s">
        <v>106</v>
      </c>
      <c r="CL2272">
        <v>20</v>
      </c>
      <c r="CM2272" t="s">
        <v>4678</v>
      </c>
      <c r="CO2272">
        <v>124681</v>
      </c>
      <c r="CQ2272">
        <v>0</v>
      </c>
      <c r="CR2272">
        <v>0</v>
      </c>
      <c r="CS2272">
        <v>0</v>
      </c>
      <c r="CY2272" t="s">
        <v>123</v>
      </c>
      <c r="CZ2272" t="s">
        <v>124</v>
      </c>
      <c r="DD2272" t="str" cm="1">
        <f t="array" ref="DD2272">TEXT(_xlfn.SEQUENCE(1, DATEDIF(AG2272, AH2272, "m") + 1, AG2272, 30), "YYYY-APMM")</f>
        <v>2014-AP01</v>
      </c>
      <c r="DN2272">
        <f t="shared" si="70"/>
        <v>100.8</v>
      </c>
      <c r="DO2272" t="str">
        <f t="shared" si="71"/>
        <v>LABOR- SUBCONTRACTOR</v>
      </c>
    </row>
    <row r="2273" spans="1:119" x14ac:dyDescent="0.35">
      <c r="A2273" t="s">
        <v>105</v>
      </c>
      <c r="B2273">
        <v>501558</v>
      </c>
      <c r="C2273">
        <v>6359</v>
      </c>
      <c r="D2273">
        <v>124692</v>
      </c>
      <c r="E2273">
        <v>13662</v>
      </c>
      <c r="F2273">
        <v>0</v>
      </c>
      <c r="G2273" t="s">
        <v>106</v>
      </c>
      <c r="H2273" t="s">
        <v>106</v>
      </c>
      <c r="I2273" t="s">
        <v>106</v>
      </c>
      <c r="J2273" t="s">
        <v>107</v>
      </c>
      <c r="K2273" t="s">
        <v>108</v>
      </c>
      <c r="L2273" t="s">
        <v>109</v>
      </c>
      <c r="M2273" t="s">
        <v>110</v>
      </c>
      <c r="N2273" t="s">
        <v>5570</v>
      </c>
      <c r="O2273" t="s">
        <v>4686</v>
      </c>
      <c r="P2273">
        <v>8177</v>
      </c>
      <c r="Q2273">
        <v>0</v>
      </c>
      <c r="R2273">
        <v>0</v>
      </c>
      <c r="S2273">
        <v>200</v>
      </c>
      <c r="T2273">
        <v>0</v>
      </c>
      <c r="U2273">
        <v>347</v>
      </c>
      <c r="V2273">
        <v>347</v>
      </c>
      <c r="W2273">
        <v>200</v>
      </c>
      <c r="X2273">
        <v>275</v>
      </c>
      <c r="Y2273">
        <v>0</v>
      </c>
      <c r="Z2273">
        <v>275</v>
      </c>
      <c r="AD2273" s="1">
        <v>41666.333333333336</v>
      </c>
      <c r="AE2273" s="1">
        <v>41695.708333333336</v>
      </c>
      <c r="AG2273" s="1">
        <v>41666.333333333336</v>
      </c>
      <c r="AH2273" s="1">
        <v>41695.708333333336</v>
      </c>
      <c r="AI2273" s="1">
        <v>41666.333333333336</v>
      </c>
      <c r="AJ2273" s="1">
        <v>41695.708333333336</v>
      </c>
      <c r="AK2273" s="1">
        <v>41666.333333333336</v>
      </c>
      <c r="AL2273" s="1">
        <v>41695.708333333336</v>
      </c>
      <c r="AM2273" s="1">
        <v>41666.333333333336</v>
      </c>
      <c r="AN2273" s="1">
        <v>41695.708333333336</v>
      </c>
      <c r="AP2273" t="s">
        <v>113</v>
      </c>
      <c r="AU2273" t="s">
        <v>5571</v>
      </c>
      <c r="AY2273" t="s">
        <v>119</v>
      </c>
      <c r="AZ2273">
        <v>0</v>
      </c>
      <c r="BA2273">
        <v>0</v>
      </c>
      <c r="BD2273" s="3">
        <v>41321.661805555559</v>
      </c>
      <c r="BE2273" s="3">
        <v>41321.663888888892</v>
      </c>
      <c r="BF2273" t="s">
        <v>115</v>
      </c>
      <c r="BG2273" t="s">
        <v>115</v>
      </c>
      <c r="BH2273">
        <v>8149</v>
      </c>
      <c r="BM2273">
        <v>43540</v>
      </c>
      <c r="BR2273" t="s">
        <v>1299</v>
      </c>
      <c r="BS2273" t="s">
        <v>1300</v>
      </c>
      <c r="BU2273">
        <v>1</v>
      </c>
      <c r="BV2273" t="s">
        <v>118</v>
      </c>
      <c r="BX2273" t="s">
        <v>119</v>
      </c>
      <c r="BY2273" t="s">
        <v>119</v>
      </c>
      <c r="BZ2273" t="s">
        <v>119</v>
      </c>
      <c r="CA2273">
        <v>1</v>
      </c>
      <c r="CC2273" t="s">
        <v>120</v>
      </c>
      <c r="CH2273">
        <v>540</v>
      </c>
      <c r="CI2273">
        <v>37050</v>
      </c>
      <c r="CJ2273" t="s">
        <v>106</v>
      </c>
      <c r="CK2273" t="s">
        <v>106</v>
      </c>
      <c r="CL2273">
        <v>20</v>
      </c>
      <c r="CM2273" t="s">
        <v>4678</v>
      </c>
      <c r="CO2273">
        <v>124681</v>
      </c>
      <c r="CQ2273">
        <v>0</v>
      </c>
      <c r="CR2273">
        <v>0</v>
      </c>
      <c r="CS2273">
        <v>0</v>
      </c>
      <c r="CY2273" t="s">
        <v>123</v>
      </c>
      <c r="CZ2273" t="s">
        <v>124</v>
      </c>
      <c r="DD2273" t="str" cm="1">
        <f t="array" ref="DD2273">TEXT(_xlfn.SEQUENCE(1, DATEDIF(AG2273, AH2273, "m") + 1, AG2273, 30), "YYYY-APMM")</f>
        <v>2014-AP01</v>
      </c>
      <c r="DN2273">
        <f t="shared" si="70"/>
        <v>347</v>
      </c>
      <c r="DO2273" t="str">
        <f t="shared" si="71"/>
        <v>LABOR - CIVIL</v>
      </c>
    </row>
    <row r="2274" spans="1:119" x14ac:dyDescent="0.35">
      <c r="A2274" t="s">
        <v>105</v>
      </c>
      <c r="B2274">
        <v>501559</v>
      </c>
      <c r="C2274">
        <v>6359</v>
      </c>
      <c r="D2274">
        <v>124692</v>
      </c>
      <c r="E2274">
        <v>13662</v>
      </c>
      <c r="F2274">
        <v>0</v>
      </c>
      <c r="G2274" t="s">
        <v>106</v>
      </c>
      <c r="H2274" t="s">
        <v>106</v>
      </c>
      <c r="I2274" t="s">
        <v>106</v>
      </c>
      <c r="J2274" t="s">
        <v>107</v>
      </c>
      <c r="K2274" t="s">
        <v>108</v>
      </c>
      <c r="L2274" t="s">
        <v>109</v>
      </c>
      <c r="M2274" t="s">
        <v>110</v>
      </c>
      <c r="N2274" t="s">
        <v>5572</v>
      </c>
      <c r="O2274" t="s">
        <v>4689</v>
      </c>
      <c r="P2274">
        <v>8172</v>
      </c>
      <c r="Q2274">
        <v>232</v>
      </c>
      <c r="R2274">
        <v>0</v>
      </c>
      <c r="S2274">
        <v>200</v>
      </c>
      <c r="T2274">
        <v>0</v>
      </c>
      <c r="U2274">
        <v>88</v>
      </c>
      <c r="V2274">
        <v>88</v>
      </c>
      <c r="W2274">
        <v>200</v>
      </c>
      <c r="X2274">
        <v>0</v>
      </c>
      <c r="Y2274">
        <v>0</v>
      </c>
      <c r="Z2274">
        <v>0</v>
      </c>
      <c r="AD2274" s="1">
        <v>41707.333333333336</v>
      </c>
      <c r="AE2274" s="1">
        <v>41735.708333333336</v>
      </c>
      <c r="AG2274" s="1">
        <v>41672.333333333336</v>
      </c>
      <c r="AH2274" s="1">
        <v>41701.708333333336</v>
      </c>
      <c r="AI2274" s="1">
        <v>41672.333333333336</v>
      </c>
      <c r="AJ2274" s="1">
        <v>41701.708333333336</v>
      </c>
      <c r="AK2274" s="1">
        <v>41672.333333333336</v>
      </c>
      <c r="AL2274" s="1">
        <v>41701.708333333336</v>
      </c>
      <c r="AM2274" s="1">
        <v>41707.333333333336</v>
      </c>
      <c r="AN2274" s="1">
        <v>41735.708333333336</v>
      </c>
      <c r="AP2274" t="s">
        <v>113</v>
      </c>
      <c r="AU2274" t="s">
        <v>5573</v>
      </c>
      <c r="AY2274" t="s">
        <v>106</v>
      </c>
      <c r="AZ2274">
        <v>0</v>
      </c>
      <c r="BA2274">
        <v>0</v>
      </c>
      <c r="BD2274" s="3">
        <v>41321.661805555559</v>
      </c>
      <c r="BE2274" s="3">
        <v>41321.663888888892</v>
      </c>
      <c r="BF2274" t="s">
        <v>115</v>
      </c>
      <c r="BG2274" t="s">
        <v>115</v>
      </c>
      <c r="BH2274">
        <v>8149</v>
      </c>
      <c r="BM2274">
        <v>43490</v>
      </c>
      <c r="BR2274" t="s">
        <v>3200</v>
      </c>
      <c r="BS2274" t="s">
        <v>3201</v>
      </c>
      <c r="BU2274">
        <v>1</v>
      </c>
      <c r="BV2274" t="s">
        <v>118</v>
      </c>
      <c r="BX2274" t="s">
        <v>119</v>
      </c>
      <c r="BY2274" t="s">
        <v>119</v>
      </c>
      <c r="BZ2274" t="s">
        <v>119</v>
      </c>
      <c r="CA2274">
        <v>1</v>
      </c>
      <c r="CC2274" t="s">
        <v>120</v>
      </c>
      <c r="CH2274">
        <v>540</v>
      </c>
      <c r="CI2274">
        <v>37050</v>
      </c>
      <c r="CJ2274" t="s">
        <v>106</v>
      </c>
      <c r="CK2274" t="s">
        <v>106</v>
      </c>
      <c r="CL2274">
        <v>20</v>
      </c>
      <c r="CM2274" t="s">
        <v>4678</v>
      </c>
      <c r="CO2274">
        <v>124681</v>
      </c>
      <c r="CQ2274">
        <v>0</v>
      </c>
      <c r="CR2274">
        <v>0</v>
      </c>
      <c r="CS2274">
        <v>0</v>
      </c>
      <c r="CY2274" t="s">
        <v>123</v>
      </c>
      <c r="CZ2274" t="s">
        <v>124</v>
      </c>
      <c r="DD2274" t="str" cm="1">
        <f t="array" ref="DD2274:DE2274">TEXT(_xlfn.SEQUENCE(1, DATEDIF(AG2274, AH2274, "m") + 1, AG2274, 30), "YYYY-APMM")</f>
        <v>2014-AP02</v>
      </c>
      <c r="DE2274" t="str">
        <v>2014-AP03</v>
      </c>
      <c r="DN2274">
        <f t="shared" si="70"/>
        <v>44</v>
      </c>
      <c r="DO2274" t="str">
        <f t="shared" si="71"/>
        <v>MANHOLES SK</v>
      </c>
    </row>
    <row r="2275" spans="1:119" x14ac:dyDescent="0.35">
      <c r="A2275" t="s">
        <v>105</v>
      </c>
      <c r="B2275">
        <v>501560</v>
      </c>
      <c r="C2275">
        <v>6359</v>
      </c>
      <c r="D2275">
        <v>124692</v>
      </c>
      <c r="E2275">
        <v>13662</v>
      </c>
      <c r="F2275">
        <v>0</v>
      </c>
      <c r="G2275" t="s">
        <v>106</v>
      </c>
      <c r="H2275" t="s">
        <v>106</v>
      </c>
      <c r="I2275" t="s">
        <v>106</v>
      </c>
      <c r="J2275" t="s">
        <v>107</v>
      </c>
      <c r="K2275" t="s">
        <v>108</v>
      </c>
      <c r="L2275" t="s">
        <v>109</v>
      </c>
      <c r="M2275" t="s">
        <v>110</v>
      </c>
      <c r="N2275" t="s">
        <v>5574</v>
      </c>
      <c r="O2275" t="s">
        <v>4692</v>
      </c>
      <c r="P2275">
        <v>8178</v>
      </c>
      <c r="Q2275">
        <v>232</v>
      </c>
      <c r="R2275">
        <v>56</v>
      </c>
      <c r="S2275">
        <v>160</v>
      </c>
      <c r="T2275">
        <v>0</v>
      </c>
      <c r="U2275">
        <v>50.4</v>
      </c>
      <c r="V2275">
        <v>50.4</v>
      </c>
      <c r="W2275">
        <v>160</v>
      </c>
      <c r="X2275">
        <v>0</v>
      </c>
      <c r="Y2275">
        <v>0</v>
      </c>
      <c r="Z2275">
        <v>0</v>
      </c>
      <c r="AD2275" s="1">
        <v>41736.333333333336</v>
      </c>
      <c r="AE2275" s="1">
        <v>41758.708333333336</v>
      </c>
      <c r="AG2275" s="1">
        <v>41702.333333333336</v>
      </c>
      <c r="AH2275" s="1">
        <v>41724.708333333336</v>
      </c>
      <c r="AI2275" s="1">
        <v>41702.333333333336</v>
      </c>
      <c r="AJ2275" s="1">
        <v>41724.708333333336</v>
      </c>
      <c r="AK2275" s="1">
        <v>41702.333333333336</v>
      </c>
      <c r="AL2275" s="1">
        <v>41724.708333333336</v>
      </c>
      <c r="AM2275" s="1">
        <v>41736.333333333336</v>
      </c>
      <c r="AN2275" s="1">
        <v>41758.708333333336</v>
      </c>
      <c r="AP2275" t="s">
        <v>113</v>
      </c>
      <c r="AU2275" t="s">
        <v>5575</v>
      </c>
      <c r="AY2275" t="s">
        <v>106</v>
      </c>
      <c r="AZ2275">
        <v>0</v>
      </c>
      <c r="BA2275">
        <v>0</v>
      </c>
      <c r="BD2275" s="3">
        <v>41321.661805555559</v>
      </c>
      <c r="BE2275" s="3">
        <v>41321.663888888892</v>
      </c>
      <c r="BF2275" t="s">
        <v>115</v>
      </c>
      <c r="BG2275" t="s">
        <v>115</v>
      </c>
      <c r="BH2275">
        <v>8149</v>
      </c>
      <c r="BM2275">
        <v>43550</v>
      </c>
      <c r="BR2275" t="s">
        <v>116</v>
      </c>
      <c r="BS2275" t="s">
        <v>117</v>
      </c>
      <c r="BU2275">
        <v>1</v>
      </c>
      <c r="BV2275" t="s">
        <v>118</v>
      </c>
      <c r="BX2275" t="s">
        <v>119</v>
      </c>
      <c r="BY2275" t="s">
        <v>119</v>
      </c>
      <c r="BZ2275" t="s">
        <v>119</v>
      </c>
      <c r="CA2275">
        <v>1</v>
      </c>
      <c r="CC2275" t="s">
        <v>120</v>
      </c>
      <c r="CH2275">
        <v>540</v>
      </c>
      <c r="CI2275">
        <v>37050</v>
      </c>
      <c r="CJ2275" t="s">
        <v>106</v>
      </c>
      <c r="CK2275" t="s">
        <v>106</v>
      </c>
      <c r="CL2275">
        <v>20</v>
      </c>
      <c r="CM2275" t="s">
        <v>4678</v>
      </c>
      <c r="CO2275">
        <v>124681</v>
      </c>
      <c r="CQ2275">
        <v>0</v>
      </c>
      <c r="CR2275">
        <v>0</v>
      </c>
      <c r="CS2275">
        <v>0</v>
      </c>
      <c r="CY2275" t="s">
        <v>123</v>
      </c>
      <c r="CZ2275" t="s">
        <v>124</v>
      </c>
      <c r="DD2275" t="str" cm="1">
        <f t="array" ref="DD2275">TEXT(_xlfn.SEQUENCE(1, DATEDIF(AG2275, AH2275, "m") + 1, AG2275, 30), "YYYY-APMM")</f>
        <v>2014-AP03</v>
      </c>
      <c r="DN2275">
        <f t="shared" si="70"/>
        <v>50.4</v>
      </c>
      <c r="DO2275" t="str">
        <f t="shared" si="71"/>
        <v>LABOR- SUBCONTRACTOR</v>
      </c>
    </row>
    <row r="2276" spans="1:119" x14ac:dyDescent="0.35">
      <c r="A2276" t="s">
        <v>105</v>
      </c>
      <c r="B2276">
        <v>501561</v>
      </c>
      <c r="C2276">
        <v>6359</v>
      </c>
      <c r="D2276">
        <v>124693</v>
      </c>
      <c r="E2276">
        <v>13662</v>
      </c>
      <c r="F2276">
        <v>0</v>
      </c>
      <c r="G2276" t="s">
        <v>106</v>
      </c>
      <c r="H2276" t="s">
        <v>106</v>
      </c>
      <c r="I2276" t="s">
        <v>106</v>
      </c>
      <c r="J2276" t="s">
        <v>107</v>
      </c>
      <c r="K2276" t="s">
        <v>108</v>
      </c>
      <c r="L2276" t="s">
        <v>109</v>
      </c>
      <c r="M2276" t="s">
        <v>110</v>
      </c>
      <c r="N2276" t="s">
        <v>5576</v>
      </c>
      <c r="O2276" t="s">
        <v>4638</v>
      </c>
      <c r="P2276">
        <v>8177</v>
      </c>
      <c r="Q2276">
        <v>0</v>
      </c>
      <c r="R2276">
        <v>0</v>
      </c>
      <c r="S2276">
        <v>200</v>
      </c>
      <c r="T2276">
        <v>0</v>
      </c>
      <c r="U2276">
        <v>2772</v>
      </c>
      <c r="V2276">
        <v>2772</v>
      </c>
      <c r="W2276">
        <v>200</v>
      </c>
      <c r="X2276">
        <v>876</v>
      </c>
      <c r="Y2276">
        <v>0</v>
      </c>
      <c r="Z2276">
        <v>876</v>
      </c>
      <c r="AD2276" s="1">
        <v>41701.333333333336</v>
      </c>
      <c r="AE2276" s="1">
        <v>41729.708333333336</v>
      </c>
      <c r="AG2276" s="1">
        <v>41701.333333333336</v>
      </c>
      <c r="AH2276" s="1">
        <v>41729.708333333336</v>
      </c>
      <c r="AI2276" s="1">
        <v>41701.333333333336</v>
      </c>
      <c r="AJ2276" s="1">
        <v>41729.708333333336</v>
      </c>
      <c r="AK2276" s="1">
        <v>41701.333333333336</v>
      </c>
      <c r="AL2276" s="1">
        <v>41729.708333333336</v>
      </c>
      <c r="AM2276" s="1">
        <v>41701.333333333336</v>
      </c>
      <c r="AN2276" s="1">
        <v>41729.708333333336</v>
      </c>
      <c r="AP2276" t="s">
        <v>113</v>
      </c>
      <c r="AU2276" t="s">
        <v>5577</v>
      </c>
      <c r="AY2276" t="s">
        <v>119</v>
      </c>
      <c r="AZ2276">
        <v>0</v>
      </c>
      <c r="BA2276">
        <v>0</v>
      </c>
      <c r="BD2276" s="3">
        <v>41321.661805555559</v>
      </c>
      <c r="BE2276" s="3">
        <v>41321.663888888892</v>
      </c>
      <c r="BF2276" t="s">
        <v>115</v>
      </c>
      <c r="BG2276" t="s">
        <v>115</v>
      </c>
      <c r="BH2276">
        <v>8149</v>
      </c>
      <c r="BM2276">
        <v>43540</v>
      </c>
      <c r="BR2276" t="s">
        <v>1299</v>
      </c>
      <c r="BS2276" t="s">
        <v>1300</v>
      </c>
      <c r="BU2276">
        <v>1</v>
      </c>
      <c r="BV2276" t="s">
        <v>118</v>
      </c>
      <c r="BX2276" t="s">
        <v>119</v>
      </c>
      <c r="BY2276" t="s">
        <v>119</v>
      </c>
      <c r="BZ2276" t="s">
        <v>119</v>
      </c>
      <c r="CA2276">
        <v>1</v>
      </c>
      <c r="CC2276" t="s">
        <v>120</v>
      </c>
      <c r="CH2276">
        <v>540</v>
      </c>
      <c r="CI2276">
        <v>37070</v>
      </c>
      <c r="CJ2276" t="s">
        <v>106</v>
      </c>
      <c r="CK2276" t="s">
        <v>106</v>
      </c>
      <c r="CL2276">
        <v>30</v>
      </c>
      <c r="CM2276" t="s">
        <v>4640</v>
      </c>
      <c r="CO2276">
        <v>124681</v>
      </c>
      <c r="CQ2276">
        <v>0</v>
      </c>
      <c r="CR2276">
        <v>0</v>
      </c>
      <c r="CS2276">
        <v>0</v>
      </c>
      <c r="CY2276" t="s">
        <v>123</v>
      </c>
      <c r="CZ2276" t="s">
        <v>124</v>
      </c>
      <c r="DD2276" t="str" cm="1">
        <f t="array" ref="DD2276">TEXT(_xlfn.SEQUENCE(1, DATEDIF(AG2276, AH2276, "m") + 1, AG2276, 30), "YYYY-APMM")</f>
        <v>2014-AP03</v>
      </c>
      <c r="DN2276">
        <f t="shared" si="70"/>
        <v>2772</v>
      </c>
      <c r="DO2276" t="str">
        <f t="shared" si="71"/>
        <v>LABOR - CIVIL</v>
      </c>
    </row>
    <row r="2277" spans="1:119" x14ac:dyDescent="0.35">
      <c r="A2277" t="s">
        <v>105</v>
      </c>
      <c r="B2277">
        <v>501562</v>
      </c>
      <c r="C2277">
        <v>6359</v>
      </c>
      <c r="D2277">
        <v>124693</v>
      </c>
      <c r="E2277">
        <v>13662</v>
      </c>
      <c r="F2277">
        <v>0</v>
      </c>
      <c r="G2277" t="s">
        <v>106</v>
      </c>
      <c r="H2277" t="s">
        <v>106</v>
      </c>
      <c r="I2277" t="s">
        <v>106</v>
      </c>
      <c r="J2277" t="s">
        <v>107</v>
      </c>
      <c r="K2277" t="s">
        <v>108</v>
      </c>
      <c r="L2277" t="s">
        <v>109</v>
      </c>
      <c r="M2277" t="s">
        <v>110</v>
      </c>
      <c r="N2277" t="s">
        <v>5578</v>
      </c>
      <c r="O2277" t="s">
        <v>4642</v>
      </c>
      <c r="P2277">
        <v>8178</v>
      </c>
      <c r="Q2277">
        <v>24</v>
      </c>
      <c r="R2277">
        <v>0</v>
      </c>
      <c r="S2277">
        <v>200</v>
      </c>
      <c r="T2277">
        <v>0</v>
      </c>
      <c r="U2277">
        <v>4487.2</v>
      </c>
      <c r="V2277">
        <v>4487.2</v>
      </c>
      <c r="W2277">
        <v>200</v>
      </c>
      <c r="X2277">
        <v>0</v>
      </c>
      <c r="Y2277">
        <v>0</v>
      </c>
      <c r="Z2277">
        <v>0</v>
      </c>
      <c r="AD2277" s="1">
        <v>41710.333333333336</v>
      </c>
      <c r="AE2277" s="1">
        <v>41738.708333333336</v>
      </c>
      <c r="AG2277" s="1">
        <v>41707.333333333336</v>
      </c>
      <c r="AH2277" s="1">
        <v>41735.708333333336</v>
      </c>
      <c r="AI2277" s="1">
        <v>41707.333333333336</v>
      </c>
      <c r="AJ2277" s="1">
        <v>41735.708333333336</v>
      </c>
      <c r="AK2277" s="1">
        <v>41707.333333333336</v>
      </c>
      <c r="AL2277" s="1">
        <v>41735.708333333336</v>
      </c>
      <c r="AM2277" s="1">
        <v>41710.333333333336</v>
      </c>
      <c r="AN2277" s="1">
        <v>41738.708333333336</v>
      </c>
      <c r="AP2277" t="s">
        <v>113</v>
      </c>
      <c r="AU2277" t="s">
        <v>5579</v>
      </c>
      <c r="AY2277" t="s">
        <v>106</v>
      </c>
      <c r="AZ2277">
        <v>0</v>
      </c>
      <c r="BA2277">
        <v>0</v>
      </c>
      <c r="BD2277" s="3">
        <v>41321.661805555559</v>
      </c>
      <c r="BE2277" s="3">
        <v>41328.377083333333</v>
      </c>
      <c r="BF2277" t="s">
        <v>115</v>
      </c>
      <c r="BG2277" t="s">
        <v>115</v>
      </c>
      <c r="BH2277">
        <v>8149</v>
      </c>
      <c r="BM2277">
        <v>43550</v>
      </c>
      <c r="BR2277" t="s">
        <v>116</v>
      </c>
      <c r="BS2277" t="s">
        <v>117</v>
      </c>
      <c r="BU2277">
        <v>1</v>
      </c>
      <c r="BV2277" t="s">
        <v>118</v>
      </c>
      <c r="BX2277" t="s">
        <v>119</v>
      </c>
      <c r="BY2277" t="s">
        <v>119</v>
      </c>
      <c r="BZ2277" t="s">
        <v>119</v>
      </c>
      <c r="CA2277">
        <v>1</v>
      </c>
      <c r="CC2277" t="s">
        <v>120</v>
      </c>
      <c r="CH2277">
        <v>540</v>
      </c>
      <c r="CI2277">
        <v>37070</v>
      </c>
      <c r="CJ2277" t="s">
        <v>106</v>
      </c>
      <c r="CK2277" t="s">
        <v>106</v>
      </c>
      <c r="CL2277">
        <v>30</v>
      </c>
      <c r="CM2277" t="s">
        <v>4640</v>
      </c>
      <c r="CO2277">
        <v>124681</v>
      </c>
      <c r="CQ2277">
        <v>0</v>
      </c>
      <c r="CR2277">
        <v>0</v>
      </c>
      <c r="CS2277">
        <v>0</v>
      </c>
      <c r="CY2277" t="s">
        <v>123</v>
      </c>
      <c r="CZ2277" t="s">
        <v>124</v>
      </c>
      <c r="DD2277" t="str" cm="1">
        <f t="array" ref="DD2277">TEXT(_xlfn.SEQUENCE(1, DATEDIF(AG2277, AH2277, "m") + 1, AG2277, 30), "YYYY-APMM")</f>
        <v>2014-AP03</v>
      </c>
      <c r="DN2277">
        <f t="shared" si="70"/>
        <v>4487.2</v>
      </c>
      <c r="DO2277" t="str">
        <f t="shared" si="71"/>
        <v>LABOR- SUBCONTRACTOR</v>
      </c>
    </row>
    <row r="2278" spans="1:119" x14ac:dyDescent="0.35">
      <c r="A2278" t="s">
        <v>105</v>
      </c>
      <c r="B2278">
        <v>501563</v>
      </c>
      <c r="C2278">
        <v>6359</v>
      </c>
      <c r="D2278">
        <v>124693</v>
      </c>
      <c r="E2278">
        <v>13662</v>
      </c>
      <c r="F2278">
        <v>0</v>
      </c>
      <c r="G2278" t="s">
        <v>106</v>
      </c>
      <c r="H2278" t="s">
        <v>106</v>
      </c>
      <c r="I2278" t="s">
        <v>106</v>
      </c>
      <c r="J2278" t="s">
        <v>107</v>
      </c>
      <c r="K2278" t="s">
        <v>108</v>
      </c>
      <c r="L2278" t="s">
        <v>109</v>
      </c>
      <c r="M2278" t="s">
        <v>110</v>
      </c>
      <c r="N2278" t="s">
        <v>5580</v>
      </c>
      <c r="O2278" t="s">
        <v>4645</v>
      </c>
      <c r="P2278">
        <v>8177</v>
      </c>
      <c r="Q2278">
        <v>24</v>
      </c>
      <c r="R2278">
        <v>0</v>
      </c>
      <c r="S2278">
        <v>200</v>
      </c>
      <c r="T2278">
        <v>0</v>
      </c>
      <c r="U2278">
        <v>1862</v>
      </c>
      <c r="V2278">
        <v>1862</v>
      </c>
      <c r="W2278">
        <v>200</v>
      </c>
      <c r="X2278">
        <v>1100</v>
      </c>
      <c r="Y2278">
        <v>0</v>
      </c>
      <c r="Z2278">
        <v>1100</v>
      </c>
      <c r="AD2278" s="1">
        <v>41718.333333333336</v>
      </c>
      <c r="AE2278" s="1">
        <v>41746.708333333336</v>
      </c>
      <c r="AG2278" s="1">
        <v>41715.333333333336</v>
      </c>
      <c r="AH2278" s="1">
        <v>41743.708333333336</v>
      </c>
      <c r="AI2278" s="1">
        <v>41715.333333333336</v>
      </c>
      <c r="AJ2278" s="1">
        <v>41743.708333333336</v>
      </c>
      <c r="AK2278" s="1">
        <v>41715.333333333336</v>
      </c>
      <c r="AL2278" s="1">
        <v>41743.708333333336</v>
      </c>
      <c r="AM2278" s="1">
        <v>41718.333333333336</v>
      </c>
      <c r="AN2278" s="1">
        <v>41746.708333333336</v>
      </c>
      <c r="AP2278" t="s">
        <v>113</v>
      </c>
      <c r="AU2278" t="s">
        <v>5581</v>
      </c>
      <c r="AY2278" t="s">
        <v>106</v>
      </c>
      <c r="AZ2278">
        <v>0</v>
      </c>
      <c r="BA2278">
        <v>0</v>
      </c>
      <c r="BD2278" s="3">
        <v>41321.661805555559</v>
      </c>
      <c r="BE2278" s="3">
        <v>41321.663888888892</v>
      </c>
      <c r="BF2278" t="s">
        <v>115</v>
      </c>
      <c r="BG2278" t="s">
        <v>115</v>
      </c>
      <c r="BH2278">
        <v>8149</v>
      </c>
      <c r="BM2278">
        <v>43540</v>
      </c>
      <c r="BR2278" t="s">
        <v>1299</v>
      </c>
      <c r="BS2278" t="s">
        <v>1300</v>
      </c>
      <c r="BU2278">
        <v>1</v>
      </c>
      <c r="BV2278" t="s">
        <v>118</v>
      </c>
      <c r="BX2278" t="s">
        <v>119</v>
      </c>
      <c r="BY2278" t="s">
        <v>119</v>
      </c>
      <c r="BZ2278" t="s">
        <v>119</v>
      </c>
      <c r="CA2278">
        <v>1</v>
      </c>
      <c r="CC2278" t="s">
        <v>120</v>
      </c>
      <c r="CH2278">
        <v>540</v>
      </c>
      <c r="CI2278">
        <v>37070</v>
      </c>
      <c r="CJ2278" t="s">
        <v>106</v>
      </c>
      <c r="CK2278" t="s">
        <v>106</v>
      </c>
      <c r="CL2278">
        <v>30</v>
      </c>
      <c r="CM2278" t="s">
        <v>4640</v>
      </c>
      <c r="CO2278">
        <v>124681</v>
      </c>
      <c r="CQ2278">
        <v>0</v>
      </c>
      <c r="CR2278">
        <v>0</v>
      </c>
      <c r="CS2278">
        <v>0</v>
      </c>
      <c r="CY2278" t="s">
        <v>123</v>
      </c>
      <c r="CZ2278" t="s">
        <v>124</v>
      </c>
      <c r="DD2278" t="str" cm="1">
        <f t="array" ref="DD2278">TEXT(_xlfn.SEQUENCE(1, DATEDIF(AG2278, AH2278, "m") + 1, AG2278, 30), "YYYY-APMM")</f>
        <v>2014-AP03</v>
      </c>
      <c r="DN2278">
        <f t="shared" si="70"/>
        <v>1862</v>
      </c>
      <c r="DO2278" t="str">
        <f t="shared" si="71"/>
        <v>LABOR - CIVIL</v>
      </c>
    </row>
    <row r="2279" spans="1:119" x14ac:dyDescent="0.35">
      <c r="A2279" t="s">
        <v>105</v>
      </c>
      <c r="B2279">
        <v>501564</v>
      </c>
      <c r="C2279">
        <v>6359</v>
      </c>
      <c r="D2279">
        <v>124693</v>
      </c>
      <c r="E2279">
        <v>13662</v>
      </c>
      <c r="F2279">
        <v>0</v>
      </c>
      <c r="G2279" t="s">
        <v>106</v>
      </c>
      <c r="H2279" t="s">
        <v>106</v>
      </c>
      <c r="I2279" t="s">
        <v>106</v>
      </c>
      <c r="J2279" t="s">
        <v>107</v>
      </c>
      <c r="K2279" t="s">
        <v>108</v>
      </c>
      <c r="L2279" t="s">
        <v>109</v>
      </c>
      <c r="M2279" t="s">
        <v>110</v>
      </c>
      <c r="N2279" t="s">
        <v>5582</v>
      </c>
      <c r="O2279" t="s">
        <v>4648</v>
      </c>
      <c r="P2279">
        <v>8165</v>
      </c>
      <c r="Q2279">
        <v>632</v>
      </c>
      <c r="R2279">
        <v>0</v>
      </c>
      <c r="S2279">
        <v>200</v>
      </c>
      <c r="T2279">
        <v>0</v>
      </c>
      <c r="U2279">
        <v>276</v>
      </c>
      <c r="V2279">
        <v>276</v>
      </c>
      <c r="W2279">
        <v>200</v>
      </c>
      <c r="X2279">
        <v>0</v>
      </c>
      <c r="Y2279">
        <v>0</v>
      </c>
      <c r="Z2279">
        <v>0</v>
      </c>
      <c r="AD2279" s="1">
        <v>41819.333333333336</v>
      </c>
      <c r="AE2279" s="1">
        <v>41847.708333333336</v>
      </c>
      <c r="AG2279" s="1">
        <v>41727.333333333336</v>
      </c>
      <c r="AH2279" s="1">
        <v>41755.708333333336</v>
      </c>
      <c r="AI2279" s="1">
        <v>41727.333333333336</v>
      </c>
      <c r="AJ2279" s="1">
        <v>41755.708333333336</v>
      </c>
      <c r="AK2279" s="1">
        <v>41727.333333333336</v>
      </c>
      <c r="AL2279" s="1">
        <v>41755.708333333336</v>
      </c>
      <c r="AM2279" s="1">
        <v>41819.333333333336</v>
      </c>
      <c r="AN2279" s="1">
        <v>41847.708333333336</v>
      </c>
      <c r="AP2279" t="s">
        <v>113</v>
      </c>
      <c r="AU2279" t="s">
        <v>5583</v>
      </c>
      <c r="AY2279" t="s">
        <v>106</v>
      </c>
      <c r="AZ2279">
        <v>0</v>
      </c>
      <c r="BA2279">
        <v>0</v>
      </c>
      <c r="BD2279" s="3">
        <v>41321.661805555559</v>
      </c>
      <c r="BE2279" s="3">
        <v>41321.663888888892</v>
      </c>
      <c r="BF2279" t="s">
        <v>115</v>
      </c>
      <c r="BG2279" t="s">
        <v>115</v>
      </c>
      <c r="BH2279">
        <v>8149</v>
      </c>
      <c r="BM2279">
        <v>43420</v>
      </c>
      <c r="BR2279" t="s">
        <v>3122</v>
      </c>
      <c r="BS2279" t="s">
        <v>3123</v>
      </c>
      <c r="BU2279">
        <v>1</v>
      </c>
      <c r="BV2279" t="s">
        <v>118</v>
      </c>
      <c r="BX2279" t="s">
        <v>119</v>
      </c>
      <c r="BY2279" t="s">
        <v>119</v>
      </c>
      <c r="BZ2279" t="s">
        <v>119</v>
      </c>
      <c r="CA2279">
        <v>1</v>
      </c>
      <c r="CC2279" t="s">
        <v>120</v>
      </c>
      <c r="CH2279">
        <v>540</v>
      </c>
      <c r="CI2279">
        <v>37070</v>
      </c>
      <c r="CJ2279" t="s">
        <v>106</v>
      </c>
      <c r="CK2279" t="s">
        <v>106</v>
      </c>
      <c r="CL2279">
        <v>30</v>
      </c>
      <c r="CM2279" t="s">
        <v>4640</v>
      </c>
      <c r="CO2279">
        <v>124681</v>
      </c>
      <c r="CQ2279">
        <v>0</v>
      </c>
      <c r="CR2279">
        <v>0</v>
      </c>
      <c r="CS2279">
        <v>0</v>
      </c>
      <c r="CY2279" t="s">
        <v>123</v>
      </c>
      <c r="CZ2279" t="s">
        <v>124</v>
      </c>
      <c r="DD2279" t="str" cm="1">
        <f t="array" ref="DD2279">TEXT(_xlfn.SEQUENCE(1, DATEDIF(AG2279, AH2279, "m") + 1, AG2279, 30), "YYYY-APMM")</f>
        <v>2014-AP03</v>
      </c>
      <c r="DN2279">
        <f t="shared" si="70"/>
        <v>276</v>
      </c>
      <c r="DO2279" t="str">
        <f t="shared" si="71"/>
        <v>STEEL FIXERS SK</v>
      </c>
    </row>
    <row r="2280" spans="1:119" x14ac:dyDescent="0.35">
      <c r="A2280" t="s">
        <v>105</v>
      </c>
      <c r="B2280">
        <v>501565</v>
      </c>
      <c r="C2280">
        <v>6359</v>
      </c>
      <c r="D2280">
        <v>124694</v>
      </c>
      <c r="E2280">
        <v>13662</v>
      </c>
      <c r="F2280">
        <v>0</v>
      </c>
      <c r="G2280" t="s">
        <v>106</v>
      </c>
      <c r="H2280" t="s">
        <v>106</v>
      </c>
      <c r="I2280" t="s">
        <v>106</v>
      </c>
      <c r="J2280" t="s">
        <v>107</v>
      </c>
      <c r="K2280" t="s">
        <v>108</v>
      </c>
      <c r="L2280" t="s">
        <v>109</v>
      </c>
      <c r="M2280" t="s">
        <v>110</v>
      </c>
      <c r="N2280" t="s">
        <v>5584</v>
      </c>
      <c r="O2280" t="s">
        <v>4800</v>
      </c>
      <c r="P2280">
        <v>8177</v>
      </c>
      <c r="Q2280">
        <v>0</v>
      </c>
      <c r="R2280">
        <v>0</v>
      </c>
      <c r="S2280">
        <v>80</v>
      </c>
      <c r="T2280">
        <v>0</v>
      </c>
      <c r="U2280">
        <v>1150</v>
      </c>
      <c r="V2280">
        <v>1150</v>
      </c>
      <c r="W2280">
        <v>80</v>
      </c>
      <c r="X2280">
        <v>400</v>
      </c>
      <c r="Y2280">
        <v>0</v>
      </c>
      <c r="Z2280">
        <v>400</v>
      </c>
      <c r="AD2280" s="1">
        <v>41759.333333333336</v>
      </c>
      <c r="AE2280" s="1">
        <v>41770.708333333336</v>
      </c>
      <c r="AG2280" s="1">
        <v>41759.333333333336</v>
      </c>
      <c r="AH2280" s="1">
        <v>41770.708333333336</v>
      </c>
      <c r="AI2280" s="1">
        <v>41759.333333333336</v>
      </c>
      <c r="AJ2280" s="1">
        <v>41770.708333333336</v>
      </c>
      <c r="AK2280" s="1">
        <v>41759.333333333336</v>
      </c>
      <c r="AL2280" s="1">
        <v>41770.708333333336</v>
      </c>
      <c r="AM2280" s="1">
        <v>41759.333333333336</v>
      </c>
      <c r="AN2280" s="1">
        <v>41770.708333333336</v>
      </c>
      <c r="AP2280" t="s">
        <v>113</v>
      </c>
      <c r="AU2280" t="s">
        <v>5585</v>
      </c>
      <c r="AY2280" t="s">
        <v>119</v>
      </c>
      <c r="AZ2280">
        <v>0</v>
      </c>
      <c r="BA2280">
        <v>0</v>
      </c>
      <c r="BD2280" s="3">
        <v>41321.661805555559</v>
      </c>
      <c r="BE2280" s="3">
        <v>41321.663888888892</v>
      </c>
      <c r="BF2280" t="s">
        <v>115</v>
      </c>
      <c r="BG2280" t="s">
        <v>115</v>
      </c>
      <c r="BH2280">
        <v>8149</v>
      </c>
      <c r="BM2280">
        <v>43540</v>
      </c>
      <c r="BR2280" t="s">
        <v>1299</v>
      </c>
      <c r="BS2280" t="s">
        <v>1300</v>
      </c>
      <c r="BU2280">
        <v>1</v>
      </c>
      <c r="BV2280" t="s">
        <v>118</v>
      </c>
      <c r="BX2280" t="s">
        <v>119</v>
      </c>
      <c r="BY2280" t="s">
        <v>119</v>
      </c>
      <c r="BZ2280" t="s">
        <v>119</v>
      </c>
      <c r="CA2280">
        <v>1</v>
      </c>
      <c r="CC2280" t="s">
        <v>120</v>
      </c>
      <c r="CH2280">
        <v>540</v>
      </c>
      <c r="CI2280">
        <v>37120</v>
      </c>
      <c r="CJ2280" t="s">
        <v>106</v>
      </c>
      <c r="CK2280" t="s">
        <v>106</v>
      </c>
      <c r="CL2280">
        <v>55</v>
      </c>
      <c r="CM2280" t="s">
        <v>4802</v>
      </c>
      <c r="CO2280">
        <v>124681</v>
      </c>
      <c r="CQ2280">
        <v>0</v>
      </c>
      <c r="CR2280">
        <v>0</v>
      </c>
      <c r="CS2280">
        <v>0</v>
      </c>
      <c r="CY2280" t="s">
        <v>123</v>
      </c>
      <c r="CZ2280" t="s">
        <v>124</v>
      </c>
      <c r="DD2280" t="str" cm="1">
        <f t="array" ref="DD2280">TEXT(_xlfn.SEQUENCE(1, DATEDIF(AG2280, AH2280, "m") + 1, AG2280, 30), "YYYY-APMM")</f>
        <v>2014-AP04</v>
      </c>
      <c r="DN2280">
        <f t="shared" si="70"/>
        <v>1150</v>
      </c>
      <c r="DO2280" t="str">
        <f t="shared" si="71"/>
        <v>LABOR - CIVIL</v>
      </c>
    </row>
    <row r="2281" spans="1:119" x14ac:dyDescent="0.35">
      <c r="A2281" t="s">
        <v>105</v>
      </c>
      <c r="B2281">
        <v>501566</v>
      </c>
      <c r="C2281">
        <v>6359</v>
      </c>
      <c r="D2281">
        <v>124694</v>
      </c>
      <c r="E2281">
        <v>13662</v>
      </c>
      <c r="F2281">
        <v>0</v>
      </c>
      <c r="G2281" t="s">
        <v>106</v>
      </c>
      <c r="H2281" t="s">
        <v>106</v>
      </c>
      <c r="I2281" t="s">
        <v>106</v>
      </c>
      <c r="J2281" t="s">
        <v>107</v>
      </c>
      <c r="K2281" t="s">
        <v>108</v>
      </c>
      <c r="L2281" t="s">
        <v>109</v>
      </c>
      <c r="M2281" t="s">
        <v>110</v>
      </c>
      <c r="N2281" t="s">
        <v>5586</v>
      </c>
      <c r="O2281" t="s">
        <v>4804</v>
      </c>
      <c r="P2281">
        <v>8178</v>
      </c>
      <c r="Q2281">
        <v>0</v>
      </c>
      <c r="R2281">
        <v>0</v>
      </c>
      <c r="S2281">
        <v>200</v>
      </c>
      <c r="T2281">
        <v>0</v>
      </c>
      <c r="U2281">
        <v>24</v>
      </c>
      <c r="V2281">
        <v>24</v>
      </c>
      <c r="W2281">
        <v>200</v>
      </c>
      <c r="X2281">
        <v>0</v>
      </c>
      <c r="Y2281">
        <v>0</v>
      </c>
      <c r="Z2281">
        <v>0</v>
      </c>
      <c r="AD2281" s="1">
        <v>41771.333333333336</v>
      </c>
      <c r="AE2281" s="1">
        <v>41799.708333333336</v>
      </c>
      <c r="AG2281" s="1">
        <v>41771.333333333336</v>
      </c>
      <c r="AH2281" s="1">
        <v>41799.708333333336</v>
      </c>
      <c r="AI2281" s="1">
        <v>41771.333333333336</v>
      </c>
      <c r="AJ2281" s="1">
        <v>41799.708333333336</v>
      </c>
      <c r="AK2281" s="1">
        <v>41771.333333333336</v>
      </c>
      <c r="AL2281" s="1">
        <v>41799.708333333336</v>
      </c>
      <c r="AM2281" s="1">
        <v>41771.333333333336</v>
      </c>
      <c r="AN2281" s="1">
        <v>41799.708333333336</v>
      </c>
      <c r="AP2281" t="s">
        <v>113</v>
      </c>
      <c r="AU2281" t="s">
        <v>5587</v>
      </c>
      <c r="AY2281" t="s">
        <v>119</v>
      </c>
      <c r="AZ2281">
        <v>0</v>
      </c>
      <c r="BA2281">
        <v>0</v>
      </c>
      <c r="BD2281" s="3">
        <v>41321.661805555559</v>
      </c>
      <c r="BE2281" s="3">
        <v>41321.663888888892</v>
      </c>
      <c r="BF2281" t="s">
        <v>115</v>
      </c>
      <c r="BG2281" t="s">
        <v>115</v>
      </c>
      <c r="BH2281">
        <v>8149</v>
      </c>
      <c r="BM2281">
        <v>43550</v>
      </c>
      <c r="BR2281" t="s">
        <v>116</v>
      </c>
      <c r="BS2281" t="s">
        <v>117</v>
      </c>
      <c r="BU2281">
        <v>1</v>
      </c>
      <c r="BV2281" t="s">
        <v>118</v>
      </c>
      <c r="BX2281" t="s">
        <v>119</v>
      </c>
      <c r="BY2281" t="s">
        <v>119</v>
      </c>
      <c r="BZ2281" t="s">
        <v>119</v>
      </c>
      <c r="CA2281">
        <v>1</v>
      </c>
      <c r="CC2281" t="s">
        <v>120</v>
      </c>
      <c r="CH2281">
        <v>540</v>
      </c>
      <c r="CI2281">
        <v>37120</v>
      </c>
      <c r="CJ2281" t="s">
        <v>106</v>
      </c>
      <c r="CK2281" t="s">
        <v>106</v>
      </c>
      <c r="CL2281">
        <v>55</v>
      </c>
      <c r="CM2281" t="s">
        <v>4802</v>
      </c>
      <c r="CO2281">
        <v>124681</v>
      </c>
      <c r="CQ2281">
        <v>0</v>
      </c>
      <c r="CR2281">
        <v>0</v>
      </c>
      <c r="CS2281">
        <v>0</v>
      </c>
      <c r="CY2281" t="s">
        <v>123</v>
      </c>
      <c r="CZ2281" t="s">
        <v>124</v>
      </c>
      <c r="DD2281" t="str" cm="1">
        <f t="array" ref="DD2281">TEXT(_xlfn.SEQUENCE(1, DATEDIF(AG2281, AH2281, "m") + 1, AG2281, 30), "YYYY-APMM")</f>
        <v>2014-AP05</v>
      </c>
      <c r="DN2281">
        <f t="shared" si="70"/>
        <v>24</v>
      </c>
      <c r="DO2281" t="str">
        <f t="shared" si="71"/>
        <v>LABOR- SUBCONTRACTOR</v>
      </c>
    </row>
    <row r="2282" spans="1:119" x14ac:dyDescent="0.35">
      <c r="A2282" t="s">
        <v>105</v>
      </c>
      <c r="B2282">
        <v>501567</v>
      </c>
      <c r="C2282">
        <v>6359</v>
      </c>
      <c r="D2282">
        <v>124694</v>
      </c>
      <c r="E2282">
        <v>13662</v>
      </c>
      <c r="F2282">
        <v>0</v>
      </c>
      <c r="G2282" t="s">
        <v>106</v>
      </c>
      <c r="H2282" t="s">
        <v>106</v>
      </c>
      <c r="I2282" t="s">
        <v>106</v>
      </c>
      <c r="J2282" t="s">
        <v>107</v>
      </c>
      <c r="K2282" t="s">
        <v>108</v>
      </c>
      <c r="L2282" t="s">
        <v>109</v>
      </c>
      <c r="M2282" t="s">
        <v>110</v>
      </c>
      <c r="N2282" t="s">
        <v>5588</v>
      </c>
      <c r="O2282" t="s">
        <v>4807</v>
      </c>
      <c r="P2282">
        <v>8178</v>
      </c>
      <c r="Q2282">
        <v>0</v>
      </c>
      <c r="R2282">
        <v>0</v>
      </c>
      <c r="S2282">
        <v>200</v>
      </c>
      <c r="T2282">
        <v>0</v>
      </c>
      <c r="U2282">
        <v>24</v>
      </c>
      <c r="V2282">
        <v>24</v>
      </c>
      <c r="W2282">
        <v>200</v>
      </c>
      <c r="X2282">
        <v>0</v>
      </c>
      <c r="Y2282">
        <v>0</v>
      </c>
      <c r="Z2282">
        <v>0</v>
      </c>
      <c r="AD2282" s="1">
        <v>41783.333333333336</v>
      </c>
      <c r="AE2282" s="1">
        <v>41811.708333333336</v>
      </c>
      <c r="AG2282" s="1">
        <v>41783.333333333336</v>
      </c>
      <c r="AH2282" s="1">
        <v>41811.708333333336</v>
      </c>
      <c r="AI2282" s="1">
        <v>41783.333333333336</v>
      </c>
      <c r="AJ2282" s="1">
        <v>41811.708333333336</v>
      </c>
      <c r="AK2282" s="1">
        <v>41783.333333333336</v>
      </c>
      <c r="AL2282" s="1">
        <v>41811.708333333336</v>
      </c>
      <c r="AM2282" s="1">
        <v>41783.333333333336</v>
      </c>
      <c r="AN2282" s="1">
        <v>41811.708333333336</v>
      </c>
      <c r="AP2282" t="s">
        <v>113</v>
      </c>
      <c r="AU2282" t="s">
        <v>5589</v>
      </c>
      <c r="AY2282" t="s">
        <v>119</v>
      </c>
      <c r="AZ2282">
        <v>0</v>
      </c>
      <c r="BA2282">
        <v>0</v>
      </c>
      <c r="BD2282" s="3">
        <v>41321.661805555559</v>
      </c>
      <c r="BE2282" s="3">
        <v>41321.663888888892</v>
      </c>
      <c r="BF2282" t="s">
        <v>115</v>
      </c>
      <c r="BG2282" t="s">
        <v>115</v>
      </c>
      <c r="BH2282">
        <v>8149</v>
      </c>
      <c r="BM2282">
        <v>43550</v>
      </c>
      <c r="BR2282" t="s">
        <v>116</v>
      </c>
      <c r="BS2282" t="s">
        <v>117</v>
      </c>
      <c r="BU2282">
        <v>1</v>
      </c>
      <c r="BV2282" t="s">
        <v>118</v>
      </c>
      <c r="BX2282" t="s">
        <v>119</v>
      </c>
      <c r="BY2282" t="s">
        <v>119</v>
      </c>
      <c r="BZ2282" t="s">
        <v>119</v>
      </c>
      <c r="CA2282">
        <v>1</v>
      </c>
      <c r="CC2282" t="s">
        <v>120</v>
      </c>
      <c r="CH2282">
        <v>540</v>
      </c>
      <c r="CI2282">
        <v>37120</v>
      </c>
      <c r="CJ2282" t="s">
        <v>106</v>
      </c>
      <c r="CK2282" t="s">
        <v>106</v>
      </c>
      <c r="CL2282">
        <v>55</v>
      </c>
      <c r="CM2282" t="s">
        <v>4802</v>
      </c>
      <c r="CO2282">
        <v>124681</v>
      </c>
      <c r="CQ2282">
        <v>0</v>
      </c>
      <c r="CR2282">
        <v>0</v>
      </c>
      <c r="CS2282">
        <v>0</v>
      </c>
      <c r="CY2282" t="s">
        <v>123</v>
      </c>
      <c r="CZ2282" t="s">
        <v>124</v>
      </c>
      <c r="DD2282" t="str" cm="1">
        <f t="array" ref="DD2282">TEXT(_xlfn.SEQUENCE(1, DATEDIF(AG2282, AH2282, "m") + 1, AG2282, 30), "YYYY-APMM")</f>
        <v>2014-AP05</v>
      </c>
      <c r="DN2282">
        <f t="shared" si="70"/>
        <v>24</v>
      </c>
      <c r="DO2282" t="str">
        <f t="shared" si="71"/>
        <v>LABOR- SUBCONTRACTOR</v>
      </c>
    </row>
    <row r="2283" spans="1:119" x14ac:dyDescent="0.35">
      <c r="A2283" t="s">
        <v>105</v>
      </c>
      <c r="B2283">
        <v>501568</v>
      </c>
      <c r="C2283">
        <v>6359</v>
      </c>
      <c r="D2283">
        <v>124694</v>
      </c>
      <c r="E2283">
        <v>13662</v>
      </c>
      <c r="F2283">
        <v>0</v>
      </c>
      <c r="G2283" t="s">
        <v>106</v>
      </c>
      <c r="H2283" t="s">
        <v>106</v>
      </c>
      <c r="I2283" t="s">
        <v>106</v>
      </c>
      <c r="J2283" t="s">
        <v>107</v>
      </c>
      <c r="K2283" t="s">
        <v>108</v>
      </c>
      <c r="L2283" t="s">
        <v>109</v>
      </c>
      <c r="M2283" t="s">
        <v>110</v>
      </c>
      <c r="N2283" t="s">
        <v>5590</v>
      </c>
      <c r="O2283" t="s">
        <v>4810</v>
      </c>
      <c r="P2283">
        <v>8173</v>
      </c>
      <c r="Q2283">
        <v>0</v>
      </c>
      <c r="R2283">
        <v>0</v>
      </c>
      <c r="S2283">
        <v>160</v>
      </c>
      <c r="T2283">
        <v>0</v>
      </c>
      <c r="U2283">
        <v>1828</v>
      </c>
      <c r="V2283">
        <v>1828</v>
      </c>
      <c r="W2283">
        <v>160</v>
      </c>
      <c r="X2283">
        <v>600</v>
      </c>
      <c r="Y2283">
        <v>0</v>
      </c>
      <c r="Z2283">
        <v>600</v>
      </c>
      <c r="AD2283" s="1">
        <v>41794.333333333336</v>
      </c>
      <c r="AE2283" s="1">
        <v>41816.708333333336</v>
      </c>
      <c r="AG2283" s="1">
        <v>41794.333333333336</v>
      </c>
      <c r="AH2283" s="1">
        <v>41816.708333333336</v>
      </c>
      <c r="AI2283" s="1">
        <v>41794.333333333336</v>
      </c>
      <c r="AJ2283" s="1">
        <v>41816.708333333336</v>
      </c>
      <c r="AK2283" s="1">
        <v>41794.333333333336</v>
      </c>
      <c r="AL2283" s="1">
        <v>41816.708333333336</v>
      </c>
      <c r="AM2283" s="1">
        <v>41794.333333333336</v>
      </c>
      <c r="AN2283" s="1">
        <v>41816.708333333336</v>
      </c>
      <c r="AP2283" t="s">
        <v>113</v>
      </c>
      <c r="AU2283" t="s">
        <v>5591</v>
      </c>
      <c r="AY2283" t="s">
        <v>119</v>
      </c>
      <c r="AZ2283">
        <v>0</v>
      </c>
      <c r="BA2283">
        <v>0</v>
      </c>
      <c r="BD2283" s="3">
        <v>41321.661805555559</v>
      </c>
      <c r="BE2283" s="3">
        <v>41321.663888888892</v>
      </c>
      <c r="BF2283" t="s">
        <v>115</v>
      </c>
      <c r="BG2283" t="s">
        <v>115</v>
      </c>
      <c r="BH2283">
        <v>8149</v>
      </c>
      <c r="BM2283">
        <v>43500</v>
      </c>
      <c r="BR2283" t="s">
        <v>3233</v>
      </c>
      <c r="BS2283" t="s">
        <v>3234</v>
      </c>
      <c r="BU2283">
        <v>1</v>
      </c>
      <c r="BV2283" t="s">
        <v>118</v>
      </c>
      <c r="BX2283" t="s">
        <v>119</v>
      </c>
      <c r="BY2283" t="s">
        <v>119</v>
      </c>
      <c r="BZ2283" t="s">
        <v>119</v>
      </c>
      <c r="CA2283">
        <v>1</v>
      </c>
      <c r="CC2283" t="s">
        <v>120</v>
      </c>
      <c r="CH2283">
        <v>540</v>
      </c>
      <c r="CI2283">
        <v>37120</v>
      </c>
      <c r="CJ2283" t="s">
        <v>106</v>
      </c>
      <c r="CK2283" t="s">
        <v>106</v>
      </c>
      <c r="CL2283">
        <v>55</v>
      </c>
      <c r="CM2283" t="s">
        <v>4802</v>
      </c>
      <c r="CO2283">
        <v>124681</v>
      </c>
      <c r="CQ2283">
        <v>0</v>
      </c>
      <c r="CR2283">
        <v>0</v>
      </c>
      <c r="CS2283">
        <v>0</v>
      </c>
      <c r="CY2283" t="s">
        <v>123</v>
      </c>
      <c r="CZ2283" t="s">
        <v>124</v>
      </c>
      <c r="DD2283" t="str" cm="1">
        <f t="array" ref="DD2283">TEXT(_xlfn.SEQUENCE(1, DATEDIF(AG2283, AH2283, "m") + 1, AG2283, 30), "YYYY-APMM")</f>
        <v>2014-AP06</v>
      </c>
      <c r="DN2283">
        <f t="shared" si="70"/>
        <v>1828</v>
      </c>
      <c r="DO2283" t="str">
        <f t="shared" si="71"/>
        <v>KERBSTONE MASON SK</v>
      </c>
    </row>
    <row r="2284" spans="1:119" x14ac:dyDescent="0.35">
      <c r="A2284" t="s">
        <v>105</v>
      </c>
      <c r="B2284">
        <v>501569</v>
      </c>
      <c r="C2284">
        <v>6359</v>
      </c>
      <c r="D2284">
        <v>124694</v>
      </c>
      <c r="E2284">
        <v>13662</v>
      </c>
      <c r="F2284">
        <v>0</v>
      </c>
      <c r="G2284" t="s">
        <v>106</v>
      </c>
      <c r="H2284" t="s">
        <v>106</v>
      </c>
      <c r="I2284" t="s">
        <v>106</v>
      </c>
      <c r="J2284" t="s">
        <v>107</v>
      </c>
      <c r="K2284" t="s">
        <v>108</v>
      </c>
      <c r="L2284" t="s">
        <v>109</v>
      </c>
      <c r="M2284" t="s">
        <v>110</v>
      </c>
      <c r="N2284" t="s">
        <v>5592</v>
      </c>
      <c r="O2284" t="s">
        <v>4813</v>
      </c>
      <c r="P2284">
        <v>8178</v>
      </c>
      <c r="Q2284">
        <v>416</v>
      </c>
      <c r="R2284">
        <v>0</v>
      </c>
      <c r="S2284">
        <v>40</v>
      </c>
      <c r="T2284">
        <v>0</v>
      </c>
      <c r="U2284">
        <v>174</v>
      </c>
      <c r="V2284">
        <v>174</v>
      </c>
      <c r="W2284">
        <v>40</v>
      </c>
      <c r="X2284">
        <v>150</v>
      </c>
      <c r="Y2284">
        <v>0</v>
      </c>
      <c r="Z2284">
        <v>150</v>
      </c>
      <c r="AD2284" s="1">
        <v>41882.333333333336</v>
      </c>
      <c r="AE2284" s="1">
        <v>41886.708333333336</v>
      </c>
      <c r="AG2284" s="1">
        <v>41818.333333333336</v>
      </c>
      <c r="AH2284" s="1">
        <v>41822.708333333336</v>
      </c>
      <c r="AI2284" s="1">
        <v>41818.333333333336</v>
      </c>
      <c r="AJ2284" s="1">
        <v>41822.708333333336</v>
      </c>
      <c r="AK2284" s="1">
        <v>41818.333333333336</v>
      </c>
      <c r="AL2284" s="1">
        <v>41822.708333333336</v>
      </c>
      <c r="AM2284" s="1">
        <v>41882.333333333336</v>
      </c>
      <c r="AN2284" s="1">
        <v>41886.708333333336</v>
      </c>
      <c r="AP2284" t="s">
        <v>113</v>
      </c>
      <c r="AU2284" t="s">
        <v>5593</v>
      </c>
      <c r="AY2284" t="s">
        <v>106</v>
      </c>
      <c r="AZ2284">
        <v>0</v>
      </c>
      <c r="BA2284">
        <v>0</v>
      </c>
      <c r="BD2284" s="3">
        <v>41321.661805555559</v>
      </c>
      <c r="BE2284" s="3">
        <v>41321.663888888892</v>
      </c>
      <c r="BF2284" t="s">
        <v>115</v>
      </c>
      <c r="BG2284" t="s">
        <v>115</v>
      </c>
      <c r="BH2284">
        <v>8149</v>
      </c>
      <c r="BM2284">
        <v>43550</v>
      </c>
      <c r="BR2284" t="s">
        <v>116</v>
      </c>
      <c r="BS2284" t="s">
        <v>117</v>
      </c>
      <c r="BU2284">
        <v>1</v>
      </c>
      <c r="BV2284" t="s">
        <v>118</v>
      </c>
      <c r="BX2284" t="s">
        <v>119</v>
      </c>
      <c r="BY2284" t="s">
        <v>119</v>
      </c>
      <c r="BZ2284" t="s">
        <v>119</v>
      </c>
      <c r="CA2284">
        <v>1</v>
      </c>
      <c r="CC2284" t="s">
        <v>120</v>
      </c>
      <c r="CH2284">
        <v>540</v>
      </c>
      <c r="CI2284">
        <v>37120</v>
      </c>
      <c r="CJ2284" t="s">
        <v>106</v>
      </c>
      <c r="CK2284" t="s">
        <v>106</v>
      </c>
      <c r="CL2284">
        <v>55</v>
      </c>
      <c r="CM2284" t="s">
        <v>4802</v>
      </c>
      <c r="CO2284">
        <v>124681</v>
      </c>
      <c r="CQ2284">
        <v>0</v>
      </c>
      <c r="CR2284">
        <v>0</v>
      </c>
      <c r="CS2284">
        <v>0</v>
      </c>
      <c r="CY2284" t="s">
        <v>123</v>
      </c>
      <c r="CZ2284" t="s">
        <v>124</v>
      </c>
      <c r="DD2284" t="str" cm="1">
        <f t="array" ref="DD2284">TEXT(_xlfn.SEQUENCE(1, DATEDIF(AG2284, AH2284, "m") + 1, AG2284, 30), "YYYY-APMM")</f>
        <v>2014-AP06</v>
      </c>
      <c r="DN2284">
        <f t="shared" si="70"/>
        <v>174</v>
      </c>
      <c r="DO2284" t="str">
        <f t="shared" si="71"/>
        <v>LABOR- SUBCONTRACTOR</v>
      </c>
    </row>
    <row r="2285" spans="1:119" x14ac:dyDescent="0.35">
      <c r="A2285" t="s">
        <v>105</v>
      </c>
      <c r="B2285">
        <v>501570</v>
      </c>
      <c r="C2285">
        <v>6359</v>
      </c>
      <c r="D2285">
        <v>124694</v>
      </c>
      <c r="E2285">
        <v>13662</v>
      </c>
      <c r="F2285">
        <v>0</v>
      </c>
      <c r="G2285" t="s">
        <v>106</v>
      </c>
      <c r="H2285" t="s">
        <v>106</v>
      </c>
      <c r="I2285" t="s">
        <v>106</v>
      </c>
      <c r="J2285" t="s">
        <v>107</v>
      </c>
      <c r="K2285" t="s">
        <v>108</v>
      </c>
      <c r="L2285" t="s">
        <v>109</v>
      </c>
      <c r="M2285" t="s">
        <v>110</v>
      </c>
      <c r="N2285" t="s">
        <v>5594</v>
      </c>
      <c r="O2285" t="s">
        <v>4816</v>
      </c>
      <c r="P2285">
        <v>8178</v>
      </c>
      <c r="Q2285">
        <v>536</v>
      </c>
      <c r="R2285">
        <v>0</v>
      </c>
      <c r="S2285">
        <v>40</v>
      </c>
      <c r="T2285">
        <v>0</v>
      </c>
      <c r="U2285">
        <v>174</v>
      </c>
      <c r="V2285">
        <v>174</v>
      </c>
      <c r="W2285">
        <v>40</v>
      </c>
      <c r="X2285">
        <v>150</v>
      </c>
      <c r="Y2285">
        <v>0</v>
      </c>
      <c r="Z2285">
        <v>150</v>
      </c>
      <c r="AD2285" s="1">
        <v>41905.333333333336</v>
      </c>
      <c r="AE2285" s="1">
        <v>41910.708333333336</v>
      </c>
      <c r="AG2285" s="1">
        <v>41823.333333333336</v>
      </c>
      <c r="AH2285" s="1">
        <v>41828.708333333336</v>
      </c>
      <c r="AI2285" s="1">
        <v>41823.333333333336</v>
      </c>
      <c r="AJ2285" s="1">
        <v>41828.708333333336</v>
      </c>
      <c r="AK2285" s="1">
        <v>41823.333333333336</v>
      </c>
      <c r="AL2285" s="1">
        <v>41828.708333333336</v>
      </c>
      <c r="AM2285" s="1">
        <v>41905.333333333336</v>
      </c>
      <c r="AN2285" s="1">
        <v>41910.708333333336</v>
      </c>
      <c r="AP2285" t="s">
        <v>113</v>
      </c>
      <c r="AU2285" t="s">
        <v>5595</v>
      </c>
      <c r="AY2285" t="s">
        <v>106</v>
      </c>
      <c r="AZ2285">
        <v>0</v>
      </c>
      <c r="BA2285">
        <v>0</v>
      </c>
      <c r="BD2285" s="3">
        <v>41321.661805555559</v>
      </c>
      <c r="BE2285" s="3">
        <v>41321.663888888892</v>
      </c>
      <c r="BF2285" t="s">
        <v>115</v>
      </c>
      <c r="BG2285" t="s">
        <v>115</v>
      </c>
      <c r="BH2285">
        <v>8149</v>
      </c>
      <c r="BM2285">
        <v>43550</v>
      </c>
      <c r="BR2285" t="s">
        <v>116</v>
      </c>
      <c r="BS2285" t="s">
        <v>117</v>
      </c>
      <c r="BU2285">
        <v>1</v>
      </c>
      <c r="BV2285" t="s">
        <v>118</v>
      </c>
      <c r="BX2285" t="s">
        <v>119</v>
      </c>
      <c r="BY2285" t="s">
        <v>119</v>
      </c>
      <c r="BZ2285" t="s">
        <v>119</v>
      </c>
      <c r="CA2285">
        <v>1</v>
      </c>
      <c r="CC2285" t="s">
        <v>120</v>
      </c>
      <c r="CH2285">
        <v>540</v>
      </c>
      <c r="CI2285">
        <v>37120</v>
      </c>
      <c r="CJ2285" t="s">
        <v>106</v>
      </c>
      <c r="CK2285" t="s">
        <v>106</v>
      </c>
      <c r="CL2285">
        <v>55</v>
      </c>
      <c r="CM2285" t="s">
        <v>4802</v>
      </c>
      <c r="CO2285">
        <v>124681</v>
      </c>
      <c r="CQ2285">
        <v>0</v>
      </c>
      <c r="CR2285">
        <v>0</v>
      </c>
      <c r="CS2285">
        <v>0</v>
      </c>
      <c r="CY2285" t="s">
        <v>123</v>
      </c>
      <c r="CZ2285" t="s">
        <v>124</v>
      </c>
      <c r="DD2285" t="str" cm="1">
        <f t="array" ref="DD2285">TEXT(_xlfn.SEQUENCE(1, DATEDIF(AG2285, AH2285, "m") + 1, AG2285, 30), "YYYY-APMM")</f>
        <v>2014-AP07</v>
      </c>
      <c r="DN2285">
        <f t="shared" si="70"/>
        <v>174</v>
      </c>
      <c r="DO2285" t="str">
        <f t="shared" si="71"/>
        <v>LABOR- SUBCONTRACTOR</v>
      </c>
    </row>
    <row r="2286" spans="1:119" x14ac:dyDescent="0.35">
      <c r="A2286" t="s">
        <v>105</v>
      </c>
      <c r="B2286">
        <v>501571</v>
      </c>
      <c r="C2286">
        <v>6359</v>
      </c>
      <c r="D2286">
        <v>124694</v>
      </c>
      <c r="E2286">
        <v>13662</v>
      </c>
      <c r="F2286">
        <v>0</v>
      </c>
      <c r="G2286" t="s">
        <v>106</v>
      </c>
      <c r="H2286" t="s">
        <v>106</v>
      </c>
      <c r="I2286" t="s">
        <v>106</v>
      </c>
      <c r="J2286" t="s">
        <v>107</v>
      </c>
      <c r="K2286" t="s">
        <v>108</v>
      </c>
      <c r="L2286" t="s">
        <v>109</v>
      </c>
      <c r="M2286" t="s">
        <v>110</v>
      </c>
      <c r="N2286" t="s">
        <v>5596</v>
      </c>
      <c r="O2286" t="s">
        <v>4819</v>
      </c>
      <c r="P2286">
        <v>8178</v>
      </c>
      <c r="Q2286">
        <v>536</v>
      </c>
      <c r="R2286">
        <v>120</v>
      </c>
      <c r="S2286">
        <v>40</v>
      </c>
      <c r="T2286">
        <v>0</v>
      </c>
      <c r="U2286">
        <v>882</v>
      </c>
      <c r="V2286">
        <v>882</v>
      </c>
      <c r="W2286">
        <v>40</v>
      </c>
      <c r="X2286">
        <v>0</v>
      </c>
      <c r="Y2286">
        <v>0</v>
      </c>
      <c r="Z2286">
        <v>0</v>
      </c>
      <c r="AD2286" s="1">
        <v>41911.333333333336</v>
      </c>
      <c r="AE2286" s="1">
        <v>41916.708333333336</v>
      </c>
      <c r="AG2286" s="1">
        <v>41829.333333333336</v>
      </c>
      <c r="AH2286" s="1">
        <v>41834.708333333336</v>
      </c>
      <c r="AI2286" s="1">
        <v>41829.333333333336</v>
      </c>
      <c r="AJ2286" s="1">
        <v>41834.708333333336</v>
      </c>
      <c r="AK2286" s="1">
        <v>41829.333333333336</v>
      </c>
      <c r="AL2286" s="1">
        <v>41834.708333333336</v>
      </c>
      <c r="AM2286" s="1">
        <v>41911.333333333336</v>
      </c>
      <c r="AN2286" s="1">
        <v>41916.708333333336</v>
      </c>
      <c r="AP2286" t="s">
        <v>113</v>
      </c>
      <c r="AU2286" t="s">
        <v>5597</v>
      </c>
      <c r="AY2286" t="s">
        <v>106</v>
      </c>
      <c r="AZ2286">
        <v>0</v>
      </c>
      <c r="BA2286">
        <v>0</v>
      </c>
      <c r="BD2286" s="3">
        <v>41321.661805555559</v>
      </c>
      <c r="BE2286" s="3">
        <v>41321.663888888892</v>
      </c>
      <c r="BF2286" t="s">
        <v>115</v>
      </c>
      <c r="BG2286" t="s">
        <v>115</v>
      </c>
      <c r="BH2286">
        <v>8149</v>
      </c>
      <c r="BM2286">
        <v>43550</v>
      </c>
      <c r="BR2286" t="s">
        <v>116</v>
      </c>
      <c r="BS2286" t="s">
        <v>117</v>
      </c>
      <c r="BU2286">
        <v>1</v>
      </c>
      <c r="BV2286" t="s">
        <v>118</v>
      </c>
      <c r="BX2286" t="s">
        <v>119</v>
      </c>
      <c r="BY2286" t="s">
        <v>119</v>
      </c>
      <c r="BZ2286" t="s">
        <v>119</v>
      </c>
      <c r="CA2286">
        <v>1</v>
      </c>
      <c r="CC2286" t="s">
        <v>120</v>
      </c>
      <c r="CH2286">
        <v>540</v>
      </c>
      <c r="CI2286">
        <v>37120</v>
      </c>
      <c r="CJ2286" t="s">
        <v>106</v>
      </c>
      <c r="CK2286" t="s">
        <v>106</v>
      </c>
      <c r="CL2286">
        <v>55</v>
      </c>
      <c r="CM2286" t="s">
        <v>4802</v>
      </c>
      <c r="CO2286">
        <v>124681</v>
      </c>
      <c r="CQ2286">
        <v>0</v>
      </c>
      <c r="CR2286">
        <v>0</v>
      </c>
      <c r="CS2286">
        <v>0</v>
      </c>
      <c r="CY2286" t="s">
        <v>123</v>
      </c>
      <c r="CZ2286" t="s">
        <v>124</v>
      </c>
      <c r="DD2286" t="str" cm="1">
        <f t="array" ref="DD2286">TEXT(_xlfn.SEQUENCE(1, DATEDIF(AG2286, AH2286, "m") + 1, AG2286, 30), "YYYY-APMM")</f>
        <v>2014-AP07</v>
      </c>
      <c r="DN2286">
        <f t="shared" si="70"/>
        <v>882</v>
      </c>
      <c r="DO2286" t="str">
        <f t="shared" si="71"/>
        <v>LABOR- SUBCONTRACTOR</v>
      </c>
    </row>
    <row r="2287" spans="1:119" x14ac:dyDescent="0.35">
      <c r="A2287" t="s">
        <v>105</v>
      </c>
      <c r="B2287">
        <v>501572</v>
      </c>
      <c r="C2287">
        <v>6359</v>
      </c>
      <c r="D2287">
        <v>124697</v>
      </c>
      <c r="E2287">
        <v>13662</v>
      </c>
      <c r="F2287">
        <v>0</v>
      </c>
      <c r="G2287" t="s">
        <v>106</v>
      </c>
      <c r="H2287" t="s">
        <v>106</v>
      </c>
      <c r="I2287" t="s">
        <v>106</v>
      </c>
      <c r="J2287" t="s">
        <v>107</v>
      </c>
      <c r="K2287" t="s">
        <v>108</v>
      </c>
      <c r="L2287" t="s">
        <v>109</v>
      </c>
      <c r="M2287" t="s">
        <v>110</v>
      </c>
      <c r="N2287" t="s">
        <v>5598</v>
      </c>
      <c r="O2287" t="s">
        <v>3099</v>
      </c>
      <c r="P2287">
        <v>8178</v>
      </c>
      <c r="Q2287">
        <v>0</v>
      </c>
      <c r="R2287">
        <v>0</v>
      </c>
      <c r="S2287">
        <v>200</v>
      </c>
      <c r="T2287">
        <v>0</v>
      </c>
      <c r="U2287">
        <v>1500</v>
      </c>
      <c r="V2287">
        <v>1500</v>
      </c>
      <c r="W2287">
        <v>200</v>
      </c>
      <c r="X2287">
        <v>0</v>
      </c>
      <c r="Y2287">
        <v>0</v>
      </c>
      <c r="Z2287">
        <v>0</v>
      </c>
      <c r="AD2287" s="1">
        <v>41746.333333333336</v>
      </c>
      <c r="AE2287" s="1">
        <v>41774.708333333336</v>
      </c>
      <c r="AG2287" s="1">
        <v>41746.333333333336</v>
      </c>
      <c r="AH2287" s="1">
        <v>41774.708333333336</v>
      </c>
      <c r="AI2287" s="1">
        <v>41746.333333333336</v>
      </c>
      <c r="AJ2287" s="1">
        <v>41774.708333333336</v>
      </c>
      <c r="AK2287" s="1">
        <v>41746.333333333336</v>
      </c>
      <c r="AL2287" s="1">
        <v>41774.708333333336</v>
      </c>
      <c r="AM2287" s="1">
        <v>41746.333333333336</v>
      </c>
      <c r="AN2287" s="1">
        <v>41774.708333333336</v>
      </c>
      <c r="AP2287" t="s">
        <v>113</v>
      </c>
      <c r="AU2287" t="s">
        <v>5599</v>
      </c>
      <c r="AY2287" t="s">
        <v>106</v>
      </c>
      <c r="AZ2287">
        <v>0</v>
      </c>
      <c r="BA2287">
        <v>0</v>
      </c>
      <c r="BD2287" s="3">
        <v>41321.661805555559</v>
      </c>
      <c r="BE2287" s="3">
        <v>41321.663888888892</v>
      </c>
      <c r="BF2287" t="s">
        <v>115</v>
      </c>
      <c r="BG2287" t="s">
        <v>115</v>
      </c>
      <c r="BH2287">
        <v>8149</v>
      </c>
      <c r="BM2287">
        <v>43550</v>
      </c>
      <c r="BR2287" t="s">
        <v>116</v>
      </c>
      <c r="BS2287" t="s">
        <v>117</v>
      </c>
      <c r="BU2287">
        <v>1</v>
      </c>
      <c r="BV2287" t="s">
        <v>118</v>
      </c>
      <c r="BX2287" t="s">
        <v>119</v>
      </c>
      <c r="BY2287" t="s">
        <v>119</v>
      </c>
      <c r="BZ2287" t="s">
        <v>119</v>
      </c>
      <c r="CA2287">
        <v>1</v>
      </c>
      <c r="CC2287" t="s">
        <v>120</v>
      </c>
      <c r="CH2287">
        <v>540</v>
      </c>
      <c r="CI2287">
        <v>41630</v>
      </c>
      <c r="CJ2287" t="s">
        <v>106</v>
      </c>
      <c r="CK2287" t="s">
        <v>106</v>
      </c>
      <c r="CL2287">
        <v>30</v>
      </c>
      <c r="CM2287" t="s">
        <v>3097</v>
      </c>
      <c r="CO2287">
        <v>124696</v>
      </c>
      <c r="CQ2287">
        <v>0</v>
      </c>
      <c r="CR2287">
        <v>0</v>
      </c>
      <c r="CS2287">
        <v>0</v>
      </c>
      <c r="CY2287" t="s">
        <v>123</v>
      </c>
      <c r="CZ2287" t="s">
        <v>124</v>
      </c>
      <c r="DD2287" t="str" cm="1">
        <f t="array" ref="DD2287">TEXT(_xlfn.SEQUENCE(1, DATEDIF(AG2287, AH2287, "m") + 1, AG2287, 30), "YYYY-APMM")</f>
        <v>2014-AP04</v>
      </c>
      <c r="DN2287">
        <f t="shared" si="70"/>
        <v>1500</v>
      </c>
      <c r="DO2287" t="str">
        <f t="shared" si="71"/>
        <v>LABOR- SUBCONTRACTOR</v>
      </c>
    </row>
    <row r="2288" spans="1:119" x14ac:dyDescent="0.35">
      <c r="A2288" t="s">
        <v>105</v>
      </c>
      <c r="B2288">
        <v>501573</v>
      </c>
      <c r="C2288">
        <v>6359</v>
      </c>
      <c r="D2288">
        <v>124697</v>
      </c>
      <c r="E2288">
        <v>13662</v>
      </c>
      <c r="F2288">
        <v>0</v>
      </c>
      <c r="G2288" t="s">
        <v>106</v>
      </c>
      <c r="H2288" t="s">
        <v>106</v>
      </c>
      <c r="I2288" t="s">
        <v>106</v>
      </c>
      <c r="J2288" t="s">
        <v>107</v>
      </c>
      <c r="K2288" t="s">
        <v>108</v>
      </c>
      <c r="L2288" t="s">
        <v>109</v>
      </c>
      <c r="M2288" t="s">
        <v>110</v>
      </c>
      <c r="N2288" t="s">
        <v>5600</v>
      </c>
      <c r="O2288" t="s">
        <v>3102</v>
      </c>
      <c r="P2288">
        <v>8178</v>
      </c>
      <c r="Q2288">
        <v>0</v>
      </c>
      <c r="R2288">
        <v>0</v>
      </c>
      <c r="S2288">
        <v>200</v>
      </c>
      <c r="T2288">
        <v>0</v>
      </c>
      <c r="U2288">
        <v>3000</v>
      </c>
      <c r="V2288">
        <v>3000</v>
      </c>
      <c r="W2288">
        <v>200</v>
      </c>
      <c r="X2288">
        <v>0</v>
      </c>
      <c r="Y2288">
        <v>0</v>
      </c>
      <c r="Z2288">
        <v>0</v>
      </c>
      <c r="AD2288" s="1">
        <v>41746.333333333336</v>
      </c>
      <c r="AE2288" s="1">
        <v>41774.708333333336</v>
      </c>
      <c r="AG2288" s="1">
        <v>41746.333333333336</v>
      </c>
      <c r="AH2288" s="1">
        <v>41774.708333333336</v>
      </c>
      <c r="AI2288" s="1">
        <v>41746.333333333336</v>
      </c>
      <c r="AJ2288" s="1">
        <v>41774.708333333336</v>
      </c>
      <c r="AK2288" s="1">
        <v>41746.333333333336</v>
      </c>
      <c r="AL2288" s="1">
        <v>41774.708333333336</v>
      </c>
      <c r="AM2288" s="1">
        <v>41746.333333333336</v>
      </c>
      <c r="AN2288" s="1">
        <v>41774.708333333336</v>
      </c>
      <c r="AP2288" t="s">
        <v>113</v>
      </c>
      <c r="AU2288" t="s">
        <v>5601</v>
      </c>
      <c r="AY2288" t="s">
        <v>106</v>
      </c>
      <c r="AZ2288">
        <v>0</v>
      </c>
      <c r="BA2288">
        <v>0</v>
      </c>
      <c r="BD2288" s="3">
        <v>41321.661805555559</v>
      </c>
      <c r="BE2288" s="3">
        <v>41321.663888888892</v>
      </c>
      <c r="BF2288" t="s">
        <v>115</v>
      </c>
      <c r="BG2288" t="s">
        <v>115</v>
      </c>
      <c r="BH2288">
        <v>8149</v>
      </c>
      <c r="BM2288">
        <v>43550</v>
      </c>
      <c r="BR2288" t="s">
        <v>116</v>
      </c>
      <c r="BS2288" t="s">
        <v>117</v>
      </c>
      <c r="BU2288">
        <v>1</v>
      </c>
      <c r="BV2288" t="s">
        <v>118</v>
      </c>
      <c r="BX2288" t="s">
        <v>119</v>
      </c>
      <c r="BY2288" t="s">
        <v>119</v>
      </c>
      <c r="BZ2288" t="s">
        <v>119</v>
      </c>
      <c r="CA2288">
        <v>1</v>
      </c>
      <c r="CC2288" t="s">
        <v>120</v>
      </c>
      <c r="CH2288">
        <v>540</v>
      </c>
      <c r="CI2288">
        <v>41630</v>
      </c>
      <c r="CJ2288" t="s">
        <v>106</v>
      </c>
      <c r="CK2288" t="s">
        <v>106</v>
      </c>
      <c r="CL2288">
        <v>30</v>
      </c>
      <c r="CM2288" t="s">
        <v>3097</v>
      </c>
      <c r="CO2288">
        <v>124696</v>
      </c>
      <c r="CQ2288">
        <v>0</v>
      </c>
      <c r="CR2288">
        <v>0</v>
      </c>
      <c r="CS2288">
        <v>0</v>
      </c>
      <c r="CY2288" t="s">
        <v>123</v>
      </c>
      <c r="CZ2288" t="s">
        <v>124</v>
      </c>
      <c r="DD2288" t="str" cm="1">
        <f t="array" ref="DD2288">TEXT(_xlfn.SEQUENCE(1, DATEDIF(AG2288, AH2288, "m") + 1, AG2288, 30), "YYYY-APMM")</f>
        <v>2014-AP04</v>
      </c>
      <c r="DN2288">
        <f t="shared" si="70"/>
        <v>3000</v>
      </c>
      <c r="DO2288" t="str">
        <f t="shared" si="71"/>
        <v>LABOR- SUBCONTRACTOR</v>
      </c>
    </row>
    <row r="2289" spans="1:119" x14ac:dyDescent="0.35">
      <c r="A2289" t="s">
        <v>105</v>
      </c>
      <c r="B2289">
        <v>501574</v>
      </c>
      <c r="C2289">
        <v>6359</v>
      </c>
      <c r="D2289">
        <v>124697</v>
      </c>
      <c r="E2289">
        <v>13662</v>
      </c>
      <c r="F2289">
        <v>0</v>
      </c>
      <c r="G2289" t="s">
        <v>106</v>
      </c>
      <c r="H2289" t="s">
        <v>106</v>
      </c>
      <c r="I2289" t="s">
        <v>106</v>
      </c>
      <c r="J2289" t="s">
        <v>107</v>
      </c>
      <c r="K2289" t="s">
        <v>108</v>
      </c>
      <c r="L2289" t="s">
        <v>109</v>
      </c>
      <c r="M2289" t="s">
        <v>110</v>
      </c>
      <c r="N2289" t="s">
        <v>5602</v>
      </c>
      <c r="O2289" t="s">
        <v>3095</v>
      </c>
      <c r="P2289">
        <v>8178</v>
      </c>
      <c r="Q2289">
        <v>0</v>
      </c>
      <c r="R2289">
        <v>0</v>
      </c>
      <c r="S2289">
        <v>200</v>
      </c>
      <c r="T2289">
        <v>0</v>
      </c>
      <c r="U2289">
        <v>3000</v>
      </c>
      <c r="V2289">
        <v>3000</v>
      </c>
      <c r="W2289">
        <v>200</v>
      </c>
      <c r="X2289">
        <v>0</v>
      </c>
      <c r="Y2289">
        <v>0</v>
      </c>
      <c r="Z2289">
        <v>0</v>
      </c>
      <c r="AD2289" s="1">
        <v>41746.333333333336</v>
      </c>
      <c r="AE2289" s="1">
        <v>41774.708333333336</v>
      </c>
      <c r="AG2289" s="1">
        <v>41746.333333333336</v>
      </c>
      <c r="AH2289" s="1">
        <v>41774.708333333336</v>
      </c>
      <c r="AI2289" s="1">
        <v>41746.333333333336</v>
      </c>
      <c r="AJ2289" s="1">
        <v>41774.708333333336</v>
      </c>
      <c r="AK2289" s="1">
        <v>41746.333333333336</v>
      </c>
      <c r="AL2289" s="1">
        <v>41774.708333333336</v>
      </c>
      <c r="AM2289" s="1">
        <v>41746.333333333336</v>
      </c>
      <c r="AN2289" s="1">
        <v>41774.708333333336</v>
      </c>
      <c r="AP2289" t="s">
        <v>113</v>
      </c>
      <c r="AU2289" t="s">
        <v>5603</v>
      </c>
      <c r="AY2289" t="s">
        <v>106</v>
      </c>
      <c r="AZ2289">
        <v>0</v>
      </c>
      <c r="BA2289">
        <v>0</v>
      </c>
      <c r="BD2289" s="3">
        <v>41321.661805555559</v>
      </c>
      <c r="BE2289" s="3">
        <v>41321.663888888892</v>
      </c>
      <c r="BF2289" t="s">
        <v>115</v>
      </c>
      <c r="BG2289" t="s">
        <v>115</v>
      </c>
      <c r="BH2289">
        <v>8149</v>
      </c>
      <c r="BM2289">
        <v>43550</v>
      </c>
      <c r="BR2289" t="s">
        <v>116</v>
      </c>
      <c r="BS2289" t="s">
        <v>117</v>
      </c>
      <c r="BU2289">
        <v>1</v>
      </c>
      <c r="BV2289" t="s">
        <v>118</v>
      </c>
      <c r="BX2289" t="s">
        <v>119</v>
      </c>
      <c r="BY2289" t="s">
        <v>119</v>
      </c>
      <c r="BZ2289" t="s">
        <v>119</v>
      </c>
      <c r="CA2289">
        <v>1</v>
      </c>
      <c r="CC2289" t="s">
        <v>120</v>
      </c>
      <c r="CH2289">
        <v>540</v>
      </c>
      <c r="CI2289">
        <v>41630</v>
      </c>
      <c r="CJ2289" t="s">
        <v>106</v>
      </c>
      <c r="CK2289" t="s">
        <v>106</v>
      </c>
      <c r="CL2289">
        <v>30</v>
      </c>
      <c r="CM2289" t="s">
        <v>3097</v>
      </c>
      <c r="CO2289">
        <v>124696</v>
      </c>
      <c r="CQ2289">
        <v>0</v>
      </c>
      <c r="CR2289">
        <v>0</v>
      </c>
      <c r="CS2289">
        <v>0</v>
      </c>
      <c r="CY2289" t="s">
        <v>123</v>
      </c>
      <c r="CZ2289" t="s">
        <v>124</v>
      </c>
      <c r="DD2289" t="str" cm="1">
        <f t="array" ref="DD2289">TEXT(_xlfn.SEQUENCE(1, DATEDIF(AG2289, AH2289, "m") + 1, AG2289, 30), "YYYY-APMM")</f>
        <v>2014-AP04</v>
      </c>
      <c r="DN2289">
        <f t="shared" si="70"/>
        <v>3000</v>
      </c>
      <c r="DO2289" t="str">
        <f t="shared" si="71"/>
        <v>LABOR- SUBCONTRACTOR</v>
      </c>
    </row>
    <row r="2290" spans="1:119" x14ac:dyDescent="0.35">
      <c r="A2290" t="s">
        <v>105</v>
      </c>
      <c r="B2290">
        <v>501575</v>
      </c>
      <c r="C2290">
        <v>6359</v>
      </c>
      <c r="D2290">
        <v>124700</v>
      </c>
      <c r="E2290">
        <v>13662</v>
      </c>
      <c r="F2290">
        <v>0</v>
      </c>
      <c r="G2290" t="s">
        <v>106</v>
      </c>
      <c r="H2290" t="s">
        <v>106</v>
      </c>
      <c r="I2290" t="s">
        <v>106</v>
      </c>
      <c r="J2290" t="s">
        <v>107</v>
      </c>
      <c r="K2290" t="s">
        <v>108</v>
      </c>
      <c r="L2290" t="s">
        <v>109</v>
      </c>
      <c r="M2290" t="s">
        <v>110</v>
      </c>
      <c r="N2290" t="s">
        <v>5604</v>
      </c>
      <c r="O2290" t="s">
        <v>2846</v>
      </c>
      <c r="P2290">
        <v>8169</v>
      </c>
      <c r="Q2290">
        <v>424</v>
      </c>
      <c r="R2290">
        <v>0</v>
      </c>
      <c r="S2290">
        <v>200</v>
      </c>
      <c r="T2290">
        <v>0</v>
      </c>
      <c r="U2290">
        <v>9159.75</v>
      </c>
      <c r="V2290">
        <v>9159.75</v>
      </c>
      <c r="W2290">
        <v>200</v>
      </c>
      <c r="X2290">
        <v>0</v>
      </c>
      <c r="Y2290">
        <v>0</v>
      </c>
      <c r="Z2290">
        <v>0</v>
      </c>
      <c r="AD2290" s="1">
        <v>41692.333333333336</v>
      </c>
      <c r="AE2290" s="1">
        <v>41720.708333333336</v>
      </c>
      <c r="AG2290" s="1">
        <v>41629.333333333336</v>
      </c>
      <c r="AH2290" s="1">
        <v>41657.708333333336</v>
      </c>
      <c r="AI2290" s="1">
        <v>41629.333333333336</v>
      </c>
      <c r="AJ2290" s="1">
        <v>41657.708333333336</v>
      </c>
      <c r="AK2290" s="1">
        <v>41629.333333333336</v>
      </c>
      <c r="AL2290" s="1">
        <v>41657.708333333336</v>
      </c>
      <c r="AM2290" s="1">
        <v>41692.333333333336</v>
      </c>
      <c r="AN2290" s="1">
        <v>41720.708333333336</v>
      </c>
      <c r="AP2290" t="s">
        <v>113</v>
      </c>
      <c r="AU2290" t="s">
        <v>5605</v>
      </c>
      <c r="AY2290" t="s">
        <v>106</v>
      </c>
      <c r="AZ2290">
        <v>0</v>
      </c>
      <c r="BA2290">
        <v>0</v>
      </c>
      <c r="BD2290" s="3">
        <v>41321.661805555559</v>
      </c>
      <c r="BE2290" s="3">
        <v>41321.663888888892</v>
      </c>
      <c r="BF2290" t="s">
        <v>115</v>
      </c>
      <c r="BG2290" t="s">
        <v>115</v>
      </c>
      <c r="BH2290">
        <v>8149</v>
      </c>
      <c r="BM2290">
        <v>43460</v>
      </c>
      <c r="BR2290" t="s">
        <v>2848</v>
      </c>
      <c r="BS2290" t="s">
        <v>2849</v>
      </c>
      <c r="BU2290">
        <v>1</v>
      </c>
      <c r="BV2290" t="s">
        <v>118</v>
      </c>
      <c r="BX2290" t="s">
        <v>119</v>
      </c>
      <c r="BY2290" t="s">
        <v>119</v>
      </c>
      <c r="BZ2290" t="s">
        <v>119</v>
      </c>
      <c r="CA2290">
        <v>1</v>
      </c>
      <c r="CC2290" t="s">
        <v>120</v>
      </c>
      <c r="CH2290">
        <v>540</v>
      </c>
      <c r="CI2290">
        <v>41430</v>
      </c>
      <c r="CJ2290" t="s">
        <v>106</v>
      </c>
      <c r="CK2290" t="s">
        <v>106</v>
      </c>
      <c r="CL2290">
        <v>15</v>
      </c>
      <c r="CM2290" t="s">
        <v>2850</v>
      </c>
      <c r="CO2290">
        <v>124699</v>
      </c>
      <c r="CQ2290">
        <v>0</v>
      </c>
      <c r="CR2290">
        <v>0</v>
      </c>
      <c r="CS2290">
        <v>0</v>
      </c>
      <c r="CY2290" t="s">
        <v>123</v>
      </c>
      <c r="CZ2290" t="s">
        <v>124</v>
      </c>
      <c r="DD2290" t="str" cm="1">
        <f t="array" ref="DD2290">TEXT(_xlfn.SEQUENCE(1, DATEDIF(AG2290, AH2290, "m") + 1, AG2290, 30), "YYYY-APMM")</f>
        <v>2013-AP12</v>
      </c>
      <c r="DN2290">
        <f t="shared" si="70"/>
        <v>9159.75</v>
      </c>
      <c r="DO2290" t="str">
        <f t="shared" si="71"/>
        <v>PLASTER MASON SK</v>
      </c>
    </row>
    <row r="2291" spans="1:119" x14ac:dyDescent="0.35">
      <c r="A2291" t="s">
        <v>105</v>
      </c>
      <c r="B2291">
        <v>501576</v>
      </c>
      <c r="C2291">
        <v>6359</v>
      </c>
      <c r="D2291">
        <v>124700</v>
      </c>
      <c r="E2291">
        <v>13662</v>
      </c>
      <c r="F2291">
        <v>0</v>
      </c>
      <c r="G2291" t="s">
        <v>106</v>
      </c>
      <c r="H2291" t="s">
        <v>106</v>
      </c>
      <c r="I2291" t="s">
        <v>106</v>
      </c>
      <c r="J2291" t="s">
        <v>107</v>
      </c>
      <c r="K2291" t="s">
        <v>108</v>
      </c>
      <c r="L2291" t="s">
        <v>109</v>
      </c>
      <c r="M2291" t="s">
        <v>110</v>
      </c>
      <c r="N2291" t="s">
        <v>5606</v>
      </c>
      <c r="O2291" t="s">
        <v>5607</v>
      </c>
      <c r="P2291">
        <v>8178</v>
      </c>
      <c r="Q2291">
        <v>440</v>
      </c>
      <c r="R2291">
        <v>40</v>
      </c>
      <c r="S2291">
        <v>160</v>
      </c>
      <c r="T2291">
        <v>0</v>
      </c>
      <c r="U2291">
        <v>550</v>
      </c>
      <c r="V2291">
        <v>550</v>
      </c>
      <c r="W2291">
        <v>160</v>
      </c>
      <c r="X2291">
        <v>0</v>
      </c>
      <c r="Y2291">
        <v>0</v>
      </c>
      <c r="Z2291">
        <v>0</v>
      </c>
      <c r="AD2291" s="1">
        <v>41711.333333333336</v>
      </c>
      <c r="AE2291" s="1">
        <v>41734.708333333336</v>
      </c>
      <c r="AG2291" s="1">
        <v>41646.333333333336</v>
      </c>
      <c r="AH2291" s="1">
        <v>41668.708333333336</v>
      </c>
      <c r="AI2291" s="1">
        <v>41646.333333333336</v>
      </c>
      <c r="AJ2291" s="1">
        <v>41668.708333333336</v>
      </c>
      <c r="AK2291" s="1">
        <v>41646.333333333336</v>
      </c>
      <c r="AL2291" s="1">
        <v>41668.708333333336</v>
      </c>
      <c r="AM2291" s="1">
        <v>41711.333333333336</v>
      </c>
      <c r="AN2291" s="1">
        <v>41734.708333333336</v>
      </c>
      <c r="AP2291" t="s">
        <v>113</v>
      </c>
      <c r="AU2291" t="s">
        <v>5608</v>
      </c>
      <c r="AY2291" t="s">
        <v>106</v>
      </c>
      <c r="AZ2291">
        <v>0</v>
      </c>
      <c r="BA2291">
        <v>0</v>
      </c>
      <c r="BD2291" s="3">
        <v>41321.661805555559</v>
      </c>
      <c r="BE2291" s="3">
        <v>41321.663888888892</v>
      </c>
      <c r="BF2291" t="s">
        <v>115</v>
      </c>
      <c r="BG2291" t="s">
        <v>115</v>
      </c>
      <c r="BH2291">
        <v>8149</v>
      </c>
      <c r="BM2291">
        <v>43550</v>
      </c>
      <c r="BR2291" t="s">
        <v>116</v>
      </c>
      <c r="BS2291" t="s">
        <v>117</v>
      </c>
      <c r="BU2291">
        <v>1</v>
      </c>
      <c r="BV2291" t="s">
        <v>118</v>
      </c>
      <c r="BX2291" t="s">
        <v>119</v>
      </c>
      <c r="BY2291" t="s">
        <v>119</v>
      </c>
      <c r="BZ2291" t="s">
        <v>119</v>
      </c>
      <c r="CA2291">
        <v>1</v>
      </c>
      <c r="CC2291" t="s">
        <v>120</v>
      </c>
      <c r="CH2291">
        <v>540</v>
      </c>
      <c r="CI2291">
        <v>41430</v>
      </c>
      <c r="CJ2291" t="s">
        <v>106</v>
      </c>
      <c r="CK2291" t="s">
        <v>106</v>
      </c>
      <c r="CL2291">
        <v>15</v>
      </c>
      <c r="CM2291" t="s">
        <v>2850</v>
      </c>
      <c r="CO2291">
        <v>124699</v>
      </c>
      <c r="CQ2291">
        <v>0</v>
      </c>
      <c r="CR2291">
        <v>0</v>
      </c>
      <c r="CS2291">
        <v>0</v>
      </c>
      <c r="CY2291" t="s">
        <v>123</v>
      </c>
      <c r="CZ2291" t="s">
        <v>124</v>
      </c>
      <c r="DD2291" t="str" cm="1">
        <f t="array" ref="DD2291">TEXT(_xlfn.SEQUENCE(1, DATEDIF(AG2291, AH2291, "m") + 1, AG2291, 30), "YYYY-APMM")</f>
        <v>2014-AP01</v>
      </c>
      <c r="DN2291">
        <f t="shared" si="70"/>
        <v>550</v>
      </c>
      <c r="DO2291" t="str">
        <f t="shared" si="71"/>
        <v>LABOR- SUBCONTRACTOR</v>
      </c>
    </row>
    <row r="2292" spans="1:119" x14ac:dyDescent="0.35">
      <c r="A2292" t="s">
        <v>105</v>
      </c>
      <c r="B2292">
        <v>501577</v>
      </c>
      <c r="C2292">
        <v>6359</v>
      </c>
      <c r="D2292">
        <v>124700</v>
      </c>
      <c r="E2292">
        <v>13662</v>
      </c>
      <c r="F2292">
        <v>0</v>
      </c>
      <c r="G2292" t="s">
        <v>106</v>
      </c>
      <c r="H2292" t="s">
        <v>106</v>
      </c>
      <c r="I2292" t="s">
        <v>106</v>
      </c>
      <c r="J2292" t="s">
        <v>107</v>
      </c>
      <c r="K2292" t="s">
        <v>108</v>
      </c>
      <c r="L2292" t="s">
        <v>109</v>
      </c>
      <c r="M2292" t="s">
        <v>110</v>
      </c>
      <c r="N2292" t="s">
        <v>5609</v>
      </c>
      <c r="O2292" t="s">
        <v>2860</v>
      </c>
      <c r="P2292">
        <v>8178</v>
      </c>
      <c r="Q2292">
        <v>384</v>
      </c>
      <c r="R2292">
        <v>0</v>
      </c>
      <c r="S2292">
        <v>160</v>
      </c>
      <c r="T2292">
        <v>0</v>
      </c>
      <c r="U2292">
        <v>3234</v>
      </c>
      <c r="V2292">
        <v>3234</v>
      </c>
      <c r="W2292">
        <v>160</v>
      </c>
      <c r="X2292">
        <v>0</v>
      </c>
      <c r="Y2292">
        <v>0</v>
      </c>
      <c r="Z2292">
        <v>0</v>
      </c>
      <c r="AD2292" s="1">
        <v>41723.333333333336</v>
      </c>
      <c r="AE2292" s="1">
        <v>41745.708333333336</v>
      </c>
      <c r="AG2292" s="1">
        <v>41666.333333333336</v>
      </c>
      <c r="AH2292" s="1">
        <v>41689.708333333336</v>
      </c>
      <c r="AI2292" s="1">
        <v>41666.333333333336</v>
      </c>
      <c r="AJ2292" s="1">
        <v>41689.708333333336</v>
      </c>
      <c r="AK2292" s="1">
        <v>41666.333333333336</v>
      </c>
      <c r="AL2292" s="1">
        <v>41689.708333333336</v>
      </c>
      <c r="AM2292" s="1">
        <v>41723.333333333336</v>
      </c>
      <c r="AN2292" s="1">
        <v>41745.708333333336</v>
      </c>
      <c r="AP2292" t="s">
        <v>113</v>
      </c>
      <c r="AU2292" t="s">
        <v>5610</v>
      </c>
      <c r="AY2292" t="s">
        <v>106</v>
      </c>
      <c r="AZ2292">
        <v>0</v>
      </c>
      <c r="BA2292">
        <v>0</v>
      </c>
      <c r="BD2292" s="3">
        <v>41321.661805555559</v>
      </c>
      <c r="BE2292" s="3">
        <v>41321.663888888892</v>
      </c>
      <c r="BF2292" t="s">
        <v>115</v>
      </c>
      <c r="BG2292" t="s">
        <v>115</v>
      </c>
      <c r="BH2292">
        <v>8149</v>
      </c>
      <c r="BM2292">
        <v>43550</v>
      </c>
      <c r="BR2292" t="s">
        <v>116</v>
      </c>
      <c r="BS2292" t="s">
        <v>117</v>
      </c>
      <c r="BU2292">
        <v>1</v>
      </c>
      <c r="BV2292" t="s">
        <v>118</v>
      </c>
      <c r="BX2292" t="s">
        <v>119</v>
      </c>
      <c r="BY2292" t="s">
        <v>119</v>
      </c>
      <c r="BZ2292" t="s">
        <v>119</v>
      </c>
      <c r="CA2292">
        <v>1</v>
      </c>
      <c r="CC2292" t="s">
        <v>120</v>
      </c>
      <c r="CH2292">
        <v>540</v>
      </c>
      <c r="CI2292">
        <v>41430</v>
      </c>
      <c r="CJ2292" t="s">
        <v>106</v>
      </c>
      <c r="CK2292" t="s">
        <v>106</v>
      </c>
      <c r="CL2292">
        <v>15</v>
      </c>
      <c r="CM2292" t="s">
        <v>2850</v>
      </c>
      <c r="CO2292">
        <v>124699</v>
      </c>
      <c r="CQ2292">
        <v>0</v>
      </c>
      <c r="CR2292">
        <v>0</v>
      </c>
      <c r="CS2292">
        <v>0</v>
      </c>
      <c r="CY2292" t="s">
        <v>123</v>
      </c>
      <c r="CZ2292" t="s">
        <v>124</v>
      </c>
      <c r="DD2292" t="str" cm="1">
        <f t="array" ref="DD2292">TEXT(_xlfn.SEQUENCE(1, DATEDIF(AG2292, AH2292, "m") + 1, AG2292, 30), "YYYY-APMM")</f>
        <v>2014-AP01</v>
      </c>
      <c r="DN2292">
        <f t="shared" si="70"/>
        <v>3234</v>
      </c>
      <c r="DO2292" t="str">
        <f t="shared" si="71"/>
        <v>LABOR- SUBCONTRACTOR</v>
      </c>
    </row>
    <row r="2293" spans="1:119" x14ac:dyDescent="0.35">
      <c r="A2293" t="s">
        <v>105</v>
      </c>
      <c r="B2293">
        <v>501578</v>
      </c>
      <c r="C2293">
        <v>6359</v>
      </c>
      <c r="D2293">
        <v>124701</v>
      </c>
      <c r="E2293">
        <v>13662</v>
      </c>
      <c r="F2293">
        <v>0</v>
      </c>
      <c r="G2293" t="s">
        <v>106</v>
      </c>
      <c r="H2293" t="s">
        <v>106</v>
      </c>
      <c r="I2293" t="s">
        <v>106</v>
      </c>
      <c r="J2293" t="s">
        <v>107</v>
      </c>
      <c r="K2293" t="s">
        <v>108</v>
      </c>
      <c r="L2293" t="s">
        <v>109</v>
      </c>
      <c r="M2293" t="s">
        <v>110</v>
      </c>
      <c r="N2293" t="s">
        <v>5611</v>
      </c>
      <c r="O2293" t="s">
        <v>2863</v>
      </c>
      <c r="P2293">
        <v>8164</v>
      </c>
      <c r="Q2293">
        <v>496</v>
      </c>
      <c r="R2293">
        <v>0</v>
      </c>
      <c r="S2293">
        <v>200</v>
      </c>
      <c r="T2293">
        <v>0</v>
      </c>
      <c r="U2293">
        <v>734.75</v>
      </c>
      <c r="V2293">
        <v>734.75</v>
      </c>
      <c r="W2293">
        <v>200</v>
      </c>
      <c r="X2293">
        <v>0</v>
      </c>
      <c r="Y2293">
        <v>0</v>
      </c>
      <c r="Z2293">
        <v>0</v>
      </c>
      <c r="AD2293" s="1">
        <v>41674.333333333336</v>
      </c>
      <c r="AE2293" s="1">
        <v>41703.708333333336</v>
      </c>
      <c r="AG2293" s="1">
        <v>41601.333333333336</v>
      </c>
      <c r="AH2293" s="1">
        <v>41630.708333333336</v>
      </c>
      <c r="AI2293" s="1">
        <v>41601.333333333336</v>
      </c>
      <c r="AJ2293" s="1">
        <v>41630.708333333336</v>
      </c>
      <c r="AK2293" s="1">
        <v>41601.333333333336</v>
      </c>
      <c r="AL2293" s="1">
        <v>41630.708333333336</v>
      </c>
      <c r="AM2293" s="1">
        <v>41674.333333333336</v>
      </c>
      <c r="AN2293" s="1">
        <v>41703.708333333336</v>
      </c>
      <c r="AP2293" t="s">
        <v>113</v>
      </c>
      <c r="AU2293" t="s">
        <v>5612</v>
      </c>
      <c r="AY2293" t="s">
        <v>106</v>
      </c>
      <c r="AZ2293">
        <v>0</v>
      </c>
      <c r="BA2293">
        <v>0</v>
      </c>
      <c r="BD2293" s="3">
        <v>41321.661805555559</v>
      </c>
      <c r="BE2293" s="3">
        <v>41321.663888888892</v>
      </c>
      <c r="BF2293" t="s">
        <v>115</v>
      </c>
      <c r="BG2293" t="s">
        <v>115</v>
      </c>
      <c r="BH2293">
        <v>8149</v>
      </c>
      <c r="BM2293">
        <v>43410</v>
      </c>
      <c r="BR2293" t="s">
        <v>2865</v>
      </c>
      <c r="BS2293" t="s">
        <v>2866</v>
      </c>
      <c r="BU2293">
        <v>1</v>
      </c>
      <c r="BV2293" t="s">
        <v>118</v>
      </c>
      <c r="BX2293" t="s">
        <v>119</v>
      </c>
      <c r="BY2293" t="s">
        <v>119</v>
      </c>
      <c r="BZ2293" t="s">
        <v>119</v>
      </c>
      <c r="CA2293">
        <v>1</v>
      </c>
      <c r="CC2293" t="s">
        <v>120</v>
      </c>
      <c r="CH2293">
        <v>540</v>
      </c>
      <c r="CI2293">
        <v>41420</v>
      </c>
      <c r="CJ2293" t="s">
        <v>106</v>
      </c>
      <c r="CK2293" t="s">
        <v>106</v>
      </c>
      <c r="CL2293">
        <v>10</v>
      </c>
      <c r="CM2293" t="s">
        <v>2867</v>
      </c>
      <c r="CO2293">
        <v>124699</v>
      </c>
      <c r="CQ2293">
        <v>0</v>
      </c>
      <c r="CR2293">
        <v>0</v>
      </c>
      <c r="CS2293">
        <v>0</v>
      </c>
      <c r="CY2293" t="s">
        <v>123</v>
      </c>
      <c r="CZ2293" t="s">
        <v>124</v>
      </c>
      <c r="DD2293" t="str" cm="1">
        <f t="array" ref="DD2293">TEXT(_xlfn.SEQUENCE(1, DATEDIF(AG2293, AH2293, "m") + 1, AG2293, 30), "YYYY-APMM")</f>
        <v>2013-AP11</v>
      </c>
      <c r="DN2293">
        <f t="shared" si="70"/>
        <v>734.75</v>
      </c>
      <c r="DO2293" t="str">
        <f t="shared" si="71"/>
        <v>SCREED MASON SK</v>
      </c>
    </row>
    <row r="2294" spans="1:119" x14ac:dyDescent="0.35">
      <c r="A2294" t="s">
        <v>105</v>
      </c>
      <c r="B2294">
        <v>501579</v>
      </c>
      <c r="C2294">
        <v>6359</v>
      </c>
      <c r="D2294">
        <v>124701</v>
      </c>
      <c r="E2294">
        <v>13662</v>
      </c>
      <c r="F2294">
        <v>0</v>
      </c>
      <c r="G2294" t="s">
        <v>106</v>
      </c>
      <c r="H2294" t="s">
        <v>106</v>
      </c>
      <c r="I2294" t="s">
        <v>106</v>
      </c>
      <c r="J2294" t="s">
        <v>107</v>
      </c>
      <c r="K2294" t="s">
        <v>108</v>
      </c>
      <c r="L2294" t="s">
        <v>109</v>
      </c>
      <c r="M2294" t="s">
        <v>110</v>
      </c>
      <c r="N2294" t="s">
        <v>5613</v>
      </c>
      <c r="O2294" t="s">
        <v>2869</v>
      </c>
      <c r="P2294">
        <v>8178</v>
      </c>
      <c r="Q2294">
        <v>496</v>
      </c>
      <c r="R2294">
        <v>0</v>
      </c>
      <c r="S2294">
        <v>200</v>
      </c>
      <c r="T2294">
        <v>0</v>
      </c>
      <c r="U2294">
        <v>2042.25</v>
      </c>
      <c r="V2294">
        <v>2042.25</v>
      </c>
      <c r="W2294">
        <v>200</v>
      </c>
      <c r="X2294">
        <v>0</v>
      </c>
      <c r="Y2294">
        <v>0</v>
      </c>
      <c r="Z2294">
        <v>0</v>
      </c>
      <c r="AD2294" s="1">
        <v>41678.333333333336</v>
      </c>
      <c r="AE2294" s="1">
        <v>41707.708333333336</v>
      </c>
      <c r="AG2294" s="1">
        <v>41604.333333333336</v>
      </c>
      <c r="AH2294" s="1">
        <v>41633.708333333336</v>
      </c>
      <c r="AI2294" s="1">
        <v>41604.333333333336</v>
      </c>
      <c r="AJ2294" s="1">
        <v>41633.708333333336</v>
      </c>
      <c r="AK2294" s="1">
        <v>41604.333333333336</v>
      </c>
      <c r="AL2294" s="1">
        <v>41633.708333333336</v>
      </c>
      <c r="AM2294" s="1">
        <v>41678.333333333336</v>
      </c>
      <c r="AN2294" s="1">
        <v>41707.708333333336</v>
      </c>
      <c r="AP2294" t="s">
        <v>113</v>
      </c>
      <c r="AU2294" t="s">
        <v>5614</v>
      </c>
      <c r="AY2294" t="s">
        <v>106</v>
      </c>
      <c r="AZ2294">
        <v>0</v>
      </c>
      <c r="BA2294">
        <v>0</v>
      </c>
      <c r="BD2294" s="3">
        <v>41321.661805555559</v>
      </c>
      <c r="BE2294" s="3">
        <v>41321.663888888892</v>
      </c>
      <c r="BF2294" t="s">
        <v>115</v>
      </c>
      <c r="BG2294" t="s">
        <v>115</v>
      </c>
      <c r="BH2294">
        <v>8149</v>
      </c>
      <c r="BM2294">
        <v>43550</v>
      </c>
      <c r="BR2294" t="s">
        <v>116</v>
      </c>
      <c r="BS2294" t="s">
        <v>117</v>
      </c>
      <c r="BU2294">
        <v>1</v>
      </c>
      <c r="BV2294" t="s">
        <v>118</v>
      </c>
      <c r="BX2294" t="s">
        <v>119</v>
      </c>
      <c r="BY2294" t="s">
        <v>119</v>
      </c>
      <c r="BZ2294" t="s">
        <v>119</v>
      </c>
      <c r="CA2294">
        <v>1</v>
      </c>
      <c r="CC2294" t="s">
        <v>120</v>
      </c>
      <c r="CH2294">
        <v>540</v>
      </c>
      <c r="CI2294">
        <v>41420</v>
      </c>
      <c r="CJ2294" t="s">
        <v>106</v>
      </c>
      <c r="CK2294" t="s">
        <v>106</v>
      </c>
      <c r="CL2294">
        <v>10</v>
      </c>
      <c r="CM2294" t="s">
        <v>2867</v>
      </c>
      <c r="CO2294">
        <v>124699</v>
      </c>
      <c r="CQ2294">
        <v>0</v>
      </c>
      <c r="CR2294">
        <v>0</v>
      </c>
      <c r="CS2294">
        <v>0</v>
      </c>
      <c r="CY2294" t="s">
        <v>123</v>
      </c>
      <c r="CZ2294" t="s">
        <v>124</v>
      </c>
      <c r="DD2294" t="str" cm="1">
        <f t="array" ref="DD2294">TEXT(_xlfn.SEQUENCE(1, DATEDIF(AG2294, AH2294, "m") + 1, AG2294, 30), "YYYY-APMM")</f>
        <v>2013-AP11</v>
      </c>
      <c r="DN2294">
        <f t="shared" si="70"/>
        <v>2042.25</v>
      </c>
      <c r="DO2294" t="str">
        <f t="shared" si="71"/>
        <v>LABOR- SUBCONTRACTOR</v>
      </c>
    </row>
    <row r="2295" spans="1:119" x14ac:dyDescent="0.35">
      <c r="A2295" t="s">
        <v>105</v>
      </c>
      <c r="B2295">
        <v>501580</v>
      </c>
      <c r="C2295">
        <v>6359</v>
      </c>
      <c r="D2295">
        <v>124701</v>
      </c>
      <c r="E2295">
        <v>13662</v>
      </c>
      <c r="F2295">
        <v>0</v>
      </c>
      <c r="G2295" t="s">
        <v>106</v>
      </c>
      <c r="H2295" t="s">
        <v>106</v>
      </c>
      <c r="I2295" t="s">
        <v>106</v>
      </c>
      <c r="J2295" t="s">
        <v>107</v>
      </c>
      <c r="K2295" t="s">
        <v>108</v>
      </c>
      <c r="L2295" t="s">
        <v>109</v>
      </c>
      <c r="M2295" t="s">
        <v>110</v>
      </c>
      <c r="N2295" t="s">
        <v>5615</v>
      </c>
      <c r="O2295" t="s">
        <v>2872</v>
      </c>
      <c r="P2295">
        <v>8178</v>
      </c>
      <c r="Q2295">
        <v>496</v>
      </c>
      <c r="R2295">
        <v>0</v>
      </c>
      <c r="S2295">
        <v>200</v>
      </c>
      <c r="T2295">
        <v>0</v>
      </c>
      <c r="U2295">
        <v>1291.5</v>
      </c>
      <c r="V2295">
        <v>1291.5</v>
      </c>
      <c r="W2295">
        <v>200</v>
      </c>
      <c r="X2295">
        <v>0</v>
      </c>
      <c r="Y2295">
        <v>0</v>
      </c>
      <c r="Z2295">
        <v>0</v>
      </c>
      <c r="AD2295" s="1">
        <v>41683.333333333336</v>
      </c>
      <c r="AE2295" s="1">
        <v>41711.708333333336</v>
      </c>
      <c r="AG2295" s="1">
        <v>41609.333333333336</v>
      </c>
      <c r="AH2295" s="1">
        <v>41638.708333333336</v>
      </c>
      <c r="AI2295" s="1">
        <v>41609.333333333336</v>
      </c>
      <c r="AJ2295" s="1">
        <v>41638.708333333336</v>
      </c>
      <c r="AK2295" s="1">
        <v>41609.333333333336</v>
      </c>
      <c r="AL2295" s="1">
        <v>41638.708333333336</v>
      </c>
      <c r="AM2295" s="1">
        <v>41683.333333333336</v>
      </c>
      <c r="AN2295" s="1">
        <v>41711.708333333336</v>
      </c>
      <c r="AP2295" t="s">
        <v>113</v>
      </c>
      <c r="AU2295" t="s">
        <v>5616</v>
      </c>
      <c r="AY2295" t="s">
        <v>106</v>
      </c>
      <c r="AZ2295">
        <v>0</v>
      </c>
      <c r="BA2295">
        <v>0</v>
      </c>
      <c r="BD2295" s="3">
        <v>41321.661805555559</v>
      </c>
      <c r="BE2295" s="3">
        <v>41321.663888888892</v>
      </c>
      <c r="BF2295" t="s">
        <v>115</v>
      </c>
      <c r="BG2295" t="s">
        <v>115</v>
      </c>
      <c r="BH2295">
        <v>8149</v>
      </c>
      <c r="BM2295">
        <v>43550</v>
      </c>
      <c r="BR2295" t="s">
        <v>116</v>
      </c>
      <c r="BS2295" t="s">
        <v>117</v>
      </c>
      <c r="BU2295">
        <v>1</v>
      </c>
      <c r="BV2295" t="s">
        <v>118</v>
      </c>
      <c r="BX2295" t="s">
        <v>119</v>
      </c>
      <c r="BY2295" t="s">
        <v>119</v>
      </c>
      <c r="BZ2295" t="s">
        <v>119</v>
      </c>
      <c r="CA2295">
        <v>1</v>
      </c>
      <c r="CC2295" t="s">
        <v>120</v>
      </c>
      <c r="CH2295">
        <v>540</v>
      </c>
      <c r="CI2295">
        <v>41420</v>
      </c>
      <c r="CJ2295" t="s">
        <v>106</v>
      </c>
      <c r="CK2295" t="s">
        <v>106</v>
      </c>
      <c r="CL2295">
        <v>10</v>
      </c>
      <c r="CM2295" t="s">
        <v>2867</v>
      </c>
      <c r="CO2295">
        <v>124699</v>
      </c>
      <c r="CQ2295">
        <v>0</v>
      </c>
      <c r="CR2295">
        <v>0</v>
      </c>
      <c r="CS2295">
        <v>0</v>
      </c>
      <c r="CY2295" t="s">
        <v>123</v>
      </c>
      <c r="CZ2295" t="s">
        <v>124</v>
      </c>
      <c r="DD2295" t="str" cm="1">
        <f t="array" ref="DD2295">TEXT(_xlfn.SEQUENCE(1, DATEDIF(AG2295, AH2295, "m") + 1, AG2295, 30), "YYYY-APMM")</f>
        <v>2013-AP12</v>
      </c>
      <c r="DN2295">
        <f t="shared" si="70"/>
        <v>1291.5</v>
      </c>
      <c r="DO2295" t="str">
        <f t="shared" si="71"/>
        <v>LABOR- SUBCONTRACTOR</v>
      </c>
    </row>
    <row r="2296" spans="1:119" x14ac:dyDescent="0.35">
      <c r="A2296" t="s">
        <v>105</v>
      </c>
      <c r="B2296">
        <v>501581</v>
      </c>
      <c r="C2296">
        <v>6359</v>
      </c>
      <c r="D2296">
        <v>124701</v>
      </c>
      <c r="E2296">
        <v>13662</v>
      </c>
      <c r="F2296">
        <v>0</v>
      </c>
      <c r="G2296" t="s">
        <v>106</v>
      </c>
      <c r="H2296" t="s">
        <v>106</v>
      </c>
      <c r="I2296" t="s">
        <v>106</v>
      </c>
      <c r="J2296" t="s">
        <v>107</v>
      </c>
      <c r="K2296" t="s">
        <v>108</v>
      </c>
      <c r="L2296" t="s">
        <v>109</v>
      </c>
      <c r="M2296" t="s">
        <v>110</v>
      </c>
      <c r="N2296" t="s">
        <v>5617</v>
      </c>
      <c r="O2296" t="s">
        <v>2875</v>
      </c>
      <c r="P2296">
        <v>8170</v>
      </c>
      <c r="Q2296">
        <v>496</v>
      </c>
      <c r="R2296">
        <v>0</v>
      </c>
      <c r="S2296">
        <v>200</v>
      </c>
      <c r="T2296">
        <v>0</v>
      </c>
      <c r="U2296">
        <v>741.5</v>
      </c>
      <c r="V2296">
        <v>741.5</v>
      </c>
      <c r="W2296">
        <v>200</v>
      </c>
      <c r="X2296">
        <v>0</v>
      </c>
      <c r="Y2296">
        <v>0</v>
      </c>
      <c r="Z2296">
        <v>0</v>
      </c>
      <c r="AD2296" s="1">
        <v>41688.333333333336</v>
      </c>
      <c r="AE2296" s="1">
        <v>41716.708333333336</v>
      </c>
      <c r="AG2296" s="1">
        <v>41613.333333333336</v>
      </c>
      <c r="AH2296" s="1">
        <v>41643.708333333336</v>
      </c>
      <c r="AI2296" s="1">
        <v>41613.333333333336</v>
      </c>
      <c r="AJ2296" s="1">
        <v>41643.708333333336</v>
      </c>
      <c r="AK2296" s="1">
        <v>41613.333333333336</v>
      </c>
      <c r="AL2296" s="1">
        <v>41643.708333333336</v>
      </c>
      <c r="AM2296" s="1">
        <v>41688.333333333336</v>
      </c>
      <c r="AN2296" s="1">
        <v>41716.708333333336</v>
      </c>
      <c r="AP2296" t="s">
        <v>113</v>
      </c>
      <c r="AU2296" t="s">
        <v>5618</v>
      </c>
      <c r="AY2296" t="s">
        <v>106</v>
      </c>
      <c r="AZ2296">
        <v>0</v>
      </c>
      <c r="BA2296">
        <v>0</v>
      </c>
      <c r="BD2296" s="3">
        <v>41321.661805555559</v>
      </c>
      <c r="BE2296" s="3">
        <v>41321.663888888892</v>
      </c>
      <c r="BF2296" t="s">
        <v>115</v>
      </c>
      <c r="BG2296" t="s">
        <v>115</v>
      </c>
      <c r="BH2296">
        <v>8149</v>
      </c>
      <c r="BM2296">
        <v>43470</v>
      </c>
      <c r="BR2296" t="s">
        <v>2854</v>
      </c>
      <c r="BS2296" t="s">
        <v>2855</v>
      </c>
      <c r="BU2296">
        <v>1</v>
      </c>
      <c r="BV2296" t="s">
        <v>118</v>
      </c>
      <c r="BX2296" t="s">
        <v>119</v>
      </c>
      <c r="BY2296" t="s">
        <v>119</v>
      </c>
      <c r="BZ2296" t="s">
        <v>119</v>
      </c>
      <c r="CA2296">
        <v>1</v>
      </c>
      <c r="CC2296" t="s">
        <v>120</v>
      </c>
      <c r="CH2296">
        <v>540</v>
      </c>
      <c r="CI2296">
        <v>41420</v>
      </c>
      <c r="CJ2296" t="s">
        <v>106</v>
      </c>
      <c r="CK2296" t="s">
        <v>106</v>
      </c>
      <c r="CL2296">
        <v>10</v>
      </c>
      <c r="CM2296" t="s">
        <v>2867</v>
      </c>
      <c r="CO2296">
        <v>124699</v>
      </c>
      <c r="CQ2296">
        <v>0</v>
      </c>
      <c r="CR2296">
        <v>0</v>
      </c>
      <c r="CS2296">
        <v>0</v>
      </c>
      <c r="CY2296" t="s">
        <v>123</v>
      </c>
      <c r="CZ2296" t="s">
        <v>124</v>
      </c>
      <c r="DD2296" t="str" cm="1">
        <f t="array" ref="DD2296">TEXT(_xlfn.SEQUENCE(1, DATEDIF(AG2296, AH2296, "m") + 1, AG2296, 30), "YYYY-APMM")</f>
        <v>2013-AP12</v>
      </c>
      <c r="DN2296">
        <f t="shared" si="70"/>
        <v>741.5</v>
      </c>
      <c r="DO2296" t="str">
        <f t="shared" si="71"/>
        <v>TILE MASON SK</v>
      </c>
    </row>
    <row r="2297" spans="1:119" x14ac:dyDescent="0.35">
      <c r="A2297" t="s">
        <v>105</v>
      </c>
      <c r="B2297">
        <v>501582</v>
      </c>
      <c r="C2297">
        <v>6359</v>
      </c>
      <c r="D2297">
        <v>124701</v>
      </c>
      <c r="E2297">
        <v>13662</v>
      </c>
      <c r="F2297">
        <v>0</v>
      </c>
      <c r="G2297" t="s">
        <v>106</v>
      </c>
      <c r="H2297" t="s">
        <v>106</v>
      </c>
      <c r="I2297" t="s">
        <v>106</v>
      </c>
      <c r="J2297" t="s">
        <v>107</v>
      </c>
      <c r="K2297" t="s">
        <v>108</v>
      </c>
      <c r="L2297" t="s">
        <v>109</v>
      </c>
      <c r="M2297" t="s">
        <v>110</v>
      </c>
      <c r="N2297" t="s">
        <v>5619</v>
      </c>
      <c r="O2297" t="s">
        <v>2878</v>
      </c>
      <c r="P2297">
        <v>8178</v>
      </c>
      <c r="Q2297">
        <v>496</v>
      </c>
      <c r="R2297">
        <v>0</v>
      </c>
      <c r="S2297">
        <v>160</v>
      </c>
      <c r="T2297">
        <v>0</v>
      </c>
      <c r="U2297">
        <v>231</v>
      </c>
      <c r="V2297">
        <v>231</v>
      </c>
      <c r="W2297">
        <v>160</v>
      </c>
      <c r="X2297">
        <v>0</v>
      </c>
      <c r="Y2297">
        <v>0</v>
      </c>
      <c r="Z2297">
        <v>0</v>
      </c>
      <c r="AD2297" s="1">
        <v>41711.333333333336</v>
      </c>
      <c r="AE2297" s="1">
        <v>41734.708333333336</v>
      </c>
      <c r="AG2297" s="1">
        <v>41638.333333333336</v>
      </c>
      <c r="AH2297" s="1">
        <v>41660.708333333336</v>
      </c>
      <c r="AI2297" s="1">
        <v>41638.333333333336</v>
      </c>
      <c r="AJ2297" s="1">
        <v>41660.708333333336</v>
      </c>
      <c r="AK2297" s="1">
        <v>41638.333333333336</v>
      </c>
      <c r="AL2297" s="1">
        <v>41660.708333333336</v>
      </c>
      <c r="AM2297" s="1">
        <v>41711.333333333336</v>
      </c>
      <c r="AN2297" s="1">
        <v>41734.708333333336</v>
      </c>
      <c r="AP2297" t="s">
        <v>113</v>
      </c>
      <c r="AU2297" t="s">
        <v>5620</v>
      </c>
      <c r="AY2297" t="s">
        <v>106</v>
      </c>
      <c r="AZ2297">
        <v>0</v>
      </c>
      <c r="BA2297">
        <v>0</v>
      </c>
      <c r="BD2297" s="3">
        <v>41321.661805555559</v>
      </c>
      <c r="BE2297" s="3">
        <v>41321.663888888892</v>
      </c>
      <c r="BF2297" t="s">
        <v>115</v>
      </c>
      <c r="BG2297" t="s">
        <v>115</v>
      </c>
      <c r="BH2297">
        <v>8149</v>
      </c>
      <c r="BM2297">
        <v>43550</v>
      </c>
      <c r="BR2297" t="s">
        <v>116</v>
      </c>
      <c r="BS2297" t="s">
        <v>117</v>
      </c>
      <c r="BU2297">
        <v>1</v>
      </c>
      <c r="BV2297" t="s">
        <v>118</v>
      </c>
      <c r="BX2297" t="s">
        <v>119</v>
      </c>
      <c r="BY2297" t="s">
        <v>119</v>
      </c>
      <c r="BZ2297" t="s">
        <v>119</v>
      </c>
      <c r="CA2297">
        <v>1</v>
      </c>
      <c r="CC2297" t="s">
        <v>120</v>
      </c>
      <c r="CH2297">
        <v>540</v>
      </c>
      <c r="CI2297">
        <v>41420</v>
      </c>
      <c r="CJ2297" t="s">
        <v>106</v>
      </c>
      <c r="CK2297" t="s">
        <v>106</v>
      </c>
      <c r="CL2297">
        <v>10</v>
      </c>
      <c r="CM2297" t="s">
        <v>2867</v>
      </c>
      <c r="CO2297">
        <v>124699</v>
      </c>
      <c r="CQ2297">
        <v>0</v>
      </c>
      <c r="CR2297">
        <v>0</v>
      </c>
      <c r="CS2297">
        <v>0</v>
      </c>
      <c r="CY2297" t="s">
        <v>123</v>
      </c>
      <c r="CZ2297" t="s">
        <v>124</v>
      </c>
      <c r="DD2297" t="str" cm="1">
        <f t="array" ref="DD2297">TEXT(_xlfn.SEQUENCE(1, DATEDIF(AG2297, AH2297, "m") + 1, AG2297, 30), "YYYY-APMM")</f>
        <v>2013-AP12</v>
      </c>
      <c r="DN2297">
        <f t="shared" si="70"/>
        <v>231</v>
      </c>
      <c r="DO2297" t="str">
        <f t="shared" si="71"/>
        <v>LABOR- SUBCONTRACTOR</v>
      </c>
    </row>
    <row r="2298" spans="1:119" x14ac:dyDescent="0.35">
      <c r="A2298" t="s">
        <v>105</v>
      </c>
      <c r="B2298">
        <v>501583</v>
      </c>
      <c r="C2298">
        <v>6359</v>
      </c>
      <c r="D2298">
        <v>124701</v>
      </c>
      <c r="E2298">
        <v>13662</v>
      </c>
      <c r="F2298">
        <v>0</v>
      </c>
      <c r="G2298" t="s">
        <v>106</v>
      </c>
      <c r="H2298" t="s">
        <v>106</v>
      </c>
      <c r="I2298" t="s">
        <v>106</v>
      </c>
      <c r="J2298" t="s">
        <v>107</v>
      </c>
      <c r="K2298" t="s">
        <v>108</v>
      </c>
      <c r="L2298" t="s">
        <v>109</v>
      </c>
      <c r="M2298" t="s">
        <v>110</v>
      </c>
      <c r="N2298" t="s">
        <v>5621</v>
      </c>
      <c r="O2298" t="s">
        <v>2881</v>
      </c>
      <c r="P2298">
        <v>8178</v>
      </c>
      <c r="Q2298">
        <v>496</v>
      </c>
      <c r="R2298">
        <v>0</v>
      </c>
      <c r="S2298">
        <v>200</v>
      </c>
      <c r="T2298">
        <v>0</v>
      </c>
      <c r="U2298">
        <v>882</v>
      </c>
      <c r="V2298">
        <v>882</v>
      </c>
      <c r="W2298">
        <v>200</v>
      </c>
      <c r="X2298">
        <v>0</v>
      </c>
      <c r="Y2298">
        <v>0</v>
      </c>
      <c r="Z2298">
        <v>0</v>
      </c>
      <c r="AD2298" s="1">
        <v>41696.333333333336</v>
      </c>
      <c r="AE2298" s="1">
        <v>41724.708333333336</v>
      </c>
      <c r="AG2298" s="1">
        <v>41622.333333333336</v>
      </c>
      <c r="AH2298" s="1">
        <v>41651.708333333336</v>
      </c>
      <c r="AI2298" s="1">
        <v>41622.333333333336</v>
      </c>
      <c r="AJ2298" s="1">
        <v>41651.708333333336</v>
      </c>
      <c r="AK2298" s="1">
        <v>41622.333333333336</v>
      </c>
      <c r="AL2298" s="1">
        <v>41651.708333333336</v>
      </c>
      <c r="AM2298" s="1">
        <v>41696.333333333336</v>
      </c>
      <c r="AN2298" s="1">
        <v>41724.708333333336</v>
      </c>
      <c r="AP2298" t="s">
        <v>113</v>
      </c>
      <c r="AU2298" t="s">
        <v>5622</v>
      </c>
      <c r="AY2298" t="s">
        <v>106</v>
      </c>
      <c r="AZ2298">
        <v>0</v>
      </c>
      <c r="BA2298">
        <v>0</v>
      </c>
      <c r="BD2298" s="3">
        <v>41321.661805555559</v>
      </c>
      <c r="BE2298" s="3">
        <v>41321.663888888892</v>
      </c>
      <c r="BF2298" t="s">
        <v>115</v>
      </c>
      <c r="BG2298" t="s">
        <v>115</v>
      </c>
      <c r="BH2298">
        <v>8149</v>
      </c>
      <c r="BM2298">
        <v>43550</v>
      </c>
      <c r="BR2298" t="s">
        <v>116</v>
      </c>
      <c r="BS2298" t="s">
        <v>117</v>
      </c>
      <c r="BU2298">
        <v>1</v>
      </c>
      <c r="BV2298" t="s">
        <v>118</v>
      </c>
      <c r="BX2298" t="s">
        <v>119</v>
      </c>
      <c r="BY2298" t="s">
        <v>119</v>
      </c>
      <c r="BZ2298" t="s">
        <v>119</v>
      </c>
      <c r="CA2298">
        <v>1</v>
      </c>
      <c r="CC2298" t="s">
        <v>120</v>
      </c>
      <c r="CH2298">
        <v>540</v>
      </c>
      <c r="CI2298">
        <v>41420</v>
      </c>
      <c r="CJ2298" t="s">
        <v>106</v>
      </c>
      <c r="CK2298" t="s">
        <v>106</v>
      </c>
      <c r="CL2298">
        <v>10</v>
      </c>
      <c r="CM2298" t="s">
        <v>2867</v>
      </c>
      <c r="CO2298">
        <v>124699</v>
      </c>
      <c r="CQ2298">
        <v>0</v>
      </c>
      <c r="CR2298">
        <v>0</v>
      </c>
      <c r="CS2298">
        <v>0</v>
      </c>
      <c r="CY2298" t="s">
        <v>123</v>
      </c>
      <c r="CZ2298" t="s">
        <v>124</v>
      </c>
      <c r="DD2298" t="str" cm="1">
        <f t="array" ref="DD2298">TEXT(_xlfn.SEQUENCE(1, DATEDIF(AG2298, AH2298, "m") + 1, AG2298, 30), "YYYY-APMM")</f>
        <v>2013-AP12</v>
      </c>
      <c r="DN2298">
        <f t="shared" si="70"/>
        <v>882</v>
      </c>
      <c r="DO2298" t="str">
        <f t="shared" si="71"/>
        <v>LABOR- SUBCONTRACTOR</v>
      </c>
    </row>
    <row r="2299" spans="1:119" x14ac:dyDescent="0.35">
      <c r="A2299" t="s">
        <v>105</v>
      </c>
      <c r="B2299">
        <v>501584</v>
      </c>
      <c r="C2299">
        <v>6359</v>
      </c>
      <c r="D2299">
        <v>124701</v>
      </c>
      <c r="E2299">
        <v>13662</v>
      </c>
      <c r="F2299">
        <v>0</v>
      </c>
      <c r="G2299" t="s">
        <v>106</v>
      </c>
      <c r="H2299" t="s">
        <v>106</v>
      </c>
      <c r="I2299" t="s">
        <v>106</v>
      </c>
      <c r="J2299" t="s">
        <v>107</v>
      </c>
      <c r="K2299" t="s">
        <v>108</v>
      </c>
      <c r="L2299" t="s">
        <v>109</v>
      </c>
      <c r="M2299" t="s">
        <v>110</v>
      </c>
      <c r="N2299" t="s">
        <v>5623</v>
      </c>
      <c r="O2299" t="s">
        <v>2884</v>
      </c>
      <c r="P2299">
        <v>8178</v>
      </c>
      <c r="Q2299">
        <v>536</v>
      </c>
      <c r="R2299">
        <v>536</v>
      </c>
      <c r="S2299">
        <v>120</v>
      </c>
      <c r="T2299">
        <v>0</v>
      </c>
      <c r="U2299">
        <v>198</v>
      </c>
      <c r="V2299">
        <v>198</v>
      </c>
      <c r="W2299">
        <v>120</v>
      </c>
      <c r="X2299">
        <v>0</v>
      </c>
      <c r="Y2299">
        <v>0</v>
      </c>
      <c r="Z2299">
        <v>0</v>
      </c>
      <c r="AD2299" s="1">
        <v>41729.333333333336</v>
      </c>
      <c r="AE2299" s="1">
        <v>41745.708333333336</v>
      </c>
      <c r="AG2299" s="1">
        <v>41650.333333333336</v>
      </c>
      <c r="AH2299" s="1">
        <v>41666.708333333336</v>
      </c>
      <c r="AI2299" s="1">
        <v>41650.333333333336</v>
      </c>
      <c r="AJ2299" s="1">
        <v>41666.708333333336</v>
      </c>
      <c r="AK2299" s="1">
        <v>41650.333333333336</v>
      </c>
      <c r="AL2299" s="1">
        <v>41666.708333333336</v>
      </c>
      <c r="AM2299" s="1">
        <v>41729.333333333336</v>
      </c>
      <c r="AN2299" s="1">
        <v>41745.708333333336</v>
      </c>
      <c r="AP2299" t="s">
        <v>113</v>
      </c>
      <c r="AU2299" t="s">
        <v>5624</v>
      </c>
      <c r="AY2299" t="s">
        <v>106</v>
      </c>
      <c r="AZ2299">
        <v>0</v>
      </c>
      <c r="BA2299">
        <v>0</v>
      </c>
      <c r="BD2299" s="3">
        <v>41321.661805555559</v>
      </c>
      <c r="BE2299" s="3">
        <v>41321.663888888892</v>
      </c>
      <c r="BF2299" t="s">
        <v>115</v>
      </c>
      <c r="BG2299" t="s">
        <v>115</v>
      </c>
      <c r="BH2299">
        <v>8149</v>
      </c>
      <c r="BM2299">
        <v>43550</v>
      </c>
      <c r="BR2299" t="s">
        <v>116</v>
      </c>
      <c r="BS2299" t="s">
        <v>117</v>
      </c>
      <c r="BU2299">
        <v>1</v>
      </c>
      <c r="BV2299" t="s">
        <v>118</v>
      </c>
      <c r="BX2299" t="s">
        <v>119</v>
      </c>
      <c r="BY2299" t="s">
        <v>119</v>
      </c>
      <c r="BZ2299" t="s">
        <v>119</v>
      </c>
      <c r="CA2299">
        <v>1</v>
      </c>
      <c r="CC2299" t="s">
        <v>120</v>
      </c>
      <c r="CH2299">
        <v>540</v>
      </c>
      <c r="CI2299">
        <v>41420</v>
      </c>
      <c r="CJ2299" t="s">
        <v>106</v>
      </c>
      <c r="CK2299" t="s">
        <v>106</v>
      </c>
      <c r="CL2299">
        <v>10</v>
      </c>
      <c r="CM2299" t="s">
        <v>2867</v>
      </c>
      <c r="CO2299">
        <v>124699</v>
      </c>
      <c r="CQ2299">
        <v>0</v>
      </c>
      <c r="CR2299">
        <v>0</v>
      </c>
      <c r="CS2299">
        <v>0</v>
      </c>
      <c r="CY2299" t="s">
        <v>123</v>
      </c>
      <c r="CZ2299" t="s">
        <v>124</v>
      </c>
      <c r="DD2299" t="str" cm="1">
        <f t="array" ref="DD2299">TEXT(_xlfn.SEQUENCE(1, DATEDIF(AG2299, AH2299, "m") + 1, AG2299, 30), "YYYY-APMM")</f>
        <v>2014-AP01</v>
      </c>
      <c r="DN2299">
        <f t="shared" si="70"/>
        <v>198</v>
      </c>
      <c r="DO2299" t="str">
        <f t="shared" si="71"/>
        <v>LABOR- SUBCONTRACTOR</v>
      </c>
    </row>
    <row r="2300" spans="1:119" x14ac:dyDescent="0.35">
      <c r="A2300" t="s">
        <v>105</v>
      </c>
      <c r="B2300">
        <v>501585</v>
      </c>
      <c r="C2300">
        <v>6359</v>
      </c>
      <c r="D2300">
        <v>124703</v>
      </c>
      <c r="E2300">
        <v>13662</v>
      </c>
      <c r="F2300">
        <v>0</v>
      </c>
      <c r="G2300" t="s">
        <v>106</v>
      </c>
      <c r="H2300" t="s">
        <v>106</v>
      </c>
      <c r="I2300" t="s">
        <v>106</v>
      </c>
      <c r="J2300" t="s">
        <v>107</v>
      </c>
      <c r="K2300" t="s">
        <v>108</v>
      </c>
      <c r="L2300" t="s">
        <v>109</v>
      </c>
      <c r="M2300" t="s">
        <v>110</v>
      </c>
      <c r="N2300" t="s">
        <v>5625</v>
      </c>
      <c r="O2300" t="s">
        <v>2905</v>
      </c>
      <c r="P2300">
        <v>8168</v>
      </c>
      <c r="Q2300">
        <v>536</v>
      </c>
      <c r="R2300">
        <v>0</v>
      </c>
      <c r="S2300">
        <v>160</v>
      </c>
      <c r="T2300">
        <v>0</v>
      </c>
      <c r="U2300">
        <v>487.5</v>
      </c>
      <c r="V2300">
        <v>487.5</v>
      </c>
      <c r="W2300">
        <v>160</v>
      </c>
      <c r="X2300">
        <v>0</v>
      </c>
      <c r="Y2300">
        <v>0</v>
      </c>
      <c r="Z2300">
        <v>0</v>
      </c>
      <c r="AD2300" s="1">
        <v>41674.333333333336</v>
      </c>
      <c r="AE2300" s="1">
        <v>41697.708333333336</v>
      </c>
      <c r="AG2300" s="1">
        <v>41595.333333333336</v>
      </c>
      <c r="AH2300" s="1">
        <v>41617.708333333336</v>
      </c>
      <c r="AI2300" s="1">
        <v>41595.333333333336</v>
      </c>
      <c r="AJ2300" s="1">
        <v>41617.708333333336</v>
      </c>
      <c r="AK2300" s="1">
        <v>41595.333333333336</v>
      </c>
      <c r="AL2300" s="1">
        <v>41617.708333333336</v>
      </c>
      <c r="AM2300" s="1">
        <v>41674.333333333336</v>
      </c>
      <c r="AN2300" s="1">
        <v>41697.708333333336</v>
      </c>
      <c r="AP2300" t="s">
        <v>113</v>
      </c>
      <c r="AU2300" t="s">
        <v>5626</v>
      </c>
      <c r="AY2300" t="s">
        <v>106</v>
      </c>
      <c r="AZ2300">
        <v>0</v>
      </c>
      <c r="BA2300">
        <v>0</v>
      </c>
      <c r="BD2300" s="3">
        <v>41321.661805555559</v>
      </c>
      <c r="BE2300" s="3">
        <v>41321.663888888892</v>
      </c>
      <c r="BF2300" t="s">
        <v>115</v>
      </c>
      <c r="BG2300" t="s">
        <v>115</v>
      </c>
      <c r="BH2300">
        <v>8149</v>
      </c>
      <c r="BM2300">
        <v>43450</v>
      </c>
      <c r="BR2300" t="s">
        <v>1309</v>
      </c>
      <c r="BS2300" t="s">
        <v>1310</v>
      </c>
      <c r="BU2300">
        <v>1</v>
      </c>
      <c r="BV2300" t="s">
        <v>118</v>
      </c>
      <c r="BX2300" t="s">
        <v>119</v>
      </c>
      <c r="BY2300" t="s">
        <v>119</v>
      </c>
      <c r="BZ2300" t="s">
        <v>119</v>
      </c>
      <c r="CA2300">
        <v>1</v>
      </c>
      <c r="CC2300" t="s">
        <v>120</v>
      </c>
      <c r="CH2300">
        <v>540</v>
      </c>
      <c r="CI2300">
        <v>41400</v>
      </c>
      <c r="CJ2300" t="s">
        <v>106</v>
      </c>
      <c r="CK2300" t="s">
        <v>106</v>
      </c>
      <c r="CL2300">
        <v>20</v>
      </c>
      <c r="CM2300" t="s">
        <v>2867</v>
      </c>
      <c r="CO2300">
        <v>124702</v>
      </c>
      <c r="CQ2300">
        <v>0</v>
      </c>
      <c r="CR2300">
        <v>0</v>
      </c>
      <c r="CS2300">
        <v>0</v>
      </c>
      <c r="CY2300" t="s">
        <v>123</v>
      </c>
      <c r="CZ2300" t="s">
        <v>124</v>
      </c>
      <c r="DD2300" t="str" cm="1">
        <f t="array" ref="DD2300">TEXT(_xlfn.SEQUENCE(1, DATEDIF(AG2300, AH2300, "m") + 1, AG2300, 30), "YYYY-APMM")</f>
        <v>2013-AP11</v>
      </c>
      <c r="DN2300">
        <f t="shared" si="70"/>
        <v>487.5</v>
      </c>
      <c r="DO2300" t="str">
        <f t="shared" si="71"/>
        <v>BLOCK MASON SK</v>
      </c>
    </row>
    <row r="2301" spans="1:119" x14ac:dyDescent="0.35">
      <c r="A2301" t="s">
        <v>105</v>
      </c>
      <c r="B2301">
        <v>501586</v>
      </c>
      <c r="C2301">
        <v>6359</v>
      </c>
      <c r="D2301">
        <v>124703</v>
      </c>
      <c r="E2301">
        <v>13662</v>
      </c>
      <c r="F2301">
        <v>0</v>
      </c>
      <c r="G2301" t="s">
        <v>106</v>
      </c>
      <c r="H2301" t="s">
        <v>106</v>
      </c>
      <c r="I2301" t="s">
        <v>106</v>
      </c>
      <c r="J2301" t="s">
        <v>107</v>
      </c>
      <c r="K2301" t="s">
        <v>108</v>
      </c>
      <c r="L2301" t="s">
        <v>109</v>
      </c>
      <c r="M2301" t="s">
        <v>110</v>
      </c>
      <c r="N2301" t="s">
        <v>5627</v>
      </c>
      <c r="O2301" t="s">
        <v>2908</v>
      </c>
      <c r="P2301">
        <v>8169</v>
      </c>
      <c r="Q2301">
        <v>536</v>
      </c>
      <c r="R2301">
        <v>0</v>
      </c>
      <c r="S2301">
        <v>160</v>
      </c>
      <c r="T2301">
        <v>0</v>
      </c>
      <c r="U2301">
        <v>1950</v>
      </c>
      <c r="V2301">
        <v>1950</v>
      </c>
      <c r="W2301">
        <v>160</v>
      </c>
      <c r="X2301">
        <v>0</v>
      </c>
      <c r="Y2301">
        <v>0</v>
      </c>
      <c r="Z2301">
        <v>0</v>
      </c>
      <c r="AD2301" s="1">
        <v>41683.333333333336</v>
      </c>
      <c r="AE2301" s="1">
        <v>41706.708333333336</v>
      </c>
      <c r="AG2301" s="1">
        <v>41603.333333333336</v>
      </c>
      <c r="AH2301" s="1">
        <v>41625.708333333336</v>
      </c>
      <c r="AI2301" s="1">
        <v>41603.333333333336</v>
      </c>
      <c r="AJ2301" s="1">
        <v>41625.708333333336</v>
      </c>
      <c r="AK2301" s="1">
        <v>41603.333333333336</v>
      </c>
      <c r="AL2301" s="1">
        <v>41625.708333333336</v>
      </c>
      <c r="AM2301" s="1">
        <v>41683.333333333336</v>
      </c>
      <c r="AN2301" s="1">
        <v>41706.708333333336</v>
      </c>
      <c r="AP2301" t="s">
        <v>113</v>
      </c>
      <c r="AU2301" t="s">
        <v>5628</v>
      </c>
      <c r="AY2301" t="s">
        <v>106</v>
      </c>
      <c r="AZ2301">
        <v>0</v>
      </c>
      <c r="BA2301">
        <v>0</v>
      </c>
      <c r="BD2301" s="3">
        <v>41321.661805555559</v>
      </c>
      <c r="BE2301" s="3">
        <v>41321.663888888892</v>
      </c>
      <c r="BF2301" t="s">
        <v>115</v>
      </c>
      <c r="BG2301" t="s">
        <v>115</v>
      </c>
      <c r="BH2301">
        <v>8149</v>
      </c>
      <c r="BM2301">
        <v>43460</v>
      </c>
      <c r="BR2301" t="s">
        <v>2848</v>
      </c>
      <c r="BS2301" t="s">
        <v>2849</v>
      </c>
      <c r="BU2301">
        <v>1</v>
      </c>
      <c r="BV2301" t="s">
        <v>118</v>
      </c>
      <c r="BX2301" t="s">
        <v>119</v>
      </c>
      <c r="BY2301" t="s">
        <v>119</v>
      </c>
      <c r="BZ2301" t="s">
        <v>119</v>
      </c>
      <c r="CA2301">
        <v>1</v>
      </c>
      <c r="CC2301" t="s">
        <v>120</v>
      </c>
      <c r="CH2301">
        <v>540</v>
      </c>
      <c r="CI2301">
        <v>41400</v>
      </c>
      <c r="CJ2301" t="s">
        <v>106</v>
      </c>
      <c r="CK2301" t="s">
        <v>106</v>
      </c>
      <c r="CL2301">
        <v>20</v>
      </c>
      <c r="CM2301" t="s">
        <v>2867</v>
      </c>
      <c r="CO2301">
        <v>124702</v>
      </c>
      <c r="CQ2301">
        <v>0</v>
      </c>
      <c r="CR2301">
        <v>0</v>
      </c>
      <c r="CS2301">
        <v>0</v>
      </c>
      <c r="CY2301" t="s">
        <v>123</v>
      </c>
      <c r="CZ2301" t="s">
        <v>124</v>
      </c>
      <c r="DD2301" t="str" cm="1">
        <f t="array" ref="DD2301">TEXT(_xlfn.SEQUENCE(1, DATEDIF(AG2301, AH2301, "m") + 1, AG2301, 30), "YYYY-APMM")</f>
        <v>2013-AP11</v>
      </c>
      <c r="DN2301">
        <f t="shared" si="70"/>
        <v>1950</v>
      </c>
      <c r="DO2301" t="str">
        <f t="shared" si="71"/>
        <v>PLASTER MASON SK</v>
      </c>
    </row>
    <row r="2302" spans="1:119" x14ac:dyDescent="0.35">
      <c r="A2302" t="s">
        <v>105</v>
      </c>
      <c r="B2302">
        <v>501587</v>
      </c>
      <c r="C2302">
        <v>6359</v>
      </c>
      <c r="D2302">
        <v>124703</v>
      </c>
      <c r="E2302">
        <v>13662</v>
      </c>
      <c r="F2302">
        <v>0</v>
      </c>
      <c r="G2302" t="s">
        <v>106</v>
      </c>
      <c r="H2302" t="s">
        <v>106</v>
      </c>
      <c r="I2302" t="s">
        <v>106</v>
      </c>
      <c r="J2302" t="s">
        <v>107</v>
      </c>
      <c r="K2302" t="s">
        <v>108</v>
      </c>
      <c r="L2302" t="s">
        <v>109</v>
      </c>
      <c r="M2302" t="s">
        <v>110</v>
      </c>
      <c r="N2302" t="s">
        <v>5629</v>
      </c>
      <c r="O2302" t="s">
        <v>2911</v>
      </c>
      <c r="P2302">
        <v>8164</v>
      </c>
      <c r="Q2302">
        <v>576</v>
      </c>
      <c r="R2302">
        <v>0</v>
      </c>
      <c r="S2302">
        <v>120</v>
      </c>
      <c r="T2302">
        <v>0</v>
      </c>
      <c r="U2302">
        <v>115.5</v>
      </c>
      <c r="V2302">
        <v>115.5</v>
      </c>
      <c r="W2302">
        <v>120</v>
      </c>
      <c r="X2302">
        <v>0</v>
      </c>
      <c r="Y2302">
        <v>0</v>
      </c>
      <c r="Z2302">
        <v>0</v>
      </c>
      <c r="AD2302" s="1">
        <v>41703.333333333336</v>
      </c>
      <c r="AE2302" s="1">
        <v>41720.708333333336</v>
      </c>
      <c r="AG2302" s="1">
        <v>41617.333333333336</v>
      </c>
      <c r="AH2302" s="1">
        <v>41634.708333333336</v>
      </c>
      <c r="AI2302" s="1">
        <v>41617.333333333336</v>
      </c>
      <c r="AJ2302" s="1">
        <v>41634.708333333336</v>
      </c>
      <c r="AK2302" s="1">
        <v>41617.333333333336</v>
      </c>
      <c r="AL2302" s="1">
        <v>41634.708333333336</v>
      </c>
      <c r="AM2302" s="1">
        <v>41703.333333333336</v>
      </c>
      <c r="AN2302" s="1">
        <v>41720.708333333336</v>
      </c>
      <c r="AP2302" t="s">
        <v>113</v>
      </c>
      <c r="AU2302" t="s">
        <v>5630</v>
      </c>
      <c r="AY2302" t="s">
        <v>106</v>
      </c>
      <c r="AZ2302">
        <v>0</v>
      </c>
      <c r="BA2302">
        <v>0</v>
      </c>
      <c r="BD2302" s="3">
        <v>41321.661805555559</v>
      </c>
      <c r="BE2302" s="3">
        <v>41321.663888888892</v>
      </c>
      <c r="BF2302" t="s">
        <v>115</v>
      </c>
      <c r="BG2302" t="s">
        <v>115</v>
      </c>
      <c r="BH2302">
        <v>8149</v>
      </c>
      <c r="BM2302">
        <v>43410</v>
      </c>
      <c r="BR2302" t="s">
        <v>2865</v>
      </c>
      <c r="BS2302" t="s">
        <v>2866</v>
      </c>
      <c r="BU2302">
        <v>1</v>
      </c>
      <c r="BV2302" t="s">
        <v>118</v>
      </c>
      <c r="BX2302" t="s">
        <v>119</v>
      </c>
      <c r="BY2302" t="s">
        <v>119</v>
      </c>
      <c r="BZ2302" t="s">
        <v>119</v>
      </c>
      <c r="CA2302">
        <v>1</v>
      </c>
      <c r="CC2302" t="s">
        <v>120</v>
      </c>
      <c r="CH2302">
        <v>540</v>
      </c>
      <c r="CI2302">
        <v>41400</v>
      </c>
      <c r="CJ2302" t="s">
        <v>106</v>
      </c>
      <c r="CK2302" t="s">
        <v>106</v>
      </c>
      <c r="CL2302">
        <v>20</v>
      </c>
      <c r="CM2302" t="s">
        <v>2867</v>
      </c>
      <c r="CO2302">
        <v>124702</v>
      </c>
      <c r="CQ2302">
        <v>0</v>
      </c>
      <c r="CR2302">
        <v>0</v>
      </c>
      <c r="CS2302">
        <v>0</v>
      </c>
      <c r="CY2302" t="s">
        <v>123</v>
      </c>
      <c r="CZ2302" t="s">
        <v>124</v>
      </c>
      <c r="DD2302" t="str" cm="1">
        <f t="array" ref="DD2302">TEXT(_xlfn.SEQUENCE(1, DATEDIF(AG2302, AH2302, "m") + 1, AG2302, 30), "YYYY-APMM")</f>
        <v>2013-AP12</v>
      </c>
      <c r="DN2302">
        <f t="shared" si="70"/>
        <v>115.5</v>
      </c>
      <c r="DO2302" t="str">
        <f t="shared" si="71"/>
        <v>SCREED MASON SK</v>
      </c>
    </row>
    <row r="2303" spans="1:119" x14ac:dyDescent="0.35">
      <c r="A2303" t="s">
        <v>105</v>
      </c>
      <c r="B2303">
        <v>501588</v>
      </c>
      <c r="C2303">
        <v>6359</v>
      </c>
      <c r="D2303">
        <v>124703</v>
      </c>
      <c r="E2303">
        <v>13662</v>
      </c>
      <c r="F2303">
        <v>0</v>
      </c>
      <c r="G2303" t="s">
        <v>106</v>
      </c>
      <c r="H2303" t="s">
        <v>106</v>
      </c>
      <c r="I2303" t="s">
        <v>106</v>
      </c>
      <c r="J2303" t="s">
        <v>107</v>
      </c>
      <c r="K2303" t="s">
        <v>108</v>
      </c>
      <c r="L2303" t="s">
        <v>109</v>
      </c>
      <c r="M2303" t="s">
        <v>110</v>
      </c>
      <c r="N2303" t="s">
        <v>5631</v>
      </c>
      <c r="O2303" t="s">
        <v>5632</v>
      </c>
      <c r="P2303">
        <v>8178</v>
      </c>
      <c r="Q2303">
        <v>576</v>
      </c>
      <c r="R2303">
        <v>0</v>
      </c>
      <c r="S2303">
        <v>160</v>
      </c>
      <c r="T2303">
        <v>0</v>
      </c>
      <c r="U2303">
        <v>504</v>
      </c>
      <c r="V2303">
        <v>504</v>
      </c>
      <c r="W2303">
        <v>160</v>
      </c>
      <c r="X2303">
        <v>0</v>
      </c>
      <c r="Y2303">
        <v>0</v>
      </c>
      <c r="Z2303">
        <v>0</v>
      </c>
      <c r="AD2303" s="1">
        <v>41711.333333333336</v>
      </c>
      <c r="AE2303" s="1">
        <v>41734.708333333336</v>
      </c>
      <c r="AG2303" s="1">
        <v>41625.333333333336</v>
      </c>
      <c r="AH2303" s="1">
        <v>41648.708333333336</v>
      </c>
      <c r="AI2303" s="1">
        <v>41625.333333333336</v>
      </c>
      <c r="AJ2303" s="1">
        <v>41648.708333333336</v>
      </c>
      <c r="AK2303" s="1">
        <v>41625.333333333336</v>
      </c>
      <c r="AL2303" s="1">
        <v>41648.708333333336</v>
      </c>
      <c r="AM2303" s="1">
        <v>41711.333333333336</v>
      </c>
      <c r="AN2303" s="1">
        <v>41734.708333333336</v>
      </c>
      <c r="AP2303" t="s">
        <v>113</v>
      </c>
      <c r="AU2303" t="s">
        <v>5633</v>
      </c>
      <c r="AY2303" t="s">
        <v>106</v>
      </c>
      <c r="AZ2303">
        <v>0</v>
      </c>
      <c r="BA2303">
        <v>0</v>
      </c>
      <c r="BD2303" s="3">
        <v>41321.661805555559</v>
      </c>
      <c r="BE2303" s="3">
        <v>41321.663888888892</v>
      </c>
      <c r="BF2303" t="s">
        <v>115</v>
      </c>
      <c r="BG2303" t="s">
        <v>115</v>
      </c>
      <c r="BH2303">
        <v>8149</v>
      </c>
      <c r="BM2303">
        <v>43550</v>
      </c>
      <c r="BR2303" t="s">
        <v>116</v>
      </c>
      <c r="BS2303" t="s">
        <v>117</v>
      </c>
      <c r="BU2303">
        <v>1</v>
      </c>
      <c r="BV2303" t="s">
        <v>118</v>
      </c>
      <c r="BX2303" t="s">
        <v>119</v>
      </c>
      <c r="BY2303" t="s">
        <v>119</v>
      </c>
      <c r="BZ2303" t="s">
        <v>119</v>
      </c>
      <c r="CA2303">
        <v>1</v>
      </c>
      <c r="CC2303" t="s">
        <v>120</v>
      </c>
      <c r="CH2303">
        <v>540</v>
      </c>
      <c r="CI2303">
        <v>41400</v>
      </c>
      <c r="CJ2303" t="s">
        <v>106</v>
      </c>
      <c r="CK2303" t="s">
        <v>106</v>
      </c>
      <c r="CL2303">
        <v>20</v>
      </c>
      <c r="CM2303" t="s">
        <v>2867</v>
      </c>
      <c r="CO2303">
        <v>124702</v>
      </c>
      <c r="CQ2303">
        <v>0</v>
      </c>
      <c r="CR2303">
        <v>0</v>
      </c>
      <c r="CS2303">
        <v>0</v>
      </c>
      <c r="CY2303" t="s">
        <v>123</v>
      </c>
      <c r="CZ2303" t="s">
        <v>124</v>
      </c>
      <c r="DD2303" t="str" cm="1">
        <f t="array" ref="DD2303">TEXT(_xlfn.SEQUENCE(1, DATEDIF(AG2303, AH2303, "m") + 1, AG2303, 30), "YYYY-APMM")</f>
        <v>2013-AP12</v>
      </c>
      <c r="DN2303">
        <f t="shared" si="70"/>
        <v>504</v>
      </c>
      <c r="DO2303" t="str">
        <f t="shared" si="71"/>
        <v>LABOR- SUBCONTRACTOR</v>
      </c>
    </row>
    <row r="2304" spans="1:119" x14ac:dyDescent="0.35">
      <c r="A2304" t="s">
        <v>105</v>
      </c>
      <c r="B2304">
        <v>501589</v>
      </c>
      <c r="C2304">
        <v>6359</v>
      </c>
      <c r="D2304">
        <v>124703</v>
      </c>
      <c r="E2304">
        <v>13662</v>
      </c>
      <c r="F2304">
        <v>0</v>
      </c>
      <c r="G2304" t="s">
        <v>106</v>
      </c>
      <c r="H2304" t="s">
        <v>106</v>
      </c>
      <c r="I2304" t="s">
        <v>106</v>
      </c>
      <c r="J2304" t="s">
        <v>107</v>
      </c>
      <c r="K2304" t="s">
        <v>108</v>
      </c>
      <c r="L2304" t="s">
        <v>109</v>
      </c>
      <c r="M2304" t="s">
        <v>110</v>
      </c>
      <c r="N2304" t="s">
        <v>5634</v>
      </c>
      <c r="O2304" t="s">
        <v>5635</v>
      </c>
      <c r="P2304">
        <v>8178</v>
      </c>
      <c r="Q2304">
        <v>576</v>
      </c>
      <c r="R2304">
        <v>576</v>
      </c>
      <c r="S2304">
        <v>120</v>
      </c>
      <c r="T2304">
        <v>0</v>
      </c>
      <c r="U2304">
        <v>24.75</v>
      </c>
      <c r="V2304">
        <v>24.75</v>
      </c>
      <c r="W2304">
        <v>120</v>
      </c>
      <c r="X2304">
        <v>0</v>
      </c>
      <c r="Y2304">
        <v>0</v>
      </c>
      <c r="Z2304">
        <v>0</v>
      </c>
      <c r="AD2304" s="1">
        <v>41729.333333333336</v>
      </c>
      <c r="AE2304" s="1">
        <v>41745.708333333336</v>
      </c>
      <c r="AG2304" s="1">
        <v>41644.333333333336</v>
      </c>
      <c r="AH2304" s="1">
        <v>41660.708333333336</v>
      </c>
      <c r="AI2304" s="1">
        <v>41644.333333333336</v>
      </c>
      <c r="AJ2304" s="1">
        <v>41660.708333333336</v>
      </c>
      <c r="AK2304" s="1">
        <v>41644.333333333336</v>
      </c>
      <c r="AL2304" s="1">
        <v>41660.708333333336</v>
      </c>
      <c r="AM2304" s="1">
        <v>41729.333333333336</v>
      </c>
      <c r="AN2304" s="1">
        <v>41745.708333333336</v>
      </c>
      <c r="AP2304" t="s">
        <v>113</v>
      </c>
      <c r="AU2304" t="s">
        <v>5636</v>
      </c>
      <c r="AY2304" t="s">
        <v>106</v>
      </c>
      <c r="AZ2304">
        <v>0</v>
      </c>
      <c r="BA2304">
        <v>0</v>
      </c>
      <c r="BD2304" s="3">
        <v>41321.661805555559</v>
      </c>
      <c r="BE2304" s="3">
        <v>41321.663888888892</v>
      </c>
      <c r="BF2304" t="s">
        <v>115</v>
      </c>
      <c r="BG2304" t="s">
        <v>115</v>
      </c>
      <c r="BH2304">
        <v>8149</v>
      </c>
      <c r="BM2304">
        <v>43550</v>
      </c>
      <c r="BR2304" t="s">
        <v>116</v>
      </c>
      <c r="BS2304" t="s">
        <v>117</v>
      </c>
      <c r="BU2304">
        <v>1</v>
      </c>
      <c r="BV2304" t="s">
        <v>118</v>
      </c>
      <c r="BX2304" t="s">
        <v>119</v>
      </c>
      <c r="BY2304" t="s">
        <v>119</v>
      </c>
      <c r="BZ2304" t="s">
        <v>119</v>
      </c>
      <c r="CA2304">
        <v>1</v>
      </c>
      <c r="CC2304" t="s">
        <v>120</v>
      </c>
      <c r="CH2304">
        <v>540</v>
      </c>
      <c r="CI2304">
        <v>41400</v>
      </c>
      <c r="CJ2304" t="s">
        <v>106</v>
      </c>
      <c r="CK2304" t="s">
        <v>106</v>
      </c>
      <c r="CL2304">
        <v>20</v>
      </c>
      <c r="CM2304" t="s">
        <v>2867</v>
      </c>
      <c r="CO2304">
        <v>124702</v>
      </c>
      <c r="CQ2304">
        <v>0</v>
      </c>
      <c r="CR2304">
        <v>0</v>
      </c>
      <c r="CS2304">
        <v>0</v>
      </c>
      <c r="CY2304" t="s">
        <v>123</v>
      </c>
      <c r="CZ2304" t="s">
        <v>124</v>
      </c>
      <c r="DD2304" t="str" cm="1">
        <f t="array" ref="DD2304">TEXT(_xlfn.SEQUENCE(1, DATEDIF(AG2304, AH2304, "m") + 1, AG2304, 30), "YYYY-APMM")</f>
        <v>2014-AP01</v>
      </c>
      <c r="DN2304">
        <f t="shared" si="70"/>
        <v>24.75</v>
      </c>
      <c r="DO2304" t="str">
        <f t="shared" si="71"/>
        <v>LABOR- SUBCONTRACTOR</v>
      </c>
    </row>
    <row r="2305" spans="1:119" x14ac:dyDescent="0.35">
      <c r="A2305" t="s">
        <v>105</v>
      </c>
      <c r="B2305">
        <v>501590</v>
      </c>
      <c r="C2305">
        <v>6359</v>
      </c>
      <c r="D2305">
        <v>124704</v>
      </c>
      <c r="E2305">
        <v>13662</v>
      </c>
      <c r="F2305">
        <v>0</v>
      </c>
      <c r="G2305" t="s">
        <v>106</v>
      </c>
      <c r="H2305" t="s">
        <v>106</v>
      </c>
      <c r="I2305" t="s">
        <v>106</v>
      </c>
      <c r="J2305" t="s">
        <v>107</v>
      </c>
      <c r="K2305" t="s">
        <v>108</v>
      </c>
      <c r="L2305" t="s">
        <v>109</v>
      </c>
      <c r="M2305" t="s">
        <v>110</v>
      </c>
      <c r="N2305" t="s">
        <v>5637</v>
      </c>
      <c r="O2305" t="s">
        <v>2905</v>
      </c>
      <c r="P2305">
        <v>8168</v>
      </c>
      <c r="Q2305">
        <v>0</v>
      </c>
      <c r="R2305">
        <v>0</v>
      </c>
      <c r="S2305">
        <v>200</v>
      </c>
      <c r="T2305">
        <v>0</v>
      </c>
      <c r="U2305">
        <v>5553.5</v>
      </c>
      <c r="V2305">
        <v>5553.5</v>
      </c>
      <c r="W2305">
        <v>200</v>
      </c>
      <c r="X2305">
        <v>0</v>
      </c>
      <c r="Y2305">
        <v>0</v>
      </c>
      <c r="Z2305">
        <v>0</v>
      </c>
      <c r="AD2305" s="1">
        <v>41576.333333333336</v>
      </c>
      <c r="AE2305" s="1">
        <v>41604.708333333336</v>
      </c>
      <c r="AG2305" s="1">
        <v>41576.333333333336</v>
      </c>
      <c r="AH2305" s="1">
        <v>41604.708333333336</v>
      </c>
      <c r="AI2305" s="1">
        <v>41576.333333333336</v>
      </c>
      <c r="AJ2305" s="1">
        <v>41604.708333333336</v>
      </c>
      <c r="AK2305" s="1">
        <v>41576.333333333336</v>
      </c>
      <c r="AL2305" s="1">
        <v>41604.708333333336</v>
      </c>
      <c r="AM2305" s="1">
        <v>41576.333333333336</v>
      </c>
      <c r="AN2305" s="1">
        <v>41604.708333333336</v>
      </c>
      <c r="AP2305" t="s">
        <v>113</v>
      </c>
      <c r="AU2305" t="s">
        <v>5638</v>
      </c>
      <c r="AY2305" t="s">
        <v>106</v>
      </c>
      <c r="AZ2305">
        <v>0</v>
      </c>
      <c r="BA2305">
        <v>0</v>
      </c>
      <c r="BD2305" s="3">
        <v>41321.661805555559</v>
      </c>
      <c r="BE2305" s="3">
        <v>41321.663888888892</v>
      </c>
      <c r="BF2305" t="s">
        <v>115</v>
      </c>
      <c r="BG2305" t="s">
        <v>115</v>
      </c>
      <c r="BH2305">
        <v>8149</v>
      </c>
      <c r="BM2305">
        <v>43450</v>
      </c>
      <c r="BR2305" t="s">
        <v>1309</v>
      </c>
      <c r="BS2305" t="s">
        <v>1310</v>
      </c>
      <c r="BU2305">
        <v>1</v>
      </c>
      <c r="BV2305" t="s">
        <v>118</v>
      </c>
      <c r="BX2305" t="s">
        <v>119</v>
      </c>
      <c r="BY2305" t="s">
        <v>119</v>
      </c>
      <c r="BZ2305" t="s">
        <v>119</v>
      </c>
      <c r="CA2305">
        <v>1</v>
      </c>
      <c r="CC2305" t="s">
        <v>120</v>
      </c>
      <c r="CH2305">
        <v>540</v>
      </c>
      <c r="CI2305">
        <v>41390</v>
      </c>
      <c r="CJ2305" t="s">
        <v>106</v>
      </c>
      <c r="CK2305" t="s">
        <v>106</v>
      </c>
      <c r="CL2305">
        <v>15</v>
      </c>
      <c r="CM2305" t="s">
        <v>2963</v>
      </c>
      <c r="CO2305">
        <v>124702</v>
      </c>
      <c r="CQ2305">
        <v>0</v>
      </c>
      <c r="CR2305">
        <v>0</v>
      </c>
      <c r="CS2305">
        <v>0</v>
      </c>
      <c r="CY2305" t="s">
        <v>123</v>
      </c>
      <c r="CZ2305" t="s">
        <v>124</v>
      </c>
      <c r="DD2305" t="str" cm="1">
        <f t="array" ref="DD2305">TEXT(_xlfn.SEQUENCE(1, DATEDIF(AG2305, AH2305, "m") + 1, AG2305, 30), "YYYY-APMM")</f>
        <v>2013-AP10</v>
      </c>
      <c r="DN2305">
        <f t="shared" si="70"/>
        <v>5553.5</v>
      </c>
      <c r="DO2305" t="str">
        <f t="shared" si="71"/>
        <v>BLOCK MASON SK</v>
      </c>
    </row>
    <row r="2306" spans="1:119" x14ac:dyDescent="0.35">
      <c r="A2306" t="s">
        <v>105</v>
      </c>
      <c r="B2306">
        <v>501591</v>
      </c>
      <c r="C2306">
        <v>6359</v>
      </c>
      <c r="D2306">
        <v>124704</v>
      </c>
      <c r="E2306">
        <v>13662</v>
      </c>
      <c r="F2306">
        <v>0</v>
      </c>
      <c r="G2306" t="s">
        <v>106</v>
      </c>
      <c r="H2306" t="s">
        <v>106</v>
      </c>
      <c r="I2306" t="s">
        <v>106</v>
      </c>
      <c r="J2306" t="s">
        <v>107</v>
      </c>
      <c r="K2306" t="s">
        <v>108</v>
      </c>
      <c r="L2306" t="s">
        <v>109</v>
      </c>
      <c r="M2306" t="s">
        <v>110</v>
      </c>
      <c r="N2306" t="s">
        <v>5639</v>
      </c>
      <c r="O2306" t="s">
        <v>2908</v>
      </c>
      <c r="P2306">
        <v>8169</v>
      </c>
      <c r="Q2306">
        <v>0</v>
      </c>
      <c r="R2306">
        <v>0</v>
      </c>
      <c r="S2306">
        <v>200</v>
      </c>
      <c r="T2306">
        <v>0</v>
      </c>
      <c r="U2306">
        <v>5516</v>
      </c>
      <c r="V2306">
        <v>5516</v>
      </c>
      <c r="W2306">
        <v>200</v>
      </c>
      <c r="X2306">
        <v>0</v>
      </c>
      <c r="Y2306">
        <v>0</v>
      </c>
      <c r="Z2306">
        <v>0</v>
      </c>
      <c r="AD2306" s="1">
        <v>41601.333333333336</v>
      </c>
      <c r="AE2306" s="1">
        <v>41630.708333333336</v>
      </c>
      <c r="AG2306" s="1">
        <v>41601.333333333336</v>
      </c>
      <c r="AH2306" s="1">
        <v>41630.708333333336</v>
      </c>
      <c r="AI2306" s="1">
        <v>41601.333333333336</v>
      </c>
      <c r="AJ2306" s="1">
        <v>41630.708333333336</v>
      </c>
      <c r="AK2306" s="1">
        <v>41601.333333333336</v>
      </c>
      <c r="AL2306" s="1">
        <v>41630.708333333336</v>
      </c>
      <c r="AM2306" s="1">
        <v>41601.333333333336</v>
      </c>
      <c r="AN2306" s="1">
        <v>41630.708333333336</v>
      </c>
      <c r="AP2306" t="s">
        <v>113</v>
      </c>
      <c r="AU2306" t="s">
        <v>5640</v>
      </c>
      <c r="AY2306" t="s">
        <v>106</v>
      </c>
      <c r="AZ2306">
        <v>0</v>
      </c>
      <c r="BA2306">
        <v>0</v>
      </c>
      <c r="BD2306" s="3">
        <v>41321.661805555559</v>
      </c>
      <c r="BE2306" s="3">
        <v>41321.663888888892</v>
      </c>
      <c r="BF2306" t="s">
        <v>115</v>
      </c>
      <c r="BG2306" t="s">
        <v>115</v>
      </c>
      <c r="BH2306">
        <v>8149</v>
      </c>
      <c r="BM2306">
        <v>43460</v>
      </c>
      <c r="BR2306" t="s">
        <v>2848</v>
      </c>
      <c r="BS2306" t="s">
        <v>2849</v>
      </c>
      <c r="BU2306">
        <v>1</v>
      </c>
      <c r="BV2306" t="s">
        <v>118</v>
      </c>
      <c r="BX2306" t="s">
        <v>119</v>
      </c>
      <c r="BY2306" t="s">
        <v>119</v>
      </c>
      <c r="BZ2306" t="s">
        <v>119</v>
      </c>
      <c r="CA2306">
        <v>1</v>
      </c>
      <c r="CC2306" t="s">
        <v>120</v>
      </c>
      <c r="CH2306">
        <v>540</v>
      </c>
      <c r="CI2306">
        <v>41390</v>
      </c>
      <c r="CJ2306" t="s">
        <v>106</v>
      </c>
      <c r="CK2306" t="s">
        <v>106</v>
      </c>
      <c r="CL2306">
        <v>15</v>
      </c>
      <c r="CM2306" t="s">
        <v>2963</v>
      </c>
      <c r="CO2306">
        <v>124702</v>
      </c>
      <c r="CQ2306">
        <v>0</v>
      </c>
      <c r="CR2306">
        <v>0</v>
      </c>
      <c r="CS2306">
        <v>0</v>
      </c>
      <c r="CY2306" t="s">
        <v>123</v>
      </c>
      <c r="CZ2306" t="s">
        <v>124</v>
      </c>
      <c r="DD2306" t="str" cm="1">
        <f t="array" ref="DD2306">TEXT(_xlfn.SEQUENCE(1, DATEDIF(AG2306, AH2306, "m") + 1, AG2306, 30), "YYYY-APMM")</f>
        <v>2013-AP11</v>
      </c>
      <c r="DN2306">
        <f t="shared" si="70"/>
        <v>5516</v>
      </c>
      <c r="DO2306" t="str">
        <f t="shared" si="71"/>
        <v>PLASTER MASON SK</v>
      </c>
    </row>
    <row r="2307" spans="1:119" x14ac:dyDescent="0.35">
      <c r="A2307" t="s">
        <v>105</v>
      </c>
      <c r="B2307">
        <v>501592</v>
      </c>
      <c r="C2307">
        <v>6359</v>
      </c>
      <c r="D2307">
        <v>124704</v>
      </c>
      <c r="E2307">
        <v>13662</v>
      </c>
      <c r="F2307">
        <v>0</v>
      </c>
      <c r="G2307" t="s">
        <v>106</v>
      </c>
      <c r="H2307" t="s">
        <v>106</v>
      </c>
      <c r="I2307" t="s">
        <v>106</v>
      </c>
      <c r="J2307" t="s">
        <v>107</v>
      </c>
      <c r="K2307" t="s">
        <v>108</v>
      </c>
      <c r="L2307" t="s">
        <v>109</v>
      </c>
      <c r="M2307" t="s">
        <v>110</v>
      </c>
      <c r="N2307" t="s">
        <v>5641</v>
      </c>
      <c r="O2307" t="s">
        <v>2911</v>
      </c>
      <c r="P2307">
        <v>8164</v>
      </c>
      <c r="Q2307">
        <v>120</v>
      </c>
      <c r="R2307">
        <v>120</v>
      </c>
      <c r="S2307">
        <v>168</v>
      </c>
      <c r="T2307">
        <v>0</v>
      </c>
      <c r="U2307">
        <v>1031.25</v>
      </c>
      <c r="V2307">
        <v>1031.25</v>
      </c>
      <c r="W2307">
        <v>168</v>
      </c>
      <c r="X2307">
        <v>0</v>
      </c>
      <c r="Y2307">
        <v>0</v>
      </c>
      <c r="Z2307">
        <v>0</v>
      </c>
      <c r="AD2307" s="1">
        <v>41627.333333333336</v>
      </c>
      <c r="AE2307" s="1">
        <v>41651.708333333336</v>
      </c>
      <c r="AG2307" s="1">
        <v>41609.333333333336</v>
      </c>
      <c r="AH2307" s="1">
        <v>41633.708333333336</v>
      </c>
      <c r="AI2307" s="1">
        <v>41609.333333333336</v>
      </c>
      <c r="AJ2307" s="1">
        <v>41633.708333333336</v>
      </c>
      <c r="AK2307" s="1">
        <v>41609.333333333336</v>
      </c>
      <c r="AL2307" s="1">
        <v>41633.708333333336</v>
      </c>
      <c r="AM2307" s="1">
        <v>41627.333333333336</v>
      </c>
      <c r="AN2307" s="1">
        <v>41651.708333333336</v>
      </c>
      <c r="AP2307" t="s">
        <v>113</v>
      </c>
      <c r="AU2307" t="s">
        <v>5642</v>
      </c>
      <c r="AY2307" t="s">
        <v>106</v>
      </c>
      <c r="AZ2307">
        <v>0</v>
      </c>
      <c r="BA2307">
        <v>0</v>
      </c>
      <c r="BD2307" s="3">
        <v>41321.661805555559</v>
      </c>
      <c r="BE2307" s="3">
        <v>41321.663888888892</v>
      </c>
      <c r="BF2307" t="s">
        <v>115</v>
      </c>
      <c r="BG2307" t="s">
        <v>115</v>
      </c>
      <c r="BH2307">
        <v>8149</v>
      </c>
      <c r="BM2307">
        <v>43410</v>
      </c>
      <c r="BR2307" t="s">
        <v>2865</v>
      </c>
      <c r="BS2307" t="s">
        <v>2866</v>
      </c>
      <c r="BU2307">
        <v>1</v>
      </c>
      <c r="BV2307" t="s">
        <v>118</v>
      </c>
      <c r="BX2307" t="s">
        <v>119</v>
      </c>
      <c r="BY2307" t="s">
        <v>119</v>
      </c>
      <c r="BZ2307" t="s">
        <v>119</v>
      </c>
      <c r="CA2307">
        <v>1</v>
      </c>
      <c r="CC2307" t="s">
        <v>120</v>
      </c>
      <c r="CH2307">
        <v>540</v>
      </c>
      <c r="CI2307">
        <v>41390</v>
      </c>
      <c r="CJ2307" t="s">
        <v>106</v>
      </c>
      <c r="CK2307" t="s">
        <v>106</v>
      </c>
      <c r="CL2307">
        <v>15</v>
      </c>
      <c r="CM2307" t="s">
        <v>2963</v>
      </c>
      <c r="CO2307">
        <v>124702</v>
      </c>
      <c r="CQ2307">
        <v>0</v>
      </c>
      <c r="CR2307">
        <v>0</v>
      </c>
      <c r="CS2307">
        <v>0</v>
      </c>
      <c r="CY2307" t="s">
        <v>123</v>
      </c>
      <c r="CZ2307" t="s">
        <v>124</v>
      </c>
      <c r="DD2307" t="str" cm="1">
        <f t="array" ref="DD2307">TEXT(_xlfn.SEQUENCE(1, DATEDIF(AG2307, AH2307, "m") + 1, AG2307, 30), "YYYY-APMM")</f>
        <v>2013-AP12</v>
      </c>
      <c r="DN2307">
        <f t="shared" ref="DN2307:DN2370" si="72">V2307/COUNTIF(DD2307:DF2307, "&lt;&gt;")</f>
        <v>1031.25</v>
      </c>
      <c r="DO2307" t="str">
        <f t="shared" ref="DO2307:DO2370" si="73">BR2307</f>
        <v>SCREED MASON SK</v>
      </c>
    </row>
    <row r="2308" spans="1:119" x14ac:dyDescent="0.35">
      <c r="A2308" t="s">
        <v>105</v>
      </c>
      <c r="B2308">
        <v>501593</v>
      </c>
      <c r="C2308">
        <v>6359</v>
      </c>
      <c r="D2308">
        <v>124704</v>
      </c>
      <c r="E2308">
        <v>13662</v>
      </c>
      <c r="F2308">
        <v>0</v>
      </c>
      <c r="G2308" t="s">
        <v>106</v>
      </c>
      <c r="H2308" t="s">
        <v>106</v>
      </c>
      <c r="I2308" t="s">
        <v>106</v>
      </c>
      <c r="J2308" t="s">
        <v>107</v>
      </c>
      <c r="K2308" t="s">
        <v>108</v>
      </c>
      <c r="L2308" t="s">
        <v>109</v>
      </c>
      <c r="M2308" t="s">
        <v>110</v>
      </c>
      <c r="N2308" t="s">
        <v>5643</v>
      </c>
      <c r="O2308" t="s">
        <v>2969</v>
      </c>
      <c r="P2308">
        <v>8178</v>
      </c>
      <c r="Q2308">
        <v>0</v>
      </c>
      <c r="R2308">
        <v>0</v>
      </c>
      <c r="S2308">
        <v>120</v>
      </c>
      <c r="T2308">
        <v>0</v>
      </c>
      <c r="U2308">
        <v>582</v>
      </c>
      <c r="V2308">
        <v>582</v>
      </c>
      <c r="W2308">
        <v>120</v>
      </c>
      <c r="X2308">
        <v>0</v>
      </c>
      <c r="Y2308">
        <v>0</v>
      </c>
      <c r="Z2308">
        <v>0</v>
      </c>
      <c r="AD2308" s="1">
        <v>41622.333333333336</v>
      </c>
      <c r="AE2308" s="1">
        <v>41639.708333333336</v>
      </c>
      <c r="AG2308" s="1">
        <v>41622.333333333336</v>
      </c>
      <c r="AH2308" s="1">
        <v>41639.708333333336</v>
      </c>
      <c r="AI2308" s="1">
        <v>41622.333333333336</v>
      </c>
      <c r="AJ2308" s="1">
        <v>41639.708333333336</v>
      </c>
      <c r="AK2308" s="1">
        <v>41622.333333333336</v>
      </c>
      <c r="AL2308" s="1">
        <v>41639.708333333336</v>
      </c>
      <c r="AM2308" s="1">
        <v>41622.333333333336</v>
      </c>
      <c r="AN2308" s="1">
        <v>41639.708333333336</v>
      </c>
      <c r="AP2308" t="s">
        <v>113</v>
      </c>
      <c r="AU2308" t="s">
        <v>5644</v>
      </c>
      <c r="AY2308" t="s">
        <v>106</v>
      </c>
      <c r="AZ2308">
        <v>0</v>
      </c>
      <c r="BA2308">
        <v>0</v>
      </c>
      <c r="BD2308" s="3">
        <v>41321.661805555559</v>
      </c>
      <c r="BE2308" s="3">
        <v>41321.663888888892</v>
      </c>
      <c r="BF2308" t="s">
        <v>115</v>
      </c>
      <c r="BG2308" t="s">
        <v>115</v>
      </c>
      <c r="BH2308">
        <v>8149</v>
      </c>
      <c r="BM2308">
        <v>43550</v>
      </c>
      <c r="BR2308" t="s">
        <v>116</v>
      </c>
      <c r="BS2308" t="s">
        <v>117</v>
      </c>
      <c r="BU2308">
        <v>1</v>
      </c>
      <c r="BV2308" t="s">
        <v>118</v>
      </c>
      <c r="BX2308" t="s">
        <v>119</v>
      </c>
      <c r="BY2308" t="s">
        <v>119</v>
      </c>
      <c r="BZ2308" t="s">
        <v>119</v>
      </c>
      <c r="CA2308">
        <v>1</v>
      </c>
      <c r="CC2308" t="s">
        <v>120</v>
      </c>
      <c r="CH2308">
        <v>540</v>
      </c>
      <c r="CI2308">
        <v>41390</v>
      </c>
      <c r="CJ2308" t="s">
        <v>106</v>
      </c>
      <c r="CK2308" t="s">
        <v>106</v>
      </c>
      <c r="CL2308">
        <v>15</v>
      </c>
      <c r="CM2308" t="s">
        <v>2963</v>
      </c>
      <c r="CO2308">
        <v>124702</v>
      </c>
      <c r="CQ2308">
        <v>0</v>
      </c>
      <c r="CR2308">
        <v>0</v>
      </c>
      <c r="CS2308">
        <v>0</v>
      </c>
      <c r="CY2308" t="s">
        <v>123</v>
      </c>
      <c r="CZ2308" t="s">
        <v>124</v>
      </c>
      <c r="DD2308" t="str" cm="1">
        <f t="array" ref="DD2308">TEXT(_xlfn.SEQUENCE(1, DATEDIF(AG2308, AH2308, "m") + 1, AG2308, 30), "YYYY-APMM")</f>
        <v>2013-AP12</v>
      </c>
      <c r="DN2308">
        <f t="shared" si="72"/>
        <v>582</v>
      </c>
      <c r="DO2308" t="str">
        <f t="shared" si="73"/>
        <v>LABOR- SUBCONTRACTOR</v>
      </c>
    </row>
    <row r="2309" spans="1:119" x14ac:dyDescent="0.35">
      <c r="A2309" t="s">
        <v>105</v>
      </c>
      <c r="B2309">
        <v>501594</v>
      </c>
      <c r="C2309">
        <v>6359</v>
      </c>
      <c r="D2309">
        <v>124704</v>
      </c>
      <c r="E2309">
        <v>13662</v>
      </c>
      <c r="F2309">
        <v>0</v>
      </c>
      <c r="G2309" t="s">
        <v>106</v>
      </c>
      <c r="H2309" t="s">
        <v>106</v>
      </c>
      <c r="I2309" t="s">
        <v>106</v>
      </c>
      <c r="J2309" t="s">
        <v>107</v>
      </c>
      <c r="K2309" t="s">
        <v>108</v>
      </c>
      <c r="L2309" t="s">
        <v>109</v>
      </c>
      <c r="M2309" t="s">
        <v>110</v>
      </c>
      <c r="N2309" t="s">
        <v>5645</v>
      </c>
      <c r="O2309" t="s">
        <v>2917</v>
      </c>
      <c r="P2309">
        <v>8178</v>
      </c>
      <c r="Q2309">
        <v>144</v>
      </c>
      <c r="R2309">
        <v>144</v>
      </c>
      <c r="S2309">
        <v>200</v>
      </c>
      <c r="T2309">
        <v>0</v>
      </c>
      <c r="U2309">
        <v>3644.75</v>
      </c>
      <c r="V2309">
        <v>3644.75</v>
      </c>
      <c r="W2309">
        <v>200</v>
      </c>
      <c r="X2309">
        <v>0</v>
      </c>
      <c r="Y2309">
        <v>0</v>
      </c>
      <c r="Z2309">
        <v>0</v>
      </c>
      <c r="AD2309" s="1">
        <v>41639.333333333336</v>
      </c>
      <c r="AE2309" s="1">
        <v>41667.708333333336</v>
      </c>
      <c r="AG2309" s="1">
        <v>41617.333333333336</v>
      </c>
      <c r="AH2309" s="1">
        <v>41646.708333333336</v>
      </c>
      <c r="AI2309" s="1">
        <v>41617.333333333336</v>
      </c>
      <c r="AJ2309" s="1">
        <v>41646.708333333336</v>
      </c>
      <c r="AK2309" s="1">
        <v>41617.333333333336</v>
      </c>
      <c r="AL2309" s="1">
        <v>41646.708333333336</v>
      </c>
      <c r="AM2309" s="1">
        <v>41639.333333333336</v>
      </c>
      <c r="AN2309" s="1">
        <v>41667.708333333336</v>
      </c>
      <c r="AP2309" t="s">
        <v>113</v>
      </c>
      <c r="AU2309" t="s">
        <v>5646</v>
      </c>
      <c r="AY2309" t="s">
        <v>106</v>
      </c>
      <c r="AZ2309">
        <v>0</v>
      </c>
      <c r="BA2309">
        <v>0</v>
      </c>
      <c r="BD2309" s="3">
        <v>41321.661805555559</v>
      </c>
      <c r="BE2309" s="3">
        <v>41321.663888888892</v>
      </c>
      <c r="BF2309" t="s">
        <v>115</v>
      </c>
      <c r="BG2309" t="s">
        <v>115</v>
      </c>
      <c r="BH2309">
        <v>8149</v>
      </c>
      <c r="BM2309">
        <v>43550</v>
      </c>
      <c r="BR2309" t="s">
        <v>116</v>
      </c>
      <c r="BS2309" t="s">
        <v>117</v>
      </c>
      <c r="BU2309">
        <v>1</v>
      </c>
      <c r="BV2309" t="s">
        <v>118</v>
      </c>
      <c r="BX2309" t="s">
        <v>119</v>
      </c>
      <c r="BY2309" t="s">
        <v>119</v>
      </c>
      <c r="BZ2309" t="s">
        <v>119</v>
      </c>
      <c r="CA2309">
        <v>1</v>
      </c>
      <c r="CC2309" t="s">
        <v>120</v>
      </c>
      <c r="CH2309">
        <v>540</v>
      </c>
      <c r="CI2309">
        <v>41390</v>
      </c>
      <c r="CJ2309" t="s">
        <v>106</v>
      </c>
      <c r="CK2309" t="s">
        <v>106</v>
      </c>
      <c r="CL2309">
        <v>15</v>
      </c>
      <c r="CM2309" t="s">
        <v>2963</v>
      </c>
      <c r="CO2309">
        <v>124702</v>
      </c>
      <c r="CQ2309">
        <v>0</v>
      </c>
      <c r="CR2309">
        <v>0</v>
      </c>
      <c r="CS2309">
        <v>0</v>
      </c>
      <c r="CY2309" t="s">
        <v>123</v>
      </c>
      <c r="CZ2309" t="s">
        <v>124</v>
      </c>
      <c r="DD2309" t="str" cm="1">
        <f t="array" ref="DD2309">TEXT(_xlfn.SEQUENCE(1, DATEDIF(AG2309, AH2309, "m") + 1, AG2309, 30), "YYYY-APMM")</f>
        <v>2013-AP12</v>
      </c>
      <c r="DN2309">
        <f t="shared" si="72"/>
        <v>3644.75</v>
      </c>
      <c r="DO2309" t="str">
        <f t="shared" si="73"/>
        <v>LABOR- SUBCONTRACTOR</v>
      </c>
    </row>
    <row r="2310" spans="1:119" x14ac:dyDescent="0.35">
      <c r="A2310" t="s">
        <v>105</v>
      </c>
      <c r="B2310">
        <v>501595</v>
      </c>
      <c r="C2310">
        <v>6359</v>
      </c>
      <c r="D2310">
        <v>124704</v>
      </c>
      <c r="E2310">
        <v>13662</v>
      </c>
      <c r="F2310">
        <v>0</v>
      </c>
      <c r="G2310" t="s">
        <v>106</v>
      </c>
      <c r="H2310" t="s">
        <v>106</v>
      </c>
      <c r="I2310" t="s">
        <v>106</v>
      </c>
      <c r="J2310" t="s">
        <v>107</v>
      </c>
      <c r="K2310" t="s">
        <v>108</v>
      </c>
      <c r="L2310" t="s">
        <v>109</v>
      </c>
      <c r="M2310" t="s">
        <v>110</v>
      </c>
      <c r="N2310" t="s">
        <v>5647</v>
      </c>
      <c r="O2310" t="s">
        <v>2920</v>
      </c>
      <c r="P2310">
        <v>8170</v>
      </c>
      <c r="Q2310">
        <v>0</v>
      </c>
      <c r="R2310">
        <v>0</v>
      </c>
      <c r="S2310">
        <v>200</v>
      </c>
      <c r="T2310">
        <v>0</v>
      </c>
      <c r="U2310">
        <v>2603.5</v>
      </c>
      <c r="V2310">
        <v>2603.5</v>
      </c>
      <c r="W2310">
        <v>200</v>
      </c>
      <c r="X2310">
        <v>0</v>
      </c>
      <c r="Y2310">
        <v>0</v>
      </c>
      <c r="Z2310">
        <v>0</v>
      </c>
      <c r="AD2310" s="1">
        <v>41632.333333333336</v>
      </c>
      <c r="AE2310" s="1">
        <v>41660.708333333336</v>
      </c>
      <c r="AG2310" s="1">
        <v>41632.333333333336</v>
      </c>
      <c r="AH2310" s="1">
        <v>41660.708333333336</v>
      </c>
      <c r="AI2310" s="1">
        <v>41632.333333333336</v>
      </c>
      <c r="AJ2310" s="1">
        <v>41660.708333333336</v>
      </c>
      <c r="AK2310" s="1">
        <v>41632.333333333336</v>
      </c>
      <c r="AL2310" s="1">
        <v>41660.708333333336</v>
      </c>
      <c r="AM2310" s="1">
        <v>41632.333333333336</v>
      </c>
      <c r="AN2310" s="1">
        <v>41660.708333333336</v>
      </c>
      <c r="AP2310" t="s">
        <v>113</v>
      </c>
      <c r="AU2310" t="s">
        <v>5648</v>
      </c>
      <c r="AY2310" t="s">
        <v>106</v>
      </c>
      <c r="AZ2310">
        <v>0</v>
      </c>
      <c r="BA2310">
        <v>0</v>
      </c>
      <c r="BD2310" s="3">
        <v>41321.661805555559</v>
      </c>
      <c r="BE2310" s="3">
        <v>41321.663888888892</v>
      </c>
      <c r="BF2310" t="s">
        <v>115</v>
      </c>
      <c r="BG2310" t="s">
        <v>115</v>
      </c>
      <c r="BH2310">
        <v>8149</v>
      </c>
      <c r="BM2310">
        <v>43470</v>
      </c>
      <c r="BR2310" t="s">
        <v>2854</v>
      </c>
      <c r="BS2310" t="s">
        <v>2855</v>
      </c>
      <c r="BU2310">
        <v>1</v>
      </c>
      <c r="BV2310" t="s">
        <v>118</v>
      </c>
      <c r="BX2310" t="s">
        <v>119</v>
      </c>
      <c r="BY2310" t="s">
        <v>119</v>
      </c>
      <c r="BZ2310" t="s">
        <v>119</v>
      </c>
      <c r="CA2310">
        <v>1</v>
      </c>
      <c r="CC2310" t="s">
        <v>120</v>
      </c>
      <c r="CH2310">
        <v>540</v>
      </c>
      <c r="CI2310">
        <v>41390</v>
      </c>
      <c r="CJ2310" t="s">
        <v>106</v>
      </c>
      <c r="CK2310" t="s">
        <v>106</v>
      </c>
      <c r="CL2310">
        <v>15</v>
      </c>
      <c r="CM2310" t="s">
        <v>2963</v>
      </c>
      <c r="CO2310">
        <v>124702</v>
      </c>
      <c r="CQ2310">
        <v>0</v>
      </c>
      <c r="CR2310">
        <v>0</v>
      </c>
      <c r="CS2310">
        <v>0</v>
      </c>
      <c r="CY2310" t="s">
        <v>123</v>
      </c>
      <c r="CZ2310" t="s">
        <v>124</v>
      </c>
      <c r="DD2310" t="str" cm="1">
        <f t="array" ref="DD2310">TEXT(_xlfn.SEQUENCE(1, DATEDIF(AG2310, AH2310, "m") + 1, AG2310, 30), "YYYY-APMM")</f>
        <v>2013-AP12</v>
      </c>
      <c r="DN2310">
        <f t="shared" si="72"/>
        <v>2603.5</v>
      </c>
      <c r="DO2310" t="str">
        <f t="shared" si="73"/>
        <v>TILE MASON SK</v>
      </c>
    </row>
    <row r="2311" spans="1:119" x14ac:dyDescent="0.35">
      <c r="A2311" t="s">
        <v>105</v>
      </c>
      <c r="B2311">
        <v>501596</v>
      </c>
      <c r="C2311">
        <v>6359</v>
      </c>
      <c r="D2311">
        <v>124704</v>
      </c>
      <c r="E2311">
        <v>13662</v>
      </c>
      <c r="F2311">
        <v>0</v>
      </c>
      <c r="G2311" t="s">
        <v>106</v>
      </c>
      <c r="H2311" t="s">
        <v>106</v>
      </c>
      <c r="I2311" t="s">
        <v>106</v>
      </c>
      <c r="J2311" t="s">
        <v>107</v>
      </c>
      <c r="K2311" t="s">
        <v>108</v>
      </c>
      <c r="L2311" t="s">
        <v>109</v>
      </c>
      <c r="M2311" t="s">
        <v>110</v>
      </c>
      <c r="N2311" t="s">
        <v>5649</v>
      </c>
      <c r="O2311" t="s">
        <v>2923</v>
      </c>
      <c r="P2311">
        <v>8170</v>
      </c>
      <c r="Q2311">
        <v>0</v>
      </c>
      <c r="R2311">
        <v>0</v>
      </c>
      <c r="S2311">
        <v>200</v>
      </c>
      <c r="T2311">
        <v>0</v>
      </c>
      <c r="U2311">
        <v>1787.5</v>
      </c>
      <c r="V2311">
        <v>1787.5</v>
      </c>
      <c r="W2311">
        <v>200</v>
      </c>
      <c r="X2311">
        <v>0</v>
      </c>
      <c r="Y2311">
        <v>0</v>
      </c>
      <c r="Z2311">
        <v>0</v>
      </c>
      <c r="AD2311" s="1">
        <v>41639.333333333336</v>
      </c>
      <c r="AE2311" s="1">
        <v>41667.708333333336</v>
      </c>
      <c r="AG2311" s="1">
        <v>41639.333333333336</v>
      </c>
      <c r="AH2311" s="1">
        <v>41667.708333333336</v>
      </c>
      <c r="AI2311" s="1">
        <v>41639.333333333336</v>
      </c>
      <c r="AJ2311" s="1">
        <v>41667.708333333336</v>
      </c>
      <c r="AK2311" s="1">
        <v>41639.333333333336</v>
      </c>
      <c r="AL2311" s="1">
        <v>41667.708333333336</v>
      </c>
      <c r="AM2311" s="1">
        <v>41639.333333333336</v>
      </c>
      <c r="AN2311" s="1">
        <v>41667.708333333336</v>
      </c>
      <c r="AP2311" t="s">
        <v>113</v>
      </c>
      <c r="AU2311" t="s">
        <v>5650</v>
      </c>
      <c r="AY2311" t="s">
        <v>106</v>
      </c>
      <c r="AZ2311">
        <v>0</v>
      </c>
      <c r="BA2311">
        <v>0</v>
      </c>
      <c r="BD2311" s="3">
        <v>41321.661805555559</v>
      </c>
      <c r="BE2311" s="3">
        <v>41321.663888888892</v>
      </c>
      <c r="BF2311" t="s">
        <v>115</v>
      </c>
      <c r="BG2311" t="s">
        <v>115</v>
      </c>
      <c r="BH2311">
        <v>8149</v>
      </c>
      <c r="BM2311">
        <v>43470</v>
      </c>
      <c r="BR2311" t="s">
        <v>2854</v>
      </c>
      <c r="BS2311" t="s">
        <v>2855</v>
      </c>
      <c r="BU2311">
        <v>1</v>
      </c>
      <c r="BV2311" t="s">
        <v>118</v>
      </c>
      <c r="BX2311" t="s">
        <v>119</v>
      </c>
      <c r="BY2311" t="s">
        <v>119</v>
      </c>
      <c r="BZ2311" t="s">
        <v>119</v>
      </c>
      <c r="CA2311">
        <v>1</v>
      </c>
      <c r="CC2311" t="s">
        <v>120</v>
      </c>
      <c r="CH2311">
        <v>540</v>
      </c>
      <c r="CI2311">
        <v>41390</v>
      </c>
      <c r="CJ2311" t="s">
        <v>106</v>
      </c>
      <c r="CK2311" t="s">
        <v>106</v>
      </c>
      <c r="CL2311">
        <v>15</v>
      </c>
      <c r="CM2311" t="s">
        <v>2963</v>
      </c>
      <c r="CO2311">
        <v>124702</v>
      </c>
      <c r="CQ2311">
        <v>0</v>
      </c>
      <c r="CR2311">
        <v>0</v>
      </c>
      <c r="CS2311">
        <v>0</v>
      </c>
      <c r="CY2311" t="s">
        <v>123</v>
      </c>
      <c r="CZ2311" t="s">
        <v>124</v>
      </c>
      <c r="DD2311" t="str" cm="1">
        <f t="array" ref="DD2311">TEXT(_xlfn.SEQUENCE(1, DATEDIF(AG2311, AH2311, "m") + 1, AG2311, 30), "YYYY-APMM")</f>
        <v>2013-AP12</v>
      </c>
      <c r="DN2311">
        <f t="shared" si="72"/>
        <v>1787.5</v>
      </c>
      <c r="DO2311" t="str">
        <f t="shared" si="73"/>
        <v>TILE MASON SK</v>
      </c>
    </row>
    <row r="2312" spans="1:119" x14ac:dyDescent="0.35">
      <c r="A2312" t="s">
        <v>105</v>
      </c>
      <c r="B2312">
        <v>501597</v>
      </c>
      <c r="C2312">
        <v>6359</v>
      </c>
      <c r="D2312">
        <v>124704</v>
      </c>
      <c r="E2312">
        <v>13662</v>
      </c>
      <c r="F2312">
        <v>0</v>
      </c>
      <c r="G2312" t="s">
        <v>106</v>
      </c>
      <c r="H2312" t="s">
        <v>106</v>
      </c>
      <c r="I2312" t="s">
        <v>106</v>
      </c>
      <c r="J2312" t="s">
        <v>107</v>
      </c>
      <c r="K2312" t="s">
        <v>108</v>
      </c>
      <c r="L2312" t="s">
        <v>109</v>
      </c>
      <c r="M2312" t="s">
        <v>110</v>
      </c>
      <c r="N2312" t="s">
        <v>5651</v>
      </c>
      <c r="O2312" t="s">
        <v>2929</v>
      </c>
      <c r="P2312">
        <v>8178</v>
      </c>
      <c r="Q2312">
        <v>80</v>
      </c>
      <c r="R2312">
        <v>80</v>
      </c>
      <c r="S2312">
        <v>120</v>
      </c>
      <c r="T2312">
        <v>0</v>
      </c>
      <c r="U2312">
        <v>1350</v>
      </c>
      <c r="V2312">
        <v>1350</v>
      </c>
      <c r="W2312">
        <v>120</v>
      </c>
      <c r="X2312">
        <v>0</v>
      </c>
      <c r="Y2312">
        <v>0</v>
      </c>
      <c r="Z2312">
        <v>0</v>
      </c>
      <c r="AD2312" s="1">
        <v>41668.333333333336</v>
      </c>
      <c r="AE2312" s="1">
        <v>41686.708333333336</v>
      </c>
      <c r="AG2312" s="1">
        <v>41657.333333333336</v>
      </c>
      <c r="AH2312" s="1">
        <v>41673.708333333336</v>
      </c>
      <c r="AI2312" s="1">
        <v>41657.333333333336</v>
      </c>
      <c r="AJ2312" s="1">
        <v>41673.708333333336</v>
      </c>
      <c r="AK2312" s="1">
        <v>41657.333333333336</v>
      </c>
      <c r="AL2312" s="1">
        <v>41673.708333333336</v>
      </c>
      <c r="AM2312" s="1">
        <v>41668.333333333336</v>
      </c>
      <c r="AN2312" s="1">
        <v>41686.708333333336</v>
      </c>
      <c r="AP2312" t="s">
        <v>113</v>
      </c>
      <c r="AU2312" t="s">
        <v>5652</v>
      </c>
      <c r="AY2312" t="s">
        <v>106</v>
      </c>
      <c r="AZ2312">
        <v>0</v>
      </c>
      <c r="BA2312">
        <v>0</v>
      </c>
      <c r="BD2312" s="3">
        <v>41321.661805555559</v>
      </c>
      <c r="BE2312" s="3">
        <v>41321.663888888892</v>
      </c>
      <c r="BF2312" t="s">
        <v>115</v>
      </c>
      <c r="BG2312" t="s">
        <v>115</v>
      </c>
      <c r="BH2312">
        <v>8149</v>
      </c>
      <c r="BM2312">
        <v>43550</v>
      </c>
      <c r="BR2312" t="s">
        <v>116</v>
      </c>
      <c r="BS2312" t="s">
        <v>117</v>
      </c>
      <c r="BU2312">
        <v>1</v>
      </c>
      <c r="BV2312" t="s">
        <v>118</v>
      </c>
      <c r="BX2312" t="s">
        <v>119</v>
      </c>
      <c r="BY2312" t="s">
        <v>119</v>
      </c>
      <c r="BZ2312" t="s">
        <v>119</v>
      </c>
      <c r="CA2312">
        <v>1</v>
      </c>
      <c r="CC2312" t="s">
        <v>120</v>
      </c>
      <c r="CH2312">
        <v>540</v>
      </c>
      <c r="CI2312">
        <v>41390</v>
      </c>
      <c r="CJ2312" t="s">
        <v>106</v>
      </c>
      <c r="CK2312" t="s">
        <v>106</v>
      </c>
      <c r="CL2312">
        <v>15</v>
      </c>
      <c r="CM2312" t="s">
        <v>2963</v>
      </c>
      <c r="CO2312">
        <v>124702</v>
      </c>
      <c r="CQ2312">
        <v>0</v>
      </c>
      <c r="CR2312">
        <v>0</v>
      </c>
      <c r="CS2312">
        <v>0</v>
      </c>
      <c r="CY2312" t="s">
        <v>123</v>
      </c>
      <c r="CZ2312" t="s">
        <v>124</v>
      </c>
      <c r="DD2312" t="str" cm="1">
        <f t="array" ref="DD2312">TEXT(_xlfn.SEQUENCE(1, DATEDIF(AG2312, AH2312, "m") + 1, AG2312, 30), "YYYY-APMM")</f>
        <v>2014-AP01</v>
      </c>
      <c r="DN2312">
        <f t="shared" si="72"/>
        <v>1350</v>
      </c>
      <c r="DO2312" t="str">
        <f t="shared" si="73"/>
        <v>LABOR- SUBCONTRACTOR</v>
      </c>
    </row>
    <row r="2313" spans="1:119" x14ac:dyDescent="0.35">
      <c r="A2313" t="s">
        <v>105</v>
      </c>
      <c r="B2313">
        <v>501598</v>
      </c>
      <c r="C2313">
        <v>6359</v>
      </c>
      <c r="D2313">
        <v>124704</v>
      </c>
      <c r="E2313">
        <v>13662</v>
      </c>
      <c r="F2313">
        <v>0</v>
      </c>
      <c r="G2313" t="s">
        <v>106</v>
      </c>
      <c r="H2313" t="s">
        <v>106</v>
      </c>
      <c r="I2313" t="s">
        <v>106</v>
      </c>
      <c r="J2313" t="s">
        <v>107</v>
      </c>
      <c r="K2313" t="s">
        <v>108</v>
      </c>
      <c r="L2313" t="s">
        <v>109</v>
      </c>
      <c r="M2313" t="s">
        <v>110</v>
      </c>
      <c r="N2313" t="s">
        <v>5653</v>
      </c>
      <c r="O2313" t="s">
        <v>2932</v>
      </c>
      <c r="P2313">
        <v>8178</v>
      </c>
      <c r="Q2313">
        <v>16</v>
      </c>
      <c r="R2313">
        <v>16</v>
      </c>
      <c r="S2313">
        <v>160</v>
      </c>
      <c r="T2313">
        <v>0</v>
      </c>
      <c r="U2313">
        <v>150</v>
      </c>
      <c r="V2313">
        <v>150</v>
      </c>
      <c r="W2313">
        <v>160</v>
      </c>
      <c r="X2313">
        <v>0</v>
      </c>
      <c r="Y2313">
        <v>0</v>
      </c>
      <c r="Z2313">
        <v>0</v>
      </c>
      <c r="AD2313" s="1">
        <v>41662.333333333336</v>
      </c>
      <c r="AE2313" s="1">
        <v>41686.708333333336</v>
      </c>
      <c r="AG2313" s="1">
        <v>41660.333333333336</v>
      </c>
      <c r="AH2313" s="1">
        <v>41683.708333333336</v>
      </c>
      <c r="AI2313" s="1">
        <v>41660.333333333336</v>
      </c>
      <c r="AJ2313" s="1">
        <v>41683.708333333336</v>
      </c>
      <c r="AK2313" s="1">
        <v>41660.333333333336</v>
      </c>
      <c r="AL2313" s="1">
        <v>41683.708333333336</v>
      </c>
      <c r="AM2313" s="1">
        <v>41662.333333333336</v>
      </c>
      <c r="AN2313" s="1">
        <v>41686.708333333336</v>
      </c>
      <c r="AP2313" t="s">
        <v>113</v>
      </c>
      <c r="AU2313" t="s">
        <v>5654</v>
      </c>
      <c r="AY2313" t="s">
        <v>106</v>
      </c>
      <c r="AZ2313">
        <v>0</v>
      </c>
      <c r="BA2313">
        <v>0</v>
      </c>
      <c r="BD2313" s="3">
        <v>41321.661805555559</v>
      </c>
      <c r="BE2313" s="3">
        <v>41321.663888888892</v>
      </c>
      <c r="BF2313" t="s">
        <v>115</v>
      </c>
      <c r="BG2313" t="s">
        <v>115</v>
      </c>
      <c r="BH2313">
        <v>8149</v>
      </c>
      <c r="BM2313">
        <v>43550</v>
      </c>
      <c r="BR2313" t="s">
        <v>116</v>
      </c>
      <c r="BS2313" t="s">
        <v>117</v>
      </c>
      <c r="BU2313">
        <v>1</v>
      </c>
      <c r="BV2313" t="s">
        <v>118</v>
      </c>
      <c r="BX2313" t="s">
        <v>119</v>
      </c>
      <c r="BY2313" t="s">
        <v>119</v>
      </c>
      <c r="BZ2313" t="s">
        <v>119</v>
      </c>
      <c r="CA2313">
        <v>1</v>
      </c>
      <c r="CC2313" t="s">
        <v>120</v>
      </c>
      <c r="CH2313">
        <v>540</v>
      </c>
      <c r="CI2313">
        <v>41390</v>
      </c>
      <c r="CJ2313" t="s">
        <v>106</v>
      </c>
      <c r="CK2313" t="s">
        <v>106</v>
      </c>
      <c r="CL2313">
        <v>15</v>
      </c>
      <c r="CM2313" t="s">
        <v>2963</v>
      </c>
      <c r="CO2313">
        <v>124702</v>
      </c>
      <c r="CQ2313">
        <v>0</v>
      </c>
      <c r="CR2313">
        <v>0</v>
      </c>
      <c r="CS2313">
        <v>0</v>
      </c>
      <c r="CY2313" t="s">
        <v>123</v>
      </c>
      <c r="CZ2313" t="s">
        <v>124</v>
      </c>
      <c r="DD2313" t="str" cm="1">
        <f t="array" ref="DD2313">TEXT(_xlfn.SEQUENCE(1, DATEDIF(AG2313, AH2313, "m") + 1, AG2313, 30), "YYYY-APMM")</f>
        <v>2014-AP01</v>
      </c>
      <c r="DN2313">
        <f t="shared" si="72"/>
        <v>150</v>
      </c>
      <c r="DO2313" t="str">
        <f t="shared" si="73"/>
        <v>LABOR- SUBCONTRACTOR</v>
      </c>
    </row>
    <row r="2314" spans="1:119" x14ac:dyDescent="0.35">
      <c r="A2314" t="s">
        <v>105</v>
      </c>
      <c r="B2314">
        <v>501599</v>
      </c>
      <c r="C2314">
        <v>6359</v>
      </c>
      <c r="D2314">
        <v>124704</v>
      </c>
      <c r="E2314">
        <v>13662</v>
      </c>
      <c r="F2314">
        <v>0</v>
      </c>
      <c r="G2314" t="s">
        <v>106</v>
      </c>
      <c r="H2314" t="s">
        <v>106</v>
      </c>
      <c r="I2314" t="s">
        <v>106</v>
      </c>
      <c r="J2314" t="s">
        <v>107</v>
      </c>
      <c r="K2314" t="s">
        <v>108</v>
      </c>
      <c r="L2314" t="s">
        <v>109</v>
      </c>
      <c r="M2314" t="s">
        <v>110</v>
      </c>
      <c r="N2314" t="s">
        <v>5655</v>
      </c>
      <c r="O2314" t="s">
        <v>2935</v>
      </c>
      <c r="P2314">
        <v>8178</v>
      </c>
      <c r="Q2314">
        <v>0</v>
      </c>
      <c r="R2314">
        <v>0</v>
      </c>
      <c r="S2314">
        <v>160</v>
      </c>
      <c r="T2314">
        <v>0</v>
      </c>
      <c r="U2314">
        <v>1434.75</v>
      </c>
      <c r="V2314">
        <v>1434.75</v>
      </c>
      <c r="W2314">
        <v>160</v>
      </c>
      <c r="X2314">
        <v>0</v>
      </c>
      <c r="Y2314">
        <v>0</v>
      </c>
      <c r="Z2314">
        <v>0</v>
      </c>
      <c r="AD2314" s="1">
        <v>41653.333333333336</v>
      </c>
      <c r="AE2314" s="1">
        <v>41675.708333333336</v>
      </c>
      <c r="AG2314" s="1">
        <v>41653.333333333336</v>
      </c>
      <c r="AH2314" s="1">
        <v>41675.708333333336</v>
      </c>
      <c r="AI2314" s="1">
        <v>41653.333333333336</v>
      </c>
      <c r="AJ2314" s="1">
        <v>41675.708333333336</v>
      </c>
      <c r="AK2314" s="1">
        <v>41653.333333333336</v>
      </c>
      <c r="AL2314" s="1">
        <v>41675.708333333336</v>
      </c>
      <c r="AM2314" s="1">
        <v>41653.333333333336</v>
      </c>
      <c r="AN2314" s="1">
        <v>41675.708333333336</v>
      </c>
      <c r="AP2314" t="s">
        <v>113</v>
      </c>
      <c r="AU2314" t="s">
        <v>5656</v>
      </c>
      <c r="AY2314" t="s">
        <v>106</v>
      </c>
      <c r="AZ2314">
        <v>0</v>
      </c>
      <c r="BA2314">
        <v>0</v>
      </c>
      <c r="BD2314" s="3">
        <v>41321.661805555559</v>
      </c>
      <c r="BE2314" s="3">
        <v>41321.663888888892</v>
      </c>
      <c r="BF2314" t="s">
        <v>115</v>
      </c>
      <c r="BG2314" t="s">
        <v>115</v>
      </c>
      <c r="BH2314">
        <v>8149</v>
      </c>
      <c r="BM2314">
        <v>43550</v>
      </c>
      <c r="BR2314" t="s">
        <v>116</v>
      </c>
      <c r="BS2314" t="s">
        <v>117</v>
      </c>
      <c r="BU2314">
        <v>1</v>
      </c>
      <c r="BV2314" t="s">
        <v>118</v>
      </c>
      <c r="BX2314" t="s">
        <v>119</v>
      </c>
      <c r="BY2314" t="s">
        <v>119</v>
      </c>
      <c r="BZ2314" t="s">
        <v>119</v>
      </c>
      <c r="CA2314">
        <v>1</v>
      </c>
      <c r="CC2314" t="s">
        <v>120</v>
      </c>
      <c r="CH2314">
        <v>540</v>
      </c>
      <c r="CI2314">
        <v>41390</v>
      </c>
      <c r="CJ2314" t="s">
        <v>106</v>
      </c>
      <c r="CK2314" t="s">
        <v>106</v>
      </c>
      <c r="CL2314">
        <v>15</v>
      </c>
      <c r="CM2314" t="s">
        <v>2963</v>
      </c>
      <c r="CO2314">
        <v>124702</v>
      </c>
      <c r="CQ2314">
        <v>0</v>
      </c>
      <c r="CR2314">
        <v>0</v>
      </c>
      <c r="CS2314">
        <v>0</v>
      </c>
      <c r="CY2314" t="s">
        <v>123</v>
      </c>
      <c r="CZ2314" t="s">
        <v>124</v>
      </c>
      <c r="DD2314" t="str" cm="1">
        <f t="array" ref="DD2314">TEXT(_xlfn.SEQUENCE(1, DATEDIF(AG2314, AH2314, "m") + 1, AG2314, 30), "YYYY-APMM")</f>
        <v>2014-AP01</v>
      </c>
      <c r="DN2314">
        <f t="shared" si="72"/>
        <v>1434.75</v>
      </c>
      <c r="DO2314" t="str">
        <f t="shared" si="73"/>
        <v>LABOR- SUBCONTRACTOR</v>
      </c>
    </row>
    <row r="2315" spans="1:119" x14ac:dyDescent="0.35">
      <c r="A2315" t="s">
        <v>105</v>
      </c>
      <c r="B2315">
        <v>501600</v>
      </c>
      <c r="C2315">
        <v>6359</v>
      </c>
      <c r="D2315">
        <v>124704</v>
      </c>
      <c r="E2315">
        <v>13662</v>
      </c>
      <c r="F2315">
        <v>0</v>
      </c>
      <c r="G2315" t="s">
        <v>106</v>
      </c>
      <c r="H2315" t="s">
        <v>106</v>
      </c>
      <c r="I2315" t="s">
        <v>106</v>
      </c>
      <c r="J2315" t="s">
        <v>107</v>
      </c>
      <c r="K2315" t="s">
        <v>108</v>
      </c>
      <c r="L2315" t="s">
        <v>109</v>
      </c>
      <c r="M2315" t="s">
        <v>110</v>
      </c>
      <c r="N2315" t="s">
        <v>5657</v>
      </c>
      <c r="O2315" t="s">
        <v>2938</v>
      </c>
      <c r="P2315">
        <v>8178</v>
      </c>
      <c r="Q2315">
        <v>16</v>
      </c>
      <c r="R2315">
        <v>0</v>
      </c>
      <c r="S2315">
        <v>160</v>
      </c>
      <c r="T2315">
        <v>0</v>
      </c>
      <c r="U2315">
        <v>181.25</v>
      </c>
      <c r="V2315">
        <v>181.25</v>
      </c>
      <c r="W2315">
        <v>160</v>
      </c>
      <c r="X2315">
        <v>0</v>
      </c>
      <c r="Y2315">
        <v>0</v>
      </c>
      <c r="Z2315">
        <v>0</v>
      </c>
      <c r="AD2315" s="1">
        <v>41667.333333333336</v>
      </c>
      <c r="AE2315" s="1">
        <v>41690.708333333336</v>
      </c>
      <c r="AG2315" s="1">
        <v>41665.333333333336</v>
      </c>
      <c r="AH2315" s="1">
        <v>41688.708333333336</v>
      </c>
      <c r="AI2315" s="1">
        <v>41665.333333333336</v>
      </c>
      <c r="AJ2315" s="1">
        <v>41688.708333333336</v>
      </c>
      <c r="AK2315" s="1">
        <v>41665.333333333336</v>
      </c>
      <c r="AL2315" s="1">
        <v>41688.708333333336</v>
      </c>
      <c r="AM2315" s="1">
        <v>41667.333333333336</v>
      </c>
      <c r="AN2315" s="1">
        <v>41690.708333333336</v>
      </c>
      <c r="AP2315" t="s">
        <v>113</v>
      </c>
      <c r="AU2315" t="s">
        <v>5658</v>
      </c>
      <c r="AY2315" t="s">
        <v>106</v>
      </c>
      <c r="AZ2315">
        <v>0</v>
      </c>
      <c r="BA2315">
        <v>0</v>
      </c>
      <c r="BD2315" s="3">
        <v>41321.661805555559</v>
      </c>
      <c r="BE2315" s="3">
        <v>41321.663888888892</v>
      </c>
      <c r="BF2315" t="s">
        <v>115</v>
      </c>
      <c r="BG2315" t="s">
        <v>115</v>
      </c>
      <c r="BH2315">
        <v>8149</v>
      </c>
      <c r="BM2315">
        <v>43550</v>
      </c>
      <c r="BR2315" t="s">
        <v>116</v>
      </c>
      <c r="BS2315" t="s">
        <v>117</v>
      </c>
      <c r="BU2315">
        <v>1</v>
      </c>
      <c r="BV2315" t="s">
        <v>118</v>
      </c>
      <c r="BX2315" t="s">
        <v>119</v>
      </c>
      <c r="BY2315" t="s">
        <v>119</v>
      </c>
      <c r="BZ2315" t="s">
        <v>119</v>
      </c>
      <c r="CA2315">
        <v>1</v>
      </c>
      <c r="CC2315" t="s">
        <v>120</v>
      </c>
      <c r="CH2315">
        <v>540</v>
      </c>
      <c r="CI2315">
        <v>41390</v>
      </c>
      <c r="CJ2315" t="s">
        <v>106</v>
      </c>
      <c r="CK2315" t="s">
        <v>106</v>
      </c>
      <c r="CL2315">
        <v>15</v>
      </c>
      <c r="CM2315" t="s">
        <v>2963</v>
      </c>
      <c r="CO2315">
        <v>124702</v>
      </c>
      <c r="CQ2315">
        <v>0</v>
      </c>
      <c r="CR2315">
        <v>0</v>
      </c>
      <c r="CS2315">
        <v>0</v>
      </c>
      <c r="CY2315" t="s">
        <v>123</v>
      </c>
      <c r="CZ2315" t="s">
        <v>124</v>
      </c>
      <c r="DD2315" t="str" cm="1">
        <f t="array" ref="DD2315">TEXT(_xlfn.SEQUENCE(1, DATEDIF(AG2315, AH2315, "m") + 1, AG2315, 30), "YYYY-APMM")</f>
        <v>2014-AP01</v>
      </c>
      <c r="DN2315">
        <f t="shared" si="72"/>
        <v>181.25</v>
      </c>
      <c r="DO2315" t="str">
        <f t="shared" si="73"/>
        <v>LABOR- SUBCONTRACTOR</v>
      </c>
    </row>
    <row r="2316" spans="1:119" x14ac:dyDescent="0.35">
      <c r="A2316" t="s">
        <v>105</v>
      </c>
      <c r="B2316">
        <v>501601</v>
      </c>
      <c r="C2316">
        <v>6359</v>
      </c>
      <c r="D2316">
        <v>124704</v>
      </c>
      <c r="E2316">
        <v>13662</v>
      </c>
      <c r="F2316">
        <v>0</v>
      </c>
      <c r="G2316" t="s">
        <v>106</v>
      </c>
      <c r="H2316" t="s">
        <v>106</v>
      </c>
      <c r="I2316" t="s">
        <v>106</v>
      </c>
      <c r="J2316" t="s">
        <v>107</v>
      </c>
      <c r="K2316" t="s">
        <v>108</v>
      </c>
      <c r="L2316" t="s">
        <v>109</v>
      </c>
      <c r="M2316" t="s">
        <v>110</v>
      </c>
      <c r="N2316" t="s">
        <v>5659</v>
      </c>
      <c r="O2316" t="s">
        <v>2941</v>
      </c>
      <c r="P2316">
        <v>8178</v>
      </c>
      <c r="Q2316">
        <v>0</v>
      </c>
      <c r="R2316">
        <v>0</v>
      </c>
      <c r="S2316">
        <v>200</v>
      </c>
      <c r="T2316">
        <v>0</v>
      </c>
      <c r="U2316">
        <v>1298.71</v>
      </c>
      <c r="V2316">
        <v>1298.71</v>
      </c>
      <c r="W2316">
        <v>200</v>
      </c>
      <c r="X2316">
        <v>0</v>
      </c>
      <c r="Y2316">
        <v>0</v>
      </c>
      <c r="Z2316">
        <v>0</v>
      </c>
      <c r="AD2316" s="1">
        <v>41661.333333333336</v>
      </c>
      <c r="AE2316" s="1">
        <v>41690.708333333336</v>
      </c>
      <c r="AG2316" s="1">
        <v>41661.333333333336</v>
      </c>
      <c r="AH2316" s="1">
        <v>41690.708333333336</v>
      </c>
      <c r="AI2316" s="1">
        <v>41661.333333333336</v>
      </c>
      <c r="AJ2316" s="1">
        <v>41690.708333333336</v>
      </c>
      <c r="AK2316" s="1">
        <v>41661.333333333336</v>
      </c>
      <c r="AL2316" s="1">
        <v>41690.708333333336</v>
      </c>
      <c r="AM2316" s="1">
        <v>41661.333333333336</v>
      </c>
      <c r="AN2316" s="1">
        <v>41690.708333333336</v>
      </c>
      <c r="AP2316" t="s">
        <v>113</v>
      </c>
      <c r="AU2316" t="s">
        <v>5660</v>
      </c>
      <c r="AY2316" t="s">
        <v>106</v>
      </c>
      <c r="AZ2316">
        <v>0</v>
      </c>
      <c r="BA2316">
        <v>0</v>
      </c>
      <c r="BD2316" s="3">
        <v>41321.661805555559</v>
      </c>
      <c r="BE2316" s="3">
        <v>41321.663888888892</v>
      </c>
      <c r="BF2316" t="s">
        <v>115</v>
      </c>
      <c r="BG2316" t="s">
        <v>115</v>
      </c>
      <c r="BH2316">
        <v>8149</v>
      </c>
      <c r="BM2316">
        <v>43550</v>
      </c>
      <c r="BR2316" t="s">
        <v>116</v>
      </c>
      <c r="BS2316" t="s">
        <v>117</v>
      </c>
      <c r="BU2316">
        <v>1</v>
      </c>
      <c r="BV2316" t="s">
        <v>118</v>
      </c>
      <c r="BX2316" t="s">
        <v>119</v>
      </c>
      <c r="BY2316" t="s">
        <v>119</v>
      </c>
      <c r="BZ2316" t="s">
        <v>119</v>
      </c>
      <c r="CA2316">
        <v>1</v>
      </c>
      <c r="CC2316" t="s">
        <v>120</v>
      </c>
      <c r="CH2316">
        <v>540</v>
      </c>
      <c r="CI2316">
        <v>41390</v>
      </c>
      <c r="CJ2316" t="s">
        <v>106</v>
      </c>
      <c r="CK2316" t="s">
        <v>106</v>
      </c>
      <c r="CL2316">
        <v>15</v>
      </c>
      <c r="CM2316" t="s">
        <v>2963</v>
      </c>
      <c r="CO2316">
        <v>124702</v>
      </c>
      <c r="CQ2316">
        <v>0</v>
      </c>
      <c r="CR2316">
        <v>0</v>
      </c>
      <c r="CS2316">
        <v>0</v>
      </c>
      <c r="CY2316" t="s">
        <v>123</v>
      </c>
      <c r="CZ2316" t="s">
        <v>124</v>
      </c>
      <c r="DD2316" t="str" cm="1">
        <f t="array" ref="DD2316">TEXT(_xlfn.SEQUENCE(1, DATEDIF(AG2316, AH2316, "m") + 1, AG2316, 30), "YYYY-APMM")</f>
        <v>2014-AP01</v>
      </c>
      <c r="DN2316">
        <f t="shared" si="72"/>
        <v>1298.71</v>
      </c>
      <c r="DO2316" t="str">
        <f t="shared" si="73"/>
        <v>LABOR- SUBCONTRACTOR</v>
      </c>
    </row>
    <row r="2317" spans="1:119" x14ac:dyDescent="0.35">
      <c r="A2317" t="s">
        <v>105</v>
      </c>
      <c r="B2317">
        <v>501602</v>
      </c>
      <c r="C2317">
        <v>6359</v>
      </c>
      <c r="D2317">
        <v>124704</v>
      </c>
      <c r="E2317">
        <v>13662</v>
      </c>
      <c r="F2317">
        <v>0</v>
      </c>
      <c r="G2317" t="s">
        <v>106</v>
      </c>
      <c r="H2317" t="s">
        <v>106</v>
      </c>
      <c r="I2317" t="s">
        <v>106</v>
      </c>
      <c r="J2317" t="s">
        <v>107</v>
      </c>
      <c r="K2317" t="s">
        <v>108</v>
      </c>
      <c r="L2317" t="s">
        <v>109</v>
      </c>
      <c r="M2317" t="s">
        <v>110</v>
      </c>
      <c r="N2317" t="s">
        <v>5661</v>
      </c>
      <c r="O2317" t="s">
        <v>2986</v>
      </c>
      <c r="P2317">
        <v>8178</v>
      </c>
      <c r="Q2317">
        <v>0</v>
      </c>
      <c r="R2317">
        <v>0</v>
      </c>
      <c r="S2317">
        <v>120</v>
      </c>
      <c r="T2317">
        <v>0</v>
      </c>
      <c r="U2317">
        <v>330</v>
      </c>
      <c r="V2317">
        <v>330</v>
      </c>
      <c r="W2317">
        <v>120</v>
      </c>
      <c r="X2317">
        <v>0</v>
      </c>
      <c r="Y2317">
        <v>0</v>
      </c>
      <c r="Z2317">
        <v>0</v>
      </c>
      <c r="AD2317" s="1">
        <v>41676.333333333336</v>
      </c>
      <c r="AE2317" s="1">
        <v>41694.708333333336</v>
      </c>
      <c r="AG2317" s="1">
        <v>41676.333333333336</v>
      </c>
      <c r="AH2317" s="1">
        <v>41694.708333333336</v>
      </c>
      <c r="AI2317" s="1">
        <v>41676.333333333336</v>
      </c>
      <c r="AJ2317" s="1">
        <v>41694.708333333336</v>
      </c>
      <c r="AK2317" s="1">
        <v>41676.333333333336</v>
      </c>
      <c r="AL2317" s="1">
        <v>41694.708333333336</v>
      </c>
      <c r="AM2317" s="1">
        <v>41676.333333333336</v>
      </c>
      <c r="AN2317" s="1">
        <v>41694.708333333336</v>
      </c>
      <c r="AP2317" t="s">
        <v>113</v>
      </c>
      <c r="AU2317" t="s">
        <v>5662</v>
      </c>
      <c r="AY2317" t="s">
        <v>106</v>
      </c>
      <c r="AZ2317">
        <v>0</v>
      </c>
      <c r="BA2317">
        <v>0</v>
      </c>
      <c r="BD2317" s="3">
        <v>41321.661805555559</v>
      </c>
      <c r="BE2317" s="3">
        <v>41321.663888888892</v>
      </c>
      <c r="BF2317" t="s">
        <v>115</v>
      </c>
      <c r="BG2317" t="s">
        <v>115</v>
      </c>
      <c r="BH2317">
        <v>8149</v>
      </c>
      <c r="BM2317">
        <v>43550</v>
      </c>
      <c r="BR2317" t="s">
        <v>116</v>
      </c>
      <c r="BS2317" t="s">
        <v>117</v>
      </c>
      <c r="BU2317">
        <v>1</v>
      </c>
      <c r="BV2317" t="s">
        <v>118</v>
      </c>
      <c r="BX2317" t="s">
        <v>119</v>
      </c>
      <c r="BY2317" t="s">
        <v>119</v>
      </c>
      <c r="BZ2317" t="s">
        <v>119</v>
      </c>
      <c r="CA2317">
        <v>1</v>
      </c>
      <c r="CC2317" t="s">
        <v>120</v>
      </c>
      <c r="CH2317">
        <v>540</v>
      </c>
      <c r="CI2317">
        <v>41390</v>
      </c>
      <c r="CJ2317" t="s">
        <v>106</v>
      </c>
      <c r="CK2317" t="s">
        <v>106</v>
      </c>
      <c r="CL2317">
        <v>15</v>
      </c>
      <c r="CM2317" t="s">
        <v>2963</v>
      </c>
      <c r="CO2317">
        <v>124702</v>
      </c>
      <c r="CQ2317">
        <v>0</v>
      </c>
      <c r="CR2317">
        <v>0</v>
      </c>
      <c r="CS2317">
        <v>0</v>
      </c>
      <c r="CY2317" t="s">
        <v>123</v>
      </c>
      <c r="CZ2317" t="s">
        <v>124</v>
      </c>
      <c r="DD2317" t="str" cm="1">
        <f t="array" ref="DD2317">TEXT(_xlfn.SEQUENCE(1, DATEDIF(AG2317, AH2317, "m") + 1, AG2317, 30), "YYYY-APMM")</f>
        <v>2014-AP02</v>
      </c>
      <c r="DN2317">
        <f t="shared" si="72"/>
        <v>330</v>
      </c>
      <c r="DO2317" t="str">
        <f t="shared" si="73"/>
        <v>LABOR- SUBCONTRACTOR</v>
      </c>
    </row>
    <row r="2318" spans="1:119" x14ac:dyDescent="0.35">
      <c r="A2318" t="s">
        <v>105</v>
      </c>
      <c r="B2318">
        <v>501603</v>
      </c>
      <c r="C2318">
        <v>6359</v>
      </c>
      <c r="D2318">
        <v>124704</v>
      </c>
      <c r="E2318">
        <v>13662</v>
      </c>
      <c r="F2318">
        <v>0</v>
      </c>
      <c r="G2318" t="s">
        <v>106</v>
      </c>
      <c r="H2318" t="s">
        <v>106</v>
      </c>
      <c r="I2318" t="s">
        <v>106</v>
      </c>
      <c r="J2318" t="s">
        <v>107</v>
      </c>
      <c r="K2318" t="s">
        <v>108</v>
      </c>
      <c r="L2318" t="s">
        <v>109</v>
      </c>
      <c r="M2318" t="s">
        <v>110</v>
      </c>
      <c r="N2318" t="s">
        <v>5663</v>
      </c>
      <c r="O2318" t="s">
        <v>2989</v>
      </c>
      <c r="P2318">
        <v>8178</v>
      </c>
      <c r="Q2318">
        <v>0</v>
      </c>
      <c r="R2318">
        <v>0</v>
      </c>
      <c r="S2318">
        <v>160</v>
      </c>
      <c r="T2318">
        <v>0</v>
      </c>
      <c r="U2318">
        <v>99</v>
      </c>
      <c r="V2318">
        <v>99</v>
      </c>
      <c r="W2318">
        <v>160</v>
      </c>
      <c r="X2318">
        <v>0</v>
      </c>
      <c r="Y2318">
        <v>0</v>
      </c>
      <c r="Z2318">
        <v>0</v>
      </c>
      <c r="AD2318" s="1">
        <v>41686.333333333336</v>
      </c>
      <c r="AE2318" s="1">
        <v>41708.708333333336</v>
      </c>
      <c r="AG2318" s="1">
        <v>41686.333333333336</v>
      </c>
      <c r="AH2318" s="1">
        <v>41708.708333333336</v>
      </c>
      <c r="AI2318" s="1">
        <v>41686.333333333336</v>
      </c>
      <c r="AJ2318" s="1">
        <v>41708.708333333336</v>
      </c>
      <c r="AK2318" s="1">
        <v>41686.333333333336</v>
      </c>
      <c r="AL2318" s="1">
        <v>41708.708333333336</v>
      </c>
      <c r="AM2318" s="1">
        <v>41686.333333333336</v>
      </c>
      <c r="AN2318" s="1">
        <v>41708.708333333336</v>
      </c>
      <c r="AP2318" t="s">
        <v>113</v>
      </c>
      <c r="AU2318" t="s">
        <v>5664</v>
      </c>
      <c r="AY2318" t="s">
        <v>106</v>
      </c>
      <c r="AZ2318">
        <v>0</v>
      </c>
      <c r="BA2318">
        <v>0</v>
      </c>
      <c r="BD2318" s="3">
        <v>41321.661805555559</v>
      </c>
      <c r="BE2318" s="3">
        <v>41321.663888888892</v>
      </c>
      <c r="BF2318" t="s">
        <v>115</v>
      </c>
      <c r="BG2318" t="s">
        <v>115</v>
      </c>
      <c r="BH2318">
        <v>8149</v>
      </c>
      <c r="BM2318">
        <v>43550</v>
      </c>
      <c r="BR2318" t="s">
        <v>116</v>
      </c>
      <c r="BS2318" t="s">
        <v>117</v>
      </c>
      <c r="BU2318">
        <v>1</v>
      </c>
      <c r="BV2318" t="s">
        <v>118</v>
      </c>
      <c r="BX2318" t="s">
        <v>119</v>
      </c>
      <c r="BY2318" t="s">
        <v>119</v>
      </c>
      <c r="BZ2318" t="s">
        <v>119</v>
      </c>
      <c r="CA2318">
        <v>1</v>
      </c>
      <c r="CC2318" t="s">
        <v>120</v>
      </c>
      <c r="CH2318">
        <v>540</v>
      </c>
      <c r="CI2318">
        <v>41390</v>
      </c>
      <c r="CJ2318" t="s">
        <v>106</v>
      </c>
      <c r="CK2318" t="s">
        <v>106</v>
      </c>
      <c r="CL2318">
        <v>15</v>
      </c>
      <c r="CM2318" t="s">
        <v>2963</v>
      </c>
      <c r="CO2318">
        <v>124702</v>
      </c>
      <c r="CQ2318">
        <v>0</v>
      </c>
      <c r="CR2318">
        <v>0</v>
      </c>
      <c r="CS2318">
        <v>0</v>
      </c>
      <c r="CY2318" t="s">
        <v>123</v>
      </c>
      <c r="CZ2318" t="s">
        <v>124</v>
      </c>
      <c r="DD2318" t="str" cm="1">
        <f t="array" ref="DD2318">TEXT(_xlfn.SEQUENCE(1, DATEDIF(AG2318, AH2318, "m") + 1, AG2318, 30), "YYYY-APMM")</f>
        <v>2014-AP02</v>
      </c>
      <c r="DN2318">
        <f t="shared" si="72"/>
        <v>99</v>
      </c>
      <c r="DO2318" t="str">
        <f t="shared" si="73"/>
        <v>LABOR- SUBCONTRACTOR</v>
      </c>
    </row>
    <row r="2319" spans="1:119" x14ac:dyDescent="0.35">
      <c r="A2319" t="s">
        <v>105</v>
      </c>
      <c r="B2319">
        <v>501604</v>
      </c>
      <c r="C2319">
        <v>6359</v>
      </c>
      <c r="D2319">
        <v>124704</v>
      </c>
      <c r="E2319">
        <v>13662</v>
      </c>
      <c r="F2319">
        <v>0</v>
      </c>
      <c r="G2319" t="s">
        <v>106</v>
      </c>
      <c r="H2319" t="s">
        <v>106</v>
      </c>
      <c r="I2319" t="s">
        <v>106</v>
      </c>
      <c r="J2319" t="s">
        <v>107</v>
      </c>
      <c r="K2319" t="s">
        <v>108</v>
      </c>
      <c r="L2319" t="s">
        <v>109</v>
      </c>
      <c r="M2319" t="s">
        <v>110</v>
      </c>
      <c r="N2319" t="s">
        <v>5665</v>
      </c>
      <c r="O2319" t="s">
        <v>2947</v>
      </c>
      <c r="P2319">
        <v>8178</v>
      </c>
      <c r="Q2319">
        <v>88</v>
      </c>
      <c r="R2319">
        <v>88</v>
      </c>
      <c r="S2319">
        <v>160</v>
      </c>
      <c r="T2319">
        <v>0</v>
      </c>
      <c r="U2319">
        <v>264</v>
      </c>
      <c r="V2319">
        <v>264</v>
      </c>
      <c r="W2319">
        <v>160</v>
      </c>
      <c r="X2319">
        <v>0</v>
      </c>
      <c r="Y2319">
        <v>0</v>
      </c>
      <c r="Z2319">
        <v>0</v>
      </c>
      <c r="AD2319" s="1">
        <v>41706.333333333336</v>
      </c>
      <c r="AE2319" s="1">
        <v>41728.708333333336</v>
      </c>
      <c r="AG2319" s="1">
        <v>41693.333333333336</v>
      </c>
      <c r="AH2319" s="1">
        <v>41715.708333333336</v>
      </c>
      <c r="AI2319" s="1">
        <v>41693.333333333336</v>
      </c>
      <c r="AJ2319" s="1">
        <v>41715.708333333336</v>
      </c>
      <c r="AK2319" s="1">
        <v>41693.333333333336</v>
      </c>
      <c r="AL2319" s="1">
        <v>41715.708333333336</v>
      </c>
      <c r="AM2319" s="1">
        <v>41706.333333333336</v>
      </c>
      <c r="AN2319" s="1">
        <v>41728.708333333336</v>
      </c>
      <c r="AP2319" t="s">
        <v>113</v>
      </c>
      <c r="AU2319" t="s">
        <v>5666</v>
      </c>
      <c r="AY2319" t="s">
        <v>106</v>
      </c>
      <c r="AZ2319">
        <v>0</v>
      </c>
      <c r="BA2319">
        <v>0</v>
      </c>
      <c r="BD2319" s="3">
        <v>41321.661805555559</v>
      </c>
      <c r="BE2319" s="3">
        <v>41321.663888888892</v>
      </c>
      <c r="BF2319" t="s">
        <v>115</v>
      </c>
      <c r="BG2319" t="s">
        <v>115</v>
      </c>
      <c r="BH2319">
        <v>8149</v>
      </c>
      <c r="BM2319">
        <v>43550</v>
      </c>
      <c r="BR2319" t="s">
        <v>116</v>
      </c>
      <c r="BS2319" t="s">
        <v>117</v>
      </c>
      <c r="BU2319">
        <v>1</v>
      </c>
      <c r="BV2319" t="s">
        <v>118</v>
      </c>
      <c r="BX2319" t="s">
        <v>119</v>
      </c>
      <c r="BY2319" t="s">
        <v>119</v>
      </c>
      <c r="BZ2319" t="s">
        <v>119</v>
      </c>
      <c r="CA2319">
        <v>1</v>
      </c>
      <c r="CC2319" t="s">
        <v>120</v>
      </c>
      <c r="CH2319">
        <v>540</v>
      </c>
      <c r="CI2319">
        <v>41390</v>
      </c>
      <c r="CJ2319" t="s">
        <v>106</v>
      </c>
      <c r="CK2319" t="s">
        <v>106</v>
      </c>
      <c r="CL2319">
        <v>15</v>
      </c>
      <c r="CM2319" t="s">
        <v>2963</v>
      </c>
      <c r="CO2319">
        <v>124702</v>
      </c>
      <c r="CQ2319">
        <v>0</v>
      </c>
      <c r="CR2319">
        <v>0</v>
      </c>
      <c r="CS2319">
        <v>0</v>
      </c>
      <c r="CY2319" t="s">
        <v>123</v>
      </c>
      <c r="CZ2319" t="s">
        <v>124</v>
      </c>
      <c r="DD2319" t="str" cm="1">
        <f t="array" ref="DD2319">TEXT(_xlfn.SEQUENCE(1, DATEDIF(AG2319, AH2319, "m") + 1, AG2319, 30), "YYYY-APMM")</f>
        <v>2014-AP02</v>
      </c>
      <c r="DN2319">
        <f t="shared" si="72"/>
        <v>264</v>
      </c>
      <c r="DO2319" t="str">
        <f t="shared" si="73"/>
        <v>LABOR- SUBCONTRACTOR</v>
      </c>
    </row>
    <row r="2320" spans="1:119" x14ac:dyDescent="0.35">
      <c r="A2320" t="s">
        <v>105</v>
      </c>
      <c r="B2320">
        <v>501605</v>
      </c>
      <c r="C2320">
        <v>6359</v>
      </c>
      <c r="D2320">
        <v>124704</v>
      </c>
      <c r="E2320">
        <v>13662</v>
      </c>
      <c r="F2320">
        <v>0</v>
      </c>
      <c r="G2320" t="s">
        <v>106</v>
      </c>
      <c r="H2320" t="s">
        <v>106</v>
      </c>
      <c r="I2320" t="s">
        <v>106</v>
      </c>
      <c r="J2320" t="s">
        <v>107</v>
      </c>
      <c r="K2320" t="s">
        <v>108</v>
      </c>
      <c r="L2320" t="s">
        <v>109</v>
      </c>
      <c r="M2320" t="s">
        <v>110</v>
      </c>
      <c r="N2320" t="s">
        <v>5667</v>
      </c>
      <c r="O2320" t="s">
        <v>2887</v>
      </c>
      <c r="P2320">
        <v>8178</v>
      </c>
      <c r="Q2320">
        <v>0</v>
      </c>
      <c r="R2320">
        <v>0</v>
      </c>
      <c r="S2320">
        <v>200</v>
      </c>
      <c r="T2320">
        <v>0</v>
      </c>
      <c r="U2320">
        <v>300</v>
      </c>
      <c r="V2320">
        <v>300</v>
      </c>
      <c r="W2320">
        <v>200</v>
      </c>
      <c r="X2320">
        <v>0</v>
      </c>
      <c r="Y2320">
        <v>0</v>
      </c>
      <c r="Z2320">
        <v>0</v>
      </c>
      <c r="AD2320" s="1">
        <v>41694.333333333336</v>
      </c>
      <c r="AE2320" s="1">
        <v>41722.708333333336</v>
      </c>
      <c r="AG2320" s="1">
        <v>41694.333333333336</v>
      </c>
      <c r="AH2320" s="1">
        <v>41722.708333333336</v>
      </c>
      <c r="AI2320" s="1">
        <v>41694.333333333336</v>
      </c>
      <c r="AJ2320" s="1">
        <v>41722.708333333336</v>
      </c>
      <c r="AK2320" s="1">
        <v>41694.333333333336</v>
      </c>
      <c r="AL2320" s="1">
        <v>41722.708333333336</v>
      </c>
      <c r="AM2320" s="1">
        <v>41694.333333333336</v>
      </c>
      <c r="AN2320" s="1">
        <v>41722.708333333336</v>
      </c>
      <c r="AP2320" t="s">
        <v>113</v>
      </c>
      <c r="AU2320" t="s">
        <v>5668</v>
      </c>
      <c r="AY2320" t="s">
        <v>106</v>
      </c>
      <c r="AZ2320">
        <v>0</v>
      </c>
      <c r="BA2320">
        <v>0</v>
      </c>
      <c r="BD2320" s="3">
        <v>41321.661805555559</v>
      </c>
      <c r="BE2320" s="3">
        <v>41321.663888888892</v>
      </c>
      <c r="BF2320" t="s">
        <v>115</v>
      </c>
      <c r="BG2320" t="s">
        <v>115</v>
      </c>
      <c r="BH2320">
        <v>8149</v>
      </c>
      <c r="BM2320">
        <v>43550</v>
      </c>
      <c r="BR2320" t="s">
        <v>116</v>
      </c>
      <c r="BS2320" t="s">
        <v>117</v>
      </c>
      <c r="BU2320">
        <v>1</v>
      </c>
      <c r="BV2320" t="s">
        <v>118</v>
      </c>
      <c r="BX2320" t="s">
        <v>119</v>
      </c>
      <c r="BY2320" t="s">
        <v>119</v>
      </c>
      <c r="BZ2320" t="s">
        <v>119</v>
      </c>
      <c r="CA2320">
        <v>1</v>
      </c>
      <c r="CC2320" t="s">
        <v>120</v>
      </c>
      <c r="CH2320">
        <v>540</v>
      </c>
      <c r="CI2320">
        <v>41390</v>
      </c>
      <c r="CJ2320" t="s">
        <v>106</v>
      </c>
      <c r="CK2320" t="s">
        <v>106</v>
      </c>
      <c r="CL2320">
        <v>15</v>
      </c>
      <c r="CM2320" t="s">
        <v>2963</v>
      </c>
      <c r="CO2320">
        <v>124702</v>
      </c>
      <c r="CQ2320">
        <v>0</v>
      </c>
      <c r="CR2320">
        <v>0</v>
      </c>
      <c r="CS2320">
        <v>0</v>
      </c>
      <c r="CY2320" t="s">
        <v>123</v>
      </c>
      <c r="CZ2320" t="s">
        <v>124</v>
      </c>
      <c r="DD2320" t="str" cm="1">
        <f t="array" ref="DD2320:DE2320">TEXT(_xlfn.SEQUENCE(1, DATEDIF(AG2320, AH2320, "m") + 1, AG2320, 30), "YYYY-APMM")</f>
        <v>2014-AP02</v>
      </c>
      <c r="DE2320" t="str">
        <v>2014-AP03</v>
      </c>
      <c r="DN2320">
        <f t="shared" si="72"/>
        <v>150</v>
      </c>
      <c r="DO2320" t="str">
        <f t="shared" si="73"/>
        <v>LABOR- SUBCONTRACTOR</v>
      </c>
    </row>
    <row r="2321" spans="1:119" x14ac:dyDescent="0.35">
      <c r="A2321" t="s">
        <v>105</v>
      </c>
      <c r="B2321">
        <v>501606</v>
      </c>
      <c r="C2321">
        <v>6359</v>
      </c>
      <c r="D2321">
        <v>124704</v>
      </c>
      <c r="E2321">
        <v>13662</v>
      </c>
      <c r="F2321">
        <v>0</v>
      </c>
      <c r="G2321" t="s">
        <v>106</v>
      </c>
      <c r="H2321" t="s">
        <v>106</v>
      </c>
      <c r="I2321" t="s">
        <v>106</v>
      </c>
      <c r="J2321" t="s">
        <v>107</v>
      </c>
      <c r="K2321" t="s">
        <v>108</v>
      </c>
      <c r="L2321" t="s">
        <v>109</v>
      </c>
      <c r="M2321" t="s">
        <v>110</v>
      </c>
      <c r="N2321" t="s">
        <v>5669</v>
      </c>
      <c r="O2321" t="s">
        <v>2891</v>
      </c>
      <c r="P2321">
        <v>8171</v>
      </c>
      <c r="Q2321">
        <v>0</v>
      </c>
      <c r="R2321">
        <v>0</v>
      </c>
      <c r="S2321">
        <v>160</v>
      </c>
      <c r="T2321">
        <v>0</v>
      </c>
      <c r="U2321">
        <v>132</v>
      </c>
      <c r="V2321">
        <v>132</v>
      </c>
      <c r="W2321">
        <v>160</v>
      </c>
      <c r="X2321">
        <v>0</v>
      </c>
      <c r="Y2321">
        <v>0</v>
      </c>
      <c r="Z2321">
        <v>0</v>
      </c>
      <c r="AD2321" s="1">
        <v>41708.333333333336</v>
      </c>
      <c r="AE2321" s="1">
        <v>41730.708333333336</v>
      </c>
      <c r="AG2321" s="1">
        <v>41708.333333333336</v>
      </c>
      <c r="AH2321" s="1">
        <v>41730.708333333336</v>
      </c>
      <c r="AI2321" s="1">
        <v>41708.333333333336</v>
      </c>
      <c r="AJ2321" s="1">
        <v>41730.708333333336</v>
      </c>
      <c r="AK2321" s="1">
        <v>41708.333333333336</v>
      </c>
      <c r="AL2321" s="1">
        <v>41730.708333333336</v>
      </c>
      <c r="AM2321" s="1">
        <v>41708.333333333336</v>
      </c>
      <c r="AN2321" s="1">
        <v>41730.708333333336</v>
      </c>
      <c r="AP2321" t="s">
        <v>113</v>
      </c>
      <c r="AU2321" t="s">
        <v>5670</v>
      </c>
      <c r="AY2321" t="s">
        <v>106</v>
      </c>
      <c r="AZ2321">
        <v>0</v>
      </c>
      <c r="BA2321">
        <v>0</v>
      </c>
      <c r="BD2321" s="3">
        <v>41321.661805555559</v>
      </c>
      <c r="BE2321" s="3">
        <v>41321.663888888892</v>
      </c>
      <c r="BF2321" t="s">
        <v>115</v>
      </c>
      <c r="BG2321" t="s">
        <v>115</v>
      </c>
      <c r="BH2321">
        <v>8149</v>
      </c>
      <c r="BM2321">
        <v>43480</v>
      </c>
      <c r="BR2321" t="s">
        <v>2893</v>
      </c>
      <c r="BS2321" t="s">
        <v>2894</v>
      </c>
      <c r="BU2321">
        <v>1</v>
      </c>
      <c r="BV2321" t="s">
        <v>118</v>
      </c>
      <c r="BX2321" t="s">
        <v>119</v>
      </c>
      <c r="BY2321" t="s">
        <v>119</v>
      </c>
      <c r="BZ2321" t="s">
        <v>119</v>
      </c>
      <c r="CA2321">
        <v>1</v>
      </c>
      <c r="CC2321" t="s">
        <v>120</v>
      </c>
      <c r="CH2321">
        <v>540</v>
      </c>
      <c r="CI2321">
        <v>41390</v>
      </c>
      <c r="CJ2321" t="s">
        <v>106</v>
      </c>
      <c r="CK2321" t="s">
        <v>106</v>
      </c>
      <c r="CL2321">
        <v>15</v>
      </c>
      <c r="CM2321" t="s">
        <v>2963</v>
      </c>
      <c r="CO2321">
        <v>124702</v>
      </c>
      <c r="CQ2321">
        <v>0</v>
      </c>
      <c r="CR2321">
        <v>0</v>
      </c>
      <c r="CS2321">
        <v>0</v>
      </c>
      <c r="CY2321" t="s">
        <v>123</v>
      </c>
      <c r="CZ2321" t="s">
        <v>124</v>
      </c>
      <c r="DD2321" t="str" cm="1">
        <f t="array" ref="DD2321">TEXT(_xlfn.SEQUENCE(1, DATEDIF(AG2321, AH2321, "m") + 1, AG2321, 30), "YYYY-APMM")</f>
        <v>2014-AP03</v>
      </c>
      <c r="DN2321">
        <f t="shared" si="72"/>
        <v>132</v>
      </c>
      <c r="DO2321" t="str">
        <f t="shared" si="73"/>
        <v>GRANITE MASON SK</v>
      </c>
    </row>
    <row r="2322" spans="1:119" x14ac:dyDescent="0.35">
      <c r="A2322" t="s">
        <v>105</v>
      </c>
      <c r="B2322">
        <v>501607</v>
      </c>
      <c r="C2322">
        <v>6359</v>
      </c>
      <c r="D2322">
        <v>124704</v>
      </c>
      <c r="E2322">
        <v>13662</v>
      </c>
      <c r="F2322">
        <v>0</v>
      </c>
      <c r="G2322" t="s">
        <v>106</v>
      </c>
      <c r="H2322" t="s">
        <v>106</v>
      </c>
      <c r="I2322" t="s">
        <v>106</v>
      </c>
      <c r="J2322" t="s">
        <v>107</v>
      </c>
      <c r="K2322" t="s">
        <v>108</v>
      </c>
      <c r="L2322" t="s">
        <v>109</v>
      </c>
      <c r="M2322" t="s">
        <v>110</v>
      </c>
      <c r="N2322" t="s">
        <v>5671</v>
      </c>
      <c r="O2322" t="s">
        <v>2998</v>
      </c>
      <c r="P2322">
        <v>8178</v>
      </c>
      <c r="Q2322">
        <v>0</v>
      </c>
      <c r="R2322">
        <v>0</v>
      </c>
      <c r="S2322">
        <v>160</v>
      </c>
      <c r="T2322">
        <v>0</v>
      </c>
      <c r="U2322">
        <v>275</v>
      </c>
      <c r="V2322">
        <v>275</v>
      </c>
      <c r="W2322">
        <v>160</v>
      </c>
      <c r="X2322">
        <v>0</v>
      </c>
      <c r="Y2322">
        <v>0</v>
      </c>
      <c r="Z2322">
        <v>0</v>
      </c>
      <c r="AD2322" s="1">
        <v>41706.333333333336</v>
      </c>
      <c r="AE2322" s="1">
        <v>41728.708333333336</v>
      </c>
      <c r="AG2322" s="1">
        <v>41706.333333333336</v>
      </c>
      <c r="AH2322" s="1">
        <v>41728.708333333336</v>
      </c>
      <c r="AI2322" s="1">
        <v>41706.333333333336</v>
      </c>
      <c r="AJ2322" s="1">
        <v>41728.708333333336</v>
      </c>
      <c r="AK2322" s="1">
        <v>41706.333333333336</v>
      </c>
      <c r="AL2322" s="1">
        <v>41728.708333333336</v>
      </c>
      <c r="AM2322" s="1">
        <v>41706.333333333336</v>
      </c>
      <c r="AN2322" s="1">
        <v>41728.708333333336</v>
      </c>
      <c r="AP2322" t="s">
        <v>113</v>
      </c>
      <c r="AU2322" t="s">
        <v>5672</v>
      </c>
      <c r="AY2322" t="s">
        <v>106</v>
      </c>
      <c r="AZ2322">
        <v>0</v>
      </c>
      <c r="BA2322">
        <v>0</v>
      </c>
      <c r="BD2322" s="3">
        <v>41321.661805555559</v>
      </c>
      <c r="BE2322" s="3">
        <v>41321.663888888892</v>
      </c>
      <c r="BF2322" t="s">
        <v>115</v>
      </c>
      <c r="BG2322" t="s">
        <v>115</v>
      </c>
      <c r="BH2322">
        <v>8149</v>
      </c>
      <c r="BM2322">
        <v>43550</v>
      </c>
      <c r="BR2322" t="s">
        <v>116</v>
      </c>
      <c r="BS2322" t="s">
        <v>117</v>
      </c>
      <c r="BU2322">
        <v>1</v>
      </c>
      <c r="BV2322" t="s">
        <v>118</v>
      </c>
      <c r="BX2322" t="s">
        <v>119</v>
      </c>
      <c r="BY2322" t="s">
        <v>119</v>
      </c>
      <c r="BZ2322" t="s">
        <v>119</v>
      </c>
      <c r="CA2322">
        <v>1</v>
      </c>
      <c r="CC2322" t="s">
        <v>120</v>
      </c>
      <c r="CH2322">
        <v>540</v>
      </c>
      <c r="CI2322">
        <v>41390</v>
      </c>
      <c r="CJ2322" t="s">
        <v>106</v>
      </c>
      <c r="CK2322" t="s">
        <v>106</v>
      </c>
      <c r="CL2322">
        <v>15</v>
      </c>
      <c r="CM2322" t="s">
        <v>2963</v>
      </c>
      <c r="CO2322">
        <v>124702</v>
      </c>
      <c r="CQ2322">
        <v>0</v>
      </c>
      <c r="CR2322">
        <v>0</v>
      </c>
      <c r="CS2322">
        <v>0</v>
      </c>
      <c r="CY2322" t="s">
        <v>123</v>
      </c>
      <c r="CZ2322" t="s">
        <v>124</v>
      </c>
      <c r="DD2322" t="str" cm="1">
        <f t="array" ref="DD2322">TEXT(_xlfn.SEQUENCE(1, DATEDIF(AG2322, AH2322, "m") + 1, AG2322, 30), "YYYY-APMM")</f>
        <v>2014-AP03</v>
      </c>
      <c r="DN2322">
        <f t="shared" si="72"/>
        <v>275</v>
      </c>
      <c r="DO2322" t="str">
        <f t="shared" si="73"/>
        <v>LABOR- SUBCONTRACTOR</v>
      </c>
    </row>
    <row r="2323" spans="1:119" x14ac:dyDescent="0.35">
      <c r="A2323" t="s">
        <v>105</v>
      </c>
      <c r="B2323">
        <v>501608</v>
      </c>
      <c r="C2323">
        <v>6359</v>
      </c>
      <c r="D2323">
        <v>124704</v>
      </c>
      <c r="E2323">
        <v>13662</v>
      </c>
      <c r="F2323">
        <v>0</v>
      </c>
      <c r="G2323" t="s">
        <v>106</v>
      </c>
      <c r="H2323" t="s">
        <v>106</v>
      </c>
      <c r="I2323" t="s">
        <v>106</v>
      </c>
      <c r="J2323" t="s">
        <v>107</v>
      </c>
      <c r="K2323" t="s">
        <v>108</v>
      </c>
      <c r="L2323" t="s">
        <v>109</v>
      </c>
      <c r="M2323" t="s">
        <v>110</v>
      </c>
      <c r="N2323" t="s">
        <v>5673</v>
      </c>
      <c r="O2323" t="s">
        <v>2899</v>
      </c>
      <c r="P2323">
        <v>8178</v>
      </c>
      <c r="Q2323">
        <v>0</v>
      </c>
      <c r="R2323">
        <v>0</v>
      </c>
      <c r="S2323">
        <v>200</v>
      </c>
      <c r="T2323">
        <v>0</v>
      </c>
      <c r="U2323">
        <v>3644.75</v>
      </c>
      <c r="V2323">
        <v>3644.75</v>
      </c>
      <c r="W2323">
        <v>200</v>
      </c>
      <c r="X2323">
        <v>0</v>
      </c>
      <c r="Y2323">
        <v>0</v>
      </c>
      <c r="Z2323">
        <v>0</v>
      </c>
      <c r="AD2323" s="1">
        <v>41717.333333333336</v>
      </c>
      <c r="AE2323" s="1">
        <v>41745.708333333336</v>
      </c>
      <c r="AG2323" s="1">
        <v>41717.333333333336</v>
      </c>
      <c r="AH2323" s="1">
        <v>41745.708333333336</v>
      </c>
      <c r="AI2323" s="1">
        <v>41717.333333333336</v>
      </c>
      <c r="AJ2323" s="1">
        <v>41745.708333333336</v>
      </c>
      <c r="AK2323" s="1">
        <v>41717.333333333336</v>
      </c>
      <c r="AL2323" s="1">
        <v>41745.708333333336</v>
      </c>
      <c r="AM2323" s="1">
        <v>41717.333333333336</v>
      </c>
      <c r="AN2323" s="1">
        <v>41745.708333333336</v>
      </c>
      <c r="AP2323" t="s">
        <v>113</v>
      </c>
      <c r="AU2323" t="s">
        <v>5674</v>
      </c>
      <c r="AY2323" t="s">
        <v>106</v>
      </c>
      <c r="AZ2323">
        <v>0</v>
      </c>
      <c r="BA2323">
        <v>0</v>
      </c>
      <c r="BD2323" s="3">
        <v>41321.661805555559</v>
      </c>
      <c r="BE2323" s="3">
        <v>41321.663888888892</v>
      </c>
      <c r="BF2323" t="s">
        <v>115</v>
      </c>
      <c r="BG2323" t="s">
        <v>115</v>
      </c>
      <c r="BH2323">
        <v>8149</v>
      </c>
      <c r="BM2323">
        <v>43550</v>
      </c>
      <c r="BR2323" t="s">
        <v>116</v>
      </c>
      <c r="BS2323" t="s">
        <v>117</v>
      </c>
      <c r="BU2323">
        <v>1</v>
      </c>
      <c r="BV2323" t="s">
        <v>118</v>
      </c>
      <c r="BX2323" t="s">
        <v>119</v>
      </c>
      <c r="BY2323" t="s">
        <v>119</v>
      </c>
      <c r="BZ2323" t="s">
        <v>119</v>
      </c>
      <c r="CA2323">
        <v>1</v>
      </c>
      <c r="CC2323" t="s">
        <v>120</v>
      </c>
      <c r="CH2323">
        <v>540</v>
      </c>
      <c r="CI2323">
        <v>41390</v>
      </c>
      <c r="CJ2323" t="s">
        <v>106</v>
      </c>
      <c r="CK2323" t="s">
        <v>106</v>
      </c>
      <c r="CL2323">
        <v>15</v>
      </c>
      <c r="CM2323" t="s">
        <v>2963</v>
      </c>
      <c r="CO2323">
        <v>124702</v>
      </c>
      <c r="CQ2323">
        <v>0</v>
      </c>
      <c r="CR2323">
        <v>0</v>
      </c>
      <c r="CS2323">
        <v>0</v>
      </c>
      <c r="CY2323" t="s">
        <v>123</v>
      </c>
      <c r="CZ2323" t="s">
        <v>124</v>
      </c>
      <c r="DD2323" t="str" cm="1">
        <f t="array" ref="DD2323">TEXT(_xlfn.SEQUENCE(1, DATEDIF(AG2323, AH2323, "m") + 1, AG2323, 30), "YYYY-APMM")</f>
        <v>2014-AP03</v>
      </c>
      <c r="DN2323">
        <f t="shared" si="72"/>
        <v>3644.75</v>
      </c>
      <c r="DO2323" t="str">
        <f t="shared" si="73"/>
        <v>LABOR- SUBCONTRACTOR</v>
      </c>
    </row>
    <row r="2324" spans="1:119" x14ac:dyDescent="0.35">
      <c r="A2324" t="s">
        <v>105</v>
      </c>
      <c r="B2324">
        <v>501609</v>
      </c>
      <c r="C2324">
        <v>6359</v>
      </c>
      <c r="D2324">
        <v>124705</v>
      </c>
      <c r="E2324">
        <v>13662</v>
      </c>
      <c r="F2324">
        <v>0</v>
      </c>
      <c r="G2324" t="s">
        <v>106</v>
      </c>
      <c r="H2324" t="s">
        <v>106</v>
      </c>
      <c r="I2324" t="s">
        <v>106</v>
      </c>
      <c r="J2324" t="s">
        <v>107</v>
      </c>
      <c r="K2324" t="s">
        <v>108</v>
      </c>
      <c r="L2324" t="s">
        <v>109</v>
      </c>
      <c r="M2324" t="s">
        <v>110</v>
      </c>
      <c r="N2324" t="s">
        <v>5675</v>
      </c>
      <c r="O2324" t="s">
        <v>2920</v>
      </c>
      <c r="P2324">
        <v>8170</v>
      </c>
      <c r="Q2324">
        <v>280</v>
      </c>
      <c r="R2324">
        <v>0</v>
      </c>
      <c r="S2324">
        <v>200</v>
      </c>
      <c r="T2324">
        <v>0</v>
      </c>
      <c r="U2324">
        <v>2603.5</v>
      </c>
      <c r="V2324">
        <v>2603.5</v>
      </c>
      <c r="W2324">
        <v>200</v>
      </c>
      <c r="X2324">
        <v>0</v>
      </c>
      <c r="Y2324">
        <v>0</v>
      </c>
      <c r="Z2324">
        <v>0</v>
      </c>
      <c r="AD2324" s="1">
        <v>41620.333333333336</v>
      </c>
      <c r="AE2324" s="1">
        <v>41650.708333333336</v>
      </c>
      <c r="AG2324" s="1">
        <v>41580.333333333336</v>
      </c>
      <c r="AH2324" s="1">
        <v>41608.708333333336</v>
      </c>
      <c r="AI2324" s="1">
        <v>41580.333333333336</v>
      </c>
      <c r="AJ2324" s="1">
        <v>41608.708333333336</v>
      </c>
      <c r="AK2324" s="1">
        <v>41580.333333333336</v>
      </c>
      <c r="AL2324" s="1">
        <v>41608.708333333336</v>
      </c>
      <c r="AM2324" s="1">
        <v>41620.333333333336</v>
      </c>
      <c r="AN2324" s="1">
        <v>41650.708333333336</v>
      </c>
      <c r="AP2324" t="s">
        <v>113</v>
      </c>
      <c r="AU2324" t="s">
        <v>5676</v>
      </c>
      <c r="AY2324" t="s">
        <v>106</v>
      </c>
      <c r="AZ2324">
        <v>0</v>
      </c>
      <c r="BA2324">
        <v>0</v>
      </c>
      <c r="BD2324" s="3">
        <v>41321.661805555559</v>
      </c>
      <c r="BE2324" s="3">
        <v>41321.663888888892</v>
      </c>
      <c r="BF2324" t="s">
        <v>115</v>
      </c>
      <c r="BG2324" t="s">
        <v>115</v>
      </c>
      <c r="BH2324">
        <v>8149</v>
      </c>
      <c r="BM2324">
        <v>43470</v>
      </c>
      <c r="BR2324" t="s">
        <v>2854</v>
      </c>
      <c r="BS2324" t="s">
        <v>2855</v>
      </c>
      <c r="BU2324">
        <v>1</v>
      </c>
      <c r="BV2324" t="s">
        <v>118</v>
      </c>
      <c r="BX2324" t="s">
        <v>119</v>
      </c>
      <c r="BY2324" t="s">
        <v>119</v>
      </c>
      <c r="BZ2324" t="s">
        <v>119</v>
      </c>
      <c r="CA2324">
        <v>1</v>
      </c>
      <c r="CC2324" t="s">
        <v>120</v>
      </c>
      <c r="CH2324">
        <v>540</v>
      </c>
      <c r="CI2324">
        <v>41380</v>
      </c>
      <c r="CJ2324" t="s">
        <v>106</v>
      </c>
      <c r="CK2324" t="s">
        <v>106</v>
      </c>
      <c r="CL2324">
        <v>10</v>
      </c>
      <c r="CM2324" t="s">
        <v>2889</v>
      </c>
      <c r="CO2324">
        <v>124702</v>
      </c>
      <c r="CQ2324">
        <v>0</v>
      </c>
      <c r="CR2324">
        <v>0</v>
      </c>
      <c r="CS2324">
        <v>0</v>
      </c>
      <c r="CY2324" t="s">
        <v>123</v>
      </c>
      <c r="CZ2324" t="s">
        <v>124</v>
      </c>
      <c r="DD2324" t="str" cm="1">
        <f t="array" ref="DD2324">TEXT(_xlfn.SEQUENCE(1, DATEDIF(AG2324, AH2324, "m") + 1, AG2324, 30), "YYYY-APMM")</f>
        <v>2013-AP11</v>
      </c>
      <c r="DN2324">
        <f t="shared" si="72"/>
        <v>2603.5</v>
      </c>
      <c r="DO2324" t="str">
        <f t="shared" si="73"/>
        <v>TILE MASON SK</v>
      </c>
    </row>
    <row r="2325" spans="1:119" x14ac:dyDescent="0.35">
      <c r="A2325" t="s">
        <v>105</v>
      </c>
      <c r="B2325">
        <v>501610</v>
      </c>
      <c r="C2325">
        <v>6359</v>
      </c>
      <c r="D2325">
        <v>124705</v>
      </c>
      <c r="E2325">
        <v>13662</v>
      </c>
      <c r="F2325">
        <v>0</v>
      </c>
      <c r="G2325" t="s">
        <v>106</v>
      </c>
      <c r="H2325" t="s">
        <v>106</v>
      </c>
      <c r="I2325" t="s">
        <v>106</v>
      </c>
      <c r="J2325" t="s">
        <v>107</v>
      </c>
      <c r="K2325" t="s">
        <v>108</v>
      </c>
      <c r="L2325" t="s">
        <v>109</v>
      </c>
      <c r="M2325" t="s">
        <v>110</v>
      </c>
      <c r="N2325" t="s">
        <v>5677</v>
      </c>
      <c r="O2325" t="s">
        <v>2923</v>
      </c>
      <c r="P2325">
        <v>8170</v>
      </c>
      <c r="Q2325">
        <v>280</v>
      </c>
      <c r="R2325">
        <v>0</v>
      </c>
      <c r="S2325">
        <v>200</v>
      </c>
      <c r="T2325">
        <v>0</v>
      </c>
      <c r="U2325">
        <v>1787.5</v>
      </c>
      <c r="V2325">
        <v>1787.5</v>
      </c>
      <c r="W2325">
        <v>200</v>
      </c>
      <c r="X2325">
        <v>0</v>
      </c>
      <c r="Y2325">
        <v>0</v>
      </c>
      <c r="Z2325">
        <v>0</v>
      </c>
      <c r="AD2325" s="1">
        <v>41627.333333333336</v>
      </c>
      <c r="AE2325" s="1">
        <v>41655.708333333336</v>
      </c>
      <c r="AG2325" s="1">
        <v>41585.333333333336</v>
      </c>
      <c r="AH2325" s="1">
        <v>41613.708333333336</v>
      </c>
      <c r="AI2325" s="1">
        <v>41585.333333333336</v>
      </c>
      <c r="AJ2325" s="1">
        <v>41613.708333333336</v>
      </c>
      <c r="AK2325" s="1">
        <v>41585.333333333336</v>
      </c>
      <c r="AL2325" s="1">
        <v>41613.708333333336</v>
      </c>
      <c r="AM2325" s="1">
        <v>41627.333333333336</v>
      </c>
      <c r="AN2325" s="1">
        <v>41655.708333333336</v>
      </c>
      <c r="AP2325" t="s">
        <v>113</v>
      </c>
      <c r="AU2325" t="s">
        <v>5678</v>
      </c>
      <c r="AY2325" t="s">
        <v>106</v>
      </c>
      <c r="AZ2325">
        <v>0</v>
      </c>
      <c r="BA2325">
        <v>0</v>
      </c>
      <c r="BD2325" s="3">
        <v>41321.661805555559</v>
      </c>
      <c r="BE2325" s="3">
        <v>41321.663888888892</v>
      </c>
      <c r="BF2325" t="s">
        <v>115</v>
      </c>
      <c r="BG2325" t="s">
        <v>115</v>
      </c>
      <c r="BH2325">
        <v>8149</v>
      </c>
      <c r="BM2325">
        <v>43470</v>
      </c>
      <c r="BR2325" t="s">
        <v>2854</v>
      </c>
      <c r="BS2325" t="s">
        <v>2855</v>
      </c>
      <c r="BU2325">
        <v>1</v>
      </c>
      <c r="BV2325" t="s">
        <v>118</v>
      </c>
      <c r="BX2325" t="s">
        <v>119</v>
      </c>
      <c r="BY2325" t="s">
        <v>119</v>
      </c>
      <c r="BZ2325" t="s">
        <v>119</v>
      </c>
      <c r="CA2325">
        <v>1</v>
      </c>
      <c r="CC2325" t="s">
        <v>120</v>
      </c>
      <c r="CH2325">
        <v>540</v>
      </c>
      <c r="CI2325">
        <v>41380</v>
      </c>
      <c r="CJ2325" t="s">
        <v>106</v>
      </c>
      <c r="CK2325" t="s">
        <v>106</v>
      </c>
      <c r="CL2325">
        <v>10</v>
      </c>
      <c r="CM2325" t="s">
        <v>2889</v>
      </c>
      <c r="CO2325">
        <v>124702</v>
      </c>
      <c r="CQ2325">
        <v>0</v>
      </c>
      <c r="CR2325">
        <v>0</v>
      </c>
      <c r="CS2325">
        <v>0</v>
      </c>
      <c r="CY2325" t="s">
        <v>123</v>
      </c>
      <c r="CZ2325" t="s">
        <v>124</v>
      </c>
      <c r="DD2325" t="str" cm="1">
        <f t="array" ref="DD2325">TEXT(_xlfn.SEQUENCE(1, DATEDIF(AG2325, AH2325, "m") + 1, AG2325, 30), "YYYY-APMM")</f>
        <v>2013-AP11</v>
      </c>
      <c r="DN2325">
        <f t="shared" si="72"/>
        <v>1787.5</v>
      </c>
      <c r="DO2325" t="str">
        <f t="shared" si="73"/>
        <v>TILE MASON SK</v>
      </c>
    </row>
    <row r="2326" spans="1:119" x14ac:dyDescent="0.35">
      <c r="A2326" t="s">
        <v>105</v>
      </c>
      <c r="B2326">
        <v>501611</v>
      </c>
      <c r="C2326">
        <v>6359</v>
      </c>
      <c r="D2326">
        <v>124705</v>
      </c>
      <c r="E2326">
        <v>13662</v>
      </c>
      <c r="F2326">
        <v>0</v>
      </c>
      <c r="G2326" t="s">
        <v>106</v>
      </c>
      <c r="H2326" t="s">
        <v>106</v>
      </c>
      <c r="I2326" t="s">
        <v>106</v>
      </c>
      <c r="J2326" t="s">
        <v>107</v>
      </c>
      <c r="K2326" t="s">
        <v>108</v>
      </c>
      <c r="L2326" t="s">
        <v>109</v>
      </c>
      <c r="M2326" t="s">
        <v>110</v>
      </c>
      <c r="N2326" t="s">
        <v>5679</v>
      </c>
      <c r="O2326" t="s">
        <v>2926</v>
      </c>
      <c r="P2326">
        <v>8170</v>
      </c>
      <c r="Q2326">
        <v>320</v>
      </c>
      <c r="R2326">
        <v>0</v>
      </c>
      <c r="S2326">
        <v>120</v>
      </c>
      <c r="T2326">
        <v>0</v>
      </c>
      <c r="U2326">
        <v>68.75</v>
      </c>
      <c r="V2326">
        <v>68.75</v>
      </c>
      <c r="W2326">
        <v>120</v>
      </c>
      <c r="X2326">
        <v>0</v>
      </c>
      <c r="Y2326">
        <v>0</v>
      </c>
      <c r="Z2326">
        <v>0</v>
      </c>
      <c r="AD2326" s="1">
        <v>41660.333333333336</v>
      </c>
      <c r="AE2326" s="1">
        <v>41676.708333333336</v>
      </c>
      <c r="AG2326" s="1">
        <v>41612.333333333336</v>
      </c>
      <c r="AH2326" s="1">
        <v>41630.708333333336</v>
      </c>
      <c r="AI2326" s="1">
        <v>41612.333333333336</v>
      </c>
      <c r="AJ2326" s="1">
        <v>41630.708333333336</v>
      </c>
      <c r="AK2326" s="1">
        <v>41612.333333333336</v>
      </c>
      <c r="AL2326" s="1">
        <v>41630.708333333336</v>
      </c>
      <c r="AM2326" s="1">
        <v>41660.333333333336</v>
      </c>
      <c r="AN2326" s="1">
        <v>41676.708333333336</v>
      </c>
      <c r="AP2326" t="s">
        <v>113</v>
      </c>
      <c r="AU2326" t="s">
        <v>5680</v>
      </c>
      <c r="AY2326" t="s">
        <v>106</v>
      </c>
      <c r="AZ2326">
        <v>0</v>
      </c>
      <c r="BA2326">
        <v>0</v>
      </c>
      <c r="BD2326" s="3">
        <v>41321.661805555559</v>
      </c>
      <c r="BE2326" s="3">
        <v>41321.663888888892</v>
      </c>
      <c r="BF2326" t="s">
        <v>115</v>
      </c>
      <c r="BG2326" t="s">
        <v>115</v>
      </c>
      <c r="BH2326">
        <v>8149</v>
      </c>
      <c r="BM2326">
        <v>43470</v>
      </c>
      <c r="BR2326" t="s">
        <v>2854</v>
      </c>
      <c r="BS2326" t="s">
        <v>2855</v>
      </c>
      <c r="BU2326">
        <v>1</v>
      </c>
      <c r="BV2326" t="s">
        <v>118</v>
      </c>
      <c r="BX2326" t="s">
        <v>119</v>
      </c>
      <c r="BY2326" t="s">
        <v>119</v>
      </c>
      <c r="BZ2326" t="s">
        <v>119</v>
      </c>
      <c r="CA2326">
        <v>1</v>
      </c>
      <c r="CC2326" t="s">
        <v>120</v>
      </c>
      <c r="CH2326">
        <v>540</v>
      </c>
      <c r="CI2326">
        <v>41380</v>
      </c>
      <c r="CJ2326" t="s">
        <v>106</v>
      </c>
      <c r="CK2326" t="s">
        <v>106</v>
      </c>
      <c r="CL2326">
        <v>10</v>
      </c>
      <c r="CM2326" t="s">
        <v>2889</v>
      </c>
      <c r="CO2326">
        <v>124702</v>
      </c>
      <c r="CQ2326">
        <v>0</v>
      </c>
      <c r="CR2326">
        <v>0</v>
      </c>
      <c r="CS2326">
        <v>0</v>
      </c>
      <c r="CY2326" t="s">
        <v>123</v>
      </c>
      <c r="CZ2326" t="s">
        <v>124</v>
      </c>
      <c r="DD2326" t="str" cm="1">
        <f t="array" ref="DD2326">TEXT(_xlfn.SEQUENCE(1, DATEDIF(AG2326, AH2326, "m") + 1, AG2326, 30), "YYYY-APMM")</f>
        <v>2013-AP12</v>
      </c>
      <c r="DN2326">
        <f t="shared" si="72"/>
        <v>68.75</v>
      </c>
      <c r="DO2326" t="str">
        <f t="shared" si="73"/>
        <v>TILE MASON SK</v>
      </c>
    </row>
    <row r="2327" spans="1:119" x14ac:dyDescent="0.35">
      <c r="A2327" t="s">
        <v>105</v>
      </c>
      <c r="B2327">
        <v>501612</v>
      </c>
      <c r="C2327">
        <v>6359</v>
      </c>
      <c r="D2327">
        <v>124705</v>
      </c>
      <c r="E2327">
        <v>13662</v>
      </c>
      <c r="F2327">
        <v>0</v>
      </c>
      <c r="G2327" t="s">
        <v>106</v>
      </c>
      <c r="H2327" t="s">
        <v>106</v>
      </c>
      <c r="I2327" t="s">
        <v>106</v>
      </c>
      <c r="J2327" t="s">
        <v>107</v>
      </c>
      <c r="K2327" t="s">
        <v>108</v>
      </c>
      <c r="L2327" t="s">
        <v>109</v>
      </c>
      <c r="M2327" t="s">
        <v>110</v>
      </c>
      <c r="N2327" t="s">
        <v>5681</v>
      </c>
      <c r="O2327" t="s">
        <v>2929</v>
      </c>
      <c r="P2327">
        <v>8170</v>
      </c>
      <c r="Q2327">
        <v>336</v>
      </c>
      <c r="R2327">
        <v>16</v>
      </c>
      <c r="S2327">
        <v>120</v>
      </c>
      <c r="T2327">
        <v>0</v>
      </c>
      <c r="U2327">
        <v>45.5</v>
      </c>
      <c r="V2327">
        <v>45.5</v>
      </c>
      <c r="W2327">
        <v>120</v>
      </c>
      <c r="X2327">
        <v>0</v>
      </c>
      <c r="Y2327">
        <v>0</v>
      </c>
      <c r="Z2327">
        <v>0</v>
      </c>
      <c r="AD2327" s="1">
        <v>41655.333333333336</v>
      </c>
      <c r="AE2327" s="1">
        <v>41672.708333333336</v>
      </c>
      <c r="AG2327" s="1">
        <v>41605.333333333336</v>
      </c>
      <c r="AH2327" s="1">
        <v>41622.708333333336</v>
      </c>
      <c r="AI2327" s="1">
        <v>41605.333333333336</v>
      </c>
      <c r="AJ2327" s="1">
        <v>41622.708333333336</v>
      </c>
      <c r="AK2327" s="1">
        <v>41605.333333333336</v>
      </c>
      <c r="AL2327" s="1">
        <v>41622.708333333336</v>
      </c>
      <c r="AM2327" s="1">
        <v>41655.333333333336</v>
      </c>
      <c r="AN2327" s="1">
        <v>41672.708333333336</v>
      </c>
      <c r="AP2327" t="s">
        <v>113</v>
      </c>
      <c r="AU2327" t="s">
        <v>5682</v>
      </c>
      <c r="AY2327" t="s">
        <v>106</v>
      </c>
      <c r="AZ2327">
        <v>0</v>
      </c>
      <c r="BA2327">
        <v>0</v>
      </c>
      <c r="BD2327" s="3">
        <v>41321.661805555559</v>
      </c>
      <c r="BE2327" s="3">
        <v>41321.663888888892</v>
      </c>
      <c r="BF2327" t="s">
        <v>115</v>
      </c>
      <c r="BG2327" t="s">
        <v>115</v>
      </c>
      <c r="BH2327">
        <v>8149</v>
      </c>
      <c r="BM2327">
        <v>43470</v>
      </c>
      <c r="BR2327" t="s">
        <v>2854</v>
      </c>
      <c r="BS2327" t="s">
        <v>2855</v>
      </c>
      <c r="BU2327">
        <v>1</v>
      </c>
      <c r="BV2327" t="s">
        <v>118</v>
      </c>
      <c r="BX2327" t="s">
        <v>119</v>
      </c>
      <c r="BY2327" t="s">
        <v>119</v>
      </c>
      <c r="BZ2327" t="s">
        <v>119</v>
      </c>
      <c r="CA2327">
        <v>1</v>
      </c>
      <c r="CC2327" t="s">
        <v>120</v>
      </c>
      <c r="CH2327">
        <v>540</v>
      </c>
      <c r="CI2327">
        <v>41380</v>
      </c>
      <c r="CJ2327" t="s">
        <v>106</v>
      </c>
      <c r="CK2327" t="s">
        <v>106</v>
      </c>
      <c r="CL2327">
        <v>10</v>
      </c>
      <c r="CM2327" t="s">
        <v>2889</v>
      </c>
      <c r="CO2327">
        <v>124702</v>
      </c>
      <c r="CQ2327">
        <v>0</v>
      </c>
      <c r="CR2327">
        <v>0</v>
      </c>
      <c r="CS2327">
        <v>0</v>
      </c>
      <c r="CY2327" t="s">
        <v>123</v>
      </c>
      <c r="CZ2327" t="s">
        <v>124</v>
      </c>
      <c r="DD2327" t="str" cm="1">
        <f t="array" ref="DD2327">TEXT(_xlfn.SEQUENCE(1, DATEDIF(AG2327, AH2327, "m") + 1, AG2327, 30), "YYYY-APMM")</f>
        <v>2013-AP11</v>
      </c>
      <c r="DN2327">
        <f t="shared" si="72"/>
        <v>45.5</v>
      </c>
      <c r="DO2327" t="str">
        <f t="shared" si="73"/>
        <v>TILE MASON SK</v>
      </c>
    </row>
    <row r="2328" spans="1:119" x14ac:dyDescent="0.35">
      <c r="A2328" t="s">
        <v>105</v>
      </c>
      <c r="B2328">
        <v>501613</v>
      </c>
      <c r="C2328">
        <v>6359</v>
      </c>
      <c r="D2328">
        <v>124705</v>
      </c>
      <c r="E2328">
        <v>13662</v>
      </c>
      <c r="F2328">
        <v>0</v>
      </c>
      <c r="G2328" t="s">
        <v>106</v>
      </c>
      <c r="H2328" t="s">
        <v>106</v>
      </c>
      <c r="I2328" t="s">
        <v>106</v>
      </c>
      <c r="J2328" t="s">
        <v>107</v>
      </c>
      <c r="K2328" t="s">
        <v>108</v>
      </c>
      <c r="L2328" t="s">
        <v>109</v>
      </c>
      <c r="M2328" t="s">
        <v>110</v>
      </c>
      <c r="N2328" t="s">
        <v>5683</v>
      </c>
      <c r="O2328" t="s">
        <v>2932</v>
      </c>
      <c r="P2328">
        <v>8171</v>
      </c>
      <c r="Q2328">
        <v>320</v>
      </c>
      <c r="R2328">
        <v>0</v>
      </c>
      <c r="S2328">
        <v>160</v>
      </c>
      <c r="T2328">
        <v>0</v>
      </c>
      <c r="U2328">
        <v>506.25</v>
      </c>
      <c r="V2328">
        <v>506.25</v>
      </c>
      <c r="W2328">
        <v>160</v>
      </c>
      <c r="X2328">
        <v>0</v>
      </c>
      <c r="Y2328">
        <v>0</v>
      </c>
      <c r="Z2328">
        <v>0</v>
      </c>
      <c r="AD2328" s="1">
        <v>41668.333333333336</v>
      </c>
      <c r="AE2328" s="1">
        <v>41692.708333333336</v>
      </c>
      <c r="AG2328" s="1">
        <v>41620.333333333336</v>
      </c>
      <c r="AH2328" s="1">
        <v>41644.708333333336</v>
      </c>
      <c r="AI2328" s="1">
        <v>41620.333333333336</v>
      </c>
      <c r="AJ2328" s="1">
        <v>41644.708333333336</v>
      </c>
      <c r="AK2328" s="1">
        <v>41620.333333333336</v>
      </c>
      <c r="AL2328" s="1">
        <v>41644.708333333336</v>
      </c>
      <c r="AM2328" s="1">
        <v>41668.333333333336</v>
      </c>
      <c r="AN2328" s="1">
        <v>41692.708333333336</v>
      </c>
      <c r="AP2328" t="s">
        <v>113</v>
      </c>
      <c r="AU2328" t="s">
        <v>5684</v>
      </c>
      <c r="AY2328" t="s">
        <v>106</v>
      </c>
      <c r="AZ2328">
        <v>0</v>
      </c>
      <c r="BA2328">
        <v>0</v>
      </c>
      <c r="BD2328" s="3">
        <v>41321.661805555559</v>
      </c>
      <c r="BE2328" s="3">
        <v>41321.663888888892</v>
      </c>
      <c r="BF2328" t="s">
        <v>115</v>
      </c>
      <c r="BG2328" t="s">
        <v>115</v>
      </c>
      <c r="BH2328">
        <v>8149</v>
      </c>
      <c r="BM2328">
        <v>43480</v>
      </c>
      <c r="BR2328" t="s">
        <v>2893</v>
      </c>
      <c r="BS2328" t="s">
        <v>2894</v>
      </c>
      <c r="BU2328">
        <v>1</v>
      </c>
      <c r="BV2328" t="s">
        <v>118</v>
      </c>
      <c r="BX2328" t="s">
        <v>119</v>
      </c>
      <c r="BY2328" t="s">
        <v>119</v>
      </c>
      <c r="BZ2328" t="s">
        <v>119</v>
      </c>
      <c r="CA2328">
        <v>1</v>
      </c>
      <c r="CC2328" t="s">
        <v>120</v>
      </c>
      <c r="CH2328">
        <v>540</v>
      </c>
      <c r="CI2328">
        <v>41380</v>
      </c>
      <c r="CJ2328" t="s">
        <v>106</v>
      </c>
      <c r="CK2328" t="s">
        <v>106</v>
      </c>
      <c r="CL2328">
        <v>10</v>
      </c>
      <c r="CM2328" t="s">
        <v>2889</v>
      </c>
      <c r="CO2328">
        <v>124702</v>
      </c>
      <c r="CQ2328">
        <v>0</v>
      </c>
      <c r="CR2328">
        <v>0</v>
      </c>
      <c r="CS2328">
        <v>0</v>
      </c>
      <c r="CY2328" t="s">
        <v>123</v>
      </c>
      <c r="CZ2328" t="s">
        <v>124</v>
      </c>
      <c r="DD2328" t="str" cm="1">
        <f t="array" ref="DD2328">TEXT(_xlfn.SEQUENCE(1, DATEDIF(AG2328, AH2328, "m") + 1, AG2328, 30), "YYYY-APMM")</f>
        <v>2013-AP12</v>
      </c>
      <c r="DN2328">
        <f t="shared" si="72"/>
        <v>506.25</v>
      </c>
      <c r="DO2328" t="str">
        <f t="shared" si="73"/>
        <v>GRANITE MASON SK</v>
      </c>
    </row>
    <row r="2329" spans="1:119" x14ac:dyDescent="0.35">
      <c r="A2329" t="s">
        <v>105</v>
      </c>
      <c r="B2329">
        <v>501614</v>
      </c>
      <c r="C2329">
        <v>6359</v>
      </c>
      <c r="D2329">
        <v>124705</v>
      </c>
      <c r="E2329">
        <v>13662</v>
      </c>
      <c r="F2329">
        <v>0</v>
      </c>
      <c r="G2329" t="s">
        <v>106</v>
      </c>
      <c r="H2329" t="s">
        <v>106</v>
      </c>
      <c r="I2329" t="s">
        <v>106</v>
      </c>
      <c r="J2329" t="s">
        <v>107</v>
      </c>
      <c r="K2329" t="s">
        <v>108</v>
      </c>
      <c r="L2329" t="s">
        <v>109</v>
      </c>
      <c r="M2329" t="s">
        <v>110</v>
      </c>
      <c r="N2329" t="s">
        <v>5685</v>
      </c>
      <c r="O2329" t="s">
        <v>2935</v>
      </c>
      <c r="P2329">
        <v>8178</v>
      </c>
      <c r="Q2329">
        <v>280</v>
      </c>
      <c r="R2329">
        <v>0</v>
      </c>
      <c r="S2329">
        <v>160</v>
      </c>
      <c r="T2329">
        <v>0</v>
      </c>
      <c r="U2329">
        <v>1434.75</v>
      </c>
      <c r="V2329">
        <v>1434.75</v>
      </c>
      <c r="W2329">
        <v>160</v>
      </c>
      <c r="X2329">
        <v>0</v>
      </c>
      <c r="Y2329">
        <v>0</v>
      </c>
      <c r="Z2329">
        <v>0</v>
      </c>
      <c r="AD2329" s="1">
        <v>41645.333333333336</v>
      </c>
      <c r="AE2329" s="1">
        <v>41667.708333333336</v>
      </c>
      <c r="AG2329" s="1">
        <v>41603.333333333336</v>
      </c>
      <c r="AH2329" s="1">
        <v>41625.708333333336</v>
      </c>
      <c r="AI2329" s="1">
        <v>41603.333333333336</v>
      </c>
      <c r="AJ2329" s="1">
        <v>41625.708333333336</v>
      </c>
      <c r="AK2329" s="1">
        <v>41603.333333333336</v>
      </c>
      <c r="AL2329" s="1">
        <v>41625.708333333336</v>
      </c>
      <c r="AM2329" s="1">
        <v>41645.333333333336</v>
      </c>
      <c r="AN2329" s="1">
        <v>41667.708333333336</v>
      </c>
      <c r="AP2329" t="s">
        <v>113</v>
      </c>
      <c r="AU2329" t="s">
        <v>5686</v>
      </c>
      <c r="AY2329" t="s">
        <v>106</v>
      </c>
      <c r="AZ2329">
        <v>0</v>
      </c>
      <c r="BA2329">
        <v>0</v>
      </c>
      <c r="BD2329" s="3">
        <v>41321.661805555559</v>
      </c>
      <c r="BE2329" s="3">
        <v>41321.663888888892</v>
      </c>
      <c r="BF2329" t="s">
        <v>115</v>
      </c>
      <c r="BG2329" t="s">
        <v>115</v>
      </c>
      <c r="BH2329">
        <v>8149</v>
      </c>
      <c r="BM2329">
        <v>43550</v>
      </c>
      <c r="BR2329" t="s">
        <v>116</v>
      </c>
      <c r="BS2329" t="s">
        <v>117</v>
      </c>
      <c r="BU2329">
        <v>1</v>
      </c>
      <c r="BV2329" t="s">
        <v>118</v>
      </c>
      <c r="BX2329" t="s">
        <v>119</v>
      </c>
      <c r="BY2329" t="s">
        <v>119</v>
      </c>
      <c r="BZ2329" t="s">
        <v>119</v>
      </c>
      <c r="CA2329">
        <v>1</v>
      </c>
      <c r="CC2329" t="s">
        <v>120</v>
      </c>
      <c r="CH2329">
        <v>540</v>
      </c>
      <c r="CI2329">
        <v>41380</v>
      </c>
      <c r="CJ2329" t="s">
        <v>106</v>
      </c>
      <c r="CK2329" t="s">
        <v>106</v>
      </c>
      <c r="CL2329">
        <v>10</v>
      </c>
      <c r="CM2329" t="s">
        <v>2889</v>
      </c>
      <c r="CO2329">
        <v>124702</v>
      </c>
      <c r="CQ2329">
        <v>0</v>
      </c>
      <c r="CR2329">
        <v>0</v>
      </c>
      <c r="CS2329">
        <v>0</v>
      </c>
      <c r="CY2329" t="s">
        <v>123</v>
      </c>
      <c r="CZ2329" t="s">
        <v>124</v>
      </c>
      <c r="DD2329" t="str" cm="1">
        <f t="array" ref="DD2329">TEXT(_xlfn.SEQUENCE(1, DATEDIF(AG2329, AH2329, "m") + 1, AG2329, 30), "YYYY-APMM")</f>
        <v>2013-AP11</v>
      </c>
      <c r="DN2329">
        <f t="shared" si="72"/>
        <v>1434.75</v>
      </c>
      <c r="DO2329" t="str">
        <f t="shared" si="73"/>
        <v>LABOR- SUBCONTRACTOR</v>
      </c>
    </row>
    <row r="2330" spans="1:119" x14ac:dyDescent="0.35">
      <c r="A2330" t="s">
        <v>105</v>
      </c>
      <c r="B2330">
        <v>501615</v>
      </c>
      <c r="C2330">
        <v>6359</v>
      </c>
      <c r="D2330">
        <v>124705</v>
      </c>
      <c r="E2330">
        <v>13662</v>
      </c>
      <c r="F2330">
        <v>0</v>
      </c>
      <c r="G2330" t="s">
        <v>106</v>
      </c>
      <c r="H2330" t="s">
        <v>106</v>
      </c>
      <c r="I2330" t="s">
        <v>106</v>
      </c>
      <c r="J2330" t="s">
        <v>107</v>
      </c>
      <c r="K2330" t="s">
        <v>108</v>
      </c>
      <c r="L2330" t="s">
        <v>109</v>
      </c>
      <c r="M2330" t="s">
        <v>110</v>
      </c>
      <c r="N2330" t="s">
        <v>5687</v>
      </c>
      <c r="O2330" t="s">
        <v>2938</v>
      </c>
      <c r="P2330">
        <v>8178</v>
      </c>
      <c r="Q2330">
        <v>312</v>
      </c>
      <c r="R2330">
        <v>24</v>
      </c>
      <c r="S2330">
        <v>200</v>
      </c>
      <c r="T2330">
        <v>0</v>
      </c>
      <c r="U2330">
        <v>156.25</v>
      </c>
      <c r="V2330">
        <v>156.25</v>
      </c>
      <c r="W2330">
        <v>200</v>
      </c>
      <c r="X2330">
        <v>0</v>
      </c>
      <c r="Y2330">
        <v>0</v>
      </c>
      <c r="Z2330">
        <v>0</v>
      </c>
      <c r="AD2330" s="1">
        <v>41658.333333333336</v>
      </c>
      <c r="AE2330" s="1">
        <v>41687.708333333336</v>
      </c>
      <c r="AG2330" s="1">
        <v>41611.333333333336</v>
      </c>
      <c r="AH2330" s="1">
        <v>41640.708333333336</v>
      </c>
      <c r="AI2330" s="1">
        <v>41611.333333333336</v>
      </c>
      <c r="AJ2330" s="1">
        <v>41640.708333333336</v>
      </c>
      <c r="AK2330" s="1">
        <v>41611.333333333336</v>
      </c>
      <c r="AL2330" s="1">
        <v>41640.708333333336</v>
      </c>
      <c r="AM2330" s="1">
        <v>41658.333333333336</v>
      </c>
      <c r="AN2330" s="1">
        <v>41687.708333333336</v>
      </c>
      <c r="AP2330" t="s">
        <v>113</v>
      </c>
      <c r="AU2330" t="s">
        <v>5688</v>
      </c>
      <c r="AY2330" t="s">
        <v>106</v>
      </c>
      <c r="AZ2330">
        <v>0</v>
      </c>
      <c r="BA2330">
        <v>0</v>
      </c>
      <c r="BD2330" s="3">
        <v>41321.661805555559</v>
      </c>
      <c r="BE2330" s="3">
        <v>41321.663888888892</v>
      </c>
      <c r="BF2330" t="s">
        <v>115</v>
      </c>
      <c r="BG2330" t="s">
        <v>115</v>
      </c>
      <c r="BH2330">
        <v>8149</v>
      </c>
      <c r="BM2330">
        <v>43550</v>
      </c>
      <c r="BR2330" t="s">
        <v>116</v>
      </c>
      <c r="BS2330" t="s">
        <v>117</v>
      </c>
      <c r="BU2330">
        <v>1</v>
      </c>
      <c r="BV2330" t="s">
        <v>118</v>
      </c>
      <c r="BX2330" t="s">
        <v>119</v>
      </c>
      <c r="BY2330" t="s">
        <v>119</v>
      </c>
      <c r="BZ2330" t="s">
        <v>119</v>
      </c>
      <c r="CA2330">
        <v>1</v>
      </c>
      <c r="CC2330" t="s">
        <v>120</v>
      </c>
      <c r="CH2330">
        <v>540</v>
      </c>
      <c r="CI2330">
        <v>41380</v>
      </c>
      <c r="CJ2330" t="s">
        <v>106</v>
      </c>
      <c r="CK2330" t="s">
        <v>106</v>
      </c>
      <c r="CL2330">
        <v>10</v>
      </c>
      <c r="CM2330" t="s">
        <v>2889</v>
      </c>
      <c r="CO2330">
        <v>124702</v>
      </c>
      <c r="CQ2330">
        <v>0</v>
      </c>
      <c r="CR2330">
        <v>0</v>
      </c>
      <c r="CS2330">
        <v>0</v>
      </c>
      <c r="CY2330" t="s">
        <v>123</v>
      </c>
      <c r="CZ2330" t="s">
        <v>124</v>
      </c>
      <c r="DD2330" t="str" cm="1">
        <f t="array" ref="DD2330">TEXT(_xlfn.SEQUENCE(1, DATEDIF(AG2330, AH2330, "m") + 1, AG2330, 30), "YYYY-APMM")</f>
        <v>2013-AP12</v>
      </c>
      <c r="DN2330">
        <f t="shared" si="72"/>
        <v>156.25</v>
      </c>
      <c r="DO2330" t="str">
        <f t="shared" si="73"/>
        <v>LABOR- SUBCONTRACTOR</v>
      </c>
    </row>
    <row r="2331" spans="1:119" x14ac:dyDescent="0.35">
      <c r="A2331" t="s">
        <v>105</v>
      </c>
      <c r="B2331">
        <v>501616</v>
      </c>
      <c r="C2331">
        <v>6359</v>
      </c>
      <c r="D2331">
        <v>124705</v>
      </c>
      <c r="E2331">
        <v>13662</v>
      </c>
      <c r="F2331">
        <v>0</v>
      </c>
      <c r="G2331" t="s">
        <v>106</v>
      </c>
      <c r="H2331" t="s">
        <v>106</v>
      </c>
      <c r="I2331" t="s">
        <v>106</v>
      </c>
      <c r="J2331" t="s">
        <v>107</v>
      </c>
      <c r="K2331" t="s">
        <v>108</v>
      </c>
      <c r="L2331" t="s">
        <v>109</v>
      </c>
      <c r="M2331" t="s">
        <v>110</v>
      </c>
      <c r="N2331" t="s">
        <v>5689</v>
      </c>
      <c r="O2331" t="s">
        <v>2941</v>
      </c>
      <c r="P2331">
        <v>8178</v>
      </c>
      <c r="Q2331">
        <v>280</v>
      </c>
      <c r="R2331">
        <v>0</v>
      </c>
      <c r="S2331">
        <v>200</v>
      </c>
      <c r="T2331">
        <v>0</v>
      </c>
      <c r="U2331">
        <v>1298.71</v>
      </c>
      <c r="V2331">
        <v>1298.71</v>
      </c>
      <c r="W2331">
        <v>200</v>
      </c>
      <c r="X2331">
        <v>0</v>
      </c>
      <c r="Y2331">
        <v>0</v>
      </c>
      <c r="Z2331">
        <v>0</v>
      </c>
      <c r="AD2331" s="1">
        <v>41657.333333333336</v>
      </c>
      <c r="AE2331" s="1">
        <v>41686.708333333336</v>
      </c>
      <c r="AG2331" s="1">
        <v>41615.333333333336</v>
      </c>
      <c r="AH2331" s="1">
        <v>41644.708333333336</v>
      </c>
      <c r="AI2331" s="1">
        <v>41615.333333333336</v>
      </c>
      <c r="AJ2331" s="1">
        <v>41644.708333333336</v>
      </c>
      <c r="AK2331" s="1">
        <v>41615.333333333336</v>
      </c>
      <c r="AL2331" s="1">
        <v>41644.708333333336</v>
      </c>
      <c r="AM2331" s="1">
        <v>41657.333333333336</v>
      </c>
      <c r="AN2331" s="1">
        <v>41686.708333333336</v>
      </c>
      <c r="AP2331" t="s">
        <v>113</v>
      </c>
      <c r="AU2331" t="s">
        <v>5690</v>
      </c>
      <c r="AY2331" t="s">
        <v>106</v>
      </c>
      <c r="AZ2331">
        <v>0</v>
      </c>
      <c r="BA2331">
        <v>0</v>
      </c>
      <c r="BD2331" s="3">
        <v>41321.661805555559</v>
      </c>
      <c r="BE2331" s="3">
        <v>41321.663888888892</v>
      </c>
      <c r="BF2331" t="s">
        <v>115</v>
      </c>
      <c r="BG2331" t="s">
        <v>115</v>
      </c>
      <c r="BH2331">
        <v>8149</v>
      </c>
      <c r="BM2331">
        <v>43550</v>
      </c>
      <c r="BR2331" t="s">
        <v>116</v>
      </c>
      <c r="BS2331" t="s">
        <v>117</v>
      </c>
      <c r="BU2331">
        <v>1</v>
      </c>
      <c r="BV2331" t="s">
        <v>118</v>
      </c>
      <c r="BX2331" t="s">
        <v>119</v>
      </c>
      <c r="BY2331" t="s">
        <v>119</v>
      </c>
      <c r="BZ2331" t="s">
        <v>119</v>
      </c>
      <c r="CA2331">
        <v>1</v>
      </c>
      <c r="CC2331" t="s">
        <v>120</v>
      </c>
      <c r="CH2331">
        <v>540</v>
      </c>
      <c r="CI2331">
        <v>41380</v>
      </c>
      <c r="CJ2331" t="s">
        <v>106</v>
      </c>
      <c r="CK2331" t="s">
        <v>106</v>
      </c>
      <c r="CL2331">
        <v>10</v>
      </c>
      <c r="CM2331" t="s">
        <v>2889</v>
      </c>
      <c r="CO2331">
        <v>124702</v>
      </c>
      <c r="CQ2331">
        <v>0</v>
      </c>
      <c r="CR2331">
        <v>0</v>
      </c>
      <c r="CS2331">
        <v>0</v>
      </c>
      <c r="CY2331" t="s">
        <v>123</v>
      </c>
      <c r="CZ2331" t="s">
        <v>124</v>
      </c>
      <c r="DD2331" t="str" cm="1">
        <f t="array" ref="DD2331">TEXT(_xlfn.SEQUENCE(1, DATEDIF(AG2331, AH2331, "m") + 1, AG2331, 30), "YYYY-APMM")</f>
        <v>2013-AP12</v>
      </c>
      <c r="DN2331">
        <f t="shared" si="72"/>
        <v>1298.71</v>
      </c>
      <c r="DO2331" t="str">
        <f t="shared" si="73"/>
        <v>LABOR- SUBCONTRACTOR</v>
      </c>
    </row>
    <row r="2332" spans="1:119" x14ac:dyDescent="0.35">
      <c r="A2332" t="s">
        <v>105</v>
      </c>
      <c r="B2332">
        <v>501617</v>
      </c>
      <c r="C2332">
        <v>6359</v>
      </c>
      <c r="D2332">
        <v>124705</v>
      </c>
      <c r="E2332">
        <v>13662</v>
      </c>
      <c r="F2332">
        <v>0</v>
      </c>
      <c r="G2332" t="s">
        <v>106</v>
      </c>
      <c r="H2332" t="s">
        <v>106</v>
      </c>
      <c r="I2332" t="s">
        <v>106</v>
      </c>
      <c r="J2332" t="s">
        <v>107</v>
      </c>
      <c r="K2332" t="s">
        <v>108</v>
      </c>
      <c r="L2332" t="s">
        <v>109</v>
      </c>
      <c r="M2332" t="s">
        <v>110</v>
      </c>
      <c r="N2332" t="s">
        <v>5691</v>
      </c>
      <c r="O2332" t="s">
        <v>2986</v>
      </c>
      <c r="P2332">
        <v>8178</v>
      </c>
      <c r="Q2332">
        <v>320</v>
      </c>
      <c r="R2332">
        <v>0</v>
      </c>
      <c r="S2332">
        <v>120</v>
      </c>
      <c r="T2332">
        <v>0</v>
      </c>
      <c r="U2332">
        <v>412.5</v>
      </c>
      <c r="V2332">
        <v>412.5</v>
      </c>
      <c r="W2332">
        <v>120</v>
      </c>
      <c r="X2332">
        <v>0</v>
      </c>
      <c r="Y2332">
        <v>0</v>
      </c>
      <c r="Z2332">
        <v>0</v>
      </c>
      <c r="AD2332" s="1">
        <v>41683.333333333336</v>
      </c>
      <c r="AE2332" s="1">
        <v>41700.708333333336</v>
      </c>
      <c r="AG2332" s="1">
        <v>41636.333333333336</v>
      </c>
      <c r="AH2332" s="1">
        <v>41652.708333333336</v>
      </c>
      <c r="AI2332" s="1">
        <v>41636.333333333336</v>
      </c>
      <c r="AJ2332" s="1">
        <v>41652.708333333336</v>
      </c>
      <c r="AK2332" s="1">
        <v>41636.333333333336</v>
      </c>
      <c r="AL2332" s="1">
        <v>41652.708333333336</v>
      </c>
      <c r="AM2332" s="1">
        <v>41683.333333333336</v>
      </c>
      <c r="AN2332" s="1">
        <v>41700.708333333336</v>
      </c>
      <c r="AP2332" t="s">
        <v>113</v>
      </c>
      <c r="AU2332" t="s">
        <v>5692</v>
      </c>
      <c r="AY2332" t="s">
        <v>106</v>
      </c>
      <c r="AZ2332">
        <v>0</v>
      </c>
      <c r="BA2332">
        <v>0</v>
      </c>
      <c r="BD2332" s="3">
        <v>41321.661805555559</v>
      </c>
      <c r="BE2332" s="3">
        <v>41321.663888888892</v>
      </c>
      <c r="BF2332" t="s">
        <v>115</v>
      </c>
      <c r="BG2332" t="s">
        <v>115</v>
      </c>
      <c r="BH2332">
        <v>8149</v>
      </c>
      <c r="BM2332">
        <v>43550</v>
      </c>
      <c r="BR2332" t="s">
        <v>116</v>
      </c>
      <c r="BS2332" t="s">
        <v>117</v>
      </c>
      <c r="BU2332">
        <v>1</v>
      </c>
      <c r="BV2332" t="s">
        <v>118</v>
      </c>
      <c r="BX2332" t="s">
        <v>119</v>
      </c>
      <c r="BY2332" t="s">
        <v>119</v>
      </c>
      <c r="BZ2332" t="s">
        <v>119</v>
      </c>
      <c r="CA2332">
        <v>1</v>
      </c>
      <c r="CC2332" t="s">
        <v>120</v>
      </c>
      <c r="CH2332">
        <v>540</v>
      </c>
      <c r="CI2332">
        <v>41380</v>
      </c>
      <c r="CJ2332" t="s">
        <v>106</v>
      </c>
      <c r="CK2332" t="s">
        <v>106</v>
      </c>
      <c r="CL2332">
        <v>10</v>
      </c>
      <c r="CM2332" t="s">
        <v>2889</v>
      </c>
      <c r="CO2332">
        <v>124702</v>
      </c>
      <c r="CQ2332">
        <v>0</v>
      </c>
      <c r="CR2332">
        <v>0</v>
      </c>
      <c r="CS2332">
        <v>0</v>
      </c>
      <c r="CY2332" t="s">
        <v>123</v>
      </c>
      <c r="CZ2332" t="s">
        <v>124</v>
      </c>
      <c r="DD2332" t="str" cm="1">
        <f t="array" ref="DD2332">TEXT(_xlfn.SEQUENCE(1, DATEDIF(AG2332, AH2332, "m") + 1, AG2332, 30), "YYYY-APMM")</f>
        <v>2013-AP12</v>
      </c>
      <c r="DN2332">
        <f t="shared" si="72"/>
        <v>412.5</v>
      </c>
      <c r="DO2332" t="str">
        <f t="shared" si="73"/>
        <v>LABOR- SUBCONTRACTOR</v>
      </c>
    </row>
    <row r="2333" spans="1:119" x14ac:dyDescent="0.35">
      <c r="A2333" t="s">
        <v>105</v>
      </c>
      <c r="B2333">
        <v>501618</v>
      </c>
      <c r="C2333">
        <v>6359</v>
      </c>
      <c r="D2333">
        <v>124705</v>
      </c>
      <c r="E2333">
        <v>13662</v>
      </c>
      <c r="F2333">
        <v>0</v>
      </c>
      <c r="G2333" t="s">
        <v>106</v>
      </c>
      <c r="H2333" t="s">
        <v>106</v>
      </c>
      <c r="I2333" t="s">
        <v>106</v>
      </c>
      <c r="J2333" t="s">
        <v>107</v>
      </c>
      <c r="K2333" t="s">
        <v>108</v>
      </c>
      <c r="L2333" t="s">
        <v>109</v>
      </c>
      <c r="M2333" t="s">
        <v>110</v>
      </c>
      <c r="N2333" t="s">
        <v>5693</v>
      </c>
      <c r="O2333" t="s">
        <v>2902</v>
      </c>
      <c r="P2333">
        <v>8178</v>
      </c>
      <c r="Q2333">
        <v>320</v>
      </c>
      <c r="R2333">
        <v>0</v>
      </c>
      <c r="S2333">
        <v>120</v>
      </c>
      <c r="T2333">
        <v>0</v>
      </c>
      <c r="U2333">
        <v>99</v>
      </c>
      <c r="V2333">
        <v>99</v>
      </c>
      <c r="W2333">
        <v>120</v>
      </c>
      <c r="X2333">
        <v>0</v>
      </c>
      <c r="Y2333">
        <v>0</v>
      </c>
      <c r="Z2333">
        <v>0</v>
      </c>
      <c r="AD2333" s="1">
        <v>41689.333333333336</v>
      </c>
      <c r="AE2333" s="1">
        <v>41706.708333333336</v>
      </c>
      <c r="AG2333" s="1">
        <v>41641.333333333336</v>
      </c>
      <c r="AH2333" s="1">
        <v>41658.708333333336</v>
      </c>
      <c r="AI2333" s="1">
        <v>41641.333333333336</v>
      </c>
      <c r="AJ2333" s="1">
        <v>41658.708333333336</v>
      </c>
      <c r="AK2333" s="1">
        <v>41641.333333333336</v>
      </c>
      <c r="AL2333" s="1">
        <v>41658.708333333336</v>
      </c>
      <c r="AM2333" s="1">
        <v>41689.333333333336</v>
      </c>
      <c r="AN2333" s="1">
        <v>41706.708333333336</v>
      </c>
      <c r="AP2333" t="s">
        <v>113</v>
      </c>
      <c r="AU2333" t="s">
        <v>5694</v>
      </c>
      <c r="AY2333" t="s">
        <v>106</v>
      </c>
      <c r="AZ2333">
        <v>0</v>
      </c>
      <c r="BA2333">
        <v>0</v>
      </c>
      <c r="BD2333" s="3">
        <v>41321.661805555559</v>
      </c>
      <c r="BE2333" s="3">
        <v>41321.663888888892</v>
      </c>
      <c r="BF2333" t="s">
        <v>115</v>
      </c>
      <c r="BG2333" t="s">
        <v>115</v>
      </c>
      <c r="BH2333">
        <v>8149</v>
      </c>
      <c r="BM2333">
        <v>43550</v>
      </c>
      <c r="BR2333" t="s">
        <v>116</v>
      </c>
      <c r="BS2333" t="s">
        <v>117</v>
      </c>
      <c r="BU2333">
        <v>1</v>
      </c>
      <c r="BV2333" t="s">
        <v>118</v>
      </c>
      <c r="BX2333" t="s">
        <v>119</v>
      </c>
      <c r="BY2333" t="s">
        <v>119</v>
      </c>
      <c r="BZ2333" t="s">
        <v>119</v>
      </c>
      <c r="CA2333">
        <v>1</v>
      </c>
      <c r="CC2333" t="s">
        <v>120</v>
      </c>
      <c r="CH2333">
        <v>540</v>
      </c>
      <c r="CI2333">
        <v>41380</v>
      </c>
      <c r="CJ2333" t="s">
        <v>106</v>
      </c>
      <c r="CK2333" t="s">
        <v>106</v>
      </c>
      <c r="CL2333">
        <v>10</v>
      </c>
      <c r="CM2333" t="s">
        <v>2889</v>
      </c>
      <c r="CO2333">
        <v>124702</v>
      </c>
      <c r="CQ2333">
        <v>0</v>
      </c>
      <c r="CR2333">
        <v>0</v>
      </c>
      <c r="CS2333">
        <v>0</v>
      </c>
      <c r="CY2333" t="s">
        <v>123</v>
      </c>
      <c r="CZ2333" t="s">
        <v>124</v>
      </c>
      <c r="DD2333" t="str" cm="1">
        <f t="array" ref="DD2333">TEXT(_xlfn.SEQUENCE(1, DATEDIF(AG2333, AH2333, "m") + 1, AG2333, 30), "YYYY-APMM")</f>
        <v>2014-AP01</v>
      </c>
      <c r="DN2333">
        <f t="shared" si="72"/>
        <v>99</v>
      </c>
      <c r="DO2333" t="str">
        <f t="shared" si="73"/>
        <v>LABOR- SUBCONTRACTOR</v>
      </c>
    </row>
    <row r="2334" spans="1:119" x14ac:dyDescent="0.35">
      <c r="A2334" t="s">
        <v>105</v>
      </c>
      <c r="B2334">
        <v>501619</v>
      </c>
      <c r="C2334">
        <v>6359</v>
      </c>
      <c r="D2334">
        <v>124705</v>
      </c>
      <c r="E2334">
        <v>13662</v>
      </c>
      <c r="F2334">
        <v>0</v>
      </c>
      <c r="G2334" t="s">
        <v>106</v>
      </c>
      <c r="H2334" t="s">
        <v>106</v>
      </c>
      <c r="I2334" t="s">
        <v>106</v>
      </c>
      <c r="J2334" t="s">
        <v>107</v>
      </c>
      <c r="K2334" t="s">
        <v>108</v>
      </c>
      <c r="L2334" t="s">
        <v>109</v>
      </c>
      <c r="M2334" t="s">
        <v>110</v>
      </c>
      <c r="N2334" t="s">
        <v>5695</v>
      </c>
      <c r="O2334" t="s">
        <v>2947</v>
      </c>
      <c r="P2334">
        <v>8178</v>
      </c>
      <c r="Q2334">
        <v>400</v>
      </c>
      <c r="R2334">
        <v>40</v>
      </c>
      <c r="S2334">
        <v>160</v>
      </c>
      <c r="T2334">
        <v>0</v>
      </c>
      <c r="U2334">
        <v>220</v>
      </c>
      <c r="V2334">
        <v>220</v>
      </c>
      <c r="W2334">
        <v>160</v>
      </c>
      <c r="X2334">
        <v>0</v>
      </c>
      <c r="Y2334">
        <v>0</v>
      </c>
      <c r="Z2334">
        <v>0</v>
      </c>
      <c r="AD2334" s="1">
        <v>41708.333333333336</v>
      </c>
      <c r="AE2334" s="1">
        <v>41730.708333333336</v>
      </c>
      <c r="AG2334" s="1">
        <v>41648.333333333336</v>
      </c>
      <c r="AH2334" s="1">
        <v>41671.708333333336</v>
      </c>
      <c r="AI2334" s="1">
        <v>41648.333333333336</v>
      </c>
      <c r="AJ2334" s="1">
        <v>41671.708333333336</v>
      </c>
      <c r="AK2334" s="1">
        <v>41648.333333333336</v>
      </c>
      <c r="AL2334" s="1">
        <v>41671.708333333336</v>
      </c>
      <c r="AM2334" s="1">
        <v>41708.333333333336</v>
      </c>
      <c r="AN2334" s="1">
        <v>41730.708333333336</v>
      </c>
      <c r="AP2334" t="s">
        <v>113</v>
      </c>
      <c r="AU2334" t="s">
        <v>5696</v>
      </c>
      <c r="AY2334" t="s">
        <v>106</v>
      </c>
      <c r="AZ2334">
        <v>0</v>
      </c>
      <c r="BA2334">
        <v>0</v>
      </c>
      <c r="BD2334" s="3">
        <v>41321.661805555559</v>
      </c>
      <c r="BE2334" s="3">
        <v>41321.663888888892</v>
      </c>
      <c r="BF2334" t="s">
        <v>115</v>
      </c>
      <c r="BG2334" t="s">
        <v>115</v>
      </c>
      <c r="BH2334">
        <v>8149</v>
      </c>
      <c r="BM2334">
        <v>43550</v>
      </c>
      <c r="BR2334" t="s">
        <v>116</v>
      </c>
      <c r="BS2334" t="s">
        <v>117</v>
      </c>
      <c r="BU2334">
        <v>1</v>
      </c>
      <c r="BV2334" t="s">
        <v>118</v>
      </c>
      <c r="BX2334" t="s">
        <v>119</v>
      </c>
      <c r="BY2334" t="s">
        <v>119</v>
      </c>
      <c r="BZ2334" t="s">
        <v>119</v>
      </c>
      <c r="CA2334">
        <v>1</v>
      </c>
      <c r="CC2334" t="s">
        <v>120</v>
      </c>
      <c r="CH2334">
        <v>540</v>
      </c>
      <c r="CI2334">
        <v>41380</v>
      </c>
      <c r="CJ2334" t="s">
        <v>106</v>
      </c>
      <c r="CK2334" t="s">
        <v>106</v>
      </c>
      <c r="CL2334">
        <v>10</v>
      </c>
      <c r="CM2334" t="s">
        <v>2889</v>
      </c>
      <c r="CO2334">
        <v>124702</v>
      </c>
      <c r="CQ2334">
        <v>0</v>
      </c>
      <c r="CR2334">
        <v>0</v>
      </c>
      <c r="CS2334">
        <v>0</v>
      </c>
      <c r="CY2334" t="s">
        <v>123</v>
      </c>
      <c r="CZ2334" t="s">
        <v>124</v>
      </c>
      <c r="DD2334" t="str" cm="1">
        <f t="array" ref="DD2334">TEXT(_xlfn.SEQUENCE(1, DATEDIF(AG2334, AH2334, "m") + 1, AG2334, 30), "YYYY-APMM")</f>
        <v>2014-AP01</v>
      </c>
      <c r="DN2334">
        <f t="shared" si="72"/>
        <v>220</v>
      </c>
      <c r="DO2334" t="str">
        <f t="shared" si="73"/>
        <v>LABOR- SUBCONTRACTOR</v>
      </c>
    </row>
    <row r="2335" spans="1:119" x14ac:dyDescent="0.35">
      <c r="A2335" t="s">
        <v>105</v>
      </c>
      <c r="B2335">
        <v>501620</v>
      </c>
      <c r="C2335">
        <v>6359</v>
      </c>
      <c r="D2335">
        <v>124705</v>
      </c>
      <c r="E2335">
        <v>13662</v>
      </c>
      <c r="F2335">
        <v>0</v>
      </c>
      <c r="G2335" t="s">
        <v>106</v>
      </c>
      <c r="H2335" t="s">
        <v>106</v>
      </c>
      <c r="I2335" t="s">
        <v>106</v>
      </c>
      <c r="J2335" t="s">
        <v>107</v>
      </c>
      <c r="K2335" t="s">
        <v>108</v>
      </c>
      <c r="L2335" t="s">
        <v>109</v>
      </c>
      <c r="M2335" t="s">
        <v>110</v>
      </c>
      <c r="N2335" t="s">
        <v>5697</v>
      </c>
      <c r="O2335" t="s">
        <v>2887</v>
      </c>
      <c r="P2335">
        <v>8178</v>
      </c>
      <c r="Q2335">
        <v>320</v>
      </c>
      <c r="R2335">
        <v>0</v>
      </c>
      <c r="S2335">
        <v>160</v>
      </c>
      <c r="T2335">
        <v>0</v>
      </c>
      <c r="U2335">
        <v>792</v>
      </c>
      <c r="V2335">
        <v>792</v>
      </c>
      <c r="W2335">
        <v>160</v>
      </c>
      <c r="X2335">
        <v>0</v>
      </c>
      <c r="Y2335">
        <v>0</v>
      </c>
      <c r="Z2335">
        <v>0</v>
      </c>
      <c r="AD2335" s="1">
        <v>41695.333333333336</v>
      </c>
      <c r="AE2335" s="1">
        <v>41717.708333333336</v>
      </c>
      <c r="AG2335" s="1">
        <v>41647.333333333336</v>
      </c>
      <c r="AH2335" s="1">
        <v>41669.708333333336</v>
      </c>
      <c r="AI2335" s="1">
        <v>41647.333333333336</v>
      </c>
      <c r="AJ2335" s="1">
        <v>41669.708333333336</v>
      </c>
      <c r="AK2335" s="1">
        <v>41647.333333333336</v>
      </c>
      <c r="AL2335" s="1">
        <v>41669.708333333336</v>
      </c>
      <c r="AM2335" s="1">
        <v>41695.333333333336</v>
      </c>
      <c r="AN2335" s="1">
        <v>41717.708333333336</v>
      </c>
      <c r="AP2335" t="s">
        <v>113</v>
      </c>
      <c r="AU2335" t="s">
        <v>5698</v>
      </c>
      <c r="AY2335" t="s">
        <v>106</v>
      </c>
      <c r="AZ2335">
        <v>0</v>
      </c>
      <c r="BA2335">
        <v>0</v>
      </c>
      <c r="BD2335" s="3">
        <v>41321.661805555559</v>
      </c>
      <c r="BE2335" s="3">
        <v>41321.663888888892</v>
      </c>
      <c r="BF2335" t="s">
        <v>115</v>
      </c>
      <c r="BG2335" t="s">
        <v>115</v>
      </c>
      <c r="BH2335">
        <v>8149</v>
      </c>
      <c r="BM2335">
        <v>43550</v>
      </c>
      <c r="BR2335" t="s">
        <v>116</v>
      </c>
      <c r="BS2335" t="s">
        <v>117</v>
      </c>
      <c r="BU2335">
        <v>1</v>
      </c>
      <c r="BV2335" t="s">
        <v>118</v>
      </c>
      <c r="BX2335" t="s">
        <v>119</v>
      </c>
      <c r="BY2335" t="s">
        <v>119</v>
      </c>
      <c r="BZ2335" t="s">
        <v>119</v>
      </c>
      <c r="CA2335">
        <v>1</v>
      </c>
      <c r="CC2335" t="s">
        <v>120</v>
      </c>
      <c r="CH2335">
        <v>540</v>
      </c>
      <c r="CI2335">
        <v>41380</v>
      </c>
      <c r="CJ2335" t="s">
        <v>106</v>
      </c>
      <c r="CK2335" t="s">
        <v>106</v>
      </c>
      <c r="CL2335">
        <v>10</v>
      </c>
      <c r="CM2335" t="s">
        <v>2889</v>
      </c>
      <c r="CO2335">
        <v>124702</v>
      </c>
      <c r="CQ2335">
        <v>0</v>
      </c>
      <c r="CR2335">
        <v>0</v>
      </c>
      <c r="CS2335">
        <v>0</v>
      </c>
      <c r="CY2335" t="s">
        <v>123</v>
      </c>
      <c r="CZ2335" t="s">
        <v>124</v>
      </c>
      <c r="DD2335" t="str" cm="1">
        <f t="array" ref="DD2335">TEXT(_xlfn.SEQUENCE(1, DATEDIF(AG2335, AH2335, "m") + 1, AG2335, 30), "YYYY-APMM")</f>
        <v>2014-AP01</v>
      </c>
      <c r="DN2335">
        <f t="shared" si="72"/>
        <v>792</v>
      </c>
      <c r="DO2335" t="str">
        <f t="shared" si="73"/>
        <v>LABOR- SUBCONTRACTOR</v>
      </c>
    </row>
    <row r="2336" spans="1:119" x14ac:dyDescent="0.35">
      <c r="A2336" t="s">
        <v>105</v>
      </c>
      <c r="B2336">
        <v>501621</v>
      </c>
      <c r="C2336">
        <v>6359</v>
      </c>
      <c r="D2336">
        <v>124705</v>
      </c>
      <c r="E2336">
        <v>13662</v>
      </c>
      <c r="F2336">
        <v>0</v>
      </c>
      <c r="G2336" t="s">
        <v>106</v>
      </c>
      <c r="H2336" t="s">
        <v>106</v>
      </c>
      <c r="I2336" t="s">
        <v>106</v>
      </c>
      <c r="J2336" t="s">
        <v>107</v>
      </c>
      <c r="K2336" t="s">
        <v>108</v>
      </c>
      <c r="L2336" t="s">
        <v>109</v>
      </c>
      <c r="M2336" t="s">
        <v>110</v>
      </c>
      <c r="N2336" t="s">
        <v>5699</v>
      </c>
      <c r="O2336" t="s">
        <v>2891</v>
      </c>
      <c r="P2336">
        <v>8171</v>
      </c>
      <c r="Q2336">
        <v>320</v>
      </c>
      <c r="R2336">
        <v>0</v>
      </c>
      <c r="S2336">
        <v>120</v>
      </c>
      <c r="T2336">
        <v>0</v>
      </c>
      <c r="U2336">
        <v>132</v>
      </c>
      <c r="V2336">
        <v>132</v>
      </c>
      <c r="W2336">
        <v>120</v>
      </c>
      <c r="X2336">
        <v>0</v>
      </c>
      <c r="Y2336">
        <v>0</v>
      </c>
      <c r="Z2336">
        <v>0</v>
      </c>
      <c r="AD2336" s="1">
        <v>41708.333333333336</v>
      </c>
      <c r="AE2336" s="1">
        <v>41724.708333333336</v>
      </c>
      <c r="AG2336" s="1">
        <v>41660.333333333336</v>
      </c>
      <c r="AH2336" s="1">
        <v>41676.708333333336</v>
      </c>
      <c r="AI2336" s="1">
        <v>41660.333333333336</v>
      </c>
      <c r="AJ2336" s="1">
        <v>41676.708333333336</v>
      </c>
      <c r="AK2336" s="1">
        <v>41660.333333333336</v>
      </c>
      <c r="AL2336" s="1">
        <v>41676.708333333336</v>
      </c>
      <c r="AM2336" s="1">
        <v>41708.333333333336</v>
      </c>
      <c r="AN2336" s="1">
        <v>41724.708333333336</v>
      </c>
      <c r="AP2336" t="s">
        <v>113</v>
      </c>
      <c r="AU2336" t="s">
        <v>5700</v>
      </c>
      <c r="AY2336" t="s">
        <v>106</v>
      </c>
      <c r="AZ2336">
        <v>0</v>
      </c>
      <c r="BA2336">
        <v>0</v>
      </c>
      <c r="BD2336" s="3">
        <v>41321.661805555559</v>
      </c>
      <c r="BE2336" s="3">
        <v>41321.663888888892</v>
      </c>
      <c r="BF2336" t="s">
        <v>115</v>
      </c>
      <c r="BG2336" t="s">
        <v>115</v>
      </c>
      <c r="BH2336">
        <v>8149</v>
      </c>
      <c r="BM2336">
        <v>43480</v>
      </c>
      <c r="BR2336" t="s">
        <v>2893</v>
      </c>
      <c r="BS2336" t="s">
        <v>2894</v>
      </c>
      <c r="BU2336">
        <v>1</v>
      </c>
      <c r="BV2336" t="s">
        <v>118</v>
      </c>
      <c r="BX2336" t="s">
        <v>119</v>
      </c>
      <c r="BY2336" t="s">
        <v>119</v>
      </c>
      <c r="BZ2336" t="s">
        <v>119</v>
      </c>
      <c r="CA2336">
        <v>1</v>
      </c>
      <c r="CC2336" t="s">
        <v>120</v>
      </c>
      <c r="CH2336">
        <v>540</v>
      </c>
      <c r="CI2336">
        <v>41380</v>
      </c>
      <c r="CJ2336" t="s">
        <v>106</v>
      </c>
      <c r="CK2336" t="s">
        <v>106</v>
      </c>
      <c r="CL2336">
        <v>10</v>
      </c>
      <c r="CM2336" t="s">
        <v>2889</v>
      </c>
      <c r="CO2336">
        <v>124702</v>
      </c>
      <c r="CQ2336">
        <v>0</v>
      </c>
      <c r="CR2336">
        <v>0</v>
      </c>
      <c r="CS2336">
        <v>0</v>
      </c>
      <c r="CY2336" t="s">
        <v>123</v>
      </c>
      <c r="CZ2336" t="s">
        <v>124</v>
      </c>
      <c r="DD2336" t="str" cm="1">
        <f t="array" ref="DD2336">TEXT(_xlfn.SEQUENCE(1, DATEDIF(AG2336, AH2336, "m") + 1, AG2336, 30), "YYYY-APMM")</f>
        <v>2014-AP01</v>
      </c>
      <c r="DN2336">
        <f t="shared" si="72"/>
        <v>132</v>
      </c>
      <c r="DO2336" t="str">
        <f t="shared" si="73"/>
        <v>GRANITE MASON SK</v>
      </c>
    </row>
    <row r="2337" spans="1:119" x14ac:dyDescent="0.35">
      <c r="A2337" t="s">
        <v>105</v>
      </c>
      <c r="B2337">
        <v>501622</v>
      </c>
      <c r="C2337">
        <v>6359</v>
      </c>
      <c r="D2337">
        <v>124705</v>
      </c>
      <c r="E2337">
        <v>13662</v>
      </c>
      <c r="F2337">
        <v>0</v>
      </c>
      <c r="G2337" t="s">
        <v>106</v>
      </c>
      <c r="H2337" t="s">
        <v>106</v>
      </c>
      <c r="I2337" t="s">
        <v>106</v>
      </c>
      <c r="J2337" t="s">
        <v>107</v>
      </c>
      <c r="K2337" t="s">
        <v>108</v>
      </c>
      <c r="L2337" t="s">
        <v>109</v>
      </c>
      <c r="M2337" t="s">
        <v>110</v>
      </c>
      <c r="N2337" t="s">
        <v>5701</v>
      </c>
      <c r="O2337" t="s">
        <v>2896</v>
      </c>
      <c r="P2337">
        <v>8178</v>
      </c>
      <c r="Q2337">
        <v>360</v>
      </c>
      <c r="R2337">
        <v>40</v>
      </c>
      <c r="S2337">
        <v>160</v>
      </c>
      <c r="T2337">
        <v>0</v>
      </c>
      <c r="U2337">
        <v>47.25</v>
      </c>
      <c r="V2337">
        <v>47.25</v>
      </c>
      <c r="W2337">
        <v>160</v>
      </c>
      <c r="X2337">
        <v>0</v>
      </c>
      <c r="Y2337">
        <v>0</v>
      </c>
      <c r="Z2337">
        <v>0</v>
      </c>
      <c r="AD2337" s="1">
        <v>41709.333333333336</v>
      </c>
      <c r="AE2337" s="1">
        <v>41731.708333333336</v>
      </c>
      <c r="AG2337" s="1">
        <v>41655.333333333336</v>
      </c>
      <c r="AH2337" s="1">
        <v>41678.708333333336</v>
      </c>
      <c r="AI2337" s="1">
        <v>41655.333333333336</v>
      </c>
      <c r="AJ2337" s="1">
        <v>41678.708333333336</v>
      </c>
      <c r="AK2337" s="1">
        <v>41655.333333333336</v>
      </c>
      <c r="AL2337" s="1">
        <v>41678.708333333336</v>
      </c>
      <c r="AM2337" s="1">
        <v>41709.333333333336</v>
      </c>
      <c r="AN2337" s="1">
        <v>41731.708333333336</v>
      </c>
      <c r="AP2337" t="s">
        <v>113</v>
      </c>
      <c r="AU2337" t="s">
        <v>5702</v>
      </c>
      <c r="AY2337" t="s">
        <v>106</v>
      </c>
      <c r="AZ2337">
        <v>0</v>
      </c>
      <c r="BA2337">
        <v>0</v>
      </c>
      <c r="BD2337" s="3">
        <v>41321.661805555559</v>
      </c>
      <c r="BE2337" s="3">
        <v>41321.663888888892</v>
      </c>
      <c r="BF2337" t="s">
        <v>115</v>
      </c>
      <c r="BG2337" t="s">
        <v>115</v>
      </c>
      <c r="BH2337">
        <v>8149</v>
      </c>
      <c r="BM2337">
        <v>43550</v>
      </c>
      <c r="BR2337" t="s">
        <v>116</v>
      </c>
      <c r="BS2337" t="s">
        <v>117</v>
      </c>
      <c r="BU2337">
        <v>1</v>
      </c>
      <c r="BV2337" t="s">
        <v>118</v>
      </c>
      <c r="BX2337" t="s">
        <v>119</v>
      </c>
      <c r="BY2337" t="s">
        <v>119</v>
      </c>
      <c r="BZ2337" t="s">
        <v>119</v>
      </c>
      <c r="CA2337">
        <v>1</v>
      </c>
      <c r="CC2337" t="s">
        <v>120</v>
      </c>
      <c r="CH2337">
        <v>540</v>
      </c>
      <c r="CI2337">
        <v>41380</v>
      </c>
      <c r="CJ2337" t="s">
        <v>106</v>
      </c>
      <c r="CK2337" t="s">
        <v>106</v>
      </c>
      <c r="CL2337">
        <v>10</v>
      </c>
      <c r="CM2337" t="s">
        <v>2889</v>
      </c>
      <c r="CO2337">
        <v>124702</v>
      </c>
      <c r="CQ2337">
        <v>0</v>
      </c>
      <c r="CR2337">
        <v>0</v>
      </c>
      <c r="CS2337">
        <v>0</v>
      </c>
      <c r="CY2337" t="s">
        <v>123</v>
      </c>
      <c r="CZ2337" t="s">
        <v>124</v>
      </c>
      <c r="DD2337" t="str" cm="1">
        <f t="array" ref="DD2337">TEXT(_xlfn.SEQUENCE(1, DATEDIF(AG2337, AH2337, "m") + 1, AG2337, 30), "YYYY-APMM")</f>
        <v>2014-AP01</v>
      </c>
      <c r="DN2337">
        <f t="shared" si="72"/>
        <v>47.25</v>
      </c>
      <c r="DO2337" t="str">
        <f t="shared" si="73"/>
        <v>LABOR- SUBCONTRACTOR</v>
      </c>
    </row>
    <row r="2338" spans="1:119" x14ac:dyDescent="0.35">
      <c r="A2338" t="s">
        <v>105</v>
      </c>
      <c r="B2338">
        <v>501623</v>
      </c>
      <c r="C2338">
        <v>6359</v>
      </c>
      <c r="D2338">
        <v>124705</v>
      </c>
      <c r="E2338">
        <v>13662</v>
      </c>
      <c r="F2338">
        <v>0</v>
      </c>
      <c r="G2338" t="s">
        <v>106</v>
      </c>
      <c r="H2338" t="s">
        <v>106</v>
      </c>
      <c r="I2338" t="s">
        <v>106</v>
      </c>
      <c r="J2338" t="s">
        <v>107</v>
      </c>
      <c r="K2338" t="s">
        <v>108</v>
      </c>
      <c r="L2338" t="s">
        <v>109</v>
      </c>
      <c r="M2338" t="s">
        <v>110</v>
      </c>
      <c r="N2338" t="s">
        <v>5703</v>
      </c>
      <c r="O2338" t="s">
        <v>2899</v>
      </c>
      <c r="P2338">
        <v>8178</v>
      </c>
      <c r="Q2338">
        <v>320</v>
      </c>
      <c r="R2338">
        <v>0</v>
      </c>
      <c r="S2338">
        <v>200</v>
      </c>
      <c r="T2338">
        <v>0</v>
      </c>
      <c r="U2338">
        <v>4136.55</v>
      </c>
      <c r="V2338">
        <v>4136.55</v>
      </c>
      <c r="W2338">
        <v>200</v>
      </c>
      <c r="X2338">
        <v>0</v>
      </c>
      <c r="Y2338">
        <v>0</v>
      </c>
      <c r="Z2338">
        <v>0</v>
      </c>
      <c r="AD2338" s="1">
        <v>41717.333333333336</v>
      </c>
      <c r="AE2338" s="1">
        <v>41745.708333333336</v>
      </c>
      <c r="AG2338" s="1">
        <v>41669.333333333336</v>
      </c>
      <c r="AH2338" s="1">
        <v>41699.708333333336</v>
      </c>
      <c r="AI2338" s="1">
        <v>41669.333333333336</v>
      </c>
      <c r="AJ2338" s="1">
        <v>41699.708333333336</v>
      </c>
      <c r="AK2338" s="1">
        <v>41669.333333333336</v>
      </c>
      <c r="AL2338" s="1">
        <v>41699.708333333336</v>
      </c>
      <c r="AM2338" s="1">
        <v>41717.333333333336</v>
      </c>
      <c r="AN2338" s="1">
        <v>41745.708333333336</v>
      </c>
      <c r="AP2338" t="s">
        <v>113</v>
      </c>
      <c r="AU2338" t="s">
        <v>5704</v>
      </c>
      <c r="AY2338" t="s">
        <v>106</v>
      </c>
      <c r="AZ2338">
        <v>0</v>
      </c>
      <c r="BA2338">
        <v>0</v>
      </c>
      <c r="BD2338" s="3">
        <v>41321.661805555559</v>
      </c>
      <c r="BE2338" s="3">
        <v>41321.663888888892</v>
      </c>
      <c r="BF2338" t="s">
        <v>115</v>
      </c>
      <c r="BG2338" t="s">
        <v>115</v>
      </c>
      <c r="BH2338">
        <v>8149</v>
      </c>
      <c r="BM2338">
        <v>43550</v>
      </c>
      <c r="BR2338" t="s">
        <v>116</v>
      </c>
      <c r="BS2338" t="s">
        <v>117</v>
      </c>
      <c r="BU2338">
        <v>1</v>
      </c>
      <c r="BV2338" t="s">
        <v>118</v>
      </c>
      <c r="BX2338" t="s">
        <v>119</v>
      </c>
      <c r="BY2338" t="s">
        <v>119</v>
      </c>
      <c r="BZ2338" t="s">
        <v>119</v>
      </c>
      <c r="CA2338">
        <v>1</v>
      </c>
      <c r="CC2338" t="s">
        <v>120</v>
      </c>
      <c r="CH2338">
        <v>540</v>
      </c>
      <c r="CI2338">
        <v>41380</v>
      </c>
      <c r="CJ2338" t="s">
        <v>106</v>
      </c>
      <c r="CK2338" t="s">
        <v>106</v>
      </c>
      <c r="CL2338">
        <v>10</v>
      </c>
      <c r="CM2338" t="s">
        <v>2889</v>
      </c>
      <c r="CO2338">
        <v>124702</v>
      </c>
      <c r="CQ2338">
        <v>0</v>
      </c>
      <c r="CR2338">
        <v>0</v>
      </c>
      <c r="CS2338">
        <v>0</v>
      </c>
      <c r="CY2338" t="s">
        <v>123</v>
      </c>
      <c r="CZ2338" t="s">
        <v>124</v>
      </c>
      <c r="DD2338" t="str" cm="1">
        <f t="array" ref="DD2338:DE2338">TEXT(_xlfn.SEQUENCE(1, DATEDIF(AG2338, AH2338, "m") + 1, AG2338, 30), "YYYY-APMM")</f>
        <v>2014-AP01</v>
      </c>
      <c r="DE2338" t="str">
        <v>2014-AP03</v>
      </c>
      <c r="DN2338">
        <f t="shared" si="72"/>
        <v>2068.2750000000001</v>
      </c>
      <c r="DO2338" t="str">
        <f t="shared" si="73"/>
        <v>LABOR- SUBCONTRACTOR</v>
      </c>
    </row>
    <row r="2339" spans="1:119" x14ac:dyDescent="0.35">
      <c r="A2339" t="s">
        <v>105</v>
      </c>
      <c r="B2339">
        <v>501624</v>
      </c>
      <c r="C2339">
        <v>6359</v>
      </c>
      <c r="D2339">
        <v>124705</v>
      </c>
      <c r="E2339">
        <v>13662</v>
      </c>
      <c r="F2339">
        <v>0</v>
      </c>
      <c r="G2339" t="s">
        <v>106</v>
      </c>
      <c r="H2339" t="s">
        <v>106</v>
      </c>
      <c r="I2339" t="s">
        <v>106</v>
      </c>
      <c r="J2339" t="s">
        <v>107</v>
      </c>
      <c r="K2339" t="s">
        <v>108</v>
      </c>
      <c r="L2339" t="s">
        <v>109</v>
      </c>
      <c r="M2339" t="s">
        <v>110</v>
      </c>
      <c r="N2339" t="s">
        <v>5705</v>
      </c>
      <c r="O2339" t="s">
        <v>2905</v>
      </c>
      <c r="P2339">
        <v>8168</v>
      </c>
      <c r="Q2339">
        <v>280</v>
      </c>
      <c r="R2339">
        <v>0</v>
      </c>
      <c r="S2339">
        <v>200</v>
      </c>
      <c r="T2339">
        <v>0</v>
      </c>
      <c r="U2339">
        <v>7112.5</v>
      </c>
      <c r="V2339">
        <v>7112.5</v>
      </c>
      <c r="W2339">
        <v>200</v>
      </c>
      <c r="X2339">
        <v>0</v>
      </c>
      <c r="Y2339">
        <v>0</v>
      </c>
      <c r="Z2339">
        <v>0</v>
      </c>
      <c r="AD2339" s="1">
        <v>41575.333333333336</v>
      </c>
      <c r="AE2339" s="1">
        <v>41603.708333333336</v>
      </c>
      <c r="AG2339" s="1">
        <v>41532.333333333336</v>
      </c>
      <c r="AH2339" s="1">
        <v>41560.708333333336</v>
      </c>
      <c r="AI2339" s="1">
        <v>41532.333333333336</v>
      </c>
      <c r="AJ2339" s="1">
        <v>41560.708333333336</v>
      </c>
      <c r="AK2339" s="1">
        <v>41532.333333333336</v>
      </c>
      <c r="AL2339" s="1">
        <v>41560.708333333336</v>
      </c>
      <c r="AM2339" s="1">
        <v>41575.333333333336</v>
      </c>
      <c r="AN2339" s="1">
        <v>41603.708333333336</v>
      </c>
      <c r="AP2339" t="s">
        <v>113</v>
      </c>
      <c r="AU2339" t="s">
        <v>5706</v>
      </c>
      <c r="AY2339" t="s">
        <v>106</v>
      </c>
      <c r="AZ2339">
        <v>0</v>
      </c>
      <c r="BA2339">
        <v>0</v>
      </c>
      <c r="BD2339" s="3">
        <v>41321.661805555559</v>
      </c>
      <c r="BE2339" s="3">
        <v>41321.663888888892</v>
      </c>
      <c r="BF2339" t="s">
        <v>115</v>
      </c>
      <c r="BG2339" t="s">
        <v>115</v>
      </c>
      <c r="BH2339">
        <v>8149</v>
      </c>
      <c r="BM2339">
        <v>43450</v>
      </c>
      <c r="BR2339" t="s">
        <v>1309</v>
      </c>
      <c r="BS2339" t="s">
        <v>1310</v>
      </c>
      <c r="BU2339">
        <v>1</v>
      </c>
      <c r="BV2339" t="s">
        <v>118</v>
      </c>
      <c r="BX2339" t="s">
        <v>119</v>
      </c>
      <c r="BY2339" t="s">
        <v>119</v>
      </c>
      <c r="BZ2339" t="s">
        <v>119</v>
      </c>
      <c r="CA2339">
        <v>1</v>
      </c>
      <c r="CC2339" t="s">
        <v>120</v>
      </c>
      <c r="CH2339">
        <v>540</v>
      </c>
      <c r="CI2339">
        <v>41380</v>
      </c>
      <c r="CJ2339" t="s">
        <v>106</v>
      </c>
      <c r="CK2339" t="s">
        <v>106</v>
      </c>
      <c r="CL2339">
        <v>10</v>
      </c>
      <c r="CM2339" t="s">
        <v>2889</v>
      </c>
      <c r="CO2339">
        <v>124702</v>
      </c>
      <c r="CQ2339">
        <v>0</v>
      </c>
      <c r="CR2339">
        <v>0</v>
      </c>
      <c r="CS2339">
        <v>0</v>
      </c>
      <c r="CY2339" t="s">
        <v>123</v>
      </c>
      <c r="CZ2339" t="s">
        <v>124</v>
      </c>
      <c r="DD2339" t="str" cm="1">
        <f t="array" ref="DD2339">TEXT(_xlfn.SEQUENCE(1, DATEDIF(AG2339, AH2339, "m") + 1, AG2339, 30), "YYYY-APMM")</f>
        <v>2013-AP09</v>
      </c>
      <c r="DN2339">
        <f t="shared" si="72"/>
        <v>7112.5</v>
      </c>
      <c r="DO2339" t="str">
        <f t="shared" si="73"/>
        <v>BLOCK MASON SK</v>
      </c>
    </row>
    <row r="2340" spans="1:119" x14ac:dyDescent="0.35">
      <c r="A2340" t="s">
        <v>105</v>
      </c>
      <c r="B2340">
        <v>501625</v>
      </c>
      <c r="C2340">
        <v>6359</v>
      </c>
      <c r="D2340">
        <v>124705</v>
      </c>
      <c r="E2340">
        <v>13662</v>
      </c>
      <c r="F2340">
        <v>0</v>
      </c>
      <c r="G2340" t="s">
        <v>106</v>
      </c>
      <c r="H2340" t="s">
        <v>106</v>
      </c>
      <c r="I2340" t="s">
        <v>106</v>
      </c>
      <c r="J2340" t="s">
        <v>107</v>
      </c>
      <c r="K2340" t="s">
        <v>108</v>
      </c>
      <c r="L2340" t="s">
        <v>109</v>
      </c>
      <c r="M2340" t="s">
        <v>110</v>
      </c>
      <c r="N2340" t="s">
        <v>5707</v>
      </c>
      <c r="O2340" t="s">
        <v>2908</v>
      </c>
      <c r="P2340">
        <v>8169</v>
      </c>
      <c r="Q2340">
        <v>280</v>
      </c>
      <c r="R2340">
        <v>0</v>
      </c>
      <c r="S2340">
        <v>200</v>
      </c>
      <c r="T2340">
        <v>0</v>
      </c>
      <c r="U2340">
        <v>6268.75</v>
      </c>
      <c r="V2340">
        <v>6268.75</v>
      </c>
      <c r="W2340">
        <v>200</v>
      </c>
      <c r="X2340">
        <v>0</v>
      </c>
      <c r="Y2340">
        <v>0</v>
      </c>
      <c r="Z2340">
        <v>0</v>
      </c>
      <c r="AD2340" s="1">
        <v>41597.333333333336</v>
      </c>
      <c r="AE2340" s="1">
        <v>41625.708333333336</v>
      </c>
      <c r="AG2340" s="1">
        <v>41554.333333333336</v>
      </c>
      <c r="AH2340" s="1">
        <v>41584.708333333336</v>
      </c>
      <c r="AI2340" s="1">
        <v>41554.333333333336</v>
      </c>
      <c r="AJ2340" s="1">
        <v>41584.708333333336</v>
      </c>
      <c r="AK2340" s="1">
        <v>41554.333333333336</v>
      </c>
      <c r="AL2340" s="1">
        <v>41584.708333333336</v>
      </c>
      <c r="AM2340" s="1">
        <v>41597.333333333336</v>
      </c>
      <c r="AN2340" s="1">
        <v>41625.708333333336</v>
      </c>
      <c r="AP2340" t="s">
        <v>113</v>
      </c>
      <c r="AU2340" t="s">
        <v>5708</v>
      </c>
      <c r="AY2340" t="s">
        <v>106</v>
      </c>
      <c r="AZ2340">
        <v>0</v>
      </c>
      <c r="BA2340">
        <v>0</v>
      </c>
      <c r="BD2340" s="3">
        <v>41321.661805555559</v>
      </c>
      <c r="BE2340" s="3">
        <v>41321.663888888892</v>
      </c>
      <c r="BF2340" t="s">
        <v>115</v>
      </c>
      <c r="BG2340" t="s">
        <v>115</v>
      </c>
      <c r="BH2340">
        <v>8149</v>
      </c>
      <c r="BM2340">
        <v>43460</v>
      </c>
      <c r="BR2340" t="s">
        <v>2848</v>
      </c>
      <c r="BS2340" t="s">
        <v>2849</v>
      </c>
      <c r="BU2340">
        <v>1</v>
      </c>
      <c r="BV2340" t="s">
        <v>118</v>
      </c>
      <c r="BX2340" t="s">
        <v>119</v>
      </c>
      <c r="BY2340" t="s">
        <v>119</v>
      </c>
      <c r="BZ2340" t="s">
        <v>119</v>
      </c>
      <c r="CA2340">
        <v>1</v>
      </c>
      <c r="CC2340" t="s">
        <v>120</v>
      </c>
      <c r="CH2340">
        <v>540</v>
      </c>
      <c r="CI2340">
        <v>41380</v>
      </c>
      <c r="CJ2340" t="s">
        <v>106</v>
      </c>
      <c r="CK2340" t="s">
        <v>106</v>
      </c>
      <c r="CL2340">
        <v>10</v>
      </c>
      <c r="CM2340" t="s">
        <v>2889</v>
      </c>
      <c r="CO2340">
        <v>124702</v>
      </c>
      <c r="CQ2340">
        <v>0</v>
      </c>
      <c r="CR2340">
        <v>0</v>
      </c>
      <c r="CS2340">
        <v>0</v>
      </c>
      <c r="CY2340" t="s">
        <v>123</v>
      </c>
      <c r="CZ2340" t="s">
        <v>124</v>
      </c>
      <c r="DD2340" t="str" cm="1">
        <f t="array" ref="DD2340">TEXT(_xlfn.SEQUENCE(1, DATEDIF(AG2340, AH2340, "m") + 1, AG2340, 30), "YYYY-APMM")</f>
        <v>2013-AP10</v>
      </c>
      <c r="DN2340">
        <f t="shared" si="72"/>
        <v>6268.75</v>
      </c>
      <c r="DO2340" t="str">
        <f t="shared" si="73"/>
        <v>PLASTER MASON SK</v>
      </c>
    </row>
    <row r="2341" spans="1:119" x14ac:dyDescent="0.35">
      <c r="A2341" t="s">
        <v>105</v>
      </c>
      <c r="B2341">
        <v>501626</v>
      </c>
      <c r="C2341">
        <v>6359</v>
      </c>
      <c r="D2341">
        <v>124705</v>
      </c>
      <c r="E2341">
        <v>13662</v>
      </c>
      <c r="F2341">
        <v>0</v>
      </c>
      <c r="G2341" t="s">
        <v>106</v>
      </c>
      <c r="H2341" t="s">
        <v>106</v>
      </c>
      <c r="I2341" t="s">
        <v>106</v>
      </c>
      <c r="J2341" t="s">
        <v>107</v>
      </c>
      <c r="K2341" t="s">
        <v>108</v>
      </c>
      <c r="L2341" t="s">
        <v>109</v>
      </c>
      <c r="M2341" t="s">
        <v>110</v>
      </c>
      <c r="N2341" t="s">
        <v>5709</v>
      </c>
      <c r="O2341" t="s">
        <v>2911</v>
      </c>
      <c r="P2341">
        <v>8164</v>
      </c>
      <c r="Q2341">
        <v>344</v>
      </c>
      <c r="R2341">
        <v>64</v>
      </c>
      <c r="S2341">
        <v>168</v>
      </c>
      <c r="T2341">
        <v>0</v>
      </c>
      <c r="U2341">
        <v>1234.75</v>
      </c>
      <c r="V2341">
        <v>1234.75</v>
      </c>
      <c r="W2341">
        <v>168</v>
      </c>
      <c r="X2341">
        <v>0</v>
      </c>
      <c r="Y2341">
        <v>0</v>
      </c>
      <c r="Z2341">
        <v>0</v>
      </c>
      <c r="AD2341" s="1">
        <v>41615.333333333336</v>
      </c>
      <c r="AE2341" s="1">
        <v>41639.708333333336</v>
      </c>
      <c r="AG2341" s="1">
        <v>41562.333333333336</v>
      </c>
      <c r="AH2341" s="1">
        <v>41588.708333333336</v>
      </c>
      <c r="AI2341" s="1">
        <v>41562.333333333336</v>
      </c>
      <c r="AJ2341" s="1">
        <v>41588.708333333336</v>
      </c>
      <c r="AK2341" s="1">
        <v>41562.333333333336</v>
      </c>
      <c r="AL2341" s="1">
        <v>41588.708333333336</v>
      </c>
      <c r="AM2341" s="1">
        <v>41615.333333333336</v>
      </c>
      <c r="AN2341" s="1">
        <v>41639.708333333336</v>
      </c>
      <c r="AP2341" t="s">
        <v>113</v>
      </c>
      <c r="AU2341" t="s">
        <v>5710</v>
      </c>
      <c r="AY2341" t="s">
        <v>106</v>
      </c>
      <c r="AZ2341">
        <v>0</v>
      </c>
      <c r="BA2341">
        <v>0</v>
      </c>
      <c r="BD2341" s="3">
        <v>41321.661805555559</v>
      </c>
      <c r="BE2341" s="3">
        <v>41321.663888888892</v>
      </c>
      <c r="BF2341" t="s">
        <v>115</v>
      </c>
      <c r="BG2341" t="s">
        <v>115</v>
      </c>
      <c r="BH2341">
        <v>8149</v>
      </c>
      <c r="BM2341">
        <v>43410</v>
      </c>
      <c r="BR2341" t="s">
        <v>2865</v>
      </c>
      <c r="BS2341" t="s">
        <v>2866</v>
      </c>
      <c r="BU2341">
        <v>1</v>
      </c>
      <c r="BV2341" t="s">
        <v>118</v>
      </c>
      <c r="BX2341" t="s">
        <v>119</v>
      </c>
      <c r="BY2341" t="s">
        <v>119</v>
      </c>
      <c r="BZ2341" t="s">
        <v>119</v>
      </c>
      <c r="CA2341">
        <v>1</v>
      </c>
      <c r="CC2341" t="s">
        <v>120</v>
      </c>
      <c r="CH2341">
        <v>540</v>
      </c>
      <c r="CI2341">
        <v>41380</v>
      </c>
      <c r="CJ2341" t="s">
        <v>106</v>
      </c>
      <c r="CK2341" t="s">
        <v>106</v>
      </c>
      <c r="CL2341">
        <v>10</v>
      </c>
      <c r="CM2341" t="s">
        <v>2889</v>
      </c>
      <c r="CO2341">
        <v>124702</v>
      </c>
      <c r="CQ2341">
        <v>0</v>
      </c>
      <c r="CR2341">
        <v>0</v>
      </c>
      <c r="CS2341">
        <v>0</v>
      </c>
      <c r="CY2341" t="s">
        <v>123</v>
      </c>
      <c r="CZ2341" t="s">
        <v>124</v>
      </c>
      <c r="DD2341" t="str" cm="1">
        <f t="array" ref="DD2341">TEXT(_xlfn.SEQUENCE(1, DATEDIF(AG2341, AH2341, "m") + 1, AG2341, 30), "YYYY-APMM")</f>
        <v>2013-AP10</v>
      </c>
      <c r="DN2341">
        <f t="shared" si="72"/>
        <v>1234.75</v>
      </c>
      <c r="DO2341" t="str">
        <f t="shared" si="73"/>
        <v>SCREED MASON SK</v>
      </c>
    </row>
    <row r="2342" spans="1:119" x14ac:dyDescent="0.35">
      <c r="A2342" t="s">
        <v>105</v>
      </c>
      <c r="B2342">
        <v>501627</v>
      </c>
      <c r="C2342">
        <v>6359</v>
      </c>
      <c r="D2342">
        <v>124705</v>
      </c>
      <c r="E2342">
        <v>13662</v>
      </c>
      <c r="F2342">
        <v>0</v>
      </c>
      <c r="G2342" t="s">
        <v>106</v>
      </c>
      <c r="H2342" t="s">
        <v>106</v>
      </c>
      <c r="I2342" t="s">
        <v>106</v>
      </c>
      <c r="J2342" t="s">
        <v>107</v>
      </c>
      <c r="K2342" t="s">
        <v>108</v>
      </c>
      <c r="L2342" t="s">
        <v>109</v>
      </c>
      <c r="M2342" t="s">
        <v>110</v>
      </c>
      <c r="N2342" t="s">
        <v>5711</v>
      </c>
      <c r="O2342" t="s">
        <v>2914</v>
      </c>
      <c r="P2342">
        <v>8178</v>
      </c>
      <c r="Q2342">
        <v>280</v>
      </c>
      <c r="R2342">
        <v>0</v>
      </c>
      <c r="S2342">
        <v>120</v>
      </c>
      <c r="T2342">
        <v>0</v>
      </c>
      <c r="U2342">
        <v>582</v>
      </c>
      <c r="V2342">
        <v>582</v>
      </c>
      <c r="W2342">
        <v>120</v>
      </c>
      <c r="X2342">
        <v>0</v>
      </c>
      <c r="Y2342">
        <v>0</v>
      </c>
      <c r="Z2342">
        <v>0</v>
      </c>
      <c r="AD2342" s="1">
        <v>41615.333333333336</v>
      </c>
      <c r="AE2342" s="1">
        <v>41632.708333333336</v>
      </c>
      <c r="AG2342" s="1">
        <v>41574.333333333336</v>
      </c>
      <c r="AH2342" s="1">
        <v>41590.708333333336</v>
      </c>
      <c r="AI2342" s="1">
        <v>41574.333333333336</v>
      </c>
      <c r="AJ2342" s="1">
        <v>41590.708333333336</v>
      </c>
      <c r="AK2342" s="1">
        <v>41574.333333333336</v>
      </c>
      <c r="AL2342" s="1">
        <v>41590.708333333336</v>
      </c>
      <c r="AM2342" s="1">
        <v>41615.333333333336</v>
      </c>
      <c r="AN2342" s="1">
        <v>41632.708333333336</v>
      </c>
      <c r="AP2342" t="s">
        <v>113</v>
      </c>
      <c r="AU2342" t="s">
        <v>5712</v>
      </c>
      <c r="AY2342" t="s">
        <v>106</v>
      </c>
      <c r="AZ2342">
        <v>0</v>
      </c>
      <c r="BA2342">
        <v>0</v>
      </c>
      <c r="BD2342" s="3">
        <v>41321.661805555559</v>
      </c>
      <c r="BE2342" s="3">
        <v>41321.663888888892</v>
      </c>
      <c r="BF2342" t="s">
        <v>115</v>
      </c>
      <c r="BG2342" t="s">
        <v>115</v>
      </c>
      <c r="BH2342">
        <v>8149</v>
      </c>
      <c r="BM2342">
        <v>43550</v>
      </c>
      <c r="BR2342" t="s">
        <v>116</v>
      </c>
      <c r="BS2342" t="s">
        <v>117</v>
      </c>
      <c r="BU2342">
        <v>1</v>
      </c>
      <c r="BV2342" t="s">
        <v>118</v>
      </c>
      <c r="BX2342" t="s">
        <v>119</v>
      </c>
      <c r="BY2342" t="s">
        <v>119</v>
      </c>
      <c r="BZ2342" t="s">
        <v>119</v>
      </c>
      <c r="CA2342">
        <v>1</v>
      </c>
      <c r="CC2342" t="s">
        <v>120</v>
      </c>
      <c r="CH2342">
        <v>540</v>
      </c>
      <c r="CI2342">
        <v>41380</v>
      </c>
      <c r="CJ2342" t="s">
        <v>106</v>
      </c>
      <c r="CK2342" t="s">
        <v>106</v>
      </c>
      <c r="CL2342">
        <v>10</v>
      </c>
      <c r="CM2342" t="s">
        <v>2889</v>
      </c>
      <c r="CO2342">
        <v>124702</v>
      </c>
      <c r="CQ2342">
        <v>0</v>
      </c>
      <c r="CR2342">
        <v>0</v>
      </c>
      <c r="CS2342">
        <v>0</v>
      </c>
      <c r="CY2342" t="s">
        <v>123</v>
      </c>
      <c r="CZ2342" t="s">
        <v>124</v>
      </c>
      <c r="DD2342" t="str" cm="1">
        <f t="array" ref="DD2342">TEXT(_xlfn.SEQUENCE(1, DATEDIF(AG2342, AH2342, "m") + 1, AG2342, 30), "YYYY-APMM")</f>
        <v>2013-AP10</v>
      </c>
      <c r="DN2342">
        <f t="shared" si="72"/>
        <v>582</v>
      </c>
      <c r="DO2342" t="str">
        <f t="shared" si="73"/>
        <v>LABOR- SUBCONTRACTOR</v>
      </c>
    </row>
    <row r="2343" spans="1:119" x14ac:dyDescent="0.35">
      <c r="A2343" t="s">
        <v>105</v>
      </c>
      <c r="B2343">
        <v>501628</v>
      </c>
      <c r="C2343">
        <v>6359</v>
      </c>
      <c r="D2343">
        <v>124705</v>
      </c>
      <c r="E2343">
        <v>13662</v>
      </c>
      <c r="F2343">
        <v>0</v>
      </c>
      <c r="G2343" t="s">
        <v>106</v>
      </c>
      <c r="H2343" t="s">
        <v>106</v>
      </c>
      <c r="I2343" t="s">
        <v>106</v>
      </c>
      <c r="J2343" t="s">
        <v>107</v>
      </c>
      <c r="K2343" t="s">
        <v>108</v>
      </c>
      <c r="L2343" t="s">
        <v>109</v>
      </c>
      <c r="M2343" t="s">
        <v>110</v>
      </c>
      <c r="N2343" t="s">
        <v>5713</v>
      </c>
      <c r="O2343" t="s">
        <v>2917</v>
      </c>
      <c r="P2343">
        <v>8178</v>
      </c>
      <c r="Q2343">
        <v>344</v>
      </c>
      <c r="R2343">
        <v>0</v>
      </c>
      <c r="S2343">
        <v>200</v>
      </c>
      <c r="T2343">
        <v>0</v>
      </c>
      <c r="U2343">
        <v>4136.55</v>
      </c>
      <c r="V2343">
        <v>4136.55</v>
      </c>
      <c r="W2343">
        <v>200</v>
      </c>
      <c r="X2343">
        <v>0</v>
      </c>
      <c r="Y2343">
        <v>0</v>
      </c>
      <c r="Z2343">
        <v>0</v>
      </c>
      <c r="AD2343" s="1">
        <v>41631.333333333336</v>
      </c>
      <c r="AE2343" s="1">
        <v>41659.708333333336</v>
      </c>
      <c r="AG2343" s="1">
        <v>41580.333333333336</v>
      </c>
      <c r="AH2343" s="1">
        <v>41608.708333333336</v>
      </c>
      <c r="AI2343" s="1">
        <v>41580.333333333336</v>
      </c>
      <c r="AJ2343" s="1">
        <v>41608.708333333336</v>
      </c>
      <c r="AK2343" s="1">
        <v>41580.333333333336</v>
      </c>
      <c r="AL2343" s="1">
        <v>41608.708333333336</v>
      </c>
      <c r="AM2343" s="1">
        <v>41631.333333333336</v>
      </c>
      <c r="AN2343" s="1">
        <v>41659.708333333336</v>
      </c>
      <c r="AP2343" t="s">
        <v>113</v>
      </c>
      <c r="AU2343" t="s">
        <v>5714</v>
      </c>
      <c r="AY2343" t="s">
        <v>106</v>
      </c>
      <c r="AZ2343">
        <v>0</v>
      </c>
      <c r="BA2343">
        <v>0</v>
      </c>
      <c r="BD2343" s="3">
        <v>41321.661805555559</v>
      </c>
      <c r="BE2343" s="3">
        <v>41321.663888888892</v>
      </c>
      <c r="BF2343" t="s">
        <v>115</v>
      </c>
      <c r="BG2343" t="s">
        <v>115</v>
      </c>
      <c r="BH2343">
        <v>8149</v>
      </c>
      <c r="BM2343">
        <v>43550</v>
      </c>
      <c r="BR2343" t="s">
        <v>116</v>
      </c>
      <c r="BS2343" t="s">
        <v>117</v>
      </c>
      <c r="BU2343">
        <v>1</v>
      </c>
      <c r="BV2343" t="s">
        <v>118</v>
      </c>
      <c r="BX2343" t="s">
        <v>119</v>
      </c>
      <c r="BY2343" t="s">
        <v>119</v>
      </c>
      <c r="BZ2343" t="s">
        <v>119</v>
      </c>
      <c r="CA2343">
        <v>1</v>
      </c>
      <c r="CC2343" t="s">
        <v>120</v>
      </c>
      <c r="CH2343">
        <v>540</v>
      </c>
      <c r="CI2343">
        <v>41380</v>
      </c>
      <c r="CJ2343" t="s">
        <v>106</v>
      </c>
      <c r="CK2343" t="s">
        <v>106</v>
      </c>
      <c r="CL2343">
        <v>10</v>
      </c>
      <c r="CM2343" t="s">
        <v>2889</v>
      </c>
      <c r="CO2343">
        <v>124702</v>
      </c>
      <c r="CQ2343">
        <v>0</v>
      </c>
      <c r="CR2343">
        <v>0</v>
      </c>
      <c r="CS2343">
        <v>0</v>
      </c>
      <c r="CY2343" t="s">
        <v>123</v>
      </c>
      <c r="CZ2343" t="s">
        <v>124</v>
      </c>
      <c r="DD2343" t="str" cm="1">
        <f t="array" ref="DD2343">TEXT(_xlfn.SEQUENCE(1, DATEDIF(AG2343, AH2343, "m") + 1, AG2343, 30), "YYYY-APMM")</f>
        <v>2013-AP11</v>
      </c>
      <c r="DN2343">
        <f t="shared" si="72"/>
        <v>4136.55</v>
      </c>
      <c r="DO2343" t="str">
        <f t="shared" si="73"/>
        <v>LABOR- SUBCONTRACTOR</v>
      </c>
    </row>
    <row r="2344" spans="1:119" x14ac:dyDescent="0.35">
      <c r="A2344" t="s">
        <v>105</v>
      </c>
      <c r="B2344">
        <v>501629</v>
      </c>
      <c r="C2344">
        <v>6359</v>
      </c>
      <c r="D2344">
        <v>124707</v>
      </c>
      <c r="E2344">
        <v>13662</v>
      </c>
      <c r="F2344">
        <v>0</v>
      </c>
      <c r="G2344" t="s">
        <v>106</v>
      </c>
      <c r="H2344" t="s">
        <v>106</v>
      </c>
      <c r="I2344" t="s">
        <v>106</v>
      </c>
      <c r="J2344" t="s">
        <v>107</v>
      </c>
      <c r="K2344" t="s">
        <v>108</v>
      </c>
      <c r="L2344" t="s">
        <v>109</v>
      </c>
      <c r="M2344" t="s">
        <v>110</v>
      </c>
      <c r="N2344" t="s">
        <v>5715</v>
      </c>
      <c r="O2344" t="s">
        <v>3209</v>
      </c>
      <c r="P2344">
        <v>8177</v>
      </c>
      <c r="Q2344">
        <v>464</v>
      </c>
      <c r="R2344">
        <v>0</v>
      </c>
      <c r="S2344">
        <v>160</v>
      </c>
      <c r="T2344">
        <v>0</v>
      </c>
      <c r="U2344">
        <v>116</v>
      </c>
      <c r="V2344">
        <v>116</v>
      </c>
      <c r="W2344">
        <v>160</v>
      </c>
      <c r="X2344">
        <v>80</v>
      </c>
      <c r="Y2344">
        <v>0</v>
      </c>
      <c r="Z2344">
        <v>80</v>
      </c>
      <c r="AD2344" s="1">
        <v>41653.333333333336</v>
      </c>
      <c r="AE2344" s="1">
        <v>41675.708333333336</v>
      </c>
      <c r="AG2344" s="1">
        <v>41584.333333333336</v>
      </c>
      <c r="AH2344" s="1">
        <v>41606.708333333336</v>
      </c>
      <c r="AI2344" s="1">
        <v>41584.333333333336</v>
      </c>
      <c r="AJ2344" s="1">
        <v>41606.708333333336</v>
      </c>
      <c r="AK2344" s="1">
        <v>41584.333333333336</v>
      </c>
      <c r="AL2344" s="1">
        <v>41606.708333333336</v>
      </c>
      <c r="AM2344" s="1">
        <v>41653.333333333336</v>
      </c>
      <c r="AN2344" s="1">
        <v>41675.708333333336</v>
      </c>
      <c r="AP2344" t="s">
        <v>113</v>
      </c>
      <c r="AU2344" t="s">
        <v>5716</v>
      </c>
      <c r="AY2344" t="s">
        <v>106</v>
      </c>
      <c r="AZ2344">
        <v>0</v>
      </c>
      <c r="BA2344">
        <v>0</v>
      </c>
      <c r="BD2344" s="3">
        <v>41321.661805555559</v>
      </c>
      <c r="BE2344" s="3">
        <v>41321.663888888892</v>
      </c>
      <c r="BF2344" t="s">
        <v>115</v>
      </c>
      <c r="BG2344" t="s">
        <v>115</v>
      </c>
      <c r="BH2344">
        <v>8149</v>
      </c>
      <c r="BM2344">
        <v>43540</v>
      </c>
      <c r="BR2344" t="s">
        <v>1299</v>
      </c>
      <c r="BS2344" t="s">
        <v>1300</v>
      </c>
      <c r="BU2344">
        <v>1</v>
      </c>
      <c r="BV2344" t="s">
        <v>118</v>
      </c>
      <c r="BX2344" t="s">
        <v>119</v>
      </c>
      <c r="BY2344" t="s">
        <v>119</v>
      </c>
      <c r="BZ2344" t="s">
        <v>119</v>
      </c>
      <c r="CA2344">
        <v>1</v>
      </c>
      <c r="CC2344" t="s">
        <v>120</v>
      </c>
      <c r="CH2344">
        <v>540</v>
      </c>
      <c r="CI2344">
        <v>41600</v>
      </c>
      <c r="CJ2344" t="s">
        <v>106</v>
      </c>
      <c r="CK2344" t="s">
        <v>106</v>
      </c>
      <c r="CL2344">
        <v>15</v>
      </c>
      <c r="CM2344" t="s">
        <v>5717</v>
      </c>
      <c r="CO2344">
        <v>124706</v>
      </c>
      <c r="CQ2344">
        <v>0</v>
      </c>
      <c r="CR2344">
        <v>0</v>
      </c>
      <c r="CS2344">
        <v>0</v>
      </c>
      <c r="CY2344" t="s">
        <v>123</v>
      </c>
      <c r="CZ2344" t="s">
        <v>124</v>
      </c>
      <c r="DD2344" t="str" cm="1">
        <f t="array" ref="DD2344">TEXT(_xlfn.SEQUENCE(1, DATEDIF(AG2344, AH2344, "m") + 1, AG2344, 30), "YYYY-APMM")</f>
        <v>2013-AP11</v>
      </c>
      <c r="DN2344">
        <f t="shared" si="72"/>
        <v>116</v>
      </c>
      <c r="DO2344" t="str">
        <f t="shared" si="73"/>
        <v>LABOR - CIVIL</v>
      </c>
    </row>
    <row r="2345" spans="1:119" x14ac:dyDescent="0.35">
      <c r="A2345" t="s">
        <v>105</v>
      </c>
      <c r="B2345">
        <v>501630</v>
      </c>
      <c r="C2345">
        <v>6359</v>
      </c>
      <c r="D2345">
        <v>124707</v>
      </c>
      <c r="E2345">
        <v>13662</v>
      </c>
      <c r="F2345">
        <v>0</v>
      </c>
      <c r="G2345" t="s">
        <v>106</v>
      </c>
      <c r="H2345" t="s">
        <v>106</v>
      </c>
      <c r="I2345" t="s">
        <v>106</v>
      </c>
      <c r="J2345" t="s">
        <v>107</v>
      </c>
      <c r="K2345" t="s">
        <v>108</v>
      </c>
      <c r="L2345" t="s">
        <v>109</v>
      </c>
      <c r="M2345" t="s">
        <v>110</v>
      </c>
      <c r="N2345" t="s">
        <v>5718</v>
      </c>
      <c r="O2345" t="s">
        <v>3213</v>
      </c>
      <c r="P2345">
        <v>8167</v>
      </c>
      <c r="Q2345">
        <v>464</v>
      </c>
      <c r="R2345">
        <v>0</v>
      </c>
      <c r="S2345">
        <v>200</v>
      </c>
      <c r="T2345">
        <v>0</v>
      </c>
      <c r="U2345">
        <v>210</v>
      </c>
      <c r="V2345">
        <v>210</v>
      </c>
      <c r="W2345">
        <v>200</v>
      </c>
      <c r="X2345">
        <v>0</v>
      </c>
      <c r="Y2345">
        <v>0</v>
      </c>
      <c r="Z2345">
        <v>0</v>
      </c>
      <c r="AD2345" s="1">
        <v>41659.333333333336</v>
      </c>
      <c r="AE2345" s="1">
        <v>41688.708333333336</v>
      </c>
      <c r="AG2345" s="1">
        <v>41590.333333333336</v>
      </c>
      <c r="AH2345" s="1">
        <v>41618.708333333336</v>
      </c>
      <c r="AI2345" s="1">
        <v>41590.333333333336</v>
      </c>
      <c r="AJ2345" s="1">
        <v>41618.708333333336</v>
      </c>
      <c r="AK2345" s="1">
        <v>41590.333333333336</v>
      </c>
      <c r="AL2345" s="1">
        <v>41618.708333333336</v>
      </c>
      <c r="AM2345" s="1">
        <v>41659.333333333336</v>
      </c>
      <c r="AN2345" s="1">
        <v>41688.708333333336</v>
      </c>
      <c r="AP2345" t="s">
        <v>113</v>
      </c>
      <c r="AU2345" t="s">
        <v>5719</v>
      </c>
      <c r="AY2345" t="s">
        <v>106</v>
      </c>
      <c r="AZ2345">
        <v>0</v>
      </c>
      <c r="BA2345">
        <v>0</v>
      </c>
      <c r="BD2345" s="3">
        <v>41321.661805555559</v>
      </c>
      <c r="BE2345" s="3">
        <v>41321.663888888892</v>
      </c>
      <c r="BF2345" t="s">
        <v>115</v>
      </c>
      <c r="BG2345" t="s">
        <v>115</v>
      </c>
      <c r="BH2345">
        <v>8149</v>
      </c>
      <c r="BM2345">
        <v>43440</v>
      </c>
      <c r="BR2345" t="s">
        <v>3145</v>
      </c>
      <c r="BS2345" t="s">
        <v>3146</v>
      </c>
      <c r="BU2345">
        <v>1</v>
      </c>
      <c r="BV2345" t="s">
        <v>118</v>
      </c>
      <c r="BX2345" t="s">
        <v>119</v>
      </c>
      <c r="BY2345" t="s">
        <v>119</v>
      </c>
      <c r="BZ2345" t="s">
        <v>119</v>
      </c>
      <c r="CA2345">
        <v>1</v>
      </c>
      <c r="CC2345" t="s">
        <v>120</v>
      </c>
      <c r="CH2345">
        <v>540</v>
      </c>
      <c r="CI2345">
        <v>41600</v>
      </c>
      <c r="CJ2345" t="s">
        <v>106</v>
      </c>
      <c r="CK2345" t="s">
        <v>106</v>
      </c>
      <c r="CL2345">
        <v>15</v>
      </c>
      <c r="CM2345" t="s">
        <v>5717</v>
      </c>
      <c r="CO2345">
        <v>124706</v>
      </c>
      <c r="CQ2345">
        <v>0</v>
      </c>
      <c r="CR2345">
        <v>0</v>
      </c>
      <c r="CS2345">
        <v>0</v>
      </c>
      <c r="CY2345" t="s">
        <v>123</v>
      </c>
      <c r="CZ2345" t="s">
        <v>124</v>
      </c>
      <c r="DD2345" t="str" cm="1">
        <f t="array" ref="DD2345">TEXT(_xlfn.SEQUENCE(1, DATEDIF(AG2345, AH2345, "m") + 1, AG2345, 30), "YYYY-APMM")</f>
        <v>2013-AP11</v>
      </c>
      <c r="DN2345">
        <f t="shared" si="72"/>
        <v>210</v>
      </c>
      <c r="DO2345" t="str">
        <f t="shared" si="73"/>
        <v>CONCRETE MASON SK</v>
      </c>
    </row>
    <row r="2346" spans="1:119" x14ac:dyDescent="0.35">
      <c r="A2346" t="s">
        <v>105</v>
      </c>
      <c r="B2346">
        <v>501631</v>
      </c>
      <c r="C2346">
        <v>6359</v>
      </c>
      <c r="D2346">
        <v>124707</v>
      </c>
      <c r="E2346">
        <v>13662</v>
      </c>
      <c r="F2346">
        <v>0</v>
      </c>
      <c r="G2346" t="s">
        <v>106</v>
      </c>
      <c r="H2346" t="s">
        <v>106</v>
      </c>
      <c r="I2346" t="s">
        <v>106</v>
      </c>
      <c r="J2346" t="s">
        <v>107</v>
      </c>
      <c r="K2346" t="s">
        <v>108</v>
      </c>
      <c r="L2346" t="s">
        <v>109</v>
      </c>
      <c r="M2346" t="s">
        <v>110</v>
      </c>
      <c r="N2346" t="s">
        <v>5720</v>
      </c>
      <c r="O2346" t="s">
        <v>3216</v>
      </c>
      <c r="P2346">
        <v>8168</v>
      </c>
      <c r="Q2346">
        <v>464</v>
      </c>
      <c r="R2346">
        <v>0</v>
      </c>
      <c r="S2346">
        <v>200</v>
      </c>
      <c r="T2346">
        <v>0</v>
      </c>
      <c r="U2346">
        <v>2442</v>
      </c>
      <c r="V2346">
        <v>2442</v>
      </c>
      <c r="W2346">
        <v>200</v>
      </c>
      <c r="X2346">
        <v>0</v>
      </c>
      <c r="Y2346">
        <v>0</v>
      </c>
      <c r="Z2346">
        <v>0</v>
      </c>
      <c r="AD2346" s="1">
        <v>41668.333333333336</v>
      </c>
      <c r="AE2346" s="1">
        <v>41697.708333333336</v>
      </c>
      <c r="AG2346" s="1">
        <v>41599.333333333336</v>
      </c>
      <c r="AH2346" s="1">
        <v>41629.708333333336</v>
      </c>
      <c r="AI2346" s="1">
        <v>41599.333333333336</v>
      </c>
      <c r="AJ2346" s="1">
        <v>41629.708333333336</v>
      </c>
      <c r="AK2346" s="1">
        <v>41599.333333333336</v>
      </c>
      <c r="AL2346" s="1">
        <v>41629.708333333336</v>
      </c>
      <c r="AM2346" s="1">
        <v>41668.333333333336</v>
      </c>
      <c r="AN2346" s="1">
        <v>41697.708333333336</v>
      </c>
      <c r="AP2346" t="s">
        <v>113</v>
      </c>
      <c r="AU2346" t="s">
        <v>5721</v>
      </c>
      <c r="AY2346" t="s">
        <v>106</v>
      </c>
      <c r="AZ2346">
        <v>0</v>
      </c>
      <c r="BA2346">
        <v>0</v>
      </c>
      <c r="BD2346" s="3">
        <v>41321.661805555559</v>
      </c>
      <c r="BE2346" s="3">
        <v>41321.663888888892</v>
      </c>
      <c r="BF2346" t="s">
        <v>115</v>
      </c>
      <c r="BG2346" t="s">
        <v>115</v>
      </c>
      <c r="BH2346">
        <v>8149</v>
      </c>
      <c r="BM2346">
        <v>43450</v>
      </c>
      <c r="BR2346" t="s">
        <v>1309</v>
      </c>
      <c r="BS2346" t="s">
        <v>1310</v>
      </c>
      <c r="BU2346">
        <v>1</v>
      </c>
      <c r="BV2346" t="s">
        <v>118</v>
      </c>
      <c r="BX2346" t="s">
        <v>119</v>
      </c>
      <c r="BY2346" t="s">
        <v>119</v>
      </c>
      <c r="BZ2346" t="s">
        <v>119</v>
      </c>
      <c r="CA2346">
        <v>1</v>
      </c>
      <c r="CC2346" t="s">
        <v>120</v>
      </c>
      <c r="CH2346">
        <v>540</v>
      </c>
      <c r="CI2346">
        <v>41600</v>
      </c>
      <c r="CJ2346" t="s">
        <v>106</v>
      </c>
      <c r="CK2346" t="s">
        <v>106</v>
      </c>
      <c r="CL2346">
        <v>15</v>
      </c>
      <c r="CM2346" t="s">
        <v>5717</v>
      </c>
      <c r="CO2346">
        <v>124706</v>
      </c>
      <c r="CQ2346">
        <v>0</v>
      </c>
      <c r="CR2346">
        <v>0</v>
      </c>
      <c r="CS2346">
        <v>0</v>
      </c>
      <c r="CY2346" t="s">
        <v>123</v>
      </c>
      <c r="CZ2346" t="s">
        <v>124</v>
      </c>
      <c r="DD2346" t="str" cm="1">
        <f t="array" ref="DD2346:DE2346">TEXT(_xlfn.SEQUENCE(1, DATEDIF(AG2346, AH2346, "m") + 1, AG2346, 30), "YYYY-APMM")</f>
        <v>2013-AP11</v>
      </c>
      <c r="DE2346" t="str">
        <v>2013-AP12</v>
      </c>
      <c r="DN2346">
        <f t="shared" si="72"/>
        <v>1221</v>
      </c>
      <c r="DO2346" t="str">
        <f t="shared" si="73"/>
        <v>BLOCK MASON SK</v>
      </c>
    </row>
    <row r="2347" spans="1:119" x14ac:dyDescent="0.35">
      <c r="A2347" t="s">
        <v>105</v>
      </c>
      <c r="B2347">
        <v>501632</v>
      </c>
      <c r="C2347">
        <v>6359</v>
      </c>
      <c r="D2347">
        <v>124707</v>
      </c>
      <c r="E2347">
        <v>13662</v>
      </c>
      <c r="F2347">
        <v>0</v>
      </c>
      <c r="G2347" t="s">
        <v>106</v>
      </c>
      <c r="H2347" t="s">
        <v>106</v>
      </c>
      <c r="I2347" t="s">
        <v>106</v>
      </c>
      <c r="J2347" t="s">
        <v>107</v>
      </c>
      <c r="K2347" t="s">
        <v>108</v>
      </c>
      <c r="L2347" t="s">
        <v>109</v>
      </c>
      <c r="M2347" t="s">
        <v>110</v>
      </c>
      <c r="N2347" t="s">
        <v>5722</v>
      </c>
      <c r="O2347" t="s">
        <v>3219</v>
      </c>
      <c r="P2347">
        <v>8164</v>
      </c>
      <c r="Q2347">
        <v>464</v>
      </c>
      <c r="R2347">
        <v>296</v>
      </c>
      <c r="S2347">
        <v>200</v>
      </c>
      <c r="T2347">
        <v>0</v>
      </c>
      <c r="U2347">
        <v>900</v>
      </c>
      <c r="V2347">
        <v>900</v>
      </c>
      <c r="W2347">
        <v>200</v>
      </c>
      <c r="X2347">
        <v>0</v>
      </c>
      <c r="Y2347">
        <v>0</v>
      </c>
      <c r="Z2347">
        <v>0</v>
      </c>
      <c r="AD2347" s="1">
        <v>41682.333333333336</v>
      </c>
      <c r="AE2347" s="1">
        <v>41710.708333333336</v>
      </c>
      <c r="AG2347" s="1">
        <v>41612.333333333336</v>
      </c>
      <c r="AH2347" s="1">
        <v>41641.708333333336</v>
      </c>
      <c r="AI2347" s="1">
        <v>41612.333333333336</v>
      </c>
      <c r="AJ2347" s="1">
        <v>41641.708333333336</v>
      </c>
      <c r="AK2347" s="1">
        <v>41612.333333333336</v>
      </c>
      <c r="AL2347" s="1">
        <v>41641.708333333336</v>
      </c>
      <c r="AM2347" s="1">
        <v>41682.333333333336</v>
      </c>
      <c r="AN2347" s="1">
        <v>41710.708333333336</v>
      </c>
      <c r="AP2347" t="s">
        <v>113</v>
      </c>
      <c r="AU2347" t="s">
        <v>5723</v>
      </c>
      <c r="AY2347" t="s">
        <v>106</v>
      </c>
      <c r="AZ2347">
        <v>0</v>
      </c>
      <c r="BA2347">
        <v>0</v>
      </c>
      <c r="BD2347" s="3">
        <v>41321.661805555559</v>
      </c>
      <c r="BE2347" s="3">
        <v>41321.663888888892</v>
      </c>
      <c r="BF2347" t="s">
        <v>115</v>
      </c>
      <c r="BG2347" t="s">
        <v>115</v>
      </c>
      <c r="BH2347">
        <v>8149</v>
      </c>
      <c r="BM2347">
        <v>43410</v>
      </c>
      <c r="BR2347" t="s">
        <v>2865</v>
      </c>
      <c r="BS2347" t="s">
        <v>2866</v>
      </c>
      <c r="BU2347">
        <v>1</v>
      </c>
      <c r="BV2347" t="s">
        <v>118</v>
      </c>
      <c r="BX2347" t="s">
        <v>119</v>
      </c>
      <c r="BY2347" t="s">
        <v>119</v>
      </c>
      <c r="BZ2347" t="s">
        <v>119</v>
      </c>
      <c r="CA2347">
        <v>1</v>
      </c>
      <c r="CC2347" t="s">
        <v>120</v>
      </c>
      <c r="CH2347">
        <v>540</v>
      </c>
      <c r="CI2347">
        <v>41600</v>
      </c>
      <c r="CJ2347" t="s">
        <v>106</v>
      </c>
      <c r="CK2347" t="s">
        <v>106</v>
      </c>
      <c r="CL2347">
        <v>15</v>
      </c>
      <c r="CM2347" t="s">
        <v>5717</v>
      </c>
      <c r="CO2347">
        <v>124706</v>
      </c>
      <c r="CQ2347">
        <v>0</v>
      </c>
      <c r="CR2347">
        <v>0</v>
      </c>
      <c r="CS2347">
        <v>0</v>
      </c>
      <c r="CY2347" t="s">
        <v>123</v>
      </c>
      <c r="CZ2347" t="s">
        <v>124</v>
      </c>
      <c r="DD2347" t="str" cm="1">
        <f t="array" ref="DD2347">TEXT(_xlfn.SEQUENCE(1, DATEDIF(AG2347, AH2347, "m") + 1, AG2347, 30), "YYYY-APMM")</f>
        <v>2013-AP12</v>
      </c>
      <c r="DN2347">
        <f t="shared" si="72"/>
        <v>900</v>
      </c>
      <c r="DO2347" t="str">
        <f t="shared" si="73"/>
        <v>SCREED MASON SK</v>
      </c>
    </row>
    <row r="2348" spans="1:119" x14ac:dyDescent="0.35">
      <c r="A2348" t="s">
        <v>105</v>
      </c>
      <c r="B2348">
        <v>501633</v>
      </c>
      <c r="C2348">
        <v>6359</v>
      </c>
      <c r="D2348">
        <v>124707</v>
      </c>
      <c r="E2348">
        <v>13662</v>
      </c>
      <c r="F2348">
        <v>0</v>
      </c>
      <c r="G2348" t="s">
        <v>106</v>
      </c>
      <c r="H2348" t="s">
        <v>106</v>
      </c>
      <c r="I2348" t="s">
        <v>106</v>
      </c>
      <c r="J2348" t="s">
        <v>107</v>
      </c>
      <c r="K2348" t="s">
        <v>108</v>
      </c>
      <c r="L2348" t="s">
        <v>109</v>
      </c>
      <c r="M2348" t="s">
        <v>110</v>
      </c>
      <c r="N2348" t="s">
        <v>5724</v>
      </c>
      <c r="O2348" t="s">
        <v>3222</v>
      </c>
      <c r="P2348">
        <v>8178</v>
      </c>
      <c r="Q2348">
        <v>168</v>
      </c>
      <c r="R2348">
        <v>16</v>
      </c>
      <c r="S2348">
        <v>160</v>
      </c>
      <c r="T2348">
        <v>0</v>
      </c>
      <c r="U2348">
        <v>84</v>
      </c>
      <c r="V2348">
        <v>84</v>
      </c>
      <c r="W2348">
        <v>160</v>
      </c>
      <c r="X2348">
        <v>0</v>
      </c>
      <c r="Y2348">
        <v>0</v>
      </c>
      <c r="Z2348">
        <v>0</v>
      </c>
      <c r="AD2348" s="1">
        <v>41700.333333333336</v>
      </c>
      <c r="AE2348" s="1">
        <v>41722.708333333336</v>
      </c>
      <c r="AG2348" s="1">
        <v>41674.333333333336</v>
      </c>
      <c r="AH2348" s="1">
        <v>41697.708333333336</v>
      </c>
      <c r="AI2348" s="1">
        <v>41674.333333333336</v>
      </c>
      <c r="AJ2348" s="1">
        <v>41697.708333333336</v>
      </c>
      <c r="AK2348" s="1">
        <v>41674.333333333336</v>
      </c>
      <c r="AL2348" s="1">
        <v>41697.708333333336</v>
      </c>
      <c r="AM2348" s="1">
        <v>41700.333333333336</v>
      </c>
      <c r="AN2348" s="1">
        <v>41722.708333333336</v>
      </c>
      <c r="AP2348" t="s">
        <v>113</v>
      </c>
      <c r="AU2348" t="s">
        <v>5725</v>
      </c>
      <c r="AY2348" t="s">
        <v>106</v>
      </c>
      <c r="AZ2348">
        <v>0</v>
      </c>
      <c r="BA2348">
        <v>0</v>
      </c>
      <c r="BD2348" s="3">
        <v>41321.661805555559</v>
      </c>
      <c r="BE2348" s="3">
        <v>41321.663888888892</v>
      </c>
      <c r="BF2348" t="s">
        <v>115</v>
      </c>
      <c r="BG2348" t="s">
        <v>115</v>
      </c>
      <c r="BH2348">
        <v>8149</v>
      </c>
      <c r="BM2348">
        <v>43550</v>
      </c>
      <c r="BR2348" t="s">
        <v>116</v>
      </c>
      <c r="BS2348" t="s">
        <v>117</v>
      </c>
      <c r="BU2348">
        <v>1</v>
      </c>
      <c r="BV2348" t="s">
        <v>118</v>
      </c>
      <c r="BX2348" t="s">
        <v>119</v>
      </c>
      <c r="BY2348" t="s">
        <v>119</v>
      </c>
      <c r="BZ2348" t="s">
        <v>119</v>
      </c>
      <c r="CA2348">
        <v>1</v>
      </c>
      <c r="CC2348" t="s">
        <v>120</v>
      </c>
      <c r="CH2348">
        <v>540</v>
      </c>
      <c r="CI2348">
        <v>41600</v>
      </c>
      <c r="CJ2348" t="s">
        <v>106</v>
      </c>
      <c r="CK2348" t="s">
        <v>106</v>
      </c>
      <c r="CL2348">
        <v>15</v>
      </c>
      <c r="CM2348" t="s">
        <v>5717</v>
      </c>
      <c r="CO2348">
        <v>124706</v>
      </c>
      <c r="CQ2348">
        <v>0</v>
      </c>
      <c r="CR2348">
        <v>0</v>
      </c>
      <c r="CS2348">
        <v>0</v>
      </c>
      <c r="CY2348" t="s">
        <v>123</v>
      </c>
      <c r="CZ2348" t="s">
        <v>124</v>
      </c>
      <c r="DD2348" t="str" cm="1">
        <f t="array" ref="DD2348">TEXT(_xlfn.SEQUENCE(1, DATEDIF(AG2348, AH2348, "m") + 1, AG2348, 30), "YYYY-APMM")</f>
        <v>2014-AP02</v>
      </c>
      <c r="DN2348">
        <f t="shared" si="72"/>
        <v>84</v>
      </c>
      <c r="DO2348" t="str">
        <f t="shared" si="73"/>
        <v>LABOR- SUBCONTRACTOR</v>
      </c>
    </row>
    <row r="2349" spans="1:119" x14ac:dyDescent="0.35">
      <c r="A2349" t="s">
        <v>105</v>
      </c>
      <c r="B2349">
        <v>501634</v>
      </c>
      <c r="C2349">
        <v>6359</v>
      </c>
      <c r="D2349">
        <v>124707</v>
      </c>
      <c r="E2349">
        <v>13662</v>
      </c>
      <c r="F2349">
        <v>0</v>
      </c>
      <c r="G2349" t="s">
        <v>106</v>
      </c>
      <c r="H2349" t="s">
        <v>106</v>
      </c>
      <c r="I2349" t="s">
        <v>106</v>
      </c>
      <c r="J2349" t="s">
        <v>107</v>
      </c>
      <c r="K2349" t="s">
        <v>108</v>
      </c>
      <c r="L2349" t="s">
        <v>109</v>
      </c>
      <c r="M2349" t="s">
        <v>110</v>
      </c>
      <c r="N2349" t="s">
        <v>5726</v>
      </c>
      <c r="O2349" t="s">
        <v>3225</v>
      </c>
      <c r="P2349">
        <v>8178</v>
      </c>
      <c r="Q2349">
        <v>152</v>
      </c>
      <c r="R2349">
        <v>0</v>
      </c>
      <c r="S2349">
        <v>200</v>
      </c>
      <c r="T2349">
        <v>0</v>
      </c>
      <c r="U2349">
        <v>588</v>
      </c>
      <c r="V2349">
        <v>588</v>
      </c>
      <c r="W2349">
        <v>200</v>
      </c>
      <c r="X2349">
        <v>0</v>
      </c>
      <c r="Y2349">
        <v>0</v>
      </c>
      <c r="Z2349">
        <v>0</v>
      </c>
      <c r="AD2349" s="1">
        <v>41706.333333333336</v>
      </c>
      <c r="AE2349" s="1">
        <v>41734.708333333336</v>
      </c>
      <c r="AG2349" s="1">
        <v>41683.333333333336</v>
      </c>
      <c r="AH2349" s="1">
        <v>41711.708333333336</v>
      </c>
      <c r="AI2349" s="1">
        <v>41683.333333333336</v>
      </c>
      <c r="AJ2349" s="1">
        <v>41711.708333333336</v>
      </c>
      <c r="AK2349" s="1">
        <v>41683.333333333336</v>
      </c>
      <c r="AL2349" s="1">
        <v>41711.708333333336</v>
      </c>
      <c r="AM2349" s="1">
        <v>41706.333333333336</v>
      </c>
      <c r="AN2349" s="1">
        <v>41734.708333333336</v>
      </c>
      <c r="AP2349" t="s">
        <v>113</v>
      </c>
      <c r="AU2349" t="s">
        <v>5727</v>
      </c>
      <c r="AY2349" t="s">
        <v>106</v>
      </c>
      <c r="AZ2349">
        <v>0</v>
      </c>
      <c r="BA2349">
        <v>0</v>
      </c>
      <c r="BD2349" s="3">
        <v>41321.661805555559</v>
      </c>
      <c r="BE2349" s="3">
        <v>41321.663888888892</v>
      </c>
      <c r="BF2349" t="s">
        <v>115</v>
      </c>
      <c r="BG2349" t="s">
        <v>115</v>
      </c>
      <c r="BH2349">
        <v>8149</v>
      </c>
      <c r="BM2349">
        <v>43550</v>
      </c>
      <c r="BR2349" t="s">
        <v>116</v>
      </c>
      <c r="BS2349" t="s">
        <v>117</v>
      </c>
      <c r="BU2349">
        <v>1</v>
      </c>
      <c r="BV2349" t="s">
        <v>118</v>
      </c>
      <c r="BX2349" t="s">
        <v>119</v>
      </c>
      <c r="BY2349" t="s">
        <v>119</v>
      </c>
      <c r="BZ2349" t="s">
        <v>119</v>
      </c>
      <c r="CA2349">
        <v>1</v>
      </c>
      <c r="CC2349" t="s">
        <v>120</v>
      </c>
      <c r="CH2349">
        <v>540</v>
      </c>
      <c r="CI2349">
        <v>41600</v>
      </c>
      <c r="CJ2349" t="s">
        <v>106</v>
      </c>
      <c r="CK2349" t="s">
        <v>106</v>
      </c>
      <c r="CL2349">
        <v>15</v>
      </c>
      <c r="CM2349" t="s">
        <v>5717</v>
      </c>
      <c r="CO2349">
        <v>124706</v>
      </c>
      <c r="CQ2349">
        <v>0</v>
      </c>
      <c r="CR2349">
        <v>0</v>
      </c>
      <c r="CS2349">
        <v>0</v>
      </c>
      <c r="CY2349" t="s">
        <v>123</v>
      </c>
      <c r="CZ2349" t="s">
        <v>124</v>
      </c>
      <c r="DD2349" t="str" cm="1">
        <f t="array" ref="DD2349:DE2349">TEXT(_xlfn.SEQUENCE(1, DATEDIF(AG2349, AH2349, "m") + 1, AG2349, 30), "YYYY-APMM")</f>
        <v>2014-AP02</v>
      </c>
      <c r="DE2349" t="str">
        <v>2014-AP03</v>
      </c>
      <c r="DN2349">
        <f t="shared" si="72"/>
        <v>294</v>
      </c>
      <c r="DO2349" t="str">
        <f t="shared" si="73"/>
        <v>LABOR- SUBCONTRACTOR</v>
      </c>
    </row>
    <row r="2350" spans="1:119" x14ac:dyDescent="0.35">
      <c r="A2350" t="s">
        <v>105</v>
      </c>
      <c r="B2350">
        <v>501635</v>
      </c>
      <c r="C2350">
        <v>6359</v>
      </c>
      <c r="D2350">
        <v>124707</v>
      </c>
      <c r="E2350">
        <v>13662</v>
      </c>
      <c r="F2350">
        <v>0</v>
      </c>
      <c r="G2350" t="s">
        <v>106</v>
      </c>
      <c r="H2350" t="s">
        <v>106</v>
      </c>
      <c r="I2350" t="s">
        <v>106</v>
      </c>
      <c r="J2350" t="s">
        <v>107</v>
      </c>
      <c r="K2350" t="s">
        <v>108</v>
      </c>
      <c r="L2350" t="s">
        <v>109</v>
      </c>
      <c r="M2350" t="s">
        <v>110</v>
      </c>
      <c r="N2350" t="s">
        <v>5728</v>
      </c>
      <c r="O2350" t="s">
        <v>3228</v>
      </c>
      <c r="P2350">
        <v>8178</v>
      </c>
      <c r="Q2350">
        <v>152</v>
      </c>
      <c r="R2350">
        <v>0</v>
      </c>
      <c r="S2350">
        <v>200</v>
      </c>
      <c r="T2350">
        <v>0</v>
      </c>
      <c r="U2350">
        <v>152.4</v>
      </c>
      <c r="V2350">
        <v>152.4</v>
      </c>
      <c r="W2350">
        <v>200</v>
      </c>
      <c r="X2350">
        <v>0</v>
      </c>
      <c r="Y2350">
        <v>0</v>
      </c>
      <c r="Z2350">
        <v>0</v>
      </c>
      <c r="AD2350" s="1">
        <v>41717.333333333336</v>
      </c>
      <c r="AE2350" s="1">
        <v>41745.708333333336</v>
      </c>
      <c r="AG2350" s="1">
        <v>41695.333333333336</v>
      </c>
      <c r="AH2350" s="1">
        <v>41723.708333333336</v>
      </c>
      <c r="AI2350" s="1">
        <v>41695.333333333336</v>
      </c>
      <c r="AJ2350" s="1">
        <v>41723.708333333336</v>
      </c>
      <c r="AK2350" s="1">
        <v>41695.333333333336</v>
      </c>
      <c r="AL2350" s="1">
        <v>41723.708333333336</v>
      </c>
      <c r="AM2350" s="1">
        <v>41717.333333333336</v>
      </c>
      <c r="AN2350" s="1">
        <v>41745.708333333336</v>
      </c>
      <c r="AP2350" t="s">
        <v>113</v>
      </c>
      <c r="AU2350" t="s">
        <v>5729</v>
      </c>
      <c r="AY2350" t="s">
        <v>106</v>
      </c>
      <c r="AZ2350">
        <v>0</v>
      </c>
      <c r="BA2350">
        <v>0</v>
      </c>
      <c r="BD2350" s="3">
        <v>41321.661805555559</v>
      </c>
      <c r="BE2350" s="3">
        <v>41328.377083333333</v>
      </c>
      <c r="BF2350" t="s">
        <v>115</v>
      </c>
      <c r="BG2350" t="s">
        <v>115</v>
      </c>
      <c r="BH2350">
        <v>8149</v>
      </c>
      <c r="BM2350">
        <v>43550</v>
      </c>
      <c r="BR2350" t="s">
        <v>116</v>
      </c>
      <c r="BS2350" t="s">
        <v>117</v>
      </c>
      <c r="BU2350">
        <v>1</v>
      </c>
      <c r="BV2350" t="s">
        <v>118</v>
      </c>
      <c r="BX2350" t="s">
        <v>119</v>
      </c>
      <c r="BY2350" t="s">
        <v>119</v>
      </c>
      <c r="BZ2350" t="s">
        <v>119</v>
      </c>
      <c r="CA2350">
        <v>1</v>
      </c>
      <c r="CC2350" t="s">
        <v>120</v>
      </c>
      <c r="CH2350">
        <v>540</v>
      </c>
      <c r="CI2350">
        <v>41600</v>
      </c>
      <c r="CJ2350" t="s">
        <v>106</v>
      </c>
      <c r="CK2350" t="s">
        <v>106</v>
      </c>
      <c r="CL2350">
        <v>15</v>
      </c>
      <c r="CM2350" t="s">
        <v>5717</v>
      </c>
      <c r="CO2350">
        <v>124706</v>
      </c>
      <c r="CQ2350">
        <v>0</v>
      </c>
      <c r="CR2350">
        <v>0</v>
      </c>
      <c r="CS2350">
        <v>0</v>
      </c>
      <c r="CY2350" t="s">
        <v>123</v>
      </c>
      <c r="CZ2350" t="s">
        <v>124</v>
      </c>
      <c r="DD2350" t="str" cm="1">
        <f t="array" ref="DD2350:DE2350">TEXT(_xlfn.SEQUENCE(1, DATEDIF(AG2350, AH2350, "m") + 1, AG2350, 30), "YYYY-APMM")</f>
        <v>2014-AP02</v>
      </c>
      <c r="DE2350" t="str">
        <v>2014-AP03</v>
      </c>
      <c r="DN2350">
        <f t="shared" si="72"/>
        <v>76.2</v>
      </c>
      <c r="DO2350" t="str">
        <f t="shared" si="73"/>
        <v>LABOR- SUBCONTRACTOR</v>
      </c>
    </row>
    <row r="2351" spans="1:119" x14ac:dyDescent="0.35">
      <c r="A2351" t="s">
        <v>105</v>
      </c>
      <c r="B2351">
        <v>501636</v>
      </c>
      <c r="C2351">
        <v>6359</v>
      </c>
      <c r="D2351">
        <v>124707</v>
      </c>
      <c r="E2351">
        <v>13662</v>
      </c>
      <c r="F2351">
        <v>0</v>
      </c>
      <c r="G2351" t="s">
        <v>106</v>
      </c>
      <c r="H2351" t="s">
        <v>106</v>
      </c>
      <c r="I2351" t="s">
        <v>106</v>
      </c>
      <c r="J2351" t="s">
        <v>107</v>
      </c>
      <c r="K2351" t="s">
        <v>108</v>
      </c>
      <c r="L2351" t="s">
        <v>109</v>
      </c>
      <c r="M2351" t="s">
        <v>110</v>
      </c>
      <c r="N2351" t="s">
        <v>5730</v>
      </c>
      <c r="O2351" t="s">
        <v>5731</v>
      </c>
      <c r="P2351">
        <v>8178</v>
      </c>
      <c r="Q2351">
        <v>464</v>
      </c>
      <c r="R2351">
        <v>0</v>
      </c>
      <c r="S2351">
        <v>200</v>
      </c>
      <c r="T2351">
        <v>0</v>
      </c>
      <c r="U2351">
        <v>175</v>
      </c>
      <c r="V2351">
        <v>175</v>
      </c>
      <c r="W2351">
        <v>200</v>
      </c>
      <c r="X2351">
        <v>0</v>
      </c>
      <c r="Y2351">
        <v>0</v>
      </c>
      <c r="Z2351">
        <v>0</v>
      </c>
      <c r="AD2351" s="1">
        <v>41676.333333333336</v>
      </c>
      <c r="AE2351" s="1">
        <v>41706.708333333336</v>
      </c>
      <c r="AG2351" s="1">
        <v>41608.333333333336</v>
      </c>
      <c r="AH2351" s="1">
        <v>41637.708333333336</v>
      </c>
      <c r="AI2351" s="1">
        <v>41608.333333333336</v>
      </c>
      <c r="AJ2351" s="1">
        <v>41637.708333333336</v>
      </c>
      <c r="AK2351" s="1">
        <v>41608.333333333336</v>
      </c>
      <c r="AL2351" s="1">
        <v>41637.708333333336</v>
      </c>
      <c r="AM2351" s="1">
        <v>41676.333333333336</v>
      </c>
      <c r="AN2351" s="1">
        <v>41706.708333333336</v>
      </c>
      <c r="AP2351" t="s">
        <v>113</v>
      </c>
      <c r="AU2351" t="s">
        <v>5732</v>
      </c>
      <c r="AY2351" t="s">
        <v>106</v>
      </c>
      <c r="AZ2351">
        <v>0</v>
      </c>
      <c r="BA2351">
        <v>0</v>
      </c>
      <c r="BD2351" s="3">
        <v>41321.661805555559</v>
      </c>
      <c r="BE2351" s="3">
        <v>41321.663888888892</v>
      </c>
      <c r="BF2351" t="s">
        <v>115</v>
      </c>
      <c r="BG2351" t="s">
        <v>115</v>
      </c>
      <c r="BH2351">
        <v>8149</v>
      </c>
      <c r="BM2351">
        <v>43550</v>
      </c>
      <c r="BR2351" t="s">
        <v>116</v>
      </c>
      <c r="BS2351" t="s">
        <v>117</v>
      </c>
      <c r="BU2351">
        <v>1</v>
      </c>
      <c r="BV2351" t="s">
        <v>118</v>
      </c>
      <c r="BX2351" t="s">
        <v>119</v>
      </c>
      <c r="BY2351" t="s">
        <v>119</v>
      </c>
      <c r="BZ2351" t="s">
        <v>119</v>
      </c>
      <c r="CA2351">
        <v>1</v>
      </c>
      <c r="CC2351" t="s">
        <v>120</v>
      </c>
      <c r="CH2351">
        <v>540</v>
      </c>
      <c r="CI2351">
        <v>41600</v>
      </c>
      <c r="CJ2351" t="s">
        <v>106</v>
      </c>
      <c r="CK2351" t="s">
        <v>106</v>
      </c>
      <c r="CL2351">
        <v>15</v>
      </c>
      <c r="CM2351" t="s">
        <v>5717</v>
      </c>
      <c r="CO2351">
        <v>124706</v>
      </c>
      <c r="CQ2351">
        <v>0</v>
      </c>
      <c r="CR2351">
        <v>0</v>
      </c>
      <c r="CS2351">
        <v>0</v>
      </c>
      <c r="CY2351" t="s">
        <v>123</v>
      </c>
      <c r="CZ2351" t="s">
        <v>124</v>
      </c>
      <c r="DD2351" t="str" cm="1">
        <f t="array" ref="DD2351">TEXT(_xlfn.SEQUENCE(1, DATEDIF(AG2351, AH2351, "m") + 1, AG2351, 30), "YYYY-APMM")</f>
        <v>2013-AP11</v>
      </c>
      <c r="DN2351">
        <f t="shared" si="72"/>
        <v>175</v>
      </c>
      <c r="DO2351" t="str">
        <f t="shared" si="73"/>
        <v>LABOR- SUBCONTRACTOR</v>
      </c>
    </row>
    <row r="2352" spans="1:119" x14ac:dyDescent="0.35">
      <c r="A2352" t="s">
        <v>105</v>
      </c>
      <c r="B2352">
        <v>501637</v>
      </c>
      <c r="C2352">
        <v>6359</v>
      </c>
      <c r="D2352">
        <v>124707</v>
      </c>
      <c r="E2352">
        <v>13662</v>
      </c>
      <c r="F2352">
        <v>0</v>
      </c>
      <c r="G2352" t="s">
        <v>106</v>
      </c>
      <c r="H2352" t="s">
        <v>106</v>
      </c>
      <c r="I2352" t="s">
        <v>106</v>
      </c>
      <c r="J2352" t="s">
        <v>107</v>
      </c>
      <c r="K2352" t="s">
        <v>108</v>
      </c>
      <c r="L2352" t="s">
        <v>109</v>
      </c>
      <c r="M2352" t="s">
        <v>110</v>
      </c>
      <c r="N2352" t="s">
        <v>5733</v>
      </c>
      <c r="O2352" t="s">
        <v>5734</v>
      </c>
      <c r="P2352">
        <v>8178</v>
      </c>
      <c r="Q2352">
        <v>464</v>
      </c>
      <c r="R2352">
        <v>0</v>
      </c>
      <c r="S2352">
        <v>200</v>
      </c>
      <c r="T2352">
        <v>0</v>
      </c>
      <c r="U2352">
        <v>200</v>
      </c>
      <c r="V2352">
        <v>200</v>
      </c>
      <c r="W2352">
        <v>200</v>
      </c>
      <c r="X2352">
        <v>0</v>
      </c>
      <c r="Y2352">
        <v>0</v>
      </c>
      <c r="Z2352">
        <v>0</v>
      </c>
      <c r="AD2352" s="1">
        <v>41676.333333333336</v>
      </c>
      <c r="AE2352" s="1">
        <v>41706.708333333336</v>
      </c>
      <c r="AG2352" s="1">
        <v>41608.333333333336</v>
      </c>
      <c r="AH2352" s="1">
        <v>41637.708333333336</v>
      </c>
      <c r="AI2352" s="1">
        <v>41608.333333333336</v>
      </c>
      <c r="AJ2352" s="1">
        <v>41637.708333333336</v>
      </c>
      <c r="AK2352" s="1">
        <v>41608.333333333336</v>
      </c>
      <c r="AL2352" s="1">
        <v>41637.708333333336</v>
      </c>
      <c r="AM2352" s="1">
        <v>41676.333333333336</v>
      </c>
      <c r="AN2352" s="1">
        <v>41706.708333333336</v>
      </c>
      <c r="AP2352" t="s">
        <v>113</v>
      </c>
      <c r="AU2352" t="s">
        <v>5735</v>
      </c>
      <c r="AY2352" t="s">
        <v>106</v>
      </c>
      <c r="AZ2352">
        <v>0</v>
      </c>
      <c r="BA2352">
        <v>0</v>
      </c>
      <c r="BD2352" s="3">
        <v>41321.661805555559</v>
      </c>
      <c r="BE2352" s="3">
        <v>41321.663888888892</v>
      </c>
      <c r="BF2352" t="s">
        <v>115</v>
      </c>
      <c r="BG2352" t="s">
        <v>115</v>
      </c>
      <c r="BH2352">
        <v>8149</v>
      </c>
      <c r="BM2352">
        <v>43550</v>
      </c>
      <c r="BR2352" t="s">
        <v>116</v>
      </c>
      <c r="BS2352" t="s">
        <v>117</v>
      </c>
      <c r="BU2352">
        <v>1</v>
      </c>
      <c r="BV2352" t="s">
        <v>118</v>
      </c>
      <c r="BX2352" t="s">
        <v>119</v>
      </c>
      <c r="BY2352" t="s">
        <v>119</v>
      </c>
      <c r="BZ2352" t="s">
        <v>119</v>
      </c>
      <c r="CA2352">
        <v>1</v>
      </c>
      <c r="CC2352" t="s">
        <v>120</v>
      </c>
      <c r="CH2352">
        <v>540</v>
      </c>
      <c r="CI2352">
        <v>41600</v>
      </c>
      <c r="CJ2352" t="s">
        <v>106</v>
      </c>
      <c r="CK2352" t="s">
        <v>106</v>
      </c>
      <c r="CL2352">
        <v>15</v>
      </c>
      <c r="CM2352" t="s">
        <v>5717</v>
      </c>
      <c r="CO2352">
        <v>124706</v>
      </c>
      <c r="CQ2352">
        <v>0</v>
      </c>
      <c r="CR2352">
        <v>0</v>
      </c>
      <c r="CS2352">
        <v>0</v>
      </c>
      <c r="CY2352" t="s">
        <v>123</v>
      </c>
      <c r="CZ2352" t="s">
        <v>124</v>
      </c>
      <c r="DD2352" t="str" cm="1">
        <f t="array" ref="DD2352">TEXT(_xlfn.SEQUENCE(1, DATEDIF(AG2352, AH2352, "m") + 1, AG2352, 30), "YYYY-APMM")</f>
        <v>2013-AP11</v>
      </c>
      <c r="DN2352">
        <f t="shared" si="72"/>
        <v>200</v>
      </c>
      <c r="DO2352" t="str">
        <f t="shared" si="73"/>
        <v>LABOR- SUBCONTRACTOR</v>
      </c>
    </row>
    <row r="2353" spans="1:119" x14ac:dyDescent="0.35">
      <c r="A2353" t="s">
        <v>105</v>
      </c>
      <c r="B2353">
        <v>501638</v>
      </c>
      <c r="C2353">
        <v>6359</v>
      </c>
      <c r="D2353">
        <v>124707</v>
      </c>
      <c r="E2353">
        <v>13662</v>
      </c>
      <c r="F2353">
        <v>0</v>
      </c>
      <c r="G2353" t="s">
        <v>106</v>
      </c>
      <c r="H2353" t="s">
        <v>106</v>
      </c>
      <c r="I2353" t="s">
        <v>106</v>
      </c>
      <c r="J2353" t="s">
        <v>107</v>
      </c>
      <c r="K2353" t="s">
        <v>108</v>
      </c>
      <c r="L2353" t="s">
        <v>109</v>
      </c>
      <c r="M2353" t="s">
        <v>110</v>
      </c>
      <c r="N2353" t="s">
        <v>5736</v>
      </c>
      <c r="O2353" t="s">
        <v>5737</v>
      </c>
      <c r="P2353">
        <v>8178</v>
      </c>
      <c r="Q2353">
        <v>464</v>
      </c>
      <c r="R2353">
        <v>0</v>
      </c>
      <c r="S2353">
        <v>200</v>
      </c>
      <c r="T2353">
        <v>0</v>
      </c>
      <c r="U2353">
        <v>175</v>
      </c>
      <c r="V2353">
        <v>175</v>
      </c>
      <c r="W2353">
        <v>200</v>
      </c>
      <c r="X2353">
        <v>0</v>
      </c>
      <c r="Y2353">
        <v>0</v>
      </c>
      <c r="Z2353">
        <v>0</v>
      </c>
      <c r="AD2353" s="1">
        <v>41676.333333333336</v>
      </c>
      <c r="AE2353" s="1">
        <v>41706.708333333336</v>
      </c>
      <c r="AG2353" s="1">
        <v>41608.333333333336</v>
      </c>
      <c r="AH2353" s="1">
        <v>41637.708333333336</v>
      </c>
      <c r="AI2353" s="1">
        <v>41608.333333333336</v>
      </c>
      <c r="AJ2353" s="1">
        <v>41637.708333333336</v>
      </c>
      <c r="AK2353" s="1">
        <v>41608.333333333336</v>
      </c>
      <c r="AL2353" s="1">
        <v>41637.708333333336</v>
      </c>
      <c r="AM2353" s="1">
        <v>41676.333333333336</v>
      </c>
      <c r="AN2353" s="1">
        <v>41706.708333333336</v>
      </c>
      <c r="AP2353" t="s">
        <v>113</v>
      </c>
      <c r="AU2353" t="s">
        <v>5738</v>
      </c>
      <c r="AY2353" t="s">
        <v>106</v>
      </c>
      <c r="AZ2353">
        <v>0</v>
      </c>
      <c r="BA2353">
        <v>0</v>
      </c>
      <c r="BD2353" s="3">
        <v>41321.661805555559</v>
      </c>
      <c r="BE2353" s="3">
        <v>41321.663888888892</v>
      </c>
      <c r="BF2353" t="s">
        <v>115</v>
      </c>
      <c r="BG2353" t="s">
        <v>115</v>
      </c>
      <c r="BH2353">
        <v>8149</v>
      </c>
      <c r="BM2353">
        <v>43550</v>
      </c>
      <c r="BR2353" t="s">
        <v>116</v>
      </c>
      <c r="BS2353" t="s">
        <v>117</v>
      </c>
      <c r="BU2353">
        <v>1</v>
      </c>
      <c r="BV2353" t="s">
        <v>118</v>
      </c>
      <c r="BX2353" t="s">
        <v>119</v>
      </c>
      <c r="BY2353" t="s">
        <v>119</v>
      </c>
      <c r="BZ2353" t="s">
        <v>119</v>
      </c>
      <c r="CA2353">
        <v>1</v>
      </c>
      <c r="CC2353" t="s">
        <v>120</v>
      </c>
      <c r="CH2353">
        <v>540</v>
      </c>
      <c r="CI2353">
        <v>41600</v>
      </c>
      <c r="CJ2353" t="s">
        <v>106</v>
      </c>
      <c r="CK2353" t="s">
        <v>106</v>
      </c>
      <c r="CL2353">
        <v>15</v>
      </c>
      <c r="CM2353" t="s">
        <v>5717</v>
      </c>
      <c r="CO2353">
        <v>124706</v>
      </c>
      <c r="CQ2353">
        <v>0</v>
      </c>
      <c r="CR2353">
        <v>0</v>
      </c>
      <c r="CS2353">
        <v>0</v>
      </c>
      <c r="CY2353" t="s">
        <v>123</v>
      </c>
      <c r="CZ2353" t="s">
        <v>124</v>
      </c>
      <c r="DD2353" t="str" cm="1">
        <f t="array" ref="DD2353">TEXT(_xlfn.SEQUENCE(1, DATEDIF(AG2353, AH2353, "m") + 1, AG2353, 30), "YYYY-APMM")</f>
        <v>2013-AP11</v>
      </c>
      <c r="DN2353">
        <f t="shared" si="72"/>
        <v>175</v>
      </c>
      <c r="DO2353" t="str">
        <f t="shared" si="73"/>
        <v>LABOR- SUBCONTRACTOR</v>
      </c>
    </row>
    <row r="2354" spans="1:119" x14ac:dyDescent="0.35">
      <c r="A2354" t="s">
        <v>105</v>
      </c>
      <c r="B2354">
        <v>501639</v>
      </c>
      <c r="C2354">
        <v>6359</v>
      </c>
      <c r="D2354">
        <v>124707</v>
      </c>
      <c r="E2354">
        <v>13662</v>
      </c>
      <c r="F2354">
        <v>0</v>
      </c>
      <c r="G2354" t="s">
        <v>106</v>
      </c>
      <c r="H2354" t="s">
        <v>106</v>
      </c>
      <c r="I2354" t="s">
        <v>106</v>
      </c>
      <c r="J2354" t="s">
        <v>107</v>
      </c>
      <c r="K2354" t="s">
        <v>108</v>
      </c>
      <c r="L2354" t="s">
        <v>109</v>
      </c>
      <c r="M2354" t="s">
        <v>110</v>
      </c>
      <c r="N2354" t="s">
        <v>5739</v>
      </c>
      <c r="O2354" t="s">
        <v>5740</v>
      </c>
      <c r="P2354">
        <v>8178</v>
      </c>
      <c r="Q2354">
        <v>464</v>
      </c>
      <c r="R2354">
        <v>0</v>
      </c>
      <c r="S2354">
        <v>200</v>
      </c>
      <c r="T2354">
        <v>0</v>
      </c>
      <c r="U2354">
        <v>118.8</v>
      </c>
      <c r="V2354">
        <v>118.8</v>
      </c>
      <c r="W2354">
        <v>200</v>
      </c>
      <c r="X2354">
        <v>0</v>
      </c>
      <c r="Y2354">
        <v>0</v>
      </c>
      <c r="Z2354">
        <v>0</v>
      </c>
      <c r="AD2354" s="1">
        <v>41676.333333333336</v>
      </c>
      <c r="AE2354" s="1">
        <v>41706.708333333336</v>
      </c>
      <c r="AG2354" s="1">
        <v>41608.333333333336</v>
      </c>
      <c r="AH2354" s="1">
        <v>41637.708333333336</v>
      </c>
      <c r="AI2354" s="1">
        <v>41608.333333333336</v>
      </c>
      <c r="AJ2354" s="1">
        <v>41637.708333333336</v>
      </c>
      <c r="AK2354" s="1">
        <v>41608.333333333336</v>
      </c>
      <c r="AL2354" s="1">
        <v>41637.708333333336</v>
      </c>
      <c r="AM2354" s="1">
        <v>41676.333333333336</v>
      </c>
      <c r="AN2354" s="1">
        <v>41706.708333333336</v>
      </c>
      <c r="AP2354" t="s">
        <v>113</v>
      </c>
      <c r="AU2354" t="s">
        <v>5741</v>
      </c>
      <c r="AY2354" t="s">
        <v>106</v>
      </c>
      <c r="AZ2354">
        <v>0</v>
      </c>
      <c r="BA2354">
        <v>0</v>
      </c>
      <c r="BD2354" s="3">
        <v>41321.661805555559</v>
      </c>
      <c r="BE2354" s="3">
        <v>41321.663888888892</v>
      </c>
      <c r="BF2354" t="s">
        <v>115</v>
      </c>
      <c r="BG2354" t="s">
        <v>115</v>
      </c>
      <c r="BH2354">
        <v>8149</v>
      </c>
      <c r="BM2354">
        <v>43550</v>
      </c>
      <c r="BR2354" t="s">
        <v>116</v>
      </c>
      <c r="BS2354" t="s">
        <v>117</v>
      </c>
      <c r="BU2354">
        <v>1</v>
      </c>
      <c r="BV2354" t="s">
        <v>118</v>
      </c>
      <c r="BX2354" t="s">
        <v>119</v>
      </c>
      <c r="BY2354" t="s">
        <v>119</v>
      </c>
      <c r="BZ2354" t="s">
        <v>119</v>
      </c>
      <c r="CA2354">
        <v>1</v>
      </c>
      <c r="CC2354" t="s">
        <v>120</v>
      </c>
      <c r="CH2354">
        <v>540</v>
      </c>
      <c r="CI2354">
        <v>41600</v>
      </c>
      <c r="CJ2354" t="s">
        <v>106</v>
      </c>
      <c r="CK2354" t="s">
        <v>106</v>
      </c>
      <c r="CL2354">
        <v>15</v>
      </c>
      <c r="CM2354" t="s">
        <v>5717</v>
      </c>
      <c r="CO2354">
        <v>124706</v>
      </c>
      <c r="CQ2354">
        <v>0</v>
      </c>
      <c r="CR2354">
        <v>0</v>
      </c>
      <c r="CS2354">
        <v>0</v>
      </c>
      <c r="CY2354" t="s">
        <v>123</v>
      </c>
      <c r="CZ2354" t="s">
        <v>124</v>
      </c>
      <c r="DD2354" t="str" cm="1">
        <f t="array" ref="DD2354">TEXT(_xlfn.SEQUENCE(1, DATEDIF(AG2354, AH2354, "m") + 1, AG2354, 30), "YYYY-APMM")</f>
        <v>2013-AP11</v>
      </c>
      <c r="DN2354">
        <f t="shared" si="72"/>
        <v>118.8</v>
      </c>
      <c r="DO2354" t="str">
        <f t="shared" si="73"/>
        <v>LABOR- SUBCONTRACTOR</v>
      </c>
    </row>
    <row r="2355" spans="1:119" x14ac:dyDescent="0.35">
      <c r="A2355" t="s">
        <v>105</v>
      </c>
      <c r="B2355">
        <v>501640</v>
      </c>
      <c r="C2355">
        <v>6359</v>
      </c>
      <c r="D2355">
        <v>124708</v>
      </c>
      <c r="E2355">
        <v>13662</v>
      </c>
      <c r="F2355">
        <v>0</v>
      </c>
      <c r="G2355" t="s">
        <v>106</v>
      </c>
      <c r="H2355" t="s">
        <v>106</v>
      </c>
      <c r="I2355" t="s">
        <v>106</v>
      </c>
      <c r="J2355" t="s">
        <v>107</v>
      </c>
      <c r="K2355" t="s">
        <v>108</v>
      </c>
      <c r="L2355" t="s">
        <v>109</v>
      </c>
      <c r="M2355" t="s">
        <v>110</v>
      </c>
      <c r="N2355" t="s">
        <v>5742</v>
      </c>
      <c r="O2355" t="s">
        <v>3189</v>
      </c>
      <c r="P2355">
        <v>8164</v>
      </c>
      <c r="Q2355">
        <v>168</v>
      </c>
      <c r="R2355">
        <v>0</v>
      </c>
      <c r="S2355">
        <v>200</v>
      </c>
      <c r="T2355">
        <v>0</v>
      </c>
      <c r="U2355">
        <v>216</v>
      </c>
      <c r="V2355">
        <v>216</v>
      </c>
      <c r="W2355">
        <v>200</v>
      </c>
      <c r="X2355">
        <v>0</v>
      </c>
      <c r="Y2355">
        <v>0</v>
      </c>
      <c r="Z2355">
        <v>0</v>
      </c>
      <c r="AD2355" s="1">
        <v>41669.333333333336</v>
      </c>
      <c r="AE2355" s="1">
        <v>41699.708333333336</v>
      </c>
      <c r="AG2355" s="1">
        <v>41645.333333333336</v>
      </c>
      <c r="AH2355" s="1">
        <v>41673.708333333336</v>
      </c>
      <c r="AI2355" s="1">
        <v>41645.333333333336</v>
      </c>
      <c r="AJ2355" s="1">
        <v>41673.708333333336</v>
      </c>
      <c r="AK2355" s="1">
        <v>41645.333333333336</v>
      </c>
      <c r="AL2355" s="1">
        <v>41673.708333333336</v>
      </c>
      <c r="AM2355" s="1">
        <v>41669.333333333336</v>
      </c>
      <c r="AN2355" s="1">
        <v>41699.708333333336</v>
      </c>
      <c r="AP2355" t="s">
        <v>113</v>
      </c>
      <c r="AU2355" t="s">
        <v>5743</v>
      </c>
      <c r="AY2355" t="s">
        <v>106</v>
      </c>
      <c r="AZ2355">
        <v>0</v>
      </c>
      <c r="BA2355">
        <v>0</v>
      </c>
      <c r="BD2355" s="3">
        <v>41321.661805555559</v>
      </c>
      <c r="BE2355" s="3">
        <v>41321.663888888892</v>
      </c>
      <c r="BF2355" t="s">
        <v>115</v>
      </c>
      <c r="BG2355" t="s">
        <v>115</v>
      </c>
      <c r="BH2355">
        <v>8149</v>
      </c>
      <c r="BM2355">
        <v>43410</v>
      </c>
      <c r="BR2355" t="s">
        <v>2865</v>
      </c>
      <c r="BS2355" t="s">
        <v>2866</v>
      </c>
      <c r="BU2355">
        <v>1</v>
      </c>
      <c r="BV2355" t="s">
        <v>118</v>
      </c>
      <c r="BX2355" t="s">
        <v>119</v>
      </c>
      <c r="BY2355" t="s">
        <v>119</v>
      </c>
      <c r="BZ2355" t="s">
        <v>119</v>
      </c>
      <c r="CA2355">
        <v>1</v>
      </c>
      <c r="CC2355" t="s">
        <v>120</v>
      </c>
      <c r="CH2355">
        <v>540</v>
      </c>
      <c r="CI2355">
        <v>41590</v>
      </c>
      <c r="CJ2355" t="s">
        <v>106</v>
      </c>
      <c r="CK2355" t="s">
        <v>106</v>
      </c>
      <c r="CL2355">
        <v>10</v>
      </c>
      <c r="CM2355" t="s">
        <v>3187</v>
      </c>
      <c r="CO2355">
        <v>124706</v>
      </c>
      <c r="CQ2355">
        <v>0</v>
      </c>
      <c r="CR2355">
        <v>0</v>
      </c>
      <c r="CS2355">
        <v>0</v>
      </c>
      <c r="CY2355" t="s">
        <v>123</v>
      </c>
      <c r="CZ2355" t="s">
        <v>124</v>
      </c>
      <c r="DD2355" t="str" cm="1">
        <f t="array" ref="DD2355">TEXT(_xlfn.SEQUENCE(1, DATEDIF(AG2355, AH2355, "m") + 1, AG2355, 30), "YYYY-APMM")</f>
        <v>2014-AP01</v>
      </c>
      <c r="DN2355">
        <f t="shared" si="72"/>
        <v>216</v>
      </c>
      <c r="DO2355" t="str">
        <f t="shared" si="73"/>
        <v>SCREED MASON SK</v>
      </c>
    </row>
    <row r="2356" spans="1:119" x14ac:dyDescent="0.35">
      <c r="A2356" t="s">
        <v>105</v>
      </c>
      <c r="B2356">
        <v>501641</v>
      </c>
      <c r="C2356">
        <v>6359</v>
      </c>
      <c r="D2356">
        <v>124708</v>
      </c>
      <c r="E2356">
        <v>13662</v>
      </c>
      <c r="F2356">
        <v>0</v>
      </c>
      <c r="G2356" t="s">
        <v>106</v>
      </c>
      <c r="H2356" t="s">
        <v>106</v>
      </c>
      <c r="I2356" t="s">
        <v>106</v>
      </c>
      <c r="J2356" t="s">
        <v>107</v>
      </c>
      <c r="K2356" t="s">
        <v>108</v>
      </c>
      <c r="L2356" t="s">
        <v>109</v>
      </c>
      <c r="M2356" t="s">
        <v>110</v>
      </c>
      <c r="N2356" t="s">
        <v>5744</v>
      </c>
      <c r="O2356" t="s">
        <v>3192</v>
      </c>
      <c r="P2356">
        <v>8178</v>
      </c>
      <c r="Q2356">
        <v>168</v>
      </c>
      <c r="R2356">
        <v>0</v>
      </c>
      <c r="S2356">
        <v>160</v>
      </c>
      <c r="T2356">
        <v>0</v>
      </c>
      <c r="U2356">
        <v>108</v>
      </c>
      <c r="V2356">
        <v>108</v>
      </c>
      <c r="W2356">
        <v>160</v>
      </c>
      <c r="X2356">
        <v>0</v>
      </c>
      <c r="Y2356">
        <v>0</v>
      </c>
      <c r="Z2356">
        <v>0</v>
      </c>
      <c r="AD2356" s="1">
        <v>41688.333333333336</v>
      </c>
      <c r="AE2356" s="1">
        <v>41710.708333333336</v>
      </c>
      <c r="AG2356" s="1">
        <v>41662.333333333336</v>
      </c>
      <c r="AH2356" s="1">
        <v>41686.708333333336</v>
      </c>
      <c r="AI2356" s="1">
        <v>41662.333333333336</v>
      </c>
      <c r="AJ2356" s="1">
        <v>41686.708333333336</v>
      </c>
      <c r="AK2356" s="1">
        <v>41662.333333333336</v>
      </c>
      <c r="AL2356" s="1">
        <v>41686.708333333336</v>
      </c>
      <c r="AM2356" s="1">
        <v>41688.333333333336</v>
      </c>
      <c r="AN2356" s="1">
        <v>41710.708333333336</v>
      </c>
      <c r="AP2356" t="s">
        <v>113</v>
      </c>
      <c r="AU2356" t="s">
        <v>5745</v>
      </c>
      <c r="AY2356" t="s">
        <v>106</v>
      </c>
      <c r="AZ2356">
        <v>0</v>
      </c>
      <c r="BA2356">
        <v>0</v>
      </c>
      <c r="BD2356" s="3">
        <v>41321.661805555559</v>
      </c>
      <c r="BE2356" s="3">
        <v>41321.663888888892</v>
      </c>
      <c r="BF2356" t="s">
        <v>115</v>
      </c>
      <c r="BG2356" t="s">
        <v>115</v>
      </c>
      <c r="BH2356">
        <v>8149</v>
      </c>
      <c r="BM2356">
        <v>43550</v>
      </c>
      <c r="BR2356" t="s">
        <v>116</v>
      </c>
      <c r="BS2356" t="s">
        <v>117</v>
      </c>
      <c r="BU2356">
        <v>1</v>
      </c>
      <c r="BV2356" t="s">
        <v>118</v>
      </c>
      <c r="BX2356" t="s">
        <v>119</v>
      </c>
      <c r="BY2356" t="s">
        <v>119</v>
      </c>
      <c r="BZ2356" t="s">
        <v>119</v>
      </c>
      <c r="CA2356">
        <v>1</v>
      </c>
      <c r="CC2356" t="s">
        <v>120</v>
      </c>
      <c r="CH2356">
        <v>540</v>
      </c>
      <c r="CI2356">
        <v>41590</v>
      </c>
      <c r="CJ2356" t="s">
        <v>106</v>
      </c>
      <c r="CK2356" t="s">
        <v>106</v>
      </c>
      <c r="CL2356">
        <v>10</v>
      </c>
      <c r="CM2356" t="s">
        <v>3187</v>
      </c>
      <c r="CO2356">
        <v>124706</v>
      </c>
      <c r="CQ2356">
        <v>0</v>
      </c>
      <c r="CR2356">
        <v>0</v>
      </c>
      <c r="CS2356">
        <v>0</v>
      </c>
      <c r="CY2356" t="s">
        <v>123</v>
      </c>
      <c r="CZ2356" t="s">
        <v>124</v>
      </c>
      <c r="DD2356" t="str" cm="1">
        <f t="array" ref="DD2356">TEXT(_xlfn.SEQUENCE(1, DATEDIF(AG2356, AH2356, "m") + 1, AG2356, 30), "YYYY-APMM")</f>
        <v>2014-AP01</v>
      </c>
      <c r="DN2356">
        <f t="shared" si="72"/>
        <v>108</v>
      </c>
      <c r="DO2356" t="str">
        <f t="shared" si="73"/>
        <v>LABOR- SUBCONTRACTOR</v>
      </c>
    </row>
    <row r="2357" spans="1:119" x14ac:dyDescent="0.35">
      <c r="A2357" t="s">
        <v>105</v>
      </c>
      <c r="B2357">
        <v>501642</v>
      </c>
      <c r="C2357">
        <v>6359</v>
      </c>
      <c r="D2357">
        <v>124708</v>
      </c>
      <c r="E2357">
        <v>13662</v>
      </c>
      <c r="F2357">
        <v>0</v>
      </c>
      <c r="G2357" t="s">
        <v>106</v>
      </c>
      <c r="H2357" t="s">
        <v>106</v>
      </c>
      <c r="I2357" t="s">
        <v>106</v>
      </c>
      <c r="J2357" t="s">
        <v>107</v>
      </c>
      <c r="K2357" t="s">
        <v>108</v>
      </c>
      <c r="L2357" t="s">
        <v>109</v>
      </c>
      <c r="M2357" t="s">
        <v>110</v>
      </c>
      <c r="N2357" t="s">
        <v>5746</v>
      </c>
      <c r="O2357" t="s">
        <v>3195</v>
      </c>
      <c r="P2357">
        <v>8178</v>
      </c>
      <c r="Q2357">
        <v>416</v>
      </c>
      <c r="R2357">
        <v>0</v>
      </c>
      <c r="S2357">
        <v>160</v>
      </c>
      <c r="T2357">
        <v>0</v>
      </c>
      <c r="U2357">
        <v>42</v>
      </c>
      <c r="V2357">
        <v>42</v>
      </c>
      <c r="W2357">
        <v>160</v>
      </c>
      <c r="X2357">
        <v>0</v>
      </c>
      <c r="Y2357">
        <v>0</v>
      </c>
      <c r="Z2357">
        <v>0</v>
      </c>
      <c r="AD2357" s="1">
        <v>41672.333333333336</v>
      </c>
      <c r="AE2357" s="1">
        <v>41695.708333333336</v>
      </c>
      <c r="AG2357" s="1">
        <v>41610.333333333336</v>
      </c>
      <c r="AH2357" s="1">
        <v>41633.708333333336</v>
      </c>
      <c r="AI2357" s="1">
        <v>41610.333333333336</v>
      </c>
      <c r="AJ2357" s="1">
        <v>41633.708333333336</v>
      </c>
      <c r="AK2357" s="1">
        <v>41610.333333333336</v>
      </c>
      <c r="AL2357" s="1">
        <v>41633.708333333336</v>
      </c>
      <c r="AM2357" s="1">
        <v>41672.333333333336</v>
      </c>
      <c r="AN2357" s="1">
        <v>41695.708333333336</v>
      </c>
      <c r="AP2357" t="s">
        <v>113</v>
      </c>
      <c r="AU2357" t="s">
        <v>5747</v>
      </c>
      <c r="AY2357" t="s">
        <v>106</v>
      </c>
      <c r="AZ2357">
        <v>0</v>
      </c>
      <c r="BA2357">
        <v>0</v>
      </c>
      <c r="BD2357" s="3">
        <v>41321.661805555559</v>
      </c>
      <c r="BE2357" s="3">
        <v>41321.663888888892</v>
      </c>
      <c r="BF2357" t="s">
        <v>115</v>
      </c>
      <c r="BG2357" t="s">
        <v>115</v>
      </c>
      <c r="BH2357">
        <v>8149</v>
      </c>
      <c r="BM2357">
        <v>43550</v>
      </c>
      <c r="BR2357" t="s">
        <v>116</v>
      </c>
      <c r="BS2357" t="s">
        <v>117</v>
      </c>
      <c r="BU2357">
        <v>1</v>
      </c>
      <c r="BV2357" t="s">
        <v>118</v>
      </c>
      <c r="BX2357" t="s">
        <v>119</v>
      </c>
      <c r="BY2357" t="s">
        <v>119</v>
      </c>
      <c r="BZ2357" t="s">
        <v>119</v>
      </c>
      <c r="CA2357">
        <v>1</v>
      </c>
      <c r="CC2357" t="s">
        <v>120</v>
      </c>
      <c r="CH2357">
        <v>540</v>
      </c>
      <c r="CI2357">
        <v>41590</v>
      </c>
      <c r="CJ2357" t="s">
        <v>106</v>
      </c>
      <c r="CK2357" t="s">
        <v>106</v>
      </c>
      <c r="CL2357">
        <v>10</v>
      </c>
      <c r="CM2357" t="s">
        <v>3187</v>
      </c>
      <c r="CO2357">
        <v>124706</v>
      </c>
      <c r="CQ2357">
        <v>0</v>
      </c>
      <c r="CR2357">
        <v>0</v>
      </c>
      <c r="CS2357">
        <v>0</v>
      </c>
      <c r="CY2357" t="s">
        <v>123</v>
      </c>
      <c r="CZ2357" t="s">
        <v>124</v>
      </c>
      <c r="DD2357" t="str" cm="1">
        <f t="array" ref="DD2357">TEXT(_xlfn.SEQUENCE(1, DATEDIF(AG2357, AH2357, "m") + 1, AG2357, 30), "YYYY-APMM")</f>
        <v>2013-AP12</v>
      </c>
      <c r="DN2357">
        <f t="shared" si="72"/>
        <v>42</v>
      </c>
      <c r="DO2357" t="str">
        <f t="shared" si="73"/>
        <v>LABOR- SUBCONTRACTOR</v>
      </c>
    </row>
    <row r="2358" spans="1:119" x14ac:dyDescent="0.35">
      <c r="A2358" t="s">
        <v>105</v>
      </c>
      <c r="B2358">
        <v>501643</v>
      </c>
      <c r="C2358">
        <v>6359</v>
      </c>
      <c r="D2358">
        <v>124708</v>
      </c>
      <c r="E2358">
        <v>13662</v>
      </c>
      <c r="F2358">
        <v>0</v>
      </c>
      <c r="G2358" t="s">
        <v>106</v>
      </c>
      <c r="H2358" t="s">
        <v>106</v>
      </c>
      <c r="I2358" t="s">
        <v>106</v>
      </c>
      <c r="J2358" t="s">
        <v>107</v>
      </c>
      <c r="K2358" t="s">
        <v>108</v>
      </c>
      <c r="L2358" t="s">
        <v>109</v>
      </c>
      <c r="M2358" t="s">
        <v>110</v>
      </c>
      <c r="N2358" t="s">
        <v>5748</v>
      </c>
      <c r="O2358" t="s">
        <v>3198</v>
      </c>
      <c r="P2358">
        <v>8178</v>
      </c>
      <c r="Q2358">
        <v>416</v>
      </c>
      <c r="R2358">
        <v>0</v>
      </c>
      <c r="S2358">
        <v>200</v>
      </c>
      <c r="T2358">
        <v>0</v>
      </c>
      <c r="U2358">
        <v>132</v>
      </c>
      <c r="V2358">
        <v>132</v>
      </c>
      <c r="W2358">
        <v>200</v>
      </c>
      <c r="X2358">
        <v>0</v>
      </c>
      <c r="Y2358">
        <v>0</v>
      </c>
      <c r="Z2358">
        <v>0</v>
      </c>
      <c r="AD2358" s="1">
        <v>41638.333333333336</v>
      </c>
      <c r="AE2358" s="1">
        <v>41666.708333333336</v>
      </c>
      <c r="AG2358" s="1">
        <v>41576.333333333336</v>
      </c>
      <c r="AH2358" s="1">
        <v>41604.708333333336</v>
      </c>
      <c r="AI2358" s="1">
        <v>41576.333333333336</v>
      </c>
      <c r="AJ2358" s="1">
        <v>41604.708333333336</v>
      </c>
      <c r="AK2358" s="1">
        <v>41576.333333333336</v>
      </c>
      <c r="AL2358" s="1">
        <v>41604.708333333336</v>
      </c>
      <c r="AM2358" s="1">
        <v>41638.333333333336</v>
      </c>
      <c r="AN2358" s="1">
        <v>41666.708333333336</v>
      </c>
      <c r="AP2358" t="s">
        <v>113</v>
      </c>
      <c r="AU2358" t="s">
        <v>5749</v>
      </c>
      <c r="AY2358" t="s">
        <v>106</v>
      </c>
      <c r="AZ2358">
        <v>0</v>
      </c>
      <c r="BA2358">
        <v>0</v>
      </c>
      <c r="BD2358" s="3">
        <v>41321.661805555559</v>
      </c>
      <c r="BE2358" s="3">
        <v>41321.663888888892</v>
      </c>
      <c r="BF2358" t="s">
        <v>115</v>
      </c>
      <c r="BG2358" t="s">
        <v>115</v>
      </c>
      <c r="BH2358">
        <v>8149</v>
      </c>
      <c r="BM2358">
        <v>43550</v>
      </c>
      <c r="BR2358" t="s">
        <v>116</v>
      </c>
      <c r="BS2358" t="s">
        <v>117</v>
      </c>
      <c r="BU2358">
        <v>1</v>
      </c>
      <c r="BV2358" t="s">
        <v>118</v>
      </c>
      <c r="BX2358" t="s">
        <v>119</v>
      </c>
      <c r="BY2358" t="s">
        <v>119</v>
      </c>
      <c r="BZ2358" t="s">
        <v>119</v>
      </c>
      <c r="CA2358">
        <v>1</v>
      </c>
      <c r="CC2358" t="s">
        <v>120</v>
      </c>
      <c r="CH2358">
        <v>540</v>
      </c>
      <c r="CI2358">
        <v>41590</v>
      </c>
      <c r="CJ2358" t="s">
        <v>106</v>
      </c>
      <c r="CK2358" t="s">
        <v>106</v>
      </c>
      <c r="CL2358">
        <v>10</v>
      </c>
      <c r="CM2358" t="s">
        <v>3187</v>
      </c>
      <c r="CO2358">
        <v>124706</v>
      </c>
      <c r="CQ2358">
        <v>0</v>
      </c>
      <c r="CR2358">
        <v>0</v>
      </c>
      <c r="CS2358">
        <v>0</v>
      </c>
      <c r="CY2358" t="s">
        <v>123</v>
      </c>
      <c r="CZ2358" t="s">
        <v>124</v>
      </c>
      <c r="DD2358" t="str" cm="1">
        <f t="array" ref="DD2358">TEXT(_xlfn.SEQUENCE(1, DATEDIF(AG2358, AH2358, "m") + 1, AG2358, 30), "YYYY-APMM")</f>
        <v>2013-AP10</v>
      </c>
      <c r="DN2358">
        <f t="shared" si="72"/>
        <v>132</v>
      </c>
      <c r="DO2358" t="str">
        <f t="shared" si="73"/>
        <v>LABOR- SUBCONTRACTOR</v>
      </c>
    </row>
    <row r="2359" spans="1:119" x14ac:dyDescent="0.35">
      <c r="A2359" t="s">
        <v>105</v>
      </c>
      <c r="B2359">
        <v>501644</v>
      </c>
      <c r="C2359">
        <v>6359</v>
      </c>
      <c r="D2359">
        <v>124708</v>
      </c>
      <c r="E2359">
        <v>13662</v>
      </c>
      <c r="F2359">
        <v>0</v>
      </c>
      <c r="G2359" t="s">
        <v>106</v>
      </c>
      <c r="H2359" t="s">
        <v>106</v>
      </c>
      <c r="I2359" t="s">
        <v>106</v>
      </c>
      <c r="J2359" t="s">
        <v>107</v>
      </c>
      <c r="K2359" t="s">
        <v>108</v>
      </c>
      <c r="L2359" t="s">
        <v>109</v>
      </c>
      <c r="M2359" t="s">
        <v>110</v>
      </c>
      <c r="N2359" t="s">
        <v>5750</v>
      </c>
      <c r="O2359" t="s">
        <v>3206</v>
      </c>
      <c r="P2359">
        <v>8177</v>
      </c>
      <c r="Q2359">
        <v>416</v>
      </c>
      <c r="R2359">
        <v>0</v>
      </c>
      <c r="S2359">
        <v>200</v>
      </c>
      <c r="T2359">
        <v>0</v>
      </c>
      <c r="U2359">
        <v>275</v>
      </c>
      <c r="V2359">
        <v>275</v>
      </c>
      <c r="W2359">
        <v>200</v>
      </c>
      <c r="X2359">
        <v>0</v>
      </c>
      <c r="Y2359">
        <v>0</v>
      </c>
      <c r="Z2359">
        <v>0</v>
      </c>
      <c r="AD2359" s="1">
        <v>41652.333333333336</v>
      </c>
      <c r="AE2359" s="1">
        <v>41680.708333333336</v>
      </c>
      <c r="AG2359" s="1">
        <v>41590.333333333336</v>
      </c>
      <c r="AH2359" s="1">
        <v>41618.708333333336</v>
      </c>
      <c r="AI2359" s="1">
        <v>41590.333333333336</v>
      </c>
      <c r="AJ2359" s="1">
        <v>41618.708333333336</v>
      </c>
      <c r="AK2359" s="1">
        <v>41590.333333333336</v>
      </c>
      <c r="AL2359" s="1">
        <v>41618.708333333336</v>
      </c>
      <c r="AM2359" s="1">
        <v>41652.333333333336</v>
      </c>
      <c r="AN2359" s="1">
        <v>41680.708333333336</v>
      </c>
      <c r="AP2359" t="s">
        <v>113</v>
      </c>
      <c r="AU2359" t="s">
        <v>5751</v>
      </c>
      <c r="AY2359" t="s">
        <v>106</v>
      </c>
      <c r="AZ2359">
        <v>0</v>
      </c>
      <c r="BA2359">
        <v>0</v>
      </c>
      <c r="BD2359" s="3">
        <v>41321.661805555559</v>
      </c>
      <c r="BE2359" s="3">
        <v>41321.663888888892</v>
      </c>
      <c r="BF2359" t="s">
        <v>115</v>
      </c>
      <c r="BG2359" t="s">
        <v>115</v>
      </c>
      <c r="BH2359">
        <v>8149</v>
      </c>
      <c r="BM2359">
        <v>43540</v>
      </c>
      <c r="BR2359" t="s">
        <v>1299</v>
      </c>
      <c r="BS2359" t="s">
        <v>1300</v>
      </c>
      <c r="BU2359">
        <v>1</v>
      </c>
      <c r="BV2359" t="s">
        <v>118</v>
      </c>
      <c r="BX2359" t="s">
        <v>119</v>
      </c>
      <c r="BY2359" t="s">
        <v>119</v>
      </c>
      <c r="BZ2359" t="s">
        <v>119</v>
      </c>
      <c r="CA2359">
        <v>1</v>
      </c>
      <c r="CC2359" t="s">
        <v>120</v>
      </c>
      <c r="CH2359">
        <v>540</v>
      </c>
      <c r="CI2359">
        <v>41590</v>
      </c>
      <c r="CJ2359" t="s">
        <v>106</v>
      </c>
      <c r="CK2359" t="s">
        <v>106</v>
      </c>
      <c r="CL2359">
        <v>10</v>
      </c>
      <c r="CM2359" t="s">
        <v>3187</v>
      </c>
      <c r="CO2359">
        <v>124706</v>
      </c>
      <c r="CQ2359">
        <v>0</v>
      </c>
      <c r="CR2359">
        <v>0</v>
      </c>
      <c r="CS2359">
        <v>0</v>
      </c>
      <c r="CY2359" t="s">
        <v>123</v>
      </c>
      <c r="CZ2359" t="s">
        <v>124</v>
      </c>
      <c r="DD2359" t="str" cm="1">
        <f t="array" ref="DD2359">TEXT(_xlfn.SEQUENCE(1, DATEDIF(AG2359, AH2359, "m") + 1, AG2359, 30), "YYYY-APMM")</f>
        <v>2013-AP11</v>
      </c>
      <c r="DN2359">
        <f t="shared" si="72"/>
        <v>275</v>
      </c>
      <c r="DO2359" t="str">
        <f t="shared" si="73"/>
        <v>LABOR - CIVIL</v>
      </c>
    </row>
    <row r="2360" spans="1:119" x14ac:dyDescent="0.35">
      <c r="A2360" t="s">
        <v>105</v>
      </c>
      <c r="B2360">
        <v>501645</v>
      </c>
      <c r="C2360">
        <v>6359</v>
      </c>
      <c r="D2360">
        <v>124708</v>
      </c>
      <c r="E2360">
        <v>13662</v>
      </c>
      <c r="F2360">
        <v>0</v>
      </c>
      <c r="G2360" t="s">
        <v>106</v>
      </c>
      <c r="H2360" t="s">
        <v>106</v>
      </c>
      <c r="I2360" t="s">
        <v>106</v>
      </c>
      <c r="J2360" t="s">
        <v>107</v>
      </c>
      <c r="K2360" t="s">
        <v>108</v>
      </c>
      <c r="L2360" t="s">
        <v>109</v>
      </c>
      <c r="M2360" t="s">
        <v>110</v>
      </c>
      <c r="N2360" t="s">
        <v>5752</v>
      </c>
      <c r="O2360" t="s">
        <v>3203</v>
      </c>
      <c r="P2360">
        <v>8177</v>
      </c>
      <c r="Q2360">
        <v>416</v>
      </c>
      <c r="R2360">
        <v>248</v>
      </c>
      <c r="S2360">
        <v>200</v>
      </c>
      <c r="T2360">
        <v>0</v>
      </c>
      <c r="U2360">
        <v>500</v>
      </c>
      <c r="V2360">
        <v>500</v>
      </c>
      <c r="W2360">
        <v>200</v>
      </c>
      <c r="X2360">
        <v>0</v>
      </c>
      <c r="Y2360">
        <v>0</v>
      </c>
      <c r="Z2360">
        <v>0</v>
      </c>
      <c r="AD2360" s="1">
        <v>41696.333333333336</v>
      </c>
      <c r="AE2360" s="1">
        <v>41724.708333333336</v>
      </c>
      <c r="AG2360" s="1">
        <v>41634.333333333336</v>
      </c>
      <c r="AH2360" s="1">
        <v>41662.708333333336</v>
      </c>
      <c r="AI2360" s="1">
        <v>41634.333333333336</v>
      </c>
      <c r="AJ2360" s="1">
        <v>41662.708333333336</v>
      </c>
      <c r="AK2360" s="1">
        <v>41634.333333333336</v>
      </c>
      <c r="AL2360" s="1">
        <v>41662.708333333336</v>
      </c>
      <c r="AM2360" s="1">
        <v>41696.333333333336</v>
      </c>
      <c r="AN2360" s="1">
        <v>41724.708333333336</v>
      </c>
      <c r="AP2360" t="s">
        <v>113</v>
      </c>
      <c r="AU2360" t="s">
        <v>5753</v>
      </c>
      <c r="AY2360" t="s">
        <v>106</v>
      </c>
      <c r="AZ2360">
        <v>0</v>
      </c>
      <c r="BA2360">
        <v>0</v>
      </c>
      <c r="BD2360" s="3">
        <v>41321.661805555559</v>
      </c>
      <c r="BE2360" s="3">
        <v>41321.663888888892</v>
      </c>
      <c r="BF2360" t="s">
        <v>115</v>
      </c>
      <c r="BG2360" t="s">
        <v>115</v>
      </c>
      <c r="BH2360">
        <v>8149</v>
      </c>
      <c r="BM2360">
        <v>43540</v>
      </c>
      <c r="BR2360" t="s">
        <v>1299</v>
      </c>
      <c r="BS2360" t="s">
        <v>1300</v>
      </c>
      <c r="BU2360">
        <v>1</v>
      </c>
      <c r="BV2360" t="s">
        <v>118</v>
      </c>
      <c r="BX2360" t="s">
        <v>119</v>
      </c>
      <c r="BY2360" t="s">
        <v>119</v>
      </c>
      <c r="BZ2360" t="s">
        <v>119</v>
      </c>
      <c r="CA2360">
        <v>1</v>
      </c>
      <c r="CC2360" t="s">
        <v>120</v>
      </c>
      <c r="CH2360">
        <v>540</v>
      </c>
      <c r="CI2360">
        <v>41590</v>
      </c>
      <c r="CJ2360" t="s">
        <v>106</v>
      </c>
      <c r="CK2360" t="s">
        <v>106</v>
      </c>
      <c r="CL2360">
        <v>10</v>
      </c>
      <c r="CM2360" t="s">
        <v>3187</v>
      </c>
      <c r="CO2360">
        <v>124706</v>
      </c>
      <c r="CQ2360">
        <v>0</v>
      </c>
      <c r="CR2360">
        <v>0</v>
      </c>
      <c r="CS2360">
        <v>0</v>
      </c>
      <c r="CY2360" t="s">
        <v>123</v>
      </c>
      <c r="CZ2360" t="s">
        <v>124</v>
      </c>
      <c r="DD2360" t="str" cm="1">
        <f t="array" ref="DD2360">TEXT(_xlfn.SEQUENCE(1, DATEDIF(AG2360, AH2360, "m") + 1, AG2360, 30), "YYYY-APMM")</f>
        <v>2013-AP12</v>
      </c>
      <c r="DN2360">
        <f t="shared" si="72"/>
        <v>500</v>
      </c>
      <c r="DO2360" t="str">
        <f t="shared" si="73"/>
        <v>LABOR - CIVIL</v>
      </c>
    </row>
    <row r="2361" spans="1:119" x14ac:dyDescent="0.35">
      <c r="A2361" t="s">
        <v>105</v>
      </c>
      <c r="B2361">
        <v>501646</v>
      </c>
      <c r="C2361">
        <v>6359</v>
      </c>
      <c r="D2361">
        <v>124711</v>
      </c>
      <c r="E2361">
        <v>13662</v>
      </c>
      <c r="F2361">
        <v>0</v>
      </c>
      <c r="G2361" t="s">
        <v>106</v>
      </c>
      <c r="H2361" t="s">
        <v>106</v>
      </c>
      <c r="I2361" t="s">
        <v>106</v>
      </c>
      <c r="J2361" t="s">
        <v>107</v>
      </c>
      <c r="K2361" t="s">
        <v>108</v>
      </c>
      <c r="L2361" t="s">
        <v>109</v>
      </c>
      <c r="M2361" t="s">
        <v>110</v>
      </c>
      <c r="N2361" t="s">
        <v>5754</v>
      </c>
      <c r="O2361" t="s">
        <v>3134</v>
      </c>
      <c r="P2361">
        <v>8163</v>
      </c>
      <c r="Q2361">
        <v>0</v>
      </c>
      <c r="R2361">
        <v>0</v>
      </c>
      <c r="S2361">
        <v>200</v>
      </c>
      <c r="T2361">
        <v>0</v>
      </c>
      <c r="U2361">
        <v>3327.5</v>
      </c>
      <c r="V2361">
        <v>3327.5</v>
      </c>
      <c r="W2361">
        <v>200</v>
      </c>
      <c r="X2361">
        <v>0</v>
      </c>
      <c r="Y2361">
        <v>0</v>
      </c>
      <c r="Z2361">
        <v>0</v>
      </c>
      <c r="AD2361" s="1">
        <v>41441.333333333336</v>
      </c>
      <c r="AE2361" s="1">
        <v>41469.708333333336</v>
      </c>
      <c r="AG2361" s="1">
        <v>41441.333333333336</v>
      </c>
      <c r="AH2361" s="1">
        <v>41469.708333333336</v>
      </c>
      <c r="AI2361" s="1">
        <v>41441.333333333336</v>
      </c>
      <c r="AJ2361" s="1">
        <v>41469.708333333336</v>
      </c>
      <c r="AK2361" s="1">
        <v>41441.333333333336</v>
      </c>
      <c r="AL2361" s="1">
        <v>41469.708333333336</v>
      </c>
      <c r="AM2361" s="1">
        <v>41441.333333333336</v>
      </c>
      <c r="AN2361" s="1">
        <v>41469.708333333336</v>
      </c>
      <c r="AP2361" t="s">
        <v>113</v>
      </c>
      <c r="AU2361" t="s">
        <v>5755</v>
      </c>
      <c r="AY2361" t="s">
        <v>106</v>
      </c>
      <c r="AZ2361">
        <v>0</v>
      </c>
      <c r="BA2361">
        <v>0</v>
      </c>
      <c r="BD2361" s="3">
        <v>41321.661805555559</v>
      </c>
      <c r="BE2361" s="3">
        <v>41321.663888888892</v>
      </c>
      <c r="BF2361" t="s">
        <v>115</v>
      </c>
      <c r="BG2361" t="s">
        <v>115</v>
      </c>
      <c r="BH2361">
        <v>8149</v>
      </c>
      <c r="BM2361">
        <v>43400</v>
      </c>
      <c r="BR2361" t="s">
        <v>3114</v>
      </c>
      <c r="BS2361" t="s">
        <v>3115</v>
      </c>
      <c r="BU2361">
        <v>1</v>
      </c>
      <c r="BV2361" t="s">
        <v>118</v>
      </c>
      <c r="BX2361" t="s">
        <v>119</v>
      </c>
      <c r="BY2361" t="s">
        <v>119</v>
      </c>
      <c r="BZ2361" t="s">
        <v>119</v>
      </c>
      <c r="CA2361">
        <v>1</v>
      </c>
      <c r="CC2361" t="s">
        <v>120</v>
      </c>
      <c r="CH2361">
        <v>540</v>
      </c>
      <c r="CI2361">
        <v>41310</v>
      </c>
      <c r="CJ2361" t="s">
        <v>106</v>
      </c>
      <c r="CK2361" t="s">
        <v>106</v>
      </c>
      <c r="CL2361">
        <v>10</v>
      </c>
      <c r="CM2361" t="s">
        <v>3107</v>
      </c>
      <c r="CO2361">
        <v>124710</v>
      </c>
      <c r="CQ2361">
        <v>0</v>
      </c>
      <c r="CR2361">
        <v>0</v>
      </c>
      <c r="CS2361">
        <v>0</v>
      </c>
      <c r="CY2361" t="s">
        <v>123</v>
      </c>
      <c r="CZ2361" t="s">
        <v>124</v>
      </c>
      <c r="DD2361" t="str" cm="1">
        <f t="array" ref="DD2361">TEXT(_xlfn.SEQUENCE(1, DATEDIF(AG2361, AH2361, "m") + 1, AG2361, 30), "YYYY-APMM")</f>
        <v>2013-AP06</v>
      </c>
      <c r="DN2361">
        <f t="shared" si="72"/>
        <v>3327.5</v>
      </c>
      <c r="DO2361" t="str">
        <f t="shared" si="73"/>
        <v>BLINDING MASON SK</v>
      </c>
    </row>
    <row r="2362" spans="1:119" x14ac:dyDescent="0.35">
      <c r="A2362" t="s">
        <v>105</v>
      </c>
      <c r="B2362">
        <v>501647</v>
      </c>
      <c r="C2362">
        <v>6359</v>
      </c>
      <c r="D2362">
        <v>124711</v>
      </c>
      <c r="E2362">
        <v>13662</v>
      </c>
      <c r="F2362">
        <v>0</v>
      </c>
      <c r="G2362" t="s">
        <v>106</v>
      </c>
      <c r="H2362" t="s">
        <v>106</v>
      </c>
      <c r="I2362" t="s">
        <v>106</v>
      </c>
      <c r="J2362" t="s">
        <v>107</v>
      </c>
      <c r="K2362" t="s">
        <v>108</v>
      </c>
      <c r="L2362" t="s">
        <v>109</v>
      </c>
      <c r="M2362" t="s">
        <v>110</v>
      </c>
      <c r="N2362" t="s">
        <v>5756</v>
      </c>
      <c r="O2362" t="s">
        <v>3105</v>
      </c>
      <c r="P2362">
        <v>8177</v>
      </c>
      <c r="Q2362">
        <v>0</v>
      </c>
      <c r="R2362">
        <v>0</v>
      </c>
      <c r="S2362">
        <v>200</v>
      </c>
      <c r="T2362">
        <v>0</v>
      </c>
      <c r="U2362">
        <v>1556</v>
      </c>
      <c r="V2362">
        <v>1556</v>
      </c>
      <c r="W2362">
        <v>200</v>
      </c>
      <c r="X2362">
        <v>732</v>
      </c>
      <c r="Y2362">
        <v>0</v>
      </c>
      <c r="Z2362">
        <v>732</v>
      </c>
      <c r="AD2362" s="1">
        <v>41333.333333333336</v>
      </c>
      <c r="AE2362" s="1">
        <v>41361.708333333336</v>
      </c>
      <c r="AG2362" s="1">
        <v>41333.333333333336</v>
      </c>
      <c r="AH2362" s="1">
        <v>41361.708333333336</v>
      </c>
      <c r="AI2362" s="1">
        <v>41333.333333333336</v>
      </c>
      <c r="AJ2362" s="1">
        <v>41361.708333333336</v>
      </c>
      <c r="AK2362" s="1">
        <v>41333.333333333336</v>
      </c>
      <c r="AL2362" s="1">
        <v>41361.708333333336</v>
      </c>
      <c r="AM2362" s="1">
        <v>41333.333333333336</v>
      </c>
      <c r="AN2362" s="1">
        <v>41361.708333333336</v>
      </c>
      <c r="AP2362" t="s">
        <v>113</v>
      </c>
      <c r="AU2362" t="s">
        <v>5757</v>
      </c>
      <c r="AY2362" t="s">
        <v>106</v>
      </c>
      <c r="AZ2362">
        <v>0</v>
      </c>
      <c r="BA2362">
        <v>0</v>
      </c>
      <c r="BD2362" s="3">
        <v>41321.661805555559</v>
      </c>
      <c r="BE2362" s="3">
        <v>41321.663888888892</v>
      </c>
      <c r="BF2362" t="s">
        <v>115</v>
      </c>
      <c r="BG2362" t="s">
        <v>115</v>
      </c>
      <c r="BH2362">
        <v>8149</v>
      </c>
      <c r="BM2362">
        <v>43540</v>
      </c>
      <c r="BR2362" t="s">
        <v>1299</v>
      </c>
      <c r="BS2362" t="s">
        <v>1300</v>
      </c>
      <c r="BU2362">
        <v>1</v>
      </c>
      <c r="BV2362" t="s">
        <v>118</v>
      </c>
      <c r="BX2362" t="s">
        <v>119</v>
      </c>
      <c r="BY2362" t="s">
        <v>119</v>
      </c>
      <c r="BZ2362" t="s">
        <v>119</v>
      </c>
      <c r="CA2362">
        <v>1</v>
      </c>
      <c r="CC2362" t="s">
        <v>120</v>
      </c>
      <c r="CH2362">
        <v>540</v>
      </c>
      <c r="CI2362">
        <v>41310</v>
      </c>
      <c r="CJ2362" t="s">
        <v>106</v>
      </c>
      <c r="CK2362" t="s">
        <v>106</v>
      </c>
      <c r="CL2362">
        <v>10</v>
      </c>
      <c r="CM2362" t="s">
        <v>3107</v>
      </c>
      <c r="CO2362">
        <v>124710</v>
      </c>
      <c r="CQ2362">
        <v>0</v>
      </c>
      <c r="CR2362">
        <v>0</v>
      </c>
      <c r="CS2362">
        <v>0</v>
      </c>
      <c r="CY2362" t="s">
        <v>123</v>
      </c>
      <c r="CZ2362" t="s">
        <v>124</v>
      </c>
      <c r="DD2362" t="str" cm="1">
        <f t="array" ref="DD2362:DE2362">TEXT(_xlfn.SEQUENCE(1, DATEDIF(AG2362, AH2362, "m") + 1, AG2362, 30), "YYYY-APMM")</f>
        <v>2013-AP02</v>
      </c>
      <c r="DE2362" t="str">
        <v>2013-AP03</v>
      </c>
      <c r="DN2362">
        <f t="shared" si="72"/>
        <v>778</v>
      </c>
      <c r="DO2362" t="str">
        <f t="shared" si="73"/>
        <v>LABOR - CIVIL</v>
      </c>
    </row>
    <row r="2363" spans="1:119" x14ac:dyDescent="0.35">
      <c r="A2363" t="s">
        <v>105</v>
      </c>
      <c r="B2363">
        <v>501648</v>
      </c>
      <c r="C2363">
        <v>6359</v>
      </c>
      <c r="D2363">
        <v>124711</v>
      </c>
      <c r="E2363">
        <v>13662</v>
      </c>
      <c r="F2363">
        <v>0</v>
      </c>
      <c r="G2363" t="s">
        <v>106</v>
      </c>
      <c r="H2363" t="s">
        <v>106</v>
      </c>
      <c r="I2363" t="s">
        <v>106</v>
      </c>
      <c r="J2363" t="s">
        <v>107</v>
      </c>
      <c r="K2363" t="s">
        <v>108</v>
      </c>
      <c r="L2363" t="s">
        <v>109</v>
      </c>
      <c r="M2363" t="s">
        <v>110</v>
      </c>
      <c r="N2363" t="s">
        <v>5758</v>
      </c>
      <c r="O2363" t="s">
        <v>3109</v>
      </c>
      <c r="P2363">
        <v>8178</v>
      </c>
      <c r="Q2363">
        <v>0</v>
      </c>
      <c r="R2363">
        <v>0</v>
      </c>
      <c r="S2363">
        <v>184</v>
      </c>
      <c r="T2363">
        <v>0</v>
      </c>
      <c r="U2363">
        <v>634.25</v>
      </c>
      <c r="V2363">
        <v>634.25</v>
      </c>
      <c r="W2363">
        <v>184</v>
      </c>
      <c r="X2363">
        <v>0</v>
      </c>
      <c r="Y2363">
        <v>0</v>
      </c>
      <c r="Z2363">
        <v>0</v>
      </c>
      <c r="AD2363" s="1">
        <v>41344.333333333336</v>
      </c>
      <c r="AE2363" s="1">
        <v>41370.708333333336</v>
      </c>
      <c r="AG2363" s="1">
        <v>41344.333333333336</v>
      </c>
      <c r="AH2363" s="1">
        <v>41370.708333333336</v>
      </c>
      <c r="AI2363" s="1">
        <v>41344.333333333336</v>
      </c>
      <c r="AJ2363" s="1">
        <v>41370.708333333336</v>
      </c>
      <c r="AK2363" s="1">
        <v>41344.333333333336</v>
      </c>
      <c r="AL2363" s="1">
        <v>41370.708333333336</v>
      </c>
      <c r="AM2363" s="1">
        <v>41344.333333333336</v>
      </c>
      <c r="AN2363" s="1">
        <v>41370.708333333336</v>
      </c>
      <c r="AP2363" t="s">
        <v>113</v>
      </c>
      <c r="AU2363" t="s">
        <v>5759</v>
      </c>
      <c r="AY2363" t="s">
        <v>106</v>
      </c>
      <c r="AZ2363">
        <v>0</v>
      </c>
      <c r="BA2363">
        <v>0</v>
      </c>
      <c r="BD2363" s="3">
        <v>41321.661805555559</v>
      </c>
      <c r="BE2363" s="3">
        <v>41321.663888888892</v>
      </c>
      <c r="BF2363" t="s">
        <v>115</v>
      </c>
      <c r="BG2363" t="s">
        <v>115</v>
      </c>
      <c r="BH2363">
        <v>8149</v>
      </c>
      <c r="BM2363">
        <v>43550</v>
      </c>
      <c r="BR2363" t="s">
        <v>116</v>
      </c>
      <c r="BS2363" t="s">
        <v>117</v>
      </c>
      <c r="BU2363">
        <v>1</v>
      </c>
      <c r="BV2363" t="s">
        <v>118</v>
      </c>
      <c r="BX2363" t="s">
        <v>119</v>
      </c>
      <c r="BY2363" t="s">
        <v>119</v>
      </c>
      <c r="BZ2363" t="s">
        <v>119</v>
      </c>
      <c r="CA2363">
        <v>1</v>
      </c>
      <c r="CC2363" t="s">
        <v>120</v>
      </c>
      <c r="CH2363">
        <v>540</v>
      </c>
      <c r="CI2363">
        <v>41310</v>
      </c>
      <c r="CJ2363" t="s">
        <v>106</v>
      </c>
      <c r="CK2363" t="s">
        <v>106</v>
      </c>
      <c r="CL2363">
        <v>10</v>
      </c>
      <c r="CM2363" t="s">
        <v>3107</v>
      </c>
      <c r="CO2363">
        <v>124710</v>
      </c>
      <c r="CQ2363">
        <v>0</v>
      </c>
      <c r="CR2363">
        <v>0</v>
      </c>
      <c r="CS2363">
        <v>0</v>
      </c>
      <c r="CY2363" t="s">
        <v>123</v>
      </c>
      <c r="CZ2363" t="s">
        <v>124</v>
      </c>
      <c r="DD2363" t="str" cm="1">
        <f t="array" ref="DD2363">TEXT(_xlfn.SEQUENCE(1, DATEDIF(AG2363, AH2363, "m") + 1, AG2363, 30), "YYYY-APMM")</f>
        <v>2013-AP03</v>
      </c>
      <c r="DN2363">
        <f t="shared" si="72"/>
        <v>634.25</v>
      </c>
      <c r="DO2363" t="str">
        <f t="shared" si="73"/>
        <v>LABOR- SUBCONTRACTOR</v>
      </c>
    </row>
    <row r="2364" spans="1:119" x14ac:dyDescent="0.35">
      <c r="A2364" t="s">
        <v>105</v>
      </c>
      <c r="B2364">
        <v>501649</v>
      </c>
      <c r="C2364">
        <v>6359</v>
      </c>
      <c r="D2364">
        <v>124711</v>
      </c>
      <c r="E2364">
        <v>13662</v>
      </c>
      <c r="F2364">
        <v>0</v>
      </c>
      <c r="G2364" t="s">
        <v>106</v>
      </c>
      <c r="H2364" t="s">
        <v>106</v>
      </c>
      <c r="I2364" t="s">
        <v>106</v>
      </c>
      <c r="J2364" t="s">
        <v>107</v>
      </c>
      <c r="K2364" t="s">
        <v>108</v>
      </c>
      <c r="L2364" t="s">
        <v>109</v>
      </c>
      <c r="M2364" t="s">
        <v>110</v>
      </c>
      <c r="N2364" t="s">
        <v>5760</v>
      </c>
      <c r="O2364" t="s">
        <v>3112</v>
      </c>
      <c r="P2364">
        <v>8163</v>
      </c>
      <c r="Q2364">
        <v>0</v>
      </c>
      <c r="R2364">
        <v>0</v>
      </c>
      <c r="S2364">
        <v>184</v>
      </c>
      <c r="T2364">
        <v>0</v>
      </c>
      <c r="U2364">
        <v>588</v>
      </c>
      <c r="V2364">
        <v>588</v>
      </c>
      <c r="W2364">
        <v>184</v>
      </c>
      <c r="X2364">
        <v>0</v>
      </c>
      <c r="Y2364">
        <v>0</v>
      </c>
      <c r="Z2364">
        <v>0</v>
      </c>
      <c r="AD2364" s="1">
        <v>41347.333333333336</v>
      </c>
      <c r="AE2364" s="1">
        <v>41373.708333333336</v>
      </c>
      <c r="AG2364" s="1">
        <v>41347.333333333336</v>
      </c>
      <c r="AH2364" s="1">
        <v>41373.708333333336</v>
      </c>
      <c r="AI2364" s="1">
        <v>41347.333333333336</v>
      </c>
      <c r="AJ2364" s="1">
        <v>41373.708333333336</v>
      </c>
      <c r="AK2364" s="1">
        <v>41347.333333333336</v>
      </c>
      <c r="AL2364" s="1">
        <v>41373.708333333336</v>
      </c>
      <c r="AM2364" s="1">
        <v>41347.333333333336</v>
      </c>
      <c r="AN2364" s="1">
        <v>41373.708333333336</v>
      </c>
      <c r="AP2364" t="s">
        <v>113</v>
      </c>
      <c r="AU2364" t="s">
        <v>5761</v>
      </c>
      <c r="AY2364" t="s">
        <v>106</v>
      </c>
      <c r="AZ2364">
        <v>0</v>
      </c>
      <c r="BA2364">
        <v>0</v>
      </c>
      <c r="BD2364" s="3">
        <v>41321.661805555559</v>
      </c>
      <c r="BE2364" s="3">
        <v>41321.663888888892</v>
      </c>
      <c r="BF2364" t="s">
        <v>115</v>
      </c>
      <c r="BG2364" t="s">
        <v>115</v>
      </c>
      <c r="BH2364">
        <v>8149</v>
      </c>
      <c r="BM2364">
        <v>43400</v>
      </c>
      <c r="BR2364" t="s">
        <v>3114</v>
      </c>
      <c r="BS2364" t="s">
        <v>3115</v>
      </c>
      <c r="BU2364">
        <v>1</v>
      </c>
      <c r="BV2364" t="s">
        <v>118</v>
      </c>
      <c r="BX2364" t="s">
        <v>119</v>
      </c>
      <c r="BY2364" t="s">
        <v>119</v>
      </c>
      <c r="BZ2364" t="s">
        <v>119</v>
      </c>
      <c r="CA2364">
        <v>1</v>
      </c>
      <c r="CC2364" t="s">
        <v>120</v>
      </c>
      <c r="CH2364">
        <v>540</v>
      </c>
      <c r="CI2364">
        <v>41310</v>
      </c>
      <c r="CJ2364" t="s">
        <v>106</v>
      </c>
      <c r="CK2364" t="s">
        <v>106</v>
      </c>
      <c r="CL2364">
        <v>10</v>
      </c>
      <c r="CM2364" t="s">
        <v>3107</v>
      </c>
      <c r="CO2364">
        <v>124710</v>
      </c>
      <c r="CQ2364">
        <v>0</v>
      </c>
      <c r="CR2364">
        <v>0</v>
      </c>
      <c r="CS2364">
        <v>0</v>
      </c>
      <c r="CY2364" t="s">
        <v>123</v>
      </c>
      <c r="CZ2364" t="s">
        <v>124</v>
      </c>
      <c r="DD2364" t="str" cm="1">
        <f t="array" ref="DD2364">TEXT(_xlfn.SEQUENCE(1, DATEDIF(AG2364, AH2364, "m") + 1, AG2364, 30), "YYYY-APMM")</f>
        <v>2013-AP03</v>
      </c>
      <c r="DN2364">
        <f t="shared" si="72"/>
        <v>588</v>
      </c>
      <c r="DO2364" t="str">
        <f t="shared" si="73"/>
        <v>BLINDING MASON SK</v>
      </c>
    </row>
    <row r="2365" spans="1:119" x14ac:dyDescent="0.35">
      <c r="A2365" t="s">
        <v>105</v>
      </c>
      <c r="B2365">
        <v>501650</v>
      </c>
      <c r="C2365">
        <v>6359</v>
      </c>
      <c r="D2365">
        <v>124711</v>
      </c>
      <c r="E2365">
        <v>13662</v>
      </c>
      <c r="F2365">
        <v>0</v>
      </c>
      <c r="G2365" t="s">
        <v>106</v>
      </c>
      <c r="H2365" t="s">
        <v>106</v>
      </c>
      <c r="I2365" t="s">
        <v>106</v>
      </c>
      <c r="J2365" t="s">
        <v>107</v>
      </c>
      <c r="K2365" t="s">
        <v>108</v>
      </c>
      <c r="L2365" t="s">
        <v>109</v>
      </c>
      <c r="M2365" t="s">
        <v>110</v>
      </c>
      <c r="N2365" t="s">
        <v>5762</v>
      </c>
      <c r="O2365" t="s">
        <v>3117</v>
      </c>
      <c r="P2365">
        <v>8164</v>
      </c>
      <c r="Q2365">
        <v>0</v>
      </c>
      <c r="R2365">
        <v>0</v>
      </c>
      <c r="S2365">
        <v>200</v>
      </c>
      <c r="T2365">
        <v>0</v>
      </c>
      <c r="U2365">
        <v>1368.5</v>
      </c>
      <c r="V2365">
        <v>1368.5</v>
      </c>
      <c r="W2365">
        <v>200</v>
      </c>
      <c r="X2365">
        <v>0</v>
      </c>
      <c r="Y2365">
        <v>0</v>
      </c>
      <c r="Z2365">
        <v>0</v>
      </c>
      <c r="AD2365" s="1">
        <v>41353.333333333336</v>
      </c>
      <c r="AE2365" s="1">
        <v>41381.708333333336</v>
      </c>
      <c r="AG2365" s="1">
        <v>41353.333333333336</v>
      </c>
      <c r="AH2365" s="1">
        <v>41381.708333333336</v>
      </c>
      <c r="AI2365" s="1">
        <v>41353.333333333336</v>
      </c>
      <c r="AJ2365" s="1">
        <v>41381.708333333336</v>
      </c>
      <c r="AK2365" s="1">
        <v>41353.333333333336</v>
      </c>
      <c r="AL2365" s="1">
        <v>41381.708333333336</v>
      </c>
      <c r="AM2365" s="1">
        <v>41353.333333333336</v>
      </c>
      <c r="AN2365" s="1">
        <v>41381.708333333336</v>
      </c>
      <c r="AP2365" t="s">
        <v>113</v>
      </c>
      <c r="AU2365" t="s">
        <v>5763</v>
      </c>
      <c r="AY2365" t="s">
        <v>106</v>
      </c>
      <c r="AZ2365">
        <v>0</v>
      </c>
      <c r="BA2365">
        <v>0</v>
      </c>
      <c r="BD2365" s="3">
        <v>41321.661805555559</v>
      </c>
      <c r="BE2365" s="3">
        <v>41321.663888888892</v>
      </c>
      <c r="BF2365" t="s">
        <v>115</v>
      </c>
      <c r="BG2365" t="s">
        <v>115</v>
      </c>
      <c r="BH2365">
        <v>8149</v>
      </c>
      <c r="BM2365">
        <v>43410</v>
      </c>
      <c r="BR2365" t="s">
        <v>2865</v>
      </c>
      <c r="BS2365" t="s">
        <v>2866</v>
      </c>
      <c r="BU2365">
        <v>1</v>
      </c>
      <c r="BV2365" t="s">
        <v>118</v>
      </c>
      <c r="BX2365" t="s">
        <v>119</v>
      </c>
      <c r="BY2365" t="s">
        <v>119</v>
      </c>
      <c r="BZ2365" t="s">
        <v>119</v>
      </c>
      <c r="CA2365">
        <v>1</v>
      </c>
      <c r="CC2365" t="s">
        <v>120</v>
      </c>
      <c r="CH2365">
        <v>540</v>
      </c>
      <c r="CI2365">
        <v>41310</v>
      </c>
      <c r="CJ2365" t="s">
        <v>106</v>
      </c>
      <c r="CK2365" t="s">
        <v>106</v>
      </c>
      <c r="CL2365">
        <v>10</v>
      </c>
      <c r="CM2365" t="s">
        <v>3107</v>
      </c>
      <c r="CO2365">
        <v>124710</v>
      </c>
      <c r="CQ2365">
        <v>0</v>
      </c>
      <c r="CR2365">
        <v>0</v>
      </c>
      <c r="CS2365">
        <v>0</v>
      </c>
      <c r="CY2365" t="s">
        <v>123</v>
      </c>
      <c r="CZ2365" t="s">
        <v>124</v>
      </c>
      <c r="DD2365" t="str" cm="1">
        <f t="array" ref="DD2365">TEXT(_xlfn.SEQUENCE(1, DATEDIF(AG2365, AH2365, "m") + 1, AG2365, 30), "YYYY-APMM")</f>
        <v>2013-AP03</v>
      </c>
      <c r="DN2365">
        <f t="shared" si="72"/>
        <v>1368.5</v>
      </c>
      <c r="DO2365" t="str">
        <f t="shared" si="73"/>
        <v>SCREED MASON SK</v>
      </c>
    </row>
    <row r="2366" spans="1:119" x14ac:dyDescent="0.35">
      <c r="A2366" t="s">
        <v>105</v>
      </c>
      <c r="B2366">
        <v>501651</v>
      </c>
      <c r="C2366">
        <v>6359</v>
      </c>
      <c r="D2366">
        <v>124711</v>
      </c>
      <c r="E2366">
        <v>13662</v>
      </c>
      <c r="F2366">
        <v>0</v>
      </c>
      <c r="G2366" t="s">
        <v>106</v>
      </c>
      <c r="H2366" t="s">
        <v>106</v>
      </c>
      <c r="I2366" t="s">
        <v>106</v>
      </c>
      <c r="J2366" t="s">
        <v>107</v>
      </c>
      <c r="K2366" t="s">
        <v>108</v>
      </c>
      <c r="L2366" t="s">
        <v>109</v>
      </c>
      <c r="M2366" t="s">
        <v>110</v>
      </c>
      <c r="N2366" t="s">
        <v>5764</v>
      </c>
      <c r="O2366" t="s">
        <v>3120</v>
      </c>
      <c r="P2366">
        <v>8165</v>
      </c>
      <c r="Q2366">
        <v>0</v>
      </c>
      <c r="R2366">
        <v>0</v>
      </c>
      <c r="S2366">
        <v>160</v>
      </c>
      <c r="T2366">
        <v>0</v>
      </c>
      <c r="U2366">
        <v>4817.75</v>
      </c>
      <c r="V2366">
        <v>4817.75</v>
      </c>
      <c r="W2366">
        <v>160</v>
      </c>
      <c r="X2366">
        <v>0</v>
      </c>
      <c r="Y2366">
        <v>0</v>
      </c>
      <c r="Z2366">
        <v>0</v>
      </c>
      <c r="AD2366" s="1">
        <v>41368.333333333336</v>
      </c>
      <c r="AE2366" s="1">
        <v>41391.708333333336</v>
      </c>
      <c r="AG2366" s="1">
        <v>41368.333333333336</v>
      </c>
      <c r="AH2366" s="1">
        <v>41391.708333333336</v>
      </c>
      <c r="AI2366" s="1">
        <v>41368.333333333336</v>
      </c>
      <c r="AJ2366" s="1">
        <v>41391.708333333336</v>
      </c>
      <c r="AK2366" s="1">
        <v>41368.333333333336</v>
      </c>
      <c r="AL2366" s="1">
        <v>41391.708333333336</v>
      </c>
      <c r="AM2366" s="1">
        <v>41368.333333333336</v>
      </c>
      <c r="AN2366" s="1">
        <v>41391.708333333336</v>
      </c>
      <c r="AP2366" t="s">
        <v>113</v>
      </c>
      <c r="AU2366" t="s">
        <v>5765</v>
      </c>
      <c r="AY2366" t="s">
        <v>106</v>
      </c>
      <c r="AZ2366">
        <v>0</v>
      </c>
      <c r="BA2366">
        <v>0</v>
      </c>
      <c r="BD2366" s="3">
        <v>41321.661805555559</v>
      </c>
      <c r="BE2366" s="3">
        <v>41321.663888888892</v>
      </c>
      <c r="BF2366" t="s">
        <v>115</v>
      </c>
      <c r="BG2366" t="s">
        <v>115</v>
      </c>
      <c r="BH2366">
        <v>8149</v>
      </c>
      <c r="BM2366">
        <v>43420</v>
      </c>
      <c r="BR2366" t="s">
        <v>3122</v>
      </c>
      <c r="BS2366" t="s">
        <v>3123</v>
      </c>
      <c r="BU2366">
        <v>1</v>
      </c>
      <c r="BV2366" t="s">
        <v>118</v>
      </c>
      <c r="BX2366" t="s">
        <v>119</v>
      </c>
      <c r="BY2366" t="s">
        <v>119</v>
      </c>
      <c r="BZ2366" t="s">
        <v>119</v>
      </c>
      <c r="CA2366">
        <v>1</v>
      </c>
      <c r="CC2366" t="s">
        <v>120</v>
      </c>
      <c r="CH2366">
        <v>540</v>
      </c>
      <c r="CI2366">
        <v>41310</v>
      </c>
      <c r="CJ2366" t="s">
        <v>106</v>
      </c>
      <c r="CK2366" t="s">
        <v>106</v>
      </c>
      <c r="CL2366">
        <v>10</v>
      </c>
      <c r="CM2366" t="s">
        <v>3107</v>
      </c>
      <c r="CO2366">
        <v>124710</v>
      </c>
      <c r="CQ2366">
        <v>0</v>
      </c>
      <c r="CR2366">
        <v>0</v>
      </c>
      <c r="CS2366">
        <v>0</v>
      </c>
      <c r="CY2366" t="s">
        <v>123</v>
      </c>
      <c r="CZ2366" t="s">
        <v>124</v>
      </c>
      <c r="DD2366" t="str" cm="1">
        <f t="array" ref="DD2366">TEXT(_xlfn.SEQUENCE(1, DATEDIF(AG2366, AH2366, "m") + 1, AG2366, 30), "YYYY-APMM")</f>
        <v>2013-AP04</v>
      </c>
      <c r="DN2366">
        <f t="shared" si="72"/>
        <v>4817.75</v>
      </c>
      <c r="DO2366" t="str">
        <f t="shared" si="73"/>
        <v>STEEL FIXERS SK</v>
      </c>
    </row>
    <row r="2367" spans="1:119" x14ac:dyDescent="0.35">
      <c r="A2367" t="s">
        <v>105</v>
      </c>
      <c r="B2367">
        <v>501652</v>
      </c>
      <c r="C2367">
        <v>6359</v>
      </c>
      <c r="D2367">
        <v>124711</v>
      </c>
      <c r="E2367">
        <v>13662</v>
      </c>
      <c r="F2367">
        <v>0</v>
      </c>
      <c r="G2367" t="s">
        <v>106</v>
      </c>
      <c r="H2367" t="s">
        <v>106</v>
      </c>
      <c r="I2367" t="s">
        <v>106</v>
      </c>
      <c r="J2367" t="s">
        <v>107</v>
      </c>
      <c r="K2367" t="s">
        <v>108</v>
      </c>
      <c r="L2367" t="s">
        <v>109</v>
      </c>
      <c r="M2367" t="s">
        <v>110</v>
      </c>
      <c r="N2367" t="s">
        <v>5766</v>
      </c>
      <c r="O2367" t="s">
        <v>3137</v>
      </c>
      <c r="P2367">
        <v>8165</v>
      </c>
      <c r="Q2367">
        <v>0</v>
      </c>
      <c r="R2367">
        <v>0</v>
      </c>
      <c r="S2367">
        <v>200</v>
      </c>
      <c r="T2367">
        <v>0</v>
      </c>
      <c r="U2367">
        <v>1400</v>
      </c>
      <c r="V2367">
        <v>1400</v>
      </c>
      <c r="W2367">
        <v>200</v>
      </c>
      <c r="X2367">
        <v>0</v>
      </c>
      <c r="Y2367">
        <v>0</v>
      </c>
      <c r="Z2367">
        <v>0</v>
      </c>
      <c r="AD2367" s="1">
        <v>41378.333333333336</v>
      </c>
      <c r="AE2367" s="1">
        <v>41406.708333333336</v>
      </c>
      <c r="AG2367" s="1">
        <v>41378.333333333336</v>
      </c>
      <c r="AH2367" s="1">
        <v>41406.708333333336</v>
      </c>
      <c r="AI2367" s="1">
        <v>41378.333333333336</v>
      </c>
      <c r="AJ2367" s="1">
        <v>41406.708333333336</v>
      </c>
      <c r="AK2367" s="1">
        <v>41378.333333333336</v>
      </c>
      <c r="AL2367" s="1">
        <v>41406.708333333336</v>
      </c>
      <c r="AM2367" s="1">
        <v>41378.333333333336</v>
      </c>
      <c r="AN2367" s="1">
        <v>41406.708333333336</v>
      </c>
      <c r="AP2367" t="s">
        <v>113</v>
      </c>
      <c r="AU2367" t="s">
        <v>5767</v>
      </c>
      <c r="AY2367" t="s">
        <v>106</v>
      </c>
      <c r="AZ2367">
        <v>0</v>
      </c>
      <c r="BA2367">
        <v>0</v>
      </c>
      <c r="BD2367" s="3">
        <v>41321.661805555559</v>
      </c>
      <c r="BE2367" s="3">
        <v>41321.663888888892</v>
      </c>
      <c r="BF2367" t="s">
        <v>115</v>
      </c>
      <c r="BG2367" t="s">
        <v>115</v>
      </c>
      <c r="BH2367">
        <v>8149</v>
      </c>
      <c r="BM2367">
        <v>43420</v>
      </c>
      <c r="BR2367" t="s">
        <v>3122</v>
      </c>
      <c r="BS2367" t="s">
        <v>3123</v>
      </c>
      <c r="BU2367">
        <v>1</v>
      </c>
      <c r="BV2367" t="s">
        <v>118</v>
      </c>
      <c r="BX2367" t="s">
        <v>119</v>
      </c>
      <c r="BY2367" t="s">
        <v>119</v>
      </c>
      <c r="BZ2367" t="s">
        <v>119</v>
      </c>
      <c r="CA2367">
        <v>1</v>
      </c>
      <c r="CC2367" t="s">
        <v>120</v>
      </c>
      <c r="CH2367">
        <v>540</v>
      </c>
      <c r="CI2367">
        <v>41310</v>
      </c>
      <c r="CJ2367" t="s">
        <v>106</v>
      </c>
      <c r="CK2367" t="s">
        <v>106</v>
      </c>
      <c r="CL2367">
        <v>10</v>
      </c>
      <c r="CM2367" t="s">
        <v>3107</v>
      </c>
      <c r="CO2367">
        <v>124710</v>
      </c>
      <c r="CQ2367">
        <v>0</v>
      </c>
      <c r="CR2367">
        <v>0</v>
      </c>
      <c r="CS2367">
        <v>0</v>
      </c>
      <c r="CY2367" t="s">
        <v>123</v>
      </c>
      <c r="CZ2367" t="s">
        <v>124</v>
      </c>
      <c r="DD2367" t="str" cm="1">
        <f t="array" ref="DD2367">TEXT(_xlfn.SEQUENCE(1, DATEDIF(AG2367, AH2367, "m") + 1, AG2367, 30), "YYYY-APMM")</f>
        <v>2013-AP04</v>
      </c>
      <c r="DN2367">
        <f t="shared" si="72"/>
        <v>1400</v>
      </c>
      <c r="DO2367" t="str">
        <f t="shared" si="73"/>
        <v>STEEL FIXERS SK</v>
      </c>
    </row>
    <row r="2368" spans="1:119" x14ac:dyDescent="0.35">
      <c r="A2368" t="s">
        <v>105</v>
      </c>
      <c r="B2368">
        <v>501653</v>
      </c>
      <c r="C2368">
        <v>6359</v>
      </c>
      <c r="D2368">
        <v>124711</v>
      </c>
      <c r="E2368">
        <v>13662</v>
      </c>
      <c r="F2368">
        <v>0</v>
      </c>
      <c r="G2368" t="s">
        <v>106</v>
      </c>
      <c r="H2368" t="s">
        <v>106</v>
      </c>
      <c r="I2368" t="s">
        <v>106</v>
      </c>
      <c r="J2368" t="s">
        <v>107</v>
      </c>
      <c r="K2368" t="s">
        <v>108</v>
      </c>
      <c r="L2368" t="s">
        <v>109</v>
      </c>
      <c r="M2368" t="s">
        <v>110</v>
      </c>
      <c r="N2368" t="s">
        <v>5768</v>
      </c>
      <c r="O2368" t="s">
        <v>3125</v>
      </c>
      <c r="P2368">
        <v>8178</v>
      </c>
      <c r="Q2368">
        <v>0</v>
      </c>
      <c r="R2368">
        <v>0</v>
      </c>
      <c r="S2368">
        <v>200</v>
      </c>
      <c r="T2368">
        <v>0</v>
      </c>
      <c r="U2368">
        <v>213.5</v>
      </c>
      <c r="V2368">
        <v>213.5</v>
      </c>
      <c r="W2368">
        <v>200</v>
      </c>
      <c r="X2368">
        <v>0</v>
      </c>
      <c r="Y2368">
        <v>0</v>
      </c>
      <c r="Z2368">
        <v>0</v>
      </c>
      <c r="AD2368" s="1">
        <v>41387.333333333336</v>
      </c>
      <c r="AE2368" s="1">
        <v>41415.708333333336</v>
      </c>
      <c r="AG2368" s="1">
        <v>41387.333333333336</v>
      </c>
      <c r="AH2368" s="1">
        <v>41415.708333333336</v>
      </c>
      <c r="AI2368" s="1">
        <v>41387.333333333336</v>
      </c>
      <c r="AJ2368" s="1">
        <v>41415.708333333336</v>
      </c>
      <c r="AK2368" s="1">
        <v>41387.333333333336</v>
      </c>
      <c r="AL2368" s="1">
        <v>41415.708333333336</v>
      </c>
      <c r="AM2368" s="1">
        <v>41387.333333333336</v>
      </c>
      <c r="AN2368" s="1">
        <v>41415.708333333336</v>
      </c>
      <c r="AP2368" t="s">
        <v>113</v>
      </c>
      <c r="AU2368" t="s">
        <v>5769</v>
      </c>
      <c r="AY2368" t="s">
        <v>106</v>
      </c>
      <c r="AZ2368">
        <v>0</v>
      </c>
      <c r="BA2368">
        <v>0</v>
      </c>
      <c r="BD2368" s="3">
        <v>41321.661805555559</v>
      </c>
      <c r="BE2368" s="3">
        <v>41321.663888888892</v>
      </c>
      <c r="BF2368" t="s">
        <v>115</v>
      </c>
      <c r="BG2368" t="s">
        <v>115</v>
      </c>
      <c r="BH2368">
        <v>8149</v>
      </c>
      <c r="BM2368">
        <v>43550</v>
      </c>
      <c r="BR2368" t="s">
        <v>116</v>
      </c>
      <c r="BS2368" t="s">
        <v>117</v>
      </c>
      <c r="BU2368">
        <v>1</v>
      </c>
      <c r="BV2368" t="s">
        <v>118</v>
      </c>
      <c r="BX2368" t="s">
        <v>119</v>
      </c>
      <c r="BY2368" t="s">
        <v>119</v>
      </c>
      <c r="BZ2368" t="s">
        <v>119</v>
      </c>
      <c r="CA2368">
        <v>1</v>
      </c>
      <c r="CC2368" t="s">
        <v>120</v>
      </c>
      <c r="CH2368">
        <v>540</v>
      </c>
      <c r="CI2368">
        <v>41310</v>
      </c>
      <c r="CJ2368" t="s">
        <v>106</v>
      </c>
      <c r="CK2368" t="s">
        <v>106</v>
      </c>
      <c r="CL2368">
        <v>10</v>
      </c>
      <c r="CM2368" t="s">
        <v>3107</v>
      </c>
      <c r="CO2368">
        <v>124710</v>
      </c>
      <c r="CQ2368">
        <v>0</v>
      </c>
      <c r="CR2368">
        <v>0</v>
      </c>
      <c r="CS2368">
        <v>0</v>
      </c>
      <c r="CY2368" t="s">
        <v>123</v>
      </c>
      <c r="CZ2368" t="s">
        <v>124</v>
      </c>
      <c r="DD2368" t="str" cm="1">
        <f t="array" ref="DD2368">TEXT(_xlfn.SEQUENCE(1, DATEDIF(AG2368, AH2368, "m") + 1, AG2368, 30), "YYYY-APMM")</f>
        <v>2013-AP04</v>
      </c>
      <c r="DN2368">
        <f t="shared" si="72"/>
        <v>213.5</v>
      </c>
      <c r="DO2368" t="str">
        <f t="shared" si="73"/>
        <v>LABOR- SUBCONTRACTOR</v>
      </c>
    </row>
    <row r="2369" spans="1:119" x14ac:dyDescent="0.35">
      <c r="A2369" t="s">
        <v>105</v>
      </c>
      <c r="B2369">
        <v>501654</v>
      </c>
      <c r="C2369">
        <v>6359</v>
      </c>
      <c r="D2369">
        <v>124711</v>
      </c>
      <c r="E2369">
        <v>13662</v>
      </c>
      <c r="F2369">
        <v>0</v>
      </c>
      <c r="G2369" t="s">
        <v>106</v>
      </c>
      <c r="H2369" t="s">
        <v>106</v>
      </c>
      <c r="I2369" t="s">
        <v>106</v>
      </c>
      <c r="J2369" t="s">
        <v>107</v>
      </c>
      <c r="K2369" t="s">
        <v>108</v>
      </c>
      <c r="L2369" t="s">
        <v>109</v>
      </c>
      <c r="M2369" t="s">
        <v>110</v>
      </c>
      <c r="N2369" t="s">
        <v>5770</v>
      </c>
      <c r="O2369" t="s">
        <v>3128</v>
      </c>
      <c r="P2369">
        <v>8177</v>
      </c>
      <c r="Q2369">
        <v>0</v>
      </c>
      <c r="R2369">
        <v>0</v>
      </c>
      <c r="S2369">
        <v>200</v>
      </c>
      <c r="T2369">
        <v>0</v>
      </c>
      <c r="U2369">
        <v>2560</v>
      </c>
      <c r="V2369">
        <v>2560</v>
      </c>
      <c r="W2369">
        <v>200</v>
      </c>
      <c r="X2369">
        <v>2200</v>
      </c>
      <c r="Y2369">
        <v>0</v>
      </c>
      <c r="Z2369">
        <v>2200</v>
      </c>
      <c r="AD2369" s="1">
        <v>41398.333333333336</v>
      </c>
      <c r="AE2369" s="1">
        <v>41426.708333333336</v>
      </c>
      <c r="AG2369" s="1">
        <v>41398.333333333336</v>
      </c>
      <c r="AH2369" s="1">
        <v>41426.708333333336</v>
      </c>
      <c r="AI2369" s="1">
        <v>41398.333333333336</v>
      </c>
      <c r="AJ2369" s="1">
        <v>41426.708333333336</v>
      </c>
      <c r="AK2369" s="1">
        <v>41398.333333333336</v>
      </c>
      <c r="AL2369" s="1">
        <v>41426.708333333336</v>
      </c>
      <c r="AM2369" s="1">
        <v>41398.333333333336</v>
      </c>
      <c r="AN2369" s="1">
        <v>41426.708333333336</v>
      </c>
      <c r="AP2369" t="s">
        <v>113</v>
      </c>
      <c r="AU2369" t="s">
        <v>5771</v>
      </c>
      <c r="AY2369" t="s">
        <v>106</v>
      </c>
      <c r="AZ2369">
        <v>0</v>
      </c>
      <c r="BA2369">
        <v>0</v>
      </c>
      <c r="BD2369" s="3">
        <v>41321.661805555559</v>
      </c>
      <c r="BE2369" s="3">
        <v>41321.663888888892</v>
      </c>
      <c r="BF2369" t="s">
        <v>115</v>
      </c>
      <c r="BG2369" t="s">
        <v>115</v>
      </c>
      <c r="BH2369">
        <v>8149</v>
      </c>
      <c r="BM2369">
        <v>43540</v>
      </c>
      <c r="BR2369" t="s">
        <v>1299</v>
      </c>
      <c r="BS2369" t="s">
        <v>1300</v>
      </c>
      <c r="BU2369">
        <v>1</v>
      </c>
      <c r="BV2369" t="s">
        <v>118</v>
      </c>
      <c r="BX2369" t="s">
        <v>119</v>
      </c>
      <c r="BY2369" t="s">
        <v>119</v>
      </c>
      <c r="BZ2369" t="s">
        <v>119</v>
      </c>
      <c r="CA2369">
        <v>1</v>
      </c>
      <c r="CC2369" t="s">
        <v>120</v>
      </c>
      <c r="CH2369">
        <v>540</v>
      </c>
      <c r="CI2369">
        <v>41310</v>
      </c>
      <c r="CJ2369" t="s">
        <v>106</v>
      </c>
      <c r="CK2369" t="s">
        <v>106</v>
      </c>
      <c r="CL2369">
        <v>10</v>
      </c>
      <c r="CM2369" t="s">
        <v>3107</v>
      </c>
      <c r="CO2369">
        <v>124710</v>
      </c>
      <c r="CQ2369">
        <v>0</v>
      </c>
      <c r="CR2369">
        <v>0</v>
      </c>
      <c r="CS2369">
        <v>0</v>
      </c>
      <c r="CY2369" t="s">
        <v>123</v>
      </c>
      <c r="CZ2369" t="s">
        <v>124</v>
      </c>
      <c r="DD2369" t="str" cm="1">
        <f t="array" ref="DD2369">TEXT(_xlfn.SEQUENCE(1, DATEDIF(AG2369, AH2369, "m") + 1, AG2369, 30), "YYYY-APMM")</f>
        <v>2013-AP05</v>
      </c>
      <c r="DN2369">
        <f t="shared" si="72"/>
        <v>2560</v>
      </c>
      <c r="DO2369" t="str">
        <f t="shared" si="73"/>
        <v>LABOR - CIVIL</v>
      </c>
    </row>
    <row r="2370" spans="1:119" x14ac:dyDescent="0.35">
      <c r="A2370" t="s">
        <v>105</v>
      </c>
      <c r="B2370">
        <v>501655</v>
      </c>
      <c r="C2370">
        <v>6359</v>
      </c>
      <c r="D2370">
        <v>124711</v>
      </c>
      <c r="E2370">
        <v>13662</v>
      </c>
      <c r="F2370">
        <v>0</v>
      </c>
      <c r="G2370" t="s">
        <v>106</v>
      </c>
      <c r="H2370" t="s">
        <v>106</v>
      </c>
      <c r="I2370" t="s">
        <v>106</v>
      </c>
      <c r="J2370" t="s">
        <v>107</v>
      </c>
      <c r="K2370" t="s">
        <v>108</v>
      </c>
      <c r="L2370" t="s">
        <v>109</v>
      </c>
      <c r="M2370" t="s">
        <v>110</v>
      </c>
      <c r="N2370" t="s">
        <v>5772</v>
      </c>
      <c r="O2370" t="s">
        <v>3131</v>
      </c>
      <c r="P2370">
        <v>8163</v>
      </c>
      <c r="Q2370">
        <v>0</v>
      </c>
      <c r="R2370">
        <v>0</v>
      </c>
      <c r="S2370">
        <v>200</v>
      </c>
      <c r="T2370">
        <v>0</v>
      </c>
      <c r="U2370">
        <v>4745</v>
      </c>
      <c r="V2370">
        <v>4745</v>
      </c>
      <c r="W2370">
        <v>200</v>
      </c>
      <c r="X2370">
        <v>0</v>
      </c>
      <c r="Y2370">
        <v>0</v>
      </c>
      <c r="Z2370">
        <v>0</v>
      </c>
      <c r="AD2370" s="1">
        <v>41414.333333333336</v>
      </c>
      <c r="AE2370" s="1">
        <v>41442.708333333336</v>
      </c>
      <c r="AG2370" s="1">
        <v>41414.333333333336</v>
      </c>
      <c r="AH2370" s="1">
        <v>41442.708333333336</v>
      </c>
      <c r="AI2370" s="1">
        <v>41414.333333333336</v>
      </c>
      <c r="AJ2370" s="1">
        <v>41442.708333333336</v>
      </c>
      <c r="AK2370" s="1">
        <v>41414.333333333336</v>
      </c>
      <c r="AL2370" s="1">
        <v>41442.708333333336</v>
      </c>
      <c r="AM2370" s="1">
        <v>41414.333333333336</v>
      </c>
      <c r="AN2370" s="1">
        <v>41442.708333333336</v>
      </c>
      <c r="AP2370" t="s">
        <v>113</v>
      </c>
      <c r="AU2370" t="s">
        <v>5773</v>
      </c>
      <c r="AY2370" t="s">
        <v>106</v>
      </c>
      <c r="AZ2370">
        <v>0</v>
      </c>
      <c r="BA2370">
        <v>0</v>
      </c>
      <c r="BD2370" s="3">
        <v>41321.661805555559</v>
      </c>
      <c r="BE2370" s="3">
        <v>41321.663888888892</v>
      </c>
      <c r="BF2370" t="s">
        <v>115</v>
      </c>
      <c r="BG2370" t="s">
        <v>115</v>
      </c>
      <c r="BH2370">
        <v>8149</v>
      </c>
      <c r="BM2370">
        <v>43400</v>
      </c>
      <c r="BR2370" t="s">
        <v>3114</v>
      </c>
      <c r="BS2370" t="s">
        <v>3115</v>
      </c>
      <c r="BU2370">
        <v>1</v>
      </c>
      <c r="BV2370" t="s">
        <v>118</v>
      </c>
      <c r="BX2370" t="s">
        <v>119</v>
      </c>
      <c r="BY2370" t="s">
        <v>119</v>
      </c>
      <c r="BZ2370" t="s">
        <v>119</v>
      </c>
      <c r="CA2370">
        <v>1</v>
      </c>
      <c r="CC2370" t="s">
        <v>120</v>
      </c>
      <c r="CH2370">
        <v>540</v>
      </c>
      <c r="CI2370">
        <v>41310</v>
      </c>
      <c r="CJ2370" t="s">
        <v>106</v>
      </c>
      <c r="CK2370" t="s">
        <v>106</v>
      </c>
      <c r="CL2370">
        <v>10</v>
      </c>
      <c r="CM2370" t="s">
        <v>3107</v>
      </c>
      <c r="CO2370">
        <v>124710</v>
      </c>
      <c r="CQ2370">
        <v>0</v>
      </c>
      <c r="CR2370">
        <v>0</v>
      </c>
      <c r="CS2370">
        <v>0</v>
      </c>
      <c r="CY2370" t="s">
        <v>123</v>
      </c>
      <c r="CZ2370" t="s">
        <v>124</v>
      </c>
      <c r="DD2370" t="str" cm="1">
        <f t="array" ref="DD2370">TEXT(_xlfn.SEQUENCE(1, DATEDIF(AG2370, AH2370, "m") + 1, AG2370, 30), "YYYY-APMM")</f>
        <v>2013-AP05</v>
      </c>
      <c r="DN2370">
        <f t="shared" si="72"/>
        <v>4745</v>
      </c>
      <c r="DO2370" t="str">
        <f t="shared" si="73"/>
        <v>BLINDING MASON SK</v>
      </c>
    </row>
    <row r="2371" spans="1:119" x14ac:dyDescent="0.35">
      <c r="A2371" t="s">
        <v>105</v>
      </c>
      <c r="B2371">
        <v>501656</v>
      </c>
      <c r="C2371">
        <v>6359</v>
      </c>
      <c r="D2371">
        <v>124713</v>
      </c>
      <c r="E2371">
        <v>13662</v>
      </c>
      <c r="F2371">
        <v>0</v>
      </c>
      <c r="G2371" t="s">
        <v>106</v>
      </c>
      <c r="H2371" t="s">
        <v>106</v>
      </c>
      <c r="I2371" t="s">
        <v>106</v>
      </c>
      <c r="J2371" t="s">
        <v>107</v>
      </c>
      <c r="K2371" t="s">
        <v>108</v>
      </c>
      <c r="L2371" t="s">
        <v>109</v>
      </c>
      <c r="M2371" t="s">
        <v>110</v>
      </c>
      <c r="N2371" t="s">
        <v>5774</v>
      </c>
      <c r="O2371" t="s">
        <v>3140</v>
      </c>
      <c r="P2371">
        <v>8165</v>
      </c>
      <c r="Q2371">
        <v>0</v>
      </c>
      <c r="R2371">
        <v>0</v>
      </c>
      <c r="S2371">
        <v>200</v>
      </c>
      <c r="T2371">
        <v>0</v>
      </c>
      <c r="U2371">
        <v>1615.25</v>
      </c>
      <c r="V2371">
        <v>1615.25</v>
      </c>
      <c r="W2371">
        <v>200</v>
      </c>
      <c r="X2371">
        <v>0</v>
      </c>
      <c r="Y2371">
        <v>0</v>
      </c>
      <c r="Z2371">
        <v>0</v>
      </c>
      <c r="AD2371" s="1">
        <v>41503.333333333336</v>
      </c>
      <c r="AE2371" s="1">
        <v>41531.708333333336</v>
      </c>
      <c r="AG2371" s="1">
        <v>41503.333333333336</v>
      </c>
      <c r="AH2371" s="1">
        <v>41531.708333333336</v>
      </c>
      <c r="AI2371" s="1">
        <v>41503.333333333336</v>
      </c>
      <c r="AJ2371" s="1">
        <v>41531.708333333336</v>
      </c>
      <c r="AK2371" s="1">
        <v>41503.333333333336</v>
      </c>
      <c r="AL2371" s="1">
        <v>41531.708333333336</v>
      </c>
      <c r="AM2371" s="1">
        <v>41503.333333333336</v>
      </c>
      <c r="AN2371" s="1">
        <v>41531.708333333336</v>
      </c>
      <c r="AP2371" t="s">
        <v>113</v>
      </c>
      <c r="AU2371" t="s">
        <v>5775</v>
      </c>
      <c r="AY2371" t="s">
        <v>106</v>
      </c>
      <c r="AZ2371">
        <v>0</v>
      </c>
      <c r="BA2371">
        <v>0</v>
      </c>
      <c r="BD2371" s="3">
        <v>41321.661805555559</v>
      </c>
      <c r="BE2371" s="3">
        <v>41321.663888888892</v>
      </c>
      <c r="BF2371" t="s">
        <v>115</v>
      </c>
      <c r="BG2371" t="s">
        <v>115</v>
      </c>
      <c r="BH2371">
        <v>8149</v>
      </c>
      <c r="BM2371">
        <v>43420</v>
      </c>
      <c r="BR2371" t="s">
        <v>3122</v>
      </c>
      <c r="BS2371" t="s">
        <v>3123</v>
      </c>
      <c r="BU2371">
        <v>1</v>
      </c>
      <c r="BV2371" t="s">
        <v>118</v>
      </c>
      <c r="BX2371" t="s">
        <v>119</v>
      </c>
      <c r="BY2371" t="s">
        <v>119</v>
      </c>
      <c r="BZ2371" t="s">
        <v>119</v>
      </c>
      <c r="CA2371">
        <v>1</v>
      </c>
      <c r="CC2371" t="s">
        <v>120</v>
      </c>
      <c r="CH2371">
        <v>540</v>
      </c>
      <c r="CI2371">
        <v>41340</v>
      </c>
      <c r="CJ2371" t="s">
        <v>106</v>
      </c>
      <c r="CK2371" t="s">
        <v>106</v>
      </c>
      <c r="CL2371">
        <v>15</v>
      </c>
      <c r="CM2371" t="s">
        <v>2963</v>
      </c>
      <c r="CO2371">
        <v>124712</v>
      </c>
      <c r="CQ2371">
        <v>0</v>
      </c>
      <c r="CR2371">
        <v>0</v>
      </c>
      <c r="CS2371">
        <v>0</v>
      </c>
      <c r="CY2371" t="s">
        <v>123</v>
      </c>
      <c r="CZ2371" t="s">
        <v>124</v>
      </c>
      <c r="DD2371" t="str" cm="1">
        <f t="array" ref="DD2371">TEXT(_xlfn.SEQUENCE(1, DATEDIF(AG2371, AH2371, "m") + 1, AG2371, 30), "YYYY-APMM")</f>
        <v>2013-AP08</v>
      </c>
      <c r="DN2371">
        <f t="shared" ref="DN2371:DN2434" si="74">V2371/COUNTIF(DD2371:DF2371, "&lt;&gt;")</f>
        <v>1615.25</v>
      </c>
      <c r="DO2371" t="str">
        <f t="shared" ref="DO2371:DO2434" si="75">BR2371</f>
        <v>STEEL FIXERS SK</v>
      </c>
    </row>
    <row r="2372" spans="1:119" x14ac:dyDescent="0.35">
      <c r="A2372" t="s">
        <v>105</v>
      </c>
      <c r="B2372">
        <v>501657</v>
      </c>
      <c r="C2372">
        <v>6359</v>
      </c>
      <c r="D2372">
        <v>124713</v>
      </c>
      <c r="E2372">
        <v>13662</v>
      </c>
      <c r="F2372">
        <v>0</v>
      </c>
      <c r="G2372" t="s">
        <v>106</v>
      </c>
      <c r="H2372" t="s">
        <v>106</v>
      </c>
      <c r="I2372" t="s">
        <v>106</v>
      </c>
      <c r="J2372" t="s">
        <v>107</v>
      </c>
      <c r="K2372" t="s">
        <v>108</v>
      </c>
      <c r="L2372" t="s">
        <v>109</v>
      </c>
      <c r="M2372" t="s">
        <v>110</v>
      </c>
      <c r="N2372" t="s">
        <v>5776</v>
      </c>
      <c r="O2372" t="s">
        <v>3143</v>
      </c>
      <c r="P2372">
        <v>8167</v>
      </c>
      <c r="Q2372">
        <v>0</v>
      </c>
      <c r="R2372">
        <v>0</v>
      </c>
      <c r="S2372">
        <v>192</v>
      </c>
      <c r="T2372">
        <v>0</v>
      </c>
      <c r="U2372">
        <v>87.5</v>
      </c>
      <c r="V2372">
        <v>87.5</v>
      </c>
      <c r="W2372">
        <v>192</v>
      </c>
      <c r="X2372">
        <v>0</v>
      </c>
      <c r="Y2372">
        <v>0</v>
      </c>
      <c r="Z2372">
        <v>0</v>
      </c>
      <c r="AD2372" s="1">
        <v>41513.333333333336</v>
      </c>
      <c r="AE2372" s="1">
        <v>41540.708333333336</v>
      </c>
      <c r="AG2372" s="1">
        <v>41513.333333333336</v>
      </c>
      <c r="AH2372" s="1">
        <v>41540.708333333336</v>
      </c>
      <c r="AI2372" s="1">
        <v>41513.333333333336</v>
      </c>
      <c r="AJ2372" s="1">
        <v>41540.708333333336</v>
      </c>
      <c r="AK2372" s="1">
        <v>41513.333333333336</v>
      </c>
      <c r="AL2372" s="1">
        <v>41540.708333333336</v>
      </c>
      <c r="AM2372" s="1">
        <v>41513.333333333336</v>
      </c>
      <c r="AN2372" s="1">
        <v>41540.708333333336</v>
      </c>
      <c r="AP2372" t="s">
        <v>113</v>
      </c>
      <c r="AU2372" t="s">
        <v>5777</v>
      </c>
      <c r="AY2372" t="s">
        <v>106</v>
      </c>
      <c r="AZ2372">
        <v>0</v>
      </c>
      <c r="BA2372">
        <v>0</v>
      </c>
      <c r="BD2372" s="3">
        <v>41321.661805555559</v>
      </c>
      <c r="BE2372" s="3">
        <v>41321.663888888892</v>
      </c>
      <c r="BF2372" t="s">
        <v>115</v>
      </c>
      <c r="BG2372" t="s">
        <v>115</v>
      </c>
      <c r="BH2372">
        <v>8149</v>
      </c>
      <c r="BM2372">
        <v>43440</v>
      </c>
      <c r="BR2372" t="s">
        <v>3145</v>
      </c>
      <c r="BS2372" t="s">
        <v>3146</v>
      </c>
      <c r="BU2372">
        <v>1</v>
      </c>
      <c r="BV2372" t="s">
        <v>118</v>
      </c>
      <c r="BX2372" t="s">
        <v>119</v>
      </c>
      <c r="BY2372" t="s">
        <v>119</v>
      </c>
      <c r="BZ2372" t="s">
        <v>119</v>
      </c>
      <c r="CA2372">
        <v>1</v>
      </c>
      <c r="CC2372" t="s">
        <v>120</v>
      </c>
      <c r="CH2372">
        <v>540</v>
      </c>
      <c r="CI2372">
        <v>41340</v>
      </c>
      <c r="CJ2372" t="s">
        <v>106</v>
      </c>
      <c r="CK2372" t="s">
        <v>106</v>
      </c>
      <c r="CL2372">
        <v>15</v>
      </c>
      <c r="CM2372" t="s">
        <v>2963</v>
      </c>
      <c r="CO2372">
        <v>124712</v>
      </c>
      <c r="CQ2372">
        <v>0</v>
      </c>
      <c r="CR2372">
        <v>0</v>
      </c>
      <c r="CS2372">
        <v>0</v>
      </c>
      <c r="CY2372" t="s">
        <v>123</v>
      </c>
      <c r="CZ2372" t="s">
        <v>124</v>
      </c>
      <c r="DD2372" t="str" cm="1">
        <f t="array" ref="DD2372">TEXT(_xlfn.SEQUENCE(1, DATEDIF(AG2372, AH2372, "m") + 1, AG2372, 30), "YYYY-APMM")</f>
        <v>2013-AP08</v>
      </c>
      <c r="DN2372">
        <f t="shared" si="74"/>
        <v>87.5</v>
      </c>
      <c r="DO2372" t="str">
        <f t="shared" si="75"/>
        <v>CONCRETE MASON SK</v>
      </c>
    </row>
    <row r="2373" spans="1:119" x14ac:dyDescent="0.35">
      <c r="A2373" t="s">
        <v>105</v>
      </c>
      <c r="B2373">
        <v>501658</v>
      </c>
      <c r="C2373">
        <v>6359</v>
      </c>
      <c r="D2373">
        <v>124713</v>
      </c>
      <c r="E2373">
        <v>13662</v>
      </c>
      <c r="F2373">
        <v>0</v>
      </c>
      <c r="G2373" t="s">
        <v>106</v>
      </c>
      <c r="H2373" t="s">
        <v>106</v>
      </c>
      <c r="I2373" t="s">
        <v>106</v>
      </c>
      <c r="J2373" t="s">
        <v>107</v>
      </c>
      <c r="K2373" t="s">
        <v>108</v>
      </c>
      <c r="L2373" t="s">
        <v>109</v>
      </c>
      <c r="M2373" t="s">
        <v>110</v>
      </c>
      <c r="N2373" t="s">
        <v>5778</v>
      </c>
      <c r="O2373" t="s">
        <v>3164</v>
      </c>
      <c r="P2373">
        <v>8165</v>
      </c>
      <c r="Q2373">
        <v>0</v>
      </c>
      <c r="R2373">
        <v>0</v>
      </c>
      <c r="S2373">
        <v>200</v>
      </c>
      <c r="T2373">
        <v>0</v>
      </c>
      <c r="U2373">
        <v>10081.75</v>
      </c>
      <c r="V2373">
        <v>10081.75</v>
      </c>
      <c r="W2373">
        <v>200</v>
      </c>
      <c r="X2373">
        <v>0</v>
      </c>
      <c r="Y2373">
        <v>0</v>
      </c>
      <c r="Z2373">
        <v>0</v>
      </c>
      <c r="AD2373" s="1">
        <v>41528.333333333336</v>
      </c>
      <c r="AE2373" s="1">
        <v>41556.708333333336</v>
      </c>
      <c r="AG2373" s="1">
        <v>41528.333333333336</v>
      </c>
      <c r="AH2373" s="1">
        <v>41556.708333333336</v>
      </c>
      <c r="AI2373" s="1">
        <v>41528.333333333336</v>
      </c>
      <c r="AJ2373" s="1">
        <v>41556.708333333336</v>
      </c>
      <c r="AK2373" s="1">
        <v>41528.333333333336</v>
      </c>
      <c r="AL2373" s="1">
        <v>41556.708333333336</v>
      </c>
      <c r="AM2373" s="1">
        <v>41528.333333333336</v>
      </c>
      <c r="AN2373" s="1">
        <v>41556.708333333336</v>
      </c>
      <c r="AP2373" t="s">
        <v>113</v>
      </c>
      <c r="AU2373" t="s">
        <v>5779</v>
      </c>
      <c r="AY2373" t="s">
        <v>106</v>
      </c>
      <c r="AZ2373">
        <v>0</v>
      </c>
      <c r="BA2373">
        <v>0</v>
      </c>
      <c r="BD2373" s="3">
        <v>41321.661805555559</v>
      </c>
      <c r="BE2373" s="3">
        <v>41321.663888888892</v>
      </c>
      <c r="BF2373" t="s">
        <v>115</v>
      </c>
      <c r="BG2373" t="s">
        <v>115</v>
      </c>
      <c r="BH2373">
        <v>8149</v>
      </c>
      <c r="BM2373">
        <v>43420</v>
      </c>
      <c r="BR2373" t="s">
        <v>3122</v>
      </c>
      <c r="BS2373" t="s">
        <v>3123</v>
      </c>
      <c r="BU2373">
        <v>1</v>
      </c>
      <c r="BV2373" t="s">
        <v>118</v>
      </c>
      <c r="BX2373" t="s">
        <v>119</v>
      </c>
      <c r="BY2373" t="s">
        <v>119</v>
      </c>
      <c r="BZ2373" t="s">
        <v>119</v>
      </c>
      <c r="CA2373">
        <v>1</v>
      </c>
      <c r="CC2373" t="s">
        <v>120</v>
      </c>
      <c r="CH2373">
        <v>540</v>
      </c>
      <c r="CI2373">
        <v>41340</v>
      </c>
      <c r="CJ2373" t="s">
        <v>106</v>
      </c>
      <c r="CK2373" t="s">
        <v>106</v>
      </c>
      <c r="CL2373">
        <v>15</v>
      </c>
      <c r="CM2373" t="s">
        <v>2963</v>
      </c>
      <c r="CO2373">
        <v>124712</v>
      </c>
      <c r="CQ2373">
        <v>0</v>
      </c>
      <c r="CR2373">
        <v>0</v>
      </c>
      <c r="CS2373">
        <v>0</v>
      </c>
      <c r="CY2373" t="s">
        <v>123</v>
      </c>
      <c r="CZ2373" t="s">
        <v>124</v>
      </c>
      <c r="DD2373" t="str" cm="1">
        <f t="array" ref="DD2373">TEXT(_xlfn.SEQUENCE(1, DATEDIF(AG2373, AH2373, "m") + 1, AG2373, 30), "YYYY-APMM")</f>
        <v>2013-AP09</v>
      </c>
      <c r="DN2373">
        <f t="shared" si="74"/>
        <v>10081.75</v>
      </c>
      <c r="DO2373" t="str">
        <f t="shared" si="75"/>
        <v>STEEL FIXERS SK</v>
      </c>
    </row>
    <row r="2374" spans="1:119" x14ac:dyDescent="0.35">
      <c r="A2374" t="s">
        <v>105</v>
      </c>
      <c r="B2374">
        <v>501659</v>
      </c>
      <c r="C2374">
        <v>6359</v>
      </c>
      <c r="D2374">
        <v>124713</v>
      </c>
      <c r="E2374">
        <v>13662</v>
      </c>
      <c r="F2374">
        <v>0</v>
      </c>
      <c r="G2374" t="s">
        <v>106</v>
      </c>
      <c r="H2374" t="s">
        <v>106</v>
      </c>
      <c r="I2374" t="s">
        <v>106</v>
      </c>
      <c r="J2374" t="s">
        <v>107</v>
      </c>
      <c r="K2374" t="s">
        <v>108</v>
      </c>
      <c r="L2374" t="s">
        <v>109</v>
      </c>
      <c r="M2374" t="s">
        <v>110</v>
      </c>
      <c r="N2374" t="s">
        <v>5780</v>
      </c>
      <c r="O2374" t="s">
        <v>3167</v>
      </c>
      <c r="P2374">
        <v>8167</v>
      </c>
      <c r="Q2374">
        <v>0</v>
      </c>
      <c r="R2374">
        <v>0</v>
      </c>
      <c r="S2374">
        <v>120</v>
      </c>
      <c r="T2374">
        <v>0</v>
      </c>
      <c r="U2374">
        <v>731.5</v>
      </c>
      <c r="V2374">
        <v>731.5</v>
      </c>
      <c r="W2374">
        <v>120</v>
      </c>
      <c r="X2374">
        <v>0</v>
      </c>
      <c r="Y2374">
        <v>0</v>
      </c>
      <c r="Z2374">
        <v>0</v>
      </c>
      <c r="AD2374" s="1">
        <v>41549.333333333336</v>
      </c>
      <c r="AE2374" s="1">
        <v>41568.708333333336</v>
      </c>
      <c r="AG2374" s="1">
        <v>41549.333333333336</v>
      </c>
      <c r="AH2374" s="1">
        <v>41568.708333333336</v>
      </c>
      <c r="AI2374" s="1">
        <v>41549.333333333336</v>
      </c>
      <c r="AJ2374" s="1">
        <v>41568.708333333336</v>
      </c>
      <c r="AK2374" s="1">
        <v>41549.333333333336</v>
      </c>
      <c r="AL2374" s="1">
        <v>41568.708333333336</v>
      </c>
      <c r="AM2374" s="1">
        <v>41549.333333333336</v>
      </c>
      <c r="AN2374" s="1">
        <v>41568.708333333336</v>
      </c>
      <c r="AP2374" t="s">
        <v>113</v>
      </c>
      <c r="AU2374" t="s">
        <v>5781</v>
      </c>
      <c r="AY2374" t="s">
        <v>106</v>
      </c>
      <c r="AZ2374">
        <v>0</v>
      </c>
      <c r="BA2374">
        <v>0</v>
      </c>
      <c r="BD2374" s="3">
        <v>41321.661805555559</v>
      </c>
      <c r="BE2374" s="3">
        <v>41321.663888888892</v>
      </c>
      <c r="BF2374" t="s">
        <v>115</v>
      </c>
      <c r="BG2374" t="s">
        <v>115</v>
      </c>
      <c r="BH2374">
        <v>8149</v>
      </c>
      <c r="BM2374">
        <v>43440</v>
      </c>
      <c r="BR2374" t="s">
        <v>3145</v>
      </c>
      <c r="BS2374" t="s">
        <v>3146</v>
      </c>
      <c r="BU2374">
        <v>1</v>
      </c>
      <c r="BV2374" t="s">
        <v>118</v>
      </c>
      <c r="BX2374" t="s">
        <v>119</v>
      </c>
      <c r="BY2374" t="s">
        <v>119</v>
      </c>
      <c r="BZ2374" t="s">
        <v>119</v>
      </c>
      <c r="CA2374">
        <v>1</v>
      </c>
      <c r="CC2374" t="s">
        <v>120</v>
      </c>
      <c r="CH2374">
        <v>540</v>
      </c>
      <c r="CI2374">
        <v>41340</v>
      </c>
      <c r="CJ2374" t="s">
        <v>106</v>
      </c>
      <c r="CK2374" t="s">
        <v>106</v>
      </c>
      <c r="CL2374">
        <v>15</v>
      </c>
      <c r="CM2374" t="s">
        <v>2963</v>
      </c>
      <c r="CO2374">
        <v>124712</v>
      </c>
      <c r="CQ2374">
        <v>0</v>
      </c>
      <c r="CR2374">
        <v>0</v>
      </c>
      <c r="CS2374">
        <v>0</v>
      </c>
      <c r="CY2374" t="s">
        <v>123</v>
      </c>
      <c r="CZ2374" t="s">
        <v>124</v>
      </c>
      <c r="DD2374" t="str" cm="1">
        <f t="array" ref="DD2374">TEXT(_xlfn.SEQUENCE(1, DATEDIF(AG2374, AH2374, "m") + 1, AG2374, 30), "YYYY-APMM")</f>
        <v>2013-AP10</v>
      </c>
      <c r="DN2374">
        <f t="shared" si="74"/>
        <v>731.5</v>
      </c>
      <c r="DO2374" t="str">
        <f t="shared" si="75"/>
        <v>CONCRETE MASON SK</v>
      </c>
    </row>
    <row r="2375" spans="1:119" x14ac:dyDescent="0.35">
      <c r="A2375" t="s">
        <v>105</v>
      </c>
      <c r="B2375">
        <v>501660</v>
      </c>
      <c r="C2375">
        <v>6359</v>
      </c>
      <c r="D2375">
        <v>124714</v>
      </c>
      <c r="E2375">
        <v>13662</v>
      </c>
      <c r="F2375">
        <v>0</v>
      </c>
      <c r="G2375" t="s">
        <v>106</v>
      </c>
      <c r="H2375" t="s">
        <v>106</v>
      </c>
      <c r="I2375" t="s">
        <v>106</v>
      </c>
      <c r="J2375" t="s">
        <v>107</v>
      </c>
      <c r="K2375" t="s">
        <v>108</v>
      </c>
      <c r="L2375" t="s">
        <v>109</v>
      </c>
      <c r="M2375" t="s">
        <v>110</v>
      </c>
      <c r="N2375" t="s">
        <v>5782</v>
      </c>
      <c r="O2375" t="s">
        <v>3140</v>
      </c>
      <c r="P2375">
        <v>8165</v>
      </c>
      <c r="Q2375">
        <v>288</v>
      </c>
      <c r="R2375">
        <v>0</v>
      </c>
      <c r="S2375">
        <v>144</v>
      </c>
      <c r="T2375">
        <v>0</v>
      </c>
      <c r="U2375">
        <v>549.5</v>
      </c>
      <c r="V2375">
        <v>549.5</v>
      </c>
      <c r="W2375">
        <v>144</v>
      </c>
      <c r="X2375">
        <v>0</v>
      </c>
      <c r="Y2375">
        <v>0</v>
      </c>
      <c r="Z2375">
        <v>0</v>
      </c>
      <c r="AD2375" s="1">
        <v>41596.333333333336</v>
      </c>
      <c r="AE2375" s="1">
        <v>41616.708333333336</v>
      </c>
      <c r="AG2375" s="1">
        <v>41552.333333333336</v>
      </c>
      <c r="AH2375" s="1">
        <v>41574.708333333336</v>
      </c>
      <c r="AI2375" s="1">
        <v>41552.333333333336</v>
      </c>
      <c r="AJ2375" s="1">
        <v>41574.708333333336</v>
      </c>
      <c r="AK2375" s="1">
        <v>41552.333333333336</v>
      </c>
      <c r="AL2375" s="1">
        <v>41574.708333333336</v>
      </c>
      <c r="AM2375" s="1">
        <v>41596.333333333336</v>
      </c>
      <c r="AN2375" s="1">
        <v>41616.708333333336</v>
      </c>
      <c r="AP2375" t="s">
        <v>113</v>
      </c>
      <c r="AU2375" t="s">
        <v>5783</v>
      </c>
      <c r="AY2375" t="s">
        <v>106</v>
      </c>
      <c r="AZ2375">
        <v>0</v>
      </c>
      <c r="BA2375">
        <v>0</v>
      </c>
      <c r="BD2375" s="3">
        <v>41321.661805555559</v>
      </c>
      <c r="BE2375" s="3">
        <v>41321.663888888892</v>
      </c>
      <c r="BF2375" t="s">
        <v>115</v>
      </c>
      <c r="BG2375" t="s">
        <v>115</v>
      </c>
      <c r="BH2375">
        <v>8149</v>
      </c>
      <c r="BM2375">
        <v>43420</v>
      </c>
      <c r="BR2375" t="s">
        <v>3122</v>
      </c>
      <c r="BS2375" t="s">
        <v>3123</v>
      </c>
      <c r="BU2375">
        <v>1</v>
      </c>
      <c r="BV2375" t="s">
        <v>118</v>
      </c>
      <c r="BX2375" t="s">
        <v>119</v>
      </c>
      <c r="BY2375" t="s">
        <v>119</v>
      </c>
      <c r="BZ2375" t="s">
        <v>119</v>
      </c>
      <c r="CA2375">
        <v>1</v>
      </c>
      <c r="CC2375" t="s">
        <v>120</v>
      </c>
      <c r="CH2375">
        <v>540</v>
      </c>
      <c r="CI2375">
        <v>41350</v>
      </c>
      <c r="CJ2375" t="s">
        <v>106</v>
      </c>
      <c r="CK2375" t="s">
        <v>106</v>
      </c>
      <c r="CL2375">
        <v>20</v>
      </c>
      <c r="CM2375" t="s">
        <v>2867</v>
      </c>
      <c r="CO2375">
        <v>124712</v>
      </c>
      <c r="CQ2375">
        <v>0</v>
      </c>
      <c r="CR2375">
        <v>0</v>
      </c>
      <c r="CS2375">
        <v>0</v>
      </c>
      <c r="CY2375" t="s">
        <v>123</v>
      </c>
      <c r="CZ2375" t="s">
        <v>124</v>
      </c>
      <c r="DD2375" t="str" cm="1">
        <f t="array" ref="DD2375">TEXT(_xlfn.SEQUENCE(1, DATEDIF(AG2375, AH2375, "m") + 1, AG2375, 30), "YYYY-APMM")</f>
        <v>2013-AP10</v>
      </c>
      <c r="DN2375">
        <f t="shared" si="74"/>
        <v>549.5</v>
      </c>
      <c r="DO2375" t="str">
        <f t="shared" si="75"/>
        <v>STEEL FIXERS SK</v>
      </c>
    </row>
    <row r="2376" spans="1:119" x14ac:dyDescent="0.35">
      <c r="A2376" t="s">
        <v>105</v>
      </c>
      <c r="B2376">
        <v>501661</v>
      </c>
      <c r="C2376">
        <v>6359</v>
      </c>
      <c r="D2376">
        <v>124714</v>
      </c>
      <c r="E2376">
        <v>13662</v>
      </c>
      <c r="F2376">
        <v>0</v>
      </c>
      <c r="G2376" t="s">
        <v>106</v>
      </c>
      <c r="H2376" t="s">
        <v>106</v>
      </c>
      <c r="I2376" t="s">
        <v>106</v>
      </c>
      <c r="J2376" t="s">
        <v>107</v>
      </c>
      <c r="K2376" t="s">
        <v>108</v>
      </c>
      <c r="L2376" t="s">
        <v>109</v>
      </c>
      <c r="M2376" t="s">
        <v>110</v>
      </c>
      <c r="N2376" t="s">
        <v>5784</v>
      </c>
      <c r="O2376" t="s">
        <v>3143</v>
      </c>
      <c r="P2376">
        <v>8167</v>
      </c>
      <c r="Q2376">
        <v>408</v>
      </c>
      <c r="R2376">
        <v>0</v>
      </c>
      <c r="S2376">
        <v>136</v>
      </c>
      <c r="T2376">
        <v>0</v>
      </c>
      <c r="U2376">
        <v>21</v>
      </c>
      <c r="V2376">
        <v>21</v>
      </c>
      <c r="W2376">
        <v>136</v>
      </c>
      <c r="X2376">
        <v>0</v>
      </c>
      <c r="Y2376">
        <v>0</v>
      </c>
      <c r="Z2376">
        <v>0</v>
      </c>
      <c r="AD2376" s="1">
        <v>41617.333333333336</v>
      </c>
      <c r="AE2376" s="1">
        <v>41637.708333333336</v>
      </c>
      <c r="AG2376" s="1">
        <v>41555.333333333336</v>
      </c>
      <c r="AH2376" s="1">
        <v>41576.708333333336</v>
      </c>
      <c r="AI2376" s="1">
        <v>41555.333333333336</v>
      </c>
      <c r="AJ2376" s="1">
        <v>41576.708333333336</v>
      </c>
      <c r="AK2376" s="1">
        <v>41555.333333333336</v>
      </c>
      <c r="AL2376" s="1">
        <v>41576.708333333336</v>
      </c>
      <c r="AM2376" s="1">
        <v>41617.333333333336</v>
      </c>
      <c r="AN2376" s="1">
        <v>41637.708333333336</v>
      </c>
      <c r="AP2376" t="s">
        <v>113</v>
      </c>
      <c r="AU2376" t="s">
        <v>5785</v>
      </c>
      <c r="AY2376" t="s">
        <v>106</v>
      </c>
      <c r="AZ2376">
        <v>0</v>
      </c>
      <c r="BA2376">
        <v>0</v>
      </c>
      <c r="BD2376" s="3">
        <v>41321.661805555559</v>
      </c>
      <c r="BE2376" s="3">
        <v>41321.663888888892</v>
      </c>
      <c r="BF2376" t="s">
        <v>115</v>
      </c>
      <c r="BG2376" t="s">
        <v>115</v>
      </c>
      <c r="BH2376">
        <v>8149</v>
      </c>
      <c r="BM2376">
        <v>43440</v>
      </c>
      <c r="BR2376" t="s">
        <v>3145</v>
      </c>
      <c r="BS2376" t="s">
        <v>3146</v>
      </c>
      <c r="BU2376">
        <v>1</v>
      </c>
      <c r="BV2376" t="s">
        <v>118</v>
      </c>
      <c r="BX2376" t="s">
        <v>119</v>
      </c>
      <c r="BY2376" t="s">
        <v>119</v>
      </c>
      <c r="BZ2376" t="s">
        <v>119</v>
      </c>
      <c r="CA2376">
        <v>1</v>
      </c>
      <c r="CC2376" t="s">
        <v>120</v>
      </c>
      <c r="CH2376">
        <v>540</v>
      </c>
      <c r="CI2376">
        <v>41350</v>
      </c>
      <c r="CJ2376" t="s">
        <v>106</v>
      </c>
      <c r="CK2376" t="s">
        <v>106</v>
      </c>
      <c r="CL2376">
        <v>20</v>
      </c>
      <c r="CM2376" t="s">
        <v>2867</v>
      </c>
      <c r="CO2376">
        <v>124712</v>
      </c>
      <c r="CQ2376">
        <v>0</v>
      </c>
      <c r="CR2376">
        <v>0</v>
      </c>
      <c r="CS2376">
        <v>0</v>
      </c>
      <c r="CY2376" t="s">
        <v>123</v>
      </c>
      <c r="CZ2376" t="s">
        <v>124</v>
      </c>
      <c r="DD2376" t="str" cm="1">
        <f t="array" ref="DD2376">TEXT(_xlfn.SEQUENCE(1, DATEDIF(AG2376, AH2376, "m") + 1, AG2376, 30), "YYYY-APMM")</f>
        <v>2013-AP10</v>
      </c>
      <c r="DN2376">
        <f t="shared" si="74"/>
        <v>21</v>
      </c>
      <c r="DO2376" t="str">
        <f t="shared" si="75"/>
        <v>CONCRETE MASON SK</v>
      </c>
    </row>
    <row r="2377" spans="1:119" x14ac:dyDescent="0.35">
      <c r="A2377" t="s">
        <v>105</v>
      </c>
      <c r="B2377">
        <v>501662</v>
      </c>
      <c r="C2377">
        <v>6359</v>
      </c>
      <c r="D2377">
        <v>124714</v>
      </c>
      <c r="E2377">
        <v>13662</v>
      </c>
      <c r="F2377">
        <v>0</v>
      </c>
      <c r="G2377" t="s">
        <v>106</v>
      </c>
      <c r="H2377" t="s">
        <v>106</v>
      </c>
      <c r="I2377" t="s">
        <v>106</v>
      </c>
      <c r="J2377" t="s">
        <v>107</v>
      </c>
      <c r="K2377" t="s">
        <v>108</v>
      </c>
      <c r="L2377" t="s">
        <v>109</v>
      </c>
      <c r="M2377" t="s">
        <v>110</v>
      </c>
      <c r="N2377" t="s">
        <v>5786</v>
      </c>
      <c r="O2377" t="s">
        <v>5787</v>
      </c>
      <c r="P2377">
        <v>8165</v>
      </c>
      <c r="Q2377">
        <v>408</v>
      </c>
      <c r="R2377">
        <v>0</v>
      </c>
      <c r="S2377">
        <v>160</v>
      </c>
      <c r="T2377">
        <v>0</v>
      </c>
      <c r="U2377">
        <v>1576.75</v>
      </c>
      <c r="V2377">
        <v>1576.75</v>
      </c>
      <c r="W2377">
        <v>160</v>
      </c>
      <c r="X2377">
        <v>0</v>
      </c>
      <c r="Y2377">
        <v>0</v>
      </c>
      <c r="Z2377">
        <v>0</v>
      </c>
      <c r="AD2377" s="1">
        <v>41619.333333333336</v>
      </c>
      <c r="AE2377" s="1">
        <v>41643.708333333336</v>
      </c>
      <c r="AG2377" s="1">
        <v>41557.333333333336</v>
      </c>
      <c r="AH2377" s="1">
        <v>41582.708333333336</v>
      </c>
      <c r="AI2377" s="1">
        <v>41557.333333333336</v>
      </c>
      <c r="AJ2377" s="1">
        <v>41582.708333333336</v>
      </c>
      <c r="AK2377" s="1">
        <v>41557.333333333336</v>
      </c>
      <c r="AL2377" s="1">
        <v>41582.708333333336</v>
      </c>
      <c r="AM2377" s="1">
        <v>41619.333333333336</v>
      </c>
      <c r="AN2377" s="1">
        <v>41643.708333333336</v>
      </c>
      <c r="AP2377" t="s">
        <v>113</v>
      </c>
      <c r="AU2377" t="s">
        <v>5788</v>
      </c>
      <c r="AY2377" t="s">
        <v>106</v>
      </c>
      <c r="AZ2377">
        <v>0</v>
      </c>
      <c r="BA2377">
        <v>0</v>
      </c>
      <c r="BD2377" s="3">
        <v>41321.661805555559</v>
      </c>
      <c r="BE2377" s="3">
        <v>41321.663888888892</v>
      </c>
      <c r="BF2377" t="s">
        <v>115</v>
      </c>
      <c r="BG2377" t="s">
        <v>115</v>
      </c>
      <c r="BH2377">
        <v>8149</v>
      </c>
      <c r="BM2377">
        <v>43420</v>
      </c>
      <c r="BR2377" t="s">
        <v>3122</v>
      </c>
      <c r="BS2377" t="s">
        <v>3123</v>
      </c>
      <c r="BU2377">
        <v>1</v>
      </c>
      <c r="BV2377" t="s">
        <v>118</v>
      </c>
      <c r="BX2377" t="s">
        <v>119</v>
      </c>
      <c r="BY2377" t="s">
        <v>119</v>
      </c>
      <c r="BZ2377" t="s">
        <v>119</v>
      </c>
      <c r="CA2377">
        <v>1</v>
      </c>
      <c r="CC2377" t="s">
        <v>120</v>
      </c>
      <c r="CH2377">
        <v>540</v>
      </c>
      <c r="CI2377">
        <v>41350</v>
      </c>
      <c r="CJ2377" t="s">
        <v>106</v>
      </c>
      <c r="CK2377" t="s">
        <v>106</v>
      </c>
      <c r="CL2377">
        <v>20</v>
      </c>
      <c r="CM2377" t="s">
        <v>2867</v>
      </c>
      <c r="CO2377">
        <v>124712</v>
      </c>
      <c r="CQ2377">
        <v>0</v>
      </c>
      <c r="CR2377">
        <v>0</v>
      </c>
      <c r="CS2377">
        <v>0</v>
      </c>
      <c r="CY2377" t="s">
        <v>123</v>
      </c>
      <c r="CZ2377" t="s">
        <v>124</v>
      </c>
      <c r="DD2377" t="str" cm="1">
        <f t="array" ref="DD2377">TEXT(_xlfn.SEQUENCE(1, DATEDIF(AG2377, AH2377, "m") + 1, AG2377, 30), "YYYY-APMM")</f>
        <v>2013-AP10</v>
      </c>
      <c r="DN2377">
        <f t="shared" si="74"/>
        <v>1576.75</v>
      </c>
      <c r="DO2377" t="str">
        <f t="shared" si="75"/>
        <v>STEEL FIXERS SK</v>
      </c>
    </row>
    <row r="2378" spans="1:119" x14ac:dyDescent="0.35">
      <c r="A2378" t="s">
        <v>105</v>
      </c>
      <c r="B2378">
        <v>501663</v>
      </c>
      <c r="C2378">
        <v>6359</v>
      </c>
      <c r="D2378">
        <v>124714</v>
      </c>
      <c r="E2378">
        <v>13662</v>
      </c>
      <c r="F2378">
        <v>0</v>
      </c>
      <c r="G2378" t="s">
        <v>106</v>
      </c>
      <c r="H2378" t="s">
        <v>106</v>
      </c>
      <c r="I2378" t="s">
        <v>106</v>
      </c>
      <c r="J2378" t="s">
        <v>107</v>
      </c>
      <c r="K2378" t="s">
        <v>108</v>
      </c>
      <c r="L2378" t="s">
        <v>109</v>
      </c>
      <c r="M2378" t="s">
        <v>110</v>
      </c>
      <c r="N2378" t="s">
        <v>5789</v>
      </c>
      <c r="O2378" t="s">
        <v>5790</v>
      </c>
      <c r="P2378">
        <v>8167</v>
      </c>
      <c r="Q2378">
        <v>408</v>
      </c>
      <c r="R2378">
        <v>0</v>
      </c>
      <c r="S2378">
        <v>104</v>
      </c>
      <c r="T2378">
        <v>0</v>
      </c>
      <c r="U2378">
        <v>175</v>
      </c>
      <c r="V2378">
        <v>175</v>
      </c>
      <c r="W2378">
        <v>104</v>
      </c>
      <c r="X2378">
        <v>0</v>
      </c>
      <c r="Y2378">
        <v>0</v>
      </c>
      <c r="Z2378">
        <v>0</v>
      </c>
      <c r="AD2378" s="1">
        <v>41631.333333333336</v>
      </c>
      <c r="AE2378" s="1">
        <v>41645.708333333336</v>
      </c>
      <c r="AG2378" s="1">
        <v>41570.333333333336</v>
      </c>
      <c r="AH2378" s="1">
        <v>41584.708333333336</v>
      </c>
      <c r="AI2378" s="1">
        <v>41570.333333333336</v>
      </c>
      <c r="AJ2378" s="1">
        <v>41584.708333333336</v>
      </c>
      <c r="AK2378" s="1">
        <v>41570.333333333336</v>
      </c>
      <c r="AL2378" s="1">
        <v>41584.708333333336</v>
      </c>
      <c r="AM2378" s="1">
        <v>41631.333333333336</v>
      </c>
      <c r="AN2378" s="1">
        <v>41645.708333333336</v>
      </c>
      <c r="AP2378" t="s">
        <v>113</v>
      </c>
      <c r="AU2378" t="s">
        <v>5791</v>
      </c>
      <c r="AY2378" t="s">
        <v>106</v>
      </c>
      <c r="AZ2378">
        <v>0</v>
      </c>
      <c r="BA2378">
        <v>0</v>
      </c>
      <c r="BD2378" s="3">
        <v>41321.661805555559</v>
      </c>
      <c r="BE2378" s="3">
        <v>41321.663888888892</v>
      </c>
      <c r="BF2378" t="s">
        <v>115</v>
      </c>
      <c r="BG2378" t="s">
        <v>115</v>
      </c>
      <c r="BH2378">
        <v>8149</v>
      </c>
      <c r="BM2378">
        <v>43440</v>
      </c>
      <c r="BR2378" t="s">
        <v>3145</v>
      </c>
      <c r="BS2378" t="s">
        <v>3146</v>
      </c>
      <c r="BU2378">
        <v>1</v>
      </c>
      <c r="BV2378" t="s">
        <v>118</v>
      </c>
      <c r="BX2378" t="s">
        <v>119</v>
      </c>
      <c r="BY2378" t="s">
        <v>119</v>
      </c>
      <c r="BZ2378" t="s">
        <v>119</v>
      </c>
      <c r="CA2378">
        <v>1</v>
      </c>
      <c r="CC2378" t="s">
        <v>120</v>
      </c>
      <c r="CH2378">
        <v>540</v>
      </c>
      <c r="CI2378">
        <v>41350</v>
      </c>
      <c r="CJ2378" t="s">
        <v>106</v>
      </c>
      <c r="CK2378" t="s">
        <v>106</v>
      </c>
      <c r="CL2378">
        <v>20</v>
      </c>
      <c r="CM2378" t="s">
        <v>2867</v>
      </c>
      <c r="CO2378">
        <v>124712</v>
      </c>
      <c r="CQ2378">
        <v>0</v>
      </c>
      <c r="CR2378">
        <v>0</v>
      </c>
      <c r="CS2378">
        <v>0</v>
      </c>
      <c r="CY2378" t="s">
        <v>123</v>
      </c>
      <c r="CZ2378" t="s">
        <v>124</v>
      </c>
      <c r="DD2378" t="str" cm="1">
        <f t="array" ref="DD2378">TEXT(_xlfn.SEQUENCE(1, DATEDIF(AG2378, AH2378, "m") + 1, AG2378, 30), "YYYY-APMM")</f>
        <v>2013-AP10</v>
      </c>
      <c r="DN2378">
        <f t="shared" si="74"/>
        <v>175</v>
      </c>
      <c r="DO2378" t="str">
        <f t="shared" si="75"/>
        <v>CONCRETE MASON SK</v>
      </c>
    </row>
    <row r="2379" spans="1:119" x14ac:dyDescent="0.35">
      <c r="A2379" t="s">
        <v>105</v>
      </c>
      <c r="B2379">
        <v>501664</v>
      </c>
      <c r="C2379">
        <v>6359</v>
      </c>
      <c r="D2379">
        <v>124714</v>
      </c>
      <c r="E2379">
        <v>13662</v>
      </c>
      <c r="F2379">
        <v>0</v>
      </c>
      <c r="G2379" t="s">
        <v>106</v>
      </c>
      <c r="H2379" t="s">
        <v>106</v>
      </c>
      <c r="I2379" t="s">
        <v>106</v>
      </c>
      <c r="J2379" t="s">
        <v>107</v>
      </c>
      <c r="K2379" t="s">
        <v>108</v>
      </c>
      <c r="L2379" t="s">
        <v>109</v>
      </c>
      <c r="M2379" t="s">
        <v>110</v>
      </c>
      <c r="N2379" t="s">
        <v>5792</v>
      </c>
      <c r="O2379" t="s">
        <v>3154</v>
      </c>
      <c r="P2379">
        <v>8168</v>
      </c>
      <c r="Q2379">
        <v>464</v>
      </c>
      <c r="R2379">
        <v>0</v>
      </c>
      <c r="S2379">
        <v>200</v>
      </c>
      <c r="T2379">
        <v>0</v>
      </c>
      <c r="U2379">
        <v>1441</v>
      </c>
      <c r="V2379">
        <v>1441</v>
      </c>
      <c r="W2379">
        <v>200</v>
      </c>
      <c r="X2379">
        <v>0</v>
      </c>
      <c r="Y2379">
        <v>0</v>
      </c>
      <c r="Z2379">
        <v>0</v>
      </c>
      <c r="AD2379" s="1">
        <v>41641.333333333336</v>
      </c>
      <c r="AE2379" s="1">
        <v>41669.708333333336</v>
      </c>
      <c r="AG2379" s="1">
        <v>41573.333333333336</v>
      </c>
      <c r="AH2379" s="1">
        <v>41601.708333333336</v>
      </c>
      <c r="AI2379" s="1">
        <v>41573.333333333336</v>
      </c>
      <c r="AJ2379" s="1">
        <v>41601.708333333336</v>
      </c>
      <c r="AK2379" s="1">
        <v>41573.333333333336</v>
      </c>
      <c r="AL2379" s="1">
        <v>41601.708333333336</v>
      </c>
      <c r="AM2379" s="1">
        <v>41641.333333333336</v>
      </c>
      <c r="AN2379" s="1">
        <v>41669.708333333336</v>
      </c>
      <c r="AP2379" t="s">
        <v>113</v>
      </c>
      <c r="AU2379" t="s">
        <v>5793</v>
      </c>
      <c r="AY2379" t="s">
        <v>106</v>
      </c>
      <c r="AZ2379">
        <v>0</v>
      </c>
      <c r="BA2379">
        <v>0</v>
      </c>
      <c r="BD2379" s="3">
        <v>41321.661805555559</v>
      </c>
      <c r="BE2379" s="3">
        <v>41321.663888888892</v>
      </c>
      <c r="BF2379" t="s">
        <v>115</v>
      </c>
      <c r="BG2379" t="s">
        <v>115</v>
      </c>
      <c r="BH2379">
        <v>8149</v>
      </c>
      <c r="BM2379">
        <v>43450</v>
      </c>
      <c r="BR2379" t="s">
        <v>1309</v>
      </c>
      <c r="BS2379" t="s">
        <v>1310</v>
      </c>
      <c r="BU2379">
        <v>1</v>
      </c>
      <c r="BV2379" t="s">
        <v>118</v>
      </c>
      <c r="BX2379" t="s">
        <v>119</v>
      </c>
      <c r="BY2379" t="s">
        <v>119</v>
      </c>
      <c r="BZ2379" t="s">
        <v>119</v>
      </c>
      <c r="CA2379">
        <v>1</v>
      </c>
      <c r="CC2379" t="s">
        <v>120</v>
      </c>
      <c r="CH2379">
        <v>540</v>
      </c>
      <c r="CI2379">
        <v>41350</v>
      </c>
      <c r="CJ2379" t="s">
        <v>106</v>
      </c>
      <c r="CK2379" t="s">
        <v>106</v>
      </c>
      <c r="CL2379">
        <v>20</v>
      </c>
      <c r="CM2379" t="s">
        <v>2867</v>
      </c>
      <c r="CO2379">
        <v>124712</v>
      </c>
      <c r="CQ2379">
        <v>0</v>
      </c>
      <c r="CR2379">
        <v>0</v>
      </c>
      <c r="CS2379">
        <v>0</v>
      </c>
      <c r="CY2379" t="s">
        <v>123</v>
      </c>
      <c r="CZ2379" t="s">
        <v>124</v>
      </c>
      <c r="DD2379" t="str" cm="1">
        <f t="array" ref="DD2379">TEXT(_xlfn.SEQUENCE(1, DATEDIF(AG2379, AH2379, "m") + 1, AG2379, 30), "YYYY-APMM")</f>
        <v>2013-AP10</v>
      </c>
      <c r="DN2379">
        <f t="shared" si="74"/>
        <v>1441</v>
      </c>
      <c r="DO2379" t="str">
        <f t="shared" si="75"/>
        <v>BLOCK MASON SK</v>
      </c>
    </row>
    <row r="2380" spans="1:119" x14ac:dyDescent="0.35">
      <c r="A2380" t="s">
        <v>105</v>
      </c>
      <c r="B2380">
        <v>501665</v>
      </c>
      <c r="C2380">
        <v>6359</v>
      </c>
      <c r="D2380">
        <v>124714</v>
      </c>
      <c r="E2380">
        <v>13662</v>
      </c>
      <c r="F2380">
        <v>0</v>
      </c>
      <c r="G2380" t="s">
        <v>106</v>
      </c>
      <c r="H2380" t="s">
        <v>106</v>
      </c>
      <c r="I2380" t="s">
        <v>106</v>
      </c>
      <c r="J2380" t="s">
        <v>107</v>
      </c>
      <c r="K2380" t="s">
        <v>108</v>
      </c>
      <c r="L2380" t="s">
        <v>109</v>
      </c>
      <c r="M2380" t="s">
        <v>110</v>
      </c>
      <c r="N2380" t="s">
        <v>5794</v>
      </c>
      <c r="O2380" t="s">
        <v>3157</v>
      </c>
      <c r="P2380">
        <v>8165</v>
      </c>
      <c r="Q2380">
        <v>464</v>
      </c>
      <c r="R2380">
        <v>0</v>
      </c>
      <c r="S2380">
        <v>200</v>
      </c>
      <c r="T2380">
        <v>0</v>
      </c>
      <c r="U2380">
        <v>283.5</v>
      </c>
      <c r="V2380">
        <v>283.5</v>
      </c>
      <c r="W2380">
        <v>200</v>
      </c>
      <c r="X2380">
        <v>0</v>
      </c>
      <c r="Y2380">
        <v>0</v>
      </c>
      <c r="Z2380">
        <v>0</v>
      </c>
      <c r="AD2380" s="1">
        <v>41647.333333333336</v>
      </c>
      <c r="AE2380" s="1">
        <v>41675.708333333336</v>
      </c>
      <c r="AG2380" s="1">
        <v>41578.333333333336</v>
      </c>
      <c r="AH2380" s="1">
        <v>41606.708333333336</v>
      </c>
      <c r="AI2380" s="1">
        <v>41578.333333333336</v>
      </c>
      <c r="AJ2380" s="1">
        <v>41606.708333333336</v>
      </c>
      <c r="AK2380" s="1">
        <v>41578.333333333336</v>
      </c>
      <c r="AL2380" s="1">
        <v>41606.708333333336</v>
      </c>
      <c r="AM2380" s="1">
        <v>41647.333333333336</v>
      </c>
      <c r="AN2380" s="1">
        <v>41675.708333333336</v>
      </c>
      <c r="AP2380" t="s">
        <v>113</v>
      </c>
      <c r="AU2380" t="s">
        <v>5795</v>
      </c>
      <c r="AY2380" t="s">
        <v>106</v>
      </c>
      <c r="AZ2380">
        <v>0</v>
      </c>
      <c r="BA2380">
        <v>0</v>
      </c>
      <c r="BD2380" s="3">
        <v>41321.661805555559</v>
      </c>
      <c r="BE2380" s="3">
        <v>41321.663888888892</v>
      </c>
      <c r="BF2380" t="s">
        <v>115</v>
      </c>
      <c r="BG2380" t="s">
        <v>115</v>
      </c>
      <c r="BH2380">
        <v>8149</v>
      </c>
      <c r="BM2380">
        <v>43420</v>
      </c>
      <c r="BR2380" t="s">
        <v>3122</v>
      </c>
      <c r="BS2380" t="s">
        <v>3123</v>
      </c>
      <c r="BU2380">
        <v>1</v>
      </c>
      <c r="BV2380" t="s">
        <v>118</v>
      </c>
      <c r="BX2380" t="s">
        <v>119</v>
      </c>
      <c r="BY2380" t="s">
        <v>119</v>
      </c>
      <c r="BZ2380" t="s">
        <v>119</v>
      </c>
      <c r="CA2380">
        <v>1</v>
      </c>
      <c r="CC2380" t="s">
        <v>120</v>
      </c>
      <c r="CH2380">
        <v>540</v>
      </c>
      <c r="CI2380">
        <v>41350</v>
      </c>
      <c r="CJ2380" t="s">
        <v>106</v>
      </c>
      <c r="CK2380" t="s">
        <v>106</v>
      </c>
      <c r="CL2380">
        <v>20</v>
      </c>
      <c r="CM2380" t="s">
        <v>2867</v>
      </c>
      <c r="CO2380">
        <v>124712</v>
      </c>
      <c r="CQ2380">
        <v>0</v>
      </c>
      <c r="CR2380">
        <v>0</v>
      </c>
      <c r="CS2380">
        <v>0</v>
      </c>
      <c r="CY2380" t="s">
        <v>123</v>
      </c>
      <c r="CZ2380" t="s">
        <v>124</v>
      </c>
      <c r="DD2380" t="str" cm="1">
        <f t="array" ref="DD2380">TEXT(_xlfn.SEQUENCE(1, DATEDIF(AG2380, AH2380, "m") + 1, AG2380, 30), "YYYY-APMM")</f>
        <v>2013-AP10</v>
      </c>
      <c r="DN2380">
        <f t="shared" si="74"/>
        <v>283.5</v>
      </c>
      <c r="DO2380" t="str">
        <f t="shared" si="75"/>
        <v>STEEL FIXERS SK</v>
      </c>
    </row>
    <row r="2381" spans="1:119" x14ac:dyDescent="0.35">
      <c r="A2381" t="s">
        <v>105</v>
      </c>
      <c r="B2381">
        <v>501666</v>
      </c>
      <c r="C2381">
        <v>6359</v>
      </c>
      <c r="D2381">
        <v>124715</v>
      </c>
      <c r="E2381">
        <v>13662</v>
      </c>
      <c r="F2381">
        <v>0</v>
      </c>
      <c r="G2381" t="s">
        <v>106</v>
      </c>
      <c r="H2381" t="s">
        <v>106</v>
      </c>
      <c r="I2381" t="s">
        <v>106</v>
      </c>
      <c r="J2381" t="s">
        <v>107</v>
      </c>
      <c r="K2381" t="s">
        <v>108</v>
      </c>
      <c r="L2381" t="s">
        <v>109</v>
      </c>
      <c r="M2381" t="s">
        <v>110</v>
      </c>
      <c r="N2381" t="s">
        <v>5796</v>
      </c>
      <c r="O2381" t="s">
        <v>3140</v>
      </c>
      <c r="P2381">
        <v>8165</v>
      </c>
      <c r="Q2381">
        <v>0</v>
      </c>
      <c r="R2381">
        <v>0</v>
      </c>
      <c r="S2381">
        <v>200</v>
      </c>
      <c r="T2381">
        <v>0</v>
      </c>
      <c r="U2381">
        <v>1688.75</v>
      </c>
      <c r="V2381">
        <v>1688.75</v>
      </c>
      <c r="W2381">
        <v>200</v>
      </c>
      <c r="X2381">
        <v>0</v>
      </c>
      <c r="Y2381">
        <v>0</v>
      </c>
      <c r="Z2381">
        <v>0</v>
      </c>
      <c r="AD2381" s="1">
        <v>41457.333333333336</v>
      </c>
      <c r="AE2381" s="1">
        <v>41485.708333333336</v>
      </c>
      <c r="AG2381" s="1">
        <v>41457.333333333336</v>
      </c>
      <c r="AH2381" s="1">
        <v>41485.708333333336</v>
      </c>
      <c r="AI2381" s="1">
        <v>41457.333333333336</v>
      </c>
      <c r="AJ2381" s="1">
        <v>41485.708333333336</v>
      </c>
      <c r="AK2381" s="1">
        <v>41457.333333333336</v>
      </c>
      <c r="AL2381" s="1">
        <v>41485.708333333336</v>
      </c>
      <c r="AM2381" s="1">
        <v>41457.333333333336</v>
      </c>
      <c r="AN2381" s="1">
        <v>41485.708333333336</v>
      </c>
      <c r="AP2381" t="s">
        <v>113</v>
      </c>
      <c r="AU2381" t="s">
        <v>5797</v>
      </c>
      <c r="AY2381" t="s">
        <v>106</v>
      </c>
      <c r="AZ2381">
        <v>0</v>
      </c>
      <c r="BA2381">
        <v>0</v>
      </c>
      <c r="BD2381" s="3">
        <v>41321.661805555559</v>
      </c>
      <c r="BE2381" s="3">
        <v>41321.663888888892</v>
      </c>
      <c r="BF2381" t="s">
        <v>115</v>
      </c>
      <c r="BG2381" t="s">
        <v>115</v>
      </c>
      <c r="BH2381">
        <v>8149</v>
      </c>
      <c r="BM2381">
        <v>43420</v>
      </c>
      <c r="BR2381" t="s">
        <v>3122</v>
      </c>
      <c r="BS2381" t="s">
        <v>3123</v>
      </c>
      <c r="BU2381">
        <v>1</v>
      </c>
      <c r="BV2381" t="s">
        <v>118</v>
      </c>
      <c r="BX2381" t="s">
        <v>119</v>
      </c>
      <c r="BY2381" t="s">
        <v>119</v>
      </c>
      <c r="BZ2381" t="s">
        <v>119</v>
      </c>
      <c r="CA2381">
        <v>1</v>
      </c>
      <c r="CC2381" t="s">
        <v>120</v>
      </c>
      <c r="CH2381">
        <v>540</v>
      </c>
      <c r="CI2381">
        <v>41330</v>
      </c>
      <c r="CJ2381" t="s">
        <v>106</v>
      </c>
      <c r="CK2381" t="s">
        <v>106</v>
      </c>
      <c r="CL2381">
        <v>10</v>
      </c>
      <c r="CM2381" t="s">
        <v>2889</v>
      </c>
      <c r="CO2381">
        <v>124712</v>
      </c>
      <c r="CQ2381">
        <v>0</v>
      </c>
      <c r="CR2381">
        <v>0</v>
      </c>
      <c r="CS2381">
        <v>0</v>
      </c>
      <c r="CY2381" t="s">
        <v>123</v>
      </c>
      <c r="CZ2381" t="s">
        <v>124</v>
      </c>
      <c r="DD2381" t="str" cm="1">
        <f t="array" ref="DD2381">TEXT(_xlfn.SEQUENCE(1, DATEDIF(AG2381, AH2381, "m") + 1, AG2381, 30), "YYYY-APMM")</f>
        <v>2013-AP07</v>
      </c>
      <c r="DN2381">
        <f t="shared" si="74"/>
        <v>1688.75</v>
      </c>
      <c r="DO2381" t="str">
        <f t="shared" si="75"/>
        <v>STEEL FIXERS SK</v>
      </c>
    </row>
    <row r="2382" spans="1:119" x14ac:dyDescent="0.35">
      <c r="A2382" t="s">
        <v>105</v>
      </c>
      <c r="B2382">
        <v>501667</v>
      </c>
      <c r="C2382">
        <v>6359</v>
      </c>
      <c r="D2382">
        <v>124715</v>
      </c>
      <c r="E2382">
        <v>13662</v>
      </c>
      <c r="F2382">
        <v>0</v>
      </c>
      <c r="G2382" t="s">
        <v>106</v>
      </c>
      <c r="H2382" t="s">
        <v>106</v>
      </c>
      <c r="I2382" t="s">
        <v>106</v>
      </c>
      <c r="J2382" t="s">
        <v>107</v>
      </c>
      <c r="K2382" t="s">
        <v>108</v>
      </c>
      <c r="L2382" t="s">
        <v>109</v>
      </c>
      <c r="M2382" t="s">
        <v>110</v>
      </c>
      <c r="N2382" t="s">
        <v>5798</v>
      </c>
      <c r="O2382" t="s">
        <v>3143</v>
      </c>
      <c r="P2382">
        <v>8167</v>
      </c>
      <c r="Q2382">
        <v>0</v>
      </c>
      <c r="R2382">
        <v>0</v>
      </c>
      <c r="S2382">
        <v>192</v>
      </c>
      <c r="T2382">
        <v>0</v>
      </c>
      <c r="U2382">
        <v>101.5</v>
      </c>
      <c r="V2382">
        <v>101.5</v>
      </c>
      <c r="W2382">
        <v>192</v>
      </c>
      <c r="X2382">
        <v>0</v>
      </c>
      <c r="Y2382">
        <v>0</v>
      </c>
      <c r="Z2382">
        <v>0</v>
      </c>
      <c r="AD2382" s="1">
        <v>41466.333333333336</v>
      </c>
      <c r="AE2382" s="1">
        <v>41493.708333333336</v>
      </c>
      <c r="AG2382" s="1">
        <v>41466.333333333336</v>
      </c>
      <c r="AH2382" s="1">
        <v>41493.708333333336</v>
      </c>
      <c r="AI2382" s="1">
        <v>41466.333333333336</v>
      </c>
      <c r="AJ2382" s="1">
        <v>41493.708333333336</v>
      </c>
      <c r="AK2382" s="1">
        <v>41466.333333333336</v>
      </c>
      <c r="AL2382" s="1">
        <v>41493.708333333336</v>
      </c>
      <c r="AM2382" s="1">
        <v>41466.333333333336</v>
      </c>
      <c r="AN2382" s="1">
        <v>41493.708333333336</v>
      </c>
      <c r="AP2382" t="s">
        <v>113</v>
      </c>
      <c r="AU2382" t="s">
        <v>5799</v>
      </c>
      <c r="AY2382" t="s">
        <v>106</v>
      </c>
      <c r="AZ2382">
        <v>0</v>
      </c>
      <c r="BA2382">
        <v>0</v>
      </c>
      <c r="BD2382" s="3">
        <v>41321.661805555559</v>
      </c>
      <c r="BE2382" s="3">
        <v>41321.663888888892</v>
      </c>
      <c r="BF2382" t="s">
        <v>115</v>
      </c>
      <c r="BG2382" t="s">
        <v>115</v>
      </c>
      <c r="BH2382">
        <v>8149</v>
      </c>
      <c r="BM2382">
        <v>43440</v>
      </c>
      <c r="BR2382" t="s">
        <v>3145</v>
      </c>
      <c r="BS2382" t="s">
        <v>3146</v>
      </c>
      <c r="BU2382">
        <v>1</v>
      </c>
      <c r="BV2382" t="s">
        <v>118</v>
      </c>
      <c r="BX2382" t="s">
        <v>119</v>
      </c>
      <c r="BY2382" t="s">
        <v>119</v>
      </c>
      <c r="BZ2382" t="s">
        <v>119</v>
      </c>
      <c r="CA2382">
        <v>1</v>
      </c>
      <c r="CC2382" t="s">
        <v>120</v>
      </c>
      <c r="CH2382">
        <v>540</v>
      </c>
      <c r="CI2382">
        <v>41330</v>
      </c>
      <c r="CJ2382" t="s">
        <v>106</v>
      </c>
      <c r="CK2382" t="s">
        <v>106</v>
      </c>
      <c r="CL2382">
        <v>10</v>
      </c>
      <c r="CM2382" t="s">
        <v>2889</v>
      </c>
      <c r="CO2382">
        <v>124712</v>
      </c>
      <c r="CQ2382">
        <v>0</v>
      </c>
      <c r="CR2382">
        <v>0</v>
      </c>
      <c r="CS2382">
        <v>0</v>
      </c>
      <c r="CY2382" t="s">
        <v>123</v>
      </c>
      <c r="CZ2382" t="s">
        <v>124</v>
      </c>
      <c r="DD2382" t="str" cm="1">
        <f t="array" ref="DD2382">TEXT(_xlfn.SEQUENCE(1, DATEDIF(AG2382, AH2382, "m") + 1, AG2382, 30), "YYYY-APMM")</f>
        <v>2013-AP07</v>
      </c>
      <c r="DN2382">
        <f t="shared" si="74"/>
        <v>101.5</v>
      </c>
      <c r="DO2382" t="str">
        <f t="shared" si="75"/>
        <v>CONCRETE MASON SK</v>
      </c>
    </row>
    <row r="2383" spans="1:119" x14ac:dyDescent="0.35">
      <c r="A2383" t="s">
        <v>105</v>
      </c>
      <c r="B2383">
        <v>501668</v>
      </c>
      <c r="C2383">
        <v>6359</v>
      </c>
      <c r="D2383">
        <v>124715</v>
      </c>
      <c r="E2383">
        <v>13662</v>
      </c>
      <c r="F2383">
        <v>0</v>
      </c>
      <c r="G2383" t="s">
        <v>106</v>
      </c>
      <c r="H2383" t="s">
        <v>106</v>
      </c>
      <c r="I2383" t="s">
        <v>106</v>
      </c>
      <c r="J2383" t="s">
        <v>107</v>
      </c>
      <c r="K2383" t="s">
        <v>108</v>
      </c>
      <c r="L2383" t="s">
        <v>109</v>
      </c>
      <c r="M2383" t="s">
        <v>110</v>
      </c>
      <c r="N2383" t="s">
        <v>5800</v>
      </c>
      <c r="O2383" t="s">
        <v>3164</v>
      </c>
      <c r="P2383">
        <v>8165</v>
      </c>
      <c r="Q2383">
        <v>0</v>
      </c>
      <c r="R2383">
        <v>0</v>
      </c>
      <c r="S2383">
        <v>200</v>
      </c>
      <c r="T2383">
        <v>0</v>
      </c>
      <c r="U2383">
        <v>10592.75</v>
      </c>
      <c r="V2383">
        <v>10592.75</v>
      </c>
      <c r="W2383">
        <v>200</v>
      </c>
      <c r="X2383">
        <v>0</v>
      </c>
      <c r="Y2383">
        <v>0</v>
      </c>
      <c r="Z2383">
        <v>0</v>
      </c>
      <c r="AD2383" s="1">
        <v>41482.333333333336</v>
      </c>
      <c r="AE2383" s="1">
        <v>41513.708333333336</v>
      </c>
      <c r="AG2383" s="1">
        <v>41482.333333333336</v>
      </c>
      <c r="AH2383" s="1">
        <v>41513.708333333336</v>
      </c>
      <c r="AI2383" s="1">
        <v>41482.333333333336</v>
      </c>
      <c r="AJ2383" s="1">
        <v>41513.708333333336</v>
      </c>
      <c r="AK2383" s="1">
        <v>41482.333333333336</v>
      </c>
      <c r="AL2383" s="1">
        <v>41513.708333333336</v>
      </c>
      <c r="AM2383" s="1">
        <v>41482.333333333336</v>
      </c>
      <c r="AN2383" s="1">
        <v>41513.708333333336</v>
      </c>
      <c r="AP2383" t="s">
        <v>113</v>
      </c>
      <c r="AU2383" t="s">
        <v>5801</v>
      </c>
      <c r="AY2383" t="s">
        <v>106</v>
      </c>
      <c r="AZ2383">
        <v>0</v>
      </c>
      <c r="BA2383">
        <v>0</v>
      </c>
      <c r="BD2383" s="3">
        <v>41321.661805555559</v>
      </c>
      <c r="BE2383" s="3">
        <v>41321.663888888892</v>
      </c>
      <c r="BF2383" t="s">
        <v>115</v>
      </c>
      <c r="BG2383" t="s">
        <v>115</v>
      </c>
      <c r="BH2383">
        <v>8149</v>
      </c>
      <c r="BM2383">
        <v>43420</v>
      </c>
      <c r="BR2383" t="s">
        <v>3122</v>
      </c>
      <c r="BS2383" t="s">
        <v>3123</v>
      </c>
      <c r="BU2383">
        <v>1</v>
      </c>
      <c r="BV2383" t="s">
        <v>118</v>
      </c>
      <c r="BX2383" t="s">
        <v>119</v>
      </c>
      <c r="BY2383" t="s">
        <v>119</v>
      </c>
      <c r="BZ2383" t="s">
        <v>119</v>
      </c>
      <c r="CA2383">
        <v>1</v>
      </c>
      <c r="CC2383" t="s">
        <v>120</v>
      </c>
      <c r="CH2383">
        <v>540</v>
      </c>
      <c r="CI2383">
        <v>41330</v>
      </c>
      <c r="CJ2383" t="s">
        <v>106</v>
      </c>
      <c r="CK2383" t="s">
        <v>106</v>
      </c>
      <c r="CL2383">
        <v>10</v>
      </c>
      <c r="CM2383" t="s">
        <v>2889</v>
      </c>
      <c r="CO2383">
        <v>124712</v>
      </c>
      <c r="CQ2383">
        <v>0</v>
      </c>
      <c r="CR2383">
        <v>0</v>
      </c>
      <c r="CS2383">
        <v>0</v>
      </c>
      <c r="CY2383" t="s">
        <v>123</v>
      </c>
      <c r="CZ2383" t="s">
        <v>124</v>
      </c>
      <c r="DD2383" t="str" cm="1">
        <f t="array" ref="DD2383:DE2383">TEXT(_xlfn.SEQUENCE(1, DATEDIF(AG2383, AH2383, "m") + 1, AG2383, 30), "YYYY-APMM")</f>
        <v>2013-AP07</v>
      </c>
      <c r="DE2383" t="str">
        <v>2013-AP08</v>
      </c>
      <c r="DN2383">
        <f t="shared" si="74"/>
        <v>5296.375</v>
      </c>
      <c r="DO2383" t="str">
        <f t="shared" si="75"/>
        <v>STEEL FIXERS SK</v>
      </c>
    </row>
    <row r="2384" spans="1:119" x14ac:dyDescent="0.35">
      <c r="A2384" t="s">
        <v>105</v>
      </c>
      <c r="B2384">
        <v>501669</v>
      </c>
      <c r="C2384">
        <v>6359</v>
      </c>
      <c r="D2384">
        <v>124715</v>
      </c>
      <c r="E2384">
        <v>13662</v>
      </c>
      <c r="F2384">
        <v>0</v>
      </c>
      <c r="G2384" t="s">
        <v>106</v>
      </c>
      <c r="H2384" t="s">
        <v>106</v>
      </c>
      <c r="I2384" t="s">
        <v>106</v>
      </c>
      <c r="J2384" t="s">
        <v>107</v>
      </c>
      <c r="K2384" t="s">
        <v>108</v>
      </c>
      <c r="L2384" t="s">
        <v>109</v>
      </c>
      <c r="M2384" t="s">
        <v>110</v>
      </c>
      <c r="N2384" t="s">
        <v>5802</v>
      </c>
      <c r="O2384" t="s">
        <v>3167</v>
      </c>
      <c r="P2384">
        <v>8167</v>
      </c>
      <c r="Q2384">
        <v>0</v>
      </c>
      <c r="R2384">
        <v>0</v>
      </c>
      <c r="S2384">
        <v>120</v>
      </c>
      <c r="T2384">
        <v>0</v>
      </c>
      <c r="U2384">
        <v>868</v>
      </c>
      <c r="V2384">
        <v>868</v>
      </c>
      <c r="W2384">
        <v>120</v>
      </c>
      <c r="X2384">
        <v>0</v>
      </c>
      <c r="Y2384">
        <v>0</v>
      </c>
      <c r="Z2384">
        <v>0</v>
      </c>
      <c r="AD2384" s="1">
        <v>41500.333333333336</v>
      </c>
      <c r="AE2384" s="1">
        <v>41517.708333333336</v>
      </c>
      <c r="AG2384" s="1">
        <v>41500.333333333336</v>
      </c>
      <c r="AH2384" s="1">
        <v>41517.708333333336</v>
      </c>
      <c r="AI2384" s="1">
        <v>41500.333333333336</v>
      </c>
      <c r="AJ2384" s="1">
        <v>41517.708333333336</v>
      </c>
      <c r="AK2384" s="1">
        <v>41500.333333333336</v>
      </c>
      <c r="AL2384" s="1">
        <v>41517.708333333336</v>
      </c>
      <c r="AM2384" s="1">
        <v>41500.333333333336</v>
      </c>
      <c r="AN2384" s="1">
        <v>41517.708333333336</v>
      </c>
      <c r="AP2384" t="s">
        <v>113</v>
      </c>
      <c r="AU2384" t="s">
        <v>5803</v>
      </c>
      <c r="AY2384" t="s">
        <v>106</v>
      </c>
      <c r="AZ2384">
        <v>0</v>
      </c>
      <c r="BA2384">
        <v>0</v>
      </c>
      <c r="BD2384" s="3">
        <v>41321.661805555559</v>
      </c>
      <c r="BE2384" s="3">
        <v>41321.663888888892</v>
      </c>
      <c r="BF2384" t="s">
        <v>115</v>
      </c>
      <c r="BG2384" t="s">
        <v>115</v>
      </c>
      <c r="BH2384">
        <v>8149</v>
      </c>
      <c r="BM2384">
        <v>43440</v>
      </c>
      <c r="BR2384" t="s">
        <v>3145</v>
      </c>
      <c r="BS2384" t="s">
        <v>3146</v>
      </c>
      <c r="BU2384">
        <v>1</v>
      </c>
      <c r="BV2384" t="s">
        <v>118</v>
      </c>
      <c r="BX2384" t="s">
        <v>119</v>
      </c>
      <c r="BY2384" t="s">
        <v>119</v>
      </c>
      <c r="BZ2384" t="s">
        <v>119</v>
      </c>
      <c r="CA2384">
        <v>1</v>
      </c>
      <c r="CC2384" t="s">
        <v>120</v>
      </c>
      <c r="CH2384">
        <v>540</v>
      </c>
      <c r="CI2384">
        <v>41330</v>
      </c>
      <c r="CJ2384" t="s">
        <v>106</v>
      </c>
      <c r="CK2384" t="s">
        <v>106</v>
      </c>
      <c r="CL2384">
        <v>10</v>
      </c>
      <c r="CM2384" t="s">
        <v>2889</v>
      </c>
      <c r="CO2384">
        <v>124712</v>
      </c>
      <c r="CQ2384">
        <v>0</v>
      </c>
      <c r="CR2384">
        <v>0</v>
      </c>
      <c r="CS2384">
        <v>0</v>
      </c>
      <c r="CY2384" t="s">
        <v>123</v>
      </c>
      <c r="CZ2384" t="s">
        <v>124</v>
      </c>
      <c r="DD2384" t="str" cm="1">
        <f t="array" ref="DD2384">TEXT(_xlfn.SEQUENCE(1, DATEDIF(AG2384, AH2384, "m") + 1, AG2384, 30), "YYYY-APMM")</f>
        <v>2013-AP08</v>
      </c>
      <c r="DN2384">
        <f t="shared" si="74"/>
        <v>868</v>
      </c>
      <c r="DO2384" t="str">
        <f t="shared" si="75"/>
        <v>CONCRETE MASON SK</v>
      </c>
    </row>
    <row r="2385" spans="1:119" x14ac:dyDescent="0.35">
      <c r="A2385" t="s">
        <v>105</v>
      </c>
      <c r="B2385">
        <v>501670</v>
      </c>
      <c r="C2385">
        <v>6359</v>
      </c>
      <c r="D2385">
        <v>124718</v>
      </c>
      <c r="E2385">
        <v>13662</v>
      </c>
      <c r="F2385">
        <v>0</v>
      </c>
      <c r="G2385" t="s">
        <v>106</v>
      </c>
      <c r="H2385" t="s">
        <v>106</v>
      </c>
      <c r="I2385" t="s">
        <v>106</v>
      </c>
      <c r="J2385" t="s">
        <v>107</v>
      </c>
      <c r="K2385" t="s">
        <v>108</v>
      </c>
      <c r="L2385" t="s">
        <v>109</v>
      </c>
      <c r="M2385" t="s">
        <v>110</v>
      </c>
      <c r="N2385" t="s">
        <v>5804</v>
      </c>
      <c r="O2385" t="s">
        <v>3048</v>
      </c>
      <c r="P2385">
        <v>8178</v>
      </c>
      <c r="Q2385">
        <v>256</v>
      </c>
      <c r="R2385">
        <v>8</v>
      </c>
      <c r="S2385">
        <v>160</v>
      </c>
      <c r="T2385">
        <v>0</v>
      </c>
      <c r="U2385">
        <v>340.8</v>
      </c>
      <c r="V2385">
        <v>340.8</v>
      </c>
      <c r="W2385">
        <v>160</v>
      </c>
      <c r="X2385">
        <v>0</v>
      </c>
      <c r="Y2385">
        <v>0</v>
      </c>
      <c r="Z2385">
        <v>0</v>
      </c>
      <c r="AD2385" s="1">
        <v>41653.333333333336</v>
      </c>
      <c r="AE2385" s="1">
        <v>41675.708333333336</v>
      </c>
      <c r="AG2385" s="1">
        <v>41615.333333333336</v>
      </c>
      <c r="AH2385" s="1">
        <v>41638.708333333336</v>
      </c>
      <c r="AI2385" s="1">
        <v>41615.333333333336</v>
      </c>
      <c r="AJ2385" s="1">
        <v>41638.708333333336</v>
      </c>
      <c r="AK2385" s="1">
        <v>41615.333333333336</v>
      </c>
      <c r="AL2385" s="1">
        <v>41638.708333333336</v>
      </c>
      <c r="AM2385" s="1">
        <v>41653.333333333336</v>
      </c>
      <c r="AN2385" s="1">
        <v>41675.708333333336</v>
      </c>
      <c r="AP2385" t="s">
        <v>113</v>
      </c>
      <c r="AU2385" t="s">
        <v>5805</v>
      </c>
      <c r="AY2385" t="s">
        <v>106</v>
      </c>
      <c r="AZ2385">
        <v>0</v>
      </c>
      <c r="BA2385">
        <v>0</v>
      </c>
      <c r="BD2385" s="3">
        <v>41321.661805555559</v>
      </c>
      <c r="BE2385" s="3">
        <v>41321.663888888892</v>
      </c>
      <c r="BF2385" t="s">
        <v>115</v>
      </c>
      <c r="BG2385" t="s">
        <v>115</v>
      </c>
      <c r="BH2385">
        <v>8149</v>
      </c>
      <c r="BM2385">
        <v>43550</v>
      </c>
      <c r="BR2385" t="s">
        <v>116</v>
      </c>
      <c r="BS2385" t="s">
        <v>117</v>
      </c>
      <c r="BU2385">
        <v>1</v>
      </c>
      <c r="BV2385" t="s">
        <v>118</v>
      </c>
      <c r="BX2385" t="s">
        <v>119</v>
      </c>
      <c r="BY2385" t="s">
        <v>119</v>
      </c>
      <c r="BZ2385" t="s">
        <v>119</v>
      </c>
      <c r="CA2385">
        <v>1</v>
      </c>
      <c r="CC2385" t="s">
        <v>120</v>
      </c>
      <c r="CH2385">
        <v>540</v>
      </c>
      <c r="CI2385">
        <v>41550</v>
      </c>
      <c r="CJ2385" t="s">
        <v>106</v>
      </c>
      <c r="CK2385" t="s">
        <v>106</v>
      </c>
      <c r="CL2385">
        <v>15</v>
      </c>
      <c r="CM2385" t="s">
        <v>2963</v>
      </c>
      <c r="CO2385">
        <v>124717</v>
      </c>
      <c r="CQ2385">
        <v>0</v>
      </c>
      <c r="CR2385">
        <v>0</v>
      </c>
      <c r="CS2385">
        <v>0</v>
      </c>
      <c r="CY2385" t="s">
        <v>123</v>
      </c>
      <c r="CZ2385" t="s">
        <v>124</v>
      </c>
      <c r="DD2385" t="str" cm="1">
        <f t="array" ref="DD2385">TEXT(_xlfn.SEQUENCE(1, DATEDIF(AG2385, AH2385, "m") + 1, AG2385, 30), "YYYY-APMM")</f>
        <v>2013-AP12</v>
      </c>
      <c r="DN2385">
        <f t="shared" si="74"/>
        <v>340.8</v>
      </c>
      <c r="DO2385" t="str">
        <f t="shared" si="75"/>
        <v>LABOR- SUBCONTRACTOR</v>
      </c>
    </row>
    <row r="2386" spans="1:119" x14ac:dyDescent="0.35">
      <c r="A2386" t="s">
        <v>105</v>
      </c>
      <c r="B2386">
        <v>501671</v>
      </c>
      <c r="C2386">
        <v>6359</v>
      </c>
      <c r="D2386">
        <v>124718</v>
      </c>
      <c r="E2386">
        <v>13662</v>
      </c>
      <c r="F2386">
        <v>0</v>
      </c>
      <c r="G2386" t="s">
        <v>106</v>
      </c>
      <c r="H2386" t="s">
        <v>106</v>
      </c>
      <c r="I2386" t="s">
        <v>106</v>
      </c>
      <c r="J2386" t="s">
        <v>107</v>
      </c>
      <c r="K2386" t="s">
        <v>108</v>
      </c>
      <c r="L2386" t="s">
        <v>109</v>
      </c>
      <c r="M2386" t="s">
        <v>110</v>
      </c>
      <c r="N2386" t="s">
        <v>5806</v>
      </c>
      <c r="O2386" t="s">
        <v>3051</v>
      </c>
      <c r="P2386">
        <v>8178</v>
      </c>
      <c r="Q2386">
        <v>72</v>
      </c>
      <c r="R2386">
        <v>0</v>
      </c>
      <c r="S2386">
        <v>200</v>
      </c>
      <c r="T2386">
        <v>0</v>
      </c>
      <c r="U2386">
        <v>136.80000000000001</v>
      </c>
      <c r="V2386">
        <v>136.80000000000001</v>
      </c>
      <c r="W2386">
        <v>200</v>
      </c>
      <c r="X2386">
        <v>0</v>
      </c>
      <c r="Y2386">
        <v>0</v>
      </c>
      <c r="Z2386">
        <v>0</v>
      </c>
      <c r="AD2386" s="1">
        <v>41685.333333333336</v>
      </c>
      <c r="AE2386" s="1">
        <v>41713.708333333336</v>
      </c>
      <c r="AG2386" s="1">
        <v>41673.333333333336</v>
      </c>
      <c r="AH2386" s="1">
        <v>41702.708333333336</v>
      </c>
      <c r="AI2386" s="1">
        <v>41673.333333333336</v>
      </c>
      <c r="AJ2386" s="1">
        <v>41702.708333333336</v>
      </c>
      <c r="AK2386" s="1">
        <v>41673.333333333336</v>
      </c>
      <c r="AL2386" s="1">
        <v>41702.708333333336</v>
      </c>
      <c r="AM2386" s="1">
        <v>41685.333333333336</v>
      </c>
      <c r="AN2386" s="1">
        <v>41713.708333333336</v>
      </c>
      <c r="AP2386" t="s">
        <v>113</v>
      </c>
      <c r="AU2386" t="s">
        <v>5807</v>
      </c>
      <c r="AY2386" t="s">
        <v>106</v>
      </c>
      <c r="AZ2386">
        <v>0</v>
      </c>
      <c r="BA2386">
        <v>0</v>
      </c>
      <c r="BD2386" s="3">
        <v>41321.661805555559</v>
      </c>
      <c r="BE2386" s="3">
        <v>41321.663888888892</v>
      </c>
      <c r="BF2386" t="s">
        <v>115</v>
      </c>
      <c r="BG2386" t="s">
        <v>115</v>
      </c>
      <c r="BH2386">
        <v>8149</v>
      </c>
      <c r="BM2386">
        <v>43550</v>
      </c>
      <c r="BR2386" t="s">
        <v>116</v>
      </c>
      <c r="BS2386" t="s">
        <v>117</v>
      </c>
      <c r="BU2386">
        <v>1</v>
      </c>
      <c r="BV2386" t="s">
        <v>118</v>
      </c>
      <c r="BX2386" t="s">
        <v>119</v>
      </c>
      <c r="BY2386" t="s">
        <v>119</v>
      </c>
      <c r="BZ2386" t="s">
        <v>119</v>
      </c>
      <c r="CA2386">
        <v>1</v>
      </c>
      <c r="CC2386" t="s">
        <v>120</v>
      </c>
      <c r="CH2386">
        <v>540</v>
      </c>
      <c r="CI2386">
        <v>41550</v>
      </c>
      <c r="CJ2386" t="s">
        <v>106</v>
      </c>
      <c r="CK2386" t="s">
        <v>106</v>
      </c>
      <c r="CL2386">
        <v>15</v>
      </c>
      <c r="CM2386" t="s">
        <v>2963</v>
      </c>
      <c r="CO2386">
        <v>124717</v>
      </c>
      <c r="CQ2386">
        <v>0</v>
      </c>
      <c r="CR2386">
        <v>0</v>
      </c>
      <c r="CS2386">
        <v>0</v>
      </c>
      <c r="CY2386" t="s">
        <v>123</v>
      </c>
      <c r="CZ2386" t="s">
        <v>124</v>
      </c>
      <c r="DD2386" t="str" cm="1">
        <f t="array" ref="DD2386:DE2386">TEXT(_xlfn.SEQUENCE(1, DATEDIF(AG2386, AH2386, "m") + 1, AG2386, 30), "YYYY-APMM")</f>
        <v>2014-AP02</v>
      </c>
      <c r="DE2386" t="str">
        <v>2014-AP03</v>
      </c>
      <c r="DN2386">
        <f t="shared" si="74"/>
        <v>68.400000000000006</v>
      </c>
      <c r="DO2386" t="str">
        <f t="shared" si="75"/>
        <v>LABOR- SUBCONTRACTOR</v>
      </c>
    </row>
    <row r="2387" spans="1:119" x14ac:dyDescent="0.35">
      <c r="A2387" t="s">
        <v>105</v>
      </c>
      <c r="B2387">
        <v>501672</v>
      </c>
      <c r="C2387">
        <v>6359</v>
      </c>
      <c r="D2387">
        <v>124718</v>
      </c>
      <c r="E2387">
        <v>13662</v>
      </c>
      <c r="F2387">
        <v>0</v>
      </c>
      <c r="G2387" t="s">
        <v>106</v>
      </c>
      <c r="H2387" t="s">
        <v>106</v>
      </c>
      <c r="I2387" t="s">
        <v>106</v>
      </c>
      <c r="J2387" t="s">
        <v>107</v>
      </c>
      <c r="K2387" t="s">
        <v>108</v>
      </c>
      <c r="L2387" t="s">
        <v>109</v>
      </c>
      <c r="M2387" t="s">
        <v>110</v>
      </c>
      <c r="N2387" t="s">
        <v>5808</v>
      </c>
      <c r="O2387" t="s">
        <v>3054</v>
      </c>
      <c r="P2387">
        <v>8178</v>
      </c>
      <c r="Q2387">
        <v>72</v>
      </c>
      <c r="R2387">
        <v>0</v>
      </c>
      <c r="S2387">
        <v>160</v>
      </c>
      <c r="T2387">
        <v>0</v>
      </c>
      <c r="U2387">
        <v>361.2</v>
      </c>
      <c r="V2387">
        <v>361.2</v>
      </c>
      <c r="W2387">
        <v>160</v>
      </c>
      <c r="X2387">
        <v>0</v>
      </c>
      <c r="Y2387">
        <v>0</v>
      </c>
      <c r="Z2387">
        <v>0</v>
      </c>
      <c r="AD2387" s="1">
        <v>41706.333333333336</v>
      </c>
      <c r="AE2387" s="1">
        <v>41728.708333333336</v>
      </c>
      <c r="AG2387" s="1">
        <v>41695.333333333336</v>
      </c>
      <c r="AH2387" s="1">
        <v>41717.708333333336</v>
      </c>
      <c r="AI2387" s="1">
        <v>41695.333333333336</v>
      </c>
      <c r="AJ2387" s="1">
        <v>41717.708333333336</v>
      </c>
      <c r="AK2387" s="1">
        <v>41695.333333333336</v>
      </c>
      <c r="AL2387" s="1">
        <v>41717.708333333336</v>
      </c>
      <c r="AM2387" s="1">
        <v>41706.333333333336</v>
      </c>
      <c r="AN2387" s="1">
        <v>41728.708333333336</v>
      </c>
      <c r="AP2387" t="s">
        <v>113</v>
      </c>
      <c r="AU2387" t="s">
        <v>5809</v>
      </c>
      <c r="AY2387" t="s">
        <v>106</v>
      </c>
      <c r="AZ2387">
        <v>0</v>
      </c>
      <c r="BA2387">
        <v>0</v>
      </c>
      <c r="BD2387" s="3">
        <v>41321.661805555559</v>
      </c>
      <c r="BE2387" s="3">
        <v>41328.377083333333</v>
      </c>
      <c r="BF2387" t="s">
        <v>115</v>
      </c>
      <c r="BG2387" t="s">
        <v>115</v>
      </c>
      <c r="BH2387">
        <v>8149</v>
      </c>
      <c r="BM2387">
        <v>43550</v>
      </c>
      <c r="BR2387" t="s">
        <v>116</v>
      </c>
      <c r="BS2387" t="s">
        <v>117</v>
      </c>
      <c r="BU2387">
        <v>1</v>
      </c>
      <c r="BV2387" t="s">
        <v>118</v>
      </c>
      <c r="BX2387" t="s">
        <v>119</v>
      </c>
      <c r="BY2387" t="s">
        <v>119</v>
      </c>
      <c r="BZ2387" t="s">
        <v>119</v>
      </c>
      <c r="CA2387">
        <v>1</v>
      </c>
      <c r="CC2387" t="s">
        <v>120</v>
      </c>
      <c r="CH2387">
        <v>540</v>
      </c>
      <c r="CI2387">
        <v>41550</v>
      </c>
      <c r="CJ2387" t="s">
        <v>106</v>
      </c>
      <c r="CK2387" t="s">
        <v>106</v>
      </c>
      <c r="CL2387">
        <v>15</v>
      </c>
      <c r="CM2387" t="s">
        <v>2963</v>
      </c>
      <c r="CO2387">
        <v>124717</v>
      </c>
      <c r="CQ2387">
        <v>0</v>
      </c>
      <c r="CR2387">
        <v>0</v>
      </c>
      <c r="CS2387">
        <v>0</v>
      </c>
      <c r="CY2387" t="s">
        <v>123</v>
      </c>
      <c r="CZ2387" t="s">
        <v>124</v>
      </c>
      <c r="DD2387" t="str" cm="1">
        <f t="array" ref="DD2387">TEXT(_xlfn.SEQUENCE(1, DATEDIF(AG2387, AH2387, "m") + 1, AG2387, 30), "YYYY-APMM")</f>
        <v>2014-AP02</v>
      </c>
      <c r="DN2387">
        <f t="shared" si="74"/>
        <v>361.2</v>
      </c>
      <c r="DO2387" t="str">
        <f t="shared" si="75"/>
        <v>LABOR- SUBCONTRACTOR</v>
      </c>
    </row>
    <row r="2388" spans="1:119" x14ac:dyDescent="0.35">
      <c r="A2388" t="s">
        <v>105</v>
      </c>
      <c r="B2388">
        <v>501673</v>
      </c>
      <c r="C2388">
        <v>6359</v>
      </c>
      <c r="D2388">
        <v>124719</v>
      </c>
      <c r="E2388">
        <v>13662</v>
      </c>
      <c r="F2388">
        <v>0</v>
      </c>
      <c r="G2388" t="s">
        <v>106</v>
      </c>
      <c r="H2388" t="s">
        <v>106</v>
      </c>
      <c r="I2388" t="s">
        <v>106</v>
      </c>
      <c r="J2388" t="s">
        <v>107</v>
      </c>
      <c r="K2388" t="s">
        <v>108</v>
      </c>
      <c r="L2388" t="s">
        <v>109</v>
      </c>
      <c r="M2388" t="s">
        <v>110</v>
      </c>
      <c r="N2388" t="s">
        <v>5810</v>
      </c>
      <c r="O2388" t="s">
        <v>3043</v>
      </c>
      <c r="P2388">
        <v>8178</v>
      </c>
      <c r="Q2388">
        <v>584</v>
      </c>
      <c r="R2388">
        <v>0</v>
      </c>
      <c r="S2388">
        <v>200</v>
      </c>
      <c r="T2388">
        <v>0</v>
      </c>
      <c r="U2388">
        <v>170.4</v>
      </c>
      <c r="V2388">
        <v>170.4</v>
      </c>
      <c r="W2388">
        <v>200</v>
      </c>
      <c r="X2388">
        <v>0</v>
      </c>
      <c r="Y2388">
        <v>0</v>
      </c>
      <c r="Z2388">
        <v>0</v>
      </c>
      <c r="AD2388" s="1">
        <v>41711.333333333336</v>
      </c>
      <c r="AE2388" s="1">
        <v>41739.708333333336</v>
      </c>
      <c r="AG2388" s="1">
        <v>41624.333333333336</v>
      </c>
      <c r="AH2388" s="1">
        <v>41653.708333333336</v>
      </c>
      <c r="AI2388" s="1">
        <v>41624.333333333336</v>
      </c>
      <c r="AJ2388" s="1">
        <v>41653.708333333336</v>
      </c>
      <c r="AK2388" s="1">
        <v>41624.333333333336</v>
      </c>
      <c r="AL2388" s="1">
        <v>41653.708333333336</v>
      </c>
      <c r="AM2388" s="1">
        <v>41711.333333333336</v>
      </c>
      <c r="AN2388" s="1">
        <v>41739.708333333336</v>
      </c>
      <c r="AP2388" t="s">
        <v>113</v>
      </c>
      <c r="AU2388" t="s">
        <v>5811</v>
      </c>
      <c r="AY2388" t="s">
        <v>106</v>
      </c>
      <c r="AZ2388">
        <v>0</v>
      </c>
      <c r="BA2388">
        <v>0</v>
      </c>
      <c r="BD2388" s="3">
        <v>41321.661805555559</v>
      </c>
      <c r="BE2388" s="3">
        <v>41321.663888888892</v>
      </c>
      <c r="BF2388" t="s">
        <v>115</v>
      </c>
      <c r="BG2388" t="s">
        <v>115</v>
      </c>
      <c r="BH2388">
        <v>8149</v>
      </c>
      <c r="BM2388">
        <v>43550</v>
      </c>
      <c r="BR2388" t="s">
        <v>116</v>
      </c>
      <c r="BS2388" t="s">
        <v>117</v>
      </c>
      <c r="BU2388">
        <v>1</v>
      </c>
      <c r="BV2388" t="s">
        <v>118</v>
      </c>
      <c r="BX2388" t="s">
        <v>119</v>
      </c>
      <c r="BY2388" t="s">
        <v>119</v>
      </c>
      <c r="BZ2388" t="s">
        <v>119</v>
      </c>
      <c r="CA2388">
        <v>1</v>
      </c>
      <c r="CC2388" t="s">
        <v>120</v>
      </c>
      <c r="CH2388">
        <v>540</v>
      </c>
      <c r="CI2388">
        <v>41560</v>
      </c>
      <c r="CJ2388" t="s">
        <v>106</v>
      </c>
      <c r="CK2388" t="s">
        <v>106</v>
      </c>
      <c r="CL2388">
        <v>20</v>
      </c>
      <c r="CM2388" t="s">
        <v>2867</v>
      </c>
      <c r="CO2388">
        <v>124717</v>
      </c>
      <c r="CQ2388">
        <v>0</v>
      </c>
      <c r="CR2388">
        <v>0</v>
      </c>
      <c r="CS2388">
        <v>0</v>
      </c>
      <c r="CY2388" t="s">
        <v>123</v>
      </c>
      <c r="CZ2388" t="s">
        <v>124</v>
      </c>
      <c r="DD2388" t="str" cm="1">
        <f t="array" ref="DD2388">TEXT(_xlfn.SEQUENCE(1, DATEDIF(AG2388, AH2388, "m") + 1, AG2388, 30), "YYYY-APMM")</f>
        <v>2013-AP12</v>
      </c>
      <c r="DN2388">
        <f t="shared" si="74"/>
        <v>170.4</v>
      </c>
      <c r="DO2388" t="str">
        <f t="shared" si="75"/>
        <v>LABOR- SUBCONTRACTOR</v>
      </c>
    </row>
    <row r="2389" spans="1:119" x14ac:dyDescent="0.35">
      <c r="A2389" t="s">
        <v>105</v>
      </c>
      <c r="B2389">
        <v>501674</v>
      </c>
      <c r="C2389">
        <v>6359</v>
      </c>
      <c r="D2389">
        <v>124719</v>
      </c>
      <c r="E2389">
        <v>13662</v>
      </c>
      <c r="F2389">
        <v>0</v>
      </c>
      <c r="G2389" t="s">
        <v>106</v>
      </c>
      <c r="H2389" t="s">
        <v>106</v>
      </c>
      <c r="I2389" t="s">
        <v>106</v>
      </c>
      <c r="J2389" t="s">
        <v>107</v>
      </c>
      <c r="K2389" t="s">
        <v>108</v>
      </c>
      <c r="L2389" t="s">
        <v>109</v>
      </c>
      <c r="M2389" t="s">
        <v>110</v>
      </c>
      <c r="N2389" t="s">
        <v>5812</v>
      </c>
      <c r="O2389" t="s">
        <v>3045</v>
      </c>
      <c r="P2389">
        <v>8178</v>
      </c>
      <c r="Q2389">
        <v>112</v>
      </c>
      <c r="R2389">
        <v>0</v>
      </c>
      <c r="S2389">
        <v>200</v>
      </c>
      <c r="T2389">
        <v>0</v>
      </c>
      <c r="U2389">
        <v>562.79999999999995</v>
      </c>
      <c r="V2389">
        <v>562.79999999999995</v>
      </c>
      <c r="W2389">
        <v>200</v>
      </c>
      <c r="X2389">
        <v>0</v>
      </c>
      <c r="Y2389">
        <v>0</v>
      </c>
      <c r="Z2389">
        <v>0</v>
      </c>
      <c r="AD2389" s="1">
        <v>41717.333333333336</v>
      </c>
      <c r="AE2389" s="1">
        <v>41745.708333333336</v>
      </c>
      <c r="AG2389" s="1">
        <v>41701.333333333336</v>
      </c>
      <c r="AH2389" s="1">
        <v>41729.708333333336</v>
      </c>
      <c r="AI2389" s="1">
        <v>41701.333333333336</v>
      </c>
      <c r="AJ2389" s="1">
        <v>41729.708333333336</v>
      </c>
      <c r="AK2389" s="1">
        <v>41701.333333333336</v>
      </c>
      <c r="AL2389" s="1">
        <v>41729.708333333336</v>
      </c>
      <c r="AM2389" s="1">
        <v>41717.333333333336</v>
      </c>
      <c r="AN2389" s="1">
        <v>41745.708333333336</v>
      </c>
      <c r="AP2389" t="s">
        <v>113</v>
      </c>
      <c r="AU2389" t="s">
        <v>5813</v>
      </c>
      <c r="AY2389" t="s">
        <v>106</v>
      </c>
      <c r="AZ2389">
        <v>0</v>
      </c>
      <c r="BA2389">
        <v>0</v>
      </c>
      <c r="BD2389" s="3">
        <v>41321.661805555559</v>
      </c>
      <c r="BE2389" s="3">
        <v>41328.377083333333</v>
      </c>
      <c r="BF2389" t="s">
        <v>115</v>
      </c>
      <c r="BG2389" t="s">
        <v>115</v>
      </c>
      <c r="BH2389">
        <v>8149</v>
      </c>
      <c r="BM2389">
        <v>43550</v>
      </c>
      <c r="BR2389" t="s">
        <v>116</v>
      </c>
      <c r="BS2389" t="s">
        <v>117</v>
      </c>
      <c r="BU2389">
        <v>1</v>
      </c>
      <c r="BV2389" t="s">
        <v>118</v>
      </c>
      <c r="BX2389" t="s">
        <v>119</v>
      </c>
      <c r="BY2389" t="s">
        <v>119</v>
      </c>
      <c r="BZ2389" t="s">
        <v>119</v>
      </c>
      <c r="CA2389">
        <v>1</v>
      </c>
      <c r="CC2389" t="s">
        <v>120</v>
      </c>
      <c r="CH2389">
        <v>540</v>
      </c>
      <c r="CI2389">
        <v>41560</v>
      </c>
      <c r="CJ2389" t="s">
        <v>106</v>
      </c>
      <c r="CK2389" t="s">
        <v>106</v>
      </c>
      <c r="CL2389">
        <v>20</v>
      </c>
      <c r="CM2389" t="s">
        <v>2867</v>
      </c>
      <c r="CO2389">
        <v>124717</v>
      </c>
      <c r="CQ2389">
        <v>0</v>
      </c>
      <c r="CR2389">
        <v>0</v>
      </c>
      <c r="CS2389">
        <v>0</v>
      </c>
      <c r="CY2389" t="s">
        <v>123</v>
      </c>
      <c r="CZ2389" t="s">
        <v>124</v>
      </c>
      <c r="DD2389" t="str" cm="1">
        <f t="array" ref="DD2389">TEXT(_xlfn.SEQUENCE(1, DATEDIF(AG2389, AH2389, "m") + 1, AG2389, 30), "YYYY-APMM")</f>
        <v>2014-AP03</v>
      </c>
      <c r="DN2389">
        <f t="shared" si="74"/>
        <v>562.79999999999995</v>
      </c>
      <c r="DO2389" t="str">
        <f t="shared" si="75"/>
        <v>LABOR- SUBCONTRACTOR</v>
      </c>
    </row>
    <row r="2390" spans="1:119" x14ac:dyDescent="0.35">
      <c r="A2390" t="s">
        <v>105</v>
      </c>
      <c r="B2390">
        <v>501675</v>
      </c>
      <c r="C2390">
        <v>6359</v>
      </c>
      <c r="D2390">
        <v>124720</v>
      </c>
      <c r="E2390">
        <v>13662</v>
      </c>
      <c r="F2390">
        <v>0</v>
      </c>
      <c r="G2390" t="s">
        <v>106</v>
      </c>
      <c r="H2390" t="s">
        <v>106</v>
      </c>
      <c r="I2390" t="s">
        <v>106</v>
      </c>
      <c r="J2390" t="s">
        <v>107</v>
      </c>
      <c r="K2390" t="s">
        <v>108</v>
      </c>
      <c r="L2390" t="s">
        <v>109</v>
      </c>
      <c r="M2390" t="s">
        <v>110</v>
      </c>
      <c r="N2390" t="s">
        <v>5814</v>
      </c>
      <c r="O2390" t="s">
        <v>3048</v>
      </c>
      <c r="P2390">
        <v>8178</v>
      </c>
      <c r="Q2390">
        <v>528</v>
      </c>
      <c r="R2390">
        <v>40</v>
      </c>
      <c r="S2390">
        <v>160</v>
      </c>
      <c r="T2390">
        <v>0</v>
      </c>
      <c r="U2390">
        <v>340.8</v>
      </c>
      <c r="V2390">
        <v>340.8</v>
      </c>
      <c r="W2390">
        <v>160</v>
      </c>
      <c r="X2390">
        <v>0</v>
      </c>
      <c r="Y2390">
        <v>0</v>
      </c>
      <c r="Z2390">
        <v>0</v>
      </c>
      <c r="AD2390" s="1">
        <v>41648.333333333336</v>
      </c>
      <c r="AE2390" s="1">
        <v>41671.708333333336</v>
      </c>
      <c r="AG2390" s="1">
        <v>41570.333333333336</v>
      </c>
      <c r="AH2390" s="1">
        <v>41592.708333333336</v>
      </c>
      <c r="AI2390" s="1">
        <v>41570.333333333336</v>
      </c>
      <c r="AJ2390" s="1">
        <v>41592.708333333336</v>
      </c>
      <c r="AK2390" s="1">
        <v>41570.333333333336</v>
      </c>
      <c r="AL2390" s="1">
        <v>41592.708333333336</v>
      </c>
      <c r="AM2390" s="1">
        <v>41648.333333333336</v>
      </c>
      <c r="AN2390" s="1">
        <v>41671.708333333336</v>
      </c>
      <c r="AP2390" t="s">
        <v>113</v>
      </c>
      <c r="AU2390" t="s">
        <v>5815</v>
      </c>
      <c r="AY2390" t="s">
        <v>106</v>
      </c>
      <c r="AZ2390">
        <v>0</v>
      </c>
      <c r="BA2390">
        <v>0</v>
      </c>
      <c r="BD2390" s="3">
        <v>41321.661805555559</v>
      </c>
      <c r="BE2390" s="3">
        <v>41321.663888888892</v>
      </c>
      <c r="BF2390" t="s">
        <v>115</v>
      </c>
      <c r="BG2390" t="s">
        <v>115</v>
      </c>
      <c r="BH2390">
        <v>8149</v>
      </c>
      <c r="BM2390">
        <v>43550</v>
      </c>
      <c r="BR2390" t="s">
        <v>116</v>
      </c>
      <c r="BS2390" t="s">
        <v>117</v>
      </c>
      <c r="BU2390">
        <v>1</v>
      </c>
      <c r="BV2390" t="s">
        <v>118</v>
      </c>
      <c r="BX2390" t="s">
        <v>119</v>
      </c>
      <c r="BY2390" t="s">
        <v>119</v>
      </c>
      <c r="BZ2390" t="s">
        <v>119</v>
      </c>
      <c r="CA2390">
        <v>1</v>
      </c>
      <c r="CC2390" t="s">
        <v>120</v>
      </c>
      <c r="CH2390">
        <v>540</v>
      </c>
      <c r="CI2390">
        <v>41540</v>
      </c>
      <c r="CJ2390" t="s">
        <v>106</v>
      </c>
      <c r="CK2390" t="s">
        <v>106</v>
      </c>
      <c r="CL2390">
        <v>10</v>
      </c>
      <c r="CM2390" t="s">
        <v>2889</v>
      </c>
      <c r="CO2390">
        <v>124717</v>
      </c>
      <c r="CQ2390">
        <v>0</v>
      </c>
      <c r="CR2390">
        <v>0</v>
      </c>
      <c r="CS2390">
        <v>0</v>
      </c>
      <c r="CY2390" t="s">
        <v>123</v>
      </c>
      <c r="CZ2390" t="s">
        <v>124</v>
      </c>
      <c r="DD2390" t="str" cm="1">
        <f t="array" ref="DD2390">TEXT(_xlfn.SEQUENCE(1, DATEDIF(AG2390, AH2390, "m") + 1, AG2390, 30), "YYYY-APMM")</f>
        <v>2013-AP10</v>
      </c>
      <c r="DN2390">
        <f t="shared" si="74"/>
        <v>340.8</v>
      </c>
      <c r="DO2390" t="str">
        <f t="shared" si="75"/>
        <v>LABOR- SUBCONTRACTOR</v>
      </c>
    </row>
    <row r="2391" spans="1:119" x14ac:dyDescent="0.35">
      <c r="A2391" t="s">
        <v>105</v>
      </c>
      <c r="B2391">
        <v>501676</v>
      </c>
      <c r="C2391">
        <v>6359</v>
      </c>
      <c r="D2391">
        <v>124720</v>
      </c>
      <c r="E2391">
        <v>13662</v>
      </c>
      <c r="F2391">
        <v>0</v>
      </c>
      <c r="G2391" t="s">
        <v>106</v>
      </c>
      <c r="H2391" t="s">
        <v>106</v>
      </c>
      <c r="I2391" t="s">
        <v>106</v>
      </c>
      <c r="J2391" t="s">
        <v>107</v>
      </c>
      <c r="K2391" t="s">
        <v>108</v>
      </c>
      <c r="L2391" t="s">
        <v>109</v>
      </c>
      <c r="M2391" t="s">
        <v>110</v>
      </c>
      <c r="N2391" t="s">
        <v>5816</v>
      </c>
      <c r="O2391" t="s">
        <v>3051</v>
      </c>
      <c r="P2391">
        <v>8178</v>
      </c>
      <c r="Q2391">
        <v>408</v>
      </c>
      <c r="R2391">
        <v>0</v>
      </c>
      <c r="S2391">
        <v>200</v>
      </c>
      <c r="T2391">
        <v>0</v>
      </c>
      <c r="U2391">
        <v>136.80000000000001</v>
      </c>
      <c r="V2391">
        <v>136.80000000000001</v>
      </c>
      <c r="W2391">
        <v>200</v>
      </c>
      <c r="X2391">
        <v>0</v>
      </c>
      <c r="Y2391">
        <v>0</v>
      </c>
      <c r="Z2391">
        <v>0</v>
      </c>
      <c r="AD2391" s="1">
        <v>41685.333333333336</v>
      </c>
      <c r="AE2391" s="1">
        <v>41713.708333333336</v>
      </c>
      <c r="AG2391" s="1">
        <v>41623.333333333336</v>
      </c>
      <c r="AH2391" s="1">
        <v>41652.708333333336</v>
      </c>
      <c r="AI2391" s="1">
        <v>41623.333333333336</v>
      </c>
      <c r="AJ2391" s="1">
        <v>41652.708333333336</v>
      </c>
      <c r="AK2391" s="1">
        <v>41623.333333333336</v>
      </c>
      <c r="AL2391" s="1">
        <v>41652.708333333336</v>
      </c>
      <c r="AM2391" s="1">
        <v>41685.333333333336</v>
      </c>
      <c r="AN2391" s="1">
        <v>41713.708333333336</v>
      </c>
      <c r="AP2391" t="s">
        <v>113</v>
      </c>
      <c r="AU2391" t="s">
        <v>5817</v>
      </c>
      <c r="AY2391" t="s">
        <v>106</v>
      </c>
      <c r="AZ2391">
        <v>0</v>
      </c>
      <c r="BA2391">
        <v>0</v>
      </c>
      <c r="BD2391" s="3">
        <v>41321.661805555559</v>
      </c>
      <c r="BE2391" s="3">
        <v>41321.663888888892</v>
      </c>
      <c r="BF2391" t="s">
        <v>115</v>
      </c>
      <c r="BG2391" t="s">
        <v>115</v>
      </c>
      <c r="BH2391">
        <v>8149</v>
      </c>
      <c r="BM2391">
        <v>43550</v>
      </c>
      <c r="BR2391" t="s">
        <v>116</v>
      </c>
      <c r="BS2391" t="s">
        <v>117</v>
      </c>
      <c r="BU2391">
        <v>1</v>
      </c>
      <c r="BV2391" t="s">
        <v>118</v>
      </c>
      <c r="BX2391" t="s">
        <v>119</v>
      </c>
      <c r="BY2391" t="s">
        <v>119</v>
      </c>
      <c r="BZ2391" t="s">
        <v>119</v>
      </c>
      <c r="CA2391">
        <v>1</v>
      </c>
      <c r="CC2391" t="s">
        <v>120</v>
      </c>
      <c r="CH2391">
        <v>540</v>
      </c>
      <c r="CI2391">
        <v>41540</v>
      </c>
      <c r="CJ2391" t="s">
        <v>106</v>
      </c>
      <c r="CK2391" t="s">
        <v>106</v>
      </c>
      <c r="CL2391">
        <v>10</v>
      </c>
      <c r="CM2391" t="s">
        <v>2889</v>
      </c>
      <c r="CO2391">
        <v>124717</v>
      </c>
      <c r="CQ2391">
        <v>0</v>
      </c>
      <c r="CR2391">
        <v>0</v>
      </c>
      <c r="CS2391">
        <v>0</v>
      </c>
      <c r="CY2391" t="s">
        <v>123</v>
      </c>
      <c r="CZ2391" t="s">
        <v>124</v>
      </c>
      <c r="DD2391" t="str" cm="1">
        <f t="array" ref="DD2391">TEXT(_xlfn.SEQUENCE(1, DATEDIF(AG2391, AH2391, "m") + 1, AG2391, 30), "YYYY-APMM")</f>
        <v>2013-AP12</v>
      </c>
      <c r="DN2391">
        <f t="shared" si="74"/>
        <v>136.80000000000001</v>
      </c>
      <c r="DO2391" t="str">
        <f t="shared" si="75"/>
        <v>LABOR- SUBCONTRACTOR</v>
      </c>
    </row>
    <row r="2392" spans="1:119" x14ac:dyDescent="0.35">
      <c r="A2392" t="s">
        <v>105</v>
      </c>
      <c r="B2392">
        <v>501677</v>
      </c>
      <c r="C2392">
        <v>6359</v>
      </c>
      <c r="D2392">
        <v>124720</v>
      </c>
      <c r="E2392">
        <v>13662</v>
      </c>
      <c r="F2392">
        <v>0</v>
      </c>
      <c r="G2392" t="s">
        <v>106</v>
      </c>
      <c r="H2392" t="s">
        <v>106</v>
      </c>
      <c r="I2392" t="s">
        <v>106</v>
      </c>
      <c r="J2392" t="s">
        <v>107</v>
      </c>
      <c r="K2392" t="s">
        <v>108</v>
      </c>
      <c r="L2392" t="s">
        <v>109</v>
      </c>
      <c r="M2392" t="s">
        <v>110</v>
      </c>
      <c r="N2392" t="s">
        <v>5818</v>
      </c>
      <c r="O2392" t="s">
        <v>3054</v>
      </c>
      <c r="P2392">
        <v>8178</v>
      </c>
      <c r="Q2392">
        <v>408</v>
      </c>
      <c r="R2392">
        <v>40</v>
      </c>
      <c r="S2392">
        <v>160</v>
      </c>
      <c r="T2392">
        <v>0</v>
      </c>
      <c r="U2392">
        <v>361.2</v>
      </c>
      <c r="V2392">
        <v>361.2</v>
      </c>
      <c r="W2392">
        <v>160</v>
      </c>
      <c r="X2392">
        <v>0</v>
      </c>
      <c r="Y2392">
        <v>0</v>
      </c>
      <c r="Z2392">
        <v>0</v>
      </c>
      <c r="AD2392" s="1">
        <v>41706.333333333336</v>
      </c>
      <c r="AE2392" s="1">
        <v>41728.708333333336</v>
      </c>
      <c r="AG2392" s="1">
        <v>41645.333333333336</v>
      </c>
      <c r="AH2392" s="1">
        <v>41667.708333333336</v>
      </c>
      <c r="AI2392" s="1">
        <v>41645.333333333336</v>
      </c>
      <c r="AJ2392" s="1">
        <v>41667.708333333336</v>
      </c>
      <c r="AK2392" s="1">
        <v>41645.333333333336</v>
      </c>
      <c r="AL2392" s="1">
        <v>41667.708333333336</v>
      </c>
      <c r="AM2392" s="1">
        <v>41706.333333333336</v>
      </c>
      <c r="AN2392" s="1">
        <v>41728.708333333336</v>
      </c>
      <c r="AP2392" t="s">
        <v>113</v>
      </c>
      <c r="AU2392" t="s">
        <v>5819</v>
      </c>
      <c r="AY2392" t="s">
        <v>106</v>
      </c>
      <c r="AZ2392">
        <v>0</v>
      </c>
      <c r="BA2392">
        <v>0</v>
      </c>
      <c r="BD2392" s="3">
        <v>41321.661805555559</v>
      </c>
      <c r="BE2392" s="3">
        <v>41328.377083333333</v>
      </c>
      <c r="BF2392" t="s">
        <v>115</v>
      </c>
      <c r="BG2392" t="s">
        <v>115</v>
      </c>
      <c r="BH2392">
        <v>8149</v>
      </c>
      <c r="BM2392">
        <v>43550</v>
      </c>
      <c r="BR2392" t="s">
        <v>116</v>
      </c>
      <c r="BS2392" t="s">
        <v>117</v>
      </c>
      <c r="BU2392">
        <v>1</v>
      </c>
      <c r="BV2392" t="s">
        <v>118</v>
      </c>
      <c r="BX2392" t="s">
        <v>119</v>
      </c>
      <c r="BY2392" t="s">
        <v>119</v>
      </c>
      <c r="BZ2392" t="s">
        <v>119</v>
      </c>
      <c r="CA2392">
        <v>1</v>
      </c>
      <c r="CC2392" t="s">
        <v>120</v>
      </c>
      <c r="CH2392">
        <v>540</v>
      </c>
      <c r="CI2392">
        <v>41540</v>
      </c>
      <c r="CJ2392" t="s">
        <v>106</v>
      </c>
      <c r="CK2392" t="s">
        <v>106</v>
      </c>
      <c r="CL2392">
        <v>10</v>
      </c>
      <c r="CM2392" t="s">
        <v>2889</v>
      </c>
      <c r="CO2392">
        <v>124717</v>
      </c>
      <c r="CQ2392">
        <v>0</v>
      </c>
      <c r="CR2392">
        <v>0</v>
      </c>
      <c r="CS2392">
        <v>0</v>
      </c>
      <c r="CY2392" t="s">
        <v>123</v>
      </c>
      <c r="CZ2392" t="s">
        <v>124</v>
      </c>
      <c r="DD2392" t="str" cm="1">
        <f t="array" ref="DD2392">TEXT(_xlfn.SEQUENCE(1, DATEDIF(AG2392, AH2392, "m") + 1, AG2392, 30), "YYYY-APMM")</f>
        <v>2014-AP01</v>
      </c>
      <c r="DN2392">
        <f t="shared" si="74"/>
        <v>361.2</v>
      </c>
      <c r="DO2392" t="str">
        <f t="shared" si="75"/>
        <v>LABOR- SUBCONTRACTOR</v>
      </c>
    </row>
    <row r="2393" spans="1:119" x14ac:dyDescent="0.35">
      <c r="A2393" t="s">
        <v>105</v>
      </c>
      <c r="B2393">
        <v>501678</v>
      </c>
      <c r="C2393">
        <v>6359</v>
      </c>
      <c r="D2393">
        <v>124722</v>
      </c>
      <c r="E2393">
        <v>13662</v>
      </c>
      <c r="F2393">
        <v>0</v>
      </c>
      <c r="G2393" t="s">
        <v>106</v>
      </c>
      <c r="H2393" t="s">
        <v>106</v>
      </c>
      <c r="I2393" t="s">
        <v>106</v>
      </c>
      <c r="J2393" t="s">
        <v>107</v>
      </c>
      <c r="K2393" t="s">
        <v>108</v>
      </c>
      <c r="L2393" t="s">
        <v>109</v>
      </c>
      <c r="M2393" t="s">
        <v>110</v>
      </c>
      <c r="N2393" t="s">
        <v>5820</v>
      </c>
      <c r="O2393" t="s">
        <v>3086</v>
      </c>
      <c r="P2393">
        <v>8178</v>
      </c>
      <c r="Q2393">
        <v>568</v>
      </c>
      <c r="R2393">
        <v>144</v>
      </c>
      <c r="S2393">
        <v>120</v>
      </c>
      <c r="T2393">
        <v>0</v>
      </c>
      <c r="U2393">
        <v>1623.6</v>
      </c>
      <c r="V2393">
        <v>1623.6</v>
      </c>
      <c r="W2393">
        <v>120</v>
      </c>
      <c r="X2393">
        <v>0</v>
      </c>
      <c r="Y2393">
        <v>0</v>
      </c>
      <c r="Z2393">
        <v>0</v>
      </c>
      <c r="AD2393" s="1">
        <v>41702.333333333336</v>
      </c>
      <c r="AE2393" s="1">
        <v>41718.708333333336</v>
      </c>
      <c r="AG2393" s="1">
        <v>41617.333333333336</v>
      </c>
      <c r="AH2393" s="1">
        <v>41634.708333333336</v>
      </c>
      <c r="AI2393" s="1">
        <v>41617.333333333336</v>
      </c>
      <c r="AJ2393" s="1">
        <v>41634.708333333336</v>
      </c>
      <c r="AK2393" s="1">
        <v>41617.333333333336</v>
      </c>
      <c r="AL2393" s="1">
        <v>41634.708333333336</v>
      </c>
      <c r="AM2393" s="1">
        <v>41702.333333333336</v>
      </c>
      <c r="AN2393" s="1">
        <v>41718.708333333336</v>
      </c>
      <c r="AP2393" t="s">
        <v>113</v>
      </c>
      <c r="AU2393" t="s">
        <v>5821</v>
      </c>
      <c r="AY2393" t="s">
        <v>106</v>
      </c>
      <c r="AZ2393">
        <v>0</v>
      </c>
      <c r="BA2393">
        <v>0</v>
      </c>
      <c r="BD2393" s="3">
        <v>41321.661805555559</v>
      </c>
      <c r="BE2393" s="3">
        <v>41321.663888888892</v>
      </c>
      <c r="BF2393" t="s">
        <v>115</v>
      </c>
      <c r="BG2393" t="s">
        <v>115</v>
      </c>
      <c r="BH2393">
        <v>8149</v>
      </c>
      <c r="BM2393">
        <v>43550</v>
      </c>
      <c r="BR2393" t="s">
        <v>116</v>
      </c>
      <c r="BS2393" t="s">
        <v>117</v>
      </c>
      <c r="BU2393">
        <v>1</v>
      </c>
      <c r="BV2393" t="s">
        <v>118</v>
      </c>
      <c r="BX2393" t="s">
        <v>119</v>
      </c>
      <c r="BY2393" t="s">
        <v>119</v>
      </c>
      <c r="BZ2393" t="s">
        <v>119</v>
      </c>
      <c r="CA2393">
        <v>1</v>
      </c>
      <c r="CC2393" t="s">
        <v>120</v>
      </c>
      <c r="CH2393">
        <v>540</v>
      </c>
      <c r="CI2393">
        <v>41520</v>
      </c>
      <c r="CJ2393" t="s">
        <v>106</v>
      </c>
      <c r="CK2393" t="s">
        <v>106</v>
      </c>
      <c r="CL2393">
        <v>20</v>
      </c>
      <c r="CM2393" t="s">
        <v>2867</v>
      </c>
      <c r="CO2393">
        <v>124721</v>
      </c>
      <c r="CQ2393">
        <v>0</v>
      </c>
      <c r="CR2393">
        <v>0</v>
      </c>
      <c r="CS2393">
        <v>0</v>
      </c>
      <c r="CY2393" t="s">
        <v>123</v>
      </c>
      <c r="CZ2393" t="s">
        <v>124</v>
      </c>
      <c r="DD2393" t="str" cm="1">
        <f t="array" ref="DD2393">TEXT(_xlfn.SEQUENCE(1, DATEDIF(AG2393, AH2393, "m") + 1, AG2393, 30), "YYYY-APMM")</f>
        <v>2013-AP12</v>
      </c>
      <c r="DN2393">
        <f t="shared" si="74"/>
        <v>1623.6</v>
      </c>
      <c r="DO2393" t="str">
        <f t="shared" si="75"/>
        <v>LABOR- SUBCONTRACTOR</v>
      </c>
    </row>
    <row r="2394" spans="1:119" x14ac:dyDescent="0.35">
      <c r="A2394" t="s">
        <v>105</v>
      </c>
      <c r="B2394">
        <v>501679</v>
      </c>
      <c r="C2394">
        <v>6359</v>
      </c>
      <c r="D2394">
        <v>124722</v>
      </c>
      <c r="E2394">
        <v>13662</v>
      </c>
      <c r="F2394">
        <v>0</v>
      </c>
      <c r="G2394" t="s">
        <v>106</v>
      </c>
      <c r="H2394" t="s">
        <v>106</v>
      </c>
      <c r="I2394" t="s">
        <v>106</v>
      </c>
      <c r="J2394" t="s">
        <v>107</v>
      </c>
      <c r="K2394" t="s">
        <v>108</v>
      </c>
      <c r="L2394" t="s">
        <v>109</v>
      </c>
      <c r="M2394" t="s">
        <v>110</v>
      </c>
      <c r="N2394" t="s">
        <v>5822</v>
      </c>
      <c r="O2394" t="s">
        <v>3089</v>
      </c>
      <c r="P2394">
        <v>8178</v>
      </c>
      <c r="Q2394">
        <v>424</v>
      </c>
      <c r="R2394">
        <v>80</v>
      </c>
      <c r="S2394">
        <v>120</v>
      </c>
      <c r="T2394">
        <v>0</v>
      </c>
      <c r="U2394">
        <v>82.8</v>
      </c>
      <c r="V2394">
        <v>82.8</v>
      </c>
      <c r="W2394">
        <v>120</v>
      </c>
      <c r="X2394">
        <v>0</v>
      </c>
      <c r="Y2394">
        <v>0</v>
      </c>
      <c r="Z2394">
        <v>0</v>
      </c>
      <c r="AD2394" s="1">
        <v>41711.333333333336</v>
      </c>
      <c r="AE2394" s="1">
        <v>41728.708333333336</v>
      </c>
      <c r="AG2394" s="1">
        <v>41648.333333333336</v>
      </c>
      <c r="AH2394" s="1">
        <v>41665.708333333336</v>
      </c>
      <c r="AI2394" s="1">
        <v>41648.333333333336</v>
      </c>
      <c r="AJ2394" s="1">
        <v>41665.708333333336</v>
      </c>
      <c r="AK2394" s="1">
        <v>41648.333333333336</v>
      </c>
      <c r="AL2394" s="1">
        <v>41665.708333333336</v>
      </c>
      <c r="AM2394" s="1">
        <v>41711.333333333336</v>
      </c>
      <c r="AN2394" s="1">
        <v>41728.708333333336</v>
      </c>
      <c r="AP2394" t="s">
        <v>113</v>
      </c>
      <c r="AU2394" t="s">
        <v>5823</v>
      </c>
      <c r="AY2394" t="s">
        <v>106</v>
      </c>
      <c r="AZ2394">
        <v>0</v>
      </c>
      <c r="BA2394">
        <v>0</v>
      </c>
      <c r="BD2394" s="3">
        <v>41321.661805555559</v>
      </c>
      <c r="BE2394" s="3">
        <v>41321.663888888892</v>
      </c>
      <c r="BF2394" t="s">
        <v>115</v>
      </c>
      <c r="BG2394" t="s">
        <v>115</v>
      </c>
      <c r="BH2394">
        <v>8149</v>
      </c>
      <c r="BM2394">
        <v>43550</v>
      </c>
      <c r="BR2394" t="s">
        <v>116</v>
      </c>
      <c r="BS2394" t="s">
        <v>117</v>
      </c>
      <c r="BU2394">
        <v>1</v>
      </c>
      <c r="BV2394" t="s">
        <v>118</v>
      </c>
      <c r="BX2394" t="s">
        <v>119</v>
      </c>
      <c r="BY2394" t="s">
        <v>119</v>
      </c>
      <c r="BZ2394" t="s">
        <v>119</v>
      </c>
      <c r="CA2394">
        <v>1</v>
      </c>
      <c r="CC2394" t="s">
        <v>120</v>
      </c>
      <c r="CH2394">
        <v>540</v>
      </c>
      <c r="CI2394">
        <v>41520</v>
      </c>
      <c r="CJ2394" t="s">
        <v>106</v>
      </c>
      <c r="CK2394" t="s">
        <v>106</v>
      </c>
      <c r="CL2394">
        <v>20</v>
      </c>
      <c r="CM2394" t="s">
        <v>2867</v>
      </c>
      <c r="CO2394">
        <v>124721</v>
      </c>
      <c r="CQ2394">
        <v>0</v>
      </c>
      <c r="CR2394">
        <v>0</v>
      </c>
      <c r="CS2394">
        <v>0</v>
      </c>
      <c r="CY2394" t="s">
        <v>123</v>
      </c>
      <c r="CZ2394" t="s">
        <v>124</v>
      </c>
      <c r="DD2394" t="str" cm="1">
        <f t="array" ref="DD2394">TEXT(_xlfn.SEQUENCE(1, DATEDIF(AG2394, AH2394, "m") + 1, AG2394, 30), "YYYY-APMM")</f>
        <v>2014-AP01</v>
      </c>
      <c r="DN2394">
        <f t="shared" si="74"/>
        <v>82.8</v>
      </c>
      <c r="DO2394" t="str">
        <f t="shared" si="75"/>
        <v>LABOR- SUBCONTRACTOR</v>
      </c>
    </row>
    <row r="2395" spans="1:119" x14ac:dyDescent="0.35">
      <c r="A2395" t="s">
        <v>105</v>
      </c>
      <c r="B2395">
        <v>501680</v>
      </c>
      <c r="C2395">
        <v>6359</v>
      </c>
      <c r="D2395">
        <v>124722</v>
      </c>
      <c r="E2395">
        <v>13662</v>
      </c>
      <c r="F2395">
        <v>0</v>
      </c>
      <c r="G2395" t="s">
        <v>106</v>
      </c>
      <c r="H2395" t="s">
        <v>106</v>
      </c>
      <c r="I2395" t="s">
        <v>106</v>
      </c>
      <c r="J2395" t="s">
        <v>107</v>
      </c>
      <c r="K2395" t="s">
        <v>108</v>
      </c>
      <c r="L2395" t="s">
        <v>109</v>
      </c>
      <c r="M2395" t="s">
        <v>110</v>
      </c>
      <c r="N2395" t="s">
        <v>5824</v>
      </c>
      <c r="O2395" t="s">
        <v>3092</v>
      </c>
      <c r="P2395">
        <v>8178</v>
      </c>
      <c r="Q2395">
        <v>112</v>
      </c>
      <c r="R2395">
        <v>0</v>
      </c>
      <c r="S2395">
        <v>200</v>
      </c>
      <c r="T2395">
        <v>0</v>
      </c>
      <c r="U2395">
        <v>100.8</v>
      </c>
      <c r="V2395">
        <v>100.8</v>
      </c>
      <c r="W2395">
        <v>200</v>
      </c>
      <c r="X2395">
        <v>0</v>
      </c>
      <c r="Y2395">
        <v>0</v>
      </c>
      <c r="Z2395">
        <v>0</v>
      </c>
      <c r="AD2395" s="1">
        <v>41717.333333333336</v>
      </c>
      <c r="AE2395" s="1">
        <v>41745.708333333336</v>
      </c>
      <c r="AG2395" s="1">
        <v>41701.333333333336</v>
      </c>
      <c r="AH2395" s="1">
        <v>41729.708333333336</v>
      </c>
      <c r="AI2395" s="1">
        <v>41701.333333333336</v>
      </c>
      <c r="AJ2395" s="1">
        <v>41729.708333333336</v>
      </c>
      <c r="AK2395" s="1">
        <v>41701.333333333336</v>
      </c>
      <c r="AL2395" s="1">
        <v>41729.708333333336</v>
      </c>
      <c r="AM2395" s="1">
        <v>41717.333333333336</v>
      </c>
      <c r="AN2395" s="1">
        <v>41745.708333333336</v>
      </c>
      <c r="AP2395" t="s">
        <v>113</v>
      </c>
      <c r="AU2395" t="s">
        <v>5825</v>
      </c>
      <c r="AY2395" t="s">
        <v>106</v>
      </c>
      <c r="AZ2395">
        <v>0</v>
      </c>
      <c r="BA2395">
        <v>0</v>
      </c>
      <c r="BD2395" s="3">
        <v>41321.661805555559</v>
      </c>
      <c r="BE2395" s="3">
        <v>41321.663888888892</v>
      </c>
      <c r="BF2395" t="s">
        <v>115</v>
      </c>
      <c r="BG2395" t="s">
        <v>115</v>
      </c>
      <c r="BH2395">
        <v>8149</v>
      </c>
      <c r="BM2395">
        <v>43550</v>
      </c>
      <c r="BR2395" t="s">
        <v>116</v>
      </c>
      <c r="BS2395" t="s">
        <v>117</v>
      </c>
      <c r="BU2395">
        <v>1</v>
      </c>
      <c r="BV2395" t="s">
        <v>118</v>
      </c>
      <c r="BX2395" t="s">
        <v>119</v>
      </c>
      <c r="BY2395" t="s">
        <v>119</v>
      </c>
      <c r="BZ2395" t="s">
        <v>119</v>
      </c>
      <c r="CA2395">
        <v>1</v>
      </c>
      <c r="CC2395" t="s">
        <v>120</v>
      </c>
      <c r="CH2395">
        <v>540</v>
      </c>
      <c r="CI2395">
        <v>41520</v>
      </c>
      <c r="CJ2395" t="s">
        <v>106</v>
      </c>
      <c r="CK2395" t="s">
        <v>106</v>
      </c>
      <c r="CL2395">
        <v>20</v>
      </c>
      <c r="CM2395" t="s">
        <v>2867</v>
      </c>
      <c r="CO2395">
        <v>124721</v>
      </c>
      <c r="CQ2395">
        <v>0</v>
      </c>
      <c r="CR2395">
        <v>0</v>
      </c>
      <c r="CS2395">
        <v>0</v>
      </c>
      <c r="CY2395" t="s">
        <v>123</v>
      </c>
      <c r="CZ2395" t="s">
        <v>124</v>
      </c>
      <c r="DD2395" t="str" cm="1">
        <f t="array" ref="DD2395">TEXT(_xlfn.SEQUENCE(1, DATEDIF(AG2395, AH2395, "m") + 1, AG2395, 30), "YYYY-APMM")</f>
        <v>2014-AP03</v>
      </c>
      <c r="DN2395">
        <f t="shared" si="74"/>
        <v>100.8</v>
      </c>
      <c r="DO2395" t="str">
        <f t="shared" si="75"/>
        <v>LABOR- SUBCONTRACTOR</v>
      </c>
    </row>
    <row r="2396" spans="1:119" x14ac:dyDescent="0.35">
      <c r="A2396" t="s">
        <v>105</v>
      </c>
      <c r="B2396">
        <v>501681</v>
      </c>
      <c r="C2396">
        <v>6359</v>
      </c>
      <c r="D2396">
        <v>124723</v>
      </c>
      <c r="E2396">
        <v>13662</v>
      </c>
      <c r="F2396">
        <v>0</v>
      </c>
      <c r="G2396" t="s">
        <v>106</v>
      </c>
      <c r="H2396" t="s">
        <v>106</v>
      </c>
      <c r="I2396" t="s">
        <v>106</v>
      </c>
      <c r="J2396" t="s">
        <v>107</v>
      </c>
      <c r="K2396" t="s">
        <v>108</v>
      </c>
      <c r="L2396" t="s">
        <v>109</v>
      </c>
      <c r="M2396" t="s">
        <v>110</v>
      </c>
      <c r="N2396" t="s">
        <v>5826</v>
      </c>
      <c r="O2396" t="s">
        <v>3063</v>
      </c>
      <c r="P2396">
        <v>8178</v>
      </c>
      <c r="Q2396">
        <v>0</v>
      </c>
      <c r="R2396">
        <v>0</v>
      </c>
      <c r="S2396">
        <v>144</v>
      </c>
      <c r="T2396">
        <v>0</v>
      </c>
      <c r="U2396">
        <v>2732.4</v>
      </c>
      <c r="V2396">
        <v>2732.4</v>
      </c>
      <c r="W2396">
        <v>144</v>
      </c>
      <c r="X2396">
        <v>0</v>
      </c>
      <c r="Y2396">
        <v>0</v>
      </c>
      <c r="Z2396">
        <v>0</v>
      </c>
      <c r="AD2396" s="1">
        <v>41591.333333333336</v>
      </c>
      <c r="AE2396" s="1">
        <v>41611.708333333336</v>
      </c>
      <c r="AG2396" s="1">
        <v>41591.333333333336</v>
      </c>
      <c r="AH2396" s="1">
        <v>41611.708333333336</v>
      </c>
      <c r="AI2396" s="1">
        <v>41591.333333333336</v>
      </c>
      <c r="AJ2396" s="1">
        <v>41611.708333333336</v>
      </c>
      <c r="AK2396" s="1">
        <v>41591.333333333336</v>
      </c>
      <c r="AL2396" s="1">
        <v>41611.708333333336</v>
      </c>
      <c r="AM2396" s="1">
        <v>41591.333333333336</v>
      </c>
      <c r="AN2396" s="1">
        <v>41611.708333333336</v>
      </c>
      <c r="AP2396" t="s">
        <v>113</v>
      </c>
      <c r="AU2396" t="s">
        <v>5827</v>
      </c>
      <c r="AY2396" t="s">
        <v>106</v>
      </c>
      <c r="AZ2396">
        <v>0</v>
      </c>
      <c r="BA2396">
        <v>0</v>
      </c>
      <c r="BD2396" s="3">
        <v>41321.661805555559</v>
      </c>
      <c r="BE2396" s="3">
        <v>41321.663888888892</v>
      </c>
      <c r="BF2396" t="s">
        <v>115</v>
      </c>
      <c r="BG2396" t="s">
        <v>115</v>
      </c>
      <c r="BH2396">
        <v>8149</v>
      </c>
      <c r="BM2396">
        <v>43550</v>
      </c>
      <c r="BR2396" t="s">
        <v>116</v>
      </c>
      <c r="BS2396" t="s">
        <v>117</v>
      </c>
      <c r="BU2396">
        <v>1</v>
      </c>
      <c r="BV2396" t="s">
        <v>118</v>
      </c>
      <c r="BX2396" t="s">
        <v>119</v>
      </c>
      <c r="BY2396" t="s">
        <v>119</v>
      </c>
      <c r="BZ2396" t="s">
        <v>119</v>
      </c>
      <c r="CA2396">
        <v>1</v>
      </c>
      <c r="CC2396" t="s">
        <v>120</v>
      </c>
      <c r="CH2396">
        <v>540</v>
      </c>
      <c r="CI2396">
        <v>41510</v>
      </c>
      <c r="CJ2396" t="s">
        <v>106</v>
      </c>
      <c r="CK2396" t="s">
        <v>106</v>
      </c>
      <c r="CL2396">
        <v>15</v>
      </c>
      <c r="CM2396" t="s">
        <v>2963</v>
      </c>
      <c r="CO2396">
        <v>124721</v>
      </c>
      <c r="CQ2396">
        <v>0</v>
      </c>
      <c r="CR2396">
        <v>0</v>
      </c>
      <c r="CS2396">
        <v>0</v>
      </c>
      <c r="CY2396" t="s">
        <v>123</v>
      </c>
      <c r="CZ2396" t="s">
        <v>124</v>
      </c>
      <c r="DD2396" t="str" cm="1">
        <f t="array" ref="DD2396">TEXT(_xlfn.SEQUENCE(1, DATEDIF(AG2396, AH2396, "m") + 1, AG2396, 30), "YYYY-APMM")</f>
        <v>2013-AP11</v>
      </c>
      <c r="DN2396">
        <f t="shared" si="74"/>
        <v>2732.4</v>
      </c>
      <c r="DO2396" t="str">
        <f t="shared" si="75"/>
        <v>LABOR- SUBCONTRACTOR</v>
      </c>
    </row>
    <row r="2397" spans="1:119" x14ac:dyDescent="0.35">
      <c r="A2397" t="s">
        <v>105</v>
      </c>
      <c r="B2397">
        <v>501682</v>
      </c>
      <c r="C2397">
        <v>6359</v>
      </c>
      <c r="D2397">
        <v>124723</v>
      </c>
      <c r="E2397">
        <v>13662</v>
      </c>
      <c r="F2397">
        <v>0</v>
      </c>
      <c r="G2397" t="s">
        <v>106</v>
      </c>
      <c r="H2397" t="s">
        <v>106</v>
      </c>
      <c r="I2397" t="s">
        <v>106</v>
      </c>
      <c r="J2397" t="s">
        <v>107</v>
      </c>
      <c r="K2397" t="s">
        <v>108</v>
      </c>
      <c r="L2397" t="s">
        <v>109</v>
      </c>
      <c r="M2397" t="s">
        <v>110</v>
      </c>
      <c r="N2397" t="s">
        <v>5828</v>
      </c>
      <c r="O2397" t="s">
        <v>3081</v>
      </c>
      <c r="P2397">
        <v>8178</v>
      </c>
      <c r="Q2397">
        <v>208</v>
      </c>
      <c r="R2397">
        <v>56</v>
      </c>
      <c r="S2397">
        <v>144</v>
      </c>
      <c r="T2397">
        <v>0</v>
      </c>
      <c r="U2397">
        <v>216</v>
      </c>
      <c r="V2397">
        <v>216</v>
      </c>
      <c r="W2397">
        <v>144</v>
      </c>
      <c r="X2397">
        <v>0</v>
      </c>
      <c r="Y2397">
        <v>0</v>
      </c>
      <c r="Z2397">
        <v>0</v>
      </c>
      <c r="AD2397" s="1">
        <v>41623.333333333336</v>
      </c>
      <c r="AE2397" s="1">
        <v>41644.708333333336</v>
      </c>
      <c r="AG2397" s="1">
        <v>41592.333333333336</v>
      </c>
      <c r="AH2397" s="1">
        <v>41612.708333333336</v>
      </c>
      <c r="AI2397" s="1">
        <v>41592.333333333336</v>
      </c>
      <c r="AJ2397" s="1">
        <v>41612.708333333336</v>
      </c>
      <c r="AK2397" s="1">
        <v>41592.333333333336</v>
      </c>
      <c r="AL2397" s="1">
        <v>41612.708333333336</v>
      </c>
      <c r="AM2397" s="1">
        <v>41623.333333333336</v>
      </c>
      <c r="AN2397" s="1">
        <v>41644.708333333336</v>
      </c>
      <c r="AP2397" t="s">
        <v>113</v>
      </c>
      <c r="AU2397" t="s">
        <v>5829</v>
      </c>
      <c r="AY2397" t="s">
        <v>106</v>
      </c>
      <c r="AZ2397">
        <v>0</v>
      </c>
      <c r="BA2397">
        <v>0</v>
      </c>
      <c r="BD2397" s="3">
        <v>41321.661805555559</v>
      </c>
      <c r="BE2397" s="3">
        <v>41321.663888888892</v>
      </c>
      <c r="BF2397" t="s">
        <v>115</v>
      </c>
      <c r="BG2397" t="s">
        <v>115</v>
      </c>
      <c r="BH2397">
        <v>8149</v>
      </c>
      <c r="BM2397">
        <v>43550</v>
      </c>
      <c r="BR2397" t="s">
        <v>116</v>
      </c>
      <c r="BS2397" t="s">
        <v>117</v>
      </c>
      <c r="BU2397">
        <v>1</v>
      </c>
      <c r="BV2397" t="s">
        <v>118</v>
      </c>
      <c r="BX2397" t="s">
        <v>119</v>
      </c>
      <c r="BY2397" t="s">
        <v>119</v>
      </c>
      <c r="BZ2397" t="s">
        <v>119</v>
      </c>
      <c r="CA2397">
        <v>1</v>
      </c>
      <c r="CC2397" t="s">
        <v>120</v>
      </c>
      <c r="CH2397">
        <v>540</v>
      </c>
      <c r="CI2397">
        <v>41510</v>
      </c>
      <c r="CJ2397" t="s">
        <v>106</v>
      </c>
      <c r="CK2397" t="s">
        <v>106</v>
      </c>
      <c r="CL2397">
        <v>15</v>
      </c>
      <c r="CM2397" t="s">
        <v>2963</v>
      </c>
      <c r="CO2397">
        <v>124721</v>
      </c>
      <c r="CQ2397">
        <v>0</v>
      </c>
      <c r="CR2397">
        <v>0</v>
      </c>
      <c r="CS2397">
        <v>0</v>
      </c>
      <c r="CY2397" t="s">
        <v>123</v>
      </c>
      <c r="CZ2397" t="s">
        <v>124</v>
      </c>
      <c r="DD2397" t="str" cm="1">
        <f t="array" ref="DD2397">TEXT(_xlfn.SEQUENCE(1, DATEDIF(AG2397, AH2397, "m") + 1, AG2397, 30), "YYYY-APMM")</f>
        <v>2013-AP11</v>
      </c>
      <c r="DN2397">
        <f t="shared" si="74"/>
        <v>216</v>
      </c>
      <c r="DO2397" t="str">
        <f t="shared" si="75"/>
        <v>LABOR- SUBCONTRACTOR</v>
      </c>
    </row>
    <row r="2398" spans="1:119" x14ac:dyDescent="0.35">
      <c r="A2398" t="s">
        <v>105</v>
      </c>
      <c r="B2398">
        <v>501683</v>
      </c>
      <c r="C2398">
        <v>6359</v>
      </c>
      <c r="D2398">
        <v>124723</v>
      </c>
      <c r="E2398">
        <v>13662</v>
      </c>
      <c r="F2398">
        <v>0</v>
      </c>
      <c r="G2398" t="s">
        <v>106</v>
      </c>
      <c r="H2398" t="s">
        <v>106</v>
      </c>
      <c r="I2398" t="s">
        <v>106</v>
      </c>
      <c r="J2398" t="s">
        <v>107</v>
      </c>
      <c r="K2398" t="s">
        <v>108</v>
      </c>
      <c r="L2398" t="s">
        <v>109</v>
      </c>
      <c r="M2398" t="s">
        <v>110</v>
      </c>
      <c r="N2398" t="s">
        <v>5830</v>
      </c>
      <c r="O2398" t="s">
        <v>3069</v>
      </c>
      <c r="P2398">
        <v>8178</v>
      </c>
      <c r="Q2398">
        <v>112</v>
      </c>
      <c r="R2398">
        <v>0</v>
      </c>
      <c r="S2398">
        <v>160</v>
      </c>
      <c r="T2398">
        <v>0</v>
      </c>
      <c r="U2398">
        <v>352.8</v>
      </c>
      <c r="V2398">
        <v>352.8</v>
      </c>
      <c r="W2398">
        <v>160</v>
      </c>
      <c r="X2398">
        <v>0</v>
      </c>
      <c r="Y2398">
        <v>0</v>
      </c>
      <c r="Z2398">
        <v>0</v>
      </c>
      <c r="AD2398" s="1">
        <v>41700.333333333336</v>
      </c>
      <c r="AE2398" s="1">
        <v>41722.708333333336</v>
      </c>
      <c r="AG2398" s="1">
        <v>41683.333333333336</v>
      </c>
      <c r="AH2398" s="1">
        <v>41706.708333333336</v>
      </c>
      <c r="AI2398" s="1">
        <v>41683.333333333336</v>
      </c>
      <c r="AJ2398" s="1">
        <v>41706.708333333336</v>
      </c>
      <c r="AK2398" s="1">
        <v>41683.333333333336</v>
      </c>
      <c r="AL2398" s="1">
        <v>41706.708333333336</v>
      </c>
      <c r="AM2398" s="1">
        <v>41700.333333333336</v>
      </c>
      <c r="AN2398" s="1">
        <v>41722.708333333336</v>
      </c>
      <c r="AP2398" t="s">
        <v>113</v>
      </c>
      <c r="AU2398" t="s">
        <v>5831</v>
      </c>
      <c r="AY2398" t="s">
        <v>106</v>
      </c>
      <c r="AZ2398">
        <v>0</v>
      </c>
      <c r="BA2398">
        <v>0</v>
      </c>
      <c r="BD2398" s="3">
        <v>41321.661805555559</v>
      </c>
      <c r="BE2398" s="3">
        <v>41321.663888888892</v>
      </c>
      <c r="BF2398" t="s">
        <v>115</v>
      </c>
      <c r="BG2398" t="s">
        <v>115</v>
      </c>
      <c r="BH2398">
        <v>8149</v>
      </c>
      <c r="BM2398">
        <v>43550</v>
      </c>
      <c r="BR2398" t="s">
        <v>116</v>
      </c>
      <c r="BS2398" t="s">
        <v>117</v>
      </c>
      <c r="BU2398">
        <v>1</v>
      </c>
      <c r="BV2398" t="s">
        <v>118</v>
      </c>
      <c r="BX2398" t="s">
        <v>119</v>
      </c>
      <c r="BY2398" t="s">
        <v>119</v>
      </c>
      <c r="BZ2398" t="s">
        <v>119</v>
      </c>
      <c r="CA2398">
        <v>1</v>
      </c>
      <c r="CC2398" t="s">
        <v>120</v>
      </c>
      <c r="CH2398">
        <v>540</v>
      </c>
      <c r="CI2398">
        <v>41510</v>
      </c>
      <c r="CJ2398" t="s">
        <v>106</v>
      </c>
      <c r="CK2398" t="s">
        <v>106</v>
      </c>
      <c r="CL2398">
        <v>15</v>
      </c>
      <c r="CM2398" t="s">
        <v>2963</v>
      </c>
      <c r="CO2398">
        <v>124721</v>
      </c>
      <c r="CQ2398">
        <v>0</v>
      </c>
      <c r="CR2398">
        <v>0</v>
      </c>
      <c r="CS2398">
        <v>0</v>
      </c>
      <c r="CY2398" t="s">
        <v>123</v>
      </c>
      <c r="CZ2398" t="s">
        <v>124</v>
      </c>
      <c r="DD2398" t="str" cm="1">
        <f t="array" ref="DD2398">TEXT(_xlfn.SEQUENCE(1, DATEDIF(AG2398, AH2398, "m") + 1, AG2398, 30), "YYYY-APMM")</f>
        <v>2014-AP02</v>
      </c>
      <c r="DN2398">
        <f t="shared" si="74"/>
        <v>352.8</v>
      </c>
      <c r="DO2398" t="str">
        <f t="shared" si="75"/>
        <v>LABOR- SUBCONTRACTOR</v>
      </c>
    </row>
    <row r="2399" spans="1:119" x14ac:dyDescent="0.35">
      <c r="A2399" t="s">
        <v>105</v>
      </c>
      <c r="B2399">
        <v>501684</v>
      </c>
      <c r="C2399">
        <v>6359</v>
      </c>
      <c r="D2399">
        <v>124723</v>
      </c>
      <c r="E2399">
        <v>13662</v>
      </c>
      <c r="F2399">
        <v>0</v>
      </c>
      <c r="G2399" t="s">
        <v>106</v>
      </c>
      <c r="H2399" t="s">
        <v>106</v>
      </c>
      <c r="I2399" t="s">
        <v>106</v>
      </c>
      <c r="J2399" t="s">
        <v>107</v>
      </c>
      <c r="K2399" t="s">
        <v>108</v>
      </c>
      <c r="L2399" t="s">
        <v>109</v>
      </c>
      <c r="M2399" t="s">
        <v>110</v>
      </c>
      <c r="N2399" t="s">
        <v>5832</v>
      </c>
      <c r="O2399" t="s">
        <v>3072</v>
      </c>
      <c r="P2399">
        <v>8178</v>
      </c>
      <c r="Q2399">
        <v>112</v>
      </c>
      <c r="R2399">
        <v>0</v>
      </c>
      <c r="S2399">
        <v>120</v>
      </c>
      <c r="T2399">
        <v>0</v>
      </c>
      <c r="U2399">
        <v>50.4</v>
      </c>
      <c r="V2399">
        <v>50.4</v>
      </c>
      <c r="W2399">
        <v>120</v>
      </c>
      <c r="X2399">
        <v>0</v>
      </c>
      <c r="Y2399">
        <v>0</v>
      </c>
      <c r="Z2399">
        <v>0</v>
      </c>
      <c r="AD2399" s="1">
        <v>41711.333333333336</v>
      </c>
      <c r="AE2399" s="1">
        <v>41728.708333333336</v>
      </c>
      <c r="AG2399" s="1">
        <v>41695.333333333336</v>
      </c>
      <c r="AH2399" s="1">
        <v>41711.708333333336</v>
      </c>
      <c r="AI2399" s="1">
        <v>41695.333333333336</v>
      </c>
      <c r="AJ2399" s="1">
        <v>41711.708333333336</v>
      </c>
      <c r="AK2399" s="1">
        <v>41695.333333333336</v>
      </c>
      <c r="AL2399" s="1">
        <v>41711.708333333336</v>
      </c>
      <c r="AM2399" s="1">
        <v>41711.333333333336</v>
      </c>
      <c r="AN2399" s="1">
        <v>41728.708333333336</v>
      </c>
      <c r="AP2399" t="s">
        <v>113</v>
      </c>
      <c r="AU2399" t="s">
        <v>5833</v>
      </c>
      <c r="AY2399" t="s">
        <v>106</v>
      </c>
      <c r="AZ2399">
        <v>0</v>
      </c>
      <c r="BA2399">
        <v>0</v>
      </c>
      <c r="BD2399" s="3">
        <v>41321.661805555559</v>
      </c>
      <c r="BE2399" s="3">
        <v>41321.663888888892</v>
      </c>
      <c r="BF2399" t="s">
        <v>115</v>
      </c>
      <c r="BG2399" t="s">
        <v>115</v>
      </c>
      <c r="BH2399">
        <v>8149</v>
      </c>
      <c r="BM2399">
        <v>43550</v>
      </c>
      <c r="BR2399" t="s">
        <v>116</v>
      </c>
      <c r="BS2399" t="s">
        <v>117</v>
      </c>
      <c r="BU2399">
        <v>1</v>
      </c>
      <c r="BV2399" t="s">
        <v>118</v>
      </c>
      <c r="BX2399" t="s">
        <v>119</v>
      </c>
      <c r="BY2399" t="s">
        <v>119</v>
      </c>
      <c r="BZ2399" t="s">
        <v>119</v>
      </c>
      <c r="CA2399">
        <v>1</v>
      </c>
      <c r="CC2399" t="s">
        <v>120</v>
      </c>
      <c r="CH2399">
        <v>540</v>
      </c>
      <c r="CI2399">
        <v>41510</v>
      </c>
      <c r="CJ2399" t="s">
        <v>106</v>
      </c>
      <c r="CK2399" t="s">
        <v>106</v>
      </c>
      <c r="CL2399">
        <v>15</v>
      </c>
      <c r="CM2399" t="s">
        <v>2963</v>
      </c>
      <c r="CO2399">
        <v>124721</v>
      </c>
      <c r="CQ2399">
        <v>0</v>
      </c>
      <c r="CR2399">
        <v>0</v>
      </c>
      <c r="CS2399">
        <v>0</v>
      </c>
      <c r="CY2399" t="s">
        <v>123</v>
      </c>
      <c r="CZ2399" t="s">
        <v>124</v>
      </c>
      <c r="DD2399" t="str" cm="1">
        <f t="array" ref="DD2399">TEXT(_xlfn.SEQUENCE(1, DATEDIF(AG2399, AH2399, "m") + 1, AG2399, 30), "YYYY-APMM")</f>
        <v>2014-AP02</v>
      </c>
      <c r="DN2399">
        <f t="shared" si="74"/>
        <v>50.4</v>
      </c>
      <c r="DO2399" t="str">
        <f t="shared" si="75"/>
        <v>LABOR- SUBCONTRACTOR</v>
      </c>
    </row>
    <row r="2400" spans="1:119" x14ac:dyDescent="0.35">
      <c r="A2400" t="s">
        <v>105</v>
      </c>
      <c r="B2400">
        <v>501685</v>
      </c>
      <c r="C2400">
        <v>6359</v>
      </c>
      <c r="D2400">
        <v>124724</v>
      </c>
      <c r="E2400">
        <v>13662</v>
      </c>
      <c r="F2400">
        <v>0</v>
      </c>
      <c r="G2400" t="s">
        <v>106</v>
      </c>
      <c r="H2400" t="s">
        <v>106</v>
      </c>
      <c r="I2400" t="s">
        <v>106</v>
      </c>
      <c r="J2400" t="s">
        <v>107</v>
      </c>
      <c r="K2400" t="s">
        <v>108</v>
      </c>
      <c r="L2400" t="s">
        <v>109</v>
      </c>
      <c r="M2400" t="s">
        <v>110</v>
      </c>
      <c r="N2400" t="s">
        <v>5834</v>
      </c>
      <c r="O2400" t="s">
        <v>3063</v>
      </c>
      <c r="P2400">
        <v>8178</v>
      </c>
      <c r="Q2400">
        <v>280</v>
      </c>
      <c r="R2400">
        <v>0</v>
      </c>
      <c r="S2400">
        <v>144</v>
      </c>
      <c r="T2400">
        <v>0</v>
      </c>
      <c r="U2400">
        <v>2732.4</v>
      </c>
      <c r="V2400">
        <v>2732.4</v>
      </c>
      <c r="W2400">
        <v>144</v>
      </c>
      <c r="X2400">
        <v>0</v>
      </c>
      <c r="Y2400">
        <v>0</v>
      </c>
      <c r="Z2400">
        <v>0</v>
      </c>
      <c r="AD2400" s="1">
        <v>41591.333333333336</v>
      </c>
      <c r="AE2400" s="1">
        <v>41611.708333333336</v>
      </c>
      <c r="AG2400" s="1">
        <v>41548.333333333336</v>
      </c>
      <c r="AH2400" s="1">
        <v>41570.708333333336</v>
      </c>
      <c r="AI2400" s="1">
        <v>41548.333333333336</v>
      </c>
      <c r="AJ2400" s="1">
        <v>41570.708333333336</v>
      </c>
      <c r="AK2400" s="1">
        <v>41548.333333333336</v>
      </c>
      <c r="AL2400" s="1">
        <v>41570.708333333336</v>
      </c>
      <c r="AM2400" s="1">
        <v>41591.333333333336</v>
      </c>
      <c r="AN2400" s="1">
        <v>41611.708333333336</v>
      </c>
      <c r="AP2400" t="s">
        <v>113</v>
      </c>
      <c r="AU2400" t="e">
        <f>+J7PCksTRfus0Nv8XGM58g</f>
        <v>#NAME?</v>
      </c>
      <c r="AY2400" t="s">
        <v>106</v>
      </c>
      <c r="AZ2400">
        <v>0</v>
      </c>
      <c r="BA2400">
        <v>0</v>
      </c>
      <c r="BD2400" s="3">
        <v>41321.661805555559</v>
      </c>
      <c r="BE2400" s="3">
        <v>41321.663888888892</v>
      </c>
      <c r="BF2400" t="s">
        <v>115</v>
      </c>
      <c r="BG2400" t="s">
        <v>115</v>
      </c>
      <c r="BH2400">
        <v>8149</v>
      </c>
      <c r="BM2400">
        <v>43550</v>
      </c>
      <c r="BR2400" t="s">
        <v>116</v>
      </c>
      <c r="BS2400" t="s">
        <v>117</v>
      </c>
      <c r="BU2400">
        <v>1</v>
      </c>
      <c r="BV2400" t="s">
        <v>118</v>
      </c>
      <c r="BX2400" t="s">
        <v>119</v>
      </c>
      <c r="BY2400" t="s">
        <v>119</v>
      </c>
      <c r="BZ2400" t="s">
        <v>119</v>
      </c>
      <c r="CA2400">
        <v>1</v>
      </c>
      <c r="CC2400" t="s">
        <v>120</v>
      </c>
      <c r="CH2400">
        <v>540</v>
      </c>
      <c r="CI2400">
        <v>41500</v>
      </c>
      <c r="CJ2400" t="s">
        <v>106</v>
      </c>
      <c r="CK2400" t="s">
        <v>106</v>
      </c>
      <c r="CL2400">
        <v>10</v>
      </c>
      <c r="CM2400" t="s">
        <v>2889</v>
      </c>
      <c r="CO2400">
        <v>124721</v>
      </c>
      <c r="CQ2400">
        <v>0</v>
      </c>
      <c r="CR2400">
        <v>0</v>
      </c>
      <c r="CS2400">
        <v>0</v>
      </c>
      <c r="CY2400" t="s">
        <v>123</v>
      </c>
      <c r="CZ2400" t="s">
        <v>124</v>
      </c>
      <c r="DD2400" t="str" cm="1">
        <f t="array" ref="DD2400">TEXT(_xlfn.SEQUENCE(1, DATEDIF(AG2400, AH2400, "m") + 1, AG2400, 30), "YYYY-APMM")</f>
        <v>2013-AP10</v>
      </c>
      <c r="DN2400">
        <f t="shared" si="74"/>
        <v>2732.4</v>
      </c>
      <c r="DO2400" t="str">
        <f t="shared" si="75"/>
        <v>LABOR- SUBCONTRACTOR</v>
      </c>
    </row>
    <row r="2401" spans="1:119" x14ac:dyDescent="0.35">
      <c r="A2401" t="s">
        <v>105</v>
      </c>
      <c r="B2401">
        <v>501686</v>
      </c>
      <c r="C2401">
        <v>6359</v>
      </c>
      <c r="D2401">
        <v>124724</v>
      </c>
      <c r="E2401">
        <v>13662</v>
      </c>
      <c r="F2401">
        <v>0</v>
      </c>
      <c r="G2401" t="s">
        <v>106</v>
      </c>
      <c r="H2401" t="s">
        <v>106</v>
      </c>
      <c r="I2401" t="s">
        <v>106</v>
      </c>
      <c r="J2401" t="s">
        <v>107</v>
      </c>
      <c r="K2401" t="s">
        <v>108</v>
      </c>
      <c r="L2401" t="s">
        <v>109</v>
      </c>
      <c r="M2401" t="s">
        <v>110</v>
      </c>
      <c r="N2401" t="s">
        <v>5835</v>
      </c>
      <c r="O2401" t="s">
        <v>3066</v>
      </c>
      <c r="P2401">
        <v>8178</v>
      </c>
      <c r="Q2401">
        <v>448</v>
      </c>
      <c r="R2401">
        <v>96</v>
      </c>
      <c r="S2401">
        <v>144</v>
      </c>
      <c r="T2401">
        <v>0</v>
      </c>
      <c r="U2401">
        <v>216</v>
      </c>
      <c r="V2401">
        <v>216</v>
      </c>
      <c r="W2401">
        <v>144</v>
      </c>
      <c r="X2401">
        <v>0</v>
      </c>
      <c r="Y2401">
        <v>0</v>
      </c>
      <c r="Z2401">
        <v>0</v>
      </c>
      <c r="AD2401" s="1">
        <v>41616.333333333336</v>
      </c>
      <c r="AE2401" s="1">
        <v>41637.708333333336</v>
      </c>
      <c r="AG2401" s="1">
        <v>41548.333333333336</v>
      </c>
      <c r="AH2401" s="1">
        <v>41570.708333333336</v>
      </c>
      <c r="AI2401" s="1">
        <v>41548.333333333336</v>
      </c>
      <c r="AJ2401" s="1">
        <v>41570.708333333336</v>
      </c>
      <c r="AK2401" s="1">
        <v>41548.333333333336</v>
      </c>
      <c r="AL2401" s="1">
        <v>41570.708333333336</v>
      </c>
      <c r="AM2401" s="1">
        <v>41616.333333333336</v>
      </c>
      <c r="AN2401" s="1">
        <v>41637.708333333336</v>
      </c>
      <c r="AP2401" t="s">
        <v>113</v>
      </c>
      <c r="AU2401" t="s">
        <v>5836</v>
      </c>
      <c r="AY2401" t="s">
        <v>106</v>
      </c>
      <c r="AZ2401">
        <v>0</v>
      </c>
      <c r="BA2401">
        <v>0</v>
      </c>
      <c r="BD2401" s="3">
        <v>41321.661805555559</v>
      </c>
      <c r="BE2401" s="3">
        <v>41321.663888888892</v>
      </c>
      <c r="BF2401" t="s">
        <v>115</v>
      </c>
      <c r="BG2401" t="s">
        <v>115</v>
      </c>
      <c r="BH2401">
        <v>8149</v>
      </c>
      <c r="BM2401">
        <v>43550</v>
      </c>
      <c r="BR2401" t="s">
        <v>116</v>
      </c>
      <c r="BS2401" t="s">
        <v>117</v>
      </c>
      <c r="BU2401">
        <v>1</v>
      </c>
      <c r="BV2401" t="s">
        <v>118</v>
      </c>
      <c r="BX2401" t="s">
        <v>119</v>
      </c>
      <c r="BY2401" t="s">
        <v>119</v>
      </c>
      <c r="BZ2401" t="s">
        <v>119</v>
      </c>
      <c r="CA2401">
        <v>1</v>
      </c>
      <c r="CC2401" t="s">
        <v>120</v>
      </c>
      <c r="CH2401">
        <v>540</v>
      </c>
      <c r="CI2401">
        <v>41500</v>
      </c>
      <c r="CJ2401" t="s">
        <v>106</v>
      </c>
      <c r="CK2401" t="s">
        <v>106</v>
      </c>
      <c r="CL2401">
        <v>10</v>
      </c>
      <c r="CM2401" t="s">
        <v>2889</v>
      </c>
      <c r="CO2401">
        <v>124721</v>
      </c>
      <c r="CQ2401">
        <v>0</v>
      </c>
      <c r="CR2401">
        <v>0</v>
      </c>
      <c r="CS2401">
        <v>0</v>
      </c>
      <c r="CY2401" t="s">
        <v>123</v>
      </c>
      <c r="CZ2401" t="s">
        <v>124</v>
      </c>
      <c r="DD2401" t="str" cm="1">
        <f t="array" ref="DD2401">TEXT(_xlfn.SEQUENCE(1, DATEDIF(AG2401, AH2401, "m") + 1, AG2401, 30), "YYYY-APMM")</f>
        <v>2013-AP10</v>
      </c>
      <c r="DN2401">
        <f t="shared" si="74"/>
        <v>216</v>
      </c>
      <c r="DO2401" t="str">
        <f t="shared" si="75"/>
        <v>LABOR- SUBCONTRACTOR</v>
      </c>
    </row>
    <row r="2402" spans="1:119" x14ac:dyDescent="0.35">
      <c r="A2402" t="s">
        <v>105</v>
      </c>
      <c r="B2402">
        <v>501687</v>
      </c>
      <c r="C2402">
        <v>6359</v>
      </c>
      <c r="D2402">
        <v>124724</v>
      </c>
      <c r="E2402">
        <v>13662</v>
      </c>
      <c r="F2402">
        <v>0</v>
      </c>
      <c r="G2402" t="s">
        <v>106</v>
      </c>
      <c r="H2402" t="s">
        <v>106</v>
      </c>
      <c r="I2402" t="s">
        <v>106</v>
      </c>
      <c r="J2402" t="s">
        <v>107</v>
      </c>
      <c r="K2402" t="s">
        <v>108</v>
      </c>
      <c r="L2402" t="s">
        <v>109</v>
      </c>
      <c r="M2402" t="s">
        <v>110</v>
      </c>
      <c r="N2402" t="s">
        <v>5837</v>
      </c>
      <c r="O2402" t="s">
        <v>3069</v>
      </c>
      <c r="P2402">
        <v>8178</v>
      </c>
      <c r="Q2402">
        <v>512</v>
      </c>
      <c r="R2402">
        <v>0</v>
      </c>
      <c r="S2402">
        <v>160</v>
      </c>
      <c r="T2402">
        <v>0</v>
      </c>
      <c r="U2402">
        <v>352.8</v>
      </c>
      <c r="V2402">
        <v>352.8</v>
      </c>
      <c r="W2402">
        <v>160</v>
      </c>
      <c r="X2402">
        <v>0</v>
      </c>
      <c r="Y2402">
        <v>0</v>
      </c>
      <c r="Z2402">
        <v>0</v>
      </c>
      <c r="AD2402" s="1">
        <v>41717.333333333336</v>
      </c>
      <c r="AE2402" s="1">
        <v>41739.708333333336</v>
      </c>
      <c r="AG2402" s="1">
        <v>41641.333333333336</v>
      </c>
      <c r="AH2402" s="1">
        <v>41664.708333333336</v>
      </c>
      <c r="AI2402" s="1">
        <v>41641.333333333336</v>
      </c>
      <c r="AJ2402" s="1">
        <v>41664.708333333336</v>
      </c>
      <c r="AK2402" s="1">
        <v>41641.333333333336</v>
      </c>
      <c r="AL2402" s="1">
        <v>41664.708333333336</v>
      </c>
      <c r="AM2402" s="1">
        <v>41717.333333333336</v>
      </c>
      <c r="AN2402" s="1">
        <v>41739.708333333336</v>
      </c>
      <c r="AP2402" t="s">
        <v>113</v>
      </c>
      <c r="AU2402" t="s">
        <v>5838</v>
      </c>
      <c r="AY2402" t="s">
        <v>106</v>
      </c>
      <c r="AZ2402">
        <v>0</v>
      </c>
      <c r="BA2402">
        <v>0</v>
      </c>
      <c r="BD2402" s="3">
        <v>41321.661805555559</v>
      </c>
      <c r="BE2402" s="3">
        <v>41321.663888888892</v>
      </c>
      <c r="BF2402" t="s">
        <v>115</v>
      </c>
      <c r="BG2402" t="s">
        <v>115</v>
      </c>
      <c r="BH2402">
        <v>8149</v>
      </c>
      <c r="BM2402">
        <v>43550</v>
      </c>
      <c r="BR2402" t="s">
        <v>116</v>
      </c>
      <c r="BS2402" t="s">
        <v>117</v>
      </c>
      <c r="BU2402">
        <v>1</v>
      </c>
      <c r="BV2402" t="s">
        <v>118</v>
      </c>
      <c r="BX2402" t="s">
        <v>119</v>
      </c>
      <c r="BY2402" t="s">
        <v>119</v>
      </c>
      <c r="BZ2402" t="s">
        <v>119</v>
      </c>
      <c r="CA2402">
        <v>1</v>
      </c>
      <c r="CC2402" t="s">
        <v>120</v>
      </c>
      <c r="CH2402">
        <v>540</v>
      </c>
      <c r="CI2402">
        <v>41500</v>
      </c>
      <c r="CJ2402" t="s">
        <v>106</v>
      </c>
      <c r="CK2402" t="s">
        <v>106</v>
      </c>
      <c r="CL2402">
        <v>10</v>
      </c>
      <c r="CM2402" t="s">
        <v>2889</v>
      </c>
      <c r="CO2402">
        <v>124721</v>
      </c>
      <c r="CQ2402">
        <v>0</v>
      </c>
      <c r="CR2402">
        <v>0</v>
      </c>
      <c r="CS2402">
        <v>0</v>
      </c>
      <c r="CY2402" t="s">
        <v>123</v>
      </c>
      <c r="CZ2402" t="s">
        <v>124</v>
      </c>
      <c r="DD2402" t="str" cm="1">
        <f t="array" ref="DD2402">TEXT(_xlfn.SEQUENCE(1, DATEDIF(AG2402, AH2402, "m") + 1, AG2402, 30), "YYYY-APMM")</f>
        <v>2014-AP01</v>
      </c>
      <c r="DN2402">
        <f t="shared" si="74"/>
        <v>352.8</v>
      </c>
      <c r="DO2402" t="str">
        <f t="shared" si="75"/>
        <v>LABOR- SUBCONTRACTOR</v>
      </c>
    </row>
    <row r="2403" spans="1:119" x14ac:dyDescent="0.35">
      <c r="A2403" t="s">
        <v>105</v>
      </c>
      <c r="B2403">
        <v>501688</v>
      </c>
      <c r="C2403">
        <v>6359</v>
      </c>
      <c r="D2403">
        <v>124724</v>
      </c>
      <c r="E2403">
        <v>13662</v>
      </c>
      <c r="F2403">
        <v>0</v>
      </c>
      <c r="G2403" t="s">
        <v>106</v>
      </c>
      <c r="H2403" t="s">
        <v>106</v>
      </c>
      <c r="I2403" t="s">
        <v>106</v>
      </c>
      <c r="J2403" t="s">
        <v>107</v>
      </c>
      <c r="K2403" t="s">
        <v>108</v>
      </c>
      <c r="L2403" t="s">
        <v>109</v>
      </c>
      <c r="M2403" t="s">
        <v>110</v>
      </c>
      <c r="N2403" t="s">
        <v>5839</v>
      </c>
      <c r="O2403" t="s">
        <v>3072</v>
      </c>
      <c r="P2403">
        <v>8178</v>
      </c>
      <c r="Q2403">
        <v>512</v>
      </c>
      <c r="R2403">
        <v>80</v>
      </c>
      <c r="S2403">
        <v>120</v>
      </c>
      <c r="T2403">
        <v>0</v>
      </c>
      <c r="U2403">
        <v>50.4</v>
      </c>
      <c r="V2403">
        <v>50.4</v>
      </c>
      <c r="W2403">
        <v>120</v>
      </c>
      <c r="X2403">
        <v>0</v>
      </c>
      <c r="Y2403">
        <v>0</v>
      </c>
      <c r="Z2403">
        <v>0</v>
      </c>
      <c r="AD2403" s="1">
        <v>41729.333333333336</v>
      </c>
      <c r="AE2403" s="1">
        <v>41745.708333333336</v>
      </c>
      <c r="AG2403" s="1">
        <v>41653.333333333336</v>
      </c>
      <c r="AH2403" s="1">
        <v>41669.708333333336</v>
      </c>
      <c r="AI2403" s="1">
        <v>41653.333333333336</v>
      </c>
      <c r="AJ2403" s="1">
        <v>41669.708333333336</v>
      </c>
      <c r="AK2403" s="1">
        <v>41653.333333333336</v>
      </c>
      <c r="AL2403" s="1">
        <v>41669.708333333336</v>
      </c>
      <c r="AM2403" s="1">
        <v>41729.333333333336</v>
      </c>
      <c r="AN2403" s="1">
        <v>41745.708333333336</v>
      </c>
      <c r="AP2403" t="s">
        <v>113</v>
      </c>
      <c r="AU2403" t="s">
        <v>5840</v>
      </c>
      <c r="AY2403" t="s">
        <v>106</v>
      </c>
      <c r="AZ2403">
        <v>0</v>
      </c>
      <c r="BA2403">
        <v>0</v>
      </c>
      <c r="BD2403" s="3">
        <v>41321.661805555559</v>
      </c>
      <c r="BE2403" s="3">
        <v>41321.663888888892</v>
      </c>
      <c r="BF2403" t="s">
        <v>115</v>
      </c>
      <c r="BG2403" t="s">
        <v>115</v>
      </c>
      <c r="BH2403">
        <v>8149</v>
      </c>
      <c r="BM2403">
        <v>43550</v>
      </c>
      <c r="BR2403" t="s">
        <v>116</v>
      </c>
      <c r="BS2403" t="s">
        <v>117</v>
      </c>
      <c r="BU2403">
        <v>1</v>
      </c>
      <c r="BV2403" t="s">
        <v>118</v>
      </c>
      <c r="BX2403" t="s">
        <v>119</v>
      </c>
      <c r="BY2403" t="s">
        <v>119</v>
      </c>
      <c r="BZ2403" t="s">
        <v>119</v>
      </c>
      <c r="CA2403">
        <v>1</v>
      </c>
      <c r="CC2403" t="s">
        <v>120</v>
      </c>
      <c r="CH2403">
        <v>540</v>
      </c>
      <c r="CI2403">
        <v>41500</v>
      </c>
      <c r="CJ2403" t="s">
        <v>106</v>
      </c>
      <c r="CK2403" t="s">
        <v>106</v>
      </c>
      <c r="CL2403">
        <v>10</v>
      </c>
      <c r="CM2403" t="s">
        <v>2889</v>
      </c>
      <c r="CO2403">
        <v>124721</v>
      </c>
      <c r="CQ2403">
        <v>0</v>
      </c>
      <c r="CR2403">
        <v>0</v>
      </c>
      <c r="CS2403">
        <v>0</v>
      </c>
      <c r="CY2403" t="s">
        <v>123</v>
      </c>
      <c r="CZ2403" t="s">
        <v>124</v>
      </c>
      <c r="DD2403" t="str" cm="1">
        <f t="array" ref="DD2403">TEXT(_xlfn.SEQUENCE(1, DATEDIF(AG2403, AH2403, "m") + 1, AG2403, 30), "YYYY-APMM")</f>
        <v>2014-AP01</v>
      </c>
      <c r="DN2403">
        <f t="shared" si="74"/>
        <v>50.4</v>
      </c>
      <c r="DO2403" t="str">
        <f t="shared" si="75"/>
        <v>LABOR- SUBCONTRACTOR</v>
      </c>
    </row>
    <row r="2404" spans="1:119" x14ac:dyDescent="0.35">
      <c r="A2404" t="s">
        <v>105</v>
      </c>
      <c r="B2404">
        <v>501689</v>
      </c>
      <c r="C2404">
        <v>6359</v>
      </c>
      <c r="D2404">
        <v>124724</v>
      </c>
      <c r="E2404">
        <v>13662</v>
      </c>
      <c r="F2404">
        <v>0</v>
      </c>
      <c r="G2404" t="s">
        <v>106</v>
      </c>
      <c r="H2404" t="s">
        <v>106</v>
      </c>
      <c r="I2404" t="s">
        <v>106</v>
      </c>
      <c r="J2404" t="s">
        <v>107</v>
      </c>
      <c r="K2404" t="s">
        <v>108</v>
      </c>
      <c r="L2404" t="s">
        <v>109</v>
      </c>
      <c r="M2404" t="s">
        <v>110</v>
      </c>
      <c r="N2404" t="s">
        <v>5841</v>
      </c>
      <c r="O2404" t="s">
        <v>3075</v>
      </c>
      <c r="P2404">
        <v>8178</v>
      </c>
      <c r="Q2404">
        <v>0</v>
      </c>
      <c r="R2404">
        <v>0</v>
      </c>
      <c r="S2404">
        <v>160</v>
      </c>
      <c r="T2404">
        <v>0</v>
      </c>
      <c r="U2404">
        <v>165.6</v>
      </c>
      <c r="V2404">
        <v>165.6</v>
      </c>
      <c r="W2404">
        <v>160</v>
      </c>
      <c r="X2404">
        <v>0</v>
      </c>
      <c r="Y2404">
        <v>0</v>
      </c>
      <c r="Z2404">
        <v>0</v>
      </c>
      <c r="AD2404" s="1">
        <v>41431.333333333336</v>
      </c>
      <c r="AE2404" s="1">
        <v>41454.708333333336</v>
      </c>
      <c r="AG2404" s="1">
        <v>41431.333333333336</v>
      </c>
      <c r="AH2404" s="1">
        <v>41454.708333333336</v>
      </c>
      <c r="AI2404" s="1">
        <v>41431.333333333336</v>
      </c>
      <c r="AJ2404" s="1">
        <v>41454.708333333336</v>
      </c>
      <c r="AK2404" s="1">
        <v>41431.333333333336</v>
      </c>
      <c r="AL2404" s="1">
        <v>41454.708333333336</v>
      </c>
      <c r="AM2404" s="1">
        <v>41431.333333333336</v>
      </c>
      <c r="AN2404" s="1">
        <v>41454.708333333336</v>
      </c>
      <c r="AP2404" t="s">
        <v>113</v>
      </c>
      <c r="AU2404" t="s">
        <v>5842</v>
      </c>
      <c r="AY2404" t="s">
        <v>106</v>
      </c>
      <c r="AZ2404">
        <v>0</v>
      </c>
      <c r="BA2404">
        <v>0</v>
      </c>
      <c r="BD2404" s="3">
        <v>41321.661805555559</v>
      </c>
      <c r="BE2404" s="3">
        <v>41321.663888888892</v>
      </c>
      <c r="BF2404" t="s">
        <v>115</v>
      </c>
      <c r="BG2404" t="s">
        <v>115</v>
      </c>
      <c r="BH2404">
        <v>8149</v>
      </c>
      <c r="BM2404">
        <v>43550</v>
      </c>
      <c r="BR2404" t="s">
        <v>116</v>
      </c>
      <c r="BS2404" t="s">
        <v>117</v>
      </c>
      <c r="BU2404">
        <v>1</v>
      </c>
      <c r="BV2404" t="s">
        <v>118</v>
      </c>
      <c r="BX2404" t="s">
        <v>119</v>
      </c>
      <c r="BY2404" t="s">
        <v>119</v>
      </c>
      <c r="BZ2404" t="s">
        <v>119</v>
      </c>
      <c r="CA2404">
        <v>1</v>
      </c>
      <c r="CC2404" t="s">
        <v>120</v>
      </c>
      <c r="CH2404">
        <v>540</v>
      </c>
      <c r="CI2404">
        <v>41500</v>
      </c>
      <c r="CJ2404" t="s">
        <v>106</v>
      </c>
      <c r="CK2404" t="s">
        <v>106</v>
      </c>
      <c r="CL2404">
        <v>10</v>
      </c>
      <c r="CM2404" t="s">
        <v>2889</v>
      </c>
      <c r="CO2404">
        <v>124721</v>
      </c>
      <c r="CQ2404">
        <v>0</v>
      </c>
      <c r="CR2404">
        <v>0</v>
      </c>
      <c r="CS2404">
        <v>0</v>
      </c>
      <c r="CY2404" t="s">
        <v>123</v>
      </c>
      <c r="CZ2404" t="s">
        <v>124</v>
      </c>
      <c r="DD2404" t="str" cm="1">
        <f t="array" ref="DD2404">TEXT(_xlfn.SEQUENCE(1, DATEDIF(AG2404, AH2404, "m") + 1, AG2404, 30), "YYYY-APMM")</f>
        <v>2013-AP06</v>
      </c>
      <c r="DN2404">
        <f t="shared" si="74"/>
        <v>165.6</v>
      </c>
      <c r="DO2404" t="str">
        <f t="shared" si="75"/>
        <v>LABOR- SUBCONTRACTOR</v>
      </c>
    </row>
    <row r="2405" spans="1:119" x14ac:dyDescent="0.35">
      <c r="A2405" t="s">
        <v>105</v>
      </c>
      <c r="B2405">
        <v>501690</v>
      </c>
      <c r="C2405">
        <v>6359</v>
      </c>
      <c r="D2405">
        <v>124726</v>
      </c>
      <c r="E2405">
        <v>13662</v>
      </c>
      <c r="F2405">
        <v>0</v>
      </c>
      <c r="G2405" t="s">
        <v>106</v>
      </c>
      <c r="H2405" t="s">
        <v>106</v>
      </c>
      <c r="I2405" t="s">
        <v>106</v>
      </c>
      <c r="J2405" t="s">
        <v>107</v>
      </c>
      <c r="K2405" t="s">
        <v>108</v>
      </c>
      <c r="L2405" t="s">
        <v>109</v>
      </c>
      <c r="M2405" t="s">
        <v>110</v>
      </c>
      <c r="N2405" t="s">
        <v>5843</v>
      </c>
      <c r="O2405" t="s">
        <v>3002</v>
      </c>
      <c r="P2405">
        <v>8178</v>
      </c>
      <c r="Q2405">
        <v>88</v>
      </c>
      <c r="R2405">
        <v>0</v>
      </c>
      <c r="S2405">
        <v>200</v>
      </c>
      <c r="T2405">
        <v>0</v>
      </c>
      <c r="U2405">
        <v>1102.8</v>
      </c>
      <c r="V2405">
        <v>1102.8</v>
      </c>
      <c r="W2405">
        <v>200</v>
      </c>
      <c r="X2405">
        <v>0</v>
      </c>
      <c r="Y2405">
        <v>0</v>
      </c>
      <c r="Z2405">
        <v>0</v>
      </c>
      <c r="AD2405" s="1">
        <v>41595.333333333336</v>
      </c>
      <c r="AE2405" s="1">
        <v>41623.708333333336</v>
      </c>
      <c r="AG2405" s="1">
        <v>41582.333333333336</v>
      </c>
      <c r="AH2405" s="1">
        <v>41610.708333333336</v>
      </c>
      <c r="AI2405" s="1">
        <v>41582.333333333336</v>
      </c>
      <c r="AJ2405" s="1">
        <v>41610.708333333336</v>
      </c>
      <c r="AK2405" s="1">
        <v>41582.333333333336</v>
      </c>
      <c r="AL2405" s="1">
        <v>41610.708333333336</v>
      </c>
      <c r="AM2405" s="1">
        <v>41595.333333333336</v>
      </c>
      <c r="AN2405" s="1">
        <v>41623.708333333336</v>
      </c>
      <c r="AP2405" t="s">
        <v>113</v>
      </c>
      <c r="AU2405" t="s">
        <v>5844</v>
      </c>
      <c r="AY2405" t="s">
        <v>106</v>
      </c>
      <c r="AZ2405">
        <v>0</v>
      </c>
      <c r="BA2405">
        <v>0</v>
      </c>
      <c r="BD2405" s="3">
        <v>41321.661805555559</v>
      </c>
      <c r="BE2405" s="3">
        <v>41328.377083333333</v>
      </c>
      <c r="BF2405" t="s">
        <v>115</v>
      </c>
      <c r="BG2405" t="s">
        <v>115</v>
      </c>
      <c r="BH2405">
        <v>8149</v>
      </c>
      <c r="BM2405">
        <v>43550</v>
      </c>
      <c r="BR2405" t="s">
        <v>116</v>
      </c>
      <c r="BS2405" t="s">
        <v>117</v>
      </c>
      <c r="BU2405">
        <v>1</v>
      </c>
      <c r="BV2405" t="s">
        <v>118</v>
      </c>
      <c r="BX2405" t="s">
        <v>119</v>
      </c>
      <c r="BY2405" t="s">
        <v>119</v>
      </c>
      <c r="BZ2405" t="s">
        <v>119</v>
      </c>
      <c r="CA2405">
        <v>1</v>
      </c>
      <c r="CC2405" t="s">
        <v>120</v>
      </c>
      <c r="CH2405">
        <v>540</v>
      </c>
      <c r="CI2405">
        <v>41470</v>
      </c>
      <c r="CJ2405" t="s">
        <v>106</v>
      </c>
      <c r="CK2405" t="s">
        <v>106</v>
      </c>
      <c r="CL2405">
        <v>15</v>
      </c>
      <c r="CM2405" t="s">
        <v>2963</v>
      </c>
      <c r="CO2405">
        <v>124725</v>
      </c>
      <c r="CQ2405">
        <v>0</v>
      </c>
      <c r="CR2405">
        <v>0</v>
      </c>
      <c r="CS2405">
        <v>0</v>
      </c>
      <c r="CY2405" t="s">
        <v>123</v>
      </c>
      <c r="CZ2405" t="s">
        <v>124</v>
      </c>
      <c r="DD2405" t="str" cm="1">
        <f t="array" ref="DD2405">TEXT(_xlfn.SEQUENCE(1, DATEDIF(AG2405, AH2405, "m") + 1, AG2405, 30), "YYYY-APMM")</f>
        <v>2013-AP11</v>
      </c>
      <c r="DN2405">
        <f t="shared" si="74"/>
        <v>1102.8</v>
      </c>
      <c r="DO2405" t="str">
        <f t="shared" si="75"/>
        <v>LABOR- SUBCONTRACTOR</v>
      </c>
    </row>
    <row r="2406" spans="1:119" x14ac:dyDescent="0.35">
      <c r="A2406" t="s">
        <v>105</v>
      </c>
      <c r="B2406">
        <v>501691</v>
      </c>
      <c r="C2406">
        <v>6359</v>
      </c>
      <c r="D2406">
        <v>124726</v>
      </c>
      <c r="E2406">
        <v>13662</v>
      </c>
      <c r="F2406">
        <v>0</v>
      </c>
      <c r="G2406" t="s">
        <v>106</v>
      </c>
      <c r="H2406" t="s">
        <v>106</v>
      </c>
      <c r="I2406" t="s">
        <v>106</v>
      </c>
      <c r="J2406" t="s">
        <v>107</v>
      </c>
      <c r="K2406" t="s">
        <v>108</v>
      </c>
      <c r="L2406" t="s">
        <v>109</v>
      </c>
      <c r="M2406" t="s">
        <v>110</v>
      </c>
      <c r="N2406" t="s">
        <v>5845</v>
      </c>
      <c r="O2406" t="s">
        <v>3005</v>
      </c>
      <c r="P2406">
        <v>8178</v>
      </c>
      <c r="Q2406">
        <v>264</v>
      </c>
      <c r="R2406">
        <v>24</v>
      </c>
      <c r="S2406">
        <v>160</v>
      </c>
      <c r="T2406">
        <v>0</v>
      </c>
      <c r="U2406">
        <v>1840.8</v>
      </c>
      <c r="V2406">
        <v>1840.8</v>
      </c>
      <c r="W2406">
        <v>160</v>
      </c>
      <c r="X2406">
        <v>0</v>
      </c>
      <c r="Y2406">
        <v>0</v>
      </c>
      <c r="Z2406">
        <v>0</v>
      </c>
      <c r="AD2406" s="1">
        <v>41633.333333333336</v>
      </c>
      <c r="AE2406" s="1">
        <v>41655.708333333336</v>
      </c>
      <c r="AG2406" s="1">
        <v>41594.333333333336</v>
      </c>
      <c r="AH2406" s="1">
        <v>41616.708333333336</v>
      </c>
      <c r="AI2406" s="1">
        <v>41594.333333333336</v>
      </c>
      <c r="AJ2406" s="1">
        <v>41616.708333333336</v>
      </c>
      <c r="AK2406" s="1">
        <v>41594.333333333336</v>
      </c>
      <c r="AL2406" s="1">
        <v>41616.708333333336</v>
      </c>
      <c r="AM2406" s="1">
        <v>41633.333333333336</v>
      </c>
      <c r="AN2406" s="1">
        <v>41655.708333333336</v>
      </c>
      <c r="AP2406" t="s">
        <v>113</v>
      </c>
      <c r="AU2406" t="s">
        <v>5846</v>
      </c>
      <c r="AY2406" t="s">
        <v>106</v>
      </c>
      <c r="AZ2406">
        <v>0</v>
      </c>
      <c r="BA2406">
        <v>0</v>
      </c>
      <c r="BD2406" s="3">
        <v>41321.661805555559</v>
      </c>
      <c r="BE2406" s="3">
        <v>41321.663888888892</v>
      </c>
      <c r="BF2406" t="s">
        <v>115</v>
      </c>
      <c r="BG2406" t="s">
        <v>115</v>
      </c>
      <c r="BH2406">
        <v>8149</v>
      </c>
      <c r="BM2406">
        <v>43550</v>
      </c>
      <c r="BR2406" t="s">
        <v>116</v>
      </c>
      <c r="BS2406" t="s">
        <v>117</v>
      </c>
      <c r="BU2406">
        <v>1</v>
      </c>
      <c r="BV2406" t="s">
        <v>118</v>
      </c>
      <c r="BX2406" t="s">
        <v>119</v>
      </c>
      <c r="BY2406" t="s">
        <v>119</v>
      </c>
      <c r="BZ2406" t="s">
        <v>119</v>
      </c>
      <c r="CA2406">
        <v>1</v>
      </c>
      <c r="CC2406" t="s">
        <v>120</v>
      </c>
      <c r="CH2406">
        <v>540</v>
      </c>
      <c r="CI2406">
        <v>41470</v>
      </c>
      <c r="CJ2406" t="s">
        <v>106</v>
      </c>
      <c r="CK2406" t="s">
        <v>106</v>
      </c>
      <c r="CL2406">
        <v>15</v>
      </c>
      <c r="CM2406" t="s">
        <v>2963</v>
      </c>
      <c r="CO2406">
        <v>124725</v>
      </c>
      <c r="CQ2406">
        <v>0</v>
      </c>
      <c r="CR2406">
        <v>0</v>
      </c>
      <c r="CS2406">
        <v>0</v>
      </c>
      <c r="CY2406" t="s">
        <v>123</v>
      </c>
      <c r="CZ2406" t="s">
        <v>124</v>
      </c>
      <c r="DD2406" t="str" cm="1">
        <f t="array" ref="DD2406">TEXT(_xlfn.SEQUENCE(1, DATEDIF(AG2406, AH2406, "m") + 1, AG2406, 30), "YYYY-APMM")</f>
        <v>2013-AP11</v>
      </c>
      <c r="DN2406">
        <f t="shared" si="74"/>
        <v>1840.8</v>
      </c>
      <c r="DO2406" t="str">
        <f t="shared" si="75"/>
        <v>LABOR- SUBCONTRACTOR</v>
      </c>
    </row>
    <row r="2407" spans="1:119" x14ac:dyDescent="0.35">
      <c r="A2407" t="s">
        <v>105</v>
      </c>
      <c r="B2407">
        <v>501692</v>
      </c>
      <c r="C2407">
        <v>6359</v>
      </c>
      <c r="D2407">
        <v>124726</v>
      </c>
      <c r="E2407">
        <v>13662</v>
      </c>
      <c r="F2407">
        <v>0</v>
      </c>
      <c r="G2407" t="s">
        <v>106</v>
      </c>
      <c r="H2407" t="s">
        <v>106</v>
      </c>
      <c r="I2407" t="s">
        <v>106</v>
      </c>
      <c r="J2407" t="s">
        <v>107</v>
      </c>
      <c r="K2407" t="s">
        <v>108</v>
      </c>
      <c r="L2407" t="s">
        <v>109</v>
      </c>
      <c r="M2407" t="s">
        <v>110</v>
      </c>
      <c r="N2407" t="s">
        <v>5847</v>
      </c>
      <c r="O2407" t="s">
        <v>3008</v>
      </c>
      <c r="P2407">
        <v>8178</v>
      </c>
      <c r="Q2407">
        <v>240</v>
      </c>
      <c r="R2407">
        <v>0</v>
      </c>
      <c r="S2407">
        <v>200</v>
      </c>
      <c r="T2407">
        <v>0</v>
      </c>
      <c r="U2407">
        <v>648</v>
      </c>
      <c r="V2407">
        <v>648</v>
      </c>
      <c r="W2407">
        <v>200</v>
      </c>
      <c r="X2407">
        <v>0</v>
      </c>
      <c r="Y2407">
        <v>0</v>
      </c>
      <c r="Z2407">
        <v>0</v>
      </c>
      <c r="AD2407" s="1">
        <v>41641.333333333336</v>
      </c>
      <c r="AE2407" s="1">
        <v>41669.708333333336</v>
      </c>
      <c r="AG2407" s="1">
        <v>41605.333333333336</v>
      </c>
      <c r="AH2407" s="1">
        <v>41634.708333333336</v>
      </c>
      <c r="AI2407" s="1">
        <v>41605.333333333336</v>
      </c>
      <c r="AJ2407" s="1">
        <v>41634.708333333336</v>
      </c>
      <c r="AK2407" s="1">
        <v>41605.333333333336</v>
      </c>
      <c r="AL2407" s="1">
        <v>41634.708333333336</v>
      </c>
      <c r="AM2407" s="1">
        <v>41641.333333333336</v>
      </c>
      <c r="AN2407" s="1">
        <v>41669.708333333336</v>
      </c>
      <c r="AP2407" t="s">
        <v>113</v>
      </c>
      <c r="AU2407" t="s">
        <v>5848</v>
      </c>
      <c r="AY2407" t="s">
        <v>106</v>
      </c>
      <c r="AZ2407">
        <v>0</v>
      </c>
      <c r="BA2407">
        <v>0</v>
      </c>
      <c r="BD2407" s="3">
        <v>41321.661805555559</v>
      </c>
      <c r="BE2407" s="3">
        <v>41321.663888888892</v>
      </c>
      <c r="BF2407" t="s">
        <v>115</v>
      </c>
      <c r="BG2407" t="s">
        <v>115</v>
      </c>
      <c r="BH2407">
        <v>8149</v>
      </c>
      <c r="BM2407">
        <v>43550</v>
      </c>
      <c r="BR2407" t="s">
        <v>116</v>
      </c>
      <c r="BS2407" t="s">
        <v>117</v>
      </c>
      <c r="BU2407">
        <v>1</v>
      </c>
      <c r="BV2407" t="s">
        <v>118</v>
      </c>
      <c r="BX2407" t="s">
        <v>119</v>
      </c>
      <c r="BY2407" t="s">
        <v>119</v>
      </c>
      <c r="BZ2407" t="s">
        <v>119</v>
      </c>
      <c r="CA2407">
        <v>1</v>
      </c>
      <c r="CC2407" t="s">
        <v>120</v>
      </c>
      <c r="CH2407">
        <v>540</v>
      </c>
      <c r="CI2407">
        <v>41470</v>
      </c>
      <c r="CJ2407" t="s">
        <v>106</v>
      </c>
      <c r="CK2407" t="s">
        <v>106</v>
      </c>
      <c r="CL2407">
        <v>15</v>
      </c>
      <c r="CM2407" t="s">
        <v>2963</v>
      </c>
      <c r="CO2407">
        <v>124725</v>
      </c>
      <c r="CQ2407">
        <v>0</v>
      </c>
      <c r="CR2407">
        <v>0</v>
      </c>
      <c r="CS2407">
        <v>0</v>
      </c>
      <c r="CY2407" t="s">
        <v>123</v>
      </c>
      <c r="CZ2407" t="s">
        <v>124</v>
      </c>
      <c r="DD2407" t="str" cm="1">
        <f t="array" ref="DD2407">TEXT(_xlfn.SEQUENCE(1, DATEDIF(AG2407, AH2407, "m") + 1, AG2407, 30), "YYYY-APMM")</f>
        <v>2013-AP11</v>
      </c>
      <c r="DN2407">
        <f t="shared" si="74"/>
        <v>648</v>
      </c>
      <c r="DO2407" t="str">
        <f t="shared" si="75"/>
        <v>LABOR- SUBCONTRACTOR</v>
      </c>
    </row>
    <row r="2408" spans="1:119" x14ac:dyDescent="0.35">
      <c r="A2408" t="s">
        <v>105</v>
      </c>
      <c r="B2408">
        <v>501693</v>
      </c>
      <c r="C2408">
        <v>6359</v>
      </c>
      <c r="D2408">
        <v>124726</v>
      </c>
      <c r="E2408">
        <v>13662</v>
      </c>
      <c r="F2408">
        <v>0</v>
      </c>
      <c r="G2408" t="s">
        <v>106</v>
      </c>
      <c r="H2408" t="s">
        <v>106</v>
      </c>
      <c r="I2408" t="s">
        <v>106</v>
      </c>
      <c r="J2408" t="s">
        <v>107</v>
      </c>
      <c r="K2408" t="s">
        <v>108</v>
      </c>
      <c r="L2408" t="s">
        <v>109</v>
      </c>
      <c r="M2408" t="s">
        <v>110</v>
      </c>
      <c r="N2408" t="s">
        <v>5849</v>
      </c>
      <c r="O2408" t="s">
        <v>3011</v>
      </c>
      <c r="P2408">
        <v>8178</v>
      </c>
      <c r="Q2408">
        <v>8</v>
      </c>
      <c r="R2408">
        <v>0</v>
      </c>
      <c r="S2408">
        <v>160</v>
      </c>
      <c r="T2408">
        <v>0</v>
      </c>
      <c r="U2408">
        <v>188.4</v>
      </c>
      <c r="V2408">
        <v>188.4</v>
      </c>
      <c r="W2408">
        <v>160</v>
      </c>
      <c r="X2408">
        <v>0</v>
      </c>
      <c r="Y2408">
        <v>0</v>
      </c>
      <c r="Z2408">
        <v>0</v>
      </c>
      <c r="AD2408" s="1">
        <v>41678.333333333336</v>
      </c>
      <c r="AE2408" s="1">
        <v>41701.708333333336</v>
      </c>
      <c r="AG2408" s="1">
        <v>41676.333333333336</v>
      </c>
      <c r="AH2408" s="1">
        <v>41700.708333333336</v>
      </c>
      <c r="AI2408" s="1">
        <v>41676.333333333336</v>
      </c>
      <c r="AJ2408" s="1">
        <v>41700.708333333336</v>
      </c>
      <c r="AK2408" s="1">
        <v>41676.333333333336</v>
      </c>
      <c r="AL2408" s="1">
        <v>41700.708333333336</v>
      </c>
      <c r="AM2408" s="1">
        <v>41678.333333333336</v>
      </c>
      <c r="AN2408" s="1">
        <v>41701.708333333336</v>
      </c>
      <c r="AP2408" t="s">
        <v>113</v>
      </c>
      <c r="AU2408" t="s">
        <v>5850</v>
      </c>
      <c r="AY2408" t="s">
        <v>106</v>
      </c>
      <c r="AZ2408">
        <v>0</v>
      </c>
      <c r="BA2408">
        <v>0</v>
      </c>
      <c r="BD2408" s="3">
        <v>41321.661805555559</v>
      </c>
      <c r="BE2408" s="3">
        <v>41321.663888888892</v>
      </c>
      <c r="BF2408" t="s">
        <v>115</v>
      </c>
      <c r="BG2408" t="s">
        <v>115</v>
      </c>
      <c r="BH2408">
        <v>8149</v>
      </c>
      <c r="BM2408">
        <v>43550</v>
      </c>
      <c r="BR2408" t="s">
        <v>116</v>
      </c>
      <c r="BS2408" t="s">
        <v>117</v>
      </c>
      <c r="BU2408">
        <v>1</v>
      </c>
      <c r="BV2408" t="s">
        <v>118</v>
      </c>
      <c r="BX2408" t="s">
        <v>119</v>
      </c>
      <c r="BY2408" t="s">
        <v>119</v>
      </c>
      <c r="BZ2408" t="s">
        <v>119</v>
      </c>
      <c r="CA2408">
        <v>1</v>
      </c>
      <c r="CC2408" t="s">
        <v>120</v>
      </c>
      <c r="CH2408">
        <v>540</v>
      </c>
      <c r="CI2408">
        <v>41470</v>
      </c>
      <c r="CJ2408" t="s">
        <v>106</v>
      </c>
      <c r="CK2408" t="s">
        <v>106</v>
      </c>
      <c r="CL2408">
        <v>15</v>
      </c>
      <c r="CM2408" t="s">
        <v>2963</v>
      </c>
      <c r="CO2408">
        <v>124725</v>
      </c>
      <c r="CQ2408">
        <v>0</v>
      </c>
      <c r="CR2408">
        <v>0</v>
      </c>
      <c r="CS2408">
        <v>0</v>
      </c>
      <c r="CY2408" t="s">
        <v>123</v>
      </c>
      <c r="CZ2408" t="s">
        <v>124</v>
      </c>
      <c r="DD2408" t="str" cm="1">
        <f t="array" ref="DD2408">TEXT(_xlfn.SEQUENCE(1, DATEDIF(AG2408, AH2408, "m") + 1, AG2408, 30), "YYYY-APMM")</f>
        <v>2014-AP02</v>
      </c>
      <c r="DN2408">
        <f t="shared" si="74"/>
        <v>188.4</v>
      </c>
      <c r="DO2408" t="str">
        <f t="shared" si="75"/>
        <v>LABOR- SUBCONTRACTOR</v>
      </c>
    </row>
    <row r="2409" spans="1:119" x14ac:dyDescent="0.35">
      <c r="A2409" t="s">
        <v>105</v>
      </c>
      <c r="B2409">
        <v>501694</v>
      </c>
      <c r="C2409">
        <v>6359</v>
      </c>
      <c r="D2409">
        <v>124726</v>
      </c>
      <c r="E2409">
        <v>13662</v>
      </c>
      <c r="F2409">
        <v>0</v>
      </c>
      <c r="G2409" t="s">
        <v>106</v>
      </c>
      <c r="H2409" t="s">
        <v>106</v>
      </c>
      <c r="I2409" t="s">
        <v>106</v>
      </c>
      <c r="J2409" t="s">
        <v>107</v>
      </c>
      <c r="K2409" t="s">
        <v>108</v>
      </c>
      <c r="L2409" t="s">
        <v>109</v>
      </c>
      <c r="M2409" t="s">
        <v>110</v>
      </c>
      <c r="N2409" t="s">
        <v>5851</v>
      </c>
      <c r="O2409" t="s">
        <v>3014</v>
      </c>
      <c r="P2409">
        <v>8178</v>
      </c>
      <c r="Q2409">
        <v>8</v>
      </c>
      <c r="R2409">
        <v>0</v>
      </c>
      <c r="S2409">
        <v>200</v>
      </c>
      <c r="T2409">
        <v>0</v>
      </c>
      <c r="U2409">
        <v>2528.4</v>
      </c>
      <c r="V2409">
        <v>2528.4</v>
      </c>
      <c r="W2409">
        <v>200</v>
      </c>
      <c r="X2409">
        <v>0</v>
      </c>
      <c r="Y2409">
        <v>0</v>
      </c>
      <c r="Z2409">
        <v>0</v>
      </c>
      <c r="AD2409" s="1">
        <v>41692.333333333336</v>
      </c>
      <c r="AE2409" s="1">
        <v>41720.708333333336</v>
      </c>
      <c r="AG2409" s="1">
        <v>41690.333333333336</v>
      </c>
      <c r="AH2409" s="1">
        <v>41718.708333333336</v>
      </c>
      <c r="AI2409" s="1">
        <v>41690.333333333336</v>
      </c>
      <c r="AJ2409" s="1">
        <v>41718.708333333336</v>
      </c>
      <c r="AK2409" s="1">
        <v>41690.333333333336</v>
      </c>
      <c r="AL2409" s="1">
        <v>41718.708333333336</v>
      </c>
      <c r="AM2409" s="1">
        <v>41692.333333333336</v>
      </c>
      <c r="AN2409" s="1">
        <v>41720.708333333336</v>
      </c>
      <c r="AP2409" t="s">
        <v>113</v>
      </c>
      <c r="AU2409" t="s">
        <v>5852</v>
      </c>
      <c r="AY2409" t="s">
        <v>106</v>
      </c>
      <c r="AZ2409">
        <v>0</v>
      </c>
      <c r="BA2409">
        <v>0</v>
      </c>
      <c r="BD2409" s="3">
        <v>41321.661805555559</v>
      </c>
      <c r="BE2409" s="3">
        <v>41321.663888888892</v>
      </c>
      <c r="BF2409" t="s">
        <v>115</v>
      </c>
      <c r="BG2409" t="s">
        <v>115</v>
      </c>
      <c r="BH2409">
        <v>8149</v>
      </c>
      <c r="BM2409">
        <v>43550</v>
      </c>
      <c r="BR2409" t="s">
        <v>116</v>
      </c>
      <c r="BS2409" t="s">
        <v>117</v>
      </c>
      <c r="BU2409">
        <v>1</v>
      </c>
      <c r="BV2409" t="s">
        <v>118</v>
      </c>
      <c r="BX2409" t="s">
        <v>119</v>
      </c>
      <c r="BY2409" t="s">
        <v>119</v>
      </c>
      <c r="BZ2409" t="s">
        <v>119</v>
      </c>
      <c r="CA2409">
        <v>1</v>
      </c>
      <c r="CC2409" t="s">
        <v>120</v>
      </c>
      <c r="CH2409">
        <v>540</v>
      </c>
      <c r="CI2409">
        <v>41470</v>
      </c>
      <c r="CJ2409" t="s">
        <v>106</v>
      </c>
      <c r="CK2409" t="s">
        <v>106</v>
      </c>
      <c r="CL2409">
        <v>15</v>
      </c>
      <c r="CM2409" t="s">
        <v>2963</v>
      </c>
      <c r="CO2409">
        <v>124725</v>
      </c>
      <c r="CQ2409">
        <v>0</v>
      </c>
      <c r="CR2409">
        <v>0</v>
      </c>
      <c r="CS2409">
        <v>0</v>
      </c>
      <c r="CY2409" t="s">
        <v>123</v>
      </c>
      <c r="CZ2409" t="s">
        <v>124</v>
      </c>
      <c r="DD2409" t="str" cm="1">
        <f t="array" ref="DD2409:DE2409">TEXT(_xlfn.SEQUENCE(1, DATEDIF(AG2409, AH2409, "m") + 1, AG2409, 30), "YYYY-APMM")</f>
        <v>2014-AP02</v>
      </c>
      <c r="DE2409" t="str">
        <v>2014-AP03</v>
      </c>
      <c r="DN2409">
        <f t="shared" si="74"/>
        <v>1264.2</v>
      </c>
      <c r="DO2409" t="str">
        <f t="shared" si="75"/>
        <v>LABOR- SUBCONTRACTOR</v>
      </c>
    </row>
    <row r="2410" spans="1:119" x14ac:dyDescent="0.35">
      <c r="A2410" t="s">
        <v>105</v>
      </c>
      <c r="B2410">
        <v>501695</v>
      </c>
      <c r="C2410">
        <v>6359</v>
      </c>
      <c r="D2410">
        <v>124726</v>
      </c>
      <c r="E2410">
        <v>13662</v>
      </c>
      <c r="F2410">
        <v>0</v>
      </c>
      <c r="G2410" t="s">
        <v>106</v>
      </c>
      <c r="H2410" t="s">
        <v>106</v>
      </c>
      <c r="I2410" t="s">
        <v>106</v>
      </c>
      <c r="J2410" t="s">
        <v>107</v>
      </c>
      <c r="K2410" t="s">
        <v>108</v>
      </c>
      <c r="L2410" t="s">
        <v>109</v>
      </c>
      <c r="M2410" t="s">
        <v>110</v>
      </c>
      <c r="N2410" t="s">
        <v>5853</v>
      </c>
      <c r="O2410" t="s">
        <v>3017</v>
      </c>
      <c r="P2410">
        <v>8178</v>
      </c>
      <c r="Q2410">
        <v>96</v>
      </c>
      <c r="R2410">
        <v>0</v>
      </c>
      <c r="S2410">
        <v>200</v>
      </c>
      <c r="T2410">
        <v>0</v>
      </c>
      <c r="U2410">
        <v>1612.8</v>
      </c>
      <c r="V2410">
        <v>1612.8</v>
      </c>
      <c r="W2410">
        <v>200</v>
      </c>
      <c r="X2410">
        <v>0</v>
      </c>
      <c r="Y2410">
        <v>0</v>
      </c>
      <c r="Z2410">
        <v>0</v>
      </c>
      <c r="AD2410" s="1">
        <v>41688.333333333336</v>
      </c>
      <c r="AE2410" s="1">
        <v>41716.708333333336</v>
      </c>
      <c r="AG2410" s="1">
        <v>41673.333333333336</v>
      </c>
      <c r="AH2410" s="1">
        <v>41702.708333333336</v>
      </c>
      <c r="AI2410" s="1">
        <v>41673.333333333336</v>
      </c>
      <c r="AJ2410" s="1">
        <v>41702.708333333336</v>
      </c>
      <c r="AK2410" s="1">
        <v>41673.333333333336</v>
      </c>
      <c r="AL2410" s="1">
        <v>41702.708333333336</v>
      </c>
      <c r="AM2410" s="1">
        <v>41688.333333333336</v>
      </c>
      <c r="AN2410" s="1">
        <v>41716.708333333336</v>
      </c>
      <c r="AP2410" t="s">
        <v>113</v>
      </c>
      <c r="AU2410" t="s">
        <v>5854</v>
      </c>
      <c r="AY2410" t="s">
        <v>106</v>
      </c>
      <c r="AZ2410">
        <v>0</v>
      </c>
      <c r="BA2410">
        <v>0</v>
      </c>
      <c r="BD2410" s="3">
        <v>41321.661805555559</v>
      </c>
      <c r="BE2410" s="3">
        <v>41321.663888888892</v>
      </c>
      <c r="BF2410" t="s">
        <v>115</v>
      </c>
      <c r="BG2410" t="s">
        <v>115</v>
      </c>
      <c r="BH2410">
        <v>8149</v>
      </c>
      <c r="BM2410">
        <v>43550</v>
      </c>
      <c r="BR2410" t="s">
        <v>116</v>
      </c>
      <c r="BS2410" t="s">
        <v>117</v>
      </c>
      <c r="BU2410">
        <v>1</v>
      </c>
      <c r="BV2410" t="s">
        <v>118</v>
      </c>
      <c r="BX2410" t="s">
        <v>119</v>
      </c>
      <c r="BY2410" t="s">
        <v>119</v>
      </c>
      <c r="BZ2410" t="s">
        <v>119</v>
      </c>
      <c r="CA2410">
        <v>1</v>
      </c>
      <c r="CC2410" t="s">
        <v>120</v>
      </c>
      <c r="CH2410">
        <v>540</v>
      </c>
      <c r="CI2410">
        <v>41470</v>
      </c>
      <c r="CJ2410" t="s">
        <v>106</v>
      </c>
      <c r="CK2410" t="s">
        <v>106</v>
      </c>
      <c r="CL2410">
        <v>15</v>
      </c>
      <c r="CM2410" t="s">
        <v>2963</v>
      </c>
      <c r="CO2410">
        <v>124725</v>
      </c>
      <c r="CQ2410">
        <v>0</v>
      </c>
      <c r="CR2410">
        <v>0</v>
      </c>
      <c r="CS2410">
        <v>0</v>
      </c>
      <c r="CY2410" t="s">
        <v>123</v>
      </c>
      <c r="CZ2410" t="s">
        <v>124</v>
      </c>
      <c r="DD2410" t="str" cm="1">
        <f t="array" ref="DD2410:DE2410">TEXT(_xlfn.SEQUENCE(1, DATEDIF(AG2410, AH2410, "m") + 1, AG2410, 30), "YYYY-APMM")</f>
        <v>2014-AP02</v>
      </c>
      <c r="DE2410" t="str">
        <v>2014-AP03</v>
      </c>
      <c r="DN2410">
        <f t="shared" si="74"/>
        <v>806.4</v>
      </c>
      <c r="DO2410" t="str">
        <f t="shared" si="75"/>
        <v>LABOR- SUBCONTRACTOR</v>
      </c>
    </row>
    <row r="2411" spans="1:119" x14ac:dyDescent="0.35">
      <c r="A2411" t="s">
        <v>105</v>
      </c>
      <c r="B2411">
        <v>501696</v>
      </c>
      <c r="C2411">
        <v>6359</v>
      </c>
      <c r="D2411">
        <v>124726</v>
      </c>
      <c r="E2411">
        <v>13662</v>
      </c>
      <c r="F2411">
        <v>0</v>
      </c>
      <c r="G2411" t="s">
        <v>106</v>
      </c>
      <c r="H2411" t="s">
        <v>106</v>
      </c>
      <c r="I2411" t="s">
        <v>106</v>
      </c>
      <c r="J2411" t="s">
        <v>107</v>
      </c>
      <c r="K2411" t="s">
        <v>108</v>
      </c>
      <c r="L2411" t="s">
        <v>109</v>
      </c>
      <c r="M2411" t="s">
        <v>110</v>
      </c>
      <c r="N2411" t="s">
        <v>5855</v>
      </c>
      <c r="O2411" t="s">
        <v>3020</v>
      </c>
      <c r="P2411">
        <v>8178</v>
      </c>
      <c r="Q2411">
        <v>168</v>
      </c>
      <c r="R2411">
        <v>152</v>
      </c>
      <c r="S2411">
        <v>200</v>
      </c>
      <c r="T2411">
        <v>0</v>
      </c>
      <c r="U2411">
        <v>542.4</v>
      </c>
      <c r="V2411">
        <v>542.4</v>
      </c>
      <c r="W2411">
        <v>200</v>
      </c>
      <c r="X2411">
        <v>0</v>
      </c>
      <c r="Y2411">
        <v>0</v>
      </c>
      <c r="Z2411">
        <v>0</v>
      </c>
      <c r="AD2411" s="1">
        <v>41696.333333333336</v>
      </c>
      <c r="AE2411" s="1">
        <v>41724.708333333336</v>
      </c>
      <c r="AG2411" s="1">
        <v>41671.333333333336</v>
      </c>
      <c r="AH2411" s="1">
        <v>41700.708333333336</v>
      </c>
      <c r="AI2411" s="1">
        <v>41671.333333333336</v>
      </c>
      <c r="AJ2411" s="1">
        <v>41700.708333333336</v>
      </c>
      <c r="AK2411" s="1">
        <v>41671.333333333336</v>
      </c>
      <c r="AL2411" s="1">
        <v>41700.708333333336</v>
      </c>
      <c r="AM2411" s="1">
        <v>41696.333333333336</v>
      </c>
      <c r="AN2411" s="1">
        <v>41724.708333333336</v>
      </c>
      <c r="AP2411" t="s">
        <v>113</v>
      </c>
      <c r="AU2411" t="s">
        <v>5856</v>
      </c>
      <c r="AY2411" t="s">
        <v>106</v>
      </c>
      <c r="AZ2411">
        <v>0</v>
      </c>
      <c r="BA2411">
        <v>0</v>
      </c>
      <c r="BD2411" s="3">
        <v>41321.661805555559</v>
      </c>
      <c r="BE2411" s="3">
        <v>41328.377083333333</v>
      </c>
      <c r="BF2411" t="s">
        <v>115</v>
      </c>
      <c r="BG2411" t="s">
        <v>115</v>
      </c>
      <c r="BH2411">
        <v>8149</v>
      </c>
      <c r="BM2411">
        <v>43550</v>
      </c>
      <c r="BR2411" t="s">
        <v>116</v>
      </c>
      <c r="BS2411" t="s">
        <v>117</v>
      </c>
      <c r="BU2411">
        <v>1</v>
      </c>
      <c r="BV2411" t="s">
        <v>118</v>
      </c>
      <c r="BX2411" t="s">
        <v>119</v>
      </c>
      <c r="BY2411" t="s">
        <v>119</v>
      </c>
      <c r="BZ2411" t="s">
        <v>119</v>
      </c>
      <c r="CA2411">
        <v>1</v>
      </c>
      <c r="CC2411" t="s">
        <v>120</v>
      </c>
      <c r="CH2411">
        <v>540</v>
      </c>
      <c r="CI2411">
        <v>41470</v>
      </c>
      <c r="CJ2411" t="s">
        <v>106</v>
      </c>
      <c r="CK2411" t="s">
        <v>106</v>
      </c>
      <c r="CL2411">
        <v>15</v>
      </c>
      <c r="CM2411" t="s">
        <v>2963</v>
      </c>
      <c r="CO2411">
        <v>124725</v>
      </c>
      <c r="CQ2411">
        <v>0</v>
      </c>
      <c r="CR2411">
        <v>0</v>
      </c>
      <c r="CS2411">
        <v>0</v>
      </c>
      <c r="CY2411" t="s">
        <v>123</v>
      </c>
      <c r="CZ2411" t="s">
        <v>124</v>
      </c>
      <c r="DD2411" t="str" cm="1">
        <f t="array" ref="DD2411:DE2411">TEXT(_xlfn.SEQUENCE(1, DATEDIF(AG2411, AH2411, "m") + 1, AG2411, 30), "YYYY-APMM")</f>
        <v>2014-AP02</v>
      </c>
      <c r="DE2411" t="str">
        <v>2014-AP03</v>
      </c>
      <c r="DN2411">
        <f t="shared" si="74"/>
        <v>271.2</v>
      </c>
      <c r="DO2411" t="str">
        <f t="shared" si="75"/>
        <v>LABOR- SUBCONTRACTOR</v>
      </c>
    </row>
    <row r="2412" spans="1:119" x14ac:dyDescent="0.35">
      <c r="A2412" t="s">
        <v>105</v>
      </c>
      <c r="B2412">
        <v>501697</v>
      </c>
      <c r="C2412">
        <v>6359</v>
      </c>
      <c r="D2412">
        <v>124727</v>
      </c>
      <c r="E2412">
        <v>13662</v>
      </c>
      <c r="F2412">
        <v>0</v>
      </c>
      <c r="G2412" t="s">
        <v>106</v>
      </c>
      <c r="H2412" t="s">
        <v>106</v>
      </c>
      <c r="I2412" t="s">
        <v>106</v>
      </c>
      <c r="J2412" t="s">
        <v>107</v>
      </c>
      <c r="K2412" t="s">
        <v>108</v>
      </c>
      <c r="L2412" t="s">
        <v>109</v>
      </c>
      <c r="M2412" t="s">
        <v>110</v>
      </c>
      <c r="N2412" t="s">
        <v>5857</v>
      </c>
      <c r="O2412" t="s">
        <v>3014</v>
      </c>
      <c r="P2412">
        <v>8178</v>
      </c>
      <c r="Q2412">
        <v>296</v>
      </c>
      <c r="R2412">
        <v>0</v>
      </c>
      <c r="S2412">
        <v>200</v>
      </c>
      <c r="T2412">
        <v>0</v>
      </c>
      <c r="U2412">
        <v>2580</v>
      </c>
      <c r="V2412">
        <v>2580</v>
      </c>
      <c r="W2412">
        <v>200</v>
      </c>
      <c r="X2412">
        <v>0</v>
      </c>
      <c r="Y2412">
        <v>0</v>
      </c>
      <c r="Z2412">
        <v>0</v>
      </c>
      <c r="AD2412" s="1">
        <v>41686.333333333336</v>
      </c>
      <c r="AE2412" s="1">
        <v>41714.708333333336</v>
      </c>
      <c r="AG2412" s="1">
        <v>41641.333333333336</v>
      </c>
      <c r="AH2412" s="1">
        <v>41669.708333333336</v>
      </c>
      <c r="AI2412" s="1">
        <v>41641.333333333336</v>
      </c>
      <c r="AJ2412" s="1">
        <v>41669.708333333336</v>
      </c>
      <c r="AK2412" s="1">
        <v>41641.333333333336</v>
      </c>
      <c r="AL2412" s="1">
        <v>41669.708333333336</v>
      </c>
      <c r="AM2412" s="1">
        <v>41686.333333333336</v>
      </c>
      <c r="AN2412" s="1">
        <v>41714.708333333336</v>
      </c>
      <c r="AP2412" t="s">
        <v>113</v>
      </c>
      <c r="AU2412" t="s">
        <v>5858</v>
      </c>
      <c r="AY2412" t="s">
        <v>106</v>
      </c>
      <c r="AZ2412">
        <v>0</v>
      </c>
      <c r="BA2412">
        <v>0</v>
      </c>
      <c r="BD2412" s="3">
        <v>41321.661805555559</v>
      </c>
      <c r="BE2412" s="3">
        <v>41321.663888888892</v>
      </c>
      <c r="BF2412" t="s">
        <v>115</v>
      </c>
      <c r="BG2412" t="s">
        <v>115</v>
      </c>
      <c r="BH2412">
        <v>8149</v>
      </c>
      <c r="BM2412">
        <v>43550</v>
      </c>
      <c r="BR2412" t="s">
        <v>116</v>
      </c>
      <c r="BS2412" t="s">
        <v>117</v>
      </c>
      <c r="BU2412">
        <v>1</v>
      </c>
      <c r="BV2412" t="s">
        <v>118</v>
      </c>
      <c r="BX2412" t="s">
        <v>119</v>
      </c>
      <c r="BY2412" t="s">
        <v>119</v>
      </c>
      <c r="BZ2412" t="s">
        <v>119</v>
      </c>
      <c r="CA2412">
        <v>1</v>
      </c>
      <c r="CC2412" t="s">
        <v>120</v>
      </c>
      <c r="CH2412">
        <v>540</v>
      </c>
      <c r="CI2412">
        <v>41460</v>
      </c>
      <c r="CJ2412" t="s">
        <v>106</v>
      </c>
      <c r="CK2412" t="s">
        <v>106</v>
      </c>
      <c r="CL2412">
        <v>10</v>
      </c>
      <c r="CM2412" t="s">
        <v>2889</v>
      </c>
      <c r="CO2412">
        <v>124725</v>
      </c>
      <c r="CQ2412">
        <v>0</v>
      </c>
      <c r="CR2412">
        <v>0</v>
      </c>
      <c r="CS2412">
        <v>0</v>
      </c>
      <c r="CY2412" t="s">
        <v>123</v>
      </c>
      <c r="CZ2412" t="s">
        <v>124</v>
      </c>
      <c r="DD2412" t="str" cm="1">
        <f t="array" ref="DD2412">TEXT(_xlfn.SEQUENCE(1, DATEDIF(AG2412, AH2412, "m") + 1, AG2412, 30), "YYYY-APMM")</f>
        <v>2014-AP01</v>
      </c>
      <c r="DN2412">
        <f t="shared" si="74"/>
        <v>2580</v>
      </c>
      <c r="DO2412" t="str">
        <f t="shared" si="75"/>
        <v>LABOR- SUBCONTRACTOR</v>
      </c>
    </row>
    <row r="2413" spans="1:119" x14ac:dyDescent="0.35">
      <c r="A2413" t="s">
        <v>105</v>
      </c>
      <c r="B2413">
        <v>501698</v>
      </c>
      <c r="C2413">
        <v>6359</v>
      </c>
      <c r="D2413">
        <v>124727</v>
      </c>
      <c r="E2413">
        <v>13662</v>
      </c>
      <c r="F2413">
        <v>0</v>
      </c>
      <c r="G2413" t="s">
        <v>106</v>
      </c>
      <c r="H2413" t="s">
        <v>106</v>
      </c>
      <c r="I2413" t="s">
        <v>106</v>
      </c>
      <c r="J2413" t="s">
        <v>107</v>
      </c>
      <c r="K2413" t="s">
        <v>108</v>
      </c>
      <c r="L2413" t="s">
        <v>109</v>
      </c>
      <c r="M2413" t="s">
        <v>110</v>
      </c>
      <c r="N2413" t="s">
        <v>5859</v>
      </c>
      <c r="O2413" t="s">
        <v>3017</v>
      </c>
      <c r="P2413">
        <v>8178</v>
      </c>
      <c r="Q2413">
        <v>392</v>
      </c>
      <c r="R2413">
        <v>0</v>
      </c>
      <c r="S2413">
        <v>200</v>
      </c>
      <c r="T2413">
        <v>0</v>
      </c>
      <c r="U2413">
        <v>1461.6</v>
      </c>
      <c r="V2413">
        <v>1461.6</v>
      </c>
      <c r="W2413">
        <v>200</v>
      </c>
      <c r="X2413">
        <v>0</v>
      </c>
      <c r="Y2413">
        <v>0</v>
      </c>
      <c r="Z2413">
        <v>0</v>
      </c>
      <c r="AD2413" s="1">
        <v>41682.333333333336</v>
      </c>
      <c r="AE2413" s="1">
        <v>41710.708333333336</v>
      </c>
      <c r="AG2413" s="1">
        <v>41623.333333333336</v>
      </c>
      <c r="AH2413" s="1">
        <v>41652.708333333336</v>
      </c>
      <c r="AI2413" s="1">
        <v>41623.333333333336</v>
      </c>
      <c r="AJ2413" s="1">
        <v>41652.708333333336</v>
      </c>
      <c r="AK2413" s="1">
        <v>41623.333333333336</v>
      </c>
      <c r="AL2413" s="1">
        <v>41652.708333333336</v>
      </c>
      <c r="AM2413" s="1">
        <v>41682.333333333336</v>
      </c>
      <c r="AN2413" s="1">
        <v>41710.708333333336</v>
      </c>
      <c r="AP2413" t="s">
        <v>113</v>
      </c>
      <c r="AU2413" t="s">
        <v>5860</v>
      </c>
      <c r="AY2413" t="s">
        <v>106</v>
      </c>
      <c r="AZ2413">
        <v>0</v>
      </c>
      <c r="BA2413">
        <v>0</v>
      </c>
      <c r="BD2413" s="3">
        <v>41321.661805555559</v>
      </c>
      <c r="BE2413" s="3">
        <v>41328.377083333333</v>
      </c>
      <c r="BF2413" t="s">
        <v>115</v>
      </c>
      <c r="BG2413" t="s">
        <v>115</v>
      </c>
      <c r="BH2413">
        <v>8149</v>
      </c>
      <c r="BM2413">
        <v>43550</v>
      </c>
      <c r="BR2413" t="s">
        <v>116</v>
      </c>
      <c r="BS2413" t="s">
        <v>117</v>
      </c>
      <c r="BU2413">
        <v>1</v>
      </c>
      <c r="BV2413" t="s">
        <v>118</v>
      </c>
      <c r="BX2413" t="s">
        <v>119</v>
      </c>
      <c r="BY2413" t="s">
        <v>119</v>
      </c>
      <c r="BZ2413" t="s">
        <v>119</v>
      </c>
      <c r="CA2413">
        <v>1</v>
      </c>
      <c r="CC2413" t="s">
        <v>120</v>
      </c>
      <c r="CH2413">
        <v>540</v>
      </c>
      <c r="CI2413">
        <v>41460</v>
      </c>
      <c r="CJ2413" t="s">
        <v>106</v>
      </c>
      <c r="CK2413" t="s">
        <v>106</v>
      </c>
      <c r="CL2413">
        <v>10</v>
      </c>
      <c r="CM2413" t="s">
        <v>2889</v>
      </c>
      <c r="CO2413">
        <v>124725</v>
      </c>
      <c r="CQ2413">
        <v>0</v>
      </c>
      <c r="CR2413">
        <v>0</v>
      </c>
      <c r="CS2413">
        <v>0</v>
      </c>
      <c r="CY2413" t="s">
        <v>123</v>
      </c>
      <c r="CZ2413" t="s">
        <v>124</v>
      </c>
      <c r="DD2413" t="str" cm="1">
        <f t="array" ref="DD2413">TEXT(_xlfn.SEQUENCE(1, DATEDIF(AG2413, AH2413, "m") + 1, AG2413, 30), "YYYY-APMM")</f>
        <v>2013-AP12</v>
      </c>
      <c r="DN2413">
        <f t="shared" si="74"/>
        <v>1461.6</v>
      </c>
      <c r="DO2413" t="str">
        <f t="shared" si="75"/>
        <v>LABOR- SUBCONTRACTOR</v>
      </c>
    </row>
    <row r="2414" spans="1:119" x14ac:dyDescent="0.35">
      <c r="A2414" t="s">
        <v>105</v>
      </c>
      <c r="B2414">
        <v>501699</v>
      </c>
      <c r="C2414">
        <v>6359</v>
      </c>
      <c r="D2414">
        <v>124727</v>
      </c>
      <c r="E2414">
        <v>13662</v>
      </c>
      <c r="F2414">
        <v>0</v>
      </c>
      <c r="G2414" t="s">
        <v>106</v>
      </c>
      <c r="H2414" t="s">
        <v>106</v>
      </c>
      <c r="I2414" t="s">
        <v>106</v>
      </c>
      <c r="J2414" t="s">
        <v>107</v>
      </c>
      <c r="K2414" t="s">
        <v>108</v>
      </c>
      <c r="L2414" t="s">
        <v>109</v>
      </c>
      <c r="M2414" t="s">
        <v>110</v>
      </c>
      <c r="N2414" t="s">
        <v>5861</v>
      </c>
      <c r="O2414" t="s">
        <v>3020</v>
      </c>
      <c r="P2414">
        <v>8178</v>
      </c>
      <c r="Q2414">
        <v>288</v>
      </c>
      <c r="R2414">
        <v>40</v>
      </c>
      <c r="S2414">
        <v>160</v>
      </c>
      <c r="T2414">
        <v>0</v>
      </c>
      <c r="U2414">
        <v>542.4</v>
      </c>
      <c r="V2414">
        <v>542.4</v>
      </c>
      <c r="W2414">
        <v>160</v>
      </c>
      <c r="X2414">
        <v>0</v>
      </c>
      <c r="Y2414">
        <v>0</v>
      </c>
      <c r="Z2414">
        <v>0</v>
      </c>
      <c r="AD2414" s="1">
        <v>41685.333333333336</v>
      </c>
      <c r="AE2414" s="1">
        <v>41707.708333333336</v>
      </c>
      <c r="AG2414" s="1">
        <v>41641.333333333336</v>
      </c>
      <c r="AH2414" s="1">
        <v>41664.708333333336</v>
      </c>
      <c r="AI2414" s="1">
        <v>41641.333333333336</v>
      </c>
      <c r="AJ2414" s="1">
        <v>41664.708333333336</v>
      </c>
      <c r="AK2414" s="1">
        <v>41641.333333333336</v>
      </c>
      <c r="AL2414" s="1">
        <v>41664.708333333336</v>
      </c>
      <c r="AM2414" s="1">
        <v>41685.333333333336</v>
      </c>
      <c r="AN2414" s="1">
        <v>41707.708333333336</v>
      </c>
      <c r="AP2414" t="s">
        <v>113</v>
      </c>
      <c r="AU2414" t="s">
        <v>5862</v>
      </c>
      <c r="AY2414" t="s">
        <v>106</v>
      </c>
      <c r="AZ2414">
        <v>0</v>
      </c>
      <c r="BA2414">
        <v>0</v>
      </c>
      <c r="BD2414" s="3">
        <v>41321.661805555559</v>
      </c>
      <c r="BE2414" s="3">
        <v>41328.377083333333</v>
      </c>
      <c r="BF2414" t="s">
        <v>115</v>
      </c>
      <c r="BG2414" t="s">
        <v>115</v>
      </c>
      <c r="BH2414">
        <v>8149</v>
      </c>
      <c r="BM2414">
        <v>43550</v>
      </c>
      <c r="BR2414" t="s">
        <v>116</v>
      </c>
      <c r="BS2414" t="s">
        <v>117</v>
      </c>
      <c r="BU2414">
        <v>1</v>
      </c>
      <c r="BV2414" t="s">
        <v>118</v>
      </c>
      <c r="BX2414" t="s">
        <v>119</v>
      </c>
      <c r="BY2414" t="s">
        <v>119</v>
      </c>
      <c r="BZ2414" t="s">
        <v>119</v>
      </c>
      <c r="CA2414">
        <v>1</v>
      </c>
      <c r="CC2414" t="s">
        <v>120</v>
      </c>
      <c r="CH2414">
        <v>540</v>
      </c>
      <c r="CI2414">
        <v>41460</v>
      </c>
      <c r="CJ2414" t="s">
        <v>106</v>
      </c>
      <c r="CK2414" t="s">
        <v>106</v>
      </c>
      <c r="CL2414">
        <v>10</v>
      </c>
      <c r="CM2414" t="s">
        <v>2889</v>
      </c>
      <c r="CO2414">
        <v>124725</v>
      </c>
      <c r="CQ2414">
        <v>0</v>
      </c>
      <c r="CR2414">
        <v>0</v>
      </c>
      <c r="CS2414">
        <v>0</v>
      </c>
      <c r="CY2414" t="s">
        <v>123</v>
      </c>
      <c r="CZ2414" t="s">
        <v>124</v>
      </c>
      <c r="DD2414" t="str" cm="1">
        <f t="array" ref="DD2414">TEXT(_xlfn.SEQUENCE(1, DATEDIF(AG2414, AH2414, "m") + 1, AG2414, 30), "YYYY-APMM")</f>
        <v>2014-AP01</v>
      </c>
      <c r="DN2414">
        <f t="shared" si="74"/>
        <v>542.4</v>
      </c>
      <c r="DO2414" t="str">
        <f t="shared" si="75"/>
        <v>LABOR- SUBCONTRACTOR</v>
      </c>
    </row>
    <row r="2415" spans="1:119" x14ac:dyDescent="0.35">
      <c r="A2415" t="s">
        <v>105</v>
      </c>
      <c r="B2415">
        <v>501700</v>
      </c>
      <c r="C2415">
        <v>6359</v>
      </c>
      <c r="D2415">
        <v>124727</v>
      </c>
      <c r="E2415">
        <v>13662</v>
      </c>
      <c r="F2415">
        <v>0</v>
      </c>
      <c r="G2415" t="s">
        <v>106</v>
      </c>
      <c r="H2415" t="s">
        <v>106</v>
      </c>
      <c r="I2415" t="s">
        <v>106</v>
      </c>
      <c r="J2415" t="s">
        <v>107</v>
      </c>
      <c r="K2415" t="s">
        <v>108</v>
      </c>
      <c r="L2415" t="s">
        <v>109</v>
      </c>
      <c r="M2415" t="s">
        <v>110</v>
      </c>
      <c r="N2415" t="s">
        <v>5863</v>
      </c>
      <c r="O2415" t="s">
        <v>3002</v>
      </c>
      <c r="P2415">
        <v>8178</v>
      </c>
      <c r="Q2415">
        <v>352</v>
      </c>
      <c r="R2415">
        <v>0</v>
      </c>
      <c r="S2415">
        <v>200</v>
      </c>
      <c r="T2415">
        <v>0</v>
      </c>
      <c r="U2415">
        <v>1102.8</v>
      </c>
      <c r="V2415">
        <v>1102.8</v>
      </c>
      <c r="W2415">
        <v>200</v>
      </c>
      <c r="X2415">
        <v>0</v>
      </c>
      <c r="Y2415">
        <v>0</v>
      </c>
      <c r="Z2415">
        <v>0</v>
      </c>
      <c r="AD2415" s="1">
        <v>41591.333333333336</v>
      </c>
      <c r="AE2415" s="1">
        <v>41619.708333333336</v>
      </c>
      <c r="AG2415" s="1">
        <v>41538.333333333336</v>
      </c>
      <c r="AH2415" s="1">
        <v>41568.708333333336</v>
      </c>
      <c r="AI2415" s="1">
        <v>41538.333333333336</v>
      </c>
      <c r="AJ2415" s="1">
        <v>41568.708333333336</v>
      </c>
      <c r="AK2415" s="1">
        <v>41538.333333333336</v>
      </c>
      <c r="AL2415" s="1">
        <v>41568.708333333336</v>
      </c>
      <c r="AM2415" s="1">
        <v>41591.333333333336</v>
      </c>
      <c r="AN2415" s="1">
        <v>41619.708333333336</v>
      </c>
      <c r="AP2415" t="s">
        <v>113</v>
      </c>
      <c r="AU2415" t="s">
        <v>5864</v>
      </c>
      <c r="AY2415" t="s">
        <v>106</v>
      </c>
      <c r="AZ2415">
        <v>0</v>
      </c>
      <c r="BA2415">
        <v>0</v>
      </c>
      <c r="BD2415" s="3">
        <v>41321.661805555559</v>
      </c>
      <c r="BE2415" s="3">
        <v>41328.377083333333</v>
      </c>
      <c r="BF2415" t="s">
        <v>115</v>
      </c>
      <c r="BG2415" t="s">
        <v>115</v>
      </c>
      <c r="BH2415">
        <v>8149</v>
      </c>
      <c r="BM2415">
        <v>43550</v>
      </c>
      <c r="BR2415" t="s">
        <v>116</v>
      </c>
      <c r="BS2415" t="s">
        <v>117</v>
      </c>
      <c r="BU2415">
        <v>1</v>
      </c>
      <c r="BV2415" t="s">
        <v>118</v>
      </c>
      <c r="BX2415" t="s">
        <v>119</v>
      </c>
      <c r="BY2415" t="s">
        <v>119</v>
      </c>
      <c r="BZ2415" t="s">
        <v>119</v>
      </c>
      <c r="CA2415">
        <v>1</v>
      </c>
      <c r="CC2415" t="s">
        <v>120</v>
      </c>
      <c r="CH2415">
        <v>540</v>
      </c>
      <c r="CI2415">
        <v>41460</v>
      </c>
      <c r="CJ2415" t="s">
        <v>106</v>
      </c>
      <c r="CK2415" t="s">
        <v>106</v>
      </c>
      <c r="CL2415">
        <v>10</v>
      </c>
      <c r="CM2415" t="s">
        <v>2889</v>
      </c>
      <c r="CO2415">
        <v>124725</v>
      </c>
      <c r="CQ2415">
        <v>0</v>
      </c>
      <c r="CR2415">
        <v>0</v>
      </c>
      <c r="CS2415">
        <v>0</v>
      </c>
      <c r="CY2415" t="s">
        <v>123</v>
      </c>
      <c r="CZ2415" t="s">
        <v>124</v>
      </c>
      <c r="DD2415" t="str" cm="1">
        <f t="array" ref="DD2415:DE2415">TEXT(_xlfn.SEQUENCE(1, DATEDIF(AG2415, AH2415, "m") + 1, AG2415, 30), "YYYY-APMM")</f>
        <v>2013-AP09</v>
      </c>
      <c r="DE2415" t="str">
        <v>2013-AP10</v>
      </c>
      <c r="DN2415">
        <f t="shared" si="74"/>
        <v>551.4</v>
      </c>
      <c r="DO2415" t="str">
        <f t="shared" si="75"/>
        <v>LABOR- SUBCONTRACTOR</v>
      </c>
    </row>
    <row r="2416" spans="1:119" x14ac:dyDescent="0.35">
      <c r="A2416" t="s">
        <v>105</v>
      </c>
      <c r="B2416">
        <v>501701</v>
      </c>
      <c r="C2416">
        <v>6359</v>
      </c>
      <c r="D2416">
        <v>124727</v>
      </c>
      <c r="E2416">
        <v>13662</v>
      </c>
      <c r="F2416">
        <v>0</v>
      </c>
      <c r="G2416" t="s">
        <v>106</v>
      </c>
      <c r="H2416" t="s">
        <v>106</v>
      </c>
      <c r="I2416" t="s">
        <v>106</v>
      </c>
      <c r="J2416" t="s">
        <v>107</v>
      </c>
      <c r="K2416" t="s">
        <v>108</v>
      </c>
      <c r="L2416" t="s">
        <v>109</v>
      </c>
      <c r="M2416" t="s">
        <v>110</v>
      </c>
      <c r="N2416" t="s">
        <v>5865</v>
      </c>
      <c r="O2416" t="s">
        <v>3005</v>
      </c>
      <c r="P2416">
        <v>8178</v>
      </c>
      <c r="Q2416">
        <v>496</v>
      </c>
      <c r="R2416">
        <v>0</v>
      </c>
      <c r="S2416">
        <v>160</v>
      </c>
      <c r="T2416">
        <v>0</v>
      </c>
      <c r="U2416">
        <v>1840.8</v>
      </c>
      <c r="V2416">
        <v>1840.8</v>
      </c>
      <c r="W2416">
        <v>160</v>
      </c>
      <c r="X2416">
        <v>0</v>
      </c>
      <c r="Y2416">
        <v>0</v>
      </c>
      <c r="Z2416">
        <v>0</v>
      </c>
      <c r="AD2416" s="1">
        <v>41624.333333333336</v>
      </c>
      <c r="AE2416" s="1">
        <v>41647.708333333336</v>
      </c>
      <c r="AG2416" s="1">
        <v>41549.333333333336</v>
      </c>
      <c r="AH2416" s="1">
        <v>41574.708333333336</v>
      </c>
      <c r="AI2416" s="1">
        <v>41549.333333333336</v>
      </c>
      <c r="AJ2416" s="1">
        <v>41574.708333333336</v>
      </c>
      <c r="AK2416" s="1">
        <v>41549.333333333336</v>
      </c>
      <c r="AL2416" s="1">
        <v>41574.708333333336</v>
      </c>
      <c r="AM2416" s="1">
        <v>41624.333333333336</v>
      </c>
      <c r="AN2416" s="1">
        <v>41647.708333333336</v>
      </c>
      <c r="AP2416" t="s">
        <v>113</v>
      </c>
      <c r="AU2416" t="s">
        <v>5866</v>
      </c>
      <c r="AY2416" t="s">
        <v>106</v>
      </c>
      <c r="AZ2416">
        <v>0</v>
      </c>
      <c r="BA2416">
        <v>0</v>
      </c>
      <c r="BD2416" s="3">
        <v>41321.661805555559</v>
      </c>
      <c r="BE2416" s="3">
        <v>41321.663888888892</v>
      </c>
      <c r="BF2416" t="s">
        <v>115</v>
      </c>
      <c r="BG2416" t="s">
        <v>115</v>
      </c>
      <c r="BH2416">
        <v>8149</v>
      </c>
      <c r="BM2416">
        <v>43550</v>
      </c>
      <c r="BR2416" t="s">
        <v>116</v>
      </c>
      <c r="BS2416" t="s">
        <v>117</v>
      </c>
      <c r="BU2416">
        <v>1</v>
      </c>
      <c r="BV2416" t="s">
        <v>118</v>
      </c>
      <c r="BX2416" t="s">
        <v>119</v>
      </c>
      <c r="BY2416" t="s">
        <v>119</v>
      </c>
      <c r="BZ2416" t="s">
        <v>119</v>
      </c>
      <c r="CA2416">
        <v>1</v>
      </c>
      <c r="CC2416" t="s">
        <v>120</v>
      </c>
      <c r="CH2416">
        <v>540</v>
      </c>
      <c r="CI2416">
        <v>41460</v>
      </c>
      <c r="CJ2416" t="s">
        <v>106</v>
      </c>
      <c r="CK2416" t="s">
        <v>106</v>
      </c>
      <c r="CL2416">
        <v>10</v>
      </c>
      <c r="CM2416" t="s">
        <v>2889</v>
      </c>
      <c r="CO2416">
        <v>124725</v>
      </c>
      <c r="CQ2416">
        <v>0</v>
      </c>
      <c r="CR2416">
        <v>0</v>
      </c>
      <c r="CS2416">
        <v>0</v>
      </c>
      <c r="CY2416" t="s">
        <v>123</v>
      </c>
      <c r="CZ2416" t="s">
        <v>124</v>
      </c>
      <c r="DD2416" t="str" cm="1">
        <f t="array" ref="DD2416">TEXT(_xlfn.SEQUENCE(1, DATEDIF(AG2416, AH2416, "m") + 1, AG2416, 30), "YYYY-APMM")</f>
        <v>2013-AP10</v>
      </c>
      <c r="DN2416">
        <f t="shared" si="74"/>
        <v>1840.8</v>
      </c>
      <c r="DO2416" t="str">
        <f t="shared" si="75"/>
        <v>LABOR- SUBCONTRACTOR</v>
      </c>
    </row>
    <row r="2417" spans="1:119" x14ac:dyDescent="0.35">
      <c r="A2417" t="s">
        <v>105</v>
      </c>
      <c r="B2417">
        <v>501702</v>
      </c>
      <c r="C2417">
        <v>6359</v>
      </c>
      <c r="D2417">
        <v>124727</v>
      </c>
      <c r="E2417">
        <v>13662</v>
      </c>
      <c r="F2417">
        <v>0</v>
      </c>
      <c r="G2417" t="s">
        <v>106</v>
      </c>
      <c r="H2417" t="s">
        <v>106</v>
      </c>
      <c r="I2417" t="s">
        <v>106</v>
      </c>
      <c r="J2417" t="s">
        <v>107</v>
      </c>
      <c r="K2417" t="s">
        <v>108</v>
      </c>
      <c r="L2417" t="s">
        <v>109</v>
      </c>
      <c r="M2417" t="s">
        <v>110</v>
      </c>
      <c r="N2417" t="s">
        <v>5867</v>
      </c>
      <c r="O2417" t="s">
        <v>3008</v>
      </c>
      <c r="P2417">
        <v>8178</v>
      </c>
      <c r="Q2417">
        <v>496</v>
      </c>
      <c r="R2417">
        <v>216</v>
      </c>
      <c r="S2417">
        <v>200</v>
      </c>
      <c r="T2417">
        <v>0</v>
      </c>
      <c r="U2417">
        <v>648</v>
      </c>
      <c r="V2417">
        <v>648</v>
      </c>
      <c r="W2417">
        <v>200</v>
      </c>
      <c r="X2417">
        <v>0</v>
      </c>
      <c r="Y2417">
        <v>0</v>
      </c>
      <c r="Z2417">
        <v>0</v>
      </c>
      <c r="AD2417" s="1">
        <v>41633.333333333336</v>
      </c>
      <c r="AE2417" s="1">
        <v>41661.708333333336</v>
      </c>
      <c r="AG2417" s="1">
        <v>41557.333333333336</v>
      </c>
      <c r="AH2417" s="1">
        <v>41588.708333333336</v>
      </c>
      <c r="AI2417" s="1">
        <v>41557.333333333336</v>
      </c>
      <c r="AJ2417" s="1">
        <v>41588.708333333336</v>
      </c>
      <c r="AK2417" s="1">
        <v>41557.333333333336</v>
      </c>
      <c r="AL2417" s="1">
        <v>41588.708333333336</v>
      </c>
      <c r="AM2417" s="1">
        <v>41633.333333333336</v>
      </c>
      <c r="AN2417" s="1">
        <v>41661.708333333336</v>
      </c>
      <c r="AP2417" t="s">
        <v>113</v>
      </c>
      <c r="AU2417" t="s">
        <v>5868</v>
      </c>
      <c r="AY2417" t="s">
        <v>106</v>
      </c>
      <c r="AZ2417">
        <v>0</v>
      </c>
      <c r="BA2417">
        <v>0</v>
      </c>
      <c r="BD2417" s="3">
        <v>41321.661805555559</v>
      </c>
      <c r="BE2417" s="3">
        <v>41321.663888888892</v>
      </c>
      <c r="BF2417" t="s">
        <v>115</v>
      </c>
      <c r="BG2417" t="s">
        <v>115</v>
      </c>
      <c r="BH2417">
        <v>8149</v>
      </c>
      <c r="BM2417">
        <v>43550</v>
      </c>
      <c r="BR2417" t="s">
        <v>116</v>
      </c>
      <c r="BS2417" t="s">
        <v>117</v>
      </c>
      <c r="BU2417">
        <v>1</v>
      </c>
      <c r="BV2417" t="s">
        <v>118</v>
      </c>
      <c r="BX2417" t="s">
        <v>119</v>
      </c>
      <c r="BY2417" t="s">
        <v>119</v>
      </c>
      <c r="BZ2417" t="s">
        <v>119</v>
      </c>
      <c r="CA2417">
        <v>1</v>
      </c>
      <c r="CC2417" t="s">
        <v>120</v>
      </c>
      <c r="CH2417">
        <v>540</v>
      </c>
      <c r="CI2417">
        <v>41460</v>
      </c>
      <c r="CJ2417" t="s">
        <v>106</v>
      </c>
      <c r="CK2417" t="s">
        <v>106</v>
      </c>
      <c r="CL2417">
        <v>10</v>
      </c>
      <c r="CM2417" t="s">
        <v>2889</v>
      </c>
      <c r="CO2417">
        <v>124725</v>
      </c>
      <c r="CQ2417">
        <v>0</v>
      </c>
      <c r="CR2417">
        <v>0</v>
      </c>
      <c r="CS2417">
        <v>0</v>
      </c>
      <c r="CY2417" t="s">
        <v>123</v>
      </c>
      <c r="CZ2417" t="s">
        <v>124</v>
      </c>
      <c r="DD2417" t="str" cm="1">
        <f t="array" ref="DD2417:DE2417">TEXT(_xlfn.SEQUENCE(1, DATEDIF(AG2417, AH2417, "m") + 1, AG2417, 30), "YYYY-APMM")</f>
        <v>2013-AP10</v>
      </c>
      <c r="DE2417" t="str">
        <v>2013-AP11</v>
      </c>
      <c r="DN2417">
        <f t="shared" si="74"/>
        <v>324</v>
      </c>
      <c r="DO2417" t="str">
        <f t="shared" si="75"/>
        <v>LABOR- SUBCONTRACTOR</v>
      </c>
    </row>
    <row r="2418" spans="1:119" x14ac:dyDescent="0.35">
      <c r="A2418" t="s">
        <v>105</v>
      </c>
      <c r="B2418">
        <v>501703</v>
      </c>
      <c r="C2418">
        <v>6359</v>
      </c>
      <c r="D2418">
        <v>124727</v>
      </c>
      <c r="E2418">
        <v>13662</v>
      </c>
      <c r="F2418">
        <v>0</v>
      </c>
      <c r="G2418" t="s">
        <v>106</v>
      </c>
      <c r="H2418" t="s">
        <v>106</v>
      </c>
      <c r="I2418" t="s">
        <v>106</v>
      </c>
      <c r="J2418" t="s">
        <v>107</v>
      </c>
      <c r="K2418" t="s">
        <v>108</v>
      </c>
      <c r="L2418" t="s">
        <v>109</v>
      </c>
      <c r="M2418" t="s">
        <v>110</v>
      </c>
      <c r="N2418" t="s">
        <v>5869</v>
      </c>
      <c r="O2418" t="s">
        <v>3011</v>
      </c>
      <c r="P2418">
        <v>8178</v>
      </c>
      <c r="Q2418">
        <v>288</v>
      </c>
      <c r="R2418">
        <v>0</v>
      </c>
      <c r="S2418">
        <v>160</v>
      </c>
      <c r="T2418">
        <v>0</v>
      </c>
      <c r="U2418">
        <v>222</v>
      </c>
      <c r="V2418">
        <v>222</v>
      </c>
      <c r="W2418">
        <v>160</v>
      </c>
      <c r="X2418">
        <v>0</v>
      </c>
      <c r="Y2418">
        <v>0</v>
      </c>
      <c r="Z2418">
        <v>0</v>
      </c>
      <c r="AD2418" s="1">
        <v>41672.333333333336</v>
      </c>
      <c r="AE2418" s="1">
        <v>41695.708333333336</v>
      </c>
      <c r="AG2418" s="1">
        <v>41630.333333333336</v>
      </c>
      <c r="AH2418" s="1">
        <v>41652.708333333336</v>
      </c>
      <c r="AI2418" s="1">
        <v>41630.333333333336</v>
      </c>
      <c r="AJ2418" s="1">
        <v>41652.708333333336</v>
      </c>
      <c r="AK2418" s="1">
        <v>41630.333333333336</v>
      </c>
      <c r="AL2418" s="1">
        <v>41652.708333333336</v>
      </c>
      <c r="AM2418" s="1">
        <v>41672.333333333336</v>
      </c>
      <c r="AN2418" s="1">
        <v>41695.708333333336</v>
      </c>
      <c r="AP2418" t="s">
        <v>113</v>
      </c>
      <c r="AU2418" t="s">
        <v>5870</v>
      </c>
      <c r="AY2418" t="s">
        <v>106</v>
      </c>
      <c r="AZ2418">
        <v>0</v>
      </c>
      <c r="BA2418">
        <v>0</v>
      </c>
      <c r="BD2418" s="3">
        <v>41321.661805555559</v>
      </c>
      <c r="BE2418" s="3">
        <v>41321.663888888892</v>
      </c>
      <c r="BF2418" t="s">
        <v>115</v>
      </c>
      <c r="BG2418" t="s">
        <v>115</v>
      </c>
      <c r="BH2418">
        <v>8149</v>
      </c>
      <c r="BM2418">
        <v>43550</v>
      </c>
      <c r="BR2418" t="s">
        <v>116</v>
      </c>
      <c r="BS2418" t="s">
        <v>117</v>
      </c>
      <c r="BU2418">
        <v>1</v>
      </c>
      <c r="BV2418" t="s">
        <v>118</v>
      </c>
      <c r="BX2418" t="s">
        <v>119</v>
      </c>
      <c r="BY2418" t="s">
        <v>119</v>
      </c>
      <c r="BZ2418" t="s">
        <v>119</v>
      </c>
      <c r="CA2418">
        <v>1</v>
      </c>
      <c r="CC2418" t="s">
        <v>120</v>
      </c>
      <c r="CH2418">
        <v>540</v>
      </c>
      <c r="CI2418">
        <v>41460</v>
      </c>
      <c r="CJ2418" t="s">
        <v>106</v>
      </c>
      <c r="CK2418" t="s">
        <v>106</v>
      </c>
      <c r="CL2418">
        <v>10</v>
      </c>
      <c r="CM2418" t="s">
        <v>2889</v>
      </c>
      <c r="CO2418">
        <v>124725</v>
      </c>
      <c r="CQ2418">
        <v>0</v>
      </c>
      <c r="CR2418">
        <v>0</v>
      </c>
      <c r="CS2418">
        <v>0</v>
      </c>
      <c r="CY2418" t="s">
        <v>123</v>
      </c>
      <c r="CZ2418" t="s">
        <v>124</v>
      </c>
      <c r="DD2418" t="str" cm="1">
        <f t="array" ref="DD2418">TEXT(_xlfn.SEQUENCE(1, DATEDIF(AG2418, AH2418, "m") + 1, AG2418, 30), "YYYY-APMM")</f>
        <v>2013-AP12</v>
      </c>
      <c r="DN2418">
        <f t="shared" si="74"/>
        <v>222</v>
      </c>
      <c r="DO2418" t="str">
        <f t="shared" si="75"/>
        <v>LABOR- SUBCONTRACTOR</v>
      </c>
    </row>
    <row r="2419" spans="1:119" x14ac:dyDescent="0.35">
      <c r="A2419" t="s">
        <v>105</v>
      </c>
      <c r="B2419">
        <v>501704</v>
      </c>
      <c r="C2419">
        <v>6359</v>
      </c>
      <c r="D2419">
        <v>124728</v>
      </c>
      <c r="E2419">
        <v>13662</v>
      </c>
      <c r="F2419">
        <v>0</v>
      </c>
      <c r="G2419" t="s">
        <v>106</v>
      </c>
      <c r="H2419" t="s">
        <v>106</v>
      </c>
      <c r="I2419" t="s">
        <v>106</v>
      </c>
      <c r="J2419" t="s">
        <v>107</v>
      </c>
      <c r="K2419" t="s">
        <v>108</v>
      </c>
      <c r="L2419" t="s">
        <v>109</v>
      </c>
      <c r="M2419" t="s">
        <v>110</v>
      </c>
      <c r="N2419" t="s">
        <v>5871</v>
      </c>
      <c r="O2419" t="s">
        <v>3023</v>
      </c>
      <c r="P2419">
        <v>8178</v>
      </c>
      <c r="Q2419">
        <v>16</v>
      </c>
      <c r="R2419">
        <v>0</v>
      </c>
      <c r="S2419">
        <v>144</v>
      </c>
      <c r="T2419">
        <v>0</v>
      </c>
      <c r="U2419">
        <v>309.60000000000002</v>
      </c>
      <c r="V2419">
        <v>309.60000000000002</v>
      </c>
      <c r="W2419">
        <v>144</v>
      </c>
      <c r="X2419">
        <v>0</v>
      </c>
      <c r="Y2419">
        <v>0</v>
      </c>
      <c r="Z2419">
        <v>0</v>
      </c>
      <c r="AD2419" s="1">
        <v>41713.333333333336</v>
      </c>
      <c r="AE2419" s="1">
        <v>41732.708333333336</v>
      </c>
      <c r="AG2419" s="1">
        <v>41710.333333333336</v>
      </c>
      <c r="AH2419" s="1">
        <v>41730.708333333336</v>
      </c>
      <c r="AI2419" s="1">
        <v>41710.333333333336</v>
      </c>
      <c r="AJ2419" s="1">
        <v>41730.708333333336</v>
      </c>
      <c r="AK2419" s="1">
        <v>41710.333333333336</v>
      </c>
      <c r="AL2419" s="1">
        <v>41730.708333333336</v>
      </c>
      <c r="AM2419" s="1">
        <v>41713.333333333336</v>
      </c>
      <c r="AN2419" s="1">
        <v>41732.708333333336</v>
      </c>
      <c r="AP2419" t="s">
        <v>113</v>
      </c>
      <c r="AU2419" t="s">
        <v>5872</v>
      </c>
      <c r="AY2419" t="s">
        <v>106</v>
      </c>
      <c r="AZ2419">
        <v>0</v>
      </c>
      <c r="BA2419">
        <v>0</v>
      </c>
      <c r="BD2419" s="3">
        <v>41321.661805555559</v>
      </c>
      <c r="BE2419" s="3">
        <v>41321.663888888892</v>
      </c>
      <c r="BF2419" t="s">
        <v>115</v>
      </c>
      <c r="BG2419" t="s">
        <v>115</v>
      </c>
      <c r="BH2419">
        <v>8149</v>
      </c>
      <c r="BM2419">
        <v>43550</v>
      </c>
      <c r="BR2419" t="s">
        <v>116</v>
      </c>
      <c r="BS2419" t="s">
        <v>117</v>
      </c>
      <c r="BU2419">
        <v>1</v>
      </c>
      <c r="BV2419" t="s">
        <v>118</v>
      </c>
      <c r="BX2419" t="s">
        <v>119</v>
      </c>
      <c r="BY2419" t="s">
        <v>119</v>
      </c>
      <c r="BZ2419" t="s">
        <v>119</v>
      </c>
      <c r="CA2419">
        <v>1</v>
      </c>
      <c r="CC2419" t="s">
        <v>120</v>
      </c>
      <c r="CH2419">
        <v>540</v>
      </c>
      <c r="CI2419">
        <v>41480</v>
      </c>
      <c r="CJ2419" t="s">
        <v>106</v>
      </c>
      <c r="CK2419" t="s">
        <v>106</v>
      </c>
      <c r="CL2419">
        <v>20</v>
      </c>
      <c r="CM2419" t="s">
        <v>2867</v>
      </c>
      <c r="CO2419">
        <v>124725</v>
      </c>
      <c r="CQ2419">
        <v>0</v>
      </c>
      <c r="CR2419">
        <v>0</v>
      </c>
      <c r="CS2419">
        <v>0</v>
      </c>
      <c r="CY2419" t="s">
        <v>123</v>
      </c>
      <c r="CZ2419" t="s">
        <v>124</v>
      </c>
      <c r="DD2419" t="str" cm="1">
        <f t="array" ref="DD2419">TEXT(_xlfn.SEQUENCE(1, DATEDIF(AG2419, AH2419, "m") + 1, AG2419, 30), "YYYY-APMM")</f>
        <v>2014-AP03</v>
      </c>
      <c r="DN2419">
        <f t="shared" si="74"/>
        <v>309.60000000000002</v>
      </c>
      <c r="DO2419" t="str">
        <f t="shared" si="75"/>
        <v>LABOR- SUBCONTRACTOR</v>
      </c>
    </row>
    <row r="2420" spans="1:119" x14ac:dyDescent="0.35">
      <c r="A2420" t="s">
        <v>105</v>
      </c>
      <c r="B2420">
        <v>501705</v>
      </c>
      <c r="C2420">
        <v>6359</v>
      </c>
      <c r="D2420">
        <v>124728</v>
      </c>
      <c r="E2420">
        <v>13662</v>
      </c>
      <c r="F2420">
        <v>0</v>
      </c>
      <c r="G2420" t="s">
        <v>106</v>
      </c>
      <c r="H2420" t="s">
        <v>106</v>
      </c>
      <c r="I2420" t="s">
        <v>106</v>
      </c>
      <c r="J2420" t="s">
        <v>107</v>
      </c>
      <c r="K2420" t="s">
        <v>108</v>
      </c>
      <c r="L2420" t="s">
        <v>109</v>
      </c>
      <c r="M2420" t="s">
        <v>110</v>
      </c>
      <c r="N2420" t="s">
        <v>5873</v>
      </c>
      <c r="O2420" t="s">
        <v>3026</v>
      </c>
      <c r="P2420">
        <v>8178</v>
      </c>
      <c r="Q2420">
        <v>16</v>
      </c>
      <c r="R2420">
        <v>16</v>
      </c>
      <c r="S2420">
        <v>184</v>
      </c>
      <c r="T2420">
        <v>0</v>
      </c>
      <c r="U2420">
        <v>4725.6000000000004</v>
      </c>
      <c r="V2420">
        <v>4725.6000000000004</v>
      </c>
      <c r="W2420">
        <v>184</v>
      </c>
      <c r="X2420">
        <v>0</v>
      </c>
      <c r="Y2420">
        <v>0</v>
      </c>
      <c r="Z2420">
        <v>0</v>
      </c>
      <c r="AD2420" s="1">
        <v>41720.333333333336</v>
      </c>
      <c r="AE2420" s="1">
        <v>41745.708333333336</v>
      </c>
      <c r="AG2420" s="1">
        <v>41717.333333333336</v>
      </c>
      <c r="AH2420" s="1">
        <v>41743.708333333336</v>
      </c>
      <c r="AI2420" s="1">
        <v>41717.333333333336</v>
      </c>
      <c r="AJ2420" s="1">
        <v>41743.708333333336</v>
      </c>
      <c r="AK2420" s="1">
        <v>41717.333333333336</v>
      </c>
      <c r="AL2420" s="1">
        <v>41743.708333333336</v>
      </c>
      <c r="AM2420" s="1">
        <v>41720.333333333336</v>
      </c>
      <c r="AN2420" s="1">
        <v>41745.708333333336</v>
      </c>
      <c r="AP2420" t="s">
        <v>113</v>
      </c>
      <c r="AU2420" t="s">
        <v>5874</v>
      </c>
      <c r="AY2420" t="s">
        <v>106</v>
      </c>
      <c r="AZ2420">
        <v>0</v>
      </c>
      <c r="BA2420">
        <v>0</v>
      </c>
      <c r="BD2420" s="3">
        <v>41321.661805555559</v>
      </c>
      <c r="BE2420" s="3">
        <v>41321.663888888892</v>
      </c>
      <c r="BF2420" t="s">
        <v>115</v>
      </c>
      <c r="BG2420" t="s">
        <v>115</v>
      </c>
      <c r="BH2420">
        <v>8149</v>
      </c>
      <c r="BM2420">
        <v>43550</v>
      </c>
      <c r="BR2420" t="s">
        <v>116</v>
      </c>
      <c r="BS2420" t="s">
        <v>117</v>
      </c>
      <c r="BU2420">
        <v>1</v>
      </c>
      <c r="BV2420" t="s">
        <v>118</v>
      </c>
      <c r="BX2420" t="s">
        <v>119</v>
      </c>
      <c r="BY2420" t="s">
        <v>119</v>
      </c>
      <c r="BZ2420" t="s">
        <v>119</v>
      </c>
      <c r="CA2420">
        <v>1</v>
      </c>
      <c r="CC2420" t="s">
        <v>120</v>
      </c>
      <c r="CH2420">
        <v>540</v>
      </c>
      <c r="CI2420">
        <v>41480</v>
      </c>
      <c r="CJ2420" t="s">
        <v>106</v>
      </c>
      <c r="CK2420" t="s">
        <v>106</v>
      </c>
      <c r="CL2420">
        <v>20</v>
      </c>
      <c r="CM2420" t="s">
        <v>2867</v>
      </c>
      <c r="CO2420">
        <v>124725</v>
      </c>
      <c r="CQ2420">
        <v>0</v>
      </c>
      <c r="CR2420">
        <v>0</v>
      </c>
      <c r="CS2420">
        <v>0</v>
      </c>
      <c r="CY2420" t="s">
        <v>123</v>
      </c>
      <c r="CZ2420" t="s">
        <v>124</v>
      </c>
      <c r="DD2420" t="str" cm="1">
        <f t="array" ref="DD2420">TEXT(_xlfn.SEQUENCE(1, DATEDIF(AG2420, AH2420, "m") + 1, AG2420, 30), "YYYY-APMM")</f>
        <v>2014-AP03</v>
      </c>
      <c r="DN2420">
        <f t="shared" si="74"/>
        <v>4725.6000000000004</v>
      </c>
      <c r="DO2420" t="str">
        <f t="shared" si="75"/>
        <v>LABOR- SUBCONTRACTOR</v>
      </c>
    </row>
    <row r="2421" spans="1:119" x14ac:dyDescent="0.35">
      <c r="A2421" t="s">
        <v>105</v>
      </c>
      <c r="B2421">
        <v>501706</v>
      </c>
      <c r="C2421">
        <v>6359</v>
      </c>
      <c r="D2421">
        <v>124731</v>
      </c>
      <c r="E2421">
        <v>13662</v>
      </c>
      <c r="F2421">
        <v>0</v>
      </c>
      <c r="G2421" t="s">
        <v>106</v>
      </c>
      <c r="H2421" t="s">
        <v>106</v>
      </c>
      <c r="I2421" t="s">
        <v>106</v>
      </c>
      <c r="J2421" t="s">
        <v>107</v>
      </c>
      <c r="K2421" t="s">
        <v>108</v>
      </c>
      <c r="L2421" t="s">
        <v>109</v>
      </c>
      <c r="M2421" t="s">
        <v>110</v>
      </c>
      <c r="N2421" t="s">
        <v>5875</v>
      </c>
      <c r="O2421" t="s">
        <v>3189</v>
      </c>
      <c r="P2421">
        <v>8164</v>
      </c>
      <c r="Q2421">
        <v>168</v>
      </c>
      <c r="R2421">
        <v>0</v>
      </c>
      <c r="S2421">
        <v>200</v>
      </c>
      <c r="T2421">
        <v>0</v>
      </c>
      <c r="U2421">
        <v>216</v>
      </c>
      <c r="V2421">
        <v>216</v>
      </c>
      <c r="W2421">
        <v>200</v>
      </c>
      <c r="X2421">
        <v>0</v>
      </c>
      <c r="Y2421">
        <v>0</v>
      </c>
      <c r="Z2421">
        <v>0</v>
      </c>
      <c r="AD2421" s="1">
        <v>41758.333333333336</v>
      </c>
      <c r="AE2421" s="1">
        <v>41786.708333333336</v>
      </c>
      <c r="AG2421" s="1">
        <v>41734.333333333336</v>
      </c>
      <c r="AH2421" s="1">
        <v>41762.708333333336</v>
      </c>
      <c r="AI2421" s="1">
        <v>41734.333333333336</v>
      </c>
      <c r="AJ2421" s="1">
        <v>41762.708333333336</v>
      </c>
      <c r="AK2421" s="1">
        <v>41734.333333333336</v>
      </c>
      <c r="AL2421" s="1">
        <v>41762.708333333336</v>
      </c>
      <c r="AM2421" s="1">
        <v>41758.333333333336</v>
      </c>
      <c r="AN2421" s="1">
        <v>41786.708333333336</v>
      </c>
      <c r="AP2421" t="s">
        <v>113</v>
      </c>
      <c r="AU2421" t="s">
        <v>5876</v>
      </c>
      <c r="AY2421" t="s">
        <v>106</v>
      </c>
      <c r="AZ2421">
        <v>0</v>
      </c>
      <c r="BA2421">
        <v>0</v>
      </c>
      <c r="BD2421" s="3">
        <v>41321.661805555559</v>
      </c>
      <c r="BE2421" s="3">
        <v>41321.663888888892</v>
      </c>
      <c r="BF2421" t="s">
        <v>115</v>
      </c>
      <c r="BG2421" t="s">
        <v>115</v>
      </c>
      <c r="BH2421">
        <v>8149</v>
      </c>
      <c r="BM2421">
        <v>43410</v>
      </c>
      <c r="BR2421" t="s">
        <v>2865</v>
      </c>
      <c r="BS2421" t="s">
        <v>2866</v>
      </c>
      <c r="BU2421">
        <v>1</v>
      </c>
      <c r="BV2421" t="s">
        <v>118</v>
      </c>
      <c r="BX2421" t="s">
        <v>119</v>
      </c>
      <c r="BY2421" t="s">
        <v>119</v>
      </c>
      <c r="BZ2421" t="s">
        <v>119</v>
      </c>
      <c r="CA2421">
        <v>1</v>
      </c>
      <c r="CC2421" t="s">
        <v>120</v>
      </c>
      <c r="CH2421">
        <v>540</v>
      </c>
      <c r="CI2421">
        <v>42670</v>
      </c>
      <c r="CJ2421" t="s">
        <v>106</v>
      </c>
      <c r="CK2421" t="s">
        <v>106</v>
      </c>
      <c r="CL2421">
        <v>10</v>
      </c>
      <c r="CM2421" t="s">
        <v>3187</v>
      </c>
      <c r="CO2421">
        <v>124730</v>
      </c>
      <c r="CQ2421">
        <v>0</v>
      </c>
      <c r="CR2421">
        <v>0</v>
      </c>
      <c r="CS2421">
        <v>0</v>
      </c>
      <c r="CY2421" t="s">
        <v>123</v>
      </c>
      <c r="CZ2421" t="s">
        <v>124</v>
      </c>
      <c r="DD2421" t="str" cm="1">
        <f t="array" ref="DD2421">TEXT(_xlfn.SEQUENCE(1, DATEDIF(AG2421, AH2421, "m") + 1, AG2421, 30), "YYYY-APMM")</f>
        <v>2014-AP04</v>
      </c>
      <c r="DN2421">
        <f t="shared" si="74"/>
        <v>216</v>
      </c>
      <c r="DO2421" t="str">
        <f t="shared" si="75"/>
        <v>SCREED MASON SK</v>
      </c>
    </row>
    <row r="2422" spans="1:119" x14ac:dyDescent="0.35">
      <c r="A2422" t="s">
        <v>105</v>
      </c>
      <c r="B2422">
        <v>501707</v>
      </c>
      <c r="C2422">
        <v>6359</v>
      </c>
      <c r="D2422">
        <v>124731</v>
      </c>
      <c r="E2422">
        <v>13662</v>
      </c>
      <c r="F2422">
        <v>0</v>
      </c>
      <c r="G2422" t="s">
        <v>106</v>
      </c>
      <c r="H2422" t="s">
        <v>106</v>
      </c>
      <c r="I2422" t="s">
        <v>106</v>
      </c>
      <c r="J2422" t="s">
        <v>107</v>
      </c>
      <c r="K2422" t="s">
        <v>108</v>
      </c>
      <c r="L2422" t="s">
        <v>109</v>
      </c>
      <c r="M2422" t="s">
        <v>110</v>
      </c>
      <c r="N2422" t="s">
        <v>5877</v>
      </c>
      <c r="O2422" t="s">
        <v>3192</v>
      </c>
      <c r="P2422">
        <v>8178</v>
      </c>
      <c r="Q2422">
        <v>168</v>
      </c>
      <c r="R2422">
        <v>0</v>
      </c>
      <c r="S2422">
        <v>160</v>
      </c>
      <c r="T2422">
        <v>0</v>
      </c>
      <c r="U2422">
        <v>108</v>
      </c>
      <c r="V2422">
        <v>108</v>
      </c>
      <c r="W2422">
        <v>160</v>
      </c>
      <c r="X2422">
        <v>0</v>
      </c>
      <c r="Y2422">
        <v>0</v>
      </c>
      <c r="Z2422">
        <v>0</v>
      </c>
      <c r="AD2422" s="1">
        <v>41776.333333333336</v>
      </c>
      <c r="AE2422" s="1">
        <v>41798.708333333336</v>
      </c>
      <c r="AG2422" s="1">
        <v>41751.333333333336</v>
      </c>
      <c r="AH2422" s="1">
        <v>41773.708333333336</v>
      </c>
      <c r="AI2422" s="1">
        <v>41751.333333333336</v>
      </c>
      <c r="AJ2422" s="1">
        <v>41773.708333333336</v>
      </c>
      <c r="AK2422" s="1">
        <v>41751.333333333336</v>
      </c>
      <c r="AL2422" s="1">
        <v>41773.708333333336</v>
      </c>
      <c r="AM2422" s="1">
        <v>41776.333333333336</v>
      </c>
      <c r="AN2422" s="1">
        <v>41798.708333333336</v>
      </c>
      <c r="AP2422" t="s">
        <v>113</v>
      </c>
      <c r="AU2422" t="s">
        <v>5878</v>
      </c>
      <c r="AY2422" t="s">
        <v>106</v>
      </c>
      <c r="AZ2422">
        <v>0</v>
      </c>
      <c r="BA2422">
        <v>0</v>
      </c>
      <c r="BD2422" s="3">
        <v>41321.661805555559</v>
      </c>
      <c r="BE2422" s="3">
        <v>41321.663888888892</v>
      </c>
      <c r="BF2422" t="s">
        <v>115</v>
      </c>
      <c r="BG2422" t="s">
        <v>115</v>
      </c>
      <c r="BH2422">
        <v>8149</v>
      </c>
      <c r="BM2422">
        <v>43550</v>
      </c>
      <c r="BR2422" t="s">
        <v>116</v>
      </c>
      <c r="BS2422" t="s">
        <v>117</v>
      </c>
      <c r="BU2422">
        <v>1</v>
      </c>
      <c r="BV2422" t="s">
        <v>118</v>
      </c>
      <c r="BX2422" t="s">
        <v>119</v>
      </c>
      <c r="BY2422" t="s">
        <v>119</v>
      </c>
      <c r="BZ2422" t="s">
        <v>119</v>
      </c>
      <c r="CA2422">
        <v>1</v>
      </c>
      <c r="CC2422" t="s">
        <v>120</v>
      </c>
      <c r="CH2422">
        <v>540</v>
      </c>
      <c r="CI2422">
        <v>42670</v>
      </c>
      <c r="CJ2422" t="s">
        <v>106</v>
      </c>
      <c r="CK2422" t="s">
        <v>106</v>
      </c>
      <c r="CL2422">
        <v>10</v>
      </c>
      <c r="CM2422" t="s">
        <v>3187</v>
      </c>
      <c r="CO2422">
        <v>124730</v>
      </c>
      <c r="CQ2422">
        <v>0</v>
      </c>
      <c r="CR2422">
        <v>0</v>
      </c>
      <c r="CS2422">
        <v>0</v>
      </c>
      <c r="CY2422" t="s">
        <v>123</v>
      </c>
      <c r="CZ2422" t="s">
        <v>124</v>
      </c>
      <c r="DD2422" t="str" cm="1">
        <f t="array" ref="DD2422">TEXT(_xlfn.SEQUENCE(1, DATEDIF(AG2422, AH2422, "m") + 1, AG2422, 30), "YYYY-APMM")</f>
        <v>2014-AP04</v>
      </c>
      <c r="DN2422">
        <f t="shared" si="74"/>
        <v>108</v>
      </c>
      <c r="DO2422" t="str">
        <f t="shared" si="75"/>
        <v>LABOR- SUBCONTRACTOR</v>
      </c>
    </row>
    <row r="2423" spans="1:119" x14ac:dyDescent="0.35">
      <c r="A2423" t="s">
        <v>105</v>
      </c>
      <c r="B2423">
        <v>501708</v>
      </c>
      <c r="C2423">
        <v>6359</v>
      </c>
      <c r="D2423">
        <v>124731</v>
      </c>
      <c r="E2423">
        <v>13662</v>
      </c>
      <c r="F2423">
        <v>0</v>
      </c>
      <c r="G2423" t="s">
        <v>106</v>
      </c>
      <c r="H2423" t="s">
        <v>106</v>
      </c>
      <c r="I2423" t="s">
        <v>106</v>
      </c>
      <c r="J2423" t="s">
        <v>107</v>
      </c>
      <c r="K2423" t="s">
        <v>108</v>
      </c>
      <c r="L2423" t="s">
        <v>109</v>
      </c>
      <c r="M2423" t="s">
        <v>110</v>
      </c>
      <c r="N2423" t="s">
        <v>5879</v>
      </c>
      <c r="O2423" t="s">
        <v>3195</v>
      </c>
      <c r="P2423">
        <v>8178</v>
      </c>
      <c r="Q2423">
        <v>424</v>
      </c>
      <c r="R2423">
        <v>0</v>
      </c>
      <c r="S2423">
        <v>160</v>
      </c>
      <c r="T2423">
        <v>0</v>
      </c>
      <c r="U2423">
        <v>42</v>
      </c>
      <c r="V2423">
        <v>42</v>
      </c>
      <c r="W2423">
        <v>160</v>
      </c>
      <c r="X2423">
        <v>0</v>
      </c>
      <c r="Y2423">
        <v>0</v>
      </c>
      <c r="Z2423">
        <v>0</v>
      </c>
      <c r="AD2423" s="1">
        <v>41767.333333333336</v>
      </c>
      <c r="AE2423" s="1">
        <v>41790.708333333336</v>
      </c>
      <c r="AG2423" s="1">
        <v>41706.333333333336</v>
      </c>
      <c r="AH2423" s="1">
        <v>41728.708333333336</v>
      </c>
      <c r="AI2423" s="1">
        <v>41706.333333333336</v>
      </c>
      <c r="AJ2423" s="1">
        <v>41728.708333333336</v>
      </c>
      <c r="AK2423" s="1">
        <v>41706.333333333336</v>
      </c>
      <c r="AL2423" s="1">
        <v>41728.708333333336</v>
      </c>
      <c r="AM2423" s="1">
        <v>41767.333333333336</v>
      </c>
      <c r="AN2423" s="1">
        <v>41790.708333333336</v>
      </c>
      <c r="AP2423" t="s">
        <v>113</v>
      </c>
      <c r="AU2423" t="s">
        <v>5880</v>
      </c>
      <c r="AY2423" t="s">
        <v>106</v>
      </c>
      <c r="AZ2423">
        <v>0</v>
      </c>
      <c r="BA2423">
        <v>0</v>
      </c>
      <c r="BD2423" s="3">
        <v>41321.661805555559</v>
      </c>
      <c r="BE2423" s="3">
        <v>41321.663888888892</v>
      </c>
      <c r="BF2423" t="s">
        <v>115</v>
      </c>
      <c r="BG2423" t="s">
        <v>115</v>
      </c>
      <c r="BH2423">
        <v>8149</v>
      </c>
      <c r="BM2423">
        <v>43550</v>
      </c>
      <c r="BR2423" t="s">
        <v>116</v>
      </c>
      <c r="BS2423" t="s">
        <v>117</v>
      </c>
      <c r="BU2423">
        <v>1</v>
      </c>
      <c r="BV2423" t="s">
        <v>118</v>
      </c>
      <c r="BX2423" t="s">
        <v>119</v>
      </c>
      <c r="BY2423" t="s">
        <v>119</v>
      </c>
      <c r="BZ2423" t="s">
        <v>119</v>
      </c>
      <c r="CA2423">
        <v>1</v>
      </c>
      <c r="CC2423" t="s">
        <v>120</v>
      </c>
      <c r="CH2423">
        <v>540</v>
      </c>
      <c r="CI2423">
        <v>42670</v>
      </c>
      <c r="CJ2423" t="s">
        <v>106</v>
      </c>
      <c r="CK2423" t="s">
        <v>106</v>
      </c>
      <c r="CL2423">
        <v>10</v>
      </c>
      <c r="CM2423" t="s">
        <v>3187</v>
      </c>
      <c r="CO2423">
        <v>124730</v>
      </c>
      <c r="CQ2423">
        <v>0</v>
      </c>
      <c r="CR2423">
        <v>0</v>
      </c>
      <c r="CS2423">
        <v>0</v>
      </c>
      <c r="CY2423" t="s">
        <v>123</v>
      </c>
      <c r="CZ2423" t="s">
        <v>124</v>
      </c>
      <c r="DD2423" t="str" cm="1">
        <f t="array" ref="DD2423">TEXT(_xlfn.SEQUENCE(1, DATEDIF(AG2423, AH2423, "m") + 1, AG2423, 30), "YYYY-APMM")</f>
        <v>2014-AP03</v>
      </c>
      <c r="DN2423">
        <f t="shared" si="74"/>
        <v>42</v>
      </c>
      <c r="DO2423" t="str">
        <f t="shared" si="75"/>
        <v>LABOR- SUBCONTRACTOR</v>
      </c>
    </row>
    <row r="2424" spans="1:119" x14ac:dyDescent="0.35">
      <c r="A2424" t="s">
        <v>105</v>
      </c>
      <c r="B2424">
        <v>501709</v>
      </c>
      <c r="C2424">
        <v>6359</v>
      </c>
      <c r="D2424">
        <v>124731</v>
      </c>
      <c r="E2424">
        <v>13662</v>
      </c>
      <c r="F2424">
        <v>0</v>
      </c>
      <c r="G2424" t="s">
        <v>106</v>
      </c>
      <c r="H2424" t="s">
        <v>106</v>
      </c>
      <c r="I2424" t="s">
        <v>106</v>
      </c>
      <c r="J2424" t="s">
        <v>107</v>
      </c>
      <c r="K2424" t="s">
        <v>108</v>
      </c>
      <c r="L2424" t="s">
        <v>109</v>
      </c>
      <c r="M2424" t="s">
        <v>110</v>
      </c>
      <c r="N2424" t="s">
        <v>5881</v>
      </c>
      <c r="O2424" t="s">
        <v>3198</v>
      </c>
      <c r="P2424">
        <v>8178</v>
      </c>
      <c r="Q2424">
        <v>424</v>
      </c>
      <c r="R2424">
        <v>0</v>
      </c>
      <c r="S2424">
        <v>200</v>
      </c>
      <c r="T2424">
        <v>0</v>
      </c>
      <c r="U2424">
        <v>132</v>
      </c>
      <c r="V2424">
        <v>132</v>
      </c>
      <c r="W2424">
        <v>200</v>
      </c>
      <c r="X2424">
        <v>0</v>
      </c>
      <c r="Y2424">
        <v>0</v>
      </c>
      <c r="Z2424">
        <v>0</v>
      </c>
      <c r="AD2424" s="1">
        <v>41734.333333333336</v>
      </c>
      <c r="AE2424" s="1">
        <v>41762.708333333336</v>
      </c>
      <c r="AG2424" s="1">
        <v>41671.333333333336</v>
      </c>
      <c r="AH2424" s="1">
        <v>41700.708333333336</v>
      </c>
      <c r="AI2424" s="1">
        <v>41671.333333333336</v>
      </c>
      <c r="AJ2424" s="1">
        <v>41700.708333333336</v>
      </c>
      <c r="AK2424" s="1">
        <v>41671.333333333336</v>
      </c>
      <c r="AL2424" s="1">
        <v>41700.708333333336</v>
      </c>
      <c r="AM2424" s="1">
        <v>41734.333333333336</v>
      </c>
      <c r="AN2424" s="1">
        <v>41762.708333333336</v>
      </c>
      <c r="AP2424" t="s">
        <v>113</v>
      </c>
      <c r="AU2424" t="s">
        <v>5882</v>
      </c>
      <c r="AY2424" t="s">
        <v>106</v>
      </c>
      <c r="AZ2424">
        <v>0</v>
      </c>
      <c r="BA2424">
        <v>0</v>
      </c>
      <c r="BD2424" s="3">
        <v>41321.661805555559</v>
      </c>
      <c r="BE2424" s="3">
        <v>41321.663888888892</v>
      </c>
      <c r="BF2424" t="s">
        <v>115</v>
      </c>
      <c r="BG2424" t="s">
        <v>115</v>
      </c>
      <c r="BH2424">
        <v>8149</v>
      </c>
      <c r="BM2424">
        <v>43550</v>
      </c>
      <c r="BR2424" t="s">
        <v>116</v>
      </c>
      <c r="BS2424" t="s">
        <v>117</v>
      </c>
      <c r="BU2424">
        <v>1</v>
      </c>
      <c r="BV2424" t="s">
        <v>118</v>
      </c>
      <c r="BX2424" t="s">
        <v>119</v>
      </c>
      <c r="BY2424" t="s">
        <v>119</v>
      </c>
      <c r="BZ2424" t="s">
        <v>119</v>
      </c>
      <c r="CA2424">
        <v>1</v>
      </c>
      <c r="CC2424" t="s">
        <v>120</v>
      </c>
      <c r="CH2424">
        <v>540</v>
      </c>
      <c r="CI2424">
        <v>42670</v>
      </c>
      <c r="CJ2424" t="s">
        <v>106</v>
      </c>
      <c r="CK2424" t="s">
        <v>106</v>
      </c>
      <c r="CL2424">
        <v>10</v>
      </c>
      <c r="CM2424" t="s">
        <v>3187</v>
      </c>
      <c r="CO2424">
        <v>124730</v>
      </c>
      <c r="CQ2424">
        <v>0</v>
      </c>
      <c r="CR2424">
        <v>0</v>
      </c>
      <c r="CS2424">
        <v>0</v>
      </c>
      <c r="CY2424" t="s">
        <v>123</v>
      </c>
      <c r="CZ2424" t="s">
        <v>124</v>
      </c>
      <c r="DD2424" t="str" cm="1">
        <f t="array" ref="DD2424:DE2424">TEXT(_xlfn.SEQUENCE(1, DATEDIF(AG2424, AH2424, "m") + 1, AG2424, 30), "YYYY-APMM")</f>
        <v>2014-AP02</v>
      </c>
      <c r="DE2424" t="str">
        <v>2014-AP03</v>
      </c>
      <c r="DN2424">
        <f t="shared" si="74"/>
        <v>66</v>
      </c>
      <c r="DO2424" t="str">
        <f t="shared" si="75"/>
        <v>LABOR- SUBCONTRACTOR</v>
      </c>
    </row>
    <row r="2425" spans="1:119" x14ac:dyDescent="0.35">
      <c r="A2425" t="s">
        <v>105</v>
      </c>
      <c r="B2425">
        <v>501710</v>
      </c>
      <c r="C2425">
        <v>6359</v>
      </c>
      <c r="D2425">
        <v>124731</v>
      </c>
      <c r="E2425">
        <v>13662</v>
      </c>
      <c r="F2425">
        <v>0</v>
      </c>
      <c r="G2425" t="s">
        <v>106</v>
      </c>
      <c r="H2425" t="s">
        <v>106</v>
      </c>
      <c r="I2425" t="s">
        <v>106</v>
      </c>
      <c r="J2425" t="s">
        <v>107</v>
      </c>
      <c r="K2425" t="s">
        <v>108</v>
      </c>
      <c r="L2425" t="s">
        <v>109</v>
      </c>
      <c r="M2425" t="s">
        <v>110</v>
      </c>
      <c r="N2425" t="s">
        <v>5883</v>
      </c>
      <c r="O2425" t="s">
        <v>3206</v>
      </c>
      <c r="P2425">
        <v>8177</v>
      </c>
      <c r="Q2425">
        <v>424</v>
      </c>
      <c r="R2425">
        <v>0</v>
      </c>
      <c r="S2425">
        <v>200</v>
      </c>
      <c r="T2425">
        <v>0</v>
      </c>
      <c r="U2425">
        <v>275</v>
      </c>
      <c r="V2425">
        <v>275</v>
      </c>
      <c r="W2425">
        <v>200</v>
      </c>
      <c r="X2425">
        <v>0</v>
      </c>
      <c r="Y2425">
        <v>0</v>
      </c>
      <c r="Z2425">
        <v>0</v>
      </c>
      <c r="AD2425" s="1">
        <v>41748.333333333336</v>
      </c>
      <c r="AE2425" s="1">
        <v>41776.708333333336</v>
      </c>
      <c r="AG2425" s="1">
        <v>41686.333333333336</v>
      </c>
      <c r="AH2425" s="1">
        <v>41714.708333333336</v>
      </c>
      <c r="AI2425" s="1">
        <v>41686.333333333336</v>
      </c>
      <c r="AJ2425" s="1">
        <v>41714.708333333336</v>
      </c>
      <c r="AK2425" s="1">
        <v>41686.333333333336</v>
      </c>
      <c r="AL2425" s="1">
        <v>41714.708333333336</v>
      </c>
      <c r="AM2425" s="1">
        <v>41748.333333333336</v>
      </c>
      <c r="AN2425" s="1">
        <v>41776.708333333336</v>
      </c>
      <c r="AP2425" t="s">
        <v>113</v>
      </c>
      <c r="AU2425" t="s">
        <v>5884</v>
      </c>
      <c r="AY2425" t="s">
        <v>106</v>
      </c>
      <c r="AZ2425">
        <v>0</v>
      </c>
      <c r="BA2425">
        <v>0</v>
      </c>
      <c r="BD2425" s="3">
        <v>41321.661805555559</v>
      </c>
      <c r="BE2425" s="3">
        <v>41321.663888888892</v>
      </c>
      <c r="BF2425" t="s">
        <v>115</v>
      </c>
      <c r="BG2425" t="s">
        <v>115</v>
      </c>
      <c r="BH2425">
        <v>8149</v>
      </c>
      <c r="BM2425">
        <v>43540</v>
      </c>
      <c r="BR2425" t="s">
        <v>1299</v>
      </c>
      <c r="BS2425" t="s">
        <v>1300</v>
      </c>
      <c r="BU2425">
        <v>1</v>
      </c>
      <c r="BV2425" t="s">
        <v>118</v>
      </c>
      <c r="BX2425" t="s">
        <v>119</v>
      </c>
      <c r="BY2425" t="s">
        <v>119</v>
      </c>
      <c r="BZ2425" t="s">
        <v>119</v>
      </c>
      <c r="CA2425">
        <v>1</v>
      </c>
      <c r="CC2425" t="s">
        <v>120</v>
      </c>
      <c r="CH2425">
        <v>540</v>
      </c>
      <c r="CI2425">
        <v>42670</v>
      </c>
      <c r="CJ2425" t="s">
        <v>106</v>
      </c>
      <c r="CK2425" t="s">
        <v>106</v>
      </c>
      <c r="CL2425">
        <v>10</v>
      </c>
      <c r="CM2425" t="s">
        <v>3187</v>
      </c>
      <c r="CO2425">
        <v>124730</v>
      </c>
      <c r="CQ2425">
        <v>0</v>
      </c>
      <c r="CR2425">
        <v>0</v>
      </c>
      <c r="CS2425">
        <v>0</v>
      </c>
      <c r="CY2425" t="s">
        <v>123</v>
      </c>
      <c r="CZ2425" t="s">
        <v>124</v>
      </c>
      <c r="DD2425" t="str" cm="1">
        <f t="array" ref="DD2425:DE2425">TEXT(_xlfn.SEQUENCE(1, DATEDIF(AG2425, AH2425, "m") + 1, AG2425, 30), "YYYY-APMM")</f>
        <v>2014-AP02</v>
      </c>
      <c r="DE2425" t="str">
        <v>2014-AP03</v>
      </c>
      <c r="DN2425">
        <f t="shared" si="74"/>
        <v>137.5</v>
      </c>
      <c r="DO2425" t="str">
        <f t="shared" si="75"/>
        <v>LABOR - CIVIL</v>
      </c>
    </row>
    <row r="2426" spans="1:119" x14ac:dyDescent="0.35">
      <c r="A2426" t="s">
        <v>105</v>
      </c>
      <c r="B2426">
        <v>501711</v>
      </c>
      <c r="C2426">
        <v>6359</v>
      </c>
      <c r="D2426">
        <v>124731</v>
      </c>
      <c r="E2426">
        <v>13662</v>
      </c>
      <c r="F2426">
        <v>0</v>
      </c>
      <c r="G2426" t="s">
        <v>106</v>
      </c>
      <c r="H2426" t="s">
        <v>106</v>
      </c>
      <c r="I2426" t="s">
        <v>106</v>
      </c>
      <c r="J2426" t="s">
        <v>107</v>
      </c>
      <c r="K2426" t="s">
        <v>108</v>
      </c>
      <c r="L2426" t="s">
        <v>109</v>
      </c>
      <c r="M2426" t="s">
        <v>110</v>
      </c>
      <c r="N2426" t="s">
        <v>5885</v>
      </c>
      <c r="O2426" t="s">
        <v>3203</v>
      </c>
      <c r="P2426">
        <v>8177</v>
      </c>
      <c r="Q2426">
        <v>424</v>
      </c>
      <c r="R2426">
        <v>208</v>
      </c>
      <c r="S2426">
        <v>200</v>
      </c>
      <c r="T2426">
        <v>0</v>
      </c>
      <c r="U2426">
        <v>500</v>
      </c>
      <c r="V2426">
        <v>500</v>
      </c>
      <c r="W2426">
        <v>200</v>
      </c>
      <c r="X2426">
        <v>0</v>
      </c>
      <c r="Y2426">
        <v>0</v>
      </c>
      <c r="Z2426">
        <v>0</v>
      </c>
      <c r="AD2426" s="1">
        <v>41791.333333333336</v>
      </c>
      <c r="AE2426" s="1">
        <v>41819.708333333336</v>
      </c>
      <c r="AG2426" s="1">
        <v>41729.333333333336</v>
      </c>
      <c r="AH2426" s="1">
        <v>41757.708333333336</v>
      </c>
      <c r="AI2426" s="1">
        <v>41729.333333333336</v>
      </c>
      <c r="AJ2426" s="1">
        <v>41757.708333333336</v>
      </c>
      <c r="AK2426" s="1">
        <v>41729.333333333336</v>
      </c>
      <c r="AL2426" s="1">
        <v>41757.708333333336</v>
      </c>
      <c r="AM2426" s="1">
        <v>41791.333333333336</v>
      </c>
      <c r="AN2426" s="1">
        <v>41819.708333333336</v>
      </c>
      <c r="AP2426" t="s">
        <v>113</v>
      </c>
      <c r="AU2426" t="s">
        <v>5886</v>
      </c>
      <c r="AY2426" t="s">
        <v>106</v>
      </c>
      <c r="AZ2426">
        <v>0</v>
      </c>
      <c r="BA2426">
        <v>0</v>
      </c>
      <c r="BD2426" s="3">
        <v>41321.661805555559</v>
      </c>
      <c r="BE2426" s="3">
        <v>41321.663888888892</v>
      </c>
      <c r="BF2426" t="s">
        <v>115</v>
      </c>
      <c r="BG2426" t="s">
        <v>115</v>
      </c>
      <c r="BH2426">
        <v>8149</v>
      </c>
      <c r="BM2426">
        <v>43540</v>
      </c>
      <c r="BR2426" t="s">
        <v>1299</v>
      </c>
      <c r="BS2426" t="s">
        <v>1300</v>
      </c>
      <c r="BU2426">
        <v>1</v>
      </c>
      <c r="BV2426" t="s">
        <v>118</v>
      </c>
      <c r="BX2426" t="s">
        <v>119</v>
      </c>
      <c r="BY2426" t="s">
        <v>119</v>
      </c>
      <c r="BZ2426" t="s">
        <v>119</v>
      </c>
      <c r="CA2426">
        <v>1</v>
      </c>
      <c r="CC2426" t="s">
        <v>120</v>
      </c>
      <c r="CH2426">
        <v>540</v>
      </c>
      <c r="CI2426">
        <v>42670</v>
      </c>
      <c r="CJ2426" t="s">
        <v>106</v>
      </c>
      <c r="CK2426" t="s">
        <v>106</v>
      </c>
      <c r="CL2426">
        <v>10</v>
      </c>
      <c r="CM2426" t="s">
        <v>3187</v>
      </c>
      <c r="CO2426">
        <v>124730</v>
      </c>
      <c r="CQ2426">
        <v>0</v>
      </c>
      <c r="CR2426">
        <v>0</v>
      </c>
      <c r="CS2426">
        <v>0</v>
      </c>
      <c r="CY2426" t="s">
        <v>123</v>
      </c>
      <c r="CZ2426" t="s">
        <v>124</v>
      </c>
      <c r="DD2426" t="str" cm="1">
        <f t="array" ref="DD2426">TEXT(_xlfn.SEQUENCE(1, DATEDIF(AG2426, AH2426, "m") + 1, AG2426, 30), "YYYY-APMM")</f>
        <v>2014-AP03</v>
      </c>
      <c r="DN2426">
        <f t="shared" si="74"/>
        <v>500</v>
      </c>
      <c r="DO2426" t="str">
        <f t="shared" si="75"/>
        <v>LABOR - CIVIL</v>
      </c>
    </row>
    <row r="2427" spans="1:119" x14ac:dyDescent="0.35">
      <c r="A2427" t="s">
        <v>105</v>
      </c>
      <c r="B2427">
        <v>501712</v>
      </c>
      <c r="C2427">
        <v>6359</v>
      </c>
      <c r="D2427">
        <v>124732</v>
      </c>
      <c r="E2427">
        <v>13662</v>
      </c>
      <c r="F2427">
        <v>0</v>
      </c>
      <c r="G2427" t="s">
        <v>106</v>
      </c>
      <c r="H2427" t="s">
        <v>106</v>
      </c>
      <c r="I2427" t="s">
        <v>106</v>
      </c>
      <c r="J2427" t="s">
        <v>107</v>
      </c>
      <c r="K2427" t="s">
        <v>108</v>
      </c>
      <c r="L2427" t="s">
        <v>109</v>
      </c>
      <c r="M2427" t="s">
        <v>110</v>
      </c>
      <c r="N2427" t="s">
        <v>5887</v>
      </c>
      <c r="O2427" t="s">
        <v>3216</v>
      </c>
      <c r="P2427">
        <v>8168</v>
      </c>
      <c r="Q2427">
        <v>464</v>
      </c>
      <c r="R2427">
        <v>0</v>
      </c>
      <c r="S2427">
        <v>200</v>
      </c>
      <c r="T2427">
        <v>0</v>
      </c>
      <c r="U2427">
        <v>2442</v>
      </c>
      <c r="V2427">
        <v>2442</v>
      </c>
      <c r="W2427">
        <v>200</v>
      </c>
      <c r="X2427">
        <v>0</v>
      </c>
      <c r="Y2427">
        <v>0</v>
      </c>
      <c r="Z2427">
        <v>0</v>
      </c>
      <c r="AD2427" s="1">
        <v>41757.333333333336</v>
      </c>
      <c r="AE2427" s="1">
        <v>41785.708333333336</v>
      </c>
      <c r="AG2427" s="1">
        <v>41689.333333333336</v>
      </c>
      <c r="AH2427" s="1">
        <v>41717.708333333336</v>
      </c>
      <c r="AI2427" s="1">
        <v>41689.333333333336</v>
      </c>
      <c r="AJ2427" s="1">
        <v>41717.708333333336</v>
      </c>
      <c r="AK2427" s="1">
        <v>41689.333333333336</v>
      </c>
      <c r="AL2427" s="1">
        <v>41717.708333333336</v>
      </c>
      <c r="AM2427" s="1">
        <v>41757.333333333336</v>
      </c>
      <c r="AN2427" s="1">
        <v>41785.708333333336</v>
      </c>
      <c r="AP2427" t="s">
        <v>113</v>
      </c>
      <c r="AU2427" t="s">
        <v>5888</v>
      </c>
      <c r="AY2427" t="s">
        <v>106</v>
      </c>
      <c r="AZ2427">
        <v>0</v>
      </c>
      <c r="BA2427">
        <v>0</v>
      </c>
      <c r="BD2427" s="3">
        <v>41321.661805555559</v>
      </c>
      <c r="BE2427" s="3">
        <v>41321.663888888892</v>
      </c>
      <c r="BF2427" t="s">
        <v>115</v>
      </c>
      <c r="BG2427" t="s">
        <v>115</v>
      </c>
      <c r="BH2427">
        <v>8149</v>
      </c>
      <c r="BM2427">
        <v>43450</v>
      </c>
      <c r="BR2427" t="s">
        <v>1309</v>
      </c>
      <c r="BS2427" t="s">
        <v>1310</v>
      </c>
      <c r="BU2427">
        <v>1</v>
      </c>
      <c r="BV2427" t="s">
        <v>118</v>
      </c>
      <c r="BX2427" t="s">
        <v>119</v>
      </c>
      <c r="BY2427" t="s">
        <v>119</v>
      </c>
      <c r="BZ2427" t="s">
        <v>119</v>
      </c>
      <c r="CA2427">
        <v>1</v>
      </c>
      <c r="CC2427" t="s">
        <v>120</v>
      </c>
      <c r="CH2427">
        <v>540</v>
      </c>
      <c r="CI2427">
        <v>42680</v>
      </c>
      <c r="CJ2427" t="s">
        <v>106</v>
      </c>
      <c r="CK2427" t="s">
        <v>106</v>
      </c>
      <c r="CL2427">
        <v>15</v>
      </c>
      <c r="CM2427" t="s">
        <v>5717</v>
      </c>
      <c r="CO2427">
        <v>124730</v>
      </c>
      <c r="CQ2427">
        <v>0</v>
      </c>
      <c r="CR2427">
        <v>0</v>
      </c>
      <c r="CS2427">
        <v>0</v>
      </c>
      <c r="CY2427" t="s">
        <v>123</v>
      </c>
      <c r="CZ2427" t="s">
        <v>124</v>
      </c>
      <c r="DD2427" t="str" cm="1">
        <f t="array" ref="DD2427:DE2427">TEXT(_xlfn.SEQUENCE(1, DATEDIF(AG2427, AH2427, "m") + 1, AG2427, 30), "YYYY-APMM")</f>
        <v>2014-AP02</v>
      </c>
      <c r="DE2427" t="str">
        <v>2014-AP03</v>
      </c>
      <c r="DN2427">
        <f t="shared" si="74"/>
        <v>1221</v>
      </c>
      <c r="DO2427" t="str">
        <f t="shared" si="75"/>
        <v>BLOCK MASON SK</v>
      </c>
    </row>
    <row r="2428" spans="1:119" x14ac:dyDescent="0.35">
      <c r="A2428" t="s">
        <v>105</v>
      </c>
      <c r="B2428">
        <v>501713</v>
      </c>
      <c r="C2428">
        <v>6359</v>
      </c>
      <c r="D2428">
        <v>124732</v>
      </c>
      <c r="E2428">
        <v>13662</v>
      </c>
      <c r="F2428">
        <v>0</v>
      </c>
      <c r="G2428" t="s">
        <v>106</v>
      </c>
      <c r="H2428" t="s">
        <v>106</v>
      </c>
      <c r="I2428" t="s">
        <v>106</v>
      </c>
      <c r="J2428" t="s">
        <v>107</v>
      </c>
      <c r="K2428" t="s">
        <v>108</v>
      </c>
      <c r="L2428" t="s">
        <v>109</v>
      </c>
      <c r="M2428" t="s">
        <v>110</v>
      </c>
      <c r="N2428" t="s">
        <v>5889</v>
      </c>
      <c r="O2428" t="s">
        <v>3219</v>
      </c>
      <c r="P2428">
        <v>8164</v>
      </c>
      <c r="Q2428">
        <v>464</v>
      </c>
      <c r="R2428">
        <v>296</v>
      </c>
      <c r="S2428">
        <v>200</v>
      </c>
      <c r="T2428">
        <v>0</v>
      </c>
      <c r="U2428">
        <v>900</v>
      </c>
      <c r="V2428">
        <v>900</v>
      </c>
      <c r="W2428">
        <v>200</v>
      </c>
      <c r="X2428">
        <v>0</v>
      </c>
      <c r="Y2428">
        <v>0</v>
      </c>
      <c r="Z2428">
        <v>0</v>
      </c>
      <c r="AD2428" s="1">
        <v>41770.333333333336</v>
      </c>
      <c r="AE2428" s="1">
        <v>41798.708333333336</v>
      </c>
      <c r="AG2428" s="1">
        <v>41702.333333333336</v>
      </c>
      <c r="AH2428" s="1">
        <v>41730.708333333336</v>
      </c>
      <c r="AI2428" s="1">
        <v>41702.333333333336</v>
      </c>
      <c r="AJ2428" s="1">
        <v>41730.708333333336</v>
      </c>
      <c r="AK2428" s="1">
        <v>41702.333333333336</v>
      </c>
      <c r="AL2428" s="1">
        <v>41730.708333333336</v>
      </c>
      <c r="AM2428" s="1">
        <v>41770.333333333336</v>
      </c>
      <c r="AN2428" s="1">
        <v>41798.708333333336</v>
      </c>
      <c r="AP2428" t="s">
        <v>113</v>
      </c>
      <c r="AU2428" t="s">
        <v>5890</v>
      </c>
      <c r="AY2428" t="s">
        <v>106</v>
      </c>
      <c r="AZ2428">
        <v>0</v>
      </c>
      <c r="BA2428">
        <v>0</v>
      </c>
      <c r="BD2428" s="3">
        <v>41321.661805555559</v>
      </c>
      <c r="BE2428" s="3">
        <v>41321.663888888892</v>
      </c>
      <c r="BF2428" t="s">
        <v>115</v>
      </c>
      <c r="BG2428" t="s">
        <v>115</v>
      </c>
      <c r="BH2428">
        <v>8149</v>
      </c>
      <c r="BM2428">
        <v>43410</v>
      </c>
      <c r="BR2428" t="s">
        <v>2865</v>
      </c>
      <c r="BS2428" t="s">
        <v>2866</v>
      </c>
      <c r="BU2428">
        <v>1</v>
      </c>
      <c r="BV2428" t="s">
        <v>118</v>
      </c>
      <c r="BX2428" t="s">
        <v>119</v>
      </c>
      <c r="BY2428" t="s">
        <v>119</v>
      </c>
      <c r="BZ2428" t="s">
        <v>119</v>
      </c>
      <c r="CA2428">
        <v>1</v>
      </c>
      <c r="CC2428" t="s">
        <v>120</v>
      </c>
      <c r="CH2428">
        <v>540</v>
      </c>
      <c r="CI2428">
        <v>42680</v>
      </c>
      <c r="CJ2428" t="s">
        <v>106</v>
      </c>
      <c r="CK2428" t="s">
        <v>106</v>
      </c>
      <c r="CL2428">
        <v>15</v>
      </c>
      <c r="CM2428" t="s">
        <v>5717</v>
      </c>
      <c r="CO2428">
        <v>124730</v>
      </c>
      <c r="CQ2428">
        <v>0</v>
      </c>
      <c r="CR2428">
        <v>0</v>
      </c>
      <c r="CS2428">
        <v>0</v>
      </c>
      <c r="CY2428" t="s">
        <v>123</v>
      </c>
      <c r="CZ2428" t="s">
        <v>124</v>
      </c>
      <c r="DD2428" t="str" cm="1">
        <f t="array" ref="DD2428">TEXT(_xlfn.SEQUENCE(1, DATEDIF(AG2428, AH2428, "m") + 1, AG2428, 30), "YYYY-APMM")</f>
        <v>2014-AP03</v>
      </c>
      <c r="DN2428">
        <f t="shared" si="74"/>
        <v>900</v>
      </c>
      <c r="DO2428" t="str">
        <f t="shared" si="75"/>
        <v>SCREED MASON SK</v>
      </c>
    </row>
    <row r="2429" spans="1:119" x14ac:dyDescent="0.35">
      <c r="A2429" t="s">
        <v>105</v>
      </c>
      <c r="B2429">
        <v>501714</v>
      </c>
      <c r="C2429">
        <v>6359</v>
      </c>
      <c r="D2429">
        <v>124732</v>
      </c>
      <c r="E2429">
        <v>13662</v>
      </c>
      <c r="F2429">
        <v>0</v>
      </c>
      <c r="G2429" t="s">
        <v>106</v>
      </c>
      <c r="H2429" t="s">
        <v>106</v>
      </c>
      <c r="I2429" t="s">
        <v>106</v>
      </c>
      <c r="J2429" t="s">
        <v>107</v>
      </c>
      <c r="K2429" t="s">
        <v>108</v>
      </c>
      <c r="L2429" t="s">
        <v>109</v>
      </c>
      <c r="M2429" t="s">
        <v>110</v>
      </c>
      <c r="N2429" t="s">
        <v>5891</v>
      </c>
      <c r="O2429" t="s">
        <v>3222</v>
      </c>
      <c r="P2429">
        <v>8178</v>
      </c>
      <c r="Q2429">
        <v>168</v>
      </c>
      <c r="R2429">
        <v>16</v>
      </c>
      <c r="S2429">
        <v>160</v>
      </c>
      <c r="T2429">
        <v>0</v>
      </c>
      <c r="U2429">
        <v>84</v>
      </c>
      <c r="V2429">
        <v>84</v>
      </c>
      <c r="W2429">
        <v>160</v>
      </c>
      <c r="X2429">
        <v>0</v>
      </c>
      <c r="Y2429">
        <v>0</v>
      </c>
      <c r="Z2429">
        <v>0</v>
      </c>
      <c r="AD2429" s="1">
        <v>41787.333333333336</v>
      </c>
      <c r="AE2429" s="1">
        <v>41809.708333333336</v>
      </c>
      <c r="AG2429" s="1">
        <v>41763.333333333336</v>
      </c>
      <c r="AH2429" s="1">
        <v>41785.708333333336</v>
      </c>
      <c r="AI2429" s="1">
        <v>41763.333333333336</v>
      </c>
      <c r="AJ2429" s="1">
        <v>41785.708333333336</v>
      </c>
      <c r="AK2429" s="1">
        <v>41763.333333333336</v>
      </c>
      <c r="AL2429" s="1">
        <v>41785.708333333336</v>
      </c>
      <c r="AM2429" s="1">
        <v>41787.333333333336</v>
      </c>
      <c r="AN2429" s="1">
        <v>41809.708333333336</v>
      </c>
      <c r="AP2429" t="s">
        <v>113</v>
      </c>
      <c r="AU2429" t="s">
        <v>5892</v>
      </c>
      <c r="AY2429" t="s">
        <v>106</v>
      </c>
      <c r="AZ2429">
        <v>0</v>
      </c>
      <c r="BA2429">
        <v>0</v>
      </c>
      <c r="BD2429" s="3">
        <v>41321.661805555559</v>
      </c>
      <c r="BE2429" s="3">
        <v>41321.663888888892</v>
      </c>
      <c r="BF2429" t="s">
        <v>115</v>
      </c>
      <c r="BG2429" t="s">
        <v>115</v>
      </c>
      <c r="BH2429">
        <v>8149</v>
      </c>
      <c r="BM2429">
        <v>43550</v>
      </c>
      <c r="BR2429" t="s">
        <v>116</v>
      </c>
      <c r="BS2429" t="s">
        <v>117</v>
      </c>
      <c r="BU2429">
        <v>1</v>
      </c>
      <c r="BV2429" t="s">
        <v>118</v>
      </c>
      <c r="BX2429" t="s">
        <v>119</v>
      </c>
      <c r="BY2429" t="s">
        <v>119</v>
      </c>
      <c r="BZ2429" t="s">
        <v>119</v>
      </c>
      <c r="CA2429">
        <v>1</v>
      </c>
      <c r="CC2429" t="s">
        <v>120</v>
      </c>
      <c r="CH2429">
        <v>540</v>
      </c>
      <c r="CI2429">
        <v>42680</v>
      </c>
      <c r="CJ2429" t="s">
        <v>106</v>
      </c>
      <c r="CK2429" t="s">
        <v>106</v>
      </c>
      <c r="CL2429">
        <v>15</v>
      </c>
      <c r="CM2429" t="s">
        <v>5717</v>
      </c>
      <c r="CO2429">
        <v>124730</v>
      </c>
      <c r="CQ2429">
        <v>0</v>
      </c>
      <c r="CR2429">
        <v>0</v>
      </c>
      <c r="CS2429">
        <v>0</v>
      </c>
      <c r="CY2429" t="s">
        <v>123</v>
      </c>
      <c r="CZ2429" t="s">
        <v>124</v>
      </c>
      <c r="DD2429" t="str" cm="1">
        <f t="array" ref="DD2429">TEXT(_xlfn.SEQUENCE(1, DATEDIF(AG2429, AH2429, "m") + 1, AG2429, 30), "YYYY-APMM")</f>
        <v>2014-AP05</v>
      </c>
      <c r="DN2429">
        <f t="shared" si="74"/>
        <v>84</v>
      </c>
      <c r="DO2429" t="str">
        <f t="shared" si="75"/>
        <v>LABOR- SUBCONTRACTOR</v>
      </c>
    </row>
    <row r="2430" spans="1:119" x14ac:dyDescent="0.35">
      <c r="A2430" t="s">
        <v>105</v>
      </c>
      <c r="B2430">
        <v>501715</v>
      </c>
      <c r="C2430">
        <v>6359</v>
      </c>
      <c r="D2430">
        <v>124732</v>
      </c>
      <c r="E2430">
        <v>13662</v>
      </c>
      <c r="F2430">
        <v>0</v>
      </c>
      <c r="G2430" t="s">
        <v>106</v>
      </c>
      <c r="H2430" t="s">
        <v>106</v>
      </c>
      <c r="I2430" t="s">
        <v>106</v>
      </c>
      <c r="J2430" t="s">
        <v>107</v>
      </c>
      <c r="K2430" t="s">
        <v>108</v>
      </c>
      <c r="L2430" t="s">
        <v>109</v>
      </c>
      <c r="M2430" t="s">
        <v>110</v>
      </c>
      <c r="N2430" t="s">
        <v>5893</v>
      </c>
      <c r="O2430" t="s">
        <v>3225</v>
      </c>
      <c r="P2430">
        <v>8178</v>
      </c>
      <c r="Q2430">
        <v>152</v>
      </c>
      <c r="R2430">
        <v>0</v>
      </c>
      <c r="S2430">
        <v>200</v>
      </c>
      <c r="T2430">
        <v>0</v>
      </c>
      <c r="U2430">
        <v>588</v>
      </c>
      <c r="V2430">
        <v>588</v>
      </c>
      <c r="W2430">
        <v>200</v>
      </c>
      <c r="X2430">
        <v>0</v>
      </c>
      <c r="Y2430">
        <v>0</v>
      </c>
      <c r="Z2430">
        <v>0</v>
      </c>
      <c r="AD2430" s="1">
        <v>41793.333333333336</v>
      </c>
      <c r="AE2430" s="1">
        <v>41821.708333333336</v>
      </c>
      <c r="AG2430" s="1">
        <v>41771.333333333336</v>
      </c>
      <c r="AH2430" s="1">
        <v>41799.708333333336</v>
      </c>
      <c r="AI2430" s="1">
        <v>41771.333333333336</v>
      </c>
      <c r="AJ2430" s="1">
        <v>41799.708333333336</v>
      </c>
      <c r="AK2430" s="1">
        <v>41771.333333333336</v>
      </c>
      <c r="AL2430" s="1">
        <v>41799.708333333336</v>
      </c>
      <c r="AM2430" s="1">
        <v>41793.333333333336</v>
      </c>
      <c r="AN2430" s="1">
        <v>41821.708333333336</v>
      </c>
      <c r="AP2430" t="s">
        <v>113</v>
      </c>
      <c r="AU2430" t="s">
        <v>5894</v>
      </c>
      <c r="AY2430" t="s">
        <v>106</v>
      </c>
      <c r="AZ2430">
        <v>0</v>
      </c>
      <c r="BA2430">
        <v>0</v>
      </c>
      <c r="BD2430" s="3">
        <v>41321.661805555559</v>
      </c>
      <c r="BE2430" s="3">
        <v>41321.663888888892</v>
      </c>
      <c r="BF2430" t="s">
        <v>115</v>
      </c>
      <c r="BG2430" t="s">
        <v>115</v>
      </c>
      <c r="BH2430">
        <v>8149</v>
      </c>
      <c r="BM2430">
        <v>43550</v>
      </c>
      <c r="BR2430" t="s">
        <v>116</v>
      </c>
      <c r="BS2430" t="s">
        <v>117</v>
      </c>
      <c r="BU2430">
        <v>1</v>
      </c>
      <c r="BV2430" t="s">
        <v>118</v>
      </c>
      <c r="BX2430" t="s">
        <v>119</v>
      </c>
      <c r="BY2430" t="s">
        <v>119</v>
      </c>
      <c r="BZ2430" t="s">
        <v>119</v>
      </c>
      <c r="CA2430">
        <v>1</v>
      </c>
      <c r="CC2430" t="s">
        <v>120</v>
      </c>
      <c r="CH2430">
        <v>540</v>
      </c>
      <c r="CI2430">
        <v>42680</v>
      </c>
      <c r="CJ2430" t="s">
        <v>106</v>
      </c>
      <c r="CK2430" t="s">
        <v>106</v>
      </c>
      <c r="CL2430">
        <v>15</v>
      </c>
      <c r="CM2430" t="s">
        <v>5717</v>
      </c>
      <c r="CO2430">
        <v>124730</v>
      </c>
      <c r="CQ2430">
        <v>0</v>
      </c>
      <c r="CR2430">
        <v>0</v>
      </c>
      <c r="CS2430">
        <v>0</v>
      </c>
      <c r="CY2430" t="s">
        <v>123</v>
      </c>
      <c r="CZ2430" t="s">
        <v>124</v>
      </c>
      <c r="DD2430" t="str" cm="1">
        <f t="array" ref="DD2430">TEXT(_xlfn.SEQUENCE(1, DATEDIF(AG2430, AH2430, "m") + 1, AG2430, 30), "YYYY-APMM")</f>
        <v>2014-AP05</v>
      </c>
      <c r="DN2430">
        <f t="shared" si="74"/>
        <v>588</v>
      </c>
      <c r="DO2430" t="str">
        <f t="shared" si="75"/>
        <v>LABOR- SUBCONTRACTOR</v>
      </c>
    </row>
    <row r="2431" spans="1:119" x14ac:dyDescent="0.35">
      <c r="A2431" t="s">
        <v>105</v>
      </c>
      <c r="B2431">
        <v>501716</v>
      </c>
      <c r="C2431">
        <v>6359</v>
      </c>
      <c r="D2431">
        <v>124732</v>
      </c>
      <c r="E2431">
        <v>13662</v>
      </c>
      <c r="F2431">
        <v>0</v>
      </c>
      <c r="G2431" t="s">
        <v>106</v>
      </c>
      <c r="H2431" t="s">
        <v>106</v>
      </c>
      <c r="I2431" t="s">
        <v>106</v>
      </c>
      <c r="J2431" t="s">
        <v>107</v>
      </c>
      <c r="K2431" t="s">
        <v>108</v>
      </c>
      <c r="L2431" t="s">
        <v>109</v>
      </c>
      <c r="M2431" t="s">
        <v>110</v>
      </c>
      <c r="N2431" t="s">
        <v>5895</v>
      </c>
      <c r="O2431" t="s">
        <v>3228</v>
      </c>
      <c r="P2431">
        <v>8178</v>
      </c>
      <c r="Q2431">
        <v>152</v>
      </c>
      <c r="R2431">
        <v>152</v>
      </c>
      <c r="S2431">
        <v>200</v>
      </c>
      <c r="T2431">
        <v>0</v>
      </c>
      <c r="U2431">
        <v>152.4</v>
      </c>
      <c r="V2431">
        <v>152.4</v>
      </c>
      <c r="W2431">
        <v>200</v>
      </c>
      <c r="X2431">
        <v>0</v>
      </c>
      <c r="Y2431">
        <v>0</v>
      </c>
      <c r="Z2431">
        <v>0</v>
      </c>
      <c r="AD2431" s="1">
        <v>41805.333333333336</v>
      </c>
      <c r="AE2431" s="1">
        <v>41833.708333333336</v>
      </c>
      <c r="AG2431" s="1">
        <v>41783.333333333336</v>
      </c>
      <c r="AH2431" s="1">
        <v>41811.708333333336</v>
      </c>
      <c r="AI2431" s="1">
        <v>41783.333333333336</v>
      </c>
      <c r="AJ2431" s="1">
        <v>41811.708333333336</v>
      </c>
      <c r="AK2431" s="1">
        <v>41783.333333333336</v>
      </c>
      <c r="AL2431" s="1">
        <v>41811.708333333336</v>
      </c>
      <c r="AM2431" s="1">
        <v>41805.333333333336</v>
      </c>
      <c r="AN2431" s="1">
        <v>41833.708333333336</v>
      </c>
      <c r="AP2431" t="s">
        <v>113</v>
      </c>
      <c r="AU2431" t="s">
        <v>5896</v>
      </c>
      <c r="AY2431" t="s">
        <v>106</v>
      </c>
      <c r="AZ2431">
        <v>0</v>
      </c>
      <c r="BA2431">
        <v>0</v>
      </c>
      <c r="BD2431" s="3">
        <v>41321.661805555559</v>
      </c>
      <c r="BE2431" s="3">
        <v>41328.377083333333</v>
      </c>
      <c r="BF2431" t="s">
        <v>115</v>
      </c>
      <c r="BG2431" t="s">
        <v>115</v>
      </c>
      <c r="BH2431">
        <v>8149</v>
      </c>
      <c r="BM2431">
        <v>43550</v>
      </c>
      <c r="BR2431" t="s">
        <v>116</v>
      </c>
      <c r="BS2431" t="s">
        <v>117</v>
      </c>
      <c r="BU2431">
        <v>1</v>
      </c>
      <c r="BV2431" t="s">
        <v>118</v>
      </c>
      <c r="BX2431" t="s">
        <v>119</v>
      </c>
      <c r="BY2431" t="s">
        <v>119</v>
      </c>
      <c r="BZ2431" t="s">
        <v>119</v>
      </c>
      <c r="CA2431">
        <v>1</v>
      </c>
      <c r="CC2431" t="s">
        <v>120</v>
      </c>
      <c r="CH2431">
        <v>540</v>
      </c>
      <c r="CI2431">
        <v>42680</v>
      </c>
      <c r="CJ2431" t="s">
        <v>106</v>
      </c>
      <c r="CK2431" t="s">
        <v>106</v>
      </c>
      <c r="CL2431">
        <v>15</v>
      </c>
      <c r="CM2431" t="s">
        <v>5717</v>
      </c>
      <c r="CO2431">
        <v>124730</v>
      </c>
      <c r="CQ2431">
        <v>0</v>
      </c>
      <c r="CR2431">
        <v>0</v>
      </c>
      <c r="CS2431">
        <v>0</v>
      </c>
      <c r="CY2431" t="s">
        <v>123</v>
      </c>
      <c r="CZ2431" t="s">
        <v>124</v>
      </c>
      <c r="DD2431" t="str" cm="1">
        <f t="array" ref="DD2431">TEXT(_xlfn.SEQUENCE(1, DATEDIF(AG2431, AH2431, "m") + 1, AG2431, 30), "YYYY-APMM")</f>
        <v>2014-AP05</v>
      </c>
      <c r="DN2431">
        <f t="shared" si="74"/>
        <v>152.4</v>
      </c>
      <c r="DO2431" t="str">
        <f t="shared" si="75"/>
        <v>LABOR- SUBCONTRACTOR</v>
      </c>
    </row>
    <row r="2432" spans="1:119" x14ac:dyDescent="0.35">
      <c r="A2432" t="s">
        <v>105</v>
      </c>
      <c r="B2432">
        <v>501717</v>
      </c>
      <c r="C2432">
        <v>6359</v>
      </c>
      <c r="D2432">
        <v>124732</v>
      </c>
      <c r="E2432">
        <v>13662</v>
      </c>
      <c r="F2432">
        <v>0</v>
      </c>
      <c r="G2432" t="s">
        <v>106</v>
      </c>
      <c r="H2432" t="s">
        <v>106</v>
      </c>
      <c r="I2432" t="s">
        <v>106</v>
      </c>
      <c r="J2432" t="s">
        <v>107</v>
      </c>
      <c r="K2432" t="s">
        <v>108</v>
      </c>
      <c r="L2432" t="s">
        <v>109</v>
      </c>
      <c r="M2432" t="s">
        <v>110</v>
      </c>
      <c r="N2432" t="s">
        <v>5897</v>
      </c>
      <c r="O2432" t="s">
        <v>5731</v>
      </c>
      <c r="P2432">
        <v>8178</v>
      </c>
      <c r="Q2432">
        <v>464</v>
      </c>
      <c r="R2432">
        <v>0</v>
      </c>
      <c r="S2432">
        <v>200</v>
      </c>
      <c r="T2432">
        <v>0</v>
      </c>
      <c r="U2432">
        <v>175</v>
      </c>
      <c r="V2432">
        <v>175</v>
      </c>
      <c r="W2432">
        <v>200</v>
      </c>
      <c r="X2432">
        <v>0</v>
      </c>
      <c r="Y2432">
        <v>0</v>
      </c>
      <c r="Z2432">
        <v>0</v>
      </c>
      <c r="AD2432" s="1">
        <v>41765.333333333336</v>
      </c>
      <c r="AE2432" s="1">
        <v>41793.708333333336</v>
      </c>
      <c r="AG2432" s="1">
        <v>41697.333333333336</v>
      </c>
      <c r="AH2432" s="1">
        <v>41725.708333333336</v>
      </c>
      <c r="AI2432" s="1">
        <v>41697.333333333336</v>
      </c>
      <c r="AJ2432" s="1">
        <v>41725.708333333336</v>
      </c>
      <c r="AK2432" s="1">
        <v>41697.333333333336</v>
      </c>
      <c r="AL2432" s="1">
        <v>41725.708333333336</v>
      </c>
      <c r="AM2432" s="1">
        <v>41765.333333333336</v>
      </c>
      <c r="AN2432" s="1">
        <v>41793.708333333336</v>
      </c>
      <c r="AP2432" t="s">
        <v>113</v>
      </c>
      <c r="AU2432" t="s">
        <v>5898</v>
      </c>
      <c r="AY2432" t="s">
        <v>106</v>
      </c>
      <c r="AZ2432">
        <v>0</v>
      </c>
      <c r="BA2432">
        <v>0</v>
      </c>
      <c r="BD2432" s="3">
        <v>41321.661805555559</v>
      </c>
      <c r="BE2432" s="3">
        <v>41321.663888888892</v>
      </c>
      <c r="BF2432" t="s">
        <v>115</v>
      </c>
      <c r="BG2432" t="s">
        <v>115</v>
      </c>
      <c r="BH2432">
        <v>8149</v>
      </c>
      <c r="BM2432">
        <v>43550</v>
      </c>
      <c r="BR2432" t="s">
        <v>116</v>
      </c>
      <c r="BS2432" t="s">
        <v>117</v>
      </c>
      <c r="BU2432">
        <v>1</v>
      </c>
      <c r="BV2432" t="s">
        <v>118</v>
      </c>
      <c r="BX2432" t="s">
        <v>119</v>
      </c>
      <c r="BY2432" t="s">
        <v>119</v>
      </c>
      <c r="BZ2432" t="s">
        <v>119</v>
      </c>
      <c r="CA2432">
        <v>1</v>
      </c>
      <c r="CC2432" t="s">
        <v>120</v>
      </c>
      <c r="CH2432">
        <v>540</v>
      </c>
      <c r="CI2432">
        <v>42680</v>
      </c>
      <c r="CJ2432" t="s">
        <v>106</v>
      </c>
      <c r="CK2432" t="s">
        <v>106</v>
      </c>
      <c r="CL2432">
        <v>15</v>
      </c>
      <c r="CM2432" t="s">
        <v>5717</v>
      </c>
      <c r="CO2432">
        <v>124730</v>
      </c>
      <c r="CQ2432">
        <v>0</v>
      </c>
      <c r="CR2432">
        <v>0</v>
      </c>
      <c r="CS2432">
        <v>0</v>
      </c>
      <c r="CY2432" t="s">
        <v>123</v>
      </c>
      <c r="CZ2432" t="s">
        <v>124</v>
      </c>
      <c r="DD2432" t="str" cm="1">
        <f t="array" ref="DD2432:DE2432">TEXT(_xlfn.SEQUENCE(1, DATEDIF(AG2432, AH2432, "m") + 1, AG2432, 30), "YYYY-APMM")</f>
        <v>2014-AP02</v>
      </c>
      <c r="DE2432" t="str">
        <v>2014-AP03</v>
      </c>
      <c r="DN2432">
        <f t="shared" si="74"/>
        <v>87.5</v>
      </c>
      <c r="DO2432" t="str">
        <f t="shared" si="75"/>
        <v>LABOR- SUBCONTRACTOR</v>
      </c>
    </row>
    <row r="2433" spans="1:119" x14ac:dyDescent="0.35">
      <c r="A2433" t="s">
        <v>105</v>
      </c>
      <c r="B2433">
        <v>501718</v>
      </c>
      <c r="C2433">
        <v>6359</v>
      </c>
      <c r="D2433">
        <v>124732</v>
      </c>
      <c r="E2433">
        <v>13662</v>
      </c>
      <c r="F2433">
        <v>0</v>
      </c>
      <c r="G2433" t="s">
        <v>106</v>
      </c>
      <c r="H2433" t="s">
        <v>106</v>
      </c>
      <c r="I2433" t="s">
        <v>106</v>
      </c>
      <c r="J2433" t="s">
        <v>107</v>
      </c>
      <c r="K2433" t="s">
        <v>108</v>
      </c>
      <c r="L2433" t="s">
        <v>109</v>
      </c>
      <c r="M2433" t="s">
        <v>110</v>
      </c>
      <c r="N2433" t="s">
        <v>5899</v>
      </c>
      <c r="O2433" t="s">
        <v>5734</v>
      </c>
      <c r="P2433">
        <v>8178</v>
      </c>
      <c r="Q2433">
        <v>464</v>
      </c>
      <c r="R2433">
        <v>0</v>
      </c>
      <c r="S2433">
        <v>200</v>
      </c>
      <c r="T2433">
        <v>0</v>
      </c>
      <c r="U2433">
        <v>200</v>
      </c>
      <c r="V2433">
        <v>200</v>
      </c>
      <c r="W2433">
        <v>200</v>
      </c>
      <c r="X2433">
        <v>0</v>
      </c>
      <c r="Y2433">
        <v>0</v>
      </c>
      <c r="Z2433">
        <v>0</v>
      </c>
      <c r="AD2433" s="1">
        <v>41765.333333333336</v>
      </c>
      <c r="AE2433" s="1">
        <v>41793.708333333336</v>
      </c>
      <c r="AG2433" s="1">
        <v>41697.333333333336</v>
      </c>
      <c r="AH2433" s="1">
        <v>41725.708333333336</v>
      </c>
      <c r="AI2433" s="1">
        <v>41697.333333333336</v>
      </c>
      <c r="AJ2433" s="1">
        <v>41725.708333333336</v>
      </c>
      <c r="AK2433" s="1">
        <v>41697.333333333336</v>
      </c>
      <c r="AL2433" s="1">
        <v>41725.708333333336</v>
      </c>
      <c r="AM2433" s="1">
        <v>41765.333333333336</v>
      </c>
      <c r="AN2433" s="1">
        <v>41793.708333333336</v>
      </c>
      <c r="AP2433" t="s">
        <v>113</v>
      </c>
      <c r="AU2433" t="s">
        <v>5900</v>
      </c>
      <c r="AY2433" t="s">
        <v>106</v>
      </c>
      <c r="AZ2433">
        <v>0</v>
      </c>
      <c r="BA2433">
        <v>0</v>
      </c>
      <c r="BD2433" s="3">
        <v>41321.661805555559</v>
      </c>
      <c r="BE2433" s="3">
        <v>41321.663888888892</v>
      </c>
      <c r="BF2433" t="s">
        <v>115</v>
      </c>
      <c r="BG2433" t="s">
        <v>115</v>
      </c>
      <c r="BH2433">
        <v>8149</v>
      </c>
      <c r="BM2433">
        <v>43550</v>
      </c>
      <c r="BR2433" t="s">
        <v>116</v>
      </c>
      <c r="BS2433" t="s">
        <v>117</v>
      </c>
      <c r="BU2433">
        <v>1</v>
      </c>
      <c r="BV2433" t="s">
        <v>118</v>
      </c>
      <c r="BX2433" t="s">
        <v>119</v>
      </c>
      <c r="BY2433" t="s">
        <v>119</v>
      </c>
      <c r="BZ2433" t="s">
        <v>119</v>
      </c>
      <c r="CA2433">
        <v>1</v>
      </c>
      <c r="CC2433" t="s">
        <v>120</v>
      </c>
      <c r="CH2433">
        <v>540</v>
      </c>
      <c r="CI2433">
        <v>42680</v>
      </c>
      <c r="CJ2433" t="s">
        <v>106</v>
      </c>
      <c r="CK2433" t="s">
        <v>106</v>
      </c>
      <c r="CL2433">
        <v>15</v>
      </c>
      <c r="CM2433" t="s">
        <v>5717</v>
      </c>
      <c r="CO2433">
        <v>124730</v>
      </c>
      <c r="CQ2433">
        <v>0</v>
      </c>
      <c r="CR2433">
        <v>0</v>
      </c>
      <c r="CS2433">
        <v>0</v>
      </c>
      <c r="CY2433" t="s">
        <v>123</v>
      </c>
      <c r="CZ2433" t="s">
        <v>124</v>
      </c>
      <c r="DD2433" t="str" cm="1">
        <f t="array" ref="DD2433:DE2433">TEXT(_xlfn.SEQUENCE(1, DATEDIF(AG2433, AH2433, "m") + 1, AG2433, 30), "YYYY-APMM")</f>
        <v>2014-AP02</v>
      </c>
      <c r="DE2433" t="str">
        <v>2014-AP03</v>
      </c>
      <c r="DN2433">
        <f t="shared" si="74"/>
        <v>100</v>
      </c>
      <c r="DO2433" t="str">
        <f t="shared" si="75"/>
        <v>LABOR- SUBCONTRACTOR</v>
      </c>
    </row>
    <row r="2434" spans="1:119" x14ac:dyDescent="0.35">
      <c r="A2434" t="s">
        <v>105</v>
      </c>
      <c r="B2434">
        <v>501719</v>
      </c>
      <c r="C2434">
        <v>6359</v>
      </c>
      <c r="D2434">
        <v>124732</v>
      </c>
      <c r="E2434">
        <v>13662</v>
      </c>
      <c r="F2434">
        <v>0</v>
      </c>
      <c r="G2434" t="s">
        <v>106</v>
      </c>
      <c r="H2434" t="s">
        <v>106</v>
      </c>
      <c r="I2434" t="s">
        <v>106</v>
      </c>
      <c r="J2434" t="s">
        <v>107</v>
      </c>
      <c r="K2434" t="s">
        <v>108</v>
      </c>
      <c r="L2434" t="s">
        <v>109</v>
      </c>
      <c r="M2434" t="s">
        <v>110</v>
      </c>
      <c r="N2434" t="s">
        <v>5901</v>
      </c>
      <c r="O2434" t="s">
        <v>5737</v>
      </c>
      <c r="P2434">
        <v>8178</v>
      </c>
      <c r="Q2434">
        <v>464</v>
      </c>
      <c r="R2434">
        <v>0</v>
      </c>
      <c r="S2434">
        <v>200</v>
      </c>
      <c r="T2434">
        <v>0</v>
      </c>
      <c r="U2434">
        <v>175</v>
      </c>
      <c r="V2434">
        <v>175</v>
      </c>
      <c r="W2434">
        <v>200</v>
      </c>
      <c r="X2434">
        <v>0</v>
      </c>
      <c r="Y2434">
        <v>0</v>
      </c>
      <c r="Z2434">
        <v>0</v>
      </c>
      <c r="AD2434" s="1">
        <v>41765.333333333336</v>
      </c>
      <c r="AE2434" s="1">
        <v>41793.708333333336</v>
      </c>
      <c r="AG2434" s="1">
        <v>41697.333333333336</v>
      </c>
      <c r="AH2434" s="1">
        <v>41725.708333333336</v>
      </c>
      <c r="AI2434" s="1">
        <v>41697.333333333336</v>
      </c>
      <c r="AJ2434" s="1">
        <v>41725.708333333336</v>
      </c>
      <c r="AK2434" s="1">
        <v>41697.333333333336</v>
      </c>
      <c r="AL2434" s="1">
        <v>41725.708333333336</v>
      </c>
      <c r="AM2434" s="1">
        <v>41765.333333333336</v>
      </c>
      <c r="AN2434" s="1">
        <v>41793.708333333336</v>
      </c>
      <c r="AP2434" t="s">
        <v>113</v>
      </c>
      <c r="AU2434" t="s">
        <v>5902</v>
      </c>
      <c r="AY2434" t="s">
        <v>106</v>
      </c>
      <c r="AZ2434">
        <v>0</v>
      </c>
      <c r="BA2434">
        <v>0</v>
      </c>
      <c r="BD2434" s="3">
        <v>41321.661805555559</v>
      </c>
      <c r="BE2434" s="3">
        <v>41321.663888888892</v>
      </c>
      <c r="BF2434" t="s">
        <v>115</v>
      </c>
      <c r="BG2434" t="s">
        <v>115</v>
      </c>
      <c r="BH2434">
        <v>8149</v>
      </c>
      <c r="BM2434">
        <v>43550</v>
      </c>
      <c r="BR2434" t="s">
        <v>116</v>
      </c>
      <c r="BS2434" t="s">
        <v>117</v>
      </c>
      <c r="BU2434">
        <v>1</v>
      </c>
      <c r="BV2434" t="s">
        <v>118</v>
      </c>
      <c r="BX2434" t="s">
        <v>119</v>
      </c>
      <c r="BY2434" t="s">
        <v>119</v>
      </c>
      <c r="BZ2434" t="s">
        <v>119</v>
      </c>
      <c r="CA2434">
        <v>1</v>
      </c>
      <c r="CC2434" t="s">
        <v>120</v>
      </c>
      <c r="CH2434">
        <v>540</v>
      </c>
      <c r="CI2434">
        <v>42680</v>
      </c>
      <c r="CJ2434" t="s">
        <v>106</v>
      </c>
      <c r="CK2434" t="s">
        <v>106</v>
      </c>
      <c r="CL2434">
        <v>15</v>
      </c>
      <c r="CM2434" t="s">
        <v>5717</v>
      </c>
      <c r="CO2434">
        <v>124730</v>
      </c>
      <c r="CQ2434">
        <v>0</v>
      </c>
      <c r="CR2434">
        <v>0</v>
      </c>
      <c r="CS2434">
        <v>0</v>
      </c>
      <c r="CY2434" t="s">
        <v>123</v>
      </c>
      <c r="CZ2434" t="s">
        <v>124</v>
      </c>
      <c r="DD2434" t="str" cm="1">
        <f t="array" ref="DD2434:DE2434">TEXT(_xlfn.SEQUENCE(1, DATEDIF(AG2434, AH2434, "m") + 1, AG2434, 30), "YYYY-APMM")</f>
        <v>2014-AP02</v>
      </c>
      <c r="DE2434" t="str">
        <v>2014-AP03</v>
      </c>
      <c r="DN2434">
        <f t="shared" si="74"/>
        <v>87.5</v>
      </c>
      <c r="DO2434" t="str">
        <f t="shared" si="75"/>
        <v>LABOR- SUBCONTRACTOR</v>
      </c>
    </row>
    <row r="2435" spans="1:119" x14ac:dyDescent="0.35">
      <c r="A2435" t="s">
        <v>105</v>
      </c>
      <c r="B2435">
        <v>501720</v>
      </c>
      <c r="C2435">
        <v>6359</v>
      </c>
      <c r="D2435">
        <v>124732</v>
      </c>
      <c r="E2435">
        <v>13662</v>
      </c>
      <c r="F2435">
        <v>0</v>
      </c>
      <c r="G2435" t="s">
        <v>106</v>
      </c>
      <c r="H2435" t="s">
        <v>106</v>
      </c>
      <c r="I2435" t="s">
        <v>106</v>
      </c>
      <c r="J2435" t="s">
        <v>107</v>
      </c>
      <c r="K2435" t="s">
        <v>108</v>
      </c>
      <c r="L2435" t="s">
        <v>109</v>
      </c>
      <c r="M2435" t="s">
        <v>110</v>
      </c>
      <c r="N2435" t="s">
        <v>5903</v>
      </c>
      <c r="O2435" t="s">
        <v>5740</v>
      </c>
      <c r="P2435">
        <v>8178</v>
      </c>
      <c r="Q2435">
        <v>464</v>
      </c>
      <c r="R2435">
        <v>0</v>
      </c>
      <c r="S2435">
        <v>200</v>
      </c>
      <c r="T2435">
        <v>0</v>
      </c>
      <c r="U2435">
        <v>118.8</v>
      </c>
      <c r="V2435">
        <v>118.8</v>
      </c>
      <c r="W2435">
        <v>200</v>
      </c>
      <c r="X2435">
        <v>0</v>
      </c>
      <c r="Y2435">
        <v>0</v>
      </c>
      <c r="Z2435">
        <v>0</v>
      </c>
      <c r="AD2435" s="1">
        <v>41765.333333333336</v>
      </c>
      <c r="AE2435" s="1">
        <v>41793.708333333336</v>
      </c>
      <c r="AG2435" s="1">
        <v>41697.333333333336</v>
      </c>
      <c r="AH2435" s="1">
        <v>41725.708333333336</v>
      </c>
      <c r="AI2435" s="1">
        <v>41697.333333333336</v>
      </c>
      <c r="AJ2435" s="1">
        <v>41725.708333333336</v>
      </c>
      <c r="AK2435" s="1">
        <v>41697.333333333336</v>
      </c>
      <c r="AL2435" s="1">
        <v>41725.708333333336</v>
      </c>
      <c r="AM2435" s="1">
        <v>41765.333333333336</v>
      </c>
      <c r="AN2435" s="1">
        <v>41793.708333333336</v>
      </c>
      <c r="AP2435" t="s">
        <v>113</v>
      </c>
      <c r="AU2435" t="s">
        <v>5904</v>
      </c>
      <c r="AY2435" t="s">
        <v>106</v>
      </c>
      <c r="AZ2435">
        <v>0</v>
      </c>
      <c r="BA2435">
        <v>0</v>
      </c>
      <c r="BD2435" s="3">
        <v>41321.661805555559</v>
      </c>
      <c r="BE2435" s="3">
        <v>41321.663888888892</v>
      </c>
      <c r="BF2435" t="s">
        <v>115</v>
      </c>
      <c r="BG2435" t="s">
        <v>115</v>
      </c>
      <c r="BH2435">
        <v>8149</v>
      </c>
      <c r="BM2435">
        <v>43550</v>
      </c>
      <c r="BR2435" t="s">
        <v>116</v>
      </c>
      <c r="BS2435" t="s">
        <v>117</v>
      </c>
      <c r="BU2435">
        <v>1</v>
      </c>
      <c r="BV2435" t="s">
        <v>118</v>
      </c>
      <c r="BX2435" t="s">
        <v>119</v>
      </c>
      <c r="BY2435" t="s">
        <v>119</v>
      </c>
      <c r="BZ2435" t="s">
        <v>119</v>
      </c>
      <c r="CA2435">
        <v>1</v>
      </c>
      <c r="CC2435" t="s">
        <v>120</v>
      </c>
      <c r="CH2435">
        <v>540</v>
      </c>
      <c r="CI2435">
        <v>42680</v>
      </c>
      <c r="CJ2435" t="s">
        <v>106</v>
      </c>
      <c r="CK2435" t="s">
        <v>106</v>
      </c>
      <c r="CL2435">
        <v>15</v>
      </c>
      <c r="CM2435" t="s">
        <v>5717</v>
      </c>
      <c r="CO2435">
        <v>124730</v>
      </c>
      <c r="CQ2435">
        <v>0</v>
      </c>
      <c r="CR2435">
        <v>0</v>
      </c>
      <c r="CS2435">
        <v>0</v>
      </c>
      <c r="CY2435" t="s">
        <v>123</v>
      </c>
      <c r="CZ2435" t="s">
        <v>124</v>
      </c>
      <c r="DD2435" t="str" cm="1">
        <f t="array" ref="DD2435:DE2435">TEXT(_xlfn.SEQUENCE(1, DATEDIF(AG2435, AH2435, "m") + 1, AG2435, 30), "YYYY-APMM")</f>
        <v>2014-AP02</v>
      </c>
      <c r="DE2435" t="str">
        <v>2014-AP03</v>
      </c>
      <c r="DN2435">
        <f t="shared" ref="DN2435:DN2498" si="76">V2435/COUNTIF(DD2435:DF2435, "&lt;&gt;")</f>
        <v>59.4</v>
      </c>
      <c r="DO2435" t="str">
        <f t="shared" ref="DO2435:DO2498" si="77">BR2435</f>
        <v>LABOR- SUBCONTRACTOR</v>
      </c>
    </row>
    <row r="2436" spans="1:119" x14ac:dyDescent="0.35">
      <c r="A2436" t="s">
        <v>105</v>
      </c>
      <c r="B2436">
        <v>501721</v>
      </c>
      <c r="C2436">
        <v>6359</v>
      </c>
      <c r="D2436">
        <v>124732</v>
      </c>
      <c r="E2436">
        <v>13662</v>
      </c>
      <c r="F2436">
        <v>0</v>
      </c>
      <c r="G2436" t="s">
        <v>106</v>
      </c>
      <c r="H2436" t="s">
        <v>106</v>
      </c>
      <c r="I2436" t="s">
        <v>106</v>
      </c>
      <c r="J2436" t="s">
        <v>107</v>
      </c>
      <c r="K2436" t="s">
        <v>108</v>
      </c>
      <c r="L2436" t="s">
        <v>109</v>
      </c>
      <c r="M2436" t="s">
        <v>110</v>
      </c>
      <c r="N2436" t="s">
        <v>5905</v>
      </c>
      <c r="O2436" t="s">
        <v>3209</v>
      </c>
      <c r="P2436">
        <v>8177</v>
      </c>
      <c r="Q2436">
        <v>464</v>
      </c>
      <c r="R2436">
        <v>0</v>
      </c>
      <c r="S2436">
        <v>160</v>
      </c>
      <c r="T2436">
        <v>0</v>
      </c>
      <c r="U2436">
        <v>116</v>
      </c>
      <c r="V2436">
        <v>116</v>
      </c>
      <c r="W2436">
        <v>160</v>
      </c>
      <c r="X2436">
        <v>80</v>
      </c>
      <c r="Y2436">
        <v>0</v>
      </c>
      <c r="Z2436">
        <v>80</v>
      </c>
      <c r="AD2436" s="1">
        <v>41742.333333333336</v>
      </c>
      <c r="AE2436" s="1">
        <v>41764.708333333336</v>
      </c>
      <c r="AG2436" s="1">
        <v>41673.333333333336</v>
      </c>
      <c r="AH2436" s="1">
        <v>41696.708333333336</v>
      </c>
      <c r="AI2436" s="1">
        <v>41673.333333333336</v>
      </c>
      <c r="AJ2436" s="1">
        <v>41696.708333333336</v>
      </c>
      <c r="AK2436" s="1">
        <v>41673.333333333336</v>
      </c>
      <c r="AL2436" s="1">
        <v>41696.708333333336</v>
      </c>
      <c r="AM2436" s="1">
        <v>41742.333333333336</v>
      </c>
      <c r="AN2436" s="1">
        <v>41764.708333333336</v>
      </c>
      <c r="AP2436" t="s">
        <v>113</v>
      </c>
      <c r="AU2436" t="s">
        <v>5906</v>
      </c>
      <c r="AY2436" t="s">
        <v>106</v>
      </c>
      <c r="AZ2436">
        <v>0</v>
      </c>
      <c r="BA2436">
        <v>0</v>
      </c>
      <c r="BD2436" s="3">
        <v>41321.661805555559</v>
      </c>
      <c r="BE2436" s="3">
        <v>41321.663888888892</v>
      </c>
      <c r="BF2436" t="s">
        <v>115</v>
      </c>
      <c r="BG2436" t="s">
        <v>115</v>
      </c>
      <c r="BH2436">
        <v>8149</v>
      </c>
      <c r="BM2436">
        <v>43540</v>
      </c>
      <c r="BR2436" t="s">
        <v>1299</v>
      </c>
      <c r="BS2436" t="s">
        <v>1300</v>
      </c>
      <c r="BU2436">
        <v>1</v>
      </c>
      <c r="BV2436" t="s">
        <v>118</v>
      </c>
      <c r="BX2436" t="s">
        <v>119</v>
      </c>
      <c r="BY2436" t="s">
        <v>119</v>
      </c>
      <c r="BZ2436" t="s">
        <v>119</v>
      </c>
      <c r="CA2436">
        <v>1</v>
      </c>
      <c r="CC2436" t="s">
        <v>120</v>
      </c>
      <c r="CH2436">
        <v>540</v>
      </c>
      <c r="CI2436">
        <v>42680</v>
      </c>
      <c r="CJ2436" t="s">
        <v>106</v>
      </c>
      <c r="CK2436" t="s">
        <v>106</v>
      </c>
      <c r="CL2436">
        <v>15</v>
      </c>
      <c r="CM2436" t="s">
        <v>5717</v>
      </c>
      <c r="CO2436">
        <v>124730</v>
      </c>
      <c r="CQ2436">
        <v>0</v>
      </c>
      <c r="CR2436">
        <v>0</v>
      </c>
      <c r="CS2436">
        <v>0</v>
      </c>
      <c r="CY2436" t="s">
        <v>123</v>
      </c>
      <c r="CZ2436" t="s">
        <v>124</v>
      </c>
      <c r="DD2436" t="str" cm="1">
        <f t="array" ref="DD2436">TEXT(_xlfn.SEQUENCE(1, DATEDIF(AG2436, AH2436, "m") + 1, AG2436, 30), "YYYY-APMM")</f>
        <v>2014-AP02</v>
      </c>
      <c r="DN2436">
        <f t="shared" si="76"/>
        <v>116</v>
      </c>
      <c r="DO2436" t="str">
        <f t="shared" si="77"/>
        <v>LABOR - CIVIL</v>
      </c>
    </row>
    <row r="2437" spans="1:119" x14ac:dyDescent="0.35">
      <c r="A2437" t="s">
        <v>105</v>
      </c>
      <c r="B2437">
        <v>501722</v>
      </c>
      <c r="C2437">
        <v>6359</v>
      </c>
      <c r="D2437">
        <v>124732</v>
      </c>
      <c r="E2437">
        <v>13662</v>
      </c>
      <c r="F2437">
        <v>0</v>
      </c>
      <c r="G2437" t="s">
        <v>106</v>
      </c>
      <c r="H2437" t="s">
        <v>106</v>
      </c>
      <c r="I2437" t="s">
        <v>106</v>
      </c>
      <c r="J2437" t="s">
        <v>107</v>
      </c>
      <c r="K2437" t="s">
        <v>108</v>
      </c>
      <c r="L2437" t="s">
        <v>109</v>
      </c>
      <c r="M2437" t="s">
        <v>110</v>
      </c>
      <c r="N2437" t="s">
        <v>5907</v>
      </c>
      <c r="O2437" t="s">
        <v>3213</v>
      </c>
      <c r="P2437">
        <v>8167</v>
      </c>
      <c r="Q2437">
        <v>464</v>
      </c>
      <c r="R2437">
        <v>0</v>
      </c>
      <c r="S2437">
        <v>200</v>
      </c>
      <c r="T2437">
        <v>0</v>
      </c>
      <c r="U2437">
        <v>210</v>
      </c>
      <c r="V2437">
        <v>210</v>
      </c>
      <c r="W2437">
        <v>200</v>
      </c>
      <c r="X2437">
        <v>0</v>
      </c>
      <c r="Y2437">
        <v>0</v>
      </c>
      <c r="Z2437">
        <v>0</v>
      </c>
      <c r="AD2437" s="1">
        <v>41748.333333333336</v>
      </c>
      <c r="AE2437" s="1">
        <v>41776.708333333336</v>
      </c>
      <c r="AG2437" s="1">
        <v>41679.333333333336</v>
      </c>
      <c r="AH2437" s="1">
        <v>41708.708333333336</v>
      </c>
      <c r="AI2437" s="1">
        <v>41679.333333333336</v>
      </c>
      <c r="AJ2437" s="1">
        <v>41708.708333333336</v>
      </c>
      <c r="AK2437" s="1">
        <v>41679.333333333336</v>
      </c>
      <c r="AL2437" s="1">
        <v>41708.708333333336</v>
      </c>
      <c r="AM2437" s="1">
        <v>41748.333333333336</v>
      </c>
      <c r="AN2437" s="1">
        <v>41776.708333333336</v>
      </c>
      <c r="AP2437" t="s">
        <v>113</v>
      </c>
      <c r="AU2437" t="s">
        <v>5908</v>
      </c>
      <c r="AY2437" t="s">
        <v>106</v>
      </c>
      <c r="AZ2437">
        <v>0</v>
      </c>
      <c r="BA2437">
        <v>0</v>
      </c>
      <c r="BD2437" s="3">
        <v>41321.661805555559</v>
      </c>
      <c r="BE2437" s="3">
        <v>41321.663888888892</v>
      </c>
      <c r="BF2437" t="s">
        <v>115</v>
      </c>
      <c r="BG2437" t="s">
        <v>115</v>
      </c>
      <c r="BH2437">
        <v>8149</v>
      </c>
      <c r="BM2437">
        <v>43440</v>
      </c>
      <c r="BR2437" t="s">
        <v>3145</v>
      </c>
      <c r="BS2437" t="s">
        <v>3146</v>
      </c>
      <c r="BU2437">
        <v>1</v>
      </c>
      <c r="BV2437" t="s">
        <v>118</v>
      </c>
      <c r="BX2437" t="s">
        <v>119</v>
      </c>
      <c r="BY2437" t="s">
        <v>119</v>
      </c>
      <c r="BZ2437" t="s">
        <v>119</v>
      </c>
      <c r="CA2437">
        <v>1</v>
      </c>
      <c r="CC2437" t="s">
        <v>120</v>
      </c>
      <c r="CH2437">
        <v>540</v>
      </c>
      <c r="CI2437">
        <v>42680</v>
      </c>
      <c r="CJ2437" t="s">
        <v>106</v>
      </c>
      <c r="CK2437" t="s">
        <v>106</v>
      </c>
      <c r="CL2437">
        <v>15</v>
      </c>
      <c r="CM2437" t="s">
        <v>5717</v>
      </c>
      <c r="CO2437">
        <v>124730</v>
      </c>
      <c r="CQ2437">
        <v>0</v>
      </c>
      <c r="CR2437">
        <v>0</v>
      </c>
      <c r="CS2437">
        <v>0</v>
      </c>
      <c r="CY2437" t="s">
        <v>123</v>
      </c>
      <c r="CZ2437" t="s">
        <v>124</v>
      </c>
      <c r="DD2437" t="str" cm="1">
        <f t="array" ref="DD2437:DE2437">TEXT(_xlfn.SEQUENCE(1, DATEDIF(AG2437, AH2437, "m") + 1, AG2437, 30), "YYYY-APMM")</f>
        <v>2014-AP02</v>
      </c>
      <c r="DE2437" t="str">
        <v>2014-AP03</v>
      </c>
      <c r="DN2437">
        <f t="shared" si="76"/>
        <v>105</v>
      </c>
      <c r="DO2437" t="str">
        <f t="shared" si="77"/>
        <v>CONCRETE MASON SK</v>
      </c>
    </row>
    <row r="2438" spans="1:119" x14ac:dyDescent="0.35">
      <c r="A2438" t="s">
        <v>105</v>
      </c>
      <c r="B2438">
        <v>501723</v>
      </c>
      <c r="C2438">
        <v>6359</v>
      </c>
      <c r="D2438">
        <v>124735</v>
      </c>
      <c r="E2438">
        <v>13662</v>
      </c>
      <c r="F2438">
        <v>0</v>
      </c>
      <c r="G2438" t="s">
        <v>106</v>
      </c>
      <c r="H2438" t="s">
        <v>106</v>
      </c>
      <c r="I2438" t="s">
        <v>106</v>
      </c>
      <c r="J2438" t="s">
        <v>107</v>
      </c>
      <c r="K2438" t="s">
        <v>108</v>
      </c>
      <c r="L2438" t="s">
        <v>109</v>
      </c>
      <c r="M2438" t="s">
        <v>110</v>
      </c>
      <c r="N2438" t="s">
        <v>5909</v>
      </c>
      <c r="O2438" t="s">
        <v>3140</v>
      </c>
      <c r="P2438">
        <v>8165</v>
      </c>
      <c r="Q2438">
        <v>0</v>
      </c>
      <c r="R2438">
        <v>0</v>
      </c>
      <c r="S2438">
        <v>200</v>
      </c>
      <c r="T2438">
        <v>0</v>
      </c>
      <c r="U2438">
        <v>1615.25</v>
      </c>
      <c r="V2438">
        <v>1615.25</v>
      </c>
      <c r="W2438">
        <v>200</v>
      </c>
      <c r="X2438">
        <v>0</v>
      </c>
      <c r="Y2438">
        <v>0</v>
      </c>
      <c r="Z2438">
        <v>0</v>
      </c>
      <c r="AD2438" s="1">
        <v>41592.333333333336</v>
      </c>
      <c r="AE2438" s="1">
        <v>41620.708333333336</v>
      </c>
      <c r="AG2438" s="1">
        <v>41592.333333333336</v>
      </c>
      <c r="AH2438" s="1">
        <v>41620.708333333336</v>
      </c>
      <c r="AI2438" s="1">
        <v>41592.333333333336</v>
      </c>
      <c r="AJ2438" s="1">
        <v>41620.708333333336</v>
      </c>
      <c r="AK2438" s="1">
        <v>41592.333333333336</v>
      </c>
      <c r="AL2438" s="1">
        <v>41620.708333333336</v>
      </c>
      <c r="AM2438" s="1">
        <v>41592.333333333336</v>
      </c>
      <c r="AN2438" s="1">
        <v>41620.708333333336</v>
      </c>
      <c r="AP2438" t="s">
        <v>113</v>
      </c>
      <c r="AU2438" t="s">
        <v>5910</v>
      </c>
      <c r="AY2438" t="s">
        <v>106</v>
      </c>
      <c r="AZ2438">
        <v>0</v>
      </c>
      <c r="BA2438">
        <v>0</v>
      </c>
      <c r="BD2438" s="3">
        <v>41321.661805555559</v>
      </c>
      <c r="BE2438" s="3">
        <v>41321.663888888892</v>
      </c>
      <c r="BF2438" t="s">
        <v>115</v>
      </c>
      <c r="BG2438" t="s">
        <v>115</v>
      </c>
      <c r="BH2438">
        <v>8149</v>
      </c>
      <c r="BM2438">
        <v>43420</v>
      </c>
      <c r="BR2438" t="s">
        <v>3122</v>
      </c>
      <c r="BS2438" t="s">
        <v>3123</v>
      </c>
      <c r="BU2438">
        <v>1</v>
      </c>
      <c r="BV2438" t="s">
        <v>118</v>
      </c>
      <c r="BX2438" t="s">
        <v>119</v>
      </c>
      <c r="BY2438" t="s">
        <v>119</v>
      </c>
      <c r="BZ2438" t="s">
        <v>119</v>
      </c>
      <c r="CA2438">
        <v>1</v>
      </c>
      <c r="CC2438" t="s">
        <v>120</v>
      </c>
      <c r="CH2438">
        <v>540</v>
      </c>
      <c r="CI2438">
        <v>42420</v>
      </c>
      <c r="CJ2438" t="s">
        <v>106</v>
      </c>
      <c r="CK2438" t="s">
        <v>106</v>
      </c>
      <c r="CL2438">
        <v>15</v>
      </c>
      <c r="CM2438" t="s">
        <v>2963</v>
      </c>
      <c r="CO2438">
        <v>124734</v>
      </c>
      <c r="CQ2438">
        <v>0</v>
      </c>
      <c r="CR2438">
        <v>0</v>
      </c>
      <c r="CS2438">
        <v>0</v>
      </c>
      <c r="CY2438" t="s">
        <v>123</v>
      </c>
      <c r="CZ2438" t="s">
        <v>124</v>
      </c>
      <c r="DD2438" t="str" cm="1">
        <f t="array" ref="DD2438">TEXT(_xlfn.SEQUENCE(1, DATEDIF(AG2438, AH2438, "m") + 1, AG2438, 30), "YYYY-APMM")</f>
        <v>2013-AP11</v>
      </c>
      <c r="DN2438">
        <f t="shared" si="76"/>
        <v>1615.25</v>
      </c>
      <c r="DO2438" t="str">
        <f t="shared" si="77"/>
        <v>STEEL FIXERS SK</v>
      </c>
    </row>
    <row r="2439" spans="1:119" x14ac:dyDescent="0.35">
      <c r="A2439" t="s">
        <v>105</v>
      </c>
      <c r="B2439">
        <v>501724</v>
      </c>
      <c r="C2439">
        <v>6359</v>
      </c>
      <c r="D2439">
        <v>124735</v>
      </c>
      <c r="E2439">
        <v>13662</v>
      </c>
      <c r="F2439">
        <v>0</v>
      </c>
      <c r="G2439" t="s">
        <v>106</v>
      </c>
      <c r="H2439" t="s">
        <v>106</v>
      </c>
      <c r="I2439" t="s">
        <v>106</v>
      </c>
      <c r="J2439" t="s">
        <v>107</v>
      </c>
      <c r="K2439" t="s">
        <v>108</v>
      </c>
      <c r="L2439" t="s">
        <v>109</v>
      </c>
      <c r="M2439" t="s">
        <v>110</v>
      </c>
      <c r="N2439" t="s">
        <v>5911</v>
      </c>
      <c r="O2439" t="s">
        <v>3143</v>
      </c>
      <c r="P2439">
        <v>8167</v>
      </c>
      <c r="Q2439">
        <v>0</v>
      </c>
      <c r="R2439">
        <v>0</v>
      </c>
      <c r="S2439">
        <v>192</v>
      </c>
      <c r="T2439">
        <v>0</v>
      </c>
      <c r="U2439">
        <v>87.5</v>
      </c>
      <c r="V2439">
        <v>87.5</v>
      </c>
      <c r="W2439">
        <v>192</v>
      </c>
      <c r="X2439">
        <v>0</v>
      </c>
      <c r="Y2439">
        <v>0</v>
      </c>
      <c r="Z2439">
        <v>0</v>
      </c>
      <c r="AD2439" s="1">
        <v>41603.333333333336</v>
      </c>
      <c r="AE2439" s="1">
        <v>41631.708333333336</v>
      </c>
      <c r="AG2439" s="1">
        <v>41603.333333333336</v>
      </c>
      <c r="AH2439" s="1">
        <v>41631.708333333336</v>
      </c>
      <c r="AI2439" s="1">
        <v>41603.333333333336</v>
      </c>
      <c r="AJ2439" s="1">
        <v>41631.708333333336</v>
      </c>
      <c r="AK2439" s="1">
        <v>41603.333333333336</v>
      </c>
      <c r="AL2439" s="1">
        <v>41631.708333333336</v>
      </c>
      <c r="AM2439" s="1">
        <v>41603.333333333336</v>
      </c>
      <c r="AN2439" s="1">
        <v>41631.708333333336</v>
      </c>
      <c r="AP2439" t="s">
        <v>113</v>
      </c>
      <c r="AU2439" t="s">
        <v>5912</v>
      </c>
      <c r="AY2439" t="s">
        <v>106</v>
      </c>
      <c r="AZ2439">
        <v>0</v>
      </c>
      <c r="BA2439">
        <v>0</v>
      </c>
      <c r="BD2439" s="3">
        <v>41321.661805555559</v>
      </c>
      <c r="BE2439" s="3">
        <v>41321.663888888892</v>
      </c>
      <c r="BF2439" t="s">
        <v>115</v>
      </c>
      <c r="BG2439" t="s">
        <v>115</v>
      </c>
      <c r="BH2439">
        <v>8149</v>
      </c>
      <c r="BM2439">
        <v>43440</v>
      </c>
      <c r="BR2439" t="s">
        <v>3145</v>
      </c>
      <c r="BS2439" t="s">
        <v>3146</v>
      </c>
      <c r="BU2439">
        <v>1</v>
      </c>
      <c r="BV2439" t="s">
        <v>118</v>
      </c>
      <c r="BX2439" t="s">
        <v>119</v>
      </c>
      <c r="BY2439" t="s">
        <v>119</v>
      </c>
      <c r="BZ2439" t="s">
        <v>119</v>
      </c>
      <c r="CA2439">
        <v>1</v>
      </c>
      <c r="CC2439" t="s">
        <v>120</v>
      </c>
      <c r="CH2439">
        <v>540</v>
      </c>
      <c r="CI2439">
        <v>42420</v>
      </c>
      <c r="CJ2439" t="s">
        <v>106</v>
      </c>
      <c r="CK2439" t="s">
        <v>106</v>
      </c>
      <c r="CL2439">
        <v>15</v>
      </c>
      <c r="CM2439" t="s">
        <v>2963</v>
      </c>
      <c r="CO2439">
        <v>124734</v>
      </c>
      <c r="CQ2439">
        <v>0</v>
      </c>
      <c r="CR2439">
        <v>0</v>
      </c>
      <c r="CS2439">
        <v>0</v>
      </c>
      <c r="CY2439" t="s">
        <v>123</v>
      </c>
      <c r="CZ2439" t="s">
        <v>124</v>
      </c>
      <c r="DD2439" t="str" cm="1">
        <f t="array" ref="DD2439">TEXT(_xlfn.SEQUENCE(1, DATEDIF(AG2439, AH2439, "m") + 1, AG2439, 30), "YYYY-APMM")</f>
        <v>2013-AP11</v>
      </c>
      <c r="DN2439">
        <f t="shared" si="76"/>
        <v>87.5</v>
      </c>
      <c r="DO2439" t="str">
        <f t="shared" si="77"/>
        <v>CONCRETE MASON SK</v>
      </c>
    </row>
    <row r="2440" spans="1:119" x14ac:dyDescent="0.35">
      <c r="A2440" t="s">
        <v>105</v>
      </c>
      <c r="B2440">
        <v>501725</v>
      </c>
      <c r="C2440">
        <v>6359</v>
      </c>
      <c r="D2440">
        <v>124735</v>
      </c>
      <c r="E2440">
        <v>13662</v>
      </c>
      <c r="F2440">
        <v>0</v>
      </c>
      <c r="G2440" t="s">
        <v>106</v>
      </c>
      <c r="H2440" t="s">
        <v>106</v>
      </c>
      <c r="I2440" t="s">
        <v>106</v>
      </c>
      <c r="J2440" t="s">
        <v>107</v>
      </c>
      <c r="K2440" t="s">
        <v>108</v>
      </c>
      <c r="L2440" t="s">
        <v>109</v>
      </c>
      <c r="M2440" t="s">
        <v>110</v>
      </c>
      <c r="N2440" t="s">
        <v>5913</v>
      </c>
      <c r="O2440" t="s">
        <v>3164</v>
      </c>
      <c r="P2440">
        <v>8165</v>
      </c>
      <c r="Q2440">
        <v>0</v>
      </c>
      <c r="R2440">
        <v>0</v>
      </c>
      <c r="S2440">
        <v>200</v>
      </c>
      <c r="T2440">
        <v>0</v>
      </c>
      <c r="U2440">
        <v>10081.75</v>
      </c>
      <c r="V2440">
        <v>10081.75</v>
      </c>
      <c r="W2440">
        <v>200</v>
      </c>
      <c r="X2440">
        <v>0</v>
      </c>
      <c r="Y2440">
        <v>0</v>
      </c>
      <c r="Z2440">
        <v>0</v>
      </c>
      <c r="AD2440" s="1">
        <v>41618.333333333336</v>
      </c>
      <c r="AE2440" s="1">
        <v>41647.708333333336</v>
      </c>
      <c r="AG2440" s="1">
        <v>41618.333333333336</v>
      </c>
      <c r="AH2440" s="1">
        <v>41647.708333333336</v>
      </c>
      <c r="AI2440" s="1">
        <v>41618.333333333336</v>
      </c>
      <c r="AJ2440" s="1">
        <v>41647.708333333336</v>
      </c>
      <c r="AK2440" s="1">
        <v>41618.333333333336</v>
      </c>
      <c r="AL2440" s="1">
        <v>41647.708333333336</v>
      </c>
      <c r="AM2440" s="1">
        <v>41618.333333333336</v>
      </c>
      <c r="AN2440" s="1">
        <v>41647.708333333336</v>
      </c>
      <c r="AP2440" t="s">
        <v>113</v>
      </c>
      <c r="AU2440" t="s">
        <v>5914</v>
      </c>
      <c r="AY2440" t="s">
        <v>106</v>
      </c>
      <c r="AZ2440">
        <v>0</v>
      </c>
      <c r="BA2440">
        <v>0</v>
      </c>
      <c r="BD2440" s="3">
        <v>41321.661805555559</v>
      </c>
      <c r="BE2440" s="3">
        <v>41321.663888888892</v>
      </c>
      <c r="BF2440" t="s">
        <v>115</v>
      </c>
      <c r="BG2440" t="s">
        <v>115</v>
      </c>
      <c r="BH2440">
        <v>8149</v>
      </c>
      <c r="BM2440">
        <v>43420</v>
      </c>
      <c r="BR2440" t="s">
        <v>3122</v>
      </c>
      <c r="BS2440" t="s">
        <v>3123</v>
      </c>
      <c r="BU2440">
        <v>1</v>
      </c>
      <c r="BV2440" t="s">
        <v>118</v>
      </c>
      <c r="BX2440" t="s">
        <v>119</v>
      </c>
      <c r="BY2440" t="s">
        <v>119</v>
      </c>
      <c r="BZ2440" t="s">
        <v>119</v>
      </c>
      <c r="CA2440">
        <v>1</v>
      </c>
      <c r="CC2440" t="s">
        <v>120</v>
      </c>
      <c r="CH2440">
        <v>540</v>
      </c>
      <c r="CI2440">
        <v>42420</v>
      </c>
      <c r="CJ2440" t="s">
        <v>106</v>
      </c>
      <c r="CK2440" t="s">
        <v>106</v>
      </c>
      <c r="CL2440">
        <v>15</v>
      </c>
      <c r="CM2440" t="s">
        <v>2963</v>
      </c>
      <c r="CO2440">
        <v>124734</v>
      </c>
      <c r="CQ2440">
        <v>0</v>
      </c>
      <c r="CR2440">
        <v>0</v>
      </c>
      <c r="CS2440">
        <v>0</v>
      </c>
      <c r="CY2440" t="s">
        <v>123</v>
      </c>
      <c r="CZ2440" t="s">
        <v>124</v>
      </c>
      <c r="DD2440" t="str" cm="1">
        <f t="array" ref="DD2440">TEXT(_xlfn.SEQUENCE(1, DATEDIF(AG2440, AH2440, "m") + 1, AG2440, 30), "YYYY-APMM")</f>
        <v>2013-AP12</v>
      </c>
      <c r="DN2440">
        <f t="shared" si="76"/>
        <v>10081.75</v>
      </c>
      <c r="DO2440" t="str">
        <f t="shared" si="77"/>
        <v>STEEL FIXERS SK</v>
      </c>
    </row>
    <row r="2441" spans="1:119" x14ac:dyDescent="0.35">
      <c r="A2441" t="s">
        <v>105</v>
      </c>
      <c r="B2441">
        <v>501726</v>
      </c>
      <c r="C2441">
        <v>6359</v>
      </c>
      <c r="D2441">
        <v>124735</v>
      </c>
      <c r="E2441">
        <v>13662</v>
      </c>
      <c r="F2441">
        <v>0</v>
      </c>
      <c r="G2441" t="s">
        <v>106</v>
      </c>
      <c r="H2441" t="s">
        <v>106</v>
      </c>
      <c r="I2441" t="s">
        <v>106</v>
      </c>
      <c r="J2441" t="s">
        <v>107</v>
      </c>
      <c r="K2441" t="s">
        <v>108</v>
      </c>
      <c r="L2441" t="s">
        <v>109</v>
      </c>
      <c r="M2441" t="s">
        <v>110</v>
      </c>
      <c r="N2441" t="s">
        <v>5915</v>
      </c>
      <c r="O2441" t="s">
        <v>3167</v>
      </c>
      <c r="P2441">
        <v>8167</v>
      </c>
      <c r="Q2441">
        <v>0</v>
      </c>
      <c r="R2441">
        <v>0</v>
      </c>
      <c r="S2441">
        <v>120</v>
      </c>
      <c r="T2441">
        <v>0</v>
      </c>
      <c r="U2441">
        <v>731.5</v>
      </c>
      <c r="V2441">
        <v>731.5</v>
      </c>
      <c r="W2441">
        <v>120</v>
      </c>
      <c r="X2441">
        <v>0</v>
      </c>
      <c r="Y2441">
        <v>0</v>
      </c>
      <c r="Z2441">
        <v>0</v>
      </c>
      <c r="AD2441" s="1">
        <v>41640.333333333336</v>
      </c>
      <c r="AE2441" s="1">
        <v>41657.708333333336</v>
      </c>
      <c r="AG2441" s="1">
        <v>41640.333333333336</v>
      </c>
      <c r="AH2441" s="1">
        <v>41657.708333333336</v>
      </c>
      <c r="AI2441" s="1">
        <v>41640.333333333336</v>
      </c>
      <c r="AJ2441" s="1">
        <v>41657.708333333336</v>
      </c>
      <c r="AK2441" s="1">
        <v>41640.333333333336</v>
      </c>
      <c r="AL2441" s="1">
        <v>41657.708333333336</v>
      </c>
      <c r="AM2441" s="1">
        <v>41640.333333333336</v>
      </c>
      <c r="AN2441" s="1">
        <v>41657.708333333336</v>
      </c>
      <c r="AP2441" t="s">
        <v>113</v>
      </c>
      <c r="AU2441" t="s">
        <v>5916</v>
      </c>
      <c r="AY2441" t="s">
        <v>106</v>
      </c>
      <c r="AZ2441">
        <v>0</v>
      </c>
      <c r="BA2441">
        <v>0</v>
      </c>
      <c r="BD2441" s="3">
        <v>41321.661805555559</v>
      </c>
      <c r="BE2441" s="3">
        <v>41321.663888888892</v>
      </c>
      <c r="BF2441" t="s">
        <v>115</v>
      </c>
      <c r="BG2441" t="s">
        <v>115</v>
      </c>
      <c r="BH2441">
        <v>8149</v>
      </c>
      <c r="BM2441">
        <v>43440</v>
      </c>
      <c r="BR2441" t="s">
        <v>3145</v>
      </c>
      <c r="BS2441" t="s">
        <v>3146</v>
      </c>
      <c r="BU2441">
        <v>1</v>
      </c>
      <c r="BV2441" t="s">
        <v>118</v>
      </c>
      <c r="BX2441" t="s">
        <v>119</v>
      </c>
      <c r="BY2441" t="s">
        <v>119</v>
      </c>
      <c r="BZ2441" t="s">
        <v>119</v>
      </c>
      <c r="CA2441">
        <v>1</v>
      </c>
      <c r="CC2441" t="s">
        <v>120</v>
      </c>
      <c r="CH2441">
        <v>540</v>
      </c>
      <c r="CI2441">
        <v>42420</v>
      </c>
      <c r="CJ2441" t="s">
        <v>106</v>
      </c>
      <c r="CK2441" t="s">
        <v>106</v>
      </c>
      <c r="CL2441">
        <v>15</v>
      </c>
      <c r="CM2441" t="s">
        <v>2963</v>
      </c>
      <c r="CO2441">
        <v>124734</v>
      </c>
      <c r="CQ2441">
        <v>0</v>
      </c>
      <c r="CR2441">
        <v>0</v>
      </c>
      <c r="CS2441">
        <v>0</v>
      </c>
      <c r="CY2441" t="s">
        <v>123</v>
      </c>
      <c r="CZ2441" t="s">
        <v>124</v>
      </c>
      <c r="DD2441" t="str" cm="1">
        <f t="array" ref="DD2441">TEXT(_xlfn.SEQUENCE(1, DATEDIF(AG2441, AH2441, "m") + 1, AG2441, 30), "YYYY-APMM")</f>
        <v>2014-AP01</v>
      </c>
      <c r="DN2441">
        <f t="shared" si="76"/>
        <v>731.5</v>
      </c>
      <c r="DO2441" t="str">
        <f t="shared" si="77"/>
        <v>CONCRETE MASON SK</v>
      </c>
    </row>
    <row r="2442" spans="1:119" x14ac:dyDescent="0.35">
      <c r="A2442" t="s">
        <v>105</v>
      </c>
      <c r="B2442">
        <v>501727</v>
      </c>
      <c r="C2442">
        <v>6359</v>
      </c>
      <c r="D2442">
        <v>124736</v>
      </c>
      <c r="E2442">
        <v>13662</v>
      </c>
      <c r="F2442">
        <v>0</v>
      </c>
      <c r="G2442" t="s">
        <v>106</v>
      </c>
      <c r="H2442" t="s">
        <v>106</v>
      </c>
      <c r="I2442" t="s">
        <v>106</v>
      </c>
      <c r="J2442" t="s">
        <v>107</v>
      </c>
      <c r="K2442" t="s">
        <v>108</v>
      </c>
      <c r="L2442" t="s">
        <v>109</v>
      </c>
      <c r="M2442" t="s">
        <v>110</v>
      </c>
      <c r="N2442" t="s">
        <v>5917</v>
      </c>
      <c r="O2442" t="s">
        <v>3140</v>
      </c>
      <c r="P2442">
        <v>8165</v>
      </c>
      <c r="Q2442">
        <v>120</v>
      </c>
      <c r="R2442">
        <v>0</v>
      </c>
      <c r="S2442">
        <v>144</v>
      </c>
      <c r="T2442">
        <v>0</v>
      </c>
      <c r="U2442">
        <v>549.5</v>
      </c>
      <c r="V2442">
        <v>549.5</v>
      </c>
      <c r="W2442">
        <v>144</v>
      </c>
      <c r="X2442">
        <v>0</v>
      </c>
      <c r="Y2442">
        <v>0</v>
      </c>
      <c r="Z2442">
        <v>0</v>
      </c>
      <c r="AD2442" s="1">
        <v>41660.333333333336</v>
      </c>
      <c r="AE2442" s="1">
        <v>41680.708333333336</v>
      </c>
      <c r="AG2442" s="1">
        <v>41643.333333333336</v>
      </c>
      <c r="AH2442" s="1">
        <v>41662.708333333336</v>
      </c>
      <c r="AI2442" s="1">
        <v>41643.333333333336</v>
      </c>
      <c r="AJ2442" s="1">
        <v>41662.708333333336</v>
      </c>
      <c r="AK2442" s="1">
        <v>41643.333333333336</v>
      </c>
      <c r="AL2442" s="1">
        <v>41662.708333333336</v>
      </c>
      <c r="AM2442" s="1">
        <v>41660.333333333336</v>
      </c>
      <c r="AN2442" s="1">
        <v>41680.708333333336</v>
      </c>
      <c r="AP2442" t="s">
        <v>113</v>
      </c>
      <c r="AU2442" t="s">
        <v>5918</v>
      </c>
      <c r="AY2442" t="s">
        <v>106</v>
      </c>
      <c r="AZ2442">
        <v>0</v>
      </c>
      <c r="BA2442">
        <v>0</v>
      </c>
      <c r="BD2442" s="3">
        <v>41321.661805555559</v>
      </c>
      <c r="BE2442" s="3">
        <v>41321.663888888892</v>
      </c>
      <c r="BF2442" t="s">
        <v>115</v>
      </c>
      <c r="BG2442" t="s">
        <v>115</v>
      </c>
      <c r="BH2442">
        <v>8149</v>
      </c>
      <c r="BM2442">
        <v>43420</v>
      </c>
      <c r="BR2442" t="s">
        <v>3122</v>
      </c>
      <c r="BS2442" t="s">
        <v>3123</v>
      </c>
      <c r="BU2442">
        <v>1</v>
      </c>
      <c r="BV2442" t="s">
        <v>118</v>
      </c>
      <c r="BX2442" t="s">
        <v>119</v>
      </c>
      <c r="BY2442" t="s">
        <v>119</v>
      </c>
      <c r="BZ2442" t="s">
        <v>119</v>
      </c>
      <c r="CA2442">
        <v>1</v>
      </c>
      <c r="CC2442" t="s">
        <v>120</v>
      </c>
      <c r="CH2442">
        <v>540</v>
      </c>
      <c r="CI2442">
        <v>42430</v>
      </c>
      <c r="CJ2442" t="s">
        <v>106</v>
      </c>
      <c r="CK2442" t="s">
        <v>106</v>
      </c>
      <c r="CL2442">
        <v>20</v>
      </c>
      <c r="CM2442" t="s">
        <v>2867</v>
      </c>
      <c r="CO2442">
        <v>124734</v>
      </c>
      <c r="CQ2442">
        <v>0</v>
      </c>
      <c r="CR2442">
        <v>0</v>
      </c>
      <c r="CS2442">
        <v>0</v>
      </c>
      <c r="CY2442" t="s">
        <v>123</v>
      </c>
      <c r="CZ2442" t="s">
        <v>124</v>
      </c>
      <c r="DD2442" t="str" cm="1">
        <f t="array" ref="DD2442">TEXT(_xlfn.SEQUENCE(1, DATEDIF(AG2442, AH2442, "m") + 1, AG2442, 30), "YYYY-APMM")</f>
        <v>2014-AP01</v>
      </c>
      <c r="DN2442">
        <f t="shared" si="76"/>
        <v>549.5</v>
      </c>
      <c r="DO2442" t="str">
        <f t="shared" si="77"/>
        <v>STEEL FIXERS SK</v>
      </c>
    </row>
    <row r="2443" spans="1:119" x14ac:dyDescent="0.35">
      <c r="A2443" t="s">
        <v>105</v>
      </c>
      <c r="B2443">
        <v>501728</v>
      </c>
      <c r="C2443">
        <v>6359</v>
      </c>
      <c r="D2443">
        <v>124736</v>
      </c>
      <c r="E2443">
        <v>13662</v>
      </c>
      <c r="F2443">
        <v>0</v>
      </c>
      <c r="G2443" t="s">
        <v>106</v>
      </c>
      <c r="H2443" t="s">
        <v>106</v>
      </c>
      <c r="I2443" t="s">
        <v>106</v>
      </c>
      <c r="J2443" t="s">
        <v>107</v>
      </c>
      <c r="K2443" t="s">
        <v>108</v>
      </c>
      <c r="L2443" t="s">
        <v>109</v>
      </c>
      <c r="M2443" t="s">
        <v>110</v>
      </c>
      <c r="N2443" t="s">
        <v>5919</v>
      </c>
      <c r="O2443" t="s">
        <v>3143</v>
      </c>
      <c r="P2443">
        <v>8167</v>
      </c>
      <c r="Q2443">
        <v>120</v>
      </c>
      <c r="R2443">
        <v>0</v>
      </c>
      <c r="S2443">
        <v>136</v>
      </c>
      <c r="T2443">
        <v>0</v>
      </c>
      <c r="U2443">
        <v>21</v>
      </c>
      <c r="V2443">
        <v>21</v>
      </c>
      <c r="W2443">
        <v>136</v>
      </c>
      <c r="X2443">
        <v>0</v>
      </c>
      <c r="Y2443">
        <v>0</v>
      </c>
      <c r="Z2443">
        <v>0</v>
      </c>
      <c r="AD2443" s="1">
        <v>41664.333333333336</v>
      </c>
      <c r="AE2443" s="1">
        <v>41683.708333333336</v>
      </c>
      <c r="AG2443" s="1">
        <v>41646.333333333336</v>
      </c>
      <c r="AH2443" s="1">
        <v>41665.708333333336</v>
      </c>
      <c r="AI2443" s="1">
        <v>41646.333333333336</v>
      </c>
      <c r="AJ2443" s="1">
        <v>41665.708333333336</v>
      </c>
      <c r="AK2443" s="1">
        <v>41646.333333333336</v>
      </c>
      <c r="AL2443" s="1">
        <v>41665.708333333336</v>
      </c>
      <c r="AM2443" s="1">
        <v>41664.333333333336</v>
      </c>
      <c r="AN2443" s="1">
        <v>41683.708333333336</v>
      </c>
      <c r="AP2443" t="s">
        <v>113</v>
      </c>
      <c r="AU2443" t="s">
        <v>5920</v>
      </c>
      <c r="AY2443" t="s">
        <v>106</v>
      </c>
      <c r="AZ2443">
        <v>0</v>
      </c>
      <c r="BA2443">
        <v>0</v>
      </c>
      <c r="BD2443" s="3">
        <v>41321.661805555559</v>
      </c>
      <c r="BE2443" s="3">
        <v>41321.663888888892</v>
      </c>
      <c r="BF2443" t="s">
        <v>115</v>
      </c>
      <c r="BG2443" t="s">
        <v>115</v>
      </c>
      <c r="BH2443">
        <v>8149</v>
      </c>
      <c r="BM2443">
        <v>43440</v>
      </c>
      <c r="BR2443" t="s">
        <v>3145</v>
      </c>
      <c r="BS2443" t="s">
        <v>3146</v>
      </c>
      <c r="BU2443">
        <v>1</v>
      </c>
      <c r="BV2443" t="s">
        <v>118</v>
      </c>
      <c r="BX2443" t="s">
        <v>119</v>
      </c>
      <c r="BY2443" t="s">
        <v>119</v>
      </c>
      <c r="BZ2443" t="s">
        <v>119</v>
      </c>
      <c r="CA2443">
        <v>1</v>
      </c>
      <c r="CC2443" t="s">
        <v>120</v>
      </c>
      <c r="CH2443">
        <v>540</v>
      </c>
      <c r="CI2443">
        <v>42430</v>
      </c>
      <c r="CJ2443" t="s">
        <v>106</v>
      </c>
      <c r="CK2443" t="s">
        <v>106</v>
      </c>
      <c r="CL2443">
        <v>20</v>
      </c>
      <c r="CM2443" t="s">
        <v>2867</v>
      </c>
      <c r="CO2443">
        <v>124734</v>
      </c>
      <c r="CQ2443">
        <v>0</v>
      </c>
      <c r="CR2443">
        <v>0</v>
      </c>
      <c r="CS2443">
        <v>0</v>
      </c>
      <c r="CY2443" t="s">
        <v>123</v>
      </c>
      <c r="CZ2443" t="s">
        <v>124</v>
      </c>
      <c r="DD2443" t="str" cm="1">
        <f t="array" ref="DD2443">TEXT(_xlfn.SEQUENCE(1, DATEDIF(AG2443, AH2443, "m") + 1, AG2443, 30), "YYYY-APMM")</f>
        <v>2014-AP01</v>
      </c>
      <c r="DN2443">
        <f t="shared" si="76"/>
        <v>21</v>
      </c>
      <c r="DO2443" t="str">
        <f t="shared" si="77"/>
        <v>CONCRETE MASON SK</v>
      </c>
    </row>
    <row r="2444" spans="1:119" x14ac:dyDescent="0.35">
      <c r="A2444" t="s">
        <v>105</v>
      </c>
      <c r="B2444">
        <v>501729</v>
      </c>
      <c r="C2444">
        <v>6359</v>
      </c>
      <c r="D2444">
        <v>124736</v>
      </c>
      <c r="E2444">
        <v>13662</v>
      </c>
      <c r="F2444">
        <v>0</v>
      </c>
      <c r="G2444" t="s">
        <v>106</v>
      </c>
      <c r="H2444" t="s">
        <v>106</v>
      </c>
      <c r="I2444" t="s">
        <v>106</v>
      </c>
      <c r="J2444" t="s">
        <v>107</v>
      </c>
      <c r="K2444" t="s">
        <v>108</v>
      </c>
      <c r="L2444" t="s">
        <v>109</v>
      </c>
      <c r="M2444" t="s">
        <v>110</v>
      </c>
      <c r="N2444" t="s">
        <v>5921</v>
      </c>
      <c r="O2444" t="s">
        <v>5787</v>
      </c>
      <c r="P2444">
        <v>8165</v>
      </c>
      <c r="Q2444">
        <v>120</v>
      </c>
      <c r="R2444">
        <v>0</v>
      </c>
      <c r="S2444">
        <v>160</v>
      </c>
      <c r="T2444">
        <v>0</v>
      </c>
      <c r="U2444">
        <v>1576.75</v>
      </c>
      <c r="V2444">
        <v>1576.75</v>
      </c>
      <c r="W2444">
        <v>160</v>
      </c>
      <c r="X2444">
        <v>0</v>
      </c>
      <c r="Y2444">
        <v>0</v>
      </c>
      <c r="Z2444">
        <v>0</v>
      </c>
      <c r="AD2444" s="1">
        <v>41666.333333333336</v>
      </c>
      <c r="AE2444" s="1">
        <v>41689.708333333336</v>
      </c>
      <c r="AG2444" s="1">
        <v>41648.333333333336</v>
      </c>
      <c r="AH2444" s="1">
        <v>41671.708333333336</v>
      </c>
      <c r="AI2444" s="1">
        <v>41648.333333333336</v>
      </c>
      <c r="AJ2444" s="1">
        <v>41671.708333333336</v>
      </c>
      <c r="AK2444" s="1">
        <v>41648.333333333336</v>
      </c>
      <c r="AL2444" s="1">
        <v>41671.708333333336</v>
      </c>
      <c r="AM2444" s="1">
        <v>41666.333333333336</v>
      </c>
      <c r="AN2444" s="1">
        <v>41689.708333333336</v>
      </c>
      <c r="AP2444" t="s">
        <v>113</v>
      </c>
      <c r="AU2444" t="s">
        <v>5922</v>
      </c>
      <c r="AY2444" t="s">
        <v>106</v>
      </c>
      <c r="AZ2444">
        <v>0</v>
      </c>
      <c r="BA2444">
        <v>0</v>
      </c>
      <c r="BD2444" s="3">
        <v>41321.661805555559</v>
      </c>
      <c r="BE2444" s="3">
        <v>41321.663888888892</v>
      </c>
      <c r="BF2444" t="s">
        <v>115</v>
      </c>
      <c r="BG2444" t="s">
        <v>115</v>
      </c>
      <c r="BH2444">
        <v>8149</v>
      </c>
      <c r="BM2444">
        <v>43420</v>
      </c>
      <c r="BR2444" t="s">
        <v>3122</v>
      </c>
      <c r="BS2444" t="s">
        <v>3123</v>
      </c>
      <c r="BU2444">
        <v>1</v>
      </c>
      <c r="BV2444" t="s">
        <v>118</v>
      </c>
      <c r="BX2444" t="s">
        <v>119</v>
      </c>
      <c r="BY2444" t="s">
        <v>119</v>
      </c>
      <c r="BZ2444" t="s">
        <v>119</v>
      </c>
      <c r="CA2444">
        <v>1</v>
      </c>
      <c r="CC2444" t="s">
        <v>120</v>
      </c>
      <c r="CH2444">
        <v>540</v>
      </c>
      <c r="CI2444">
        <v>42430</v>
      </c>
      <c r="CJ2444" t="s">
        <v>106</v>
      </c>
      <c r="CK2444" t="s">
        <v>106</v>
      </c>
      <c r="CL2444">
        <v>20</v>
      </c>
      <c r="CM2444" t="s">
        <v>2867</v>
      </c>
      <c r="CO2444">
        <v>124734</v>
      </c>
      <c r="CQ2444">
        <v>0</v>
      </c>
      <c r="CR2444">
        <v>0</v>
      </c>
      <c r="CS2444">
        <v>0</v>
      </c>
      <c r="CY2444" t="s">
        <v>123</v>
      </c>
      <c r="CZ2444" t="s">
        <v>124</v>
      </c>
      <c r="DD2444" t="str" cm="1">
        <f t="array" ref="DD2444">TEXT(_xlfn.SEQUENCE(1, DATEDIF(AG2444, AH2444, "m") + 1, AG2444, 30), "YYYY-APMM")</f>
        <v>2014-AP01</v>
      </c>
      <c r="DN2444">
        <f t="shared" si="76"/>
        <v>1576.75</v>
      </c>
      <c r="DO2444" t="str">
        <f t="shared" si="77"/>
        <v>STEEL FIXERS SK</v>
      </c>
    </row>
    <row r="2445" spans="1:119" x14ac:dyDescent="0.35">
      <c r="A2445" t="s">
        <v>105</v>
      </c>
      <c r="B2445">
        <v>501730</v>
      </c>
      <c r="C2445">
        <v>6359</v>
      </c>
      <c r="D2445">
        <v>124736</v>
      </c>
      <c r="E2445">
        <v>13662</v>
      </c>
      <c r="F2445">
        <v>0</v>
      </c>
      <c r="G2445" t="s">
        <v>106</v>
      </c>
      <c r="H2445" t="s">
        <v>106</v>
      </c>
      <c r="I2445" t="s">
        <v>106</v>
      </c>
      <c r="J2445" t="s">
        <v>107</v>
      </c>
      <c r="K2445" t="s">
        <v>108</v>
      </c>
      <c r="L2445" t="s">
        <v>109</v>
      </c>
      <c r="M2445" t="s">
        <v>110</v>
      </c>
      <c r="N2445" t="s">
        <v>5923</v>
      </c>
      <c r="O2445" t="s">
        <v>5790</v>
      </c>
      <c r="P2445">
        <v>8167</v>
      </c>
      <c r="Q2445">
        <v>120</v>
      </c>
      <c r="R2445">
        <v>0</v>
      </c>
      <c r="S2445">
        <v>104</v>
      </c>
      <c r="T2445">
        <v>0</v>
      </c>
      <c r="U2445">
        <v>175</v>
      </c>
      <c r="V2445">
        <v>175</v>
      </c>
      <c r="W2445">
        <v>104</v>
      </c>
      <c r="X2445">
        <v>0</v>
      </c>
      <c r="Y2445">
        <v>0</v>
      </c>
      <c r="Z2445">
        <v>0</v>
      </c>
      <c r="AD2445" s="1">
        <v>41676.333333333336</v>
      </c>
      <c r="AE2445" s="1">
        <v>41692.708333333336</v>
      </c>
      <c r="AG2445" s="1">
        <v>41659.333333333336</v>
      </c>
      <c r="AH2445" s="1">
        <v>41673.708333333336</v>
      </c>
      <c r="AI2445" s="1">
        <v>41659.333333333336</v>
      </c>
      <c r="AJ2445" s="1">
        <v>41673.708333333336</v>
      </c>
      <c r="AK2445" s="1">
        <v>41659.333333333336</v>
      </c>
      <c r="AL2445" s="1">
        <v>41673.708333333336</v>
      </c>
      <c r="AM2445" s="1">
        <v>41676.333333333336</v>
      </c>
      <c r="AN2445" s="1">
        <v>41692.708333333336</v>
      </c>
      <c r="AP2445" t="s">
        <v>113</v>
      </c>
      <c r="AU2445" t="s">
        <v>5924</v>
      </c>
      <c r="AY2445" t="s">
        <v>106</v>
      </c>
      <c r="AZ2445">
        <v>0</v>
      </c>
      <c r="BA2445">
        <v>0</v>
      </c>
      <c r="BD2445" s="3">
        <v>41321.661805555559</v>
      </c>
      <c r="BE2445" s="3">
        <v>41321.663888888892</v>
      </c>
      <c r="BF2445" t="s">
        <v>115</v>
      </c>
      <c r="BG2445" t="s">
        <v>115</v>
      </c>
      <c r="BH2445">
        <v>8149</v>
      </c>
      <c r="BM2445">
        <v>43440</v>
      </c>
      <c r="BR2445" t="s">
        <v>3145</v>
      </c>
      <c r="BS2445" t="s">
        <v>3146</v>
      </c>
      <c r="BU2445">
        <v>1</v>
      </c>
      <c r="BV2445" t="s">
        <v>118</v>
      </c>
      <c r="BX2445" t="s">
        <v>119</v>
      </c>
      <c r="BY2445" t="s">
        <v>119</v>
      </c>
      <c r="BZ2445" t="s">
        <v>119</v>
      </c>
      <c r="CA2445">
        <v>1</v>
      </c>
      <c r="CC2445" t="s">
        <v>120</v>
      </c>
      <c r="CH2445">
        <v>540</v>
      </c>
      <c r="CI2445">
        <v>42430</v>
      </c>
      <c r="CJ2445" t="s">
        <v>106</v>
      </c>
      <c r="CK2445" t="s">
        <v>106</v>
      </c>
      <c r="CL2445">
        <v>20</v>
      </c>
      <c r="CM2445" t="s">
        <v>2867</v>
      </c>
      <c r="CO2445">
        <v>124734</v>
      </c>
      <c r="CQ2445">
        <v>0</v>
      </c>
      <c r="CR2445">
        <v>0</v>
      </c>
      <c r="CS2445">
        <v>0</v>
      </c>
      <c r="CY2445" t="s">
        <v>123</v>
      </c>
      <c r="CZ2445" t="s">
        <v>124</v>
      </c>
      <c r="DD2445" t="str" cm="1">
        <f t="array" ref="DD2445">TEXT(_xlfn.SEQUENCE(1, DATEDIF(AG2445, AH2445, "m") + 1, AG2445, 30), "YYYY-APMM")</f>
        <v>2014-AP01</v>
      </c>
      <c r="DN2445">
        <f t="shared" si="76"/>
        <v>175</v>
      </c>
      <c r="DO2445" t="str">
        <f t="shared" si="77"/>
        <v>CONCRETE MASON SK</v>
      </c>
    </row>
    <row r="2446" spans="1:119" x14ac:dyDescent="0.35">
      <c r="A2446" t="s">
        <v>105</v>
      </c>
      <c r="B2446">
        <v>501731</v>
      </c>
      <c r="C2446">
        <v>6359</v>
      </c>
      <c r="D2446">
        <v>124736</v>
      </c>
      <c r="E2446">
        <v>13662</v>
      </c>
      <c r="F2446">
        <v>0</v>
      </c>
      <c r="G2446" t="s">
        <v>106</v>
      </c>
      <c r="H2446" t="s">
        <v>106</v>
      </c>
      <c r="I2446" t="s">
        <v>106</v>
      </c>
      <c r="J2446" t="s">
        <v>107</v>
      </c>
      <c r="K2446" t="s">
        <v>108</v>
      </c>
      <c r="L2446" t="s">
        <v>109</v>
      </c>
      <c r="M2446" t="s">
        <v>110</v>
      </c>
      <c r="N2446" t="s">
        <v>5925</v>
      </c>
      <c r="O2446" t="s">
        <v>3154</v>
      </c>
      <c r="P2446">
        <v>8168</v>
      </c>
      <c r="Q2446">
        <v>464</v>
      </c>
      <c r="R2446">
        <v>0</v>
      </c>
      <c r="S2446">
        <v>200</v>
      </c>
      <c r="T2446">
        <v>0</v>
      </c>
      <c r="U2446">
        <v>1441</v>
      </c>
      <c r="V2446">
        <v>1441</v>
      </c>
      <c r="W2446">
        <v>200</v>
      </c>
      <c r="X2446">
        <v>0</v>
      </c>
      <c r="Y2446">
        <v>0</v>
      </c>
      <c r="Z2446">
        <v>0</v>
      </c>
      <c r="AD2446" s="1">
        <v>41730.333333333336</v>
      </c>
      <c r="AE2446" s="1">
        <v>41758.708333333336</v>
      </c>
      <c r="AG2446" s="1">
        <v>41661.333333333336</v>
      </c>
      <c r="AH2446" s="1">
        <v>41690.708333333336</v>
      </c>
      <c r="AI2446" s="1">
        <v>41661.333333333336</v>
      </c>
      <c r="AJ2446" s="1">
        <v>41690.708333333336</v>
      </c>
      <c r="AK2446" s="1">
        <v>41661.333333333336</v>
      </c>
      <c r="AL2446" s="1">
        <v>41690.708333333336</v>
      </c>
      <c r="AM2446" s="1">
        <v>41730.333333333336</v>
      </c>
      <c r="AN2446" s="1">
        <v>41758.708333333336</v>
      </c>
      <c r="AP2446" t="s">
        <v>113</v>
      </c>
      <c r="AU2446" t="s">
        <v>5926</v>
      </c>
      <c r="AY2446" t="s">
        <v>106</v>
      </c>
      <c r="AZ2446">
        <v>0</v>
      </c>
      <c r="BA2446">
        <v>0</v>
      </c>
      <c r="BD2446" s="3">
        <v>41321.661805555559</v>
      </c>
      <c r="BE2446" s="3">
        <v>41321.663888888892</v>
      </c>
      <c r="BF2446" t="s">
        <v>115</v>
      </c>
      <c r="BG2446" t="s">
        <v>115</v>
      </c>
      <c r="BH2446">
        <v>8149</v>
      </c>
      <c r="BM2446">
        <v>43450</v>
      </c>
      <c r="BR2446" t="s">
        <v>1309</v>
      </c>
      <c r="BS2446" t="s">
        <v>1310</v>
      </c>
      <c r="BU2446">
        <v>1</v>
      </c>
      <c r="BV2446" t="s">
        <v>118</v>
      </c>
      <c r="BX2446" t="s">
        <v>119</v>
      </c>
      <c r="BY2446" t="s">
        <v>119</v>
      </c>
      <c r="BZ2446" t="s">
        <v>119</v>
      </c>
      <c r="CA2446">
        <v>1</v>
      </c>
      <c r="CC2446" t="s">
        <v>120</v>
      </c>
      <c r="CH2446">
        <v>540</v>
      </c>
      <c r="CI2446">
        <v>42430</v>
      </c>
      <c r="CJ2446" t="s">
        <v>106</v>
      </c>
      <c r="CK2446" t="s">
        <v>106</v>
      </c>
      <c r="CL2446">
        <v>20</v>
      </c>
      <c r="CM2446" t="s">
        <v>2867</v>
      </c>
      <c r="CO2446">
        <v>124734</v>
      </c>
      <c r="CQ2446">
        <v>0</v>
      </c>
      <c r="CR2446">
        <v>0</v>
      </c>
      <c r="CS2446">
        <v>0</v>
      </c>
      <c r="CY2446" t="s">
        <v>123</v>
      </c>
      <c r="CZ2446" t="s">
        <v>124</v>
      </c>
      <c r="DD2446" t="str" cm="1">
        <f t="array" ref="DD2446">TEXT(_xlfn.SEQUENCE(1, DATEDIF(AG2446, AH2446, "m") + 1, AG2446, 30), "YYYY-APMM")</f>
        <v>2014-AP01</v>
      </c>
      <c r="DN2446">
        <f t="shared" si="76"/>
        <v>1441</v>
      </c>
      <c r="DO2446" t="str">
        <f t="shared" si="77"/>
        <v>BLOCK MASON SK</v>
      </c>
    </row>
    <row r="2447" spans="1:119" x14ac:dyDescent="0.35">
      <c r="A2447" t="s">
        <v>105</v>
      </c>
      <c r="B2447">
        <v>501732</v>
      </c>
      <c r="C2447">
        <v>6359</v>
      </c>
      <c r="D2447">
        <v>124736</v>
      </c>
      <c r="E2447">
        <v>13662</v>
      </c>
      <c r="F2447">
        <v>0</v>
      </c>
      <c r="G2447" t="s">
        <v>106</v>
      </c>
      <c r="H2447" t="s">
        <v>106</v>
      </c>
      <c r="I2447" t="s">
        <v>106</v>
      </c>
      <c r="J2447" t="s">
        <v>107</v>
      </c>
      <c r="K2447" t="s">
        <v>108</v>
      </c>
      <c r="L2447" t="s">
        <v>109</v>
      </c>
      <c r="M2447" t="s">
        <v>110</v>
      </c>
      <c r="N2447" t="s">
        <v>5927</v>
      </c>
      <c r="O2447" t="s">
        <v>3157</v>
      </c>
      <c r="P2447">
        <v>8165</v>
      </c>
      <c r="Q2447">
        <v>464</v>
      </c>
      <c r="R2447">
        <v>0</v>
      </c>
      <c r="S2447">
        <v>200</v>
      </c>
      <c r="T2447">
        <v>0</v>
      </c>
      <c r="U2447">
        <v>283.5</v>
      </c>
      <c r="V2447">
        <v>283.5</v>
      </c>
      <c r="W2447">
        <v>200</v>
      </c>
      <c r="X2447">
        <v>0</v>
      </c>
      <c r="Y2447">
        <v>0</v>
      </c>
      <c r="Z2447">
        <v>0</v>
      </c>
      <c r="AD2447" s="1">
        <v>41736.333333333336</v>
      </c>
      <c r="AE2447" s="1">
        <v>41764.708333333336</v>
      </c>
      <c r="AG2447" s="1">
        <v>41667.333333333336</v>
      </c>
      <c r="AH2447" s="1">
        <v>41696.708333333336</v>
      </c>
      <c r="AI2447" s="1">
        <v>41667.333333333336</v>
      </c>
      <c r="AJ2447" s="1">
        <v>41696.708333333336</v>
      </c>
      <c r="AK2447" s="1">
        <v>41667.333333333336</v>
      </c>
      <c r="AL2447" s="1">
        <v>41696.708333333336</v>
      </c>
      <c r="AM2447" s="1">
        <v>41736.333333333336</v>
      </c>
      <c r="AN2447" s="1">
        <v>41764.708333333336</v>
      </c>
      <c r="AP2447" t="s">
        <v>113</v>
      </c>
      <c r="AU2447" t="e">
        <f>+X2+sUsLQI66aUMDJPZgGw</f>
        <v>#NAME?</v>
      </c>
      <c r="AY2447" t="s">
        <v>106</v>
      </c>
      <c r="AZ2447">
        <v>0</v>
      </c>
      <c r="BA2447">
        <v>0</v>
      </c>
      <c r="BD2447" s="3">
        <v>41321.661805555559</v>
      </c>
      <c r="BE2447" s="3">
        <v>41321.663888888892</v>
      </c>
      <c r="BF2447" t="s">
        <v>115</v>
      </c>
      <c r="BG2447" t="s">
        <v>115</v>
      </c>
      <c r="BH2447">
        <v>8149</v>
      </c>
      <c r="BM2447">
        <v>43420</v>
      </c>
      <c r="BR2447" t="s">
        <v>3122</v>
      </c>
      <c r="BS2447" t="s">
        <v>3123</v>
      </c>
      <c r="BU2447">
        <v>1</v>
      </c>
      <c r="BV2447" t="s">
        <v>118</v>
      </c>
      <c r="BX2447" t="s">
        <v>119</v>
      </c>
      <c r="BY2447" t="s">
        <v>119</v>
      </c>
      <c r="BZ2447" t="s">
        <v>119</v>
      </c>
      <c r="CA2447">
        <v>1</v>
      </c>
      <c r="CC2447" t="s">
        <v>120</v>
      </c>
      <c r="CH2447">
        <v>540</v>
      </c>
      <c r="CI2447">
        <v>42430</v>
      </c>
      <c r="CJ2447" t="s">
        <v>106</v>
      </c>
      <c r="CK2447" t="s">
        <v>106</v>
      </c>
      <c r="CL2447">
        <v>20</v>
      </c>
      <c r="CM2447" t="s">
        <v>2867</v>
      </c>
      <c r="CO2447">
        <v>124734</v>
      </c>
      <c r="CQ2447">
        <v>0</v>
      </c>
      <c r="CR2447">
        <v>0</v>
      </c>
      <c r="CS2447">
        <v>0</v>
      </c>
      <c r="CY2447" t="s">
        <v>123</v>
      </c>
      <c r="CZ2447" t="s">
        <v>124</v>
      </c>
      <c r="DD2447" t="str" cm="1">
        <f t="array" ref="DD2447">TEXT(_xlfn.SEQUENCE(1, DATEDIF(AG2447, AH2447, "m") + 1, AG2447, 30), "YYYY-APMM")</f>
        <v>2014-AP01</v>
      </c>
      <c r="DN2447">
        <f t="shared" si="76"/>
        <v>283.5</v>
      </c>
      <c r="DO2447" t="str">
        <f t="shared" si="77"/>
        <v>STEEL FIXERS SK</v>
      </c>
    </row>
    <row r="2448" spans="1:119" x14ac:dyDescent="0.35">
      <c r="A2448" t="s">
        <v>105</v>
      </c>
      <c r="B2448">
        <v>501733</v>
      </c>
      <c r="C2448">
        <v>6359</v>
      </c>
      <c r="D2448">
        <v>124737</v>
      </c>
      <c r="E2448">
        <v>13662</v>
      </c>
      <c r="F2448">
        <v>0</v>
      </c>
      <c r="G2448" t="s">
        <v>106</v>
      </c>
      <c r="H2448" t="s">
        <v>106</v>
      </c>
      <c r="I2448" t="s">
        <v>106</v>
      </c>
      <c r="J2448" t="s">
        <v>107</v>
      </c>
      <c r="K2448" t="s">
        <v>108</v>
      </c>
      <c r="L2448" t="s">
        <v>109</v>
      </c>
      <c r="M2448" t="s">
        <v>110</v>
      </c>
      <c r="N2448" t="s">
        <v>5928</v>
      </c>
      <c r="O2448" t="s">
        <v>3140</v>
      </c>
      <c r="P2448">
        <v>8165</v>
      </c>
      <c r="Q2448">
        <v>0</v>
      </c>
      <c r="R2448">
        <v>0</v>
      </c>
      <c r="S2448">
        <v>200</v>
      </c>
      <c r="T2448">
        <v>0</v>
      </c>
      <c r="U2448">
        <v>1688.75</v>
      </c>
      <c r="V2448">
        <v>1688.75</v>
      </c>
      <c r="W2448">
        <v>200</v>
      </c>
      <c r="X2448">
        <v>0</v>
      </c>
      <c r="Y2448">
        <v>0</v>
      </c>
      <c r="Z2448">
        <v>0</v>
      </c>
      <c r="AD2448" s="1">
        <v>41548.333333333336</v>
      </c>
      <c r="AE2448" s="1">
        <v>41578.708333333336</v>
      </c>
      <c r="AG2448" s="1">
        <v>41548.333333333336</v>
      </c>
      <c r="AH2448" s="1">
        <v>41578.708333333336</v>
      </c>
      <c r="AI2448" s="1">
        <v>41548.333333333336</v>
      </c>
      <c r="AJ2448" s="1">
        <v>41578.708333333336</v>
      </c>
      <c r="AK2448" s="1">
        <v>41548.333333333336</v>
      </c>
      <c r="AL2448" s="1">
        <v>41578.708333333336</v>
      </c>
      <c r="AM2448" s="1">
        <v>41548.333333333336</v>
      </c>
      <c r="AN2448" s="1">
        <v>41578.708333333336</v>
      </c>
      <c r="AP2448" t="s">
        <v>113</v>
      </c>
      <c r="AU2448" t="s">
        <v>5929</v>
      </c>
      <c r="AY2448" t="s">
        <v>106</v>
      </c>
      <c r="AZ2448">
        <v>0</v>
      </c>
      <c r="BA2448">
        <v>0</v>
      </c>
      <c r="BD2448" s="3">
        <v>41321.661805555559</v>
      </c>
      <c r="BE2448" s="3">
        <v>41321.663888888892</v>
      </c>
      <c r="BF2448" t="s">
        <v>115</v>
      </c>
      <c r="BG2448" t="s">
        <v>115</v>
      </c>
      <c r="BH2448">
        <v>8149</v>
      </c>
      <c r="BM2448">
        <v>43420</v>
      </c>
      <c r="BR2448" t="s">
        <v>3122</v>
      </c>
      <c r="BS2448" t="s">
        <v>3123</v>
      </c>
      <c r="BU2448">
        <v>1</v>
      </c>
      <c r="BV2448" t="s">
        <v>118</v>
      </c>
      <c r="BX2448" t="s">
        <v>119</v>
      </c>
      <c r="BY2448" t="s">
        <v>119</v>
      </c>
      <c r="BZ2448" t="s">
        <v>119</v>
      </c>
      <c r="CA2448">
        <v>1</v>
      </c>
      <c r="CC2448" t="s">
        <v>120</v>
      </c>
      <c r="CH2448">
        <v>540</v>
      </c>
      <c r="CI2448">
        <v>42410</v>
      </c>
      <c r="CJ2448" t="s">
        <v>106</v>
      </c>
      <c r="CK2448" t="s">
        <v>106</v>
      </c>
      <c r="CL2448">
        <v>10</v>
      </c>
      <c r="CM2448" t="s">
        <v>2889</v>
      </c>
      <c r="CO2448">
        <v>124734</v>
      </c>
      <c r="CQ2448">
        <v>0</v>
      </c>
      <c r="CR2448">
        <v>0</v>
      </c>
      <c r="CS2448">
        <v>0</v>
      </c>
      <c r="CY2448" t="s">
        <v>123</v>
      </c>
      <c r="CZ2448" t="s">
        <v>124</v>
      </c>
      <c r="DD2448" t="str" cm="1">
        <f t="array" ref="DD2448">TEXT(_xlfn.SEQUENCE(1, DATEDIF(AG2448, AH2448, "m") + 1, AG2448, 30), "YYYY-APMM")</f>
        <v>2013-AP10</v>
      </c>
      <c r="DN2448">
        <f t="shared" si="76"/>
        <v>1688.75</v>
      </c>
      <c r="DO2448" t="str">
        <f t="shared" si="77"/>
        <v>STEEL FIXERS SK</v>
      </c>
    </row>
    <row r="2449" spans="1:119" x14ac:dyDescent="0.35">
      <c r="A2449" t="s">
        <v>105</v>
      </c>
      <c r="B2449">
        <v>501734</v>
      </c>
      <c r="C2449">
        <v>6359</v>
      </c>
      <c r="D2449">
        <v>124737</v>
      </c>
      <c r="E2449">
        <v>13662</v>
      </c>
      <c r="F2449">
        <v>0</v>
      </c>
      <c r="G2449" t="s">
        <v>106</v>
      </c>
      <c r="H2449" t="s">
        <v>106</v>
      </c>
      <c r="I2449" t="s">
        <v>106</v>
      </c>
      <c r="J2449" t="s">
        <v>107</v>
      </c>
      <c r="K2449" t="s">
        <v>108</v>
      </c>
      <c r="L2449" t="s">
        <v>109</v>
      </c>
      <c r="M2449" t="s">
        <v>110</v>
      </c>
      <c r="N2449" t="s">
        <v>5930</v>
      </c>
      <c r="O2449" t="s">
        <v>3143</v>
      </c>
      <c r="P2449">
        <v>8167</v>
      </c>
      <c r="Q2449">
        <v>0</v>
      </c>
      <c r="R2449">
        <v>0</v>
      </c>
      <c r="S2449">
        <v>192</v>
      </c>
      <c r="T2449">
        <v>0</v>
      </c>
      <c r="U2449">
        <v>101.5</v>
      </c>
      <c r="V2449">
        <v>101.5</v>
      </c>
      <c r="W2449">
        <v>192</v>
      </c>
      <c r="X2449">
        <v>0</v>
      </c>
      <c r="Y2449">
        <v>0</v>
      </c>
      <c r="Z2449">
        <v>0</v>
      </c>
      <c r="AD2449" s="1">
        <v>41557.333333333336</v>
      </c>
      <c r="AE2449" s="1">
        <v>41587.708333333336</v>
      </c>
      <c r="AG2449" s="1">
        <v>41557.333333333336</v>
      </c>
      <c r="AH2449" s="1">
        <v>41587.708333333336</v>
      </c>
      <c r="AI2449" s="1">
        <v>41557.333333333336</v>
      </c>
      <c r="AJ2449" s="1">
        <v>41587.708333333336</v>
      </c>
      <c r="AK2449" s="1">
        <v>41557.333333333336</v>
      </c>
      <c r="AL2449" s="1">
        <v>41587.708333333336</v>
      </c>
      <c r="AM2449" s="1">
        <v>41557.333333333336</v>
      </c>
      <c r="AN2449" s="1">
        <v>41587.708333333336</v>
      </c>
      <c r="AP2449" t="s">
        <v>113</v>
      </c>
      <c r="AU2449" t="s">
        <v>5931</v>
      </c>
      <c r="AY2449" t="s">
        <v>106</v>
      </c>
      <c r="AZ2449">
        <v>0</v>
      </c>
      <c r="BA2449">
        <v>0</v>
      </c>
      <c r="BD2449" s="3">
        <v>41321.661805555559</v>
      </c>
      <c r="BE2449" s="3">
        <v>41321.663888888892</v>
      </c>
      <c r="BF2449" t="s">
        <v>115</v>
      </c>
      <c r="BG2449" t="s">
        <v>115</v>
      </c>
      <c r="BH2449">
        <v>8149</v>
      </c>
      <c r="BM2449">
        <v>43440</v>
      </c>
      <c r="BR2449" t="s">
        <v>3145</v>
      </c>
      <c r="BS2449" t="s">
        <v>3146</v>
      </c>
      <c r="BU2449">
        <v>1</v>
      </c>
      <c r="BV2449" t="s">
        <v>118</v>
      </c>
      <c r="BX2449" t="s">
        <v>119</v>
      </c>
      <c r="BY2449" t="s">
        <v>119</v>
      </c>
      <c r="BZ2449" t="s">
        <v>119</v>
      </c>
      <c r="CA2449">
        <v>1</v>
      </c>
      <c r="CC2449" t="s">
        <v>120</v>
      </c>
      <c r="CH2449">
        <v>540</v>
      </c>
      <c r="CI2449">
        <v>42410</v>
      </c>
      <c r="CJ2449" t="s">
        <v>106</v>
      </c>
      <c r="CK2449" t="s">
        <v>106</v>
      </c>
      <c r="CL2449">
        <v>10</v>
      </c>
      <c r="CM2449" t="s">
        <v>2889</v>
      </c>
      <c r="CO2449">
        <v>124734</v>
      </c>
      <c r="CQ2449">
        <v>0</v>
      </c>
      <c r="CR2449">
        <v>0</v>
      </c>
      <c r="CS2449">
        <v>0</v>
      </c>
      <c r="CY2449" t="s">
        <v>123</v>
      </c>
      <c r="CZ2449" t="s">
        <v>124</v>
      </c>
      <c r="DD2449" t="str" cm="1">
        <f t="array" ref="DD2449">TEXT(_xlfn.SEQUENCE(1, DATEDIF(AG2449, AH2449, "m") + 1, AG2449, 30), "YYYY-APMM")</f>
        <v>2013-AP10</v>
      </c>
      <c r="DN2449">
        <f t="shared" si="76"/>
        <v>101.5</v>
      </c>
      <c r="DO2449" t="str">
        <f t="shared" si="77"/>
        <v>CONCRETE MASON SK</v>
      </c>
    </row>
    <row r="2450" spans="1:119" x14ac:dyDescent="0.35">
      <c r="A2450" t="s">
        <v>105</v>
      </c>
      <c r="B2450">
        <v>501735</v>
      </c>
      <c r="C2450">
        <v>6359</v>
      </c>
      <c r="D2450">
        <v>124737</v>
      </c>
      <c r="E2450">
        <v>13662</v>
      </c>
      <c r="F2450">
        <v>0</v>
      </c>
      <c r="G2450" t="s">
        <v>106</v>
      </c>
      <c r="H2450" t="s">
        <v>106</v>
      </c>
      <c r="I2450" t="s">
        <v>106</v>
      </c>
      <c r="J2450" t="s">
        <v>107</v>
      </c>
      <c r="K2450" t="s">
        <v>108</v>
      </c>
      <c r="L2450" t="s">
        <v>109</v>
      </c>
      <c r="M2450" t="s">
        <v>110</v>
      </c>
      <c r="N2450" t="s">
        <v>5932</v>
      </c>
      <c r="O2450" t="s">
        <v>3164</v>
      </c>
      <c r="P2450">
        <v>8165</v>
      </c>
      <c r="Q2450">
        <v>0</v>
      </c>
      <c r="R2450">
        <v>0</v>
      </c>
      <c r="S2450">
        <v>200</v>
      </c>
      <c r="T2450">
        <v>0</v>
      </c>
      <c r="U2450">
        <v>10592.75</v>
      </c>
      <c r="V2450">
        <v>10592.75</v>
      </c>
      <c r="W2450">
        <v>200</v>
      </c>
      <c r="X2450">
        <v>0</v>
      </c>
      <c r="Y2450">
        <v>0</v>
      </c>
      <c r="Z2450">
        <v>0</v>
      </c>
      <c r="AD2450" s="1">
        <v>41575.333333333336</v>
      </c>
      <c r="AE2450" s="1">
        <v>41603.708333333336</v>
      </c>
      <c r="AG2450" s="1">
        <v>41575.333333333336</v>
      </c>
      <c r="AH2450" s="1">
        <v>41603.708333333336</v>
      </c>
      <c r="AI2450" s="1">
        <v>41575.333333333336</v>
      </c>
      <c r="AJ2450" s="1">
        <v>41603.708333333336</v>
      </c>
      <c r="AK2450" s="1">
        <v>41575.333333333336</v>
      </c>
      <c r="AL2450" s="1">
        <v>41603.708333333336</v>
      </c>
      <c r="AM2450" s="1">
        <v>41575.333333333336</v>
      </c>
      <c r="AN2450" s="1">
        <v>41603.708333333336</v>
      </c>
      <c r="AP2450" t="s">
        <v>113</v>
      </c>
      <c r="AU2450" t="s">
        <v>5933</v>
      </c>
      <c r="AY2450" t="s">
        <v>106</v>
      </c>
      <c r="AZ2450">
        <v>0</v>
      </c>
      <c r="BA2450">
        <v>0</v>
      </c>
      <c r="BD2450" s="3">
        <v>41321.661805555559</v>
      </c>
      <c r="BE2450" s="3">
        <v>41321.663888888892</v>
      </c>
      <c r="BF2450" t="s">
        <v>115</v>
      </c>
      <c r="BG2450" t="s">
        <v>115</v>
      </c>
      <c r="BH2450">
        <v>8149</v>
      </c>
      <c r="BM2450">
        <v>43420</v>
      </c>
      <c r="BR2450" t="s">
        <v>3122</v>
      </c>
      <c r="BS2450" t="s">
        <v>3123</v>
      </c>
      <c r="BU2450">
        <v>1</v>
      </c>
      <c r="BV2450" t="s">
        <v>118</v>
      </c>
      <c r="BX2450" t="s">
        <v>119</v>
      </c>
      <c r="BY2450" t="s">
        <v>119</v>
      </c>
      <c r="BZ2450" t="s">
        <v>119</v>
      </c>
      <c r="CA2450">
        <v>1</v>
      </c>
      <c r="CC2450" t="s">
        <v>120</v>
      </c>
      <c r="CH2450">
        <v>540</v>
      </c>
      <c r="CI2450">
        <v>42410</v>
      </c>
      <c r="CJ2450" t="s">
        <v>106</v>
      </c>
      <c r="CK2450" t="s">
        <v>106</v>
      </c>
      <c r="CL2450">
        <v>10</v>
      </c>
      <c r="CM2450" t="s">
        <v>2889</v>
      </c>
      <c r="CO2450">
        <v>124734</v>
      </c>
      <c r="CQ2450">
        <v>0</v>
      </c>
      <c r="CR2450">
        <v>0</v>
      </c>
      <c r="CS2450">
        <v>0</v>
      </c>
      <c r="CY2450" t="s">
        <v>123</v>
      </c>
      <c r="CZ2450" t="s">
        <v>124</v>
      </c>
      <c r="DD2450" t="str" cm="1">
        <f t="array" ref="DD2450">TEXT(_xlfn.SEQUENCE(1, DATEDIF(AG2450, AH2450, "m") + 1, AG2450, 30), "YYYY-APMM")</f>
        <v>2013-AP10</v>
      </c>
      <c r="DN2450">
        <f t="shared" si="76"/>
        <v>10592.75</v>
      </c>
      <c r="DO2450" t="str">
        <f t="shared" si="77"/>
        <v>STEEL FIXERS SK</v>
      </c>
    </row>
    <row r="2451" spans="1:119" x14ac:dyDescent="0.35">
      <c r="A2451" t="s">
        <v>105</v>
      </c>
      <c r="B2451">
        <v>501736</v>
      </c>
      <c r="C2451">
        <v>6359</v>
      </c>
      <c r="D2451">
        <v>124737</v>
      </c>
      <c r="E2451">
        <v>13662</v>
      </c>
      <c r="F2451">
        <v>0</v>
      </c>
      <c r="G2451" t="s">
        <v>106</v>
      </c>
      <c r="H2451" t="s">
        <v>106</v>
      </c>
      <c r="I2451" t="s">
        <v>106</v>
      </c>
      <c r="J2451" t="s">
        <v>107</v>
      </c>
      <c r="K2451" t="s">
        <v>108</v>
      </c>
      <c r="L2451" t="s">
        <v>109</v>
      </c>
      <c r="M2451" t="s">
        <v>110</v>
      </c>
      <c r="N2451" t="s">
        <v>5934</v>
      </c>
      <c r="O2451" t="s">
        <v>3167</v>
      </c>
      <c r="P2451">
        <v>8167</v>
      </c>
      <c r="Q2451">
        <v>0</v>
      </c>
      <c r="R2451">
        <v>0</v>
      </c>
      <c r="S2451">
        <v>120</v>
      </c>
      <c r="T2451">
        <v>0</v>
      </c>
      <c r="U2451">
        <v>868</v>
      </c>
      <c r="V2451">
        <v>868</v>
      </c>
      <c r="W2451">
        <v>120</v>
      </c>
      <c r="X2451">
        <v>0</v>
      </c>
      <c r="Y2451">
        <v>0</v>
      </c>
      <c r="Z2451">
        <v>0</v>
      </c>
      <c r="AD2451" s="1">
        <v>41590.333333333336</v>
      </c>
      <c r="AE2451" s="1">
        <v>41606.708333333336</v>
      </c>
      <c r="AG2451" s="1">
        <v>41590.333333333336</v>
      </c>
      <c r="AH2451" s="1">
        <v>41606.708333333336</v>
      </c>
      <c r="AI2451" s="1">
        <v>41590.333333333336</v>
      </c>
      <c r="AJ2451" s="1">
        <v>41606.708333333336</v>
      </c>
      <c r="AK2451" s="1">
        <v>41590.333333333336</v>
      </c>
      <c r="AL2451" s="1">
        <v>41606.708333333336</v>
      </c>
      <c r="AM2451" s="1">
        <v>41590.333333333336</v>
      </c>
      <c r="AN2451" s="1">
        <v>41606.708333333336</v>
      </c>
      <c r="AP2451" t="s">
        <v>113</v>
      </c>
      <c r="AU2451" t="s">
        <v>5935</v>
      </c>
      <c r="AY2451" t="s">
        <v>106</v>
      </c>
      <c r="AZ2451">
        <v>0</v>
      </c>
      <c r="BA2451">
        <v>0</v>
      </c>
      <c r="BD2451" s="3">
        <v>41321.661805555559</v>
      </c>
      <c r="BE2451" s="3">
        <v>41321.663888888892</v>
      </c>
      <c r="BF2451" t="s">
        <v>115</v>
      </c>
      <c r="BG2451" t="s">
        <v>115</v>
      </c>
      <c r="BH2451">
        <v>8149</v>
      </c>
      <c r="BM2451">
        <v>43440</v>
      </c>
      <c r="BR2451" t="s">
        <v>3145</v>
      </c>
      <c r="BS2451" t="s">
        <v>3146</v>
      </c>
      <c r="BU2451">
        <v>1</v>
      </c>
      <c r="BV2451" t="s">
        <v>118</v>
      </c>
      <c r="BX2451" t="s">
        <v>119</v>
      </c>
      <c r="BY2451" t="s">
        <v>119</v>
      </c>
      <c r="BZ2451" t="s">
        <v>119</v>
      </c>
      <c r="CA2451">
        <v>1</v>
      </c>
      <c r="CC2451" t="s">
        <v>120</v>
      </c>
      <c r="CH2451">
        <v>540</v>
      </c>
      <c r="CI2451">
        <v>42410</v>
      </c>
      <c r="CJ2451" t="s">
        <v>106</v>
      </c>
      <c r="CK2451" t="s">
        <v>106</v>
      </c>
      <c r="CL2451">
        <v>10</v>
      </c>
      <c r="CM2451" t="s">
        <v>2889</v>
      </c>
      <c r="CO2451">
        <v>124734</v>
      </c>
      <c r="CQ2451">
        <v>0</v>
      </c>
      <c r="CR2451">
        <v>0</v>
      </c>
      <c r="CS2451">
        <v>0</v>
      </c>
      <c r="CY2451" t="s">
        <v>123</v>
      </c>
      <c r="CZ2451" t="s">
        <v>124</v>
      </c>
      <c r="DD2451" t="str" cm="1">
        <f t="array" ref="DD2451">TEXT(_xlfn.SEQUENCE(1, DATEDIF(AG2451, AH2451, "m") + 1, AG2451, 30), "YYYY-APMM")</f>
        <v>2013-AP11</v>
      </c>
      <c r="DN2451">
        <f t="shared" si="76"/>
        <v>868</v>
      </c>
      <c r="DO2451" t="str">
        <f t="shared" si="77"/>
        <v>CONCRETE MASON SK</v>
      </c>
    </row>
    <row r="2452" spans="1:119" x14ac:dyDescent="0.35">
      <c r="A2452" t="s">
        <v>105</v>
      </c>
      <c r="B2452">
        <v>501737</v>
      </c>
      <c r="C2452">
        <v>6359</v>
      </c>
      <c r="D2452">
        <v>124739</v>
      </c>
      <c r="E2452">
        <v>13662</v>
      </c>
      <c r="F2452">
        <v>0</v>
      </c>
      <c r="G2452" t="s">
        <v>106</v>
      </c>
      <c r="H2452" t="s">
        <v>106</v>
      </c>
      <c r="I2452" t="s">
        <v>106</v>
      </c>
      <c r="J2452" t="s">
        <v>107</v>
      </c>
      <c r="K2452" t="s">
        <v>108</v>
      </c>
      <c r="L2452" t="s">
        <v>109</v>
      </c>
      <c r="M2452" t="s">
        <v>110</v>
      </c>
      <c r="N2452" t="s">
        <v>5936</v>
      </c>
      <c r="O2452" t="s">
        <v>3105</v>
      </c>
      <c r="P2452">
        <v>8177</v>
      </c>
      <c r="Q2452">
        <v>0</v>
      </c>
      <c r="R2452">
        <v>0</v>
      </c>
      <c r="S2452">
        <v>200</v>
      </c>
      <c r="T2452">
        <v>0</v>
      </c>
      <c r="U2452">
        <v>1556</v>
      </c>
      <c r="V2452">
        <v>1556</v>
      </c>
      <c r="W2452">
        <v>200</v>
      </c>
      <c r="X2452">
        <v>732</v>
      </c>
      <c r="Y2452">
        <v>0</v>
      </c>
      <c r="Z2452">
        <v>732</v>
      </c>
      <c r="AD2452" s="1">
        <v>41421.333333333336</v>
      </c>
      <c r="AE2452" s="1">
        <v>41449.708333333336</v>
      </c>
      <c r="AG2452" s="1">
        <v>41421.333333333336</v>
      </c>
      <c r="AH2452" s="1">
        <v>41449.708333333336</v>
      </c>
      <c r="AI2452" s="1">
        <v>41421.333333333336</v>
      </c>
      <c r="AJ2452" s="1">
        <v>41449.708333333336</v>
      </c>
      <c r="AK2452" s="1">
        <v>41421.333333333336</v>
      </c>
      <c r="AL2452" s="1">
        <v>41449.708333333336</v>
      </c>
      <c r="AM2452" s="1">
        <v>41421.333333333336</v>
      </c>
      <c r="AN2452" s="1">
        <v>41449.708333333336</v>
      </c>
      <c r="AP2452" t="s">
        <v>113</v>
      </c>
      <c r="AU2452" t="s">
        <v>5937</v>
      </c>
      <c r="AY2452" t="s">
        <v>106</v>
      </c>
      <c r="AZ2452">
        <v>0</v>
      </c>
      <c r="BA2452">
        <v>0</v>
      </c>
      <c r="BD2452" s="3">
        <v>41321.661805555559</v>
      </c>
      <c r="BE2452" s="3">
        <v>41321.663888888892</v>
      </c>
      <c r="BF2452" t="s">
        <v>115</v>
      </c>
      <c r="BG2452" t="s">
        <v>115</v>
      </c>
      <c r="BH2452">
        <v>8149</v>
      </c>
      <c r="BM2452">
        <v>43540</v>
      </c>
      <c r="BR2452" t="s">
        <v>1299</v>
      </c>
      <c r="BS2452" t="s">
        <v>1300</v>
      </c>
      <c r="BU2452">
        <v>1</v>
      </c>
      <c r="BV2452" t="s">
        <v>118</v>
      </c>
      <c r="BX2452" t="s">
        <v>119</v>
      </c>
      <c r="BY2452" t="s">
        <v>119</v>
      </c>
      <c r="BZ2452" t="s">
        <v>119</v>
      </c>
      <c r="CA2452">
        <v>1</v>
      </c>
      <c r="CC2452" t="s">
        <v>120</v>
      </c>
      <c r="CH2452">
        <v>540</v>
      </c>
      <c r="CI2452">
        <v>42390</v>
      </c>
      <c r="CJ2452" t="s">
        <v>106</v>
      </c>
      <c r="CK2452" t="s">
        <v>106</v>
      </c>
      <c r="CL2452">
        <v>10</v>
      </c>
      <c r="CM2452" t="s">
        <v>3107</v>
      </c>
      <c r="CO2452">
        <v>124738</v>
      </c>
      <c r="CQ2452">
        <v>0</v>
      </c>
      <c r="CR2452">
        <v>0</v>
      </c>
      <c r="CS2452">
        <v>0</v>
      </c>
      <c r="CY2452" t="s">
        <v>123</v>
      </c>
      <c r="CZ2452" t="s">
        <v>124</v>
      </c>
      <c r="DD2452" t="str" cm="1">
        <f t="array" ref="DD2452">TEXT(_xlfn.SEQUENCE(1, DATEDIF(AG2452, AH2452, "m") + 1, AG2452, 30), "YYYY-APMM")</f>
        <v>2013-AP05</v>
      </c>
      <c r="DN2452">
        <f t="shared" si="76"/>
        <v>1556</v>
      </c>
      <c r="DO2452" t="str">
        <f t="shared" si="77"/>
        <v>LABOR - CIVIL</v>
      </c>
    </row>
    <row r="2453" spans="1:119" x14ac:dyDescent="0.35">
      <c r="A2453" t="s">
        <v>105</v>
      </c>
      <c r="B2453">
        <v>501738</v>
      </c>
      <c r="C2453">
        <v>6359</v>
      </c>
      <c r="D2453">
        <v>124739</v>
      </c>
      <c r="E2453">
        <v>13662</v>
      </c>
      <c r="F2453">
        <v>0</v>
      </c>
      <c r="G2453" t="s">
        <v>106</v>
      </c>
      <c r="H2453" t="s">
        <v>106</v>
      </c>
      <c r="I2453" t="s">
        <v>106</v>
      </c>
      <c r="J2453" t="s">
        <v>107</v>
      </c>
      <c r="K2453" t="s">
        <v>108</v>
      </c>
      <c r="L2453" t="s">
        <v>109</v>
      </c>
      <c r="M2453" t="s">
        <v>110</v>
      </c>
      <c r="N2453" t="s">
        <v>5938</v>
      </c>
      <c r="O2453" t="s">
        <v>3109</v>
      </c>
      <c r="P2453">
        <v>8178</v>
      </c>
      <c r="Q2453">
        <v>0</v>
      </c>
      <c r="R2453">
        <v>0</v>
      </c>
      <c r="S2453">
        <v>184</v>
      </c>
      <c r="T2453">
        <v>0</v>
      </c>
      <c r="U2453">
        <v>634.25</v>
      </c>
      <c r="V2453">
        <v>634.25</v>
      </c>
      <c r="W2453">
        <v>184</v>
      </c>
      <c r="X2453">
        <v>0</v>
      </c>
      <c r="Y2453">
        <v>0</v>
      </c>
      <c r="Z2453">
        <v>0</v>
      </c>
      <c r="AD2453" s="1">
        <v>41431.333333333336</v>
      </c>
      <c r="AE2453" s="1">
        <v>41457.708333333336</v>
      </c>
      <c r="AG2453" s="1">
        <v>41431.333333333336</v>
      </c>
      <c r="AH2453" s="1">
        <v>41457.708333333336</v>
      </c>
      <c r="AI2453" s="1">
        <v>41431.333333333336</v>
      </c>
      <c r="AJ2453" s="1">
        <v>41457.708333333336</v>
      </c>
      <c r="AK2453" s="1">
        <v>41431.333333333336</v>
      </c>
      <c r="AL2453" s="1">
        <v>41457.708333333336</v>
      </c>
      <c r="AM2453" s="1">
        <v>41431.333333333336</v>
      </c>
      <c r="AN2453" s="1">
        <v>41457.708333333336</v>
      </c>
      <c r="AP2453" t="s">
        <v>113</v>
      </c>
      <c r="AU2453" t="s">
        <v>5939</v>
      </c>
      <c r="AY2453" t="s">
        <v>106</v>
      </c>
      <c r="AZ2453">
        <v>0</v>
      </c>
      <c r="BA2453">
        <v>0</v>
      </c>
      <c r="BD2453" s="3">
        <v>41321.661805555559</v>
      </c>
      <c r="BE2453" s="3">
        <v>41321.663888888892</v>
      </c>
      <c r="BF2453" t="s">
        <v>115</v>
      </c>
      <c r="BG2453" t="s">
        <v>115</v>
      </c>
      <c r="BH2453">
        <v>8149</v>
      </c>
      <c r="BM2453">
        <v>43550</v>
      </c>
      <c r="BR2453" t="s">
        <v>116</v>
      </c>
      <c r="BS2453" t="s">
        <v>117</v>
      </c>
      <c r="BU2453">
        <v>1</v>
      </c>
      <c r="BV2453" t="s">
        <v>118</v>
      </c>
      <c r="BX2453" t="s">
        <v>119</v>
      </c>
      <c r="BY2453" t="s">
        <v>119</v>
      </c>
      <c r="BZ2453" t="s">
        <v>119</v>
      </c>
      <c r="CA2453">
        <v>1</v>
      </c>
      <c r="CC2453" t="s">
        <v>120</v>
      </c>
      <c r="CH2453">
        <v>540</v>
      </c>
      <c r="CI2453">
        <v>42390</v>
      </c>
      <c r="CJ2453" t="s">
        <v>106</v>
      </c>
      <c r="CK2453" t="s">
        <v>106</v>
      </c>
      <c r="CL2453">
        <v>10</v>
      </c>
      <c r="CM2453" t="s">
        <v>3107</v>
      </c>
      <c r="CO2453">
        <v>124738</v>
      </c>
      <c r="CQ2453">
        <v>0</v>
      </c>
      <c r="CR2453">
        <v>0</v>
      </c>
      <c r="CS2453">
        <v>0</v>
      </c>
      <c r="CY2453" t="s">
        <v>123</v>
      </c>
      <c r="CZ2453" t="s">
        <v>124</v>
      </c>
      <c r="DD2453" t="str" cm="1">
        <f t="array" ref="DD2453">TEXT(_xlfn.SEQUENCE(1, DATEDIF(AG2453, AH2453, "m") + 1, AG2453, 30), "YYYY-APMM")</f>
        <v>2013-AP06</v>
      </c>
      <c r="DN2453">
        <f t="shared" si="76"/>
        <v>634.25</v>
      </c>
      <c r="DO2453" t="str">
        <f t="shared" si="77"/>
        <v>LABOR- SUBCONTRACTOR</v>
      </c>
    </row>
    <row r="2454" spans="1:119" x14ac:dyDescent="0.35">
      <c r="A2454" t="s">
        <v>105</v>
      </c>
      <c r="B2454">
        <v>501739</v>
      </c>
      <c r="C2454">
        <v>6359</v>
      </c>
      <c r="D2454">
        <v>124739</v>
      </c>
      <c r="E2454">
        <v>13662</v>
      </c>
      <c r="F2454">
        <v>0</v>
      </c>
      <c r="G2454" t="s">
        <v>106</v>
      </c>
      <c r="H2454" t="s">
        <v>106</v>
      </c>
      <c r="I2454" t="s">
        <v>106</v>
      </c>
      <c r="J2454" t="s">
        <v>107</v>
      </c>
      <c r="K2454" t="s">
        <v>108</v>
      </c>
      <c r="L2454" t="s">
        <v>109</v>
      </c>
      <c r="M2454" t="s">
        <v>110</v>
      </c>
      <c r="N2454" t="s">
        <v>5940</v>
      </c>
      <c r="O2454" t="s">
        <v>3112</v>
      </c>
      <c r="P2454">
        <v>8163</v>
      </c>
      <c r="Q2454">
        <v>0</v>
      </c>
      <c r="R2454">
        <v>0</v>
      </c>
      <c r="S2454">
        <v>184</v>
      </c>
      <c r="T2454">
        <v>0</v>
      </c>
      <c r="U2454">
        <v>588</v>
      </c>
      <c r="V2454">
        <v>588</v>
      </c>
      <c r="W2454">
        <v>184</v>
      </c>
      <c r="X2454">
        <v>0</v>
      </c>
      <c r="Y2454">
        <v>0</v>
      </c>
      <c r="Z2454">
        <v>0</v>
      </c>
      <c r="AD2454" s="1">
        <v>41435.333333333336</v>
      </c>
      <c r="AE2454" s="1">
        <v>41461.708333333336</v>
      </c>
      <c r="AG2454" s="1">
        <v>41435.333333333336</v>
      </c>
      <c r="AH2454" s="1">
        <v>41461.708333333336</v>
      </c>
      <c r="AI2454" s="1">
        <v>41435.333333333336</v>
      </c>
      <c r="AJ2454" s="1">
        <v>41461.708333333336</v>
      </c>
      <c r="AK2454" s="1">
        <v>41435.333333333336</v>
      </c>
      <c r="AL2454" s="1">
        <v>41461.708333333336</v>
      </c>
      <c r="AM2454" s="1">
        <v>41435.333333333336</v>
      </c>
      <c r="AN2454" s="1">
        <v>41461.708333333336</v>
      </c>
      <c r="AP2454" t="s">
        <v>113</v>
      </c>
      <c r="AU2454" t="s">
        <v>5941</v>
      </c>
      <c r="AY2454" t="s">
        <v>106</v>
      </c>
      <c r="AZ2454">
        <v>0</v>
      </c>
      <c r="BA2454">
        <v>0</v>
      </c>
      <c r="BD2454" s="3">
        <v>41321.661805555559</v>
      </c>
      <c r="BE2454" s="3">
        <v>41321.663888888892</v>
      </c>
      <c r="BF2454" t="s">
        <v>115</v>
      </c>
      <c r="BG2454" t="s">
        <v>115</v>
      </c>
      <c r="BH2454">
        <v>8149</v>
      </c>
      <c r="BM2454">
        <v>43400</v>
      </c>
      <c r="BR2454" t="s">
        <v>3114</v>
      </c>
      <c r="BS2454" t="s">
        <v>3115</v>
      </c>
      <c r="BU2454">
        <v>1</v>
      </c>
      <c r="BV2454" t="s">
        <v>118</v>
      </c>
      <c r="BX2454" t="s">
        <v>119</v>
      </c>
      <c r="BY2454" t="s">
        <v>119</v>
      </c>
      <c r="BZ2454" t="s">
        <v>119</v>
      </c>
      <c r="CA2454">
        <v>1</v>
      </c>
      <c r="CC2454" t="s">
        <v>120</v>
      </c>
      <c r="CH2454">
        <v>540</v>
      </c>
      <c r="CI2454">
        <v>42390</v>
      </c>
      <c r="CJ2454" t="s">
        <v>106</v>
      </c>
      <c r="CK2454" t="s">
        <v>106</v>
      </c>
      <c r="CL2454">
        <v>10</v>
      </c>
      <c r="CM2454" t="s">
        <v>3107</v>
      </c>
      <c r="CO2454">
        <v>124738</v>
      </c>
      <c r="CQ2454">
        <v>0</v>
      </c>
      <c r="CR2454">
        <v>0</v>
      </c>
      <c r="CS2454">
        <v>0</v>
      </c>
      <c r="CY2454" t="s">
        <v>123</v>
      </c>
      <c r="CZ2454" t="s">
        <v>124</v>
      </c>
      <c r="DD2454" t="str" cm="1">
        <f t="array" ref="DD2454">TEXT(_xlfn.SEQUENCE(1, DATEDIF(AG2454, AH2454, "m") + 1, AG2454, 30), "YYYY-APMM")</f>
        <v>2013-AP06</v>
      </c>
      <c r="DN2454">
        <f t="shared" si="76"/>
        <v>588</v>
      </c>
      <c r="DO2454" t="str">
        <f t="shared" si="77"/>
        <v>BLINDING MASON SK</v>
      </c>
    </row>
    <row r="2455" spans="1:119" x14ac:dyDescent="0.35">
      <c r="A2455" t="s">
        <v>105</v>
      </c>
      <c r="B2455">
        <v>501740</v>
      </c>
      <c r="C2455">
        <v>6359</v>
      </c>
      <c r="D2455">
        <v>124739</v>
      </c>
      <c r="E2455">
        <v>13662</v>
      </c>
      <c r="F2455">
        <v>0</v>
      </c>
      <c r="G2455" t="s">
        <v>106</v>
      </c>
      <c r="H2455" t="s">
        <v>106</v>
      </c>
      <c r="I2455" t="s">
        <v>106</v>
      </c>
      <c r="J2455" t="s">
        <v>107</v>
      </c>
      <c r="K2455" t="s">
        <v>108</v>
      </c>
      <c r="L2455" t="s">
        <v>109</v>
      </c>
      <c r="M2455" t="s">
        <v>110</v>
      </c>
      <c r="N2455" t="s">
        <v>5942</v>
      </c>
      <c r="O2455" t="s">
        <v>3117</v>
      </c>
      <c r="P2455">
        <v>8164</v>
      </c>
      <c r="Q2455">
        <v>0</v>
      </c>
      <c r="R2455">
        <v>0</v>
      </c>
      <c r="S2455">
        <v>200</v>
      </c>
      <c r="T2455">
        <v>0</v>
      </c>
      <c r="U2455">
        <v>1368.5</v>
      </c>
      <c r="V2455">
        <v>1368.5</v>
      </c>
      <c r="W2455">
        <v>200</v>
      </c>
      <c r="X2455">
        <v>0</v>
      </c>
      <c r="Y2455">
        <v>0</v>
      </c>
      <c r="Z2455">
        <v>0</v>
      </c>
      <c r="AD2455" s="1">
        <v>41441.333333333336</v>
      </c>
      <c r="AE2455" s="1">
        <v>41469.708333333336</v>
      </c>
      <c r="AG2455" s="1">
        <v>41441.333333333336</v>
      </c>
      <c r="AH2455" s="1">
        <v>41469.708333333336</v>
      </c>
      <c r="AI2455" s="1">
        <v>41441.333333333336</v>
      </c>
      <c r="AJ2455" s="1">
        <v>41469.708333333336</v>
      </c>
      <c r="AK2455" s="1">
        <v>41441.333333333336</v>
      </c>
      <c r="AL2455" s="1">
        <v>41469.708333333336</v>
      </c>
      <c r="AM2455" s="1">
        <v>41441.333333333336</v>
      </c>
      <c r="AN2455" s="1">
        <v>41469.708333333336</v>
      </c>
      <c r="AP2455" t="s">
        <v>113</v>
      </c>
      <c r="AU2455" t="s">
        <v>5943</v>
      </c>
      <c r="AY2455" t="s">
        <v>106</v>
      </c>
      <c r="AZ2455">
        <v>0</v>
      </c>
      <c r="BA2455">
        <v>0</v>
      </c>
      <c r="BD2455" s="3">
        <v>41321.661805555559</v>
      </c>
      <c r="BE2455" s="3">
        <v>41321.663888888892</v>
      </c>
      <c r="BF2455" t="s">
        <v>115</v>
      </c>
      <c r="BG2455" t="s">
        <v>115</v>
      </c>
      <c r="BH2455">
        <v>8149</v>
      </c>
      <c r="BM2455">
        <v>43410</v>
      </c>
      <c r="BR2455" t="s">
        <v>2865</v>
      </c>
      <c r="BS2455" t="s">
        <v>2866</v>
      </c>
      <c r="BU2455">
        <v>1</v>
      </c>
      <c r="BV2455" t="s">
        <v>118</v>
      </c>
      <c r="BX2455" t="s">
        <v>119</v>
      </c>
      <c r="BY2455" t="s">
        <v>119</v>
      </c>
      <c r="BZ2455" t="s">
        <v>119</v>
      </c>
      <c r="CA2455">
        <v>1</v>
      </c>
      <c r="CC2455" t="s">
        <v>120</v>
      </c>
      <c r="CH2455">
        <v>540</v>
      </c>
      <c r="CI2455">
        <v>42390</v>
      </c>
      <c r="CJ2455" t="s">
        <v>106</v>
      </c>
      <c r="CK2455" t="s">
        <v>106</v>
      </c>
      <c r="CL2455">
        <v>10</v>
      </c>
      <c r="CM2455" t="s">
        <v>3107</v>
      </c>
      <c r="CO2455">
        <v>124738</v>
      </c>
      <c r="CQ2455">
        <v>0</v>
      </c>
      <c r="CR2455">
        <v>0</v>
      </c>
      <c r="CS2455">
        <v>0</v>
      </c>
      <c r="CY2455" t="s">
        <v>123</v>
      </c>
      <c r="CZ2455" t="s">
        <v>124</v>
      </c>
      <c r="DD2455" t="str" cm="1">
        <f t="array" ref="DD2455">TEXT(_xlfn.SEQUENCE(1, DATEDIF(AG2455, AH2455, "m") + 1, AG2455, 30), "YYYY-APMM")</f>
        <v>2013-AP06</v>
      </c>
      <c r="DN2455">
        <f t="shared" si="76"/>
        <v>1368.5</v>
      </c>
      <c r="DO2455" t="str">
        <f t="shared" si="77"/>
        <v>SCREED MASON SK</v>
      </c>
    </row>
    <row r="2456" spans="1:119" x14ac:dyDescent="0.35">
      <c r="A2456" t="s">
        <v>105</v>
      </c>
      <c r="B2456">
        <v>501741</v>
      </c>
      <c r="C2456">
        <v>6359</v>
      </c>
      <c r="D2456">
        <v>124739</v>
      </c>
      <c r="E2456">
        <v>13662</v>
      </c>
      <c r="F2456">
        <v>0</v>
      </c>
      <c r="G2456" t="s">
        <v>106</v>
      </c>
      <c r="H2456" t="s">
        <v>106</v>
      </c>
      <c r="I2456" t="s">
        <v>106</v>
      </c>
      <c r="J2456" t="s">
        <v>107</v>
      </c>
      <c r="K2456" t="s">
        <v>108</v>
      </c>
      <c r="L2456" t="s">
        <v>109</v>
      </c>
      <c r="M2456" t="s">
        <v>110</v>
      </c>
      <c r="N2456" t="s">
        <v>5944</v>
      </c>
      <c r="O2456" t="s">
        <v>3120</v>
      </c>
      <c r="P2456">
        <v>8165</v>
      </c>
      <c r="Q2456">
        <v>0</v>
      </c>
      <c r="R2456">
        <v>0</v>
      </c>
      <c r="S2456">
        <v>160</v>
      </c>
      <c r="T2456">
        <v>0</v>
      </c>
      <c r="U2456">
        <v>4817.75</v>
      </c>
      <c r="V2456">
        <v>4817.75</v>
      </c>
      <c r="W2456">
        <v>160</v>
      </c>
      <c r="X2456">
        <v>0</v>
      </c>
      <c r="Y2456">
        <v>0</v>
      </c>
      <c r="Z2456">
        <v>0</v>
      </c>
      <c r="AD2456" s="1">
        <v>41456.333333333336</v>
      </c>
      <c r="AE2456" s="1">
        <v>41478.708333333336</v>
      </c>
      <c r="AG2456" s="1">
        <v>41456.333333333336</v>
      </c>
      <c r="AH2456" s="1">
        <v>41478.708333333336</v>
      </c>
      <c r="AI2456" s="1">
        <v>41456.333333333336</v>
      </c>
      <c r="AJ2456" s="1">
        <v>41478.708333333336</v>
      </c>
      <c r="AK2456" s="1">
        <v>41456.333333333336</v>
      </c>
      <c r="AL2456" s="1">
        <v>41478.708333333336</v>
      </c>
      <c r="AM2456" s="1">
        <v>41456.333333333336</v>
      </c>
      <c r="AN2456" s="1">
        <v>41478.708333333336</v>
      </c>
      <c r="AP2456" t="s">
        <v>113</v>
      </c>
      <c r="AU2456" t="s">
        <v>5945</v>
      </c>
      <c r="AY2456" t="s">
        <v>106</v>
      </c>
      <c r="AZ2456">
        <v>0</v>
      </c>
      <c r="BA2456">
        <v>0</v>
      </c>
      <c r="BD2456" s="3">
        <v>41321.661805555559</v>
      </c>
      <c r="BE2456" s="3">
        <v>41321.663888888892</v>
      </c>
      <c r="BF2456" t="s">
        <v>115</v>
      </c>
      <c r="BG2456" t="s">
        <v>115</v>
      </c>
      <c r="BH2456">
        <v>8149</v>
      </c>
      <c r="BM2456">
        <v>43420</v>
      </c>
      <c r="BR2456" t="s">
        <v>3122</v>
      </c>
      <c r="BS2456" t="s">
        <v>3123</v>
      </c>
      <c r="BU2456">
        <v>1</v>
      </c>
      <c r="BV2456" t="s">
        <v>118</v>
      </c>
      <c r="BX2456" t="s">
        <v>119</v>
      </c>
      <c r="BY2456" t="s">
        <v>119</v>
      </c>
      <c r="BZ2456" t="s">
        <v>119</v>
      </c>
      <c r="CA2456">
        <v>1</v>
      </c>
      <c r="CC2456" t="s">
        <v>120</v>
      </c>
      <c r="CH2456">
        <v>540</v>
      </c>
      <c r="CI2456">
        <v>42390</v>
      </c>
      <c r="CJ2456" t="s">
        <v>106</v>
      </c>
      <c r="CK2456" t="s">
        <v>106</v>
      </c>
      <c r="CL2456">
        <v>10</v>
      </c>
      <c r="CM2456" t="s">
        <v>3107</v>
      </c>
      <c r="CO2456">
        <v>124738</v>
      </c>
      <c r="CQ2456">
        <v>0</v>
      </c>
      <c r="CR2456">
        <v>0</v>
      </c>
      <c r="CS2456">
        <v>0</v>
      </c>
      <c r="CY2456" t="s">
        <v>123</v>
      </c>
      <c r="CZ2456" t="s">
        <v>124</v>
      </c>
      <c r="DD2456" t="str" cm="1">
        <f t="array" ref="DD2456">TEXT(_xlfn.SEQUENCE(1, DATEDIF(AG2456, AH2456, "m") + 1, AG2456, 30), "YYYY-APMM")</f>
        <v>2013-AP07</v>
      </c>
      <c r="DN2456">
        <f t="shared" si="76"/>
        <v>4817.75</v>
      </c>
      <c r="DO2456" t="str">
        <f t="shared" si="77"/>
        <v>STEEL FIXERS SK</v>
      </c>
    </row>
    <row r="2457" spans="1:119" x14ac:dyDescent="0.35">
      <c r="A2457" t="s">
        <v>105</v>
      </c>
      <c r="B2457">
        <v>501742</v>
      </c>
      <c r="C2457">
        <v>6359</v>
      </c>
      <c r="D2457">
        <v>124739</v>
      </c>
      <c r="E2457">
        <v>13662</v>
      </c>
      <c r="F2457">
        <v>0</v>
      </c>
      <c r="G2457" t="s">
        <v>106</v>
      </c>
      <c r="H2457" t="s">
        <v>106</v>
      </c>
      <c r="I2457" t="s">
        <v>106</v>
      </c>
      <c r="J2457" t="s">
        <v>107</v>
      </c>
      <c r="K2457" t="s">
        <v>108</v>
      </c>
      <c r="L2457" t="s">
        <v>109</v>
      </c>
      <c r="M2457" t="s">
        <v>110</v>
      </c>
      <c r="N2457" t="s">
        <v>5946</v>
      </c>
      <c r="O2457" t="s">
        <v>3137</v>
      </c>
      <c r="P2457">
        <v>8165</v>
      </c>
      <c r="Q2457">
        <v>0</v>
      </c>
      <c r="R2457">
        <v>0</v>
      </c>
      <c r="S2457">
        <v>200</v>
      </c>
      <c r="T2457">
        <v>0</v>
      </c>
      <c r="U2457">
        <v>1400</v>
      </c>
      <c r="V2457">
        <v>1400</v>
      </c>
      <c r="W2457">
        <v>200</v>
      </c>
      <c r="X2457">
        <v>0</v>
      </c>
      <c r="Y2457">
        <v>0</v>
      </c>
      <c r="Z2457">
        <v>0</v>
      </c>
      <c r="AD2457" s="1">
        <v>41465.333333333336</v>
      </c>
      <c r="AE2457" s="1">
        <v>41493.708333333336</v>
      </c>
      <c r="AG2457" s="1">
        <v>41465.333333333336</v>
      </c>
      <c r="AH2457" s="1">
        <v>41493.708333333336</v>
      </c>
      <c r="AI2457" s="1">
        <v>41465.333333333336</v>
      </c>
      <c r="AJ2457" s="1">
        <v>41493.708333333336</v>
      </c>
      <c r="AK2457" s="1">
        <v>41465.333333333336</v>
      </c>
      <c r="AL2457" s="1">
        <v>41493.708333333336</v>
      </c>
      <c r="AM2457" s="1">
        <v>41465.333333333336</v>
      </c>
      <c r="AN2457" s="1">
        <v>41493.708333333336</v>
      </c>
      <c r="AP2457" t="s">
        <v>113</v>
      </c>
      <c r="AU2457" t="s">
        <v>5947</v>
      </c>
      <c r="AY2457" t="s">
        <v>106</v>
      </c>
      <c r="AZ2457">
        <v>0</v>
      </c>
      <c r="BA2457">
        <v>0</v>
      </c>
      <c r="BD2457" s="3">
        <v>41321.661805555559</v>
      </c>
      <c r="BE2457" s="3">
        <v>41321.663888888892</v>
      </c>
      <c r="BF2457" t="s">
        <v>115</v>
      </c>
      <c r="BG2457" t="s">
        <v>115</v>
      </c>
      <c r="BH2457">
        <v>8149</v>
      </c>
      <c r="BM2457">
        <v>43420</v>
      </c>
      <c r="BR2457" t="s">
        <v>3122</v>
      </c>
      <c r="BS2457" t="s">
        <v>3123</v>
      </c>
      <c r="BU2457">
        <v>1</v>
      </c>
      <c r="BV2457" t="s">
        <v>118</v>
      </c>
      <c r="BX2457" t="s">
        <v>119</v>
      </c>
      <c r="BY2457" t="s">
        <v>119</v>
      </c>
      <c r="BZ2457" t="s">
        <v>119</v>
      </c>
      <c r="CA2457">
        <v>1</v>
      </c>
      <c r="CC2457" t="s">
        <v>120</v>
      </c>
      <c r="CH2457">
        <v>540</v>
      </c>
      <c r="CI2457">
        <v>42390</v>
      </c>
      <c r="CJ2457" t="s">
        <v>106</v>
      </c>
      <c r="CK2457" t="s">
        <v>106</v>
      </c>
      <c r="CL2457">
        <v>10</v>
      </c>
      <c r="CM2457" t="s">
        <v>3107</v>
      </c>
      <c r="CO2457">
        <v>124738</v>
      </c>
      <c r="CQ2457">
        <v>0</v>
      </c>
      <c r="CR2457">
        <v>0</v>
      </c>
      <c r="CS2457">
        <v>0</v>
      </c>
      <c r="CY2457" t="s">
        <v>123</v>
      </c>
      <c r="CZ2457" t="s">
        <v>124</v>
      </c>
      <c r="DD2457" t="str" cm="1">
        <f t="array" ref="DD2457">TEXT(_xlfn.SEQUENCE(1, DATEDIF(AG2457, AH2457, "m") + 1, AG2457, 30), "YYYY-APMM")</f>
        <v>2013-AP07</v>
      </c>
      <c r="DN2457">
        <f t="shared" si="76"/>
        <v>1400</v>
      </c>
      <c r="DO2457" t="str">
        <f t="shared" si="77"/>
        <v>STEEL FIXERS SK</v>
      </c>
    </row>
    <row r="2458" spans="1:119" x14ac:dyDescent="0.35">
      <c r="A2458" t="s">
        <v>105</v>
      </c>
      <c r="B2458">
        <v>501743</v>
      </c>
      <c r="C2458">
        <v>6359</v>
      </c>
      <c r="D2458">
        <v>124739</v>
      </c>
      <c r="E2458">
        <v>13662</v>
      </c>
      <c r="F2458">
        <v>0</v>
      </c>
      <c r="G2458" t="s">
        <v>106</v>
      </c>
      <c r="H2458" t="s">
        <v>106</v>
      </c>
      <c r="I2458" t="s">
        <v>106</v>
      </c>
      <c r="J2458" t="s">
        <v>107</v>
      </c>
      <c r="K2458" t="s">
        <v>108</v>
      </c>
      <c r="L2458" t="s">
        <v>109</v>
      </c>
      <c r="M2458" t="s">
        <v>110</v>
      </c>
      <c r="N2458" t="s">
        <v>5948</v>
      </c>
      <c r="O2458" t="s">
        <v>3125</v>
      </c>
      <c r="P2458">
        <v>8178</v>
      </c>
      <c r="Q2458">
        <v>0</v>
      </c>
      <c r="R2458">
        <v>0</v>
      </c>
      <c r="S2458">
        <v>200</v>
      </c>
      <c r="T2458">
        <v>0</v>
      </c>
      <c r="U2458">
        <v>213.5</v>
      </c>
      <c r="V2458">
        <v>213.5</v>
      </c>
      <c r="W2458">
        <v>200</v>
      </c>
      <c r="X2458">
        <v>0</v>
      </c>
      <c r="Y2458">
        <v>0</v>
      </c>
      <c r="Z2458">
        <v>0</v>
      </c>
      <c r="AD2458" s="1">
        <v>41475.333333333336</v>
      </c>
      <c r="AE2458" s="1">
        <v>41506.708333333336</v>
      </c>
      <c r="AG2458" s="1">
        <v>41475.333333333336</v>
      </c>
      <c r="AH2458" s="1">
        <v>41506.708333333336</v>
      </c>
      <c r="AI2458" s="1">
        <v>41475.333333333336</v>
      </c>
      <c r="AJ2458" s="1">
        <v>41506.708333333336</v>
      </c>
      <c r="AK2458" s="1">
        <v>41475.333333333336</v>
      </c>
      <c r="AL2458" s="1">
        <v>41506.708333333336</v>
      </c>
      <c r="AM2458" s="1">
        <v>41475.333333333336</v>
      </c>
      <c r="AN2458" s="1">
        <v>41506.708333333336</v>
      </c>
      <c r="AP2458" t="s">
        <v>113</v>
      </c>
      <c r="AU2458" t="s">
        <v>5949</v>
      </c>
      <c r="AY2458" t="s">
        <v>106</v>
      </c>
      <c r="AZ2458">
        <v>0</v>
      </c>
      <c r="BA2458">
        <v>0</v>
      </c>
      <c r="BD2458" s="3">
        <v>41321.661805555559</v>
      </c>
      <c r="BE2458" s="3">
        <v>41321.663888888892</v>
      </c>
      <c r="BF2458" t="s">
        <v>115</v>
      </c>
      <c r="BG2458" t="s">
        <v>115</v>
      </c>
      <c r="BH2458">
        <v>8149</v>
      </c>
      <c r="BM2458">
        <v>43550</v>
      </c>
      <c r="BR2458" t="s">
        <v>116</v>
      </c>
      <c r="BS2458" t="s">
        <v>117</v>
      </c>
      <c r="BU2458">
        <v>1</v>
      </c>
      <c r="BV2458" t="s">
        <v>118</v>
      </c>
      <c r="BX2458" t="s">
        <v>119</v>
      </c>
      <c r="BY2458" t="s">
        <v>119</v>
      </c>
      <c r="BZ2458" t="s">
        <v>119</v>
      </c>
      <c r="CA2458">
        <v>1</v>
      </c>
      <c r="CC2458" t="s">
        <v>120</v>
      </c>
      <c r="CH2458">
        <v>540</v>
      </c>
      <c r="CI2458">
        <v>42390</v>
      </c>
      <c r="CJ2458" t="s">
        <v>106</v>
      </c>
      <c r="CK2458" t="s">
        <v>106</v>
      </c>
      <c r="CL2458">
        <v>10</v>
      </c>
      <c r="CM2458" t="s">
        <v>3107</v>
      </c>
      <c r="CO2458">
        <v>124738</v>
      </c>
      <c r="CQ2458">
        <v>0</v>
      </c>
      <c r="CR2458">
        <v>0</v>
      </c>
      <c r="CS2458">
        <v>0</v>
      </c>
      <c r="CY2458" t="s">
        <v>123</v>
      </c>
      <c r="CZ2458" t="s">
        <v>124</v>
      </c>
      <c r="DD2458" t="str" cm="1">
        <f t="array" ref="DD2458:DE2458">TEXT(_xlfn.SEQUENCE(1, DATEDIF(AG2458, AH2458, "m") + 1, AG2458, 30), "YYYY-APMM")</f>
        <v>2013-AP07</v>
      </c>
      <c r="DE2458" t="str">
        <v>2013-AP08</v>
      </c>
      <c r="DN2458">
        <f t="shared" si="76"/>
        <v>106.75</v>
      </c>
      <c r="DO2458" t="str">
        <f t="shared" si="77"/>
        <v>LABOR- SUBCONTRACTOR</v>
      </c>
    </row>
    <row r="2459" spans="1:119" x14ac:dyDescent="0.35">
      <c r="A2459" t="s">
        <v>105</v>
      </c>
      <c r="B2459">
        <v>501744</v>
      </c>
      <c r="C2459">
        <v>6359</v>
      </c>
      <c r="D2459">
        <v>124739</v>
      </c>
      <c r="E2459">
        <v>13662</v>
      </c>
      <c r="F2459">
        <v>0</v>
      </c>
      <c r="G2459" t="s">
        <v>106</v>
      </c>
      <c r="H2459" t="s">
        <v>106</v>
      </c>
      <c r="I2459" t="s">
        <v>106</v>
      </c>
      <c r="J2459" t="s">
        <v>107</v>
      </c>
      <c r="K2459" t="s">
        <v>108</v>
      </c>
      <c r="L2459" t="s">
        <v>109</v>
      </c>
      <c r="M2459" t="s">
        <v>110</v>
      </c>
      <c r="N2459" t="s">
        <v>5950</v>
      </c>
      <c r="O2459" t="s">
        <v>3128</v>
      </c>
      <c r="P2459">
        <v>8177</v>
      </c>
      <c r="Q2459">
        <v>0</v>
      </c>
      <c r="R2459">
        <v>0</v>
      </c>
      <c r="S2459">
        <v>200</v>
      </c>
      <c r="T2459">
        <v>0</v>
      </c>
      <c r="U2459">
        <v>2560</v>
      </c>
      <c r="V2459">
        <v>2560</v>
      </c>
      <c r="W2459">
        <v>200</v>
      </c>
      <c r="X2459">
        <v>2200</v>
      </c>
      <c r="Y2459">
        <v>0</v>
      </c>
      <c r="Z2459">
        <v>2200</v>
      </c>
      <c r="AD2459" s="1">
        <v>41485.333333333336</v>
      </c>
      <c r="AE2459" s="1">
        <v>41517.708333333336</v>
      </c>
      <c r="AG2459" s="1">
        <v>41485.333333333336</v>
      </c>
      <c r="AH2459" s="1">
        <v>41517.708333333336</v>
      </c>
      <c r="AI2459" s="1">
        <v>41485.333333333336</v>
      </c>
      <c r="AJ2459" s="1">
        <v>41517.708333333336</v>
      </c>
      <c r="AK2459" s="1">
        <v>41485.333333333336</v>
      </c>
      <c r="AL2459" s="1">
        <v>41517.708333333336</v>
      </c>
      <c r="AM2459" s="1">
        <v>41485.333333333336</v>
      </c>
      <c r="AN2459" s="1">
        <v>41517.708333333336</v>
      </c>
      <c r="AP2459" t="s">
        <v>113</v>
      </c>
      <c r="AU2459" t="s">
        <v>5951</v>
      </c>
      <c r="AY2459" t="s">
        <v>106</v>
      </c>
      <c r="AZ2459">
        <v>0</v>
      </c>
      <c r="BA2459">
        <v>0</v>
      </c>
      <c r="BD2459" s="3">
        <v>41321.661805555559</v>
      </c>
      <c r="BE2459" s="3">
        <v>41321.663888888892</v>
      </c>
      <c r="BF2459" t="s">
        <v>115</v>
      </c>
      <c r="BG2459" t="s">
        <v>115</v>
      </c>
      <c r="BH2459">
        <v>8149</v>
      </c>
      <c r="BM2459">
        <v>43540</v>
      </c>
      <c r="BR2459" t="s">
        <v>1299</v>
      </c>
      <c r="BS2459" t="s">
        <v>1300</v>
      </c>
      <c r="BU2459">
        <v>1</v>
      </c>
      <c r="BV2459" t="s">
        <v>118</v>
      </c>
      <c r="BX2459" t="s">
        <v>119</v>
      </c>
      <c r="BY2459" t="s">
        <v>119</v>
      </c>
      <c r="BZ2459" t="s">
        <v>119</v>
      </c>
      <c r="CA2459">
        <v>1</v>
      </c>
      <c r="CC2459" t="s">
        <v>120</v>
      </c>
      <c r="CH2459">
        <v>540</v>
      </c>
      <c r="CI2459">
        <v>42390</v>
      </c>
      <c r="CJ2459" t="s">
        <v>106</v>
      </c>
      <c r="CK2459" t="s">
        <v>106</v>
      </c>
      <c r="CL2459">
        <v>10</v>
      </c>
      <c r="CM2459" t="s">
        <v>3107</v>
      </c>
      <c r="CO2459">
        <v>124738</v>
      </c>
      <c r="CQ2459">
        <v>0</v>
      </c>
      <c r="CR2459">
        <v>0</v>
      </c>
      <c r="CS2459">
        <v>0</v>
      </c>
      <c r="CY2459" t="s">
        <v>123</v>
      </c>
      <c r="CZ2459" t="s">
        <v>124</v>
      </c>
      <c r="DD2459" t="str" cm="1">
        <f t="array" ref="DD2459:DE2459">TEXT(_xlfn.SEQUENCE(1, DATEDIF(AG2459, AH2459, "m") + 1, AG2459, 30), "YYYY-APMM")</f>
        <v>2013-AP07</v>
      </c>
      <c r="DE2459" t="str">
        <v>2013-AP08</v>
      </c>
      <c r="DN2459">
        <f t="shared" si="76"/>
        <v>1280</v>
      </c>
      <c r="DO2459" t="str">
        <f t="shared" si="77"/>
        <v>LABOR - CIVIL</v>
      </c>
    </row>
    <row r="2460" spans="1:119" x14ac:dyDescent="0.35">
      <c r="A2460" t="s">
        <v>105</v>
      </c>
      <c r="B2460">
        <v>501745</v>
      </c>
      <c r="C2460">
        <v>6359</v>
      </c>
      <c r="D2460">
        <v>124739</v>
      </c>
      <c r="E2460">
        <v>13662</v>
      </c>
      <c r="F2460">
        <v>0</v>
      </c>
      <c r="G2460" t="s">
        <v>106</v>
      </c>
      <c r="H2460" t="s">
        <v>106</v>
      </c>
      <c r="I2460" t="s">
        <v>106</v>
      </c>
      <c r="J2460" t="s">
        <v>107</v>
      </c>
      <c r="K2460" t="s">
        <v>108</v>
      </c>
      <c r="L2460" t="s">
        <v>109</v>
      </c>
      <c r="M2460" t="s">
        <v>110</v>
      </c>
      <c r="N2460" t="s">
        <v>5952</v>
      </c>
      <c r="O2460" t="s">
        <v>3131</v>
      </c>
      <c r="P2460">
        <v>8163</v>
      </c>
      <c r="Q2460">
        <v>0</v>
      </c>
      <c r="R2460">
        <v>0</v>
      </c>
      <c r="S2460">
        <v>200</v>
      </c>
      <c r="T2460">
        <v>0</v>
      </c>
      <c r="U2460">
        <v>4745</v>
      </c>
      <c r="V2460">
        <v>4745</v>
      </c>
      <c r="W2460">
        <v>200</v>
      </c>
      <c r="X2460">
        <v>0</v>
      </c>
      <c r="Y2460">
        <v>0</v>
      </c>
      <c r="Z2460">
        <v>0</v>
      </c>
      <c r="AD2460" s="1">
        <v>41505.333333333336</v>
      </c>
      <c r="AE2460" s="1">
        <v>41533.708333333336</v>
      </c>
      <c r="AG2460" s="1">
        <v>41505.333333333336</v>
      </c>
      <c r="AH2460" s="1">
        <v>41533.708333333336</v>
      </c>
      <c r="AI2460" s="1">
        <v>41505.333333333336</v>
      </c>
      <c r="AJ2460" s="1">
        <v>41533.708333333336</v>
      </c>
      <c r="AK2460" s="1">
        <v>41505.333333333336</v>
      </c>
      <c r="AL2460" s="1">
        <v>41533.708333333336</v>
      </c>
      <c r="AM2460" s="1">
        <v>41505.333333333336</v>
      </c>
      <c r="AN2460" s="1">
        <v>41533.708333333336</v>
      </c>
      <c r="AP2460" t="s">
        <v>113</v>
      </c>
      <c r="AU2460" t="s">
        <v>5953</v>
      </c>
      <c r="AY2460" t="s">
        <v>106</v>
      </c>
      <c r="AZ2460">
        <v>0</v>
      </c>
      <c r="BA2460">
        <v>0</v>
      </c>
      <c r="BD2460" s="3">
        <v>41321.661805555559</v>
      </c>
      <c r="BE2460" s="3">
        <v>41321.663888888892</v>
      </c>
      <c r="BF2460" t="s">
        <v>115</v>
      </c>
      <c r="BG2460" t="s">
        <v>115</v>
      </c>
      <c r="BH2460">
        <v>8149</v>
      </c>
      <c r="BM2460">
        <v>43400</v>
      </c>
      <c r="BR2460" t="s">
        <v>3114</v>
      </c>
      <c r="BS2460" t="s">
        <v>3115</v>
      </c>
      <c r="BU2460">
        <v>1</v>
      </c>
      <c r="BV2460" t="s">
        <v>118</v>
      </c>
      <c r="BX2460" t="s">
        <v>119</v>
      </c>
      <c r="BY2460" t="s">
        <v>119</v>
      </c>
      <c r="BZ2460" t="s">
        <v>119</v>
      </c>
      <c r="CA2460">
        <v>1</v>
      </c>
      <c r="CC2460" t="s">
        <v>120</v>
      </c>
      <c r="CH2460">
        <v>540</v>
      </c>
      <c r="CI2460">
        <v>42390</v>
      </c>
      <c r="CJ2460" t="s">
        <v>106</v>
      </c>
      <c r="CK2460" t="s">
        <v>106</v>
      </c>
      <c r="CL2460">
        <v>10</v>
      </c>
      <c r="CM2460" t="s">
        <v>3107</v>
      </c>
      <c r="CO2460">
        <v>124738</v>
      </c>
      <c r="CQ2460">
        <v>0</v>
      </c>
      <c r="CR2460">
        <v>0</v>
      </c>
      <c r="CS2460">
        <v>0</v>
      </c>
      <c r="CY2460" t="s">
        <v>123</v>
      </c>
      <c r="CZ2460" t="s">
        <v>124</v>
      </c>
      <c r="DD2460" t="str" cm="1">
        <f t="array" ref="DD2460">TEXT(_xlfn.SEQUENCE(1, DATEDIF(AG2460, AH2460, "m") + 1, AG2460, 30), "YYYY-APMM")</f>
        <v>2013-AP08</v>
      </c>
      <c r="DN2460">
        <f t="shared" si="76"/>
        <v>4745</v>
      </c>
      <c r="DO2460" t="str">
        <f t="shared" si="77"/>
        <v>BLINDING MASON SK</v>
      </c>
    </row>
    <row r="2461" spans="1:119" x14ac:dyDescent="0.35">
      <c r="A2461" t="s">
        <v>105</v>
      </c>
      <c r="B2461">
        <v>501746</v>
      </c>
      <c r="C2461">
        <v>6359</v>
      </c>
      <c r="D2461">
        <v>124739</v>
      </c>
      <c r="E2461">
        <v>13662</v>
      </c>
      <c r="F2461">
        <v>0</v>
      </c>
      <c r="G2461" t="s">
        <v>106</v>
      </c>
      <c r="H2461" t="s">
        <v>106</v>
      </c>
      <c r="I2461" t="s">
        <v>106</v>
      </c>
      <c r="J2461" t="s">
        <v>107</v>
      </c>
      <c r="K2461" t="s">
        <v>108</v>
      </c>
      <c r="L2461" t="s">
        <v>109</v>
      </c>
      <c r="M2461" t="s">
        <v>110</v>
      </c>
      <c r="N2461" t="s">
        <v>5954</v>
      </c>
      <c r="O2461" t="s">
        <v>3134</v>
      </c>
      <c r="P2461">
        <v>8163</v>
      </c>
      <c r="Q2461">
        <v>0</v>
      </c>
      <c r="R2461">
        <v>0</v>
      </c>
      <c r="S2461">
        <v>200</v>
      </c>
      <c r="T2461">
        <v>0</v>
      </c>
      <c r="U2461">
        <v>3327.5</v>
      </c>
      <c r="V2461">
        <v>3327.5</v>
      </c>
      <c r="W2461">
        <v>200</v>
      </c>
      <c r="X2461">
        <v>0</v>
      </c>
      <c r="Y2461">
        <v>0</v>
      </c>
      <c r="Z2461">
        <v>0</v>
      </c>
      <c r="AD2461" s="1">
        <v>41532.333333333336</v>
      </c>
      <c r="AE2461" s="1">
        <v>41560.708333333336</v>
      </c>
      <c r="AG2461" s="1">
        <v>41532.333333333336</v>
      </c>
      <c r="AH2461" s="1">
        <v>41560.708333333336</v>
      </c>
      <c r="AI2461" s="1">
        <v>41532.333333333336</v>
      </c>
      <c r="AJ2461" s="1">
        <v>41560.708333333336</v>
      </c>
      <c r="AK2461" s="1">
        <v>41532.333333333336</v>
      </c>
      <c r="AL2461" s="1">
        <v>41560.708333333336</v>
      </c>
      <c r="AM2461" s="1">
        <v>41532.333333333336</v>
      </c>
      <c r="AN2461" s="1">
        <v>41560.708333333336</v>
      </c>
      <c r="AP2461" t="s">
        <v>113</v>
      </c>
      <c r="AU2461" t="s">
        <v>5955</v>
      </c>
      <c r="AY2461" t="s">
        <v>106</v>
      </c>
      <c r="AZ2461">
        <v>0</v>
      </c>
      <c r="BA2461">
        <v>0</v>
      </c>
      <c r="BD2461" s="3">
        <v>41321.661805555559</v>
      </c>
      <c r="BE2461" s="3">
        <v>41321.663888888892</v>
      </c>
      <c r="BF2461" t="s">
        <v>115</v>
      </c>
      <c r="BG2461" t="s">
        <v>115</v>
      </c>
      <c r="BH2461">
        <v>8149</v>
      </c>
      <c r="BM2461">
        <v>43400</v>
      </c>
      <c r="BR2461" t="s">
        <v>3114</v>
      </c>
      <c r="BS2461" t="s">
        <v>3115</v>
      </c>
      <c r="BU2461">
        <v>1</v>
      </c>
      <c r="BV2461" t="s">
        <v>118</v>
      </c>
      <c r="BX2461" t="s">
        <v>119</v>
      </c>
      <c r="BY2461" t="s">
        <v>119</v>
      </c>
      <c r="BZ2461" t="s">
        <v>119</v>
      </c>
      <c r="CA2461">
        <v>1</v>
      </c>
      <c r="CC2461" t="s">
        <v>120</v>
      </c>
      <c r="CH2461">
        <v>540</v>
      </c>
      <c r="CI2461">
        <v>42390</v>
      </c>
      <c r="CJ2461" t="s">
        <v>106</v>
      </c>
      <c r="CK2461" t="s">
        <v>106</v>
      </c>
      <c r="CL2461">
        <v>10</v>
      </c>
      <c r="CM2461" t="s">
        <v>3107</v>
      </c>
      <c r="CO2461">
        <v>124738</v>
      </c>
      <c r="CQ2461">
        <v>0</v>
      </c>
      <c r="CR2461">
        <v>0</v>
      </c>
      <c r="CS2461">
        <v>0</v>
      </c>
      <c r="CY2461" t="s">
        <v>123</v>
      </c>
      <c r="CZ2461" t="s">
        <v>124</v>
      </c>
      <c r="DD2461" t="str" cm="1">
        <f t="array" ref="DD2461">TEXT(_xlfn.SEQUENCE(1, DATEDIF(AG2461, AH2461, "m") + 1, AG2461, 30), "YYYY-APMM")</f>
        <v>2013-AP09</v>
      </c>
      <c r="DN2461">
        <f t="shared" si="76"/>
        <v>3327.5</v>
      </c>
      <c r="DO2461" t="str">
        <f t="shared" si="77"/>
        <v>BLINDING MASON SK</v>
      </c>
    </row>
    <row r="2462" spans="1:119" x14ac:dyDescent="0.35">
      <c r="A2462" t="s">
        <v>105</v>
      </c>
      <c r="B2462">
        <v>501747</v>
      </c>
      <c r="C2462">
        <v>6359</v>
      </c>
      <c r="D2462">
        <v>124740</v>
      </c>
      <c r="E2462">
        <v>13662</v>
      </c>
      <c r="F2462">
        <v>0</v>
      </c>
      <c r="G2462" t="s">
        <v>106</v>
      </c>
      <c r="H2462" t="s">
        <v>106</v>
      </c>
      <c r="I2462" t="s">
        <v>106</v>
      </c>
      <c r="J2462" t="s">
        <v>107</v>
      </c>
      <c r="K2462" t="s">
        <v>108</v>
      </c>
      <c r="L2462" t="s">
        <v>109</v>
      </c>
      <c r="M2462" t="s">
        <v>110</v>
      </c>
      <c r="N2462" t="s">
        <v>5956</v>
      </c>
      <c r="O2462" t="s">
        <v>3099</v>
      </c>
      <c r="P2462">
        <v>8178</v>
      </c>
      <c r="Q2462">
        <v>0</v>
      </c>
      <c r="R2462">
        <v>0</v>
      </c>
      <c r="S2462">
        <v>200</v>
      </c>
      <c r="T2462">
        <v>0</v>
      </c>
      <c r="U2462">
        <v>1500</v>
      </c>
      <c r="V2462">
        <v>1500</v>
      </c>
      <c r="W2462">
        <v>200</v>
      </c>
      <c r="X2462">
        <v>0</v>
      </c>
      <c r="Y2462">
        <v>0</v>
      </c>
      <c r="Z2462">
        <v>0</v>
      </c>
      <c r="AD2462" s="1">
        <v>41834.333333333336</v>
      </c>
      <c r="AE2462" s="1">
        <v>41865.708333333336</v>
      </c>
      <c r="AG2462" s="1">
        <v>41834.333333333336</v>
      </c>
      <c r="AH2462" s="1">
        <v>41865.708333333336</v>
      </c>
      <c r="AI2462" s="1">
        <v>41834.333333333336</v>
      </c>
      <c r="AJ2462" s="1">
        <v>41865.708333333336</v>
      </c>
      <c r="AK2462" s="1">
        <v>41834.333333333336</v>
      </c>
      <c r="AL2462" s="1">
        <v>41865.708333333336</v>
      </c>
      <c r="AM2462" s="1">
        <v>41834.333333333336</v>
      </c>
      <c r="AN2462" s="1">
        <v>41865.708333333336</v>
      </c>
      <c r="AP2462" t="s">
        <v>113</v>
      </c>
      <c r="AU2462" t="s">
        <v>5957</v>
      </c>
      <c r="AY2462" t="s">
        <v>106</v>
      </c>
      <c r="AZ2462">
        <v>0</v>
      </c>
      <c r="BA2462">
        <v>0</v>
      </c>
      <c r="BD2462" s="3">
        <v>41321.661805555559</v>
      </c>
      <c r="BE2462" s="3">
        <v>41321.690972222219</v>
      </c>
      <c r="BF2462" t="s">
        <v>115</v>
      </c>
      <c r="BG2462" t="s">
        <v>115</v>
      </c>
      <c r="BH2462">
        <v>8149</v>
      </c>
      <c r="BM2462">
        <v>43550</v>
      </c>
      <c r="BR2462" t="s">
        <v>116</v>
      </c>
      <c r="BS2462" t="s">
        <v>117</v>
      </c>
      <c r="BU2462">
        <v>1</v>
      </c>
      <c r="BV2462" t="s">
        <v>118</v>
      </c>
      <c r="BX2462" t="s">
        <v>119</v>
      </c>
      <c r="BY2462" t="s">
        <v>119</v>
      </c>
      <c r="BZ2462" t="s">
        <v>119</v>
      </c>
      <c r="CA2462">
        <v>1</v>
      </c>
      <c r="CC2462" t="s">
        <v>120</v>
      </c>
      <c r="CH2462">
        <v>540</v>
      </c>
      <c r="CI2462">
        <v>42710</v>
      </c>
      <c r="CJ2462" t="s">
        <v>106</v>
      </c>
      <c r="CK2462" t="s">
        <v>106</v>
      </c>
      <c r="CL2462">
        <v>30</v>
      </c>
      <c r="CM2462" t="s">
        <v>3097</v>
      </c>
      <c r="CO2462">
        <v>124729</v>
      </c>
      <c r="CQ2462">
        <v>0</v>
      </c>
      <c r="CR2462">
        <v>0</v>
      </c>
      <c r="CS2462">
        <v>0</v>
      </c>
      <c r="CY2462" t="s">
        <v>123</v>
      </c>
      <c r="CZ2462" t="s">
        <v>124</v>
      </c>
      <c r="DD2462" t="str" cm="1">
        <f t="array" ref="DD2462:DE2462">TEXT(_xlfn.SEQUENCE(1, DATEDIF(AG2462, AH2462, "m") + 1, AG2462, 30), "YYYY-APMM")</f>
        <v>2014-AP07</v>
      </c>
      <c r="DE2462" t="str">
        <v>2014-AP08</v>
      </c>
      <c r="DN2462">
        <f t="shared" si="76"/>
        <v>750</v>
      </c>
      <c r="DO2462" t="str">
        <f t="shared" si="77"/>
        <v>LABOR- SUBCONTRACTOR</v>
      </c>
    </row>
    <row r="2463" spans="1:119" x14ac:dyDescent="0.35">
      <c r="A2463" t="s">
        <v>105</v>
      </c>
      <c r="B2463">
        <v>501748</v>
      </c>
      <c r="C2463">
        <v>6359</v>
      </c>
      <c r="D2463">
        <v>124740</v>
      </c>
      <c r="E2463">
        <v>13662</v>
      </c>
      <c r="F2463">
        <v>0</v>
      </c>
      <c r="G2463" t="s">
        <v>106</v>
      </c>
      <c r="H2463" t="s">
        <v>106</v>
      </c>
      <c r="I2463" t="s">
        <v>106</v>
      </c>
      <c r="J2463" t="s">
        <v>107</v>
      </c>
      <c r="K2463" t="s">
        <v>108</v>
      </c>
      <c r="L2463" t="s">
        <v>109</v>
      </c>
      <c r="M2463" t="s">
        <v>110</v>
      </c>
      <c r="N2463" t="s">
        <v>5958</v>
      </c>
      <c r="O2463" t="s">
        <v>3102</v>
      </c>
      <c r="P2463">
        <v>8178</v>
      </c>
      <c r="Q2463">
        <v>0</v>
      </c>
      <c r="R2463">
        <v>0</v>
      </c>
      <c r="S2463">
        <v>200</v>
      </c>
      <c r="T2463">
        <v>0</v>
      </c>
      <c r="U2463">
        <v>3000</v>
      </c>
      <c r="V2463">
        <v>3000</v>
      </c>
      <c r="W2463">
        <v>200</v>
      </c>
      <c r="X2463">
        <v>0</v>
      </c>
      <c r="Y2463">
        <v>0</v>
      </c>
      <c r="Z2463">
        <v>0</v>
      </c>
      <c r="AD2463" s="1">
        <v>41834.333333333336</v>
      </c>
      <c r="AE2463" s="1">
        <v>41865.708333333336</v>
      </c>
      <c r="AG2463" s="1">
        <v>41834.333333333336</v>
      </c>
      <c r="AH2463" s="1">
        <v>41865.708333333336</v>
      </c>
      <c r="AI2463" s="1">
        <v>41834.333333333336</v>
      </c>
      <c r="AJ2463" s="1">
        <v>41865.708333333336</v>
      </c>
      <c r="AK2463" s="1">
        <v>41834.333333333336</v>
      </c>
      <c r="AL2463" s="1">
        <v>41865.708333333336</v>
      </c>
      <c r="AM2463" s="1">
        <v>41834.333333333336</v>
      </c>
      <c r="AN2463" s="1">
        <v>41865.708333333336</v>
      </c>
      <c r="AP2463" t="s">
        <v>113</v>
      </c>
      <c r="AU2463" t="s">
        <v>5959</v>
      </c>
      <c r="AY2463" t="s">
        <v>106</v>
      </c>
      <c r="AZ2463">
        <v>0</v>
      </c>
      <c r="BA2463">
        <v>0</v>
      </c>
      <c r="BD2463" s="3">
        <v>41321.661805555559</v>
      </c>
      <c r="BE2463" s="3">
        <v>41321.690972222219</v>
      </c>
      <c r="BF2463" t="s">
        <v>115</v>
      </c>
      <c r="BG2463" t="s">
        <v>115</v>
      </c>
      <c r="BH2463">
        <v>8149</v>
      </c>
      <c r="BM2463">
        <v>43550</v>
      </c>
      <c r="BR2463" t="s">
        <v>116</v>
      </c>
      <c r="BS2463" t="s">
        <v>117</v>
      </c>
      <c r="BU2463">
        <v>1</v>
      </c>
      <c r="BV2463" t="s">
        <v>118</v>
      </c>
      <c r="BX2463" t="s">
        <v>119</v>
      </c>
      <c r="BY2463" t="s">
        <v>119</v>
      </c>
      <c r="BZ2463" t="s">
        <v>119</v>
      </c>
      <c r="CA2463">
        <v>1</v>
      </c>
      <c r="CC2463" t="s">
        <v>120</v>
      </c>
      <c r="CH2463">
        <v>540</v>
      </c>
      <c r="CI2463">
        <v>42710</v>
      </c>
      <c r="CJ2463" t="s">
        <v>106</v>
      </c>
      <c r="CK2463" t="s">
        <v>106</v>
      </c>
      <c r="CL2463">
        <v>30</v>
      </c>
      <c r="CM2463" t="s">
        <v>3097</v>
      </c>
      <c r="CO2463">
        <v>124729</v>
      </c>
      <c r="CQ2463">
        <v>0</v>
      </c>
      <c r="CR2463">
        <v>0</v>
      </c>
      <c r="CS2463">
        <v>0</v>
      </c>
      <c r="CY2463" t="s">
        <v>123</v>
      </c>
      <c r="CZ2463" t="s">
        <v>124</v>
      </c>
      <c r="DD2463" t="str" cm="1">
        <f t="array" ref="DD2463:DE2463">TEXT(_xlfn.SEQUENCE(1, DATEDIF(AG2463, AH2463, "m") + 1, AG2463, 30), "YYYY-APMM")</f>
        <v>2014-AP07</v>
      </c>
      <c r="DE2463" t="str">
        <v>2014-AP08</v>
      </c>
      <c r="DN2463">
        <f t="shared" si="76"/>
        <v>1500</v>
      </c>
      <c r="DO2463" t="str">
        <f t="shared" si="77"/>
        <v>LABOR- SUBCONTRACTOR</v>
      </c>
    </row>
    <row r="2464" spans="1:119" x14ac:dyDescent="0.35">
      <c r="A2464" t="s">
        <v>105</v>
      </c>
      <c r="B2464">
        <v>501749</v>
      </c>
      <c r="C2464">
        <v>6359</v>
      </c>
      <c r="D2464">
        <v>124740</v>
      </c>
      <c r="E2464">
        <v>13662</v>
      </c>
      <c r="F2464">
        <v>0</v>
      </c>
      <c r="G2464" t="s">
        <v>106</v>
      </c>
      <c r="H2464" t="s">
        <v>106</v>
      </c>
      <c r="I2464" t="s">
        <v>106</v>
      </c>
      <c r="J2464" t="s">
        <v>107</v>
      </c>
      <c r="K2464" t="s">
        <v>108</v>
      </c>
      <c r="L2464" t="s">
        <v>109</v>
      </c>
      <c r="M2464" t="s">
        <v>110</v>
      </c>
      <c r="N2464" t="s">
        <v>5960</v>
      </c>
      <c r="O2464" t="s">
        <v>3095</v>
      </c>
      <c r="P2464">
        <v>8178</v>
      </c>
      <c r="Q2464">
        <v>0</v>
      </c>
      <c r="R2464">
        <v>0</v>
      </c>
      <c r="S2464">
        <v>200</v>
      </c>
      <c r="T2464">
        <v>0</v>
      </c>
      <c r="U2464">
        <v>3000</v>
      </c>
      <c r="V2464">
        <v>3000</v>
      </c>
      <c r="W2464">
        <v>200</v>
      </c>
      <c r="X2464">
        <v>0</v>
      </c>
      <c r="Y2464">
        <v>0</v>
      </c>
      <c r="Z2464">
        <v>0</v>
      </c>
      <c r="AD2464" s="1">
        <v>41834.333333333336</v>
      </c>
      <c r="AE2464" s="1">
        <v>41865.708333333336</v>
      </c>
      <c r="AG2464" s="1">
        <v>41834.333333333336</v>
      </c>
      <c r="AH2464" s="1">
        <v>41865.708333333336</v>
      </c>
      <c r="AI2464" s="1">
        <v>41834.333333333336</v>
      </c>
      <c r="AJ2464" s="1">
        <v>41865.708333333336</v>
      </c>
      <c r="AK2464" s="1">
        <v>41834.333333333336</v>
      </c>
      <c r="AL2464" s="1">
        <v>41865.708333333336</v>
      </c>
      <c r="AM2464" s="1">
        <v>41834.333333333336</v>
      </c>
      <c r="AN2464" s="1">
        <v>41865.708333333336</v>
      </c>
      <c r="AP2464" t="s">
        <v>113</v>
      </c>
      <c r="AU2464" t="s">
        <v>5961</v>
      </c>
      <c r="AY2464" t="s">
        <v>106</v>
      </c>
      <c r="AZ2464">
        <v>0</v>
      </c>
      <c r="BA2464">
        <v>0</v>
      </c>
      <c r="BD2464" s="3">
        <v>41321.661805555559</v>
      </c>
      <c r="BE2464" s="3">
        <v>41321.690972222219</v>
      </c>
      <c r="BF2464" t="s">
        <v>115</v>
      </c>
      <c r="BG2464" t="s">
        <v>115</v>
      </c>
      <c r="BH2464">
        <v>8149</v>
      </c>
      <c r="BM2464">
        <v>43550</v>
      </c>
      <c r="BR2464" t="s">
        <v>116</v>
      </c>
      <c r="BS2464" t="s">
        <v>117</v>
      </c>
      <c r="BU2464">
        <v>1</v>
      </c>
      <c r="BV2464" t="s">
        <v>118</v>
      </c>
      <c r="BX2464" t="s">
        <v>119</v>
      </c>
      <c r="BY2464" t="s">
        <v>119</v>
      </c>
      <c r="BZ2464" t="s">
        <v>119</v>
      </c>
      <c r="CA2464">
        <v>1</v>
      </c>
      <c r="CC2464" t="s">
        <v>120</v>
      </c>
      <c r="CH2464">
        <v>540</v>
      </c>
      <c r="CI2464">
        <v>42710</v>
      </c>
      <c r="CJ2464" t="s">
        <v>106</v>
      </c>
      <c r="CK2464" t="s">
        <v>106</v>
      </c>
      <c r="CL2464">
        <v>30</v>
      </c>
      <c r="CM2464" t="s">
        <v>3097</v>
      </c>
      <c r="CO2464">
        <v>124729</v>
      </c>
      <c r="CQ2464">
        <v>0</v>
      </c>
      <c r="CR2464">
        <v>0</v>
      </c>
      <c r="CS2464">
        <v>0</v>
      </c>
      <c r="CY2464" t="s">
        <v>123</v>
      </c>
      <c r="CZ2464" t="s">
        <v>124</v>
      </c>
      <c r="DD2464" t="str" cm="1">
        <f t="array" ref="DD2464:DE2464">TEXT(_xlfn.SEQUENCE(1, DATEDIF(AG2464, AH2464, "m") + 1, AG2464, 30), "YYYY-APMM")</f>
        <v>2014-AP07</v>
      </c>
      <c r="DE2464" t="str">
        <v>2014-AP08</v>
      </c>
      <c r="DN2464">
        <f t="shared" si="76"/>
        <v>1500</v>
      </c>
      <c r="DO2464" t="str">
        <f t="shared" si="77"/>
        <v>LABOR- SUBCONTRACTOR</v>
      </c>
    </row>
    <row r="2465" spans="1:119" x14ac:dyDescent="0.35">
      <c r="A2465" t="s">
        <v>105</v>
      </c>
      <c r="B2465">
        <v>501750</v>
      </c>
      <c r="C2465">
        <v>6359</v>
      </c>
      <c r="D2465">
        <v>124743</v>
      </c>
      <c r="E2465">
        <v>13662</v>
      </c>
      <c r="F2465">
        <v>0</v>
      </c>
      <c r="G2465" t="s">
        <v>106</v>
      </c>
      <c r="H2465" t="s">
        <v>106</v>
      </c>
      <c r="I2465" t="s">
        <v>106</v>
      </c>
      <c r="J2465" t="s">
        <v>107</v>
      </c>
      <c r="K2465" t="s">
        <v>108</v>
      </c>
      <c r="L2465" t="s">
        <v>109</v>
      </c>
      <c r="M2465" t="s">
        <v>110</v>
      </c>
      <c r="N2465" t="s">
        <v>5962</v>
      </c>
      <c r="O2465" t="s">
        <v>3063</v>
      </c>
      <c r="P2465">
        <v>8178</v>
      </c>
      <c r="Q2465">
        <v>0</v>
      </c>
      <c r="R2465">
        <v>0</v>
      </c>
      <c r="S2465">
        <v>144</v>
      </c>
      <c r="T2465">
        <v>0</v>
      </c>
      <c r="U2465">
        <v>2732.4</v>
      </c>
      <c r="V2465">
        <v>2732.4</v>
      </c>
      <c r="W2465">
        <v>144</v>
      </c>
      <c r="X2465">
        <v>0</v>
      </c>
      <c r="Y2465">
        <v>0</v>
      </c>
      <c r="Z2465">
        <v>0</v>
      </c>
      <c r="AD2465" s="1">
        <v>41680.333333333336</v>
      </c>
      <c r="AE2465" s="1">
        <v>41701.708333333336</v>
      </c>
      <c r="AG2465" s="1">
        <v>41680.333333333336</v>
      </c>
      <c r="AH2465" s="1">
        <v>41701.708333333336</v>
      </c>
      <c r="AI2465" s="1">
        <v>41680.333333333336</v>
      </c>
      <c r="AJ2465" s="1">
        <v>41701.708333333336</v>
      </c>
      <c r="AK2465" s="1">
        <v>41680.333333333336</v>
      </c>
      <c r="AL2465" s="1">
        <v>41701.708333333336</v>
      </c>
      <c r="AM2465" s="1">
        <v>41680.333333333336</v>
      </c>
      <c r="AN2465" s="1">
        <v>41701.708333333336</v>
      </c>
      <c r="AP2465" t="s">
        <v>113</v>
      </c>
      <c r="AU2465" t="s">
        <v>5963</v>
      </c>
      <c r="AY2465" t="s">
        <v>106</v>
      </c>
      <c r="AZ2465">
        <v>0</v>
      </c>
      <c r="BA2465">
        <v>0</v>
      </c>
      <c r="BD2465" s="3">
        <v>41321.661805555559</v>
      </c>
      <c r="BE2465" s="3">
        <v>41321.663888888892</v>
      </c>
      <c r="BF2465" t="s">
        <v>115</v>
      </c>
      <c r="BG2465" t="s">
        <v>115</v>
      </c>
      <c r="BH2465">
        <v>8149</v>
      </c>
      <c r="BM2465">
        <v>43550</v>
      </c>
      <c r="BR2465" t="s">
        <v>116</v>
      </c>
      <c r="BS2465" t="s">
        <v>117</v>
      </c>
      <c r="BU2465">
        <v>1</v>
      </c>
      <c r="BV2465" t="s">
        <v>118</v>
      </c>
      <c r="BX2465" t="s">
        <v>119</v>
      </c>
      <c r="BY2465" t="s">
        <v>119</v>
      </c>
      <c r="BZ2465" t="s">
        <v>119</v>
      </c>
      <c r="CA2465">
        <v>1</v>
      </c>
      <c r="CC2465" t="s">
        <v>120</v>
      </c>
      <c r="CH2465">
        <v>540</v>
      </c>
      <c r="CI2465">
        <v>42590</v>
      </c>
      <c r="CJ2465" t="s">
        <v>106</v>
      </c>
      <c r="CK2465" t="s">
        <v>106</v>
      </c>
      <c r="CL2465">
        <v>15</v>
      </c>
      <c r="CM2465" t="s">
        <v>2963</v>
      </c>
      <c r="CO2465">
        <v>124742</v>
      </c>
      <c r="CQ2465">
        <v>0</v>
      </c>
      <c r="CR2465">
        <v>0</v>
      </c>
      <c r="CS2465">
        <v>0</v>
      </c>
      <c r="CY2465" t="s">
        <v>123</v>
      </c>
      <c r="CZ2465" t="s">
        <v>124</v>
      </c>
      <c r="DD2465" t="str" cm="1">
        <f t="array" ref="DD2465">TEXT(_xlfn.SEQUENCE(1, DATEDIF(AG2465, AH2465, "m") + 1, AG2465, 30), "YYYY-APMM")</f>
        <v>2014-AP02</v>
      </c>
      <c r="DN2465">
        <f t="shared" si="76"/>
        <v>2732.4</v>
      </c>
      <c r="DO2465" t="str">
        <f t="shared" si="77"/>
        <v>LABOR- SUBCONTRACTOR</v>
      </c>
    </row>
    <row r="2466" spans="1:119" x14ac:dyDescent="0.35">
      <c r="A2466" t="s">
        <v>105</v>
      </c>
      <c r="B2466">
        <v>501751</v>
      </c>
      <c r="C2466">
        <v>6359</v>
      </c>
      <c r="D2466">
        <v>124743</v>
      </c>
      <c r="E2466">
        <v>13662</v>
      </c>
      <c r="F2466">
        <v>0</v>
      </c>
      <c r="G2466" t="s">
        <v>106</v>
      </c>
      <c r="H2466" t="s">
        <v>106</v>
      </c>
      <c r="I2466" t="s">
        <v>106</v>
      </c>
      <c r="J2466" t="s">
        <v>107</v>
      </c>
      <c r="K2466" t="s">
        <v>108</v>
      </c>
      <c r="L2466" t="s">
        <v>109</v>
      </c>
      <c r="M2466" t="s">
        <v>110</v>
      </c>
      <c r="N2466" t="s">
        <v>5964</v>
      </c>
      <c r="O2466" t="s">
        <v>3081</v>
      </c>
      <c r="P2466">
        <v>8178</v>
      </c>
      <c r="Q2466">
        <v>208</v>
      </c>
      <c r="R2466">
        <v>208</v>
      </c>
      <c r="S2466">
        <v>144</v>
      </c>
      <c r="T2466">
        <v>0</v>
      </c>
      <c r="U2466">
        <v>216</v>
      </c>
      <c r="V2466">
        <v>216</v>
      </c>
      <c r="W2466">
        <v>144</v>
      </c>
      <c r="X2466">
        <v>0</v>
      </c>
      <c r="Y2466">
        <v>0</v>
      </c>
      <c r="Z2466">
        <v>0</v>
      </c>
      <c r="AD2466" s="1">
        <v>41713.333333333336</v>
      </c>
      <c r="AE2466" s="1">
        <v>41732.708333333336</v>
      </c>
      <c r="AG2466" s="1">
        <v>41682.333333333336</v>
      </c>
      <c r="AH2466" s="1">
        <v>41702.708333333336</v>
      </c>
      <c r="AI2466" s="1">
        <v>41682.333333333336</v>
      </c>
      <c r="AJ2466" s="1">
        <v>41702.708333333336</v>
      </c>
      <c r="AK2466" s="1">
        <v>41682.333333333336</v>
      </c>
      <c r="AL2466" s="1">
        <v>41702.708333333336</v>
      </c>
      <c r="AM2466" s="1">
        <v>41713.333333333336</v>
      </c>
      <c r="AN2466" s="1">
        <v>41732.708333333336</v>
      </c>
      <c r="AP2466" t="s">
        <v>113</v>
      </c>
      <c r="AU2466" t="s">
        <v>5965</v>
      </c>
      <c r="AY2466" t="s">
        <v>106</v>
      </c>
      <c r="AZ2466">
        <v>0</v>
      </c>
      <c r="BA2466">
        <v>0</v>
      </c>
      <c r="BD2466" s="3">
        <v>41321.661805555559</v>
      </c>
      <c r="BE2466" s="3">
        <v>41321.663888888892</v>
      </c>
      <c r="BF2466" t="s">
        <v>115</v>
      </c>
      <c r="BG2466" t="s">
        <v>115</v>
      </c>
      <c r="BH2466">
        <v>8149</v>
      </c>
      <c r="BM2466">
        <v>43550</v>
      </c>
      <c r="BR2466" t="s">
        <v>116</v>
      </c>
      <c r="BS2466" t="s">
        <v>117</v>
      </c>
      <c r="BU2466">
        <v>1</v>
      </c>
      <c r="BV2466" t="s">
        <v>118</v>
      </c>
      <c r="BX2466" t="s">
        <v>119</v>
      </c>
      <c r="BY2466" t="s">
        <v>119</v>
      </c>
      <c r="BZ2466" t="s">
        <v>119</v>
      </c>
      <c r="CA2466">
        <v>1</v>
      </c>
      <c r="CC2466" t="s">
        <v>120</v>
      </c>
      <c r="CH2466">
        <v>540</v>
      </c>
      <c r="CI2466">
        <v>42590</v>
      </c>
      <c r="CJ2466" t="s">
        <v>106</v>
      </c>
      <c r="CK2466" t="s">
        <v>106</v>
      </c>
      <c r="CL2466">
        <v>15</v>
      </c>
      <c r="CM2466" t="s">
        <v>2963</v>
      </c>
      <c r="CO2466">
        <v>124742</v>
      </c>
      <c r="CQ2466">
        <v>0</v>
      </c>
      <c r="CR2466">
        <v>0</v>
      </c>
      <c r="CS2466">
        <v>0</v>
      </c>
      <c r="CY2466" t="s">
        <v>123</v>
      </c>
      <c r="CZ2466" t="s">
        <v>124</v>
      </c>
      <c r="DD2466" t="str" cm="1">
        <f t="array" ref="DD2466">TEXT(_xlfn.SEQUENCE(1, DATEDIF(AG2466, AH2466, "m") + 1, AG2466, 30), "YYYY-APMM")</f>
        <v>2014-AP02</v>
      </c>
      <c r="DN2466">
        <f t="shared" si="76"/>
        <v>216</v>
      </c>
      <c r="DO2466" t="str">
        <f t="shared" si="77"/>
        <v>LABOR- SUBCONTRACTOR</v>
      </c>
    </row>
    <row r="2467" spans="1:119" x14ac:dyDescent="0.35">
      <c r="A2467" t="s">
        <v>105</v>
      </c>
      <c r="B2467">
        <v>501752</v>
      </c>
      <c r="C2467">
        <v>6359</v>
      </c>
      <c r="D2467">
        <v>124743</v>
      </c>
      <c r="E2467">
        <v>13662</v>
      </c>
      <c r="F2467">
        <v>0</v>
      </c>
      <c r="G2467" t="s">
        <v>106</v>
      </c>
      <c r="H2467" t="s">
        <v>106</v>
      </c>
      <c r="I2467" t="s">
        <v>106</v>
      </c>
      <c r="J2467" t="s">
        <v>107</v>
      </c>
      <c r="K2467" t="s">
        <v>108</v>
      </c>
      <c r="L2467" t="s">
        <v>109</v>
      </c>
      <c r="M2467" t="s">
        <v>110</v>
      </c>
      <c r="N2467" t="s">
        <v>5966</v>
      </c>
      <c r="O2467" t="s">
        <v>3069</v>
      </c>
      <c r="P2467">
        <v>8178</v>
      </c>
      <c r="Q2467">
        <v>96</v>
      </c>
      <c r="R2467">
        <v>0</v>
      </c>
      <c r="S2467">
        <v>160</v>
      </c>
      <c r="T2467">
        <v>0</v>
      </c>
      <c r="U2467">
        <v>352.8</v>
      </c>
      <c r="V2467">
        <v>352.8</v>
      </c>
      <c r="W2467">
        <v>160</v>
      </c>
      <c r="X2467">
        <v>0</v>
      </c>
      <c r="Y2467">
        <v>0</v>
      </c>
      <c r="Z2467">
        <v>0</v>
      </c>
      <c r="AD2467" s="1">
        <v>41787.333333333336</v>
      </c>
      <c r="AE2467" s="1">
        <v>41809.708333333336</v>
      </c>
      <c r="AG2467" s="1">
        <v>41773.333333333336</v>
      </c>
      <c r="AH2467" s="1">
        <v>41795.708333333336</v>
      </c>
      <c r="AI2467" s="1">
        <v>41773.333333333336</v>
      </c>
      <c r="AJ2467" s="1">
        <v>41795.708333333336</v>
      </c>
      <c r="AK2467" s="1">
        <v>41773.333333333336</v>
      </c>
      <c r="AL2467" s="1">
        <v>41795.708333333336</v>
      </c>
      <c r="AM2467" s="1">
        <v>41787.333333333336</v>
      </c>
      <c r="AN2467" s="1">
        <v>41809.708333333336</v>
      </c>
      <c r="AP2467" t="s">
        <v>113</v>
      </c>
      <c r="AU2467" t="s">
        <v>5967</v>
      </c>
      <c r="AY2467" t="s">
        <v>106</v>
      </c>
      <c r="AZ2467">
        <v>0</v>
      </c>
      <c r="BA2467">
        <v>0</v>
      </c>
      <c r="BD2467" s="3">
        <v>41321.661805555559</v>
      </c>
      <c r="BE2467" s="3">
        <v>41321.663888888892</v>
      </c>
      <c r="BF2467" t="s">
        <v>115</v>
      </c>
      <c r="BG2467" t="s">
        <v>115</v>
      </c>
      <c r="BH2467">
        <v>8149</v>
      </c>
      <c r="BM2467">
        <v>43550</v>
      </c>
      <c r="BR2467" t="s">
        <v>116</v>
      </c>
      <c r="BS2467" t="s">
        <v>117</v>
      </c>
      <c r="BU2467">
        <v>1</v>
      </c>
      <c r="BV2467" t="s">
        <v>118</v>
      </c>
      <c r="BX2467" t="s">
        <v>119</v>
      </c>
      <c r="BY2467" t="s">
        <v>119</v>
      </c>
      <c r="BZ2467" t="s">
        <v>119</v>
      </c>
      <c r="CA2467">
        <v>1</v>
      </c>
      <c r="CC2467" t="s">
        <v>120</v>
      </c>
      <c r="CH2467">
        <v>540</v>
      </c>
      <c r="CI2467">
        <v>42590</v>
      </c>
      <c r="CJ2467" t="s">
        <v>106</v>
      </c>
      <c r="CK2467" t="s">
        <v>106</v>
      </c>
      <c r="CL2467">
        <v>15</v>
      </c>
      <c r="CM2467" t="s">
        <v>2963</v>
      </c>
      <c r="CO2467">
        <v>124742</v>
      </c>
      <c r="CQ2467">
        <v>0</v>
      </c>
      <c r="CR2467">
        <v>0</v>
      </c>
      <c r="CS2467">
        <v>0</v>
      </c>
      <c r="CY2467" t="s">
        <v>123</v>
      </c>
      <c r="CZ2467" t="s">
        <v>124</v>
      </c>
      <c r="DD2467" t="str" cm="1">
        <f t="array" ref="DD2467">TEXT(_xlfn.SEQUENCE(1, DATEDIF(AG2467, AH2467, "m") + 1, AG2467, 30), "YYYY-APMM")</f>
        <v>2014-AP05</v>
      </c>
      <c r="DN2467">
        <f t="shared" si="76"/>
        <v>352.8</v>
      </c>
      <c r="DO2467" t="str">
        <f t="shared" si="77"/>
        <v>LABOR- SUBCONTRACTOR</v>
      </c>
    </row>
    <row r="2468" spans="1:119" x14ac:dyDescent="0.35">
      <c r="A2468" t="s">
        <v>105</v>
      </c>
      <c r="B2468">
        <v>501753</v>
      </c>
      <c r="C2468">
        <v>6359</v>
      </c>
      <c r="D2468">
        <v>124743</v>
      </c>
      <c r="E2468">
        <v>13662</v>
      </c>
      <c r="F2468">
        <v>0</v>
      </c>
      <c r="G2468" t="s">
        <v>106</v>
      </c>
      <c r="H2468" t="s">
        <v>106</v>
      </c>
      <c r="I2468" t="s">
        <v>106</v>
      </c>
      <c r="J2468" t="s">
        <v>107</v>
      </c>
      <c r="K2468" t="s">
        <v>108</v>
      </c>
      <c r="L2468" t="s">
        <v>109</v>
      </c>
      <c r="M2468" t="s">
        <v>110</v>
      </c>
      <c r="N2468" t="s">
        <v>5968</v>
      </c>
      <c r="O2468" t="s">
        <v>3072</v>
      </c>
      <c r="P2468">
        <v>8178</v>
      </c>
      <c r="Q2468">
        <v>96</v>
      </c>
      <c r="R2468">
        <v>0</v>
      </c>
      <c r="S2468">
        <v>120</v>
      </c>
      <c r="T2468">
        <v>0</v>
      </c>
      <c r="U2468">
        <v>50.4</v>
      </c>
      <c r="V2468">
        <v>50.4</v>
      </c>
      <c r="W2468">
        <v>120</v>
      </c>
      <c r="X2468">
        <v>0</v>
      </c>
      <c r="Y2468">
        <v>0</v>
      </c>
      <c r="Z2468">
        <v>0</v>
      </c>
      <c r="AD2468" s="1">
        <v>41799.333333333336</v>
      </c>
      <c r="AE2468" s="1">
        <v>41815.708333333336</v>
      </c>
      <c r="AG2468" s="1">
        <v>41785.333333333336</v>
      </c>
      <c r="AH2468" s="1">
        <v>41801.708333333336</v>
      </c>
      <c r="AI2468" s="1">
        <v>41785.333333333336</v>
      </c>
      <c r="AJ2468" s="1">
        <v>41801.708333333336</v>
      </c>
      <c r="AK2468" s="1">
        <v>41785.333333333336</v>
      </c>
      <c r="AL2468" s="1">
        <v>41801.708333333336</v>
      </c>
      <c r="AM2468" s="1">
        <v>41799.333333333336</v>
      </c>
      <c r="AN2468" s="1">
        <v>41815.708333333336</v>
      </c>
      <c r="AP2468" t="s">
        <v>113</v>
      </c>
      <c r="AU2468" t="e">
        <f>+wNZ7S/OQGS0bXO33OKS0g</f>
        <v>#NAME?</v>
      </c>
      <c r="AY2468" t="s">
        <v>106</v>
      </c>
      <c r="AZ2468">
        <v>0</v>
      </c>
      <c r="BA2468">
        <v>0</v>
      </c>
      <c r="BD2468" s="3">
        <v>41321.661805555559</v>
      </c>
      <c r="BE2468" s="3">
        <v>41321.663888888892</v>
      </c>
      <c r="BF2468" t="s">
        <v>115</v>
      </c>
      <c r="BG2468" t="s">
        <v>115</v>
      </c>
      <c r="BH2468">
        <v>8149</v>
      </c>
      <c r="BM2468">
        <v>43550</v>
      </c>
      <c r="BR2468" t="s">
        <v>116</v>
      </c>
      <c r="BS2468" t="s">
        <v>117</v>
      </c>
      <c r="BU2468">
        <v>1</v>
      </c>
      <c r="BV2468" t="s">
        <v>118</v>
      </c>
      <c r="BX2468" t="s">
        <v>119</v>
      </c>
      <c r="BY2468" t="s">
        <v>119</v>
      </c>
      <c r="BZ2468" t="s">
        <v>119</v>
      </c>
      <c r="CA2468">
        <v>1</v>
      </c>
      <c r="CC2468" t="s">
        <v>120</v>
      </c>
      <c r="CH2468">
        <v>540</v>
      </c>
      <c r="CI2468">
        <v>42590</v>
      </c>
      <c r="CJ2468" t="s">
        <v>106</v>
      </c>
      <c r="CK2468" t="s">
        <v>106</v>
      </c>
      <c r="CL2468">
        <v>15</v>
      </c>
      <c r="CM2468" t="s">
        <v>2963</v>
      </c>
      <c r="CO2468">
        <v>124742</v>
      </c>
      <c r="CQ2468">
        <v>0</v>
      </c>
      <c r="CR2468">
        <v>0</v>
      </c>
      <c r="CS2468">
        <v>0</v>
      </c>
      <c r="CY2468" t="s">
        <v>123</v>
      </c>
      <c r="CZ2468" t="s">
        <v>124</v>
      </c>
      <c r="DD2468" t="str" cm="1">
        <f t="array" ref="DD2468">TEXT(_xlfn.SEQUENCE(1, DATEDIF(AG2468, AH2468, "m") + 1, AG2468, 30), "YYYY-APMM")</f>
        <v>2014-AP05</v>
      </c>
      <c r="DN2468">
        <f t="shared" si="76"/>
        <v>50.4</v>
      </c>
      <c r="DO2468" t="str">
        <f t="shared" si="77"/>
        <v>LABOR- SUBCONTRACTOR</v>
      </c>
    </row>
    <row r="2469" spans="1:119" x14ac:dyDescent="0.35">
      <c r="A2469" t="s">
        <v>105</v>
      </c>
      <c r="B2469">
        <v>501754</v>
      </c>
      <c r="C2469">
        <v>6359</v>
      </c>
      <c r="D2469">
        <v>124744</v>
      </c>
      <c r="E2469">
        <v>13662</v>
      </c>
      <c r="F2469">
        <v>0</v>
      </c>
      <c r="G2469" t="s">
        <v>106</v>
      </c>
      <c r="H2469" t="s">
        <v>106</v>
      </c>
      <c r="I2469" t="s">
        <v>106</v>
      </c>
      <c r="J2469" t="s">
        <v>107</v>
      </c>
      <c r="K2469" t="s">
        <v>108</v>
      </c>
      <c r="L2469" t="s">
        <v>109</v>
      </c>
      <c r="M2469" t="s">
        <v>110</v>
      </c>
      <c r="N2469" t="s">
        <v>5969</v>
      </c>
      <c r="O2469" t="s">
        <v>3086</v>
      </c>
      <c r="P2469">
        <v>8178</v>
      </c>
      <c r="Q2469">
        <v>568</v>
      </c>
      <c r="R2469">
        <v>144</v>
      </c>
      <c r="S2469">
        <v>120</v>
      </c>
      <c r="T2469">
        <v>0</v>
      </c>
      <c r="U2469">
        <v>1623.6</v>
      </c>
      <c r="V2469">
        <v>1623.6</v>
      </c>
      <c r="W2469">
        <v>120</v>
      </c>
      <c r="X2469">
        <v>0</v>
      </c>
      <c r="Y2469">
        <v>0</v>
      </c>
      <c r="Z2469">
        <v>0</v>
      </c>
      <c r="AD2469" s="1">
        <v>41790.333333333336</v>
      </c>
      <c r="AE2469" s="1">
        <v>41806.708333333336</v>
      </c>
      <c r="AG2469" s="1">
        <v>41707.333333333336</v>
      </c>
      <c r="AH2469" s="1">
        <v>41723.708333333336</v>
      </c>
      <c r="AI2469" s="1">
        <v>41707.333333333336</v>
      </c>
      <c r="AJ2469" s="1">
        <v>41723.708333333336</v>
      </c>
      <c r="AK2469" s="1">
        <v>41707.333333333336</v>
      </c>
      <c r="AL2469" s="1">
        <v>41723.708333333336</v>
      </c>
      <c r="AM2469" s="1">
        <v>41790.333333333336</v>
      </c>
      <c r="AN2469" s="1">
        <v>41806.708333333336</v>
      </c>
      <c r="AP2469" t="s">
        <v>113</v>
      </c>
      <c r="AU2469" t="s">
        <v>5970</v>
      </c>
      <c r="AY2469" t="s">
        <v>106</v>
      </c>
      <c r="AZ2469">
        <v>0</v>
      </c>
      <c r="BA2469">
        <v>0</v>
      </c>
      <c r="BD2469" s="3">
        <v>41321.661805555559</v>
      </c>
      <c r="BE2469" s="3">
        <v>41321.663888888892</v>
      </c>
      <c r="BF2469" t="s">
        <v>115</v>
      </c>
      <c r="BG2469" t="s">
        <v>115</v>
      </c>
      <c r="BH2469">
        <v>8149</v>
      </c>
      <c r="BM2469">
        <v>43550</v>
      </c>
      <c r="BR2469" t="s">
        <v>116</v>
      </c>
      <c r="BS2469" t="s">
        <v>117</v>
      </c>
      <c r="BU2469">
        <v>1</v>
      </c>
      <c r="BV2469" t="s">
        <v>118</v>
      </c>
      <c r="BX2469" t="s">
        <v>119</v>
      </c>
      <c r="BY2469" t="s">
        <v>119</v>
      </c>
      <c r="BZ2469" t="s">
        <v>119</v>
      </c>
      <c r="CA2469">
        <v>1</v>
      </c>
      <c r="CC2469" t="s">
        <v>120</v>
      </c>
      <c r="CH2469">
        <v>540</v>
      </c>
      <c r="CI2469">
        <v>42600</v>
      </c>
      <c r="CJ2469" t="s">
        <v>106</v>
      </c>
      <c r="CK2469" t="s">
        <v>106</v>
      </c>
      <c r="CL2469">
        <v>20</v>
      </c>
      <c r="CM2469" t="s">
        <v>2867</v>
      </c>
      <c r="CO2469">
        <v>124742</v>
      </c>
      <c r="CQ2469">
        <v>0</v>
      </c>
      <c r="CR2469">
        <v>0</v>
      </c>
      <c r="CS2469">
        <v>0</v>
      </c>
      <c r="CY2469" t="s">
        <v>123</v>
      </c>
      <c r="CZ2469" t="s">
        <v>124</v>
      </c>
      <c r="DD2469" t="str" cm="1">
        <f t="array" ref="DD2469">TEXT(_xlfn.SEQUENCE(1, DATEDIF(AG2469, AH2469, "m") + 1, AG2469, 30), "YYYY-APMM")</f>
        <v>2014-AP03</v>
      </c>
      <c r="DN2469">
        <f t="shared" si="76"/>
        <v>1623.6</v>
      </c>
      <c r="DO2469" t="str">
        <f t="shared" si="77"/>
        <v>LABOR- SUBCONTRACTOR</v>
      </c>
    </row>
    <row r="2470" spans="1:119" x14ac:dyDescent="0.35">
      <c r="A2470" t="s">
        <v>105</v>
      </c>
      <c r="B2470">
        <v>501755</v>
      </c>
      <c r="C2470">
        <v>6359</v>
      </c>
      <c r="D2470">
        <v>124744</v>
      </c>
      <c r="E2470">
        <v>13662</v>
      </c>
      <c r="F2470">
        <v>0</v>
      </c>
      <c r="G2470" t="s">
        <v>106</v>
      </c>
      <c r="H2470" t="s">
        <v>106</v>
      </c>
      <c r="I2470" t="s">
        <v>106</v>
      </c>
      <c r="J2470" t="s">
        <v>107</v>
      </c>
      <c r="K2470" t="s">
        <v>108</v>
      </c>
      <c r="L2470" t="s">
        <v>109</v>
      </c>
      <c r="M2470" t="s">
        <v>110</v>
      </c>
      <c r="N2470" t="s">
        <v>5971</v>
      </c>
      <c r="O2470" t="s">
        <v>3089</v>
      </c>
      <c r="P2470">
        <v>8178</v>
      </c>
      <c r="Q2470">
        <v>424</v>
      </c>
      <c r="R2470">
        <v>272</v>
      </c>
      <c r="S2470">
        <v>120</v>
      </c>
      <c r="T2470">
        <v>0</v>
      </c>
      <c r="U2470">
        <v>82.8</v>
      </c>
      <c r="V2470">
        <v>82.8</v>
      </c>
      <c r="W2470">
        <v>120</v>
      </c>
      <c r="X2470">
        <v>0</v>
      </c>
      <c r="Y2470">
        <v>0</v>
      </c>
      <c r="Z2470">
        <v>0</v>
      </c>
      <c r="AD2470" s="1">
        <v>41799.333333333336</v>
      </c>
      <c r="AE2470" s="1">
        <v>41815.708333333336</v>
      </c>
      <c r="AG2470" s="1">
        <v>41737.333333333336</v>
      </c>
      <c r="AH2470" s="1">
        <v>41753.708333333336</v>
      </c>
      <c r="AI2470" s="1">
        <v>41737.333333333336</v>
      </c>
      <c r="AJ2470" s="1">
        <v>41753.708333333336</v>
      </c>
      <c r="AK2470" s="1">
        <v>41737.333333333336</v>
      </c>
      <c r="AL2470" s="1">
        <v>41753.708333333336</v>
      </c>
      <c r="AM2470" s="1">
        <v>41799.333333333336</v>
      </c>
      <c r="AN2470" s="1">
        <v>41815.708333333336</v>
      </c>
      <c r="AP2470" t="s">
        <v>113</v>
      </c>
      <c r="AU2470" t="s">
        <v>5972</v>
      </c>
      <c r="AY2470" t="s">
        <v>106</v>
      </c>
      <c r="AZ2470">
        <v>0</v>
      </c>
      <c r="BA2470">
        <v>0</v>
      </c>
      <c r="BD2470" s="3">
        <v>41321.661805555559</v>
      </c>
      <c r="BE2470" s="3">
        <v>41321.663888888892</v>
      </c>
      <c r="BF2470" t="s">
        <v>115</v>
      </c>
      <c r="BG2470" t="s">
        <v>115</v>
      </c>
      <c r="BH2470">
        <v>8149</v>
      </c>
      <c r="BM2470">
        <v>43550</v>
      </c>
      <c r="BR2470" t="s">
        <v>116</v>
      </c>
      <c r="BS2470" t="s">
        <v>117</v>
      </c>
      <c r="BU2470">
        <v>1</v>
      </c>
      <c r="BV2470" t="s">
        <v>118</v>
      </c>
      <c r="BX2470" t="s">
        <v>119</v>
      </c>
      <c r="BY2470" t="s">
        <v>119</v>
      </c>
      <c r="BZ2470" t="s">
        <v>119</v>
      </c>
      <c r="CA2470">
        <v>1</v>
      </c>
      <c r="CC2470" t="s">
        <v>120</v>
      </c>
      <c r="CH2470">
        <v>540</v>
      </c>
      <c r="CI2470">
        <v>42600</v>
      </c>
      <c r="CJ2470" t="s">
        <v>106</v>
      </c>
      <c r="CK2470" t="s">
        <v>106</v>
      </c>
      <c r="CL2470">
        <v>20</v>
      </c>
      <c r="CM2470" t="s">
        <v>2867</v>
      </c>
      <c r="CO2470">
        <v>124742</v>
      </c>
      <c r="CQ2470">
        <v>0</v>
      </c>
      <c r="CR2470">
        <v>0</v>
      </c>
      <c r="CS2470">
        <v>0</v>
      </c>
      <c r="CY2470" t="s">
        <v>123</v>
      </c>
      <c r="CZ2470" t="s">
        <v>124</v>
      </c>
      <c r="DD2470" t="str" cm="1">
        <f t="array" ref="DD2470">TEXT(_xlfn.SEQUENCE(1, DATEDIF(AG2470, AH2470, "m") + 1, AG2470, 30), "YYYY-APMM")</f>
        <v>2014-AP04</v>
      </c>
      <c r="DN2470">
        <f t="shared" si="76"/>
        <v>82.8</v>
      </c>
      <c r="DO2470" t="str">
        <f t="shared" si="77"/>
        <v>LABOR- SUBCONTRACTOR</v>
      </c>
    </row>
    <row r="2471" spans="1:119" x14ac:dyDescent="0.35">
      <c r="A2471" t="s">
        <v>105</v>
      </c>
      <c r="B2471">
        <v>501756</v>
      </c>
      <c r="C2471">
        <v>6359</v>
      </c>
      <c r="D2471">
        <v>124744</v>
      </c>
      <c r="E2471">
        <v>13662</v>
      </c>
      <c r="F2471">
        <v>0</v>
      </c>
      <c r="G2471" t="s">
        <v>106</v>
      </c>
      <c r="H2471" t="s">
        <v>106</v>
      </c>
      <c r="I2471" t="s">
        <v>106</v>
      </c>
      <c r="J2471" t="s">
        <v>107</v>
      </c>
      <c r="K2471" t="s">
        <v>108</v>
      </c>
      <c r="L2471" t="s">
        <v>109</v>
      </c>
      <c r="M2471" t="s">
        <v>110</v>
      </c>
      <c r="N2471" t="s">
        <v>5973</v>
      </c>
      <c r="O2471" t="s">
        <v>3092</v>
      </c>
      <c r="P2471">
        <v>8178</v>
      </c>
      <c r="Q2471">
        <v>96</v>
      </c>
      <c r="R2471">
        <v>96</v>
      </c>
      <c r="S2471">
        <v>200</v>
      </c>
      <c r="T2471">
        <v>0</v>
      </c>
      <c r="U2471">
        <v>100.8</v>
      </c>
      <c r="V2471">
        <v>100.8</v>
      </c>
      <c r="W2471">
        <v>200</v>
      </c>
      <c r="X2471">
        <v>0</v>
      </c>
      <c r="Y2471">
        <v>0</v>
      </c>
      <c r="Z2471">
        <v>0</v>
      </c>
      <c r="AD2471" s="1">
        <v>41805.333333333336</v>
      </c>
      <c r="AE2471" s="1">
        <v>41833.708333333336</v>
      </c>
      <c r="AG2471" s="1">
        <v>41791.333333333336</v>
      </c>
      <c r="AH2471" s="1">
        <v>41819.708333333336</v>
      </c>
      <c r="AI2471" s="1">
        <v>41791.333333333336</v>
      </c>
      <c r="AJ2471" s="1">
        <v>41819.708333333336</v>
      </c>
      <c r="AK2471" s="1">
        <v>41791.333333333336</v>
      </c>
      <c r="AL2471" s="1">
        <v>41819.708333333336</v>
      </c>
      <c r="AM2471" s="1">
        <v>41805.333333333336</v>
      </c>
      <c r="AN2471" s="1">
        <v>41833.708333333336</v>
      </c>
      <c r="AP2471" t="s">
        <v>113</v>
      </c>
      <c r="AU2471" t="s">
        <v>5974</v>
      </c>
      <c r="AY2471" t="s">
        <v>106</v>
      </c>
      <c r="AZ2471">
        <v>0</v>
      </c>
      <c r="BA2471">
        <v>0</v>
      </c>
      <c r="BD2471" s="3">
        <v>41321.661805555559</v>
      </c>
      <c r="BE2471" s="3">
        <v>41321.663888888892</v>
      </c>
      <c r="BF2471" t="s">
        <v>115</v>
      </c>
      <c r="BG2471" t="s">
        <v>115</v>
      </c>
      <c r="BH2471">
        <v>8149</v>
      </c>
      <c r="BM2471">
        <v>43550</v>
      </c>
      <c r="BR2471" t="s">
        <v>116</v>
      </c>
      <c r="BS2471" t="s">
        <v>117</v>
      </c>
      <c r="BU2471">
        <v>1</v>
      </c>
      <c r="BV2471" t="s">
        <v>118</v>
      </c>
      <c r="BX2471" t="s">
        <v>119</v>
      </c>
      <c r="BY2471" t="s">
        <v>119</v>
      </c>
      <c r="BZ2471" t="s">
        <v>119</v>
      </c>
      <c r="CA2471">
        <v>1</v>
      </c>
      <c r="CC2471" t="s">
        <v>120</v>
      </c>
      <c r="CH2471">
        <v>540</v>
      </c>
      <c r="CI2471">
        <v>42600</v>
      </c>
      <c r="CJ2471" t="s">
        <v>106</v>
      </c>
      <c r="CK2471" t="s">
        <v>106</v>
      </c>
      <c r="CL2471">
        <v>20</v>
      </c>
      <c r="CM2471" t="s">
        <v>2867</v>
      </c>
      <c r="CO2471">
        <v>124742</v>
      </c>
      <c r="CQ2471">
        <v>0</v>
      </c>
      <c r="CR2471">
        <v>0</v>
      </c>
      <c r="CS2471">
        <v>0</v>
      </c>
      <c r="CY2471" t="s">
        <v>123</v>
      </c>
      <c r="CZ2471" t="s">
        <v>124</v>
      </c>
      <c r="DD2471" t="str" cm="1">
        <f t="array" ref="DD2471">TEXT(_xlfn.SEQUENCE(1, DATEDIF(AG2471, AH2471, "m") + 1, AG2471, 30), "YYYY-APMM")</f>
        <v>2014-AP06</v>
      </c>
      <c r="DN2471">
        <f t="shared" si="76"/>
        <v>100.8</v>
      </c>
      <c r="DO2471" t="str">
        <f t="shared" si="77"/>
        <v>LABOR- SUBCONTRACTOR</v>
      </c>
    </row>
    <row r="2472" spans="1:119" x14ac:dyDescent="0.35">
      <c r="A2472" t="s">
        <v>105</v>
      </c>
      <c r="B2472">
        <v>501757</v>
      </c>
      <c r="C2472">
        <v>6359</v>
      </c>
      <c r="D2472">
        <v>124745</v>
      </c>
      <c r="E2472">
        <v>13662</v>
      </c>
      <c r="F2472">
        <v>0</v>
      </c>
      <c r="G2472" t="s">
        <v>106</v>
      </c>
      <c r="H2472" t="s">
        <v>106</v>
      </c>
      <c r="I2472" t="s">
        <v>106</v>
      </c>
      <c r="J2472" t="s">
        <v>107</v>
      </c>
      <c r="K2472" t="s">
        <v>108</v>
      </c>
      <c r="L2472" t="s">
        <v>109</v>
      </c>
      <c r="M2472" t="s">
        <v>110</v>
      </c>
      <c r="N2472" t="s">
        <v>5975</v>
      </c>
      <c r="O2472" t="s">
        <v>3063</v>
      </c>
      <c r="P2472">
        <v>8178</v>
      </c>
      <c r="Q2472">
        <v>320</v>
      </c>
      <c r="R2472">
        <v>0</v>
      </c>
      <c r="S2472">
        <v>144</v>
      </c>
      <c r="T2472">
        <v>0</v>
      </c>
      <c r="U2472">
        <v>2732.4</v>
      </c>
      <c r="V2472">
        <v>2732.4</v>
      </c>
      <c r="W2472">
        <v>144</v>
      </c>
      <c r="X2472">
        <v>0</v>
      </c>
      <c r="Y2472">
        <v>0</v>
      </c>
      <c r="Z2472">
        <v>0</v>
      </c>
      <c r="AD2472" s="1">
        <v>41687.333333333336</v>
      </c>
      <c r="AE2472" s="1">
        <v>41707.708333333336</v>
      </c>
      <c r="AG2472" s="1">
        <v>41639.333333333336</v>
      </c>
      <c r="AH2472" s="1">
        <v>41659.708333333336</v>
      </c>
      <c r="AI2472" s="1">
        <v>41639.333333333336</v>
      </c>
      <c r="AJ2472" s="1">
        <v>41659.708333333336</v>
      </c>
      <c r="AK2472" s="1">
        <v>41639.333333333336</v>
      </c>
      <c r="AL2472" s="1">
        <v>41659.708333333336</v>
      </c>
      <c r="AM2472" s="1">
        <v>41687.333333333336</v>
      </c>
      <c r="AN2472" s="1">
        <v>41707.708333333336</v>
      </c>
      <c r="AP2472" t="s">
        <v>113</v>
      </c>
      <c r="AU2472" t="s">
        <v>5976</v>
      </c>
      <c r="AY2472" t="s">
        <v>106</v>
      </c>
      <c r="AZ2472">
        <v>0</v>
      </c>
      <c r="BA2472">
        <v>0</v>
      </c>
      <c r="BD2472" s="3">
        <v>41321.661805555559</v>
      </c>
      <c r="BE2472" s="3">
        <v>41321.663888888892</v>
      </c>
      <c r="BF2472" t="s">
        <v>115</v>
      </c>
      <c r="BG2472" t="s">
        <v>115</v>
      </c>
      <c r="BH2472">
        <v>8149</v>
      </c>
      <c r="BM2472">
        <v>43550</v>
      </c>
      <c r="BR2472" t="s">
        <v>116</v>
      </c>
      <c r="BS2472" t="s">
        <v>117</v>
      </c>
      <c r="BU2472">
        <v>1</v>
      </c>
      <c r="BV2472" t="s">
        <v>118</v>
      </c>
      <c r="BX2472" t="s">
        <v>119</v>
      </c>
      <c r="BY2472" t="s">
        <v>119</v>
      </c>
      <c r="BZ2472" t="s">
        <v>119</v>
      </c>
      <c r="CA2472">
        <v>1</v>
      </c>
      <c r="CC2472" t="s">
        <v>120</v>
      </c>
      <c r="CH2472">
        <v>540</v>
      </c>
      <c r="CI2472">
        <v>42580</v>
      </c>
      <c r="CJ2472" t="s">
        <v>106</v>
      </c>
      <c r="CK2472" t="s">
        <v>106</v>
      </c>
      <c r="CL2472">
        <v>10</v>
      </c>
      <c r="CM2472" t="s">
        <v>2889</v>
      </c>
      <c r="CO2472">
        <v>124742</v>
      </c>
      <c r="CQ2472">
        <v>0</v>
      </c>
      <c r="CR2472">
        <v>0</v>
      </c>
      <c r="CS2472">
        <v>0</v>
      </c>
      <c r="CY2472" t="s">
        <v>123</v>
      </c>
      <c r="CZ2472" t="s">
        <v>124</v>
      </c>
      <c r="DD2472" t="str" cm="1">
        <f t="array" ref="DD2472">TEXT(_xlfn.SEQUENCE(1, DATEDIF(AG2472, AH2472, "m") + 1, AG2472, 30), "YYYY-APMM")</f>
        <v>2013-AP12</v>
      </c>
      <c r="DN2472">
        <f t="shared" si="76"/>
        <v>2732.4</v>
      </c>
      <c r="DO2472" t="str">
        <f t="shared" si="77"/>
        <v>LABOR- SUBCONTRACTOR</v>
      </c>
    </row>
    <row r="2473" spans="1:119" x14ac:dyDescent="0.35">
      <c r="A2473" t="s">
        <v>105</v>
      </c>
      <c r="B2473">
        <v>501758</v>
      </c>
      <c r="C2473">
        <v>6359</v>
      </c>
      <c r="D2473">
        <v>124745</v>
      </c>
      <c r="E2473">
        <v>13662</v>
      </c>
      <c r="F2473">
        <v>0</v>
      </c>
      <c r="G2473" t="s">
        <v>106</v>
      </c>
      <c r="H2473" t="s">
        <v>106</v>
      </c>
      <c r="I2473" t="s">
        <v>106</v>
      </c>
      <c r="J2473" t="s">
        <v>107</v>
      </c>
      <c r="K2473" t="s">
        <v>108</v>
      </c>
      <c r="L2473" t="s">
        <v>109</v>
      </c>
      <c r="M2473" t="s">
        <v>110</v>
      </c>
      <c r="N2473" t="s">
        <v>5977</v>
      </c>
      <c r="O2473" t="s">
        <v>3066</v>
      </c>
      <c r="P2473">
        <v>8178</v>
      </c>
      <c r="Q2473">
        <v>488</v>
      </c>
      <c r="R2473">
        <v>136</v>
      </c>
      <c r="S2473">
        <v>144</v>
      </c>
      <c r="T2473">
        <v>0</v>
      </c>
      <c r="U2473">
        <v>216</v>
      </c>
      <c r="V2473">
        <v>216</v>
      </c>
      <c r="W2473">
        <v>144</v>
      </c>
      <c r="X2473">
        <v>0</v>
      </c>
      <c r="Y2473">
        <v>0</v>
      </c>
      <c r="Z2473">
        <v>0</v>
      </c>
      <c r="AD2473" s="1">
        <v>41711.333333333336</v>
      </c>
      <c r="AE2473" s="1">
        <v>41731.708333333336</v>
      </c>
      <c r="AG2473" s="1">
        <v>41639.333333333336</v>
      </c>
      <c r="AH2473" s="1">
        <v>41659.708333333336</v>
      </c>
      <c r="AI2473" s="1">
        <v>41639.333333333336</v>
      </c>
      <c r="AJ2473" s="1">
        <v>41659.708333333336</v>
      </c>
      <c r="AK2473" s="1">
        <v>41639.333333333336</v>
      </c>
      <c r="AL2473" s="1">
        <v>41659.708333333336</v>
      </c>
      <c r="AM2473" s="1">
        <v>41711.333333333336</v>
      </c>
      <c r="AN2473" s="1">
        <v>41731.708333333336</v>
      </c>
      <c r="AP2473" t="s">
        <v>113</v>
      </c>
      <c r="AU2473" t="s">
        <v>5978</v>
      </c>
      <c r="AY2473" t="s">
        <v>106</v>
      </c>
      <c r="AZ2473">
        <v>0</v>
      </c>
      <c r="BA2473">
        <v>0</v>
      </c>
      <c r="BD2473" s="3">
        <v>41321.661805555559</v>
      </c>
      <c r="BE2473" s="3">
        <v>41321.663888888892</v>
      </c>
      <c r="BF2473" t="s">
        <v>115</v>
      </c>
      <c r="BG2473" t="s">
        <v>115</v>
      </c>
      <c r="BH2473">
        <v>8149</v>
      </c>
      <c r="BM2473">
        <v>43550</v>
      </c>
      <c r="BR2473" t="s">
        <v>116</v>
      </c>
      <c r="BS2473" t="s">
        <v>117</v>
      </c>
      <c r="BU2473">
        <v>1</v>
      </c>
      <c r="BV2473" t="s">
        <v>118</v>
      </c>
      <c r="BX2473" t="s">
        <v>119</v>
      </c>
      <c r="BY2473" t="s">
        <v>119</v>
      </c>
      <c r="BZ2473" t="s">
        <v>119</v>
      </c>
      <c r="CA2473">
        <v>1</v>
      </c>
      <c r="CC2473" t="s">
        <v>120</v>
      </c>
      <c r="CH2473">
        <v>540</v>
      </c>
      <c r="CI2473">
        <v>42580</v>
      </c>
      <c r="CJ2473" t="s">
        <v>106</v>
      </c>
      <c r="CK2473" t="s">
        <v>106</v>
      </c>
      <c r="CL2473">
        <v>10</v>
      </c>
      <c r="CM2473" t="s">
        <v>2889</v>
      </c>
      <c r="CO2473">
        <v>124742</v>
      </c>
      <c r="CQ2473">
        <v>0</v>
      </c>
      <c r="CR2473">
        <v>0</v>
      </c>
      <c r="CS2473">
        <v>0</v>
      </c>
      <c r="CY2473" t="s">
        <v>123</v>
      </c>
      <c r="CZ2473" t="s">
        <v>124</v>
      </c>
      <c r="DD2473" t="str" cm="1">
        <f t="array" ref="DD2473">TEXT(_xlfn.SEQUENCE(1, DATEDIF(AG2473, AH2473, "m") + 1, AG2473, 30), "YYYY-APMM")</f>
        <v>2013-AP12</v>
      </c>
      <c r="DN2473">
        <f t="shared" si="76"/>
        <v>216</v>
      </c>
      <c r="DO2473" t="str">
        <f t="shared" si="77"/>
        <v>LABOR- SUBCONTRACTOR</v>
      </c>
    </row>
    <row r="2474" spans="1:119" x14ac:dyDescent="0.35">
      <c r="A2474" t="s">
        <v>105</v>
      </c>
      <c r="B2474">
        <v>501759</v>
      </c>
      <c r="C2474">
        <v>6359</v>
      </c>
      <c r="D2474">
        <v>124745</v>
      </c>
      <c r="E2474">
        <v>13662</v>
      </c>
      <c r="F2474">
        <v>0</v>
      </c>
      <c r="G2474" t="s">
        <v>106</v>
      </c>
      <c r="H2474" t="s">
        <v>106</v>
      </c>
      <c r="I2474" t="s">
        <v>106</v>
      </c>
      <c r="J2474" t="s">
        <v>107</v>
      </c>
      <c r="K2474" t="s">
        <v>108</v>
      </c>
      <c r="L2474" t="s">
        <v>109</v>
      </c>
      <c r="M2474" t="s">
        <v>110</v>
      </c>
      <c r="N2474" t="s">
        <v>5979</v>
      </c>
      <c r="O2474" t="s">
        <v>3069</v>
      </c>
      <c r="P2474">
        <v>8178</v>
      </c>
      <c r="Q2474">
        <v>512</v>
      </c>
      <c r="R2474">
        <v>0</v>
      </c>
      <c r="S2474">
        <v>160</v>
      </c>
      <c r="T2474">
        <v>0</v>
      </c>
      <c r="U2474">
        <v>352.8</v>
      </c>
      <c r="V2474">
        <v>352.8</v>
      </c>
      <c r="W2474">
        <v>160</v>
      </c>
      <c r="X2474">
        <v>0</v>
      </c>
      <c r="Y2474">
        <v>0</v>
      </c>
      <c r="Z2474">
        <v>0</v>
      </c>
      <c r="AD2474" s="1">
        <v>41805.333333333336</v>
      </c>
      <c r="AE2474" s="1">
        <v>41827.708333333336</v>
      </c>
      <c r="AG2474" s="1">
        <v>41730.333333333336</v>
      </c>
      <c r="AH2474" s="1">
        <v>41752.708333333336</v>
      </c>
      <c r="AI2474" s="1">
        <v>41730.333333333336</v>
      </c>
      <c r="AJ2474" s="1">
        <v>41752.708333333336</v>
      </c>
      <c r="AK2474" s="1">
        <v>41730.333333333336</v>
      </c>
      <c r="AL2474" s="1">
        <v>41752.708333333336</v>
      </c>
      <c r="AM2474" s="1">
        <v>41805.333333333336</v>
      </c>
      <c r="AN2474" s="1">
        <v>41827.708333333336</v>
      </c>
      <c r="AP2474" t="s">
        <v>113</v>
      </c>
      <c r="AU2474" t="s">
        <v>5980</v>
      </c>
      <c r="AY2474" t="s">
        <v>106</v>
      </c>
      <c r="AZ2474">
        <v>0</v>
      </c>
      <c r="BA2474">
        <v>0</v>
      </c>
      <c r="BD2474" s="3">
        <v>41321.661805555559</v>
      </c>
      <c r="BE2474" s="3">
        <v>41321.663888888892</v>
      </c>
      <c r="BF2474" t="s">
        <v>115</v>
      </c>
      <c r="BG2474" t="s">
        <v>115</v>
      </c>
      <c r="BH2474">
        <v>8149</v>
      </c>
      <c r="BM2474">
        <v>43550</v>
      </c>
      <c r="BR2474" t="s">
        <v>116</v>
      </c>
      <c r="BS2474" t="s">
        <v>117</v>
      </c>
      <c r="BU2474">
        <v>1</v>
      </c>
      <c r="BV2474" t="s">
        <v>118</v>
      </c>
      <c r="BX2474" t="s">
        <v>119</v>
      </c>
      <c r="BY2474" t="s">
        <v>119</v>
      </c>
      <c r="BZ2474" t="s">
        <v>119</v>
      </c>
      <c r="CA2474">
        <v>1</v>
      </c>
      <c r="CC2474" t="s">
        <v>120</v>
      </c>
      <c r="CH2474">
        <v>540</v>
      </c>
      <c r="CI2474">
        <v>42580</v>
      </c>
      <c r="CJ2474" t="s">
        <v>106</v>
      </c>
      <c r="CK2474" t="s">
        <v>106</v>
      </c>
      <c r="CL2474">
        <v>10</v>
      </c>
      <c r="CM2474" t="s">
        <v>2889</v>
      </c>
      <c r="CO2474">
        <v>124742</v>
      </c>
      <c r="CQ2474">
        <v>0</v>
      </c>
      <c r="CR2474">
        <v>0</v>
      </c>
      <c r="CS2474">
        <v>0</v>
      </c>
      <c r="CY2474" t="s">
        <v>123</v>
      </c>
      <c r="CZ2474" t="s">
        <v>124</v>
      </c>
      <c r="DD2474" t="str" cm="1">
        <f t="array" ref="DD2474">TEXT(_xlfn.SEQUENCE(1, DATEDIF(AG2474, AH2474, "m") + 1, AG2474, 30), "YYYY-APMM")</f>
        <v>2014-AP04</v>
      </c>
      <c r="DN2474">
        <f t="shared" si="76"/>
        <v>352.8</v>
      </c>
      <c r="DO2474" t="str">
        <f t="shared" si="77"/>
        <v>LABOR- SUBCONTRACTOR</v>
      </c>
    </row>
    <row r="2475" spans="1:119" x14ac:dyDescent="0.35">
      <c r="A2475" t="s">
        <v>105</v>
      </c>
      <c r="B2475">
        <v>501760</v>
      </c>
      <c r="C2475">
        <v>6359</v>
      </c>
      <c r="D2475">
        <v>124745</v>
      </c>
      <c r="E2475">
        <v>13662</v>
      </c>
      <c r="F2475">
        <v>0</v>
      </c>
      <c r="G2475" t="s">
        <v>106</v>
      </c>
      <c r="H2475" t="s">
        <v>106</v>
      </c>
      <c r="I2475" t="s">
        <v>106</v>
      </c>
      <c r="J2475" t="s">
        <v>107</v>
      </c>
      <c r="K2475" t="s">
        <v>108</v>
      </c>
      <c r="L2475" t="s">
        <v>109</v>
      </c>
      <c r="M2475" t="s">
        <v>110</v>
      </c>
      <c r="N2475" t="s">
        <v>5981</v>
      </c>
      <c r="O2475" t="s">
        <v>3072</v>
      </c>
      <c r="P2475">
        <v>8178</v>
      </c>
      <c r="Q2475">
        <v>512</v>
      </c>
      <c r="R2475">
        <v>512</v>
      </c>
      <c r="S2475">
        <v>120</v>
      </c>
      <c r="T2475">
        <v>0</v>
      </c>
      <c r="U2475">
        <v>50.4</v>
      </c>
      <c r="V2475">
        <v>50.4</v>
      </c>
      <c r="W2475">
        <v>120</v>
      </c>
      <c r="X2475">
        <v>0</v>
      </c>
      <c r="Y2475">
        <v>0</v>
      </c>
      <c r="Z2475">
        <v>0</v>
      </c>
      <c r="AD2475" s="1">
        <v>41816.333333333336</v>
      </c>
      <c r="AE2475" s="1">
        <v>41833.708333333336</v>
      </c>
      <c r="AG2475" s="1">
        <v>41742.333333333336</v>
      </c>
      <c r="AH2475" s="1">
        <v>41758.708333333336</v>
      </c>
      <c r="AI2475" s="1">
        <v>41742.333333333336</v>
      </c>
      <c r="AJ2475" s="1">
        <v>41758.708333333336</v>
      </c>
      <c r="AK2475" s="1">
        <v>41742.333333333336</v>
      </c>
      <c r="AL2475" s="1">
        <v>41758.708333333336</v>
      </c>
      <c r="AM2475" s="1">
        <v>41816.333333333336</v>
      </c>
      <c r="AN2475" s="1">
        <v>41833.708333333336</v>
      </c>
      <c r="AP2475" t="s">
        <v>113</v>
      </c>
      <c r="AU2475" t="s">
        <v>5982</v>
      </c>
      <c r="AY2475" t="s">
        <v>106</v>
      </c>
      <c r="AZ2475">
        <v>0</v>
      </c>
      <c r="BA2475">
        <v>0</v>
      </c>
      <c r="BD2475" s="3">
        <v>41321.661805555559</v>
      </c>
      <c r="BE2475" s="3">
        <v>41321.663888888892</v>
      </c>
      <c r="BF2475" t="s">
        <v>115</v>
      </c>
      <c r="BG2475" t="s">
        <v>115</v>
      </c>
      <c r="BH2475">
        <v>8149</v>
      </c>
      <c r="BM2475">
        <v>43550</v>
      </c>
      <c r="BR2475" t="s">
        <v>116</v>
      </c>
      <c r="BS2475" t="s">
        <v>117</v>
      </c>
      <c r="BU2475">
        <v>1</v>
      </c>
      <c r="BV2475" t="s">
        <v>118</v>
      </c>
      <c r="BX2475" t="s">
        <v>119</v>
      </c>
      <c r="BY2475" t="s">
        <v>119</v>
      </c>
      <c r="BZ2475" t="s">
        <v>119</v>
      </c>
      <c r="CA2475">
        <v>1</v>
      </c>
      <c r="CC2475" t="s">
        <v>120</v>
      </c>
      <c r="CH2475">
        <v>540</v>
      </c>
      <c r="CI2475">
        <v>42580</v>
      </c>
      <c r="CJ2475" t="s">
        <v>106</v>
      </c>
      <c r="CK2475" t="s">
        <v>106</v>
      </c>
      <c r="CL2475">
        <v>10</v>
      </c>
      <c r="CM2475" t="s">
        <v>2889</v>
      </c>
      <c r="CO2475">
        <v>124742</v>
      </c>
      <c r="CQ2475">
        <v>0</v>
      </c>
      <c r="CR2475">
        <v>0</v>
      </c>
      <c r="CS2475">
        <v>0</v>
      </c>
      <c r="CY2475" t="s">
        <v>123</v>
      </c>
      <c r="CZ2475" t="s">
        <v>124</v>
      </c>
      <c r="DD2475" t="str" cm="1">
        <f t="array" ref="DD2475">TEXT(_xlfn.SEQUENCE(1, DATEDIF(AG2475, AH2475, "m") + 1, AG2475, 30), "YYYY-APMM")</f>
        <v>2014-AP04</v>
      </c>
      <c r="DN2475">
        <f t="shared" si="76"/>
        <v>50.4</v>
      </c>
      <c r="DO2475" t="str">
        <f t="shared" si="77"/>
        <v>LABOR- SUBCONTRACTOR</v>
      </c>
    </row>
    <row r="2476" spans="1:119" x14ac:dyDescent="0.35">
      <c r="A2476" t="s">
        <v>105</v>
      </c>
      <c r="B2476">
        <v>501761</v>
      </c>
      <c r="C2476">
        <v>6359</v>
      </c>
      <c r="D2476">
        <v>124745</v>
      </c>
      <c r="E2476">
        <v>13662</v>
      </c>
      <c r="F2476">
        <v>0</v>
      </c>
      <c r="G2476" t="s">
        <v>106</v>
      </c>
      <c r="H2476" t="s">
        <v>106</v>
      </c>
      <c r="I2476" t="s">
        <v>106</v>
      </c>
      <c r="J2476" t="s">
        <v>107</v>
      </c>
      <c r="K2476" t="s">
        <v>108</v>
      </c>
      <c r="L2476" t="s">
        <v>109</v>
      </c>
      <c r="M2476" t="s">
        <v>110</v>
      </c>
      <c r="N2476" t="s">
        <v>5983</v>
      </c>
      <c r="O2476" t="s">
        <v>3075</v>
      </c>
      <c r="P2476">
        <v>8178</v>
      </c>
      <c r="Q2476">
        <v>0</v>
      </c>
      <c r="R2476">
        <v>0</v>
      </c>
      <c r="S2476">
        <v>160</v>
      </c>
      <c r="T2476">
        <v>0</v>
      </c>
      <c r="U2476">
        <v>165.6</v>
      </c>
      <c r="V2476">
        <v>165.6</v>
      </c>
      <c r="W2476">
        <v>160</v>
      </c>
      <c r="X2476">
        <v>0</v>
      </c>
      <c r="Y2476">
        <v>0</v>
      </c>
      <c r="Z2476">
        <v>0</v>
      </c>
      <c r="AD2476" s="1">
        <v>41522.333333333336</v>
      </c>
      <c r="AE2476" s="1">
        <v>41545.708333333336</v>
      </c>
      <c r="AG2476" s="1">
        <v>41522.333333333336</v>
      </c>
      <c r="AH2476" s="1">
        <v>41545.708333333336</v>
      </c>
      <c r="AI2476" s="1">
        <v>41522.333333333336</v>
      </c>
      <c r="AJ2476" s="1">
        <v>41545.708333333336</v>
      </c>
      <c r="AK2476" s="1">
        <v>41522.333333333336</v>
      </c>
      <c r="AL2476" s="1">
        <v>41545.708333333336</v>
      </c>
      <c r="AM2476" s="1">
        <v>41522.333333333336</v>
      </c>
      <c r="AN2476" s="1">
        <v>41545.708333333336</v>
      </c>
      <c r="AP2476" t="s">
        <v>113</v>
      </c>
      <c r="AU2476" t="s">
        <v>5984</v>
      </c>
      <c r="AY2476" t="s">
        <v>106</v>
      </c>
      <c r="AZ2476">
        <v>0</v>
      </c>
      <c r="BA2476">
        <v>0</v>
      </c>
      <c r="BD2476" s="3">
        <v>41321.661805555559</v>
      </c>
      <c r="BE2476" s="3">
        <v>41321.663888888892</v>
      </c>
      <c r="BF2476" t="s">
        <v>115</v>
      </c>
      <c r="BG2476" t="s">
        <v>115</v>
      </c>
      <c r="BH2476">
        <v>8149</v>
      </c>
      <c r="BM2476">
        <v>43550</v>
      </c>
      <c r="BR2476" t="s">
        <v>116</v>
      </c>
      <c r="BS2476" t="s">
        <v>117</v>
      </c>
      <c r="BU2476">
        <v>1</v>
      </c>
      <c r="BV2476" t="s">
        <v>118</v>
      </c>
      <c r="BX2476" t="s">
        <v>119</v>
      </c>
      <c r="BY2476" t="s">
        <v>119</v>
      </c>
      <c r="BZ2476" t="s">
        <v>119</v>
      </c>
      <c r="CA2476">
        <v>1</v>
      </c>
      <c r="CC2476" t="s">
        <v>120</v>
      </c>
      <c r="CH2476">
        <v>540</v>
      </c>
      <c r="CI2476">
        <v>42580</v>
      </c>
      <c r="CJ2476" t="s">
        <v>106</v>
      </c>
      <c r="CK2476" t="s">
        <v>106</v>
      </c>
      <c r="CL2476">
        <v>10</v>
      </c>
      <c r="CM2476" t="s">
        <v>2889</v>
      </c>
      <c r="CO2476">
        <v>124742</v>
      </c>
      <c r="CQ2476">
        <v>0</v>
      </c>
      <c r="CR2476">
        <v>0</v>
      </c>
      <c r="CS2476">
        <v>0</v>
      </c>
      <c r="CY2476" t="s">
        <v>123</v>
      </c>
      <c r="CZ2476" t="s">
        <v>124</v>
      </c>
      <c r="DD2476" t="str" cm="1">
        <f t="array" ref="DD2476">TEXT(_xlfn.SEQUENCE(1, DATEDIF(AG2476, AH2476, "m") + 1, AG2476, 30), "YYYY-APMM")</f>
        <v>2013-AP09</v>
      </c>
      <c r="DN2476">
        <f t="shared" si="76"/>
        <v>165.6</v>
      </c>
      <c r="DO2476" t="str">
        <f t="shared" si="77"/>
        <v>LABOR- SUBCONTRACTOR</v>
      </c>
    </row>
    <row r="2477" spans="1:119" x14ac:dyDescent="0.35">
      <c r="A2477" t="s">
        <v>105</v>
      </c>
      <c r="B2477">
        <v>501762</v>
      </c>
      <c r="C2477">
        <v>6359</v>
      </c>
      <c r="D2477">
        <v>124747</v>
      </c>
      <c r="E2477">
        <v>13662</v>
      </c>
      <c r="F2477">
        <v>0</v>
      </c>
      <c r="G2477" t="s">
        <v>106</v>
      </c>
      <c r="H2477" t="s">
        <v>106</v>
      </c>
      <c r="I2477" t="s">
        <v>106</v>
      </c>
      <c r="J2477" t="s">
        <v>107</v>
      </c>
      <c r="K2477" t="s">
        <v>108</v>
      </c>
      <c r="L2477" t="s">
        <v>109</v>
      </c>
      <c r="M2477" t="s">
        <v>110</v>
      </c>
      <c r="N2477" t="s">
        <v>5985</v>
      </c>
      <c r="O2477" t="s">
        <v>3002</v>
      </c>
      <c r="P2477">
        <v>8178</v>
      </c>
      <c r="Q2477">
        <v>88</v>
      </c>
      <c r="R2477">
        <v>0</v>
      </c>
      <c r="S2477">
        <v>200</v>
      </c>
      <c r="T2477">
        <v>0</v>
      </c>
      <c r="U2477">
        <v>1102.8</v>
      </c>
      <c r="V2477">
        <v>1102.8</v>
      </c>
      <c r="W2477">
        <v>200</v>
      </c>
      <c r="X2477">
        <v>0</v>
      </c>
      <c r="Y2477">
        <v>0</v>
      </c>
      <c r="Z2477">
        <v>0</v>
      </c>
      <c r="AD2477" s="1">
        <v>41685.333333333336</v>
      </c>
      <c r="AE2477" s="1">
        <v>41713.708333333336</v>
      </c>
      <c r="AG2477" s="1">
        <v>41671.333333333336</v>
      </c>
      <c r="AH2477" s="1">
        <v>41700.708333333336</v>
      </c>
      <c r="AI2477" s="1">
        <v>41671.333333333336</v>
      </c>
      <c r="AJ2477" s="1">
        <v>41700.708333333336</v>
      </c>
      <c r="AK2477" s="1">
        <v>41671.333333333336</v>
      </c>
      <c r="AL2477" s="1">
        <v>41700.708333333336</v>
      </c>
      <c r="AM2477" s="1">
        <v>41685.333333333336</v>
      </c>
      <c r="AN2477" s="1">
        <v>41713.708333333336</v>
      </c>
      <c r="AP2477" t="s">
        <v>113</v>
      </c>
      <c r="AU2477" t="s">
        <v>5986</v>
      </c>
      <c r="AY2477" t="s">
        <v>106</v>
      </c>
      <c r="AZ2477">
        <v>0</v>
      </c>
      <c r="BA2477">
        <v>0</v>
      </c>
      <c r="BD2477" s="3">
        <v>41321.661805555559</v>
      </c>
      <c r="BE2477" s="3">
        <v>41328.377083333333</v>
      </c>
      <c r="BF2477" t="s">
        <v>115</v>
      </c>
      <c r="BG2477" t="s">
        <v>115</v>
      </c>
      <c r="BH2477">
        <v>8149</v>
      </c>
      <c r="BM2477">
        <v>43550</v>
      </c>
      <c r="BR2477" t="s">
        <v>116</v>
      </c>
      <c r="BS2477" t="s">
        <v>117</v>
      </c>
      <c r="BU2477">
        <v>1</v>
      </c>
      <c r="BV2477" t="s">
        <v>118</v>
      </c>
      <c r="BX2477" t="s">
        <v>119</v>
      </c>
      <c r="BY2477" t="s">
        <v>119</v>
      </c>
      <c r="BZ2477" t="s">
        <v>119</v>
      </c>
      <c r="CA2477">
        <v>1</v>
      </c>
      <c r="CC2477" t="s">
        <v>120</v>
      </c>
      <c r="CH2477">
        <v>540</v>
      </c>
      <c r="CI2477">
        <v>42550</v>
      </c>
      <c r="CJ2477" t="s">
        <v>106</v>
      </c>
      <c r="CK2477" t="s">
        <v>106</v>
      </c>
      <c r="CL2477">
        <v>15</v>
      </c>
      <c r="CM2477" t="s">
        <v>2963</v>
      </c>
      <c r="CO2477">
        <v>124746</v>
      </c>
      <c r="CQ2477">
        <v>0</v>
      </c>
      <c r="CR2477">
        <v>0</v>
      </c>
      <c r="CS2477">
        <v>0</v>
      </c>
      <c r="CY2477" t="s">
        <v>123</v>
      </c>
      <c r="CZ2477" t="s">
        <v>124</v>
      </c>
      <c r="DD2477" t="str" cm="1">
        <f t="array" ref="DD2477:DE2477">TEXT(_xlfn.SEQUENCE(1, DATEDIF(AG2477, AH2477, "m") + 1, AG2477, 30), "YYYY-APMM")</f>
        <v>2014-AP02</v>
      </c>
      <c r="DE2477" t="str">
        <v>2014-AP03</v>
      </c>
      <c r="DN2477">
        <f t="shared" si="76"/>
        <v>551.4</v>
      </c>
      <c r="DO2477" t="str">
        <f t="shared" si="77"/>
        <v>LABOR- SUBCONTRACTOR</v>
      </c>
    </row>
    <row r="2478" spans="1:119" x14ac:dyDescent="0.35">
      <c r="A2478" t="s">
        <v>105</v>
      </c>
      <c r="B2478">
        <v>501763</v>
      </c>
      <c r="C2478">
        <v>6359</v>
      </c>
      <c r="D2478">
        <v>124747</v>
      </c>
      <c r="E2478">
        <v>13662</v>
      </c>
      <c r="F2478">
        <v>0</v>
      </c>
      <c r="G2478" t="s">
        <v>106</v>
      </c>
      <c r="H2478" t="s">
        <v>106</v>
      </c>
      <c r="I2478" t="s">
        <v>106</v>
      </c>
      <c r="J2478" t="s">
        <v>107</v>
      </c>
      <c r="K2478" t="s">
        <v>108</v>
      </c>
      <c r="L2478" t="s">
        <v>109</v>
      </c>
      <c r="M2478" t="s">
        <v>110</v>
      </c>
      <c r="N2478" t="s">
        <v>5987</v>
      </c>
      <c r="O2478" t="s">
        <v>3005</v>
      </c>
      <c r="P2478">
        <v>8178</v>
      </c>
      <c r="Q2478">
        <v>264</v>
      </c>
      <c r="R2478">
        <v>24</v>
      </c>
      <c r="S2478">
        <v>160</v>
      </c>
      <c r="T2478">
        <v>0</v>
      </c>
      <c r="U2478">
        <v>1840.8</v>
      </c>
      <c r="V2478">
        <v>1840.8</v>
      </c>
      <c r="W2478">
        <v>160</v>
      </c>
      <c r="X2478">
        <v>0</v>
      </c>
      <c r="Y2478">
        <v>0</v>
      </c>
      <c r="Z2478">
        <v>0</v>
      </c>
      <c r="AD2478" s="1">
        <v>41722.333333333336</v>
      </c>
      <c r="AE2478" s="1">
        <v>41744.708333333336</v>
      </c>
      <c r="AG2478" s="1">
        <v>41683.333333333336</v>
      </c>
      <c r="AH2478" s="1">
        <v>41706.708333333336</v>
      </c>
      <c r="AI2478" s="1">
        <v>41683.333333333336</v>
      </c>
      <c r="AJ2478" s="1">
        <v>41706.708333333336</v>
      </c>
      <c r="AK2478" s="1">
        <v>41683.333333333336</v>
      </c>
      <c r="AL2478" s="1">
        <v>41706.708333333336</v>
      </c>
      <c r="AM2478" s="1">
        <v>41722.333333333336</v>
      </c>
      <c r="AN2478" s="1">
        <v>41744.708333333336</v>
      </c>
      <c r="AP2478" t="s">
        <v>113</v>
      </c>
      <c r="AU2478" t="s">
        <v>5988</v>
      </c>
      <c r="AY2478" t="s">
        <v>106</v>
      </c>
      <c r="AZ2478">
        <v>0</v>
      </c>
      <c r="BA2478">
        <v>0</v>
      </c>
      <c r="BD2478" s="3">
        <v>41321.661805555559</v>
      </c>
      <c r="BE2478" s="3">
        <v>41321.663888888892</v>
      </c>
      <c r="BF2478" t="s">
        <v>115</v>
      </c>
      <c r="BG2478" t="s">
        <v>115</v>
      </c>
      <c r="BH2478">
        <v>8149</v>
      </c>
      <c r="BM2478">
        <v>43550</v>
      </c>
      <c r="BR2478" t="s">
        <v>116</v>
      </c>
      <c r="BS2478" t="s">
        <v>117</v>
      </c>
      <c r="BU2478">
        <v>1</v>
      </c>
      <c r="BV2478" t="s">
        <v>118</v>
      </c>
      <c r="BX2478" t="s">
        <v>119</v>
      </c>
      <c r="BY2478" t="s">
        <v>119</v>
      </c>
      <c r="BZ2478" t="s">
        <v>119</v>
      </c>
      <c r="CA2478">
        <v>1</v>
      </c>
      <c r="CC2478" t="s">
        <v>120</v>
      </c>
      <c r="CH2478">
        <v>540</v>
      </c>
      <c r="CI2478">
        <v>42550</v>
      </c>
      <c r="CJ2478" t="s">
        <v>106</v>
      </c>
      <c r="CK2478" t="s">
        <v>106</v>
      </c>
      <c r="CL2478">
        <v>15</v>
      </c>
      <c r="CM2478" t="s">
        <v>2963</v>
      </c>
      <c r="CO2478">
        <v>124746</v>
      </c>
      <c r="CQ2478">
        <v>0</v>
      </c>
      <c r="CR2478">
        <v>0</v>
      </c>
      <c r="CS2478">
        <v>0</v>
      </c>
      <c r="CY2478" t="s">
        <v>123</v>
      </c>
      <c r="CZ2478" t="s">
        <v>124</v>
      </c>
      <c r="DD2478" t="str" cm="1">
        <f t="array" ref="DD2478">TEXT(_xlfn.SEQUENCE(1, DATEDIF(AG2478, AH2478, "m") + 1, AG2478, 30), "YYYY-APMM")</f>
        <v>2014-AP02</v>
      </c>
      <c r="DN2478">
        <f t="shared" si="76"/>
        <v>1840.8</v>
      </c>
      <c r="DO2478" t="str">
        <f t="shared" si="77"/>
        <v>LABOR- SUBCONTRACTOR</v>
      </c>
    </row>
    <row r="2479" spans="1:119" x14ac:dyDescent="0.35">
      <c r="A2479" t="s">
        <v>105</v>
      </c>
      <c r="B2479">
        <v>501764</v>
      </c>
      <c r="C2479">
        <v>6359</v>
      </c>
      <c r="D2479">
        <v>124747</v>
      </c>
      <c r="E2479">
        <v>13662</v>
      </c>
      <c r="F2479">
        <v>0</v>
      </c>
      <c r="G2479" t="s">
        <v>106</v>
      </c>
      <c r="H2479" t="s">
        <v>106</v>
      </c>
      <c r="I2479" t="s">
        <v>106</v>
      </c>
      <c r="J2479" t="s">
        <v>107</v>
      </c>
      <c r="K2479" t="s">
        <v>108</v>
      </c>
      <c r="L2479" t="s">
        <v>109</v>
      </c>
      <c r="M2479" t="s">
        <v>110</v>
      </c>
      <c r="N2479" t="s">
        <v>5989</v>
      </c>
      <c r="O2479" t="s">
        <v>3008</v>
      </c>
      <c r="P2479">
        <v>8178</v>
      </c>
      <c r="Q2479">
        <v>240</v>
      </c>
      <c r="R2479">
        <v>240</v>
      </c>
      <c r="S2479">
        <v>200</v>
      </c>
      <c r="T2479">
        <v>0</v>
      </c>
      <c r="U2479">
        <v>648</v>
      </c>
      <c r="V2479">
        <v>648</v>
      </c>
      <c r="W2479">
        <v>200</v>
      </c>
      <c r="X2479">
        <v>0</v>
      </c>
      <c r="Y2479">
        <v>0</v>
      </c>
      <c r="Z2479">
        <v>0</v>
      </c>
      <c r="AD2479" s="1">
        <v>41730.333333333336</v>
      </c>
      <c r="AE2479" s="1">
        <v>41758.708333333336</v>
      </c>
      <c r="AG2479" s="1">
        <v>41695.333333333336</v>
      </c>
      <c r="AH2479" s="1">
        <v>41723.708333333336</v>
      </c>
      <c r="AI2479" s="1">
        <v>41695.333333333336</v>
      </c>
      <c r="AJ2479" s="1">
        <v>41723.708333333336</v>
      </c>
      <c r="AK2479" s="1">
        <v>41695.333333333336</v>
      </c>
      <c r="AL2479" s="1">
        <v>41723.708333333336</v>
      </c>
      <c r="AM2479" s="1">
        <v>41730.333333333336</v>
      </c>
      <c r="AN2479" s="1">
        <v>41758.708333333336</v>
      </c>
      <c r="AP2479" t="s">
        <v>113</v>
      </c>
      <c r="AU2479" t="s">
        <v>5990</v>
      </c>
      <c r="AY2479" t="s">
        <v>106</v>
      </c>
      <c r="AZ2479">
        <v>0</v>
      </c>
      <c r="BA2479">
        <v>0</v>
      </c>
      <c r="BD2479" s="3">
        <v>41321.661805555559</v>
      </c>
      <c r="BE2479" s="3">
        <v>41321.663888888892</v>
      </c>
      <c r="BF2479" t="s">
        <v>115</v>
      </c>
      <c r="BG2479" t="s">
        <v>115</v>
      </c>
      <c r="BH2479">
        <v>8149</v>
      </c>
      <c r="BM2479">
        <v>43550</v>
      </c>
      <c r="BR2479" t="s">
        <v>116</v>
      </c>
      <c r="BS2479" t="s">
        <v>117</v>
      </c>
      <c r="BU2479">
        <v>1</v>
      </c>
      <c r="BV2479" t="s">
        <v>118</v>
      </c>
      <c r="BX2479" t="s">
        <v>119</v>
      </c>
      <c r="BY2479" t="s">
        <v>119</v>
      </c>
      <c r="BZ2479" t="s">
        <v>119</v>
      </c>
      <c r="CA2479">
        <v>1</v>
      </c>
      <c r="CC2479" t="s">
        <v>120</v>
      </c>
      <c r="CH2479">
        <v>540</v>
      </c>
      <c r="CI2479">
        <v>42550</v>
      </c>
      <c r="CJ2479" t="s">
        <v>106</v>
      </c>
      <c r="CK2479" t="s">
        <v>106</v>
      </c>
      <c r="CL2479">
        <v>15</v>
      </c>
      <c r="CM2479" t="s">
        <v>2963</v>
      </c>
      <c r="CO2479">
        <v>124746</v>
      </c>
      <c r="CQ2479">
        <v>0</v>
      </c>
      <c r="CR2479">
        <v>0</v>
      </c>
      <c r="CS2479">
        <v>0</v>
      </c>
      <c r="CY2479" t="s">
        <v>123</v>
      </c>
      <c r="CZ2479" t="s">
        <v>124</v>
      </c>
      <c r="DD2479" t="str" cm="1">
        <f t="array" ref="DD2479:DE2479">TEXT(_xlfn.SEQUENCE(1, DATEDIF(AG2479, AH2479, "m") + 1, AG2479, 30), "YYYY-APMM")</f>
        <v>2014-AP02</v>
      </c>
      <c r="DE2479" t="str">
        <v>2014-AP03</v>
      </c>
      <c r="DN2479">
        <f t="shared" si="76"/>
        <v>324</v>
      </c>
      <c r="DO2479" t="str">
        <f t="shared" si="77"/>
        <v>LABOR- SUBCONTRACTOR</v>
      </c>
    </row>
    <row r="2480" spans="1:119" x14ac:dyDescent="0.35">
      <c r="A2480" t="s">
        <v>105</v>
      </c>
      <c r="B2480">
        <v>501765</v>
      </c>
      <c r="C2480">
        <v>6359</v>
      </c>
      <c r="D2480">
        <v>124747</v>
      </c>
      <c r="E2480">
        <v>13662</v>
      </c>
      <c r="F2480">
        <v>0</v>
      </c>
      <c r="G2480" t="s">
        <v>106</v>
      </c>
      <c r="H2480" t="s">
        <v>106</v>
      </c>
      <c r="I2480" t="s">
        <v>106</v>
      </c>
      <c r="J2480" t="s">
        <v>107</v>
      </c>
      <c r="K2480" t="s">
        <v>108</v>
      </c>
      <c r="L2480" t="s">
        <v>109</v>
      </c>
      <c r="M2480" t="s">
        <v>110</v>
      </c>
      <c r="N2480" t="s">
        <v>5991</v>
      </c>
      <c r="O2480" t="s">
        <v>3011</v>
      </c>
      <c r="P2480">
        <v>8178</v>
      </c>
      <c r="Q2480">
        <v>64</v>
      </c>
      <c r="R2480">
        <v>0</v>
      </c>
      <c r="S2480">
        <v>160</v>
      </c>
      <c r="T2480">
        <v>0</v>
      </c>
      <c r="U2480">
        <v>188.4</v>
      </c>
      <c r="V2480">
        <v>188.4</v>
      </c>
      <c r="W2480">
        <v>160</v>
      </c>
      <c r="X2480">
        <v>0</v>
      </c>
      <c r="Y2480">
        <v>0</v>
      </c>
      <c r="Z2480">
        <v>0</v>
      </c>
      <c r="AD2480" s="1">
        <v>41774.333333333336</v>
      </c>
      <c r="AE2480" s="1">
        <v>41797.708333333336</v>
      </c>
      <c r="AG2480" s="1">
        <v>41765.333333333336</v>
      </c>
      <c r="AH2480" s="1">
        <v>41787.708333333336</v>
      </c>
      <c r="AI2480" s="1">
        <v>41765.333333333336</v>
      </c>
      <c r="AJ2480" s="1">
        <v>41787.708333333336</v>
      </c>
      <c r="AK2480" s="1">
        <v>41765.333333333336</v>
      </c>
      <c r="AL2480" s="1">
        <v>41787.708333333336</v>
      </c>
      <c r="AM2480" s="1">
        <v>41774.333333333336</v>
      </c>
      <c r="AN2480" s="1">
        <v>41797.708333333336</v>
      </c>
      <c r="AP2480" t="s">
        <v>113</v>
      </c>
      <c r="AU2480" t="s">
        <v>5992</v>
      </c>
      <c r="AY2480" t="s">
        <v>106</v>
      </c>
      <c r="AZ2480">
        <v>0</v>
      </c>
      <c r="BA2480">
        <v>0</v>
      </c>
      <c r="BD2480" s="3">
        <v>41321.661805555559</v>
      </c>
      <c r="BE2480" s="3">
        <v>41321.663888888892</v>
      </c>
      <c r="BF2480" t="s">
        <v>115</v>
      </c>
      <c r="BG2480" t="s">
        <v>115</v>
      </c>
      <c r="BH2480">
        <v>8149</v>
      </c>
      <c r="BM2480">
        <v>43550</v>
      </c>
      <c r="BR2480" t="s">
        <v>116</v>
      </c>
      <c r="BS2480" t="s">
        <v>117</v>
      </c>
      <c r="BU2480">
        <v>1</v>
      </c>
      <c r="BV2480" t="s">
        <v>118</v>
      </c>
      <c r="BX2480" t="s">
        <v>119</v>
      </c>
      <c r="BY2480" t="s">
        <v>119</v>
      </c>
      <c r="BZ2480" t="s">
        <v>119</v>
      </c>
      <c r="CA2480">
        <v>1</v>
      </c>
      <c r="CC2480" t="s">
        <v>120</v>
      </c>
      <c r="CH2480">
        <v>540</v>
      </c>
      <c r="CI2480">
        <v>42550</v>
      </c>
      <c r="CJ2480" t="s">
        <v>106</v>
      </c>
      <c r="CK2480" t="s">
        <v>106</v>
      </c>
      <c r="CL2480">
        <v>15</v>
      </c>
      <c r="CM2480" t="s">
        <v>2963</v>
      </c>
      <c r="CO2480">
        <v>124746</v>
      </c>
      <c r="CQ2480">
        <v>0</v>
      </c>
      <c r="CR2480">
        <v>0</v>
      </c>
      <c r="CS2480">
        <v>0</v>
      </c>
      <c r="CY2480" t="s">
        <v>123</v>
      </c>
      <c r="CZ2480" t="s">
        <v>124</v>
      </c>
      <c r="DD2480" t="str" cm="1">
        <f t="array" ref="DD2480">TEXT(_xlfn.SEQUENCE(1, DATEDIF(AG2480, AH2480, "m") + 1, AG2480, 30), "YYYY-APMM")</f>
        <v>2014-AP05</v>
      </c>
      <c r="DN2480">
        <f t="shared" si="76"/>
        <v>188.4</v>
      </c>
      <c r="DO2480" t="str">
        <f t="shared" si="77"/>
        <v>LABOR- SUBCONTRACTOR</v>
      </c>
    </row>
    <row r="2481" spans="1:119" x14ac:dyDescent="0.35">
      <c r="A2481" t="s">
        <v>105</v>
      </c>
      <c r="B2481">
        <v>501766</v>
      </c>
      <c r="C2481">
        <v>6359</v>
      </c>
      <c r="D2481">
        <v>124747</v>
      </c>
      <c r="E2481">
        <v>13662</v>
      </c>
      <c r="F2481">
        <v>0</v>
      </c>
      <c r="G2481" t="s">
        <v>106</v>
      </c>
      <c r="H2481" t="s">
        <v>106</v>
      </c>
      <c r="I2481" t="s">
        <v>106</v>
      </c>
      <c r="J2481" t="s">
        <v>107</v>
      </c>
      <c r="K2481" t="s">
        <v>108</v>
      </c>
      <c r="L2481" t="s">
        <v>109</v>
      </c>
      <c r="M2481" t="s">
        <v>110</v>
      </c>
      <c r="N2481" t="s">
        <v>5993</v>
      </c>
      <c r="O2481" t="s">
        <v>3014</v>
      </c>
      <c r="P2481">
        <v>8178</v>
      </c>
      <c r="Q2481">
        <v>64</v>
      </c>
      <c r="R2481">
        <v>0</v>
      </c>
      <c r="S2481">
        <v>200</v>
      </c>
      <c r="T2481">
        <v>0</v>
      </c>
      <c r="U2481">
        <v>2528.4</v>
      </c>
      <c r="V2481">
        <v>2528.4</v>
      </c>
      <c r="W2481">
        <v>200</v>
      </c>
      <c r="X2481">
        <v>0</v>
      </c>
      <c r="Y2481">
        <v>0</v>
      </c>
      <c r="Z2481">
        <v>0</v>
      </c>
      <c r="AD2481" s="1">
        <v>41787.333333333336</v>
      </c>
      <c r="AE2481" s="1">
        <v>41815.708333333336</v>
      </c>
      <c r="AG2481" s="1">
        <v>41778.333333333336</v>
      </c>
      <c r="AH2481" s="1">
        <v>41806.708333333336</v>
      </c>
      <c r="AI2481" s="1">
        <v>41778.333333333336</v>
      </c>
      <c r="AJ2481" s="1">
        <v>41806.708333333336</v>
      </c>
      <c r="AK2481" s="1">
        <v>41778.333333333336</v>
      </c>
      <c r="AL2481" s="1">
        <v>41806.708333333336</v>
      </c>
      <c r="AM2481" s="1">
        <v>41787.333333333336</v>
      </c>
      <c r="AN2481" s="1">
        <v>41815.708333333336</v>
      </c>
      <c r="AP2481" t="s">
        <v>113</v>
      </c>
      <c r="AU2481" t="s">
        <v>5994</v>
      </c>
      <c r="AY2481" t="s">
        <v>106</v>
      </c>
      <c r="AZ2481">
        <v>0</v>
      </c>
      <c r="BA2481">
        <v>0</v>
      </c>
      <c r="BD2481" s="3">
        <v>41321.661805555559</v>
      </c>
      <c r="BE2481" s="3">
        <v>41321.663888888892</v>
      </c>
      <c r="BF2481" t="s">
        <v>115</v>
      </c>
      <c r="BG2481" t="s">
        <v>115</v>
      </c>
      <c r="BH2481">
        <v>8149</v>
      </c>
      <c r="BM2481">
        <v>43550</v>
      </c>
      <c r="BR2481" t="s">
        <v>116</v>
      </c>
      <c r="BS2481" t="s">
        <v>117</v>
      </c>
      <c r="BU2481">
        <v>1</v>
      </c>
      <c r="BV2481" t="s">
        <v>118</v>
      </c>
      <c r="BX2481" t="s">
        <v>119</v>
      </c>
      <c r="BY2481" t="s">
        <v>119</v>
      </c>
      <c r="BZ2481" t="s">
        <v>119</v>
      </c>
      <c r="CA2481">
        <v>1</v>
      </c>
      <c r="CC2481" t="s">
        <v>120</v>
      </c>
      <c r="CH2481">
        <v>540</v>
      </c>
      <c r="CI2481">
        <v>42550</v>
      </c>
      <c r="CJ2481" t="s">
        <v>106</v>
      </c>
      <c r="CK2481" t="s">
        <v>106</v>
      </c>
      <c r="CL2481">
        <v>15</v>
      </c>
      <c r="CM2481" t="s">
        <v>2963</v>
      </c>
      <c r="CO2481">
        <v>124746</v>
      </c>
      <c r="CQ2481">
        <v>0</v>
      </c>
      <c r="CR2481">
        <v>0</v>
      </c>
      <c r="CS2481">
        <v>0</v>
      </c>
      <c r="CY2481" t="s">
        <v>123</v>
      </c>
      <c r="CZ2481" t="s">
        <v>124</v>
      </c>
      <c r="DD2481" t="str" cm="1">
        <f t="array" ref="DD2481">TEXT(_xlfn.SEQUENCE(1, DATEDIF(AG2481, AH2481, "m") + 1, AG2481, 30), "YYYY-APMM")</f>
        <v>2014-AP05</v>
      </c>
      <c r="DN2481">
        <f t="shared" si="76"/>
        <v>2528.4</v>
      </c>
      <c r="DO2481" t="str">
        <f t="shared" si="77"/>
        <v>LABOR- SUBCONTRACTOR</v>
      </c>
    </row>
    <row r="2482" spans="1:119" x14ac:dyDescent="0.35">
      <c r="A2482" t="s">
        <v>105</v>
      </c>
      <c r="B2482">
        <v>501767</v>
      </c>
      <c r="C2482">
        <v>6359</v>
      </c>
      <c r="D2482">
        <v>124747</v>
      </c>
      <c r="E2482">
        <v>13662</v>
      </c>
      <c r="F2482">
        <v>0</v>
      </c>
      <c r="G2482" t="s">
        <v>106</v>
      </c>
      <c r="H2482" t="s">
        <v>106</v>
      </c>
      <c r="I2482" t="s">
        <v>106</v>
      </c>
      <c r="J2482" t="s">
        <v>107</v>
      </c>
      <c r="K2482" t="s">
        <v>108</v>
      </c>
      <c r="L2482" t="s">
        <v>109</v>
      </c>
      <c r="M2482" t="s">
        <v>110</v>
      </c>
      <c r="N2482" t="s">
        <v>5995</v>
      </c>
      <c r="O2482" t="s">
        <v>3017</v>
      </c>
      <c r="P2482">
        <v>8178</v>
      </c>
      <c r="Q2482">
        <v>96</v>
      </c>
      <c r="R2482">
        <v>96</v>
      </c>
      <c r="S2482">
        <v>200</v>
      </c>
      <c r="T2482">
        <v>0</v>
      </c>
      <c r="U2482">
        <v>1612.8</v>
      </c>
      <c r="V2482">
        <v>1612.8</v>
      </c>
      <c r="W2482">
        <v>200</v>
      </c>
      <c r="X2482">
        <v>0</v>
      </c>
      <c r="Y2482">
        <v>0</v>
      </c>
      <c r="Z2482">
        <v>0</v>
      </c>
      <c r="AD2482" s="1">
        <v>41776.333333333336</v>
      </c>
      <c r="AE2482" s="1">
        <v>41804.708333333336</v>
      </c>
      <c r="AG2482" s="1">
        <v>41762.333333333336</v>
      </c>
      <c r="AH2482" s="1">
        <v>41790.708333333336</v>
      </c>
      <c r="AI2482" s="1">
        <v>41762.333333333336</v>
      </c>
      <c r="AJ2482" s="1">
        <v>41790.708333333336</v>
      </c>
      <c r="AK2482" s="1">
        <v>41762.333333333336</v>
      </c>
      <c r="AL2482" s="1">
        <v>41790.708333333336</v>
      </c>
      <c r="AM2482" s="1">
        <v>41776.333333333336</v>
      </c>
      <c r="AN2482" s="1">
        <v>41804.708333333336</v>
      </c>
      <c r="AP2482" t="s">
        <v>113</v>
      </c>
      <c r="AU2482" t="s">
        <v>5996</v>
      </c>
      <c r="AY2482" t="s">
        <v>106</v>
      </c>
      <c r="AZ2482">
        <v>0</v>
      </c>
      <c r="BA2482">
        <v>0</v>
      </c>
      <c r="BD2482" s="3">
        <v>41321.661805555559</v>
      </c>
      <c r="BE2482" s="3">
        <v>41321.663888888892</v>
      </c>
      <c r="BF2482" t="s">
        <v>115</v>
      </c>
      <c r="BG2482" t="s">
        <v>115</v>
      </c>
      <c r="BH2482">
        <v>8149</v>
      </c>
      <c r="BM2482">
        <v>43550</v>
      </c>
      <c r="BR2482" t="s">
        <v>116</v>
      </c>
      <c r="BS2482" t="s">
        <v>117</v>
      </c>
      <c r="BU2482">
        <v>1</v>
      </c>
      <c r="BV2482" t="s">
        <v>118</v>
      </c>
      <c r="BX2482" t="s">
        <v>119</v>
      </c>
      <c r="BY2482" t="s">
        <v>119</v>
      </c>
      <c r="BZ2482" t="s">
        <v>119</v>
      </c>
      <c r="CA2482">
        <v>1</v>
      </c>
      <c r="CC2482" t="s">
        <v>120</v>
      </c>
      <c r="CH2482">
        <v>540</v>
      </c>
      <c r="CI2482">
        <v>42550</v>
      </c>
      <c r="CJ2482" t="s">
        <v>106</v>
      </c>
      <c r="CK2482" t="s">
        <v>106</v>
      </c>
      <c r="CL2482">
        <v>15</v>
      </c>
      <c r="CM2482" t="s">
        <v>2963</v>
      </c>
      <c r="CO2482">
        <v>124746</v>
      </c>
      <c r="CQ2482">
        <v>0</v>
      </c>
      <c r="CR2482">
        <v>0</v>
      </c>
      <c r="CS2482">
        <v>0</v>
      </c>
      <c r="CY2482" t="s">
        <v>123</v>
      </c>
      <c r="CZ2482" t="s">
        <v>124</v>
      </c>
      <c r="DD2482" t="str" cm="1">
        <f t="array" ref="DD2482">TEXT(_xlfn.SEQUENCE(1, DATEDIF(AG2482, AH2482, "m") + 1, AG2482, 30), "YYYY-APMM")</f>
        <v>2014-AP05</v>
      </c>
      <c r="DN2482">
        <f t="shared" si="76"/>
        <v>1612.8</v>
      </c>
      <c r="DO2482" t="str">
        <f t="shared" si="77"/>
        <v>LABOR- SUBCONTRACTOR</v>
      </c>
    </row>
    <row r="2483" spans="1:119" x14ac:dyDescent="0.35">
      <c r="A2483" t="s">
        <v>105</v>
      </c>
      <c r="B2483">
        <v>501768</v>
      </c>
      <c r="C2483">
        <v>6359</v>
      </c>
      <c r="D2483">
        <v>124747</v>
      </c>
      <c r="E2483">
        <v>13662</v>
      </c>
      <c r="F2483">
        <v>0</v>
      </c>
      <c r="G2483" t="s">
        <v>106</v>
      </c>
      <c r="H2483" t="s">
        <v>106</v>
      </c>
      <c r="I2483" t="s">
        <v>106</v>
      </c>
      <c r="J2483" t="s">
        <v>107</v>
      </c>
      <c r="K2483" t="s">
        <v>108</v>
      </c>
      <c r="L2483" t="s">
        <v>109</v>
      </c>
      <c r="M2483" t="s">
        <v>110</v>
      </c>
      <c r="N2483" t="s">
        <v>5997</v>
      </c>
      <c r="O2483" t="s">
        <v>3020</v>
      </c>
      <c r="P2483">
        <v>8178</v>
      </c>
      <c r="Q2483">
        <v>216</v>
      </c>
      <c r="R2483">
        <v>152</v>
      </c>
      <c r="S2483">
        <v>200</v>
      </c>
      <c r="T2483">
        <v>0</v>
      </c>
      <c r="U2483">
        <v>542.4</v>
      </c>
      <c r="V2483">
        <v>542.4</v>
      </c>
      <c r="W2483">
        <v>200</v>
      </c>
      <c r="X2483">
        <v>0</v>
      </c>
      <c r="Y2483">
        <v>0</v>
      </c>
      <c r="Z2483">
        <v>0</v>
      </c>
      <c r="AD2483" s="1">
        <v>41791.333333333336</v>
      </c>
      <c r="AE2483" s="1">
        <v>41819.708333333336</v>
      </c>
      <c r="AG2483" s="1">
        <v>41759.333333333336</v>
      </c>
      <c r="AH2483" s="1">
        <v>41787.708333333336</v>
      </c>
      <c r="AI2483" s="1">
        <v>41759.333333333336</v>
      </c>
      <c r="AJ2483" s="1">
        <v>41787.708333333336</v>
      </c>
      <c r="AK2483" s="1">
        <v>41759.333333333336</v>
      </c>
      <c r="AL2483" s="1">
        <v>41787.708333333336</v>
      </c>
      <c r="AM2483" s="1">
        <v>41791.333333333336</v>
      </c>
      <c r="AN2483" s="1">
        <v>41819.708333333336</v>
      </c>
      <c r="AP2483" t="s">
        <v>113</v>
      </c>
      <c r="AU2483" t="s">
        <v>5998</v>
      </c>
      <c r="AY2483" t="s">
        <v>106</v>
      </c>
      <c r="AZ2483">
        <v>0</v>
      </c>
      <c r="BA2483">
        <v>0</v>
      </c>
      <c r="BD2483" s="3">
        <v>41321.661805555559</v>
      </c>
      <c r="BE2483" s="3">
        <v>41328.377083333333</v>
      </c>
      <c r="BF2483" t="s">
        <v>115</v>
      </c>
      <c r="BG2483" t="s">
        <v>115</v>
      </c>
      <c r="BH2483">
        <v>8149</v>
      </c>
      <c r="BM2483">
        <v>43550</v>
      </c>
      <c r="BR2483" t="s">
        <v>116</v>
      </c>
      <c r="BS2483" t="s">
        <v>117</v>
      </c>
      <c r="BU2483">
        <v>1</v>
      </c>
      <c r="BV2483" t="s">
        <v>118</v>
      </c>
      <c r="BX2483" t="s">
        <v>119</v>
      </c>
      <c r="BY2483" t="s">
        <v>119</v>
      </c>
      <c r="BZ2483" t="s">
        <v>119</v>
      </c>
      <c r="CA2483">
        <v>1</v>
      </c>
      <c r="CC2483" t="s">
        <v>120</v>
      </c>
      <c r="CH2483">
        <v>540</v>
      </c>
      <c r="CI2483">
        <v>42550</v>
      </c>
      <c r="CJ2483" t="s">
        <v>106</v>
      </c>
      <c r="CK2483" t="s">
        <v>106</v>
      </c>
      <c r="CL2483">
        <v>15</v>
      </c>
      <c r="CM2483" t="s">
        <v>2963</v>
      </c>
      <c r="CO2483">
        <v>124746</v>
      </c>
      <c r="CQ2483">
        <v>0</v>
      </c>
      <c r="CR2483">
        <v>0</v>
      </c>
      <c r="CS2483">
        <v>0</v>
      </c>
      <c r="CY2483" t="s">
        <v>123</v>
      </c>
      <c r="CZ2483" t="s">
        <v>124</v>
      </c>
      <c r="DD2483" t="str" cm="1">
        <f t="array" ref="DD2483">TEXT(_xlfn.SEQUENCE(1, DATEDIF(AG2483, AH2483, "m") + 1, AG2483, 30), "YYYY-APMM")</f>
        <v>2014-AP04</v>
      </c>
      <c r="DN2483">
        <f t="shared" si="76"/>
        <v>542.4</v>
      </c>
      <c r="DO2483" t="str">
        <f t="shared" si="77"/>
        <v>LABOR- SUBCONTRACTOR</v>
      </c>
    </row>
    <row r="2484" spans="1:119" x14ac:dyDescent="0.35">
      <c r="A2484" t="s">
        <v>105</v>
      </c>
      <c r="B2484">
        <v>501769</v>
      </c>
      <c r="C2484">
        <v>6359</v>
      </c>
      <c r="D2484">
        <v>124748</v>
      </c>
      <c r="E2484">
        <v>13662</v>
      </c>
      <c r="F2484">
        <v>0</v>
      </c>
      <c r="G2484" t="s">
        <v>106</v>
      </c>
      <c r="H2484" t="s">
        <v>106</v>
      </c>
      <c r="I2484" t="s">
        <v>106</v>
      </c>
      <c r="J2484" t="s">
        <v>107</v>
      </c>
      <c r="K2484" t="s">
        <v>108</v>
      </c>
      <c r="L2484" t="s">
        <v>109</v>
      </c>
      <c r="M2484" t="s">
        <v>110</v>
      </c>
      <c r="N2484" t="s">
        <v>5999</v>
      </c>
      <c r="O2484" t="s">
        <v>3017</v>
      </c>
      <c r="P2484">
        <v>8178</v>
      </c>
      <c r="Q2484">
        <v>392</v>
      </c>
      <c r="R2484">
        <v>296</v>
      </c>
      <c r="S2484">
        <v>200</v>
      </c>
      <c r="T2484">
        <v>0</v>
      </c>
      <c r="U2484">
        <v>1461.6</v>
      </c>
      <c r="V2484">
        <v>1461.6</v>
      </c>
      <c r="W2484">
        <v>200</v>
      </c>
      <c r="X2484">
        <v>0</v>
      </c>
      <c r="Y2484">
        <v>0</v>
      </c>
      <c r="Z2484">
        <v>0</v>
      </c>
      <c r="AD2484" s="1">
        <v>41770.333333333336</v>
      </c>
      <c r="AE2484" s="1">
        <v>41798.708333333336</v>
      </c>
      <c r="AG2484" s="1">
        <v>41713.333333333336</v>
      </c>
      <c r="AH2484" s="1">
        <v>41741.708333333336</v>
      </c>
      <c r="AI2484" s="1">
        <v>41713.333333333336</v>
      </c>
      <c r="AJ2484" s="1">
        <v>41741.708333333336</v>
      </c>
      <c r="AK2484" s="1">
        <v>41713.333333333336</v>
      </c>
      <c r="AL2484" s="1">
        <v>41741.708333333336</v>
      </c>
      <c r="AM2484" s="1">
        <v>41770.333333333336</v>
      </c>
      <c r="AN2484" s="1">
        <v>41798.708333333336</v>
      </c>
      <c r="AP2484" t="s">
        <v>113</v>
      </c>
      <c r="AU2484" t="s">
        <v>6000</v>
      </c>
      <c r="AY2484" t="s">
        <v>106</v>
      </c>
      <c r="AZ2484">
        <v>0</v>
      </c>
      <c r="BA2484">
        <v>0</v>
      </c>
      <c r="BD2484" s="3">
        <v>41321.661805555559</v>
      </c>
      <c r="BE2484" s="3">
        <v>41328.377083333333</v>
      </c>
      <c r="BF2484" t="s">
        <v>115</v>
      </c>
      <c r="BG2484" t="s">
        <v>115</v>
      </c>
      <c r="BH2484">
        <v>8149</v>
      </c>
      <c r="BM2484">
        <v>43550</v>
      </c>
      <c r="BR2484" t="s">
        <v>116</v>
      </c>
      <c r="BS2484" t="s">
        <v>117</v>
      </c>
      <c r="BU2484">
        <v>1</v>
      </c>
      <c r="BV2484" t="s">
        <v>118</v>
      </c>
      <c r="BX2484" t="s">
        <v>119</v>
      </c>
      <c r="BY2484" t="s">
        <v>119</v>
      </c>
      <c r="BZ2484" t="s">
        <v>119</v>
      </c>
      <c r="CA2484">
        <v>1</v>
      </c>
      <c r="CC2484" t="s">
        <v>120</v>
      </c>
      <c r="CH2484">
        <v>540</v>
      </c>
      <c r="CI2484">
        <v>42540</v>
      </c>
      <c r="CJ2484" t="s">
        <v>106</v>
      </c>
      <c r="CK2484" t="s">
        <v>106</v>
      </c>
      <c r="CL2484">
        <v>10</v>
      </c>
      <c r="CM2484" t="s">
        <v>2889</v>
      </c>
      <c r="CO2484">
        <v>124746</v>
      </c>
      <c r="CQ2484">
        <v>0</v>
      </c>
      <c r="CR2484">
        <v>0</v>
      </c>
      <c r="CS2484">
        <v>0</v>
      </c>
      <c r="CY2484" t="s">
        <v>123</v>
      </c>
      <c r="CZ2484" t="s">
        <v>124</v>
      </c>
      <c r="DD2484" t="str" cm="1">
        <f t="array" ref="DD2484">TEXT(_xlfn.SEQUENCE(1, DATEDIF(AG2484, AH2484, "m") + 1, AG2484, 30), "YYYY-APMM")</f>
        <v>2014-AP03</v>
      </c>
      <c r="DN2484">
        <f t="shared" si="76"/>
        <v>1461.6</v>
      </c>
      <c r="DO2484" t="str">
        <f t="shared" si="77"/>
        <v>LABOR- SUBCONTRACTOR</v>
      </c>
    </row>
    <row r="2485" spans="1:119" x14ac:dyDescent="0.35">
      <c r="A2485" t="s">
        <v>105</v>
      </c>
      <c r="B2485">
        <v>501770</v>
      </c>
      <c r="C2485">
        <v>6359</v>
      </c>
      <c r="D2485">
        <v>124748</v>
      </c>
      <c r="E2485">
        <v>13662</v>
      </c>
      <c r="F2485">
        <v>0</v>
      </c>
      <c r="G2485" t="s">
        <v>106</v>
      </c>
      <c r="H2485" t="s">
        <v>106</v>
      </c>
      <c r="I2485" t="s">
        <v>106</v>
      </c>
      <c r="J2485" t="s">
        <v>107</v>
      </c>
      <c r="K2485" t="s">
        <v>108</v>
      </c>
      <c r="L2485" t="s">
        <v>109</v>
      </c>
      <c r="M2485" t="s">
        <v>110</v>
      </c>
      <c r="N2485" t="s">
        <v>6001</v>
      </c>
      <c r="O2485" t="s">
        <v>3020</v>
      </c>
      <c r="P2485">
        <v>8178</v>
      </c>
      <c r="Q2485">
        <v>336</v>
      </c>
      <c r="R2485">
        <v>120</v>
      </c>
      <c r="S2485">
        <v>160</v>
      </c>
      <c r="T2485">
        <v>0</v>
      </c>
      <c r="U2485">
        <v>542.4</v>
      </c>
      <c r="V2485">
        <v>542.4</v>
      </c>
      <c r="W2485">
        <v>160</v>
      </c>
      <c r="X2485">
        <v>0</v>
      </c>
      <c r="Y2485">
        <v>0</v>
      </c>
      <c r="Z2485">
        <v>0</v>
      </c>
      <c r="AD2485" s="1">
        <v>41779.333333333336</v>
      </c>
      <c r="AE2485" s="1">
        <v>41801.708333333336</v>
      </c>
      <c r="AG2485" s="1">
        <v>41730.333333333336</v>
      </c>
      <c r="AH2485" s="1">
        <v>41752.708333333336</v>
      </c>
      <c r="AI2485" s="1">
        <v>41730.333333333336</v>
      </c>
      <c r="AJ2485" s="1">
        <v>41752.708333333336</v>
      </c>
      <c r="AK2485" s="1">
        <v>41730.333333333336</v>
      </c>
      <c r="AL2485" s="1">
        <v>41752.708333333336</v>
      </c>
      <c r="AM2485" s="1">
        <v>41779.333333333336</v>
      </c>
      <c r="AN2485" s="1">
        <v>41801.708333333336</v>
      </c>
      <c r="AP2485" t="s">
        <v>113</v>
      </c>
      <c r="AU2485" t="s">
        <v>6002</v>
      </c>
      <c r="AY2485" t="s">
        <v>106</v>
      </c>
      <c r="AZ2485">
        <v>0</v>
      </c>
      <c r="BA2485">
        <v>0</v>
      </c>
      <c r="BD2485" s="3">
        <v>41321.661805555559</v>
      </c>
      <c r="BE2485" s="3">
        <v>41328.377083333333</v>
      </c>
      <c r="BF2485" t="s">
        <v>115</v>
      </c>
      <c r="BG2485" t="s">
        <v>115</v>
      </c>
      <c r="BH2485">
        <v>8149</v>
      </c>
      <c r="BM2485">
        <v>43550</v>
      </c>
      <c r="BR2485" t="s">
        <v>116</v>
      </c>
      <c r="BS2485" t="s">
        <v>117</v>
      </c>
      <c r="BU2485">
        <v>1</v>
      </c>
      <c r="BV2485" t="s">
        <v>118</v>
      </c>
      <c r="BX2485" t="s">
        <v>119</v>
      </c>
      <c r="BY2485" t="s">
        <v>119</v>
      </c>
      <c r="BZ2485" t="s">
        <v>119</v>
      </c>
      <c r="CA2485">
        <v>1</v>
      </c>
      <c r="CC2485" t="s">
        <v>120</v>
      </c>
      <c r="CH2485">
        <v>540</v>
      </c>
      <c r="CI2485">
        <v>42540</v>
      </c>
      <c r="CJ2485" t="s">
        <v>106</v>
      </c>
      <c r="CK2485" t="s">
        <v>106</v>
      </c>
      <c r="CL2485">
        <v>10</v>
      </c>
      <c r="CM2485" t="s">
        <v>2889</v>
      </c>
      <c r="CO2485">
        <v>124746</v>
      </c>
      <c r="CQ2485">
        <v>0</v>
      </c>
      <c r="CR2485">
        <v>0</v>
      </c>
      <c r="CS2485">
        <v>0</v>
      </c>
      <c r="CY2485" t="s">
        <v>123</v>
      </c>
      <c r="CZ2485" t="s">
        <v>124</v>
      </c>
      <c r="DD2485" t="str" cm="1">
        <f t="array" ref="DD2485">TEXT(_xlfn.SEQUENCE(1, DATEDIF(AG2485, AH2485, "m") + 1, AG2485, 30), "YYYY-APMM")</f>
        <v>2014-AP04</v>
      </c>
      <c r="DN2485">
        <f t="shared" si="76"/>
        <v>542.4</v>
      </c>
      <c r="DO2485" t="str">
        <f t="shared" si="77"/>
        <v>LABOR- SUBCONTRACTOR</v>
      </c>
    </row>
    <row r="2486" spans="1:119" x14ac:dyDescent="0.35">
      <c r="A2486" t="s">
        <v>105</v>
      </c>
      <c r="B2486">
        <v>501771</v>
      </c>
      <c r="C2486">
        <v>6359</v>
      </c>
      <c r="D2486">
        <v>124748</v>
      </c>
      <c r="E2486">
        <v>13662</v>
      </c>
      <c r="F2486">
        <v>0</v>
      </c>
      <c r="G2486" t="s">
        <v>106</v>
      </c>
      <c r="H2486" t="s">
        <v>106</v>
      </c>
      <c r="I2486" t="s">
        <v>106</v>
      </c>
      <c r="J2486" t="s">
        <v>107</v>
      </c>
      <c r="K2486" t="s">
        <v>108</v>
      </c>
      <c r="L2486" t="s">
        <v>109</v>
      </c>
      <c r="M2486" t="s">
        <v>110</v>
      </c>
      <c r="N2486" t="s">
        <v>6003</v>
      </c>
      <c r="O2486" t="s">
        <v>3002</v>
      </c>
      <c r="P2486">
        <v>8178</v>
      </c>
      <c r="Q2486">
        <v>392</v>
      </c>
      <c r="R2486">
        <v>0</v>
      </c>
      <c r="S2486">
        <v>200</v>
      </c>
      <c r="T2486">
        <v>0</v>
      </c>
      <c r="U2486">
        <v>1102.8</v>
      </c>
      <c r="V2486">
        <v>1102.8</v>
      </c>
      <c r="W2486">
        <v>200</v>
      </c>
      <c r="X2486">
        <v>0</v>
      </c>
      <c r="Y2486">
        <v>0</v>
      </c>
      <c r="Z2486">
        <v>0</v>
      </c>
      <c r="AD2486" s="1">
        <v>41687.333333333336</v>
      </c>
      <c r="AE2486" s="1">
        <v>41715.708333333336</v>
      </c>
      <c r="AG2486" s="1">
        <v>41629.333333333336</v>
      </c>
      <c r="AH2486" s="1">
        <v>41657.708333333336</v>
      </c>
      <c r="AI2486" s="1">
        <v>41629.333333333336</v>
      </c>
      <c r="AJ2486" s="1">
        <v>41657.708333333336</v>
      </c>
      <c r="AK2486" s="1">
        <v>41629.333333333336</v>
      </c>
      <c r="AL2486" s="1">
        <v>41657.708333333336</v>
      </c>
      <c r="AM2486" s="1">
        <v>41687.333333333336</v>
      </c>
      <c r="AN2486" s="1">
        <v>41715.708333333336</v>
      </c>
      <c r="AP2486" t="s">
        <v>113</v>
      </c>
      <c r="AU2486" t="s">
        <v>6004</v>
      </c>
      <c r="AY2486" t="s">
        <v>106</v>
      </c>
      <c r="AZ2486">
        <v>0</v>
      </c>
      <c r="BA2486">
        <v>0</v>
      </c>
      <c r="BD2486" s="3">
        <v>41321.661805555559</v>
      </c>
      <c r="BE2486" s="3">
        <v>41328.377083333333</v>
      </c>
      <c r="BF2486" t="s">
        <v>115</v>
      </c>
      <c r="BG2486" t="s">
        <v>115</v>
      </c>
      <c r="BH2486">
        <v>8149</v>
      </c>
      <c r="BM2486">
        <v>43550</v>
      </c>
      <c r="BR2486" t="s">
        <v>116</v>
      </c>
      <c r="BS2486" t="s">
        <v>117</v>
      </c>
      <c r="BU2486">
        <v>1</v>
      </c>
      <c r="BV2486" t="s">
        <v>118</v>
      </c>
      <c r="BX2486" t="s">
        <v>119</v>
      </c>
      <c r="BY2486" t="s">
        <v>119</v>
      </c>
      <c r="BZ2486" t="s">
        <v>119</v>
      </c>
      <c r="CA2486">
        <v>1</v>
      </c>
      <c r="CC2486" t="s">
        <v>120</v>
      </c>
      <c r="CH2486">
        <v>540</v>
      </c>
      <c r="CI2486">
        <v>42540</v>
      </c>
      <c r="CJ2486" t="s">
        <v>106</v>
      </c>
      <c r="CK2486" t="s">
        <v>106</v>
      </c>
      <c r="CL2486">
        <v>10</v>
      </c>
      <c r="CM2486" t="s">
        <v>2889</v>
      </c>
      <c r="CO2486">
        <v>124746</v>
      </c>
      <c r="CQ2486">
        <v>0</v>
      </c>
      <c r="CR2486">
        <v>0</v>
      </c>
      <c r="CS2486">
        <v>0</v>
      </c>
      <c r="CY2486" t="s">
        <v>123</v>
      </c>
      <c r="CZ2486" t="s">
        <v>124</v>
      </c>
      <c r="DD2486" t="str" cm="1">
        <f t="array" ref="DD2486">TEXT(_xlfn.SEQUENCE(1, DATEDIF(AG2486, AH2486, "m") + 1, AG2486, 30), "YYYY-APMM")</f>
        <v>2013-AP12</v>
      </c>
      <c r="DN2486">
        <f t="shared" si="76"/>
        <v>1102.8</v>
      </c>
      <c r="DO2486" t="str">
        <f t="shared" si="77"/>
        <v>LABOR- SUBCONTRACTOR</v>
      </c>
    </row>
    <row r="2487" spans="1:119" x14ac:dyDescent="0.35">
      <c r="A2487" t="s">
        <v>105</v>
      </c>
      <c r="B2487">
        <v>501772</v>
      </c>
      <c r="C2487">
        <v>6359</v>
      </c>
      <c r="D2487">
        <v>124748</v>
      </c>
      <c r="E2487">
        <v>13662</v>
      </c>
      <c r="F2487">
        <v>0</v>
      </c>
      <c r="G2487" t="s">
        <v>106</v>
      </c>
      <c r="H2487" t="s">
        <v>106</v>
      </c>
      <c r="I2487" t="s">
        <v>106</v>
      </c>
      <c r="J2487" t="s">
        <v>107</v>
      </c>
      <c r="K2487" t="s">
        <v>108</v>
      </c>
      <c r="L2487" t="s">
        <v>109</v>
      </c>
      <c r="M2487" t="s">
        <v>110</v>
      </c>
      <c r="N2487" t="s">
        <v>6005</v>
      </c>
      <c r="O2487" t="s">
        <v>3005</v>
      </c>
      <c r="P2487">
        <v>8178</v>
      </c>
      <c r="Q2487">
        <v>552</v>
      </c>
      <c r="R2487">
        <v>0</v>
      </c>
      <c r="S2487">
        <v>160</v>
      </c>
      <c r="T2487">
        <v>0</v>
      </c>
      <c r="U2487">
        <v>1840.8</v>
      </c>
      <c r="V2487">
        <v>1840.8</v>
      </c>
      <c r="W2487">
        <v>160</v>
      </c>
      <c r="X2487">
        <v>0</v>
      </c>
      <c r="Y2487">
        <v>0</v>
      </c>
      <c r="Z2487">
        <v>0</v>
      </c>
      <c r="AD2487" s="1">
        <v>41722.333333333336</v>
      </c>
      <c r="AE2487" s="1">
        <v>41744.708333333336</v>
      </c>
      <c r="AG2487" s="1">
        <v>41640.333333333336</v>
      </c>
      <c r="AH2487" s="1">
        <v>41662.708333333336</v>
      </c>
      <c r="AI2487" s="1">
        <v>41640.333333333336</v>
      </c>
      <c r="AJ2487" s="1">
        <v>41662.708333333336</v>
      </c>
      <c r="AK2487" s="1">
        <v>41640.333333333336</v>
      </c>
      <c r="AL2487" s="1">
        <v>41662.708333333336</v>
      </c>
      <c r="AM2487" s="1">
        <v>41722.333333333336</v>
      </c>
      <c r="AN2487" s="1">
        <v>41744.708333333336</v>
      </c>
      <c r="AP2487" t="s">
        <v>113</v>
      </c>
      <c r="AU2487" t="s">
        <v>6006</v>
      </c>
      <c r="AY2487" t="s">
        <v>106</v>
      </c>
      <c r="AZ2487">
        <v>0</v>
      </c>
      <c r="BA2487">
        <v>0</v>
      </c>
      <c r="BD2487" s="3">
        <v>41321.661805555559</v>
      </c>
      <c r="BE2487" s="3">
        <v>41321.663888888892</v>
      </c>
      <c r="BF2487" t="s">
        <v>115</v>
      </c>
      <c r="BG2487" t="s">
        <v>115</v>
      </c>
      <c r="BH2487">
        <v>8149</v>
      </c>
      <c r="BM2487">
        <v>43550</v>
      </c>
      <c r="BR2487" t="s">
        <v>116</v>
      </c>
      <c r="BS2487" t="s">
        <v>117</v>
      </c>
      <c r="BU2487">
        <v>1</v>
      </c>
      <c r="BV2487" t="s">
        <v>118</v>
      </c>
      <c r="BX2487" t="s">
        <v>119</v>
      </c>
      <c r="BY2487" t="s">
        <v>119</v>
      </c>
      <c r="BZ2487" t="s">
        <v>119</v>
      </c>
      <c r="CA2487">
        <v>1</v>
      </c>
      <c r="CC2487" t="s">
        <v>120</v>
      </c>
      <c r="CH2487">
        <v>540</v>
      </c>
      <c r="CI2487">
        <v>42540</v>
      </c>
      <c r="CJ2487" t="s">
        <v>106</v>
      </c>
      <c r="CK2487" t="s">
        <v>106</v>
      </c>
      <c r="CL2487">
        <v>10</v>
      </c>
      <c r="CM2487" t="s">
        <v>2889</v>
      </c>
      <c r="CO2487">
        <v>124746</v>
      </c>
      <c r="CQ2487">
        <v>0</v>
      </c>
      <c r="CR2487">
        <v>0</v>
      </c>
      <c r="CS2487">
        <v>0</v>
      </c>
      <c r="CY2487" t="s">
        <v>123</v>
      </c>
      <c r="CZ2487" t="s">
        <v>124</v>
      </c>
      <c r="DD2487" t="str" cm="1">
        <f t="array" ref="DD2487">TEXT(_xlfn.SEQUENCE(1, DATEDIF(AG2487, AH2487, "m") + 1, AG2487, 30), "YYYY-APMM")</f>
        <v>2014-AP01</v>
      </c>
      <c r="DN2487">
        <f t="shared" si="76"/>
        <v>1840.8</v>
      </c>
      <c r="DO2487" t="str">
        <f t="shared" si="77"/>
        <v>LABOR- SUBCONTRACTOR</v>
      </c>
    </row>
    <row r="2488" spans="1:119" x14ac:dyDescent="0.35">
      <c r="A2488" t="s">
        <v>105</v>
      </c>
      <c r="B2488">
        <v>501773</v>
      </c>
      <c r="C2488">
        <v>6359</v>
      </c>
      <c r="D2488">
        <v>124748</v>
      </c>
      <c r="E2488">
        <v>13662</v>
      </c>
      <c r="F2488">
        <v>0</v>
      </c>
      <c r="G2488" t="s">
        <v>106</v>
      </c>
      <c r="H2488" t="s">
        <v>106</v>
      </c>
      <c r="I2488" t="s">
        <v>106</v>
      </c>
      <c r="J2488" t="s">
        <v>107</v>
      </c>
      <c r="K2488" t="s">
        <v>108</v>
      </c>
      <c r="L2488" t="s">
        <v>109</v>
      </c>
      <c r="M2488" t="s">
        <v>110</v>
      </c>
      <c r="N2488" t="s">
        <v>6007</v>
      </c>
      <c r="O2488" t="s">
        <v>3008</v>
      </c>
      <c r="P2488">
        <v>8178</v>
      </c>
      <c r="Q2488">
        <v>552</v>
      </c>
      <c r="R2488">
        <v>216</v>
      </c>
      <c r="S2488">
        <v>200</v>
      </c>
      <c r="T2488">
        <v>0</v>
      </c>
      <c r="U2488">
        <v>648</v>
      </c>
      <c r="V2488">
        <v>648</v>
      </c>
      <c r="W2488">
        <v>200</v>
      </c>
      <c r="X2488">
        <v>0</v>
      </c>
      <c r="Y2488">
        <v>0</v>
      </c>
      <c r="Z2488">
        <v>0</v>
      </c>
      <c r="AD2488" s="1">
        <v>41730.333333333336</v>
      </c>
      <c r="AE2488" s="1">
        <v>41758.708333333336</v>
      </c>
      <c r="AG2488" s="1">
        <v>41648.333333333336</v>
      </c>
      <c r="AH2488" s="1">
        <v>41676.708333333336</v>
      </c>
      <c r="AI2488" s="1">
        <v>41648.333333333336</v>
      </c>
      <c r="AJ2488" s="1">
        <v>41676.708333333336</v>
      </c>
      <c r="AK2488" s="1">
        <v>41648.333333333336</v>
      </c>
      <c r="AL2488" s="1">
        <v>41676.708333333336</v>
      </c>
      <c r="AM2488" s="1">
        <v>41730.333333333336</v>
      </c>
      <c r="AN2488" s="1">
        <v>41758.708333333336</v>
      </c>
      <c r="AP2488" t="s">
        <v>113</v>
      </c>
      <c r="AU2488" t="s">
        <v>6008</v>
      </c>
      <c r="AY2488" t="s">
        <v>106</v>
      </c>
      <c r="AZ2488">
        <v>0</v>
      </c>
      <c r="BA2488">
        <v>0</v>
      </c>
      <c r="BD2488" s="3">
        <v>41321.661805555559</v>
      </c>
      <c r="BE2488" s="3">
        <v>41321.663888888892</v>
      </c>
      <c r="BF2488" t="s">
        <v>115</v>
      </c>
      <c r="BG2488" t="s">
        <v>115</v>
      </c>
      <c r="BH2488">
        <v>8149</v>
      </c>
      <c r="BM2488">
        <v>43550</v>
      </c>
      <c r="BR2488" t="s">
        <v>116</v>
      </c>
      <c r="BS2488" t="s">
        <v>117</v>
      </c>
      <c r="BU2488">
        <v>1</v>
      </c>
      <c r="BV2488" t="s">
        <v>118</v>
      </c>
      <c r="BX2488" t="s">
        <v>119</v>
      </c>
      <c r="BY2488" t="s">
        <v>119</v>
      </c>
      <c r="BZ2488" t="s">
        <v>119</v>
      </c>
      <c r="CA2488">
        <v>1</v>
      </c>
      <c r="CC2488" t="s">
        <v>120</v>
      </c>
      <c r="CH2488">
        <v>540</v>
      </c>
      <c r="CI2488">
        <v>42540</v>
      </c>
      <c r="CJ2488" t="s">
        <v>106</v>
      </c>
      <c r="CK2488" t="s">
        <v>106</v>
      </c>
      <c r="CL2488">
        <v>10</v>
      </c>
      <c r="CM2488" t="s">
        <v>2889</v>
      </c>
      <c r="CO2488">
        <v>124746</v>
      </c>
      <c r="CQ2488">
        <v>0</v>
      </c>
      <c r="CR2488">
        <v>0</v>
      </c>
      <c r="CS2488">
        <v>0</v>
      </c>
      <c r="CY2488" t="s">
        <v>123</v>
      </c>
      <c r="CZ2488" t="s">
        <v>124</v>
      </c>
      <c r="DD2488" t="str" cm="1">
        <f t="array" ref="DD2488">TEXT(_xlfn.SEQUENCE(1, DATEDIF(AG2488, AH2488, "m") + 1, AG2488, 30), "YYYY-APMM")</f>
        <v>2014-AP01</v>
      </c>
      <c r="DN2488">
        <f t="shared" si="76"/>
        <v>648</v>
      </c>
      <c r="DO2488" t="str">
        <f t="shared" si="77"/>
        <v>LABOR- SUBCONTRACTOR</v>
      </c>
    </row>
    <row r="2489" spans="1:119" x14ac:dyDescent="0.35">
      <c r="A2489" t="s">
        <v>105</v>
      </c>
      <c r="B2489">
        <v>501774</v>
      </c>
      <c r="C2489">
        <v>6359</v>
      </c>
      <c r="D2489">
        <v>124748</v>
      </c>
      <c r="E2489">
        <v>13662</v>
      </c>
      <c r="F2489">
        <v>0</v>
      </c>
      <c r="G2489" t="s">
        <v>106</v>
      </c>
      <c r="H2489" t="s">
        <v>106</v>
      </c>
      <c r="I2489" t="s">
        <v>106</v>
      </c>
      <c r="J2489" t="s">
        <v>107</v>
      </c>
      <c r="K2489" t="s">
        <v>108</v>
      </c>
      <c r="L2489" t="s">
        <v>109</v>
      </c>
      <c r="M2489" t="s">
        <v>110</v>
      </c>
      <c r="N2489" t="s">
        <v>6009</v>
      </c>
      <c r="O2489" t="s">
        <v>3011</v>
      </c>
      <c r="P2489">
        <v>8178</v>
      </c>
      <c r="Q2489">
        <v>336</v>
      </c>
      <c r="R2489">
        <v>0</v>
      </c>
      <c r="S2489">
        <v>160</v>
      </c>
      <c r="T2489">
        <v>0</v>
      </c>
      <c r="U2489">
        <v>222</v>
      </c>
      <c r="V2489">
        <v>222</v>
      </c>
      <c r="W2489">
        <v>160</v>
      </c>
      <c r="X2489">
        <v>0</v>
      </c>
      <c r="Y2489">
        <v>0</v>
      </c>
      <c r="Z2489">
        <v>0</v>
      </c>
      <c r="AD2489" s="1">
        <v>41767.333333333336</v>
      </c>
      <c r="AE2489" s="1">
        <v>41790.708333333336</v>
      </c>
      <c r="AG2489" s="1">
        <v>41718.333333333336</v>
      </c>
      <c r="AH2489" s="1">
        <v>41741.708333333336</v>
      </c>
      <c r="AI2489" s="1">
        <v>41718.333333333336</v>
      </c>
      <c r="AJ2489" s="1">
        <v>41741.708333333336</v>
      </c>
      <c r="AK2489" s="1">
        <v>41718.333333333336</v>
      </c>
      <c r="AL2489" s="1">
        <v>41741.708333333336</v>
      </c>
      <c r="AM2489" s="1">
        <v>41767.333333333336</v>
      </c>
      <c r="AN2489" s="1">
        <v>41790.708333333336</v>
      </c>
      <c r="AP2489" t="s">
        <v>113</v>
      </c>
      <c r="AU2489" t="s">
        <v>6010</v>
      </c>
      <c r="AY2489" t="s">
        <v>106</v>
      </c>
      <c r="AZ2489">
        <v>0</v>
      </c>
      <c r="BA2489">
        <v>0</v>
      </c>
      <c r="BD2489" s="3">
        <v>41321.661805555559</v>
      </c>
      <c r="BE2489" s="3">
        <v>41321.663888888892</v>
      </c>
      <c r="BF2489" t="s">
        <v>115</v>
      </c>
      <c r="BG2489" t="s">
        <v>115</v>
      </c>
      <c r="BH2489">
        <v>8149</v>
      </c>
      <c r="BM2489">
        <v>43550</v>
      </c>
      <c r="BR2489" t="s">
        <v>116</v>
      </c>
      <c r="BS2489" t="s">
        <v>117</v>
      </c>
      <c r="BU2489">
        <v>1</v>
      </c>
      <c r="BV2489" t="s">
        <v>118</v>
      </c>
      <c r="BX2489" t="s">
        <v>119</v>
      </c>
      <c r="BY2489" t="s">
        <v>119</v>
      </c>
      <c r="BZ2489" t="s">
        <v>119</v>
      </c>
      <c r="CA2489">
        <v>1</v>
      </c>
      <c r="CC2489" t="s">
        <v>120</v>
      </c>
      <c r="CH2489">
        <v>540</v>
      </c>
      <c r="CI2489">
        <v>42540</v>
      </c>
      <c r="CJ2489" t="s">
        <v>106</v>
      </c>
      <c r="CK2489" t="s">
        <v>106</v>
      </c>
      <c r="CL2489">
        <v>10</v>
      </c>
      <c r="CM2489" t="s">
        <v>2889</v>
      </c>
      <c r="CO2489">
        <v>124746</v>
      </c>
      <c r="CQ2489">
        <v>0</v>
      </c>
      <c r="CR2489">
        <v>0</v>
      </c>
      <c r="CS2489">
        <v>0</v>
      </c>
      <c r="CY2489" t="s">
        <v>123</v>
      </c>
      <c r="CZ2489" t="s">
        <v>124</v>
      </c>
      <c r="DD2489" t="str" cm="1">
        <f t="array" ref="DD2489">TEXT(_xlfn.SEQUENCE(1, DATEDIF(AG2489, AH2489, "m") + 1, AG2489, 30), "YYYY-APMM")</f>
        <v>2014-AP03</v>
      </c>
      <c r="DN2489">
        <f t="shared" si="76"/>
        <v>222</v>
      </c>
      <c r="DO2489" t="str">
        <f t="shared" si="77"/>
        <v>LABOR- SUBCONTRACTOR</v>
      </c>
    </row>
    <row r="2490" spans="1:119" x14ac:dyDescent="0.35">
      <c r="A2490" t="s">
        <v>105</v>
      </c>
      <c r="B2490">
        <v>501775</v>
      </c>
      <c r="C2490">
        <v>6359</v>
      </c>
      <c r="D2490">
        <v>124748</v>
      </c>
      <c r="E2490">
        <v>13662</v>
      </c>
      <c r="F2490">
        <v>0</v>
      </c>
      <c r="G2490" t="s">
        <v>106</v>
      </c>
      <c r="H2490" t="s">
        <v>106</v>
      </c>
      <c r="I2490" t="s">
        <v>106</v>
      </c>
      <c r="J2490" t="s">
        <v>107</v>
      </c>
      <c r="K2490" t="s">
        <v>108</v>
      </c>
      <c r="L2490" t="s">
        <v>109</v>
      </c>
      <c r="M2490" t="s">
        <v>110</v>
      </c>
      <c r="N2490" t="s">
        <v>6011</v>
      </c>
      <c r="O2490" t="s">
        <v>3014</v>
      </c>
      <c r="P2490">
        <v>8178</v>
      </c>
      <c r="Q2490">
        <v>352</v>
      </c>
      <c r="R2490">
        <v>288</v>
      </c>
      <c r="S2490">
        <v>200</v>
      </c>
      <c r="T2490">
        <v>0</v>
      </c>
      <c r="U2490">
        <v>2580</v>
      </c>
      <c r="V2490">
        <v>2580</v>
      </c>
      <c r="W2490">
        <v>200</v>
      </c>
      <c r="X2490">
        <v>0</v>
      </c>
      <c r="Y2490">
        <v>0</v>
      </c>
      <c r="Z2490">
        <v>0</v>
      </c>
      <c r="AD2490" s="1">
        <v>41781.333333333336</v>
      </c>
      <c r="AE2490" s="1">
        <v>41809.708333333336</v>
      </c>
      <c r="AG2490" s="1">
        <v>41730.333333333336</v>
      </c>
      <c r="AH2490" s="1">
        <v>41758.708333333336</v>
      </c>
      <c r="AI2490" s="1">
        <v>41730.333333333336</v>
      </c>
      <c r="AJ2490" s="1">
        <v>41758.708333333336</v>
      </c>
      <c r="AK2490" s="1">
        <v>41730.333333333336</v>
      </c>
      <c r="AL2490" s="1">
        <v>41758.708333333336</v>
      </c>
      <c r="AM2490" s="1">
        <v>41781.333333333336</v>
      </c>
      <c r="AN2490" s="1">
        <v>41809.708333333336</v>
      </c>
      <c r="AP2490" t="s">
        <v>113</v>
      </c>
      <c r="AU2490" t="s">
        <v>6012</v>
      </c>
      <c r="AY2490" t="s">
        <v>106</v>
      </c>
      <c r="AZ2490">
        <v>0</v>
      </c>
      <c r="BA2490">
        <v>0</v>
      </c>
      <c r="BD2490" s="3">
        <v>41321.661805555559</v>
      </c>
      <c r="BE2490" s="3">
        <v>41321.663888888892</v>
      </c>
      <c r="BF2490" t="s">
        <v>115</v>
      </c>
      <c r="BG2490" t="s">
        <v>115</v>
      </c>
      <c r="BH2490">
        <v>8149</v>
      </c>
      <c r="BM2490">
        <v>43550</v>
      </c>
      <c r="BR2490" t="s">
        <v>116</v>
      </c>
      <c r="BS2490" t="s">
        <v>117</v>
      </c>
      <c r="BU2490">
        <v>1</v>
      </c>
      <c r="BV2490" t="s">
        <v>118</v>
      </c>
      <c r="BX2490" t="s">
        <v>119</v>
      </c>
      <c r="BY2490" t="s">
        <v>119</v>
      </c>
      <c r="BZ2490" t="s">
        <v>119</v>
      </c>
      <c r="CA2490">
        <v>1</v>
      </c>
      <c r="CC2490" t="s">
        <v>120</v>
      </c>
      <c r="CH2490">
        <v>540</v>
      </c>
      <c r="CI2490">
        <v>42540</v>
      </c>
      <c r="CJ2490" t="s">
        <v>106</v>
      </c>
      <c r="CK2490" t="s">
        <v>106</v>
      </c>
      <c r="CL2490">
        <v>10</v>
      </c>
      <c r="CM2490" t="s">
        <v>2889</v>
      </c>
      <c r="CO2490">
        <v>124746</v>
      </c>
      <c r="CQ2490">
        <v>0</v>
      </c>
      <c r="CR2490">
        <v>0</v>
      </c>
      <c r="CS2490">
        <v>0</v>
      </c>
      <c r="CY2490" t="s">
        <v>123</v>
      </c>
      <c r="CZ2490" t="s">
        <v>124</v>
      </c>
      <c r="DD2490" t="str" cm="1">
        <f t="array" ref="DD2490">TEXT(_xlfn.SEQUENCE(1, DATEDIF(AG2490, AH2490, "m") + 1, AG2490, 30), "YYYY-APMM")</f>
        <v>2014-AP04</v>
      </c>
      <c r="DN2490">
        <f t="shared" si="76"/>
        <v>2580</v>
      </c>
      <c r="DO2490" t="str">
        <f t="shared" si="77"/>
        <v>LABOR- SUBCONTRACTOR</v>
      </c>
    </row>
    <row r="2491" spans="1:119" x14ac:dyDescent="0.35">
      <c r="A2491" t="s">
        <v>105</v>
      </c>
      <c r="B2491">
        <v>501776</v>
      </c>
      <c r="C2491">
        <v>6359</v>
      </c>
      <c r="D2491">
        <v>124749</v>
      </c>
      <c r="E2491">
        <v>13662</v>
      </c>
      <c r="F2491">
        <v>0</v>
      </c>
      <c r="G2491" t="s">
        <v>106</v>
      </c>
      <c r="H2491" t="s">
        <v>106</v>
      </c>
      <c r="I2491" t="s">
        <v>106</v>
      </c>
      <c r="J2491" t="s">
        <v>107</v>
      </c>
      <c r="K2491" t="s">
        <v>108</v>
      </c>
      <c r="L2491" t="s">
        <v>109</v>
      </c>
      <c r="M2491" t="s">
        <v>110</v>
      </c>
      <c r="N2491" t="s">
        <v>6013</v>
      </c>
      <c r="O2491" t="s">
        <v>3023</v>
      </c>
      <c r="P2491">
        <v>8178</v>
      </c>
      <c r="Q2491">
        <v>64</v>
      </c>
      <c r="R2491">
        <v>0</v>
      </c>
      <c r="S2491">
        <v>144</v>
      </c>
      <c r="T2491">
        <v>0</v>
      </c>
      <c r="U2491">
        <v>309.60000000000002</v>
      </c>
      <c r="V2491">
        <v>309.60000000000002</v>
      </c>
      <c r="W2491">
        <v>144</v>
      </c>
      <c r="X2491">
        <v>0</v>
      </c>
      <c r="Y2491">
        <v>0</v>
      </c>
      <c r="Z2491">
        <v>0</v>
      </c>
      <c r="AD2491" s="1">
        <v>41807.333333333336</v>
      </c>
      <c r="AE2491" s="1">
        <v>41827.708333333336</v>
      </c>
      <c r="AG2491" s="1">
        <v>41798.333333333336</v>
      </c>
      <c r="AH2491" s="1">
        <v>41818.708333333336</v>
      </c>
      <c r="AI2491" s="1">
        <v>41798.333333333336</v>
      </c>
      <c r="AJ2491" s="1">
        <v>41818.708333333336</v>
      </c>
      <c r="AK2491" s="1">
        <v>41798.333333333336</v>
      </c>
      <c r="AL2491" s="1">
        <v>41818.708333333336</v>
      </c>
      <c r="AM2491" s="1">
        <v>41807.333333333336</v>
      </c>
      <c r="AN2491" s="1">
        <v>41827.708333333336</v>
      </c>
      <c r="AP2491" t="s">
        <v>113</v>
      </c>
      <c r="AU2491" t="s">
        <v>6014</v>
      </c>
      <c r="AY2491" t="s">
        <v>106</v>
      </c>
      <c r="AZ2491">
        <v>0</v>
      </c>
      <c r="BA2491">
        <v>0</v>
      </c>
      <c r="BD2491" s="3">
        <v>41321.661805555559</v>
      </c>
      <c r="BE2491" s="3">
        <v>41321.663888888892</v>
      </c>
      <c r="BF2491" t="s">
        <v>115</v>
      </c>
      <c r="BG2491" t="s">
        <v>115</v>
      </c>
      <c r="BH2491">
        <v>8149</v>
      </c>
      <c r="BM2491">
        <v>43550</v>
      </c>
      <c r="BR2491" t="s">
        <v>116</v>
      </c>
      <c r="BS2491" t="s">
        <v>117</v>
      </c>
      <c r="BU2491">
        <v>1</v>
      </c>
      <c r="BV2491" t="s">
        <v>118</v>
      </c>
      <c r="BX2491" t="s">
        <v>119</v>
      </c>
      <c r="BY2491" t="s">
        <v>119</v>
      </c>
      <c r="BZ2491" t="s">
        <v>119</v>
      </c>
      <c r="CA2491">
        <v>1</v>
      </c>
      <c r="CC2491" t="s">
        <v>120</v>
      </c>
      <c r="CH2491">
        <v>540</v>
      </c>
      <c r="CI2491">
        <v>42560</v>
      </c>
      <c r="CJ2491" t="s">
        <v>106</v>
      </c>
      <c r="CK2491" t="s">
        <v>106</v>
      </c>
      <c r="CL2491">
        <v>20</v>
      </c>
      <c r="CM2491" t="s">
        <v>2867</v>
      </c>
      <c r="CO2491">
        <v>124746</v>
      </c>
      <c r="CQ2491">
        <v>0</v>
      </c>
      <c r="CR2491">
        <v>0</v>
      </c>
      <c r="CS2491">
        <v>0</v>
      </c>
      <c r="CY2491" t="s">
        <v>123</v>
      </c>
      <c r="CZ2491" t="s">
        <v>124</v>
      </c>
      <c r="DD2491" t="str" cm="1">
        <f t="array" ref="DD2491">TEXT(_xlfn.SEQUENCE(1, DATEDIF(AG2491, AH2491, "m") + 1, AG2491, 30), "YYYY-APMM")</f>
        <v>2014-AP06</v>
      </c>
      <c r="DN2491">
        <f t="shared" si="76"/>
        <v>309.60000000000002</v>
      </c>
      <c r="DO2491" t="str">
        <f t="shared" si="77"/>
        <v>LABOR- SUBCONTRACTOR</v>
      </c>
    </row>
    <row r="2492" spans="1:119" x14ac:dyDescent="0.35">
      <c r="A2492" t="s">
        <v>105</v>
      </c>
      <c r="B2492">
        <v>501777</v>
      </c>
      <c r="C2492">
        <v>6359</v>
      </c>
      <c r="D2492">
        <v>124749</v>
      </c>
      <c r="E2492">
        <v>13662</v>
      </c>
      <c r="F2492">
        <v>0</v>
      </c>
      <c r="G2492" t="s">
        <v>106</v>
      </c>
      <c r="H2492" t="s">
        <v>106</v>
      </c>
      <c r="I2492" t="s">
        <v>106</v>
      </c>
      <c r="J2492" t="s">
        <v>107</v>
      </c>
      <c r="K2492" t="s">
        <v>108</v>
      </c>
      <c r="L2492" t="s">
        <v>109</v>
      </c>
      <c r="M2492" t="s">
        <v>110</v>
      </c>
      <c r="N2492" t="s">
        <v>6015</v>
      </c>
      <c r="O2492" t="s">
        <v>3026</v>
      </c>
      <c r="P2492">
        <v>8178</v>
      </c>
      <c r="Q2492">
        <v>64</v>
      </c>
      <c r="R2492">
        <v>64</v>
      </c>
      <c r="S2492">
        <v>184</v>
      </c>
      <c r="T2492">
        <v>0</v>
      </c>
      <c r="U2492">
        <v>4725.6000000000004</v>
      </c>
      <c r="V2492">
        <v>4725.6000000000004</v>
      </c>
      <c r="W2492">
        <v>184</v>
      </c>
      <c r="X2492">
        <v>0</v>
      </c>
      <c r="Y2492">
        <v>0</v>
      </c>
      <c r="Z2492">
        <v>0</v>
      </c>
      <c r="AD2492" s="1">
        <v>41819.333333333336</v>
      </c>
      <c r="AE2492" s="1">
        <v>41844.708333333336</v>
      </c>
      <c r="AG2492" s="1">
        <v>41809.333333333336</v>
      </c>
      <c r="AH2492" s="1">
        <v>41835.708333333336</v>
      </c>
      <c r="AI2492" s="1">
        <v>41809.333333333336</v>
      </c>
      <c r="AJ2492" s="1">
        <v>41835.708333333336</v>
      </c>
      <c r="AK2492" s="1">
        <v>41809.333333333336</v>
      </c>
      <c r="AL2492" s="1">
        <v>41835.708333333336</v>
      </c>
      <c r="AM2492" s="1">
        <v>41819.333333333336</v>
      </c>
      <c r="AN2492" s="1">
        <v>41844.708333333336</v>
      </c>
      <c r="AP2492" t="s">
        <v>113</v>
      </c>
      <c r="AU2492" t="s">
        <v>6016</v>
      </c>
      <c r="AY2492" t="s">
        <v>106</v>
      </c>
      <c r="AZ2492">
        <v>0</v>
      </c>
      <c r="BA2492">
        <v>0</v>
      </c>
      <c r="BD2492" s="3">
        <v>41321.661805555559</v>
      </c>
      <c r="BE2492" s="3">
        <v>41321.663888888892</v>
      </c>
      <c r="BF2492" t="s">
        <v>115</v>
      </c>
      <c r="BG2492" t="s">
        <v>115</v>
      </c>
      <c r="BH2492">
        <v>8149</v>
      </c>
      <c r="BM2492">
        <v>43550</v>
      </c>
      <c r="BR2492" t="s">
        <v>116</v>
      </c>
      <c r="BS2492" t="s">
        <v>117</v>
      </c>
      <c r="BU2492">
        <v>1</v>
      </c>
      <c r="BV2492" t="s">
        <v>118</v>
      </c>
      <c r="BX2492" t="s">
        <v>119</v>
      </c>
      <c r="BY2492" t="s">
        <v>119</v>
      </c>
      <c r="BZ2492" t="s">
        <v>119</v>
      </c>
      <c r="CA2492">
        <v>1</v>
      </c>
      <c r="CC2492" t="s">
        <v>120</v>
      </c>
      <c r="CH2492">
        <v>540</v>
      </c>
      <c r="CI2492">
        <v>42560</v>
      </c>
      <c r="CJ2492" t="s">
        <v>106</v>
      </c>
      <c r="CK2492" t="s">
        <v>106</v>
      </c>
      <c r="CL2492">
        <v>20</v>
      </c>
      <c r="CM2492" t="s">
        <v>2867</v>
      </c>
      <c r="CO2492">
        <v>124746</v>
      </c>
      <c r="CQ2492">
        <v>0</v>
      </c>
      <c r="CR2492">
        <v>0</v>
      </c>
      <c r="CS2492">
        <v>0</v>
      </c>
      <c r="CY2492" t="s">
        <v>123</v>
      </c>
      <c r="CZ2492" t="s">
        <v>124</v>
      </c>
      <c r="DD2492" t="str" cm="1">
        <f t="array" ref="DD2492">TEXT(_xlfn.SEQUENCE(1, DATEDIF(AG2492, AH2492, "m") + 1, AG2492, 30), "YYYY-APMM")</f>
        <v>2014-AP06</v>
      </c>
      <c r="DN2492">
        <f t="shared" si="76"/>
        <v>4725.6000000000004</v>
      </c>
      <c r="DO2492" t="str">
        <f t="shared" si="77"/>
        <v>LABOR- SUBCONTRACTOR</v>
      </c>
    </row>
    <row r="2493" spans="1:119" x14ac:dyDescent="0.35">
      <c r="A2493" t="s">
        <v>105</v>
      </c>
      <c r="B2493">
        <v>501778</v>
      </c>
      <c r="C2493">
        <v>6359</v>
      </c>
      <c r="D2493">
        <v>124751</v>
      </c>
      <c r="E2493">
        <v>13662</v>
      </c>
      <c r="F2493">
        <v>0</v>
      </c>
      <c r="G2493" t="s">
        <v>106</v>
      </c>
      <c r="H2493" t="s">
        <v>106</v>
      </c>
      <c r="I2493" t="s">
        <v>106</v>
      </c>
      <c r="J2493" t="s">
        <v>107</v>
      </c>
      <c r="K2493" t="s">
        <v>108</v>
      </c>
      <c r="L2493" t="s">
        <v>109</v>
      </c>
      <c r="M2493" t="s">
        <v>110</v>
      </c>
      <c r="N2493" t="s">
        <v>6017</v>
      </c>
      <c r="O2493" t="s">
        <v>3048</v>
      </c>
      <c r="P2493">
        <v>8178</v>
      </c>
      <c r="Q2493">
        <v>256</v>
      </c>
      <c r="R2493">
        <v>8</v>
      </c>
      <c r="S2493">
        <v>160</v>
      </c>
      <c r="T2493">
        <v>0</v>
      </c>
      <c r="U2493">
        <v>340.8</v>
      </c>
      <c r="V2493">
        <v>340.8</v>
      </c>
      <c r="W2493">
        <v>160</v>
      </c>
      <c r="X2493">
        <v>0</v>
      </c>
      <c r="Y2493">
        <v>0</v>
      </c>
      <c r="Z2493">
        <v>0</v>
      </c>
      <c r="AD2493" s="1">
        <v>41742.333333333336</v>
      </c>
      <c r="AE2493" s="1">
        <v>41764.708333333336</v>
      </c>
      <c r="AG2493" s="1">
        <v>41704.333333333336</v>
      </c>
      <c r="AH2493" s="1">
        <v>41727.708333333336</v>
      </c>
      <c r="AI2493" s="1">
        <v>41704.333333333336</v>
      </c>
      <c r="AJ2493" s="1">
        <v>41727.708333333336</v>
      </c>
      <c r="AK2493" s="1">
        <v>41704.333333333336</v>
      </c>
      <c r="AL2493" s="1">
        <v>41727.708333333336</v>
      </c>
      <c r="AM2493" s="1">
        <v>41742.333333333336</v>
      </c>
      <c r="AN2493" s="1">
        <v>41764.708333333336</v>
      </c>
      <c r="AP2493" t="s">
        <v>113</v>
      </c>
      <c r="AU2493" t="s">
        <v>6018</v>
      </c>
      <c r="AY2493" t="s">
        <v>106</v>
      </c>
      <c r="AZ2493">
        <v>0</v>
      </c>
      <c r="BA2493">
        <v>0</v>
      </c>
      <c r="BD2493" s="3">
        <v>41321.661805555559</v>
      </c>
      <c r="BE2493" s="3">
        <v>41321.663888888892</v>
      </c>
      <c r="BF2493" t="s">
        <v>115</v>
      </c>
      <c r="BG2493" t="s">
        <v>115</v>
      </c>
      <c r="BH2493">
        <v>8149</v>
      </c>
      <c r="BM2493">
        <v>43550</v>
      </c>
      <c r="BR2493" t="s">
        <v>116</v>
      </c>
      <c r="BS2493" t="s">
        <v>117</v>
      </c>
      <c r="BU2493">
        <v>1</v>
      </c>
      <c r="BV2493" t="s">
        <v>118</v>
      </c>
      <c r="BX2493" t="s">
        <v>119</v>
      </c>
      <c r="BY2493" t="s">
        <v>119</v>
      </c>
      <c r="BZ2493" t="s">
        <v>119</v>
      </c>
      <c r="CA2493">
        <v>1</v>
      </c>
      <c r="CC2493" t="s">
        <v>120</v>
      </c>
      <c r="CH2493">
        <v>540</v>
      </c>
      <c r="CI2493">
        <v>42630</v>
      </c>
      <c r="CJ2493" t="s">
        <v>106</v>
      </c>
      <c r="CK2493" t="s">
        <v>106</v>
      </c>
      <c r="CL2493">
        <v>15</v>
      </c>
      <c r="CM2493" t="s">
        <v>2963</v>
      </c>
      <c r="CO2493">
        <v>124750</v>
      </c>
      <c r="CQ2493">
        <v>0</v>
      </c>
      <c r="CR2493">
        <v>0</v>
      </c>
      <c r="CS2493">
        <v>0</v>
      </c>
      <c r="CY2493" t="s">
        <v>123</v>
      </c>
      <c r="CZ2493" t="s">
        <v>124</v>
      </c>
      <c r="DD2493" t="str" cm="1">
        <f t="array" ref="DD2493">TEXT(_xlfn.SEQUENCE(1, DATEDIF(AG2493, AH2493, "m") + 1, AG2493, 30), "YYYY-APMM")</f>
        <v>2014-AP03</v>
      </c>
      <c r="DN2493">
        <f t="shared" si="76"/>
        <v>340.8</v>
      </c>
      <c r="DO2493" t="str">
        <f t="shared" si="77"/>
        <v>LABOR- SUBCONTRACTOR</v>
      </c>
    </row>
    <row r="2494" spans="1:119" x14ac:dyDescent="0.35">
      <c r="A2494" t="s">
        <v>105</v>
      </c>
      <c r="B2494">
        <v>501779</v>
      </c>
      <c r="C2494">
        <v>6359</v>
      </c>
      <c r="D2494">
        <v>124751</v>
      </c>
      <c r="E2494">
        <v>13662</v>
      </c>
      <c r="F2494">
        <v>0</v>
      </c>
      <c r="G2494" t="s">
        <v>106</v>
      </c>
      <c r="H2494" t="s">
        <v>106</v>
      </c>
      <c r="I2494" t="s">
        <v>106</v>
      </c>
      <c r="J2494" t="s">
        <v>107</v>
      </c>
      <c r="K2494" t="s">
        <v>108</v>
      </c>
      <c r="L2494" t="s">
        <v>109</v>
      </c>
      <c r="M2494" t="s">
        <v>110</v>
      </c>
      <c r="N2494" t="s">
        <v>6019</v>
      </c>
      <c r="O2494" t="s">
        <v>3051</v>
      </c>
      <c r="P2494">
        <v>8178</v>
      </c>
      <c r="Q2494">
        <v>72</v>
      </c>
      <c r="R2494">
        <v>0</v>
      </c>
      <c r="S2494">
        <v>200</v>
      </c>
      <c r="T2494">
        <v>0</v>
      </c>
      <c r="U2494">
        <v>136.80000000000001</v>
      </c>
      <c r="V2494">
        <v>136.80000000000001</v>
      </c>
      <c r="W2494">
        <v>200</v>
      </c>
      <c r="X2494">
        <v>0</v>
      </c>
      <c r="Y2494">
        <v>0</v>
      </c>
      <c r="Z2494">
        <v>0</v>
      </c>
      <c r="AD2494" s="1">
        <v>41772.333333333336</v>
      </c>
      <c r="AE2494" s="1">
        <v>41800.708333333336</v>
      </c>
      <c r="AG2494" s="1">
        <v>41762.333333333336</v>
      </c>
      <c r="AH2494" s="1">
        <v>41790.708333333336</v>
      </c>
      <c r="AI2494" s="1">
        <v>41762.333333333336</v>
      </c>
      <c r="AJ2494" s="1">
        <v>41790.708333333336</v>
      </c>
      <c r="AK2494" s="1">
        <v>41762.333333333336</v>
      </c>
      <c r="AL2494" s="1">
        <v>41790.708333333336</v>
      </c>
      <c r="AM2494" s="1">
        <v>41772.333333333336</v>
      </c>
      <c r="AN2494" s="1">
        <v>41800.708333333336</v>
      </c>
      <c r="AP2494" t="s">
        <v>113</v>
      </c>
      <c r="AU2494" t="s">
        <v>6020</v>
      </c>
      <c r="AY2494" t="s">
        <v>106</v>
      </c>
      <c r="AZ2494">
        <v>0</v>
      </c>
      <c r="BA2494">
        <v>0</v>
      </c>
      <c r="BD2494" s="3">
        <v>41321.661805555559</v>
      </c>
      <c r="BE2494" s="3">
        <v>41321.663888888892</v>
      </c>
      <c r="BF2494" t="s">
        <v>115</v>
      </c>
      <c r="BG2494" t="s">
        <v>115</v>
      </c>
      <c r="BH2494">
        <v>8149</v>
      </c>
      <c r="BM2494">
        <v>43550</v>
      </c>
      <c r="BR2494" t="s">
        <v>116</v>
      </c>
      <c r="BS2494" t="s">
        <v>117</v>
      </c>
      <c r="BU2494">
        <v>1</v>
      </c>
      <c r="BV2494" t="s">
        <v>118</v>
      </c>
      <c r="BX2494" t="s">
        <v>119</v>
      </c>
      <c r="BY2494" t="s">
        <v>119</v>
      </c>
      <c r="BZ2494" t="s">
        <v>119</v>
      </c>
      <c r="CA2494">
        <v>1</v>
      </c>
      <c r="CC2494" t="s">
        <v>120</v>
      </c>
      <c r="CH2494">
        <v>540</v>
      </c>
      <c r="CI2494">
        <v>42630</v>
      </c>
      <c r="CJ2494" t="s">
        <v>106</v>
      </c>
      <c r="CK2494" t="s">
        <v>106</v>
      </c>
      <c r="CL2494">
        <v>15</v>
      </c>
      <c r="CM2494" t="s">
        <v>2963</v>
      </c>
      <c r="CO2494">
        <v>124750</v>
      </c>
      <c r="CQ2494">
        <v>0</v>
      </c>
      <c r="CR2494">
        <v>0</v>
      </c>
      <c r="CS2494">
        <v>0</v>
      </c>
      <c r="CY2494" t="s">
        <v>123</v>
      </c>
      <c r="CZ2494" t="s">
        <v>124</v>
      </c>
      <c r="DD2494" t="str" cm="1">
        <f t="array" ref="DD2494">TEXT(_xlfn.SEQUENCE(1, DATEDIF(AG2494, AH2494, "m") + 1, AG2494, 30), "YYYY-APMM")</f>
        <v>2014-AP05</v>
      </c>
      <c r="DN2494">
        <f t="shared" si="76"/>
        <v>136.80000000000001</v>
      </c>
      <c r="DO2494" t="str">
        <f t="shared" si="77"/>
        <v>LABOR- SUBCONTRACTOR</v>
      </c>
    </row>
    <row r="2495" spans="1:119" x14ac:dyDescent="0.35">
      <c r="A2495" t="s">
        <v>105</v>
      </c>
      <c r="B2495">
        <v>501780</v>
      </c>
      <c r="C2495">
        <v>6359</v>
      </c>
      <c r="D2495">
        <v>124751</v>
      </c>
      <c r="E2495">
        <v>13662</v>
      </c>
      <c r="F2495">
        <v>0</v>
      </c>
      <c r="G2495" t="s">
        <v>106</v>
      </c>
      <c r="H2495" t="s">
        <v>106</v>
      </c>
      <c r="I2495" t="s">
        <v>106</v>
      </c>
      <c r="J2495" t="s">
        <v>107</v>
      </c>
      <c r="K2495" t="s">
        <v>108</v>
      </c>
      <c r="L2495" t="s">
        <v>109</v>
      </c>
      <c r="M2495" t="s">
        <v>110</v>
      </c>
      <c r="N2495" t="s">
        <v>6021</v>
      </c>
      <c r="O2495" t="s">
        <v>3054</v>
      </c>
      <c r="P2495">
        <v>8178</v>
      </c>
      <c r="Q2495">
        <v>72</v>
      </c>
      <c r="R2495">
        <v>0</v>
      </c>
      <c r="S2495">
        <v>160</v>
      </c>
      <c r="T2495">
        <v>0</v>
      </c>
      <c r="U2495">
        <v>361.2</v>
      </c>
      <c r="V2495">
        <v>361.2</v>
      </c>
      <c r="W2495">
        <v>160</v>
      </c>
      <c r="X2495">
        <v>0</v>
      </c>
      <c r="Y2495">
        <v>0</v>
      </c>
      <c r="Z2495">
        <v>0</v>
      </c>
      <c r="AD2495" s="1">
        <v>41793.333333333336</v>
      </c>
      <c r="AE2495" s="1">
        <v>41815.708333333336</v>
      </c>
      <c r="AG2495" s="1">
        <v>41783.333333333336</v>
      </c>
      <c r="AH2495" s="1">
        <v>41805.708333333336</v>
      </c>
      <c r="AI2495" s="1">
        <v>41783.333333333336</v>
      </c>
      <c r="AJ2495" s="1">
        <v>41805.708333333336</v>
      </c>
      <c r="AK2495" s="1">
        <v>41783.333333333336</v>
      </c>
      <c r="AL2495" s="1">
        <v>41805.708333333336</v>
      </c>
      <c r="AM2495" s="1">
        <v>41793.333333333336</v>
      </c>
      <c r="AN2495" s="1">
        <v>41815.708333333336</v>
      </c>
      <c r="AP2495" t="s">
        <v>113</v>
      </c>
      <c r="AU2495" t="s">
        <v>6022</v>
      </c>
      <c r="AY2495" t="s">
        <v>106</v>
      </c>
      <c r="AZ2495">
        <v>0</v>
      </c>
      <c r="BA2495">
        <v>0</v>
      </c>
      <c r="BD2495" s="3">
        <v>41321.661805555559</v>
      </c>
      <c r="BE2495" s="3">
        <v>41328.377083333333</v>
      </c>
      <c r="BF2495" t="s">
        <v>115</v>
      </c>
      <c r="BG2495" t="s">
        <v>115</v>
      </c>
      <c r="BH2495">
        <v>8149</v>
      </c>
      <c r="BM2495">
        <v>43550</v>
      </c>
      <c r="BR2495" t="s">
        <v>116</v>
      </c>
      <c r="BS2495" t="s">
        <v>117</v>
      </c>
      <c r="BU2495">
        <v>1</v>
      </c>
      <c r="BV2495" t="s">
        <v>118</v>
      </c>
      <c r="BX2495" t="s">
        <v>119</v>
      </c>
      <c r="BY2495" t="s">
        <v>119</v>
      </c>
      <c r="BZ2495" t="s">
        <v>119</v>
      </c>
      <c r="CA2495">
        <v>1</v>
      </c>
      <c r="CC2495" t="s">
        <v>120</v>
      </c>
      <c r="CH2495">
        <v>540</v>
      </c>
      <c r="CI2495">
        <v>42630</v>
      </c>
      <c r="CJ2495" t="s">
        <v>106</v>
      </c>
      <c r="CK2495" t="s">
        <v>106</v>
      </c>
      <c r="CL2495">
        <v>15</v>
      </c>
      <c r="CM2495" t="s">
        <v>2963</v>
      </c>
      <c r="CO2495">
        <v>124750</v>
      </c>
      <c r="CQ2495">
        <v>0</v>
      </c>
      <c r="CR2495">
        <v>0</v>
      </c>
      <c r="CS2495">
        <v>0</v>
      </c>
      <c r="CY2495" t="s">
        <v>123</v>
      </c>
      <c r="CZ2495" t="s">
        <v>124</v>
      </c>
      <c r="DD2495" t="str" cm="1">
        <f t="array" ref="DD2495">TEXT(_xlfn.SEQUENCE(1, DATEDIF(AG2495, AH2495, "m") + 1, AG2495, 30), "YYYY-APMM")</f>
        <v>2014-AP05</v>
      </c>
      <c r="DN2495">
        <f t="shared" si="76"/>
        <v>361.2</v>
      </c>
      <c r="DO2495" t="str">
        <f t="shared" si="77"/>
        <v>LABOR- SUBCONTRACTOR</v>
      </c>
    </row>
    <row r="2496" spans="1:119" x14ac:dyDescent="0.35">
      <c r="A2496" t="s">
        <v>105</v>
      </c>
      <c r="B2496">
        <v>501781</v>
      </c>
      <c r="C2496">
        <v>6359</v>
      </c>
      <c r="D2496">
        <v>124752</v>
      </c>
      <c r="E2496">
        <v>13662</v>
      </c>
      <c r="F2496">
        <v>0</v>
      </c>
      <c r="G2496" t="s">
        <v>106</v>
      </c>
      <c r="H2496" t="s">
        <v>106</v>
      </c>
      <c r="I2496" t="s">
        <v>106</v>
      </c>
      <c r="J2496" t="s">
        <v>107</v>
      </c>
      <c r="K2496" t="s">
        <v>108</v>
      </c>
      <c r="L2496" t="s">
        <v>109</v>
      </c>
      <c r="M2496" t="s">
        <v>110</v>
      </c>
      <c r="N2496" t="s">
        <v>6023</v>
      </c>
      <c r="O2496" t="s">
        <v>3048</v>
      </c>
      <c r="P2496">
        <v>8178</v>
      </c>
      <c r="Q2496">
        <v>584</v>
      </c>
      <c r="R2496">
        <v>224</v>
      </c>
      <c r="S2496">
        <v>160</v>
      </c>
      <c r="T2496">
        <v>0</v>
      </c>
      <c r="U2496">
        <v>340.8</v>
      </c>
      <c r="V2496">
        <v>340.8</v>
      </c>
      <c r="W2496">
        <v>160</v>
      </c>
      <c r="X2496">
        <v>0</v>
      </c>
      <c r="Y2496">
        <v>0</v>
      </c>
      <c r="Z2496">
        <v>0</v>
      </c>
      <c r="AD2496" s="1">
        <v>41745.333333333336</v>
      </c>
      <c r="AE2496" s="1">
        <v>41767.708333333336</v>
      </c>
      <c r="AG2496" s="1">
        <v>41659.333333333336</v>
      </c>
      <c r="AH2496" s="1">
        <v>41682.708333333336</v>
      </c>
      <c r="AI2496" s="1">
        <v>41659.333333333336</v>
      </c>
      <c r="AJ2496" s="1">
        <v>41682.708333333336</v>
      </c>
      <c r="AK2496" s="1">
        <v>41659.333333333336</v>
      </c>
      <c r="AL2496" s="1">
        <v>41682.708333333336</v>
      </c>
      <c r="AM2496" s="1">
        <v>41745.333333333336</v>
      </c>
      <c r="AN2496" s="1">
        <v>41767.708333333336</v>
      </c>
      <c r="AP2496" t="s">
        <v>113</v>
      </c>
      <c r="AU2496" t="s">
        <v>6024</v>
      </c>
      <c r="AY2496" t="s">
        <v>106</v>
      </c>
      <c r="AZ2496">
        <v>0</v>
      </c>
      <c r="BA2496">
        <v>0</v>
      </c>
      <c r="BD2496" s="3">
        <v>41321.661805555559</v>
      </c>
      <c r="BE2496" s="3">
        <v>41321.663888888892</v>
      </c>
      <c r="BF2496" t="s">
        <v>115</v>
      </c>
      <c r="BG2496" t="s">
        <v>115</v>
      </c>
      <c r="BH2496">
        <v>8149</v>
      </c>
      <c r="BM2496">
        <v>43550</v>
      </c>
      <c r="BR2496" t="s">
        <v>116</v>
      </c>
      <c r="BS2496" t="s">
        <v>117</v>
      </c>
      <c r="BU2496">
        <v>1</v>
      </c>
      <c r="BV2496" t="s">
        <v>118</v>
      </c>
      <c r="BX2496" t="s">
        <v>119</v>
      </c>
      <c r="BY2496" t="s">
        <v>119</v>
      </c>
      <c r="BZ2496" t="s">
        <v>119</v>
      </c>
      <c r="CA2496">
        <v>1</v>
      </c>
      <c r="CC2496" t="s">
        <v>120</v>
      </c>
      <c r="CH2496">
        <v>540</v>
      </c>
      <c r="CI2496">
        <v>42620</v>
      </c>
      <c r="CJ2496" t="s">
        <v>106</v>
      </c>
      <c r="CK2496" t="s">
        <v>106</v>
      </c>
      <c r="CL2496">
        <v>10</v>
      </c>
      <c r="CM2496" t="s">
        <v>2889</v>
      </c>
      <c r="CO2496">
        <v>124750</v>
      </c>
      <c r="CQ2496">
        <v>0</v>
      </c>
      <c r="CR2496">
        <v>0</v>
      </c>
      <c r="CS2496">
        <v>0</v>
      </c>
      <c r="CY2496" t="s">
        <v>123</v>
      </c>
      <c r="CZ2496" t="s">
        <v>124</v>
      </c>
      <c r="DD2496" t="str" cm="1">
        <f t="array" ref="DD2496">TEXT(_xlfn.SEQUENCE(1, DATEDIF(AG2496, AH2496, "m") + 1, AG2496, 30), "YYYY-APMM")</f>
        <v>2014-AP01</v>
      </c>
      <c r="DN2496">
        <f t="shared" si="76"/>
        <v>340.8</v>
      </c>
      <c r="DO2496" t="str">
        <f t="shared" si="77"/>
        <v>LABOR- SUBCONTRACTOR</v>
      </c>
    </row>
    <row r="2497" spans="1:119" x14ac:dyDescent="0.35">
      <c r="A2497" t="s">
        <v>105</v>
      </c>
      <c r="B2497">
        <v>501782</v>
      </c>
      <c r="C2497">
        <v>6359</v>
      </c>
      <c r="D2497">
        <v>124752</v>
      </c>
      <c r="E2497">
        <v>13662</v>
      </c>
      <c r="F2497">
        <v>0</v>
      </c>
      <c r="G2497" t="s">
        <v>106</v>
      </c>
      <c r="H2497" t="s">
        <v>106</v>
      </c>
      <c r="I2497" t="s">
        <v>106</v>
      </c>
      <c r="J2497" t="s">
        <v>107</v>
      </c>
      <c r="K2497" t="s">
        <v>108</v>
      </c>
      <c r="L2497" t="s">
        <v>109</v>
      </c>
      <c r="M2497" t="s">
        <v>110</v>
      </c>
      <c r="N2497" t="s">
        <v>6025</v>
      </c>
      <c r="O2497" t="s">
        <v>3051</v>
      </c>
      <c r="P2497">
        <v>8178</v>
      </c>
      <c r="Q2497">
        <v>408</v>
      </c>
      <c r="R2497">
        <v>0</v>
      </c>
      <c r="S2497">
        <v>200</v>
      </c>
      <c r="T2497">
        <v>0</v>
      </c>
      <c r="U2497">
        <v>136.80000000000001</v>
      </c>
      <c r="V2497">
        <v>136.80000000000001</v>
      </c>
      <c r="W2497">
        <v>200</v>
      </c>
      <c r="X2497">
        <v>0</v>
      </c>
      <c r="Y2497">
        <v>0</v>
      </c>
      <c r="Z2497">
        <v>0</v>
      </c>
      <c r="AD2497" s="1">
        <v>41772.333333333336</v>
      </c>
      <c r="AE2497" s="1">
        <v>41800.708333333336</v>
      </c>
      <c r="AG2497" s="1">
        <v>41713.333333333336</v>
      </c>
      <c r="AH2497" s="1">
        <v>41741.708333333336</v>
      </c>
      <c r="AI2497" s="1">
        <v>41713.333333333336</v>
      </c>
      <c r="AJ2497" s="1">
        <v>41741.708333333336</v>
      </c>
      <c r="AK2497" s="1">
        <v>41713.333333333336</v>
      </c>
      <c r="AL2497" s="1">
        <v>41741.708333333336</v>
      </c>
      <c r="AM2497" s="1">
        <v>41772.333333333336</v>
      </c>
      <c r="AN2497" s="1">
        <v>41800.708333333336</v>
      </c>
      <c r="AP2497" t="s">
        <v>113</v>
      </c>
      <c r="AU2497" t="s">
        <v>6026</v>
      </c>
      <c r="AY2497" t="s">
        <v>106</v>
      </c>
      <c r="AZ2497">
        <v>0</v>
      </c>
      <c r="BA2497">
        <v>0</v>
      </c>
      <c r="BD2497" s="3">
        <v>41321.661805555559</v>
      </c>
      <c r="BE2497" s="3">
        <v>41321.663888888892</v>
      </c>
      <c r="BF2497" t="s">
        <v>115</v>
      </c>
      <c r="BG2497" t="s">
        <v>115</v>
      </c>
      <c r="BH2497">
        <v>8149</v>
      </c>
      <c r="BM2497">
        <v>43550</v>
      </c>
      <c r="BR2497" t="s">
        <v>116</v>
      </c>
      <c r="BS2497" t="s">
        <v>117</v>
      </c>
      <c r="BU2497">
        <v>1</v>
      </c>
      <c r="BV2497" t="s">
        <v>118</v>
      </c>
      <c r="BX2497" t="s">
        <v>119</v>
      </c>
      <c r="BY2497" t="s">
        <v>119</v>
      </c>
      <c r="BZ2497" t="s">
        <v>119</v>
      </c>
      <c r="CA2497">
        <v>1</v>
      </c>
      <c r="CC2497" t="s">
        <v>120</v>
      </c>
      <c r="CH2497">
        <v>540</v>
      </c>
      <c r="CI2497">
        <v>42620</v>
      </c>
      <c r="CJ2497" t="s">
        <v>106</v>
      </c>
      <c r="CK2497" t="s">
        <v>106</v>
      </c>
      <c r="CL2497">
        <v>10</v>
      </c>
      <c r="CM2497" t="s">
        <v>2889</v>
      </c>
      <c r="CO2497">
        <v>124750</v>
      </c>
      <c r="CQ2497">
        <v>0</v>
      </c>
      <c r="CR2497">
        <v>0</v>
      </c>
      <c r="CS2497">
        <v>0</v>
      </c>
      <c r="CY2497" t="s">
        <v>123</v>
      </c>
      <c r="CZ2497" t="s">
        <v>124</v>
      </c>
      <c r="DD2497" t="str" cm="1">
        <f t="array" ref="DD2497">TEXT(_xlfn.SEQUENCE(1, DATEDIF(AG2497, AH2497, "m") + 1, AG2497, 30), "YYYY-APMM")</f>
        <v>2014-AP03</v>
      </c>
      <c r="DN2497">
        <f t="shared" si="76"/>
        <v>136.80000000000001</v>
      </c>
      <c r="DO2497" t="str">
        <f t="shared" si="77"/>
        <v>LABOR- SUBCONTRACTOR</v>
      </c>
    </row>
    <row r="2498" spans="1:119" x14ac:dyDescent="0.35">
      <c r="A2498" t="s">
        <v>105</v>
      </c>
      <c r="B2498">
        <v>501783</v>
      </c>
      <c r="C2498">
        <v>6359</v>
      </c>
      <c r="D2498">
        <v>124752</v>
      </c>
      <c r="E2498">
        <v>13662</v>
      </c>
      <c r="F2498">
        <v>0</v>
      </c>
      <c r="G2498" t="s">
        <v>106</v>
      </c>
      <c r="H2498" t="s">
        <v>106</v>
      </c>
      <c r="I2498" t="s">
        <v>106</v>
      </c>
      <c r="J2498" t="s">
        <v>107</v>
      </c>
      <c r="K2498" t="s">
        <v>108</v>
      </c>
      <c r="L2498" t="s">
        <v>109</v>
      </c>
      <c r="M2498" t="s">
        <v>110</v>
      </c>
      <c r="N2498" t="s">
        <v>6027</v>
      </c>
      <c r="O2498" t="s">
        <v>3054</v>
      </c>
      <c r="P2498">
        <v>8178</v>
      </c>
      <c r="Q2498">
        <v>408</v>
      </c>
      <c r="R2498">
        <v>88</v>
      </c>
      <c r="S2498">
        <v>160</v>
      </c>
      <c r="T2498">
        <v>0</v>
      </c>
      <c r="U2498">
        <v>361.2</v>
      </c>
      <c r="V2498">
        <v>361.2</v>
      </c>
      <c r="W2498">
        <v>160</v>
      </c>
      <c r="X2498">
        <v>0</v>
      </c>
      <c r="Y2498">
        <v>0</v>
      </c>
      <c r="Z2498">
        <v>0</v>
      </c>
      <c r="AD2498" s="1">
        <v>41793.333333333336</v>
      </c>
      <c r="AE2498" s="1">
        <v>41815.708333333336</v>
      </c>
      <c r="AG2498" s="1">
        <v>41734.333333333336</v>
      </c>
      <c r="AH2498" s="1">
        <v>41756.708333333336</v>
      </c>
      <c r="AI2498" s="1">
        <v>41734.333333333336</v>
      </c>
      <c r="AJ2498" s="1">
        <v>41756.708333333336</v>
      </c>
      <c r="AK2498" s="1">
        <v>41734.333333333336</v>
      </c>
      <c r="AL2498" s="1">
        <v>41756.708333333336</v>
      </c>
      <c r="AM2498" s="1">
        <v>41793.333333333336</v>
      </c>
      <c r="AN2498" s="1">
        <v>41815.708333333336</v>
      </c>
      <c r="AP2498" t="s">
        <v>113</v>
      </c>
      <c r="AU2498" t="s">
        <v>6028</v>
      </c>
      <c r="AY2498" t="s">
        <v>106</v>
      </c>
      <c r="AZ2498">
        <v>0</v>
      </c>
      <c r="BA2498">
        <v>0</v>
      </c>
      <c r="BD2498" s="3">
        <v>41321.661805555559</v>
      </c>
      <c r="BE2498" s="3">
        <v>41328.377083333333</v>
      </c>
      <c r="BF2498" t="s">
        <v>115</v>
      </c>
      <c r="BG2498" t="s">
        <v>115</v>
      </c>
      <c r="BH2498">
        <v>8149</v>
      </c>
      <c r="BM2498">
        <v>43550</v>
      </c>
      <c r="BR2498" t="s">
        <v>116</v>
      </c>
      <c r="BS2498" t="s">
        <v>117</v>
      </c>
      <c r="BU2498">
        <v>1</v>
      </c>
      <c r="BV2498" t="s">
        <v>118</v>
      </c>
      <c r="BX2498" t="s">
        <v>119</v>
      </c>
      <c r="BY2498" t="s">
        <v>119</v>
      </c>
      <c r="BZ2498" t="s">
        <v>119</v>
      </c>
      <c r="CA2498">
        <v>1</v>
      </c>
      <c r="CC2498" t="s">
        <v>120</v>
      </c>
      <c r="CH2498">
        <v>540</v>
      </c>
      <c r="CI2498">
        <v>42620</v>
      </c>
      <c r="CJ2498" t="s">
        <v>106</v>
      </c>
      <c r="CK2498" t="s">
        <v>106</v>
      </c>
      <c r="CL2498">
        <v>10</v>
      </c>
      <c r="CM2498" t="s">
        <v>2889</v>
      </c>
      <c r="CO2498">
        <v>124750</v>
      </c>
      <c r="CQ2498">
        <v>0</v>
      </c>
      <c r="CR2498">
        <v>0</v>
      </c>
      <c r="CS2498">
        <v>0</v>
      </c>
      <c r="CY2498" t="s">
        <v>123</v>
      </c>
      <c r="CZ2498" t="s">
        <v>124</v>
      </c>
      <c r="DD2498" t="str" cm="1">
        <f t="array" ref="DD2498">TEXT(_xlfn.SEQUENCE(1, DATEDIF(AG2498, AH2498, "m") + 1, AG2498, 30), "YYYY-APMM")</f>
        <v>2014-AP04</v>
      </c>
      <c r="DN2498">
        <f t="shared" si="76"/>
        <v>361.2</v>
      </c>
      <c r="DO2498" t="str">
        <f t="shared" si="77"/>
        <v>LABOR- SUBCONTRACTOR</v>
      </c>
    </row>
    <row r="2499" spans="1:119" x14ac:dyDescent="0.35">
      <c r="A2499" t="s">
        <v>105</v>
      </c>
      <c r="B2499">
        <v>501784</v>
      </c>
      <c r="C2499">
        <v>6359</v>
      </c>
      <c r="D2499">
        <v>124753</v>
      </c>
      <c r="E2499">
        <v>13662</v>
      </c>
      <c r="F2499">
        <v>0</v>
      </c>
      <c r="G2499" t="s">
        <v>106</v>
      </c>
      <c r="H2499" t="s">
        <v>106</v>
      </c>
      <c r="I2499" t="s">
        <v>106</v>
      </c>
      <c r="J2499" t="s">
        <v>107</v>
      </c>
      <c r="K2499" t="s">
        <v>108</v>
      </c>
      <c r="L2499" t="s">
        <v>109</v>
      </c>
      <c r="M2499" t="s">
        <v>110</v>
      </c>
      <c r="N2499" t="s">
        <v>6029</v>
      </c>
      <c r="O2499" t="s">
        <v>3043</v>
      </c>
      <c r="P2499">
        <v>8178</v>
      </c>
      <c r="Q2499">
        <v>584</v>
      </c>
      <c r="R2499">
        <v>472</v>
      </c>
      <c r="S2499">
        <v>200</v>
      </c>
      <c r="T2499">
        <v>0</v>
      </c>
      <c r="U2499">
        <v>170.4</v>
      </c>
      <c r="V2499">
        <v>170.4</v>
      </c>
      <c r="W2499">
        <v>200</v>
      </c>
      <c r="X2499">
        <v>0</v>
      </c>
      <c r="Y2499">
        <v>0</v>
      </c>
      <c r="Z2499">
        <v>0</v>
      </c>
      <c r="AD2499" s="1">
        <v>41799.333333333336</v>
      </c>
      <c r="AE2499" s="1">
        <v>41827.708333333336</v>
      </c>
      <c r="AG2499" s="1">
        <v>41714.333333333336</v>
      </c>
      <c r="AH2499" s="1">
        <v>41742.708333333336</v>
      </c>
      <c r="AI2499" s="1">
        <v>41714.333333333336</v>
      </c>
      <c r="AJ2499" s="1">
        <v>41742.708333333336</v>
      </c>
      <c r="AK2499" s="1">
        <v>41714.333333333336</v>
      </c>
      <c r="AL2499" s="1">
        <v>41742.708333333336</v>
      </c>
      <c r="AM2499" s="1">
        <v>41799.333333333336</v>
      </c>
      <c r="AN2499" s="1">
        <v>41827.708333333336</v>
      </c>
      <c r="AP2499" t="s">
        <v>113</v>
      </c>
      <c r="AU2499" t="s">
        <v>6030</v>
      </c>
      <c r="AY2499" t="s">
        <v>106</v>
      </c>
      <c r="AZ2499">
        <v>0</v>
      </c>
      <c r="BA2499">
        <v>0</v>
      </c>
      <c r="BD2499" s="3">
        <v>41321.661805555559</v>
      </c>
      <c r="BE2499" s="3">
        <v>41321.663888888892</v>
      </c>
      <c r="BF2499" t="s">
        <v>115</v>
      </c>
      <c r="BG2499" t="s">
        <v>115</v>
      </c>
      <c r="BH2499">
        <v>8149</v>
      </c>
      <c r="BM2499">
        <v>43550</v>
      </c>
      <c r="BR2499" t="s">
        <v>116</v>
      </c>
      <c r="BS2499" t="s">
        <v>117</v>
      </c>
      <c r="BU2499">
        <v>1</v>
      </c>
      <c r="BV2499" t="s">
        <v>118</v>
      </c>
      <c r="BX2499" t="s">
        <v>119</v>
      </c>
      <c r="BY2499" t="s">
        <v>119</v>
      </c>
      <c r="BZ2499" t="s">
        <v>119</v>
      </c>
      <c r="CA2499">
        <v>1</v>
      </c>
      <c r="CC2499" t="s">
        <v>120</v>
      </c>
      <c r="CH2499">
        <v>540</v>
      </c>
      <c r="CI2499">
        <v>42640</v>
      </c>
      <c r="CJ2499" t="s">
        <v>106</v>
      </c>
      <c r="CK2499" t="s">
        <v>106</v>
      </c>
      <c r="CL2499">
        <v>20</v>
      </c>
      <c r="CM2499" t="s">
        <v>2867</v>
      </c>
      <c r="CO2499">
        <v>124750</v>
      </c>
      <c r="CQ2499">
        <v>0</v>
      </c>
      <c r="CR2499">
        <v>0</v>
      </c>
      <c r="CS2499">
        <v>0</v>
      </c>
      <c r="CY2499" t="s">
        <v>123</v>
      </c>
      <c r="CZ2499" t="s">
        <v>124</v>
      </c>
      <c r="DD2499" t="str" cm="1">
        <f t="array" ref="DD2499">TEXT(_xlfn.SEQUENCE(1, DATEDIF(AG2499, AH2499, "m") + 1, AG2499, 30), "YYYY-APMM")</f>
        <v>2014-AP03</v>
      </c>
      <c r="DN2499">
        <f t="shared" ref="DN2499:DN2562" si="78">V2499/COUNTIF(DD2499:DF2499, "&lt;&gt;")</f>
        <v>170.4</v>
      </c>
      <c r="DO2499" t="str">
        <f t="shared" ref="DO2499:DO2562" si="79">BR2499</f>
        <v>LABOR- SUBCONTRACTOR</v>
      </c>
    </row>
    <row r="2500" spans="1:119" x14ac:dyDescent="0.35">
      <c r="A2500" t="s">
        <v>105</v>
      </c>
      <c r="B2500">
        <v>501785</v>
      </c>
      <c r="C2500">
        <v>6359</v>
      </c>
      <c r="D2500">
        <v>124753</v>
      </c>
      <c r="E2500">
        <v>13662</v>
      </c>
      <c r="F2500">
        <v>0</v>
      </c>
      <c r="G2500" t="s">
        <v>106</v>
      </c>
      <c r="H2500" t="s">
        <v>106</v>
      </c>
      <c r="I2500" t="s">
        <v>106</v>
      </c>
      <c r="J2500" t="s">
        <v>107</v>
      </c>
      <c r="K2500" t="s">
        <v>108</v>
      </c>
      <c r="L2500" t="s">
        <v>109</v>
      </c>
      <c r="M2500" t="s">
        <v>110</v>
      </c>
      <c r="N2500" t="s">
        <v>6031</v>
      </c>
      <c r="O2500" t="s">
        <v>3045</v>
      </c>
      <c r="P2500">
        <v>8178</v>
      </c>
      <c r="Q2500">
        <v>112</v>
      </c>
      <c r="R2500">
        <v>112</v>
      </c>
      <c r="S2500">
        <v>200</v>
      </c>
      <c r="T2500">
        <v>0</v>
      </c>
      <c r="U2500">
        <v>562.79999999999995</v>
      </c>
      <c r="V2500">
        <v>562.79999999999995</v>
      </c>
      <c r="W2500">
        <v>200</v>
      </c>
      <c r="X2500">
        <v>0</v>
      </c>
      <c r="Y2500">
        <v>0</v>
      </c>
      <c r="Z2500">
        <v>0</v>
      </c>
      <c r="AD2500" s="1">
        <v>41805.333333333336</v>
      </c>
      <c r="AE2500" s="1">
        <v>41833.708333333336</v>
      </c>
      <c r="AG2500" s="1">
        <v>41788.333333333336</v>
      </c>
      <c r="AH2500" s="1">
        <v>41816.708333333336</v>
      </c>
      <c r="AI2500" s="1">
        <v>41788.333333333336</v>
      </c>
      <c r="AJ2500" s="1">
        <v>41816.708333333336</v>
      </c>
      <c r="AK2500" s="1">
        <v>41788.333333333336</v>
      </c>
      <c r="AL2500" s="1">
        <v>41816.708333333336</v>
      </c>
      <c r="AM2500" s="1">
        <v>41805.333333333336</v>
      </c>
      <c r="AN2500" s="1">
        <v>41833.708333333336</v>
      </c>
      <c r="AP2500" t="s">
        <v>113</v>
      </c>
      <c r="AU2500" t="s">
        <v>6032</v>
      </c>
      <c r="AY2500" t="s">
        <v>106</v>
      </c>
      <c r="AZ2500">
        <v>0</v>
      </c>
      <c r="BA2500">
        <v>0</v>
      </c>
      <c r="BD2500" s="3">
        <v>41321.661805555559</v>
      </c>
      <c r="BE2500" s="3">
        <v>41328.377083333333</v>
      </c>
      <c r="BF2500" t="s">
        <v>115</v>
      </c>
      <c r="BG2500" t="s">
        <v>115</v>
      </c>
      <c r="BH2500">
        <v>8149</v>
      </c>
      <c r="BM2500">
        <v>43550</v>
      </c>
      <c r="BR2500" t="s">
        <v>116</v>
      </c>
      <c r="BS2500" t="s">
        <v>117</v>
      </c>
      <c r="BU2500">
        <v>1</v>
      </c>
      <c r="BV2500" t="s">
        <v>118</v>
      </c>
      <c r="BX2500" t="s">
        <v>119</v>
      </c>
      <c r="BY2500" t="s">
        <v>119</v>
      </c>
      <c r="BZ2500" t="s">
        <v>119</v>
      </c>
      <c r="CA2500">
        <v>1</v>
      </c>
      <c r="CC2500" t="s">
        <v>120</v>
      </c>
      <c r="CH2500">
        <v>540</v>
      </c>
      <c r="CI2500">
        <v>42640</v>
      </c>
      <c r="CJ2500" t="s">
        <v>106</v>
      </c>
      <c r="CK2500" t="s">
        <v>106</v>
      </c>
      <c r="CL2500">
        <v>20</v>
      </c>
      <c r="CM2500" t="s">
        <v>2867</v>
      </c>
      <c r="CO2500">
        <v>124750</v>
      </c>
      <c r="CQ2500">
        <v>0</v>
      </c>
      <c r="CR2500">
        <v>0</v>
      </c>
      <c r="CS2500">
        <v>0</v>
      </c>
      <c r="CY2500" t="s">
        <v>123</v>
      </c>
      <c r="CZ2500" t="s">
        <v>124</v>
      </c>
      <c r="DD2500" t="str" cm="1">
        <f t="array" ref="DD2500">TEXT(_xlfn.SEQUENCE(1, DATEDIF(AG2500, AH2500, "m") + 1, AG2500, 30), "YYYY-APMM")</f>
        <v>2014-AP05</v>
      </c>
      <c r="DN2500">
        <f t="shared" si="78"/>
        <v>562.79999999999995</v>
      </c>
      <c r="DO2500" t="str">
        <f t="shared" si="79"/>
        <v>LABOR- SUBCONTRACTOR</v>
      </c>
    </row>
    <row r="2501" spans="1:119" x14ac:dyDescent="0.35">
      <c r="A2501" t="s">
        <v>105</v>
      </c>
      <c r="B2501">
        <v>501786</v>
      </c>
      <c r="C2501">
        <v>6359</v>
      </c>
      <c r="D2501">
        <v>124756</v>
      </c>
      <c r="E2501">
        <v>13662</v>
      </c>
      <c r="F2501">
        <v>0</v>
      </c>
      <c r="G2501" t="s">
        <v>106</v>
      </c>
      <c r="H2501" t="s">
        <v>106</v>
      </c>
      <c r="I2501" t="s">
        <v>106</v>
      </c>
      <c r="J2501" t="s">
        <v>107</v>
      </c>
      <c r="K2501" t="s">
        <v>108</v>
      </c>
      <c r="L2501" t="s">
        <v>109</v>
      </c>
      <c r="M2501" t="s">
        <v>110</v>
      </c>
      <c r="N2501" t="s">
        <v>6033</v>
      </c>
      <c r="O2501" t="s">
        <v>2863</v>
      </c>
      <c r="P2501">
        <v>8164</v>
      </c>
      <c r="Q2501">
        <v>496</v>
      </c>
      <c r="R2501">
        <v>0</v>
      </c>
      <c r="S2501">
        <v>200</v>
      </c>
      <c r="T2501">
        <v>0</v>
      </c>
      <c r="U2501">
        <v>734.75</v>
      </c>
      <c r="V2501">
        <v>734.75</v>
      </c>
      <c r="W2501">
        <v>200</v>
      </c>
      <c r="X2501">
        <v>0</v>
      </c>
      <c r="Y2501">
        <v>0</v>
      </c>
      <c r="Z2501">
        <v>0</v>
      </c>
      <c r="AD2501" s="1">
        <v>41763.333333333336</v>
      </c>
      <c r="AE2501" s="1">
        <v>41791.708333333336</v>
      </c>
      <c r="AG2501" s="1">
        <v>41690.333333333336</v>
      </c>
      <c r="AH2501" s="1">
        <v>41718.708333333336</v>
      </c>
      <c r="AI2501" s="1">
        <v>41690.333333333336</v>
      </c>
      <c r="AJ2501" s="1">
        <v>41718.708333333336</v>
      </c>
      <c r="AK2501" s="1">
        <v>41690.333333333336</v>
      </c>
      <c r="AL2501" s="1">
        <v>41718.708333333336</v>
      </c>
      <c r="AM2501" s="1">
        <v>41763.333333333336</v>
      </c>
      <c r="AN2501" s="1">
        <v>41791.708333333336</v>
      </c>
      <c r="AP2501" t="s">
        <v>113</v>
      </c>
      <c r="AU2501" t="s">
        <v>6034</v>
      </c>
      <c r="AY2501" t="s">
        <v>106</v>
      </c>
      <c r="AZ2501">
        <v>0</v>
      </c>
      <c r="BA2501">
        <v>0</v>
      </c>
      <c r="BD2501" s="3">
        <v>41321.661805555559</v>
      </c>
      <c r="BE2501" s="3">
        <v>41321.663888888892</v>
      </c>
      <c r="BF2501" t="s">
        <v>115</v>
      </c>
      <c r="BG2501" t="s">
        <v>115</v>
      </c>
      <c r="BH2501">
        <v>8149</v>
      </c>
      <c r="BM2501">
        <v>43410</v>
      </c>
      <c r="BR2501" t="s">
        <v>2865</v>
      </c>
      <c r="BS2501" t="s">
        <v>2866</v>
      </c>
      <c r="BU2501">
        <v>1</v>
      </c>
      <c r="BV2501" t="s">
        <v>118</v>
      </c>
      <c r="BX2501" t="s">
        <v>119</v>
      </c>
      <c r="BY2501" t="s">
        <v>119</v>
      </c>
      <c r="BZ2501" t="s">
        <v>119</v>
      </c>
      <c r="CA2501">
        <v>1</v>
      </c>
      <c r="CC2501" t="s">
        <v>120</v>
      </c>
      <c r="CH2501">
        <v>540</v>
      </c>
      <c r="CI2501">
        <v>42500</v>
      </c>
      <c r="CJ2501" t="s">
        <v>106</v>
      </c>
      <c r="CK2501" t="s">
        <v>106</v>
      </c>
      <c r="CL2501">
        <v>10</v>
      </c>
      <c r="CM2501" t="s">
        <v>2867</v>
      </c>
      <c r="CO2501">
        <v>124755</v>
      </c>
      <c r="CQ2501">
        <v>0</v>
      </c>
      <c r="CR2501">
        <v>0</v>
      </c>
      <c r="CS2501">
        <v>0</v>
      </c>
      <c r="CY2501" t="s">
        <v>123</v>
      </c>
      <c r="CZ2501" t="s">
        <v>124</v>
      </c>
      <c r="DD2501" t="str" cm="1">
        <f t="array" ref="DD2501:DE2501">TEXT(_xlfn.SEQUENCE(1, DATEDIF(AG2501, AH2501, "m") + 1, AG2501, 30), "YYYY-APMM")</f>
        <v>2014-AP02</v>
      </c>
      <c r="DE2501" t="str">
        <v>2014-AP03</v>
      </c>
      <c r="DN2501">
        <f t="shared" si="78"/>
        <v>367.375</v>
      </c>
      <c r="DO2501" t="str">
        <f t="shared" si="79"/>
        <v>SCREED MASON SK</v>
      </c>
    </row>
    <row r="2502" spans="1:119" x14ac:dyDescent="0.35">
      <c r="A2502" t="s">
        <v>105</v>
      </c>
      <c r="B2502">
        <v>501787</v>
      </c>
      <c r="C2502">
        <v>6359</v>
      </c>
      <c r="D2502">
        <v>124756</v>
      </c>
      <c r="E2502">
        <v>13662</v>
      </c>
      <c r="F2502">
        <v>0</v>
      </c>
      <c r="G2502" t="s">
        <v>106</v>
      </c>
      <c r="H2502" t="s">
        <v>106</v>
      </c>
      <c r="I2502" t="s">
        <v>106</v>
      </c>
      <c r="J2502" t="s">
        <v>107</v>
      </c>
      <c r="K2502" t="s">
        <v>108</v>
      </c>
      <c r="L2502" t="s">
        <v>109</v>
      </c>
      <c r="M2502" t="s">
        <v>110</v>
      </c>
      <c r="N2502" t="s">
        <v>6035</v>
      </c>
      <c r="O2502" t="s">
        <v>2869</v>
      </c>
      <c r="P2502">
        <v>8178</v>
      </c>
      <c r="Q2502">
        <v>496</v>
      </c>
      <c r="R2502">
        <v>0</v>
      </c>
      <c r="S2502">
        <v>200</v>
      </c>
      <c r="T2502">
        <v>0</v>
      </c>
      <c r="U2502">
        <v>2042.25</v>
      </c>
      <c r="V2502">
        <v>2042.25</v>
      </c>
      <c r="W2502">
        <v>200</v>
      </c>
      <c r="X2502">
        <v>0</v>
      </c>
      <c r="Y2502">
        <v>0</v>
      </c>
      <c r="Z2502">
        <v>0</v>
      </c>
      <c r="AD2502" s="1">
        <v>41766.333333333336</v>
      </c>
      <c r="AE2502" s="1">
        <v>41794.708333333336</v>
      </c>
      <c r="AG2502" s="1">
        <v>41694.333333333336</v>
      </c>
      <c r="AH2502" s="1">
        <v>41722.708333333336</v>
      </c>
      <c r="AI2502" s="1">
        <v>41694.333333333336</v>
      </c>
      <c r="AJ2502" s="1">
        <v>41722.708333333336</v>
      </c>
      <c r="AK2502" s="1">
        <v>41694.333333333336</v>
      </c>
      <c r="AL2502" s="1">
        <v>41722.708333333336</v>
      </c>
      <c r="AM2502" s="1">
        <v>41766.333333333336</v>
      </c>
      <c r="AN2502" s="1">
        <v>41794.708333333336</v>
      </c>
      <c r="AP2502" t="s">
        <v>113</v>
      </c>
      <c r="AU2502" t="s">
        <v>6036</v>
      </c>
      <c r="AY2502" t="s">
        <v>106</v>
      </c>
      <c r="AZ2502">
        <v>0</v>
      </c>
      <c r="BA2502">
        <v>0</v>
      </c>
      <c r="BD2502" s="3">
        <v>41321.661805555559</v>
      </c>
      <c r="BE2502" s="3">
        <v>41321.663888888892</v>
      </c>
      <c r="BF2502" t="s">
        <v>115</v>
      </c>
      <c r="BG2502" t="s">
        <v>115</v>
      </c>
      <c r="BH2502">
        <v>8149</v>
      </c>
      <c r="BM2502">
        <v>43550</v>
      </c>
      <c r="BR2502" t="s">
        <v>116</v>
      </c>
      <c r="BS2502" t="s">
        <v>117</v>
      </c>
      <c r="BU2502">
        <v>1</v>
      </c>
      <c r="BV2502" t="s">
        <v>118</v>
      </c>
      <c r="BX2502" t="s">
        <v>119</v>
      </c>
      <c r="BY2502" t="s">
        <v>119</v>
      </c>
      <c r="BZ2502" t="s">
        <v>119</v>
      </c>
      <c r="CA2502">
        <v>1</v>
      </c>
      <c r="CC2502" t="s">
        <v>120</v>
      </c>
      <c r="CH2502">
        <v>540</v>
      </c>
      <c r="CI2502">
        <v>42500</v>
      </c>
      <c r="CJ2502" t="s">
        <v>106</v>
      </c>
      <c r="CK2502" t="s">
        <v>106</v>
      </c>
      <c r="CL2502">
        <v>10</v>
      </c>
      <c r="CM2502" t="s">
        <v>2867</v>
      </c>
      <c r="CO2502">
        <v>124755</v>
      </c>
      <c r="CQ2502">
        <v>0</v>
      </c>
      <c r="CR2502">
        <v>0</v>
      </c>
      <c r="CS2502">
        <v>0</v>
      </c>
      <c r="CY2502" t="s">
        <v>123</v>
      </c>
      <c r="CZ2502" t="s">
        <v>124</v>
      </c>
      <c r="DD2502" t="str" cm="1">
        <f t="array" ref="DD2502:DE2502">TEXT(_xlfn.SEQUENCE(1, DATEDIF(AG2502, AH2502, "m") + 1, AG2502, 30), "YYYY-APMM")</f>
        <v>2014-AP02</v>
      </c>
      <c r="DE2502" t="str">
        <v>2014-AP03</v>
      </c>
      <c r="DN2502">
        <f t="shared" si="78"/>
        <v>1021.125</v>
      </c>
      <c r="DO2502" t="str">
        <f t="shared" si="79"/>
        <v>LABOR- SUBCONTRACTOR</v>
      </c>
    </row>
    <row r="2503" spans="1:119" x14ac:dyDescent="0.35">
      <c r="A2503" t="s">
        <v>105</v>
      </c>
      <c r="B2503">
        <v>501788</v>
      </c>
      <c r="C2503">
        <v>6359</v>
      </c>
      <c r="D2503">
        <v>124756</v>
      </c>
      <c r="E2503">
        <v>13662</v>
      </c>
      <c r="F2503">
        <v>0</v>
      </c>
      <c r="G2503" t="s">
        <v>106</v>
      </c>
      <c r="H2503" t="s">
        <v>106</v>
      </c>
      <c r="I2503" t="s">
        <v>106</v>
      </c>
      <c r="J2503" t="s">
        <v>107</v>
      </c>
      <c r="K2503" t="s">
        <v>108</v>
      </c>
      <c r="L2503" t="s">
        <v>109</v>
      </c>
      <c r="M2503" t="s">
        <v>110</v>
      </c>
      <c r="N2503" t="s">
        <v>6037</v>
      </c>
      <c r="O2503" t="s">
        <v>2872</v>
      </c>
      <c r="P2503">
        <v>8178</v>
      </c>
      <c r="Q2503">
        <v>496</v>
      </c>
      <c r="R2503">
        <v>0</v>
      </c>
      <c r="S2503">
        <v>200</v>
      </c>
      <c r="T2503">
        <v>0</v>
      </c>
      <c r="U2503">
        <v>1291.5</v>
      </c>
      <c r="V2503">
        <v>1291.5</v>
      </c>
      <c r="W2503">
        <v>200</v>
      </c>
      <c r="X2503">
        <v>0</v>
      </c>
      <c r="Y2503">
        <v>0</v>
      </c>
      <c r="Z2503">
        <v>0</v>
      </c>
      <c r="AD2503" s="1">
        <v>41771.333333333336</v>
      </c>
      <c r="AE2503" s="1">
        <v>41799.708333333336</v>
      </c>
      <c r="AG2503" s="1">
        <v>41699.333333333336</v>
      </c>
      <c r="AH2503" s="1">
        <v>41727.708333333336</v>
      </c>
      <c r="AI2503" s="1">
        <v>41699.333333333336</v>
      </c>
      <c r="AJ2503" s="1">
        <v>41727.708333333336</v>
      </c>
      <c r="AK2503" s="1">
        <v>41699.333333333336</v>
      </c>
      <c r="AL2503" s="1">
        <v>41727.708333333336</v>
      </c>
      <c r="AM2503" s="1">
        <v>41771.333333333336</v>
      </c>
      <c r="AN2503" s="1">
        <v>41799.708333333336</v>
      </c>
      <c r="AP2503" t="s">
        <v>113</v>
      </c>
      <c r="AU2503" t="s">
        <v>6038</v>
      </c>
      <c r="AY2503" t="s">
        <v>106</v>
      </c>
      <c r="AZ2503">
        <v>0</v>
      </c>
      <c r="BA2503">
        <v>0</v>
      </c>
      <c r="BD2503" s="3">
        <v>41321.661805555559</v>
      </c>
      <c r="BE2503" s="3">
        <v>41321.663888888892</v>
      </c>
      <c r="BF2503" t="s">
        <v>115</v>
      </c>
      <c r="BG2503" t="s">
        <v>115</v>
      </c>
      <c r="BH2503">
        <v>8149</v>
      </c>
      <c r="BM2503">
        <v>43550</v>
      </c>
      <c r="BR2503" t="s">
        <v>116</v>
      </c>
      <c r="BS2503" t="s">
        <v>117</v>
      </c>
      <c r="BU2503">
        <v>1</v>
      </c>
      <c r="BV2503" t="s">
        <v>118</v>
      </c>
      <c r="BX2503" t="s">
        <v>119</v>
      </c>
      <c r="BY2503" t="s">
        <v>119</v>
      </c>
      <c r="BZ2503" t="s">
        <v>119</v>
      </c>
      <c r="CA2503">
        <v>1</v>
      </c>
      <c r="CC2503" t="s">
        <v>120</v>
      </c>
      <c r="CH2503">
        <v>540</v>
      </c>
      <c r="CI2503">
        <v>42500</v>
      </c>
      <c r="CJ2503" t="s">
        <v>106</v>
      </c>
      <c r="CK2503" t="s">
        <v>106</v>
      </c>
      <c r="CL2503">
        <v>10</v>
      </c>
      <c r="CM2503" t="s">
        <v>2867</v>
      </c>
      <c r="CO2503">
        <v>124755</v>
      </c>
      <c r="CQ2503">
        <v>0</v>
      </c>
      <c r="CR2503">
        <v>0</v>
      </c>
      <c r="CS2503">
        <v>0</v>
      </c>
      <c r="CY2503" t="s">
        <v>123</v>
      </c>
      <c r="CZ2503" t="s">
        <v>124</v>
      </c>
      <c r="DD2503" t="str" cm="1">
        <f t="array" ref="DD2503">TEXT(_xlfn.SEQUENCE(1, DATEDIF(AG2503, AH2503, "m") + 1, AG2503, 30), "YYYY-APMM")</f>
        <v>2014-AP03</v>
      </c>
      <c r="DN2503">
        <f t="shared" si="78"/>
        <v>1291.5</v>
      </c>
      <c r="DO2503" t="str">
        <f t="shared" si="79"/>
        <v>LABOR- SUBCONTRACTOR</v>
      </c>
    </row>
    <row r="2504" spans="1:119" x14ac:dyDescent="0.35">
      <c r="A2504" t="s">
        <v>105</v>
      </c>
      <c r="B2504">
        <v>501789</v>
      </c>
      <c r="C2504">
        <v>6359</v>
      </c>
      <c r="D2504">
        <v>124756</v>
      </c>
      <c r="E2504">
        <v>13662</v>
      </c>
      <c r="F2504">
        <v>0</v>
      </c>
      <c r="G2504" t="s">
        <v>106</v>
      </c>
      <c r="H2504" t="s">
        <v>106</v>
      </c>
      <c r="I2504" t="s">
        <v>106</v>
      </c>
      <c r="J2504" t="s">
        <v>107</v>
      </c>
      <c r="K2504" t="s">
        <v>108</v>
      </c>
      <c r="L2504" t="s">
        <v>109</v>
      </c>
      <c r="M2504" t="s">
        <v>110</v>
      </c>
      <c r="N2504" t="s">
        <v>6039</v>
      </c>
      <c r="O2504" t="s">
        <v>2875</v>
      </c>
      <c r="P2504">
        <v>8170</v>
      </c>
      <c r="Q2504">
        <v>496</v>
      </c>
      <c r="R2504">
        <v>0</v>
      </c>
      <c r="S2504">
        <v>200</v>
      </c>
      <c r="T2504">
        <v>0</v>
      </c>
      <c r="U2504">
        <v>741.5</v>
      </c>
      <c r="V2504">
        <v>741.5</v>
      </c>
      <c r="W2504">
        <v>200</v>
      </c>
      <c r="X2504">
        <v>0</v>
      </c>
      <c r="Y2504">
        <v>0</v>
      </c>
      <c r="Z2504">
        <v>0</v>
      </c>
      <c r="AD2504" s="1">
        <v>41776.333333333336</v>
      </c>
      <c r="AE2504" s="1">
        <v>41804.708333333336</v>
      </c>
      <c r="AG2504" s="1">
        <v>41703.333333333336</v>
      </c>
      <c r="AH2504" s="1">
        <v>41731.708333333336</v>
      </c>
      <c r="AI2504" s="1">
        <v>41703.333333333336</v>
      </c>
      <c r="AJ2504" s="1">
        <v>41731.708333333336</v>
      </c>
      <c r="AK2504" s="1">
        <v>41703.333333333336</v>
      </c>
      <c r="AL2504" s="1">
        <v>41731.708333333336</v>
      </c>
      <c r="AM2504" s="1">
        <v>41776.333333333336</v>
      </c>
      <c r="AN2504" s="1">
        <v>41804.708333333336</v>
      </c>
      <c r="AP2504" t="s">
        <v>113</v>
      </c>
      <c r="AU2504" t="s">
        <v>6040</v>
      </c>
      <c r="AY2504" t="s">
        <v>106</v>
      </c>
      <c r="AZ2504">
        <v>0</v>
      </c>
      <c r="BA2504">
        <v>0</v>
      </c>
      <c r="BD2504" s="3">
        <v>41321.661805555559</v>
      </c>
      <c r="BE2504" s="3">
        <v>41321.663888888892</v>
      </c>
      <c r="BF2504" t="s">
        <v>115</v>
      </c>
      <c r="BG2504" t="s">
        <v>115</v>
      </c>
      <c r="BH2504">
        <v>8149</v>
      </c>
      <c r="BM2504">
        <v>43470</v>
      </c>
      <c r="BR2504" t="s">
        <v>2854</v>
      </c>
      <c r="BS2504" t="s">
        <v>2855</v>
      </c>
      <c r="BU2504">
        <v>1</v>
      </c>
      <c r="BV2504" t="s">
        <v>118</v>
      </c>
      <c r="BX2504" t="s">
        <v>119</v>
      </c>
      <c r="BY2504" t="s">
        <v>119</v>
      </c>
      <c r="BZ2504" t="s">
        <v>119</v>
      </c>
      <c r="CA2504">
        <v>1</v>
      </c>
      <c r="CC2504" t="s">
        <v>120</v>
      </c>
      <c r="CH2504">
        <v>540</v>
      </c>
      <c r="CI2504">
        <v>42500</v>
      </c>
      <c r="CJ2504" t="s">
        <v>106</v>
      </c>
      <c r="CK2504" t="s">
        <v>106</v>
      </c>
      <c r="CL2504">
        <v>10</v>
      </c>
      <c r="CM2504" t="s">
        <v>2867</v>
      </c>
      <c r="CO2504">
        <v>124755</v>
      </c>
      <c r="CQ2504">
        <v>0</v>
      </c>
      <c r="CR2504">
        <v>0</v>
      </c>
      <c r="CS2504">
        <v>0</v>
      </c>
      <c r="CY2504" t="s">
        <v>123</v>
      </c>
      <c r="CZ2504" t="s">
        <v>124</v>
      </c>
      <c r="DD2504" t="str" cm="1">
        <f t="array" ref="DD2504">TEXT(_xlfn.SEQUENCE(1, DATEDIF(AG2504, AH2504, "m") + 1, AG2504, 30), "YYYY-APMM")</f>
        <v>2014-AP03</v>
      </c>
      <c r="DN2504">
        <f t="shared" si="78"/>
        <v>741.5</v>
      </c>
      <c r="DO2504" t="str">
        <f t="shared" si="79"/>
        <v>TILE MASON SK</v>
      </c>
    </row>
    <row r="2505" spans="1:119" x14ac:dyDescent="0.35">
      <c r="A2505" t="s">
        <v>105</v>
      </c>
      <c r="B2505">
        <v>501790</v>
      </c>
      <c r="C2505">
        <v>6359</v>
      </c>
      <c r="D2505">
        <v>124756</v>
      </c>
      <c r="E2505">
        <v>13662</v>
      </c>
      <c r="F2505">
        <v>0</v>
      </c>
      <c r="G2505" t="s">
        <v>106</v>
      </c>
      <c r="H2505" t="s">
        <v>106</v>
      </c>
      <c r="I2505" t="s">
        <v>106</v>
      </c>
      <c r="J2505" t="s">
        <v>107</v>
      </c>
      <c r="K2505" t="s">
        <v>108</v>
      </c>
      <c r="L2505" t="s">
        <v>109</v>
      </c>
      <c r="M2505" t="s">
        <v>110</v>
      </c>
      <c r="N2505" t="s">
        <v>6041</v>
      </c>
      <c r="O2505" t="s">
        <v>2878</v>
      </c>
      <c r="P2505">
        <v>8178</v>
      </c>
      <c r="Q2505">
        <v>496</v>
      </c>
      <c r="R2505">
        <v>0</v>
      </c>
      <c r="S2505">
        <v>160</v>
      </c>
      <c r="T2505">
        <v>0</v>
      </c>
      <c r="U2505">
        <v>231</v>
      </c>
      <c r="V2505">
        <v>231</v>
      </c>
      <c r="W2505">
        <v>160</v>
      </c>
      <c r="X2505">
        <v>0</v>
      </c>
      <c r="Y2505">
        <v>0</v>
      </c>
      <c r="Z2505">
        <v>0</v>
      </c>
      <c r="AD2505" s="1">
        <v>41799.333333333336</v>
      </c>
      <c r="AE2505" s="1">
        <v>41821.708333333336</v>
      </c>
      <c r="AG2505" s="1">
        <v>41727.333333333336</v>
      </c>
      <c r="AH2505" s="1">
        <v>41749.708333333336</v>
      </c>
      <c r="AI2505" s="1">
        <v>41727.333333333336</v>
      </c>
      <c r="AJ2505" s="1">
        <v>41749.708333333336</v>
      </c>
      <c r="AK2505" s="1">
        <v>41727.333333333336</v>
      </c>
      <c r="AL2505" s="1">
        <v>41749.708333333336</v>
      </c>
      <c r="AM2505" s="1">
        <v>41799.333333333336</v>
      </c>
      <c r="AN2505" s="1">
        <v>41821.708333333336</v>
      </c>
      <c r="AP2505" t="s">
        <v>113</v>
      </c>
      <c r="AU2505" t="s">
        <v>6042</v>
      </c>
      <c r="AY2505" t="s">
        <v>106</v>
      </c>
      <c r="AZ2505">
        <v>0</v>
      </c>
      <c r="BA2505">
        <v>0</v>
      </c>
      <c r="BD2505" s="3">
        <v>41321.661805555559</v>
      </c>
      <c r="BE2505" s="3">
        <v>41321.663888888892</v>
      </c>
      <c r="BF2505" t="s">
        <v>115</v>
      </c>
      <c r="BG2505" t="s">
        <v>115</v>
      </c>
      <c r="BH2505">
        <v>8149</v>
      </c>
      <c r="BM2505">
        <v>43550</v>
      </c>
      <c r="BR2505" t="s">
        <v>116</v>
      </c>
      <c r="BS2505" t="s">
        <v>117</v>
      </c>
      <c r="BU2505">
        <v>1</v>
      </c>
      <c r="BV2505" t="s">
        <v>118</v>
      </c>
      <c r="BX2505" t="s">
        <v>119</v>
      </c>
      <c r="BY2505" t="s">
        <v>119</v>
      </c>
      <c r="BZ2505" t="s">
        <v>119</v>
      </c>
      <c r="CA2505">
        <v>1</v>
      </c>
      <c r="CC2505" t="s">
        <v>120</v>
      </c>
      <c r="CH2505">
        <v>540</v>
      </c>
      <c r="CI2505">
        <v>42500</v>
      </c>
      <c r="CJ2505" t="s">
        <v>106</v>
      </c>
      <c r="CK2505" t="s">
        <v>106</v>
      </c>
      <c r="CL2505">
        <v>10</v>
      </c>
      <c r="CM2505" t="s">
        <v>2867</v>
      </c>
      <c r="CO2505">
        <v>124755</v>
      </c>
      <c r="CQ2505">
        <v>0</v>
      </c>
      <c r="CR2505">
        <v>0</v>
      </c>
      <c r="CS2505">
        <v>0</v>
      </c>
      <c r="CY2505" t="s">
        <v>123</v>
      </c>
      <c r="CZ2505" t="s">
        <v>124</v>
      </c>
      <c r="DD2505" t="str" cm="1">
        <f t="array" ref="DD2505">TEXT(_xlfn.SEQUENCE(1, DATEDIF(AG2505, AH2505, "m") + 1, AG2505, 30), "YYYY-APMM")</f>
        <v>2014-AP03</v>
      </c>
      <c r="DN2505">
        <f t="shared" si="78"/>
        <v>231</v>
      </c>
      <c r="DO2505" t="str">
        <f t="shared" si="79"/>
        <v>LABOR- SUBCONTRACTOR</v>
      </c>
    </row>
    <row r="2506" spans="1:119" x14ac:dyDescent="0.35">
      <c r="A2506" t="s">
        <v>105</v>
      </c>
      <c r="B2506">
        <v>501791</v>
      </c>
      <c r="C2506">
        <v>6359</v>
      </c>
      <c r="D2506">
        <v>124756</v>
      </c>
      <c r="E2506">
        <v>13662</v>
      </c>
      <c r="F2506">
        <v>0</v>
      </c>
      <c r="G2506" t="s">
        <v>106</v>
      </c>
      <c r="H2506" t="s">
        <v>106</v>
      </c>
      <c r="I2506" t="s">
        <v>106</v>
      </c>
      <c r="J2506" t="s">
        <v>107</v>
      </c>
      <c r="K2506" t="s">
        <v>108</v>
      </c>
      <c r="L2506" t="s">
        <v>109</v>
      </c>
      <c r="M2506" t="s">
        <v>110</v>
      </c>
      <c r="N2506" t="s">
        <v>6043</v>
      </c>
      <c r="O2506" t="s">
        <v>2881</v>
      </c>
      <c r="P2506">
        <v>8178</v>
      </c>
      <c r="Q2506">
        <v>496</v>
      </c>
      <c r="R2506">
        <v>0</v>
      </c>
      <c r="S2506">
        <v>200</v>
      </c>
      <c r="T2506">
        <v>0</v>
      </c>
      <c r="U2506">
        <v>882</v>
      </c>
      <c r="V2506">
        <v>882</v>
      </c>
      <c r="W2506">
        <v>200</v>
      </c>
      <c r="X2506">
        <v>0</v>
      </c>
      <c r="Y2506">
        <v>0</v>
      </c>
      <c r="Z2506">
        <v>0</v>
      </c>
      <c r="AD2506" s="1">
        <v>41784.333333333336</v>
      </c>
      <c r="AE2506" s="1">
        <v>41812.708333333336</v>
      </c>
      <c r="AG2506" s="1">
        <v>41711.333333333336</v>
      </c>
      <c r="AH2506" s="1">
        <v>41739.708333333336</v>
      </c>
      <c r="AI2506" s="1">
        <v>41711.333333333336</v>
      </c>
      <c r="AJ2506" s="1">
        <v>41739.708333333336</v>
      </c>
      <c r="AK2506" s="1">
        <v>41711.333333333336</v>
      </c>
      <c r="AL2506" s="1">
        <v>41739.708333333336</v>
      </c>
      <c r="AM2506" s="1">
        <v>41784.333333333336</v>
      </c>
      <c r="AN2506" s="1">
        <v>41812.708333333336</v>
      </c>
      <c r="AP2506" t="s">
        <v>113</v>
      </c>
      <c r="AU2506" t="s">
        <v>6044</v>
      </c>
      <c r="AY2506" t="s">
        <v>106</v>
      </c>
      <c r="AZ2506">
        <v>0</v>
      </c>
      <c r="BA2506">
        <v>0</v>
      </c>
      <c r="BD2506" s="3">
        <v>41321.661805555559</v>
      </c>
      <c r="BE2506" s="3">
        <v>41321.663888888892</v>
      </c>
      <c r="BF2506" t="s">
        <v>115</v>
      </c>
      <c r="BG2506" t="s">
        <v>115</v>
      </c>
      <c r="BH2506">
        <v>8149</v>
      </c>
      <c r="BM2506">
        <v>43550</v>
      </c>
      <c r="BR2506" t="s">
        <v>116</v>
      </c>
      <c r="BS2506" t="s">
        <v>117</v>
      </c>
      <c r="BU2506">
        <v>1</v>
      </c>
      <c r="BV2506" t="s">
        <v>118</v>
      </c>
      <c r="BX2506" t="s">
        <v>119</v>
      </c>
      <c r="BY2506" t="s">
        <v>119</v>
      </c>
      <c r="BZ2506" t="s">
        <v>119</v>
      </c>
      <c r="CA2506">
        <v>1</v>
      </c>
      <c r="CC2506" t="s">
        <v>120</v>
      </c>
      <c r="CH2506">
        <v>540</v>
      </c>
      <c r="CI2506">
        <v>42500</v>
      </c>
      <c r="CJ2506" t="s">
        <v>106</v>
      </c>
      <c r="CK2506" t="s">
        <v>106</v>
      </c>
      <c r="CL2506">
        <v>10</v>
      </c>
      <c r="CM2506" t="s">
        <v>2867</v>
      </c>
      <c r="CO2506">
        <v>124755</v>
      </c>
      <c r="CQ2506">
        <v>0</v>
      </c>
      <c r="CR2506">
        <v>0</v>
      </c>
      <c r="CS2506">
        <v>0</v>
      </c>
      <c r="CY2506" t="s">
        <v>123</v>
      </c>
      <c r="CZ2506" t="s">
        <v>124</v>
      </c>
      <c r="DD2506" t="str" cm="1">
        <f t="array" ref="DD2506">TEXT(_xlfn.SEQUENCE(1, DATEDIF(AG2506, AH2506, "m") + 1, AG2506, 30), "YYYY-APMM")</f>
        <v>2014-AP03</v>
      </c>
      <c r="DN2506">
        <f t="shared" si="78"/>
        <v>882</v>
      </c>
      <c r="DO2506" t="str">
        <f t="shared" si="79"/>
        <v>LABOR- SUBCONTRACTOR</v>
      </c>
    </row>
    <row r="2507" spans="1:119" x14ac:dyDescent="0.35">
      <c r="A2507" t="s">
        <v>105</v>
      </c>
      <c r="B2507">
        <v>501792</v>
      </c>
      <c r="C2507">
        <v>6359</v>
      </c>
      <c r="D2507">
        <v>124756</v>
      </c>
      <c r="E2507">
        <v>13662</v>
      </c>
      <c r="F2507">
        <v>0</v>
      </c>
      <c r="G2507" t="s">
        <v>106</v>
      </c>
      <c r="H2507" t="s">
        <v>106</v>
      </c>
      <c r="I2507" t="s">
        <v>106</v>
      </c>
      <c r="J2507" t="s">
        <v>107</v>
      </c>
      <c r="K2507" t="s">
        <v>108</v>
      </c>
      <c r="L2507" t="s">
        <v>109</v>
      </c>
      <c r="M2507" t="s">
        <v>110</v>
      </c>
      <c r="N2507" t="s">
        <v>6045</v>
      </c>
      <c r="O2507" t="s">
        <v>2884</v>
      </c>
      <c r="P2507">
        <v>8178</v>
      </c>
      <c r="Q2507">
        <v>536</v>
      </c>
      <c r="R2507">
        <v>536</v>
      </c>
      <c r="S2507">
        <v>120</v>
      </c>
      <c r="T2507">
        <v>0</v>
      </c>
      <c r="U2507">
        <v>198</v>
      </c>
      <c r="V2507">
        <v>198</v>
      </c>
      <c r="W2507">
        <v>120</v>
      </c>
      <c r="X2507">
        <v>0</v>
      </c>
      <c r="Y2507">
        <v>0</v>
      </c>
      <c r="Z2507">
        <v>0</v>
      </c>
      <c r="AD2507" s="1">
        <v>41816.333333333336</v>
      </c>
      <c r="AE2507" s="1">
        <v>41833.708333333336</v>
      </c>
      <c r="AG2507" s="1">
        <v>41738.333333333336</v>
      </c>
      <c r="AH2507" s="1">
        <v>41755.708333333336</v>
      </c>
      <c r="AI2507" s="1">
        <v>41738.333333333336</v>
      </c>
      <c r="AJ2507" s="1">
        <v>41755.708333333336</v>
      </c>
      <c r="AK2507" s="1">
        <v>41738.333333333336</v>
      </c>
      <c r="AL2507" s="1">
        <v>41755.708333333336</v>
      </c>
      <c r="AM2507" s="1">
        <v>41816.333333333336</v>
      </c>
      <c r="AN2507" s="1">
        <v>41833.708333333336</v>
      </c>
      <c r="AP2507" t="s">
        <v>113</v>
      </c>
      <c r="AU2507" t="s">
        <v>6046</v>
      </c>
      <c r="AY2507" t="s">
        <v>106</v>
      </c>
      <c r="AZ2507">
        <v>0</v>
      </c>
      <c r="BA2507">
        <v>0</v>
      </c>
      <c r="BD2507" s="3">
        <v>41321.661805555559</v>
      </c>
      <c r="BE2507" s="3">
        <v>41321.663888888892</v>
      </c>
      <c r="BF2507" t="s">
        <v>115</v>
      </c>
      <c r="BG2507" t="s">
        <v>115</v>
      </c>
      <c r="BH2507">
        <v>8149</v>
      </c>
      <c r="BM2507">
        <v>43550</v>
      </c>
      <c r="BR2507" t="s">
        <v>116</v>
      </c>
      <c r="BS2507" t="s">
        <v>117</v>
      </c>
      <c r="BU2507">
        <v>1</v>
      </c>
      <c r="BV2507" t="s">
        <v>118</v>
      </c>
      <c r="BX2507" t="s">
        <v>119</v>
      </c>
      <c r="BY2507" t="s">
        <v>119</v>
      </c>
      <c r="BZ2507" t="s">
        <v>119</v>
      </c>
      <c r="CA2507">
        <v>1</v>
      </c>
      <c r="CC2507" t="s">
        <v>120</v>
      </c>
      <c r="CH2507">
        <v>540</v>
      </c>
      <c r="CI2507">
        <v>42500</v>
      </c>
      <c r="CJ2507" t="s">
        <v>106</v>
      </c>
      <c r="CK2507" t="s">
        <v>106</v>
      </c>
      <c r="CL2507">
        <v>10</v>
      </c>
      <c r="CM2507" t="s">
        <v>2867</v>
      </c>
      <c r="CO2507">
        <v>124755</v>
      </c>
      <c r="CQ2507">
        <v>0</v>
      </c>
      <c r="CR2507">
        <v>0</v>
      </c>
      <c r="CS2507">
        <v>0</v>
      </c>
      <c r="CY2507" t="s">
        <v>123</v>
      </c>
      <c r="CZ2507" t="s">
        <v>124</v>
      </c>
      <c r="DD2507" t="str" cm="1">
        <f t="array" ref="DD2507">TEXT(_xlfn.SEQUENCE(1, DATEDIF(AG2507, AH2507, "m") + 1, AG2507, 30), "YYYY-APMM")</f>
        <v>2014-AP04</v>
      </c>
      <c r="DN2507">
        <f t="shared" si="78"/>
        <v>198</v>
      </c>
      <c r="DO2507" t="str">
        <f t="shared" si="79"/>
        <v>LABOR- SUBCONTRACTOR</v>
      </c>
    </row>
    <row r="2508" spans="1:119" x14ac:dyDescent="0.35">
      <c r="A2508" t="s">
        <v>105</v>
      </c>
      <c r="B2508">
        <v>501793</v>
      </c>
      <c r="C2508">
        <v>6359</v>
      </c>
      <c r="D2508">
        <v>124757</v>
      </c>
      <c r="E2508">
        <v>13662</v>
      </c>
      <c r="F2508">
        <v>0</v>
      </c>
      <c r="G2508" t="s">
        <v>106</v>
      </c>
      <c r="H2508" t="s">
        <v>106</v>
      </c>
      <c r="I2508" t="s">
        <v>106</v>
      </c>
      <c r="J2508" t="s">
        <v>107</v>
      </c>
      <c r="K2508" t="s">
        <v>108</v>
      </c>
      <c r="L2508" t="s">
        <v>109</v>
      </c>
      <c r="M2508" t="s">
        <v>110</v>
      </c>
      <c r="N2508" t="s">
        <v>6047</v>
      </c>
      <c r="O2508" t="s">
        <v>2846</v>
      </c>
      <c r="P2508">
        <v>8169</v>
      </c>
      <c r="Q2508">
        <v>424</v>
      </c>
      <c r="R2508">
        <v>0</v>
      </c>
      <c r="S2508">
        <v>200</v>
      </c>
      <c r="T2508">
        <v>0</v>
      </c>
      <c r="U2508">
        <v>9159.75</v>
      </c>
      <c r="V2508">
        <v>9159.75</v>
      </c>
      <c r="W2508">
        <v>200</v>
      </c>
      <c r="X2508">
        <v>0</v>
      </c>
      <c r="Y2508">
        <v>0</v>
      </c>
      <c r="Z2508">
        <v>0</v>
      </c>
      <c r="AD2508" s="1">
        <v>41779.333333333336</v>
      </c>
      <c r="AE2508" s="1">
        <v>41807.708333333336</v>
      </c>
      <c r="AG2508" s="1">
        <v>41717.333333333336</v>
      </c>
      <c r="AH2508" s="1">
        <v>41745.708333333336</v>
      </c>
      <c r="AI2508" s="1">
        <v>41717.333333333336</v>
      </c>
      <c r="AJ2508" s="1">
        <v>41745.708333333336</v>
      </c>
      <c r="AK2508" s="1">
        <v>41717.333333333336</v>
      </c>
      <c r="AL2508" s="1">
        <v>41745.708333333336</v>
      </c>
      <c r="AM2508" s="1">
        <v>41779.333333333336</v>
      </c>
      <c r="AN2508" s="1">
        <v>41807.708333333336</v>
      </c>
      <c r="AP2508" t="s">
        <v>113</v>
      </c>
      <c r="AU2508" t="s">
        <v>6048</v>
      </c>
      <c r="AY2508" t="s">
        <v>106</v>
      </c>
      <c r="AZ2508">
        <v>0</v>
      </c>
      <c r="BA2508">
        <v>0</v>
      </c>
      <c r="BD2508" s="3">
        <v>41321.661805555559</v>
      </c>
      <c r="BE2508" s="3">
        <v>41321.663888888892</v>
      </c>
      <c r="BF2508" t="s">
        <v>115</v>
      </c>
      <c r="BG2508" t="s">
        <v>115</v>
      </c>
      <c r="BH2508">
        <v>8149</v>
      </c>
      <c r="BM2508">
        <v>43460</v>
      </c>
      <c r="BR2508" t="s">
        <v>2848</v>
      </c>
      <c r="BS2508" t="s">
        <v>2849</v>
      </c>
      <c r="BU2508">
        <v>1</v>
      </c>
      <c r="BV2508" t="s">
        <v>118</v>
      </c>
      <c r="BX2508" t="s">
        <v>119</v>
      </c>
      <c r="BY2508" t="s">
        <v>119</v>
      </c>
      <c r="BZ2508" t="s">
        <v>119</v>
      </c>
      <c r="CA2508">
        <v>1</v>
      </c>
      <c r="CC2508" t="s">
        <v>120</v>
      </c>
      <c r="CH2508">
        <v>540</v>
      </c>
      <c r="CI2508">
        <v>42510</v>
      </c>
      <c r="CJ2508" t="s">
        <v>106</v>
      </c>
      <c r="CK2508" t="s">
        <v>106</v>
      </c>
      <c r="CL2508">
        <v>15</v>
      </c>
      <c r="CM2508" t="s">
        <v>2850</v>
      </c>
      <c r="CO2508">
        <v>124755</v>
      </c>
      <c r="CQ2508">
        <v>0</v>
      </c>
      <c r="CR2508">
        <v>0</v>
      </c>
      <c r="CS2508">
        <v>0</v>
      </c>
      <c r="CY2508" t="s">
        <v>123</v>
      </c>
      <c r="CZ2508" t="s">
        <v>124</v>
      </c>
      <c r="DD2508" t="str" cm="1">
        <f t="array" ref="DD2508">TEXT(_xlfn.SEQUENCE(1, DATEDIF(AG2508, AH2508, "m") + 1, AG2508, 30), "YYYY-APMM")</f>
        <v>2014-AP03</v>
      </c>
      <c r="DN2508">
        <f t="shared" si="78"/>
        <v>9159.75</v>
      </c>
      <c r="DO2508" t="str">
        <f t="shared" si="79"/>
        <v>PLASTER MASON SK</v>
      </c>
    </row>
    <row r="2509" spans="1:119" x14ac:dyDescent="0.35">
      <c r="A2509" t="s">
        <v>105</v>
      </c>
      <c r="B2509">
        <v>501794</v>
      </c>
      <c r="C2509">
        <v>6359</v>
      </c>
      <c r="D2509">
        <v>124757</v>
      </c>
      <c r="E2509">
        <v>13662</v>
      </c>
      <c r="F2509">
        <v>0</v>
      </c>
      <c r="G2509" t="s">
        <v>106</v>
      </c>
      <c r="H2509" t="s">
        <v>106</v>
      </c>
      <c r="I2509" t="s">
        <v>106</v>
      </c>
      <c r="J2509" t="s">
        <v>107</v>
      </c>
      <c r="K2509" t="s">
        <v>108</v>
      </c>
      <c r="L2509" t="s">
        <v>109</v>
      </c>
      <c r="M2509" t="s">
        <v>110</v>
      </c>
      <c r="N2509" t="s">
        <v>6049</v>
      </c>
      <c r="O2509" t="s">
        <v>5607</v>
      </c>
      <c r="P2509">
        <v>8178</v>
      </c>
      <c r="Q2509">
        <v>440</v>
      </c>
      <c r="R2509">
        <v>0</v>
      </c>
      <c r="S2509">
        <v>160</v>
      </c>
      <c r="T2509">
        <v>0</v>
      </c>
      <c r="U2509">
        <v>550</v>
      </c>
      <c r="V2509">
        <v>550</v>
      </c>
      <c r="W2509">
        <v>160</v>
      </c>
      <c r="X2509">
        <v>0</v>
      </c>
      <c r="Y2509">
        <v>0</v>
      </c>
      <c r="Z2509">
        <v>0</v>
      </c>
      <c r="AD2509" s="1">
        <v>41799.333333333336</v>
      </c>
      <c r="AE2509" s="1">
        <v>41821.708333333336</v>
      </c>
      <c r="AG2509" s="1">
        <v>41735.333333333336</v>
      </c>
      <c r="AH2509" s="1">
        <v>41757.708333333336</v>
      </c>
      <c r="AI2509" s="1">
        <v>41735.333333333336</v>
      </c>
      <c r="AJ2509" s="1">
        <v>41757.708333333336</v>
      </c>
      <c r="AK2509" s="1">
        <v>41735.333333333336</v>
      </c>
      <c r="AL2509" s="1">
        <v>41757.708333333336</v>
      </c>
      <c r="AM2509" s="1">
        <v>41799.333333333336</v>
      </c>
      <c r="AN2509" s="1">
        <v>41821.708333333336</v>
      </c>
      <c r="AP2509" t="s">
        <v>113</v>
      </c>
      <c r="AU2509" t="s">
        <v>6050</v>
      </c>
      <c r="AY2509" t="s">
        <v>106</v>
      </c>
      <c r="AZ2509">
        <v>0</v>
      </c>
      <c r="BA2509">
        <v>0</v>
      </c>
      <c r="BD2509" s="3">
        <v>41321.661805555559</v>
      </c>
      <c r="BE2509" s="3">
        <v>41321.663888888892</v>
      </c>
      <c r="BF2509" t="s">
        <v>115</v>
      </c>
      <c r="BG2509" t="s">
        <v>115</v>
      </c>
      <c r="BH2509">
        <v>8149</v>
      </c>
      <c r="BM2509">
        <v>43550</v>
      </c>
      <c r="BR2509" t="s">
        <v>116</v>
      </c>
      <c r="BS2509" t="s">
        <v>117</v>
      </c>
      <c r="BU2509">
        <v>1</v>
      </c>
      <c r="BV2509" t="s">
        <v>118</v>
      </c>
      <c r="BX2509" t="s">
        <v>119</v>
      </c>
      <c r="BY2509" t="s">
        <v>119</v>
      </c>
      <c r="BZ2509" t="s">
        <v>119</v>
      </c>
      <c r="CA2509">
        <v>1</v>
      </c>
      <c r="CC2509" t="s">
        <v>120</v>
      </c>
      <c r="CH2509">
        <v>540</v>
      </c>
      <c r="CI2509">
        <v>42510</v>
      </c>
      <c r="CJ2509" t="s">
        <v>106</v>
      </c>
      <c r="CK2509" t="s">
        <v>106</v>
      </c>
      <c r="CL2509">
        <v>15</v>
      </c>
      <c r="CM2509" t="s">
        <v>2850</v>
      </c>
      <c r="CO2509">
        <v>124755</v>
      </c>
      <c r="CQ2509">
        <v>0</v>
      </c>
      <c r="CR2509">
        <v>0</v>
      </c>
      <c r="CS2509">
        <v>0</v>
      </c>
      <c r="CY2509" t="s">
        <v>123</v>
      </c>
      <c r="CZ2509" t="s">
        <v>124</v>
      </c>
      <c r="DD2509" t="str" cm="1">
        <f t="array" ref="DD2509">TEXT(_xlfn.SEQUENCE(1, DATEDIF(AG2509, AH2509, "m") + 1, AG2509, 30), "YYYY-APMM")</f>
        <v>2014-AP04</v>
      </c>
      <c r="DN2509">
        <f t="shared" si="78"/>
        <v>550</v>
      </c>
      <c r="DO2509" t="str">
        <f t="shared" si="79"/>
        <v>LABOR- SUBCONTRACTOR</v>
      </c>
    </row>
    <row r="2510" spans="1:119" x14ac:dyDescent="0.35">
      <c r="A2510" t="s">
        <v>105</v>
      </c>
      <c r="B2510">
        <v>501795</v>
      </c>
      <c r="C2510">
        <v>6359</v>
      </c>
      <c r="D2510">
        <v>124757</v>
      </c>
      <c r="E2510">
        <v>13662</v>
      </c>
      <c r="F2510">
        <v>0</v>
      </c>
      <c r="G2510" t="s">
        <v>106</v>
      </c>
      <c r="H2510" t="s">
        <v>106</v>
      </c>
      <c r="I2510" t="s">
        <v>106</v>
      </c>
      <c r="J2510" t="s">
        <v>107</v>
      </c>
      <c r="K2510" t="s">
        <v>108</v>
      </c>
      <c r="L2510" t="s">
        <v>109</v>
      </c>
      <c r="M2510" t="s">
        <v>110</v>
      </c>
      <c r="N2510" t="s">
        <v>6051</v>
      </c>
      <c r="O2510" t="s">
        <v>2860</v>
      </c>
      <c r="P2510">
        <v>8178</v>
      </c>
      <c r="Q2510">
        <v>440</v>
      </c>
      <c r="R2510">
        <v>440</v>
      </c>
      <c r="S2510">
        <v>160</v>
      </c>
      <c r="T2510">
        <v>0</v>
      </c>
      <c r="U2510">
        <v>3234</v>
      </c>
      <c r="V2510">
        <v>3234</v>
      </c>
      <c r="W2510">
        <v>160</v>
      </c>
      <c r="X2510">
        <v>0</v>
      </c>
      <c r="Y2510">
        <v>0</v>
      </c>
      <c r="Z2510">
        <v>0</v>
      </c>
      <c r="AD2510" s="1">
        <v>41811.333333333336</v>
      </c>
      <c r="AE2510" s="1">
        <v>41833.708333333336</v>
      </c>
      <c r="AG2510" s="1">
        <v>41746.333333333336</v>
      </c>
      <c r="AH2510" s="1">
        <v>41769.708333333336</v>
      </c>
      <c r="AI2510" s="1">
        <v>41746.333333333336</v>
      </c>
      <c r="AJ2510" s="1">
        <v>41769.708333333336</v>
      </c>
      <c r="AK2510" s="1">
        <v>41746.333333333336</v>
      </c>
      <c r="AL2510" s="1">
        <v>41769.708333333336</v>
      </c>
      <c r="AM2510" s="1">
        <v>41811.333333333336</v>
      </c>
      <c r="AN2510" s="1">
        <v>41833.708333333336</v>
      </c>
      <c r="AP2510" t="s">
        <v>113</v>
      </c>
      <c r="AU2510" t="s">
        <v>6052</v>
      </c>
      <c r="AY2510" t="s">
        <v>106</v>
      </c>
      <c r="AZ2510">
        <v>0</v>
      </c>
      <c r="BA2510">
        <v>0</v>
      </c>
      <c r="BD2510" s="3">
        <v>41321.661805555559</v>
      </c>
      <c r="BE2510" s="3">
        <v>41321.663888888892</v>
      </c>
      <c r="BF2510" t="s">
        <v>115</v>
      </c>
      <c r="BG2510" t="s">
        <v>115</v>
      </c>
      <c r="BH2510">
        <v>8149</v>
      </c>
      <c r="BM2510">
        <v>43550</v>
      </c>
      <c r="BR2510" t="s">
        <v>116</v>
      </c>
      <c r="BS2510" t="s">
        <v>117</v>
      </c>
      <c r="BU2510">
        <v>1</v>
      </c>
      <c r="BV2510" t="s">
        <v>118</v>
      </c>
      <c r="BX2510" t="s">
        <v>119</v>
      </c>
      <c r="BY2510" t="s">
        <v>119</v>
      </c>
      <c r="BZ2510" t="s">
        <v>119</v>
      </c>
      <c r="CA2510">
        <v>1</v>
      </c>
      <c r="CC2510" t="s">
        <v>120</v>
      </c>
      <c r="CH2510">
        <v>540</v>
      </c>
      <c r="CI2510">
        <v>42510</v>
      </c>
      <c r="CJ2510" t="s">
        <v>106</v>
      </c>
      <c r="CK2510" t="s">
        <v>106</v>
      </c>
      <c r="CL2510">
        <v>15</v>
      </c>
      <c r="CM2510" t="s">
        <v>2850</v>
      </c>
      <c r="CO2510">
        <v>124755</v>
      </c>
      <c r="CQ2510">
        <v>0</v>
      </c>
      <c r="CR2510">
        <v>0</v>
      </c>
      <c r="CS2510">
        <v>0</v>
      </c>
      <c r="CY2510" t="s">
        <v>123</v>
      </c>
      <c r="CZ2510" t="s">
        <v>124</v>
      </c>
      <c r="DD2510" t="str" cm="1">
        <f t="array" ref="DD2510">TEXT(_xlfn.SEQUENCE(1, DATEDIF(AG2510, AH2510, "m") + 1, AG2510, 30), "YYYY-APMM")</f>
        <v>2014-AP04</v>
      </c>
      <c r="DN2510">
        <f t="shared" si="78"/>
        <v>3234</v>
      </c>
      <c r="DO2510" t="str">
        <f t="shared" si="79"/>
        <v>LABOR- SUBCONTRACTOR</v>
      </c>
    </row>
    <row r="2511" spans="1:119" x14ac:dyDescent="0.35">
      <c r="A2511" t="s">
        <v>105</v>
      </c>
      <c r="B2511">
        <v>501796</v>
      </c>
      <c r="C2511">
        <v>6359</v>
      </c>
      <c r="D2511">
        <v>124759</v>
      </c>
      <c r="E2511">
        <v>13662</v>
      </c>
      <c r="F2511">
        <v>0</v>
      </c>
      <c r="G2511" t="s">
        <v>106</v>
      </c>
      <c r="H2511" t="s">
        <v>106</v>
      </c>
      <c r="I2511" t="s">
        <v>106</v>
      </c>
      <c r="J2511" t="s">
        <v>107</v>
      </c>
      <c r="K2511" t="s">
        <v>108</v>
      </c>
      <c r="L2511" t="s">
        <v>109</v>
      </c>
      <c r="M2511" t="s">
        <v>110</v>
      </c>
      <c r="N2511" t="s">
        <v>6053</v>
      </c>
      <c r="O2511" t="s">
        <v>2905</v>
      </c>
      <c r="P2511">
        <v>8168</v>
      </c>
      <c r="Q2511">
        <v>320</v>
      </c>
      <c r="R2511">
        <v>0</v>
      </c>
      <c r="S2511">
        <v>200</v>
      </c>
      <c r="T2511">
        <v>0</v>
      </c>
      <c r="U2511">
        <v>7112.5</v>
      </c>
      <c r="V2511">
        <v>7112.5</v>
      </c>
      <c r="W2511">
        <v>200</v>
      </c>
      <c r="X2511">
        <v>0</v>
      </c>
      <c r="Y2511">
        <v>0</v>
      </c>
      <c r="Z2511">
        <v>0</v>
      </c>
      <c r="AD2511" s="1">
        <v>41669.333333333336</v>
      </c>
      <c r="AE2511" s="1">
        <v>41699.708333333336</v>
      </c>
      <c r="AG2511" s="1">
        <v>41622.333333333336</v>
      </c>
      <c r="AH2511" s="1">
        <v>41651.708333333336</v>
      </c>
      <c r="AI2511" s="1">
        <v>41622.333333333336</v>
      </c>
      <c r="AJ2511" s="1">
        <v>41651.708333333336</v>
      </c>
      <c r="AK2511" s="1">
        <v>41622.333333333336</v>
      </c>
      <c r="AL2511" s="1">
        <v>41651.708333333336</v>
      </c>
      <c r="AM2511" s="1">
        <v>41669.333333333336</v>
      </c>
      <c r="AN2511" s="1">
        <v>41699.708333333336</v>
      </c>
      <c r="AP2511" t="s">
        <v>113</v>
      </c>
      <c r="AU2511" t="s">
        <v>6054</v>
      </c>
      <c r="AY2511" t="s">
        <v>106</v>
      </c>
      <c r="AZ2511">
        <v>0</v>
      </c>
      <c r="BA2511">
        <v>0</v>
      </c>
      <c r="BD2511" s="3">
        <v>41321.661805555559</v>
      </c>
      <c r="BE2511" s="3">
        <v>41321.663888888892</v>
      </c>
      <c r="BF2511" t="s">
        <v>115</v>
      </c>
      <c r="BG2511" t="s">
        <v>115</v>
      </c>
      <c r="BH2511">
        <v>8149</v>
      </c>
      <c r="BM2511">
        <v>43450</v>
      </c>
      <c r="BR2511" t="s">
        <v>1309</v>
      </c>
      <c r="BS2511" t="s">
        <v>1310</v>
      </c>
      <c r="BU2511">
        <v>1</v>
      </c>
      <c r="BV2511" t="s">
        <v>118</v>
      </c>
      <c r="BX2511" t="s">
        <v>119</v>
      </c>
      <c r="BY2511" t="s">
        <v>119</v>
      </c>
      <c r="BZ2511" t="s">
        <v>119</v>
      </c>
      <c r="CA2511">
        <v>1</v>
      </c>
      <c r="CC2511" t="s">
        <v>120</v>
      </c>
      <c r="CH2511">
        <v>540</v>
      </c>
      <c r="CI2511">
        <v>42460</v>
      </c>
      <c r="CJ2511" t="s">
        <v>106</v>
      </c>
      <c r="CK2511" t="s">
        <v>106</v>
      </c>
      <c r="CL2511">
        <v>10</v>
      </c>
      <c r="CM2511" t="s">
        <v>2889</v>
      </c>
      <c r="CO2511">
        <v>124758</v>
      </c>
      <c r="CQ2511">
        <v>0</v>
      </c>
      <c r="CR2511">
        <v>0</v>
      </c>
      <c r="CS2511">
        <v>0</v>
      </c>
      <c r="CY2511" t="s">
        <v>123</v>
      </c>
      <c r="CZ2511" t="s">
        <v>124</v>
      </c>
      <c r="DD2511" t="str" cm="1">
        <f t="array" ref="DD2511">TEXT(_xlfn.SEQUENCE(1, DATEDIF(AG2511, AH2511, "m") + 1, AG2511, 30), "YYYY-APMM")</f>
        <v>2013-AP12</v>
      </c>
      <c r="DN2511">
        <f t="shared" si="78"/>
        <v>7112.5</v>
      </c>
      <c r="DO2511" t="str">
        <f t="shared" si="79"/>
        <v>BLOCK MASON SK</v>
      </c>
    </row>
    <row r="2512" spans="1:119" x14ac:dyDescent="0.35">
      <c r="A2512" t="s">
        <v>105</v>
      </c>
      <c r="B2512">
        <v>501797</v>
      </c>
      <c r="C2512">
        <v>6359</v>
      </c>
      <c r="D2512">
        <v>124759</v>
      </c>
      <c r="E2512">
        <v>13662</v>
      </c>
      <c r="F2512">
        <v>0</v>
      </c>
      <c r="G2512" t="s">
        <v>106</v>
      </c>
      <c r="H2512" t="s">
        <v>106</v>
      </c>
      <c r="I2512" t="s">
        <v>106</v>
      </c>
      <c r="J2512" t="s">
        <v>107</v>
      </c>
      <c r="K2512" t="s">
        <v>108</v>
      </c>
      <c r="L2512" t="s">
        <v>109</v>
      </c>
      <c r="M2512" t="s">
        <v>110</v>
      </c>
      <c r="N2512" t="s">
        <v>6055</v>
      </c>
      <c r="O2512" t="s">
        <v>2908</v>
      </c>
      <c r="P2512">
        <v>8169</v>
      </c>
      <c r="Q2512">
        <v>320</v>
      </c>
      <c r="R2512">
        <v>0</v>
      </c>
      <c r="S2512">
        <v>200</v>
      </c>
      <c r="T2512">
        <v>0</v>
      </c>
      <c r="U2512">
        <v>6268.75</v>
      </c>
      <c r="V2512">
        <v>6268.75</v>
      </c>
      <c r="W2512">
        <v>200</v>
      </c>
      <c r="X2512">
        <v>0</v>
      </c>
      <c r="Y2512">
        <v>0</v>
      </c>
      <c r="Z2512">
        <v>0</v>
      </c>
      <c r="AD2512" s="1">
        <v>41693.333333333336</v>
      </c>
      <c r="AE2512" s="1">
        <v>41721.708333333336</v>
      </c>
      <c r="AG2512" s="1">
        <v>41645.333333333336</v>
      </c>
      <c r="AH2512" s="1">
        <v>41673.708333333336</v>
      </c>
      <c r="AI2512" s="1">
        <v>41645.333333333336</v>
      </c>
      <c r="AJ2512" s="1">
        <v>41673.708333333336</v>
      </c>
      <c r="AK2512" s="1">
        <v>41645.333333333336</v>
      </c>
      <c r="AL2512" s="1">
        <v>41673.708333333336</v>
      </c>
      <c r="AM2512" s="1">
        <v>41693.333333333336</v>
      </c>
      <c r="AN2512" s="1">
        <v>41721.708333333336</v>
      </c>
      <c r="AP2512" t="s">
        <v>113</v>
      </c>
      <c r="AU2512" t="s">
        <v>6056</v>
      </c>
      <c r="AY2512" t="s">
        <v>106</v>
      </c>
      <c r="AZ2512">
        <v>0</v>
      </c>
      <c r="BA2512">
        <v>0</v>
      </c>
      <c r="BD2512" s="3">
        <v>41321.661805555559</v>
      </c>
      <c r="BE2512" s="3">
        <v>41321.663888888892</v>
      </c>
      <c r="BF2512" t="s">
        <v>115</v>
      </c>
      <c r="BG2512" t="s">
        <v>115</v>
      </c>
      <c r="BH2512">
        <v>8149</v>
      </c>
      <c r="BM2512">
        <v>43460</v>
      </c>
      <c r="BR2512" t="s">
        <v>2848</v>
      </c>
      <c r="BS2512" t="s">
        <v>2849</v>
      </c>
      <c r="BU2512">
        <v>1</v>
      </c>
      <c r="BV2512" t="s">
        <v>118</v>
      </c>
      <c r="BX2512" t="s">
        <v>119</v>
      </c>
      <c r="BY2512" t="s">
        <v>119</v>
      </c>
      <c r="BZ2512" t="s">
        <v>119</v>
      </c>
      <c r="CA2512">
        <v>1</v>
      </c>
      <c r="CC2512" t="s">
        <v>120</v>
      </c>
      <c r="CH2512">
        <v>540</v>
      </c>
      <c r="CI2512">
        <v>42460</v>
      </c>
      <c r="CJ2512" t="s">
        <v>106</v>
      </c>
      <c r="CK2512" t="s">
        <v>106</v>
      </c>
      <c r="CL2512">
        <v>10</v>
      </c>
      <c r="CM2512" t="s">
        <v>2889</v>
      </c>
      <c r="CO2512">
        <v>124758</v>
      </c>
      <c r="CQ2512">
        <v>0</v>
      </c>
      <c r="CR2512">
        <v>0</v>
      </c>
      <c r="CS2512">
        <v>0</v>
      </c>
      <c r="CY2512" t="s">
        <v>123</v>
      </c>
      <c r="CZ2512" t="s">
        <v>124</v>
      </c>
      <c r="DD2512" t="str" cm="1">
        <f t="array" ref="DD2512">TEXT(_xlfn.SEQUENCE(1, DATEDIF(AG2512, AH2512, "m") + 1, AG2512, 30), "YYYY-APMM")</f>
        <v>2014-AP01</v>
      </c>
      <c r="DN2512">
        <f t="shared" si="78"/>
        <v>6268.75</v>
      </c>
      <c r="DO2512" t="str">
        <f t="shared" si="79"/>
        <v>PLASTER MASON SK</v>
      </c>
    </row>
    <row r="2513" spans="1:119" x14ac:dyDescent="0.35">
      <c r="A2513" t="s">
        <v>105</v>
      </c>
      <c r="B2513">
        <v>501798</v>
      </c>
      <c r="C2513">
        <v>6359</v>
      </c>
      <c r="D2513">
        <v>124759</v>
      </c>
      <c r="E2513">
        <v>13662</v>
      </c>
      <c r="F2513">
        <v>0</v>
      </c>
      <c r="G2513" t="s">
        <v>106</v>
      </c>
      <c r="H2513" t="s">
        <v>106</v>
      </c>
      <c r="I2513" t="s">
        <v>106</v>
      </c>
      <c r="J2513" t="s">
        <v>107</v>
      </c>
      <c r="K2513" t="s">
        <v>108</v>
      </c>
      <c r="L2513" t="s">
        <v>109</v>
      </c>
      <c r="M2513" t="s">
        <v>110</v>
      </c>
      <c r="N2513" t="s">
        <v>6057</v>
      </c>
      <c r="O2513" t="s">
        <v>2911</v>
      </c>
      <c r="P2513">
        <v>8164</v>
      </c>
      <c r="Q2513">
        <v>384</v>
      </c>
      <c r="R2513">
        <v>64</v>
      </c>
      <c r="S2513">
        <v>168</v>
      </c>
      <c r="T2513">
        <v>0</v>
      </c>
      <c r="U2513">
        <v>1234.75</v>
      </c>
      <c r="V2513">
        <v>1234.75</v>
      </c>
      <c r="W2513">
        <v>168</v>
      </c>
      <c r="X2513">
        <v>0</v>
      </c>
      <c r="Y2513">
        <v>0</v>
      </c>
      <c r="Z2513">
        <v>0</v>
      </c>
      <c r="AD2513" s="1">
        <v>41710.333333333336</v>
      </c>
      <c r="AE2513" s="1">
        <v>41734.708333333336</v>
      </c>
      <c r="AG2513" s="1">
        <v>41653.333333333336</v>
      </c>
      <c r="AH2513" s="1">
        <v>41676.708333333336</v>
      </c>
      <c r="AI2513" s="1">
        <v>41653.333333333336</v>
      </c>
      <c r="AJ2513" s="1">
        <v>41676.708333333336</v>
      </c>
      <c r="AK2513" s="1">
        <v>41653.333333333336</v>
      </c>
      <c r="AL2513" s="1">
        <v>41676.708333333336</v>
      </c>
      <c r="AM2513" s="1">
        <v>41710.333333333336</v>
      </c>
      <c r="AN2513" s="1">
        <v>41734.708333333336</v>
      </c>
      <c r="AP2513" t="s">
        <v>113</v>
      </c>
      <c r="AU2513" t="s">
        <v>6058</v>
      </c>
      <c r="AY2513" t="s">
        <v>106</v>
      </c>
      <c r="AZ2513">
        <v>0</v>
      </c>
      <c r="BA2513">
        <v>0</v>
      </c>
      <c r="BD2513" s="3">
        <v>41321.661805555559</v>
      </c>
      <c r="BE2513" s="3">
        <v>41321.663888888892</v>
      </c>
      <c r="BF2513" t="s">
        <v>115</v>
      </c>
      <c r="BG2513" t="s">
        <v>115</v>
      </c>
      <c r="BH2513">
        <v>8149</v>
      </c>
      <c r="BM2513">
        <v>43410</v>
      </c>
      <c r="BR2513" t="s">
        <v>2865</v>
      </c>
      <c r="BS2513" t="s">
        <v>2866</v>
      </c>
      <c r="BU2513">
        <v>1</v>
      </c>
      <c r="BV2513" t="s">
        <v>118</v>
      </c>
      <c r="BX2513" t="s">
        <v>119</v>
      </c>
      <c r="BY2513" t="s">
        <v>119</v>
      </c>
      <c r="BZ2513" t="s">
        <v>119</v>
      </c>
      <c r="CA2513">
        <v>1</v>
      </c>
      <c r="CC2513" t="s">
        <v>120</v>
      </c>
      <c r="CH2513">
        <v>540</v>
      </c>
      <c r="CI2513">
        <v>42460</v>
      </c>
      <c r="CJ2513" t="s">
        <v>106</v>
      </c>
      <c r="CK2513" t="s">
        <v>106</v>
      </c>
      <c r="CL2513">
        <v>10</v>
      </c>
      <c r="CM2513" t="s">
        <v>2889</v>
      </c>
      <c r="CO2513">
        <v>124758</v>
      </c>
      <c r="CQ2513">
        <v>0</v>
      </c>
      <c r="CR2513">
        <v>0</v>
      </c>
      <c r="CS2513">
        <v>0</v>
      </c>
      <c r="CY2513" t="s">
        <v>123</v>
      </c>
      <c r="CZ2513" t="s">
        <v>124</v>
      </c>
      <c r="DD2513" t="str" cm="1">
        <f t="array" ref="DD2513">TEXT(_xlfn.SEQUENCE(1, DATEDIF(AG2513, AH2513, "m") + 1, AG2513, 30), "YYYY-APMM")</f>
        <v>2014-AP01</v>
      </c>
      <c r="DN2513">
        <f t="shared" si="78"/>
        <v>1234.75</v>
      </c>
      <c r="DO2513" t="str">
        <f t="shared" si="79"/>
        <v>SCREED MASON SK</v>
      </c>
    </row>
    <row r="2514" spans="1:119" x14ac:dyDescent="0.35">
      <c r="A2514" t="s">
        <v>105</v>
      </c>
      <c r="B2514">
        <v>501799</v>
      </c>
      <c r="C2514">
        <v>6359</v>
      </c>
      <c r="D2514">
        <v>124759</v>
      </c>
      <c r="E2514">
        <v>13662</v>
      </c>
      <c r="F2514">
        <v>0</v>
      </c>
      <c r="G2514" t="s">
        <v>106</v>
      </c>
      <c r="H2514" t="s">
        <v>106</v>
      </c>
      <c r="I2514" t="s">
        <v>106</v>
      </c>
      <c r="J2514" t="s">
        <v>107</v>
      </c>
      <c r="K2514" t="s">
        <v>108</v>
      </c>
      <c r="L2514" t="s">
        <v>109</v>
      </c>
      <c r="M2514" t="s">
        <v>110</v>
      </c>
      <c r="N2514" t="s">
        <v>6059</v>
      </c>
      <c r="O2514" t="s">
        <v>2914</v>
      </c>
      <c r="P2514">
        <v>8178</v>
      </c>
      <c r="Q2514">
        <v>320</v>
      </c>
      <c r="R2514">
        <v>0</v>
      </c>
      <c r="S2514">
        <v>120</v>
      </c>
      <c r="T2514">
        <v>0</v>
      </c>
      <c r="U2514">
        <v>582</v>
      </c>
      <c r="V2514">
        <v>582</v>
      </c>
      <c r="W2514">
        <v>120</v>
      </c>
      <c r="X2514">
        <v>0</v>
      </c>
      <c r="Y2514">
        <v>0</v>
      </c>
      <c r="Z2514">
        <v>0</v>
      </c>
      <c r="AD2514" s="1">
        <v>41710.333333333336</v>
      </c>
      <c r="AE2514" s="1">
        <v>41727.708333333336</v>
      </c>
      <c r="AG2514" s="1">
        <v>41662.333333333336</v>
      </c>
      <c r="AH2514" s="1">
        <v>41679.708333333336</v>
      </c>
      <c r="AI2514" s="1">
        <v>41662.333333333336</v>
      </c>
      <c r="AJ2514" s="1">
        <v>41679.708333333336</v>
      </c>
      <c r="AK2514" s="1">
        <v>41662.333333333336</v>
      </c>
      <c r="AL2514" s="1">
        <v>41679.708333333336</v>
      </c>
      <c r="AM2514" s="1">
        <v>41710.333333333336</v>
      </c>
      <c r="AN2514" s="1">
        <v>41727.708333333336</v>
      </c>
      <c r="AP2514" t="s">
        <v>113</v>
      </c>
      <c r="AU2514" t="s">
        <v>6060</v>
      </c>
      <c r="AY2514" t="s">
        <v>106</v>
      </c>
      <c r="AZ2514">
        <v>0</v>
      </c>
      <c r="BA2514">
        <v>0</v>
      </c>
      <c r="BD2514" s="3">
        <v>41321.661805555559</v>
      </c>
      <c r="BE2514" s="3">
        <v>41321.663888888892</v>
      </c>
      <c r="BF2514" t="s">
        <v>115</v>
      </c>
      <c r="BG2514" t="s">
        <v>115</v>
      </c>
      <c r="BH2514">
        <v>8149</v>
      </c>
      <c r="BM2514">
        <v>43550</v>
      </c>
      <c r="BR2514" t="s">
        <v>116</v>
      </c>
      <c r="BS2514" t="s">
        <v>117</v>
      </c>
      <c r="BU2514">
        <v>1</v>
      </c>
      <c r="BV2514" t="s">
        <v>118</v>
      </c>
      <c r="BX2514" t="s">
        <v>119</v>
      </c>
      <c r="BY2514" t="s">
        <v>119</v>
      </c>
      <c r="BZ2514" t="s">
        <v>119</v>
      </c>
      <c r="CA2514">
        <v>1</v>
      </c>
      <c r="CC2514" t="s">
        <v>120</v>
      </c>
      <c r="CH2514">
        <v>540</v>
      </c>
      <c r="CI2514">
        <v>42460</v>
      </c>
      <c r="CJ2514" t="s">
        <v>106</v>
      </c>
      <c r="CK2514" t="s">
        <v>106</v>
      </c>
      <c r="CL2514">
        <v>10</v>
      </c>
      <c r="CM2514" t="s">
        <v>2889</v>
      </c>
      <c r="CO2514">
        <v>124758</v>
      </c>
      <c r="CQ2514">
        <v>0</v>
      </c>
      <c r="CR2514">
        <v>0</v>
      </c>
      <c r="CS2514">
        <v>0</v>
      </c>
      <c r="CY2514" t="s">
        <v>123</v>
      </c>
      <c r="CZ2514" t="s">
        <v>124</v>
      </c>
      <c r="DD2514" t="str" cm="1">
        <f t="array" ref="DD2514">TEXT(_xlfn.SEQUENCE(1, DATEDIF(AG2514, AH2514, "m") + 1, AG2514, 30), "YYYY-APMM")</f>
        <v>2014-AP01</v>
      </c>
      <c r="DN2514">
        <f t="shared" si="78"/>
        <v>582</v>
      </c>
      <c r="DO2514" t="str">
        <f t="shared" si="79"/>
        <v>LABOR- SUBCONTRACTOR</v>
      </c>
    </row>
    <row r="2515" spans="1:119" x14ac:dyDescent="0.35">
      <c r="A2515" t="s">
        <v>105</v>
      </c>
      <c r="B2515">
        <v>501800</v>
      </c>
      <c r="C2515">
        <v>6359</v>
      </c>
      <c r="D2515">
        <v>124759</v>
      </c>
      <c r="E2515">
        <v>13662</v>
      </c>
      <c r="F2515">
        <v>0</v>
      </c>
      <c r="G2515" t="s">
        <v>106</v>
      </c>
      <c r="H2515" t="s">
        <v>106</v>
      </c>
      <c r="I2515" t="s">
        <v>106</v>
      </c>
      <c r="J2515" t="s">
        <v>107</v>
      </c>
      <c r="K2515" t="s">
        <v>108</v>
      </c>
      <c r="L2515" t="s">
        <v>109</v>
      </c>
      <c r="M2515" t="s">
        <v>110</v>
      </c>
      <c r="N2515" t="s">
        <v>6061</v>
      </c>
      <c r="O2515" t="s">
        <v>2917</v>
      </c>
      <c r="P2515">
        <v>8178</v>
      </c>
      <c r="Q2515">
        <v>400</v>
      </c>
      <c r="R2515">
        <v>64</v>
      </c>
      <c r="S2515">
        <v>200</v>
      </c>
      <c r="T2515">
        <v>0</v>
      </c>
      <c r="U2515">
        <v>4136.55</v>
      </c>
      <c r="V2515">
        <v>4136.55</v>
      </c>
      <c r="W2515">
        <v>200</v>
      </c>
      <c r="X2515">
        <v>0</v>
      </c>
      <c r="Y2515">
        <v>0</v>
      </c>
      <c r="Z2515">
        <v>0</v>
      </c>
      <c r="AD2515" s="1">
        <v>41728.333333333336</v>
      </c>
      <c r="AE2515" s="1">
        <v>41756.708333333336</v>
      </c>
      <c r="AG2515" s="1">
        <v>41668.333333333336</v>
      </c>
      <c r="AH2515" s="1">
        <v>41697.708333333336</v>
      </c>
      <c r="AI2515" s="1">
        <v>41668.333333333336</v>
      </c>
      <c r="AJ2515" s="1">
        <v>41697.708333333336</v>
      </c>
      <c r="AK2515" s="1">
        <v>41668.333333333336</v>
      </c>
      <c r="AL2515" s="1">
        <v>41697.708333333336</v>
      </c>
      <c r="AM2515" s="1">
        <v>41728.333333333336</v>
      </c>
      <c r="AN2515" s="1">
        <v>41756.708333333336</v>
      </c>
      <c r="AP2515" t="s">
        <v>113</v>
      </c>
      <c r="AU2515" t="s">
        <v>6062</v>
      </c>
      <c r="AY2515" t="s">
        <v>106</v>
      </c>
      <c r="AZ2515">
        <v>0</v>
      </c>
      <c r="BA2515">
        <v>0</v>
      </c>
      <c r="BD2515" s="3">
        <v>41321.661805555559</v>
      </c>
      <c r="BE2515" s="3">
        <v>41321.663888888892</v>
      </c>
      <c r="BF2515" t="s">
        <v>115</v>
      </c>
      <c r="BG2515" t="s">
        <v>115</v>
      </c>
      <c r="BH2515">
        <v>8149</v>
      </c>
      <c r="BM2515">
        <v>43550</v>
      </c>
      <c r="BR2515" t="s">
        <v>116</v>
      </c>
      <c r="BS2515" t="s">
        <v>117</v>
      </c>
      <c r="BU2515">
        <v>1</v>
      </c>
      <c r="BV2515" t="s">
        <v>118</v>
      </c>
      <c r="BX2515" t="s">
        <v>119</v>
      </c>
      <c r="BY2515" t="s">
        <v>119</v>
      </c>
      <c r="BZ2515" t="s">
        <v>119</v>
      </c>
      <c r="CA2515">
        <v>1</v>
      </c>
      <c r="CC2515" t="s">
        <v>120</v>
      </c>
      <c r="CH2515">
        <v>540</v>
      </c>
      <c r="CI2515">
        <v>42460</v>
      </c>
      <c r="CJ2515" t="s">
        <v>106</v>
      </c>
      <c r="CK2515" t="s">
        <v>106</v>
      </c>
      <c r="CL2515">
        <v>10</v>
      </c>
      <c r="CM2515" t="s">
        <v>2889</v>
      </c>
      <c r="CO2515">
        <v>124758</v>
      </c>
      <c r="CQ2515">
        <v>0</v>
      </c>
      <c r="CR2515">
        <v>0</v>
      </c>
      <c r="CS2515">
        <v>0</v>
      </c>
      <c r="CY2515" t="s">
        <v>123</v>
      </c>
      <c r="CZ2515" t="s">
        <v>124</v>
      </c>
      <c r="DD2515" t="str" cm="1">
        <f t="array" ref="DD2515">TEXT(_xlfn.SEQUENCE(1, DATEDIF(AG2515, AH2515, "m") + 1, AG2515, 30), "YYYY-APMM")</f>
        <v>2014-AP01</v>
      </c>
      <c r="DN2515">
        <f t="shared" si="78"/>
        <v>4136.55</v>
      </c>
      <c r="DO2515" t="str">
        <f t="shared" si="79"/>
        <v>LABOR- SUBCONTRACTOR</v>
      </c>
    </row>
    <row r="2516" spans="1:119" x14ac:dyDescent="0.35">
      <c r="A2516" t="s">
        <v>105</v>
      </c>
      <c r="B2516">
        <v>501801</v>
      </c>
      <c r="C2516">
        <v>6359</v>
      </c>
      <c r="D2516">
        <v>124759</v>
      </c>
      <c r="E2516">
        <v>13662</v>
      </c>
      <c r="F2516">
        <v>0</v>
      </c>
      <c r="G2516" t="s">
        <v>106</v>
      </c>
      <c r="H2516" t="s">
        <v>106</v>
      </c>
      <c r="I2516" t="s">
        <v>106</v>
      </c>
      <c r="J2516" t="s">
        <v>107</v>
      </c>
      <c r="K2516" t="s">
        <v>108</v>
      </c>
      <c r="L2516" t="s">
        <v>109</v>
      </c>
      <c r="M2516" t="s">
        <v>110</v>
      </c>
      <c r="N2516" t="s">
        <v>6063</v>
      </c>
      <c r="O2516" t="s">
        <v>2920</v>
      </c>
      <c r="P2516">
        <v>8170</v>
      </c>
      <c r="Q2516">
        <v>320</v>
      </c>
      <c r="R2516">
        <v>0</v>
      </c>
      <c r="S2516">
        <v>200</v>
      </c>
      <c r="T2516">
        <v>0</v>
      </c>
      <c r="U2516">
        <v>2603.5</v>
      </c>
      <c r="V2516">
        <v>2603.5</v>
      </c>
      <c r="W2516">
        <v>200</v>
      </c>
      <c r="X2516">
        <v>0</v>
      </c>
      <c r="Y2516">
        <v>0</v>
      </c>
      <c r="Z2516">
        <v>0</v>
      </c>
      <c r="AD2516" s="1">
        <v>41716.333333333336</v>
      </c>
      <c r="AE2516" s="1">
        <v>41744.708333333336</v>
      </c>
      <c r="AG2516" s="1">
        <v>41668.333333333336</v>
      </c>
      <c r="AH2516" s="1">
        <v>41697.708333333336</v>
      </c>
      <c r="AI2516" s="1">
        <v>41668.333333333336</v>
      </c>
      <c r="AJ2516" s="1">
        <v>41697.708333333336</v>
      </c>
      <c r="AK2516" s="1">
        <v>41668.333333333336</v>
      </c>
      <c r="AL2516" s="1">
        <v>41697.708333333336</v>
      </c>
      <c r="AM2516" s="1">
        <v>41716.333333333336</v>
      </c>
      <c r="AN2516" s="1">
        <v>41744.708333333336</v>
      </c>
      <c r="AP2516" t="s">
        <v>113</v>
      </c>
      <c r="AU2516" t="s">
        <v>6064</v>
      </c>
      <c r="AY2516" t="s">
        <v>106</v>
      </c>
      <c r="AZ2516">
        <v>0</v>
      </c>
      <c r="BA2516">
        <v>0</v>
      </c>
      <c r="BD2516" s="3">
        <v>41321.661805555559</v>
      </c>
      <c r="BE2516" s="3">
        <v>41321.663888888892</v>
      </c>
      <c r="BF2516" t="s">
        <v>115</v>
      </c>
      <c r="BG2516" t="s">
        <v>115</v>
      </c>
      <c r="BH2516">
        <v>8149</v>
      </c>
      <c r="BM2516">
        <v>43470</v>
      </c>
      <c r="BR2516" t="s">
        <v>2854</v>
      </c>
      <c r="BS2516" t="s">
        <v>2855</v>
      </c>
      <c r="BU2516">
        <v>1</v>
      </c>
      <c r="BV2516" t="s">
        <v>118</v>
      </c>
      <c r="BX2516" t="s">
        <v>119</v>
      </c>
      <c r="BY2516" t="s">
        <v>119</v>
      </c>
      <c r="BZ2516" t="s">
        <v>119</v>
      </c>
      <c r="CA2516">
        <v>1</v>
      </c>
      <c r="CC2516" t="s">
        <v>120</v>
      </c>
      <c r="CH2516">
        <v>540</v>
      </c>
      <c r="CI2516">
        <v>42460</v>
      </c>
      <c r="CJ2516" t="s">
        <v>106</v>
      </c>
      <c r="CK2516" t="s">
        <v>106</v>
      </c>
      <c r="CL2516">
        <v>10</v>
      </c>
      <c r="CM2516" t="s">
        <v>2889</v>
      </c>
      <c r="CO2516">
        <v>124758</v>
      </c>
      <c r="CQ2516">
        <v>0</v>
      </c>
      <c r="CR2516">
        <v>0</v>
      </c>
      <c r="CS2516">
        <v>0</v>
      </c>
      <c r="CY2516" t="s">
        <v>123</v>
      </c>
      <c r="CZ2516" t="s">
        <v>124</v>
      </c>
      <c r="DD2516" t="str" cm="1">
        <f t="array" ref="DD2516">TEXT(_xlfn.SEQUENCE(1, DATEDIF(AG2516, AH2516, "m") + 1, AG2516, 30), "YYYY-APMM")</f>
        <v>2014-AP01</v>
      </c>
      <c r="DN2516">
        <f t="shared" si="78"/>
        <v>2603.5</v>
      </c>
      <c r="DO2516" t="str">
        <f t="shared" si="79"/>
        <v>TILE MASON SK</v>
      </c>
    </row>
    <row r="2517" spans="1:119" x14ac:dyDescent="0.35">
      <c r="A2517" t="s">
        <v>105</v>
      </c>
      <c r="B2517">
        <v>501802</v>
      </c>
      <c r="C2517">
        <v>6359</v>
      </c>
      <c r="D2517">
        <v>124759</v>
      </c>
      <c r="E2517">
        <v>13662</v>
      </c>
      <c r="F2517">
        <v>0</v>
      </c>
      <c r="G2517" t="s">
        <v>106</v>
      </c>
      <c r="H2517" t="s">
        <v>106</v>
      </c>
      <c r="I2517" t="s">
        <v>106</v>
      </c>
      <c r="J2517" t="s">
        <v>107</v>
      </c>
      <c r="K2517" t="s">
        <v>108</v>
      </c>
      <c r="L2517" t="s">
        <v>109</v>
      </c>
      <c r="M2517" t="s">
        <v>110</v>
      </c>
      <c r="N2517" t="s">
        <v>6065</v>
      </c>
      <c r="O2517" t="s">
        <v>2923</v>
      </c>
      <c r="P2517">
        <v>8170</v>
      </c>
      <c r="Q2517">
        <v>320</v>
      </c>
      <c r="R2517">
        <v>0</v>
      </c>
      <c r="S2517">
        <v>200</v>
      </c>
      <c r="T2517">
        <v>0</v>
      </c>
      <c r="U2517">
        <v>1787.5</v>
      </c>
      <c r="V2517">
        <v>1787.5</v>
      </c>
      <c r="W2517">
        <v>200</v>
      </c>
      <c r="X2517">
        <v>0</v>
      </c>
      <c r="Y2517">
        <v>0</v>
      </c>
      <c r="Z2517">
        <v>0</v>
      </c>
      <c r="AD2517" s="1">
        <v>41722.333333333336</v>
      </c>
      <c r="AE2517" s="1">
        <v>41750.708333333336</v>
      </c>
      <c r="AG2517" s="1">
        <v>41674.333333333336</v>
      </c>
      <c r="AH2517" s="1">
        <v>41703.708333333336</v>
      </c>
      <c r="AI2517" s="1">
        <v>41674.333333333336</v>
      </c>
      <c r="AJ2517" s="1">
        <v>41703.708333333336</v>
      </c>
      <c r="AK2517" s="1">
        <v>41674.333333333336</v>
      </c>
      <c r="AL2517" s="1">
        <v>41703.708333333336</v>
      </c>
      <c r="AM2517" s="1">
        <v>41722.333333333336</v>
      </c>
      <c r="AN2517" s="1">
        <v>41750.708333333336</v>
      </c>
      <c r="AP2517" t="s">
        <v>113</v>
      </c>
      <c r="AU2517" t="s">
        <v>6066</v>
      </c>
      <c r="AY2517" t="s">
        <v>106</v>
      </c>
      <c r="AZ2517">
        <v>0</v>
      </c>
      <c r="BA2517">
        <v>0</v>
      </c>
      <c r="BD2517" s="3">
        <v>41321.661805555559</v>
      </c>
      <c r="BE2517" s="3">
        <v>41321.663888888892</v>
      </c>
      <c r="BF2517" t="s">
        <v>115</v>
      </c>
      <c r="BG2517" t="s">
        <v>115</v>
      </c>
      <c r="BH2517">
        <v>8149</v>
      </c>
      <c r="BM2517">
        <v>43470</v>
      </c>
      <c r="BR2517" t="s">
        <v>2854</v>
      </c>
      <c r="BS2517" t="s">
        <v>2855</v>
      </c>
      <c r="BU2517">
        <v>1</v>
      </c>
      <c r="BV2517" t="s">
        <v>118</v>
      </c>
      <c r="BX2517" t="s">
        <v>119</v>
      </c>
      <c r="BY2517" t="s">
        <v>119</v>
      </c>
      <c r="BZ2517" t="s">
        <v>119</v>
      </c>
      <c r="CA2517">
        <v>1</v>
      </c>
      <c r="CC2517" t="s">
        <v>120</v>
      </c>
      <c r="CH2517">
        <v>540</v>
      </c>
      <c r="CI2517">
        <v>42460</v>
      </c>
      <c r="CJ2517" t="s">
        <v>106</v>
      </c>
      <c r="CK2517" t="s">
        <v>106</v>
      </c>
      <c r="CL2517">
        <v>10</v>
      </c>
      <c r="CM2517" t="s">
        <v>2889</v>
      </c>
      <c r="CO2517">
        <v>124758</v>
      </c>
      <c r="CQ2517">
        <v>0</v>
      </c>
      <c r="CR2517">
        <v>0</v>
      </c>
      <c r="CS2517">
        <v>0</v>
      </c>
      <c r="CY2517" t="s">
        <v>123</v>
      </c>
      <c r="CZ2517" t="s">
        <v>124</v>
      </c>
      <c r="DD2517" t="str" cm="1">
        <f t="array" ref="DD2517:DE2517">TEXT(_xlfn.SEQUENCE(1, DATEDIF(AG2517, AH2517, "m") + 1, AG2517, 30), "YYYY-APMM")</f>
        <v>2014-AP02</v>
      </c>
      <c r="DE2517" t="str">
        <v>2014-AP03</v>
      </c>
      <c r="DN2517">
        <f t="shared" si="78"/>
        <v>893.75</v>
      </c>
      <c r="DO2517" t="str">
        <f t="shared" si="79"/>
        <v>TILE MASON SK</v>
      </c>
    </row>
    <row r="2518" spans="1:119" x14ac:dyDescent="0.35">
      <c r="A2518" t="s">
        <v>105</v>
      </c>
      <c r="B2518">
        <v>501803</v>
      </c>
      <c r="C2518">
        <v>6359</v>
      </c>
      <c r="D2518">
        <v>124759</v>
      </c>
      <c r="E2518">
        <v>13662</v>
      </c>
      <c r="F2518">
        <v>0</v>
      </c>
      <c r="G2518" t="s">
        <v>106</v>
      </c>
      <c r="H2518" t="s">
        <v>106</v>
      </c>
      <c r="I2518" t="s">
        <v>106</v>
      </c>
      <c r="J2518" t="s">
        <v>107</v>
      </c>
      <c r="K2518" t="s">
        <v>108</v>
      </c>
      <c r="L2518" t="s">
        <v>109</v>
      </c>
      <c r="M2518" t="s">
        <v>110</v>
      </c>
      <c r="N2518" t="s">
        <v>6067</v>
      </c>
      <c r="O2518" t="s">
        <v>2926</v>
      </c>
      <c r="P2518">
        <v>8170</v>
      </c>
      <c r="Q2518">
        <v>320</v>
      </c>
      <c r="R2518">
        <v>0</v>
      </c>
      <c r="S2518">
        <v>120</v>
      </c>
      <c r="T2518">
        <v>0</v>
      </c>
      <c r="U2518">
        <v>68.75</v>
      </c>
      <c r="V2518">
        <v>68.75</v>
      </c>
      <c r="W2518">
        <v>120</v>
      </c>
      <c r="X2518">
        <v>0</v>
      </c>
      <c r="Y2518">
        <v>0</v>
      </c>
      <c r="Z2518">
        <v>0</v>
      </c>
      <c r="AD2518" s="1">
        <v>41749.333333333336</v>
      </c>
      <c r="AE2518" s="1">
        <v>41765.708333333336</v>
      </c>
      <c r="AG2518" s="1">
        <v>41702.333333333336</v>
      </c>
      <c r="AH2518" s="1">
        <v>41718.708333333336</v>
      </c>
      <c r="AI2518" s="1">
        <v>41702.333333333336</v>
      </c>
      <c r="AJ2518" s="1">
        <v>41718.708333333336</v>
      </c>
      <c r="AK2518" s="1">
        <v>41702.333333333336</v>
      </c>
      <c r="AL2518" s="1">
        <v>41718.708333333336</v>
      </c>
      <c r="AM2518" s="1">
        <v>41749.333333333336</v>
      </c>
      <c r="AN2518" s="1">
        <v>41765.708333333336</v>
      </c>
      <c r="AP2518" t="s">
        <v>113</v>
      </c>
      <c r="AU2518" t="s">
        <v>6068</v>
      </c>
      <c r="AY2518" t="s">
        <v>106</v>
      </c>
      <c r="AZ2518">
        <v>0</v>
      </c>
      <c r="BA2518">
        <v>0</v>
      </c>
      <c r="BD2518" s="3">
        <v>41321.661805555559</v>
      </c>
      <c r="BE2518" s="3">
        <v>41321.663888888892</v>
      </c>
      <c r="BF2518" t="s">
        <v>115</v>
      </c>
      <c r="BG2518" t="s">
        <v>115</v>
      </c>
      <c r="BH2518">
        <v>8149</v>
      </c>
      <c r="BM2518">
        <v>43470</v>
      </c>
      <c r="BR2518" t="s">
        <v>2854</v>
      </c>
      <c r="BS2518" t="s">
        <v>2855</v>
      </c>
      <c r="BU2518">
        <v>1</v>
      </c>
      <c r="BV2518" t="s">
        <v>118</v>
      </c>
      <c r="BX2518" t="s">
        <v>119</v>
      </c>
      <c r="BY2518" t="s">
        <v>119</v>
      </c>
      <c r="BZ2518" t="s">
        <v>119</v>
      </c>
      <c r="CA2518">
        <v>1</v>
      </c>
      <c r="CC2518" t="s">
        <v>120</v>
      </c>
      <c r="CH2518">
        <v>540</v>
      </c>
      <c r="CI2518">
        <v>42460</v>
      </c>
      <c r="CJ2518" t="s">
        <v>106</v>
      </c>
      <c r="CK2518" t="s">
        <v>106</v>
      </c>
      <c r="CL2518">
        <v>10</v>
      </c>
      <c r="CM2518" t="s">
        <v>2889</v>
      </c>
      <c r="CO2518">
        <v>124758</v>
      </c>
      <c r="CQ2518">
        <v>0</v>
      </c>
      <c r="CR2518">
        <v>0</v>
      </c>
      <c r="CS2518">
        <v>0</v>
      </c>
      <c r="CY2518" t="s">
        <v>123</v>
      </c>
      <c r="CZ2518" t="s">
        <v>124</v>
      </c>
      <c r="DD2518" t="str" cm="1">
        <f t="array" ref="DD2518">TEXT(_xlfn.SEQUENCE(1, DATEDIF(AG2518, AH2518, "m") + 1, AG2518, 30), "YYYY-APMM")</f>
        <v>2014-AP03</v>
      </c>
      <c r="DN2518">
        <f t="shared" si="78"/>
        <v>68.75</v>
      </c>
      <c r="DO2518" t="str">
        <f t="shared" si="79"/>
        <v>TILE MASON SK</v>
      </c>
    </row>
    <row r="2519" spans="1:119" x14ac:dyDescent="0.35">
      <c r="A2519" t="s">
        <v>105</v>
      </c>
      <c r="B2519">
        <v>501804</v>
      </c>
      <c r="C2519">
        <v>6359</v>
      </c>
      <c r="D2519">
        <v>124759</v>
      </c>
      <c r="E2519">
        <v>13662</v>
      </c>
      <c r="F2519">
        <v>0</v>
      </c>
      <c r="G2519" t="s">
        <v>106</v>
      </c>
      <c r="H2519" t="s">
        <v>106</v>
      </c>
      <c r="I2519" t="s">
        <v>106</v>
      </c>
      <c r="J2519" t="s">
        <v>107</v>
      </c>
      <c r="K2519" t="s">
        <v>108</v>
      </c>
      <c r="L2519" t="s">
        <v>109</v>
      </c>
      <c r="M2519" t="s">
        <v>110</v>
      </c>
      <c r="N2519" t="s">
        <v>6069</v>
      </c>
      <c r="O2519" t="s">
        <v>2929</v>
      </c>
      <c r="P2519">
        <v>8170</v>
      </c>
      <c r="Q2519">
        <v>336</v>
      </c>
      <c r="R2519">
        <v>16</v>
      </c>
      <c r="S2519">
        <v>120</v>
      </c>
      <c r="T2519">
        <v>0</v>
      </c>
      <c r="U2519">
        <v>45.5</v>
      </c>
      <c r="V2519">
        <v>45.5</v>
      </c>
      <c r="W2519">
        <v>120</v>
      </c>
      <c r="X2519">
        <v>0</v>
      </c>
      <c r="Y2519">
        <v>0</v>
      </c>
      <c r="Z2519">
        <v>0</v>
      </c>
      <c r="AD2519" s="1">
        <v>41744.333333333336</v>
      </c>
      <c r="AE2519" s="1">
        <v>41760.708333333336</v>
      </c>
      <c r="AG2519" s="1">
        <v>41695.333333333336</v>
      </c>
      <c r="AH2519" s="1">
        <v>41711.708333333336</v>
      </c>
      <c r="AI2519" s="1">
        <v>41695.333333333336</v>
      </c>
      <c r="AJ2519" s="1">
        <v>41711.708333333336</v>
      </c>
      <c r="AK2519" s="1">
        <v>41695.333333333336</v>
      </c>
      <c r="AL2519" s="1">
        <v>41711.708333333336</v>
      </c>
      <c r="AM2519" s="1">
        <v>41744.333333333336</v>
      </c>
      <c r="AN2519" s="1">
        <v>41760.708333333336</v>
      </c>
      <c r="AP2519" t="s">
        <v>113</v>
      </c>
      <c r="AU2519" t="s">
        <v>6070</v>
      </c>
      <c r="AY2519" t="s">
        <v>106</v>
      </c>
      <c r="AZ2519">
        <v>0</v>
      </c>
      <c r="BA2519">
        <v>0</v>
      </c>
      <c r="BD2519" s="3">
        <v>41321.661805555559</v>
      </c>
      <c r="BE2519" s="3">
        <v>41321.663888888892</v>
      </c>
      <c r="BF2519" t="s">
        <v>115</v>
      </c>
      <c r="BG2519" t="s">
        <v>115</v>
      </c>
      <c r="BH2519">
        <v>8149</v>
      </c>
      <c r="BM2519">
        <v>43470</v>
      </c>
      <c r="BR2519" t="s">
        <v>2854</v>
      </c>
      <c r="BS2519" t="s">
        <v>2855</v>
      </c>
      <c r="BU2519">
        <v>1</v>
      </c>
      <c r="BV2519" t="s">
        <v>118</v>
      </c>
      <c r="BX2519" t="s">
        <v>119</v>
      </c>
      <c r="BY2519" t="s">
        <v>119</v>
      </c>
      <c r="BZ2519" t="s">
        <v>119</v>
      </c>
      <c r="CA2519">
        <v>1</v>
      </c>
      <c r="CC2519" t="s">
        <v>120</v>
      </c>
      <c r="CH2519">
        <v>540</v>
      </c>
      <c r="CI2519">
        <v>42460</v>
      </c>
      <c r="CJ2519" t="s">
        <v>106</v>
      </c>
      <c r="CK2519" t="s">
        <v>106</v>
      </c>
      <c r="CL2519">
        <v>10</v>
      </c>
      <c r="CM2519" t="s">
        <v>2889</v>
      </c>
      <c r="CO2519">
        <v>124758</v>
      </c>
      <c r="CQ2519">
        <v>0</v>
      </c>
      <c r="CR2519">
        <v>0</v>
      </c>
      <c r="CS2519">
        <v>0</v>
      </c>
      <c r="CY2519" t="s">
        <v>123</v>
      </c>
      <c r="CZ2519" t="s">
        <v>124</v>
      </c>
      <c r="DD2519" t="str" cm="1">
        <f t="array" ref="DD2519">TEXT(_xlfn.SEQUENCE(1, DATEDIF(AG2519, AH2519, "m") + 1, AG2519, 30), "YYYY-APMM")</f>
        <v>2014-AP02</v>
      </c>
      <c r="DN2519">
        <f t="shared" si="78"/>
        <v>45.5</v>
      </c>
      <c r="DO2519" t="str">
        <f t="shared" si="79"/>
        <v>TILE MASON SK</v>
      </c>
    </row>
    <row r="2520" spans="1:119" x14ac:dyDescent="0.35">
      <c r="A2520" t="s">
        <v>105</v>
      </c>
      <c r="B2520">
        <v>501805</v>
      </c>
      <c r="C2520">
        <v>6359</v>
      </c>
      <c r="D2520">
        <v>124759</v>
      </c>
      <c r="E2520">
        <v>13662</v>
      </c>
      <c r="F2520">
        <v>0</v>
      </c>
      <c r="G2520" t="s">
        <v>106</v>
      </c>
      <c r="H2520" t="s">
        <v>106</v>
      </c>
      <c r="I2520" t="s">
        <v>106</v>
      </c>
      <c r="J2520" t="s">
        <v>107</v>
      </c>
      <c r="K2520" t="s">
        <v>108</v>
      </c>
      <c r="L2520" t="s">
        <v>109</v>
      </c>
      <c r="M2520" t="s">
        <v>110</v>
      </c>
      <c r="N2520" t="s">
        <v>6071</v>
      </c>
      <c r="O2520" t="s">
        <v>2932</v>
      </c>
      <c r="P2520">
        <v>8171</v>
      </c>
      <c r="Q2520">
        <v>320</v>
      </c>
      <c r="R2520">
        <v>0</v>
      </c>
      <c r="S2520">
        <v>160</v>
      </c>
      <c r="T2520">
        <v>0</v>
      </c>
      <c r="U2520">
        <v>506.25</v>
      </c>
      <c r="V2520">
        <v>506.25</v>
      </c>
      <c r="W2520">
        <v>160</v>
      </c>
      <c r="X2520">
        <v>0</v>
      </c>
      <c r="Y2520">
        <v>0</v>
      </c>
      <c r="Z2520">
        <v>0</v>
      </c>
      <c r="AD2520" s="1">
        <v>41757.333333333336</v>
      </c>
      <c r="AE2520" s="1">
        <v>41779.708333333336</v>
      </c>
      <c r="AG2520" s="1">
        <v>41710.333333333336</v>
      </c>
      <c r="AH2520" s="1">
        <v>41732.708333333336</v>
      </c>
      <c r="AI2520" s="1">
        <v>41710.333333333336</v>
      </c>
      <c r="AJ2520" s="1">
        <v>41732.708333333336</v>
      </c>
      <c r="AK2520" s="1">
        <v>41710.333333333336</v>
      </c>
      <c r="AL2520" s="1">
        <v>41732.708333333336</v>
      </c>
      <c r="AM2520" s="1">
        <v>41757.333333333336</v>
      </c>
      <c r="AN2520" s="1">
        <v>41779.708333333336</v>
      </c>
      <c r="AP2520" t="s">
        <v>113</v>
      </c>
      <c r="AU2520" t="s">
        <v>6072</v>
      </c>
      <c r="AY2520" t="s">
        <v>106</v>
      </c>
      <c r="AZ2520">
        <v>0</v>
      </c>
      <c r="BA2520">
        <v>0</v>
      </c>
      <c r="BD2520" s="3">
        <v>41321.661805555559</v>
      </c>
      <c r="BE2520" s="3">
        <v>41321.663888888892</v>
      </c>
      <c r="BF2520" t="s">
        <v>115</v>
      </c>
      <c r="BG2520" t="s">
        <v>115</v>
      </c>
      <c r="BH2520">
        <v>8149</v>
      </c>
      <c r="BM2520">
        <v>43480</v>
      </c>
      <c r="BR2520" t="s">
        <v>2893</v>
      </c>
      <c r="BS2520" t="s">
        <v>2894</v>
      </c>
      <c r="BU2520">
        <v>1</v>
      </c>
      <c r="BV2520" t="s">
        <v>118</v>
      </c>
      <c r="BX2520" t="s">
        <v>119</v>
      </c>
      <c r="BY2520" t="s">
        <v>119</v>
      </c>
      <c r="BZ2520" t="s">
        <v>119</v>
      </c>
      <c r="CA2520">
        <v>1</v>
      </c>
      <c r="CC2520" t="s">
        <v>120</v>
      </c>
      <c r="CH2520">
        <v>540</v>
      </c>
      <c r="CI2520">
        <v>42460</v>
      </c>
      <c r="CJ2520" t="s">
        <v>106</v>
      </c>
      <c r="CK2520" t="s">
        <v>106</v>
      </c>
      <c r="CL2520">
        <v>10</v>
      </c>
      <c r="CM2520" t="s">
        <v>2889</v>
      </c>
      <c r="CO2520">
        <v>124758</v>
      </c>
      <c r="CQ2520">
        <v>0</v>
      </c>
      <c r="CR2520">
        <v>0</v>
      </c>
      <c r="CS2520">
        <v>0</v>
      </c>
      <c r="CY2520" t="s">
        <v>123</v>
      </c>
      <c r="CZ2520" t="s">
        <v>124</v>
      </c>
      <c r="DD2520" t="str" cm="1">
        <f t="array" ref="DD2520">TEXT(_xlfn.SEQUENCE(1, DATEDIF(AG2520, AH2520, "m") + 1, AG2520, 30), "YYYY-APMM")</f>
        <v>2014-AP03</v>
      </c>
      <c r="DN2520">
        <f t="shared" si="78"/>
        <v>506.25</v>
      </c>
      <c r="DO2520" t="str">
        <f t="shared" si="79"/>
        <v>GRANITE MASON SK</v>
      </c>
    </row>
    <row r="2521" spans="1:119" x14ac:dyDescent="0.35">
      <c r="A2521" t="s">
        <v>105</v>
      </c>
      <c r="B2521">
        <v>501806</v>
      </c>
      <c r="C2521">
        <v>6359</v>
      </c>
      <c r="D2521">
        <v>124759</v>
      </c>
      <c r="E2521">
        <v>13662</v>
      </c>
      <c r="F2521">
        <v>0</v>
      </c>
      <c r="G2521" t="s">
        <v>106</v>
      </c>
      <c r="H2521" t="s">
        <v>106</v>
      </c>
      <c r="I2521" t="s">
        <v>106</v>
      </c>
      <c r="J2521" t="s">
        <v>107</v>
      </c>
      <c r="K2521" t="s">
        <v>108</v>
      </c>
      <c r="L2521" t="s">
        <v>109</v>
      </c>
      <c r="M2521" t="s">
        <v>110</v>
      </c>
      <c r="N2521" t="s">
        <v>6073</v>
      </c>
      <c r="O2521" t="s">
        <v>2935</v>
      </c>
      <c r="P2521">
        <v>8178</v>
      </c>
      <c r="Q2521">
        <v>336</v>
      </c>
      <c r="R2521">
        <v>0</v>
      </c>
      <c r="S2521">
        <v>160</v>
      </c>
      <c r="T2521">
        <v>0</v>
      </c>
      <c r="U2521">
        <v>1434.75</v>
      </c>
      <c r="V2521">
        <v>1434.75</v>
      </c>
      <c r="W2521">
        <v>160</v>
      </c>
      <c r="X2521">
        <v>0</v>
      </c>
      <c r="Y2521">
        <v>0</v>
      </c>
      <c r="Z2521">
        <v>0</v>
      </c>
      <c r="AD2521" s="1">
        <v>41742.333333333336</v>
      </c>
      <c r="AE2521" s="1">
        <v>41764.708333333336</v>
      </c>
      <c r="AG2521" s="1">
        <v>41693.333333333336</v>
      </c>
      <c r="AH2521" s="1">
        <v>41715.708333333336</v>
      </c>
      <c r="AI2521" s="1">
        <v>41693.333333333336</v>
      </c>
      <c r="AJ2521" s="1">
        <v>41715.708333333336</v>
      </c>
      <c r="AK2521" s="1">
        <v>41693.333333333336</v>
      </c>
      <c r="AL2521" s="1">
        <v>41715.708333333336</v>
      </c>
      <c r="AM2521" s="1">
        <v>41742.333333333336</v>
      </c>
      <c r="AN2521" s="1">
        <v>41764.708333333336</v>
      </c>
      <c r="AP2521" t="s">
        <v>113</v>
      </c>
      <c r="AU2521" t="s">
        <v>6074</v>
      </c>
      <c r="AY2521" t="s">
        <v>106</v>
      </c>
      <c r="AZ2521">
        <v>0</v>
      </c>
      <c r="BA2521">
        <v>0</v>
      </c>
      <c r="BD2521" s="3">
        <v>41321.661805555559</v>
      </c>
      <c r="BE2521" s="3">
        <v>41321.663888888892</v>
      </c>
      <c r="BF2521" t="s">
        <v>115</v>
      </c>
      <c r="BG2521" t="s">
        <v>115</v>
      </c>
      <c r="BH2521">
        <v>8149</v>
      </c>
      <c r="BM2521">
        <v>43550</v>
      </c>
      <c r="BR2521" t="s">
        <v>116</v>
      </c>
      <c r="BS2521" t="s">
        <v>117</v>
      </c>
      <c r="BU2521">
        <v>1</v>
      </c>
      <c r="BV2521" t="s">
        <v>118</v>
      </c>
      <c r="BX2521" t="s">
        <v>119</v>
      </c>
      <c r="BY2521" t="s">
        <v>119</v>
      </c>
      <c r="BZ2521" t="s">
        <v>119</v>
      </c>
      <c r="CA2521">
        <v>1</v>
      </c>
      <c r="CC2521" t="s">
        <v>120</v>
      </c>
      <c r="CH2521">
        <v>540</v>
      </c>
      <c r="CI2521">
        <v>42460</v>
      </c>
      <c r="CJ2521" t="s">
        <v>106</v>
      </c>
      <c r="CK2521" t="s">
        <v>106</v>
      </c>
      <c r="CL2521">
        <v>10</v>
      </c>
      <c r="CM2521" t="s">
        <v>2889</v>
      </c>
      <c r="CO2521">
        <v>124758</v>
      </c>
      <c r="CQ2521">
        <v>0</v>
      </c>
      <c r="CR2521">
        <v>0</v>
      </c>
      <c r="CS2521">
        <v>0</v>
      </c>
      <c r="CY2521" t="s">
        <v>123</v>
      </c>
      <c r="CZ2521" t="s">
        <v>124</v>
      </c>
      <c r="DD2521" t="str" cm="1">
        <f t="array" ref="DD2521">TEXT(_xlfn.SEQUENCE(1, DATEDIF(AG2521, AH2521, "m") + 1, AG2521, 30), "YYYY-APMM")</f>
        <v>2014-AP02</v>
      </c>
      <c r="DN2521">
        <f t="shared" si="78"/>
        <v>1434.75</v>
      </c>
      <c r="DO2521" t="str">
        <f t="shared" si="79"/>
        <v>LABOR- SUBCONTRACTOR</v>
      </c>
    </row>
    <row r="2522" spans="1:119" x14ac:dyDescent="0.35">
      <c r="A2522" t="s">
        <v>105</v>
      </c>
      <c r="B2522">
        <v>501807</v>
      </c>
      <c r="C2522">
        <v>6359</v>
      </c>
      <c r="D2522">
        <v>124759</v>
      </c>
      <c r="E2522">
        <v>13662</v>
      </c>
      <c r="F2522">
        <v>0</v>
      </c>
      <c r="G2522" t="s">
        <v>106</v>
      </c>
      <c r="H2522" t="s">
        <v>106</v>
      </c>
      <c r="I2522" t="s">
        <v>106</v>
      </c>
      <c r="J2522" t="s">
        <v>107</v>
      </c>
      <c r="K2522" t="s">
        <v>108</v>
      </c>
      <c r="L2522" t="s">
        <v>109</v>
      </c>
      <c r="M2522" t="s">
        <v>110</v>
      </c>
      <c r="N2522" t="s">
        <v>6075</v>
      </c>
      <c r="O2522" t="s">
        <v>2938</v>
      </c>
      <c r="P2522">
        <v>8178</v>
      </c>
      <c r="Q2522">
        <v>360</v>
      </c>
      <c r="R2522">
        <v>24</v>
      </c>
      <c r="S2522">
        <v>200</v>
      </c>
      <c r="T2522">
        <v>0</v>
      </c>
      <c r="U2522">
        <v>156.25</v>
      </c>
      <c r="V2522">
        <v>156.25</v>
      </c>
      <c r="W2522">
        <v>200</v>
      </c>
      <c r="X2522">
        <v>0</v>
      </c>
      <c r="Y2522">
        <v>0</v>
      </c>
      <c r="Z2522">
        <v>0</v>
      </c>
      <c r="AD2522" s="1">
        <v>41753.333333333336</v>
      </c>
      <c r="AE2522" s="1">
        <v>41781.708333333336</v>
      </c>
      <c r="AG2522" s="1">
        <v>41701.333333333336</v>
      </c>
      <c r="AH2522" s="1">
        <v>41729.708333333336</v>
      </c>
      <c r="AI2522" s="1">
        <v>41701.333333333336</v>
      </c>
      <c r="AJ2522" s="1">
        <v>41729.708333333336</v>
      </c>
      <c r="AK2522" s="1">
        <v>41701.333333333336</v>
      </c>
      <c r="AL2522" s="1">
        <v>41729.708333333336</v>
      </c>
      <c r="AM2522" s="1">
        <v>41753.333333333336</v>
      </c>
      <c r="AN2522" s="1">
        <v>41781.708333333336</v>
      </c>
      <c r="AP2522" t="s">
        <v>113</v>
      </c>
      <c r="AU2522" t="s">
        <v>6076</v>
      </c>
      <c r="AY2522" t="s">
        <v>106</v>
      </c>
      <c r="AZ2522">
        <v>0</v>
      </c>
      <c r="BA2522">
        <v>0</v>
      </c>
      <c r="BD2522" s="3">
        <v>41321.661805555559</v>
      </c>
      <c r="BE2522" s="3">
        <v>41321.663888888892</v>
      </c>
      <c r="BF2522" t="s">
        <v>115</v>
      </c>
      <c r="BG2522" t="s">
        <v>115</v>
      </c>
      <c r="BH2522">
        <v>8149</v>
      </c>
      <c r="BM2522">
        <v>43550</v>
      </c>
      <c r="BR2522" t="s">
        <v>116</v>
      </c>
      <c r="BS2522" t="s">
        <v>117</v>
      </c>
      <c r="BU2522">
        <v>1</v>
      </c>
      <c r="BV2522" t="s">
        <v>118</v>
      </c>
      <c r="BX2522" t="s">
        <v>119</v>
      </c>
      <c r="BY2522" t="s">
        <v>119</v>
      </c>
      <c r="BZ2522" t="s">
        <v>119</v>
      </c>
      <c r="CA2522">
        <v>1</v>
      </c>
      <c r="CC2522" t="s">
        <v>120</v>
      </c>
      <c r="CH2522">
        <v>540</v>
      </c>
      <c r="CI2522">
        <v>42460</v>
      </c>
      <c r="CJ2522" t="s">
        <v>106</v>
      </c>
      <c r="CK2522" t="s">
        <v>106</v>
      </c>
      <c r="CL2522">
        <v>10</v>
      </c>
      <c r="CM2522" t="s">
        <v>2889</v>
      </c>
      <c r="CO2522">
        <v>124758</v>
      </c>
      <c r="CQ2522">
        <v>0</v>
      </c>
      <c r="CR2522">
        <v>0</v>
      </c>
      <c r="CS2522">
        <v>0</v>
      </c>
      <c r="CY2522" t="s">
        <v>123</v>
      </c>
      <c r="CZ2522" t="s">
        <v>124</v>
      </c>
      <c r="DD2522" t="str" cm="1">
        <f t="array" ref="DD2522">TEXT(_xlfn.SEQUENCE(1, DATEDIF(AG2522, AH2522, "m") + 1, AG2522, 30), "YYYY-APMM")</f>
        <v>2014-AP03</v>
      </c>
      <c r="DN2522">
        <f t="shared" si="78"/>
        <v>156.25</v>
      </c>
      <c r="DO2522" t="str">
        <f t="shared" si="79"/>
        <v>LABOR- SUBCONTRACTOR</v>
      </c>
    </row>
    <row r="2523" spans="1:119" x14ac:dyDescent="0.35">
      <c r="A2523" t="s">
        <v>105</v>
      </c>
      <c r="B2523">
        <v>501808</v>
      </c>
      <c r="C2523">
        <v>6359</v>
      </c>
      <c r="D2523">
        <v>124759</v>
      </c>
      <c r="E2523">
        <v>13662</v>
      </c>
      <c r="F2523">
        <v>0</v>
      </c>
      <c r="G2523" t="s">
        <v>106</v>
      </c>
      <c r="H2523" t="s">
        <v>106</v>
      </c>
      <c r="I2523" t="s">
        <v>106</v>
      </c>
      <c r="J2523" t="s">
        <v>107</v>
      </c>
      <c r="K2523" t="s">
        <v>108</v>
      </c>
      <c r="L2523" t="s">
        <v>109</v>
      </c>
      <c r="M2523" t="s">
        <v>110</v>
      </c>
      <c r="N2523" t="s">
        <v>6077</v>
      </c>
      <c r="O2523" t="s">
        <v>2941</v>
      </c>
      <c r="P2523">
        <v>8178</v>
      </c>
      <c r="Q2523">
        <v>336</v>
      </c>
      <c r="R2523">
        <v>0</v>
      </c>
      <c r="S2523">
        <v>200</v>
      </c>
      <c r="T2523">
        <v>0</v>
      </c>
      <c r="U2523">
        <v>1298.71</v>
      </c>
      <c r="V2523">
        <v>1298.71</v>
      </c>
      <c r="W2523">
        <v>200</v>
      </c>
      <c r="X2523">
        <v>0</v>
      </c>
      <c r="Y2523">
        <v>0</v>
      </c>
      <c r="Z2523">
        <v>0</v>
      </c>
      <c r="AD2523" s="1">
        <v>41753.333333333336</v>
      </c>
      <c r="AE2523" s="1">
        <v>41781.708333333336</v>
      </c>
      <c r="AG2523" s="1">
        <v>41704.333333333336</v>
      </c>
      <c r="AH2523" s="1">
        <v>41732.708333333336</v>
      </c>
      <c r="AI2523" s="1">
        <v>41704.333333333336</v>
      </c>
      <c r="AJ2523" s="1">
        <v>41732.708333333336</v>
      </c>
      <c r="AK2523" s="1">
        <v>41704.333333333336</v>
      </c>
      <c r="AL2523" s="1">
        <v>41732.708333333336</v>
      </c>
      <c r="AM2523" s="1">
        <v>41753.333333333336</v>
      </c>
      <c r="AN2523" s="1">
        <v>41781.708333333336</v>
      </c>
      <c r="AP2523" t="s">
        <v>113</v>
      </c>
      <c r="AU2523" t="s">
        <v>6078</v>
      </c>
      <c r="AY2523" t="s">
        <v>106</v>
      </c>
      <c r="AZ2523">
        <v>0</v>
      </c>
      <c r="BA2523">
        <v>0</v>
      </c>
      <c r="BD2523" s="3">
        <v>41321.661805555559</v>
      </c>
      <c r="BE2523" s="3">
        <v>41321.663888888892</v>
      </c>
      <c r="BF2523" t="s">
        <v>115</v>
      </c>
      <c r="BG2523" t="s">
        <v>115</v>
      </c>
      <c r="BH2523">
        <v>8149</v>
      </c>
      <c r="BM2523">
        <v>43550</v>
      </c>
      <c r="BR2523" t="s">
        <v>116</v>
      </c>
      <c r="BS2523" t="s">
        <v>117</v>
      </c>
      <c r="BU2523">
        <v>1</v>
      </c>
      <c r="BV2523" t="s">
        <v>118</v>
      </c>
      <c r="BX2523" t="s">
        <v>119</v>
      </c>
      <c r="BY2523" t="s">
        <v>119</v>
      </c>
      <c r="BZ2523" t="s">
        <v>119</v>
      </c>
      <c r="CA2523">
        <v>1</v>
      </c>
      <c r="CC2523" t="s">
        <v>120</v>
      </c>
      <c r="CH2523">
        <v>540</v>
      </c>
      <c r="CI2523">
        <v>42460</v>
      </c>
      <c r="CJ2523" t="s">
        <v>106</v>
      </c>
      <c r="CK2523" t="s">
        <v>106</v>
      </c>
      <c r="CL2523">
        <v>10</v>
      </c>
      <c r="CM2523" t="s">
        <v>2889</v>
      </c>
      <c r="CO2523">
        <v>124758</v>
      </c>
      <c r="CQ2523">
        <v>0</v>
      </c>
      <c r="CR2523">
        <v>0</v>
      </c>
      <c r="CS2523">
        <v>0</v>
      </c>
      <c r="CY2523" t="s">
        <v>123</v>
      </c>
      <c r="CZ2523" t="s">
        <v>124</v>
      </c>
      <c r="DD2523" t="str" cm="1">
        <f t="array" ref="DD2523">TEXT(_xlfn.SEQUENCE(1, DATEDIF(AG2523, AH2523, "m") + 1, AG2523, 30), "YYYY-APMM")</f>
        <v>2014-AP03</v>
      </c>
      <c r="DN2523">
        <f t="shared" si="78"/>
        <v>1298.71</v>
      </c>
      <c r="DO2523" t="str">
        <f t="shared" si="79"/>
        <v>LABOR- SUBCONTRACTOR</v>
      </c>
    </row>
    <row r="2524" spans="1:119" x14ac:dyDescent="0.35">
      <c r="A2524" t="s">
        <v>105</v>
      </c>
      <c r="B2524">
        <v>501809</v>
      </c>
      <c r="C2524">
        <v>6359</v>
      </c>
      <c r="D2524">
        <v>124759</v>
      </c>
      <c r="E2524">
        <v>13662</v>
      </c>
      <c r="F2524">
        <v>0</v>
      </c>
      <c r="G2524" t="s">
        <v>106</v>
      </c>
      <c r="H2524" t="s">
        <v>106</v>
      </c>
      <c r="I2524" t="s">
        <v>106</v>
      </c>
      <c r="J2524" t="s">
        <v>107</v>
      </c>
      <c r="K2524" t="s">
        <v>108</v>
      </c>
      <c r="L2524" t="s">
        <v>109</v>
      </c>
      <c r="M2524" t="s">
        <v>110</v>
      </c>
      <c r="N2524" t="s">
        <v>6079</v>
      </c>
      <c r="O2524" t="s">
        <v>2986</v>
      </c>
      <c r="P2524">
        <v>8178</v>
      </c>
      <c r="Q2524">
        <v>320</v>
      </c>
      <c r="R2524">
        <v>0</v>
      </c>
      <c r="S2524">
        <v>120</v>
      </c>
      <c r="T2524">
        <v>0</v>
      </c>
      <c r="U2524">
        <v>412.5</v>
      </c>
      <c r="V2524">
        <v>412.5</v>
      </c>
      <c r="W2524">
        <v>120</v>
      </c>
      <c r="X2524">
        <v>0</v>
      </c>
      <c r="Y2524">
        <v>0</v>
      </c>
      <c r="Z2524">
        <v>0</v>
      </c>
      <c r="AD2524" s="1">
        <v>41771.333333333336</v>
      </c>
      <c r="AE2524" s="1">
        <v>41787.708333333336</v>
      </c>
      <c r="AG2524" s="1">
        <v>41724.333333333336</v>
      </c>
      <c r="AH2524" s="1">
        <v>41741.708333333336</v>
      </c>
      <c r="AI2524" s="1">
        <v>41724.333333333336</v>
      </c>
      <c r="AJ2524" s="1">
        <v>41741.708333333336</v>
      </c>
      <c r="AK2524" s="1">
        <v>41724.333333333336</v>
      </c>
      <c r="AL2524" s="1">
        <v>41741.708333333336</v>
      </c>
      <c r="AM2524" s="1">
        <v>41771.333333333336</v>
      </c>
      <c r="AN2524" s="1">
        <v>41787.708333333336</v>
      </c>
      <c r="AP2524" t="s">
        <v>113</v>
      </c>
      <c r="AU2524" t="s">
        <v>6080</v>
      </c>
      <c r="AY2524" t="s">
        <v>106</v>
      </c>
      <c r="AZ2524">
        <v>0</v>
      </c>
      <c r="BA2524">
        <v>0</v>
      </c>
      <c r="BD2524" s="3">
        <v>41321.661805555559</v>
      </c>
      <c r="BE2524" s="3">
        <v>41321.663888888892</v>
      </c>
      <c r="BF2524" t="s">
        <v>115</v>
      </c>
      <c r="BG2524" t="s">
        <v>115</v>
      </c>
      <c r="BH2524">
        <v>8149</v>
      </c>
      <c r="BM2524">
        <v>43550</v>
      </c>
      <c r="BR2524" t="s">
        <v>116</v>
      </c>
      <c r="BS2524" t="s">
        <v>117</v>
      </c>
      <c r="BU2524">
        <v>1</v>
      </c>
      <c r="BV2524" t="s">
        <v>118</v>
      </c>
      <c r="BX2524" t="s">
        <v>119</v>
      </c>
      <c r="BY2524" t="s">
        <v>119</v>
      </c>
      <c r="BZ2524" t="s">
        <v>119</v>
      </c>
      <c r="CA2524">
        <v>1</v>
      </c>
      <c r="CC2524" t="s">
        <v>120</v>
      </c>
      <c r="CH2524">
        <v>540</v>
      </c>
      <c r="CI2524">
        <v>42460</v>
      </c>
      <c r="CJ2524" t="s">
        <v>106</v>
      </c>
      <c r="CK2524" t="s">
        <v>106</v>
      </c>
      <c r="CL2524">
        <v>10</v>
      </c>
      <c r="CM2524" t="s">
        <v>2889</v>
      </c>
      <c r="CO2524">
        <v>124758</v>
      </c>
      <c r="CQ2524">
        <v>0</v>
      </c>
      <c r="CR2524">
        <v>0</v>
      </c>
      <c r="CS2524">
        <v>0</v>
      </c>
      <c r="CY2524" t="s">
        <v>123</v>
      </c>
      <c r="CZ2524" t="s">
        <v>124</v>
      </c>
      <c r="DD2524" t="str" cm="1">
        <f t="array" ref="DD2524">TEXT(_xlfn.SEQUENCE(1, DATEDIF(AG2524, AH2524, "m") + 1, AG2524, 30), "YYYY-APMM")</f>
        <v>2014-AP03</v>
      </c>
      <c r="DN2524">
        <f t="shared" si="78"/>
        <v>412.5</v>
      </c>
      <c r="DO2524" t="str">
        <f t="shared" si="79"/>
        <v>LABOR- SUBCONTRACTOR</v>
      </c>
    </row>
    <row r="2525" spans="1:119" x14ac:dyDescent="0.35">
      <c r="A2525" t="s">
        <v>105</v>
      </c>
      <c r="B2525">
        <v>501810</v>
      </c>
      <c r="C2525">
        <v>6359</v>
      </c>
      <c r="D2525">
        <v>124759</v>
      </c>
      <c r="E2525">
        <v>13662</v>
      </c>
      <c r="F2525">
        <v>0</v>
      </c>
      <c r="G2525" t="s">
        <v>106</v>
      </c>
      <c r="H2525" t="s">
        <v>106</v>
      </c>
      <c r="I2525" t="s">
        <v>106</v>
      </c>
      <c r="J2525" t="s">
        <v>107</v>
      </c>
      <c r="K2525" t="s">
        <v>108</v>
      </c>
      <c r="L2525" t="s">
        <v>109</v>
      </c>
      <c r="M2525" t="s">
        <v>110</v>
      </c>
      <c r="N2525" t="s">
        <v>6081</v>
      </c>
      <c r="O2525" t="s">
        <v>2902</v>
      </c>
      <c r="P2525">
        <v>8178</v>
      </c>
      <c r="Q2525">
        <v>320</v>
      </c>
      <c r="R2525">
        <v>0</v>
      </c>
      <c r="S2525">
        <v>120</v>
      </c>
      <c r="T2525">
        <v>0</v>
      </c>
      <c r="U2525">
        <v>99</v>
      </c>
      <c r="V2525">
        <v>99</v>
      </c>
      <c r="W2525">
        <v>120</v>
      </c>
      <c r="X2525">
        <v>0</v>
      </c>
      <c r="Y2525">
        <v>0</v>
      </c>
      <c r="Z2525">
        <v>0</v>
      </c>
      <c r="AD2525" s="1">
        <v>41777.333333333336</v>
      </c>
      <c r="AE2525" s="1">
        <v>41793.708333333336</v>
      </c>
      <c r="AG2525" s="1">
        <v>41730.333333333336</v>
      </c>
      <c r="AH2525" s="1">
        <v>41746.708333333336</v>
      </c>
      <c r="AI2525" s="1">
        <v>41730.333333333336</v>
      </c>
      <c r="AJ2525" s="1">
        <v>41746.708333333336</v>
      </c>
      <c r="AK2525" s="1">
        <v>41730.333333333336</v>
      </c>
      <c r="AL2525" s="1">
        <v>41746.708333333336</v>
      </c>
      <c r="AM2525" s="1">
        <v>41777.333333333336</v>
      </c>
      <c r="AN2525" s="1">
        <v>41793.708333333336</v>
      </c>
      <c r="AP2525" t="s">
        <v>113</v>
      </c>
      <c r="AU2525" t="s">
        <v>6082</v>
      </c>
      <c r="AY2525" t="s">
        <v>106</v>
      </c>
      <c r="AZ2525">
        <v>0</v>
      </c>
      <c r="BA2525">
        <v>0</v>
      </c>
      <c r="BD2525" s="3">
        <v>41321.661805555559</v>
      </c>
      <c r="BE2525" s="3">
        <v>41321.663888888892</v>
      </c>
      <c r="BF2525" t="s">
        <v>115</v>
      </c>
      <c r="BG2525" t="s">
        <v>115</v>
      </c>
      <c r="BH2525">
        <v>8149</v>
      </c>
      <c r="BM2525">
        <v>43550</v>
      </c>
      <c r="BR2525" t="s">
        <v>116</v>
      </c>
      <c r="BS2525" t="s">
        <v>117</v>
      </c>
      <c r="BU2525">
        <v>1</v>
      </c>
      <c r="BV2525" t="s">
        <v>118</v>
      </c>
      <c r="BX2525" t="s">
        <v>119</v>
      </c>
      <c r="BY2525" t="s">
        <v>119</v>
      </c>
      <c r="BZ2525" t="s">
        <v>119</v>
      </c>
      <c r="CA2525">
        <v>1</v>
      </c>
      <c r="CC2525" t="s">
        <v>120</v>
      </c>
      <c r="CH2525">
        <v>540</v>
      </c>
      <c r="CI2525">
        <v>42460</v>
      </c>
      <c r="CJ2525" t="s">
        <v>106</v>
      </c>
      <c r="CK2525" t="s">
        <v>106</v>
      </c>
      <c r="CL2525">
        <v>10</v>
      </c>
      <c r="CM2525" t="s">
        <v>2889</v>
      </c>
      <c r="CO2525">
        <v>124758</v>
      </c>
      <c r="CQ2525">
        <v>0</v>
      </c>
      <c r="CR2525">
        <v>0</v>
      </c>
      <c r="CS2525">
        <v>0</v>
      </c>
      <c r="CY2525" t="s">
        <v>123</v>
      </c>
      <c r="CZ2525" t="s">
        <v>124</v>
      </c>
      <c r="DD2525" t="str" cm="1">
        <f t="array" ref="DD2525">TEXT(_xlfn.SEQUENCE(1, DATEDIF(AG2525, AH2525, "m") + 1, AG2525, 30), "YYYY-APMM")</f>
        <v>2014-AP04</v>
      </c>
      <c r="DN2525">
        <f t="shared" si="78"/>
        <v>99</v>
      </c>
      <c r="DO2525" t="str">
        <f t="shared" si="79"/>
        <v>LABOR- SUBCONTRACTOR</v>
      </c>
    </row>
    <row r="2526" spans="1:119" x14ac:dyDescent="0.35">
      <c r="A2526" t="s">
        <v>105</v>
      </c>
      <c r="B2526">
        <v>501811</v>
      </c>
      <c r="C2526">
        <v>6359</v>
      </c>
      <c r="D2526">
        <v>124759</v>
      </c>
      <c r="E2526">
        <v>13662</v>
      </c>
      <c r="F2526">
        <v>0</v>
      </c>
      <c r="G2526" t="s">
        <v>106</v>
      </c>
      <c r="H2526" t="s">
        <v>106</v>
      </c>
      <c r="I2526" t="s">
        <v>106</v>
      </c>
      <c r="J2526" t="s">
        <v>107</v>
      </c>
      <c r="K2526" t="s">
        <v>108</v>
      </c>
      <c r="L2526" t="s">
        <v>109</v>
      </c>
      <c r="M2526" t="s">
        <v>110</v>
      </c>
      <c r="N2526" t="s">
        <v>6083</v>
      </c>
      <c r="O2526" t="s">
        <v>2947</v>
      </c>
      <c r="P2526">
        <v>8178</v>
      </c>
      <c r="Q2526">
        <v>400</v>
      </c>
      <c r="R2526">
        <v>80</v>
      </c>
      <c r="S2526">
        <v>160</v>
      </c>
      <c r="T2526">
        <v>0</v>
      </c>
      <c r="U2526">
        <v>220</v>
      </c>
      <c r="V2526">
        <v>220</v>
      </c>
      <c r="W2526">
        <v>160</v>
      </c>
      <c r="X2526">
        <v>0</v>
      </c>
      <c r="Y2526">
        <v>0</v>
      </c>
      <c r="Z2526">
        <v>0</v>
      </c>
      <c r="AD2526" s="1">
        <v>41795.333333333336</v>
      </c>
      <c r="AE2526" s="1">
        <v>41818.708333333336</v>
      </c>
      <c r="AG2526" s="1">
        <v>41737.333333333336</v>
      </c>
      <c r="AH2526" s="1">
        <v>41759.708333333336</v>
      </c>
      <c r="AI2526" s="1">
        <v>41737.333333333336</v>
      </c>
      <c r="AJ2526" s="1">
        <v>41759.708333333336</v>
      </c>
      <c r="AK2526" s="1">
        <v>41737.333333333336</v>
      </c>
      <c r="AL2526" s="1">
        <v>41759.708333333336</v>
      </c>
      <c r="AM2526" s="1">
        <v>41795.333333333336</v>
      </c>
      <c r="AN2526" s="1">
        <v>41818.708333333336</v>
      </c>
      <c r="AP2526" t="s">
        <v>113</v>
      </c>
      <c r="AU2526" t="s">
        <v>6084</v>
      </c>
      <c r="AY2526" t="s">
        <v>106</v>
      </c>
      <c r="AZ2526">
        <v>0</v>
      </c>
      <c r="BA2526">
        <v>0</v>
      </c>
      <c r="BD2526" s="3">
        <v>41321.661805555559</v>
      </c>
      <c r="BE2526" s="3">
        <v>41321.663888888892</v>
      </c>
      <c r="BF2526" t="s">
        <v>115</v>
      </c>
      <c r="BG2526" t="s">
        <v>115</v>
      </c>
      <c r="BH2526">
        <v>8149</v>
      </c>
      <c r="BM2526">
        <v>43550</v>
      </c>
      <c r="BR2526" t="s">
        <v>116</v>
      </c>
      <c r="BS2526" t="s">
        <v>117</v>
      </c>
      <c r="BU2526">
        <v>1</v>
      </c>
      <c r="BV2526" t="s">
        <v>118</v>
      </c>
      <c r="BX2526" t="s">
        <v>119</v>
      </c>
      <c r="BY2526" t="s">
        <v>119</v>
      </c>
      <c r="BZ2526" t="s">
        <v>119</v>
      </c>
      <c r="CA2526">
        <v>1</v>
      </c>
      <c r="CC2526" t="s">
        <v>120</v>
      </c>
      <c r="CH2526">
        <v>540</v>
      </c>
      <c r="CI2526">
        <v>42460</v>
      </c>
      <c r="CJ2526" t="s">
        <v>106</v>
      </c>
      <c r="CK2526" t="s">
        <v>106</v>
      </c>
      <c r="CL2526">
        <v>10</v>
      </c>
      <c r="CM2526" t="s">
        <v>2889</v>
      </c>
      <c r="CO2526">
        <v>124758</v>
      </c>
      <c r="CQ2526">
        <v>0</v>
      </c>
      <c r="CR2526">
        <v>0</v>
      </c>
      <c r="CS2526">
        <v>0</v>
      </c>
      <c r="CY2526" t="s">
        <v>123</v>
      </c>
      <c r="CZ2526" t="s">
        <v>124</v>
      </c>
      <c r="DD2526" t="str" cm="1">
        <f t="array" ref="DD2526">TEXT(_xlfn.SEQUENCE(1, DATEDIF(AG2526, AH2526, "m") + 1, AG2526, 30), "YYYY-APMM")</f>
        <v>2014-AP04</v>
      </c>
      <c r="DN2526">
        <f t="shared" si="78"/>
        <v>220</v>
      </c>
      <c r="DO2526" t="str">
        <f t="shared" si="79"/>
        <v>LABOR- SUBCONTRACTOR</v>
      </c>
    </row>
    <row r="2527" spans="1:119" x14ac:dyDescent="0.35">
      <c r="A2527" t="s">
        <v>105</v>
      </c>
      <c r="B2527">
        <v>501812</v>
      </c>
      <c r="C2527">
        <v>6359</v>
      </c>
      <c r="D2527">
        <v>124759</v>
      </c>
      <c r="E2527">
        <v>13662</v>
      </c>
      <c r="F2527">
        <v>0</v>
      </c>
      <c r="G2527" t="s">
        <v>106</v>
      </c>
      <c r="H2527" t="s">
        <v>106</v>
      </c>
      <c r="I2527" t="s">
        <v>106</v>
      </c>
      <c r="J2527" t="s">
        <v>107</v>
      </c>
      <c r="K2527" t="s">
        <v>108</v>
      </c>
      <c r="L2527" t="s">
        <v>109</v>
      </c>
      <c r="M2527" t="s">
        <v>110</v>
      </c>
      <c r="N2527" t="s">
        <v>6085</v>
      </c>
      <c r="O2527" t="s">
        <v>2887</v>
      </c>
      <c r="P2527">
        <v>8178</v>
      </c>
      <c r="Q2527">
        <v>320</v>
      </c>
      <c r="R2527">
        <v>0</v>
      </c>
      <c r="S2527">
        <v>160</v>
      </c>
      <c r="T2527">
        <v>0</v>
      </c>
      <c r="U2527">
        <v>792</v>
      </c>
      <c r="V2527">
        <v>792</v>
      </c>
      <c r="W2527">
        <v>160</v>
      </c>
      <c r="X2527">
        <v>0</v>
      </c>
      <c r="Y2527">
        <v>0</v>
      </c>
      <c r="Z2527">
        <v>0</v>
      </c>
      <c r="AD2527" s="1">
        <v>41783.333333333336</v>
      </c>
      <c r="AE2527" s="1">
        <v>41805.708333333336</v>
      </c>
      <c r="AG2527" s="1">
        <v>41736.333333333336</v>
      </c>
      <c r="AH2527" s="1">
        <v>41758.708333333336</v>
      </c>
      <c r="AI2527" s="1">
        <v>41736.333333333336</v>
      </c>
      <c r="AJ2527" s="1">
        <v>41758.708333333336</v>
      </c>
      <c r="AK2527" s="1">
        <v>41736.333333333336</v>
      </c>
      <c r="AL2527" s="1">
        <v>41758.708333333336</v>
      </c>
      <c r="AM2527" s="1">
        <v>41783.333333333336</v>
      </c>
      <c r="AN2527" s="1">
        <v>41805.708333333336</v>
      </c>
      <c r="AP2527" t="s">
        <v>113</v>
      </c>
      <c r="AU2527" t="s">
        <v>6086</v>
      </c>
      <c r="AY2527" t="s">
        <v>106</v>
      </c>
      <c r="AZ2527">
        <v>0</v>
      </c>
      <c r="BA2527">
        <v>0</v>
      </c>
      <c r="BD2527" s="3">
        <v>41321.661805555559</v>
      </c>
      <c r="BE2527" s="3">
        <v>41321.663888888892</v>
      </c>
      <c r="BF2527" t="s">
        <v>115</v>
      </c>
      <c r="BG2527" t="s">
        <v>115</v>
      </c>
      <c r="BH2527">
        <v>8149</v>
      </c>
      <c r="BM2527">
        <v>43550</v>
      </c>
      <c r="BR2527" t="s">
        <v>116</v>
      </c>
      <c r="BS2527" t="s">
        <v>117</v>
      </c>
      <c r="BU2527">
        <v>1</v>
      </c>
      <c r="BV2527" t="s">
        <v>118</v>
      </c>
      <c r="BX2527" t="s">
        <v>119</v>
      </c>
      <c r="BY2527" t="s">
        <v>119</v>
      </c>
      <c r="BZ2527" t="s">
        <v>119</v>
      </c>
      <c r="CA2527">
        <v>1</v>
      </c>
      <c r="CC2527" t="s">
        <v>120</v>
      </c>
      <c r="CH2527">
        <v>540</v>
      </c>
      <c r="CI2527">
        <v>42460</v>
      </c>
      <c r="CJ2527" t="s">
        <v>106</v>
      </c>
      <c r="CK2527" t="s">
        <v>106</v>
      </c>
      <c r="CL2527">
        <v>10</v>
      </c>
      <c r="CM2527" t="s">
        <v>2889</v>
      </c>
      <c r="CO2527">
        <v>124758</v>
      </c>
      <c r="CQ2527">
        <v>0</v>
      </c>
      <c r="CR2527">
        <v>0</v>
      </c>
      <c r="CS2527">
        <v>0</v>
      </c>
      <c r="CY2527" t="s">
        <v>123</v>
      </c>
      <c r="CZ2527" t="s">
        <v>124</v>
      </c>
      <c r="DD2527" t="str" cm="1">
        <f t="array" ref="DD2527">TEXT(_xlfn.SEQUENCE(1, DATEDIF(AG2527, AH2527, "m") + 1, AG2527, 30), "YYYY-APMM")</f>
        <v>2014-AP04</v>
      </c>
      <c r="DN2527">
        <f t="shared" si="78"/>
        <v>792</v>
      </c>
      <c r="DO2527" t="str">
        <f t="shared" si="79"/>
        <v>LABOR- SUBCONTRACTOR</v>
      </c>
    </row>
    <row r="2528" spans="1:119" x14ac:dyDescent="0.35">
      <c r="A2528" t="s">
        <v>105</v>
      </c>
      <c r="B2528">
        <v>501813</v>
      </c>
      <c r="C2528">
        <v>6359</v>
      </c>
      <c r="D2528">
        <v>124759</v>
      </c>
      <c r="E2528">
        <v>13662</v>
      </c>
      <c r="F2528">
        <v>0</v>
      </c>
      <c r="G2528" t="s">
        <v>106</v>
      </c>
      <c r="H2528" t="s">
        <v>106</v>
      </c>
      <c r="I2528" t="s">
        <v>106</v>
      </c>
      <c r="J2528" t="s">
        <v>107</v>
      </c>
      <c r="K2528" t="s">
        <v>108</v>
      </c>
      <c r="L2528" t="s">
        <v>109</v>
      </c>
      <c r="M2528" t="s">
        <v>110</v>
      </c>
      <c r="N2528" t="s">
        <v>6087</v>
      </c>
      <c r="O2528" t="s">
        <v>2891</v>
      </c>
      <c r="P2528">
        <v>8171</v>
      </c>
      <c r="Q2528">
        <v>320</v>
      </c>
      <c r="R2528">
        <v>0</v>
      </c>
      <c r="S2528">
        <v>120</v>
      </c>
      <c r="T2528">
        <v>0</v>
      </c>
      <c r="U2528">
        <v>132</v>
      </c>
      <c r="V2528">
        <v>132</v>
      </c>
      <c r="W2528">
        <v>120</v>
      </c>
      <c r="X2528">
        <v>0</v>
      </c>
      <c r="Y2528">
        <v>0</v>
      </c>
      <c r="Z2528">
        <v>0</v>
      </c>
      <c r="AD2528" s="1">
        <v>41795.333333333336</v>
      </c>
      <c r="AE2528" s="1">
        <v>41812.708333333336</v>
      </c>
      <c r="AG2528" s="1">
        <v>41749.333333333336</v>
      </c>
      <c r="AH2528" s="1">
        <v>41765.708333333336</v>
      </c>
      <c r="AI2528" s="1">
        <v>41749.333333333336</v>
      </c>
      <c r="AJ2528" s="1">
        <v>41765.708333333336</v>
      </c>
      <c r="AK2528" s="1">
        <v>41749.333333333336</v>
      </c>
      <c r="AL2528" s="1">
        <v>41765.708333333336</v>
      </c>
      <c r="AM2528" s="1">
        <v>41795.333333333336</v>
      </c>
      <c r="AN2528" s="1">
        <v>41812.708333333336</v>
      </c>
      <c r="AP2528" t="s">
        <v>113</v>
      </c>
      <c r="AU2528" t="s">
        <v>6088</v>
      </c>
      <c r="AY2528" t="s">
        <v>106</v>
      </c>
      <c r="AZ2528">
        <v>0</v>
      </c>
      <c r="BA2528">
        <v>0</v>
      </c>
      <c r="BD2528" s="3">
        <v>41321.661805555559</v>
      </c>
      <c r="BE2528" s="3">
        <v>41321.663888888892</v>
      </c>
      <c r="BF2528" t="s">
        <v>115</v>
      </c>
      <c r="BG2528" t="s">
        <v>115</v>
      </c>
      <c r="BH2528">
        <v>8149</v>
      </c>
      <c r="BM2528">
        <v>43480</v>
      </c>
      <c r="BR2528" t="s">
        <v>2893</v>
      </c>
      <c r="BS2528" t="s">
        <v>2894</v>
      </c>
      <c r="BU2528">
        <v>1</v>
      </c>
      <c r="BV2528" t="s">
        <v>118</v>
      </c>
      <c r="BX2528" t="s">
        <v>119</v>
      </c>
      <c r="BY2528" t="s">
        <v>119</v>
      </c>
      <c r="BZ2528" t="s">
        <v>119</v>
      </c>
      <c r="CA2528">
        <v>1</v>
      </c>
      <c r="CC2528" t="s">
        <v>120</v>
      </c>
      <c r="CH2528">
        <v>540</v>
      </c>
      <c r="CI2528">
        <v>42460</v>
      </c>
      <c r="CJ2528" t="s">
        <v>106</v>
      </c>
      <c r="CK2528" t="s">
        <v>106</v>
      </c>
      <c r="CL2528">
        <v>10</v>
      </c>
      <c r="CM2528" t="s">
        <v>2889</v>
      </c>
      <c r="CO2528">
        <v>124758</v>
      </c>
      <c r="CQ2528">
        <v>0</v>
      </c>
      <c r="CR2528">
        <v>0</v>
      </c>
      <c r="CS2528">
        <v>0</v>
      </c>
      <c r="CY2528" t="s">
        <v>123</v>
      </c>
      <c r="CZ2528" t="s">
        <v>124</v>
      </c>
      <c r="DD2528" t="str" cm="1">
        <f t="array" ref="DD2528">TEXT(_xlfn.SEQUENCE(1, DATEDIF(AG2528, AH2528, "m") + 1, AG2528, 30), "YYYY-APMM")</f>
        <v>2014-AP04</v>
      </c>
      <c r="DN2528">
        <f t="shared" si="78"/>
        <v>132</v>
      </c>
      <c r="DO2528" t="str">
        <f t="shared" si="79"/>
        <v>GRANITE MASON SK</v>
      </c>
    </row>
    <row r="2529" spans="1:119" x14ac:dyDescent="0.35">
      <c r="A2529" t="s">
        <v>105</v>
      </c>
      <c r="B2529">
        <v>501814</v>
      </c>
      <c r="C2529">
        <v>6359</v>
      </c>
      <c r="D2529">
        <v>124759</v>
      </c>
      <c r="E2529">
        <v>13662</v>
      </c>
      <c r="F2529">
        <v>0</v>
      </c>
      <c r="G2529" t="s">
        <v>106</v>
      </c>
      <c r="H2529" t="s">
        <v>106</v>
      </c>
      <c r="I2529" t="s">
        <v>106</v>
      </c>
      <c r="J2529" t="s">
        <v>107</v>
      </c>
      <c r="K2529" t="s">
        <v>108</v>
      </c>
      <c r="L2529" t="s">
        <v>109</v>
      </c>
      <c r="M2529" t="s">
        <v>110</v>
      </c>
      <c r="N2529" t="s">
        <v>6089</v>
      </c>
      <c r="O2529" t="s">
        <v>2896</v>
      </c>
      <c r="P2529">
        <v>8178</v>
      </c>
      <c r="Q2529">
        <v>360</v>
      </c>
      <c r="R2529">
        <v>40</v>
      </c>
      <c r="S2529">
        <v>160</v>
      </c>
      <c r="T2529">
        <v>0</v>
      </c>
      <c r="U2529">
        <v>47.25</v>
      </c>
      <c r="V2529">
        <v>47.25</v>
      </c>
      <c r="W2529">
        <v>160</v>
      </c>
      <c r="X2529">
        <v>0</v>
      </c>
      <c r="Y2529">
        <v>0</v>
      </c>
      <c r="Z2529">
        <v>0</v>
      </c>
      <c r="AD2529" s="1">
        <v>41797.333333333336</v>
      </c>
      <c r="AE2529" s="1">
        <v>41819.708333333336</v>
      </c>
      <c r="AG2529" s="1">
        <v>41744.333333333336</v>
      </c>
      <c r="AH2529" s="1">
        <v>41766.708333333336</v>
      </c>
      <c r="AI2529" s="1">
        <v>41744.333333333336</v>
      </c>
      <c r="AJ2529" s="1">
        <v>41766.708333333336</v>
      </c>
      <c r="AK2529" s="1">
        <v>41744.333333333336</v>
      </c>
      <c r="AL2529" s="1">
        <v>41766.708333333336</v>
      </c>
      <c r="AM2529" s="1">
        <v>41797.333333333336</v>
      </c>
      <c r="AN2529" s="1">
        <v>41819.708333333336</v>
      </c>
      <c r="AP2529" t="s">
        <v>113</v>
      </c>
      <c r="AU2529" t="s">
        <v>6090</v>
      </c>
      <c r="AY2529" t="s">
        <v>106</v>
      </c>
      <c r="AZ2529">
        <v>0</v>
      </c>
      <c r="BA2529">
        <v>0</v>
      </c>
      <c r="BD2529" s="3">
        <v>41321.661805555559</v>
      </c>
      <c r="BE2529" s="3">
        <v>41321.663888888892</v>
      </c>
      <c r="BF2529" t="s">
        <v>115</v>
      </c>
      <c r="BG2529" t="s">
        <v>115</v>
      </c>
      <c r="BH2529">
        <v>8149</v>
      </c>
      <c r="BM2529">
        <v>43550</v>
      </c>
      <c r="BR2529" t="s">
        <v>116</v>
      </c>
      <c r="BS2529" t="s">
        <v>117</v>
      </c>
      <c r="BU2529">
        <v>1</v>
      </c>
      <c r="BV2529" t="s">
        <v>118</v>
      </c>
      <c r="BX2529" t="s">
        <v>119</v>
      </c>
      <c r="BY2529" t="s">
        <v>119</v>
      </c>
      <c r="BZ2529" t="s">
        <v>119</v>
      </c>
      <c r="CA2529">
        <v>1</v>
      </c>
      <c r="CC2529" t="s">
        <v>120</v>
      </c>
      <c r="CH2529">
        <v>540</v>
      </c>
      <c r="CI2529">
        <v>42460</v>
      </c>
      <c r="CJ2529" t="s">
        <v>106</v>
      </c>
      <c r="CK2529" t="s">
        <v>106</v>
      </c>
      <c r="CL2529">
        <v>10</v>
      </c>
      <c r="CM2529" t="s">
        <v>2889</v>
      </c>
      <c r="CO2529">
        <v>124758</v>
      </c>
      <c r="CQ2529">
        <v>0</v>
      </c>
      <c r="CR2529">
        <v>0</v>
      </c>
      <c r="CS2529">
        <v>0</v>
      </c>
      <c r="CY2529" t="s">
        <v>123</v>
      </c>
      <c r="CZ2529" t="s">
        <v>124</v>
      </c>
      <c r="DD2529" t="str" cm="1">
        <f t="array" ref="DD2529">TEXT(_xlfn.SEQUENCE(1, DATEDIF(AG2529, AH2529, "m") + 1, AG2529, 30), "YYYY-APMM")</f>
        <v>2014-AP04</v>
      </c>
      <c r="DN2529">
        <f t="shared" si="78"/>
        <v>47.25</v>
      </c>
      <c r="DO2529" t="str">
        <f t="shared" si="79"/>
        <v>LABOR- SUBCONTRACTOR</v>
      </c>
    </row>
    <row r="2530" spans="1:119" x14ac:dyDescent="0.35">
      <c r="A2530" t="s">
        <v>105</v>
      </c>
      <c r="B2530">
        <v>501815</v>
      </c>
      <c r="C2530">
        <v>6359</v>
      </c>
      <c r="D2530">
        <v>124759</v>
      </c>
      <c r="E2530">
        <v>13662</v>
      </c>
      <c r="F2530">
        <v>0</v>
      </c>
      <c r="G2530" t="s">
        <v>106</v>
      </c>
      <c r="H2530" t="s">
        <v>106</v>
      </c>
      <c r="I2530" t="s">
        <v>106</v>
      </c>
      <c r="J2530" t="s">
        <v>107</v>
      </c>
      <c r="K2530" t="s">
        <v>108</v>
      </c>
      <c r="L2530" t="s">
        <v>109</v>
      </c>
      <c r="M2530" t="s">
        <v>110</v>
      </c>
      <c r="N2530" t="s">
        <v>6091</v>
      </c>
      <c r="O2530" t="s">
        <v>2899</v>
      </c>
      <c r="P2530">
        <v>8178</v>
      </c>
      <c r="Q2530">
        <v>320</v>
      </c>
      <c r="R2530">
        <v>320</v>
      </c>
      <c r="S2530">
        <v>200</v>
      </c>
      <c r="T2530">
        <v>0</v>
      </c>
      <c r="U2530">
        <v>4136.55</v>
      </c>
      <c r="V2530">
        <v>4136.55</v>
      </c>
      <c r="W2530">
        <v>200</v>
      </c>
      <c r="X2530">
        <v>0</v>
      </c>
      <c r="Y2530">
        <v>0</v>
      </c>
      <c r="Z2530">
        <v>0</v>
      </c>
      <c r="AD2530" s="1">
        <v>41805.333333333336</v>
      </c>
      <c r="AE2530" s="1">
        <v>41833.708333333336</v>
      </c>
      <c r="AG2530" s="1">
        <v>41758.333333333336</v>
      </c>
      <c r="AH2530" s="1">
        <v>41786.708333333336</v>
      </c>
      <c r="AI2530" s="1">
        <v>41758.333333333336</v>
      </c>
      <c r="AJ2530" s="1">
        <v>41786.708333333336</v>
      </c>
      <c r="AK2530" s="1">
        <v>41758.333333333336</v>
      </c>
      <c r="AL2530" s="1">
        <v>41786.708333333336</v>
      </c>
      <c r="AM2530" s="1">
        <v>41805.333333333336</v>
      </c>
      <c r="AN2530" s="1">
        <v>41833.708333333336</v>
      </c>
      <c r="AP2530" t="s">
        <v>113</v>
      </c>
      <c r="AU2530" t="s">
        <v>6092</v>
      </c>
      <c r="AY2530" t="s">
        <v>106</v>
      </c>
      <c r="AZ2530">
        <v>0</v>
      </c>
      <c r="BA2530">
        <v>0</v>
      </c>
      <c r="BD2530" s="3">
        <v>41321.661805555559</v>
      </c>
      <c r="BE2530" s="3">
        <v>41321.663888888892</v>
      </c>
      <c r="BF2530" t="s">
        <v>115</v>
      </c>
      <c r="BG2530" t="s">
        <v>115</v>
      </c>
      <c r="BH2530">
        <v>8149</v>
      </c>
      <c r="BM2530">
        <v>43550</v>
      </c>
      <c r="BR2530" t="s">
        <v>116</v>
      </c>
      <c r="BS2530" t="s">
        <v>117</v>
      </c>
      <c r="BU2530">
        <v>1</v>
      </c>
      <c r="BV2530" t="s">
        <v>118</v>
      </c>
      <c r="BX2530" t="s">
        <v>119</v>
      </c>
      <c r="BY2530" t="s">
        <v>119</v>
      </c>
      <c r="BZ2530" t="s">
        <v>119</v>
      </c>
      <c r="CA2530">
        <v>1</v>
      </c>
      <c r="CC2530" t="s">
        <v>120</v>
      </c>
      <c r="CH2530">
        <v>540</v>
      </c>
      <c r="CI2530">
        <v>42460</v>
      </c>
      <c r="CJ2530" t="s">
        <v>106</v>
      </c>
      <c r="CK2530" t="s">
        <v>106</v>
      </c>
      <c r="CL2530">
        <v>10</v>
      </c>
      <c r="CM2530" t="s">
        <v>2889</v>
      </c>
      <c r="CO2530">
        <v>124758</v>
      </c>
      <c r="CQ2530">
        <v>0</v>
      </c>
      <c r="CR2530">
        <v>0</v>
      </c>
      <c r="CS2530">
        <v>0</v>
      </c>
      <c r="CY2530" t="s">
        <v>123</v>
      </c>
      <c r="CZ2530" t="s">
        <v>124</v>
      </c>
      <c r="DD2530" t="str" cm="1">
        <f t="array" ref="DD2530">TEXT(_xlfn.SEQUENCE(1, DATEDIF(AG2530, AH2530, "m") + 1, AG2530, 30), "YYYY-APMM")</f>
        <v>2014-AP04</v>
      </c>
      <c r="DN2530">
        <f t="shared" si="78"/>
        <v>4136.55</v>
      </c>
      <c r="DO2530" t="str">
        <f t="shared" si="79"/>
        <v>LABOR- SUBCONTRACTOR</v>
      </c>
    </row>
    <row r="2531" spans="1:119" x14ac:dyDescent="0.35">
      <c r="A2531" t="s">
        <v>105</v>
      </c>
      <c r="B2531">
        <v>501816</v>
      </c>
      <c r="C2531">
        <v>6359</v>
      </c>
      <c r="D2531">
        <v>124760</v>
      </c>
      <c r="E2531">
        <v>13662</v>
      </c>
      <c r="F2531">
        <v>0</v>
      </c>
      <c r="G2531" t="s">
        <v>106</v>
      </c>
      <c r="H2531" t="s">
        <v>106</v>
      </c>
      <c r="I2531" t="s">
        <v>106</v>
      </c>
      <c r="J2531" t="s">
        <v>107</v>
      </c>
      <c r="K2531" t="s">
        <v>108</v>
      </c>
      <c r="L2531" t="s">
        <v>109</v>
      </c>
      <c r="M2531" t="s">
        <v>110</v>
      </c>
      <c r="N2531" t="s">
        <v>6093</v>
      </c>
      <c r="O2531" t="s">
        <v>2905</v>
      </c>
      <c r="P2531">
        <v>8168</v>
      </c>
      <c r="Q2531">
        <v>536</v>
      </c>
      <c r="R2531">
        <v>0</v>
      </c>
      <c r="S2531">
        <v>160</v>
      </c>
      <c r="T2531">
        <v>0</v>
      </c>
      <c r="U2531">
        <v>487.5</v>
      </c>
      <c r="V2531">
        <v>487.5</v>
      </c>
      <c r="W2531">
        <v>160</v>
      </c>
      <c r="X2531">
        <v>0</v>
      </c>
      <c r="Y2531">
        <v>0</v>
      </c>
      <c r="Z2531">
        <v>0</v>
      </c>
      <c r="AD2531" s="1">
        <v>41763.333333333336</v>
      </c>
      <c r="AE2531" s="1">
        <v>41785.708333333336</v>
      </c>
      <c r="AG2531" s="1">
        <v>41685.333333333336</v>
      </c>
      <c r="AH2531" s="1">
        <v>41707.708333333336</v>
      </c>
      <c r="AI2531" s="1">
        <v>41685.333333333336</v>
      </c>
      <c r="AJ2531" s="1">
        <v>41707.708333333336</v>
      </c>
      <c r="AK2531" s="1">
        <v>41685.333333333336</v>
      </c>
      <c r="AL2531" s="1">
        <v>41707.708333333336</v>
      </c>
      <c r="AM2531" s="1">
        <v>41763.333333333336</v>
      </c>
      <c r="AN2531" s="1">
        <v>41785.708333333336</v>
      </c>
      <c r="AP2531" t="s">
        <v>113</v>
      </c>
      <c r="AU2531" t="s">
        <v>6094</v>
      </c>
      <c r="AY2531" t="s">
        <v>106</v>
      </c>
      <c r="AZ2531">
        <v>0</v>
      </c>
      <c r="BA2531">
        <v>0</v>
      </c>
      <c r="BD2531" s="3">
        <v>41321.661805555559</v>
      </c>
      <c r="BE2531" s="3">
        <v>41321.663888888892</v>
      </c>
      <c r="BF2531" t="s">
        <v>115</v>
      </c>
      <c r="BG2531" t="s">
        <v>115</v>
      </c>
      <c r="BH2531">
        <v>8149</v>
      </c>
      <c r="BM2531">
        <v>43450</v>
      </c>
      <c r="BR2531" t="s">
        <v>1309</v>
      </c>
      <c r="BS2531" t="s">
        <v>1310</v>
      </c>
      <c r="BU2531">
        <v>1</v>
      </c>
      <c r="BV2531" t="s">
        <v>118</v>
      </c>
      <c r="BX2531" t="s">
        <v>119</v>
      </c>
      <c r="BY2531" t="s">
        <v>119</v>
      </c>
      <c r="BZ2531" t="s">
        <v>119</v>
      </c>
      <c r="CA2531">
        <v>1</v>
      </c>
      <c r="CC2531" t="s">
        <v>120</v>
      </c>
      <c r="CH2531">
        <v>540</v>
      </c>
      <c r="CI2531">
        <v>42480</v>
      </c>
      <c r="CJ2531" t="s">
        <v>106</v>
      </c>
      <c r="CK2531" t="s">
        <v>106</v>
      </c>
      <c r="CL2531">
        <v>20</v>
      </c>
      <c r="CM2531" t="s">
        <v>2867</v>
      </c>
      <c r="CO2531">
        <v>124758</v>
      </c>
      <c r="CQ2531">
        <v>0</v>
      </c>
      <c r="CR2531">
        <v>0</v>
      </c>
      <c r="CS2531">
        <v>0</v>
      </c>
      <c r="CY2531" t="s">
        <v>123</v>
      </c>
      <c r="CZ2531" t="s">
        <v>124</v>
      </c>
      <c r="DD2531" t="str" cm="1">
        <f t="array" ref="DD2531">TEXT(_xlfn.SEQUENCE(1, DATEDIF(AG2531, AH2531, "m") + 1, AG2531, 30), "YYYY-APMM")</f>
        <v>2014-AP02</v>
      </c>
      <c r="DN2531">
        <f t="shared" si="78"/>
        <v>487.5</v>
      </c>
      <c r="DO2531" t="str">
        <f t="shared" si="79"/>
        <v>BLOCK MASON SK</v>
      </c>
    </row>
    <row r="2532" spans="1:119" x14ac:dyDescent="0.35">
      <c r="A2532" t="s">
        <v>105</v>
      </c>
      <c r="B2532">
        <v>501817</v>
      </c>
      <c r="C2532">
        <v>6359</v>
      </c>
      <c r="D2532">
        <v>124760</v>
      </c>
      <c r="E2532">
        <v>13662</v>
      </c>
      <c r="F2532">
        <v>0</v>
      </c>
      <c r="G2532" t="s">
        <v>106</v>
      </c>
      <c r="H2532" t="s">
        <v>106</v>
      </c>
      <c r="I2532" t="s">
        <v>106</v>
      </c>
      <c r="J2532" t="s">
        <v>107</v>
      </c>
      <c r="K2532" t="s">
        <v>108</v>
      </c>
      <c r="L2532" t="s">
        <v>109</v>
      </c>
      <c r="M2532" t="s">
        <v>110</v>
      </c>
      <c r="N2532" t="s">
        <v>6095</v>
      </c>
      <c r="O2532" t="s">
        <v>2908</v>
      </c>
      <c r="P2532">
        <v>8169</v>
      </c>
      <c r="Q2532">
        <v>536</v>
      </c>
      <c r="R2532">
        <v>0</v>
      </c>
      <c r="S2532">
        <v>160</v>
      </c>
      <c r="T2532">
        <v>0</v>
      </c>
      <c r="U2532">
        <v>1950</v>
      </c>
      <c r="V2532">
        <v>1950</v>
      </c>
      <c r="W2532">
        <v>160</v>
      </c>
      <c r="X2532">
        <v>0</v>
      </c>
      <c r="Y2532">
        <v>0</v>
      </c>
      <c r="Z2532">
        <v>0</v>
      </c>
      <c r="AD2532" s="1">
        <v>41771.333333333336</v>
      </c>
      <c r="AE2532" s="1">
        <v>41793.708333333336</v>
      </c>
      <c r="AG2532" s="1">
        <v>41693.333333333336</v>
      </c>
      <c r="AH2532" s="1">
        <v>41715.708333333336</v>
      </c>
      <c r="AI2532" s="1">
        <v>41693.333333333336</v>
      </c>
      <c r="AJ2532" s="1">
        <v>41715.708333333336</v>
      </c>
      <c r="AK2532" s="1">
        <v>41693.333333333336</v>
      </c>
      <c r="AL2532" s="1">
        <v>41715.708333333336</v>
      </c>
      <c r="AM2532" s="1">
        <v>41771.333333333336</v>
      </c>
      <c r="AN2532" s="1">
        <v>41793.708333333336</v>
      </c>
      <c r="AP2532" t="s">
        <v>113</v>
      </c>
      <c r="AU2532" t="s">
        <v>6096</v>
      </c>
      <c r="AY2532" t="s">
        <v>106</v>
      </c>
      <c r="AZ2532">
        <v>0</v>
      </c>
      <c r="BA2532">
        <v>0</v>
      </c>
      <c r="BD2532" s="3">
        <v>41321.661805555559</v>
      </c>
      <c r="BE2532" s="3">
        <v>41321.663888888892</v>
      </c>
      <c r="BF2532" t="s">
        <v>115</v>
      </c>
      <c r="BG2532" t="s">
        <v>115</v>
      </c>
      <c r="BH2532">
        <v>8149</v>
      </c>
      <c r="BM2532">
        <v>43460</v>
      </c>
      <c r="BR2532" t="s">
        <v>2848</v>
      </c>
      <c r="BS2532" t="s">
        <v>2849</v>
      </c>
      <c r="BU2532">
        <v>1</v>
      </c>
      <c r="BV2532" t="s">
        <v>118</v>
      </c>
      <c r="BX2532" t="s">
        <v>119</v>
      </c>
      <c r="BY2532" t="s">
        <v>119</v>
      </c>
      <c r="BZ2532" t="s">
        <v>119</v>
      </c>
      <c r="CA2532">
        <v>1</v>
      </c>
      <c r="CC2532" t="s">
        <v>120</v>
      </c>
      <c r="CH2532">
        <v>540</v>
      </c>
      <c r="CI2532">
        <v>42480</v>
      </c>
      <c r="CJ2532" t="s">
        <v>106</v>
      </c>
      <c r="CK2532" t="s">
        <v>106</v>
      </c>
      <c r="CL2532">
        <v>20</v>
      </c>
      <c r="CM2532" t="s">
        <v>2867</v>
      </c>
      <c r="CO2532">
        <v>124758</v>
      </c>
      <c r="CQ2532">
        <v>0</v>
      </c>
      <c r="CR2532">
        <v>0</v>
      </c>
      <c r="CS2532">
        <v>0</v>
      </c>
      <c r="CY2532" t="s">
        <v>123</v>
      </c>
      <c r="CZ2532" t="s">
        <v>124</v>
      </c>
      <c r="DD2532" t="str" cm="1">
        <f t="array" ref="DD2532">TEXT(_xlfn.SEQUENCE(1, DATEDIF(AG2532, AH2532, "m") + 1, AG2532, 30), "YYYY-APMM")</f>
        <v>2014-AP02</v>
      </c>
      <c r="DN2532">
        <f t="shared" si="78"/>
        <v>1950</v>
      </c>
      <c r="DO2532" t="str">
        <f t="shared" si="79"/>
        <v>PLASTER MASON SK</v>
      </c>
    </row>
    <row r="2533" spans="1:119" x14ac:dyDescent="0.35">
      <c r="A2533" t="s">
        <v>105</v>
      </c>
      <c r="B2533">
        <v>501818</v>
      </c>
      <c r="C2533">
        <v>6359</v>
      </c>
      <c r="D2533">
        <v>124760</v>
      </c>
      <c r="E2533">
        <v>13662</v>
      </c>
      <c r="F2533">
        <v>0</v>
      </c>
      <c r="G2533" t="s">
        <v>106</v>
      </c>
      <c r="H2533" t="s">
        <v>106</v>
      </c>
      <c r="I2533" t="s">
        <v>106</v>
      </c>
      <c r="J2533" t="s">
        <v>107</v>
      </c>
      <c r="K2533" t="s">
        <v>108</v>
      </c>
      <c r="L2533" t="s">
        <v>109</v>
      </c>
      <c r="M2533" t="s">
        <v>110</v>
      </c>
      <c r="N2533" t="s">
        <v>6097</v>
      </c>
      <c r="O2533" t="s">
        <v>2911</v>
      </c>
      <c r="P2533">
        <v>8164</v>
      </c>
      <c r="Q2533">
        <v>576</v>
      </c>
      <c r="R2533">
        <v>0</v>
      </c>
      <c r="S2533">
        <v>120</v>
      </c>
      <c r="T2533">
        <v>0</v>
      </c>
      <c r="U2533">
        <v>115.5</v>
      </c>
      <c r="V2533">
        <v>115.5</v>
      </c>
      <c r="W2533">
        <v>120</v>
      </c>
      <c r="X2533">
        <v>0</v>
      </c>
      <c r="Y2533">
        <v>0</v>
      </c>
      <c r="Z2533">
        <v>0</v>
      </c>
      <c r="AD2533" s="1">
        <v>41791.333333333336</v>
      </c>
      <c r="AE2533" s="1">
        <v>41807.708333333336</v>
      </c>
      <c r="AG2533" s="1">
        <v>41707.333333333336</v>
      </c>
      <c r="AH2533" s="1">
        <v>41723.708333333336</v>
      </c>
      <c r="AI2533" s="1">
        <v>41707.333333333336</v>
      </c>
      <c r="AJ2533" s="1">
        <v>41723.708333333336</v>
      </c>
      <c r="AK2533" s="1">
        <v>41707.333333333336</v>
      </c>
      <c r="AL2533" s="1">
        <v>41723.708333333336</v>
      </c>
      <c r="AM2533" s="1">
        <v>41791.333333333336</v>
      </c>
      <c r="AN2533" s="1">
        <v>41807.708333333336</v>
      </c>
      <c r="AP2533" t="s">
        <v>113</v>
      </c>
      <c r="AU2533" t="s">
        <v>6098</v>
      </c>
      <c r="AY2533" t="s">
        <v>106</v>
      </c>
      <c r="AZ2533">
        <v>0</v>
      </c>
      <c r="BA2533">
        <v>0</v>
      </c>
      <c r="BD2533" s="3">
        <v>41321.661805555559</v>
      </c>
      <c r="BE2533" s="3">
        <v>41321.663888888892</v>
      </c>
      <c r="BF2533" t="s">
        <v>115</v>
      </c>
      <c r="BG2533" t="s">
        <v>115</v>
      </c>
      <c r="BH2533">
        <v>8149</v>
      </c>
      <c r="BM2533">
        <v>43410</v>
      </c>
      <c r="BR2533" t="s">
        <v>2865</v>
      </c>
      <c r="BS2533" t="s">
        <v>2866</v>
      </c>
      <c r="BU2533">
        <v>1</v>
      </c>
      <c r="BV2533" t="s">
        <v>118</v>
      </c>
      <c r="BX2533" t="s">
        <v>119</v>
      </c>
      <c r="BY2533" t="s">
        <v>119</v>
      </c>
      <c r="BZ2533" t="s">
        <v>119</v>
      </c>
      <c r="CA2533">
        <v>1</v>
      </c>
      <c r="CC2533" t="s">
        <v>120</v>
      </c>
      <c r="CH2533">
        <v>540</v>
      </c>
      <c r="CI2533">
        <v>42480</v>
      </c>
      <c r="CJ2533" t="s">
        <v>106</v>
      </c>
      <c r="CK2533" t="s">
        <v>106</v>
      </c>
      <c r="CL2533">
        <v>20</v>
      </c>
      <c r="CM2533" t="s">
        <v>2867</v>
      </c>
      <c r="CO2533">
        <v>124758</v>
      </c>
      <c r="CQ2533">
        <v>0</v>
      </c>
      <c r="CR2533">
        <v>0</v>
      </c>
      <c r="CS2533">
        <v>0</v>
      </c>
      <c r="CY2533" t="s">
        <v>123</v>
      </c>
      <c r="CZ2533" t="s">
        <v>124</v>
      </c>
      <c r="DD2533" t="str" cm="1">
        <f t="array" ref="DD2533">TEXT(_xlfn.SEQUENCE(1, DATEDIF(AG2533, AH2533, "m") + 1, AG2533, 30), "YYYY-APMM")</f>
        <v>2014-AP03</v>
      </c>
      <c r="DN2533">
        <f t="shared" si="78"/>
        <v>115.5</v>
      </c>
      <c r="DO2533" t="str">
        <f t="shared" si="79"/>
        <v>SCREED MASON SK</v>
      </c>
    </row>
    <row r="2534" spans="1:119" x14ac:dyDescent="0.35">
      <c r="A2534" t="s">
        <v>105</v>
      </c>
      <c r="B2534">
        <v>501819</v>
      </c>
      <c r="C2534">
        <v>6359</v>
      </c>
      <c r="D2534">
        <v>124760</v>
      </c>
      <c r="E2534">
        <v>13662</v>
      </c>
      <c r="F2534">
        <v>0</v>
      </c>
      <c r="G2534" t="s">
        <v>106</v>
      </c>
      <c r="H2534" t="s">
        <v>106</v>
      </c>
      <c r="I2534" t="s">
        <v>106</v>
      </c>
      <c r="J2534" t="s">
        <v>107</v>
      </c>
      <c r="K2534" t="s">
        <v>108</v>
      </c>
      <c r="L2534" t="s">
        <v>109</v>
      </c>
      <c r="M2534" t="s">
        <v>110</v>
      </c>
      <c r="N2534" t="s">
        <v>6099</v>
      </c>
      <c r="O2534" t="s">
        <v>5632</v>
      </c>
      <c r="P2534">
        <v>8178</v>
      </c>
      <c r="Q2534">
        <v>576</v>
      </c>
      <c r="R2534">
        <v>0</v>
      </c>
      <c r="S2534">
        <v>160</v>
      </c>
      <c r="T2534">
        <v>0</v>
      </c>
      <c r="U2534">
        <v>504</v>
      </c>
      <c r="V2534">
        <v>504</v>
      </c>
      <c r="W2534">
        <v>160</v>
      </c>
      <c r="X2534">
        <v>0</v>
      </c>
      <c r="Y2534">
        <v>0</v>
      </c>
      <c r="Z2534">
        <v>0</v>
      </c>
      <c r="AD2534" s="1">
        <v>41799.333333333336</v>
      </c>
      <c r="AE2534" s="1">
        <v>41821.708333333336</v>
      </c>
      <c r="AG2534" s="1">
        <v>41715.333333333336</v>
      </c>
      <c r="AH2534" s="1">
        <v>41737.708333333336</v>
      </c>
      <c r="AI2534" s="1">
        <v>41715.333333333336</v>
      </c>
      <c r="AJ2534" s="1">
        <v>41737.708333333336</v>
      </c>
      <c r="AK2534" s="1">
        <v>41715.333333333336</v>
      </c>
      <c r="AL2534" s="1">
        <v>41737.708333333336</v>
      </c>
      <c r="AM2534" s="1">
        <v>41799.333333333336</v>
      </c>
      <c r="AN2534" s="1">
        <v>41821.708333333336</v>
      </c>
      <c r="AP2534" t="s">
        <v>113</v>
      </c>
      <c r="AU2534" t="s">
        <v>6100</v>
      </c>
      <c r="AY2534" t="s">
        <v>106</v>
      </c>
      <c r="AZ2534">
        <v>0</v>
      </c>
      <c r="BA2534">
        <v>0</v>
      </c>
      <c r="BD2534" s="3">
        <v>41321.661805555559</v>
      </c>
      <c r="BE2534" s="3">
        <v>41321.663888888892</v>
      </c>
      <c r="BF2534" t="s">
        <v>115</v>
      </c>
      <c r="BG2534" t="s">
        <v>115</v>
      </c>
      <c r="BH2534">
        <v>8149</v>
      </c>
      <c r="BM2534">
        <v>43550</v>
      </c>
      <c r="BR2534" t="s">
        <v>116</v>
      </c>
      <c r="BS2534" t="s">
        <v>117</v>
      </c>
      <c r="BU2534">
        <v>1</v>
      </c>
      <c r="BV2534" t="s">
        <v>118</v>
      </c>
      <c r="BX2534" t="s">
        <v>119</v>
      </c>
      <c r="BY2534" t="s">
        <v>119</v>
      </c>
      <c r="BZ2534" t="s">
        <v>119</v>
      </c>
      <c r="CA2534">
        <v>1</v>
      </c>
      <c r="CC2534" t="s">
        <v>120</v>
      </c>
      <c r="CH2534">
        <v>540</v>
      </c>
      <c r="CI2534">
        <v>42480</v>
      </c>
      <c r="CJ2534" t="s">
        <v>106</v>
      </c>
      <c r="CK2534" t="s">
        <v>106</v>
      </c>
      <c r="CL2534">
        <v>20</v>
      </c>
      <c r="CM2534" t="s">
        <v>2867</v>
      </c>
      <c r="CO2534">
        <v>124758</v>
      </c>
      <c r="CQ2534">
        <v>0</v>
      </c>
      <c r="CR2534">
        <v>0</v>
      </c>
      <c r="CS2534">
        <v>0</v>
      </c>
      <c r="CY2534" t="s">
        <v>123</v>
      </c>
      <c r="CZ2534" t="s">
        <v>124</v>
      </c>
      <c r="DD2534" t="str" cm="1">
        <f t="array" ref="DD2534">TEXT(_xlfn.SEQUENCE(1, DATEDIF(AG2534, AH2534, "m") + 1, AG2534, 30), "YYYY-APMM")</f>
        <v>2014-AP03</v>
      </c>
      <c r="DN2534">
        <f t="shared" si="78"/>
        <v>504</v>
      </c>
      <c r="DO2534" t="str">
        <f t="shared" si="79"/>
        <v>LABOR- SUBCONTRACTOR</v>
      </c>
    </row>
    <row r="2535" spans="1:119" x14ac:dyDescent="0.35">
      <c r="A2535" t="s">
        <v>105</v>
      </c>
      <c r="B2535">
        <v>501820</v>
      </c>
      <c r="C2535">
        <v>6359</v>
      </c>
      <c r="D2535">
        <v>124760</v>
      </c>
      <c r="E2535">
        <v>13662</v>
      </c>
      <c r="F2535">
        <v>0</v>
      </c>
      <c r="G2535" t="s">
        <v>106</v>
      </c>
      <c r="H2535" t="s">
        <v>106</v>
      </c>
      <c r="I2535" t="s">
        <v>106</v>
      </c>
      <c r="J2535" t="s">
        <v>107</v>
      </c>
      <c r="K2535" t="s">
        <v>108</v>
      </c>
      <c r="L2535" t="s">
        <v>109</v>
      </c>
      <c r="M2535" t="s">
        <v>110</v>
      </c>
      <c r="N2535" t="s">
        <v>6101</v>
      </c>
      <c r="O2535" t="s">
        <v>5635</v>
      </c>
      <c r="P2535">
        <v>8178</v>
      </c>
      <c r="Q2535">
        <v>576</v>
      </c>
      <c r="R2535">
        <v>576</v>
      </c>
      <c r="S2535">
        <v>120</v>
      </c>
      <c r="T2535">
        <v>0</v>
      </c>
      <c r="U2535">
        <v>24.75</v>
      </c>
      <c r="V2535">
        <v>24.75</v>
      </c>
      <c r="W2535">
        <v>120</v>
      </c>
      <c r="X2535">
        <v>0</v>
      </c>
      <c r="Y2535">
        <v>0</v>
      </c>
      <c r="Z2535">
        <v>0</v>
      </c>
      <c r="AD2535" s="1">
        <v>41816.333333333336</v>
      </c>
      <c r="AE2535" s="1">
        <v>41833.708333333336</v>
      </c>
      <c r="AG2535" s="1">
        <v>41732.333333333336</v>
      </c>
      <c r="AH2535" s="1">
        <v>41749.708333333336</v>
      </c>
      <c r="AI2535" s="1">
        <v>41732.333333333336</v>
      </c>
      <c r="AJ2535" s="1">
        <v>41749.708333333336</v>
      </c>
      <c r="AK2535" s="1">
        <v>41732.333333333336</v>
      </c>
      <c r="AL2535" s="1">
        <v>41749.708333333336</v>
      </c>
      <c r="AM2535" s="1">
        <v>41816.333333333336</v>
      </c>
      <c r="AN2535" s="1">
        <v>41833.708333333336</v>
      </c>
      <c r="AP2535" t="s">
        <v>113</v>
      </c>
      <c r="AU2535" t="s">
        <v>6102</v>
      </c>
      <c r="AY2535" t="s">
        <v>106</v>
      </c>
      <c r="AZ2535">
        <v>0</v>
      </c>
      <c r="BA2535">
        <v>0</v>
      </c>
      <c r="BD2535" s="3">
        <v>41321.661805555559</v>
      </c>
      <c r="BE2535" s="3">
        <v>41321.663888888892</v>
      </c>
      <c r="BF2535" t="s">
        <v>115</v>
      </c>
      <c r="BG2535" t="s">
        <v>115</v>
      </c>
      <c r="BH2535">
        <v>8149</v>
      </c>
      <c r="BM2535">
        <v>43550</v>
      </c>
      <c r="BR2535" t="s">
        <v>116</v>
      </c>
      <c r="BS2535" t="s">
        <v>117</v>
      </c>
      <c r="BU2535">
        <v>1</v>
      </c>
      <c r="BV2535" t="s">
        <v>118</v>
      </c>
      <c r="BX2535" t="s">
        <v>119</v>
      </c>
      <c r="BY2535" t="s">
        <v>119</v>
      </c>
      <c r="BZ2535" t="s">
        <v>119</v>
      </c>
      <c r="CA2535">
        <v>1</v>
      </c>
      <c r="CC2535" t="s">
        <v>120</v>
      </c>
      <c r="CH2535">
        <v>540</v>
      </c>
      <c r="CI2535">
        <v>42480</v>
      </c>
      <c r="CJ2535" t="s">
        <v>106</v>
      </c>
      <c r="CK2535" t="s">
        <v>106</v>
      </c>
      <c r="CL2535">
        <v>20</v>
      </c>
      <c r="CM2535" t="s">
        <v>2867</v>
      </c>
      <c r="CO2535">
        <v>124758</v>
      </c>
      <c r="CQ2535">
        <v>0</v>
      </c>
      <c r="CR2535">
        <v>0</v>
      </c>
      <c r="CS2535">
        <v>0</v>
      </c>
      <c r="CY2535" t="s">
        <v>123</v>
      </c>
      <c r="CZ2535" t="s">
        <v>124</v>
      </c>
      <c r="DD2535" t="str" cm="1">
        <f t="array" ref="DD2535">TEXT(_xlfn.SEQUENCE(1, DATEDIF(AG2535, AH2535, "m") + 1, AG2535, 30), "YYYY-APMM")</f>
        <v>2014-AP04</v>
      </c>
      <c r="DN2535">
        <f t="shared" si="78"/>
        <v>24.75</v>
      </c>
      <c r="DO2535" t="str">
        <f t="shared" si="79"/>
        <v>LABOR- SUBCONTRACTOR</v>
      </c>
    </row>
    <row r="2536" spans="1:119" x14ac:dyDescent="0.35">
      <c r="A2536" t="s">
        <v>105</v>
      </c>
      <c r="B2536">
        <v>501821</v>
      </c>
      <c r="C2536">
        <v>6359</v>
      </c>
      <c r="D2536">
        <v>124761</v>
      </c>
      <c r="E2536">
        <v>13662</v>
      </c>
      <c r="F2536">
        <v>0</v>
      </c>
      <c r="G2536" t="s">
        <v>106</v>
      </c>
      <c r="H2536" t="s">
        <v>106</v>
      </c>
      <c r="I2536" t="s">
        <v>106</v>
      </c>
      <c r="J2536" t="s">
        <v>107</v>
      </c>
      <c r="K2536" t="s">
        <v>108</v>
      </c>
      <c r="L2536" t="s">
        <v>109</v>
      </c>
      <c r="M2536" t="s">
        <v>110</v>
      </c>
      <c r="N2536" t="s">
        <v>6103</v>
      </c>
      <c r="O2536" t="s">
        <v>2905</v>
      </c>
      <c r="P2536">
        <v>8168</v>
      </c>
      <c r="Q2536">
        <v>0</v>
      </c>
      <c r="R2536">
        <v>0</v>
      </c>
      <c r="S2536">
        <v>200</v>
      </c>
      <c r="T2536">
        <v>0</v>
      </c>
      <c r="U2536">
        <v>5553.5</v>
      </c>
      <c r="V2536">
        <v>5553.5</v>
      </c>
      <c r="W2536">
        <v>200</v>
      </c>
      <c r="X2536">
        <v>0</v>
      </c>
      <c r="Y2536">
        <v>0</v>
      </c>
      <c r="Z2536">
        <v>0</v>
      </c>
      <c r="AD2536" s="1">
        <v>41665.333333333336</v>
      </c>
      <c r="AE2536" s="1">
        <v>41694.708333333336</v>
      </c>
      <c r="AG2536" s="1">
        <v>41665.333333333336</v>
      </c>
      <c r="AH2536" s="1">
        <v>41694.708333333336</v>
      </c>
      <c r="AI2536" s="1">
        <v>41665.333333333336</v>
      </c>
      <c r="AJ2536" s="1">
        <v>41694.708333333336</v>
      </c>
      <c r="AK2536" s="1">
        <v>41665.333333333336</v>
      </c>
      <c r="AL2536" s="1">
        <v>41694.708333333336</v>
      </c>
      <c r="AM2536" s="1">
        <v>41665.333333333336</v>
      </c>
      <c r="AN2536" s="1">
        <v>41694.708333333336</v>
      </c>
      <c r="AP2536" t="s">
        <v>113</v>
      </c>
      <c r="AU2536" t="s">
        <v>6104</v>
      </c>
      <c r="AY2536" t="s">
        <v>106</v>
      </c>
      <c r="AZ2536">
        <v>0</v>
      </c>
      <c r="BA2536">
        <v>0</v>
      </c>
      <c r="BD2536" s="3">
        <v>41321.661805555559</v>
      </c>
      <c r="BE2536" s="3">
        <v>41321.663888888892</v>
      </c>
      <c r="BF2536" t="s">
        <v>115</v>
      </c>
      <c r="BG2536" t="s">
        <v>115</v>
      </c>
      <c r="BH2536">
        <v>8149</v>
      </c>
      <c r="BM2536">
        <v>43450</v>
      </c>
      <c r="BR2536" t="s">
        <v>1309</v>
      </c>
      <c r="BS2536" t="s">
        <v>1310</v>
      </c>
      <c r="BU2536">
        <v>1</v>
      </c>
      <c r="BV2536" t="s">
        <v>118</v>
      </c>
      <c r="BX2536" t="s">
        <v>119</v>
      </c>
      <c r="BY2536" t="s">
        <v>119</v>
      </c>
      <c r="BZ2536" t="s">
        <v>119</v>
      </c>
      <c r="CA2536">
        <v>1</v>
      </c>
      <c r="CC2536" t="s">
        <v>120</v>
      </c>
      <c r="CH2536">
        <v>540</v>
      </c>
      <c r="CI2536">
        <v>42470</v>
      </c>
      <c r="CJ2536" t="s">
        <v>106</v>
      </c>
      <c r="CK2536" t="s">
        <v>106</v>
      </c>
      <c r="CL2536">
        <v>15</v>
      </c>
      <c r="CM2536" t="s">
        <v>2963</v>
      </c>
      <c r="CO2536">
        <v>124758</v>
      </c>
      <c r="CQ2536">
        <v>0</v>
      </c>
      <c r="CR2536">
        <v>0</v>
      </c>
      <c r="CS2536">
        <v>0</v>
      </c>
      <c r="CY2536" t="s">
        <v>123</v>
      </c>
      <c r="CZ2536" t="s">
        <v>124</v>
      </c>
      <c r="DD2536" t="str" cm="1">
        <f t="array" ref="DD2536">TEXT(_xlfn.SEQUENCE(1, DATEDIF(AG2536, AH2536, "m") + 1, AG2536, 30), "YYYY-APMM")</f>
        <v>2014-AP01</v>
      </c>
      <c r="DN2536">
        <f t="shared" si="78"/>
        <v>5553.5</v>
      </c>
      <c r="DO2536" t="str">
        <f t="shared" si="79"/>
        <v>BLOCK MASON SK</v>
      </c>
    </row>
    <row r="2537" spans="1:119" x14ac:dyDescent="0.35">
      <c r="A2537" t="s">
        <v>105</v>
      </c>
      <c r="B2537">
        <v>501822</v>
      </c>
      <c r="C2537">
        <v>6359</v>
      </c>
      <c r="D2537">
        <v>124761</v>
      </c>
      <c r="E2537">
        <v>13662</v>
      </c>
      <c r="F2537">
        <v>0</v>
      </c>
      <c r="G2537" t="s">
        <v>106</v>
      </c>
      <c r="H2537" t="s">
        <v>106</v>
      </c>
      <c r="I2537" t="s">
        <v>106</v>
      </c>
      <c r="J2537" t="s">
        <v>107</v>
      </c>
      <c r="K2537" t="s">
        <v>108</v>
      </c>
      <c r="L2537" t="s">
        <v>109</v>
      </c>
      <c r="M2537" t="s">
        <v>110</v>
      </c>
      <c r="N2537" t="s">
        <v>6105</v>
      </c>
      <c r="O2537" t="s">
        <v>2908</v>
      </c>
      <c r="P2537">
        <v>8169</v>
      </c>
      <c r="Q2537">
        <v>0</v>
      </c>
      <c r="R2537">
        <v>0</v>
      </c>
      <c r="S2537">
        <v>200</v>
      </c>
      <c r="T2537">
        <v>0</v>
      </c>
      <c r="U2537">
        <v>5516</v>
      </c>
      <c r="V2537">
        <v>5516</v>
      </c>
      <c r="W2537">
        <v>200</v>
      </c>
      <c r="X2537">
        <v>0</v>
      </c>
      <c r="Y2537">
        <v>0</v>
      </c>
      <c r="Z2537">
        <v>0</v>
      </c>
      <c r="AD2537" s="1">
        <v>41690.333333333336</v>
      </c>
      <c r="AE2537" s="1">
        <v>41718.708333333336</v>
      </c>
      <c r="AG2537" s="1">
        <v>41690.333333333336</v>
      </c>
      <c r="AH2537" s="1">
        <v>41718.708333333336</v>
      </c>
      <c r="AI2537" s="1">
        <v>41690.333333333336</v>
      </c>
      <c r="AJ2537" s="1">
        <v>41718.708333333336</v>
      </c>
      <c r="AK2537" s="1">
        <v>41690.333333333336</v>
      </c>
      <c r="AL2537" s="1">
        <v>41718.708333333336</v>
      </c>
      <c r="AM2537" s="1">
        <v>41690.333333333336</v>
      </c>
      <c r="AN2537" s="1">
        <v>41718.708333333336</v>
      </c>
      <c r="AP2537" t="s">
        <v>113</v>
      </c>
      <c r="AU2537" t="s">
        <v>6106</v>
      </c>
      <c r="AY2537" t="s">
        <v>106</v>
      </c>
      <c r="AZ2537">
        <v>0</v>
      </c>
      <c r="BA2537">
        <v>0</v>
      </c>
      <c r="BD2537" s="3">
        <v>41321.661805555559</v>
      </c>
      <c r="BE2537" s="3">
        <v>41321.663888888892</v>
      </c>
      <c r="BF2537" t="s">
        <v>115</v>
      </c>
      <c r="BG2537" t="s">
        <v>115</v>
      </c>
      <c r="BH2537">
        <v>8149</v>
      </c>
      <c r="BM2537">
        <v>43460</v>
      </c>
      <c r="BR2537" t="s">
        <v>2848</v>
      </c>
      <c r="BS2537" t="s">
        <v>2849</v>
      </c>
      <c r="BU2537">
        <v>1</v>
      </c>
      <c r="BV2537" t="s">
        <v>118</v>
      </c>
      <c r="BX2537" t="s">
        <v>119</v>
      </c>
      <c r="BY2537" t="s">
        <v>119</v>
      </c>
      <c r="BZ2537" t="s">
        <v>119</v>
      </c>
      <c r="CA2537">
        <v>1</v>
      </c>
      <c r="CC2537" t="s">
        <v>120</v>
      </c>
      <c r="CH2537">
        <v>540</v>
      </c>
      <c r="CI2537">
        <v>42470</v>
      </c>
      <c r="CJ2537" t="s">
        <v>106</v>
      </c>
      <c r="CK2537" t="s">
        <v>106</v>
      </c>
      <c r="CL2537">
        <v>15</v>
      </c>
      <c r="CM2537" t="s">
        <v>2963</v>
      </c>
      <c r="CO2537">
        <v>124758</v>
      </c>
      <c r="CQ2537">
        <v>0</v>
      </c>
      <c r="CR2537">
        <v>0</v>
      </c>
      <c r="CS2537">
        <v>0</v>
      </c>
      <c r="CY2537" t="s">
        <v>123</v>
      </c>
      <c r="CZ2537" t="s">
        <v>124</v>
      </c>
      <c r="DD2537" t="str" cm="1">
        <f t="array" ref="DD2537:DE2537">TEXT(_xlfn.SEQUENCE(1, DATEDIF(AG2537, AH2537, "m") + 1, AG2537, 30), "YYYY-APMM")</f>
        <v>2014-AP02</v>
      </c>
      <c r="DE2537" t="str">
        <v>2014-AP03</v>
      </c>
      <c r="DN2537">
        <f t="shared" si="78"/>
        <v>2758</v>
      </c>
      <c r="DO2537" t="str">
        <f t="shared" si="79"/>
        <v>PLASTER MASON SK</v>
      </c>
    </row>
    <row r="2538" spans="1:119" x14ac:dyDescent="0.35">
      <c r="A2538" t="s">
        <v>105</v>
      </c>
      <c r="B2538">
        <v>501823</v>
      </c>
      <c r="C2538">
        <v>6359</v>
      </c>
      <c r="D2538">
        <v>124761</v>
      </c>
      <c r="E2538">
        <v>13662</v>
      </c>
      <c r="F2538">
        <v>0</v>
      </c>
      <c r="G2538" t="s">
        <v>106</v>
      </c>
      <c r="H2538" t="s">
        <v>106</v>
      </c>
      <c r="I2538" t="s">
        <v>106</v>
      </c>
      <c r="J2538" t="s">
        <v>107</v>
      </c>
      <c r="K2538" t="s">
        <v>108</v>
      </c>
      <c r="L2538" t="s">
        <v>109</v>
      </c>
      <c r="M2538" t="s">
        <v>110</v>
      </c>
      <c r="N2538" t="s">
        <v>6107</v>
      </c>
      <c r="O2538" t="s">
        <v>2911</v>
      </c>
      <c r="P2538">
        <v>8164</v>
      </c>
      <c r="Q2538">
        <v>120</v>
      </c>
      <c r="R2538">
        <v>120</v>
      </c>
      <c r="S2538">
        <v>168</v>
      </c>
      <c r="T2538">
        <v>0</v>
      </c>
      <c r="U2538">
        <v>1031.25</v>
      </c>
      <c r="V2538">
        <v>1031.25</v>
      </c>
      <c r="W2538">
        <v>168</v>
      </c>
      <c r="X2538">
        <v>0</v>
      </c>
      <c r="Y2538">
        <v>0</v>
      </c>
      <c r="Z2538">
        <v>0</v>
      </c>
      <c r="AD2538" s="1">
        <v>41716.333333333336</v>
      </c>
      <c r="AE2538" s="1">
        <v>41739.708333333336</v>
      </c>
      <c r="AG2538" s="1">
        <v>41699.333333333336</v>
      </c>
      <c r="AH2538" s="1">
        <v>41722.708333333336</v>
      </c>
      <c r="AI2538" s="1">
        <v>41699.333333333336</v>
      </c>
      <c r="AJ2538" s="1">
        <v>41722.708333333336</v>
      </c>
      <c r="AK2538" s="1">
        <v>41699.333333333336</v>
      </c>
      <c r="AL2538" s="1">
        <v>41722.708333333336</v>
      </c>
      <c r="AM2538" s="1">
        <v>41716.333333333336</v>
      </c>
      <c r="AN2538" s="1">
        <v>41739.708333333336</v>
      </c>
      <c r="AP2538" t="s">
        <v>113</v>
      </c>
      <c r="AU2538" t="s">
        <v>6108</v>
      </c>
      <c r="AY2538" t="s">
        <v>106</v>
      </c>
      <c r="AZ2538">
        <v>0</v>
      </c>
      <c r="BA2538">
        <v>0</v>
      </c>
      <c r="BD2538" s="3">
        <v>41321.661805555559</v>
      </c>
      <c r="BE2538" s="3">
        <v>41321.663888888892</v>
      </c>
      <c r="BF2538" t="s">
        <v>115</v>
      </c>
      <c r="BG2538" t="s">
        <v>115</v>
      </c>
      <c r="BH2538">
        <v>8149</v>
      </c>
      <c r="BM2538">
        <v>43410</v>
      </c>
      <c r="BR2538" t="s">
        <v>2865</v>
      </c>
      <c r="BS2538" t="s">
        <v>2866</v>
      </c>
      <c r="BU2538">
        <v>1</v>
      </c>
      <c r="BV2538" t="s">
        <v>118</v>
      </c>
      <c r="BX2538" t="s">
        <v>119</v>
      </c>
      <c r="BY2538" t="s">
        <v>119</v>
      </c>
      <c r="BZ2538" t="s">
        <v>119</v>
      </c>
      <c r="CA2538">
        <v>1</v>
      </c>
      <c r="CC2538" t="s">
        <v>120</v>
      </c>
      <c r="CH2538">
        <v>540</v>
      </c>
      <c r="CI2538">
        <v>42470</v>
      </c>
      <c r="CJ2538" t="s">
        <v>106</v>
      </c>
      <c r="CK2538" t="s">
        <v>106</v>
      </c>
      <c r="CL2538">
        <v>15</v>
      </c>
      <c r="CM2538" t="s">
        <v>2963</v>
      </c>
      <c r="CO2538">
        <v>124758</v>
      </c>
      <c r="CQ2538">
        <v>0</v>
      </c>
      <c r="CR2538">
        <v>0</v>
      </c>
      <c r="CS2538">
        <v>0</v>
      </c>
      <c r="CY2538" t="s">
        <v>123</v>
      </c>
      <c r="CZ2538" t="s">
        <v>124</v>
      </c>
      <c r="DD2538" t="str" cm="1">
        <f t="array" ref="DD2538">TEXT(_xlfn.SEQUENCE(1, DATEDIF(AG2538, AH2538, "m") + 1, AG2538, 30), "YYYY-APMM")</f>
        <v>2014-AP03</v>
      </c>
      <c r="DN2538">
        <f t="shared" si="78"/>
        <v>1031.25</v>
      </c>
      <c r="DO2538" t="str">
        <f t="shared" si="79"/>
        <v>SCREED MASON SK</v>
      </c>
    </row>
    <row r="2539" spans="1:119" x14ac:dyDescent="0.35">
      <c r="A2539" t="s">
        <v>105</v>
      </c>
      <c r="B2539">
        <v>501824</v>
      </c>
      <c r="C2539">
        <v>6359</v>
      </c>
      <c r="D2539">
        <v>124761</v>
      </c>
      <c r="E2539">
        <v>13662</v>
      </c>
      <c r="F2539">
        <v>0</v>
      </c>
      <c r="G2539" t="s">
        <v>106</v>
      </c>
      <c r="H2539" t="s">
        <v>106</v>
      </c>
      <c r="I2539" t="s">
        <v>106</v>
      </c>
      <c r="J2539" t="s">
        <v>107</v>
      </c>
      <c r="K2539" t="s">
        <v>108</v>
      </c>
      <c r="L2539" t="s">
        <v>109</v>
      </c>
      <c r="M2539" t="s">
        <v>110</v>
      </c>
      <c r="N2539" t="s">
        <v>6109</v>
      </c>
      <c r="O2539" t="s">
        <v>2969</v>
      </c>
      <c r="P2539">
        <v>8178</v>
      </c>
      <c r="Q2539">
        <v>0</v>
      </c>
      <c r="R2539">
        <v>0</v>
      </c>
      <c r="S2539">
        <v>120</v>
      </c>
      <c r="T2539">
        <v>0</v>
      </c>
      <c r="U2539">
        <v>582</v>
      </c>
      <c r="V2539">
        <v>582</v>
      </c>
      <c r="W2539">
        <v>120</v>
      </c>
      <c r="X2539">
        <v>0</v>
      </c>
      <c r="Y2539">
        <v>0</v>
      </c>
      <c r="Z2539">
        <v>0</v>
      </c>
      <c r="AD2539" s="1">
        <v>41711.333333333336</v>
      </c>
      <c r="AE2539" s="1">
        <v>41728.708333333336</v>
      </c>
      <c r="AG2539" s="1">
        <v>41711.333333333336</v>
      </c>
      <c r="AH2539" s="1">
        <v>41728.708333333336</v>
      </c>
      <c r="AI2539" s="1">
        <v>41711.333333333336</v>
      </c>
      <c r="AJ2539" s="1">
        <v>41728.708333333336</v>
      </c>
      <c r="AK2539" s="1">
        <v>41711.333333333336</v>
      </c>
      <c r="AL2539" s="1">
        <v>41728.708333333336</v>
      </c>
      <c r="AM2539" s="1">
        <v>41711.333333333336</v>
      </c>
      <c r="AN2539" s="1">
        <v>41728.708333333336</v>
      </c>
      <c r="AP2539" t="s">
        <v>113</v>
      </c>
      <c r="AU2539" t="s">
        <v>6110</v>
      </c>
      <c r="AY2539" t="s">
        <v>106</v>
      </c>
      <c r="AZ2539">
        <v>0</v>
      </c>
      <c r="BA2539">
        <v>0</v>
      </c>
      <c r="BD2539" s="3">
        <v>41321.661805555559</v>
      </c>
      <c r="BE2539" s="3">
        <v>41321.663888888892</v>
      </c>
      <c r="BF2539" t="s">
        <v>115</v>
      </c>
      <c r="BG2539" t="s">
        <v>115</v>
      </c>
      <c r="BH2539">
        <v>8149</v>
      </c>
      <c r="BM2539">
        <v>43550</v>
      </c>
      <c r="BR2539" t="s">
        <v>116</v>
      </c>
      <c r="BS2539" t="s">
        <v>117</v>
      </c>
      <c r="BU2539">
        <v>1</v>
      </c>
      <c r="BV2539" t="s">
        <v>118</v>
      </c>
      <c r="BX2539" t="s">
        <v>119</v>
      </c>
      <c r="BY2539" t="s">
        <v>119</v>
      </c>
      <c r="BZ2539" t="s">
        <v>119</v>
      </c>
      <c r="CA2539">
        <v>1</v>
      </c>
      <c r="CC2539" t="s">
        <v>120</v>
      </c>
      <c r="CH2539">
        <v>540</v>
      </c>
      <c r="CI2539">
        <v>42470</v>
      </c>
      <c r="CJ2539" t="s">
        <v>106</v>
      </c>
      <c r="CK2539" t="s">
        <v>106</v>
      </c>
      <c r="CL2539">
        <v>15</v>
      </c>
      <c r="CM2539" t="s">
        <v>2963</v>
      </c>
      <c r="CO2539">
        <v>124758</v>
      </c>
      <c r="CQ2539">
        <v>0</v>
      </c>
      <c r="CR2539">
        <v>0</v>
      </c>
      <c r="CS2539">
        <v>0</v>
      </c>
      <c r="CY2539" t="s">
        <v>123</v>
      </c>
      <c r="CZ2539" t="s">
        <v>124</v>
      </c>
      <c r="DD2539" t="str" cm="1">
        <f t="array" ref="DD2539">TEXT(_xlfn.SEQUENCE(1, DATEDIF(AG2539, AH2539, "m") + 1, AG2539, 30), "YYYY-APMM")</f>
        <v>2014-AP03</v>
      </c>
      <c r="DN2539">
        <f t="shared" si="78"/>
        <v>582</v>
      </c>
      <c r="DO2539" t="str">
        <f t="shared" si="79"/>
        <v>LABOR- SUBCONTRACTOR</v>
      </c>
    </row>
    <row r="2540" spans="1:119" x14ac:dyDescent="0.35">
      <c r="A2540" t="s">
        <v>105</v>
      </c>
      <c r="B2540">
        <v>501825</v>
      </c>
      <c r="C2540">
        <v>6359</v>
      </c>
      <c r="D2540">
        <v>124761</v>
      </c>
      <c r="E2540">
        <v>13662</v>
      </c>
      <c r="F2540">
        <v>0</v>
      </c>
      <c r="G2540" t="s">
        <v>106</v>
      </c>
      <c r="H2540" t="s">
        <v>106</v>
      </c>
      <c r="I2540" t="s">
        <v>106</v>
      </c>
      <c r="J2540" t="s">
        <v>107</v>
      </c>
      <c r="K2540" t="s">
        <v>108</v>
      </c>
      <c r="L2540" t="s">
        <v>109</v>
      </c>
      <c r="M2540" t="s">
        <v>110</v>
      </c>
      <c r="N2540" t="s">
        <v>6111</v>
      </c>
      <c r="O2540" t="s">
        <v>2917</v>
      </c>
      <c r="P2540">
        <v>8178</v>
      </c>
      <c r="Q2540">
        <v>144</v>
      </c>
      <c r="R2540">
        <v>144</v>
      </c>
      <c r="S2540">
        <v>200</v>
      </c>
      <c r="T2540">
        <v>0</v>
      </c>
      <c r="U2540">
        <v>3644.75</v>
      </c>
      <c r="V2540">
        <v>3644.75</v>
      </c>
      <c r="W2540">
        <v>200</v>
      </c>
      <c r="X2540">
        <v>0</v>
      </c>
      <c r="Y2540">
        <v>0</v>
      </c>
      <c r="Z2540">
        <v>0</v>
      </c>
      <c r="AD2540" s="1">
        <v>41728.333333333336</v>
      </c>
      <c r="AE2540" s="1">
        <v>41756.708333333336</v>
      </c>
      <c r="AG2540" s="1">
        <v>41707.333333333336</v>
      </c>
      <c r="AH2540" s="1">
        <v>41735.708333333336</v>
      </c>
      <c r="AI2540" s="1">
        <v>41707.333333333336</v>
      </c>
      <c r="AJ2540" s="1">
        <v>41735.708333333336</v>
      </c>
      <c r="AK2540" s="1">
        <v>41707.333333333336</v>
      </c>
      <c r="AL2540" s="1">
        <v>41735.708333333336</v>
      </c>
      <c r="AM2540" s="1">
        <v>41728.333333333336</v>
      </c>
      <c r="AN2540" s="1">
        <v>41756.708333333336</v>
      </c>
      <c r="AP2540" t="s">
        <v>113</v>
      </c>
      <c r="AU2540" t="s">
        <v>6112</v>
      </c>
      <c r="AY2540" t="s">
        <v>106</v>
      </c>
      <c r="AZ2540">
        <v>0</v>
      </c>
      <c r="BA2540">
        <v>0</v>
      </c>
      <c r="BD2540" s="3">
        <v>41321.661805555559</v>
      </c>
      <c r="BE2540" s="3">
        <v>41321.663888888892</v>
      </c>
      <c r="BF2540" t="s">
        <v>115</v>
      </c>
      <c r="BG2540" t="s">
        <v>115</v>
      </c>
      <c r="BH2540">
        <v>8149</v>
      </c>
      <c r="BM2540">
        <v>43550</v>
      </c>
      <c r="BR2540" t="s">
        <v>116</v>
      </c>
      <c r="BS2540" t="s">
        <v>117</v>
      </c>
      <c r="BU2540">
        <v>1</v>
      </c>
      <c r="BV2540" t="s">
        <v>118</v>
      </c>
      <c r="BX2540" t="s">
        <v>119</v>
      </c>
      <c r="BY2540" t="s">
        <v>119</v>
      </c>
      <c r="BZ2540" t="s">
        <v>119</v>
      </c>
      <c r="CA2540">
        <v>1</v>
      </c>
      <c r="CC2540" t="s">
        <v>120</v>
      </c>
      <c r="CH2540">
        <v>540</v>
      </c>
      <c r="CI2540">
        <v>42470</v>
      </c>
      <c r="CJ2540" t="s">
        <v>106</v>
      </c>
      <c r="CK2540" t="s">
        <v>106</v>
      </c>
      <c r="CL2540">
        <v>15</v>
      </c>
      <c r="CM2540" t="s">
        <v>2963</v>
      </c>
      <c r="CO2540">
        <v>124758</v>
      </c>
      <c r="CQ2540">
        <v>0</v>
      </c>
      <c r="CR2540">
        <v>0</v>
      </c>
      <c r="CS2540">
        <v>0</v>
      </c>
      <c r="CY2540" t="s">
        <v>123</v>
      </c>
      <c r="CZ2540" t="s">
        <v>124</v>
      </c>
      <c r="DD2540" t="str" cm="1">
        <f t="array" ref="DD2540">TEXT(_xlfn.SEQUENCE(1, DATEDIF(AG2540, AH2540, "m") + 1, AG2540, 30), "YYYY-APMM")</f>
        <v>2014-AP03</v>
      </c>
      <c r="DN2540">
        <f t="shared" si="78"/>
        <v>3644.75</v>
      </c>
      <c r="DO2540" t="str">
        <f t="shared" si="79"/>
        <v>LABOR- SUBCONTRACTOR</v>
      </c>
    </row>
    <row r="2541" spans="1:119" x14ac:dyDescent="0.35">
      <c r="A2541" t="s">
        <v>105</v>
      </c>
      <c r="B2541">
        <v>501826</v>
      </c>
      <c r="C2541">
        <v>6359</v>
      </c>
      <c r="D2541">
        <v>124761</v>
      </c>
      <c r="E2541">
        <v>13662</v>
      </c>
      <c r="F2541">
        <v>0</v>
      </c>
      <c r="G2541" t="s">
        <v>106</v>
      </c>
      <c r="H2541" t="s">
        <v>106</v>
      </c>
      <c r="I2541" t="s">
        <v>106</v>
      </c>
      <c r="J2541" t="s">
        <v>107</v>
      </c>
      <c r="K2541" t="s">
        <v>108</v>
      </c>
      <c r="L2541" t="s">
        <v>109</v>
      </c>
      <c r="M2541" t="s">
        <v>110</v>
      </c>
      <c r="N2541" t="s">
        <v>6113</v>
      </c>
      <c r="O2541" t="s">
        <v>2920</v>
      </c>
      <c r="P2541">
        <v>8170</v>
      </c>
      <c r="Q2541">
        <v>0</v>
      </c>
      <c r="R2541">
        <v>0</v>
      </c>
      <c r="S2541">
        <v>200</v>
      </c>
      <c r="T2541">
        <v>0</v>
      </c>
      <c r="U2541">
        <v>2603.5</v>
      </c>
      <c r="V2541">
        <v>2603.5</v>
      </c>
      <c r="W2541">
        <v>200</v>
      </c>
      <c r="X2541">
        <v>0</v>
      </c>
      <c r="Y2541">
        <v>0</v>
      </c>
      <c r="Z2541">
        <v>0</v>
      </c>
      <c r="AD2541" s="1">
        <v>41721.333333333336</v>
      </c>
      <c r="AE2541" s="1">
        <v>41749.708333333336</v>
      </c>
      <c r="AG2541" s="1">
        <v>41721.333333333336</v>
      </c>
      <c r="AH2541" s="1">
        <v>41749.708333333336</v>
      </c>
      <c r="AI2541" s="1">
        <v>41721.333333333336</v>
      </c>
      <c r="AJ2541" s="1">
        <v>41749.708333333336</v>
      </c>
      <c r="AK2541" s="1">
        <v>41721.333333333336</v>
      </c>
      <c r="AL2541" s="1">
        <v>41749.708333333336</v>
      </c>
      <c r="AM2541" s="1">
        <v>41721.333333333336</v>
      </c>
      <c r="AN2541" s="1">
        <v>41749.708333333336</v>
      </c>
      <c r="AP2541" t="s">
        <v>113</v>
      </c>
      <c r="AU2541" t="s">
        <v>6114</v>
      </c>
      <c r="AY2541" t="s">
        <v>106</v>
      </c>
      <c r="AZ2541">
        <v>0</v>
      </c>
      <c r="BA2541">
        <v>0</v>
      </c>
      <c r="BD2541" s="3">
        <v>41321.661805555559</v>
      </c>
      <c r="BE2541" s="3">
        <v>41321.663888888892</v>
      </c>
      <c r="BF2541" t="s">
        <v>115</v>
      </c>
      <c r="BG2541" t="s">
        <v>115</v>
      </c>
      <c r="BH2541">
        <v>8149</v>
      </c>
      <c r="BM2541">
        <v>43470</v>
      </c>
      <c r="BR2541" t="s">
        <v>2854</v>
      </c>
      <c r="BS2541" t="s">
        <v>2855</v>
      </c>
      <c r="BU2541">
        <v>1</v>
      </c>
      <c r="BV2541" t="s">
        <v>118</v>
      </c>
      <c r="BX2541" t="s">
        <v>119</v>
      </c>
      <c r="BY2541" t="s">
        <v>119</v>
      </c>
      <c r="BZ2541" t="s">
        <v>119</v>
      </c>
      <c r="CA2541">
        <v>1</v>
      </c>
      <c r="CC2541" t="s">
        <v>120</v>
      </c>
      <c r="CH2541">
        <v>540</v>
      </c>
      <c r="CI2541">
        <v>42470</v>
      </c>
      <c r="CJ2541" t="s">
        <v>106</v>
      </c>
      <c r="CK2541" t="s">
        <v>106</v>
      </c>
      <c r="CL2541">
        <v>15</v>
      </c>
      <c r="CM2541" t="s">
        <v>2963</v>
      </c>
      <c r="CO2541">
        <v>124758</v>
      </c>
      <c r="CQ2541">
        <v>0</v>
      </c>
      <c r="CR2541">
        <v>0</v>
      </c>
      <c r="CS2541">
        <v>0</v>
      </c>
      <c r="CY2541" t="s">
        <v>123</v>
      </c>
      <c r="CZ2541" t="s">
        <v>124</v>
      </c>
      <c r="DD2541" t="str" cm="1">
        <f t="array" ref="DD2541">TEXT(_xlfn.SEQUENCE(1, DATEDIF(AG2541, AH2541, "m") + 1, AG2541, 30), "YYYY-APMM")</f>
        <v>2014-AP03</v>
      </c>
      <c r="DN2541">
        <f t="shared" si="78"/>
        <v>2603.5</v>
      </c>
      <c r="DO2541" t="str">
        <f t="shared" si="79"/>
        <v>TILE MASON SK</v>
      </c>
    </row>
    <row r="2542" spans="1:119" x14ac:dyDescent="0.35">
      <c r="A2542" t="s">
        <v>105</v>
      </c>
      <c r="B2542">
        <v>501827</v>
      </c>
      <c r="C2542">
        <v>6359</v>
      </c>
      <c r="D2542">
        <v>124761</v>
      </c>
      <c r="E2542">
        <v>13662</v>
      </c>
      <c r="F2542">
        <v>0</v>
      </c>
      <c r="G2542" t="s">
        <v>106</v>
      </c>
      <c r="H2542" t="s">
        <v>106</v>
      </c>
      <c r="I2542" t="s">
        <v>106</v>
      </c>
      <c r="J2542" t="s">
        <v>107</v>
      </c>
      <c r="K2542" t="s">
        <v>108</v>
      </c>
      <c r="L2542" t="s">
        <v>109</v>
      </c>
      <c r="M2542" t="s">
        <v>110</v>
      </c>
      <c r="N2542" t="s">
        <v>6115</v>
      </c>
      <c r="O2542" t="s">
        <v>2923</v>
      </c>
      <c r="P2542">
        <v>8170</v>
      </c>
      <c r="Q2542">
        <v>0</v>
      </c>
      <c r="R2542">
        <v>0</v>
      </c>
      <c r="S2542">
        <v>200</v>
      </c>
      <c r="T2542">
        <v>0</v>
      </c>
      <c r="U2542">
        <v>1787.5</v>
      </c>
      <c r="V2542">
        <v>1787.5</v>
      </c>
      <c r="W2542">
        <v>200</v>
      </c>
      <c r="X2542">
        <v>0</v>
      </c>
      <c r="Y2542">
        <v>0</v>
      </c>
      <c r="Z2542">
        <v>0</v>
      </c>
      <c r="AD2542" s="1">
        <v>41728.333333333336</v>
      </c>
      <c r="AE2542" s="1">
        <v>41756.708333333336</v>
      </c>
      <c r="AG2542" s="1">
        <v>41728.333333333336</v>
      </c>
      <c r="AH2542" s="1">
        <v>41756.708333333336</v>
      </c>
      <c r="AI2542" s="1">
        <v>41728.333333333336</v>
      </c>
      <c r="AJ2542" s="1">
        <v>41756.708333333336</v>
      </c>
      <c r="AK2542" s="1">
        <v>41728.333333333336</v>
      </c>
      <c r="AL2542" s="1">
        <v>41756.708333333336</v>
      </c>
      <c r="AM2542" s="1">
        <v>41728.333333333336</v>
      </c>
      <c r="AN2542" s="1">
        <v>41756.708333333336</v>
      </c>
      <c r="AP2542" t="s">
        <v>113</v>
      </c>
      <c r="AU2542" t="s">
        <v>6116</v>
      </c>
      <c r="AY2542" t="s">
        <v>106</v>
      </c>
      <c r="AZ2542">
        <v>0</v>
      </c>
      <c r="BA2542">
        <v>0</v>
      </c>
      <c r="BD2542" s="3">
        <v>41321.661805555559</v>
      </c>
      <c r="BE2542" s="3">
        <v>41321.663888888892</v>
      </c>
      <c r="BF2542" t="s">
        <v>115</v>
      </c>
      <c r="BG2542" t="s">
        <v>115</v>
      </c>
      <c r="BH2542">
        <v>8149</v>
      </c>
      <c r="BM2542">
        <v>43470</v>
      </c>
      <c r="BR2542" t="s">
        <v>2854</v>
      </c>
      <c r="BS2542" t="s">
        <v>2855</v>
      </c>
      <c r="BU2542">
        <v>1</v>
      </c>
      <c r="BV2542" t="s">
        <v>118</v>
      </c>
      <c r="BX2542" t="s">
        <v>119</v>
      </c>
      <c r="BY2542" t="s">
        <v>119</v>
      </c>
      <c r="BZ2542" t="s">
        <v>119</v>
      </c>
      <c r="CA2542">
        <v>1</v>
      </c>
      <c r="CC2542" t="s">
        <v>120</v>
      </c>
      <c r="CH2542">
        <v>540</v>
      </c>
      <c r="CI2542">
        <v>42470</v>
      </c>
      <c r="CJ2542" t="s">
        <v>106</v>
      </c>
      <c r="CK2542" t="s">
        <v>106</v>
      </c>
      <c r="CL2542">
        <v>15</v>
      </c>
      <c r="CM2542" t="s">
        <v>2963</v>
      </c>
      <c r="CO2542">
        <v>124758</v>
      </c>
      <c r="CQ2542">
        <v>0</v>
      </c>
      <c r="CR2542">
        <v>0</v>
      </c>
      <c r="CS2542">
        <v>0</v>
      </c>
      <c r="CY2542" t="s">
        <v>123</v>
      </c>
      <c r="CZ2542" t="s">
        <v>124</v>
      </c>
      <c r="DD2542" t="str" cm="1">
        <f t="array" ref="DD2542">TEXT(_xlfn.SEQUENCE(1, DATEDIF(AG2542, AH2542, "m") + 1, AG2542, 30), "YYYY-APMM")</f>
        <v>2014-AP03</v>
      </c>
      <c r="DN2542">
        <f t="shared" si="78"/>
        <v>1787.5</v>
      </c>
      <c r="DO2542" t="str">
        <f t="shared" si="79"/>
        <v>TILE MASON SK</v>
      </c>
    </row>
    <row r="2543" spans="1:119" x14ac:dyDescent="0.35">
      <c r="A2543" t="s">
        <v>105</v>
      </c>
      <c r="B2543">
        <v>501828</v>
      </c>
      <c r="C2543">
        <v>6359</v>
      </c>
      <c r="D2543">
        <v>124761</v>
      </c>
      <c r="E2543">
        <v>13662</v>
      </c>
      <c r="F2543">
        <v>0</v>
      </c>
      <c r="G2543" t="s">
        <v>106</v>
      </c>
      <c r="H2543" t="s">
        <v>106</v>
      </c>
      <c r="I2543" t="s">
        <v>106</v>
      </c>
      <c r="J2543" t="s">
        <v>107</v>
      </c>
      <c r="K2543" t="s">
        <v>108</v>
      </c>
      <c r="L2543" t="s">
        <v>109</v>
      </c>
      <c r="M2543" t="s">
        <v>110</v>
      </c>
      <c r="N2543" t="s">
        <v>6117</v>
      </c>
      <c r="O2543" t="s">
        <v>2929</v>
      </c>
      <c r="P2543">
        <v>8178</v>
      </c>
      <c r="Q2543">
        <v>96</v>
      </c>
      <c r="R2543">
        <v>96</v>
      </c>
      <c r="S2543">
        <v>120</v>
      </c>
      <c r="T2543">
        <v>0</v>
      </c>
      <c r="U2543">
        <v>1350</v>
      </c>
      <c r="V2543">
        <v>1350</v>
      </c>
      <c r="W2543">
        <v>120</v>
      </c>
      <c r="X2543">
        <v>0</v>
      </c>
      <c r="Y2543">
        <v>0</v>
      </c>
      <c r="Z2543">
        <v>0</v>
      </c>
      <c r="AD2543" s="1">
        <v>41759.333333333336</v>
      </c>
      <c r="AE2543" s="1">
        <v>41776.708333333336</v>
      </c>
      <c r="AG2543" s="1">
        <v>41745.333333333336</v>
      </c>
      <c r="AH2543" s="1">
        <v>41762.708333333336</v>
      </c>
      <c r="AI2543" s="1">
        <v>41745.333333333336</v>
      </c>
      <c r="AJ2543" s="1">
        <v>41762.708333333336</v>
      </c>
      <c r="AK2543" s="1">
        <v>41745.333333333336</v>
      </c>
      <c r="AL2543" s="1">
        <v>41762.708333333336</v>
      </c>
      <c r="AM2543" s="1">
        <v>41759.333333333336</v>
      </c>
      <c r="AN2543" s="1">
        <v>41776.708333333336</v>
      </c>
      <c r="AP2543" t="s">
        <v>113</v>
      </c>
      <c r="AU2543" t="s">
        <v>6118</v>
      </c>
      <c r="AY2543" t="s">
        <v>106</v>
      </c>
      <c r="AZ2543">
        <v>0</v>
      </c>
      <c r="BA2543">
        <v>0</v>
      </c>
      <c r="BD2543" s="3">
        <v>41321.661805555559</v>
      </c>
      <c r="BE2543" s="3">
        <v>41321.663888888892</v>
      </c>
      <c r="BF2543" t="s">
        <v>115</v>
      </c>
      <c r="BG2543" t="s">
        <v>115</v>
      </c>
      <c r="BH2543">
        <v>8149</v>
      </c>
      <c r="BM2543">
        <v>43550</v>
      </c>
      <c r="BR2543" t="s">
        <v>116</v>
      </c>
      <c r="BS2543" t="s">
        <v>117</v>
      </c>
      <c r="BU2543">
        <v>1</v>
      </c>
      <c r="BV2543" t="s">
        <v>118</v>
      </c>
      <c r="BX2543" t="s">
        <v>119</v>
      </c>
      <c r="BY2543" t="s">
        <v>119</v>
      </c>
      <c r="BZ2543" t="s">
        <v>119</v>
      </c>
      <c r="CA2543">
        <v>1</v>
      </c>
      <c r="CC2543" t="s">
        <v>120</v>
      </c>
      <c r="CH2543">
        <v>540</v>
      </c>
      <c r="CI2543">
        <v>42470</v>
      </c>
      <c r="CJ2543" t="s">
        <v>106</v>
      </c>
      <c r="CK2543" t="s">
        <v>106</v>
      </c>
      <c r="CL2543">
        <v>15</v>
      </c>
      <c r="CM2543" t="s">
        <v>2963</v>
      </c>
      <c r="CO2543">
        <v>124758</v>
      </c>
      <c r="CQ2543">
        <v>0</v>
      </c>
      <c r="CR2543">
        <v>0</v>
      </c>
      <c r="CS2543">
        <v>0</v>
      </c>
      <c r="CY2543" t="s">
        <v>123</v>
      </c>
      <c r="CZ2543" t="s">
        <v>124</v>
      </c>
      <c r="DD2543" t="str" cm="1">
        <f t="array" ref="DD2543">TEXT(_xlfn.SEQUENCE(1, DATEDIF(AG2543, AH2543, "m") + 1, AG2543, 30), "YYYY-APMM")</f>
        <v>2014-AP04</v>
      </c>
      <c r="DN2543">
        <f t="shared" si="78"/>
        <v>1350</v>
      </c>
      <c r="DO2543" t="str">
        <f t="shared" si="79"/>
        <v>LABOR- SUBCONTRACTOR</v>
      </c>
    </row>
    <row r="2544" spans="1:119" x14ac:dyDescent="0.35">
      <c r="A2544" t="s">
        <v>105</v>
      </c>
      <c r="B2544">
        <v>501829</v>
      </c>
      <c r="C2544">
        <v>6359</v>
      </c>
      <c r="D2544">
        <v>124761</v>
      </c>
      <c r="E2544">
        <v>13662</v>
      </c>
      <c r="F2544">
        <v>0</v>
      </c>
      <c r="G2544" t="s">
        <v>106</v>
      </c>
      <c r="H2544" t="s">
        <v>106</v>
      </c>
      <c r="I2544" t="s">
        <v>106</v>
      </c>
      <c r="J2544" t="s">
        <v>107</v>
      </c>
      <c r="K2544" t="s">
        <v>108</v>
      </c>
      <c r="L2544" t="s">
        <v>109</v>
      </c>
      <c r="M2544" t="s">
        <v>110</v>
      </c>
      <c r="N2544" t="s">
        <v>6119</v>
      </c>
      <c r="O2544" t="s">
        <v>2932</v>
      </c>
      <c r="P2544">
        <v>8178</v>
      </c>
      <c r="Q2544">
        <v>32</v>
      </c>
      <c r="R2544">
        <v>32</v>
      </c>
      <c r="S2544">
        <v>160</v>
      </c>
      <c r="T2544">
        <v>0</v>
      </c>
      <c r="U2544">
        <v>150</v>
      </c>
      <c r="V2544">
        <v>150</v>
      </c>
      <c r="W2544">
        <v>160</v>
      </c>
      <c r="X2544">
        <v>0</v>
      </c>
      <c r="Y2544">
        <v>0</v>
      </c>
      <c r="Z2544">
        <v>0</v>
      </c>
      <c r="AD2544" s="1">
        <v>41753.333333333336</v>
      </c>
      <c r="AE2544" s="1">
        <v>41776.708333333336</v>
      </c>
      <c r="AG2544" s="1">
        <v>41749.333333333336</v>
      </c>
      <c r="AH2544" s="1">
        <v>41771.708333333336</v>
      </c>
      <c r="AI2544" s="1">
        <v>41749.333333333336</v>
      </c>
      <c r="AJ2544" s="1">
        <v>41771.708333333336</v>
      </c>
      <c r="AK2544" s="1">
        <v>41749.333333333336</v>
      </c>
      <c r="AL2544" s="1">
        <v>41771.708333333336</v>
      </c>
      <c r="AM2544" s="1">
        <v>41753.333333333336</v>
      </c>
      <c r="AN2544" s="1">
        <v>41776.708333333336</v>
      </c>
      <c r="AP2544" t="s">
        <v>113</v>
      </c>
      <c r="AU2544" t="s">
        <v>6120</v>
      </c>
      <c r="AY2544" t="s">
        <v>106</v>
      </c>
      <c r="AZ2544">
        <v>0</v>
      </c>
      <c r="BA2544">
        <v>0</v>
      </c>
      <c r="BD2544" s="3">
        <v>41321.661805555559</v>
      </c>
      <c r="BE2544" s="3">
        <v>41321.663888888892</v>
      </c>
      <c r="BF2544" t="s">
        <v>115</v>
      </c>
      <c r="BG2544" t="s">
        <v>115</v>
      </c>
      <c r="BH2544">
        <v>8149</v>
      </c>
      <c r="BM2544">
        <v>43550</v>
      </c>
      <c r="BR2544" t="s">
        <v>116</v>
      </c>
      <c r="BS2544" t="s">
        <v>117</v>
      </c>
      <c r="BU2544">
        <v>1</v>
      </c>
      <c r="BV2544" t="s">
        <v>118</v>
      </c>
      <c r="BX2544" t="s">
        <v>119</v>
      </c>
      <c r="BY2544" t="s">
        <v>119</v>
      </c>
      <c r="BZ2544" t="s">
        <v>119</v>
      </c>
      <c r="CA2544">
        <v>1</v>
      </c>
      <c r="CC2544" t="s">
        <v>120</v>
      </c>
      <c r="CH2544">
        <v>540</v>
      </c>
      <c r="CI2544">
        <v>42470</v>
      </c>
      <c r="CJ2544" t="s">
        <v>106</v>
      </c>
      <c r="CK2544" t="s">
        <v>106</v>
      </c>
      <c r="CL2544">
        <v>15</v>
      </c>
      <c r="CM2544" t="s">
        <v>2963</v>
      </c>
      <c r="CO2544">
        <v>124758</v>
      </c>
      <c r="CQ2544">
        <v>0</v>
      </c>
      <c r="CR2544">
        <v>0</v>
      </c>
      <c r="CS2544">
        <v>0</v>
      </c>
      <c r="CY2544" t="s">
        <v>123</v>
      </c>
      <c r="CZ2544" t="s">
        <v>124</v>
      </c>
      <c r="DD2544" t="str" cm="1">
        <f t="array" ref="DD2544">TEXT(_xlfn.SEQUENCE(1, DATEDIF(AG2544, AH2544, "m") + 1, AG2544, 30), "YYYY-APMM")</f>
        <v>2014-AP04</v>
      </c>
      <c r="DN2544">
        <f t="shared" si="78"/>
        <v>150</v>
      </c>
      <c r="DO2544" t="str">
        <f t="shared" si="79"/>
        <v>LABOR- SUBCONTRACTOR</v>
      </c>
    </row>
    <row r="2545" spans="1:119" x14ac:dyDescent="0.35">
      <c r="A2545" t="s">
        <v>105</v>
      </c>
      <c r="B2545">
        <v>501830</v>
      </c>
      <c r="C2545">
        <v>6359</v>
      </c>
      <c r="D2545">
        <v>124761</v>
      </c>
      <c r="E2545">
        <v>13662</v>
      </c>
      <c r="F2545">
        <v>0</v>
      </c>
      <c r="G2545" t="s">
        <v>106</v>
      </c>
      <c r="H2545" t="s">
        <v>106</v>
      </c>
      <c r="I2545" t="s">
        <v>106</v>
      </c>
      <c r="J2545" t="s">
        <v>107</v>
      </c>
      <c r="K2545" t="s">
        <v>108</v>
      </c>
      <c r="L2545" t="s">
        <v>109</v>
      </c>
      <c r="M2545" t="s">
        <v>110</v>
      </c>
      <c r="N2545" t="s">
        <v>6121</v>
      </c>
      <c r="O2545" t="s">
        <v>2935</v>
      </c>
      <c r="P2545">
        <v>8178</v>
      </c>
      <c r="Q2545">
        <v>0</v>
      </c>
      <c r="R2545">
        <v>0</v>
      </c>
      <c r="S2545">
        <v>160</v>
      </c>
      <c r="T2545">
        <v>0</v>
      </c>
      <c r="U2545">
        <v>1434.75</v>
      </c>
      <c r="V2545">
        <v>1434.75</v>
      </c>
      <c r="W2545">
        <v>160</v>
      </c>
      <c r="X2545">
        <v>0</v>
      </c>
      <c r="Y2545">
        <v>0</v>
      </c>
      <c r="Z2545">
        <v>0</v>
      </c>
      <c r="AD2545" s="1">
        <v>41742.333333333336</v>
      </c>
      <c r="AE2545" s="1">
        <v>41764.708333333336</v>
      </c>
      <c r="AG2545" s="1">
        <v>41742.333333333336</v>
      </c>
      <c r="AH2545" s="1">
        <v>41764.708333333336</v>
      </c>
      <c r="AI2545" s="1">
        <v>41742.333333333336</v>
      </c>
      <c r="AJ2545" s="1">
        <v>41764.708333333336</v>
      </c>
      <c r="AK2545" s="1">
        <v>41742.333333333336</v>
      </c>
      <c r="AL2545" s="1">
        <v>41764.708333333336</v>
      </c>
      <c r="AM2545" s="1">
        <v>41742.333333333336</v>
      </c>
      <c r="AN2545" s="1">
        <v>41764.708333333336</v>
      </c>
      <c r="AP2545" t="s">
        <v>113</v>
      </c>
      <c r="AU2545" t="s">
        <v>6122</v>
      </c>
      <c r="AY2545" t="s">
        <v>106</v>
      </c>
      <c r="AZ2545">
        <v>0</v>
      </c>
      <c r="BA2545">
        <v>0</v>
      </c>
      <c r="BD2545" s="3">
        <v>41321.661805555559</v>
      </c>
      <c r="BE2545" s="3">
        <v>41321.663888888892</v>
      </c>
      <c r="BF2545" t="s">
        <v>115</v>
      </c>
      <c r="BG2545" t="s">
        <v>115</v>
      </c>
      <c r="BH2545">
        <v>8149</v>
      </c>
      <c r="BM2545">
        <v>43550</v>
      </c>
      <c r="BR2545" t="s">
        <v>116</v>
      </c>
      <c r="BS2545" t="s">
        <v>117</v>
      </c>
      <c r="BU2545">
        <v>1</v>
      </c>
      <c r="BV2545" t="s">
        <v>118</v>
      </c>
      <c r="BX2545" t="s">
        <v>119</v>
      </c>
      <c r="BY2545" t="s">
        <v>119</v>
      </c>
      <c r="BZ2545" t="s">
        <v>119</v>
      </c>
      <c r="CA2545">
        <v>1</v>
      </c>
      <c r="CC2545" t="s">
        <v>120</v>
      </c>
      <c r="CH2545">
        <v>540</v>
      </c>
      <c r="CI2545">
        <v>42470</v>
      </c>
      <c r="CJ2545" t="s">
        <v>106</v>
      </c>
      <c r="CK2545" t="s">
        <v>106</v>
      </c>
      <c r="CL2545">
        <v>15</v>
      </c>
      <c r="CM2545" t="s">
        <v>2963</v>
      </c>
      <c r="CO2545">
        <v>124758</v>
      </c>
      <c r="CQ2545">
        <v>0</v>
      </c>
      <c r="CR2545">
        <v>0</v>
      </c>
      <c r="CS2545">
        <v>0</v>
      </c>
      <c r="CY2545" t="s">
        <v>123</v>
      </c>
      <c r="CZ2545" t="s">
        <v>124</v>
      </c>
      <c r="DD2545" t="str" cm="1">
        <f t="array" ref="DD2545">TEXT(_xlfn.SEQUENCE(1, DATEDIF(AG2545, AH2545, "m") + 1, AG2545, 30), "YYYY-APMM")</f>
        <v>2014-AP04</v>
      </c>
      <c r="DN2545">
        <f t="shared" si="78"/>
        <v>1434.75</v>
      </c>
      <c r="DO2545" t="str">
        <f t="shared" si="79"/>
        <v>LABOR- SUBCONTRACTOR</v>
      </c>
    </row>
    <row r="2546" spans="1:119" x14ac:dyDescent="0.35">
      <c r="A2546" t="s">
        <v>105</v>
      </c>
      <c r="B2546">
        <v>501831</v>
      </c>
      <c r="C2546">
        <v>6359</v>
      </c>
      <c r="D2546">
        <v>124761</v>
      </c>
      <c r="E2546">
        <v>13662</v>
      </c>
      <c r="F2546">
        <v>0</v>
      </c>
      <c r="G2546" t="s">
        <v>106</v>
      </c>
      <c r="H2546" t="s">
        <v>106</v>
      </c>
      <c r="I2546" t="s">
        <v>106</v>
      </c>
      <c r="J2546" t="s">
        <v>107</v>
      </c>
      <c r="K2546" t="s">
        <v>108</v>
      </c>
      <c r="L2546" t="s">
        <v>109</v>
      </c>
      <c r="M2546" t="s">
        <v>110</v>
      </c>
      <c r="N2546" t="s">
        <v>6123</v>
      </c>
      <c r="O2546" t="s">
        <v>2938</v>
      </c>
      <c r="P2546">
        <v>8178</v>
      </c>
      <c r="Q2546">
        <v>32</v>
      </c>
      <c r="R2546">
        <v>0</v>
      </c>
      <c r="S2546">
        <v>160</v>
      </c>
      <c r="T2546">
        <v>0</v>
      </c>
      <c r="U2546">
        <v>156.25</v>
      </c>
      <c r="V2546">
        <v>156.25</v>
      </c>
      <c r="W2546">
        <v>160</v>
      </c>
      <c r="X2546">
        <v>0</v>
      </c>
      <c r="Y2546">
        <v>0</v>
      </c>
      <c r="Z2546">
        <v>0</v>
      </c>
      <c r="AD2546" s="1">
        <v>41758.333333333336</v>
      </c>
      <c r="AE2546" s="1">
        <v>41780.708333333336</v>
      </c>
      <c r="AG2546" s="1">
        <v>41753.333333333336</v>
      </c>
      <c r="AH2546" s="1">
        <v>41776.708333333336</v>
      </c>
      <c r="AI2546" s="1">
        <v>41753.333333333336</v>
      </c>
      <c r="AJ2546" s="1">
        <v>41776.708333333336</v>
      </c>
      <c r="AK2546" s="1">
        <v>41753.333333333336</v>
      </c>
      <c r="AL2546" s="1">
        <v>41776.708333333336</v>
      </c>
      <c r="AM2546" s="1">
        <v>41758.333333333336</v>
      </c>
      <c r="AN2546" s="1">
        <v>41780.708333333336</v>
      </c>
      <c r="AP2546" t="s">
        <v>113</v>
      </c>
      <c r="AU2546" t="s">
        <v>6124</v>
      </c>
      <c r="AY2546" t="s">
        <v>106</v>
      </c>
      <c r="AZ2546">
        <v>0</v>
      </c>
      <c r="BA2546">
        <v>0</v>
      </c>
      <c r="BD2546" s="3">
        <v>41321.661805555559</v>
      </c>
      <c r="BE2546" s="3">
        <v>41321.663888888892</v>
      </c>
      <c r="BF2546" t="s">
        <v>115</v>
      </c>
      <c r="BG2546" t="s">
        <v>115</v>
      </c>
      <c r="BH2546">
        <v>8149</v>
      </c>
      <c r="BM2546">
        <v>43550</v>
      </c>
      <c r="BR2546" t="s">
        <v>116</v>
      </c>
      <c r="BS2546" t="s">
        <v>117</v>
      </c>
      <c r="BU2546">
        <v>1</v>
      </c>
      <c r="BV2546" t="s">
        <v>118</v>
      </c>
      <c r="BX2546" t="s">
        <v>119</v>
      </c>
      <c r="BY2546" t="s">
        <v>119</v>
      </c>
      <c r="BZ2546" t="s">
        <v>119</v>
      </c>
      <c r="CA2546">
        <v>1</v>
      </c>
      <c r="CC2546" t="s">
        <v>120</v>
      </c>
      <c r="CH2546">
        <v>540</v>
      </c>
      <c r="CI2546">
        <v>42470</v>
      </c>
      <c r="CJ2546" t="s">
        <v>106</v>
      </c>
      <c r="CK2546" t="s">
        <v>106</v>
      </c>
      <c r="CL2546">
        <v>15</v>
      </c>
      <c r="CM2546" t="s">
        <v>2963</v>
      </c>
      <c r="CO2546">
        <v>124758</v>
      </c>
      <c r="CQ2546">
        <v>0</v>
      </c>
      <c r="CR2546">
        <v>0</v>
      </c>
      <c r="CS2546">
        <v>0</v>
      </c>
      <c r="CY2546" t="s">
        <v>123</v>
      </c>
      <c r="CZ2546" t="s">
        <v>124</v>
      </c>
      <c r="DD2546" t="str" cm="1">
        <f t="array" ref="DD2546">TEXT(_xlfn.SEQUENCE(1, DATEDIF(AG2546, AH2546, "m") + 1, AG2546, 30), "YYYY-APMM")</f>
        <v>2014-AP04</v>
      </c>
      <c r="DN2546">
        <f t="shared" si="78"/>
        <v>156.25</v>
      </c>
      <c r="DO2546" t="str">
        <f t="shared" si="79"/>
        <v>LABOR- SUBCONTRACTOR</v>
      </c>
    </row>
    <row r="2547" spans="1:119" x14ac:dyDescent="0.35">
      <c r="A2547" t="s">
        <v>105</v>
      </c>
      <c r="B2547">
        <v>501832</v>
      </c>
      <c r="C2547">
        <v>6359</v>
      </c>
      <c r="D2547">
        <v>124761</v>
      </c>
      <c r="E2547">
        <v>13662</v>
      </c>
      <c r="F2547">
        <v>0</v>
      </c>
      <c r="G2547" t="s">
        <v>106</v>
      </c>
      <c r="H2547" t="s">
        <v>106</v>
      </c>
      <c r="I2547" t="s">
        <v>106</v>
      </c>
      <c r="J2547" t="s">
        <v>107</v>
      </c>
      <c r="K2547" t="s">
        <v>108</v>
      </c>
      <c r="L2547" t="s">
        <v>109</v>
      </c>
      <c r="M2547" t="s">
        <v>110</v>
      </c>
      <c r="N2547" t="s">
        <v>6125</v>
      </c>
      <c r="O2547" t="s">
        <v>2941</v>
      </c>
      <c r="P2547">
        <v>8178</v>
      </c>
      <c r="Q2547">
        <v>0</v>
      </c>
      <c r="R2547">
        <v>0</v>
      </c>
      <c r="S2547">
        <v>200</v>
      </c>
      <c r="T2547">
        <v>0</v>
      </c>
      <c r="U2547">
        <v>1298.71</v>
      </c>
      <c r="V2547">
        <v>1298.71</v>
      </c>
      <c r="W2547">
        <v>200</v>
      </c>
      <c r="X2547">
        <v>0</v>
      </c>
      <c r="Y2547">
        <v>0</v>
      </c>
      <c r="Z2547">
        <v>0</v>
      </c>
      <c r="AD2547" s="1">
        <v>41750.333333333336</v>
      </c>
      <c r="AE2547" s="1">
        <v>41778.708333333336</v>
      </c>
      <c r="AG2547" s="1">
        <v>41750.333333333336</v>
      </c>
      <c r="AH2547" s="1">
        <v>41778.708333333336</v>
      </c>
      <c r="AI2547" s="1">
        <v>41750.333333333336</v>
      </c>
      <c r="AJ2547" s="1">
        <v>41778.708333333336</v>
      </c>
      <c r="AK2547" s="1">
        <v>41750.333333333336</v>
      </c>
      <c r="AL2547" s="1">
        <v>41778.708333333336</v>
      </c>
      <c r="AM2547" s="1">
        <v>41750.333333333336</v>
      </c>
      <c r="AN2547" s="1">
        <v>41778.708333333336</v>
      </c>
      <c r="AP2547" t="s">
        <v>113</v>
      </c>
      <c r="AU2547" t="e">
        <f>+wejy8oSTeCe97huw0U4Hw</f>
        <v>#NAME?</v>
      </c>
      <c r="AY2547" t="s">
        <v>106</v>
      </c>
      <c r="AZ2547">
        <v>0</v>
      </c>
      <c r="BA2547">
        <v>0</v>
      </c>
      <c r="BD2547" s="3">
        <v>41321.661805555559</v>
      </c>
      <c r="BE2547" s="3">
        <v>41321.663888888892</v>
      </c>
      <c r="BF2547" t="s">
        <v>115</v>
      </c>
      <c r="BG2547" t="s">
        <v>115</v>
      </c>
      <c r="BH2547">
        <v>8149</v>
      </c>
      <c r="BM2547">
        <v>43550</v>
      </c>
      <c r="BR2547" t="s">
        <v>116</v>
      </c>
      <c r="BS2547" t="s">
        <v>117</v>
      </c>
      <c r="BU2547">
        <v>1</v>
      </c>
      <c r="BV2547" t="s">
        <v>118</v>
      </c>
      <c r="BX2547" t="s">
        <v>119</v>
      </c>
      <c r="BY2547" t="s">
        <v>119</v>
      </c>
      <c r="BZ2547" t="s">
        <v>119</v>
      </c>
      <c r="CA2547">
        <v>1</v>
      </c>
      <c r="CC2547" t="s">
        <v>120</v>
      </c>
      <c r="CH2547">
        <v>540</v>
      </c>
      <c r="CI2547">
        <v>42470</v>
      </c>
      <c r="CJ2547" t="s">
        <v>106</v>
      </c>
      <c r="CK2547" t="s">
        <v>106</v>
      </c>
      <c r="CL2547">
        <v>15</v>
      </c>
      <c r="CM2547" t="s">
        <v>2963</v>
      </c>
      <c r="CO2547">
        <v>124758</v>
      </c>
      <c r="CQ2547">
        <v>0</v>
      </c>
      <c r="CR2547">
        <v>0</v>
      </c>
      <c r="CS2547">
        <v>0</v>
      </c>
      <c r="CY2547" t="s">
        <v>123</v>
      </c>
      <c r="CZ2547" t="s">
        <v>124</v>
      </c>
      <c r="DD2547" t="str" cm="1">
        <f t="array" ref="DD2547">TEXT(_xlfn.SEQUENCE(1, DATEDIF(AG2547, AH2547, "m") + 1, AG2547, 30), "YYYY-APMM")</f>
        <v>2014-AP04</v>
      </c>
      <c r="DN2547">
        <f t="shared" si="78"/>
        <v>1298.71</v>
      </c>
      <c r="DO2547" t="str">
        <f t="shared" si="79"/>
        <v>LABOR- SUBCONTRACTOR</v>
      </c>
    </row>
    <row r="2548" spans="1:119" x14ac:dyDescent="0.35">
      <c r="A2548" t="s">
        <v>105</v>
      </c>
      <c r="B2548">
        <v>501833</v>
      </c>
      <c r="C2548">
        <v>6359</v>
      </c>
      <c r="D2548">
        <v>124761</v>
      </c>
      <c r="E2548">
        <v>13662</v>
      </c>
      <c r="F2548">
        <v>0</v>
      </c>
      <c r="G2548" t="s">
        <v>106</v>
      </c>
      <c r="H2548" t="s">
        <v>106</v>
      </c>
      <c r="I2548" t="s">
        <v>106</v>
      </c>
      <c r="J2548" t="s">
        <v>107</v>
      </c>
      <c r="K2548" t="s">
        <v>108</v>
      </c>
      <c r="L2548" t="s">
        <v>109</v>
      </c>
      <c r="M2548" t="s">
        <v>110</v>
      </c>
      <c r="N2548" t="s">
        <v>6126</v>
      </c>
      <c r="O2548" t="s">
        <v>2986</v>
      </c>
      <c r="P2548">
        <v>8178</v>
      </c>
      <c r="Q2548">
        <v>0</v>
      </c>
      <c r="R2548">
        <v>0</v>
      </c>
      <c r="S2548">
        <v>120</v>
      </c>
      <c r="T2548">
        <v>0</v>
      </c>
      <c r="U2548">
        <v>330</v>
      </c>
      <c r="V2548">
        <v>330</v>
      </c>
      <c r="W2548">
        <v>120</v>
      </c>
      <c r="X2548">
        <v>0</v>
      </c>
      <c r="Y2548">
        <v>0</v>
      </c>
      <c r="Z2548">
        <v>0</v>
      </c>
      <c r="AD2548" s="1">
        <v>41767.333333333336</v>
      </c>
      <c r="AE2548" s="1">
        <v>41784.708333333336</v>
      </c>
      <c r="AG2548" s="1">
        <v>41767.333333333336</v>
      </c>
      <c r="AH2548" s="1">
        <v>41784.708333333336</v>
      </c>
      <c r="AI2548" s="1">
        <v>41767.333333333336</v>
      </c>
      <c r="AJ2548" s="1">
        <v>41784.708333333336</v>
      </c>
      <c r="AK2548" s="1">
        <v>41767.333333333336</v>
      </c>
      <c r="AL2548" s="1">
        <v>41784.708333333336</v>
      </c>
      <c r="AM2548" s="1">
        <v>41767.333333333336</v>
      </c>
      <c r="AN2548" s="1">
        <v>41784.708333333336</v>
      </c>
      <c r="AP2548" t="s">
        <v>113</v>
      </c>
      <c r="AU2548" t="s">
        <v>6127</v>
      </c>
      <c r="AY2548" t="s">
        <v>106</v>
      </c>
      <c r="AZ2548">
        <v>0</v>
      </c>
      <c r="BA2548">
        <v>0</v>
      </c>
      <c r="BD2548" s="3">
        <v>41321.661805555559</v>
      </c>
      <c r="BE2548" s="3">
        <v>41321.663888888892</v>
      </c>
      <c r="BF2548" t="s">
        <v>115</v>
      </c>
      <c r="BG2548" t="s">
        <v>115</v>
      </c>
      <c r="BH2548">
        <v>8149</v>
      </c>
      <c r="BM2548">
        <v>43550</v>
      </c>
      <c r="BR2548" t="s">
        <v>116</v>
      </c>
      <c r="BS2548" t="s">
        <v>117</v>
      </c>
      <c r="BU2548">
        <v>1</v>
      </c>
      <c r="BV2548" t="s">
        <v>118</v>
      </c>
      <c r="BX2548" t="s">
        <v>119</v>
      </c>
      <c r="BY2548" t="s">
        <v>119</v>
      </c>
      <c r="BZ2548" t="s">
        <v>119</v>
      </c>
      <c r="CA2548">
        <v>1</v>
      </c>
      <c r="CC2548" t="s">
        <v>120</v>
      </c>
      <c r="CH2548">
        <v>540</v>
      </c>
      <c r="CI2548">
        <v>42470</v>
      </c>
      <c r="CJ2548" t="s">
        <v>106</v>
      </c>
      <c r="CK2548" t="s">
        <v>106</v>
      </c>
      <c r="CL2548">
        <v>15</v>
      </c>
      <c r="CM2548" t="s">
        <v>2963</v>
      </c>
      <c r="CO2548">
        <v>124758</v>
      </c>
      <c r="CQ2548">
        <v>0</v>
      </c>
      <c r="CR2548">
        <v>0</v>
      </c>
      <c r="CS2548">
        <v>0</v>
      </c>
      <c r="CY2548" t="s">
        <v>123</v>
      </c>
      <c r="CZ2548" t="s">
        <v>124</v>
      </c>
      <c r="DD2548" t="str" cm="1">
        <f t="array" ref="DD2548">TEXT(_xlfn.SEQUENCE(1, DATEDIF(AG2548, AH2548, "m") + 1, AG2548, 30), "YYYY-APMM")</f>
        <v>2014-AP05</v>
      </c>
      <c r="DN2548">
        <f t="shared" si="78"/>
        <v>330</v>
      </c>
      <c r="DO2548" t="str">
        <f t="shared" si="79"/>
        <v>LABOR- SUBCONTRACTOR</v>
      </c>
    </row>
    <row r="2549" spans="1:119" x14ac:dyDescent="0.35">
      <c r="A2549" t="s">
        <v>105</v>
      </c>
      <c r="B2549">
        <v>501834</v>
      </c>
      <c r="C2549">
        <v>6359</v>
      </c>
      <c r="D2549">
        <v>124761</v>
      </c>
      <c r="E2549">
        <v>13662</v>
      </c>
      <c r="F2549">
        <v>0</v>
      </c>
      <c r="G2549" t="s">
        <v>106</v>
      </c>
      <c r="H2549" t="s">
        <v>106</v>
      </c>
      <c r="I2549" t="s">
        <v>106</v>
      </c>
      <c r="J2549" t="s">
        <v>107</v>
      </c>
      <c r="K2549" t="s">
        <v>108</v>
      </c>
      <c r="L2549" t="s">
        <v>109</v>
      </c>
      <c r="M2549" t="s">
        <v>110</v>
      </c>
      <c r="N2549" t="s">
        <v>6128</v>
      </c>
      <c r="O2549" t="s">
        <v>2989</v>
      </c>
      <c r="P2549">
        <v>8178</v>
      </c>
      <c r="Q2549">
        <v>0</v>
      </c>
      <c r="R2549">
        <v>0</v>
      </c>
      <c r="S2549">
        <v>160</v>
      </c>
      <c r="T2549">
        <v>0</v>
      </c>
      <c r="U2549">
        <v>99</v>
      </c>
      <c r="V2549">
        <v>99</v>
      </c>
      <c r="W2549">
        <v>160</v>
      </c>
      <c r="X2549">
        <v>0</v>
      </c>
      <c r="Y2549">
        <v>0</v>
      </c>
      <c r="Z2549">
        <v>0</v>
      </c>
      <c r="AD2549" s="1">
        <v>41773.333333333336</v>
      </c>
      <c r="AE2549" s="1">
        <v>41795.708333333336</v>
      </c>
      <c r="AG2549" s="1">
        <v>41773.333333333336</v>
      </c>
      <c r="AH2549" s="1">
        <v>41795.708333333336</v>
      </c>
      <c r="AI2549" s="1">
        <v>41773.333333333336</v>
      </c>
      <c r="AJ2549" s="1">
        <v>41795.708333333336</v>
      </c>
      <c r="AK2549" s="1">
        <v>41773.333333333336</v>
      </c>
      <c r="AL2549" s="1">
        <v>41795.708333333336</v>
      </c>
      <c r="AM2549" s="1">
        <v>41773.333333333336</v>
      </c>
      <c r="AN2549" s="1">
        <v>41795.708333333336</v>
      </c>
      <c r="AP2549" t="s">
        <v>113</v>
      </c>
      <c r="AU2549" t="s">
        <v>6129</v>
      </c>
      <c r="AY2549" t="s">
        <v>106</v>
      </c>
      <c r="AZ2549">
        <v>0</v>
      </c>
      <c r="BA2549">
        <v>0</v>
      </c>
      <c r="BD2549" s="3">
        <v>41321.661805555559</v>
      </c>
      <c r="BE2549" s="3">
        <v>41321.663888888892</v>
      </c>
      <c r="BF2549" t="s">
        <v>115</v>
      </c>
      <c r="BG2549" t="s">
        <v>115</v>
      </c>
      <c r="BH2549">
        <v>8149</v>
      </c>
      <c r="BM2549">
        <v>43550</v>
      </c>
      <c r="BR2549" t="s">
        <v>116</v>
      </c>
      <c r="BS2549" t="s">
        <v>117</v>
      </c>
      <c r="BU2549">
        <v>1</v>
      </c>
      <c r="BV2549" t="s">
        <v>118</v>
      </c>
      <c r="BX2549" t="s">
        <v>119</v>
      </c>
      <c r="BY2549" t="s">
        <v>119</v>
      </c>
      <c r="BZ2549" t="s">
        <v>119</v>
      </c>
      <c r="CA2549">
        <v>1</v>
      </c>
      <c r="CC2549" t="s">
        <v>120</v>
      </c>
      <c r="CH2549">
        <v>540</v>
      </c>
      <c r="CI2549">
        <v>42470</v>
      </c>
      <c r="CJ2549" t="s">
        <v>106</v>
      </c>
      <c r="CK2549" t="s">
        <v>106</v>
      </c>
      <c r="CL2549">
        <v>15</v>
      </c>
      <c r="CM2549" t="s">
        <v>2963</v>
      </c>
      <c r="CO2549">
        <v>124758</v>
      </c>
      <c r="CQ2549">
        <v>0</v>
      </c>
      <c r="CR2549">
        <v>0</v>
      </c>
      <c r="CS2549">
        <v>0</v>
      </c>
      <c r="CY2549" t="s">
        <v>123</v>
      </c>
      <c r="CZ2549" t="s">
        <v>124</v>
      </c>
      <c r="DD2549" t="str" cm="1">
        <f t="array" ref="DD2549">TEXT(_xlfn.SEQUENCE(1, DATEDIF(AG2549, AH2549, "m") + 1, AG2549, 30), "YYYY-APMM")</f>
        <v>2014-AP05</v>
      </c>
      <c r="DN2549">
        <f t="shared" si="78"/>
        <v>99</v>
      </c>
      <c r="DO2549" t="str">
        <f t="shared" si="79"/>
        <v>LABOR- SUBCONTRACTOR</v>
      </c>
    </row>
    <row r="2550" spans="1:119" x14ac:dyDescent="0.35">
      <c r="A2550" t="s">
        <v>105</v>
      </c>
      <c r="B2550">
        <v>501835</v>
      </c>
      <c r="C2550">
        <v>6359</v>
      </c>
      <c r="D2550">
        <v>124761</v>
      </c>
      <c r="E2550">
        <v>13662</v>
      </c>
      <c r="F2550">
        <v>0</v>
      </c>
      <c r="G2550" t="s">
        <v>106</v>
      </c>
      <c r="H2550" t="s">
        <v>106</v>
      </c>
      <c r="I2550" t="s">
        <v>106</v>
      </c>
      <c r="J2550" t="s">
        <v>107</v>
      </c>
      <c r="K2550" t="s">
        <v>108</v>
      </c>
      <c r="L2550" t="s">
        <v>109</v>
      </c>
      <c r="M2550" t="s">
        <v>110</v>
      </c>
      <c r="N2550" t="s">
        <v>6130</v>
      </c>
      <c r="O2550" t="s">
        <v>2947</v>
      </c>
      <c r="P2550">
        <v>8178</v>
      </c>
      <c r="Q2550">
        <v>88</v>
      </c>
      <c r="R2550">
        <v>88</v>
      </c>
      <c r="S2550">
        <v>160</v>
      </c>
      <c r="T2550">
        <v>0</v>
      </c>
      <c r="U2550">
        <v>264</v>
      </c>
      <c r="V2550">
        <v>264</v>
      </c>
      <c r="W2550">
        <v>160</v>
      </c>
      <c r="X2550">
        <v>0</v>
      </c>
      <c r="Y2550">
        <v>0</v>
      </c>
      <c r="Z2550">
        <v>0</v>
      </c>
      <c r="AD2550" s="1">
        <v>41793.333333333336</v>
      </c>
      <c r="AE2550" s="1">
        <v>41815.708333333336</v>
      </c>
      <c r="AG2550" s="1">
        <v>41780.333333333336</v>
      </c>
      <c r="AH2550" s="1">
        <v>41802.708333333336</v>
      </c>
      <c r="AI2550" s="1">
        <v>41780.333333333336</v>
      </c>
      <c r="AJ2550" s="1">
        <v>41802.708333333336</v>
      </c>
      <c r="AK2550" s="1">
        <v>41780.333333333336</v>
      </c>
      <c r="AL2550" s="1">
        <v>41802.708333333336</v>
      </c>
      <c r="AM2550" s="1">
        <v>41793.333333333336</v>
      </c>
      <c r="AN2550" s="1">
        <v>41815.708333333336</v>
      </c>
      <c r="AP2550" t="s">
        <v>113</v>
      </c>
      <c r="AU2550" t="s">
        <v>6131</v>
      </c>
      <c r="AY2550" t="s">
        <v>106</v>
      </c>
      <c r="AZ2550">
        <v>0</v>
      </c>
      <c r="BA2550">
        <v>0</v>
      </c>
      <c r="BD2550" s="3">
        <v>41321.661805555559</v>
      </c>
      <c r="BE2550" s="3">
        <v>41321.663888888892</v>
      </c>
      <c r="BF2550" t="s">
        <v>115</v>
      </c>
      <c r="BG2550" t="s">
        <v>115</v>
      </c>
      <c r="BH2550">
        <v>8149</v>
      </c>
      <c r="BM2550">
        <v>43550</v>
      </c>
      <c r="BR2550" t="s">
        <v>116</v>
      </c>
      <c r="BS2550" t="s">
        <v>117</v>
      </c>
      <c r="BU2550">
        <v>1</v>
      </c>
      <c r="BV2550" t="s">
        <v>118</v>
      </c>
      <c r="BX2550" t="s">
        <v>119</v>
      </c>
      <c r="BY2550" t="s">
        <v>119</v>
      </c>
      <c r="BZ2550" t="s">
        <v>119</v>
      </c>
      <c r="CA2550">
        <v>1</v>
      </c>
      <c r="CC2550" t="s">
        <v>120</v>
      </c>
      <c r="CH2550">
        <v>540</v>
      </c>
      <c r="CI2550">
        <v>42470</v>
      </c>
      <c r="CJ2550" t="s">
        <v>106</v>
      </c>
      <c r="CK2550" t="s">
        <v>106</v>
      </c>
      <c r="CL2550">
        <v>15</v>
      </c>
      <c r="CM2550" t="s">
        <v>2963</v>
      </c>
      <c r="CO2550">
        <v>124758</v>
      </c>
      <c r="CQ2550">
        <v>0</v>
      </c>
      <c r="CR2550">
        <v>0</v>
      </c>
      <c r="CS2550">
        <v>0</v>
      </c>
      <c r="CY2550" t="s">
        <v>123</v>
      </c>
      <c r="CZ2550" t="s">
        <v>124</v>
      </c>
      <c r="DD2550" t="str" cm="1">
        <f t="array" ref="DD2550">TEXT(_xlfn.SEQUENCE(1, DATEDIF(AG2550, AH2550, "m") + 1, AG2550, 30), "YYYY-APMM")</f>
        <v>2014-AP05</v>
      </c>
      <c r="DN2550">
        <f t="shared" si="78"/>
        <v>264</v>
      </c>
      <c r="DO2550" t="str">
        <f t="shared" si="79"/>
        <v>LABOR- SUBCONTRACTOR</v>
      </c>
    </row>
    <row r="2551" spans="1:119" x14ac:dyDescent="0.35">
      <c r="A2551" t="s">
        <v>105</v>
      </c>
      <c r="B2551">
        <v>501836</v>
      </c>
      <c r="C2551">
        <v>6359</v>
      </c>
      <c r="D2551">
        <v>124761</v>
      </c>
      <c r="E2551">
        <v>13662</v>
      </c>
      <c r="F2551">
        <v>0</v>
      </c>
      <c r="G2551" t="s">
        <v>106</v>
      </c>
      <c r="H2551" t="s">
        <v>106</v>
      </c>
      <c r="I2551" t="s">
        <v>106</v>
      </c>
      <c r="J2551" t="s">
        <v>107</v>
      </c>
      <c r="K2551" t="s">
        <v>108</v>
      </c>
      <c r="L2551" t="s">
        <v>109</v>
      </c>
      <c r="M2551" t="s">
        <v>110</v>
      </c>
      <c r="N2551" t="s">
        <v>6132</v>
      </c>
      <c r="O2551" t="s">
        <v>2887</v>
      </c>
      <c r="P2551">
        <v>8178</v>
      </c>
      <c r="Q2551">
        <v>0</v>
      </c>
      <c r="R2551">
        <v>0</v>
      </c>
      <c r="S2551">
        <v>200</v>
      </c>
      <c r="T2551">
        <v>0</v>
      </c>
      <c r="U2551">
        <v>300</v>
      </c>
      <c r="V2551">
        <v>300</v>
      </c>
      <c r="W2551">
        <v>200</v>
      </c>
      <c r="X2551">
        <v>0</v>
      </c>
      <c r="Y2551">
        <v>0</v>
      </c>
      <c r="Z2551">
        <v>0</v>
      </c>
      <c r="AD2551" s="1">
        <v>41781.333333333336</v>
      </c>
      <c r="AE2551" s="1">
        <v>41809.708333333336</v>
      </c>
      <c r="AG2551" s="1">
        <v>41781.333333333336</v>
      </c>
      <c r="AH2551" s="1">
        <v>41809.708333333336</v>
      </c>
      <c r="AI2551" s="1">
        <v>41781.333333333336</v>
      </c>
      <c r="AJ2551" s="1">
        <v>41809.708333333336</v>
      </c>
      <c r="AK2551" s="1">
        <v>41781.333333333336</v>
      </c>
      <c r="AL2551" s="1">
        <v>41809.708333333336</v>
      </c>
      <c r="AM2551" s="1">
        <v>41781.333333333336</v>
      </c>
      <c r="AN2551" s="1">
        <v>41809.708333333336</v>
      </c>
      <c r="AP2551" t="s">
        <v>113</v>
      </c>
      <c r="AU2551" t="s">
        <v>6133</v>
      </c>
      <c r="AY2551" t="s">
        <v>106</v>
      </c>
      <c r="AZ2551">
        <v>0</v>
      </c>
      <c r="BA2551">
        <v>0</v>
      </c>
      <c r="BD2551" s="3">
        <v>41321.661805555559</v>
      </c>
      <c r="BE2551" s="3">
        <v>41321.663888888892</v>
      </c>
      <c r="BF2551" t="s">
        <v>115</v>
      </c>
      <c r="BG2551" t="s">
        <v>115</v>
      </c>
      <c r="BH2551">
        <v>8149</v>
      </c>
      <c r="BM2551">
        <v>43550</v>
      </c>
      <c r="BR2551" t="s">
        <v>116</v>
      </c>
      <c r="BS2551" t="s">
        <v>117</v>
      </c>
      <c r="BU2551">
        <v>1</v>
      </c>
      <c r="BV2551" t="s">
        <v>118</v>
      </c>
      <c r="BX2551" t="s">
        <v>119</v>
      </c>
      <c r="BY2551" t="s">
        <v>119</v>
      </c>
      <c r="BZ2551" t="s">
        <v>119</v>
      </c>
      <c r="CA2551">
        <v>1</v>
      </c>
      <c r="CC2551" t="s">
        <v>120</v>
      </c>
      <c r="CH2551">
        <v>540</v>
      </c>
      <c r="CI2551">
        <v>42470</v>
      </c>
      <c r="CJ2551" t="s">
        <v>106</v>
      </c>
      <c r="CK2551" t="s">
        <v>106</v>
      </c>
      <c r="CL2551">
        <v>15</v>
      </c>
      <c r="CM2551" t="s">
        <v>2963</v>
      </c>
      <c r="CO2551">
        <v>124758</v>
      </c>
      <c r="CQ2551">
        <v>0</v>
      </c>
      <c r="CR2551">
        <v>0</v>
      </c>
      <c r="CS2551">
        <v>0</v>
      </c>
      <c r="CY2551" t="s">
        <v>123</v>
      </c>
      <c r="CZ2551" t="s">
        <v>124</v>
      </c>
      <c r="DD2551" t="str" cm="1">
        <f t="array" ref="DD2551">TEXT(_xlfn.SEQUENCE(1, DATEDIF(AG2551, AH2551, "m") + 1, AG2551, 30), "YYYY-APMM")</f>
        <v>2014-AP05</v>
      </c>
      <c r="DN2551">
        <f t="shared" si="78"/>
        <v>300</v>
      </c>
      <c r="DO2551" t="str">
        <f t="shared" si="79"/>
        <v>LABOR- SUBCONTRACTOR</v>
      </c>
    </row>
    <row r="2552" spans="1:119" x14ac:dyDescent="0.35">
      <c r="A2552" t="s">
        <v>105</v>
      </c>
      <c r="B2552">
        <v>501837</v>
      </c>
      <c r="C2552">
        <v>6359</v>
      </c>
      <c r="D2552">
        <v>124761</v>
      </c>
      <c r="E2552">
        <v>13662</v>
      </c>
      <c r="F2552">
        <v>0</v>
      </c>
      <c r="G2552" t="s">
        <v>106</v>
      </c>
      <c r="H2552" t="s">
        <v>106</v>
      </c>
      <c r="I2552" t="s">
        <v>106</v>
      </c>
      <c r="J2552" t="s">
        <v>107</v>
      </c>
      <c r="K2552" t="s">
        <v>108</v>
      </c>
      <c r="L2552" t="s">
        <v>109</v>
      </c>
      <c r="M2552" t="s">
        <v>110</v>
      </c>
      <c r="N2552" t="s">
        <v>6134</v>
      </c>
      <c r="O2552" t="s">
        <v>2891</v>
      </c>
      <c r="P2552">
        <v>8171</v>
      </c>
      <c r="Q2552">
        <v>16</v>
      </c>
      <c r="R2552">
        <v>16</v>
      </c>
      <c r="S2552">
        <v>160</v>
      </c>
      <c r="T2552">
        <v>0</v>
      </c>
      <c r="U2552">
        <v>132</v>
      </c>
      <c r="V2552">
        <v>132</v>
      </c>
      <c r="W2552">
        <v>160</v>
      </c>
      <c r="X2552">
        <v>0</v>
      </c>
      <c r="Y2552">
        <v>0</v>
      </c>
      <c r="Z2552">
        <v>0</v>
      </c>
      <c r="AD2552" s="1">
        <v>41799.333333333336</v>
      </c>
      <c r="AE2552" s="1">
        <v>41821.708333333336</v>
      </c>
      <c r="AG2552" s="1">
        <v>41797.333333333336</v>
      </c>
      <c r="AH2552" s="1">
        <v>41819.708333333336</v>
      </c>
      <c r="AI2552" s="1">
        <v>41797.333333333336</v>
      </c>
      <c r="AJ2552" s="1">
        <v>41819.708333333336</v>
      </c>
      <c r="AK2552" s="1">
        <v>41797.333333333336</v>
      </c>
      <c r="AL2552" s="1">
        <v>41819.708333333336</v>
      </c>
      <c r="AM2552" s="1">
        <v>41799.333333333336</v>
      </c>
      <c r="AN2552" s="1">
        <v>41821.708333333336</v>
      </c>
      <c r="AP2552" t="s">
        <v>113</v>
      </c>
      <c r="AU2552" t="s">
        <v>6135</v>
      </c>
      <c r="AY2552" t="s">
        <v>106</v>
      </c>
      <c r="AZ2552">
        <v>0</v>
      </c>
      <c r="BA2552">
        <v>0</v>
      </c>
      <c r="BD2552" s="3">
        <v>41321.661805555559</v>
      </c>
      <c r="BE2552" s="3">
        <v>41321.663888888892</v>
      </c>
      <c r="BF2552" t="s">
        <v>115</v>
      </c>
      <c r="BG2552" t="s">
        <v>115</v>
      </c>
      <c r="BH2552">
        <v>8149</v>
      </c>
      <c r="BM2552">
        <v>43480</v>
      </c>
      <c r="BR2552" t="s">
        <v>2893</v>
      </c>
      <c r="BS2552" t="s">
        <v>2894</v>
      </c>
      <c r="BU2552">
        <v>1</v>
      </c>
      <c r="BV2552" t="s">
        <v>118</v>
      </c>
      <c r="BX2552" t="s">
        <v>119</v>
      </c>
      <c r="BY2552" t="s">
        <v>119</v>
      </c>
      <c r="BZ2552" t="s">
        <v>119</v>
      </c>
      <c r="CA2552">
        <v>1</v>
      </c>
      <c r="CC2552" t="s">
        <v>120</v>
      </c>
      <c r="CH2552">
        <v>540</v>
      </c>
      <c r="CI2552">
        <v>42470</v>
      </c>
      <c r="CJ2552" t="s">
        <v>106</v>
      </c>
      <c r="CK2552" t="s">
        <v>106</v>
      </c>
      <c r="CL2552">
        <v>15</v>
      </c>
      <c r="CM2552" t="s">
        <v>2963</v>
      </c>
      <c r="CO2552">
        <v>124758</v>
      </c>
      <c r="CQ2552">
        <v>0</v>
      </c>
      <c r="CR2552">
        <v>0</v>
      </c>
      <c r="CS2552">
        <v>0</v>
      </c>
      <c r="CY2552" t="s">
        <v>123</v>
      </c>
      <c r="CZ2552" t="s">
        <v>124</v>
      </c>
      <c r="DD2552" t="str" cm="1">
        <f t="array" ref="DD2552">TEXT(_xlfn.SEQUENCE(1, DATEDIF(AG2552, AH2552, "m") + 1, AG2552, 30), "YYYY-APMM")</f>
        <v>2014-AP06</v>
      </c>
      <c r="DN2552">
        <f t="shared" si="78"/>
        <v>132</v>
      </c>
      <c r="DO2552" t="str">
        <f t="shared" si="79"/>
        <v>GRANITE MASON SK</v>
      </c>
    </row>
    <row r="2553" spans="1:119" x14ac:dyDescent="0.35">
      <c r="A2553" t="s">
        <v>105</v>
      </c>
      <c r="B2553">
        <v>501838</v>
      </c>
      <c r="C2553">
        <v>6359</v>
      </c>
      <c r="D2553">
        <v>124761</v>
      </c>
      <c r="E2553">
        <v>13662</v>
      </c>
      <c r="F2553">
        <v>0</v>
      </c>
      <c r="G2553" t="s">
        <v>106</v>
      </c>
      <c r="H2553" t="s">
        <v>106</v>
      </c>
      <c r="I2553" t="s">
        <v>106</v>
      </c>
      <c r="J2553" t="s">
        <v>107</v>
      </c>
      <c r="K2553" t="s">
        <v>108</v>
      </c>
      <c r="L2553" t="s">
        <v>109</v>
      </c>
      <c r="M2553" t="s">
        <v>110</v>
      </c>
      <c r="N2553" t="s">
        <v>6136</v>
      </c>
      <c r="O2553" t="s">
        <v>2998</v>
      </c>
      <c r="P2553">
        <v>8178</v>
      </c>
      <c r="Q2553">
        <v>0</v>
      </c>
      <c r="R2553">
        <v>0</v>
      </c>
      <c r="S2553">
        <v>160</v>
      </c>
      <c r="T2553">
        <v>0</v>
      </c>
      <c r="U2553">
        <v>275</v>
      </c>
      <c r="V2553">
        <v>275</v>
      </c>
      <c r="W2553">
        <v>160</v>
      </c>
      <c r="X2553">
        <v>0</v>
      </c>
      <c r="Y2553">
        <v>0</v>
      </c>
      <c r="Z2553">
        <v>0</v>
      </c>
      <c r="AD2553" s="1">
        <v>41793.333333333336</v>
      </c>
      <c r="AE2553" s="1">
        <v>41815.708333333336</v>
      </c>
      <c r="AG2553" s="1">
        <v>41793.333333333336</v>
      </c>
      <c r="AH2553" s="1">
        <v>41815.708333333336</v>
      </c>
      <c r="AI2553" s="1">
        <v>41793.333333333336</v>
      </c>
      <c r="AJ2553" s="1">
        <v>41815.708333333336</v>
      </c>
      <c r="AK2553" s="1">
        <v>41793.333333333336</v>
      </c>
      <c r="AL2553" s="1">
        <v>41815.708333333336</v>
      </c>
      <c r="AM2553" s="1">
        <v>41793.333333333336</v>
      </c>
      <c r="AN2553" s="1">
        <v>41815.708333333336</v>
      </c>
      <c r="AP2553" t="s">
        <v>113</v>
      </c>
      <c r="AU2553" t="s">
        <v>6137</v>
      </c>
      <c r="AY2553" t="s">
        <v>106</v>
      </c>
      <c r="AZ2553">
        <v>0</v>
      </c>
      <c r="BA2553">
        <v>0</v>
      </c>
      <c r="BD2553" s="3">
        <v>41321.661805555559</v>
      </c>
      <c r="BE2553" s="3">
        <v>41321.663888888892</v>
      </c>
      <c r="BF2553" t="s">
        <v>115</v>
      </c>
      <c r="BG2553" t="s">
        <v>115</v>
      </c>
      <c r="BH2553">
        <v>8149</v>
      </c>
      <c r="BM2553">
        <v>43550</v>
      </c>
      <c r="BR2553" t="s">
        <v>116</v>
      </c>
      <c r="BS2553" t="s">
        <v>117</v>
      </c>
      <c r="BU2553">
        <v>1</v>
      </c>
      <c r="BV2553" t="s">
        <v>118</v>
      </c>
      <c r="BX2553" t="s">
        <v>119</v>
      </c>
      <c r="BY2553" t="s">
        <v>119</v>
      </c>
      <c r="BZ2553" t="s">
        <v>119</v>
      </c>
      <c r="CA2553">
        <v>1</v>
      </c>
      <c r="CC2553" t="s">
        <v>120</v>
      </c>
      <c r="CH2553">
        <v>540</v>
      </c>
      <c r="CI2553">
        <v>42470</v>
      </c>
      <c r="CJ2553" t="s">
        <v>106</v>
      </c>
      <c r="CK2553" t="s">
        <v>106</v>
      </c>
      <c r="CL2553">
        <v>15</v>
      </c>
      <c r="CM2553" t="s">
        <v>2963</v>
      </c>
      <c r="CO2553">
        <v>124758</v>
      </c>
      <c r="CQ2553">
        <v>0</v>
      </c>
      <c r="CR2553">
        <v>0</v>
      </c>
      <c r="CS2553">
        <v>0</v>
      </c>
      <c r="CY2553" t="s">
        <v>123</v>
      </c>
      <c r="CZ2553" t="s">
        <v>124</v>
      </c>
      <c r="DD2553" t="str" cm="1">
        <f t="array" ref="DD2553">TEXT(_xlfn.SEQUENCE(1, DATEDIF(AG2553, AH2553, "m") + 1, AG2553, 30), "YYYY-APMM")</f>
        <v>2014-AP06</v>
      </c>
      <c r="DN2553">
        <f t="shared" si="78"/>
        <v>275</v>
      </c>
      <c r="DO2553" t="str">
        <f t="shared" si="79"/>
        <v>LABOR- SUBCONTRACTOR</v>
      </c>
    </row>
    <row r="2554" spans="1:119" x14ac:dyDescent="0.35">
      <c r="A2554" t="s">
        <v>105</v>
      </c>
      <c r="B2554">
        <v>501839</v>
      </c>
      <c r="C2554">
        <v>6359</v>
      </c>
      <c r="D2554">
        <v>124761</v>
      </c>
      <c r="E2554">
        <v>13662</v>
      </c>
      <c r="F2554">
        <v>0</v>
      </c>
      <c r="G2554" t="s">
        <v>106</v>
      </c>
      <c r="H2554" t="s">
        <v>106</v>
      </c>
      <c r="I2554" t="s">
        <v>106</v>
      </c>
      <c r="J2554" t="s">
        <v>107</v>
      </c>
      <c r="K2554" t="s">
        <v>108</v>
      </c>
      <c r="L2554" t="s">
        <v>109</v>
      </c>
      <c r="M2554" t="s">
        <v>110</v>
      </c>
      <c r="N2554" t="s">
        <v>6138</v>
      </c>
      <c r="O2554" t="s">
        <v>2899</v>
      </c>
      <c r="P2554">
        <v>8178</v>
      </c>
      <c r="Q2554">
        <v>0</v>
      </c>
      <c r="R2554">
        <v>0</v>
      </c>
      <c r="S2554">
        <v>200</v>
      </c>
      <c r="T2554">
        <v>0</v>
      </c>
      <c r="U2554">
        <v>3644.75</v>
      </c>
      <c r="V2554">
        <v>3644.75</v>
      </c>
      <c r="W2554">
        <v>200</v>
      </c>
      <c r="X2554">
        <v>0</v>
      </c>
      <c r="Y2554">
        <v>0</v>
      </c>
      <c r="Z2554">
        <v>0</v>
      </c>
      <c r="AD2554" s="1">
        <v>41805.333333333336</v>
      </c>
      <c r="AE2554" s="1">
        <v>41833.708333333336</v>
      </c>
      <c r="AG2554" s="1">
        <v>41805.333333333336</v>
      </c>
      <c r="AH2554" s="1">
        <v>41833.708333333336</v>
      </c>
      <c r="AI2554" s="1">
        <v>41805.333333333336</v>
      </c>
      <c r="AJ2554" s="1">
        <v>41833.708333333336</v>
      </c>
      <c r="AK2554" s="1">
        <v>41805.333333333336</v>
      </c>
      <c r="AL2554" s="1">
        <v>41833.708333333336</v>
      </c>
      <c r="AM2554" s="1">
        <v>41805.333333333336</v>
      </c>
      <c r="AN2554" s="1">
        <v>41833.708333333336</v>
      </c>
      <c r="AP2554" t="s">
        <v>113</v>
      </c>
      <c r="AU2554" t="s">
        <v>6139</v>
      </c>
      <c r="AY2554" t="s">
        <v>106</v>
      </c>
      <c r="AZ2554">
        <v>0</v>
      </c>
      <c r="BA2554">
        <v>0</v>
      </c>
      <c r="BD2554" s="3">
        <v>41321.661805555559</v>
      </c>
      <c r="BE2554" s="3">
        <v>41321.663888888892</v>
      </c>
      <c r="BF2554" t="s">
        <v>115</v>
      </c>
      <c r="BG2554" t="s">
        <v>115</v>
      </c>
      <c r="BH2554">
        <v>8149</v>
      </c>
      <c r="BM2554">
        <v>43550</v>
      </c>
      <c r="BR2554" t="s">
        <v>116</v>
      </c>
      <c r="BS2554" t="s">
        <v>117</v>
      </c>
      <c r="BU2554">
        <v>1</v>
      </c>
      <c r="BV2554" t="s">
        <v>118</v>
      </c>
      <c r="BX2554" t="s">
        <v>119</v>
      </c>
      <c r="BY2554" t="s">
        <v>119</v>
      </c>
      <c r="BZ2554" t="s">
        <v>119</v>
      </c>
      <c r="CA2554">
        <v>1</v>
      </c>
      <c r="CC2554" t="s">
        <v>120</v>
      </c>
      <c r="CH2554">
        <v>540</v>
      </c>
      <c r="CI2554">
        <v>42470</v>
      </c>
      <c r="CJ2554" t="s">
        <v>106</v>
      </c>
      <c r="CK2554" t="s">
        <v>106</v>
      </c>
      <c r="CL2554">
        <v>15</v>
      </c>
      <c r="CM2554" t="s">
        <v>2963</v>
      </c>
      <c r="CO2554">
        <v>124758</v>
      </c>
      <c r="CQ2554">
        <v>0</v>
      </c>
      <c r="CR2554">
        <v>0</v>
      </c>
      <c r="CS2554">
        <v>0</v>
      </c>
      <c r="CY2554" t="s">
        <v>123</v>
      </c>
      <c r="CZ2554" t="s">
        <v>124</v>
      </c>
      <c r="DD2554" t="str" cm="1">
        <f t="array" ref="DD2554">TEXT(_xlfn.SEQUENCE(1, DATEDIF(AG2554, AH2554, "m") + 1, AG2554, 30), "YYYY-APMM")</f>
        <v>2014-AP06</v>
      </c>
      <c r="DN2554">
        <f t="shared" si="78"/>
        <v>3644.75</v>
      </c>
      <c r="DO2554" t="str">
        <f t="shared" si="79"/>
        <v>LABOR- SUBCONTRACTOR</v>
      </c>
    </row>
    <row r="2555" spans="1:119" x14ac:dyDescent="0.35">
      <c r="A2555" t="s">
        <v>105</v>
      </c>
      <c r="B2555">
        <v>501840</v>
      </c>
      <c r="C2555">
        <v>6359</v>
      </c>
      <c r="D2555">
        <v>124765</v>
      </c>
      <c r="E2555">
        <v>13662</v>
      </c>
      <c r="F2555">
        <v>0</v>
      </c>
      <c r="G2555" t="s">
        <v>106</v>
      </c>
      <c r="H2555" t="s">
        <v>106</v>
      </c>
      <c r="I2555" t="s">
        <v>106</v>
      </c>
      <c r="J2555" t="s">
        <v>107</v>
      </c>
      <c r="K2555" t="s">
        <v>108</v>
      </c>
      <c r="L2555" t="s">
        <v>109</v>
      </c>
      <c r="M2555" t="s">
        <v>110</v>
      </c>
      <c r="N2555" t="s">
        <v>6140</v>
      </c>
      <c r="O2555" t="s">
        <v>3140</v>
      </c>
      <c r="P2555">
        <v>8165</v>
      </c>
      <c r="Q2555">
        <v>0</v>
      </c>
      <c r="R2555">
        <v>0</v>
      </c>
      <c r="S2555">
        <v>200</v>
      </c>
      <c r="T2555">
        <v>0</v>
      </c>
      <c r="U2555">
        <v>1688.75</v>
      </c>
      <c r="V2555">
        <v>1688.75</v>
      </c>
      <c r="W2555">
        <v>200</v>
      </c>
      <c r="X2555">
        <v>0</v>
      </c>
      <c r="Y2555">
        <v>0</v>
      </c>
      <c r="Z2555">
        <v>0</v>
      </c>
      <c r="AD2555" s="1">
        <v>41428.333333333336</v>
      </c>
      <c r="AE2555" s="1">
        <v>41456.708333333336</v>
      </c>
      <c r="AG2555" s="1">
        <v>41428.333333333336</v>
      </c>
      <c r="AH2555" s="1">
        <v>41456.708333333336</v>
      </c>
      <c r="AI2555" s="1">
        <v>41428.333333333336</v>
      </c>
      <c r="AJ2555" s="1">
        <v>41456.708333333336</v>
      </c>
      <c r="AK2555" s="1">
        <v>41428.333333333336</v>
      </c>
      <c r="AL2555" s="1">
        <v>41456.708333333336</v>
      </c>
      <c r="AM2555" s="1">
        <v>41428.333333333336</v>
      </c>
      <c r="AN2555" s="1">
        <v>41456.708333333336</v>
      </c>
      <c r="AP2555" t="s">
        <v>113</v>
      </c>
      <c r="AU2555" t="s">
        <v>6141</v>
      </c>
      <c r="AY2555" t="s">
        <v>106</v>
      </c>
      <c r="AZ2555">
        <v>0</v>
      </c>
      <c r="BA2555">
        <v>0</v>
      </c>
      <c r="BD2555" s="3">
        <v>41321.661805555559</v>
      </c>
      <c r="BE2555" s="3">
        <v>41321.663888888892</v>
      </c>
      <c r="BF2555" t="s">
        <v>115</v>
      </c>
      <c r="BG2555" t="s">
        <v>115</v>
      </c>
      <c r="BH2555">
        <v>8149</v>
      </c>
      <c r="BM2555">
        <v>43420</v>
      </c>
      <c r="BR2555" t="s">
        <v>3122</v>
      </c>
      <c r="BS2555" t="s">
        <v>3123</v>
      </c>
      <c r="BU2555">
        <v>1</v>
      </c>
      <c r="BV2555" t="s">
        <v>118</v>
      </c>
      <c r="BX2555" t="s">
        <v>119</v>
      </c>
      <c r="BY2555" t="s">
        <v>119</v>
      </c>
      <c r="BZ2555" t="s">
        <v>119</v>
      </c>
      <c r="CA2555">
        <v>1</v>
      </c>
      <c r="CC2555" t="s">
        <v>120</v>
      </c>
      <c r="CH2555">
        <v>540</v>
      </c>
      <c r="CI2555">
        <v>40970</v>
      </c>
      <c r="CJ2555" t="s">
        <v>106</v>
      </c>
      <c r="CK2555" t="s">
        <v>106</v>
      </c>
      <c r="CL2555">
        <v>10</v>
      </c>
      <c r="CM2555" t="s">
        <v>2889</v>
      </c>
      <c r="CO2555">
        <v>124764</v>
      </c>
      <c r="CQ2555">
        <v>0</v>
      </c>
      <c r="CR2555">
        <v>0</v>
      </c>
      <c r="CS2555">
        <v>0</v>
      </c>
      <c r="CY2555" t="s">
        <v>123</v>
      </c>
      <c r="CZ2555" t="s">
        <v>124</v>
      </c>
      <c r="DD2555" t="str" cm="1">
        <f t="array" ref="DD2555">TEXT(_xlfn.SEQUENCE(1, DATEDIF(AG2555, AH2555, "m") + 1, AG2555, 30), "YYYY-APMM")</f>
        <v>2013-AP06</v>
      </c>
      <c r="DN2555">
        <f t="shared" si="78"/>
        <v>1688.75</v>
      </c>
      <c r="DO2555" t="str">
        <f t="shared" si="79"/>
        <v>STEEL FIXERS SK</v>
      </c>
    </row>
    <row r="2556" spans="1:119" x14ac:dyDescent="0.35">
      <c r="A2556" t="s">
        <v>105</v>
      </c>
      <c r="B2556">
        <v>501841</v>
      </c>
      <c r="C2556">
        <v>6359</v>
      </c>
      <c r="D2556">
        <v>124765</v>
      </c>
      <c r="E2556">
        <v>13662</v>
      </c>
      <c r="F2556">
        <v>0</v>
      </c>
      <c r="G2556" t="s">
        <v>106</v>
      </c>
      <c r="H2556" t="s">
        <v>106</v>
      </c>
      <c r="I2556" t="s">
        <v>106</v>
      </c>
      <c r="J2556" t="s">
        <v>107</v>
      </c>
      <c r="K2556" t="s">
        <v>108</v>
      </c>
      <c r="L2556" t="s">
        <v>109</v>
      </c>
      <c r="M2556" t="s">
        <v>110</v>
      </c>
      <c r="N2556" t="s">
        <v>6142</v>
      </c>
      <c r="O2556" t="s">
        <v>3143</v>
      </c>
      <c r="P2556">
        <v>8167</v>
      </c>
      <c r="Q2556">
        <v>0</v>
      </c>
      <c r="R2556">
        <v>0</v>
      </c>
      <c r="S2556">
        <v>192</v>
      </c>
      <c r="T2556">
        <v>0</v>
      </c>
      <c r="U2556">
        <v>101.5</v>
      </c>
      <c r="V2556">
        <v>101.5</v>
      </c>
      <c r="W2556">
        <v>192</v>
      </c>
      <c r="X2556">
        <v>0</v>
      </c>
      <c r="Y2556">
        <v>0</v>
      </c>
      <c r="Z2556">
        <v>0</v>
      </c>
      <c r="AD2556" s="1">
        <v>41437.333333333336</v>
      </c>
      <c r="AE2556" s="1">
        <v>41464.708333333336</v>
      </c>
      <c r="AG2556" s="1">
        <v>41437.333333333336</v>
      </c>
      <c r="AH2556" s="1">
        <v>41464.708333333336</v>
      </c>
      <c r="AI2556" s="1">
        <v>41437.333333333336</v>
      </c>
      <c r="AJ2556" s="1">
        <v>41464.708333333336</v>
      </c>
      <c r="AK2556" s="1">
        <v>41437.333333333336</v>
      </c>
      <c r="AL2556" s="1">
        <v>41464.708333333336</v>
      </c>
      <c r="AM2556" s="1">
        <v>41437.333333333336</v>
      </c>
      <c r="AN2556" s="1">
        <v>41464.708333333336</v>
      </c>
      <c r="AP2556" t="s">
        <v>113</v>
      </c>
      <c r="AU2556" t="s">
        <v>6143</v>
      </c>
      <c r="AY2556" t="s">
        <v>106</v>
      </c>
      <c r="AZ2556">
        <v>0</v>
      </c>
      <c r="BA2556">
        <v>0</v>
      </c>
      <c r="BD2556" s="3">
        <v>41321.661805555559</v>
      </c>
      <c r="BE2556" s="3">
        <v>41321.663888888892</v>
      </c>
      <c r="BF2556" t="s">
        <v>115</v>
      </c>
      <c r="BG2556" t="s">
        <v>115</v>
      </c>
      <c r="BH2556">
        <v>8149</v>
      </c>
      <c r="BM2556">
        <v>43440</v>
      </c>
      <c r="BR2556" t="s">
        <v>3145</v>
      </c>
      <c r="BS2556" t="s">
        <v>3146</v>
      </c>
      <c r="BU2556">
        <v>1</v>
      </c>
      <c r="BV2556" t="s">
        <v>118</v>
      </c>
      <c r="BX2556" t="s">
        <v>119</v>
      </c>
      <c r="BY2556" t="s">
        <v>119</v>
      </c>
      <c r="BZ2556" t="s">
        <v>119</v>
      </c>
      <c r="CA2556">
        <v>1</v>
      </c>
      <c r="CC2556" t="s">
        <v>120</v>
      </c>
      <c r="CH2556">
        <v>540</v>
      </c>
      <c r="CI2556">
        <v>40970</v>
      </c>
      <c r="CJ2556" t="s">
        <v>106</v>
      </c>
      <c r="CK2556" t="s">
        <v>106</v>
      </c>
      <c r="CL2556">
        <v>10</v>
      </c>
      <c r="CM2556" t="s">
        <v>2889</v>
      </c>
      <c r="CO2556">
        <v>124764</v>
      </c>
      <c r="CQ2556">
        <v>0</v>
      </c>
      <c r="CR2556">
        <v>0</v>
      </c>
      <c r="CS2556">
        <v>0</v>
      </c>
      <c r="CY2556" t="s">
        <v>123</v>
      </c>
      <c r="CZ2556" t="s">
        <v>124</v>
      </c>
      <c r="DD2556" t="str" cm="1">
        <f t="array" ref="DD2556">TEXT(_xlfn.SEQUENCE(1, DATEDIF(AG2556, AH2556, "m") + 1, AG2556, 30), "YYYY-APMM")</f>
        <v>2013-AP06</v>
      </c>
      <c r="DN2556">
        <f t="shared" si="78"/>
        <v>101.5</v>
      </c>
      <c r="DO2556" t="str">
        <f t="shared" si="79"/>
        <v>CONCRETE MASON SK</v>
      </c>
    </row>
    <row r="2557" spans="1:119" x14ac:dyDescent="0.35">
      <c r="A2557" t="s">
        <v>105</v>
      </c>
      <c r="B2557">
        <v>501842</v>
      </c>
      <c r="C2557">
        <v>6359</v>
      </c>
      <c r="D2557">
        <v>124765</v>
      </c>
      <c r="E2557">
        <v>13662</v>
      </c>
      <c r="F2557">
        <v>0</v>
      </c>
      <c r="G2557" t="s">
        <v>106</v>
      </c>
      <c r="H2557" t="s">
        <v>106</v>
      </c>
      <c r="I2557" t="s">
        <v>106</v>
      </c>
      <c r="J2557" t="s">
        <v>107</v>
      </c>
      <c r="K2557" t="s">
        <v>108</v>
      </c>
      <c r="L2557" t="s">
        <v>109</v>
      </c>
      <c r="M2557" t="s">
        <v>110</v>
      </c>
      <c r="N2557" t="s">
        <v>6144</v>
      </c>
      <c r="O2557" t="s">
        <v>3164</v>
      </c>
      <c r="P2557">
        <v>8165</v>
      </c>
      <c r="Q2557">
        <v>0</v>
      </c>
      <c r="R2557">
        <v>0</v>
      </c>
      <c r="S2557">
        <v>200</v>
      </c>
      <c r="T2557">
        <v>0</v>
      </c>
      <c r="U2557">
        <v>10592.75</v>
      </c>
      <c r="V2557">
        <v>10592.75</v>
      </c>
      <c r="W2557">
        <v>200</v>
      </c>
      <c r="X2557">
        <v>0</v>
      </c>
      <c r="Y2557">
        <v>0</v>
      </c>
      <c r="Z2557">
        <v>0</v>
      </c>
      <c r="AD2557" s="1">
        <v>41452.333333333336</v>
      </c>
      <c r="AE2557" s="1">
        <v>41480.708333333336</v>
      </c>
      <c r="AG2557" s="1">
        <v>41452.333333333336</v>
      </c>
      <c r="AH2557" s="1">
        <v>41480.708333333336</v>
      </c>
      <c r="AI2557" s="1">
        <v>41452.333333333336</v>
      </c>
      <c r="AJ2557" s="1">
        <v>41480.708333333336</v>
      </c>
      <c r="AK2557" s="1">
        <v>41452.333333333336</v>
      </c>
      <c r="AL2557" s="1">
        <v>41480.708333333336</v>
      </c>
      <c r="AM2557" s="1">
        <v>41452.333333333336</v>
      </c>
      <c r="AN2557" s="1">
        <v>41480.708333333336</v>
      </c>
      <c r="AP2557" t="s">
        <v>113</v>
      </c>
      <c r="AU2557" t="s">
        <v>6145</v>
      </c>
      <c r="AY2557" t="s">
        <v>106</v>
      </c>
      <c r="AZ2557">
        <v>0</v>
      </c>
      <c r="BA2557">
        <v>0</v>
      </c>
      <c r="BD2557" s="3">
        <v>41321.661805555559</v>
      </c>
      <c r="BE2557" s="3">
        <v>41321.663888888892</v>
      </c>
      <c r="BF2557" t="s">
        <v>115</v>
      </c>
      <c r="BG2557" t="s">
        <v>115</v>
      </c>
      <c r="BH2557">
        <v>8149</v>
      </c>
      <c r="BM2557">
        <v>43420</v>
      </c>
      <c r="BR2557" t="s">
        <v>3122</v>
      </c>
      <c r="BS2557" t="s">
        <v>3123</v>
      </c>
      <c r="BU2557">
        <v>1</v>
      </c>
      <c r="BV2557" t="s">
        <v>118</v>
      </c>
      <c r="BX2557" t="s">
        <v>119</v>
      </c>
      <c r="BY2557" t="s">
        <v>119</v>
      </c>
      <c r="BZ2557" t="s">
        <v>119</v>
      </c>
      <c r="CA2557">
        <v>1</v>
      </c>
      <c r="CC2557" t="s">
        <v>120</v>
      </c>
      <c r="CH2557">
        <v>540</v>
      </c>
      <c r="CI2557">
        <v>40970</v>
      </c>
      <c r="CJ2557" t="s">
        <v>106</v>
      </c>
      <c r="CK2557" t="s">
        <v>106</v>
      </c>
      <c r="CL2557">
        <v>10</v>
      </c>
      <c r="CM2557" t="s">
        <v>2889</v>
      </c>
      <c r="CO2557">
        <v>124764</v>
      </c>
      <c r="CQ2557">
        <v>0</v>
      </c>
      <c r="CR2557">
        <v>0</v>
      </c>
      <c r="CS2557">
        <v>0</v>
      </c>
      <c r="CY2557" t="s">
        <v>123</v>
      </c>
      <c r="CZ2557" t="s">
        <v>124</v>
      </c>
      <c r="DD2557" t="str" cm="1">
        <f t="array" ref="DD2557">TEXT(_xlfn.SEQUENCE(1, DATEDIF(AG2557, AH2557, "m") + 1, AG2557, 30), "YYYY-APMM")</f>
        <v>2013-AP06</v>
      </c>
      <c r="DN2557">
        <f t="shared" si="78"/>
        <v>10592.75</v>
      </c>
      <c r="DO2557" t="str">
        <f t="shared" si="79"/>
        <v>STEEL FIXERS SK</v>
      </c>
    </row>
    <row r="2558" spans="1:119" x14ac:dyDescent="0.35">
      <c r="A2558" t="s">
        <v>105</v>
      </c>
      <c r="B2558">
        <v>501843</v>
      </c>
      <c r="C2558">
        <v>6359</v>
      </c>
      <c r="D2558">
        <v>124765</v>
      </c>
      <c r="E2558">
        <v>13662</v>
      </c>
      <c r="F2558">
        <v>0</v>
      </c>
      <c r="G2558" t="s">
        <v>106</v>
      </c>
      <c r="H2558" t="s">
        <v>106</v>
      </c>
      <c r="I2558" t="s">
        <v>106</v>
      </c>
      <c r="J2558" t="s">
        <v>107</v>
      </c>
      <c r="K2558" t="s">
        <v>108</v>
      </c>
      <c r="L2558" t="s">
        <v>109</v>
      </c>
      <c r="M2558" t="s">
        <v>110</v>
      </c>
      <c r="N2558" t="s">
        <v>6146</v>
      </c>
      <c r="O2558" t="s">
        <v>3167</v>
      </c>
      <c r="P2558">
        <v>8167</v>
      </c>
      <c r="Q2558">
        <v>0</v>
      </c>
      <c r="R2558">
        <v>0</v>
      </c>
      <c r="S2558">
        <v>120</v>
      </c>
      <c r="T2558">
        <v>0</v>
      </c>
      <c r="U2558">
        <v>868</v>
      </c>
      <c r="V2558">
        <v>868</v>
      </c>
      <c r="W2558">
        <v>120</v>
      </c>
      <c r="X2558">
        <v>0</v>
      </c>
      <c r="Y2558">
        <v>0</v>
      </c>
      <c r="Z2558">
        <v>0</v>
      </c>
      <c r="AD2558" s="1">
        <v>41468.333333333336</v>
      </c>
      <c r="AE2558" s="1">
        <v>41484.708333333336</v>
      </c>
      <c r="AG2558" s="1">
        <v>41468.333333333336</v>
      </c>
      <c r="AH2558" s="1">
        <v>41484.708333333336</v>
      </c>
      <c r="AI2558" s="1">
        <v>41468.333333333336</v>
      </c>
      <c r="AJ2558" s="1">
        <v>41484.708333333336</v>
      </c>
      <c r="AK2558" s="1">
        <v>41468.333333333336</v>
      </c>
      <c r="AL2558" s="1">
        <v>41484.708333333336</v>
      </c>
      <c r="AM2558" s="1">
        <v>41468.333333333336</v>
      </c>
      <c r="AN2558" s="1">
        <v>41484.708333333336</v>
      </c>
      <c r="AP2558" t="s">
        <v>113</v>
      </c>
      <c r="AU2558" t="s">
        <v>6147</v>
      </c>
      <c r="AY2558" t="s">
        <v>106</v>
      </c>
      <c r="AZ2558">
        <v>0</v>
      </c>
      <c r="BA2558">
        <v>0</v>
      </c>
      <c r="BD2558" s="3">
        <v>41321.661805555559</v>
      </c>
      <c r="BE2558" s="3">
        <v>41321.663888888892</v>
      </c>
      <c r="BF2558" t="s">
        <v>115</v>
      </c>
      <c r="BG2558" t="s">
        <v>115</v>
      </c>
      <c r="BH2558">
        <v>8149</v>
      </c>
      <c r="BM2558">
        <v>43440</v>
      </c>
      <c r="BR2558" t="s">
        <v>3145</v>
      </c>
      <c r="BS2558" t="s">
        <v>3146</v>
      </c>
      <c r="BU2558">
        <v>1</v>
      </c>
      <c r="BV2558" t="s">
        <v>118</v>
      </c>
      <c r="BX2558" t="s">
        <v>119</v>
      </c>
      <c r="BY2558" t="s">
        <v>119</v>
      </c>
      <c r="BZ2558" t="s">
        <v>119</v>
      </c>
      <c r="CA2558">
        <v>1</v>
      </c>
      <c r="CC2558" t="s">
        <v>120</v>
      </c>
      <c r="CH2558">
        <v>540</v>
      </c>
      <c r="CI2558">
        <v>40970</v>
      </c>
      <c r="CJ2558" t="s">
        <v>106</v>
      </c>
      <c r="CK2558" t="s">
        <v>106</v>
      </c>
      <c r="CL2558">
        <v>10</v>
      </c>
      <c r="CM2558" t="s">
        <v>2889</v>
      </c>
      <c r="CO2558">
        <v>124764</v>
      </c>
      <c r="CQ2558">
        <v>0</v>
      </c>
      <c r="CR2558">
        <v>0</v>
      </c>
      <c r="CS2558">
        <v>0</v>
      </c>
      <c r="CY2558" t="s">
        <v>123</v>
      </c>
      <c r="CZ2558" t="s">
        <v>124</v>
      </c>
      <c r="DD2558" t="str" cm="1">
        <f t="array" ref="DD2558">TEXT(_xlfn.SEQUENCE(1, DATEDIF(AG2558, AH2558, "m") + 1, AG2558, 30), "YYYY-APMM")</f>
        <v>2013-AP07</v>
      </c>
      <c r="DN2558">
        <f t="shared" si="78"/>
        <v>868</v>
      </c>
      <c r="DO2558" t="str">
        <f t="shared" si="79"/>
        <v>CONCRETE MASON SK</v>
      </c>
    </row>
    <row r="2559" spans="1:119" x14ac:dyDescent="0.35">
      <c r="A2559" t="s">
        <v>105</v>
      </c>
      <c r="B2559">
        <v>501844</v>
      </c>
      <c r="C2559">
        <v>6359</v>
      </c>
      <c r="D2559">
        <v>124766</v>
      </c>
      <c r="E2559">
        <v>13662</v>
      </c>
      <c r="F2559">
        <v>0</v>
      </c>
      <c r="G2559" t="s">
        <v>106</v>
      </c>
      <c r="H2559" t="s">
        <v>106</v>
      </c>
      <c r="I2559" t="s">
        <v>106</v>
      </c>
      <c r="J2559" t="s">
        <v>107</v>
      </c>
      <c r="K2559" t="s">
        <v>108</v>
      </c>
      <c r="L2559" t="s">
        <v>109</v>
      </c>
      <c r="M2559" t="s">
        <v>110</v>
      </c>
      <c r="N2559" t="s">
        <v>6148</v>
      </c>
      <c r="O2559" t="s">
        <v>3140</v>
      </c>
      <c r="P2559">
        <v>8165</v>
      </c>
      <c r="Q2559">
        <v>24</v>
      </c>
      <c r="R2559">
        <v>0</v>
      </c>
      <c r="S2559">
        <v>144</v>
      </c>
      <c r="T2559">
        <v>0</v>
      </c>
      <c r="U2559">
        <v>549.5</v>
      </c>
      <c r="V2559">
        <v>549.5</v>
      </c>
      <c r="W2559">
        <v>144</v>
      </c>
      <c r="X2559">
        <v>0</v>
      </c>
      <c r="Y2559">
        <v>0</v>
      </c>
      <c r="Z2559">
        <v>0</v>
      </c>
      <c r="AD2559" s="1">
        <v>41520.333333333336</v>
      </c>
      <c r="AE2559" s="1">
        <v>41540.708333333336</v>
      </c>
      <c r="AG2559" s="1">
        <v>41517.333333333336</v>
      </c>
      <c r="AH2559" s="1">
        <v>41536.708333333336</v>
      </c>
      <c r="AI2559" s="1">
        <v>41517.333333333336</v>
      </c>
      <c r="AJ2559" s="1">
        <v>41536.708333333336</v>
      </c>
      <c r="AK2559" s="1">
        <v>41517.333333333336</v>
      </c>
      <c r="AL2559" s="1">
        <v>41536.708333333336</v>
      </c>
      <c r="AM2559" s="1">
        <v>41520.333333333336</v>
      </c>
      <c r="AN2559" s="1">
        <v>41540.708333333336</v>
      </c>
      <c r="AP2559" t="s">
        <v>113</v>
      </c>
      <c r="AU2559" t="s">
        <v>6149</v>
      </c>
      <c r="AY2559" t="s">
        <v>106</v>
      </c>
      <c r="AZ2559">
        <v>0</v>
      </c>
      <c r="BA2559">
        <v>0</v>
      </c>
      <c r="BD2559" s="3">
        <v>41321.661805555559</v>
      </c>
      <c r="BE2559" s="3">
        <v>41321.663888888892</v>
      </c>
      <c r="BF2559" t="s">
        <v>115</v>
      </c>
      <c r="BG2559" t="s">
        <v>115</v>
      </c>
      <c r="BH2559">
        <v>8149</v>
      </c>
      <c r="BM2559">
        <v>43420</v>
      </c>
      <c r="BR2559" t="s">
        <v>3122</v>
      </c>
      <c r="BS2559" t="s">
        <v>3123</v>
      </c>
      <c r="BU2559">
        <v>1</v>
      </c>
      <c r="BV2559" t="s">
        <v>118</v>
      </c>
      <c r="BX2559" t="s">
        <v>119</v>
      </c>
      <c r="BY2559" t="s">
        <v>119</v>
      </c>
      <c r="BZ2559" t="s">
        <v>119</v>
      </c>
      <c r="CA2559">
        <v>1</v>
      </c>
      <c r="CC2559" t="s">
        <v>120</v>
      </c>
      <c r="CH2559">
        <v>540</v>
      </c>
      <c r="CI2559">
        <v>40990</v>
      </c>
      <c r="CJ2559" t="s">
        <v>106</v>
      </c>
      <c r="CK2559" t="s">
        <v>106</v>
      </c>
      <c r="CL2559">
        <v>20</v>
      </c>
      <c r="CM2559" t="s">
        <v>2867</v>
      </c>
      <c r="CO2559">
        <v>124764</v>
      </c>
      <c r="CQ2559">
        <v>0</v>
      </c>
      <c r="CR2559">
        <v>0</v>
      </c>
      <c r="CS2559">
        <v>0</v>
      </c>
      <c r="CY2559" t="s">
        <v>123</v>
      </c>
      <c r="CZ2559" t="s">
        <v>124</v>
      </c>
      <c r="DD2559" t="str" cm="1">
        <f t="array" ref="DD2559">TEXT(_xlfn.SEQUENCE(1, DATEDIF(AG2559, AH2559, "m") + 1, AG2559, 30), "YYYY-APMM")</f>
        <v>2013-AP08</v>
      </c>
      <c r="DN2559">
        <f t="shared" si="78"/>
        <v>549.5</v>
      </c>
      <c r="DO2559" t="str">
        <f t="shared" si="79"/>
        <v>STEEL FIXERS SK</v>
      </c>
    </row>
    <row r="2560" spans="1:119" x14ac:dyDescent="0.35">
      <c r="A2560" t="s">
        <v>105</v>
      </c>
      <c r="B2560">
        <v>501845</v>
      </c>
      <c r="C2560">
        <v>6359</v>
      </c>
      <c r="D2560">
        <v>124766</v>
      </c>
      <c r="E2560">
        <v>13662</v>
      </c>
      <c r="F2560">
        <v>0</v>
      </c>
      <c r="G2560" t="s">
        <v>106</v>
      </c>
      <c r="H2560" t="s">
        <v>106</v>
      </c>
      <c r="I2560" t="s">
        <v>106</v>
      </c>
      <c r="J2560" t="s">
        <v>107</v>
      </c>
      <c r="K2560" t="s">
        <v>108</v>
      </c>
      <c r="L2560" t="s">
        <v>109</v>
      </c>
      <c r="M2560" t="s">
        <v>110</v>
      </c>
      <c r="N2560" t="s">
        <v>6150</v>
      </c>
      <c r="O2560" t="s">
        <v>3143</v>
      </c>
      <c r="P2560">
        <v>8167</v>
      </c>
      <c r="Q2560">
        <v>24</v>
      </c>
      <c r="R2560">
        <v>0</v>
      </c>
      <c r="S2560">
        <v>136</v>
      </c>
      <c r="T2560">
        <v>0</v>
      </c>
      <c r="U2560">
        <v>21</v>
      </c>
      <c r="V2560">
        <v>21</v>
      </c>
      <c r="W2560">
        <v>136</v>
      </c>
      <c r="X2560">
        <v>0</v>
      </c>
      <c r="Y2560">
        <v>0</v>
      </c>
      <c r="Z2560">
        <v>0</v>
      </c>
      <c r="AD2560" s="1">
        <v>41524.333333333336</v>
      </c>
      <c r="AE2560" s="1">
        <v>41542.708333333336</v>
      </c>
      <c r="AG2560" s="1">
        <v>41520.333333333336</v>
      </c>
      <c r="AH2560" s="1">
        <v>41539.708333333336</v>
      </c>
      <c r="AI2560" s="1">
        <v>41520.333333333336</v>
      </c>
      <c r="AJ2560" s="1">
        <v>41539.708333333336</v>
      </c>
      <c r="AK2560" s="1">
        <v>41520.333333333336</v>
      </c>
      <c r="AL2560" s="1">
        <v>41539.708333333336</v>
      </c>
      <c r="AM2560" s="1">
        <v>41524.333333333336</v>
      </c>
      <c r="AN2560" s="1">
        <v>41542.708333333336</v>
      </c>
      <c r="AP2560" t="s">
        <v>113</v>
      </c>
      <c r="AU2560" t="s">
        <v>6151</v>
      </c>
      <c r="AY2560" t="s">
        <v>106</v>
      </c>
      <c r="AZ2560">
        <v>0</v>
      </c>
      <c r="BA2560">
        <v>0</v>
      </c>
      <c r="BD2560" s="3">
        <v>41321.661805555559</v>
      </c>
      <c r="BE2560" s="3">
        <v>41321.663888888892</v>
      </c>
      <c r="BF2560" t="s">
        <v>115</v>
      </c>
      <c r="BG2560" t="s">
        <v>115</v>
      </c>
      <c r="BH2560">
        <v>8149</v>
      </c>
      <c r="BM2560">
        <v>43440</v>
      </c>
      <c r="BR2560" t="s">
        <v>3145</v>
      </c>
      <c r="BS2560" t="s">
        <v>3146</v>
      </c>
      <c r="BU2560">
        <v>1</v>
      </c>
      <c r="BV2560" t="s">
        <v>118</v>
      </c>
      <c r="BX2560" t="s">
        <v>119</v>
      </c>
      <c r="BY2560" t="s">
        <v>119</v>
      </c>
      <c r="BZ2560" t="s">
        <v>119</v>
      </c>
      <c r="CA2560">
        <v>1</v>
      </c>
      <c r="CC2560" t="s">
        <v>120</v>
      </c>
      <c r="CH2560">
        <v>540</v>
      </c>
      <c r="CI2560">
        <v>40990</v>
      </c>
      <c r="CJ2560" t="s">
        <v>106</v>
      </c>
      <c r="CK2560" t="s">
        <v>106</v>
      </c>
      <c r="CL2560">
        <v>20</v>
      </c>
      <c r="CM2560" t="s">
        <v>2867</v>
      </c>
      <c r="CO2560">
        <v>124764</v>
      </c>
      <c r="CQ2560">
        <v>0</v>
      </c>
      <c r="CR2560">
        <v>0</v>
      </c>
      <c r="CS2560">
        <v>0</v>
      </c>
      <c r="CY2560" t="s">
        <v>123</v>
      </c>
      <c r="CZ2560" t="s">
        <v>124</v>
      </c>
      <c r="DD2560" t="str" cm="1">
        <f t="array" ref="DD2560">TEXT(_xlfn.SEQUENCE(1, DATEDIF(AG2560, AH2560, "m") + 1, AG2560, 30), "YYYY-APMM")</f>
        <v>2013-AP09</v>
      </c>
      <c r="DN2560">
        <f t="shared" si="78"/>
        <v>21</v>
      </c>
      <c r="DO2560" t="str">
        <f t="shared" si="79"/>
        <v>CONCRETE MASON SK</v>
      </c>
    </row>
    <row r="2561" spans="1:119" x14ac:dyDescent="0.35">
      <c r="A2561" t="s">
        <v>105</v>
      </c>
      <c r="B2561">
        <v>501846</v>
      </c>
      <c r="C2561">
        <v>6359</v>
      </c>
      <c r="D2561">
        <v>124766</v>
      </c>
      <c r="E2561">
        <v>13662</v>
      </c>
      <c r="F2561">
        <v>0</v>
      </c>
      <c r="G2561" t="s">
        <v>106</v>
      </c>
      <c r="H2561" t="s">
        <v>106</v>
      </c>
      <c r="I2561" t="s">
        <v>106</v>
      </c>
      <c r="J2561" t="s">
        <v>107</v>
      </c>
      <c r="K2561" t="s">
        <v>108</v>
      </c>
      <c r="L2561" t="s">
        <v>109</v>
      </c>
      <c r="M2561" t="s">
        <v>110</v>
      </c>
      <c r="N2561" t="s">
        <v>6152</v>
      </c>
      <c r="O2561" t="s">
        <v>5787</v>
      </c>
      <c r="P2561">
        <v>8165</v>
      </c>
      <c r="Q2561">
        <v>24</v>
      </c>
      <c r="R2561">
        <v>0</v>
      </c>
      <c r="S2561">
        <v>160</v>
      </c>
      <c r="T2561">
        <v>0</v>
      </c>
      <c r="U2561">
        <v>1576.75</v>
      </c>
      <c r="V2561">
        <v>1576.75</v>
      </c>
      <c r="W2561">
        <v>160</v>
      </c>
      <c r="X2561">
        <v>0</v>
      </c>
      <c r="Y2561">
        <v>0</v>
      </c>
      <c r="Z2561">
        <v>0</v>
      </c>
      <c r="AD2561" s="1">
        <v>41526.333333333336</v>
      </c>
      <c r="AE2561" s="1">
        <v>41548.708333333336</v>
      </c>
      <c r="AG2561" s="1">
        <v>41522.333333333336</v>
      </c>
      <c r="AH2561" s="1">
        <v>41545.708333333336</v>
      </c>
      <c r="AI2561" s="1">
        <v>41522.333333333336</v>
      </c>
      <c r="AJ2561" s="1">
        <v>41545.708333333336</v>
      </c>
      <c r="AK2561" s="1">
        <v>41522.333333333336</v>
      </c>
      <c r="AL2561" s="1">
        <v>41545.708333333336</v>
      </c>
      <c r="AM2561" s="1">
        <v>41526.333333333336</v>
      </c>
      <c r="AN2561" s="1">
        <v>41548.708333333336</v>
      </c>
      <c r="AP2561" t="s">
        <v>113</v>
      </c>
      <c r="AU2561" t="s">
        <v>6153</v>
      </c>
      <c r="AY2561" t="s">
        <v>106</v>
      </c>
      <c r="AZ2561">
        <v>0</v>
      </c>
      <c r="BA2561">
        <v>0</v>
      </c>
      <c r="BD2561" s="3">
        <v>41321.661805555559</v>
      </c>
      <c r="BE2561" s="3">
        <v>41321.663888888892</v>
      </c>
      <c r="BF2561" t="s">
        <v>115</v>
      </c>
      <c r="BG2561" t="s">
        <v>115</v>
      </c>
      <c r="BH2561">
        <v>8149</v>
      </c>
      <c r="BM2561">
        <v>43420</v>
      </c>
      <c r="BR2561" t="s">
        <v>3122</v>
      </c>
      <c r="BS2561" t="s">
        <v>3123</v>
      </c>
      <c r="BU2561">
        <v>1</v>
      </c>
      <c r="BV2561" t="s">
        <v>118</v>
      </c>
      <c r="BX2561" t="s">
        <v>119</v>
      </c>
      <c r="BY2561" t="s">
        <v>119</v>
      </c>
      <c r="BZ2561" t="s">
        <v>119</v>
      </c>
      <c r="CA2561">
        <v>1</v>
      </c>
      <c r="CC2561" t="s">
        <v>120</v>
      </c>
      <c r="CH2561">
        <v>540</v>
      </c>
      <c r="CI2561">
        <v>40990</v>
      </c>
      <c r="CJ2561" t="s">
        <v>106</v>
      </c>
      <c r="CK2561" t="s">
        <v>106</v>
      </c>
      <c r="CL2561">
        <v>20</v>
      </c>
      <c r="CM2561" t="s">
        <v>2867</v>
      </c>
      <c r="CO2561">
        <v>124764</v>
      </c>
      <c r="CQ2561">
        <v>0</v>
      </c>
      <c r="CR2561">
        <v>0</v>
      </c>
      <c r="CS2561">
        <v>0</v>
      </c>
      <c r="CY2561" t="s">
        <v>123</v>
      </c>
      <c r="CZ2561" t="s">
        <v>124</v>
      </c>
      <c r="DD2561" t="str" cm="1">
        <f t="array" ref="DD2561">TEXT(_xlfn.SEQUENCE(1, DATEDIF(AG2561, AH2561, "m") + 1, AG2561, 30), "YYYY-APMM")</f>
        <v>2013-AP09</v>
      </c>
      <c r="DN2561">
        <f t="shared" si="78"/>
        <v>1576.75</v>
      </c>
      <c r="DO2561" t="str">
        <f t="shared" si="79"/>
        <v>STEEL FIXERS SK</v>
      </c>
    </row>
    <row r="2562" spans="1:119" x14ac:dyDescent="0.35">
      <c r="A2562" t="s">
        <v>105</v>
      </c>
      <c r="B2562">
        <v>501847</v>
      </c>
      <c r="C2562">
        <v>6359</v>
      </c>
      <c r="D2562">
        <v>124766</v>
      </c>
      <c r="E2562">
        <v>13662</v>
      </c>
      <c r="F2562">
        <v>0</v>
      </c>
      <c r="G2562" t="s">
        <v>106</v>
      </c>
      <c r="H2562" t="s">
        <v>106</v>
      </c>
      <c r="I2562" t="s">
        <v>106</v>
      </c>
      <c r="J2562" t="s">
        <v>107</v>
      </c>
      <c r="K2562" t="s">
        <v>108</v>
      </c>
      <c r="L2562" t="s">
        <v>109</v>
      </c>
      <c r="M2562" t="s">
        <v>110</v>
      </c>
      <c r="N2562" t="s">
        <v>6154</v>
      </c>
      <c r="O2562" t="s">
        <v>5790</v>
      </c>
      <c r="P2562">
        <v>8167</v>
      </c>
      <c r="Q2562">
        <v>24</v>
      </c>
      <c r="R2562">
        <v>0</v>
      </c>
      <c r="S2562">
        <v>104</v>
      </c>
      <c r="T2562">
        <v>0</v>
      </c>
      <c r="U2562">
        <v>175</v>
      </c>
      <c r="V2562">
        <v>175</v>
      </c>
      <c r="W2562">
        <v>104</v>
      </c>
      <c r="X2562">
        <v>0</v>
      </c>
      <c r="Y2562">
        <v>0</v>
      </c>
      <c r="Z2562">
        <v>0</v>
      </c>
      <c r="AD2562" s="1">
        <v>41536.333333333336</v>
      </c>
      <c r="AE2562" s="1">
        <v>41550.708333333336</v>
      </c>
      <c r="AG2562" s="1">
        <v>41533.333333333336</v>
      </c>
      <c r="AH2562" s="1">
        <v>41547.708333333336</v>
      </c>
      <c r="AI2562" s="1">
        <v>41533.333333333336</v>
      </c>
      <c r="AJ2562" s="1">
        <v>41547.708333333336</v>
      </c>
      <c r="AK2562" s="1">
        <v>41533.333333333336</v>
      </c>
      <c r="AL2562" s="1">
        <v>41547.708333333336</v>
      </c>
      <c r="AM2562" s="1">
        <v>41536.333333333336</v>
      </c>
      <c r="AN2562" s="1">
        <v>41550.708333333336</v>
      </c>
      <c r="AP2562" t="s">
        <v>113</v>
      </c>
      <c r="AU2562" t="s">
        <v>6155</v>
      </c>
      <c r="AY2562" t="s">
        <v>106</v>
      </c>
      <c r="AZ2562">
        <v>0</v>
      </c>
      <c r="BA2562">
        <v>0</v>
      </c>
      <c r="BD2562" s="3">
        <v>41321.661805555559</v>
      </c>
      <c r="BE2562" s="3">
        <v>41321.663888888892</v>
      </c>
      <c r="BF2562" t="s">
        <v>115</v>
      </c>
      <c r="BG2562" t="s">
        <v>115</v>
      </c>
      <c r="BH2562">
        <v>8149</v>
      </c>
      <c r="BM2562">
        <v>43440</v>
      </c>
      <c r="BR2562" t="s">
        <v>3145</v>
      </c>
      <c r="BS2562" t="s">
        <v>3146</v>
      </c>
      <c r="BU2562">
        <v>1</v>
      </c>
      <c r="BV2562" t="s">
        <v>118</v>
      </c>
      <c r="BX2562" t="s">
        <v>119</v>
      </c>
      <c r="BY2562" t="s">
        <v>119</v>
      </c>
      <c r="BZ2562" t="s">
        <v>119</v>
      </c>
      <c r="CA2562">
        <v>1</v>
      </c>
      <c r="CC2562" t="s">
        <v>120</v>
      </c>
      <c r="CH2562">
        <v>540</v>
      </c>
      <c r="CI2562">
        <v>40990</v>
      </c>
      <c r="CJ2562" t="s">
        <v>106</v>
      </c>
      <c r="CK2562" t="s">
        <v>106</v>
      </c>
      <c r="CL2562">
        <v>20</v>
      </c>
      <c r="CM2562" t="s">
        <v>2867</v>
      </c>
      <c r="CO2562">
        <v>124764</v>
      </c>
      <c r="CQ2562">
        <v>0</v>
      </c>
      <c r="CR2562">
        <v>0</v>
      </c>
      <c r="CS2562">
        <v>0</v>
      </c>
      <c r="CY2562" t="s">
        <v>123</v>
      </c>
      <c r="CZ2562" t="s">
        <v>124</v>
      </c>
      <c r="DD2562" t="str" cm="1">
        <f t="array" ref="DD2562">TEXT(_xlfn.SEQUENCE(1, DATEDIF(AG2562, AH2562, "m") + 1, AG2562, 30), "YYYY-APMM")</f>
        <v>2013-AP09</v>
      </c>
      <c r="DN2562">
        <f t="shared" si="78"/>
        <v>175</v>
      </c>
      <c r="DO2562" t="str">
        <f t="shared" si="79"/>
        <v>CONCRETE MASON SK</v>
      </c>
    </row>
    <row r="2563" spans="1:119" x14ac:dyDescent="0.35">
      <c r="A2563" t="s">
        <v>105</v>
      </c>
      <c r="B2563">
        <v>501848</v>
      </c>
      <c r="C2563">
        <v>6359</v>
      </c>
      <c r="D2563">
        <v>124766</v>
      </c>
      <c r="E2563">
        <v>13662</v>
      </c>
      <c r="F2563">
        <v>0</v>
      </c>
      <c r="G2563" t="s">
        <v>106</v>
      </c>
      <c r="H2563" t="s">
        <v>106</v>
      </c>
      <c r="I2563" t="s">
        <v>106</v>
      </c>
      <c r="J2563" t="s">
        <v>107</v>
      </c>
      <c r="K2563" t="s">
        <v>108</v>
      </c>
      <c r="L2563" t="s">
        <v>109</v>
      </c>
      <c r="M2563" t="s">
        <v>110</v>
      </c>
      <c r="N2563" t="s">
        <v>6156</v>
      </c>
      <c r="O2563" t="s">
        <v>3154</v>
      </c>
      <c r="P2563">
        <v>8168</v>
      </c>
      <c r="Q2563">
        <v>144</v>
      </c>
      <c r="R2563">
        <v>0</v>
      </c>
      <c r="S2563">
        <v>200</v>
      </c>
      <c r="T2563">
        <v>0</v>
      </c>
      <c r="U2563">
        <v>1441</v>
      </c>
      <c r="V2563">
        <v>1441</v>
      </c>
      <c r="W2563">
        <v>200</v>
      </c>
      <c r="X2563">
        <v>0</v>
      </c>
      <c r="Y2563">
        <v>0</v>
      </c>
      <c r="Z2563">
        <v>0</v>
      </c>
      <c r="AD2563" s="1">
        <v>41556.333333333336</v>
      </c>
      <c r="AE2563" s="1">
        <v>41587.708333333336</v>
      </c>
      <c r="AG2563" s="1">
        <v>41535.333333333336</v>
      </c>
      <c r="AH2563" s="1">
        <v>41563.708333333336</v>
      </c>
      <c r="AI2563" s="1">
        <v>41535.333333333336</v>
      </c>
      <c r="AJ2563" s="1">
        <v>41563.708333333336</v>
      </c>
      <c r="AK2563" s="1">
        <v>41535.333333333336</v>
      </c>
      <c r="AL2563" s="1">
        <v>41563.708333333336</v>
      </c>
      <c r="AM2563" s="1">
        <v>41556.333333333336</v>
      </c>
      <c r="AN2563" s="1">
        <v>41587.708333333336</v>
      </c>
      <c r="AP2563" t="s">
        <v>113</v>
      </c>
      <c r="AU2563" t="s">
        <v>6157</v>
      </c>
      <c r="AY2563" t="s">
        <v>106</v>
      </c>
      <c r="AZ2563">
        <v>0</v>
      </c>
      <c r="BA2563">
        <v>0</v>
      </c>
      <c r="BD2563" s="3">
        <v>41321.661805555559</v>
      </c>
      <c r="BE2563" s="3">
        <v>41321.663888888892</v>
      </c>
      <c r="BF2563" t="s">
        <v>115</v>
      </c>
      <c r="BG2563" t="s">
        <v>115</v>
      </c>
      <c r="BH2563">
        <v>8149</v>
      </c>
      <c r="BM2563">
        <v>43450</v>
      </c>
      <c r="BR2563" t="s">
        <v>1309</v>
      </c>
      <c r="BS2563" t="s">
        <v>1310</v>
      </c>
      <c r="BU2563">
        <v>1</v>
      </c>
      <c r="BV2563" t="s">
        <v>118</v>
      </c>
      <c r="BX2563" t="s">
        <v>119</v>
      </c>
      <c r="BY2563" t="s">
        <v>119</v>
      </c>
      <c r="BZ2563" t="s">
        <v>119</v>
      </c>
      <c r="CA2563">
        <v>1</v>
      </c>
      <c r="CC2563" t="s">
        <v>120</v>
      </c>
      <c r="CH2563">
        <v>540</v>
      </c>
      <c r="CI2563">
        <v>40990</v>
      </c>
      <c r="CJ2563" t="s">
        <v>106</v>
      </c>
      <c r="CK2563" t="s">
        <v>106</v>
      </c>
      <c r="CL2563">
        <v>20</v>
      </c>
      <c r="CM2563" t="s">
        <v>2867</v>
      </c>
      <c r="CO2563">
        <v>124764</v>
      </c>
      <c r="CQ2563">
        <v>0</v>
      </c>
      <c r="CR2563">
        <v>0</v>
      </c>
      <c r="CS2563">
        <v>0</v>
      </c>
      <c r="CY2563" t="s">
        <v>123</v>
      </c>
      <c r="CZ2563" t="s">
        <v>124</v>
      </c>
      <c r="DD2563" t="str" cm="1">
        <f t="array" ref="DD2563">TEXT(_xlfn.SEQUENCE(1, DATEDIF(AG2563, AH2563, "m") + 1, AG2563, 30), "YYYY-APMM")</f>
        <v>2013-AP09</v>
      </c>
      <c r="DN2563">
        <f t="shared" ref="DN2563:DN2626" si="80">V2563/COUNTIF(DD2563:DF2563, "&lt;&gt;")</f>
        <v>1441</v>
      </c>
      <c r="DO2563" t="str">
        <f t="shared" ref="DO2563:DO2626" si="81">BR2563</f>
        <v>BLOCK MASON SK</v>
      </c>
    </row>
    <row r="2564" spans="1:119" x14ac:dyDescent="0.35">
      <c r="A2564" t="s">
        <v>105</v>
      </c>
      <c r="B2564">
        <v>501849</v>
      </c>
      <c r="C2564">
        <v>6359</v>
      </c>
      <c r="D2564">
        <v>124766</v>
      </c>
      <c r="E2564">
        <v>13662</v>
      </c>
      <c r="F2564">
        <v>0</v>
      </c>
      <c r="G2564" t="s">
        <v>106</v>
      </c>
      <c r="H2564" t="s">
        <v>106</v>
      </c>
      <c r="I2564" t="s">
        <v>106</v>
      </c>
      <c r="J2564" t="s">
        <v>107</v>
      </c>
      <c r="K2564" t="s">
        <v>108</v>
      </c>
      <c r="L2564" t="s">
        <v>109</v>
      </c>
      <c r="M2564" t="s">
        <v>110</v>
      </c>
      <c r="N2564" t="s">
        <v>6158</v>
      </c>
      <c r="O2564" t="s">
        <v>3157</v>
      </c>
      <c r="P2564">
        <v>8165</v>
      </c>
      <c r="Q2564">
        <v>144</v>
      </c>
      <c r="R2564">
        <v>0</v>
      </c>
      <c r="S2564">
        <v>200</v>
      </c>
      <c r="T2564">
        <v>0</v>
      </c>
      <c r="U2564">
        <v>283.5</v>
      </c>
      <c r="V2564">
        <v>283.5</v>
      </c>
      <c r="W2564">
        <v>200</v>
      </c>
      <c r="X2564">
        <v>0</v>
      </c>
      <c r="Y2564">
        <v>0</v>
      </c>
      <c r="Z2564">
        <v>0</v>
      </c>
      <c r="AD2564" s="1">
        <v>41562.333333333336</v>
      </c>
      <c r="AE2564" s="1">
        <v>41592.708333333336</v>
      </c>
      <c r="AG2564" s="1">
        <v>41541.333333333336</v>
      </c>
      <c r="AH2564" s="1">
        <v>41571.708333333336</v>
      </c>
      <c r="AI2564" s="1">
        <v>41541.333333333336</v>
      </c>
      <c r="AJ2564" s="1">
        <v>41571.708333333336</v>
      </c>
      <c r="AK2564" s="1">
        <v>41541.333333333336</v>
      </c>
      <c r="AL2564" s="1">
        <v>41571.708333333336</v>
      </c>
      <c r="AM2564" s="1">
        <v>41562.333333333336</v>
      </c>
      <c r="AN2564" s="1">
        <v>41592.708333333336</v>
      </c>
      <c r="AP2564" t="s">
        <v>113</v>
      </c>
      <c r="AU2564" t="s">
        <v>6159</v>
      </c>
      <c r="AY2564" t="s">
        <v>106</v>
      </c>
      <c r="AZ2564">
        <v>0</v>
      </c>
      <c r="BA2564">
        <v>0</v>
      </c>
      <c r="BD2564" s="3">
        <v>41321.661805555559</v>
      </c>
      <c r="BE2564" s="3">
        <v>41321.663888888892</v>
      </c>
      <c r="BF2564" t="s">
        <v>115</v>
      </c>
      <c r="BG2564" t="s">
        <v>115</v>
      </c>
      <c r="BH2564">
        <v>8149</v>
      </c>
      <c r="BM2564">
        <v>43420</v>
      </c>
      <c r="BR2564" t="s">
        <v>3122</v>
      </c>
      <c r="BS2564" t="s">
        <v>3123</v>
      </c>
      <c r="BU2564">
        <v>1</v>
      </c>
      <c r="BV2564" t="s">
        <v>118</v>
      </c>
      <c r="BX2564" t="s">
        <v>119</v>
      </c>
      <c r="BY2564" t="s">
        <v>119</v>
      </c>
      <c r="BZ2564" t="s">
        <v>119</v>
      </c>
      <c r="CA2564">
        <v>1</v>
      </c>
      <c r="CC2564" t="s">
        <v>120</v>
      </c>
      <c r="CH2564">
        <v>540</v>
      </c>
      <c r="CI2564">
        <v>40990</v>
      </c>
      <c r="CJ2564" t="s">
        <v>106</v>
      </c>
      <c r="CK2564" t="s">
        <v>106</v>
      </c>
      <c r="CL2564">
        <v>20</v>
      </c>
      <c r="CM2564" t="s">
        <v>2867</v>
      </c>
      <c r="CO2564">
        <v>124764</v>
      </c>
      <c r="CQ2564">
        <v>0</v>
      </c>
      <c r="CR2564">
        <v>0</v>
      </c>
      <c r="CS2564">
        <v>0</v>
      </c>
      <c r="CY2564" t="s">
        <v>123</v>
      </c>
      <c r="CZ2564" t="s">
        <v>124</v>
      </c>
      <c r="DD2564" t="str" cm="1">
        <f t="array" ref="DD2564:DE2564">TEXT(_xlfn.SEQUENCE(1, DATEDIF(AG2564, AH2564, "m") + 1, AG2564, 30), "YYYY-APMM")</f>
        <v>2013-AP09</v>
      </c>
      <c r="DE2564" t="str">
        <v>2013-AP10</v>
      </c>
      <c r="DN2564">
        <f t="shared" si="80"/>
        <v>141.75</v>
      </c>
      <c r="DO2564" t="str">
        <f t="shared" si="81"/>
        <v>STEEL FIXERS SK</v>
      </c>
    </row>
    <row r="2565" spans="1:119" x14ac:dyDescent="0.35">
      <c r="A2565" t="s">
        <v>105</v>
      </c>
      <c r="B2565">
        <v>501850</v>
      </c>
      <c r="C2565">
        <v>6359</v>
      </c>
      <c r="D2565">
        <v>124767</v>
      </c>
      <c r="E2565">
        <v>13662</v>
      </c>
      <c r="F2565">
        <v>0</v>
      </c>
      <c r="G2565" t="s">
        <v>106</v>
      </c>
      <c r="H2565" t="s">
        <v>106</v>
      </c>
      <c r="I2565" t="s">
        <v>106</v>
      </c>
      <c r="J2565" t="s">
        <v>107</v>
      </c>
      <c r="K2565" t="s">
        <v>108</v>
      </c>
      <c r="L2565" t="s">
        <v>109</v>
      </c>
      <c r="M2565" t="s">
        <v>110</v>
      </c>
      <c r="N2565" t="s">
        <v>6160</v>
      </c>
      <c r="O2565" t="s">
        <v>3140</v>
      </c>
      <c r="P2565">
        <v>8165</v>
      </c>
      <c r="Q2565">
        <v>0</v>
      </c>
      <c r="R2565">
        <v>0</v>
      </c>
      <c r="S2565">
        <v>200</v>
      </c>
      <c r="T2565">
        <v>0</v>
      </c>
      <c r="U2565">
        <v>1615.25</v>
      </c>
      <c r="V2565">
        <v>1615.25</v>
      </c>
      <c r="W2565">
        <v>200</v>
      </c>
      <c r="X2565">
        <v>0</v>
      </c>
      <c r="Y2565">
        <v>0</v>
      </c>
      <c r="Z2565">
        <v>0</v>
      </c>
      <c r="AD2565" s="1">
        <v>41470.333333333336</v>
      </c>
      <c r="AE2565" s="1">
        <v>41501.708333333336</v>
      </c>
      <c r="AG2565" s="1">
        <v>41470.333333333336</v>
      </c>
      <c r="AH2565" s="1">
        <v>41501.708333333336</v>
      </c>
      <c r="AI2565" s="1">
        <v>41470.333333333336</v>
      </c>
      <c r="AJ2565" s="1">
        <v>41501.708333333336</v>
      </c>
      <c r="AK2565" s="1">
        <v>41470.333333333336</v>
      </c>
      <c r="AL2565" s="1">
        <v>41501.708333333336</v>
      </c>
      <c r="AM2565" s="1">
        <v>41470.333333333336</v>
      </c>
      <c r="AN2565" s="1">
        <v>41501.708333333336</v>
      </c>
      <c r="AP2565" t="s">
        <v>113</v>
      </c>
      <c r="AU2565" t="s">
        <v>6161</v>
      </c>
      <c r="AY2565" t="s">
        <v>106</v>
      </c>
      <c r="AZ2565">
        <v>0</v>
      </c>
      <c r="BA2565">
        <v>0</v>
      </c>
      <c r="BD2565" s="3">
        <v>41321.661805555559</v>
      </c>
      <c r="BE2565" s="3">
        <v>41321.663888888892</v>
      </c>
      <c r="BF2565" t="s">
        <v>115</v>
      </c>
      <c r="BG2565" t="s">
        <v>115</v>
      </c>
      <c r="BH2565">
        <v>8149</v>
      </c>
      <c r="BM2565">
        <v>43420</v>
      </c>
      <c r="BR2565" t="s">
        <v>3122</v>
      </c>
      <c r="BS2565" t="s">
        <v>3123</v>
      </c>
      <c r="BU2565">
        <v>1</v>
      </c>
      <c r="BV2565" t="s">
        <v>118</v>
      </c>
      <c r="BX2565" t="s">
        <v>119</v>
      </c>
      <c r="BY2565" t="s">
        <v>119</v>
      </c>
      <c r="BZ2565" t="s">
        <v>119</v>
      </c>
      <c r="CA2565">
        <v>1</v>
      </c>
      <c r="CC2565" t="s">
        <v>120</v>
      </c>
      <c r="CH2565">
        <v>540</v>
      </c>
      <c r="CI2565">
        <v>40980</v>
      </c>
      <c r="CJ2565" t="s">
        <v>106</v>
      </c>
      <c r="CK2565" t="s">
        <v>106</v>
      </c>
      <c r="CL2565">
        <v>15</v>
      </c>
      <c r="CM2565" t="s">
        <v>2963</v>
      </c>
      <c r="CO2565">
        <v>124764</v>
      </c>
      <c r="CQ2565">
        <v>0</v>
      </c>
      <c r="CR2565">
        <v>0</v>
      </c>
      <c r="CS2565">
        <v>0</v>
      </c>
      <c r="CY2565" t="s">
        <v>123</v>
      </c>
      <c r="CZ2565" t="s">
        <v>124</v>
      </c>
      <c r="DD2565" t="str" cm="1">
        <f t="array" ref="DD2565:DE2565">TEXT(_xlfn.SEQUENCE(1, DATEDIF(AG2565, AH2565, "m") + 1, AG2565, 30), "YYYY-APMM")</f>
        <v>2013-AP07</v>
      </c>
      <c r="DE2565" t="str">
        <v>2013-AP08</v>
      </c>
      <c r="DN2565">
        <f t="shared" si="80"/>
        <v>807.625</v>
      </c>
      <c r="DO2565" t="str">
        <f t="shared" si="81"/>
        <v>STEEL FIXERS SK</v>
      </c>
    </row>
    <row r="2566" spans="1:119" x14ac:dyDescent="0.35">
      <c r="A2566" t="s">
        <v>105</v>
      </c>
      <c r="B2566">
        <v>501851</v>
      </c>
      <c r="C2566">
        <v>6359</v>
      </c>
      <c r="D2566">
        <v>124767</v>
      </c>
      <c r="E2566">
        <v>13662</v>
      </c>
      <c r="F2566">
        <v>0</v>
      </c>
      <c r="G2566" t="s">
        <v>106</v>
      </c>
      <c r="H2566" t="s">
        <v>106</v>
      </c>
      <c r="I2566" t="s">
        <v>106</v>
      </c>
      <c r="J2566" t="s">
        <v>107</v>
      </c>
      <c r="K2566" t="s">
        <v>108</v>
      </c>
      <c r="L2566" t="s">
        <v>109</v>
      </c>
      <c r="M2566" t="s">
        <v>110</v>
      </c>
      <c r="N2566" t="s">
        <v>6162</v>
      </c>
      <c r="O2566" t="s">
        <v>3143</v>
      </c>
      <c r="P2566">
        <v>8167</v>
      </c>
      <c r="Q2566">
        <v>0</v>
      </c>
      <c r="R2566">
        <v>0</v>
      </c>
      <c r="S2566">
        <v>192</v>
      </c>
      <c r="T2566">
        <v>0</v>
      </c>
      <c r="U2566">
        <v>87.5</v>
      </c>
      <c r="V2566">
        <v>87.5</v>
      </c>
      <c r="W2566">
        <v>192</v>
      </c>
      <c r="X2566">
        <v>0</v>
      </c>
      <c r="Y2566">
        <v>0</v>
      </c>
      <c r="Z2566">
        <v>0</v>
      </c>
      <c r="AD2566" s="1">
        <v>41480.333333333336</v>
      </c>
      <c r="AE2566" s="1">
        <v>41511.708333333336</v>
      </c>
      <c r="AG2566" s="1">
        <v>41480.333333333336</v>
      </c>
      <c r="AH2566" s="1">
        <v>41511.708333333336</v>
      </c>
      <c r="AI2566" s="1">
        <v>41480.333333333336</v>
      </c>
      <c r="AJ2566" s="1">
        <v>41511.708333333336</v>
      </c>
      <c r="AK2566" s="1">
        <v>41480.333333333336</v>
      </c>
      <c r="AL2566" s="1">
        <v>41511.708333333336</v>
      </c>
      <c r="AM2566" s="1">
        <v>41480.333333333336</v>
      </c>
      <c r="AN2566" s="1">
        <v>41511.708333333336</v>
      </c>
      <c r="AP2566" t="s">
        <v>113</v>
      </c>
      <c r="AU2566" t="s">
        <v>6163</v>
      </c>
      <c r="AY2566" t="s">
        <v>106</v>
      </c>
      <c r="AZ2566">
        <v>0</v>
      </c>
      <c r="BA2566">
        <v>0</v>
      </c>
      <c r="BD2566" s="3">
        <v>41321.661805555559</v>
      </c>
      <c r="BE2566" s="3">
        <v>41321.663888888892</v>
      </c>
      <c r="BF2566" t="s">
        <v>115</v>
      </c>
      <c r="BG2566" t="s">
        <v>115</v>
      </c>
      <c r="BH2566">
        <v>8149</v>
      </c>
      <c r="BM2566">
        <v>43440</v>
      </c>
      <c r="BR2566" t="s">
        <v>3145</v>
      </c>
      <c r="BS2566" t="s">
        <v>3146</v>
      </c>
      <c r="BU2566">
        <v>1</v>
      </c>
      <c r="BV2566" t="s">
        <v>118</v>
      </c>
      <c r="BX2566" t="s">
        <v>119</v>
      </c>
      <c r="BY2566" t="s">
        <v>119</v>
      </c>
      <c r="BZ2566" t="s">
        <v>119</v>
      </c>
      <c r="CA2566">
        <v>1</v>
      </c>
      <c r="CC2566" t="s">
        <v>120</v>
      </c>
      <c r="CH2566">
        <v>540</v>
      </c>
      <c r="CI2566">
        <v>40980</v>
      </c>
      <c r="CJ2566" t="s">
        <v>106</v>
      </c>
      <c r="CK2566" t="s">
        <v>106</v>
      </c>
      <c r="CL2566">
        <v>15</v>
      </c>
      <c r="CM2566" t="s">
        <v>2963</v>
      </c>
      <c r="CO2566">
        <v>124764</v>
      </c>
      <c r="CQ2566">
        <v>0</v>
      </c>
      <c r="CR2566">
        <v>0</v>
      </c>
      <c r="CS2566">
        <v>0</v>
      </c>
      <c r="CY2566" t="s">
        <v>123</v>
      </c>
      <c r="CZ2566" t="s">
        <v>124</v>
      </c>
      <c r="DD2566" t="str" cm="1">
        <f t="array" ref="DD2566:DE2566">TEXT(_xlfn.SEQUENCE(1, DATEDIF(AG2566, AH2566, "m") + 1, AG2566, 30), "YYYY-APMM")</f>
        <v>2013-AP07</v>
      </c>
      <c r="DE2566" t="str">
        <v>2013-AP08</v>
      </c>
      <c r="DN2566">
        <f t="shared" si="80"/>
        <v>43.75</v>
      </c>
      <c r="DO2566" t="str">
        <f t="shared" si="81"/>
        <v>CONCRETE MASON SK</v>
      </c>
    </row>
    <row r="2567" spans="1:119" x14ac:dyDescent="0.35">
      <c r="A2567" t="s">
        <v>105</v>
      </c>
      <c r="B2567">
        <v>501852</v>
      </c>
      <c r="C2567">
        <v>6359</v>
      </c>
      <c r="D2567">
        <v>124767</v>
      </c>
      <c r="E2567">
        <v>13662</v>
      </c>
      <c r="F2567">
        <v>0</v>
      </c>
      <c r="G2567" t="s">
        <v>106</v>
      </c>
      <c r="H2567" t="s">
        <v>106</v>
      </c>
      <c r="I2567" t="s">
        <v>106</v>
      </c>
      <c r="J2567" t="s">
        <v>107</v>
      </c>
      <c r="K2567" t="s">
        <v>108</v>
      </c>
      <c r="L2567" t="s">
        <v>109</v>
      </c>
      <c r="M2567" t="s">
        <v>110</v>
      </c>
      <c r="N2567" t="s">
        <v>6164</v>
      </c>
      <c r="O2567" t="s">
        <v>3164</v>
      </c>
      <c r="P2567">
        <v>8165</v>
      </c>
      <c r="Q2567">
        <v>0</v>
      </c>
      <c r="R2567">
        <v>0</v>
      </c>
      <c r="S2567">
        <v>200</v>
      </c>
      <c r="T2567">
        <v>0</v>
      </c>
      <c r="U2567">
        <v>10081.75</v>
      </c>
      <c r="V2567">
        <v>10081.75</v>
      </c>
      <c r="W2567">
        <v>200</v>
      </c>
      <c r="X2567">
        <v>0</v>
      </c>
      <c r="Y2567">
        <v>0</v>
      </c>
      <c r="Z2567">
        <v>0</v>
      </c>
      <c r="AD2567" s="1">
        <v>41499.333333333336</v>
      </c>
      <c r="AE2567" s="1">
        <v>41527.708333333336</v>
      </c>
      <c r="AG2567" s="1">
        <v>41499.333333333336</v>
      </c>
      <c r="AH2567" s="1">
        <v>41527.708333333336</v>
      </c>
      <c r="AI2567" s="1">
        <v>41499.333333333336</v>
      </c>
      <c r="AJ2567" s="1">
        <v>41527.708333333336</v>
      </c>
      <c r="AK2567" s="1">
        <v>41499.333333333336</v>
      </c>
      <c r="AL2567" s="1">
        <v>41527.708333333336</v>
      </c>
      <c r="AM2567" s="1">
        <v>41499.333333333336</v>
      </c>
      <c r="AN2567" s="1">
        <v>41527.708333333336</v>
      </c>
      <c r="AP2567" t="s">
        <v>113</v>
      </c>
      <c r="AU2567" t="s">
        <v>6165</v>
      </c>
      <c r="AY2567" t="s">
        <v>106</v>
      </c>
      <c r="AZ2567">
        <v>0</v>
      </c>
      <c r="BA2567">
        <v>0</v>
      </c>
      <c r="BD2567" s="3">
        <v>41321.661805555559</v>
      </c>
      <c r="BE2567" s="3">
        <v>41321.663888888892</v>
      </c>
      <c r="BF2567" t="s">
        <v>115</v>
      </c>
      <c r="BG2567" t="s">
        <v>115</v>
      </c>
      <c r="BH2567">
        <v>8149</v>
      </c>
      <c r="BM2567">
        <v>43420</v>
      </c>
      <c r="BR2567" t="s">
        <v>3122</v>
      </c>
      <c r="BS2567" t="s">
        <v>3123</v>
      </c>
      <c r="BU2567">
        <v>1</v>
      </c>
      <c r="BV2567" t="s">
        <v>118</v>
      </c>
      <c r="BX2567" t="s">
        <v>119</v>
      </c>
      <c r="BY2567" t="s">
        <v>119</v>
      </c>
      <c r="BZ2567" t="s">
        <v>119</v>
      </c>
      <c r="CA2567">
        <v>1</v>
      </c>
      <c r="CC2567" t="s">
        <v>120</v>
      </c>
      <c r="CH2567">
        <v>540</v>
      </c>
      <c r="CI2567">
        <v>40980</v>
      </c>
      <c r="CJ2567" t="s">
        <v>106</v>
      </c>
      <c r="CK2567" t="s">
        <v>106</v>
      </c>
      <c r="CL2567">
        <v>15</v>
      </c>
      <c r="CM2567" t="s">
        <v>2963</v>
      </c>
      <c r="CO2567">
        <v>124764</v>
      </c>
      <c r="CQ2567">
        <v>0</v>
      </c>
      <c r="CR2567">
        <v>0</v>
      </c>
      <c r="CS2567">
        <v>0</v>
      </c>
      <c r="CY2567" t="s">
        <v>123</v>
      </c>
      <c r="CZ2567" t="s">
        <v>124</v>
      </c>
      <c r="DD2567" t="str" cm="1">
        <f t="array" ref="DD2567">TEXT(_xlfn.SEQUENCE(1, DATEDIF(AG2567, AH2567, "m") + 1, AG2567, 30), "YYYY-APMM")</f>
        <v>2013-AP08</v>
      </c>
      <c r="DN2567">
        <f t="shared" si="80"/>
        <v>10081.75</v>
      </c>
      <c r="DO2567" t="str">
        <f t="shared" si="81"/>
        <v>STEEL FIXERS SK</v>
      </c>
    </row>
    <row r="2568" spans="1:119" x14ac:dyDescent="0.35">
      <c r="A2568" t="s">
        <v>105</v>
      </c>
      <c r="B2568">
        <v>501853</v>
      </c>
      <c r="C2568">
        <v>6359</v>
      </c>
      <c r="D2568">
        <v>124767</v>
      </c>
      <c r="E2568">
        <v>13662</v>
      </c>
      <c r="F2568">
        <v>0</v>
      </c>
      <c r="G2568" t="s">
        <v>106</v>
      </c>
      <c r="H2568" t="s">
        <v>106</v>
      </c>
      <c r="I2568" t="s">
        <v>106</v>
      </c>
      <c r="J2568" t="s">
        <v>107</v>
      </c>
      <c r="K2568" t="s">
        <v>108</v>
      </c>
      <c r="L2568" t="s">
        <v>109</v>
      </c>
      <c r="M2568" t="s">
        <v>110</v>
      </c>
      <c r="N2568" t="s">
        <v>6166</v>
      </c>
      <c r="O2568" t="s">
        <v>3167</v>
      </c>
      <c r="P2568">
        <v>8167</v>
      </c>
      <c r="Q2568">
        <v>0</v>
      </c>
      <c r="R2568">
        <v>0</v>
      </c>
      <c r="S2568">
        <v>120</v>
      </c>
      <c r="T2568">
        <v>0</v>
      </c>
      <c r="U2568">
        <v>731.5</v>
      </c>
      <c r="V2568">
        <v>731.5</v>
      </c>
      <c r="W2568">
        <v>120</v>
      </c>
      <c r="X2568">
        <v>0</v>
      </c>
      <c r="Y2568">
        <v>0</v>
      </c>
      <c r="Z2568">
        <v>0</v>
      </c>
      <c r="AD2568" s="1">
        <v>41514.333333333336</v>
      </c>
      <c r="AE2568" s="1">
        <v>41531.708333333336</v>
      </c>
      <c r="AG2568" s="1">
        <v>41514.333333333336</v>
      </c>
      <c r="AH2568" s="1">
        <v>41531.708333333336</v>
      </c>
      <c r="AI2568" s="1">
        <v>41514.333333333336</v>
      </c>
      <c r="AJ2568" s="1">
        <v>41531.708333333336</v>
      </c>
      <c r="AK2568" s="1">
        <v>41514.333333333336</v>
      </c>
      <c r="AL2568" s="1">
        <v>41531.708333333336</v>
      </c>
      <c r="AM2568" s="1">
        <v>41514.333333333336</v>
      </c>
      <c r="AN2568" s="1">
        <v>41531.708333333336</v>
      </c>
      <c r="AP2568" t="s">
        <v>113</v>
      </c>
      <c r="AU2568" t="s">
        <v>6167</v>
      </c>
      <c r="AY2568" t="s">
        <v>106</v>
      </c>
      <c r="AZ2568">
        <v>0</v>
      </c>
      <c r="BA2568">
        <v>0</v>
      </c>
      <c r="BD2568" s="3">
        <v>41321.661805555559</v>
      </c>
      <c r="BE2568" s="3">
        <v>41321.663888888892</v>
      </c>
      <c r="BF2568" t="s">
        <v>115</v>
      </c>
      <c r="BG2568" t="s">
        <v>115</v>
      </c>
      <c r="BH2568">
        <v>8149</v>
      </c>
      <c r="BM2568">
        <v>43440</v>
      </c>
      <c r="BR2568" t="s">
        <v>3145</v>
      </c>
      <c r="BS2568" t="s">
        <v>3146</v>
      </c>
      <c r="BU2568">
        <v>1</v>
      </c>
      <c r="BV2568" t="s">
        <v>118</v>
      </c>
      <c r="BX2568" t="s">
        <v>119</v>
      </c>
      <c r="BY2568" t="s">
        <v>119</v>
      </c>
      <c r="BZ2568" t="s">
        <v>119</v>
      </c>
      <c r="CA2568">
        <v>1</v>
      </c>
      <c r="CC2568" t="s">
        <v>120</v>
      </c>
      <c r="CH2568">
        <v>540</v>
      </c>
      <c r="CI2568">
        <v>40980</v>
      </c>
      <c r="CJ2568" t="s">
        <v>106</v>
      </c>
      <c r="CK2568" t="s">
        <v>106</v>
      </c>
      <c r="CL2568">
        <v>15</v>
      </c>
      <c r="CM2568" t="s">
        <v>2963</v>
      </c>
      <c r="CO2568">
        <v>124764</v>
      </c>
      <c r="CQ2568">
        <v>0</v>
      </c>
      <c r="CR2568">
        <v>0</v>
      </c>
      <c r="CS2568">
        <v>0</v>
      </c>
      <c r="CY2568" t="s">
        <v>123</v>
      </c>
      <c r="CZ2568" t="s">
        <v>124</v>
      </c>
      <c r="DD2568" t="str" cm="1">
        <f t="array" ref="DD2568">TEXT(_xlfn.SEQUENCE(1, DATEDIF(AG2568, AH2568, "m") + 1, AG2568, 30), "YYYY-APMM")</f>
        <v>2013-AP08</v>
      </c>
      <c r="DN2568">
        <f t="shared" si="80"/>
        <v>731.5</v>
      </c>
      <c r="DO2568" t="str">
        <f t="shared" si="81"/>
        <v>CONCRETE MASON SK</v>
      </c>
    </row>
    <row r="2569" spans="1:119" x14ac:dyDescent="0.35">
      <c r="A2569" t="s">
        <v>105</v>
      </c>
      <c r="B2569">
        <v>501854</v>
      </c>
      <c r="C2569">
        <v>6359</v>
      </c>
      <c r="D2569">
        <v>124769</v>
      </c>
      <c r="E2569">
        <v>13662</v>
      </c>
      <c r="F2569">
        <v>0</v>
      </c>
      <c r="G2569" t="s">
        <v>106</v>
      </c>
      <c r="H2569" t="s">
        <v>106</v>
      </c>
      <c r="I2569" t="s">
        <v>106</v>
      </c>
      <c r="J2569" t="s">
        <v>107</v>
      </c>
      <c r="K2569" t="s">
        <v>108</v>
      </c>
      <c r="L2569" t="s">
        <v>109</v>
      </c>
      <c r="M2569" t="s">
        <v>110</v>
      </c>
      <c r="N2569" t="s">
        <v>6168</v>
      </c>
      <c r="O2569" t="s">
        <v>3105</v>
      </c>
      <c r="P2569">
        <v>8177</v>
      </c>
      <c r="Q2569">
        <v>0</v>
      </c>
      <c r="R2569">
        <v>0</v>
      </c>
      <c r="S2569">
        <v>200</v>
      </c>
      <c r="T2569">
        <v>0</v>
      </c>
      <c r="U2569">
        <v>1556</v>
      </c>
      <c r="V2569">
        <v>1556</v>
      </c>
      <c r="W2569">
        <v>200</v>
      </c>
      <c r="X2569">
        <v>732</v>
      </c>
      <c r="Y2569">
        <v>0</v>
      </c>
      <c r="Z2569">
        <v>732</v>
      </c>
      <c r="AD2569" s="1">
        <v>41303.333333333336</v>
      </c>
      <c r="AE2569" s="1">
        <v>41332.708333333336</v>
      </c>
      <c r="AG2569" s="1">
        <v>41303.333333333336</v>
      </c>
      <c r="AH2569" s="1">
        <v>41332.708333333336</v>
      </c>
      <c r="AI2569" s="1">
        <v>41303.333333333336</v>
      </c>
      <c r="AJ2569" s="1">
        <v>41332.708333333336</v>
      </c>
      <c r="AK2569" s="1">
        <v>41303.333333333336</v>
      </c>
      <c r="AL2569" s="1">
        <v>41332.708333333336</v>
      </c>
      <c r="AM2569" s="1">
        <v>41303.333333333336</v>
      </c>
      <c r="AN2569" s="1">
        <v>41332.708333333336</v>
      </c>
      <c r="AP2569" t="s">
        <v>113</v>
      </c>
      <c r="AU2569" t="s">
        <v>6169</v>
      </c>
      <c r="AY2569" t="s">
        <v>106</v>
      </c>
      <c r="AZ2569">
        <v>0</v>
      </c>
      <c r="BA2569">
        <v>0</v>
      </c>
      <c r="BD2569" s="3">
        <v>41321.661805555559</v>
      </c>
      <c r="BE2569" s="3">
        <v>41321.663888888892</v>
      </c>
      <c r="BF2569" t="s">
        <v>115</v>
      </c>
      <c r="BG2569" t="s">
        <v>115</v>
      </c>
      <c r="BH2569">
        <v>8149</v>
      </c>
      <c r="BM2569">
        <v>43540</v>
      </c>
      <c r="BR2569" t="s">
        <v>1299</v>
      </c>
      <c r="BS2569" t="s">
        <v>1300</v>
      </c>
      <c r="BU2569">
        <v>1</v>
      </c>
      <c r="BV2569" t="s">
        <v>118</v>
      </c>
      <c r="BX2569" t="s">
        <v>119</v>
      </c>
      <c r="BY2569" t="s">
        <v>119</v>
      </c>
      <c r="BZ2569" t="s">
        <v>119</v>
      </c>
      <c r="CA2569">
        <v>1</v>
      </c>
      <c r="CC2569" t="s">
        <v>120</v>
      </c>
      <c r="CH2569">
        <v>540</v>
      </c>
      <c r="CI2569">
        <v>40950</v>
      </c>
      <c r="CJ2569" t="s">
        <v>106</v>
      </c>
      <c r="CK2569" t="s">
        <v>106</v>
      </c>
      <c r="CL2569">
        <v>10</v>
      </c>
      <c r="CM2569" t="s">
        <v>3107</v>
      </c>
      <c r="CO2569">
        <v>124768</v>
      </c>
      <c r="CQ2569">
        <v>0</v>
      </c>
      <c r="CR2569">
        <v>0</v>
      </c>
      <c r="CS2569">
        <v>0</v>
      </c>
      <c r="CY2569" t="s">
        <v>123</v>
      </c>
      <c r="CZ2569" t="s">
        <v>124</v>
      </c>
      <c r="DD2569" t="str" cm="1">
        <f t="array" ref="DD2569">TEXT(_xlfn.SEQUENCE(1, DATEDIF(AG2569, AH2569, "m") + 1, AG2569, 30), "YYYY-APMM")</f>
        <v>2013-AP01</v>
      </c>
      <c r="DN2569">
        <f t="shared" si="80"/>
        <v>1556</v>
      </c>
      <c r="DO2569" t="str">
        <f t="shared" si="81"/>
        <v>LABOR - CIVIL</v>
      </c>
    </row>
    <row r="2570" spans="1:119" x14ac:dyDescent="0.35">
      <c r="A2570" t="s">
        <v>105</v>
      </c>
      <c r="B2570">
        <v>501855</v>
      </c>
      <c r="C2570">
        <v>6359</v>
      </c>
      <c r="D2570">
        <v>124769</v>
      </c>
      <c r="E2570">
        <v>13662</v>
      </c>
      <c r="F2570">
        <v>0</v>
      </c>
      <c r="G2570" t="s">
        <v>106</v>
      </c>
      <c r="H2570" t="s">
        <v>106</v>
      </c>
      <c r="I2570" t="s">
        <v>106</v>
      </c>
      <c r="J2570" t="s">
        <v>107</v>
      </c>
      <c r="K2570" t="s">
        <v>108</v>
      </c>
      <c r="L2570" t="s">
        <v>109</v>
      </c>
      <c r="M2570" t="s">
        <v>110</v>
      </c>
      <c r="N2570" t="s">
        <v>6170</v>
      </c>
      <c r="O2570" t="s">
        <v>3109</v>
      </c>
      <c r="P2570">
        <v>8178</v>
      </c>
      <c r="Q2570">
        <v>0</v>
      </c>
      <c r="R2570">
        <v>0</v>
      </c>
      <c r="S2570">
        <v>184</v>
      </c>
      <c r="T2570">
        <v>0</v>
      </c>
      <c r="U2570">
        <v>634.25</v>
      </c>
      <c r="V2570">
        <v>634.25</v>
      </c>
      <c r="W2570">
        <v>184</v>
      </c>
      <c r="X2570">
        <v>0</v>
      </c>
      <c r="Y2570">
        <v>0</v>
      </c>
      <c r="Z2570">
        <v>0</v>
      </c>
      <c r="AD2570" s="1">
        <v>41314.333333333336</v>
      </c>
      <c r="AE2570" s="1">
        <v>41340.708333333336</v>
      </c>
      <c r="AG2570" s="1">
        <v>41314.333333333336</v>
      </c>
      <c r="AH2570" s="1">
        <v>41340.708333333336</v>
      </c>
      <c r="AI2570" s="1">
        <v>41314.333333333336</v>
      </c>
      <c r="AJ2570" s="1">
        <v>41340.708333333336</v>
      </c>
      <c r="AK2570" s="1">
        <v>41314.333333333336</v>
      </c>
      <c r="AL2570" s="1">
        <v>41340.708333333336</v>
      </c>
      <c r="AM2570" s="1">
        <v>41314.333333333336</v>
      </c>
      <c r="AN2570" s="1">
        <v>41340.708333333336</v>
      </c>
      <c r="AP2570" t="s">
        <v>113</v>
      </c>
      <c r="AU2570" t="s">
        <v>6171</v>
      </c>
      <c r="AY2570" t="s">
        <v>106</v>
      </c>
      <c r="AZ2570">
        <v>0</v>
      </c>
      <c r="BA2570">
        <v>0</v>
      </c>
      <c r="BD2570" s="3">
        <v>41321.661805555559</v>
      </c>
      <c r="BE2570" s="3">
        <v>41321.663888888892</v>
      </c>
      <c r="BF2570" t="s">
        <v>115</v>
      </c>
      <c r="BG2570" t="s">
        <v>115</v>
      </c>
      <c r="BH2570">
        <v>8149</v>
      </c>
      <c r="BM2570">
        <v>43550</v>
      </c>
      <c r="BR2570" t="s">
        <v>116</v>
      </c>
      <c r="BS2570" t="s">
        <v>117</v>
      </c>
      <c r="BU2570">
        <v>1</v>
      </c>
      <c r="BV2570" t="s">
        <v>118</v>
      </c>
      <c r="BX2570" t="s">
        <v>119</v>
      </c>
      <c r="BY2570" t="s">
        <v>119</v>
      </c>
      <c r="BZ2570" t="s">
        <v>119</v>
      </c>
      <c r="CA2570">
        <v>1</v>
      </c>
      <c r="CC2570" t="s">
        <v>120</v>
      </c>
      <c r="CH2570">
        <v>540</v>
      </c>
      <c r="CI2570">
        <v>40950</v>
      </c>
      <c r="CJ2570" t="s">
        <v>106</v>
      </c>
      <c r="CK2570" t="s">
        <v>106</v>
      </c>
      <c r="CL2570">
        <v>10</v>
      </c>
      <c r="CM2570" t="s">
        <v>3107</v>
      </c>
      <c r="CO2570">
        <v>124768</v>
      </c>
      <c r="CQ2570">
        <v>0</v>
      </c>
      <c r="CR2570">
        <v>0</v>
      </c>
      <c r="CS2570">
        <v>0</v>
      </c>
      <c r="CY2570" t="s">
        <v>123</v>
      </c>
      <c r="CZ2570" t="s">
        <v>124</v>
      </c>
      <c r="DD2570" t="str" cm="1">
        <f t="array" ref="DD2570">TEXT(_xlfn.SEQUENCE(1, DATEDIF(AG2570, AH2570, "m") + 1, AG2570, 30), "YYYY-APMM")</f>
        <v>2013-AP02</v>
      </c>
      <c r="DN2570">
        <f t="shared" si="80"/>
        <v>634.25</v>
      </c>
      <c r="DO2570" t="str">
        <f t="shared" si="81"/>
        <v>LABOR- SUBCONTRACTOR</v>
      </c>
    </row>
    <row r="2571" spans="1:119" x14ac:dyDescent="0.35">
      <c r="A2571" t="s">
        <v>105</v>
      </c>
      <c r="B2571">
        <v>501856</v>
      </c>
      <c r="C2571">
        <v>6359</v>
      </c>
      <c r="D2571">
        <v>124769</v>
      </c>
      <c r="E2571">
        <v>13662</v>
      </c>
      <c r="F2571">
        <v>0</v>
      </c>
      <c r="G2571" t="s">
        <v>106</v>
      </c>
      <c r="H2571" t="s">
        <v>106</v>
      </c>
      <c r="I2571" t="s">
        <v>106</v>
      </c>
      <c r="J2571" t="s">
        <v>107</v>
      </c>
      <c r="K2571" t="s">
        <v>108</v>
      </c>
      <c r="L2571" t="s">
        <v>109</v>
      </c>
      <c r="M2571" t="s">
        <v>110</v>
      </c>
      <c r="N2571" t="s">
        <v>6172</v>
      </c>
      <c r="O2571" t="s">
        <v>3112</v>
      </c>
      <c r="P2571">
        <v>8163</v>
      </c>
      <c r="Q2571">
        <v>0</v>
      </c>
      <c r="R2571">
        <v>0</v>
      </c>
      <c r="S2571">
        <v>184</v>
      </c>
      <c r="T2571">
        <v>0</v>
      </c>
      <c r="U2571">
        <v>588</v>
      </c>
      <c r="V2571">
        <v>588</v>
      </c>
      <c r="W2571">
        <v>184</v>
      </c>
      <c r="X2571">
        <v>0</v>
      </c>
      <c r="Y2571">
        <v>0</v>
      </c>
      <c r="Z2571">
        <v>0</v>
      </c>
      <c r="AD2571" s="1">
        <v>41318.333333333336</v>
      </c>
      <c r="AE2571" s="1">
        <v>41344.708333333336</v>
      </c>
      <c r="AG2571" s="1">
        <v>41318.333333333336</v>
      </c>
      <c r="AH2571" s="1">
        <v>41344.708333333336</v>
      </c>
      <c r="AI2571" s="1">
        <v>41318.333333333336</v>
      </c>
      <c r="AJ2571" s="1">
        <v>41344.708333333336</v>
      </c>
      <c r="AK2571" s="1">
        <v>41318.333333333336</v>
      </c>
      <c r="AL2571" s="1">
        <v>41344.708333333336</v>
      </c>
      <c r="AM2571" s="1">
        <v>41318.333333333336</v>
      </c>
      <c r="AN2571" s="1">
        <v>41344.708333333336</v>
      </c>
      <c r="AP2571" t="s">
        <v>113</v>
      </c>
      <c r="AU2571" t="s">
        <v>6173</v>
      </c>
      <c r="AY2571" t="s">
        <v>106</v>
      </c>
      <c r="AZ2571">
        <v>0</v>
      </c>
      <c r="BA2571">
        <v>0</v>
      </c>
      <c r="BD2571" s="3">
        <v>41321.661805555559</v>
      </c>
      <c r="BE2571" s="3">
        <v>41321.663888888892</v>
      </c>
      <c r="BF2571" t="s">
        <v>115</v>
      </c>
      <c r="BG2571" t="s">
        <v>115</v>
      </c>
      <c r="BH2571">
        <v>8149</v>
      </c>
      <c r="BM2571">
        <v>43400</v>
      </c>
      <c r="BR2571" t="s">
        <v>3114</v>
      </c>
      <c r="BS2571" t="s">
        <v>3115</v>
      </c>
      <c r="BU2571">
        <v>1</v>
      </c>
      <c r="BV2571" t="s">
        <v>118</v>
      </c>
      <c r="BX2571" t="s">
        <v>119</v>
      </c>
      <c r="BY2571" t="s">
        <v>119</v>
      </c>
      <c r="BZ2571" t="s">
        <v>119</v>
      </c>
      <c r="CA2571">
        <v>1</v>
      </c>
      <c r="CC2571" t="s">
        <v>120</v>
      </c>
      <c r="CH2571">
        <v>540</v>
      </c>
      <c r="CI2571">
        <v>40950</v>
      </c>
      <c r="CJ2571" t="s">
        <v>106</v>
      </c>
      <c r="CK2571" t="s">
        <v>106</v>
      </c>
      <c r="CL2571">
        <v>10</v>
      </c>
      <c r="CM2571" t="s">
        <v>3107</v>
      </c>
      <c r="CO2571">
        <v>124768</v>
      </c>
      <c r="CQ2571">
        <v>0</v>
      </c>
      <c r="CR2571">
        <v>0</v>
      </c>
      <c r="CS2571">
        <v>0</v>
      </c>
      <c r="CY2571" t="s">
        <v>123</v>
      </c>
      <c r="CZ2571" t="s">
        <v>124</v>
      </c>
      <c r="DD2571" t="str" cm="1">
        <f t="array" ref="DD2571">TEXT(_xlfn.SEQUENCE(1, DATEDIF(AG2571, AH2571, "m") + 1, AG2571, 30), "YYYY-APMM")</f>
        <v>2013-AP02</v>
      </c>
      <c r="DN2571">
        <f t="shared" si="80"/>
        <v>588</v>
      </c>
      <c r="DO2571" t="str">
        <f t="shared" si="81"/>
        <v>BLINDING MASON SK</v>
      </c>
    </row>
    <row r="2572" spans="1:119" x14ac:dyDescent="0.35">
      <c r="A2572" t="s">
        <v>105</v>
      </c>
      <c r="B2572">
        <v>501857</v>
      </c>
      <c r="C2572">
        <v>6359</v>
      </c>
      <c r="D2572">
        <v>124769</v>
      </c>
      <c r="E2572">
        <v>13662</v>
      </c>
      <c r="F2572">
        <v>0</v>
      </c>
      <c r="G2572" t="s">
        <v>106</v>
      </c>
      <c r="H2572" t="s">
        <v>106</v>
      </c>
      <c r="I2572" t="s">
        <v>106</v>
      </c>
      <c r="J2572" t="s">
        <v>107</v>
      </c>
      <c r="K2572" t="s">
        <v>108</v>
      </c>
      <c r="L2572" t="s">
        <v>109</v>
      </c>
      <c r="M2572" t="s">
        <v>110</v>
      </c>
      <c r="N2572" t="s">
        <v>6174</v>
      </c>
      <c r="O2572" t="s">
        <v>3117</v>
      </c>
      <c r="P2572">
        <v>8178</v>
      </c>
      <c r="Q2572">
        <v>0</v>
      </c>
      <c r="R2572">
        <v>0</v>
      </c>
      <c r="S2572">
        <v>200</v>
      </c>
      <c r="T2572">
        <v>0</v>
      </c>
      <c r="U2572">
        <v>906.5</v>
      </c>
      <c r="V2572">
        <v>906.5</v>
      </c>
      <c r="W2572">
        <v>200</v>
      </c>
      <c r="X2572">
        <v>0</v>
      </c>
      <c r="Y2572">
        <v>0</v>
      </c>
      <c r="Z2572">
        <v>0</v>
      </c>
      <c r="AD2572" s="1">
        <v>41324.333333333336</v>
      </c>
      <c r="AE2572" s="1">
        <v>41352.708333333336</v>
      </c>
      <c r="AG2572" s="1">
        <v>41324.333333333336</v>
      </c>
      <c r="AH2572" s="1">
        <v>41352.708333333336</v>
      </c>
      <c r="AI2572" s="1">
        <v>41324.333333333336</v>
      </c>
      <c r="AJ2572" s="1">
        <v>41352.708333333336</v>
      </c>
      <c r="AK2572" s="1">
        <v>41324.333333333336</v>
      </c>
      <c r="AL2572" s="1">
        <v>41352.708333333336</v>
      </c>
      <c r="AM2572" s="1">
        <v>41324.333333333336</v>
      </c>
      <c r="AN2572" s="1">
        <v>41352.708333333336</v>
      </c>
      <c r="AP2572" t="s">
        <v>113</v>
      </c>
      <c r="AU2572" t="s">
        <v>6175</v>
      </c>
      <c r="AY2572" t="s">
        <v>106</v>
      </c>
      <c r="AZ2572">
        <v>0</v>
      </c>
      <c r="BA2572">
        <v>0</v>
      </c>
      <c r="BD2572" s="3">
        <v>41321.661805555559</v>
      </c>
      <c r="BE2572" s="3">
        <v>41321.663888888892</v>
      </c>
      <c r="BF2572" t="s">
        <v>115</v>
      </c>
      <c r="BG2572" t="s">
        <v>115</v>
      </c>
      <c r="BH2572">
        <v>8149</v>
      </c>
      <c r="BM2572">
        <v>43550</v>
      </c>
      <c r="BR2572" t="s">
        <v>116</v>
      </c>
      <c r="BS2572" t="s">
        <v>117</v>
      </c>
      <c r="BU2572">
        <v>1</v>
      </c>
      <c r="BV2572" t="s">
        <v>118</v>
      </c>
      <c r="BX2572" t="s">
        <v>119</v>
      </c>
      <c r="BY2572" t="s">
        <v>119</v>
      </c>
      <c r="BZ2572" t="s">
        <v>119</v>
      </c>
      <c r="CA2572">
        <v>1</v>
      </c>
      <c r="CC2572" t="s">
        <v>120</v>
      </c>
      <c r="CH2572">
        <v>540</v>
      </c>
      <c r="CI2572">
        <v>40950</v>
      </c>
      <c r="CJ2572" t="s">
        <v>106</v>
      </c>
      <c r="CK2572" t="s">
        <v>106</v>
      </c>
      <c r="CL2572">
        <v>10</v>
      </c>
      <c r="CM2572" t="s">
        <v>3107</v>
      </c>
      <c r="CO2572">
        <v>124768</v>
      </c>
      <c r="CQ2572">
        <v>0</v>
      </c>
      <c r="CR2572">
        <v>0</v>
      </c>
      <c r="CS2572">
        <v>0</v>
      </c>
      <c r="CY2572" t="s">
        <v>123</v>
      </c>
      <c r="CZ2572" t="s">
        <v>124</v>
      </c>
      <c r="DD2572" t="str" cm="1">
        <f t="array" ref="DD2572:DE2572">TEXT(_xlfn.SEQUENCE(1, DATEDIF(AG2572, AH2572, "m") + 1, AG2572, 30), "YYYY-APMM")</f>
        <v>2013-AP02</v>
      </c>
      <c r="DE2572" t="str">
        <v>2013-AP03</v>
      </c>
      <c r="DN2572">
        <f t="shared" si="80"/>
        <v>453.25</v>
      </c>
      <c r="DO2572" t="str">
        <f t="shared" si="81"/>
        <v>LABOR- SUBCONTRACTOR</v>
      </c>
    </row>
    <row r="2573" spans="1:119" x14ac:dyDescent="0.35">
      <c r="A2573" t="s">
        <v>105</v>
      </c>
      <c r="B2573">
        <v>501858</v>
      </c>
      <c r="C2573">
        <v>6359</v>
      </c>
      <c r="D2573">
        <v>124769</v>
      </c>
      <c r="E2573">
        <v>13662</v>
      </c>
      <c r="F2573">
        <v>0</v>
      </c>
      <c r="G2573" t="s">
        <v>106</v>
      </c>
      <c r="H2573" t="s">
        <v>106</v>
      </c>
      <c r="I2573" t="s">
        <v>106</v>
      </c>
      <c r="J2573" t="s">
        <v>107</v>
      </c>
      <c r="K2573" t="s">
        <v>108</v>
      </c>
      <c r="L2573" t="s">
        <v>109</v>
      </c>
      <c r="M2573" t="s">
        <v>110</v>
      </c>
      <c r="N2573" t="s">
        <v>6176</v>
      </c>
      <c r="O2573" t="s">
        <v>3120</v>
      </c>
      <c r="P2573">
        <v>8165</v>
      </c>
      <c r="Q2573">
        <v>0</v>
      </c>
      <c r="R2573">
        <v>0</v>
      </c>
      <c r="S2573">
        <v>160</v>
      </c>
      <c r="T2573">
        <v>0</v>
      </c>
      <c r="U2573">
        <v>4817.75</v>
      </c>
      <c r="V2573">
        <v>4817.75</v>
      </c>
      <c r="W2573">
        <v>160</v>
      </c>
      <c r="X2573">
        <v>0</v>
      </c>
      <c r="Y2573">
        <v>0</v>
      </c>
      <c r="Z2573">
        <v>0</v>
      </c>
      <c r="AD2573" s="1">
        <v>41339.333333333336</v>
      </c>
      <c r="AE2573" s="1">
        <v>41361.708333333336</v>
      </c>
      <c r="AG2573" s="1">
        <v>41339.333333333336</v>
      </c>
      <c r="AH2573" s="1">
        <v>41361.708333333336</v>
      </c>
      <c r="AI2573" s="1">
        <v>41339.333333333336</v>
      </c>
      <c r="AJ2573" s="1">
        <v>41361.708333333336</v>
      </c>
      <c r="AK2573" s="1">
        <v>41339.333333333336</v>
      </c>
      <c r="AL2573" s="1">
        <v>41361.708333333336</v>
      </c>
      <c r="AM2573" s="1">
        <v>41339.333333333336</v>
      </c>
      <c r="AN2573" s="1">
        <v>41361.708333333336</v>
      </c>
      <c r="AP2573" t="s">
        <v>113</v>
      </c>
      <c r="AU2573" t="s">
        <v>6177</v>
      </c>
      <c r="AY2573" t="s">
        <v>106</v>
      </c>
      <c r="AZ2573">
        <v>0</v>
      </c>
      <c r="BA2573">
        <v>0</v>
      </c>
      <c r="BD2573" s="3">
        <v>41321.661805555559</v>
      </c>
      <c r="BE2573" s="3">
        <v>41321.663888888892</v>
      </c>
      <c r="BF2573" t="s">
        <v>115</v>
      </c>
      <c r="BG2573" t="s">
        <v>115</v>
      </c>
      <c r="BH2573">
        <v>8149</v>
      </c>
      <c r="BM2573">
        <v>43420</v>
      </c>
      <c r="BR2573" t="s">
        <v>3122</v>
      </c>
      <c r="BS2573" t="s">
        <v>3123</v>
      </c>
      <c r="BU2573">
        <v>1</v>
      </c>
      <c r="BV2573" t="s">
        <v>118</v>
      </c>
      <c r="BX2573" t="s">
        <v>119</v>
      </c>
      <c r="BY2573" t="s">
        <v>119</v>
      </c>
      <c r="BZ2573" t="s">
        <v>119</v>
      </c>
      <c r="CA2573">
        <v>1</v>
      </c>
      <c r="CC2573" t="s">
        <v>120</v>
      </c>
      <c r="CH2573">
        <v>540</v>
      </c>
      <c r="CI2573">
        <v>40950</v>
      </c>
      <c r="CJ2573" t="s">
        <v>106</v>
      </c>
      <c r="CK2573" t="s">
        <v>106</v>
      </c>
      <c r="CL2573">
        <v>10</v>
      </c>
      <c r="CM2573" t="s">
        <v>3107</v>
      </c>
      <c r="CO2573">
        <v>124768</v>
      </c>
      <c r="CQ2573">
        <v>0</v>
      </c>
      <c r="CR2573">
        <v>0</v>
      </c>
      <c r="CS2573">
        <v>0</v>
      </c>
      <c r="CY2573" t="s">
        <v>123</v>
      </c>
      <c r="CZ2573" t="s">
        <v>124</v>
      </c>
      <c r="DD2573" t="str" cm="1">
        <f t="array" ref="DD2573">TEXT(_xlfn.SEQUENCE(1, DATEDIF(AG2573, AH2573, "m") + 1, AG2573, 30), "YYYY-APMM")</f>
        <v>2013-AP03</v>
      </c>
      <c r="DN2573">
        <f t="shared" si="80"/>
        <v>4817.75</v>
      </c>
      <c r="DO2573" t="str">
        <f t="shared" si="81"/>
        <v>STEEL FIXERS SK</v>
      </c>
    </row>
    <row r="2574" spans="1:119" x14ac:dyDescent="0.35">
      <c r="A2574" t="s">
        <v>105</v>
      </c>
      <c r="B2574">
        <v>501859</v>
      </c>
      <c r="C2574">
        <v>6359</v>
      </c>
      <c r="D2574">
        <v>124769</v>
      </c>
      <c r="E2574">
        <v>13662</v>
      </c>
      <c r="F2574">
        <v>0</v>
      </c>
      <c r="G2574" t="s">
        <v>106</v>
      </c>
      <c r="H2574" t="s">
        <v>106</v>
      </c>
      <c r="I2574" t="s">
        <v>106</v>
      </c>
      <c r="J2574" t="s">
        <v>107</v>
      </c>
      <c r="K2574" t="s">
        <v>108</v>
      </c>
      <c r="L2574" t="s">
        <v>109</v>
      </c>
      <c r="M2574" t="s">
        <v>110</v>
      </c>
      <c r="N2574" t="s">
        <v>6178</v>
      </c>
      <c r="O2574" t="s">
        <v>3137</v>
      </c>
      <c r="P2574">
        <v>8165</v>
      </c>
      <c r="Q2574">
        <v>0</v>
      </c>
      <c r="R2574">
        <v>0</v>
      </c>
      <c r="S2574">
        <v>200</v>
      </c>
      <c r="T2574">
        <v>0</v>
      </c>
      <c r="U2574">
        <v>1400</v>
      </c>
      <c r="V2574">
        <v>1400</v>
      </c>
      <c r="W2574">
        <v>200</v>
      </c>
      <c r="X2574">
        <v>0</v>
      </c>
      <c r="Y2574">
        <v>0</v>
      </c>
      <c r="Z2574">
        <v>0</v>
      </c>
      <c r="AD2574" s="1">
        <v>41349.333333333336</v>
      </c>
      <c r="AE2574" s="1">
        <v>41377.708333333336</v>
      </c>
      <c r="AG2574" s="1">
        <v>41349.333333333336</v>
      </c>
      <c r="AH2574" s="1">
        <v>41377.708333333336</v>
      </c>
      <c r="AI2574" s="1">
        <v>41349.333333333336</v>
      </c>
      <c r="AJ2574" s="1">
        <v>41377.708333333336</v>
      </c>
      <c r="AK2574" s="1">
        <v>41349.333333333336</v>
      </c>
      <c r="AL2574" s="1">
        <v>41377.708333333336</v>
      </c>
      <c r="AM2574" s="1">
        <v>41349.333333333336</v>
      </c>
      <c r="AN2574" s="1">
        <v>41377.708333333336</v>
      </c>
      <c r="AP2574" t="s">
        <v>113</v>
      </c>
      <c r="AU2574" t="s">
        <v>6179</v>
      </c>
      <c r="AY2574" t="s">
        <v>106</v>
      </c>
      <c r="AZ2574">
        <v>0</v>
      </c>
      <c r="BA2574">
        <v>0</v>
      </c>
      <c r="BD2574" s="3">
        <v>41321.661805555559</v>
      </c>
      <c r="BE2574" s="3">
        <v>41321.663888888892</v>
      </c>
      <c r="BF2574" t="s">
        <v>115</v>
      </c>
      <c r="BG2574" t="s">
        <v>115</v>
      </c>
      <c r="BH2574">
        <v>8149</v>
      </c>
      <c r="BM2574">
        <v>43420</v>
      </c>
      <c r="BR2574" t="s">
        <v>3122</v>
      </c>
      <c r="BS2574" t="s">
        <v>3123</v>
      </c>
      <c r="BU2574">
        <v>1</v>
      </c>
      <c r="BV2574" t="s">
        <v>118</v>
      </c>
      <c r="BX2574" t="s">
        <v>119</v>
      </c>
      <c r="BY2574" t="s">
        <v>119</v>
      </c>
      <c r="BZ2574" t="s">
        <v>119</v>
      </c>
      <c r="CA2574">
        <v>1</v>
      </c>
      <c r="CC2574" t="s">
        <v>120</v>
      </c>
      <c r="CH2574">
        <v>540</v>
      </c>
      <c r="CI2574">
        <v>40950</v>
      </c>
      <c r="CJ2574" t="s">
        <v>106</v>
      </c>
      <c r="CK2574" t="s">
        <v>106</v>
      </c>
      <c r="CL2574">
        <v>10</v>
      </c>
      <c r="CM2574" t="s">
        <v>3107</v>
      </c>
      <c r="CO2574">
        <v>124768</v>
      </c>
      <c r="CQ2574">
        <v>0</v>
      </c>
      <c r="CR2574">
        <v>0</v>
      </c>
      <c r="CS2574">
        <v>0</v>
      </c>
      <c r="CY2574" t="s">
        <v>123</v>
      </c>
      <c r="CZ2574" t="s">
        <v>124</v>
      </c>
      <c r="DD2574" t="str" cm="1">
        <f t="array" ref="DD2574">TEXT(_xlfn.SEQUENCE(1, DATEDIF(AG2574, AH2574, "m") + 1, AG2574, 30), "YYYY-APMM")</f>
        <v>2013-AP03</v>
      </c>
      <c r="DN2574">
        <f t="shared" si="80"/>
        <v>1400</v>
      </c>
      <c r="DO2574" t="str">
        <f t="shared" si="81"/>
        <v>STEEL FIXERS SK</v>
      </c>
    </row>
    <row r="2575" spans="1:119" x14ac:dyDescent="0.35">
      <c r="A2575" t="s">
        <v>105</v>
      </c>
      <c r="B2575">
        <v>501860</v>
      </c>
      <c r="C2575">
        <v>6359</v>
      </c>
      <c r="D2575">
        <v>124769</v>
      </c>
      <c r="E2575">
        <v>13662</v>
      </c>
      <c r="F2575">
        <v>0</v>
      </c>
      <c r="G2575" t="s">
        <v>106</v>
      </c>
      <c r="H2575" t="s">
        <v>106</v>
      </c>
      <c r="I2575" t="s">
        <v>106</v>
      </c>
      <c r="J2575" t="s">
        <v>107</v>
      </c>
      <c r="K2575" t="s">
        <v>108</v>
      </c>
      <c r="L2575" t="s">
        <v>109</v>
      </c>
      <c r="M2575" t="s">
        <v>110</v>
      </c>
      <c r="N2575" t="s">
        <v>6180</v>
      </c>
      <c r="O2575" t="s">
        <v>3125</v>
      </c>
      <c r="P2575">
        <v>8178</v>
      </c>
      <c r="Q2575">
        <v>0</v>
      </c>
      <c r="R2575">
        <v>0</v>
      </c>
      <c r="S2575">
        <v>200</v>
      </c>
      <c r="T2575">
        <v>0</v>
      </c>
      <c r="U2575">
        <v>213.5</v>
      </c>
      <c r="V2575">
        <v>213.5</v>
      </c>
      <c r="W2575">
        <v>200</v>
      </c>
      <c r="X2575">
        <v>0</v>
      </c>
      <c r="Y2575">
        <v>0</v>
      </c>
      <c r="Z2575">
        <v>0</v>
      </c>
      <c r="AD2575" s="1">
        <v>41358.333333333336</v>
      </c>
      <c r="AE2575" s="1">
        <v>41386.708333333336</v>
      </c>
      <c r="AG2575" s="1">
        <v>41358.333333333336</v>
      </c>
      <c r="AH2575" s="1">
        <v>41386.708333333336</v>
      </c>
      <c r="AI2575" s="1">
        <v>41358.333333333336</v>
      </c>
      <c r="AJ2575" s="1">
        <v>41386.708333333336</v>
      </c>
      <c r="AK2575" s="1">
        <v>41358.333333333336</v>
      </c>
      <c r="AL2575" s="1">
        <v>41386.708333333336</v>
      </c>
      <c r="AM2575" s="1">
        <v>41358.333333333336</v>
      </c>
      <c r="AN2575" s="1">
        <v>41386.708333333336</v>
      </c>
      <c r="AP2575" t="s">
        <v>113</v>
      </c>
      <c r="AU2575" t="s">
        <v>6181</v>
      </c>
      <c r="AY2575" t="s">
        <v>106</v>
      </c>
      <c r="AZ2575">
        <v>0</v>
      </c>
      <c r="BA2575">
        <v>0</v>
      </c>
      <c r="BD2575" s="3">
        <v>41321.661805555559</v>
      </c>
      <c r="BE2575" s="3">
        <v>41321.663888888892</v>
      </c>
      <c r="BF2575" t="s">
        <v>115</v>
      </c>
      <c r="BG2575" t="s">
        <v>115</v>
      </c>
      <c r="BH2575">
        <v>8149</v>
      </c>
      <c r="BM2575">
        <v>43550</v>
      </c>
      <c r="BR2575" t="s">
        <v>116</v>
      </c>
      <c r="BS2575" t="s">
        <v>117</v>
      </c>
      <c r="BU2575">
        <v>1</v>
      </c>
      <c r="BV2575" t="s">
        <v>118</v>
      </c>
      <c r="BX2575" t="s">
        <v>119</v>
      </c>
      <c r="BY2575" t="s">
        <v>119</v>
      </c>
      <c r="BZ2575" t="s">
        <v>119</v>
      </c>
      <c r="CA2575">
        <v>1</v>
      </c>
      <c r="CC2575" t="s">
        <v>120</v>
      </c>
      <c r="CH2575">
        <v>540</v>
      </c>
      <c r="CI2575">
        <v>40950</v>
      </c>
      <c r="CJ2575" t="s">
        <v>106</v>
      </c>
      <c r="CK2575" t="s">
        <v>106</v>
      </c>
      <c r="CL2575">
        <v>10</v>
      </c>
      <c r="CM2575" t="s">
        <v>3107</v>
      </c>
      <c r="CO2575">
        <v>124768</v>
      </c>
      <c r="CQ2575">
        <v>0</v>
      </c>
      <c r="CR2575">
        <v>0</v>
      </c>
      <c r="CS2575">
        <v>0</v>
      </c>
      <c r="CY2575" t="s">
        <v>123</v>
      </c>
      <c r="CZ2575" t="s">
        <v>124</v>
      </c>
      <c r="DD2575" t="str" cm="1">
        <f t="array" ref="DD2575">TEXT(_xlfn.SEQUENCE(1, DATEDIF(AG2575, AH2575, "m") + 1, AG2575, 30), "YYYY-APMM")</f>
        <v>2013-AP03</v>
      </c>
      <c r="DN2575">
        <f t="shared" si="80"/>
        <v>213.5</v>
      </c>
      <c r="DO2575" t="str">
        <f t="shared" si="81"/>
        <v>LABOR- SUBCONTRACTOR</v>
      </c>
    </row>
    <row r="2576" spans="1:119" x14ac:dyDescent="0.35">
      <c r="A2576" t="s">
        <v>105</v>
      </c>
      <c r="B2576">
        <v>501861</v>
      </c>
      <c r="C2576">
        <v>6359</v>
      </c>
      <c r="D2576">
        <v>124769</v>
      </c>
      <c r="E2576">
        <v>13662</v>
      </c>
      <c r="F2576">
        <v>0</v>
      </c>
      <c r="G2576" t="s">
        <v>106</v>
      </c>
      <c r="H2576" t="s">
        <v>106</v>
      </c>
      <c r="I2576" t="s">
        <v>106</v>
      </c>
      <c r="J2576" t="s">
        <v>107</v>
      </c>
      <c r="K2576" t="s">
        <v>108</v>
      </c>
      <c r="L2576" t="s">
        <v>109</v>
      </c>
      <c r="M2576" t="s">
        <v>110</v>
      </c>
      <c r="N2576" t="s">
        <v>6182</v>
      </c>
      <c r="O2576" t="s">
        <v>3128</v>
      </c>
      <c r="P2576">
        <v>8177</v>
      </c>
      <c r="Q2576">
        <v>0</v>
      </c>
      <c r="R2576">
        <v>0</v>
      </c>
      <c r="S2576">
        <v>200</v>
      </c>
      <c r="T2576">
        <v>0</v>
      </c>
      <c r="U2576">
        <v>2560</v>
      </c>
      <c r="V2576">
        <v>2560</v>
      </c>
      <c r="W2576">
        <v>200</v>
      </c>
      <c r="X2576">
        <v>2200</v>
      </c>
      <c r="Y2576">
        <v>0</v>
      </c>
      <c r="Z2576">
        <v>2200</v>
      </c>
      <c r="AD2576" s="1">
        <v>41368.333333333336</v>
      </c>
      <c r="AE2576" s="1">
        <v>41396.708333333336</v>
      </c>
      <c r="AG2576" s="1">
        <v>41368.333333333336</v>
      </c>
      <c r="AH2576" s="1">
        <v>41396.708333333336</v>
      </c>
      <c r="AI2576" s="1">
        <v>41368.333333333336</v>
      </c>
      <c r="AJ2576" s="1">
        <v>41396.708333333336</v>
      </c>
      <c r="AK2576" s="1">
        <v>41368.333333333336</v>
      </c>
      <c r="AL2576" s="1">
        <v>41396.708333333336</v>
      </c>
      <c r="AM2576" s="1">
        <v>41368.333333333336</v>
      </c>
      <c r="AN2576" s="1">
        <v>41396.708333333336</v>
      </c>
      <c r="AP2576" t="s">
        <v>113</v>
      </c>
      <c r="AU2576" t="s">
        <v>6183</v>
      </c>
      <c r="AY2576" t="s">
        <v>106</v>
      </c>
      <c r="AZ2576">
        <v>0</v>
      </c>
      <c r="BA2576">
        <v>0</v>
      </c>
      <c r="BD2576" s="3">
        <v>41321.661805555559</v>
      </c>
      <c r="BE2576" s="3">
        <v>41321.663888888892</v>
      </c>
      <c r="BF2576" t="s">
        <v>115</v>
      </c>
      <c r="BG2576" t="s">
        <v>115</v>
      </c>
      <c r="BH2576">
        <v>8149</v>
      </c>
      <c r="BM2576">
        <v>43540</v>
      </c>
      <c r="BR2576" t="s">
        <v>1299</v>
      </c>
      <c r="BS2576" t="s">
        <v>1300</v>
      </c>
      <c r="BU2576">
        <v>1</v>
      </c>
      <c r="BV2576" t="s">
        <v>118</v>
      </c>
      <c r="BX2576" t="s">
        <v>119</v>
      </c>
      <c r="BY2576" t="s">
        <v>119</v>
      </c>
      <c r="BZ2576" t="s">
        <v>119</v>
      </c>
      <c r="CA2576">
        <v>1</v>
      </c>
      <c r="CC2576" t="s">
        <v>120</v>
      </c>
      <c r="CH2576">
        <v>540</v>
      </c>
      <c r="CI2576">
        <v>40950</v>
      </c>
      <c r="CJ2576" t="s">
        <v>106</v>
      </c>
      <c r="CK2576" t="s">
        <v>106</v>
      </c>
      <c r="CL2576">
        <v>10</v>
      </c>
      <c r="CM2576" t="s">
        <v>3107</v>
      </c>
      <c r="CO2576">
        <v>124768</v>
      </c>
      <c r="CQ2576">
        <v>0</v>
      </c>
      <c r="CR2576">
        <v>0</v>
      </c>
      <c r="CS2576">
        <v>0</v>
      </c>
      <c r="CY2576" t="s">
        <v>123</v>
      </c>
      <c r="CZ2576" t="s">
        <v>124</v>
      </c>
      <c r="DD2576" t="str" cm="1">
        <f t="array" ref="DD2576">TEXT(_xlfn.SEQUENCE(1, DATEDIF(AG2576, AH2576, "m") + 1, AG2576, 30), "YYYY-APMM")</f>
        <v>2013-AP04</v>
      </c>
      <c r="DN2576">
        <f t="shared" si="80"/>
        <v>2560</v>
      </c>
      <c r="DO2576" t="str">
        <f t="shared" si="81"/>
        <v>LABOR - CIVIL</v>
      </c>
    </row>
    <row r="2577" spans="1:119" x14ac:dyDescent="0.35">
      <c r="A2577" t="s">
        <v>105</v>
      </c>
      <c r="B2577">
        <v>501862</v>
      </c>
      <c r="C2577">
        <v>6359</v>
      </c>
      <c r="D2577">
        <v>124769</v>
      </c>
      <c r="E2577">
        <v>13662</v>
      </c>
      <c r="F2577">
        <v>0</v>
      </c>
      <c r="G2577" t="s">
        <v>106</v>
      </c>
      <c r="H2577" t="s">
        <v>106</v>
      </c>
      <c r="I2577" t="s">
        <v>106</v>
      </c>
      <c r="J2577" t="s">
        <v>107</v>
      </c>
      <c r="K2577" t="s">
        <v>108</v>
      </c>
      <c r="L2577" t="s">
        <v>109</v>
      </c>
      <c r="M2577" t="s">
        <v>110</v>
      </c>
      <c r="N2577" t="s">
        <v>6184</v>
      </c>
      <c r="O2577" t="s">
        <v>3131</v>
      </c>
      <c r="P2577">
        <v>8163</v>
      </c>
      <c r="Q2577">
        <v>0</v>
      </c>
      <c r="R2577">
        <v>0</v>
      </c>
      <c r="S2577">
        <v>200</v>
      </c>
      <c r="T2577">
        <v>0</v>
      </c>
      <c r="U2577">
        <v>4745</v>
      </c>
      <c r="V2577">
        <v>4745</v>
      </c>
      <c r="W2577">
        <v>200</v>
      </c>
      <c r="X2577">
        <v>0</v>
      </c>
      <c r="Y2577">
        <v>0</v>
      </c>
      <c r="Z2577">
        <v>0</v>
      </c>
      <c r="AD2577" s="1">
        <v>41385.333333333336</v>
      </c>
      <c r="AE2577" s="1">
        <v>41413.708333333336</v>
      </c>
      <c r="AG2577" s="1">
        <v>41385.333333333336</v>
      </c>
      <c r="AH2577" s="1">
        <v>41413.708333333336</v>
      </c>
      <c r="AI2577" s="1">
        <v>41385.333333333336</v>
      </c>
      <c r="AJ2577" s="1">
        <v>41413.708333333336</v>
      </c>
      <c r="AK2577" s="1">
        <v>41385.333333333336</v>
      </c>
      <c r="AL2577" s="1">
        <v>41413.708333333336</v>
      </c>
      <c r="AM2577" s="1">
        <v>41385.333333333336</v>
      </c>
      <c r="AN2577" s="1">
        <v>41413.708333333336</v>
      </c>
      <c r="AP2577" t="s">
        <v>113</v>
      </c>
      <c r="AU2577" t="s">
        <v>6185</v>
      </c>
      <c r="AY2577" t="s">
        <v>106</v>
      </c>
      <c r="AZ2577">
        <v>0</v>
      </c>
      <c r="BA2577">
        <v>0</v>
      </c>
      <c r="BD2577" s="3">
        <v>41321.661805555559</v>
      </c>
      <c r="BE2577" s="3">
        <v>41321.663888888892</v>
      </c>
      <c r="BF2577" t="s">
        <v>115</v>
      </c>
      <c r="BG2577" t="s">
        <v>115</v>
      </c>
      <c r="BH2577">
        <v>8149</v>
      </c>
      <c r="BM2577">
        <v>43400</v>
      </c>
      <c r="BR2577" t="s">
        <v>3114</v>
      </c>
      <c r="BS2577" t="s">
        <v>3115</v>
      </c>
      <c r="BU2577">
        <v>1</v>
      </c>
      <c r="BV2577" t="s">
        <v>118</v>
      </c>
      <c r="BX2577" t="s">
        <v>119</v>
      </c>
      <c r="BY2577" t="s">
        <v>119</v>
      </c>
      <c r="BZ2577" t="s">
        <v>119</v>
      </c>
      <c r="CA2577">
        <v>1</v>
      </c>
      <c r="CC2577" t="s">
        <v>120</v>
      </c>
      <c r="CH2577">
        <v>540</v>
      </c>
      <c r="CI2577">
        <v>40950</v>
      </c>
      <c r="CJ2577" t="s">
        <v>106</v>
      </c>
      <c r="CK2577" t="s">
        <v>106</v>
      </c>
      <c r="CL2577">
        <v>10</v>
      </c>
      <c r="CM2577" t="s">
        <v>3107</v>
      </c>
      <c r="CO2577">
        <v>124768</v>
      </c>
      <c r="CQ2577">
        <v>0</v>
      </c>
      <c r="CR2577">
        <v>0</v>
      </c>
      <c r="CS2577">
        <v>0</v>
      </c>
      <c r="CY2577" t="s">
        <v>123</v>
      </c>
      <c r="CZ2577" t="s">
        <v>124</v>
      </c>
      <c r="DD2577" t="str" cm="1">
        <f t="array" ref="DD2577">TEXT(_xlfn.SEQUENCE(1, DATEDIF(AG2577, AH2577, "m") + 1, AG2577, 30), "YYYY-APMM")</f>
        <v>2013-AP04</v>
      </c>
      <c r="DN2577">
        <f t="shared" si="80"/>
        <v>4745</v>
      </c>
      <c r="DO2577" t="str">
        <f t="shared" si="81"/>
        <v>BLINDING MASON SK</v>
      </c>
    </row>
    <row r="2578" spans="1:119" x14ac:dyDescent="0.35">
      <c r="A2578" t="s">
        <v>105</v>
      </c>
      <c r="B2578">
        <v>501863</v>
      </c>
      <c r="C2578">
        <v>6359</v>
      </c>
      <c r="D2578">
        <v>124769</v>
      </c>
      <c r="E2578">
        <v>13662</v>
      </c>
      <c r="F2578">
        <v>0</v>
      </c>
      <c r="G2578" t="s">
        <v>106</v>
      </c>
      <c r="H2578" t="s">
        <v>106</v>
      </c>
      <c r="I2578" t="s">
        <v>106</v>
      </c>
      <c r="J2578" t="s">
        <v>107</v>
      </c>
      <c r="K2578" t="s">
        <v>108</v>
      </c>
      <c r="L2578" t="s">
        <v>109</v>
      </c>
      <c r="M2578" t="s">
        <v>110</v>
      </c>
      <c r="N2578" t="s">
        <v>6186</v>
      </c>
      <c r="O2578" t="s">
        <v>3134</v>
      </c>
      <c r="P2578">
        <v>8163</v>
      </c>
      <c r="Q2578">
        <v>0</v>
      </c>
      <c r="R2578">
        <v>0</v>
      </c>
      <c r="S2578">
        <v>200</v>
      </c>
      <c r="T2578">
        <v>0</v>
      </c>
      <c r="U2578">
        <v>3327.5</v>
      </c>
      <c r="V2578">
        <v>3327.5</v>
      </c>
      <c r="W2578">
        <v>200</v>
      </c>
      <c r="X2578">
        <v>0</v>
      </c>
      <c r="Y2578">
        <v>0</v>
      </c>
      <c r="Z2578">
        <v>0</v>
      </c>
      <c r="AD2578" s="1">
        <v>41412.333333333336</v>
      </c>
      <c r="AE2578" s="1">
        <v>41440.708333333336</v>
      </c>
      <c r="AG2578" s="1">
        <v>41412.333333333336</v>
      </c>
      <c r="AH2578" s="1">
        <v>41440.708333333336</v>
      </c>
      <c r="AI2578" s="1">
        <v>41412.333333333336</v>
      </c>
      <c r="AJ2578" s="1">
        <v>41440.708333333336</v>
      </c>
      <c r="AK2578" s="1">
        <v>41412.333333333336</v>
      </c>
      <c r="AL2578" s="1">
        <v>41440.708333333336</v>
      </c>
      <c r="AM2578" s="1">
        <v>41412.333333333336</v>
      </c>
      <c r="AN2578" s="1">
        <v>41440.708333333336</v>
      </c>
      <c r="AP2578" t="s">
        <v>113</v>
      </c>
      <c r="AU2578" t="s">
        <v>6187</v>
      </c>
      <c r="AY2578" t="s">
        <v>106</v>
      </c>
      <c r="AZ2578">
        <v>0</v>
      </c>
      <c r="BA2578">
        <v>0</v>
      </c>
      <c r="BD2578" s="3">
        <v>41321.661805555559</v>
      </c>
      <c r="BE2578" s="3">
        <v>41321.663888888892</v>
      </c>
      <c r="BF2578" t="s">
        <v>115</v>
      </c>
      <c r="BG2578" t="s">
        <v>115</v>
      </c>
      <c r="BH2578">
        <v>8149</v>
      </c>
      <c r="BM2578">
        <v>43400</v>
      </c>
      <c r="BR2578" t="s">
        <v>3114</v>
      </c>
      <c r="BS2578" t="s">
        <v>3115</v>
      </c>
      <c r="BU2578">
        <v>1</v>
      </c>
      <c r="BV2578" t="s">
        <v>118</v>
      </c>
      <c r="BX2578" t="s">
        <v>119</v>
      </c>
      <c r="BY2578" t="s">
        <v>119</v>
      </c>
      <c r="BZ2578" t="s">
        <v>119</v>
      </c>
      <c r="CA2578">
        <v>1</v>
      </c>
      <c r="CC2578" t="s">
        <v>120</v>
      </c>
      <c r="CH2578">
        <v>540</v>
      </c>
      <c r="CI2578">
        <v>40950</v>
      </c>
      <c r="CJ2578" t="s">
        <v>106</v>
      </c>
      <c r="CK2578" t="s">
        <v>106</v>
      </c>
      <c r="CL2578">
        <v>10</v>
      </c>
      <c r="CM2578" t="s">
        <v>3107</v>
      </c>
      <c r="CO2578">
        <v>124768</v>
      </c>
      <c r="CQ2578">
        <v>0</v>
      </c>
      <c r="CR2578">
        <v>0</v>
      </c>
      <c r="CS2578">
        <v>0</v>
      </c>
      <c r="CY2578" t="s">
        <v>123</v>
      </c>
      <c r="CZ2578" t="s">
        <v>124</v>
      </c>
      <c r="DD2578" t="str" cm="1">
        <f t="array" ref="DD2578">TEXT(_xlfn.SEQUENCE(1, DATEDIF(AG2578, AH2578, "m") + 1, AG2578, 30), "YYYY-APMM")</f>
        <v>2013-AP05</v>
      </c>
      <c r="DN2578">
        <f t="shared" si="80"/>
        <v>3327.5</v>
      </c>
      <c r="DO2578" t="str">
        <f t="shared" si="81"/>
        <v>BLINDING MASON SK</v>
      </c>
    </row>
    <row r="2579" spans="1:119" x14ac:dyDescent="0.35">
      <c r="A2579" t="s">
        <v>105</v>
      </c>
      <c r="B2579">
        <v>501864</v>
      </c>
      <c r="C2579">
        <v>6359</v>
      </c>
      <c r="D2579">
        <v>124771</v>
      </c>
      <c r="E2579">
        <v>13662</v>
      </c>
      <c r="F2579">
        <v>0</v>
      </c>
      <c r="G2579" t="s">
        <v>106</v>
      </c>
      <c r="H2579" t="s">
        <v>106</v>
      </c>
      <c r="I2579" t="s">
        <v>106</v>
      </c>
      <c r="J2579" t="s">
        <v>107</v>
      </c>
      <c r="K2579" t="s">
        <v>108</v>
      </c>
      <c r="L2579" t="s">
        <v>109</v>
      </c>
      <c r="M2579" t="s">
        <v>110</v>
      </c>
      <c r="N2579" t="s">
        <v>6188</v>
      </c>
      <c r="O2579" t="s">
        <v>3189</v>
      </c>
      <c r="P2579">
        <v>8164</v>
      </c>
      <c r="Q2579">
        <v>152</v>
      </c>
      <c r="R2579">
        <v>0</v>
      </c>
      <c r="S2579">
        <v>200</v>
      </c>
      <c r="T2579">
        <v>0</v>
      </c>
      <c r="U2579">
        <v>198</v>
      </c>
      <c r="V2579">
        <v>198</v>
      </c>
      <c r="W2579">
        <v>200</v>
      </c>
      <c r="X2579">
        <v>0</v>
      </c>
      <c r="Y2579">
        <v>0</v>
      </c>
      <c r="Z2579">
        <v>0</v>
      </c>
      <c r="AD2579" s="1">
        <v>41638.333333333336</v>
      </c>
      <c r="AE2579" s="1">
        <v>41666.708333333336</v>
      </c>
      <c r="AG2579" s="1">
        <v>41615.333333333336</v>
      </c>
      <c r="AH2579" s="1">
        <v>41644.708333333336</v>
      </c>
      <c r="AI2579" s="1">
        <v>41615.333333333336</v>
      </c>
      <c r="AJ2579" s="1">
        <v>41644.708333333336</v>
      </c>
      <c r="AK2579" s="1">
        <v>41615.333333333336</v>
      </c>
      <c r="AL2579" s="1">
        <v>41644.708333333336</v>
      </c>
      <c r="AM2579" s="1">
        <v>41638.333333333336</v>
      </c>
      <c r="AN2579" s="1">
        <v>41666.708333333336</v>
      </c>
      <c r="AP2579" t="s">
        <v>113</v>
      </c>
      <c r="AU2579" t="s">
        <v>6189</v>
      </c>
      <c r="AY2579" t="s">
        <v>106</v>
      </c>
      <c r="AZ2579">
        <v>0</v>
      </c>
      <c r="BA2579">
        <v>0</v>
      </c>
      <c r="BD2579" s="3">
        <v>41321.661805555559</v>
      </c>
      <c r="BE2579" s="3">
        <v>41321.663888888892</v>
      </c>
      <c r="BF2579" t="s">
        <v>115</v>
      </c>
      <c r="BG2579" t="s">
        <v>115</v>
      </c>
      <c r="BH2579">
        <v>8149</v>
      </c>
      <c r="BM2579">
        <v>43410</v>
      </c>
      <c r="BR2579" t="s">
        <v>2865</v>
      </c>
      <c r="BS2579" t="s">
        <v>2866</v>
      </c>
      <c r="BU2579">
        <v>1</v>
      </c>
      <c r="BV2579" t="s">
        <v>118</v>
      </c>
      <c r="BX2579" t="s">
        <v>119</v>
      </c>
      <c r="BY2579" t="s">
        <v>119</v>
      </c>
      <c r="BZ2579" t="s">
        <v>119</v>
      </c>
      <c r="CA2579">
        <v>1</v>
      </c>
      <c r="CC2579" t="s">
        <v>120</v>
      </c>
      <c r="CH2579">
        <v>540</v>
      </c>
      <c r="CI2579">
        <v>41230</v>
      </c>
      <c r="CJ2579" t="s">
        <v>106</v>
      </c>
      <c r="CK2579" t="s">
        <v>106</v>
      </c>
      <c r="CL2579">
        <v>10</v>
      </c>
      <c r="CM2579" t="s">
        <v>3187</v>
      </c>
      <c r="CO2579">
        <v>124770</v>
      </c>
      <c r="CQ2579">
        <v>0</v>
      </c>
      <c r="CR2579">
        <v>0</v>
      </c>
      <c r="CS2579">
        <v>0</v>
      </c>
      <c r="CY2579" t="s">
        <v>123</v>
      </c>
      <c r="CZ2579" t="s">
        <v>124</v>
      </c>
      <c r="DD2579" t="str" cm="1">
        <f t="array" ref="DD2579">TEXT(_xlfn.SEQUENCE(1, DATEDIF(AG2579, AH2579, "m") + 1, AG2579, 30), "YYYY-APMM")</f>
        <v>2013-AP12</v>
      </c>
      <c r="DN2579">
        <f t="shared" si="80"/>
        <v>198</v>
      </c>
      <c r="DO2579" t="str">
        <f t="shared" si="81"/>
        <v>SCREED MASON SK</v>
      </c>
    </row>
    <row r="2580" spans="1:119" x14ac:dyDescent="0.35">
      <c r="A2580" t="s">
        <v>105</v>
      </c>
      <c r="B2580">
        <v>501865</v>
      </c>
      <c r="C2580">
        <v>6359</v>
      </c>
      <c r="D2580">
        <v>124771</v>
      </c>
      <c r="E2580">
        <v>13662</v>
      </c>
      <c r="F2580">
        <v>0</v>
      </c>
      <c r="G2580" t="s">
        <v>106</v>
      </c>
      <c r="H2580" t="s">
        <v>106</v>
      </c>
      <c r="I2580" t="s">
        <v>106</v>
      </c>
      <c r="J2580" t="s">
        <v>107</v>
      </c>
      <c r="K2580" t="s">
        <v>108</v>
      </c>
      <c r="L2580" t="s">
        <v>109</v>
      </c>
      <c r="M2580" t="s">
        <v>110</v>
      </c>
      <c r="N2580" t="s">
        <v>6190</v>
      </c>
      <c r="O2580" t="s">
        <v>3192</v>
      </c>
      <c r="P2580">
        <v>8178</v>
      </c>
      <c r="Q2580">
        <v>152</v>
      </c>
      <c r="R2580">
        <v>0</v>
      </c>
      <c r="S2580">
        <v>160</v>
      </c>
      <c r="T2580">
        <v>0</v>
      </c>
      <c r="U2580">
        <v>99</v>
      </c>
      <c r="V2580">
        <v>99</v>
      </c>
      <c r="W2580">
        <v>160</v>
      </c>
      <c r="X2580">
        <v>0</v>
      </c>
      <c r="Y2580">
        <v>0</v>
      </c>
      <c r="Z2580">
        <v>0</v>
      </c>
      <c r="AD2580" s="1">
        <v>41658.333333333336</v>
      </c>
      <c r="AE2580" s="1">
        <v>41680.708333333336</v>
      </c>
      <c r="AG2580" s="1">
        <v>41636.333333333336</v>
      </c>
      <c r="AH2580" s="1">
        <v>41658.708333333336</v>
      </c>
      <c r="AI2580" s="1">
        <v>41636.333333333336</v>
      </c>
      <c r="AJ2580" s="1">
        <v>41658.708333333336</v>
      </c>
      <c r="AK2580" s="1">
        <v>41636.333333333336</v>
      </c>
      <c r="AL2580" s="1">
        <v>41658.708333333336</v>
      </c>
      <c r="AM2580" s="1">
        <v>41658.333333333336</v>
      </c>
      <c r="AN2580" s="1">
        <v>41680.708333333336</v>
      </c>
      <c r="AP2580" t="s">
        <v>113</v>
      </c>
      <c r="AU2580" t="e">
        <f>+w5eZAsyTSa5t8nu0um6tA</f>
        <v>#NAME?</v>
      </c>
      <c r="AY2580" t="s">
        <v>106</v>
      </c>
      <c r="AZ2580">
        <v>0</v>
      </c>
      <c r="BA2580">
        <v>0</v>
      </c>
      <c r="BD2580" s="3">
        <v>41321.661805555559</v>
      </c>
      <c r="BE2580" s="3">
        <v>41321.663888888892</v>
      </c>
      <c r="BF2580" t="s">
        <v>115</v>
      </c>
      <c r="BG2580" t="s">
        <v>115</v>
      </c>
      <c r="BH2580">
        <v>8149</v>
      </c>
      <c r="BM2580">
        <v>43550</v>
      </c>
      <c r="BR2580" t="s">
        <v>116</v>
      </c>
      <c r="BS2580" t="s">
        <v>117</v>
      </c>
      <c r="BU2580">
        <v>1</v>
      </c>
      <c r="BV2580" t="s">
        <v>118</v>
      </c>
      <c r="BX2580" t="s">
        <v>119</v>
      </c>
      <c r="BY2580" t="s">
        <v>119</v>
      </c>
      <c r="BZ2580" t="s">
        <v>119</v>
      </c>
      <c r="CA2580">
        <v>1</v>
      </c>
      <c r="CC2580" t="s">
        <v>120</v>
      </c>
      <c r="CH2580">
        <v>540</v>
      </c>
      <c r="CI2580">
        <v>41230</v>
      </c>
      <c r="CJ2580" t="s">
        <v>106</v>
      </c>
      <c r="CK2580" t="s">
        <v>106</v>
      </c>
      <c r="CL2580">
        <v>10</v>
      </c>
      <c r="CM2580" t="s">
        <v>3187</v>
      </c>
      <c r="CO2580">
        <v>124770</v>
      </c>
      <c r="CQ2580">
        <v>0</v>
      </c>
      <c r="CR2580">
        <v>0</v>
      </c>
      <c r="CS2580">
        <v>0</v>
      </c>
      <c r="CY2580" t="s">
        <v>123</v>
      </c>
      <c r="CZ2580" t="s">
        <v>124</v>
      </c>
      <c r="DD2580" t="str" cm="1">
        <f t="array" ref="DD2580">TEXT(_xlfn.SEQUENCE(1, DATEDIF(AG2580, AH2580, "m") + 1, AG2580, 30), "YYYY-APMM")</f>
        <v>2013-AP12</v>
      </c>
      <c r="DN2580">
        <f t="shared" si="80"/>
        <v>99</v>
      </c>
      <c r="DO2580" t="str">
        <f t="shared" si="81"/>
        <v>LABOR- SUBCONTRACTOR</v>
      </c>
    </row>
    <row r="2581" spans="1:119" x14ac:dyDescent="0.35">
      <c r="A2581" t="s">
        <v>105</v>
      </c>
      <c r="B2581">
        <v>501866</v>
      </c>
      <c r="C2581">
        <v>6359</v>
      </c>
      <c r="D2581">
        <v>124771</v>
      </c>
      <c r="E2581">
        <v>13662</v>
      </c>
      <c r="F2581">
        <v>0</v>
      </c>
      <c r="G2581" t="s">
        <v>106</v>
      </c>
      <c r="H2581" t="s">
        <v>106</v>
      </c>
      <c r="I2581" t="s">
        <v>106</v>
      </c>
      <c r="J2581" t="s">
        <v>107</v>
      </c>
      <c r="K2581" t="s">
        <v>108</v>
      </c>
      <c r="L2581" t="s">
        <v>109</v>
      </c>
      <c r="M2581" t="s">
        <v>110</v>
      </c>
      <c r="N2581" t="s">
        <v>6191</v>
      </c>
      <c r="O2581" t="s">
        <v>3195</v>
      </c>
      <c r="P2581">
        <v>8178</v>
      </c>
      <c r="Q2581">
        <v>312</v>
      </c>
      <c r="R2581">
        <v>160</v>
      </c>
      <c r="S2581">
        <v>160</v>
      </c>
      <c r="T2581">
        <v>0</v>
      </c>
      <c r="U2581">
        <v>38.5</v>
      </c>
      <c r="V2581">
        <v>38.5</v>
      </c>
      <c r="W2581">
        <v>160</v>
      </c>
      <c r="X2581">
        <v>0</v>
      </c>
      <c r="Y2581">
        <v>0</v>
      </c>
      <c r="Z2581">
        <v>0</v>
      </c>
      <c r="AD2581" s="1">
        <v>41682.333333333336</v>
      </c>
      <c r="AE2581" s="1">
        <v>41704.708333333336</v>
      </c>
      <c r="AG2581" s="1">
        <v>41636.333333333336</v>
      </c>
      <c r="AH2581" s="1">
        <v>41658.708333333336</v>
      </c>
      <c r="AI2581" s="1">
        <v>41636.333333333336</v>
      </c>
      <c r="AJ2581" s="1">
        <v>41658.708333333336</v>
      </c>
      <c r="AK2581" s="1">
        <v>41636.333333333336</v>
      </c>
      <c r="AL2581" s="1">
        <v>41658.708333333336</v>
      </c>
      <c r="AM2581" s="1">
        <v>41682.333333333336</v>
      </c>
      <c r="AN2581" s="1">
        <v>41704.708333333336</v>
      </c>
      <c r="AP2581" t="s">
        <v>113</v>
      </c>
      <c r="AU2581" t="s">
        <v>6192</v>
      </c>
      <c r="AY2581" t="s">
        <v>106</v>
      </c>
      <c r="AZ2581">
        <v>0</v>
      </c>
      <c r="BA2581">
        <v>0</v>
      </c>
      <c r="BD2581" s="3">
        <v>41321.661805555559</v>
      </c>
      <c r="BE2581" s="3">
        <v>41321.663888888892</v>
      </c>
      <c r="BF2581" t="s">
        <v>115</v>
      </c>
      <c r="BG2581" t="s">
        <v>115</v>
      </c>
      <c r="BH2581">
        <v>8149</v>
      </c>
      <c r="BM2581">
        <v>43550</v>
      </c>
      <c r="BR2581" t="s">
        <v>116</v>
      </c>
      <c r="BS2581" t="s">
        <v>117</v>
      </c>
      <c r="BU2581">
        <v>1</v>
      </c>
      <c r="BV2581" t="s">
        <v>118</v>
      </c>
      <c r="BX2581" t="s">
        <v>119</v>
      </c>
      <c r="BY2581" t="s">
        <v>119</v>
      </c>
      <c r="BZ2581" t="s">
        <v>119</v>
      </c>
      <c r="CA2581">
        <v>1</v>
      </c>
      <c r="CC2581" t="s">
        <v>120</v>
      </c>
      <c r="CH2581">
        <v>540</v>
      </c>
      <c r="CI2581">
        <v>41230</v>
      </c>
      <c r="CJ2581" t="s">
        <v>106</v>
      </c>
      <c r="CK2581" t="s">
        <v>106</v>
      </c>
      <c r="CL2581">
        <v>10</v>
      </c>
      <c r="CM2581" t="s">
        <v>3187</v>
      </c>
      <c r="CO2581">
        <v>124770</v>
      </c>
      <c r="CQ2581">
        <v>0</v>
      </c>
      <c r="CR2581">
        <v>0</v>
      </c>
      <c r="CS2581">
        <v>0</v>
      </c>
      <c r="CY2581" t="s">
        <v>123</v>
      </c>
      <c r="CZ2581" t="s">
        <v>124</v>
      </c>
      <c r="DD2581" t="str" cm="1">
        <f t="array" ref="DD2581">TEXT(_xlfn.SEQUENCE(1, DATEDIF(AG2581, AH2581, "m") + 1, AG2581, 30), "YYYY-APMM")</f>
        <v>2013-AP12</v>
      </c>
      <c r="DN2581">
        <f t="shared" si="80"/>
        <v>38.5</v>
      </c>
      <c r="DO2581" t="str">
        <f t="shared" si="81"/>
        <v>LABOR- SUBCONTRACTOR</v>
      </c>
    </row>
    <row r="2582" spans="1:119" x14ac:dyDescent="0.35">
      <c r="A2582" t="s">
        <v>105</v>
      </c>
      <c r="B2582">
        <v>501867</v>
      </c>
      <c r="C2582">
        <v>6359</v>
      </c>
      <c r="D2582">
        <v>124771</v>
      </c>
      <c r="E2582">
        <v>13662</v>
      </c>
      <c r="F2582">
        <v>0</v>
      </c>
      <c r="G2582" t="s">
        <v>106</v>
      </c>
      <c r="H2582" t="s">
        <v>106</v>
      </c>
      <c r="I2582" t="s">
        <v>106</v>
      </c>
      <c r="J2582" t="s">
        <v>107</v>
      </c>
      <c r="K2582" t="s">
        <v>108</v>
      </c>
      <c r="L2582" t="s">
        <v>109</v>
      </c>
      <c r="M2582" t="s">
        <v>110</v>
      </c>
      <c r="N2582" t="s">
        <v>6193</v>
      </c>
      <c r="O2582" t="s">
        <v>3198</v>
      </c>
      <c r="P2582">
        <v>8178</v>
      </c>
      <c r="Q2582">
        <v>24</v>
      </c>
      <c r="R2582">
        <v>0</v>
      </c>
      <c r="S2582">
        <v>200</v>
      </c>
      <c r="T2582">
        <v>0</v>
      </c>
      <c r="U2582">
        <v>121</v>
      </c>
      <c r="V2582">
        <v>121</v>
      </c>
      <c r="W2582">
        <v>200</v>
      </c>
      <c r="X2582">
        <v>0</v>
      </c>
      <c r="Y2582">
        <v>0</v>
      </c>
      <c r="Z2582">
        <v>0</v>
      </c>
      <c r="AD2582" s="1">
        <v>41604.333333333336</v>
      </c>
      <c r="AE2582" s="1">
        <v>41633.708333333336</v>
      </c>
      <c r="AG2582" s="1">
        <v>41601.333333333336</v>
      </c>
      <c r="AH2582" s="1">
        <v>41630.708333333336</v>
      </c>
      <c r="AI2582" s="1">
        <v>41601.333333333336</v>
      </c>
      <c r="AJ2582" s="1">
        <v>41630.708333333336</v>
      </c>
      <c r="AK2582" s="1">
        <v>41601.333333333336</v>
      </c>
      <c r="AL2582" s="1">
        <v>41630.708333333336</v>
      </c>
      <c r="AM2582" s="1">
        <v>41604.333333333336</v>
      </c>
      <c r="AN2582" s="1">
        <v>41633.708333333336</v>
      </c>
      <c r="AP2582" t="s">
        <v>113</v>
      </c>
      <c r="AU2582" t="s">
        <v>6194</v>
      </c>
      <c r="AY2582" t="s">
        <v>106</v>
      </c>
      <c r="AZ2582">
        <v>0</v>
      </c>
      <c r="BA2582">
        <v>0</v>
      </c>
      <c r="BD2582" s="3">
        <v>41321.661805555559</v>
      </c>
      <c r="BE2582" s="3">
        <v>41321.663888888892</v>
      </c>
      <c r="BF2582" t="s">
        <v>115</v>
      </c>
      <c r="BG2582" t="s">
        <v>115</v>
      </c>
      <c r="BH2582">
        <v>8149</v>
      </c>
      <c r="BM2582">
        <v>43550</v>
      </c>
      <c r="BR2582" t="s">
        <v>116</v>
      </c>
      <c r="BS2582" t="s">
        <v>117</v>
      </c>
      <c r="BU2582">
        <v>1</v>
      </c>
      <c r="BV2582" t="s">
        <v>118</v>
      </c>
      <c r="BX2582" t="s">
        <v>119</v>
      </c>
      <c r="BY2582" t="s">
        <v>119</v>
      </c>
      <c r="BZ2582" t="s">
        <v>119</v>
      </c>
      <c r="CA2582">
        <v>1</v>
      </c>
      <c r="CC2582" t="s">
        <v>120</v>
      </c>
      <c r="CH2582">
        <v>540</v>
      </c>
      <c r="CI2582">
        <v>41230</v>
      </c>
      <c r="CJ2582" t="s">
        <v>106</v>
      </c>
      <c r="CK2582" t="s">
        <v>106</v>
      </c>
      <c r="CL2582">
        <v>10</v>
      </c>
      <c r="CM2582" t="s">
        <v>3187</v>
      </c>
      <c r="CO2582">
        <v>124770</v>
      </c>
      <c r="CQ2582">
        <v>0</v>
      </c>
      <c r="CR2582">
        <v>0</v>
      </c>
      <c r="CS2582">
        <v>0</v>
      </c>
      <c r="CY2582" t="s">
        <v>123</v>
      </c>
      <c r="CZ2582" t="s">
        <v>124</v>
      </c>
      <c r="DD2582" t="str" cm="1">
        <f t="array" ref="DD2582">TEXT(_xlfn.SEQUENCE(1, DATEDIF(AG2582, AH2582, "m") + 1, AG2582, 30), "YYYY-APMM")</f>
        <v>2013-AP11</v>
      </c>
      <c r="DN2582">
        <f t="shared" si="80"/>
        <v>121</v>
      </c>
      <c r="DO2582" t="str">
        <f t="shared" si="81"/>
        <v>LABOR- SUBCONTRACTOR</v>
      </c>
    </row>
    <row r="2583" spans="1:119" x14ac:dyDescent="0.35">
      <c r="A2583" t="s">
        <v>105</v>
      </c>
      <c r="B2583">
        <v>501868</v>
      </c>
      <c r="C2583">
        <v>6359</v>
      </c>
      <c r="D2583">
        <v>124771</v>
      </c>
      <c r="E2583">
        <v>13662</v>
      </c>
      <c r="F2583">
        <v>0</v>
      </c>
      <c r="G2583" t="s">
        <v>106</v>
      </c>
      <c r="H2583" t="s">
        <v>106</v>
      </c>
      <c r="I2583" t="s">
        <v>106</v>
      </c>
      <c r="J2583" t="s">
        <v>107</v>
      </c>
      <c r="K2583" t="s">
        <v>108</v>
      </c>
      <c r="L2583" t="s">
        <v>109</v>
      </c>
      <c r="M2583" t="s">
        <v>110</v>
      </c>
      <c r="N2583" t="s">
        <v>6195</v>
      </c>
      <c r="O2583" t="s">
        <v>3206</v>
      </c>
      <c r="P2583">
        <v>8177</v>
      </c>
      <c r="Q2583">
        <v>144</v>
      </c>
      <c r="R2583">
        <v>0</v>
      </c>
      <c r="S2583">
        <v>200</v>
      </c>
      <c r="T2583">
        <v>0</v>
      </c>
      <c r="U2583">
        <v>275</v>
      </c>
      <c r="V2583">
        <v>275</v>
      </c>
      <c r="W2583">
        <v>200</v>
      </c>
      <c r="X2583">
        <v>0</v>
      </c>
      <c r="Y2583">
        <v>0</v>
      </c>
      <c r="Z2583">
        <v>0</v>
      </c>
      <c r="AD2583" s="1">
        <v>41637.333333333336</v>
      </c>
      <c r="AE2583" s="1">
        <v>41665.708333333336</v>
      </c>
      <c r="AG2583" s="1">
        <v>41615.333333333336</v>
      </c>
      <c r="AH2583" s="1">
        <v>41644.708333333336</v>
      </c>
      <c r="AI2583" s="1">
        <v>41615.333333333336</v>
      </c>
      <c r="AJ2583" s="1">
        <v>41644.708333333336</v>
      </c>
      <c r="AK2583" s="1">
        <v>41615.333333333336</v>
      </c>
      <c r="AL2583" s="1">
        <v>41644.708333333336</v>
      </c>
      <c r="AM2583" s="1">
        <v>41637.333333333336</v>
      </c>
      <c r="AN2583" s="1">
        <v>41665.708333333336</v>
      </c>
      <c r="AP2583" t="s">
        <v>113</v>
      </c>
      <c r="AU2583" t="s">
        <v>6196</v>
      </c>
      <c r="AY2583" t="s">
        <v>106</v>
      </c>
      <c r="AZ2583">
        <v>0</v>
      </c>
      <c r="BA2583">
        <v>0</v>
      </c>
      <c r="BD2583" s="3">
        <v>41321.661805555559</v>
      </c>
      <c r="BE2583" s="3">
        <v>41321.663888888892</v>
      </c>
      <c r="BF2583" t="s">
        <v>115</v>
      </c>
      <c r="BG2583" t="s">
        <v>115</v>
      </c>
      <c r="BH2583">
        <v>8149</v>
      </c>
      <c r="BM2583">
        <v>43540</v>
      </c>
      <c r="BR2583" t="s">
        <v>1299</v>
      </c>
      <c r="BS2583" t="s">
        <v>1300</v>
      </c>
      <c r="BU2583">
        <v>1</v>
      </c>
      <c r="BV2583" t="s">
        <v>118</v>
      </c>
      <c r="BX2583" t="s">
        <v>119</v>
      </c>
      <c r="BY2583" t="s">
        <v>119</v>
      </c>
      <c r="BZ2583" t="s">
        <v>119</v>
      </c>
      <c r="CA2583">
        <v>1</v>
      </c>
      <c r="CC2583" t="s">
        <v>120</v>
      </c>
      <c r="CH2583">
        <v>540</v>
      </c>
      <c r="CI2583">
        <v>41230</v>
      </c>
      <c r="CJ2583" t="s">
        <v>106</v>
      </c>
      <c r="CK2583" t="s">
        <v>106</v>
      </c>
      <c r="CL2583">
        <v>10</v>
      </c>
      <c r="CM2583" t="s">
        <v>3187</v>
      </c>
      <c r="CO2583">
        <v>124770</v>
      </c>
      <c r="CQ2583">
        <v>0</v>
      </c>
      <c r="CR2583">
        <v>0</v>
      </c>
      <c r="CS2583">
        <v>0</v>
      </c>
      <c r="CY2583" t="s">
        <v>123</v>
      </c>
      <c r="CZ2583" t="s">
        <v>124</v>
      </c>
      <c r="DD2583" t="str" cm="1">
        <f t="array" ref="DD2583">TEXT(_xlfn.SEQUENCE(1, DATEDIF(AG2583, AH2583, "m") + 1, AG2583, 30), "YYYY-APMM")</f>
        <v>2013-AP12</v>
      </c>
      <c r="DN2583">
        <f t="shared" si="80"/>
        <v>275</v>
      </c>
      <c r="DO2583" t="str">
        <f t="shared" si="81"/>
        <v>LABOR - CIVIL</v>
      </c>
    </row>
    <row r="2584" spans="1:119" x14ac:dyDescent="0.35">
      <c r="A2584" t="s">
        <v>105</v>
      </c>
      <c r="B2584">
        <v>501869</v>
      </c>
      <c r="C2584">
        <v>6359</v>
      </c>
      <c r="D2584">
        <v>124771</v>
      </c>
      <c r="E2584">
        <v>13662</v>
      </c>
      <c r="F2584">
        <v>0</v>
      </c>
      <c r="G2584" t="s">
        <v>106</v>
      </c>
      <c r="H2584" t="s">
        <v>106</v>
      </c>
      <c r="I2584" t="s">
        <v>106</v>
      </c>
      <c r="J2584" t="s">
        <v>107</v>
      </c>
      <c r="K2584" t="s">
        <v>108</v>
      </c>
      <c r="L2584" t="s">
        <v>109</v>
      </c>
      <c r="M2584" t="s">
        <v>110</v>
      </c>
      <c r="N2584" t="s">
        <v>6197</v>
      </c>
      <c r="O2584" t="s">
        <v>6198</v>
      </c>
      <c r="P2584">
        <v>8177</v>
      </c>
      <c r="Q2584">
        <v>144</v>
      </c>
      <c r="R2584">
        <v>0</v>
      </c>
      <c r="S2584">
        <v>200</v>
      </c>
      <c r="T2584">
        <v>0</v>
      </c>
      <c r="U2584">
        <v>500</v>
      </c>
      <c r="V2584">
        <v>500</v>
      </c>
      <c r="W2584">
        <v>200</v>
      </c>
      <c r="X2584">
        <v>0</v>
      </c>
      <c r="Y2584">
        <v>0</v>
      </c>
      <c r="Z2584">
        <v>0</v>
      </c>
      <c r="AD2584" s="1">
        <v>41666.333333333336</v>
      </c>
      <c r="AE2584" s="1">
        <v>41695.708333333336</v>
      </c>
      <c r="AG2584" s="1">
        <v>41645.333333333336</v>
      </c>
      <c r="AH2584" s="1">
        <v>41673.708333333336</v>
      </c>
      <c r="AI2584" s="1">
        <v>41645.333333333336</v>
      </c>
      <c r="AJ2584" s="1">
        <v>41673.708333333336</v>
      </c>
      <c r="AK2584" s="1">
        <v>41645.333333333336</v>
      </c>
      <c r="AL2584" s="1">
        <v>41673.708333333336</v>
      </c>
      <c r="AM2584" s="1">
        <v>41666.333333333336</v>
      </c>
      <c r="AN2584" s="1">
        <v>41695.708333333336</v>
      </c>
      <c r="AP2584" t="s">
        <v>113</v>
      </c>
      <c r="AU2584" t="s">
        <v>6199</v>
      </c>
      <c r="AY2584" t="s">
        <v>106</v>
      </c>
      <c r="AZ2584">
        <v>0</v>
      </c>
      <c r="BA2584">
        <v>0</v>
      </c>
      <c r="BD2584" s="3">
        <v>41321.661805555559</v>
      </c>
      <c r="BE2584" s="3">
        <v>41321.663888888892</v>
      </c>
      <c r="BF2584" t="s">
        <v>115</v>
      </c>
      <c r="BG2584" t="s">
        <v>115</v>
      </c>
      <c r="BH2584">
        <v>8149</v>
      </c>
      <c r="BM2584">
        <v>43540</v>
      </c>
      <c r="BR2584" t="s">
        <v>1299</v>
      </c>
      <c r="BS2584" t="s">
        <v>1300</v>
      </c>
      <c r="BU2584">
        <v>1</v>
      </c>
      <c r="BV2584" t="s">
        <v>118</v>
      </c>
      <c r="BX2584" t="s">
        <v>119</v>
      </c>
      <c r="BY2584" t="s">
        <v>119</v>
      </c>
      <c r="BZ2584" t="s">
        <v>119</v>
      </c>
      <c r="CA2584">
        <v>1</v>
      </c>
      <c r="CC2584" t="s">
        <v>120</v>
      </c>
      <c r="CH2584">
        <v>540</v>
      </c>
      <c r="CI2584">
        <v>41230</v>
      </c>
      <c r="CJ2584" t="s">
        <v>106</v>
      </c>
      <c r="CK2584" t="s">
        <v>106</v>
      </c>
      <c r="CL2584">
        <v>10</v>
      </c>
      <c r="CM2584" t="s">
        <v>3187</v>
      </c>
      <c r="CO2584">
        <v>124770</v>
      </c>
      <c r="CQ2584">
        <v>0</v>
      </c>
      <c r="CR2584">
        <v>0</v>
      </c>
      <c r="CS2584">
        <v>0</v>
      </c>
      <c r="CY2584" t="s">
        <v>123</v>
      </c>
      <c r="CZ2584" t="s">
        <v>124</v>
      </c>
      <c r="DD2584" t="str" cm="1">
        <f t="array" ref="DD2584">TEXT(_xlfn.SEQUENCE(1, DATEDIF(AG2584, AH2584, "m") + 1, AG2584, 30), "YYYY-APMM")</f>
        <v>2014-AP01</v>
      </c>
      <c r="DN2584">
        <f t="shared" si="80"/>
        <v>500</v>
      </c>
      <c r="DO2584" t="str">
        <f t="shared" si="81"/>
        <v>LABOR - CIVIL</v>
      </c>
    </row>
    <row r="2585" spans="1:119" x14ac:dyDescent="0.35">
      <c r="A2585" t="s">
        <v>105</v>
      </c>
      <c r="B2585">
        <v>501870</v>
      </c>
      <c r="C2585">
        <v>6359</v>
      </c>
      <c r="D2585">
        <v>124772</v>
      </c>
      <c r="E2585">
        <v>13662</v>
      </c>
      <c r="F2585">
        <v>0</v>
      </c>
      <c r="G2585" t="s">
        <v>106</v>
      </c>
      <c r="H2585" t="s">
        <v>106</v>
      </c>
      <c r="I2585" t="s">
        <v>106</v>
      </c>
      <c r="J2585" t="s">
        <v>107</v>
      </c>
      <c r="K2585" t="s">
        <v>108</v>
      </c>
      <c r="L2585" t="s">
        <v>109</v>
      </c>
      <c r="M2585" t="s">
        <v>110</v>
      </c>
      <c r="N2585" t="s">
        <v>6200</v>
      </c>
      <c r="O2585" t="s">
        <v>3209</v>
      </c>
      <c r="P2585">
        <v>8177</v>
      </c>
      <c r="Q2585">
        <v>504</v>
      </c>
      <c r="R2585">
        <v>0</v>
      </c>
      <c r="S2585">
        <v>160</v>
      </c>
      <c r="T2585">
        <v>0</v>
      </c>
      <c r="U2585">
        <v>113</v>
      </c>
      <c r="V2585">
        <v>113</v>
      </c>
      <c r="W2585">
        <v>160</v>
      </c>
      <c r="X2585">
        <v>80</v>
      </c>
      <c r="Y2585">
        <v>0</v>
      </c>
      <c r="Z2585">
        <v>80</v>
      </c>
      <c r="AD2585" s="1">
        <v>41623.333333333336</v>
      </c>
      <c r="AE2585" s="1">
        <v>41646.708333333336</v>
      </c>
      <c r="AG2585" s="1">
        <v>41547.333333333336</v>
      </c>
      <c r="AH2585" s="1">
        <v>41571.708333333336</v>
      </c>
      <c r="AI2585" s="1">
        <v>41547.333333333336</v>
      </c>
      <c r="AJ2585" s="1">
        <v>41571.708333333336</v>
      </c>
      <c r="AK2585" s="1">
        <v>41547.333333333336</v>
      </c>
      <c r="AL2585" s="1">
        <v>41571.708333333336</v>
      </c>
      <c r="AM2585" s="1">
        <v>41623.333333333336</v>
      </c>
      <c r="AN2585" s="1">
        <v>41646.708333333336</v>
      </c>
      <c r="AP2585" t="s">
        <v>113</v>
      </c>
      <c r="AU2585" t="s">
        <v>6201</v>
      </c>
      <c r="AY2585" t="s">
        <v>106</v>
      </c>
      <c r="AZ2585">
        <v>0</v>
      </c>
      <c r="BA2585">
        <v>0</v>
      </c>
      <c r="BD2585" s="3">
        <v>41321.661805555559</v>
      </c>
      <c r="BE2585" s="3">
        <v>41321.663888888892</v>
      </c>
      <c r="BF2585" t="s">
        <v>115</v>
      </c>
      <c r="BG2585" t="s">
        <v>115</v>
      </c>
      <c r="BH2585">
        <v>8149</v>
      </c>
      <c r="BM2585">
        <v>43540</v>
      </c>
      <c r="BR2585" t="s">
        <v>1299</v>
      </c>
      <c r="BS2585" t="s">
        <v>1300</v>
      </c>
      <c r="BU2585">
        <v>1</v>
      </c>
      <c r="BV2585" t="s">
        <v>118</v>
      </c>
      <c r="BX2585" t="s">
        <v>119</v>
      </c>
      <c r="BY2585" t="s">
        <v>119</v>
      </c>
      <c r="BZ2585" t="s">
        <v>119</v>
      </c>
      <c r="CA2585">
        <v>1</v>
      </c>
      <c r="CC2585" t="s">
        <v>120</v>
      </c>
      <c r="CH2585">
        <v>540</v>
      </c>
      <c r="CI2585">
        <v>41240</v>
      </c>
      <c r="CJ2585" t="s">
        <v>106</v>
      </c>
      <c r="CK2585" t="s">
        <v>106</v>
      </c>
      <c r="CL2585">
        <v>15</v>
      </c>
      <c r="CM2585" t="s">
        <v>5717</v>
      </c>
      <c r="CO2585">
        <v>124770</v>
      </c>
      <c r="CQ2585">
        <v>0</v>
      </c>
      <c r="CR2585">
        <v>0</v>
      </c>
      <c r="CS2585">
        <v>0</v>
      </c>
      <c r="CY2585" t="s">
        <v>123</v>
      </c>
      <c r="CZ2585" t="s">
        <v>124</v>
      </c>
      <c r="DD2585" t="str" cm="1">
        <f t="array" ref="DD2585">TEXT(_xlfn.SEQUENCE(1, DATEDIF(AG2585, AH2585, "m") + 1, AG2585, 30), "YYYY-APMM")</f>
        <v>2013-AP09</v>
      </c>
      <c r="DN2585">
        <f t="shared" si="80"/>
        <v>113</v>
      </c>
      <c r="DO2585" t="str">
        <f t="shared" si="81"/>
        <v>LABOR - CIVIL</v>
      </c>
    </row>
    <row r="2586" spans="1:119" x14ac:dyDescent="0.35">
      <c r="A2586" t="s">
        <v>105</v>
      </c>
      <c r="B2586">
        <v>501871</v>
      </c>
      <c r="C2586">
        <v>6359</v>
      </c>
      <c r="D2586">
        <v>124772</v>
      </c>
      <c r="E2586">
        <v>13662</v>
      </c>
      <c r="F2586">
        <v>0</v>
      </c>
      <c r="G2586" t="s">
        <v>106</v>
      </c>
      <c r="H2586" t="s">
        <v>106</v>
      </c>
      <c r="I2586" t="s">
        <v>106</v>
      </c>
      <c r="J2586" t="s">
        <v>107</v>
      </c>
      <c r="K2586" t="s">
        <v>108</v>
      </c>
      <c r="L2586" t="s">
        <v>109</v>
      </c>
      <c r="M2586" t="s">
        <v>110</v>
      </c>
      <c r="N2586" t="s">
        <v>6202</v>
      </c>
      <c r="O2586" t="s">
        <v>6203</v>
      </c>
      <c r="P2586">
        <v>8167</v>
      </c>
      <c r="Q2586">
        <v>504</v>
      </c>
      <c r="R2586">
        <v>0</v>
      </c>
      <c r="S2586">
        <v>200</v>
      </c>
      <c r="T2586">
        <v>0</v>
      </c>
      <c r="U2586">
        <v>192.5</v>
      </c>
      <c r="V2586">
        <v>192.5</v>
      </c>
      <c r="W2586">
        <v>200</v>
      </c>
      <c r="X2586">
        <v>0</v>
      </c>
      <c r="Y2586">
        <v>0</v>
      </c>
      <c r="Z2586">
        <v>0</v>
      </c>
      <c r="AD2586" s="1">
        <v>41630.333333333336</v>
      </c>
      <c r="AE2586" s="1">
        <v>41658.708333333336</v>
      </c>
      <c r="AG2586" s="1">
        <v>41553.333333333336</v>
      </c>
      <c r="AH2586" s="1">
        <v>41583.708333333336</v>
      </c>
      <c r="AI2586" s="1">
        <v>41553.333333333336</v>
      </c>
      <c r="AJ2586" s="1">
        <v>41583.708333333336</v>
      </c>
      <c r="AK2586" s="1">
        <v>41553.333333333336</v>
      </c>
      <c r="AL2586" s="1">
        <v>41583.708333333336</v>
      </c>
      <c r="AM2586" s="1">
        <v>41630.333333333336</v>
      </c>
      <c r="AN2586" s="1">
        <v>41658.708333333336</v>
      </c>
      <c r="AP2586" t="s">
        <v>113</v>
      </c>
      <c r="AU2586" t="s">
        <v>6204</v>
      </c>
      <c r="AY2586" t="s">
        <v>106</v>
      </c>
      <c r="AZ2586">
        <v>0</v>
      </c>
      <c r="BA2586">
        <v>0</v>
      </c>
      <c r="BD2586" s="3">
        <v>41321.661805555559</v>
      </c>
      <c r="BE2586" s="3">
        <v>41321.663888888892</v>
      </c>
      <c r="BF2586" t="s">
        <v>115</v>
      </c>
      <c r="BG2586" t="s">
        <v>115</v>
      </c>
      <c r="BH2586">
        <v>8149</v>
      </c>
      <c r="BM2586">
        <v>43440</v>
      </c>
      <c r="BR2586" t="s">
        <v>3145</v>
      </c>
      <c r="BS2586" t="s">
        <v>3146</v>
      </c>
      <c r="BU2586">
        <v>1</v>
      </c>
      <c r="BV2586" t="s">
        <v>118</v>
      </c>
      <c r="BX2586" t="s">
        <v>119</v>
      </c>
      <c r="BY2586" t="s">
        <v>119</v>
      </c>
      <c r="BZ2586" t="s">
        <v>119</v>
      </c>
      <c r="CA2586">
        <v>1</v>
      </c>
      <c r="CC2586" t="s">
        <v>120</v>
      </c>
      <c r="CH2586">
        <v>540</v>
      </c>
      <c r="CI2586">
        <v>41240</v>
      </c>
      <c r="CJ2586" t="s">
        <v>106</v>
      </c>
      <c r="CK2586" t="s">
        <v>106</v>
      </c>
      <c r="CL2586">
        <v>15</v>
      </c>
      <c r="CM2586" t="s">
        <v>5717</v>
      </c>
      <c r="CO2586">
        <v>124770</v>
      </c>
      <c r="CQ2586">
        <v>0</v>
      </c>
      <c r="CR2586">
        <v>0</v>
      </c>
      <c r="CS2586">
        <v>0</v>
      </c>
      <c r="CY2586" t="s">
        <v>123</v>
      </c>
      <c r="CZ2586" t="s">
        <v>124</v>
      </c>
      <c r="DD2586" t="str" cm="1">
        <f t="array" ref="DD2586">TEXT(_xlfn.SEQUENCE(1, DATEDIF(AG2586, AH2586, "m") + 1, AG2586, 30), "YYYY-APMM")</f>
        <v>2013-AP10</v>
      </c>
      <c r="DN2586">
        <f t="shared" si="80"/>
        <v>192.5</v>
      </c>
      <c r="DO2586" t="str">
        <f t="shared" si="81"/>
        <v>CONCRETE MASON SK</v>
      </c>
    </row>
    <row r="2587" spans="1:119" x14ac:dyDescent="0.35">
      <c r="A2587" t="s">
        <v>105</v>
      </c>
      <c r="B2587">
        <v>501872</v>
      </c>
      <c r="C2587">
        <v>6359</v>
      </c>
      <c r="D2587">
        <v>124772</v>
      </c>
      <c r="E2587">
        <v>13662</v>
      </c>
      <c r="F2587">
        <v>0</v>
      </c>
      <c r="G2587" t="s">
        <v>106</v>
      </c>
      <c r="H2587" t="s">
        <v>106</v>
      </c>
      <c r="I2587" t="s">
        <v>106</v>
      </c>
      <c r="J2587" t="s">
        <v>107</v>
      </c>
      <c r="K2587" t="s">
        <v>108</v>
      </c>
      <c r="L2587" t="s">
        <v>109</v>
      </c>
      <c r="M2587" t="s">
        <v>110</v>
      </c>
      <c r="N2587" t="s">
        <v>6205</v>
      </c>
      <c r="O2587" t="s">
        <v>3216</v>
      </c>
      <c r="P2587">
        <v>8168</v>
      </c>
      <c r="Q2587">
        <v>504</v>
      </c>
      <c r="R2587">
        <v>0</v>
      </c>
      <c r="S2587">
        <v>200</v>
      </c>
      <c r="T2587">
        <v>0</v>
      </c>
      <c r="U2587">
        <v>2238.5</v>
      </c>
      <c r="V2587">
        <v>2238.5</v>
      </c>
      <c r="W2587">
        <v>200</v>
      </c>
      <c r="X2587">
        <v>0</v>
      </c>
      <c r="Y2587">
        <v>0</v>
      </c>
      <c r="Z2587">
        <v>0</v>
      </c>
      <c r="AD2587" s="1">
        <v>41639.333333333336</v>
      </c>
      <c r="AE2587" s="1">
        <v>41667.708333333336</v>
      </c>
      <c r="AG2587" s="1">
        <v>41562.333333333336</v>
      </c>
      <c r="AH2587" s="1">
        <v>41592.708333333336</v>
      </c>
      <c r="AI2587" s="1">
        <v>41562.333333333336</v>
      </c>
      <c r="AJ2587" s="1">
        <v>41592.708333333336</v>
      </c>
      <c r="AK2587" s="1">
        <v>41562.333333333336</v>
      </c>
      <c r="AL2587" s="1">
        <v>41592.708333333336</v>
      </c>
      <c r="AM2587" s="1">
        <v>41639.333333333336</v>
      </c>
      <c r="AN2587" s="1">
        <v>41667.708333333336</v>
      </c>
      <c r="AP2587" t="s">
        <v>113</v>
      </c>
      <c r="AU2587" t="s">
        <v>6206</v>
      </c>
      <c r="AY2587" t="s">
        <v>106</v>
      </c>
      <c r="AZ2587">
        <v>0</v>
      </c>
      <c r="BA2587">
        <v>0</v>
      </c>
      <c r="BD2587" s="3">
        <v>41321.661805555559</v>
      </c>
      <c r="BE2587" s="3">
        <v>41321.663888888892</v>
      </c>
      <c r="BF2587" t="s">
        <v>115</v>
      </c>
      <c r="BG2587" t="s">
        <v>115</v>
      </c>
      <c r="BH2587">
        <v>8149</v>
      </c>
      <c r="BM2587">
        <v>43450</v>
      </c>
      <c r="BR2587" t="s">
        <v>1309</v>
      </c>
      <c r="BS2587" t="s">
        <v>1310</v>
      </c>
      <c r="BU2587">
        <v>1</v>
      </c>
      <c r="BV2587" t="s">
        <v>118</v>
      </c>
      <c r="BX2587" t="s">
        <v>119</v>
      </c>
      <c r="BY2587" t="s">
        <v>119</v>
      </c>
      <c r="BZ2587" t="s">
        <v>119</v>
      </c>
      <c r="CA2587">
        <v>1</v>
      </c>
      <c r="CC2587" t="s">
        <v>120</v>
      </c>
      <c r="CH2587">
        <v>540</v>
      </c>
      <c r="CI2587">
        <v>41240</v>
      </c>
      <c r="CJ2587" t="s">
        <v>106</v>
      </c>
      <c r="CK2587" t="s">
        <v>106</v>
      </c>
      <c r="CL2587">
        <v>15</v>
      </c>
      <c r="CM2587" t="s">
        <v>5717</v>
      </c>
      <c r="CO2587">
        <v>124770</v>
      </c>
      <c r="CQ2587">
        <v>0</v>
      </c>
      <c r="CR2587">
        <v>0</v>
      </c>
      <c r="CS2587">
        <v>0</v>
      </c>
      <c r="CY2587" t="s">
        <v>123</v>
      </c>
      <c r="CZ2587" t="s">
        <v>124</v>
      </c>
      <c r="DD2587" t="str" cm="1">
        <f t="array" ref="DD2587">TEXT(_xlfn.SEQUENCE(1, DATEDIF(AG2587, AH2587, "m") + 1, AG2587, 30), "YYYY-APMM")</f>
        <v>2013-AP10</v>
      </c>
      <c r="DN2587">
        <f t="shared" si="80"/>
        <v>2238.5</v>
      </c>
      <c r="DO2587" t="str">
        <f t="shared" si="81"/>
        <v>BLOCK MASON SK</v>
      </c>
    </row>
    <row r="2588" spans="1:119" x14ac:dyDescent="0.35">
      <c r="A2588" t="s">
        <v>105</v>
      </c>
      <c r="B2588">
        <v>501873</v>
      </c>
      <c r="C2588">
        <v>6359</v>
      </c>
      <c r="D2588">
        <v>124772</v>
      </c>
      <c r="E2588">
        <v>13662</v>
      </c>
      <c r="F2588">
        <v>0</v>
      </c>
      <c r="G2588" t="s">
        <v>106</v>
      </c>
      <c r="H2588" t="s">
        <v>106</v>
      </c>
      <c r="I2588" t="s">
        <v>106</v>
      </c>
      <c r="J2588" t="s">
        <v>107</v>
      </c>
      <c r="K2588" t="s">
        <v>108</v>
      </c>
      <c r="L2588" t="s">
        <v>109</v>
      </c>
      <c r="M2588" t="s">
        <v>110</v>
      </c>
      <c r="N2588" t="s">
        <v>6207</v>
      </c>
      <c r="O2588" t="s">
        <v>3219</v>
      </c>
      <c r="P2588">
        <v>8164</v>
      </c>
      <c r="Q2588">
        <v>504</v>
      </c>
      <c r="R2588">
        <v>352</v>
      </c>
      <c r="S2588">
        <v>200</v>
      </c>
      <c r="T2588">
        <v>0</v>
      </c>
      <c r="U2588">
        <v>825</v>
      </c>
      <c r="V2588">
        <v>825</v>
      </c>
      <c r="W2588">
        <v>200</v>
      </c>
      <c r="X2588">
        <v>0</v>
      </c>
      <c r="Y2588">
        <v>0</v>
      </c>
      <c r="Z2588">
        <v>0</v>
      </c>
      <c r="AD2588" s="1">
        <v>41652.333333333336</v>
      </c>
      <c r="AE2588" s="1">
        <v>41680.708333333336</v>
      </c>
      <c r="AG2588" s="1">
        <v>41577.333333333336</v>
      </c>
      <c r="AH2588" s="1">
        <v>41605.708333333336</v>
      </c>
      <c r="AI2588" s="1">
        <v>41577.333333333336</v>
      </c>
      <c r="AJ2588" s="1">
        <v>41605.708333333336</v>
      </c>
      <c r="AK2588" s="1">
        <v>41577.333333333336</v>
      </c>
      <c r="AL2588" s="1">
        <v>41605.708333333336</v>
      </c>
      <c r="AM2588" s="1">
        <v>41652.333333333336</v>
      </c>
      <c r="AN2588" s="1">
        <v>41680.708333333336</v>
      </c>
      <c r="AP2588" t="s">
        <v>113</v>
      </c>
      <c r="AU2588" t="s">
        <v>6208</v>
      </c>
      <c r="AY2588" t="s">
        <v>106</v>
      </c>
      <c r="AZ2588">
        <v>0</v>
      </c>
      <c r="BA2588">
        <v>0</v>
      </c>
      <c r="BD2588" s="3">
        <v>41321.661805555559</v>
      </c>
      <c r="BE2588" s="3">
        <v>41321.663888888892</v>
      </c>
      <c r="BF2588" t="s">
        <v>115</v>
      </c>
      <c r="BG2588" t="s">
        <v>115</v>
      </c>
      <c r="BH2588">
        <v>8149</v>
      </c>
      <c r="BM2588">
        <v>43410</v>
      </c>
      <c r="BR2588" t="s">
        <v>2865</v>
      </c>
      <c r="BS2588" t="s">
        <v>2866</v>
      </c>
      <c r="BU2588">
        <v>1</v>
      </c>
      <c r="BV2588" t="s">
        <v>118</v>
      </c>
      <c r="BX2588" t="s">
        <v>119</v>
      </c>
      <c r="BY2588" t="s">
        <v>119</v>
      </c>
      <c r="BZ2588" t="s">
        <v>119</v>
      </c>
      <c r="CA2588">
        <v>1</v>
      </c>
      <c r="CC2588" t="s">
        <v>120</v>
      </c>
      <c r="CH2588">
        <v>540</v>
      </c>
      <c r="CI2588">
        <v>41240</v>
      </c>
      <c r="CJ2588" t="s">
        <v>106</v>
      </c>
      <c r="CK2588" t="s">
        <v>106</v>
      </c>
      <c r="CL2588">
        <v>15</v>
      </c>
      <c r="CM2588" t="s">
        <v>5717</v>
      </c>
      <c r="CO2588">
        <v>124770</v>
      </c>
      <c r="CQ2588">
        <v>0</v>
      </c>
      <c r="CR2588">
        <v>0</v>
      </c>
      <c r="CS2588">
        <v>0</v>
      </c>
      <c r="CY2588" t="s">
        <v>123</v>
      </c>
      <c r="CZ2588" t="s">
        <v>124</v>
      </c>
      <c r="DD2588" t="str" cm="1">
        <f t="array" ref="DD2588">TEXT(_xlfn.SEQUENCE(1, DATEDIF(AG2588, AH2588, "m") + 1, AG2588, 30), "YYYY-APMM")</f>
        <v>2013-AP10</v>
      </c>
      <c r="DN2588">
        <f t="shared" si="80"/>
        <v>825</v>
      </c>
      <c r="DO2588" t="str">
        <f t="shared" si="81"/>
        <v>SCREED MASON SK</v>
      </c>
    </row>
    <row r="2589" spans="1:119" x14ac:dyDescent="0.35">
      <c r="A2589" t="s">
        <v>105</v>
      </c>
      <c r="B2589">
        <v>501874</v>
      </c>
      <c r="C2589">
        <v>6359</v>
      </c>
      <c r="D2589">
        <v>124772</v>
      </c>
      <c r="E2589">
        <v>13662</v>
      </c>
      <c r="F2589">
        <v>0</v>
      </c>
      <c r="G2589" t="s">
        <v>106</v>
      </c>
      <c r="H2589" t="s">
        <v>106</v>
      </c>
      <c r="I2589" t="s">
        <v>106</v>
      </c>
      <c r="J2589" t="s">
        <v>107</v>
      </c>
      <c r="K2589" t="s">
        <v>108</v>
      </c>
      <c r="L2589" t="s">
        <v>109</v>
      </c>
      <c r="M2589" t="s">
        <v>110</v>
      </c>
      <c r="N2589" t="s">
        <v>6209</v>
      </c>
      <c r="O2589" t="s">
        <v>3222</v>
      </c>
      <c r="P2589">
        <v>8178</v>
      </c>
      <c r="Q2589">
        <v>152</v>
      </c>
      <c r="R2589">
        <v>0</v>
      </c>
      <c r="S2589">
        <v>160</v>
      </c>
      <c r="T2589">
        <v>0</v>
      </c>
      <c r="U2589">
        <v>81</v>
      </c>
      <c r="V2589">
        <v>81</v>
      </c>
      <c r="W2589">
        <v>160</v>
      </c>
      <c r="X2589">
        <v>0</v>
      </c>
      <c r="Y2589">
        <v>0</v>
      </c>
      <c r="Z2589">
        <v>0</v>
      </c>
      <c r="AD2589" s="1">
        <v>41669.333333333336</v>
      </c>
      <c r="AE2589" s="1">
        <v>41693.708333333336</v>
      </c>
      <c r="AG2589" s="1">
        <v>41647.333333333336</v>
      </c>
      <c r="AH2589" s="1">
        <v>41669.708333333336</v>
      </c>
      <c r="AI2589" s="1">
        <v>41647.333333333336</v>
      </c>
      <c r="AJ2589" s="1">
        <v>41669.708333333336</v>
      </c>
      <c r="AK2589" s="1">
        <v>41647.333333333336</v>
      </c>
      <c r="AL2589" s="1">
        <v>41669.708333333336</v>
      </c>
      <c r="AM2589" s="1">
        <v>41669.333333333336</v>
      </c>
      <c r="AN2589" s="1">
        <v>41693.708333333336</v>
      </c>
      <c r="AP2589" t="s">
        <v>113</v>
      </c>
      <c r="AU2589" t="s">
        <v>6210</v>
      </c>
      <c r="AY2589" t="s">
        <v>106</v>
      </c>
      <c r="AZ2589">
        <v>0</v>
      </c>
      <c r="BA2589">
        <v>0</v>
      </c>
      <c r="BD2589" s="3">
        <v>41321.661805555559</v>
      </c>
      <c r="BE2589" s="3">
        <v>41321.663888888892</v>
      </c>
      <c r="BF2589" t="s">
        <v>115</v>
      </c>
      <c r="BG2589" t="s">
        <v>115</v>
      </c>
      <c r="BH2589">
        <v>8149</v>
      </c>
      <c r="BM2589">
        <v>43550</v>
      </c>
      <c r="BR2589" t="s">
        <v>116</v>
      </c>
      <c r="BS2589" t="s">
        <v>117</v>
      </c>
      <c r="BU2589">
        <v>1</v>
      </c>
      <c r="BV2589" t="s">
        <v>118</v>
      </c>
      <c r="BX2589" t="s">
        <v>119</v>
      </c>
      <c r="BY2589" t="s">
        <v>119</v>
      </c>
      <c r="BZ2589" t="s">
        <v>119</v>
      </c>
      <c r="CA2589">
        <v>1</v>
      </c>
      <c r="CC2589" t="s">
        <v>120</v>
      </c>
      <c r="CH2589">
        <v>540</v>
      </c>
      <c r="CI2589">
        <v>41240</v>
      </c>
      <c r="CJ2589" t="s">
        <v>106</v>
      </c>
      <c r="CK2589" t="s">
        <v>106</v>
      </c>
      <c r="CL2589">
        <v>15</v>
      </c>
      <c r="CM2589" t="s">
        <v>5717</v>
      </c>
      <c r="CO2589">
        <v>124770</v>
      </c>
      <c r="CQ2589">
        <v>0</v>
      </c>
      <c r="CR2589">
        <v>0</v>
      </c>
      <c r="CS2589">
        <v>0</v>
      </c>
      <c r="CY2589" t="s">
        <v>123</v>
      </c>
      <c r="CZ2589" t="s">
        <v>124</v>
      </c>
      <c r="DD2589" t="str" cm="1">
        <f t="array" ref="DD2589">TEXT(_xlfn.SEQUENCE(1, DATEDIF(AG2589, AH2589, "m") + 1, AG2589, 30), "YYYY-APMM")</f>
        <v>2014-AP01</v>
      </c>
      <c r="DN2589">
        <f t="shared" si="80"/>
        <v>81</v>
      </c>
      <c r="DO2589" t="str">
        <f t="shared" si="81"/>
        <v>LABOR- SUBCONTRACTOR</v>
      </c>
    </row>
    <row r="2590" spans="1:119" x14ac:dyDescent="0.35">
      <c r="A2590" t="s">
        <v>105</v>
      </c>
      <c r="B2590">
        <v>501875</v>
      </c>
      <c r="C2590">
        <v>6359</v>
      </c>
      <c r="D2590">
        <v>124772</v>
      </c>
      <c r="E2590">
        <v>13662</v>
      </c>
      <c r="F2590">
        <v>0</v>
      </c>
      <c r="G2590" t="s">
        <v>106</v>
      </c>
      <c r="H2590" t="s">
        <v>106</v>
      </c>
      <c r="I2590" t="s">
        <v>106</v>
      </c>
      <c r="J2590" t="s">
        <v>107</v>
      </c>
      <c r="K2590" t="s">
        <v>108</v>
      </c>
      <c r="L2590" t="s">
        <v>109</v>
      </c>
      <c r="M2590" t="s">
        <v>110</v>
      </c>
      <c r="N2590" t="s">
        <v>6211</v>
      </c>
      <c r="O2590" t="s">
        <v>6212</v>
      </c>
      <c r="P2590">
        <v>8178</v>
      </c>
      <c r="Q2590">
        <v>152</v>
      </c>
      <c r="R2590">
        <v>0</v>
      </c>
      <c r="S2590">
        <v>200</v>
      </c>
      <c r="T2590">
        <v>0</v>
      </c>
      <c r="U2590">
        <v>546</v>
      </c>
      <c r="V2590">
        <v>546</v>
      </c>
      <c r="W2590">
        <v>200</v>
      </c>
      <c r="X2590">
        <v>0</v>
      </c>
      <c r="Y2590">
        <v>0</v>
      </c>
      <c r="Z2590">
        <v>0</v>
      </c>
      <c r="AD2590" s="1">
        <v>41675.333333333336</v>
      </c>
      <c r="AE2590" s="1">
        <v>41704.708333333336</v>
      </c>
      <c r="AG2590" s="1">
        <v>41653.333333333336</v>
      </c>
      <c r="AH2590" s="1">
        <v>41682.708333333336</v>
      </c>
      <c r="AI2590" s="1">
        <v>41653.333333333336</v>
      </c>
      <c r="AJ2590" s="1">
        <v>41682.708333333336</v>
      </c>
      <c r="AK2590" s="1">
        <v>41653.333333333336</v>
      </c>
      <c r="AL2590" s="1">
        <v>41682.708333333336</v>
      </c>
      <c r="AM2590" s="1">
        <v>41675.333333333336</v>
      </c>
      <c r="AN2590" s="1">
        <v>41704.708333333336</v>
      </c>
      <c r="AP2590" t="s">
        <v>113</v>
      </c>
      <c r="AU2590" t="s">
        <v>6213</v>
      </c>
      <c r="AY2590" t="s">
        <v>106</v>
      </c>
      <c r="AZ2590">
        <v>0</v>
      </c>
      <c r="BA2590">
        <v>0</v>
      </c>
      <c r="BD2590" s="3">
        <v>41321.661805555559</v>
      </c>
      <c r="BE2590" s="3">
        <v>41321.663888888892</v>
      </c>
      <c r="BF2590" t="s">
        <v>115</v>
      </c>
      <c r="BG2590" t="s">
        <v>115</v>
      </c>
      <c r="BH2590">
        <v>8149</v>
      </c>
      <c r="BM2590">
        <v>43550</v>
      </c>
      <c r="BR2590" t="s">
        <v>116</v>
      </c>
      <c r="BS2590" t="s">
        <v>117</v>
      </c>
      <c r="BU2590">
        <v>1</v>
      </c>
      <c r="BV2590" t="s">
        <v>118</v>
      </c>
      <c r="BX2590" t="s">
        <v>119</v>
      </c>
      <c r="BY2590" t="s">
        <v>119</v>
      </c>
      <c r="BZ2590" t="s">
        <v>119</v>
      </c>
      <c r="CA2590">
        <v>1</v>
      </c>
      <c r="CC2590" t="s">
        <v>120</v>
      </c>
      <c r="CH2590">
        <v>540</v>
      </c>
      <c r="CI2590">
        <v>41240</v>
      </c>
      <c r="CJ2590" t="s">
        <v>106</v>
      </c>
      <c r="CK2590" t="s">
        <v>106</v>
      </c>
      <c r="CL2590">
        <v>15</v>
      </c>
      <c r="CM2590" t="s">
        <v>5717</v>
      </c>
      <c r="CO2590">
        <v>124770</v>
      </c>
      <c r="CQ2590">
        <v>0</v>
      </c>
      <c r="CR2590">
        <v>0</v>
      </c>
      <c r="CS2590">
        <v>0</v>
      </c>
      <c r="CY2590" t="s">
        <v>123</v>
      </c>
      <c r="CZ2590" t="s">
        <v>124</v>
      </c>
      <c r="DD2590" t="str" cm="1">
        <f t="array" ref="DD2590">TEXT(_xlfn.SEQUENCE(1, DATEDIF(AG2590, AH2590, "m") + 1, AG2590, 30), "YYYY-APMM")</f>
        <v>2014-AP01</v>
      </c>
      <c r="DN2590">
        <f t="shared" si="80"/>
        <v>546</v>
      </c>
      <c r="DO2590" t="str">
        <f t="shared" si="81"/>
        <v>LABOR- SUBCONTRACTOR</v>
      </c>
    </row>
    <row r="2591" spans="1:119" x14ac:dyDescent="0.35">
      <c r="A2591" t="s">
        <v>105</v>
      </c>
      <c r="B2591">
        <v>501876</v>
      </c>
      <c r="C2591">
        <v>6359</v>
      </c>
      <c r="D2591">
        <v>124772</v>
      </c>
      <c r="E2591">
        <v>13662</v>
      </c>
      <c r="F2591">
        <v>0</v>
      </c>
      <c r="G2591" t="s">
        <v>106</v>
      </c>
      <c r="H2591" t="s">
        <v>106</v>
      </c>
      <c r="I2591" t="s">
        <v>106</v>
      </c>
      <c r="J2591" t="s">
        <v>107</v>
      </c>
      <c r="K2591" t="s">
        <v>108</v>
      </c>
      <c r="L2591" t="s">
        <v>109</v>
      </c>
      <c r="M2591" t="s">
        <v>110</v>
      </c>
      <c r="N2591" t="s">
        <v>6214</v>
      </c>
      <c r="O2591" t="s">
        <v>3228</v>
      </c>
      <c r="P2591">
        <v>8178</v>
      </c>
      <c r="Q2591">
        <v>152</v>
      </c>
      <c r="R2591">
        <v>0</v>
      </c>
      <c r="S2591">
        <v>200</v>
      </c>
      <c r="T2591">
        <v>0</v>
      </c>
      <c r="U2591">
        <v>146.4</v>
      </c>
      <c r="V2591">
        <v>146.4</v>
      </c>
      <c r="W2591">
        <v>200</v>
      </c>
      <c r="X2591">
        <v>0</v>
      </c>
      <c r="Y2591">
        <v>0</v>
      </c>
      <c r="Z2591">
        <v>0</v>
      </c>
      <c r="AD2591" s="1">
        <v>41688.333333333336</v>
      </c>
      <c r="AE2591" s="1">
        <v>41716.708333333336</v>
      </c>
      <c r="AG2591" s="1">
        <v>41665.333333333336</v>
      </c>
      <c r="AH2591" s="1">
        <v>41694.708333333336</v>
      </c>
      <c r="AI2591" s="1">
        <v>41665.333333333336</v>
      </c>
      <c r="AJ2591" s="1">
        <v>41694.708333333336</v>
      </c>
      <c r="AK2591" s="1">
        <v>41665.333333333336</v>
      </c>
      <c r="AL2591" s="1">
        <v>41694.708333333336</v>
      </c>
      <c r="AM2591" s="1">
        <v>41688.333333333336</v>
      </c>
      <c r="AN2591" s="1">
        <v>41716.708333333336</v>
      </c>
      <c r="AP2591" t="s">
        <v>113</v>
      </c>
      <c r="AU2591" t="s">
        <v>6215</v>
      </c>
      <c r="AY2591" t="s">
        <v>106</v>
      </c>
      <c r="AZ2591">
        <v>0</v>
      </c>
      <c r="BA2591">
        <v>0</v>
      </c>
      <c r="BD2591" s="3">
        <v>41321.661805555559</v>
      </c>
      <c r="BE2591" s="3">
        <v>41328.377083333333</v>
      </c>
      <c r="BF2591" t="s">
        <v>115</v>
      </c>
      <c r="BG2591" t="s">
        <v>115</v>
      </c>
      <c r="BH2591">
        <v>8149</v>
      </c>
      <c r="BM2591">
        <v>43550</v>
      </c>
      <c r="BR2591" t="s">
        <v>116</v>
      </c>
      <c r="BS2591" t="s">
        <v>117</v>
      </c>
      <c r="BU2591">
        <v>1</v>
      </c>
      <c r="BV2591" t="s">
        <v>118</v>
      </c>
      <c r="BX2591" t="s">
        <v>119</v>
      </c>
      <c r="BY2591" t="s">
        <v>119</v>
      </c>
      <c r="BZ2591" t="s">
        <v>119</v>
      </c>
      <c r="CA2591">
        <v>1</v>
      </c>
      <c r="CC2591" t="s">
        <v>120</v>
      </c>
      <c r="CH2591">
        <v>540</v>
      </c>
      <c r="CI2591">
        <v>41240</v>
      </c>
      <c r="CJ2591" t="s">
        <v>106</v>
      </c>
      <c r="CK2591" t="s">
        <v>106</v>
      </c>
      <c r="CL2591">
        <v>15</v>
      </c>
      <c r="CM2591" t="s">
        <v>5717</v>
      </c>
      <c r="CO2591">
        <v>124770</v>
      </c>
      <c r="CQ2591">
        <v>0</v>
      </c>
      <c r="CR2591">
        <v>0</v>
      </c>
      <c r="CS2591">
        <v>0</v>
      </c>
      <c r="CY2591" t="s">
        <v>123</v>
      </c>
      <c r="CZ2591" t="s">
        <v>124</v>
      </c>
      <c r="DD2591" t="str" cm="1">
        <f t="array" ref="DD2591">TEXT(_xlfn.SEQUENCE(1, DATEDIF(AG2591, AH2591, "m") + 1, AG2591, 30), "YYYY-APMM")</f>
        <v>2014-AP01</v>
      </c>
      <c r="DN2591">
        <f t="shared" si="80"/>
        <v>146.4</v>
      </c>
      <c r="DO2591" t="str">
        <f t="shared" si="81"/>
        <v>LABOR- SUBCONTRACTOR</v>
      </c>
    </row>
    <row r="2592" spans="1:119" x14ac:dyDescent="0.35">
      <c r="A2592" t="s">
        <v>105</v>
      </c>
      <c r="B2592">
        <v>501877</v>
      </c>
      <c r="C2592">
        <v>6359</v>
      </c>
      <c r="D2592">
        <v>124772</v>
      </c>
      <c r="E2592">
        <v>13662</v>
      </c>
      <c r="F2592">
        <v>0</v>
      </c>
      <c r="G2592" t="s">
        <v>106</v>
      </c>
      <c r="H2592" t="s">
        <v>106</v>
      </c>
      <c r="I2592" t="s">
        <v>106</v>
      </c>
      <c r="J2592" t="s">
        <v>107</v>
      </c>
      <c r="K2592" t="s">
        <v>108</v>
      </c>
      <c r="L2592" t="s">
        <v>109</v>
      </c>
      <c r="M2592" t="s">
        <v>110</v>
      </c>
      <c r="N2592" t="s">
        <v>6216</v>
      </c>
      <c r="O2592" t="s">
        <v>5731</v>
      </c>
      <c r="P2592">
        <v>8178</v>
      </c>
      <c r="Q2592">
        <v>504</v>
      </c>
      <c r="R2592">
        <v>0</v>
      </c>
      <c r="S2592">
        <v>200</v>
      </c>
      <c r="T2592">
        <v>0</v>
      </c>
      <c r="U2592">
        <v>175</v>
      </c>
      <c r="V2592">
        <v>175</v>
      </c>
      <c r="W2592">
        <v>200</v>
      </c>
      <c r="X2592">
        <v>0</v>
      </c>
      <c r="Y2592">
        <v>0</v>
      </c>
      <c r="Z2592">
        <v>0</v>
      </c>
      <c r="AD2592" s="1">
        <v>41647.333333333336</v>
      </c>
      <c r="AE2592" s="1">
        <v>41675.708333333336</v>
      </c>
      <c r="AG2592" s="1">
        <v>41573.333333333336</v>
      </c>
      <c r="AH2592" s="1">
        <v>41601.708333333336</v>
      </c>
      <c r="AI2592" s="1">
        <v>41573.333333333336</v>
      </c>
      <c r="AJ2592" s="1">
        <v>41601.708333333336</v>
      </c>
      <c r="AK2592" s="1">
        <v>41573.333333333336</v>
      </c>
      <c r="AL2592" s="1">
        <v>41601.708333333336</v>
      </c>
      <c r="AM2592" s="1">
        <v>41647.333333333336</v>
      </c>
      <c r="AN2592" s="1">
        <v>41675.708333333336</v>
      </c>
      <c r="AP2592" t="s">
        <v>113</v>
      </c>
      <c r="AU2592" t="s">
        <v>6217</v>
      </c>
      <c r="AY2592" t="s">
        <v>106</v>
      </c>
      <c r="AZ2592">
        <v>0</v>
      </c>
      <c r="BA2592">
        <v>0</v>
      </c>
      <c r="BD2592" s="3">
        <v>41321.661805555559</v>
      </c>
      <c r="BE2592" s="3">
        <v>41321.663888888892</v>
      </c>
      <c r="BF2592" t="s">
        <v>115</v>
      </c>
      <c r="BG2592" t="s">
        <v>115</v>
      </c>
      <c r="BH2592">
        <v>8149</v>
      </c>
      <c r="BM2592">
        <v>43550</v>
      </c>
      <c r="BR2592" t="s">
        <v>116</v>
      </c>
      <c r="BS2592" t="s">
        <v>117</v>
      </c>
      <c r="BU2592">
        <v>1</v>
      </c>
      <c r="BV2592" t="s">
        <v>118</v>
      </c>
      <c r="BX2592" t="s">
        <v>119</v>
      </c>
      <c r="BY2592" t="s">
        <v>119</v>
      </c>
      <c r="BZ2592" t="s">
        <v>119</v>
      </c>
      <c r="CA2592">
        <v>1</v>
      </c>
      <c r="CC2592" t="s">
        <v>120</v>
      </c>
      <c r="CH2592">
        <v>540</v>
      </c>
      <c r="CI2592">
        <v>41240</v>
      </c>
      <c r="CJ2592" t="s">
        <v>106</v>
      </c>
      <c r="CK2592" t="s">
        <v>106</v>
      </c>
      <c r="CL2592">
        <v>15</v>
      </c>
      <c r="CM2592" t="s">
        <v>5717</v>
      </c>
      <c r="CO2592">
        <v>124770</v>
      </c>
      <c r="CQ2592">
        <v>0</v>
      </c>
      <c r="CR2592">
        <v>0</v>
      </c>
      <c r="CS2592">
        <v>0</v>
      </c>
      <c r="CY2592" t="s">
        <v>123</v>
      </c>
      <c r="CZ2592" t="s">
        <v>124</v>
      </c>
      <c r="DD2592" t="str" cm="1">
        <f t="array" ref="DD2592">TEXT(_xlfn.SEQUENCE(1, DATEDIF(AG2592, AH2592, "m") + 1, AG2592, 30), "YYYY-APMM")</f>
        <v>2013-AP10</v>
      </c>
      <c r="DN2592">
        <f t="shared" si="80"/>
        <v>175</v>
      </c>
      <c r="DO2592" t="str">
        <f t="shared" si="81"/>
        <v>LABOR- SUBCONTRACTOR</v>
      </c>
    </row>
    <row r="2593" spans="1:119" x14ac:dyDescent="0.35">
      <c r="A2593" t="s">
        <v>105</v>
      </c>
      <c r="B2593">
        <v>501878</v>
      </c>
      <c r="C2593">
        <v>6359</v>
      </c>
      <c r="D2593">
        <v>124772</v>
      </c>
      <c r="E2593">
        <v>13662</v>
      </c>
      <c r="F2593">
        <v>0</v>
      </c>
      <c r="G2593" t="s">
        <v>106</v>
      </c>
      <c r="H2593" t="s">
        <v>106</v>
      </c>
      <c r="I2593" t="s">
        <v>106</v>
      </c>
      <c r="J2593" t="s">
        <v>107</v>
      </c>
      <c r="K2593" t="s">
        <v>108</v>
      </c>
      <c r="L2593" t="s">
        <v>109</v>
      </c>
      <c r="M2593" t="s">
        <v>110</v>
      </c>
      <c r="N2593" t="s">
        <v>6218</v>
      </c>
      <c r="O2593" t="s">
        <v>5734</v>
      </c>
      <c r="P2593">
        <v>8178</v>
      </c>
      <c r="Q2593">
        <v>504</v>
      </c>
      <c r="R2593">
        <v>0</v>
      </c>
      <c r="S2593">
        <v>200</v>
      </c>
      <c r="T2593">
        <v>0</v>
      </c>
      <c r="U2593">
        <v>200</v>
      </c>
      <c r="V2593">
        <v>200</v>
      </c>
      <c r="W2593">
        <v>200</v>
      </c>
      <c r="X2593">
        <v>0</v>
      </c>
      <c r="Y2593">
        <v>0</v>
      </c>
      <c r="Z2593">
        <v>0</v>
      </c>
      <c r="AD2593" s="1">
        <v>41647.333333333336</v>
      </c>
      <c r="AE2593" s="1">
        <v>41675.708333333336</v>
      </c>
      <c r="AG2593" s="1">
        <v>41573.333333333336</v>
      </c>
      <c r="AH2593" s="1">
        <v>41601.708333333336</v>
      </c>
      <c r="AI2593" s="1">
        <v>41573.333333333336</v>
      </c>
      <c r="AJ2593" s="1">
        <v>41601.708333333336</v>
      </c>
      <c r="AK2593" s="1">
        <v>41573.333333333336</v>
      </c>
      <c r="AL2593" s="1">
        <v>41601.708333333336</v>
      </c>
      <c r="AM2593" s="1">
        <v>41647.333333333336</v>
      </c>
      <c r="AN2593" s="1">
        <v>41675.708333333336</v>
      </c>
      <c r="AP2593" t="s">
        <v>113</v>
      </c>
      <c r="AU2593" t="s">
        <v>6219</v>
      </c>
      <c r="AY2593" t="s">
        <v>106</v>
      </c>
      <c r="AZ2593">
        <v>0</v>
      </c>
      <c r="BA2593">
        <v>0</v>
      </c>
      <c r="BD2593" s="3">
        <v>41321.661805555559</v>
      </c>
      <c r="BE2593" s="3">
        <v>41321.663888888892</v>
      </c>
      <c r="BF2593" t="s">
        <v>115</v>
      </c>
      <c r="BG2593" t="s">
        <v>115</v>
      </c>
      <c r="BH2593">
        <v>8149</v>
      </c>
      <c r="BM2593">
        <v>43550</v>
      </c>
      <c r="BR2593" t="s">
        <v>116</v>
      </c>
      <c r="BS2593" t="s">
        <v>117</v>
      </c>
      <c r="BU2593">
        <v>1</v>
      </c>
      <c r="BV2593" t="s">
        <v>118</v>
      </c>
      <c r="BX2593" t="s">
        <v>119</v>
      </c>
      <c r="BY2593" t="s">
        <v>119</v>
      </c>
      <c r="BZ2593" t="s">
        <v>119</v>
      </c>
      <c r="CA2593">
        <v>1</v>
      </c>
      <c r="CC2593" t="s">
        <v>120</v>
      </c>
      <c r="CH2593">
        <v>540</v>
      </c>
      <c r="CI2593">
        <v>41240</v>
      </c>
      <c r="CJ2593" t="s">
        <v>106</v>
      </c>
      <c r="CK2593" t="s">
        <v>106</v>
      </c>
      <c r="CL2593">
        <v>15</v>
      </c>
      <c r="CM2593" t="s">
        <v>5717</v>
      </c>
      <c r="CO2593">
        <v>124770</v>
      </c>
      <c r="CQ2593">
        <v>0</v>
      </c>
      <c r="CR2593">
        <v>0</v>
      </c>
      <c r="CS2593">
        <v>0</v>
      </c>
      <c r="CY2593" t="s">
        <v>123</v>
      </c>
      <c r="CZ2593" t="s">
        <v>124</v>
      </c>
      <c r="DD2593" t="str" cm="1">
        <f t="array" ref="DD2593">TEXT(_xlfn.SEQUENCE(1, DATEDIF(AG2593, AH2593, "m") + 1, AG2593, 30), "YYYY-APMM")</f>
        <v>2013-AP10</v>
      </c>
      <c r="DN2593">
        <f t="shared" si="80"/>
        <v>200</v>
      </c>
      <c r="DO2593" t="str">
        <f t="shared" si="81"/>
        <v>LABOR- SUBCONTRACTOR</v>
      </c>
    </row>
    <row r="2594" spans="1:119" x14ac:dyDescent="0.35">
      <c r="A2594" t="s">
        <v>105</v>
      </c>
      <c r="B2594">
        <v>501879</v>
      </c>
      <c r="C2594">
        <v>6359</v>
      </c>
      <c r="D2594">
        <v>124772</v>
      </c>
      <c r="E2594">
        <v>13662</v>
      </c>
      <c r="F2594">
        <v>0</v>
      </c>
      <c r="G2594" t="s">
        <v>106</v>
      </c>
      <c r="H2594" t="s">
        <v>106</v>
      </c>
      <c r="I2594" t="s">
        <v>106</v>
      </c>
      <c r="J2594" t="s">
        <v>107</v>
      </c>
      <c r="K2594" t="s">
        <v>108</v>
      </c>
      <c r="L2594" t="s">
        <v>109</v>
      </c>
      <c r="M2594" t="s">
        <v>110</v>
      </c>
      <c r="N2594" t="s">
        <v>6220</v>
      </c>
      <c r="O2594" t="s">
        <v>5737</v>
      </c>
      <c r="P2594">
        <v>8178</v>
      </c>
      <c r="Q2594">
        <v>504</v>
      </c>
      <c r="R2594">
        <v>0</v>
      </c>
      <c r="S2594">
        <v>200</v>
      </c>
      <c r="T2594">
        <v>0</v>
      </c>
      <c r="U2594">
        <v>175</v>
      </c>
      <c r="V2594">
        <v>175</v>
      </c>
      <c r="W2594">
        <v>200</v>
      </c>
      <c r="X2594">
        <v>0</v>
      </c>
      <c r="Y2594">
        <v>0</v>
      </c>
      <c r="Z2594">
        <v>0</v>
      </c>
      <c r="AD2594" s="1">
        <v>41647.333333333336</v>
      </c>
      <c r="AE2594" s="1">
        <v>41675.708333333336</v>
      </c>
      <c r="AG2594" s="1">
        <v>41573.333333333336</v>
      </c>
      <c r="AH2594" s="1">
        <v>41601.708333333336</v>
      </c>
      <c r="AI2594" s="1">
        <v>41573.333333333336</v>
      </c>
      <c r="AJ2594" s="1">
        <v>41601.708333333336</v>
      </c>
      <c r="AK2594" s="1">
        <v>41573.333333333336</v>
      </c>
      <c r="AL2594" s="1">
        <v>41601.708333333336</v>
      </c>
      <c r="AM2594" s="1">
        <v>41647.333333333336</v>
      </c>
      <c r="AN2594" s="1">
        <v>41675.708333333336</v>
      </c>
      <c r="AP2594" t="s">
        <v>113</v>
      </c>
      <c r="AU2594" t="s">
        <v>6221</v>
      </c>
      <c r="AY2594" t="s">
        <v>106</v>
      </c>
      <c r="AZ2594">
        <v>0</v>
      </c>
      <c r="BA2594">
        <v>0</v>
      </c>
      <c r="BD2594" s="3">
        <v>41321.661805555559</v>
      </c>
      <c r="BE2594" s="3">
        <v>41321.663888888892</v>
      </c>
      <c r="BF2594" t="s">
        <v>115</v>
      </c>
      <c r="BG2594" t="s">
        <v>115</v>
      </c>
      <c r="BH2594">
        <v>8149</v>
      </c>
      <c r="BM2594">
        <v>43550</v>
      </c>
      <c r="BR2594" t="s">
        <v>116</v>
      </c>
      <c r="BS2594" t="s">
        <v>117</v>
      </c>
      <c r="BU2594">
        <v>1</v>
      </c>
      <c r="BV2594" t="s">
        <v>118</v>
      </c>
      <c r="BX2594" t="s">
        <v>119</v>
      </c>
      <c r="BY2594" t="s">
        <v>119</v>
      </c>
      <c r="BZ2594" t="s">
        <v>119</v>
      </c>
      <c r="CA2594">
        <v>1</v>
      </c>
      <c r="CC2594" t="s">
        <v>120</v>
      </c>
      <c r="CH2594">
        <v>540</v>
      </c>
      <c r="CI2594">
        <v>41240</v>
      </c>
      <c r="CJ2594" t="s">
        <v>106</v>
      </c>
      <c r="CK2594" t="s">
        <v>106</v>
      </c>
      <c r="CL2594">
        <v>15</v>
      </c>
      <c r="CM2594" t="s">
        <v>5717</v>
      </c>
      <c r="CO2594">
        <v>124770</v>
      </c>
      <c r="CQ2594">
        <v>0</v>
      </c>
      <c r="CR2594">
        <v>0</v>
      </c>
      <c r="CS2594">
        <v>0</v>
      </c>
      <c r="CY2594" t="s">
        <v>123</v>
      </c>
      <c r="CZ2594" t="s">
        <v>124</v>
      </c>
      <c r="DD2594" t="str" cm="1">
        <f t="array" ref="DD2594">TEXT(_xlfn.SEQUENCE(1, DATEDIF(AG2594, AH2594, "m") + 1, AG2594, 30), "YYYY-APMM")</f>
        <v>2013-AP10</v>
      </c>
      <c r="DN2594">
        <f t="shared" si="80"/>
        <v>175</v>
      </c>
      <c r="DO2594" t="str">
        <f t="shared" si="81"/>
        <v>LABOR- SUBCONTRACTOR</v>
      </c>
    </row>
    <row r="2595" spans="1:119" x14ac:dyDescent="0.35">
      <c r="A2595" t="s">
        <v>105</v>
      </c>
      <c r="B2595">
        <v>501880</v>
      </c>
      <c r="C2595">
        <v>6359</v>
      </c>
      <c r="D2595">
        <v>124772</v>
      </c>
      <c r="E2595">
        <v>13662</v>
      </c>
      <c r="F2595">
        <v>0</v>
      </c>
      <c r="G2595" t="s">
        <v>106</v>
      </c>
      <c r="H2595" t="s">
        <v>106</v>
      </c>
      <c r="I2595" t="s">
        <v>106</v>
      </c>
      <c r="J2595" t="s">
        <v>107</v>
      </c>
      <c r="K2595" t="s">
        <v>108</v>
      </c>
      <c r="L2595" t="s">
        <v>109</v>
      </c>
      <c r="M2595" t="s">
        <v>110</v>
      </c>
      <c r="N2595" t="s">
        <v>6222</v>
      </c>
      <c r="O2595" t="s">
        <v>5740</v>
      </c>
      <c r="P2595">
        <v>8178</v>
      </c>
      <c r="Q2595">
        <v>504</v>
      </c>
      <c r="R2595">
        <v>0</v>
      </c>
      <c r="S2595">
        <v>200</v>
      </c>
      <c r="T2595">
        <v>0</v>
      </c>
      <c r="U2595">
        <v>116.5</v>
      </c>
      <c r="V2595">
        <v>116.5</v>
      </c>
      <c r="W2595">
        <v>200</v>
      </c>
      <c r="X2595">
        <v>0</v>
      </c>
      <c r="Y2595">
        <v>0</v>
      </c>
      <c r="Z2595">
        <v>0</v>
      </c>
      <c r="AD2595" s="1">
        <v>41647.333333333336</v>
      </c>
      <c r="AE2595" s="1">
        <v>41675.708333333336</v>
      </c>
      <c r="AG2595" s="1">
        <v>41573.333333333336</v>
      </c>
      <c r="AH2595" s="1">
        <v>41601.708333333336</v>
      </c>
      <c r="AI2595" s="1">
        <v>41573.333333333336</v>
      </c>
      <c r="AJ2595" s="1">
        <v>41601.708333333336</v>
      </c>
      <c r="AK2595" s="1">
        <v>41573.333333333336</v>
      </c>
      <c r="AL2595" s="1">
        <v>41601.708333333336</v>
      </c>
      <c r="AM2595" s="1">
        <v>41647.333333333336</v>
      </c>
      <c r="AN2595" s="1">
        <v>41675.708333333336</v>
      </c>
      <c r="AP2595" t="s">
        <v>113</v>
      </c>
      <c r="AU2595" t="s">
        <v>6223</v>
      </c>
      <c r="AY2595" t="s">
        <v>106</v>
      </c>
      <c r="AZ2595">
        <v>0</v>
      </c>
      <c r="BA2595">
        <v>0</v>
      </c>
      <c r="BD2595" s="3">
        <v>41321.661805555559</v>
      </c>
      <c r="BE2595" s="3">
        <v>41321.663888888892</v>
      </c>
      <c r="BF2595" t="s">
        <v>115</v>
      </c>
      <c r="BG2595" t="s">
        <v>115</v>
      </c>
      <c r="BH2595">
        <v>8149</v>
      </c>
      <c r="BM2595">
        <v>43550</v>
      </c>
      <c r="BR2595" t="s">
        <v>116</v>
      </c>
      <c r="BS2595" t="s">
        <v>117</v>
      </c>
      <c r="BU2595">
        <v>1</v>
      </c>
      <c r="BV2595" t="s">
        <v>118</v>
      </c>
      <c r="BX2595" t="s">
        <v>119</v>
      </c>
      <c r="BY2595" t="s">
        <v>119</v>
      </c>
      <c r="BZ2595" t="s">
        <v>119</v>
      </c>
      <c r="CA2595">
        <v>1</v>
      </c>
      <c r="CC2595" t="s">
        <v>120</v>
      </c>
      <c r="CH2595">
        <v>540</v>
      </c>
      <c r="CI2595">
        <v>41240</v>
      </c>
      <c r="CJ2595" t="s">
        <v>106</v>
      </c>
      <c r="CK2595" t="s">
        <v>106</v>
      </c>
      <c r="CL2595">
        <v>15</v>
      </c>
      <c r="CM2595" t="s">
        <v>5717</v>
      </c>
      <c r="CO2595">
        <v>124770</v>
      </c>
      <c r="CQ2595">
        <v>0</v>
      </c>
      <c r="CR2595">
        <v>0</v>
      </c>
      <c r="CS2595">
        <v>0</v>
      </c>
      <c r="CY2595" t="s">
        <v>123</v>
      </c>
      <c r="CZ2595" t="s">
        <v>124</v>
      </c>
      <c r="DD2595" t="str" cm="1">
        <f t="array" ref="DD2595">TEXT(_xlfn.SEQUENCE(1, DATEDIF(AG2595, AH2595, "m") + 1, AG2595, 30), "YYYY-APMM")</f>
        <v>2013-AP10</v>
      </c>
      <c r="DN2595">
        <f t="shared" si="80"/>
        <v>116.5</v>
      </c>
      <c r="DO2595" t="str">
        <f t="shared" si="81"/>
        <v>LABOR- SUBCONTRACTOR</v>
      </c>
    </row>
    <row r="2596" spans="1:119" x14ac:dyDescent="0.35">
      <c r="A2596" t="s">
        <v>105</v>
      </c>
      <c r="B2596">
        <v>501881</v>
      </c>
      <c r="C2596">
        <v>6359</v>
      </c>
      <c r="D2596">
        <v>124775</v>
      </c>
      <c r="E2596">
        <v>13662</v>
      </c>
      <c r="F2596">
        <v>0</v>
      </c>
      <c r="G2596" t="s">
        <v>106</v>
      </c>
      <c r="H2596" t="s">
        <v>106</v>
      </c>
      <c r="I2596" t="s">
        <v>106</v>
      </c>
      <c r="J2596" t="s">
        <v>107</v>
      </c>
      <c r="K2596" t="s">
        <v>108</v>
      </c>
      <c r="L2596" t="s">
        <v>109</v>
      </c>
      <c r="M2596" t="s">
        <v>110</v>
      </c>
      <c r="N2596" t="s">
        <v>6224</v>
      </c>
      <c r="O2596" t="s">
        <v>3043</v>
      </c>
      <c r="P2596">
        <v>8178</v>
      </c>
      <c r="Q2596">
        <v>584</v>
      </c>
      <c r="R2596">
        <v>0</v>
      </c>
      <c r="S2596">
        <v>200</v>
      </c>
      <c r="T2596">
        <v>0</v>
      </c>
      <c r="U2596">
        <v>156.19999999999999</v>
      </c>
      <c r="V2596">
        <v>156.19999999999999</v>
      </c>
      <c r="W2596">
        <v>200</v>
      </c>
      <c r="X2596">
        <v>0</v>
      </c>
      <c r="Y2596">
        <v>0</v>
      </c>
      <c r="Z2596">
        <v>0</v>
      </c>
      <c r="AD2596" s="1">
        <v>41682.333333333336</v>
      </c>
      <c r="AE2596" s="1">
        <v>41710.708333333336</v>
      </c>
      <c r="AG2596" s="1">
        <v>41595.333333333336</v>
      </c>
      <c r="AH2596" s="1">
        <v>41623.708333333336</v>
      </c>
      <c r="AI2596" s="1">
        <v>41595.333333333336</v>
      </c>
      <c r="AJ2596" s="1">
        <v>41623.708333333336</v>
      </c>
      <c r="AK2596" s="1">
        <v>41595.333333333336</v>
      </c>
      <c r="AL2596" s="1">
        <v>41623.708333333336</v>
      </c>
      <c r="AM2596" s="1">
        <v>41682.333333333336</v>
      </c>
      <c r="AN2596" s="1">
        <v>41710.708333333336</v>
      </c>
      <c r="AP2596" t="s">
        <v>113</v>
      </c>
      <c r="AU2596" t="s">
        <v>6225</v>
      </c>
      <c r="AY2596" t="s">
        <v>106</v>
      </c>
      <c r="AZ2596">
        <v>0</v>
      </c>
      <c r="BA2596">
        <v>0</v>
      </c>
      <c r="BD2596" s="3">
        <v>41321.661805555559</v>
      </c>
      <c r="BE2596" s="3">
        <v>41328.377083333333</v>
      </c>
      <c r="BF2596" t="s">
        <v>115</v>
      </c>
      <c r="BG2596" t="s">
        <v>115</v>
      </c>
      <c r="BH2596">
        <v>8149</v>
      </c>
      <c r="BM2596">
        <v>43550</v>
      </c>
      <c r="BR2596" t="s">
        <v>116</v>
      </c>
      <c r="BS2596" t="s">
        <v>117</v>
      </c>
      <c r="BU2596">
        <v>1</v>
      </c>
      <c r="BV2596" t="s">
        <v>118</v>
      </c>
      <c r="BX2596" t="s">
        <v>119</v>
      </c>
      <c r="BY2596" t="s">
        <v>119</v>
      </c>
      <c r="BZ2596" t="s">
        <v>119</v>
      </c>
      <c r="CA2596">
        <v>1</v>
      </c>
      <c r="CC2596" t="s">
        <v>120</v>
      </c>
      <c r="CH2596">
        <v>540</v>
      </c>
      <c r="CI2596">
        <v>41200</v>
      </c>
      <c r="CJ2596" t="s">
        <v>106</v>
      </c>
      <c r="CK2596" t="s">
        <v>106</v>
      </c>
      <c r="CL2596">
        <v>20</v>
      </c>
      <c r="CM2596" t="s">
        <v>2867</v>
      </c>
      <c r="CO2596">
        <v>124774</v>
      </c>
      <c r="CQ2596">
        <v>0</v>
      </c>
      <c r="CR2596">
        <v>0</v>
      </c>
      <c r="CS2596">
        <v>0</v>
      </c>
      <c r="CY2596" t="s">
        <v>123</v>
      </c>
      <c r="CZ2596" t="s">
        <v>124</v>
      </c>
      <c r="DD2596" t="str" cm="1">
        <f t="array" ref="DD2596">TEXT(_xlfn.SEQUENCE(1, DATEDIF(AG2596, AH2596, "m") + 1, AG2596, 30), "YYYY-APMM")</f>
        <v>2013-AP11</v>
      </c>
      <c r="DN2596">
        <f t="shared" si="80"/>
        <v>156.19999999999999</v>
      </c>
      <c r="DO2596" t="str">
        <f t="shared" si="81"/>
        <v>LABOR- SUBCONTRACTOR</v>
      </c>
    </row>
    <row r="2597" spans="1:119" x14ac:dyDescent="0.35">
      <c r="A2597" t="s">
        <v>105</v>
      </c>
      <c r="B2597">
        <v>501882</v>
      </c>
      <c r="C2597">
        <v>6359</v>
      </c>
      <c r="D2597">
        <v>124775</v>
      </c>
      <c r="E2597">
        <v>13662</v>
      </c>
      <c r="F2597">
        <v>0</v>
      </c>
      <c r="G2597" t="s">
        <v>106</v>
      </c>
      <c r="H2597" t="s">
        <v>106</v>
      </c>
      <c r="I2597" t="s">
        <v>106</v>
      </c>
      <c r="J2597" t="s">
        <v>107</v>
      </c>
      <c r="K2597" t="s">
        <v>108</v>
      </c>
      <c r="L2597" t="s">
        <v>109</v>
      </c>
      <c r="M2597" t="s">
        <v>110</v>
      </c>
      <c r="N2597" t="s">
        <v>6226</v>
      </c>
      <c r="O2597" t="s">
        <v>3045</v>
      </c>
      <c r="P2597">
        <v>8178</v>
      </c>
      <c r="Q2597">
        <v>112</v>
      </c>
      <c r="R2597">
        <v>0</v>
      </c>
      <c r="S2597">
        <v>200</v>
      </c>
      <c r="T2597">
        <v>0</v>
      </c>
      <c r="U2597">
        <v>515.9</v>
      </c>
      <c r="V2597">
        <v>515.9</v>
      </c>
      <c r="W2597">
        <v>200</v>
      </c>
      <c r="X2597">
        <v>0</v>
      </c>
      <c r="Y2597">
        <v>0</v>
      </c>
      <c r="Z2597">
        <v>0</v>
      </c>
      <c r="AD2597" s="1">
        <v>41688.333333333336</v>
      </c>
      <c r="AE2597" s="1">
        <v>41716.708333333336</v>
      </c>
      <c r="AG2597" s="1">
        <v>41671.333333333336</v>
      </c>
      <c r="AH2597" s="1">
        <v>41700.708333333336</v>
      </c>
      <c r="AI2597" s="1">
        <v>41671.333333333336</v>
      </c>
      <c r="AJ2597" s="1">
        <v>41700.708333333336</v>
      </c>
      <c r="AK2597" s="1">
        <v>41671.333333333336</v>
      </c>
      <c r="AL2597" s="1">
        <v>41700.708333333336</v>
      </c>
      <c r="AM2597" s="1">
        <v>41688.333333333336</v>
      </c>
      <c r="AN2597" s="1">
        <v>41716.708333333336</v>
      </c>
      <c r="AP2597" t="s">
        <v>113</v>
      </c>
      <c r="AU2597" t="s">
        <v>6227</v>
      </c>
      <c r="AY2597" t="s">
        <v>106</v>
      </c>
      <c r="AZ2597">
        <v>0</v>
      </c>
      <c r="BA2597">
        <v>0</v>
      </c>
      <c r="BD2597" s="3">
        <v>41321.661805555559</v>
      </c>
      <c r="BE2597" s="3">
        <v>41328.377083333333</v>
      </c>
      <c r="BF2597" t="s">
        <v>115</v>
      </c>
      <c r="BG2597" t="s">
        <v>115</v>
      </c>
      <c r="BH2597">
        <v>8149</v>
      </c>
      <c r="BM2597">
        <v>43550</v>
      </c>
      <c r="BR2597" t="s">
        <v>116</v>
      </c>
      <c r="BS2597" t="s">
        <v>117</v>
      </c>
      <c r="BU2597">
        <v>1</v>
      </c>
      <c r="BV2597" t="s">
        <v>118</v>
      </c>
      <c r="BX2597" t="s">
        <v>119</v>
      </c>
      <c r="BY2597" t="s">
        <v>119</v>
      </c>
      <c r="BZ2597" t="s">
        <v>119</v>
      </c>
      <c r="CA2597">
        <v>1</v>
      </c>
      <c r="CC2597" t="s">
        <v>120</v>
      </c>
      <c r="CH2597">
        <v>540</v>
      </c>
      <c r="CI2597">
        <v>41200</v>
      </c>
      <c r="CJ2597" t="s">
        <v>106</v>
      </c>
      <c r="CK2597" t="s">
        <v>106</v>
      </c>
      <c r="CL2597">
        <v>20</v>
      </c>
      <c r="CM2597" t="s">
        <v>2867</v>
      </c>
      <c r="CO2597">
        <v>124774</v>
      </c>
      <c r="CQ2597">
        <v>0</v>
      </c>
      <c r="CR2597">
        <v>0</v>
      </c>
      <c r="CS2597">
        <v>0</v>
      </c>
      <c r="CY2597" t="s">
        <v>123</v>
      </c>
      <c r="CZ2597" t="s">
        <v>124</v>
      </c>
      <c r="DD2597" t="str" cm="1">
        <f t="array" ref="DD2597:DE2597">TEXT(_xlfn.SEQUENCE(1, DATEDIF(AG2597, AH2597, "m") + 1, AG2597, 30), "YYYY-APMM")</f>
        <v>2014-AP02</v>
      </c>
      <c r="DE2597" t="str">
        <v>2014-AP03</v>
      </c>
      <c r="DN2597">
        <f t="shared" si="80"/>
        <v>257.95</v>
      </c>
      <c r="DO2597" t="str">
        <f t="shared" si="81"/>
        <v>LABOR- SUBCONTRACTOR</v>
      </c>
    </row>
    <row r="2598" spans="1:119" x14ac:dyDescent="0.35">
      <c r="A2598" t="s">
        <v>105</v>
      </c>
      <c r="B2598">
        <v>501883</v>
      </c>
      <c r="C2598">
        <v>6359</v>
      </c>
      <c r="D2598">
        <v>124776</v>
      </c>
      <c r="E2598">
        <v>13662</v>
      </c>
      <c r="F2598">
        <v>0</v>
      </c>
      <c r="G2598" t="s">
        <v>106</v>
      </c>
      <c r="H2598" t="s">
        <v>106</v>
      </c>
      <c r="I2598" t="s">
        <v>106</v>
      </c>
      <c r="J2598" t="s">
        <v>107</v>
      </c>
      <c r="K2598" t="s">
        <v>108</v>
      </c>
      <c r="L2598" t="s">
        <v>109</v>
      </c>
      <c r="M2598" t="s">
        <v>110</v>
      </c>
      <c r="N2598" t="s">
        <v>6228</v>
      </c>
      <c r="O2598" t="s">
        <v>3048</v>
      </c>
      <c r="P2598">
        <v>8178</v>
      </c>
      <c r="Q2598">
        <v>528</v>
      </c>
      <c r="R2598">
        <v>40</v>
      </c>
      <c r="S2598">
        <v>160</v>
      </c>
      <c r="T2598">
        <v>0</v>
      </c>
      <c r="U2598">
        <v>312.39999999999998</v>
      </c>
      <c r="V2598">
        <v>312.39999999999998</v>
      </c>
      <c r="W2598">
        <v>160</v>
      </c>
      <c r="X2598">
        <v>0</v>
      </c>
      <c r="Y2598">
        <v>0</v>
      </c>
      <c r="Z2598">
        <v>0</v>
      </c>
      <c r="AD2598" s="1">
        <v>41618.333333333336</v>
      </c>
      <c r="AE2598" s="1">
        <v>41641.708333333336</v>
      </c>
      <c r="AG2598" s="1">
        <v>41539.333333333336</v>
      </c>
      <c r="AH2598" s="1">
        <v>41561.708333333336</v>
      </c>
      <c r="AI2598" s="1">
        <v>41539.333333333336</v>
      </c>
      <c r="AJ2598" s="1">
        <v>41561.708333333336</v>
      </c>
      <c r="AK2598" s="1">
        <v>41539.333333333336</v>
      </c>
      <c r="AL2598" s="1">
        <v>41561.708333333336</v>
      </c>
      <c r="AM2598" s="1">
        <v>41618.333333333336</v>
      </c>
      <c r="AN2598" s="1">
        <v>41641.708333333336</v>
      </c>
      <c r="AP2598" t="s">
        <v>113</v>
      </c>
      <c r="AU2598" t="s">
        <v>6229</v>
      </c>
      <c r="AY2598" t="s">
        <v>106</v>
      </c>
      <c r="AZ2598">
        <v>0</v>
      </c>
      <c r="BA2598">
        <v>0</v>
      </c>
      <c r="BD2598" s="3">
        <v>41321.661805555559</v>
      </c>
      <c r="BE2598" s="3">
        <v>41328.377083333333</v>
      </c>
      <c r="BF2598" t="s">
        <v>115</v>
      </c>
      <c r="BG2598" t="s">
        <v>115</v>
      </c>
      <c r="BH2598">
        <v>8149</v>
      </c>
      <c r="BM2598">
        <v>43550</v>
      </c>
      <c r="BR2598" t="s">
        <v>116</v>
      </c>
      <c r="BS2598" t="s">
        <v>117</v>
      </c>
      <c r="BU2598">
        <v>1</v>
      </c>
      <c r="BV2598" t="s">
        <v>118</v>
      </c>
      <c r="BX2598" t="s">
        <v>119</v>
      </c>
      <c r="BY2598" t="s">
        <v>119</v>
      </c>
      <c r="BZ2598" t="s">
        <v>119</v>
      </c>
      <c r="CA2598">
        <v>1</v>
      </c>
      <c r="CC2598" t="s">
        <v>120</v>
      </c>
      <c r="CH2598">
        <v>540</v>
      </c>
      <c r="CI2598">
        <v>41180</v>
      </c>
      <c r="CJ2598" t="s">
        <v>106</v>
      </c>
      <c r="CK2598" t="s">
        <v>106</v>
      </c>
      <c r="CL2598">
        <v>10</v>
      </c>
      <c r="CM2598" t="s">
        <v>2889</v>
      </c>
      <c r="CO2598">
        <v>124774</v>
      </c>
      <c r="CQ2598">
        <v>0</v>
      </c>
      <c r="CR2598">
        <v>0</v>
      </c>
      <c r="CS2598">
        <v>0</v>
      </c>
      <c r="CY2598" t="s">
        <v>123</v>
      </c>
      <c r="CZ2598" t="s">
        <v>124</v>
      </c>
      <c r="DD2598" t="str" cm="1">
        <f t="array" ref="DD2598">TEXT(_xlfn.SEQUENCE(1, DATEDIF(AG2598, AH2598, "m") + 1, AG2598, 30), "YYYY-APMM")</f>
        <v>2013-AP09</v>
      </c>
      <c r="DN2598">
        <f t="shared" si="80"/>
        <v>312.39999999999998</v>
      </c>
      <c r="DO2598" t="str">
        <f t="shared" si="81"/>
        <v>LABOR- SUBCONTRACTOR</v>
      </c>
    </row>
    <row r="2599" spans="1:119" x14ac:dyDescent="0.35">
      <c r="A2599" t="s">
        <v>105</v>
      </c>
      <c r="B2599">
        <v>501884</v>
      </c>
      <c r="C2599">
        <v>6359</v>
      </c>
      <c r="D2599">
        <v>124776</v>
      </c>
      <c r="E2599">
        <v>13662</v>
      </c>
      <c r="F2599">
        <v>0</v>
      </c>
      <c r="G2599" t="s">
        <v>106</v>
      </c>
      <c r="H2599" t="s">
        <v>106</v>
      </c>
      <c r="I2599" t="s">
        <v>106</v>
      </c>
      <c r="J2599" t="s">
        <v>107</v>
      </c>
      <c r="K2599" t="s">
        <v>108</v>
      </c>
      <c r="L2599" t="s">
        <v>109</v>
      </c>
      <c r="M2599" t="s">
        <v>110</v>
      </c>
      <c r="N2599" t="s">
        <v>6230</v>
      </c>
      <c r="O2599" t="s">
        <v>3051</v>
      </c>
      <c r="P2599">
        <v>8178</v>
      </c>
      <c r="Q2599">
        <v>408</v>
      </c>
      <c r="R2599">
        <v>0</v>
      </c>
      <c r="S2599">
        <v>200</v>
      </c>
      <c r="T2599">
        <v>0</v>
      </c>
      <c r="U2599">
        <v>125.4</v>
      </c>
      <c r="V2599">
        <v>125.4</v>
      </c>
      <c r="W2599">
        <v>200</v>
      </c>
      <c r="X2599">
        <v>0</v>
      </c>
      <c r="Y2599">
        <v>0</v>
      </c>
      <c r="Z2599">
        <v>0</v>
      </c>
      <c r="AD2599" s="1">
        <v>41654.333333333336</v>
      </c>
      <c r="AE2599" s="1">
        <v>41683.708333333336</v>
      </c>
      <c r="AG2599" s="1">
        <v>41594.333333333336</v>
      </c>
      <c r="AH2599" s="1">
        <v>41622.708333333336</v>
      </c>
      <c r="AI2599" s="1">
        <v>41594.333333333336</v>
      </c>
      <c r="AJ2599" s="1">
        <v>41622.708333333336</v>
      </c>
      <c r="AK2599" s="1">
        <v>41594.333333333336</v>
      </c>
      <c r="AL2599" s="1">
        <v>41622.708333333336</v>
      </c>
      <c r="AM2599" s="1">
        <v>41654.333333333336</v>
      </c>
      <c r="AN2599" s="1">
        <v>41683.708333333336</v>
      </c>
      <c r="AP2599" t="s">
        <v>113</v>
      </c>
      <c r="AU2599" t="s">
        <v>6231</v>
      </c>
      <c r="AY2599" t="s">
        <v>106</v>
      </c>
      <c r="AZ2599">
        <v>0</v>
      </c>
      <c r="BA2599">
        <v>0</v>
      </c>
      <c r="BD2599" s="3">
        <v>41321.661805555559</v>
      </c>
      <c r="BE2599" s="3">
        <v>41321.663888888892</v>
      </c>
      <c r="BF2599" t="s">
        <v>115</v>
      </c>
      <c r="BG2599" t="s">
        <v>115</v>
      </c>
      <c r="BH2599">
        <v>8149</v>
      </c>
      <c r="BM2599">
        <v>43550</v>
      </c>
      <c r="BR2599" t="s">
        <v>116</v>
      </c>
      <c r="BS2599" t="s">
        <v>117</v>
      </c>
      <c r="BU2599">
        <v>1</v>
      </c>
      <c r="BV2599" t="s">
        <v>118</v>
      </c>
      <c r="BX2599" t="s">
        <v>119</v>
      </c>
      <c r="BY2599" t="s">
        <v>119</v>
      </c>
      <c r="BZ2599" t="s">
        <v>119</v>
      </c>
      <c r="CA2599">
        <v>1</v>
      </c>
      <c r="CC2599" t="s">
        <v>120</v>
      </c>
      <c r="CH2599">
        <v>540</v>
      </c>
      <c r="CI2599">
        <v>41180</v>
      </c>
      <c r="CJ2599" t="s">
        <v>106</v>
      </c>
      <c r="CK2599" t="s">
        <v>106</v>
      </c>
      <c r="CL2599">
        <v>10</v>
      </c>
      <c r="CM2599" t="s">
        <v>2889</v>
      </c>
      <c r="CO2599">
        <v>124774</v>
      </c>
      <c r="CQ2599">
        <v>0</v>
      </c>
      <c r="CR2599">
        <v>0</v>
      </c>
      <c r="CS2599">
        <v>0</v>
      </c>
      <c r="CY2599" t="s">
        <v>123</v>
      </c>
      <c r="CZ2599" t="s">
        <v>124</v>
      </c>
      <c r="DD2599" t="str" cm="1">
        <f t="array" ref="DD2599">TEXT(_xlfn.SEQUENCE(1, DATEDIF(AG2599, AH2599, "m") + 1, AG2599, 30), "YYYY-APMM")</f>
        <v>2013-AP11</v>
      </c>
      <c r="DN2599">
        <f t="shared" si="80"/>
        <v>125.4</v>
      </c>
      <c r="DO2599" t="str">
        <f t="shared" si="81"/>
        <v>LABOR- SUBCONTRACTOR</v>
      </c>
    </row>
    <row r="2600" spans="1:119" x14ac:dyDescent="0.35">
      <c r="A2600" t="s">
        <v>105</v>
      </c>
      <c r="B2600">
        <v>501885</v>
      </c>
      <c r="C2600">
        <v>6359</v>
      </c>
      <c r="D2600">
        <v>124776</v>
      </c>
      <c r="E2600">
        <v>13662</v>
      </c>
      <c r="F2600">
        <v>0</v>
      </c>
      <c r="G2600" t="s">
        <v>106</v>
      </c>
      <c r="H2600" t="s">
        <v>106</v>
      </c>
      <c r="I2600" t="s">
        <v>106</v>
      </c>
      <c r="J2600" t="s">
        <v>107</v>
      </c>
      <c r="K2600" t="s">
        <v>108</v>
      </c>
      <c r="L2600" t="s">
        <v>109</v>
      </c>
      <c r="M2600" t="s">
        <v>110</v>
      </c>
      <c r="N2600" t="s">
        <v>6232</v>
      </c>
      <c r="O2600" t="s">
        <v>3054</v>
      </c>
      <c r="P2600">
        <v>8178</v>
      </c>
      <c r="Q2600">
        <v>408</v>
      </c>
      <c r="R2600">
        <v>40</v>
      </c>
      <c r="S2600">
        <v>160</v>
      </c>
      <c r="T2600">
        <v>0</v>
      </c>
      <c r="U2600">
        <v>331.1</v>
      </c>
      <c r="V2600">
        <v>331.1</v>
      </c>
      <c r="W2600">
        <v>160</v>
      </c>
      <c r="X2600">
        <v>0</v>
      </c>
      <c r="Y2600">
        <v>0</v>
      </c>
      <c r="Z2600">
        <v>0</v>
      </c>
      <c r="AD2600" s="1">
        <v>41675.333333333336</v>
      </c>
      <c r="AE2600" s="1">
        <v>41699.708333333336</v>
      </c>
      <c r="AG2600" s="1">
        <v>41615.333333333336</v>
      </c>
      <c r="AH2600" s="1">
        <v>41638.708333333336</v>
      </c>
      <c r="AI2600" s="1">
        <v>41615.333333333336</v>
      </c>
      <c r="AJ2600" s="1">
        <v>41638.708333333336</v>
      </c>
      <c r="AK2600" s="1">
        <v>41615.333333333336</v>
      </c>
      <c r="AL2600" s="1">
        <v>41638.708333333336</v>
      </c>
      <c r="AM2600" s="1">
        <v>41675.333333333336</v>
      </c>
      <c r="AN2600" s="1">
        <v>41699.708333333336</v>
      </c>
      <c r="AP2600" t="s">
        <v>113</v>
      </c>
      <c r="AU2600" t="s">
        <v>6233</v>
      </c>
      <c r="AY2600" t="s">
        <v>106</v>
      </c>
      <c r="AZ2600">
        <v>0</v>
      </c>
      <c r="BA2600">
        <v>0</v>
      </c>
      <c r="BD2600" s="3">
        <v>41321.661805555559</v>
      </c>
      <c r="BE2600" s="3">
        <v>41321.663888888892</v>
      </c>
      <c r="BF2600" t="s">
        <v>115</v>
      </c>
      <c r="BG2600" t="s">
        <v>115</v>
      </c>
      <c r="BH2600">
        <v>8149</v>
      </c>
      <c r="BM2600">
        <v>43550</v>
      </c>
      <c r="BR2600" t="s">
        <v>116</v>
      </c>
      <c r="BS2600" t="s">
        <v>117</v>
      </c>
      <c r="BU2600">
        <v>1</v>
      </c>
      <c r="BV2600" t="s">
        <v>118</v>
      </c>
      <c r="BX2600" t="s">
        <v>119</v>
      </c>
      <c r="BY2600" t="s">
        <v>119</v>
      </c>
      <c r="BZ2600" t="s">
        <v>119</v>
      </c>
      <c r="CA2600">
        <v>1</v>
      </c>
      <c r="CC2600" t="s">
        <v>120</v>
      </c>
      <c r="CH2600">
        <v>540</v>
      </c>
      <c r="CI2600">
        <v>41180</v>
      </c>
      <c r="CJ2600" t="s">
        <v>106</v>
      </c>
      <c r="CK2600" t="s">
        <v>106</v>
      </c>
      <c r="CL2600">
        <v>10</v>
      </c>
      <c r="CM2600" t="s">
        <v>2889</v>
      </c>
      <c r="CO2600">
        <v>124774</v>
      </c>
      <c r="CQ2600">
        <v>0</v>
      </c>
      <c r="CR2600">
        <v>0</v>
      </c>
      <c r="CS2600">
        <v>0</v>
      </c>
      <c r="CY2600" t="s">
        <v>123</v>
      </c>
      <c r="CZ2600" t="s">
        <v>124</v>
      </c>
      <c r="DD2600" t="str" cm="1">
        <f t="array" ref="DD2600">TEXT(_xlfn.SEQUENCE(1, DATEDIF(AG2600, AH2600, "m") + 1, AG2600, 30), "YYYY-APMM")</f>
        <v>2013-AP12</v>
      </c>
      <c r="DN2600">
        <f t="shared" si="80"/>
        <v>331.1</v>
      </c>
      <c r="DO2600" t="str">
        <f t="shared" si="81"/>
        <v>LABOR- SUBCONTRACTOR</v>
      </c>
    </row>
    <row r="2601" spans="1:119" x14ac:dyDescent="0.35">
      <c r="A2601" t="s">
        <v>105</v>
      </c>
      <c r="B2601">
        <v>501886</v>
      </c>
      <c r="C2601">
        <v>6359</v>
      </c>
      <c r="D2601">
        <v>124777</v>
      </c>
      <c r="E2601">
        <v>13662</v>
      </c>
      <c r="F2601">
        <v>0</v>
      </c>
      <c r="G2601" t="s">
        <v>106</v>
      </c>
      <c r="H2601" t="s">
        <v>106</v>
      </c>
      <c r="I2601" t="s">
        <v>106</v>
      </c>
      <c r="J2601" t="s">
        <v>107</v>
      </c>
      <c r="K2601" t="s">
        <v>108</v>
      </c>
      <c r="L2601" t="s">
        <v>109</v>
      </c>
      <c r="M2601" t="s">
        <v>110</v>
      </c>
      <c r="N2601" t="s">
        <v>6234</v>
      </c>
      <c r="O2601" t="s">
        <v>3048</v>
      </c>
      <c r="P2601">
        <v>8178</v>
      </c>
      <c r="Q2601">
        <v>256</v>
      </c>
      <c r="R2601">
        <v>8</v>
      </c>
      <c r="S2601">
        <v>160</v>
      </c>
      <c r="T2601">
        <v>0</v>
      </c>
      <c r="U2601">
        <v>312.39999999999998</v>
      </c>
      <c r="V2601">
        <v>312.39999999999998</v>
      </c>
      <c r="W2601">
        <v>160</v>
      </c>
      <c r="X2601">
        <v>0</v>
      </c>
      <c r="Y2601">
        <v>0</v>
      </c>
      <c r="Z2601">
        <v>0</v>
      </c>
      <c r="AD2601" s="1">
        <v>41623.333333333336</v>
      </c>
      <c r="AE2601" s="1">
        <v>41646.708333333336</v>
      </c>
      <c r="AG2601" s="1">
        <v>41585.333333333336</v>
      </c>
      <c r="AH2601" s="1">
        <v>41608.708333333336</v>
      </c>
      <c r="AI2601" s="1">
        <v>41585.333333333336</v>
      </c>
      <c r="AJ2601" s="1">
        <v>41608.708333333336</v>
      </c>
      <c r="AK2601" s="1">
        <v>41585.333333333336</v>
      </c>
      <c r="AL2601" s="1">
        <v>41608.708333333336</v>
      </c>
      <c r="AM2601" s="1">
        <v>41623.333333333336</v>
      </c>
      <c r="AN2601" s="1">
        <v>41646.708333333336</v>
      </c>
      <c r="AP2601" t="s">
        <v>113</v>
      </c>
      <c r="AU2601" t="s">
        <v>6235</v>
      </c>
      <c r="AY2601" t="s">
        <v>106</v>
      </c>
      <c r="AZ2601">
        <v>0</v>
      </c>
      <c r="BA2601">
        <v>0</v>
      </c>
      <c r="BD2601" s="3">
        <v>41321.661805555559</v>
      </c>
      <c r="BE2601" s="3">
        <v>41328.377083333333</v>
      </c>
      <c r="BF2601" t="s">
        <v>115</v>
      </c>
      <c r="BG2601" t="s">
        <v>115</v>
      </c>
      <c r="BH2601">
        <v>8149</v>
      </c>
      <c r="BM2601">
        <v>43550</v>
      </c>
      <c r="BR2601" t="s">
        <v>116</v>
      </c>
      <c r="BS2601" t="s">
        <v>117</v>
      </c>
      <c r="BU2601">
        <v>1</v>
      </c>
      <c r="BV2601" t="s">
        <v>118</v>
      </c>
      <c r="BX2601" t="s">
        <v>119</v>
      </c>
      <c r="BY2601" t="s">
        <v>119</v>
      </c>
      <c r="BZ2601" t="s">
        <v>119</v>
      </c>
      <c r="CA2601">
        <v>1</v>
      </c>
      <c r="CC2601" t="s">
        <v>120</v>
      </c>
      <c r="CH2601">
        <v>540</v>
      </c>
      <c r="CI2601">
        <v>41190</v>
      </c>
      <c r="CJ2601" t="s">
        <v>106</v>
      </c>
      <c r="CK2601" t="s">
        <v>106</v>
      </c>
      <c r="CL2601">
        <v>15</v>
      </c>
      <c r="CM2601" t="s">
        <v>2963</v>
      </c>
      <c r="CO2601">
        <v>124774</v>
      </c>
      <c r="CQ2601">
        <v>0</v>
      </c>
      <c r="CR2601">
        <v>0</v>
      </c>
      <c r="CS2601">
        <v>0</v>
      </c>
      <c r="CY2601" t="s">
        <v>123</v>
      </c>
      <c r="CZ2601" t="s">
        <v>124</v>
      </c>
      <c r="DD2601" t="str" cm="1">
        <f t="array" ref="DD2601">TEXT(_xlfn.SEQUENCE(1, DATEDIF(AG2601, AH2601, "m") + 1, AG2601, 30), "YYYY-APMM")</f>
        <v>2013-AP11</v>
      </c>
      <c r="DN2601">
        <f t="shared" si="80"/>
        <v>312.39999999999998</v>
      </c>
      <c r="DO2601" t="str">
        <f t="shared" si="81"/>
        <v>LABOR- SUBCONTRACTOR</v>
      </c>
    </row>
    <row r="2602" spans="1:119" x14ac:dyDescent="0.35">
      <c r="A2602" t="s">
        <v>105</v>
      </c>
      <c r="B2602">
        <v>501887</v>
      </c>
      <c r="C2602">
        <v>6359</v>
      </c>
      <c r="D2602">
        <v>124777</v>
      </c>
      <c r="E2602">
        <v>13662</v>
      </c>
      <c r="F2602">
        <v>0</v>
      </c>
      <c r="G2602" t="s">
        <v>106</v>
      </c>
      <c r="H2602" t="s">
        <v>106</v>
      </c>
      <c r="I2602" t="s">
        <v>106</v>
      </c>
      <c r="J2602" t="s">
        <v>107</v>
      </c>
      <c r="K2602" t="s">
        <v>108</v>
      </c>
      <c r="L2602" t="s">
        <v>109</v>
      </c>
      <c r="M2602" t="s">
        <v>110</v>
      </c>
      <c r="N2602" t="s">
        <v>6236</v>
      </c>
      <c r="O2602" t="s">
        <v>3051</v>
      </c>
      <c r="P2602">
        <v>8178</v>
      </c>
      <c r="Q2602">
        <v>72</v>
      </c>
      <c r="R2602">
        <v>0</v>
      </c>
      <c r="S2602">
        <v>200</v>
      </c>
      <c r="T2602">
        <v>0</v>
      </c>
      <c r="U2602">
        <v>125.4</v>
      </c>
      <c r="V2602">
        <v>125.4</v>
      </c>
      <c r="W2602">
        <v>200</v>
      </c>
      <c r="X2602">
        <v>0</v>
      </c>
      <c r="Y2602">
        <v>0</v>
      </c>
      <c r="Z2602">
        <v>0</v>
      </c>
      <c r="AD2602" s="1">
        <v>41654.333333333336</v>
      </c>
      <c r="AE2602" s="1">
        <v>41683.708333333336</v>
      </c>
      <c r="AG2602" s="1">
        <v>41644.333333333336</v>
      </c>
      <c r="AH2602" s="1">
        <v>41672.708333333336</v>
      </c>
      <c r="AI2602" s="1">
        <v>41644.333333333336</v>
      </c>
      <c r="AJ2602" s="1">
        <v>41672.708333333336</v>
      </c>
      <c r="AK2602" s="1">
        <v>41644.333333333336</v>
      </c>
      <c r="AL2602" s="1">
        <v>41672.708333333336</v>
      </c>
      <c r="AM2602" s="1">
        <v>41654.333333333336</v>
      </c>
      <c r="AN2602" s="1">
        <v>41683.708333333336</v>
      </c>
      <c r="AP2602" t="s">
        <v>113</v>
      </c>
      <c r="AU2602" t="s">
        <v>6237</v>
      </c>
      <c r="AY2602" t="s">
        <v>106</v>
      </c>
      <c r="AZ2602">
        <v>0</v>
      </c>
      <c r="BA2602">
        <v>0</v>
      </c>
      <c r="BD2602" s="3">
        <v>41321.661805555559</v>
      </c>
      <c r="BE2602" s="3">
        <v>41321.663888888892</v>
      </c>
      <c r="BF2602" t="s">
        <v>115</v>
      </c>
      <c r="BG2602" t="s">
        <v>115</v>
      </c>
      <c r="BH2602">
        <v>8149</v>
      </c>
      <c r="BM2602">
        <v>43550</v>
      </c>
      <c r="BR2602" t="s">
        <v>116</v>
      </c>
      <c r="BS2602" t="s">
        <v>117</v>
      </c>
      <c r="BU2602">
        <v>1</v>
      </c>
      <c r="BV2602" t="s">
        <v>118</v>
      </c>
      <c r="BX2602" t="s">
        <v>119</v>
      </c>
      <c r="BY2602" t="s">
        <v>119</v>
      </c>
      <c r="BZ2602" t="s">
        <v>119</v>
      </c>
      <c r="CA2602">
        <v>1</v>
      </c>
      <c r="CC2602" t="s">
        <v>120</v>
      </c>
      <c r="CH2602">
        <v>540</v>
      </c>
      <c r="CI2602">
        <v>41190</v>
      </c>
      <c r="CJ2602" t="s">
        <v>106</v>
      </c>
      <c r="CK2602" t="s">
        <v>106</v>
      </c>
      <c r="CL2602">
        <v>15</v>
      </c>
      <c r="CM2602" t="s">
        <v>2963</v>
      </c>
      <c r="CO2602">
        <v>124774</v>
      </c>
      <c r="CQ2602">
        <v>0</v>
      </c>
      <c r="CR2602">
        <v>0</v>
      </c>
      <c r="CS2602">
        <v>0</v>
      </c>
      <c r="CY2602" t="s">
        <v>123</v>
      </c>
      <c r="CZ2602" t="s">
        <v>124</v>
      </c>
      <c r="DD2602" t="str" cm="1">
        <f t="array" ref="DD2602">TEXT(_xlfn.SEQUENCE(1, DATEDIF(AG2602, AH2602, "m") + 1, AG2602, 30), "YYYY-APMM")</f>
        <v>2014-AP01</v>
      </c>
      <c r="DN2602">
        <f t="shared" si="80"/>
        <v>125.4</v>
      </c>
      <c r="DO2602" t="str">
        <f t="shared" si="81"/>
        <v>LABOR- SUBCONTRACTOR</v>
      </c>
    </row>
    <row r="2603" spans="1:119" x14ac:dyDescent="0.35">
      <c r="A2603" t="s">
        <v>105</v>
      </c>
      <c r="B2603">
        <v>501888</v>
      </c>
      <c r="C2603">
        <v>6359</v>
      </c>
      <c r="D2603">
        <v>124777</v>
      </c>
      <c r="E2603">
        <v>13662</v>
      </c>
      <c r="F2603">
        <v>0</v>
      </c>
      <c r="G2603" t="s">
        <v>106</v>
      </c>
      <c r="H2603" t="s">
        <v>106</v>
      </c>
      <c r="I2603" t="s">
        <v>106</v>
      </c>
      <c r="J2603" t="s">
        <v>107</v>
      </c>
      <c r="K2603" t="s">
        <v>108</v>
      </c>
      <c r="L2603" t="s">
        <v>109</v>
      </c>
      <c r="M2603" t="s">
        <v>110</v>
      </c>
      <c r="N2603" t="s">
        <v>6238</v>
      </c>
      <c r="O2603" t="s">
        <v>3054</v>
      </c>
      <c r="P2603">
        <v>8178</v>
      </c>
      <c r="Q2603">
        <v>72</v>
      </c>
      <c r="R2603">
        <v>0</v>
      </c>
      <c r="S2603">
        <v>160</v>
      </c>
      <c r="T2603">
        <v>0</v>
      </c>
      <c r="U2603">
        <v>331.1</v>
      </c>
      <c r="V2603">
        <v>331.1</v>
      </c>
      <c r="W2603">
        <v>160</v>
      </c>
      <c r="X2603">
        <v>0</v>
      </c>
      <c r="Y2603">
        <v>0</v>
      </c>
      <c r="Z2603">
        <v>0</v>
      </c>
      <c r="AD2603" s="1">
        <v>41675.333333333336</v>
      </c>
      <c r="AE2603" s="1">
        <v>41699.708333333336</v>
      </c>
      <c r="AG2603" s="1">
        <v>41665.333333333336</v>
      </c>
      <c r="AH2603" s="1">
        <v>41688.708333333336</v>
      </c>
      <c r="AI2603" s="1">
        <v>41665.333333333336</v>
      </c>
      <c r="AJ2603" s="1">
        <v>41688.708333333336</v>
      </c>
      <c r="AK2603" s="1">
        <v>41665.333333333336</v>
      </c>
      <c r="AL2603" s="1">
        <v>41688.708333333336</v>
      </c>
      <c r="AM2603" s="1">
        <v>41675.333333333336</v>
      </c>
      <c r="AN2603" s="1">
        <v>41699.708333333336</v>
      </c>
      <c r="AP2603" t="s">
        <v>113</v>
      </c>
      <c r="AU2603" t="s">
        <v>6239</v>
      </c>
      <c r="AY2603" t="s">
        <v>106</v>
      </c>
      <c r="AZ2603">
        <v>0</v>
      </c>
      <c r="BA2603">
        <v>0</v>
      </c>
      <c r="BD2603" s="3">
        <v>41321.661805555559</v>
      </c>
      <c r="BE2603" s="3">
        <v>41321.663888888892</v>
      </c>
      <c r="BF2603" t="s">
        <v>115</v>
      </c>
      <c r="BG2603" t="s">
        <v>115</v>
      </c>
      <c r="BH2603">
        <v>8149</v>
      </c>
      <c r="BM2603">
        <v>43550</v>
      </c>
      <c r="BR2603" t="s">
        <v>116</v>
      </c>
      <c r="BS2603" t="s">
        <v>117</v>
      </c>
      <c r="BU2603">
        <v>1</v>
      </c>
      <c r="BV2603" t="s">
        <v>118</v>
      </c>
      <c r="BX2603" t="s">
        <v>119</v>
      </c>
      <c r="BY2603" t="s">
        <v>119</v>
      </c>
      <c r="BZ2603" t="s">
        <v>119</v>
      </c>
      <c r="CA2603">
        <v>1</v>
      </c>
      <c r="CC2603" t="s">
        <v>120</v>
      </c>
      <c r="CH2603">
        <v>540</v>
      </c>
      <c r="CI2603">
        <v>41190</v>
      </c>
      <c r="CJ2603" t="s">
        <v>106</v>
      </c>
      <c r="CK2603" t="s">
        <v>106</v>
      </c>
      <c r="CL2603">
        <v>15</v>
      </c>
      <c r="CM2603" t="s">
        <v>2963</v>
      </c>
      <c r="CO2603">
        <v>124774</v>
      </c>
      <c r="CQ2603">
        <v>0</v>
      </c>
      <c r="CR2603">
        <v>0</v>
      </c>
      <c r="CS2603">
        <v>0</v>
      </c>
      <c r="CY2603" t="s">
        <v>123</v>
      </c>
      <c r="CZ2603" t="s">
        <v>124</v>
      </c>
      <c r="DD2603" t="str" cm="1">
        <f t="array" ref="DD2603">TEXT(_xlfn.SEQUENCE(1, DATEDIF(AG2603, AH2603, "m") + 1, AG2603, 30), "YYYY-APMM")</f>
        <v>2014-AP01</v>
      </c>
      <c r="DN2603">
        <f t="shared" si="80"/>
        <v>331.1</v>
      </c>
      <c r="DO2603" t="str">
        <f t="shared" si="81"/>
        <v>LABOR- SUBCONTRACTOR</v>
      </c>
    </row>
    <row r="2604" spans="1:119" x14ac:dyDescent="0.35">
      <c r="A2604" t="s">
        <v>105</v>
      </c>
      <c r="B2604">
        <v>501889</v>
      </c>
      <c r="C2604">
        <v>6359</v>
      </c>
      <c r="D2604">
        <v>124779</v>
      </c>
      <c r="E2604">
        <v>13662</v>
      </c>
      <c r="F2604">
        <v>0</v>
      </c>
      <c r="G2604" t="s">
        <v>106</v>
      </c>
      <c r="H2604" t="s">
        <v>106</v>
      </c>
      <c r="I2604" t="s">
        <v>106</v>
      </c>
      <c r="J2604" t="s">
        <v>107</v>
      </c>
      <c r="K2604" t="s">
        <v>108</v>
      </c>
      <c r="L2604" t="s">
        <v>109</v>
      </c>
      <c r="M2604" t="s">
        <v>110</v>
      </c>
      <c r="N2604" t="s">
        <v>6240</v>
      </c>
      <c r="O2604" t="s">
        <v>3002</v>
      </c>
      <c r="P2604">
        <v>8178</v>
      </c>
      <c r="Q2604">
        <v>352</v>
      </c>
      <c r="R2604">
        <v>16</v>
      </c>
      <c r="S2604">
        <v>200</v>
      </c>
      <c r="T2604">
        <v>0</v>
      </c>
      <c r="U2604">
        <v>1012.4</v>
      </c>
      <c r="V2604">
        <v>1012.4</v>
      </c>
      <c r="W2604">
        <v>200</v>
      </c>
      <c r="X2604">
        <v>0</v>
      </c>
      <c r="Y2604">
        <v>0</v>
      </c>
      <c r="Z2604">
        <v>0</v>
      </c>
      <c r="AD2604" s="1">
        <v>41560.333333333336</v>
      </c>
      <c r="AE2604" s="1">
        <v>41590.708333333336</v>
      </c>
      <c r="AG2604" s="1">
        <v>41508.333333333336</v>
      </c>
      <c r="AH2604" s="1">
        <v>41536.708333333336</v>
      </c>
      <c r="AI2604" s="1">
        <v>41508.333333333336</v>
      </c>
      <c r="AJ2604" s="1">
        <v>41536.708333333336</v>
      </c>
      <c r="AK2604" s="1">
        <v>41508.333333333336</v>
      </c>
      <c r="AL2604" s="1">
        <v>41536.708333333336</v>
      </c>
      <c r="AM2604" s="1">
        <v>41560.333333333336</v>
      </c>
      <c r="AN2604" s="1">
        <v>41590.708333333336</v>
      </c>
      <c r="AP2604" t="s">
        <v>113</v>
      </c>
      <c r="AU2604" t="s">
        <v>6241</v>
      </c>
      <c r="AY2604" t="s">
        <v>106</v>
      </c>
      <c r="AZ2604">
        <v>0</v>
      </c>
      <c r="BA2604">
        <v>0</v>
      </c>
      <c r="BD2604" s="3">
        <v>41321.661805555559</v>
      </c>
      <c r="BE2604" s="3">
        <v>41321.663888888892</v>
      </c>
      <c r="BF2604" t="s">
        <v>115</v>
      </c>
      <c r="BG2604" t="s">
        <v>115</v>
      </c>
      <c r="BH2604">
        <v>8149</v>
      </c>
      <c r="BM2604">
        <v>43550</v>
      </c>
      <c r="BR2604" t="s">
        <v>116</v>
      </c>
      <c r="BS2604" t="s">
        <v>117</v>
      </c>
      <c r="BU2604">
        <v>1</v>
      </c>
      <c r="BV2604" t="s">
        <v>118</v>
      </c>
      <c r="BX2604" t="s">
        <v>119</v>
      </c>
      <c r="BY2604" t="s">
        <v>119</v>
      </c>
      <c r="BZ2604" t="s">
        <v>119</v>
      </c>
      <c r="CA2604">
        <v>1</v>
      </c>
      <c r="CC2604" t="s">
        <v>120</v>
      </c>
      <c r="CH2604">
        <v>540</v>
      </c>
      <c r="CI2604">
        <v>41100</v>
      </c>
      <c r="CJ2604" t="s">
        <v>106</v>
      </c>
      <c r="CK2604" t="s">
        <v>106</v>
      </c>
      <c r="CL2604">
        <v>10</v>
      </c>
      <c r="CM2604" t="s">
        <v>2889</v>
      </c>
      <c r="CO2604">
        <v>124778</v>
      </c>
      <c r="CQ2604">
        <v>0</v>
      </c>
      <c r="CR2604">
        <v>0</v>
      </c>
      <c r="CS2604">
        <v>0</v>
      </c>
      <c r="CY2604" t="s">
        <v>123</v>
      </c>
      <c r="CZ2604" t="s">
        <v>124</v>
      </c>
      <c r="DD2604" t="str" cm="1">
        <f t="array" ref="DD2604">TEXT(_xlfn.SEQUENCE(1, DATEDIF(AG2604, AH2604, "m") + 1, AG2604, 30), "YYYY-APMM")</f>
        <v>2013-AP08</v>
      </c>
      <c r="DN2604">
        <f t="shared" si="80"/>
        <v>1012.4</v>
      </c>
      <c r="DO2604" t="str">
        <f t="shared" si="81"/>
        <v>LABOR- SUBCONTRACTOR</v>
      </c>
    </row>
    <row r="2605" spans="1:119" x14ac:dyDescent="0.35">
      <c r="A2605" t="s">
        <v>105</v>
      </c>
      <c r="B2605">
        <v>501890</v>
      </c>
      <c r="C2605">
        <v>6359</v>
      </c>
      <c r="D2605">
        <v>124779</v>
      </c>
      <c r="E2605">
        <v>13662</v>
      </c>
      <c r="F2605">
        <v>0</v>
      </c>
      <c r="G2605" t="s">
        <v>106</v>
      </c>
      <c r="H2605" t="s">
        <v>106</v>
      </c>
      <c r="I2605" t="s">
        <v>106</v>
      </c>
      <c r="J2605" t="s">
        <v>107</v>
      </c>
      <c r="K2605" t="s">
        <v>108</v>
      </c>
      <c r="L2605" t="s">
        <v>109</v>
      </c>
      <c r="M2605" t="s">
        <v>110</v>
      </c>
      <c r="N2605" t="s">
        <v>6242</v>
      </c>
      <c r="O2605" t="s">
        <v>3005</v>
      </c>
      <c r="P2605">
        <v>8178</v>
      </c>
      <c r="Q2605">
        <v>480</v>
      </c>
      <c r="R2605">
        <v>0</v>
      </c>
      <c r="S2605">
        <v>160</v>
      </c>
      <c r="T2605">
        <v>0</v>
      </c>
      <c r="U2605">
        <v>1687.6</v>
      </c>
      <c r="V2605">
        <v>1687.6</v>
      </c>
      <c r="W2605">
        <v>160</v>
      </c>
      <c r="X2605">
        <v>0</v>
      </c>
      <c r="Y2605">
        <v>0</v>
      </c>
      <c r="Z2605">
        <v>0</v>
      </c>
      <c r="AD2605" s="1">
        <v>41595.333333333336</v>
      </c>
      <c r="AE2605" s="1">
        <v>41617.708333333336</v>
      </c>
      <c r="AG2605" s="1">
        <v>41522.333333333336</v>
      </c>
      <c r="AH2605" s="1">
        <v>41545.708333333336</v>
      </c>
      <c r="AI2605" s="1">
        <v>41522.333333333336</v>
      </c>
      <c r="AJ2605" s="1">
        <v>41545.708333333336</v>
      </c>
      <c r="AK2605" s="1">
        <v>41522.333333333336</v>
      </c>
      <c r="AL2605" s="1">
        <v>41545.708333333336</v>
      </c>
      <c r="AM2605" s="1">
        <v>41595.333333333336</v>
      </c>
      <c r="AN2605" s="1">
        <v>41617.708333333336</v>
      </c>
      <c r="AP2605" t="s">
        <v>113</v>
      </c>
      <c r="AU2605" t="s">
        <v>6243</v>
      </c>
      <c r="AY2605" t="s">
        <v>106</v>
      </c>
      <c r="AZ2605">
        <v>0</v>
      </c>
      <c r="BA2605">
        <v>0</v>
      </c>
      <c r="BD2605" s="3">
        <v>41321.661805555559</v>
      </c>
      <c r="BE2605" s="3">
        <v>41321.663888888892</v>
      </c>
      <c r="BF2605" t="s">
        <v>115</v>
      </c>
      <c r="BG2605" t="s">
        <v>115</v>
      </c>
      <c r="BH2605">
        <v>8149</v>
      </c>
      <c r="BM2605">
        <v>43550</v>
      </c>
      <c r="BR2605" t="s">
        <v>116</v>
      </c>
      <c r="BS2605" t="s">
        <v>117</v>
      </c>
      <c r="BU2605">
        <v>1</v>
      </c>
      <c r="BV2605" t="s">
        <v>118</v>
      </c>
      <c r="BX2605" t="s">
        <v>119</v>
      </c>
      <c r="BY2605" t="s">
        <v>119</v>
      </c>
      <c r="BZ2605" t="s">
        <v>119</v>
      </c>
      <c r="CA2605">
        <v>1</v>
      </c>
      <c r="CC2605" t="s">
        <v>120</v>
      </c>
      <c r="CH2605">
        <v>540</v>
      </c>
      <c r="CI2605">
        <v>41100</v>
      </c>
      <c r="CJ2605" t="s">
        <v>106</v>
      </c>
      <c r="CK2605" t="s">
        <v>106</v>
      </c>
      <c r="CL2605">
        <v>10</v>
      </c>
      <c r="CM2605" t="s">
        <v>2889</v>
      </c>
      <c r="CO2605">
        <v>124778</v>
      </c>
      <c r="CQ2605">
        <v>0</v>
      </c>
      <c r="CR2605">
        <v>0</v>
      </c>
      <c r="CS2605">
        <v>0</v>
      </c>
      <c r="CY2605" t="s">
        <v>123</v>
      </c>
      <c r="CZ2605" t="s">
        <v>124</v>
      </c>
      <c r="DD2605" t="str" cm="1">
        <f t="array" ref="DD2605">TEXT(_xlfn.SEQUENCE(1, DATEDIF(AG2605, AH2605, "m") + 1, AG2605, 30), "YYYY-APMM")</f>
        <v>2013-AP09</v>
      </c>
      <c r="DN2605">
        <f t="shared" si="80"/>
        <v>1687.6</v>
      </c>
      <c r="DO2605" t="str">
        <f t="shared" si="81"/>
        <v>LABOR- SUBCONTRACTOR</v>
      </c>
    </row>
    <row r="2606" spans="1:119" x14ac:dyDescent="0.35">
      <c r="A2606" t="s">
        <v>105</v>
      </c>
      <c r="B2606">
        <v>501891</v>
      </c>
      <c r="C2606">
        <v>6359</v>
      </c>
      <c r="D2606">
        <v>124779</v>
      </c>
      <c r="E2606">
        <v>13662</v>
      </c>
      <c r="F2606">
        <v>0</v>
      </c>
      <c r="G2606" t="s">
        <v>106</v>
      </c>
      <c r="H2606" t="s">
        <v>106</v>
      </c>
      <c r="I2606" t="s">
        <v>106</v>
      </c>
      <c r="J2606" t="s">
        <v>107</v>
      </c>
      <c r="K2606" t="s">
        <v>108</v>
      </c>
      <c r="L2606" t="s">
        <v>109</v>
      </c>
      <c r="M2606" t="s">
        <v>110</v>
      </c>
      <c r="N2606" t="s">
        <v>6244</v>
      </c>
      <c r="O2606" t="s">
        <v>3008</v>
      </c>
      <c r="P2606">
        <v>8178</v>
      </c>
      <c r="Q2606">
        <v>480</v>
      </c>
      <c r="R2606">
        <v>200</v>
      </c>
      <c r="S2606">
        <v>200</v>
      </c>
      <c r="T2606">
        <v>0</v>
      </c>
      <c r="U2606">
        <v>591.20000000000005</v>
      </c>
      <c r="V2606">
        <v>591.20000000000005</v>
      </c>
      <c r="W2606">
        <v>200</v>
      </c>
      <c r="X2606">
        <v>0</v>
      </c>
      <c r="Y2606">
        <v>0</v>
      </c>
      <c r="Z2606">
        <v>0</v>
      </c>
      <c r="AD2606" s="1">
        <v>41603.333333333336</v>
      </c>
      <c r="AE2606" s="1">
        <v>41632.708333333336</v>
      </c>
      <c r="AG2606" s="1">
        <v>41531.333333333336</v>
      </c>
      <c r="AH2606" s="1">
        <v>41559.708333333336</v>
      </c>
      <c r="AI2606" s="1">
        <v>41531.333333333336</v>
      </c>
      <c r="AJ2606" s="1">
        <v>41559.708333333336</v>
      </c>
      <c r="AK2606" s="1">
        <v>41531.333333333336</v>
      </c>
      <c r="AL2606" s="1">
        <v>41559.708333333336</v>
      </c>
      <c r="AM2606" s="1">
        <v>41603.333333333336</v>
      </c>
      <c r="AN2606" s="1">
        <v>41632.708333333336</v>
      </c>
      <c r="AP2606" t="s">
        <v>113</v>
      </c>
      <c r="AU2606" t="s">
        <v>6245</v>
      </c>
      <c r="AY2606" t="s">
        <v>106</v>
      </c>
      <c r="AZ2606">
        <v>0</v>
      </c>
      <c r="BA2606">
        <v>0</v>
      </c>
      <c r="BD2606" s="3">
        <v>41321.661805555559</v>
      </c>
      <c r="BE2606" s="3">
        <v>41321.663888888892</v>
      </c>
      <c r="BF2606" t="s">
        <v>115</v>
      </c>
      <c r="BG2606" t="s">
        <v>115</v>
      </c>
      <c r="BH2606">
        <v>8149</v>
      </c>
      <c r="BM2606">
        <v>43550</v>
      </c>
      <c r="BR2606" t="s">
        <v>116</v>
      </c>
      <c r="BS2606" t="s">
        <v>117</v>
      </c>
      <c r="BU2606">
        <v>1</v>
      </c>
      <c r="BV2606" t="s">
        <v>118</v>
      </c>
      <c r="BX2606" t="s">
        <v>119</v>
      </c>
      <c r="BY2606" t="s">
        <v>119</v>
      </c>
      <c r="BZ2606" t="s">
        <v>119</v>
      </c>
      <c r="CA2606">
        <v>1</v>
      </c>
      <c r="CC2606" t="s">
        <v>120</v>
      </c>
      <c r="CH2606">
        <v>540</v>
      </c>
      <c r="CI2606">
        <v>41100</v>
      </c>
      <c r="CJ2606" t="s">
        <v>106</v>
      </c>
      <c r="CK2606" t="s">
        <v>106</v>
      </c>
      <c r="CL2606">
        <v>10</v>
      </c>
      <c r="CM2606" t="s">
        <v>2889</v>
      </c>
      <c r="CO2606">
        <v>124778</v>
      </c>
      <c r="CQ2606">
        <v>0</v>
      </c>
      <c r="CR2606">
        <v>0</v>
      </c>
      <c r="CS2606">
        <v>0</v>
      </c>
      <c r="CY2606" t="s">
        <v>123</v>
      </c>
      <c r="CZ2606" t="s">
        <v>124</v>
      </c>
      <c r="DD2606" t="str" cm="1">
        <f t="array" ref="DD2606">TEXT(_xlfn.SEQUENCE(1, DATEDIF(AG2606, AH2606, "m") + 1, AG2606, 30), "YYYY-APMM")</f>
        <v>2013-AP09</v>
      </c>
      <c r="DN2606">
        <f t="shared" si="80"/>
        <v>591.20000000000005</v>
      </c>
      <c r="DO2606" t="str">
        <f t="shared" si="81"/>
        <v>LABOR- SUBCONTRACTOR</v>
      </c>
    </row>
    <row r="2607" spans="1:119" x14ac:dyDescent="0.35">
      <c r="A2607" t="s">
        <v>105</v>
      </c>
      <c r="B2607">
        <v>501892</v>
      </c>
      <c r="C2607">
        <v>6359</v>
      </c>
      <c r="D2607">
        <v>124779</v>
      </c>
      <c r="E2607">
        <v>13662</v>
      </c>
      <c r="F2607">
        <v>0</v>
      </c>
      <c r="G2607" t="s">
        <v>106</v>
      </c>
      <c r="H2607" t="s">
        <v>106</v>
      </c>
      <c r="I2607" t="s">
        <v>106</v>
      </c>
      <c r="J2607" t="s">
        <v>107</v>
      </c>
      <c r="K2607" t="s">
        <v>108</v>
      </c>
      <c r="L2607" t="s">
        <v>109</v>
      </c>
      <c r="M2607" t="s">
        <v>110</v>
      </c>
      <c r="N2607" t="s">
        <v>6246</v>
      </c>
      <c r="O2607" t="s">
        <v>3011</v>
      </c>
      <c r="P2607">
        <v>8178</v>
      </c>
      <c r="Q2607">
        <v>288</v>
      </c>
      <c r="R2607">
        <v>0</v>
      </c>
      <c r="S2607">
        <v>160</v>
      </c>
      <c r="T2607">
        <v>0</v>
      </c>
      <c r="U2607">
        <v>204.8</v>
      </c>
      <c r="V2607">
        <v>204.8</v>
      </c>
      <c r="W2607">
        <v>160</v>
      </c>
      <c r="X2607">
        <v>0</v>
      </c>
      <c r="Y2607">
        <v>0</v>
      </c>
      <c r="Z2607">
        <v>0</v>
      </c>
      <c r="AD2607" s="1">
        <v>41643.333333333336</v>
      </c>
      <c r="AE2607" s="1">
        <v>41665.708333333336</v>
      </c>
      <c r="AG2607" s="1">
        <v>41599.333333333336</v>
      </c>
      <c r="AH2607" s="1">
        <v>41622.708333333336</v>
      </c>
      <c r="AI2607" s="1">
        <v>41599.333333333336</v>
      </c>
      <c r="AJ2607" s="1">
        <v>41622.708333333336</v>
      </c>
      <c r="AK2607" s="1">
        <v>41599.333333333336</v>
      </c>
      <c r="AL2607" s="1">
        <v>41622.708333333336</v>
      </c>
      <c r="AM2607" s="1">
        <v>41643.333333333336</v>
      </c>
      <c r="AN2607" s="1">
        <v>41665.708333333336</v>
      </c>
      <c r="AP2607" t="s">
        <v>113</v>
      </c>
      <c r="AU2607" t="s">
        <v>6247</v>
      </c>
      <c r="AY2607" t="s">
        <v>106</v>
      </c>
      <c r="AZ2607">
        <v>0</v>
      </c>
      <c r="BA2607">
        <v>0</v>
      </c>
      <c r="BD2607" s="3">
        <v>41321.661805555559</v>
      </c>
      <c r="BE2607" s="3">
        <v>41321.663888888892</v>
      </c>
      <c r="BF2607" t="s">
        <v>115</v>
      </c>
      <c r="BG2607" t="s">
        <v>115</v>
      </c>
      <c r="BH2607">
        <v>8149</v>
      </c>
      <c r="BM2607">
        <v>43550</v>
      </c>
      <c r="BR2607" t="s">
        <v>116</v>
      </c>
      <c r="BS2607" t="s">
        <v>117</v>
      </c>
      <c r="BU2607">
        <v>1</v>
      </c>
      <c r="BV2607" t="s">
        <v>118</v>
      </c>
      <c r="BX2607" t="s">
        <v>119</v>
      </c>
      <c r="BY2607" t="s">
        <v>119</v>
      </c>
      <c r="BZ2607" t="s">
        <v>119</v>
      </c>
      <c r="CA2607">
        <v>1</v>
      </c>
      <c r="CC2607" t="s">
        <v>120</v>
      </c>
      <c r="CH2607">
        <v>540</v>
      </c>
      <c r="CI2607">
        <v>41100</v>
      </c>
      <c r="CJ2607" t="s">
        <v>106</v>
      </c>
      <c r="CK2607" t="s">
        <v>106</v>
      </c>
      <c r="CL2607">
        <v>10</v>
      </c>
      <c r="CM2607" t="s">
        <v>2889</v>
      </c>
      <c r="CO2607">
        <v>124778</v>
      </c>
      <c r="CQ2607">
        <v>0</v>
      </c>
      <c r="CR2607">
        <v>0</v>
      </c>
      <c r="CS2607">
        <v>0</v>
      </c>
      <c r="CY2607" t="s">
        <v>123</v>
      </c>
      <c r="CZ2607" t="s">
        <v>124</v>
      </c>
      <c r="DD2607" t="str" cm="1">
        <f t="array" ref="DD2607">TEXT(_xlfn.SEQUENCE(1, DATEDIF(AG2607, AH2607, "m") + 1, AG2607, 30), "YYYY-APMM")</f>
        <v>2013-AP11</v>
      </c>
      <c r="DN2607">
        <f t="shared" si="80"/>
        <v>204.8</v>
      </c>
      <c r="DO2607" t="str">
        <f t="shared" si="81"/>
        <v>LABOR- SUBCONTRACTOR</v>
      </c>
    </row>
    <row r="2608" spans="1:119" x14ac:dyDescent="0.35">
      <c r="A2608" t="s">
        <v>105</v>
      </c>
      <c r="B2608">
        <v>501893</v>
      </c>
      <c r="C2608">
        <v>6359</v>
      </c>
      <c r="D2608">
        <v>124779</v>
      </c>
      <c r="E2608">
        <v>13662</v>
      </c>
      <c r="F2608">
        <v>0</v>
      </c>
      <c r="G2608" t="s">
        <v>106</v>
      </c>
      <c r="H2608" t="s">
        <v>106</v>
      </c>
      <c r="I2608" t="s">
        <v>106</v>
      </c>
      <c r="J2608" t="s">
        <v>107</v>
      </c>
      <c r="K2608" t="s">
        <v>108</v>
      </c>
      <c r="L2608" t="s">
        <v>109</v>
      </c>
      <c r="M2608" t="s">
        <v>110</v>
      </c>
      <c r="N2608" t="s">
        <v>6248</v>
      </c>
      <c r="O2608" t="s">
        <v>3014</v>
      </c>
      <c r="P2608">
        <v>8178</v>
      </c>
      <c r="Q2608">
        <v>296</v>
      </c>
      <c r="R2608">
        <v>0</v>
      </c>
      <c r="S2608">
        <v>200</v>
      </c>
      <c r="T2608">
        <v>0</v>
      </c>
      <c r="U2608">
        <v>2373.6</v>
      </c>
      <c r="V2608">
        <v>2373.6</v>
      </c>
      <c r="W2608">
        <v>200</v>
      </c>
      <c r="X2608">
        <v>0</v>
      </c>
      <c r="Y2608">
        <v>0</v>
      </c>
      <c r="Z2608">
        <v>0</v>
      </c>
      <c r="AD2608" s="1">
        <v>41655.333333333336</v>
      </c>
      <c r="AE2608" s="1">
        <v>41685.708333333336</v>
      </c>
      <c r="AG2608" s="1">
        <v>41611.333333333336</v>
      </c>
      <c r="AH2608" s="1">
        <v>41640.708333333336</v>
      </c>
      <c r="AI2608" s="1">
        <v>41611.333333333336</v>
      </c>
      <c r="AJ2608" s="1">
        <v>41640.708333333336</v>
      </c>
      <c r="AK2608" s="1">
        <v>41611.333333333336</v>
      </c>
      <c r="AL2608" s="1">
        <v>41640.708333333336</v>
      </c>
      <c r="AM2608" s="1">
        <v>41655.333333333336</v>
      </c>
      <c r="AN2608" s="1">
        <v>41685.708333333336</v>
      </c>
      <c r="AP2608" t="s">
        <v>113</v>
      </c>
      <c r="AU2608" t="s">
        <v>6249</v>
      </c>
      <c r="AY2608" t="s">
        <v>106</v>
      </c>
      <c r="AZ2608">
        <v>0</v>
      </c>
      <c r="BA2608">
        <v>0</v>
      </c>
      <c r="BD2608" s="3">
        <v>41321.661805555559</v>
      </c>
      <c r="BE2608" s="3">
        <v>41328.377083333333</v>
      </c>
      <c r="BF2608" t="s">
        <v>115</v>
      </c>
      <c r="BG2608" t="s">
        <v>115</v>
      </c>
      <c r="BH2608">
        <v>8149</v>
      </c>
      <c r="BM2608">
        <v>43550</v>
      </c>
      <c r="BR2608" t="s">
        <v>116</v>
      </c>
      <c r="BS2608" t="s">
        <v>117</v>
      </c>
      <c r="BU2608">
        <v>1</v>
      </c>
      <c r="BV2608" t="s">
        <v>118</v>
      </c>
      <c r="BX2608" t="s">
        <v>119</v>
      </c>
      <c r="BY2608" t="s">
        <v>119</v>
      </c>
      <c r="BZ2608" t="s">
        <v>119</v>
      </c>
      <c r="CA2608">
        <v>1</v>
      </c>
      <c r="CC2608" t="s">
        <v>120</v>
      </c>
      <c r="CH2608">
        <v>540</v>
      </c>
      <c r="CI2608">
        <v>41100</v>
      </c>
      <c r="CJ2608" t="s">
        <v>106</v>
      </c>
      <c r="CK2608" t="s">
        <v>106</v>
      </c>
      <c r="CL2608">
        <v>10</v>
      </c>
      <c r="CM2608" t="s">
        <v>2889</v>
      </c>
      <c r="CO2608">
        <v>124778</v>
      </c>
      <c r="CQ2608">
        <v>0</v>
      </c>
      <c r="CR2608">
        <v>0</v>
      </c>
      <c r="CS2608">
        <v>0</v>
      </c>
      <c r="CY2608" t="s">
        <v>123</v>
      </c>
      <c r="CZ2608" t="s">
        <v>124</v>
      </c>
      <c r="DD2608" t="str" cm="1">
        <f t="array" ref="DD2608">TEXT(_xlfn.SEQUENCE(1, DATEDIF(AG2608, AH2608, "m") + 1, AG2608, 30), "YYYY-APMM")</f>
        <v>2013-AP12</v>
      </c>
      <c r="DN2608">
        <f t="shared" si="80"/>
        <v>2373.6</v>
      </c>
      <c r="DO2608" t="str">
        <f t="shared" si="81"/>
        <v>LABOR- SUBCONTRACTOR</v>
      </c>
    </row>
    <row r="2609" spans="1:119" x14ac:dyDescent="0.35">
      <c r="A2609" t="s">
        <v>105</v>
      </c>
      <c r="B2609">
        <v>501894</v>
      </c>
      <c r="C2609">
        <v>6359</v>
      </c>
      <c r="D2609">
        <v>124779</v>
      </c>
      <c r="E2609">
        <v>13662</v>
      </c>
      <c r="F2609">
        <v>0</v>
      </c>
      <c r="G2609" t="s">
        <v>106</v>
      </c>
      <c r="H2609" t="s">
        <v>106</v>
      </c>
      <c r="I2609" t="s">
        <v>106</v>
      </c>
      <c r="J2609" t="s">
        <v>107</v>
      </c>
      <c r="K2609" t="s">
        <v>108</v>
      </c>
      <c r="L2609" t="s">
        <v>109</v>
      </c>
      <c r="M2609" t="s">
        <v>110</v>
      </c>
      <c r="N2609" t="s">
        <v>6250</v>
      </c>
      <c r="O2609" t="s">
        <v>3017</v>
      </c>
      <c r="P2609">
        <v>8178</v>
      </c>
      <c r="Q2609">
        <v>392</v>
      </c>
      <c r="R2609">
        <v>0</v>
      </c>
      <c r="S2609">
        <v>200</v>
      </c>
      <c r="T2609">
        <v>0</v>
      </c>
      <c r="U2609">
        <v>1344</v>
      </c>
      <c r="V2609">
        <v>1344</v>
      </c>
      <c r="W2609">
        <v>200</v>
      </c>
      <c r="X2609">
        <v>0</v>
      </c>
      <c r="Y2609">
        <v>0</v>
      </c>
      <c r="Z2609">
        <v>0</v>
      </c>
      <c r="AD2609" s="1">
        <v>41652.333333333336</v>
      </c>
      <c r="AE2609" s="1">
        <v>41680.708333333336</v>
      </c>
      <c r="AG2609" s="1">
        <v>41594.333333333336</v>
      </c>
      <c r="AH2609" s="1">
        <v>41622.708333333336</v>
      </c>
      <c r="AI2609" s="1">
        <v>41594.333333333336</v>
      </c>
      <c r="AJ2609" s="1">
        <v>41622.708333333336</v>
      </c>
      <c r="AK2609" s="1">
        <v>41594.333333333336</v>
      </c>
      <c r="AL2609" s="1">
        <v>41622.708333333336</v>
      </c>
      <c r="AM2609" s="1">
        <v>41652.333333333336</v>
      </c>
      <c r="AN2609" s="1">
        <v>41680.708333333336</v>
      </c>
      <c r="AP2609" t="s">
        <v>113</v>
      </c>
      <c r="AU2609" t="s">
        <v>6251</v>
      </c>
      <c r="AY2609" t="s">
        <v>106</v>
      </c>
      <c r="AZ2609">
        <v>0</v>
      </c>
      <c r="BA2609">
        <v>0</v>
      </c>
      <c r="BD2609" s="3">
        <v>41321.661805555559</v>
      </c>
      <c r="BE2609" s="3">
        <v>41321.663888888892</v>
      </c>
      <c r="BF2609" t="s">
        <v>115</v>
      </c>
      <c r="BG2609" t="s">
        <v>115</v>
      </c>
      <c r="BH2609">
        <v>8149</v>
      </c>
      <c r="BM2609">
        <v>43550</v>
      </c>
      <c r="BR2609" t="s">
        <v>116</v>
      </c>
      <c r="BS2609" t="s">
        <v>117</v>
      </c>
      <c r="BU2609">
        <v>1</v>
      </c>
      <c r="BV2609" t="s">
        <v>118</v>
      </c>
      <c r="BX2609" t="s">
        <v>119</v>
      </c>
      <c r="BY2609" t="s">
        <v>119</v>
      </c>
      <c r="BZ2609" t="s">
        <v>119</v>
      </c>
      <c r="CA2609">
        <v>1</v>
      </c>
      <c r="CC2609" t="s">
        <v>120</v>
      </c>
      <c r="CH2609">
        <v>540</v>
      </c>
      <c r="CI2609">
        <v>41100</v>
      </c>
      <c r="CJ2609" t="s">
        <v>106</v>
      </c>
      <c r="CK2609" t="s">
        <v>106</v>
      </c>
      <c r="CL2609">
        <v>10</v>
      </c>
      <c r="CM2609" t="s">
        <v>2889</v>
      </c>
      <c r="CO2609">
        <v>124778</v>
      </c>
      <c r="CQ2609">
        <v>0</v>
      </c>
      <c r="CR2609">
        <v>0</v>
      </c>
      <c r="CS2609">
        <v>0</v>
      </c>
      <c r="CY2609" t="s">
        <v>123</v>
      </c>
      <c r="CZ2609" t="s">
        <v>124</v>
      </c>
      <c r="DD2609" t="str" cm="1">
        <f t="array" ref="DD2609">TEXT(_xlfn.SEQUENCE(1, DATEDIF(AG2609, AH2609, "m") + 1, AG2609, 30), "YYYY-APMM")</f>
        <v>2013-AP11</v>
      </c>
      <c r="DN2609">
        <f t="shared" si="80"/>
        <v>1344</v>
      </c>
      <c r="DO2609" t="str">
        <f t="shared" si="81"/>
        <v>LABOR- SUBCONTRACTOR</v>
      </c>
    </row>
    <row r="2610" spans="1:119" x14ac:dyDescent="0.35">
      <c r="A2610" t="s">
        <v>105</v>
      </c>
      <c r="B2610">
        <v>501895</v>
      </c>
      <c r="C2610">
        <v>6359</v>
      </c>
      <c r="D2610">
        <v>124779</v>
      </c>
      <c r="E2610">
        <v>13662</v>
      </c>
      <c r="F2610">
        <v>0</v>
      </c>
      <c r="G2610" t="s">
        <v>106</v>
      </c>
      <c r="H2610" t="s">
        <v>106</v>
      </c>
      <c r="I2610" t="s">
        <v>106</v>
      </c>
      <c r="J2610" t="s">
        <v>107</v>
      </c>
      <c r="K2610" t="s">
        <v>108</v>
      </c>
      <c r="L2610" t="s">
        <v>109</v>
      </c>
      <c r="M2610" t="s">
        <v>110</v>
      </c>
      <c r="N2610" t="s">
        <v>6252</v>
      </c>
      <c r="O2610" t="s">
        <v>3020</v>
      </c>
      <c r="P2610">
        <v>8178</v>
      </c>
      <c r="Q2610">
        <v>288</v>
      </c>
      <c r="R2610">
        <v>40</v>
      </c>
      <c r="S2610">
        <v>160</v>
      </c>
      <c r="T2610">
        <v>0</v>
      </c>
      <c r="U2610">
        <v>502.8</v>
      </c>
      <c r="V2610">
        <v>502.8</v>
      </c>
      <c r="W2610">
        <v>160</v>
      </c>
      <c r="X2610">
        <v>0</v>
      </c>
      <c r="Y2610">
        <v>0</v>
      </c>
      <c r="Z2610">
        <v>0</v>
      </c>
      <c r="AD2610" s="1">
        <v>41654.333333333336</v>
      </c>
      <c r="AE2610" s="1">
        <v>41676.708333333336</v>
      </c>
      <c r="AG2610" s="1">
        <v>41611.333333333336</v>
      </c>
      <c r="AH2610" s="1">
        <v>41634.708333333336</v>
      </c>
      <c r="AI2610" s="1">
        <v>41611.333333333336</v>
      </c>
      <c r="AJ2610" s="1">
        <v>41634.708333333336</v>
      </c>
      <c r="AK2610" s="1">
        <v>41611.333333333336</v>
      </c>
      <c r="AL2610" s="1">
        <v>41634.708333333336</v>
      </c>
      <c r="AM2610" s="1">
        <v>41654.333333333336</v>
      </c>
      <c r="AN2610" s="1">
        <v>41676.708333333336</v>
      </c>
      <c r="AP2610" t="s">
        <v>113</v>
      </c>
      <c r="AU2610" t="s">
        <v>6253</v>
      </c>
      <c r="AY2610" t="s">
        <v>106</v>
      </c>
      <c r="AZ2610">
        <v>0</v>
      </c>
      <c r="BA2610">
        <v>0</v>
      </c>
      <c r="BD2610" s="3">
        <v>41321.661805555559</v>
      </c>
      <c r="BE2610" s="3">
        <v>41321.663888888892</v>
      </c>
      <c r="BF2610" t="s">
        <v>115</v>
      </c>
      <c r="BG2610" t="s">
        <v>115</v>
      </c>
      <c r="BH2610">
        <v>8149</v>
      </c>
      <c r="BM2610">
        <v>43550</v>
      </c>
      <c r="BR2610" t="s">
        <v>116</v>
      </c>
      <c r="BS2610" t="s">
        <v>117</v>
      </c>
      <c r="BU2610">
        <v>1</v>
      </c>
      <c r="BV2610" t="s">
        <v>118</v>
      </c>
      <c r="BX2610" t="s">
        <v>119</v>
      </c>
      <c r="BY2610" t="s">
        <v>119</v>
      </c>
      <c r="BZ2610" t="s">
        <v>119</v>
      </c>
      <c r="CA2610">
        <v>1</v>
      </c>
      <c r="CC2610" t="s">
        <v>120</v>
      </c>
      <c r="CH2610">
        <v>540</v>
      </c>
      <c r="CI2610">
        <v>41100</v>
      </c>
      <c r="CJ2610" t="s">
        <v>106</v>
      </c>
      <c r="CK2610" t="s">
        <v>106</v>
      </c>
      <c r="CL2610">
        <v>10</v>
      </c>
      <c r="CM2610" t="s">
        <v>2889</v>
      </c>
      <c r="CO2610">
        <v>124778</v>
      </c>
      <c r="CQ2610">
        <v>0</v>
      </c>
      <c r="CR2610">
        <v>0</v>
      </c>
      <c r="CS2610">
        <v>0</v>
      </c>
      <c r="CY2610" t="s">
        <v>123</v>
      </c>
      <c r="CZ2610" t="s">
        <v>124</v>
      </c>
      <c r="DD2610" t="str" cm="1">
        <f t="array" ref="DD2610">TEXT(_xlfn.SEQUENCE(1, DATEDIF(AG2610, AH2610, "m") + 1, AG2610, 30), "YYYY-APMM")</f>
        <v>2013-AP12</v>
      </c>
      <c r="DN2610">
        <f t="shared" si="80"/>
        <v>502.8</v>
      </c>
      <c r="DO2610" t="str">
        <f t="shared" si="81"/>
        <v>LABOR- SUBCONTRACTOR</v>
      </c>
    </row>
    <row r="2611" spans="1:119" x14ac:dyDescent="0.35">
      <c r="A2611" t="s">
        <v>105</v>
      </c>
      <c r="B2611">
        <v>501896</v>
      </c>
      <c r="C2611">
        <v>6359</v>
      </c>
      <c r="D2611">
        <v>124780</v>
      </c>
      <c r="E2611">
        <v>13662</v>
      </c>
      <c r="F2611">
        <v>0</v>
      </c>
      <c r="G2611" t="s">
        <v>106</v>
      </c>
      <c r="H2611" t="s">
        <v>106</v>
      </c>
      <c r="I2611" t="s">
        <v>106</v>
      </c>
      <c r="J2611" t="s">
        <v>107</v>
      </c>
      <c r="K2611" t="s">
        <v>108</v>
      </c>
      <c r="L2611" t="s">
        <v>109</v>
      </c>
      <c r="M2611" t="s">
        <v>110</v>
      </c>
      <c r="N2611" t="s">
        <v>6254</v>
      </c>
      <c r="O2611" t="s">
        <v>3002</v>
      </c>
      <c r="P2611">
        <v>8178</v>
      </c>
      <c r="Q2611">
        <v>80</v>
      </c>
      <c r="R2611">
        <v>16</v>
      </c>
      <c r="S2611">
        <v>200</v>
      </c>
      <c r="T2611">
        <v>0</v>
      </c>
      <c r="U2611">
        <v>1012.4</v>
      </c>
      <c r="V2611">
        <v>1012.4</v>
      </c>
      <c r="W2611">
        <v>200</v>
      </c>
      <c r="X2611">
        <v>0</v>
      </c>
      <c r="Y2611">
        <v>0</v>
      </c>
      <c r="Z2611">
        <v>0</v>
      </c>
      <c r="AD2611" s="1">
        <v>41563.333333333336</v>
      </c>
      <c r="AE2611" s="1">
        <v>41594.708333333336</v>
      </c>
      <c r="AG2611" s="1">
        <v>41552.333333333336</v>
      </c>
      <c r="AH2611" s="1">
        <v>41582.708333333336</v>
      </c>
      <c r="AI2611" s="1">
        <v>41552.333333333336</v>
      </c>
      <c r="AJ2611" s="1">
        <v>41582.708333333336</v>
      </c>
      <c r="AK2611" s="1">
        <v>41552.333333333336</v>
      </c>
      <c r="AL2611" s="1">
        <v>41582.708333333336</v>
      </c>
      <c r="AM2611" s="1">
        <v>41563.333333333336</v>
      </c>
      <c r="AN2611" s="1">
        <v>41594.708333333336</v>
      </c>
      <c r="AP2611" t="s">
        <v>113</v>
      </c>
      <c r="AU2611" t="s">
        <v>6255</v>
      </c>
      <c r="AY2611" t="s">
        <v>106</v>
      </c>
      <c r="AZ2611">
        <v>0</v>
      </c>
      <c r="BA2611">
        <v>0</v>
      </c>
      <c r="BD2611" s="3">
        <v>41321.661805555559</v>
      </c>
      <c r="BE2611" s="3">
        <v>41321.663888888892</v>
      </c>
      <c r="BF2611" t="s">
        <v>115</v>
      </c>
      <c r="BG2611" t="s">
        <v>115</v>
      </c>
      <c r="BH2611">
        <v>8149</v>
      </c>
      <c r="BM2611">
        <v>43550</v>
      </c>
      <c r="BR2611" t="s">
        <v>116</v>
      </c>
      <c r="BS2611" t="s">
        <v>117</v>
      </c>
      <c r="BU2611">
        <v>1</v>
      </c>
      <c r="BV2611" t="s">
        <v>118</v>
      </c>
      <c r="BX2611" t="s">
        <v>119</v>
      </c>
      <c r="BY2611" t="s">
        <v>119</v>
      </c>
      <c r="BZ2611" t="s">
        <v>119</v>
      </c>
      <c r="CA2611">
        <v>1</v>
      </c>
      <c r="CC2611" t="s">
        <v>120</v>
      </c>
      <c r="CH2611">
        <v>540</v>
      </c>
      <c r="CI2611">
        <v>41110</v>
      </c>
      <c r="CJ2611" t="s">
        <v>106</v>
      </c>
      <c r="CK2611" t="s">
        <v>106</v>
      </c>
      <c r="CL2611">
        <v>15</v>
      </c>
      <c r="CM2611" t="s">
        <v>2963</v>
      </c>
      <c r="CO2611">
        <v>124778</v>
      </c>
      <c r="CQ2611">
        <v>0</v>
      </c>
      <c r="CR2611">
        <v>0</v>
      </c>
      <c r="CS2611">
        <v>0</v>
      </c>
      <c r="CY2611" t="s">
        <v>123</v>
      </c>
      <c r="CZ2611" t="s">
        <v>124</v>
      </c>
      <c r="DD2611" t="str" cm="1">
        <f t="array" ref="DD2611">TEXT(_xlfn.SEQUENCE(1, DATEDIF(AG2611, AH2611, "m") + 1, AG2611, 30), "YYYY-APMM")</f>
        <v>2013-AP10</v>
      </c>
      <c r="DN2611">
        <f t="shared" si="80"/>
        <v>1012.4</v>
      </c>
      <c r="DO2611" t="str">
        <f t="shared" si="81"/>
        <v>LABOR- SUBCONTRACTOR</v>
      </c>
    </row>
    <row r="2612" spans="1:119" x14ac:dyDescent="0.35">
      <c r="A2612" t="s">
        <v>105</v>
      </c>
      <c r="B2612">
        <v>501897</v>
      </c>
      <c r="C2612">
        <v>6359</v>
      </c>
      <c r="D2612">
        <v>124780</v>
      </c>
      <c r="E2612">
        <v>13662</v>
      </c>
      <c r="F2612">
        <v>0</v>
      </c>
      <c r="G2612" t="s">
        <v>106</v>
      </c>
      <c r="H2612" t="s">
        <v>106</v>
      </c>
      <c r="I2612" t="s">
        <v>106</v>
      </c>
      <c r="J2612" t="s">
        <v>107</v>
      </c>
      <c r="K2612" t="s">
        <v>108</v>
      </c>
      <c r="L2612" t="s">
        <v>109</v>
      </c>
      <c r="M2612" t="s">
        <v>110</v>
      </c>
      <c r="N2612" t="s">
        <v>6256</v>
      </c>
      <c r="O2612" t="s">
        <v>3005</v>
      </c>
      <c r="P2612">
        <v>8178</v>
      </c>
      <c r="Q2612">
        <v>240</v>
      </c>
      <c r="R2612">
        <v>0</v>
      </c>
      <c r="S2612">
        <v>160</v>
      </c>
      <c r="T2612">
        <v>0</v>
      </c>
      <c r="U2612">
        <v>1687.6</v>
      </c>
      <c r="V2612">
        <v>1687.6</v>
      </c>
      <c r="W2612">
        <v>160</v>
      </c>
      <c r="X2612">
        <v>0</v>
      </c>
      <c r="Y2612">
        <v>0</v>
      </c>
      <c r="Z2612">
        <v>0</v>
      </c>
      <c r="AD2612" s="1">
        <v>41603.333333333336</v>
      </c>
      <c r="AE2612" s="1">
        <v>41625.708333333336</v>
      </c>
      <c r="AG2612" s="1">
        <v>41568.333333333336</v>
      </c>
      <c r="AH2612" s="1">
        <v>41590.708333333336</v>
      </c>
      <c r="AI2612" s="1">
        <v>41568.333333333336</v>
      </c>
      <c r="AJ2612" s="1">
        <v>41590.708333333336</v>
      </c>
      <c r="AK2612" s="1">
        <v>41568.333333333336</v>
      </c>
      <c r="AL2612" s="1">
        <v>41590.708333333336</v>
      </c>
      <c r="AM2612" s="1">
        <v>41603.333333333336</v>
      </c>
      <c r="AN2612" s="1">
        <v>41625.708333333336</v>
      </c>
      <c r="AP2612" t="s">
        <v>113</v>
      </c>
      <c r="AU2612" t="s">
        <v>6257</v>
      </c>
      <c r="AY2612" t="s">
        <v>106</v>
      </c>
      <c r="AZ2612">
        <v>0</v>
      </c>
      <c r="BA2612">
        <v>0</v>
      </c>
      <c r="BD2612" s="3">
        <v>41321.661805555559</v>
      </c>
      <c r="BE2612" s="3">
        <v>41321.663888888892</v>
      </c>
      <c r="BF2612" t="s">
        <v>115</v>
      </c>
      <c r="BG2612" t="s">
        <v>115</v>
      </c>
      <c r="BH2612">
        <v>8149</v>
      </c>
      <c r="BM2612">
        <v>43550</v>
      </c>
      <c r="BR2612" t="s">
        <v>116</v>
      </c>
      <c r="BS2612" t="s">
        <v>117</v>
      </c>
      <c r="BU2612">
        <v>1</v>
      </c>
      <c r="BV2612" t="s">
        <v>118</v>
      </c>
      <c r="BX2612" t="s">
        <v>119</v>
      </c>
      <c r="BY2612" t="s">
        <v>119</v>
      </c>
      <c r="BZ2612" t="s">
        <v>119</v>
      </c>
      <c r="CA2612">
        <v>1</v>
      </c>
      <c r="CC2612" t="s">
        <v>120</v>
      </c>
      <c r="CH2612">
        <v>540</v>
      </c>
      <c r="CI2612">
        <v>41110</v>
      </c>
      <c r="CJ2612" t="s">
        <v>106</v>
      </c>
      <c r="CK2612" t="s">
        <v>106</v>
      </c>
      <c r="CL2612">
        <v>15</v>
      </c>
      <c r="CM2612" t="s">
        <v>2963</v>
      </c>
      <c r="CO2612">
        <v>124778</v>
      </c>
      <c r="CQ2612">
        <v>0</v>
      </c>
      <c r="CR2612">
        <v>0</v>
      </c>
      <c r="CS2612">
        <v>0</v>
      </c>
      <c r="CY2612" t="s">
        <v>123</v>
      </c>
      <c r="CZ2612" t="s">
        <v>124</v>
      </c>
      <c r="DD2612" t="str" cm="1">
        <f t="array" ref="DD2612">TEXT(_xlfn.SEQUENCE(1, DATEDIF(AG2612, AH2612, "m") + 1, AG2612, 30), "YYYY-APMM")</f>
        <v>2013-AP10</v>
      </c>
      <c r="DN2612">
        <f t="shared" si="80"/>
        <v>1687.6</v>
      </c>
      <c r="DO2612" t="str">
        <f t="shared" si="81"/>
        <v>LABOR- SUBCONTRACTOR</v>
      </c>
    </row>
    <row r="2613" spans="1:119" x14ac:dyDescent="0.35">
      <c r="A2613" t="s">
        <v>105</v>
      </c>
      <c r="B2613">
        <v>501898</v>
      </c>
      <c r="C2613">
        <v>6359</v>
      </c>
      <c r="D2613">
        <v>124780</v>
      </c>
      <c r="E2613">
        <v>13662</v>
      </c>
      <c r="F2613">
        <v>0</v>
      </c>
      <c r="G2613" t="s">
        <v>106</v>
      </c>
      <c r="H2613" t="s">
        <v>106</v>
      </c>
      <c r="I2613" t="s">
        <v>106</v>
      </c>
      <c r="J2613" t="s">
        <v>107</v>
      </c>
      <c r="K2613" t="s">
        <v>108</v>
      </c>
      <c r="L2613" t="s">
        <v>109</v>
      </c>
      <c r="M2613" t="s">
        <v>110</v>
      </c>
      <c r="N2613" t="s">
        <v>6258</v>
      </c>
      <c r="O2613" t="s">
        <v>3008</v>
      </c>
      <c r="P2613">
        <v>8178</v>
      </c>
      <c r="Q2613">
        <v>240</v>
      </c>
      <c r="R2613">
        <v>0</v>
      </c>
      <c r="S2613">
        <v>200</v>
      </c>
      <c r="T2613">
        <v>0</v>
      </c>
      <c r="U2613">
        <v>591.20000000000005</v>
      </c>
      <c r="V2613">
        <v>591.20000000000005</v>
      </c>
      <c r="W2613">
        <v>200</v>
      </c>
      <c r="X2613">
        <v>0</v>
      </c>
      <c r="Y2613">
        <v>0</v>
      </c>
      <c r="Z2613">
        <v>0</v>
      </c>
      <c r="AD2613" s="1">
        <v>41611.333333333336</v>
      </c>
      <c r="AE2613" s="1">
        <v>41640.708333333336</v>
      </c>
      <c r="AG2613" s="1">
        <v>41576.333333333336</v>
      </c>
      <c r="AH2613" s="1">
        <v>41604.708333333336</v>
      </c>
      <c r="AI2613" s="1">
        <v>41576.333333333336</v>
      </c>
      <c r="AJ2613" s="1">
        <v>41604.708333333336</v>
      </c>
      <c r="AK2613" s="1">
        <v>41576.333333333336</v>
      </c>
      <c r="AL2613" s="1">
        <v>41604.708333333336</v>
      </c>
      <c r="AM2613" s="1">
        <v>41611.333333333336</v>
      </c>
      <c r="AN2613" s="1">
        <v>41640.708333333336</v>
      </c>
      <c r="AP2613" t="s">
        <v>113</v>
      </c>
      <c r="AU2613" t="s">
        <v>6259</v>
      </c>
      <c r="AY2613" t="s">
        <v>106</v>
      </c>
      <c r="AZ2613">
        <v>0</v>
      </c>
      <c r="BA2613">
        <v>0</v>
      </c>
      <c r="BD2613" s="3">
        <v>41321.661805555559</v>
      </c>
      <c r="BE2613" s="3">
        <v>41321.663888888892</v>
      </c>
      <c r="BF2613" t="s">
        <v>115</v>
      </c>
      <c r="BG2613" t="s">
        <v>115</v>
      </c>
      <c r="BH2613">
        <v>8149</v>
      </c>
      <c r="BM2613">
        <v>43550</v>
      </c>
      <c r="BR2613" t="s">
        <v>116</v>
      </c>
      <c r="BS2613" t="s">
        <v>117</v>
      </c>
      <c r="BU2613">
        <v>1</v>
      </c>
      <c r="BV2613" t="s">
        <v>118</v>
      </c>
      <c r="BX2613" t="s">
        <v>119</v>
      </c>
      <c r="BY2613" t="s">
        <v>119</v>
      </c>
      <c r="BZ2613" t="s">
        <v>119</v>
      </c>
      <c r="CA2613">
        <v>1</v>
      </c>
      <c r="CC2613" t="s">
        <v>120</v>
      </c>
      <c r="CH2613">
        <v>540</v>
      </c>
      <c r="CI2613">
        <v>41110</v>
      </c>
      <c r="CJ2613" t="s">
        <v>106</v>
      </c>
      <c r="CK2613" t="s">
        <v>106</v>
      </c>
      <c r="CL2613">
        <v>15</v>
      </c>
      <c r="CM2613" t="s">
        <v>2963</v>
      </c>
      <c r="CO2613">
        <v>124778</v>
      </c>
      <c r="CQ2613">
        <v>0</v>
      </c>
      <c r="CR2613">
        <v>0</v>
      </c>
      <c r="CS2613">
        <v>0</v>
      </c>
      <c r="CY2613" t="s">
        <v>123</v>
      </c>
      <c r="CZ2613" t="s">
        <v>124</v>
      </c>
      <c r="DD2613" t="str" cm="1">
        <f t="array" ref="DD2613">TEXT(_xlfn.SEQUENCE(1, DATEDIF(AG2613, AH2613, "m") + 1, AG2613, 30), "YYYY-APMM")</f>
        <v>2013-AP10</v>
      </c>
      <c r="DN2613">
        <f t="shared" si="80"/>
        <v>591.20000000000005</v>
      </c>
      <c r="DO2613" t="str">
        <f t="shared" si="81"/>
        <v>LABOR- SUBCONTRACTOR</v>
      </c>
    </row>
    <row r="2614" spans="1:119" x14ac:dyDescent="0.35">
      <c r="A2614" t="s">
        <v>105</v>
      </c>
      <c r="B2614">
        <v>501899</v>
      </c>
      <c r="C2614">
        <v>6359</v>
      </c>
      <c r="D2614">
        <v>124780</v>
      </c>
      <c r="E2614">
        <v>13662</v>
      </c>
      <c r="F2614">
        <v>0</v>
      </c>
      <c r="G2614" t="s">
        <v>106</v>
      </c>
      <c r="H2614" t="s">
        <v>106</v>
      </c>
      <c r="I2614" t="s">
        <v>106</v>
      </c>
      <c r="J2614" t="s">
        <v>107</v>
      </c>
      <c r="K2614" t="s">
        <v>108</v>
      </c>
      <c r="L2614" t="s">
        <v>109</v>
      </c>
      <c r="M2614" t="s">
        <v>110</v>
      </c>
      <c r="N2614" t="s">
        <v>6260</v>
      </c>
      <c r="O2614" t="s">
        <v>3011</v>
      </c>
      <c r="P2614">
        <v>8178</v>
      </c>
      <c r="Q2614">
        <v>8</v>
      </c>
      <c r="R2614">
        <v>0</v>
      </c>
      <c r="S2614">
        <v>160</v>
      </c>
      <c r="T2614">
        <v>0</v>
      </c>
      <c r="U2614">
        <v>171.2</v>
      </c>
      <c r="V2614">
        <v>171.2</v>
      </c>
      <c r="W2614">
        <v>160</v>
      </c>
      <c r="X2614">
        <v>0</v>
      </c>
      <c r="Y2614">
        <v>0</v>
      </c>
      <c r="Z2614">
        <v>0</v>
      </c>
      <c r="AD2614" s="1">
        <v>41648.333333333336</v>
      </c>
      <c r="AE2614" s="1">
        <v>41671.708333333336</v>
      </c>
      <c r="AG2614" s="1">
        <v>41647.333333333336</v>
      </c>
      <c r="AH2614" s="1">
        <v>41669.708333333336</v>
      </c>
      <c r="AI2614" s="1">
        <v>41647.333333333336</v>
      </c>
      <c r="AJ2614" s="1">
        <v>41669.708333333336</v>
      </c>
      <c r="AK2614" s="1">
        <v>41647.333333333336</v>
      </c>
      <c r="AL2614" s="1">
        <v>41669.708333333336</v>
      </c>
      <c r="AM2614" s="1">
        <v>41648.333333333336</v>
      </c>
      <c r="AN2614" s="1">
        <v>41671.708333333336</v>
      </c>
      <c r="AP2614" t="s">
        <v>113</v>
      </c>
      <c r="AU2614" t="s">
        <v>6261</v>
      </c>
      <c r="AY2614" t="s">
        <v>106</v>
      </c>
      <c r="AZ2614">
        <v>0</v>
      </c>
      <c r="BA2614">
        <v>0</v>
      </c>
      <c r="BD2614" s="3">
        <v>41321.661805555559</v>
      </c>
      <c r="BE2614" s="3">
        <v>41328.377083333333</v>
      </c>
      <c r="BF2614" t="s">
        <v>115</v>
      </c>
      <c r="BG2614" t="s">
        <v>115</v>
      </c>
      <c r="BH2614">
        <v>8149</v>
      </c>
      <c r="BM2614">
        <v>43550</v>
      </c>
      <c r="BR2614" t="s">
        <v>116</v>
      </c>
      <c r="BS2614" t="s">
        <v>117</v>
      </c>
      <c r="BU2614">
        <v>1</v>
      </c>
      <c r="BV2614" t="s">
        <v>118</v>
      </c>
      <c r="BX2614" t="s">
        <v>119</v>
      </c>
      <c r="BY2614" t="s">
        <v>119</v>
      </c>
      <c r="BZ2614" t="s">
        <v>119</v>
      </c>
      <c r="CA2614">
        <v>1</v>
      </c>
      <c r="CC2614" t="s">
        <v>120</v>
      </c>
      <c r="CH2614">
        <v>540</v>
      </c>
      <c r="CI2614">
        <v>41110</v>
      </c>
      <c r="CJ2614" t="s">
        <v>106</v>
      </c>
      <c r="CK2614" t="s">
        <v>106</v>
      </c>
      <c r="CL2614">
        <v>15</v>
      </c>
      <c r="CM2614" t="s">
        <v>2963</v>
      </c>
      <c r="CO2614">
        <v>124778</v>
      </c>
      <c r="CQ2614">
        <v>0</v>
      </c>
      <c r="CR2614">
        <v>0</v>
      </c>
      <c r="CS2614">
        <v>0</v>
      </c>
      <c r="CY2614" t="s">
        <v>123</v>
      </c>
      <c r="CZ2614" t="s">
        <v>124</v>
      </c>
      <c r="DD2614" t="str" cm="1">
        <f t="array" ref="DD2614">TEXT(_xlfn.SEQUENCE(1, DATEDIF(AG2614, AH2614, "m") + 1, AG2614, 30), "YYYY-APMM")</f>
        <v>2014-AP01</v>
      </c>
      <c r="DN2614">
        <f t="shared" si="80"/>
        <v>171.2</v>
      </c>
      <c r="DO2614" t="str">
        <f t="shared" si="81"/>
        <v>LABOR- SUBCONTRACTOR</v>
      </c>
    </row>
    <row r="2615" spans="1:119" x14ac:dyDescent="0.35">
      <c r="A2615" t="s">
        <v>105</v>
      </c>
      <c r="B2615">
        <v>501900</v>
      </c>
      <c r="C2615">
        <v>6359</v>
      </c>
      <c r="D2615">
        <v>124780</v>
      </c>
      <c r="E2615">
        <v>13662</v>
      </c>
      <c r="F2615">
        <v>0</v>
      </c>
      <c r="G2615" t="s">
        <v>106</v>
      </c>
      <c r="H2615" t="s">
        <v>106</v>
      </c>
      <c r="I2615" t="s">
        <v>106</v>
      </c>
      <c r="J2615" t="s">
        <v>107</v>
      </c>
      <c r="K2615" t="s">
        <v>108</v>
      </c>
      <c r="L2615" t="s">
        <v>109</v>
      </c>
      <c r="M2615" t="s">
        <v>110</v>
      </c>
      <c r="N2615" t="s">
        <v>6262</v>
      </c>
      <c r="O2615" t="s">
        <v>3014</v>
      </c>
      <c r="P2615">
        <v>8178</v>
      </c>
      <c r="Q2615">
        <v>8</v>
      </c>
      <c r="R2615">
        <v>0</v>
      </c>
      <c r="S2615">
        <v>200</v>
      </c>
      <c r="T2615">
        <v>0</v>
      </c>
      <c r="U2615">
        <v>2322</v>
      </c>
      <c r="V2615">
        <v>2322</v>
      </c>
      <c r="W2615">
        <v>200</v>
      </c>
      <c r="X2615">
        <v>0</v>
      </c>
      <c r="Y2615">
        <v>0</v>
      </c>
      <c r="Z2615">
        <v>0</v>
      </c>
      <c r="AD2615" s="1">
        <v>41661.333333333336</v>
      </c>
      <c r="AE2615" s="1">
        <v>41690.708333333336</v>
      </c>
      <c r="AG2615" s="1">
        <v>41660.333333333336</v>
      </c>
      <c r="AH2615" s="1">
        <v>41689.708333333336</v>
      </c>
      <c r="AI2615" s="1">
        <v>41660.333333333336</v>
      </c>
      <c r="AJ2615" s="1">
        <v>41689.708333333336</v>
      </c>
      <c r="AK2615" s="1">
        <v>41660.333333333336</v>
      </c>
      <c r="AL2615" s="1">
        <v>41689.708333333336</v>
      </c>
      <c r="AM2615" s="1">
        <v>41661.333333333336</v>
      </c>
      <c r="AN2615" s="1">
        <v>41690.708333333336</v>
      </c>
      <c r="AP2615" t="s">
        <v>113</v>
      </c>
      <c r="AU2615" t="s">
        <v>6263</v>
      </c>
      <c r="AY2615" t="s">
        <v>106</v>
      </c>
      <c r="AZ2615">
        <v>0</v>
      </c>
      <c r="BA2615">
        <v>0</v>
      </c>
      <c r="BD2615" s="3">
        <v>41321.661805555559</v>
      </c>
      <c r="BE2615" s="3">
        <v>41321.663888888892</v>
      </c>
      <c r="BF2615" t="s">
        <v>115</v>
      </c>
      <c r="BG2615" t="s">
        <v>115</v>
      </c>
      <c r="BH2615">
        <v>8149</v>
      </c>
      <c r="BM2615">
        <v>43550</v>
      </c>
      <c r="BR2615" t="s">
        <v>116</v>
      </c>
      <c r="BS2615" t="s">
        <v>117</v>
      </c>
      <c r="BU2615">
        <v>1</v>
      </c>
      <c r="BV2615" t="s">
        <v>118</v>
      </c>
      <c r="BX2615" t="s">
        <v>119</v>
      </c>
      <c r="BY2615" t="s">
        <v>119</v>
      </c>
      <c r="BZ2615" t="s">
        <v>119</v>
      </c>
      <c r="CA2615">
        <v>1</v>
      </c>
      <c r="CC2615" t="s">
        <v>120</v>
      </c>
      <c r="CH2615">
        <v>540</v>
      </c>
      <c r="CI2615">
        <v>41110</v>
      </c>
      <c r="CJ2615" t="s">
        <v>106</v>
      </c>
      <c r="CK2615" t="s">
        <v>106</v>
      </c>
      <c r="CL2615">
        <v>15</v>
      </c>
      <c r="CM2615" t="s">
        <v>2963</v>
      </c>
      <c r="CO2615">
        <v>124778</v>
      </c>
      <c r="CQ2615">
        <v>0</v>
      </c>
      <c r="CR2615">
        <v>0</v>
      </c>
      <c r="CS2615">
        <v>0</v>
      </c>
      <c r="CY2615" t="s">
        <v>123</v>
      </c>
      <c r="CZ2615" t="s">
        <v>124</v>
      </c>
      <c r="DD2615" t="str" cm="1">
        <f t="array" ref="DD2615">TEXT(_xlfn.SEQUENCE(1, DATEDIF(AG2615, AH2615, "m") + 1, AG2615, 30), "YYYY-APMM")</f>
        <v>2014-AP01</v>
      </c>
      <c r="DN2615">
        <f t="shared" si="80"/>
        <v>2322</v>
      </c>
      <c r="DO2615" t="str">
        <f t="shared" si="81"/>
        <v>LABOR- SUBCONTRACTOR</v>
      </c>
    </row>
    <row r="2616" spans="1:119" x14ac:dyDescent="0.35">
      <c r="A2616" t="s">
        <v>105</v>
      </c>
      <c r="B2616">
        <v>501901</v>
      </c>
      <c r="C2616">
        <v>6359</v>
      </c>
      <c r="D2616">
        <v>124780</v>
      </c>
      <c r="E2616">
        <v>13662</v>
      </c>
      <c r="F2616">
        <v>0</v>
      </c>
      <c r="G2616" t="s">
        <v>106</v>
      </c>
      <c r="H2616" t="s">
        <v>106</v>
      </c>
      <c r="I2616" t="s">
        <v>106</v>
      </c>
      <c r="J2616" t="s">
        <v>107</v>
      </c>
      <c r="K2616" t="s">
        <v>108</v>
      </c>
      <c r="L2616" t="s">
        <v>109</v>
      </c>
      <c r="M2616" t="s">
        <v>110</v>
      </c>
      <c r="N2616" t="s">
        <v>6264</v>
      </c>
      <c r="O2616" t="s">
        <v>3017</v>
      </c>
      <c r="P2616">
        <v>8178</v>
      </c>
      <c r="Q2616">
        <v>96</v>
      </c>
      <c r="R2616">
        <v>0</v>
      </c>
      <c r="S2616">
        <v>200</v>
      </c>
      <c r="T2616">
        <v>0</v>
      </c>
      <c r="U2616">
        <v>1478.4</v>
      </c>
      <c r="V2616">
        <v>1478.4</v>
      </c>
      <c r="W2616">
        <v>200</v>
      </c>
      <c r="X2616">
        <v>0</v>
      </c>
      <c r="Y2616">
        <v>0</v>
      </c>
      <c r="Z2616">
        <v>0</v>
      </c>
      <c r="AD2616" s="1">
        <v>41658.333333333336</v>
      </c>
      <c r="AE2616" s="1">
        <v>41687.708333333336</v>
      </c>
      <c r="AG2616" s="1">
        <v>41644.333333333336</v>
      </c>
      <c r="AH2616" s="1">
        <v>41672.708333333336</v>
      </c>
      <c r="AI2616" s="1">
        <v>41644.333333333336</v>
      </c>
      <c r="AJ2616" s="1">
        <v>41672.708333333336</v>
      </c>
      <c r="AK2616" s="1">
        <v>41644.333333333336</v>
      </c>
      <c r="AL2616" s="1">
        <v>41672.708333333336</v>
      </c>
      <c r="AM2616" s="1">
        <v>41658.333333333336</v>
      </c>
      <c r="AN2616" s="1">
        <v>41687.708333333336</v>
      </c>
      <c r="AP2616" t="s">
        <v>113</v>
      </c>
      <c r="AU2616" t="s">
        <v>6265</v>
      </c>
      <c r="AY2616" t="s">
        <v>106</v>
      </c>
      <c r="AZ2616">
        <v>0</v>
      </c>
      <c r="BA2616">
        <v>0</v>
      </c>
      <c r="BD2616" s="3">
        <v>41321.661805555559</v>
      </c>
      <c r="BE2616" s="3">
        <v>41321.663888888892</v>
      </c>
      <c r="BF2616" t="s">
        <v>115</v>
      </c>
      <c r="BG2616" t="s">
        <v>115</v>
      </c>
      <c r="BH2616">
        <v>8149</v>
      </c>
      <c r="BM2616">
        <v>43550</v>
      </c>
      <c r="BR2616" t="s">
        <v>116</v>
      </c>
      <c r="BS2616" t="s">
        <v>117</v>
      </c>
      <c r="BU2616">
        <v>1</v>
      </c>
      <c r="BV2616" t="s">
        <v>118</v>
      </c>
      <c r="BX2616" t="s">
        <v>119</v>
      </c>
      <c r="BY2616" t="s">
        <v>119</v>
      </c>
      <c r="BZ2616" t="s">
        <v>119</v>
      </c>
      <c r="CA2616">
        <v>1</v>
      </c>
      <c r="CC2616" t="s">
        <v>120</v>
      </c>
      <c r="CH2616">
        <v>540</v>
      </c>
      <c r="CI2616">
        <v>41110</v>
      </c>
      <c r="CJ2616" t="s">
        <v>106</v>
      </c>
      <c r="CK2616" t="s">
        <v>106</v>
      </c>
      <c r="CL2616">
        <v>15</v>
      </c>
      <c r="CM2616" t="s">
        <v>2963</v>
      </c>
      <c r="CO2616">
        <v>124778</v>
      </c>
      <c r="CQ2616">
        <v>0</v>
      </c>
      <c r="CR2616">
        <v>0</v>
      </c>
      <c r="CS2616">
        <v>0</v>
      </c>
      <c r="CY2616" t="s">
        <v>123</v>
      </c>
      <c r="CZ2616" t="s">
        <v>124</v>
      </c>
      <c r="DD2616" t="str" cm="1">
        <f t="array" ref="DD2616">TEXT(_xlfn.SEQUENCE(1, DATEDIF(AG2616, AH2616, "m") + 1, AG2616, 30), "YYYY-APMM")</f>
        <v>2014-AP01</v>
      </c>
      <c r="DN2616">
        <f t="shared" si="80"/>
        <v>1478.4</v>
      </c>
      <c r="DO2616" t="str">
        <f t="shared" si="81"/>
        <v>LABOR- SUBCONTRACTOR</v>
      </c>
    </row>
    <row r="2617" spans="1:119" x14ac:dyDescent="0.35">
      <c r="A2617" t="s">
        <v>105</v>
      </c>
      <c r="B2617">
        <v>501902</v>
      </c>
      <c r="C2617">
        <v>6359</v>
      </c>
      <c r="D2617">
        <v>124780</v>
      </c>
      <c r="E2617">
        <v>13662</v>
      </c>
      <c r="F2617">
        <v>0</v>
      </c>
      <c r="G2617" t="s">
        <v>106</v>
      </c>
      <c r="H2617" t="s">
        <v>106</v>
      </c>
      <c r="I2617" t="s">
        <v>106</v>
      </c>
      <c r="J2617" t="s">
        <v>107</v>
      </c>
      <c r="K2617" t="s">
        <v>108</v>
      </c>
      <c r="L2617" t="s">
        <v>109</v>
      </c>
      <c r="M2617" t="s">
        <v>110</v>
      </c>
      <c r="N2617" t="s">
        <v>6266</v>
      </c>
      <c r="O2617" t="s">
        <v>3020</v>
      </c>
      <c r="P2617">
        <v>8178</v>
      </c>
      <c r="Q2617">
        <v>144</v>
      </c>
      <c r="R2617">
        <v>128</v>
      </c>
      <c r="S2617">
        <v>200</v>
      </c>
      <c r="T2617">
        <v>0</v>
      </c>
      <c r="U2617">
        <v>497.2</v>
      </c>
      <c r="V2617">
        <v>497.2</v>
      </c>
      <c r="W2617">
        <v>200</v>
      </c>
      <c r="X2617">
        <v>0</v>
      </c>
      <c r="Y2617">
        <v>0</v>
      </c>
      <c r="Z2617">
        <v>0</v>
      </c>
      <c r="AD2617" s="1">
        <v>41666.333333333336</v>
      </c>
      <c r="AE2617" s="1">
        <v>41695.708333333336</v>
      </c>
      <c r="AG2617" s="1">
        <v>41645.333333333336</v>
      </c>
      <c r="AH2617" s="1">
        <v>41673.708333333336</v>
      </c>
      <c r="AI2617" s="1">
        <v>41645.333333333336</v>
      </c>
      <c r="AJ2617" s="1">
        <v>41673.708333333336</v>
      </c>
      <c r="AK2617" s="1">
        <v>41645.333333333336</v>
      </c>
      <c r="AL2617" s="1">
        <v>41673.708333333336</v>
      </c>
      <c r="AM2617" s="1">
        <v>41666.333333333336</v>
      </c>
      <c r="AN2617" s="1">
        <v>41695.708333333336</v>
      </c>
      <c r="AP2617" t="s">
        <v>113</v>
      </c>
      <c r="AU2617" t="s">
        <v>6267</v>
      </c>
      <c r="AY2617" t="s">
        <v>106</v>
      </c>
      <c r="AZ2617">
        <v>0</v>
      </c>
      <c r="BA2617">
        <v>0</v>
      </c>
      <c r="BD2617" s="3">
        <v>41321.661805555559</v>
      </c>
      <c r="BE2617" s="3">
        <v>41321.663888888892</v>
      </c>
      <c r="BF2617" t="s">
        <v>115</v>
      </c>
      <c r="BG2617" t="s">
        <v>115</v>
      </c>
      <c r="BH2617">
        <v>8149</v>
      </c>
      <c r="BM2617">
        <v>43550</v>
      </c>
      <c r="BR2617" t="s">
        <v>116</v>
      </c>
      <c r="BS2617" t="s">
        <v>117</v>
      </c>
      <c r="BU2617">
        <v>1</v>
      </c>
      <c r="BV2617" t="s">
        <v>118</v>
      </c>
      <c r="BX2617" t="s">
        <v>119</v>
      </c>
      <c r="BY2617" t="s">
        <v>119</v>
      </c>
      <c r="BZ2617" t="s">
        <v>119</v>
      </c>
      <c r="CA2617">
        <v>1</v>
      </c>
      <c r="CC2617" t="s">
        <v>120</v>
      </c>
      <c r="CH2617">
        <v>540</v>
      </c>
      <c r="CI2617">
        <v>41110</v>
      </c>
      <c r="CJ2617" t="s">
        <v>106</v>
      </c>
      <c r="CK2617" t="s">
        <v>106</v>
      </c>
      <c r="CL2617">
        <v>15</v>
      </c>
      <c r="CM2617" t="s">
        <v>2963</v>
      </c>
      <c r="CO2617">
        <v>124778</v>
      </c>
      <c r="CQ2617">
        <v>0</v>
      </c>
      <c r="CR2617">
        <v>0</v>
      </c>
      <c r="CS2617">
        <v>0</v>
      </c>
      <c r="CY2617" t="s">
        <v>123</v>
      </c>
      <c r="CZ2617" t="s">
        <v>124</v>
      </c>
      <c r="DD2617" t="str" cm="1">
        <f t="array" ref="DD2617">TEXT(_xlfn.SEQUENCE(1, DATEDIF(AG2617, AH2617, "m") + 1, AG2617, 30), "YYYY-APMM")</f>
        <v>2014-AP01</v>
      </c>
      <c r="DN2617">
        <f t="shared" si="80"/>
        <v>497.2</v>
      </c>
      <c r="DO2617" t="str">
        <f t="shared" si="81"/>
        <v>LABOR- SUBCONTRACTOR</v>
      </c>
    </row>
    <row r="2618" spans="1:119" x14ac:dyDescent="0.35">
      <c r="A2618" t="s">
        <v>105</v>
      </c>
      <c r="B2618">
        <v>501903</v>
      </c>
      <c r="C2618">
        <v>6359</v>
      </c>
      <c r="D2618">
        <v>124781</v>
      </c>
      <c r="E2618">
        <v>13662</v>
      </c>
      <c r="F2618">
        <v>0</v>
      </c>
      <c r="G2618" t="s">
        <v>106</v>
      </c>
      <c r="H2618" t="s">
        <v>106</v>
      </c>
      <c r="I2618" t="s">
        <v>106</v>
      </c>
      <c r="J2618" t="s">
        <v>107</v>
      </c>
      <c r="K2618" t="s">
        <v>108</v>
      </c>
      <c r="L2618" t="s">
        <v>109</v>
      </c>
      <c r="M2618" t="s">
        <v>110</v>
      </c>
      <c r="N2618" t="s">
        <v>6268</v>
      </c>
      <c r="O2618" t="s">
        <v>3023</v>
      </c>
      <c r="P2618">
        <v>8178</v>
      </c>
      <c r="Q2618">
        <v>16</v>
      </c>
      <c r="R2618">
        <v>0</v>
      </c>
      <c r="S2618">
        <v>144</v>
      </c>
      <c r="T2618">
        <v>0</v>
      </c>
      <c r="U2618">
        <v>283.8</v>
      </c>
      <c r="V2618">
        <v>283.8</v>
      </c>
      <c r="W2618">
        <v>144</v>
      </c>
      <c r="X2618">
        <v>0</v>
      </c>
      <c r="Y2618">
        <v>0</v>
      </c>
      <c r="Z2618">
        <v>0</v>
      </c>
      <c r="AD2618" s="1">
        <v>41683.333333333336</v>
      </c>
      <c r="AE2618" s="1">
        <v>41703.708333333336</v>
      </c>
      <c r="AG2618" s="1">
        <v>41680.333333333336</v>
      </c>
      <c r="AH2618" s="1">
        <v>41701.708333333336</v>
      </c>
      <c r="AI2618" s="1">
        <v>41680.333333333336</v>
      </c>
      <c r="AJ2618" s="1">
        <v>41701.708333333336</v>
      </c>
      <c r="AK2618" s="1">
        <v>41680.333333333336</v>
      </c>
      <c r="AL2618" s="1">
        <v>41701.708333333336</v>
      </c>
      <c r="AM2618" s="1">
        <v>41683.333333333336</v>
      </c>
      <c r="AN2618" s="1">
        <v>41703.708333333336</v>
      </c>
      <c r="AP2618" t="s">
        <v>113</v>
      </c>
      <c r="AU2618" t="s">
        <v>6269</v>
      </c>
      <c r="AY2618" t="s">
        <v>106</v>
      </c>
      <c r="AZ2618">
        <v>0</v>
      </c>
      <c r="BA2618">
        <v>0</v>
      </c>
      <c r="BD2618" s="3">
        <v>41321.661805555559</v>
      </c>
      <c r="BE2618" s="3">
        <v>41321.663888888892</v>
      </c>
      <c r="BF2618" t="s">
        <v>115</v>
      </c>
      <c r="BG2618" t="s">
        <v>115</v>
      </c>
      <c r="BH2618">
        <v>8149</v>
      </c>
      <c r="BM2618">
        <v>43550</v>
      </c>
      <c r="BR2618" t="s">
        <v>116</v>
      </c>
      <c r="BS2618" t="s">
        <v>117</v>
      </c>
      <c r="BU2618">
        <v>1</v>
      </c>
      <c r="BV2618" t="s">
        <v>118</v>
      </c>
      <c r="BX2618" t="s">
        <v>119</v>
      </c>
      <c r="BY2618" t="s">
        <v>119</v>
      </c>
      <c r="BZ2618" t="s">
        <v>119</v>
      </c>
      <c r="CA2618">
        <v>1</v>
      </c>
      <c r="CC2618" t="s">
        <v>120</v>
      </c>
      <c r="CH2618">
        <v>540</v>
      </c>
      <c r="CI2618">
        <v>41120</v>
      </c>
      <c r="CJ2618" t="s">
        <v>106</v>
      </c>
      <c r="CK2618" t="s">
        <v>106</v>
      </c>
      <c r="CL2618">
        <v>20</v>
      </c>
      <c r="CM2618" t="s">
        <v>2867</v>
      </c>
      <c r="CO2618">
        <v>124778</v>
      </c>
      <c r="CQ2618">
        <v>0</v>
      </c>
      <c r="CR2618">
        <v>0</v>
      </c>
      <c r="CS2618">
        <v>0</v>
      </c>
      <c r="CY2618" t="s">
        <v>123</v>
      </c>
      <c r="CZ2618" t="s">
        <v>124</v>
      </c>
      <c r="DD2618" t="str" cm="1">
        <f t="array" ref="DD2618">TEXT(_xlfn.SEQUENCE(1, DATEDIF(AG2618, AH2618, "m") + 1, AG2618, 30), "YYYY-APMM")</f>
        <v>2014-AP02</v>
      </c>
      <c r="DN2618">
        <f t="shared" si="80"/>
        <v>283.8</v>
      </c>
      <c r="DO2618" t="str">
        <f t="shared" si="81"/>
        <v>LABOR- SUBCONTRACTOR</v>
      </c>
    </row>
    <row r="2619" spans="1:119" x14ac:dyDescent="0.35">
      <c r="A2619" t="s">
        <v>105</v>
      </c>
      <c r="B2619">
        <v>501904</v>
      </c>
      <c r="C2619">
        <v>6359</v>
      </c>
      <c r="D2619">
        <v>124781</v>
      </c>
      <c r="E2619">
        <v>13662</v>
      </c>
      <c r="F2619">
        <v>0</v>
      </c>
      <c r="G2619" t="s">
        <v>106</v>
      </c>
      <c r="H2619" t="s">
        <v>106</v>
      </c>
      <c r="I2619" t="s">
        <v>106</v>
      </c>
      <c r="J2619" t="s">
        <v>107</v>
      </c>
      <c r="K2619" t="s">
        <v>108</v>
      </c>
      <c r="L2619" t="s">
        <v>109</v>
      </c>
      <c r="M2619" t="s">
        <v>110</v>
      </c>
      <c r="N2619" t="s">
        <v>6270</v>
      </c>
      <c r="O2619" t="s">
        <v>3026</v>
      </c>
      <c r="P2619">
        <v>8178</v>
      </c>
      <c r="Q2619">
        <v>16</v>
      </c>
      <c r="R2619">
        <v>16</v>
      </c>
      <c r="S2619">
        <v>184</v>
      </c>
      <c r="T2619">
        <v>0</v>
      </c>
      <c r="U2619">
        <v>4331.8</v>
      </c>
      <c r="V2619">
        <v>4331.8</v>
      </c>
      <c r="W2619">
        <v>184</v>
      </c>
      <c r="X2619">
        <v>0</v>
      </c>
      <c r="Y2619">
        <v>0</v>
      </c>
      <c r="Z2619">
        <v>0</v>
      </c>
      <c r="AD2619" s="1">
        <v>41690.333333333336</v>
      </c>
      <c r="AE2619" s="1">
        <v>41716.708333333336</v>
      </c>
      <c r="AG2619" s="1">
        <v>41688.333333333336</v>
      </c>
      <c r="AH2619" s="1">
        <v>41714.708333333336</v>
      </c>
      <c r="AI2619" s="1">
        <v>41688.333333333336</v>
      </c>
      <c r="AJ2619" s="1">
        <v>41714.708333333336</v>
      </c>
      <c r="AK2619" s="1">
        <v>41688.333333333336</v>
      </c>
      <c r="AL2619" s="1">
        <v>41714.708333333336</v>
      </c>
      <c r="AM2619" s="1">
        <v>41690.333333333336</v>
      </c>
      <c r="AN2619" s="1">
        <v>41716.708333333336</v>
      </c>
      <c r="AP2619" t="s">
        <v>113</v>
      </c>
      <c r="AU2619" t="s">
        <v>6271</v>
      </c>
      <c r="AY2619" t="s">
        <v>106</v>
      </c>
      <c r="AZ2619">
        <v>0</v>
      </c>
      <c r="BA2619">
        <v>0</v>
      </c>
      <c r="BD2619" s="3">
        <v>41321.661805555559</v>
      </c>
      <c r="BE2619" s="3">
        <v>41321.663888888892</v>
      </c>
      <c r="BF2619" t="s">
        <v>115</v>
      </c>
      <c r="BG2619" t="s">
        <v>115</v>
      </c>
      <c r="BH2619">
        <v>8149</v>
      </c>
      <c r="BM2619">
        <v>43550</v>
      </c>
      <c r="BR2619" t="s">
        <v>116</v>
      </c>
      <c r="BS2619" t="s">
        <v>117</v>
      </c>
      <c r="BU2619">
        <v>1</v>
      </c>
      <c r="BV2619" t="s">
        <v>118</v>
      </c>
      <c r="BX2619" t="s">
        <v>119</v>
      </c>
      <c r="BY2619" t="s">
        <v>119</v>
      </c>
      <c r="BZ2619" t="s">
        <v>119</v>
      </c>
      <c r="CA2619">
        <v>1</v>
      </c>
      <c r="CC2619" t="s">
        <v>120</v>
      </c>
      <c r="CH2619">
        <v>540</v>
      </c>
      <c r="CI2619">
        <v>41120</v>
      </c>
      <c r="CJ2619" t="s">
        <v>106</v>
      </c>
      <c r="CK2619" t="s">
        <v>106</v>
      </c>
      <c r="CL2619">
        <v>20</v>
      </c>
      <c r="CM2619" t="s">
        <v>2867</v>
      </c>
      <c r="CO2619">
        <v>124778</v>
      </c>
      <c r="CQ2619">
        <v>0</v>
      </c>
      <c r="CR2619">
        <v>0</v>
      </c>
      <c r="CS2619">
        <v>0</v>
      </c>
      <c r="CY2619" t="s">
        <v>123</v>
      </c>
      <c r="CZ2619" t="s">
        <v>124</v>
      </c>
      <c r="DD2619" t="str" cm="1">
        <f t="array" ref="DD2619">TEXT(_xlfn.SEQUENCE(1, DATEDIF(AG2619, AH2619, "m") + 1, AG2619, 30), "YYYY-APMM")</f>
        <v>2014-AP02</v>
      </c>
      <c r="DN2619">
        <f t="shared" si="80"/>
        <v>4331.8</v>
      </c>
      <c r="DO2619" t="str">
        <f t="shared" si="81"/>
        <v>LABOR- SUBCONTRACTOR</v>
      </c>
    </row>
    <row r="2620" spans="1:119" x14ac:dyDescent="0.35">
      <c r="A2620" t="s">
        <v>105</v>
      </c>
      <c r="B2620">
        <v>501905</v>
      </c>
      <c r="C2620">
        <v>6359</v>
      </c>
      <c r="D2620">
        <v>124783</v>
      </c>
      <c r="E2620">
        <v>13662</v>
      </c>
      <c r="F2620">
        <v>0</v>
      </c>
      <c r="G2620" t="s">
        <v>106</v>
      </c>
      <c r="H2620" t="s">
        <v>106</v>
      </c>
      <c r="I2620" t="s">
        <v>106</v>
      </c>
      <c r="J2620" t="s">
        <v>107</v>
      </c>
      <c r="K2620" t="s">
        <v>108</v>
      </c>
      <c r="L2620" t="s">
        <v>109</v>
      </c>
      <c r="M2620" t="s">
        <v>110</v>
      </c>
      <c r="N2620" t="s">
        <v>6272</v>
      </c>
      <c r="O2620" t="s">
        <v>3072</v>
      </c>
      <c r="P2620">
        <v>8178</v>
      </c>
      <c r="Q2620">
        <v>112</v>
      </c>
      <c r="R2620">
        <v>0</v>
      </c>
      <c r="S2620">
        <v>120</v>
      </c>
      <c r="T2620">
        <v>0</v>
      </c>
      <c r="U2620">
        <v>46.2</v>
      </c>
      <c r="V2620">
        <v>46.2</v>
      </c>
      <c r="W2620">
        <v>120</v>
      </c>
      <c r="X2620">
        <v>0</v>
      </c>
      <c r="Y2620">
        <v>0</v>
      </c>
      <c r="Z2620">
        <v>0</v>
      </c>
      <c r="AD2620" s="1">
        <v>41682.333333333336</v>
      </c>
      <c r="AE2620" s="1">
        <v>41699.708333333336</v>
      </c>
      <c r="AG2620" s="1">
        <v>41665.333333333336</v>
      </c>
      <c r="AH2620" s="1">
        <v>41682.708333333336</v>
      </c>
      <c r="AI2620" s="1">
        <v>41665.333333333336</v>
      </c>
      <c r="AJ2620" s="1">
        <v>41682.708333333336</v>
      </c>
      <c r="AK2620" s="1">
        <v>41665.333333333336</v>
      </c>
      <c r="AL2620" s="1">
        <v>41682.708333333336</v>
      </c>
      <c r="AM2620" s="1">
        <v>41682.333333333336</v>
      </c>
      <c r="AN2620" s="1">
        <v>41699.708333333336</v>
      </c>
      <c r="AP2620" t="s">
        <v>113</v>
      </c>
      <c r="AU2620" t="s">
        <v>6273</v>
      </c>
      <c r="AY2620" t="s">
        <v>106</v>
      </c>
      <c r="AZ2620">
        <v>0</v>
      </c>
      <c r="BA2620">
        <v>0</v>
      </c>
      <c r="BD2620" s="3">
        <v>41321.661805555559</v>
      </c>
      <c r="BE2620" s="3">
        <v>41321.663888888892</v>
      </c>
      <c r="BF2620" t="s">
        <v>115</v>
      </c>
      <c r="BG2620" t="s">
        <v>115</v>
      </c>
      <c r="BH2620">
        <v>8149</v>
      </c>
      <c r="BM2620">
        <v>43550</v>
      </c>
      <c r="BR2620" t="s">
        <v>116</v>
      </c>
      <c r="BS2620" t="s">
        <v>117</v>
      </c>
      <c r="BU2620">
        <v>1</v>
      </c>
      <c r="BV2620" t="s">
        <v>118</v>
      </c>
      <c r="BX2620" t="s">
        <v>119</v>
      </c>
      <c r="BY2620" t="s">
        <v>119</v>
      </c>
      <c r="BZ2620" t="s">
        <v>119</v>
      </c>
      <c r="CA2620">
        <v>1</v>
      </c>
      <c r="CC2620" t="s">
        <v>120</v>
      </c>
      <c r="CH2620">
        <v>540</v>
      </c>
      <c r="CI2620">
        <v>41150</v>
      </c>
      <c r="CJ2620" t="s">
        <v>106</v>
      </c>
      <c r="CK2620" t="s">
        <v>106</v>
      </c>
      <c r="CL2620">
        <v>15</v>
      </c>
      <c r="CM2620" t="s">
        <v>2963</v>
      </c>
      <c r="CO2620">
        <v>124782</v>
      </c>
      <c r="CQ2620">
        <v>0</v>
      </c>
      <c r="CR2620">
        <v>0</v>
      </c>
      <c r="CS2620">
        <v>0</v>
      </c>
      <c r="CY2620" t="s">
        <v>123</v>
      </c>
      <c r="CZ2620" t="s">
        <v>124</v>
      </c>
      <c r="DD2620" t="str" cm="1">
        <f t="array" ref="DD2620">TEXT(_xlfn.SEQUENCE(1, DATEDIF(AG2620, AH2620, "m") + 1, AG2620, 30), "YYYY-APMM")</f>
        <v>2014-AP01</v>
      </c>
      <c r="DN2620">
        <f t="shared" si="80"/>
        <v>46.2</v>
      </c>
      <c r="DO2620" t="str">
        <f t="shared" si="81"/>
        <v>LABOR- SUBCONTRACTOR</v>
      </c>
    </row>
    <row r="2621" spans="1:119" x14ac:dyDescent="0.35">
      <c r="A2621" t="s">
        <v>105</v>
      </c>
      <c r="B2621">
        <v>501906</v>
      </c>
      <c r="C2621">
        <v>6359</v>
      </c>
      <c r="D2621">
        <v>124783</v>
      </c>
      <c r="E2621">
        <v>13662</v>
      </c>
      <c r="F2621">
        <v>0</v>
      </c>
      <c r="G2621" t="s">
        <v>106</v>
      </c>
      <c r="H2621" t="s">
        <v>106</v>
      </c>
      <c r="I2621" t="s">
        <v>106</v>
      </c>
      <c r="J2621" t="s">
        <v>107</v>
      </c>
      <c r="K2621" t="s">
        <v>108</v>
      </c>
      <c r="L2621" t="s">
        <v>109</v>
      </c>
      <c r="M2621" t="s">
        <v>110</v>
      </c>
      <c r="N2621" t="s">
        <v>6274</v>
      </c>
      <c r="O2621" t="s">
        <v>3063</v>
      </c>
      <c r="P2621">
        <v>8178</v>
      </c>
      <c r="Q2621">
        <v>0</v>
      </c>
      <c r="R2621">
        <v>0</v>
      </c>
      <c r="S2621">
        <v>144</v>
      </c>
      <c r="T2621">
        <v>0</v>
      </c>
      <c r="U2621">
        <v>2504.6999999999998</v>
      </c>
      <c r="V2621">
        <v>2504.6999999999998</v>
      </c>
      <c r="W2621">
        <v>144</v>
      </c>
      <c r="X2621">
        <v>0</v>
      </c>
      <c r="Y2621">
        <v>0</v>
      </c>
      <c r="Z2621">
        <v>0</v>
      </c>
      <c r="AD2621" s="1">
        <v>41562.333333333336</v>
      </c>
      <c r="AE2621" s="1">
        <v>41584.708333333336</v>
      </c>
      <c r="AG2621" s="1">
        <v>41562.333333333336</v>
      </c>
      <c r="AH2621" s="1">
        <v>41584.708333333336</v>
      </c>
      <c r="AI2621" s="1">
        <v>41562.333333333336</v>
      </c>
      <c r="AJ2621" s="1">
        <v>41584.708333333336</v>
      </c>
      <c r="AK2621" s="1">
        <v>41562.333333333336</v>
      </c>
      <c r="AL2621" s="1">
        <v>41584.708333333336</v>
      </c>
      <c r="AM2621" s="1">
        <v>41562.333333333336</v>
      </c>
      <c r="AN2621" s="1">
        <v>41584.708333333336</v>
      </c>
      <c r="AP2621" t="s">
        <v>113</v>
      </c>
      <c r="AU2621" t="s">
        <v>6275</v>
      </c>
      <c r="AY2621" t="s">
        <v>106</v>
      </c>
      <c r="AZ2621">
        <v>0</v>
      </c>
      <c r="BA2621">
        <v>0</v>
      </c>
      <c r="BD2621" s="3">
        <v>41321.661805555559</v>
      </c>
      <c r="BE2621" s="3">
        <v>41328.377083333333</v>
      </c>
      <c r="BF2621" t="s">
        <v>115</v>
      </c>
      <c r="BG2621" t="s">
        <v>115</v>
      </c>
      <c r="BH2621">
        <v>8149</v>
      </c>
      <c r="BM2621">
        <v>43550</v>
      </c>
      <c r="BR2621" t="s">
        <v>116</v>
      </c>
      <c r="BS2621" t="s">
        <v>117</v>
      </c>
      <c r="BU2621">
        <v>1</v>
      </c>
      <c r="BV2621" t="s">
        <v>118</v>
      </c>
      <c r="BX2621" t="s">
        <v>119</v>
      </c>
      <c r="BY2621" t="s">
        <v>119</v>
      </c>
      <c r="BZ2621" t="s">
        <v>119</v>
      </c>
      <c r="CA2621">
        <v>1</v>
      </c>
      <c r="CC2621" t="s">
        <v>120</v>
      </c>
      <c r="CH2621">
        <v>540</v>
      </c>
      <c r="CI2621">
        <v>41150</v>
      </c>
      <c r="CJ2621" t="s">
        <v>106</v>
      </c>
      <c r="CK2621" t="s">
        <v>106</v>
      </c>
      <c r="CL2621">
        <v>15</v>
      </c>
      <c r="CM2621" t="s">
        <v>2963</v>
      </c>
      <c r="CO2621">
        <v>124782</v>
      </c>
      <c r="CQ2621">
        <v>0</v>
      </c>
      <c r="CR2621">
        <v>0</v>
      </c>
      <c r="CS2621">
        <v>0</v>
      </c>
      <c r="CY2621" t="s">
        <v>123</v>
      </c>
      <c r="CZ2621" t="s">
        <v>124</v>
      </c>
      <c r="DD2621" t="str" cm="1">
        <f t="array" ref="DD2621">TEXT(_xlfn.SEQUENCE(1, DATEDIF(AG2621, AH2621, "m") + 1, AG2621, 30), "YYYY-APMM")</f>
        <v>2013-AP10</v>
      </c>
      <c r="DN2621">
        <f t="shared" si="80"/>
        <v>2504.6999999999998</v>
      </c>
      <c r="DO2621" t="str">
        <f t="shared" si="81"/>
        <v>LABOR- SUBCONTRACTOR</v>
      </c>
    </row>
    <row r="2622" spans="1:119" x14ac:dyDescent="0.35">
      <c r="A2622" t="s">
        <v>105</v>
      </c>
      <c r="B2622">
        <v>501907</v>
      </c>
      <c r="C2622">
        <v>6359</v>
      </c>
      <c r="D2622">
        <v>124783</v>
      </c>
      <c r="E2622">
        <v>13662</v>
      </c>
      <c r="F2622">
        <v>0</v>
      </c>
      <c r="G2622" t="s">
        <v>106</v>
      </c>
      <c r="H2622" t="s">
        <v>106</v>
      </c>
      <c r="I2622" t="s">
        <v>106</v>
      </c>
      <c r="J2622" t="s">
        <v>107</v>
      </c>
      <c r="K2622" t="s">
        <v>108</v>
      </c>
      <c r="L2622" t="s">
        <v>109</v>
      </c>
      <c r="M2622" t="s">
        <v>110</v>
      </c>
      <c r="N2622" t="s">
        <v>6276</v>
      </c>
      <c r="O2622" t="s">
        <v>3081</v>
      </c>
      <c r="P2622">
        <v>8178</v>
      </c>
      <c r="Q2622">
        <v>200</v>
      </c>
      <c r="R2622">
        <v>48</v>
      </c>
      <c r="S2622">
        <v>144</v>
      </c>
      <c r="T2622">
        <v>0</v>
      </c>
      <c r="U2622">
        <v>198</v>
      </c>
      <c r="V2622">
        <v>198</v>
      </c>
      <c r="W2622">
        <v>144</v>
      </c>
      <c r="X2622">
        <v>0</v>
      </c>
      <c r="Y2622">
        <v>0</v>
      </c>
      <c r="Z2622">
        <v>0</v>
      </c>
      <c r="AD2622" s="1">
        <v>41594.333333333336</v>
      </c>
      <c r="AE2622" s="1">
        <v>41613.708333333336</v>
      </c>
      <c r="AG2622" s="1">
        <v>41562.333333333336</v>
      </c>
      <c r="AH2622" s="1">
        <v>41584.708333333336</v>
      </c>
      <c r="AI2622" s="1">
        <v>41562.333333333336</v>
      </c>
      <c r="AJ2622" s="1">
        <v>41584.708333333336</v>
      </c>
      <c r="AK2622" s="1">
        <v>41562.333333333336</v>
      </c>
      <c r="AL2622" s="1">
        <v>41584.708333333336</v>
      </c>
      <c r="AM2622" s="1">
        <v>41594.333333333336</v>
      </c>
      <c r="AN2622" s="1">
        <v>41613.708333333336</v>
      </c>
      <c r="AP2622" t="s">
        <v>113</v>
      </c>
      <c r="AU2622" t="s">
        <v>6277</v>
      </c>
      <c r="AY2622" t="s">
        <v>106</v>
      </c>
      <c r="AZ2622">
        <v>0</v>
      </c>
      <c r="BA2622">
        <v>0</v>
      </c>
      <c r="BD2622" s="3">
        <v>41321.661805555559</v>
      </c>
      <c r="BE2622" s="3">
        <v>41321.663888888892</v>
      </c>
      <c r="BF2622" t="s">
        <v>115</v>
      </c>
      <c r="BG2622" t="s">
        <v>115</v>
      </c>
      <c r="BH2622">
        <v>8149</v>
      </c>
      <c r="BM2622">
        <v>43550</v>
      </c>
      <c r="BR2622" t="s">
        <v>116</v>
      </c>
      <c r="BS2622" t="s">
        <v>117</v>
      </c>
      <c r="BU2622">
        <v>1</v>
      </c>
      <c r="BV2622" t="s">
        <v>118</v>
      </c>
      <c r="BX2622" t="s">
        <v>119</v>
      </c>
      <c r="BY2622" t="s">
        <v>119</v>
      </c>
      <c r="BZ2622" t="s">
        <v>119</v>
      </c>
      <c r="CA2622">
        <v>1</v>
      </c>
      <c r="CC2622" t="s">
        <v>120</v>
      </c>
      <c r="CH2622">
        <v>540</v>
      </c>
      <c r="CI2622">
        <v>41150</v>
      </c>
      <c r="CJ2622" t="s">
        <v>106</v>
      </c>
      <c r="CK2622" t="s">
        <v>106</v>
      </c>
      <c r="CL2622">
        <v>15</v>
      </c>
      <c r="CM2622" t="s">
        <v>2963</v>
      </c>
      <c r="CO2622">
        <v>124782</v>
      </c>
      <c r="CQ2622">
        <v>0</v>
      </c>
      <c r="CR2622">
        <v>0</v>
      </c>
      <c r="CS2622">
        <v>0</v>
      </c>
      <c r="CY2622" t="s">
        <v>123</v>
      </c>
      <c r="CZ2622" t="s">
        <v>124</v>
      </c>
      <c r="DD2622" t="str" cm="1">
        <f t="array" ref="DD2622">TEXT(_xlfn.SEQUENCE(1, DATEDIF(AG2622, AH2622, "m") + 1, AG2622, 30), "YYYY-APMM")</f>
        <v>2013-AP10</v>
      </c>
      <c r="DN2622">
        <f t="shared" si="80"/>
        <v>198</v>
      </c>
      <c r="DO2622" t="str">
        <f t="shared" si="81"/>
        <v>LABOR- SUBCONTRACTOR</v>
      </c>
    </row>
    <row r="2623" spans="1:119" x14ac:dyDescent="0.35">
      <c r="A2623" t="s">
        <v>105</v>
      </c>
      <c r="B2623">
        <v>501908</v>
      </c>
      <c r="C2623">
        <v>6359</v>
      </c>
      <c r="D2623">
        <v>124783</v>
      </c>
      <c r="E2623">
        <v>13662</v>
      </c>
      <c r="F2623">
        <v>0</v>
      </c>
      <c r="G2623" t="s">
        <v>106</v>
      </c>
      <c r="H2623" t="s">
        <v>106</v>
      </c>
      <c r="I2623" t="s">
        <v>106</v>
      </c>
      <c r="J2623" t="s">
        <v>107</v>
      </c>
      <c r="K2623" t="s">
        <v>108</v>
      </c>
      <c r="L2623" t="s">
        <v>109</v>
      </c>
      <c r="M2623" t="s">
        <v>110</v>
      </c>
      <c r="N2623" t="s">
        <v>6278</v>
      </c>
      <c r="O2623" t="s">
        <v>3069</v>
      </c>
      <c r="P2623">
        <v>8178</v>
      </c>
      <c r="Q2623">
        <v>112</v>
      </c>
      <c r="R2623">
        <v>0</v>
      </c>
      <c r="S2623">
        <v>160</v>
      </c>
      <c r="T2623">
        <v>0</v>
      </c>
      <c r="U2623">
        <v>323.39999999999998</v>
      </c>
      <c r="V2623">
        <v>323.39999999999998</v>
      </c>
      <c r="W2623">
        <v>160</v>
      </c>
      <c r="X2623">
        <v>0</v>
      </c>
      <c r="Y2623">
        <v>0</v>
      </c>
      <c r="Z2623">
        <v>0</v>
      </c>
      <c r="AD2623" s="1">
        <v>41669.333333333336</v>
      </c>
      <c r="AE2623" s="1">
        <v>41693.708333333336</v>
      </c>
      <c r="AG2623" s="1">
        <v>41653.333333333336</v>
      </c>
      <c r="AH2623" s="1">
        <v>41675.708333333336</v>
      </c>
      <c r="AI2623" s="1">
        <v>41653.333333333336</v>
      </c>
      <c r="AJ2623" s="1">
        <v>41675.708333333336</v>
      </c>
      <c r="AK2623" s="1">
        <v>41653.333333333336</v>
      </c>
      <c r="AL2623" s="1">
        <v>41675.708333333336</v>
      </c>
      <c r="AM2623" s="1">
        <v>41669.333333333336</v>
      </c>
      <c r="AN2623" s="1">
        <v>41693.708333333336</v>
      </c>
      <c r="AP2623" t="s">
        <v>113</v>
      </c>
      <c r="AU2623" t="s">
        <v>6279</v>
      </c>
      <c r="AY2623" t="s">
        <v>106</v>
      </c>
      <c r="AZ2623">
        <v>0</v>
      </c>
      <c r="BA2623">
        <v>0</v>
      </c>
      <c r="BD2623" s="3">
        <v>41321.661805555559</v>
      </c>
      <c r="BE2623" s="3">
        <v>41328.377083333333</v>
      </c>
      <c r="BF2623" t="s">
        <v>115</v>
      </c>
      <c r="BG2623" t="s">
        <v>115</v>
      </c>
      <c r="BH2623">
        <v>8149</v>
      </c>
      <c r="BM2623">
        <v>43550</v>
      </c>
      <c r="BR2623" t="s">
        <v>116</v>
      </c>
      <c r="BS2623" t="s">
        <v>117</v>
      </c>
      <c r="BU2623">
        <v>1</v>
      </c>
      <c r="BV2623" t="s">
        <v>118</v>
      </c>
      <c r="BX2623" t="s">
        <v>119</v>
      </c>
      <c r="BY2623" t="s">
        <v>119</v>
      </c>
      <c r="BZ2623" t="s">
        <v>119</v>
      </c>
      <c r="CA2623">
        <v>1</v>
      </c>
      <c r="CC2623" t="s">
        <v>120</v>
      </c>
      <c r="CH2623">
        <v>540</v>
      </c>
      <c r="CI2623">
        <v>41150</v>
      </c>
      <c r="CJ2623" t="s">
        <v>106</v>
      </c>
      <c r="CK2623" t="s">
        <v>106</v>
      </c>
      <c r="CL2623">
        <v>15</v>
      </c>
      <c r="CM2623" t="s">
        <v>2963</v>
      </c>
      <c r="CO2623">
        <v>124782</v>
      </c>
      <c r="CQ2623">
        <v>0</v>
      </c>
      <c r="CR2623">
        <v>0</v>
      </c>
      <c r="CS2623">
        <v>0</v>
      </c>
      <c r="CY2623" t="s">
        <v>123</v>
      </c>
      <c r="CZ2623" t="s">
        <v>124</v>
      </c>
      <c r="DD2623" t="str" cm="1">
        <f t="array" ref="DD2623">TEXT(_xlfn.SEQUENCE(1, DATEDIF(AG2623, AH2623, "m") + 1, AG2623, 30), "YYYY-APMM")</f>
        <v>2014-AP01</v>
      </c>
      <c r="DN2623">
        <f t="shared" si="80"/>
        <v>323.39999999999998</v>
      </c>
      <c r="DO2623" t="str">
        <f t="shared" si="81"/>
        <v>LABOR- SUBCONTRACTOR</v>
      </c>
    </row>
    <row r="2624" spans="1:119" x14ac:dyDescent="0.35">
      <c r="A2624" t="s">
        <v>105</v>
      </c>
      <c r="B2624">
        <v>501909</v>
      </c>
      <c r="C2624">
        <v>6359</v>
      </c>
      <c r="D2624">
        <v>124784</v>
      </c>
      <c r="E2624">
        <v>13662</v>
      </c>
      <c r="F2624">
        <v>0</v>
      </c>
      <c r="G2624" t="s">
        <v>106</v>
      </c>
      <c r="H2624" t="s">
        <v>106</v>
      </c>
      <c r="I2624" t="s">
        <v>106</v>
      </c>
      <c r="J2624" t="s">
        <v>107</v>
      </c>
      <c r="K2624" t="s">
        <v>108</v>
      </c>
      <c r="L2624" t="s">
        <v>109</v>
      </c>
      <c r="M2624" t="s">
        <v>110</v>
      </c>
      <c r="N2624" t="s">
        <v>6280</v>
      </c>
      <c r="O2624" t="s">
        <v>3086</v>
      </c>
      <c r="P2624">
        <v>8178</v>
      </c>
      <c r="Q2624">
        <v>536</v>
      </c>
      <c r="R2624">
        <v>112</v>
      </c>
      <c r="S2624">
        <v>120</v>
      </c>
      <c r="T2624">
        <v>0</v>
      </c>
      <c r="U2624">
        <v>1488.3</v>
      </c>
      <c r="V2624">
        <v>1488.3</v>
      </c>
      <c r="W2624">
        <v>120</v>
      </c>
      <c r="X2624">
        <v>0</v>
      </c>
      <c r="Y2624">
        <v>0</v>
      </c>
      <c r="Z2624">
        <v>0</v>
      </c>
      <c r="AD2624" s="1">
        <v>41672.333333333336</v>
      </c>
      <c r="AE2624" s="1">
        <v>41689.708333333336</v>
      </c>
      <c r="AG2624" s="1">
        <v>41592.333333333336</v>
      </c>
      <c r="AH2624" s="1">
        <v>41609.708333333336</v>
      </c>
      <c r="AI2624" s="1">
        <v>41592.333333333336</v>
      </c>
      <c r="AJ2624" s="1">
        <v>41609.708333333336</v>
      </c>
      <c r="AK2624" s="1">
        <v>41592.333333333336</v>
      </c>
      <c r="AL2624" s="1">
        <v>41609.708333333336</v>
      </c>
      <c r="AM2624" s="1">
        <v>41672.333333333336</v>
      </c>
      <c r="AN2624" s="1">
        <v>41689.708333333336</v>
      </c>
      <c r="AP2624" t="s">
        <v>113</v>
      </c>
      <c r="AU2624" t="s">
        <v>6281</v>
      </c>
      <c r="AY2624" t="s">
        <v>106</v>
      </c>
      <c r="AZ2624">
        <v>0</v>
      </c>
      <c r="BA2624">
        <v>0</v>
      </c>
      <c r="BD2624" s="3">
        <v>41321.661805555559</v>
      </c>
      <c r="BE2624" s="3">
        <v>41321.663888888892</v>
      </c>
      <c r="BF2624" t="s">
        <v>115</v>
      </c>
      <c r="BG2624" t="s">
        <v>115</v>
      </c>
      <c r="BH2624">
        <v>8149</v>
      </c>
      <c r="BM2624">
        <v>43550</v>
      </c>
      <c r="BR2624" t="s">
        <v>116</v>
      </c>
      <c r="BS2624" t="s">
        <v>117</v>
      </c>
      <c r="BU2624">
        <v>1</v>
      </c>
      <c r="BV2624" t="s">
        <v>118</v>
      </c>
      <c r="BX2624" t="s">
        <v>119</v>
      </c>
      <c r="BY2624" t="s">
        <v>119</v>
      </c>
      <c r="BZ2624" t="s">
        <v>119</v>
      </c>
      <c r="CA2624">
        <v>1</v>
      </c>
      <c r="CC2624" t="s">
        <v>120</v>
      </c>
      <c r="CH2624">
        <v>540</v>
      </c>
      <c r="CI2624">
        <v>41160</v>
      </c>
      <c r="CJ2624" t="s">
        <v>106</v>
      </c>
      <c r="CK2624" t="s">
        <v>106</v>
      </c>
      <c r="CL2624">
        <v>20</v>
      </c>
      <c r="CM2624" t="s">
        <v>2867</v>
      </c>
      <c r="CO2624">
        <v>124782</v>
      </c>
      <c r="CQ2624">
        <v>0</v>
      </c>
      <c r="CR2624">
        <v>0</v>
      </c>
      <c r="CS2624">
        <v>0</v>
      </c>
      <c r="CY2624" t="s">
        <v>123</v>
      </c>
      <c r="CZ2624" t="s">
        <v>124</v>
      </c>
      <c r="DD2624" t="str" cm="1">
        <f t="array" ref="DD2624">TEXT(_xlfn.SEQUENCE(1, DATEDIF(AG2624, AH2624, "m") + 1, AG2624, 30), "YYYY-APMM")</f>
        <v>2013-AP11</v>
      </c>
      <c r="DN2624">
        <f t="shared" si="80"/>
        <v>1488.3</v>
      </c>
      <c r="DO2624" t="str">
        <f t="shared" si="81"/>
        <v>LABOR- SUBCONTRACTOR</v>
      </c>
    </row>
    <row r="2625" spans="1:119" x14ac:dyDescent="0.35">
      <c r="A2625" t="s">
        <v>105</v>
      </c>
      <c r="B2625">
        <v>501910</v>
      </c>
      <c r="C2625">
        <v>6359</v>
      </c>
      <c r="D2625">
        <v>124784</v>
      </c>
      <c r="E2625">
        <v>13662</v>
      </c>
      <c r="F2625">
        <v>0</v>
      </c>
      <c r="G2625" t="s">
        <v>106</v>
      </c>
      <c r="H2625" t="s">
        <v>106</v>
      </c>
      <c r="I2625" t="s">
        <v>106</v>
      </c>
      <c r="J2625" t="s">
        <v>107</v>
      </c>
      <c r="K2625" t="s">
        <v>108</v>
      </c>
      <c r="L2625" t="s">
        <v>109</v>
      </c>
      <c r="M2625" t="s">
        <v>110</v>
      </c>
      <c r="N2625" t="s">
        <v>6282</v>
      </c>
      <c r="O2625" t="s">
        <v>3089</v>
      </c>
      <c r="P2625">
        <v>8178</v>
      </c>
      <c r="Q2625">
        <v>424</v>
      </c>
      <c r="R2625">
        <v>80</v>
      </c>
      <c r="S2625">
        <v>120</v>
      </c>
      <c r="T2625">
        <v>0</v>
      </c>
      <c r="U2625">
        <v>75.900000000000006</v>
      </c>
      <c r="V2625">
        <v>75.900000000000006</v>
      </c>
      <c r="W2625">
        <v>120</v>
      </c>
      <c r="X2625">
        <v>0</v>
      </c>
      <c r="Y2625">
        <v>0</v>
      </c>
      <c r="Z2625">
        <v>0</v>
      </c>
      <c r="AD2625" s="1">
        <v>41682.333333333336</v>
      </c>
      <c r="AE2625" s="1">
        <v>41699.708333333336</v>
      </c>
      <c r="AG2625" s="1">
        <v>41618.333333333336</v>
      </c>
      <c r="AH2625" s="1">
        <v>41636.708333333336</v>
      </c>
      <c r="AI2625" s="1">
        <v>41618.333333333336</v>
      </c>
      <c r="AJ2625" s="1">
        <v>41636.708333333336</v>
      </c>
      <c r="AK2625" s="1">
        <v>41618.333333333336</v>
      </c>
      <c r="AL2625" s="1">
        <v>41636.708333333336</v>
      </c>
      <c r="AM2625" s="1">
        <v>41682.333333333336</v>
      </c>
      <c r="AN2625" s="1">
        <v>41699.708333333336</v>
      </c>
      <c r="AP2625" t="s">
        <v>113</v>
      </c>
      <c r="AU2625" t="s">
        <v>6283</v>
      </c>
      <c r="AY2625" t="s">
        <v>106</v>
      </c>
      <c r="AZ2625">
        <v>0</v>
      </c>
      <c r="BA2625">
        <v>0</v>
      </c>
      <c r="BD2625" s="3">
        <v>41321.661805555559</v>
      </c>
      <c r="BE2625" s="3">
        <v>41321.663888888892</v>
      </c>
      <c r="BF2625" t="s">
        <v>115</v>
      </c>
      <c r="BG2625" t="s">
        <v>115</v>
      </c>
      <c r="BH2625">
        <v>8149</v>
      </c>
      <c r="BM2625">
        <v>43550</v>
      </c>
      <c r="BR2625" t="s">
        <v>116</v>
      </c>
      <c r="BS2625" t="s">
        <v>117</v>
      </c>
      <c r="BU2625">
        <v>1</v>
      </c>
      <c r="BV2625" t="s">
        <v>118</v>
      </c>
      <c r="BX2625" t="s">
        <v>119</v>
      </c>
      <c r="BY2625" t="s">
        <v>119</v>
      </c>
      <c r="BZ2625" t="s">
        <v>119</v>
      </c>
      <c r="CA2625">
        <v>1</v>
      </c>
      <c r="CC2625" t="s">
        <v>120</v>
      </c>
      <c r="CH2625">
        <v>540</v>
      </c>
      <c r="CI2625">
        <v>41160</v>
      </c>
      <c r="CJ2625" t="s">
        <v>106</v>
      </c>
      <c r="CK2625" t="s">
        <v>106</v>
      </c>
      <c r="CL2625">
        <v>20</v>
      </c>
      <c r="CM2625" t="s">
        <v>2867</v>
      </c>
      <c r="CO2625">
        <v>124782</v>
      </c>
      <c r="CQ2625">
        <v>0</v>
      </c>
      <c r="CR2625">
        <v>0</v>
      </c>
      <c r="CS2625">
        <v>0</v>
      </c>
      <c r="CY2625" t="s">
        <v>123</v>
      </c>
      <c r="CZ2625" t="s">
        <v>124</v>
      </c>
      <c r="DD2625" t="str" cm="1">
        <f t="array" ref="DD2625">TEXT(_xlfn.SEQUENCE(1, DATEDIF(AG2625, AH2625, "m") + 1, AG2625, 30), "YYYY-APMM")</f>
        <v>2013-AP12</v>
      </c>
      <c r="DN2625">
        <f t="shared" si="80"/>
        <v>75.900000000000006</v>
      </c>
      <c r="DO2625" t="str">
        <f t="shared" si="81"/>
        <v>LABOR- SUBCONTRACTOR</v>
      </c>
    </row>
    <row r="2626" spans="1:119" x14ac:dyDescent="0.35">
      <c r="A2626" t="s">
        <v>105</v>
      </c>
      <c r="B2626">
        <v>501911</v>
      </c>
      <c r="C2626">
        <v>6359</v>
      </c>
      <c r="D2626">
        <v>124784</v>
      </c>
      <c r="E2626">
        <v>13662</v>
      </c>
      <c r="F2626">
        <v>0</v>
      </c>
      <c r="G2626" t="s">
        <v>106</v>
      </c>
      <c r="H2626" t="s">
        <v>106</v>
      </c>
      <c r="I2626" t="s">
        <v>106</v>
      </c>
      <c r="J2626" t="s">
        <v>107</v>
      </c>
      <c r="K2626" t="s">
        <v>108</v>
      </c>
      <c r="L2626" t="s">
        <v>109</v>
      </c>
      <c r="M2626" t="s">
        <v>110</v>
      </c>
      <c r="N2626" t="s">
        <v>6284</v>
      </c>
      <c r="O2626" t="s">
        <v>3092</v>
      </c>
      <c r="P2626">
        <v>8178</v>
      </c>
      <c r="Q2626">
        <v>112</v>
      </c>
      <c r="R2626">
        <v>0</v>
      </c>
      <c r="S2626">
        <v>200</v>
      </c>
      <c r="T2626">
        <v>0</v>
      </c>
      <c r="U2626">
        <v>100.8</v>
      </c>
      <c r="V2626">
        <v>100.8</v>
      </c>
      <c r="W2626">
        <v>200</v>
      </c>
      <c r="X2626">
        <v>0</v>
      </c>
      <c r="Y2626">
        <v>0</v>
      </c>
      <c r="Z2626">
        <v>0</v>
      </c>
      <c r="AD2626" s="1">
        <v>41688.333333333336</v>
      </c>
      <c r="AE2626" s="1">
        <v>41716.708333333336</v>
      </c>
      <c r="AG2626" s="1">
        <v>41671.333333333336</v>
      </c>
      <c r="AH2626" s="1">
        <v>41700.708333333336</v>
      </c>
      <c r="AI2626" s="1">
        <v>41671.333333333336</v>
      </c>
      <c r="AJ2626" s="1">
        <v>41700.708333333336</v>
      </c>
      <c r="AK2626" s="1">
        <v>41671.333333333336</v>
      </c>
      <c r="AL2626" s="1">
        <v>41700.708333333336</v>
      </c>
      <c r="AM2626" s="1">
        <v>41688.333333333336</v>
      </c>
      <c r="AN2626" s="1">
        <v>41716.708333333336</v>
      </c>
      <c r="AP2626" t="s">
        <v>113</v>
      </c>
      <c r="AU2626" t="s">
        <v>6285</v>
      </c>
      <c r="AY2626" t="s">
        <v>106</v>
      </c>
      <c r="AZ2626">
        <v>0</v>
      </c>
      <c r="BA2626">
        <v>0</v>
      </c>
      <c r="BD2626" s="3">
        <v>41321.661805555559</v>
      </c>
      <c r="BE2626" s="3">
        <v>41321.663888888892</v>
      </c>
      <c r="BF2626" t="s">
        <v>115</v>
      </c>
      <c r="BG2626" t="s">
        <v>115</v>
      </c>
      <c r="BH2626">
        <v>8149</v>
      </c>
      <c r="BM2626">
        <v>43550</v>
      </c>
      <c r="BR2626" t="s">
        <v>116</v>
      </c>
      <c r="BS2626" t="s">
        <v>117</v>
      </c>
      <c r="BU2626">
        <v>1</v>
      </c>
      <c r="BV2626" t="s">
        <v>118</v>
      </c>
      <c r="BX2626" t="s">
        <v>119</v>
      </c>
      <c r="BY2626" t="s">
        <v>119</v>
      </c>
      <c r="BZ2626" t="s">
        <v>119</v>
      </c>
      <c r="CA2626">
        <v>1</v>
      </c>
      <c r="CC2626" t="s">
        <v>120</v>
      </c>
      <c r="CH2626">
        <v>540</v>
      </c>
      <c r="CI2626">
        <v>41160</v>
      </c>
      <c r="CJ2626" t="s">
        <v>106</v>
      </c>
      <c r="CK2626" t="s">
        <v>106</v>
      </c>
      <c r="CL2626">
        <v>20</v>
      </c>
      <c r="CM2626" t="s">
        <v>2867</v>
      </c>
      <c r="CO2626">
        <v>124782</v>
      </c>
      <c r="CQ2626">
        <v>0</v>
      </c>
      <c r="CR2626">
        <v>0</v>
      </c>
      <c r="CS2626">
        <v>0</v>
      </c>
      <c r="CY2626" t="s">
        <v>123</v>
      </c>
      <c r="CZ2626" t="s">
        <v>124</v>
      </c>
      <c r="DD2626" t="str" cm="1">
        <f t="array" ref="DD2626:DE2626">TEXT(_xlfn.SEQUENCE(1, DATEDIF(AG2626, AH2626, "m") + 1, AG2626, 30), "YYYY-APMM")</f>
        <v>2014-AP02</v>
      </c>
      <c r="DE2626" t="str">
        <v>2014-AP03</v>
      </c>
      <c r="DN2626">
        <f t="shared" si="80"/>
        <v>50.4</v>
      </c>
      <c r="DO2626" t="str">
        <f t="shared" si="81"/>
        <v>LABOR- SUBCONTRACTOR</v>
      </c>
    </row>
    <row r="2627" spans="1:119" x14ac:dyDescent="0.35">
      <c r="A2627" t="s">
        <v>105</v>
      </c>
      <c r="B2627">
        <v>501912</v>
      </c>
      <c r="C2627">
        <v>6359</v>
      </c>
      <c r="D2627">
        <v>124785</v>
      </c>
      <c r="E2627">
        <v>13662</v>
      </c>
      <c r="F2627">
        <v>0</v>
      </c>
      <c r="G2627" t="s">
        <v>106</v>
      </c>
      <c r="H2627" t="s">
        <v>106</v>
      </c>
      <c r="I2627" t="s">
        <v>106</v>
      </c>
      <c r="J2627" t="s">
        <v>107</v>
      </c>
      <c r="K2627" t="s">
        <v>108</v>
      </c>
      <c r="L2627" t="s">
        <v>109</v>
      </c>
      <c r="M2627" t="s">
        <v>110</v>
      </c>
      <c r="N2627" t="s">
        <v>6286</v>
      </c>
      <c r="O2627" t="s">
        <v>3063</v>
      </c>
      <c r="P2627">
        <v>8178</v>
      </c>
      <c r="Q2627">
        <v>280</v>
      </c>
      <c r="R2627">
        <v>0</v>
      </c>
      <c r="S2627">
        <v>144</v>
      </c>
      <c r="T2627">
        <v>0</v>
      </c>
      <c r="U2627">
        <v>2504.6999999999998</v>
      </c>
      <c r="V2627">
        <v>2504.6999999999998</v>
      </c>
      <c r="W2627">
        <v>144</v>
      </c>
      <c r="X2627">
        <v>0</v>
      </c>
      <c r="Y2627">
        <v>0</v>
      </c>
      <c r="Z2627">
        <v>0</v>
      </c>
      <c r="AD2627" s="1">
        <v>41560.333333333336</v>
      </c>
      <c r="AE2627" s="1">
        <v>41582.708333333336</v>
      </c>
      <c r="AG2627" s="1">
        <v>41519.333333333336</v>
      </c>
      <c r="AH2627" s="1">
        <v>41539.708333333336</v>
      </c>
      <c r="AI2627" s="1">
        <v>41519.333333333336</v>
      </c>
      <c r="AJ2627" s="1">
        <v>41539.708333333336</v>
      </c>
      <c r="AK2627" s="1">
        <v>41519.333333333336</v>
      </c>
      <c r="AL2627" s="1">
        <v>41539.708333333336</v>
      </c>
      <c r="AM2627" s="1">
        <v>41560.333333333336</v>
      </c>
      <c r="AN2627" s="1">
        <v>41582.708333333336</v>
      </c>
      <c r="AP2627" t="s">
        <v>113</v>
      </c>
      <c r="AU2627" t="s">
        <v>6287</v>
      </c>
      <c r="AY2627" t="s">
        <v>106</v>
      </c>
      <c r="AZ2627">
        <v>0</v>
      </c>
      <c r="BA2627">
        <v>0</v>
      </c>
      <c r="BD2627" s="3">
        <v>41321.661805555559</v>
      </c>
      <c r="BE2627" s="3">
        <v>41328.377083333333</v>
      </c>
      <c r="BF2627" t="s">
        <v>115</v>
      </c>
      <c r="BG2627" t="s">
        <v>115</v>
      </c>
      <c r="BH2627">
        <v>8149</v>
      </c>
      <c r="BM2627">
        <v>43550</v>
      </c>
      <c r="BR2627" t="s">
        <v>116</v>
      </c>
      <c r="BS2627" t="s">
        <v>117</v>
      </c>
      <c r="BU2627">
        <v>1</v>
      </c>
      <c r="BV2627" t="s">
        <v>118</v>
      </c>
      <c r="BX2627" t="s">
        <v>119</v>
      </c>
      <c r="BY2627" t="s">
        <v>119</v>
      </c>
      <c r="BZ2627" t="s">
        <v>119</v>
      </c>
      <c r="CA2627">
        <v>1</v>
      </c>
      <c r="CC2627" t="s">
        <v>120</v>
      </c>
      <c r="CH2627">
        <v>540</v>
      </c>
      <c r="CI2627">
        <v>41140</v>
      </c>
      <c r="CJ2627" t="s">
        <v>106</v>
      </c>
      <c r="CK2627" t="s">
        <v>106</v>
      </c>
      <c r="CL2627">
        <v>10</v>
      </c>
      <c r="CM2627" t="s">
        <v>2889</v>
      </c>
      <c r="CO2627">
        <v>124782</v>
      </c>
      <c r="CQ2627">
        <v>0</v>
      </c>
      <c r="CR2627">
        <v>0</v>
      </c>
      <c r="CS2627">
        <v>0</v>
      </c>
      <c r="CY2627" t="s">
        <v>123</v>
      </c>
      <c r="CZ2627" t="s">
        <v>124</v>
      </c>
      <c r="DD2627" t="str" cm="1">
        <f t="array" ref="DD2627">TEXT(_xlfn.SEQUENCE(1, DATEDIF(AG2627, AH2627, "m") + 1, AG2627, 30), "YYYY-APMM")</f>
        <v>2013-AP09</v>
      </c>
      <c r="DN2627">
        <f t="shared" ref="DN2627:DN2690" si="82">V2627/COUNTIF(DD2627:DF2627, "&lt;&gt;")</f>
        <v>2504.6999999999998</v>
      </c>
      <c r="DO2627" t="str">
        <f t="shared" ref="DO2627:DO2690" si="83">BR2627</f>
        <v>LABOR- SUBCONTRACTOR</v>
      </c>
    </row>
    <row r="2628" spans="1:119" x14ac:dyDescent="0.35">
      <c r="A2628" t="s">
        <v>105</v>
      </c>
      <c r="B2628">
        <v>501913</v>
      </c>
      <c r="C2628">
        <v>6359</v>
      </c>
      <c r="D2628">
        <v>124785</v>
      </c>
      <c r="E2628">
        <v>13662</v>
      </c>
      <c r="F2628">
        <v>0</v>
      </c>
      <c r="G2628" t="s">
        <v>106</v>
      </c>
      <c r="H2628" t="s">
        <v>106</v>
      </c>
      <c r="I2628" t="s">
        <v>106</v>
      </c>
      <c r="J2628" t="s">
        <v>107</v>
      </c>
      <c r="K2628" t="s">
        <v>108</v>
      </c>
      <c r="L2628" t="s">
        <v>109</v>
      </c>
      <c r="M2628" t="s">
        <v>110</v>
      </c>
      <c r="N2628" t="s">
        <v>6288</v>
      </c>
      <c r="O2628" t="s">
        <v>3066</v>
      </c>
      <c r="P2628">
        <v>8178</v>
      </c>
      <c r="Q2628">
        <v>448</v>
      </c>
      <c r="R2628">
        <v>168</v>
      </c>
      <c r="S2628">
        <v>144</v>
      </c>
      <c r="T2628">
        <v>0</v>
      </c>
      <c r="U2628">
        <v>198</v>
      </c>
      <c r="V2628">
        <v>198</v>
      </c>
      <c r="W2628">
        <v>144</v>
      </c>
      <c r="X2628">
        <v>0</v>
      </c>
      <c r="Y2628">
        <v>0</v>
      </c>
      <c r="Z2628">
        <v>0</v>
      </c>
      <c r="AD2628" s="1">
        <v>41587.333333333336</v>
      </c>
      <c r="AE2628" s="1">
        <v>41606.708333333336</v>
      </c>
      <c r="AG2628" s="1">
        <v>41519.333333333336</v>
      </c>
      <c r="AH2628" s="1">
        <v>41539.708333333336</v>
      </c>
      <c r="AI2628" s="1">
        <v>41519.333333333336</v>
      </c>
      <c r="AJ2628" s="1">
        <v>41539.708333333336</v>
      </c>
      <c r="AK2628" s="1">
        <v>41519.333333333336</v>
      </c>
      <c r="AL2628" s="1">
        <v>41539.708333333336</v>
      </c>
      <c r="AM2628" s="1">
        <v>41587.333333333336</v>
      </c>
      <c r="AN2628" s="1">
        <v>41606.708333333336</v>
      </c>
      <c r="AP2628" t="s">
        <v>113</v>
      </c>
      <c r="AU2628" t="s">
        <v>6289</v>
      </c>
      <c r="AY2628" t="s">
        <v>106</v>
      </c>
      <c r="AZ2628">
        <v>0</v>
      </c>
      <c r="BA2628">
        <v>0</v>
      </c>
      <c r="BD2628" s="3">
        <v>41321.661805555559</v>
      </c>
      <c r="BE2628" s="3">
        <v>41321.663888888892</v>
      </c>
      <c r="BF2628" t="s">
        <v>115</v>
      </c>
      <c r="BG2628" t="s">
        <v>115</v>
      </c>
      <c r="BH2628">
        <v>8149</v>
      </c>
      <c r="BM2628">
        <v>43550</v>
      </c>
      <c r="BR2628" t="s">
        <v>116</v>
      </c>
      <c r="BS2628" t="s">
        <v>117</v>
      </c>
      <c r="BU2628">
        <v>1</v>
      </c>
      <c r="BV2628" t="s">
        <v>118</v>
      </c>
      <c r="BX2628" t="s">
        <v>119</v>
      </c>
      <c r="BY2628" t="s">
        <v>119</v>
      </c>
      <c r="BZ2628" t="s">
        <v>119</v>
      </c>
      <c r="CA2628">
        <v>1</v>
      </c>
      <c r="CC2628" t="s">
        <v>120</v>
      </c>
      <c r="CH2628">
        <v>540</v>
      </c>
      <c r="CI2628">
        <v>41140</v>
      </c>
      <c r="CJ2628" t="s">
        <v>106</v>
      </c>
      <c r="CK2628" t="s">
        <v>106</v>
      </c>
      <c r="CL2628">
        <v>10</v>
      </c>
      <c r="CM2628" t="s">
        <v>2889</v>
      </c>
      <c r="CO2628">
        <v>124782</v>
      </c>
      <c r="CQ2628">
        <v>0</v>
      </c>
      <c r="CR2628">
        <v>0</v>
      </c>
      <c r="CS2628">
        <v>0</v>
      </c>
      <c r="CY2628" t="s">
        <v>123</v>
      </c>
      <c r="CZ2628" t="s">
        <v>124</v>
      </c>
      <c r="DD2628" t="str" cm="1">
        <f t="array" ref="DD2628">TEXT(_xlfn.SEQUENCE(1, DATEDIF(AG2628, AH2628, "m") + 1, AG2628, 30), "YYYY-APMM")</f>
        <v>2013-AP09</v>
      </c>
      <c r="DN2628">
        <f t="shared" si="82"/>
        <v>198</v>
      </c>
      <c r="DO2628" t="str">
        <f t="shared" si="83"/>
        <v>LABOR- SUBCONTRACTOR</v>
      </c>
    </row>
    <row r="2629" spans="1:119" x14ac:dyDescent="0.35">
      <c r="A2629" t="s">
        <v>105</v>
      </c>
      <c r="B2629">
        <v>501914</v>
      </c>
      <c r="C2629">
        <v>6359</v>
      </c>
      <c r="D2629">
        <v>124785</v>
      </c>
      <c r="E2629">
        <v>13662</v>
      </c>
      <c r="F2629">
        <v>0</v>
      </c>
      <c r="G2629" t="s">
        <v>106</v>
      </c>
      <c r="H2629" t="s">
        <v>106</v>
      </c>
      <c r="I2629" t="s">
        <v>106</v>
      </c>
      <c r="J2629" t="s">
        <v>107</v>
      </c>
      <c r="K2629" t="s">
        <v>108</v>
      </c>
      <c r="L2629" t="s">
        <v>109</v>
      </c>
      <c r="M2629" t="s">
        <v>110</v>
      </c>
      <c r="N2629" t="s">
        <v>6290</v>
      </c>
      <c r="O2629" t="s">
        <v>3069</v>
      </c>
      <c r="P2629">
        <v>8178</v>
      </c>
      <c r="Q2629">
        <v>512</v>
      </c>
      <c r="R2629">
        <v>0</v>
      </c>
      <c r="S2629">
        <v>160</v>
      </c>
      <c r="T2629">
        <v>0</v>
      </c>
      <c r="U2629">
        <v>323.39999999999998</v>
      </c>
      <c r="V2629">
        <v>323.39999999999998</v>
      </c>
      <c r="W2629">
        <v>160</v>
      </c>
      <c r="X2629">
        <v>0</v>
      </c>
      <c r="Y2629">
        <v>0</v>
      </c>
      <c r="Z2629">
        <v>0</v>
      </c>
      <c r="AD2629" s="1">
        <v>41688.333333333336</v>
      </c>
      <c r="AE2629" s="1">
        <v>41710.708333333336</v>
      </c>
      <c r="AG2629" s="1">
        <v>41611.333333333336</v>
      </c>
      <c r="AH2629" s="1">
        <v>41634.708333333336</v>
      </c>
      <c r="AI2629" s="1">
        <v>41611.333333333336</v>
      </c>
      <c r="AJ2629" s="1">
        <v>41634.708333333336</v>
      </c>
      <c r="AK2629" s="1">
        <v>41611.333333333336</v>
      </c>
      <c r="AL2629" s="1">
        <v>41634.708333333336</v>
      </c>
      <c r="AM2629" s="1">
        <v>41688.333333333336</v>
      </c>
      <c r="AN2629" s="1">
        <v>41710.708333333336</v>
      </c>
      <c r="AP2629" t="s">
        <v>113</v>
      </c>
      <c r="AU2629" t="s">
        <v>6291</v>
      </c>
      <c r="AY2629" t="s">
        <v>106</v>
      </c>
      <c r="AZ2629">
        <v>0</v>
      </c>
      <c r="BA2629">
        <v>0</v>
      </c>
      <c r="BD2629" s="3">
        <v>41321.661805555559</v>
      </c>
      <c r="BE2629" s="3">
        <v>41328.377083333333</v>
      </c>
      <c r="BF2629" t="s">
        <v>115</v>
      </c>
      <c r="BG2629" t="s">
        <v>115</v>
      </c>
      <c r="BH2629">
        <v>8149</v>
      </c>
      <c r="BM2629">
        <v>43550</v>
      </c>
      <c r="BR2629" t="s">
        <v>116</v>
      </c>
      <c r="BS2629" t="s">
        <v>117</v>
      </c>
      <c r="BU2629">
        <v>1</v>
      </c>
      <c r="BV2629" t="s">
        <v>118</v>
      </c>
      <c r="BX2629" t="s">
        <v>119</v>
      </c>
      <c r="BY2629" t="s">
        <v>119</v>
      </c>
      <c r="BZ2629" t="s">
        <v>119</v>
      </c>
      <c r="CA2629">
        <v>1</v>
      </c>
      <c r="CC2629" t="s">
        <v>120</v>
      </c>
      <c r="CH2629">
        <v>540</v>
      </c>
      <c r="CI2629">
        <v>41140</v>
      </c>
      <c r="CJ2629" t="s">
        <v>106</v>
      </c>
      <c r="CK2629" t="s">
        <v>106</v>
      </c>
      <c r="CL2629">
        <v>10</v>
      </c>
      <c r="CM2629" t="s">
        <v>2889</v>
      </c>
      <c r="CO2629">
        <v>124782</v>
      </c>
      <c r="CQ2629">
        <v>0</v>
      </c>
      <c r="CR2629">
        <v>0</v>
      </c>
      <c r="CS2629">
        <v>0</v>
      </c>
      <c r="CY2629" t="s">
        <v>123</v>
      </c>
      <c r="CZ2629" t="s">
        <v>124</v>
      </c>
      <c r="DD2629" t="str" cm="1">
        <f t="array" ref="DD2629">TEXT(_xlfn.SEQUENCE(1, DATEDIF(AG2629, AH2629, "m") + 1, AG2629, 30), "YYYY-APMM")</f>
        <v>2013-AP12</v>
      </c>
      <c r="DN2629">
        <f t="shared" si="82"/>
        <v>323.39999999999998</v>
      </c>
      <c r="DO2629" t="str">
        <f t="shared" si="83"/>
        <v>LABOR- SUBCONTRACTOR</v>
      </c>
    </row>
    <row r="2630" spans="1:119" x14ac:dyDescent="0.35">
      <c r="A2630" t="s">
        <v>105</v>
      </c>
      <c r="B2630">
        <v>501915</v>
      </c>
      <c r="C2630">
        <v>6359</v>
      </c>
      <c r="D2630">
        <v>124785</v>
      </c>
      <c r="E2630">
        <v>13662</v>
      </c>
      <c r="F2630">
        <v>0</v>
      </c>
      <c r="G2630" t="s">
        <v>106</v>
      </c>
      <c r="H2630" t="s">
        <v>106</v>
      </c>
      <c r="I2630" t="s">
        <v>106</v>
      </c>
      <c r="J2630" t="s">
        <v>107</v>
      </c>
      <c r="K2630" t="s">
        <v>108</v>
      </c>
      <c r="L2630" t="s">
        <v>109</v>
      </c>
      <c r="M2630" t="s">
        <v>110</v>
      </c>
      <c r="N2630" t="s">
        <v>6292</v>
      </c>
      <c r="O2630" t="s">
        <v>3072</v>
      </c>
      <c r="P2630">
        <v>8178</v>
      </c>
      <c r="Q2630">
        <v>512</v>
      </c>
      <c r="R2630">
        <v>80</v>
      </c>
      <c r="S2630">
        <v>120</v>
      </c>
      <c r="T2630">
        <v>0</v>
      </c>
      <c r="U2630">
        <v>46.2</v>
      </c>
      <c r="V2630">
        <v>46.2</v>
      </c>
      <c r="W2630">
        <v>120</v>
      </c>
      <c r="X2630">
        <v>0</v>
      </c>
      <c r="Y2630">
        <v>0</v>
      </c>
      <c r="Z2630">
        <v>0</v>
      </c>
      <c r="AD2630" s="1">
        <v>41700.333333333336</v>
      </c>
      <c r="AE2630" s="1">
        <v>41716.708333333336</v>
      </c>
      <c r="AG2630" s="1">
        <v>41623.333333333336</v>
      </c>
      <c r="AH2630" s="1">
        <v>41640.708333333336</v>
      </c>
      <c r="AI2630" s="1">
        <v>41623.333333333336</v>
      </c>
      <c r="AJ2630" s="1">
        <v>41640.708333333336</v>
      </c>
      <c r="AK2630" s="1">
        <v>41623.333333333336</v>
      </c>
      <c r="AL2630" s="1">
        <v>41640.708333333336</v>
      </c>
      <c r="AM2630" s="1">
        <v>41700.333333333336</v>
      </c>
      <c r="AN2630" s="1">
        <v>41716.708333333336</v>
      </c>
      <c r="AP2630" t="s">
        <v>113</v>
      </c>
      <c r="AU2630" t="s">
        <v>6293</v>
      </c>
      <c r="AY2630" t="s">
        <v>106</v>
      </c>
      <c r="AZ2630">
        <v>0</v>
      </c>
      <c r="BA2630">
        <v>0</v>
      </c>
      <c r="BD2630" s="3">
        <v>41321.661805555559</v>
      </c>
      <c r="BE2630" s="3">
        <v>41321.663888888892</v>
      </c>
      <c r="BF2630" t="s">
        <v>115</v>
      </c>
      <c r="BG2630" t="s">
        <v>115</v>
      </c>
      <c r="BH2630">
        <v>8149</v>
      </c>
      <c r="BM2630">
        <v>43550</v>
      </c>
      <c r="BR2630" t="s">
        <v>116</v>
      </c>
      <c r="BS2630" t="s">
        <v>117</v>
      </c>
      <c r="BU2630">
        <v>1</v>
      </c>
      <c r="BV2630" t="s">
        <v>118</v>
      </c>
      <c r="BX2630" t="s">
        <v>119</v>
      </c>
      <c r="BY2630" t="s">
        <v>119</v>
      </c>
      <c r="BZ2630" t="s">
        <v>119</v>
      </c>
      <c r="CA2630">
        <v>1</v>
      </c>
      <c r="CC2630" t="s">
        <v>120</v>
      </c>
      <c r="CH2630">
        <v>540</v>
      </c>
      <c r="CI2630">
        <v>41140</v>
      </c>
      <c r="CJ2630" t="s">
        <v>106</v>
      </c>
      <c r="CK2630" t="s">
        <v>106</v>
      </c>
      <c r="CL2630">
        <v>10</v>
      </c>
      <c r="CM2630" t="s">
        <v>2889</v>
      </c>
      <c r="CO2630">
        <v>124782</v>
      </c>
      <c r="CQ2630">
        <v>0</v>
      </c>
      <c r="CR2630">
        <v>0</v>
      </c>
      <c r="CS2630">
        <v>0</v>
      </c>
      <c r="CY2630" t="s">
        <v>123</v>
      </c>
      <c r="CZ2630" t="s">
        <v>124</v>
      </c>
      <c r="DD2630" t="str" cm="1">
        <f t="array" ref="DD2630">TEXT(_xlfn.SEQUENCE(1, DATEDIF(AG2630, AH2630, "m") + 1, AG2630, 30), "YYYY-APMM")</f>
        <v>2013-AP12</v>
      </c>
      <c r="DN2630">
        <f t="shared" si="82"/>
        <v>46.2</v>
      </c>
      <c r="DO2630" t="str">
        <f t="shared" si="83"/>
        <v>LABOR- SUBCONTRACTOR</v>
      </c>
    </row>
    <row r="2631" spans="1:119" x14ac:dyDescent="0.35">
      <c r="A2631" t="s">
        <v>105</v>
      </c>
      <c r="B2631">
        <v>501916</v>
      </c>
      <c r="C2631">
        <v>6359</v>
      </c>
      <c r="D2631">
        <v>124785</v>
      </c>
      <c r="E2631">
        <v>13662</v>
      </c>
      <c r="F2631">
        <v>0</v>
      </c>
      <c r="G2631" t="s">
        <v>106</v>
      </c>
      <c r="H2631" t="s">
        <v>106</v>
      </c>
      <c r="I2631" t="s">
        <v>106</v>
      </c>
      <c r="J2631" t="s">
        <v>107</v>
      </c>
      <c r="K2631" t="s">
        <v>108</v>
      </c>
      <c r="L2631" t="s">
        <v>109</v>
      </c>
      <c r="M2631" t="s">
        <v>110</v>
      </c>
      <c r="N2631" t="s">
        <v>6294</v>
      </c>
      <c r="O2631" t="s">
        <v>3075</v>
      </c>
      <c r="P2631">
        <v>8178</v>
      </c>
      <c r="Q2631">
        <v>0</v>
      </c>
      <c r="R2631">
        <v>0</v>
      </c>
      <c r="S2631">
        <v>160</v>
      </c>
      <c r="T2631">
        <v>0</v>
      </c>
      <c r="U2631">
        <v>165.6</v>
      </c>
      <c r="V2631">
        <v>165.6</v>
      </c>
      <c r="W2631">
        <v>160</v>
      </c>
      <c r="X2631">
        <v>0</v>
      </c>
      <c r="Y2631">
        <v>0</v>
      </c>
      <c r="Z2631">
        <v>0</v>
      </c>
      <c r="AD2631" s="1">
        <v>41402.333333333336</v>
      </c>
      <c r="AE2631" s="1">
        <v>41424.708333333336</v>
      </c>
      <c r="AG2631" s="1">
        <v>41402.333333333336</v>
      </c>
      <c r="AH2631" s="1">
        <v>41424.708333333336</v>
      </c>
      <c r="AI2631" s="1">
        <v>41402.333333333336</v>
      </c>
      <c r="AJ2631" s="1">
        <v>41424.708333333336</v>
      </c>
      <c r="AK2631" s="1">
        <v>41402.333333333336</v>
      </c>
      <c r="AL2631" s="1">
        <v>41424.708333333336</v>
      </c>
      <c r="AM2631" s="1">
        <v>41402.333333333336</v>
      </c>
      <c r="AN2631" s="1">
        <v>41424.708333333336</v>
      </c>
      <c r="AP2631" t="s">
        <v>113</v>
      </c>
      <c r="AU2631" t="s">
        <v>6295</v>
      </c>
      <c r="AY2631" t="s">
        <v>106</v>
      </c>
      <c r="AZ2631">
        <v>0</v>
      </c>
      <c r="BA2631">
        <v>0</v>
      </c>
      <c r="BD2631" s="3">
        <v>41321.661805555559</v>
      </c>
      <c r="BE2631" s="3">
        <v>41321.663888888892</v>
      </c>
      <c r="BF2631" t="s">
        <v>115</v>
      </c>
      <c r="BG2631" t="s">
        <v>115</v>
      </c>
      <c r="BH2631">
        <v>8149</v>
      </c>
      <c r="BM2631">
        <v>43550</v>
      </c>
      <c r="BR2631" t="s">
        <v>116</v>
      </c>
      <c r="BS2631" t="s">
        <v>117</v>
      </c>
      <c r="BU2631">
        <v>1</v>
      </c>
      <c r="BV2631" t="s">
        <v>118</v>
      </c>
      <c r="BX2631" t="s">
        <v>119</v>
      </c>
      <c r="BY2631" t="s">
        <v>119</v>
      </c>
      <c r="BZ2631" t="s">
        <v>119</v>
      </c>
      <c r="CA2631">
        <v>1</v>
      </c>
      <c r="CC2631" t="s">
        <v>120</v>
      </c>
      <c r="CH2631">
        <v>540</v>
      </c>
      <c r="CI2631">
        <v>41140</v>
      </c>
      <c r="CJ2631" t="s">
        <v>106</v>
      </c>
      <c r="CK2631" t="s">
        <v>106</v>
      </c>
      <c r="CL2631">
        <v>10</v>
      </c>
      <c r="CM2631" t="s">
        <v>2889</v>
      </c>
      <c r="CO2631">
        <v>124782</v>
      </c>
      <c r="CQ2631">
        <v>0</v>
      </c>
      <c r="CR2631">
        <v>0</v>
      </c>
      <c r="CS2631">
        <v>0</v>
      </c>
      <c r="CY2631" t="s">
        <v>123</v>
      </c>
      <c r="CZ2631" t="s">
        <v>124</v>
      </c>
      <c r="DD2631" t="str" cm="1">
        <f t="array" ref="DD2631">TEXT(_xlfn.SEQUENCE(1, DATEDIF(AG2631, AH2631, "m") + 1, AG2631, 30), "YYYY-APMM")</f>
        <v>2013-AP05</v>
      </c>
      <c r="DN2631">
        <f t="shared" si="82"/>
        <v>165.6</v>
      </c>
      <c r="DO2631" t="str">
        <f t="shared" si="83"/>
        <v>LABOR- SUBCONTRACTOR</v>
      </c>
    </row>
    <row r="2632" spans="1:119" x14ac:dyDescent="0.35">
      <c r="A2632" t="s">
        <v>105</v>
      </c>
      <c r="B2632">
        <v>501917</v>
      </c>
      <c r="C2632">
        <v>6359</v>
      </c>
      <c r="D2632">
        <v>124788</v>
      </c>
      <c r="E2632">
        <v>13662</v>
      </c>
      <c r="F2632">
        <v>0</v>
      </c>
      <c r="G2632" t="s">
        <v>106</v>
      </c>
      <c r="H2632" t="s">
        <v>106</v>
      </c>
      <c r="I2632" t="s">
        <v>106</v>
      </c>
      <c r="J2632" t="s">
        <v>107</v>
      </c>
      <c r="K2632" t="s">
        <v>108</v>
      </c>
      <c r="L2632" t="s">
        <v>109</v>
      </c>
      <c r="M2632" t="s">
        <v>110</v>
      </c>
      <c r="N2632" t="s">
        <v>6296</v>
      </c>
      <c r="O2632" t="s">
        <v>2905</v>
      </c>
      <c r="P2632">
        <v>8168</v>
      </c>
      <c r="Q2632">
        <v>280</v>
      </c>
      <c r="R2632">
        <v>0</v>
      </c>
      <c r="S2632">
        <v>200</v>
      </c>
      <c r="T2632">
        <v>0</v>
      </c>
      <c r="U2632">
        <v>4741</v>
      </c>
      <c r="V2632">
        <v>4741</v>
      </c>
      <c r="W2632">
        <v>200</v>
      </c>
      <c r="X2632">
        <v>0</v>
      </c>
      <c r="Y2632">
        <v>0</v>
      </c>
      <c r="Z2632">
        <v>0</v>
      </c>
      <c r="AD2632" s="1">
        <v>41543.333333333336</v>
      </c>
      <c r="AE2632" s="1">
        <v>41574.708333333336</v>
      </c>
      <c r="AG2632" s="1">
        <v>41503.333333333336</v>
      </c>
      <c r="AH2632" s="1">
        <v>41531.708333333336</v>
      </c>
      <c r="AI2632" s="1">
        <v>41503.333333333336</v>
      </c>
      <c r="AJ2632" s="1">
        <v>41531.708333333336</v>
      </c>
      <c r="AK2632" s="1">
        <v>41503.333333333336</v>
      </c>
      <c r="AL2632" s="1">
        <v>41531.708333333336</v>
      </c>
      <c r="AM2632" s="1">
        <v>41543.333333333336</v>
      </c>
      <c r="AN2632" s="1">
        <v>41574.708333333336</v>
      </c>
      <c r="AP2632" t="s">
        <v>113</v>
      </c>
      <c r="AU2632" t="s">
        <v>6297</v>
      </c>
      <c r="AY2632" t="s">
        <v>106</v>
      </c>
      <c r="AZ2632">
        <v>0</v>
      </c>
      <c r="BA2632">
        <v>0</v>
      </c>
      <c r="BD2632" s="3">
        <v>41321.661805555559</v>
      </c>
      <c r="BE2632" s="3">
        <v>41321.663888888892</v>
      </c>
      <c r="BF2632" t="s">
        <v>115</v>
      </c>
      <c r="BG2632" t="s">
        <v>115</v>
      </c>
      <c r="BH2632">
        <v>8149</v>
      </c>
      <c r="BM2632">
        <v>43450</v>
      </c>
      <c r="BR2632" t="s">
        <v>1309</v>
      </c>
      <c r="BS2632" t="s">
        <v>1310</v>
      </c>
      <c r="BU2632">
        <v>1</v>
      </c>
      <c r="BV2632" t="s">
        <v>118</v>
      </c>
      <c r="BX2632" t="s">
        <v>119</v>
      </c>
      <c r="BY2632" t="s">
        <v>119</v>
      </c>
      <c r="BZ2632" t="s">
        <v>119</v>
      </c>
      <c r="CA2632">
        <v>1</v>
      </c>
      <c r="CC2632" t="s">
        <v>120</v>
      </c>
      <c r="CH2632">
        <v>540</v>
      </c>
      <c r="CI2632">
        <v>41020</v>
      </c>
      <c r="CJ2632" t="s">
        <v>106</v>
      </c>
      <c r="CK2632" t="s">
        <v>106</v>
      </c>
      <c r="CL2632">
        <v>10</v>
      </c>
      <c r="CM2632" t="s">
        <v>2889</v>
      </c>
      <c r="CO2632">
        <v>124787</v>
      </c>
      <c r="CQ2632">
        <v>0</v>
      </c>
      <c r="CR2632">
        <v>0</v>
      </c>
      <c r="CS2632">
        <v>0</v>
      </c>
      <c r="CY2632" t="s">
        <v>123</v>
      </c>
      <c r="CZ2632" t="s">
        <v>124</v>
      </c>
      <c r="DD2632" t="str" cm="1">
        <f t="array" ref="DD2632">TEXT(_xlfn.SEQUENCE(1, DATEDIF(AG2632, AH2632, "m") + 1, AG2632, 30), "YYYY-APMM")</f>
        <v>2013-AP08</v>
      </c>
      <c r="DN2632">
        <f t="shared" si="82"/>
        <v>4741</v>
      </c>
      <c r="DO2632" t="str">
        <f t="shared" si="83"/>
        <v>BLOCK MASON SK</v>
      </c>
    </row>
    <row r="2633" spans="1:119" x14ac:dyDescent="0.35">
      <c r="A2633" t="s">
        <v>105</v>
      </c>
      <c r="B2633">
        <v>501918</v>
      </c>
      <c r="C2633">
        <v>6359</v>
      </c>
      <c r="D2633">
        <v>124788</v>
      </c>
      <c r="E2633">
        <v>13662</v>
      </c>
      <c r="F2633">
        <v>0</v>
      </c>
      <c r="G2633" t="s">
        <v>106</v>
      </c>
      <c r="H2633" t="s">
        <v>106</v>
      </c>
      <c r="I2633" t="s">
        <v>106</v>
      </c>
      <c r="J2633" t="s">
        <v>107</v>
      </c>
      <c r="K2633" t="s">
        <v>108</v>
      </c>
      <c r="L2633" t="s">
        <v>109</v>
      </c>
      <c r="M2633" t="s">
        <v>110</v>
      </c>
      <c r="N2633" t="s">
        <v>6298</v>
      </c>
      <c r="O2633" t="s">
        <v>2908</v>
      </c>
      <c r="P2633">
        <v>8169</v>
      </c>
      <c r="Q2633">
        <v>280</v>
      </c>
      <c r="R2633">
        <v>0</v>
      </c>
      <c r="S2633">
        <v>200</v>
      </c>
      <c r="T2633">
        <v>0</v>
      </c>
      <c r="U2633">
        <v>4178.5</v>
      </c>
      <c r="V2633">
        <v>4178.5</v>
      </c>
      <c r="W2633">
        <v>200</v>
      </c>
      <c r="X2633">
        <v>0</v>
      </c>
      <c r="Y2633">
        <v>0</v>
      </c>
      <c r="Z2633">
        <v>0</v>
      </c>
      <c r="AD2633" s="1">
        <v>41568.333333333336</v>
      </c>
      <c r="AE2633" s="1">
        <v>41596.708333333336</v>
      </c>
      <c r="AG2633" s="1">
        <v>41525.333333333336</v>
      </c>
      <c r="AH2633" s="1">
        <v>41553.708333333336</v>
      </c>
      <c r="AI2633" s="1">
        <v>41525.333333333336</v>
      </c>
      <c r="AJ2633" s="1">
        <v>41553.708333333336</v>
      </c>
      <c r="AK2633" s="1">
        <v>41525.333333333336</v>
      </c>
      <c r="AL2633" s="1">
        <v>41553.708333333336</v>
      </c>
      <c r="AM2633" s="1">
        <v>41568.333333333336</v>
      </c>
      <c r="AN2633" s="1">
        <v>41596.708333333336</v>
      </c>
      <c r="AP2633" t="s">
        <v>113</v>
      </c>
      <c r="AU2633" t="s">
        <v>6299</v>
      </c>
      <c r="AY2633" t="s">
        <v>106</v>
      </c>
      <c r="AZ2633">
        <v>0</v>
      </c>
      <c r="BA2633">
        <v>0</v>
      </c>
      <c r="BD2633" s="3">
        <v>41321.661805555559</v>
      </c>
      <c r="BE2633" s="3">
        <v>41321.663888888892</v>
      </c>
      <c r="BF2633" t="s">
        <v>115</v>
      </c>
      <c r="BG2633" t="s">
        <v>115</v>
      </c>
      <c r="BH2633">
        <v>8149</v>
      </c>
      <c r="BM2633">
        <v>43460</v>
      </c>
      <c r="BR2633" t="s">
        <v>2848</v>
      </c>
      <c r="BS2633" t="s">
        <v>2849</v>
      </c>
      <c r="BU2633">
        <v>1</v>
      </c>
      <c r="BV2633" t="s">
        <v>118</v>
      </c>
      <c r="BX2633" t="s">
        <v>119</v>
      </c>
      <c r="BY2633" t="s">
        <v>119</v>
      </c>
      <c r="BZ2633" t="s">
        <v>119</v>
      </c>
      <c r="CA2633">
        <v>1</v>
      </c>
      <c r="CC2633" t="s">
        <v>120</v>
      </c>
      <c r="CH2633">
        <v>540</v>
      </c>
      <c r="CI2633">
        <v>41020</v>
      </c>
      <c r="CJ2633" t="s">
        <v>106</v>
      </c>
      <c r="CK2633" t="s">
        <v>106</v>
      </c>
      <c r="CL2633">
        <v>10</v>
      </c>
      <c r="CM2633" t="s">
        <v>2889</v>
      </c>
      <c r="CO2633">
        <v>124787</v>
      </c>
      <c r="CQ2633">
        <v>0</v>
      </c>
      <c r="CR2633">
        <v>0</v>
      </c>
      <c r="CS2633">
        <v>0</v>
      </c>
      <c r="CY2633" t="s">
        <v>123</v>
      </c>
      <c r="CZ2633" t="s">
        <v>124</v>
      </c>
      <c r="DD2633" t="str" cm="1">
        <f t="array" ref="DD2633">TEXT(_xlfn.SEQUENCE(1, DATEDIF(AG2633, AH2633, "m") + 1, AG2633, 30), "YYYY-APMM")</f>
        <v>2013-AP09</v>
      </c>
      <c r="DN2633">
        <f t="shared" si="82"/>
        <v>4178.5</v>
      </c>
      <c r="DO2633" t="str">
        <f t="shared" si="83"/>
        <v>PLASTER MASON SK</v>
      </c>
    </row>
    <row r="2634" spans="1:119" x14ac:dyDescent="0.35">
      <c r="A2634" t="s">
        <v>105</v>
      </c>
      <c r="B2634">
        <v>501919</v>
      </c>
      <c r="C2634">
        <v>6359</v>
      </c>
      <c r="D2634">
        <v>124788</v>
      </c>
      <c r="E2634">
        <v>13662</v>
      </c>
      <c r="F2634">
        <v>0</v>
      </c>
      <c r="G2634" t="s">
        <v>106</v>
      </c>
      <c r="H2634" t="s">
        <v>106</v>
      </c>
      <c r="I2634" t="s">
        <v>106</v>
      </c>
      <c r="J2634" t="s">
        <v>107</v>
      </c>
      <c r="K2634" t="s">
        <v>108</v>
      </c>
      <c r="L2634" t="s">
        <v>109</v>
      </c>
      <c r="M2634" t="s">
        <v>110</v>
      </c>
      <c r="N2634" t="s">
        <v>6300</v>
      </c>
      <c r="O2634" t="s">
        <v>2911</v>
      </c>
      <c r="P2634">
        <v>8164</v>
      </c>
      <c r="Q2634">
        <v>344</v>
      </c>
      <c r="R2634">
        <v>64</v>
      </c>
      <c r="S2634">
        <v>168</v>
      </c>
      <c r="T2634">
        <v>0</v>
      </c>
      <c r="U2634">
        <v>824</v>
      </c>
      <c r="V2634">
        <v>824</v>
      </c>
      <c r="W2634">
        <v>168</v>
      </c>
      <c r="X2634">
        <v>0</v>
      </c>
      <c r="Y2634">
        <v>0</v>
      </c>
      <c r="Z2634">
        <v>0</v>
      </c>
      <c r="AD2634" s="1">
        <v>41585.333333333336</v>
      </c>
      <c r="AE2634" s="1">
        <v>41609.708333333336</v>
      </c>
      <c r="AG2634" s="1">
        <v>41533.333333333336</v>
      </c>
      <c r="AH2634" s="1">
        <v>41556.708333333336</v>
      </c>
      <c r="AI2634" s="1">
        <v>41533.333333333336</v>
      </c>
      <c r="AJ2634" s="1">
        <v>41556.708333333336</v>
      </c>
      <c r="AK2634" s="1">
        <v>41533.333333333336</v>
      </c>
      <c r="AL2634" s="1">
        <v>41556.708333333336</v>
      </c>
      <c r="AM2634" s="1">
        <v>41585.333333333336</v>
      </c>
      <c r="AN2634" s="1">
        <v>41609.708333333336</v>
      </c>
      <c r="AP2634" t="s">
        <v>113</v>
      </c>
      <c r="AU2634" t="s">
        <v>6301</v>
      </c>
      <c r="AY2634" t="s">
        <v>106</v>
      </c>
      <c r="AZ2634">
        <v>0</v>
      </c>
      <c r="BA2634">
        <v>0</v>
      </c>
      <c r="BD2634" s="3">
        <v>41321.661805555559</v>
      </c>
      <c r="BE2634" s="3">
        <v>41321.663888888892</v>
      </c>
      <c r="BF2634" t="s">
        <v>115</v>
      </c>
      <c r="BG2634" t="s">
        <v>115</v>
      </c>
      <c r="BH2634">
        <v>8149</v>
      </c>
      <c r="BM2634">
        <v>43410</v>
      </c>
      <c r="BR2634" t="s">
        <v>2865</v>
      </c>
      <c r="BS2634" t="s">
        <v>2866</v>
      </c>
      <c r="BU2634">
        <v>1</v>
      </c>
      <c r="BV2634" t="s">
        <v>118</v>
      </c>
      <c r="BX2634" t="s">
        <v>119</v>
      </c>
      <c r="BY2634" t="s">
        <v>119</v>
      </c>
      <c r="BZ2634" t="s">
        <v>119</v>
      </c>
      <c r="CA2634">
        <v>1</v>
      </c>
      <c r="CC2634" t="s">
        <v>120</v>
      </c>
      <c r="CH2634">
        <v>540</v>
      </c>
      <c r="CI2634">
        <v>41020</v>
      </c>
      <c r="CJ2634" t="s">
        <v>106</v>
      </c>
      <c r="CK2634" t="s">
        <v>106</v>
      </c>
      <c r="CL2634">
        <v>10</v>
      </c>
      <c r="CM2634" t="s">
        <v>2889</v>
      </c>
      <c r="CO2634">
        <v>124787</v>
      </c>
      <c r="CQ2634">
        <v>0</v>
      </c>
      <c r="CR2634">
        <v>0</v>
      </c>
      <c r="CS2634">
        <v>0</v>
      </c>
      <c r="CY2634" t="s">
        <v>123</v>
      </c>
      <c r="CZ2634" t="s">
        <v>124</v>
      </c>
      <c r="DD2634" t="str" cm="1">
        <f t="array" ref="DD2634">TEXT(_xlfn.SEQUENCE(1, DATEDIF(AG2634, AH2634, "m") + 1, AG2634, 30), "YYYY-APMM")</f>
        <v>2013-AP09</v>
      </c>
      <c r="DN2634">
        <f t="shared" si="82"/>
        <v>824</v>
      </c>
      <c r="DO2634" t="str">
        <f t="shared" si="83"/>
        <v>SCREED MASON SK</v>
      </c>
    </row>
    <row r="2635" spans="1:119" x14ac:dyDescent="0.35">
      <c r="A2635" t="s">
        <v>105</v>
      </c>
      <c r="B2635">
        <v>501920</v>
      </c>
      <c r="C2635">
        <v>6359</v>
      </c>
      <c r="D2635">
        <v>124788</v>
      </c>
      <c r="E2635">
        <v>13662</v>
      </c>
      <c r="F2635">
        <v>0</v>
      </c>
      <c r="G2635" t="s">
        <v>106</v>
      </c>
      <c r="H2635" t="s">
        <v>106</v>
      </c>
      <c r="I2635" t="s">
        <v>106</v>
      </c>
      <c r="J2635" t="s">
        <v>107</v>
      </c>
      <c r="K2635" t="s">
        <v>108</v>
      </c>
      <c r="L2635" t="s">
        <v>109</v>
      </c>
      <c r="M2635" t="s">
        <v>110</v>
      </c>
      <c r="N2635" t="s">
        <v>6302</v>
      </c>
      <c r="O2635" t="s">
        <v>2914</v>
      </c>
      <c r="P2635">
        <v>8178</v>
      </c>
      <c r="Q2635">
        <v>280</v>
      </c>
      <c r="R2635">
        <v>0</v>
      </c>
      <c r="S2635">
        <v>120</v>
      </c>
      <c r="T2635">
        <v>0</v>
      </c>
      <c r="U2635">
        <v>387.75</v>
      </c>
      <c r="V2635">
        <v>387.75</v>
      </c>
      <c r="W2635">
        <v>120</v>
      </c>
      <c r="X2635">
        <v>0</v>
      </c>
      <c r="Y2635">
        <v>0</v>
      </c>
      <c r="Z2635">
        <v>0</v>
      </c>
      <c r="AD2635" s="1">
        <v>41585.333333333336</v>
      </c>
      <c r="AE2635" s="1">
        <v>41602.708333333336</v>
      </c>
      <c r="AG2635" s="1">
        <v>41542.333333333336</v>
      </c>
      <c r="AH2635" s="1">
        <v>41559.708333333336</v>
      </c>
      <c r="AI2635" s="1">
        <v>41542.333333333336</v>
      </c>
      <c r="AJ2635" s="1">
        <v>41559.708333333336</v>
      </c>
      <c r="AK2635" s="1">
        <v>41542.333333333336</v>
      </c>
      <c r="AL2635" s="1">
        <v>41559.708333333336</v>
      </c>
      <c r="AM2635" s="1">
        <v>41585.333333333336</v>
      </c>
      <c r="AN2635" s="1">
        <v>41602.708333333336</v>
      </c>
      <c r="AP2635" t="s">
        <v>113</v>
      </c>
      <c r="AU2635" t="s">
        <v>6303</v>
      </c>
      <c r="AY2635" t="s">
        <v>106</v>
      </c>
      <c r="AZ2635">
        <v>0</v>
      </c>
      <c r="BA2635">
        <v>0</v>
      </c>
      <c r="BD2635" s="3">
        <v>41321.661805555559</v>
      </c>
      <c r="BE2635" s="3">
        <v>41321.663888888892</v>
      </c>
      <c r="BF2635" t="s">
        <v>115</v>
      </c>
      <c r="BG2635" t="s">
        <v>115</v>
      </c>
      <c r="BH2635">
        <v>8149</v>
      </c>
      <c r="BM2635">
        <v>43550</v>
      </c>
      <c r="BR2635" t="s">
        <v>116</v>
      </c>
      <c r="BS2635" t="s">
        <v>117</v>
      </c>
      <c r="BU2635">
        <v>1</v>
      </c>
      <c r="BV2635" t="s">
        <v>118</v>
      </c>
      <c r="BX2635" t="s">
        <v>119</v>
      </c>
      <c r="BY2635" t="s">
        <v>119</v>
      </c>
      <c r="BZ2635" t="s">
        <v>119</v>
      </c>
      <c r="CA2635">
        <v>1</v>
      </c>
      <c r="CC2635" t="s">
        <v>120</v>
      </c>
      <c r="CH2635">
        <v>540</v>
      </c>
      <c r="CI2635">
        <v>41020</v>
      </c>
      <c r="CJ2635" t="s">
        <v>106</v>
      </c>
      <c r="CK2635" t="s">
        <v>106</v>
      </c>
      <c r="CL2635">
        <v>10</v>
      </c>
      <c r="CM2635" t="s">
        <v>2889</v>
      </c>
      <c r="CO2635">
        <v>124787</v>
      </c>
      <c r="CQ2635">
        <v>0</v>
      </c>
      <c r="CR2635">
        <v>0</v>
      </c>
      <c r="CS2635">
        <v>0</v>
      </c>
      <c r="CY2635" t="s">
        <v>123</v>
      </c>
      <c r="CZ2635" t="s">
        <v>124</v>
      </c>
      <c r="DD2635" t="str" cm="1">
        <f t="array" ref="DD2635">TEXT(_xlfn.SEQUENCE(1, DATEDIF(AG2635, AH2635, "m") + 1, AG2635, 30), "YYYY-APMM")</f>
        <v>2013-AP09</v>
      </c>
      <c r="DN2635">
        <f t="shared" si="82"/>
        <v>387.75</v>
      </c>
      <c r="DO2635" t="str">
        <f t="shared" si="83"/>
        <v>LABOR- SUBCONTRACTOR</v>
      </c>
    </row>
    <row r="2636" spans="1:119" x14ac:dyDescent="0.35">
      <c r="A2636" t="s">
        <v>105</v>
      </c>
      <c r="B2636">
        <v>501921</v>
      </c>
      <c r="C2636">
        <v>6359</v>
      </c>
      <c r="D2636">
        <v>124788</v>
      </c>
      <c r="E2636">
        <v>13662</v>
      </c>
      <c r="F2636">
        <v>0</v>
      </c>
      <c r="G2636" t="s">
        <v>106</v>
      </c>
      <c r="H2636" t="s">
        <v>106</v>
      </c>
      <c r="I2636" t="s">
        <v>106</v>
      </c>
      <c r="J2636" t="s">
        <v>107</v>
      </c>
      <c r="K2636" t="s">
        <v>108</v>
      </c>
      <c r="L2636" t="s">
        <v>109</v>
      </c>
      <c r="M2636" t="s">
        <v>110</v>
      </c>
      <c r="N2636" t="s">
        <v>6304</v>
      </c>
      <c r="O2636" t="s">
        <v>2917</v>
      </c>
      <c r="P2636">
        <v>8178</v>
      </c>
      <c r="Q2636">
        <v>344</v>
      </c>
      <c r="R2636">
        <v>0</v>
      </c>
      <c r="S2636">
        <v>200</v>
      </c>
      <c r="T2636">
        <v>0</v>
      </c>
      <c r="U2636">
        <v>2758.25</v>
      </c>
      <c r="V2636">
        <v>2758.25</v>
      </c>
      <c r="W2636">
        <v>200</v>
      </c>
      <c r="X2636">
        <v>0</v>
      </c>
      <c r="Y2636">
        <v>0</v>
      </c>
      <c r="Z2636">
        <v>0</v>
      </c>
      <c r="AD2636" s="1">
        <v>41601.333333333336</v>
      </c>
      <c r="AE2636" s="1">
        <v>41630.708333333336</v>
      </c>
      <c r="AG2636" s="1">
        <v>41548.333333333336</v>
      </c>
      <c r="AH2636" s="1">
        <v>41578.708333333336</v>
      </c>
      <c r="AI2636" s="1">
        <v>41548.333333333336</v>
      </c>
      <c r="AJ2636" s="1">
        <v>41578.708333333336</v>
      </c>
      <c r="AK2636" s="1">
        <v>41548.333333333336</v>
      </c>
      <c r="AL2636" s="1">
        <v>41578.708333333336</v>
      </c>
      <c r="AM2636" s="1">
        <v>41601.333333333336</v>
      </c>
      <c r="AN2636" s="1">
        <v>41630.708333333336</v>
      </c>
      <c r="AP2636" t="s">
        <v>113</v>
      </c>
      <c r="AU2636" t="s">
        <v>6305</v>
      </c>
      <c r="AY2636" t="s">
        <v>106</v>
      </c>
      <c r="AZ2636">
        <v>0</v>
      </c>
      <c r="BA2636">
        <v>0</v>
      </c>
      <c r="BD2636" s="3">
        <v>41321.661805555559</v>
      </c>
      <c r="BE2636" s="3">
        <v>41321.663888888892</v>
      </c>
      <c r="BF2636" t="s">
        <v>115</v>
      </c>
      <c r="BG2636" t="s">
        <v>115</v>
      </c>
      <c r="BH2636">
        <v>8149</v>
      </c>
      <c r="BM2636">
        <v>43550</v>
      </c>
      <c r="BR2636" t="s">
        <v>116</v>
      </c>
      <c r="BS2636" t="s">
        <v>117</v>
      </c>
      <c r="BU2636">
        <v>1</v>
      </c>
      <c r="BV2636" t="s">
        <v>118</v>
      </c>
      <c r="BX2636" t="s">
        <v>119</v>
      </c>
      <c r="BY2636" t="s">
        <v>119</v>
      </c>
      <c r="BZ2636" t="s">
        <v>119</v>
      </c>
      <c r="CA2636">
        <v>1</v>
      </c>
      <c r="CC2636" t="s">
        <v>120</v>
      </c>
      <c r="CH2636">
        <v>540</v>
      </c>
      <c r="CI2636">
        <v>41020</v>
      </c>
      <c r="CJ2636" t="s">
        <v>106</v>
      </c>
      <c r="CK2636" t="s">
        <v>106</v>
      </c>
      <c r="CL2636">
        <v>10</v>
      </c>
      <c r="CM2636" t="s">
        <v>2889</v>
      </c>
      <c r="CO2636">
        <v>124787</v>
      </c>
      <c r="CQ2636">
        <v>0</v>
      </c>
      <c r="CR2636">
        <v>0</v>
      </c>
      <c r="CS2636">
        <v>0</v>
      </c>
      <c r="CY2636" t="s">
        <v>123</v>
      </c>
      <c r="CZ2636" t="s">
        <v>124</v>
      </c>
      <c r="DD2636" t="str" cm="1">
        <f t="array" ref="DD2636">TEXT(_xlfn.SEQUENCE(1, DATEDIF(AG2636, AH2636, "m") + 1, AG2636, 30), "YYYY-APMM")</f>
        <v>2013-AP10</v>
      </c>
      <c r="DN2636">
        <f t="shared" si="82"/>
        <v>2758.25</v>
      </c>
      <c r="DO2636" t="str">
        <f t="shared" si="83"/>
        <v>LABOR- SUBCONTRACTOR</v>
      </c>
    </row>
    <row r="2637" spans="1:119" x14ac:dyDescent="0.35">
      <c r="A2637" t="s">
        <v>105</v>
      </c>
      <c r="B2637">
        <v>501922</v>
      </c>
      <c r="C2637">
        <v>6359</v>
      </c>
      <c r="D2637">
        <v>124788</v>
      </c>
      <c r="E2637">
        <v>13662</v>
      </c>
      <c r="F2637">
        <v>0</v>
      </c>
      <c r="G2637" t="s">
        <v>106</v>
      </c>
      <c r="H2637" t="s">
        <v>106</v>
      </c>
      <c r="I2637" t="s">
        <v>106</v>
      </c>
      <c r="J2637" t="s">
        <v>107</v>
      </c>
      <c r="K2637" t="s">
        <v>108</v>
      </c>
      <c r="L2637" t="s">
        <v>109</v>
      </c>
      <c r="M2637" t="s">
        <v>110</v>
      </c>
      <c r="N2637" t="s">
        <v>6306</v>
      </c>
      <c r="O2637" t="s">
        <v>2920</v>
      </c>
      <c r="P2637">
        <v>8170</v>
      </c>
      <c r="Q2637">
        <v>280</v>
      </c>
      <c r="R2637">
        <v>0</v>
      </c>
      <c r="S2637">
        <v>200</v>
      </c>
      <c r="T2637">
        <v>0</v>
      </c>
      <c r="U2637">
        <v>1734.75</v>
      </c>
      <c r="V2637">
        <v>1734.75</v>
      </c>
      <c r="W2637">
        <v>200</v>
      </c>
      <c r="X2637">
        <v>0</v>
      </c>
      <c r="Y2637">
        <v>0</v>
      </c>
      <c r="Z2637">
        <v>0</v>
      </c>
      <c r="AD2637" s="1">
        <v>41591.333333333336</v>
      </c>
      <c r="AE2637" s="1">
        <v>41619.708333333336</v>
      </c>
      <c r="AG2637" s="1">
        <v>41548.333333333336</v>
      </c>
      <c r="AH2637" s="1">
        <v>41578.708333333336</v>
      </c>
      <c r="AI2637" s="1">
        <v>41548.333333333336</v>
      </c>
      <c r="AJ2637" s="1">
        <v>41578.708333333336</v>
      </c>
      <c r="AK2637" s="1">
        <v>41548.333333333336</v>
      </c>
      <c r="AL2637" s="1">
        <v>41578.708333333336</v>
      </c>
      <c r="AM2637" s="1">
        <v>41591.333333333336</v>
      </c>
      <c r="AN2637" s="1">
        <v>41619.708333333336</v>
      </c>
      <c r="AP2637" t="s">
        <v>113</v>
      </c>
      <c r="AU2637" t="s">
        <v>6307</v>
      </c>
      <c r="AY2637" t="s">
        <v>106</v>
      </c>
      <c r="AZ2637">
        <v>0</v>
      </c>
      <c r="BA2637">
        <v>0</v>
      </c>
      <c r="BD2637" s="3">
        <v>41321.661805555559</v>
      </c>
      <c r="BE2637" s="3">
        <v>41321.663888888892</v>
      </c>
      <c r="BF2637" t="s">
        <v>115</v>
      </c>
      <c r="BG2637" t="s">
        <v>115</v>
      </c>
      <c r="BH2637">
        <v>8149</v>
      </c>
      <c r="BM2637">
        <v>43470</v>
      </c>
      <c r="BR2637" t="s">
        <v>2854</v>
      </c>
      <c r="BS2637" t="s">
        <v>2855</v>
      </c>
      <c r="BU2637">
        <v>1</v>
      </c>
      <c r="BV2637" t="s">
        <v>118</v>
      </c>
      <c r="BX2637" t="s">
        <v>119</v>
      </c>
      <c r="BY2637" t="s">
        <v>119</v>
      </c>
      <c r="BZ2637" t="s">
        <v>119</v>
      </c>
      <c r="CA2637">
        <v>1</v>
      </c>
      <c r="CC2637" t="s">
        <v>120</v>
      </c>
      <c r="CH2637">
        <v>540</v>
      </c>
      <c r="CI2637">
        <v>41020</v>
      </c>
      <c r="CJ2637" t="s">
        <v>106</v>
      </c>
      <c r="CK2637" t="s">
        <v>106</v>
      </c>
      <c r="CL2637">
        <v>10</v>
      </c>
      <c r="CM2637" t="s">
        <v>2889</v>
      </c>
      <c r="CO2637">
        <v>124787</v>
      </c>
      <c r="CQ2637">
        <v>0</v>
      </c>
      <c r="CR2637">
        <v>0</v>
      </c>
      <c r="CS2637">
        <v>0</v>
      </c>
      <c r="CY2637" t="s">
        <v>123</v>
      </c>
      <c r="CZ2637" t="s">
        <v>124</v>
      </c>
      <c r="DD2637" t="str" cm="1">
        <f t="array" ref="DD2637">TEXT(_xlfn.SEQUENCE(1, DATEDIF(AG2637, AH2637, "m") + 1, AG2637, 30), "YYYY-APMM")</f>
        <v>2013-AP10</v>
      </c>
      <c r="DN2637">
        <f t="shared" si="82"/>
        <v>1734.75</v>
      </c>
      <c r="DO2637" t="str">
        <f t="shared" si="83"/>
        <v>TILE MASON SK</v>
      </c>
    </row>
    <row r="2638" spans="1:119" x14ac:dyDescent="0.35">
      <c r="A2638" t="s">
        <v>105</v>
      </c>
      <c r="B2638">
        <v>501923</v>
      </c>
      <c r="C2638">
        <v>6359</v>
      </c>
      <c r="D2638">
        <v>124788</v>
      </c>
      <c r="E2638">
        <v>13662</v>
      </c>
      <c r="F2638">
        <v>0</v>
      </c>
      <c r="G2638" t="s">
        <v>106</v>
      </c>
      <c r="H2638" t="s">
        <v>106</v>
      </c>
      <c r="I2638" t="s">
        <v>106</v>
      </c>
      <c r="J2638" t="s">
        <v>107</v>
      </c>
      <c r="K2638" t="s">
        <v>108</v>
      </c>
      <c r="L2638" t="s">
        <v>109</v>
      </c>
      <c r="M2638" t="s">
        <v>110</v>
      </c>
      <c r="N2638" t="s">
        <v>6308</v>
      </c>
      <c r="O2638" t="s">
        <v>2923</v>
      </c>
      <c r="P2638">
        <v>8170</v>
      </c>
      <c r="Q2638">
        <v>280</v>
      </c>
      <c r="R2638">
        <v>0</v>
      </c>
      <c r="S2638">
        <v>200</v>
      </c>
      <c r="T2638">
        <v>0</v>
      </c>
      <c r="U2638">
        <v>1192.75</v>
      </c>
      <c r="V2638">
        <v>1192.75</v>
      </c>
      <c r="W2638">
        <v>200</v>
      </c>
      <c r="X2638">
        <v>0</v>
      </c>
      <c r="Y2638">
        <v>0</v>
      </c>
      <c r="Z2638">
        <v>0</v>
      </c>
      <c r="AD2638" s="1">
        <v>41597.333333333336</v>
      </c>
      <c r="AE2638" s="1">
        <v>41625.708333333336</v>
      </c>
      <c r="AG2638" s="1">
        <v>41554.333333333336</v>
      </c>
      <c r="AH2638" s="1">
        <v>41584.708333333336</v>
      </c>
      <c r="AI2638" s="1">
        <v>41554.333333333336</v>
      </c>
      <c r="AJ2638" s="1">
        <v>41584.708333333336</v>
      </c>
      <c r="AK2638" s="1">
        <v>41554.333333333336</v>
      </c>
      <c r="AL2638" s="1">
        <v>41584.708333333336</v>
      </c>
      <c r="AM2638" s="1">
        <v>41597.333333333336</v>
      </c>
      <c r="AN2638" s="1">
        <v>41625.708333333336</v>
      </c>
      <c r="AP2638" t="s">
        <v>113</v>
      </c>
      <c r="AU2638" t="s">
        <v>6309</v>
      </c>
      <c r="AY2638" t="s">
        <v>106</v>
      </c>
      <c r="AZ2638">
        <v>0</v>
      </c>
      <c r="BA2638">
        <v>0</v>
      </c>
      <c r="BD2638" s="3">
        <v>41321.661805555559</v>
      </c>
      <c r="BE2638" s="3">
        <v>41321.663888888892</v>
      </c>
      <c r="BF2638" t="s">
        <v>115</v>
      </c>
      <c r="BG2638" t="s">
        <v>115</v>
      </c>
      <c r="BH2638">
        <v>8149</v>
      </c>
      <c r="BM2638">
        <v>43470</v>
      </c>
      <c r="BR2638" t="s">
        <v>2854</v>
      </c>
      <c r="BS2638" t="s">
        <v>2855</v>
      </c>
      <c r="BU2638">
        <v>1</v>
      </c>
      <c r="BV2638" t="s">
        <v>118</v>
      </c>
      <c r="BX2638" t="s">
        <v>119</v>
      </c>
      <c r="BY2638" t="s">
        <v>119</v>
      </c>
      <c r="BZ2638" t="s">
        <v>119</v>
      </c>
      <c r="CA2638">
        <v>1</v>
      </c>
      <c r="CC2638" t="s">
        <v>120</v>
      </c>
      <c r="CH2638">
        <v>540</v>
      </c>
      <c r="CI2638">
        <v>41020</v>
      </c>
      <c r="CJ2638" t="s">
        <v>106</v>
      </c>
      <c r="CK2638" t="s">
        <v>106</v>
      </c>
      <c r="CL2638">
        <v>10</v>
      </c>
      <c r="CM2638" t="s">
        <v>2889</v>
      </c>
      <c r="CO2638">
        <v>124787</v>
      </c>
      <c r="CQ2638">
        <v>0</v>
      </c>
      <c r="CR2638">
        <v>0</v>
      </c>
      <c r="CS2638">
        <v>0</v>
      </c>
      <c r="CY2638" t="s">
        <v>123</v>
      </c>
      <c r="CZ2638" t="s">
        <v>124</v>
      </c>
      <c r="DD2638" t="str" cm="1">
        <f t="array" ref="DD2638">TEXT(_xlfn.SEQUENCE(1, DATEDIF(AG2638, AH2638, "m") + 1, AG2638, 30), "YYYY-APMM")</f>
        <v>2013-AP10</v>
      </c>
      <c r="DN2638">
        <f t="shared" si="82"/>
        <v>1192.75</v>
      </c>
      <c r="DO2638" t="str">
        <f t="shared" si="83"/>
        <v>TILE MASON SK</v>
      </c>
    </row>
    <row r="2639" spans="1:119" x14ac:dyDescent="0.35">
      <c r="A2639" t="s">
        <v>105</v>
      </c>
      <c r="B2639">
        <v>501924</v>
      </c>
      <c r="C2639">
        <v>6359</v>
      </c>
      <c r="D2639">
        <v>124788</v>
      </c>
      <c r="E2639">
        <v>13662</v>
      </c>
      <c r="F2639">
        <v>0</v>
      </c>
      <c r="G2639" t="s">
        <v>106</v>
      </c>
      <c r="H2639" t="s">
        <v>106</v>
      </c>
      <c r="I2639" t="s">
        <v>106</v>
      </c>
      <c r="J2639" t="s">
        <v>107</v>
      </c>
      <c r="K2639" t="s">
        <v>108</v>
      </c>
      <c r="L2639" t="s">
        <v>109</v>
      </c>
      <c r="M2639" t="s">
        <v>110</v>
      </c>
      <c r="N2639" t="s">
        <v>6310</v>
      </c>
      <c r="O2639" t="s">
        <v>2926</v>
      </c>
      <c r="P2639">
        <v>8170</v>
      </c>
      <c r="Q2639">
        <v>320</v>
      </c>
      <c r="R2639">
        <v>0</v>
      </c>
      <c r="S2639">
        <v>120</v>
      </c>
      <c r="T2639">
        <v>0</v>
      </c>
      <c r="U2639">
        <v>45.5</v>
      </c>
      <c r="V2639">
        <v>45.5</v>
      </c>
      <c r="W2639">
        <v>120</v>
      </c>
      <c r="X2639">
        <v>0</v>
      </c>
      <c r="Y2639">
        <v>0</v>
      </c>
      <c r="Z2639">
        <v>0</v>
      </c>
      <c r="AD2639" s="1">
        <v>41631.333333333336</v>
      </c>
      <c r="AE2639" s="1">
        <v>41647.708333333336</v>
      </c>
      <c r="AG2639" s="1">
        <v>41583.333333333336</v>
      </c>
      <c r="AH2639" s="1">
        <v>41599.708333333336</v>
      </c>
      <c r="AI2639" s="1">
        <v>41583.333333333336</v>
      </c>
      <c r="AJ2639" s="1">
        <v>41599.708333333336</v>
      </c>
      <c r="AK2639" s="1">
        <v>41583.333333333336</v>
      </c>
      <c r="AL2639" s="1">
        <v>41599.708333333336</v>
      </c>
      <c r="AM2639" s="1">
        <v>41631.333333333336</v>
      </c>
      <c r="AN2639" s="1">
        <v>41647.708333333336</v>
      </c>
      <c r="AP2639" t="s">
        <v>113</v>
      </c>
      <c r="AU2639" t="s">
        <v>6311</v>
      </c>
      <c r="AY2639" t="s">
        <v>106</v>
      </c>
      <c r="AZ2639">
        <v>0</v>
      </c>
      <c r="BA2639">
        <v>0</v>
      </c>
      <c r="BD2639" s="3">
        <v>41321.661805555559</v>
      </c>
      <c r="BE2639" s="3">
        <v>41321.663888888892</v>
      </c>
      <c r="BF2639" t="s">
        <v>115</v>
      </c>
      <c r="BG2639" t="s">
        <v>115</v>
      </c>
      <c r="BH2639">
        <v>8149</v>
      </c>
      <c r="BM2639">
        <v>43470</v>
      </c>
      <c r="BR2639" t="s">
        <v>2854</v>
      </c>
      <c r="BS2639" t="s">
        <v>2855</v>
      </c>
      <c r="BU2639">
        <v>1</v>
      </c>
      <c r="BV2639" t="s">
        <v>118</v>
      </c>
      <c r="BX2639" t="s">
        <v>119</v>
      </c>
      <c r="BY2639" t="s">
        <v>119</v>
      </c>
      <c r="BZ2639" t="s">
        <v>119</v>
      </c>
      <c r="CA2639">
        <v>1</v>
      </c>
      <c r="CC2639" t="s">
        <v>120</v>
      </c>
      <c r="CH2639">
        <v>540</v>
      </c>
      <c r="CI2639">
        <v>41020</v>
      </c>
      <c r="CJ2639" t="s">
        <v>106</v>
      </c>
      <c r="CK2639" t="s">
        <v>106</v>
      </c>
      <c r="CL2639">
        <v>10</v>
      </c>
      <c r="CM2639" t="s">
        <v>2889</v>
      </c>
      <c r="CO2639">
        <v>124787</v>
      </c>
      <c r="CQ2639">
        <v>0</v>
      </c>
      <c r="CR2639">
        <v>0</v>
      </c>
      <c r="CS2639">
        <v>0</v>
      </c>
      <c r="CY2639" t="s">
        <v>123</v>
      </c>
      <c r="CZ2639" t="s">
        <v>124</v>
      </c>
      <c r="DD2639" t="str" cm="1">
        <f t="array" ref="DD2639">TEXT(_xlfn.SEQUENCE(1, DATEDIF(AG2639, AH2639, "m") + 1, AG2639, 30), "YYYY-APMM")</f>
        <v>2013-AP11</v>
      </c>
      <c r="DN2639">
        <f t="shared" si="82"/>
        <v>45.5</v>
      </c>
      <c r="DO2639" t="str">
        <f t="shared" si="83"/>
        <v>TILE MASON SK</v>
      </c>
    </row>
    <row r="2640" spans="1:119" x14ac:dyDescent="0.35">
      <c r="A2640" t="s">
        <v>105</v>
      </c>
      <c r="B2640">
        <v>501925</v>
      </c>
      <c r="C2640">
        <v>6359</v>
      </c>
      <c r="D2640">
        <v>124788</v>
      </c>
      <c r="E2640">
        <v>13662</v>
      </c>
      <c r="F2640">
        <v>0</v>
      </c>
      <c r="G2640" t="s">
        <v>106</v>
      </c>
      <c r="H2640" t="s">
        <v>106</v>
      </c>
      <c r="I2640" t="s">
        <v>106</v>
      </c>
      <c r="J2640" t="s">
        <v>107</v>
      </c>
      <c r="K2640" t="s">
        <v>108</v>
      </c>
      <c r="L2640" t="s">
        <v>109</v>
      </c>
      <c r="M2640" t="s">
        <v>110</v>
      </c>
      <c r="N2640" t="s">
        <v>6312</v>
      </c>
      <c r="O2640" t="s">
        <v>2929</v>
      </c>
      <c r="P2640">
        <v>8170</v>
      </c>
      <c r="Q2640">
        <v>336</v>
      </c>
      <c r="R2640">
        <v>16</v>
      </c>
      <c r="S2640">
        <v>120</v>
      </c>
      <c r="T2640">
        <v>0</v>
      </c>
      <c r="U2640">
        <v>31.25</v>
      </c>
      <c r="V2640">
        <v>31.25</v>
      </c>
      <c r="W2640">
        <v>120</v>
      </c>
      <c r="X2640">
        <v>0</v>
      </c>
      <c r="Y2640">
        <v>0</v>
      </c>
      <c r="Z2640">
        <v>0</v>
      </c>
      <c r="AD2640" s="1">
        <v>41625.333333333336</v>
      </c>
      <c r="AE2640" s="1">
        <v>41643.708333333336</v>
      </c>
      <c r="AG2640" s="1">
        <v>41576.333333333336</v>
      </c>
      <c r="AH2640" s="1">
        <v>41592.708333333336</v>
      </c>
      <c r="AI2640" s="1">
        <v>41576.333333333336</v>
      </c>
      <c r="AJ2640" s="1">
        <v>41592.708333333336</v>
      </c>
      <c r="AK2640" s="1">
        <v>41576.333333333336</v>
      </c>
      <c r="AL2640" s="1">
        <v>41592.708333333336</v>
      </c>
      <c r="AM2640" s="1">
        <v>41625.333333333336</v>
      </c>
      <c r="AN2640" s="1">
        <v>41643.708333333336</v>
      </c>
      <c r="AP2640" t="s">
        <v>113</v>
      </c>
      <c r="AU2640" t="s">
        <v>6313</v>
      </c>
      <c r="AY2640" t="s">
        <v>106</v>
      </c>
      <c r="AZ2640">
        <v>0</v>
      </c>
      <c r="BA2640">
        <v>0</v>
      </c>
      <c r="BD2640" s="3">
        <v>41321.661805555559</v>
      </c>
      <c r="BE2640" s="3">
        <v>41321.663888888892</v>
      </c>
      <c r="BF2640" t="s">
        <v>115</v>
      </c>
      <c r="BG2640" t="s">
        <v>115</v>
      </c>
      <c r="BH2640">
        <v>8149</v>
      </c>
      <c r="BM2640">
        <v>43470</v>
      </c>
      <c r="BR2640" t="s">
        <v>2854</v>
      </c>
      <c r="BS2640" t="s">
        <v>2855</v>
      </c>
      <c r="BU2640">
        <v>1</v>
      </c>
      <c r="BV2640" t="s">
        <v>118</v>
      </c>
      <c r="BX2640" t="s">
        <v>119</v>
      </c>
      <c r="BY2640" t="s">
        <v>119</v>
      </c>
      <c r="BZ2640" t="s">
        <v>119</v>
      </c>
      <c r="CA2640">
        <v>1</v>
      </c>
      <c r="CC2640" t="s">
        <v>120</v>
      </c>
      <c r="CH2640">
        <v>540</v>
      </c>
      <c r="CI2640">
        <v>41020</v>
      </c>
      <c r="CJ2640" t="s">
        <v>106</v>
      </c>
      <c r="CK2640" t="s">
        <v>106</v>
      </c>
      <c r="CL2640">
        <v>10</v>
      </c>
      <c r="CM2640" t="s">
        <v>2889</v>
      </c>
      <c r="CO2640">
        <v>124787</v>
      </c>
      <c r="CQ2640">
        <v>0</v>
      </c>
      <c r="CR2640">
        <v>0</v>
      </c>
      <c r="CS2640">
        <v>0</v>
      </c>
      <c r="CY2640" t="s">
        <v>123</v>
      </c>
      <c r="CZ2640" t="s">
        <v>124</v>
      </c>
      <c r="DD2640" t="str" cm="1">
        <f t="array" ref="DD2640">TEXT(_xlfn.SEQUENCE(1, DATEDIF(AG2640, AH2640, "m") + 1, AG2640, 30), "YYYY-APMM")</f>
        <v>2013-AP10</v>
      </c>
      <c r="DN2640">
        <f t="shared" si="82"/>
        <v>31.25</v>
      </c>
      <c r="DO2640" t="str">
        <f t="shared" si="83"/>
        <v>TILE MASON SK</v>
      </c>
    </row>
    <row r="2641" spans="1:119" x14ac:dyDescent="0.35">
      <c r="A2641" t="s">
        <v>105</v>
      </c>
      <c r="B2641">
        <v>501926</v>
      </c>
      <c r="C2641">
        <v>6359</v>
      </c>
      <c r="D2641">
        <v>124788</v>
      </c>
      <c r="E2641">
        <v>13662</v>
      </c>
      <c r="F2641">
        <v>0</v>
      </c>
      <c r="G2641" t="s">
        <v>106</v>
      </c>
      <c r="H2641" t="s">
        <v>106</v>
      </c>
      <c r="I2641" t="s">
        <v>106</v>
      </c>
      <c r="J2641" t="s">
        <v>107</v>
      </c>
      <c r="K2641" t="s">
        <v>108</v>
      </c>
      <c r="L2641" t="s">
        <v>109</v>
      </c>
      <c r="M2641" t="s">
        <v>110</v>
      </c>
      <c r="N2641" t="s">
        <v>6314</v>
      </c>
      <c r="O2641" t="s">
        <v>2932</v>
      </c>
      <c r="P2641">
        <v>8171</v>
      </c>
      <c r="Q2641">
        <v>320</v>
      </c>
      <c r="R2641">
        <v>0</v>
      </c>
      <c r="S2641">
        <v>160</v>
      </c>
      <c r="T2641">
        <v>0</v>
      </c>
      <c r="U2641">
        <v>337.5</v>
      </c>
      <c r="V2641">
        <v>337.5</v>
      </c>
      <c r="W2641">
        <v>160</v>
      </c>
      <c r="X2641">
        <v>0</v>
      </c>
      <c r="Y2641">
        <v>0</v>
      </c>
      <c r="Z2641">
        <v>0</v>
      </c>
      <c r="AD2641" s="1">
        <v>41639.333333333336</v>
      </c>
      <c r="AE2641" s="1">
        <v>41661.708333333336</v>
      </c>
      <c r="AG2641" s="1">
        <v>41591.333333333336</v>
      </c>
      <c r="AH2641" s="1">
        <v>41613.708333333336</v>
      </c>
      <c r="AI2641" s="1">
        <v>41591.333333333336</v>
      </c>
      <c r="AJ2641" s="1">
        <v>41613.708333333336</v>
      </c>
      <c r="AK2641" s="1">
        <v>41591.333333333336</v>
      </c>
      <c r="AL2641" s="1">
        <v>41613.708333333336</v>
      </c>
      <c r="AM2641" s="1">
        <v>41639.333333333336</v>
      </c>
      <c r="AN2641" s="1">
        <v>41661.708333333336</v>
      </c>
      <c r="AP2641" t="s">
        <v>113</v>
      </c>
      <c r="AU2641" t="s">
        <v>6315</v>
      </c>
      <c r="AY2641" t="s">
        <v>106</v>
      </c>
      <c r="AZ2641">
        <v>0</v>
      </c>
      <c r="BA2641">
        <v>0</v>
      </c>
      <c r="BD2641" s="3">
        <v>41321.661805555559</v>
      </c>
      <c r="BE2641" s="3">
        <v>41321.663888888892</v>
      </c>
      <c r="BF2641" t="s">
        <v>115</v>
      </c>
      <c r="BG2641" t="s">
        <v>115</v>
      </c>
      <c r="BH2641">
        <v>8149</v>
      </c>
      <c r="BM2641">
        <v>43480</v>
      </c>
      <c r="BR2641" t="s">
        <v>2893</v>
      </c>
      <c r="BS2641" t="s">
        <v>2894</v>
      </c>
      <c r="BU2641">
        <v>1</v>
      </c>
      <c r="BV2641" t="s">
        <v>118</v>
      </c>
      <c r="BX2641" t="s">
        <v>119</v>
      </c>
      <c r="BY2641" t="s">
        <v>119</v>
      </c>
      <c r="BZ2641" t="s">
        <v>119</v>
      </c>
      <c r="CA2641">
        <v>1</v>
      </c>
      <c r="CC2641" t="s">
        <v>120</v>
      </c>
      <c r="CH2641">
        <v>540</v>
      </c>
      <c r="CI2641">
        <v>41020</v>
      </c>
      <c r="CJ2641" t="s">
        <v>106</v>
      </c>
      <c r="CK2641" t="s">
        <v>106</v>
      </c>
      <c r="CL2641">
        <v>10</v>
      </c>
      <c r="CM2641" t="s">
        <v>2889</v>
      </c>
      <c r="CO2641">
        <v>124787</v>
      </c>
      <c r="CQ2641">
        <v>0</v>
      </c>
      <c r="CR2641">
        <v>0</v>
      </c>
      <c r="CS2641">
        <v>0</v>
      </c>
      <c r="CY2641" t="s">
        <v>123</v>
      </c>
      <c r="CZ2641" t="s">
        <v>124</v>
      </c>
      <c r="DD2641" t="str" cm="1">
        <f t="array" ref="DD2641">TEXT(_xlfn.SEQUENCE(1, DATEDIF(AG2641, AH2641, "m") + 1, AG2641, 30), "YYYY-APMM")</f>
        <v>2013-AP11</v>
      </c>
      <c r="DN2641">
        <f t="shared" si="82"/>
        <v>337.5</v>
      </c>
      <c r="DO2641" t="str">
        <f t="shared" si="83"/>
        <v>GRANITE MASON SK</v>
      </c>
    </row>
    <row r="2642" spans="1:119" x14ac:dyDescent="0.35">
      <c r="A2642" t="s">
        <v>105</v>
      </c>
      <c r="B2642">
        <v>501927</v>
      </c>
      <c r="C2642">
        <v>6359</v>
      </c>
      <c r="D2642">
        <v>124788</v>
      </c>
      <c r="E2642">
        <v>13662</v>
      </c>
      <c r="F2642">
        <v>0</v>
      </c>
      <c r="G2642" t="s">
        <v>106</v>
      </c>
      <c r="H2642" t="s">
        <v>106</v>
      </c>
      <c r="I2642" t="s">
        <v>106</v>
      </c>
      <c r="J2642" t="s">
        <v>107</v>
      </c>
      <c r="K2642" t="s">
        <v>108</v>
      </c>
      <c r="L2642" t="s">
        <v>109</v>
      </c>
      <c r="M2642" t="s">
        <v>110</v>
      </c>
      <c r="N2642" t="s">
        <v>6316</v>
      </c>
      <c r="O2642" t="s">
        <v>2935</v>
      </c>
      <c r="P2642">
        <v>8178</v>
      </c>
      <c r="Q2642">
        <v>280</v>
      </c>
      <c r="R2642">
        <v>0</v>
      </c>
      <c r="S2642">
        <v>160</v>
      </c>
      <c r="T2642">
        <v>0</v>
      </c>
      <c r="U2642">
        <v>956.25</v>
      </c>
      <c r="V2642">
        <v>956.25</v>
      </c>
      <c r="W2642">
        <v>160</v>
      </c>
      <c r="X2642">
        <v>0</v>
      </c>
      <c r="Y2642">
        <v>0</v>
      </c>
      <c r="Z2642">
        <v>0</v>
      </c>
      <c r="AD2642" s="1">
        <v>41615.333333333336</v>
      </c>
      <c r="AE2642" s="1">
        <v>41638.708333333336</v>
      </c>
      <c r="AG2642" s="1">
        <v>41574.333333333336</v>
      </c>
      <c r="AH2642" s="1">
        <v>41596.708333333336</v>
      </c>
      <c r="AI2642" s="1">
        <v>41574.333333333336</v>
      </c>
      <c r="AJ2642" s="1">
        <v>41596.708333333336</v>
      </c>
      <c r="AK2642" s="1">
        <v>41574.333333333336</v>
      </c>
      <c r="AL2642" s="1">
        <v>41596.708333333336</v>
      </c>
      <c r="AM2642" s="1">
        <v>41615.333333333336</v>
      </c>
      <c r="AN2642" s="1">
        <v>41638.708333333336</v>
      </c>
      <c r="AP2642" t="s">
        <v>113</v>
      </c>
      <c r="AU2642" t="s">
        <v>6317</v>
      </c>
      <c r="AY2642" t="s">
        <v>106</v>
      </c>
      <c r="AZ2642">
        <v>0</v>
      </c>
      <c r="BA2642">
        <v>0</v>
      </c>
      <c r="BD2642" s="3">
        <v>41321.661805555559</v>
      </c>
      <c r="BE2642" s="3">
        <v>41321.663888888892</v>
      </c>
      <c r="BF2642" t="s">
        <v>115</v>
      </c>
      <c r="BG2642" t="s">
        <v>115</v>
      </c>
      <c r="BH2642">
        <v>8149</v>
      </c>
      <c r="BM2642">
        <v>43550</v>
      </c>
      <c r="BR2642" t="s">
        <v>116</v>
      </c>
      <c r="BS2642" t="s">
        <v>117</v>
      </c>
      <c r="BU2642">
        <v>1</v>
      </c>
      <c r="BV2642" t="s">
        <v>118</v>
      </c>
      <c r="BX2642" t="s">
        <v>119</v>
      </c>
      <c r="BY2642" t="s">
        <v>119</v>
      </c>
      <c r="BZ2642" t="s">
        <v>119</v>
      </c>
      <c r="CA2642">
        <v>1</v>
      </c>
      <c r="CC2642" t="s">
        <v>120</v>
      </c>
      <c r="CH2642">
        <v>540</v>
      </c>
      <c r="CI2642">
        <v>41020</v>
      </c>
      <c r="CJ2642" t="s">
        <v>106</v>
      </c>
      <c r="CK2642" t="s">
        <v>106</v>
      </c>
      <c r="CL2642">
        <v>10</v>
      </c>
      <c r="CM2642" t="s">
        <v>2889</v>
      </c>
      <c r="CO2642">
        <v>124787</v>
      </c>
      <c r="CQ2642">
        <v>0</v>
      </c>
      <c r="CR2642">
        <v>0</v>
      </c>
      <c r="CS2642">
        <v>0</v>
      </c>
      <c r="CY2642" t="s">
        <v>123</v>
      </c>
      <c r="CZ2642" t="s">
        <v>124</v>
      </c>
      <c r="DD2642" t="str" cm="1">
        <f t="array" ref="DD2642">TEXT(_xlfn.SEQUENCE(1, DATEDIF(AG2642, AH2642, "m") + 1, AG2642, 30), "YYYY-APMM")</f>
        <v>2013-AP10</v>
      </c>
      <c r="DN2642">
        <f t="shared" si="82"/>
        <v>956.25</v>
      </c>
      <c r="DO2642" t="str">
        <f t="shared" si="83"/>
        <v>LABOR- SUBCONTRACTOR</v>
      </c>
    </row>
    <row r="2643" spans="1:119" x14ac:dyDescent="0.35">
      <c r="A2643" t="s">
        <v>105</v>
      </c>
      <c r="B2643">
        <v>501928</v>
      </c>
      <c r="C2643">
        <v>6359</v>
      </c>
      <c r="D2643">
        <v>124788</v>
      </c>
      <c r="E2643">
        <v>13662</v>
      </c>
      <c r="F2643">
        <v>0</v>
      </c>
      <c r="G2643" t="s">
        <v>106</v>
      </c>
      <c r="H2643" t="s">
        <v>106</v>
      </c>
      <c r="I2643" t="s">
        <v>106</v>
      </c>
      <c r="J2643" t="s">
        <v>107</v>
      </c>
      <c r="K2643" t="s">
        <v>108</v>
      </c>
      <c r="L2643" t="s">
        <v>109</v>
      </c>
      <c r="M2643" t="s">
        <v>110</v>
      </c>
      <c r="N2643" t="s">
        <v>6318</v>
      </c>
      <c r="O2643" t="s">
        <v>2938</v>
      </c>
      <c r="P2643">
        <v>8178</v>
      </c>
      <c r="Q2643">
        <v>312</v>
      </c>
      <c r="R2643">
        <v>24</v>
      </c>
      <c r="S2643">
        <v>200</v>
      </c>
      <c r="T2643">
        <v>0</v>
      </c>
      <c r="U2643">
        <v>103.9</v>
      </c>
      <c r="V2643">
        <v>103.9</v>
      </c>
      <c r="W2643">
        <v>200</v>
      </c>
      <c r="X2643">
        <v>0</v>
      </c>
      <c r="Y2643">
        <v>0</v>
      </c>
      <c r="Z2643">
        <v>0</v>
      </c>
      <c r="AD2643" s="1">
        <v>41629.333333333336</v>
      </c>
      <c r="AE2643" s="1">
        <v>41657.708333333336</v>
      </c>
      <c r="AG2643" s="1">
        <v>41582.333333333336</v>
      </c>
      <c r="AH2643" s="1">
        <v>41610.708333333336</v>
      </c>
      <c r="AI2643" s="1">
        <v>41582.333333333336</v>
      </c>
      <c r="AJ2643" s="1">
        <v>41610.708333333336</v>
      </c>
      <c r="AK2643" s="1">
        <v>41582.333333333336</v>
      </c>
      <c r="AL2643" s="1">
        <v>41610.708333333336</v>
      </c>
      <c r="AM2643" s="1">
        <v>41629.333333333336</v>
      </c>
      <c r="AN2643" s="1">
        <v>41657.708333333336</v>
      </c>
      <c r="AP2643" t="s">
        <v>113</v>
      </c>
      <c r="AU2643" t="s">
        <v>6319</v>
      </c>
      <c r="AY2643" t="s">
        <v>106</v>
      </c>
      <c r="AZ2643">
        <v>0</v>
      </c>
      <c r="BA2643">
        <v>0</v>
      </c>
      <c r="BD2643" s="3">
        <v>41321.661805555559</v>
      </c>
      <c r="BE2643" s="3">
        <v>41321.663888888892</v>
      </c>
      <c r="BF2643" t="s">
        <v>115</v>
      </c>
      <c r="BG2643" t="s">
        <v>115</v>
      </c>
      <c r="BH2643">
        <v>8149</v>
      </c>
      <c r="BM2643">
        <v>43550</v>
      </c>
      <c r="BR2643" t="s">
        <v>116</v>
      </c>
      <c r="BS2643" t="s">
        <v>117</v>
      </c>
      <c r="BU2643">
        <v>1</v>
      </c>
      <c r="BV2643" t="s">
        <v>118</v>
      </c>
      <c r="BX2643" t="s">
        <v>119</v>
      </c>
      <c r="BY2643" t="s">
        <v>119</v>
      </c>
      <c r="BZ2643" t="s">
        <v>119</v>
      </c>
      <c r="CA2643">
        <v>1</v>
      </c>
      <c r="CC2643" t="s">
        <v>120</v>
      </c>
      <c r="CH2643">
        <v>540</v>
      </c>
      <c r="CI2643">
        <v>41020</v>
      </c>
      <c r="CJ2643" t="s">
        <v>106</v>
      </c>
      <c r="CK2643" t="s">
        <v>106</v>
      </c>
      <c r="CL2643">
        <v>10</v>
      </c>
      <c r="CM2643" t="s">
        <v>2889</v>
      </c>
      <c r="CO2643">
        <v>124787</v>
      </c>
      <c r="CQ2643">
        <v>0</v>
      </c>
      <c r="CR2643">
        <v>0</v>
      </c>
      <c r="CS2643">
        <v>0</v>
      </c>
      <c r="CY2643" t="s">
        <v>123</v>
      </c>
      <c r="CZ2643" t="s">
        <v>124</v>
      </c>
      <c r="DD2643" t="str" cm="1">
        <f t="array" ref="DD2643">TEXT(_xlfn.SEQUENCE(1, DATEDIF(AG2643, AH2643, "m") + 1, AG2643, 30), "YYYY-APMM")</f>
        <v>2013-AP11</v>
      </c>
      <c r="DN2643">
        <f t="shared" si="82"/>
        <v>103.9</v>
      </c>
      <c r="DO2643" t="str">
        <f t="shared" si="83"/>
        <v>LABOR- SUBCONTRACTOR</v>
      </c>
    </row>
    <row r="2644" spans="1:119" x14ac:dyDescent="0.35">
      <c r="A2644" t="s">
        <v>105</v>
      </c>
      <c r="B2644">
        <v>501929</v>
      </c>
      <c r="C2644">
        <v>6359</v>
      </c>
      <c r="D2644">
        <v>124788</v>
      </c>
      <c r="E2644">
        <v>13662</v>
      </c>
      <c r="F2644">
        <v>0</v>
      </c>
      <c r="G2644" t="s">
        <v>106</v>
      </c>
      <c r="H2644" t="s">
        <v>106</v>
      </c>
      <c r="I2644" t="s">
        <v>106</v>
      </c>
      <c r="J2644" t="s">
        <v>107</v>
      </c>
      <c r="K2644" t="s">
        <v>108</v>
      </c>
      <c r="L2644" t="s">
        <v>109</v>
      </c>
      <c r="M2644" t="s">
        <v>110</v>
      </c>
      <c r="N2644" t="s">
        <v>6320</v>
      </c>
      <c r="O2644" t="s">
        <v>2941</v>
      </c>
      <c r="P2644">
        <v>8178</v>
      </c>
      <c r="Q2644">
        <v>280</v>
      </c>
      <c r="R2644">
        <v>0</v>
      </c>
      <c r="S2644">
        <v>200</v>
      </c>
      <c r="T2644">
        <v>0</v>
      </c>
      <c r="U2644">
        <v>866</v>
      </c>
      <c r="V2644">
        <v>866</v>
      </c>
      <c r="W2644">
        <v>200</v>
      </c>
      <c r="X2644">
        <v>0</v>
      </c>
      <c r="Y2644">
        <v>0</v>
      </c>
      <c r="Z2644">
        <v>0</v>
      </c>
      <c r="AD2644" s="1">
        <v>41627.333333333336</v>
      </c>
      <c r="AE2644" s="1">
        <v>41655.708333333336</v>
      </c>
      <c r="AG2644" s="1">
        <v>41585.333333333336</v>
      </c>
      <c r="AH2644" s="1">
        <v>41613.708333333336</v>
      </c>
      <c r="AI2644" s="1">
        <v>41585.333333333336</v>
      </c>
      <c r="AJ2644" s="1">
        <v>41613.708333333336</v>
      </c>
      <c r="AK2644" s="1">
        <v>41585.333333333336</v>
      </c>
      <c r="AL2644" s="1">
        <v>41613.708333333336</v>
      </c>
      <c r="AM2644" s="1">
        <v>41627.333333333336</v>
      </c>
      <c r="AN2644" s="1">
        <v>41655.708333333336</v>
      </c>
      <c r="AP2644" t="s">
        <v>113</v>
      </c>
      <c r="AU2644" t="s">
        <v>6321</v>
      </c>
      <c r="AY2644" t="s">
        <v>106</v>
      </c>
      <c r="AZ2644">
        <v>0</v>
      </c>
      <c r="BA2644">
        <v>0</v>
      </c>
      <c r="BD2644" s="3">
        <v>41321.661805555559</v>
      </c>
      <c r="BE2644" s="3">
        <v>41321.663888888892</v>
      </c>
      <c r="BF2644" t="s">
        <v>115</v>
      </c>
      <c r="BG2644" t="s">
        <v>115</v>
      </c>
      <c r="BH2644">
        <v>8149</v>
      </c>
      <c r="BM2644">
        <v>43550</v>
      </c>
      <c r="BR2644" t="s">
        <v>116</v>
      </c>
      <c r="BS2644" t="s">
        <v>117</v>
      </c>
      <c r="BU2644">
        <v>1</v>
      </c>
      <c r="BV2644" t="s">
        <v>118</v>
      </c>
      <c r="BX2644" t="s">
        <v>119</v>
      </c>
      <c r="BY2644" t="s">
        <v>119</v>
      </c>
      <c r="BZ2644" t="s">
        <v>119</v>
      </c>
      <c r="CA2644">
        <v>1</v>
      </c>
      <c r="CC2644" t="s">
        <v>120</v>
      </c>
      <c r="CH2644">
        <v>540</v>
      </c>
      <c r="CI2644">
        <v>41020</v>
      </c>
      <c r="CJ2644" t="s">
        <v>106</v>
      </c>
      <c r="CK2644" t="s">
        <v>106</v>
      </c>
      <c r="CL2644">
        <v>10</v>
      </c>
      <c r="CM2644" t="s">
        <v>2889</v>
      </c>
      <c r="CO2644">
        <v>124787</v>
      </c>
      <c r="CQ2644">
        <v>0</v>
      </c>
      <c r="CR2644">
        <v>0</v>
      </c>
      <c r="CS2644">
        <v>0</v>
      </c>
      <c r="CY2644" t="s">
        <v>123</v>
      </c>
      <c r="CZ2644" t="s">
        <v>124</v>
      </c>
      <c r="DD2644" t="str" cm="1">
        <f t="array" ref="DD2644">TEXT(_xlfn.SEQUENCE(1, DATEDIF(AG2644, AH2644, "m") + 1, AG2644, 30), "YYYY-APMM")</f>
        <v>2013-AP11</v>
      </c>
      <c r="DN2644">
        <f t="shared" si="82"/>
        <v>866</v>
      </c>
      <c r="DO2644" t="str">
        <f t="shared" si="83"/>
        <v>LABOR- SUBCONTRACTOR</v>
      </c>
    </row>
    <row r="2645" spans="1:119" x14ac:dyDescent="0.35">
      <c r="A2645" t="s">
        <v>105</v>
      </c>
      <c r="B2645">
        <v>501930</v>
      </c>
      <c r="C2645">
        <v>6359</v>
      </c>
      <c r="D2645">
        <v>124788</v>
      </c>
      <c r="E2645">
        <v>13662</v>
      </c>
      <c r="F2645">
        <v>0</v>
      </c>
      <c r="G2645" t="s">
        <v>106</v>
      </c>
      <c r="H2645" t="s">
        <v>106</v>
      </c>
      <c r="I2645" t="s">
        <v>106</v>
      </c>
      <c r="J2645" t="s">
        <v>107</v>
      </c>
      <c r="K2645" t="s">
        <v>108</v>
      </c>
      <c r="L2645" t="s">
        <v>109</v>
      </c>
      <c r="M2645" t="s">
        <v>110</v>
      </c>
      <c r="N2645" t="s">
        <v>6322</v>
      </c>
      <c r="O2645" t="s">
        <v>2986</v>
      </c>
      <c r="P2645">
        <v>8178</v>
      </c>
      <c r="Q2645">
        <v>320</v>
      </c>
      <c r="R2645">
        <v>0</v>
      </c>
      <c r="S2645">
        <v>120</v>
      </c>
      <c r="T2645">
        <v>0</v>
      </c>
      <c r="U2645">
        <v>275</v>
      </c>
      <c r="V2645">
        <v>275</v>
      </c>
      <c r="W2645">
        <v>120</v>
      </c>
      <c r="X2645">
        <v>0</v>
      </c>
      <c r="Y2645">
        <v>0</v>
      </c>
      <c r="Z2645">
        <v>0</v>
      </c>
      <c r="AD2645" s="1">
        <v>41653.333333333336</v>
      </c>
      <c r="AE2645" s="1">
        <v>41669.708333333336</v>
      </c>
      <c r="AG2645" s="1">
        <v>41605.333333333336</v>
      </c>
      <c r="AH2645" s="1">
        <v>41622.708333333336</v>
      </c>
      <c r="AI2645" s="1">
        <v>41605.333333333336</v>
      </c>
      <c r="AJ2645" s="1">
        <v>41622.708333333336</v>
      </c>
      <c r="AK2645" s="1">
        <v>41605.333333333336</v>
      </c>
      <c r="AL2645" s="1">
        <v>41622.708333333336</v>
      </c>
      <c r="AM2645" s="1">
        <v>41653.333333333336</v>
      </c>
      <c r="AN2645" s="1">
        <v>41669.708333333336</v>
      </c>
      <c r="AP2645" t="s">
        <v>113</v>
      </c>
      <c r="AU2645" t="s">
        <v>6323</v>
      </c>
      <c r="AY2645" t="s">
        <v>106</v>
      </c>
      <c r="AZ2645">
        <v>0</v>
      </c>
      <c r="BA2645">
        <v>0</v>
      </c>
      <c r="BD2645" s="3">
        <v>41321.661805555559</v>
      </c>
      <c r="BE2645" s="3">
        <v>41321.663888888892</v>
      </c>
      <c r="BF2645" t="s">
        <v>115</v>
      </c>
      <c r="BG2645" t="s">
        <v>115</v>
      </c>
      <c r="BH2645">
        <v>8149</v>
      </c>
      <c r="BM2645">
        <v>43550</v>
      </c>
      <c r="BR2645" t="s">
        <v>116</v>
      </c>
      <c r="BS2645" t="s">
        <v>117</v>
      </c>
      <c r="BU2645">
        <v>1</v>
      </c>
      <c r="BV2645" t="s">
        <v>118</v>
      </c>
      <c r="BX2645" t="s">
        <v>119</v>
      </c>
      <c r="BY2645" t="s">
        <v>119</v>
      </c>
      <c r="BZ2645" t="s">
        <v>119</v>
      </c>
      <c r="CA2645">
        <v>1</v>
      </c>
      <c r="CC2645" t="s">
        <v>120</v>
      </c>
      <c r="CH2645">
        <v>540</v>
      </c>
      <c r="CI2645">
        <v>41020</v>
      </c>
      <c r="CJ2645" t="s">
        <v>106</v>
      </c>
      <c r="CK2645" t="s">
        <v>106</v>
      </c>
      <c r="CL2645">
        <v>10</v>
      </c>
      <c r="CM2645" t="s">
        <v>2889</v>
      </c>
      <c r="CO2645">
        <v>124787</v>
      </c>
      <c r="CQ2645">
        <v>0</v>
      </c>
      <c r="CR2645">
        <v>0</v>
      </c>
      <c r="CS2645">
        <v>0</v>
      </c>
      <c r="CY2645" t="s">
        <v>123</v>
      </c>
      <c r="CZ2645" t="s">
        <v>124</v>
      </c>
      <c r="DD2645" t="str" cm="1">
        <f t="array" ref="DD2645">TEXT(_xlfn.SEQUENCE(1, DATEDIF(AG2645, AH2645, "m") + 1, AG2645, 30), "YYYY-APMM")</f>
        <v>2013-AP11</v>
      </c>
      <c r="DN2645">
        <f t="shared" si="82"/>
        <v>275</v>
      </c>
      <c r="DO2645" t="str">
        <f t="shared" si="83"/>
        <v>LABOR- SUBCONTRACTOR</v>
      </c>
    </row>
    <row r="2646" spans="1:119" x14ac:dyDescent="0.35">
      <c r="A2646" t="s">
        <v>105</v>
      </c>
      <c r="B2646">
        <v>501931</v>
      </c>
      <c r="C2646">
        <v>6359</v>
      </c>
      <c r="D2646">
        <v>124788</v>
      </c>
      <c r="E2646">
        <v>13662</v>
      </c>
      <c r="F2646">
        <v>0</v>
      </c>
      <c r="G2646" t="s">
        <v>106</v>
      </c>
      <c r="H2646" t="s">
        <v>106</v>
      </c>
      <c r="I2646" t="s">
        <v>106</v>
      </c>
      <c r="J2646" t="s">
        <v>107</v>
      </c>
      <c r="K2646" t="s">
        <v>108</v>
      </c>
      <c r="L2646" t="s">
        <v>109</v>
      </c>
      <c r="M2646" t="s">
        <v>110</v>
      </c>
      <c r="N2646" t="s">
        <v>6324</v>
      </c>
      <c r="O2646" t="s">
        <v>2902</v>
      </c>
      <c r="P2646">
        <v>8178</v>
      </c>
      <c r="Q2646">
        <v>320</v>
      </c>
      <c r="R2646">
        <v>0</v>
      </c>
      <c r="S2646">
        <v>120</v>
      </c>
      <c r="T2646">
        <v>0</v>
      </c>
      <c r="U2646">
        <v>66</v>
      </c>
      <c r="V2646">
        <v>66</v>
      </c>
      <c r="W2646">
        <v>120</v>
      </c>
      <c r="X2646">
        <v>0</v>
      </c>
      <c r="Y2646">
        <v>0</v>
      </c>
      <c r="Z2646">
        <v>0</v>
      </c>
      <c r="AD2646" s="1">
        <v>41659.333333333336</v>
      </c>
      <c r="AE2646" s="1">
        <v>41675.708333333336</v>
      </c>
      <c r="AG2646" s="1">
        <v>41611.333333333336</v>
      </c>
      <c r="AH2646" s="1">
        <v>41629.708333333336</v>
      </c>
      <c r="AI2646" s="1">
        <v>41611.333333333336</v>
      </c>
      <c r="AJ2646" s="1">
        <v>41629.708333333336</v>
      </c>
      <c r="AK2646" s="1">
        <v>41611.333333333336</v>
      </c>
      <c r="AL2646" s="1">
        <v>41629.708333333336</v>
      </c>
      <c r="AM2646" s="1">
        <v>41659.333333333336</v>
      </c>
      <c r="AN2646" s="1">
        <v>41675.708333333336</v>
      </c>
      <c r="AP2646" t="s">
        <v>113</v>
      </c>
      <c r="AU2646" t="s">
        <v>6325</v>
      </c>
      <c r="AY2646" t="s">
        <v>106</v>
      </c>
      <c r="AZ2646">
        <v>0</v>
      </c>
      <c r="BA2646">
        <v>0</v>
      </c>
      <c r="BD2646" s="3">
        <v>41321.661805555559</v>
      </c>
      <c r="BE2646" s="3">
        <v>41321.663888888892</v>
      </c>
      <c r="BF2646" t="s">
        <v>115</v>
      </c>
      <c r="BG2646" t="s">
        <v>115</v>
      </c>
      <c r="BH2646">
        <v>8149</v>
      </c>
      <c r="BM2646">
        <v>43550</v>
      </c>
      <c r="BR2646" t="s">
        <v>116</v>
      </c>
      <c r="BS2646" t="s">
        <v>117</v>
      </c>
      <c r="BU2646">
        <v>1</v>
      </c>
      <c r="BV2646" t="s">
        <v>118</v>
      </c>
      <c r="BX2646" t="s">
        <v>119</v>
      </c>
      <c r="BY2646" t="s">
        <v>119</v>
      </c>
      <c r="BZ2646" t="s">
        <v>119</v>
      </c>
      <c r="CA2646">
        <v>1</v>
      </c>
      <c r="CC2646" t="s">
        <v>120</v>
      </c>
      <c r="CH2646">
        <v>540</v>
      </c>
      <c r="CI2646">
        <v>41020</v>
      </c>
      <c r="CJ2646" t="s">
        <v>106</v>
      </c>
      <c r="CK2646" t="s">
        <v>106</v>
      </c>
      <c r="CL2646">
        <v>10</v>
      </c>
      <c r="CM2646" t="s">
        <v>2889</v>
      </c>
      <c r="CO2646">
        <v>124787</v>
      </c>
      <c r="CQ2646">
        <v>0</v>
      </c>
      <c r="CR2646">
        <v>0</v>
      </c>
      <c r="CS2646">
        <v>0</v>
      </c>
      <c r="CY2646" t="s">
        <v>123</v>
      </c>
      <c r="CZ2646" t="s">
        <v>124</v>
      </c>
      <c r="DD2646" t="str" cm="1">
        <f t="array" ref="DD2646">TEXT(_xlfn.SEQUENCE(1, DATEDIF(AG2646, AH2646, "m") + 1, AG2646, 30), "YYYY-APMM")</f>
        <v>2013-AP12</v>
      </c>
      <c r="DN2646">
        <f t="shared" si="82"/>
        <v>66</v>
      </c>
      <c r="DO2646" t="str">
        <f t="shared" si="83"/>
        <v>LABOR- SUBCONTRACTOR</v>
      </c>
    </row>
    <row r="2647" spans="1:119" x14ac:dyDescent="0.35">
      <c r="A2647" t="s">
        <v>105</v>
      </c>
      <c r="B2647">
        <v>501932</v>
      </c>
      <c r="C2647">
        <v>6359</v>
      </c>
      <c r="D2647">
        <v>124788</v>
      </c>
      <c r="E2647">
        <v>13662</v>
      </c>
      <c r="F2647">
        <v>0</v>
      </c>
      <c r="G2647" t="s">
        <v>106</v>
      </c>
      <c r="H2647" t="s">
        <v>106</v>
      </c>
      <c r="I2647" t="s">
        <v>106</v>
      </c>
      <c r="J2647" t="s">
        <v>107</v>
      </c>
      <c r="K2647" t="s">
        <v>108</v>
      </c>
      <c r="L2647" t="s">
        <v>109</v>
      </c>
      <c r="M2647" t="s">
        <v>110</v>
      </c>
      <c r="N2647" t="s">
        <v>6326</v>
      </c>
      <c r="O2647" t="s">
        <v>2947</v>
      </c>
      <c r="P2647">
        <v>8178</v>
      </c>
      <c r="Q2647">
        <v>400</v>
      </c>
      <c r="R2647">
        <v>40</v>
      </c>
      <c r="S2647">
        <v>160</v>
      </c>
      <c r="T2647">
        <v>0</v>
      </c>
      <c r="U2647">
        <v>147.5</v>
      </c>
      <c r="V2647">
        <v>147.5</v>
      </c>
      <c r="W2647">
        <v>160</v>
      </c>
      <c r="X2647">
        <v>0</v>
      </c>
      <c r="Y2647">
        <v>0</v>
      </c>
      <c r="Z2647">
        <v>0</v>
      </c>
      <c r="AD2647" s="1">
        <v>41678.333333333336</v>
      </c>
      <c r="AE2647" s="1">
        <v>41701.708333333336</v>
      </c>
      <c r="AG2647" s="1">
        <v>41618.333333333336</v>
      </c>
      <c r="AH2647" s="1">
        <v>41641.708333333336</v>
      </c>
      <c r="AI2647" s="1">
        <v>41618.333333333336</v>
      </c>
      <c r="AJ2647" s="1">
        <v>41641.708333333336</v>
      </c>
      <c r="AK2647" s="1">
        <v>41618.333333333336</v>
      </c>
      <c r="AL2647" s="1">
        <v>41641.708333333336</v>
      </c>
      <c r="AM2647" s="1">
        <v>41678.333333333336</v>
      </c>
      <c r="AN2647" s="1">
        <v>41701.708333333336</v>
      </c>
      <c r="AP2647" t="s">
        <v>113</v>
      </c>
      <c r="AU2647" t="s">
        <v>6327</v>
      </c>
      <c r="AY2647" t="s">
        <v>106</v>
      </c>
      <c r="AZ2647">
        <v>0</v>
      </c>
      <c r="BA2647">
        <v>0</v>
      </c>
      <c r="BD2647" s="3">
        <v>41321.661805555559</v>
      </c>
      <c r="BE2647" s="3">
        <v>41321.663888888892</v>
      </c>
      <c r="BF2647" t="s">
        <v>115</v>
      </c>
      <c r="BG2647" t="s">
        <v>115</v>
      </c>
      <c r="BH2647">
        <v>8149</v>
      </c>
      <c r="BM2647">
        <v>43550</v>
      </c>
      <c r="BR2647" t="s">
        <v>116</v>
      </c>
      <c r="BS2647" t="s">
        <v>117</v>
      </c>
      <c r="BU2647">
        <v>1</v>
      </c>
      <c r="BV2647" t="s">
        <v>118</v>
      </c>
      <c r="BX2647" t="s">
        <v>119</v>
      </c>
      <c r="BY2647" t="s">
        <v>119</v>
      </c>
      <c r="BZ2647" t="s">
        <v>119</v>
      </c>
      <c r="CA2647">
        <v>1</v>
      </c>
      <c r="CC2647" t="s">
        <v>120</v>
      </c>
      <c r="CH2647">
        <v>540</v>
      </c>
      <c r="CI2647">
        <v>41020</v>
      </c>
      <c r="CJ2647" t="s">
        <v>106</v>
      </c>
      <c r="CK2647" t="s">
        <v>106</v>
      </c>
      <c r="CL2647">
        <v>10</v>
      </c>
      <c r="CM2647" t="s">
        <v>2889</v>
      </c>
      <c r="CO2647">
        <v>124787</v>
      </c>
      <c r="CQ2647">
        <v>0</v>
      </c>
      <c r="CR2647">
        <v>0</v>
      </c>
      <c r="CS2647">
        <v>0</v>
      </c>
      <c r="CY2647" t="s">
        <v>123</v>
      </c>
      <c r="CZ2647" t="s">
        <v>124</v>
      </c>
      <c r="DD2647" t="str" cm="1">
        <f t="array" ref="DD2647">TEXT(_xlfn.SEQUENCE(1, DATEDIF(AG2647, AH2647, "m") + 1, AG2647, 30), "YYYY-APMM")</f>
        <v>2013-AP12</v>
      </c>
      <c r="DN2647">
        <f t="shared" si="82"/>
        <v>147.5</v>
      </c>
      <c r="DO2647" t="str">
        <f t="shared" si="83"/>
        <v>LABOR- SUBCONTRACTOR</v>
      </c>
    </row>
    <row r="2648" spans="1:119" x14ac:dyDescent="0.35">
      <c r="A2648" t="s">
        <v>105</v>
      </c>
      <c r="B2648">
        <v>501933</v>
      </c>
      <c r="C2648">
        <v>6359</v>
      </c>
      <c r="D2648">
        <v>124788</v>
      </c>
      <c r="E2648">
        <v>13662</v>
      </c>
      <c r="F2648">
        <v>0</v>
      </c>
      <c r="G2648" t="s">
        <v>106</v>
      </c>
      <c r="H2648" t="s">
        <v>106</v>
      </c>
      <c r="I2648" t="s">
        <v>106</v>
      </c>
      <c r="J2648" t="s">
        <v>107</v>
      </c>
      <c r="K2648" t="s">
        <v>108</v>
      </c>
      <c r="L2648" t="s">
        <v>109</v>
      </c>
      <c r="M2648" t="s">
        <v>110</v>
      </c>
      <c r="N2648" t="s">
        <v>6328</v>
      </c>
      <c r="O2648" t="s">
        <v>2887</v>
      </c>
      <c r="P2648">
        <v>8178</v>
      </c>
      <c r="Q2648">
        <v>320</v>
      </c>
      <c r="R2648">
        <v>0</v>
      </c>
      <c r="S2648">
        <v>160</v>
      </c>
      <c r="T2648">
        <v>0</v>
      </c>
      <c r="U2648">
        <v>528</v>
      </c>
      <c r="V2648">
        <v>528</v>
      </c>
      <c r="W2648">
        <v>160</v>
      </c>
      <c r="X2648">
        <v>0</v>
      </c>
      <c r="Y2648">
        <v>0</v>
      </c>
      <c r="Z2648">
        <v>0</v>
      </c>
      <c r="AD2648" s="1">
        <v>41665.333333333336</v>
      </c>
      <c r="AE2648" s="1">
        <v>41688.708333333336</v>
      </c>
      <c r="AG2648" s="1">
        <v>41617.333333333336</v>
      </c>
      <c r="AH2648" s="1">
        <v>41640.708333333336</v>
      </c>
      <c r="AI2648" s="1">
        <v>41617.333333333336</v>
      </c>
      <c r="AJ2648" s="1">
        <v>41640.708333333336</v>
      </c>
      <c r="AK2648" s="1">
        <v>41617.333333333336</v>
      </c>
      <c r="AL2648" s="1">
        <v>41640.708333333336</v>
      </c>
      <c r="AM2648" s="1">
        <v>41665.333333333336</v>
      </c>
      <c r="AN2648" s="1">
        <v>41688.708333333336</v>
      </c>
      <c r="AP2648" t="s">
        <v>113</v>
      </c>
      <c r="AU2648" t="s">
        <v>6329</v>
      </c>
      <c r="AY2648" t="s">
        <v>106</v>
      </c>
      <c r="AZ2648">
        <v>0</v>
      </c>
      <c r="BA2648">
        <v>0</v>
      </c>
      <c r="BD2648" s="3">
        <v>41321.661805555559</v>
      </c>
      <c r="BE2648" s="3">
        <v>41321.663888888892</v>
      </c>
      <c r="BF2648" t="s">
        <v>115</v>
      </c>
      <c r="BG2648" t="s">
        <v>115</v>
      </c>
      <c r="BH2648">
        <v>8149</v>
      </c>
      <c r="BM2648">
        <v>43550</v>
      </c>
      <c r="BR2648" t="s">
        <v>116</v>
      </c>
      <c r="BS2648" t="s">
        <v>117</v>
      </c>
      <c r="BU2648">
        <v>1</v>
      </c>
      <c r="BV2648" t="s">
        <v>118</v>
      </c>
      <c r="BX2648" t="s">
        <v>119</v>
      </c>
      <c r="BY2648" t="s">
        <v>119</v>
      </c>
      <c r="BZ2648" t="s">
        <v>119</v>
      </c>
      <c r="CA2648">
        <v>1</v>
      </c>
      <c r="CC2648" t="s">
        <v>120</v>
      </c>
      <c r="CH2648">
        <v>540</v>
      </c>
      <c r="CI2648">
        <v>41020</v>
      </c>
      <c r="CJ2648" t="s">
        <v>106</v>
      </c>
      <c r="CK2648" t="s">
        <v>106</v>
      </c>
      <c r="CL2648">
        <v>10</v>
      </c>
      <c r="CM2648" t="s">
        <v>2889</v>
      </c>
      <c r="CO2648">
        <v>124787</v>
      </c>
      <c r="CQ2648">
        <v>0</v>
      </c>
      <c r="CR2648">
        <v>0</v>
      </c>
      <c r="CS2648">
        <v>0</v>
      </c>
      <c r="CY2648" t="s">
        <v>123</v>
      </c>
      <c r="CZ2648" t="s">
        <v>124</v>
      </c>
      <c r="DD2648" t="str" cm="1">
        <f t="array" ref="DD2648">TEXT(_xlfn.SEQUENCE(1, DATEDIF(AG2648, AH2648, "m") + 1, AG2648, 30), "YYYY-APMM")</f>
        <v>2013-AP12</v>
      </c>
      <c r="DN2648">
        <f t="shared" si="82"/>
        <v>528</v>
      </c>
      <c r="DO2648" t="str">
        <f t="shared" si="83"/>
        <v>LABOR- SUBCONTRACTOR</v>
      </c>
    </row>
    <row r="2649" spans="1:119" x14ac:dyDescent="0.35">
      <c r="A2649" t="s">
        <v>105</v>
      </c>
      <c r="B2649">
        <v>501934</v>
      </c>
      <c r="C2649">
        <v>6359</v>
      </c>
      <c r="D2649">
        <v>124788</v>
      </c>
      <c r="E2649">
        <v>13662</v>
      </c>
      <c r="F2649">
        <v>0</v>
      </c>
      <c r="G2649" t="s">
        <v>106</v>
      </c>
      <c r="H2649" t="s">
        <v>106</v>
      </c>
      <c r="I2649" t="s">
        <v>106</v>
      </c>
      <c r="J2649" t="s">
        <v>107</v>
      </c>
      <c r="K2649" t="s">
        <v>108</v>
      </c>
      <c r="L2649" t="s">
        <v>109</v>
      </c>
      <c r="M2649" t="s">
        <v>110</v>
      </c>
      <c r="N2649" t="s">
        <v>6330</v>
      </c>
      <c r="O2649" t="s">
        <v>2891</v>
      </c>
      <c r="P2649">
        <v>8171</v>
      </c>
      <c r="Q2649">
        <v>320</v>
      </c>
      <c r="R2649">
        <v>0</v>
      </c>
      <c r="S2649">
        <v>120</v>
      </c>
      <c r="T2649">
        <v>0</v>
      </c>
      <c r="U2649">
        <v>88</v>
      </c>
      <c r="V2649">
        <v>88</v>
      </c>
      <c r="W2649">
        <v>120</v>
      </c>
      <c r="X2649">
        <v>0</v>
      </c>
      <c r="Y2649">
        <v>0</v>
      </c>
      <c r="Z2649">
        <v>0</v>
      </c>
      <c r="AD2649" s="1">
        <v>41678.333333333336</v>
      </c>
      <c r="AE2649" s="1">
        <v>41695.708333333336</v>
      </c>
      <c r="AG2649" s="1">
        <v>41631.333333333336</v>
      </c>
      <c r="AH2649" s="1">
        <v>41647.708333333336</v>
      </c>
      <c r="AI2649" s="1">
        <v>41631.333333333336</v>
      </c>
      <c r="AJ2649" s="1">
        <v>41647.708333333336</v>
      </c>
      <c r="AK2649" s="1">
        <v>41631.333333333336</v>
      </c>
      <c r="AL2649" s="1">
        <v>41647.708333333336</v>
      </c>
      <c r="AM2649" s="1">
        <v>41678.333333333336</v>
      </c>
      <c r="AN2649" s="1">
        <v>41695.708333333336</v>
      </c>
      <c r="AP2649" t="s">
        <v>113</v>
      </c>
      <c r="AU2649" t="s">
        <v>6331</v>
      </c>
      <c r="AY2649" t="s">
        <v>106</v>
      </c>
      <c r="AZ2649">
        <v>0</v>
      </c>
      <c r="BA2649">
        <v>0</v>
      </c>
      <c r="BD2649" s="3">
        <v>41321.661805555559</v>
      </c>
      <c r="BE2649" s="3">
        <v>41321.663888888892</v>
      </c>
      <c r="BF2649" t="s">
        <v>115</v>
      </c>
      <c r="BG2649" t="s">
        <v>115</v>
      </c>
      <c r="BH2649">
        <v>8149</v>
      </c>
      <c r="BM2649">
        <v>43480</v>
      </c>
      <c r="BR2649" t="s">
        <v>2893</v>
      </c>
      <c r="BS2649" t="s">
        <v>2894</v>
      </c>
      <c r="BU2649">
        <v>1</v>
      </c>
      <c r="BV2649" t="s">
        <v>118</v>
      </c>
      <c r="BX2649" t="s">
        <v>119</v>
      </c>
      <c r="BY2649" t="s">
        <v>119</v>
      </c>
      <c r="BZ2649" t="s">
        <v>119</v>
      </c>
      <c r="CA2649">
        <v>1</v>
      </c>
      <c r="CC2649" t="s">
        <v>120</v>
      </c>
      <c r="CH2649">
        <v>540</v>
      </c>
      <c r="CI2649">
        <v>41020</v>
      </c>
      <c r="CJ2649" t="s">
        <v>106</v>
      </c>
      <c r="CK2649" t="s">
        <v>106</v>
      </c>
      <c r="CL2649">
        <v>10</v>
      </c>
      <c r="CM2649" t="s">
        <v>2889</v>
      </c>
      <c r="CO2649">
        <v>124787</v>
      </c>
      <c r="CQ2649">
        <v>0</v>
      </c>
      <c r="CR2649">
        <v>0</v>
      </c>
      <c r="CS2649">
        <v>0</v>
      </c>
      <c r="CY2649" t="s">
        <v>123</v>
      </c>
      <c r="CZ2649" t="s">
        <v>124</v>
      </c>
      <c r="DD2649" t="str" cm="1">
        <f t="array" ref="DD2649">TEXT(_xlfn.SEQUENCE(1, DATEDIF(AG2649, AH2649, "m") + 1, AG2649, 30), "YYYY-APMM")</f>
        <v>2013-AP12</v>
      </c>
      <c r="DN2649">
        <f t="shared" si="82"/>
        <v>88</v>
      </c>
      <c r="DO2649" t="str">
        <f t="shared" si="83"/>
        <v>GRANITE MASON SK</v>
      </c>
    </row>
    <row r="2650" spans="1:119" x14ac:dyDescent="0.35">
      <c r="A2650" t="s">
        <v>105</v>
      </c>
      <c r="B2650">
        <v>501935</v>
      </c>
      <c r="C2650">
        <v>6359</v>
      </c>
      <c r="D2650">
        <v>124788</v>
      </c>
      <c r="E2650">
        <v>13662</v>
      </c>
      <c r="F2650">
        <v>0</v>
      </c>
      <c r="G2650" t="s">
        <v>106</v>
      </c>
      <c r="H2650" t="s">
        <v>106</v>
      </c>
      <c r="I2650" t="s">
        <v>106</v>
      </c>
      <c r="J2650" t="s">
        <v>107</v>
      </c>
      <c r="K2650" t="s">
        <v>108</v>
      </c>
      <c r="L2650" t="s">
        <v>109</v>
      </c>
      <c r="M2650" t="s">
        <v>110</v>
      </c>
      <c r="N2650" t="s">
        <v>6332</v>
      </c>
      <c r="O2650" t="s">
        <v>2896</v>
      </c>
      <c r="P2650">
        <v>8178</v>
      </c>
      <c r="Q2650">
        <v>360</v>
      </c>
      <c r="R2650">
        <v>40</v>
      </c>
      <c r="S2650">
        <v>160</v>
      </c>
      <c r="T2650">
        <v>0</v>
      </c>
      <c r="U2650">
        <v>31.25</v>
      </c>
      <c r="V2650">
        <v>31.25</v>
      </c>
      <c r="W2650">
        <v>160</v>
      </c>
      <c r="X2650">
        <v>0</v>
      </c>
      <c r="Y2650">
        <v>0</v>
      </c>
      <c r="Z2650">
        <v>0</v>
      </c>
      <c r="AD2650" s="1">
        <v>41679.333333333336</v>
      </c>
      <c r="AE2650" s="1">
        <v>41702.708333333336</v>
      </c>
      <c r="AG2650" s="1">
        <v>41625.333333333336</v>
      </c>
      <c r="AH2650" s="1">
        <v>41648.708333333336</v>
      </c>
      <c r="AI2650" s="1">
        <v>41625.333333333336</v>
      </c>
      <c r="AJ2650" s="1">
        <v>41648.708333333336</v>
      </c>
      <c r="AK2650" s="1">
        <v>41625.333333333336</v>
      </c>
      <c r="AL2650" s="1">
        <v>41648.708333333336</v>
      </c>
      <c r="AM2650" s="1">
        <v>41679.333333333336</v>
      </c>
      <c r="AN2650" s="1">
        <v>41702.708333333336</v>
      </c>
      <c r="AP2650" t="s">
        <v>113</v>
      </c>
      <c r="AU2650" t="s">
        <v>6333</v>
      </c>
      <c r="AY2650" t="s">
        <v>106</v>
      </c>
      <c r="AZ2650">
        <v>0</v>
      </c>
      <c r="BA2650">
        <v>0</v>
      </c>
      <c r="BD2650" s="3">
        <v>41321.661805555559</v>
      </c>
      <c r="BE2650" s="3">
        <v>41321.663888888892</v>
      </c>
      <c r="BF2650" t="s">
        <v>115</v>
      </c>
      <c r="BG2650" t="s">
        <v>115</v>
      </c>
      <c r="BH2650">
        <v>8149</v>
      </c>
      <c r="BM2650">
        <v>43550</v>
      </c>
      <c r="BR2650" t="s">
        <v>116</v>
      </c>
      <c r="BS2650" t="s">
        <v>117</v>
      </c>
      <c r="BU2650">
        <v>1</v>
      </c>
      <c r="BV2650" t="s">
        <v>118</v>
      </c>
      <c r="BX2650" t="s">
        <v>119</v>
      </c>
      <c r="BY2650" t="s">
        <v>119</v>
      </c>
      <c r="BZ2650" t="s">
        <v>119</v>
      </c>
      <c r="CA2650">
        <v>1</v>
      </c>
      <c r="CC2650" t="s">
        <v>120</v>
      </c>
      <c r="CH2650">
        <v>540</v>
      </c>
      <c r="CI2650">
        <v>41020</v>
      </c>
      <c r="CJ2650" t="s">
        <v>106</v>
      </c>
      <c r="CK2650" t="s">
        <v>106</v>
      </c>
      <c r="CL2650">
        <v>10</v>
      </c>
      <c r="CM2650" t="s">
        <v>2889</v>
      </c>
      <c r="CO2650">
        <v>124787</v>
      </c>
      <c r="CQ2650">
        <v>0</v>
      </c>
      <c r="CR2650">
        <v>0</v>
      </c>
      <c r="CS2650">
        <v>0</v>
      </c>
      <c r="CY2650" t="s">
        <v>123</v>
      </c>
      <c r="CZ2650" t="s">
        <v>124</v>
      </c>
      <c r="DD2650" t="str" cm="1">
        <f t="array" ref="DD2650">TEXT(_xlfn.SEQUENCE(1, DATEDIF(AG2650, AH2650, "m") + 1, AG2650, 30), "YYYY-APMM")</f>
        <v>2013-AP12</v>
      </c>
      <c r="DN2650">
        <f t="shared" si="82"/>
        <v>31.25</v>
      </c>
      <c r="DO2650" t="str">
        <f t="shared" si="83"/>
        <v>LABOR- SUBCONTRACTOR</v>
      </c>
    </row>
    <row r="2651" spans="1:119" x14ac:dyDescent="0.35">
      <c r="A2651" t="s">
        <v>105</v>
      </c>
      <c r="B2651">
        <v>501936</v>
      </c>
      <c r="C2651">
        <v>6359</v>
      </c>
      <c r="D2651">
        <v>124788</v>
      </c>
      <c r="E2651">
        <v>13662</v>
      </c>
      <c r="F2651">
        <v>0</v>
      </c>
      <c r="G2651" t="s">
        <v>106</v>
      </c>
      <c r="H2651" t="s">
        <v>106</v>
      </c>
      <c r="I2651" t="s">
        <v>106</v>
      </c>
      <c r="J2651" t="s">
        <v>107</v>
      </c>
      <c r="K2651" t="s">
        <v>108</v>
      </c>
      <c r="L2651" t="s">
        <v>109</v>
      </c>
      <c r="M2651" t="s">
        <v>110</v>
      </c>
      <c r="N2651" t="s">
        <v>6334</v>
      </c>
      <c r="O2651" t="s">
        <v>2899</v>
      </c>
      <c r="P2651">
        <v>8178</v>
      </c>
      <c r="Q2651">
        <v>320</v>
      </c>
      <c r="R2651">
        <v>0</v>
      </c>
      <c r="S2651">
        <v>200</v>
      </c>
      <c r="T2651">
        <v>0</v>
      </c>
      <c r="U2651">
        <v>2758.25</v>
      </c>
      <c r="V2651">
        <v>2758.25</v>
      </c>
      <c r="W2651">
        <v>200</v>
      </c>
      <c r="X2651">
        <v>0</v>
      </c>
      <c r="Y2651">
        <v>0</v>
      </c>
      <c r="Z2651">
        <v>0</v>
      </c>
      <c r="AD2651" s="1">
        <v>41688.333333333336</v>
      </c>
      <c r="AE2651" s="1">
        <v>41716.708333333336</v>
      </c>
      <c r="AG2651" s="1">
        <v>41640.333333333336</v>
      </c>
      <c r="AH2651" s="1">
        <v>41668.708333333336</v>
      </c>
      <c r="AI2651" s="1">
        <v>41640.333333333336</v>
      </c>
      <c r="AJ2651" s="1">
        <v>41668.708333333336</v>
      </c>
      <c r="AK2651" s="1">
        <v>41640.333333333336</v>
      </c>
      <c r="AL2651" s="1">
        <v>41668.708333333336</v>
      </c>
      <c r="AM2651" s="1">
        <v>41688.333333333336</v>
      </c>
      <c r="AN2651" s="1">
        <v>41716.708333333336</v>
      </c>
      <c r="AP2651" t="s">
        <v>113</v>
      </c>
      <c r="AU2651" t="s">
        <v>6335</v>
      </c>
      <c r="AY2651" t="s">
        <v>106</v>
      </c>
      <c r="AZ2651">
        <v>0</v>
      </c>
      <c r="BA2651">
        <v>0</v>
      </c>
      <c r="BD2651" s="3">
        <v>41321.661805555559</v>
      </c>
      <c r="BE2651" s="3">
        <v>41321.663888888892</v>
      </c>
      <c r="BF2651" t="s">
        <v>115</v>
      </c>
      <c r="BG2651" t="s">
        <v>115</v>
      </c>
      <c r="BH2651">
        <v>8149</v>
      </c>
      <c r="BM2651">
        <v>43550</v>
      </c>
      <c r="BR2651" t="s">
        <v>116</v>
      </c>
      <c r="BS2651" t="s">
        <v>117</v>
      </c>
      <c r="BU2651">
        <v>1</v>
      </c>
      <c r="BV2651" t="s">
        <v>118</v>
      </c>
      <c r="BX2651" t="s">
        <v>119</v>
      </c>
      <c r="BY2651" t="s">
        <v>119</v>
      </c>
      <c r="BZ2651" t="s">
        <v>119</v>
      </c>
      <c r="CA2651">
        <v>1</v>
      </c>
      <c r="CC2651" t="s">
        <v>120</v>
      </c>
      <c r="CH2651">
        <v>540</v>
      </c>
      <c r="CI2651">
        <v>41020</v>
      </c>
      <c r="CJ2651" t="s">
        <v>106</v>
      </c>
      <c r="CK2651" t="s">
        <v>106</v>
      </c>
      <c r="CL2651">
        <v>10</v>
      </c>
      <c r="CM2651" t="s">
        <v>2889</v>
      </c>
      <c r="CO2651">
        <v>124787</v>
      </c>
      <c r="CQ2651">
        <v>0</v>
      </c>
      <c r="CR2651">
        <v>0</v>
      </c>
      <c r="CS2651">
        <v>0</v>
      </c>
      <c r="CY2651" t="s">
        <v>123</v>
      </c>
      <c r="CZ2651" t="s">
        <v>124</v>
      </c>
      <c r="DD2651" t="str" cm="1">
        <f t="array" ref="DD2651">TEXT(_xlfn.SEQUENCE(1, DATEDIF(AG2651, AH2651, "m") + 1, AG2651, 30), "YYYY-APMM")</f>
        <v>2014-AP01</v>
      </c>
      <c r="DN2651">
        <f t="shared" si="82"/>
        <v>2758.25</v>
      </c>
      <c r="DO2651" t="str">
        <f t="shared" si="83"/>
        <v>LABOR- SUBCONTRACTOR</v>
      </c>
    </row>
    <row r="2652" spans="1:119" x14ac:dyDescent="0.35">
      <c r="A2652" t="s">
        <v>105</v>
      </c>
      <c r="B2652">
        <v>501937</v>
      </c>
      <c r="C2652">
        <v>6359</v>
      </c>
      <c r="D2652">
        <v>124789</v>
      </c>
      <c r="E2652">
        <v>13662</v>
      </c>
      <c r="F2652">
        <v>0</v>
      </c>
      <c r="G2652" t="s">
        <v>106</v>
      </c>
      <c r="H2652" t="s">
        <v>106</v>
      </c>
      <c r="I2652" t="s">
        <v>106</v>
      </c>
      <c r="J2652" t="s">
        <v>107</v>
      </c>
      <c r="K2652" t="s">
        <v>108</v>
      </c>
      <c r="L2652" t="s">
        <v>109</v>
      </c>
      <c r="M2652" t="s">
        <v>110</v>
      </c>
      <c r="N2652" t="s">
        <v>6336</v>
      </c>
      <c r="O2652" t="s">
        <v>2920</v>
      </c>
      <c r="P2652">
        <v>8170</v>
      </c>
      <c r="Q2652">
        <v>0</v>
      </c>
      <c r="R2652">
        <v>0</v>
      </c>
      <c r="S2652">
        <v>200</v>
      </c>
      <c r="T2652">
        <v>0</v>
      </c>
      <c r="U2652">
        <v>1734.75</v>
      </c>
      <c r="V2652">
        <v>1734.75</v>
      </c>
      <c r="W2652">
        <v>200</v>
      </c>
      <c r="X2652">
        <v>0</v>
      </c>
      <c r="Y2652">
        <v>0</v>
      </c>
      <c r="Z2652">
        <v>0</v>
      </c>
      <c r="AD2652" s="1">
        <v>41602.333333333336</v>
      </c>
      <c r="AE2652" s="1">
        <v>41631.708333333336</v>
      </c>
      <c r="AG2652" s="1">
        <v>41602.333333333336</v>
      </c>
      <c r="AH2652" s="1">
        <v>41631.708333333336</v>
      </c>
      <c r="AI2652" s="1">
        <v>41602.333333333336</v>
      </c>
      <c r="AJ2652" s="1">
        <v>41631.708333333336</v>
      </c>
      <c r="AK2652" s="1">
        <v>41602.333333333336</v>
      </c>
      <c r="AL2652" s="1">
        <v>41631.708333333336</v>
      </c>
      <c r="AM2652" s="1">
        <v>41602.333333333336</v>
      </c>
      <c r="AN2652" s="1">
        <v>41631.708333333336</v>
      </c>
      <c r="AP2652" t="s">
        <v>113</v>
      </c>
      <c r="AU2652" t="s">
        <v>6337</v>
      </c>
      <c r="AY2652" t="s">
        <v>106</v>
      </c>
      <c r="AZ2652">
        <v>0</v>
      </c>
      <c r="BA2652">
        <v>0</v>
      </c>
      <c r="BD2652" s="3">
        <v>41321.661805555559</v>
      </c>
      <c r="BE2652" s="3">
        <v>41321.663888888892</v>
      </c>
      <c r="BF2652" t="s">
        <v>115</v>
      </c>
      <c r="BG2652" t="s">
        <v>115</v>
      </c>
      <c r="BH2652">
        <v>8149</v>
      </c>
      <c r="BM2652">
        <v>43470</v>
      </c>
      <c r="BR2652" t="s">
        <v>2854</v>
      </c>
      <c r="BS2652" t="s">
        <v>2855</v>
      </c>
      <c r="BU2652">
        <v>1</v>
      </c>
      <c r="BV2652" t="s">
        <v>118</v>
      </c>
      <c r="BX2652" t="s">
        <v>119</v>
      </c>
      <c r="BY2652" t="s">
        <v>119</v>
      </c>
      <c r="BZ2652" t="s">
        <v>119</v>
      </c>
      <c r="CA2652">
        <v>1</v>
      </c>
      <c r="CC2652" t="s">
        <v>120</v>
      </c>
      <c r="CH2652">
        <v>540</v>
      </c>
      <c r="CI2652">
        <v>41030</v>
      </c>
      <c r="CJ2652" t="s">
        <v>106</v>
      </c>
      <c r="CK2652" t="s">
        <v>106</v>
      </c>
      <c r="CL2652">
        <v>15</v>
      </c>
      <c r="CM2652" t="s">
        <v>2963</v>
      </c>
      <c r="CO2652">
        <v>124787</v>
      </c>
      <c r="CQ2652">
        <v>0</v>
      </c>
      <c r="CR2652">
        <v>0</v>
      </c>
      <c r="CS2652">
        <v>0</v>
      </c>
      <c r="CY2652" t="s">
        <v>123</v>
      </c>
      <c r="CZ2652" t="s">
        <v>124</v>
      </c>
      <c r="DD2652" t="str" cm="1">
        <f t="array" ref="DD2652">TEXT(_xlfn.SEQUENCE(1, DATEDIF(AG2652, AH2652, "m") + 1, AG2652, 30), "YYYY-APMM")</f>
        <v>2013-AP11</v>
      </c>
      <c r="DN2652">
        <f t="shared" si="82"/>
        <v>1734.75</v>
      </c>
      <c r="DO2652" t="str">
        <f t="shared" si="83"/>
        <v>TILE MASON SK</v>
      </c>
    </row>
    <row r="2653" spans="1:119" x14ac:dyDescent="0.35">
      <c r="A2653" t="s">
        <v>105</v>
      </c>
      <c r="B2653">
        <v>501938</v>
      </c>
      <c r="C2653">
        <v>6359</v>
      </c>
      <c r="D2653">
        <v>124789</v>
      </c>
      <c r="E2653">
        <v>13662</v>
      </c>
      <c r="F2653">
        <v>0</v>
      </c>
      <c r="G2653" t="s">
        <v>106</v>
      </c>
      <c r="H2653" t="s">
        <v>106</v>
      </c>
      <c r="I2653" t="s">
        <v>106</v>
      </c>
      <c r="J2653" t="s">
        <v>107</v>
      </c>
      <c r="K2653" t="s">
        <v>108</v>
      </c>
      <c r="L2653" t="s">
        <v>109</v>
      </c>
      <c r="M2653" t="s">
        <v>110</v>
      </c>
      <c r="N2653" t="s">
        <v>6338</v>
      </c>
      <c r="O2653" t="s">
        <v>2923</v>
      </c>
      <c r="P2653">
        <v>8170</v>
      </c>
      <c r="Q2653">
        <v>0</v>
      </c>
      <c r="R2653">
        <v>0</v>
      </c>
      <c r="S2653">
        <v>200</v>
      </c>
      <c r="T2653">
        <v>0</v>
      </c>
      <c r="U2653">
        <v>1192.75</v>
      </c>
      <c r="V2653">
        <v>1192.75</v>
      </c>
      <c r="W2653">
        <v>200</v>
      </c>
      <c r="X2653">
        <v>0</v>
      </c>
      <c r="Y2653">
        <v>0</v>
      </c>
      <c r="Z2653">
        <v>0</v>
      </c>
      <c r="AD2653" s="1">
        <v>41609.333333333336</v>
      </c>
      <c r="AE2653" s="1">
        <v>41638.708333333336</v>
      </c>
      <c r="AG2653" s="1">
        <v>41609.333333333336</v>
      </c>
      <c r="AH2653" s="1">
        <v>41638.708333333336</v>
      </c>
      <c r="AI2653" s="1">
        <v>41609.333333333336</v>
      </c>
      <c r="AJ2653" s="1">
        <v>41638.708333333336</v>
      </c>
      <c r="AK2653" s="1">
        <v>41609.333333333336</v>
      </c>
      <c r="AL2653" s="1">
        <v>41638.708333333336</v>
      </c>
      <c r="AM2653" s="1">
        <v>41609.333333333336</v>
      </c>
      <c r="AN2653" s="1">
        <v>41638.708333333336</v>
      </c>
      <c r="AP2653" t="s">
        <v>113</v>
      </c>
      <c r="AU2653" t="s">
        <v>6339</v>
      </c>
      <c r="AY2653" t="s">
        <v>106</v>
      </c>
      <c r="AZ2653">
        <v>0</v>
      </c>
      <c r="BA2653">
        <v>0</v>
      </c>
      <c r="BD2653" s="3">
        <v>41321.661805555559</v>
      </c>
      <c r="BE2653" s="3">
        <v>41321.663888888892</v>
      </c>
      <c r="BF2653" t="s">
        <v>115</v>
      </c>
      <c r="BG2653" t="s">
        <v>115</v>
      </c>
      <c r="BH2653">
        <v>8149</v>
      </c>
      <c r="BM2653">
        <v>43470</v>
      </c>
      <c r="BR2653" t="s">
        <v>2854</v>
      </c>
      <c r="BS2653" t="s">
        <v>2855</v>
      </c>
      <c r="BU2653">
        <v>1</v>
      </c>
      <c r="BV2653" t="s">
        <v>118</v>
      </c>
      <c r="BX2653" t="s">
        <v>119</v>
      </c>
      <c r="BY2653" t="s">
        <v>119</v>
      </c>
      <c r="BZ2653" t="s">
        <v>119</v>
      </c>
      <c r="CA2653">
        <v>1</v>
      </c>
      <c r="CC2653" t="s">
        <v>120</v>
      </c>
      <c r="CH2653">
        <v>540</v>
      </c>
      <c r="CI2653">
        <v>41030</v>
      </c>
      <c r="CJ2653" t="s">
        <v>106</v>
      </c>
      <c r="CK2653" t="s">
        <v>106</v>
      </c>
      <c r="CL2653">
        <v>15</v>
      </c>
      <c r="CM2653" t="s">
        <v>2963</v>
      </c>
      <c r="CO2653">
        <v>124787</v>
      </c>
      <c r="CQ2653">
        <v>0</v>
      </c>
      <c r="CR2653">
        <v>0</v>
      </c>
      <c r="CS2653">
        <v>0</v>
      </c>
      <c r="CY2653" t="s">
        <v>123</v>
      </c>
      <c r="CZ2653" t="s">
        <v>124</v>
      </c>
      <c r="DD2653" t="str" cm="1">
        <f t="array" ref="DD2653">TEXT(_xlfn.SEQUENCE(1, DATEDIF(AG2653, AH2653, "m") + 1, AG2653, 30), "YYYY-APMM")</f>
        <v>2013-AP12</v>
      </c>
      <c r="DN2653">
        <f t="shared" si="82"/>
        <v>1192.75</v>
      </c>
      <c r="DO2653" t="str">
        <f t="shared" si="83"/>
        <v>TILE MASON SK</v>
      </c>
    </row>
    <row r="2654" spans="1:119" x14ac:dyDescent="0.35">
      <c r="A2654" t="s">
        <v>105</v>
      </c>
      <c r="B2654">
        <v>501939</v>
      </c>
      <c r="C2654">
        <v>6359</v>
      </c>
      <c r="D2654">
        <v>124789</v>
      </c>
      <c r="E2654">
        <v>13662</v>
      </c>
      <c r="F2654">
        <v>0</v>
      </c>
      <c r="G2654" t="s">
        <v>106</v>
      </c>
      <c r="H2654" t="s">
        <v>106</v>
      </c>
      <c r="I2654" t="s">
        <v>106</v>
      </c>
      <c r="J2654" t="s">
        <v>107</v>
      </c>
      <c r="K2654" t="s">
        <v>108</v>
      </c>
      <c r="L2654" t="s">
        <v>109</v>
      </c>
      <c r="M2654" t="s">
        <v>110</v>
      </c>
      <c r="N2654" t="s">
        <v>6340</v>
      </c>
      <c r="O2654" t="s">
        <v>2929</v>
      </c>
      <c r="P2654">
        <v>8178</v>
      </c>
      <c r="Q2654">
        <v>80</v>
      </c>
      <c r="R2654">
        <v>80</v>
      </c>
      <c r="S2654">
        <v>120</v>
      </c>
      <c r="T2654">
        <v>0</v>
      </c>
      <c r="U2654">
        <v>1350</v>
      </c>
      <c r="V2654">
        <v>1350</v>
      </c>
      <c r="W2654">
        <v>120</v>
      </c>
      <c r="X2654">
        <v>0</v>
      </c>
      <c r="Y2654">
        <v>0</v>
      </c>
      <c r="Z2654">
        <v>0</v>
      </c>
      <c r="AD2654" s="1">
        <v>41639.333333333336</v>
      </c>
      <c r="AE2654" s="1">
        <v>41655.708333333336</v>
      </c>
      <c r="AG2654" s="1">
        <v>41627.333333333336</v>
      </c>
      <c r="AH2654" s="1">
        <v>41644.708333333336</v>
      </c>
      <c r="AI2654" s="1">
        <v>41627.333333333336</v>
      </c>
      <c r="AJ2654" s="1">
        <v>41644.708333333336</v>
      </c>
      <c r="AK2654" s="1">
        <v>41627.333333333336</v>
      </c>
      <c r="AL2654" s="1">
        <v>41644.708333333336</v>
      </c>
      <c r="AM2654" s="1">
        <v>41639.333333333336</v>
      </c>
      <c r="AN2654" s="1">
        <v>41655.708333333336</v>
      </c>
      <c r="AP2654" t="s">
        <v>113</v>
      </c>
      <c r="AU2654" t="s">
        <v>6341</v>
      </c>
      <c r="AY2654" t="s">
        <v>106</v>
      </c>
      <c r="AZ2654">
        <v>0</v>
      </c>
      <c r="BA2654">
        <v>0</v>
      </c>
      <c r="BD2654" s="3">
        <v>41321.661805555559</v>
      </c>
      <c r="BE2654" s="3">
        <v>41321.663888888892</v>
      </c>
      <c r="BF2654" t="s">
        <v>115</v>
      </c>
      <c r="BG2654" t="s">
        <v>115</v>
      </c>
      <c r="BH2654">
        <v>8149</v>
      </c>
      <c r="BM2654">
        <v>43550</v>
      </c>
      <c r="BR2654" t="s">
        <v>116</v>
      </c>
      <c r="BS2654" t="s">
        <v>117</v>
      </c>
      <c r="BU2654">
        <v>1</v>
      </c>
      <c r="BV2654" t="s">
        <v>118</v>
      </c>
      <c r="BX2654" t="s">
        <v>119</v>
      </c>
      <c r="BY2654" t="s">
        <v>119</v>
      </c>
      <c r="BZ2654" t="s">
        <v>119</v>
      </c>
      <c r="CA2654">
        <v>1</v>
      </c>
      <c r="CC2654" t="s">
        <v>120</v>
      </c>
      <c r="CH2654">
        <v>540</v>
      </c>
      <c r="CI2654">
        <v>41030</v>
      </c>
      <c r="CJ2654" t="s">
        <v>106</v>
      </c>
      <c r="CK2654" t="s">
        <v>106</v>
      </c>
      <c r="CL2654">
        <v>15</v>
      </c>
      <c r="CM2654" t="s">
        <v>2963</v>
      </c>
      <c r="CO2654">
        <v>124787</v>
      </c>
      <c r="CQ2654">
        <v>0</v>
      </c>
      <c r="CR2654">
        <v>0</v>
      </c>
      <c r="CS2654">
        <v>0</v>
      </c>
      <c r="CY2654" t="s">
        <v>123</v>
      </c>
      <c r="CZ2654" t="s">
        <v>124</v>
      </c>
      <c r="DD2654" t="str" cm="1">
        <f t="array" ref="DD2654">TEXT(_xlfn.SEQUENCE(1, DATEDIF(AG2654, AH2654, "m") + 1, AG2654, 30), "YYYY-APMM")</f>
        <v>2013-AP12</v>
      </c>
      <c r="DN2654">
        <f t="shared" si="82"/>
        <v>1350</v>
      </c>
      <c r="DO2654" t="str">
        <f t="shared" si="83"/>
        <v>LABOR- SUBCONTRACTOR</v>
      </c>
    </row>
    <row r="2655" spans="1:119" x14ac:dyDescent="0.35">
      <c r="A2655" t="s">
        <v>105</v>
      </c>
      <c r="B2655">
        <v>501940</v>
      </c>
      <c r="C2655">
        <v>6359</v>
      </c>
      <c r="D2655">
        <v>124789</v>
      </c>
      <c r="E2655">
        <v>13662</v>
      </c>
      <c r="F2655">
        <v>0</v>
      </c>
      <c r="G2655" t="s">
        <v>106</v>
      </c>
      <c r="H2655" t="s">
        <v>106</v>
      </c>
      <c r="I2655" t="s">
        <v>106</v>
      </c>
      <c r="J2655" t="s">
        <v>107</v>
      </c>
      <c r="K2655" t="s">
        <v>108</v>
      </c>
      <c r="L2655" t="s">
        <v>109</v>
      </c>
      <c r="M2655" t="s">
        <v>110</v>
      </c>
      <c r="N2655" t="s">
        <v>6342</v>
      </c>
      <c r="O2655" t="s">
        <v>2932</v>
      </c>
      <c r="P2655">
        <v>8178</v>
      </c>
      <c r="Q2655">
        <v>16</v>
      </c>
      <c r="R2655">
        <v>16</v>
      </c>
      <c r="S2655">
        <v>160</v>
      </c>
      <c r="T2655">
        <v>0</v>
      </c>
      <c r="U2655">
        <v>150</v>
      </c>
      <c r="V2655">
        <v>150</v>
      </c>
      <c r="W2655">
        <v>160</v>
      </c>
      <c r="X2655">
        <v>0</v>
      </c>
      <c r="Y2655">
        <v>0</v>
      </c>
      <c r="Z2655">
        <v>0</v>
      </c>
      <c r="AD2655" s="1">
        <v>41633.333333333336</v>
      </c>
      <c r="AE2655" s="1">
        <v>41655.708333333336</v>
      </c>
      <c r="AG2655" s="1">
        <v>41631.333333333336</v>
      </c>
      <c r="AH2655" s="1">
        <v>41653.708333333336</v>
      </c>
      <c r="AI2655" s="1">
        <v>41631.333333333336</v>
      </c>
      <c r="AJ2655" s="1">
        <v>41653.708333333336</v>
      </c>
      <c r="AK2655" s="1">
        <v>41631.333333333336</v>
      </c>
      <c r="AL2655" s="1">
        <v>41653.708333333336</v>
      </c>
      <c r="AM2655" s="1">
        <v>41633.333333333336</v>
      </c>
      <c r="AN2655" s="1">
        <v>41655.708333333336</v>
      </c>
      <c r="AP2655" t="s">
        <v>113</v>
      </c>
      <c r="AU2655" t="s">
        <v>6343</v>
      </c>
      <c r="AY2655" t="s">
        <v>106</v>
      </c>
      <c r="AZ2655">
        <v>0</v>
      </c>
      <c r="BA2655">
        <v>0</v>
      </c>
      <c r="BD2655" s="3">
        <v>41321.661805555559</v>
      </c>
      <c r="BE2655" s="3">
        <v>41321.663888888892</v>
      </c>
      <c r="BF2655" t="s">
        <v>115</v>
      </c>
      <c r="BG2655" t="s">
        <v>115</v>
      </c>
      <c r="BH2655">
        <v>8149</v>
      </c>
      <c r="BM2655">
        <v>43550</v>
      </c>
      <c r="BR2655" t="s">
        <v>116</v>
      </c>
      <c r="BS2655" t="s">
        <v>117</v>
      </c>
      <c r="BU2655">
        <v>1</v>
      </c>
      <c r="BV2655" t="s">
        <v>118</v>
      </c>
      <c r="BX2655" t="s">
        <v>119</v>
      </c>
      <c r="BY2655" t="s">
        <v>119</v>
      </c>
      <c r="BZ2655" t="s">
        <v>119</v>
      </c>
      <c r="CA2655">
        <v>1</v>
      </c>
      <c r="CC2655" t="s">
        <v>120</v>
      </c>
      <c r="CH2655">
        <v>540</v>
      </c>
      <c r="CI2655">
        <v>41030</v>
      </c>
      <c r="CJ2655" t="s">
        <v>106</v>
      </c>
      <c r="CK2655" t="s">
        <v>106</v>
      </c>
      <c r="CL2655">
        <v>15</v>
      </c>
      <c r="CM2655" t="s">
        <v>2963</v>
      </c>
      <c r="CO2655">
        <v>124787</v>
      </c>
      <c r="CQ2655">
        <v>0</v>
      </c>
      <c r="CR2655">
        <v>0</v>
      </c>
      <c r="CS2655">
        <v>0</v>
      </c>
      <c r="CY2655" t="s">
        <v>123</v>
      </c>
      <c r="CZ2655" t="s">
        <v>124</v>
      </c>
      <c r="DD2655" t="str" cm="1">
        <f t="array" ref="DD2655">TEXT(_xlfn.SEQUENCE(1, DATEDIF(AG2655, AH2655, "m") + 1, AG2655, 30), "YYYY-APMM")</f>
        <v>2013-AP12</v>
      </c>
      <c r="DN2655">
        <f t="shared" si="82"/>
        <v>150</v>
      </c>
      <c r="DO2655" t="str">
        <f t="shared" si="83"/>
        <v>LABOR- SUBCONTRACTOR</v>
      </c>
    </row>
    <row r="2656" spans="1:119" x14ac:dyDescent="0.35">
      <c r="A2656" t="s">
        <v>105</v>
      </c>
      <c r="B2656">
        <v>501941</v>
      </c>
      <c r="C2656">
        <v>6359</v>
      </c>
      <c r="D2656">
        <v>124789</v>
      </c>
      <c r="E2656">
        <v>13662</v>
      </c>
      <c r="F2656">
        <v>0</v>
      </c>
      <c r="G2656" t="s">
        <v>106</v>
      </c>
      <c r="H2656" t="s">
        <v>106</v>
      </c>
      <c r="I2656" t="s">
        <v>106</v>
      </c>
      <c r="J2656" t="s">
        <v>107</v>
      </c>
      <c r="K2656" t="s">
        <v>108</v>
      </c>
      <c r="L2656" t="s">
        <v>109</v>
      </c>
      <c r="M2656" t="s">
        <v>110</v>
      </c>
      <c r="N2656" t="s">
        <v>6344</v>
      </c>
      <c r="O2656" t="s">
        <v>2935</v>
      </c>
      <c r="P2656">
        <v>8178</v>
      </c>
      <c r="Q2656">
        <v>0</v>
      </c>
      <c r="R2656">
        <v>0</v>
      </c>
      <c r="S2656">
        <v>160</v>
      </c>
      <c r="T2656">
        <v>0</v>
      </c>
      <c r="U2656">
        <v>956.25</v>
      </c>
      <c r="V2656">
        <v>956.25</v>
      </c>
      <c r="W2656">
        <v>160</v>
      </c>
      <c r="X2656">
        <v>0</v>
      </c>
      <c r="Y2656">
        <v>0</v>
      </c>
      <c r="Z2656">
        <v>0</v>
      </c>
      <c r="AD2656" s="1">
        <v>41623.333333333336</v>
      </c>
      <c r="AE2656" s="1">
        <v>41646.708333333336</v>
      </c>
      <c r="AG2656" s="1">
        <v>41623.333333333336</v>
      </c>
      <c r="AH2656" s="1">
        <v>41646.708333333336</v>
      </c>
      <c r="AI2656" s="1">
        <v>41623.333333333336</v>
      </c>
      <c r="AJ2656" s="1">
        <v>41646.708333333336</v>
      </c>
      <c r="AK2656" s="1">
        <v>41623.333333333336</v>
      </c>
      <c r="AL2656" s="1">
        <v>41646.708333333336</v>
      </c>
      <c r="AM2656" s="1">
        <v>41623.333333333336</v>
      </c>
      <c r="AN2656" s="1">
        <v>41646.708333333336</v>
      </c>
      <c r="AP2656" t="s">
        <v>113</v>
      </c>
      <c r="AU2656" t="s">
        <v>6345</v>
      </c>
      <c r="AY2656" t="s">
        <v>106</v>
      </c>
      <c r="AZ2656">
        <v>0</v>
      </c>
      <c r="BA2656">
        <v>0</v>
      </c>
      <c r="BD2656" s="3">
        <v>41321.661805555559</v>
      </c>
      <c r="BE2656" s="3">
        <v>41321.663888888892</v>
      </c>
      <c r="BF2656" t="s">
        <v>115</v>
      </c>
      <c r="BG2656" t="s">
        <v>115</v>
      </c>
      <c r="BH2656">
        <v>8149</v>
      </c>
      <c r="BM2656">
        <v>43550</v>
      </c>
      <c r="BR2656" t="s">
        <v>116</v>
      </c>
      <c r="BS2656" t="s">
        <v>117</v>
      </c>
      <c r="BU2656">
        <v>1</v>
      </c>
      <c r="BV2656" t="s">
        <v>118</v>
      </c>
      <c r="BX2656" t="s">
        <v>119</v>
      </c>
      <c r="BY2656" t="s">
        <v>119</v>
      </c>
      <c r="BZ2656" t="s">
        <v>119</v>
      </c>
      <c r="CA2656">
        <v>1</v>
      </c>
      <c r="CC2656" t="s">
        <v>120</v>
      </c>
      <c r="CH2656">
        <v>540</v>
      </c>
      <c r="CI2656">
        <v>41030</v>
      </c>
      <c r="CJ2656" t="s">
        <v>106</v>
      </c>
      <c r="CK2656" t="s">
        <v>106</v>
      </c>
      <c r="CL2656">
        <v>15</v>
      </c>
      <c r="CM2656" t="s">
        <v>2963</v>
      </c>
      <c r="CO2656">
        <v>124787</v>
      </c>
      <c r="CQ2656">
        <v>0</v>
      </c>
      <c r="CR2656">
        <v>0</v>
      </c>
      <c r="CS2656">
        <v>0</v>
      </c>
      <c r="CY2656" t="s">
        <v>123</v>
      </c>
      <c r="CZ2656" t="s">
        <v>124</v>
      </c>
      <c r="DD2656" t="str" cm="1">
        <f t="array" ref="DD2656">TEXT(_xlfn.SEQUENCE(1, DATEDIF(AG2656, AH2656, "m") + 1, AG2656, 30), "YYYY-APMM")</f>
        <v>2013-AP12</v>
      </c>
      <c r="DN2656">
        <f t="shared" si="82"/>
        <v>956.25</v>
      </c>
      <c r="DO2656" t="str">
        <f t="shared" si="83"/>
        <v>LABOR- SUBCONTRACTOR</v>
      </c>
    </row>
    <row r="2657" spans="1:119" x14ac:dyDescent="0.35">
      <c r="A2657" t="s">
        <v>105</v>
      </c>
      <c r="B2657">
        <v>501942</v>
      </c>
      <c r="C2657">
        <v>6359</v>
      </c>
      <c r="D2657">
        <v>124789</v>
      </c>
      <c r="E2657">
        <v>13662</v>
      </c>
      <c r="F2657">
        <v>0</v>
      </c>
      <c r="G2657" t="s">
        <v>106</v>
      </c>
      <c r="H2657" t="s">
        <v>106</v>
      </c>
      <c r="I2657" t="s">
        <v>106</v>
      </c>
      <c r="J2657" t="s">
        <v>107</v>
      </c>
      <c r="K2657" t="s">
        <v>108</v>
      </c>
      <c r="L2657" t="s">
        <v>109</v>
      </c>
      <c r="M2657" t="s">
        <v>110</v>
      </c>
      <c r="N2657" t="s">
        <v>6346</v>
      </c>
      <c r="O2657" t="s">
        <v>2938</v>
      </c>
      <c r="P2657">
        <v>8178</v>
      </c>
      <c r="Q2657">
        <v>16</v>
      </c>
      <c r="R2657">
        <v>0</v>
      </c>
      <c r="S2657">
        <v>160</v>
      </c>
      <c r="T2657">
        <v>0</v>
      </c>
      <c r="U2657">
        <v>103.9</v>
      </c>
      <c r="V2657">
        <v>103.9</v>
      </c>
      <c r="W2657">
        <v>160</v>
      </c>
      <c r="X2657">
        <v>0</v>
      </c>
      <c r="Y2657">
        <v>0</v>
      </c>
      <c r="Z2657">
        <v>0</v>
      </c>
      <c r="AD2657" s="1">
        <v>41638.333333333336</v>
      </c>
      <c r="AE2657" s="1">
        <v>41660.708333333336</v>
      </c>
      <c r="AG2657" s="1">
        <v>41636.333333333336</v>
      </c>
      <c r="AH2657" s="1">
        <v>41658.708333333336</v>
      </c>
      <c r="AI2657" s="1">
        <v>41636.333333333336</v>
      </c>
      <c r="AJ2657" s="1">
        <v>41658.708333333336</v>
      </c>
      <c r="AK2657" s="1">
        <v>41636.333333333336</v>
      </c>
      <c r="AL2657" s="1">
        <v>41658.708333333336</v>
      </c>
      <c r="AM2657" s="1">
        <v>41638.333333333336</v>
      </c>
      <c r="AN2657" s="1">
        <v>41660.708333333336</v>
      </c>
      <c r="AP2657" t="s">
        <v>113</v>
      </c>
      <c r="AU2657" t="s">
        <v>6347</v>
      </c>
      <c r="AY2657" t="s">
        <v>106</v>
      </c>
      <c r="AZ2657">
        <v>0</v>
      </c>
      <c r="BA2657">
        <v>0</v>
      </c>
      <c r="BD2657" s="3">
        <v>41321.661805555559</v>
      </c>
      <c r="BE2657" s="3">
        <v>41321.663888888892</v>
      </c>
      <c r="BF2657" t="s">
        <v>115</v>
      </c>
      <c r="BG2657" t="s">
        <v>115</v>
      </c>
      <c r="BH2657">
        <v>8149</v>
      </c>
      <c r="BM2657">
        <v>43550</v>
      </c>
      <c r="BR2657" t="s">
        <v>116</v>
      </c>
      <c r="BS2657" t="s">
        <v>117</v>
      </c>
      <c r="BU2657">
        <v>1</v>
      </c>
      <c r="BV2657" t="s">
        <v>118</v>
      </c>
      <c r="BX2657" t="s">
        <v>119</v>
      </c>
      <c r="BY2657" t="s">
        <v>119</v>
      </c>
      <c r="BZ2657" t="s">
        <v>119</v>
      </c>
      <c r="CA2657">
        <v>1</v>
      </c>
      <c r="CC2657" t="s">
        <v>120</v>
      </c>
      <c r="CH2657">
        <v>540</v>
      </c>
      <c r="CI2657">
        <v>41030</v>
      </c>
      <c r="CJ2657" t="s">
        <v>106</v>
      </c>
      <c r="CK2657" t="s">
        <v>106</v>
      </c>
      <c r="CL2657">
        <v>15</v>
      </c>
      <c r="CM2657" t="s">
        <v>2963</v>
      </c>
      <c r="CO2657">
        <v>124787</v>
      </c>
      <c r="CQ2657">
        <v>0</v>
      </c>
      <c r="CR2657">
        <v>0</v>
      </c>
      <c r="CS2657">
        <v>0</v>
      </c>
      <c r="CY2657" t="s">
        <v>123</v>
      </c>
      <c r="CZ2657" t="s">
        <v>124</v>
      </c>
      <c r="DD2657" t="str" cm="1">
        <f t="array" ref="DD2657">TEXT(_xlfn.SEQUENCE(1, DATEDIF(AG2657, AH2657, "m") + 1, AG2657, 30), "YYYY-APMM")</f>
        <v>2013-AP12</v>
      </c>
      <c r="DN2657">
        <f t="shared" si="82"/>
        <v>103.9</v>
      </c>
      <c r="DO2657" t="str">
        <f t="shared" si="83"/>
        <v>LABOR- SUBCONTRACTOR</v>
      </c>
    </row>
    <row r="2658" spans="1:119" x14ac:dyDescent="0.35">
      <c r="A2658" t="s">
        <v>105</v>
      </c>
      <c r="B2658">
        <v>501943</v>
      </c>
      <c r="C2658">
        <v>6359</v>
      </c>
      <c r="D2658">
        <v>124789</v>
      </c>
      <c r="E2658">
        <v>13662</v>
      </c>
      <c r="F2658">
        <v>0</v>
      </c>
      <c r="G2658" t="s">
        <v>106</v>
      </c>
      <c r="H2658" t="s">
        <v>106</v>
      </c>
      <c r="I2658" t="s">
        <v>106</v>
      </c>
      <c r="J2658" t="s">
        <v>107</v>
      </c>
      <c r="K2658" t="s">
        <v>108</v>
      </c>
      <c r="L2658" t="s">
        <v>109</v>
      </c>
      <c r="M2658" t="s">
        <v>110</v>
      </c>
      <c r="N2658" t="s">
        <v>6348</v>
      </c>
      <c r="O2658" t="s">
        <v>2941</v>
      </c>
      <c r="P2658">
        <v>8178</v>
      </c>
      <c r="Q2658">
        <v>0</v>
      </c>
      <c r="R2658">
        <v>0</v>
      </c>
      <c r="S2658">
        <v>200</v>
      </c>
      <c r="T2658">
        <v>0</v>
      </c>
      <c r="U2658">
        <v>866</v>
      </c>
      <c r="V2658">
        <v>866</v>
      </c>
      <c r="W2658">
        <v>200</v>
      </c>
      <c r="X2658">
        <v>0</v>
      </c>
      <c r="Y2658">
        <v>0</v>
      </c>
      <c r="Z2658">
        <v>0</v>
      </c>
      <c r="AD2658" s="1">
        <v>41632.333333333336</v>
      </c>
      <c r="AE2658" s="1">
        <v>41660.708333333336</v>
      </c>
      <c r="AG2658" s="1">
        <v>41632.333333333336</v>
      </c>
      <c r="AH2658" s="1">
        <v>41660.708333333336</v>
      </c>
      <c r="AI2658" s="1">
        <v>41632.333333333336</v>
      </c>
      <c r="AJ2658" s="1">
        <v>41660.708333333336</v>
      </c>
      <c r="AK2658" s="1">
        <v>41632.333333333336</v>
      </c>
      <c r="AL2658" s="1">
        <v>41660.708333333336</v>
      </c>
      <c r="AM2658" s="1">
        <v>41632.333333333336</v>
      </c>
      <c r="AN2658" s="1">
        <v>41660.708333333336</v>
      </c>
      <c r="AP2658" t="s">
        <v>113</v>
      </c>
      <c r="AU2658" t="s">
        <v>6349</v>
      </c>
      <c r="AY2658" t="s">
        <v>106</v>
      </c>
      <c r="AZ2658">
        <v>0</v>
      </c>
      <c r="BA2658">
        <v>0</v>
      </c>
      <c r="BD2658" s="3">
        <v>41321.661805555559</v>
      </c>
      <c r="BE2658" s="3">
        <v>41321.663888888892</v>
      </c>
      <c r="BF2658" t="s">
        <v>115</v>
      </c>
      <c r="BG2658" t="s">
        <v>115</v>
      </c>
      <c r="BH2658">
        <v>8149</v>
      </c>
      <c r="BM2658">
        <v>43550</v>
      </c>
      <c r="BR2658" t="s">
        <v>116</v>
      </c>
      <c r="BS2658" t="s">
        <v>117</v>
      </c>
      <c r="BU2658">
        <v>1</v>
      </c>
      <c r="BV2658" t="s">
        <v>118</v>
      </c>
      <c r="BX2658" t="s">
        <v>119</v>
      </c>
      <c r="BY2658" t="s">
        <v>119</v>
      </c>
      <c r="BZ2658" t="s">
        <v>119</v>
      </c>
      <c r="CA2658">
        <v>1</v>
      </c>
      <c r="CC2658" t="s">
        <v>120</v>
      </c>
      <c r="CH2658">
        <v>540</v>
      </c>
      <c r="CI2658">
        <v>41030</v>
      </c>
      <c r="CJ2658" t="s">
        <v>106</v>
      </c>
      <c r="CK2658" t="s">
        <v>106</v>
      </c>
      <c r="CL2658">
        <v>15</v>
      </c>
      <c r="CM2658" t="s">
        <v>2963</v>
      </c>
      <c r="CO2658">
        <v>124787</v>
      </c>
      <c r="CQ2658">
        <v>0</v>
      </c>
      <c r="CR2658">
        <v>0</v>
      </c>
      <c r="CS2658">
        <v>0</v>
      </c>
      <c r="CY2658" t="s">
        <v>123</v>
      </c>
      <c r="CZ2658" t="s">
        <v>124</v>
      </c>
      <c r="DD2658" t="str" cm="1">
        <f t="array" ref="DD2658">TEXT(_xlfn.SEQUENCE(1, DATEDIF(AG2658, AH2658, "m") + 1, AG2658, 30), "YYYY-APMM")</f>
        <v>2013-AP12</v>
      </c>
      <c r="DN2658">
        <f t="shared" si="82"/>
        <v>866</v>
      </c>
      <c r="DO2658" t="str">
        <f t="shared" si="83"/>
        <v>LABOR- SUBCONTRACTOR</v>
      </c>
    </row>
    <row r="2659" spans="1:119" x14ac:dyDescent="0.35">
      <c r="A2659" t="s">
        <v>105</v>
      </c>
      <c r="B2659">
        <v>501944</v>
      </c>
      <c r="C2659">
        <v>6359</v>
      </c>
      <c r="D2659">
        <v>124789</v>
      </c>
      <c r="E2659">
        <v>13662</v>
      </c>
      <c r="F2659">
        <v>0</v>
      </c>
      <c r="G2659" t="s">
        <v>106</v>
      </c>
      <c r="H2659" t="s">
        <v>106</v>
      </c>
      <c r="I2659" t="s">
        <v>106</v>
      </c>
      <c r="J2659" t="s">
        <v>107</v>
      </c>
      <c r="K2659" t="s">
        <v>108</v>
      </c>
      <c r="L2659" t="s">
        <v>109</v>
      </c>
      <c r="M2659" t="s">
        <v>110</v>
      </c>
      <c r="N2659" t="s">
        <v>6350</v>
      </c>
      <c r="O2659" t="s">
        <v>2986</v>
      </c>
      <c r="P2659">
        <v>8178</v>
      </c>
      <c r="Q2659">
        <v>0</v>
      </c>
      <c r="R2659">
        <v>0</v>
      </c>
      <c r="S2659">
        <v>120</v>
      </c>
      <c r="T2659">
        <v>0</v>
      </c>
      <c r="U2659">
        <v>220</v>
      </c>
      <c r="V2659">
        <v>220</v>
      </c>
      <c r="W2659">
        <v>120</v>
      </c>
      <c r="X2659">
        <v>0</v>
      </c>
      <c r="Y2659">
        <v>0</v>
      </c>
      <c r="Z2659">
        <v>0</v>
      </c>
      <c r="AD2659" s="1">
        <v>41647.333333333336</v>
      </c>
      <c r="AE2659" s="1">
        <v>41664.708333333336</v>
      </c>
      <c r="AG2659" s="1">
        <v>41647.333333333336</v>
      </c>
      <c r="AH2659" s="1">
        <v>41664.708333333336</v>
      </c>
      <c r="AI2659" s="1">
        <v>41647.333333333336</v>
      </c>
      <c r="AJ2659" s="1">
        <v>41664.708333333336</v>
      </c>
      <c r="AK2659" s="1">
        <v>41647.333333333336</v>
      </c>
      <c r="AL2659" s="1">
        <v>41664.708333333336</v>
      </c>
      <c r="AM2659" s="1">
        <v>41647.333333333336</v>
      </c>
      <c r="AN2659" s="1">
        <v>41664.708333333336</v>
      </c>
      <c r="AP2659" t="s">
        <v>113</v>
      </c>
      <c r="AU2659" t="s">
        <v>6351</v>
      </c>
      <c r="AY2659" t="s">
        <v>106</v>
      </c>
      <c r="AZ2659">
        <v>0</v>
      </c>
      <c r="BA2659">
        <v>0</v>
      </c>
      <c r="BD2659" s="3">
        <v>41321.661805555559</v>
      </c>
      <c r="BE2659" s="3">
        <v>41321.663888888892</v>
      </c>
      <c r="BF2659" t="s">
        <v>115</v>
      </c>
      <c r="BG2659" t="s">
        <v>115</v>
      </c>
      <c r="BH2659">
        <v>8149</v>
      </c>
      <c r="BM2659">
        <v>43550</v>
      </c>
      <c r="BR2659" t="s">
        <v>116</v>
      </c>
      <c r="BS2659" t="s">
        <v>117</v>
      </c>
      <c r="BU2659">
        <v>1</v>
      </c>
      <c r="BV2659" t="s">
        <v>118</v>
      </c>
      <c r="BX2659" t="s">
        <v>119</v>
      </c>
      <c r="BY2659" t="s">
        <v>119</v>
      </c>
      <c r="BZ2659" t="s">
        <v>119</v>
      </c>
      <c r="CA2659">
        <v>1</v>
      </c>
      <c r="CC2659" t="s">
        <v>120</v>
      </c>
      <c r="CH2659">
        <v>540</v>
      </c>
      <c r="CI2659">
        <v>41030</v>
      </c>
      <c r="CJ2659" t="s">
        <v>106</v>
      </c>
      <c r="CK2659" t="s">
        <v>106</v>
      </c>
      <c r="CL2659">
        <v>15</v>
      </c>
      <c r="CM2659" t="s">
        <v>2963</v>
      </c>
      <c r="CO2659">
        <v>124787</v>
      </c>
      <c r="CQ2659">
        <v>0</v>
      </c>
      <c r="CR2659">
        <v>0</v>
      </c>
      <c r="CS2659">
        <v>0</v>
      </c>
      <c r="CY2659" t="s">
        <v>123</v>
      </c>
      <c r="CZ2659" t="s">
        <v>124</v>
      </c>
      <c r="DD2659" t="str" cm="1">
        <f t="array" ref="DD2659">TEXT(_xlfn.SEQUENCE(1, DATEDIF(AG2659, AH2659, "m") + 1, AG2659, 30), "YYYY-APMM")</f>
        <v>2014-AP01</v>
      </c>
      <c r="DN2659">
        <f t="shared" si="82"/>
        <v>220</v>
      </c>
      <c r="DO2659" t="str">
        <f t="shared" si="83"/>
        <v>LABOR- SUBCONTRACTOR</v>
      </c>
    </row>
    <row r="2660" spans="1:119" x14ac:dyDescent="0.35">
      <c r="A2660" t="s">
        <v>105</v>
      </c>
      <c r="B2660">
        <v>501945</v>
      </c>
      <c r="C2660">
        <v>6359</v>
      </c>
      <c r="D2660">
        <v>124789</v>
      </c>
      <c r="E2660">
        <v>13662</v>
      </c>
      <c r="F2660">
        <v>0</v>
      </c>
      <c r="G2660" t="s">
        <v>106</v>
      </c>
      <c r="H2660" t="s">
        <v>106</v>
      </c>
      <c r="I2660" t="s">
        <v>106</v>
      </c>
      <c r="J2660" t="s">
        <v>107</v>
      </c>
      <c r="K2660" t="s">
        <v>108</v>
      </c>
      <c r="L2660" t="s">
        <v>109</v>
      </c>
      <c r="M2660" t="s">
        <v>110</v>
      </c>
      <c r="N2660" t="s">
        <v>6352</v>
      </c>
      <c r="O2660" t="s">
        <v>2989</v>
      </c>
      <c r="P2660">
        <v>8178</v>
      </c>
      <c r="Q2660">
        <v>0</v>
      </c>
      <c r="R2660">
        <v>0</v>
      </c>
      <c r="S2660">
        <v>160</v>
      </c>
      <c r="T2660">
        <v>0</v>
      </c>
      <c r="U2660">
        <v>66</v>
      </c>
      <c r="V2660">
        <v>66</v>
      </c>
      <c r="W2660">
        <v>160</v>
      </c>
      <c r="X2660">
        <v>0</v>
      </c>
      <c r="Y2660">
        <v>0</v>
      </c>
      <c r="Z2660">
        <v>0</v>
      </c>
      <c r="AD2660" s="1">
        <v>41655.333333333336</v>
      </c>
      <c r="AE2660" s="1">
        <v>41678.708333333336</v>
      </c>
      <c r="AG2660" s="1">
        <v>41655.333333333336</v>
      </c>
      <c r="AH2660" s="1">
        <v>41678.708333333336</v>
      </c>
      <c r="AI2660" s="1">
        <v>41655.333333333336</v>
      </c>
      <c r="AJ2660" s="1">
        <v>41678.708333333336</v>
      </c>
      <c r="AK2660" s="1">
        <v>41655.333333333336</v>
      </c>
      <c r="AL2660" s="1">
        <v>41678.708333333336</v>
      </c>
      <c r="AM2660" s="1">
        <v>41655.333333333336</v>
      </c>
      <c r="AN2660" s="1">
        <v>41678.708333333336</v>
      </c>
      <c r="AP2660" t="s">
        <v>113</v>
      </c>
      <c r="AU2660" t="s">
        <v>6353</v>
      </c>
      <c r="AY2660" t="s">
        <v>106</v>
      </c>
      <c r="AZ2660">
        <v>0</v>
      </c>
      <c r="BA2660">
        <v>0</v>
      </c>
      <c r="BD2660" s="3">
        <v>41321.661805555559</v>
      </c>
      <c r="BE2660" s="3">
        <v>41321.663888888892</v>
      </c>
      <c r="BF2660" t="s">
        <v>115</v>
      </c>
      <c r="BG2660" t="s">
        <v>115</v>
      </c>
      <c r="BH2660">
        <v>8149</v>
      </c>
      <c r="BM2660">
        <v>43550</v>
      </c>
      <c r="BR2660" t="s">
        <v>116</v>
      </c>
      <c r="BS2660" t="s">
        <v>117</v>
      </c>
      <c r="BU2660">
        <v>1</v>
      </c>
      <c r="BV2660" t="s">
        <v>118</v>
      </c>
      <c r="BX2660" t="s">
        <v>119</v>
      </c>
      <c r="BY2660" t="s">
        <v>119</v>
      </c>
      <c r="BZ2660" t="s">
        <v>119</v>
      </c>
      <c r="CA2660">
        <v>1</v>
      </c>
      <c r="CC2660" t="s">
        <v>120</v>
      </c>
      <c r="CH2660">
        <v>540</v>
      </c>
      <c r="CI2660">
        <v>41030</v>
      </c>
      <c r="CJ2660" t="s">
        <v>106</v>
      </c>
      <c r="CK2660" t="s">
        <v>106</v>
      </c>
      <c r="CL2660">
        <v>15</v>
      </c>
      <c r="CM2660" t="s">
        <v>2963</v>
      </c>
      <c r="CO2660">
        <v>124787</v>
      </c>
      <c r="CQ2660">
        <v>0</v>
      </c>
      <c r="CR2660">
        <v>0</v>
      </c>
      <c r="CS2660">
        <v>0</v>
      </c>
      <c r="CY2660" t="s">
        <v>123</v>
      </c>
      <c r="CZ2660" t="s">
        <v>124</v>
      </c>
      <c r="DD2660" t="str" cm="1">
        <f t="array" ref="DD2660">TEXT(_xlfn.SEQUENCE(1, DATEDIF(AG2660, AH2660, "m") + 1, AG2660, 30), "YYYY-APMM")</f>
        <v>2014-AP01</v>
      </c>
      <c r="DN2660">
        <f t="shared" si="82"/>
        <v>66</v>
      </c>
      <c r="DO2660" t="str">
        <f t="shared" si="83"/>
        <v>LABOR- SUBCONTRACTOR</v>
      </c>
    </row>
    <row r="2661" spans="1:119" x14ac:dyDescent="0.35">
      <c r="A2661" t="s">
        <v>105</v>
      </c>
      <c r="B2661">
        <v>501946</v>
      </c>
      <c r="C2661">
        <v>6359</v>
      </c>
      <c r="D2661">
        <v>124789</v>
      </c>
      <c r="E2661">
        <v>13662</v>
      </c>
      <c r="F2661">
        <v>0</v>
      </c>
      <c r="G2661" t="s">
        <v>106</v>
      </c>
      <c r="H2661" t="s">
        <v>106</v>
      </c>
      <c r="I2661" t="s">
        <v>106</v>
      </c>
      <c r="J2661" t="s">
        <v>107</v>
      </c>
      <c r="K2661" t="s">
        <v>108</v>
      </c>
      <c r="L2661" t="s">
        <v>109</v>
      </c>
      <c r="M2661" t="s">
        <v>110</v>
      </c>
      <c r="N2661" t="s">
        <v>6354</v>
      </c>
      <c r="O2661" t="s">
        <v>2947</v>
      </c>
      <c r="P2661">
        <v>8178</v>
      </c>
      <c r="Q2661">
        <v>88</v>
      </c>
      <c r="R2661">
        <v>88</v>
      </c>
      <c r="S2661">
        <v>160</v>
      </c>
      <c r="T2661">
        <v>0</v>
      </c>
      <c r="U2661">
        <v>176</v>
      </c>
      <c r="V2661">
        <v>176</v>
      </c>
      <c r="W2661">
        <v>160</v>
      </c>
      <c r="X2661">
        <v>0</v>
      </c>
      <c r="Y2661">
        <v>0</v>
      </c>
      <c r="Z2661">
        <v>0</v>
      </c>
      <c r="AD2661" s="1">
        <v>41675.333333333336</v>
      </c>
      <c r="AE2661" s="1">
        <v>41699.708333333336</v>
      </c>
      <c r="AG2661" s="1">
        <v>41662.333333333336</v>
      </c>
      <c r="AH2661" s="1">
        <v>41686.708333333336</v>
      </c>
      <c r="AI2661" s="1">
        <v>41662.333333333336</v>
      </c>
      <c r="AJ2661" s="1">
        <v>41686.708333333336</v>
      </c>
      <c r="AK2661" s="1">
        <v>41662.333333333336</v>
      </c>
      <c r="AL2661" s="1">
        <v>41686.708333333336</v>
      </c>
      <c r="AM2661" s="1">
        <v>41675.333333333336</v>
      </c>
      <c r="AN2661" s="1">
        <v>41699.708333333336</v>
      </c>
      <c r="AP2661" t="s">
        <v>113</v>
      </c>
      <c r="AU2661" t="s">
        <v>6355</v>
      </c>
      <c r="AY2661" t="s">
        <v>106</v>
      </c>
      <c r="AZ2661">
        <v>0</v>
      </c>
      <c r="BA2661">
        <v>0</v>
      </c>
      <c r="BD2661" s="3">
        <v>41321.661805555559</v>
      </c>
      <c r="BE2661" s="3">
        <v>41321.663888888892</v>
      </c>
      <c r="BF2661" t="s">
        <v>115</v>
      </c>
      <c r="BG2661" t="s">
        <v>115</v>
      </c>
      <c r="BH2661">
        <v>8149</v>
      </c>
      <c r="BM2661">
        <v>43550</v>
      </c>
      <c r="BR2661" t="s">
        <v>116</v>
      </c>
      <c r="BS2661" t="s">
        <v>117</v>
      </c>
      <c r="BU2661">
        <v>1</v>
      </c>
      <c r="BV2661" t="s">
        <v>118</v>
      </c>
      <c r="BX2661" t="s">
        <v>119</v>
      </c>
      <c r="BY2661" t="s">
        <v>119</v>
      </c>
      <c r="BZ2661" t="s">
        <v>119</v>
      </c>
      <c r="CA2661">
        <v>1</v>
      </c>
      <c r="CC2661" t="s">
        <v>120</v>
      </c>
      <c r="CH2661">
        <v>540</v>
      </c>
      <c r="CI2661">
        <v>41030</v>
      </c>
      <c r="CJ2661" t="s">
        <v>106</v>
      </c>
      <c r="CK2661" t="s">
        <v>106</v>
      </c>
      <c r="CL2661">
        <v>15</v>
      </c>
      <c r="CM2661" t="s">
        <v>2963</v>
      </c>
      <c r="CO2661">
        <v>124787</v>
      </c>
      <c r="CQ2661">
        <v>0</v>
      </c>
      <c r="CR2661">
        <v>0</v>
      </c>
      <c r="CS2661">
        <v>0</v>
      </c>
      <c r="CY2661" t="s">
        <v>123</v>
      </c>
      <c r="CZ2661" t="s">
        <v>124</v>
      </c>
      <c r="DD2661" t="str" cm="1">
        <f t="array" ref="DD2661">TEXT(_xlfn.SEQUENCE(1, DATEDIF(AG2661, AH2661, "m") + 1, AG2661, 30), "YYYY-APMM")</f>
        <v>2014-AP01</v>
      </c>
      <c r="DN2661">
        <f t="shared" si="82"/>
        <v>176</v>
      </c>
      <c r="DO2661" t="str">
        <f t="shared" si="83"/>
        <v>LABOR- SUBCONTRACTOR</v>
      </c>
    </row>
    <row r="2662" spans="1:119" x14ac:dyDescent="0.35">
      <c r="A2662" t="s">
        <v>105</v>
      </c>
      <c r="B2662">
        <v>501947</v>
      </c>
      <c r="C2662">
        <v>6359</v>
      </c>
      <c r="D2662">
        <v>124789</v>
      </c>
      <c r="E2662">
        <v>13662</v>
      </c>
      <c r="F2662">
        <v>0</v>
      </c>
      <c r="G2662" t="s">
        <v>106</v>
      </c>
      <c r="H2662" t="s">
        <v>106</v>
      </c>
      <c r="I2662" t="s">
        <v>106</v>
      </c>
      <c r="J2662" t="s">
        <v>107</v>
      </c>
      <c r="K2662" t="s">
        <v>108</v>
      </c>
      <c r="L2662" t="s">
        <v>109</v>
      </c>
      <c r="M2662" t="s">
        <v>110</v>
      </c>
      <c r="N2662" t="s">
        <v>6356</v>
      </c>
      <c r="O2662" t="s">
        <v>2887</v>
      </c>
      <c r="P2662">
        <v>8178</v>
      </c>
      <c r="Q2662">
        <v>0</v>
      </c>
      <c r="R2662">
        <v>0</v>
      </c>
      <c r="S2662">
        <v>200</v>
      </c>
      <c r="T2662">
        <v>0</v>
      </c>
      <c r="U2662">
        <v>278</v>
      </c>
      <c r="V2662">
        <v>278</v>
      </c>
      <c r="W2662">
        <v>200</v>
      </c>
      <c r="X2662">
        <v>0</v>
      </c>
      <c r="Y2662">
        <v>0</v>
      </c>
      <c r="Z2662">
        <v>0</v>
      </c>
      <c r="AD2662" s="1">
        <v>41664.333333333336</v>
      </c>
      <c r="AE2662" s="1">
        <v>41693.708333333336</v>
      </c>
      <c r="AG2662" s="1">
        <v>41664.333333333336</v>
      </c>
      <c r="AH2662" s="1">
        <v>41693.708333333336</v>
      </c>
      <c r="AI2662" s="1">
        <v>41664.333333333336</v>
      </c>
      <c r="AJ2662" s="1">
        <v>41693.708333333336</v>
      </c>
      <c r="AK2662" s="1">
        <v>41664.333333333336</v>
      </c>
      <c r="AL2662" s="1">
        <v>41693.708333333336</v>
      </c>
      <c r="AM2662" s="1">
        <v>41664.333333333336</v>
      </c>
      <c r="AN2662" s="1">
        <v>41693.708333333336</v>
      </c>
      <c r="AP2662" t="s">
        <v>113</v>
      </c>
      <c r="AU2662" t="s">
        <v>6357</v>
      </c>
      <c r="AY2662" t="s">
        <v>106</v>
      </c>
      <c r="AZ2662">
        <v>0</v>
      </c>
      <c r="BA2662">
        <v>0</v>
      </c>
      <c r="BD2662" s="3">
        <v>41321.661805555559</v>
      </c>
      <c r="BE2662" s="3">
        <v>41321.663888888892</v>
      </c>
      <c r="BF2662" t="s">
        <v>115</v>
      </c>
      <c r="BG2662" t="s">
        <v>115</v>
      </c>
      <c r="BH2662">
        <v>8149</v>
      </c>
      <c r="BM2662">
        <v>43550</v>
      </c>
      <c r="BR2662" t="s">
        <v>116</v>
      </c>
      <c r="BS2662" t="s">
        <v>117</v>
      </c>
      <c r="BU2662">
        <v>1</v>
      </c>
      <c r="BV2662" t="s">
        <v>118</v>
      </c>
      <c r="BX2662" t="s">
        <v>119</v>
      </c>
      <c r="BY2662" t="s">
        <v>119</v>
      </c>
      <c r="BZ2662" t="s">
        <v>119</v>
      </c>
      <c r="CA2662">
        <v>1</v>
      </c>
      <c r="CC2662" t="s">
        <v>120</v>
      </c>
      <c r="CH2662">
        <v>540</v>
      </c>
      <c r="CI2662">
        <v>41030</v>
      </c>
      <c r="CJ2662" t="s">
        <v>106</v>
      </c>
      <c r="CK2662" t="s">
        <v>106</v>
      </c>
      <c r="CL2662">
        <v>15</v>
      </c>
      <c r="CM2662" t="s">
        <v>2963</v>
      </c>
      <c r="CO2662">
        <v>124787</v>
      </c>
      <c r="CQ2662">
        <v>0</v>
      </c>
      <c r="CR2662">
        <v>0</v>
      </c>
      <c r="CS2662">
        <v>0</v>
      </c>
      <c r="CY2662" t="s">
        <v>123</v>
      </c>
      <c r="CZ2662" t="s">
        <v>124</v>
      </c>
      <c r="DD2662" t="str" cm="1">
        <f t="array" ref="DD2662">TEXT(_xlfn.SEQUENCE(1, DATEDIF(AG2662, AH2662, "m") + 1, AG2662, 30), "YYYY-APMM")</f>
        <v>2014-AP01</v>
      </c>
      <c r="DN2662">
        <f t="shared" si="82"/>
        <v>278</v>
      </c>
      <c r="DO2662" t="str">
        <f t="shared" si="83"/>
        <v>LABOR- SUBCONTRACTOR</v>
      </c>
    </row>
    <row r="2663" spans="1:119" x14ac:dyDescent="0.35">
      <c r="A2663" t="s">
        <v>105</v>
      </c>
      <c r="B2663">
        <v>501948</v>
      </c>
      <c r="C2663">
        <v>6359</v>
      </c>
      <c r="D2663">
        <v>124789</v>
      </c>
      <c r="E2663">
        <v>13662</v>
      </c>
      <c r="F2663">
        <v>0</v>
      </c>
      <c r="G2663" t="s">
        <v>106</v>
      </c>
      <c r="H2663" t="s">
        <v>106</v>
      </c>
      <c r="I2663" t="s">
        <v>106</v>
      </c>
      <c r="J2663" t="s">
        <v>107</v>
      </c>
      <c r="K2663" t="s">
        <v>108</v>
      </c>
      <c r="L2663" t="s">
        <v>109</v>
      </c>
      <c r="M2663" t="s">
        <v>110</v>
      </c>
      <c r="N2663" t="s">
        <v>6358</v>
      </c>
      <c r="O2663" t="s">
        <v>2891</v>
      </c>
      <c r="P2663">
        <v>8171</v>
      </c>
      <c r="Q2663">
        <v>0</v>
      </c>
      <c r="R2663">
        <v>0</v>
      </c>
      <c r="S2663">
        <v>160</v>
      </c>
      <c r="T2663">
        <v>0</v>
      </c>
      <c r="U2663">
        <v>88</v>
      </c>
      <c r="V2663">
        <v>88</v>
      </c>
      <c r="W2663">
        <v>160</v>
      </c>
      <c r="X2663">
        <v>0</v>
      </c>
      <c r="Y2663">
        <v>0</v>
      </c>
      <c r="Z2663">
        <v>0</v>
      </c>
      <c r="AD2663" s="1">
        <v>41678.333333333336</v>
      </c>
      <c r="AE2663" s="1">
        <v>41701.708333333336</v>
      </c>
      <c r="AG2663" s="1">
        <v>41678.333333333336</v>
      </c>
      <c r="AH2663" s="1">
        <v>41701.708333333336</v>
      </c>
      <c r="AI2663" s="1">
        <v>41678.333333333336</v>
      </c>
      <c r="AJ2663" s="1">
        <v>41701.708333333336</v>
      </c>
      <c r="AK2663" s="1">
        <v>41678.333333333336</v>
      </c>
      <c r="AL2663" s="1">
        <v>41701.708333333336</v>
      </c>
      <c r="AM2663" s="1">
        <v>41678.333333333336</v>
      </c>
      <c r="AN2663" s="1">
        <v>41701.708333333336</v>
      </c>
      <c r="AP2663" t="s">
        <v>113</v>
      </c>
      <c r="AU2663" t="s">
        <v>6359</v>
      </c>
      <c r="AY2663" t="s">
        <v>106</v>
      </c>
      <c r="AZ2663">
        <v>0</v>
      </c>
      <c r="BA2663">
        <v>0</v>
      </c>
      <c r="BD2663" s="3">
        <v>41321.661805555559</v>
      </c>
      <c r="BE2663" s="3">
        <v>41321.663888888892</v>
      </c>
      <c r="BF2663" t="s">
        <v>115</v>
      </c>
      <c r="BG2663" t="s">
        <v>115</v>
      </c>
      <c r="BH2663">
        <v>8149</v>
      </c>
      <c r="BM2663">
        <v>43480</v>
      </c>
      <c r="BR2663" t="s">
        <v>2893</v>
      </c>
      <c r="BS2663" t="s">
        <v>2894</v>
      </c>
      <c r="BU2663">
        <v>1</v>
      </c>
      <c r="BV2663" t="s">
        <v>118</v>
      </c>
      <c r="BX2663" t="s">
        <v>119</v>
      </c>
      <c r="BY2663" t="s">
        <v>119</v>
      </c>
      <c r="BZ2663" t="s">
        <v>119</v>
      </c>
      <c r="CA2663">
        <v>1</v>
      </c>
      <c r="CC2663" t="s">
        <v>120</v>
      </c>
      <c r="CH2663">
        <v>540</v>
      </c>
      <c r="CI2663">
        <v>41030</v>
      </c>
      <c r="CJ2663" t="s">
        <v>106</v>
      </c>
      <c r="CK2663" t="s">
        <v>106</v>
      </c>
      <c r="CL2663">
        <v>15</v>
      </c>
      <c r="CM2663" t="s">
        <v>2963</v>
      </c>
      <c r="CO2663">
        <v>124787</v>
      </c>
      <c r="CQ2663">
        <v>0</v>
      </c>
      <c r="CR2663">
        <v>0</v>
      </c>
      <c r="CS2663">
        <v>0</v>
      </c>
      <c r="CY2663" t="s">
        <v>123</v>
      </c>
      <c r="CZ2663" t="s">
        <v>124</v>
      </c>
      <c r="DD2663" t="str" cm="1">
        <f t="array" ref="DD2663">TEXT(_xlfn.SEQUENCE(1, DATEDIF(AG2663, AH2663, "m") + 1, AG2663, 30), "YYYY-APMM")</f>
        <v>2014-AP02</v>
      </c>
      <c r="DN2663">
        <f t="shared" si="82"/>
        <v>88</v>
      </c>
      <c r="DO2663" t="str">
        <f t="shared" si="83"/>
        <v>GRANITE MASON SK</v>
      </c>
    </row>
    <row r="2664" spans="1:119" x14ac:dyDescent="0.35">
      <c r="A2664" t="s">
        <v>105</v>
      </c>
      <c r="B2664">
        <v>501949</v>
      </c>
      <c r="C2664">
        <v>6359</v>
      </c>
      <c r="D2664">
        <v>124789</v>
      </c>
      <c r="E2664">
        <v>13662</v>
      </c>
      <c r="F2664">
        <v>0</v>
      </c>
      <c r="G2664" t="s">
        <v>106</v>
      </c>
      <c r="H2664" t="s">
        <v>106</v>
      </c>
      <c r="I2664" t="s">
        <v>106</v>
      </c>
      <c r="J2664" t="s">
        <v>107</v>
      </c>
      <c r="K2664" t="s">
        <v>108</v>
      </c>
      <c r="L2664" t="s">
        <v>109</v>
      </c>
      <c r="M2664" t="s">
        <v>110</v>
      </c>
      <c r="N2664" t="s">
        <v>6360</v>
      </c>
      <c r="O2664" t="s">
        <v>2998</v>
      </c>
      <c r="P2664">
        <v>8301</v>
      </c>
      <c r="Q2664">
        <v>8</v>
      </c>
      <c r="R2664">
        <v>8</v>
      </c>
      <c r="S2664">
        <v>160</v>
      </c>
      <c r="T2664">
        <v>0</v>
      </c>
      <c r="U2664">
        <v>250</v>
      </c>
      <c r="V2664">
        <v>250</v>
      </c>
      <c r="W2664">
        <v>160</v>
      </c>
      <c r="X2664">
        <v>0</v>
      </c>
      <c r="Y2664">
        <v>0</v>
      </c>
      <c r="Z2664">
        <v>0</v>
      </c>
      <c r="AD2664" s="1">
        <v>41676.333333333336</v>
      </c>
      <c r="AE2664" s="1">
        <v>41700.708333333336</v>
      </c>
      <c r="AG2664" s="1">
        <v>41675.333333333336</v>
      </c>
      <c r="AH2664" s="1">
        <v>41699.708333333336</v>
      </c>
      <c r="AI2664" s="1">
        <v>41675.333333333336</v>
      </c>
      <c r="AJ2664" s="1">
        <v>41699.708333333336</v>
      </c>
      <c r="AK2664" s="1">
        <v>41675.333333333336</v>
      </c>
      <c r="AL2664" s="1">
        <v>41699.708333333336</v>
      </c>
      <c r="AM2664" s="1">
        <v>41676.333333333336</v>
      </c>
      <c r="AN2664" s="1">
        <v>41700.708333333336</v>
      </c>
      <c r="AP2664" t="s">
        <v>113</v>
      </c>
      <c r="AU2664" t="s">
        <v>6361</v>
      </c>
      <c r="AY2664" t="s">
        <v>106</v>
      </c>
      <c r="AZ2664">
        <v>0</v>
      </c>
      <c r="BA2664">
        <v>0</v>
      </c>
      <c r="BD2664" s="3">
        <v>41321.661805555559</v>
      </c>
      <c r="BE2664" s="3">
        <v>41321.663888888892</v>
      </c>
      <c r="BF2664" t="s">
        <v>115</v>
      </c>
      <c r="BG2664" t="s">
        <v>115</v>
      </c>
      <c r="BH2664">
        <v>8149</v>
      </c>
      <c r="BM2664">
        <v>45900</v>
      </c>
      <c r="BR2664" t="s">
        <v>6362</v>
      </c>
      <c r="BS2664" t="s">
        <v>6363</v>
      </c>
      <c r="BU2664">
        <v>1</v>
      </c>
      <c r="BV2664" t="s">
        <v>118</v>
      </c>
      <c r="BX2664" t="s">
        <v>119</v>
      </c>
      <c r="BY2664" t="s">
        <v>119</v>
      </c>
      <c r="BZ2664" t="s">
        <v>119</v>
      </c>
      <c r="CA2664">
        <v>1</v>
      </c>
      <c r="CC2664" t="s">
        <v>120</v>
      </c>
      <c r="CH2664">
        <v>540</v>
      </c>
      <c r="CI2664">
        <v>41030</v>
      </c>
      <c r="CJ2664" t="s">
        <v>106</v>
      </c>
      <c r="CK2664" t="s">
        <v>106</v>
      </c>
      <c r="CL2664">
        <v>15</v>
      </c>
      <c r="CM2664" t="s">
        <v>2963</v>
      </c>
      <c r="CO2664">
        <v>124787</v>
      </c>
      <c r="CQ2664">
        <v>0</v>
      </c>
      <c r="CR2664">
        <v>0</v>
      </c>
      <c r="CS2664">
        <v>0</v>
      </c>
      <c r="CY2664" t="s">
        <v>123</v>
      </c>
      <c r="CZ2664" t="s">
        <v>124</v>
      </c>
      <c r="DD2664" t="str" cm="1">
        <f t="array" ref="DD2664">TEXT(_xlfn.SEQUENCE(1, DATEDIF(AG2664, AH2664, "m") + 1, AG2664, 30), "YYYY-APMM")</f>
        <v>2014-AP02</v>
      </c>
      <c r="DN2664">
        <f t="shared" si="82"/>
        <v>250</v>
      </c>
      <c r="DO2664" t="str">
        <f t="shared" si="83"/>
        <v>HANDRAIL ERECTOR SKILLED</v>
      </c>
    </row>
    <row r="2665" spans="1:119" x14ac:dyDescent="0.35">
      <c r="A2665" t="s">
        <v>105</v>
      </c>
      <c r="B2665">
        <v>501950</v>
      </c>
      <c r="C2665">
        <v>6359</v>
      </c>
      <c r="D2665">
        <v>124789</v>
      </c>
      <c r="E2665">
        <v>13662</v>
      </c>
      <c r="F2665">
        <v>0</v>
      </c>
      <c r="G2665" t="s">
        <v>106</v>
      </c>
      <c r="H2665" t="s">
        <v>106</v>
      </c>
      <c r="I2665" t="s">
        <v>106</v>
      </c>
      <c r="J2665" t="s">
        <v>107</v>
      </c>
      <c r="K2665" t="s">
        <v>108</v>
      </c>
      <c r="L2665" t="s">
        <v>109</v>
      </c>
      <c r="M2665" t="s">
        <v>110</v>
      </c>
      <c r="N2665" t="s">
        <v>6364</v>
      </c>
      <c r="O2665" t="s">
        <v>2899</v>
      </c>
      <c r="P2665">
        <v>8178</v>
      </c>
      <c r="Q2665">
        <v>0</v>
      </c>
      <c r="R2665">
        <v>0</v>
      </c>
      <c r="S2665">
        <v>200</v>
      </c>
      <c r="T2665">
        <v>0</v>
      </c>
      <c r="U2665">
        <v>2872</v>
      </c>
      <c r="V2665">
        <v>2872</v>
      </c>
      <c r="W2665">
        <v>200</v>
      </c>
      <c r="X2665">
        <v>0</v>
      </c>
      <c r="Y2665">
        <v>0</v>
      </c>
      <c r="Z2665">
        <v>0</v>
      </c>
      <c r="AD2665" s="1">
        <v>41688.333333333336</v>
      </c>
      <c r="AE2665" s="1">
        <v>41716.708333333336</v>
      </c>
      <c r="AG2665" s="1">
        <v>41688.333333333336</v>
      </c>
      <c r="AH2665" s="1">
        <v>41716.708333333336</v>
      </c>
      <c r="AI2665" s="1">
        <v>41688.333333333336</v>
      </c>
      <c r="AJ2665" s="1">
        <v>41716.708333333336</v>
      </c>
      <c r="AK2665" s="1">
        <v>41688.333333333336</v>
      </c>
      <c r="AL2665" s="1">
        <v>41716.708333333336</v>
      </c>
      <c r="AM2665" s="1">
        <v>41688.333333333336</v>
      </c>
      <c r="AN2665" s="1">
        <v>41716.708333333336</v>
      </c>
      <c r="AP2665" t="s">
        <v>113</v>
      </c>
      <c r="AU2665" t="s">
        <v>6365</v>
      </c>
      <c r="AY2665" t="s">
        <v>106</v>
      </c>
      <c r="AZ2665">
        <v>0</v>
      </c>
      <c r="BA2665">
        <v>0</v>
      </c>
      <c r="BD2665" s="3">
        <v>41321.661805555559</v>
      </c>
      <c r="BE2665" s="3">
        <v>41321.663888888892</v>
      </c>
      <c r="BF2665" t="s">
        <v>115</v>
      </c>
      <c r="BG2665" t="s">
        <v>115</v>
      </c>
      <c r="BH2665">
        <v>8149</v>
      </c>
      <c r="BM2665">
        <v>43550</v>
      </c>
      <c r="BR2665" t="s">
        <v>116</v>
      </c>
      <c r="BS2665" t="s">
        <v>117</v>
      </c>
      <c r="BU2665">
        <v>1</v>
      </c>
      <c r="BV2665" t="s">
        <v>118</v>
      </c>
      <c r="BX2665" t="s">
        <v>119</v>
      </c>
      <c r="BY2665" t="s">
        <v>119</v>
      </c>
      <c r="BZ2665" t="s">
        <v>119</v>
      </c>
      <c r="CA2665">
        <v>1</v>
      </c>
      <c r="CC2665" t="s">
        <v>120</v>
      </c>
      <c r="CH2665">
        <v>540</v>
      </c>
      <c r="CI2665">
        <v>41030</v>
      </c>
      <c r="CJ2665" t="s">
        <v>106</v>
      </c>
      <c r="CK2665" t="s">
        <v>106</v>
      </c>
      <c r="CL2665">
        <v>15</v>
      </c>
      <c r="CM2665" t="s">
        <v>2963</v>
      </c>
      <c r="CO2665">
        <v>124787</v>
      </c>
      <c r="CQ2665">
        <v>0</v>
      </c>
      <c r="CR2665">
        <v>0</v>
      </c>
      <c r="CS2665">
        <v>0</v>
      </c>
      <c r="CY2665" t="s">
        <v>123</v>
      </c>
      <c r="CZ2665" t="s">
        <v>124</v>
      </c>
      <c r="DD2665" t="str" cm="1">
        <f t="array" ref="DD2665:DE2665">TEXT(_xlfn.SEQUENCE(1, DATEDIF(AG2665, AH2665, "m") + 1, AG2665, 30), "YYYY-APMM")</f>
        <v>2014-AP02</v>
      </c>
      <c r="DE2665" t="str">
        <v>2014-AP03</v>
      </c>
      <c r="DN2665">
        <f t="shared" si="82"/>
        <v>1436</v>
      </c>
      <c r="DO2665" t="str">
        <f t="shared" si="83"/>
        <v>LABOR- SUBCONTRACTOR</v>
      </c>
    </row>
    <row r="2666" spans="1:119" x14ac:dyDescent="0.35">
      <c r="A2666" t="s">
        <v>105</v>
      </c>
      <c r="B2666">
        <v>501951</v>
      </c>
      <c r="C2666">
        <v>6359</v>
      </c>
      <c r="D2666">
        <v>124789</v>
      </c>
      <c r="E2666">
        <v>13662</v>
      </c>
      <c r="F2666">
        <v>0</v>
      </c>
      <c r="G2666" t="s">
        <v>106</v>
      </c>
      <c r="H2666" t="s">
        <v>106</v>
      </c>
      <c r="I2666" t="s">
        <v>106</v>
      </c>
      <c r="J2666" t="s">
        <v>107</v>
      </c>
      <c r="K2666" t="s">
        <v>108</v>
      </c>
      <c r="L2666" t="s">
        <v>109</v>
      </c>
      <c r="M2666" t="s">
        <v>110</v>
      </c>
      <c r="N2666" t="s">
        <v>6366</v>
      </c>
      <c r="O2666" t="s">
        <v>2905</v>
      </c>
      <c r="P2666">
        <v>8168</v>
      </c>
      <c r="Q2666">
        <v>0</v>
      </c>
      <c r="R2666">
        <v>0</v>
      </c>
      <c r="S2666">
        <v>192</v>
      </c>
      <c r="T2666">
        <v>0</v>
      </c>
      <c r="U2666">
        <v>3703.5</v>
      </c>
      <c r="V2666">
        <v>3703.5</v>
      </c>
      <c r="W2666">
        <v>192</v>
      </c>
      <c r="X2666">
        <v>0</v>
      </c>
      <c r="Y2666">
        <v>0</v>
      </c>
      <c r="Z2666">
        <v>0</v>
      </c>
      <c r="AD2666" s="1">
        <v>41546.333333333336</v>
      </c>
      <c r="AE2666" s="1">
        <v>41575.708333333336</v>
      </c>
      <c r="AG2666" s="1">
        <v>41546.333333333336</v>
      </c>
      <c r="AH2666" s="1">
        <v>41575.708333333336</v>
      </c>
      <c r="AI2666" s="1">
        <v>41546.333333333336</v>
      </c>
      <c r="AJ2666" s="1">
        <v>41575.708333333336</v>
      </c>
      <c r="AK2666" s="1">
        <v>41546.333333333336</v>
      </c>
      <c r="AL2666" s="1">
        <v>41575.708333333336</v>
      </c>
      <c r="AM2666" s="1">
        <v>41546.333333333336</v>
      </c>
      <c r="AN2666" s="1">
        <v>41575.708333333336</v>
      </c>
      <c r="AP2666" t="s">
        <v>113</v>
      </c>
      <c r="AU2666" t="s">
        <v>6367</v>
      </c>
      <c r="AY2666" t="s">
        <v>106</v>
      </c>
      <c r="AZ2666">
        <v>0</v>
      </c>
      <c r="BA2666">
        <v>0</v>
      </c>
      <c r="BD2666" s="3">
        <v>41321.661805555559</v>
      </c>
      <c r="BE2666" s="3">
        <v>41321.663888888892</v>
      </c>
      <c r="BF2666" t="s">
        <v>115</v>
      </c>
      <c r="BG2666" t="s">
        <v>115</v>
      </c>
      <c r="BH2666">
        <v>8149</v>
      </c>
      <c r="BM2666">
        <v>43450</v>
      </c>
      <c r="BR2666" t="s">
        <v>1309</v>
      </c>
      <c r="BS2666" t="s">
        <v>1310</v>
      </c>
      <c r="BU2666">
        <v>1</v>
      </c>
      <c r="BV2666" t="s">
        <v>118</v>
      </c>
      <c r="BX2666" t="s">
        <v>119</v>
      </c>
      <c r="BY2666" t="s">
        <v>119</v>
      </c>
      <c r="BZ2666" t="s">
        <v>119</v>
      </c>
      <c r="CA2666">
        <v>1</v>
      </c>
      <c r="CC2666" t="s">
        <v>120</v>
      </c>
      <c r="CH2666">
        <v>540</v>
      </c>
      <c r="CI2666">
        <v>41030</v>
      </c>
      <c r="CJ2666" t="s">
        <v>106</v>
      </c>
      <c r="CK2666" t="s">
        <v>106</v>
      </c>
      <c r="CL2666">
        <v>15</v>
      </c>
      <c r="CM2666" t="s">
        <v>2963</v>
      </c>
      <c r="CO2666">
        <v>124787</v>
      </c>
      <c r="CQ2666">
        <v>0</v>
      </c>
      <c r="CR2666">
        <v>0</v>
      </c>
      <c r="CS2666">
        <v>0</v>
      </c>
      <c r="CY2666" t="s">
        <v>123</v>
      </c>
      <c r="CZ2666" t="s">
        <v>124</v>
      </c>
      <c r="DD2666" t="str" cm="1">
        <f t="array" ref="DD2666">TEXT(_xlfn.SEQUENCE(1, DATEDIF(AG2666, AH2666, "m") + 1, AG2666, 30), "YYYY-APMM")</f>
        <v>2013-AP09</v>
      </c>
      <c r="DN2666">
        <f t="shared" si="82"/>
        <v>3703.5</v>
      </c>
      <c r="DO2666" t="str">
        <f t="shared" si="83"/>
        <v>BLOCK MASON SK</v>
      </c>
    </row>
    <row r="2667" spans="1:119" x14ac:dyDescent="0.35">
      <c r="A2667" t="s">
        <v>105</v>
      </c>
      <c r="B2667">
        <v>501952</v>
      </c>
      <c r="C2667">
        <v>6359</v>
      </c>
      <c r="D2667">
        <v>124789</v>
      </c>
      <c r="E2667">
        <v>13662</v>
      </c>
      <c r="F2667">
        <v>0</v>
      </c>
      <c r="G2667" t="s">
        <v>106</v>
      </c>
      <c r="H2667" t="s">
        <v>106</v>
      </c>
      <c r="I2667" t="s">
        <v>106</v>
      </c>
      <c r="J2667" t="s">
        <v>107</v>
      </c>
      <c r="K2667" t="s">
        <v>108</v>
      </c>
      <c r="L2667" t="s">
        <v>109</v>
      </c>
      <c r="M2667" t="s">
        <v>110</v>
      </c>
      <c r="N2667" t="s">
        <v>6368</v>
      </c>
      <c r="O2667" t="s">
        <v>2908</v>
      </c>
      <c r="P2667">
        <v>8169</v>
      </c>
      <c r="Q2667">
        <v>0</v>
      </c>
      <c r="R2667">
        <v>0</v>
      </c>
      <c r="S2667">
        <v>200</v>
      </c>
      <c r="T2667">
        <v>0</v>
      </c>
      <c r="U2667">
        <v>3678.5</v>
      </c>
      <c r="V2667">
        <v>3678.5</v>
      </c>
      <c r="W2667">
        <v>200</v>
      </c>
      <c r="X2667">
        <v>0</v>
      </c>
      <c r="Y2667">
        <v>0</v>
      </c>
      <c r="Z2667">
        <v>0</v>
      </c>
      <c r="AD2667" s="1">
        <v>41571.333333333336</v>
      </c>
      <c r="AE2667" s="1">
        <v>41599.708333333336</v>
      </c>
      <c r="AG2667" s="1">
        <v>41571.333333333336</v>
      </c>
      <c r="AH2667" s="1">
        <v>41599.708333333336</v>
      </c>
      <c r="AI2667" s="1">
        <v>41571.333333333336</v>
      </c>
      <c r="AJ2667" s="1">
        <v>41599.708333333336</v>
      </c>
      <c r="AK2667" s="1">
        <v>41571.333333333336</v>
      </c>
      <c r="AL2667" s="1">
        <v>41599.708333333336</v>
      </c>
      <c r="AM2667" s="1">
        <v>41571.333333333336</v>
      </c>
      <c r="AN2667" s="1">
        <v>41599.708333333336</v>
      </c>
      <c r="AP2667" t="s">
        <v>113</v>
      </c>
      <c r="AU2667" t="s">
        <v>6369</v>
      </c>
      <c r="AY2667" t="s">
        <v>106</v>
      </c>
      <c r="AZ2667">
        <v>0</v>
      </c>
      <c r="BA2667">
        <v>0</v>
      </c>
      <c r="BD2667" s="3">
        <v>41321.661805555559</v>
      </c>
      <c r="BE2667" s="3">
        <v>41321.663888888892</v>
      </c>
      <c r="BF2667" t="s">
        <v>115</v>
      </c>
      <c r="BG2667" t="s">
        <v>115</v>
      </c>
      <c r="BH2667">
        <v>8149</v>
      </c>
      <c r="BM2667">
        <v>43460</v>
      </c>
      <c r="BR2667" t="s">
        <v>2848</v>
      </c>
      <c r="BS2667" t="s">
        <v>2849</v>
      </c>
      <c r="BU2667">
        <v>1</v>
      </c>
      <c r="BV2667" t="s">
        <v>118</v>
      </c>
      <c r="BX2667" t="s">
        <v>119</v>
      </c>
      <c r="BY2667" t="s">
        <v>119</v>
      </c>
      <c r="BZ2667" t="s">
        <v>119</v>
      </c>
      <c r="CA2667">
        <v>1</v>
      </c>
      <c r="CC2667" t="s">
        <v>120</v>
      </c>
      <c r="CH2667">
        <v>540</v>
      </c>
      <c r="CI2667">
        <v>41030</v>
      </c>
      <c r="CJ2667" t="s">
        <v>106</v>
      </c>
      <c r="CK2667" t="s">
        <v>106</v>
      </c>
      <c r="CL2667">
        <v>15</v>
      </c>
      <c r="CM2667" t="s">
        <v>2963</v>
      </c>
      <c r="CO2667">
        <v>124787</v>
      </c>
      <c r="CQ2667">
        <v>0</v>
      </c>
      <c r="CR2667">
        <v>0</v>
      </c>
      <c r="CS2667">
        <v>0</v>
      </c>
      <c r="CY2667" t="s">
        <v>123</v>
      </c>
      <c r="CZ2667" t="s">
        <v>124</v>
      </c>
      <c r="DD2667" t="str" cm="1">
        <f t="array" ref="DD2667">TEXT(_xlfn.SEQUENCE(1, DATEDIF(AG2667, AH2667, "m") + 1, AG2667, 30), "YYYY-APMM")</f>
        <v>2013-AP10</v>
      </c>
      <c r="DN2667">
        <f t="shared" si="82"/>
        <v>3678.5</v>
      </c>
      <c r="DO2667" t="str">
        <f t="shared" si="83"/>
        <v>PLASTER MASON SK</v>
      </c>
    </row>
    <row r="2668" spans="1:119" x14ac:dyDescent="0.35">
      <c r="A2668" t="s">
        <v>105</v>
      </c>
      <c r="B2668">
        <v>501953</v>
      </c>
      <c r="C2668">
        <v>6359</v>
      </c>
      <c r="D2668">
        <v>124789</v>
      </c>
      <c r="E2668">
        <v>13662</v>
      </c>
      <c r="F2668">
        <v>0</v>
      </c>
      <c r="G2668" t="s">
        <v>106</v>
      </c>
      <c r="H2668" t="s">
        <v>106</v>
      </c>
      <c r="I2668" t="s">
        <v>106</v>
      </c>
      <c r="J2668" t="s">
        <v>107</v>
      </c>
      <c r="K2668" t="s">
        <v>108</v>
      </c>
      <c r="L2668" t="s">
        <v>109</v>
      </c>
      <c r="M2668" t="s">
        <v>110</v>
      </c>
      <c r="N2668" t="s">
        <v>6370</v>
      </c>
      <c r="O2668" t="s">
        <v>2911</v>
      </c>
      <c r="P2668">
        <v>8164</v>
      </c>
      <c r="Q2668">
        <v>120</v>
      </c>
      <c r="R2668">
        <v>120</v>
      </c>
      <c r="S2668">
        <v>168</v>
      </c>
      <c r="T2668">
        <v>0</v>
      </c>
      <c r="U2668">
        <v>687.5</v>
      </c>
      <c r="V2668">
        <v>687.5</v>
      </c>
      <c r="W2668">
        <v>168</v>
      </c>
      <c r="X2668">
        <v>0</v>
      </c>
      <c r="Y2668">
        <v>0</v>
      </c>
      <c r="Z2668">
        <v>0</v>
      </c>
      <c r="AD2668" s="1">
        <v>41597.333333333336</v>
      </c>
      <c r="AE2668" s="1">
        <v>41620.708333333336</v>
      </c>
      <c r="AG2668" s="1">
        <v>41580.333333333336</v>
      </c>
      <c r="AH2668" s="1">
        <v>41603.708333333336</v>
      </c>
      <c r="AI2668" s="1">
        <v>41580.333333333336</v>
      </c>
      <c r="AJ2668" s="1">
        <v>41603.708333333336</v>
      </c>
      <c r="AK2668" s="1">
        <v>41580.333333333336</v>
      </c>
      <c r="AL2668" s="1">
        <v>41603.708333333336</v>
      </c>
      <c r="AM2668" s="1">
        <v>41597.333333333336</v>
      </c>
      <c r="AN2668" s="1">
        <v>41620.708333333336</v>
      </c>
      <c r="AP2668" t="s">
        <v>113</v>
      </c>
      <c r="AU2668" t="s">
        <v>6371</v>
      </c>
      <c r="AY2668" t="s">
        <v>106</v>
      </c>
      <c r="AZ2668">
        <v>0</v>
      </c>
      <c r="BA2668">
        <v>0</v>
      </c>
      <c r="BD2668" s="3">
        <v>41321.661805555559</v>
      </c>
      <c r="BE2668" s="3">
        <v>41321.663888888892</v>
      </c>
      <c r="BF2668" t="s">
        <v>115</v>
      </c>
      <c r="BG2668" t="s">
        <v>115</v>
      </c>
      <c r="BH2668">
        <v>8149</v>
      </c>
      <c r="BM2668">
        <v>43410</v>
      </c>
      <c r="BR2668" t="s">
        <v>2865</v>
      </c>
      <c r="BS2668" t="s">
        <v>2866</v>
      </c>
      <c r="BU2668">
        <v>1</v>
      </c>
      <c r="BV2668" t="s">
        <v>118</v>
      </c>
      <c r="BX2668" t="s">
        <v>119</v>
      </c>
      <c r="BY2668" t="s">
        <v>119</v>
      </c>
      <c r="BZ2668" t="s">
        <v>119</v>
      </c>
      <c r="CA2668">
        <v>1</v>
      </c>
      <c r="CC2668" t="s">
        <v>120</v>
      </c>
      <c r="CH2668">
        <v>540</v>
      </c>
      <c r="CI2668">
        <v>41030</v>
      </c>
      <c r="CJ2668" t="s">
        <v>106</v>
      </c>
      <c r="CK2668" t="s">
        <v>106</v>
      </c>
      <c r="CL2668">
        <v>15</v>
      </c>
      <c r="CM2668" t="s">
        <v>2963</v>
      </c>
      <c r="CO2668">
        <v>124787</v>
      </c>
      <c r="CQ2668">
        <v>0</v>
      </c>
      <c r="CR2668">
        <v>0</v>
      </c>
      <c r="CS2668">
        <v>0</v>
      </c>
      <c r="CY2668" t="s">
        <v>123</v>
      </c>
      <c r="CZ2668" t="s">
        <v>124</v>
      </c>
      <c r="DD2668" t="str" cm="1">
        <f t="array" ref="DD2668">TEXT(_xlfn.SEQUENCE(1, DATEDIF(AG2668, AH2668, "m") + 1, AG2668, 30), "YYYY-APMM")</f>
        <v>2013-AP11</v>
      </c>
      <c r="DN2668">
        <f t="shared" si="82"/>
        <v>687.5</v>
      </c>
      <c r="DO2668" t="str">
        <f t="shared" si="83"/>
        <v>SCREED MASON SK</v>
      </c>
    </row>
    <row r="2669" spans="1:119" x14ac:dyDescent="0.35">
      <c r="A2669" t="s">
        <v>105</v>
      </c>
      <c r="B2669">
        <v>501954</v>
      </c>
      <c r="C2669">
        <v>6359</v>
      </c>
      <c r="D2669">
        <v>124789</v>
      </c>
      <c r="E2669">
        <v>13662</v>
      </c>
      <c r="F2669">
        <v>0</v>
      </c>
      <c r="G2669" t="s">
        <v>106</v>
      </c>
      <c r="H2669" t="s">
        <v>106</v>
      </c>
      <c r="I2669" t="s">
        <v>106</v>
      </c>
      <c r="J2669" t="s">
        <v>107</v>
      </c>
      <c r="K2669" t="s">
        <v>108</v>
      </c>
      <c r="L2669" t="s">
        <v>109</v>
      </c>
      <c r="M2669" t="s">
        <v>110</v>
      </c>
      <c r="N2669" t="s">
        <v>6372</v>
      </c>
      <c r="O2669" t="s">
        <v>2969</v>
      </c>
      <c r="P2669">
        <v>8178</v>
      </c>
      <c r="Q2669">
        <v>0</v>
      </c>
      <c r="R2669">
        <v>0</v>
      </c>
      <c r="S2669">
        <v>120</v>
      </c>
      <c r="T2669">
        <v>0</v>
      </c>
      <c r="U2669">
        <v>387.75</v>
      </c>
      <c r="V2669">
        <v>387.75</v>
      </c>
      <c r="W2669">
        <v>120</v>
      </c>
      <c r="X2669">
        <v>0</v>
      </c>
      <c r="Y2669">
        <v>0</v>
      </c>
      <c r="Z2669">
        <v>0</v>
      </c>
      <c r="AD2669" s="1">
        <v>41592.333333333336</v>
      </c>
      <c r="AE2669" s="1">
        <v>41609.708333333336</v>
      </c>
      <c r="AG2669" s="1">
        <v>41592.333333333336</v>
      </c>
      <c r="AH2669" s="1">
        <v>41609.708333333336</v>
      </c>
      <c r="AI2669" s="1">
        <v>41592.333333333336</v>
      </c>
      <c r="AJ2669" s="1">
        <v>41609.708333333336</v>
      </c>
      <c r="AK2669" s="1">
        <v>41592.333333333336</v>
      </c>
      <c r="AL2669" s="1">
        <v>41609.708333333336</v>
      </c>
      <c r="AM2669" s="1">
        <v>41592.333333333336</v>
      </c>
      <c r="AN2669" s="1">
        <v>41609.708333333336</v>
      </c>
      <c r="AP2669" t="s">
        <v>113</v>
      </c>
      <c r="AU2669" t="s">
        <v>6373</v>
      </c>
      <c r="AY2669" t="s">
        <v>106</v>
      </c>
      <c r="AZ2669">
        <v>0</v>
      </c>
      <c r="BA2669">
        <v>0</v>
      </c>
      <c r="BD2669" s="3">
        <v>41321.661805555559</v>
      </c>
      <c r="BE2669" s="3">
        <v>41321.663888888892</v>
      </c>
      <c r="BF2669" t="s">
        <v>115</v>
      </c>
      <c r="BG2669" t="s">
        <v>115</v>
      </c>
      <c r="BH2669">
        <v>8149</v>
      </c>
      <c r="BM2669">
        <v>43550</v>
      </c>
      <c r="BR2669" t="s">
        <v>116</v>
      </c>
      <c r="BS2669" t="s">
        <v>117</v>
      </c>
      <c r="BU2669">
        <v>1</v>
      </c>
      <c r="BV2669" t="s">
        <v>118</v>
      </c>
      <c r="BX2669" t="s">
        <v>119</v>
      </c>
      <c r="BY2669" t="s">
        <v>119</v>
      </c>
      <c r="BZ2669" t="s">
        <v>119</v>
      </c>
      <c r="CA2669">
        <v>1</v>
      </c>
      <c r="CC2669" t="s">
        <v>120</v>
      </c>
      <c r="CH2669">
        <v>540</v>
      </c>
      <c r="CI2669">
        <v>41030</v>
      </c>
      <c r="CJ2669" t="s">
        <v>106</v>
      </c>
      <c r="CK2669" t="s">
        <v>106</v>
      </c>
      <c r="CL2669">
        <v>15</v>
      </c>
      <c r="CM2669" t="s">
        <v>2963</v>
      </c>
      <c r="CO2669">
        <v>124787</v>
      </c>
      <c r="CQ2669">
        <v>0</v>
      </c>
      <c r="CR2669">
        <v>0</v>
      </c>
      <c r="CS2669">
        <v>0</v>
      </c>
      <c r="CY2669" t="s">
        <v>123</v>
      </c>
      <c r="CZ2669" t="s">
        <v>124</v>
      </c>
      <c r="DD2669" t="str" cm="1">
        <f t="array" ref="DD2669">TEXT(_xlfn.SEQUENCE(1, DATEDIF(AG2669, AH2669, "m") + 1, AG2669, 30), "YYYY-APMM")</f>
        <v>2013-AP11</v>
      </c>
      <c r="DN2669">
        <f t="shared" si="82"/>
        <v>387.75</v>
      </c>
      <c r="DO2669" t="str">
        <f t="shared" si="83"/>
        <v>LABOR- SUBCONTRACTOR</v>
      </c>
    </row>
    <row r="2670" spans="1:119" x14ac:dyDescent="0.35">
      <c r="A2670" t="s">
        <v>105</v>
      </c>
      <c r="B2670">
        <v>501955</v>
      </c>
      <c r="C2670">
        <v>6359</v>
      </c>
      <c r="D2670">
        <v>124789</v>
      </c>
      <c r="E2670">
        <v>13662</v>
      </c>
      <c r="F2670">
        <v>0</v>
      </c>
      <c r="G2670" t="s">
        <v>106</v>
      </c>
      <c r="H2670" t="s">
        <v>106</v>
      </c>
      <c r="I2670" t="s">
        <v>106</v>
      </c>
      <c r="J2670" t="s">
        <v>107</v>
      </c>
      <c r="K2670" t="s">
        <v>108</v>
      </c>
      <c r="L2670" t="s">
        <v>109</v>
      </c>
      <c r="M2670" t="s">
        <v>110</v>
      </c>
      <c r="N2670" t="s">
        <v>6374</v>
      </c>
      <c r="O2670" t="s">
        <v>2917</v>
      </c>
      <c r="P2670">
        <v>8178</v>
      </c>
      <c r="Q2670">
        <v>144</v>
      </c>
      <c r="R2670">
        <v>144</v>
      </c>
      <c r="S2670">
        <v>200</v>
      </c>
      <c r="T2670">
        <v>0</v>
      </c>
      <c r="U2670">
        <v>2872</v>
      </c>
      <c r="V2670">
        <v>2872</v>
      </c>
      <c r="W2670">
        <v>200</v>
      </c>
      <c r="X2670">
        <v>0</v>
      </c>
      <c r="Y2670">
        <v>0</v>
      </c>
      <c r="Z2670">
        <v>0</v>
      </c>
      <c r="AD2670" s="1">
        <v>41609.333333333336</v>
      </c>
      <c r="AE2670" s="1">
        <v>41638.708333333336</v>
      </c>
      <c r="AG2670" s="1">
        <v>41588.333333333336</v>
      </c>
      <c r="AH2670" s="1">
        <v>41616.708333333336</v>
      </c>
      <c r="AI2670" s="1">
        <v>41588.333333333336</v>
      </c>
      <c r="AJ2670" s="1">
        <v>41616.708333333336</v>
      </c>
      <c r="AK2670" s="1">
        <v>41588.333333333336</v>
      </c>
      <c r="AL2670" s="1">
        <v>41616.708333333336</v>
      </c>
      <c r="AM2670" s="1">
        <v>41609.333333333336</v>
      </c>
      <c r="AN2670" s="1">
        <v>41638.708333333336</v>
      </c>
      <c r="AP2670" t="s">
        <v>113</v>
      </c>
      <c r="AU2670" t="s">
        <v>6375</v>
      </c>
      <c r="AY2670" t="s">
        <v>106</v>
      </c>
      <c r="AZ2670">
        <v>0</v>
      </c>
      <c r="BA2670">
        <v>0</v>
      </c>
      <c r="BD2670" s="3">
        <v>41321.661805555559</v>
      </c>
      <c r="BE2670" s="3">
        <v>41321.663888888892</v>
      </c>
      <c r="BF2670" t="s">
        <v>115</v>
      </c>
      <c r="BG2670" t="s">
        <v>115</v>
      </c>
      <c r="BH2670">
        <v>8149</v>
      </c>
      <c r="BM2670">
        <v>43550</v>
      </c>
      <c r="BR2670" t="s">
        <v>116</v>
      </c>
      <c r="BS2670" t="s">
        <v>117</v>
      </c>
      <c r="BU2670">
        <v>1</v>
      </c>
      <c r="BV2670" t="s">
        <v>118</v>
      </c>
      <c r="BX2670" t="s">
        <v>119</v>
      </c>
      <c r="BY2670" t="s">
        <v>119</v>
      </c>
      <c r="BZ2670" t="s">
        <v>119</v>
      </c>
      <c r="CA2670">
        <v>1</v>
      </c>
      <c r="CC2670" t="s">
        <v>120</v>
      </c>
      <c r="CH2670">
        <v>540</v>
      </c>
      <c r="CI2670">
        <v>41030</v>
      </c>
      <c r="CJ2670" t="s">
        <v>106</v>
      </c>
      <c r="CK2670" t="s">
        <v>106</v>
      </c>
      <c r="CL2670">
        <v>15</v>
      </c>
      <c r="CM2670" t="s">
        <v>2963</v>
      </c>
      <c r="CO2670">
        <v>124787</v>
      </c>
      <c r="CQ2670">
        <v>0</v>
      </c>
      <c r="CR2670">
        <v>0</v>
      </c>
      <c r="CS2670">
        <v>0</v>
      </c>
      <c r="CY2670" t="s">
        <v>123</v>
      </c>
      <c r="CZ2670" t="s">
        <v>124</v>
      </c>
      <c r="DD2670" t="str" cm="1">
        <f t="array" ref="DD2670">TEXT(_xlfn.SEQUENCE(1, DATEDIF(AG2670, AH2670, "m") + 1, AG2670, 30), "YYYY-APMM")</f>
        <v>2013-AP11</v>
      </c>
      <c r="DN2670">
        <f t="shared" si="82"/>
        <v>2872</v>
      </c>
      <c r="DO2670" t="str">
        <f t="shared" si="83"/>
        <v>LABOR- SUBCONTRACTOR</v>
      </c>
    </row>
    <row r="2671" spans="1:119" x14ac:dyDescent="0.35">
      <c r="A2671" t="s">
        <v>105</v>
      </c>
      <c r="B2671">
        <v>501956</v>
      </c>
      <c r="C2671">
        <v>6359</v>
      </c>
      <c r="D2671">
        <v>124790</v>
      </c>
      <c r="E2671">
        <v>13662</v>
      </c>
      <c r="F2671">
        <v>0</v>
      </c>
      <c r="G2671" t="s">
        <v>106</v>
      </c>
      <c r="H2671" t="s">
        <v>106</v>
      </c>
      <c r="I2671" t="s">
        <v>106</v>
      </c>
      <c r="J2671" t="s">
        <v>107</v>
      </c>
      <c r="K2671" t="s">
        <v>108</v>
      </c>
      <c r="L2671" t="s">
        <v>109</v>
      </c>
      <c r="M2671" t="s">
        <v>110</v>
      </c>
      <c r="N2671" t="s">
        <v>6376</v>
      </c>
      <c r="O2671" t="s">
        <v>2905</v>
      </c>
      <c r="P2671">
        <v>8168</v>
      </c>
      <c r="Q2671">
        <v>536</v>
      </c>
      <c r="R2671">
        <v>0</v>
      </c>
      <c r="S2671">
        <v>160</v>
      </c>
      <c r="T2671">
        <v>0</v>
      </c>
      <c r="U2671">
        <v>325</v>
      </c>
      <c r="V2671">
        <v>325</v>
      </c>
      <c r="W2671">
        <v>160</v>
      </c>
      <c r="X2671">
        <v>0</v>
      </c>
      <c r="Y2671">
        <v>0</v>
      </c>
      <c r="Z2671">
        <v>0</v>
      </c>
      <c r="AD2671" s="1">
        <v>41645.333333333336</v>
      </c>
      <c r="AE2671" s="1">
        <v>41667.708333333336</v>
      </c>
      <c r="AG2671" s="1">
        <v>41563.333333333336</v>
      </c>
      <c r="AH2671" s="1">
        <v>41588.708333333336</v>
      </c>
      <c r="AI2671" s="1">
        <v>41563.333333333336</v>
      </c>
      <c r="AJ2671" s="1">
        <v>41588.708333333336</v>
      </c>
      <c r="AK2671" s="1">
        <v>41563.333333333336</v>
      </c>
      <c r="AL2671" s="1">
        <v>41588.708333333336</v>
      </c>
      <c r="AM2671" s="1">
        <v>41645.333333333336</v>
      </c>
      <c r="AN2671" s="1">
        <v>41667.708333333336</v>
      </c>
      <c r="AP2671" t="s">
        <v>113</v>
      </c>
      <c r="AU2671" t="s">
        <v>6377</v>
      </c>
      <c r="AY2671" t="s">
        <v>106</v>
      </c>
      <c r="AZ2671">
        <v>0</v>
      </c>
      <c r="BA2671">
        <v>0</v>
      </c>
      <c r="BD2671" s="3">
        <v>41321.661805555559</v>
      </c>
      <c r="BE2671" s="3">
        <v>41321.663888888892</v>
      </c>
      <c r="BF2671" t="s">
        <v>115</v>
      </c>
      <c r="BG2671" t="s">
        <v>115</v>
      </c>
      <c r="BH2671">
        <v>8149</v>
      </c>
      <c r="BM2671">
        <v>43450</v>
      </c>
      <c r="BR2671" t="s">
        <v>1309</v>
      </c>
      <c r="BS2671" t="s">
        <v>1310</v>
      </c>
      <c r="BU2671">
        <v>1</v>
      </c>
      <c r="BV2671" t="s">
        <v>118</v>
      </c>
      <c r="BX2671" t="s">
        <v>119</v>
      </c>
      <c r="BY2671" t="s">
        <v>119</v>
      </c>
      <c r="BZ2671" t="s">
        <v>119</v>
      </c>
      <c r="CA2671">
        <v>1</v>
      </c>
      <c r="CC2671" t="s">
        <v>120</v>
      </c>
      <c r="CH2671">
        <v>540</v>
      </c>
      <c r="CI2671">
        <v>41040</v>
      </c>
      <c r="CJ2671" t="s">
        <v>106</v>
      </c>
      <c r="CK2671" t="s">
        <v>106</v>
      </c>
      <c r="CL2671">
        <v>20</v>
      </c>
      <c r="CM2671" t="s">
        <v>2867</v>
      </c>
      <c r="CO2671">
        <v>124787</v>
      </c>
      <c r="CQ2671">
        <v>0</v>
      </c>
      <c r="CR2671">
        <v>0</v>
      </c>
      <c r="CS2671">
        <v>0</v>
      </c>
      <c r="CY2671" t="s">
        <v>123</v>
      </c>
      <c r="CZ2671" t="s">
        <v>124</v>
      </c>
      <c r="DD2671" t="str" cm="1">
        <f t="array" ref="DD2671">TEXT(_xlfn.SEQUENCE(1, DATEDIF(AG2671, AH2671, "m") + 1, AG2671, 30), "YYYY-APMM")</f>
        <v>2013-AP10</v>
      </c>
      <c r="DN2671">
        <f t="shared" si="82"/>
        <v>325</v>
      </c>
      <c r="DO2671" t="str">
        <f t="shared" si="83"/>
        <v>BLOCK MASON SK</v>
      </c>
    </row>
    <row r="2672" spans="1:119" x14ac:dyDescent="0.35">
      <c r="A2672" t="s">
        <v>105</v>
      </c>
      <c r="B2672">
        <v>501957</v>
      </c>
      <c r="C2672">
        <v>6359</v>
      </c>
      <c r="D2672">
        <v>124790</v>
      </c>
      <c r="E2672">
        <v>13662</v>
      </c>
      <c r="F2672">
        <v>0</v>
      </c>
      <c r="G2672" t="s">
        <v>106</v>
      </c>
      <c r="H2672" t="s">
        <v>106</v>
      </c>
      <c r="I2672" t="s">
        <v>106</v>
      </c>
      <c r="J2672" t="s">
        <v>107</v>
      </c>
      <c r="K2672" t="s">
        <v>108</v>
      </c>
      <c r="L2672" t="s">
        <v>109</v>
      </c>
      <c r="M2672" t="s">
        <v>110</v>
      </c>
      <c r="N2672" t="s">
        <v>6378</v>
      </c>
      <c r="O2672" t="s">
        <v>2908</v>
      </c>
      <c r="P2672">
        <v>8169</v>
      </c>
      <c r="Q2672">
        <v>536</v>
      </c>
      <c r="R2672">
        <v>0</v>
      </c>
      <c r="S2672">
        <v>160</v>
      </c>
      <c r="T2672">
        <v>0</v>
      </c>
      <c r="U2672">
        <v>1300</v>
      </c>
      <c r="V2672">
        <v>1300</v>
      </c>
      <c r="W2672">
        <v>160</v>
      </c>
      <c r="X2672">
        <v>0</v>
      </c>
      <c r="Y2672">
        <v>0</v>
      </c>
      <c r="Z2672">
        <v>0</v>
      </c>
      <c r="AD2672" s="1">
        <v>41653.333333333336</v>
      </c>
      <c r="AE2672" s="1">
        <v>41675.708333333336</v>
      </c>
      <c r="AG2672" s="1">
        <v>41574.333333333336</v>
      </c>
      <c r="AH2672" s="1">
        <v>41596.708333333336</v>
      </c>
      <c r="AI2672" s="1">
        <v>41574.333333333336</v>
      </c>
      <c r="AJ2672" s="1">
        <v>41596.708333333336</v>
      </c>
      <c r="AK2672" s="1">
        <v>41574.333333333336</v>
      </c>
      <c r="AL2672" s="1">
        <v>41596.708333333336</v>
      </c>
      <c r="AM2672" s="1">
        <v>41653.333333333336</v>
      </c>
      <c r="AN2672" s="1">
        <v>41675.708333333336</v>
      </c>
      <c r="AP2672" t="s">
        <v>113</v>
      </c>
      <c r="AU2672" t="s">
        <v>6379</v>
      </c>
      <c r="AY2672" t="s">
        <v>106</v>
      </c>
      <c r="AZ2672">
        <v>0</v>
      </c>
      <c r="BA2672">
        <v>0</v>
      </c>
      <c r="BD2672" s="3">
        <v>41321.661805555559</v>
      </c>
      <c r="BE2672" s="3">
        <v>41321.663888888892</v>
      </c>
      <c r="BF2672" t="s">
        <v>115</v>
      </c>
      <c r="BG2672" t="s">
        <v>115</v>
      </c>
      <c r="BH2672">
        <v>8149</v>
      </c>
      <c r="BM2672">
        <v>43460</v>
      </c>
      <c r="BR2672" t="s">
        <v>2848</v>
      </c>
      <c r="BS2672" t="s">
        <v>2849</v>
      </c>
      <c r="BU2672">
        <v>1</v>
      </c>
      <c r="BV2672" t="s">
        <v>118</v>
      </c>
      <c r="BX2672" t="s">
        <v>119</v>
      </c>
      <c r="BY2672" t="s">
        <v>119</v>
      </c>
      <c r="BZ2672" t="s">
        <v>119</v>
      </c>
      <c r="CA2672">
        <v>1</v>
      </c>
      <c r="CC2672" t="s">
        <v>120</v>
      </c>
      <c r="CH2672">
        <v>540</v>
      </c>
      <c r="CI2672">
        <v>41040</v>
      </c>
      <c r="CJ2672" t="s">
        <v>106</v>
      </c>
      <c r="CK2672" t="s">
        <v>106</v>
      </c>
      <c r="CL2672">
        <v>20</v>
      </c>
      <c r="CM2672" t="s">
        <v>2867</v>
      </c>
      <c r="CO2672">
        <v>124787</v>
      </c>
      <c r="CQ2672">
        <v>0</v>
      </c>
      <c r="CR2672">
        <v>0</v>
      </c>
      <c r="CS2672">
        <v>0</v>
      </c>
      <c r="CY2672" t="s">
        <v>123</v>
      </c>
      <c r="CZ2672" t="s">
        <v>124</v>
      </c>
      <c r="DD2672" t="str" cm="1">
        <f t="array" ref="DD2672">TEXT(_xlfn.SEQUENCE(1, DATEDIF(AG2672, AH2672, "m") + 1, AG2672, 30), "YYYY-APMM")</f>
        <v>2013-AP10</v>
      </c>
      <c r="DN2672">
        <f t="shared" si="82"/>
        <v>1300</v>
      </c>
      <c r="DO2672" t="str">
        <f t="shared" si="83"/>
        <v>PLASTER MASON SK</v>
      </c>
    </row>
    <row r="2673" spans="1:119" x14ac:dyDescent="0.35">
      <c r="A2673" t="s">
        <v>105</v>
      </c>
      <c r="B2673">
        <v>501958</v>
      </c>
      <c r="C2673">
        <v>6359</v>
      </c>
      <c r="D2673">
        <v>124790</v>
      </c>
      <c r="E2673">
        <v>13662</v>
      </c>
      <c r="F2673">
        <v>0</v>
      </c>
      <c r="G2673" t="s">
        <v>106</v>
      </c>
      <c r="H2673" t="s">
        <v>106</v>
      </c>
      <c r="I2673" t="s">
        <v>106</v>
      </c>
      <c r="J2673" t="s">
        <v>107</v>
      </c>
      <c r="K2673" t="s">
        <v>108</v>
      </c>
      <c r="L2673" t="s">
        <v>109</v>
      </c>
      <c r="M2673" t="s">
        <v>110</v>
      </c>
      <c r="N2673" t="s">
        <v>6380</v>
      </c>
      <c r="O2673" t="s">
        <v>2911</v>
      </c>
      <c r="P2673">
        <v>8164</v>
      </c>
      <c r="Q2673">
        <v>576</v>
      </c>
      <c r="R2673">
        <v>280</v>
      </c>
      <c r="S2673">
        <v>120</v>
      </c>
      <c r="T2673">
        <v>0</v>
      </c>
      <c r="U2673">
        <v>77</v>
      </c>
      <c r="V2673">
        <v>77</v>
      </c>
      <c r="W2673">
        <v>120</v>
      </c>
      <c r="X2673">
        <v>0</v>
      </c>
      <c r="Y2673">
        <v>0</v>
      </c>
      <c r="Z2673">
        <v>0</v>
      </c>
      <c r="AD2673" s="1">
        <v>41673.333333333336</v>
      </c>
      <c r="AE2673" s="1">
        <v>41690.708333333336</v>
      </c>
      <c r="AG2673" s="1">
        <v>41588.333333333336</v>
      </c>
      <c r="AH2673" s="1">
        <v>41604.708333333336</v>
      </c>
      <c r="AI2673" s="1">
        <v>41588.333333333336</v>
      </c>
      <c r="AJ2673" s="1">
        <v>41604.708333333336</v>
      </c>
      <c r="AK2673" s="1">
        <v>41588.333333333336</v>
      </c>
      <c r="AL2673" s="1">
        <v>41604.708333333336</v>
      </c>
      <c r="AM2673" s="1">
        <v>41673.333333333336</v>
      </c>
      <c r="AN2673" s="1">
        <v>41690.708333333336</v>
      </c>
      <c r="AP2673" t="s">
        <v>113</v>
      </c>
      <c r="AU2673" t="s">
        <v>6381</v>
      </c>
      <c r="AY2673" t="s">
        <v>106</v>
      </c>
      <c r="AZ2673">
        <v>0</v>
      </c>
      <c r="BA2673">
        <v>0</v>
      </c>
      <c r="BD2673" s="3">
        <v>41321.661805555559</v>
      </c>
      <c r="BE2673" s="3">
        <v>41321.663888888892</v>
      </c>
      <c r="BF2673" t="s">
        <v>115</v>
      </c>
      <c r="BG2673" t="s">
        <v>115</v>
      </c>
      <c r="BH2673">
        <v>8149</v>
      </c>
      <c r="BM2673">
        <v>43410</v>
      </c>
      <c r="BR2673" t="s">
        <v>2865</v>
      </c>
      <c r="BS2673" t="s">
        <v>2866</v>
      </c>
      <c r="BU2673">
        <v>1</v>
      </c>
      <c r="BV2673" t="s">
        <v>118</v>
      </c>
      <c r="BX2673" t="s">
        <v>119</v>
      </c>
      <c r="BY2673" t="s">
        <v>119</v>
      </c>
      <c r="BZ2673" t="s">
        <v>119</v>
      </c>
      <c r="CA2673">
        <v>1</v>
      </c>
      <c r="CC2673" t="s">
        <v>120</v>
      </c>
      <c r="CH2673">
        <v>540</v>
      </c>
      <c r="CI2673">
        <v>41040</v>
      </c>
      <c r="CJ2673" t="s">
        <v>106</v>
      </c>
      <c r="CK2673" t="s">
        <v>106</v>
      </c>
      <c r="CL2673">
        <v>20</v>
      </c>
      <c r="CM2673" t="s">
        <v>2867</v>
      </c>
      <c r="CO2673">
        <v>124787</v>
      </c>
      <c r="CQ2673">
        <v>0</v>
      </c>
      <c r="CR2673">
        <v>0</v>
      </c>
      <c r="CS2673">
        <v>0</v>
      </c>
      <c r="CY2673" t="s">
        <v>123</v>
      </c>
      <c r="CZ2673" t="s">
        <v>124</v>
      </c>
      <c r="DD2673" t="str" cm="1">
        <f t="array" ref="DD2673">TEXT(_xlfn.SEQUENCE(1, DATEDIF(AG2673, AH2673, "m") + 1, AG2673, 30), "YYYY-APMM")</f>
        <v>2013-AP11</v>
      </c>
      <c r="DN2673">
        <f t="shared" si="82"/>
        <v>77</v>
      </c>
      <c r="DO2673" t="str">
        <f t="shared" si="83"/>
        <v>SCREED MASON SK</v>
      </c>
    </row>
    <row r="2674" spans="1:119" x14ac:dyDescent="0.35">
      <c r="A2674" t="s">
        <v>105</v>
      </c>
      <c r="B2674">
        <v>501959</v>
      </c>
      <c r="C2674">
        <v>6359</v>
      </c>
      <c r="D2674">
        <v>124790</v>
      </c>
      <c r="E2674">
        <v>13662</v>
      </c>
      <c r="F2674">
        <v>0</v>
      </c>
      <c r="G2674" t="s">
        <v>106</v>
      </c>
      <c r="H2674" t="s">
        <v>106</v>
      </c>
      <c r="I2674" t="s">
        <v>106</v>
      </c>
      <c r="J2674" t="s">
        <v>107</v>
      </c>
      <c r="K2674" t="s">
        <v>108</v>
      </c>
      <c r="L2674" t="s">
        <v>109</v>
      </c>
      <c r="M2674" t="s">
        <v>110</v>
      </c>
      <c r="N2674" t="s">
        <v>6382</v>
      </c>
      <c r="O2674" t="s">
        <v>5632</v>
      </c>
      <c r="P2674">
        <v>8178</v>
      </c>
      <c r="Q2674">
        <v>296</v>
      </c>
      <c r="R2674">
        <v>0</v>
      </c>
      <c r="S2674">
        <v>160</v>
      </c>
      <c r="T2674">
        <v>0</v>
      </c>
      <c r="U2674">
        <v>460</v>
      </c>
      <c r="V2674">
        <v>460</v>
      </c>
      <c r="W2674">
        <v>160</v>
      </c>
      <c r="X2674">
        <v>0</v>
      </c>
      <c r="Y2674">
        <v>0</v>
      </c>
      <c r="Z2674">
        <v>0</v>
      </c>
      <c r="AD2674" s="1">
        <v>41682.333333333336</v>
      </c>
      <c r="AE2674" s="1">
        <v>41704.708333333336</v>
      </c>
      <c r="AG2674" s="1">
        <v>41638.333333333336</v>
      </c>
      <c r="AH2674" s="1">
        <v>41660.708333333336</v>
      </c>
      <c r="AI2674" s="1">
        <v>41638.333333333336</v>
      </c>
      <c r="AJ2674" s="1">
        <v>41660.708333333336</v>
      </c>
      <c r="AK2674" s="1">
        <v>41638.333333333336</v>
      </c>
      <c r="AL2674" s="1">
        <v>41660.708333333336</v>
      </c>
      <c r="AM2674" s="1">
        <v>41682.333333333336</v>
      </c>
      <c r="AN2674" s="1">
        <v>41704.708333333336</v>
      </c>
      <c r="AP2674" t="s">
        <v>113</v>
      </c>
      <c r="AU2674" t="s">
        <v>6383</v>
      </c>
      <c r="AY2674" t="s">
        <v>106</v>
      </c>
      <c r="AZ2674">
        <v>0</v>
      </c>
      <c r="BA2674">
        <v>0</v>
      </c>
      <c r="BD2674" s="3">
        <v>41321.661805555559</v>
      </c>
      <c r="BE2674" s="3">
        <v>41321.663888888892</v>
      </c>
      <c r="BF2674" t="s">
        <v>115</v>
      </c>
      <c r="BG2674" t="s">
        <v>115</v>
      </c>
      <c r="BH2674">
        <v>8149</v>
      </c>
      <c r="BM2674">
        <v>43550</v>
      </c>
      <c r="BR2674" t="s">
        <v>116</v>
      </c>
      <c r="BS2674" t="s">
        <v>117</v>
      </c>
      <c r="BU2674">
        <v>1</v>
      </c>
      <c r="BV2674" t="s">
        <v>118</v>
      </c>
      <c r="BX2674" t="s">
        <v>119</v>
      </c>
      <c r="BY2674" t="s">
        <v>119</v>
      </c>
      <c r="BZ2674" t="s">
        <v>119</v>
      </c>
      <c r="CA2674">
        <v>1</v>
      </c>
      <c r="CC2674" t="s">
        <v>120</v>
      </c>
      <c r="CH2674">
        <v>540</v>
      </c>
      <c r="CI2674">
        <v>41040</v>
      </c>
      <c r="CJ2674" t="s">
        <v>106</v>
      </c>
      <c r="CK2674" t="s">
        <v>106</v>
      </c>
      <c r="CL2674">
        <v>20</v>
      </c>
      <c r="CM2674" t="s">
        <v>2867</v>
      </c>
      <c r="CO2674">
        <v>124787</v>
      </c>
      <c r="CQ2674">
        <v>0</v>
      </c>
      <c r="CR2674">
        <v>0</v>
      </c>
      <c r="CS2674">
        <v>0</v>
      </c>
      <c r="CY2674" t="s">
        <v>123</v>
      </c>
      <c r="CZ2674" t="s">
        <v>124</v>
      </c>
      <c r="DD2674" t="str" cm="1">
        <f t="array" ref="DD2674">TEXT(_xlfn.SEQUENCE(1, DATEDIF(AG2674, AH2674, "m") + 1, AG2674, 30), "YYYY-APMM")</f>
        <v>2013-AP12</v>
      </c>
      <c r="DN2674">
        <f t="shared" si="82"/>
        <v>460</v>
      </c>
      <c r="DO2674" t="str">
        <f t="shared" si="83"/>
        <v>LABOR- SUBCONTRACTOR</v>
      </c>
    </row>
    <row r="2675" spans="1:119" x14ac:dyDescent="0.35">
      <c r="A2675" t="s">
        <v>105</v>
      </c>
      <c r="B2675">
        <v>501960</v>
      </c>
      <c r="C2675">
        <v>6359</v>
      </c>
      <c r="D2675">
        <v>124790</v>
      </c>
      <c r="E2675">
        <v>13662</v>
      </c>
      <c r="F2675">
        <v>0</v>
      </c>
      <c r="G2675" t="s">
        <v>106</v>
      </c>
      <c r="H2675" t="s">
        <v>106</v>
      </c>
      <c r="I2675" t="s">
        <v>106</v>
      </c>
      <c r="J2675" t="s">
        <v>107</v>
      </c>
      <c r="K2675" t="s">
        <v>108</v>
      </c>
      <c r="L2675" t="s">
        <v>109</v>
      </c>
      <c r="M2675" t="s">
        <v>110</v>
      </c>
      <c r="N2675" t="s">
        <v>6384</v>
      </c>
      <c r="O2675" t="s">
        <v>5635</v>
      </c>
      <c r="P2675">
        <v>8178</v>
      </c>
      <c r="Q2675">
        <v>296</v>
      </c>
      <c r="R2675">
        <v>296</v>
      </c>
      <c r="S2675">
        <v>120</v>
      </c>
      <c r="T2675">
        <v>0</v>
      </c>
      <c r="U2675">
        <v>16.5</v>
      </c>
      <c r="V2675">
        <v>16.5</v>
      </c>
      <c r="W2675">
        <v>120</v>
      </c>
      <c r="X2675">
        <v>0</v>
      </c>
      <c r="Y2675">
        <v>0</v>
      </c>
      <c r="Z2675">
        <v>0</v>
      </c>
      <c r="AD2675" s="1">
        <v>41700.333333333336</v>
      </c>
      <c r="AE2675" s="1">
        <v>41716.708333333336</v>
      </c>
      <c r="AG2675" s="1">
        <v>41655.333333333336</v>
      </c>
      <c r="AH2675" s="1">
        <v>41672.708333333336</v>
      </c>
      <c r="AI2675" s="1">
        <v>41655.333333333336</v>
      </c>
      <c r="AJ2675" s="1">
        <v>41672.708333333336</v>
      </c>
      <c r="AK2675" s="1">
        <v>41655.333333333336</v>
      </c>
      <c r="AL2675" s="1">
        <v>41672.708333333336</v>
      </c>
      <c r="AM2675" s="1">
        <v>41700.333333333336</v>
      </c>
      <c r="AN2675" s="1">
        <v>41716.708333333336</v>
      </c>
      <c r="AP2675" t="s">
        <v>113</v>
      </c>
      <c r="AU2675" t="s">
        <v>6385</v>
      </c>
      <c r="AY2675" t="s">
        <v>106</v>
      </c>
      <c r="AZ2675">
        <v>0</v>
      </c>
      <c r="BA2675">
        <v>0</v>
      </c>
      <c r="BD2675" s="3">
        <v>41321.661805555559</v>
      </c>
      <c r="BE2675" s="3">
        <v>41321.663888888892</v>
      </c>
      <c r="BF2675" t="s">
        <v>115</v>
      </c>
      <c r="BG2675" t="s">
        <v>115</v>
      </c>
      <c r="BH2675">
        <v>8149</v>
      </c>
      <c r="BM2675">
        <v>43550</v>
      </c>
      <c r="BR2675" t="s">
        <v>116</v>
      </c>
      <c r="BS2675" t="s">
        <v>117</v>
      </c>
      <c r="BU2675">
        <v>1</v>
      </c>
      <c r="BV2675" t="s">
        <v>118</v>
      </c>
      <c r="BX2675" t="s">
        <v>119</v>
      </c>
      <c r="BY2675" t="s">
        <v>119</v>
      </c>
      <c r="BZ2675" t="s">
        <v>119</v>
      </c>
      <c r="CA2675">
        <v>1</v>
      </c>
      <c r="CC2675" t="s">
        <v>120</v>
      </c>
      <c r="CH2675">
        <v>540</v>
      </c>
      <c r="CI2675">
        <v>41040</v>
      </c>
      <c r="CJ2675" t="s">
        <v>106</v>
      </c>
      <c r="CK2675" t="s">
        <v>106</v>
      </c>
      <c r="CL2675">
        <v>20</v>
      </c>
      <c r="CM2675" t="s">
        <v>2867</v>
      </c>
      <c r="CO2675">
        <v>124787</v>
      </c>
      <c r="CQ2675">
        <v>0</v>
      </c>
      <c r="CR2675">
        <v>0</v>
      </c>
      <c r="CS2675">
        <v>0</v>
      </c>
      <c r="CY2675" t="s">
        <v>123</v>
      </c>
      <c r="CZ2675" t="s">
        <v>124</v>
      </c>
      <c r="DD2675" t="str" cm="1">
        <f t="array" ref="DD2675">TEXT(_xlfn.SEQUENCE(1, DATEDIF(AG2675, AH2675, "m") + 1, AG2675, 30), "YYYY-APMM")</f>
        <v>2014-AP01</v>
      </c>
      <c r="DN2675">
        <f t="shared" si="82"/>
        <v>16.5</v>
      </c>
      <c r="DO2675" t="str">
        <f t="shared" si="83"/>
        <v>LABOR- SUBCONTRACTOR</v>
      </c>
    </row>
    <row r="2676" spans="1:119" x14ac:dyDescent="0.35">
      <c r="A2676" t="s">
        <v>105</v>
      </c>
      <c r="B2676">
        <v>501961</v>
      </c>
      <c r="C2676">
        <v>6359</v>
      </c>
      <c r="D2676">
        <v>124792</v>
      </c>
      <c r="E2676">
        <v>13662</v>
      </c>
      <c r="F2676">
        <v>0</v>
      </c>
      <c r="G2676" t="s">
        <v>106</v>
      </c>
      <c r="H2676" t="s">
        <v>106</v>
      </c>
      <c r="I2676" t="s">
        <v>106</v>
      </c>
      <c r="J2676" t="s">
        <v>107</v>
      </c>
      <c r="K2676" t="s">
        <v>108</v>
      </c>
      <c r="L2676" t="s">
        <v>109</v>
      </c>
      <c r="M2676" t="s">
        <v>110</v>
      </c>
      <c r="N2676" t="s">
        <v>6386</v>
      </c>
      <c r="O2676" t="s">
        <v>2863</v>
      </c>
      <c r="P2676">
        <v>8164</v>
      </c>
      <c r="Q2676">
        <v>496</v>
      </c>
      <c r="R2676">
        <v>0</v>
      </c>
      <c r="S2676">
        <v>200</v>
      </c>
      <c r="T2676">
        <v>0</v>
      </c>
      <c r="U2676">
        <v>489.25</v>
      </c>
      <c r="V2676">
        <v>489.25</v>
      </c>
      <c r="W2676">
        <v>200</v>
      </c>
      <c r="X2676">
        <v>0</v>
      </c>
      <c r="Y2676">
        <v>0</v>
      </c>
      <c r="Z2676">
        <v>0</v>
      </c>
      <c r="AD2676" s="1">
        <v>41645.333333333336</v>
      </c>
      <c r="AE2676" s="1">
        <v>41673.708333333336</v>
      </c>
      <c r="AG2676" s="1">
        <v>41571.333333333336</v>
      </c>
      <c r="AH2676" s="1">
        <v>41599.708333333336</v>
      </c>
      <c r="AI2676" s="1">
        <v>41571.333333333336</v>
      </c>
      <c r="AJ2676" s="1">
        <v>41599.708333333336</v>
      </c>
      <c r="AK2676" s="1">
        <v>41571.333333333336</v>
      </c>
      <c r="AL2676" s="1">
        <v>41599.708333333336</v>
      </c>
      <c r="AM2676" s="1">
        <v>41645.333333333336</v>
      </c>
      <c r="AN2676" s="1">
        <v>41673.708333333336</v>
      </c>
      <c r="AP2676" t="s">
        <v>113</v>
      </c>
      <c r="AU2676" t="s">
        <v>6387</v>
      </c>
      <c r="AY2676" t="s">
        <v>106</v>
      </c>
      <c r="AZ2676">
        <v>0</v>
      </c>
      <c r="BA2676">
        <v>0</v>
      </c>
      <c r="BD2676" s="3">
        <v>41321.661805555559</v>
      </c>
      <c r="BE2676" s="3">
        <v>41321.663888888892</v>
      </c>
      <c r="BF2676" t="s">
        <v>115</v>
      </c>
      <c r="BG2676" t="s">
        <v>115</v>
      </c>
      <c r="BH2676">
        <v>8149</v>
      </c>
      <c r="BM2676">
        <v>43410</v>
      </c>
      <c r="BR2676" t="s">
        <v>2865</v>
      </c>
      <c r="BS2676" t="s">
        <v>2866</v>
      </c>
      <c r="BU2676">
        <v>1</v>
      </c>
      <c r="BV2676" t="s">
        <v>118</v>
      </c>
      <c r="BX2676" t="s">
        <v>119</v>
      </c>
      <c r="BY2676" t="s">
        <v>119</v>
      </c>
      <c r="BZ2676" t="s">
        <v>119</v>
      </c>
      <c r="CA2676">
        <v>1</v>
      </c>
      <c r="CC2676" t="s">
        <v>120</v>
      </c>
      <c r="CH2676">
        <v>540</v>
      </c>
      <c r="CI2676">
        <v>41060</v>
      </c>
      <c r="CJ2676" t="s">
        <v>106</v>
      </c>
      <c r="CK2676" t="s">
        <v>106</v>
      </c>
      <c r="CL2676">
        <v>10</v>
      </c>
      <c r="CM2676" t="s">
        <v>2867</v>
      </c>
      <c r="CO2676">
        <v>124791</v>
      </c>
      <c r="CQ2676">
        <v>0</v>
      </c>
      <c r="CR2676">
        <v>0</v>
      </c>
      <c r="CS2676">
        <v>0</v>
      </c>
      <c r="CY2676" t="s">
        <v>123</v>
      </c>
      <c r="CZ2676" t="s">
        <v>124</v>
      </c>
      <c r="DD2676" t="str" cm="1">
        <f t="array" ref="DD2676">TEXT(_xlfn.SEQUENCE(1, DATEDIF(AG2676, AH2676, "m") + 1, AG2676, 30), "YYYY-APMM")</f>
        <v>2013-AP10</v>
      </c>
      <c r="DN2676">
        <f t="shared" si="82"/>
        <v>489.25</v>
      </c>
      <c r="DO2676" t="str">
        <f t="shared" si="83"/>
        <v>SCREED MASON SK</v>
      </c>
    </row>
    <row r="2677" spans="1:119" x14ac:dyDescent="0.35">
      <c r="A2677" t="s">
        <v>105</v>
      </c>
      <c r="B2677">
        <v>501962</v>
      </c>
      <c r="C2677">
        <v>6359</v>
      </c>
      <c r="D2677">
        <v>124792</v>
      </c>
      <c r="E2677">
        <v>13662</v>
      </c>
      <c r="F2677">
        <v>0</v>
      </c>
      <c r="G2677" t="s">
        <v>106</v>
      </c>
      <c r="H2677" t="s">
        <v>106</v>
      </c>
      <c r="I2677" t="s">
        <v>106</v>
      </c>
      <c r="J2677" t="s">
        <v>107</v>
      </c>
      <c r="K2677" t="s">
        <v>108</v>
      </c>
      <c r="L2677" t="s">
        <v>109</v>
      </c>
      <c r="M2677" t="s">
        <v>110</v>
      </c>
      <c r="N2677" t="s">
        <v>6388</v>
      </c>
      <c r="O2677" t="s">
        <v>2869</v>
      </c>
      <c r="P2677">
        <v>8178</v>
      </c>
      <c r="Q2677">
        <v>480</v>
      </c>
      <c r="R2677">
        <v>0</v>
      </c>
      <c r="S2677">
        <v>200</v>
      </c>
      <c r="T2677">
        <v>0</v>
      </c>
      <c r="U2677">
        <v>1361.25</v>
      </c>
      <c r="V2677">
        <v>1361.25</v>
      </c>
      <c r="W2677">
        <v>200</v>
      </c>
      <c r="X2677">
        <v>0</v>
      </c>
      <c r="Y2677">
        <v>0</v>
      </c>
      <c r="Z2677">
        <v>0</v>
      </c>
      <c r="AD2677" s="1">
        <v>41648.333333333336</v>
      </c>
      <c r="AE2677" s="1">
        <v>41676.708333333336</v>
      </c>
      <c r="AG2677" s="1">
        <v>41577.333333333336</v>
      </c>
      <c r="AH2677" s="1">
        <v>41605.708333333336</v>
      </c>
      <c r="AI2677" s="1">
        <v>41577.333333333336</v>
      </c>
      <c r="AJ2677" s="1">
        <v>41605.708333333336</v>
      </c>
      <c r="AK2677" s="1">
        <v>41577.333333333336</v>
      </c>
      <c r="AL2677" s="1">
        <v>41605.708333333336</v>
      </c>
      <c r="AM2677" s="1">
        <v>41648.333333333336</v>
      </c>
      <c r="AN2677" s="1">
        <v>41676.708333333336</v>
      </c>
      <c r="AP2677" t="s">
        <v>113</v>
      </c>
      <c r="AU2677" t="s">
        <v>6389</v>
      </c>
      <c r="AY2677" t="s">
        <v>106</v>
      </c>
      <c r="AZ2677">
        <v>0</v>
      </c>
      <c r="BA2677">
        <v>0</v>
      </c>
      <c r="BD2677" s="3">
        <v>41321.661805555559</v>
      </c>
      <c r="BE2677" s="3">
        <v>41321.663888888892</v>
      </c>
      <c r="BF2677" t="s">
        <v>115</v>
      </c>
      <c r="BG2677" t="s">
        <v>115</v>
      </c>
      <c r="BH2677">
        <v>8149</v>
      </c>
      <c r="BM2677">
        <v>43550</v>
      </c>
      <c r="BR2677" t="s">
        <v>116</v>
      </c>
      <c r="BS2677" t="s">
        <v>117</v>
      </c>
      <c r="BU2677">
        <v>1</v>
      </c>
      <c r="BV2677" t="s">
        <v>118</v>
      </c>
      <c r="BX2677" t="s">
        <v>119</v>
      </c>
      <c r="BY2677" t="s">
        <v>119</v>
      </c>
      <c r="BZ2677" t="s">
        <v>119</v>
      </c>
      <c r="CA2677">
        <v>1</v>
      </c>
      <c r="CC2677" t="s">
        <v>120</v>
      </c>
      <c r="CH2677">
        <v>540</v>
      </c>
      <c r="CI2677">
        <v>41060</v>
      </c>
      <c r="CJ2677" t="s">
        <v>106</v>
      </c>
      <c r="CK2677" t="s">
        <v>106</v>
      </c>
      <c r="CL2677">
        <v>10</v>
      </c>
      <c r="CM2677" t="s">
        <v>2867</v>
      </c>
      <c r="CO2677">
        <v>124791</v>
      </c>
      <c r="CQ2677">
        <v>0</v>
      </c>
      <c r="CR2677">
        <v>0</v>
      </c>
      <c r="CS2677">
        <v>0</v>
      </c>
      <c r="CY2677" t="s">
        <v>123</v>
      </c>
      <c r="CZ2677" t="s">
        <v>124</v>
      </c>
      <c r="DD2677" t="str" cm="1">
        <f t="array" ref="DD2677">TEXT(_xlfn.SEQUENCE(1, DATEDIF(AG2677, AH2677, "m") + 1, AG2677, 30), "YYYY-APMM")</f>
        <v>2013-AP10</v>
      </c>
      <c r="DN2677">
        <f t="shared" si="82"/>
        <v>1361.25</v>
      </c>
      <c r="DO2677" t="str">
        <f t="shared" si="83"/>
        <v>LABOR- SUBCONTRACTOR</v>
      </c>
    </row>
    <row r="2678" spans="1:119" x14ac:dyDescent="0.35">
      <c r="A2678" t="s">
        <v>105</v>
      </c>
      <c r="B2678">
        <v>501963</v>
      </c>
      <c r="C2678">
        <v>6359</v>
      </c>
      <c r="D2678">
        <v>124792</v>
      </c>
      <c r="E2678">
        <v>13662</v>
      </c>
      <c r="F2678">
        <v>0</v>
      </c>
      <c r="G2678" t="s">
        <v>106</v>
      </c>
      <c r="H2678" t="s">
        <v>106</v>
      </c>
      <c r="I2678" t="s">
        <v>106</v>
      </c>
      <c r="J2678" t="s">
        <v>107</v>
      </c>
      <c r="K2678" t="s">
        <v>108</v>
      </c>
      <c r="L2678" t="s">
        <v>109</v>
      </c>
      <c r="M2678" t="s">
        <v>110</v>
      </c>
      <c r="N2678" t="s">
        <v>6390</v>
      </c>
      <c r="O2678" t="s">
        <v>2872</v>
      </c>
      <c r="P2678">
        <v>8178</v>
      </c>
      <c r="Q2678">
        <v>480</v>
      </c>
      <c r="R2678">
        <v>0</v>
      </c>
      <c r="S2678">
        <v>200</v>
      </c>
      <c r="T2678">
        <v>0</v>
      </c>
      <c r="U2678">
        <v>860.75</v>
      </c>
      <c r="V2678">
        <v>860.75</v>
      </c>
      <c r="W2678">
        <v>200</v>
      </c>
      <c r="X2678">
        <v>0</v>
      </c>
      <c r="Y2678">
        <v>0</v>
      </c>
      <c r="Z2678">
        <v>0</v>
      </c>
      <c r="AD2678" s="1">
        <v>41653.333333333336</v>
      </c>
      <c r="AE2678" s="1">
        <v>41682.708333333336</v>
      </c>
      <c r="AG2678" s="1">
        <v>41582.333333333336</v>
      </c>
      <c r="AH2678" s="1">
        <v>41610.708333333336</v>
      </c>
      <c r="AI2678" s="1">
        <v>41582.333333333336</v>
      </c>
      <c r="AJ2678" s="1">
        <v>41610.708333333336</v>
      </c>
      <c r="AK2678" s="1">
        <v>41582.333333333336</v>
      </c>
      <c r="AL2678" s="1">
        <v>41610.708333333336</v>
      </c>
      <c r="AM2678" s="1">
        <v>41653.333333333336</v>
      </c>
      <c r="AN2678" s="1">
        <v>41682.708333333336</v>
      </c>
      <c r="AP2678" t="s">
        <v>113</v>
      </c>
      <c r="AU2678" t="s">
        <v>6391</v>
      </c>
      <c r="AY2678" t="s">
        <v>106</v>
      </c>
      <c r="AZ2678">
        <v>0</v>
      </c>
      <c r="BA2678">
        <v>0</v>
      </c>
      <c r="BD2678" s="3">
        <v>41321.661805555559</v>
      </c>
      <c r="BE2678" s="3">
        <v>41321.663888888892</v>
      </c>
      <c r="BF2678" t="s">
        <v>115</v>
      </c>
      <c r="BG2678" t="s">
        <v>115</v>
      </c>
      <c r="BH2678">
        <v>8149</v>
      </c>
      <c r="BM2678">
        <v>43550</v>
      </c>
      <c r="BR2678" t="s">
        <v>116</v>
      </c>
      <c r="BS2678" t="s">
        <v>117</v>
      </c>
      <c r="BU2678">
        <v>1</v>
      </c>
      <c r="BV2678" t="s">
        <v>118</v>
      </c>
      <c r="BX2678" t="s">
        <v>119</v>
      </c>
      <c r="BY2678" t="s">
        <v>119</v>
      </c>
      <c r="BZ2678" t="s">
        <v>119</v>
      </c>
      <c r="CA2678">
        <v>1</v>
      </c>
      <c r="CC2678" t="s">
        <v>120</v>
      </c>
      <c r="CH2678">
        <v>540</v>
      </c>
      <c r="CI2678">
        <v>41060</v>
      </c>
      <c r="CJ2678" t="s">
        <v>106</v>
      </c>
      <c r="CK2678" t="s">
        <v>106</v>
      </c>
      <c r="CL2678">
        <v>10</v>
      </c>
      <c r="CM2678" t="s">
        <v>2867</v>
      </c>
      <c r="CO2678">
        <v>124791</v>
      </c>
      <c r="CQ2678">
        <v>0</v>
      </c>
      <c r="CR2678">
        <v>0</v>
      </c>
      <c r="CS2678">
        <v>0</v>
      </c>
      <c r="CY2678" t="s">
        <v>123</v>
      </c>
      <c r="CZ2678" t="s">
        <v>124</v>
      </c>
      <c r="DD2678" t="str" cm="1">
        <f t="array" ref="DD2678">TEXT(_xlfn.SEQUENCE(1, DATEDIF(AG2678, AH2678, "m") + 1, AG2678, 30), "YYYY-APMM")</f>
        <v>2013-AP11</v>
      </c>
      <c r="DN2678">
        <f t="shared" si="82"/>
        <v>860.75</v>
      </c>
      <c r="DO2678" t="str">
        <f t="shared" si="83"/>
        <v>LABOR- SUBCONTRACTOR</v>
      </c>
    </row>
    <row r="2679" spans="1:119" x14ac:dyDescent="0.35">
      <c r="A2679" t="s">
        <v>105</v>
      </c>
      <c r="B2679">
        <v>501964</v>
      </c>
      <c r="C2679">
        <v>6359</v>
      </c>
      <c r="D2679">
        <v>124792</v>
      </c>
      <c r="E2679">
        <v>13662</v>
      </c>
      <c r="F2679">
        <v>0</v>
      </c>
      <c r="G2679" t="s">
        <v>106</v>
      </c>
      <c r="H2679" t="s">
        <v>106</v>
      </c>
      <c r="I2679" t="s">
        <v>106</v>
      </c>
      <c r="J2679" t="s">
        <v>107</v>
      </c>
      <c r="K2679" t="s">
        <v>108</v>
      </c>
      <c r="L2679" t="s">
        <v>109</v>
      </c>
      <c r="M2679" t="s">
        <v>110</v>
      </c>
      <c r="N2679" t="s">
        <v>6392</v>
      </c>
      <c r="O2679" t="s">
        <v>2875</v>
      </c>
      <c r="P2679">
        <v>8170</v>
      </c>
      <c r="Q2679">
        <v>480</v>
      </c>
      <c r="R2679">
        <v>0</v>
      </c>
      <c r="S2679">
        <v>200</v>
      </c>
      <c r="T2679">
        <v>0</v>
      </c>
      <c r="U2679">
        <v>495</v>
      </c>
      <c r="V2679">
        <v>495</v>
      </c>
      <c r="W2679">
        <v>200</v>
      </c>
      <c r="X2679">
        <v>0</v>
      </c>
      <c r="Y2679">
        <v>0</v>
      </c>
      <c r="Z2679">
        <v>0</v>
      </c>
      <c r="AD2679" s="1">
        <v>41658.333333333336</v>
      </c>
      <c r="AE2679" s="1">
        <v>41687.708333333336</v>
      </c>
      <c r="AG2679" s="1">
        <v>41587.333333333336</v>
      </c>
      <c r="AH2679" s="1">
        <v>41615.708333333336</v>
      </c>
      <c r="AI2679" s="1">
        <v>41587.333333333336</v>
      </c>
      <c r="AJ2679" s="1">
        <v>41615.708333333336</v>
      </c>
      <c r="AK2679" s="1">
        <v>41587.333333333336</v>
      </c>
      <c r="AL2679" s="1">
        <v>41615.708333333336</v>
      </c>
      <c r="AM2679" s="1">
        <v>41658.333333333336</v>
      </c>
      <c r="AN2679" s="1">
        <v>41687.708333333336</v>
      </c>
      <c r="AP2679" t="s">
        <v>113</v>
      </c>
      <c r="AU2679" t="s">
        <v>6393</v>
      </c>
      <c r="AY2679" t="s">
        <v>106</v>
      </c>
      <c r="AZ2679">
        <v>0</v>
      </c>
      <c r="BA2679">
        <v>0</v>
      </c>
      <c r="BD2679" s="3">
        <v>41321.661805555559</v>
      </c>
      <c r="BE2679" s="3">
        <v>41321.663888888892</v>
      </c>
      <c r="BF2679" t="s">
        <v>115</v>
      </c>
      <c r="BG2679" t="s">
        <v>115</v>
      </c>
      <c r="BH2679">
        <v>8149</v>
      </c>
      <c r="BM2679">
        <v>43470</v>
      </c>
      <c r="BR2679" t="s">
        <v>2854</v>
      </c>
      <c r="BS2679" t="s">
        <v>2855</v>
      </c>
      <c r="BU2679">
        <v>1</v>
      </c>
      <c r="BV2679" t="s">
        <v>118</v>
      </c>
      <c r="BX2679" t="s">
        <v>119</v>
      </c>
      <c r="BY2679" t="s">
        <v>119</v>
      </c>
      <c r="BZ2679" t="s">
        <v>119</v>
      </c>
      <c r="CA2679">
        <v>1</v>
      </c>
      <c r="CC2679" t="s">
        <v>120</v>
      </c>
      <c r="CH2679">
        <v>540</v>
      </c>
      <c r="CI2679">
        <v>41060</v>
      </c>
      <c r="CJ2679" t="s">
        <v>106</v>
      </c>
      <c r="CK2679" t="s">
        <v>106</v>
      </c>
      <c r="CL2679">
        <v>10</v>
      </c>
      <c r="CM2679" t="s">
        <v>2867</v>
      </c>
      <c r="CO2679">
        <v>124791</v>
      </c>
      <c r="CQ2679">
        <v>0</v>
      </c>
      <c r="CR2679">
        <v>0</v>
      </c>
      <c r="CS2679">
        <v>0</v>
      </c>
      <c r="CY2679" t="s">
        <v>123</v>
      </c>
      <c r="CZ2679" t="s">
        <v>124</v>
      </c>
      <c r="DD2679" t="str" cm="1">
        <f t="array" ref="DD2679">TEXT(_xlfn.SEQUENCE(1, DATEDIF(AG2679, AH2679, "m") + 1, AG2679, 30), "YYYY-APMM")</f>
        <v>2013-AP11</v>
      </c>
      <c r="DN2679">
        <f t="shared" si="82"/>
        <v>495</v>
      </c>
      <c r="DO2679" t="str">
        <f t="shared" si="83"/>
        <v>TILE MASON SK</v>
      </c>
    </row>
    <row r="2680" spans="1:119" x14ac:dyDescent="0.35">
      <c r="A2680" t="s">
        <v>105</v>
      </c>
      <c r="B2680">
        <v>501965</v>
      </c>
      <c r="C2680">
        <v>6359</v>
      </c>
      <c r="D2680">
        <v>124792</v>
      </c>
      <c r="E2680">
        <v>13662</v>
      </c>
      <c r="F2680">
        <v>0</v>
      </c>
      <c r="G2680" t="s">
        <v>106</v>
      </c>
      <c r="H2680" t="s">
        <v>106</v>
      </c>
      <c r="I2680" t="s">
        <v>106</v>
      </c>
      <c r="J2680" t="s">
        <v>107</v>
      </c>
      <c r="K2680" t="s">
        <v>108</v>
      </c>
      <c r="L2680" t="s">
        <v>109</v>
      </c>
      <c r="M2680" t="s">
        <v>110</v>
      </c>
      <c r="N2680" t="s">
        <v>6394</v>
      </c>
      <c r="O2680" t="s">
        <v>2878</v>
      </c>
      <c r="P2680">
        <v>8178</v>
      </c>
      <c r="Q2680">
        <v>480</v>
      </c>
      <c r="R2680">
        <v>0</v>
      </c>
      <c r="S2680">
        <v>160</v>
      </c>
      <c r="T2680">
        <v>0</v>
      </c>
      <c r="U2680">
        <v>154</v>
      </c>
      <c r="V2680">
        <v>154</v>
      </c>
      <c r="W2680">
        <v>160</v>
      </c>
      <c r="X2680">
        <v>0</v>
      </c>
      <c r="Y2680">
        <v>0</v>
      </c>
      <c r="Z2680">
        <v>0</v>
      </c>
      <c r="AD2680" s="1">
        <v>41682.333333333336</v>
      </c>
      <c r="AE2680" s="1">
        <v>41704.708333333336</v>
      </c>
      <c r="AG2680" s="1">
        <v>41610.333333333336</v>
      </c>
      <c r="AH2680" s="1">
        <v>41633.708333333336</v>
      </c>
      <c r="AI2680" s="1">
        <v>41610.333333333336</v>
      </c>
      <c r="AJ2680" s="1">
        <v>41633.708333333336</v>
      </c>
      <c r="AK2680" s="1">
        <v>41610.333333333336</v>
      </c>
      <c r="AL2680" s="1">
        <v>41633.708333333336</v>
      </c>
      <c r="AM2680" s="1">
        <v>41682.333333333336</v>
      </c>
      <c r="AN2680" s="1">
        <v>41704.708333333336</v>
      </c>
      <c r="AP2680" t="s">
        <v>113</v>
      </c>
      <c r="AU2680" t="s">
        <v>6395</v>
      </c>
      <c r="AY2680" t="s">
        <v>106</v>
      </c>
      <c r="AZ2680">
        <v>0</v>
      </c>
      <c r="BA2680">
        <v>0</v>
      </c>
      <c r="BD2680" s="3">
        <v>41321.661805555559</v>
      </c>
      <c r="BE2680" s="3">
        <v>41321.663888888892</v>
      </c>
      <c r="BF2680" t="s">
        <v>115</v>
      </c>
      <c r="BG2680" t="s">
        <v>115</v>
      </c>
      <c r="BH2680">
        <v>8149</v>
      </c>
      <c r="BM2680">
        <v>43550</v>
      </c>
      <c r="BR2680" t="s">
        <v>116</v>
      </c>
      <c r="BS2680" t="s">
        <v>117</v>
      </c>
      <c r="BU2680">
        <v>1</v>
      </c>
      <c r="BV2680" t="s">
        <v>118</v>
      </c>
      <c r="BX2680" t="s">
        <v>119</v>
      </c>
      <c r="BY2680" t="s">
        <v>119</v>
      </c>
      <c r="BZ2680" t="s">
        <v>119</v>
      </c>
      <c r="CA2680">
        <v>1</v>
      </c>
      <c r="CC2680" t="s">
        <v>120</v>
      </c>
      <c r="CH2680">
        <v>540</v>
      </c>
      <c r="CI2680">
        <v>41060</v>
      </c>
      <c r="CJ2680" t="s">
        <v>106</v>
      </c>
      <c r="CK2680" t="s">
        <v>106</v>
      </c>
      <c r="CL2680">
        <v>10</v>
      </c>
      <c r="CM2680" t="s">
        <v>2867</v>
      </c>
      <c r="CO2680">
        <v>124791</v>
      </c>
      <c r="CQ2680">
        <v>0</v>
      </c>
      <c r="CR2680">
        <v>0</v>
      </c>
      <c r="CS2680">
        <v>0</v>
      </c>
      <c r="CY2680" t="s">
        <v>123</v>
      </c>
      <c r="CZ2680" t="s">
        <v>124</v>
      </c>
      <c r="DD2680" t="str" cm="1">
        <f t="array" ref="DD2680">TEXT(_xlfn.SEQUENCE(1, DATEDIF(AG2680, AH2680, "m") + 1, AG2680, 30), "YYYY-APMM")</f>
        <v>2013-AP12</v>
      </c>
      <c r="DN2680">
        <f t="shared" si="82"/>
        <v>154</v>
      </c>
      <c r="DO2680" t="str">
        <f t="shared" si="83"/>
        <v>LABOR- SUBCONTRACTOR</v>
      </c>
    </row>
    <row r="2681" spans="1:119" x14ac:dyDescent="0.35">
      <c r="A2681" t="s">
        <v>105</v>
      </c>
      <c r="B2681">
        <v>501966</v>
      </c>
      <c r="C2681">
        <v>6359</v>
      </c>
      <c r="D2681">
        <v>124792</v>
      </c>
      <c r="E2681">
        <v>13662</v>
      </c>
      <c r="F2681">
        <v>0</v>
      </c>
      <c r="G2681" t="s">
        <v>106</v>
      </c>
      <c r="H2681" t="s">
        <v>106</v>
      </c>
      <c r="I2681" t="s">
        <v>106</v>
      </c>
      <c r="J2681" t="s">
        <v>107</v>
      </c>
      <c r="K2681" t="s">
        <v>108</v>
      </c>
      <c r="L2681" t="s">
        <v>109</v>
      </c>
      <c r="M2681" t="s">
        <v>110</v>
      </c>
      <c r="N2681" t="s">
        <v>6396</v>
      </c>
      <c r="O2681" t="s">
        <v>2881</v>
      </c>
      <c r="P2681">
        <v>8178</v>
      </c>
      <c r="Q2681">
        <v>480</v>
      </c>
      <c r="R2681">
        <v>0</v>
      </c>
      <c r="S2681">
        <v>200</v>
      </c>
      <c r="T2681">
        <v>0</v>
      </c>
      <c r="U2681">
        <v>588</v>
      </c>
      <c r="V2681">
        <v>588</v>
      </c>
      <c r="W2681">
        <v>200</v>
      </c>
      <c r="X2681">
        <v>0</v>
      </c>
      <c r="Y2681">
        <v>0</v>
      </c>
      <c r="Z2681">
        <v>0</v>
      </c>
      <c r="AD2681" s="1">
        <v>41666.333333333336</v>
      </c>
      <c r="AE2681" s="1">
        <v>41695.708333333336</v>
      </c>
      <c r="AG2681" s="1">
        <v>41595.333333333336</v>
      </c>
      <c r="AH2681" s="1">
        <v>41623.708333333336</v>
      </c>
      <c r="AI2681" s="1">
        <v>41595.333333333336</v>
      </c>
      <c r="AJ2681" s="1">
        <v>41623.708333333336</v>
      </c>
      <c r="AK2681" s="1">
        <v>41595.333333333336</v>
      </c>
      <c r="AL2681" s="1">
        <v>41623.708333333336</v>
      </c>
      <c r="AM2681" s="1">
        <v>41666.333333333336</v>
      </c>
      <c r="AN2681" s="1">
        <v>41695.708333333336</v>
      </c>
      <c r="AP2681" t="s">
        <v>113</v>
      </c>
      <c r="AU2681" t="s">
        <v>6397</v>
      </c>
      <c r="AY2681" t="s">
        <v>106</v>
      </c>
      <c r="AZ2681">
        <v>0</v>
      </c>
      <c r="BA2681">
        <v>0</v>
      </c>
      <c r="BD2681" s="3">
        <v>41321.661805555559</v>
      </c>
      <c r="BE2681" s="3">
        <v>41321.663888888892</v>
      </c>
      <c r="BF2681" t="s">
        <v>115</v>
      </c>
      <c r="BG2681" t="s">
        <v>115</v>
      </c>
      <c r="BH2681">
        <v>8149</v>
      </c>
      <c r="BM2681">
        <v>43550</v>
      </c>
      <c r="BR2681" t="s">
        <v>116</v>
      </c>
      <c r="BS2681" t="s">
        <v>117</v>
      </c>
      <c r="BU2681">
        <v>1</v>
      </c>
      <c r="BV2681" t="s">
        <v>118</v>
      </c>
      <c r="BX2681" t="s">
        <v>119</v>
      </c>
      <c r="BY2681" t="s">
        <v>119</v>
      </c>
      <c r="BZ2681" t="s">
        <v>119</v>
      </c>
      <c r="CA2681">
        <v>1</v>
      </c>
      <c r="CC2681" t="s">
        <v>120</v>
      </c>
      <c r="CH2681">
        <v>540</v>
      </c>
      <c r="CI2681">
        <v>41060</v>
      </c>
      <c r="CJ2681" t="s">
        <v>106</v>
      </c>
      <c r="CK2681" t="s">
        <v>106</v>
      </c>
      <c r="CL2681">
        <v>10</v>
      </c>
      <c r="CM2681" t="s">
        <v>2867</v>
      </c>
      <c r="CO2681">
        <v>124791</v>
      </c>
      <c r="CQ2681">
        <v>0</v>
      </c>
      <c r="CR2681">
        <v>0</v>
      </c>
      <c r="CS2681">
        <v>0</v>
      </c>
      <c r="CY2681" t="s">
        <v>123</v>
      </c>
      <c r="CZ2681" t="s">
        <v>124</v>
      </c>
      <c r="DD2681" t="str" cm="1">
        <f t="array" ref="DD2681">TEXT(_xlfn.SEQUENCE(1, DATEDIF(AG2681, AH2681, "m") + 1, AG2681, 30), "YYYY-APMM")</f>
        <v>2013-AP11</v>
      </c>
      <c r="DN2681">
        <f t="shared" si="82"/>
        <v>588</v>
      </c>
      <c r="DO2681" t="str">
        <f t="shared" si="83"/>
        <v>LABOR- SUBCONTRACTOR</v>
      </c>
    </row>
    <row r="2682" spans="1:119" x14ac:dyDescent="0.35">
      <c r="A2682" t="s">
        <v>105</v>
      </c>
      <c r="B2682">
        <v>501967</v>
      </c>
      <c r="C2682">
        <v>6359</v>
      </c>
      <c r="D2682">
        <v>124792</v>
      </c>
      <c r="E2682">
        <v>13662</v>
      </c>
      <c r="F2682">
        <v>0</v>
      </c>
      <c r="G2682" t="s">
        <v>106</v>
      </c>
      <c r="H2682" t="s">
        <v>106</v>
      </c>
      <c r="I2682" t="s">
        <v>106</v>
      </c>
      <c r="J2682" t="s">
        <v>107</v>
      </c>
      <c r="K2682" t="s">
        <v>108</v>
      </c>
      <c r="L2682" t="s">
        <v>109</v>
      </c>
      <c r="M2682" t="s">
        <v>110</v>
      </c>
      <c r="N2682" t="s">
        <v>6398</v>
      </c>
      <c r="O2682" t="s">
        <v>2884</v>
      </c>
      <c r="P2682">
        <v>8178</v>
      </c>
      <c r="Q2682">
        <v>520</v>
      </c>
      <c r="R2682">
        <v>520</v>
      </c>
      <c r="S2682">
        <v>120</v>
      </c>
      <c r="T2682">
        <v>0</v>
      </c>
      <c r="U2682">
        <v>132</v>
      </c>
      <c r="V2682">
        <v>132</v>
      </c>
      <c r="W2682">
        <v>120</v>
      </c>
      <c r="X2682">
        <v>0</v>
      </c>
      <c r="Y2682">
        <v>0</v>
      </c>
      <c r="Z2682">
        <v>0</v>
      </c>
      <c r="AD2682" s="1">
        <v>41700.333333333336</v>
      </c>
      <c r="AE2682" s="1">
        <v>41716.708333333336</v>
      </c>
      <c r="AG2682" s="1">
        <v>41622.333333333336</v>
      </c>
      <c r="AH2682" s="1">
        <v>41639.708333333336</v>
      </c>
      <c r="AI2682" s="1">
        <v>41622.333333333336</v>
      </c>
      <c r="AJ2682" s="1">
        <v>41639.708333333336</v>
      </c>
      <c r="AK2682" s="1">
        <v>41622.333333333336</v>
      </c>
      <c r="AL2682" s="1">
        <v>41639.708333333336</v>
      </c>
      <c r="AM2682" s="1">
        <v>41700.333333333336</v>
      </c>
      <c r="AN2682" s="1">
        <v>41716.708333333336</v>
      </c>
      <c r="AP2682" t="s">
        <v>113</v>
      </c>
      <c r="AU2682" t="s">
        <v>6399</v>
      </c>
      <c r="AY2682" t="s">
        <v>106</v>
      </c>
      <c r="AZ2682">
        <v>0</v>
      </c>
      <c r="BA2682">
        <v>0</v>
      </c>
      <c r="BD2682" s="3">
        <v>41321.661805555559</v>
      </c>
      <c r="BE2682" s="3">
        <v>41321.663888888892</v>
      </c>
      <c r="BF2682" t="s">
        <v>115</v>
      </c>
      <c r="BG2682" t="s">
        <v>115</v>
      </c>
      <c r="BH2682">
        <v>8149</v>
      </c>
      <c r="BM2682">
        <v>43550</v>
      </c>
      <c r="BR2682" t="s">
        <v>116</v>
      </c>
      <c r="BS2682" t="s">
        <v>117</v>
      </c>
      <c r="BU2682">
        <v>1</v>
      </c>
      <c r="BV2682" t="s">
        <v>118</v>
      </c>
      <c r="BX2682" t="s">
        <v>119</v>
      </c>
      <c r="BY2682" t="s">
        <v>119</v>
      </c>
      <c r="BZ2682" t="s">
        <v>119</v>
      </c>
      <c r="CA2682">
        <v>1</v>
      </c>
      <c r="CC2682" t="s">
        <v>120</v>
      </c>
      <c r="CH2682">
        <v>540</v>
      </c>
      <c r="CI2682">
        <v>41060</v>
      </c>
      <c r="CJ2682" t="s">
        <v>106</v>
      </c>
      <c r="CK2682" t="s">
        <v>106</v>
      </c>
      <c r="CL2682">
        <v>10</v>
      </c>
      <c r="CM2682" t="s">
        <v>2867</v>
      </c>
      <c r="CO2682">
        <v>124791</v>
      </c>
      <c r="CQ2682">
        <v>0</v>
      </c>
      <c r="CR2682">
        <v>0</v>
      </c>
      <c r="CS2682">
        <v>0</v>
      </c>
      <c r="CY2682" t="s">
        <v>123</v>
      </c>
      <c r="CZ2682" t="s">
        <v>124</v>
      </c>
      <c r="DD2682" t="str" cm="1">
        <f t="array" ref="DD2682">TEXT(_xlfn.SEQUENCE(1, DATEDIF(AG2682, AH2682, "m") + 1, AG2682, 30), "YYYY-APMM")</f>
        <v>2013-AP12</v>
      </c>
      <c r="DN2682">
        <f t="shared" si="82"/>
        <v>132</v>
      </c>
      <c r="DO2682" t="str">
        <f t="shared" si="83"/>
        <v>LABOR- SUBCONTRACTOR</v>
      </c>
    </row>
    <row r="2683" spans="1:119" x14ac:dyDescent="0.35">
      <c r="A2683" t="s">
        <v>105</v>
      </c>
      <c r="B2683">
        <v>501968</v>
      </c>
      <c r="C2683">
        <v>6359</v>
      </c>
      <c r="D2683">
        <v>124793</v>
      </c>
      <c r="E2683">
        <v>13662</v>
      </c>
      <c r="F2683">
        <v>0</v>
      </c>
      <c r="G2683" t="s">
        <v>106</v>
      </c>
      <c r="H2683" t="s">
        <v>106</v>
      </c>
      <c r="I2683" t="s">
        <v>106</v>
      </c>
      <c r="J2683" t="s">
        <v>107</v>
      </c>
      <c r="K2683" t="s">
        <v>108</v>
      </c>
      <c r="L2683" t="s">
        <v>109</v>
      </c>
      <c r="M2683" t="s">
        <v>110</v>
      </c>
      <c r="N2683" t="s">
        <v>6400</v>
      </c>
      <c r="O2683" t="s">
        <v>2846</v>
      </c>
      <c r="P2683">
        <v>8169</v>
      </c>
      <c r="Q2683">
        <v>424</v>
      </c>
      <c r="R2683">
        <v>0</v>
      </c>
      <c r="S2683">
        <v>200</v>
      </c>
      <c r="T2683">
        <v>0</v>
      </c>
      <c r="U2683">
        <v>6106.25</v>
      </c>
      <c r="V2683">
        <v>6106.25</v>
      </c>
      <c r="W2683">
        <v>200</v>
      </c>
      <c r="X2683">
        <v>0</v>
      </c>
      <c r="Y2683">
        <v>0</v>
      </c>
      <c r="Z2683">
        <v>0</v>
      </c>
      <c r="AD2683" s="1">
        <v>41661.333333333336</v>
      </c>
      <c r="AE2683" s="1">
        <v>41690.708333333336</v>
      </c>
      <c r="AG2683" s="1">
        <v>41598.333333333336</v>
      </c>
      <c r="AH2683" s="1">
        <v>41627.708333333336</v>
      </c>
      <c r="AI2683" s="1">
        <v>41598.333333333336</v>
      </c>
      <c r="AJ2683" s="1">
        <v>41627.708333333336</v>
      </c>
      <c r="AK2683" s="1">
        <v>41598.333333333336</v>
      </c>
      <c r="AL2683" s="1">
        <v>41627.708333333336</v>
      </c>
      <c r="AM2683" s="1">
        <v>41661.333333333336</v>
      </c>
      <c r="AN2683" s="1">
        <v>41690.708333333336</v>
      </c>
      <c r="AP2683" t="s">
        <v>113</v>
      </c>
      <c r="AU2683" t="s">
        <v>6401</v>
      </c>
      <c r="AY2683" t="s">
        <v>106</v>
      </c>
      <c r="AZ2683">
        <v>0</v>
      </c>
      <c r="BA2683">
        <v>0</v>
      </c>
      <c r="BD2683" s="3">
        <v>41321.661805555559</v>
      </c>
      <c r="BE2683" s="3">
        <v>41321.663888888892</v>
      </c>
      <c r="BF2683" t="s">
        <v>115</v>
      </c>
      <c r="BG2683" t="s">
        <v>115</v>
      </c>
      <c r="BH2683">
        <v>8149</v>
      </c>
      <c r="BM2683">
        <v>43460</v>
      </c>
      <c r="BR2683" t="s">
        <v>2848</v>
      </c>
      <c r="BS2683" t="s">
        <v>2849</v>
      </c>
      <c r="BU2683">
        <v>1</v>
      </c>
      <c r="BV2683" t="s">
        <v>118</v>
      </c>
      <c r="BX2683" t="s">
        <v>119</v>
      </c>
      <c r="BY2683" t="s">
        <v>119</v>
      </c>
      <c r="BZ2683" t="s">
        <v>119</v>
      </c>
      <c r="CA2683">
        <v>1</v>
      </c>
      <c r="CC2683" t="s">
        <v>120</v>
      </c>
      <c r="CH2683">
        <v>540</v>
      </c>
      <c r="CI2683">
        <v>41070</v>
      </c>
      <c r="CJ2683" t="s">
        <v>106</v>
      </c>
      <c r="CK2683" t="s">
        <v>106</v>
      </c>
      <c r="CL2683">
        <v>15</v>
      </c>
      <c r="CM2683" t="s">
        <v>2850</v>
      </c>
      <c r="CO2683">
        <v>124791</v>
      </c>
      <c r="CQ2683">
        <v>0</v>
      </c>
      <c r="CR2683">
        <v>0</v>
      </c>
      <c r="CS2683">
        <v>0</v>
      </c>
      <c r="CY2683" t="s">
        <v>123</v>
      </c>
      <c r="CZ2683" t="s">
        <v>124</v>
      </c>
      <c r="DD2683" t="str" cm="1">
        <f t="array" ref="DD2683">TEXT(_xlfn.SEQUENCE(1, DATEDIF(AG2683, AH2683, "m") + 1, AG2683, 30), "YYYY-APMM")</f>
        <v>2013-AP11</v>
      </c>
      <c r="DN2683">
        <f t="shared" si="82"/>
        <v>6106.25</v>
      </c>
      <c r="DO2683" t="str">
        <f t="shared" si="83"/>
        <v>PLASTER MASON SK</v>
      </c>
    </row>
    <row r="2684" spans="1:119" x14ac:dyDescent="0.35">
      <c r="A2684" t="s">
        <v>105</v>
      </c>
      <c r="B2684">
        <v>501969</v>
      </c>
      <c r="C2684">
        <v>6359</v>
      </c>
      <c r="D2684">
        <v>124793</v>
      </c>
      <c r="E2684">
        <v>13662</v>
      </c>
      <c r="F2684">
        <v>0</v>
      </c>
      <c r="G2684" t="s">
        <v>106</v>
      </c>
      <c r="H2684" t="s">
        <v>106</v>
      </c>
      <c r="I2684" t="s">
        <v>106</v>
      </c>
      <c r="J2684" t="s">
        <v>107</v>
      </c>
      <c r="K2684" t="s">
        <v>108</v>
      </c>
      <c r="L2684" t="s">
        <v>109</v>
      </c>
      <c r="M2684" t="s">
        <v>110</v>
      </c>
      <c r="N2684" t="s">
        <v>6402</v>
      </c>
      <c r="O2684" t="s">
        <v>5607</v>
      </c>
      <c r="P2684">
        <v>8178</v>
      </c>
      <c r="Q2684">
        <v>440</v>
      </c>
      <c r="R2684">
        <v>40</v>
      </c>
      <c r="S2684">
        <v>160</v>
      </c>
      <c r="T2684">
        <v>0</v>
      </c>
      <c r="U2684">
        <v>550</v>
      </c>
      <c r="V2684">
        <v>550</v>
      </c>
      <c r="W2684">
        <v>160</v>
      </c>
      <c r="X2684">
        <v>0</v>
      </c>
      <c r="Y2684">
        <v>0</v>
      </c>
      <c r="Z2684">
        <v>0</v>
      </c>
      <c r="AD2684" s="1">
        <v>41682.333333333336</v>
      </c>
      <c r="AE2684" s="1">
        <v>41704.708333333336</v>
      </c>
      <c r="AG2684" s="1">
        <v>41616.333333333336</v>
      </c>
      <c r="AH2684" s="1">
        <v>41639.708333333336</v>
      </c>
      <c r="AI2684" s="1">
        <v>41616.333333333336</v>
      </c>
      <c r="AJ2684" s="1">
        <v>41639.708333333336</v>
      </c>
      <c r="AK2684" s="1">
        <v>41616.333333333336</v>
      </c>
      <c r="AL2684" s="1">
        <v>41639.708333333336</v>
      </c>
      <c r="AM2684" s="1">
        <v>41682.333333333336</v>
      </c>
      <c r="AN2684" s="1">
        <v>41704.708333333336</v>
      </c>
      <c r="AP2684" t="s">
        <v>113</v>
      </c>
      <c r="AU2684" t="s">
        <v>6403</v>
      </c>
      <c r="AY2684" t="s">
        <v>106</v>
      </c>
      <c r="AZ2684">
        <v>0</v>
      </c>
      <c r="BA2684">
        <v>0</v>
      </c>
      <c r="BD2684" s="3">
        <v>41321.661805555559</v>
      </c>
      <c r="BE2684" s="3">
        <v>41321.663888888892</v>
      </c>
      <c r="BF2684" t="s">
        <v>115</v>
      </c>
      <c r="BG2684" t="s">
        <v>115</v>
      </c>
      <c r="BH2684">
        <v>8149</v>
      </c>
      <c r="BM2684">
        <v>43550</v>
      </c>
      <c r="BR2684" t="s">
        <v>116</v>
      </c>
      <c r="BS2684" t="s">
        <v>117</v>
      </c>
      <c r="BU2684">
        <v>1</v>
      </c>
      <c r="BV2684" t="s">
        <v>118</v>
      </c>
      <c r="BX2684" t="s">
        <v>119</v>
      </c>
      <c r="BY2684" t="s">
        <v>119</v>
      </c>
      <c r="BZ2684" t="s">
        <v>119</v>
      </c>
      <c r="CA2684">
        <v>1</v>
      </c>
      <c r="CC2684" t="s">
        <v>120</v>
      </c>
      <c r="CH2684">
        <v>540</v>
      </c>
      <c r="CI2684">
        <v>41070</v>
      </c>
      <c r="CJ2684" t="s">
        <v>106</v>
      </c>
      <c r="CK2684" t="s">
        <v>106</v>
      </c>
      <c r="CL2684">
        <v>15</v>
      </c>
      <c r="CM2684" t="s">
        <v>2850</v>
      </c>
      <c r="CO2684">
        <v>124791</v>
      </c>
      <c r="CQ2684">
        <v>0</v>
      </c>
      <c r="CR2684">
        <v>0</v>
      </c>
      <c r="CS2684">
        <v>0</v>
      </c>
      <c r="CY2684" t="s">
        <v>123</v>
      </c>
      <c r="CZ2684" t="s">
        <v>124</v>
      </c>
      <c r="DD2684" t="str" cm="1">
        <f t="array" ref="DD2684">TEXT(_xlfn.SEQUENCE(1, DATEDIF(AG2684, AH2684, "m") + 1, AG2684, 30), "YYYY-APMM")</f>
        <v>2013-AP12</v>
      </c>
      <c r="DN2684">
        <f t="shared" si="82"/>
        <v>550</v>
      </c>
      <c r="DO2684" t="str">
        <f t="shared" si="83"/>
        <v>LABOR- SUBCONTRACTOR</v>
      </c>
    </row>
    <row r="2685" spans="1:119" x14ac:dyDescent="0.35">
      <c r="A2685" t="s">
        <v>105</v>
      </c>
      <c r="B2685">
        <v>501970</v>
      </c>
      <c r="C2685">
        <v>6359</v>
      </c>
      <c r="D2685">
        <v>124793</v>
      </c>
      <c r="E2685">
        <v>13662</v>
      </c>
      <c r="F2685">
        <v>0</v>
      </c>
      <c r="G2685" t="s">
        <v>106</v>
      </c>
      <c r="H2685" t="s">
        <v>106</v>
      </c>
      <c r="I2685" t="s">
        <v>106</v>
      </c>
      <c r="J2685" t="s">
        <v>107</v>
      </c>
      <c r="K2685" t="s">
        <v>108</v>
      </c>
      <c r="L2685" t="s">
        <v>109</v>
      </c>
      <c r="M2685" t="s">
        <v>110</v>
      </c>
      <c r="N2685" t="s">
        <v>6404</v>
      </c>
      <c r="O2685" t="s">
        <v>2860</v>
      </c>
      <c r="P2685">
        <v>8178</v>
      </c>
      <c r="Q2685">
        <v>344</v>
      </c>
      <c r="R2685">
        <v>0</v>
      </c>
      <c r="S2685">
        <v>160</v>
      </c>
      <c r="T2685">
        <v>0</v>
      </c>
      <c r="U2685">
        <v>2970</v>
      </c>
      <c r="V2685">
        <v>2970</v>
      </c>
      <c r="W2685">
        <v>160</v>
      </c>
      <c r="X2685">
        <v>0</v>
      </c>
      <c r="Y2685">
        <v>0</v>
      </c>
      <c r="Z2685">
        <v>0</v>
      </c>
      <c r="AD2685" s="1">
        <v>41694.333333333336</v>
      </c>
      <c r="AE2685" s="1">
        <v>41716.708333333336</v>
      </c>
      <c r="AG2685" s="1">
        <v>41643.333333333336</v>
      </c>
      <c r="AH2685" s="1">
        <v>41665.708333333336</v>
      </c>
      <c r="AI2685" s="1">
        <v>41643.333333333336</v>
      </c>
      <c r="AJ2685" s="1">
        <v>41665.708333333336</v>
      </c>
      <c r="AK2685" s="1">
        <v>41643.333333333336</v>
      </c>
      <c r="AL2685" s="1">
        <v>41665.708333333336</v>
      </c>
      <c r="AM2685" s="1">
        <v>41694.333333333336</v>
      </c>
      <c r="AN2685" s="1">
        <v>41716.708333333336</v>
      </c>
      <c r="AP2685" t="s">
        <v>113</v>
      </c>
      <c r="AU2685" t="s">
        <v>6405</v>
      </c>
      <c r="AY2685" t="s">
        <v>106</v>
      </c>
      <c r="AZ2685">
        <v>0</v>
      </c>
      <c r="BA2685">
        <v>0</v>
      </c>
      <c r="BD2685" s="3">
        <v>41321.661805555559</v>
      </c>
      <c r="BE2685" s="3">
        <v>41321.663888888892</v>
      </c>
      <c r="BF2685" t="s">
        <v>115</v>
      </c>
      <c r="BG2685" t="s">
        <v>115</v>
      </c>
      <c r="BH2685">
        <v>8149</v>
      </c>
      <c r="BM2685">
        <v>43550</v>
      </c>
      <c r="BR2685" t="s">
        <v>116</v>
      </c>
      <c r="BS2685" t="s">
        <v>117</v>
      </c>
      <c r="BU2685">
        <v>1</v>
      </c>
      <c r="BV2685" t="s">
        <v>118</v>
      </c>
      <c r="BX2685" t="s">
        <v>119</v>
      </c>
      <c r="BY2685" t="s">
        <v>119</v>
      </c>
      <c r="BZ2685" t="s">
        <v>119</v>
      </c>
      <c r="CA2685">
        <v>1</v>
      </c>
      <c r="CC2685" t="s">
        <v>120</v>
      </c>
      <c r="CH2685">
        <v>540</v>
      </c>
      <c r="CI2685">
        <v>41070</v>
      </c>
      <c r="CJ2685" t="s">
        <v>106</v>
      </c>
      <c r="CK2685" t="s">
        <v>106</v>
      </c>
      <c r="CL2685">
        <v>15</v>
      </c>
      <c r="CM2685" t="s">
        <v>2850</v>
      </c>
      <c r="CO2685">
        <v>124791</v>
      </c>
      <c r="CQ2685">
        <v>0</v>
      </c>
      <c r="CR2685">
        <v>0</v>
      </c>
      <c r="CS2685">
        <v>0</v>
      </c>
      <c r="CY2685" t="s">
        <v>123</v>
      </c>
      <c r="CZ2685" t="s">
        <v>124</v>
      </c>
      <c r="DD2685" t="str" cm="1">
        <f t="array" ref="DD2685">TEXT(_xlfn.SEQUENCE(1, DATEDIF(AG2685, AH2685, "m") + 1, AG2685, 30), "YYYY-APMM")</f>
        <v>2014-AP01</v>
      </c>
      <c r="DN2685">
        <f t="shared" si="82"/>
        <v>2970</v>
      </c>
      <c r="DO2685" t="str">
        <f t="shared" si="83"/>
        <v>LABOR- SUBCONTRACTOR</v>
      </c>
    </row>
    <row r="2686" spans="1:119" x14ac:dyDescent="0.35">
      <c r="A2686" t="s">
        <v>105</v>
      </c>
      <c r="B2686">
        <v>501971</v>
      </c>
      <c r="C2686">
        <v>6359</v>
      </c>
      <c r="D2686">
        <v>124794</v>
      </c>
      <c r="E2686">
        <v>13662</v>
      </c>
      <c r="F2686">
        <v>0</v>
      </c>
      <c r="G2686" t="s">
        <v>106</v>
      </c>
      <c r="H2686" t="s">
        <v>106</v>
      </c>
      <c r="I2686" t="s">
        <v>106</v>
      </c>
      <c r="J2686" t="s">
        <v>107</v>
      </c>
      <c r="K2686" t="s">
        <v>108</v>
      </c>
      <c r="L2686" t="s">
        <v>109</v>
      </c>
      <c r="M2686" t="s">
        <v>110</v>
      </c>
      <c r="N2686" t="s">
        <v>6406</v>
      </c>
      <c r="O2686" t="s">
        <v>3099</v>
      </c>
      <c r="P2686">
        <v>8178</v>
      </c>
      <c r="Q2686">
        <v>0</v>
      </c>
      <c r="R2686">
        <v>0</v>
      </c>
      <c r="S2686">
        <v>200</v>
      </c>
      <c r="T2686">
        <v>0</v>
      </c>
      <c r="U2686">
        <v>1500</v>
      </c>
      <c r="V2686">
        <v>1500</v>
      </c>
      <c r="W2686">
        <v>200</v>
      </c>
      <c r="X2686">
        <v>0</v>
      </c>
      <c r="Y2686">
        <v>0</v>
      </c>
      <c r="Z2686">
        <v>0</v>
      </c>
      <c r="AD2686" s="1">
        <v>41717.333333333336</v>
      </c>
      <c r="AE2686" s="1">
        <v>41745.708333333336</v>
      </c>
      <c r="AG2686" s="1">
        <v>41717.333333333336</v>
      </c>
      <c r="AH2686" s="1">
        <v>41745.708333333336</v>
      </c>
      <c r="AI2686" s="1">
        <v>41717.333333333336</v>
      </c>
      <c r="AJ2686" s="1">
        <v>41745.708333333336</v>
      </c>
      <c r="AK2686" s="1">
        <v>41717.333333333336</v>
      </c>
      <c r="AL2686" s="1">
        <v>41745.708333333336</v>
      </c>
      <c r="AM2686" s="1">
        <v>41717.333333333336</v>
      </c>
      <c r="AN2686" s="1">
        <v>41745.708333333336</v>
      </c>
      <c r="AP2686" t="s">
        <v>113</v>
      </c>
      <c r="AU2686" t="s">
        <v>6407</v>
      </c>
      <c r="AY2686" t="s">
        <v>106</v>
      </c>
      <c r="AZ2686">
        <v>0</v>
      </c>
      <c r="BA2686">
        <v>0</v>
      </c>
      <c r="BD2686" s="3">
        <v>41321.661805555559</v>
      </c>
      <c r="BE2686" s="3">
        <v>41321.663888888892</v>
      </c>
      <c r="BF2686" t="s">
        <v>115</v>
      </c>
      <c r="BG2686" t="s">
        <v>115</v>
      </c>
      <c r="BH2686">
        <v>8149</v>
      </c>
      <c r="BM2686">
        <v>43550</v>
      </c>
      <c r="BR2686" t="s">
        <v>116</v>
      </c>
      <c r="BS2686" t="s">
        <v>117</v>
      </c>
      <c r="BU2686">
        <v>1</v>
      </c>
      <c r="BV2686" t="s">
        <v>118</v>
      </c>
      <c r="BX2686" t="s">
        <v>119</v>
      </c>
      <c r="BY2686" t="s">
        <v>119</v>
      </c>
      <c r="BZ2686" t="s">
        <v>119</v>
      </c>
      <c r="CA2686">
        <v>1</v>
      </c>
      <c r="CC2686" t="s">
        <v>120</v>
      </c>
      <c r="CH2686">
        <v>540</v>
      </c>
      <c r="CI2686">
        <v>41270</v>
      </c>
      <c r="CJ2686" t="s">
        <v>106</v>
      </c>
      <c r="CK2686" t="s">
        <v>106</v>
      </c>
      <c r="CL2686">
        <v>30</v>
      </c>
      <c r="CM2686" t="s">
        <v>3097</v>
      </c>
      <c r="CO2686">
        <v>124762</v>
      </c>
      <c r="CQ2686">
        <v>0</v>
      </c>
      <c r="CR2686">
        <v>0</v>
      </c>
      <c r="CS2686">
        <v>0</v>
      </c>
      <c r="CY2686" t="s">
        <v>123</v>
      </c>
      <c r="CZ2686" t="s">
        <v>124</v>
      </c>
      <c r="DD2686" t="str" cm="1">
        <f t="array" ref="DD2686">TEXT(_xlfn.SEQUENCE(1, DATEDIF(AG2686, AH2686, "m") + 1, AG2686, 30), "YYYY-APMM")</f>
        <v>2014-AP03</v>
      </c>
      <c r="DN2686">
        <f t="shared" si="82"/>
        <v>1500</v>
      </c>
      <c r="DO2686" t="str">
        <f t="shared" si="83"/>
        <v>LABOR- SUBCONTRACTOR</v>
      </c>
    </row>
    <row r="2687" spans="1:119" x14ac:dyDescent="0.35">
      <c r="A2687" t="s">
        <v>105</v>
      </c>
      <c r="B2687">
        <v>501972</v>
      </c>
      <c r="C2687">
        <v>6359</v>
      </c>
      <c r="D2687">
        <v>124794</v>
      </c>
      <c r="E2687">
        <v>13662</v>
      </c>
      <c r="F2687">
        <v>0</v>
      </c>
      <c r="G2687" t="s">
        <v>106</v>
      </c>
      <c r="H2687" t="s">
        <v>106</v>
      </c>
      <c r="I2687" t="s">
        <v>106</v>
      </c>
      <c r="J2687" t="s">
        <v>107</v>
      </c>
      <c r="K2687" t="s">
        <v>108</v>
      </c>
      <c r="L2687" t="s">
        <v>109</v>
      </c>
      <c r="M2687" t="s">
        <v>110</v>
      </c>
      <c r="N2687" t="s">
        <v>6408</v>
      </c>
      <c r="O2687" t="s">
        <v>3102</v>
      </c>
      <c r="P2687">
        <v>8178</v>
      </c>
      <c r="Q2687">
        <v>0</v>
      </c>
      <c r="R2687">
        <v>0</v>
      </c>
      <c r="S2687">
        <v>200</v>
      </c>
      <c r="T2687">
        <v>0</v>
      </c>
      <c r="U2687">
        <v>3000</v>
      </c>
      <c r="V2687">
        <v>3000</v>
      </c>
      <c r="W2687">
        <v>200</v>
      </c>
      <c r="X2687">
        <v>0</v>
      </c>
      <c r="Y2687">
        <v>0</v>
      </c>
      <c r="Z2687">
        <v>0</v>
      </c>
      <c r="AD2687" s="1">
        <v>41717.333333333336</v>
      </c>
      <c r="AE2687" s="1">
        <v>41745.708333333336</v>
      </c>
      <c r="AG2687" s="1">
        <v>41717.333333333336</v>
      </c>
      <c r="AH2687" s="1">
        <v>41745.708333333336</v>
      </c>
      <c r="AI2687" s="1">
        <v>41717.333333333336</v>
      </c>
      <c r="AJ2687" s="1">
        <v>41745.708333333336</v>
      </c>
      <c r="AK2687" s="1">
        <v>41717.333333333336</v>
      </c>
      <c r="AL2687" s="1">
        <v>41745.708333333336</v>
      </c>
      <c r="AM2687" s="1">
        <v>41717.333333333336</v>
      </c>
      <c r="AN2687" s="1">
        <v>41745.708333333336</v>
      </c>
      <c r="AP2687" t="s">
        <v>113</v>
      </c>
      <c r="AU2687" t="s">
        <v>6409</v>
      </c>
      <c r="AY2687" t="s">
        <v>106</v>
      </c>
      <c r="AZ2687">
        <v>0</v>
      </c>
      <c r="BA2687">
        <v>0</v>
      </c>
      <c r="BD2687" s="3">
        <v>41321.661805555559</v>
      </c>
      <c r="BE2687" s="3">
        <v>41321.663888888892</v>
      </c>
      <c r="BF2687" t="s">
        <v>115</v>
      </c>
      <c r="BG2687" t="s">
        <v>115</v>
      </c>
      <c r="BH2687">
        <v>8149</v>
      </c>
      <c r="BM2687">
        <v>43550</v>
      </c>
      <c r="BR2687" t="s">
        <v>116</v>
      </c>
      <c r="BS2687" t="s">
        <v>117</v>
      </c>
      <c r="BU2687">
        <v>1</v>
      </c>
      <c r="BV2687" t="s">
        <v>118</v>
      </c>
      <c r="BX2687" t="s">
        <v>119</v>
      </c>
      <c r="BY2687" t="s">
        <v>119</v>
      </c>
      <c r="BZ2687" t="s">
        <v>119</v>
      </c>
      <c r="CA2687">
        <v>1</v>
      </c>
      <c r="CC2687" t="s">
        <v>120</v>
      </c>
      <c r="CH2687">
        <v>540</v>
      </c>
      <c r="CI2687">
        <v>41270</v>
      </c>
      <c r="CJ2687" t="s">
        <v>106</v>
      </c>
      <c r="CK2687" t="s">
        <v>106</v>
      </c>
      <c r="CL2687">
        <v>30</v>
      </c>
      <c r="CM2687" t="s">
        <v>3097</v>
      </c>
      <c r="CO2687">
        <v>124762</v>
      </c>
      <c r="CQ2687">
        <v>0</v>
      </c>
      <c r="CR2687">
        <v>0</v>
      </c>
      <c r="CS2687">
        <v>0</v>
      </c>
      <c r="CY2687" t="s">
        <v>123</v>
      </c>
      <c r="CZ2687" t="s">
        <v>124</v>
      </c>
      <c r="DD2687" t="str" cm="1">
        <f t="array" ref="DD2687">TEXT(_xlfn.SEQUENCE(1, DATEDIF(AG2687, AH2687, "m") + 1, AG2687, 30), "YYYY-APMM")</f>
        <v>2014-AP03</v>
      </c>
      <c r="DN2687">
        <f t="shared" si="82"/>
        <v>3000</v>
      </c>
      <c r="DO2687" t="str">
        <f t="shared" si="83"/>
        <v>LABOR- SUBCONTRACTOR</v>
      </c>
    </row>
    <row r="2688" spans="1:119" x14ac:dyDescent="0.35">
      <c r="A2688" t="s">
        <v>105</v>
      </c>
      <c r="B2688">
        <v>501973</v>
      </c>
      <c r="C2688">
        <v>6359</v>
      </c>
      <c r="D2688">
        <v>124794</v>
      </c>
      <c r="E2688">
        <v>13662</v>
      </c>
      <c r="F2688">
        <v>0</v>
      </c>
      <c r="G2688" t="s">
        <v>106</v>
      </c>
      <c r="H2688" t="s">
        <v>106</v>
      </c>
      <c r="I2688" t="s">
        <v>106</v>
      </c>
      <c r="J2688" t="s">
        <v>107</v>
      </c>
      <c r="K2688" t="s">
        <v>108</v>
      </c>
      <c r="L2688" t="s">
        <v>109</v>
      </c>
      <c r="M2688" t="s">
        <v>110</v>
      </c>
      <c r="N2688" t="s">
        <v>6410</v>
      </c>
      <c r="O2688" t="s">
        <v>3095</v>
      </c>
      <c r="P2688">
        <v>8178</v>
      </c>
      <c r="Q2688">
        <v>0</v>
      </c>
      <c r="R2688">
        <v>0</v>
      </c>
      <c r="S2688">
        <v>200</v>
      </c>
      <c r="T2688">
        <v>0</v>
      </c>
      <c r="U2688">
        <v>3000</v>
      </c>
      <c r="V2688">
        <v>3000</v>
      </c>
      <c r="W2688">
        <v>200</v>
      </c>
      <c r="X2688">
        <v>0</v>
      </c>
      <c r="Y2688">
        <v>0</v>
      </c>
      <c r="Z2688">
        <v>0</v>
      </c>
      <c r="AD2688" s="1">
        <v>41717.333333333336</v>
      </c>
      <c r="AE2688" s="1">
        <v>41745.708333333336</v>
      </c>
      <c r="AG2688" s="1">
        <v>41717.333333333336</v>
      </c>
      <c r="AH2688" s="1">
        <v>41745.708333333336</v>
      </c>
      <c r="AI2688" s="1">
        <v>41717.333333333336</v>
      </c>
      <c r="AJ2688" s="1">
        <v>41745.708333333336</v>
      </c>
      <c r="AK2688" s="1">
        <v>41717.333333333336</v>
      </c>
      <c r="AL2688" s="1">
        <v>41745.708333333336</v>
      </c>
      <c r="AM2688" s="1">
        <v>41717.333333333336</v>
      </c>
      <c r="AN2688" s="1">
        <v>41745.708333333336</v>
      </c>
      <c r="AP2688" t="s">
        <v>113</v>
      </c>
      <c r="AU2688" t="s">
        <v>6411</v>
      </c>
      <c r="AY2688" t="s">
        <v>106</v>
      </c>
      <c r="AZ2688">
        <v>0</v>
      </c>
      <c r="BA2688">
        <v>0</v>
      </c>
      <c r="BD2688" s="3">
        <v>41321.661805555559</v>
      </c>
      <c r="BE2688" s="3">
        <v>41321.663888888892</v>
      </c>
      <c r="BF2688" t="s">
        <v>115</v>
      </c>
      <c r="BG2688" t="s">
        <v>115</v>
      </c>
      <c r="BH2688">
        <v>8149</v>
      </c>
      <c r="BM2688">
        <v>43550</v>
      </c>
      <c r="BR2688" t="s">
        <v>116</v>
      </c>
      <c r="BS2688" t="s">
        <v>117</v>
      </c>
      <c r="BU2688">
        <v>1</v>
      </c>
      <c r="BV2688" t="s">
        <v>118</v>
      </c>
      <c r="BX2688" t="s">
        <v>119</v>
      </c>
      <c r="BY2688" t="s">
        <v>119</v>
      </c>
      <c r="BZ2688" t="s">
        <v>119</v>
      </c>
      <c r="CA2688">
        <v>1</v>
      </c>
      <c r="CC2688" t="s">
        <v>120</v>
      </c>
      <c r="CH2688">
        <v>540</v>
      </c>
      <c r="CI2688">
        <v>41270</v>
      </c>
      <c r="CJ2688" t="s">
        <v>106</v>
      </c>
      <c r="CK2688" t="s">
        <v>106</v>
      </c>
      <c r="CL2688">
        <v>30</v>
      </c>
      <c r="CM2688" t="s">
        <v>3097</v>
      </c>
      <c r="CO2688">
        <v>124762</v>
      </c>
      <c r="CQ2688">
        <v>0</v>
      </c>
      <c r="CR2688">
        <v>0</v>
      </c>
      <c r="CS2688">
        <v>0</v>
      </c>
      <c r="CY2688" t="s">
        <v>123</v>
      </c>
      <c r="CZ2688" t="s">
        <v>124</v>
      </c>
      <c r="DD2688" t="str" cm="1">
        <f t="array" ref="DD2688">TEXT(_xlfn.SEQUENCE(1, DATEDIF(AG2688, AH2688, "m") + 1, AG2688, 30), "YYYY-APMM")</f>
        <v>2014-AP03</v>
      </c>
      <c r="DN2688">
        <f t="shared" si="82"/>
        <v>3000</v>
      </c>
      <c r="DO2688" t="str">
        <f t="shared" si="83"/>
        <v>LABOR- SUBCONTRACTOR</v>
      </c>
    </row>
    <row r="2689" spans="1:119" x14ac:dyDescent="0.35">
      <c r="A2689" t="s">
        <v>105</v>
      </c>
      <c r="B2689">
        <v>501974</v>
      </c>
      <c r="C2689">
        <v>6359</v>
      </c>
      <c r="D2689">
        <v>124798</v>
      </c>
      <c r="E2689">
        <v>13662</v>
      </c>
      <c r="F2689">
        <v>0</v>
      </c>
      <c r="G2689" t="s">
        <v>106</v>
      </c>
      <c r="H2689" t="s">
        <v>106</v>
      </c>
      <c r="I2689" t="s">
        <v>106</v>
      </c>
      <c r="J2689" t="s">
        <v>107</v>
      </c>
      <c r="K2689" t="s">
        <v>108</v>
      </c>
      <c r="L2689" t="s">
        <v>109</v>
      </c>
      <c r="M2689" t="s">
        <v>110</v>
      </c>
      <c r="N2689" t="s">
        <v>6412</v>
      </c>
      <c r="O2689" t="s">
        <v>2905</v>
      </c>
      <c r="P2689">
        <v>8168</v>
      </c>
      <c r="Q2689">
        <v>536</v>
      </c>
      <c r="R2689">
        <v>0</v>
      </c>
      <c r="S2689">
        <v>160</v>
      </c>
      <c r="T2689">
        <v>0</v>
      </c>
      <c r="U2689">
        <v>487.5</v>
      </c>
      <c r="V2689">
        <v>487.5</v>
      </c>
      <c r="W2689">
        <v>160</v>
      </c>
      <c r="X2689">
        <v>0</v>
      </c>
      <c r="Y2689">
        <v>0</v>
      </c>
      <c r="Z2689">
        <v>0</v>
      </c>
      <c r="AD2689" s="1">
        <v>41704.333333333336</v>
      </c>
      <c r="AE2689" s="1">
        <v>41727.708333333336</v>
      </c>
      <c r="AG2689" s="1">
        <v>41624.333333333336</v>
      </c>
      <c r="AH2689" s="1">
        <v>41647.708333333336</v>
      </c>
      <c r="AI2689" s="1">
        <v>41624.333333333336</v>
      </c>
      <c r="AJ2689" s="1">
        <v>41647.708333333336</v>
      </c>
      <c r="AK2689" s="1">
        <v>41624.333333333336</v>
      </c>
      <c r="AL2689" s="1">
        <v>41647.708333333336</v>
      </c>
      <c r="AM2689" s="1">
        <v>41704.333333333336</v>
      </c>
      <c r="AN2689" s="1">
        <v>41727.708333333336</v>
      </c>
      <c r="AP2689" t="s">
        <v>113</v>
      </c>
      <c r="AU2689" t="s">
        <v>6413</v>
      </c>
      <c r="AY2689" t="s">
        <v>106</v>
      </c>
      <c r="AZ2689">
        <v>0</v>
      </c>
      <c r="BA2689">
        <v>0</v>
      </c>
      <c r="BD2689" s="3">
        <v>41321.661805555559</v>
      </c>
      <c r="BE2689" s="3">
        <v>41321.663888888892</v>
      </c>
      <c r="BF2689" t="s">
        <v>115</v>
      </c>
      <c r="BG2689" t="s">
        <v>115</v>
      </c>
      <c r="BH2689">
        <v>8149</v>
      </c>
      <c r="BM2689">
        <v>43450</v>
      </c>
      <c r="BR2689" t="s">
        <v>1309</v>
      </c>
      <c r="BS2689" t="s">
        <v>1310</v>
      </c>
      <c r="BU2689">
        <v>1</v>
      </c>
      <c r="BV2689" t="s">
        <v>118</v>
      </c>
      <c r="BX2689" t="s">
        <v>119</v>
      </c>
      <c r="BY2689" t="s">
        <v>119</v>
      </c>
      <c r="BZ2689" t="s">
        <v>119</v>
      </c>
      <c r="CA2689">
        <v>1</v>
      </c>
      <c r="CC2689" t="s">
        <v>120</v>
      </c>
      <c r="CH2689">
        <v>540</v>
      </c>
      <c r="CI2689">
        <v>41760</v>
      </c>
      <c r="CJ2689" t="s">
        <v>106</v>
      </c>
      <c r="CK2689" t="s">
        <v>106</v>
      </c>
      <c r="CL2689">
        <v>20</v>
      </c>
      <c r="CM2689" t="s">
        <v>2867</v>
      </c>
      <c r="CO2689">
        <v>124797</v>
      </c>
      <c r="CQ2689">
        <v>0</v>
      </c>
      <c r="CR2689">
        <v>0</v>
      </c>
      <c r="CS2689">
        <v>0</v>
      </c>
      <c r="CY2689" t="s">
        <v>123</v>
      </c>
      <c r="CZ2689" t="s">
        <v>124</v>
      </c>
      <c r="DD2689" t="str" cm="1">
        <f t="array" ref="DD2689">TEXT(_xlfn.SEQUENCE(1, DATEDIF(AG2689, AH2689, "m") + 1, AG2689, 30), "YYYY-APMM")</f>
        <v>2013-AP12</v>
      </c>
      <c r="DN2689">
        <f t="shared" si="82"/>
        <v>487.5</v>
      </c>
      <c r="DO2689" t="str">
        <f t="shared" si="83"/>
        <v>BLOCK MASON SK</v>
      </c>
    </row>
    <row r="2690" spans="1:119" x14ac:dyDescent="0.35">
      <c r="A2690" t="s">
        <v>105</v>
      </c>
      <c r="B2690">
        <v>501975</v>
      </c>
      <c r="C2690">
        <v>6359</v>
      </c>
      <c r="D2690">
        <v>124798</v>
      </c>
      <c r="E2690">
        <v>13662</v>
      </c>
      <c r="F2690">
        <v>0</v>
      </c>
      <c r="G2690" t="s">
        <v>106</v>
      </c>
      <c r="H2690" t="s">
        <v>106</v>
      </c>
      <c r="I2690" t="s">
        <v>106</v>
      </c>
      <c r="J2690" t="s">
        <v>107</v>
      </c>
      <c r="K2690" t="s">
        <v>108</v>
      </c>
      <c r="L2690" t="s">
        <v>109</v>
      </c>
      <c r="M2690" t="s">
        <v>110</v>
      </c>
      <c r="N2690" t="s">
        <v>6414</v>
      </c>
      <c r="O2690" t="s">
        <v>2908</v>
      </c>
      <c r="P2690">
        <v>8169</v>
      </c>
      <c r="Q2690">
        <v>536</v>
      </c>
      <c r="R2690">
        <v>0</v>
      </c>
      <c r="S2690">
        <v>160</v>
      </c>
      <c r="T2690">
        <v>0</v>
      </c>
      <c r="U2690">
        <v>1950</v>
      </c>
      <c r="V2690">
        <v>1950</v>
      </c>
      <c r="W2690">
        <v>160</v>
      </c>
      <c r="X2690">
        <v>0</v>
      </c>
      <c r="Y2690">
        <v>0</v>
      </c>
      <c r="Z2690">
        <v>0</v>
      </c>
      <c r="AD2690" s="1">
        <v>41713.333333333336</v>
      </c>
      <c r="AE2690" s="1">
        <v>41735.708333333336</v>
      </c>
      <c r="AG2690" s="1">
        <v>41633.333333333336</v>
      </c>
      <c r="AH2690" s="1">
        <v>41655.708333333336</v>
      </c>
      <c r="AI2690" s="1">
        <v>41633.333333333336</v>
      </c>
      <c r="AJ2690" s="1">
        <v>41655.708333333336</v>
      </c>
      <c r="AK2690" s="1">
        <v>41633.333333333336</v>
      </c>
      <c r="AL2690" s="1">
        <v>41655.708333333336</v>
      </c>
      <c r="AM2690" s="1">
        <v>41713.333333333336</v>
      </c>
      <c r="AN2690" s="1">
        <v>41735.708333333336</v>
      </c>
      <c r="AP2690" t="s">
        <v>113</v>
      </c>
      <c r="AU2690" t="s">
        <v>6415</v>
      </c>
      <c r="AY2690" t="s">
        <v>106</v>
      </c>
      <c r="AZ2690">
        <v>0</v>
      </c>
      <c r="BA2690">
        <v>0</v>
      </c>
      <c r="BD2690" s="3">
        <v>41321.661805555559</v>
      </c>
      <c r="BE2690" s="3">
        <v>41321.663888888892</v>
      </c>
      <c r="BF2690" t="s">
        <v>115</v>
      </c>
      <c r="BG2690" t="s">
        <v>115</v>
      </c>
      <c r="BH2690">
        <v>8149</v>
      </c>
      <c r="BM2690">
        <v>43460</v>
      </c>
      <c r="BR2690" t="s">
        <v>2848</v>
      </c>
      <c r="BS2690" t="s">
        <v>2849</v>
      </c>
      <c r="BU2690">
        <v>1</v>
      </c>
      <c r="BV2690" t="s">
        <v>118</v>
      </c>
      <c r="BX2690" t="s">
        <v>119</v>
      </c>
      <c r="BY2690" t="s">
        <v>119</v>
      </c>
      <c r="BZ2690" t="s">
        <v>119</v>
      </c>
      <c r="CA2690">
        <v>1</v>
      </c>
      <c r="CC2690" t="s">
        <v>120</v>
      </c>
      <c r="CH2690">
        <v>540</v>
      </c>
      <c r="CI2690">
        <v>41760</v>
      </c>
      <c r="CJ2690" t="s">
        <v>106</v>
      </c>
      <c r="CK2690" t="s">
        <v>106</v>
      </c>
      <c r="CL2690">
        <v>20</v>
      </c>
      <c r="CM2690" t="s">
        <v>2867</v>
      </c>
      <c r="CO2690">
        <v>124797</v>
      </c>
      <c r="CQ2690">
        <v>0</v>
      </c>
      <c r="CR2690">
        <v>0</v>
      </c>
      <c r="CS2690">
        <v>0</v>
      </c>
      <c r="CY2690" t="s">
        <v>123</v>
      </c>
      <c r="CZ2690" t="s">
        <v>124</v>
      </c>
      <c r="DD2690" t="str" cm="1">
        <f t="array" ref="DD2690">TEXT(_xlfn.SEQUENCE(1, DATEDIF(AG2690, AH2690, "m") + 1, AG2690, 30), "YYYY-APMM")</f>
        <v>2013-AP12</v>
      </c>
      <c r="DN2690">
        <f t="shared" si="82"/>
        <v>1950</v>
      </c>
      <c r="DO2690" t="str">
        <f t="shared" si="83"/>
        <v>PLASTER MASON SK</v>
      </c>
    </row>
    <row r="2691" spans="1:119" x14ac:dyDescent="0.35">
      <c r="A2691" t="s">
        <v>105</v>
      </c>
      <c r="B2691">
        <v>501976</v>
      </c>
      <c r="C2691">
        <v>6359</v>
      </c>
      <c r="D2691">
        <v>124798</v>
      </c>
      <c r="E2691">
        <v>13662</v>
      </c>
      <c r="F2691">
        <v>0</v>
      </c>
      <c r="G2691" t="s">
        <v>106</v>
      </c>
      <c r="H2691" t="s">
        <v>106</v>
      </c>
      <c r="I2691" t="s">
        <v>106</v>
      </c>
      <c r="J2691" t="s">
        <v>107</v>
      </c>
      <c r="K2691" t="s">
        <v>108</v>
      </c>
      <c r="L2691" t="s">
        <v>109</v>
      </c>
      <c r="M2691" t="s">
        <v>110</v>
      </c>
      <c r="N2691" t="s">
        <v>6416</v>
      </c>
      <c r="O2691" t="s">
        <v>2911</v>
      </c>
      <c r="P2691">
        <v>8164</v>
      </c>
      <c r="Q2691">
        <v>576</v>
      </c>
      <c r="R2691">
        <v>0</v>
      </c>
      <c r="S2691">
        <v>120</v>
      </c>
      <c r="T2691">
        <v>0</v>
      </c>
      <c r="U2691">
        <v>115.5</v>
      </c>
      <c r="V2691">
        <v>115.5</v>
      </c>
      <c r="W2691">
        <v>120</v>
      </c>
      <c r="X2691">
        <v>0</v>
      </c>
      <c r="Y2691">
        <v>0</v>
      </c>
      <c r="Z2691">
        <v>0</v>
      </c>
      <c r="AD2691" s="1">
        <v>41732.333333333336</v>
      </c>
      <c r="AE2691" s="1">
        <v>41749.708333333336</v>
      </c>
      <c r="AG2691" s="1">
        <v>41647.333333333336</v>
      </c>
      <c r="AH2691" s="1">
        <v>41664.708333333336</v>
      </c>
      <c r="AI2691" s="1">
        <v>41647.333333333336</v>
      </c>
      <c r="AJ2691" s="1">
        <v>41664.708333333336</v>
      </c>
      <c r="AK2691" s="1">
        <v>41647.333333333336</v>
      </c>
      <c r="AL2691" s="1">
        <v>41664.708333333336</v>
      </c>
      <c r="AM2691" s="1">
        <v>41732.333333333336</v>
      </c>
      <c r="AN2691" s="1">
        <v>41749.708333333336</v>
      </c>
      <c r="AP2691" t="s">
        <v>113</v>
      </c>
      <c r="AU2691" t="s">
        <v>6417</v>
      </c>
      <c r="AY2691" t="s">
        <v>106</v>
      </c>
      <c r="AZ2691">
        <v>0</v>
      </c>
      <c r="BA2691">
        <v>0</v>
      </c>
      <c r="BD2691" s="3">
        <v>41321.661805555559</v>
      </c>
      <c r="BE2691" s="3">
        <v>41321.663888888892</v>
      </c>
      <c r="BF2691" t="s">
        <v>115</v>
      </c>
      <c r="BG2691" t="s">
        <v>115</v>
      </c>
      <c r="BH2691">
        <v>8149</v>
      </c>
      <c r="BM2691">
        <v>43410</v>
      </c>
      <c r="BR2691" t="s">
        <v>2865</v>
      </c>
      <c r="BS2691" t="s">
        <v>2866</v>
      </c>
      <c r="BU2691">
        <v>1</v>
      </c>
      <c r="BV2691" t="s">
        <v>118</v>
      </c>
      <c r="BX2691" t="s">
        <v>119</v>
      </c>
      <c r="BY2691" t="s">
        <v>119</v>
      </c>
      <c r="BZ2691" t="s">
        <v>119</v>
      </c>
      <c r="CA2691">
        <v>1</v>
      </c>
      <c r="CC2691" t="s">
        <v>120</v>
      </c>
      <c r="CH2691">
        <v>540</v>
      </c>
      <c r="CI2691">
        <v>41760</v>
      </c>
      <c r="CJ2691" t="s">
        <v>106</v>
      </c>
      <c r="CK2691" t="s">
        <v>106</v>
      </c>
      <c r="CL2691">
        <v>20</v>
      </c>
      <c r="CM2691" t="s">
        <v>2867</v>
      </c>
      <c r="CO2691">
        <v>124797</v>
      </c>
      <c r="CQ2691">
        <v>0</v>
      </c>
      <c r="CR2691">
        <v>0</v>
      </c>
      <c r="CS2691">
        <v>0</v>
      </c>
      <c r="CY2691" t="s">
        <v>123</v>
      </c>
      <c r="CZ2691" t="s">
        <v>124</v>
      </c>
      <c r="DD2691" t="str" cm="1">
        <f t="array" ref="DD2691">TEXT(_xlfn.SEQUENCE(1, DATEDIF(AG2691, AH2691, "m") + 1, AG2691, 30), "YYYY-APMM")</f>
        <v>2014-AP01</v>
      </c>
      <c r="DN2691">
        <f t="shared" ref="DN2691:DN2754" si="84">V2691/COUNTIF(DD2691:DF2691, "&lt;&gt;")</f>
        <v>115.5</v>
      </c>
      <c r="DO2691" t="str">
        <f t="shared" ref="DO2691:DO2754" si="85">BR2691</f>
        <v>SCREED MASON SK</v>
      </c>
    </row>
    <row r="2692" spans="1:119" x14ac:dyDescent="0.35">
      <c r="A2692" t="s">
        <v>105</v>
      </c>
      <c r="B2692">
        <v>501977</v>
      </c>
      <c r="C2692">
        <v>6359</v>
      </c>
      <c r="D2692">
        <v>124798</v>
      </c>
      <c r="E2692">
        <v>13662</v>
      </c>
      <c r="F2692">
        <v>0</v>
      </c>
      <c r="G2692" t="s">
        <v>106</v>
      </c>
      <c r="H2692" t="s">
        <v>106</v>
      </c>
      <c r="I2692" t="s">
        <v>106</v>
      </c>
      <c r="J2692" t="s">
        <v>107</v>
      </c>
      <c r="K2692" t="s">
        <v>108</v>
      </c>
      <c r="L2692" t="s">
        <v>109</v>
      </c>
      <c r="M2692" t="s">
        <v>110</v>
      </c>
      <c r="N2692" t="s">
        <v>6418</v>
      </c>
      <c r="O2692" t="s">
        <v>5632</v>
      </c>
      <c r="P2692">
        <v>8178</v>
      </c>
      <c r="Q2692">
        <v>576</v>
      </c>
      <c r="R2692">
        <v>0</v>
      </c>
      <c r="S2692">
        <v>160</v>
      </c>
      <c r="T2692">
        <v>0</v>
      </c>
      <c r="U2692">
        <v>504</v>
      </c>
      <c r="V2692">
        <v>504</v>
      </c>
      <c r="W2692">
        <v>160</v>
      </c>
      <c r="X2692">
        <v>0</v>
      </c>
      <c r="Y2692">
        <v>0</v>
      </c>
      <c r="Z2692">
        <v>0</v>
      </c>
      <c r="AD2692" s="1">
        <v>41741.333333333336</v>
      </c>
      <c r="AE2692" s="1">
        <v>41763.708333333336</v>
      </c>
      <c r="AG2692" s="1">
        <v>41655.333333333336</v>
      </c>
      <c r="AH2692" s="1">
        <v>41678.708333333336</v>
      </c>
      <c r="AI2692" s="1">
        <v>41655.333333333336</v>
      </c>
      <c r="AJ2692" s="1">
        <v>41678.708333333336</v>
      </c>
      <c r="AK2692" s="1">
        <v>41655.333333333336</v>
      </c>
      <c r="AL2692" s="1">
        <v>41678.708333333336</v>
      </c>
      <c r="AM2692" s="1">
        <v>41741.333333333336</v>
      </c>
      <c r="AN2692" s="1">
        <v>41763.708333333336</v>
      </c>
      <c r="AP2692" t="s">
        <v>113</v>
      </c>
      <c r="AU2692" t="s">
        <v>6419</v>
      </c>
      <c r="AY2692" t="s">
        <v>106</v>
      </c>
      <c r="AZ2692">
        <v>0</v>
      </c>
      <c r="BA2692">
        <v>0</v>
      </c>
      <c r="BD2692" s="3">
        <v>41321.661805555559</v>
      </c>
      <c r="BE2692" s="3">
        <v>41321.663888888892</v>
      </c>
      <c r="BF2692" t="s">
        <v>115</v>
      </c>
      <c r="BG2692" t="s">
        <v>115</v>
      </c>
      <c r="BH2692">
        <v>8149</v>
      </c>
      <c r="BM2692">
        <v>43550</v>
      </c>
      <c r="BR2692" t="s">
        <v>116</v>
      </c>
      <c r="BS2692" t="s">
        <v>117</v>
      </c>
      <c r="BU2692">
        <v>1</v>
      </c>
      <c r="BV2692" t="s">
        <v>118</v>
      </c>
      <c r="BX2692" t="s">
        <v>119</v>
      </c>
      <c r="BY2692" t="s">
        <v>119</v>
      </c>
      <c r="BZ2692" t="s">
        <v>119</v>
      </c>
      <c r="CA2692">
        <v>1</v>
      </c>
      <c r="CC2692" t="s">
        <v>120</v>
      </c>
      <c r="CH2692">
        <v>540</v>
      </c>
      <c r="CI2692">
        <v>41760</v>
      </c>
      <c r="CJ2692" t="s">
        <v>106</v>
      </c>
      <c r="CK2692" t="s">
        <v>106</v>
      </c>
      <c r="CL2692">
        <v>20</v>
      </c>
      <c r="CM2692" t="s">
        <v>2867</v>
      </c>
      <c r="CO2692">
        <v>124797</v>
      </c>
      <c r="CQ2692">
        <v>0</v>
      </c>
      <c r="CR2692">
        <v>0</v>
      </c>
      <c r="CS2692">
        <v>0</v>
      </c>
      <c r="CY2692" t="s">
        <v>123</v>
      </c>
      <c r="CZ2692" t="s">
        <v>124</v>
      </c>
      <c r="DD2692" t="str" cm="1">
        <f t="array" ref="DD2692">TEXT(_xlfn.SEQUENCE(1, DATEDIF(AG2692, AH2692, "m") + 1, AG2692, 30), "YYYY-APMM")</f>
        <v>2014-AP01</v>
      </c>
      <c r="DN2692">
        <f t="shared" si="84"/>
        <v>504</v>
      </c>
      <c r="DO2692" t="str">
        <f t="shared" si="85"/>
        <v>LABOR- SUBCONTRACTOR</v>
      </c>
    </row>
    <row r="2693" spans="1:119" x14ac:dyDescent="0.35">
      <c r="A2693" t="s">
        <v>105</v>
      </c>
      <c r="B2693">
        <v>501978</v>
      </c>
      <c r="C2693">
        <v>6359</v>
      </c>
      <c r="D2693">
        <v>124798</v>
      </c>
      <c r="E2693">
        <v>13662</v>
      </c>
      <c r="F2693">
        <v>0</v>
      </c>
      <c r="G2693" t="s">
        <v>106</v>
      </c>
      <c r="H2693" t="s">
        <v>106</v>
      </c>
      <c r="I2693" t="s">
        <v>106</v>
      </c>
      <c r="J2693" t="s">
        <v>107</v>
      </c>
      <c r="K2693" t="s">
        <v>108</v>
      </c>
      <c r="L2693" t="s">
        <v>109</v>
      </c>
      <c r="M2693" t="s">
        <v>110</v>
      </c>
      <c r="N2693" t="s">
        <v>6420</v>
      </c>
      <c r="O2693" t="s">
        <v>5635</v>
      </c>
      <c r="P2693">
        <v>8178</v>
      </c>
      <c r="Q2693">
        <v>576</v>
      </c>
      <c r="R2693">
        <v>576</v>
      </c>
      <c r="S2693">
        <v>120</v>
      </c>
      <c r="T2693">
        <v>0</v>
      </c>
      <c r="U2693">
        <v>24.75</v>
      </c>
      <c r="V2693">
        <v>24.75</v>
      </c>
      <c r="W2693">
        <v>120</v>
      </c>
      <c r="X2693">
        <v>0</v>
      </c>
      <c r="Y2693">
        <v>0</v>
      </c>
      <c r="Z2693">
        <v>0</v>
      </c>
      <c r="AD2693" s="1">
        <v>41758.333333333336</v>
      </c>
      <c r="AE2693" s="1">
        <v>41774.708333333336</v>
      </c>
      <c r="AG2693" s="1">
        <v>41673.333333333336</v>
      </c>
      <c r="AH2693" s="1">
        <v>41690.708333333336</v>
      </c>
      <c r="AI2693" s="1">
        <v>41673.333333333336</v>
      </c>
      <c r="AJ2693" s="1">
        <v>41690.708333333336</v>
      </c>
      <c r="AK2693" s="1">
        <v>41673.333333333336</v>
      </c>
      <c r="AL2693" s="1">
        <v>41690.708333333336</v>
      </c>
      <c r="AM2693" s="1">
        <v>41758.333333333336</v>
      </c>
      <c r="AN2693" s="1">
        <v>41774.708333333336</v>
      </c>
      <c r="AP2693" t="s">
        <v>113</v>
      </c>
      <c r="AU2693" t="s">
        <v>6421</v>
      </c>
      <c r="AY2693" t="s">
        <v>106</v>
      </c>
      <c r="AZ2693">
        <v>0</v>
      </c>
      <c r="BA2693">
        <v>0</v>
      </c>
      <c r="BD2693" s="3">
        <v>41321.661805555559</v>
      </c>
      <c r="BE2693" s="3">
        <v>41321.663888888892</v>
      </c>
      <c r="BF2693" t="s">
        <v>115</v>
      </c>
      <c r="BG2693" t="s">
        <v>115</v>
      </c>
      <c r="BH2693">
        <v>8149</v>
      </c>
      <c r="BM2693">
        <v>43550</v>
      </c>
      <c r="BR2693" t="s">
        <v>116</v>
      </c>
      <c r="BS2693" t="s">
        <v>117</v>
      </c>
      <c r="BU2693">
        <v>1</v>
      </c>
      <c r="BV2693" t="s">
        <v>118</v>
      </c>
      <c r="BX2693" t="s">
        <v>119</v>
      </c>
      <c r="BY2693" t="s">
        <v>119</v>
      </c>
      <c r="BZ2693" t="s">
        <v>119</v>
      </c>
      <c r="CA2693">
        <v>1</v>
      </c>
      <c r="CC2693" t="s">
        <v>120</v>
      </c>
      <c r="CH2693">
        <v>540</v>
      </c>
      <c r="CI2693">
        <v>41760</v>
      </c>
      <c r="CJ2693" t="s">
        <v>106</v>
      </c>
      <c r="CK2693" t="s">
        <v>106</v>
      </c>
      <c r="CL2693">
        <v>20</v>
      </c>
      <c r="CM2693" t="s">
        <v>2867</v>
      </c>
      <c r="CO2693">
        <v>124797</v>
      </c>
      <c r="CQ2693">
        <v>0</v>
      </c>
      <c r="CR2693">
        <v>0</v>
      </c>
      <c r="CS2693">
        <v>0</v>
      </c>
      <c r="CY2693" t="s">
        <v>123</v>
      </c>
      <c r="CZ2693" t="s">
        <v>124</v>
      </c>
      <c r="DD2693" t="str" cm="1">
        <f t="array" ref="DD2693">TEXT(_xlfn.SEQUENCE(1, DATEDIF(AG2693, AH2693, "m") + 1, AG2693, 30), "YYYY-APMM")</f>
        <v>2014-AP02</v>
      </c>
      <c r="DN2693">
        <f t="shared" si="84"/>
        <v>24.75</v>
      </c>
      <c r="DO2693" t="str">
        <f t="shared" si="85"/>
        <v>LABOR- SUBCONTRACTOR</v>
      </c>
    </row>
    <row r="2694" spans="1:119" x14ac:dyDescent="0.35">
      <c r="A2694" t="s">
        <v>105</v>
      </c>
      <c r="B2694">
        <v>501979</v>
      </c>
      <c r="C2694">
        <v>6359</v>
      </c>
      <c r="D2694">
        <v>124799</v>
      </c>
      <c r="E2694">
        <v>13662</v>
      </c>
      <c r="F2694">
        <v>0</v>
      </c>
      <c r="G2694" t="s">
        <v>106</v>
      </c>
      <c r="H2694" t="s">
        <v>106</v>
      </c>
      <c r="I2694" t="s">
        <v>106</v>
      </c>
      <c r="J2694" t="s">
        <v>107</v>
      </c>
      <c r="K2694" t="s">
        <v>108</v>
      </c>
      <c r="L2694" t="s">
        <v>109</v>
      </c>
      <c r="M2694" t="s">
        <v>110</v>
      </c>
      <c r="N2694" t="s">
        <v>6422</v>
      </c>
      <c r="O2694" t="s">
        <v>2926</v>
      </c>
      <c r="P2694">
        <v>8170</v>
      </c>
      <c r="Q2694">
        <v>320</v>
      </c>
      <c r="R2694">
        <v>0</v>
      </c>
      <c r="S2694">
        <v>120</v>
      </c>
      <c r="T2694">
        <v>0</v>
      </c>
      <c r="U2694">
        <v>68.75</v>
      </c>
      <c r="V2694">
        <v>68.75</v>
      </c>
      <c r="W2694">
        <v>120</v>
      </c>
      <c r="X2694">
        <v>0</v>
      </c>
      <c r="Y2694">
        <v>0</v>
      </c>
      <c r="Z2694">
        <v>0</v>
      </c>
      <c r="AD2694" s="1">
        <v>41690.333333333336</v>
      </c>
      <c r="AE2694" s="1">
        <v>41707.708333333336</v>
      </c>
      <c r="AG2694" s="1">
        <v>41643.333333333336</v>
      </c>
      <c r="AH2694" s="1">
        <v>41659.708333333336</v>
      </c>
      <c r="AI2694" s="1">
        <v>41643.333333333336</v>
      </c>
      <c r="AJ2694" s="1">
        <v>41659.708333333336</v>
      </c>
      <c r="AK2694" s="1">
        <v>41643.333333333336</v>
      </c>
      <c r="AL2694" s="1">
        <v>41659.708333333336</v>
      </c>
      <c r="AM2694" s="1">
        <v>41690.333333333336</v>
      </c>
      <c r="AN2694" s="1">
        <v>41707.708333333336</v>
      </c>
      <c r="AP2694" t="s">
        <v>113</v>
      </c>
      <c r="AU2694" t="s">
        <v>6423</v>
      </c>
      <c r="AY2694" t="s">
        <v>106</v>
      </c>
      <c r="AZ2694">
        <v>0</v>
      </c>
      <c r="BA2694">
        <v>0</v>
      </c>
      <c r="BD2694" s="3">
        <v>41321.661805555559</v>
      </c>
      <c r="BE2694" s="3">
        <v>41321.663888888892</v>
      </c>
      <c r="BF2694" t="s">
        <v>115</v>
      </c>
      <c r="BG2694" t="s">
        <v>115</v>
      </c>
      <c r="BH2694">
        <v>8149</v>
      </c>
      <c r="BM2694">
        <v>43470</v>
      </c>
      <c r="BR2694" t="s">
        <v>2854</v>
      </c>
      <c r="BS2694" t="s">
        <v>2855</v>
      </c>
      <c r="BU2694">
        <v>1</v>
      </c>
      <c r="BV2694" t="s">
        <v>118</v>
      </c>
      <c r="BX2694" t="s">
        <v>119</v>
      </c>
      <c r="BY2694" t="s">
        <v>119</v>
      </c>
      <c r="BZ2694" t="s">
        <v>119</v>
      </c>
      <c r="CA2694">
        <v>1</v>
      </c>
      <c r="CC2694" t="s">
        <v>120</v>
      </c>
      <c r="CH2694">
        <v>540</v>
      </c>
      <c r="CI2694">
        <v>41740</v>
      </c>
      <c r="CJ2694" t="s">
        <v>106</v>
      </c>
      <c r="CK2694" t="s">
        <v>106</v>
      </c>
      <c r="CL2694">
        <v>10</v>
      </c>
      <c r="CM2694" t="s">
        <v>2889</v>
      </c>
      <c r="CO2694">
        <v>124797</v>
      </c>
      <c r="CQ2694">
        <v>0</v>
      </c>
      <c r="CR2694">
        <v>0</v>
      </c>
      <c r="CS2694">
        <v>0</v>
      </c>
      <c r="CY2694" t="s">
        <v>123</v>
      </c>
      <c r="CZ2694" t="s">
        <v>124</v>
      </c>
      <c r="DD2694" t="str" cm="1">
        <f t="array" ref="DD2694">TEXT(_xlfn.SEQUENCE(1, DATEDIF(AG2694, AH2694, "m") + 1, AG2694, 30), "YYYY-APMM")</f>
        <v>2014-AP01</v>
      </c>
      <c r="DN2694">
        <f t="shared" si="84"/>
        <v>68.75</v>
      </c>
      <c r="DO2694" t="str">
        <f t="shared" si="85"/>
        <v>TILE MASON SK</v>
      </c>
    </row>
    <row r="2695" spans="1:119" x14ac:dyDescent="0.35">
      <c r="A2695" t="s">
        <v>105</v>
      </c>
      <c r="B2695">
        <v>501980</v>
      </c>
      <c r="C2695">
        <v>6359</v>
      </c>
      <c r="D2695">
        <v>124799</v>
      </c>
      <c r="E2695">
        <v>13662</v>
      </c>
      <c r="F2695">
        <v>0</v>
      </c>
      <c r="G2695" t="s">
        <v>106</v>
      </c>
      <c r="H2695" t="s">
        <v>106</v>
      </c>
      <c r="I2695" t="s">
        <v>106</v>
      </c>
      <c r="J2695" t="s">
        <v>107</v>
      </c>
      <c r="K2695" t="s">
        <v>108</v>
      </c>
      <c r="L2695" t="s">
        <v>109</v>
      </c>
      <c r="M2695" t="s">
        <v>110</v>
      </c>
      <c r="N2695" t="s">
        <v>6424</v>
      </c>
      <c r="O2695" t="s">
        <v>2929</v>
      </c>
      <c r="P2695">
        <v>8170</v>
      </c>
      <c r="Q2695">
        <v>336</v>
      </c>
      <c r="R2695">
        <v>16</v>
      </c>
      <c r="S2695">
        <v>120</v>
      </c>
      <c r="T2695">
        <v>0</v>
      </c>
      <c r="U2695">
        <v>45.5</v>
      </c>
      <c r="V2695">
        <v>45.5</v>
      </c>
      <c r="W2695">
        <v>120</v>
      </c>
      <c r="X2695">
        <v>0</v>
      </c>
      <c r="Y2695">
        <v>0</v>
      </c>
      <c r="Z2695">
        <v>0</v>
      </c>
      <c r="AD2695" s="1">
        <v>41686.333333333336</v>
      </c>
      <c r="AE2695" s="1">
        <v>41702.708333333336</v>
      </c>
      <c r="AG2695" s="1">
        <v>41636.333333333336</v>
      </c>
      <c r="AH2695" s="1">
        <v>41652.708333333336</v>
      </c>
      <c r="AI2695" s="1">
        <v>41636.333333333336</v>
      </c>
      <c r="AJ2695" s="1">
        <v>41652.708333333336</v>
      </c>
      <c r="AK2695" s="1">
        <v>41636.333333333336</v>
      </c>
      <c r="AL2695" s="1">
        <v>41652.708333333336</v>
      </c>
      <c r="AM2695" s="1">
        <v>41686.333333333336</v>
      </c>
      <c r="AN2695" s="1">
        <v>41702.708333333336</v>
      </c>
      <c r="AP2695" t="s">
        <v>113</v>
      </c>
      <c r="AU2695" t="s">
        <v>6425</v>
      </c>
      <c r="AY2695" t="s">
        <v>106</v>
      </c>
      <c r="AZ2695">
        <v>0</v>
      </c>
      <c r="BA2695">
        <v>0</v>
      </c>
      <c r="BD2695" s="3">
        <v>41321.661805555559</v>
      </c>
      <c r="BE2695" s="3">
        <v>41321.663888888892</v>
      </c>
      <c r="BF2695" t="s">
        <v>115</v>
      </c>
      <c r="BG2695" t="s">
        <v>115</v>
      </c>
      <c r="BH2695">
        <v>8149</v>
      </c>
      <c r="BM2695">
        <v>43470</v>
      </c>
      <c r="BR2695" t="s">
        <v>2854</v>
      </c>
      <c r="BS2695" t="s">
        <v>2855</v>
      </c>
      <c r="BU2695">
        <v>1</v>
      </c>
      <c r="BV2695" t="s">
        <v>118</v>
      </c>
      <c r="BX2695" t="s">
        <v>119</v>
      </c>
      <c r="BY2695" t="s">
        <v>119</v>
      </c>
      <c r="BZ2695" t="s">
        <v>119</v>
      </c>
      <c r="CA2695">
        <v>1</v>
      </c>
      <c r="CC2695" t="s">
        <v>120</v>
      </c>
      <c r="CH2695">
        <v>540</v>
      </c>
      <c r="CI2695">
        <v>41740</v>
      </c>
      <c r="CJ2695" t="s">
        <v>106</v>
      </c>
      <c r="CK2695" t="s">
        <v>106</v>
      </c>
      <c r="CL2695">
        <v>10</v>
      </c>
      <c r="CM2695" t="s">
        <v>2889</v>
      </c>
      <c r="CO2695">
        <v>124797</v>
      </c>
      <c r="CQ2695">
        <v>0</v>
      </c>
      <c r="CR2695">
        <v>0</v>
      </c>
      <c r="CS2695">
        <v>0</v>
      </c>
      <c r="CY2695" t="s">
        <v>123</v>
      </c>
      <c r="CZ2695" t="s">
        <v>124</v>
      </c>
      <c r="DD2695" t="str" cm="1">
        <f t="array" ref="DD2695">TEXT(_xlfn.SEQUENCE(1, DATEDIF(AG2695, AH2695, "m") + 1, AG2695, 30), "YYYY-APMM")</f>
        <v>2013-AP12</v>
      </c>
      <c r="DN2695">
        <f t="shared" si="84"/>
        <v>45.5</v>
      </c>
      <c r="DO2695" t="str">
        <f t="shared" si="85"/>
        <v>TILE MASON SK</v>
      </c>
    </row>
    <row r="2696" spans="1:119" x14ac:dyDescent="0.35">
      <c r="A2696" t="s">
        <v>105</v>
      </c>
      <c r="B2696">
        <v>501981</v>
      </c>
      <c r="C2696">
        <v>6359</v>
      </c>
      <c r="D2696">
        <v>124799</v>
      </c>
      <c r="E2696">
        <v>13662</v>
      </c>
      <c r="F2696">
        <v>0</v>
      </c>
      <c r="G2696" t="s">
        <v>106</v>
      </c>
      <c r="H2696" t="s">
        <v>106</v>
      </c>
      <c r="I2696" t="s">
        <v>106</v>
      </c>
      <c r="J2696" t="s">
        <v>107</v>
      </c>
      <c r="K2696" t="s">
        <v>108</v>
      </c>
      <c r="L2696" t="s">
        <v>109</v>
      </c>
      <c r="M2696" t="s">
        <v>110</v>
      </c>
      <c r="N2696" t="s">
        <v>6426</v>
      </c>
      <c r="O2696" t="s">
        <v>2932</v>
      </c>
      <c r="P2696">
        <v>8171</v>
      </c>
      <c r="Q2696">
        <v>320</v>
      </c>
      <c r="R2696">
        <v>0</v>
      </c>
      <c r="S2696">
        <v>160</v>
      </c>
      <c r="T2696">
        <v>0</v>
      </c>
      <c r="U2696">
        <v>506.25</v>
      </c>
      <c r="V2696">
        <v>506.25</v>
      </c>
      <c r="W2696">
        <v>160</v>
      </c>
      <c r="X2696">
        <v>0</v>
      </c>
      <c r="Y2696">
        <v>0</v>
      </c>
      <c r="Z2696">
        <v>0</v>
      </c>
      <c r="AD2696" s="1">
        <v>41699.333333333336</v>
      </c>
      <c r="AE2696" s="1">
        <v>41721.708333333336</v>
      </c>
      <c r="AG2696" s="1">
        <v>41651.333333333336</v>
      </c>
      <c r="AH2696" s="1">
        <v>41673.708333333336</v>
      </c>
      <c r="AI2696" s="1">
        <v>41651.333333333336</v>
      </c>
      <c r="AJ2696" s="1">
        <v>41673.708333333336</v>
      </c>
      <c r="AK2696" s="1">
        <v>41651.333333333336</v>
      </c>
      <c r="AL2696" s="1">
        <v>41673.708333333336</v>
      </c>
      <c r="AM2696" s="1">
        <v>41699.333333333336</v>
      </c>
      <c r="AN2696" s="1">
        <v>41721.708333333336</v>
      </c>
      <c r="AP2696" t="s">
        <v>113</v>
      </c>
      <c r="AU2696" t="s">
        <v>6427</v>
      </c>
      <c r="AY2696" t="s">
        <v>106</v>
      </c>
      <c r="AZ2696">
        <v>0</v>
      </c>
      <c r="BA2696">
        <v>0</v>
      </c>
      <c r="BD2696" s="3">
        <v>41321.661805555559</v>
      </c>
      <c r="BE2696" s="3">
        <v>41321.663888888892</v>
      </c>
      <c r="BF2696" t="s">
        <v>115</v>
      </c>
      <c r="BG2696" t="s">
        <v>115</v>
      </c>
      <c r="BH2696">
        <v>8149</v>
      </c>
      <c r="BM2696">
        <v>43480</v>
      </c>
      <c r="BR2696" t="s">
        <v>2893</v>
      </c>
      <c r="BS2696" t="s">
        <v>2894</v>
      </c>
      <c r="BU2696">
        <v>1</v>
      </c>
      <c r="BV2696" t="s">
        <v>118</v>
      </c>
      <c r="BX2696" t="s">
        <v>119</v>
      </c>
      <c r="BY2696" t="s">
        <v>119</v>
      </c>
      <c r="BZ2696" t="s">
        <v>119</v>
      </c>
      <c r="CA2696">
        <v>1</v>
      </c>
      <c r="CC2696" t="s">
        <v>120</v>
      </c>
      <c r="CH2696">
        <v>540</v>
      </c>
      <c r="CI2696">
        <v>41740</v>
      </c>
      <c r="CJ2696" t="s">
        <v>106</v>
      </c>
      <c r="CK2696" t="s">
        <v>106</v>
      </c>
      <c r="CL2696">
        <v>10</v>
      </c>
      <c r="CM2696" t="s">
        <v>2889</v>
      </c>
      <c r="CO2696">
        <v>124797</v>
      </c>
      <c r="CQ2696">
        <v>0</v>
      </c>
      <c r="CR2696">
        <v>0</v>
      </c>
      <c r="CS2696">
        <v>0</v>
      </c>
      <c r="CY2696" t="s">
        <v>123</v>
      </c>
      <c r="CZ2696" t="s">
        <v>124</v>
      </c>
      <c r="DD2696" t="str" cm="1">
        <f t="array" ref="DD2696">TEXT(_xlfn.SEQUENCE(1, DATEDIF(AG2696, AH2696, "m") + 1, AG2696, 30), "YYYY-APMM")</f>
        <v>2014-AP01</v>
      </c>
      <c r="DN2696">
        <f t="shared" si="84"/>
        <v>506.25</v>
      </c>
      <c r="DO2696" t="str">
        <f t="shared" si="85"/>
        <v>GRANITE MASON SK</v>
      </c>
    </row>
    <row r="2697" spans="1:119" x14ac:dyDescent="0.35">
      <c r="A2697" t="s">
        <v>105</v>
      </c>
      <c r="B2697">
        <v>501982</v>
      </c>
      <c r="C2697">
        <v>6359</v>
      </c>
      <c r="D2697">
        <v>124799</v>
      </c>
      <c r="E2697">
        <v>13662</v>
      </c>
      <c r="F2697">
        <v>0</v>
      </c>
      <c r="G2697" t="s">
        <v>106</v>
      </c>
      <c r="H2697" t="s">
        <v>106</v>
      </c>
      <c r="I2697" t="s">
        <v>106</v>
      </c>
      <c r="J2697" t="s">
        <v>107</v>
      </c>
      <c r="K2697" t="s">
        <v>108</v>
      </c>
      <c r="L2697" t="s">
        <v>109</v>
      </c>
      <c r="M2697" t="s">
        <v>110</v>
      </c>
      <c r="N2697" t="s">
        <v>6428</v>
      </c>
      <c r="O2697" t="s">
        <v>2935</v>
      </c>
      <c r="P2697">
        <v>8178</v>
      </c>
      <c r="Q2697">
        <v>280</v>
      </c>
      <c r="R2697">
        <v>0</v>
      </c>
      <c r="S2697">
        <v>160</v>
      </c>
      <c r="T2697">
        <v>0</v>
      </c>
      <c r="U2697">
        <v>1434.75</v>
      </c>
      <c r="V2697">
        <v>1434.75</v>
      </c>
      <c r="W2697">
        <v>160</v>
      </c>
      <c r="X2697">
        <v>0</v>
      </c>
      <c r="Y2697">
        <v>0</v>
      </c>
      <c r="Z2697">
        <v>0</v>
      </c>
      <c r="AD2697" s="1">
        <v>41674.333333333336</v>
      </c>
      <c r="AE2697" s="1">
        <v>41697.708333333336</v>
      </c>
      <c r="AG2697" s="1">
        <v>41633.333333333336</v>
      </c>
      <c r="AH2697" s="1">
        <v>41655.708333333336</v>
      </c>
      <c r="AI2697" s="1">
        <v>41633.333333333336</v>
      </c>
      <c r="AJ2697" s="1">
        <v>41655.708333333336</v>
      </c>
      <c r="AK2697" s="1">
        <v>41633.333333333336</v>
      </c>
      <c r="AL2697" s="1">
        <v>41655.708333333336</v>
      </c>
      <c r="AM2697" s="1">
        <v>41674.333333333336</v>
      </c>
      <c r="AN2697" s="1">
        <v>41697.708333333336</v>
      </c>
      <c r="AP2697" t="s">
        <v>113</v>
      </c>
      <c r="AU2697" t="s">
        <v>6429</v>
      </c>
      <c r="AY2697" t="s">
        <v>106</v>
      </c>
      <c r="AZ2697">
        <v>0</v>
      </c>
      <c r="BA2697">
        <v>0</v>
      </c>
      <c r="BD2697" s="3">
        <v>41321.661805555559</v>
      </c>
      <c r="BE2697" s="3">
        <v>41321.663888888892</v>
      </c>
      <c r="BF2697" t="s">
        <v>115</v>
      </c>
      <c r="BG2697" t="s">
        <v>115</v>
      </c>
      <c r="BH2697">
        <v>8149</v>
      </c>
      <c r="BM2697">
        <v>43550</v>
      </c>
      <c r="BR2697" t="s">
        <v>116</v>
      </c>
      <c r="BS2697" t="s">
        <v>117</v>
      </c>
      <c r="BU2697">
        <v>1</v>
      </c>
      <c r="BV2697" t="s">
        <v>118</v>
      </c>
      <c r="BX2697" t="s">
        <v>119</v>
      </c>
      <c r="BY2697" t="s">
        <v>119</v>
      </c>
      <c r="BZ2697" t="s">
        <v>119</v>
      </c>
      <c r="CA2697">
        <v>1</v>
      </c>
      <c r="CC2697" t="s">
        <v>120</v>
      </c>
      <c r="CH2697">
        <v>540</v>
      </c>
      <c r="CI2697">
        <v>41740</v>
      </c>
      <c r="CJ2697" t="s">
        <v>106</v>
      </c>
      <c r="CK2697" t="s">
        <v>106</v>
      </c>
      <c r="CL2697">
        <v>10</v>
      </c>
      <c r="CM2697" t="s">
        <v>2889</v>
      </c>
      <c r="CO2697">
        <v>124797</v>
      </c>
      <c r="CQ2697">
        <v>0</v>
      </c>
      <c r="CR2697">
        <v>0</v>
      </c>
      <c r="CS2697">
        <v>0</v>
      </c>
      <c r="CY2697" t="s">
        <v>123</v>
      </c>
      <c r="CZ2697" t="s">
        <v>124</v>
      </c>
      <c r="DD2697" t="str" cm="1">
        <f t="array" ref="DD2697">TEXT(_xlfn.SEQUENCE(1, DATEDIF(AG2697, AH2697, "m") + 1, AG2697, 30), "YYYY-APMM")</f>
        <v>2013-AP12</v>
      </c>
      <c r="DN2697">
        <f t="shared" si="84"/>
        <v>1434.75</v>
      </c>
      <c r="DO2697" t="str">
        <f t="shared" si="85"/>
        <v>LABOR- SUBCONTRACTOR</v>
      </c>
    </row>
    <row r="2698" spans="1:119" x14ac:dyDescent="0.35">
      <c r="A2698" t="s">
        <v>105</v>
      </c>
      <c r="B2698">
        <v>501983</v>
      </c>
      <c r="C2698">
        <v>6359</v>
      </c>
      <c r="D2698">
        <v>124799</v>
      </c>
      <c r="E2698">
        <v>13662</v>
      </c>
      <c r="F2698">
        <v>0</v>
      </c>
      <c r="G2698" t="s">
        <v>106</v>
      </c>
      <c r="H2698" t="s">
        <v>106</v>
      </c>
      <c r="I2698" t="s">
        <v>106</v>
      </c>
      <c r="J2698" t="s">
        <v>107</v>
      </c>
      <c r="K2698" t="s">
        <v>108</v>
      </c>
      <c r="L2698" t="s">
        <v>109</v>
      </c>
      <c r="M2698" t="s">
        <v>110</v>
      </c>
      <c r="N2698" t="s">
        <v>6430</v>
      </c>
      <c r="O2698" t="s">
        <v>2938</v>
      </c>
      <c r="P2698">
        <v>8178</v>
      </c>
      <c r="Q2698">
        <v>304</v>
      </c>
      <c r="R2698">
        <v>24</v>
      </c>
      <c r="S2698">
        <v>200</v>
      </c>
      <c r="T2698">
        <v>0</v>
      </c>
      <c r="U2698">
        <v>136.5</v>
      </c>
      <c r="V2698">
        <v>136.5</v>
      </c>
      <c r="W2698">
        <v>200</v>
      </c>
      <c r="X2698">
        <v>0</v>
      </c>
      <c r="Y2698">
        <v>0</v>
      </c>
      <c r="Z2698">
        <v>0</v>
      </c>
      <c r="AD2698" s="1">
        <v>41687.333333333336</v>
      </c>
      <c r="AE2698" s="1">
        <v>41715.708333333336</v>
      </c>
      <c r="AG2698" s="1">
        <v>41641.333333333336</v>
      </c>
      <c r="AH2698" s="1">
        <v>41669.708333333336</v>
      </c>
      <c r="AI2698" s="1">
        <v>41641.333333333336</v>
      </c>
      <c r="AJ2698" s="1">
        <v>41669.708333333336</v>
      </c>
      <c r="AK2698" s="1">
        <v>41641.333333333336</v>
      </c>
      <c r="AL2698" s="1">
        <v>41669.708333333336</v>
      </c>
      <c r="AM2698" s="1">
        <v>41687.333333333336</v>
      </c>
      <c r="AN2698" s="1">
        <v>41715.708333333336</v>
      </c>
      <c r="AP2698" t="s">
        <v>113</v>
      </c>
      <c r="AU2698" t="s">
        <v>6431</v>
      </c>
      <c r="AY2698" t="s">
        <v>106</v>
      </c>
      <c r="AZ2698">
        <v>0</v>
      </c>
      <c r="BA2698">
        <v>0</v>
      </c>
      <c r="BD2698" s="3">
        <v>41321.661805555559</v>
      </c>
      <c r="BE2698" s="3">
        <v>41321.663888888892</v>
      </c>
      <c r="BF2698" t="s">
        <v>115</v>
      </c>
      <c r="BG2698" t="s">
        <v>115</v>
      </c>
      <c r="BH2698">
        <v>8149</v>
      </c>
      <c r="BM2698">
        <v>43550</v>
      </c>
      <c r="BR2698" t="s">
        <v>116</v>
      </c>
      <c r="BS2698" t="s">
        <v>117</v>
      </c>
      <c r="BU2698">
        <v>1</v>
      </c>
      <c r="BV2698" t="s">
        <v>118</v>
      </c>
      <c r="BX2698" t="s">
        <v>119</v>
      </c>
      <c r="BY2698" t="s">
        <v>119</v>
      </c>
      <c r="BZ2698" t="s">
        <v>119</v>
      </c>
      <c r="CA2698">
        <v>1</v>
      </c>
      <c r="CC2698" t="s">
        <v>120</v>
      </c>
      <c r="CH2698">
        <v>540</v>
      </c>
      <c r="CI2698">
        <v>41740</v>
      </c>
      <c r="CJ2698" t="s">
        <v>106</v>
      </c>
      <c r="CK2698" t="s">
        <v>106</v>
      </c>
      <c r="CL2698">
        <v>10</v>
      </c>
      <c r="CM2698" t="s">
        <v>2889</v>
      </c>
      <c r="CO2698">
        <v>124797</v>
      </c>
      <c r="CQ2698">
        <v>0</v>
      </c>
      <c r="CR2698">
        <v>0</v>
      </c>
      <c r="CS2698">
        <v>0</v>
      </c>
      <c r="CY2698" t="s">
        <v>123</v>
      </c>
      <c r="CZ2698" t="s">
        <v>124</v>
      </c>
      <c r="DD2698" t="str" cm="1">
        <f t="array" ref="DD2698">TEXT(_xlfn.SEQUENCE(1, DATEDIF(AG2698, AH2698, "m") + 1, AG2698, 30), "YYYY-APMM")</f>
        <v>2014-AP01</v>
      </c>
      <c r="DN2698">
        <f t="shared" si="84"/>
        <v>136.5</v>
      </c>
      <c r="DO2698" t="str">
        <f t="shared" si="85"/>
        <v>LABOR- SUBCONTRACTOR</v>
      </c>
    </row>
    <row r="2699" spans="1:119" x14ac:dyDescent="0.35">
      <c r="A2699" t="s">
        <v>105</v>
      </c>
      <c r="B2699">
        <v>501984</v>
      </c>
      <c r="C2699">
        <v>6359</v>
      </c>
      <c r="D2699">
        <v>124799</v>
      </c>
      <c r="E2699">
        <v>13662</v>
      </c>
      <c r="F2699">
        <v>0</v>
      </c>
      <c r="G2699" t="s">
        <v>106</v>
      </c>
      <c r="H2699" t="s">
        <v>106</v>
      </c>
      <c r="I2699" t="s">
        <v>106</v>
      </c>
      <c r="J2699" t="s">
        <v>107</v>
      </c>
      <c r="K2699" t="s">
        <v>108</v>
      </c>
      <c r="L2699" t="s">
        <v>109</v>
      </c>
      <c r="M2699" t="s">
        <v>110</v>
      </c>
      <c r="N2699" t="s">
        <v>6432</v>
      </c>
      <c r="O2699" t="s">
        <v>2941</v>
      </c>
      <c r="P2699">
        <v>8178</v>
      </c>
      <c r="Q2699">
        <v>280</v>
      </c>
      <c r="R2699">
        <v>0</v>
      </c>
      <c r="S2699">
        <v>200</v>
      </c>
      <c r="T2699">
        <v>0</v>
      </c>
      <c r="U2699">
        <v>1298.71</v>
      </c>
      <c r="V2699">
        <v>1298.71</v>
      </c>
      <c r="W2699">
        <v>200</v>
      </c>
      <c r="X2699">
        <v>0</v>
      </c>
      <c r="Y2699">
        <v>0</v>
      </c>
      <c r="Z2699">
        <v>0</v>
      </c>
      <c r="AD2699" s="1">
        <v>41687.333333333336</v>
      </c>
      <c r="AE2699" s="1">
        <v>41715.708333333336</v>
      </c>
      <c r="AG2699" s="1">
        <v>41645.333333333336</v>
      </c>
      <c r="AH2699" s="1">
        <v>41673.708333333336</v>
      </c>
      <c r="AI2699" s="1">
        <v>41645.333333333336</v>
      </c>
      <c r="AJ2699" s="1">
        <v>41673.708333333336</v>
      </c>
      <c r="AK2699" s="1">
        <v>41645.333333333336</v>
      </c>
      <c r="AL2699" s="1">
        <v>41673.708333333336</v>
      </c>
      <c r="AM2699" s="1">
        <v>41687.333333333336</v>
      </c>
      <c r="AN2699" s="1">
        <v>41715.708333333336</v>
      </c>
      <c r="AP2699" t="s">
        <v>113</v>
      </c>
      <c r="AU2699" t="s">
        <v>6433</v>
      </c>
      <c r="AY2699" t="s">
        <v>106</v>
      </c>
      <c r="AZ2699">
        <v>0</v>
      </c>
      <c r="BA2699">
        <v>0</v>
      </c>
      <c r="BD2699" s="3">
        <v>41321.661805555559</v>
      </c>
      <c r="BE2699" s="3">
        <v>41321.663888888892</v>
      </c>
      <c r="BF2699" t="s">
        <v>115</v>
      </c>
      <c r="BG2699" t="s">
        <v>115</v>
      </c>
      <c r="BH2699">
        <v>8149</v>
      </c>
      <c r="BM2699">
        <v>43550</v>
      </c>
      <c r="BR2699" t="s">
        <v>116</v>
      </c>
      <c r="BS2699" t="s">
        <v>117</v>
      </c>
      <c r="BU2699">
        <v>1</v>
      </c>
      <c r="BV2699" t="s">
        <v>118</v>
      </c>
      <c r="BX2699" t="s">
        <v>119</v>
      </c>
      <c r="BY2699" t="s">
        <v>119</v>
      </c>
      <c r="BZ2699" t="s">
        <v>119</v>
      </c>
      <c r="CA2699">
        <v>1</v>
      </c>
      <c r="CC2699" t="s">
        <v>120</v>
      </c>
      <c r="CH2699">
        <v>540</v>
      </c>
      <c r="CI2699">
        <v>41740</v>
      </c>
      <c r="CJ2699" t="s">
        <v>106</v>
      </c>
      <c r="CK2699" t="s">
        <v>106</v>
      </c>
      <c r="CL2699">
        <v>10</v>
      </c>
      <c r="CM2699" t="s">
        <v>2889</v>
      </c>
      <c r="CO2699">
        <v>124797</v>
      </c>
      <c r="CQ2699">
        <v>0</v>
      </c>
      <c r="CR2699">
        <v>0</v>
      </c>
      <c r="CS2699">
        <v>0</v>
      </c>
      <c r="CY2699" t="s">
        <v>123</v>
      </c>
      <c r="CZ2699" t="s">
        <v>124</v>
      </c>
      <c r="DD2699" t="str" cm="1">
        <f t="array" ref="DD2699">TEXT(_xlfn.SEQUENCE(1, DATEDIF(AG2699, AH2699, "m") + 1, AG2699, 30), "YYYY-APMM")</f>
        <v>2014-AP01</v>
      </c>
      <c r="DN2699">
        <f t="shared" si="84"/>
        <v>1298.71</v>
      </c>
      <c r="DO2699" t="str">
        <f t="shared" si="85"/>
        <v>LABOR- SUBCONTRACTOR</v>
      </c>
    </row>
    <row r="2700" spans="1:119" x14ac:dyDescent="0.35">
      <c r="A2700" t="s">
        <v>105</v>
      </c>
      <c r="B2700">
        <v>501985</v>
      </c>
      <c r="C2700">
        <v>6359</v>
      </c>
      <c r="D2700">
        <v>124799</v>
      </c>
      <c r="E2700">
        <v>13662</v>
      </c>
      <c r="F2700">
        <v>0</v>
      </c>
      <c r="G2700" t="s">
        <v>106</v>
      </c>
      <c r="H2700" t="s">
        <v>106</v>
      </c>
      <c r="I2700" t="s">
        <v>106</v>
      </c>
      <c r="J2700" t="s">
        <v>107</v>
      </c>
      <c r="K2700" t="s">
        <v>108</v>
      </c>
      <c r="L2700" t="s">
        <v>109</v>
      </c>
      <c r="M2700" t="s">
        <v>110</v>
      </c>
      <c r="N2700" t="s">
        <v>6434</v>
      </c>
      <c r="O2700" t="s">
        <v>2986</v>
      </c>
      <c r="P2700">
        <v>8178</v>
      </c>
      <c r="Q2700">
        <v>320</v>
      </c>
      <c r="R2700">
        <v>0</v>
      </c>
      <c r="S2700">
        <v>120</v>
      </c>
      <c r="T2700">
        <v>0</v>
      </c>
      <c r="U2700">
        <v>412.5</v>
      </c>
      <c r="V2700">
        <v>412.5</v>
      </c>
      <c r="W2700">
        <v>120</v>
      </c>
      <c r="X2700">
        <v>0</v>
      </c>
      <c r="Y2700">
        <v>0</v>
      </c>
      <c r="Z2700">
        <v>0</v>
      </c>
      <c r="AD2700" s="1">
        <v>41713.333333333336</v>
      </c>
      <c r="AE2700" s="1">
        <v>41729.708333333336</v>
      </c>
      <c r="AG2700" s="1">
        <v>41665.333333333336</v>
      </c>
      <c r="AH2700" s="1">
        <v>41682.708333333336</v>
      </c>
      <c r="AI2700" s="1">
        <v>41665.333333333336</v>
      </c>
      <c r="AJ2700" s="1">
        <v>41682.708333333336</v>
      </c>
      <c r="AK2700" s="1">
        <v>41665.333333333336</v>
      </c>
      <c r="AL2700" s="1">
        <v>41682.708333333336</v>
      </c>
      <c r="AM2700" s="1">
        <v>41713.333333333336</v>
      </c>
      <c r="AN2700" s="1">
        <v>41729.708333333336</v>
      </c>
      <c r="AP2700" t="s">
        <v>113</v>
      </c>
      <c r="AU2700" t="s">
        <v>6435</v>
      </c>
      <c r="AY2700" t="s">
        <v>106</v>
      </c>
      <c r="AZ2700">
        <v>0</v>
      </c>
      <c r="BA2700">
        <v>0</v>
      </c>
      <c r="BD2700" s="3">
        <v>41321.661805555559</v>
      </c>
      <c r="BE2700" s="3">
        <v>41321.663888888892</v>
      </c>
      <c r="BF2700" t="s">
        <v>115</v>
      </c>
      <c r="BG2700" t="s">
        <v>115</v>
      </c>
      <c r="BH2700">
        <v>8149</v>
      </c>
      <c r="BM2700">
        <v>43550</v>
      </c>
      <c r="BR2700" t="s">
        <v>116</v>
      </c>
      <c r="BS2700" t="s">
        <v>117</v>
      </c>
      <c r="BU2700">
        <v>1</v>
      </c>
      <c r="BV2700" t="s">
        <v>118</v>
      </c>
      <c r="BX2700" t="s">
        <v>119</v>
      </c>
      <c r="BY2700" t="s">
        <v>119</v>
      </c>
      <c r="BZ2700" t="s">
        <v>119</v>
      </c>
      <c r="CA2700">
        <v>1</v>
      </c>
      <c r="CC2700" t="s">
        <v>120</v>
      </c>
      <c r="CH2700">
        <v>540</v>
      </c>
      <c r="CI2700">
        <v>41740</v>
      </c>
      <c r="CJ2700" t="s">
        <v>106</v>
      </c>
      <c r="CK2700" t="s">
        <v>106</v>
      </c>
      <c r="CL2700">
        <v>10</v>
      </c>
      <c r="CM2700" t="s">
        <v>2889</v>
      </c>
      <c r="CO2700">
        <v>124797</v>
      </c>
      <c r="CQ2700">
        <v>0</v>
      </c>
      <c r="CR2700">
        <v>0</v>
      </c>
      <c r="CS2700">
        <v>0</v>
      </c>
      <c r="CY2700" t="s">
        <v>123</v>
      </c>
      <c r="CZ2700" t="s">
        <v>124</v>
      </c>
      <c r="DD2700" t="str" cm="1">
        <f t="array" ref="DD2700">TEXT(_xlfn.SEQUENCE(1, DATEDIF(AG2700, AH2700, "m") + 1, AG2700, 30), "YYYY-APMM")</f>
        <v>2014-AP01</v>
      </c>
      <c r="DN2700">
        <f t="shared" si="84"/>
        <v>412.5</v>
      </c>
      <c r="DO2700" t="str">
        <f t="shared" si="85"/>
        <v>LABOR- SUBCONTRACTOR</v>
      </c>
    </row>
    <row r="2701" spans="1:119" x14ac:dyDescent="0.35">
      <c r="A2701" t="s">
        <v>105</v>
      </c>
      <c r="B2701">
        <v>501986</v>
      </c>
      <c r="C2701">
        <v>6359</v>
      </c>
      <c r="D2701">
        <v>124799</v>
      </c>
      <c r="E2701">
        <v>13662</v>
      </c>
      <c r="F2701">
        <v>0</v>
      </c>
      <c r="G2701" t="s">
        <v>106</v>
      </c>
      <c r="H2701" t="s">
        <v>106</v>
      </c>
      <c r="I2701" t="s">
        <v>106</v>
      </c>
      <c r="J2701" t="s">
        <v>107</v>
      </c>
      <c r="K2701" t="s">
        <v>108</v>
      </c>
      <c r="L2701" t="s">
        <v>109</v>
      </c>
      <c r="M2701" t="s">
        <v>110</v>
      </c>
      <c r="N2701" t="s">
        <v>6436</v>
      </c>
      <c r="O2701" t="s">
        <v>2902</v>
      </c>
      <c r="P2701">
        <v>8178</v>
      </c>
      <c r="Q2701">
        <v>320</v>
      </c>
      <c r="R2701">
        <v>0</v>
      </c>
      <c r="S2701">
        <v>120</v>
      </c>
      <c r="T2701">
        <v>0</v>
      </c>
      <c r="U2701">
        <v>99</v>
      </c>
      <c r="V2701">
        <v>99</v>
      </c>
      <c r="W2701">
        <v>120</v>
      </c>
      <c r="X2701">
        <v>0</v>
      </c>
      <c r="Y2701">
        <v>0</v>
      </c>
      <c r="Z2701">
        <v>0</v>
      </c>
      <c r="AD2701" s="1">
        <v>41718.333333333336</v>
      </c>
      <c r="AE2701" s="1">
        <v>41735.708333333336</v>
      </c>
      <c r="AG2701" s="1">
        <v>41671.333333333336</v>
      </c>
      <c r="AH2701" s="1">
        <v>41688.708333333336</v>
      </c>
      <c r="AI2701" s="1">
        <v>41671.333333333336</v>
      </c>
      <c r="AJ2701" s="1">
        <v>41688.708333333336</v>
      </c>
      <c r="AK2701" s="1">
        <v>41671.333333333336</v>
      </c>
      <c r="AL2701" s="1">
        <v>41688.708333333336</v>
      </c>
      <c r="AM2701" s="1">
        <v>41718.333333333336</v>
      </c>
      <c r="AN2701" s="1">
        <v>41735.708333333336</v>
      </c>
      <c r="AP2701" t="s">
        <v>113</v>
      </c>
      <c r="AU2701" t="s">
        <v>6437</v>
      </c>
      <c r="AY2701" t="s">
        <v>106</v>
      </c>
      <c r="AZ2701">
        <v>0</v>
      </c>
      <c r="BA2701">
        <v>0</v>
      </c>
      <c r="BD2701" s="3">
        <v>41321.661805555559</v>
      </c>
      <c r="BE2701" s="3">
        <v>41321.663888888892</v>
      </c>
      <c r="BF2701" t="s">
        <v>115</v>
      </c>
      <c r="BG2701" t="s">
        <v>115</v>
      </c>
      <c r="BH2701">
        <v>8149</v>
      </c>
      <c r="BM2701">
        <v>43550</v>
      </c>
      <c r="BR2701" t="s">
        <v>116</v>
      </c>
      <c r="BS2701" t="s">
        <v>117</v>
      </c>
      <c r="BU2701">
        <v>1</v>
      </c>
      <c r="BV2701" t="s">
        <v>118</v>
      </c>
      <c r="BX2701" t="s">
        <v>119</v>
      </c>
      <c r="BY2701" t="s">
        <v>119</v>
      </c>
      <c r="BZ2701" t="s">
        <v>119</v>
      </c>
      <c r="CA2701">
        <v>1</v>
      </c>
      <c r="CC2701" t="s">
        <v>120</v>
      </c>
      <c r="CH2701">
        <v>540</v>
      </c>
      <c r="CI2701">
        <v>41740</v>
      </c>
      <c r="CJ2701" t="s">
        <v>106</v>
      </c>
      <c r="CK2701" t="s">
        <v>106</v>
      </c>
      <c r="CL2701">
        <v>10</v>
      </c>
      <c r="CM2701" t="s">
        <v>2889</v>
      </c>
      <c r="CO2701">
        <v>124797</v>
      </c>
      <c r="CQ2701">
        <v>0</v>
      </c>
      <c r="CR2701">
        <v>0</v>
      </c>
      <c r="CS2701">
        <v>0</v>
      </c>
      <c r="CY2701" t="s">
        <v>123</v>
      </c>
      <c r="CZ2701" t="s">
        <v>124</v>
      </c>
      <c r="DD2701" t="str" cm="1">
        <f t="array" ref="DD2701">TEXT(_xlfn.SEQUENCE(1, DATEDIF(AG2701, AH2701, "m") + 1, AG2701, 30), "YYYY-APMM")</f>
        <v>2014-AP02</v>
      </c>
      <c r="DN2701">
        <f t="shared" si="84"/>
        <v>99</v>
      </c>
      <c r="DO2701" t="str">
        <f t="shared" si="85"/>
        <v>LABOR- SUBCONTRACTOR</v>
      </c>
    </row>
    <row r="2702" spans="1:119" x14ac:dyDescent="0.35">
      <c r="A2702" t="s">
        <v>105</v>
      </c>
      <c r="B2702">
        <v>501987</v>
      </c>
      <c r="C2702">
        <v>6359</v>
      </c>
      <c r="D2702">
        <v>124799</v>
      </c>
      <c r="E2702">
        <v>13662</v>
      </c>
      <c r="F2702">
        <v>0</v>
      </c>
      <c r="G2702" t="s">
        <v>106</v>
      </c>
      <c r="H2702" t="s">
        <v>106</v>
      </c>
      <c r="I2702" t="s">
        <v>106</v>
      </c>
      <c r="J2702" t="s">
        <v>107</v>
      </c>
      <c r="K2702" t="s">
        <v>108</v>
      </c>
      <c r="L2702" t="s">
        <v>109</v>
      </c>
      <c r="M2702" t="s">
        <v>110</v>
      </c>
      <c r="N2702" t="s">
        <v>6438</v>
      </c>
      <c r="O2702" t="s">
        <v>2947</v>
      </c>
      <c r="P2702">
        <v>8178</v>
      </c>
      <c r="Q2702">
        <v>400</v>
      </c>
      <c r="R2702">
        <v>40</v>
      </c>
      <c r="S2702">
        <v>160</v>
      </c>
      <c r="T2702">
        <v>0</v>
      </c>
      <c r="U2702">
        <v>220</v>
      </c>
      <c r="V2702">
        <v>220</v>
      </c>
      <c r="W2702">
        <v>160</v>
      </c>
      <c r="X2702">
        <v>0</v>
      </c>
      <c r="Y2702">
        <v>0</v>
      </c>
      <c r="Z2702">
        <v>0</v>
      </c>
      <c r="AD2702" s="1">
        <v>41737.333333333336</v>
      </c>
      <c r="AE2702" s="1">
        <v>41759.708333333336</v>
      </c>
      <c r="AG2702" s="1">
        <v>41678.333333333336</v>
      </c>
      <c r="AH2702" s="1">
        <v>41701.708333333336</v>
      </c>
      <c r="AI2702" s="1">
        <v>41678.333333333336</v>
      </c>
      <c r="AJ2702" s="1">
        <v>41701.708333333336</v>
      </c>
      <c r="AK2702" s="1">
        <v>41678.333333333336</v>
      </c>
      <c r="AL2702" s="1">
        <v>41701.708333333336</v>
      </c>
      <c r="AM2702" s="1">
        <v>41737.333333333336</v>
      </c>
      <c r="AN2702" s="1">
        <v>41759.708333333336</v>
      </c>
      <c r="AP2702" t="s">
        <v>113</v>
      </c>
      <c r="AU2702" t="s">
        <v>6439</v>
      </c>
      <c r="AY2702" t="s">
        <v>106</v>
      </c>
      <c r="AZ2702">
        <v>0</v>
      </c>
      <c r="BA2702">
        <v>0</v>
      </c>
      <c r="BD2702" s="3">
        <v>41321.661805555559</v>
      </c>
      <c r="BE2702" s="3">
        <v>41321.663888888892</v>
      </c>
      <c r="BF2702" t="s">
        <v>115</v>
      </c>
      <c r="BG2702" t="s">
        <v>115</v>
      </c>
      <c r="BH2702">
        <v>8149</v>
      </c>
      <c r="BM2702">
        <v>43550</v>
      </c>
      <c r="BR2702" t="s">
        <v>116</v>
      </c>
      <c r="BS2702" t="s">
        <v>117</v>
      </c>
      <c r="BU2702">
        <v>1</v>
      </c>
      <c r="BV2702" t="s">
        <v>118</v>
      </c>
      <c r="BX2702" t="s">
        <v>119</v>
      </c>
      <c r="BY2702" t="s">
        <v>119</v>
      </c>
      <c r="BZ2702" t="s">
        <v>119</v>
      </c>
      <c r="CA2702">
        <v>1</v>
      </c>
      <c r="CC2702" t="s">
        <v>120</v>
      </c>
      <c r="CH2702">
        <v>540</v>
      </c>
      <c r="CI2702">
        <v>41740</v>
      </c>
      <c r="CJ2702" t="s">
        <v>106</v>
      </c>
      <c r="CK2702" t="s">
        <v>106</v>
      </c>
      <c r="CL2702">
        <v>10</v>
      </c>
      <c r="CM2702" t="s">
        <v>2889</v>
      </c>
      <c r="CO2702">
        <v>124797</v>
      </c>
      <c r="CQ2702">
        <v>0</v>
      </c>
      <c r="CR2702">
        <v>0</v>
      </c>
      <c r="CS2702">
        <v>0</v>
      </c>
      <c r="CY2702" t="s">
        <v>123</v>
      </c>
      <c r="CZ2702" t="s">
        <v>124</v>
      </c>
      <c r="DD2702" t="str" cm="1">
        <f t="array" ref="DD2702">TEXT(_xlfn.SEQUENCE(1, DATEDIF(AG2702, AH2702, "m") + 1, AG2702, 30), "YYYY-APMM")</f>
        <v>2014-AP02</v>
      </c>
      <c r="DN2702">
        <f t="shared" si="84"/>
        <v>220</v>
      </c>
      <c r="DO2702" t="str">
        <f t="shared" si="85"/>
        <v>LABOR- SUBCONTRACTOR</v>
      </c>
    </row>
    <row r="2703" spans="1:119" x14ac:dyDescent="0.35">
      <c r="A2703" t="s">
        <v>105</v>
      </c>
      <c r="B2703">
        <v>501988</v>
      </c>
      <c r="C2703">
        <v>6359</v>
      </c>
      <c r="D2703">
        <v>124799</v>
      </c>
      <c r="E2703">
        <v>13662</v>
      </c>
      <c r="F2703">
        <v>0</v>
      </c>
      <c r="G2703" t="s">
        <v>106</v>
      </c>
      <c r="H2703" t="s">
        <v>106</v>
      </c>
      <c r="I2703" t="s">
        <v>106</v>
      </c>
      <c r="J2703" t="s">
        <v>107</v>
      </c>
      <c r="K2703" t="s">
        <v>108</v>
      </c>
      <c r="L2703" t="s">
        <v>109</v>
      </c>
      <c r="M2703" t="s">
        <v>110</v>
      </c>
      <c r="N2703" t="s">
        <v>6440</v>
      </c>
      <c r="O2703" t="s">
        <v>2887</v>
      </c>
      <c r="P2703">
        <v>8178</v>
      </c>
      <c r="Q2703">
        <v>320</v>
      </c>
      <c r="R2703">
        <v>0</v>
      </c>
      <c r="S2703">
        <v>160</v>
      </c>
      <c r="T2703">
        <v>0</v>
      </c>
      <c r="U2703">
        <v>792</v>
      </c>
      <c r="V2703">
        <v>792</v>
      </c>
      <c r="W2703">
        <v>160</v>
      </c>
      <c r="X2703">
        <v>0</v>
      </c>
      <c r="Y2703">
        <v>0</v>
      </c>
      <c r="Z2703">
        <v>0</v>
      </c>
      <c r="AD2703" s="1">
        <v>41724.333333333336</v>
      </c>
      <c r="AE2703" s="1">
        <v>41746.708333333336</v>
      </c>
      <c r="AG2703" s="1">
        <v>41676.333333333336</v>
      </c>
      <c r="AH2703" s="1">
        <v>41700.708333333336</v>
      </c>
      <c r="AI2703" s="1">
        <v>41676.333333333336</v>
      </c>
      <c r="AJ2703" s="1">
        <v>41700.708333333336</v>
      </c>
      <c r="AK2703" s="1">
        <v>41676.333333333336</v>
      </c>
      <c r="AL2703" s="1">
        <v>41700.708333333336</v>
      </c>
      <c r="AM2703" s="1">
        <v>41724.333333333336</v>
      </c>
      <c r="AN2703" s="1">
        <v>41746.708333333336</v>
      </c>
      <c r="AP2703" t="s">
        <v>113</v>
      </c>
      <c r="AU2703" t="s">
        <v>6441</v>
      </c>
      <c r="AY2703" t="s">
        <v>106</v>
      </c>
      <c r="AZ2703">
        <v>0</v>
      </c>
      <c r="BA2703">
        <v>0</v>
      </c>
      <c r="BD2703" s="3">
        <v>41321.661805555559</v>
      </c>
      <c r="BE2703" s="3">
        <v>41321.663888888892</v>
      </c>
      <c r="BF2703" t="s">
        <v>115</v>
      </c>
      <c r="BG2703" t="s">
        <v>115</v>
      </c>
      <c r="BH2703">
        <v>8149</v>
      </c>
      <c r="BM2703">
        <v>43550</v>
      </c>
      <c r="BR2703" t="s">
        <v>116</v>
      </c>
      <c r="BS2703" t="s">
        <v>117</v>
      </c>
      <c r="BU2703">
        <v>1</v>
      </c>
      <c r="BV2703" t="s">
        <v>118</v>
      </c>
      <c r="BX2703" t="s">
        <v>119</v>
      </c>
      <c r="BY2703" t="s">
        <v>119</v>
      </c>
      <c r="BZ2703" t="s">
        <v>119</v>
      </c>
      <c r="CA2703">
        <v>1</v>
      </c>
      <c r="CC2703" t="s">
        <v>120</v>
      </c>
      <c r="CH2703">
        <v>540</v>
      </c>
      <c r="CI2703">
        <v>41740</v>
      </c>
      <c r="CJ2703" t="s">
        <v>106</v>
      </c>
      <c r="CK2703" t="s">
        <v>106</v>
      </c>
      <c r="CL2703">
        <v>10</v>
      </c>
      <c r="CM2703" t="s">
        <v>2889</v>
      </c>
      <c r="CO2703">
        <v>124797</v>
      </c>
      <c r="CQ2703">
        <v>0</v>
      </c>
      <c r="CR2703">
        <v>0</v>
      </c>
      <c r="CS2703">
        <v>0</v>
      </c>
      <c r="CY2703" t="s">
        <v>123</v>
      </c>
      <c r="CZ2703" t="s">
        <v>124</v>
      </c>
      <c r="DD2703" t="str" cm="1">
        <f t="array" ref="DD2703">TEXT(_xlfn.SEQUENCE(1, DATEDIF(AG2703, AH2703, "m") + 1, AG2703, 30), "YYYY-APMM")</f>
        <v>2014-AP02</v>
      </c>
      <c r="DN2703">
        <f t="shared" si="84"/>
        <v>792</v>
      </c>
      <c r="DO2703" t="str">
        <f t="shared" si="85"/>
        <v>LABOR- SUBCONTRACTOR</v>
      </c>
    </row>
    <row r="2704" spans="1:119" x14ac:dyDescent="0.35">
      <c r="A2704" t="s">
        <v>105</v>
      </c>
      <c r="B2704">
        <v>501989</v>
      </c>
      <c r="C2704">
        <v>6359</v>
      </c>
      <c r="D2704">
        <v>124799</v>
      </c>
      <c r="E2704">
        <v>13662</v>
      </c>
      <c r="F2704">
        <v>0</v>
      </c>
      <c r="G2704" t="s">
        <v>106</v>
      </c>
      <c r="H2704" t="s">
        <v>106</v>
      </c>
      <c r="I2704" t="s">
        <v>106</v>
      </c>
      <c r="J2704" t="s">
        <v>107</v>
      </c>
      <c r="K2704" t="s">
        <v>108</v>
      </c>
      <c r="L2704" t="s">
        <v>109</v>
      </c>
      <c r="M2704" t="s">
        <v>110</v>
      </c>
      <c r="N2704" t="s">
        <v>6442</v>
      </c>
      <c r="O2704" t="s">
        <v>2891</v>
      </c>
      <c r="P2704">
        <v>8171</v>
      </c>
      <c r="Q2704">
        <v>320</v>
      </c>
      <c r="R2704">
        <v>0</v>
      </c>
      <c r="S2704">
        <v>120</v>
      </c>
      <c r="T2704">
        <v>0</v>
      </c>
      <c r="U2704">
        <v>132</v>
      </c>
      <c r="V2704">
        <v>132</v>
      </c>
      <c r="W2704">
        <v>120</v>
      </c>
      <c r="X2704">
        <v>0</v>
      </c>
      <c r="Y2704">
        <v>0</v>
      </c>
      <c r="Z2704">
        <v>0</v>
      </c>
      <c r="AD2704" s="1">
        <v>41737.333333333336</v>
      </c>
      <c r="AE2704" s="1">
        <v>41753.708333333336</v>
      </c>
      <c r="AG2704" s="1">
        <v>41690.333333333336</v>
      </c>
      <c r="AH2704" s="1">
        <v>41707.708333333336</v>
      </c>
      <c r="AI2704" s="1">
        <v>41690.333333333336</v>
      </c>
      <c r="AJ2704" s="1">
        <v>41707.708333333336</v>
      </c>
      <c r="AK2704" s="1">
        <v>41690.333333333336</v>
      </c>
      <c r="AL2704" s="1">
        <v>41707.708333333336</v>
      </c>
      <c r="AM2704" s="1">
        <v>41737.333333333336</v>
      </c>
      <c r="AN2704" s="1">
        <v>41753.708333333336</v>
      </c>
      <c r="AP2704" t="s">
        <v>113</v>
      </c>
      <c r="AU2704" t="s">
        <v>6443</v>
      </c>
      <c r="AY2704" t="s">
        <v>106</v>
      </c>
      <c r="AZ2704">
        <v>0</v>
      </c>
      <c r="BA2704">
        <v>0</v>
      </c>
      <c r="BD2704" s="3">
        <v>41321.661805555559</v>
      </c>
      <c r="BE2704" s="3">
        <v>41321.663888888892</v>
      </c>
      <c r="BF2704" t="s">
        <v>115</v>
      </c>
      <c r="BG2704" t="s">
        <v>115</v>
      </c>
      <c r="BH2704">
        <v>8149</v>
      </c>
      <c r="BM2704">
        <v>43480</v>
      </c>
      <c r="BR2704" t="s">
        <v>2893</v>
      </c>
      <c r="BS2704" t="s">
        <v>2894</v>
      </c>
      <c r="BU2704">
        <v>1</v>
      </c>
      <c r="BV2704" t="s">
        <v>118</v>
      </c>
      <c r="BX2704" t="s">
        <v>119</v>
      </c>
      <c r="BY2704" t="s">
        <v>119</v>
      </c>
      <c r="BZ2704" t="s">
        <v>119</v>
      </c>
      <c r="CA2704">
        <v>1</v>
      </c>
      <c r="CC2704" t="s">
        <v>120</v>
      </c>
      <c r="CH2704">
        <v>540</v>
      </c>
      <c r="CI2704">
        <v>41740</v>
      </c>
      <c r="CJ2704" t="s">
        <v>106</v>
      </c>
      <c r="CK2704" t="s">
        <v>106</v>
      </c>
      <c r="CL2704">
        <v>10</v>
      </c>
      <c r="CM2704" t="s">
        <v>2889</v>
      </c>
      <c r="CO2704">
        <v>124797</v>
      </c>
      <c r="CQ2704">
        <v>0</v>
      </c>
      <c r="CR2704">
        <v>0</v>
      </c>
      <c r="CS2704">
        <v>0</v>
      </c>
      <c r="CY2704" t="s">
        <v>123</v>
      </c>
      <c r="CZ2704" t="s">
        <v>124</v>
      </c>
      <c r="DD2704" t="str" cm="1">
        <f t="array" ref="DD2704">TEXT(_xlfn.SEQUENCE(1, DATEDIF(AG2704, AH2704, "m") + 1, AG2704, 30), "YYYY-APMM")</f>
        <v>2014-AP02</v>
      </c>
      <c r="DN2704">
        <f t="shared" si="84"/>
        <v>132</v>
      </c>
      <c r="DO2704" t="str">
        <f t="shared" si="85"/>
        <v>GRANITE MASON SK</v>
      </c>
    </row>
    <row r="2705" spans="1:119" x14ac:dyDescent="0.35">
      <c r="A2705" t="s">
        <v>105</v>
      </c>
      <c r="B2705">
        <v>501990</v>
      </c>
      <c r="C2705">
        <v>6359</v>
      </c>
      <c r="D2705">
        <v>124799</v>
      </c>
      <c r="E2705">
        <v>13662</v>
      </c>
      <c r="F2705">
        <v>0</v>
      </c>
      <c r="G2705" t="s">
        <v>106</v>
      </c>
      <c r="H2705" t="s">
        <v>106</v>
      </c>
      <c r="I2705" t="s">
        <v>106</v>
      </c>
      <c r="J2705" t="s">
        <v>107</v>
      </c>
      <c r="K2705" t="s">
        <v>108</v>
      </c>
      <c r="L2705" t="s">
        <v>109</v>
      </c>
      <c r="M2705" t="s">
        <v>110</v>
      </c>
      <c r="N2705" t="s">
        <v>6444</v>
      </c>
      <c r="O2705" t="s">
        <v>2896</v>
      </c>
      <c r="P2705">
        <v>8178</v>
      </c>
      <c r="Q2705">
        <v>360</v>
      </c>
      <c r="R2705">
        <v>40</v>
      </c>
      <c r="S2705">
        <v>160</v>
      </c>
      <c r="T2705">
        <v>0</v>
      </c>
      <c r="U2705">
        <v>47.25</v>
      </c>
      <c r="V2705">
        <v>47.25</v>
      </c>
      <c r="W2705">
        <v>160</v>
      </c>
      <c r="X2705">
        <v>0</v>
      </c>
      <c r="Y2705">
        <v>0</v>
      </c>
      <c r="Z2705">
        <v>0</v>
      </c>
      <c r="AD2705" s="1">
        <v>41738.333333333336</v>
      </c>
      <c r="AE2705" s="1">
        <v>41760.708333333336</v>
      </c>
      <c r="AG2705" s="1">
        <v>41686.333333333336</v>
      </c>
      <c r="AH2705" s="1">
        <v>41708.708333333336</v>
      </c>
      <c r="AI2705" s="1">
        <v>41686.333333333336</v>
      </c>
      <c r="AJ2705" s="1">
        <v>41708.708333333336</v>
      </c>
      <c r="AK2705" s="1">
        <v>41686.333333333336</v>
      </c>
      <c r="AL2705" s="1">
        <v>41708.708333333336</v>
      </c>
      <c r="AM2705" s="1">
        <v>41738.333333333336</v>
      </c>
      <c r="AN2705" s="1">
        <v>41760.708333333336</v>
      </c>
      <c r="AP2705" t="s">
        <v>113</v>
      </c>
      <c r="AU2705" t="s">
        <v>6445</v>
      </c>
      <c r="AY2705" t="s">
        <v>106</v>
      </c>
      <c r="AZ2705">
        <v>0</v>
      </c>
      <c r="BA2705">
        <v>0</v>
      </c>
      <c r="BD2705" s="3">
        <v>41321.661805555559</v>
      </c>
      <c r="BE2705" s="3">
        <v>41321.663888888892</v>
      </c>
      <c r="BF2705" t="s">
        <v>115</v>
      </c>
      <c r="BG2705" t="s">
        <v>115</v>
      </c>
      <c r="BH2705">
        <v>8149</v>
      </c>
      <c r="BM2705">
        <v>43550</v>
      </c>
      <c r="BR2705" t="s">
        <v>116</v>
      </c>
      <c r="BS2705" t="s">
        <v>117</v>
      </c>
      <c r="BU2705">
        <v>1</v>
      </c>
      <c r="BV2705" t="s">
        <v>118</v>
      </c>
      <c r="BX2705" t="s">
        <v>119</v>
      </c>
      <c r="BY2705" t="s">
        <v>119</v>
      </c>
      <c r="BZ2705" t="s">
        <v>119</v>
      </c>
      <c r="CA2705">
        <v>1</v>
      </c>
      <c r="CC2705" t="s">
        <v>120</v>
      </c>
      <c r="CH2705">
        <v>540</v>
      </c>
      <c r="CI2705">
        <v>41740</v>
      </c>
      <c r="CJ2705" t="s">
        <v>106</v>
      </c>
      <c r="CK2705" t="s">
        <v>106</v>
      </c>
      <c r="CL2705">
        <v>10</v>
      </c>
      <c r="CM2705" t="s">
        <v>2889</v>
      </c>
      <c r="CO2705">
        <v>124797</v>
      </c>
      <c r="CQ2705">
        <v>0</v>
      </c>
      <c r="CR2705">
        <v>0</v>
      </c>
      <c r="CS2705">
        <v>0</v>
      </c>
      <c r="CY2705" t="s">
        <v>123</v>
      </c>
      <c r="CZ2705" t="s">
        <v>124</v>
      </c>
      <c r="DD2705" t="str" cm="1">
        <f t="array" ref="DD2705">TEXT(_xlfn.SEQUENCE(1, DATEDIF(AG2705, AH2705, "m") + 1, AG2705, 30), "YYYY-APMM")</f>
        <v>2014-AP02</v>
      </c>
      <c r="DN2705">
        <f t="shared" si="84"/>
        <v>47.25</v>
      </c>
      <c r="DO2705" t="str">
        <f t="shared" si="85"/>
        <v>LABOR- SUBCONTRACTOR</v>
      </c>
    </row>
    <row r="2706" spans="1:119" x14ac:dyDescent="0.35">
      <c r="A2706" t="s">
        <v>105</v>
      </c>
      <c r="B2706">
        <v>501991</v>
      </c>
      <c r="C2706">
        <v>6359</v>
      </c>
      <c r="D2706">
        <v>124799</v>
      </c>
      <c r="E2706">
        <v>13662</v>
      </c>
      <c r="F2706">
        <v>0</v>
      </c>
      <c r="G2706" t="s">
        <v>106</v>
      </c>
      <c r="H2706" t="s">
        <v>106</v>
      </c>
      <c r="I2706" t="s">
        <v>106</v>
      </c>
      <c r="J2706" t="s">
        <v>107</v>
      </c>
      <c r="K2706" t="s">
        <v>108</v>
      </c>
      <c r="L2706" t="s">
        <v>109</v>
      </c>
      <c r="M2706" t="s">
        <v>110</v>
      </c>
      <c r="N2706" t="s">
        <v>6446</v>
      </c>
      <c r="O2706" t="s">
        <v>2899</v>
      </c>
      <c r="P2706">
        <v>8178</v>
      </c>
      <c r="Q2706">
        <v>320</v>
      </c>
      <c r="R2706">
        <v>0</v>
      </c>
      <c r="S2706">
        <v>200</v>
      </c>
      <c r="T2706">
        <v>0</v>
      </c>
      <c r="U2706">
        <v>4136.55</v>
      </c>
      <c r="V2706">
        <v>4136.55</v>
      </c>
      <c r="W2706">
        <v>200</v>
      </c>
      <c r="X2706">
        <v>0</v>
      </c>
      <c r="Y2706">
        <v>0</v>
      </c>
      <c r="Z2706">
        <v>0</v>
      </c>
      <c r="AD2706" s="1">
        <v>41746.333333333336</v>
      </c>
      <c r="AE2706" s="1">
        <v>41774.708333333336</v>
      </c>
      <c r="AG2706" s="1">
        <v>41700.333333333336</v>
      </c>
      <c r="AH2706" s="1">
        <v>41728.708333333336</v>
      </c>
      <c r="AI2706" s="1">
        <v>41700.333333333336</v>
      </c>
      <c r="AJ2706" s="1">
        <v>41728.708333333336</v>
      </c>
      <c r="AK2706" s="1">
        <v>41700.333333333336</v>
      </c>
      <c r="AL2706" s="1">
        <v>41728.708333333336</v>
      </c>
      <c r="AM2706" s="1">
        <v>41746.333333333336</v>
      </c>
      <c r="AN2706" s="1">
        <v>41774.708333333336</v>
      </c>
      <c r="AP2706" t="s">
        <v>113</v>
      </c>
      <c r="AU2706" t="s">
        <v>6447</v>
      </c>
      <c r="AY2706" t="s">
        <v>106</v>
      </c>
      <c r="AZ2706">
        <v>0</v>
      </c>
      <c r="BA2706">
        <v>0</v>
      </c>
      <c r="BD2706" s="3">
        <v>41321.661805555559</v>
      </c>
      <c r="BE2706" s="3">
        <v>41321.663888888892</v>
      </c>
      <c r="BF2706" t="s">
        <v>115</v>
      </c>
      <c r="BG2706" t="s">
        <v>115</v>
      </c>
      <c r="BH2706">
        <v>8149</v>
      </c>
      <c r="BM2706">
        <v>43550</v>
      </c>
      <c r="BR2706" t="s">
        <v>116</v>
      </c>
      <c r="BS2706" t="s">
        <v>117</v>
      </c>
      <c r="BU2706">
        <v>1</v>
      </c>
      <c r="BV2706" t="s">
        <v>118</v>
      </c>
      <c r="BX2706" t="s">
        <v>119</v>
      </c>
      <c r="BY2706" t="s">
        <v>119</v>
      </c>
      <c r="BZ2706" t="s">
        <v>119</v>
      </c>
      <c r="CA2706">
        <v>1</v>
      </c>
      <c r="CC2706" t="s">
        <v>120</v>
      </c>
      <c r="CH2706">
        <v>540</v>
      </c>
      <c r="CI2706">
        <v>41740</v>
      </c>
      <c r="CJ2706" t="s">
        <v>106</v>
      </c>
      <c r="CK2706" t="s">
        <v>106</v>
      </c>
      <c r="CL2706">
        <v>10</v>
      </c>
      <c r="CM2706" t="s">
        <v>2889</v>
      </c>
      <c r="CO2706">
        <v>124797</v>
      </c>
      <c r="CQ2706">
        <v>0</v>
      </c>
      <c r="CR2706">
        <v>0</v>
      </c>
      <c r="CS2706">
        <v>0</v>
      </c>
      <c r="CY2706" t="s">
        <v>123</v>
      </c>
      <c r="CZ2706" t="s">
        <v>124</v>
      </c>
      <c r="DD2706" t="str" cm="1">
        <f t="array" ref="DD2706">TEXT(_xlfn.SEQUENCE(1, DATEDIF(AG2706, AH2706, "m") + 1, AG2706, 30), "YYYY-APMM")</f>
        <v>2014-AP03</v>
      </c>
      <c r="DN2706">
        <f t="shared" si="84"/>
        <v>4136.55</v>
      </c>
      <c r="DO2706" t="str">
        <f t="shared" si="85"/>
        <v>LABOR- SUBCONTRACTOR</v>
      </c>
    </row>
    <row r="2707" spans="1:119" x14ac:dyDescent="0.35">
      <c r="A2707" t="s">
        <v>105</v>
      </c>
      <c r="B2707">
        <v>501992</v>
      </c>
      <c r="C2707">
        <v>6359</v>
      </c>
      <c r="D2707">
        <v>124799</v>
      </c>
      <c r="E2707">
        <v>13662</v>
      </c>
      <c r="F2707">
        <v>0</v>
      </c>
      <c r="G2707" t="s">
        <v>106</v>
      </c>
      <c r="H2707" t="s">
        <v>106</v>
      </c>
      <c r="I2707" t="s">
        <v>106</v>
      </c>
      <c r="J2707" t="s">
        <v>107</v>
      </c>
      <c r="K2707" t="s">
        <v>108</v>
      </c>
      <c r="L2707" t="s">
        <v>109</v>
      </c>
      <c r="M2707" t="s">
        <v>110</v>
      </c>
      <c r="N2707" t="s">
        <v>6448</v>
      </c>
      <c r="O2707" t="s">
        <v>2905</v>
      </c>
      <c r="P2707">
        <v>8168</v>
      </c>
      <c r="Q2707">
        <v>280</v>
      </c>
      <c r="R2707">
        <v>0</v>
      </c>
      <c r="S2707">
        <v>200</v>
      </c>
      <c r="T2707">
        <v>0</v>
      </c>
      <c r="U2707">
        <v>7112.5</v>
      </c>
      <c r="V2707">
        <v>7112.5</v>
      </c>
      <c r="W2707">
        <v>200</v>
      </c>
      <c r="X2707">
        <v>0</v>
      </c>
      <c r="Y2707">
        <v>0</v>
      </c>
      <c r="Z2707">
        <v>0</v>
      </c>
      <c r="AD2707" s="1">
        <v>41604.333333333336</v>
      </c>
      <c r="AE2707" s="1">
        <v>41633.708333333336</v>
      </c>
      <c r="AG2707" s="1">
        <v>41561.333333333336</v>
      </c>
      <c r="AH2707" s="1">
        <v>41591.708333333336</v>
      </c>
      <c r="AI2707" s="1">
        <v>41561.333333333336</v>
      </c>
      <c r="AJ2707" s="1">
        <v>41591.708333333336</v>
      </c>
      <c r="AK2707" s="1">
        <v>41561.333333333336</v>
      </c>
      <c r="AL2707" s="1">
        <v>41591.708333333336</v>
      </c>
      <c r="AM2707" s="1">
        <v>41604.333333333336</v>
      </c>
      <c r="AN2707" s="1">
        <v>41633.708333333336</v>
      </c>
      <c r="AP2707" t="s">
        <v>113</v>
      </c>
      <c r="AU2707" t="s">
        <v>6449</v>
      </c>
      <c r="AY2707" t="s">
        <v>106</v>
      </c>
      <c r="AZ2707">
        <v>0</v>
      </c>
      <c r="BA2707">
        <v>0</v>
      </c>
      <c r="BD2707" s="3">
        <v>41321.661805555559</v>
      </c>
      <c r="BE2707" s="3">
        <v>41321.663888888892</v>
      </c>
      <c r="BF2707" t="s">
        <v>115</v>
      </c>
      <c r="BG2707" t="s">
        <v>115</v>
      </c>
      <c r="BH2707">
        <v>8149</v>
      </c>
      <c r="BM2707">
        <v>43450</v>
      </c>
      <c r="BR2707" t="s">
        <v>1309</v>
      </c>
      <c r="BS2707" t="s">
        <v>1310</v>
      </c>
      <c r="BU2707">
        <v>1</v>
      </c>
      <c r="BV2707" t="s">
        <v>118</v>
      </c>
      <c r="BX2707" t="s">
        <v>119</v>
      </c>
      <c r="BY2707" t="s">
        <v>119</v>
      </c>
      <c r="BZ2707" t="s">
        <v>119</v>
      </c>
      <c r="CA2707">
        <v>1</v>
      </c>
      <c r="CC2707" t="s">
        <v>120</v>
      </c>
      <c r="CH2707">
        <v>540</v>
      </c>
      <c r="CI2707">
        <v>41740</v>
      </c>
      <c r="CJ2707" t="s">
        <v>106</v>
      </c>
      <c r="CK2707" t="s">
        <v>106</v>
      </c>
      <c r="CL2707">
        <v>10</v>
      </c>
      <c r="CM2707" t="s">
        <v>2889</v>
      </c>
      <c r="CO2707">
        <v>124797</v>
      </c>
      <c r="CQ2707">
        <v>0</v>
      </c>
      <c r="CR2707">
        <v>0</v>
      </c>
      <c r="CS2707">
        <v>0</v>
      </c>
      <c r="CY2707" t="s">
        <v>123</v>
      </c>
      <c r="CZ2707" t="s">
        <v>124</v>
      </c>
      <c r="DD2707" t="str" cm="1">
        <f t="array" ref="DD2707">TEXT(_xlfn.SEQUENCE(1, DATEDIF(AG2707, AH2707, "m") + 1, AG2707, 30), "YYYY-APMM")</f>
        <v>2013-AP10</v>
      </c>
      <c r="DN2707">
        <f t="shared" si="84"/>
        <v>7112.5</v>
      </c>
      <c r="DO2707" t="str">
        <f t="shared" si="85"/>
        <v>BLOCK MASON SK</v>
      </c>
    </row>
    <row r="2708" spans="1:119" x14ac:dyDescent="0.35">
      <c r="A2708" t="s">
        <v>105</v>
      </c>
      <c r="B2708">
        <v>501993</v>
      </c>
      <c r="C2708">
        <v>6359</v>
      </c>
      <c r="D2708">
        <v>124799</v>
      </c>
      <c r="E2708">
        <v>13662</v>
      </c>
      <c r="F2708">
        <v>0</v>
      </c>
      <c r="G2708" t="s">
        <v>106</v>
      </c>
      <c r="H2708" t="s">
        <v>106</v>
      </c>
      <c r="I2708" t="s">
        <v>106</v>
      </c>
      <c r="J2708" t="s">
        <v>107</v>
      </c>
      <c r="K2708" t="s">
        <v>108</v>
      </c>
      <c r="L2708" t="s">
        <v>109</v>
      </c>
      <c r="M2708" t="s">
        <v>110</v>
      </c>
      <c r="N2708" t="s">
        <v>6450</v>
      </c>
      <c r="O2708" t="s">
        <v>2908</v>
      </c>
      <c r="P2708">
        <v>8169</v>
      </c>
      <c r="Q2708">
        <v>280</v>
      </c>
      <c r="R2708">
        <v>0</v>
      </c>
      <c r="S2708">
        <v>200</v>
      </c>
      <c r="T2708">
        <v>0</v>
      </c>
      <c r="U2708">
        <v>6268.75</v>
      </c>
      <c r="V2708">
        <v>6268.75</v>
      </c>
      <c r="W2708">
        <v>200</v>
      </c>
      <c r="X2708">
        <v>0</v>
      </c>
      <c r="Y2708">
        <v>0</v>
      </c>
      <c r="Z2708">
        <v>0</v>
      </c>
      <c r="AD2708" s="1">
        <v>41627.333333333336</v>
      </c>
      <c r="AE2708" s="1">
        <v>41655.708333333336</v>
      </c>
      <c r="AG2708" s="1">
        <v>41585.333333333336</v>
      </c>
      <c r="AH2708" s="1">
        <v>41613.708333333336</v>
      </c>
      <c r="AI2708" s="1">
        <v>41585.333333333336</v>
      </c>
      <c r="AJ2708" s="1">
        <v>41613.708333333336</v>
      </c>
      <c r="AK2708" s="1">
        <v>41585.333333333336</v>
      </c>
      <c r="AL2708" s="1">
        <v>41613.708333333336</v>
      </c>
      <c r="AM2708" s="1">
        <v>41627.333333333336</v>
      </c>
      <c r="AN2708" s="1">
        <v>41655.708333333336</v>
      </c>
      <c r="AP2708" t="s">
        <v>113</v>
      </c>
      <c r="AU2708" t="s">
        <v>6451</v>
      </c>
      <c r="AY2708" t="s">
        <v>106</v>
      </c>
      <c r="AZ2708">
        <v>0</v>
      </c>
      <c r="BA2708">
        <v>0</v>
      </c>
      <c r="BD2708" s="3">
        <v>41321.661805555559</v>
      </c>
      <c r="BE2708" s="3">
        <v>41321.663888888892</v>
      </c>
      <c r="BF2708" t="s">
        <v>115</v>
      </c>
      <c r="BG2708" t="s">
        <v>115</v>
      </c>
      <c r="BH2708">
        <v>8149</v>
      </c>
      <c r="BM2708">
        <v>43460</v>
      </c>
      <c r="BR2708" t="s">
        <v>2848</v>
      </c>
      <c r="BS2708" t="s">
        <v>2849</v>
      </c>
      <c r="BU2708">
        <v>1</v>
      </c>
      <c r="BV2708" t="s">
        <v>118</v>
      </c>
      <c r="BX2708" t="s">
        <v>119</v>
      </c>
      <c r="BY2708" t="s">
        <v>119</v>
      </c>
      <c r="BZ2708" t="s">
        <v>119</v>
      </c>
      <c r="CA2708">
        <v>1</v>
      </c>
      <c r="CC2708" t="s">
        <v>120</v>
      </c>
      <c r="CH2708">
        <v>540</v>
      </c>
      <c r="CI2708">
        <v>41740</v>
      </c>
      <c r="CJ2708" t="s">
        <v>106</v>
      </c>
      <c r="CK2708" t="s">
        <v>106</v>
      </c>
      <c r="CL2708">
        <v>10</v>
      </c>
      <c r="CM2708" t="s">
        <v>2889</v>
      </c>
      <c r="CO2708">
        <v>124797</v>
      </c>
      <c r="CQ2708">
        <v>0</v>
      </c>
      <c r="CR2708">
        <v>0</v>
      </c>
      <c r="CS2708">
        <v>0</v>
      </c>
      <c r="CY2708" t="s">
        <v>123</v>
      </c>
      <c r="CZ2708" t="s">
        <v>124</v>
      </c>
      <c r="DD2708" t="str" cm="1">
        <f t="array" ref="DD2708">TEXT(_xlfn.SEQUENCE(1, DATEDIF(AG2708, AH2708, "m") + 1, AG2708, 30), "YYYY-APMM")</f>
        <v>2013-AP11</v>
      </c>
      <c r="DN2708">
        <f t="shared" si="84"/>
        <v>6268.75</v>
      </c>
      <c r="DO2708" t="str">
        <f t="shared" si="85"/>
        <v>PLASTER MASON SK</v>
      </c>
    </row>
    <row r="2709" spans="1:119" x14ac:dyDescent="0.35">
      <c r="A2709" t="s">
        <v>105</v>
      </c>
      <c r="B2709">
        <v>501994</v>
      </c>
      <c r="C2709">
        <v>6359</v>
      </c>
      <c r="D2709">
        <v>124799</v>
      </c>
      <c r="E2709">
        <v>13662</v>
      </c>
      <c r="F2709">
        <v>0</v>
      </c>
      <c r="G2709" t="s">
        <v>106</v>
      </c>
      <c r="H2709" t="s">
        <v>106</v>
      </c>
      <c r="I2709" t="s">
        <v>106</v>
      </c>
      <c r="J2709" t="s">
        <v>107</v>
      </c>
      <c r="K2709" t="s">
        <v>108</v>
      </c>
      <c r="L2709" t="s">
        <v>109</v>
      </c>
      <c r="M2709" t="s">
        <v>110</v>
      </c>
      <c r="N2709" t="s">
        <v>6452</v>
      </c>
      <c r="O2709" t="s">
        <v>2911</v>
      </c>
      <c r="P2709">
        <v>8164</v>
      </c>
      <c r="Q2709">
        <v>344</v>
      </c>
      <c r="R2709">
        <v>64</v>
      </c>
      <c r="S2709">
        <v>168</v>
      </c>
      <c r="T2709">
        <v>0</v>
      </c>
      <c r="U2709">
        <v>1234.75</v>
      </c>
      <c r="V2709">
        <v>1234.75</v>
      </c>
      <c r="W2709">
        <v>168</v>
      </c>
      <c r="X2709">
        <v>0</v>
      </c>
      <c r="Y2709">
        <v>0</v>
      </c>
      <c r="Z2709">
        <v>0</v>
      </c>
      <c r="AD2709" s="1">
        <v>41645.333333333336</v>
      </c>
      <c r="AE2709" s="1">
        <v>41668.708333333336</v>
      </c>
      <c r="AG2709" s="1">
        <v>41594.333333333336</v>
      </c>
      <c r="AH2709" s="1">
        <v>41617.708333333336</v>
      </c>
      <c r="AI2709" s="1">
        <v>41594.333333333336</v>
      </c>
      <c r="AJ2709" s="1">
        <v>41617.708333333336</v>
      </c>
      <c r="AK2709" s="1">
        <v>41594.333333333336</v>
      </c>
      <c r="AL2709" s="1">
        <v>41617.708333333336</v>
      </c>
      <c r="AM2709" s="1">
        <v>41645.333333333336</v>
      </c>
      <c r="AN2709" s="1">
        <v>41668.708333333336</v>
      </c>
      <c r="AP2709" t="s">
        <v>113</v>
      </c>
      <c r="AU2709" t="s">
        <v>6453</v>
      </c>
      <c r="AY2709" t="s">
        <v>106</v>
      </c>
      <c r="AZ2709">
        <v>0</v>
      </c>
      <c r="BA2709">
        <v>0</v>
      </c>
      <c r="BD2709" s="3">
        <v>41321.661805555559</v>
      </c>
      <c r="BE2709" s="3">
        <v>41321.663888888892</v>
      </c>
      <c r="BF2709" t="s">
        <v>115</v>
      </c>
      <c r="BG2709" t="s">
        <v>115</v>
      </c>
      <c r="BH2709">
        <v>8149</v>
      </c>
      <c r="BM2709">
        <v>43410</v>
      </c>
      <c r="BR2709" t="s">
        <v>2865</v>
      </c>
      <c r="BS2709" t="s">
        <v>2866</v>
      </c>
      <c r="BU2709">
        <v>1</v>
      </c>
      <c r="BV2709" t="s">
        <v>118</v>
      </c>
      <c r="BX2709" t="s">
        <v>119</v>
      </c>
      <c r="BY2709" t="s">
        <v>119</v>
      </c>
      <c r="BZ2709" t="s">
        <v>119</v>
      </c>
      <c r="CA2709">
        <v>1</v>
      </c>
      <c r="CC2709" t="s">
        <v>120</v>
      </c>
      <c r="CH2709">
        <v>540</v>
      </c>
      <c r="CI2709">
        <v>41740</v>
      </c>
      <c r="CJ2709" t="s">
        <v>106</v>
      </c>
      <c r="CK2709" t="s">
        <v>106</v>
      </c>
      <c r="CL2709">
        <v>10</v>
      </c>
      <c r="CM2709" t="s">
        <v>2889</v>
      </c>
      <c r="CO2709">
        <v>124797</v>
      </c>
      <c r="CQ2709">
        <v>0</v>
      </c>
      <c r="CR2709">
        <v>0</v>
      </c>
      <c r="CS2709">
        <v>0</v>
      </c>
      <c r="CY2709" t="s">
        <v>123</v>
      </c>
      <c r="CZ2709" t="s">
        <v>124</v>
      </c>
      <c r="DD2709" t="str" cm="1">
        <f t="array" ref="DD2709">TEXT(_xlfn.SEQUENCE(1, DATEDIF(AG2709, AH2709, "m") + 1, AG2709, 30), "YYYY-APMM")</f>
        <v>2013-AP11</v>
      </c>
      <c r="DN2709">
        <f t="shared" si="84"/>
        <v>1234.75</v>
      </c>
      <c r="DO2709" t="str">
        <f t="shared" si="85"/>
        <v>SCREED MASON SK</v>
      </c>
    </row>
    <row r="2710" spans="1:119" x14ac:dyDescent="0.35">
      <c r="A2710" t="s">
        <v>105</v>
      </c>
      <c r="B2710">
        <v>501995</v>
      </c>
      <c r="C2710">
        <v>6359</v>
      </c>
      <c r="D2710">
        <v>124799</v>
      </c>
      <c r="E2710">
        <v>13662</v>
      </c>
      <c r="F2710">
        <v>0</v>
      </c>
      <c r="G2710" t="s">
        <v>106</v>
      </c>
      <c r="H2710" t="s">
        <v>106</v>
      </c>
      <c r="I2710" t="s">
        <v>106</v>
      </c>
      <c r="J2710" t="s">
        <v>107</v>
      </c>
      <c r="K2710" t="s">
        <v>108</v>
      </c>
      <c r="L2710" t="s">
        <v>109</v>
      </c>
      <c r="M2710" t="s">
        <v>110</v>
      </c>
      <c r="N2710" t="s">
        <v>6454</v>
      </c>
      <c r="O2710" t="s">
        <v>2914</v>
      </c>
      <c r="P2710">
        <v>8178</v>
      </c>
      <c r="Q2710">
        <v>280</v>
      </c>
      <c r="R2710">
        <v>0</v>
      </c>
      <c r="S2710">
        <v>120</v>
      </c>
      <c r="T2710">
        <v>0</v>
      </c>
      <c r="U2710">
        <v>582</v>
      </c>
      <c r="V2710">
        <v>582</v>
      </c>
      <c r="W2710">
        <v>120</v>
      </c>
      <c r="X2710">
        <v>0</v>
      </c>
      <c r="Y2710">
        <v>0</v>
      </c>
      <c r="Z2710">
        <v>0</v>
      </c>
      <c r="AD2710" s="1">
        <v>41645.333333333336</v>
      </c>
      <c r="AE2710" s="1">
        <v>41661.708333333336</v>
      </c>
      <c r="AG2710" s="1">
        <v>41603.333333333336</v>
      </c>
      <c r="AH2710" s="1">
        <v>41619.708333333336</v>
      </c>
      <c r="AI2710" s="1">
        <v>41603.333333333336</v>
      </c>
      <c r="AJ2710" s="1">
        <v>41619.708333333336</v>
      </c>
      <c r="AK2710" s="1">
        <v>41603.333333333336</v>
      </c>
      <c r="AL2710" s="1">
        <v>41619.708333333336</v>
      </c>
      <c r="AM2710" s="1">
        <v>41645.333333333336</v>
      </c>
      <c r="AN2710" s="1">
        <v>41661.708333333336</v>
      </c>
      <c r="AP2710" t="s">
        <v>113</v>
      </c>
      <c r="AU2710" t="s">
        <v>6455</v>
      </c>
      <c r="AY2710" t="s">
        <v>106</v>
      </c>
      <c r="AZ2710">
        <v>0</v>
      </c>
      <c r="BA2710">
        <v>0</v>
      </c>
      <c r="BD2710" s="3">
        <v>41321.661805555559</v>
      </c>
      <c r="BE2710" s="3">
        <v>41321.663888888892</v>
      </c>
      <c r="BF2710" t="s">
        <v>115</v>
      </c>
      <c r="BG2710" t="s">
        <v>115</v>
      </c>
      <c r="BH2710">
        <v>8149</v>
      </c>
      <c r="BM2710">
        <v>43550</v>
      </c>
      <c r="BR2710" t="s">
        <v>116</v>
      </c>
      <c r="BS2710" t="s">
        <v>117</v>
      </c>
      <c r="BU2710">
        <v>1</v>
      </c>
      <c r="BV2710" t="s">
        <v>118</v>
      </c>
      <c r="BX2710" t="s">
        <v>119</v>
      </c>
      <c r="BY2710" t="s">
        <v>119</v>
      </c>
      <c r="BZ2710" t="s">
        <v>119</v>
      </c>
      <c r="CA2710">
        <v>1</v>
      </c>
      <c r="CC2710" t="s">
        <v>120</v>
      </c>
      <c r="CH2710">
        <v>540</v>
      </c>
      <c r="CI2710">
        <v>41740</v>
      </c>
      <c r="CJ2710" t="s">
        <v>106</v>
      </c>
      <c r="CK2710" t="s">
        <v>106</v>
      </c>
      <c r="CL2710">
        <v>10</v>
      </c>
      <c r="CM2710" t="s">
        <v>2889</v>
      </c>
      <c r="CO2710">
        <v>124797</v>
      </c>
      <c r="CQ2710">
        <v>0</v>
      </c>
      <c r="CR2710">
        <v>0</v>
      </c>
      <c r="CS2710">
        <v>0</v>
      </c>
      <c r="CY2710" t="s">
        <v>123</v>
      </c>
      <c r="CZ2710" t="s">
        <v>124</v>
      </c>
      <c r="DD2710" t="str" cm="1">
        <f t="array" ref="DD2710">TEXT(_xlfn.SEQUENCE(1, DATEDIF(AG2710, AH2710, "m") + 1, AG2710, 30), "YYYY-APMM")</f>
        <v>2013-AP11</v>
      </c>
      <c r="DN2710">
        <f t="shared" si="84"/>
        <v>582</v>
      </c>
      <c r="DO2710" t="str">
        <f t="shared" si="85"/>
        <v>LABOR- SUBCONTRACTOR</v>
      </c>
    </row>
    <row r="2711" spans="1:119" x14ac:dyDescent="0.35">
      <c r="A2711" t="s">
        <v>105</v>
      </c>
      <c r="B2711">
        <v>501996</v>
      </c>
      <c r="C2711">
        <v>6359</v>
      </c>
      <c r="D2711">
        <v>124799</v>
      </c>
      <c r="E2711">
        <v>13662</v>
      </c>
      <c r="F2711">
        <v>0</v>
      </c>
      <c r="G2711" t="s">
        <v>106</v>
      </c>
      <c r="H2711" t="s">
        <v>106</v>
      </c>
      <c r="I2711" t="s">
        <v>106</v>
      </c>
      <c r="J2711" t="s">
        <v>107</v>
      </c>
      <c r="K2711" t="s">
        <v>108</v>
      </c>
      <c r="L2711" t="s">
        <v>109</v>
      </c>
      <c r="M2711" t="s">
        <v>110</v>
      </c>
      <c r="N2711" t="s">
        <v>6456</v>
      </c>
      <c r="O2711" t="s">
        <v>2917</v>
      </c>
      <c r="P2711">
        <v>8178</v>
      </c>
      <c r="Q2711">
        <v>344</v>
      </c>
      <c r="R2711">
        <v>0</v>
      </c>
      <c r="S2711">
        <v>200</v>
      </c>
      <c r="T2711">
        <v>0</v>
      </c>
      <c r="U2711">
        <v>4136.55</v>
      </c>
      <c r="V2711">
        <v>4136.55</v>
      </c>
      <c r="W2711">
        <v>200</v>
      </c>
      <c r="X2711">
        <v>0</v>
      </c>
      <c r="Y2711">
        <v>0</v>
      </c>
      <c r="Z2711">
        <v>0</v>
      </c>
      <c r="AD2711" s="1">
        <v>41660.333333333336</v>
      </c>
      <c r="AE2711" s="1">
        <v>41689.708333333336</v>
      </c>
      <c r="AG2711" s="1">
        <v>41609.333333333336</v>
      </c>
      <c r="AH2711" s="1">
        <v>41638.708333333336</v>
      </c>
      <c r="AI2711" s="1">
        <v>41609.333333333336</v>
      </c>
      <c r="AJ2711" s="1">
        <v>41638.708333333336</v>
      </c>
      <c r="AK2711" s="1">
        <v>41609.333333333336</v>
      </c>
      <c r="AL2711" s="1">
        <v>41638.708333333336</v>
      </c>
      <c r="AM2711" s="1">
        <v>41660.333333333336</v>
      </c>
      <c r="AN2711" s="1">
        <v>41689.708333333336</v>
      </c>
      <c r="AP2711" t="s">
        <v>113</v>
      </c>
      <c r="AU2711" t="s">
        <v>6457</v>
      </c>
      <c r="AY2711" t="s">
        <v>106</v>
      </c>
      <c r="AZ2711">
        <v>0</v>
      </c>
      <c r="BA2711">
        <v>0</v>
      </c>
      <c r="BD2711" s="3">
        <v>41321.661805555559</v>
      </c>
      <c r="BE2711" s="3">
        <v>41321.663888888892</v>
      </c>
      <c r="BF2711" t="s">
        <v>115</v>
      </c>
      <c r="BG2711" t="s">
        <v>115</v>
      </c>
      <c r="BH2711">
        <v>8149</v>
      </c>
      <c r="BM2711">
        <v>43550</v>
      </c>
      <c r="BR2711" t="s">
        <v>116</v>
      </c>
      <c r="BS2711" t="s">
        <v>117</v>
      </c>
      <c r="BU2711">
        <v>1</v>
      </c>
      <c r="BV2711" t="s">
        <v>118</v>
      </c>
      <c r="BX2711" t="s">
        <v>119</v>
      </c>
      <c r="BY2711" t="s">
        <v>119</v>
      </c>
      <c r="BZ2711" t="s">
        <v>119</v>
      </c>
      <c r="CA2711">
        <v>1</v>
      </c>
      <c r="CC2711" t="s">
        <v>120</v>
      </c>
      <c r="CH2711">
        <v>540</v>
      </c>
      <c r="CI2711">
        <v>41740</v>
      </c>
      <c r="CJ2711" t="s">
        <v>106</v>
      </c>
      <c r="CK2711" t="s">
        <v>106</v>
      </c>
      <c r="CL2711">
        <v>10</v>
      </c>
      <c r="CM2711" t="s">
        <v>2889</v>
      </c>
      <c r="CO2711">
        <v>124797</v>
      </c>
      <c r="CQ2711">
        <v>0</v>
      </c>
      <c r="CR2711">
        <v>0</v>
      </c>
      <c r="CS2711">
        <v>0</v>
      </c>
      <c r="CY2711" t="s">
        <v>123</v>
      </c>
      <c r="CZ2711" t="s">
        <v>124</v>
      </c>
      <c r="DD2711" t="str" cm="1">
        <f t="array" ref="DD2711">TEXT(_xlfn.SEQUENCE(1, DATEDIF(AG2711, AH2711, "m") + 1, AG2711, 30), "YYYY-APMM")</f>
        <v>2013-AP12</v>
      </c>
      <c r="DN2711">
        <f t="shared" si="84"/>
        <v>4136.55</v>
      </c>
      <c r="DO2711" t="str">
        <f t="shared" si="85"/>
        <v>LABOR- SUBCONTRACTOR</v>
      </c>
    </row>
    <row r="2712" spans="1:119" x14ac:dyDescent="0.35">
      <c r="A2712" t="s">
        <v>105</v>
      </c>
      <c r="B2712">
        <v>501997</v>
      </c>
      <c r="C2712">
        <v>6359</v>
      </c>
      <c r="D2712">
        <v>124799</v>
      </c>
      <c r="E2712">
        <v>13662</v>
      </c>
      <c r="F2712">
        <v>0</v>
      </c>
      <c r="G2712" t="s">
        <v>106</v>
      </c>
      <c r="H2712" t="s">
        <v>106</v>
      </c>
      <c r="I2712" t="s">
        <v>106</v>
      </c>
      <c r="J2712" t="s">
        <v>107</v>
      </c>
      <c r="K2712" t="s">
        <v>108</v>
      </c>
      <c r="L2712" t="s">
        <v>109</v>
      </c>
      <c r="M2712" t="s">
        <v>110</v>
      </c>
      <c r="N2712" t="s">
        <v>6458</v>
      </c>
      <c r="O2712" t="s">
        <v>2920</v>
      </c>
      <c r="P2712">
        <v>8170</v>
      </c>
      <c r="Q2712">
        <v>280</v>
      </c>
      <c r="R2712">
        <v>0</v>
      </c>
      <c r="S2712">
        <v>200</v>
      </c>
      <c r="T2712">
        <v>0</v>
      </c>
      <c r="U2712">
        <v>2603.5</v>
      </c>
      <c r="V2712">
        <v>2603.5</v>
      </c>
      <c r="W2712">
        <v>200</v>
      </c>
      <c r="X2712">
        <v>0</v>
      </c>
      <c r="Y2712">
        <v>0</v>
      </c>
      <c r="Z2712">
        <v>0</v>
      </c>
      <c r="AD2712" s="1">
        <v>41651.333333333336</v>
      </c>
      <c r="AE2712" s="1">
        <v>41679.708333333336</v>
      </c>
      <c r="AG2712" s="1">
        <v>41609.333333333336</v>
      </c>
      <c r="AH2712" s="1">
        <v>41638.708333333336</v>
      </c>
      <c r="AI2712" s="1">
        <v>41609.333333333336</v>
      </c>
      <c r="AJ2712" s="1">
        <v>41638.708333333336</v>
      </c>
      <c r="AK2712" s="1">
        <v>41609.333333333336</v>
      </c>
      <c r="AL2712" s="1">
        <v>41638.708333333336</v>
      </c>
      <c r="AM2712" s="1">
        <v>41651.333333333336</v>
      </c>
      <c r="AN2712" s="1">
        <v>41679.708333333336</v>
      </c>
      <c r="AP2712" t="s">
        <v>113</v>
      </c>
      <c r="AU2712" t="s">
        <v>6459</v>
      </c>
      <c r="AY2712" t="s">
        <v>106</v>
      </c>
      <c r="AZ2712">
        <v>0</v>
      </c>
      <c r="BA2712">
        <v>0</v>
      </c>
      <c r="BD2712" s="3">
        <v>41321.661805555559</v>
      </c>
      <c r="BE2712" s="3">
        <v>41321.663888888892</v>
      </c>
      <c r="BF2712" t="s">
        <v>115</v>
      </c>
      <c r="BG2712" t="s">
        <v>115</v>
      </c>
      <c r="BH2712">
        <v>8149</v>
      </c>
      <c r="BM2712">
        <v>43470</v>
      </c>
      <c r="BR2712" t="s">
        <v>2854</v>
      </c>
      <c r="BS2712" t="s">
        <v>2855</v>
      </c>
      <c r="BU2712">
        <v>1</v>
      </c>
      <c r="BV2712" t="s">
        <v>118</v>
      </c>
      <c r="BX2712" t="s">
        <v>119</v>
      </c>
      <c r="BY2712" t="s">
        <v>119</v>
      </c>
      <c r="BZ2712" t="s">
        <v>119</v>
      </c>
      <c r="CA2712">
        <v>1</v>
      </c>
      <c r="CC2712" t="s">
        <v>120</v>
      </c>
      <c r="CH2712">
        <v>540</v>
      </c>
      <c r="CI2712">
        <v>41740</v>
      </c>
      <c r="CJ2712" t="s">
        <v>106</v>
      </c>
      <c r="CK2712" t="s">
        <v>106</v>
      </c>
      <c r="CL2712">
        <v>10</v>
      </c>
      <c r="CM2712" t="s">
        <v>2889</v>
      </c>
      <c r="CO2712">
        <v>124797</v>
      </c>
      <c r="CQ2712">
        <v>0</v>
      </c>
      <c r="CR2712">
        <v>0</v>
      </c>
      <c r="CS2712">
        <v>0</v>
      </c>
      <c r="CY2712" t="s">
        <v>123</v>
      </c>
      <c r="CZ2712" t="s">
        <v>124</v>
      </c>
      <c r="DD2712" t="str" cm="1">
        <f t="array" ref="DD2712">TEXT(_xlfn.SEQUENCE(1, DATEDIF(AG2712, AH2712, "m") + 1, AG2712, 30), "YYYY-APMM")</f>
        <v>2013-AP12</v>
      </c>
      <c r="DN2712">
        <f t="shared" si="84"/>
        <v>2603.5</v>
      </c>
      <c r="DO2712" t="str">
        <f t="shared" si="85"/>
        <v>TILE MASON SK</v>
      </c>
    </row>
    <row r="2713" spans="1:119" x14ac:dyDescent="0.35">
      <c r="A2713" t="s">
        <v>105</v>
      </c>
      <c r="B2713">
        <v>501998</v>
      </c>
      <c r="C2713">
        <v>6359</v>
      </c>
      <c r="D2713">
        <v>124799</v>
      </c>
      <c r="E2713">
        <v>13662</v>
      </c>
      <c r="F2713">
        <v>0</v>
      </c>
      <c r="G2713" t="s">
        <v>106</v>
      </c>
      <c r="H2713" t="s">
        <v>106</v>
      </c>
      <c r="I2713" t="s">
        <v>106</v>
      </c>
      <c r="J2713" t="s">
        <v>107</v>
      </c>
      <c r="K2713" t="s">
        <v>108</v>
      </c>
      <c r="L2713" t="s">
        <v>109</v>
      </c>
      <c r="M2713" t="s">
        <v>110</v>
      </c>
      <c r="N2713" t="s">
        <v>6460</v>
      </c>
      <c r="O2713" t="s">
        <v>2923</v>
      </c>
      <c r="P2713">
        <v>8170</v>
      </c>
      <c r="Q2713">
        <v>280</v>
      </c>
      <c r="R2713">
        <v>0</v>
      </c>
      <c r="S2713">
        <v>200</v>
      </c>
      <c r="T2713">
        <v>0</v>
      </c>
      <c r="U2713">
        <v>1787.5</v>
      </c>
      <c r="V2713">
        <v>1787.5</v>
      </c>
      <c r="W2713">
        <v>200</v>
      </c>
      <c r="X2713">
        <v>0</v>
      </c>
      <c r="Y2713">
        <v>0</v>
      </c>
      <c r="Z2713">
        <v>0</v>
      </c>
      <c r="AD2713" s="1">
        <v>41657.333333333336</v>
      </c>
      <c r="AE2713" s="1">
        <v>41686.708333333336</v>
      </c>
      <c r="AG2713" s="1">
        <v>41615.333333333336</v>
      </c>
      <c r="AH2713" s="1">
        <v>41644.708333333336</v>
      </c>
      <c r="AI2713" s="1">
        <v>41615.333333333336</v>
      </c>
      <c r="AJ2713" s="1">
        <v>41644.708333333336</v>
      </c>
      <c r="AK2713" s="1">
        <v>41615.333333333336</v>
      </c>
      <c r="AL2713" s="1">
        <v>41644.708333333336</v>
      </c>
      <c r="AM2713" s="1">
        <v>41657.333333333336</v>
      </c>
      <c r="AN2713" s="1">
        <v>41686.708333333336</v>
      </c>
      <c r="AP2713" t="s">
        <v>113</v>
      </c>
      <c r="AU2713" t="s">
        <v>6461</v>
      </c>
      <c r="AY2713" t="s">
        <v>106</v>
      </c>
      <c r="AZ2713">
        <v>0</v>
      </c>
      <c r="BA2713">
        <v>0</v>
      </c>
      <c r="BD2713" s="3">
        <v>41321.661805555559</v>
      </c>
      <c r="BE2713" s="3">
        <v>41321.663888888892</v>
      </c>
      <c r="BF2713" t="s">
        <v>115</v>
      </c>
      <c r="BG2713" t="s">
        <v>115</v>
      </c>
      <c r="BH2713">
        <v>8149</v>
      </c>
      <c r="BM2713">
        <v>43470</v>
      </c>
      <c r="BR2713" t="s">
        <v>2854</v>
      </c>
      <c r="BS2713" t="s">
        <v>2855</v>
      </c>
      <c r="BU2713">
        <v>1</v>
      </c>
      <c r="BV2713" t="s">
        <v>118</v>
      </c>
      <c r="BX2713" t="s">
        <v>119</v>
      </c>
      <c r="BY2713" t="s">
        <v>119</v>
      </c>
      <c r="BZ2713" t="s">
        <v>119</v>
      </c>
      <c r="CA2713">
        <v>1</v>
      </c>
      <c r="CC2713" t="s">
        <v>120</v>
      </c>
      <c r="CH2713">
        <v>540</v>
      </c>
      <c r="CI2713">
        <v>41740</v>
      </c>
      <c r="CJ2713" t="s">
        <v>106</v>
      </c>
      <c r="CK2713" t="s">
        <v>106</v>
      </c>
      <c r="CL2713">
        <v>10</v>
      </c>
      <c r="CM2713" t="s">
        <v>2889</v>
      </c>
      <c r="CO2713">
        <v>124797</v>
      </c>
      <c r="CQ2713">
        <v>0</v>
      </c>
      <c r="CR2713">
        <v>0</v>
      </c>
      <c r="CS2713">
        <v>0</v>
      </c>
      <c r="CY2713" t="s">
        <v>123</v>
      </c>
      <c r="CZ2713" t="s">
        <v>124</v>
      </c>
      <c r="DD2713" t="str" cm="1">
        <f t="array" ref="DD2713">TEXT(_xlfn.SEQUENCE(1, DATEDIF(AG2713, AH2713, "m") + 1, AG2713, 30), "YYYY-APMM")</f>
        <v>2013-AP12</v>
      </c>
      <c r="DN2713">
        <f t="shared" si="84"/>
        <v>1787.5</v>
      </c>
      <c r="DO2713" t="str">
        <f t="shared" si="85"/>
        <v>TILE MASON SK</v>
      </c>
    </row>
    <row r="2714" spans="1:119" x14ac:dyDescent="0.35">
      <c r="A2714" t="s">
        <v>105</v>
      </c>
      <c r="B2714">
        <v>501999</v>
      </c>
      <c r="C2714">
        <v>6359</v>
      </c>
      <c r="D2714">
        <v>124800</v>
      </c>
      <c r="E2714">
        <v>13662</v>
      </c>
      <c r="F2714">
        <v>0</v>
      </c>
      <c r="G2714" t="s">
        <v>106</v>
      </c>
      <c r="H2714" t="s">
        <v>106</v>
      </c>
      <c r="I2714" t="s">
        <v>106</v>
      </c>
      <c r="J2714" t="s">
        <v>107</v>
      </c>
      <c r="K2714" t="s">
        <v>108</v>
      </c>
      <c r="L2714" t="s">
        <v>109</v>
      </c>
      <c r="M2714" t="s">
        <v>110</v>
      </c>
      <c r="N2714" t="s">
        <v>6462</v>
      </c>
      <c r="O2714" t="s">
        <v>2891</v>
      </c>
      <c r="P2714">
        <v>8171</v>
      </c>
      <c r="Q2714">
        <v>0</v>
      </c>
      <c r="R2714">
        <v>0</v>
      </c>
      <c r="S2714">
        <v>160</v>
      </c>
      <c r="T2714">
        <v>0</v>
      </c>
      <c r="U2714">
        <v>132</v>
      </c>
      <c r="V2714">
        <v>132</v>
      </c>
      <c r="W2714">
        <v>160</v>
      </c>
      <c r="X2714">
        <v>0</v>
      </c>
      <c r="Y2714">
        <v>0</v>
      </c>
      <c r="Z2714">
        <v>0</v>
      </c>
      <c r="AD2714" s="1">
        <v>41737.333333333336</v>
      </c>
      <c r="AE2714" s="1">
        <v>41759.708333333336</v>
      </c>
      <c r="AG2714" s="1">
        <v>41737.333333333336</v>
      </c>
      <c r="AH2714" s="1">
        <v>41759.708333333336</v>
      </c>
      <c r="AI2714" s="1">
        <v>41737.333333333336</v>
      </c>
      <c r="AJ2714" s="1">
        <v>41759.708333333336</v>
      </c>
      <c r="AK2714" s="1">
        <v>41737.333333333336</v>
      </c>
      <c r="AL2714" s="1">
        <v>41759.708333333336</v>
      </c>
      <c r="AM2714" s="1">
        <v>41737.333333333336</v>
      </c>
      <c r="AN2714" s="1">
        <v>41759.708333333336</v>
      </c>
      <c r="AP2714" t="s">
        <v>113</v>
      </c>
      <c r="AU2714" t="s">
        <v>6463</v>
      </c>
      <c r="AY2714" t="s">
        <v>106</v>
      </c>
      <c r="AZ2714">
        <v>0</v>
      </c>
      <c r="BA2714">
        <v>0</v>
      </c>
      <c r="BD2714" s="3">
        <v>41321.661805555559</v>
      </c>
      <c r="BE2714" s="3">
        <v>41321.663888888892</v>
      </c>
      <c r="BF2714" t="s">
        <v>115</v>
      </c>
      <c r="BG2714" t="s">
        <v>115</v>
      </c>
      <c r="BH2714">
        <v>8149</v>
      </c>
      <c r="BM2714">
        <v>43480</v>
      </c>
      <c r="BR2714" t="s">
        <v>2893</v>
      </c>
      <c r="BS2714" t="s">
        <v>2894</v>
      </c>
      <c r="BU2714">
        <v>1</v>
      </c>
      <c r="BV2714" t="s">
        <v>118</v>
      </c>
      <c r="BX2714" t="s">
        <v>119</v>
      </c>
      <c r="BY2714" t="s">
        <v>119</v>
      </c>
      <c r="BZ2714" t="s">
        <v>119</v>
      </c>
      <c r="CA2714">
        <v>1</v>
      </c>
      <c r="CC2714" t="s">
        <v>120</v>
      </c>
      <c r="CH2714">
        <v>540</v>
      </c>
      <c r="CI2714">
        <v>41750</v>
      </c>
      <c r="CJ2714" t="s">
        <v>106</v>
      </c>
      <c r="CK2714" t="s">
        <v>106</v>
      </c>
      <c r="CL2714">
        <v>15</v>
      </c>
      <c r="CM2714" t="s">
        <v>2963</v>
      </c>
      <c r="CO2714">
        <v>124797</v>
      </c>
      <c r="CQ2714">
        <v>0</v>
      </c>
      <c r="CR2714">
        <v>0</v>
      </c>
      <c r="CS2714">
        <v>0</v>
      </c>
      <c r="CY2714" t="s">
        <v>123</v>
      </c>
      <c r="CZ2714" t="s">
        <v>124</v>
      </c>
      <c r="DD2714" t="str" cm="1">
        <f t="array" ref="DD2714">TEXT(_xlfn.SEQUENCE(1, DATEDIF(AG2714, AH2714, "m") + 1, AG2714, 30), "YYYY-APMM")</f>
        <v>2014-AP04</v>
      </c>
      <c r="DN2714">
        <f t="shared" si="84"/>
        <v>132</v>
      </c>
      <c r="DO2714" t="str">
        <f t="shared" si="85"/>
        <v>GRANITE MASON SK</v>
      </c>
    </row>
    <row r="2715" spans="1:119" x14ac:dyDescent="0.35">
      <c r="A2715" t="s">
        <v>105</v>
      </c>
      <c r="B2715">
        <v>502000</v>
      </c>
      <c r="C2715">
        <v>6359</v>
      </c>
      <c r="D2715">
        <v>124800</v>
      </c>
      <c r="E2715">
        <v>13662</v>
      </c>
      <c r="F2715">
        <v>0</v>
      </c>
      <c r="G2715" t="s">
        <v>106</v>
      </c>
      <c r="H2715" t="s">
        <v>106</v>
      </c>
      <c r="I2715" t="s">
        <v>106</v>
      </c>
      <c r="J2715" t="s">
        <v>107</v>
      </c>
      <c r="K2715" t="s">
        <v>108</v>
      </c>
      <c r="L2715" t="s">
        <v>109</v>
      </c>
      <c r="M2715" t="s">
        <v>110</v>
      </c>
      <c r="N2715" t="s">
        <v>6464</v>
      </c>
      <c r="O2715" t="s">
        <v>2998</v>
      </c>
      <c r="P2715">
        <v>8178</v>
      </c>
      <c r="Q2715">
        <v>0</v>
      </c>
      <c r="R2715">
        <v>0</v>
      </c>
      <c r="S2715">
        <v>160</v>
      </c>
      <c r="T2715">
        <v>0</v>
      </c>
      <c r="U2715">
        <v>275</v>
      </c>
      <c r="V2715">
        <v>275</v>
      </c>
      <c r="W2715">
        <v>160</v>
      </c>
      <c r="X2715">
        <v>0</v>
      </c>
      <c r="Y2715">
        <v>0</v>
      </c>
      <c r="Z2715">
        <v>0</v>
      </c>
      <c r="AD2715" s="1">
        <v>41735.333333333336</v>
      </c>
      <c r="AE2715" s="1">
        <v>41757.708333333336</v>
      </c>
      <c r="AG2715" s="1">
        <v>41735.333333333336</v>
      </c>
      <c r="AH2715" s="1">
        <v>41757.708333333336</v>
      </c>
      <c r="AI2715" s="1">
        <v>41735.333333333336</v>
      </c>
      <c r="AJ2715" s="1">
        <v>41757.708333333336</v>
      </c>
      <c r="AK2715" s="1">
        <v>41735.333333333336</v>
      </c>
      <c r="AL2715" s="1">
        <v>41757.708333333336</v>
      </c>
      <c r="AM2715" s="1">
        <v>41735.333333333336</v>
      </c>
      <c r="AN2715" s="1">
        <v>41757.708333333336</v>
      </c>
      <c r="AP2715" t="s">
        <v>113</v>
      </c>
      <c r="AU2715" t="s">
        <v>6465</v>
      </c>
      <c r="AY2715" t="s">
        <v>106</v>
      </c>
      <c r="AZ2715">
        <v>0</v>
      </c>
      <c r="BA2715">
        <v>0</v>
      </c>
      <c r="BD2715" s="3">
        <v>41321.661805555559</v>
      </c>
      <c r="BE2715" s="3">
        <v>41321.663888888892</v>
      </c>
      <c r="BF2715" t="s">
        <v>115</v>
      </c>
      <c r="BG2715" t="s">
        <v>115</v>
      </c>
      <c r="BH2715">
        <v>8149</v>
      </c>
      <c r="BM2715">
        <v>43550</v>
      </c>
      <c r="BR2715" t="s">
        <v>116</v>
      </c>
      <c r="BS2715" t="s">
        <v>117</v>
      </c>
      <c r="BU2715">
        <v>1</v>
      </c>
      <c r="BV2715" t="s">
        <v>118</v>
      </c>
      <c r="BX2715" t="s">
        <v>119</v>
      </c>
      <c r="BY2715" t="s">
        <v>119</v>
      </c>
      <c r="BZ2715" t="s">
        <v>119</v>
      </c>
      <c r="CA2715">
        <v>1</v>
      </c>
      <c r="CC2715" t="s">
        <v>120</v>
      </c>
      <c r="CH2715">
        <v>540</v>
      </c>
      <c r="CI2715">
        <v>41750</v>
      </c>
      <c r="CJ2715" t="s">
        <v>106</v>
      </c>
      <c r="CK2715" t="s">
        <v>106</v>
      </c>
      <c r="CL2715">
        <v>15</v>
      </c>
      <c r="CM2715" t="s">
        <v>2963</v>
      </c>
      <c r="CO2715">
        <v>124797</v>
      </c>
      <c r="CQ2715">
        <v>0</v>
      </c>
      <c r="CR2715">
        <v>0</v>
      </c>
      <c r="CS2715">
        <v>0</v>
      </c>
      <c r="CY2715" t="s">
        <v>123</v>
      </c>
      <c r="CZ2715" t="s">
        <v>124</v>
      </c>
      <c r="DD2715" t="str" cm="1">
        <f t="array" ref="DD2715">TEXT(_xlfn.SEQUENCE(1, DATEDIF(AG2715, AH2715, "m") + 1, AG2715, 30), "YYYY-APMM")</f>
        <v>2014-AP04</v>
      </c>
      <c r="DN2715">
        <f t="shared" si="84"/>
        <v>275</v>
      </c>
      <c r="DO2715" t="str">
        <f t="shared" si="85"/>
        <v>LABOR- SUBCONTRACTOR</v>
      </c>
    </row>
    <row r="2716" spans="1:119" x14ac:dyDescent="0.35">
      <c r="A2716" t="s">
        <v>105</v>
      </c>
      <c r="B2716">
        <v>502001</v>
      </c>
      <c r="C2716">
        <v>6359</v>
      </c>
      <c r="D2716">
        <v>124800</v>
      </c>
      <c r="E2716">
        <v>13662</v>
      </c>
      <c r="F2716">
        <v>0</v>
      </c>
      <c r="G2716" t="s">
        <v>106</v>
      </c>
      <c r="H2716" t="s">
        <v>106</v>
      </c>
      <c r="I2716" t="s">
        <v>106</v>
      </c>
      <c r="J2716" t="s">
        <v>107</v>
      </c>
      <c r="K2716" t="s">
        <v>108</v>
      </c>
      <c r="L2716" t="s">
        <v>109</v>
      </c>
      <c r="M2716" t="s">
        <v>110</v>
      </c>
      <c r="N2716" t="s">
        <v>6466</v>
      </c>
      <c r="O2716" t="s">
        <v>2899</v>
      </c>
      <c r="P2716">
        <v>8178</v>
      </c>
      <c r="Q2716">
        <v>0</v>
      </c>
      <c r="R2716">
        <v>0</v>
      </c>
      <c r="S2716">
        <v>200</v>
      </c>
      <c r="T2716">
        <v>0</v>
      </c>
      <c r="U2716">
        <v>3644.75</v>
      </c>
      <c r="V2716">
        <v>3644.75</v>
      </c>
      <c r="W2716">
        <v>200</v>
      </c>
      <c r="X2716">
        <v>0</v>
      </c>
      <c r="Y2716">
        <v>0</v>
      </c>
      <c r="Z2716">
        <v>0</v>
      </c>
      <c r="AD2716" s="1">
        <v>41746.333333333336</v>
      </c>
      <c r="AE2716" s="1">
        <v>41774.708333333336</v>
      </c>
      <c r="AG2716" s="1">
        <v>41746.333333333336</v>
      </c>
      <c r="AH2716" s="1">
        <v>41774.708333333336</v>
      </c>
      <c r="AI2716" s="1">
        <v>41746.333333333336</v>
      </c>
      <c r="AJ2716" s="1">
        <v>41774.708333333336</v>
      </c>
      <c r="AK2716" s="1">
        <v>41746.333333333336</v>
      </c>
      <c r="AL2716" s="1">
        <v>41774.708333333336</v>
      </c>
      <c r="AM2716" s="1">
        <v>41746.333333333336</v>
      </c>
      <c r="AN2716" s="1">
        <v>41774.708333333336</v>
      </c>
      <c r="AP2716" t="s">
        <v>113</v>
      </c>
      <c r="AU2716" t="s">
        <v>6467</v>
      </c>
      <c r="AY2716" t="s">
        <v>106</v>
      </c>
      <c r="AZ2716">
        <v>0</v>
      </c>
      <c r="BA2716">
        <v>0</v>
      </c>
      <c r="BD2716" s="3">
        <v>41321.661805555559</v>
      </c>
      <c r="BE2716" s="3">
        <v>41321.663888888892</v>
      </c>
      <c r="BF2716" t="s">
        <v>115</v>
      </c>
      <c r="BG2716" t="s">
        <v>115</v>
      </c>
      <c r="BH2716">
        <v>8149</v>
      </c>
      <c r="BM2716">
        <v>43550</v>
      </c>
      <c r="BR2716" t="s">
        <v>116</v>
      </c>
      <c r="BS2716" t="s">
        <v>117</v>
      </c>
      <c r="BU2716">
        <v>1</v>
      </c>
      <c r="BV2716" t="s">
        <v>118</v>
      </c>
      <c r="BX2716" t="s">
        <v>119</v>
      </c>
      <c r="BY2716" t="s">
        <v>119</v>
      </c>
      <c r="BZ2716" t="s">
        <v>119</v>
      </c>
      <c r="CA2716">
        <v>1</v>
      </c>
      <c r="CC2716" t="s">
        <v>120</v>
      </c>
      <c r="CH2716">
        <v>540</v>
      </c>
      <c r="CI2716">
        <v>41750</v>
      </c>
      <c r="CJ2716" t="s">
        <v>106</v>
      </c>
      <c r="CK2716" t="s">
        <v>106</v>
      </c>
      <c r="CL2716">
        <v>15</v>
      </c>
      <c r="CM2716" t="s">
        <v>2963</v>
      </c>
      <c r="CO2716">
        <v>124797</v>
      </c>
      <c r="CQ2716">
        <v>0</v>
      </c>
      <c r="CR2716">
        <v>0</v>
      </c>
      <c r="CS2716">
        <v>0</v>
      </c>
      <c r="CY2716" t="s">
        <v>123</v>
      </c>
      <c r="CZ2716" t="s">
        <v>124</v>
      </c>
      <c r="DD2716" t="str" cm="1">
        <f t="array" ref="DD2716">TEXT(_xlfn.SEQUENCE(1, DATEDIF(AG2716, AH2716, "m") + 1, AG2716, 30), "YYYY-APMM")</f>
        <v>2014-AP04</v>
      </c>
      <c r="DN2716">
        <f t="shared" si="84"/>
        <v>3644.75</v>
      </c>
      <c r="DO2716" t="str">
        <f t="shared" si="85"/>
        <v>LABOR- SUBCONTRACTOR</v>
      </c>
    </row>
    <row r="2717" spans="1:119" x14ac:dyDescent="0.35">
      <c r="A2717" t="s">
        <v>105</v>
      </c>
      <c r="B2717">
        <v>502002</v>
      </c>
      <c r="C2717">
        <v>6359</v>
      </c>
      <c r="D2717">
        <v>124800</v>
      </c>
      <c r="E2717">
        <v>13662</v>
      </c>
      <c r="F2717">
        <v>0</v>
      </c>
      <c r="G2717" t="s">
        <v>106</v>
      </c>
      <c r="H2717" t="s">
        <v>106</v>
      </c>
      <c r="I2717" t="s">
        <v>106</v>
      </c>
      <c r="J2717" t="s">
        <v>107</v>
      </c>
      <c r="K2717" t="s">
        <v>108</v>
      </c>
      <c r="L2717" t="s">
        <v>109</v>
      </c>
      <c r="M2717" t="s">
        <v>110</v>
      </c>
      <c r="N2717" t="s">
        <v>6468</v>
      </c>
      <c r="O2717" t="s">
        <v>2905</v>
      </c>
      <c r="P2717">
        <v>8168</v>
      </c>
      <c r="Q2717">
        <v>0</v>
      </c>
      <c r="R2717">
        <v>0</v>
      </c>
      <c r="S2717">
        <v>200</v>
      </c>
      <c r="T2717">
        <v>0</v>
      </c>
      <c r="U2717">
        <v>5553.5</v>
      </c>
      <c r="V2717">
        <v>5553.5</v>
      </c>
      <c r="W2717">
        <v>200</v>
      </c>
      <c r="X2717">
        <v>0</v>
      </c>
      <c r="Y2717">
        <v>0</v>
      </c>
      <c r="Z2717">
        <v>0</v>
      </c>
      <c r="AD2717" s="1">
        <v>41605.333333333336</v>
      </c>
      <c r="AE2717" s="1">
        <v>41634.708333333336</v>
      </c>
      <c r="AG2717" s="1">
        <v>41605.333333333336</v>
      </c>
      <c r="AH2717" s="1">
        <v>41634.708333333336</v>
      </c>
      <c r="AI2717" s="1">
        <v>41605.333333333336</v>
      </c>
      <c r="AJ2717" s="1">
        <v>41634.708333333336</v>
      </c>
      <c r="AK2717" s="1">
        <v>41605.333333333336</v>
      </c>
      <c r="AL2717" s="1">
        <v>41634.708333333336</v>
      </c>
      <c r="AM2717" s="1">
        <v>41605.333333333336</v>
      </c>
      <c r="AN2717" s="1">
        <v>41634.708333333336</v>
      </c>
      <c r="AP2717" t="s">
        <v>113</v>
      </c>
      <c r="AU2717" t="s">
        <v>6469</v>
      </c>
      <c r="AY2717" t="s">
        <v>106</v>
      </c>
      <c r="AZ2717">
        <v>0</v>
      </c>
      <c r="BA2717">
        <v>0</v>
      </c>
      <c r="BD2717" s="3">
        <v>41321.661805555559</v>
      </c>
      <c r="BE2717" s="3">
        <v>41321.663888888892</v>
      </c>
      <c r="BF2717" t="s">
        <v>115</v>
      </c>
      <c r="BG2717" t="s">
        <v>115</v>
      </c>
      <c r="BH2717">
        <v>8149</v>
      </c>
      <c r="BM2717">
        <v>43450</v>
      </c>
      <c r="BR2717" t="s">
        <v>1309</v>
      </c>
      <c r="BS2717" t="s">
        <v>1310</v>
      </c>
      <c r="BU2717">
        <v>1</v>
      </c>
      <c r="BV2717" t="s">
        <v>118</v>
      </c>
      <c r="BX2717" t="s">
        <v>119</v>
      </c>
      <c r="BY2717" t="s">
        <v>119</v>
      </c>
      <c r="BZ2717" t="s">
        <v>119</v>
      </c>
      <c r="CA2717">
        <v>1</v>
      </c>
      <c r="CC2717" t="s">
        <v>120</v>
      </c>
      <c r="CH2717">
        <v>540</v>
      </c>
      <c r="CI2717">
        <v>41750</v>
      </c>
      <c r="CJ2717" t="s">
        <v>106</v>
      </c>
      <c r="CK2717" t="s">
        <v>106</v>
      </c>
      <c r="CL2717">
        <v>15</v>
      </c>
      <c r="CM2717" t="s">
        <v>2963</v>
      </c>
      <c r="CO2717">
        <v>124797</v>
      </c>
      <c r="CQ2717">
        <v>0</v>
      </c>
      <c r="CR2717">
        <v>0</v>
      </c>
      <c r="CS2717">
        <v>0</v>
      </c>
      <c r="CY2717" t="s">
        <v>123</v>
      </c>
      <c r="CZ2717" t="s">
        <v>124</v>
      </c>
      <c r="DD2717" t="str" cm="1">
        <f t="array" ref="DD2717">TEXT(_xlfn.SEQUENCE(1, DATEDIF(AG2717, AH2717, "m") + 1, AG2717, 30), "YYYY-APMM")</f>
        <v>2013-AP11</v>
      </c>
      <c r="DN2717">
        <f t="shared" si="84"/>
        <v>5553.5</v>
      </c>
      <c r="DO2717" t="str">
        <f t="shared" si="85"/>
        <v>BLOCK MASON SK</v>
      </c>
    </row>
    <row r="2718" spans="1:119" x14ac:dyDescent="0.35">
      <c r="A2718" t="s">
        <v>105</v>
      </c>
      <c r="B2718">
        <v>502003</v>
      </c>
      <c r="C2718">
        <v>6359</v>
      </c>
      <c r="D2718">
        <v>124800</v>
      </c>
      <c r="E2718">
        <v>13662</v>
      </c>
      <c r="F2718">
        <v>0</v>
      </c>
      <c r="G2718" t="s">
        <v>106</v>
      </c>
      <c r="H2718" t="s">
        <v>106</v>
      </c>
      <c r="I2718" t="s">
        <v>106</v>
      </c>
      <c r="J2718" t="s">
        <v>107</v>
      </c>
      <c r="K2718" t="s">
        <v>108</v>
      </c>
      <c r="L2718" t="s">
        <v>109</v>
      </c>
      <c r="M2718" t="s">
        <v>110</v>
      </c>
      <c r="N2718" t="s">
        <v>6470</v>
      </c>
      <c r="O2718" t="s">
        <v>2908</v>
      </c>
      <c r="P2718">
        <v>8169</v>
      </c>
      <c r="Q2718">
        <v>0</v>
      </c>
      <c r="R2718">
        <v>0</v>
      </c>
      <c r="S2718">
        <v>200</v>
      </c>
      <c r="T2718">
        <v>0</v>
      </c>
      <c r="U2718">
        <v>5516</v>
      </c>
      <c r="V2718">
        <v>5516</v>
      </c>
      <c r="W2718">
        <v>200</v>
      </c>
      <c r="X2718">
        <v>0</v>
      </c>
      <c r="Y2718">
        <v>0</v>
      </c>
      <c r="Z2718">
        <v>0</v>
      </c>
      <c r="AD2718" s="1">
        <v>41631.333333333336</v>
      </c>
      <c r="AE2718" s="1">
        <v>41659.708333333336</v>
      </c>
      <c r="AG2718" s="1">
        <v>41631.333333333336</v>
      </c>
      <c r="AH2718" s="1">
        <v>41659.708333333336</v>
      </c>
      <c r="AI2718" s="1">
        <v>41631.333333333336</v>
      </c>
      <c r="AJ2718" s="1">
        <v>41659.708333333336</v>
      </c>
      <c r="AK2718" s="1">
        <v>41631.333333333336</v>
      </c>
      <c r="AL2718" s="1">
        <v>41659.708333333336</v>
      </c>
      <c r="AM2718" s="1">
        <v>41631.333333333336</v>
      </c>
      <c r="AN2718" s="1">
        <v>41659.708333333336</v>
      </c>
      <c r="AP2718" t="s">
        <v>113</v>
      </c>
      <c r="AU2718" t="s">
        <v>6471</v>
      </c>
      <c r="AY2718" t="s">
        <v>106</v>
      </c>
      <c r="AZ2718">
        <v>0</v>
      </c>
      <c r="BA2718">
        <v>0</v>
      </c>
      <c r="BD2718" s="3">
        <v>41321.661805555559</v>
      </c>
      <c r="BE2718" s="3">
        <v>41321.663888888892</v>
      </c>
      <c r="BF2718" t="s">
        <v>115</v>
      </c>
      <c r="BG2718" t="s">
        <v>115</v>
      </c>
      <c r="BH2718">
        <v>8149</v>
      </c>
      <c r="BM2718">
        <v>43460</v>
      </c>
      <c r="BR2718" t="s">
        <v>2848</v>
      </c>
      <c r="BS2718" t="s">
        <v>2849</v>
      </c>
      <c r="BU2718">
        <v>1</v>
      </c>
      <c r="BV2718" t="s">
        <v>118</v>
      </c>
      <c r="BX2718" t="s">
        <v>119</v>
      </c>
      <c r="BY2718" t="s">
        <v>119</v>
      </c>
      <c r="BZ2718" t="s">
        <v>119</v>
      </c>
      <c r="CA2718">
        <v>1</v>
      </c>
      <c r="CC2718" t="s">
        <v>120</v>
      </c>
      <c r="CH2718">
        <v>540</v>
      </c>
      <c r="CI2718">
        <v>41750</v>
      </c>
      <c r="CJ2718" t="s">
        <v>106</v>
      </c>
      <c r="CK2718" t="s">
        <v>106</v>
      </c>
      <c r="CL2718">
        <v>15</v>
      </c>
      <c r="CM2718" t="s">
        <v>2963</v>
      </c>
      <c r="CO2718">
        <v>124797</v>
      </c>
      <c r="CQ2718">
        <v>0</v>
      </c>
      <c r="CR2718">
        <v>0</v>
      </c>
      <c r="CS2718">
        <v>0</v>
      </c>
      <c r="CY2718" t="s">
        <v>123</v>
      </c>
      <c r="CZ2718" t="s">
        <v>124</v>
      </c>
      <c r="DD2718" t="str" cm="1">
        <f t="array" ref="DD2718">TEXT(_xlfn.SEQUENCE(1, DATEDIF(AG2718, AH2718, "m") + 1, AG2718, 30), "YYYY-APMM")</f>
        <v>2013-AP12</v>
      </c>
      <c r="DN2718">
        <f t="shared" si="84"/>
        <v>5516</v>
      </c>
      <c r="DO2718" t="str">
        <f t="shared" si="85"/>
        <v>PLASTER MASON SK</v>
      </c>
    </row>
    <row r="2719" spans="1:119" x14ac:dyDescent="0.35">
      <c r="A2719" t="s">
        <v>105</v>
      </c>
      <c r="B2719">
        <v>502004</v>
      </c>
      <c r="C2719">
        <v>6359</v>
      </c>
      <c r="D2719">
        <v>124800</v>
      </c>
      <c r="E2719">
        <v>13662</v>
      </c>
      <c r="F2719">
        <v>0</v>
      </c>
      <c r="G2719" t="s">
        <v>106</v>
      </c>
      <c r="H2719" t="s">
        <v>106</v>
      </c>
      <c r="I2719" t="s">
        <v>106</v>
      </c>
      <c r="J2719" t="s">
        <v>107</v>
      </c>
      <c r="K2719" t="s">
        <v>108</v>
      </c>
      <c r="L2719" t="s">
        <v>109</v>
      </c>
      <c r="M2719" t="s">
        <v>110</v>
      </c>
      <c r="N2719" t="s">
        <v>6472</v>
      </c>
      <c r="O2719" t="s">
        <v>2911</v>
      </c>
      <c r="P2719">
        <v>8164</v>
      </c>
      <c r="Q2719">
        <v>120</v>
      </c>
      <c r="R2719">
        <v>120</v>
      </c>
      <c r="S2719">
        <v>168</v>
      </c>
      <c r="T2719">
        <v>0</v>
      </c>
      <c r="U2719">
        <v>1031.25</v>
      </c>
      <c r="V2719">
        <v>1031.25</v>
      </c>
      <c r="W2719">
        <v>168</v>
      </c>
      <c r="X2719">
        <v>0</v>
      </c>
      <c r="Y2719">
        <v>0</v>
      </c>
      <c r="Z2719">
        <v>0</v>
      </c>
      <c r="AD2719" s="1">
        <v>41657.333333333336</v>
      </c>
      <c r="AE2719" s="1">
        <v>41680.708333333336</v>
      </c>
      <c r="AG2719" s="1">
        <v>41639.333333333336</v>
      </c>
      <c r="AH2719" s="1">
        <v>41662.708333333336</v>
      </c>
      <c r="AI2719" s="1">
        <v>41639.333333333336</v>
      </c>
      <c r="AJ2719" s="1">
        <v>41662.708333333336</v>
      </c>
      <c r="AK2719" s="1">
        <v>41639.333333333336</v>
      </c>
      <c r="AL2719" s="1">
        <v>41662.708333333336</v>
      </c>
      <c r="AM2719" s="1">
        <v>41657.333333333336</v>
      </c>
      <c r="AN2719" s="1">
        <v>41680.708333333336</v>
      </c>
      <c r="AP2719" t="s">
        <v>113</v>
      </c>
      <c r="AU2719" t="s">
        <v>6473</v>
      </c>
      <c r="AY2719" t="s">
        <v>106</v>
      </c>
      <c r="AZ2719">
        <v>0</v>
      </c>
      <c r="BA2719">
        <v>0</v>
      </c>
      <c r="BD2719" s="3">
        <v>41321.661805555559</v>
      </c>
      <c r="BE2719" s="3">
        <v>41321.663888888892</v>
      </c>
      <c r="BF2719" t="s">
        <v>115</v>
      </c>
      <c r="BG2719" t="s">
        <v>115</v>
      </c>
      <c r="BH2719">
        <v>8149</v>
      </c>
      <c r="BM2719">
        <v>43410</v>
      </c>
      <c r="BR2719" t="s">
        <v>2865</v>
      </c>
      <c r="BS2719" t="s">
        <v>2866</v>
      </c>
      <c r="BU2719">
        <v>1</v>
      </c>
      <c r="BV2719" t="s">
        <v>118</v>
      </c>
      <c r="BX2719" t="s">
        <v>119</v>
      </c>
      <c r="BY2719" t="s">
        <v>119</v>
      </c>
      <c r="BZ2719" t="s">
        <v>119</v>
      </c>
      <c r="CA2719">
        <v>1</v>
      </c>
      <c r="CC2719" t="s">
        <v>120</v>
      </c>
      <c r="CH2719">
        <v>540</v>
      </c>
      <c r="CI2719">
        <v>41750</v>
      </c>
      <c r="CJ2719" t="s">
        <v>106</v>
      </c>
      <c r="CK2719" t="s">
        <v>106</v>
      </c>
      <c r="CL2719">
        <v>15</v>
      </c>
      <c r="CM2719" t="s">
        <v>2963</v>
      </c>
      <c r="CO2719">
        <v>124797</v>
      </c>
      <c r="CQ2719">
        <v>0</v>
      </c>
      <c r="CR2719">
        <v>0</v>
      </c>
      <c r="CS2719">
        <v>0</v>
      </c>
      <c r="CY2719" t="s">
        <v>123</v>
      </c>
      <c r="CZ2719" t="s">
        <v>124</v>
      </c>
      <c r="DD2719" t="str" cm="1">
        <f t="array" ref="DD2719">TEXT(_xlfn.SEQUENCE(1, DATEDIF(AG2719, AH2719, "m") + 1, AG2719, 30), "YYYY-APMM")</f>
        <v>2013-AP12</v>
      </c>
      <c r="DN2719">
        <f t="shared" si="84"/>
        <v>1031.25</v>
      </c>
      <c r="DO2719" t="str">
        <f t="shared" si="85"/>
        <v>SCREED MASON SK</v>
      </c>
    </row>
    <row r="2720" spans="1:119" x14ac:dyDescent="0.35">
      <c r="A2720" t="s">
        <v>105</v>
      </c>
      <c r="B2720">
        <v>502005</v>
      </c>
      <c r="C2720">
        <v>6359</v>
      </c>
      <c r="D2720">
        <v>124800</v>
      </c>
      <c r="E2720">
        <v>13662</v>
      </c>
      <c r="F2720">
        <v>0</v>
      </c>
      <c r="G2720" t="s">
        <v>106</v>
      </c>
      <c r="H2720" t="s">
        <v>106</v>
      </c>
      <c r="I2720" t="s">
        <v>106</v>
      </c>
      <c r="J2720" t="s">
        <v>107</v>
      </c>
      <c r="K2720" t="s">
        <v>108</v>
      </c>
      <c r="L2720" t="s">
        <v>109</v>
      </c>
      <c r="M2720" t="s">
        <v>110</v>
      </c>
      <c r="N2720" t="s">
        <v>6474</v>
      </c>
      <c r="O2720" t="s">
        <v>2969</v>
      </c>
      <c r="P2720">
        <v>8178</v>
      </c>
      <c r="Q2720">
        <v>0</v>
      </c>
      <c r="R2720">
        <v>0</v>
      </c>
      <c r="S2720">
        <v>120</v>
      </c>
      <c r="T2720">
        <v>0</v>
      </c>
      <c r="U2720">
        <v>582</v>
      </c>
      <c r="V2720">
        <v>582</v>
      </c>
      <c r="W2720">
        <v>120</v>
      </c>
      <c r="X2720">
        <v>0</v>
      </c>
      <c r="Y2720">
        <v>0</v>
      </c>
      <c r="Z2720">
        <v>0</v>
      </c>
      <c r="AD2720" s="1">
        <v>41652.333333333336</v>
      </c>
      <c r="AE2720" s="1">
        <v>41668.708333333336</v>
      </c>
      <c r="AG2720" s="1">
        <v>41652.333333333336</v>
      </c>
      <c r="AH2720" s="1">
        <v>41668.708333333336</v>
      </c>
      <c r="AI2720" s="1">
        <v>41652.333333333336</v>
      </c>
      <c r="AJ2720" s="1">
        <v>41668.708333333336</v>
      </c>
      <c r="AK2720" s="1">
        <v>41652.333333333336</v>
      </c>
      <c r="AL2720" s="1">
        <v>41668.708333333336</v>
      </c>
      <c r="AM2720" s="1">
        <v>41652.333333333336</v>
      </c>
      <c r="AN2720" s="1">
        <v>41668.708333333336</v>
      </c>
      <c r="AP2720" t="s">
        <v>113</v>
      </c>
      <c r="AU2720" t="s">
        <v>6475</v>
      </c>
      <c r="AY2720" t="s">
        <v>106</v>
      </c>
      <c r="AZ2720">
        <v>0</v>
      </c>
      <c r="BA2720">
        <v>0</v>
      </c>
      <c r="BD2720" s="3">
        <v>41321.661805555559</v>
      </c>
      <c r="BE2720" s="3">
        <v>41321.663888888892</v>
      </c>
      <c r="BF2720" t="s">
        <v>115</v>
      </c>
      <c r="BG2720" t="s">
        <v>115</v>
      </c>
      <c r="BH2720">
        <v>8149</v>
      </c>
      <c r="BM2720">
        <v>43550</v>
      </c>
      <c r="BR2720" t="s">
        <v>116</v>
      </c>
      <c r="BS2720" t="s">
        <v>117</v>
      </c>
      <c r="BU2720">
        <v>1</v>
      </c>
      <c r="BV2720" t="s">
        <v>118</v>
      </c>
      <c r="BX2720" t="s">
        <v>119</v>
      </c>
      <c r="BY2720" t="s">
        <v>119</v>
      </c>
      <c r="BZ2720" t="s">
        <v>119</v>
      </c>
      <c r="CA2720">
        <v>1</v>
      </c>
      <c r="CC2720" t="s">
        <v>120</v>
      </c>
      <c r="CH2720">
        <v>540</v>
      </c>
      <c r="CI2720">
        <v>41750</v>
      </c>
      <c r="CJ2720" t="s">
        <v>106</v>
      </c>
      <c r="CK2720" t="s">
        <v>106</v>
      </c>
      <c r="CL2720">
        <v>15</v>
      </c>
      <c r="CM2720" t="s">
        <v>2963</v>
      </c>
      <c r="CO2720">
        <v>124797</v>
      </c>
      <c r="CQ2720">
        <v>0</v>
      </c>
      <c r="CR2720">
        <v>0</v>
      </c>
      <c r="CS2720">
        <v>0</v>
      </c>
      <c r="CY2720" t="s">
        <v>123</v>
      </c>
      <c r="CZ2720" t="s">
        <v>124</v>
      </c>
      <c r="DD2720" t="str" cm="1">
        <f t="array" ref="DD2720">TEXT(_xlfn.SEQUENCE(1, DATEDIF(AG2720, AH2720, "m") + 1, AG2720, 30), "YYYY-APMM")</f>
        <v>2014-AP01</v>
      </c>
      <c r="DN2720">
        <f t="shared" si="84"/>
        <v>582</v>
      </c>
      <c r="DO2720" t="str">
        <f t="shared" si="85"/>
        <v>LABOR- SUBCONTRACTOR</v>
      </c>
    </row>
    <row r="2721" spans="1:119" x14ac:dyDescent="0.35">
      <c r="A2721" t="s">
        <v>105</v>
      </c>
      <c r="B2721">
        <v>502006</v>
      </c>
      <c r="C2721">
        <v>6359</v>
      </c>
      <c r="D2721">
        <v>124800</v>
      </c>
      <c r="E2721">
        <v>13662</v>
      </c>
      <c r="F2721">
        <v>0</v>
      </c>
      <c r="G2721" t="s">
        <v>106</v>
      </c>
      <c r="H2721" t="s">
        <v>106</v>
      </c>
      <c r="I2721" t="s">
        <v>106</v>
      </c>
      <c r="J2721" t="s">
        <v>107</v>
      </c>
      <c r="K2721" t="s">
        <v>108</v>
      </c>
      <c r="L2721" t="s">
        <v>109</v>
      </c>
      <c r="M2721" t="s">
        <v>110</v>
      </c>
      <c r="N2721" t="s">
        <v>6476</v>
      </c>
      <c r="O2721" t="s">
        <v>2917</v>
      </c>
      <c r="P2721">
        <v>8178</v>
      </c>
      <c r="Q2721">
        <v>144</v>
      </c>
      <c r="R2721">
        <v>144</v>
      </c>
      <c r="S2721">
        <v>200</v>
      </c>
      <c r="T2721">
        <v>0</v>
      </c>
      <c r="U2721">
        <v>3644.75</v>
      </c>
      <c r="V2721">
        <v>3644.75</v>
      </c>
      <c r="W2721">
        <v>200</v>
      </c>
      <c r="X2721">
        <v>0</v>
      </c>
      <c r="Y2721">
        <v>0</v>
      </c>
      <c r="Z2721">
        <v>0</v>
      </c>
      <c r="AD2721" s="1">
        <v>41668.333333333336</v>
      </c>
      <c r="AE2721" s="1">
        <v>41697.708333333336</v>
      </c>
      <c r="AG2721" s="1">
        <v>41647.333333333336</v>
      </c>
      <c r="AH2721" s="1">
        <v>41675.708333333336</v>
      </c>
      <c r="AI2721" s="1">
        <v>41647.333333333336</v>
      </c>
      <c r="AJ2721" s="1">
        <v>41675.708333333336</v>
      </c>
      <c r="AK2721" s="1">
        <v>41647.333333333336</v>
      </c>
      <c r="AL2721" s="1">
        <v>41675.708333333336</v>
      </c>
      <c r="AM2721" s="1">
        <v>41668.333333333336</v>
      </c>
      <c r="AN2721" s="1">
        <v>41697.708333333336</v>
      </c>
      <c r="AP2721" t="s">
        <v>113</v>
      </c>
      <c r="AU2721" t="s">
        <v>6477</v>
      </c>
      <c r="AY2721" t="s">
        <v>106</v>
      </c>
      <c r="AZ2721">
        <v>0</v>
      </c>
      <c r="BA2721">
        <v>0</v>
      </c>
      <c r="BD2721" s="3">
        <v>41321.661805555559</v>
      </c>
      <c r="BE2721" s="3">
        <v>41321.663888888892</v>
      </c>
      <c r="BF2721" t="s">
        <v>115</v>
      </c>
      <c r="BG2721" t="s">
        <v>115</v>
      </c>
      <c r="BH2721">
        <v>8149</v>
      </c>
      <c r="BM2721">
        <v>43550</v>
      </c>
      <c r="BR2721" t="s">
        <v>116</v>
      </c>
      <c r="BS2721" t="s">
        <v>117</v>
      </c>
      <c r="BU2721">
        <v>1</v>
      </c>
      <c r="BV2721" t="s">
        <v>118</v>
      </c>
      <c r="BX2721" t="s">
        <v>119</v>
      </c>
      <c r="BY2721" t="s">
        <v>119</v>
      </c>
      <c r="BZ2721" t="s">
        <v>119</v>
      </c>
      <c r="CA2721">
        <v>1</v>
      </c>
      <c r="CC2721" t="s">
        <v>120</v>
      </c>
      <c r="CH2721">
        <v>540</v>
      </c>
      <c r="CI2721">
        <v>41750</v>
      </c>
      <c r="CJ2721" t="s">
        <v>106</v>
      </c>
      <c r="CK2721" t="s">
        <v>106</v>
      </c>
      <c r="CL2721">
        <v>15</v>
      </c>
      <c r="CM2721" t="s">
        <v>2963</v>
      </c>
      <c r="CO2721">
        <v>124797</v>
      </c>
      <c r="CQ2721">
        <v>0</v>
      </c>
      <c r="CR2721">
        <v>0</v>
      </c>
      <c r="CS2721">
        <v>0</v>
      </c>
      <c r="CY2721" t="s">
        <v>123</v>
      </c>
      <c r="CZ2721" t="s">
        <v>124</v>
      </c>
      <c r="DD2721" t="str" cm="1">
        <f t="array" ref="DD2721">TEXT(_xlfn.SEQUENCE(1, DATEDIF(AG2721, AH2721, "m") + 1, AG2721, 30), "YYYY-APMM")</f>
        <v>2014-AP01</v>
      </c>
      <c r="DN2721">
        <f t="shared" si="84"/>
        <v>3644.75</v>
      </c>
      <c r="DO2721" t="str">
        <f t="shared" si="85"/>
        <v>LABOR- SUBCONTRACTOR</v>
      </c>
    </row>
    <row r="2722" spans="1:119" x14ac:dyDescent="0.35">
      <c r="A2722" t="s">
        <v>105</v>
      </c>
      <c r="B2722">
        <v>502007</v>
      </c>
      <c r="C2722">
        <v>6359</v>
      </c>
      <c r="D2722">
        <v>124800</v>
      </c>
      <c r="E2722">
        <v>13662</v>
      </c>
      <c r="F2722">
        <v>0</v>
      </c>
      <c r="G2722" t="s">
        <v>106</v>
      </c>
      <c r="H2722" t="s">
        <v>106</v>
      </c>
      <c r="I2722" t="s">
        <v>106</v>
      </c>
      <c r="J2722" t="s">
        <v>107</v>
      </c>
      <c r="K2722" t="s">
        <v>108</v>
      </c>
      <c r="L2722" t="s">
        <v>109</v>
      </c>
      <c r="M2722" t="s">
        <v>110</v>
      </c>
      <c r="N2722" t="s">
        <v>6478</v>
      </c>
      <c r="O2722" t="s">
        <v>2920</v>
      </c>
      <c r="P2722">
        <v>8170</v>
      </c>
      <c r="Q2722">
        <v>0</v>
      </c>
      <c r="R2722">
        <v>0</v>
      </c>
      <c r="S2722">
        <v>200</v>
      </c>
      <c r="T2722">
        <v>0</v>
      </c>
      <c r="U2722">
        <v>2603.5</v>
      </c>
      <c r="V2722">
        <v>2603.5</v>
      </c>
      <c r="W2722">
        <v>200</v>
      </c>
      <c r="X2722">
        <v>0</v>
      </c>
      <c r="Y2722">
        <v>0</v>
      </c>
      <c r="Z2722">
        <v>0</v>
      </c>
      <c r="AD2722" s="1">
        <v>41661.333333333336</v>
      </c>
      <c r="AE2722" s="1">
        <v>41690.708333333336</v>
      </c>
      <c r="AG2722" s="1">
        <v>41661.333333333336</v>
      </c>
      <c r="AH2722" s="1">
        <v>41690.708333333336</v>
      </c>
      <c r="AI2722" s="1">
        <v>41661.333333333336</v>
      </c>
      <c r="AJ2722" s="1">
        <v>41690.708333333336</v>
      </c>
      <c r="AK2722" s="1">
        <v>41661.333333333336</v>
      </c>
      <c r="AL2722" s="1">
        <v>41690.708333333336</v>
      </c>
      <c r="AM2722" s="1">
        <v>41661.333333333336</v>
      </c>
      <c r="AN2722" s="1">
        <v>41690.708333333336</v>
      </c>
      <c r="AP2722" t="s">
        <v>113</v>
      </c>
      <c r="AU2722" t="s">
        <v>6479</v>
      </c>
      <c r="AY2722" t="s">
        <v>106</v>
      </c>
      <c r="AZ2722">
        <v>0</v>
      </c>
      <c r="BA2722">
        <v>0</v>
      </c>
      <c r="BD2722" s="3">
        <v>41321.661805555559</v>
      </c>
      <c r="BE2722" s="3">
        <v>41321.663888888892</v>
      </c>
      <c r="BF2722" t="s">
        <v>115</v>
      </c>
      <c r="BG2722" t="s">
        <v>115</v>
      </c>
      <c r="BH2722">
        <v>8149</v>
      </c>
      <c r="BM2722">
        <v>43470</v>
      </c>
      <c r="BR2722" t="s">
        <v>2854</v>
      </c>
      <c r="BS2722" t="s">
        <v>2855</v>
      </c>
      <c r="BU2722">
        <v>1</v>
      </c>
      <c r="BV2722" t="s">
        <v>118</v>
      </c>
      <c r="BX2722" t="s">
        <v>119</v>
      </c>
      <c r="BY2722" t="s">
        <v>119</v>
      </c>
      <c r="BZ2722" t="s">
        <v>119</v>
      </c>
      <c r="CA2722">
        <v>1</v>
      </c>
      <c r="CC2722" t="s">
        <v>120</v>
      </c>
      <c r="CH2722">
        <v>540</v>
      </c>
      <c r="CI2722">
        <v>41750</v>
      </c>
      <c r="CJ2722" t="s">
        <v>106</v>
      </c>
      <c r="CK2722" t="s">
        <v>106</v>
      </c>
      <c r="CL2722">
        <v>15</v>
      </c>
      <c r="CM2722" t="s">
        <v>2963</v>
      </c>
      <c r="CO2722">
        <v>124797</v>
      </c>
      <c r="CQ2722">
        <v>0</v>
      </c>
      <c r="CR2722">
        <v>0</v>
      </c>
      <c r="CS2722">
        <v>0</v>
      </c>
      <c r="CY2722" t="s">
        <v>123</v>
      </c>
      <c r="CZ2722" t="s">
        <v>124</v>
      </c>
      <c r="DD2722" t="str" cm="1">
        <f t="array" ref="DD2722">TEXT(_xlfn.SEQUENCE(1, DATEDIF(AG2722, AH2722, "m") + 1, AG2722, 30), "YYYY-APMM")</f>
        <v>2014-AP01</v>
      </c>
      <c r="DN2722">
        <f t="shared" si="84"/>
        <v>2603.5</v>
      </c>
      <c r="DO2722" t="str">
        <f t="shared" si="85"/>
        <v>TILE MASON SK</v>
      </c>
    </row>
    <row r="2723" spans="1:119" x14ac:dyDescent="0.35">
      <c r="A2723" t="s">
        <v>105</v>
      </c>
      <c r="B2723">
        <v>502008</v>
      </c>
      <c r="C2723">
        <v>6359</v>
      </c>
      <c r="D2723">
        <v>124800</v>
      </c>
      <c r="E2723">
        <v>13662</v>
      </c>
      <c r="F2723">
        <v>0</v>
      </c>
      <c r="G2723" t="s">
        <v>106</v>
      </c>
      <c r="H2723" t="s">
        <v>106</v>
      </c>
      <c r="I2723" t="s">
        <v>106</v>
      </c>
      <c r="J2723" t="s">
        <v>107</v>
      </c>
      <c r="K2723" t="s">
        <v>108</v>
      </c>
      <c r="L2723" t="s">
        <v>109</v>
      </c>
      <c r="M2723" t="s">
        <v>110</v>
      </c>
      <c r="N2723" t="s">
        <v>6480</v>
      </c>
      <c r="O2723" t="s">
        <v>2923</v>
      </c>
      <c r="P2723">
        <v>8170</v>
      </c>
      <c r="Q2723">
        <v>0</v>
      </c>
      <c r="R2723">
        <v>0</v>
      </c>
      <c r="S2723">
        <v>200</v>
      </c>
      <c r="T2723">
        <v>0</v>
      </c>
      <c r="U2723">
        <v>1787.5</v>
      </c>
      <c r="V2723">
        <v>1787.5</v>
      </c>
      <c r="W2723">
        <v>200</v>
      </c>
      <c r="X2723">
        <v>0</v>
      </c>
      <c r="Y2723">
        <v>0</v>
      </c>
      <c r="Z2723">
        <v>0</v>
      </c>
      <c r="AD2723" s="1">
        <v>41668.333333333336</v>
      </c>
      <c r="AE2723" s="1">
        <v>41697.708333333336</v>
      </c>
      <c r="AG2723" s="1">
        <v>41668.333333333336</v>
      </c>
      <c r="AH2723" s="1">
        <v>41697.708333333336</v>
      </c>
      <c r="AI2723" s="1">
        <v>41668.333333333336</v>
      </c>
      <c r="AJ2723" s="1">
        <v>41697.708333333336</v>
      </c>
      <c r="AK2723" s="1">
        <v>41668.333333333336</v>
      </c>
      <c r="AL2723" s="1">
        <v>41697.708333333336</v>
      </c>
      <c r="AM2723" s="1">
        <v>41668.333333333336</v>
      </c>
      <c r="AN2723" s="1">
        <v>41697.708333333336</v>
      </c>
      <c r="AP2723" t="s">
        <v>113</v>
      </c>
      <c r="AU2723" t="s">
        <v>6481</v>
      </c>
      <c r="AY2723" t="s">
        <v>106</v>
      </c>
      <c r="AZ2723">
        <v>0</v>
      </c>
      <c r="BA2723">
        <v>0</v>
      </c>
      <c r="BD2723" s="3">
        <v>41321.661805555559</v>
      </c>
      <c r="BE2723" s="3">
        <v>41321.663888888892</v>
      </c>
      <c r="BF2723" t="s">
        <v>115</v>
      </c>
      <c r="BG2723" t="s">
        <v>115</v>
      </c>
      <c r="BH2723">
        <v>8149</v>
      </c>
      <c r="BM2723">
        <v>43470</v>
      </c>
      <c r="BR2723" t="s">
        <v>2854</v>
      </c>
      <c r="BS2723" t="s">
        <v>2855</v>
      </c>
      <c r="BU2723">
        <v>1</v>
      </c>
      <c r="BV2723" t="s">
        <v>118</v>
      </c>
      <c r="BX2723" t="s">
        <v>119</v>
      </c>
      <c r="BY2723" t="s">
        <v>119</v>
      </c>
      <c r="BZ2723" t="s">
        <v>119</v>
      </c>
      <c r="CA2723">
        <v>1</v>
      </c>
      <c r="CC2723" t="s">
        <v>120</v>
      </c>
      <c r="CH2723">
        <v>540</v>
      </c>
      <c r="CI2723">
        <v>41750</v>
      </c>
      <c r="CJ2723" t="s">
        <v>106</v>
      </c>
      <c r="CK2723" t="s">
        <v>106</v>
      </c>
      <c r="CL2723">
        <v>15</v>
      </c>
      <c r="CM2723" t="s">
        <v>2963</v>
      </c>
      <c r="CO2723">
        <v>124797</v>
      </c>
      <c r="CQ2723">
        <v>0</v>
      </c>
      <c r="CR2723">
        <v>0</v>
      </c>
      <c r="CS2723">
        <v>0</v>
      </c>
      <c r="CY2723" t="s">
        <v>123</v>
      </c>
      <c r="CZ2723" t="s">
        <v>124</v>
      </c>
      <c r="DD2723" t="str" cm="1">
        <f t="array" ref="DD2723">TEXT(_xlfn.SEQUENCE(1, DATEDIF(AG2723, AH2723, "m") + 1, AG2723, 30), "YYYY-APMM")</f>
        <v>2014-AP01</v>
      </c>
      <c r="DN2723">
        <f t="shared" si="84"/>
        <v>1787.5</v>
      </c>
      <c r="DO2723" t="str">
        <f t="shared" si="85"/>
        <v>TILE MASON SK</v>
      </c>
    </row>
    <row r="2724" spans="1:119" x14ac:dyDescent="0.35">
      <c r="A2724" t="s">
        <v>105</v>
      </c>
      <c r="B2724">
        <v>502009</v>
      </c>
      <c r="C2724">
        <v>6359</v>
      </c>
      <c r="D2724">
        <v>124800</v>
      </c>
      <c r="E2724">
        <v>13662</v>
      </c>
      <c r="F2724">
        <v>0</v>
      </c>
      <c r="G2724" t="s">
        <v>106</v>
      </c>
      <c r="H2724" t="s">
        <v>106</v>
      </c>
      <c r="I2724" t="s">
        <v>106</v>
      </c>
      <c r="J2724" t="s">
        <v>107</v>
      </c>
      <c r="K2724" t="s">
        <v>108</v>
      </c>
      <c r="L2724" t="s">
        <v>109</v>
      </c>
      <c r="M2724" t="s">
        <v>110</v>
      </c>
      <c r="N2724" t="s">
        <v>6482</v>
      </c>
      <c r="O2724" t="s">
        <v>2929</v>
      </c>
      <c r="P2724">
        <v>8178</v>
      </c>
      <c r="Q2724">
        <v>80</v>
      </c>
      <c r="R2724">
        <v>80</v>
      </c>
      <c r="S2724">
        <v>120</v>
      </c>
      <c r="T2724">
        <v>0</v>
      </c>
      <c r="U2724">
        <v>1350</v>
      </c>
      <c r="V2724">
        <v>1350</v>
      </c>
      <c r="W2724">
        <v>120</v>
      </c>
      <c r="X2724">
        <v>0</v>
      </c>
      <c r="Y2724">
        <v>0</v>
      </c>
      <c r="Z2724">
        <v>0</v>
      </c>
      <c r="AD2724" s="1">
        <v>41699.333333333336</v>
      </c>
      <c r="AE2724" s="1">
        <v>41715.708333333336</v>
      </c>
      <c r="AG2724" s="1">
        <v>41687.333333333336</v>
      </c>
      <c r="AH2724" s="1">
        <v>41703.708333333336</v>
      </c>
      <c r="AI2724" s="1">
        <v>41687.333333333336</v>
      </c>
      <c r="AJ2724" s="1">
        <v>41703.708333333336</v>
      </c>
      <c r="AK2724" s="1">
        <v>41687.333333333336</v>
      </c>
      <c r="AL2724" s="1">
        <v>41703.708333333336</v>
      </c>
      <c r="AM2724" s="1">
        <v>41699.333333333336</v>
      </c>
      <c r="AN2724" s="1">
        <v>41715.708333333336</v>
      </c>
      <c r="AP2724" t="s">
        <v>113</v>
      </c>
      <c r="AU2724" t="s">
        <v>6483</v>
      </c>
      <c r="AY2724" t="s">
        <v>106</v>
      </c>
      <c r="AZ2724">
        <v>0</v>
      </c>
      <c r="BA2724">
        <v>0</v>
      </c>
      <c r="BD2724" s="3">
        <v>41321.661805555559</v>
      </c>
      <c r="BE2724" s="3">
        <v>41321.663888888892</v>
      </c>
      <c r="BF2724" t="s">
        <v>115</v>
      </c>
      <c r="BG2724" t="s">
        <v>115</v>
      </c>
      <c r="BH2724">
        <v>8149</v>
      </c>
      <c r="BM2724">
        <v>43550</v>
      </c>
      <c r="BR2724" t="s">
        <v>116</v>
      </c>
      <c r="BS2724" t="s">
        <v>117</v>
      </c>
      <c r="BU2724">
        <v>1</v>
      </c>
      <c r="BV2724" t="s">
        <v>118</v>
      </c>
      <c r="BX2724" t="s">
        <v>119</v>
      </c>
      <c r="BY2724" t="s">
        <v>119</v>
      </c>
      <c r="BZ2724" t="s">
        <v>119</v>
      </c>
      <c r="CA2724">
        <v>1</v>
      </c>
      <c r="CC2724" t="s">
        <v>120</v>
      </c>
      <c r="CH2724">
        <v>540</v>
      </c>
      <c r="CI2724">
        <v>41750</v>
      </c>
      <c r="CJ2724" t="s">
        <v>106</v>
      </c>
      <c r="CK2724" t="s">
        <v>106</v>
      </c>
      <c r="CL2724">
        <v>15</v>
      </c>
      <c r="CM2724" t="s">
        <v>2963</v>
      </c>
      <c r="CO2724">
        <v>124797</v>
      </c>
      <c r="CQ2724">
        <v>0</v>
      </c>
      <c r="CR2724">
        <v>0</v>
      </c>
      <c r="CS2724">
        <v>0</v>
      </c>
      <c r="CY2724" t="s">
        <v>123</v>
      </c>
      <c r="CZ2724" t="s">
        <v>124</v>
      </c>
      <c r="DD2724" t="str" cm="1">
        <f t="array" ref="DD2724">TEXT(_xlfn.SEQUENCE(1, DATEDIF(AG2724, AH2724, "m") + 1, AG2724, 30), "YYYY-APMM")</f>
        <v>2014-AP02</v>
      </c>
      <c r="DN2724">
        <f t="shared" si="84"/>
        <v>1350</v>
      </c>
      <c r="DO2724" t="str">
        <f t="shared" si="85"/>
        <v>LABOR- SUBCONTRACTOR</v>
      </c>
    </row>
    <row r="2725" spans="1:119" x14ac:dyDescent="0.35">
      <c r="A2725" t="s">
        <v>105</v>
      </c>
      <c r="B2725">
        <v>502010</v>
      </c>
      <c r="C2725">
        <v>6359</v>
      </c>
      <c r="D2725">
        <v>124800</v>
      </c>
      <c r="E2725">
        <v>13662</v>
      </c>
      <c r="F2725">
        <v>0</v>
      </c>
      <c r="G2725" t="s">
        <v>106</v>
      </c>
      <c r="H2725" t="s">
        <v>106</v>
      </c>
      <c r="I2725" t="s">
        <v>106</v>
      </c>
      <c r="J2725" t="s">
        <v>107</v>
      </c>
      <c r="K2725" t="s">
        <v>108</v>
      </c>
      <c r="L2725" t="s">
        <v>109</v>
      </c>
      <c r="M2725" t="s">
        <v>110</v>
      </c>
      <c r="N2725" t="s">
        <v>6484</v>
      </c>
      <c r="O2725" t="s">
        <v>2932</v>
      </c>
      <c r="P2725">
        <v>8178</v>
      </c>
      <c r="Q2725">
        <v>16</v>
      </c>
      <c r="R2725">
        <v>16</v>
      </c>
      <c r="S2725">
        <v>160</v>
      </c>
      <c r="T2725">
        <v>0</v>
      </c>
      <c r="U2725">
        <v>150</v>
      </c>
      <c r="V2725">
        <v>150</v>
      </c>
      <c r="W2725">
        <v>160</v>
      </c>
      <c r="X2725">
        <v>0</v>
      </c>
      <c r="Y2725">
        <v>0</v>
      </c>
      <c r="Z2725">
        <v>0</v>
      </c>
      <c r="AD2725" s="1">
        <v>41693.333333333336</v>
      </c>
      <c r="AE2725" s="1">
        <v>41715.708333333336</v>
      </c>
      <c r="AG2725" s="1">
        <v>41690.333333333336</v>
      </c>
      <c r="AH2725" s="1">
        <v>41713.708333333336</v>
      </c>
      <c r="AI2725" s="1">
        <v>41690.333333333336</v>
      </c>
      <c r="AJ2725" s="1">
        <v>41713.708333333336</v>
      </c>
      <c r="AK2725" s="1">
        <v>41690.333333333336</v>
      </c>
      <c r="AL2725" s="1">
        <v>41713.708333333336</v>
      </c>
      <c r="AM2725" s="1">
        <v>41693.333333333336</v>
      </c>
      <c r="AN2725" s="1">
        <v>41715.708333333336</v>
      </c>
      <c r="AP2725" t="s">
        <v>113</v>
      </c>
      <c r="AU2725" t="s">
        <v>6485</v>
      </c>
      <c r="AY2725" t="s">
        <v>106</v>
      </c>
      <c r="AZ2725">
        <v>0</v>
      </c>
      <c r="BA2725">
        <v>0</v>
      </c>
      <c r="BD2725" s="3">
        <v>41321.661805555559</v>
      </c>
      <c r="BE2725" s="3">
        <v>41321.663888888892</v>
      </c>
      <c r="BF2725" t="s">
        <v>115</v>
      </c>
      <c r="BG2725" t="s">
        <v>115</v>
      </c>
      <c r="BH2725">
        <v>8149</v>
      </c>
      <c r="BM2725">
        <v>43550</v>
      </c>
      <c r="BR2725" t="s">
        <v>116</v>
      </c>
      <c r="BS2725" t="s">
        <v>117</v>
      </c>
      <c r="BU2725">
        <v>1</v>
      </c>
      <c r="BV2725" t="s">
        <v>118</v>
      </c>
      <c r="BX2725" t="s">
        <v>119</v>
      </c>
      <c r="BY2725" t="s">
        <v>119</v>
      </c>
      <c r="BZ2725" t="s">
        <v>119</v>
      </c>
      <c r="CA2725">
        <v>1</v>
      </c>
      <c r="CC2725" t="s">
        <v>120</v>
      </c>
      <c r="CH2725">
        <v>540</v>
      </c>
      <c r="CI2725">
        <v>41750</v>
      </c>
      <c r="CJ2725" t="s">
        <v>106</v>
      </c>
      <c r="CK2725" t="s">
        <v>106</v>
      </c>
      <c r="CL2725">
        <v>15</v>
      </c>
      <c r="CM2725" t="s">
        <v>2963</v>
      </c>
      <c r="CO2725">
        <v>124797</v>
      </c>
      <c r="CQ2725">
        <v>0</v>
      </c>
      <c r="CR2725">
        <v>0</v>
      </c>
      <c r="CS2725">
        <v>0</v>
      </c>
      <c r="CY2725" t="s">
        <v>123</v>
      </c>
      <c r="CZ2725" t="s">
        <v>124</v>
      </c>
      <c r="DD2725" t="str" cm="1">
        <f t="array" ref="DD2725">TEXT(_xlfn.SEQUENCE(1, DATEDIF(AG2725, AH2725, "m") + 1, AG2725, 30), "YYYY-APMM")</f>
        <v>2014-AP02</v>
      </c>
      <c r="DN2725">
        <f t="shared" si="84"/>
        <v>150</v>
      </c>
      <c r="DO2725" t="str">
        <f t="shared" si="85"/>
        <v>LABOR- SUBCONTRACTOR</v>
      </c>
    </row>
    <row r="2726" spans="1:119" x14ac:dyDescent="0.35">
      <c r="A2726" t="s">
        <v>105</v>
      </c>
      <c r="B2726">
        <v>502011</v>
      </c>
      <c r="C2726">
        <v>6359</v>
      </c>
      <c r="D2726">
        <v>124800</v>
      </c>
      <c r="E2726">
        <v>13662</v>
      </c>
      <c r="F2726">
        <v>0</v>
      </c>
      <c r="G2726" t="s">
        <v>106</v>
      </c>
      <c r="H2726" t="s">
        <v>106</v>
      </c>
      <c r="I2726" t="s">
        <v>106</v>
      </c>
      <c r="J2726" t="s">
        <v>107</v>
      </c>
      <c r="K2726" t="s">
        <v>108</v>
      </c>
      <c r="L2726" t="s">
        <v>109</v>
      </c>
      <c r="M2726" t="s">
        <v>110</v>
      </c>
      <c r="N2726" t="s">
        <v>6486</v>
      </c>
      <c r="O2726" t="s">
        <v>2935</v>
      </c>
      <c r="P2726">
        <v>8178</v>
      </c>
      <c r="Q2726">
        <v>0</v>
      </c>
      <c r="R2726">
        <v>0</v>
      </c>
      <c r="S2726">
        <v>160</v>
      </c>
      <c r="T2726">
        <v>0</v>
      </c>
      <c r="U2726">
        <v>1434.75</v>
      </c>
      <c r="V2726">
        <v>1434.75</v>
      </c>
      <c r="W2726">
        <v>160</v>
      </c>
      <c r="X2726">
        <v>0</v>
      </c>
      <c r="Y2726">
        <v>0</v>
      </c>
      <c r="Z2726">
        <v>0</v>
      </c>
      <c r="AD2726" s="1">
        <v>41683.333333333336</v>
      </c>
      <c r="AE2726" s="1">
        <v>41706.708333333336</v>
      </c>
      <c r="AG2726" s="1">
        <v>41683.333333333336</v>
      </c>
      <c r="AH2726" s="1">
        <v>41706.708333333336</v>
      </c>
      <c r="AI2726" s="1">
        <v>41683.333333333336</v>
      </c>
      <c r="AJ2726" s="1">
        <v>41706.708333333336</v>
      </c>
      <c r="AK2726" s="1">
        <v>41683.333333333336</v>
      </c>
      <c r="AL2726" s="1">
        <v>41706.708333333336</v>
      </c>
      <c r="AM2726" s="1">
        <v>41683.333333333336</v>
      </c>
      <c r="AN2726" s="1">
        <v>41706.708333333336</v>
      </c>
      <c r="AP2726" t="s">
        <v>113</v>
      </c>
      <c r="AU2726" t="s">
        <v>6487</v>
      </c>
      <c r="AY2726" t="s">
        <v>106</v>
      </c>
      <c r="AZ2726">
        <v>0</v>
      </c>
      <c r="BA2726">
        <v>0</v>
      </c>
      <c r="BD2726" s="3">
        <v>41321.661805555559</v>
      </c>
      <c r="BE2726" s="3">
        <v>41321.663888888892</v>
      </c>
      <c r="BF2726" t="s">
        <v>115</v>
      </c>
      <c r="BG2726" t="s">
        <v>115</v>
      </c>
      <c r="BH2726">
        <v>8149</v>
      </c>
      <c r="BM2726">
        <v>43550</v>
      </c>
      <c r="BR2726" t="s">
        <v>116</v>
      </c>
      <c r="BS2726" t="s">
        <v>117</v>
      </c>
      <c r="BU2726">
        <v>1</v>
      </c>
      <c r="BV2726" t="s">
        <v>118</v>
      </c>
      <c r="BX2726" t="s">
        <v>119</v>
      </c>
      <c r="BY2726" t="s">
        <v>119</v>
      </c>
      <c r="BZ2726" t="s">
        <v>119</v>
      </c>
      <c r="CA2726">
        <v>1</v>
      </c>
      <c r="CC2726" t="s">
        <v>120</v>
      </c>
      <c r="CH2726">
        <v>540</v>
      </c>
      <c r="CI2726">
        <v>41750</v>
      </c>
      <c r="CJ2726" t="s">
        <v>106</v>
      </c>
      <c r="CK2726" t="s">
        <v>106</v>
      </c>
      <c r="CL2726">
        <v>15</v>
      </c>
      <c r="CM2726" t="s">
        <v>2963</v>
      </c>
      <c r="CO2726">
        <v>124797</v>
      </c>
      <c r="CQ2726">
        <v>0</v>
      </c>
      <c r="CR2726">
        <v>0</v>
      </c>
      <c r="CS2726">
        <v>0</v>
      </c>
      <c r="CY2726" t="s">
        <v>123</v>
      </c>
      <c r="CZ2726" t="s">
        <v>124</v>
      </c>
      <c r="DD2726" t="str" cm="1">
        <f t="array" ref="DD2726">TEXT(_xlfn.SEQUENCE(1, DATEDIF(AG2726, AH2726, "m") + 1, AG2726, 30), "YYYY-APMM")</f>
        <v>2014-AP02</v>
      </c>
      <c r="DN2726">
        <f t="shared" si="84"/>
        <v>1434.75</v>
      </c>
      <c r="DO2726" t="str">
        <f t="shared" si="85"/>
        <v>LABOR- SUBCONTRACTOR</v>
      </c>
    </row>
    <row r="2727" spans="1:119" x14ac:dyDescent="0.35">
      <c r="A2727" t="s">
        <v>105</v>
      </c>
      <c r="B2727">
        <v>502012</v>
      </c>
      <c r="C2727">
        <v>6359</v>
      </c>
      <c r="D2727">
        <v>124800</v>
      </c>
      <c r="E2727">
        <v>13662</v>
      </c>
      <c r="F2727">
        <v>0</v>
      </c>
      <c r="G2727" t="s">
        <v>106</v>
      </c>
      <c r="H2727" t="s">
        <v>106</v>
      </c>
      <c r="I2727" t="s">
        <v>106</v>
      </c>
      <c r="J2727" t="s">
        <v>107</v>
      </c>
      <c r="K2727" t="s">
        <v>108</v>
      </c>
      <c r="L2727" t="s">
        <v>109</v>
      </c>
      <c r="M2727" t="s">
        <v>110</v>
      </c>
      <c r="N2727" t="s">
        <v>6488</v>
      </c>
      <c r="O2727" t="s">
        <v>2938</v>
      </c>
      <c r="P2727">
        <v>8178</v>
      </c>
      <c r="Q2727">
        <v>16</v>
      </c>
      <c r="R2727">
        <v>0</v>
      </c>
      <c r="S2727">
        <v>160</v>
      </c>
      <c r="T2727">
        <v>0</v>
      </c>
      <c r="U2727">
        <v>256.25</v>
      </c>
      <c r="V2727">
        <v>256.25</v>
      </c>
      <c r="W2727">
        <v>160</v>
      </c>
      <c r="X2727">
        <v>0</v>
      </c>
      <c r="Y2727">
        <v>0</v>
      </c>
      <c r="Z2727">
        <v>0</v>
      </c>
      <c r="AD2727" s="1">
        <v>41697.333333333336</v>
      </c>
      <c r="AE2727" s="1">
        <v>41720.708333333336</v>
      </c>
      <c r="AG2727" s="1">
        <v>41695.333333333336</v>
      </c>
      <c r="AH2727" s="1">
        <v>41717.708333333336</v>
      </c>
      <c r="AI2727" s="1">
        <v>41695.333333333336</v>
      </c>
      <c r="AJ2727" s="1">
        <v>41717.708333333336</v>
      </c>
      <c r="AK2727" s="1">
        <v>41695.333333333336</v>
      </c>
      <c r="AL2727" s="1">
        <v>41717.708333333336</v>
      </c>
      <c r="AM2727" s="1">
        <v>41697.333333333336</v>
      </c>
      <c r="AN2727" s="1">
        <v>41720.708333333336</v>
      </c>
      <c r="AP2727" t="s">
        <v>113</v>
      </c>
      <c r="AU2727" t="s">
        <v>6489</v>
      </c>
      <c r="AY2727" t="s">
        <v>106</v>
      </c>
      <c r="AZ2727">
        <v>0</v>
      </c>
      <c r="BA2727">
        <v>0</v>
      </c>
      <c r="BD2727" s="3">
        <v>41321.661805555559</v>
      </c>
      <c r="BE2727" s="3">
        <v>41321.663888888892</v>
      </c>
      <c r="BF2727" t="s">
        <v>115</v>
      </c>
      <c r="BG2727" t="s">
        <v>115</v>
      </c>
      <c r="BH2727">
        <v>8149</v>
      </c>
      <c r="BM2727">
        <v>43550</v>
      </c>
      <c r="BR2727" t="s">
        <v>116</v>
      </c>
      <c r="BS2727" t="s">
        <v>117</v>
      </c>
      <c r="BU2727">
        <v>1</v>
      </c>
      <c r="BV2727" t="s">
        <v>118</v>
      </c>
      <c r="BX2727" t="s">
        <v>119</v>
      </c>
      <c r="BY2727" t="s">
        <v>119</v>
      </c>
      <c r="BZ2727" t="s">
        <v>119</v>
      </c>
      <c r="CA2727">
        <v>1</v>
      </c>
      <c r="CC2727" t="s">
        <v>120</v>
      </c>
      <c r="CH2727">
        <v>540</v>
      </c>
      <c r="CI2727">
        <v>41750</v>
      </c>
      <c r="CJ2727" t="s">
        <v>106</v>
      </c>
      <c r="CK2727" t="s">
        <v>106</v>
      </c>
      <c r="CL2727">
        <v>15</v>
      </c>
      <c r="CM2727" t="s">
        <v>2963</v>
      </c>
      <c r="CO2727">
        <v>124797</v>
      </c>
      <c r="CQ2727">
        <v>0</v>
      </c>
      <c r="CR2727">
        <v>0</v>
      </c>
      <c r="CS2727">
        <v>0</v>
      </c>
      <c r="CY2727" t="s">
        <v>123</v>
      </c>
      <c r="CZ2727" t="s">
        <v>124</v>
      </c>
      <c r="DD2727" t="str" cm="1">
        <f t="array" ref="DD2727">TEXT(_xlfn.SEQUENCE(1, DATEDIF(AG2727, AH2727, "m") + 1, AG2727, 30), "YYYY-APMM")</f>
        <v>2014-AP02</v>
      </c>
      <c r="DN2727">
        <f t="shared" si="84"/>
        <v>256.25</v>
      </c>
      <c r="DO2727" t="str">
        <f t="shared" si="85"/>
        <v>LABOR- SUBCONTRACTOR</v>
      </c>
    </row>
    <row r="2728" spans="1:119" x14ac:dyDescent="0.35">
      <c r="A2728" t="s">
        <v>105</v>
      </c>
      <c r="B2728">
        <v>502013</v>
      </c>
      <c r="C2728">
        <v>6359</v>
      </c>
      <c r="D2728">
        <v>124800</v>
      </c>
      <c r="E2728">
        <v>13662</v>
      </c>
      <c r="F2728">
        <v>0</v>
      </c>
      <c r="G2728" t="s">
        <v>106</v>
      </c>
      <c r="H2728" t="s">
        <v>106</v>
      </c>
      <c r="I2728" t="s">
        <v>106</v>
      </c>
      <c r="J2728" t="s">
        <v>107</v>
      </c>
      <c r="K2728" t="s">
        <v>108</v>
      </c>
      <c r="L2728" t="s">
        <v>109</v>
      </c>
      <c r="M2728" t="s">
        <v>110</v>
      </c>
      <c r="N2728" t="s">
        <v>6490</v>
      </c>
      <c r="O2728" t="s">
        <v>2941</v>
      </c>
      <c r="P2728">
        <v>8178</v>
      </c>
      <c r="Q2728">
        <v>0</v>
      </c>
      <c r="R2728">
        <v>0</v>
      </c>
      <c r="S2728">
        <v>200</v>
      </c>
      <c r="T2728">
        <v>0</v>
      </c>
      <c r="U2728">
        <v>1298.71</v>
      </c>
      <c r="V2728">
        <v>1298.71</v>
      </c>
      <c r="W2728">
        <v>200</v>
      </c>
      <c r="X2728">
        <v>0</v>
      </c>
      <c r="Y2728">
        <v>0</v>
      </c>
      <c r="Z2728">
        <v>0</v>
      </c>
      <c r="AD2728" s="1">
        <v>41692.333333333336</v>
      </c>
      <c r="AE2728" s="1">
        <v>41720.708333333336</v>
      </c>
      <c r="AG2728" s="1">
        <v>41692.333333333336</v>
      </c>
      <c r="AH2728" s="1">
        <v>41720.708333333336</v>
      </c>
      <c r="AI2728" s="1">
        <v>41692.333333333336</v>
      </c>
      <c r="AJ2728" s="1">
        <v>41720.708333333336</v>
      </c>
      <c r="AK2728" s="1">
        <v>41692.333333333336</v>
      </c>
      <c r="AL2728" s="1">
        <v>41720.708333333336</v>
      </c>
      <c r="AM2728" s="1">
        <v>41692.333333333336</v>
      </c>
      <c r="AN2728" s="1">
        <v>41720.708333333336</v>
      </c>
      <c r="AP2728" t="s">
        <v>113</v>
      </c>
      <c r="AU2728" t="s">
        <v>6491</v>
      </c>
      <c r="AY2728" t="s">
        <v>106</v>
      </c>
      <c r="AZ2728">
        <v>0</v>
      </c>
      <c r="BA2728">
        <v>0</v>
      </c>
      <c r="BD2728" s="3">
        <v>41321.661805555559</v>
      </c>
      <c r="BE2728" s="3">
        <v>41321.663888888892</v>
      </c>
      <c r="BF2728" t="s">
        <v>115</v>
      </c>
      <c r="BG2728" t="s">
        <v>115</v>
      </c>
      <c r="BH2728">
        <v>8149</v>
      </c>
      <c r="BM2728">
        <v>43550</v>
      </c>
      <c r="BR2728" t="s">
        <v>116</v>
      </c>
      <c r="BS2728" t="s">
        <v>117</v>
      </c>
      <c r="BU2728">
        <v>1</v>
      </c>
      <c r="BV2728" t="s">
        <v>118</v>
      </c>
      <c r="BX2728" t="s">
        <v>119</v>
      </c>
      <c r="BY2728" t="s">
        <v>119</v>
      </c>
      <c r="BZ2728" t="s">
        <v>119</v>
      </c>
      <c r="CA2728">
        <v>1</v>
      </c>
      <c r="CC2728" t="s">
        <v>120</v>
      </c>
      <c r="CH2728">
        <v>540</v>
      </c>
      <c r="CI2728">
        <v>41750</v>
      </c>
      <c r="CJ2728" t="s">
        <v>106</v>
      </c>
      <c r="CK2728" t="s">
        <v>106</v>
      </c>
      <c r="CL2728">
        <v>15</v>
      </c>
      <c r="CM2728" t="s">
        <v>2963</v>
      </c>
      <c r="CO2728">
        <v>124797</v>
      </c>
      <c r="CQ2728">
        <v>0</v>
      </c>
      <c r="CR2728">
        <v>0</v>
      </c>
      <c r="CS2728">
        <v>0</v>
      </c>
      <c r="CY2728" t="s">
        <v>123</v>
      </c>
      <c r="CZ2728" t="s">
        <v>124</v>
      </c>
      <c r="DD2728" t="str" cm="1">
        <f t="array" ref="DD2728:DE2728">TEXT(_xlfn.SEQUENCE(1, DATEDIF(AG2728, AH2728, "m") + 1, AG2728, 30), "YYYY-APMM")</f>
        <v>2014-AP02</v>
      </c>
      <c r="DE2728" t="str">
        <v>2014-AP03</v>
      </c>
      <c r="DN2728">
        <f t="shared" si="84"/>
        <v>649.35500000000002</v>
      </c>
      <c r="DO2728" t="str">
        <f t="shared" si="85"/>
        <v>LABOR- SUBCONTRACTOR</v>
      </c>
    </row>
    <row r="2729" spans="1:119" x14ac:dyDescent="0.35">
      <c r="A2729" t="s">
        <v>105</v>
      </c>
      <c r="B2729">
        <v>502014</v>
      </c>
      <c r="C2729">
        <v>6359</v>
      </c>
      <c r="D2729">
        <v>124800</v>
      </c>
      <c r="E2729">
        <v>13662</v>
      </c>
      <c r="F2729">
        <v>0</v>
      </c>
      <c r="G2729" t="s">
        <v>106</v>
      </c>
      <c r="H2729" t="s">
        <v>106</v>
      </c>
      <c r="I2729" t="s">
        <v>106</v>
      </c>
      <c r="J2729" t="s">
        <v>107</v>
      </c>
      <c r="K2729" t="s">
        <v>108</v>
      </c>
      <c r="L2729" t="s">
        <v>109</v>
      </c>
      <c r="M2729" t="s">
        <v>110</v>
      </c>
      <c r="N2729" t="s">
        <v>6492</v>
      </c>
      <c r="O2729" t="s">
        <v>2986</v>
      </c>
      <c r="P2729">
        <v>8178</v>
      </c>
      <c r="Q2729">
        <v>0</v>
      </c>
      <c r="R2729">
        <v>0</v>
      </c>
      <c r="S2729">
        <v>120</v>
      </c>
      <c r="T2729">
        <v>0</v>
      </c>
      <c r="U2729">
        <v>330</v>
      </c>
      <c r="V2729">
        <v>330</v>
      </c>
      <c r="W2729">
        <v>120</v>
      </c>
      <c r="X2729">
        <v>0</v>
      </c>
      <c r="Y2729">
        <v>0</v>
      </c>
      <c r="Z2729">
        <v>0</v>
      </c>
      <c r="AD2729" s="1">
        <v>41707.333333333336</v>
      </c>
      <c r="AE2729" s="1">
        <v>41723.708333333336</v>
      </c>
      <c r="AG2729" s="1">
        <v>41707.333333333336</v>
      </c>
      <c r="AH2729" s="1">
        <v>41723.708333333336</v>
      </c>
      <c r="AI2729" s="1">
        <v>41707.333333333336</v>
      </c>
      <c r="AJ2729" s="1">
        <v>41723.708333333336</v>
      </c>
      <c r="AK2729" s="1">
        <v>41707.333333333336</v>
      </c>
      <c r="AL2729" s="1">
        <v>41723.708333333336</v>
      </c>
      <c r="AM2729" s="1">
        <v>41707.333333333336</v>
      </c>
      <c r="AN2729" s="1">
        <v>41723.708333333336</v>
      </c>
      <c r="AP2729" t="s">
        <v>113</v>
      </c>
      <c r="AU2729" t="s">
        <v>6493</v>
      </c>
      <c r="AY2729" t="s">
        <v>106</v>
      </c>
      <c r="AZ2729">
        <v>0</v>
      </c>
      <c r="BA2729">
        <v>0</v>
      </c>
      <c r="BD2729" s="3">
        <v>41321.661805555559</v>
      </c>
      <c r="BE2729" s="3">
        <v>41321.663888888892</v>
      </c>
      <c r="BF2729" t="s">
        <v>115</v>
      </c>
      <c r="BG2729" t="s">
        <v>115</v>
      </c>
      <c r="BH2729">
        <v>8149</v>
      </c>
      <c r="BM2729">
        <v>43550</v>
      </c>
      <c r="BR2729" t="s">
        <v>116</v>
      </c>
      <c r="BS2729" t="s">
        <v>117</v>
      </c>
      <c r="BU2729">
        <v>1</v>
      </c>
      <c r="BV2729" t="s">
        <v>118</v>
      </c>
      <c r="BX2729" t="s">
        <v>119</v>
      </c>
      <c r="BY2729" t="s">
        <v>119</v>
      </c>
      <c r="BZ2729" t="s">
        <v>119</v>
      </c>
      <c r="CA2729">
        <v>1</v>
      </c>
      <c r="CC2729" t="s">
        <v>120</v>
      </c>
      <c r="CH2729">
        <v>540</v>
      </c>
      <c r="CI2729">
        <v>41750</v>
      </c>
      <c r="CJ2729" t="s">
        <v>106</v>
      </c>
      <c r="CK2729" t="s">
        <v>106</v>
      </c>
      <c r="CL2729">
        <v>15</v>
      </c>
      <c r="CM2729" t="s">
        <v>2963</v>
      </c>
      <c r="CO2729">
        <v>124797</v>
      </c>
      <c r="CQ2729">
        <v>0</v>
      </c>
      <c r="CR2729">
        <v>0</v>
      </c>
      <c r="CS2729">
        <v>0</v>
      </c>
      <c r="CY2729" t="s">
        <v>123</v>
      </c>
      <c r="CZ2729" t="s">
        <v>124</v>
      </c>
      <c r="DD2729" t="str" cm="1">
        <f t="array" ref="DD2729">TEXT(_xlfn.SEQUENCE(1, DATEDIF(AG2729, AH2729, "m") + 1, AG2729, 30), "YYYY-APMM")</f>
        <v>2014-AP03</v>
      </c>
      <c r="DN2729">
        <f t="shared" si="84"/>
        <v>330</v>
      </c>
      <c r="DO2729" t="str">
        <f t="shared" si="85"/>
        <v>LABOR- SUBCONTRACTOR</v>
      </c>
    </row>
    <row r="2730" spans="1:119" x14ac:dyDescent="0.35">
      <c r="A2730" t="s">
        <v>105</v>
      </c>
      <c r="B2730">
        <v>502015</v>
      </c>
      <c r="C2730">
        <v>6359</v>
      </c>
      <c r="D2730">
        <v>124800</v>
      </c>
      <c r="E2730">
        <v>13662</v>
      </c>
      <c r="F2730">
        <v>0</v>
      </c>
      <c r="G2730" t="s">
        <v>106</v>
      </c>
      <c r="H2730" t="s">
        <v>106</v>
      </c>
      <c r="I2730" t="s">
        <v>106</v>
      </c>
      <c r="J2730" t="s">
        <v>107</v>
      </c>
      <c r="K2730" t="s">
        <v>108</v>
      </c>
      <c r="L2730" t="s">
        <v>109</v>
      </c>
      <c r="M2730" t="s">
        <v>110</v>
      </c>
      <c r="N2730" t="s">
        <v>6494</v>
      </c>
      <c r="O2730" t="s">
        <v>2989</v>
      </c>
      <c r="P2730">
        <v>8178</v>
      </c>
      <c r="Q2730">
        <v>0</v>
      </c>
      <c r="R2730">
        <v>0</v>
      </c>
      <c r="S2730">
        <v>160</v>
      </c>
      <c r="T2730">
        <v>0</v>
      </c>
      <c r="U2730">
        <v>99</v>
      </c>
      <c r="V2730">
        <v>99</v>
      </c>
      <c r="W2730">
        <v>160</v>
      </c>
      <c r="X2730">
        <v>0</v>
      </c>
      <c r="Y2730">
        <v>0</v>
      </c>
      <c r="Z2730">
        <v>0</v>
      </c>
      <c r="AD2730" s="1">
        <v>41715.333333333336</v>
      </c>
      <c r="AE2730" s="1">
        <v>41737.708333333336</v>
      </c>
      <c r="AG2730" s="1">
        <v>41715.333333333336</v>
      </c>
      <c r="AH2730" s="1">
        <v>41737.708333333336</v>
      </c>
      <c r="AI2730" s="1">
        <v>41715.333333333336</v>
      </c>
      <c r="AJ2730" s="1">
        <v>41737.708333333336</v>
      </c>
      <c r="AK2730" s="1">
        <v>41715.333333333336</v>
      </c>
      <c r="AL2730" s="1">
        <v>41737.708333333336</v>
      </c>
      <c r="AM2730" s="1">
        <v>41715.333333333336</v>
      </c>
      <c r="AN2730" s="1">
        <v>41737.708333333336</v>
      </c>
      <c r="AP2730" t="s">
        <v>113</v>
      </c>
      <c r="AU2730" t="s">
        <v>6495</v>
      </c>
      <c r="AY2730" t="s">
        <v>106</v>
      </c>
      <c r="AZ2730">
        <v>0</v>
      </c>
      <c r="BA2730">
        <v>0</v>
      </c>
      <c r="BD2730" s="3">
        <v>41321.661805555559</v>
      </c>
      <c r="BE2730" s="3">
        <v>41321.663888888892</v>
      </c>
      <c r="BF2730" t="s">
        <v>115</v>
      </c>
      <c r="BG2730" t="s">
        <v>115</v>
      </c>
      <c r="BH2730">
        <v>8149</v>
      </c>
      <c r="BM2730">
        <v>43550</v>
      </c>
      <c r="BR2730" t="s">
        <v>116</v>
      </c>
      <c r="BS2730" t="s">
        <v>117</v>
      </c>
      <c r="BU2730">
        <v>1</v>
      </c>
      <c r="BV2730" t="s">
        <v>118</v>
      </c>
      <c r="BX2730" t="s">
        <v>119</v>
      </c>
      <c r="BY2730" t="s">
        <v>119</v>
      </c>
      <c r="BZ2730" t="s">
        <v>119</v>
      </c>
      <c r="CA2730">
        <v>1</v>
      </c>
      <c r="CC2730" t="s">
        <v>120</v>
      </c>
      <c r="CH2730">
        <v>540</v>
      </c>
      <c r="CI2730">
        <v>41750</v>
      </c>
      <c r="CJ2730" t="s">
        <v>106</v>
      </c>
      <c r="CK2730" t="s">
        <v>106</v>
      </c>
      <c r="CL2730">
        <v>15</v>
      </c>
      <c r="CM2730" t="s">
        <v>2963</v>
      </c>
      <c r="CO2730">
        <v>124797</v>
      </c>
      <c r="CQ2730">
        <v>0</v>
      </c>
      <c r="CR2730">
        <v>0</v>
      </c>
      <c r="CS2730">
        <v>0</v>
      </c>
      <c r="CY2730" t="s">
        <v>123</v>
      </c>
      <c r="CZ2730" t="s">
        <v>124</v>
      </c>
      <c r="DD2730" t="str" cm="1">
        <f t="array" ref="DD2730">TEXT(_xlfn.SEQUENCE(1, DATEDIF(AG2730, AH2730, "m") + 1, AG2730, 30), "YYYY-APMM")</f>
        <v>2014-AP03</v>
      </c>
      <c r="DN2730">
        <f t="shared" si="84"/>
        <v>99</v>
      </c>
      <c r="DO2730" t="str">
        <f t="shared" si="85"/>
        <v>LABOR- SUBCONTRACTOR</v>
      </c>
    </row>
    <row r="2731" spans="1:119" x14ac:dyDescent="0.35">
      <c r="A2731" t="s">
        <v>105</v>
      </c>
      <c r="B2731">
        <v>502016</v>
      </c>
      <c r="C2731">
        <v>6359</v>
      </c>
      <c r="D2731">
        <v>124800</v>
      </c>
      <c r="E2731">
        <v>13662</v>
      </c>
      <c r="F2731">
        <v>0</v>
      </c>
      <c r="G2731" t="s">
        <v>106</v>
      </c>
      <c r="H2731" t="s">
        <v>106</v>
      </c>
      <c r="I2731" t="s">
        <v>106</v>
      </c>
      <c r="J2731" t="s">
        <v>107</v>
      </c>
      <c r="K2731" t="s">
        <v>108</v>
      </c>
      <c r="L2731" t="s">
        <v>109</v>
      </c>
      <c r="M2731" t="s">
        <v>110</v>
      </c>
      <c r="N2731" t="s">
        <v>6496</v>
      </c>
      <c r="O2731" t="s">
        <v>2947</v>
      </c>
      <c r="P2731">
        <v>8178</v>
      </c>
      <c r="Q2731">
        <v>88</v>
      </c>
      <c r="R2731">
        <v>88</v>
      </c>
      <c r="S2731">
        <v>160</v>
      </c>
      <c r="T2731">
        <v>0</v>
      </c>
      <c r="U2731">
        <v>264</v>
      </c>
      <c r="V2731">
        <v>264</v>
      </c>
      <c r="W2731">
        <v>160</v>
      </c>
      <c r="X2731">
        <v>0</v>
      </c>
      <c r="Y2731">
        <v>0</v>
      </c>
      <c r="Z2731">
        <v>0</v>
      </c>
      <c r="AD2731" s="1">
        <v>41735.333333333336</v>
      </c>
      <c r="AE2731" s="1">
        <v>41757.708333333336</v>
      </c>
      <c r="AG2731" s="1">
        <v>41722.333333333336</v>
      </c>
      <c r="AH2731" s="1">
        <v>41744.708333333336</v>
      </c>
      <c r="AI2731" s="1">
        <v>41722.333333333336</v>
      </c>
      <c r="AJ2731" s="1">
        <v>41744.708333333336</v>
      </c>
      <c r="AK2731" s="1">
        <v>41722.333333333336</v>
      </c>
      <c r="AL2731" s="1">
        <v>41744.708333333336</v>
      </c>
      <c r="AM2731" s="1">
        <v>41735.333333333336</v>
      </c>
      <c r="AN2731" s="1">
        <v>41757.708333333336</v>
      </c>
      <c r="AP2731" t="s">
        <v>113</v>
      </c>
      <c r="AU2731" t="s">
        <v>6497</v>
      </c>
      <c r="AY2731" t="s">
        <v>106</v>
      </c>
      <c r="AZ2731">
        <v>0</v>
      </c>
      <c r="BA2731">
        <v>0</v>
      </c>
      <c r="BD2731" s="3">
        <v>41321.661805555559</v>
      </c>
      <c r="BE2731" s="3">
        <v>41321.663888888892</v>
      </c>
      <c r="BF2731" t="s">
        <v>115</v>
      </c>
      <c r="BG2731" t="s">
        <v>115</v>
      </c>
      <c r="BH2731">
        <v>8149</v>
      </c>
      <c r="BM2731">
        <v>43550</v>
      </c>
      <c r="BR2731" t="s">
        <v>116</v>
      </c>
      <c r="BS2731" t="s">
        <v>117</v>
      </c>
      <c r="BU2731">
        <v>1</v>
      </c>
      <c r="BV2731" t="s">
        <v>118</v>
      </c>
      <c r="BX2731" t="s">
        <v>119</v>
      </c>
      <c r="BY2731" t="s">
        <v>119</v>
      </c>
      <c r="BZ2731" t="s">
        <v>119</v>
      </c>
      <c r="CA2731">
        <v>1</v>
      </c>
      <c r="CC2731" t="s">
        <v>120</v>
      </c>
      <c r="CH2731">
        <v>540</v>
      </c>
      <c r="CI2731">
        <v>41750</v>
      </c>
      <c r="CJ2731" t="s">
        <v>106</v>
      </c>
      <c r="CK2731" t="s">
        <v>106</v>
      </c>
      <c r="CL2731">
        <v>15</v>
      </c>
      <c r="CM2731" t="s">
        <v>2963</v>
      </c>
      <c r="CO2731">
        <v>124797</v>
      </c>
      <c r="CQ2731">
        <v>0</v>
      </c>
      <c r="CR2731">
        <v>0</v>
      </c>
      <c r="CS2731">
        <v>0</v>
      </c>
      <c r="CY2731" t="s">
        <v>123</v>
      </c>
      <c r="CZ2731" t="s">
        <v>124</v>
      </c>
      <c r="DD2731" t="str" cm="1">
        <f t="array" ref="DD2731">TEXT(_xlfn.SEQUENCE(1, DATEDIF(AG2731, AH2731, "m") + 1, AG2731, 30), "YYYY-APMM")</f>
        <v>2014-AP03</v>
      </c>
      <c r="DN2731">
        <f t="shared" si="84"/>
        <v>264</v>
      </c>
      <c r="DO2731" t="str">
        <f t="shared" si="85"/>
        <v>LABOR- SUBCONTRACTOR</v>
      </c>
    </row>
    <row r="2732" spans="1:119" x14ac:dyDescent="0.35">
      <c r="A2732" t="s">
        <v>105</v>
      </c>
      <c r="B2732">
        <v>502017</v>
      </c>
      <c r="C2732">
        <v>6359</v>
      </c>
      <c r="D2732">
        <v>124800</v>
      </c>
      <c r="E2732">
        <v>13662</v>
      </c>
      <c r="F2732">
        <v>0</v>
      </c>
      <c r="G2732" t="s">
        <v>106</v>
      </c>
      <c r="H2732" t="s">
        <v>106</v>
      </c>
      <c r="I2732" t="s">
        <v>106</v>
      </c>
      <c r="J2732" t="s">
        <v>107</v>
      </c>
      <c r="K2732" t="s">
        <v>108</v>
      </c>
      <c r="L2732" t="s">
        <v>109</v>
      </c>
      <c r="M2732" t="s">
        <v>110</v>
      </c>
      <c r="N2732" t="s">
        <v>6498</v>
      </c>
      <c r="O2732" t="s">
        <v>2887</v>
      </c>
      <c r="P2732">
        <v>8178</v>
      </c>
      <c r="Q2732">
        <v>0</v>
      </c>
      <c r="R2732">
        <v>0</v>
      </c>
      <c r="S2732">
        <v>200</v>
      </c>
      <c r="T2732">
        <v>0</v>
      </c>
      <c r="U2732">
        <v>300</v>
      </c>
      <c r="V2732">
        <v>300</v>
      </c>
      <c r="W2732">
        <v>200</v>
      </c>
      <c r="X2732">
        <v>0</v>
      </c>
      <c r="Y2732">
        <v>0</v>
      </c>
      <c r="Z2732">
        <v>0</v>
      </c>
      <c r="AD2732" s="1">
        <v>41723.333333333336</v>
      </c>
      <c r="AE2732" s="1">
        <v>41751.708333333336</v>
      </c>
      <c r="AG2732" s="1">
        <v>41723.333333333336</v>
      </c>
      <c r="AH2732" s="1">
        <v>41751.708333333336</v>
      </c>
      <c r="AI2732" s="1">
        <v>41723.333333333336</v>
      </c>
      <c r="AJ2732" s="1">
        <v>41751.708333333336</v>
      </c>
      <c r="AK2732" s="1">
        <v>41723.333333333336</v>
      </c>
      <c r="AL2732" s="1">
        <v>41751.708333333336</v>
      </c>
      <c r="AM2732" s="1">
        <v>41723.333333333336</v>
      </c>
      <c r="AN2732" s="1">
        <v>41751.708333333336</v>
      </c>
      <c r="AP2732" t="s">
        <v>113</v>
      </c>
      <c r="AU2732" t="s">
        <v>6499</v>
      </c>
      <c r="AY2732" t="s">
        <v>106</v>
      </c>
      <c r="AZ2732">
        <v>0</v>
      </c>
      <c r="BA2732">
        <v>0</v>
      </c>
      <c r="BD2732" s="3">
        <v>41321.661805555559</v>
      </c>
      <c r="BE2732" s="3">
        <v>41321.663888888892</v>
      </c>
      <c r="BF2732" t="s">
        <v>115</v>
      </c>
      <c r="BG2732" t="s">
        <v>115</v>
      </c>
      <c r="BH2732">
        <v>8149</v>
      </c>
      <c r="BM2732">
        <v>43550</v>
      </c>
      <c r="BR2732" t="s">
        <v>116</v>
      </c>
      <c r="BS2732" t="s">
        <v>117</v>
      </c>
      <c r="BU2732">
        <v>1</v>
      </c>
      <c r="BV2732" t="s">
        <v>118</v>
      </c>
      <c r="BX2732" t="s">
        <v>119</v>
      </c>
      <c r="BY2732" t="s">
        <v>119</v>
      </c>
      <c r="BZ2732" t="s">
        <v>119</v>
      </c>
      <c r="CA2732">
        <v>1</v>
      </c>
      <c r="CC2732" t="s">
        <v>120</v>
      </c>
      <c r="CH2732">
        <v>540</v>
      </c>
      <c r="CI2732">
        <v>41750</v>
      </c>
      <c r="CJ2732" t="s">
        <v>106</v>
      </c>
      <c r="CK2732" t="s">
        <v>106</v>
      </c>
      <c r="CL2732">
        <v>15</v>
      </c>
      <c r="CM2732" t="s">
        <v>2963</v>
      </c>
      <c r="CO2732">
        <v>124797</v>
      </c>
      <c r="CQ2732">
        <v>0</v>
      </c>
      <c r="CR2732">
        <v>0</v>
      </c>
      <c r="CS2732">
        <v>0</v>
      </c>
      <c r="CY2732" t="s">
        <v>123</v>
      </c>
      <c r="CZ2732" t="s">
        <v>124</v>
      </c>
      <c r="DD2732" t="str" cm="1">
        <f t="array" ref="DD2732">TEXT(_xlfn.SEQUENCE(1, DATEDIF(AG2732, AH2732, "m") + 1, AG2732, 30), "YYYY-APMM")</f>
        <v>2014-AP03</v>
      </c>
      <c r="DN2732">
        <f t="shared" si="84"/>
        <v>300</v>
      </c>
      <c r="DO2732" t="str">
        <f t="shared" si="85"/>
        <v>LABOR- SUBCONTRACTOR</v>
      </c>
    </row>
    <row r="2733" spans="1:119" x14ac:dyDescent="0.35">
      <c r="A2733" t="s">
        <v>105</v>
      </c>
      <c r="B2733">
        <v>502018</v>
      </c>
      <c r="C2733">
        <v>6359</v>
      </c>
      <c r="D2733">
        <v>124802</v>
      </c>
      <c r="E2733">
        <v>13662</v>
      </c>
      <c r="F2733">
        <v>0</v>
      </c>
      <c r="G2733" t="s">
        <v>106</v>
      </c>
      <c r="H2733" t="s">
        <v>106</v>
      </c>
      <c r="I2733" t="s">
        <v>106</v>
      </c>
      <c r="J2733" t="s">
        <v>107</v>
      </c>
      <c r="K2733" t="s">
        <v>108</v>
      </c>
      <c r="L2733" t="s">
        <v>109</v>
      </c>
      <c r="M2733" t="s">
        <v>110</v>
      </c>
      <c r="N2733" t="s">
        <v>6500</v>
      </c>
      <c r="O2733" t="s">
        <v>2846</v>
      </c>
      <c r="P2733">
        <v>8169</v>
      </c>
      <c r="Q2733">
        <v>424</v>
      </c>
      <c r="R2733">
        <v>0</v>
      </c>
      <c r="S2733">
        <v>200</v>
      </c>
      <c r="T2733">
        <v>0</v>
      </c>
      <c r="U2733">
        <v>9159.75</v>
      </c>
      <c r="V2733">
        <v>9159.75</v>
      </c>
      <c r="W2733">
        <v>200</v>
      </c>
      <c r="X2733">
        <v>0</v>
      </c>
      <c r="Y2733">
        <v>0</v>
      </c>
      <c r="Z2733">
        <v>0</v>
      </c>
      <c r="AD2733" s="1">
        <v>41721.333333333336</v>
      </c>
      <c r="AE2733" s="1">
        <v>41749.708333333336</v>
      </c>
      <c r="AG2733" s="1">
        <v>41658.333333333336</v>
      </c>
      <c r="AH2733" s="1">
        <v>41687.708333333336</v>
      </c>
      <c r="AI2733" s="1">
        <v>41658.333333333336</v>
      </c>
      <c r="AJ2733" s="1">
        <v>41687.708333333336</v>
      </c>
      <c r="AK2733" s="1">
        <v>41658.333333333336</v>
      </c>
      <c r="AL2733" s="1">
        <v>41687.708333333336</v>
      </c>
      <c r="AM2733" s="1">
        <v>41721.333333333336</v>
      </c>
      <c r="AN2733" s="1">
        <v>41749.708333333336</v>
      </c>
      <c r="AP2733" t="s">
        <v>113</v>
      </c>
      <c r="AU2733" t="s">
        <v>6501</v>
      </c>
      <c r="AY2733" t="s">
        <v>106</v>
      </c>
      <c r="AZ2733">
        <v>0</v>
      </c>
      <c r="BA2733">
        <v>0</v>
      </c>
      <c r="BD2733" s="3">
        <v>41321.661805555559</v>
      </c>
      <c r="BE2733" s="3">
        <v>41321.663888888892</v>
      </c>
      <c r="BF2733" t="s">
        <v>115</v>
      </c>
      <c r="BG2733" t="s">
        <v>115</v>
      </c>
      <c r="BH2733">
        <v>8149</v>
      </c>
      <c r="BM2733">
        <v>43460</v>
      </c>
      <c r="BR2733" t="s">
        <v>2848</v>
      </c>
      <c r="BS2733" t="s">
        <v>2849</v>
      </c>
      <c r="BU2733">
        <v>1</v>
      </c>
      <c r="BV2733" t="s">
        <v>118</v>
      </c>
      <c r="BX2733" t="s">
        <v>119</v>
      </c>
      <c r="BY2733" t="s">
        <v>119</v>
      </c>
      <c r="BZ2733" t="s">
        <v>119</v>
      </c>
      <c r="CA2733">
        <v>1</v>
      </c>
      <c r="CC2733" t="s">
        <v>120</v>
      </c>
      <c r="CH2733">
        <v>540</v>
      </c>
      <c r="CI2733">
        <v>41790</v>
      </c>
      <c r="CJ2733" t="s">
        <v>106</v>
      </c>
      <c r="CK2733" t="s">
        <v>106</v>
      </c>
      <c r="CL2733">
        <v>15</v>
      </c>
      <c r="CM2733" t="s">
        <v>2850</v>
      </c>
      <c r="CO2733">
        <v>124801</v>
      </c>
      <c r="CQ2733">
        <v>0</v>
      </c>
      <c r="CR2733">
        <v>0</v>
      </c>
      <c r="CS2733">
        <v>0</v>
      </c>
      <c r="CY2733" t="s">
        <v>123</v>
      </c>
      <c r="CZ2733" t="s">
        <v>124</v>
      </c>
      <c r="DD2733" t="str" cm="1">
        <f t="array" ref="DD2733">TEXT(_xlfn.SEQUENCE(1, DATEDIF(AG2733, AH2733, "m") + 1, AG2733, 30), "YYYY-APMM")</f>
        <v>2014-AP01</v>
      </c>
      <c r="DN2733">
        <f t="shared" si="84"/>
        <v>9159.75</v>
      </c>
      <c r="DO2733" t="str">
        <f t="shared" si="85"/>
        <v>PLASTER MASON SK</v>
      </c>
    </row>
    <row r="2734" spans="1:119" x14ac:dyDescent="0.35">
      <c r="A2734" t="s">
        <v>105</v>
      </c>
      <c r="B2734">
        <v>502019</v>
      </c>
      <c r="C2734">
        <v>6359</v>
      </c>
      <c r="D2734">
        <v>124802</v>
      </c>
      <c r="E2734">
        <v>13662</v>
      </c>
      <c r="F2734">
        <v>0</v>
      </c>
      <c r="G2734" t="s">
        <v>106</v>
      </c>
      <c r="H2734" t="s">
        <v>106</v>
      </c>
      <c r="I2734" t="s">
        <v>106</v>
      </c>
      <c r="J2734" t="s">
        <v>107</v>
      </c>
      <c r="K2734" t="s">
        <v>108</v>
      </c>
      <c r="L2734" t="s">
        <v>109</v>
      </c>
      <c r="M2734" t="s">
        <v>110</v>
      </c>
      <c r="N2734" t="s">
        <v>6502</v>
      </c>
      <c r="O2734" t="s">
        <v>5607</v>
      </c>
      <c r="P2734">
        <v>8178</v>
      </c>
      <c r="Q2734">
        <v>440</v>
      </c>
      <c r="R2734">
        <v>16</v>
      </c>
      <c r="S2734">
        <v>160</v>
      </c>
      <c r="T2734">
        <v>0</v>
      </c>
      <c r="U2734">
        <v>550</v>
      </c>
      <c r="V2734">
        <v>550</v>
      </c>
      <c r="W2734">
        <v>160</v>
      </c>
      <c r="X2734">
        <v>0</v>
      </c>
      <c r="Y2734">
        <v>0</v>
      </c>
      <c r="Z2734">
        <v>0</v>
      </c>
      <c r="AD2734" s="1">
        <v>41741.333333333336</v>
      </c>
      <c r="AE2734" s="1">
        <v>41763.708333333336</v>
      </c>
      <c r="AG2734" s="1">
        <v>41675.333333333336</v>
      </c>
      <c r="AH2734" s="1">
        <v>41699.708333333336</v>
      </c>
      <c r="AI2734" s="1">
        <v>41675.333333333336</v>
      </c>
      <c r="AJ2734" s="1">
        <v>41699.708333333336</v>
      </c>
      <c r="AK2734" s="1">
        <v>41675.333333333336</v>
      </c>
      <c r="AL2734" s="1">
        <v>41699.708333333336</v>
      </c>
      <c r="AM2734" s="1">
        <v>41741.333333333336</v>
      </c>
      <c r="AN2734" s="1">
        <v>41763.708333333336</v>
      </c>
      <c r="AP2734" t="s">
        <v>113</v>
      </c>
      <c r="AU2734" t="s">
        <v>6503</v>
      </c>
      <c r="AY2734" t="s">
        <v>106</v>
      </c>
      <c r="AZ2734">
        <v>0</v>
      </c>
      <c r="BA2734">
        <v>0</v>
      </c>
      <c r="BD2734" s="3">
        <v>41321.661805555559</v>
      </c>
      <c r="BE2734" s="3">
        <v>41321.663888888892</v>
      </c>
      <c r="BF2734" t="s">
        <v>115</v>
      </c>
      <c r="BG2734" t="s">
        <v>115</v>
      </c>
      <c r="BH2734">
        <v>8149</v>
      </c>
      <c r="BM2734">
        <v>43550</v>
      </c>
      <c r="BR2734" t="s">
        <v>116</v>
      </c>
      <c r="BS2734" t="s">
        <v>117</v>
      </c>
      <c r="BU2734">
        <v>1</v>
      </c>
      <c r="BV2734" t="s">
        <v>118</v>
      </c>
      <c r="BX2734" t="s">
        <v>119</v>
      </c>
      <c r="BY2734" t="s">
        <v>119</v>
      </c>
      <c r="BZ2734" t="s">
        <v>119</v>
      </c>
      <c r="CA2734">
        <v>1</v>
      </c>
      <c r="CC2734" t="s">
        <v>120</v>
      </c>
      <c r="CH2734">
        <v>540</v>
      </c>
      <c r="CI2734">
        <v>41790</v>
      </c>
      <c r="CJ2734" t="s">
        <v>106</v>
      </c>
      <c r="CK2734" t="s">
        <v>106</v>
      </c>
      <c r="CL2734">
        <v>15</v>
      </c>
      <c r="CM2734" t="s">
        <v>2850</v>
      </c>
      <c r="CO2734">
        <v>124801</v>
      </c>
      <c r="CQ2734">
        <v>0</v>
      </c>
      <c r="CR2734">
        <v>0</v>
      </c>
      <c r="CS2734">
        <v>0</v>
      </c>
      <c r="CY2734" t="s">
        <v>123</v>
      </c>
      <c r="CZ2734" t="s">
        <v>124</v>
      </c>
      <c r="DD2734" t="str" cm="1">
        <f t="array" ref="DD2734">TEXT(_xlfn.SEQUENCE(1, DATEDIF(AG2734, AH2734, "m") + 1, AG2734, 30), "YYYY-APMM")</f>
        <v>2014-AP02</v>
      </c>
      <c r="DN2734">
        <f t="shared" si="84"/>
        <v>550</v>
      </c>
      <c r="DO2734" t="str">
        <f t="shared" si="85"/>
        <v>LABOR- SUBCONTRACTOR</v>
      </c>
    </row>
    <row r="2735" spans="1:119" x14ac:dyDescent="0.35">
      <c r="A2735" t="s">
        <v>105</v>
      </c>
      <c r="B2735">
        <v>502020</v>
      </c>
      <c r="C2735">
        <v>6359</v>
      </c>
      <c r="D2735">
        <v>124802</v>
      </c>
      <c r="E2735">
        <v>13662</v>
      </c>
      <c r="F2735">
        <v>0</v>
      </c>
      <c r="G2735" t="s">
        <v>106</v>
      </c>
      <c r="H2735" t="s">
        <v>106</v>
      </c>
      <c r="I2735" t="s">
        <v>106</v>
      </c>
      <c r="J2735" t="s">
        <v>107</v>
      </c>
      <c r="K2735" t="s">
        <v>108</v>
      </c>
      <c r="L2735" t="s">
        <v>109</v>
      </c>
      <c r="M2735" t="s">
        <v>110</v>
      </c>
      <c r="N2735" t="s">
        <v>6504</v>
      </c>
      <c r="O2735" t="s">
        <v>2860</v>
      </c>
      <c r="P2735">
        <v>8178</v>
      </c>
      <c r="Q2735">
        <v>424</v>
      </c>
      <c r="R2735">
        <v>24</v>
      </c>
      <c r="S2735">
        <v>160</v>
      </c>
      <c r="T2735">
        <v>0</v>
      </c>
      <c r="U2735">
        <v>3234</v>
      </c>
      <c r="V2735">
        <v>3234</v>
      </c>
      <c r="W2735">
        <v>160</v>
      </c>
      <c r="X2735">
        <v>0</v>
      </c>
      <c r="Y2735">
        <v>0</v>
      </c>
      <c r="Z2735">
        <v>0</v>
      </c>
      <c r="AD2735" s="1">
        <v>41752.333333333336</v>
      </c>
      <c r="AE2735" s="1">
        <v>41774.708333333336</v>
      </c>
      <c r="AG2735" s="1">
        <v>41690.333333333336</v>
      </c>
      <c r="AH2735" s="1">
        <v>41713.708333333336</v>
      </c>
      <c r="AI2735" s="1">
        <v>41690.333333333336</v>
      </c>
      <c r="AJ2735" s="1">
        <v>41713.708333333336</v>
      </c>
      <c r="AK2735" s="1">
        <v>41690.333333333336</v>
      </c>
      <c r="AL2735" s="1">
        <v>41713.708333333336</v>
      </c>
      <c r="AM2735" s="1">
        <v>41752.333333333336</v>
      </c>
      <c r="AN2735" s="1">
        <v>41774.708333333336</v>
      </c>
      <c r="AP2735" t="s">
        <v>113</v>
      </c>
      <c r="AU2735" t="s">
        <v>6505</v>
      </c>
      <c r="AY2735" t="s">
        <v>106</v>
      </c>
      <c r="AZ2735">
        <v>0</v>
      </c>
      <c r="BA2735">
        <v>0</v>
      </c>
      <c r="BD2735" s="3">
        <v>41321.661805555559</v>
      </c>
      <c r="BE2735" s="3">
        <v>41321.663888888892</v>
      </c>
      <c r="BF2735" t="s">
        <v>115</v>
      </c>
      <c r="BG2735" t="s">
        <v>115</v>
      </c>
      <c r="BH2735">
        <v>8149</v>
      </c>
      <c r="BM2735">
        <v>43550</v>
      </c>
      <c r="BR2735" t="s">
        <v>116</v>
      </c>
      <c r="BS2735" t="s">
        <v>117</v>
      </c>
      <c r="BU2735">
        <v>1</v>
      </c>
      <c r="BV2735" t="s">
        <v>118</v>
      </c>
      <c r="BX2735" t="s">
        <v>119</v>
      </c>
      <c r="BY2735" t="s">
        <v>119</v>
      </c>
      <c r="BZ2735" t="s">
        <v>119</v>
      </c>
      <c r="CA2735">
        <v>1</v>
      </c>
      <c r="CC2735" t="s">
        <v>120</v>
      </c>
      <c r="CH2735">
        <v>540</v>
      </c>
      <c r="CI2735">
        <v>41790</v>
      </c>
      <c r="CJ2735" t="s">
        <v>106</v>
      </c>
      <c r="CK2735" t="s">
        <v>106</v>
      </c>
      <c r="CL2735">
        <v>15</v>
      </c>
      <c r="CM2735" t="s">
        <v>2850</v>
      </c>
      <c r="CO2735">
        <v>124801</v>
      </c>
      <c r="CQ2735">
        <v>0</v>
      </c>
      <c r="CR2735">
        <v>0</v>
      </c>
      <c r="CS2735">
        <v>0</v>
      </c>
      <c r="CY2735" t="s">
        <v>123</v>
      </c>
      <c r="CZ2735" t="s">
        <v>124</v>
      </c>
      <c r="DD2735" t="str" cm="1">
        <f t="array" ref="DD2735">TEXT(_xlfn.SEQUENCE(1, DATEDIF(AG2735, AH2735, "m") + 1, AG2735, 30), "YYYY-APMM")</f>
        <v>2014-AP02</v>
      </c>
      <c r="DN2735">
        <f t="shared" si="84"/>
        <v>3234</v>
      </c>
      <c r="DO2735" t="str">
        <f t="shared" si="85"/>
        <v>LABOR- SUBCONTRACTOR</v>
      </c>
    </row>
    <row r="2736" spans="1:119" x14ac:dyDescent="0.35">
      <c r="A2736" t="s">
        <v>105</v>
      </c>
      <c r="B2736">
        <v>502021</v>
      </c>
      <c r="C2736">
        <v>6359</v>
      </c>
      <c r="D2736">
        <v>124803</v>
      </c>
      <c r="E2736">
        <v>13662</v>
      </c>
      <c r="F2736">
        <v>0</v>
      </c>
      <c r="G2736" t="s">
        <v>106</v>
      </c>
      <c r="H2736" t="s">
        <v>106</v>
      </c>
      <c r="I2736" t="s">
        <v>106</v>
      </c>
      <c r="J2736" t="s">
        <v>107</v>
      </c>
      <c r="K2736" t="s">
        <v>108</v>
      </c>
      <c r="L2736" t="s">
        <v>109</v>
      </c>
      <c r="M2736" t="s">
        <v>110</v>
      </c>
      <c r="N2736" t="s">
        <v>6506</v>
      </c>
      <c r="O2736" t="s">
        <v>2863</v>
      </c>
      <c r="P2736">
        <v>8164</v>
      </c>
      <c r="Q2736">
        <v>496</v>
      </c>
      <c r="R2736">
        <v>0</v>
      </c>
      <c r="S2736">
        <v>200</v>
      </c>
      <c r="T2736">
        <v>0</v>
      </c>
      <c r="U2736">
        <v>734.75</v>
      </c>
      <c r="V2736">
        <v>734.75</v>
      </c>
      <c r="W2736">
        <v>200</v>
      </c>
      <c r="X2736">
        <v>0</v>
      </c>
      <c r="Y2736">
        <v>0</v>
      </c>
      <c r="Z2736">
        <v>0</v>
      </c>
      <c r="AD2736" s="1">
        <v>41704.333333333336</v>
      </c>
      <c r="AE2736" s="1">
        <v>41732.708333333336</v>
      </c>
      <c r="AG2736" s="1">
        <v>41631.333333333336</v>
      </c>
      <c r="AH2736" s="1">
        <v>41659.708333333336</v>
      </c>
      <c r="AI2736" s="1">
        <v>41631.333333333336</v>
      </c>
      <c r="AJ2736" s="1">
        <v>41659.708333333336</v>
      </c>
      <c r="AK2736" s="1">
        <v>41631.333333333336</v>
      </c>
      <c r="AL2736" s="1">
        <v>41659.708333333336</v>
      </c>
      <c r="AM2736" s="1">
        <v>41704.333333333336</v>
      </c>
      <c r="AN2736" s="1">
        <v>41732.708333333336</v>
      </c>
      <c r="AP2736" t="s">
        <v>113</v>
      </c>
      <c r="AU2736" t="s">
        <v>6507</v>
      </c>
      <c r="AY2736" t="s">
        <v>106</v>
      </c>
      <c r="AZ2736">
        <v>0</v>
      </c>
      <c r="BA2736">
        <v>0</v>
      </c>
      <c r="BD2736" s="3">
        <v>41321.661805555559</v>
      </c>
      <c r="BE2736" s="3">
        <v>41321.663888888892</v>
      </c>
      <c r="BF2736" t="s">
        <v>115</v>
      </c>
      <c r="BG2736" t="s">
        <v>115</v>
      </c>
      <c r="BH2736">
        <v>8149</v>
      </c>
      <c r="BM2736">
        <v>43410</v>
      </c>
      <c r="BR2736" t="s">
        <v>2865</v>
      </c>
      <c r="BS2736" t="s">
        <v>2866</v>
      </c>
      <c r="BU2736">
        <v>1</v>
      </c>
      <c r="BV2736" t="s">
        <v>118</v>
      </c>
      <c r="BX2736" t="s">
        <v>119</v>
      </c>
      <c r="BY2736" t="s">
        <v>119</v>
      </c>
      <c r="BZ2736" t="s">
        <v>119</v>
      </c>
      <c r="CA2736">
        <v>1</v>
      </c>
      <c r="CC2736" t="s">
        <v>120</v>
      </c>
      <c r="CH2736">
        <v>540</v>
      </c>
      <c r="CI2736">
        <v>41780</v>
      </c>
      <c r="CJ2736" t="s">
        <v>106</v>
      </c>
      <c r="CK2736" t="s">
        <v>106</v>
      </c>
      <c r="CL2736">
        <v>10</v>
      </c>
      <c r="CM2736" t="s">
        <v>2867</v>
      </c>
      <c r="CO2736">
        <v>124801</v>
      </c>
      <c r="CQ2736">
        <v>0</v>
      </c>
      <c r="CR2736">
        <v>0</v>
      </c>
      <c r="CS2736">
        <v>0</v>
      </c>
      <c r="CY2736" t="s">
        <v>123</v>
      </c>
      <c r="CZ2736" t="s">
        <v>124</v>
      </c>
      <c r="DD2736" t="str" cm="1">
        <f t="array" ref="DD2736">TEXT(_xlfn.SEQUENCE(1, DATEDIF(AG2736, AH2736, "m") + 1, AG2736, 30), "YYYY-APMM")</f>
        <v>2013-AP12</v>
      </c>
      <c r="DN2736">
        <f t="shared" si="84"/>
        <v>734.75</v>
      </c>
      <c r="DO2736" t="str">
        <f t="shared" si="85"/>
        <v>SCREED MASON SK</v>
      </c>
    </row>
    <row r="2737" spans="1:119" x14ac:dyDescent="0.35">
      <c r="A2737" t="s">
        <v>105</v>
      </c>
      <c r="B2737">
        <v>502022</v>
      </c>
      <c r="C2737">
        <v>6359</v>
      </c>
      <c r="D2737">
        <v>124803</v>
      </c>
      <c r="E2737">
        <v>13662</v>
      </c>
      <c r="F2737">
        <v>0</v>
      </c>
      <c r="G2737" t="s">
        <v>106</v>
      </c>
      <c r="H2737" t="s">
        <v>106</v>
      </c>
      <c r="I2737" t="s">
        <v>106</v>
      </c>
      <c r="J2737" t="s">
        <v>107</v>
      </c>
      <c r="K2737" t="s">
        <v>108</v>
      </c>
      <c r="L2737" t="s">
        <v>109</v>
      </c>
      <c r="M2737" t="s">
        <v>110</v>
      </c>
      <c r="N2737" t="s">
        <v>6508</v>
      </c>
      <c r="O2737" t="s">
        <v>2869</v>
      </c>
      <c r="P2737">
        <v>8178</v>
      </c>
      <c r="Q2737">
        <v>496</v>
      </c>
      <c r="R2737">
        <v>0</v>
      </c>
      <c r="S2737">
        <v>200</v>
      </c>
      <c r="T2737">
        <v>0</v>
      </c>
      <c r="U2737">
        <v>2042.25</v>
      </c>
      <c r="V2737">
        <v>2042.25</v>
      </c>
      <c r="W2737">
        <v>200</v>
      </c>
      <c r="X2737">
        <v>0</v>
      </c>
      <c r="Y2737">
        <v>0</v>
      </c>
      <c r="Z2737">
        <v>0</v>
      </c>
      <c r="AD2737" s="1">
        <v>41708.333333333336</v>
      </c>
      <c r="AE2737" s="1">
        <v>41736.708333333336</v>
      </c>
      <c r="AG2737" s="1">
        <v>41634.333333333336</v>
      </c>
      <c r="AH2737" s="1">
        <v>41662.708333333336</v>
      </c>
      <c r="AI2737" s="1">
        <v>41634.333333333336</v>
      </c>
      <c r="AJ2737" s="1">
        <v>41662.708333333336</v>
      </c>
      <c r="AK2737" s="1">
        <v>41634.333333333336</v>
      </c>
      <c r="AL2737" s="1">
        <v>41662.708333333336</v>
      </c>
      <c r="AM2737" s="1">
        <v>41708.333333333336</v>
      </c>
      <c r="AN2737" s="1">
        <v>41736.708333333336</v>
      </c>
      <c r="AP2737" t="s">
        <v>113</v>
      </c>
      <c r="AU2737" t="s">
        <v>6509</v>
      </c>
      <c r="AY2737" t="s">
        <v>106</v>
      </c>
      <c r="AZ2737">
        <v>0</v>
      </c>
      <c r="BA2737">
        <v>0</v>
      </c>
      <c r="BD2737" s="3">
        <v>41321.661805555559</v>
      </c>
      <c r="BE2737" s="3">
        <v>41321.663888888892</v>
      </c>
      <c r="BF2737" t="s">
        <v>115</v>
      </c>
      <c r="BG2737" t="s">
        <v>115</v>
      </c>
      <c r="BH2737">
        <v>8149</v>
      </c>
      <c r="BM2737">
        <v>43550</v>
      </c>
      <c r="BR2737" t="s">
        <v>116</v>
      </c>
      <c r="BS2737" t="s">
        <v>117</v>
      </c>
      <c r="BU2737">
        <v>1</v>
      </c>
      <c r="BV2737" t="s">
        <v>118</v>
      </c>
      <c r="BX2737" t="s">
        <v>119</v>
      </c>
      <c r="BY2737" t="s">
        <v>119</v>
      </c>
      <c r="BZ2737" t="s">
        <v>119</v>
      </c>
      <c r="CA2737">
        <v>1</v>
      </c>
      <c r="CC2737" t="s">
        <v>120</v>
      </c>
      <c r="CH2737">
        <v>540</v>
      </c>
      <c r="CI2737">
        <v>41780</v>
      </c>
      <c r="CJ2737" t="s">
        <v>106</v>
      </c>
      <c r="CK2737" t="s">
        <v>106</v>
      </c>
      <c r="CL2737">
        <v>10</v>
      </c>
      <c r="CM2737" t="s">
        <v>2867</v>
      </c>
      <c r="CO2737">
        <v>124801</v>
      </c>
      <c r="CQ2737">
        <v>0</v>
      </c>
      <c r="CR2737">
        <v>0</v>
      </c>
      <c r="CS2737">
        <v>0</v>
      </c>
      <c r="CY2737" t="s">
        <v>123</v>
      </c>
      <c r="CZ2737" t="s">
        <v>124</v>
      </c>
      <c r="DD2737" t="str" cm="1">
        <f t="array" ref="DD2737">TEXT(_xlfn.SEQUENCE(1, DATEDIF(AG2737, AH2737, "m") + 1, AG2737, 30), "YYYY-APMM")</f>
        <v>2013-AP12</v>
      </c>
      <c r="DN2737">
        <f t="shared" si="84"/>
        <v>2042.25</v>
      </c>
      <c r="DO2737" t="str">
        <f t="shared" si="85"/>
        <v>LABOR- SUBCONTRACTOR</v>
      </c>
    </row>
    <row r="2738" spans="1:119" x14ac:dyDescent="0.35">
      <c r="A2738" t="s">
        <v>105</v>
      </c>
      <c r="B2738">
        <v>502023</v>
      </c>
      <c r="C2738">
        <v>6359</v>
      </c>
      <c r="D2738">
        <v>124803</v>
      </c>
      <c r="E2738">
        <v>13662</v>
      </c>
      <c r="F2738">
        <v>0</v>
      </c>
      <c r="G2738" t="s">
        <v>106</v>
      </c>
      <c r="H2738" t="s">
        <v>106</v>
      </c>
      <c r="I2738" t="s">
        <v>106</v>
      </c>
      <c r="J2738" t="s">
        <v>107</v>
      </c>
      <c r="K2738" t="s">
        <v>108</v>
      </c>
      <c r="L2738" t="s">
        <v>109</v>
      </c>
      <c r="M2738" t="s">
        <v>110</v>
      </c>
      <c r="N2738" t="s">
        <v>6510</v>
      </c>
      <c r="O2738" t="s">
        <v>2872</v>
      </c>
      <c r="P2738">
        <v>8178</v>
      </c>
      <c r="Q2738">
        <v>496</v>
      </c>
      <c r="R2738">
        <v>0</v>
      </c>
      <c r="S2738">
        <v>200</v>
      </c>
      <c r="T2738">
        <v>0</v>
      </c>
      <c r="U2738">
        <v>1291.5</v>
      </c>
      <c r="V2738">
        <v>1291.5</v>
      </c>
      <c r="W2738">
        <v>200</v>
      </c>
      <c r="X2738">
        <v>0</v>
      </c>
      <c r="Y2738">
        <v>0</v>
      </c>
      <c r="Z2738">
        <v>0</v>
      </c>
      <c r="AD2738" s="1">
        <v>41713.333333333336</v>
      </c>
      <c r="AE2738" s="1">
        <v>41741.708333333336</v>
      </c>
      <c r="AG2738" s="1">
        <v>41639.333333333336</v>
      </c>
      <c r="AH2738" s="1">
        <v>41667.708333333336</v>
      </c>
      <c r="AI2738" s="1">
        <v>41639.333333333336</v>
      </c>
      <c r="AJ2738" s="1">
        <v>41667.708333333336</v>
      </c>
      <c r="AK2738" s="1">
        <v>41639.333333333336</v>
      </c>
      <c r="AL2738" s="1">
        <v>41667.708333333336</v>
      </c>
      <c r="AM2738" s="1">
        <v>41713.333333333336</v>
      </c>
      <c r="AN2738" s="1">
        <v>41741.708333333336</v>
      </c>
      <c r="AP2738" t="s">
        <v>113</v>
      </c>
      <c r="AU2738" t="s">
        <v>6511</v>
      </c>
      <c r="AY2738" t="s">
        <v>106</v>
      </c>
      <c r="AZ2738">
        <v>0</v>
      </c>
      <c r="BA2738">
        <v>0</v>
      </c>
      <c r="BD2738" s="3">
        <v>41321.661805555559</v>
      </c>
      <c r="BE2738" s="3">
        <v>41321.663888888892</v>
      </c>
      <c r="BF2738" t="s">
        <v>115</v>
      </c>
      <c r="BG2738" t="s">
        <v>115</v>
      </c>
      <c r="BH2738">
        <v>8149</v>
      </c>
      <c r="BM2738">
        <v>43550</v>
      </c>
      <c r="BR2738" t="s">
        <v>116</v>
      </c>
      <c r="BS2738" t="s">
        <v>117</v>
      </c>
      <c r="BU2738">
        <v>1</v>
      </c>
      <c r="BV2738" t="s">
        <v>118</v>
      </c>
      <c r="BX2738" t="s">
        <v>119</v>
      </c>
      <c r="BY2738" t="s">
        <v>119</v>
      </c>
      <c r="BZ2738" t="s">
        <v>119</v>
      </c>
      <c r="CA2738">
        <v>1</v>
      </c>
      <c r="CC2738" t="s">
        <v>120</v>
      </c>
      <c r="CH2738">
        <v>540</v>
      </c>
      <c r="CI2738">
        <v>41780</v>
      </c>
      <c r="CJ2738" t="s">
        <v>106</v>
      </c>
      <c r="CK2738" t="s">
        <v>106</v>
      </c>
      <c r="CL2738">
        <v>10</v>
      </c>
      <c r="CM2738" t="s">
        <v>2867</v>
      </c>
      <c r="CO2738">
        <v>124801</v>
      </c>
      <c r="CQ2738">
        <v>0</v>
      </c>
      <c r="CR2738">
        <v>0</v>
      </c>
      <c r="CS2738">
        <v>0</v>
      </c>
      <c r="CY2738" t="s">
        <v>123</v>
      </c>
      <c r="CZ2738" t="s">
        <v>124</v>
      </c>
      <c r="DD2738" t="str" cm="1">
        <f t="array" ref="DD2738">TEXT(_xlfn.SEQUENCE(1, DATEDIF(AG2738, AH2738, "m") + 1, AG2738, 30), "YYYY-APMM")</f>
        <v>2013-AP12</v>
      </c>
      <c r="DN2738">
        <f t="shared" si="84"/>
        <v>1291.5</v>
      </c>
      <c r="DO2738" t="str">
        <f t="shared" si="85"/>
        <v>LABOR- SUBCONTRACTOR</v>
      </c>
    </row>
    <row r="2739" spans="1:119" x14ac:dyDescent="0.35">
      <c r="A2739" t="s">
        <v>105</v>
      </c>
      <c r="B2739">
        <v>502024</v>
      </c>
      <c r="C2739">
        <v>6359</v>
      </c>
      <c r="D2739">
        <v>124803</v>
      </c>
      <c r="E2739">
        <v>13662</v>
      </c>
      <c r="F2739">
        <v>0</v>
      </c>
      <c r="G2739" t="s">
        <v>106</v>
      </c>
      <c r="H2739" t="s">
        <v>106</v>
      </c>
      <c r="I2739" t="s">
        <v>106</v>
      </c>
      <c r="J2739" t="s">
        <v>107</v>
      </c>
      <c r="K2739" t="s">
        <v>108</v>
      </c>
      <c r="L2739" t="s">
        <v>109</v>
      </c>
      <c r="M2739" t="s">
        <v>110</v>
      </c>
      <c r="N2739" t="s">
        <v>6512</v>
      </c>
      <c r="O2739" t="s">
        <v>2875</v>
      </c>
      <c r="P2739">
        <v>8170</v>
      </c>
      <c r="Q2739">
        <v>496</v>
      </c>
      <c r="R2739">
        <v>0</v>
      </c>
      <c r="S2739">
        <v>200</v>
      </c>
      <c r="T2739">
        <v>0</v>
      </c>
      <c r="U2739">
        <v>741.5</v>
      </c>
      <c r="V2739">
        <v>741.5</v>
      </c>
      <c r="W2739">
        <v>200</v>
      </c>
      <c r="X2739">
        <v>0</v>
      </c>
      <c r="Y2739">
        <v>0</v>
      </c>
      <c r="Z2739">
        <v>0</v>
      </c>
      <c r="AD2739" s="1">
        <v>41717.333333333336</v>
      </c>
      <c r="AE2739" s="1">
        <v>41745.708333333336</v>
      </c>
      <c r="AG2739" s="1">
        <v>41644.333333333336</v>
      </c>
      <c r="AH2739" s="1">
        <v>41672.708333333336</v>
      </c>
      <c r="AI2739" s="1">
        <v>41644.333333333336</v>
      </c>
      <c r="AJ2739" s="1">
        <v>41672.708333333336</v>
      </c>
      <c r="AK2739" s="1">
        <v>41644.333333333336</v>
      </c>
      <c r="AL2739" s="1">
        <v>41672.708333333336</v>
      </c>
      <c r="AM2739" s="1">
        <v>41717.333333333336</v>
      </c>
      <c r="AN2739" s="1">
        <v>41745.708333333336</v>
      </c>
      <c r="AP2739" t="s">
        <v>113</v>
      </c>
      <c r="AU2739" t="s">
        <v>6513</v>
      </c>
      <c r="AY2739" t="s">
        <v>106</v>
      </c>
      <c r="AZ2739">
        <v>0</v>
      </c>
      <c r="BA2739">
        <v>0</v>
      </c>
      <c r="BD2739" s="3">
        <v>41321.661805555559</v>
      </c>
      <c r="BE2739" s="3">
        <v>41321.663888888892</v>
      </c>
      <c r="BF2739" t="s">
        <v>115</v>
      </c>
      <c r="BG2739" t="s">
        <v>115</v>
      </c>
      <c r="BH2739">
        <v>8149</v>
      </c>
      <c r="BM2739">
        <v>43470</v>
      </c>
      <c r="BR2739" t="s">
        <v>2854</v>
      </c>
      <c r="BS2739" t="s">
        <v>2855</v>
      </c>
      <c r="BU2739">
        <v>1</v>
      </c>
      <c r="BV2739" t="s">
        <v>118</v>
      </c>
      <c r="BX2739" t="s">
        <v>119</v>
      </c>
      <c r="BY2739" t="s">
        <v>119</v>
      </c>
      <c r="BZ2739" t="s">
        <v>119</v>
      </c>
      <c r="CA2739">
        <v>1</v>
      </c>
      <c r="CC2739" t="s">
        <v>120</v>
      </c>
      <c r="CH2739">
        <v>540</v>
      </c>
      <c r="CI2739">
        <v>41780</v>
      </c>
      <c r="CJ2739" t="s">
        <v>106</v>
      </c>
      <c r="CK2739" t="s">
        <v>106</v>
      </c>
      <c r="CL2739">
        <v>10</v>
      </c>
      <c r="CM2739" t="s">
        <v>2867</v>
      </c>
      <c r="CO2739">
        <v>124801</v>
      </c>
      <c r="CQ2739">
        <v>0</v>
      </c>
      <c r="CR2739">
        <v>0</v>
      </c>
      <c r="CS2739">
        <v>0</v>
      </c>
      <c r="CY2739" t="s">
        <v>123</v>
      </c>
      <c r="CZ2739" t="s">
        <v>124</v>
      </c>
      <c r="DD2739" t="str" cm="1">
        <f t="array" ref="DD2739">TEXT(_xlfn.SEQUENCE(1, DATEDIF(AG2739, AH2739, "m") + 1, AG2739, 30), "YYYY-APMM")</f>
        <v>2014-AP01</v>
      </c>
      <c r="DN2739">
        <f t="shared" si="84"/>
        <v>741.5</v>
      </c>
      <c r="DO2739" t="str">
        <f t="shared" si="85"/>
        <v>TILE MASON SK</v>
      </c>
    </row>
    <row r="2740" spans="1:119" x14ac:dyDescent="0.35">
      <c r="A2740" t="s">
        <v>105</v>
      </c>
      <c r="B2740">
        <v>502025</v>
      </c>
      <c r="C2740">
        <v>6359</v>
      </c>
      <c r="D2740">
        <v>124803</v>
      </c>
      <c r="E2740">
        <v>13662</v>
      </c>
      <c r="F2740">
        <v>0</v>
      </c>
      <c r="G2740" t="s">
        <v>106</v>
      </c>
      <c r="H2740" t="s">
        <v>106</v>
      </c>
      <c r="I2740" t="s">
        <v>106</v>
      </c>
      <c r="J2740" t="s">
        <v>107</v>
      </c>
      <c r="K2740" t="s">
        <v>108</v>
      </c>
      <c r="L2740" t="s">
        <v>109</v>
      </c>
      <c r="M2740" t="s">
        <v>110</v>
      </c>
      <c r="N2740" t="s">
        <v>6514</v>
      </c>
      <c r="O2740" t="s">
        <v>2878</v>
      </c>
      <c r="P2740">
        <v>8178</v>
      </c>
      <c r="Q2740">
        <v>496</v>
      </c>
      <c r="R2740">
        <v>0</v>
      </c>
      <c r="S2740">
        <v>160</v>
      </c>
      <c r="T2740">
        <v>0</v>
      </c>
      <c r="U2740">
        <v>231</v>
      </c>
      <c r="V2740">
        <v>231</v>
      </c>
      <c r="W2740">
        <v>160</v>
      </c>
      <c r="X2740">
        <v>0</v>
      </c>
      <c r="Y2740">
        <v>0</v>
      </c>
      <c r="Z2740">
        <v>0</v>
      </c>
      <c r="AD2740" s="1">
        <v>41741.333333333336</v>
      </c>
      <c r="AE2740" s="1">
        <v>41763.708333333336</v>
      </c>
      <c r="AG2740" s="1">
        <v>41667.333333333336</v>
      </c>
      <c r="AH2740" s="1">
        <v>41690.708333333336</v>
      </c>
      <c r="AI2740" s="1">
        <v>41667.333333333336</v>
      </c>
      <c r="AJ2740" s="1">
        <v>41690.708333333336</v>
      </c>
      <c r="AK2740" s="1">
        <v>41667.333333333336</v>
      </c>
      <c r="AL2740" s="1">
        <v>41690.708333333336</v>
      </c>
      <c r="AM2740" s="1">
        <v>41741.333333333336</v>
      </c>
      <c r="AN2740" s="1">
        <v>41763.708333333336</v>
      </c>
      <c r="AP2740" t="s">
        <v>113</v>
      </c>
      <c r="AU2740" t="s">
        <v>6515</v>
      </c>
      <c r="AY2740" t="s">
        <v>106</v>
      </c>
      <c r="AZ2740">
        <v>0</v>
      </c>
      <c r="BA2740">
        <v>0</v>
      </c>
      <c r="BD2740" s="3">
        <v>41321.661805555559</v>
      </c>
      <c r="BE2740" s="3">
        <v>41321.663888888892</v>
      </c>
      <c r="BF2740" t="s">
        <v>115</v>
      </c>
      <c r="BG2740" t="s">
        <v>115</v>
      </c>
      <c r="BH2740">
        <v>8149</v>
      </c>
      <c r="BM2740">
        <v>43550</v>
      </c>
      <c r="BR2740" t="s">
        <v>116</v>
      </c>
      <c r="BS2740" t="s">
        <v>117</v>
      </c>
      <c r="BU2740">
        <v>1</v>
      </c>
      <c r="BV2740" t="s">
        <v>118</v>
      </c>
      <c r="BX2740" t="s">
        <v>119</v>
      </c>
      <c r="BY2740" t="s">
        <v>119</v>
      </c>
      <c r="BZ2740" t="s">
        <v>119</v>
      </c>
      <c r="CA2740">
        <v>1</v>
      </c>
      <c r="CC2740" t="s">
        <v>120</v>
      </c>
      <c r="CH2740">
        <v>540</v>
      </c>
      <c r="CI2740">
        <v>41780</v>
      </c>
      <c r="CJ2740" t="s">
        <v>106</v>
      </c>
      <c r="CK2740" t="s">
        <v>106</v>
      </c>
      <c r="CL2740">
        <v>10</v>
      </c>
      <c r="CM2740" t="s">
        <v>2867</v>
      </c>
      <c r="CO2740">
        <v>124801</v>
      </c>
      <c r="CQ2740">
        <v>0</v>
      </c>
      <c r="CR2740">
        <v>0</v>
      </c>
      <c r="CS2740">
        <v>0</v>
      </c>
      <c r="CY2740" t="s">
        <v>123</v>
      </c>
      <c r="CZ2740" t="s">
        <v>124</v>
      </c>
      <c r="DD2740" t="str" cm="1">
        <f t="array" ref="DD2740">TEXT(_xlfn.SEQUENCE(1, DATEDIF(AG2740, AH2740, "m") + 1, AG2740, 30), "YYYY-APMM")</f>
        <v>2014-AP01</v>
      </c>
      <c r="DN2740">
        <f t="shared" si="84"/>
        <v>231</v>
      </c>
      <c r="DO2740" t="str">
        <f t="shared" si="85"/>
        <v>LABOR- SUBCONTRACTOR</v>
      </c>
    </row>
    <row r="2741" spans="1:119" x14ac:dyDescent="0.35">
      <c r="A2741" t="s">
        <v>105</v>
      </c>
      <c r="B2741">
        <v>502026</v>
      </c>
      <c r="C2741">
        <v>6359</v>
      </c>
      <c r="D2741">
        <v>124803</v>
      </c>
      <c r="E2741">
        <v>13662</v>
      </c>
      <c r="F2741">
        <v>0</v>
      </c>
      <c r="G2741" t="s">
        <v>106</v>
      </c>
      <c r="H2741" t="s">
        <v>106</v>
      </c>
      <c r="I2741" t="s">
        <v>106</v>
      </c>
      <c r="J2741" t="s">
        <v>107</v>
      </c>
      <c r="K2741" t="s">
        <v>108</v>
      </c>
      <c r="L2741" t="s">
        <v>109</v>
      </c>
      <c r="M2741" t="s">
        <v>110</v>
      </c>
      <c r="N2741" t="s">
        <v>6516</v>
      </c>
      <c r="O2741" t="s">
        <v>2881</v>
      </c>
      <c r="P2741">
        <v>8178</v>
      </c>
      <c r="Q2741">
        <v>496</v>
      </c>
      <c r="R2741">
        <v>0</v>
      </c>
      <c r="S2741">
        <v>200</v>
      </c>
      <c r="T2741">
        <v>0</v>
      </c>
      <c r="U2741">
        <v>882</v>
      </c>
      <c r="V2741">
        <v>882</v>
      </c>
      <c r="W2741">
        <v>200</v>
      </c>
      <c r="X2741">
        <v>0</v>
      </c>
      <c r="Y2741">
        <v>0</v>
      </c>
      <c r="Z2741">
        <v>0</v>
      </c>
      <c r="AD2741" s="1">
        <v>41725.333333333336</v>
      </c>
      <c r="AE2741" s="1">
        <v>41753.708333333336</v>
      </c>
      <c r="AG2741" s="1">
        <v>41652.333333333336</v>
      </c>
      <c r="AH2741" s="1">
        <v>41680.708333333336</v>
      </c>
      <c r="AI2741" s="1">
        <v>41652.333333333336</v>
      </c>
      <c r="AJ2741" s="1">
        <v>41680.708333333336</v>
      </c>
      <c r="AK2741" s="1">
        <v>41652.333333333336</v>
      </c>
      <c r="AL2741" s="1">
        <v>41680.708333333336</v>
      </c>
      <c r="AM2741" s="1">
        <v>41725.333333333336</v>
      </c>
      <c r="AN2741" s="1">
        <v>41753.708333333336</v>
      </c>
      <c r="AP2741" t="s">
        <v>113</v>
      </c>
      <c r="AU2741" t="s">
        <v>6517</v>
      </c>
      <c r="AY2741" t="s">
        <v>106</v>
      </c>
      <c r="AZ2741">
        <v>0</v>
      </c>
      <c r="BA2741">
        <v>0</v>
      </c>
      <c r="BD2741" s="3">
        <v>41321.661805555559</v>
      </c>
      <c r="BE2741" s="3">
        <v>41321.663888888892</v>
      </c>
      <c r="BF2741" t="s">
        <v>115</v>
      </c>
      <c r="BG2741" t="s">
        <v>115</v>
      </c>
      <c r="BH2741">
        <v>8149</v>
      </c>
      <c r="BM2741">
        <v>43550</v>
      </c>
      <c r="BR2741" t="s">
        <v>116</v>
      </c>
      <c r="BS2741" t="s">
        <v>117</v>
      </c>
      <c r="BU2741">
        <v>1</v>
      </c>
      <c r="BV2741" t="s">
        <v>118</v>
      </c>
      <c r="BX2741" t="s">
        <v>119</v>
      </c>
      <c r="BY2741" t="s">
        <v>119</v>
      </c>
      <c r="BZ2741" t="s">
        <v>119</v>
      </c>
      <c r="CA2741">
        <v>1</v>
      </c>
      <c r="CC2741" t="s">
        <v>120</v>
      </c>
      <c r="CH2741">
        <v>540</v>
      </c>
      <c r="CI2741">
        <v>41780</v>
      </c>
      <c r="CJ2741" t="s">
        <v>106</v>
      </c>
      <c r="CK2741" t="s">
        <v>106</v>
      </c>
      <c r="CL2741">
        <v>10</v>
      </c>
      <c r="CM2741" t="s">
        <v>2867</v>
      </c>
      <c r="CO2741">
        <v>124801</v>
      </c>
      <c r="CQ2741">
        <v>0</v>
      </c>
      <c r="CR2741">
        <v>0</v>
      </c>
      <c r="CS2741">
        <v>0</v>
      </c>
      <c r="CY2741" t="s">
        <v>123</v>
      </c>
      <c r="CZ2741" t="s">
        <v>124</v>
      </c>
      <c r="DD2741" t="str" cm="1">
        <f t="array" ref="DD2741">TEXT(_xlfn.SEQUENCE(1, DATEDIF(AG2741, AH2741, "m") + 1, AG2741, 30), "YYYY-APMM")</f>
        <v>2014-AP01</v>
      </c>
      <c r="DN2741">
        <f t="shared" si="84"/>
        <v>882</v>
      </c>
      <c r="DO2741" t="str">
        <f t="shared" si="85"/>
        <v>LABOR- SUBCONTRACTOR</v>
      </c>
    </row>
    <row r="2742" spans="1:119" x14ac:dyDescent="0.35">
      <c r="A2742" t="s">
        <v>105</v>
      </c>
      <c r="B2742">
        <v>502027</v>
      </c>
      <c r="C2742">
        <v>6359</v>
      </c>
      <c r="D2742">
        <v>124803</v>
      </c>
      <c r="E2742">
        <v>13662</v>
      </c>
      <c r="F2742">
        <v>0</v>
      </c>
      <c r="G2742" t="s">
        <v>106</v>
      </c>
      <c r="H2742" t="s">
        <v>106</v>
      </c>
      <c r="I2742" t="s">
        <v>106</v>
      </c>
      <c r="J2742" t="s">
        <v>107</v>
      </c>
      <c r="K2742" t="s">
        <v>108</v>
      </c>
      <c r="L2742" t="s">
        <v>109</v>
      </c>
      <c r="M2742" t="s">
        <v>110</v>
      </c>
      <c r="N2742" t="s">
        <v>6518</v>
      </c>
      <c r="O2742" t="s">
        <v>2884</v>
      </c>
      <c r="P2742">
        <v>8178</v>
      </c>
      <c r="Q2742">
        <v>536</v>
      </c>
      <c r="R2742">
        <v>536</v>
      </c>
      <c r="S2742">
        <v>120</v>
      </c>
      <c r="T2742">
        <v>0</v>
      </c>
      <c r="U2742">
        <v>198</v>
      </c>
      <c r="V2742">
        <v>198</v>
      </c>
      <c r="W2742">
        <v>120</v>
      </c>
      <c r="X2742">
        <v>0</v>
      </c>
      <c r="Y2742">
        <v>0</v>
      </c>
      <c r="Z2742">
        <v>0</v>
      </c>
      <c r="AD2742" s="1">
        <v>41758.333333333336</v>
      </c>
      <c r="AE2742" s="1">
        <v>41774.708333333336</v>
      </c>
      <c r="AG2742" s="1">
        <v>41679.333333333336</v>
      </c>
      <c r="AH2742" s="1">
        <v>41696.708333333336</v>
      </c>
      <c r="AI2742" s="1">
        <v>41679.333333333336</v>
      </c>
      <c r="AJ2742" s="1">
        <v>41696.708333333336</v>
      </c>
      <c r="AK2742" s="1">
        <v>41679.333333333336</v>
      </c>
      <c r="AL2742" s="1">
        <v>41696.708333333336</v>
      </c>
      <c r="AM2742" s="1">
        <v>41758.333333333336</v>
      </c>
      <c r="AN2742" s="1">
        <v>41774.708333333336</v>
      </c>
      <c r="AP2742" t="s">
        <v>113</v>
      </c>
      <c r="AU2742" t="s">
        <v>6519</v>
      </c>
      <c r="AY2742" t="s">
        <v>106</v>
      </c>
      <c r="AZ2742">
        <v>0</v>
      </c>
      <c r="BA2742">
        <v>0</v>
      </c>
      <c r="BD2742" s="3">
        <v>41321.661805555559</v>
      </c>
      <c r="BE2742" s="3">
        <v>41321.663888888892</v>
      </c>
      <c r="BF2742" t="s">
        <v>115</v>
      </c>
      <c r="BG2742" t="s">
        <v>115</v>
      </c>
      <c r="BH2742">
        <v>8149</v>
      </c>
      <c r="BM2742">
        <v>43550</v>
      </c>
      <c r="BR2742" t="s">
        <v>116</v>
      </c>
      <c r="BS2742" t="s">
        <v>117</v>
      </c>
      <c r="BU2742">
        <v>1</v>
      </c>
      <c r="BV2742" t="s">
        <v>118</v>
      </c>
      <c r="BX2742" t="s">
        <v>119</v>
      </c>
      <c r="BY2742" t="s">
        <v>119</v>
      </c>
      <c r="BZ2742" t="s">
        <v>119</v>
      </c>
      <c r="CA2742">
        <v>1</v>
      </c>
      <c r="CC2742" t="s">
        <v>120</v>
      </c>
      <c r="CH2742">
        <v>540</v>
      </c>
      <c r="CI2742">
        <v>41780</v>
      </c>
      <c r="CJ2742" t="s">
        <v>106</v>
      </c>
      <c r="CK2742" t="s">
        <v>106</v>
      </c>
      <c r="CL2742">
        <v>10</v>
      </c>
      <c r="CM2742" t="s">
        <v>2867</v>
      </c>
      <c r="CO2742">
        <v>124801</v>
      </c>
      <c r="CQ2742">
        <v>0</v>
      </c>
      <c r="CR2742">
        <v>0</v>
      </c>
      <c r="CS2742">
        <v>0</v>
      </c>
      <c r="CY2742" t="s">
        <v>123</v>
      </c>
      <c r="CZ2742" t="s">
        <v>124</v>
      </c>
      <c r="DD2742" t="str" cm="1">
        <f t="array" ref="DD2742">TEXT(_xlfn.SEQUENCE(1, DATEDIF(AG2742, AH2742, "m") + 1, AG2742, 30), "YYYY-APMM")</f>
        <v>2014-AP02</v>
      </c>
      <c r="DN2742">
        <f t="shared" si="84"/>
        <v>198</v>
      </c>
      <c r="DO2742" t="str">
        <f t="shared" si="85"/>
        <v>LABOR- SUBCONTRACTOR</v>
      </c>
    </row>
    <row r="2743" spans="1:119" x14ac:dyDescent="0.35">
      <c r="A2743" t="s">
        <v>105</v>
      </c>
      <c r="B2743">
        <v>502028</v>
      </c>
      <c r="C2743">
        <v>6359</v>
      </c>
      <c r="D2743">
        <v>124804</v>
      </c>
      <c r="E2743">
        <v>13662</v>
      </c>
      <c r="F2743">
        <v>0</v>
      </c>
      <c r="G2743" t="s">
        <v>106</v>
      </c>
      <c r="H2743" t="s">
        <v>106</v>
      </c>
      <c r="I2743" t="s">
        <v>106</v>
      </c>
      <c r="J2743" t="s">
        <v>107</v>
      </c>
      <c r="K2743" t="s">
        <v>108</v>
      </c>
      <c r="L2743" t="s">
        <v>109</v>
      </c>
      <c r="M2743" t="s">
        <v>110</v>
      </c>
      <c r="N2743" t="s">
        <v>6520</v>
      </c>
      <c r="O2743" t="s">
        <v>3099</v>
      </c>
      <c r="P2743">
        <v>8178</v>
      </c>
      <c r="Q2743">
        <v>0</v>
      </c>
      <c r="R2743">
        <v>0</v>
      </c>
      <c r="S2743">
        <v>200</v>
      </c>
      <c r="T2743">
        <v>0</v>
      </c>
      <c r="U2743">
        <v>1500</v>
      </c>
      <c r="V2743">
        <v>1500</v>
      </c>
      <c r="W2743">
        <v>200</v>
      </c>
      <c r="X2743">
        <v>0</v>
      </c>
      <c r="Y2743">
        <v>0</v>
      </c>
      <c r="Z2743">
        <v>0</v>
      </c>
      <c r="AD2743" s="1">
        <v>41776.333333333336</v>
      </c>
      <c r="AE2743" s="1">
        <v>41804.708333333336</v>
      </c>
      <c r="AG2743" s="1">
        <v>41776.333333333336</v>
      </c>
      <c r="AH2743" s="1">
        <v>41804.708333333336</v>
      </c>
      <c r="AI2743" s="1">
        <v>41776.333333333336</v>
      </c>
      <c r="AJ2743" s="1">
        <v>41804.708333333336</v>
      </c>
      <c r="AK2743" s="1">
        <v>41776.333333333336</v>
      </c>
      <c r="AL2743" s="1">
        <v>41804.708333333336</v>
      </c>
      <c r="AM2743" s="1">
        <v>41776.333333333336</v>
      </c>
      <c r="AN2743" s="1">
        <v>41804.708333333336</v>
      </c>
      <c r="AP2743" t="s">
        <v>113</v>
      </c>
      <c r="AU2743" t="s">
        <v>6521</v>
      </c>
      <c r="AY2743" t="s">
        <v>106</v>
      </c>
      <c r="AZ2743">
        <v>0</v>
      </c>
      <c r="BA2743">
        <v>0</v>
      </c>
      <c r="BD2743" s="3">
        <v>41321.661805555559</v>
      </c>
      <c r="BE2743" s="3">
        <v>41321.663888888892</v>
      </c>
      <c r="BF2743" t="s">
        <v>115</v>
      </c>
      <c r="BG2743" t="s">
        <v>115</v>
      </c>
      <c r="BH2743">
        <v>8149</v>
      </c>
      <c r="BM2743">
        <v>43550</v>
      </c>
      <c r="BR2743" t="s">
        <v>116</v>
      </c>
      <c r="BS2743" t="s">
        <v>117</v>
      </c>
      <c r="BU2743">
        <v>1</v>
      </c>
      <c r="BV2743" t="s">
        <v>118</v>
      </c>
      <c r="BX2743" t="s">
        <v>119</v>
      </c>
      <c r="BY2743" t="s">
        <v>119</v>
      </c>
      <c r="BZ2743" t="s">
        <v>119</v>
      </c>
      <c r="CA2743">
        <v>1</v>
      </c>
      <c r="CC2743" t="s">
        <v>120</v>
      </c>
      <c r="CH2743">
        <v>540</v>
      </c>
      <c r="CI2743">
        <v>41990</v>
      </c>
      <c r="CJ2743" t="s">
        <v>106</v>
      </c>
      <c r="CK2743" t="s">
        <v>106</v>
      </c>
      <c r="CL2743">
        <v>30</v>
      </c>
      <c r="CM2743" t="s">
        <v>3097</v>
      </c>
      <c r="CO2743">
        <v>124795</v>
      </c>
      <c r="CQ2743">
        <v>0</v>
      </c>
      <c r="CR2743">
        <v>0</v>
      </c>
      <c r="CS2743">
        <v>0</v>
      </c>
      <c r="CY2743" t="s">
        <v>123</v>
      </c>
      <c r="CZ2743" t="s">
        <v>124</v>
      </c>
      <c r="DD2743" t="str" cm="1">
        <f t="array" ref="DD2743">TEXT(_xlfn.SEQUENCE(1, DATEDIF(AG2743, AH2743, "m") + 1, AG2743, 30), "YYYY-APMM")</f>
        <v>2014-AP05</v>
      </c>
      <c r="DN2743">
        <f t="shared" si="84"/>
        <v>1500</v>
      </c>
      <c r="DO2743" t="str">
        <f t="shared" si="85"/>
        <v>LABOR- SUBCONTRACTOR</v>
      </c>
    </row>
    <row r="2744" spans="1:119" x14ac:dyDescent="0.35">
      <c r="A2744" t="s">
        <v>105</v>
      </c>
      <c r="B2744">
        <v>502029</v>
      </c>
      <c r="C2744">
        <v>6359</v>
      </c>
      <c r="D2744">
        <v>124804</v>
      </c>
      <c r="E2744">
        <v>13662</v>
      </c>
      <c r="F2744">
        <v>0</v>
      </c>
      <c r="G2744" t="s">
        <v>106</v>
      </c>
      <c r="H2744" t="s">
        <v>106</v>
      </c>
      <c r="I2744" t="s">
        <v>106</v>
      </c>
      <c r="J2744" t="s">
        <v>107</v>
      </c>
      <c r="K2744" t="s">
        <v>108</v>
      </c>
      <c r="L2744" t="s">
        <v>109</v>
      </c>
      <c r="M2744" t="s">
        <v>110</v>
      </c>
      <c r="N2744" t="s">
        <v>6522</v>
      </c>
      <c r="O2744" t="s">
        <v>3102</v>
      </c>
      <c r="P2744">
        <v>8178</v>
      </c>
      <c r="Q2744">
        <v>0</v>
      </c>
      <c r="R2744">
        <v>0</v>
      </c>
      <c r="S2744">
        <v>200</v>
      </c>
      <c r="T2744">
        <v>0</v>
      </c>
      <c r="U2744">
        <v>3000</v>
      </c>
      <c r="V2744">
        <v>3000</v>
      </c>
      <c r="W2744">
        <v>200</v>
      </c>
      <c r="X2744">
        <v>0</v>
      </c>
      <c r="Y2744">
        <v>0</v>
      </c>
      <c r="Z2744">
        <v>0</v>
      </c>
      <c r="AD2744" s="1">
        <v>41776.333333333336</v>
      </c>
      <c r="AE2744" s="1">
        <v>41804.708333333336</v>
      </c>
      <c r="AG2744" s="1">
        <v>41776.333333333336</v>
      </c>
      <c r="AH2744" s="1">
        <v>41804.708333333336</v>
      </c>
      <c r="AI2744" s="1">
        <v>41776.333333333336</v>
      </c>
      <c r="AJ2744" s="1">
        <v>41804.708333333336</v>
      </c>
      <c r="AK2744" s="1">
        <v>41776.333333333336</v>
      </c>
      <c r="AL2744" s="1">
        <v>41804.708333333336</v>
      </c>
      <c r="AM2744" s="1">
        <v>41776.333333333336</v>
      </c>
      <c r="AN2744" s="1">
        <v>41804.708333333336</v>
      </c>
      <c r="AP2744" t="s">
        <v>113</v>
      </c>
      <c r="AU2744" t="s">
        <v>6523</v>
      </c>
      <c r="AY2744" t="s">
        <v>106</v>
      </c>
      <c r="AZ2744">
        <v>0</v>
      </c>
      <c r="BA2744">
        <v>0</v>
      </c>
      <c r="BD2744" s="3">
        <v>41321.661805555559</v>
      </c>
      <c r="BE2744" s="3">
        <v>41321.663888888892</v>
      </c>
      <c r="BF2744" t="s">
        <v>115</v>
      </c>
      <c r="BG2744" t="s">
        <v>115</v>
      </c>
      <c r="BH2744">
        <v>8149</v>
      </c>
      <c r="BM2744">
        <v>43550</v>
      </c>
      <c r="BR2744" t="s">
        <v>116</v>
      </c>
      <c r="BS2744" t="s">
        <v>117</v>
      </c>
      <c r="BU2744">
        <v>1</v>
      </c>
      <c r="BV2744" t="s">
        <v>118</v>
      </c>
      <c r="BX2744" t="s">
        <v>119</v>
      </c>
      <c r="BY2744" t="s">
        <v>119</v>
      </c>
      <c r="BZ2744" t="s">
        <v>119</v>
      </c>
      <c r="CA2744">
        <v>1</v>
      </c>
      <c r="CC2744" t="s">
        <v>120</v>
      </c>
      <c r="CH2744">
        <v>540</v>
      </c>
      <c r="CI2744">
        <v>41990</v>
      </c>
      <c r="CJ2744" t="s">
        <v>106</v>
      </c>
      <c r="CK2744" t="s">
        <v>106</v>
      </c>
      <c r="CL2744">
        <v>30</v>
      </c>
      <c r="CM2744" t="s">
        <v>3097</v>
      </c>
      <c r="CO2744">
        <v>124795</v>
      </c>
      <c r="CQ2744">
        <v>0</v>
      </c>
      <c r="CR2744">
        <v>0</v>
      </c>
      <c r="CS2744">
        <v>0</v>
      </c>
      <c r="CY2744" t="s">
        <v>123</v>
      </c>
      <c r="CZ2744" t="s">
        <v>124</v>
      </c>
      <c r="DD2744" t="str" cm="1">
        <f t="array" ref="DD2744">TEXT(_xlfn.SEQUENCE(1, DATEDIF(AG2744, AH2744, "m") + 1, AG2744, 30), "YYYY-APMM")</f>
        <v>2014-AP05</v>
      </c>
      <c r="DN2744">
        <f t="shared" si="84"/>
        <v>3000</v>
      </c>
      <c r="DO2744" t="str">
        <f t="shared" si="85"/>
        <v>LABOR- SUBCONTRACTOR</v>
      </c>
    </row>
    <row r="2745" spans="1:119" x14ac:dyDescent="0.35">
      <c r="A2745" t="s">
        <v>105</v>
      </c>
      <c r="B2745">
        <v>502030</v>
      </c>
      <c r="C2745">
        <v>6359</v>
      </c>
      <c r="D2745">
        <v>124804</v>
      </c>
      <c r="E2745">
        <v>13662</v>
      </c>
      <c r="F2745">
        <v>0</v>
      </c>
      <c r="G2745" t="s">
        <v>106</v>
      </c>
      <c r="H2745" t="s">
        <v>106</v>
      </c>
      <c r="I2745" t="s">
        <v>106</v>
      </c>
      <c r="J2745" t="s">
        <v>107</v>
      </c>
      <c r="K2745" t="s">
        <v>108</v>
      </c>
      <c r="L2745" t="s">
        <v>109</v>
      </c>
      <c r="M2745" t="s">
        <v>110</v>
      </c>
      <c r="N2745" t="s">
        <v>6524</v>
      </c>
      <c r="O2745" t="s">
        <v>3095</v>
      </c>
      <c r="P2745">
        <v>8178</v>
      </c>
      <c r="Q2745">
        <v>0</v>
      </c>
      <c r="R2745">
        <v>0</v>
      </c>
      <c r="S2745">
        <v>200</v>
      </c>
      <c r="T2745">
        <v>0</v>
      </c>
      <c r="U2745">
        <v>3000</v>
      </c>
      <c r="V2745">
        <v>3000</v>
      </c>
      <c r="W2745">
        <v>200</v>
      </c>
      <c r="X2745">
        <v>0</v>
      </c>
      <c r="Y2745">
        <v>0</v>
      </c>
      <c r="Z2745">
        <v>0</v>
      </c>
      <c r="AD2745" s="1">
        <v>41776.333333333336</v>
      </c>
      <c r="AE2745" s="1">
        <v>41804.708333333336</v>
      </c>
      <c r="AG2745" s="1">
        <v>41776.333333333336</v>
      </c>
      <c r="AH2745" s="1">
        <v>41804.708333333336</v>
      </c>
      <c r="AI2745" s="1">
        <v>41776.333333333336</v>
      </c>
      <c r="AJ2745" s="1">
        <v>41804.708333333336</v>
      </c>
      <c r="AK2745" s="1">
        <v>41776.333333333336</v>
      </c>
      <c r="AL2745" s="1">
        <v>41804.708333333336</v>
      </c>
      <c r="AM2745" s="1">
        <v>41776.333333333336</v>
      </c>
      <c r="AN2745" s="1">
        <v>41804.708333333336</v>
      </c>
      <c r="AP2745" t="s">
        <v>113</v>
      </c>
      <c r="AU2745" t="s">
        <v>6525</v>
      </c>
      <c r="AY2745" t="s">
        <v>106</v>
      </c>
      <c r="AZ2745">
        <v>0</v>
      </c>
      <c r="BA2745">
        <v>0</v>
      </c>
      <c r="BD2745" s="3">
        <v>41321.661805555559</v>
      </c>
      <c r="BE2745" s="3">
        <v>41321.663888888892</v>
      </c>
      <c r="BF2745" t="s">
        <v>115</v>
      </c>
      <c r="BG2745" t="s">
        <v>115</v>
      </c>
      <c r="BH2745">
        <v>8149</v>
      </c>
      <c r="BM2745">
        <v>43550</v>
      </c>
      <c r="BR2745" t="s">
        <v>116</v>
      </c>
      <c r="BS2745" t="s">
        <v>117</v>
      </c>
      <c r="BU2745">
        <v>1</v>
      </c>
      <c r="BV2745" t="s">
        <v>118</v>
      </c>
      <c r="BX2745" t="s">
        <v>119</v>
      </c>
      <c r="BY2745" t="s">
        <v>119</v>
      </c>
      <c r="BZ2745" t="s">
        <v>119</v>
      </c>
      <c r="CA2745">
        <v>1</v>
      </c>
      <c r="CC2745" t="s">
        <v>120</v>
      </c>
      <c r="CH2745">
        <v>540</v>
      </c>
      <c r="CI2745">
        <v>41990</v>
      </c>
      <c r="CJ2745" t="s">
        <v>106</v>
      </c>
      <c r="CK2745" t="s">
        <v>106</v>
      </c>
      <c r="CL2745">
        <v>30</v>
      </c>
      <c r="CM2745" t="s">
        <v>3097</v>
      </c>
      <c r="CO2745">
        <v>124795</v>
      </c>
      <c r="CQ2745">
        <v>0</v>
      </c>
      <c r="CR2745">
        <v>0</v>
      </c>
      <c r="CS2745">
        <v>0</v>
      </c>
      <c r="CY2745" t="s">
        <v>123</v>
      </c>
      <c r="CZ2745" t="s">
        <v>124</v>
      </c>
      <c r="DD2745" t="str" cm="1">
        <f t="array" ref="DD2745">TEXT(_xlfn.SEQUENCE(1, DATEDIF(AG2745, AH2745, "m") + 1, AG2745, 30), "YYYY-APMM")</f>
        <v>2014-AP05</v>
      </c>
      <c r="DN2745">
        <f t="shared" si="84"/>
        <v>3000</v>
      </c>
      <c r="DO2745" t="str">
        <f t="shared" si="85"/>
        <v>LABOR- SUBCONTRACTOR</v>
      </c>
    </row>
    <row r="2746" spans="1:119" x14ac:dyDescent="0.35">
      <c r="A2746" t="s">
        <v>105</v>
      </c>
      <c r="B2746">
        <v>502031</v>
      </c>
      <c r="C2746">
        <v>6359</v>
      </c>
      <c r="D2746">
        <v>124807</v>
      </c>
      <c r="E2746">
        <v>13662</v>
      </c>
      <c r="F2746">
        <v>0</v>
      </c>
      <c r="G2746" t="s">
        <v>106</v>
      </c>
      <c r="H2746" t="s">
        <v>106</v>
      </c>
      <c r="I2746" t="s">
        <v>106</v>
      </c>
      <c r="J2746" t="s">
        <v>107</v>
      </c>
      <c r="K2746" t="s">
        <v>108</v>
      </c>
      <c r="L2746" t="s">
        <v>109</v>
      </c>
      <c r="M2746" t="s">
        <v>110</v>
      </c>
      <c r="N2746" t="s">
        <v>6526</v>
      </c>
      <c r="O2746" t="s">
        <v>3140</v>
      </c>
      <c r="P2746">
        <v>8165</v>
      </c>
      <c r="Q2746">
        <v>0</v>
      </c>
      <c r="R2746">
        <v>0</v>
      </c>
      <c r="S2746">
        <v>200</v>
      </c>
      <c r="T2746">
        <v>0</v>
      </c>
      <c r="U2746">
        <v>1615.25</v>
      </c>
      <c r="V2746">
        <v>1615.25</v>
      </c>
      <c r="W2746">
        <v>200</v>
      </c>
      <c r="X2746">
        <v>0</v>
      </c>
      <c r="Y2746">
        <v>0</v>
      </c>
      <c r="Z2746">
        <v>0</v>
      </c>
      <c r="AD2746" s="1">
        <v>41532.333333333336</v>
      </c>
      <c r="AE2746" s="1">
        <v>41560.708333333336</v>
      </c>
      <c r="AG2746" s="1">
        <v>41532.333333333336</v>
      </c>
      <c r="AH2746" s="1">
        <v>41560.708333333336</v>
      </c>
      <c r="AI2746" s="1">
        <v>41532.333333333336</v>
      </c>
      <c r="AJ2746" s="1">
        <v>41560.708333333336</v>
      </c>
      <c r="AK2746" s="1">
        <v>41532.333333333336</v>
      </c>
      <c r="AL2746" s="1">
        <v>41560.708333333336</v>
      </c>
      <c r="AM2746" s="1">
        <v>41532.333333333336</v>
      </c>
      <c r="AN2746" s="1">
        <v>41560.708333333336</v>
      </c>
      <c r="AP2746" t="s">
        <v>113</v>
      </c>
      <c r="AU2746" t="s">
        <v>6527</v>
      </c>
      <c r="AY2746" t="s">
        <v>106</v>
      </c>
      <c r="AZ2746">
        <v>0</v>
      </c>
      <c r="BA2746">
        <v>0</v>
      </c>
      <c r="BD2746" s="3">
        <v>41321.661805555559</v>
      </c>
      <c r="BE2746" s="3">
        <v>41321.663888888892</v>
      </c>
      <c r="BF2746" t="s">
        <v>115</v>
      </c>
      <c r="BG2746" t="s">
        <v>115</v>
      </c>
      <c r="BH2746">
        <v>8149</v>
      </c>
      <c r="BM2746">
        <v>43420</v>
      </c>
      <c r="BR2746" t="s">
        <v>3122</v>
      </c>
      <c r="BS2746" t="s">
        <v>3123</v>
      </c>
      <c r="BU2746">
        <v>1</v>
      </c>
      <c r="BV2746" t="s">
        <v>118</v>
      </c>
      <c r="BX2746" t="s">
        <v>119</v>
      </c>
      <c r="BY2746" t="s">
        <v>119</v>
      </c>
      <c r="BZ2746" t="s">
        <v>119</v>
      </c>
      <c r="CA2746">
        <v>1</v>
      </c>
      <c r="CC2746" t="s">
        <v>120</v>
      </c>
      <c r="CH2746">
        <v>540</v>
      </c>
      <c r="CI2746">
        <v>41700</v>
      </c>
      <c r="CJ2746" t="s">
        <v>106</v>
      </c>
      <c r="CK2746" t="s">
        <v>106</v>
      </c>
      <c r="CL2746">
        <v>15</v>
      </c>
      <c r="CM2746" t="s">
        <v>2963</v>
      </c>
      <c r="CO2746">
        <v>124806</v>
      </c>
      <c r="CQ2746">
        <v>0</v>
      </c>
      <c r="CR2746">
        <v>0</v>
      </c>
      <c r="CS2746">
        <v>0</v>
      </c>
      <c r="CY2746" t="s">
        <v>123</v>
      </c>
      <c r="CZ2746" t="s">
        <v>124</v>
      </c>
      <c r="DD2746" t="str" cm="1">
        <f t="array" ref="DD2746">TEXT(_xlfn.SEQUENCE(1, DATEDIF(AG2746, AH2746, "m") + 1, AG2746, 30), "YYYY-APMM")</f>
        <v>2013-AP09</v>
      </c>
      <c r="DN2746">
        <f t="shared" si="84"/>
        <v>1615.25</v>
      </c>
      <c r="DO2746" t="str">
        <f t="shared" si="85"/>
        <v>STEEL FIXERS SK</v>
      </c>
    </row>
    <row r="2747" spans="1:119" x14ac:dyDescent="0.35">
      <c r="A2747" t="s">
        <v>105</v>
      </c>
      <c r="B2747">
        <v>502032</v>
      </c>
      <c r="C2747">
        <v>6359</v>
      </c>
      <c r="D2747">
        <v>124807</v>
      </c>
      <c r="E2747">
        <v>13662</v>
      </c>
      <c r="F2747">
        <v>0</v>
      </c>
      <c r="G2747" t="s">
        <v>106</v>
      </c>
      <c r="H2747" t="s">
        <v>106</v>
      </c>
      <c r="I2747" t="s">
        <v>106</v>
      </c>
      <c r="J2747" t="s">
        <v>107</v>
      </c>
      <c r="K2747" t="s">
        <v>108</v>
      </c>
      <c r="L2747" t="s">
        <v>109</v>
      </c>
      <c r="M2747" t="s">
        <v>110</v>
      </c>
      <c r="N2747" t="s">
        <v>6528</v>
      </c>
      <c r="O2747" t="s">
        <v>3143</v>
      </c>
      <c r="P2747">
        <v>8167</v>
      </c>
      <c r="Q2747">
        <v>0</v>
      </c>
      <c r="R2747">
        <v>0</v>
      </c>
      <c r="S2747">
        <v>192</v>
      </c>
      <c r="T2747">
        <v>0</v>
      </c>
      <c r="U2747">
        <v>87.5</v>
      </c>
      <c r="V2747">
        <v>87.5</v>
      </c>
      <c r="W2747">
        <v>192</v>
      </c>
      <c r="X2747">
        <v>0</v>
      </c>
      <c r="Y2747">
        <v>0</v>
      </c>
      <c r="Z2747">
        <v>0</v>
      </c>
      <c r="AD2747" s="1">
        <v>41542.333333333336</v>
      </c>
      <c r="AE2747" s="1">
        <v>41571.708333333336</v>
      </c>
      <c r="AG2747" s="1">
        <v>41542.333333333336</v>
      </c>
      <c r="AH2747" s="1">
        <v>41571.708333333336</v>
      </c>
      <c r="AI2747" s="1">
        <v>41542.333333333336</v>
      </c>
      <c r="AJ2747" s="1">
        <v>41571.708333333336</v>
      </c>
      <c r="AK2747" s="1">
        <v>41542.333333333336</v>
      </c>
      <c r="AL2747" s="1">
        <v>41571.708333333336</v>
      </c>
      <c r="AM2747" s="1">
        <v>41542.333333333336</v>
      </c>
      <c r="AN2747" s="1">
        <v>41571.708333333336</v>
      </c>
      <c r="AP2747" t="s">
        <v>113</v>
      </c>
      <c r="AU2747" t="s">
        <v>6529</v>
      </c>
      <c r="AY2747" t="s">
        <v>106</v>
      </c>
      <c r="AZ2747">
        <v>0</v>
      </c>
      <c r="BA2747">
        <v>0</v>
      </c>
      <c r="BD2747" s="3">
        <v>41321.661805555559</v>
      </c>
      <c r="BE2747" s="3">
        <v>41321.663888888892</v>
      </c>
      <c r="BF2747" t="s">
        <v>115</v>
      </c>
      <c r="BG2747" t="s">
        <v>115</v>
      </c>
      <c r="BH2747">
        <v>8149</v>
      </c>
      <c r="BM2747">
        <v>43440</v>
      </c>
      <c r="BR2747" t="s">
        <v>3145</v>
      </c>
      <c r="BS2747" t="s">
        <v>3146</v>
      </c>
      <c r="BU2747">
        <v>1</v>
      </c>
      <c r="BV2747" t="s">
        <v>118</v>
      </c>
      <c r="BX2747" t="s">
        <v>119</v>
      </c>
      <c r="BY2747" t="s">
        <v>119</v>
      </c>
      <c r="BZ2747" t="s">
        <v>119</v>
      </c>
      <c r="CA2747">
        <v>1</v>
      </c>
      <c r="CC2747" t="s">
        <v>120</v>
      </c>
      <c r="CH2747">
        <v>540</v>
      </c>
      <c r="CI2747">
        <v>41700</v>
      </c>
      <c r="CJ2747" t="s">
        <v>106</v>
      </c>
      <c r="CK2747" t="s">
        <v>106</v>
      </c>
      <c r="CL2747">
        <v>15</v>
      </c>
      <c r="CM2747" t="s">
        <v>2963</v>
      </c>
      <c r="CO2747">
        <v>124806</v>
      </c>
      <c r="CQ2747">
        <v>0</v>
      </c>
      <c r="CR2747">
        <v>0</v>
      </c>
      <c r="CS2747">
        <v>0</v>
      </c>
      <c r="CY2747" t="s">
        <v>123</v>
      </c>
      <c r="CZ2747" t="s">
        <v>124</v>
      </c>
      <c r="DD2747" t="str" cm="1">
        <f t="array" ref="DD2747">TEXT(_xlfn.SEQUENCE(1, DATEDIF(AG2747, AH2747, "m") + 1, AG2747, 30), "YYYY-APMM")</f>
        <v>2013-AP09</v>
      </c>
      <c r="DN2747">
        <f t="shared" si="84"/>
        <v>87.5</v>
      </c>
      <c r="DO2747" t="str">
        <f t="shared" si="85"/>
        <v>CONCRETE MASON SK</v>
      </c>
    </row>
    <row r="2748" spans="1:119" x14ac:dyDescent="0.35">
      <c r="A2748" t="s">
        <v>105</v>
      </c>
      <c r="B2748">
        <v>502033</v>
      </c>
      <c r="C2748">
        <v>6359</v>
      </c>
      <c r="D2748">
        <v>124807</v>
      </c>
      <c r="E2748">
        <v>13662</v>
      </c>
      <c r="F2748">
        <v>0</v>
      </c>
      <c r="G2748" t="s">
        <v>106</v>
      </c>
      <c r="H2748" t="s">
        <v>106</v>
      </c>
      <c r="I2748" t="s">
        <v>106</v>
      </c>
      <c r="J2748" t="s">
        <v>107</v>
      </c>
      <c r="K2748" t="s">
        <v>108</v>
      </c>
      <c r="L2748" t="s">
        <v>109</v>
      </c>
      <c r="M2748" t="s">
        <v>110</v>
      </c>
      <c r="N2748" t="s">
        <v>6530</v>
      </c>
      <c r="O2748" t="s">
        <v>3164</v>
      </c>
      <c r="P2748">
        <v>8165</v>
      </c>
      <c r="Q2748">
        <v>0</v>
      </c>
      <c r="R2748">
        <v>0</v>
      </c>
      <c r="S2748">
        <v>200</v>
      </c>
      <c r="T2748">
        <v>0</v>
      </c>
      <c r="U2748">
        <v>10081.75</v>
      </c>
      <c r="V2748">
        <v>10081.75</v>
      </c>
      <c r="W2748">
        <v>200</v>
      </c>
      <c r="X2748">
        <v>0</v>
      </c>
      <c r="Y2748">
        <v>0</v>
      </c>
      <c r="Z2748">
        <v>0</v>
      </c>
      <c r="AD2748" s="1">
        <v>41557.333333333336</v>
      </c>
      <c r="AE2748" s="1">
        <v>41588.708333333336</v>
      </c>
      <c r="AG2748" s="1">
        <v>41557.333333333336</v>
      </c>
      <c r="AH2748" s="1">
        <v>41588.708333333336</v>
      </c>
      <c r="AI2748" s="1">
        <v>41557.333333333336</v>
      </c>
      <c r="AJ2748" s="1">
        <v>41588.708333333336</v>
      </c>
      <c r="AK2748" s="1">
        <v>41557.333333333336</v>
      </c>
      <c r="AL2748" s="1">
        <v>41588.708333333336</v>
      </c>
      <c r="AM2748" s="1">
        <v>41557.333333333336</v>
      </c>
      <c r="AN2748" s="1">
        <v>41588.708333333336</v>
      </c>
      <c r="AP2748" t="s">
        <v>113</v>
      </c>
      <c r="AU2748" t="s">
        <v>6531</v>
      </c>
      <c r="AY2748" t="s">
        <v>106</v>
      </c>
      <c r="AZ2748">
        <v>0</v>
      </c>
      <c r="BA2748">
        <v>0</v>
      </c>
      <c r="BD2748" s="3">
        <v>41321.661805555559</v>
      </c>
      <c r="BE2748" s="3">
        <v>41321.663888888892</v>
      </c>
      <c r="BF2748" t="s">
        <v>115</v>
      </c>
      <c r="BG2748" t="s">
        <v>115</v>
      </c>
      <c r="BH2748">
        <v>8149</v>
      </c>
      <c r="BM2748">
        <v>43420</v>
      </c>
      <c r="BR2748" t="s">
        <v>3122</v>
      </c>
      <c r="BS2748" t="s">
        <v>3123</v>
      </c>
      <c r="BU2748">
        <v>1</v>
      </c>
      <c r="BV2748" t="s">
        <v>118</v>
      </c>
      <c r="BX2748" t="s">
        <v>119</v>
      </c>
      <c r="BY2748" t="s">
        <v>119</v>
      </c>
      <c r="BZ2748" t="s">
        <v>119</v>
      </c>
      <c r="CA2748">
        <v>1</v>
      </c>
      <c r="CC2748" t="s">
        <v>120</v>
      </c>
      <c r="CH2748">
        <v>540</v>
      </c>
      <c r="CI2748">
        <v>41700</v>
      </c>
      <c r="CJ2748" t="s">
        <v>106</v>
      </c>
      <c r="CK2748" t="s">
        <v>106</v>
      </c>
      <c r="CL2748">
        <v>15</v>
      </c>
      <c r="CM2748" t="s">
        <v>2963</v>
      </c>
      <c r="CO2748">
        <v>124806</v>
      </c>
      <c r="CQ2748">
        <v>0</v>
      </c>
      <c r="CR2748">
        <v>0</v>
      </c>
      <c r="CS2748">
        <v>0</v>
      </c>
      <c r="CY2748" t="s">
        <v>123</v>
      </c>
      <c r="CZ2748" t="s">
        <v>124</v>
      </c>
      <c r="DD2748" t="str" cm="1">
        <f t="array" ref="DD2748:DE2748">TEXT(_xlfn.SEQUENCE(1, DATEDIF(AG2748, AH2748, "m") + 1, AG2748, 30), "YYYY-APMM")</f>
        <v>2013-AP10</v>
      </c>
      <c r="DE2748" t="str">
        <v>2013-AP11</v>
      </c>
      <c r="DN2748">
        <f t="shared" si="84"/>
        <v>5040.875</v>
      </c>
      <c r="DO2748" t="str">
        <f t="shared" si="85"/>
        <v>STEEL FIXERS SK</v>
      </c>
    </row>
    <row r="2749" spans="1:119" x14ac:dyDescent="0.35">
      <c r="A2749" t="s">
        <v>105</v>
      </c>
      <c r="B2749">
        <v>502034</v>
      </c>
      <c r="C2749">
        <v>6359</v>
      </c>
      <c r="D2749">
        <v>124807</v>
      </c>
      <c r="E2749">
        <v>13662</v>
      </c>
      <c r="F2749">
        <v>0</v>
      </c>
      <c r="G2749" t="s">
        <v>106</v>
      </c>
      <c r="H2749" t="s">
        <v>106</v>
      </c>
      <c r="I2749" t="s">
        <v>106</v>
      </c>
      <c r="J2749" t="s">
        <v>107</v>
      </c>
      <c r="K2749" t="s">
        <v>108</v>
      </c>
      <c r="L2749" t="s">
        <v>109</v>
      </c>
      <c r="M2749" t="s">
        <v>110</v>
      </c>
      <c r="N2749" t="s">
        <v>6532</v>
      </c>
      <c r="O2749" t="s">
        <v>3167</v>
      </c>
      <c r="P2749">
        <v>8167</v>
      </c>
      <c r="Q2749">
        <v>0</v>
      </c>
      <c r="R2749">
        <v>0</v>
      </c>
      <c r="S2749">
        <v>120</v>
      </c>
      <c r="T2749">
        <v>0</v>
      </c>
      <c r="U2749">
        <v>731.5</v>
      </c>
      <c r="V2749">
        <v>731.5</v>
      </c>
      <c r="W2749">
        <v>120</v>
      </c>
      <c r="X2749">
        <v>0</v>
      </c>
      <c r="Y2749">
        <v>0</v>
      </c>
      <c r="Z2749">
        <v>0</v>
      </c>
      <c r="AD2749" s="1">
        <v>41581.333333333336</v>
      </c>
      <c r="AE2749" s="1">
        <v>41597.708333333336</v>
      </c>
      <c r="AG2749" s="1">
        <v>41581.333333333336</v>
      </c>
      <c r="AH2749" s="1">
        <v>41597.708333333336</v>
      </c>
      <c r="AI2749" s="1">
        <v>41581.333333333336</v>
      </c>
      <c r="AJ2749" s="1">
        <v>41597.708333333336</v>
      </c>
      <c r="AK2749" s="1">
        <v>41581.333333333336</v>
      </c>
      <c r="AL2749" s="1">
        <v>41597.708333333336</v>
      </c>
      <c r="AM2749" s="1">
        <v>41581.333333333336</v>
      </c>
      <c r="AN2749" s="1">
        <v>41597.708333333336</v>
      </c>
      <c r="AP2749" t="s">
        <v>113</v>
      </c>
      <c r="AU2749" t="s">
        <v>6533</v>
      </c>
      <c r="AY2749" t="s">
        <v>106</v>
      </c>
      <c r="AZ2749">
        <v>0</v>
      </c>
      <c r="BA2749">
        <v>0</v>
      </c>
      <c r="BD2749" s="3">
        <v>41321.661805555559</v>
      </c>
      <c r="BE2749" s="3">
        <v>41321.663888888892</v>
      </c>
      <c r="BF2749" t="s">
        <v>115</v>
      </c>
      <c r="BG2749" t="s">
        <v>115</v>
      </c>
      <c r="BH2749">
        <v>8149</v>
      </c>
      <c r="BM2749">
        <v>43440</v>
      </c>
      <c r="BR2749" t="s">
        <v>3145</v>
      </c>
      <c r="BS2749" t="s">
        <v>3146</v>
      </c>
      <c r="BU2749">
        <v>1</v>
      </c>
      <c r="BV2749" t="s">
        <v>118</v>
      </c>
      <c r="BX2749" t="s">
        <v>119</v>
      </c>
      <c r="BY2749" t="s">
        <v>119</v>
      </c>
      <c r="BZ2749" t="s">
        <v>119</v>
      </c>
      <c r="CA2749">
        <v>1</v>
      </c>
      <c r="CC2749" t="s">
        <v>120</v>
      </c>
      <c r="CH2749">
        <v>540</v>
      </c>
      <c r="CI2749">
        <v>41700</v>
      </c>
      <c r="CJ2749" t="s">
        <v>106</v>
      </c>
      <c r="CK2749" t="s">
        <v>106</v>
      </c>
      <c r="CL2749">
        <v>15</v>
      </c>
      <c r="CM2749" t="s">
        <v>2963</v>
      </c>
      <c r="CO2749">
        <v>124806</v>
      </c>
      <c r="CQ2749">
        <v>0</v>
      </c>
      <c r="CR2749">
        <v>0</v>
      </c>
      <c r="CS2749">
        <v>0</v>
      </c>
      <c r="CY2749" t="s">
        <v>123</v>
      </c>
      <c r="CZ2749" t="s">
        <v>124</v>
      </c>
      <c r="DD2749" t="str" cm="1">
        <f t="array" ref="DD2749">TEXT(_xlfn.SEQUENCE(1, DATEDIF(AG2749, AH2749, "m") + 1, AG2749, 30), "YYYY-APMM")</f>
        <v>2013-AP11</v>
      </c>
      <c r="DN2749">
        <f t="shared" si="84"/>
        <v>731.5</v>
      </c>
      <c r="DO2749" t="str">
        <f t="shared" si="85"/>
        <v>CONCRETE MASON SK</v>
      </c>
    </row>
    <row r="2750" spans="1:119" x14ac:dyDescent="0.35">
      <c r="A2750" t="s">
        <v>105</v>
      </c>
      <c r="B2750">
        <v>502035</v>
      </c>
      <c r="C2750">
        <v>6359</v>
      </c>
      <c r="D2750">
        <v>124808</v>
      </c>
      <c r="E2750">
        <v>13662</v>
      </c>
      <c r="F2750">
        <v>0</v>
      </c>
      <c r="G2750" t="s">
        <v>106</v>
      </c>
      <c r="H2750" t="s">
        <v>106</v>
      </c>
      <c r="I2750" t="s">
        <v>106</v>
      </c>
      <c r="J2750" t="s">
        <v>107</v>
      </c>
      <c r="K2750" t="s">
        <v>108</v>
      </c>
      <c r="L2750" t="s">
        <v>109</v>
      </c>
      <c r="M2750" t="s">
        <v>110</v>
      </c>
      <c r="N2750" t="s">
        <v>6534</v>
      </c>
      <c r="O2750" t="s">
        <v>3140</v>
      </c>
      <c r="P2750">
        <v>8165</v>
      </c>
      <c r="Q2750">
        <v>0</v>
      </c>
      <c r="R2750">
        <v>0</v>
      </c>
      <c r="S2750">
        <v>200</v>
      </c>
      <c r="T2750">
        <v>0</v>
      </c>
      <c r="U2750">
        <v>1688.75</v>
      </c>
      <c r="V2750">
        <v>1688.75</v>
      </c>
      <c r="W2750">
        <v>200</v>
      </c>
      <c r="X2750">
        <v>0</v>
      </c>
      <c r="Y2750">
        <v>0</v>
      </c>
      <c r="Z2750">
        <v>0</v>
      </c>
      <c r="AD2750" s="1">
        <v>41486.333333333336</v>
      </c>
      <c r="AE2750" s="1">
        <v>41518.708333333336</v>
      </c>
      <c r="AG2750" s="1">
        <v>41486.333333333336</v>
      </c>
      <c r="AH2750" s="1">
        <v>41518.708333333336</v>
      </c>
      <c r="AI2750" s="1">
        <v>41486.333333333336</v>
      </c>
      <c r="AJ2750" s="1">
        <v>41518.708333333336</v>
      </c>
      <c r="AK2750" s="1">
        <v>41486.333333333336</v>
      </c>
      <c r="AL2750" s="1">
        <v>41518.708333333336</v>
      </c>
      <c r="AM2750" s="1">
        <v>41486.333333333336</v>
      </c>
      <c r="AN2750" s="1">
        <v>41518.708333333336</v>
      </c>
      <c r="AP2750" t="s">
        <v>113</v>
      </c>
      <c r="AU2750" t="s">
        <v>6535</v>
      </c>
      <c r="AY2750" t="s">
        <v>106</v>
      </c>
      <c r="AZ2750">
        <v>0</v>
      </c>
      <c r="BA2750">
        <v>0</v>
      </c>
      <c r="BD2750" s="3">
        <v>41321.661805555559</v>
      </c>
      <c r="BE2750" s="3">
        <v>41321.663888888892</v>
      </c>
      <c r="BF2750" t="s">
        <v>115</v>
      </c>
      <c r="BG2750" t="s">
        <v>115</v>
      </c>
      <c r="BH2750">
        <v>8149</v>
      </c>
      <c r="BM2750">
        <v>43420</v>
      </c>
      <c r="BR2750" t="s">
        <v>3122</v>
      </c>
      <c r="BS2750" t="s">
        <v>3123</v>
      </c>
      <c r="BU2750">
        <v>1</v>
      </c>
      <c r="BV2750" t="s">
        <v>118</v>
      </c>
      <c r="BX2750" t="s">
        <v>119</v>
      </c>
      <c r="BY2750" t="s">
        <v>119</v>
      </c>
      <c r="BZ2750" t="s">
        <v>119</v>
      </c>
      <c r="CA2750">
        <v>1</v>
      </c>
      <c r="CC2750" t="s">
        <v>120</v>
      </c>
      <c r="CH2750">
        <v>540</v>
      </c>
      <c r="CI2750">
        <v>41690</v>
      </c>
      <c r="CJ2750" t="s">
        <v>106</v>
      </c>
      <c r="CK2750" t="s">
        <v>106</v>
      </c>
      <c r="CL2750">
        <v>10</v>
      </c>
      <c r="CM2750" t="s">
        <v>2889</v>
      </c>
      <c r="CO2750">
        <v>124806</v>
      </c>
      <c r="CQ2750">
        <v>0</v>
      </c>
      <c r="CR2750">
        <v>0</v>
      </c>
      <c r="CS2750">
        <v>0</v>
      </c>
      <c r="CY2750" t="s">
        <v>123</v>
      </c>
      <c r="CZ2750" t="s">
        <v>124</v>
      </c>
      <c r="DD2750" t="str" cm="1">
        <f t="array" ref="DD2750:DE2750">TEXT(_xlfn.SEQUENCE(1, DATEDIF(AG2750, AH2750, "m") + 1, AG2750, 30), "YYYY-APMM")</f>
        <v>2013-AP07</v>
      </c>
      <c r="DE2750" t="str">
        <v>2013-AP08</v>
      </c>
      <c r="DN2750">
        <f t="shared" si="84"/>
        <v>844.375</v>
      </c>
      <c r="DO2750" t="str">
        <f t="shared" si="85"/>
        <v>STEEL FIXERS SK</v>
      </c>
    </row>
    <row r="2751" spans="1:119" x14ac:dyDescent="0.35">
      <c r="A2751" t="s">
        <v>105</v>
      </c>
      <c r="B2751">
        <v>502036</v>
      </c>
      <c r="C2751">
        <v>6359</v>
      </c>
      <c r="D2751">
        <v>124808</v>
      </c>
      <c r="E2751">
        <v>13662</v>
      </c>
      <c r="F2751">
        <v>0</v>
      </c>
      <c r="G2751" t="s">
        <v>106</v>
      </c>
      <c r="H2751" t="s">
        <v>106</v>
      </c>
      <c r="I2751" t="s">
        <v>106</v>
      </c>
      <c r="J2751" t="s">
        <v>107</v>
      </c>
      <c r="K2751" t="s">
        <v>108</v>
      </c>
      <c r="L2751" t="s">
        <v>109</v>
      </c>
      <c r="M2751" t="s">
        <v>110</v>
      </c>
      <c r="N2751" t="s">
        <v>6536</v>
      </c>
      <c r="O2751" t="s">
        <v>3143</v>
      </c>
      <c r="P2751">
        <v>8167</v>
      </c>
      <c r="Q2751">
        <v>0</v>
      </c>
      <c r="R2751">
        <v>0</v>
      </c>
      <c r="S2751">
        <v>192</v>
      </c>
      <c r="T2751">
        <v>0</v>
      </c>
      <c r="U2751">
        <v>101.5</v>
      </c>
      <c r="V2751">
        <v>101.5</v>
      </c>
      <c r="W2751">
        <v>192</v>
      </c>
      <c r="X2751">
        <v>0</v>
      </c>
      <c r="Y2751">
        <v>0</v>
      </c>
      <c r="Z2751">
        <v>0</v>
      </c>
      <c r="AD2751" s="1">
        <v>41499.333333333336</v>
      </c>
      <c r="AE2751" s="1">
        <v>41526.708333333336</v>
      </c>
      <c r="AG2751" s="1">
        <v>41499.333333333336</v>
      </c>
      <c r="AH2751" s="1">
        <v>41526.708333333336</v>
      </c>
      <c r="AI2751" s="1">
        <v>41499.333333333336</v>
      </c>
      <c r="AJ2751" s="1">
        <v>41526.708333333336</v>
      </c>
      <c r="AK2751" s="1">
        <v>41499.333333333336</v>
      </c>
      <c r="AL2751" s="1">
        <v>41526.708333333336</v>
      </c>
      <c r="AM2751" s="1">
        <v>41499.333333333336</v>
      </c>
      <c r="AN2751" s="1">
        <v>41526.708333333336</v>
      </c>
      <c r="AP2751" t="s">
        <v>113</v>
      </c>
      <c r="AU2751" t="s">
        <v>6537</v>
      </c>
      <c r="AY2751" t="s">
        <v>106</v>
      </c>
      <c r="AZ2751">
        <v>0</v>
      </c>
      <c r="BA2751">
        <v>0</v>
      </c>
      <c r="BD2751" s="3">
        <v>41321.661805555559</v>
      </c>
      <c r="BE2751" s="3">
        <v>41321.663888888892</v>
      </c>
      <c r="BF2751" t="s">
        <v>115</v>
      </c>
      <c r="BG2751" t="s">
        <v>115</v>
      </c>
      <c r="BH2751">
        <v>8149</v>
      </c>
      <c r="BM2751">
        <v>43440</v>
      </c>
      <c r="BR2751" t="s">
        <v>3145</v>
      </c>
      <c r="BS2751" t="s">
        <v>3146</v>
      </c>
      <c r="BU2751">
        <v>1</v>
      </c>
      <c r="BV2751" t="s">
        <v>118</v>
      </c>
      <c r="BX2751" t="s">
        <v>119</v>
      </c>
      <c r="BY2751" t="s">
        <v>119</v>
      </c>
      <c r="BZ2751" t="s">
        <v>119</v>
      </c>
      <c r="CA2751">
        <v>1</v>
      </c>
      <c r="CC2751" t="s">
        <v>120</v>
      </c>
      <c r="CH2751">
        <v>540</v>
      </c>
      <c r="CI2751">
        <v>41690</v>
      </c>
      <c r="CJ2751" t="s">
        <v>106</v>
      </c>
      <c r="CK2751" t="s">
        <v>106</v>
      </c>
      <c r="CL2751">
        <v>10</v>
      </c>
      <c r="CM2751" t="s">
        <v>2889</v>
      </c>
      <c r="CO2751">
        <v>124806</v>
      </c>
      <c r="CQ2751">
        <v>0</v>
      </c>
      <c r="CR2751">
        <v>0</v>
      </c>
      <c r="CS2751">
        <v>0</v>
      </c>
      <c r="CY2751" t="s">
        <v>123</v>
      </c>
      <c r="CZ2751" t="s">
        <v>124</v>
      </c>
      <c r="DD2751" t="str" cm="1">
        <f t="array" ref="DD2751">TEXT(_xlfn.SEQUENCE(1, DATEDIF(AG2751, AH2751, "m") + 1, AG2751, 30), "YYYY-APMM")</f>
        <v>2013-AP08</v>
      </c>
      <c r="DN2751">
        <f t="shared" si="84"/>
        <v>101.5</v>
      </c>
      <c r="DO2751" t="str">
        <f t="shared" si="85"/>
        <v>CONCRETE MASON SK</v>
      </c>
    </row>
    <row r="2752" spans="1:119" x14ac:dyDescent="0.35">
      <c r="A2752" t="s">
        <v>105</v>
      </c>
      <c r="B2752">
        <v>502037</v>
      </c>
      <c r="C2752">
        <v>6359</v>
      </c>
      <c r="D2752">
        <v>124808</v>
      </c>
      <c r="E2752">
        <v>13662</v>
      </c>
      <c r="F2752">
        <v>0</v>
      </c>
      <c r="G2752" t="s">
        <v>106</v>
      </c>
      <c r="H2752" t="s">
        <v>106</v>
      </c>
      <c r="I2752" t="s">
        <v>106</v>
      </c>
      <c r="J2752" t="s">
        <v>107</v>
      </c>
      <c r="K2752" t="s">
        <v>108</v>
      </c>
      <c r="L2752" t="s">
        <v>109</v>
      </c>
      <c r="M2752" t="s">
        <v>110</v>
      </c>
      <c r="N2752" t="s">
        <v>6538</v>
      </c>
      <c r="O2752" t="s">
        <v>3164</v>
      </c>
      <c r="P2752">
        <v>8165</v>
      </c>
      <c r="Q2752">
        <v>0</v>
      </c>
      <c r="R2752">
        <v>0</v>
      </c>
      <c r="S2752">
        <v>200</v>
      </c>
      <c r="T2752">
        <v>0</v>
      </c>
      <c r="U2752">
        <v>10592.75</v>
      </c>
      <c r="V2752">
        <v>10592.75</v>
      </c>
      <c r="W2752">
        <v>200</v>
      </c>
      <c r="X2752">
        <v>0</v>
      </c>
      <c r="Y2752">
        <v>0</v>
      </c>
      <c r="Z2752">
        <v>0</v>
      </c>
      <c r="AD2752" s="1">
        <v>41514.333333333336</v>
      </c>
      <c r="AE2752" s="1">
        <v>41542.708333333336</v>
      </c>
      <c r="AG2752" s="1">
        <v>41514.333333333336</v>
      </c>
      <c r="AH2752" s="1">
        <v>41542.708333333336</v>
      </c>
      <c r="AI2752" s="1">
        <v>41514.333333333336</v>
      </c>
      <c r="AJ2752" s="1">
        <v>41542.708333333336</v>
      </c>
      <c r="AK2752" s="1">
        <v>41514.333333333336</v>
      </c>
      <c r="AL2752" s="1">
        <v>41542.708333333336</v>
      </c>
      <c r="AM2752" s="1">
        <v>41514.333333333336</v>
      </c>
      <c r="AN2752" s="1">
        <v>41542.708333333336</v>
      </c>
      <c r="AP2752" t="s">
        <v>113</v>
      </c>
      <c r="AU2752" t="s">
        <v>6539</v>
      </c>
      <c r="AY2752" t="s">
        <v>106</v>
      </c>
      <c r="AZ2752">
        <v>0</v>
      </c>
      <c r="BA2752">
        <v>0</v>
      </c>
      <c r="BD2752" s="3">
        <v>41321.661805555559</v>
      </c>
      <c r="BE2752" s="3">
        <v>41321.663888888892</v>
      </c>
      <c r="BF2752" t="s">
        <v>115</v>
      </c>
      <c r="BG2752" t="s">
        <v>115</v>
      </c>
      <c r="BH2752">
        <v>8149</v>
      </c>
      <c r="BM2752">
        <v>43420</v>
      </c>
      <c r="BR2752" t="s">
        <v>3122</v>
      </c>
      <c r="BS2752" t="s">
        <v>3123</v>
      </c>
      <c r="BU2752">
        <v>1</v>
      </c>
      <c r="BV2752" t="s">
        <v>118</v>
      </c>
      <c r="BX2752" t="s">
        <v>119</v>
      </c>
      <c r="BY2752" t="s">
        <v>119</v>
      </c>
      <c r="BZ2752" t="s">
        <v>119</v>
      </c>
      <c r="CA2752">
        <v>1</v>
      </c>
      <c r="CC2752" t="s">
        <v>120</v>
      </c>
      <c r="CH2752">
        <v>540</v>
      </c>
      <c r="CI2752">
        <v>41690</v>
      </c>
      <c r="CJ2752" t="s">
        <v>106</v>
      </c>
      <c r="CK2752" t="s">
        <v>106</v>
      </c>
      <c r="CL2752">
        <v>10</v>
      </c>
      <c r="CM2752" t="s">
        <v>2889</v>
      </c>
      <c r="CO2752">
        <v>124806</v>
      </c>
      <c r="CQ2752">
        <v>0</v>
      </c>
      <c r="CR2752">
        <v>0</v>
      </c>
      <c r="CS2752">
        <v>0</v>
      </c>
      <c r="CY2752" t="s">
        <v>123</v>
      </c>
      <c r="CZ2752" t="s">
        <v>124</v>
      </c>
      <c r="DD2752" t="str" cm="1">
        <f t="array" ref="DD2752">TEXT(_xlfn.SEQUENCE(1, DATEDIF(AG2752, AH2752, "m") + 1, AG2752, 30), "YYYY-APMM")</f>
        <v>2013-AP08</v>
      </c>
      <c r="DN2752">
        <f t="shared" si="84"/>
        <v>10592.75</v>
      </c>
      <c r="DO2752" t="str">
        <f t="shared" si="85"/>
        <v>STEEL FIXERS SK</v>
      </c>
    </row>
    <row r="2753" spans="1:119" x14ac:dyDescent="0.35">
      <c r="A2753" t="s">
        <v>105</v>
      </c>
      <c r="B2753">
        <v>502038</v>
      </c>
      <c r="C2753">
        <v>6359</v>
      </c>
      <c r="D2753">
        <v>124808</v>
      </c>
      <c r="E2753">
        <v>13662</v>
      </c>
      <c r="F2753">
        <v>0</v>
      </c>
      <c r="G2753" t="s">
        <v>106</v>
      </c>
      <c r="H2753" t="s">
        <v>106</v>
      </c>
      <c r="I2753" t="s">
        <v>106</v>
      </c>
      <c r="J2753" t="s">
        <v>107</v>
      </c>
      <c r="K2753" t="s">
        <v>108</v>
      </c>
      <c r="L2753" t="s">
        <v>109</v>
      </c>
      <c r="M2753" t="s">
        <v>110</v>
      </c>
      <c r="N2753" t="s">
        <v>6540</v>
      </c>
      <c r="O2753" t="s">
        <v>3167</v>
      </c>
      <c r="P2753">
        <v>8167</v>
      </c>
      <c r="Q2753">
        <v>0</v>
      </c>
      <c r="R2753">
        <v>0</v>
      </c>
      <c r="S2753">
        <v>120</v>
      </c>
      <c r="T2753">
        <v>0</v>
      </c>
      <c r="U2753">
        <v>868</v>
      </c>
      <c r="V2753">
        <v>868</v>
      </c>
      <c r="W2753">
        <v>120</v>
      </c>
      <c r="X2753">
        <v>0</v>
      </c>
      <c r="Y2753">
        <v>0</v>
      </c>
      <c r="Z2753">
        <v>0</v>
      </c>
      <c r="AD2753" s="1">
        <v>41529.333333333336</v>
      </c>
      <c r="AE2753" s="1">
        <v>41546.708333333336</v>
      </c>
      <c r="AG2753" s="1">
        <v>41529.333333333336</v>
      </c>
      <c r="AH2753" s="1">
        <v>41546.708333333336</v>
      </c>
      <c r="AI2753" s="1">
        <v>41529.333333333336</v>
      </c>
      <c r="AJ2753" s="1">
        <v>41546.708333333336</v>
      </c>
      <c r="AK2753" s="1">
        <v>41529.333333333336</v>
      </c>
      <c r="AL2753" s="1">
        <v>41546.708333333336</v>
      </c>
      <c r="AM2753" s="1">
        <v>41529.333333333336</v>
      </c>
      <c r="AN2753" s="1">
        <v>41546.708333333336</v>
      </c>
      <c r="AP2753" t="s">
        <v>113</v>
      </c>
      <c r="AU2753" t="s">
        <v>6541</v>
      </c>
      <c r="AY2753" t="s">
        <v>106</v>
      </c>
      <c r="AZ2753">
        <v>0</v>
      </c>
      <c r="BA2753">
        <v>0</v>
      </c>
      <c r="BD2753" s="3">
        <v>41321.661805555559</v>
      </c>
      <c r="BE2753" s="3">
        <v>41321.663888888892</v>
      </c>
      <c r="BF2753" t="s">
        <v>115</v>
      </c>
      <c r="BG2753" t="s">
        <v>115</v>
      </c>
      <c r="BH2753">
        <v>8149</v>
      </c>
      <c r="BM2753">
        <v>43440</v>
      </c>
      <c r="BR2753" t="s">
        <v>3145</v>
      </c>
      <c r="BS2753" t="s">
        <v>3146</v>
      </c>
      <c r="BU2753">
        <v>1</v>
      </c>
      <c r="BV2753" t="s">
        <v>118</v>
      </c>
      <c r="BX2753" t="s">
        <v>119</v>
      </c>
      <c r="BY2753" t="s">
        <v>119</v>
      </c>
      <c r="BZ2753" t="s">
        <v>119</v>
      </c>
      <c r="CA2753">
        <v>1</v>
      </c>
      <c r="CC2753" t="s">
        <v>120</v>
      </c>
      <c r="CH2753">
        <v>540</v>
      </c>
      <c r="CI2753">
        <v>41690</v>
      </c>
      <c r="CJ2753" t="s">
        <v>106</v>
      </c>
      <c r="CK2753" t="s">
        <v>106</v>
      </c>
      <c r="CL2753">
        <v>10</v>
      </c>
      <c r="CM2753" t="s">
        <v>2889</v>
      </c>
      <c r="CO2753">
        <v>124806</v>
      </c>
      <c r="CQ2753">
        <v>0</v>
      </c>
      <c r="CR2753">
        <v>0</v>
      </c>
      <c r="CS2753">
        <v>0</v>
      </c>
      <c r="CY2753" t="s">
        <v>123</v>
      </c>
      <c r="CZ2753" t="s">
        <v>124</v>
      </c>
      <c r="DD2753" t="str" cm="1">
        <f t="array" ref="DD2753">TEXT(_xlfn.SEQUENCE(1, DATEDIF(AG2753, AH2753, "m") + 1, AG2753, 30), "YYYY-APMM")</f>
        <v>2013-AP09</v>
      </c>
      <c r="DN2753">
        <f t="shared" si="84"/>
        <v>868</v>
      </c>
      <c r="DO2753" t="str">
        <f t="shared" si="85"/>
        <v>CONCRETE MASON SK</v>
      </c>
    </row>
    <row r="2754" spans="1:119" x14ac:dyDescent="0.35">
      <c r="A2754" t="s">
        <v>105</v>
      </c>
      <c r="B2754">
        <v>502039</v>
      </c>
      <c r="C2754">
        <v>6359</v>
      </c>
      <c r="D2754">
        <v>124809</v>
      </c>
      <c r="E2754">
        <v>13662</v>
      </c>
      <c r="F2754">
        <v>0</v>
      </c>
      <c r="G2754" t="s">
        <v>106</v>
      </c>
      <c r="H2754" t="s">
        <v>106</v>
      </c>
      <c r="I2754" t="s">
        <v>106</v>
      </c>
      <c r="J2754" t="s">
        <v>107</v>
      </c>
      <c r="K2754" t="s">
        <v>108</v>
      </c>
      <c r="L2754" t="s">
        <v>109</v>
      </c>
      <c r="M2754" t="s">
        <v>110</v>
      </c>
      <c r="N2754" t="s">
        <v>6542</v>
      </c>
      <c r="O2754" t="s">
        <v>3140</v>
      </c>
      <c r="P2754">
        <v>8165</v>
      </c>
      <c r="Q2754">
        <v>232</v>
      </c>
      <c r="R2754">
        <v>0</v>
      </c>
      <c r="S2754">
        <v>144</v>
      </c>
      <c r="T2754">
        <v>0</v>
      </c>
      <c r="U2754">
        <v>549.5</v>
      </c>
      <c r="V2754">
        <v>549.5</v>
      </c>
      <c r="W2754">
        <v>144</v>
      </c>
      <c r="X2754">
        <v>0</v>
      </c>
      <c r="Y2754">
        <v>0</v>
      </c>
      <c r="Z2754">
        <v>0</v>
      </c>
      <c r="AD2754" s="1">
        <v>41617.333333333336</v>
      </c>
      <c r="AE2754" s="1">
        <v>41638.708333333336</v>
      </c>
      <c r="AG2754" s="1">
        <v>41583.333333333336</v>
      </c>
      <c r="AH2754" s="1">
        <v>41603.708333333336</v>
      </c>
      <c r="AI2754" s="1">
        <v>41583.333333333336</v>
      </c>
      <c r="AJ2754" s="1">
        <v>41603.708333333336</v>
      </c>
      <c r="AK2754" s="1">
        <v>41583.333333333336</v>
      </c>
      <c r="AL2754" s="1">
        <v>41603.708333333336</v>
      </c>
      <c r="AM2754" s="1">
        <v>41617.333333333336</v>
      </c>
      <c r="AN2754" s="1">
        <v>41638.708333333336</v>
      </c>
      <c r="AP2754" t="s">
        <v>113</v>
      </c>
      <c r="AU2754" t="s">
        <v>6543</v>
      </c>
      <c r="AY2754" t="s">
        <v>106</v>
      </c>
      <c r="AZ2754">
        <v>0</v>
      </c>
      <c r="BA2754">
        <v>0</v>
      </c>
      <c r="BD2754" s="3">
        <v>41321.661805555559</v>
      </c>
      <c r="BE2754" s="3">
        <v>41321.663888888892</v>
      </c>
      <c r="BF2754" t="s">
        <v>115</v>
      </c>
      <c r="BG2754" t="s">
        <v>115</v>
      </c>
      <c r="BH2754">
        <v>8149</v>
      </c>
      <c r="BM2754">
        <v>43420</v>
      </c>
      <c r="BR2754" t="s">
        <v>3122</v>
      </c>
      <c r="BS2754" t="s">
        <v>3123</v>
      </c>
      <c r="BU2754">
        <v>1</v>
      </c>
      <c r="BV2754" t="s">
        <v>118</v>
      </c>
      <c r="BX2754" t="s">
        <v>119</v>
      </c>
      <c r="BY2754" t="s">
        <v>119</v>
      </c>
      <c r="BZ2754" t="s">
        <v>119</v>
      </c>
      <c r="CA2754">
        <v>1</v>
      </c>
      <c r="CC2754" t="s">
        <v>120</v>
      </c>
      <c r="CH2754">
        <v>540</v>
      </c>
      <c r="CI2754">
        <v>41710</v>
      </c>
      <c r="CJ2754" t="s">
        <v>106</v>
      </c>
      <c r="CK2754" t="s">
        <v>106</v>
      </c>
      <c r="CL2754">
        <v>20</v>
      </c>
      <c r="CM2754" t="s">
        <v>2867</v>
      </c>
      <c r="CO2754">
        <v>124806</v>
      </c>
      <c r="CQ2754">
        <v>0</v>
      </c>
      <c r="CR2754">
        <v>0</v>
      </c>
      <c r="CS2754">
        <v>0</v>
      </c>
      <c r="CY2754" t="s">
        <v>123</v>
      </c>
      <c r="CZ2754" t="s">
        <v>124</v>
      </c>
      <c r="DD2754" t="str" cm="1">
        <f t="array" ref="DD2754">TEXT(_xlfn.SEQUENCE(1, DATEDIF(AG2754, AH2754, "m") + 1, AG2754, 30), "YYYY-APMM")</f>
        <v>2013-AP11</v>
      </c>
      <c r="DN2754">
        <f t="shared" si="84"/>
        <v>549.5</v>
      </c>
      <c r="DO2754" t="str">
        <f t="shared" si="85"/>
        <v>STEEL FIXERS SK</v>
      </c>
    </row>
    <row r="2755" spans="1:119" x14ac:dyDescent="0.35">
      <c r="A2755" t="s">
        <v>105</v>
      </c>
      <c r="B2755">
        <v>502040</v>
      </c>
      <c r="C2755">
        <v>6359</v>
      </c>
      <c r="D2755">
        <v>124809</v>
      </c>
      <c r="E2755">
        <v>13662</v>
      </c>
      <c r="F2755">
        <v>0</v>
      </c>
      <c r="G2755" t="s">
        <v>106</v>
      </c>
      <c r="H2755" t="s">
        <v>106</v>
      </c>
      <c r="I2755" t="s">
        <v>106</v>
      </c>
      <c r="J2755" t="s">
        <v>107</v>
      </c>
      <c r="K2755" t="s">
        <v>108</v>
      </c>
      <c r="L2755" t="s">
        <v>109</v>
      </c>
      <c r="M2755" t="s">
        <v>110</v>
      </c>
      <c r="N2755" t="s">
        <v>6544</v>
      </c>
      <c r="O2755" t="s">
        <v>3143</v>
      </c>
      <c r="P2755">
        <v>8167</v>
      </c>
      <c r="Q2755">
        <v>312</v>
      </c>
      <c r="R2755">
        <v>0</v>
      </c>
      <c r="S2755">
        <v>136</v>
      </c>
      <c r="T2755">
        <v>0</v>
      </c>
      <c r="U2755">
        <v>21</v>
      </c>
      <c r="V2755">
        <v>21</v>
      </c>
      <c r="W2755">
        <v>136</v>
      </c>
      <c r="X2755">
        <v>0</v>
      </c>
      <c r="Y2755">
        <v>0</v>
      </c>
      <c r="Z2755">
        <v>0</v>
      </c>
      <c r="AD2755" s="1">
        <v>41633.333333333336</v>
      </c>
      <c r="AE2755" s="1">
        <v>41652.708333333336</v>
      </c>
      <c r="AG2755" s="1">
        <v>41587.333333333336</v>
      </c>
      <c r="AH2755" s="1">
        <v>41605.708333333336</v>
      </c>
      <c r="AI2755" s="1">
        <v>41587.333333333336</v>
      </c>
      <c r="AJ2755" s="1">
        <v>41605.708333333336</v>
      </c>
      <c r="AK2755" s="1">
        <v>41587.333333333336</v>
      </c>
      <c r="AL2755" s="1">
        <v>41605.708333333336</v>
      </c>
      <c r="AM2755" s="1">
        <v>41633.333333333336</v>
      </c>
      <c r="AN2755" s="1">
        <v>41652.708333333336</v>
      </c>
      <c r="AP2755" t="s">
        <v>113</v>
      </c>
      <c r="AU2755" t="s">
        <v>6545</v>
      </c>
      <c r="AY2755" t="s">
        <v>106</v>
      </c>
      <c r="AZ2755">
        <v>0</v>
      </c>
      <c r="BA2755">
        <v>0</v>
      </c>
      <c r="BD2755" s="3">
        <v>41321.661805555559</v>
      </c>
      <c r="BE2755" s="3">
        <v>41321.663888888892</v>
      </c>
      <c r="BF2755" t="s">
        <v>115</v>
      </c>
      <c r="BG2755" t="s">
        <v>115</v>
      </c>
      <c r="BH2755">
        <v>8149</v>
      </c>
      <c r="BM2755">
        <v>43440</v>
      </c>
      <c r="BR2755" t="s">
        <v>3145</v>
      </c>
      <c r="BS2755" t="s">
        <v>3146</v>
      </c>
      <c r="BU2755">
        <v>1</v>
      </c>
      <c r="BV2755" t="s">
        <v>118</v>
      </c>
      <c r="BX2755" t="s">
        <v>119</v>
      </c>
      <c r="BY2755" t="s">
        <v>119</v>
      </c>
      <c r="BZ2755" t="s">
        <v>119</v>
      </c>
      <c r="CA2755">
        <v>1</v>
      </c>
      <c r="CC2755" t="s">
        <v>120</v>
      </c>
      <c r="CH2755">
        <v>540</v>
      </c>
      <c r="CI2755">
        <v>41710</v>
      </c>
      <c r="CJ2755" t="s">
        <v>106</v>
      </c>
      <c r="CK2755" t="s">
        <v>106</v>
      </c>
      <c r="CL2755">
        <v>20</v>
      </c>
      <c r="CM2755" t="s">
        <v>2867</v>
      </c>
      <c r="CO2755">
        <v>124806</v>
      </c>
      <c r="CQ2755">
        <v>0</v>
      </c>
      <c r="CR2755">
        <v>0</v>
      </c>
      <c r="CS2755">
        <v>0</v>
      </c>
      <c r="CY2755" t="s">
        <v>123</v>
      </c>
      <c r="CZ2755" t="s">
        <v>124</v>
      </c>
      <c r="DD2755" t="str" cm="1">
        <f t="array" ref="DD2755">TEXT(_xlfn.SEQUENCE(1, DATEDIF(AG2755, AH2755, "m") + 1, AG2755, 30), "YYYY-APMM")</f>
        <v>2013-AP11</v>
      </c>
      <c r="DN2755">
        <f t="shared" ref="DN2755:DN2818" si="86">V2755/COUNTIF(DD2755:DF2755, "&lt;&gt;")</f>
        <v>21</v>
      </c>
      <c r="DO2755" t="str">
        <f t="shared" ref="DO2755:DO2818" si="87">BR2755</f>
        <v>CONCRETE MASON SK</v>
      </c>
    </row>
    <row r="2756" spans="1:119" x14ac:dyDescent="0.35">
      <c r="A2756" t="s">
        <v>105</v>
      </c>
      <c r="B2756">
        <v>502041</v>
      </c>
      <c r="C2756">
        <v>6359</v>
      </c>
      <c r="D2756">
        <v>124809</v>
      </c>
      <c r="E2756">
        <v>13662</v>
      </c>
      <c r="F2756">
        <v>0</v>
      </c>
      <c r="G2756" t="s">
        <v>106</v>
      </c>
      <c r="H2756" t="s">
        <v>106</v>
      </c>
      <c r="I2756" t="s">
        <v>106</v>
      </c>
      <c r="J2756" t="s">
        <v>107</v>
      </c>
      <c r="K2756" t="s">
        <v>108</v>
      </c>
      <c r="L2756" t="s">
        <v>109</v>
      </c>
      <c r="M2756" t="s">
        <v>110</v>
      </c>
      <c r="N2756" t="s">
        <v>6546</v>
      </c>
      <c r="O2756" t="s">
        <v>5787</v>
      </c>
      <c r="P2756">
        <v>8165</v>
      </c>
      <c r="Q2756">
        <v>312</v>
      </c>
      <c r="R2756">
        <v>0</v>
      </c>
      <c r="S2756">
        <v>160</v>
      </c>
      <c r="T2756">
        <v>0</v>
      </c>
      <c r="U2756">
        <v>1576.75</v>
      </c>
      <c r="V2756">
        <v>1576.75</v>
      </c>
      <c r="W2756">
        <v>160</v>
      </c>
      <c r="X2756">
        <v>0</v>
      </c>
      <c r="Y2756">
        <v>0</v>
      </c>
      <c r="Z2756">
        <v>0</v>
      </c>
      <c r="AD2756" s="1">
        <v>41636.333333333336</v>
      </c>
      <c r="AE2756" s="1">
        <v>41658.708333333336</v>
      </c>
      <c r="AG2756" s="1">
        <v>41589.333333333336</v>
      </c>
      <c r="AH2756" s="1">
        <v>41611.708333333336</v>
      </c>
      <c r="AI2756" s="1">
        <v>41589.333333333336</v>
      </c>
      <c r="AJ2756" s="1">
        <v>41611.708333333336</v>
      </c>
      <c r="AK2756" s="1">
        <v>41589.333333333336</v>
      </c>
      <c r="AL2756" s="1">
        <v>41611.708333333336</v>
      </c>
      <c r="AM2756" s="1">
        <v>41636.333333333336</v>
      </c>
      <c r="AN2756" s="1">
        <v>41658.708333333336</v>
      </c>
      <c r="AP2756" t="s">
        <v>113</v>
      </c>
      <c r="AU2756" t="s">
        <v>6547</v>
      </c>
      <c r="AY2756" t="s">
        <v>106</v>
      </c>
      <c r="AZ2756">
        <v>0</v>
      </c>
      <c r="BA2756">
        <v>0</v>
      </c>
      <c r="BD2756" s="3">
        <v>41321.661805555559</v>
      </c>
      <c r="BE2756" s="3">
        <v>41321.663888888892</v>
      </c>
      <c r="BF2756" t="s">
        <v>115</v>
      </c>
      <c r="BG2756" t="s">
        <v>115</v>
      </c>
      <c r="BH2756">
        <v>8149</v>
      </c>
      <c r="BM2756">
        <v>43420</v>
      </c>
      <c r="BR2756" t="s">
        <v>3122</v>
      </c>
      <c r="BS2756" t="s">
        <v>3123</v>
      </c>
      <c r="BU2756">
        <v>1</v>
      </c>
      <c r="BV2756" t="s">
        <v>118</v>
      </c>
      <c r="BX2756" t="s">
        <v>119</v>
      </c>
      <c r="BY2756" t="s">
        <v>119</v>
      </c>
      <c r="BZ2756" t="s">
        <v>119</v>
      </c>
      <c r="CA2756">
        <v>1</v>
      </c>
      <c r="CC2756" t="s">
        <v>120</v>
      </c>
      <c r="CH2756">
        <v>540</v>
      </c>
      <c r="CI2756">
        <v>41710</v>
      </c>
      <c r="CJ2756" t="s">
        <v>106</v>
      </c>
      <c r="CK2756" t="s">
        <v>106</v>
      </c>
      <c r="CL2756">
        <v>20</v>
      </c>
      <c r="CM2756" t="s">
        <v>2867</v>
      </c>
      <c r="CO2756">
        <v>124806</v>
      </c>
      <c r="CQ2756">
        <v>0</v>
      </c>
      <c r="CR2756">
        <v>0</v>
      </c>
      <c r="CS2756">
        <v>0</v>
      </c>
      <c r="CY2756" t="s">
        <v>123</v>
      </c>
      <c r="CZ2756" t="s">
        <v>124</v>
      </c>
      <c r="DD2756" t="str" cm="1">
        <f t="array" ref="DD2756">TEXT(_xlfn.SEQUENCE(1, DATEDIF(AG2756, AH2756, "m") + 1, AG2756, 30), "YYYY-APMM")</f>
        <v>2013-AP11</v>
      </c>
      <c r="DN2756">
        <f t="shared" si="86"/>
        <v>1576.75</v>
      </c>
      <c r="DO2756" t="str">
        <f t="shared" si="87"/>
        <v>STEEL FIXERS SK</v>
      </c>
    </row>
    <row r="2757" spans="1:119" x14ac:dyDescent="0.35">
      <c r="A2757" t="s">
        <v>105</v>
      </c>
      <c r="B2757">
        <v>502042</v>
      </c>
      <c r="C2757">
        <v>6359</v>
      </c>
      <c r="D2757">
        <v>124809</v>
      </c>
      <c r="E2757">
        <v>13662</v>
      </c>
      <c r="F2757">
        <v>0</v>
      </c>
      <c r="G2757" t="s">
        <v>106</v>
      </c>
      <c r="H2757" t="s">
        <v>106</v>
      </c>
      <c r="I2757" t="s">
        <v>106</v>
      </c>
      <c r="J2757" t="s">
        <v>107</v>
      </c>
      <c r="K2757" t="s">
        <v>108</v>
      </c>
      <c r="L2757" t="s">
        <v>109</v>
      </c>
      <c r="M2757" t="s">
        <v>110</v>
      </c>
      <c r="N2757" t="s">
        <v>6548</v>
      </c>
      <c r="O2757" t="s">
        <v>5790</v>
      </c>
      <c r="P2757">
        <v>8167</v>
      </c>
      <c r="Q2757">
        <v>312</v>
      </c>
      <c r="R2757">
        <v>0</v>
      </c>
      <c r="S2757">
        <v>104</v>
      </c>
      <c r="T2757">
        <v>0</v>
      </c>
      <c r="U2757">
        <v>175</v>
      </c>
      <c r="V2757">
        <v>175</v>
      </c>
      <c r="W2757">
        <v>104</v>
      </c>
      <c r="X2757">
        <v>0</v>
      </c>
      <c r="Y2757">
        <v>0</v>
      </c>
      <c r="Z2757">
        <v>0</v>
      </c>
      <c r="AD2757" s="1">
        <v>41646.333333333336</v>
      </c>
      <c r="AE2757" s="1">
        <v>41660.708333333336</v>
      </c>
      <c r="AG2757" s="1">
        <v>41599.333333333336</v>
      </c>
      <c r="AH2757" s="1">
        <v>41613.708333333336</v>
      </c>
      <c r="AI2757" s="1">
        <v>41599.333333333336</v>
      </c>
      <c r="AJ2757" s="1">
        <v>41613.708333333336</v>
      </c>
      <c r="AK2757" s="1">
        <v>41599.333333333336</v>
      </c>
      <c r="AL2757" s="1">
        <v>41613.708333333336</v>
      </c>
      <c r="AM2757" s="1">
        <v>41646.333333333336</v>
      </c>
      <c r="AN2757" s="1">
        <v>41660.708333333336</v>
      </c>
      <c r="AP2757" t="s">
        <v>113</v>
      </c>
      <c r="AU2757" t="s">
        <v>6549</v>
      </c>
      <c r="AY2757" t="s">
        <v>106</v>
      </c>
      <c r="AZ2757">
        <v>0</v>
      </c>
      <c r="BA2757">
        <v>0</v>
      </c>
      <c r="BD2757" s="3">
        <v>41321.661805555559</v>
      </c>
      <c r="BE2757" s="3">
        <v>41321.663888888892</v>
      </c>
      <c r="BF2757" t="s">
        <v>115</v>
      </c>
      <c r="BG2757" t="s">
        <v>115</v>
      </c>
      <c r="BH2757">
        <v>8149</v>
      </c>
      <c r="BM2757">
        <v>43440</v>
      </c>
      <c r="BR2757" t="s">
        <v>3145</v>
      </c>
      <c r="BS2757" t="s">
        <v>3146</v>
      </c>
      <c r="BU2757">
        <v>1</v>
      </c>
      <c r="BV2757" t="s">
        <v>118</v>
      </c>
      <c r="BX2757" t="s">
        <v>119</v>
      </c>
      <c r="BY2757" t="s">
        <v>119</v>
      </c>
      <c r="BZ2757" t="s">
        <v>119</v>
      </c>
      <c r="CA2757">
        <v>1</v>
      </c>
      <c r="CC2757" t="s">
        <v>120</v>
      </c>
      <c r="CH2757">
        <v>540</v>
      </c>
      <c r="CI2757">
        <v>41710</v>
      </c>
      <c r="CJ2757" t="s">
        <v>106</v>
      </c>
      <c r="CK2757" t="s">
        <v>106</v>
      </c>
      <c r="CL2757">
        <v>20</v>
      </c>
      <c r="CM2757" t="s">
        <v>2867</v>
      </c>
      <c r="CO2757">
        <v>124806</v>
      </c>
      <c r="CQ2757">
        <v>0</v>
      </c>
      <c r="CR2757">
        <v>0</v>
      </c>
      <c r="CS2757">
        <v>0</v>
      </c>
      <c r="CY2757" t="s">
        <v>123</v>
      </c>
      <c r="CZ2757" t="s">
        <v>124</v>
      </c>
      <c r="DD2757" t="str" cm="1">
        <f t="array" ref="DD2757">TEXT(_xlfn.SEQUENCE(1, DATEDIF(AG2757, AH2757, "m") + 1, AG2757, 30), "YYYY-APMM")</f>
        <v>2013-AP11</v>
      </c>
      <c r="DN2757">
        <f t="shared" si="86"/>
        <v>175</v>
      </c>
      <c r="DO2757" t="str">
        <f t="shared" si="87"/>
        <v>CONCRETE MASON SK</v>
      </c>
    </row>
    <row r="2758" spans="1:119" x14ac:dyDescent="0.35">
      <c r="A2758" t="s">
        <v>105</v>
      </c>
      <c r="B2758">
        <v>502043</v>
      </c>
      <c r="C2758">
        <v>6359</v>
      </c>
      <c r="D2758">
        <v>124809</v>
      </c>
      <c r="E2758">
        <v>13662</v>
      </c>
      <c r="F2758">
        <v>0</v>
      </c>
      <c r="G2758" t="s">
        <v>106</v>
      </c>
      <c r="H2758" t="s">
        <v>106</v>
      </c>
      <c r="I2758" t="s">
        <v>106</v>
      </c>
      <c r="J2758" t="s">
        <v>107</v>
      </c>
      <c r="K2758" t="s">
        <v>108</v>
      </c>
      <c r="L2758" t="s">
        <v>109</v>
      </c>
      <c r="M2758" t="s">
        <v>110</v>
      </c>
      <c r="N2758" t="s">
        <v>6550</v>
      </c>
      <c r="O2758" t="s">
        <v>3154</v>
      </c>
      <c r="P2758">
        <v>8168</v>
      </c>
      <c r="Q2758">
        <v>464</v>
      </c>
      <c r="R2758">
        <v>0</v>
      </c>
      <c r="S2758">
        <v>200</v>
      </c>
      <c r="T2758">
        <v>0</v>
      </c>
      <c r="U2758">
        <v>1441</v>
      </c>
      <c r="V2758">
        <v>1441</v>
      </c>
      <c r="W2758">
        <v>200</v>
      </c>
      <c r="X2758">
        <v>0</v>
      </c>
      <c r="Y2758">
        <v>0</v>
      </c>
      <c r="Z2758">
        <v>0</v>
      </c>
      <c r="AD2758" s="1">
        <v>41671.333333333336</v>
      </c>
      <c r="AE2758" s="1">
        <v>41700.708333333336</v>
      </c>
      <c r="AG2758" s="1">
        <v>41602.333333333336</v>
      </c>
      <c r="AH2758" s="1">
        <v>41631.708333333336</v>
      </c>
      <c r="AI2758" s="1">
        <v>41602.333333333336</v>
      </c>
      <c r="AJ2758" s="1">
        <v>41631.708333333336</v>
      </c>
      <c r="AK2758" s="1">
        <v>41602.333333333336</v>
      </c>
      <c r="AL2758" s="1">
        <v>41631.708333333336</v>
      </c>
      <c r="AM2758" s="1">
        <v>41671.333333333336</v>
      </c>
      <c r="AN2758" s="1">
        <v>41700.708333333336</v>
      </c>
      <c r="AP2758" t="s">
        <v>113</v>
      </c>
      <c r="AU2758" t="s">
        <v>6551</v>
      </c>
      <c r="AY2758" t="s">
        <v>106</v>
      </c>
      <c r="AZ2758">
        <v>0</v>
      </c>
      <c r="BA2758">
        <v>0</v>
      </c>
      <c r="BD2758" s="3">
        <v>41321.661805555559</v>
      </c>
      <c r="BE2758" s="3">
        <v>41321.663888888892</v>
      </c>
      <c r="BF2758" t="s">
        <v>115</v>
      </c>
      <c r="BG2758" t="s">
        <v>115</v>
      </c>
      <c r="BH2758">
        <v>8149</v>
      </c>
      <c r="BM2758">
        <v>43450</v>
      </c>
      <c r="BR2758" t="s">
        <v>1309</v>
      </c>
      <c r="BS2758" t="s">
        <v>1310</v>
      </c>
      <c r="BU2758">
        <v>1</v>
      </c>
      <c r="BV2758" t="s">
        <v>118</v>
      </c>
      <c r="BX2758" t="s">
        <v>119</v>
      </c>
      <c r="BY2758" t="s">
        <v>119</v>
      </c>
      <c r="BZ2758" t="s">
        <v>119</v>
      </c>
      <c r="CA2758">
        <v>1</v>
      </c>
      <c r="CC2758" t="s">
        <v>120</v>
      </c>
      <c r="CH2758">
        <v>540</v>
      </c>
      <c r="CI2758">
        <v>41710</v>
      </c>
      <c r="CJ2758" t="s">
        <v>106</v>
      </c>
      <c r="CK2758" t="s">
        <v>106</v>
      </c>
      <c r="CL2758">
        <v>20</v>
      </c>
      <c r="CM2758" t="s">
        <v>2867</v>
      </c>
      <c r="CO2758">
        <v>124806</v>
      </c>
      <c r="CQ2758">
        <v>0</v>
      </c>
      <c r="CR2758">
        <v>0</v>
      </c>
      <c r="CS2758">
        <v>0</v>
      </c>
      <c r="CY2758" t="s">
        <v>123</v>
      </c>
      <c r="CZ2758" t="s">
        <v>124</v>
      </c>
      <c r="DD2758" t="str" cm="1">
        <f t="array" ref="DD2758">TEXT(_xlfn.SEQUENCE(1, DATEDIF(AG2758, AH2758, "m") + 1, AG2758, 30), "YYYY-APMM")</f>
        <v>2013-AP11</v>
      </c>
      <c r="DN2758">
        <f t="shared" si="86"/>
        <v>1441</v>
      </c>
      <c r="DO2758" t="str">
        <f t="shared" si="87"/>
        <v>BLOCK MASON SK</v>
      </c>
    </row>
    <row r="2759" spans="1:119" x14ac:dyDescent="0.35">
      <c r="A2759" t="s">
        <v>105</v>
      </c>
      <c r="B2759">
        <v>502044</v>
      </c>
      <c r="C2759">
        <v>6359</v>
      </c>
      <c r="D2759">
        <v>124809</v>
      </c>
      <c r="E2759">
        <v>13662</v>
      </c>
      <c r="F2759">
        <v>0</v>
      </c>
      <c r="G2759" t="s">
        <v>106</v>
      </c>
      <c r="H2759" t="s">
        <v>106</v>
      </c>
      <c r="I2759" t="s">
        <v>106</v>
      </c>
      <c r="J2759" t="s">
        <v>107</v>
      </c>
      <c r="K2759" t="s">
        <v>108</v>
      </c>
      <c r="L2759" t="s">
        <v>109</v>
      </c>
      <c r="M2759" t="s">
        <v>110</v>
      </c>
      <c r="N2759" t="s">
        <v>6552</v>
      </c>
      <c r="O2759" t="s">
        <v>3157</v>
      </c>
      <c r="P2759">
        <v>8165</v>
      </c>
      <c r="Q2759">
        <v>464</v>
      </c>
      <c r="R2759">
        <v>0</v>
      </c>
      <c r="S2759">
        <v>200</v>
      </c>
      <c r="T2759">
        <v>0</v>
      </c>
      <c r="U2759">
        <v>283.5</v>
      </c>
      <c r="V2759">
        <v>283.5</v>
      </c>
      <c r="W2759">
        <v>200</v>
      </c>
      <c r="X2759">
        <v>0</v>
      </c>
      <c r="Y2759">
        <v>0</v>
      </c>
      <c r="Z2759">
        <v>0</v>
      </c>
      <c r="AD2759" s="1">
        <v>41676.333333333336</v>
      </c>
      <c r="AE2759" s="1">
        <v>41706.708333333336</v>
      </c>
      <c r="AG2759" s="1">
        <v>41608.333333333336</v>
      </c>
      <c r="AH2759" s="1">
        <v>41637.708333333336</v>
      </c>
      <c r="AI2759" s="1">
        <v>41608.333333333336</v>
      </c>
      <c r="AJ2759" s="1">
        <v>41637.708333333336</v>
      </c>
      <c r="AK2759" s="1">
        <v>41608.333333333336</v>
      </c>
      <c r="AL2759" s="1">
        <v>41637.708333333336</v>
      </c>
      <c r="AM2759" s="1">
        <v>41676.333333333336</v>
      </c>
      <c r="AN2759" s="1">
        <v>41706.708333333336</v>
      </c>
      <c r="AP2759" t="s">
        <v>113</v>
      </c>
      <c r="AU2759" t="s">
        <v>6553</v>
      </c>
      <c r="AY2759" t="s">
        <v>106</v>
      </c>
      <c r="AZ2759">
        <v>0</v>
      </c>
      <c r="BA2759">
        <v>0</v>
      </c>
      <c r="BD2759" s="3">
        <v>41321.661805555559</v>
      </c>
      <c r="BE2759" s="3">
        <v>41321.663888888892</v>
      </c>
      <c r="BF2759" t="s">
        <v>115</v>
      </c>
      <c r="BG2759" t="s">
        <v>115</v>
      </c>
      <c r="BH2759">
        <v>8149</v>
      </c>
      <c r="BM2759">
        <v>43420</v>
      </c>
      <c r="BR2759" t="s">
        <v>3122</v>
      </c>
      <c r="BS2759" t="s">
        <v>3123</v>
      </c>
      <c r="BU2759">
        <v>1</v>
      </c>
      <c r="BV2759" t="s">
        <v>118</v>
      </c>
      <c r="BX2759" t="s">
        <v>119</v>
      </c>
      <c r="BY2759" t="s">
        <v>119</v>
      </c>
      <c r="BZ2759" t="s">
        <v>119</v>
      </c>
      <c r="CA2759">
        <v>1</v>
      </c>
      <c r="CC2759" t="s">
        <v>120</v>
      </c>
      <c r="CH2759">
        <v>540</v>
      </c>
      <c r="CI2759">
        <v>41710</v>
      </c>
      <c r="CJ2759" t="s">
        <v>106</v>
      </c>
      <c r="CK2759" t="s">
        <v>106</v>
      </c>
      <c r="CL2759">
        <v>20</v>
      </c>
      <c r="CM2759" t="s">
        <v>2867</v>
      </c>
      <c r="CO2759">
        <v>124806</v>
      </c>
      <c r="CQ2759">
        <v>0</v>
      </c>
      <c r="CR2759">
        <v>0</v>
      </c>
      <c r="CS2759">
        <v>0</v>
      </c>
      <c r="CY2759" t="s">
        <v>123</v>
      </c>
      <c r="CZ2759" t="s">
        <v>124</v>
      </c>
      <c r="DD2759" t="str" cm="1">
        <f t="array" ref="DD2759">TEXT(_xlfn.SEQUENCE(1, DATEDIF(AG2759, AH2759, "m") + 1, AG2759, 30), "YYYY-APMM")</f>
        <v>2013-AP11</v>
      </c>
      <c r="DN2759">
        <f t="shared" si="86"/>
        <v>283.5</v>
      </c>
      <c r="DO2759" t="str">
        <f t="shared" si="87"/>
        <v>STEEL FIXERS SK</v>
      </c>
    </row>
    <row r="2760" spans="1:119" x14ac:dyDescent="0.35">
      <c r="A2760" t="s">
        <v>105</v>
      </c>
      <c r="B2760">
        <v>502045</v>
      </c>
      <c r="C2760">
        <v>6359</v>
      </c>
      <c r="D2760">
        <v>124811</v>
      </c>
      <c r="E2760">
        <v>13662</v>
      </c>
      <c r="F2760">
        <v>0</v>
      </c>
      <c r="G2760" t="s">
        <v>106</v>
      </c>
      <c r="H2760" t="s">
        <v>106</v>
      </c>
      <c r="I2760" t="s">
        <v>106</v>
      </c>
      <c r="J2760" t="s">
        <v>107</v>
      </c>
      <c r="K2760" t="s">
        <v>108</v>
      </c>
      <c r="L2760" t="s">
        <v>109</v>
      </c>
      <c r="M2760" t="s">
        <v>110</v>
      </c>
      <c r="N2760" t="s">
        <v>6554</v>
      </c>
      <c r="O2760" t="s">
        <v>3112</v>
      </c>
      <c r="P2760">
        <v>8163</v>
      </c>
      <c r="Q2760">
        <v>0</v>
      </c>
      <c r="R2760">
        <v>0</v>
      </c>
      <c r="S2760">
        <v>184</v>
      </c>
      <c r="T2760">
        <v>0</v>
      </c>
      <c r="U2760">
        <v>588</v>
      </c>
      <c r="V2760">
        <v>588</v>
      </c>
      <c r="W2760">
        <v>184</v>
      </c>
      <c r="X2760">
        <v>0</v>
      </c>
      <c r="Y2760">
        <v>0</v>
      </c>
      <c r="Z2760">
        <v>0</v>
      </c>
      <c r="AD2760" s="1">
        <v>41377.333333333336</v>
      </c>
      <c r="AE2760" s="1">
        <v>41402.708333333336</v>
      </c>
      <c r="AG2760" s="1">
        <v>41377.333333333336</v>
      </c>
      <c r="AH2760" s="1">
        <v>41402.708333333336</v>
      </c>
      <c r="AI2760" s="1">
        <v>41377.333333333336</v>
      </c>
      <c r="AJ2760" s="1">
        <v>41402.708333333336</v>
      </c>
      <c r="AK2760" s="1">
        <v>41377.333333333336</v>
      </c>
      <c r="AL2760" s="1">
        <v>41402.708333333336</v>
      </c>
      <c r="AM2760" s="1">
        <v>41377.333333333336</v>
      </c>
      <c r="AN2760" s="1">
        <v>41402.708333333336</v>
      </c>
      <c r="AP2760" t="s">
        <v>113</v>
      </c>
      <c r="AU2760" t="s">
        <v>6555</v>
      </c>
      <c r="AY2760" t="s">
        <v>106</v>
      </c>
      <c r="AZ2760">
        <v>0</v>
      </c>
      <c r="BA2760">
        <v>0</v>
      </c>
      <c r="BD2760" s="3">
        <v>41321.661805555559</v>
      </c>
      <c r="BE2760" s="3">
        <v>41321.663888888892</v>
      </c>
      <c r="BF2760" t="s">
        <v>115</v>
      </c>
      <c r="BG2760" t="s">
        <v>115</v>
      </c>
      <c r="BH2760">
        <v>8149</v>
      </c>
      <c r="BM2760">
        <v>43400</v>
      </c>
      <c r="BR2760" t="s">
        <v>3114</v>
      </c>
      <c r="BS2760" t="s">
        <v>3115</v>
      </c>
      <c r="BU2760">
        <v>1</v>
      </c>
      <c r="BV2760" t="s">
        <v>118</v>
      </c>
      <c r="BX2760" t="s">
        <v>119</v>
      </c>
      <c r="BY2760" t="s">
        <v>119</v>
      </c>
      <c r="BZ2760" t="s">
        <v>119</v>
      </c>
      <c r="CA2760">
        <v>1</v>
      </c>
      <c r="CC2760" t="s">
        <v>120</v>
      </c>
      <c r="CH2760">
        <v>540</v>
      </c>
      <c r="CI2760">
        <v>41670</v>
      </c>
      <c r="CJ2760" t="s">
        <v>106</v>
      </c>
      <c r="CK2760" t="s">
        <v>106</v>
      </c>
      <c r="CL2760">
        <v>10</v>
      </c>
      <c r="CM2760" t="s">
        <v>3107</v>
      </c>
      <c r="CO2760">
        <v>124810</v>
      </c>
      <c r="CQ2760">
        <v>0</v>
      </c>
      <c r="CR2760">
        <v>0</v>
      </c>
      <c r="CS2760">
        <v>0</v>
      </c>
      <c r="CY2760" t="s">
        <v>123</v>
      </c>
      <c r="CZ2760" t="s">
        <v>124</v>
      </c>
      <c r="DD2760" t="str" cm="1">
        <f t="array" ref="DD2760">TEXT(_xlfn.SEQUENCE(1, DATEDIF(AG2760, AH2760, "m") + 1, AG2760, 30), "YYYY-APMM")</f>
        <v>2013-AP04</v>
      </c>
      <c r="DN2760">
        <f t="shared" si="86"/>
        <v>588</v>
      </c>
      <c r="DO2760" t="str">
        <f t="shared" si="87"/>
        <v>BLINDING MASON SK</v>
      </c>
    </row>
    <row r="2761" spans="1:119" x14ac:dyDescent="0.35">
      <c r="A2761" t="s">
        <v>105</v>
      </c>
      <c r="B2761">
        <v>502046</v>
      </c>
      <c r="C2761">
        <v>6359</v>
      </c>
      <c r="D2761">
        <v>124811</v>
      </c>
      <c r="E2761">
        <v>13662</v>
      </c>
      <c r="F2761">
        <v>0</v>
      </c>
      <c r="G2761" t="s">
        <v>106</v>
      </c>
      <c r="H2761" t="s">
        <v>106</v>
      </c>
      <c r="I2761" t="s">
        <v>106</v>
      </c>
      <c r="J2761" t="s">
        <v>107</v>
      </c>
      <c r="K2761" t="s">
        <v>108</v>
      </c>
      <c r="L2761" t="s">
        <v>109</v>
      </c>
      <c r="M2761" t="s">
        <v>110</v>
      </c>
      <c r="N2761" t="s">
        <v>6556</v>
      </c>
      <c r="O2761" t="s">
        <v>3117</v>
      </c>
      <c r="P2761">
        <v>8164</v>
      </c>
      <c r="Q2761">
        <v>0</v>
      </c>
      <c r="R2761">
        <v>0</v>
      </c>
      <c r="S2761">
        <v>200</v>
      </c>
      <c r="T2761">
        <v>0</v>
      </c>
      <c r="U2761">
        <v>1368.5</v>
      </c>
      <c r="V2761">
        <v>1368.5</v>
      </c>
      <c r="W2761">
        <v>200</v>
      </c>
      <c r="X2761">
        <v>0</v>
      </c>
      <c r="Y2761">
        <v>0</v>
      </c>
      <c r="Z2761">
        <v>0</v>
      </c>
      <c r="AD2761" s="1">
        <v>41382.333333333336</v>
      </c>
      <c r="AE2761" s="1">
        <v>41410.708333333336</v>
      </c>
      <c r="AG2761" s="1">
        <v>41382.333333333336</v>
      </c>
      <c r="AH2761" s="1">
        <v>41410.708333333336</v>
      </c>
      <c r="AI2761" s="1">
        <v>41382.333333333336</v>
      </c>
      <c r="AJ2761" s="1">
        <v>41410.708333333336</v>
      </c>
      <c r="AK2761" s="1">
        <v>41382.333333333336</v>
      </c>
      <c r="AL2761" s="1">
        <v>41410.708333333336</v>
      </c>
      <c r="AM2761" s="1">
        <v>41382.333333333336</v>
      </c>
      <c r="AN2761" s="1">
        <v>41410.708333333336</v>
      </c>
      <c r="AP2761" t="s">
        <v>113</v>
      </c>
      <c r="AU2761" t="s">
        <v>6557</v>
      </c>
      <c r="AY2761" t="s">
        <v>106</v>
      </c>
      <c r="AZ2761">
        <v>0</v>
      </c>
      <c r="BA2761">
        <v>0</v>
      </c>
      <c r="BD2761" s="3">
        <v>41321.661805555559</v>
      </c>
      <c r="BE2761" s="3">
        <v>41321.663888888892</v>
      </c>
      <c r="BF2761" t="s">
        <v>115</v>
      </c>
      <c r="BG2761" t="s">
        <v>115</v>
      </c>
      <c r="BH2761">
        <v>8149</v>
      </c>
      <c r="BM2761">
        <v>43410</v>
      </c>
      <c r="BR2761" t="s">
        <v>2865</v>
      </c>
      <c r="BS2761" t="s">
        <v>2866</v>
      </c>
      <c r="BU2761">
        <v>1</v>
      </c>
      <c r="BV2761" t="s">
        <v>118</v>
      </c>
      <c r="BX2761" t="s">
        <v>119</v>
      </c>
      <c r="BY2761" t="s">
        <v>119</v>
      </c>
      <c r="BZ2761" t="s">
        <v>119</v>
      </c>
      <c r="CA2761">
        <v>1</v>
      </c>
      <c r="CC2761" t="s">
        <v>120</v>
      </c>
      <c r="CH2761">
        <v>540</v>
      </c>
      <c r="CI2761">
        <v>41670</v>
      </c>
      <c r="CJ2761" t="s">
        <v>106</v>
      </c>
      <c r="CK2761" t="s">
        <v>106</v>
      </c>
      <c r="CL2761">
        <v>10</v>
      </c>
      <c r="CM2761" t="s">
        <v>3107</v>
      </c>
      <c r="CO2761">
        <v>124810</v>
      </c>
      <c r="CQ2761">
        <v>0</v>
      </c>
      <c r="CR2761">
        <v>0</v>
      </c>
      <c r="CS2761">
        <v>0</v>
      </c>
      <c r="CY2761" t="s">
        <v>123</v>
      </c>
      <c r="CZ2761" t="s">
        <v>124</v>
      </c>
      <c r="DD2761" t="str" cm="1">
        <f t="array" ref="DD2761">TEXT(_xlfn.SEQUENCE(1, DATEDIF(AG2761, AH2761, "m") + 1, AG2761, 30), "YYYY-APMM")</f>
        <v>2013-AP04</v>
      </c>
      <c r="DN2761">
        <f t="shared" si="86"/>
        <v>1368.5</v>
      </c>
      <c r="DO2761" t="str">
        <f t="shared" si="87"/>
        <v>SCREED MASON SK</v>
      </c>
    </row>
    <row r="2762" spans="1:119" x14ac:dyDescent="0.35">
      <c r="A2762" t="s">
        <v>105</v>
      </c>
      <c r="B2762">
        <v>502047</v>
      </c>
      <c r="C2762">
        <v>6359</v>
      </c>
      <c r="D2762">
        <v>124811</v>
      </c>
      <c r="E2762">
        <v>13662</v>
      </c>
      <c r="F2762">
        <v>0</v>
      </c>
      <c r="G2762" t="s">
        <v>106</v>
      </c>
      <c r="H2762" t="s">
        <v>106</v>
      </c>
      <c r="I2762" t="s">
        <v>106</v>
      </c>
      <c r="J2762" t="s">
        <v>107</v>
      </c>
      <c r="K2762" t="s">
        <v>108</v>
      </c>
      <c r="L2762" t="s">
        <v>109</v>
      </c>
      <c r="M2762" t="s">
        <v>110</v>
      </c>
      <c r="N2762" t="s">
        <v>6558</v>
      </c>
      <c r="O2762" t="s">
        <v>3120</v>
      </c>
      <c r="P2762">
        <v>8165</v>
      </c>
      <c r="Q2762">
        <v>0</v>
      </c>
      <c r="R2762">
        <v>0</v>
      </c>
      <c r="S2762">
        <v>160</v>
      </c>
      <c r="T2762">
        <v>0</v>
      </c>
      <c r="U2762">
        <v>4817.75</v>
      </c>
      <c r="V2762">
        <v>4817.75</v>
      </c>
      <c r="W2762">
        <v>160</v>
      </c>
      <c r="X2762">
        <v>0</v>
      </c>
      <c r="Y2762">
        <v>0</v>
      </c>
      <c r="Z2762">
        <v>0</v>
      </c>
      <c r="AD2762" s="1">
        <v>41398.333333333336</v>
      </c>
      <c r="AE2762" s="1">
        <v>41420.708333333336</v>
      </c>
      <c r="AG2762" s="1">
        <v>41398.333333333336</v>
      </c>
      <c r="AH2762" s="1">
        <v>41420.708333333336</v>
      </c>
      <c r="AI2762" s="1">
        <v>41398.333333333336</v>
      </c>
      <c r="AJ2762" s="1">
        <v>41420.708333333336</v>
      </c>
      <c r="AK2762" s="1">
        <v>41398.333333333336</v>
      </c>
      <c r="AL2762" s="1">
        <v>41420.708333333336</v>
      </c>
      <c r="AM2762" s="1">
        <v>41398.333333333336</v>
      </c>
      <c r="AN2762" s="1">
        <v>41420.708333333336</v>
      </c>
      <c r="AP2762" t="s">
        <v>113</v>
      </c>
      <c r="AU2762" t="s">
        <v>6559</v>
      </c>
      <c r="AY2762" t="s">
        <v>106</v>
      </c>
      <c r="AZ2762">
        <v>0</v>
      </c>
      <c r="BA2762">
        <v>0</v>
      </c>
      <c r="BD2762" s="3">
        <v>41321.661805555559</v>
      </c>
      <c r="BE2762" s="3">
        <v>41321.663888888892</v>
      </c>
      <c r="BF2762" t="s">
        <v>115</v>
      </c>
      <c r="BG2762" t="s">
        <v>115</v>
      </c>
      <c r="BH2762">
        <v>8149</v>
      </c>
      <c r="BM2762">
        <v>43420</v>
      </c>
      <c r="BR2762" t="s">
        <v>3122</v>
      </c>
      <c r="BS2762" t="s">
        <v>3123</v>
      </c>
      <c r="BU2762">
        <v>1</v>
      </c>
      <c r="BV2762" t="s">
        <v>118</v>
      </c>
      <c r="BX2762" t="s">
        <v>119</v>
      </c>
      <c r="BY2762" t="s">
        <v>119</v>
      </c>
      <c r="BZ2762" t="s">
        <v>119</v>
      </c>
      <c r="CA2762">
        <v>1</v>
      </c>
      <c r="CC2762" t="s">
        <v>120</v>
      </c>
      <c r="CH2762">
        <v>540</v>
      </c>
      <c r="CI2762">
        <v>41670</v>
      </c>
      <c r="CJ2762" t="s">
        <v>106</v>
      </c>
      <c r="CK2762" t="s">
        <v>106</v>
      </c>
      <c r="CL2762">
        <v>10</v>
      </c>
      <c r="CM2762" t="s">
        <v>3107</v>
      </c>
      <c r="CO2762">
        <v>124810</v>
      </c>
      <c r="CQ2762">
        <v>0</v>
      </c>
      <c r="CR2762">
        <v>0</v>
      </c>
      <c r="CS2762">
        <v>0</v>
      </c>
      <c r="CY2762" t="s">
        <v>123</v>
      </c>
      <c r="CZ2762" t="s">
        <v>124</v>
      </c>
      <c r="DD2762" t="str" cm="1">
        <f t="array" ref="DD2762">TEXT(_xlfn.SEQUENCE(1, DATEDIF(AG2762, AH2762, "m") + 1, AG2762, 30), "YYYY-APMM")</f>
        <v>2013-AP05</v>
      </c>
      <c r="DN2762">
        <f t="shared" si="86"/>
        <v>4817.75</v>
      </c>
      <c r="DO2762" t="str">
        <f t="shared" si="87"/>
        <v>STEEL FIXERS SK</v>
      </c>
    </row>
    <row r="2763" spans="1:119" x14ac:dyDescent="0.35">
      <c r="A2763" t="s">
        <v>105</v>
      </c>
      <c r="B2763">
        <v>502048</v>
      </c>
      <c r="C2763">
        <v>6359</v>
      </c>
      <c r="D2763">
        <v>124811</v>
      </c>
      <c r="E2763">
        <v>13662</v>
      </c>
      <c r="F2763">
        <v>0</v>
      </c>
      <c r="G2763" t="s">
        <v>106</v>
      </c>
      <c r="H2763" t="s">
        <v>106</v>
      </c>
      <c r="I2763" t="s">
        <v>106</v>
      </c>
      <c r="J2763" t="s">
        <v>107</v>
      </c>
      <c r="K2763" t="s">
        <v>108</v>
      </c>
      <c r="L2763" t="s">
        <v>109</v>
      </c>
      <c r="M2763" t="s">
        <v>110</v>
      </c>
      <c r="N2763" t="s">
        <v>6560</v>
      </c>
      <c r="O2763" t="s">
        <v>3137</v>
      </c>
      <c r="P2763">
        <v>8165</v>
      </c>
      <c r="Q2763">
        <v>0</v>
      </c>
      <c r="R2763">
        <v>0</v>
      </c>
      <c r="S2763">
        <v>200</v>
      </c>
      <c r="T2763">
        <v>0</v>
      </c>
      <c r="U2763">
        <v>1400</v>
      </c>
      <c r="V2763">
        <v>1400</v>
      </c>
      <c r="W2763">
        <v>200</v>
      </c>
      <c r="X2763">
        <v>0</v>
      </c>
      <c r="Y2763">
        <v>0</v>
      </c>
      <c r="Z2763">
        <v>0</v>
      </c>
      <c r="AD2763" s="1">
        <v>41407.333333333336</v>
      </c>
      <c r="AE2763" s="1">
        <v>41435.708333333336</v>
      </c>
      <c r="AG2763" s="1">
        <v>41407.333333333336</v>
      </c>
      <c r="AH2763" s="1">
        <v>41435.708333333336</v>
      </c>
      <c r="AI2763" s="1">
        <v>41407.333333333336</v>
      </c>
      <c r="AJ2763" s="1">
        <v>41435.708333333336</v>
      </c>
      <c r="AK2763" s="1">
        <v>41407.333333333336</v>
      </c>
      <c r="AL2763" s="1">
        <v>41435.708333333336</v>
      </c>
      <c r="AM2763" s="1">
        <v>41407.333333333336</v>
      </c>
      <c r="AN2763" s="1">
        <v>41435.708333333336</v>
      </c>
      <c r="AP2763" t="s">
        <v>113</v>
      </c>
      <c r="AU2763" t="s">
        <v>6561</v>
      </c>
      <c r="AY2763" t="s">
        <v>106</v>
      </c>
      <c r="AZ2763">
        <v>0</v>
      </c>
      <c r="BA2763">
        <v>0</v>
      </c>
      <c r="BD2763" s="3">
        <v>41321.661805555559</v>
      </c>
      <c r="BE2763" s="3">
        <v>41321.663888888892</v>
      </c>
      <c r="BF2763" t="s">
        <v>115</v>
      </c>
      <c r="BG2763" t="s">
        <v>115</v>
      </c>
      <c r="BH2763">
        <v>8149</v>
      </c>
      <c r="BM2763">
        <v>43420</v>
      </c>
      <c r="BR2763" t="s">
        <v>3122</v>
      </c>
      <c r="BS2763" t="s">
        <v>3123</v>
      </c>
      <c r="BU2763">
        <v>1</v>
      </c>
      <c r="BV2763" t="s">
        <v>118</v>
      </c>
      <c r="BX2763" t="s">
        <v>119</v>
      </c>
      <c r="BY2763" t="s">
        <v>119</v>
      </c>
      <c r="BZ2763" t="s">
        <v>119</v>
      </c>
      <c r="CA2763">
        <v>1</v>
      </c>
      <c r="CC2763" t="s">
        <v>120</v>
      </c>
      <c r="CH2763">
        <v>540</v>
      </c>
      <c r="CI2763">
        <v>41670</v>
      </c>
      <c r="CJ2763" t="s">
        <v>106</v>
      </c>
      <c r="CK2763" t="s">
        <v>106</v>
      </c>
      <c r="CL2763">
        <v>10</v>
      </c>
      <c r="CM2763" t="s">
        <v>3107</v>
      </c>
      <c r="CO2763">
        <v>124810</v>
      </c>
      <c r="CQ2763">
        <v>0</v>
      </c>
      <c r="CR2763">
        <v>0</v>
      </c>
      <c r="CS2763">
        <v>0</v>
      </c>
      <c r="CY2763" t="s">
        <v>123</v>
      </c>
      <c r="CZ2763" t="s">
        <v>124</v>
      </c>
      <c r="DD2763" t="str" cm="1">
        <f t="array" ref="DD2763">TEXT(_xlfn.SEQUENCE(1, DATEDIF(AG2763, AH2763, "m") + 1, AG2763, 30), "YYYY-APMM")</f>
        <v>2013-AP05</v>
      </c>
      <c r="DN2763">
        <f t="shared" si="86"/>
        <v>1400</v>
      </c>
      <c r="DO2763" t="str">
        <f t="shared" si="87"/>
        <v>STEEL FIXERS SK</v>
      </c>
    </row>
    <row r="2764" spans="1:119" x14ac:dyDescent="0.35">
      <c r="A2764" t="s">
        <v>105</v>
      </c>
      <c r="B2764">
        <v>502049</v>
      </c>
      <c r="C2764">
        <v>6359</v>
      </c>
      <c r="D2764">
        <v>124811</v>
      </c>
      <c r="E2764">
        <v>13662</v>
      </c>
      <c r="F2764">
        <v>0</v>
      </c>
      <c r="G2764" t="s">
        <v>106</v>
      </c>
      <c r="H2764" t="s">
        <v>106</v>
      </c>
      <c r="I2764" t="s">
        <v>106</v>
      </c>
      <c r="J2764" t="s">
        <v>107</v>
      </c>
      <c r="K2764" t="s">
        <v>108</v>
      </c>
      <c r="L2764" t="s">
        <v>109</v>
      </c>
      <c r="M2764" t="s">
        <v>110</v>
      </c>
      <c r="N2764" t="s">
        <v>6562</v>
      </c>
      <c r="O2764" t="s">
        <v>3125</v>
      </c>
      <c r="P2764">
        <v>8178</v>
      </c>
      <c r="Q2764">
        <v>0</v>
      </c>
      <c r="R2764">
        <v>0</v>
      </c>
      <c r="S2764">
        <v>200</v>
      </c>
      <c r="T2764">
        <v>0</v>
      </c>
      <c r="U2764">
        <v>213.5</v>
      </c>
      <c r="V2764">
        <v>213.5</v>
      </c>
      <c r="W2764">
        <v>200</v>
      </c>
      <c r="X2764">
        <v>0</v>
      </c>
      <c r="Y2764">
        <v>0</v>
      </c>
      <c r="Z2764">
        <v>0</v>
      </c>
      <c r="AD2764" s="1">
        <v>41416.333333333336</v>
      </c>
      <c r="AE2764" s="1">
        <v>41444.708333333336</v>
      </c>
      <c r="AG2764" s="1">
        <v>41416.333333333336</v>
      </c>
      <c r="AH2764" s="1">
        <v>41444.708333333336</v>
      </c>
      <c r="AI2764" s="1">
        <v>41416.333333333336</v>
      </c>
      <c r="AJ2764" s="1">
        <v>41444.708333333336</v>
      </c>
      <c r="AK2764" s="1">
        <v>41416.333333333336</v>
      </c>
      <c r="AL2764" s="1">
        <v>41444.708333333336</v>
      </c>
      <c r="AM2764" s="1">
        <v>41416.333333333336</v>
      </c>
      <c r="AN2764" s="1">
        <v>41444.708333333336</v>
      </c>
      <c r="AP2764" t="s">
        <v>113</v>
      </c>
      <c r="AU2764" t="s">
        <v>6563</v>
      </c>
      <c r="AY2764" t="s">
        <v>106</v>
      </c>
      <c r="AZ2764">
        <v>0</v>
      </c>
      <c r="BA2764">
        <v>0</v>
      </c>
      <c r="BD2764" s="3">
        <v>41321.661805555559</v>
      </c>
      <c r="BE2764" s="3">
        <v>41321.663888888892</v>
      </c>
      <c r="BF2764" t="s">
        <v>115</v>
      </c>
      <c r="BG2764" t="s">
        <v>115</v>
      </c>
      <c r="BH2764">
        <v>8149</v>
      </c>
      <c r="BM2764">
        <v>43550</v>
      </c>
      <c r="BR2764" t="s">
        <v>116</v>
      </c>
      <c r="BS2764" t="s">
        <v>117</v>
      </c>
      <c r="BU2764">
        <v>1</v>
      </c>
      <c r="BV2764" t="s">
        <v>118</v>
      </c>
      <c r="BX2764" t="s">
        <v>119</v>
      </c>
      <c r="BY2764" t="s">
        <v>119</v>
      </c>
      <c r="BZ2764" t="s">
        <v>119</v>
      </c>
      <c r="CA2764">
        <v>1</v>
      </c>
      <c r="CC2764" t="s">
        <v>120</v>
      </c>
      <c r="CH2764">
        <v>540</v>
      </c>
      <c r="CI2764">
        <v>41670</v>
      </c>
      <c r="CJ2764" t="s">
        <v>106</v>
      </c>
      <c r="CK2764" t="s">
        <v>106</v>
      </c>
      <c r="CL2764">
        <v>10</v>
      </c>
      <c r="CM2764" t="s">
        <v>3107</v>
      </c>
      <c r="CO2764">
        <v>124810</v>
      </c>
      <c r="CQ2764">
        <v>0</v>
      </c>
      <c r="CR2764">
        <v>0</v>
      </c>
      <c r="CS2764">
        <v>0</v>
      </c>
      <c r="CY2764" t="s">
        <v>123</v>
      </c>
      <c r="CZ2764" t="s">
        <v>124</v>
      </c>
      <c r="DD2764" t="str" cm="1">
        <f t="array" ref="DD2764">TEXT(_xlfn.SEQUENCE(1, DATEDIF(AG2764, AH2764, "m") + 1, AG2764, 30), "YYYY-APMM")</f>
        <v>2013-AP05</v>
      </c>
      <c r="DN2764">
        <f t="shared" si="86"/>
        <v>213.5</v>
      </c>
      <c r="DO2764" t="str">
        <f t="shared" si="87"/>
        <v>LABOR- SUBCONTRACTOR</v>
      </c>
    </row>
    <row r="2765" spans="1:119" x14ac:dyDescent="0.35">
      <c r="A2765" t="s">
        <v>105</v>
      </c>
      <c r="B2765">
        <v>502050</v>
      </c>
      <c r="C2765">
        <v>6359</v>
      </c>
      <c r="D2765">
        <v>124811</v>
      </c>
      <c r="E2765">
        <v>13662</v>
      </c>
      <c r="F2765">
        <v>0</v>
      </c>
      <c r="G2765" t="s">
        <v>106</v>
      </c>
      <c r="H2765" t="s">
        <v>106</v>
      </c>
      <c r="I2765" t="s">
        <v>106</v>
      </c>
      <c r="J2765" t="s">
        <v>107</v>
      </c>
      <c r="K2765" t="s">
        <v>108</v>
      </c>
      <c r="L2765" t="s">
        <v>109</v>
      </c>
      <c r="M2765" t="s">
        <v>110</v>
      </c>
      <c r="N2765" t="s">
        <v>6564</v>
      </c>
      <c r="O2765" t="s">
        <v>3128</v>
      </c>
      <c r="P2765">
        <v>8177</v>
      </c>
      <c r="Q2765">
        <v>0</v>
      </c>
      <c r="R2765">
        <v>0</v>
      </c>
      <c r="S2765">
        <v>200</v>
      </c>
      <c r="T2765">
        <v>0</v>
      </c>
      <c r="U2765">
        <v>2560</v>
      </c>
      <c r="V2765">
        <v>2560</v>
      </c>
      <c r="W2765">
        <v>200</v>
      </c>
      <c r="X2765">
        <v>2200</v>
      </c>
      <c r="Y2765">
        <v>0</v>
      </c>
      <c r="Z2765">
        <v>2200</v>
      </c>
      <c r="AD2765" s="1">
        <v>41427.333333333336</v>
      </c>
      <c r="AE2765" s="1">
        <v>41455.708333333336</v>
      </c>
      <c r="AG2765" s="1">
        <v>41427.333333333336</v>
      </c>
      <c r="AH2765" s="1">
        <v>41455.708333333336</v>
      </c>
      <c r="AI2765" s="1">
        <v>41427.333333333336</v>
      </c>
      <c r="AJ2765" s="1">
        <v>41455.708333333336</v>
      </c>
      <c r="AK2765" s="1">
        <v>41427.333333333336</v>
      </c>
      <c r="AL2765" s="1">
        <v>41455.708333333336</v>
      </c>
      <c r="AM2765" s="1">
        <v>41427.333333333336</v>
      </c>
      <c r="AN2765" s="1">
        <v>41455.708333333336</v>
      </c>
      <c r="AP2765" t="s">
        <v>113</v>
      </c>
      <c r="AU2765" t="s">
        <v>6565</v>
      </c>
      <c r="AY2765" t="s">
        <v>106</v>
      </c>
      <c r="AZ2765">
        <v>0</v>
      </c>
      <c r="BA2765">
        <v>0</v>
      </c>
      <c r="BD2765" s="3">
        <v>41321.661805555559</v>
      </c>
      <c r="BE2765" s="3">
        <v>41321.663888888892</v>
      </c>
      <c r="BF2765" t="s">
        <v>115</v>
      </c>
      <c r="BG2765" t="s">
        <v>115</v>
      </c>
      <c r="BH2765">
        <v>8149</v>
      </c>
      <c r="BM2765">
        <v>43540</v>
      </c>
      <c r="BR2765" t="s">
        <v>1299</v>
      </c>
      <c r="BS2765" t="s">
        <v>1300</v>
      </c>
      <c r="BU2765">
        <v>1</v>
      </c>
      <c r="BV2765" t="s">
        <v>118</v>
      </c>
      <c r="BX2765" t="s">
        <v>119</v>
      </c>
      <c r="BY2765" t="s">
        <v>119</v>
      </c>
      <c r="BZ2765" t="s">
        <v>119</v>
      </c>
      <c r="CA2765">
        <v>1</v>
      </c>
      <c r="CC2765" t="s">
        <v>120</v>
      </c>
      <c r="CH2765">
        <v>540</v>
      </c>
      <c r="CI2765">
        <v>41670</v>
      </c>
      <c r="CJ2765" t="s">
        <v>106</v>
      </c>
      <c r="CK2765" t="s">
        <v>106</v>
      </c>
      <c r="CL2765">
        <v>10</v>
      </c>
      <c r="CM2765" t="s">
        <v>3107</v>
      </c>
      <c r="CO2765">
        <v>124810</v>
      </c>
      <c r="CQ2765">
        <v>0</v>
      </c>
      <c r="CR2765">
        <v>0</v>
      </c>
      <c r="CS2765">
        <v>0</v>
      </c>
      <c r="CY2765" t="s">
        <v>123</v>
      </c>
      <c r="CZ2765" t="s">
        <v>124</v>
      </c>
      <c r="DD2765" t="str" cm="1">
        <f t="array" ref="DD2765">TEXT(_xlfn.SEQUENCE(1, DATEDIF(AG2765, AH2765, "m") + 1, AG2765, 30), "YYYY-APMM")</f>
        <v>2013-AP06</v>
      </c>
      <c r="DN2765">
        <f t="shared" si="86"/>
        <v>2560</v>
      </c>
      <c r="DO2765" t="str">
        <f t="shared" si="87"/>
        <v>LABOR - CIVIL</v>
      </c>
    </row>
    <row r="2766" spans="1:119" x14ac:dyDescent="0.35">
      <c r="A2766" t="s">
        <v>105</v>
      </c>
      <c r="B2766">
        <v>502051</v>
      </c>
      <c r="C2766">
        <v>6359</v>
      </c>
      <c r="D2766">
        <v>124811</v>
      </c>
      <c r="E2766">
        <v>13662</v>
      </c>
      <c r="F2766">
        <v>0</v>
      </c>
      <c r="G2766" t="s">
        <v>106</v>
      </c>
      <c r="H2766" t="s">
        <v>106</v>
      </c>
      <c r="I2766" t="s">
        <v>106</v>
      </c>
      <c r="J2766" t="s">
        <v>107</v>
      </c>
      <c r="K2766" t="s">
        <v>108</v>
      </c>
      <c r="L2766" t="s">
        <v>109</v>
      </c>
      <c r="M2766" t="s">
        <v>110</v>
      </c>
      <c r="N2766" t="s">
        <v>6566</v>
      </c>
      <c r="O2766" t="s">
        <v>3131</v>
      </c>
      <c r="P2766">
        <v>8163</v>
      </c>
      <c r="Q2766">
        <v>0</v>
      </c>
      <c r="R2766">
        <v>0</v>
      </c>
      <c r="S2766">
        <v>200</v>
      </c>
      <c r="T2766">
        <v>0</v>
      </c>
      <c r="U2766">
        <v>4745</v>
      </c>
      <c r="V2766">
        <v>4745</v>
      </c>
      <c r="W2766">
        <v>200</v>
      </c>
      <c r="X2766">
        <v>0</v>
      </c>
      <c r="Y2766">
        <v>0</v>
      </c>
      <c r="Z2766">
        <v>0</v>
      </c>
      <c r="AD2766" s="1">
        <v>41443.333333333336</v>
      </c>
      <c r="AE2766" s="1">
        <v>41471.708333333336</v>
      </c>
      <c r="AG2766" s="1">
        <v>41443.333333333336</v>
      </c>
      <c r="AH2766" s="1">
        <v>41471.708333333336</v>
      </c>
      <c r="AI2766" s="1">
        <v>41443.333333333336</v>
      </c>
      <c r="AJ2766" s="1">
        <v>41471.708333333336</v>
      </c>
      <c r="AK2766" s="1">
        <v>41443.333333333336</v>
      </c>
      <c r="AL2766" s="1">
        <v>41471.708333333336</v>
      </c>
      <c r="AM2766" s="1">
        <v>41443.333333333336</v>
      </c>
      <c r="AN2766" s="1">
        <v>41471.708333333336</v>
      </c>
      <c r="AP2766" t="s">
        <v>113</v>
      </c>
      <c r="AU2766" t="s">
        <v>6567</v>
      </c>
      <c r="AY2766" t="s">
        <v>106</v>
      </c>
      <c r="AZ2766">
        <v>0</v>
      </c>
      <c r="BA2766">
        <v>0</v>
      </c>
      <c r="BD2766" s="3">
        <v>41321.661805555559</v>
      </c>
      <c r="BE2766" s="3">
        <v>41321.663888888892</v>
      </c>
      <c r="BF2766" t="s">
        <v>115</v>
      </c>
      <c r="BG2766" t="s">
        <v>115</v>
      </c>
      <c r="BH2766">
        <v>8149</v>
      </c>
      <c r="BM2766">
        <v>43400</v>
      </c>
      <c r="BR2766" t="s">
        <v>3114</v>
      </c>
      <c r="BS2766" t="s">
        <v>3115</v>
      </c>
      <c r="BU2766">
        <v>1</v>
      </c>
      <c r="BV2766" t="s">
        <v>118</v>
      </c>
      <c r="BX2766" t="s">
        <v>119</v>
      </c>
      <c r="BY2766" t="s">
        <v>119</v>
      </c>
      <c r="BZ2766" t="s">
        <v>119</v>
      </c>
      <c r="CA2766">
        <v>1</v>
      </c>
      <c r="CC2766" t="s">
        <v>120</v>
      </c>
      <c r="CH2766">
        <v>540</v>
      </c>
      <c r="CI2766">
        <v>41670</v>
      </c>
      <c r="CJ2766" t="s">
        <v>106</v>
      </c>
      <c r="CK2766" t="s">
        <v>106</v>
      </c>
      <c r="CL2766">
        <v>10</v>
      </c>
      <c r="CM2766" t="s">
        <v>3107</v>
      </c>
      <c r="CO2766">
        <v>124810</v>
      </c>
      <c r="CQ2766">
        <v>0</v>
      </c>
      <c r="CR2766">
        <v>0</v>
      </c>
      <c r="CS2766">
        <v>0</v>
      </c>
      <c r="CY2766" t="s">
        <v>123</v>
      </c>
      <c r="CZ2766" t="s">
        <v>124</v>
      </c>
      <c r="DD2766" t="str" cm="1">
        <f t="array" ref="DD2766">TEXT(_xlfn.SEQUENCE(1, DATEDIF(AG2766, AH2766, "m") + 1, AG2766, 30), "YYYY-APMM")</f>
        <v>2013-AP06</v>
      </c>
      <c r="DN2766">
        <f t="shared" si="86"/>
        <v>4745</v>
      </c>
      <c r="DO2766" t="str">
        <f t="shared" si="87"/>
        <v>BLINDING MASON SK</v>
      </c>
    </row>
    <row r="2767" spans="1:119" x14ac:dyDescent="0.35">
      <c r="A2767" t="s">
        <v>105</v>
      </c>
      <c r="B2767">
        <v>502052</v>
      </c>
      <c r="C2767">
        <v>6359</v>
      </c>
      <c r="D2767">
        <v>124811</v>
      </c>
      <c r="E2767">
        <v>13662</v>
      </c>
      <c r="F2767">
        <v>0</v>
      </c>
      <c r="G2767" t="s">
        <v>106</v>
      </c>
      <c r="H2767" t="s">
        <v>106</v>
      </c>
      <c r="I2767" t="s">
        <v>106</v>
      </c>
      <c r="J2767" t="s">
        <v>107</v>
      </c>
      <c r="K2767" t="s">
        <v>108</v>
      </c>
      <c r="L2767" t="s">
        <v>109</v>
      </c>
      <c r="M2767" t="s">
        <v>110</v>
      </c>
      <c r="N2767" t="s">
        <v>6568</v>
      </c>
      <c r="O2767" t="s">
        <v>3134</v>
      </c>
      <c r="P2767">
        <v>8163</v>
      </c>
      <c r="Q2767">
        <v>0</v>
      </c>
      <c r="R2767">
        <v>0</v>
      </c>
      <c r="S2767">
        <v>200</v>
      </c>
      <c r="T2767">
        <v>0</v>
      </c>
      <c r="U2767">
        <v>3327.5</v>
      </c>
      <c r="V2767">
        <v>3327.5</v>
      </c>
      <c r="W2767">
        <v>200</v>
      </c>
      <c r="X2767">
        <v>0</v>
      </c>
      <c r="Y2767">
        <v>0</v>
      </c>
      <c r="Z2767">
        <v>0</v>
      </c>
      <c r="AD2767" s="1">
        <v>41470.333333333336</v>
      </c>
      <c r="AE2767" s="1">
        <v>41501.708333333336</v>
      </c>
      <c r="AG2767" s="1">
        <v>41470.333333333336</v>
      </c>
      <c r="AH2767" s="1">
        <v>41501.708333333336</v>
      </c>
      <c r="AI2767" s="1">
        <v>41470.333333333336</v>
      </c>
      <c r="AJ2767" s="1">
        <v>41501.708333333336</v>
      </c>
      <c r="AK2767" s="1">
        <v>41470.333333333336</v>
      </c>
      <c r="AL2767" s="1">
        <v>41501.708333333336</v>
      </c>
      <c r="AM2767" s="1">
        <v>41470.333333333336</v>
      </c>
      <c r="AN2767" s="1">
        <v>41501.708333333336</v>
      </c>
      <c r="AP2767" t="s">
        <v>113</v>
      </c>
      <c r="AU2767" t="s">
        <v>6569</v>
      </c>
      <c r="AY2767" t="s">
        <v>106</v>
      </c>
      <c r="AZ2767">
        <v>0</v>
      </c>
      <c r="BA2767">
        <v>0</v>
      </c>
      <c r="BD2767" s="3">
        <v>41321.661805555559</v>
      </c>
      <c r="BE2767" s="3">
        <v>41321.663888888892</v>
      </c>
      <c r="BF2767" t="s">
        <v>115</v>
      </c>
      <c r="BG2767" t="s">
        <v>115</v>
      </c>
      <c r="BH2767">
        <v>8149</v>
      </c>
      <c r="BM2767">
        <v>43400</v>
      </c>
      <c r="BR2767" t="s">
        <v>3114</v>
      </c>
      <c r="BS2767" t="s">
        <v>3115</v>
      </c>
      <c r="BU2767">
        <v>1</v>
      </c>
      <c r="BV2767" t="s">
        <v>118</v>
      </c>
      <c r="BX2767" t="s">
        <v>119</v>
      </c>
      <c r="BY2767" t="s">
        <v>119</v>
      </c>
      <c r="BZ2767" t="s">
        <v>119</v>
      </c>
      <c r="CA2767">
        <v>1</v>
      </c>
      <c r="CC2767" t="s">
        <v>120</v>
      </c>
      <c r="CH2767">
        <v>540</v>
      </c>
      <c r="CI2767">
        <v>41670</v>
      </c>
      <c r="CJ2767" t="s">
        <v>106</v>
      </c>
      <c r="CK2767" t="s">
        <v>106</v>
      </c>
      <c r="CL2767">
        <v>10</v>
      </c>
      <c r="CM2767" t="s">
        <v>3107</v>
      </c>
      <c r="CO2767">
        <v>124810</v>
      </c>
      <c r="CQ2767">
        <v>0</v>
      </c>
      <c r="CR2767">
        <v>0</v>
      </c>
      <c r="CS2767">
        <v>0</v>
      </c>
      <c r="CY2767" t="s">
        <v>123</v>
      </c>
      <c r="CZ2767" t="s">
        <v>124</v>
      </c>
      <c r="DD2767" t="str" cm="1">
        <f t="array" ref="DD2767:DE2767">TEXT(_xlfn.SEQUENCE(1, DATEDIF(AG2767, AH2767, "m") + 1, AG2767, 30), "YYYY-APMM")</f>
        <v>2013-AP07</v>
      </c>
      <c r="DE2767" t="str">
        <v>2013-AP08</v>
      </c>
      <c r="DN2767">
        <f t="shared" si="86"/>
        <v>1663.75</v>
      </c>
      <c r="DO2767" t="str">
        <f t="shared" si="87"/>
        <v>BLINDING MASON SK</v>
      </c>
    </row>
    <row r="2768" spans="1:119" x14ac:dyDescent="0.35">
      <c r="A2768" t="s">
        <v>105</v>
      </c>
      <c r="B2768">
        <v>502053</v>
      </c>
      <c r="C2768">
        <v>6359</v>
      </c>
      <c r="D2768">
        <v>124811</v>
      </c>
      <c r="E2768">
        <v>13662</v>
      </c>
      <c r="F2768">
        <v>0</v>
      </c>
      <c r="G2768" t="s">
        <v>106</v>
      </c>
      <c r="H2768" t="s">
        <v>106</v>
      </c>
      <c r="I2768" t="s">
        <v>106</v>
      </c>
      <c r="J2768" t="s">
        <v>107</v>
      </c>
      <c r="K2768" t="s">
        <v>108</v>
      </c>
      <c r="L2768" t="s">
        <v>109</v>
      </c>
      <c r="M2768" t="s">
        <v>110</v>
      </c>
      <c r="N2768" t="s">
        <v>6570</v>
      </c>
      <c r="O2768" t="s">
        <v>3105</v>
      </c>
      <c r="P2768">
        <v>8177</v>
      </c>
      <c r="Q2768">
        <v>0</v>
      </c>
      <c r="R2768">
        <v>0</v>
      </c>
      <c r="S2768">
        <v>200</v>
      </c>
      <c r="T2768">
        <v>0</v>
      </c>
      <c r="U2768">
        <v>1556</v>
      </c>
      <c r="V2768">
        <v>1556</v>
      </c>
      <c r="W2768">
        <v>200</v>
      </c>
      <c r="X2768">
        <v>732</v>
      </c>
      <c r="Y2768">
        <v>0</v>
      </c>
      <c r="Z2768">
        <v>732</v>
      </c>
      <c r="AD2768" s="1">
        <v>41363.333333333336</v>
      </c>
      <c r="AE2768" s="1">
        <v>41391.708333333336</v>
      </c>
      <c r="AG2768" s="1">
        <v>41363.333333333336</v>
      </c>
      <c r="AH2768" s="1">
        <v>41391.708333333336</v>
      </c>
      <c r="AI2768" s="1">
        <v>41363.333333333336</v>
      </c>
      <c r="AJ2768" s="1">
        <v>41391.708333333336</v>
      </c>
      <c r="AK2768" s="1">
        <v>41363.333333333336</v>
      </c>
      <c r="AL2768" s="1">
        <v>41391.708333333336</v>
      </c>
      <c r="AM2768" s="1">
        <v>41363.333333333336</v>
      </c>
      <c r="AN2768" s="1">
        <v>41391.708333333336</v>
      </c>
      <c r="AP2768" t="s">
        <v>113</v>
      </c>
      <c r="AU2768" t="s">
        <v>6571</v>
      </c>
      <c r="AY2768" t="s">
        <v>106</v>
      </c>
      <c r="AZ2768">
        <v>0</v>
      </c>
      <c r="BA2768">
        <v>0</v>
      </c>
      <c r="BD2768" s="3">
        <v>41321.661805555559</v>
      </c>
      <c r="BE2768" s="3">
        <v>41321.663888888892</v>
      </c>
      <c r="BF2768" t="s">
        <v>115</v>
      </c>
      <c r="BG2768" t="s">
        <v>115</v>
      </c>
      <c r="BH2768">
        <v>8149</v>
      </c>
      <c r="BM2768">
        <v>43540</v>
      </c>
      <c r="BR2768" t="s">
        <v>1299</v>
      </c>
      <c r="BS2768" t="s">
        <v>1300</v>
      </c>
      <c r="BU2768">
        <v>1</v>
      </c>
      <c r="BV2768" t="s">
        <v>118</v>
      </c>
      <c r="BX2768" t="s">
        <v>119</v>
      </c>
      <c r="BY2768" t="s">
        <v>119</v>
      </c>
      <c r="BZ2768" t="s">
        <v>119</v>
      </c>
      <c r="CA2768">
        <v>1</v>
      </c>
      <c r="CC2768" t="s">
        <v>120</v>
      </c>
      <c r="CH2768">
        <v>540</v>
      </c>
      <c r="CI2768">
        <v>41670</v>
      </c>
      <c r="CJ2768" t="s">
        <v>106</v>
      </c>
      <c r="CK2768" t="s">
        <v>106</v>
      </c>
      <c r="CL2768">
        <v>10</v>
      </c>
      <c r="CM2768" t="s">
        <v>3107</v>
      </c>
      <c r="CO2768">
        <v>124810</v>
      </c>
      <c r="CQ2768">
        <v>0</v>
      </c>
      <c r="CR2768">
        <v>0</v>
      </c>
      <c r="CS2768">
        <v>0</v>
      </c>
      <c r="CY2768" t="s">
        <v>123</v>
      </c>
      <c r="CZ2768" t="s">
        <v>124</v>
      </c>
      <c r="DD2768" t="str" cm="1">
        <f t="array" ref="DD2768">TEXT(_xlfn.SEQUENCE(1, DATEDIF(AG2768, AH2768, "m") + 1, AG2768, 30), "YYYY-APMM")</f>
        <v>2013-AP03</v>
      </c>
      <c r="DN2768">
        <f t="shared" si="86"/>
        <v>1556</v>
      </c>
      <c r="DO2768" t="str">
        <f t="shared" si="87"/>
        <v>LABOR - CIVIL</v>
      </c>
    </row>
    <row r="2769" spans="1:119" x14ac:dyDescent="0.35">
      <c r="A2769" t="s">
        <v>105</v>
      </c>
      <c r="B2769">
        <v>502054</v>
      </c>
      <c r="C2769">
        <v>6359</v>
      </c>
      <c r="D2769">
        <v>124811</v>
      </c>
      <c r="E2769">
        <v>13662</v>
      </c>
      <c r="F2769">
        <v>0</v>
      </c>
      <c r="G2769" t="s">
        <v>106</v>
      </c>
      <c r="H2769" t="s">
        <v>106</v>
      </c>
      <c r="I2769" t="s">
        <v>106</v>
      </c>
      <c r="J2769" t="s">
        <v>107</v>
      </c>
      <c r="K2769" t="s">
        <v>108</v>
      </c>
      <c r="L2769" t="s">
        <v>109</v>
      </c>
      <c r="M2769" t="s">
        <v>110</v>
      </c>
      <c r="N2769" t="s">
        <v>6572</v>
      </c>
      <c r="O2769" t="s">
        <v>3109</v>
      </c>
      <c r="P2769">
        <v>8178</v>
      </c>
      <c r="Q2769">
        <v>0</v>
      </c>
      <c r="R2769">
        <v>0</v>
      </c>
      <c r="S2769">
        <v>184</v>
      </c>
      <c r="T2769">
        <v>0</v>
      </c>
      <c r="U2769">
        <v>634.25</v>
      </c>
      <c r="V2769">
        <v>634.25</v>
      </c>
      <c r="W2769">
        <v>184</v>
      </c>
      <c r="X2769">
        <v>0</v>
      </c>
      <c r="Y2769">
        <v>0</v>
      </c>
      <c r="Z2769">
        <v>0</v>
      </c>
      <c r="AD2769" s="1">
        <v>41373.333333333336</v>
      </c>
      <c r="AE2769" s="1">
        <v>41399.708333333336</v>
      </c>
      <c r="AG2769" s="1">
        <v>41373.333333333336</v>
      </c>
      <c r="AH2769" s="1">
        <v>41399.708333333336</v>
      </c>
      <c r="AI2769" s="1">
        <v>41373.333333333336</v>
      </c>
      <c r="AJ2769" s="1">
        <v>41399.708333333336</v>
      </c>
      <c r="AK2769" s="1">
        <v>41373.333333333336</v>
      </c>
      <c r="AL2769" s="1">
        <v>41399.708333333336</v>
      </c>
      <c r="AM2769" s="1">
        <v>41373.333333333336</v>
      </c>
      <c r="AN2769" s="1">
        <v>41399.708333333336</v>
      </c>
      <c r="AP2769" t="s">
        <v>113</v>
      </c>
      <c r="AU2769" t="s">
        <v>6573</v>
      </c>
      <c r="AY2769" t="s">
        <v>106</v>
      </c>
      <c r="AZ2769">
        <v>0</v>
      </c>
      <c r="BA2769">
        <v>0</v>
      </c>
      <c r="BD2769" s="3">
        <v>41321.661805555559</v>
      </c>
      <c r="BE2769" s="3">
        <v>41321.663888888892</v>
      </c>
      <c r="BF2769" t="s">
        <v>115</v>
      </c>
      <c r="BG2769" t="s">
        <v>115</v>
      </c>
      <c r="BH2769">
        <v>8149</v>
      </c>
      <c r="BM2769">
        <v>43550</v>
      </c>
      <c r="BR2769" t="s">
        <v>116</v>
      </c>
      <c r="BS2769" t="s">
        <v>117</v>
      </c>
      <c r="BU2769">
        <v>1</v>
      </c>
      <c r="BV2769" t="s">
        <v>118</v>
      </c>
      <c r="BX2769" t="s">
        <v>119</v>
      </c>
      <c r="BY2769" t="s">
        <v>119</v>
      </c>
      <c r="BZ2769" t="s">
        <v>119</v>
      </c>
      <c r="CA2769">
        <v>1</v>
      </c>
      <c r="CC2769" t="s">
        <v>120</v>
      </c>
      <c r="CH2769">
        <v>540</v>
      </c>
      <c r="CI2769">
        <v>41670</v>
      </c>
      <c r="CJ2769" t="s">
        <v>106</v>
      </c>
      <c r="CK2769" t="s">
        <v>106</v>
      </c>
      <c r="CL2769">
        <v>10</v>
      </c>
      <c r="CM2769" t="s">
        <v>3107</v>
      </c>
      <c r="CO2769">
        <v>124810</v>
      </c>
      <c r="CQ2769">
        <v>0</v>
      </c>
      <c r="CR2769">
        <v>0</v>
      </c>
      <c r="CS2769">
        <v>0</v>
      </c>
      <c r="CY2769" t="s">
        <v>123</v>
      </c>
      <c r="CZ2769" t="s">
        <v>124</v>
      </c>
      <c r="DD2769" t="str" cm="1">
        <f t="array" ref="DD2769">TEXT(_xlfn.SEQUENCE(1, DATEDIF(AG2769, AH2769, "m") + 1, AG2769, 30), "YYYY-APMM")</f>
        <v>2013-AP04</v>
      </c>
      <c r="DN2769">
        <f t="shared" si="86"/>
        <v>634.25</v>
      </c>
      <c r="DO2769" t="str">
        <f t="shared" si="87"/>
        <v>LABOR- SUBCONTRACTOR</v>
      </c>
    </row>
    <row r="2770" spans="1:119" x14ac:dyDescent="0.35">
      <c r="A2770" t="s">
        <v>105</v>
      </c>
      <c r="B2770">
        <v>502055</v>
      </c>
      <c r="C2770">
        <v>6359</v>
      </c>
      <c r="D2770">
        <v>124814</v>
      </c>
      <c r="E2770">
        <v>13662</v>
      </c>
      <c r="F2770">
        <v>0</v>
      </c>
      <c r="G2770" t="s">
        <v>106</v>
      </c>
      <c r="H2770" t="s">
        <v>106</v>
      </c>
      <c r="I2770" t="s">
        <v>106</v>
      </c>
      <c r="J2770" t="s">
        <v>107</v>
      </c>
      <c r="K2770" t="s">
        <v>108</v>
      </c>
      <c r="L2770" t="s">
        <v>109</v>
      </c>
      <c r="M2770" t="s">
        <v>110</v>
      </c>
      <c r="N2770" t="s">
        <v>6574</v>
      </c>
      <c r="O2770" t="s">
        <v>3063</v>
      </c>
      <c r="P2770">
        <v>8178</v>
      </c>
      <c r="Q2770">
        <v>280</v>
      </c>
      <c r="R2770">
        <v>0</v>
      </c>
      <c r="S2770">
        <v>144</v>
      </c>
      <c r="T2770">
        <v>0</v>
      </c>
      <c r="U2770">
        <v>2732.4</v>
      </c>
      <c r="V2770">
        <v>2732.4</v>
      </c>
      <c r="W2770">
        <v>144</v>
      </c>
      <c r="X2770">
        <v>0</v>
      </c>
      <c r="Y2770">
        <v>0</v>
      </c>
      <c r="Z2770">
        <v>0</v>
      </c>
      <c r="AD2770" s="1">
        <v>41620.333333333336</v>
      </c>
      <c r="AE2770" s="1">
        <v>41641.708333333336</v>
      </c>
      <c r="AG2770" s="1">
        <v>41580.333333333336</v>
      </c>
      <c r="AH2770" s="1">
        <v>41599.708333333336</v>
      </c>
      <c r="AI2770" s="1">
        <v>41580.333333333336</v>
      </c>
      <c r="AJ2770" s="1">
        <v>41599.708333333336</v>
      </c>
      <c r="AK2770" s="1">
        <v>41580.333333333336</v>
      </c>
      <c r="AL2770" s="1">
        <v>41599.708333333336</v>
      </c>
      <c r="AM2770" s="1">
        <v>41620.333333333336</v>
      </c>
      <c r="AN2770" s="1">
        <v>41641.708333333336</v>
      </c>
      <c r="AP2770" t="s">
        <v>113</v>
      </c>
      <c r="AU2770" t="s">
        <v>6575</v>
      </c>
      <c r="AY2770" t="s">
        <v>106</v>
      </c>
      <c r="AZ2770">
        <v>0</v>
      </c>
      <c r="BA2770">
        <v>0</v>
      </c>
      <c r="BD2770" s="3">
        <v>41321.661805555559</v>
      </c>
      <c r="BE2770" s="3">
        <v>41321.663888888892</v>
      </c>
      <c r="BF2770" t="s">
        <v>115</v>
      </c>
      <c r="BG2770" t="s">
        <v>115</v>
      </c>
      <c r="BH2770">
        <v>8149</v>
      </c>
      <c r="BM2770">
        <v>43550</v>
      </c>
      <c r="BR2770" t="s">
        <v>116</v>
      </c>
      <c r="BS2770" t="s">
        <v>117</v>
      </c>
      <c r="BU2770">
        <v>1</v>
      </c>
      <c r="BV2770" t="s">
        <v>118</v>
      </c>
      <c r="BX2770" t="s">
        <v>119</v>
      </c>
      <c r="BY2770" t="s">
        <v>119</v>
      </c>
      <c r="BZ2770" t="s">
        <v>119</v>
      </c>
      <c r="CA2770">
        <v>1</v>
      </c>
      <c r="CC2770" t="s">
        <v>120</v>
      </c>
      <c r="CH2770">
        <v>540</v>
      </c>
      <c r="CI2770">
        <v>41860</v>
      </c>
      <c r="CJ2770" t="s">
        <v>106</v>
      </c>
      <c r="CK2770" t="s">
        <v>106</v>
      </c>
      <c r="CL2770">
        <v>10</v>
      </c>
      <c r="CM2770" t="s">
        <v>2889</v>
      </c>
      <c r="CO2770">
        <v>124813</v>
      </c>
      <c r="CQ2770">
        <v>0</v>
      </c>
      <c r="CR2770">
        <v>0</v>
      </c>
      <c r="CS2770">
        <v>0</v>
      </c>
      <c r="CY2770" t="s">
        <v>123</v>
      </c>
      <c r="CZ2770" t="s">
        <v>124</v>
      </c>
      <c r="DD2770" t="str" cm="1">
        <f t="array" ref="DD2770">TEXT(_xlfn.SEQUENCE(1, DATEDIF(AG2770, AH2770, "m") + 1, AG2770, 30), "YYYY-APMM")</f>
        <v>2013-AP11</v>
      </c>
      <c r="DN2770">
        <f t="shared" si="86"/>
        <v>2732.4</v>
      </c>
      <c r="DO2770" t="str">
        <f t="shared" si="87"/>
        <v>LABOR- SUBCONTRACTOR</v>
      </c>
    </row>
    <row r="2771" spans="1:119" x14ac:dyDescent="0.35">
      <c r="A2771" t="s">
        <v>105</v>
      </c>
      <c r="B2771">
        <v>502056</v>
      </c>
      <c r="C2771">
        <v>6359</v>
      </c>
      <c r="D2771">
        <v>124814</v>
      </c>
      <c r="E2771">
        <v>13662</v>
      </c>
      <c r="F2771">
        <v>0</v>
      </c>
      <c r="G2771" t="s">
        <v>106</v>
      </c>
      <c r="H2771" t="s">
        <v>106</v>
      </c>
      <c r="I2771" t="s">
        <v>106</v>
      </c>
      <c r="J2771" t="s">
        <v>107</v>
      </c>
      <c r="K2771" t="s">
        <v>108</v>
      </c>
      <c r="L2771" t="s">
        <v>109</v>
      </c>
      <c r="M2771" t="s">
        <v>110</v>
      </c>
      <c r="N2771" t="s">
        <v>6576</v>
      </c>
      <c r="O2771" t="s">
        <v>3066</v>
      </c>
      <c r="P2771">
        <v>8178</v>
      </c>
      <c r="Q2771">
        <v>448</v>
      </c>
      <c r="R2771">
        <v>136</v>
      </c>
      <c r="S2771">
        <v>144</v>
      </c>
      <c r="T2771">
        <v>0</v>
      </c>
      <c r="U2771">
        <v>216</v>
      </c>
      <c r="V2771">
        <v>216</v>
      </c>
      <c r="W2771">
        <v>144</v>
      </c>
      <c r="X2771">
        <v>0</v>
      </c>
      <c r="Y2771">
        <v>0</v>
      </c>
      <c r="Z2771">
        <v>0</v>
      </c>
      <c r="AD2771" s="1">
        <v>41646.333333333336</v>
      </c>
      <c r="AE2771" s="1">
        <v>41666.708333333336</v>
      </c>
      <c r="AG2771" s="1">
        <v>41580.333333333336</v>
      </c>
      <c r="AH2771" s="1">
        <v>41599.708333333336</v>
      </c>
      <c r="AI2771" s="1">
        <v>41580.333333333336</v>
      </c>
      <c r="AJ2771" s="1">
        <v>41599.708333333336</v>
      </c>
      <c r="AK2771" s="1">
        <v>41580.333333333336</v>
      </c>
      <c r="AL2771" s="1">
        <v>41599.708333333336</v>
      </c>
      <c r="AM2771" s="1">
        <v>41646.333333333336</v>
      </c>
      <c r="AN2771" s="1">
        <v>41666.708333333336</v>
      </c>
      <c r="AP2771" t="s">
        <v>113</v>
      </c>
      <c r="AU2771" t="e">
        <f>+ix9scCGQeuhPGgWsr4Kwg</f>
        <v>#NAME?</v>
      </c>
      <c r="AY2771" t="s">
        <v>106</v>
      </c>
      <c r="AZ2771">
        <v>0</v>
      </c>
      <c r="BA2771">
        <v>0</v>
      </c>
      <c r="BD2771" s="3">
        <v>41321.661805555559</v>
      </c>
      <c r="BE2771" s="3">
        <v>41321.663888888892</v>
      </c>
      <c r="BF2771" t="s">
        <v>115</v>
      </c>
      <c r="BG2771" t="s">
        <v>115</v>
      </c>
      <c r="BH2771">
        <v>8149</v>
      </c>
      <c r="BM2771">
        <v>43550</v>
      </c>
      <c r="BR2771" t="s">
        <v>116</v>
      </c>
      <c r="BS2771" t="s">
        <v>117</v>
      </c>
      <c r="BU2771">
        <v>1</v>
      </c>
      <c r="BV2771" t="s">
        <v>118</v>
      </c>
      <c r="BX2771" t="s">
        <v>119</v>
      </c>
      <c r="BY2771" t="s">
        <v>119</v>
      </c>
      <c r="BZ2771" t="s">
        <v>119</v>
      </c>
      <c r="CA2771">
        <v>1</v>
      </c>
      <c r="CC2771" t="s">
        <v>120</v>
      </c>
      <c r="CH2771">
        <v>540</v>
      </c>
      <c r="CI2771">
        <v>41860</v>
      </c>
      <c r="CJ2771" t="s">
        <v>106</v>
      </c>
      <c r="CK2771" t="s">
        <v>106</v>
      </c>
      <c r="CL2771">
        <v>10</v>
      </c>
      <c r="CM2771" t="s">
        <v>2889</v>
      </c>
      <c r="CO2771">
        <v>124813</v>
      </c>
      <c r="CQ2771">
        <v>0</v>
      </c>
      <c r="CR2771">
        <v>0</v>
      </c>
      <c r="CS2771">
        <v>0</v>
      </c>
      <c r="CY2771" t="s">
        <v>123</v>
      </c>
      <c r="CZ2771" t="s">
        <v>124</v>
      </c>
      <c r="DD2771" t="str" cm="1">
        <f t="array" ref="DD2771">TEXT(_xlfn.SEQUENCE(1, DATEDIF(AG2771, AH2771, "m") + 1, AG2771, 30), "YYYY-APMM")</f>
        <v>2013-AP11</v>
      </c>
      <c r="DN2771">
        <f t="shared" si="86"/>
        <v>216</v>
      </c>
      <c r="DO2771" t="str">
        <f t="shared" si="87"/>
        <v>LABOR- SUBCONTRACTOR</v>
      </c>
    </row>
    <row r="2772" spans="1:119" x14ac:dyDescent="0.35">
      <c r="A2772" t="s">
        <v>105</v>
      </c>
      <c r="B2772">
        <v>502057</v>
      </c>
      <c r="C2772">
        <v>6359</v>
      </c>
      <c r="D2772">
        <v>124814</v>
      </c>
      <c r="E2772">
        <v>13662</v>
      </c>
      <c r="F2772">
        <v>0</v>
      </c>
      <c r="G2772" t="s">
        <v>106</v>
      </c>
      <c r="H2772" t="s">
        <v>106</v>
      </c>
      <c r="I2772" t="s">
        <v>106</v>
      </c>
      <c r="J2772" t="s">
        <v>107</v>
      </c>
      <c r="K2772" t="s">
        <v>108</v>
      </c>
      <c r="L2772" t="s">
        <v>109</v>
      </c>
      <c r="M2772" t="s">
        <v>110</v>
      </c>
      <c r="N2772" t="s">
        <v>6577</v>
      </c>
      <c r="O2772" t="s">
        <v>3069</v>
      </c>
      <c r="P2772">
        <v>8178</v>
      </c>
      <c r="Q2772">
        <v>512</v>
      </c>
      <c r="R2772">
        <v>0</v>
      </c>
      <c r="S2772">
        <v>160</v>
      </c>
      <c r="T2772">
        <v>0</v>
      </c>
      <c r="U2772">
        <v>352.8</v>
      </c>
      <c r="V2772">
        <v>352.8</v>
      </c>
      <c r="W2772">
        <v>160</v>
      </c>
      <c r="X2772">
        <v>0</v>
      </c>
      <c r="Y2772">
        <v>0</v>
      </c>
      <c r="Z2772">
        <v>0</v>
      </c>
      <c r="AD2772" s="1">
        <v>41746.333333333336</v>
      </c>
      <c r="AE2772" s="1">
        <v>41769.708333333336</v>
      </c>
      <c r="AG2772" s="1">
        <v>41671.333333333336</v>
      </c>
      <c r="AH2772" s="1">
        <v>41694.708333333336</v>
      </c>
      <c r="AI2772" s="1">
        <v>41671.333333333336</v>
      </c>
      <c r="AJ2772" s="1">
        <v>41694.708333333336</v>
      </c>
      <c r="AK2772" s="1">
        <v>41671.333333333336</v>
      </c>
      <c r="AL2772" s="1">
        <v>41694.708333333336</v>
      </c>
      <c r="AM2772" s="1">
        <v>41746.333333333336</v>
      </c>
      <c r="AN2772" s="1">
        <v>41769.708333333336</v>
      </c>
      <c r="AP2772" t="s">
        <v>113</v>
      </c>
      <c r="AU2772" t="s">
        <v>6578</v>
      </c>
      <c r="AY2772" t="s">
        <v>106</v>
      </c>
      <c r="AZ2772">
        <v>0</v>
      </c>
      <c r="BA2772">
        <v>0</v>
      </c>
      <c r="BD2772" s="3">
        <v>41321.661805555559</v>
      </c>
      <c r="BE2772" s="3">
        <v>41321.663888888892</v>
      </c>
      <c r="BF2772" t="s">
        <v>115</v>
      </c>
      <c r="BG2772" t="s">
        <v>115</v>
      </c>
      <c r="BH2772">
        <v>8149</v>
      </c>
      <c r="BM2772">
        <v>43550</v>
      </c>
      <c r="BR2772" t="s">
        <v>116</v>
      </c>
      <c r="BS2772" t="s">
        <v>117</v>
      </c>
      <c r="BU2772">
        <v>1</v>
      </c>
      <c r="BV2772" t="s">
        <v>118</v>
      </c>
      <c r="BX2772" t="s">
        <v>119</v>
      </c>
      <c r="BY2772" t="s">
        <v>119</v>
      </c>
      <c r="BZ2772" t="s">
        <v>119</v>
      </c>
      <c r="CA2772">
        <v>1</v>
      </c>
      <c r="CC2772" t="s">
        <v>120</v>
      </c>
      <c r="CH2772">
        <v>540</v>
      </c>
      <c r="CI2772">
        <v>41860</v>
      </c>
      <c r="CJ2772" t="s">
        <v>106</v>
      </c>
      <c r="CK2772" t="s">
        <v>106</v>
      </c>
      <c r="CL2772">
        <v>10</v>
      </c>
      <c r="CM2772" t="s">
        <v>2889</v>
      </c>
      <c r="CO2772">
        <v>124813</v>
      </c>
      <c r="CQ2772">
        <v>0</v>
      </c>
      <c r="CR2772">
        <v>0</v>
      </c>
      <c r="CS2772">
        <v>0</v>
      </c>
      <c r="CY2772" t="s">
        <v>123</v>
      </c>
      <c r="CZ2772" t="s">
        <v>124</v>
      </c>
      <c r="DD2772" t="str" cm="1">
        <f t="array" ref="DD2772">TEXT(_xlfn.SEQUENCE(1, DATEDIF(AG2772, AH2772, "m") + 1, AG2772, 30), "YYYY-APMM")</f>
        <v>2014-AP02</v>
      </c>
      <c r="DN2772">
        <f t="shared" si="86"/>
        <v>352.8</v>
      </c>
      <c r="DO2772" t="str">
        <f t="shared" si="87"/>
        <v>LABOR- SUBCONTRACTOR</v>
      </c>
    </row>
    <row r="2773" spans="1:119" x14ac:dyDescent="0.35">
      <c r="A2773" t="s">
        <v>105</v>
      </c>
      <c r="B2773">
        <v>502058</v>
      </c>
      <c r="C2773">
        <v>6359</v>
      </c>
      <c r="D2773">
        <v>124814</v>
      </c>
      <c r="E2773">
        <v>13662</v>
      </c>
      <c r="F2773">
        <v>0</v>
      </c>
      <c r="G2773" t="s">
        <v>106</v>
      </c>
      <c r="H2773" t="s">
        <v>106</v>
      </c>
      <c r="I2773" t="s">
        <v>106</v>
      </c>
      <c r="J2773" t="s">
        <v>107</v>
      </c>
      <c r="K2773" t="s">
        <v>108</v>
      </c>
      <c r="L2773" t="s">
        <v>109</v>
      </c>
      <c r="M2773" t="s">
        <v>110</v>
      </c>
      <c r="N2773" t="s">
        <v>6579</v>
      </c>
      <c r="O2773" t="s">
        <v>3072</v>
      </c>
      <c r="P2773">
        <v>8178</v>
      </c>
      <c r="Q2773">
        <v>512</v>
      </c>
      <c r="R2773">
        <v>80</v>
      </c>
      <c r="S2773">
        <v>120</v>
      </c>
      <c r="T2773">
        <v>0</v>
      </c>
      <c r="U2773">
        <v>50.4</v>
      </c>
      <c r="V2773">
        <v>50.4</v>
      </c>
      <c r="W2773">
        <v>120</v>
      </c>
      <c r="X2773">
        <v>0</v>
      </c>
      <c r="Y2773">
        <v>0</v>
      </c>
      <c r="Z2773">
        <v>0</v>
      </c>
      <c r="AD2773" s="1">
        <v>41758.333333333336</v>
      </c>
      <c r="AE2773" s="1">
        <v>41774.708333333336</v>
      </c>
      <c r="AG2773" s="1">
        <v>41683.333333333336</v>
      </c>
      <c r="AH2773" s="1">
        <v>41700.708333333336</v>
      </c>
      <c r="AI2773" s="1">
        <v>41683.333333333336</v>
      </c>
      <c r="AJ2773" s="1">
        <v>41700.708333333336</v>
      </c>
      <c r="AK2773" s="1">
        <v>41683.333333333336</v>
      </c>
      <c r="AL2773" s="1">
        <v>41700.708333333336</v>
      </c>
      <c r="AM2773" s="1">
        <v>41758.333333333336</v>
      </c>
      <c r="AN2773" s="1">
        <v>41774.708333333336</v>
      </c>
      <c r="AP2773" t="s">
        <v>113</v>
      </c>
      <c r="AU2773" t="s">
        <v>6580</v>
      </c>
      <c r="AY2773" t="s">
        <v>106</v>
      </c>
      <c r="AZ2773">
        <v>0</v>
      </c>
      <c r="BA2773">
        <v>0</v>
      </c>
      <c r="BD2773" s="3">
        <v>41321.661805555559</v>
      </c>
      <c r="BE2773" s="3">
        <v>41321.663888888892</v>
      </c>
      <c r="BF2773" t="s">
        <v>115</v>
      </c>
      <c r="BG2773" t="s">
        <v>115</v>
      </c>
      <c r="BH2773">
        <v>8149</v>
      </c>
      <c r="BM2773">
        <v>43550</v>
      </c>
      <c r="BR2773" t="s">
        <v>116</v>
      </c>
      <c r="BS2773" t="s">
        <v>117</v>
      </c>
      <c r="BU2773">
        <v>1</v>
      </c>
      <c r="BV2773" t="s">
        <v>118</v>
      </c>
      <c r="BX2773" t="s">
        <v>119</v>
      </c>
      <c r="BY2773" t="s">
        <v>119</v>
      </c>
      <c r="BZ2773" t="s">
        <v>119</v>
      </c>
      <c r="CA2773">
        <v>1</v>
      </c>
      <c r="CC2773" t="s">
        <v>120</v>
      </c>
      <c r="CH2773">
        <v>540</v>
      </c>
      <c r="CI2773">
        <v>41860</v>
      </c>
      <c r="CJ2773" t="s">
        <v>106</v>
      </c>
      <c r="CK2773" t="s">
        <v>106</v>
      </c>
      <c r="CL2773">
        <v>10</v>
      </c>
      <c r="CM2773" t="s">
        <v>2889</v>
      </c>
      <c r="CO2773">
        <v>124813</v>
      </c>
      <c r="CQ2773">
        <v>0</v>
      </c>
      <c r="CR2773">
        <v>0</v>
      </c>
      <c r="CS2773">
        <v>0</v>
      </c>
      <c r="CY2773" t="s">
        <v>123</v>
      </c>
      <c r="CZ2773" t="s">
        <v>124</v>
      </c>
      <c r="DD2773" t="str" cm="1">
        <f t="array" ref="DD2773">TEXT(_xlfn.SEQUENCE(1, DATEDIF(AG2773, AH2773, "m") + 1, AG2773, 30), "YYYY-APMM")</f>
        <v>2014-AP02</v>
      </c>
      <c r="DN2773">
        <f t="shared" si="86"/>
        <v>50.4</v>
      </c>
      <c r="DO2773" t="str">
        <f t="shared" si="87"/>
        <v>LABOR- SUBCONTRACTOR</v>
      </c>
    </row>
    <row r="2774" spans="1:119" x14ac:dyDescent="0.35">
      <c r="A2774" t="s">
        <v>105</v>
      </c>
      <c r="B2774">
        <v>502059</v>
      </c>
      <c r="C2774">
        <v>6359</v>
      </c>
      <c r="D2774">
        <v>124814</v>
      </c>
      <c r="E2774">
        <v>13662</v>
      </c>
      <c r="F2774">
        <v>0</v>
      </c>
      <c r="G2774" t="s">
        <v>106</v>
      </c>
      <c r="H2774" t="s">
        <v>106</v>
      </c>
      <c r="I2774" t="s">
        <v>106</v>
      </c>
      <c r="J2774" t="s">
        <v>107</v>
      </c>
      <c r="K2774" t="s">
        <v>108</v>
      </c>
      <c r="L2774" t="s">
        <v>109</v>
      </c>
      <c r="M2774" t="s">
        <v>110</v>
      </c>
      <c r="N2774" t="s">
        <v>6581</v>
      </c>
      <c r="O2774" t="s">
        <v>3075</v>
      </c>
      <c r="P2774">
        <v>8178</v>
      </c>
      <c r="Q2774">
        <v>0</v>
      </c>
      <c r="R2774">
        <v>0</v>
      </c>
      <c r="S2774">
        <v>160</v>
      </c>
      <c r="T2774">
        <v>0</v>
      </c>
      <c r="U2774">
        <v>165.6</v>
      </c>
      <c r="V2774">
        <v>165.6</v>
      </c>
      <c r="W2774">
        <v>160</v>
      </c>
      <c r="X2774">
        <v>0</v>
      </c>
      <c r="Y2774">
        <v>0</v>
      </c>
      <c r="Z2774">
        <v>0</v>
      </c>
      <c r="AD2774" s="1">
        <v>41461.333333333336</v>
      </c>
      <c r="AE2774" s="1">
        <v>41483.708333333336</v>
      </c>
      <c r="AG2774" s="1">
        <v>41461.333333333336</v>
      </c>
      <c r="AH2774" s="1">
        <v>41483.708333333336</v>
      </c>
      <c r="AI2774" s="1">
        <v>41461.333333333336</v>
      </c>
      <c r="AJ2774" s="1">
        <v>41483.708333333336</v>
      </c>
      <c r="AK2774" s="1">
        <v>41461.333333333336</v>
      </c>
      <c r="AL2774" s="1">
        <v>41483.708333333336</v>
      </c>
      <c r="AM2774" s="1">
        <v>41461.333333333336</v>
      </c>
      <c r="AN2774" s="1">
        <v>41483.708333333336</v>
      </c>
      <c r="AP2774" t="s">
        <v>113</v>
      </c>
      <c r="AU2774" t="s">
        <v>6582</v>
      </c>
      <c r="AY2774" t="s">
        <v>106</v>
      </c>
      <c r="AZ2774">
        <v>0</v>
      </c>
      <c r="BA2774">
        <v>0</v>
      </c>
      <c r="BD2774" s="3">
        <v>41321.661805555559</v>
      </c>
      <c r="BE2774" s="3">
        <v>41321.663888888892</v>
      </c>
      <c r="BF2774" t="s">
        <v>115</v>
      </c>
      <c r="BG2774" t="s">
        <v>115</v>
      </c>
      <c r="BH2774">
        <v>8149</v>
      </c>
      <c r="BM2774">
        <v>43550</v>
      </c>
      <c r="BR2774" t="s">
        <v>116</v>
      </c>
      <c r="BS2774" t="s">
        <v>117</v>
      </c>
      <c r="BU2774">
        <v>1</v>
      </c>
      <c r="BV2774" t="s">
        <v>118</v>
      </c>
      <c r="BX2774" t="s">
        <v>119</v>
      </c>
      <c r="BY2774" t="s">
        <v>119</v>
      </c>
      <c r="BZ2774" t="s">
        <v>119</v>
      </c>
      <c r="CA2774">
        <v>1</v>
      </c>
      <c r="CC2774" t="s">
        <v>120</v>
      </c>
      <c r="CH2774">
        <v>540</v>
      </c>
      <c r="CI2774">
        <v>41860</v>
      </c>
      <c r="CJ2774" t="s">
        <v>106</v>
      </c>
      <c r="CK2774" t="s">
        <v>106</v>
      </c>
      <c r="CL2774">
        <v>10</v>
      </c>
      <c r="CM2774" t="s">
        <v>2889</v>
      </c>
      <c r="CO2774">
        <v>124813</v>
      </c>
      <c r="CQ2774">
        <v>0</v>
      </c>
      <c r="CR2774">
        <v>0</v>
      </c>
      <c r="CS2774">
        <v>0</v>
      </c>
      <c r="CY2774" t="s">
        <v>123</v>
      </c>
      <c r="CZ2774" t="s">
        <v>124</v>
      </c>
      <c r="DD2774" t="str" cm="1">
        <f t="array" ref="DD2774">TEXT(_xlfn.SEQUENCE(1, DATEDIF(AG2774, AH2774, "m") + 1, AG2774, 30), "YYYY-APMM")</f>
        <v>2013-AP07</v>
      </c>
      <c r="DN2774">
        <f t="shared" si="86"/>
        <v>165.6</v>
      </c>
      <c r="DO2774" t="str">
        <f t="shared" si="87"/>
        <v>LABOR- SUBCONTRACTOR</v>
      </c>
    </row>
    <row r="2775" spans="1:119" x14ac:dyDescent="0.35">
      <c r="A2775" t="s">
        <v>105</v>
      </c>
      <c r="B2775">
        <v>502060</v>
      </c>
      <c r="C2775">
        <v>6359</v>
      </c>
      <c r="D2775">
        <v>124815</v>
      </c>
      <c r="E2775">
        <v>13662</v>
      </c>
      <c r="F2775">
        <v>0</v>
      </c>
      <c r="G2775" t="s">
        <v>106</v>
      </c>
      <c r="H2775" t="s">
        <v>106</v>
      </c>
      <c r="I2775" t="s">
        <v>106</v>
      </c>
      <c r="J2775" t="s">
        <v>107</v>
      </c>
      <c r="K2775" t="s">
        <v>108</v>
      </c>
      <c r="L2775" t="s">
        <v>109</v>
      </c>
      <c r="M2775" t="s">
        <v>110</v>
      </c>
      <c r="N2775" t="s">
        <v>6583</v>
      </c>
      <c r="O2775" t="s">
        <v>3081</v>
      </c>
      <c r="P2775">
        <v>8178</v>
      </c>
      <c r="Q2775">
        <v>208</v>
      </c>
      <c r="R2775">
        <v>56</v>
      </c>
      <c r="S2775">
        <v>144</v>
      </c>
      <c r="T2775">
        <v>0</v>
      </c>
      <c r="U2775">
        <v>216</v>
      </c>
      <c r="V2775">
        <v>216</v>
      </c>
      <c r="W2775">
        <v>144</v>
      </c>
      <c r="X2775">
        <v>0</v>
      </c>
      <c r="Y2775">
        <v>0</v>
      </c>
      <c r="Z2775">
        <v>0</v>
      </c>
      <c r="AD2775" s="1">
        <v>41653.333333333336</v>
      </c>
      <c r="AE2775" s="1">
        <v>41673.708333333336</v>
      </c>
      <c r="AG2775" s="1">
        <v>41622.333333333336</v>
      </c>
      <c r="AH2775" s="1">
        <v>41643.708333333336</v>
      </c>
      <c r="AI2775" s="1">
        <v>41622.333333333336</v>
      </c>
      <c r="AJ2775" s="1">
        <v>41643.708333333336</v>
      </c>
      <c r="AK2775" s="1">
        <v>41622.333333333336</v>
      </c>
      <c r="AL2775" s="1">
        <v>41643.708333333336</v>
      </c>
      <c r="AM2775" s="1">
        <v>41653.333333333336</v>
      </c>
      <c r="AN2775" s="1">
        <v>41673.708333333336</v>
      </c>
      <c r="AP2775" t="s">
        <v>113</v>
      </c>
      <c r="AU2775" t="s">
        <v>6584</v>
      </c>
      <c r="AY2775" t="s">
        <v>106</v>
      </c>
      <c r="AZ2775">
        <v>0</v>
      </c>
      <c r="BA2775">
        <v>0</v>
      </c>
      <c r="BD2775" s="3">
        <v>41321.661805555559</v>
      </c>
      <c r="BE2775" s="3">
        <v>41321.663888888892</v>
      </c>
      <c r="BF2775" t="s">
        <v>115</v>
      </c>
      <c r="BG2775" t="s">
        <v>115</v>
      </c>
      <c r="BH2775">
        <v>8149</v>
      </c>
      <c r="BM2775">
        <v>43550</v>
      </c>
      <c r="BR2775" t="s">
        <v>116</v>
      </c>
      <c r="BS2775" t="s">
        <v>117</v>
      </c>
      <c r="BU2775">
        <v>1</v>
      </c>
      <c r="BV2775" t="s">
        <v>118</v>
      </c>
      <c r="BX2775" t="s">
        <v>119</v>
      </c>
      <c r="BY2775" t="s">
        <v>119</v>
      </c>
      <c r="BZ2775" t="s">
        <v>119</v>
      </c>
      <c r="CA2775">
        <v>1</v>
      </c>
      <c r="CC2775" t="s">
        <v>120</v>
      </c>
      <c r="CH2775">
        <v>540</v>
      </c>
      <c r="CI2775">
        <v>41870</v>
      </c>
      <c r="CJ2775" t="s">
        <v>106</v>
      </c>
      <c r="CK2775" t="s">
        <v>106</v>
      </c>
      <c r="CL2775">
        <v>15</v>
      </c>
      <c r="CM2775" t="s">
        <v>2963</v>
      </c>
      <c r="CO2775">
        <v>124813</v>
      </c>
      <c r="CQ2775">
        <v>0</v>
      </c>
      <c r="CR2775">
        <v>0</v>
      </c>
      <c r="CS2775">
        <v>0</v>
      </c>
      <c r="CY2775" t="s">
        <v>123</v>
      </c>
      <c r="CZ2775" t="s">
        <v>124</v>
      </c>
      <c r="DD2775" t="str" cm="1">
        <f t="array" ref="DD2775">TEXT(_xlfn.SEQUENCE(1, DATEDIF(AG2775, AH2775, "m") + 1, AG2775, 30), "YYYY-APMM")</f>
        <v>2013-AP12</v>
      </c>
      <c r="DN2775">
        <f t="shared" si="86"/>
        <v>216</v>
      </c>
      <c r="DO2775" t="str">
        <f t="shared" si="87"/>
        <v>LABOR- SUBCONTRACTOR</v>
      </c>
    </row>
    <row r="2776" spans="1:119" x14ac:dyDescent="0.35">
      <c r="A2776" t="s">
        <v>105</v>
      </c>
      <c r="B2776">
        <v>502061</v>
      </c>
      <c r="C2776">
        <v>6359</v>
      </c>
      <c r="D2776">
        <v>124815</v>
      </c>
      <c r="E2776">
        <v>13662</v>
      </c>
      <c r="F2776">
        <v>0</v>
      </c>
      <c r="G2776" t="s">
        <v>106</v>
      </c>
      <c r="H2776" t="s">
        <v>106</v>
      </c>
      <c r="I2776" t="s">
        <v>106</v>
      </c>
      <c r="J2776" t="s">
        <v>107</v>
      </c>
      <c r="K2776" t="s">
        <v>108</v>
      </c>
      <c r="L2776" t="s">
        <v>109</v>
      </c>
      <c r="M2776" t="s">
        <v>110</v>
      </c>
      <c r="N2776" t="s">
        <v>6585</v>
      </c>
      <c r="O2776" t="s">
        <v>3069</v>
      </c>
      <c r="P2776">
        <v>8178</v>
      </c>
      <c r="Q2776">
        <v>112</v>
      </c>
      <c r="R2776">
        <v>0</v>
      </c>
      <c r="S2776">
        <v>160</v>
      </c>
      <c r="T2776">
        <v>0</v>
      </c>
      <c r="U2776">
        <v>352.8</v>
      </c>
      <c r="V2776">
        <v>352.8</v>
      </c>
      <c r="W2776">
        <v>160</v>
      </c>
      <c r="X2776">
        <v>0</v>
      </c>
      <c r="Y2776">
        <v>0</v>
      </c>
      <c r="Z2776">
        <v>0</v>
      </c>
      <c r="AD2776" s="1">
        <v>41729.333333333336</v>
      </c>
      <c r="AE2776" s="1">
        <v>41751.708333333336</v>
      </c>
      <c r="AG2776" s="1">
        <v>41713.333333333336</v>
      </c>
      <c r="AH2776" s="1">
        <v>41735.708333333336</v>
      </c>
      <c r="AI2776" s="1">
        <v>41713.333333333336</v>
      </c>
      <c r="AJ2776" s="1">
        <v>41735.708333333336</v>
      </c>
      <c r="AK2776" s="1">
        <v>41713.333333333336</v>
      </c>
      <c r="AL2776" s="1">
        <v>41735.708333333336</v>
      </c>
      <c r="AM2776" s="1">
        <v>41729.333333333336</v>
      </c>
      <c r="AN2776" s="1">
        <v>41751.708333333336</v>
      </c>
      <c r="AP2776" t="s">
        <v>113</v>
      </c>
      <c r="AU2776" t="s">
        <v>6586</v>
      </c>
      <c r="AY2776" t="s">
        <v>106</v>
      </c>
      <c r="AZ2776">
        <v>0</v>
      </c>
      <c r="BA2776">
        <v>0</v>
      </c>
      <c r="BD2776" s="3">
        <v>41321.661805555559</v>
      </c>
      <c r="BE2776" s="3">
        <v>41321.663888888892</v>
      </c>
      <c r="BF2776" t="s">
        <v>115</v>
      </c>
      <c r="BG2776" t="s">
        <v>115</v>
      </c>
      <c r="BH2776">
        <v>8149</v>
      </c>
      <c r="BM2776">
        <v>43550</v>
      </c>
      <c r="BR2776" t="s">
        <v>116</v>
      </c>
      <c r="BS2776" t="s">
        <v>117</v>
      </c>
      <c r="BU2776">
        <v>1</v>
      </c>
      <c r="BV2776" t="s">
        <v>118</v>
      </c>
      <c r="BX2776" t="s">
        <v>119</v>
      </c>
      <c r="BY2776" t="s">
        <v>119</v>
      </c>
      <c r="BZ2776" t="s">
        <v>119</v>
      </c>
      <c r="CA2776">
        <v>1</v>
      </c>
      <c r="CC2776" t="s">
        <v>120</v>
      </c>
      <c r="CH2776">
        <v>540</v>
      </c>
      <c r="CI2776">
        <v>41870</v>
      </c>
      <c r="CJ2776" t="s">
        <v>106</v>
      </c>
      <c r="CK2776" t="s">
        <v>106</v>
      </c>
      <c r="CL2776">
        <v>15</v>
      </c>
      <c r="CM2776" t="s">
        <v>2963</v>
      </c>
      <c r="CO2776">
        <v>124813</v>
      </c>
      <c r="CQ2776">
        <v>0</v>
      </c>
      <c r="CR2776">
        <v>0</v>
      </c>
      <c r="CS2776">
        <v>0</v>
      </c>
      <c r="CY2776" t="s">
        <v>123</v>
      </c>
      <c r="CZ2776" t="s">
        <v>124</v>
      </c>
      <c r="DD2776" t="str" cm="1">
        <f t="array" ref="DD2776">TEXT(_xlfn.SEQUENCE(1, DATEDIF(AG2776, AH2776, "m") + 1, AG2776, 30), "YYYY-APMM")</f>
        <v>2014-AP03</v>
      </c>
      <c r="DN2776">
        <f t="shared" si="86"/>
        <v>352.8</v>
      </c>
      <c r="DO2776" t="str">
        <f t="shared" si="87"/>
        <v>LABOR- SUBCONTRACTOR</v>
      </c>
    </row>
    <row r="2777" spans="1:119" x14ac:dyDescent="0.35">
      <c r="A2777" t="s">
        <v>105</v>
      </c>
      <c r="B2777">
        <v>502062</v>
      </c>
      <c r="C2777">
        <v>6359</v>
      </c>
      <c r="D2777">
        <v>124815</v>
      </c>
      <c r="E2777">
        <v>13662</v>
      </c>
      <c r="F2777">
        <v>0</v>
      </c>
      <c r="G2777" t="s">
        <v>106</v>
      </c>
      <c r="H2777" t="s">
        <v>106</v>
      </c>
      <c r="I2777" t="s">
        <v>106</v>
      </c>
      <c r="J2777" t="s">
        <v>107</v>
      </c>
      <c r="K2777" t="s">
        <v>108</v>
      </c>
      <c r="L2777" t="s">
        <v>109</v>
      </c>
      <c r="M2777" t="s">
        <v>110</v>
      </c>
      <c r="N2777" t="s">
        <v>6587</v>
      </c>
      <c r="O2777" t="s">
        <v>3072</v>
      </c>
      <c r="P2777">
        <v>8178</v>
      </c>
      <c r="Q2777">
        <v>112</v>
      </c>
      <c r="R2777">
        <v>0</v>
      </c>
      <c r="S2777">
        <v>120</v>
      </c>
      <c r="T2777">
        <v>0</v>
      </c>
      <c r="U2777">
        <v>50.4</v>
      </c>
      <c r="V2777">
        <v>50.4</v>
      </c>
      <c r="W2777">
        <v>120</v>
      </c>
      <c r="X2777">
        <v>0</v>
      </c>
      <c r="Y2777">
        <v>0</v>
      </c>
      <c r="Z2777">
        <v>0</v>
      </c>
      <c r="AD2777" s="1">
        <v>41741.333333333336</v>
      </c>
      <c r="AE2777" s="1">
        <v>41757.708333333336</v>
      </c>
      <c r="AG2777" s="1">
        <v>41724.333333333336</v>
      </c>
      <c r="AH2777" s="1">
        <v>41741.708333333336</v>
      </c>
      <c r="AI2777" s="1">
        <v>41724.333333333336</v>
      </c>
      <c r="AJ2777" s="1">
        <v>41741.708333333336</v>
      </c>
      <c r="AK2777" s="1">
        <v>41724.333333333336</v>
      </c>
      <c r="AL2777" s="1">
        <v>41741.708333333336</v>
      </c>
      <c r="AM2777" s="1">
        <v>41741.333333333336</v>
      </c>
      <c r="AN2777" s="1">
        <v>41757.708333333336</v>
      </c>
      <c r="AP2777" t="s">
        <v>113</v>
      </c>
      <c r="AU2777" t="s">
        <v>6588</v>
      </c>
      <c r="AY2777" t="s">
        <v>106</v>
      </c>
      <c r="AZ2777">
        <v>0</v>
      </c>
      <c r="BA2777">
        <v>0</v>
      </c>
      <c r="BD2777" s="3">
        <v>41321.661805555559</v>
      </c>
      <c r="BE2777" s="3">
        <v>41321.663888888892</v>
      </c>
      <c r="BF2777" t="s">
        <v>115</v>
      </c>
      <c r="BG2777" t="s">
        <v>115</v>
      </c>
      <c r="BH2777">
        <v>8149</v>
      </c>
      <c r="BM2777">
        <v>43550</v>
      </c>
      <c r="BR2777" t="s">
        <v>116</v>
      </c>
      <c r="BS2777" t="s">
        <v>117</v>
      </c>
      <c r="BU2777">
        <v>1</v>
      </c>
      <c r="BV2777" t="s">
        <v>118</v>
      </c>
      <c r="BX2777" t="s">
        <v>119</v>
      </c>
      <c r="BY2777" t="s">
        <v>119</v>
      </c>
      <c r="BZ2777" t="s">
        <v>119</v>
      </c>
      <c r="CA2777">
        <v>1</v>
      </c>
      <c r="CC2777" t="s">
        <v>120</v>
      </c>
      <c r="CH2777">
        <v>540</v>
      </c>
      <c r="CI2777">
        <v>41870</v>
      </c>
      <c r="CJ2777" t="s">
        <v>106</v>
      </c>
      <c r="CK2777" t="s">
        <v>106</v>
      </c>
      <c r="CL2777">
        <v>15</v>
      </c>
      <c r="CM2777" t="s">
        <v>2963</v>
      </c>
      <c r="CO2777">
        <v>124813</v>
      </c>
      <c r="CQ2777">
        <v>0</v>
      </c>
      <c r="CR2777">
        <v>0</v>
      </c>
      <c r="CS2777">
        <v>0</v>
      </c>
      <c r="CY2777" t="s">
        <v>123</v>
      </c>
      <c r="CZ2777" t="s">
        <v>124</v>
      </c>
      <c r="DD2777" t="str" cm="1">
        <f t="array" ref="DD2777">TEXT(_xlfn.SEQUENCE(1, DATEDIF(AG2777, AH2777, "m") + 1, AG2777, 30), "YYYY-APMM")</f>
        <v>2014-AP03</v>
      </c>
      <c r="DN2777">
        <f t="shared" si="86"/>
        <v>50.4</v>
      </c>
      <c r="DO2777" t="str">
        <f t="shared" si="87"/>
        <v>LABOR- SUBCONTRACTOR</v>
      </c>
    </row>
    <row r="2778" spans="1:119" x14ac:dyDescent="0.35">
      <c r="A2778" t="s">
        <v>105</v>
      </c>
      <c r="B2778">
        <v>502063</v>
      </c>
      <c r="C2778">
        <v>6359</v>
      </c>
      <c r="D2778">
        <v>124815</v>
      </c>
      <c r="E2778">
        <v>13662</v>
      </c>
      <c r="F2778">
        <v>0</v>
      </c>
      <c r="G2778" t="s">
        <v>106</v>
      </c>
      <c r="H2778" t="s">
        <v>106</v>
      </c>
      <c r="I2778" t="s">
        <v>106</v>
      </c>
      <c r="J2778" t="s">
        <v>107</v>
      </c>
      <c r="K2778" t="s">
        <v>108</v>
      </c>
      <c r="L2778" t="s">
        <v>109</v>
      </c>
      <c r="M2778" t="s">
        <v>110</v>
      </c>
      <c r="N2778" t="s">
        <v>6589</v>
      </c>
      <c r="O2778" t="s">
        <v>3063</v>
      </c>
      <c r="P2778">
        <v>8178</v>
      </c>
      <c r="Q2778">
        <v>0</v>
      </c>
      <c r="R2778">
        <v>0</v>
      </c>
      <c r="S2778">
        <v>144</v>
      </c>
      <c r="T2778">
        <v>0</v>
      </c>
      <c r="U2778">
        <v>2732.4</v>
      </c>
      <c r="V2778">
        <v>2732.4</v>
      </c>
      <c r="W2778">
        <v>144</v>
      </c>
      <c r="X2778">
        <v>0</v>
      </c>
      <c r="Y2778">
        <v>0</v>
      </c>
      <c r="Z2778">
        <v>0</v>
      </c>
      <c r="AD2778" s="1">
        <v>41620.333333333336</v>
      </c>
      <c r="AE2778" s="1">
        <v>41641.708333333336</v>
      </c>
      <c r="AG2778" s="1">
        <v>41620.333333333336</v>
      </c>
      <c r="AH2778" s="1">
        <v>41641.708333333336</v>
      </c>
      <c r="AI2778" s="1">
        <v>41620.333333333336</v>
      </c>
      <c r="AJ2778" s="1">
        <v>41641.708333333336</v>
      </c>
      <c r="AK2778" s="1">
        <v>41620.333333333336</v>
      </c>
      <c r="AL2778" s="1">
        <v>41641.708333333336</v>
      </c>
      <c r="AM2778" s="1">
        <v>41620.333333333336</v>
      </c>
      <c r="AN2778" s="1">
        <v>41641.708333333336</v>
      </c>
      <c r="AP2778" t="s">
        <v>113</v>
      </c>
      <c r="AU2778" t="s">
        <v>6590</v>
      </c>
      <c r="AY2778" t="s">
        <v>106</v>
      </c>
      <c r="AZ2778">
        <v>0</v>
      </c>
      <c r="BA2778">
        <v>0</v>
      </c>
      <c r="BD2778" s="3">
        <v>41321.661805555559</v>
      </c>
      <c r="BE2778" s="3">
        <v>41321.663888888892</v>
      </c>
      <c r="BF2778" t="s">
        <v>115</v>
      </c>
      <c r="BG2778" t="s">
        <v>115</v>
      </c>
      <c r="BH2778">
        <v>8149</v>
      </c>
      <c r="BM2778">
        <v>43550</v>
      </c>
      <c r="BR2778" t="s">
        <v>116</v>
      </c>
      <c r="BS2778" t="s">
        <v>117</v>
      </c>
      <c r="BU2778">
        <v>1</v>
      </c>
      <c r="BV2778" t="s">
        <v>118</v>
      </c>
      <c r="BX2778" t="s">
        <v>119</v>
      </c>
      <c r="BY2778" t="s">
        <v>119</v>
      </c>
      <c r="BZ2778" t="s">
        <v>119</v>
      </c>
      <c r="CA2778">
        <v>1</v>
      </c>
      <c r="CC2778" t="s">
        <v>120</v>
      </c>
      <c r="CH2778">
        <v>540</v>
      </c>
      <c r="CI2778">
        <v>41870</v>
      </c>
      <c r="CJ2778" t="s">
        <v>106</v>
      </c>
      <c r="CK2778" t="s">
        <v>106</v>
      </c>
      <c r="CL2778">
        <v>15</v>
      </c>
      <c r="CM2778" t="s">
        <v>2963</v>
      </c>
      <c r="CO2778">
        <v>124813</v>
      </c>
      <c r="CQ2778">
        <v>0</v>
      </c>
      <c r="CR2778">
        <v>0</v>
      </c>
      <c r="CS2778">
        <v>0</v>
      </c>
      <c r="CY2778" t="s">
        <v>123</v>
      </c>
      <c r="CZ2778" t="s">
        <v>124</v>
      </c>
      <c r="DD2778" t="str" cm="1">
        <f t="array" ref="DD2778">TEXT(_xlfn.SEQUENCE(1, DATEDIF(AG2778, AH2778, "m") + 1, AG2778, 30), "YYYY-APMM")</f>
        <v>2013-AP12</v>
      </c>
      <c r="DN2778">
        <f t="shared" si="86"/>
        <v>2732.4</v>
      </c>
      <c r="DO2778" t="str">
        <f t="shared" si="87"/>
        <v>LABOR- SUBCONTRACTOR</v>
      </c>
    </row>
    <row r="2779" spans="1:119" x14ac:dyDescent="0.35">
      <c r="A2779" t="s">
        <v>105</v>
      </c>
      <c r="B2779">
        <v>502064</v>
      </c>
      <c r="C2779">
        <v>6359</v>
      </c>
      <c r="D2779">
        <v>124816</v>
      </c>
      <c r="E2779">
        <v>13662</v>
      </c>
      <c r="F2779">
        <v>0</v>
      </c>
      <c r="G2779" t="s">
        <v>106</v>
      </c>
      <c r="H2779" t="s">
        <v>106</v>
      </c>
      <c r="I2779" t="s">
        <v>106</v>
      </c>
      <c r="J2779" t="s">
        <v>107</v>
      </c>
      <c r="K2779" t="s">
        <v>108</v>
      </c>
      <c r="L2779" t="s">
        <v>109</v>
      </c>
      <c r="M2779" t="s">
        <v>110</v>
      </c>
      <c r="N2779" t="s">
        <v>6591</v>
      </c>
      <c r="O2779" t="s">
        <v>3086</v>
      </c>
      <c r="P2779">
        <v>8178</v>
      </c>
      <c r="Q2779">
        <v>568</v>
      </c>
      <c r="R2779">
        <v>144</v>
      </c>
      <c r="S2779">
        <v>120</v>
      </c>
      <c r="T2779">
        <v>0</v>
      </c>
      <c r="U2779">
        <v>1623.6</v>
      </c>
      <c r="V2779">
        <v>1623.6</v>
      </c>
      <c r="W2779">
        <v>120</v>
      </c>
      <c r="X2779">
        <v>0</v>
      </c>
      <c r="Y2779">
        <v>0</v>
      </c>
      <c r="Z2779">
        <v>0</v>
      </c>
      <c r="AD2779" s="1">
        <v>41731.333333333336</v>
      </c>
      <c r="AE2779" s="1">
        <v>41748.708333333336</v>
      </c>
      <c r="AG2779" s="1">
        <v>41647.333333333336</v>
      </c>
      <c r="AH2779" s="1">
        <v>41664.708333333336</v>
      </c>
      <c r="AI2779" s="1">
        <v>41647.333333333336</v>
      </c>
      <c r="AJ2779" s="1">
        <v>41664.708333333336</v>
      </c>
      <c r="AK2779" s="1">
        <v>41647.333333333336</v>
      </c>
      <c r="AL2779" s="1">
        <v>41664.708333333336</v>
      </c>
      <c r="AM2779" s="1">
        <v>41731.333333333336</v>
      </c>
      <c r="AN2779" s="1">
        <v>41748.708333333336</v>
      </c>
      <c r="AP2779" t="s">
        <v>113</v>
      </c>
      <c r="AU2779" t="s">
        <v>6592</v>
      </c>
      <c r="AY2779" t="s">
        <v>106</v>
      </c>
      <c r="AZ2779">
        <v>0</v>
      </c>
      <c r="BA2779">
        <v>0</v>
      </c>
      <c r="BD2779" s="3">
        <v>41321.661805555559</v>
      </c>
      <c r="BE2779" s="3">
        <v>41321.663888888892</v>
      </c>
      <c r="BF2779" t="s">
        <v>115</v>
      </c>
      <c r="BG2779" t="s">
        <v>115</v>
      </c>
      <c r="BH2779">
        <v>8149</v>
      </c>
      <c r="BM2779">
        <v>43550</v>
      </c>
      <c r="BR2779" t="s">
        <v>116</v>
      </c>
      <c r="BS2779" t="s">
        <v>117</v>
      </c>
      <c r="BU2779">
        <v>1</v>
      </c>
      <c r="BV2779" t="s">
        <v>118</v>
      </c>
      <c r="BX2779" t="s">
        <v>119</v>
      </c>
      <c r="BY2779" t="s">
        <v>119</v>
      </c>
      <c r="BZ2779" t="s">
        <v>119</v>
      </c>
      <c r="CA2779">
        <v>1</v>
      </c>
      <c r="CC2779" t="s">
        <v>120</v>
      </c>
      <c r="CH2779">
        <v>540</v>
      </c>
      <c r="CI2779">
        <v>41880</v>
      </c>
      <c r="CJ2779" t="s">
        <v>106</v>
      </c>
      <c r="CK2779" t="s">
        <v>106</v>
      </c>
      <c r="CL2779">
        <v>20</v>
      </c>
      <c r="CM2779" t="s">
        <v>2867</v>
      </c>
      <c r="CO2779">
        <v>124813</v>
      </c>
      <c r="CQ2779">
        <v>0</v>
      </c>
      <c r="CR2779">
        <v>0</v>
      </c>
      <c r="CS2779">
        <v>0</v>
      </c>
      <c r="CY2779" t="s">
        <v>123</v>
      </c>
      <c r="CZ2779" t="s">
        <v>124</v>
      </c>
      <c r="DD2779" t="str" cm="1">
        <f t="array" ref="DD2779">TEXT(_xlfn.SEQUENCE(1, DATEDIF(AG2779, AH2779, "m") + 1, AG2779, 30), "YYYY-APMM")</f>
        <v>2014-AP01</v>
      </c>
      <c r="DN2779">
        <f t="shared" si="86"/>
        <v>1623.6</v>
      </c>
      <c r="DO2779" t="str">
        <f t="shared" si="87"/>
        <v>LABOR- SUBCONTRACTOR</v>
      </c>
    </row>
    <row r="2780" spans="1:119" x14ac:dyDescent="0.35">
      <c r="A2780" t="s">
        <v>105</v>
      </c>
      <c r="B2780">
        <v>502065</v>
      </c>
      <c r="C2780">
        <v>6359</v>
      </c>
      <c r="D2780">
        <v>124816</v>
      </c>
      <c r="E2780">
        <v>13662</v>
      </c>
      <c r="F2780">
        <v>0</v>
      </c>
      <c r="G2780" t="s">
        <v>106</v>
      </c>
      <c r="H2780" t="s">
        <v>106</v>
      </c>
      <c r="I2780" t="s">
        <v>106</v>
      </c>
      <c r="J2780" t="s">
        <v>107</v>
      </c>
      <c r="K2780" t="s">
        <v>108</v>
      </c>
      <c r="L2780" t="s">
        <v>109</v>
      </c>
      <c r="M2780" t="s">
        <v>110</v>
      </c>
      <c r="N2780" t="s">
        <v>6593</v>
      </c>
      <c r="O2780" t="s">
        <v>3089</v>
      </c>
      <c r="P2780">
        <v>8178</v>
      </c>
      <c r="Q2780">
        <v>424</v>
      </c>
      <c r="R2780">
        <v>80</v>
      </c>
      <c r="S2780">
        <v>120</v>
      </c>
      <c r="T2780">
        <v>0</v>
      </c>
      <c r="U2780">
        <v>82.8</v>
      </c>
      <c r="V2780">
        <v>82.8</v>
      </c>
      <c r="W2780">
        <v>120</v>
      </c>
      <c r="X2780">
        <v>0</v>
      </c>
      <c r="Y2780">
        <v>0</v>
      </c>
      <c r="Z2780">
        <v>0</v>
      </c>
      <c r="AD2780" s="1">
        <v>41741.333333333336</v>
      </c>
      <c r="AE2780" s="1">
        <v>41757.708333333336</v>
      </c>
      <c r="AG2780" s="1">
        <v>41678.333333333336</v>
      </c>
      <c r="AH2780" s="1">
        <v>41695.708333333336</v>
      </c>
      <c r="AI2780" s="1">
        <v>41678.333333333336</v>
      </c>
      <c r="AJ2780" s="1">
        <v>41695.708333333336</v>
      </c>
      <c r="AK2780" s="1">
        <v>41678.333333333336</v>
      </c>
      <c r="AL2780" s="1">
        <v>41695.708333333336</v>
      </c>
      <c r="AM2780" s="1">
        <v>41741.333333333336</v>
      </c>
      <c r="AN2780" s="1">
        <v>41757.708333333336</v>
      </c>
      <c r="AP2780" t="s">
        <v>113</v>
      </c>
      <c r="AU2780" t="s">
        <v>6594</v>
      </c>
      <c r="AY2780" t="s">
        <v>106</v>
      </c>
      <c r="AZ2780">
        <v>0</v>
      </c>
      <c r="BA2780">
        <v>0</v>
      </c>
      <c r="BD2780" s="3">
        <v>41321.661805555559</v>
      </c>
      <c r="BE2780" s="3">
        <v>41321.663888888892</v>
      </c>
      <c r="BF2780" t="s">
        <v>115</v>
      </c>
      <c r="BG2780" t="s">
        <v>115</v>
      </c>
      <c r="BH2780">
        <v>8149</v>
      </c>
      <c r="BM2780">
        <v>43550</v>
      </c>
      <c r="BR2780" t="s">
        <v>116</v>
      </c>
      <c r="BS2780" t="s">
        <v>117</v>
      </c>
      <c r="BU2780">
        <v>1</v>
      </c>
      <c r="BV2780" t="s">
        <v>118</v>
      </c>
      <c r="BX2780" t="s">
        <v>119</v>
      </c>
      <c r="BY2780" t="s">
        <v>119</v>
      </c>
      <c r="BZ2780" t="s">
        <v>119</v>
      </c>
      <c r="CA2780">
        <v>1</v>
      </c>
      <c r="CC2780" t="s">
        <v>120</v>
      </c>
      <c r="CH2780">
        <v>540</v>
      </c>
      <c r="CI2780">
        <v>41880</v>
      </c>
      <c r="CJ2780" t="s">
        <v>106</v>
      </c>
      <c r="CK2780" t="s">
        <v>106</v>
      </c>
      <c r="CL2780">
        <v>20</v>
      </c>
      <c r="CM2780" t="s">
        <v>2867</v>
      </c>
      <c r="CO2780">
        <v>124813</v>
      </c>
      <c r="CQ2780">
        <v>0</v>
      </c>
      <c r="CR2780">
        <v>0</v>
      </c>
      <c r="CS2780">
        <v>0</v>
      </c>
      <c r="CY2780" t="s">
        <v>123</v>
      </c>
      <c r="CZ2780" t="s">
        <v>124</v>
      </c>
      <c r="DD2780" t="str" cm="1">
        <f t="array" ref="DD2780">TEXT(_xlfn.SEQUENCE(1, DATEDIF(AG2780, AH2780, "m") + 1, AG2780, 30), "YYYY-APMM")</f>
        <v>2014-AP02</v>
      </c>
      <c r="DN2780">
        <f t="shared" si="86"/>
        <v>82.8</v>
      </c>
      <c r="DO2780" t="str">
        <f t="shared" si="87"/>
        <v>LABOR- SUBCONTRACTOR</v>
      </c>
    </row>
    <row r="2781" spans="1:119" x14ac:dyDescent="0.35">
      <c r="A2781" t="s">
        <v>105</v>
      </c>
      <c r="B2781">
        <v>502066</v>
      </c>
      <c r="C2781">
        <v>6359</v>
      </c>
      <c r="D2781">
        <v>124816</v>
      </c>
      <c r="E2781">
        <v>13662</v>
      </c>
      <c r="F2781">
        <v>0</v>
      </c>
      <c r="G2781" t="s">
        <v>106</v>
      </c>
      <c r="H2781" t="s">
        <v>106</v>
      </c>
      <c r="I2781" t="s">
        <v>106</v>
      </c>
      <c r="J2781" t="s">
        <v>107</v>
      </c>
      <c r="K2781" t="s">
        <v>108</v>
      </c>
      <c r="L2781" t="s">
        <v>109</v>
      </c>
      <c r="M2781" t="s">
        <v>110</v>
      </c>
      <c r="N2781" t="s">
        <v>6595</v>
      </c>
      <c r="O2781" t="s">
        <v>3092</v>
      </c>
      <c r="P2781">
        <v>8178</v>
      </c>
      <c r="Q2781">
        <v>112</v>
      </c>
      <c r="R2781">
        <v>0</v>
      </c>
      <c r="S2781">
        <v>200</v>
      </c>
      <c r="T2781">
        <v>0</v>
      </c>
      <c r="U2781">
        <v>100.8</v>
      </c>
      <c r="V2781">
        <v>100.8</v>
      </c>
      <c r="W2781">
        <v>200</v>
      </c>
      <c r="X2781">
        <v>0</v>
      </c>
      <c r="Y2781">
        <v>0</v>
      </c>
      <c r="Z2781">
        <v>0</v>
      </c>
      <c r="AD2781" s="1">
        <v>41746.333333333336</v>
      </c>
      <c r="AE2781" s="1">
        <v>41774.708333333336</v>
      </c>
      <c r="AG2781" s="1">
        <v>41730.333333333336</v>
      </c>
      <c r="AH2781" s="1">
        <v>41758.708333333336</v>
      </c>
      <c r="AI2781" s="1">
        <v>41730.333333333336</v>
      </c>
      <c r="AJ2781" s="1">
        <v>41758.708333333336</v>
      </c>
      <c r="AK2781" s="1">
        <v>41730.333333333336</v>
      </c>
      <c r="AL2781" s="1">
        <v>41758.708333333336</v>
      </c>
      <c r="AM2781" s="1">
        <v>41746.333333333336</v>
      </c>
      <c r="AN2781" s="1">
        <v>41774.708333333336</v>
      </c>
      <c r="AP2781" t="s">
        <v>113</v>
      </c>
      <c r="AU2781" t="s">
        <v>6596</v>
      </c>
      <c r="AY2781" t="s">
        <v>106</v>
      </c>
      <c r="AZ2781">
        <v>0</v>
      </c>
      <c r="BA2781">
        <v>0</v>
      </c>
      <c r="BD2781" s="3">
        <v>41321.661805555559</v>
      </c>
      <c r="BE2781" s="3">
        <v>41321.663888888892</v>
      </c>
      <c r="BF2781" t="s">
        <v>115</v>
      </c>
      <c r="BG2781" t="s">
        <v>115</v>
      </c>
      <c r="BH2781">
        <v>8149</v>
      </c>
      <c r="BM2781">
        <v>43550</v>
      </c>
      <c r="BR2781" t="s">
        <v>116</v>
      </c>
      <c r="BS2781" t="s">
        <v>117</v>
      </c>
      <c r="BU2781">
        <v>1</v>
      </c>
      <c r="BV2781" t="s">
        <v>118</v>
      </c>
      <c r="BX2781" t="s">
        <v>119</v>
      </c>
      <c r="BY2781" t="s">
        <v>119</v>
      </c>
      <c r="BZ2781" t="s">
        <v>119</v>
      </c>
      <c r="CA2781">
        <v>1</v>
      </c>
      <c r="CC2781" t="s">
        <v>120</v>
      </c>
      <c r="CH2781">
        <v>540</v>
      </c>
      <c r="CI2781">
        <v>41880</v>
      </c>
      <c r="CJ2781" t="s">
        <v>106</v>
      </c>
      <c r="CK2781" t="s">
        <v>106</v>
      </c>
      <c r="CL2781">
        <v>20</v>
      </c>
      <c r="CM2781" t="s">
        <v>2867</v>
      </c>
      <c r="CO2781">
        <v>124813</v>
      </c>
      <c r="CQ2781">
        <v>0</v>
      </c>
      <c r="CR2781">
        <v>0</v>
      </c>
      <c r="CS2781">
        <v>0</v>
      </c>
      <c r="CY2781" t="s">
        <v>123</v>
      </c>
      <c r="CZ2781" t="s">
        <v>124</v>
      </c>
      <c r="DD2781" t="str" cm="1">
        <f t="array" ref="DD2781">TEXT(_xlfn.SEQUENCE(1, DATEDIF(AG2781, AH2781, "m") + 1, AG2781, 30), "YYYY-APMM")</f>
        <v>2014-AP04</v>
      </c>
      <c r="DN2781">
        <f t="shared" si="86"/>
        <v>100.8</v>
      </c>
      <c r="DO2781" t="str">
        <f t="shared" si="87"/>
        <v>LABOR- SUBCONTRACTOR</v>
      </c>
    </row>
    <row r="2782" spans="1:119" x14ac:dyDescent="0.35">
      <c r="A2782" t="s">
        <v>105</v>
      </c>
      <c r="B2782">
        <v>502067</v>
      </c>
      <c r="C2782">
        <v>6359</v>
      </c>
      <c r="D2782">
        <v>124818</v>
      </c>
      <c r="E2782">
        <v>13662</v>
      </c>
      <c r="F2782">
        <v>0</v>
      </c>
      <c r="G2782" t="s">
        <v>106</v>
      </c>
      <c r="H2782" t="s">
        <v>106</v>
      </c>
      <c r="I2782" t="s">
        <v>106</v>
      </c>
      <c r="J2782" t="s">
        <v>107</v>
      </c>
      <c r="K2782" t="s">
        <v>108</v>
      </c>
      <c r="L2782" t="s">
        <v>109</v>
      </c>
      <c r="M2782" t="s">
        <v>110</v>
      </c>
      <c r="N2782" t="s">
        <v>6597</v>
      </c>
      <c r="O2782" t="s">
        <v>3002</v>
      </c>
      <c r="P2782">
        <v>8178</v>
      </c>
      <c r="Q2782">
        <v>88</v>
      </c>
      <c r="R2782">
        <v>0</v>
      </c>
      <c r="S2782">
        <v>200</v>
      </c>
      <c r="T2782">
        <v>0</v>
      </c>
      <c r="U2782">
        <v>1102.8</v>
      </c>
      <c r="V2782">
        <v>1102.8</v>
      </c>
      <c r="W2782">
        <v>200</v>
      </c>
      <c r="X2782">
        <v>0</v>
      </c>
      <c r="Y2782">
        <v>0</v>
      </c>
      <c r="Z2782">
        <v>0</v>
      </c>
      <c r="AD2782" s="1">
        <v>41624.333333333336</v>
      </c>
      <c r="AE2782" s="1">
        <v>41653.708333333336</v>
      </c>
      <c r="AG2782" s="1">
        <v>41611.333333333336</v>
      </c>
      <c r="AH2782" s="1">
        <v>41640.708333333336</v>
      </c>
      <c r="AI2782" s="1">
        <v>41611.333333333336</v>
      </c>
      <c r="AJ2782" s="1">
        <v>41640.708333333336</v>
      </c>
      <c r="AK2782" s="1">
        <v>41611.333333333336</v>
      </c>
      <c r="AL2782" s="1">
        <v>41640.708333333336</v>
      </c>
      <c r="AM2782" s="1">
        <v>41624.333333333336</v>
      </c>
      <c r="AN2782" s="1">
        <v>41653.708333333336</v>
      </c>
      <c r="AP2782" t="s">
        <v>113</v>
      </c>
      <c r="AU2782" t="s">
        <v>6598</v>
      </c>
      <c r="AY2782" t="s">
        <v>106</v>
      </c>
      <c r="AZ2782">
        <v>0</v>
      </c>
      <c r="BA2782">
        <v>0</v>
      </c>
      <c r="BD2782" s="3">
        <v>41321.661805555559</v>
      </c>
      <c r="BE2782" s="3">
        <v>41328.377083333333</v>
      </c>
      <c r="BF2782" t="s">
        <v>115</v>
      </c>
      <c r="BG2782" t="s">
        <v>115</v>
      </c>
      <c r="BH2782">
        <v>8149</v>
      </c>
      <c r="BM2782">
        <v>43550</v>
      </c>
      <c r="BR2782" t="s">
        <v>116</v>
      </c>
      <c r="BS2782" t="s">
        <v>117</v>
      </c>
      <c r="BU2782">
        <v>1</v>
      </c>
      <c r="BV2782" t="s">
        <v>118</v>
      </c>
      <c r="BX2782" t="s">
        <v>119</v>
      </c>
      <c r="BY2782" t="s">
        <v>119</v>
      </c>
      <c r="BZ2782" t="s">
        <v>119</v>
      </c>
      <c r="CA2782">
        <v>1</v>
      </c>
      <c r="CC2782" t="s">
        <v>120</v>
      </c>
      <c r="CH2782">
        <v>540</v>
      </c>
      <c r="CI2782">
        <v>41830</v>
      </c>
      <c r="CJ2782" t="s">
        <v>106</v>
      </c>
      <c r="CK2782" t="s">
        <v>106</v>
      </c>
      <c r="CL2782">
        <v>15</v>
      </c>
      <c r="CM2782" t="s">
        <v>2963</v>
      </c>
      <c r="CO2782">
        <v>124817</v>
      </c>
      <c r="CQ2782">
        <v>0</v>
      </c>
      <c r="CR2782">
        <v>0</v>
      </c>
      <c r="CS2782">
        <v>0</v>
      </c>
      <c r="CY2782" t="s">
        <v>123</v>
      </c>
      <c r="CZ2782" t="s">
        <v>124</v>
      </c>
      <c r="DD2782" t="str" cm="1">
        <f t="array" ref="DD2782">TEXT(_xlfn.SEQUENCE(1, DATEDIF(AG2782, AH2782, "m") + 1, AG2782, 30), "YYYY-APMM")</f>
        <v>2013-AP12</v>
      </c>
      <c r="DN2782">
        <f t="shared" si="86"/>
        <v>1102.8</v>
      </c>
      <c r="DO2782" t="str">
        <f t="shared" si="87"/>
        <v>LABOR- SUBCONTRACTOR</v>
      </c>
    </row>
    <row r="2783" spans="1:119" x14ac:dyDescent="0.35">
      <c r="A2783" t="s">
        <v>105</v>
      </c>
      <c r="B2783">
        <v>502068</v>
      </c>
      <c r="C2783">
        <v>6359</v>
      </c>
      <c r="D2783">
        <v>124818</v>
      </c>
      <c r="E2783">
        <v>13662</v>
      </c>
      <c r="F2783">
        <v>0</v>
      </c>
      <c r="G2783" t="s">
        <v>106</v>
      </c>
      <c r="H2783" t="s">
        <v>106</v>
      </c>
      <c r="I2783" t="s">
        <v>106</v>
      </c>
      <c r="J2783" t="s">
        <v>107</v>
      </c>
      <c r="K2783" t="s">
        <v>108</v>
      </c>
      <c r="L2783" t="s">
        <v>109</v>
      </c>
      <c r="M2783" t="s">
        <v>110</v>
      </c>
      <c r="N2783" t="s">
        <v>6599</v>
      </c>
      <c r="O2783" t="s">
        <v>3005</v>
      </c>
      <c r="P2783">
        <v>8178</v>
      </c>
      <c r="Q2783">
        <v>264</v>
      </c>
      <c r="R2783">
        <v>24</v>
      </c>
      <c r="S2783">
        <v>160</v>
      </c>
      <c r="T2783">
        <v>0</v>
      </c>
      <c r="U2783">
        <v>1840.8</v>
      </c>
      <c r="V2783">
        <v>1840.8</v>
      </c>
      <c r="W2783">
        <v>160</v>
      </c>
      <c r="X2783">
        <v>0</v>
      </c>
      <c r="Y2783">
        <v>0</v>
      </c>
      <c r="Z2783">
        <v>0</v>
      </c>
      <c r="AD2783" s="1">
        <v>41662.333333333336</v>
      </c>
      <c r="AE2783" s="1">
        <v>41686.708333333336</v>
      </c>
      <c r="AG2783" s="1">
        <v>41623.333333333336</v>
      </c>
      <c r="AH2783" s="1">
        <v>41646.708333333336</v>
      </c>
      <c r="AI2783" s="1">
        <v>41623.333333333336</v>
      </c>
      <c r="AJ2783" s="1">
        <v>41646.708333333336</v>
      </c>
      <c r="AK2783" s="1">
        <v>41623.333333333336</v>
      </c>
      <c r="AL2783" s="1">
        <v>41646.708333333336</v>
      </c>
      <c r="AM2783" s="1">
        <v>41662.333333333336</v>
      </c>
      <c r="AN2783" s="1">
        <v>41686.708333333336</v>
      </c>
      <c r="AP2783" t="s">
        <v>113</v>
      </c>
      <c r="AU2783" t="s">
        <v>6600</v>
      </c>
      <c r="AY2783" t="s">
        <v>106</v>
      </c>
      <c r="AZ2783">
        <v>0</v>
      </c>
      <c r="BA2783">
        <v>0</v>
      </c>
      <c r="BD2783" s="3">
        <v>41321.661805555559</v>
      </c>
      <c r="BE2783" s="3">
        <v>41321.663888888892</v>
      </c>
      <c r="BF2783" t="s">
        <v>115</v>
      </c>
      <c r="BG2783" t="s">
        <v>115</v>
      </c>
      <c r="BH2783">
        <v>8149</v>
      </c>
      <c r="BM2783">
        <v>43550</v>
      </c>
      <c r="BR2783" t="s">
        <v>116</v>
      </c>
      <c r="BS2783" t="s">
        <v>117</v>
      </c>
      <c r="BU2783">
        <v>1</v>
      </c>
      <c r="BV2783" t="s">
        <v>118</v>
      </c>
      <c r="BX2783" t="s">
        <v>119</v>
      </c>
      <c r="BY2783" t="s">
        <v>119</v>
      </c>
      <c r="BZ2783" t="s">
        <v>119</v>
      </c>
      <c r="CA2783">
        <v>1</v>
      </c>
      <c r="CC2783" t="s">
        <v>120</v>
      </c>
      <c r="CH2783">
        <v>540</v>
      </c>
      <c r="CI2783">
        <v>41830</v>
      </c>
      <c r="CJ2783" t="s">
        <v>106</v>
      </c>
      <c r="CK2783" t="s">
        <v>106</v>
      </c>
      <c r="CL2783">
        <v>15</v>
      </c>
      <c r="CM2783" t="s">
        <v>2963</v>
      </c>
      <c r="CO2783">
        <v>124817</v>
      </c>
      <c r="CQ2783">
        <v>0</v>
      </c>
      <c r="CR2783">
        <v>0</v>
      </c>
      <c r="CS2783">
        <v>0</v>
      </c>
      <c r="CY2783" t="s">
        <v>123</v>
      </c>
      <c r="CZ2783" t="s">
        <v>124</v>
      </c>
      <c r="DD2783" t="str" cm="1">
        <f t="array" ref="DD2783">TEXT(_xlfn.SEQUENCE(1, DATEDIF(AG2783, AH2783, "m") + 1, AG2783, 30), "YYYY-APMM")</f>
        <v>2013-AP12</v>
      </c>
      <c r="DN2783">
        <f t="shared" si="86"/>
        <v>1840.8</v>
      </c>
      <c r="DO2783" t="str">
        <f t="shared" si="87"/>
        <v>LABOR- SUBCONTRACTOR</v>
      </c>
    </row>
    <row r="2784" spans="1:119" x14ac:dyDescent="0.35">
      <c r="A2784" t="s">
        <v>105</v>
      </c>
      <c r="B2784">
        <v>502069</v>
      </c>
      <c r="C2784">
        <v>6359</v>
      </c>
      <c r="D2784">
        <v>124818</v>
      </c>
      <c r="E2784">
        <v>13662</v>
      </c>
      <c r="F2784">
        <v>0</v>
      </c>
      <c r="G2784" t="s">
        <v>106</v>
      </c>
      <c r="H2784" t="s">
        <v>106</v>
      </c>
      <c r="I2784" t="s">
        <v>106</v>
      </c>
      <c r="J2784" t="s">
        <v>107</v>
      </c>
      <c r="K2784" t="s">
        <v>108</v>
      </c>
      <c r="L2784" t="s">
        <v>109</v>
      </c>
      <c r="M2784" t="s">
        <v>110</v>
      </c>
      <c r="N2784" t="s">
        <v>6601</v>
      </c>
      <c r="O2784" t="s">
        <v>3008</v>
      </c>
      <c r="P2784">
        <v>8178</v>
      </c>
      <c r="Q2784">
        <v>240</v>
      </c>
      <c r="R2784">
        <v>0</v>
      </c>
      <c r="S2784">
        <v>200</v>
      </c>
      <c r="T2784">
        <v>0</v>
      </c>
      <c r="U2784">
        <v>648</v>
      </c>
      <c r="V2784">
        <v>648</v>
      </c>
      <c r="W2784">
        <v>200</v>
      </c>
      <c r="X2784">
        <v>0</v>
      </c>
      <c r="Y2784">
        <v>0</v>
      </c>
      <c r="Z2784">
        <v>0</v>
      </c>
      <c r="AD2784" s="1">
        <v>41671.333333333336</v>
      </c>
      <c r="AE2784" s="1">
        <v>41700.708333333336</v>
      </c>
      <c r="AG2784" s="1">
        <v>41636.333333333336</v>
      </c>
      <c r="AH2784" s="1">
        <v>41664.708333333336</v>
      </c>
      <c r="AI2784" s="1">
        <v>41636.333333333336</v>
      </c>
      <c r="AJ2784" s="1">
        <v>41664.708333333336</v>
      </c>
      <c r="AK2784" s="1">
        <v>41636.333333333336</v>
      </c>
      <c r="AL2784" s="1">
        <v>41664.708333333336</v>
      </c>
      <c r="AM2784" s="1">
        <v>41671.333333333336</v>
      </c>
      <c r="AN2784" s="1">
        <v>41700.708333333336</v>
      </c>
      <c r="AP2784" t="s">
        <v>113</v>
      </c>
      <c r="AU2784" t="s">
        <v>6602</v>
      </c>
      <c r="AY2784" t="s">
        <v>106</v>
      </c>
      <c r="AZ2784">
        <v>0</v>
      </c>
      <c r="BA2784">
        <v>0</v>
      </c>
      <c r="BD2784" s="3">
        <v>41321.661805555559</v>
      </c>
      <c r="BE2784" s="3">
        <v>41321.663888888892</v>
      </c>
      <c r="BF2784" t="s">
        <v>115</v>
      </c>
      <c r="BG2784" t="s">
        <v>115</v>
      </c>
      <c r="BH2784">
        <v>8149</v>
      </c>
      <c r="BM2784">
        <v>43550</v>
      </c>
      <c r="BR2784" t="s">
        <v>116</v>
      </c>
      <c r="BS2784" t="s">
        <v>117</v>
      </c>
      <c r="BU2784">
        <v>1</v>
      </c>
      <c r="BV2784" t="s">
        <v>118</v>
      </c>
      <c r="BX2784" t="s">
        <v>119</v>
      </c>
      <c r="BY2784" t="s">
        <v>119</v>
      </c>
      <c r="BZ2784" t="s">
        <v>119</v>
      </c>
      <c r="CA2784">
        <v>1</v>
      </c>
      <c r="CC2784" t="s">
        <v>120</v>
      </c>
      <c r="CH2784">
        <v>540</v>
      </c>
      <c r="CI2784">
        <v>41830</v>
      </c>
      <c r="CJ2784" t="s">
        <v>106</v>
      </c>
      <c r="CK2784" t="s">
        <v>106</v>
      </c>
      <c r="CL2784">
        <v>15</v>
      </c>
      <c r="CM2784" t="s">
        <v>2963</v>
      </c>
      <c r="CO2784">
        <v>124817</v>
      </c>
      <c r="CQ2784">
        <v>0</v>
      </c>
      <c r="CR2784">
        <v>0</v>
      </c>
      <c r="CS2784">
        <v>0</v>
      </c>
      <c r="CY2784" t="s">
        <v>123</v>
      </c>
      <c r="CZ2784" t="s">
        <v>124</v>
      </c>
      <c r="DD2784" t="str" cm="1">
        <f t="array" ref="DD2784">TEXT(_xlfn.SEQUENCE(1, DATEDIF(AG2784, AH2784, "m") + 1, AG2784, 30), "YYYY-APMM")</f>
        <v>2013-AP12</v>
      </c>
      <c r="DN2784">
        <f t="shared" si="86"/>
        <v>648</v>
      </c>
      <c r="DO2784" t="str">
        <f t="shared" si="87"/>
        <v>LABOR- SUBCONTRACTOR</v>
      </c>
    </row>
    <row r="2785" spans="1:119" x14ac:dyDescent="0.35">
      <c r="A2785" t="s">
        <v>105</v>
      </c>
      <c r="B2785">
        <v>502070</v>
      </c>
      <c r="C2785">
        <v>6359</v>
      </c>
      <c r="D2785">
        <v>124818</v>
      </c>
      <c r="E2785">
        <v>13662</v>
      </c>
      <c r="F2785">
        <v>0</v>
      </c>
      <c r="G2785" t="s">
        <v>106</v>
      </c>
      <c r="H2785" t="s">
        <v>106</v>
      </c>
      <c r="I2785" t="s">
        <v>106</v>
      </c>
      <c r="J2785" t="s">
        <v>107</v>
      </c>
      <c r="K2785" t="s">
        <v>108</v>
      </c>
      <c r="L2785" t="s">
        <v>109</v>
      </c>
      <c r="M2785" t="s">
        <v>110</v>
      </c>
      <c r="N2785" t="s">
        <v>6603</v>
      </c>
      <c r="O2785" t="s">
        <v>3011</v>
      </c>
      <c r="P2785">
        <v>8178</v>
      </c>
      <c r="Q2785">
        <v>8</v>
      </c>
      <c r="R2785">
        <v>0</v>
      </c>
      <c r="S2785">
        <v>160</v>
      </c>
      <c r="T2785">
        <v>0</v>
      </c>
      <c r="U2785">
        <v>188.4</v>
      </c>
      <c r="V2785">
        <v>188.4</v>
      </c>
      <c r="W2785">
        <v>160</v>
      </c>
      <c r="X2785">
        <v>0</v>
      </c>
      <c r="Y2785">
        <v>0</v>
      </c>
      <c r="Z2785">
        <v>0</v>
      </c>
      <c r="AD2785" s="1">
        <v>41708.333333333336</v>
      </c>
      <c r="AE2785" s="1">
        <v>41730.708333333336</v>
      </c>
      <c r="AG2785" s="1">
        <v>41707.333333333336</v>
      </c>
      <c r="AH2785" s="1">
        <v>41729.708333333336</v>
      </c>
      <c r="AI2785" s="1">
        <v>41707.333333333336</v>
      </c>
      <c r="AJ2785" s="1">
        <v>41729.708333333336</v>
      </c>
      <c r="AK2785" s="1">
        <v>41707.333333333336</v>
      </c>
      <c r="AL2785" s="1">
        <v>41729.708333333336</v>
      </c>
      <c r="AM2785" s="1">
        <v>41708.333333333336</v>
      </c>
      <c r="AN2785" s="1">
        <v>41730.708333333336</v>
      </c>
      <c r="AP2785" t="s">
        <v>113</v>
      </c>
      <c r="AU2785" t="e">
        <f>+ypRq6mERS2OyaNGJTQTXQ</f>
        <v>#NAME?</v>
      </c>
      <c r="AY2785" t="s">
        <v>106</v>
      </c>
      <c r="AZ2785">
        <v>0</v>
      </c>
      <c r="BA2785">
        <v>0</v>
      </c>
      <c r="BD2785" s="3">
        <v>41321.661805555559</v>
      </c>
      <c r="BE2785" s="3">
        <v>41321.663888888892</v>
      </c>
      <c r="BF2785" t="s">
        <v>115</v>
      </c>
      <c r="BG2785" t="s">
        <v>115</v>
      </c>
      <c r="BH2785">
        <v>8149</v>
      </c>
      <c r="BM2785">
        <v>43550</v>
      </c>
      <c r="BR2785" t="s">
        <v>116</v>
      </c>
      <c r="BS2785" t="s">
        <v>117</v>
      </c>
      <c r="BU2785">
        <v>1</v>
      </c>
      <c r="BV2785" t="s">
        <v>118</v>
      </c>
      <c r="BX2785" t="s">
        <v>119</v>
      </c>
      <c r="BY2785" t="s">
        <v>119</v>
      </c>
      <c r="BZ2785" t="s">
        <v>119</v>
      </c>
      <c r="CA2785">
        <v>1</v>
      </c>
      <c r="CC2785" t="s">
        <v>120</v>
      </c>
      <c r="CH2785">
        <v>540</v>
      </c>
      <c r="CI2785">
        <v>41830</v>
      </c>
      <c r="CJ2785" t="s">
        <v>106</v>
      </c>
      <c r="CK2785" t="s">
        <v>106</v>
      </c>
      <c r="CL2785">
        <v>15</v>
      </c>
      <c r="CM2785" t="s">
        <v>2963</v>
      </c>
      <c r="CO2785">
        <v>124817</v>
      </c>
      <c r="CQ2785">
        <v>0</v>
      </c>
      <c r="CR2785">
        <v>0</v>
      </c>
      <c r="CS2785">
        <v>0</v>
      </c>
      <c r="CY2785" t="s">
        <v>123</v>
      </c>
      <c r="CZ2785" t="s">
        <v>124</v>
      </c>
      <c r="DD2785" t="str" cm="1">
        <f t="array" ref="DD2785">TEXT(_xlfn.SEQUENCE(1, DATEDIF(AG2785, AH2785, "m") + 1, AG2785, 30), "YYYY-APMM")</f>
        <v>2014-AP03</v>
      </c>
      <c r="DN2785">
        <f t="shared" si="86"/>
        <v>188.4</v>
      </c>
      <c r="DO2785" t="str">
        <f t="shared" si="87"/>
        <v>LABOR- SUBCONTRACTOR</v>
      </c>
    </row>
    <row r="2786" spans="1:119" x14ac:dyDescent="0.35">
      <c r="A2786" t="s">
        <v>105</v>
      </c>
      <c r="B2786">
        <v>502071</v>
      </c>
      <c r="C2786">
        <v>6359</v>
      </c>
      <c r="D2786">
        <v>124818</v>
      </c>
      <c r="E2786">
        <v>13662</v>
      </c>
      <c r="F2786">
        <v>0</v>
      </c>
      <c r="G2786" t="s">
        <v>106</v>
      </c>
      <c r="H2786" t="s">
        <v>106</v>
      </c>
      <c r="I2786" t="s">
        <v>106</v>
      </c>
      <c r="J2786" t="s">
        <v>107</v>
      </c>
      <c r="K2786" t="s">
        <v>108</v>
      </c>
      <c r="L2786" t="s">
        <v>109</v>
      </c>
      <c r="M2786" t="s">
        <v>110</v>
      </c>
      <c r="N2786" t="s">
        <v>6604</v>
      </c>
      <c r="O2786" t="s">
        <v>3014</v>
      </c>
      <c r="P2786">
        <v>8178</v>
      </c>
      <c r="Q2786">
        <v>8</v>
      </c>
      <c r="R2786">
        <v>0</v>
      </c>
      <c r="S2786">
        <v>200</v>
      </c>
      <c r="T2786">
        <v>0</v>
      </c>
      <c r="U2786">
        <v>2528.4</v>
      </c>
      <c r="V2786">
        <v>2528.4</v>
      </c>
      <c r="W2786">
        <v>200</v>
      </c>
      <c r="X2786">
        <v>0</v>
      </c>
      <c r="Y2786">
        <v>0</v>
      </c>
      <c r="Z2786">
        <v>0</v>
      </c>
      <c r="AD2786" s="1">
        <v>41721.333333333336</v>
      </c>
      <c r="AE2786" s="1">
        <v>41749.708333333336</v>
      </c>
      <c r="AG2786" s="1">
        <v>41720.333333333336</v>
      </c>
      <c r="AH2786" s="1">
        <v>41748.708333333336</v>
      </c>
      <c r="AI2786" s="1">
        <v>41720.333333333336</v>
      </c>
      <c r="AJ2786" s="1">
        <v>41748.708333333336</v>
      </c>
      <c r="AK2786" s="1">
        <v>41720.333333333336</v>
      </c>
      <c r="AL2786" s="1">
        <v>41748.708333333336</v>
      </c>
      <c r="AM2786" s="1">
        <v>41721.333333333336</v>
      </c>
      <c r="AN2786" s="1">
        <v>41749.708333333336</v>
      </c>
      <c r="AP2786" t="s">
        <v>113</v>
      </c>
      <c r="AU2786" t="s">
        <v>6605</v>
      </c>
      <c r="AY2786" t="s">
        <v>106</v>
      </c>
      <c r="AZ2786">
        <v>0</v>
      </c>
      <c r="BA2786">
        <v>0</v>
      </c>
      <c r="BD2786" s="3">
        <v>41321.661805555559</v>
      </c>
      <c r="BE2786" s="3">
        <v>41321.663888888892</v>
      </c>
      <c r="BF2786" t="s">
        <v>115</v>
      </c>
      <c r="BG2786" t="s">
        <v>115</v>
      </c>
      <c r="BH2786">
        <v>8149</v>
      </c>
      <c r="BM2786">
        <v>43550</v>
      </c>
      <c r="BR2786" t="s">
        <v>116</v>
      </c>
      <c r="BS2786" t="s">
        <v>117</v>
      </c>
      <c r="BU2786">
        <v>1</v>
      </c>
      <c r="BV2786" t="s">
        <v>118</v>
      </c>
      <c r="BX2786" t="s">
        <v>119</v>
      </c>
      <c r="BY2786" t="s">
        <v>119</v>
      </c>
      <c r="BZ2786" t="s">
        <v>119</v>
      </c>
      <c r="CA2786">
        <v>1</v>
      </c>
      <c r="CC2786" t="s">
        <v>120</v>
      </c>
      <c r="CH2786">
        <v>540</v>
      </c>
      <c r="CI2786">
        <v>41830</v>
      </c>
      <c r="CJ2786" t="s">
        <v>106</v>
      </c>
      <c r="CK2786" t="s">
        <v>106</v>
      </c>
      <c r="CL2786">
        <v>15</v>
      </c>
      <c r="CM2786" t="s">
        <v>2963</v>
      </c>
      <c r="CO2786">
        <v>124817</v>
      </c>
      <c r="CQ2786">
        <v>0</v>
      </c>
      <c r="CR2786">
        <v>0</v>
      </c>
      <c r="CS2786">
        <v>0</v>
      </c>
      <c r="CY2786" t="s">
        <v>123</v>
      </c>
      <c r="CZ2786" t="s">
        <v>124</v>
      </c>
      <c r="DD2786" t="str" cm="1">
        <f t="array" ref="DD2786">TEXT(_xlfn.SEQUENCE(1, DATEDIF(AG2786, AH2786, "m") + 1, AG2786, 30), "YYYY-APMM")</f>
        <v>2014-AP03</v>
      </c>
      <c r="DN2786">
        <f t="shared" si="86"/>
        <v>2528.4</v>
      </c>
      <c r="DO2786" t="str">
        <f t="shared" si="87"/>
        <v>LABOR- SUBCONTRACTOR</v>
      </c>
    </row>
    <row r="2787" spans="1:119" x14ac:dyDescent="0.35">
      <c r="A2787" t="s">
        <v>105</v>
      </c>
      <c r="B2787">
        <v>502072</v>
      </c>
      <c r="C2787">
        <v>6359</v>
      </c>
      <c r="D2787">
        <v>124818</v>
      </c>
      <c r="E2787">
        <v>13662</v>
      </c>
      <c r="F2787">
        <v>0</v>
      </c>
      <c r="G2787" t="s">
        <v>106</v>
      </c>
      <c r="H2787" t="s">
        <v>106</v>
      </c>
      <c r="I2787" t="s">
        <v>106</v>
      </c>
      <c r="J2787" t="s">
        <v>107</v>
      </c>
      <c r="K2787" t="s">
        <v>108</v>
      </c>
      <c r="L2787" t="s">
        <v>109</v>
      </c>
      <c r="M2787" t="s">
        <v>110</v>
      </c>
      <c r="N2787" t="s">
        <v>6606</v>
      </c>
      <c r="O2787" t="s">
        <v>3017</v>
      </c>
      <c r="P2787">
        <v>8178</v>
      </c>
      <c r="Q2787">
        <v>96</v>
      </c>
      <c r="R2787">
        <v>0</v>
      </c>
      <c r="S2787">
        <v>200</v>
      </c>
      <c r="T2787">
        <v>0</v>
      </c>
      <c r="U2787">
        <v>1612.8</v>
      </c>
      <c r="V2787">
        <v>1612.8</v>
      </c>
      <c r="W2787">
        <v>200</v>
      </c>
      <c r="X2787">
        <v>0</v>
      </c>
      <c r="Y2787">
        <v>0</v>
      </c>
      <c r="Z2787">
        <v>0</v>
      </c>
      <c r="AD2787" s="1">
        <v>41717.333333333336</v>
      </c>
      <c r="AE2787" s="1">
        <v>41745.708333333336</v>
      </c>
      <c r="AG2787" s="1">
        <v>41703.333333333336</v>
      </c>
      <c r="AH2787" s="1">
        <v>41731.708333333336</v>
      </c>
      <c r="AI2787" s="1">
        <v>41703.333333333336</v>
      </c>
      <c r="AJ2787" s="1">
        <v>41731.708333333336</v>
      </c>
      <c r="AK2787" s="1">
        <v>41703.333333333336</v>
      </c>
      <c r="AL2787" s="1">
        <v>41731.708333333336</v>
      </c>
      <c r="AM2787" s="1">
        <v>41717.333333333336</v>
      </c>
      <c r="AN2787" s="1">
        <v>41745.708333333336</v>
      </c>
      <c r="AP2787" t="s">
        <v>113</v>
      </c>
      <c r="AU2787" t="s">
        <v>6607</v>
      </c>
      <c r="AY2787" t="s">
        <v>106</v>
      </c>
      <c r="AZ2787">
        <v>0</v>
      </c>
      <c r="BA2787">
        <v>0</v>
      </c>
      <c r="BD2787" s="3">
        <v>41321.661805555559</v>
      </c>
      <c r="BE2787" s="3">
        <v>41321.663888888892</v>
      </c>
      <c r="BF2787" t="s">
        <v>115</v>
      </c>
      <c r="BG2787" t="s">
        <v>115</v>
      </c>
      <c r="BH2787">
        <v>8149</v>
      </c>
      <c r="BM2787">
        <v>43550</v>
      </c>
      <c r="BR2787" t="s">
        <v>116</v>
      </c>
      <c r="BS2787" t="s">
        <v>117</v>
      </c>
      <c r="BU2787">
        <v>1</v>
      </c>
      <c r="BV2787" t="s">
        <v>118</v>
      </c>
      <c r="BX2787" t="s">
        <v>119</v>
      </c>
      <c r="BY2787" t="s">
        <v>119</v>
      </c>
      <c r="BZ2787" t="s">
        <v>119</v>
      </c>
      <c r="CA2787">
        <v>1</v>
      </c>
      <c r="CC2787" t="s">
        <v>120</v>
      </c>
      <c r="CH2787">
        <v>540</v>
      </c>
      <c r="CI2787">
        <v>41830</v>
      </c>
      <c r="CJ2787" t="s">
        <v>106</v>
      </c>
      <c r="CK2787" t="s">
        <v>106</v>
      </c>
      <c r="CL2787">
        <v>15</v>
      </c>
      <c r="CM2787" t="s">
        <v>2963</v>
      </c>
      <c r="CO2787">
        <v>124817</v>
      </c>
      <c r="CQ2787">
        <v>0</v>
      </c>
      <c r="CR2787">
        <v>0</v>
      </c>
      <c r="CS2787">
        <v>0</v>
      </c>
      <c r="CY2787" t="s">
        <v>123</v>
      </c>
      <c r="CZ2787" t="s">
        <v>124</v>
      </c>
      <c r="DD2787" t="str" cm="1">
        <f t="array" ref="DD2787">TEXT(_xlfn.SEQUENCE(1, DATEDIF(AG2787, AH2787, "m") + 1, AG2787, 30), "YYYY-APMM")</f>
        <v>2014-AP03</v>
      </c>
      <c r="DN2787">
        <f t="shared" si="86"/>
        <v>1612.8</v>
      </c>
      <c r="DO2787" t="str">
        <f t="shared" si="87"/>
        <v>LABOR- SUBCONTRACTOR</v>
      </c>
    </row>
    <row r="2788" spans="1:119" x14ac:dyDescent="0.35">
      <c r="A2788" t="s">
        <v>105</v>
      </c>
      <c r="B2788">
        <v>502073</v>
      </c>
      <c r="C2788">
        <v>6359</v>
      </c>
      <c r="D2788">
        <v>124818</v>
      </c>
      <c r="E2788">
        <v>13662</v>
      </c>
      <c r="F2788">
        <v>0</v>
      </c>
      <c r="G2788" t="s">
        <v>106</v>
      </c>
      <c r="H2788" t="s">
        <v>106</v>
      </c>
      <c r="I2788" t="s">
        <v>106</v>
      </c>
      <c r="J2788" t="s">
        <v>107</v>
      </c>
      <c r="K2788" t="s">
        <v>108</v>
      </c>
      <c r="L2788" t="s">
        <v>109</v>
      </c>
      <c r="M2788" t="s">
        <v>110</v>
      </c>
      <c r="N2788" t="s">
        <v>6608</v>
      </c>
      <c r="O2788" t="s">
        <v>3020</v>
      </c>
      <c r="P2788">
        <v>8178</v>
      </c>
      <c r="Q2788">
        <v>160</v>
      </c>
      <c r="R2788">
        <v>152</v>
      </c>
      <c r="S2788">
        <v>200</v>
      </c>
      <c r="T2788">
        <v>0</v>
      </c>
      <c r="U2788">
        <v>542.4</v>
      </c>
      <c r="V2788">
        <v>542.4</v>
      </c>
      <c r="W2788">
        <v>200</v>
      </c>
      <c r="X2788">
        <v>0</v>
      </c>
      <c r="Y2788">
        <v>0</v>
      </c>
      <c r="Z2788">
        <v>0</v>
      </c>
      <c r="AD2788" s="1">
        <v>41724.333333333336</v>
      </c>
      <c r="AE2788" s="1">
        <v>41752.708333333336</v>
      </c>
      <c r="AG2788" s="1">
        <v>41701.333333333336</v>
      </c>
      <c r="AH2788" s="1">
        <v>41729.708333333336</v>
      </c>
      <c r="AI2788" s="1">
        <v>41701.333333333336</v>
      </c>
      <c r="AJ2788" s="1">
        <v>41729.708333333336</v>
      </c>
      <c r="AK2788" s="1">
        <v>41701.333333333336</v>
      </c>
      <c r="AL2788" s="1">
        <v>41729.708333333336</v>
      </c>
      <c r="AM2788" s="1">
        <v>41724.333333333336</v>
      </c>
      <c r="AN2788" s="1">
        <v>41752.708333333336</v>
      </c>
      <c r="AP2788" t="s">
        <v>113</v>
      </c>
      <c r="AU2788" t="s">
        <v>6609</v>
      </c>
      <c r="AY2788" t="s">
        <v>106</v>
      </c>
      <c r="AZ2788">
        <v>0</v>
      </c>
      <c r="BA2788">
        <v>0</v>
      </c>
      <c r="BD2788" s="3">
        <v>41321.661805555559</v>
      </c>
      <c r="BE2788" s="3">
        <v>41328.377083333333</v>
      </c>
      <c r="BF2788" t="s">
        <v>115</v>
      </c>
      <c r="BG2788" t="s">
        <v>115</v>
      </c>
      <c r="BH2788">
        <v>8149</v>
      </c>
      <c r="BM2788">
        <v>43550</v>
      </c>
      <c r="BR2788" t="s">
        <v>116</v>
      </c>
      <c r="BS2788" t="s">
        <v>117</v>
      </c>
      <c r="BU2788">
        <v>1</v>
      </c>
      <c r="BV2788" t="s">
        <v>118</v>
      </c>
      <c r="BX2788" t="s">
        <v>119</v>
      </c>
      <c r="BY2788" t="s">
        <v>119</v>
      </c>
      <c r="BZ2788" t="s">
        <v>119</v>
      </c>
      <c r="CA2788">
        <v>1</v>
      </c>
      <c r="CC2788" t="s">
        <v>120</v>
      </c>
      <c r="CH2788">
        <v>540</v>
      </c>
      <c r="CI2788">
        <v>41830</v>
      </c>
      <c r="CJ2788" t="s">
        <v>106</v>
      </c>
      <c r="CK2788" t="s">
        <v>106</v>
      </c>
      <c r="CL2788">
        <v>15</v>
      </c>
      <c r="CM2788" t="s">
        <v>2963</v>
      </c>
      <c r="CO2788">
        <v>124817</v>
      </c>
      <c r="CQ2788">
        <v>0</v>
      </c>
      <c r="CR2788">
        <v>0</v>
      </c>
      <c r="CS2788">
        <v>0</v>
      </c>
      <c r="CY2788" t="s">
        <v>123</v>
      </c>
      <c r="CZ2788" t="s">
        <v>124</v>
      </c>
      <c r="DD2788" t="str" cm="1">
        <f t="array" ref="DD2788">TEXT(_xlfn.SEQUENCE(1, DATEDIF(AG2788, AH2788, "m") + 1, AG2788, 30), "YYYY-APMM")</f>
        <v>2014-AP03</v>
      </c>
      <c r="DN2788">
        <f t="shared" si="86"/>
        <v>542.4</v>
      </c>
      <c r="DO2788" t="str">
        <f t="shared" si="87"/>
        <v>LABOR- SUBCONTRACTOR</v>
      </c>
    </row>
    <row r="2789" spans="1:119" x14ac:dyDescent="0.35">
      <c r="A2789" t="s">
        <v>105</v>
      </c>
      <c r="B2789">
        <v>502074</v>
      </c>
      <c r="C2789">
        <v>6359</v>
      </c>
      <c r="D2789">
        <v>124819</v>
      </c>
      <c r="E2789">
        <v>13662</v>
      </c>
      <c r="F2789">
        <v>0</v>
      </c>
      <c r="G2789" t="s">
        <v>106</v>
      </c>
      <c r="H2789" t="s">
        <v>106</v>
      </c>
      <c r="I2789" t="s">
        <v>106</v>
      </c>
      <c r="J2789" t="s">
        <v>107</v>
      </c>
      <c r="K2789" t="s">
        <v>108</v>
      </c>
      <c r="L2789" t="s">
        <v>109</v>
      </c>
      <c r="M2789" t="s">
        <v>110</v>
      </c>
      <c r="N2789" t="s">
        <v>6610</v>
      </c>
      <c r="O2789" t="s">
        <v>3023</v>
      </c>
      <c r="P2789">
        <v>8178</v>
      </c>
      <c r="Q2789">
        <v>8</v>
      </c>
      <c r="R2789">
        <v>0</v>
      </c>
      <c r="S2789">
        <v>144</v>
      </c>
      <c r="T2789">
        <v>0</v>
      </c>
      <c r="U2789">
        <v>309.60000000000002</v>
      </c>
      <c r="V2789">
        <v>309.60000000000002</v>
      </c>
      <c r="W2789">
        <v>144</v>
      </c>
      <c r="X2789">
        <v>0</v>
      </c>
      <c r="Y2789">
        <v>0</v>
      </c>
      <c r="Z2789">
        <v>0</v>
      </c>
      <c r="AD2789" s="1">
        <v>41741.333333333336</v>
      </c>
      <c r="AE2789" s="1">
        <v>41760.708333333336</v>
      </c>
      <c r="AG2789" s="1">
        <v>41739.333333333336</v>
      </c>
      <c r="AH2789" s="1">
        <v>41759.708333333336</v>
      </c>
      <c r="AI2789" s="1">
        <v>41739.333333333336</v>
      </c>
      <c r="AJ2789" s="1">
        <v>41759.708333333336</v>
      </c>
      <c r="AK2789" s="1">
        <v>41739.333333333336</v>
      </c>
      <c r="AL2789" s="1">
        <v>41759.708333333336</v>
      </c>
      <c r="AM2789" s="1">
        <v>41741.333333333336</v>
      </c>
      <c r="AN2789" s="1">
        <v>41760.708333333336</v>
      </c>
      <c r="AP2789" t="s">
        <v>113</v>
      </c>
      <c r="AU2789" t="s">
        <v>6611</v>
      </c>
      <c r="AY2789" t="s">
        <v>106</v>
      </c>
      <c r="AZ2789">
        <v>0</v>
      </c>
      <c r="BA2789">
        <v>0</v>
      </c>
      <c r="BD2789" s="3">
        <v>41321.661805555559</v>
      </c>
      <c r="BE2789" s="3">
        <v>41321.663888888892</v>
      </c>
      <c r="BF2789" t="s">
        <v>115</v>
      </c>
      <c r="BG2789" t="s">
        <v>115</v>
      </c>
      <c r="BH2789">
        <v>8149</v>
      </c>
      <c r="BM2789">
        <v>43550</v>
      </c>
      <c r="BR2789" t="s">
        <v>116</v>
      </c>
      <c r="BS2789" t="s">
        <v>117</v>
      </c>
      <c r="BU2789">
        <v>1</v>
      </c>
      <c r="BV2789" t="s">
        <v>118</v>
      </c>
      <c r="BX2789" t="s">
        <v>119</v>
      </c>
      <c r="BY2789" t="s">
        <v>119</v>
      </c>
      <c r="BZ2789" t="s">
        <v>119</v>
      </c>
      <c r="CA2789">
        <v>1</v>
      </c>
      <c r="CC2789" t="s">
        <v>120</v>
      </c>
      <c r="CH2789">
        <v>540</v>
      </c>
      <c r="CI2789">
        <v>41840</v>
      </c>
      <c r="CJ2789" t="s">
        <v>106</v>
      </c>
      <c r="CK2789" t="s">
        <v>106</v>
      </c>
      <c r="CL2789">
        <v>20</v>
      </c>
      <c r="CM2789" t="s">
        <v>2867</v>
      </c>
      <c r="CO2789">
        <v>124817</v>
      </c>
      <c r="CQ2789">
        <v>0</v>
      </c>
      <c r="CR2789">
        <v>0</v>
      </c>
      <c r="CS2789">
        <v>0</v>
      </c>
      <c r="CY2789" t="s">
        <v>123</v>
      </c>
      <c r="CZ2789" t="s">
        <v>124</v>
      </c>
      <c r="DD2789" t="str" cm="1">
        <f t="array" ref="DD2789">TEXT(_xlfn.SEQUENCE(1, DATEDIF(AG2789, AH2789, "m") + 1, AG2789, 30), "YYYY-APMM")</f>
        <v>2014-AP04</v>
      </c>
      <c r="DN2789">
        <f t="shared" si="86"/>
        <v>309.60000000000002</v>
      </c>
      <c r="DO2789" t="str">
        <f t="shared" si="87"/>
        <v>LABOR- SUBCONTRACTOR</v>
      </c>
    </row>
    <row r="2790" spans="1:119" x14ac:dyDescent="0.35">
      <c r="A2790" t="s">
        <v>105</v>
      </c>
      <c r="B2790">
        <v>502075</v>
      </c>
      <c r="C2790">
        <v>6359</v>
      </c>
      <c r="D2790">
        <v>124819</v>
      </c>
      <c r="E2790">
        <v>13662</v>
      </c>
      <c r="F2790">
        <v>0</v>
      </c>
      <c r="G2790" t="s">
        <v>106</v>
      </c>
      <c r="H2790" t="s">
        <v>106</v>
      </c>
      <c r="I2790" t="s">
        <v>106</v>
      </c>
      <c r="J2790" t="s">
        <v>107</v>
      </c>
      <c r="K2790" t="s">
        <v>108</v>
      </c>
      <c r="L2790" t="s">
        <v>109</v>
      </c>
      <c r="M2790" t="s">
        <v>110</v>
      </c>
      <c r="N2790" t="s">
        <v>6612</v>
      </c>
      <c r="O2790" t="s">
        <v>3026</v>
      </c>
      <c r="P2790">
        <v>8178</v>
      </c>
      <c r="Q2790">
        <v>8</v>
      </c>
      <c r="R2790">
        <v>8</v>
      </c>
      <c r="S2790">
        <v>184</v>
      </c>
      <c r="T2790">
        <v>0</v>
      </c>
      <c r="U2790">
        <v>4725.6000000000004</v>
      </c>
      <c r="V2790">
        <v>4725.6000000000004</v>
      </c>
      <c r="W2790">
        <v>184</v>
      </c>
      <c r="X2790">
        <v>0</v>
      </c>
      <c r="Y2790">
        <v>0</v>
      </c>
      <c r="Z2790">
        <v>0</v>
      </c>
      <c r="AD2790" s="1">
        <v>41749.333333333336</v>
      </c>
      <c r="AE2790" s="1">
        <v>41774.708333333336</v>
      </c>
      <c r="AG2790" s="1">
        <v>41748.333333333336</v>
      </c>
      <c r="AH2790" s="1">
        <v>41773.708333333336</v>
      </c>
      <c r="AI2790" s="1">
        <v>41748.333333333336</v>
      </c>
      <c r="AJ2790" s="1">
        <v>41773.708333333336</v>
      </c>
      <c r="AK2790" s="1">
        <v>41748.333333333336</v>
      </c>
      <c r="AL2790" s="1">
        <v>41773.708333333336</v>
      </c>
      <c r="AM2790" s="1">
        <v>41749.333333333336</v>
      </c>
      <c r="AN2790" s="1">
        <v>41774.708333333336</v>
      </c>
      <c r="AP2790" t="s">
        <v>113</v>
      </c>
      <c r="AU2790" t="s">
        <v>6613</v>
      </c>
      <c r="AY2790" t="s">
        <v>106</v>
      </c>
      <c r="AZ2790">
        <v>0</v>
      </c>
      <c r="BA2790">
        <v>0</v>
      </c>
      <c r="BD2790" s="3">
        <v>41321.661805555559</v>
      </c>
      <c r="BE2790" s="3">
        <v>41321.663888888892</v>
      </c>
      <c r="BF2790" t="s">
        <v>115</v>
      </c>
      <c r="BG2790" t="s">
        <v>115</v>
      </c>
      <c r="BH2790">
        <v>8149</v>
      </c>
      <c r="BM2790">
        <v>43550</v>
      </c>
      <c r="BR2790" t="s">
        <v>116</v>
      </c>
      <c r="BS2790" t="s">
        <v>117</v>
      </c>
      <c r="BU2790">
        <v>1</v>
      </c>
      <c r="BV2790" t="s">
        <v>118</v>
      </c>
      <c r="BX2790" t="s">
        <v>119</v>
      </c>
      <c r="BY2790" t="s">
        <v>119</v>
      </c>
      <c r="BZ2790" t="s">
        <v>119</v>
      </c>
      <c r="CA2790">
        <v>1</v>
      </c>
      <c r="CC2790" t="s">
        <v>120</v>
      </c>
      <c r="CH2790">
        <v>540</v>
      </c>
      <c r="CI2790">
        <v>41840</v>
      </c>
      <c r="CJ2790" t="s">
        <v>106</v>
      </c>
      <c r="CK2790" t="s">
        <v>106</v>
      </c>
      <c r="CL2790">
        <v>20</v>
      </c>
      <c r="CM2790" t="s">
        <v>2867</v>
      </c>
      <c r="CO2790">
        <v>124817</v>
      </c>
      <c r="CQ2790">
        <v>0</v>
      </c>
      <c r="CR2790">
        <v>0</v>
      </c>
      <c r="CS2790">
        <v>0</v>
      </c>
      <c r="CY2790" t="s">
        <v>123</v>
      </c>
      <c r="CZ2790" t="s">
        <v>124</v>
      </c>
      <c r="DD2790" t="str" cm="1">
        <f t="array" ref="DD2790">TEXT(_xlfn.SEQUENCE(1, DATEDIF(AG2790, AH2790, "m") + 1, AG2790, 30), "YYYY-APMM")</f>
        <v>2014-AP04</v>
      </c>
      <c r="DN2790">
        <f t="shared" si="86"/>
        <v>4725.6000000000004</v>
      </c>
      <c r="DO2790" t="str">
        <f t="shared" si="87"/>
        <v>LABOR- SUBCONTRACTOR</v>
      </c>
    </row>
    <row r="2791" spans="1:119" x14ac:dyDescent="0.35">
      <c r="A2791" t="s">
        <v>105</v>
      </c>
      <c r="B2791">
        <v>502076</v>
      </c>
      <c r="C2791">
        <v>6359</v>
      </c>
      <c r="D2791">
        <v>124820</v>
      </c>
      <c r="E2791">
        <v>13662</v>
      </c>
      <c r="F2791">
        <v>0</v>
      </c>
      <c r="G2791" t="s">
        <v>106</v>
      </c>
      <c r="H2791" t="s">
        <v>106</v>
      </c>
      <c r="I2791" t="s">
        <v>106</v>
      </c>
      <c r="J2791" t="s">
        <v>107</v>
      </c>
      <c r="K2791" t="s">
        <v>108</v>
      </c>
      <c r="L2791" t="s">
        <v>109</v>
      </c>
      <c r="M2791" t="s">
        <v>110</v>
      </c>
      <c r="N2791" t="s">
        <v>6614</v>
      </c>
      <c r="O2791" t="s">
        <v>3002</v>
      </c>
      <c r="P2791">
        <v>8178</v>
      </c>
      <c r="Q2791">
        <v>352</v>
      </c>
      <c r="R2791">
        <v>0</v>
      </c>
      <c r="S2791">
        <v>200</v>
      </c>
      <c r="T2791">
        <v>0</v>
      </c>
      <c r="U2791">
        <v>1102.8</v>
      </c>
      <c r="V2791">
        <v>1102.8</v>
      </c>
      <c r="W2791">
        <v>200</v>
      </c>
      <c r="X2791">
        <v>0</v>
      </c>
      <c r="Y2791">
        <v>0</v>
      </c>
      <c r="Z2791">
        <v>0</v>
      </c>
      <c r="AD2791" s="1">
        <v>41620.333333333336</v>
      </c>
      <c r="AE2791" s="1">
        <v>41650.708333333336</v>
      </c>
      <c r="AG2791" s="1">
        <v>41569.333333333336</v>
      </c>
      <c r="AH2791" s="1">
        <v>41597.708333333336</v>
      </c>
      <c r="AI2791" s="1">
        <v>41569.333333333336</v>
      </c>
      <c r="AJ2791" s="1">
        <v>41597.708333333336</v>
      </c>
      <c r="AK2791" s="1">
        <v>41569.333333333336</v>
      </c>
      <c r="AL2791" s="1">
        <v>41597.708333333336</v>
      </c>
      <c r="AM2791" s="1">
        <v>41620.333333333336</v>
      </c>
      <c r="AN2791" s="1">
        <v>41650.708333333336</v>
      </c>
      <c r="AP2791" t="s">
        <v>113</v>
      </c>
      <c r="AU2791" t="s">
        <v>6615</v>
      </c>
      <c r="AY2791" t="s">
        <v>106</v>
      </c>
      <c r="AZ2791">
        <v>0</v>
      </c>
      <c r="BA2791">
        <v>0</v>
      </c>
      <c r="BD2791" s="3">
        <v>41321.661805555559</v>
      </c>
      <c r="BE2791" s="3">
        <v>41328.377083333333</v>
      </c>
      <c r="BF2791" t="s">
        <v>115</v>
      </c>
      <c r="BG2791" t="s">
        <v>115</v>
      </c>
      <c r="BH2791">
        <v>8149</v>
      </c>
      <c r="BM2791">
        <v>43550</v>
      </c>
      <c r="BR2791" t="s">
        <v>116</v>
      </c>
      <c r="BS2791" t="s">
        <v>117</v>
      </c>
      <c r="BU2791">
        <v>1</v>
      </c>
      <c r="BV2791" t="s">
        <v>118</v>
      </c>
      <c r="BX2791" t="s">
        <v>119</v>
      </c>
      <c r="BY2791" t="s">
        <v>119</v>
      </c>
      <c r="BZ2791" t="s">
        <v>119</v>
      </c>
      <c r="CA2791">
        <v>1</v>
      </c>
      <c r="CC2791" t="s">
        <v>120</v>
      </c>
      <c r="CH2791">
        <v>540</v>
      </c>
      <c r="CI2791">
        <v>41820</v>
      </c>
      <c r="CJ2791" t="s">
        <v>106</v>
      </c>
      <c r="CK2791" t="s">
        <v>106</v>
      </c>
      <c r="CL2791">
        <v>10</v>
      </c>
      <c r="CM2791" t="s">
        <v>2889</v>
      </c>
      <c r="CO2791">
        <v>124817</v>
      </c>
      <c r="CQ2791">
        <v>0</v>
      </c>
      <c r="CR2791">
        <v>0</v>
      </c>
      <c r="CS2791">
        <v>0</v>
      </c>
      <c r="CY2791" t="s">
        <v>123</v>
      </c>
      <c r="CZ2791" t="s">
        <v>124</v>
      </c>
      <c r="DD2791" t="str" cm="1">
        <f t="array" ref="DD2791">TEXT(_xlfn.SEQUENCE(1, DATEDIF(AG2791, AH2791, "m") + 1, AG2791, 30), "YYYY-APMM")</f>
        <v>2013-AP10</v>
      </c>
      <c r="DN2791">
        <f t="shared" si="86"/>
        <v>1102.8</v>
      </c>
      <c r="DO2791" t="str">
        <f t="shared" si="87"/>
        <v>LABOR- SUBCONTRACTOR</v>
      </c>
    </row>
    <row r="2792" spans="1:119" x14ac:dyDescent="0.35">
      <c r="A2792" t="s">
        <v>105</v>
      </c>
      <c r="B2792">
        <v>502077</v>
      </c>
      <c r="C2792">
        <v>6359</v>
      </c>
      <c r="D2792">
        <v>124820</v>
      </c>
      <c r="E2792">
        <v>13662</v>
      </c>
      <c r="F2792">
        <v>0</v>
      </c>
      <c r="G2792" t="s">
        <v>106</v>
      </c>
      <c r="H2792" t="s">
        <v>106</v>
      </c>
      <c r="I2792" t="s">
        <v>106</v>
      </c>
      <c r="J2792" t="s">
        <v>107</v>
      </c>
      <c r="K2792" t="s">
        <v>108</v>
      </c>
      <c r="L2792" t="s">
        <v>109</v>
      </c>
      <c r="M2792" t="s">
        <v>110</v>
      </c>
      <c r="N2792" t="s">
        <v>6616</v>
      </c>
      <c r="O2792" t="s">
        <v>3005</v>
      </c>
      <c r="P2792">
        <v>8178</v>
      </c>
      <c r="Q2792">
        <v>496</v>
      </c>
      <c r="R2792">
        <v>0</v>
      </c>
      <c r="S2792">
        <v>160</v>
      </c>
      <c r="T2792">
        <v>0</v>
      </c>
      <c r="U2792">
        <v>1840.8</v>
      </c>
      <c r="V2792">
        <v>1840.8</v>
      </c>
      <c r="W2792">
        <v>160</v>
      </c>
      <c r="X2792">
        <v>0</v>
      </c>
      <c r="Y2792">
        <v>0</v>
      </c>
      <c r="Z2792">
        <v>0</v>
      </c>
      <c r="AD2792" s="1">
        <v>41654.333333333336</v>
      </c>
      <c r="AE2792" s="1">
        <v>41676.708333333336</v>
      </c>
      <c r="AG2792" s="1">
        <v>41581.333333333336</v>
      </c>
      <c r="AH2792" s="1">
        <v>41603.708333333336</v>
      </c>
      <c r="AI2792" s="1">
        <v>41581.333333333336</v>
      </c>
      <c r="AJ2792" s="1">
        <v>41603.708333333336</v>
      </c>
      <c r="AK2792" s="1">
        <v>41581.333333333336</v>
      </c>
      <c r="AL2792" s="1">
        <v>41603.708333333336</v>
      </c>
      <c r="AM2792" s="1">
        <v>41654.333333333336</v>
      </c>
      <c r="AN2792" s="1">
        <v>41676.708333333336</v>
      </c>
      <c r="AP2792" t="s">
        <v>113</v>
      </c>
      <c r="AU2792" t="s">
        <v>6617</v>
      </c>
      <c r="AY2792" t="s">
        <v>106</v>
      </c>
      <c r="AZ2792">
        <v>0</v>
      </c>
      <c r="BA2792">
        <v>0</v>
      </c>
      <c r="BD2792" s="3">
        <v>41321.661805555559</v>
      </c>
      <c r="BE2792" s="3">
        <v>41321.663888888892</v>
      </c>
      <c r="BF2792" t="s">
        <v>115</v>
      </c>
      <c r="BG2792" t="s">
        <v>115</v>
      </c>
      <c r="BH2792">
        <v>8149</v>
      </c>
      <c r="BM2792">
        <v>43550</v>
      </c>
      <c r="BR2792" t="s">
        <v>116</v>
      </c>
      <c r="BS2792" t="s">
        <v>117</v>
      </c>
      <c r="BU2792">
        <v>1</v>
      </c>
      <c r="BV2792" t="s">
        <v>118</v>
      </c>
      <c r="BX2792" t="s">
        <v>119</v>
      </c>
      <c r="BY2792" t="s">
        <v>119</v>
      </c>
      <c r="BZ2792" t="s">
        <v>119</v>
      </c>
      <c r="CA2792">
        <v>1</v>
      </c>
      <c r="CC2792" t="s">
        <v>120</v>
      </c>
      <c r="CH2792">
        <v>540</v>
      </c>
      <c r="CI2792">
        <v>41820</v>
      </c>
      <c r="CJ2792" t="s">
        <v>106</v>
      </c>
      <c r="CK2792" t="s">
        <v>106</v>
      </c>
      <c r="CL2792">
        <v>10</v>
      </c>
      <c r="CM2792" t="s">
        <v>2889</v>
      </c>
      <c r="CO2792">
        <v>124817</v>
      </c>
      <c r="CQ2792">
        <v>0</v>
      </c>
      <c r="CR2792">
        <v>0</v>
      </c>
      <c r="CS2792">
        <v>0</v>
      </c>
      <c r="CY2792" t="s">
        <v>123</v>
      </c>
      <c r="CZ2792" t="s">
        <v>124</v>
      </c>
      <c r="DD2792" t="str" cm="1">
        <f t="array" ref="DD2792">TEXT(_xlfn.SEQUENCE(1, DATEDIF(AG2792, AH2792, "m") + 1, AG2792, 30), "YYYY-APMM")</f>
        <v>2013-AP11</v>
      </c>
      <c r="DN2792">
        <f t="shared" si="86"/>
        <v>1840.8</v>
      </c>
      <c r="DO2792" t="str">
        <f t="shared" si="87"/>
        <v>LABOR- SUBCONTRACTOR</v>
      </c>
    </row>
    <row r="2793" spans="1:119" x14ac:dyDescent="0.35">
      <c r="A2793" t="s">
        <v>105</v>
      </c>
      <c r="B2793">
        <v>502078</v>
      </c>
      <c r="C2793">
        <v>6359</v>
      </c>
      <c r="D2793">
        <v>124820</v>
      </c>
      <c r="E2793">
        <v>13662</v>
      </c>
      <c r="F2793">
        <v>0</v>
      </c>
      <c r="G2793" t="s">
        <v>106</v>
      </c>
      <c r="H2793" t="s">
        <v>106</v>
      </c>
      <c r="I2793" t="s">
        <v>106</v>
      </c>
      <c r="J2793" t="s">
        <v>107</v>
      </c>
      <c r="K2793" t="s">
        <v>108</v>
      </c>
      <c r="L2793" t="s">
        <v>109</v>
      </c>
      <c r="M2793" t="s">
        <v>110</v>
      </c>
      <c r="N2793" t="s">
        <v>6618</v>
      </c>
      <c r="O2793" t="s">
        <v>3008</v>
      </c>
      <c r="P2793">
        <v>8178</v>
      </c>
      <c r="Q2793">
        <v>496</v>
      </c>
      <c r="R2793">
        <v>216</v>
      </c>
      <c r="S2793">
        <v>200</v>
      </c>
      <c r="T2793">
        <v>0</v>
      </c>
      <c r="U2793">
        <v>648</v>
      </c>
      <c r="V2793">
        <v>648</v>
      </c>
      <c r="W2793">
        <v>200</v>
      </c>
      <c r="X2793">
        <v>0</v>
      </c>
      <c r="Y2793">
        <v>0</v>
      </c>
      <c r="Z2793">
        <v>0</v>
      </c>
      <c r="AD2793" s="1">
        <v>41662.333333333336</v>
      </c>
      <c r="AE2793" s="1">
        <v>41692.708333333336</v>
      </c>
      <c r="AG2793" s="1">
        <v>41589.333333333336</v>
      </c>
      <c r="AH2793" s="1">
        <v>41617.708333333336</v>
      </c>
      <c r="AI2793" s="1">
        <v>41589.333333333336</v>
      </c>
      <c r="AJ2793" s="1">
        <v>41617.708333333336</v>
      </c>
      <c r="AK2793" s="1">
        <v>41589.333333333336</v>
      </c>
      <c r="AL2793" s="1">
        <v>41617.708333333336</v>
      </c>
      <c r="AM2793" s="1">
        <v>41662.333333333336</v>
      </c>
      <c r="AN2793" s="1">
        <v>41692.708333333336</v>
      </c>
      <c r="AP2793" t="s">
        <v>113</v>
      </c>
      <c r="AU2793" t="s">
        <v>6619</v>
      </c>
      <c r="AY2793" t="s">
        <v>106</v>
      </c>
      <c r="AZ2793">
        <v>0</v>
      </c>
      <c r="BA2793">
        <v>0</v>
      </c>
      <c r="BD2793" s="3">
        <v>41321.661805555559</v>
      </c>
      <c r="BE2793" s="3">
        <v>41321.663888888892</v>
      </c>
      <c r="BF2793" t="s">
        <v>115</v>
      </c>
      <c r="BG2793" t="s">
        <v>115</v>
      </c>
      <c r="BH2793">
        <v>8149</v>
      </c>
      <c r="BM2793">
        <v>43550</v>
      </c>
      <c r="BR2793" t="s">
        <v>116</v>
      </c>
      <c r="BS2793" t="s">
        <v>117</v>
      </c>
      <c r="BU2793">
        <v>1</v>
      </c>
      <c r="BV2793" t="s">
        <v>118</v>
      </c>
      <c r="BX2793" t="s">
        <v>119</v>
      </c>
      <c r="BY2793" t="s">
        <v>119</v>
      </c>
      <c r="BZ2793" t="s">
        <v>119</v>
      </c>
      <c r="CA2793">
        <v>1</v>
      </c>
      <c r="CC2793" t="s">
        <v>120</v>
      </c>
      <c r="CH2793">
        <v>540</v>
      </c>
      <c r="CI2793">
        <v>41820</v>
      </c>
      <c r="CJ2793" t="s">
        <v>106</v>
      </c>
      <c r="CK2793" t="s">
        <v>106</v>
      </c>
      <c r="CL2793">
        <v>10</v>
      </c>
      <c r="CM2793" t="s">
        <v>2889</v>
      </c>
      <c r="CO2793">
        <v>124817</v>
      </c>
      <c r="CQ2793">
        <v>0</v>
      </c>
      <c r="CR2793">
        <v>0</v>
      </c>
      <c r="CS2793">
        <v>0</v>
      </c>
      <c r="CY2793" t="s">
        <v>123</v>
      </c>
      <c r="CZ2793" t="s">
        <v>124</v>
      </c>
      <c r="DD2793" t="str" cm="1">
        <f t="array" ref="DD2793">TEXT(_xlfn.SEQUENCE(1, DATEDIF(AG2793, AH2793, "m") + 1, AG2793, 30), "YYYY-APMM")</f>
        <v>2013-AP11</v>
      </c>
      <c r="DN2793">
        <f t="shared" si="86"/>
        <v>648</v>
      </c>
      <c r="DO2793" t="str">
        <f t="shared" si="87"/>
        <v>LABOR- SUBCONTRACTOR</v>
      </c>
    </row>
    <row r="2794" spans="1:119" x14ac:dyDescent="0.35">
      <c r="A2794" t="s">
        <v>105</v>
      </c>
      <c r="B2794">
        <v>502079</v>
      </c>
      <c r="C2794">
        <v>6359</v>
      </c>
      <c r="D2794">
        <v>124820</v>
      </c>
      <c r="E2794">
        <v>13662</v>
      </c>
      <c r="F2794">
        <v>0</v>
      </c>
      <c r="G2794" t="s">
        <v>106</v>
      </c>
      <c r="H2794" t="s">
        <v>106</v>
      </c>
      <c r="I2794" t="s">
        <v>106</v>
      </c>
      <c r="J2794" t="s">
        <v>107</v>
      </c>
      <c r="K2794" t="s">
        <v>108</v>
      </c>
      <c r="L2794" t="s">
        <v>109</v>
      </c>
      <c r="M2794" t="s">
        <v>110</v>
      </c>
      <c r="N2794" t="s">
        <v>6620</v>
      </c>
      <c r="O2794" t="s">
        <v>3011</v>
      </c>
      <c r="P2794">
        <v>8178</v>
      </c>
      <c r="Q2794">
        <v>280</v>
      </c>
      <c r="R2794">
        <v>0</v>
      </c>
      <c r="S2794">
        <v>160</v>
      </c>
      <c r="T2794">
        <v>0</v>
      </c>
      <c r="U2794">
        <v>222</v>
      </c>
      <c r="V2794">
        <v>222</v>
      </c>
      <c r="W2794">
        <v>160</v>
      </c>
      <c r="X2794">
        <v>0</v>
      </c>
      <c r="Y2794">
        <v>0</v>
      </c>
      <c r="Z2794">
        <v>0</v>
      </c>
      <c r="AD2794" s="1">
        <v>41701.333333333336</v>
      </c>
      <c r="AE2794" s="1">
        <v>41723.708333333336</v>
      </c>
      <c r="AG2794" s="1">
        <v>41659.333333333336</v>
      </c>
      <c r="AH2794" s="1">
        <v>41682.708333333336</v>
      </c>
      <c r="AI2794" s="1">
        <v>41659.333333333336</v>
      </c>
      <c r="AJ2794" s="1">
        <v>41682.708333333336</v>
      </c>
      <c r="AK2794" s="1">
        <v>41659.333333333336</v>
      </c>
      <c r="AL2794" s="1">
        <v>41682.708333333336</v>
      </c>
      <c r="AM2794" s="1">
        <v>41701.333333333336</v>
      </c>
      <c r="AN2794" s="1">
        <v>41723.708333333336</v>
      </c>
      <c r="AP2794" t="s">
        <v>113</v>
      </c>
      <c r="AU2794" t="s">
        <v>6621</v>
      </c>
      <c r="AY2794" t="s">
        <v>106</v>
      </c>
      <c r="AZ2794">
        <v>0</v>
      </c>
      <c r="BA2794">
        <v>0</v>
      </c>
      <c r="BD2794" s="3">
        <v>41321.661805555559</v>
      </c>
      <c r="BE2794" s="3">
        <v>41321.663888888892</v>
      </c>
      <c r="BF2794" t="s">
        <v>115</v>
      </c>
      <c r="BG2794" t="s">
        <v>115</v>
      </c>
      <c r="BH2794">
        <v>8149</v>
      </c>
      <c r="BM2794">
        <v>43550</v>
      </c>
      <c r="BR2794" t="s">
        <v>116</v>
      </c>
      <c r="BS2794" t="s">
        <v>117</v>
      </c>
      <c r="BU2794">
        <v>1</v>
      </c>
      <c r="BV2794" t="s">
        <v>118</v>
      </c>
      <c r="BX2794" t="s">
        <v>119</v>
      </c>
      <c r="BY2794" t="s">
        <v>119</v>
      </c>
      <c r="BZ2794" t="s">
        <v>119</v>
      </c>
      <c r="CA2794">
        <v>1</v>
      </c>
      <c r="CC2794" t="s">
        <v>120</v>
      </c>
      <c r="CH2794">
        <v>540</v>
      </c>
      <c r="CI2794">
        <v>41820</v>
      </c>
      <c r="CJ2794" t="s">
        <v>106</v>
      </c>
      <c r="CK2794" t="s">
        <v>106</v>
      </c>
      <c r="CL2794">
        <v>10</v>
      </c>
      <c r="CM2794" t="s">
        <v>2889</v>
      </c>
      <c r="CO2794">
        <v>124817</v>
      </c>
      <c r="CQ2794">
        <v>0</v>
      </c>
      <c r="CR2794">
        <v>0</v>
      </c>
      <c r="CS2794">
        <v>0</v>
      </c>
      <c r="CY2794" t="s">
        <v>123</v>
      </c>
      <c r="CZ2794" t="s">
        <v>124</v>
      </c>
      <c r="DD2794" t="str" cm="1">
        <f t="array" ref="DD2794">TEXT(_xlfn.SEQUENCE(1, DATEDIF(AG2794, AH2794, "m") + 1, AG2794, 30), "YYYY-APMM")</f>
        <v>2014-AP01</v>
      </c>
      <c r="DN2794">
        <f t="shared" si="86"/>
        <v>222</v>
      </c>
      <c r="DO2794" t="str">
        <f t="shared" si="87"/>
        <v>LABOR- SUBCONTRACTOR</v>
      </c>
    </row>
    <row r="2795" spans="1:119" x14ac:dyDescent="0.35">
      <c r="A2795" t="s">
        <v>105</v>
      </c>
      <c r="B2795">
        <v>502080</v>
      </c>
      <c r="C2795">
        <v>6359</v>
      </c>
      <c r="D2795">
        <v>124820</v>
      </c>
      <c r="E2795">
        <v>13662</v>
      </c>
      <c r="F2795">
        <v>0</v>
      </c>
      <c r="G2795" t="s">
        <v>106</v>
      </c>
      <c r="H2795" t="s">
        <v>106</v>
      </c>
      <c r="I2795" t="s">
        <v>106</v>
      </c>
      <c r="J2795" t="s">
        <v>107</v>
      </c>
      <c r="K2795" t="s">
        <v>108</v>
      </c>
      <c r="L2795" t="s">
        <v>109</v>
      </c>
      <c r="M2795" t="s">
        <v>110</v>
      </c>
      <c r="N2795" t="s">
        <v>6622</v>
      </c>
      <c r="O2795" t="s">
        <v>3014</v>
      </c>
      <c r="P2795">
        <v>8178</v>
      </c>
      <c r="Q2795">
        <v>296</v>
      </c>
      <c r="R2795">
        <v>0</v>
      </c>
      <c r="S2795">
        <v>200</v>
      </c>
      <c r="T2795">
        <v>0</v>
      </c>
      <c r="U2795">
        <v>2580</v>
      </c>
      <c r="V2795">
        <v>2580</v>
      </c>
      <c r="W2795">
        <v>200</v>
      </c>
      <c r="X2795">
        <v>0</v>
      </c>
      <c r="Y2795">
        <v>0</v>
      </c>
      <c r="Z2795">
        <v>0</v>
      </c>
      <c r="AD2795" s="1">
        <v>41715.333333333336</v>
      </c>
      <c r="AE2795" s="1">
        <v>41743.708333333336</v>
      </c>
      <c r="AG2795" s="1">
        <v>41671.333333333336</v>
      </c>
      <c r="AH2795" s="1">
        <v>41700.708333333336</v>
      </c>
      <c r="AI2795" s="1">
        <v>41671.333333333336</v>
      </c>
      <c r="AJ2795" s="1">
        <v>41700.708333333336</v>
      </c>
      <c r="AK2795" s="1">
        <v>41671.333333333336</v>
      </c>
      <c r="AL2795" s="1">
        <v>41700.708333333336</v>
      </c>
      <c r="AM2795" s="1">
        <v>41715.333333333336</v>
      </c>
      <c r="AN2795" s="1">
        <v>41743.708333333336</v>
      </c>
      <c r="AP2795" t="s">
        <v>113</v>
      </c>
      <c r="AU2795" t="s">
        <v>6623</v>
      </c>
      <c r="AY2795" t="s">
        <v>106</v>
      </c>
      <c r="AZ2795">
        <v>0</v>
      </c>
      <c r="BA2795">
        <v>0</v>
      </c>
      <c r="BD2795" s="3">
        <v>41321.661805555559</v>
      </c>
      <c r="BE2795" s="3">
        <v>41321.663888888892</v>
      </c>
      <c r="BF2795" t="s">
        <v>115</v>
      </c>
      <c r="BG2795" t="s">
        <v>115</v>
      </c>
      <c r="BH2795">
        <v>8149</v>
      </c>
      <c r="BM2795">
        <v>43550</v>
      </c>
      <c r="BR2795" t="s">
        <v>116</v>
      </c>
      <c r="BS2795" t="s">
        <v>117</v>
      </c>
      <c r="BU2795">
        <v>1</v>
      </c>
      <c r="BV2795" t="s">
        <v>118</v>
      </c>
      <c r="BX2795" t="s">
        <v>119</v>
      </c>
      <c r="BY2795" t="s">
        <v>119</v>
      </c>
      <c r="BZ2795" t="s">
        <v>119</v>
      </c>
      <c r="CA2795">
        <v>1</v>
      </c>
      <c r="CC2795" t="s">
        <v>120</v>
      </c>
      <c r="CH2795">
        <v>540</v>
      </c>
      <c r="CI2795">
        <v>41820</v>
      </c>
      <c r="CJ2795" t="s">
        <v>106</v>
      </c>
      <c r="CK2795" t="s">
        <v>106</v>
      </c>
      <c r="CL2795">
        <v>10</v>
      </c>
      <c r="CM2795" t="s">
        <v>2889</v>
      </c>
      <c r="CO2795">
        <v>124817</v>
      </c>
      <c r="CQ2795">
        <v>0</v>
      </c>
      <c r="CR2795">
        <v>0</v>
      </c>
      <c r="CS2795">
        <v>0</v>
      </c>
      <c r="CY2795" t="s">
        <v>123</v>
      </c>
      <c r="CZ2795" t="s">
        <v>124</v>
      </c>
      <c r="DD2795" t="str" cm="1">
        <f t="array" ref="DD2795:DE2795">TEXT(_xlfn.SEQUENCE(1, DATEDIF(AG2795, AH2795, "m") + 1, AG2795, 30), "YYYY-APMM")</f>
        <v>2014-AP02</v>
      </c>
      <c r="DE2795" t="str">
        <v>2014-AP03</v>
      </c>
      <c r="DN2795">
        <f t="shared" si="86"/>
        <v>1290</v>
      </c>
      <c r="DO2795" t="str">
        <f t="shared" si="87"/>
        <v>LABOR- SUBCONTRACTOR</v>
      </c>
    </row>
    <row r="2796" spans="1:119" x14ac:dyDescent="0.35">
      <c r="A2796" t="s">
        <v>105</v>
      </c>
      <c r="B2796">
        <v>502081</v>
      </c>
      <c r="C2796">
        <v>6359</v>
      </c>
      <c r="D2796">
        <v>124820</v>
      </c>
      <c r="E2796">
        <v>13662</v>
      </c>
      <c r="F2796">
        <v>0</v>
      </c>
      <c r="G2796" t="s">
        <v>106</v>
      </c>
      <c r="H2796" t="s">
        <v>106</v>
      </c>
      <c r="I2796" t="s">
        <v>106</v>
      </c>
      <c r="J2796" t="s">
        <v>107</v>
      </c>
      <c r="K2796" t="s">
        <v>108</v>
      </c>
      <c r="L2796" t="s">
        <v>109</v>
      </c>
      <c r="M2796" t="s">
        <v>110</v>
      </c>
      <c r="N2796" t="s">
        <v>6624</v>
      </c>
      <c r="O2796" t="s">
        <v>3017</v>
      </c>
      <c r="P2796">
        <v>8178</v>
      </c>
      <c r="Q2796">
        <v>392</v>
      </c>
      <c r="R2796">
        <v>0</v>
      </c>
      <c r="S2796">
        <v>200</v>
      </c>
      <c r="T2796">
        <v>0</v>
      </c>
      <c r="U2796">
        <v>1461.6</v>
      </c>
      <c r="V2796">
        <v>1461.6</v>
      </c>
      <c r="W2796">
        <v>200</v>
      </c>
      <c r="X2796">
        <v>0</v>
      </c>
      <c r="Y2796">
        <v>0</v>
      </c>
      <c r="Z2796">
        <v>0</v>
      </c>
      <c r="AD2796" s="1">
        <v>41711.333333333336</v>
      </c>
      <c r="AE2796" s="1">
        <v>41739.708333333336</v>
      </c>
      <c r="AG2796" s="1">
        <v>41653.333333333336</v>
      </c>
      <c r="AH2796" s="1">
        <v>41682.708333333336</v>
      </c>
      <c r="AI2796" s="1">
        <v>41653.333333333336</v>
      </c>
      <c r="AJ2796" s="1">
        <v>41682.708333333336</v>
      </c>
      <c r="AK2796" s="1">
        <v>41653.333333333336</v>
      </c>
      <c r="AL2796" s="1">
        <v>41682.708333333336</v>
      </c>
      <c r="AM2796" s="1">
        <v>41711.333333333336</v>
      </c>
      <c r="AN2796" s="1">
        <v>41739.708333333336</v>
      </c>
      <c r="AP2796" t="s">
        <v>113</v>
      </c>
      <c r="AU2796" t="s">
        <v>6625</v>
      </c>
      <c r="AY2796" t="s">
        <v>106</v>
      </c>
      <c r="AZ2796">
        <v>0</v>
      </c>
      <c r="BA2796">
        <v>0</v>
      </c>
      <c r="BD2796" s="3">
        <v>41321.661805555559</v>
      </c>
      <c r="BE2796" s="3">
        <v>41328.377083333333</v>
      </c>
      <c r="BF2796" t="s">
        <v>115</v>
      </c>
      <c r="BG2796" t="s">
        <v>115</v>
      </c>
      <c r="BH2796">
        <v>8149</v>
      </c>
      <c r="BM2796">
        <v>43550</v>
      </c>
      <c r="BR2796" t="s">
        <v>116</v>
      </c>
      <c r="BS2796" t="s">
        <v>117</v>
      </c>
      <c r="BU2796">
        <v>1</v>
      </c>
      <c r="BV2796" t="s">
        <v>118</v>
      </c>
      <c r="BX2796" t="s">
        <v>119</v>
      </c>
      <c r="BY2796" t="s">
        <v>119</v>
      </c>
      <c r="BZ2796" t="s">
        <v>119</v>
      </c>
      <c r="CA2796">
        <v>1</v>
      </c>
      <c r="CC2796" t="s">
        <v>120</v>
      </c>
      <c r="CH2796">
        <v>540</v>
      </c>
      <c r="CI2796">
        <v>41820</v>
      </c>
      <c r="CJ2796" t="s">
        <v>106</v>
      </c>
      <c r="CK2796" t="s">
        <v>106</v>
      </c>
      <c r="CL2796">
        <v>10</v>
      </c>
      <c r="CM2796" t="s">
        <v>2889</v>
      </c>
      <c r="CO2796">
        <v>124817</v>
      </c>
      <c r="CQ2796">
        <v>0</v>
      </c>
      <c r="CR2796">
        <v>0</v>
      </c>
      <c r="CS2796">
        <v>0</v>
      </c>
      <c r="CY2796" t="s">
        <v>123</v>
      </c>
      <c r="CZ2796" t="s">
        <v>124</v>
      </c>
      <c r="DD2796" t="str" cm="1">
        <f t="array" ref="DD2796">TEXT(_xlfn.SEQUENCE(1, DATEDIF(AG2796, AH2796, "m") + 1, AG2796, 30), "YYYY-APMM")</f>
        <v>2014-AP01</v>
      </c>
      <c r="DN2796">
        <f t="shared" si="86"/>
        <v>1461.6</v>
      </c>
      <c r="DO2796" t="str">
        <f t="shared" si="87"/>
        <v>LABOR- SUBCONTRACTOR</v>
      </c>
    </row>
    <row r="2797" spans="1:119" x14ac:dyDescent="0.35">
      <c r="A2797" t="s">
        <v>105</v>
      </c>
      <c r="B2797">
        <v>502082</v>
      </c>
      <c r="C2797">
        <v>6359</v>
      </c>
      <c r="D2797">
        <v>124820</v>
      </c>
      <c r="E2797">
        <v>13662</v>
      </c>
      <c r="F2797">
        <v>0</v>
      </c>
      <c r="G2797" t="s">
        <v>106</v>
      </c>
      <c r="H2797" t="s">
        <v>106</v>
      </c>
      <c r="I2797" t="s">
        <v>106</v>
      </c>
      <c r="J2797" t="s">
        <v>107</v>
      </c>
      <c r="K2797" t="s">
        <v>108</v>
      </c>
      <c r="L2797" t="s">
        <v>109</v>
      </c>
      <c r="M2797" t="s">
        <v>110</v>
      </c>
      <c r="N2797" t="s">
        <v>6626</v>
      </c>
      <c r="O2797" t="s">
        <v>3020</v>
      </c>
      <c r="P2797">
        <v>8178</v>
      </c>
      <c r="Q2797">
        <v>280</v>
      </c>
      <c r="R2797">
        <v>40</v>
      </c>
      <c r="S2797">
        <v>160</v>
      </c>
      <c r="T2797">
        <v>0</v>
      </c>
      <c r="U2797">
        <v>542.4</v>
      </c>
      <c r="V2797">
        <v>542.4</v>
      </c>
      <c r="W2797">
        <v>160</v>
      </c>
      <c r="X2797">
        <v>0</v>
      </c>
      <c r="Y2797">
        <v>0</v>
      </c>
      <c r="Z2797">
        <v>0</v>
      </c>
      <c r="AD2797" s="1">
        <v>41713.333333333336</v>
      </c>
      <c r="AE2797" s="1">
        <v>41735.708333333336</v>
      </c>
      <c r="AG2797" s="1">
        <v>41671.333333333336</v>
      </c>
      <c r="AH2797" s="1">
        <v>41694.708333333336</v>
      </c>
      <c r="AI2797" s="1">
        <v>41671.333333333336</v>
      </c>
      <c r="AJ2797" s="1">
        <v>41694.708333333336</v>
      </c>
      <c r="AK2797" s="1">
        <v>41671.333333333336</v>
      </c>
      <c r="AL2797" s="1">
        <v>41694.708333333336</v>
      </c>
      <c r="AM2797" s="1">
        <v>41713.333333333336</v>
      </c>
      <c r="AN2797" s="1">
        <v>41735.708333333336</v>
      </c>
      <c r="AP2797" t="s">
        <v>113</v>
      </c>
      <c r="AU2797" t="s">
        <v>6627</v>
      </c>
      <c r="AY2797" t="s">
        <v>106</v>
      </c>
      <c r="AZ2797">
        <v>0</v>
      </c>
      <c r="BA2797">
        <v>0</v>
      </c>
      <c r="BD2797" s="3">
        <v>41321.661805555559</v>
      </c>
      <c r="BE2797" s="3">
        <v>41328.377083333333</v>
      </c>
      <c r="BF2797" t="s">
        <v>115</v>
      </c>
      <c r="BG2797" t="s">
        <v>115</v>
      </c>
      <c r="BH2797">
        <v>8149</v>
      </c>
      <c r="BM2797">
        <v>43550</v>
      </c>
      <c r="BR2797" t="s">
        <v>116</v>
      </c>
      <c r="BS2797" t="s">
        <v>117</v>
      </c>
      <c r="BU2797">
        <v>1</v>
      </c>
      <c r="BV2797" t="s">
        <v>118</v>
      </c>
      <c r="BX2797" t="s">
        <v>119</v>
      </c>
      <c r="BY2797" t="s">
        <v>119</v>
      </c>
      <c r="BZ2797" t="s">
        <v>119</v>
      </c>
      <c r="CA2797">
        <v>1</v>
      </c>
      <c r="CC2797" t="s">
        <v>120</v>
      </c>
      <c r="CH2797">
        <v>540</v>
      </c>
      <c r="CI2797">
        <v>41820</v>
      </c>
      <c r="CJ2797" t="s">
        <v>106</v>
      </c>
      <c r="CK2797" t="s">
        <v>106</v>
      </c>
      <c r="CL2797">
        <v>10</v>
      </c>
      <c r="CM2797" t="s">
        <v>2889</v>
      </c>
      <c r="CO2797">
        <v>124817</v>
      </c>
      <c r="CQ2797">
        <v>0</v>
      </c>
      <c r="CR2797">
        <v>0</v>
      </c>
      <c r="CS2797">
        <v>0</v>
      </c>
      <c r="CY2797" t="s">
        <v>123</v>
      </c>
      <c r="CZ2797" t="s">
        <v>124</v>
      </c>
      <c r="DD2797" t="str" cm="1">
        <f t="array" ref="DD2797">TEXT(_xlfn.SEQUENCE(1, DATEDIF(AG2797, AH2797, "m") + 1, AG2797, 30), "YYYY-APMM")</f>
        <v>2014-AP02</v>
      </c>
      <c r="DN2797">
        <f t="shared" si="86"/>
        <v>542.4</v>
      </c>
      <c r="DO2797" t="str">
        <f t="shared" si="87"/>
        <v>LABOR- SUBCONTRACTOR</v>
      </c>
    </row>
    <row r="2798" spans="1:119" x14ac:dyDescent="0.35">
      <c r="A2798" t="s">
        <v>105</v>
      </c>
      <c r="B2798">
        <v>502083</v>
      </c>
      <c r="C2798">
        <v>6359</v>
      </c>
      <c r="D2798">
        <v>124822</v>
      </c>
      <c r="E2798">
        <v>13662</v>
      </c>
      <c r="F2798">
        <v>0</v>
      </c>
      <c r="G2798" t="s">
        <v>106</v>
      </c>
      <c r="H2798" t="s">
        <v>106</v>
      </c>
      <c r="I2798" t="s">
        <v>106</v>
      </c>
      <c r="J2798" t="s">
        <v>107</v>
      </c>
      <c r="K2798" t="s">
        <v>108</v>
      </c>
      <c r="L2798" t="s">
        <v>109</v>
      </c>
      <c r="M2798" t="s">
        <v>110</v>
      </c>
      <c r="N2798" t="s">
        <v>6628</v>
      </c>
      <c r="O2798" t="s">
        <v>3048</v>
      </c>
      <c r="P2798">
        <v>8178</v>
      </c>
      <c r="Q2798">
        <v>256</v>
      </c>
      <c r="R2798">
        <v>8</v>
      </c>
      <c r="S2798">
        <v>160</v>
      </c>
      <c r="T2798">
        <v>0</v>
      </c>
      <c r="U2798">
        <v>340.8</v>
      </c>
      <c r="V2798">
        <v>340.8</v>
      </c>
      <c r="W2798">
        <v>160</v>
      </c>
      <c r="X2798">
        <v>0</v>
      </c>
      <c r="Y2798">
        <v>0</v>
      </c>
      <c r="Z2798">
        <v>0</v>
      </c>
      <c r="AD2798" s="1">
        <v>41683.333333333336</v>
      </c>
      <c r="AE2798" s="1">
        <v>41706.708333333336</v>
      </c>
      <c r="AG2798" s="1">
        <v>41645.333333333336</v>
      </c>
      <c r="AH2798" s="1">
        <v>41667.708333333336</v>
      </c>
      <c r="AI2798" s="1">
        <v>41645.333333333336</v>
      </c>
      <c r="AJ2798" s="1">
        <v>41667.708333333336</v>
      </c>
      <c r="AK2798" s="1">
        <v>41645.333333333336</v>
      </c>
      <c r="AL2798" s="1">
        <v>41667.708333333336</v>
      </c>
      <c r="AM2798" s="1">
        <v>41683.333333333336</v>
      </c>
      <c r="AN2798" s="1">
        <v>41706.708333333336</v>
      </c>
      <c r="AP2798" t="s">
        <v>113</v>
      </c>
      <c r="AU2798" t="s">
        <v>6629</v>
      </c>
      <c r="AY2798" t="s">
        <v>106</v>
      </c>
      <c r="AZ2798">
        <v>0</v>
      </c>
      <c r="BA2798">
        <v>0</v>
      </c>
      <c r="BD2798" s="3">
        <v>41321.661805555559</v>
      </c>
      <c r="BE2798" s="3">
        <v>41321.663888888892</v>
      </c>
      <c r="BF2798" t="s">
        <v>115</v>
      </c>
      <c r="BG2798" t="s">
        <v>115</v>
      </c>
      <c r="BH2798">
        <v>8149</v>
      </c>
      <c r="BM2798">
        <v>43550</v>
      </c>
      <c r="BR2798" t="s">
        <v>116</v>
      </c>
      <c r="BS2798" t="s">
        <v>117</v>
      </c>
      <c r="BU2798">
        <v>1</v>
      </c>
      <c r="BV2798" t="s">
        <v>118</v>
      </c>
      <c r="BX2798" t="s">
        <v>119</v>
      </c>
      <c r="BY2798" t="s">
        <v>119</v>
      </c>
      <c r="BZ2798" t="s">
        <v>119</v>
      </c>
      <c r="CA2798">
        <v>1</v>
      </c>
      <c r="CC2798" t="s">
        <v>120</v>
      </c>
      <c r="CH2798">
        <v>540</v>
      </c>
      <c r="CI2798">
        <v>41910</v>
      </c>
      <c r="CJ2798" t="s">
        <v>106</v>
      </c>
      <c r="CK2798" t="s">
        <v>106</v>
      </c>
      <c r="CL2798">
        <v>15</v>
      </c>
      <c r="CM2798" t="s">
        <v>2963</v>
      </c>
      <c r="CO2798">
        <v>124821</v>
      </c>
      <c r="CQ2798">
        <v>0</v>
      </c>
      <c r="CR2798">
        <v>0</v>
      </c>
      <c r="CS2798">
        <v>0</v>
      </c>
      <c r="CY2798" t="s">
        <v>123</v>
      </c>
      <c r="CZ2798" t="s">
        <v>124</v>
      </c>
      <c r="DD2798" t="str" cm="1">
        <f t="array" ref="DD2798">TEXT(_xlfn.SEQUENCE(1, DATEDIF(AG2798, AH2798, "m") + 1, AG2798, 30), "YYYY-APMM")</f>
        <v>2014-AP01</v>
      </c>
      <c r="DN2798">
        <f t="shared" si="86"/>
        <v>340.8</v>
      </c>
      <c r="DO2798" t="str">
        <f t="shared" si="87"/>
        <v>LABOR- SUBCONTRACTOR</v>
      </c>
    </row>
    <row r="2799" spans="1:119" x14ac:dyDescent="0.35">
      <c r="A2799" t="s">
        <v>105</v>
      </c>
      <c r="B2799">
        <v>502084</v>
      </c>
      <c r="C2799">
        <v>6359</v>
      </c>
      <c r="D2799">
        <v>124822</v>
      </c>
      <c r="E2799">
        <v>13662</v>
      </c>
      <c r="F2799">
        <v>0</v>
      </c>
      <c r="G2799" t="s">
        <v>106</v>
      </c>
      <c r="H2799" t="s">
        <v>106</v>
      </c>
      <c r="I2799" t="s">
        <v>106</v>
      </c>
      <c r="J2799" t="s">
        <v>107</v>
      </c>
      <c r="K2799" t="s">
        <v>108</v>
      </c>
      <c r="L2799" t="s">
        <v>109</v>
      </c>
      <c r="M2799" t="s">
        <v>110</v>
      </c>
      <c r="N2799" t="s">
        <v>6630</v>
      </c>
      <c r="O2799" t="s">
        <v>3051</v>
      </c>
      <c r="P2799">
        <v>8178</v>
      </c>
      <c r="Q2799">
        <v>72</v>
      </c>
      <c r="R2799">
        <v>0</v>
      </c>
      <c r="S2799">
        <v>200</v>
      </c>
      <c r="T2799">
        <v>0</v>
      </c>
      <c r="U2799">
        <v>136.80000000000001</v>
      </c>
      <c r="V2799">
        <v>136.80000000000001</v>
      </c>
      <c r="W2799">
        <v>200</v>
      </c>
      <c r="X2799">
        <v>0</v>
      </c>
      <c r="Y2799">
        <v>0</v>
      </c>
      <c r="Z2799">
        <v>0</v>
      </c>
      <c r="AD2799" s="1">
        <v>41714.333333333336</v>
      </c>
      <c r="AE2799" s="1">
        <v>41742.708333333336</v>
      </c>
      <c r="AG2799" s="1">
        <v>41703.333333333336</v>
      </c>
      <c r="AH2799" s="1">
        <v>41731.708333333336</v>
      </c>
      <c r="AI2799" s="1">
        <v>41703.333333333336</v>
      </c>
      <c r="AJ2799" s="1">
        <v>41731.708333333336</v>
      </c>
      <c r="AK2799" s="1">
        <v>41703.333333333336</v>
      </c>
      <c r="AL2799" s="1">
        <v>41731.708333333336</v>
      </c>
      <c r="AM2799" s="1">
        <v>41714.333333333336</v>
      </c>
      <c r="AN2799" s="1">
        <v>41742.708333333336</v>
      </c>
      <c r="AP2799" t="s">
        <v>113</v>
      </c>
      <c r="AU2799" t="s">
        <v>6631</v>
      </c>
      <c r="AY2799" t="s">
        <v>106</v>
      </c>
      <c r="AZ2799">
        <v>0</v>
      </c>
      <c r="BA2799">
        <v>0</v>
      </c>
      <c r="BD2799" s="3">
        <v>41321.661805555559</v>
      </c>
      <c r="BE2799" s="3">
        <v>41321.663888888892</v>
      </c>
      <c r="BF2799" t="s">
        <v>115</v>
      </c>
      <c r="BG2799" t="s">
        <v>115</v>
      </c>
      <c r="BH2799">
        <v>8149</v>
      </c>
      <c r="BM2799">
        <v>43550</v>
      </c>
      <c r="BR2799" t="s">
        <v>116</v>
      </c>
      <c r="BS2799" t="s">
        <v>117</v>
      </c>
      <c r="BU2799">
        <v>1</v>
      </c>
      <c r="BV2799" t="s">
        <v>118</v>
      </c>
      <c r="BX2799" t="s">
        <v>119</v>
      </c>
      <c r="BY2799" t="s">
        <v>119</v>
      </c>
      <c r="BZ2799" t="s">
        <v>119</v>
      </c>
      <c r="CA2799">
        <v>1</v>
      </c>
      <c r="CC2799" t="s">
        <v>120</v>
      </c>
      <c r="CH2799">
        <v>540</v>
      </c>
      <c r="CI2799">
        <v>41910</v>
      </c>
      <c r="CJ2799" t="s">
        <v>106</v>
      </c>
      <c r="CK2799" t="s">
        <v>106</v>
      </c>
      <c r="CL2799">
        <v>15</v>
      </c>
      <c r="CM2799" t="s">
        <v>2963</v>
      </c>
      <c r="CO2799">
        <v>124821</v>
      </c>
      <c r="CQ2799">
        <v>0</v>
      </c>
      <c r="CR2799">
        <v>0</v>
      </c>
      <c r="CS2799">
        <v>0</v>
      </c>
      <c r="CY2799" t="s">
        <v>123</v>
      </c>
      <c r="CZ2799" t="s">
        <v>124</v>
      </c>
      <c r="DD2799" t="str" cm="1">
        <f t="array" ref="DD2799">TEXT(_xlfn.SEQUENCE(1, DATEDIF(AG2799, AH2799, "m") + 1, AG2799, 30), "YYYY-APMM")</f>
        <v>2014-AP03</v>
      </c>
      <c r="DN2799">
        <f t="shared" si="86"/>
        <v>136.80000000000001</v>
      </c>
      <c r="DO2799" t="str">
        <f t="shared" si="87"/>
        <v>LABOR- SUBCONTRACTOR</v>
      </c>
    </row>
    <row r="2800" spans="1:119" x14ac:dyDescent="0.35">
      <c r="A2800" t="s">
        <v>105</v>
      </c>
      <c r="B2800">
        <v>502085</v>
      </c>
      <c r="C2800">
        <v>6359</v>
      </c>
      <c r="D2800">
        <v>124822</v>
      </c>
      <c r="E2800">
        <v>13662</v>
      </c>
      <c r="F2800">
        <v>0</v>
      </c>
      <c r="G2800" t="s">
        <v>106</v>
      </c>
      <c r="H2800" t="s">
        <v>106</v>
      </c>
      <c r="I2800" t="s">
        <v>106</v>
      </c>
      <c r="J2800" t="s">
        <v>107</v>
      </c>
      <c r="K2800" t="s">
        <v>108</v>
      </c>
      <c r="L2800" t="s">
        <v>109</v>
      </c>
      <c r="M2800" t="s">
        <v>110</v>
      </c>
      <c r="N2800" t="s">
        <v>6632</v>
      </c>
      <c r="O2800" t="s">
        <v>3054</v>
      </c>
      <c r="P2800">
        <v>8178</v>
      </c>
      <c r="Q2800">
        <v>72</v>
      </c>
      <c r="R2800">
        <v>0</v>
      </c>
      <c r="S2800">
        <v>160</v>
      </c>
      <c r="T2800">
        <v>0</v>
      </c>
      <c r="U2800">
        <v>361.2</v>
      </c>
      <c r="V2800">
        <v>361.2</v>
      </c>
      <c r="W2800">
        <v>160</v>
      </c>
      <c r="X2800">
        <v>0</v>
      </c>
      <c r="Y2800">
        <v>0</v>
      </c>
      <c r="Z2800">
        <v>0</v>
      </c>
      <c r="AD2800" s="1">
        <v>41735.333333333336</v>
      </c>
      <c r="AE2800" s="1">
        <v>41757.708333333336</v>
      </c>
      <c r="AG2800" s="1">
        <v>41724.333333333336</v>
      </c>
      <c r="AH2800" s="1">
        <v>41746.708333333336</v>
      </c>
      <c r="AI2800" s="1">
        <v>41724.333333333336</v>
      </c>
      <c r="AJ2800" s="1">
        <v>41746.708333333336</v>
      </c>
      <c r="AK2800" s="1">
        <v>41724.333333333336</v>
      </c>
      <c r="AL2800" s="1">
        <v>41746.708333333336</v>
      </c>
      <c r="AM2800" s="1">
        <v>41735.333333333336</v>
      </c>
      <c r="AN2800" s="1">
        <v>41757.708333333336</v>
      </c>
      <c r="AP2800" t="s">
        <v>113</v>
      </c>
      <c r="AU2800" t="s">
        <v>6633</v>
      </c>
      <c r="AY2800" t="s">
        <v>106</v>
      </c>
      <c r="AZ2800">
        <v>0</v>
      </c>
      <c r="BA2800">
        <v>0</v>
      </c>
      <c r="BD2800" s="3">
        <v>41321.661805555559</v>
      </c>
      <c r="BE2800" s="3">
        <v>41328.377083333333</v>
      </c>
      <c r="BF2800" t="s">
        <v>115</v>
      </c>
      <c r="BG2800" t="s">
        <v>115</v>
      </c>
      <c r="BH2800">
        <v>8149</v>
      </c>
      <c r="BM2800">
        <v>43550</v>
      </c>
      <c r="BR2800" t="s">
        <v>116</v>
      </c>
      <c r="BS2800" t="s">
        <v>117</v>
      </c>
      <c r="BU2800">
        <v>1</v>
      </c>
      <c r="BV2800" t="s">
        <v>118</v>
      </c>
      <c r="BX2800" t="s">
        <v>119</v>
      </c>
      <c r="BY2800" t="s">
        <v>119</v>
      </c>
      <c r="BZ2800" t="s">
        <v>119</v>
      </c>
      <c r="CA2800">
        <v>1</v>
      </c>
      <c r="CC2800" t="s">
        <v>120</v>
      </c>
      <c r="CH2800">
        <v>540</v>
      </c>
      <c r="CI2800">
        <v>41910</v>
      </c>
      <c r="CJ2800" t="s">
        <v>106</v>
      </c>
      <c r="CK2800" t="s">
        <v>106</v>
      </c>
      <c r="CL2800">
        <v>15</v>
      </c>
      <c r="CM2800" t="s">
        <v>2963</v>
      </c>
      <c r="CO2800">
        <v>124821</v>
      </c>
      <c r="CQ2800">
        <v>0</v>
      </c>
      <c r="CR2800">
        <v>0</v>
      </c>
      <c r="CS2800">
        <v>0</v>
      </c>
      <c r="CY2800" t="s">
        <v>123</v>
      </c>
      <c r="CZ2800" t="s">
        <v>124</v>
      </c>
      <c r="DD2800" t="str" cm="1">
        <f t="array" ref="DD2800">TEXT(_xlfn.SEQUENCE(1, DATEDIF(AG2800, AH2800, "m") + 1, AG2800, 30), "YYYY-APMM")</f>
        <v>2014-AP03</v>
      </c>
      <c r="DN2800">
        <f t="shared" si="86"/>
        <v>361.2</v>
      </c>
      <c r="DO2800" t="str">
        <f t="shared" si="87"/>
        <v>LABOR- SUBCONTRACTOR</v>
      </c>
    </row>
    <row r="2801" spans="1:119" x14ac:dyDescent="0.35">
      <c r="A2801" t="s">
        <v>105</v>
      </c>
      <c r="B2801">
        <v>502086</v>
      </c>
      <c r="C2801">
        <v>6359</v>
      </c>
      <c r="D2801">
        <v>124823</v>
      </c>
      <c r="E2801">
        <v>13662</v>
      </c>
      <c r="F2801">
        <v>0</v>
      </c>
      <c r="G2801" t="s">
        <v>106</v>
      </c>
      <c r="H2801" t="s">
        <v>106</v>
      </c>
      <c r="I2801" t="s">
        <v>106</v>
      </c>
      <c r="J2801" t="s">
        <v>107</v>
      </c>
      <c r="K2801" t="s">
        <v>108</v>
      </c>
      <c r="L2801" t="s">
        <v>109</v>
      </c>
      <c r="M2801" t="s">
        <v>110</v>
      </c>
      <c r="N2801" t="s">
        <v>6634</v>
      </c>
      <c r="O2801" t="s">
        <v>3048</v>
      </c>
      <c r="P2801">
        <v>8178</v>
      </c>
      <c r="Q2801">
        <v>528</v>
      </c>
      <c r="R2801">
        <v>40</v>
      </c>
      <c r="S2801">
        <v>160</v>
      </c>
      <c r="T2801">
        <v>0</v>
      </c>
      <c r="U2801">
        <v>340.8</v>
      </c>
      <c r="V2801">
        <v>340.8</v>
      </c>
      <c r="W2801">
        <v>160</v>
      </c>
      <c r="X2801">
        <v>0</v>
      </c>
      <c r="Y2801">
        <v>0</v>
      </c>
      <c r="Z2801">
        <v>0</v>
      </c>
      <c r="AD2801" s="1">
        <v>41678.333333333336</v>
      </c>
      <c r="AE2801" s="1">
        <v>41701.708333333336</v>
      </c>
      <c r="AG2801" s="1">
        <v>41599.333333333336</v>
      </c>
      <c r="AH2801" s="1">
        <v>41622.708333333336</v>
      </c>
      <c r="AI2801" s="1">
        <v>41599.333333333336</v>
      </c>
      <c r="AJ2801" s="1">
        <v>41622.708333333336</v>
      </c>
      <c r="AK2801" s="1">
        <v>41599.333333333336</v>
      </c>
      <c r="AL2801" s="1">
        <v>41622.708333333336</v>
      </c>
      <c r="AM2801" s="1">
        <v>41678.333333333336</v>
      </c>
      <c r="AN2801" s="1">
        <v>41701.708333333336</v>
      </c>
      <c r="AP2801" t="s">
        <v>113</v>
      </c>
      <c r="AU2801" t="s">
        <v>6635</v>
      </c>
      <c r="AY2801" t="s">
        <v>106</v>
      </c>
      <c r="AZ2801">
        <v>0</v>
      </c>
      <c r="BA2801">
        <v>0</v>
      </c>
      <c r="BD2801" s="3">
        <v>41321.661805555559</v>
      </c>
      <c r="BE2801" s="3">
        <v>41321.663888888892</v>
      </c>
      <c r="BF2801" t="s">
        <v>115</v>
      </c>
      <c r="BG2801" t="s">
        <v>115</v>
      </c>
      <c r="BH2801">
        <v>8149</v>
      </c>
      <c r="BM2801">
        <v>43550</v>
      </c>
      <c r="BR2801" t="s">
        <v>116</v>
      </c>
      <c r="BS2801" t="s">
        <v>117</v>
      </c>
      <c r="BU2801">
        <v>1</v>
      </c>
      <c r="BV2801" t="s">
        <v>118</v>
      </c>
      <c r="BX2801" t="s">
        <v>119</v>
      </c>
      <c r="BY2801" t="s">
        <v>119</v>
      </c>
      <c r="BZ2801" t="s">
        <v>119</v>
      </c>
      <c r="CA2801">
        <v>1</v>
      </c>
      <c r="CC2801" t="s">
        <v>120</v>
      </c>
      <c r="CH2801">
        <v>540</v>
      </c>
      <c r="CI2801">
        <v>41900</v>
      </c>
      <c r="CJ2801" t="s">
        <v>106</v>
      </c>
      <c r="CK2801" t="s">
        <v>106</v>
      </c>
      <c r="CL2801">
        <v>10</v>
      </c>
      <c r="CM2801" t="s">
        <v>2889</v>
      </c>
      <c r="CO2801">
        <v>124821</v>
      </c>
      <c r="CQ2801">
        <v>0</v>
      </c>
      <c r="CR2801">
        <v>0</v>
      </c>
      <c r="CS2801">
        <v>0</v>
      </c>
      <c r="CY2801" t="s">
        <v>123</v>
      </c>
      <c r="CZ2801" t="s">
        <v>124</v>
      </c>
      <c r="DD2801" t="str" cm="1">
        <f t="array" ref="DD2801">TEXT(_xlfn.SEQUENCE(1, DATEDIF(AG2801, AH2801, "m") + 1, AG2801, 30), "YYYY-APMM")</f>
        <v>2013-AP11</v>
      </c>
      <c r="DN2801">
        <f t="shared" si="86"/>
        <v>340.8</v>
      </c>
      <c r="DO2801" t="str">
        <f t="shared" si="87"/>
        <v>LABOR- SUBCONTRACTOR</v>
      </c>
    </row>
    <row r="2802" spans="1:119" x14ac:dyDescent="0.35">
      <c r="A2802" t="s">
        <v>105</v>
      </c>
      <c r="B2802">
        <v>502087</v>
      </c>
      <c r="C2802">
        <v>6359</v>
      </c>
      <c r="D2802">
        <v>124823</v>
      </c>
      <c r="E2802">
        <v>13662</v>
      </c>
      <c r="F2802">
        <v>0</v>
      </c>
      <c r="G2802" t="s">
        <v>106</v>
      </c>
      <c r="H2802" t="s">
        <v>106</v>
      </c>
      <c r="I2802" t="s">
        <v>106</v>
      </c>
      <c r="J2802" t="s">
        <v>107</v>
      </c>
      <c r="K2802" t="s">
        <v>108</v>
      </c>
      <c r="L2802" t="s">
        <v>109</v>
      </c>
      <c r="M2802" t="s">
        <v>110</v>
      </c>
      <c r="N2802" t="s">
        <v>6636</v>
      </c>
      <c r="O2802" t="s">
        <v>3051</v>
      </c>
      <c r="P2802">
        <v>8178</v>
      </c>
      <c r="Q2802">
        <v>408</v>
      </c>
      <c r="R2802">
        <v>0</v>
      </c>
      <c r="S2802">
        <v>200</v>
      </c>
      <c r="T2802">
        <v>0</v>
      </c>
      <c r="U2802">
        <v>136.80000000000001</v>
      </c>
      <c r="V2802">
        <v>136.80000000000001</v>
      </c>
      <c r="W2802">
        <v>200</v>
      </c>
      <c r="X2802">
        <v>0</v>
      </c>
      <c r="Y2802">
        <v>0</v>
      </c>
      <c r="Z2802">
        <v>0</v>
      </c>
      <c r="AD2802" s="1">
        <v>41714.333333333336</v>
      </c>
      <c r="AE2802" s="1">
        <v>41742.708333333336</v>
      </c>
      <c r="AG2802" s="1">
        <v>41653.333333333336</v>
      </c>
      <c r="AH2802" s="1">
        <v>41682.708333333336</v>
      </c>
      <c r="AI2802" s="1">
        <v>41653.333333333336</v>
      </c>
      <c r="AJ2802" s="1">
        <v>41682.708333333336</v>
      </c>
      <c r="AK2802" s="1">
        <v>41653.333333333336</v>
      </c>
      <c r="AL2802" s="1">
        <v>41682.708333333336</v>
      </c>
      <c r="AM2802" s="1">
        <v>41714.333333333336</v>
      </c>
      <c r="AN2802" s="1">
        <v>41742.708333333336</v>
      </c>
      <c r="AP2802" t="s">
        <v>113</v>
      </c>
      <c r="AU2802" t="s">
        <v>6637</v>
      </c>
      <c r="AY2802" t="s">
        <v>106</v>
      </c>
      <c r="AZ2802">
        <v>0</v>
      </c>
      <c r="BA2802">
        <v>0</v>
      </c>
      <c r="BD2802" s="3">
        <v>41321.661805555559</v>
      </c>
      <c r="BE2802" s="3">
        <v>41321.663888888892</v>
      </c>
      <c r="BF2802" t="s">
        <v>115</v>
      </c>
      <c r="BG2802" t="s">
        <v>115</v>
      </c>
      <c r="BH2802">
        <v>8149</v>
      </c>
      <c r="BM2802">
        <v>43550</v>
      </c>
      <c r="BR2802" t="s">
        <v>116</v>
      </c>
      <c r="BS2802" t="s">
        <v>117</v>
      </c>
      <c r="BU2802">
        <v>1</v>
      </c>
      <c r="BV2802" t="s">
        <v>118</v>
      </c>
      <c r="BX2802" t="s">
        <v>119</v>
      </c>
      <c r="BY2802" t="s">
        <v>119</v>
      </c>
      <c r="BZ2802" t="s">
        <v>119</v>
      </c>
      <c r="CA2802">
        <v>1</v>
      </c>
      <c r="CC2802" t="s">
        <v>120</v>
      </c>
      <c r="CH2802">
        <v>540</v>
      </c>
      <c r="CI2802">
        <v>41900</v>
      </c>
      <c r="CJ2802" t="s">
        <v>106</v>
      </c>
      <c r="CK2802" t="s">
        <v>106</v>
      </c>
      <c r="CL2802">
        <v>10</v>
      </c>
      <c r="CM2802" t="s">
        <v>2889</v>
      </c>
      <c r="CO2802">
        <v>124821</v>
      </c>
      <c r="CQ2802">
        <v>0</v>
      </c>
      <c r="CR2802">
        <v>0</v>
      </c>
      <c r="CS2802">
        <v>0</v>
      </c>
      <c r="CY2802" t="s">
        <v>123</v>
      </c>
      <c r="CZ2802" t="s">
        <v>124</v>
      </c>
      <c r="DD2802" t="str" cm="1">
        <f t="array" ref="DD2802">TEXT(_xlfn.SEQUENCE(1, DATEDIF(AG2802, AH2802, "m") + 1, AG2802, 30), "YYYY-APMM")</f>
        <v>2014-AP01</v>
      </c>
      <c r="DN2802">
        <f t="shared" si="86"/>
        <v>136.80000000000001</v>
      </c>
      <c r="DO2802" t="str">
        <f t="shared" si="87"/>
        <v>LABOR- SUBCONTRACTOR</v>
      </c>
    </row>
    <row r="2803" spans="1:119" x14ac:dyDescent="0.35">
      <c r="A2803" t="s">
        <v>105</v>
      </c>
      <c r="B2803">
        <v>502088</v>
      </c>
      <c r="C2803">
        <v>6359</v>
      </c>
      <c r="D2803">
        <v>124823</v>
      </c>
      <c r="E2803">
        <v>13662</v>
      </c>
      <c r="F2803">
        <v>0</v>
      </c>
      <c r="G2803" t="s">
        <v>106</v>
      </c>
      <c r="H2803" t="s">
        <v>106</v>
      </c>
      <c r="I2803" t="s">
        <v>106</v>
      </c>
      <c r="J2803" t="s">
        <v>107</v>
      </c>
      <c r="K2803" t="s">
        <v>108</v>
      </c>
      <c r="L2803" t="s">
        <v>109</v>
      </c>
      <c r="M2803" t="s">
        <v>110</v>
      </c>
      <c r="N2803" t="s">
        <v>6638</v>
      </c>
      <c r="O2803" t="s">
        <v>3054</v>
      </c>
      <c r="P2803">
        <v>8178</v>
      </c>
      <c r="Q2803">
        <v>408</v>
      </c>
      <c r="R2803">
        <v>40</v>
      </c>
      <c r="S2803">
        <v>160</v>
      </c>
      <c r="T2803">
        <v>0</v>
      </c>
      <c r="U2803">
        <v>361.2</v>
      </c>
      <c r="V2803">
        <v>361.2</v>
      </c>
      <c r="W2803">
        <v>160</v>
      </c>
      <c r="X2803">
        <v>0</v>
      </c>
      <c r="Y2803">
        <v>0</v>
      </c>
      <c r="Z2803">
        <v>0</v>
      </c>
      <c r="AD2803" s="1">
        <v>41735.333333333336</v>
      </c>
      <c r="AE2803" s="1">
        <v>41757.708333333336</v>
      </c>
      <c r="AG2803" s="1">
        <v>41674.333333333336</v>
      </c>
      <c r="AH2803" s="1">
        <v>41697.708333333336</v>
      </c>
      <c r="AI2803" s="1">
        <v>41674.333333333336</v>
      </c>
      <c r="AJ2803" s="1">
        <v>41697.708333333336</v>
      </c>
      <c r="AK2803" s="1">
        <v>41674.333333333336</v>
      </c>
      <c r="AL2803" s="1">
        <v>41697.708333333336</v>
      </c>
      <c r="AM2803" s="1">
        <v>41735.333333333336</v>
      </c>
      <c r="AN2803" s="1">
        <v>41757.708333333336</v>
      </c>
      <c r="AP2803" t="s">
        <v>113</v>
      </c>
      <c r="AU2803" t="s">
        <v>6639</v>
      </c>
      <c r="AY2803" t="s">
        <v>106</v>
      </c>
      <c r="AZ2803">
        <v>0</v>
      </c>
      <c r="BA2803">
        <v>0</v>
      </c>
      <c r="BD2803" s="3">
        <v>41321.661805555559</v>
      </c>
      <c r="BE2803" s="3">
        <v>41328.377083333333</v>
      </c>
      <c r="BF2803" t="s">
        <v>115</v>
      </c>
      <c r="BG2803" t="s">
        <v>115</v>
      </c>
      <c r="BH2803">
        <v>8149</v>
      </c>
      <c r="BM2803">
        <v>43550</v>
      </c>
      <c r="BR2803" t="s">
        <v>116</v>
      </c>
      <c r="BS2803" t="s">
        <v>117</v>
      </c>
      <c r="BU2803">
        <v>1</v>
      </c>
      <c r="BV2803" t="s">
        <v>118</v>
      </c>
      <c r="BX2803" t="s">
        <v>119</v>
      </c>
      <c r="BY2803" t="s">
        <v>119</v>
      </c>
      <c r="BZ2803" t="s">
        <v>119</v>
      </c>
      <c r="CA2803">
        <v>1</v>
      </c>
      <c r="CC2803" t="s">
        <v>120</v>
      </c>
      <c r="CH2803">
        <v>540</v>
      </c>
      <c r="CI2803">
        <v>41900</v>
      </c>
      <c r="CJ2803" t="s">
        <v>106</v>
      </c>
      <c r="CK2803" t="s">
        <v>106</v>
      </c>
      <c r="CL2803">
        <v>10</v>
      </c>
      <c r="CM2803" t="s">
        <v>2889</v>
      </c>
      <c r="CO2803">
        <v>124821</v>
      </c>
      <c r="CQ2803">
        <v>0</v>
      </c>
      <c r="CR2803">
        <v>0</v>
      </c>
      <c r="CS2803">
        <v>0</v>
      </c>
      <c r="CY2803" t="s">
        <v>123</v>
      </c>
      <c r="CZ2803" t="s">
        <v>124</v>
      </c>
      <c r="DD2803" t="str" cm="1">
        <f t="array" ref="DD2803">TEXT(_xlfn.SEQUENCE(1, DATEDIF(AG2803, AH2803, "m") + 1, AG2803, 30), "YYYY-APMM")</f>
        <v>2014-AP02</v>
      </c>
      <c r="DN2803">
        <f t="shared" si="86"/>
        <v>361.2</v>
      </c>
      <c r="DO2803" t="str">
        <f t="shared" si="87"/>
        <v>LABOR- SUBCONTRACTOR</v>
      </c>
    </row>
    <row r="2804" spans="1:119" x14ac:dyDescent="0.35">
      <c r="A2804" t="s">
        <v>105</v>
      </c>
      <c r="B2804">
        <v>502089</v>
      </c>
      <c r="C2804">
        <v>6359</v>
      </c>
      <c r="D2804">
        <v>124824</v>
      </c>
      <c r="E2804">
        <v>13662</v>
      </c>
      <c r="F2804">
        <v>0</v>
      </c>
      <c r="G2804" t="s">
        <v>106</v>
      </c>
      <c r="H2804" t="s">
        <v>106</v>
      </c>
      <c r="I2804" t="s">
        <v>106</v>
      </c>
      <c r="J2804" t="s">
        <v>107</v>
      </c>
      <c r="K2804" t="s">
        <v>108</v>
      </c>
      <c r="L2804" t="s">
        <v>109</v>
      </c>
      <c r="M2804" t="s">
        <v>110</v>
      </c>
      <c r="N2804" t="s">
        <v>6640</v>
      </c>
      <c r="O2804" t="s">
        <v>3043</v>
      </c>
      <c r="P2804">
        <v>8178</v>
      </c>
      <c r="Q2804">
        <v>584</v>
      </c>
      <c r="R2804">
        <v>0</v>
      </c>
      <c r="S2804">
        <v>200</v>
      </c>
      <c r="T2804">
        <v>0</v>
      </c>
      <c r="U2804">
        <v>170.4</v>
      </c>
      <c r="V2804">
        <v>170.4</v>
      </c>
      <c r="W2804">
        <v>200</v>
      </c>
      <c r="X2804">
        <v>0</v>
      </c>
      <c r="Y2804">
        <v>0</v>
      </c>
      <c r="Z2804">
        <v>0</v>
      </c>
      <c r="AD2804" s="1">
        <v>41741.333333333336</v>
      </c>
      <c r="AE2804" s="1">
        <v>41769.708333333336</v>
      </c>
      <c r="AG2804" s="1">
        <v>41654.333333333336</v>
      </c>
      <c r="AH2804" s="1">
        <v>41683.708333333336</v>
      </c>
      <c r="AI2804" s="1">
        <v>41654.333333333336</v>
      </c>
      <c r="AJ2804" s="1">
        <v>41683.708333333336</v>
      </c>
      <c r="AK2804" s="1">
        <v>41654.333333333336</v>
      </c>
      <c r="AL2804" s="1">
        <v>41683.708333333336</v>
      </c>
      <c r="AM2804" s="1">
        <v>41741.333333333336</v>
      </c>
      <c r="AN2804" s="1">
        <v>41769.708333333336</v>
      </c>
      <c r="AP2804" t="s">
        <v>113</v>
      </c>
      <c r="AU2804" t="s">
        <v>6641</v>
      </c>
      <c r="AY2804" t="s">
        <v>106</v>
      </c>
      <c r="AZ2804">
        <v>0</v>
      </c>
      <c r="BA2804">
        <v>0</v>
      </c>
      <c r="BD2804" s="3">
        <v>41321.661805555559</v>
      </c>
      <c r="BE2804" s="3">
        <v>41321.663888888892</v>
      </c>
      <c r="BF2804" t="s">
        <v>115</v>
      </c>
      <c r="BG2804" t="s">
        <v>115</v>
      </c>
      <c r="BH2804">
        <v>8149</v>
      </c>
      <c r="BM2804">
        <v>43550</v>
      </c>
      <c r="BR2804" t="s">
        <v>116</v>
      </c>
      <c r="BS2804" t="s">
        <v>117</v>
      </c>
      <c r="BU2804">
        <v>1</v>
      </c>
      <c r="BV2804" t="s">
        <v>118</v>
      </c>
      <c r="BX2804" t="s">
        <v>119</v>
      </c>
      <c r="BY2804" t="s">
        <v>119</v>
      </c>
      <c r="BZ2804" t="s">
        <v>119</v>
      </c>
      <c r="CA2804">
        <v>1</v>
      </c>
      <c r="CC2804" t="s">
        <v>120</v>
      </c>
      <c r="CH2804">
        <v>540</v>
      </c>
      <c r="CI2804">
        <v>41920</v>
      </c>
      <c r="CJ2804" t="s">
        <v>106</v>
      </c>
      <c r="CK2804" t="s">
        <v>106</v>
      </c>
      <c r="CL2804">
        <v>20</v>
      </c>
      <c r="CM2804" t="s">
        <v>2867</v>
      </c>
      <c r="CO2804">
        <v>124821</v>
      </c>
      <c r="CQ2804">
        <v>0</v>
      </c>
      <c r="CR2804">
        <v>0</v>
      </c>
      <c r="CS2804">
        <v>0</v>
      </c>
      <c r="CY2804" t="s">
        <v>123</v>
      </c>
      <c r="CZ2804" t="s">
        <v>124</v>
      </c>
      <c r="DD2804" t="str" cm="1">
        <f t="array" ref="DD2804">TEXT(_xlfn.SEQUENCE(1, DATEDIF(AG2804, AH2804, "m") + 1, AG2804, 30), "YYYY-APMM")</f>
        <v>2014-AP01</v>
      </c>
      <c r="DN2804">
        <f t="shared" si="86"/>
        <v>170.4</v>
      </c>
      <c r="DO2804" t="str">
        <f t="shared" si="87"/>
        <v>LABOR- SUBCONTRACTOR</v>
      </c>
    </row>
    <row r="2805" spans="1:119" x14ac:dyDescent="0.35">
      <c r="A2805" t="s">
        <v>105</v>
      </c>
      <c r="B2805">
        <v>502090</v>
      </c>
      <c r="C2805">
        <v>6359</v>
      </c>
      <c r="D2805">
        <v>124824</v>
      </c>
      <c r="E2805">
        <v>13662</v>
      </c>
      <c r="F2805">
        <v>0</v>
      </c>
      <c r="G2805" t="s">
        <v>106</v>
      </c>
      <c r="H2805" t="s">
        <v>106</v>
      </c>
      <c r="I2805" t="s">
        <v>106</v>
      </c>
      <c r="J2805" t="s">
        <v>107</v>
      </c>
      <c r="K2805" t="s">
        <v>108</v>
      </c>
      <c r="L2805" t="s">
        <v>109</v>
      </c>
      <c r="M2805" t="s">
        <v>110</v>
      </c>
      <c r="N2805" t="s">
        <v>6642</v>
      </c>
      <c r="O2805" t="s">
        <v>3045</v>
      </c>
      <c r="P2805">
        <v>8178</v>
      </c>
      <c r="Q2805">
        <v>112</v>
      </c>
      <c r="R2805">
        <v>0</v>
      </c>
      <c r="S2805">
        <v>200</v>
      </c>
      <c r="T2805">
        <v>0</v>
      </c>
      <c r="U2805">
        <v>562.79999999999995</v>
      </c>
      <c r="V2805">
        <v>562.79999999999995</v>
      </c>
      <c r="W2805">
        <v>200</v>
      </c>
      <c r="X2805">
        <v>0</v>
      </c>
      <c r="Y2805">
        <v>0</v>
      </c>
      <c r="Z2805">
        <v>0</v>
      </c>
      <c r="AD2805" s="1">
        <v>41746.333333333336</v>
      </c>
      <c r="AE2805" s="1">
        <v>41774.708333333336</v>
      </c>
      <c r="AG2805" s="1">
        <v>41730.333333333336</v>
      </c>
      <c r="AH2805" s="1">
        <v>41758.708333333336</v>
      </c>
      <c r="AI2805" s="1">
        <v>41730.333333333336</v>
      </c>
      <c r="AJ2805" s="1">
        <v>41758.708333333336</v>
      </c>
      <c r="AK2805" s="1">
        <v>41730.333333333336</v>
      </c>
      <c r="AL2805" s="1">
        <v>41758.708333333336</v>
      </c>
      <c r="AM2805" s="1">
        <v>41746.333333333336</v>
      </c>
      <c r="AN2805" s="1">
        <v>41774.708333333336</v>
      </c>
      <c r="AP2805" t="s">
        <v>113</v>
      </c>
      <c r="AU2805" t="s">
        <v>6643</v>
      </c>
      <c r="AY2805" t="s">
        <v>106</v>
      </c>
      <c r="AZ2805">
        <v>0</v>
      </c>
      <c r="BA2805">
        <v>0</v>
      </c>
      <c r="BD2805" s="3">
        <v>41321.661805555559</v>
      </c>
      <c r="BE2805" s="3">
        <v>41328.377083333333</v>
      </c>
      <c r="BF2805" t="s">
        <v>115</v>
      </c>
      <c r="BG2805" t="s">
        <v>115</v>
      </c>
      <c r="BH2805">
        <v>8149</v>
      </c>
      <c r="BM2805">
        <v>43550</v>
      </c>
      <c r="BR2805" t="s">
        <v>116</v>
      </c>
      <c r="BS2805" t="s">
        <v>117</v>
      </c>
      <c r="BU2805">
        <v>1</v>
      </c>
      <c r="BV2805" t="s">
        <v>118</v>
      </c>
      <c r="BX2805" t="s">
        <v>119</v>
      </c>
      <c r="BY2805" t="s">
        <v>119</v>
      </c>
      <c r="BZ2805" t="s">
        <v>119</v>
      </c>
      <c r="CA2805">
        <v>1</v>
      </c>
      <c r="CC2805" t="s">
        <v>120</v>
      </c>
      <c r="CH2805">
        <v>540</v>
      </c>
      <c r="CI2805">
        <v>41920</v>
      </c>
      <c r="CJ2805" t="s">
        <v>106</v>
      </c>
      <c r="CK2805" t="s">
        <v>106</v>
      </c>
      <c r="CL2805">
        <v>20</v>
      </c>
      <c r="CM2805" t="s">
        <v>2867</v>
      </c>
      <c r="CO2805">
        <v>124821</v>
      </c>
      <c r="CQ2805">
        <v>0</v>
      </c>
      <c r="CR2805">
        <v>0</v>
      </c>
      <c r="CS2805">
        <v>0</v>
      </c>
      <c r="CY2805" t="s">
        <v>123</v>
      </c>
      <c r="CZ2805" t="s">
        <v>124</v>
      </c>
      <c r="DD2805" t="str" cm="1">
        <f t="array" ref="DD2805">TEXT(_xlfn.SEQUENCE(1, DATEDIF(AG2805, AH2805, "m") + 1, AG2805, 30), "YYYY-APMM")</f>
        <v>2014-AP04</v>
      </c>
      <c r="DN2805">
        <f t="shared" si="86"/>
        <v>562.79999999999995</v>
      </c>
      <c r="DO2805" t="str">
        <f t="shared" si="87"/>
        <v>LABOR- SUBCONTRACTOR</v>
      </c>
    </row>
    <row r="2806" spans="1:119" x14ac:dyDescent="0.35">
      <c r="A2806" t="s">
        <v>105</v>
      </c>
      <c r="B2806">
        <v>502091</v>
      </c>
      <c r="C2806">
        <v>6359</v>
      </c>
      <c r="D2806">
        <v>124826</v>
      </c>
      <c r="E2806">
        <v>13662</v>
      </c>
      <c r="F2806">
        <v>0</v>
      </c>
      <c r="G2806" t="s">
        <v>106</v>
      </c>
      <c r="H2806" t="s">
        <v>106</v>
      </c>
      <c r="I2806" t="s">
        <v>106</v>
      </c>
      <c r="J2806" t="s">
        <v>107</v>
      </c>
      <c r="K2806" t="s">
        <v>108</v>
      </c>
      <c r="L2806" t="s">
        <v>109</v>
      </c>
      <c r="M2806" t="s">
        <v>110</v>
      </c>
      <c r="N2806" t="s">
        <v>6644</v>
      </c>
      <c r="O2806" t="s">
        <v>3189</v>
      </c>
      <c r="P2806">
        <v>8164</v>
      </c>
      <c r="Q2806">
        <v>168</v>
      </c>
      <c r="R2806">
        <v>0</v>
      </c>
      <c r="S2806">
        <v>200</v>
      </c>
      <c r="T2806">
        <v>0</v>
      </c>
      <c r="U2806">
        <v>216</v>
      </c>
      <c r="V2806">
        <v>216</v>
      </c>
      <c r="W2806">
        <v>200</v>
      </c>
      <c r="X2806">
        <v>0</v>
      </c>
      <c r="Y2806">
        <v>0</v>
      </c>
      <c r="Z2806">
        <v>0</v>
      </c>
      <c r="AD2806" s="1">
        <v>41700.333333333336</v>
      </c>
      <c r="AE2806" s="1">
        <v>41728.708333333336</v>
      </c>
      <c r="AG2806" s="1">
        <v>41674.333333333336</v>
      </c>
      <c r="AH2806" s="1">
        <v>41703.708333333336</v>
      </c>
      <c r="AI2806" s="1">
        <v>41674.333333333336</v>
      </c>
      <c r="AJ2806" s="1">
        <v>41703.708333333336</v>
      </c>
      <c r="AK2806" s="1">
        <v>41674.333333333336</v>
      </c>
      <c r="AL2806" s="1">
        <v>41703.708333333336</v>
      </c>
      <c r="AM2806" s="1">
        <v>41700.333333333336</v>
      </c>
      <c r="AN2806" s="1">
        <v>41728.708333333336</v>
      </c>
      <c r="AP2806" t="s">
        <v>113</v>
      </c>
      <c r="AU2806" t="s">
        <v>6645</v>
      </c>
      <c r="AY2806" t="s">
        <v>106</v>
      </c>
      <c r="AZ2806">
        <v>0</v>
      </c>
      <c r="BA2806">
        <v>0</v>
      </c>
      <c r="BD2806" s="3">
        <v>41321.661805555559</v>
      </c>
      <c r="BE2806" s="3">
        <v>41321.663888888892</v>
      </c>
      <c r="BF2806" t="s">
        <v>115</v>
      </c>
      <c r="BG2806" t="s">
        <v>115</v>
      </c>
      <c r="BH2806">
        <v>8149</v>
      </c>
      <c r="BM2806">
        <v>43410</v>
      </c>
      <c r="BR2806" t="s">
        <v>2865</v>
      </c>
      <c r="BS2806" t="s">
        <v>2866</v>
      </c>
      <c r="BU2806">
        <v>1</v>
      </c>
      <c r="BV2806" t="s">
        <v>118</v>
      </c>
      <c r="BX2806" t="s">
        <v>119</v>
      </c>
      <c r="BY2806" t="s">
        <v>119</v>
      </c>
      <c r="BZ2806" t="s">
        <v>119</v>
      </c>
      <c r="CA2806">
        <v>1</v>
      </c>
      <c r="CC2806" t="s">
        <v>120</v>
      </c>
      <c r="CH2806">
        <v>540</v>
      </c>
      <c r="CI2806">
        <v>41950</v>
      </c>
      <c r="CJ2806" t="s">
        <v>106</v>
      </c>
      <c r="CK2806" t="s">
        <v>106</v>
      </c>
      <c r="CL2806">
        <v>10</v>
      </c>
      <c r="CM2806" t="s">
        <v>3187</v>
      </c>
      <c r="CO2806">
        <v>124825</v>
      </c>
      <c r="CQ2806">
        <v>0</v>
      </c>
      <c r="CR2806">
        <v>0</v>
      </c>
      <c r="CS2806">
        <v>0</v>
      </c>
      <c r="CY2806" t="s">
        <v>123</v>
      </c>
      <c r="CZ2806" t="s">
        <v>124</v>
      </c>
      <c r="DD2806" t="str" cm="1">
        <f t="array" ref="DD2806:DE2806">TEXT(_xlfn.SEQUENCE(1, DATEDIF(AG2806, AH2806, "m") + 1, AG2806, 30), "YYYY-APMM")</f>
        <v>2014-AP02</v>
      </c>
      <c r="DE2806" t="str">
        <v>2014-AP03</v>
      </c>
      <c r="DN2806">
        <f t="shared" si="86"/>
        <v>108</v>
      </c>
      <c r="DO2806" t="str">
        <f t="shared" si="87"/>
        <v>SCREED MASON SK</v>
      </c>
    </row>
    <row r="2807" spans="1:119" x14ac:dyDescent="0.35">
      <c r="A2807" t="s">
        <v>105</v>
      </c>
      <c r="B2807">
        <v>502092</v>
      </c>
      <c r="C2807">
        <v>6359</v>
      </c>
      <c r="D2807">
        <v>124826</v>
      </c>
      <c r="E2807">
        <v>13662</v>
      </c>
      <c r="F2807">
        <v>0</v>
      </c>
      <c r="G2807" t="s">
        <v>106</v>
      </c>
      <c r="H2807" t="s">
        <v>106</v>
      </c>
      <c r="I2807" t="s">
        <v>106</v>
      </c>
      <c r="J2807" t="s">
        <v>107</v>
      </c>
      <c r="K2807" t="s">
        <v>108</v>
      </c>
      <c r="L2807" t="s">
        <v>109</v>
      </c>
      <c r="M2807" t="s">
        <v>110</v>
      </c>
      <c r="N2807" t="s">
        <v>6646</v>
      </c>
      <c r="O2807" t="s">
        <v>3192</v>
      </c>
      <c r="P2807">
        <v>8178</v>
      </c>
      <c r="Q2807">
        <v>168</v>
      </c>
      <c r="R2807">
        <v>0</v>
      </c>
      <c r="S2807">
        <v>160</v>
      </c>
      <c r="T2807">
        <v>0</v>
      </c>
      <c r="U2807">
        <v>108</v>
      </c>
      <c r="V2807">
        <v>108</v>
      </c>
      <c r="W2807">
        <v>160</v>
      </c>
      <c r="X2807">
        <v>0</v>
      </c>
      <c r="Y2807">
        <v>0</v>
      </c>
      <c r="Z2807">
        <v>0</v>
      </c>
      <c r="AD2807" s="1">
        <v>41717.333333333336</v>
      </c>
      <c r="AE2807" s="1">
        <v>41739.708333333336</v>
      </c>
      <c r="AG2807" s="1">
        <v>41693.333333333336</v>
      </c>
      <c r="AH2807" s="1">
        <v>41715.708333333336</v>
      </c>
      <c r="AI2807" s="1">
        <v>41693.333333333336</v>
      </c>
      <c r="AJ2807" s="1">
        <v>41715.708333333336</v>
      </c>
      <c r="AK2807" s="1">
        <v>41693.333333333336</v>
      </c>
      <c r="AL2807" s="1">
        <v>41715.708333333336</v>
      </c>
      <c r="AM2807" s="1">
        <v>41717.333333333336</v>
      </c>
      <c r="AN2807" s="1">
        <v>41739.708333333336</v>
      </c>
      <c r="AP2807" t="s">
        <v>113</v>
      </c>
      <c r="AU2807" t="s">
        <v>6647</v>
      </c>
      <c r="AY2807" t="s">
        <v>106</v>
      </c>
      <c r="AZ2807">
        <v>0</v>
      </c>
      <c r="BA2807">
        <v>0</v>
      </c>
      <c r="BD2807" s="3">
        <v>41321.661805555559</v>
      </c>
      <c r="BE2807" s="3">
        <v>41321.663888888892</v>
      </c>
      <c r="BF2807" t="s">
        <v>115</v>
      </c>
      <c r="BG2807" t="s">
        <v>115</v>
      </c>
      <c r="BH2807">
        <v>8149</v>
      </c>
      <c r="BM2807">
        <v>43550</v>
      </c>
      <c r="BR2807" t="s">
        <v>116</v>
      </c>
      <c r="BS2807" t="s">
        <v>117</v>
      </c>
      <c r="BU2807">
        <v>1</v>
      </c>
      <c r="BV2807" t="s">
        <v>118</v>
      </c>
      <c r="BX2807" t="s">
        <v>119</v>
      </c>
      <c r="BY2807" t="s">
        <v>119</v>
      </c>
      <c r="BZ2807" t="s">
        <v>119</v>
      </c>
      <c r="CA2807">
        <v>1</v>
      </c>
      <c r="CC2807" t="s">
        <v>120</v>
      </c>
      <c r="CH2807">
        <v>540</v>
      </c>
      <c r="CI2807">
        <v>41950</v>
      </c>
      <c r="CJ2807" t="s">
        <v>106</v>
      </c>
      <c r="CK2807" t="s">
        <v>106</v>
      </c>
      <c r="CL2807">
        <v>10</v>
      </c>
      <c r="CM2807" t="s">
        <v>3187</v>
      </c>
      <c r="CO2807">
        <v>124825</v>
      </c>
      <c r="CQ2807">
        <v>0</v>
      </c>
      <c r="CR2807">
        <v>0</v>
      </c>
      <c r="CS2807">
        <v>0</v>
      </c>
      <c r="CY2807" t="s">
        <v>123</v>
      </c>
      <c r="CZ2807" t="s">
        <v>124</v>
      </c>
      <c r="DD2807" t="str" cm="1">
        <f t="array" ref="DD2807">TEXT(_xlfn.SEQUENCE(1, DATEDIF(AG2807, AH2807, "m") + 1, AG2807, 30), "YYYY-APMM")</f>
        <v>2014-AP02</v>
      </c>
      <c r="DN2807">
        <f t="shared" si="86"/>
        <v>108</v>
      </c>
      <c r="DO2807" t="str">
        <f t="shared" si="87"/>
        <v>LABOR- SUBCONTRACTOR</v>
      </c>
    </row>
    <row r="2808" spans="1:119" x14ac:dyDescent="0.35">
      <c r="A2808" t="s">
        <v>105</v>
      </c>
      <c r="B2808">
        <v>502093</v>
      </c>
      <c r="C2808">
        <v>6359</v>
      </c>
      <c r="D2808">
        <v>124826</v>
      </c>
      <c r="E2808">
        <v>13662</v>
      </c>
      <c r="F2808">
        <v>0</v>
      </c>
      <c r="G2808" t="s">
        <v>106</v>
      </c>
      <c r="H2808" t="s">
        <v>106</v>
      </c>
      <c r="I2808" t="s">
        <v>106</v>
      </c>
      <c r="J2808" t="s">
        <v>107</v>
      </c>
      <c r="K2808" t="s">
        <v>108</v>
      </c>
      <c r="L2808" t="s">
        <v>109</v>
      </c>
      <c r="M2808" t="s">
        <v>110</v>
      </c>
      <c r="N2808" t="s">
        <v>6648</v>
      </c>
      <c r="O2808" t="s">
        <v>3195</v>
      </c>
      <c r="P2808">
        <v>8178</v>
      </c>
      <c r="Q2808">
        <v>368</v>
      </c>
      <c r="R2808">
        <v>0</v>
      </c>
      <c r="S2808">
        <v>160</v>
      </c>
      <c r="T2808">
        <v>0</v>
      </c>
      <c r="U2808">
        <v>42</v>
      </c>
      <c r="V2808">
        <v>42</v>
      </c>
      <c r="W2808">
        <v>160</v>
      </c>
      <c r="X2808">
        <v>0</v>
      </c>
      <c r="Y2808">
        <v>0</v>
      </c>
      <c r="Z2808">
        <v>0</v>
      </c>
      <c r="AD2808" s="1">
        <v>41701.333333333336</v>
      </c>
      <c r="AE2808" s="1">
        <v>41723.708333333336</v>
      </c>
      <c r="AG2808" s="1">
        <v>41646.333333333336</v>
      </c>
      <c r="AH2808" s="1">
        <v>41668.708333333336</v>
      </c>
      <c r="AI2808" s="1">
        <v>41646.333333333336</v>
      </c>
      <c r="AJ2808" s="1">
        <v>41668.708333333336</v>
      </c>
      <c r="AK2808" s="1">
        <v>41646.333333333336</v>
      </c>
      <c r="AL2808" s="1">
        <v>41668.708333333336</v>
      </c>
      <c r="AM2808" s="1">
        <v>41701.333333333336</v>
      </c>
      <c r="AN2808" s="1">
        <v>41723.708333333336</v>
      </c>
      <c r="AP2808" t="s">
        <v>113</v>
      </c>
      <c r="AU2808" t="s">
        <v>6649</v>
      </c>
      <c r="AY2808" t="s">
        <v>106</v>
      </c>
      <c r="AZ2808">
        <v>0</v>
      </c>
      <c r="BA2808">
        <v>0</v>
      </c>
      <c r="BD2808" s="3">
        <v>41321.661805555559</v>
      </c>
      <c r="BE2808" s="3">
        <v>41321.663888888892</v>
      </c>
      <c r="BF2808" t="s">
        <v>115</v>
      </c>
      <c r="BG2808" t="s">
        <v>115</v>
      </c>
      <c r="BH2808">
        <v>8149</v>
      </c>
      <c r="BM2808">
        <v>43550</v>
      </c>
      <c r="BR2808" t="s">
        <v>116</v>
      </c>
      <c r="BS2808" t="s">
        <v>117</v>
      </c>
      <c r="BU2808">
        <v>1</v>
      </c>
      <c r="BV2808" t="s">
        <v>118</v>
      </c>
      <c r="BX2808" t="s">
        <v>119</v>
      </c>
      <c r="BY2808" t="s">
        <v>119</v>
      </c>
      <c r="BZ2808" t="s">
        <v>119</v>
      </c>
      <c r="CA2808">
        <v>1</v>
      </c>
      <c r="CC2808" t="s">
        <v>120</v>
      </c>
      <c r="CH2808">
        <v>540</v>
      </c>
      <c r="CI2808">
        <v>41950</v>
      </c>
      <c r="CJ2808" t="s">
        <v>106</v>
      </c>
      <c r="CK2808" t="s">
        <v>106</v>
      </c>
      <c r="CL2808">
        <v>10</v>
      </c>
      <c r="CM2808" t="s">
        <v>3187</v>
      </c>
      <c r="CO2808">
        <v>124825</v>
      </c>
      <c r="CQ2808">
        <v>0</v>
      </c>
      <c r="CR2808">
        <v>0</v>
      </c>
      <c r="CS2808">
        <v>0</v>
      </c>
      <c r="CY2808" t="s">
        <v>123</v>
      </c>
      <c r="CZ2808" t="s">
        <v>124</v>
      </c>
      <c r="DD2808" t="str" cm="1">
        <f t="array" ref="DD2808">TEXT(_xlfn.SEQUENCE(1, DATEDIF(AG2808, AH2808, "m") + 1, AG2808, 30), "YYYY-APMM")</f>
        <v>2014-AP01</v>
      </c>
      <c r="DN2808">
        <f t="shared" si="86"/>
        <v>42</v>
      </c>
      <c r="DO2808" t="str">
        <f t="shared" si="87"/>
        <v>LABOR- SUBCONTRACTOR</v>
      </c>
    </row>
    <row r="2809" spans="1:119" x14ac:dyDescent="0.35">
      <c r="A2809" t="s">
        <v>105</v>
      </c>
      <c r="B2809">
        <v>502094</v>
      </c>
      <c r="C2809">
        <v>6359</v>
      </c>
      <c r="D2809">
        <v>124826</v>
      </c>
      <c r="E2809">
        <v>13662</v>
      </c>
      <c r="F2809">
        <v>0</v>
      </c>
      <c r="G2809" t="s">
        <v>106</v>
      </c>
      <c r="H2809" t="s">
        <v>106</v>
      </c>
      <c r="I2809" t="s">
        <v>106</v>
      </c>
      <c r="J2809" t="s">
        <v>107</v>
      </c>
      <c r="K2809" t="s">
        <v>108</v>
      </c>
      <c r="L2809" t="s">
        <v>109</v>
      </c>
      <c r="M2809" t="s">
        <v>110</v>
      </c>
      <c r="N2809" t="s">
        <v>6650</v>
      </c>
      <c r="O2809" t="s">
        <v>3198</v>
      </c>
      <c r="P2809">
        <v>8178</v>
      </c>
      <c r="Q2809">
        <v>368</v>
      </c>
      <c r="R2809">
        <v>0</v>
      </c>
      <c r="S2809">
        <v>200</v>
      </c>
      <c r="T2809">
        <v>0</v>
      </c>
      <c r="U2809">
        <v>132</v>
      </c>
      <c r="V2809">
        <v>132</v>
      </c>
      <c r="W2809">
        <v>200</v>
      </c>
      <c r="X2809">
        <v>0</v>
      </c>
      <c r="Y2809">
        <v>0</v>
      </c>
      <c r="Z2809">
        <v>0</v>
      </c>
      <c r="AD2809" s="1">
        <v>41666.333333333336</v>
      </c>
      <c r="AE2809" s="1">
        <v>41695.708333333336</v>
      </c>
      <c r="AG2809" s="1">
        <v>41611.333333333336</v>
      </c>
      <c r="AH2809" s="1">
        <v>41640.708333333336</v>
      </c>
      <c r="AI2809" s="1">
        <v>41611.333333333336</v>
      </c>
      <c r="AJ2809" s="1">
        <v>41640.708333333336</v>
      </c>
      <c r="AK2809" s="1">
        <v>41611.333333333336</v>
      </c>
      <c r="AL2809" s="1">
        <v>41640.708333333336</v>
      </c>
      <c r="AM2809" s="1">
        <v>41666.333333333336</v>
      </c>
      <c r="AN2809" s="1">
        <v>41695.708333333336</v>
      </c>
      <c r="AP2809" t="s">
        <v>113</v>
      </c>
      <c r="AU2809" t="s">
        <v>6651</v>
      </c>
      <c r="AY2809" t="s">
        <v>106</v>
      </c>
      <c r="AZ2809">
        <v>0</v>
      </c>
      <c r="BA2809">
        <v>0</v>
      </c>
      <c r="BD2809" s="3">
        <v>41321.661805555559</v>
      </c>
      <c r="BE2809" s="3">
        <v>41321.663888888892</v>
      </c>
      <c r="BF2809" t="s">
        <v>115</v>
      </c>
      <c r="BG2809" t="s">
        <v>115</v>
      </c>
      <c r="BH2809">
        <v>8149</v>
      </c>
      <c r="BM2809">
        <v>43550</v>
      </c>
      <c r="BR2809" t="s">
        <v>116</v>
      </c>
      <c r="BS2809" t="s">
        <v>117</v>
      </c>
      <c r="BU2809">
        <v>1</v>
      </c>
      <c r="BV2809" t="s">
        <v>118</v>
      </c>
      <c r="BX2809" t="s">
        <v>119</v>
      </c>
      <c r="BY2809" t="s">
        <v>119</v>
      </c>
      <c r="BZ2809" t="s">
        <v>119</v>
      </c>
      <c r="CA2809">
        <v>1</v>
      </c>
      <c r="CC2809" t="s">
        <v>120</v>
      </c>
      <c r="CH2809">
        <v>540</v>
      </c>
      <c r="CI2809">
        <v>41950</v>
      </c>
      <c r="CJ2809" t="s">
        <v>106</v>
      </c>
      <c r="CK2809" t="s">
        <v>106</v>
      </c>
      <c r="CL2809">
        <v>10</v>
      </c>
      <c r="CM2809" t="s">
        <v>3187</v>
      </c>
      <c r="CO2809">
        <v>124825</v>
      </c>
      <c r="CQ2809">
        <v>0</v>
      </c>
      <c r="CR2809">
        <v>0</v>
      </c>
      <c r="CS2809">
        <v>0</v>
      </c>
      <c r="CY2809" t="s">
        <v>123</v>
      </c>
      <c r="CZ2809" t="s">
        <v>124</v>
      </c>
      <c r="DD2809" t="str" cm="1">
        <f t="array" ref="DD2809">TEXT(_xlfn.SEQUENCE(1, DATEDIF(AG2809, AH2809, "m") + 1, AG2809, 30), "YYYY-APMM")</f>
        <v>2013-AP12</v>
      </c>
      <c r="DN2809">
        <f t="shared" si="86"/>
        <v>132</v>
      </c>
      <c r="DO2809" t="str">
        <f t="shared" si="87"/>
        <v>LABOR- SUBCONTRACTOR</v>
      </c>
    </row>
    <row r="2810" spans="1:119" x14ac:dyDescent="0.35">
      <c r="A2810" t="s">
        <v>105</v>
      </c>
      <c r="B2810">
        <v>502095</v>
      </c>
      <c r="C2810">
        <v>6359</v>
      </c>
      <c r="D2810">
        <v>124826</v>
      </c>
      <c r="E2810">
        <v>13662</v>
      </c>
      <c r="F2810">
        <v>0</v>
      </c>
      <c r="G2810" t="s">
        <v>106</v>
      </c>
      <c r="H2810" t="s">
        <v>106</v>
      </c>
      <c r="I2810" t="s">
        <v>106</v>
      </c>
      <c r="J2810" t="s">
        <v>107</v>
      </c>
      <c r="K2810" t="s">
        <v>108</v>
      </c>
      <c r="L2810" t="s">
        <v>109</v>
      </c>
      <c r="M2810" t="s">
        <v>110</v>
      </c>
      <c r="N2810" t="s">
        <v>6652</v>
      </c>
      <c r="O2810" t="s">
        <v>3206</v>
      </c>
      <c r="P2810">
        <v>8177</v>
      </c>
      <c r="Q2810">
        <v>368</v>
      </c>
      <c r="R2810">
        <v>0</v>
      </c>
      <c r="S2810">
        <v>200</v>
      </c>
      <c r="T2810">
        <v>0</v>
      </c>
      <c r="U2810">
        <v>275</v>
      </c>
      <c r="V2810">
        <v>275</v>
      </c>
      <c r="W2810">
        <v>200</v>
      </c>
      <c r="X2810">
        <v>0</v>
      </c>
      <c r="Y2810">
        <v>0</v>
      </c>
      <c r="Z2810">
        <v>0</v>
      </c>
      <c r="AD2810" s="1">
        <v>41680.333333333336</v>
      </c>
      <c r="AE2810" s="1">
        <v>41709.708333333336</v>
      </c>
      <c r="AG2810" s="1">
        <v>41625.333333333336</v>
      </c>
      <c r="AH2810" s="1">
        <v>41654.708333333336</v>
      </c>
      <c r="AI2810" s="1">
        <v>41625.333333333336</v>
      </c>
      <c r="AJ2810" s="1">
        <v>41654.708333333336</v>
      </c>
      <c r="AK2810" s="1">
        <v>41625.333333333336</v>
      </c>
      <c r="AL2810" s="1">
        <v>41654.708333333336</v>
      </c>
      <c r="AM2810" s="1">
        <v>41680.333333333336</v>
      </c>
      <c r="AN2810" s="1">
        <v>41709.708333333336</v>
      </c>
      <c r="AP2810" t="s">
        <v>113</v>
      </c>
      <c r="AU2810" t="s">
        <v>6653</v>
      </c>
      <c r="AY2810" t="s">
        <v>106</v>
      </c>
      <c r="AZ2810">
        <v>0</v>
      </c>
      <c r="BA2810">
        <v>0</v>
      </c>
      <c r="BD2810" s="3">
        <v>41321.661805555559</v>
      </c>
      <c r="BE2810" s="3">
        <v>41321.663888888892</v>
      </c>
      <c r="BF2810" t="s">
        <v>115</v>
      </c>
      <c r="BG2810" t="s">
        <v>115</v>
      </c>
      <c r="BH2810">
        <v>8149</v>
      </c>
      <c r="BM2810">
        <v>43540</v>
      </c>
      <c r="BR2810" t="s">
        <v>1299</v>
      </c>
      <c r="BS2810" t="s">
        <v>1300</v>
      </c>
      <c r="BU2810">
        <v>1</v>
      </c>
      <c r="BV2810" t="s">
        <v>118</v>
      </c>
      <c r="BX2810" t="s">
        <v>119</v>
      </c>
      <c r="BY2810" t="s">
        <v>119</v>
      </c>
      <c r="BZ2810" t="s">
        <v>119</v>
      </c>
      <c r="CA2810">
        <v>1</v>
      </c>
      <c r="CC2810" t="s">
        <v>120</v>
      </c>
      <c r="CH2810">
        <v>540</v>
      </c>
      <c r="CI2810">
        <v>41950</v>
      </c>
      <c r="CJ2810" t="s">
        <v>106</v>
      </c>
      <c r="CK2810" t="s">
        <v>106</v>
      </c>
      <c r="CL2810">
        <v>10</v>
      </c>
      <c r="CM2810" t="s">
        <v>3187</v>
      </c>
      <c r="CO2810">
        <v>124825</v>
      </c>
      <c r="CQ2810">
        <v>0</v>
      </c>
      <c r="CR2810">
        <v>0</v>
      </c>
      <c r="CS2810">
        <v>0</v>
      </c>
      <c r="CY2810" t="s">
        <v>123</v>
      </c>
      <c r="CZ2810" t="s">
        <v>124</v>
      </c>
      <c r="DD2810" t="str" cm="1">
        <f t="array" ref="DD2810">TEXT(_xlfn.SEQUENCE(1, DATEDIF(AG2810, AH2810, "m") + 1, AG2810, 30), "YYYY-APMM")</f>
        <v>2013-AP12</v>
      </c>
      <c r="DN2810">
        <f t="shared" si="86"/>
        <v>275</v>
      </c>
      <c r="DO2810" t="str">
        <f t="shared" si="87"/>
        <v>LABOR - CIVIL</v>
      </c>
    </row>
    <row r="2811" spans="1:119" x14ac:dyDescent="0.35">
      <c r="A2811" t="s">
        <v>105</v>
      </c>
      <c r="B2811">
        <v>502096</v>
      </c>
      <c r="C2811">
        <v>6359</v>
      </c>
      <c r="D2811">
        <v>124826</v>
      </c>
      <c r="E2811">
        <v>13662</v>
      </c>
      <c r="F2811">
        <v>0</v>
      </c>
      <c r="G2811" t="s">
        <v>106</v>
      </c>
      <c r="H2811" t="s">
        <v>106</v>
      </c>
      <c r="I2811" t="s">
        <v>106</v>
      </c>
      <c r="J2811" t="s">
        <v>107</v>
      </c>
      <c r="K2811" t="s">
        <v>108</v>
      </c>
      <c r="L2811" t="s">
        <v>109</v>
      </c>
      <c r="M2811" t="s">
        <v>110</v>
      </c>
      <c r="N2811" t="s">
        <v>6654</v>
      </c>
      <c r="O2811" t="s">
        <v>3203</v>
      </c>
      <c r="P2811">
        <v>8177</v>
      </c>
      <c r="Q2811">
        <v>368</v>
      </c>
      <c r="R2811">
        <v>208</v>
      </c>
      <c r="S2811">
        <v>200</v>
      </c>
      <c r="T2811">
        <v>0</v>
      </c>
      <c r="U2811">
        <v>500</v>
      </c>
      <c r="V2811">
        <v>500</v>
      </c>
      <c r="W2811">
        <v>200</v>
      </c>
      <c r="X2811">
        <v>0</v>
      </c>
      <c r="Y2811">
        <v>0</v>
      </c>
      <c r="Z2811">
        <v>0</v>
      </c>
      <c r="AD2811" s="1">
        <v>41724.333333333336</v>
      </c>
      <c r="AE2811" s="1">
        <v>41752.708333333336</v>
      </c>
      <c r="AG2811" s="1">
        <v>41669.333333333336</v>
      </c>
      <c r="AH2811" s="1">
        <v>41699.708333333336</v>
      </c>
      <c r="AI2811" s="1">
        <v>41669.333333333336</v>
      </c>
      <c r="AJ2811" s="1">
        <v>41699.708333333336</v>
      </c>
      <c r="AK2811" s="1">
        <v>41669.333333333336</v>
      </c>
      <c r="AL2811" s="1">
        <v>41699.708333333336</v>
      </c>
      <c r="AM2811" s="1">
        <v>41724.333333333336</v>
      </c>
      <c r="AN2811" s="1">
        <v>41752.708333333336</v>
      </c>
      <c r="AP2811" t="s">
        <v>113</v>
      </c>
      <c r="AU2811" t="s">
        <v>6655</v>
      </c>
      <c r="AY2811" t="s">
        <v>106</v>
      </c>
      <c r="AZ2811">
        <v>0</v>
      </c>
      <c r="BA2811">
        <v>0</v>
      </c>
      <c r="BD2811" s="3">
        <v>41321.661805555559</v>
      </c>
      <c r="BE2811" s="3">
        <v>41321.663888888892</v>
      </c>
      <c r="BF2811" t="s">
        <v>115</v>
      </c>
      <c r="BG2811" t="s">
        <v>115</v>
      </c>
      <c r="BH2811">
        <v>8149</v>
      </c>
      <c r="BM2811">
        <v>43540</v>
      </c>
      <c r="BR2811" t="s">
        <v>1299</v>
      </c>
      <c r="BS2811" t="s">
        <v>1300</v>
      </c>
      <c r="BU2811">
        <v>1</v>
      </c>
      <c r="BV2811" t="s">
        <v>118</v>
      </c>
      <c r="BX2811" t="s">
        <v>119</v>
      </c>
      <c r="BY2811" t="s">
        <v>119</v>
      </c>
      <c r="BZ2811" t="s">
        <v>119</v>
      </c>
      <c r="CA2811">
        <v>1</v>
      </c>
      <c r="CC2811" t="s">
        <v>120</v>
      </c>
      <c r="CH2811">
        <v>540</v>
      </c>
      <c r="CI2811">
        <v>41950</v>
      </c>
      <c r="CJ2811" t="s">
        <v>106</v>
      </c>
      <c r="CK2811" t="s">
        <v>106</v>
      </c>
      <c r="CL2811">
        <v>10</v>
      </c>
      <c r="CM2811" t="s">
        <v>3187</v>
      </c>
      <c r="CO2811">
        <v>124825</v>
      </c>
      <c r="CQ2811">
        <v>0</v>
      </c>
      <c r="CR2811">
        <v>0</v>
      </c>
      <c r="CS2811">
        <v>0</v>
      </c>
      <c r="CY2811" t="s">
        <v>123</v>
      </c>
      <c r="CZ2811" t="s">
        <v>124</v>
      </c>
      <c r="DD2811" t="str" cm="1">
        <f t="array" ref="DD2811:DE2811">TEXT(_xlfn.SEQUENCE(1, DATEDIF(AG2811, AH2811, "m") + 1, AG2811, 30), "YYYY-APMM")</f>
        <v>2014-AP01</v>
      </c>
      <c r="DE2811" t="str">
        <v>2014-AP03</v>
      </c>
      <c r="DN2811">
        <f t="shared" si="86"/>
        <v>250</v>
      </c>
      <c r="DO2811" t="str">
        <f t="shared" si="87"/>
        <v>LABOR - CIVIL</v>
      </c>
    </row>
    <row r="2812" spans="1:119" x14ac:dyDescent="0.35">
      <c r="A2812" t="s">
        <v>105</v>
      </c>
      <c r="B2812">
        <v>502097</v>
      </c>
      <c r="C2812">
        <v>6359</v>
      </c>
      <c r="D2812">
        <v>124827</v>
      </c>
      <c r="E2812">
        <v>13662</v>
      </c>
      <c r="F2812">
        <v>0</v>
      </c>
      <c r="G2812" t="s">
        <v>106</v>
      </c>
      <c r="H2812" t="s">
        <v>106</v>
      </c>
      <c r="I2812" t="s">
        <v>106</v>
      </c>
      <c r="J2812" t="s">
        <v>107</v>
      </c>
      <c r="K2812" t="s">
        <v>108</v>
      </c>
      <c r="L2812" t="s">
        <v>109</v>
      </c>
      <c r="M2812" t="s">
        <v>110</v>
      </c>
      <c r="N2812" t="s">
        <v>6656</v>
      </c>
      <c r="O2812" t="s">
        <v>3209</v>
      </c>
      <c r="P2812">
        <v>8177</v>
      </c>
      <c r="Q2812">
        <v>464</v>
      </c>
      <c r="R2812">
        <v>0</v>
      </c>
      <c r="S2812">
        <v>160</v>
      </c>
      <c r="T2812">
        <v>0</v>
      </c>
      <c r="U2812">
        <v>116</v>
      </c>
      <c r="V2812">
        <v>116</v>
      </c>
      <c r="W2812">
        <v>160</v>
      </c>
      <c r="X2812">
        <v>80</v>
      </c>
      <c r="Y2812">
        <v>0</v>
      </c>
      <c r="Z2812">
        <v>80</v>
      </c>
      <c r="AD2812" s="1">
        <v>41683.333333333336</v>
      </c>
      <c r="AE2812" s="1">
        <v>41706.708333333336</v>
      </c>
      <c r="AG2812" s="1">
        <v>41613.333333333336</v>
      </c>
      <c r="AH2812" s="1">
        <v>41637.708333333336</v>
      </c>
      <c r="AI2812" s="1">
        <v>41613.333333333336</v>
      </c>
      <c r="AJ2812" s="1">
        <v>41637.708333333336</v>
      </c>
      <c r="AK2812" s="1">
        <v>41613.333333333336</v>
      </c>
      <c r="AL2812" s="1">
        <v>41637.708333333336</v>
      </c>
      <c r="AM2812" s="1">
        <v>41683.333333333336</v>
      </c>
      <c r="AN2812" s="1">
        <v>41706.708333333336</v>
      </c>
      <c r="AP2812" t="s">
        <v>113</v>
      </c>
      <c r="AU2812" t="s">
        <v>6657</v>
      </c>
      <c r="AY2812" t="s">
        <v>106</v>
      </c>
      <c r="AZ2812">
        <v>0</v>
      </c>
      <c r="BA2812">
        <v>0</v>
      </c>
      <c r="BD2812" s="3">
        <v>41321.661805555559</v>
      </c>
      <c r="BE2812" s="3">
        <v>41321.663888888892</v>
      </c>
      <c r="BF2812" t="s">
        <v>115</v>
      </c>
      <c r="BG2812" t="s">
        <v>115</v>
      </c>
      <c r="BH2812">
        <v>8149</v>
      </c>
      <c r="BM2812">
        <v>43540</v>
      </c>
      <c r="BR2812" t="s">
        <v>1299</v>
      </c>
      <c r="BS2812" t="s">
        <v>1300</v>
      </c>
      <c r="BU2812">
        <v>1</v>
      </c>
      <c r="BV2812" t="s">
        <v>118</v>
      </c>
      <c r="BX2812" t="s">
        <v>119</v>
      </c>
      <c r="BY2812" t="s">
        <v>119</v>
      </c>
      <c r="BZ2812" t="s">
        <v>119</v>
      </c>
      <c r="CA2812">
        <v>1</v>
      </c>
      <c r="CC2812" t="s">
        <v>120</v>
      </c>
      <c r="CH2812">
        <v>540</v>
      </c>
      <c r="CI2812">
        <v>41960</v>
      </c>
      <c r="CJ2812" t="s">
        <v>106</v>
      </c>
      <c r="CK2812" t="s">
        <v>106</v>
      </c>
      <c r="CL2812">
        <v>15</v>
      </c>
      <c r="CM2812" t="s">
        <v>5717</v>
      </c>
      <c r="CO2812">
        <v>124825</v>
      </c>
      <c r="CQ2812">
        <v>0</v>
      </c>
      <c r="CR2812">
        <v>0</v>
      </c>
      <c r="CS2812">
        <v>0</v>
      </c>
      <c r="CY2812" t="s">
        <v>123</v>
      </c>
      <c r="CZ2812" t="s">
        <v>124</v>
      </c>
      <c r="DD2812" t="str" cm="1">
        <f t="array" ref="DD2812">TEXT(_xlfn.SEQUENCE(1, DATEDIF(AG2812, AH2812, "m") + 1, AG2812, 30), "YYYY-APMM")</f>
        <v>2013-AP12</v>
      </c>
      <c r="DN2812">
        <f t="shared" si="86"/>
        <v>116</v>
      </c>
      <c r="DO2812" t="str">
        <f t="shared" si="87"/>
        <v>LABOR - CIVIL</v>
      </c>
    </row>
    <row r="2813" spans="1:119" x14ac:dyDescent="0.35">
      <c r="A2813" t="s">
        <v>105</v>
      </c>
      <c r="B2813">
        <v>502098</v>
      </c>
      <c r="C2813">
        <v>6359</v>
      </c>
      <c r="D2813">
        <v>124827</v>
      </c>
      <c r="E2813">
        <v>13662</v>
      </c>
      <c r="F2813">
        <v>0</v>
      </c>
      <c r="G2813" t="s">
        <v>106</v>
      </c>
      <c r="H2813" t="s">
        <v>106</v>
      </c>
      <c r="I2813" t="s">
        <v>106</v>
      </c>
      <c r="J2813" t="s">
        <v>107</v>
      </c>
      <c r="K2813" t="s">
        <v>108</v>
      </c>
      <c r="L2813" t="s">
        <v>109</v>
      </c>
      <c r="M2813" t="s">
        <v>110</v>
      </c>
      <c r="N2813" t="s">
        <v>6658</v>
      </c>
      <c r="O2813" t="s">
        <v>3213</v>
      </c>
      <c r="P2813">
        <v>8167</v>
      </c>
      <c r="Q2813">
        <v>464</v>
      </c>
      <c r="R2813">
        <v>0</v>
      </c>
      <c r="S2813">
        <v>200</v>
      </c>
      <c r="T2813">
        <v>0</v>
      </c>
      <c r="U2813">
        <v>210</v>
      </c>
      <c r="V2813">
        <v>210</v>
      </c>
      <c r="W2813">
        <v>200</v>
      </c>
      <c r="X2813">
        <v>0</v>
      </c>
      <c r="Y2813">
        <v>0</v>
      </c>
      <c r="Z2813">
        <v>0</v>
      </c>
      <c r="AD2813" s="1">
        <v>41689.333333333336</v>
      </c>
      <c r="AE2813" s="1">
        <v>41717.708333333336</v>
      </c>
      <c r="AG2813" s="1">
        <v>41619.333333333336</v>
      </c>
      <c r="AH2813" s="1">
        <v>41648.708333333336</v>
      </c>
      <c r="AI2813" s="1">
        <v>41619.333333333336</v>
      </c>
      <c r="AJ2813" s="1">
        <v>41648.708333333336</v>
      </c>
      <c r="AK2813" s="1">
        <v>41619.333333333336</v>
      </c>
      <c r="AL2813" s="1">
        <v>41648.708333333336</v>
      </c>
      <c r="AM2813" s="1">
        <v>41689.333333333336</v>
      </c>
      <c r="AN2813" s="1">
        <v>41717.708333333336</v>
      </c>
      <c r="AP2813" t="s">
        <v>113</v>
      </c>
      <c r="AU2813" t="s">
        <v>6659</v>
      </c>
      <c r="AY2813" t="s">
        <v>106</v>
      </c>
      <c r="AZ2813">
        <v>0</v>
      </c>
      <c r="BA2813">
        <v>0</v>
      </c>
      <c r="BD2813" s="3">
        <v>41321.661805555559</v>
      </c>
      <c r="BE2813" s="3">
        <v>41321.663888888892</v>
      </c>
      <c r="BF2813" t="s">
        <v>115</v>
      </c>
      <c r="BG2813" t="s">
        <v>115</v>
      </c>
      <c r="BH2813">
        <v>8149</v>
      </c>
      <c r="BM2813">
        <v>43440</v>
      </c>
      <c r="BR2813" t="s">
        <v>3145</v>
      </c>
      <c r="BS2813" t="s">
        <v>3146</v>
      </c>
      <c r="BU2813">
        <v>1</v>
      </c>
      <c r="BV2813" t="s">
        <v>118</v>
      </c>
      <c r="BX2813" t="s">
        <v>119</v>
      </c>
      <c r="BY2813" t="s">
        <v>119</v>
      </c>
      <c r="BZ2813" t="s">
        <v>119</v>
      </c>
      <c r="CA2813">
        <v>1</v>
      </c>
      <c r="CC2813" t="s">
        <v>120</v>
      </c>
      <c r="CH2813">
        <v>540</v>
      </c>
      <c r="CI2813">
        <v>41960</v>
      </c>
      <c r="CJ2813" t="s">
        <v>106</v>
      </c>
      <c r="CK2813" t="s">
        <v>106</v>
      </c>
      <c r="CL2813">
        <v>15</v>
      </c>
      <c r="CM2813" t="s">
        <v>5717</v>
      </c>
      <c r="CO2813">
        <v>124825</v>
      </c>
      <c r="CQ2813">
        <v>0</v>
      </c>
      <c r="CR2813">
        <v>0</v>
      </c>
      <c r="CS2813">
        <v>0</v>
      </c>
      <c r="CY2813" t="s">
        <v>123</v>
      </c>
      <c r="CZ2813" t="s">
        <v>124</v>
      </c>
      <c r="DD2813" t="str" cm="1">
        <f t="array" ref="DD2813">TEXT(_xlfn.SEQUENCE(1, DATEDIF(AG2813, AH2813, "m") + 1, AG2813, 30), "YYYY-APMM")</f>
        <v>2013-AP12</v>
      </c>
      <c r="DN2813">
        <f t="shared" si="86"/>
        <v>210</v>
      </c>
      <c r="DO2813" t="str">
        <f t="shared" si="87"/>
        <v>CONCRETE MASON SK</v>
      </c>
    </row>
    <row r="2814" spans="1:119" x14ac:dyDescent="0.35">
      <c r="A2814" t="s">
        <v>105</v>
      </c>
      <c r="B2814">
        <v>502099</v>
      </c>
      <c r="C2814">
        <v>6359</v>
      </c>
      <c r="D2814">
        <v>124827</v>
      </c>
      <c r="E2814">
        <v>13662</v>
      </c>
      <c r="F2814">
        <v>0</v>
      </c>
      <c r="G2814" t="s">
        <v>106</v>
      </c>
      <c r="H2814" t="s">
        <v>106</v>
      </c>
      <c r="I2814" t="s">
        <v>106</v>
      </c>
      <c r="J2814" t="s">
        <v>107</v>
      </c>
      <c r="K2814" t="s">
        <v>108</v>
      </c>
      <c r="L2814" t="s">
        <v>109</v>
      </c>
      <c r="M2814" t="s">
        <v>110</v>
      </c>
      <c r="N2814" t="s">
        <v>6660</v>
      </c>
      <c r="O2814" t="s">
        <v>3216</v>
      </c>
      <c r="P2814">
        <v>8168</v>
      </c>
      <c r="Q2814">
        <v>464</v>
      </c>
      <c r="R2814">
        <v>0</v>
      </c>
      <c r="S2814">
        <v>200</v>
      </c>
      <c r="T2814">
        <v>0</v>
      </c>
      <c r="U2814">
        <v>2442</v>
      </c>
      <c r="V2814">
        <v>2442</v>
      </c>
      <c r="W2814">
        <v>200</v>
      </c>
      <c r="X2814">
        <v>0</v>
      </c>
      <c r="Y2814">
        <v>0</v>
      </c>
      <c r="Z2814">
        <v>0</v>
      </c>
      <c r="AD2814" s="1">
        <v>41699.333333333336</v>
      </c>
      <c r="AE2814" s="1">
        <v>41727.708333333336</v>
      </c>
      <c r="AG2814" s="1">
        <v>41630.333333333336</v>
      </c>
      <c r="AH2814" s="1">
        <v>41658.708333333336</v>
      </c>
      <c r="AI2814" s="1">
        <v>41630.333333333336</v>
      </c>
      <c r="AJ2814" s="1">
        <v>41658.708333333336</v>
      </c>
      <c r="AK2814" s="1">
        <v>41630.333333333336</v>
      </c>
      <c r="AL2814" s="1">
        <v>41658.708333333336</v>
      </c>
      <c r="AM2814" s="1">
        <v>41699.333333333336</v>
      </c>
      <c r="AN2814" s="1">
        <v>41727.708333333336</v>
      </c>
      <c r="AP2814" t="s">
        <v>113</v>
      </c>
      <c r="AU2814" t="s">
        <v>6661</v>
      </c>
      <c r="AY2814" t="s">
        <v>106</v>
      </c>
      <c r="AZ2814">
        <v>0</v>
      </c>
      <c r="BA2814">
        <v>0</v>
      </c>
      <c r="BD2814" s="3">
        <v>41321.661805555559</v>
      </c>
      <c r="BE2814" s="3">
        <v>41321.663888888892</v>
      </c>
      <c r="BF2814" t="s">
        <v>115</v>
      </c>
      <c r="BG2814" t="s">
        <v>115</v>
      </c>
      <c r="BH2814">
        <v>8149</v>
      </c>
      <c r="BM2814">
        <v>43450</v>
      </c>
      <c r="BR2814" t="s">
        <v>1309</v>
      </c>
      <c r="BS2814" t="s">
        <v>1310</v>
      </c>
      <c r="BU2814">
        <v>1</v>
      </c>
      <c r="BV2814" t="s">
        <v>118</v>
      </c>
      <c r="BX2814" t="s">
        <v>119</v>
      </c>
      <c r="BY2814" t="s">
        <v>119</v>
      </c>
      <c r="BZ2814" t="s">
        <v>119</v>
      </c>
      <c r="CA2814">
        <v>1</v>
      </c>
      <c r="CC2814" t="s">
        <v>120</v>
      </c>
      <c r="CH2814">
        <v>540</v>
      </c>
      <c r="CI2814">
        <v>41960</v>
      </c>
      <c r="CJ2814" t="s">
        <v>106</v>
      </c>
      <c r="CK2814" t="s">
        <v>106</v>
      </c>
      <c r="CL2814">
        <v>15</v>
      </c>
      <c r="CM2814" t="s">
        <v>5717</v>
      </c>
      <c r="CO2814">
        <v>124825</v>
      </c>
      <c r="CQ2814">
        <v>0</v>
      </c>
      <c r="CR2814">
        <v>0</v>
      </c>
      <c r="CS2814">
        <v>0</v>
      </c>
      <c r="CY2814" t="s">
        <v>123</v>
      </c>
      <c r="CZ2814" t="s">
        <v>124</v>
      </c>
      <c r="DD2814" t="str" cm="1">
        <f t="array" ref="DD2814">TEXT(_xlfn.SEQUENCE(1, DATEDIF(AG2814, AH2814, "m") + 1, AG2814, 30), "YYYY-APMM")</f>
        <v>2013-AP12</v>
      </c>
      <c r="DN2814">
        <f t="shared" si="86"/>
        <v>2442</v>
      </c>
      <c r="DO2814" t="str">
        <f t="shared" si="87"/>
        <v>BLOCK MASON SK</v>
      </c>
    </row>
    <row r="2815" spans="1:119" x14ac:dyDescent="0.35">
      <c r="A2815" t="s">
        <v>105</v>
      </c>
      <c r="B2815">
        <v>502100</v>
      </c>
      <c r="C2815">
        <v>6359</v>
      </c>
      <c r="D2815">
        <v>124827</v>
      </c>
      <c r="E2815">
        <v>13662</v>
      </c>
      <c r="F2815">
        <v>0</v>
      </c>
      <c r="G2815" t="s">
        <v>106</v>
      </c>
      <c r="H2815" t="s">
        <v>106</v>
      </c>
      <c r="I2815" t="s">
        <v>106</v>
      </c>
      <c r="J2815" t="s">
        <v>107</v>
      </c>
      <c r="K2815" t="s">
        <v>108</v>
      </c>
      <c r="L2815" t="s">
        <v>109</v>
      </c>
      <c r="M2815" t="s">
        <v>110</v>
      </c>
      <c r="N2815" t="s">
        <v>6662</v>
      </c>
      <c r="O2815" t="s">
        <v>3219</v>
      </c>
      <c r="P2815">
        <v>8164</v>
      </c>
      <c r="Q2815">
        <v>464</v>
      </c>
      <c r="R2815">
        <v>296</v>
      </c>
      <c r="S2815">
        <v>200</v>
      </c>
      <c r="T2815">
        <v>0</v>
      </c>
      <c r="U2815">
        <v>900</v>
      </c>
      <c r="V2815">
        <v>900</v>
      </c>
      <c r="W2815">
        <v>200</v>
      </c>
      <c r="X2815">
        <v>0</v>
      </c>
      <c r="Y2815">
        <v>0</v>
      </c>
      <c r="Z2815">
        <v>0</v>
      </c>
      <c r="AD2815" s="1">
        <v>41711.333333333336</v>
      </c>
      <c r="AE2815" s="1">
        <v>41739.708333333336</v>
      </c>
      <c r="AG2815" s="1">
        <v>41643.333333333336</v>
      </c>
      <c r="AH2815" s="1">
        <v>41671.708333333336</v>
      </c>
      <c r="AI2815" s="1">
        <v>41643.333333333336</v>
      </c>
      <c r="AJ2815" s="1">
        <v>41671.708333333336</v>
      </c>
      <c r="AK2815" s="1">
        <v>41643.333333333336</v>
      </c>
      <c r="AL2815" s="1">
        <v>41671.708333333336</v>
      </c>
      <c r="AM2815" s="1">
        <v>41711.333333333336</v>
      </c>
      <c r="AN2815" s="1">
        <v>41739.708333333336</v>
      </c>
      <c r="AP2815" t="s">
        <v>113</v>
      </c>
      <c r="AU2815" t="s">
        <v>6663</v>
      </c>
      <c r="AY2815" t="s">
        <v>106</v>
      </c>
      <c r="AZ2815">
        <v>0</v>
      </c>
      <c r="BA2815">
        <v>0</v>
      </c>
      <c r="BD2815" s="3">
        <v>41321.661805555559</v>
      </c>
      <c r="BE2815" s="3">
        <v>41321.663888888892</v>
      </c>
      <c r="BF2815" t="s">
        <v>115</v>
      </c>
      <c r="BG2815" t="s">
        <v>115</v>
      </c>
      <c r="BH2815">
        <v>8149</v>
      </c>
      <c r="BM2815">
        <v>43410</v>
      </c>
      <c r="BR2815" t="s">
        <v>2865</v>
      </c>
      <c r="BS2815" t="s">
        <v>2866</v>
      </c>
      <c r="BU2815">
        <v>1</v>
      </c>
      <c r="BV2815" t="s">
        <v>118</v>
      </c>
      <c r="BX2815" t="s">
        <v>119</v>
      </c>
      <c r="BY2815" t="s">
        <v>119</v>
      </c>
      <c r="BZ2815" t="s">
        <v>119</v>
      </c>
      <c r="CA2815">
        <v>1</v>
      </c>
      <c r="CC2815" t="s">
        <v>120</v>
      </c>
      <c r="CH2815">
        <v>540</v>
      </c>
      <c r="CI2815">
        <v>41960</v>
      </c>
      <c r="CJ2815" t="s">
        <v>106</v>
      </c>
      <c r="CK2815" t="s">
        <v>106</v>
      </c>
      <c r="CL2815">
        <v>15</v>
      </c>
      <c r="CM2815" t="s">
        <v>5717</v>
      </c>
      <c r="CO2815">
        <v>124825</v>
      </c>
      <c r="CQ2815">
        <v>0</v>
      </c>
      <c r="CR2815">
        <v>0</v>
      </c>
      <c r="CS2815">
        <v>0</v>
      </c>
      <c r="CY2815" t="s">
        <v>123</v>
      </c>
      <c r="CZ2815" t="s">
        <v>124</v>
      </c>
      <c r="DD2815" t="str" cm="1">
        <f t="array" ref="DD2815">TEXT(_xlfn.SEQUENCE(1, DATEDIF(AG2815, AH2815, "m") + 1, AG2815, 30), "YYYY-APMM")</f>
        <v>2014-AP01</v>
      </c>
      <c r="DN2815">
        <f t="shared" si="86"/>
        <v>900</v>
      </c>
      <c r="DO2815" t="str">
        <f t="shared" si="87"/>
        <v>SCREED MASON SK</v>
      </c>
    </row>
    <row r="2816" spans="1:119" x14ac:dyDescent="0.35">
      <c r="A2816" t="s">
        <v>105</v>
      </c>
      <c r="B2816">
        <v>502101</v>
      </c>
      <c r="C2816">
        <v>6359</v>
      </c>
      <c r="D2816">
        <v>124827</v>
      </c>
      <c r="E2816">
        <v>13662</v>
      </c>
      <c r="F2816">
        <v>0</v>
      </c>
      <c r="G2816" t="s">
        <v>106</v>
      </c>
      <c r="H2816" t="s">
        <v>106</v>
      </c>
      <c r="I2816" t="s">
        <v>106</v>
      </c>
      <c r="J2816" t="s">
        <v>107</v>
      </c>
      <c r="K2816" t="s">
        <v>108</v>
      </c>
      <c r="L2816" t="s">
        <v>109</v>
      </c>
      <c r="M2816" t="s">
        <v>110</v>
      </c>
      <c r="N2816" t="s">
        <v>6664</v>
      </c>
      <c r="O2816" t="s">
        <v>3222</v>
      </c>
      <c r="P2816">
        <v>8178</v>
      </c>
      <c r="Q2816">
        <v>168</v>
      </c>
      <c r="R2816">
        <v>16</v>
      </c>
      <c r="S2816">
        <v>160</v>
      </c>
      <c r="T2816">
        <v>0</v>
      </c>
      <c r="U2816">
        <v>84</v>
      </c>
      <c r="V2816">
        <v>84</v>
      </c>
      <c r="W2816">
        <v>160</v>
      </c>
      <c r="X2816">
        <v>0</v>
      </c>
      <c r="Y2816">
        <v>0</v>
      </c>
      <c r="Z2816">
        <v>0</v>
      </c>
      <c r="AD2816" s="1">
        <v>41729.333333333336</v>
      </c>
      <c r="AE2816" s="1">
        <v>41751.708333333336</v>
      </c>
      <c r="AG2816" s="1">
        <v>41704.333333333336</v>
      </c>
      <c r="AH2816" s="1">
        <v>41727.708333333336</v>
      </c>
      <c r="AI2816" s="1">
        <v>41704.333333333336</v>
      </c>
      <c r="AJ2816" s="1">
        <v>41727.708333333336</v>
      </c>
      <c r="AK2816" s="1">
        <v>41704.333333333336</v>
      </c>
      <c r="AL2816" s="1">
        <v>41727.708333333336</v>
      </c>
      <c r="AM2816" s="1">
        <v>41729.333333333336</v>
      </c>
      <c r="AN2816" s="1">
        <v>41751.708333333336</v>
      </c>
      <c r="AP2816" t="s">
        <v>113</v>
      </c>
      <c r="AU2816" t="s">
        <v>6665</v>
      </c>
      <c r="AY2816" t="s">
        <v>106</v>
      </c>
      <c r="AZ2816">
        <v>0</v>
      </c>
      <c r="BA2816">
        <v>0</v>
      </c>
      <c r="BD2816" s="3">
        <v>41321.661805555559</v>
      </c>
      <c r="BE2816" s="3">
        <v>41321.663888888892</v>
      </c>
      <c r="BF2816" t="s">
        <v>115</v>
      </c>
      <c r="BG2816" t="s">
        <v>115</v>
      </c>
      <c r="BH2816">
        <v>8149</v>
      </c>
      <c r="BM2816">
        <v>43550</v>
      </c>
      <c r="BR2816" t="s">
        <v>116</v>
      </c>
      <c r="BS2816" t="s">
        <v>117</v>
      </c>
      <c r="BU2816">
        <v>1</v>
      </c>
      <c r="BV2816" t="s">
        <v>118</v>
      </c>
      <c r="BX2816" t="s">
        <v>119</v>
      </c>
      <c r="BY2816" t="s">
        <v>119</v>
      </c>
      <c r="BZ2816" t="s">
        <v>119</v>
      </c>
      <c r="CA2816">
        <v>1</v>
      </c>
      <c r="CC2816" t="s">
        <v>120</v>
      </c>
      <c r="CH2816">
        <v>540</v>
      </c>
      <c r="CI2816">
        <v>41960</v>
      </c>
      <c r="CJ2816" t="s">
        <v>106</v>
      </c>
      <c r="CK2816" t="s">
        <v>106</v>
      </c>
      <c r="CL2816">
        <v>15</v>
      </c>
      <c r="CM2816" t="s">
        <v>5717</v>
      </c>
      <c r="CO2816">
        <v>124825</v>
      </c>
      <c r="CQ2816">
        <v>0</v>
      </c>
      <c r="CR2816">
        <v>0</v>
      </c>
      <c r="CS2816">
        <v>0</v>
      </c>
      <c r="CY2816" t="s">
        <v>123</v>
      </c>
      <c r="CZ2816" t="s">
        <v>124</v>
      </c>
      <c r="DD2816" t="str" cm="1">
        <f t="array" ref="DD2816">TEXT(_xlfn.SEQUENCE(1, DATEDIF(AG2816, AH2816, "m") + 1, AG2816, 30), "YYYY-APMM")</f>
        <v>2014-AP03</v>
      </c>
      <c r="DN2816">
        <f t="shared" si="86"/>
        <v>84</v>
      </c>
      <c r="DO2816" t="str">
        <f t="shared" si="87"/>
        <v>LABOR- SUBCONTRACTOR</v>
      </c>
    </row>
    <row r="2817" spans="1:119" x14ac:dyDescent="0.35">
      <c r="A2817" t="s">
        <v>105</v>
      </c>
      <c r="B2817">
        <v>502102</v>
      </c>
      <c r="C2817">
        <v>6359</v>
      </c>
      <c r="D2817">
        <v>124827</v>
      </c>
      <c r="E2817">
        <v>13662</v>
      </c>
      <c r="F2817">
        <v>0</v>
      </c>
      <c r="G2817" t="s">
        <v>106</v>
      </c>
      <c r="H2817" t="s">
        <v>106</v>
      </c>
      <c r="I2817" t="s">
        <v>106</v>
      </c>
      <c r="J2817" t="s">
        <v>107</v>
      </c>
      <c r="K2817" t="s">
        <v>108</v>
      </c>
      <c r="L2817" t="s">
        <v>109</v>
      </c>
      <c r="M2817" t="s">
        <v>110</v>
      </c>
      <c r="N2817" t="s">
        <v>6666</v>
      </c>
      <c r="O2817" t="s">
        <v>3225</v>
      </c>
      <c r="P2817">
        <v>8178</v>
      </c>
      <c r="Q2817">
        <v>152</v>
      </c>
      <c r="R2817">
        <v>0</v>
      </c>
      <c r="S2817">
        <v>200</v>
      </c>
      <c r="T2817">
        <v>0</v>
      </c>
      <c r="U2817">
        <v>588</v>
      </c>
      <c r="V2817">
        <v>588</v>
      </c>
      <c r="W2817">
        <v>200</v>
      </c>
      <c r="X2817">
        <v>0</v>
      </c>
      <c r="Y2817">
        <v>0</v>
      </c>
      <c r="Z2817">
        <v>0</v>
      </c>
      <c r="AD2817" s="1">
        <v>41735.333333333336</v>
      </c>
      <c r="AE2817" s="1">
        <v>41763.708333333336</v>
      </c>
      <c r="AG2817" s="1">
        <v>41713.333333333336</v>
      </c>
      <c r="AH2817" s="1">
        <v>41741.708333333336</v>
      </c>
      <c r="AI2817" s="1">
        <v>41713.333333333336</v>
      </c>
      <c r="AJ2817" s="1">
        <v>41741.708333333336</v>
      </c>
      <c r="AK2817" s="1">
        <v>41713.333333333336</v>
      </c>
      <c r="AL2817" s="1">
        <v>41741.708333333336</v>
      </c>
      <c r="AM2817" s="1">
        <v>41735.333333333336</v>
      </c>
      <c r="AN2817" s="1">
        <v>41763.708333333336</v>
      </c>
      <c r="AP2817" t="s">
        <v>113</v>
      </c>
      <c r="AU2817" t="s">
        <v>6667</v>
      </c>
      <c r="AY2817" t="s">
        <v>106</v>
      </c>
      <c r="AZ2817">
        <v>0</v>
      </c>
      <c r="BA2817">
        <v>0</v>
      </c>
      <c r="BD2817" s="3">
        <v>41321.661805555559</v>
      </c>
      <c r="BE2817" s="3">
        <v>41321.663888888892</v>
      </c>
      <c r="BF2817" t="s">
        <v>115</v>
      </c>
      <c r="BG2817" t="s">
        <v>115</v>
      </c>
      <c r="BH2817">
        <v>8149</v>
      </c>
      <c r="BM2817">
        <v>43550</v>
      </c>
      <c r="BR2817" t="s">
        <v>116</v>
      </c>
      <c r="BS2817" t="s">
        <v>117</v>
      </c>
      <c r="BU2817">
        <v>1</v>
      </c>
      <c r="BV2817" t="s">
        <v>118</v>
      </c>
      <c r="BX2817" t="s">
        <v>119</v>
      </c>
      <c r="BY2817" t="s">
        <v>119</v>
      </c>
      <c r="BZ2817" t="s">
        <v>119</v>
      </c>
      <c r="CA2817">
        <v>1</v>
      </c>
      <c r="CC2817" t="s">
        <v>120</v>
      </c>
      <c r="CH2817">
        <v>540</v>
      </c>
      <c r="CI2817">
        <v>41960</v>
      </c>
      <c r="CJ2817" t="s">
        <v>106</v>
      </c>
      <c r="CK2817" t="s">
        <v>106</v>
      </c>
      <c r="CL2817">
        <v>15</v>
      </c>
      <c r="CM2817" t="s">
        <v>5717</v>
      </c>
      <c r="CO2817">
        <v>124825</v>
      </c>
      <c r="CQ2817">
        <v>0</v>
      </c>
      <c r="CR2817">
        <v>0</v>
      </c>
      <c r="CS2817">
        <v>0</v>
      </c>
      <c r="CY2817" t="s">
        <v>123</v>
      </c>
      <c r="CZ2817" t="s">
        <v>124</v>
      </c>
      <c r="DD2817" t="str" cm="1">
        <f t="array" ref="DD2817">TEXT(_xlfn.SEQUENCE(1, DATEDIF(AG2817, AH2817, "m") + 1, AG2817, 30), "YYYY-APMM")</f>
        <v>2014-AP03</v>
      </c>
      <c r="DN2817">
        <f t="shared" si="86"/>
        <v>588</v>
      </c>
      <c r="DO2817" t="str">
        <f t="shared" si="87"/>
        <v>LABOR- SUBCONTRACTOR</v>
      </c>
    </row>
    <row r="2818" spans="1:119" x14ac:dyDescent="0.35">
      <c r="A2818" t="s">
        <v>105</v>
      </c>
      <c r="B2818">
        <v>502103</v>
      </c>
      <c r="C2818">
        <v>6359</v>
      </c>
      <c r="D2818">
        <v>124827</v>
      </c>
      <c r="E2818">
        <v>13662</v>
      </c>
      <c r="F2818">
        <v>0</v>
      </c>
      <c r="G2818" t="s">
        <v>106</v>
      </c>
      <c r="H2818" t="s">
        <v>106</v>
      </c>
      <c r="I2818" t="s">
        <v>106</v>
      </c>
      <c r="J2818" t="s">
        <v>107</v>
      </c>
      <c r="K2818" t="s">
        <v>108</v>
      </c>
      <c r="L2818" t="s">
        <v>109</v>
      </c>
      <c r="M2818" t="s">
        <v>110</v>
      </c>
      <c r="N2818" t="s">
        <v>6668</v>
      </c>
      <c r="O2818" t="s">
        <v>3228</v>
      </c>
      <c r="P2818">
        <v>8178</v>
      </c>
      <c r="Q2818">
        <v>152</v>
      </c>
      <c r="R2818">
        <v>0</v>
      </c>
      <c r="S2818">
        <v>200</v>
      </c>
      <c r="T2818">
        <v>0</v>
      </c>
      <c r="U2818">
        <v>152.4</v>
      </c>
      <c r="V2818">
        <v>152.4</v>
      </c>
      <c r="W2818">
        <v>200</v>
      </c>
      <c r="X2818">
        <v>0</v>
      </c>
      <c r="Y2818">
        <v>0</v>
      </c>
      <c r="Z2818">
        <v>0</v>
      </c>
      <c r="AD2818" s="1">
        <v>41746.333333333336</v>
      </c>
      <c r="AE2818" s="1">
        <v>41774.708333333336</v>
      </c>
      <c r="AG2818" s="1">
        <v>41724.333333333336</v>
      </c>
      <c r="AH2818" s="1">
        <v>41752.708333333336</v>
      </c>
      <c r="AI2818" s="1">
        <v>41724.333333333336</v>
      </c>
      <c r="AJ2818" s="1">
        <v>41752.708333333336</v>
      </c>
      <c r="AK2818" s="1">
        <v>41724.333333333336</v>
      </c>
      <c r="AL2818" s="1">
        <v>41752.708333333336</v>
      </c>
      <c r="AM2818" s="1">
        <v>41746.333333333336</v>
      </c>
      <c r="AN2818" s="1">
        <v>41774.708333333336</v>
      </c>
      <c r="AP2818" t="s">
        <v>113</v>
      </c>
      <c r="AU2818" t="s">
        <v>6669</v>
      </c>
      <c r="AY2818" t="s">
        <v>106</v>
      </c>
      <c r="AZ2818">
        <v>0</v>
      </c>
      <c r="BA2818">
        <v>0</v>
      </c>
      <c r="BD2818" s="3">
        <v>41321.661805555559</v>
      </c>
      <c r="BE2818" s="3">
        <v>41328.377083333333</v>
      </c>
      <c r="BF2818" t="s">
        <v>115</v>
      </c>
      <c r="BG2818" t="s">
        <v>115</v>
      </c>
      <c r="BH2818">
        <v>8149</v>
      </c>
      <c r="BM2818">
        <v>43550</v>
      </c>
      <c r="BR2818" t="s">
        <v>116</v>
      </c>
      <c r="BS2818" t="s">
        <v>117</v>
      </c>
      <c r="BU2818">
        <v>1</v>
      </c>
      <c r="BV2818" t="s">
        <v>118</v>
      </c>
      <c r="BX2818" t="s">
        <v>119</v>
      </c>
      <c r="BY2818" t="s">
        <v>119</v>
      </c>
      <c r="BZ2818" t="s">
        <v>119</v>
      </c>
      <c r="CA2818">
        <v>1</v>
      </c>
      <c r="CC2818" t="s">
        <v>120</v>
      </c>
      <c r="CH2818">
        <v>540</v>
      </c>
      <c r="CI2818">
        <v>41960</v>
      </c>
      <c r="CJ2818" t="s">
        <v>106</v>
      </c>
      <c r="CK2818" t="s">
        <v>106</v>
      </c>
      <c r="CL2818">
        <v>15</v>
      </c>
      <c r="CM2818" t="s">
        <v>5717</v>
      </c>
      <c r="CO2818">
        <v>124825</v>
      </c>
      <c r="CQ2818">
        <v>0</v>
      </c>
      <c r="CR2818">
        <v>0</v>
      </c>
      <c r="CS2818">
        <v>0</v>
      </c>
      <c r="CY2818" t="s">
        <v>123</v>
      </c>
      <c r="CZ2818" t="s">
        <v>124</v>
      </c>
      <c r="DD2818" t="str" cm="1">
        <f t="array" ref="DD2818">TEXT(_xlfn.SEQUENCE(1, DATEDIF(AG2818, AH2818, "m") + 1, AG2818, 30), "YYYY-APMM")</f>
        <v>2014-AP03</v>
      </c>
      <c r="DN2818">
        <f t="shared" si="86"/>
        <v>152.4</v>
      </c>
      <c r="DO2818" t="str">
        <f t="shared" si="87"/>
        <v>LABOR- SUBCONTRACTOR</v>
      </c>
    </row>
    <row r="2819" spans="1:119" x14ac:dyDescent="0.35">
      <c r="A2819" t="s">
        <v>105</v>
      </c>
      <c r="B2819">
        <v>502104</v>
      </c>
      <c r="C2819">
        <v>6359</v>
      </c>
      <c r="D2819">
        <v>124827</v>
      </c>
      <c r="E2819">
        <v>13662</v>
      </c>
      <c r="F2819">
        <v>0</v>
      </c>
      <c r="G2819" t="s">
        <v>106</v>
      </c>
      <c r="H2819" t="s">
        <v>106</v>
      </c>
      <c r="I2819" t="s">
        <v>106</v>
      </c>
      <c r="J2819" t="s">
        <v>107</v>
      </c>
      <c r="K2819" t="s">
        <v>108</v>
      </c>
      <c r="L2819" t="s">
        <v>109</v>
      </c>
      <c r="M2819" t="s">
        <v>110</v>
      </c>
      <c r="N2819" t="s">
        <v>6670</v>
      </c>
      <c r="O2819" t="s">
        <v>5731</v>
      </c>
      <c r="P2819">
        <v>8178</v>
      </c>
      <c r="Q2819">
        <v>464</v>
      </c>
      <c r="R2819">
        <v>0</v>
      </c>
      <c r="S2819">
        <v>200</v>
      </c>
      <c r="T2819">
        <v>0</v>
      </c>
      <c r="U2819">
        <v>175</v>
      </c>
      <c r="V2819">
        <v>175</v>
      </c>
      <c r="W2819">
        <v>200</v>
      </c>
      <c r="X2819">
        <v>0</v>
      </c>
      <c r="Y2819">
        <v>0</v>
      </c>
      <c r="Z2819">
        <v>0</v>
      </c>
      <c r="AD2819" s="1">
        <v>41707.333333333336</v>
      </c>
      <c r="AE2819" s="1">
        <v>41735.708333333336</v>
      </c>
      <c r="AG2819" s="1">
        <v>41638.333333333336</v>
      </c>
      <c r="AH2819" s="1">
        <v>41666.708333333336</v>
      </c>
      <c r="AI2819" s="1">
        <v>41638.333333333336</v>
      </c>
      <c r="AJ2819" s="1">
        <v>41666.708333333336</v>
      </c>
      <c r="AK2819" s="1">
        <v>41638.333333333336</v>
      </c>
      <c r="AL2819" s="1">
        <v>41666.708333333336</v>
      </c>
      <c r="AM2819" s="1">
        <v>41707.333333333336</v>
      </c>
      <c r="AN2819" s="1">
        <v>41735.708333333336</v>
      </c>
      <c r="AP2819" t="s">
        <v>113</v>
      </c>
      <c r="AU2819" t="s">
        <v>6671</v>
      </c>
      <c r="AY2819" t="s">
        <v>106</v>
      </c>
      <c r="AZ2819">
        <v>0</v>
      </c>
      <c r="BA2819">
        <v>0</v>
      </c>
      <c r="BD2819" s="3">
        <v>41321.661805555559</v>
      </c>
      <c r="BE2819" s="3">
        <v>41321.663888888892</v>
      </c>
      <c r="BF2819" t="s">
        <v>115</v>
      </c>
      <c r="BG2819" t="s">
        <v>115</v>
      </c>
      <c r="BH2819">
        <v>8149</v>
      </c>
      <c r="BM2819">
        <v>43550</v>
      </c>
      <c r="BR2819" t="s">
        <v>116</v>
      </c>
      <c r="BS2819" t="s">
        <v>117</v>
      </c>
      <c r="BU2819">
        <v>1</v>
      </c>
      <c r="BV2819" t="s">
        <v>118</v>
      </c>
      <c r="BX2819" t="s">
        <v>119</v>
      </c>
      <c r="BY2819" t="s">
        <v>119</v>
      </c>
      <c r="BZ2819" t="s">
        <v>119</v>
      </c>
      <c r="CA2819">
        <v>1</v>
      </c>
      <c r="CC2819" t="s">
        <v>120</v>
      </c>
      <c r="CH2819">
        <v>540</v>
      </c>
      <c r="CI2819">
        <v>41960</v>
      </c>
      <c r="CJ2819" t="s">
        <v>106</v>
      </c>
      <c r="CK2819" t="s">
        <v>106</v>
      </c>
      <c r="CL2819">
        <v>15</v>
      </c>
      <c r="CM2819" t="s">
        <v>5717</v>
      </c>
      <c r="CO2819">
        <v>124825</v>
      </c>
      <c r="CQ2819">
        <v>0</v>
      </c>
      <c r="CR2819">
        <v>0</v>
      </c>
      <c r="CS2819">
        <v>0</v>
      </c>
      <c r="CY2819" t="s">
        <v>123</v>
      </c>
      <c r="CZ2819" t="s">
        <v>124</v>
      </c>
      <c r="DD2819" t="str" cm="1">
        <f t="array" ref="DD2819">TEXT(_xlfn.SEQUENCE(1, DATEDIF(AG2819, AH2819, "m") + 1, AG2819, 30), "YYYY-APMM")</f>
        <v>2013-AP12</v>
      </c>
      <c r="DN2819">
        <f t="shared" ref="DN2819:DN2882" si="88">V2819/COUNTIF(DD2819:DF2819, "&lt;&gt;")</f>
        <v>175</v>
      </c>
      <c r="DO2819" t="str">
        <f t="shared" ref="DO2819:DO2882" si="89">BR2819</f>
        <v>LABOR- SUBCONTRACTOR</v>
      </c>
    </row>
    <row r="2820" spans="1:119" x14ac:dyDescent="0.35">
      <c r="A2820" t="s">
        <v>105</v>
      </c>
      <c r="B2820">
        <v>502105</v>
      </c>
      <c r="C2820">
        <v>6359</v>
      </c>
      <c r="D2820">
        <v>124827</v>
      </c>
      <c r="E2820">
        <v>13662</v>
      </c>
      <c r="F2820">
        <v>0</v>
      </c>
      <c r="G2820" t="s">
        <v>106</v>
      </c>
      <c r="H2820" t="s">
        <v>106</v>
      </c>
      <c r="I2820" t="s">
        <v>106</v>
      </c>
      <c r="J2820" t="s">
        <v>107</v>
      </c>
      <c r="K2820" t="s">
        <v>108</v>
      </c>
      <c r="L2820" t="s">
        <v>109</v>
      </c>
      <c r="M2820" t="s">
        <v>110</v>
      </c>
      <c r="N2820" t="s">
        <v>6672</v>
      </c>
      <c r="O2820" t="s">
        <v>5734</v>
      </c>
      <c r="P2820">
        <v>8178</v>
      </c>
      <c r="Q2820">
        <v>464</v>
      </c>
      <c r="R2820">
        <v>0</v>
      </c>
      <c r="S2820">
        <v>200</v>
      </c>
      <c r="T2820">
        <v>0</v>
      </c>
      <c r="U2820">
        <v>200</v>
      </c>
      <c r="V2820">
        <v>200</v>
      </c>
      <c r="W2820">
        <v>200</v>
      </c>
      <c r="X2820">
        <v>0</v>
      </c>
      <c r="Y2820">
        <v>0</v>
      </c>
      <c r="Z2820">
        <v>0</v>
      </c>
      <c r="AD2820" s="1">
        <v>41707.333333333336</v>
      </c>
      <c r="AE2820" s="1">
        <v>41735.708333333336</v>
      </c>
      <c r="AG2820" s="1">
        <v>41638.333333333336</v>
      </c>
      <c r="AH2820" s="1">
        <v>41666.708333333336</v>
      </c>
      <c r="AI2820" s="1">
        <v>41638.333333333336</v>
      </c>
      <c r="AJ2820" s="1">
        <v>41666.708333333336</v>
      </c>
      <c r="AK2820" s="1">
        <v>41638.333333333336</v>
      </c>
      <c r="AL2820" s="1">
        <v>41666.708333333336</v>
      </c>
      <c r="AM2820" s="1">
        <v>41707.333333333336</v>
      </c>
      <c r="AN2820" s="1">
        <v>41735.708333333336</v>
      </c>
      <c r="AP2820" t="s">
        <v>113</v>
      </c>
      <c r="AU2820" t="s">
        <v>6673</v>
      </c>
      <c r="AY2820" t="s">
        <v>106</v>
      </c>
      <c r="AZ2820">
        <v>0</v>
      </c>
      <c r="BA2820">
        <v>0</v>
      </c>
      <c r="BD2820" s="3">
        <v>41321.661805555559</v>
      </c>
      <c r="BE2820" s="3">
        <v>41321.663888888892</v>
      </c>
      <c r="BF2820" t="s">
        <v>115</v>
      </c>
      <c r="BG2820" t="s">
        <v>115</v>
      </c>
      <c r="BH2820">
        <v>8149</v>
      </c>
      <c r="BM2820">
        <v>43550</v>
      </c>
      <c r="BR2820" t="s">
        <v>116</v>
      </c>
      <c r="BS2820" t="s">
        <v>117</v>
      </c>
      <c r="BU2820">
        <v>1</v>
      </c>
      <c r="BV2820" t="s">
        <v>118</v>
      </c>
      <c r="BX2820" t="s">
        <v>119</v>
      </c>
      <c r="BY2820" t="s">
        <v>119</v>
      </c>
      <c r="BZ2820" t="s">
        <v>119</v>
      </c>
      <c r="CA2820">
        <v>1</v>
      </c>
      <c r="CC2820" t="s">
        <v>120</v>
      </c>
      <c r="CH2820">
        <v>540</v>
      </c>
      <c r="CI2820">
        <v>41960</v>
      </c>
      <c r="CJ2820" t="s">
        <v>106</v>
      </c>
      <c r="CK2820" t="s">
        <v>106</v>
      </c>
      <c r="CL2820">
        <v>15</v>
      </c>
      <c r="CM2820" t="s">
        <v>5717</v>
      </c>
      <c r="CO2820">
        <v>124825</v>
      </c>
      <c r="CQ2820">
        <v>0</v>
      </c>
      <c r="CR2820">
        <v>0</v>
      </c>
      <c r="CS2820">
        <v>0</v>
      </c>
      <c r="CY2820" t="s">
        <v>123</v>
      </c>
      <c r="CZ2820" t="s">
        <v>124</v>
      </c>
      <c r="DD2820" t="str" cm="1">
        <f t="array" ref="DD2820">TEXT(_xlfn.SEQUENCE(1, DATEDIF(AG2820, AH2820, "m") + 1, AG2820, 30), "YYYY-APMM")</f>
        <v>2013-AP12</v>
      </c>
      <c r="DN2820">
        <f t="shared" si="88"/>
        <v>200</v>
      </c>
      <c r="DO2820" t="str">
        <f t="shared" si="89"/>
        <v>LABOR- SUBCONTRACTOR</v>
      </c>
    </row>
    <row r="2821" spans="1:119" x14ac:dyDescent="0.35">
      <c r="A2821" t="s">
        <v>105</v>
      </c>
      <c r="B2821">
        <v>502106</v>
      </c>
      <c r="C2821">
        <v>6359</v>
      </c>
      <c r="D2821">
        <v>124827</v>
      </c>
      <c r="E2821">
        <v>13662</v>
      </c>
      <c r="F2821">
        <v>0</v>
      </c>
      <c r="G2821" t="s">
        <v>106</v>
      </c>
      <c r="H2821" t="s">
        <v>106</v>
      </c>
      <c r="I2821" t="s">
        <v>106</v>
      </c>
      <c r="J2821" t="s">
        <v>107</v>
      </c>
      <c r="K2821" t="s">
        <v>108</v>
      </c>
      <c r="L2821" t="s">
        <v>109</v>
      </c>
      <c r="M2821" t="s">
        <v>110</v>
      </c>
      <c r="N2821" t="s">
        <v>6674</v>
      </c>
      <c r="O2821" t="s">
        <v>5737</v>
      </c>
      <c r="P2821">
        <v>8178</v>
      </c>
      <c r="Q2821">
        <v>464</v>
      </c>
      <c r="R2821">
        <v>0</v>
      </c>
      <c r="S2821">
        <v>200</v>
      </c>
      <c r="T2821">
        <v>0</v>
      </c>
      <c r="U2821">
        <v>175</v>
      </c>
      <c r="V2821">
        <v>175</v>
      </c>
      <c r="W2821">
        <v>200</v>
      </c>
      <c r="X2821">
        <v>0</v>
      </c>
      <c r="Y2821">
        <v>0</v>
      </c>
      <c r="Z2821">
        <v>0</v>
      </c>
      <c r="AD2821" s="1">
        <v>41707.333333333336</v>
      </c>
      <c r="AE2821" s="1">
        <v>41735.708333333336</v>
      </c>
      <c r="AG2821" s="1">
        <v>41638.333333333336</v>
      </c>
      <c r="AH2821" s="1">
        <v>41666.708333333336</v>
      </c>
      <c r="AI2821" s="1">
        <v>41638.333333333336</v>
      </c>
      <c r="AJ2821" s="1">
        <v>41666.708333333336</v>
      </c>
      <c r="AK2821" s="1">
        <v>41638.333333333336</v>
      </c>
      <c r="AL2821" s="1">
        <v>41666.708333333336</v>
      </c>
      <c r="AM2821" s="1">
        <v>41707.333333333336</v>
      </c>
      <c r="AN2821" s="1">
        <v>41735.708333333336</v>
      </c>
      <c r="AP2821" t="s">
        <v>113</v>
      </c>
      <c r="AU2821" t="s">
        <v>6675</v>
      </c>
      <c r="AY2821" t="s">
        <v>106</v>
      </c>
      <c r="AZ2821">
        <v>0</v>
      </c>
      <c r="BA2821">
        <v>0</v>
      </c>
      <c r="BD2821" s="3">
        <v>41321.661805555559</v>
      </c>
      <c r="BE2821" s="3">
        <v>41321.663888888892</v>
      </c>
      <c r="BF2821" t="s">
        <v>115</v>
      </c>
      <c r="BG2821" t="s">
        <v>115</v>
      </c>
      <c r="BH2821">
        <v>8149</v>
      </c>
      <c r="BM2821">
        <v>43550</v>
      </c>
      <c r="BR2821" t="s">
        <v>116</v>
      </c>
      <c r="BS2821" t="s">
        <v>117</v>
      </c>
      <c r="BU2821">
        <v>1</v>
      </c>
      <c r="BV2821" t="s">
        <v>118</v>
      </c>
      <c r="BX2821" t="s">
        <v>119</v>
      </c>
      <c r="BY2821" t="s">
        <v>119</v>
      </c>
      <c r="BZ2821" t="s">
        <v>119</v>
      </c>
      <c r="CA2821">
        <v>1</v>
      </c>
      <c r="CC2821" t="s">
        <v>120</v>
      </c>
      <c r="CH2821">
        <v>540</v>
      </c>
      <c r="CI2821">
        <v>41960</v>
      </c>
      <c r="CJ2821" t="s">
        <v>106</v>
      </c>
      <c r="CK2821" t="s">
        <v>106</v>
      </c>
      <c r="CL2821">
        <v>15</v>
      </c>
      <c r="CM2821" t="s">
        <v>5717</v>
      </c>
      <c r="CO2821">
        <v>124825</v>
      </c>
      <c r="CQ2821">
        <v>0</v>
      </c>
      <c r="CR2821">
        <v>0</v>
      </c>
      <c r="CS2821">
        <v>0</v>
      </c>
      <c r="CY2821" t="s">
        <v>123</v>
      </c>
      <c r="CZ2821" t="s">
        <v>124</v>
      </c>
      <c r="DD2821" t="str" cm="1">
        <f t="array" ref="DD2821">TEXT(_xlfn.SEQUENCE(1, DATEDIF(AG2821, AH2821, "m") + 1, AG2821, 30), "YYYY-APMM")</f>
        <v>2013-AP12</v>
      </c>
      <c r="DN2821">
        <f t="shared" si="88"/>
        <v>175</v>
      </c>
      <c r="DO2821" t="str">
        <f t="shared" si="89"/>
        <v>LABOR- SUBCONTRACTOR</v>
      </c>
    </row>
    <row r="2822" spans="1:119" x14ac:dyDescent="0.35">
      <c r="A2822" t="s">
        <v>105</v>
      </c>
      <c r="B2822">
        <v>502107</v>
      </c>
      <c r="C2822">
        <v>6359</v>
      </c>
      <c r="D2822">
        <v>124827</v>
      </c>
      <c r="E2822">
        <v>13662</v>
      </c>
      <c r="F2822">
        <v>0</v>
      </c>
      <c r="G2822" t="s">
        <v>106</v>
      </c>
      <c r="H2822" t="s">
        <v>106</v>
      </c>
      <c r="I2822" t="s">
        <v>106</v>
      </c>
      <c r="J2822" t="s">
        <v>107</v>
      </c>
      <c r="K2822" t="s">
        <v>108</v>
      </c>
      <c r="L2822" t="s">
        <v>109</v>
      </c>
      <c r="M2822" t="s">
        <v>110</v>
      </c>
      <c r="N2822" t="s">
        <v>6676</v>
      </c>
      <c r="O2822" t="s">
        <v>5740</v>
      </c>
      <c r="P2822">
        <v>8178</v>
      </c>
      <c r="Q2822">
        <v>464</v>
      </c>
      <c r="R2822">
        <v>0</v>
      </c>
      <c r="S2822">
        <v>200</v>
      </c>
      <c r="T2822">
        <v>0</v>
      </c>
      <c r="U2822">
        <v>112.8</v>
      </c>
      <c r="V2822">
        <v>112.8</v>
      </c>
      <c r="W2822">
        <v>200</v>
      </c>
      <c r="X2822">
        <v>0</v>
      </c>
      <c r="Y2822">
        <v>0</v>
      </c>
      <c r="Z2822">
        <v>0</v>
      </c>
      <c r="AD2822" s="1">
        <v>41707.333333333336</v>
      </c>
      <c r="AE2822" s="1">
        <v>41735.708333333336</v>
      </c>
      <c r="AG2822" s="1">
        <v>41638.333333333336</v>
      </c>
      <c r="AH2822" s="1">
        <v>41666.708333333336</v>
      </c>
      <c r="AI2822" s="1">
        <v>41638.333333333336</v>
      </c>
      <c r="AJ2822" s="1">
        <v>41666.708333333336</v>
      </c>
      <c r="AK2822" s="1">
        <v>41638.333333333336</v>
      </c>
      <c r="AL2822" s="1">
        <v>41666.708333333336</v>
      </c>
      <c r="AM2822" s="1">
        <v>41707.333333333336</v>
      </c>
      <c r="AN2822" s="1">
        <v>41735.708333333336</v>
      </c>
      <c r="AP2822" t="s">
        <v>113</v>
      </c>
      <c r="AU2822" t="s">
        <v>6677</v>
      </c>
      <c r="AY2822" t="s">
        <v>106</v>
      </c>
      <c r="AZ2822">
        <v>0</v>
      </c>
      <c r="BA2822">
        <v>0</v>
      </c>
      <c r="BD2822" s="3">
        <v>41321.661805555559</v>
      </c>
      <c r="BE2822" s="3">
        <v>41321.663888888892</v>
      </c>
      <c r="BF2822" t="s">
        <v>115</v>
      </c>
      <c r="BG2822" t="s">
        <v>115</v>
      </c>
      <c r="BH2822">
        <v>8149</v>
      </c>
      <c r="BM2822">
        <v>43550</v>
      </c>
      <c r="BR2822" t="s">
        <v>116</v>
      </c>
      <c r="BS2822" t="s">
        <v>117</v>
      </c>
      <c r="BU2822">
        <v>1</v>
      </c>
      <c r="BV2822" t="s">
        <v>118</v>
      </c>
      <c r="BX2822" t="s">
        <v>119</v>
      </c>
      <c r="BY2822" t="s">
        <v>119</v>
      </c>
      <c r="BZ2822" t="s">
        <v>119</v>
      </c>
      <c r="CA2822">
        <v>1</v>
      </c>
      <c r="CC2822" t="s">
        <v>120</v>
      </c>
      <c r="CH2822">
        <v>540</v>
      </c>
      <c r="CI2822">
        <v>41960</v>
      </c>
      <c r="CJ2822" t="s">
        <v>106</v>
      </c>
      <c r="CK2822" t="s">
        <v>106</v>
      </c>
      <c r="CL2822">
        <v>15</v>
      </c>
      <c r="CM2822" t="s">
        <v>5717</v>
      </c>
      <c r="CO2822">
        <v>124825</v>
      </c>
      <c r="CQ2822">
        <v>0</v>
      </c>
      <c r="CR2822">
        <v>0</v>
      </c>
      <c r="CS2822">
        <v>0</v>
      </c>
      <c r="CY2822" t="s">
        <v>123</v>
      </c>
      <c r="CZ2822" t="s">
        <v>124</v>
      </c>
      <c r="DD2822" t="str" cm="1">
        <f t="array" ref="DD2822">TEXT(_xlfn.SEQUENCE(1, DATEDIF(AG2822, AH2822, "m") + 1, AG2822, 30), "YYYY-APMM")</f>
        <v>2013-AP12</v>
      </c>
      <c r="DN2822">
        <f t="shared" si="88"/>
        <v>112.8</v>
      </c>
      <c r="DO2822" t="str">
        <f t="shared" si="89"/>
        <v>LABOR- SUBCONTRACTOR</v>
      </c>
    </row>
    <row r="2823" spans="1:119" x14ac:dyDescent="0.35">
      <c r="A2823" t="s">
        <v>105</v>
      </c>
      <c r="B2823">
        <v>502108</v>
      </c>
      <c r="C2823">
        <v>6359</v>
      </c>
      <c r="D2823">
        <v>124828</v>
      </c>
      <c r="E2823">
        <v>13662</v>
      </c>
      <c r="F2823">
        <v>0</v>
      </c>
      <c r="G2823" t="s">
        <v>106</v>
      </c>
      <c r="H2823" t="s">
        <v>106</v>
      </c>
      <c r="I2823" t="s">
        <v>106</v>
      </c>
      <c r="J2823" t="s">
        <v>107</v>
      </c>
      <c r="K2823" t="s">
        <v>108</v>
      </c>
      <c r="L2823" t="s">
        <v>109</v>
      </c>
      <c r="M2823" t="s">
        <v>110</v>
      </c>
      <c r="N2823" t="s">
        <v>6678</v>
      </c>
      <c r="O2823" t="s">
        <v>3245</v>
      </c>
      <c r="P2823">
        <v>8175</v>
      </c>
      <c r="Q2823">
        <v>0</v>
      </c>
      <c r="R2823">
        <v>0</v>
      </c>
      <c r="S2823">
        <v>160</v>
      </c>
      <c r="T2823">
        <v>0</v>
      </c>
      <c r="U2823">
        <v>87.5</v>
      </c>
      <c r="V2823">
        <v>87.5</v>
      </c>
      <c r="W2823">
        <v>160</v>
      </c>
      <c r="X2823">
        <v>0</v>
      </c>
      <c r="Y2823">
        <v>0</v>
      </c>
      <c r="Z2823">
        <v>0</v>
      </c>
      <c r="AD2823" s="1">
        <v>41244.333333333336</v>
      </c>
      <c r="AE2823" s="1">
        <v>41267.708333333336</v>
      </c>
      <c r="AG2823" s="1">
        <v>41244.333333333336</v>
      </c>
      <c r="AH2823" s="1">
        <v>41267.708333333336</v>
      </c>
      <c r="AI2823" s="1">
        <v>41244.333333333336</v>
      </c>
      <c r="AJ2823" s="1">
        <v>41267.708333333336</v>
      </c>
      <c r="AK2823" s="1">
        <v>41244.333333333336</v>
      </c>
      <c r="AL2823" s="1">
        <v>41267.708333333336</v>
      </c>
      <c r="AM2823" s="1">
        <v>41244.333333333336</v>
      </c>
      <c r="AN2823" s="1">
        <v>41267.708333333336</v>
      </c>
      <c r="AP2823" t="s">
        <v>113</v>
      </c>
      <c r="AU2823" t="s">
        <v>6679</v>
      </c>
      <c r="AY2823" t="s">
        <v>106</v>
      </c>
      <c r="AZ2823">
        <v>0</v>
      </c>
      <c r="BA2823">
        <v>0</v>
      </c>
      <c r="BD2823" s="3">
        <v>41321.661805555559</v>
      </c>
      <c r="BE2823" s="3">
        <v>41321.663888888892</v>
      </c>
      <c r="BF2823" t="s">
        <v>115</v>
      </c>
      <c r="BG2823" t="s">
        <v>115</v>
      </c>
      <c r="BH2823">
        <v>8149</v>
      </c>
      <c r="BM2823">
        <v>43520</v>
      </c>
      <c r="BR2823" t="s">
        <v>3247</v>
      </c>
      <c r="BS2823" t="s">
        <v>3248</v>
      </c>
      <c r="BU2823">
        <v>1</v>
      </c>
      <c r="BV2823" t="s">
        <v>118</v>
      </c>
      <c r="BX2823" t="s">
        <v>119</v>
      </c>
      <c r="BY2823" t="s">
        <v>119</v>
      </c>
      <c r="BZ2823" t="s">
        <v>119</v>
      </c>
      <c r="CA2823">
        <v>1</v>
      </c>
      <c r="CC2823" t="s">
        <v>120</v>
      </c>
      <c r="CH2823">
        <v>540</v>
      </c>
      <c r="CI2823">
        <v>40630</v>
      </c>
      <c r="CJ2823" t="s">
        <v>106</v>
      </c>
      <c r="CK2823" t="s">
        <v>106</v>
      </c>
      <c r="CL2823" s="2" t="s">
        <v>3249</v>
      </c>
      <c r="CM2823" t="s">
        <v>3250</v>
      </c>
      <c r="CO2823">
        <v>124695</v>
      </c>
      <c r="CQ2823">
        <v>0</v>
      </c>
      <c r="CR2823">
        <v>0</v>
      </c>
      <c r="CS2823">
        <v>0</v>
      </c>
      <c r="CY2823" t="s">
        <v>123</v>
      </c>
      <c r="CZ2823" t="s">
        <v>124</v>
      </c>
      <c r="DD2823" t="str" cm="1">
        <f t="array" ref="DD2823">TEXT(_xlfn.SEQUENCE(1, DATEDIF(AG2823, AH2823, "m") + 1, AG2823, 30), "YYYY-APMM")</f>
        <v>2012-AP12</v>
      </c>
      <c r="DN2823">
        <f t="shared" si="88"/>
        <v>87.5</v>
      </c>
      <c r="DO2823" t="str">
        <f t="shared" si="89"/>
        <v>SURVEYOR SK</v>
      </c>
    </row>
    <row r="2824" spans="1:119" x14ac:dyDescent="0.35">
      <c r="A2824" t="s">
        <v>105</v>
      </c>
      <c r="B2824">
        <v>502109</v>
      </c>
      <c r="C2824">
        <v>6359</v>
      </c>
      <c r="D2824">
        <v>124828</v>
      </c>
      <c r="E2824">
        <v>13662</v>
      </c>
      <c r="F2824">
        <v>0</v>
      </c>
      <c r="G2824" t="s">
        <v>106</v>
      </c>
      <c r="H2824" t="s">
        <v>106</v>
      </c>
      <c r="I2824" t="s">
        <v>106</v>
      </c>
      <c r="J2824" t="s">
        <v>107</v>
      </c>
      <c r="K2824" t="s">
        <v>108</v>
      </c>
      <c r="L2824" t="s">
        <v>109</v>
      </c>
      <c r="M2824" t="s">
        <v>110</v>
      </c>
      <c r="N2824" t="s">
        <v>6680</v>
      </c>
      <c r="O2824" t="s">
        <v>3252</v>
      </c>
      <c r="P2824">
        <v>8180</v>
      </c>
      <c r="Q2824">
        <v>0</v>
      </c>
      <c r="R2824">
        <v>0</v>
      </c>
      <c r="S2824">
        <v>80</v>
      </c>
      <c r="T2824">
        <v>0</v>
      </c>
      <c r="U2824">
        <v>325</v>
      </c>
      <c r="V2824">
        <v>325</v>
      </c>
      <c r="W2824">
        <v>80</v>
      </c>
      <c r="X2824">
        <v>0</v>
      </c>
      <c r="Y2824">
        <v>0</v>
      </c>
      <c r="Z2824">
        <v>0</v>
      </c>
      <c r="AD2824" s="1">
        <v>41244.333333333336</v>
      </c>
      <c r="AE2824" s="1">
        <v>41254.708333333336</v>
      </c>
      <c r="AG2824" s="1">
        <v>41244.333333333336</v>
      </c>
      <c r="AH2824" s="1">
        <v>41254.708333333336</v>
      </c>
      <c r="AI2824" s="1">
        <v>41244.333333333336</v>
      </c>
      <c r="AJ2824" s="1">
        <v>41254.708333333336</v>
      </c>
      <c r="AK2824" s="1">
        <v>41244.333333333336</v>
      </c>
      <c r="AL2824" s="1">
        <v>41254.708333333336</v>
      </c>
      <c r="AM2824" s="1">
        <v>41244.333333333336</v>
      </c>
      <c r="AN2824" s="1">
        <v>41254.708333333336</v>
      </c>
      <c r="AP2824" t="s">
        <v>113</v>
      </c>
      <c r="AU2824" t="s">
        <v>6681</v>
      </c>
      <c r="AY2824" t="s">
        <v>106</v>
      </c>
      <c r="AZ2824">
        <v>0</v>
      </c>
      <c r="BA2824">
        <v>0</v>
      </c>
      <c r="BD2824" s="3">
        <v>41321.661805555559</v>
      </c>
      <c r="BE2824" s="3">
        <v>41321.663888888892</v>
      </c>
      <c r="BF2824" t="s">
        <v>115</v>
      </c>
      <c r="BG2824" t="s">
        <v>115</v>
      </c>
      <c r="BH2824">
        <v>8149</v>
      </c>
      <c r="BM2824">
        <v>43571</v>
      </c>
      <c r="BR2824" t="s">
        <v>3254</v>
      </c>
      <c r="BS2824" t="s">
        <v>3255</v>
      </c>
      <c r="BU2824">
        <v>1</v>
      </c>
      <c r="BV2824" t="s">
        <v>118</v>
      </c>
      <c r="BX2824" t="s">
        <v>119</v>
      </c>
      <c r="BY2824" t="s">
        <v>119</v>
      </c>
      <c r="BZ2824" t="s">
        <v>119</v>
      </c>
      <c r="CA2824">
        <v>1</v>
      </c>
      <c r="CC2824" t="s">
        <v>120</v>
      </c>
      <c r="CH2824">
        <v>540</v>
      </c>
      <c r="CI2824">
        <v>40630</v>
      </c>
      <c r="CJ2824" t="s">
        <v>106</v>
      </c>
      <c r="CK2824" t="s">
        <v>106</v>
      </c>
      <c r="CL2824" s="2" t="s">
        <v>3249</v>
      </c>
      <c r="CM2824" t="s">
        <v>3250</v>
      </c>
      <c r="CO2824">
        <v>124695</v>
      </c>
      <c r="CQ2824">
        <v>0</v>
      </c>
      <c r="CR2824">
        <v>0</v>
      </c>
      <c r="CS2824">
        <v>0</v>
      </c>
      <c r="CY2824" t="s">
        <v>123</v>
      </c>
      <c r="CZ2824" t="s">
        <v>124</v>
      </c>
      <c r="DD2824" t="str" cm="1">
        <f t="array" ref="DD2824">TEXT(_xlfn.SEQUENCE(1, DATEDIF(AG2824, AH2824, "m") + 1, AG2824, 30), "YYYY-APMM")</f>
        <v>2012-AP12</v>
      </c>
      <c r="DN2824">
        <f t="shared" si="88"/>
        <v>325</v>
      </c>
      <c r="DO2824" t="str">
        <f t="shared" si="89"/>
        <v>ELECTRICIANS SK</v>
      </c>
    </row>
    <row r="2825" spans="1:119" x14ac:dyDescent="0.35">
      <c r="A2825" t="s">
        <v>105</v>
      </c>
      <c r="B2825">
        <v>502110</v>
      </c>
      <c r="C2825">
        <v>6359</v>
      </c>
      <c r="D2825">
        <v>124828</v>
      </c>
      <c r="E2825">
        <v>13662</v>
      </c>
      <c r="F2825">
        <v>0</v>
      </c>
      <c r="G2825" t="s">
        <v>106</v>
      </c>
      <c r="H2825" t="s">
        <v>106</v>
      </c>
      <c r="I2825" t="s">
        <v>106</v>
      </c>
      <c r="J2825" t="s">
        <v>107</v>
      </c>
      <c r="K2825" t="s">
        <v>108</v>
      </c>
      <c r="L2825" t="s">
        <v>109</v>
      </c>
      <c r="M2825" t="s">
        <v>110</v>
      </c>
      <c r="N2825" t="s">
        <v>6682</v>
      </c>
      <c r="O2825" t="s">
        <v>3263</v>
      </c>
      <c r="P2825">
        <v>8177</v>
      </c>
      <c r="Q2825">
        <v>232</v>
      </c>
      <c r="R2825">
        <v>0</v>
      </c>
      <c r="S2825">
        <v>160</v>
      </c>
      <c r="T2825">
        <v>0</v>
      </c>
      <c r="U2825">
        <v>675</v>
      </c>
      <c r="V2825">
        <v>675</v>
      </c>
      <c r="W2825">
        <v>160</v>
      </c>
      <c r="X2825">
        <v>300</v>
      </c>
      <c r="Y2825">
        <v>0</v>
      </c>
      <c r="Z2825">
        <v>300</v>
      </c>
      <c r="AD2825" s="1">
        <v>41286.333333333336</v>
      </c>
      <c r="AE2825" s="1">
        <v>41308.708333333336</v>
      </c>
      <c r="AG2825" s="1">
        <v>41251.333333333336</v>
      </c>
      <c r="AH2825" s="1">
        <v>41274.708333333336</v>
      </c>
      <c r="AI2825" s="1">
        <v>41251.333333333336</v>
      </c>
      <c r="AJ2825" s="1">
        <v>41274.708333333336</v>
      </c>
      <c r="AK2825" s="1">
        <v>41251.333333333336</v>
      </c>
      <c r="AL2825" s="1">
        <v>41274.708333333336</v>
      </c>
      <c r="AM2825" s="1">
        <v>41286.333333333336</v>
      </c>
      <c r="AN2825" s="1">
        <v>41308.708333333336</v>
      </c>
      <c r="AP2825" t="s">
        <v>113</v>
      </c>
      <c r="AU2825" t="s">
        <v>6683</v>
      </c>
      <c r="AY2825" t="s">
        <v>106</v>
      </c>
      <c r="AZ2825">
        <v>0</v>
      </c>
      <c r="BA2825">
        <v>0</v>
      </c>
      <c r="BD2825" s="3">
        <v>41321.661805555559</v>
      </c>
      <c r="BE2825" s="3">
        <v>41321.663888888892</v>
      </c>
      <c r="BF2825" t="s">
        <v>115</v>
      </c>
      <c r="BG2825" t="s">
        <v>115</v>
      </c>
      <c r="BH2825">
        <v>8149</v>
      </c>
      <c r="BM2825">
        <v>43540</v>
      </c>
      <c r="BR2825" t="s">
        <v>1299</v>
      </c>
      <c r="BS2825" t="s">
        <v>1300</v>
      </c>
      <c r="BU2825">
        <v>1</v>
      </c>
      <c r="BV2825" t="s">
        <v>118</v>
      </c>
      <c r="BX2825" t="s">
        <v>119</v>
      </c>
      <c r="BY2825" t="s">
        <v>119</v>
      </c>
      <c r="BZ2825" t="s">
        <v>119</v>
      </c>
      <c r="CA2825">
        <v>1</v>
      </c>
      <c r="CC2825" t="s">
        <v>120</v>
      </c>
      <c r="CH2825">
        <v>540</v>
      </c>
      <c r="CI2825">
        <v>40630</v>
      </c>
      <c r="CJ2825" t="s">
        <v>106</v>
      </c>
      <c r="CK2825" t="s">
        <v>106</v>
      </c>
      <c r="CL2825" s="2" t="s">
        <v>3249</v>
      </c>
      <c r="CM2825" t="s">
        <v>3250</v>
      </c>
      <c r="CO2825">
        <v>124695</v>
      </c>
      <c r="CQ2825">
        <v>0</v>
      </c>
      <c r="CR2825">
        <v>0</v>
      </c>
      <c r="CS2825">
        <v>0</v>
      </c>
      <c r="CY2825" t="s">
        <v>123</v>
      </c>
      <c r="CZ2825" t="s">
        <v>124</v>
      </c>
      <c r="DD2825" t="str" cm="1">
        <f t="array" ref="DD2825">TEXT(_xlfn.SEQUENCE(1, DATEDIF(AG2825, AH2825, "m") + 1, AG2825, 30), "YYYY-APMM")</f>
        <v>2012-AP12</v>
      </c>
      <c r="DN2825">
        <f t="shared" si="88"/>
        <v>675</v>
      </c>
      <c r="DO2825" t="str">
        <f t="shared" si="89"/>
        <v>LABOR - CIVIL</v>
      </c>
    </row>
    <row r="2826" spans="1:119" x14ac:dyDescent="0.35">
      <c r="A2826" t="s">
        <v>105</v>
      </c>
      <c r="B2826">
        <v>502111</v>
      </c>
      <c r="C2826">
        <v>6359</v>
      </c>
      <c r="D2826">
        <v>124828</v>
      </c>
      <c r="E2826">
        <v>13662</v>
      </c>
      <c r="F2826">
        <v>0</v>
      </c>
      <c r="G2826" t="s">
        <v>106</v>
      </c>
      <c r="H2826" t="s">
        <v>106</v>
      </c>
      <c r="I2826" t="s">
        <v>106</v>
      </c>
      <c r="J2826" t="s">
        <v>107</v>
      </c>
      <c r="K2826" t="s">
        <v>108</v>
      </c>
      <c r="L2826" t="s">
        <v>109</v>
      </c>
      <c r="M2826" t="s">
        <v>110</v>
      </c>
      <c r="N2826" t="s">
        <v>6684</v>
      </c>
      <c r="O2826" t="s">
        <v>3257</v>
      </c>
      <c r="P2826">
        <v>8177</v>
      </c>
      <c r="Q2826">
        <v>232</v>
      </c>
      <c r="R2826">
        <v>0</v>
      </c>
      <c r="S2826">
        <v>160</v>
      </c>
      <c r="T2826">
        <v>0</v>
      </c>
      <c r="U2826">
        <v>2687.5</v>
      </c>
      <c r="V2826">
        <v>2687.5</v>
      </c>
      <c r="W2826">
        <v>160</v>
      </c>
      <c r="X2826">
        <v>1750</v>
      </c>
      <c r="Y2826">
        <v>0</v>
      </c>
      <c r="Z2826">
        <v>1750</v>
      </c>
      <c r="AD2826" s="1">
        <v>41291.333333333336</v>
      </c>
      <c r="AE2826" s="1">
        <v>41314.708333333336</v>
      </c>
      <c r="AG2826" s="1">
        <v>41256.333333333336</v>
      </c>
      <c r="AH2826" s="1">
        <v>41280.708333333336</v>
      </c>
      <c r="AI2826" s="1">
        <v>41256.333333333336</v>
      </c>
      <c r="AJ2826" s="1">
        <v>41280.708333333336</v>
      </c>
      <c r="AK2826" s="1">
        <v>41256.333333333336</v>
      </c>
      <c r="AL2826" s="1">
        <v>41280.708333333336</v>
      </c>
      <c r="AM2826" s="1">
        <v>41291.333333333336</v>
      </c>
      <c r="AN2826" s="1">
        <v>41314.708333333336</v>
      </c>
      <c r="AP2826" t="s">
        <v>113</v>
      </c>
      <c r="AU2826" t="s">
        <v>6685</v>
      </c>
      <c r="AY2826" t="s">
        <v>106</v>
      </c>
      <c r="AZ2826">
        <v>0</v>
      </c>
      <c r="BA2826">
        <v>0</v>
      </c>
      <c r="BD2826" s="3">
        <v>41321.661805555559</v>
      </c>
      <c r="BE2826" s="3">
        <v>41321.663888888892</v>
      </c>
      <c r="BF2826" t="s">
        <v>115</v>
      </c>
      <c r="BG2826" t="s">
        <v>115</v>
      </c>
      <c r="BH2826">
        <v>8149</v>
      </c>
      <c r="BM2826">
        <v>43540</v>
      </c>
      <c r="BR2826" t="s">
        <v>1299</v>
      </c>
      <c r="BS2826" t="s">
        <v>1300</v>
      </c>
      <c r="BU2826">
        <v>1</v>
      </c>
      <c r="BV2826" t="s">
        <v>118</v>
      </c>
      <c r="BX2826" t="s">
        <v>119</v>
      </c>
      <c r="BY2826" t="s">
        <v>119</v>
      </c>
      <c r="BZ2826" t="s">
        <v>119</v>
      </c>
      <c r="CA2826">
        <v>1</v>
      </c>
      <c r="CC2826" t="s">
        <v>120</v>
      </c>
      <c r="CH2826">
        <v>540</v>
      </c>
      <c r="CI2826">
        <v>40630</v>
      </c>
      <c r="CJ2826" t="s">
        <v>106</v>
      </c>
      <c r="CK2826" t="s">
        <v>106</v>
      </c>
      <c r="CL2826" s="2" t="s">
        <v>3249</v>
      </c>
      <c r="CM2826" t="s">
        <v>3250</v>
      </c>
      <c r="CO2826">
        <v>124695</v>
      </c>
      <c r="CQ2826">
        <v>0</v>
      </c>
      <c r="CR2826">
        <v>0</v>
      </c>
      <c r="CS2826">
        <v>0</v>
      </c>
      <c r="CY2826" t="s">
        <v>123</v>
      </c>
      <c r="CZ2826" t="s">
        <v>124</v>
      </c>
      <c r="DD2826" t="str" cm="1">
        <f t="array" ref="DD2826">TEXT(_xlfn.SEQUENCE(1, DATEDIF(AG2826, AH2826, "m") + 1, AG2826, 30), "YYYY-APMM")</f>
        <v>2012-AP12</v>
      </c>
      <c r="DN2826">
        <f t="shared" si="88"/>
        <v>2687.5</v>
      </c>
      <c r="DO2826" t="str">
        <f t="shared" si="89"/>
        <v>LABOR - CIVIL</v>
      </c>
    </row>
    <row r="2827" spans="1:119" x14ac:dyDescent="0.35">
      <c r="A2827" t="s">
        <v>105</v>
      </c>
      <c r="B2827">
        <v>502112</v>
      </c>
      <c r="C2827">
        <v>6359</v>
      </c>
      <c r="D2827">
        <v>124828</v>
      </c>
      <c r="E2827">
        <v>13662</v>
      </c>
      <c r="F2827">
        <v>0</v>
      </c>
      <c r="G2827" t="s">
        <v>106</v>
      </c>
      <c r="H2827" t="s">
        <v>106</v>
      </c>
      <c r="I2827" t="s">
        <v>106</v>
      </c>
      <c r="J2827" t="s">
        <v>107</v>
      </c>
      <c r="K2827" t="s">
        <v>108</v>
      </c>
      <c r="L2827" t="s">
        <v>109</v>
      </c>
      <c r="M2827" t="s">
        <v>110</v>
      </c>
      <c r="N2827" t="s">
        <v>6686</v>
      </c>
      <c r="O2827" t="s">
        <v>3260</v>
      </c>
      <c r="P2827">
        <v>8177</v>
      </c>
      <c r="Q2827">
        <v>232</v>
      </c>
      <c r="R2827">
        <v>232</v>
      </c>
      <c r="S2827">
        <v>160</v>
      </c>
      <c r="T2827">
        <v>0</v>
      </c>
      <c r="U2827">
        <v>775</v>
      </c>
      <c r="V2827">
        <v>775</v>
      </c>
      <c r="W2827">
        <v>160</v>
      </c>
      <c r="X2827">
        <v>400</v>
      </c>
      <c r="Y2827">
        <v>0</v>
      </c>
      <c r="Z2827">
        <v>400</v>
      </c>
      <c r="AD2827" s="1">
        <v>41297.333333333336</v>
      </c>
      <c r="AE2827" s="1">
        <v>41321.708333333336</v>
      </c>
      <c r="AG2827" s="1">
        <v>41263.333333333336</v>
      </c>
      <c r="AH2827" s="1">
        <v>41286.708333333336</v>
      </c>
      <c r="AI2827" s="1">
        <v>41263.333333333336</v>
      </c>
      <c r="AJ2827" s="1">
        <v>41286.708333333336</v>
      </c>
      <c r="AK2827" s="1">
        <v>41263.333333333336</v>
      </c>
      <c r="AL2827" s="1">
        <v>41286.708333333336</v>
      </c>
      <c r="AM2827" s="1">
        <v>41297.333333333336</v>
      </c>
      <c r="AN2827" s="1">
        <v>41321.708333333336</v>
      </c>
      <c r="AP2827" t="s">
        <v>113</v>
      </c>
      <c r="AU2827" t="s">
        <v>6687</v>
      </c>
      <c r="AY2827" t="s">
        <v>106</v>
      </c>
      <c r="AZ2827">
        <v>0</v>
      </c>
      <c r="BA2827">
        <v>0</v>
      </c>
      <c r="BD2827" s="3">
        <v>41321.661805555559</v>
      </c>
      <c r="BE2827" s="3">
        <v>41321.663888888892</v>
      </c>
      <c r="BF2827" t="s">
        <v>115</v>
      </c>
      <c r="BG2827" t="s">
        <v>115</v>
      </c>
      <c r="BH2827">
        <v>8149</v>
      </c>
      <c r="BM2827">
        <v>43540</v>
      </c>
      <c r="BR2827" t="s">
        <v>1299</v>
      </c>
      <c r="BS2827" t="s">
        <v>1300</v>
      </c>
      <c r="BU2827">
        <v>1</v>
      </c>
      <c r="BV2827" t="s">
        <v>118</v>
      </c>
      <c r="BX2827" t="s">
        <v>119</v>
      </c>
      <c r="BY2827" t="s">
        <v>119</v>
      </c>
      <c r="BZ2827" t="s">
        <v>119</v>
      </c>
      <c r="CA2827">
        <v>1</v>
      </c>
      <c r="CC2827" t="s">
        <v>120</v>
      </c>
      <c r="CH2827">
        <v>540</v>
      </c>
      <c r="CI2827">
        <v>40630</v>
      </c>
      <c r="CJ2827" t="s">
        <v>106</v>
      </c>
      <c r="CK2827" t="s">
        <v>106</v>
      </c>
      <c r="CL2827" s="2" t="s">
        <v>3249</v>
      </c>
      <c r="CM2827" t="s">
        <v>3250</v>
      </c>
      <c r="CO2827">
        <v>124695</v>
      </c>
      <c r="CQ2827">
        <v>0</v>
      </c>
      <c r="CR2827">
        <v>0</v>
      </c>
      <c r="CS2827">
        <v>0</v>
      </c>
      <c r="CY2827" t="s">
        <v>123</v>
      </c>
      <c r="CZ2827" t="s">
        <v>124</v>
      </c>
      <c r="DD2827" t="str" cm="1">
        <f t="array" ref="DD2827">TEXT(_xlfn.SEQUENCE(1, DATEDIF(AG2827, AH2827, "m") + 1, AG2827, 30), "YYYY-APMM")</f>
        <v>2012-AP12</v>
      </c>
      <c r="DN2827">
        <f t="shared" si="88"/>
        <v>775</v>
      </c>
      <c r="DO2827" t="str">
        <f t="shared" si="89"/>
        <v>LABOR - CIVIL</v>
      </c>
    </row>
    <row r="2828" spans="1:119" x14ac:dyDescent="0.35">
      <c r="A2828" t="s">
        <v>105</v>
      </c>
      <c r="B2828">
        <v>502113</v>
      </c>
      <c r="C2828">
        <v>6359</v>
      </c>
      <c r="D2828">
        <v>124828</v>
      </c>
      <c r="E2828">
        <v>13662</v>
      </c>
      <c r="F2828">
        <v>0</v>
      </c>
      <c r="G2828" t="s">
        <v>106</v>
      </c>
      <c r="H2828" t="s">
        <v>106</v>
      </c>
      <c r="I2828" t="s">
        <v>106</v>
      </c>
      <c r="J2828" t="s">
        <v>107</v>
      </c>
      <c r="K2828" t="s">
        <v>108</v>
      </c>
      <c r="L2828" t="s">
        <v>109</v>
      </c>
      <c r="M2828" t="s">
        <v>110</v>
      </c>
      <c r="N2828" t="s">
        <v>6688</v>
      </c>
      <c r="O2828" t="s">
        <v>3266</v>
      </c>
      <c r="Q2828">
        <v>0</v>
      </c>
      <c r="R2828">
        <v>0</v>
      </c>
      <c r="S2828">
        <v>40</v>
      </c>
      <c r="T2828">
        <v>0</v>
      </c>
      <c r="U2828">
        <v>40</v>
      </c>
      <c r="V2828">
        <v>40</v>
      </c>
      <c r="W2828">
        <v>40</v>
      </c>
      <c r="X2828">
        <v>0</v>
      </c>
      <c r="Y2828">
        <v>0</v>
      </c>
      <c r="Z2828">
        <v>0</v>
      </c>
      <c r="AD2828" s="1">
        <v>41255.333333333336</v>
      </c>
      <c r="AE2828" s="1">
        <v>41260.708333333336</v>
      </c>
      <c r="AG2828" s="1">
        <v>41255.333333333336</v>
      </c>
      <c r="AH2828" s="1">
        <v>41260.708333333336</v>
      </c>
      <c r="AI2828" s="1">
        <v>41255.333333333336</v>
      </c>
      <c r="AJ2828" s="1">
        <v>41260.708333333336</v>
      </c>
      <c r="AK2828" s="1">
        <v>41255.333333333336</v>
      </c>
      <c r="AL2828" s="1">
        <v>41260.708333333336</v>
      </c>
      <c r="AM2828" s="1">
        <v>41255.333333333336</v>
      </c>
      <c r="AN2828" s="1">
        <v>41260.708333333336</v>
      </c>
      <c r="AP2828" t="s">
        <v>113</v>
      </c>
      <c r="AU2828" t="s">
        <v>6689</v>
      </c>
      <c r="AV2828" t="s">
        <v>6690</v>
      </c>
      <c r="AY2828" t="s">
        <v>106</v>
      </c>
      <c r="AZ2828">
        <v>0</v>
      </c>
      <c r="BA2828">
        <v>0</v>
      </c>
      <c r="BD2828" s="3">
        <v>41321.661805555559</v>
      </c>
      <c r="BE2828" s="3">
        <v>41321.663888888892</v>
      </c>
      <c r="BF2828" t="s">
        <v>115</v>
      </c>
      <c r="BG2828" t="s">
        <v>115</v>
      </c>
      <c r="CH2828">
        <v>540</v>
      </c>
      <c r="CI2828">
        <v>40630</v>
      </c>
      <c r="CJ2828" t="s">
        <v>106</v>
      </c>
      <c r="CK2828" t="s">
        <v>106</v>
      </c>
      <c r="CL2828" s="2" t="s">
        <v>3249</v>
      </c>
      <c r="CM2828" t="s">
        <v>3250</v>
      </c>
      <c r="CO2828">
        <v>124695</v>
      </c>
      <c r="CQ2828">
        <v>0</v>
      </c>
      <c r="CR2828">
        <v>0</v>
      </c>
      <c r="CS2828">
        <v>0</v>
      </c>
      <c r="CY2828" t="s">
        <v>123</v>
      </c>
      <c r="CZ2828" t="s">
        <v>124</v>
      </c>
      <c r="DD2828" t="str" cm="1">
        <f t="array" ref="DD2828">TEXT(_xlfn.SEQUENCE(1, DATEDIF(AG2828, AH2828, "m") + 1, AG2828, 30), "YYYY-APMM")</f>
        <v>2012-AP12</v>
      </c>
      <c r="DN2828">
        <f t="shared" si="88"/>
        <v>40</v>
      </c>
      <c r="DO2828">
        <f t="shared" si="89"/>
        <v>0</v>
      </c>
    </row>
    <row r="2829" spans="1:119" x14ac:dyDescent="0.35">
      <c r="A2829" t="s">
        <v>105</v>
      </c>
      <c r="B2829">
        <v>502114</v>
      </c>
      <c r="C2829">
        <v>6359</v>
      </c>
      <c r="D2829">
        <v>124828</v>
      </c>
      <c r="E2829">
        <v>13662</v>
      </c>
      <c r="F2829">
        <v>0</v>
      </c>
      <c r="G2829" t="s">
        <v>106</v>
      </c>
      <c r="H2829" t="s">
        <v>106</v>
      </c>
      <c r="I2829" t="s">
        <v>106</v>
      </c>
      <c r="J2829" t="s">
        <v>107</v>
      </c>
      <c r="K2829" t="s">
        <v>108</v>
      </c>
      <c r="L2829" t="s">
        <v>109</v>
      </c>
      <c r="M2829" t="s">
        <v>110</v>
      </c>
      <c r="N2829" t="s">
        <v>6691</v>
      </c>
      <c r="O2829" t="s">
        <v>3270</v>
      </c>
      <c r="Q2829">
        <v>0</v>
      </c>
      <c r="R2829">
        <v>0</v>
      </c>
      <c r="S2829">
        <v>112</v>
      </c>
      <c r="T2829">
        <v>0</v>
      </c>
      <c r="U2829">
        <v>0</v>
      </c>
      <c r="V2829">
        <v>0</v>
      </c>
      <c r="W2829">
        <v>112</v>
      </c>
      <c r="X2829">
        <v>0</v>
      </c>
      <c r="Y2829">
        <v>0</v>
      </c>
      <c r="Z2829">
        <v>0</v>
      </c>
      <c r="AD2829" s="1">
        <v>41262.333333333336</v>
      </c>
      <c r="AE2829" s="1">
        <v>41277.708333333336</v>
      </c>
      <c r="AG2829" s="1">
        <v>41262.333333333336</v>
      </c>
      <c r="AH2829" s="1">
        <v>41277.708333333336</v>
      </c>
      <c r="AI2829" s="1">
        <v>41262.333333333336</v>
      </c>
      <c r="AJ2829" s="1">
        <v>41277.708333333336</v>
      </c>
      <c r="AK2829" s="1">
        <v>41262.333333333336</v>
      </c>
      <c r="AL2829" s="1">
        <v>41277.708333333336</v>
      </c>
      <c r="AM2829" s="1">
        <v>41262.333333333336</v>
      </c>
      <c r="AN2829" s="1">
        <v>41277.708333333336</v>
      </c>
      <c r="AP2829" t="s">
        <v>113</v>
      </c>
      <c r="AU2829" t="s">
        <v>6692</v>
      </c>
      <c r="AV2829" t="s">
        <v>6690</v>
      </c>
      <c r="AY2829" t="s">
        <v>106</v>
      </c>
      <c r="AZ2829">
        <v>0</v>
      </c>
      <c r="BA2829">
        <v>0</v>
      </c>
      <c r="BD2829" s="3">
        <v>41321.661805555559</v>
      </c>
      <c r="BE2829" s="3">
        <v>41321.663888888892</v>
      </c>
      <c r="BF2829" t="s">
        <v>115</v>
      </c>
      <c r="BG2829" t="s">
        <v>115</v>
      </c>
      <c r="CH2829">
        <v>540</v>
      </c>
      <c r="CI2829">
        <v>40630</v>
      </c>
      <c r="CJ2829" t="s">
        <v>106</v>
      </c>
      <c r="CK2829" t="s">
        <v>106</v>
      </c>
      <c r="CL2829" s="2" t="s">
        <v>3249</v>
      </c>
      <c r="CM2829" t="s">
        <v>3250</v>
      </c>
      <c r="CO2829">
        <v>124695</v>
      </c>
      <c r="CQ2829">
        <v>0</v>
      </c>
      <c r="CR2829">
        <v>0</v>
      </c>
      <c r="CS2829">
        <v>0</v>
      </c>
      <c r="CY2829" t="s">
        <v>123</v>
      </c>
      <c r="CZ2829" t="s">
        <v>124</v>
      </c>
      <c r="DD2829" t="str" cm="1">
        <f t="array" ref="DD2829">TEXT(_xlfn.SEQUENCE(1, DATEDIF(AG2829, AH2829, "m") + 1, AG2829, 30), "YYYY-APMM")</f>
        <v>2012-AP12</v>
      </c>
      <c r="DN2829">
        <f t="shared" si="88"/>
        <v>0</v>
      </c>
      <c r="DO2829">
        <f t="shared" si="89"/>
        <v>0</v>
      </c>
    </row>
    <row r="2830" spans="1:119" x14ac:dyDescent="0.35">
      <c r="A2830" t="s">
        <v>105</v>
      </c>
      <c r="B2830">
        <v>502115</v>
      </c>
      <c r="C2830">
        <v>6359</v>
      </c>
      <c r="D2830">
        <v>124828</v>
      </c>
      <c r="E2830">
        <v>13662</v>
      </c>
      <c r="F2830">
        <v>0</v>
      </c>
      <c r="G2830" t="s">
        <v>106</v>
      </c>
      <c r="H2830" t="s">
        <v>106</v>
      </c>
      <c r="I2830" t="s">
        <v>106</v>
      </c>
      <c r="J2830" t="s">
        <v>107</v>
      </c>
      <c r="K2830" t="s">
        <v>108</v>
      </c>
      <c r="L2830" t="s">
        <v>109</v>
      </c>
      <c r="M2830" t="s">
        <v>110</v>
      </c>
      <c r="N2830" t="s">
        <v>6693</v>
      </c>
      <c r="O2830" t="s">
        <v>6694</v>
      </c>
      <c r="Q2830">
        <v>0</v>
      </c>
      <c r="R2830">
        <v>0</v>
      </c>
      <c r="S2830">
        <v>40</v>
      </c>
      <c r="T2830">
        <v>0</v>
      </c>
      <c r="U2830">
        <v>32</v>
      </c>
      <c r="V2830">
        <v>32</v>
      </c>
      <c r="W2830">
        <v>40</v>
      </c>
      <c r="X2830">
        <v>0</v>
      </c>
      <c r="Y2830">
        <v>0</v>
      </c>
      <c r="Z2830">
        <v>0</v>
      </c>
      <c r="AD2830" s="1">
        <v>41279.333333333336</v>
      </c>
      <c r="AE2830" s="1">
        <v>41283.708333333336</v>
      </c>
      <c r="AG2830" s="1">
        <v>41279.333333333336</v>
      </c>
      <c r="AH2830" s="1">
        <v>41283.708333333336</v>
      </c>
      <c r="AI2830" s="1">
        <v>41279.333333333336</v>
      </c>
      <c r="AJ2830" s="1">
        <v>41283.708333333336</v>
      </c>
      <c r="AK2830" s="1">
        <v>41279.333333333336</v>
      </c>
      <c r="AL2830" s="1">
        <v>41283.708333333336</v>
      </c>
      <c r="AM2830" s="1">
        <v>41279.333333333336</v>
      </c>
      <c r="AN2830" s="1">
        <v>41283.708333333336</v>
      </c>
      <c r="AP2830" t="s">
        <v>113</v>
      </c>
      <c r="AU2830" t="s">
        <v>6695</v>
      </c>
      <c r="AV2830" t="s">
        <v>6696</v>
      </c>
      <c r="AY2830" t="s">
        <v>106</v>
      </c>
      <c r="AZ2830">
        <v>0</v>
      </c>
      <c r="BA2830">
        <v>0</v>
      </c>
      <c r="BD2830" s="3">
        <v>41321.661805555559</v>
      </c>
      <c r="BE2830" s="3">
        <v>41321.663888888892</v>
      </c>
      <c r="BF2830" t="s">
        <v>115</v>
      </c>
      <c r="BG2830" t="s">
        <v>115</v>
      </c>
      <c r="CH2830">
        <v>540</v>
      </c>
      <c r="CI2830">
        <v>40630</v>
      </c>
      <c r="CJ2830" t="s">
        <v>106</v>
      </c>
      <c r="CK2830" t="s">
        <v>106</v>
      </c>
      <c r="CL2830" s="2" t="s">
        <v>3249</v>
      </c>
      <c r="CM2830" t="s">
        <v>3250</v>
      </c>
      <c r="CO2830">
        <v>124695</v>
      </c>
      <c r="CQ2830">
        <v>0</v>
      </c>
      <c r="CR2830">
        <v>0</v>
      </c>
      <c r="CS2830">
        <v>0</v>
      </c>
      <c r="CY2830" t="s">
        <v>123</v>
      </c>
      <c r="CZ2830" t="s">
        <v>124</v>
      </c>
      <c r="DD2830" t="str" cm="1">
        <f t="array" ref="DD2830">TEXT(_xlfn.SEQUENCE(1, DATEDIF(AG2830, AH2830, "m") + 1, AG2830, 30), "YYYY-APMM")</f>
        <v>2013-AP01</v>
      </c>
      <c r="DN2830">
        <f t="shared" si="88"/>
        <v>32</v>
      </c>
      <c r="DO2830">
        <f t="shared" si="89"/>
        <v>0</v>
      </c>
    </row>
    <row r="2831" spans="1:119" x14ac:dyDescent="0.35">
      <c r="A2831" t="s">
        <v>105</v>
      </c>
      <c r="B2831">
        <v>502116</v>
      </c>
      <c r="C2831">
        <v>6359</v>
      </c>
      <c r="D2831">
        <v>124828</v>
      </c>
      <c r="E2831">
        <v>13662</v>
      </c>
      <c r="F2831">
        <v>0</v>
      </c>
      <c r="G2831" t="s">
        <v>106</v>
      </c>
      <c r="H2831" t="s">
        <v>106</v>
      </c>
      <c r="I2831" t="s">
        <v>106</v>
      </c>
      <c r="J2831" t="s">
        <v>107</v>
      </c>
      <c r="K2831" t="s">
        <v>108</v>
      </c>
      <c r="L2831" t="s">
        <v>109</v>
      </c>
      <c r="M2831" t="s">
        <v>110</v>
      </c>
      <c r="N2831" t="s">
        <v>6697</v>
      </c>
      <c r="O2831" t="s">
        <v>3277</v>
      </c>
      <c r="Q2831">
        <v>0</v>
      </c>
      <c r="R2831">
        <v>0</v>
      </c>
      <c r="S2831">
        <v>80</v>
      </c>
      <c r="T2831">
        <v>0</v>
      </c>
      <c r="U2831">
        <v>0</v>
      </c>
      <c r="V2831">
        <v>0</v>
      </c>
      <c r="W2831">
        <v>80</v>
      </c>
      <c r="X2831">
        <v>0</v>
      </c>
      <c r="Y2831">
        <v>0</v>
      </c>
      <c r="Z2831">
        <v>0</v>
      </c>
      <c r="AD2831" s="1">
        <v>41284.333333333336</v>
      </c>
      <c r="AE2831" s="1">
        <v>41295.708333333336</v>
      </c>
      <c r="AG2831" s="1">
        <v>41284.333333333336</v>
      </c>
      <c r="AH2831" s="1">
        <v>41295.708333333336</v>
      </c>
      <c r="AI2831" s="1">
        <v>41284.333333333336</v>
      </c>
      <c r="AJ2831" s="1">
        <v>41295.708333333336</v>
      </c>
      <c r="AK2831" s="1">
        <v>41284.333333333336</v>
      </c>
      <c r="AL2831" s="1">
        <v>41295.708333333336</v>
      </c>
      <c r="AM2831" s="1">
        <v>41284.333333333336</v>
      </c>
      <c r="AN2831" s="1">
        <v>41295.708333333336</v>
      </c>
      <c r="AP2831" t="s">
        <v>113</v>
      </c>
      <c r="AU2831" t="s">
        <v>6698</v>
      </c>
      <c r="AV2831" t="s">
        <v>6699</v>
      </c>
      <c r="AY2831" t="s">
        <v>106</v>
      </c>
      <c r="AZ2831">
        <v>0</v>
      </c>
      <c r="BA2831">
        <v>0</v>
      </c>
      <c r="BD2831" s="3">
        <v>41321.661805555559</v>
      </c>
      <c r="BE2831" s="3">
        <v>41321.663888888892</v>
      </c>
      <c r="BF2831" t="s">
        <v>115</v>
      </c>
      <c r="BG2831" t="s">
        <v>115</v>
      </c>
      <c r="CH2831">
        <v>540</v>
      </c>
      <c r="CI2831">
        <v>40630</v>
      </c>
      <c r="CJ2831" t="s">
        <v>106</v>
      </c>
      <c r="CK2831" t="s">
        <v>106</v>
      </c>
      <c r="CL2831" s="2" t="s">
        <v>3249</v>
      </c>
      <c r="CM2831" t="s">
        <v>3250</v>
      </c>
      <c r="CO2831">
        <v>124695</v>
      </c>
      <c r="CQ2831">
        <v>0</v>
      </c>
      <c r="CR2831">
        <v>0</v>
      </c>
      <c r="CS2831">
        <v>0</v>
      </c>
      <c r="CY2831" t="s">
        <v>123</v>
      </c>
      <c r="CZ2831" t="s">
        <v>124</v>
      </c>
      <c r="DD2831" t="str" cm="1">
        <f t="array" ref="DD2831">TEXT(_xlfn.SEQUENCE(1, DATEDIF(AG2831, AH2831, "m") + 1, AG2831, 30), "YYYY-APMM")</f>
        <v>2013-AP01</v>
      </c>
      <c r="DN2831">
        <f t="shared" si="88"/>
        <v>0</v>
      </c>
      <c r="DO2831">
        <f t="shared" si="89"/>
        <v>0</v>
      </c>
    </row>
    <row r="2832" spans="1:119" x14ac:dyDescent="0.35">
      <c r="A2832" t="s">
        <v>105</v>
      </c>
      <c r="B2832">
        <v>502117</v>
      </c>
      <c r="C2832">
        <v>6359</v>
      </c>
      <c r="D2832">
        <v>124828</v>
      </c>
      <c r="E2832">
        <v>13662</v>
      </c>
      <c r="F2832">
        <v>0</v>
      </c>
      <c r="G2832" t="s">
        <v>106</v>
      </c>
      <c r="H2832" t="s">
        <v>106</v>
      </c>
      <c r="I2832" t="s">
        <v>106</v>
      </c>
      <c r="J2832" t="s">
        <v>107</v>
      </c>
      <c r="K2832" t="s">
        <v>108</v>
      </c>
      <c r="L2832" t="s">
        <v>109</v>
      </c>
      <c r="M2832" t="s">
        <v>110</v>
      </c>
      <c r="N2832" t="s">
        <v>6700</v>
      </c>
      <c r="O2832" t="s">
        <v>3281</v>
      </c>
      <c r="P2832">
        <v>8180</v>
      </c>
      <c r="Q2832">
        <v>0</v>
      </c>
      <c r="R2832">
        <v>0</v>
      </c>
      <c r="S2832">
        <v>200</v>
      </c>
      <c r="T2832">
        <v>0</v>
      </c>
      <c r="U2832">
        <v>325</v>
      </c>
      <c r="V2832">
        <v>325</v>
      </c>
      <c r="W2832">
        <v>200</v>
      </c>
      <c r="X2832">
        <v>0</v>
      </c>
      <c r="Y2832">
        <v>0</v>
      </c>
      <c r="Z2832">
        <v>0</v>
      </c>
      <c r="AD2832" s="1">
        <v>41296.333333333336</v>
      </c>
      <c r="AE2832" s="1">
        <v>41325.708333333336</v>
      </c>
      <c r="AG2832" s="1">
        <v>41296.333333333336</v>
      </c>
      <c r="AH2832" s="1">
        <v>41325.708333333336</v>
      </c>
      <c r="AI2832" s="1">
        <v>41296.333333333336</v>
      </c>
      <c r="AJ2832" s="1">
        <v>41325.708333333336</v>
      </c>
      <c r="AK2832" s="1">
        <v>41296.333333333336</v>
      </c>
      <c r="AL2832" s="1">
        <v>41325.708333333336</v>
      </c>
      <c r="AM2832" s="1">
        <v>41296.333333333336</v>
      </c>
      <c r="AN2832" s="1">
        <v>41325.708333333336</v>
      </c>
      <c r="AP2832" t="s">
        <v>113</v>
      </c>
      <c r="AU2832" t="s">
        <v>6701</v>
      </c>
      <c r="AV2832" t="s">
        <v>6702</v>
      </c>
      <c r="AY2832" t="s">
        <v>106</v>
      </c>
      <c r="AZ2832">
        <v>0</v>
      </c>
      <c r="BA2832">
        <v>0</v>
      </c>
      <c r="BD2832" s="3">
        <v>41321.661805555559</v>
      </c>
      <c r="BE2832" s="3">
        <v>41321.663888888892</v>
      </c>
      <c r="BF2832" t="s">
        <v>115</v>
      </c>
      <c r="BG2832" t="s">
        <v>115</v>
      </c>
      <c r="BH2832">
        <v>8149</v>
      </c>
      <c r="BM2832">
        <v>43571</v>
      </c>
      <c r="BR2832" t="s">
        <v>3254</v>
      </c>
      <c r="BS2832" t="s">
        <v>3255</v>
      </c>
      <c r="BU2832">
        <v>1</v>
      </c>
      <c r="BV2832" t="s">
        <v>118</v>
      </c>
      <c r="BX2832" t="s">
        <v>119</v>
      </c>
      <c r="BY2832" t="s">
        <v>119</v>
      </c>
      <c r="BZ2832" t="s">
        <v>119</v>
      </c>
      <c r="CA2832">
        <v>1</v>
      </c>
      <c r="CC2832" t="s">
        <v>120</v>
      </c>
      <c r="CH2832">
        <v>540</v>
      </c>
      <c r="CI2832">
        <v>40630</v>
      </c>
      <c r="CJ2832" t="s">
        <v>106</v>
      </c>
      <c r="CK2832" t="s">
        <v>106</v>
      </c>
      <c r="CL2832" s="2" t="s">
        <v>3249</v>
      </c>
      <c r="CM2832" t="s">
        <v>3250</v>
      </c>
      <c r="CO2832">
        <v>124695</v>
      </c>
      <c r="CQ2832">
        <v>0</v>
      </c>
      <c r="CR2832">
        <v>0</v>
      </c>
      <c r="CS2832">
        <v>0</v>
      </c>
      <c r="CY2832" t="s">
        <v>123</v>
      </c>
      <c r="CZ2832" t="s">
        <v>124</v>
      </c>
      <c r="DD2832" t="str" cm="1">
        <f t="array" ref="DD2832">TEXT(_xlfn.SEQUENCE(1, DATEDIF(AG2832, AH2832, "m") + 1, AG2832, 30), "YYYY-APMM")</f>
        <v>2013-AP01</v>
      </c>
      <c r="DN2832">
        <f t="shared" si="88"/>
        <v>325</v>
      </c>
      <c r="DO2832" t="str">
        <f t="shared" si="89"/>
        <v>ELECTRICIANS SK</v>
      </c>
    </row>
    <row r="2833" spans="1:119" x14ac:dyDescent="0.35">
      <c r="A2833" t="s">
        <v>105</v>
      </c>
      <c r="B2833">
        <v>502118</v>
      </c>
      <c r="C2833">
        <v>6359</v>
      </c>
      <c r="D2833">
        <v>124830</v>
      </c>
      <c r="E2833">
        <v>13662</v>
      </c>
      <c r="F2833">
        <v>0</v>
      </c>
      <c r="G2833" t="s">
        <v>106</v>
      </c>
      <c r="H2833" t="s">
        <v>106</v>
      </c>
      <c r="I2833" t="s">
        <v>106</v>
      </c>
      <c r="J2833" t="s">
        <v>107</v>
      </c>
      <c r="K2833" t="s">
        <v>108</v>
      </c>
      <c r="L2833" t="s">
        <v>109</v>
      </c>
      <c r="M2833" t="s">
        <v>110</v>
      </c>
      <c r="N2833" t="s">
        <v>6703</v>
      </c>
      <c r="O2833" t="s">
        <v>3099</v>
      </c>
      <c r="P2833">
        <v>8178</v>
      </c>
      <c r="Q2833">
        <v>0</v>
      </c>
      <c r="R2833">
        <v>0</v>
      </c>
      <c r="S2833">
        <v>200</v>
      </c>
      <c r="T2833">
        <v>0</v>
      </c>
      <c r="U2833">
        <v>1500</v>
      </c>
      <c r="V2833">
        <v>1500</v>
      </c>
      <c r="W2833">
        <v>200</v>
      </c>
      <c r="X2833">
        <v>0</v>
      </c>
      <c r="Y2833">
        <v>0</v>
      </c>
      <c r="Z2833">
        <v>0</v>
      </c>
      <c r="AD2833" s="1">
        <v>41805.333333333336</v>
      </c>
      <c r="AE2833" s="1">
        <v>41833.708333333336</v>
      </c>
      <c r="AG2833" s="1">
        <v>41805.333333333336</v>
      </c>
      <c r="AH2833" s="1">
        <v>41833.708333333336</v>
      </c>
      <c r="AI2833" s="1">
        <v>41805.333333333336</v>
      </c>
      <c r="AJ2833" s="1">
        <v>41833.708333333336</v>
      </c>
      <c r="AK2833" s="1">
        <v>41805.333333333336</v>
      </c>
      <c r="AL2833" s="1">
        <v>41833.708333333336</v>
      </c>
      <c r="AM2833" s="1">
        <v>41805.333333333336</v>
      </c>
      <c r="AN2833" s="1">
        <v>41833.708333333336</v>
      </c>
      <c r="AP2833" t="s">
        <v>113</v>
      </c>
      <c r="AU2833" t="s">
        <v>6704</v>
      </c>
      <c r="AY2833" t="s">
        <v>106</v>
      </c>
      <c r="AZ2833">
        <v>0</v>
      </c>
      <c r="BA2833">
        <v>0</v>
      </c>
      <c r="BD2833" s="3">
        <v>41321.661805555559</v>
      </c>
      <c r="BE2833" s="3">
        <v>41321.663888888892</v>
      </c>
      <c r="BF2833" t="s">
        <v>115</v>
      </c>
      <c r="BG2833" t="s">
        <v>115</v>
      </c>
      <c r="BH2833">
        <v>8149</v>
      </c>
      <c r="BM2833">
        <v>43550</v>
      </c>
      <c r="BR2833" t="s">
        <v>116</v>
      </c>
      <c r="BS2833" t="s">
        <v>117</v>
      </c>
      <c r="BU2833">
        <v>1</v>
      </c>
      <c r="BV2833" t="s">
        <v>118</v>
      </c>
      <c r="BX2833" t="s">
        <v>119</v>
      </c>
      <c r="BY2833" t="s">
        <v>119</v>
      </c>
      <c r="BZ2833" t="s">
        <v>119</v>
      </c>
      <c r="CA2833">
        <v>1</v>
      </c>
      <c r="CC2833" t="s">
        <v>120</v>
      </c>
      <c r="CH2833">
        <v>540</v>
      </c>
      <c r="CI2833">
        <v>42350</v>
      </c>
      <c r="CJ2833" t="s">
        <v>106</v>
      </c>
      <c r="CK2833" t="s">
        <v>106</v>
      </c>
      <c r="CL2833">
        <v>30</v>
      </c>
      <c r="CM2833" t="s">
        <v>3097</v>
      </c>
      <c r="CO2833">
        <v>124829</v>
      </c>
      <c r="CQ2833">
        <v>0</v>
      </c>
      <c r="CR2833">
        <v>0</v>
      </c>
      <c r="CS2833">
        <v>0</v>
      </c>
      <c r="CY2833" t="s">
        <v>123</v>
      </c>
      <c r="CZ2833" t="s">
        <v>124</v>
      </c>
      <c r="DD2833" t="str" cm="1">
        <f t="array" ref="DD2833">TEXT(_xlfn.SEQUENCE(1, DATEDIF(AG2833, AH2833, "m") + 1, AG2833, 30), "YYYY-APMM")</f>
        <v>2014-AP06</v>
      </c>
      <c r="DN2833">
        <f t="shared" si="88"/>
        <v>1500</v>
      </c>
      <c r="DO2833" t="str">
        <f t="shared" si="89"/>
        <v>LABOR- SUBCONTRACTOR</v>
      </c>
    </row>
    <row r="2834" spans="1:119" x14ac:dyDescent="0.35">
      <c r="A2834" t="s">
        <v>105</v>
      </c>
      <c r="B2834">
        <v>502119</v>
      </c>
      <c r="C2834">
        <v>6359</v>
      </c>
      <c r="D2834">
        <v>124830</v>
      </c>
      <c r="E2834">
        <v>13662</v>
      </c>
      <c r="F2834">
        <v>0</v>
      </c>
      <c r="G2834" t="s">
        <v>106</v>
      </c>
      <c r="H2834" t="s">
        <v>106</v>
      </c>
      <c r="I2834" t="s">
        <v>106</v>
      </c>
      <c r="J2834" t="s">
        <v>107</v>
      </c>
      <c r="K2834" t="s">
        <v>108</v>
      </c>
      <c r="L2834" t="s">
        <v>109</v>
      </c>
      <c r="M2834" t="s">
        <v>110</v>
      </c>
      <c r="N2834" t="s">
        <v>6705</v>
      </c>
      <c r="O2834" t="s">
        <v>3102</v>
      </c>
      <c r="P2834">
        <v>8178</v>
      </c>
      <c r="Q2834">
        <v>0</v>
      </c>
      <c r="R2834">
        <v>0</v>
      </c>
      <c r="S2834">
        <v>200</v>
      </c>
      <c r="T2834">
        <v>0</v>
      </c>
      <c r="U2834">
        <v>3000</v>
      </c>
      <c r="V2834">
        <v>3000</v>
      </c>
      <c r="W2834">
        <v>200</v>
      </c>
      <c r="X2834">
        <v>0</v>
      </c>
      <c r="Y2834">
        <v>0</v>
      </c>
      <c r="Z2834">
        <v>0</v>
      </c>
      <c r="AD2834" s="1">
        <v>41805.333333333336</v>
      </c>
      <c r="AE2834" s="1">
        <v>41833.708333333336</v>
      </c>
      <c r="AG2834" s="1">
        <v>41805.333333333336</v>
      </c>
      <c r="AH2834" s="1">
        <v>41833.708333333336</v>
      </c>
      <c r="AI2834" s="1">
        <v>41805.333333333336</v>
      </c>
      <c r="AJ2834" s="1">
        <v>41833.708333333336</v>
      </c>
      <c r="AK2834" s="1">
        <v>41805.333333333336</v>
      </c>
      <c r="AL2834" s="1">
        <v>41833.708333333336</v>
      </c>
      <c r="AM2834" s="1">
        <v>41805.333333333336</v>
      </c>
      <c r="AN2834" s="1">
        <v>41833.708333333336</v>
      </c>
      <c r="AP2834" t="s">
        <v>113</v>
      </c>
      <c r="AU2834" t="s">
        <v>6706</v>
      </c>
      <c r="AY2834" t="s">
        <v>106</v>
      </c>
      <c r="AZ2834">
        <v>0</v>
      </c>
      <c r="BA2834">
        <v>0</v>
      </c>
      <c r="BD2834" s="3">
        <v>41321.661805555559</v>
      </c>
      <c r="BE2834" s="3">
        <v>41321.663888888892</v>
      </c>
      <c r="BF2834" t="s">
        <v>115</v>
      </c>
      <c r="BG2834" t="s">
        <v>115</v>
      </c>
      <c r="BH2834">
        <v>8149</v>
      </c>
      <c r="BM2834">
        <v>43550</v>
      </c>
      <c r="BR2834" t="s">
        <v>116</v>
      </c>
      <c r="BS2834" t="s">
        <v>117</v>
      </c>
      <c r="BU2834">
        <v>1</v>
      </c>
      <c r="BV2834" t="s">
        <v>118</v>
      </c>
      <c r="BX2834" t="s">
        <v>119</v>
      </c>
      <c r="BY2834" t="s">
        <v>119</v>
      </c>
      <c r="BZ2834" t="s">
        <v>119</v>
      </c>
      <c r="CA2834">
        <v>1</v>
      </c>
      <c r="CC2834" t="s">
        <v>120</v>
      </c>
      <c r="CH2834">
        <v>540</v>
      </c>
      <c r="CI2834">
        <v>42350</v>
      </c>
      <c r="CJ2834" t="s">
        <v>106</v>
      </c>
      <c r="CK2834" t="s">
        <v>106</v>
      </c>
      <c r="CL2834">
        <v>30</v>
      </c>
      <c r="CM2834" t="s">
        <v>3097</v>
      </c>
      <c r="CO2834">
        <v>124829</v>
      </c>
      <c r="CQ2834">
        <v>0</v>
      </c>
      <c r="CR2834">
        <v>0</v>
      </c>
      <c r="CS2834">
        <v>0</v>
      </c>
      <c r="CY2834" t="s">
        <v>123</v>
      </c>
      <c r="CZ2834" t="s">
        <v>124</v>
      </c>
      <c r="DD2834" t="str" cm="1">
        <f t="array" ref="DD2834">TEXT(_xlfn.SEQUENCE(1, DATEDIF(AG2834, AH2834, "m") + 1, AG2834, 30), "YYYY-APMM")</f>
        <v>2014-AP06</v>
      </c>
      <c r="DN2834">
        <f t="shared" si="88"/>
        <v>3000</v>
      </c>
      <c r="DO2834" t="str">
        <f t="shared" si="89"/>
        <v>LABOR- SUBCONTRACTOR</v>
      </c>
    </row>
    <row r="2835" spans="1:119" x14ac:dyDescent="0.35">
      <c r="A2835" t="s">
        <v>105</v>
      </c>
      <c r="B2835">
        <v>502120</v>
      </c>
      <c r="C2835">
        <v>6359</v>
      </c>
      <c r="D2835">
        <v>124830</v>
      </c>
      <c r="E2835">
        <v>13662</v>
      </c>
      <c r="F2835">
        <v>0</v>
      </c>
      <c r="G2835" t="s">
        <v>106</v>
      </c>
      <c r="H2835" t="s">
        <v>106</v>
      </c>
      <c r="I2835" t="s">
        <v>106</v>
      </c>
      <c r="J2835" t="s">
        <v>107</v>
      </c>
      <c r="K2835" t="s">
        <v>108</v>
      </c>
      <c r="L2835" t="s">
        <v>109</v>
      </c>
      <c r="M2835" t="s">
        <v>110</v>
      </c>
      <c r="N2835" t="s">
        <v>6707</v>
      </c>
      <c r="O2835" t="s">
        <v>3095</v>
      </c>
      <c r="P2835">
        <v>8178</v>
      </c>
      <c r="Q2835">
        <v>0</v>
      </c>
      <c r="R2835">
        <v>0</v>
      </c>
      <c r="S2835">
        <v>200</v>
      </c>
      <c r="T2835">
        <v>0</v>
      </c>
      <c r="U2835">
        <v>3000</v>
      </c>
      <c r="V2835">
        <v>3000</v>
      </c>
      <c r="W2835">
        <v>200</v>
      </c>
      <c r="X2835">
        <v>0</v>
      </c>
      <c r="Y2835">
        <v>0</v>
      </c>
      <c r="Z2835">
        <v>0</v>
      </c>
      <c r="AD2835" s="1">
        <v>41805.333333333336</v>
      </c>
      <c r="AE2835" s="1">
        <v>41833.708333333336</v>
      </c>
      <c r="AG2835" s="1">
        <v>41805.333333333336</v>
      </c>
      <c r="AH2835" s="1">
        <v>41833.708333333336</v>
      </c>
      <c r="AI2835" s="1">
        <v>41805.333333333336</v>
      </c>
      <c r="AJ2835" s="1">
        <v>41833.708333333336</v>
      </c>
      <c r="AK2835" s="1">
        <v>41805.333333333336</v>
      </c>
      <c r="AL2835" s="1">
        <v>41833.708333333336</v>
      </c>
      <c r="AM2835" s="1">
        <v>41805.333333333336</v>
      </c>
      <c r="AN2835" s="1">
        <v>41833.708333333336</v>
      </c>
      <c r="AP2835" t="s">
        <v>113</v>
      </c>
      <c r="AU2835" t="s">
        <v>6708</v>
      </c>
      <c r="AY2835" t="s">
        <v>106</v>
      </c>
      <c r="AZ2835">
        <v>0</v>
      </c>
      <c r="BA2835">
        <v>0</v>
      </c>
      <c r="BD2835" s="3">
        <v>41321.661805555559</v>
      </c>
      <c r="BE2835" s="3">
        <v>41321.663888888892</v>
      </c>
      <c r="BF2835" t="s">
        <v>115</v>
      </c>
      <c r="BG2835" t="s">
        <v>115</v>
      </c>
      <c r="BH2835">
        <v>8149</v>
      </c>
      <c r="BM2835">
        <v>43550</v>
      </c>
      <c r="BR2835" t="s">
        <v>116</v>
      </c>
      <c r="BS2835" t="s">
        <v>117</v>
      </c>
      <c r="BU2835">
        <v>1</v>
      </c>
      <c r="BV2835" t="s">
        <v>118</v>
      </c>
      <c r="BX2835" t="s">
        <v>119</v>
      </c>
      <c r="BY2835" t="s">
        <v>119</v>
      </c>
      <c r="BZ2835" t="s">
        <v>119</v>
      </c>
      <c r="CA2835">
        <v>1</v>
      </c>
      <c r="CC2835" t="s">
        <v>120</v>
      </c>
      <c r="CH2835">
        <v>540</v>
      </c>
      <c r="CI2835">
        <v>42350</v>
      </c>
      <c r="CJ2835" t="s">
        <v>106</v>
      </c>
      <c r="CK2835" t="s">
        <v>106</v>
      </c>
      <c r="CL2835">
        <v>30</v>
      </c>
      <c r="CM2835" t="s">
        <v>3097</v>
      </c>
      <c r="CO2835">
        <v>124829</v>
      </c>
      <c r="CQ2835">
        <v>0</v>
      </c>
      <c r="CR2835">
        <v>0</v>
      </c>
      <c r="CS2835">
        <v>0</v>
      </c>
      <c r="CY2835" t="s">
        <v>123</v>
      </c>
      <c r="CZ2835" t="s">
        <v>124</v>
      </c>
      <c r="DD2835" t="str" cm="1">
        <f t="array" ref="DD2835">TEXT(_xlfn.SEQUENCE(1, DATEDIF(AG2835, AH2835, "m") + 1, AG2835, 30), "YYYY-APMM")</f>
        <v>2014-AP06</v>
      </c>
      <c r="DN2835">
        <f t="shared" si="88"/>
        <v>3000</v>
      </c>
      <c r="DO2835" t="str">
        <f t="shared" si="89"/>
        <v>LABOR- SUBCONTRACTOR</v>
      </c>
    </row>
    <row r="2836" spans="1:119" x14ac:dyDescent="0.35">
      <c r="A2836" t="s">
        <v>105</v>
      </c>
      <c r="B2836">
        <v>502121</v>
      </c>
      <c r="C2836">
        <v>6359</v>
      </c>
      <c r="D2836">
        <v>124833</v>
      </c>
      <c r="E2836">
        <v>13662</v>
      </c>
      <c r="F2836">
        <v>0</v>
      </c>
      <c r="G2836" t="s">
        <v>106</v>
      </c>
      <c r="H2836" t="s">
        <v>106</v>
      </c>
      <c r="I2836" t="s">
        <v>106</v>
      </c>
      <c r="J2836" t="s">
        <v>107</v>
      </c>
      <c r="K2836" t="s">
        <v>108</v>
      </c>
      <c r="L2836" t="s">
        <v>109</v>
      </c>
      <c r="M2836" t="s">
        <v>110</v>
      </c>
      <c r="N2836" t="s">
        <v>6709</v>
      </c>
      <c r="O2836" t="s">
        <v>3023</v>
      </c>
      <c r="P2836">
        <v>8178</v>
      </c>
      <c r="Q2836">
        <v>16</v>
      </c>
      <c r="R2836">
        <v>0</v>
      </c>
      <c r="S2836">
        <v>144</v>
      </c>
      <c r="T2836">
        <v>0</v>
      </c>
      <c r="U2836">
        <v>309.60000000000002</v>
      </c>
      <c r="V2836">
        <v>309.60000000000002</v>
      </c>
      <c r="W2836">
        <v>144</v>
      </c>
      <c r="X2836">
        <v>0</v>
      </c>
      <c r="Y2836">
        <v>0</v>
      </c>
      <c r="Z2836">
        <v>0</v>
      </c>
      <c r="AD2836" s="1">
        <v>41771.333333333336</v>
      </c>
      <c r="AE2836" s="1">
        <v>41791.708333333336</v>
      </c>
      <c r="AG2836" s="1">
        <v>41769.333333333336</v>
      </c>
      <c r="AH2836" s="1">
        <v>41788.708333333336</v>
      </c>
      <c r="AI2836" s="1">
        <v>41769.333333333336</v>
      </c>
      <c r="AJ2836" s="1">
        <v>41788.708333333336</v>
      </c>
      <c r="AK2836" s="1">
        <v>41769.333333333336</v>
      </c>
      <c r="AL2836" s="1">
        <v>41788.708333333336</v>
      </c>
      <c r="AM2836" s="1">
        <v>41771.333333333336</v>
      </c>
      <c r="AN2836" s="1">
        <v>41791.708333333336</v>
      </c>
      <c r="AP2836" t="s">
        <v>113</v>
      </c>
      <c r="AU2836" t="s">
        <v>6710</v>
      </c>
      <c r="AY2836" t="s">
        <v>106</v>
      </c>
      <c r="AZ2836">
        <v>0</v>
      </c>
      <c r="BA2836">
        <v>0</v>
      </c>
      <c r="BD2836" s="3">
        <v>41321.661805555559</v>
      </c>
      <c r="BE2836" s="3">
        <v>41321.663888888892</v>
      </c>
      <c r="BF2836" t="s">
        <v>115</v>
      </c>
      <c r="BG2836" t="s">
        <v>115</v>
      </c>
      <c r="BH2836">
        <v>8149</v>
      </c>
      <c r="BM2836">
        <v>43550</v>
      </c>
      <c r="BR2836" t="s">
        <v>116</v>
      </c>
      <c r="BS2836" t="s">
        <v>117</v>
      </c>
      <c r="BU2836">
        <v>1</v>
      </c>
      <c r="BV2836" t="s">
        <v>118</v>
      </c>
      <c r="BX2836" t="s">
        <v>119</v>
      </c>
      <c r="BY2836" t="s">
        <v>119</v>
      </c>
      <c r="BZ2836" t="s">
        <v>119</v>
      </c>
      <c r="CA2836">
        <v>1</v>
      </c>
      <c r="CC2836" t="s">
        <v>120</v>
      </c>
      <c r="CH2836">
        <v>540</v>
      </c>
      <c r="CI2836">
        <v>42200</v>
      </c>
      <c r="CJ2836" t="s">
        <v>106</v>
      </c>
      <c r="CK2836" t="s">
        <v>106</v>
      </c>
      <c r="CL2836">
        <v>20</v>
      </c>
      <c r="CM2836" t="s">
        <v>2867</v>
      </c>
      <c r="CO2836">
        <v>124832</v>
      </c>
      <c r="CQ2836">
        <v>0</v>
      </c>
      <c r="CR2836">
        <v>0</v>
      </c>
      <c r="CS2836">
        <v>0</v>
      </c>
      <c r="CY2836" t="s">
        <v>123</v>
      </c>
      <c r="CZ2836" t="s">
        <v>124</v>
      </c>
      <c r="DD2836" t="str" cm="1">
        <f t="array" ref="DD2836">TEXT(_xlfn.SEQUENCE(1, DATEDIF(AG2836, AH2836, "m") + 1, AG2836, 30), "YYYY-APMM")</f>
        <v>2014-AP05</v>
      </c>
      <c r="DN2836">
        <f t="shared" si="88"/>
        <v>309.60000000000002</v>
      </c>
      <c r="DO2836" t="str">
        <f t="shared" si="89"/>
        <v>LABOR- SUBCONTRACTOR</v>
      </c>
    </row>
    <row r="2837" spans="1:119" x14ac:dyDescent="0.35">
      <c r="A2837" t="s">
        <v>105</v>
      </c>
      <c r="B2837">
        <v>502122</v>
      </c>
      <c r="C2837">
        <v>6359</v>
      </c>
      <c r="D2837">
        <v>124833</v>
      </c>
      <c r="E2837">
        <v>13662</v>
      </c>
      <c r="F2837">
        <v>0</v>
      </c>
      <c r="G2837" t="s">
        <v>106</v>
      </c>
      <c r="H2837" t="s">
        <v>106</v>
      </c>
      <c r="I2837" t="s">
        <v>106</v>
      </c>
      <c r="J2837" t="s">
        <v>107</v>
      </c>
      <c r="K2837" t="s">
        <v>108</v>
      </c>
      <c r="L2837" t="s">
        <v>109</v>
      </c>
      <c r="M2837" t="s">
        <v>110</v>
      </c>
      <c r="N2837" t="s">
        <v>6711</v>
      </c>
      <c r="O2837" t="s">
        <v>3026</v>
      </c>
      <c r="P2837">
        <v>8178</v>
      </c>
      <c r="Q2837">
        <v>16</v>
      </c>
      <c r="R2837">
        <v>16</v>
      </c>
      <c r="S2837">
        <v>184</v>
      </c>
      <c r="T2837">
        <v>0</v>
      </c>
      <c r="U2837">
        <v>4725.6000000000004</v>
      </c>
      <c r="V2837">
        <v>4725.6000000000004</v>
      </c>
      <c r="W2837">
        <v>184</v>
      </c>
      <c r="X2837">
        <v>0</v>
      </c>
      <c r="Y2837">
        <v>0</v>
      </c>
      <c r="Z2837">
        <v>0</v>
      </c>
      <c r="AD2837" s="1">
        <v>41778.333333333336</v>
      </c>
      <c r="AE2837" s="1">
        <v>41804.708333333336</v>
      </c>
      <c r="AG2837" s="1">
        <v>41776.333333333336</v>
      </c>
      <c r="AH2837" s="1">
        <v>41801.708333333336</v>
      </c>
      <c r="AI2837" s="1">
        <v>41776.333333333336</v>
      </c>
      <c r="AJ2837" s="1">
        <v>41801.708333333336</v>
      </c>
      <c r="AK2837" s="1">
        <v>41776.333333333336</v>
      </c>
      <c r="AL2837" s="1">
        <v>41801.708333333336</v>
      </c>
      <c r="AM2837" s="1">
        <v>41778.333333333336</v>
      </c>
      <c r="AN2837" s="1">
        <v>41804.708333333336</v>
      </c>
      <c r="AP2837" t="s">
        <v>113</v>
      </c>
      <c r="AU2837" t="s">
        <v>6712</v>
      </c>
      <c r="AY2837" t="s">
        <v>106</v>
      </c>
      <c r="AZ2837">
        <v>0</v>
      </c>
      <c r="BA2837">
        <v>0</v>
      </c>
      <c r="BD2837" s="3">
        <v>41321.661805555559</v>
      </c>
      <c r="BE2837" s="3">
        <v>41321.663888888892</v>
      </c>
      <c r="BF2837" t="s">
        <v>115</v>
      </c>
      <c r="BG2837" t="s">
        <v>115</v>
      </c>
      <c r="BH2837">
        <v>8149</v>
      </c>
      <c r="BM2837">
        <v>43550</v>
      </c>
      <c r="BR2837" t="s">
        <v>116</v>
      </c>
      <c r="BS2837" t="s">
        <v>117</v>
      </c>
      <c r="BU2837">
        <v>1</v>
      </c>
      <c r="BV2837" t="s">
        <v>118</v>
      </c>
      <c r="BX2837" t="s">
        <v>119</v>
      </c>
      <c r="BY2837" t="s">
        <v>119</v>
      </c>
      <c r="BZ2837" t="s">
        <v>119</v>
      </c>
      <c r="CA2837">
        <v>1</v>
      </c>
      <c r="CC2837" t="s">
        <v>120</v>
      </c>
      <c r="CH2837">
        <v>540</v>
      </c>
      <c r="CI2837">
        <v>42200</v>
      </c>
      <c r="CJ2837" t="s">
        <v>106</v>
      </c>
      <c r="CK2837" t="s">
        <v>106</v>
      </c>
      <c r="CL2837">
        <v>20</v>
      </c>
      <c r="CM2837" t="s">
        <v>2867</v>
      </c>
      <c r="CO2837">
        <v>124832</v>
      </c>
      <c r="CQ2837">
        <v>0</v>
      </c>
      <c r="CR2837">
        <v>0</v>
      </c>
      <c r="CS2837">
        <v>0</v>
      </c>
      <c r="CY2837" t="s">
        <v>123</v>
      </c>
      <c r="CZ2837" t="s">
        <v>124</v>
      </c>
      <c r="DD2837" t="str" cm="1">
        <f t="array" ref="DD2837">TEXT(_xlfn.SEQUENCE(1, DATEDIF(AG2837, AH2837, "m") + 1, AG2837, 30), "YYYY-APMM")</f>
        <v>2014-AP05</v>
      </c>
      <c r="DN2837">
        <f t="shared" si="88"/>
        <v>4725.6000000000004</v>
      </c>
      <c r="DO2837" t="str">
        <f t="shared" si="89"/>
        <v>LABOR- SUBCONTRACTOR</v>
      </c>
    </row>
    <row r="2838" spans="1:119" x14ac:dyDescent="0.35">
      <c r="A2838" t="s">
        <v>105</v>
      </c>
      <c r="B2838">
        <v>502123</v>
      </c>
      <c r="C2838">
        <v>6359</v>
      </c>
      <c r="D2838">
        <v>124834</v>
      </c>
      <c r="E2838">
        <v>13662</v>
      </c>
      <c r="F2838">
        <v>0</v>
      </c>
      <c r="G2838" t="s">
        <v>106</v>
      </c>
      <c r="H2838" t="s">
        <v>106</v>
      </c>
      <c r="I2838" t="s">
        <v>106</v>
      </c>
      <c r="J2838" t="s">
        <v>107</v>
      </c>
      <c r="K2838" t="s">
        <v>108</v>
      </c>
      <c r="L2838" t="s">
        <v>109</v>
      </c>
      <c r="M2838" t="s">
        <v>110</v>
      </c>
      <c r="N2838" t="s">
        <v>6713</v>
      </c>
      <c r="O2838" t="s">
        <v>3017</v>
      </c>
      <c r="P2838">
        <v>8178</v>
      </c>
      <c r="Q2838">
        <v>392</v>
      </c>
      <c r="R2838">
        <v>0</v>
      </c>
      <c r="S2838">
        <v>200</v>
      </c>
      <c r="T2838">
        <v>0</v>
      </c>
      <c r="U2838">
        <v>1461.6</v>
      </c>
      <c r="V2838">
        <v>1461.6</v>
      </c>
      <c r="W2838">
        <v>200</v>
      </c>
      <c r="X2838">
        <v>0</v>
      </c>
      <c r="Y2838">
        <v>0</v>
      </c>
      <c r="Z2838">
        <v>0</v>
      </c>
      <c r="AD2838" s="1">
        <v>41741.333333333336</v>
      </c>
      <c r="AE2838" s="1">
        <v>41769.708333333336</v>
      </c>
      <c r="AG2838" s="1">
        <v>41683.333333333336</v>
      </c>
      <c r="AH2838" s="1">
        <v>41711.708333333336</v>
      </c>
      <c r="AI2838" s="1">
        <v>41683.333333333336</v>
      </c>
      <c r="AJ2838" s="1">
        <v>41711.708333333336</v>
      </c>
      <c r="AK2838" s="1">
        <v>41683.333333333336</v>
      </c>
      <c r="AL2838" s="1">
        <v>41711.708333333336</v>
      </c>
      <c r="AM2838" s="1">
        <v>41741.333333333336</v>
      </c>
      <c r="AN2838" s="1">
        <v>41769.708333333336</v>
      </c>
      <c r="AP2838" t="s">
        <v>113</v>
      </c>
      <c r="AU2838" t="s">
        <v>6714</v>
      </c>
      <c r="AY2838" t="s">
        <v>106</v>
      </c>
      <c r="AZ2838">
        <v>0</v>
      </c>
      <c r="BA2838">
        <v>0</v>
      </c>
      <c r="BD2838" s="3">
        <v>41321.661805555559</v>
      </c>
      <c r="BE2838" s="3">
        <v>41328.377083333333</v>
      </c>
      <c r="BF2838" t="s">
        <v>115</v>
      </c>
      <c r="BG2838" t="s">
        <v>115</v>
      </c>
      <c r="BH2838">
        <v>8149</v>
      </c>
      <c r="BM2838">
        <v>43550</v>
      </c>
      <c r="BR2838" t="s">
        <v>116</v>
      </c>
      <c r="BS2838" t="s">
        <v>117</v>
      </c>
      <c r="BU2838">
        <v>1</v>
      </c>
      <c r="BV2838" t="s">
        <v>118</v>
      </c>
      <c r="BX2838" t="s">
        <v>119</v>
      </c>
      <c r="BY2838" t="s">
        <v>119</v>
      </c>
      <c r="BZ2838" t="s">
        <v>119</v>
      </c>
      <c r="CA2838">
        <v>1</v>
      </c>
      <c r="CC2838" t="s">
        <v>120</v>
      </c>
      <c r="CH2838">
        <v>540</v>
      </c>
      <c r="CI2838">
        <v>42180</v>
      </c>
      <c r="CJ2838" t="s">
        <v>106</v>
      </c>
      <c r="CK2838" t="s">
        <v>106</v>
      </c>
      <c r="CL2838">
        <v>10</v>
      </c>
      <c r="CM2838" t="s">
        <v>2889</v>
      </c>
      <c r="CO2838">
        <v>124832</v>
      </c>
      <c r="CQ2838">
        <v>0</v>
      </c>
      <c r="CR2838">
        <v>0</v>
      </c>
      <c r="CS2838">
        <v>0</v>
      </c>
      <c r="CY2838" t="s">
        <v>123</v>
      </c>
      <c r="CZ2838" t="s">
        <v>124</v>
      </c>
      <c r="DD2838" t="str" cm="1">
        <f t="array" ref="DD2838:DE2838">TEXT(_xlfn.SEQUENCE(1, DATEDIF(AG2838, AH2838, "m") + 1, AG2838, 30), "YYYY-APMM")</f>
        <v>2014-AP02</v>
      </c>
      <c r="DE2838" t="str">
        <v>2014-AP03</v>
      </c>
      <c r="DN2838">
        <f t="shared" si="88"/>
        <v>730.8</v>
      </c>
      <c r="DO2838" t="str">
        <f t="shared" si="89"/>
        <v>LABOR- SUBCONTRACTOR</v>
      </c>
    </row>
    <row r="2839" spans="1:119" x14ac:dyDescent="0.35">
      <c r="A2839" t="s">
        <v>105</v>
      </c>
      <c r="B2839">
        <v>502124</v>
      </c>
      <c r="C2839">
        <v>6359</v>
      </c>
      <c r="D2839">
        <v>124834</v>
      </c>
      <c r="E2839">
        <v>13662</v>
      </c>
      <c r="F2839">
        <v>0</v>
      </c>
      <c r="G2839" t="s">
        <v>106</v>
      </c>
      <c r="H2839" t="s">
        <v>106</v>
      </c>
      <c r="I2839" t="s">
        <v>106</v>
      </c>
      <c r="J2839" t="s">
        <v>107</v>
      </c>
      <c r="K2839" t="s">
        <v>108</v>
      </c>
      <c r="L2839" t="s">
        <v>109</v>
      </c>
      <c r="M2839" t="s">
        <v>110</v>
      </c>
      <c r="N2839" t="s">
        <v>6715</v>
      </c>
      <c r="O2839" t="s">
        <v>3020</v>
      </c>
      <c r="P2839">
        <v>8178</v>
      </c>
      <c r="Q2839">
        <v>288</v>
      </c>
      <c r="R2839">
        <v>40</v>
      </c>
      <c r="S2839">
        <v>160</v>
      </c>
      <c r="T2839">
        <v>0</v>
      </c>
      <c r="U2839">
        <v>542.4</v>
      </c>
      <c r="V2839">
        <v>542.4</v>
      </c>
      <c r="W2839">
        <v>160</v>
      </c>
      <c r="X2839">
        <v>0</v>
      </c>
      <c r="Y2839">
        <v>0</v>
      </c>
      <c r="Z2839">
        <v>0</v>
      </c>
      <c r="AD2839" s="1">
        <v>41743.333333333336</v>
      </c>
      <c r="AE2839" s="1">
        <v>41765.708333333336</v>
      </c>
      <c r="AG2839" s="1">
        <v>41701.333333333336</v>
      </c>
      <c r="AH2839" s="1">
        <v>41723.708333333336</v>
      </c>
      <c r="AI2839" s="1">
        <v>41701.333333333336</v>
      </c>
      <c r="AJ2839" s="1">
        <v>41723.708333333336</v>
      </c>
      <c r="AK2839" s="1">
        <v>41701.333333333336</v>
      </c>
      <c r="AL2839" s="1">
        <v>41723.708333333336</v>
      </c>
      <c r="AM2839" s="1">
        <v>41743.333333333336</v>
      </c>
      <c r="AN2839" s="1">
        <v>41765.708333333336</v>
      </c>
      <c r="AP2839" t="s">
        <v>113</v>
      </c>
      <c r="AU2839" t="s">
        <v>6716</v>
      </c>
      <c r="AY2839" t="s">
        <v>106</v>
      </c>
      <c r="AZ2839">
        <v>0</v>
      </c>
      <c r="BA2839">
        <v>0</v>
      </c>
      <c r="BD2839" s="3">
        <v>41321.661805555559</v>
      </c>
      <c r="BE2839" s="3">
        <v>41328.377083333333</v>
      </c>
      <c r="BF2839" t="s">
        <v>115</v>
      </c>
      <c r="BG2839" t="s">
        <v>115</v>
      </c>
      <c r="BH2839">
        <v>8149</v>
      </c>
      <c r="BM2839">
        <v>43550</v>
      </c>
      <c r="BR2839" t="s">
        <v>116</v>
      </c>
      <c r="BS2839" t="s">
        <v>117</v>
      </c>
      <c r="BU2839">
        <v>1</v>
      </c>
      <c r="BV2839" t="s">
        <v>118</v>
      </c>
      <c r="BX2839" t="s">
        <v>119</v>
      </c>
      <c r="BY2839" t="s">
        <v>119</v>
      </c>
      <c r="BZ2839" t="s">
        <v>119</v>
      </c>
      <c r="CA2839">
        <v>1</v>
      </c>
      <c r="CC2839" t="s">
        <v>120</v>
      </c>
      <c r="CH2839">
        <v>540</v>
      </c>
      <c r="CI2839">
        <v>42180</v>
      </c>
      <c r="CJ2839" t="s">
        <v>106</v>
      </c>
      <c r="CK2839" t="s">
        <v>106</v>
      </c>
      <c r="CL2839">
        <v>10</v>
      </c>
      <c r="CM2839" t="s">
        <v>2889</v>
      </c>
      <c r="CO2839">
        <v>124832</v>
      </c>
      <c r="CQ2839">
        <v>0</v>
      </c>
      <c r="CR2839">
        <v>0</v>
      </c>
      <c r="CS2839">
        <v>0</v>
      </c>
      <c r="CY2839" t="s">
        <v>123</v>
      </c>
      <c r="CZ2839" t="s">
        <v>124</v>
      </c>
      <c r="DD2839" t="str" cm="1">
        <f t="array" ref="DD2839">TEXT(_xlfn.SEQUENCE(1, DATEDIF(AG2839, AH2839, "m") + 1, AG2839, 30), "YYYY-APMM")</f>
        <v>2014-AP03</v>
      </c>
      <c r="DN2839">
        <f t="shared" si="88"/>
        <v>542.4</v>
      </c>
      <c r="DO2839" t="str">
        <f t="shared" si="89"/>
        <v>LABOR- SUBCONTRACTOR</v>
      </c>
    </row>
    <row r="2840" spans="1:119" x14ac:dyDescent="0.35">
      <c r="A2840" t="s">
        <v>105</v>
      </c>
      <c r="B2840">
        <v>502125</v>
      </c>
      <c r="C2840">
        <v>6359</v>
      </c>
      <c r="D2840">
        <v>124834</v>
      </c>
      <c r="E2840">
        <v>13662</v>
      </c>
      <c r="F2840">
        <v>0</v>
      </c>
      <c r="G2840" t="s">
        <v>106</v>
      </c>
      <c r="H2840" t="s">
        <v>106</v>
      </c>
      <c r="I2840" t="s">
        <v>106</v>
      </c>
      <c r="J2840" t="s">
        <v>107</v>
      </c>
      <c r="K2840" t="s">
        <v>108</v>
      </c>
      <c r="L2840" t="s">
        <v>109</v>
      </c>
      <c r="M2840" t="s">
        <v>110</v>
      </c>
      <c r="N2840" t="s">
        <v>6717</v>
      </c>
      <c r="O2840" t="s">
        <v>3002</v>
      </c>
      <c r="P2840">
        <v>8178</v>
      </c>
      <c r="Q2840">
        <v>360</v>
      </c>
      <c r="R2840">
        <v>0</v>
      </c>
      <c r="S2840">
        <v>200</v>
      </c>
      <c r="T2840">
        <v>0</v>
      </c>
      <c r="U2840">
        <v>1102.8</v>
      </c>
      <c r="V2840">
        <v>1102.8</v>
      </c>
      <c r="W2840">
        <v>200</v>
      </c>
      <c r="X2840">
        <v>0</v>
      </c>
      <c r="Y2840">
        <v>0</v>
      </c>
      <c r="Z2840">
        <v>0</v>
      </c>
      <c r="AD2840" s="1">
        <v>41652.333333333336</v>
      </c>
      <c r="AE2840" s="1">
        <v>41680.708333333336</v>
      </c>
      <c r="AG2840" s="1">
        <v>41598.333333333336</v>
      </c>
      <c r="AH2840" s="1">
        <v>41627.708333333336</v>
      </c>
      <c r="AI2840" s="1">
        <v>41598.333333333336</v>
      </c>
      <c r="AJ2840" s="1">
        <v>41627.708333333336</v>
      </c>
      <c r="AK2840" s="1">
        <v>41598.333333333336</v>
      </c>
      <c r="AL2840" s="1">
        <v>41627.708333333336</v>
      </c>
      <c r="AM2840" s="1">
        <v>41652.333333333336</v>
      </c>
      <c r="AN2840" s="1">
        <v>41680.708333333336</v>
      </c>
      <c r="AP2840" t="s">
        <v>113</v>
      </c>
      <c r="AU2840" t="s">
        <v>6718</v>
      </c>
      <c r="AY2840" t="s">
        <v>106</v>
      </c>
      <c r="AZ2840">
        <v>0</v>
      </c>
      <c r="BA2840">
        <v>0</v>
      </c>
      <c r="BD2840" s="3">
        <v>41321.661805555559</v>
      </c>
      <c r="BE2840" s="3">
        <v>41328.377083333333</v>
      </c>
      <c r="BF2840" t="s">
        <v>115</v>
      </c>
      <c r="BG2840" t="s">
        <v>115</v>
      </c>
      <c r="BH2840">
        <v>8149</v>
      </c>
      <c r="BM2840">
        <v>43550</v>
      </c>
      <c r="BR2840" t="s">
        <v>116</v>
      </c>
      <c r="BS2840" t="s">
        <v>117</v>
      </c>
      <c r="BU2840">
        <v>1</v>
      </c>
      <c r="BV2840" t="s">
        <v>118</v>
      </c>
      <c r="BX2840" t="s">
        <v>119</v>
      </c>
      <c r="BY2840" t="s">
        <v>119</v>
      </c>
      <c r="BZ2840" t="s">
        <v>119</v>
      </c>
      <c r="CA2840">
        <v>1</v>
      </c>
      <c r="CC2840" t="s">
        <v>120</v>
      </c>
      <c r="CH2840">
        <v>540</v>
      </c>
      <c r="CI2840">
        <v>42180</v>
      </c>
      <c r="CJ2840" t="s">
        <v>106</v>
      </c>
      <c r="CK2840" t="s">
        <v>106</v>
      </c>
      <c r="CL2840">
        <v>10</v>
      </c>
      <c r="CM2840" t="s">
        <v>2889</v>
      </c>
      <c r="CO2840">
        <v>124832</v>
      </c>
      <c r="CQ2840">
        <v>0</v>
      </c>
      <c r="CR2840">
        <v>0</v>
      </c>
      <c r="CS2840">
        <v>0</v>
      </c>
      <c r="CY2840" t="s">
        <v>123</v>
      </c>
      <c r="CZ2840" t="s">
        <v>124</v>
      </c>
      <c r="DD2840" t="str" cm="1">
        <f t="array" ref="DD2840">TEXT(_xlfn.SEQUENCE(1, DATEDIF(AG2840, AH2840, "m") + 1, AG2840, 30), "YYYY-APMM")</f>
        <v>2013-AP11</v>
      </c>
      <c r="DN2840">
        <f t="shared" si="88"/>
        <v>1102.8</v>
      </c>
      <c r="DO2840" t="str">
        <f t="shared" si="89"/>
        <v>LABOR- SUBCONTRACTOR</v>
      </c>
    </row>
    <row r="2841" spans="1:119" x14ac:dyDescent="0.35">
      <c r="A2841" t="s">
        <v>105</v>
      </c>
      <c r="B2841">
        <v>502126</v>
      </c>
      <c r="C2841">
        <v>6359</v>
      </c>
      <c r="D2841">
        <v>124834</v>
      </c>
      <c r="E2841">
        <v>13662</v>
      </c>
      <c r="F2841">
        <v>0</v>
      </c>
      <c r="G2841" t="s">
        <v>106</v>
      </c>
      <c r="H2841" t="s">
        <v>106</v>
      </c>
      <c r="I2841" t="s">
        <v>106</v>
      </c>
      <c r="J2841" t="s">
        <v>107</v>
      </c>
      <c r="K2841" t="s">
        <v>108</v>
      </c>
      <c r="L2841" t="s">
        <v>109</v>
      </c>
      <c r="M2841" t="s">
        <v>110</v>
      </c>
      <c r="N2841" t="s">
        <v>6719</v>
      </c>
      <c r="O2841" t="s">
        <v>3005</v>
      </c>
      <c r="P2841">
        <v>8178</v>
      </c>
      <c r="Q2841">
        <v>504</v>
      </c>
      <c r="R2841">
        <v>0</v>
      </c>
      <c r="S2841">
        <v>160</v>
      </c>
      <c r="T2841">
        <v>0</v>
      </c>
      <c r="U2841">
        <v>1840.8</v>
      </c>
      <c r="V2841">
        <v>1840.8</v>
      </c>
      <c r="W2841">
        <v>160</v>
      </c>
      <c r="X2841">
        <v>0</v>
      </c>
      <c r="Y2841">
        <v>0</v>
      </c>
      <c r="Z2841">
        <v>0</v>
      </c>
      <c r="AD2841" s="1">
        <v>41686.333333333336</v>
      </c>
      <c r="AE2841" s="1">
        <v>41708.708333333336</v>
      </c>
      <c r="AG2841" s="1">
        <v>41610.333333333336</v>
      </c>
      <c r="AH2841" s="1">
        <v>41633.708333333336</v>
      </c>
      <c r="AI2841" s="1">
        <v>41610.333333333336</v>
      </c>
      <c r="AJ2841" s="1">
        <v>41633.708333333336</v>
      </c>
      <c r="AK2841" s="1">
        <v>41610.333333333336</v>
      </c>
      <c r="AL2841" s="1">
        <v>41633.708333333336</v>
      </c>
      <c r="AM2841" s="1">
        <v>41686.333333333336</v>
      </c>
      <c r="AN2841" s="1">
        <v>41708.708333333336</v>
      </c>
      <c r="AP2841" t="s">
        <v>113</v>
      </c>
      <c r="AU2841" t="s">
        <v>6720</v>
      </c>
      <c r="AY2841" t="s">
        <v>106</v>
      </c>
      <c r="AZ2841">
        <v>0</v>
      </c>
      <c r="BA2841">
        <v>0</v>
      </c>
      <c r="BD2841" s="3">
        <v>41321.661805555559</v>
      </c>
      <c r="BE2841" s="3">
        <v>41321.663888888892</v>
      </c>
      <c r="BF2841" t="s">
        <v>115</v>
      </c>
      <c r="BG2841" t="s">
        <v>115</v>
      </c>
      <c r="BH2841">
        <v>8149</v>
      </c>
      <c r="BM2841">
        <v>43550</v>
      </c>
      <c r="BR2841" t="s">
        <v>116</v>
      </c>
      <c r="BS2841" t="s">
        <v>117</v>
      </c>
      <c r="BU2841">
        <v>1</v>
      </c>
      <c r="BV2841" t="s">
        <v>118</v>
      </c>
      <c r="BX2841" t="s">
        <v>119</v>
      </c>
      <c r="BY2841" t="s">
        <v>119</v>
      </c>
      <c r="BZ2841" t="s">
        <v>119</v>
      </c>
      <c r="CA2841">
        <v>1</v>
      </c>
      <c r="CC2841" t="s">
        <v>120</v>
      </c>
      <c r="CH2841">
        <v>540</v>
      </c>
      <c r="CI2841">
        <v>42180</v>
      </c>
      <c r="CJ2841" t="s">
        <v>106</v>
      </c>
      <c r="CK2841" t="s">
        <v>106</v>
      </c>
      <c r="CL2841">
        <v>10</v>
      </c>
      <c r="CM2841" t="s">
        <v>2889</v>
      </c>
      <c r="CO2841">
        <v>124832</v>
      </c>
      <c r="CQ2841">
        <v>0</v>
      </c>
      <c r="CR2841">
        <v>0</v>
      </c>
      <c r="CS2841">
        <v>0</v>
      </c>
      <c r="CY2841" t="s">
        <v>123</v>
      </c>
      <c r="CZ2841" t="s">
        <v>124</v>
      </c>
      <c r="DD2841" t="str" cm="1">
        <f t="array" ref="DD2841">TEXT(_xlfn.SEQUENCE(1, DATEDIF(AG2841, AH2841, "m") + 1, AG2841, 30), "YYYY-APMM")</f>
        <v>2013-AP12</v>
      </c>
      <c r="DN2841">
        <f t="shared" si="88"/>
        <v>1840.8</v>
      </c>
      <c r="DO2841" t="str">
        <f t="shared" si="89"/>
        <v>LABOR- SUBCONTRACTOR</v>
      </c>
    </row>
    <row r="2842" spans="1:119" x14ac:dyDescent="0.35">
      <c r="A2842" t="s">
        <v>105</v>
      </c>
      <c r="B2842">
        <v>502127</v>
      </c>
      <c r="C2842">
        <v>6359</v>
      </c>
      <c r="D2842">
        <v>124834</v>
      </c>
      <c r="E2842">
        <v>13662</v>
      </c>
      <c r="F2842">
        <v>0</v>
      </c>
      <c r="G2842" t="s">
        <v>106</v>
      </c>
      <c r="H2842" t="s">
        <v>106</v>
      </c>
      <c r="I2842" t="s">
        <v>106</v>
      </c>
      <c r="J2842" t="s">
        <v>107</v>
      </c>
      <c r="K2842" t="s">
        <v>108</v>
      </c>
      <c r="L2842" t="s">
        <v>109</v>
      </c>
      <c r="M2842" t="s">
        <v>110</v>
      </c>
      <c r="N2842" t="s">
        <v>6721</v>
      </c>
      <c r="O2842" t="s">
        <v>3008</v>
      </c>
      <c r="P2842">
        <v>8178</v>
      </c>
      <c r="Q2842">
        <v>504</v>
      </c>
      <c r="R2842">
        <v>216</v>
      </c>
      <c r="S2842">
        <v>200</v>
      </c>
      <c r="T2842">
        <v>0</v>
      </c>
      <c r="U2842">
        <v>648</v>
      </c>
      <c r="V2842">
        <v>648</v>
      </c>
      <c r="W2842">
        <v>200</v>
      </c>
      <c r="X2842">
        <v>0</v>
      </c>
      <c r="Y2842">
        <v>0</v>
      </c>
      <c r="Z2842">
        <v>0</v>
      </c>
      <c r="AD2842" s="1">
        <v>41694.333333333336</v>
      </c>
      <c r="AE2842" s="1">
        <v>41722.708333333336</v>
      </c>
      <c r="AG2842" s="1">
        <v>41618.333333333336</v>
      </c>
      <c r="AH2842" s="1">
        <v>41647.708333333336</v>
      </c>
      <c r="AI2842" s="1">
        <v>41618.333333333336</v>
      </c>
      <c r="AJ2842" s="1">
        <v>41647.708333333336</v>
      </c>
      <c r="AK2842" s="1">
        <v>41618.333333333336</v>
      </c>
      <c r="AL2842" s="1">
        <v>41647.708333333336</v>
      </c>
      <c r="AM2842" s="1">
        <v>41694.333333333336</v>
      </c>
      <c r="AN2842" s="1">
        <v>41722.708333333336</v>
      </c>
      <c r="AP2842" t="s">
        <v>113</v>
      </c>
      <c r="AU2842" t="s">
        <v>6722</v>
      </c>
      <c r="AY2842" t="s">
        <v>106</v>
      </c>
      <c r="AZ2842">
        <v>0</v>
      </c>
      <c r="BA2842">
        <v>0</v>
      </c>
      <c r="BD2842" s="3">
        <v>41321.661805555559</v>
      </c>
      <c r="BE2842" s="3">
        <v>41321.663888888892</v>
      </c>
      <c r="BF2842" t="s">
        <v>115</v>
      </c>
      <c r="BG2842" t="s">
        <v>115</v>
      </c>
      <c r="BH2842">
        <v>8149</v>
      </c>
      <c r="BM2842">
        <v>43550</v>
      </c>
      <c r="BR2842" t="s">
        <v>116</v>
      </c>
      <c r="BS2842" t="s">
        <v>117</v>
      </c>
      <c r="BU2842">
        <v>1</v>
      </c>
      <c r="BV2842" t="s">
        <v>118</v>
      </c>
      <c r="BX2842" t="s">
        <v>119</v>
      </c>
      <c r="BY2842" t="s">
        <v>119</v>
      </c>
      <c r="BZ2842" t="s">
        <v>119</v>
      </c>
      <c r="CA2842">
        <v>1</v>
      </c>
      <c r="CC2842" t="s">
        <v>120</v>
      </c>
      <c r="CH2842">
        <v>540</v>
      </c>
      <c r="CI2842">
        <v>42180</v>
      </c>
      <c r="CJ2842" t="s">
        <v>106</v>
      </c>
      <c r="CK2842" t="s">
        <v>106</v>
      </c>
      <c r="CL2842">
        <v>10</v>
      </c>
      <c r="CM2842" t="s">
        <v>2889</v>
      </c>
      <c r="CO2842">
        <v>124832</v>
      </c>
      <c r="CQ2842">
        <v>0</v>
      </c>
      <c r="CR2842">
        <v>0</v>
      </c>
      <c r="CS2842">
        <v>0</v>
      </c>
      <c r="CY2842" t="s">
        <v>123</v>
      </c>
      <c r="CZ2842" t="s">
        <v>124</v>
      </c>
      <c r="DD2842" t="str" cm="1">
        <f t="array" ref="DD2842">TEXT(_xlfn.SEQUENCE(1, DATEDIF(AG2842, AH2842, "m") + 1, AG2842, 30), "YYYY-APMM")</f>
        <v>2013-AP12</v>
      </c>
      <c r="DN2842">
        <f t="shared" si="88"/>
        <v>648</v>
      </c>
      <c r="DO2842" t="str">
        <f t="shared" si="89"/>
        <v>LABOR- SUBCONTRACTOR</v>
      </c>
    </row>
    <row r="2843" spans="1:119" x14ac:dyDescent="0.35">
      <c r="A2843" t="s">
        <v>105</v>
      </c>
      <c r="B2843">
        <v>502128</v>
      </c>
      <c r="C2843">
        <v>6359</v>
      </c>
      <c r="D2843">
        <v>124834</v>
      </c>
      <c r="E2843">
        <v>13662</v>
      </c>
      <c r="F2843">
        <v>0</v>
      </c>
      <c r="G2843" t="s">
        <v>106</v>
      </c>
      <c r="H2843" t="s">
        <v>106</v>
      </c>
      <c r="I2843" t="s">
        <v>106</v>
      </c>
      <c r="J2843" t="s">
        <v>107</v>
      </c>
      <c r="K2843" t="s">
        <v>108</v>
      </c>
      <c r="L2843" t="s">
        <v>109</v>
      </c>
      <c r="M2843" t="s">
        <v>110</v>
      </c>
      <c r="N2843" t="s">
        <v>6723</v>
      </c>
      <c r="O2843" t="s">
        <v>3011</v>
      </c>
      <c r="P2843">
        <v>8178</v>
      </c>
      <c r="Q2843">
        <v>288</v>
      </c>
      <c r="R2843">
        <v>0</v>
      </c>
      <c r="S2843">
        <v>160</v>
      </c>
      <c r="T2843">
        <v>0</v>
      </c>
      <c r="U2843">
        <v>222</v>
      </c>
      <c r="V2843">
        <v>222</v>
      </c>
      <c r="W2843">
        <v>160</v>
      </c>
      <c r="X2843">
        <v>0</v>
      </c>
      <c r="Y2843">
        <v>0</v>
      </c>
      <c r="Z2843">
        <v>0</v>
      </c>
      <c r="AD2843" s="1">
        <v>41731.333333333336</v>
      </c>
      <c r="AE2843" s="1">
        <v>41753.708333333336</v>
      </c>
      <c r="AG2843" s="1">
        <v>41689.333333333336</v>
      </c>
      <c r="AH2843" s="1">
        <v>41711.708333333336</v>
      </c>
      <c r="AI2843" s="1">
        <v>41689.333333333336</v>
      </c>
      <c r="AJ2843" s="1">
        <v>41711.708333333336</v>
      </c>
      <c r="AK2843" s="1">
        <v>41689.333333333336</v>
      </c>
      <c r="AL2843" s="1">
        <v>41711.708333333336</v>
      </c>
      <c r="AM2843" s="1">
        <v>41731.333333333336</v>
      </c>
      <c r="AN2843" s="1">
        <v>41753.708333333336</v>
      </c>
      <c r="AP2843" t="s">
        <v>113</v>
      </c>
      <c r="AU2843" t="s">
        <v>6724</v>
      </c>
      <c r="AY2843" t="s">
        <v>106</v>
      </c>
      <c r="AZ2843">
        <v>0</v>
      </c>
      <c r="BA2843">
        <v>0</v>
      </c>
      <c r="BD2843" s="3">
        <v>41321.661805555559</v>
      </c>
      <c r="BE2843" s="3">
        <v>41321.663888888892</v>
      </c>
      <c r="BF2843" t="s">
        <v>115</v>
      </c>
      <c r="BG2843" t="s">
        <v>115</v>
      </c>
      <c r="BH2843">
        <v>8149</v>
      </c>
      <c r="BM2843">
        <v>43550</v>
      </c>
      <c r="BR2843" t="s">
        <v>116</v>
      </c>
      <c r="BS2843" t="s">
        <v>117</v>
      </c>
      <c r="BU2843">
        <v>1</v>
      </c>
      <c r="BV2843" t="s">
        <v>118</v>
      </c>
      <c r="BX2843" t="s">
        <v>119</v>
      </c>
      <c r="BY2843" t="s">
        <v>119</v>
      </c>
      <c r="BZ2843" t="s">
        <v>119</v>
      </c>
      <c r="CA2843">
        <v>1</v>
      </c>
      <c r="CC2843" t="s">
        <v>120</v>
      </c>
      <c r="CH2843">
        <v>540</v>
      </c>
      <c r="CI2843">
        <v>42180</v>
      </c>
      <c r="CJ2843" t="s">
        <v>106</v>
      </c>
      <c r="CK2843" t="s">
        <v>106</v>
      </c>
      <c r="CL2843">
        <v>10</v>
      </c>
      <c r="CM2843" t="s">
        <v>2889</v>
      </c>
      <c r="CO2843">
        <v>124832</v>
      </c>
      <c r="CQ2843">
        <v>0</v>
      </c>
      <c r="CR2843">
        <v>0</v>
      </c>
      <c r="CS2843">
        <v>0</v>
      </c>
      <c r="CY2843" t="s">
        <v>123</v>
      </c>
      <c r="CZ2843" t="s">
        <v>124</v>
      </c>
      <c r="DD2843" t="str" cm="1">
        <f t="array" ref="DD2843">TEXT(_xlfn.SEQUENCE(1, DATEDIF(AG2843, AH2843, "m") + 1, AG2843, 30), "YYYY-APMM")</f>
        <v>2014-AP02</v>
      </c>
      <c r="DN2843">
        <f t="shared" si="88"/>
        <v>222</v>
      </c>
      <c r="DO2843" t="str">
        <f t="shared" si="89"/>
        <v>LABOR- SUBCONTRACTOR</v>
      </c>
    </row>
    <row r="2844" spans="1:119" x14ac:dyDescent="0.35">
      <c r="A2844" t="s">
        <v>105</v>
      </c>
      <c r="B2844">
        <v>502129</v>
      </c>
      <c r="C2844">
        <v>6359</v>
      </c>
      <c r="D2844">
        <v>124834</v>
      </c>
      <c r="E2844">
        <v>13662</v>
      </c>
      <c r="F2844">
        <v>0</v>
      </c>
      <c r="G2844" t="s">
        <v>106</v>
      </c>
      <c r="H2844" t="s">
        <v>106</v>
      </c>
      <c r="I2844" t="s">
        <v>106</v>
      </c>
      <c r="J2844" t="s">
        <v>107</v>
      </c>
      <c r="K2844" t="s">
        <v>108</v>
      </c>
      <c r="L2844" t="s">
        <v>109</v>
      </c>
      <c r="M2844" t="s">
        <v>110</v>
      </c>
      <c r="N2844" t="s">
        <v>6725</v>
      </c>
      <c r="O2844" t="s">
        <v>3014</v>
      </c>
      <c r="P2844">
        <v>8178</v>
      </c>
      <c r="Q2844">
        <v>304</v>
      </c>
      <c r="R2844">
        <v>0</v>
      </c>
      <c r="S2844">
        <v>200</v>
      </c>
      <c r="T2844">
        <v>0</v>
      </c>
      <c r="U2844">
        <v>2580</v>
      </c>
      <c r="V2844">
        <v>2580</v>
      </c>
      <c r="W2844">
        <v>200</v>
      </c>
      <c r="X2844">
        <v>0</v>
      </c>
      <c r="Y2844">
        <v>0</v>
      </c>
      <c r="Z2844">
        <v>0</v>
      </c>
      <c r="AD2844" s="1">
        <v>41745.333333333336</v>
      </c>
      <c r="AE2844" s="1">
        <v>41773.708333333336</v>
      </c>
      <c r="AG2844" s="1">
        <v>41701.333333333336</v>
      </c>
      <c r="AH2844" s="1">
        <v>41729.708333333336</v>
      </c>
      <c r="AI2844" s="1">
        <v>41701.333333333336</v>
      </c>
      <c r="AJ2844" s="1">
        <v>41729.708333333336</v>
      </c>
      <c r="AK2844" s="1">
        <v>41701.333333333336</v>
      </c>
      <c r="AL2844" s="1">
        <v>41729.708333333336</v>
      </c>
      <c r="AM2844" s="1">
        <v>41745.333333333336</v>
      </c>
      <c r="AN2844" s="1">
        <v>41773.708333333336</v>
      </c>
      <c r="AP2844" t="s">
        <v>113</v>
      </c>
      <c r="AU2844" t="s">
        <v>6726</v>
      </c>
      <c r="AY2844" t="s">
        <v>106</v>
      </c>
      <c r="AZ2844">
        <v>0</v>
      </c>
      <c r="BA2844">
        <v>0</v>
      </c>
      <c r="BD2844" s="3">
        <v>41321.661805555559</v>
      </c>
      <c r="BE2844" s="3">
        <v>41321.663888888892</v>
      </c>
      <c r="BF2844" t="s">
        <v>115</v>
      </c>
      <c r="BG2844" t="s">
        <v>115</v>
      </c>
      <c r="BH2844">
        <v>8149</v>
      </c>
      <c r="BM2844">
        <v>43550</v>
      </c>
      <c r="BR2844" t="s">
        <v>116</v>
      </c>
      <c r="BS2844" t="s">
        <v>117</v>
      </c>
      <c r="BU2844">
        <v>1</v>
      </c>
      <c r="BV2844" t="s">
        <v>118</v>
      </c>
      <c r="BX2844" t="s">
        <v>119</v>
      </c>
      <c r="BY2844" t="s">
        <v>119</v>
      </c>
      <c r="BZ2844" t="s">
        <v>119</v>
      </c>
      <c r="CA2844">
        <v>1</v>
      </c>
      <c r="CC2844" t="s">
        <v>120</v>
      </c>
      <c r="CH2844">
        <v>540</v>
      </c>
      <c r="CI2844">
        <v>42180</v>
      </c>
      <c r="CJ2844" t="s">
        <v>106</v>
      </c>
      <c r="CK2844" t="s">
        <v>106</v>
      </c>
      <c r="CL2844">
        <v>10</v>
      </c>
      <c r="CM2844" t="s">
        <v>2889</v>
      </c>
      <c r="CO2844">
        <v>124832</v>
      </c>
      <c r="CQ2844">
        <v>0</v>
      </c>
      <c r="CR2844">
        <v>0</v>
      </c>
      <c r="CS2844">
        <v>0</v>
      </c>
      <c r="CY2844" t="s">
        <v>123</v>
      </c>
      <c r="CZ2844" t="s">
        <v>124</v>
      </c>
      <c r="DD2844" t="str" cm="1">
        <f t="array" ref="DD2844">TEXT(_xlfn.SEQUENCE(1, DATEDIF(AG2844, AH2844, "m") + 1, AG2844, 30), "YYYY-APMM")</f>
        <v>2014-AP03</v>
      </c>
      <c r="DN2844">
        <f t="shared" si="88"/>
        <v>2580</v>
      </c>
      <c r="DO2844" t="str">
        <f t="shared" si="89"/>
        <v>LABOR- SUBCONTRACTOR</v>
      </c>
    </row>
    <row r="2845" spans="1:119" x14ac:dyDescent="0.35">
      <c r="A2845" t="s">
        <v>105</v>
      </c>
      <c r="B2845">
        <v>502130</v>
      </c>
      <c r="C2845">
        <v>6359</v>
      </c>
      <c r="D2845">
        <v>124835</v>
      </c>
      <c r="E2845">
        <v>13662</v>
      </c>
      <c r="F2845">
        <v>0</v>
      </c>
      <c r="G2845" t="s">
        <v>106</v>
      </c>
      <c r="H2845" t="s">
        <v>106</v>
      </c>
      <c r="I2845" t="s">
        <v>106</v>
      </c>
      <c r="J2845" t="s">
        <v>107</v>
      </c>
      <c r="K2845" t="s">
        <v>108</v>
      </c>
      <c r="L2845" t="s">
        <v>109</v>
      </c>
      <c r="M2845" t="s">
        <v>110</v>
      </c>
      <c r="N2845" t="s">
        <v>6727</v>
      </c>
      <c r="O2845" t="s">
        <v>3002</v>
      </c>
      <c r="P2845">
        <v>8178</v>
      </c>
      <c r="Q2845">
        <v>88</v>
      </c>
      <c r="R2845">
        <v>0</v>
      </c>
      <c r="S2845">
        <v>200</v>
      </c>
      <c r="T2845">
        <v>0</v>
      </c>
      <c r="U2845">
        <v>1102.8</v>
      </c>
      <c r="V2845">
        <v>1102.8</v>
      </c>
      <c r="W2845">
        <v>200</v>
      </c>
      <c r="X2845">
        <v>0</v>
      </c>
      <c r="Y2845">
        <v>0</v>
      </c>
      <c r="Z2845">
        <v>0</v>
      </c>
      <c r="AD2845" s="1">
        <v>41654.333333333336</v>
      </c>
      <c r="AE2845" s="1">
        <v>41683.708333333336</v>
      </c>
      <c r="AG2845" s="1">
        <v>41641.333333333336</v>
      </c>
      <c r="AH2845" s="1">
        <v>41669.708333333336</v>
      </c>
      <c r="AI2845" s="1">
        <v>41641.333333333336</v>
      </c>
      <c r="AJ2845" s="1">
        <v>41669.708333333336</v>
      </c>
      <c r="AK2845" s="1">
        <v>41641.333333333336</v>
      </c>
      <c r="AL2845" s="1">
        <v>41669.708333333336</v>
      </c>
      <c r="AM2845" s="1">
        <v>41654.333333333336</v>
      </c>
      <c r="AN2845" s="1">
        <v>41683.708333333336</v>
      </c>
      <c r="AP2845" t="s">
        <v>113</v>
      </c>
      <c r="AU2845" t="s">
        <v>6728</v>
      </c>
      <c r="AY2845" t="s">
        <v>106</v>
      </c>
      <c r="AZ2845">
        <v>0</v>
      </c>
      <c r="BA2845">
        <v>0</v>
      </c>
      <c r="BD2845" s="3">
        <v>41321.661805555559</v>
      </c>
      <c r="BE2845" s="3">
        <v>41328.377083333333</v>
      </c>
      <c r="BF2845" t="s">
        <v>115</v>
      </c>
      <c r="BG2845" t="s">
        <v>115</v>
      </c>
      <c r="BH2845">
        <v>8149</v>
      </c>
      <c r="BM2845">
        <v>43550</v>
      </c>
      <c r="BR2845" t="s">
        <v>116</v>
      </c>
      <c r="BS2845" t="s">
        <v>117</v>
      </c>
      <c r="BU2845">
        <v>1</v>
      </c>
      <c r="BV2845" t="s">
        <v>118</v>
      </c>
      <c r="BX2845" t="s">
        <v>119</v>
      </c>
      <c r="BY2845" t="s">
        <v>119</v>
      </c>
      <c r="BZ2845" t="s">
        <v>119</v>
      </c>
      <c r="CA2845">
        <v>1</v>
      </c>
      <c r="CC2845" t="s">
        <v>120</v>
      </c>
      <c r="CH2845">
        <v>540</v>
      </c>
      <c r="CI2845">
        <v>42190</v>
      </c>
      <c r="CJ2845" t="s">
        <v>106</v>
      </c>
      <c r="CK2845" t="s">
        <v>106</v>
      </c>
      <c r="CL2845">
        <v>15</v>
      </c>
      <c r="CM2845" t="s">
        <v>2963</v>
      </c>
      <c r="CO2845">
        <v>124832</v>
      </c>
      <c r="CQ2845">
        <v>0</v>
      </c>
      <c r="CR2845">
        <v>0</v>
      </c>
      <c r="CS2845">
        <v>0</v>
      </c>
      <c r="CY2845" t="s">
        <v>123</v>
      </c>
      <c r="CZ2845" t="s">
        <v>124</v>
      </c>
      <c r="DD2845" t="str" cm="1">
        <f t="array" ref="DD2845">TEXT(_xlfn.SEQUENCE(1, DATEDIF(AG2845, AH2845, "m") + 1, AG2845, 30), "YYYY-APMM")</f>
        <v>2014-AP01</v>
      </c>
      <c r="DN2845">
        <f t="shared" si="88"/>
        <v>1102.8</v>
      </c>
      <c r="DO2845" t="str">
        <f t="shared" si="89"/>
        <v>LABOR- SUBCONTRACTOR</v>
      </c>
    </row>
    <row r="2846" spans="1:119" x14ac:dyDescent="0.35">
      <c r="A2846" t="s">
        <v>105</v>
      </c>
      <c r="B2846">
        <v>502131</v>
      </c>
      <c r="C2846">
        <v>6359</v>
      </c>
      <c r="D2846">
        <v>124835</v>
      </c>
      <c r="E2846">
        <v>13662</v>
      </c>
      <c r="F2846">
        <v>0</v>
      </c>
      <c r="G2846" t="s">
        <v>106</v>
      </c>
      <c r="H2846" t="s">
        <v>106</v>
      </c>
      <c r="I2846" t="s">
        <v>106</v>
      </c>
      <c r="J2846" t="s">
        <v>107</v>
      </c>
      <c r="K2846" t="s">
        <v>108</v>
      </c>
      <c r="L2846" t="s">
        <v>109</v>
      </c>
      <c r="M2846" t="s">
        <v>110</v>
      </c>
      <c r="N2846" t="s">
        <v>6729</v>
      </c>
      <c r="O2846" t="s">
        <v>3005</v>
      </c>
      <c r="P2846">
        <v>8178</v>
      </c>
      <c r="Q2846">
        <v>264</v>
      </c>
      <c r="R2846">
        <v>24</v>
      </c>
      <c r="S2846">
        <v>160</v>
      </c>
      <c r="T2846">
        <v>0</v>
      </c>
      <c r="U2846">
        <v>1840.8</v>
      </c>
      <c r="V2846">
        <v>1840.8</v>
      </c>
      <c r="W2846">
        <v>160</v>
      </c>
      <c r="X2846">
        <v>0</v>
      </c>
      <c r="Y2846">
        <v>0</v>
      </c>
      <c r="Z2846">
        <v>0</v>
      </c>
      <c r="AD2846" s="1">
        <v>41693.333333333336</v>
      </c>
      <c r="AE2846" s="1">
        <v>41715.708333333336</v>
      </c>
      <c r="AG2846" s="1">
        <v>41653.333333333336</v>
      </c>
      <c r="AH2846" s="1">
        <v>41675.708333333336</v>
      </c>
      <c r="AI2846" s="1">
        <v>41653.333333333336</v>
      </c>
      <c r="AJ2846" s="1">
        <v>41675.708333333336</v>
      </c>
      <c r="AK2846" s="1">
        <v>41653.333333333336</v>
      </c>
      <c r="AL2846" s="1">
        <v>41675.708333333336</v>
      </c>
      <c r="AM2846" s="1">
        <v>41693.333333333336</v>
      </c>
      <c r="AN2846" s="1">
        <v>41715.708333333336</v>
      </c>
      <c r="AP2846" t="s">
        <v>113</v>
      </c>
      <c r="AU2846" t="s">
        <v>6730</v>
      </c>
      <c r="AY2846" t="s">
        <v>106</v>
      </c>
      <c r="AZ2846">
        <v>0</v>
      </c>
      <c r="BA2846">
        <v>0</v>
      </c>
      <c r="BD2846" s="3">
        <v>41321.661805555559</v>
      </c>
      <c r="BE2846" s="3">
        <v>41321.663888888892</v>
      </c>
      <c r="BF2846" t="s">
        <v>115</v>
      </c>
      <c r="BG2846" t="s">
        <v>115</v>
      </c>
      <c r="BH2846">
        <v>8149</v>
      </c>
      <c r="BM2846">
        <v>43550</v>
      </c>
      <c r="BR2846" t="s">
        <v>116</v>
      </c>
      <c r="BS2846" t="s">
        <v>117</v>
      </c>
      <c r="BU2846">
        <v>1</v>
      </c>
      <c r="BV2846" t="s">
        <v>118</v>
      </c>
      <c r="BX2846" t="s">
        <v>119</v>
      </c>
      <c r="BY2846" t="s">
        <v>119</v>
      </c>
      <c r="BZ2846" t="s">
        <v>119</v>
      </c>
      <c r="CA2846">
        <v>1</v>
      </c>
      <c r="CC2846" t="s">
        <v>120</v>
      </c>
      <c r="CH2846">
        <v>540</v>
      </c>
      <c r="CI2846">
        <v>42190</v>
      </c>
      <c r="CJ2846" t="s">
        <v>106</v>
      </c>
      <c r="CK2846" t="s">
        <v>106</v>
      </c>
      <c r="CL2846">
        <v>15</v>
      </c>
      <c r="CM2846" t="s">
        <v>2963</v>
      </c>
      <c r="CO2846">
        <v>124832</v>
      </c>
      <c r="CQ2846">
        <v>0</v>
      </c>
      <c r="CR2846">
        <v>0</v>
      </c>
      <c r="CS2846">
        <v>0</v>
      </c>
      <c r="CY2846" t="s">
        <v>123</v>
      </c>
      <c r="CZ2846" t="s">
        <v>124</v>
      </c>
      <c r="DD2846" t="str" cm="1">
        <f t="array" ref="DD2846">TEXT(_xlfn.SEQUENCE(1, DATEDIF(AG2846, AH2846, "m") + 1, AG2846, 30), "YYYY-APMM")</f>
        <v>2014-AP01</v>
      </c>
      <c r="DN2846">
        <f t="shared" si="88"/>
        <v>1840.8</v>
      </c>
      <c r="DO2846" t="str">
        <f t="shared" si="89"/>
        <v>LABOR- SUBCONTRACTOR</v>
      </c>
    </row>
    <row r="2847" spans="1:119" x14ac:dyDescent="0.35">
      <c r="A2847" t="s">
        <v>105</v>
      </c>
      <c r="B2847">
        <v>502132</v>
      </c>
      <c r="C2847">
        <v>6359</v>
      </c>
      <c r="D2847">
        <v>124835</v>
      </c>
      <c r="E2847">
        <v>13662</v>
      </c>
      <c r="F2847">
        <v>0</v>
      </c>
      <c r="G2847" t="s">
        <v>106</v>
      </c>
      <c r="H2847" t="s">
        <v>106</v>
      </c>
      <c r="I2847" t="s">
        <v>106</v>
      </c>
      <c r="J2847" t="s">
        <v>107</v>
      </c>
      <c r="K2847" t="s">
        <v>108</v>
      </c>
      <c r="L2847" t="s">
        <v>109</v>
      </c>
      <c r="M2847" t="s">
        <v>110</v>
      </c>
      <c r="N2847" t="s">
        <v>6731</v>
      </c>
      <c r="O2847" t="s">
        <v>3008</v>
      </c>
      <c r="P2847">
        <v>8178</v>
      </c>
      <c r="Q2847">
        <v>240</v>
      </c>
      <c r="R2847">
        <v>0</v>
      </c>
      <c r="S2847">
        <v>200</v>
      </c>
      <c r="T2847">
        <v>0</v>
      </c>
      <c r="U2847">
        <v>648</v>
      </c>
      <c r="V2847">
        <v>648</v>
      </c>
      <c r="W2847">
        <v>200</v>
      </c>
      <c r="X2847">
        <v>0</v>
      </c>
      <c r="Y2847">
        <v>0</v>
      </c>
      <c r="Z2847">
        <v>0</v>
      </c>
      <c r="AD2847" s="1">
        <v>41701.333333333336</v>
      </c>
      <c r="AE2847" s="1">
        <v>41729.708333333336</v>
      </c>
      <c r="AG2847" s="1">
        <v>41665.333333333336</v>
      </c>
      <c r="AH2847" s="1">
        <v>41694.708333333336</v>
      </c>
      <c r="AI2847" s="1">
        <v>41665.333333333336</v>
      </c>
      <c r="AJ2847" s="1">
        <v>41694.708333333336</v>
      </c>
      <c r="AK2847" s="1">
        <v>41665.333333333336</v>
      </c>
      <c r="AL2847" s="1">
        <v>41694.708333333336</v>
      </c>
      <c r="AM2847" s="1">
        <v>41701.333333333336</v>
      </c>
      <c r="AN2847" s="1">
        <v>41729.708333333336</v>
      </c>
      <c r="AP2847" t="s">
        <v>113</v>
      </c>
      <c r="AU2847" t="s">
        <v>6732</v>
      </c>
      <c r="AY2847" t="s">
        <v>106</v>
      </c>
      <c r="AZ2847">
        <v>0</v>
      </c>
      <c r="BA2847">
        <v>0</v>
      </c>
      <c r="BD2847" s="3">
        <v>41321.661805555559</v>
      </c>
      <c r="BE2847" s="3">
        <v>41321.663888888892</v>
      </c>
      <c r="BF2847" t="s">
        <v>115</v>
      </c>
      <c r="BG2847" t="s">
        <v>115</v>
      </c>
      <c r="BH2847">
        <v>8149</v>
      </c>
      <c r="BM2847">
        <v>43550</v>
      </c>
      <c r="BR2847" t="s">
        <v>116</v>
      </c>
      <c r="BS2847" t="s">
        <v>117</v>
      </c>
      <c r="BU2847">
        <v>1</v>
      </c>
      <c r="BV2847" t="s">
        <v>118</v>
      </c>
      <c r="BX2847" t="s">
        <v>119</v>
      </c>
      <c r="BY2847" t="s">
        <v>119</v>
      </c>
      <c r="BZ2847" t="s">
        <v>119</v>
      </c>
      <c r="CA2847">
        <v>1</v>
      </c>
      <c r="CC2847" t="s">
        <v>120</v>
      </c>
      <c r="CH2847">
        <v>540</v>
      </c>
      <c r="CI2847">
        <v>42190</v>
      </c>
      <c r="CJ2847" t="s">
        <v>106</v>
      </c>
      <c r="CK2847" t="s">
        <v>106</v>
      </c>
      <c r="CL2847">
        <v>15</v>
      </c>
      <c r="CM2847" t="s">
        <v>2963</v>
      </c>
      <c r="CO2847">
        <v>124832</v>
      </c>
      <c r="CQ2847">
        <v>0</v>
      </c>
      <c r="CR2847">
        <v>0</v>
      </c>
      <c r="CS2847">
        <v>0</v>
      </c>
      <c r="CY2847" t="s">
        <v>123</v>
      </c>
      <c r="CZ2847" t="s">
        <v>124</v>
      </c>
      <c r="DD2847" t="str" cm="1">
        <f t="array" ref="DD2847">TEXT(_xlfn.SEQUENCE(1, DATEDIF(AG2847, AH2847, "m") + 1, AG2847, 30), "YYYY-APMM")</f>
        <v>2014-AP01</v>
      </c>
      <c r="DN2847">
        <f t="shared" si="88"/>
        <v>648</v>
      </c>
      <c r="DO2847" t="str">
        <f t="shared" si="89"/>
        <v>LABOR- SUBCONTRACTOR</v>
      </c>
    </row>
    <row r="2848" spans="1:119" x14ac:dyDescent="0.35">
      <c r="A2848" t="s">
        <v>105</v>
      </c>
      <c r="B2848">
        <v>502133</v>
      </c>
      <c r="C2848">
        <v>6359</v>
      </c>
      <c r="D2848">
        <v>124835</v>
      </c>
      <c r="E2848">
        <v>13662</v>
      </c>
      <c r="F2848">
        <v>0</v>
      </c>
      <c r="G2848" t="s">
        <v>106</v>
      </c>
      <c r="H2848" t="s">
        <v>106</v>
      </c>
      <c r="I2848" t="s">
        <v>106</v>
      </c>
      <c r="J2848" t="s">
        <v>107</v>
      </c>
      <c r="K2848" t="s">
        <v>108</v>
      </c>
      <c r="L2848" t="s">
        <v>109</v>
      </c>
      <c r="M2848" t="s">
        <v>110</v>
      </c>
      <c r="N2848" t="s">
        <v>6733</v>
      </c>
      <c r="O2848" t="s">
        <v>3011</v>
      </c>
      <c r="P2848">
        <v>8178</v>
      </c>
      <c r="Q2848">
        <v>16</v>
      </c>
      <c r="R2848">
        <v>0</v>
      </c>
      <c r="S2848">
        <v>160</v>
      </c>
      <c r="T2848">
        <v>0</v>
      </c>
      <c r="U2848">
        <v>188.4</v>
      </c>
      <c r="V2848">
        <v>188.4</v>
      </c>
      <c r="W2848">
        <v>160</v>
      </c>
      <c r="X2848">
        <v>0</v>
      </c>
      <c r="Y2848">
        <v>0</v>
      </c>
      <c r="Z2848">
        <v>0</v>
      </c>
      <c r="AD2848" s="1">
        <v>41738.333333333336</v>
      </c>
      <c r="AE2848" s="1">
        <v>41760.708333333336</v>
      </c>
      <c r="AG2848" s="1">
        <v>41736.333333333336</v>
      </c>
      <c r="AH2848" s="1">
        <v>41758.708333333336</v>
      </c>
      <c r="AI2848" s="1">
        <v>41736.333333333336</v>
      </c>
      <c r="AJ2848" s="1">
        <v>41758.708333333336</v>
      </c>
      <c r="AK2848" s="1">
        <v>41736.333333333336</v>
      </c>
      <c r="AL2848" s="1">
        <v>41758.708333333336</v>
      </c>
      <c r="AM2848" s="1">
        <v>41738.333333333336</v>
      </c>
      <c r="AN2848" s="1">
        <v>41760.708333333336</v>
      </c>
      <c r="AP2848" t="s">
        <v>113</v>
      </c>
      <c r="AU2848" t="s">
        <v>6734</v>
      </c>
      <c r="AY2848" t="s">
        <v>106</v>
      </c>
      <c r="AZ2848">
        <v>0</v>
      </c>
      <c r="BA2848">
        <v>0</v>
      </c>
      <c r="BD2848" s="3">
        <v>41321.661805555559</v>
      </c>
      <c r="BE2848" s="3">
        <v>41321.663888888892</v>
      </c>
      <c r="BF2848" t="s">
        <v>115</v>
      </c>
      <c r="BG2848" t="s">
        <v>115</v>
      </c>
      <c r="BH2848">
        <v>8149</v>
      </c>
      <c r="BM2848">
        <v>43550</v>
      </c>
      <c r="BR2848" t="s">
        <v>116</v>
      </c>
      <c r="BS2848" t="s">
        <v>117</v>
      </c>
      <c r="BU2848">
        <v>1</v>
      </c>
      <c r="BV2848" t="s">
        <v>118</v>
      </c>
      <c r="BX2848" t="s">
        <v>119</v>
      </c>
      <c r="BY2848" t="s">
        <v>119</v>
      </c>
      <c r="BZ2848" t="s">
        <v>119</v>
      </c>
      <c r="CA2848">
        <v>1</v>
      </c>
      <c r="CC2848" t="s">
        <v>120</v>
      </c>
      <c r="CH2848">
        <v>540</v>
      </c>
      <c r="CI2848">
        <v>42190</v>
      </c>
      <c r="CJ2848" t="s">
        <v>106</v>
      </c>
      <c r="CK2848" t="s">
        <v>106</v>
      </c>
      <c r="CL2848">
        <v>15</v>
      </c>
      <c r="CM2848" t="s">
        <v>2963</v>
      </c>
      <c r="CO2848">
        <v>124832</v>
      </c>
      <c r="CQ2848">
        <v>0</v>
      </c>
      <c r="CR2848">
        <v>0</v>
      </c>
      <c r="CS2848">
        <v>0</v>
      </c>
      <c r="CY2848" t="s">
        <v>123</v>
      </c>
      <c r="CZ2848" t="s">
        <v>124</v>
      </c>
      <c r="DD2848" t="str" cm="1">
        <f t="array" ref="DD2848">TEXT(_xlfn.SEQUENCE(1, DATEDIF(AG2848, AH2848, "m") + 1, AG2848, 30), "YYYY-APMM")</f>
        <v>2014-AP04</v>
      </c>
      <c r="DN2848">
        <f t="shared" si="88"/>
        <v>188.4</v>
      </c>
      <c r="DO2848" t="str">
        <f t="shared" si="89"/>
        <v>LABOR- SUBCONTRACTOR</v>
      </c>
    </row>
    <row r="2849" spans="1:119" x14ac:dyDescent="0.35">
      <c r="A2849" t="s">
        <v>105</v>
      </c>
      <c r="B2849">
        <v>502134</v>
      </c>
      <c r="C2849">
        <v>6359</v>
      </c>
      <c r="D2849">
        <v>124835</v>
      </c>
      <c r="E2849">
        <v>13662</v>
      </c>
      <c r="F2849">
        <v>0</v>
      </c>
      <c r="G2849" t="s">
        <v>106</v>
      </c>
      <c r="H2849" t="s">
        <v>106</v>
      </c>
      <c r="I2849" t="s">
        <v>106</v>
      </c>
      <c r="J2849" t="s">
        <v>107</v>
      </c>
      <c r="K2849" t="s">
        <v>108</v>
      </c>
      <c r="L2849" t="s">
        <v>109</v>
      </c>
      <c r="M2849" t="s">
        <v>110</v>
      </c>
      <c r="N2849" t="s">
        <v>6735</v>
      </c>
      <c r="O2849" t="s">
        <v>3014</v>
      </c>
      <c r="P2849">
        <v>8178</v>
      </c>
      <c r="Q2849">
        <v>16</v>
      </c>
      <c r="R2849">
        <v>0</v>
      </c>
      <c r="S2849">
        <v>200</v>
      </c>
      <c r="T2849">
        <v>0</v>
      </c>
      <c r="U2849">
        <v>2528.4</v>
      </c>
      <c r="V2849">
        <v>2528.4</v>
      </c>
      <c r="W2849">
        <v>200</v>
      </c>
      <c r="X2849">
        <v>0</v>
      </c>
      <c r="Y2849">
        <v>0</v>
      </c>
      <c r="Z2849">
        <v>0</v>
      </c>
      <c r="AD2849" s="1">
        <v>41751.333333333336</v>
      </c>
      <c r="AE2849" s="1">
        <v>41779.708333333336</v>
      </c>
      <c r="AG2849" s="1">
        <v>41749.333333333336</v>
      </c>
      <c r="AH2849" s="1">
        <v>41777.708333333336</v>
      </c>
      <c r="AI2849" s="1">
        <v>41749.333333333336</v>
      </c>
      <c r="AJ2849" s="1">
        <v>41777.708333333336</v>
      </c>
      <c r="AK2849" s="1">
        <v>41749.333333333336</v>
      </c>
      <c r="AL2849" s="1">
        <v>41777.708333333336</v>
      </c>
      <c r="AM2849" s="1">
        <v>41751.333333333336</v>
      </c>
      <c r="AN2849" s="1">
        <v>41779.708333333336</v>
      </c>
      <c r="AP2849" t="s">
        <v>113</v>
      </c>
      <c r="AU2849" t="s">
        <v>6736</v>
      </c>
      <c r="AY2849" t="s">
        <v>106</v>
      </c>
      <c r="AZ2849">
        <v>0</v>
      </c>
      <c r="BA2849">
        <v>0</v>
      </c>
      <c r="BD2849" s="3">
        <v>41321.661805555559</v>
      </c>
      <c r="BE2849" s="3">
        <v>41321.663888888892</v>
      </c>
      <c r="BF2849" t="s">
        <v>115</v>
      </c>
      <c r="BG2849" t="s">
        <v>115</v>
      </c>
      <c r="BH2849">
        <v>8149</v>
      </c>
      <c r="BM2849">
        <v>43550</v>
      </c>
      <c r="BR2849" t="s">
        <v>116</v>
      </c>
      <c r="BS2849" t="s">
        <v>117</v>
      </c>
      <c r="BU2849">
        <v>1</v>
      </c>
      <c r="BV2849" t="s">
        <v>118</v>
      </c>
      <c r="BX2849" t="s">
        <v>119</v>
      </c>
      <c r="BY2849" t="s">
        <v>119</v>
      </c>
      <c r="BZ2849" t="s">
        <v>119</v>
      </c>
      <c r="CA2849">
        <v>1</v>
      </c>
      <c r="CC2849" t="s">
        <v>120</v>
      </c>
      <c r="CH2849">
        <v>540</v>
      </c>
      <c r="CI2849">
        <v>42190</v>
      </c>
      <c r="CJ2849" t="s">
        <v>106</v>
      </c>
      <c r="CK2849" t="s">
        <v>106</v>
      </c>
      <c r="CL2849">
        <v>15</v>
      </c>
      <c r="CM2849" t="s">
        <v>2963</v>
      </c>
      <c r="CO2849">
        <v>124832</v>
      </c>
      <c r="CQ2849">
        <v>0</v>
      </c>
      <c r="CR2849">
        <v>0</v>
      </c>
      <c r="CS2849">
        <v>0</v>
      </c>
      <c r="CY2849" t="s">
        <v>123</v>
      </c>
      <c r="CZ2849" t="s">
        <v>124</v>
      </c>
      <c r="DD2849" t="str" cm="1">
        <f t="array" ref="DD2849">TEXT(_xlfn.SEQUENCE(1, DATEDIF(AG2849, AH2849, "m") + 1, AG2849, 30), "YYYY-APMM")</f>
        <v>2014-AP04</v>
      </c>
      <c r="DN2849">
        <f t="shared" si="88"/>
        <v>2528.4</v>
      </c>
      <c r="DO2849" t="str">
        <f t="shared" si="89"/>
        <v>LABOR- SUBCONTRACTOR</v>
      </c>
    </row>
    <row r="2850" spans="1:119" x14ac:dyDescent="0.35">
      <c r="A2850" t="s">
        <v>105</v>
      </c>
      <c r="B2850">
        <v>502135</v>
      </c>
      <c r="C2850">
        <v>6359</v>
      </c>
      <c r="D2850">
        <v>124835</v>
      </c>
      <c r="E2850">
        <v>13662</v>
      </c>
      <c r="F2850">
        <v>0</v>
      </c>
      <c r="G2850" t="s">
        <v>106</v>
      </c>
      <c r="H2850" t="s">
        <v>106</v>
      </c>
      <c r="I2850" t="s">
        <v>106</v>
      </c>
      <c r="J2850" t="s">
        <v>107</v>
      </c>
      <c r="K2850" t="s">
        <v>108</v>
      </c>
      <c r="L2850" t="s">
        <v>109</v>
      </c>
      <c r="M2850" t="s">
        <v>110</v>
      </c>
      <c r="N2850" t="s">
        <v>6737</v>
      </c>
      <c r="O2850" t="s">
        <v>3017</v>
      </c>
      <c r="P2850">
        <v>8178</v>
      </c>
      <c r="Q2850">
        <v>96</v>
      </c>
      <c r="R2850">
        <v>0</v>
      </c>
      <c r="S2850">
        <v>200</v>
      </c>
      <c r="T2850">
        <v>0</v>
      </c>
      <c r="U2850">
        <v>1612.8</v>
      </c>
      <c r="V2850">
        <v>1612.8</v>
      </c>
      <c r="W2850">
        <v>200</v>
      </c>
      <c r="X2850">
        <v>0</v>
      </c>
      <c r="Y2850">
        <v>0</v>
      </c>
      <c r="Z2850">
        <v>0</v>
      </c>
      <c r="AD2850" s="1">
        <v>41746.333333333336</v>
      </c>
      <c r="AE2850" s="1">
        <v>41774.708333333336</v>
      </c>
      <c r="AG2850" s="1">
        <v>41732.333333333336</v>
      </c>
      <c r="AH2850" s="1">
        <v>41760.708333333336</v>
      </c>
      <c r="AI2850" s="1">
        <v>41732.333333333336</v>
      </c>
      <c r="AJ2850" s="1">
        <v>41760.708333333336</v>
      </c>
      <c r="AK2850" s="1">
        <v>41732.333333333336</v>
      </c>
      <c r="AL2850" s="1">
        <v>41760.708333333336</v>
      </c>
      <c r="AM2850" s="1">
        <v>41746.333333333336</v>
      </c>
      <c r="AN2850" s="1">
        <v>41774.708333333336</v>
      </c>
      <c r="AP2850" t="s">
        <v>113</v>
      </c>
      <c r="AU2850" t="s">
        <v>6738</v>
      </c>
      <c r="AY2850" t="s">
        <v>106</v>
      </c>
      <c r="AZ2850">
        <v>0</v>
      </c>
      <c r="BA2850">
        <v>0</v>
      </c>
      <c r="BD2850" s="3">
        <v>41321.661805555559</v>
      </c>
      <c r="BE2850" s="3">
        <v>41321.663888888892</v>
      </c>
      <c r="BF2850" t="s">
        <v>115</v>
      </c>
      <c r="BG2850" t="s">
        <v>115</v>
      </c>
      <c r="BH2850">
        <v>8149</v>
      </c>
      <c r="BM2850">
        <v>43550</v>
      </c>
      <c r="BR2850" t="s">
        <v>116</v>
      </c>
      <c r="BS2850" t="s">
        <v>117</v>
      </c>
      <c r="BU2850">
        <v>1</v>
      </c>
      <c r="BV2850" t="s">
        <v>118</v>
      </c>
      <c r="BX2850" t="s">
        <v>119</v>
      </c>
      <c r="BY2850" t="s">
        <v>119</v>
      </c>
      <c r="BZ2850" t="s">
        <v>119</v>
      </c>
      <c r="CA2850">
        <v>1</v>
      </c>
      <c r="CC2850" t="s">
        <v>120</v>
      </c>
      <c r="CH2850">
        <v>540</v>
      </c>
      <c r="CI2850">
        <v>42190</v>
      </c>
      <c r="CJ2850" t="s">
        <v>106</v>
      </c>
      <c r="CK2850" t="s">
        <v>106</v>
      </c>
      <c r="CL2850">
        <v>15</v>
      </c>
      <c r="CM2850" t="s">
        <v>2963</v>
      </c>
      <c r="CO2850">
        <v>124832</v>
      </c>
      <c r="CQ2850">
        <v>0</v>
      </c>
      <c r="CR2850">
        <v>0</v>
      </c>
      <c r="CS2850">
        <v>0</v>
      </c>
      <c r="CY2850" t="s">
        <v>123</v>
      </c>
      <c r="CZ2850" t="s">
        <v>124</v>
      </c>
      <c r="DD2850" t="str" cm="1">
        <f t="array" ref="DD2850">TEXT(_xlfn.SEQUENCE(1, DATEDIF(AG2850, AH2850, "m") + 1, AG2850, 30), "YYYY-APMM")</f>
        <v>2014-AP04</v>
      </c>
      <c r="DN2850">
        <f t="shared" si="88"/>
        <v>1612.8</v>
      </c>
      <c r="DO2850" t="str">
        <f t="shared" si="89"/>
        <v>LABOR- SUBCONTRACTOR</v>
      </c>
    </row>
    <row r="2851" spans="1:119" x14ac:dyDescent="0.35">
      <c r="A2851" t="s">
        <v>105</v>
      </c>
      <c r="B2851">
        <v>502136</v>
      </c>
      <c r="C2851">
        <v>6359</v>
      </c>
      <c r="D2851">
        <v>124835</v>
      </c>
      <c r="E2851">
        <v>13662</v>
      </c>
      <c r="F2851">
        <v>0</v>
      </c>
      <c r="G2851" t="s">
        <v>106</v>
      </c>
      <c r="H2851" t="s">
        <v>106</v>
      </c>
      <c r="I2851" t="s">
        <v>106</v>
      </c>
      <c r="J2851" t="s">
        <v>107</v>
      </c>
      <c r="K2851" t="s">
        <v>108</v>
      </c>
      <c r="L2851" t="s">
        <v>109</v>
      </c>
      <c r="M2851" t="s">
        <v>110</v>
      </c>
      <c r="N2851" t="s">
        <v>6739</v>
      </c>
      <c r="O2851" t="s">
        <v>3020</v>
      </c>
      <c r="P2851">
        <v>8178</v>
      </c>
      <c r="Q2851">
        <v>168</v>
      </c>
      <c r="R2851">
        <v>152</v>
      </c>
      <c r="S2851">
        <v>200</v>
      </c>
      <c r="T2851">
        <v>0</v>
      </c>
      <c r="U2851">
        <v>542.4</v>
      </c>
      <c r="V2851">
        <v>542.4</v>
      </c>
      <c r="W2851">
        <v>200</v>
      </c>
      <c r="X2851">
        <v>0</v>
      </c>
      <c r="Y2851">
        <v>0</v>
      </c>
      <c r="Z2851">
        <v>0</v>
      </c>
      <c r="AD2851" s="1">
        <v>41755.333333333336</v>
      </c>
      <c r="AE2851" s="1">
        <v>41783.708333333336</v>
      </c>
      <c r="AG2851" s="1">
        <v>41730.333333333336</v>
      </c>
      <c r="AH2851" s="1">
        <v>41758.708333333336</v>
      </c>
      <c r="AI2851" s="1">
        <v>41730.333333333336</v>
      </c>
      <c r="AJ2851" s="1">
        <v>41758.708333333336</v>
      </c>
      <c r="AK2851" s="1">
        <v>41730.333333333336</v>
      </c>
      <c r="AL2851" s="1">
        <v>41758.708333333336</v>
      </c>
      <c r="AM2851" s="1">
        <v>41755.333333333336</v>
      </c>
      <c r="AN2851" s="1">
        <v>41783.708333333336</v>
      </c>
      <c r="AP2851" t="s">
        <v>113</v>
      </c>
      <c r="AU2851" t="s">
        <v>6740</v>
      </c>
      <c r="AY2851" t="s">
        <v>106</v>
      </c>
      <c r="AZ2851">
        <v>0</v>
      </c>
      <c r="BA2851">
        <v>0</v>
      </c>
      <c r="BD2851" s="3">
        <v>41321.661805555559</v>
      </c>
      <c r="BE2851" s="3">
        <v>41328.377083333333</v>
      </c>
      <c r="BF2851" t="s">
        <v>115</v>
      </c>
      <c r="BG2851" t="s">
        <v>115</v>
      </c>
      <c r="BH2851">
        <v>8149</v>
      </c>
      <c r="BM2851">
        <v>43550</v>
      </c>
      <c r="BR2851" t="s">
        <v>116</v>
      </c>
      <c r="BS2851" t="s">
        <v>117</v>
      </c>
      <c r="BU2851">
        <v>1</v>
      </c>
      <c r="BV2851" t="s">
        <v>118</v>
      </c>
      <c r="BX2851" t="s">
        <v>119</v>
      </c>
      <c r="BY2851" t="s">
        <v>119</v>
      </c>
      <c r="BZ2851" t="s">
        <v>119</v>
      </c>
      <c r="CA2851">
        <v>1</v>
      </c>
      <c r="CC2851" t="s">
        <v>120</v>
      </c>
      <c r="CH2851">
        <v>540</v>
      </c>
      <c r="CI2851">
        <v>42190</v>
      </c>
      <c r="CJ2851" t="s">
        <v>106</v>
      </c>
      <c r="CK2851" t="s">
        <v>106</v>
      </c>
      <c r="CL2851">
        <v>15</v>
      </c>
      <c r="CM2851" t="s">
        <v>2963</v>
      </c>
      <c r="CO2851">
        <v>124832</v>
      </c>
      <c r="CQ2851">
        <v>0</v>
      </c>
      <c r="CR2851">
        <v>0</v>
      </c>
      <c r="CS2851">
        <v>0</v>
      </c>
      <c r="CY2851" t="s">
        <v>123</v>
      </c>
      <c r="CZ2851" t="s">
        <v>124</v>
      </c>
      <c r="DD2851" t="str" cm="1">
        <f t="array" ref="DD2851">TEXT(_xlfn.SEQUENCE(1, DATEDIF(AG2851, AH2851, "m") + 1, AG2851, 30), "YYYY-APMM")</f>
        <v>2014-AP04</v>
      </c>
      <c r="DN2851">
        <f t="shared" si="88"/>
        <v>542.4</v>
      </c>
      <c r="DO2851" t="str">
        <f t="shared" si="89"/>
        <v>LABOR- SUBCONTRACTOR</v>
      </c>
    </row>
    <row r="2852" spans="1:119" x14ac:dyDescent="0.35">
      <c r="A2852" t="s">
        <v>105</v>
      </c>
      <c r="B2852">
        <v>502137</v>
      </c>
      <c r="C2852">
        <v>6359</v>
      </c>
      <c r="D2852">
        <v>124837</v>
      </c>
      <c r="E2852">
        <v>13662</v>
      </c>
      <c r="F2852">
        <v>0</v>
      </c>
      <c r="G2852" t="s">
        <v>106</v>
      </c>
      <c r="H2852" t="s">
        <v>106</v>
      </c>
      <c r="I2852" t="s">
        <v>106</v>
      </c>
      <c r="J2852" t="s">
        <v>107</v>
      </c>
      <c r="K2852" t="s">
        <v>108</v>
      </c>
      <c r="L2852" t="s">
        <v>109</v>
      </c>
      <c r="M2852" t="s">
        <v>110</v>
      </c>
      <c r="N2852" t="s">
        <v>6741</v>
      </c>
      <c r="O2852" t="s">
        <v>3063</v>
      </c>
      <c r="P2852">
        <v>8178</v>
      </c>
      <c r="Q2852">
        <v>288</v>
      </c>
      <c r="R2852">
        <v>0</v>
      </c>
      <c r="S2852">
        <v>144</v>
      </c>
      <c r="T2852">
        <v>0</v>
      </c>
      <c r="U2852">
        <v>2732.4</v>
      </c>
      <c r="V2852">
        <v>2732.4</v>
      </c>
      <c r="W2852">
        <v>144</v>
      </c>
      <c r="X2852">
        <v>0</v>
      </c>
      <c r="Y2852">
        <v>0</v>
      </c>
      <c r="Z2852">
        <v>0</v>
      </c>
      <c r="AD2852" s="1">
        <v>41652.333333333336</v>
      </c>
      <c r="AE2852" s="1">
        <v>41672.708333333336</v>
      </c>
      <c r="AG2852" s="1">
        <v>41609.333333333336</v>
      </c>
      <c r="AH2852" s="1">
        <v>41630.708333333336</v>
      </c>
      <c r="AI2852" s="1">
        <v>41609.333333333336</v>
      </c>
      <c r="AJ2852" s="1">
        <v>41630.708333333336</v>
      </c>
      <c r="AK2852" s="1">
        <v>41609.333333333336</v>
      </c>
      <c r="AL2852" s="1">
        <v>41630.708333333336</v>
      </c>
      <c r="AM2852" s="1">
        <v>41652.333333333336</v>
      </c>
      <c r="AN2852" s="1">
        <v>41672.708333333336</v>
      </c>
      <c r="AP2852" t="s">
        <v>113</v>
      </c>
      <c r="AU2852" t="s">
        <v>6742</v>
      </c>
      <c r="AY2852" t="s">
        <v>106</v>
      </c>
      <c r="AZ2852">
        <v>0</v>
      </c>
      <c r="BA2852">
        <v>0</v>
      </c>
      <c r="BD2852" s="3">
        <v>41321.661805555559</v>
      </c>
      <c r="BE2852" s="3">
        <v>41321.663888888892</v>
      </c>
      <c r="BF2852" t="s">
        <v>115</v>
      </c>
      <c r="BG2852" t="s">
        <v>115</v>
      </c>
      <c r="BH2852">
        <v>8149</v>
      </c>
      <c r="BM2852">
        <v>43550</v>
      </c>
      <c r="BR2852" t="s">
        <v>116</v>
      </c>
      <c r="BS2852" t="s">
        <v>117</v>
      </c>
      <c r="BU2852">
        <v>1</v>
      </c>
      <c r="BV2852" t="s">
        <v>118</v>
      </c>
      <c r="BX2852" t="s">
        <v>119</v>
      </c>
      <c r="BY2852" t="s">
        <v>119</v>
      </c>
      <c r="BZ2852" t="s">
        <v>119</v>
      </c>
      <c r="CA2852">
        <v>1</v>
      </c>
      <c r="CC2852" t="s">
        <v>120</v>
      </c>
      <c r="CH2852">
        <v>540</v>
      </c>
      <c r="CI2852">
        <v>42220</v>
      </c>
      <c r="CJ2852" t="s">
        <v>106</v>
      </c>
      <c r="CK2852" t="s">
        <v>106</v>
      </c>
      <c r="CL2852">
        <v>10</v>
      </c>
      <c r="CM2852" t="s">
        <v>2889</v>
      </c>
      <c r="CO2852">
        <v>124836</v>
      </c>
      <c r="CQ2852">
        <v>0</v>
      </c>
      <c r="CR2852">
        <v>0</v>
      </c>
      <c r="CS2852">
        <v>0</v>
      </c>
      <c r="CY2852" t="s">
        <v>123</v>
      </c>
      <c r="CZ2852" t="s">
        <v>124</v>
      </c>
      <c r="DD2852" t="str" cm="1">
        <f t="array" ref="DD2852">TEXT(_xlfn.SEQUENCE(1, DATEDIF(AG2852, AH2852, "m") + 1, AG2852, 30), "YYYY-APMM")</f>
        <v>2013-AP12</v>
      </c>
      <c r="DN2852">
        <f t="shared" si="88"/>
        <v>2732.4</v>
      </c>
      <c r="DO2852" t="str">
        <f t="shared" si="89"/>
        <v>LABOR- SUBCONTRACTOR</v>
      </c>
    </row>
    <row r="2853" spans="1:119" x14ac:dyDescent="0.35">
      <c r="A2853" t="s">
        <v>105</v>
      </c>
      <c r="B2853">
        <v>502138</v>
      </c>
      <c r="C2853">
        <v>6359</v>
      </c>
      <c r="D2853">
        <v>124837</v>
      </c>
      <c r="E2853">
        <v>13662</v>
      </c>
      <c r="F2853">
        <v>0</v>
      </c>
      <c r="G2853" t="s">
        <v>106</v>
      </c>
      <c r="H2853" t="s">
        <v>106</v>
      </c>
      <c r="I2853" t="s">
        <v>106</v>
      </c>
      <c r="J2853" t="s">
        <v>107</v>
      </c>
      <c r="K2853" t="s">
        <v>108</v>
      </c>
      <c r="L2853" t="s">
        <v>109</v>
      </c>
      <c r="M2853" t="s">
        <v>110</v>
      </c>
      <c r="N2853" t="s">
        <v>6743</v>
      </c>
      <c r="O2853" t="s">
        <v>3066</v>
      </c>
      <c r="P2853">
        <v>8178</v>
      </c>
      <c r="Q2853">
        <v>456</v>
      </c>
      <c r="R2853">
        <v>136</v>
      </c>
      <c r="S2853">
        <v>144</v>
      </c>
      <c r="T2853">
        <v>0</v>
      </c>
      <c r="U2853">
        <v>216</v>
      </c>
      <c r="V2853">
        <v>216</v>
      </c>
      <c r="W2853">
        <v>144</v>
      </c>
      <c r="X2853">
        <v>0</v>
      </c>
      <c r="Y2853">
        <v>0</v>
      </c>
      <c r="Z2853">
        <v>0</v>
      </c>
      <c r="AD2853" s="1">
        <v>41676.333333333336</v>
      </c>
      <c r="AE2853" s="1">
        <v>41697.708333333336</v>
      </c>
      <c r="AG2853" s="1">
        <v>41609.333333333336</v>
      </c>
      <c r="AH2853" s="1">
        <v>41630.708333333336</v>
      </c>
      <c r="AI2853" s="1">
        <v>41609.333333333336</v>
      </c>
      <c r="AJ2853" s="1">
        <v>41630.708333333336</v>
      </c>
      <c r="AK2853" s="1">
        <v>41609.333333333336</v>
      </c>
      <c r="AL2853" s="1">
        <v>41630.708333333336</v>
      </c>
      <c r="AM2853" s="1">
        <v>41676.333333333336</v>
      </c>
      <c r="AN2853" s="1">
        <v>41697.708333333336</v>
      </c>
      <c r="AP2853" t="s">
        <v>113</v>
      </c>
      <c r="AU2853" t="s">
        <v>6744</v>
      </c>
      <c r="AY2853" t="s">
        <v>106</v>
      </c>
      <c r="AZ2853">
        <v>0</v>
      </c>
      <c r="BA2853">
        <v>0</v>
      </c>
      <c r="BD2853" s="3">
        <v>41321.661805555559</v>
      </c>
      <c r="BE2853" s="3">
        <v>41321.663888888892</v>
      </c>
      <c r="BF2853" t="s">
        <v>115</v>
      </c>
      <c r="BG2853" t="s">
        <v>115</v>
      </c>
      <c r="BH2853">
        <v>8149</v>
      </c>
      <c r="BM2853">
        <v>43550</v>
      </c>
      <c r="BR2853" t="s">
        <v>116</v>
      </c>
      <c r="BS2853" t="s">
        <v>117</v>
      </c>
      <c r="BU2853">
        <v>1</v>
      </c>
      <c r="BV2853" t="s">
        <v>118</v>
      </c>
      <c r="BX2853" t="s">
        <v>119</v>
      </c>
      <c r="BY2853" t="s">
        <v>119</v>
      </c>
      <c r="BZ2853" t="s">
        <v>119</v>
      </c>
      <c r="CA2853">
        <v>1</v>
      </c>
      <c r="CC2853" t="s">
        <v>120</v>
      </c>
      <c r="CH2853">
        <v>540</v>
      </c>
      <c r="CI2853">
        <v>42220</v>
      </c>
      <c r="CJ2853" t="s">
        <v>106</v>
      </c>
      <c r="CK2853" t="s">
        <v>106</v>
      </c>
      <c r="CL2853">
        <v>10</v>
      </c>
      <c r="CM2853" t="s">
        <v>2889</v>
      </c>
      <c r="CO2853">
        <v>124836</v>
      </c>
      <c r="CQ2853">
        <v>0</v>
      </c>
      <c r="CR2853">
        <v>0</v>
      </c>
      <c r="CS2853">
        <v>0</v>
      </c>
      <c r="CY2853" t="s">
        <v>123</v>
      </c>
      <c r="CZ2853" t="s">
        <v>124</v>
      </c>
      <c r="DD2853" t="str" cm="1">
        <f t="array" ref="DD2853">TEXT(_xlfn.SEQUENCE(1, DATEDIF(AG2853, AH2853, "m") + 1, AG2853, 30), "YYYY-APMM")</f>
        <v>2013-AP12</v>
      </c>
      <c r="DN2853">
        <f t="shared" si="88"/>
        <v>216</v>
      </c>
      <c r="DO2853" t="str">
        <f t="shared" si="89"/>
        <v>LABOR- SUBCONTRACTOR</v>
      </c>
    </row>
    <row r="2854" spans="1:119" x14ac:dyDescent="0.35">
      <c r="A2854" t="s">
        <v>105</v>
      </c>
      <c r="B2854">
        <v>502139</v>
      </c>
      <c r="C2854">
        <v>6359</v>
      </c>
      <c r="D2854">
        <v>124837</v>
      </c>
      <c r="E2854">
        <v>13662</v>
      </c>
      <c r="F2854">
        <v>0</v>
      </c>
      <c r="G2854" t="s">
        <v>106</v>
      </c>
      <c r="H2854" t="s">
        <v>106</v>
      </c>
      <c r="I2854" t="s">
        <v>106</v>
      </c>
      <c r="J2854" t="s">
        <v>107</v>
      </c>
      <c r="K2854" t="s">
        <v>108</v>
      </c>
      <c r="L2854" t="s">
        <v>109</v>
      </c>
      <c r="M2854" t="s">
        <v>110</v>
      </c>
      <c r="N2854" t="s">
        <v>6745</v>
      </c>
      <c r="O2854" t="s">
        <v>3069</v>
      </c>
      <c r="P2854">
        <v>8178</v>
      </c>
      <c r="Q2854">
        <v>512</v>
      </c>
      <c r="R2854">
        <v>0</v>
      </c>
      <c r="S2854">
        <v>160</v>
      </c>
      <c r="T2854">
        <v>0</v>
      </c>
      <c r="U2854">
        <v>352.8</v>
      </c>
      <c r="V2854">
        <v>352.8</v>
      </c>
      <c r="W2854">
        <v>160</v>
      </c>
      <c r="X2854">
        <v>0</v>
      </c>
      <c r="Y2854">
        <v>0</v>
      </c>
      <c r="Z2854">
        <v>0</v>
      </c>
      <c r="AD2854" s="1">
        <v>41776.333333333336</v>
      </c>
      <c r="AE2854" s="1">
        <v>41798.708333333336</v>
      </c>
      <c r="AG2854" s="1">
        <v>41701.333333333336</v>
      </c>
      <c r="AH2854" s="1">
        <v>41723.708333333336</v>
      </c>
      <c r="AI2854" s="1">
        <v>41701.333333333336</v>
      </c>
      <c r="AJ2854" s="1">
        <v>41723.708333333336</v>
      </c>
      <c r="AK2854" s="1">
        <v>41701.333333333336</v>
      </c>
      <c r="AL2854" s="1">
        <v>41723.708333333336</v>
      </c>
      <c r="AM2854" s="1">
        <v>41776.333333333336</v>
      </c>
      <c r="AN2854" s="1">
        <v>41798.708333333336</v>
      </c>
      <c r="AP2854" t="s">
        <v>113</v>
      </c>
      <c r="AU2854" t="s">
        <v>6746</v>
      </c>
      <c r="AY2854" t="s">
        <v>106</v>
      </c>
      <c r="AZ2854">
        <v>0</v>
      </c>
      <c r="BA2854">
        <v>0</v>
      </c>
      <c r="BD2854" s="3">
        <v>41321.661805555559</v>
      </c>
      <c r="BE2854" s="3">
        <v>41321.663888888892</v>
      </c>
      <c r="BF2854" t="s">
        <v>115</v>
      </c>
      <c r="BG2854" t="s">
        <v>115</v>
      </c>
      <c r="BH2854">
        <v>8149</v>
      </c>
      <c r="BM2854">
        <v>43550</v>
      </c>
      <c r="BR2854" t="s">
        <v>116</v>
      </c>
      <c r="BS2854" t="s">
        <v>117</v>
      </c>
      <c r="BU2854">
        <v>1</v>
      </c>
      <c r="BV2854" t="s">
        <v>118</v>
      </c>
      <c r="BX2854" t="s">
        <v>119</v>
      </c>
      <c r="BY2854" t="s">
        <v>119</v>
      </c>
      <c r="BZ2854" t="s">
        <v>119</v>
      </c>
      <c r="CA2854">
        <v>1</v>
      </c>
      <c r="CC2854" t="s">
        <v>120</v>
      </c>
      <c r="CH2854">
        <v>540</v>
      </c>
      <c r="CI2854">
        <v>42220</v>
      </c>
      <c r="CJ2854" t="s">
        <v>106</v>
      </c>
      <c r="CK2854" t="s">
        <v>106</v>
      </c>
      <c r="CL2854">
        <v>10</v>
      </c>
      <c r="CM2854" t="s">
        <v>2889</v>
      </c>
      <c r="CO2854">
        <v>124836</v>
      </c>
      <c r="CQ2854">
        <v>0</v>
      </c>
      <c r="CR2854">
        <v>0</v>
      </c>
      <c r="CS2854">
        <v>0</v>
      </c>
      <c r="CY2854" t="s">
        <v>123</v>
      </c>
      <c r="CZ2854" t="s">
        <v>124</v>
      </c>
      <c r="DD2854" t="str" cm="1">
        <f t="array" ref="DD2854">TEXT(_xlfn.SEQUENCE(1, DATEDIF(AG2854, AH2854, "m") + 1, AG2854, 30), "YYYY-APMM")</f>
        <v>2014-AP03</v>
      </c>
      <c r="DN2854">
        <f t="shared" si="88"/>
        <v>352.8</v>
      </c>
      <c r="DO2854" t="str">
        <f t="shared" si="89"/>
        <v>LABOR- SUBCONTRACTOR</v>
      </c>
    </row>
    <row r="2855" spans="1:119" x14ac:dyDescent="0.35">
      <c r="A2855" t="s">
        <v>105</v>
      </c>
      <c r="B2855">
        <v>502140</v>
      </c>
      <c r="C2855">
        <v>6359</v>
      </c>
      <c r="D2855">
        <v>124837</v>
      </c>
      <c r="E2855">
        <v>13662</v>
      </c>
      <c r="F2855">
        <v>0</v>
      </c>
      <c r="G2855" t="s">
        <v>106</v>
      </c>
      <c r="H2855" t="s">
        <v>106</v>
      </c>
      <c r="I2855" t="s">
        <v>106</v>
      </c>
      <c r="J2855" t="s">
        <v>107</v>
      </c>
      <c r="K2855" t="s">
        <v>108</v>
      </c>
      <c r="L2855" t="s">
        <v>109</v>
      </c>
      <c r="M2855" t="s">
        <v>110</v>
      </c>
      <c r="N2855" t="s">
        <v>6747</v>
      </c>
      <c r="O2855" t="s">
        <v>3072</v>
      </c>
      <c r="P2855">
        <v>8178</v>
      </c>
      <c r="Q2855">
        <v>512</v>
      </c>
      <c r="R2855">
        <v>80</v>
      </c>
      <c r="S2855">
        <v>120</v>
      </c>
      <c r="T2855">
        <v>0</v>
      </c>
      <c r="U2855">
        <v>50.4</v>
      </c>
      <c r="V2855">
        <v>50.4</v>
      </c>
      <c r="W2855">
        <v>120</v>
      </c>
      <c r="X2855">
        <v>0</v>
      </c>
      <c r="Y2855">
        <v>0</v>
      </c>
      <c r="Z2855">
        <v>0</v>
      </c>
      <c r="AD2855" s="1">
        <v>41787.333333333336</v>
      </c>
      <c r="AE2855" s="1">
        <v>41804.708333333336</v>
      </c>
      <c r="AG2855" s="1">
        <v>41713.333333333336</v>
      </c>
      <c r="AH2855" s="1">
        <v>41729.708333333336</v>
      </c>
      <c r="AI2855" s="1">
        <v>41713.333333333336</v>
      </c>
      <c r="AJ2855" s="1">
        <v>41729.708333333336</v>
      </c>
      <c r="AK2855" s="1">
        <v>41713.333333333336</v>
      </c>
      <c r="AL2855" s="1">
        <v>41729.708333333336</v>
      </c>
      <c r="AM2855" s="1">
        <v>41787.333333333336</v>
      </c>
      <c r="AN2855" s="1">
        <v>41804.708333333336</v>
      </c>
      <c r="AP2855" t="s">
        <v>113</v>
      </c>
      <c r="AU2855" t="s">
        <v>6748</v>
      </c>
      <c r="AY2855" t="s">
        <v>106</v>
      </c>
      <c r="AZ2855">
        <v>0</v>
      </c>
      <c r="BA2855">
        <v>0</v>
      </c>
      <c r="BD2855" s="3">
        <v>41321.661805555559</v>
      </c>
      <c r="BE2855" s="3">
        <v>41321.663888888892</v>
      </c>
      <c r="BF2855" t="s">
        <v>115</v>
      </c>
      <c r="BG2855" t="s">
        <v>115</v>
      </c>
      <c r="BH2855">
        <v>8149</v>
      </c>
      <c r="BM2855">
        <v>43550</v>
      </c>
      <c r="BR2855" t="s">
        <v>116</v>
      </c>
      <c r="BS2855" t="s">
        <v>117</v>
      </c>
      <c r="BU2855">
        <v>1</v>
      </c>
      <c r="BV2855" t="s">
        <v>118</v>
      </c>
      <c r="BX2855" t="s">
        <v>119</v>
      </c>
      <c r="BY2855" t="s">
        <v>119</v>
      </c>
      <c r="BZ2855" t="s">
        <v>119</v>
      </c>
      <c r="CA2855">
        <v>1</v>
      </c>
      <c r="CC2855" t="s">
        <v>120</v>
      </c>
      <c r="CH2855">
        <v>540</v>
      </c>
      <c r="CI2855">
        <v>42220</v>
      </c>
      <c r="CJ2855" t="s">
        <v>106</v>
      </c>
      <c r="CK2855" t="s">
        <v>106</v>
      </c>
      <c r="CL2855">
        <v>10</v>
      </c>
      <c r="CM2855" t="s">
        <v>2889</v>
      </c>
      <c r="CO2855">
        <v>124836</v>
      </c>
      <c r="CQ2855">
        <v>0</v>
      </c>
      <c r="CR2855">
        <v>0</v>
      </c>
      <c r="CS2855">
        <v>0</v>
      </c>
      <c r="CY2855" t="s">
        <v>123</v>
      </c>
      <c r="CZ2855" t="s">
        <v>124</v>
      </c>
      <c r="DD2855" t="str" cm="1">
        <f t="array" ref="DD2855">TEXT(_xlfn.SEQUENCE(1, DATEDIF(AG2855, AH2855, "m") + 1, AG2855, 30), "YYYY-APMM")</f>
        <v>2014-AP03</v>
      </c>
      <c r="DN2855">
        <f t="shared" si="88"/>
        <v>50.4</v>
      </c>
      <c r="DO2855" t="str">
        <f t="shared" si="89"/>
        <v>LABOR- SUBCONTRACTOR</v>
      </c>
    </row>
    <row r="2856" spans="1:119" x14ac:dyDescent="0.35">
      <c r="A2856" t="s">
        <v>105</v>
      </c>
      <c r="B2856">
        <v>502141</v>
      </c>
      <c r="C2856">
        <v>6359</v>
      </c>
      <c r="D2856">
        <v>124837</v>
      </c>
      <c r="E2856">
        <v>13662</v>
      </c>
      <c r="F2856">
        <v>0</v>
      </c>
      <c r="G2856" t="s">
        <v>106</v>
      </c>
      <c r="H2856" t="s">
        <v>106</v>
      </c>
      <c r="I2856" t="s">
        <v>106</v>
      </c>
      <c r="J2856" t="s">
        <v>107</v>
      </c>
      <c r="K2856" t="s">
        <v>108</v>
      </c>
      <c r="L2856" t="s">
        <v>109</v>
      </c>
      <c r="M2856" t="s">
        <v>110</v>
      </c>
      <c r="N2856" t="s">
        <v>6749</v>
      </c>
      <c r="O2856" t="s">
        <v>3075</v>
      </c>
      <c r="P2856">
        <v>8178</v>
      </c>
      <c r="Q2856">
        <v>0</v>
      </c>
      <c r="R2856">
        <v>0</v>
      </c>
      <c r="S2856">
        <v>160</v>
      </c>
      <c r="T2856">
        <v>0</v>
      </c>
      <c r="U2856">
        <v>165.6</v>
      </c>
      <c r="V2856">
        <v>165.6</v>
      </c>
      <c r="W2856">
        <v>160</v>
      </c>
      <c r="X2856">
        <v>0</v>
      </c>
      <c r="Y2856">
        <v>0</v>
      </c>
      <c r="Z2856">
        <v>0</v>
      </c>
      <c r="AD2856" s="1">
        <v>41490.333333333336</v>
      </c>
      <c r="AE2856" s="1">
        <v>41515.708333333336</v>
      </c>
      <c r="AG2856" s="1">
        <v>41490.333333333336</v>
      </c>
      <c r="AH2856" s="1">
        <v>41515.708333333336</v>
      </c>
      <c r="AI2856" s="1">
        <v>41490.333333333336</v>
      </c>
      <c r="AJ2856" s="1">
        <v>41515.708333333336</v>
      </c>
      <c r="AK2856" s="1">
        <v>41490.333333333336</v>
      </c>
      <c r="AL2856" s="1">
        <v>41515.708333333336</v>
      </c>
      <c r="AM2856" s="1">
        <v>41490.333333333336</v>
      </c>
      <c r="AN2856" s="1">
        <v>41515.708333333336</v>
      </c>
      <c r="AP2856" t="s">
        <v>113</v>
      </c>
      <c r="AU2856" t="s">
        <v>6750</v>
      </c>
      <c r="AY2856" t="s">
        <v>106</v>
      </c>
      <c r="AZ2856">
        <v>0</v>
      </c>
      <c r="BA2856">
        <v>0</v>
      </c>
      <c r="BD2856" s="3">
        <v>41321.661805555559</v>
      </c>
      <c r="BE2856" s="3">
        <v>41321.663888888892</v>
      </c>
      <c r="BF2856" t="s">
        <v>115</v>
      </c>
      <c r="BG2856" t="s">
        <v>115</v>
      </c>
      <c r="BH2856">
        <v>8149</v>
      </c>
      <c r="BM2856">
        <v>43550</v>
      </c>
      <c r="BR2856" t="s">
        <v>116</v>
      </c>
      <c r="BS2856" t="s">
        <v>117</v>
      </c>
      <c r="BU2856">
        <v>1</v>
      </c>
      <c r="BV2856" t="s">
        <v>118</v>
      </c>
      <c r="BX2856" t="s">
        <v>119</v>
      </c>
      <c r="BY2856" t="s">
        <v>119</v>
      </c>
      <c r="BZ2856" t="s">
        <v>119</v>
      </c>
      <c r="CA2856">
        <v>1</v>
      </c>
      <c r="CC2856" t="s">
        <v>120</v>
      </c>
      <c r="CH2856">
        <v>540</v>
      </c>
      <c r="CI2856">
        <v>42220</v>
      </c>
      <c r="CJ2856" t="s">
        <v>106</v>
      </c>
      <c r="CK2856" t="s">
        <v>106</v>
      </c>
      <c r="CL2856">
        <v>10</v>
      </c>
      <c r="CM2856" t="s">
        <v>2889</v>
      </c>
      <c r="CO2856">
        <v>124836</v>
      </c>
      <c r="CQ2856">
        <v>0</v>
      </c>
      <c r="CR2856">
        <v>0</v>
      </c>
      <c r="CS2856">
        <v>0</v>
      </c>
      <c r="CY2856" t="s">
        <v>123</v>
      </c>
      <c r="CZ2856" t="s">
        <v>124</v>
      </c>
      <c r="DD2856" t="str" cm="1">
        <f t="array" ref="DD2856">TEXT(_xlfn.SEQUENCE(1, DATEDIF(AG2856, AH2856, "m") + 1, AG2856, 30), "YYYY-APMM")</f>
        <v>2013-AP08</v>
      </c>
      <c r="DN2856">
        <f t="shared" si="88"/>
        <v>165.6</v>
      </c>
      <c r="DO2856" t="str">
        <f t="shared" si="89"/>
        <v>LABOR- SUBCONTRACTOR</v>
      </c>
    </row>
    <row r="2857" spans="1:119" x14ac:dyDescent="0.35">
      <c r="A2857" t="s">
        <v>105</v>
      </c>
      <c r="B2857">
        <v>502142</v>
      </c>
      <c r="C2857">
        <v>6359</v>
      </c>
      <c r="D2857">
        <v>124838</v>
      </c>
      <c r="E2857">
        <v>13662</v>
      </c>
      <c r="F2857">
        <v>0</v>
      </c>
      <c r="G2857" t="s">
        <v>106</v>
      </c>
      <c r="H2857" t="s">
        <v>106</v>
      </c>
      <c r="I2857" t="s">
        <v>106</v>
      </c>
      <c r="J2857" t="s">
        <v>107</v>
      </c>
      <c r="K2857" t="s">
        <v>108</v>
      </c>
      <c r="L2857" t="s">
        <v>109</v>
      </c>
      <c r="M2857" t="s">
        <v>110</v>
      </c>
      <c r="N2857" t="s">
        <v>6751</v>
      </c>
      <c r="O2857" t="s">
        <v>3086</v>
      </c>
      <c r="P2857">
        <v>8178</v>
      </c>
      <c r="Q2857">
        <v>568</v>
      </c>
      <c r="R2857">
        <v>144</v>
      </c>
      <c r="S2857">
        <v>120</v>
      </c>
      <c r="T2857">
        <v>0</v>
      </c>
      <c r="U2857">
        <v>1623.6</v>
      </c>
      <c r="V2857">
        <v>1623.6</v>
      </c>
      <c r="W2857">
        <v>120</v>
      </c>
      <c r="X2857">
        <v>0</v>
      </c>
      <c r="Y2857">
        <v>0</v>
      </c>
      <c r="Z2857">
        <v>0</v>
      </c>
      <c r="AD2857" s="1">
        <v>41760.333333333336</v>
      </c>
      <c r="AE2857" s="1">
        <v>41777.708333333336</v>
      </c>
      <c r="AG2857" s="1">
        <v>41676.333333333336</v>
      </c>
      <c r="AH2857" s="1">
        <v>41694.708333333336</v>
      </c>
      <c r="AI2857" s="1">
        <v>41676.333333333336</v>
      </c>
      <c r="AJ2857" s="1">
        <v>41694.708333333336</v>
      </c>
      <c r="AK2857" s="1">
        <v>41676.333333333336</v>
      </c>
      <c r="AL2857" s="1">
        <v>41694.708333333336</v>
      </c>
      <c r="AM2857" s="1">
        <v>41760.333333333336</v>
      </c>
      <c r="AN2857" s="1">
        <v>41777.708333333336</v>
      </c>
      <c r="AP2857" t="s">
        <v>113</v>
      </c>
      <c r="AU2857" t="s">
        <v>6752</v>
      </c>
      <c r="AY2857" t="s">
        <v>106</v>
      </c>
      <c r="AZ2857">
        <v>0</v>
      </c>
      <c r="BA2857">
        <v>0</v>
      </c>
      <c r="BD2857" s="3">
        <v>41321.661805555559</v>
      </c>
      <c r="BE2857" s="3">
        <v>41321.663888888892</v>
      </c>
      <c r="BF2857" t="s">
        <v>115</v>
      </c>
      <c r="BG2857" t="s">
        <v>115</v>
      </c>
      <c r="BH2857">
        <v>8149</v>
      </c>
      <c r="BM2857">
        <v>43550</v>
      </c>
      <c r="BR2857" t="s">
        <v>116</v>
      </c>
      <c r="BS2857" t="s">
        <v>117</v>
      </c>
      <c r="BU2857">
        <v>1</v>
      </c>
      <c r="BV2857" t="s">
        <v>118</v>
      </c>
      <c r="BX2857" t="s">
        <v>119</v>
      </c>
      <c r="BY2857" t="s">
        <v>119</v>
      </c>
      <c r="BZ2857" t="s">
        <v>119</v>
      </c>
      <c r="CA2857">
        <v>1</v>
      </c>
      <c r="CC2857" t="s">
        <v>120</v>
      </c>
      <c r="CH2857">
        <v>540</v>
      </c>
      <c r="CI2857">
        <v>42240</v>
      </c>
      <c r="CJ2857" t="s">
        <v>106</v>
      </c>
      <c r="CK2857" t="s">
        <v>106</v>
      </c>
      <c r="CL2857">
        <v>20</v>
      </c>
      <c r="CM2857" t="s">
        <v>2867</v>
      </c>
      <c r="CO2857">
        <v>124836</v>
      </c>
      <c r="CQ2857">
        <v>0</v>
      </c>
      <c r="CR2857">
        <v>0</v>
      </c>
      <c r="CS2857">
        <v>0</v>
      </c>
      <c r="CY2857" t="s">
        <v>123</v>
      </c>
      <c r="CZ2857" t="s">
        <v>124</v>
      </c>
      <c r="DD2857" t="str" cm="1">
        <f t="array" ref="DD2857">TEXT(_xlfn.SEQUENCE(1, DATEDIF(AG2857, AH2857, "m") + 1, AG2857, 30), "YYYY-APMM")</f>
        <v>2014-AP02</v>
      </c>
      <c r="DN2857">
        <f t="shared" si="88"/>
        <v>1623.6</v>
      </c>
      <c r="DO2857" t="str">
        <f t="shared" si="89"/>
        <v>LABOR- SUBCONTRACTOR</v>
      </c>
    </row>
    <row r="2858" spans="1:119" x14ac:dyDescent="0.35">
      <c r="A2858" t="s">
        <v>105</v>
      </c>
      <c r="B2858">
        <v>502143</v>
      </c>
      <c r="C2858">
        <v>6359</v>
      </c>
      <c r="D2858">
        <v>124838</v>
      </c>
      <c r="E2858">
        <v>13662</v>
      </c>
      <c r="F2858">
        <v>0</v>
      </c>
      <c r="G2858" t="s">
        <v>106</v>
      </c>
      <c r="H2858" t="s">
        <v>106</v>
      </c>
      <c r="I2858" t="s">
        <v>106</v>
      </c>
      <c r="J2858" t="s">
        <v>107</v>
      </c>
      <c r="K2858" t="s">
        <v>108</v>
      </c>
      <c r="L2858" t="s">
        <v>109</v>
      </c>
      <c r="M2858" t="s">
        <v>110</v>
      </c>
      <c r="N2858" t="s">
        <v>6753</v>
      </c>
      <c r="O2858" t="s">
        <v>3089</v>
      </c>
      <c r="P2858">
        <v>8178</v>
      </c>
      <c r="Q2858">
        <v>424</v>
      </c>
      <c r="R2858">
        <v>80</v>
      </c>
      <c r="S2858">
        <v>120</v>
      </c>
      <c r="T2858">
        <v>0</v>
      </c>
      <c r="U2858">
        <v>82.8</v>
      </c>
      <c r="V2858">
        <v>82.8</v>
      </c>
      <c r="W2858">
        <v>120</v>
      </c>
      <c r="X2858">
        <v>0</v>
      </c>
      <c r="Y2858">
        <v>0</v>
      </c>
      <c r="Z2858">
        <v>0</v>
      </c>
      <c r="AD2858" s="1">
        <v>41770.333333333336</v>
      </c>
      <c r="AE2858" s="1">
        <v>41786.708333333336</v>
      </c>
      <c r="AG2858" s="1">
        <v>41708.333333333336</v>
      </c>
      <c r="AH2858" s="1">
        <v>41724.708333333336</v>
      </c>
      <c r="AI2858" s="1">
        <v>41708.333333333336</v>
      </c>
      <c r="AJ2858" s="1">
        <v>41724.708333333336</v>
      </c>
      <c r="AK2858" s="1">
        <v>41708.333333333336</v>
      </c>
      <c r="AL2858" s="1">
        <v>41724.708333333336</v>
      </c>
      <c r="AM2858" s="1">
        <v>41770.333333333336</v>
      </c>
      <c r="AN2858" s="1">
        <v>41786.708333333336</v>
      </c>
      <c r="AP2858" t="s">
        <v>113</v>
      </c>
      <c r="AU2858" t="s">
        <v>6754</v>
      </c>
      <c r="AY2858" t="s">
        <v>106</v>
      </c>
      <c r="AZ2858">
        <v>0</v>
      </c>
      <c r="BA2858">
        <v>0</v>
      </c>
      <c r="BD2858" s="3">
        <v>41321.661805555559</v>
      </c>
      <c r="BE2858" s="3">
        <v>41321.663888888892</v>
      </c>
      <c r="BF2858" t="s">
        <v>115</v>
      </c>
      <c r="BG2858" t="s">
        <v>115</v>
      </c>
      <c r="BH2858">
        <v>8149</v>
      </c>
      <c r="BM2858">
        <v>43550</v>
      </c>
      <c r="BR2858" t="s">
        <v>116</v>
      </c>
      <c r="BS2858" t="s">
        <v>117</v>
      </c>
      <c r="BU2858">
        <v>1</v>
      </c>
      <c r="BV2858" t="s">
        <v>118</v>
      </c>
      <c r="BX2858" t="s">
        <v>119</v>
      </c>
      <c r="BY2858" t="s">
        <v>119</v>
      </c>
      <c r="BZ2858" t="s">
        <v>119</v>
      </c>
      <c r="CA2858">
        <v>1</v>
      </c>
      <c r="CC2858" t="s">
        <v>120</v>
      </c>
      <c r="CH2858">
        <v>540</v>
      </c>
      <c r="CI2858">
        <v>42240</v>
      </c>
      <c r="CJ2858" t="s">
        <v>106</v>
      </c>
      <c r="CK2858" t="s">
        <v>106</v>
      </c>
      <c r="CL2858">
        <v>20</v>
      </c>
      <c r="CM2858" t="s">
        <v>2867</v>
      </c>
      <c r="CO2858">
        <v>124836</v>
      </c>
      <c r="CQ2858">
        <v>0</v>
      </c>
      <c r="CR2858">
        <v>0</v>
      </c>
      <c r="CS2858">
        <v>0</v>
      </c>
      <c r="CY2858" t="s">
        <v>123</v>
      </c>
      <c r="CZ2858" t="s">
        <v>124</v>
      </c>
      <c r="DD2858" t="str" cm="1">
        <f t="array" ref="DD2858">TEXT(_xlfn.SEQUENCE(1, DATEDIF(AG2858, AH2858, "m") + 1, AG2858, 30), "YYYY-APMM")</f>
        <v>2014-AP03</v>
      </c>
      <c r="DN2858">
        <f t="shared" si="88"/>
        <v>82.8</v>
      </c>
      <c r="DO2858" t="str">
        <f t="shared" si="89"/>
        <v>LABOR- SUBCONTRACTOR</v>
      </c>
    </row>
    <row r="2859" spans="1:119" x14ac:dyDescent="0.35">
      <c r="A2859" t="s">
        <v>105</v>
      </c>
      <c r="B2859">
        <v>502144</v>
      </c>
      <c r="C2859">
        <v>6359</v>
      </c>
      <c r="D2859">
        <v>124838</v>
      </c>
      <c r="E2859">
        <v>13662</v>
      </c>
      <c r="F2859">
        <v>0</v>
      </c>
      <c r="G2859" t="s">
        <v>106</v>
      </c>
      <c r="H2859" t="s">
        <v>106</v>
      </c>
      <c r="I2859" t="s">
        <v>106</v>
      </c>
      <c r="J2859" t="s">
        <v>107</v>
      </c>
      <c r="K2859" t="s">
        <v>108</v>
      </c>
      <c r="L2859" t="s">
        <v>109</v>
      </c>
      <c r="M2859" t="s">
        <v>110</v>
      </c>
      <c r="N2859" t="s">
        <v>6755</v>
      </c>
      <c r="O2859" t="s">
        <v>3092</v>
      </c>
      <c r="P2859">
        <v>8178</v>
      </c>
      <c r="Q2859">
        <v>112</v>
      </c>
      <c r="R2859">
        <v>16</v>
      </c>
      <c r="S2859">
        <v>200</v>
      </c>
      <c r="T2859">
        <v>0</v>
      </c>
      <c r="U2859">
        <v>100.8</v>
      </c>
      <c r="V2859">
        <v>100.8</v>
      </c>
      <c r="W2859">
        <v>200</v>
      </c>
      <c r="X2859">
        <v>0</v>
      </c>
      <c r="Y2859">
        <v>0</v>
      </c>
      <c r="Z2859">
        <v>0</v>
      </c>
      <c r="AD2859" s="1">
        <v>41776.333333333336</v>
      </c>
      <c r="AE2859" s="1">
        <v>41804.708333333336</v>
      </c>
      <c r="AG2859" s="1">
        <v>41759.333333333336</v>
      </c>
      <c r="AH2859" s="1">
        <v>41787.708333333336</v>
      </c>
      <c r="AI2859" s="1">
        <v>41759.333333333336</v>
      </c>
      <c r="AJ2859" s="1">
        <v>41787.708333333336</v>
      </c>
      <c r="AK2859" s="1">
        <v>41759.333333333336</v>
      </c>
      <c r="AL2859" s="1">
        <v>41787.708333333336</v>
      </c>
      <c r="AM2859" s="1">
        <v>41776.333333333336</v>
      </c>
      <c r="AN2859" s="1">
        <v>41804.708333333336</v>
      </c>
      <c r="AP2859" t="s">
        <v>113</v>
      </c>
      <c r="AU2859" t="s">
        <v>6756</v>
      </c>
      <c r="AY2859" t="s">
        <v>106</v>
      </c>
      <c r="AZ2859">
        <v>0</v>
      </c>
      <c r="BA2859">
        <v>0</v>
      </c>
      <c r="BD2859" s="3">
        <v>41321.661805555559</v>
      </c>
      <c r="BE2859" s="3">
        <v>41321.663888888892</v>
      </c>
      <c r="BF2859" t="s">
        <v>115</v>
      </c>
      <c r="BG2859" t="s">
        <v>115</v>
      </c>
      <c r="BH2859">
        <v>8149</v>
      </c>
      <c r="BM2859">
        <v>43550</v>
      </c>
      <c r="BR2859" t="s">
        <v>116</v>
      </c>
      <c r="BS2859" t="s">
        <v>117</v>
      </c>
      <c r="BU2859">
        <v>1</v>
      </c>
      <c r="BV2859" t="s">
        <v>118</v>
      </c>
      <c r="BX2859" t="s">
        <v>119</v>
      </c>
      <c r="BY2859" t="s">
        <v>119</v>
      </c>
      <c r="BZ2859" t="s">
        <v>119</v>
      </c>
      <c r="CA2859">
        <v>1</v>
      </c>
      <c r="CC2859" t="s">
        <v>120</v>
      </c>
      <c r="CH2859">
        <v>540</v>
      </c>
      <c r="CI2859">
        <v>42240</v>
      </c>
      <c r="CJ2859" t="s">
        <v>106</v>
      </c>
      <c r="CK2859" t="s">
        <v>106</v>
      </c>
      <c r="CL2859">
        <v>20</v>
      </c>
      <c r="CM2859" t="s">
        <v>2867</v>
      </c>
      <c r="CO2859">
        <v>124836</v>
      </c>
      <c r="CQ2859">
        <v>0</v>
      </c>
      <c r="CR2859">
        <v>0</v>
      </c>
      <c r="CS2859">
        <v>0</v>
      </c>
      <c r="CY2859" t="s">
        <v>123</v>
      </c>
      <c r="CZ2859" t="s">
        <v>124</v>
      </c>
      <c r="DD2859" t="str" cm="1">
        <f t="array" ref="DD2859">TEXT(_xlfn.SEQUENCE(1, DATEDIF(AG2859, AH2859, "m") + 1, AG2859, 30), "YYYY-APMM")</f>
        <v>2014-AP04</v>
      </c>
      <c r="DN2859">
        <f t="shared" si="88"/>
        <v>100.8</v>
      </c>
      <c r="DO2859" t="str">
        <f t="shared" si="89"/>
        <v>LABOR- SUBCONTRACTOR</v>
      </c>
    </row>
    <row r="2860" spans="1:119" x14ac:dyDescent="0.35">
      <c r="A2860" t="s">
        <v>105</v>
      </c>
      <c r="B2860">
        <v>502145</v>
      </c>
      <c r="C2860">
        <v>6359</v>
      </c>
      <c r="D2860">
        <v>124839</v>
      </c>
      <c r="E2860">
        <v>13662</v>
      </c>
      <c r="F2860">
        <v>0</v>
      </c>
      <c r="G2860" t="s">
        <v>106</v>
      </c>
      <c r="H2860" t="s">
        <v>106</v>
      </c>
      <c r="I2860" t="s">
        <v>106</v>
      </c>
      <c r="J2860" t="s">
        <v>107</v>
      </c>
      <c r="K2860" t="s">
        <v>108</v>
      </c>
      <c r="L2860" t="s">
        <v>109</v>
      </c>
      <c r="M2860" t="s">
        <v>110</v>
      </c>
      <c r="N2860" t="s">
        <v>6757</v>
      </c>
      <c r="O2860" t="s">
        <v>3063</v>
      </c>
      <c r="P2860">
        <v>8178</v>
      </c>
      <c r="Q2860">
        <v>0</v>
      </c>
      <c r="R2860">
        <v>0</v>
      </c>
      <c r="S2860">
        <v>144</v>
      </c>
      <c r="T2860">
        <v>0</v>
      </c>
      <c r="U2860">
        <v>2732.4</v>
      </c>
      <c r="V2860">
        <v>2732.4</v>
      </c>
      <c r="W2860">
        <v>144</v>
      </c>
      <c r="X2860">
        <v>0</v>
      </c>
      <c r="Y2860">
        <v>0</v>
      </c>
      <c r="Z2860">
        <v>0</v>
      </c>
      <c r="AD2860" s="1">
        <v>41651.333333333336</v>
      </c>
      <c r="AE2860" s="1">
        <v>41671.708333333336</v>
      </c>
      <c r="AG2860" s="1">
        <v>41651.333333333336</v>
      </c>
      <c r="AH2860" s="1">
        <v>41671.708333333336</v>
      </c>
      <c r="AI2860" s="1">
        <v>41651.333333333336</v>
      </c>
      <c r="AJ2860" s="1">
        <v>41671.708333333336</v>
      </c>
      <c r="AK2860" s="1">
        <v>41651.333333333336</v>
      </c>
      <c r="AL2860" s="1">
        <v>41671.708333333336</v>
      </c>
      <c r="AM2860" s="1">
        <v>41651.333333333336</v>
      </c>
      <c r="AN2860" s="1">
        <v>41671.708333333336</v>
      </c>
      <c r="AP2860" t="s">
        <v>113</v>
      </c>
      <c r="AU2860" t="s">
        <v>6758</v>
      </c>
      <c r="AY2860" t="s">
        <v>106</v>
      </c>
      <c r="AZ2860">
        <v>0</v>
      </c>
      <c r="BA2860">
        <v>0</v>
      </c>
      <c r="BD2860" s="3">
        <v>41321.661805555559</v>
      </c>
      <c r="BE2860" s="3">
        <v>41321.663888888892</v>
      </c>
      <c r="BF2860" t="s">
        <v>115</v>
      </c>
      <c r="BG2860" t="s">
        <v>115</v>
      </c>
      <c r="BH2860">
        <v>8149</v>
      </c>
      <c r="BM2860">
        <v>43550</v>
      </c>
      <c r="BR2860" t="s">
        <v>116</v>
      </c>
      <c r="BS2860" t="s">
        <v>117</v>
      </c>
      <c r="BU2860">
        <v>1</v>
      </c>
      <c r="BV2860" t="s">
        <v>118</v>
      </c>
      <c r="BX2860" t="s">
        <v>119</v>
      </c>
      <c r="BY2860" t="s">
        <v>119</v>
      </c>
      <c r="BZ2860" t="s">
        <v>119</v>
      </c>
      <c r="CA2860">
        <v>1</v>
      </c>
      <c r="CC2860" t="s">
        <v>120</v>
      </c>
      <c r="CH2860">
        <v>540</v>
      </c>
      <c r="CI2860">
        <v>42230</v>
      </c>
      <c r="CJ2860" t="s">
        <v>106</v>
      </c>
      <c r="CK2860" t="s">
        <v>106</v>
      </c>
      <c r="CL2860">
        <v>15</v>
      </c>
      <c r="CM2860" t="s">
        <v>2963</v>
      </c>
      <c r="CO2860">
        <v>124836</v>
      </c>
      <c r="CQ2860">
        <v>0</v>
      </c>
      <c r="CR2860">
        <v>0</v>
      </c>
      <c r="CS2860">
        <v>0</v>
      </c>
      <c r="CY2860" t="s">
        <v>123</v>
      </c>
      <c r="CZ2860" t="s">
        <v>124</v>
      </c>
      <c r="DD2860" t="str" cm="1">
        <f t="array" ref="DD2860">TEXT(_xlfn.SEQUENCE(1, DATEDIF(AG2860, AH2860, "m") + 1, AG2860, 30), "YYYY-APMM")</f>
        <v>2014-AP01</v>
      </c>
      <c r="DN2860">
        <f t="shared" si="88"/>
        <v>2732.4</v>
      </c>
      <c r="DO2860" t="str">
        <f t="shared" si="89"/>
        <v>LABOR- SUBCONTRACTOR</v>
      </c>
    </row>
    <row r="2861" spans="1:119" x14ac:dyDescent="0.35">
      <c r="A2861" t="s">
        <v>105</v>
      </c>
      <c r="B2861">
        <v>502146</v>
      </c>
      <c r="C2861">
        <v>6359</v>
      </c>
      <c r="D2861">
        <v>124839</v>
      </c>
      <c r="E2861">
        <v>13662</v>
      </c>
      <c r="F2861">
        <v>0</v>
      </c>
      <c r="G2861" t="s">
        <v>106</v>
      </c>
      <c r="H2861" t="s">
        <v>106</v>
      </c>
      <c r="I2861" t="s">
        <v>106</v>
      </c>
      <c r="J2861" t="s">
        <v>107</v>
      </c>
      <c r="K2861" t="s">
        <v>108</v>
      </c>
      <c r="L2861" t="s">
        <v>109</v>
      </c>
      <c r="M2861" t="s">
        <v>110</v>
      </c>
      <c r="N2861" t="s">
        <v>6759</v>
      </c>
      <c r="O2861" t="s">
        <v>3081</v>
      </c>
      <c r="P2861">
        <v>8178</v>
      </c>
      <c r="Q2861">
        <v>208</v>
      </c>
      <c r="R2861">
        <v>56</v>
      </c>
      <c r="S2861">
        <v>144</v>
      </c>
      <c r="T2861">
        <v>0</v>
      </c>
      <c r="U2861">
        <v>216</v>
      </c>
      <c r="V2861">
        <v>216</v>
      </c>
      <c r="W2861">
        <v>144</v>
      </c>
      <c r="X2861">
        <v>0</v>
      </c>
      <c r="Y2861">
        <v>0</v>
      </c>
      <c r="Z2861">
        <v>0</v>
      </c>
      <c r="AD2861" s="1">
        <v>41683.333333333336</v>
      </c>
      <c r="AE2861" s="1">
        <v>41703.708333333336</v>
      </c>
      <c r="AG2861" s="1">
        <v>41652.333333333336</v>
      </c>
      <c r="AH2861" s="1">
        <v>41672.708333333336</v>
      </c>
      <c r="AI2861" s="1">
        <v>41652.333333333336</v>
      </c>
      <c r="AJ2861" s="1">
        <v>41672.708333333336</v>
      </c>
      <c r="AK2861" s="1">
        <v>41652.333333333336</v>
      </c>
      <c r="AL2861" s="1">
        <v>41672.708333333336</v>
      </c>
      <c r="AM2861" s="1">
        <v>41683.333333333336</v>
      </c>
      <c r="AN2861" s="1">
        <v>41703.708333333336</v>
      </c>
      <c r="AP2861" t="s">
        <v>113</v>
      </c>
      <c r="AU2861" t="s">
        <v>6760</v>
      </c>
      <c r="AY2861" t="s">
        <v>106</v>
      </c>
      <c r="AZ2861">
        <v>0</v>
      </c>
      <c r="BA2861">
        <v>0</v>
      </c>
      <c r="BD2861" s="3">
        <v>41321.661805555559</v>
      </c>
      <c r="BE2861" s="3">
        <v>41321.663888888892</v>
      </c>
      <c r="BF2861" t="s">
        <v>115</v>
      </c>
      <c r="BG2861" t="s">
        <v>115</v>
      </c>
      <c r="BH2861">
        <v>8149</v>
      </c>
      <c r="BM2861">
        <v>43550</v>
      </c>
      <c r="BR2861" t="s">
        <v>116</v>
      </c>
      <c r="BS2861" t="s">
        <v>117</v>
      </c>
      <c r="BU2861">
        <v>1</v>
      </c>
      <c r="BV2861" t="s">
        <v>118</v>
      </c>
      <c r="BX2861" t="s">
        <v>119</v>
      </c>
      <c r="BY2861" t="s">
        <v>119</v>
      </c>
      <c r="BZ2861" t="s">
        <v>119</v>
      </c>
      <c r="CA2861">
        <v>1</v>
      </c>
      <c r="CC2861" t="s">
        <v>120</v>
      </c>
      <c r="CH2861">
        <v>540</v>
      </c>
      <c r="CI2861">
        <v>42230</v>
      </c>
      <c r="CJ2861" t="s">
        <v>106</v>
      </c>
      <c r="CK2861" t="s">
        <v>106</v>
      </c>
      <c r="CL2861">
        <v>15</v>
      </c>
      <c r="CM2861" t="s">
        <v>2963</v>
      </c>
      <c r="CO2861">
        <v>124836</v>
      </c>
      <c r="CQ2861">
        <v>0</v>
      </c>
      <c r="CR2861">
        <v>0</v>
      </c>
      <c r="CS2861">
        <v>0</v>
      </c>
      <c r="CY2861" t="s">
        <v>123</v>
      </c>
      <c r="CZ2861" t="s">
        <v>124</v>
      </c>
      <c r="DD2861" t="str" cm="1">
        <f t="array" ref="DD2861">TEXT(_xlfn.SEQUENCE(1, DATEDIF(AG2861, AH2861, "m") + 1, AG2861, 30), "YYYY-APMM")</f>
        <v>2014-AP01</v>
      </c>
      <c r="DN2861">
        <f t="shared" si="88"/>
        <v>216</v>
      </c>
      <c r="DO2861" t="str">
        <f t="shared" si="89"/>
        <v>LABOR- SUBCONTRACTOR</v>
      </c>
    </row>
    <row r="2862" spans="1:119" x14ac:dyDescent="0.35">
      <c r="A2862" t="s">
        <v>105</v>
      </c>
      <c r="B2862">
        <v>502147</v>
      </c>
      <c r="C2862">
        <v>6359</v>
      </c>
      <c r="D2862">
        <v>124839</v>
      </c>
      <c r="E2862">
        <v>13662</v>
      </c>
      <c r="F2862">
        <v>0</v>
      </c>
      <c r="G2862" t="s">
        <v>106</v>
      </c>
      <c r="H2862" t="s">
        <v>106</v>
      </c>
      <c r="I2862" t="s">
        <v>106</v>
      </c>
      <c r="J2862" t="s">
        <v>107</v>
      </c>
      <c r="K2862" t="s">
        <v>108</v>
      </c>
      <c r="L2862" t="s">
        <v>109</v>
      </c>
      <c r="M2862" t="s">
        <v>110</v>
      </c>
      <c r="N2862" t="s">
        <v>6761</v>
      </c>
      <c r="O2862" t="s">
        <v>3069</v>
      </c>
      <c r="P2862">
        <v>8178</v>
      </c>
      <c r="Q2862">
        <v>112</v>
      </c>
      <c r="R2862">
        <v>0</v>
      </c>
      <c r="S2862">
        <v>160</v>
      </c>
      <c r="T2862">
        <v>0</v>
      </c>
      <c r="U2862">
        <v>352.8</v>
      </c>
      <c r="V2862">
        <v>352.8</v>
      </c>
      <c r="W2862">
        <v>160</v>
      </c>
      <c r="X2862">
        <v>0</v>
      </c>
      <c r="Y2862">
        <v>0</v>
      </c>
      <c r="Z2862">
        <v>0</v>
      </c>
      <c r="AD2862" s="1">
        <v>41758.333333333336</v>
      </c>
      <c r="AE2862" s="1">
        <v>41780.708333333336</v>
      </c>
      <c r="AG2862" s="1">
        <v>41742.333333333336</v>
      </c>
      <c r="AH2862" s="1">
        <v>41764.708333333336</v>
      </c>
      <c r="AI2862" s="1">
        <v>41742.333333333336</v>
      </c>
      <c r="AJ2862" s="1">
        <v>41764.708333333336</v>
      </c>
      <c r="AK2862" s="1">
        <v>41742.333333333336</v>
      </c>
      <c r="AL2862" s="1">
        <v>41764.708333333336</v>
      </c>
      <c r="AM2862" s="1">
        <v>41758.333333333336</v>
      </c>
      <c r="AN2862" s="1">
        <v>41780.708333333336</v>
      </c>
      <c r="AP2862" t="s">
        <v>113</v>
      </c>
      <c r="AU2862" t="s">
        <v>6762</v>
      </c>
      <c r="AY2862" t="s">
        <v>106</v>
      </c>
      <c r="AZ2862">
        <v>0</v>
      </c>
      <c r="BA2862">
        <v>0</v>
      </c>
      <c r="BD2862" s="3">
        <v>41321.661805555559</v>
      </c>
      <c r="BE2862" s="3">
        <v>41321.663888888892</v>
      </c>
      <c r="BF2862" t="s">
        <v>115</v>
      </c>
      <c r="BG2862" t="s">
        <v>115</v>
      </c>
      <c r="BH2862">
        <v>8149</v>
      </c>
      <c r="BM2862">
        <v>43550</v>
      </c>
      <c r="BR2862" t="s">
        <v>116</v>
      </c>
      <c r="BS2862" t="s">
        <v>117</v>
      </c>
      <c r="BU2862">
        <v>1</v>
      </c>
      <c r="BV2862" t="s">
        <v>118</v>
      </c>
      <c r="BX2862" t="s">
        <v>119</v>
      </c>
      <c r="BY2862" t="s">
        <v>119</v>
      </c>
      <c r="BZ2862" t="s">
        <v>119</v>
      </c>
      <c r="CA2862">
        <v>1</v>
      </c>
      <c r="CC2862" t="s">
        <v>120</v>
      </c>
      <c r="CH2862">
        <v>540</v>
      </c>
      <c r="CI2862">
        <v>42230</v>
      </c>
      <c r="CJ2862" t="s">
        <v>106</v>
      </c>
      <c r="CK2862" t="s">
        <v>106</v>
      </c>
      <c r="CL2862">
        <v>15</v>
      </c>
      <c r="CM2862" t="s">
        <v>2963</v>
      </c>
      <c r="CO2862">
        <v>124836</v>
      </c>
      <c r="CQ2862">
        <v>0</v>
      </c>
      <c r="CR2862">
        <v>0</v>
      </c>
      <c r="CS2862">
        <v>0</v>
      </c>
      <c r="CY2862" t="s">
        <v>123</v>
      </c>
      <c r="CZ2862" t="s">
        <v>124</v>
      </c>
      <c r="DD2862" t="str" cm="1">
        <f t="array" ref="DD2862">TEXT(_xlfn.SEQUENCE(1, DATEDIF(AG2862, AH2862, "m") + 1, AG2862, 30), "YYYY-APMM")</f>
        <v>2014-AP04</v>
      </c>
      <c r="DN2862">
        <f t="shared" si="88"/>
        <v>352.8</v>
      </c>
      <c r="DO2862" t="str">
        <f t="shared" si="89"/>
        <v>LABOR- SUBCONTRACTOR</v>
      </c>
    </row>
    <row r="2863" spans="1:119" x14ac:dyDescent="0.35">
      <c r="A2863" t="s">
        <v>105</v>
      </c>
      <c r="B2863">
        <v>502148</v>
      </c>
      <c r="C2863">
        <v>6359</v>
      </c>
      <c r="D2863">
        <v>124839</v>
      </c>
      <c r="E2863">
        <v>13662</v>
      </c>
      <c r="F2863">
        <v>0</v>
      </c>
      <c r="G2863" t="s">
        <v>106</v>
      </c>
      <c r="H2863" t="s">
        <v>106</v>
      </c>
      <c r="I2863" t="s">
        <v>106</v>
      </c>
      <c r="J2863" t="s">
        <v>107</v>
      </c>
      <c r="K2863" t="s">
        <v>108</v>
      </c>
      <c r="L2863" t="s">
        <v>109</v>
      </c>
      <c r="M2863" t="s">
        <v>110</v>
      </c>
      <c r="N2863" t="s">
        <v>6763</v>
      </c>
      <c r="O2863" t="s">
        <v>3072</v>
      </c>
      <c r="P2863">
        <v>8178</v>
      </c>
      <c r="Q2863">
        <v>112</v>
      </c>
      <c r="R2863">
        <v>0</v>
      </c>
      <c r="S2863">
        <v>120</v>
      </c>
      <c r="T2863">
        <v>0</v>
      </c>
      <c r="U2863">
        <v>50.4</v>
      </c>
      <c r="V2863">
        <v>50.4</v>
      </c>
      <c r="W2863">
        <v>120</v>
      </c>
      <c r="X2863">
        <v>0</v>
      </c>
      <c r="Y2863">
        <v>0</v>
      </c>
      <c r="Z2863">
        <v>0</v>
      </c>
      <c r="AD2863" s="1">
        <v>41770.333333333336</v>
      </c>
      <c r="AE2863" s="1">
        <v>41786.708333333336</v>
      </c>
      <c r="AG2863" s="1">
        <v>41753.333333333336</v>
      </c>
      <c r="AH2863" s="1">
        <v>41770.708333333336</v>
      </c>
      <c r="AI2863" s="1">
        <v>41753.333333333336</v>
      </c>
      <c r="AJ2863" s="1">
        <v>41770.708333333336</v>
      </c>
      <c r="AK2863" s="1">
        <v>41753.333333333336</v>
      </c>
      <c r="AL2863" s="1">
        <v>41770.708333333336</v>
      </c>
      <c r="AM2863" s="1">
        <v>41770.333333333336</v>
      </c>
      <c r="AN2863" s="1">
        <v>41786.708333333336</v>
      </c>
      <c r="AP2863" t="s">
        <v>113</v>
      </c>
      <c r="AU2863" t="s">
        <v>6764</v>
      </c>
      <c r="AY2863" t="s">
        <v>106</v>
      </c>
      <c r="AZ2863">
        <v>0</v>
      </c>
      <c r="BA2863">
        <v>0</v>
      </c>
      <c r="BD2863" s="3">
        <v>41321.661805555559</v>
      </c>
      <c r="BE2863" s="3">
        <v>41321.663888888892</v>
      </c>
      <c r="BF2863" t="s">
        <v>115</v>
      </c>
      <c r="BG2863" t="s">
        <v>115</v>
      </c>
      <c r="BH2863">
        <v>8149</v>
      </c>
      <c r="BM2863">
        <v>43550</v>
      </c>
      <c r="BR2863" t="s">
        <v>116</v>
      </c>
      <c r="BS2863" t="s">
        <v>117</v>
      </c>
      <c r="BU2863">
        <v>1</v>
      </c>
      <c r="BV2863" t="s">
        <v>118</v>
      </c>
      <c r="BX2863" t="s">
        <v>119</v>
      </c>
      <c r="BY2863" t="s">
        <v>119</v>
      </c>
      <c r="BZ2863" t="s">
        <v>119</v>
      </c>
      <c r="CA2863">
        <v>1</v>
      </c>
      <c r="CC2863" t="s">
        <v>120</v>
      </c>
      <c r="CH2863">
        <v>540</v>
      </c>
      <c r="CI2863">
        <v>42230</v>
      </c>
      <c r="CJ2863" t="s">
        <v>106</v>
      </c>
      <c r="CK2863" t="s">
        <v>106</v>
      </c>
      <c r="CL2863">
        <v>15</v>
      </c>
      <c r="CM2863" t="s">
        <v>2963</v>
      </c>
      <c r="CO2863">
        <v>124836</v>
      </c>
      <c r="CQ2863">
        <v>0</v>
      </c>
      <c r="CR2863">
        <v>0</v>
      </c>
      <c r="CS2863">
        <v>0</v>
      </c>
      <c r="CY2863" t="s">
        <v>123</v>
      </c>
      <c r="CZ2863" t="s">
        <v>124</v>
      </c>
      <c r="DD2863" t="str" cm="1">
        <f t="array" ref="DD2863">TEXT(_xlfn.SEQUENCE(1, DATEDIF(AG2863, AH2863, "m") + 1, AG2863, 30), "YYYY-APMM")</f>
        <v>2014-AP04</v>
      </c>
      <c r="DN2863">
        <f t="shared" si="88"/>
        <v>50.4</v>
      </c>
      <c r="DO2863" t="str">
        <f t="shared" si="89"/>
        <v>LABOR- SUBCONTRACTOR</v>
      </c>
    </row>
    <row r="2864" spans="1:119" x14ac:dyDescent="0.35">
      <c r="A2864" t="s">
        <v>105</v>
      </c>
      <c r="B2864">
        <v>502149</v>
      </c>
      <c r="C2864">
        <v>6359</v>
      </c>
      <c r="D2864">
        <v>124841</v>
      </c>
      <c r="E2864">
        <v>13662</v>
      </c>
      <c r="F2864">
        <v>0</v>
      </c>
      <c r="G2864" t="s">
        <v>106</v>
      </c>
      <c r="H2864" t="s">
        <v>106</v>
      </c>
      <c r="I2864" t="s">
        <v>106</v>
      </c>
      <c r="J2864" t="s">
        <v>107</v>
      </c>
      <c r="K2864" t="s">
        <v>108</v>
      </c>
      <c r="L2864" t="s">
        <v>109</v>
      </c>
      <c r="M2864" t="s">
        <v>110</v>
      </c>
      <c r="N2864" t="s">
        <v>6765</v>
      </c>
      <c r="O2864" t="s">
        <v>3048</v>
      </c>
      <c r="P2864">
        <v>8178</v>
      </c>
      <c r="Q2864">
        <v>256</v>
      </c>
      <c r="R2864">
        <v>8</v>
      </c>
      <c r="S2864">
        <v>160</v>
      </c>
      <c r="T2864">
        <v>0</v>
      </c>
      <c r="U2864">
        <v>340.8</v>
      </c>
      <c r="V2864">
        <v>340.8</v>
      </c>
      <c r="W2864">
        <v>160</v>
      </c>
      <c r="X2864">
        <v>0</v>
      </c>
      <c r="Y2864">
        <v>0</v>
      </c>
      <c r="Z2864">
        <v>0</v>
      </c>
      <c r="AD2864" s="1">
        <v>41713.333333333336</v>
      </c>
      <c r="AE2864" s="1">
        <v>41735.708333333336</v>
      </c>
      <c r="AG2864" s="1">
        <v>41674.333333333336</v>
      </c>
      <c r="AH2864" s="1">
        <v>41697.708333333336</v>
      </c>
      <c r="AI2864" s="1">
        <v>41674.333333333336</v>
      </c>
      <c r="AJ2864" s="1">
        <v>41697.708333333336</v>
      </c>
      <c r="AK2864" s="1">
        <v>41674.333333333336</v>
      </c>
      <c r="AL2864" s="1">
        <v>41697.708333333336</v>
      </c>
      <c r="AM2864" s="1">
        <v>41713.333333333336</v>
      </c>
      <c r="AN2864" s="1">
        <v>41735.708333333336</v>
      </c>
      <c r="AP2864" t="s">
        <v>113</v>
      </c>
      <c r="AU2864" t="s">
        <v>6766</v>
      </c>
      <c r="AY2864" t="s">
        <v>106</v>
      </c>
      <c r="AZ2864">
        <v>0</v>
      </c>
      <c r="BA2864">
        <v>0</v>
      </c>
      <c r="BD2864" s="3">
        <v>41321.661805555559</v>
      </c>
      <c r="BE2864" s="3">
        <v>41321.663888888892</v>
      </c>
      <c r="BF2864" t="s">
        <v>115</v>
      </c>
      <c r="BG2864" t="s">
        <v>115</v>
      </c>
      <c r="BH2864">
        <v>8149</v>
      </c>
      <c r="BM2864">
        <v>43550</v>
      </c>
      <c r="BR2864" t="s">
        <v>116</v>
      </c>
      <c r="BS2864" t="s">
        <v>117</v>
      </c>
      <c r="BU2864">
        <v>1</v>
      </c>
      <c r="BV2864" t="s">
        <v>118</v>
      </c>
      <c r="BX2864" t="s">
        <v>119</v>
      </c>
      <c r="BY2864" t="s">
        <v>119</v>
      </c>
      <c r="BZ2864" t="s">
        <v>119</v>
      </c>
      <c r="CA2864">
        <v>1</v>
      </c>
      <c r="CC2864" t="s">
        <v>120</v>
      </c>
      <c r="CH2864">
        <v>540</v>
      </c>
      <c r="CI2864">
        <v>42270</v>
      </c>
      <c r="CJ2864" t="s">
        <v>106</v>
      </c>
      <c r="CK2864" t="s">
        <v>106</v>
      </c>
      <c r="CL2864">
        <v>15</v>
      </c>
      <c r="CM2864" t="s">
        <v>2963</v>
      </c>
      <c r="CO2864">
        <v>124840</v>
      </c>
      <c r="CQ2864">
        <v>0</v>
      </c>
      <c r="CR2864">
        <v>0</v>
      </c>
      <c r="CS2864">
        <v>0</v>
      </c>
      <c r="CY2864" t="s">
        <v>123</v>
      </c>
      <c r="CZ2864" t="s">
        <v>124</v>
      </c>
      <c r="DD2864" t="str" cm="1">
        <f t="array" ref="DD2864">TEXT(_xlfn.SEQUENCE(1, DATEDIF(AG2864, AH2864, "m") + 1, AG2864, 30), "YYYY-APMM")</f>
        <v>2014-AP02</v>
      </c>
      <c r="DN2864">
        <f t="shared" si="88"/>
        <v>340.8</v>
      </c>
      <c r="DO2864" t="str">
        <f t="shared" si="89"/>
        <v>LABOR- SUBCONTRACTOR</v>
      </c>
    </row>
    <row r="2865" spans="1:119" x14ac:dyDescent="0.35">
      <c r="A2865" t="s">
        <v>105</v>
      </c>
      <c r="B2865">
        <v>502150</v>
      </c>
      <c r="C2865">
        <v>6359</v>
      </c>
      <c r="D2865">
        <v>124841</v>
      </c>
      <c r="E2865">
        <v>13662</v>
      </c>
      <c r="F2865">
        <v>0</v>
      </c>
      <c r="G2865" t="s">
        <v>106</v>
      </c>
      <c r="H2865" t="s">
        <v>106</v>
      </c>
      <c r="I2865" t="s">
        <v>106</v>
      </c>
      <c r="J2865" t="s">
        <v>107</v>
      </c>
      <c r="K2865" t="s">
        <v>108</v>
      </c>
      <c r="L2865" t="s">
        <v>109</v>
      </c>
      <c r="M2865" t="s">
        <v>110</v>
      </c>
      <c r="N2865" t="s">
        <v>6767</v>
      </c>
      <c r="O2865" t="s">
        <v>3051</v>
      </c>
      <c r="P2865">
        <v>8178</v>
      </c>
      <c r="Q2865">
        <v>72</v>
      </c>
      <c r="R2865">
        <v>0</v>
      </c>
      <c r="S2865">
        <v>200</v>
      </c>
      <c r="T2865">
        <v>0</v>
      </c>
      <c r="U2865">
        <v>136.80000000000001</v>
      </c>
      <c r="V2865">
        <v>136.80000000000001</v>
      </c>
      <c r="W2865">
        <v>200</v>
      </c>
      <c r="X2865">
        <v>0</v>
      </c>
      <c r="Y2865">
        <v>0</v>
      </c>
      <c r="Z2865">
        <v>0</v>
      </c>
      <c r="AD2865" s="1">
        <v>41743.333333333336</v>
      </c>
      <c r="AE2865" s="1">
        <v>41771.708333333336</v>
      </c>
      <c r="AG2865" s="1">
        <v>41732.333333333336</v>
      </c>
      <c r="AH2865" s="1">
        <v>41760.708333333336</v>
      </c>
      <c r="AI2865" s="1">
        <v>41732.333333333336</v>
      </c>
      <c r="AJ2865" s="1">
        <v>41760.708333333336</v>
      </c>
      <c r="AK2865" s="1">
        <v>41732.333333333336</v>
      </c>
      <c r="AL2865" s="1">
        <v>41760.708333333336</v>
      </c>
      <c r="AM2865" s="1">
        <v>41743.333333333336</v>
      </c>
      <c r="AN2865" s="1">
        <v>41771.708333333336</v>
      </c>
      <c r="AP2865" t="s">
        <v>113</v>
      </c>
      <c r="AU2865" t="s">
        <v>6768</v>
      </c>
      <c r="AY2865" t="s">
        <v>106</v>
      </c>
      <c r="AZ2865">
        <v>0</v>
      </c>
      <c r="BA2865">
        <v>0</v>
      </c>
      <c r="BD2865" s="3">
        <v>41321.661805555559</v>
      </c>
      <c r="BE2865" s="3">
        <v>41321.663888888892</v>
      </c>
      <c r="BF2865" t="s">
        <v>115</v>
      </c>
      <c r="BG2865" t="s">
        <v>115</v>
      </c>
      <c r="BH2865">
        <v>8149</v>
      </c>
      <c r="BM2865">
        <v>43550</v>
      </c>
      <c r="BR2865" t="s">
        <v>116</v>
      </c>
      <c r="BS2865" t="s">
        <v>117</v>
      </c>
      <c r="BU2865">
        <v>1</v>
      </c>
      <c r="BV2865" t="s">
        <v>118</v>
      </c>
      <c r="BX2865" t="s">
        <v>119</v>
      </c>
      <c r="BY2865" t="s">
        <v>119</v>
      </c>
      <c r="BZ2865" t="s">
        <v>119</v>
      </c>
      <c r="CA2865">
        <v>1</v>
      </c>
      <c r="CC2865" t="s">
        <v>120</v>
      </c>
      <c r="CH2865">
        <v>540</v>
      </c>
      <c r="CI2865">
        <v>42270</v>
      </c>
      <c r="CJ2865" t="s">
        <v>106</v>
      </c>
      <c r="CK2865" t="s">
        <v>106</v>
      </c>
      <c r="CL2865">
        <v>15</v>
      </c>
      <c r="CM2865" t="s">
        <v>2963</v>
      </c>
      <c r="CO2865">
        <v>124840</v>
      </c>
      <c r="CQ2865">
        <v>0</v>
      </c>
      <c r="CR2865">
        <v>0</v>
      </c>
      <c r="CS2865">
        <v>0</v>
      </c>
      <c r="CY2865" t="s">
        <v>123</v>
      </c>
      <c r="CZ2865" t="s">
        <v>124</v>
      </c>
      <c r="DD2865" t="str" cm="1">
        <f t="array" ref="DD2865">TEXT(_xlfn.SEQUENCE(1, DATEDIF(AG2865, AH2865, "m") + 1, AG2865, 30), "YYYY-APMM")</f>
        <v>2014-AP04</v>
      </c>
      <c r="DN2865">
        <f t="shared" si="88"/>
        <v>136.80000000000001</v>
      </c>
      <c r="DO2865" t="str">
        <f t="shared" si="89"/>
        <v>LABOR- SUBCONTRACTOR</v>
      </c>
    </row>
    <row r="2866" spans="1:119" x14ac:dyDescent="0.35">
      <c r="A2866" t="s">
        <v>105</v>
      </c>
      <c r="B2866">
        <v>502151</v>
      </c>
      <c r="C2866">
        <v>6359</v>
      </c>
      <c r="D2866">
        <v>124841</v>
      </c>
      <c r="E2866">
        <v>13662</v>
      </c>
      <c r="F2866">
        <v>0</v>
      </c>
      <c r="G2866" t="s">
        <v>106</v>
      </c>
      <c r="H2866" t="s">
        <v>106</v>
      </c>
      <c r="I2866" t="s">
        <v>106</v>
      </c>
      <c r="J2866" t="s">
        <v>107</v>
      </c>
      <c r="K2866" t="s">
        <v>108</v>
      </c>
      <c r="L2866" t="s">
        <v>109</v>
      </c>
      <c r="M2866" t="s">
        <v>110</v>
      </c>
      <c r="N2866" t="s">
        <v>6769</v>
      </c>
      <c r="O2866" t="s">
        <v>3054</v>
      </c>
      <c r="P2866">
        <v>8178</v>
      </c>
      <c r="Q2866">
        <v>72</v>
      </c>
      <c r="R2866">
        <v>0</v>
      </c>
      <c r="S2866">
        <v>160</v>
      </c>
      <c r="T2866">
        <v>0</v>
      </c>
      <c r="U2866">
        <v>361.2</v>
      </c>
      <c r="V2866">
        <v>361.2</v>
      </c>
      <c r="W2866">
        <v>160</v>
      </c>
      <c r="X2866">
        <v>0</v>
      </c>
      <c r="Y2866">
        <v>0</v>
      </c>
      <c r="Z2866">
        <v>0</v>
      </c>
      <c r="AD2866" s="1">
        <v>41764.333333333336</v>
      </c>
      <c r="AE2866" s="1">
        <v>41786.708333333336</v>
      </c>
      <c r="AG2866" s="1">
        <v>41753.333333333336</v>
      </c>
      <c r="AH2866" s="1">
        <v>41776.708333333336</v>
      </c>
      <c r="AI2866" s="1">
        <v>41753.333333333336</v>
      </c>
      <c r="AJ2866" s="1">
        <v>41776.708333333336</v>
      </c>
      <c r="AK2866" s="1">
        <v>41753.333333333336</v>
      </c>
      <c r="AL2866" s="1">
        <v>41776.708333333336</v>
      </c>
      <c r="AM2866" s="1">
        <v>41764.333333333336</v>
      </c>
      <c r="AN2866" s="1">
        <v>41786.708333333336</v>
      </c>
      <c r="AP2866" t="s">
        <v>113</v>
      </c>
      <c r="AU2866" t="s">
        <v>6770</v>
      </c>
      <c r="AY2866" t="s">
        <v>106</v>
      </c>
      <c r="AZ2866">
        <v>0</v>
      </c>
      <c r="BA2866">
        <v>0</v>
      </c>
      <c r="BD2866" s="3">
        <v>41321.661805555559</v>
      </c>
      <c r="BE2866" s="3">
        <v>41328.377083333333</v>
      </c>
      <c r="BF2866" t="s">
        <v>115</v>
      </c>
      <c r="BG2866" t="s">
        <v>115</v>
      </c>
      <c r="BH2866">
        <v>8149</v>
      </c>
      <c r="BM2866">
        <v>43550</v>
      </c>
      <c r="BR2866" t="s">
        <v>116</v>
      </c>
      <c r="BS2866" t="s">
        <v>117</v>
      </c>
      <c r="BU2866">
        <v>1</v>
      </c>
      <c r="BV2866" t="s">
        <v>118</v>
      </c>
      <c r="BX2866" t="s">
        <v>119</v>
      </c>
      <c r="BY2866" t="s">
        <v>119</v>
      </c>
      <c r="BZ2866" t="s">
        <v>119</v>
      </c>
      <c r="CA2866">
        <v>1</v>
      </c>
      <c r="CC2866" t="s">
        <v>120</v>
      </c>
      <c r="CH2866">
        <v>540</v>
      </c>
      <c r="CI2866">
        <v>42270</v>
      </c>
      <c r="CJ2866" t="s">
        <v>106</v>
      </c>
      <c r="CK2866" t="s">
        <v>106</v>
      </c>
      <c r="CL2866">
        <v>15</v>
      </c>
      <c r="CM2866" t="s">
        <v>2963</v>
      </c>
      <c r="CO2866">
        <v>124840</v>
      </c>
      <c r="CQ2866">
        <v>0</v>
      </c>
      <c r="CR2866">
        <v>0</v>
      </c>
      <c r="CS2866">
        <v>0</v>
      </c>
      <c r="CY2866" t="s">
        <v>123</v>
      </c>
      <c r="CZ2866" t="s">
        <v>124</v>
      </c>
      <c r="DD2866" t="str" cm="1">
        <f t="array" ref="DD2866">TEXT(_xlfn.SEQUENCE(1, DATEDIF(AG2866, AH2866, "m") + 1, AG2866, 30), "YYYY-APMM")</f>
        <v>2014-AP04</v>
      </c>
      <c r="DN2866">
        <f t="shared" si="88"/>
        <v>361.2</v>
      </c>
      <c r="DO2866" t="str">
        <f t="shared" si="89"/>
        <v>LABOR- SUBCONTRACTOR</v>
      </c>
    </row>
    <row r="2867" spans="1:119" x14ac:dyDescent="0.35">
      <c r="A2867" t="s">
        <v>105</v>
      </c>
      <c r="B2867">
        <v>502152</v>
      </c>
      <c r="C2867">
        <v>6359</v>
      </c>
      <c r="D2867">
        <v>124842</v>
      </c>
      <c r="E2867">
        <v>13662</v>
      </c>
      <c r="F2867">
        <v>0</v>
      </c>
      <c r="G2867" t="s">
        <v>106</v>
      </c>
      <c r="H2867" t="s">
        <v>106</v>
      </c>
      <c r="I2867" t="s">
        <v>106</v>
      </c>
      <c r="J2867" t="s">
        <v>107</v>
      </c>
      <c r="K2867" t="s">
        <v>108</v>
      </c>
      <c r="L2867" t="s">
        <v>109</v>
      </c>
      <c r="M2867" t="s">
        <v>110</v>
      </c>
      <c r="N2867" t="s">
        <v>6771</v>
      </c>
      <c r="O2867" t="s">
        <v>3048</v>
      </c>
      <c r="P2867">
        <v>8178</v>
      </c>
      <c r="Q2867">
        <v>536</v>
      </c>
      <c r="R2867">
        <v>40</v>
      </c>
      <c r="S2867">
        <v>160</v>
      </c>
      <c r="T2867">
        <v>0</v>
      </c>
      <c r="U2867">
        <v>340.8</v>
      </c>
      <c r="V2867">
        <v>340.8</v>
      </c>
      <c r="W2867">
        <v>160</v>
      </c>
      <c r="X2867">
        <v>0</v>
      </c>
      <c r="Y2867">
        <v>0</v>
      </c>
      <c r="Z2867">
        <v>0</v>
      </c>
      <c r="AD2867" s="1">
        <v>41709.333333333336</v>
      </c>
      <c r="AE2867" s="1">
        <v>41731.708333333336</v>
      </c>
      <c r="AG2867" s="1">
        <v>41630.333333333336</v>
      </c>
      <c r="AH2867" s="1">
        <v>41652.708333333336</v>
      </c>
      <c r="AI2867" s="1">
        <v>41630.333333333336</v>
      </c>
      <c r="AJ2867" s="1">
        <v>41652.708333333336</v>
      </c>
      <c r="AK2867" s="1">
        <v>41630.333333333336</v>
      </c>
      <c r="AL2867" s="1">
        <v>41652.708333333336</v>
      </c>
      <c r="AM2867" s="1">
        <v>41709.333333333336</v>
      </c>
      <c r="AN2867" s="1">
        <v>41731.708333333336</v>
      </c>
      <c r="AP2867" t="s">
        <v>113</v>
      </c>
      <c r="AU2867" t="s">
        <v>6772</v>
      </c>
      <c r="AY2867" t="s">
        <v>106</v>
      </c>
      <c r="AZ2867">
        <v>0</v>
      </c>
      <c r="BA2867">
        <v>0</v>
      </c>
      <c r="BD2867" s="3">
        <v>41321.661805555559</v>
      </c>
      <c r="BE2867" s="3">
        <v>41321.663888888892</v>
      </c>
      <c r="BF2867" t="s">
        <v>115</v>
      </c>
      <c r="BG2867" t="s">
        <v>115</v>
      </c>
      <c r="BH2867">
        <v>8149</v>
      </c>
      <c r="BM2867">
        <v>43550</v>
      </c>
      <c r="BR2867" t="s">
        <v>116</v>
      </c>
      <c r="BS2867" t="s">
        <v>117</v>
      </c>
      <c r="BU2867">
        <v>1</v>
      </c>
      <c r="BV2867" t="s">
        <v>118</v>
      </c>
      <c r="BX2867" t="s">
        <v>119</v>
      </c>
      <c r="BY2867" t="s">
        <v>119</v>
      </c>
      <c r="BZ2867" t="s">
        <v>119</v>
      </c>
      <c r="CA2867">
        <v>1</v>
      </c>
      <c r="CC2867" t="s">
        <v>120</v>
      </c>
      <c r="CH2867">
        <v>540</v>
      </c>
      <c r="CI2867">
        <v>42260</v>
      </c>
      <c r="CJ2867" t="s">
        <v>106</v>
      </c>
      <c r="CK2867" t="s">
        <v>106</v>
      </c>
      <c r="CL2867">
        <v>10</v>
      </c>
      <c r="CM2867" t="s">
        <v>2889</v>
      </c>
      <c r="CO2867">
        <v>124840</v>
      </c>
      <c r="CQ2867">
        <v>0</v>
      </c>
      <c r="CR2867">
        <v>0</v>
      </c>
      <c r="CS2867">
        <v>0</v>
      </c>
      <c r="CY2867" t="s">
        <v>123</v>
      </c>
      <c r="CZ2867" t="s">
        <v>124</v>
      </c>
      <c r="DD2867" t="str" cm="1">
        <f t="array" ref="DD2867">TEXT(_xlfn.SEQUENCE(1, DATEDIF(AG2867, AH2867, "m") + 1, AG2867, 30), "YYYY-APMM")</f>
        <v>2013-AP12</v>
      </c>
      <c r="DN2867">
        <f t="shared" si="88"/>
        <v>340.8</v>
      </c>
      <c r="DO2867" t="str">
        <f t="shared" si="89"/>
        <v>LABOR- SUBCONTRACTOR</v>
      </c>
    </row>
    <row r="2868" spans="1:119" x14ac:dyDescent="0.35">
      <c r="A2868" t="s">
        <v>105</v>
      </c>
      <c r="B2868">
        <v>502153</v>
      </c>
      <c r="C2868">
        <v>6359</v>
      </c>
      <c r="D2868">
        <v>124842</v>
      </c>
      <c r="E2868">
        <v>13662</v>
      </c>
      <c r="F2868">
        <v>0</v>
      </c>
      <c r="G2868" t="s">
        <v>106</v>
      </c>
      <c r="H2868" t="s">
        <v>106</v>
      </c>
      <c r="I2868" t="s">
        <v>106</v>
      </c>
      <c r="J2868" t="s">
        <v>107</v>
      </c>
      <c r="K2868" t="s">
        <v>108</v>
      </c>
      <c r="L2868" t="s">
        <v>109</v>
      </c>
      <c r="M2868" t="s">
        <v>110</v>
      </c>
      <c r="N2868" t="s">
        <v>6773</v>
      </c>
      <c r="O2868" t="s">
        <v>3051</v>
      </c>
      <c r="P2868">
        <v>8178</v>
      </c>
      <c r="Q2868">
        <v>408</v>
      </c>
      <c r="R2868">
        <v>0</v>
      </c>
      <c r="S2868">
        <v>200</v>
      </c>
      <c r="T2868">
        <v>0</v>
      </c>
      <c r="U2868">
        <v>136.80000000000001</v>
      </c>
      <c r="V2868">
        <v>136.80000000000001</v>
      </c>
      <c r="W2868">
        <v>200</v>
      </c>
      <c r="X2868">
        <v>0</v>
      </c>
      <c r="Y2868">
        <v>0</v>
      </c>
      <c r="Z2868">
        <v>0</v>
      </c>
      <c r="AD2868" s="1">
        <v>41743.333333333336</v>
      </c>
      <c r="AE2868" s="1">
        <v>41771.708333333336</v>
      </c>
      <c r="AG2868" s="1">
        <v>41683.333333333336</v>
      </c>
      <c r="AH2868" s="1">
        <v>41711.708333333336</v>
      </c>
      <c r="AI2868" s="1">
        <v>41683.333333333336</v>
      </c>
      <c r="AJ2868" s="1">
        <v>41711.708333333336</v>
      </c>
      <c r="AK2868" s="1">
        <v>41683.333333333336</v>
      </c>
      <c r="AL2868" s="1">
        <v>41711.708333333336</v>
      </c>
      <c r="AM2868" s="1">
        <v>41743.333333333336</v>
      </c>
      <c r="AN2868" s="1">
        <v>41771.708333333336</v>
      </c>
      <c r="AP2868" t="s">
        <v>113</v>
      </c>
      <c r="AU2868" t="s">
        <v>6774</v>
      </c>
      <c r="AY2868" t="s">
        <v>106</v>
      </c>
      <c r="AZ2868">
        <v>0</v>
      </c>
      <c r="BA2868">
        <v>0</v>
      </c>
      <c r="BD2868" s="3">
        <v>41321.661805555559</v>
      </c>
      <c r="BE2868" s="3">
        <v>41321.663888888892</v>
      </c>
      <c r="BF2868" t="s">
        <v>115</v>
      </c>
      <c r="BG2868" t="s">
        <v>115</v>
      </c>
      <c r="BH2868">
        <v>8149</v>
      </c>
      <c r="BM2868">
        <v>43550</v>
      </c>
      <c r="BR2868" t="s">
        <v>116</v>
      </c>
      <c r="BS2868" t="s">
        <v>117</v>
      </c>
      <c r="BU2868">
        <v>1</v>
      </c>
      <c r="BV2868" t="s">
        <v>118</v>
      </c>
      <c r="BX2868" t="s">
        <v>119</v>
      </c>
      <c r="BY2868" t="s">
        <v>119</v>
      </c>
      <c r="BZ2868" t="s">
        <v>119</v>
      </c>
      <c r="CA2868">
        <v>1</v>
      </c>
      <c r="CC2868" t="s">
        <v>120</v>
      </c>
      <c r="CH2868">
        <v>540</v>
      </c>
      <c r="CI2868">
        <v>42260</v>
      </c>
      <c r="CJ2868" t="s">
        <v>106</v>
      </c>
      <c r="CK2868" t="s">
        <v>106</v>
      </c>
      <c r="CL2868">
        <v>10</v>
      </c>
      <c r="CM2868" t="s">
        <v>2889</v>
      </c>
      <c r="CO2868">
        <v>124840</v>
      </c>
      <c r="CQ2868">
        <v>0</v>
      </c>
      <c r="CR2868">
        <v>0</v>
      </c>
      <c r="CS2868">
        <v>0</v>
      </c>
      <c r="CY2868" t="s">
        <v>123</v>
      </c>
      <c r="CZ2868" t="s">
        <v>124</v>
      </c>
      <c r="DD2868" t="str" cm="1">
        <f t="array" ref="DD2868:DE2868">TEXT(_xlfn.SEQUENCE(1, DATEDIF(AG2868, AH2868, "m") + 1, AG2868, 30), "YYYY-APMM")</f>
        <v>2014-AP02</v>
      </c>
      <c r="DE2868" t="str">
        <v>2014-AP03</v>
      </c>
      <c r="DN2868">
        <f t="shared" si="88"/>
        <v>68.400000000000006</v>
      </c>
      <c r="DO2868" t="str">
        <f t="shared" si="89"/>
        <v>LABOR- SUBCONTRACTOR</v>
      </c>
    </row>
    <row r="2869" spans="1:119" x14ac:dyDescent="0.35">
      <c r="A2869" t="s">
        <v>105</v>
      </c>
      <c r="B2869">
        <v>502154</v>
      </c>
      <c r="C2869">
        <v>6359</v>
      </c>
      <c r="D2869">
        <v>124842</v>
      </c>
      <c r="E2869">
        <v>13662</v>
      </c>
      <c r="F2869">
        <v>0</v>
      </c>
      <c r="G2869" t="s">
        <v>106</v>
      </c>
      <c r="H2869" t="s">
        <v>106</v>
      </c>
      <c r="I2869" t="s">
        <v>106</v>
      </c>
      <c r="J2869" t="s">
        <v>107</v>
      </c>
      <c r="K2869" t="s">
        <v>108</v>
      </c>
      <c r="L2869" t="s">
        <v>109</v>
      </c>
      <c r="M2869" t="s">
        <v>110</v>
      </c>
      <c r="N2869" t="s">
        <v>6775</v>
      </c>
      <c r="O2869" t="s">
        <v>3054</v>
      </c>
      <c r="P2869">
        <v>8178</v>
      </c>
      <c r="Q2869">
        <v>408</v>
      </c>
      <c r="R2869">
        <v>40</v>
      </c>
      <c r="S2869">
        <v>160</v>
      </c>
      <c r="T2869">
        <v>0</v>
      </c>
      <c r="U2869">
        <v>361.2</v>
      </c>
      <c r="V2869">
        <v>361.2</v>
      </c>
      <c r="W2869">
        <v>160</v>
      </c>
      <c r="X2869">
        <v>0</v>
      </c>
      <c r="Y2869">
        <v>0</v>
      </c>
      <c r="Z2869">
        <v>0</v>
      </c>
      <c r="AD2869" s="1">
        <v>41764.333333333336</v>
      </c>
      <c r="AE2869" s="1">
        <v>41786.708333333336</v>
      </c>
      <c r="AG2869" s="1">
        <v>41704.333333333336</v>
      </c>
      <c r="AH2869" s="1">
        <v>41727.708333333336</v>
      </c>
      <c r="AI2869" s="1">
        <v>41704.333333333336</v>
      </c>
      <c r="AJ2869" s="1">
        <v>41727.708333333336</v>
      </c>
      <c r="AK2869" s="1">
        <v>41704.333333333336</v>
      </c>
      <c r="AL2869" s="1">
        <v>41727.708333333336</v>
      </c>
      <c r="AM2869" s="1">
        <v>41764.333333333336</v>
      </c>
      <c r="AN2869" s="1">
        <v>41786.708333333336</v>
      </c>
      <c r="AP2869" t="s">
        <v>113</v>
      </c>
      <c r="AU2869" t="s">
        <v>6776</v>
      </c>
      <c r="AY2869" t="s">
        <v>106</v>
      </c>
      <c r="AZ2869">
        <v>0</v>
      </c>
      <c r="BA2869">
        <v>0</v>
      </c>
      <c r="BD2869" s="3">
        <v>41321.661805555559</v>
      </c>
      <c r="BE2869" s="3">
        <v>41328.377083333333</v>
      </c>
      <c r="BF2869" t="s">
        <v>115</v>
      </c>
      <c r="BG2869" t="s">
        <v>115</v>
      </c>
      <c r="BH2869">
        <v>8149</v>
      </c>
      <c r="BM2869">
        <v>43550</v>
      </c>
      <c r="BR2869" t="s">
        <v>116</v>
      </c>
      <c r="BS2869" t="s">
        <v>117</v>
      </c>
      <c r="BU2869">
        <v>1</v>
      </c>
      <c r="BV2869" t="s">
        <v>118</v>
      </c>
      <c r="BX2869" t="s">
        <v>119</v>
      </c>
      <c r="BY2869" t="s">
        <v>119</v>
      </c>
      <c r="BZ2869" t="s">
        <v>119</v>
      </c>
      <c r="CA2869">
        <v>1</v>
      </c>
      <c r="CC2869" t="s">
        <v>120</v>
      </c>
      <c r="CH2869">
        <v>540</v>
      </c>
      <c r="CI2869">
        <v>42260</v>
      </c>
      <c r="CJ2869" t="s">
        <v>106</v>
      </c>
      <c r="CK2869" t="s">
        <v>106</v>
      </c>
      <c r="CL2869">
        <v>10</v>
      </c>
      <c r="CM2869" t="s">
        <v>2889</v>
      </c>
      <c r="CO2869">
        <v>124840</v>
      </c>
      <c r="CQ2869">
        <v>0</v>
      </c>
      <c r="CR2869">
        <v>0</v>
      </c>
      <c r="CS2869">
        <v>0</v>
      </c>
      <c r="CY2869" t="s">
        <v>123</v>
      </c>
      <c r="CZ2869" t="s">
        <v>124</v>
      </c>
      <c r="DD2869" t="str" cm="1">
        <f t="array" ref="DD2869">TEXT(_xlfn.SEQUENCE(1, DATEDIF(AG2869, AH2869, "m") + 1, AG2869, 30), "YYYY-APMM")</f>
        <v>2014-AP03</v>
      </c>
      <c r="DN2869">
        <f t="shared" si="88"/>
        <v>361.2</v>
      </c>
      <c r="DO2869" t="str">
        <f t="shared" si="89"/>
        <v>LABOR- SUBCONTRACTOR</v>
      </c>
    </row>
    <row r="2870" spans="1:119" x14ac:dyDescent="0.35">
      <c r="A2870" t="s">
        <v>105</v>
      </c>
      <c r="B2870">
        <v>502155</v>
      </c>
      <c r="C2870">
        <v>6359</v>
      </c>
      <c r="D2870">
        <v>124843</v>
      </c>
      <c r="E2870">
        <v>13662</v>
      </c>
      <c r="F2870">
        <v>0</v>
      </c>
      <c r="G2870" t="s">
        <v>106</v>
      </c>
      <c r="H2870" t="s">
        <v>106</v>
      </c>
      <c r="I2870" t="s">
        <v>106</v>
      </c>
      <c r="J2870" t="s">
        <v>107</v>
      </c>
      <c r="K2870" t="s">
        <v>108</v>
      </c>
      <c r="L2870" t="s">
        <v>109</v>
      </c>
      <c r="M2870" t="s">
        <v>110</v>
      </c>
      <c r="N2870" t="s">
        <v>6777</v>
      </c>
      <c r="O2870" t="s">
        <v>3043</v>
      </c>
      <c r="P2870">
        <v>8178</v>
      </c>
      <c r="Q2870">
        <v>584</v>
      </c>
      <c r="R2870">
        <v>0</v>
      </c>
      <c r="S2870">
        <v>200</v>
      </c>
      <c r="T2870">
        <v>0</v>
      </c>
      <c r="U2870">
        <v>170.4</v>
      </c>
      <c r="V2870">
        <v>170.4</v>
      </c>
      <c r="W2870">
        <v>200</v>
      </c>
      <c r="X2870">
        <v>0</v>
      </c>
      <c r="Y2870">
        <v>0</v>
      </c>
      <c r="Z2870">
        <v>0</v>
      </c>
      <c r="AD2870" s="1">
        <v>41770.333333333336</v>
      </c>
      <c r="AE2870" s="1">
        <v>41798.708333333336</v>
      </c>
      <c r="AG2870" s="1">
        <v>41685.333333333336</v>
      </c>
      <c r="AH2870" s="1">
        <v>41713.708333333336</v>
      </c>
      <c r="AI2870" s="1">
        <v>41685.333333333336</v>
      </c>
      <c r="AJ2870" s="1">
        <v>41713.708333333336</v>
      </c>
      <c r="AK2870" s="1">
        <v>41685.333333333336</v>
      </c>
      <c r="AL2870" s="1">
        <v>41713.708333333336</v>
      </c>
      <c r="AM2870" s="1">
        <v>41770.333333333336</v>
      </c>
      <c r="AN2870" s="1">
        <v>41798.708333333336</v>
      </c>
      <c r="AP2870" t="s">
        <v>113</v>
      </c>
      <c r="AU2870" t="s">
        <v>6778</v>
      </c>
      <c r="AY2870" t="s">
        <v>106</v>
      </c>
      <c r="AZ2870">
        <v>0</v>
      </c>
      <c r="BA2870">
        <v>0</v>
      </c>
      <c r="BD2870" s="3">
        <v>41321.661805555559</v>
      </c>
      <c r="BE2870" s="3">
        <v>41321.663888888892</v>
      </c>
      <c r="BF2870" t="s">
        <v>115</v>
      </c>
      <c r="BG2870" t="s">
        <v>115</v>
      </c>
      <c r="BH2870">
        <v>8149</v>
      </c>
      <c r="BM2870">
        <v>43550</v>
      </c>
      <c r="BR2870" t="s">
        <v>116</v>
      </c>
      <c r="BS2870" t="s">
        <v>117</v>
      </c>
      <c r="BU2870">
        <v>1</v>
      </c>
      <c r="BV2870" t="s">
        <v>118</v>
      </c>
      <c r="BX2870" t="s">
        <v>119</v>
      </c>
      <c r="BY2870" t="s">
        <v>119</v>
      </c>
      <c r="BZ2870" t="s">
        <v>119</v>
      </c>
      <c r="CA2870">
        <v>1</v>
      </c>
      <c r="CC2870" t="s">
        <v>120</v>
      </c>
      <c r="CH2870">
        <v>540</v>
      </c>
      <c r="CI2870">
        <v>42280</v>
      </c>
      <c r="CJ2870" t="s">
        <v>106</v>
      </c>
      <c r="CK2870" t="s">
        <v>106</v>
      </c>
      <c r="CL2870">
        <v>20</v>
      </c>
      <c r="CM2870" t="s">
        <v>2867</v>
      </c>
      <c r="CO2870">
        <v>124840</v>
      </c>
      <c r="CQ2870">
        <v>0</v>
      </c>
      <c r="CR2870">
        <v>0</v>
      </c>
      <c r="CS2870">
        <v>0</v>
      </c>
      <c r="CY2870" t="s">
        <v>123</v>
      </c>
      <c r="CZ2870" t="s">
        <v>124</v>
      </c>
      <c r="DD2870" t="str" cm="1">
        <f t="array" ref="DD2870:DE2870">TEXT(_xlfn.SEQUENCE(1, DATEDIF(AG2870, AH2870, "m") + 1, AG2870, 30), "YYYY-APMM")</f>
        <v>2014-AP02</v>
      </c>
      <c r="DE2870" t="str">
        <v>2014-AP03</v>
      </c>
      <c r="DN2870">
        <f t="shared" si="88"/>
        <v>85.2</v>
      </c>
      <c r="DO2870" t="str">
        <f t="shared" si="89"/>
        <v>LABOR- SUBCONTRACTOR</v>
      </c>
    </row>
    <row r="2871" spans="1:119" x14ac:dyDescent="0.35">
      <c r="A2871" t="s">
        <v>105</v>
      </c>
      <c r="B2871">
        <v>502156</v>
      </c>
      <c r="C2871">
        <v>6359</v>
      </c>
      <c r="D2871">
        <v>124843</v>
      </c>
      <c r="E2871">
        <v>13662</v>
      </c>
      <c r="F2871">
        <v>0</v>
      </c>
      <c r="G2871" t="s">
        <v>106</v>
      </c>
      <c r="H2871" t="s">
        <v>106</v>
      </c>
      <c r="I2871" t="s">
        <v>106</v>
      </c>
      <c r="J2871" t="s">
        <v>107</v>
      </c>
      <c r="K2871" t="s">
        <v>108</v>
      </c>
      <c r="L2871" t="s">
        <v>109</v>
      </c>
      <c r="M2871" t="s">
        <v>110</v>
      </c>
      <c r="N2871" t="s">
        <v>6779</v>
      </c>
      <c r="O2871" t="s">
        <v>3045</v>
      </c>
      <c r="P2871">
        <v>8178</v>
      </c>
      <c r="Q2871">
        <v>112</v>
      </c>
      <c r="R2871">
        <v>0</v>
      </c>
      <c r="S2871">
        <v>200</v>
      </c>
      <c r="T2871">
        <v>0</v>
      </c>
      <c r="U2871">
        <v>562.79999999999995</v>
      </c>
      <c r="V2871">
        <v>562.79999999999995</v>
      </c>
      <c r="W2871">
        <v>200</v>
      </c>
      <c r="X2871">
        <v>0</v>
      </c>
      <c r="Y2871">
        <v>0</v>
      </c>
      <c r="Z2871">
        <v>0</v>
      </c>
      <c r="AD2871" s="1">
        <v>41776.333333333336</v>
      </c>
      <c r="AE2871" s="1">
        <v>41804.708333333336</v>
      </c>
      <c r="AG2871" s="1">
        <v>41759.333333333336</v>
      </c>
      <c r="AH2871" s="1">
        <v>41787.708333333336</v>
      </c>
      <c r="AI2871" s="1">
        <v>41759.333333333336</v>
      </c>
      <c r="AJ2871" s="1">
        <v>41787.708333333336</v>
      </c>
      <c r="AK2871" s="1">
        <v>41759.333333333336</v>
      </c>
      <c r="AL2871" s="1">
        <v>41787.708333333336</v>
      </c>
      <c r="AM2871" s="1">
        <v>41776.333333333336</v>
      </c>
      <c r="AN2871" s="1">
        <v>41804.708333333336</v>
      </c>
      <c r="AP2871" t="s">
        <v>113</v>
      </c>
      <c r="AU2871" t="s">
        <v>6780</v>
      </c>
      <c r="AY2871" t="s">
        <v>106</v>
      </c>
      <c r="AZ2871">
        <v>0</v>
      </c>
      <c r="BA2871">
        <v>0</v>
      </c>
      <c r="BD2871" s="3">
        <v>41321.661805555559</v>
      </c>
      <c r="BE2871" s="3">
        <v>41328.377083333333</v>
      </c>
      <c r="BF2871" t="s">
        <v>115</v>
      </c>
      <c r="BG2871" t="s">
        <v>115</v>
      </c>
      <c r="BH2871">
        <v>8149</v>
      </c>
      <c r="BM2871">
        <v>43550</v>
      </c>
      <c r="BR2871" t="s">
        <v>116</v>
      </c>
      <c r="BS2871" t="s">
        <v>117</v>
      </c>
      <c r="BU2871">
        <v>1</v>
      </c>
      <c r="BV2871" t="s">
        <v>118</v>
      </c>
      <c r="BX2871" t="s">
        <v>119</v>
      </c>
      <c r="BY2871" t="s">
        <v>119</v>
      </c>
      <c r="BZ2871" t="s">
        <v>119</v>
      </c>
      <c r="CA2871">
        <v>1</v>
      </c>
      <c r="CC2871" t="s">
        <v>120</v>
      </c>
      <c r="CH2871">
        <v>540</v>
      </c>
      <c r="CI2871">
        <v>42280</v>
      </c>
      <c r="CJ2871" t="s">
        <v>106</v>
      </c>
      <c r="CK2871" t="s">
        <v>106</v>
      </c>
      <c r="CL2871">
        <v>20</v>
      </c>
      <c r="CM2871" t="s">
        <v>2867</v>
      </c>
      <c r="CO2871">
        <v>124840</v>
      </c>
      <c r="CQ2871">
        <v>0</v>
      </c>
      <c r="CR2871">
        <v>0</v>
      </c>
      <c r="CS2871">
        <v>0</v>
      </c>
      <c r="CY2871" t="s">
        <v>123</v>
      </c>
      <c r="CZ2871" t="s">
        <v>124</v>
      </c>
      <c r="DD2871" t="str" cm="1">
        <f t="array" ref="DD2871">TEXT(_xlfn.SEQUENCE(1, DATEDIF(AG2871, AH2871, "m") + 1, AG2871, 30), "YYYY-APMM")</f>
        <v>2014-AP04</v>
      </c>
      <c r="DN2871">
        <f t="shared" si="88"/>
        <v>562.79999999999995</v>
      </c>
      <c r="DO2871" t="str">
        <f t="shared" si="89"/>
        <v>LABOR- SUBCONTRACTOR</v>
      </c>
    </row>
    <row r="2872" spans="1:119" x14ac:dyDescent="0.35">
      <c r="A2872" t="s">
        <v>105</v>
      </c>
      <c r="B2872">
        <v>502157</v>
      </c>
      <c r="C2872">
        <v>6359</v>
      </c>
      <c r="D2872">
        <v>124846</v>
      </c>
      <c r="E2872">
        <v>13662</v>
      </c>
      <c r="F2872">
        <v>0</v>
      </c>
      <c r="G2872" t="s">
        <v>106</v>
      </c>
      <c r="H2872" t="s">
        <v>106</v>
      </c>
      <c r="I2872" t="s">
        <v>106</v>
      </c>
      <c r="J2872" t="s">
        <v>107</v>
      </c>
      <c r="K2872" t="s">
        <v>108</v>
      </c>
      <c r="L2872" t="s">
        <v>109</v>
      </c>
      <c r="M2872" t="s">
        <v>110</v>
      </c>
      <c r="N2872" t="s">
        <v>6781</v>
      </c>
      <c r="O2872" t="s">
        <v>2911</v>
      </c>
      <c r="P2872">
        <v>8164</v>
      </c>
      <c r="Q2872">
        <v>576</v>
      </c>
      <c r="R2872">
        <v>0</v>
      </c>
      <c r="S2872">
        <v>120</v>
      </c>
      <c r="T2872">
        <v>0</v>
      </c>
      <c r="U2872">
        <v>115.5</v>
      </c>
      <c r="V2872">
        <v>115.5</v>
      </c>
      <c r="W2872">
        <v>120</v>
      </c>
      <c r="X2872">
        <v>0</v>
      </c>
      <c r="Y2872">
        <v>0</v>
      </c>
      <c r="Z2872">
        <v>0</v>
      </c>
      <c r="AD2872" s="1">
        <v>41762.333333333336</v>
      </c>
      <c r="AE2872" s="1">
        <v>41778.708333333336</v>
      </c>
      <c r="AG2872" s="1">
        <v>41676.333333333336</v>
      </c>
      <c r="AH2872" s="1">
        <v>41694.708333333336</v>
      </c>
      <c r="AI2872" s="1">
        <v>41676.333333333336</v>
      </c>
      <c r="AJ2872" s="1">
        <v>41694.708333333336</v>
      </c>
      <c r="AK2872" s="1">
        <v>41676.333333333336</v>
      </c>
      <c r="AL2872" s="1">
        <v>41694.708333333336</v>
      </c>
      <c r="AM2872" s="1">
        <v>41762.333333333336</v>
      </c>
      <c r="AN2872" s="1">
        <v>41778.708333333336</v>
      </c>
      <c r="AP2872" t="s">
        <v>113</v>
      </c>
      <c r="AU2872" t="s">
        <v>6782</v>
      </c>
      <c r="AY2872" t="s">
        <v>106</v>
      </c>
      <c r="AZ2872">
        <v>0</v>
      </c>
      <c r="BA2872">
        <v>0</v>
      </c>
      <c r="BD2872" s="3">
        <v>41321.661805555559</v>
      </c>
      <c r="BE2872" s="3">
        <v>41321.663888888892</v>
      </c>
      <c r="BF2872" t="s">
        <v>115</v>
      </c>
      <c r="BG2872" t="s">
        <v>115</v>
      </c>
      <c r="BH2872">
        <v>8149</v>
      </c>
      <c r="BM2872">
        <v>43410</v>
      </c>
      <c r="BR2872" t="s">
        <v>2865</v>
      </c>
      <c r="BS2872" t="s">
        <v>2866</v>
      </c>
      <c r="BU2872">
        <v>1</v>
      </c>
      <c r="BV2872" t="s">
        <v>118</v>
      </c>
      <c r="BX2872" t="s">
        <v>119</v>
      </c>
      <c r="BY2872" t="s">
        <v>119</v>
      </c>
      <c r="BZ2872" t="s">
        <v>119</v>
      </c>
      <c r="CA2872">
        <v>1</v>
      </c>
      <c r="CC2872" t="s">
        <v>120</v>
      </c>
      <c r="CH2872">
        <v>540</v>
      </c>
      <c r="CI2872">
        <v>42120</v>
      </c>
      <c r="CJ2872" t="s">
        <v>106</v>
      </c>
      <c r="CK2872" t="s">
        <v>106</v>
      </c>
      <c r="CL2872">
        <v>20</v>
      </c>
      <c r="CM2872" t="s">
        <v>2867</v>
      </c>
      <c r="CO2872">
        <v>124845</v>
      </c>
      <c r="CQ2872">
        <v>0</v>
      </c>
      <c r="CR2872">
        <v>0</v>
      </c>
      <c r="CS2872">
        <v>0</v>
      </c>
      <c r="CY2872" t="s">
        <v>123</v>
      </c>
      <c r="CZ2872" t="s">
        <v>124</v>
      </c>
      <c r="DD2872" t="str" cm="1">
        <f t="array" ref="DD2872">TEXT(_xlfn.SEQUENCE(1, DATEDIF(AG2872, AH2872, "m") + 1, AG2872, 30), "YYYY-APMM")</f>
        <v>2014-AP02</v>
      </c>
      <c r="DN2872">
        <f t="shared" si="88"/>
        <v>115.5</v>
      </c>
      <c r="DO2872" t="str">
        <f t="shared" si="89"/>
        <v>SCREED MASON SK</v>
      </c>
    </row>
    <row r="2873" spans="1:119" x14ac:dyDescent="0.35">
      <c r="A2873" t="s">
        <v>105</v>
      </c>
      <c r="B2873">
        <v>502158</v>
      </c>
      <c r="C2873">
        <v>6359</v>
      </c>
      <c r="D2873">
        <v>124846</v>
      </c>
      <c r="E2873">
        <v>13662</v>
      </c>
      <c r="F2873">
        <v>0</v>
      </c>
      <c r="G2873" t="s">
        <v>106</v>
      </c>
      <c r="H2873" t="s">
        <v>106</v>
      </c>
      <c r="I2873" t="s">
        <v>106</v>
      </c>
      <c r="J2873" t="s">
        <v>107</v>
      </c>
      <c r="K2873" t="s">
        <v>108</v>
      </c>
      <c r="L2873" t="s">
        <v>109</v>
      </c>
      <c r="M2873" t="s">
        <v>110</v>
      </c>
      <c r="N2873" t="s">
        <v>6783</v>
      </c>
      <c r="O2873" t="s">
        <v>5632</v>
      </c>
      <c r="P2873">
        <v>8178</v>
      </c>
      <c r="Q2873">
        <v>576</v>
      </c>
      <c r="R2873">
        <v>0</v>
      </c>
      <c r="S2873">
        <v>160</v>
      </c>
      <c r="T2873">
        <v>0</v>
      </c>
      <c r="U2873">
        <v>504</v>
      </c>
      <c r="V2873">
        <v>504</v>
      </c>
      <c r="W2873">
        <v>160</v>
      </c>
      <c r="X2873">
        <v>0</v>
      </c>
      <c r="Y2873">
        <v>0</v>
      </c>
      <c r="Z2873">
        <v>0</v>
      </c>
      <c r="AD2873" s="1">
        <v>41770.333333333336</v>
      </c>
      <c r="AE2873" s="1">
        <v>41792.708333333336</v>
      </c>
      <c r="AG2873" s="1">
        <v>41686.333333333336</v>
      </c>
      <c r="AH2873" s="1">
        <v>41708.708333333336</v>
      </c>
      <c r="AI2873" s="1">
        <v>41686.333333333336</v>
      </c>
      <c r="AJ2873" s="1">
        <v>41708.708333333336</v>
      </c>
      <c r="AK2873" s="1">
        <v>41686.333333333336</v>
      </c>
      <c r="AL2873" s="1">
        <v>41708.708333333336</v>
      </c>
      <c r="AM2873" s="1">
        <v>41770.333333333336</v>
      </c>
      <c r="AN2873" s="1">
        <v>41792.708333333336</v>
      </c>
      <c r="AP2873" t="s">
        <v>113</v>
      </c>
      <c r="AU2873" t="s">
        <v>6784</v>
      </c>
      <c r="AY2873" t="s">
        <v>106</v>
      </c>
      <c r="AZ2873">
        <v>0</v>
      </c>
      <c r="BA2873">
        <v>0</v>
      </c>
      <c r="BD2873" s="3">
        <v>41321.661805555559</v>
      </c>
      <c r="BE2873" s="3">
        <v>41321.663888888892</v>
      </c>
      <c r="BF2873" t="s">
        <v>115</v>
      </c>
      <c r="BG2873" t="s">
        <v>115</v>
      </c>
      <c r="BH2873">
        <v>8149</v>
      </c>
      <c r="BM2873">
        <v>43550</v>
      </c>
      <c r="BR2873" t="s">
        <v>116</v>
      </c>
      <c r="BS2873" t="s">
        <v>117</v>
      </c>
      <c r="BU2873">
        <v>1</v>
      </c>
      <c r="BV2873" t="s">
        <v>118</v>
      </c>
      <c r="BX2873" t="s">
        <v>119</v>
      </c>
      <c r="BY2873" t="s">
        <v>119</v>
      </c>
      <c r="BZ2873" t="s">
        <v>119</v>
      </c>
      <c r="CA2873">
        <v>1</v>
      </c>
      <c r="CC2873" t="s">
        <v>120</v>
      </c>
      <c r="CH2873">
        <v>540</v>
      </c>
      <c r="CI2873">
        <v>42120</v>
      </c>
      <c r="CJ2873" t="s">
        <v>106</v>
      </c>
      <c r="CK2873" t="s">
        <v>106</v>
      </c>
      <c r="CL2873">
        <v>20</v>
      </c>
      <c r="CM2873" t="s">
        <v>2867</v>
      </c>
      <c r="CO2873">
        <v>124845</v>
      </c>
      <c r="CQ2873">
        <v>0</v>
      </c>
      <c r="CR2873">
        <v>0</v>
      </c>
      <c r="CS2873">
        <v>0</v>
      </c>
      <c r="CY2873" t="s">
        <v>123</v>
      </c>
      <c r="CZ2873" t="s">
        <v>124</v>
      </c>
      <c r="DD2873" t="str" cm="1">
        <f t="array" ref="DD2873">TEXT(_xlfn.SEQUENCE(1, DATEDIF(AG2873, AH2873, "m") + 1, AG2873, 30), "YYYY-APMM")</f>
        <v>2014-AP02</v>
      </c>
      <c r="DN2873">
        <f t="shared" si="88"/>
        <v>504</v>
      </c>
      <c r="DO2873" t="str">
        <f t="shared" si="89"/>
        <v>LABOR- SUBCONTRACTOR</v>
      </c>
    </row>
    <row r="2874" spans="1:119" x14ac:dyDescent="0.35">
      <c r="A2874" t="s">
        <v>105</v>
      </c>
      <c r="B2874">
        <v>502159</v>
      </c>
      <c r="C2874">
        <v>6359</v>
      </c>
      <c r="D2874">
        <v>124846</v>
      </c>
      <c r="E2874">
        <v>13662</v>
      </c>
      <c r="F2874">
        <v>0</v>
      </c>
      <c r="G2874" t="s">
        <v>106</v>
      </c>
      <c r="H2874" t="s">
        <v>106</v>
      </c>
      <c r="I2874" t="s">
        <v>106</v>
      </c>
      <c r="J2874" t="s">
        <v>107</v>
      </c>
      <c r="K2874" t="s">
        <v>108</v>
      </c>
      <c r="L2874" t="s">
        <v>109</v>
      </c>
      <c r="M2874" t="s">
        <v>110</v>
      </c>
      <c r="N2874" t="s">
        <v>6785</v>
      </c>
      <c r="O2874" t="s">
        <v>5635</v>
      </c>
      <c r="P2874">
        <v>8178</v>
      </c>
      <c r="Q2874">
        <v>576</v>
      </c>
      <c r="R2874">
        <v>576</v>
      </c>
      <c r="S2874">
        <v>120</v>
      </c>
      <c r="T2874">
        <v>0</v>
      </c>
      <c r="U2874">
        <v>24.75</v>
      </c>
      <c r="V2874">
        <v>24.75</v>
      </c>
      <c r="W2874">
        <v>120</v>
      </c>
      <c r="X2874">
        <v>0</v>
      </c>
      <c r="Y2874">
        <v>0</v>
      </c>
      <c r="Z2874">
        <v>0</v>
      </c>
      <c r="AD2874" s="1">
        <v>41787.333333333336</v>
      </c>
      <c r="AE2874" s="1">
        <v>41804.708333333336</v>
      </c>
      <c r="AG2874" s="1">
        <v>41703.333333333336</v>
      </c>
      <c r="AH2874" s="1">
        <v>41720.708333333336</v>
      </c>
      <c r="AI2874" s="1">
        <v>41703.333333333336</v>
      </c>
      <c r="AJ2874" s="1">
        <v>41720.708333333336</v>
      </c>
      <c r="AK2874" s="1">
        <v>41703.333333333336</v>
      </c>
      <c r="AL2874" s="1">
        <v>41720.708333333336</v>
      </c>
      <c r="AM2874" s="1">
        <v>41787.333333333336</v>
      </c>
      <c r="AN2874" s="1">
        <v>41804.708333333336</v>
      </c>
      <c r="AP2874" t="s">
        <v>113</v>
      </c>
      <c r="AU2874" t="s">
        <v>6786</v>
      </c>
      <c r="AY2874" t="s">
        <v>106</v>
      </c>
      <c r="AZ2874">
        <v>0</v>
      </c>
      <c r="BA2874">
        <v>0</v>
      </c>
      <c r="BD2874" s="3">
        <v>41321.661805555559</v>
      </c>
      <c r="BE2874" s="3">
        <v>41321.663888888892</v>
      </c>
      <c r="BF2874" t="s">
        <v>115</v>
      </c>
      <c r="BG2874" t="s">
        <v>115</v>
      </c>
      <c r="BH2874">
        <v>8149</v>
      </c>
      <c r="BM2874">
        <v>43550</v>
      </c>
      <c r="BR2874" t="s">
        <v>116</v>
      </c>
      <c r="BS2874" t="s">
        <v>117</v>
      </c>
      <c r="BU2874">
        <v>1</v>
      </c>
      <c r="BV2874" t="s">
        <v>118</v>
      </c>
      <c r="BX2874" t="s">
        <v>119</v>
      </c>
      <c r="BY2874" t="s">
        <v>119</v>
      </c>
      <c r="BZ2874" t="s">
        <v>119</v>
      </c>
      <c r="CA2874">
        <v>1</v>
      </c>
      <c r="CC2874" t="s">
        <v>120</v>
      </c>
      <c r="CH2874">
        <v>540</v>
      </c>
      <c r="CI2874">
        <v>42120</v>
      </c>
      <c r="CJ2874" t="s">
        <v>106</v>
      </c>
      <c r="CK2874" t="s">
        <v>106</v>
      </c>
      <c r="CL2874">
        <v>20</v>
      </c>
      <c r="CM2874" t="s">
        <v>2867</v>
      </c>
      <c r="CO2874">
        <v>124845</v>
      </c>
      <c r="CQ2874">
        <v>0</v>
      </c>
      <c r="CR2874">
        <v>0</v>
      </c>
      <c r="CS2874">
        <v>0</v>
      </c>
      <c r="CY2874" t="s">
        <v>123</v>
      </c>
      <c r="CZ2874" t="s">
        <v>124</v>
      </c>
      <c r="DD2874" t="str" cm="1">
        <f t="array" ref="DD2874">TEXT(_xlfn.SEQUENCE(1, DATEDIF(AG2874, AH2874, "m") + 1, AG2874, 30), "YYYY-APMM")</f>
        <v>2014-AP03</v>
      </c>
      <c r="DN2874">
        <f t="shared" si="88"/>
        <v>24.75</v>
      </c>
      <c r="DO2874" t="str">
        <f t="shared" si="89"/>
        <v>LABOR- SUBCONTRACTOR</v>
      </c>
    </row>
    <row r="2875" spans="1:119" x14ac:dyDescent="0.35">
      <c r="A2875" t="s">
        <v>105</v>
      </c>
      <c r="B2875">
        <v>502160</v>
      </c>
      <c r="C2875">
        <v>6359</v>
      </c>
      <c r="D2875">
        <v>124846</v>
      </c>
      <c r="E2875">
        <v>13662</v>
      </c>
      <c r="F2875">
        <v>0</v>
      </c>
      <c r="G2875" t="s">
        <v>106</v>
      </c>
      <c r="H2875" t="s">
        <v>106</v>
      </c>
      <c r="I2875" t="s">
        <v>106</v>
      </c>
      <c r="J2875" t="s">
        <v>107</v>
      </c>
      <c r="K2875" t="s">
        <v>108</v>
      </c>
      <c r="L2875" t="s">
        <v>109</v>
      </c>
      <c r="M2875" t="s">
        <v>110</v>
      </c>
      <c r="N2875" t="s">
        <v>6787</v>
      </c>
      <c r="O2875" t="s">
        <v>2905</v>
      </c>
      <c r="P2875">
        <v>8168</v>
      </c>
      <c r="Q2875">
        <v>536</v>
      </c>
      <c r="R2875">
        <v>0</v>
      </c>
      <c r="S2875">
        <v>160</v>
      </c>
      <c r="T2875">
        <v>0</v>
      </c>
      <c r="U2875">
        <v>487.5</v>
      </c>
      <c r="V2875">
        <v>487.5</v>
      </c>
      <c r="W2875">
        <v>160</v>
      </c>
      <c r="X2875">
        <v>0</v>
      </c>
      <c r="Y2875">
        <v>0</v>
      </c>
      <c r="Z2875">
        <v>0</v>
      </c>
      <c r="AD2875" s="1">
        <v>41734.333333333336</v>
      </c>
      <c r="AE2875" s="1">
        <v>41756.708333333336</v>
      </c>
      <c r="AG2875" s="1">
        <v>41654.333333333336</v>
      </c>
      <c r="AH2875" s="1">
        <v>41676.708333333336</v>
      </c>
      <c r="AI2875" s="1">
        <v>41654.333333333336</v>
      </c>
      <c r="AJ2875" s="1">
        <v>41676.708333333336</v>
      </c>
      <c r="AK2875" s="1">
        <v>41654.333333333336</v>
      </c>
      <c r="AL2875" s="1">
        <v>41676.708333333336</v>
      </c>
      <c r="AM2875" s="1">
        <v>41734.333333333336</v>
      </c>
      <c r="AN2875" s="1">
        <v>41756.708333333336</v>
      </c>
      <c r="AP2875" t="s">
        <v>113</v>
      </c>
      <c r="AU2875" t="s">
        <v>6788</v>
      </c>
      <c r="AY2875" t="s">
        <v>106</v>
      </c>
      <c r="AZ2875">
        <v>0</v>
      </c>
      <c r="BA2875">
        <v>0</v>
      </c>
      <c r="BD2875" s="3">
        <v>41321.661805555559</v>
      </c>
      <c r="BE2875" s="3">
        <v>41321.663888888892</v>
      </c>
      <c r="BF2875" t="s">
        <v>115</v>
      </c>
      <c r="BG2875" t="s">
        <v>115</v>
      </c>
      <c r="BH2875">
        <v>8149</v>
      </c>
      <c r="BM2875">
        <v>43450</v>
      </c>
      <c r="BR2875" t="s">
        <v>1309</v>
      </c>
      <c r="BS2875" t="s">
        <v>1310</v>
      </c>
      <c r="BU2875">
        <v>1</v>
      </c>
      <c r="BV2875" t="s">
        <v>118</v>
      </c>
      <c r="BX2875" t="s">
        <v>119</v>
      </c>
      <c r="BY2875" t="s">
        <v>119</v>
      </c>
      <c r="BZ2875" t="s">
        <v>119</v>
      </c>
      <c r="CA2875">
        <v>1</v>
      </c>
      <c r="CC2875" t="s">
        <v>120</v>
      </c>
      <c r="CH2875">
        <v>540</v>
      </c>
      <c r="CI2875">
        <v>42120</v>
      </c>
      <c r="CJ2875" t="s">
        <v>106</v>
      </c>
      <c r="CK2875" t="s">
        <v>106</v>
      </c>
      <c r="CL2875">
        <v>20</v>
      </c>
      <c r="CM2875" t="s">
        <v>2867</v>
      </c>
      <c r="CO2875">
        <v>124845</v>
      </c>
      <c r="CQ2875">
        <v>0</v>
      </c>
      <c r="CR2875">
        <v>0</v>
      </c>
      <c r="CS2875">
        <v>0</v>
      </c>
      <c r="CY2875" t="s">
        <v>123</v>
      </c>
      <c r="CZ2875" t="s">
        <v>124</v>
      </c>
      <c r="DD2875" t="str" cm="1">
        <f t="array" ref="DD2875">TEXT(_xlfn.SEQUENCE(1, DATEDIF(AG2875, AH2875, "m") + 1, AG2875, 30), "YYYY-APMM")</f>
        <v>2014-AP01</v>
      </c>
      <c r="DN2875">
        <f t="shared" si="88"/>
        <v>487.5</v>
      </c>
      <c r="DO2875" t="str">
        <f t="shared" si="89"/>
        <v>BLOCK MASON SK</v>
      </c>
    </row>
    <row r="2876" spans="1:119" x14ac:dyDescent="0.35">
      <c r="A2876" t="s">
        <v>105</v>
      </c>
      <c r="B2876">
        <v>502161</v>
      </c>
      <c r="C2876">
        <v>6359</v>
      </c>
      <c r="D2876">
        <v>124846</v>
      </c>
      <c r="E2876">
        <v>13662</v>
      </c>
      <c r="F2876">
        <v>0</v>
      </c>
      <c r="G2876" t="s">
        <v>106</v>
      </c>
      <c r="H2876" t="s">
        <v>106</v>
      </c>
      <c r="I2876" t="s">
        <v>106</v>
      </c>
      <c r="J2876" t="s">
        <v>107</v>
      </c>
      <c r="K2876" t="s">
        <v>108</v>
      </c>
      <c r="L2876" t="s">
        <v>109</v>
      </c>
      <c r="M2876" t="s">
        <v>110</v>
      </c>
      <c r="N2876" t="s">
        <v>6789</v>
      </c>
      <c r="O2876" t="s">
        <v>2908</v>
      </c>
      <c r="P2876">
        <v>8169</v>
      </c>
      <c r="Q2876">
        <v>536</v>
      </c>
      <c r="R2876">
        <v>0</v>
      </c>
      <c r="S2876">
        <v>160</v>
      </c>
      <c r="T2876">
        <v>0</v>
      </c>
      <c r="U2876">
        <v>1950</v>
      </c>
      <c r="V2876">
        <v>1950</v>
      </c>
      <c r="W2876">
        <v>160</v>
      </c>
      <c r="X2876">
        <v>0</v>
      </c>
      <c r="Y2876">
        <v>0</v>
      </c>
      <c r="Z2876">
        <v>0</v>
      </c>
      <c r="AD2876" s="1">
        <v>41742.333333333336</v>
      </c>
      <c r="AE2876" s="1">
        <v>41764.708333333336</v>
      </c>
      <c r="AG2876" s="1">
        <v>41662.333333333336</v>
      </c>
      <c r="AH2876" s="1">
        <v>41686.708333333336</v>
      </c>
      <c r="AI2876" s="1">
        <v>41662.333333333336</v>
      </c>
      <c r="AJ2876" s="1">
        <v>41686.708333333336</v>
      </c>
      <c r="AK2876" s="1">
        <v>41662.333333333336</v>
      </c>
      <c r="AL2876" s="1">
        <v>41686.708333333336</v>
      </c>
      <c r="AM2876" s="1">
        <v>41742.333333333336</v>
      </c>
      <c r="AN2876" s="1">
        <v>41764.708333333336</v>
      </c>
      <c r="AP2876" t="s">
        <v>113</v>
      </c>
      <c r="AU2876" t="s">
        <v>6790</v>
      </c>
      <c r="AY2876" t="s">
        <v>106</v>
      </c>
      <c r="AZ2876">
        <v>0</v>
      </c>
      <c r="BA2876">
        <v>0</v>
      </c>
      <c r="BD2876" s="3">
        <v>41321.661805555559</v>
      </c>
      <c r="BE2876" s="3">
        <v>41321.663888888892</v>
      </c>
      <c r="BF2876" t="s">
        <v>115</v>
      </c>
      <c r="BG2876" t="s">
        <v>115</v>
      </c>
      <c r="BH2876">
        <v>8149</v>
      </c>
      <c r="BM2876">
        <v>43460</v>
      </c>
      <c r="BR2876" t="s">
        <v>2848</v>
      </c>
      <c r="BS2876" t="s">
        <v>2849</v>
      </c>
      <c r="BU2876">
        <v>1</v>
      </c>
      <c r="BV2876" t="s">
        <v>118</v>
      </c>
      <c r="BX2876" t="s">
        <v>119</v>
      </c>
      <c r="BY2876" t="s">
        <v>119</v>
      </c>
      <c r="BZ2876" t="s">
        <v>119</v>
      </c>
      <c r="CA2876">
        <v>1</v>
      </c>
      <c r="CC2876" t="s">
        <v>120</v>
      </c>
      <c r="CH2876">
        <v>540</v>
      </c>
      <c r="CI2876">
        <v>42120</v>
      </c>
      <c r="CJ2876" t="s">
        <v>106</v>
      </c>
      <c r="CK2876" t="s">
        <v>106</v>
      </c>
      <c r="CL2876">
        <v>20</v>
      </c>
      <c r="CM2876" t="s">
        <v>2867</v>
      </c>
      <c r="CO2876">
        <v>124845</v>
      </c>
      <c r="CQ2876">
        <v>0</v>
      </c>
      <c r="CR2876">
        <v>0</v>
      </c>
      <c r="CS2876">
        <v>0</v>
      </c>
      <c r="CY2876" t="s">
        <v>123</v>
      </c>
      <c r="CZ2876" t="s">
        <v>124</v>
      </c>
      <c r="DD2876" t="str" cm="1">
        <f t="array" ref="DD2876">TEXT(_xlfn.SEQUENCE(1, DATEDIF(AG2876, AH2876, "m") + 1, AG2876, 30), "YYYY-APMM")</f>
        <v>2014-AP01</v>
      </c>
      <c r="DN2876">
        <f t="shared" si="88"/>
        <v>1950</v>
      </c>
      <c r="DO2876" t="str">
        <f t="shared" si="89"/>
        <v>PLASTER MASON SK</v>
      </c>
    </row>
    <row r="2877" spans="1:119" x14ac:dyDescent="0.35">
      <c r="A2877" t="s">
        <v>105</v>
      </c>
      <c r="B2877">
        <v>502162</v>
      </c>
      <c r="C2877">
        <v>6359</v>
      </c>
      <c r="D2877">
        <v>124847</v>
      </c>
      <c r="E2877">
        <v>13662</v>
      </c>
      <c r="F2877">
        <v>0</v>
      </c>
      <c r="G2877" t="s">
        <v>106</v>
      </c>
      <c r="H2877" t="s">
        <v>106</v>
      </c>
      <c r="I2877" t="s">
        <v>106</v>
      </c>
      <c r="J2877" t="s">
        <v>107</v>
      </c>
      <c r="K2877" t="s">
        <v>108</v>
      </c>
      <c r="L2877" t="s">
        <v>109</v>
      </c>
      <c r="M2877" t="s">
        <v>110</v>
      </c>
      <c r="N2877" t="s">
        <v>6791</v>
      </c>
      <c r="O2877" t="s">
        <v>2905</v>
      </c>
      <c r="P2877">
        <v>8168</v>
      </c>
      <c r="Q2877">
        <v>0</v>
      </c>
      <c r="R2877">
        <v>0</v>
      </c>
      <c r="S2877">
        <v>200</v>
      </c>
      <c r="T2877">
        <v>0</v>
      </c>
      <c r="U2877">
        <v>5553.5</v>
      </c>
      <c r="V2877">
        <v>5553.5</v>
      </c>
      <c r="W2877">
        <v>200</v>
      </c>
      <c r="X2877">
        <v>0</v>
      </c>
      <c r="Y2877">
        <v>0</v>
      </c>
      <c r="Z2877">
        <v>0</v>
      </c>
      <c r="AD2877" s="1">
        <v>41636.333333333336</v>
      </c>
      <c r="AE2877" s="1">
        <v>41664.708333333336</v>
      </c>
      <c r="AG2877" s="1">
        <v>41636.333333333336</v>
      </c>
      <c r="AH2877" s="1">
        <v>41664.708333333336</v>
      </c>
      <c r="AI2877" s="1">
        <v>41636.333333333336</v>
      </c>
      <c r="AJ2877" s="1">
        <v>41664.708333333336</v>
      </c>
      <c r="AK2877" s="1">
        <v>41636.333333333336</v>
      </c>
      <c r="AL2877" s="1">
        <v>41664.708333333336</v>
      </c>
      <c r="AM2877" s="1">
        <v>41636.333333333336</v>
      </c>
      <c r="AN2877" s="1">
        <v>41664.708333333336</v>
      </c>
      <c r="AP2877" t="s">
        <v>113</v>
      </c>
      <c r="AU2877" t="s">
        <v>6792</v>
      </c>
      <c r="AY2877" t="s">
        <v>106</v>
      </c>
      <c r="AZ2877">
        <v>0</v>
      </c>
      <c r="BA2877">
        <v>0</v>
      </c>
      <c r="BD2877" s="3">
        <v>41321.661805555559</v>
      </c>
      <c r="BE2877" s="3">
        <v>41321.663888888892</v>
      </c>
      <c r="BF2877" t="s">
        <v>115</v>
      </c>
      <c r="BG2877" t="s">
        <v>115</v>
      </c>
      <c r="BH2877">
        <v>8149</v>
      </c>
      <c r="BM2877">
        <v>43450</v>
      </c>
      <c r="BR2877" t="s">
        <v>1309</v>
      </c>
      <c r="BS2877" t="s">
        <v>1310</v>
      </c>
      <c r="BU2877">
        <v>1</v>
      </c>
      <c r="BV2877" t="s">
        <v>118</v>
      </c>
      <c r="BX2877" t="s">
        <v>119</v>
      </c>
      <c r="BY2877" t="s">
        <v>119</v>
      </c>
      <c r="BZ2877" t="s">
        <v>119</v>
      </c>
      <c r="CA2877">
        <v>1</v>
      </c>
      <c r="CC2877" t="s">
        <v>120</v>
      </c>
      <c r="CH2877">
        <v>540</v>
      </c>
      <c r="CI2877">
        <v>42110</v>
      </c>
      <c r="CJ2877" t="s">
        <v>106</v>
      </c>
      <c r="CK2877" t="s">
        <v>106</v>
      </c>
      <c r="CL2877">
        <v>15</v>
      </c>
      <c r="CM2877" t="s">
        <v>2963</v>
      </c>
      <c r="CO2877">
        <v>124845</v>
      </c>
      <c r="CQ2877">
        <v>0</v>
      </c>
      <c r="CR2877">
        <v>0</v>
      </c>
      <c r="CS2877">
        <v>0</v>
      </c>
      <c r="CY2877" t="s">
        <v>123</v>
      </c>
      <c r="CZ2877" t="s">
        <v>124</v>
      </c>
      <c r="DD2877" t="str" cm="1">
        <f t="array" ref="DD2877">TEXT(_xlfn.SEQUENCE(1, DATEDIF(AG2877, AH2877, "m") + 1, AG2877, 30), "YYYY-APMM")</f>
        <v>2013-AP12</v>
      </c>
      <c r="DN2877">
        <f t="shared" si="88"/>
        <v>5553.5</v>
      </c>
      <c r="DO2877" t="str">
        <f t="shared" si="89"/>
        <v>BLOCK MASON SK</v>
      </c>
    </row>
    <row r="2878" spans="1:119" x14ac:dyDescent="0.35">
      <c r="A2878" t="s">
        <v>105</v>
      </c>
      <c r="B2878">
        <v>502163</v>
      </c>
      <c r="C2878">
        <v>6359</v>
      </c>
      <c r="D2878">
        <v>124847</v>
      </c>
      <c r="E2878">
        <v>13662</v>
      </c>
      <c r="F2878">
        <v>0</v>
      </c>
      <c r="G2878" t="s">
        <v>106</v>
      </c>
      <c r="H2878" t="s">
        <v>106</v>
      </c>
      <c r="I2878" t="s">
        <v>106</v>
      </c>
      <c r="J2878" t="s">
        <v>107</v>
      </c>
      <c r="K2878" t="s">
        <v>108</v>
      </c>
      <c r="L2878" t="s">
        <v>109</v>
      </c>
      <c r="M2878" t="s">
        <v>110</v>
      </c>
      <c r="N2878" t="s">
        <v>6793</v>
      </c>
      <c r="O2878" t="s">
        <v>2908</v>
      </c>
      <c r="P2878">
        <v>8169</v>
      </c>
      <c r="Q2878">
        <v>0</v>
      </c>
      <c r="R2878">
        <v>0</v>
      </c>
      <c r="S2878">
        <v>200</v>
      </c>
      <c r="T2878">
        <v>0</v>
      </c>
      <c r="U2878">
        <v>5516</v>
      </c>
      <c r="V2878">
        <v>5516</v>
      </c>
      <c r="W2878">
        <v>200</v>
      </c>
      <c r="X2878">
        <v>0</v>
      </c>
      <c r="Y2878">
        <v>0</v>
      </c>
      <c r="Z2878">
        <v>0</v>
      </c>
      <c r="AD2878" s="1">
        <v>41660.333333333336</v>
      </c>
      <c r="AE2878" s="1">
        <v>41689.708333333336</v>
      </c>
      <c r="AG2878" s="1">
        <v>41660.333333333336</v>
      </c>
      <c r="AH2878" s="1">
        <v>41689.708333333336</v>
      </c>
      <c r="AI2878" s="1">
        <v>41660.333333333336</v>
      </c>
      <c r="AJ2878" s="1">
        <v>41689.708333333336</v>
      </c>
      <c r="AK2878" s="1">
        <v>41660.333333333336</v>
      </c>
      <c r="AL2878" s="1">
        <v>41689.708333333336</v>
      </c>
      <c r="AM2878" s="1">
        <v>41660.333333333336</v>
      </c>
      <c r="AN2878" s="1">
        <v>41689.708333333336</v>
      </c>
      <c r="AP2878" t="s">
        <v>113</v>
      </c>
      <c r="AU2878" t="s">
        <v>6794</v>
      </c>
      <c r="AY2878" t="s">
        <v>106</v>
      </c>
      <c r="AZ2878">
        <v>0</v>
      </c>
      <c r="BA2878">
        <v>0</v>
      </c>
      <c r="BD2878" s="3">
        <v>41321.661805555559</v>
      </c>
      <c r="BE2878" s="3">
        <v>41321.663888888892</v>
      </c>
      <c r="BF2878" t="s">
        <v>115</v>
      </c>
      <c r="BG2878" t="s">
        <v>115</v>
      </c>
      <c r="BH2878">
        <v>8149</v>
      </c>
      <c r="BM2878">
        <v>43460</v>
      </c>
      <c r="BR2878" t="s">
        <v>2848</v>
      </c>
      <c r="BS2878" t="s">
        <v>2849</v>
      </c>
      <c r="BU2878">
        <v>1</v>
      </c>
      <c r="BV2878" t="s">
        <v>118</v>
      </c>
      <c r="BX2878" t="s">
        <v>119</v>
      </c>
      <c r="BY2878" t="s">
        <v>119</v>
      </c>
      <c r="BZ2878" t="s">
        <v>119</v>
      </c>
      <c r="CA2878">
        <v>1</v>
      </c>
      <c r="CC2878" t="s">
        <v>120</v>
      </c>
      <c r="CH2878">
        <v>540</v>
      </c>
      <c r="CI2878">
        <v>42110</v>
      </c>
      <c r="CJ2878" t="s">
        <v>106</v>
      </c>
      <c r="CK2878" t="s">
        <v>106</v>
      </c>
      <c r="CL2878">
        <v>15</v>
      </c>
      <c r="CM2878" t="s">
        <v>2963</v>
      </c>
      <c r="CO2878">
        <v>124845</v>
      </c>
      <c r="CQ2878">
        <v>0</v>
      </c>
      <c r="CR2878">
        <v>0</v>
      </c>
      <c r="CS2878">
        <v>0</v>
      </c>
      <c r="CY2878" t="s">
        <v>123</v>
      </c>
      <c r="CZ2878" t="s">
        <v>124</v>
      </c>
      <c r="DD2878" t="str" cm="1">
        <f t="array" ref="DD2878">TEXT(_xlfn.SEQUENCE(1, DATEDIF(AG2878, AH2878, "m") + 1, AG2878, 30), "YYYY-APMM")</f>
        <v>2014-AP01</v>
      </c>
      <c r="DN2878">
        <f t="shared" si="88"/>
        <v>5516</v>
      </c>
      <c r="DO2878" t="str">
        <f t="shared" si="89"/>
        <v>PLASTER MASON SK</v>
      </c>
    </row>
    <row r="2879" spans="1:119" x14ac:dyDescent="0.35">
      <c r="A2879" t="s">
        <v>105</v>
      </c>
      <c r="B2879">
        <v>502164</v>
      </c>
      <c r="C2879">
        <v>6359</v>
      </c>
      <c r="D2879">
        <v>124847</v>
      </c>
      <c r="E2879">
        <v>13662</v>
      </c>
      <c r="F2879">
        <v>0</v>
      </c>
      <c r="G2879" t="s">
        <v>106</v>
      </c>
      <c r="H2879" t="s">
        <v>106</v>
      </c>
      <c r="I2879" t="s">
        <v>106</v>
      </c>
      <c r="J2879" t="s">
        <v>107</v>
      </c>
      <c r="K2879" t="s">
        <v>108</v>
      </c>
      <c r="L2879" t="s">
        <v>109</v>
      </c>
      <c r="M2879" t="s">
        <v>110</v>
      </c>
      <c r="N2879" t="s">
        <v>6795</v>
      </c>
      <c r="O2879" t="s">
        <v>2911</v>
      </c>
      <c r="P2879">
        <v>8164</v>
      </c>
      <c r="Q2879">
        <v>120</v>
      </c>
      <c r="R2879">
        <v>120</v>
      </c>
      <c r="S2879">
        <v>168</v>
      </c>
      <c r="T2879">
        <v>0</v>
      </c>
      <c r="U2879">
        <v>1031.25</v>
      </c>
      <c r="V2879">
        <v>1031.25</v>
      </c>
      <c r="W2879">
        <v>168</v>
      </c>
      <c r="X2879">
        <v>0</v>
      </c>
      <c r="Y2879">
        <v>0</v>
      </c>
      <c r="Z2879">
        <v>0</v>
      </c>
      <c r="AD2879" s="1">
        <v>41687.333333333336</v>
      </c>
      <c r="AE2879" s="1">
        <v>41710.708333333336</v>
      </c>
      <c r="AG2879" s="1">
        <v>41668.333333333336</v>
      </c>
      <c r="AH2879" s="1">
        <v>41693.708333333336</v>
      </c>
      <c r="AI2879" s="1">
        <v>41668.333333333336</v>
      </c>
      <c r="AJ2879" s="1">
        <v>41693.708333333336</v>
      </c>
      <c r="AK2879" s="1">
        <v>41668.333333333336</v>
      </c>
      <c r="AL2879" s="1">
        <v>41693.708333333336</v>
      </c>
      <c r="AM2879" s="1">
        <v>41687.333333333336</v>
      </c>
      <c r="AN2879" s="1">
        <v>41710.708333333336</v>
      </c>
      <c r="AP2879" t="s">
        <v>113</v>
      </c>
      <c r="AU2879" t="s">
        <v>6796</v>
      </c>
      <c r="AY2879" t="s">
        <v>106</v>
      </c>
      <c r="AZ2879">
        <v>0</v>
      </c>
      <c r="BA2879">
        <v>0</v>
      </c>
      <c r="BD2879" s="3">
        <v>41321.661805555559</v>
      </c>
      <c r="BE2879" s="3">
        <v>41321.663888888892</v>
      </c>
      <c r="BF2879" t="s">
        <v>115</v>
      </c>
      <c r="BG2879" t="s">
        <v>115</v>
      </c>
      <c r="BH2879">
        <v>8149</v>
      </c>
      <c r="BM2879">
        <v>43410</v>
      </c>
      <c r="BR2879" t="s">
        <v>2865</v>
      </c>
      <c r="BS2879" t="s">
        <v>2866</v>
      </c>
      <c r="BU2879">
        <v>1</v>
      </c>
      <c r="BV2879" t="s">
        <v>118</v>
      </c>
      <c r="BX2879" t="s">
        <v>119</v>
      </c>
      <c r="BY2879" t="s">
        <v>119</v>
      </c>
      <c r="BZ2879" t="s">
        <v>119</v>
      </c>
      <c r="CA2879">
        <v>1</v>
      </c>
      <c r="CC2879" t="s">
        <v>120</v>
      </c>
      <c r="CH2879">
        <v>540</v>
      </c>
      <c r="CI2879">
        <v>42110</v>
      </c>
      <c r="CJ2879" t="s">
        <v>106</v>
      </c>
      <c r="CK2879" t="s">
        <v>106</v>
      </c>
      <c r="CL2879">
        <v>15</v>
      </c>
      <c r="CM2879" t="s">
        <v>2963</v>
      </c>
      <c r="CO2879">
        <v>124845</v>
      </c>
      <c r="CQ2879">
        <v>0</v>
      </c>
      <c r="CR2879">
        <v>0</v>
      </c>
      <c r="CS2879">
        <v>0</v>
      </c>
      <c r="CY2879" t="s">
        <v>123</v>
      </c>
      <c r="CZ2879" t="s">
        <v>124</v>
      </c>
      <c r="DD2879" t="str" cm="1">
        <f t="array" ref="DD2879">TEXT(_xlfn.SEQUENCE(1, DATEDIF(AG2879, AH2879, "m") + 1, AG2879, 30), "YYYY-APMM")</f>
        <v>2014-AP01</v>
      </c>
      <c r="DN2879">
        <f t="shared" si="88"/>
        <v>1031.25</v>
      </c>
      <c r="DO2879" t="str">
        <f t="shared" si="89"/>
        <v>SCREED MASON SK</v>
      </c>
    </row>
    <row r="2880" spans="1:119" x14ac:dyDescent="0.35">
      <c r="A2880" t="s">
        <v>105</v>
      </c>
      <c r="B2880">
        <v>502165</v>
      </c>
      <c r="C2880">
        <v>6359</v>
      </c>
      <c r="D2880">
        <v>124847</v>
      </c>
      <c r="E2880">
        <v>13662</v>
      </c>
      <c r="F2880">
        <v>0</v>
      </c>
      <c r="G2880" t="s">
        <v>106</v>
      </c>
      <c r="H2880" t="s">
        <v>106</v>
      </c>
      <c r="I2880" t="s">
        <v>106</v>
      </c>
      <c r="J2880" t="s">
        <v>107</v>
      </c>
      <c r="K2880" t="s">
        <v>108</v>
      </c>
      <c r="L2880" t="s">
        <v>109</v>
      </c>
      <c r="M2880" t="s">
        <v>110</v>
      </c>
      <c r="N2880" t="s">
        <v>6797</v>
      </c>
      <c r="O2880" t="s">
        <v>2969</v>
      </c>
      <c r="P2880">
        <v>8178</v>
      </c>
      <c r="Q2880">
        <v>0</v>
      </c>
      <c r="R2880">
        <v>0</v>
      </c>
      <c r="S2880">
        <v>120</v>
      </c>
      <c r="T2880">
        <v>0</v>
      </c>
      <c r="U2880">
        <v>582</v>
      </c>
      <c r="V2880">
        <v>582</v>
      </c>
      <c r="W2880">
        <v>120</v>
      </c>
      <c r="X2880">
        <v>0</v>
      </c>
      <c r="Y2880">
        <v>0</v>
      </c>
      <c r="Z2880">
        <v>0</v>
      </c>
      <c r="AD2880" s="1">
        <v>41682.333333333336</v>
      </c>
      <c r="AE2880" s="1">
        <v>41699.708333333336</v>
      </c>
      <c r="AG2880" s="1">
        <v>41682.333333333336</v>
      </c>
      <c r="AH2880" s="1">
        <v>41699.708333333336</v>
      </c>
      <c r="AI2880" s="1">
        <v>41682.333333333336</v>
      </c>
      <c r="AJ2880" s="1">
        <v>41699.708333333336</v>
      </c>
      <c r="AK2880" s="1">
        <v>41682.333333333336</v>
      </c>
      <c r="AL2880" s="1">
        <v>41699.708333333336</v>
      </c>
      <c r="AM2880" s="1">
        <v>41682.333333333336</v>
      </c>
      <c r="AN2880" s="1">
        <v>41699.708333333336</v>
      </c>
      <c r="AP2880" t="s">
        <v>113</v>
      </c>
      <c r="AU2880" t="s">
        <v>6798</v>
      </c>
      <c r="AY2880" t="s">
        <v>106</v>
      </c>
      <c r="AZ2880">
        <v>0</v>
      </c>
      <c r="BA2880">
        <v>0</v>
      </c>
      <c r="BD2880" s="3">
        <v>41321.661805555559</v>
      </c>
      <c r="BE2880" s="3">
        <v>41321.663888888892</v>
      </c>
      <c r="BF2880" t="s">
        <v>115</v>
      </c>
      <c r="BG2880" t="s">
        <v>115</v>
      </c>
      <c r="BH2880">
        <v>8149</v>
      </c>
      <c r="BM2880">
        <v>43550</v>
      </c>
      <c r="BR2880" t="s">
        <v>116</v>
      </c>
      <c r="BS2880" t="s">
        <v>117</v>
      </c>
      <c r="BU2880">
        <v>1</v>
      </c>
      <c r="BV2880" t="s">
        <v>118</v>
      </c>
      <c r="BX2880" t="s">
        <v>119</v>
      </c>
      <c r="BY2880" t="s">
        <v>119</v>
      </c>
      <c r="BZ2880" t="s">
        <v>119</v>
      </c>
      <c r="CA2880">
        <v>1</v>
      </c>
      <c r="CC2880" t="s">
        <v>120</v>
      </c>
      <c r="CH2880">
        <v>540</v>
      </c>
      <c r="CI2880">
        <v>42110</v>
      </c>
      <c r="CJ2880" t="s">
        <v>106</v>
      </c>
      <c r="CK2880" t="s">
        <v>106</v>
      </c>
      <c r="CL2880">
        <v>15</v>
      </c>
      <c r="CM2880" t="s">
        <v>2963</v>
      </c>
      <c r="CO2880">
        <v>124845</v>
      </c>
      <c r="CQ2880">
        <v>0</v>
      </c>
      <c r="CR2880">
        <v>0</v>
      </c>
      <c r="CS2880">
        <v>0</v>
      </c>
      <c r="CY2880" t="s">
        <v>123</v>
      </c>
      <c r="CZ2880" t="s">
        <v>124</v>
      </c>
      <c r="DD2880" t="str" cm="1">
        <f t="array" ref="DD2880">TEXT(_xlfn.SEQUENCE(1, DATEDIF(AG2880, AH2880, "m") + 1, AG2880, 30), "YYYY-APMM")</f>
        <v>2014-AP02</v>
      </c>
      <c r="DN2880">
        <f t="shared" si="88"/>
        <v>582</v>
      </c>
      <c r="DO2880" t="str">
        <f t="shared" si="89"/>
        <v>LABOR- SUBCONTRACTOR</v>
      </c>
    </row>
    <row r="2881" spans="1:119" x14ac:dyDescent="0.35">
      <c r="A2881" t="s">
        <v>105</v>
      </c>
      <c r="B2881">
        <v>502166</v>
      </c>
      <c r="C2881">
        <v>6359</v>
      </c>
      <c r="D2881">
        <v>124847</v>
      </c>
      <c r="E2881">
        <v>13662</v>
      </c>
      <c r="F2881">
        <v>0</v>
      </c>
      <c r="G2881" t="s">
        <v>106</v>
      </c>
      <c r="H2881" t="s">
        <v>106</v>
      </c>
      <c r="I2881" t="s">
        <v>106</v>
      </c>
      <c r="J2881" t="s">
        <v>107</v>
      </c>
      <c r="K2881" t="s">
        <v>108</v>
      </c>
      <c r="L2881" t="s">
        <v>109</v>
      </c>
      <c r="M2881" t="s">
        <v>110</v>
      </c>
      <c r="N2881" t="s">
        <v>6799</v>
      </c>
      <c r="O2881" t="s">
        <v>2917</v>
      </c>
      <c r="P2881">
        <v>8178</v>
      </c>
      <c r="Q2881">
        <v>144</v>
      </c>
      <c r="R2881">
        <v>144</v>
      </c>
      <c r="S2881">
        <v>200</v>
      </c>
      <c r="T2881">
        <v>0</v>
      </c>
      <c r="U2881">
        <v>3644.75</v>
      </c>
      <c r="V2881">
        <v>3644.75</v>
      </c>
      <c r="W2881">
        <v>200</v>
      </c>
      <c r="X2881">
        <v>0</v>
      </c>
      <c r="Y2881">
        <v>0</v>
      </c>
      <c r="Z2881">
        <v>0</v>
      </c>
      <c r="AD2881" s="1">
        <v>41699.333333333336</v>
      </c>
      <c r="AE2881" s="1">
        <v>41727.708333333336</v>
      </c>
      <c r="AG2881" s="1">
        <v>41676.333333333336</v>
      </c>
      <c r="AH2881" s="1">
        <v>41706.708333333336</v>
      </c>
      <c r="AI2881" s="1">
        <v>41676.333333333336</v>
      </c>
      <c r="AJ2881" s="1">
        <v>41706.708333333336</v>
      </c>
      <c r="AK2881" s="1">
        <v>41676.333333333336</v>
      </c>
      <c r="AL2881" s="1">
        <v>41706.708333333336</v>
      </c>
      <c r="AM2881" s="1">
        <v>41699.333333333336</v>
      </c>
      <c r="AN2881" s="1">
        <v>41727.708333333336</v>
      </c>
      <c r="AP2881" t="s">
        <v>113</v>
      </c>
      <c r="AU2881" t="s">
        <v>6800</v>
      </c>
      <c r="AY2881" t="s">
        <v>106</v>
      </c>
      <c r="AZ2881">
        <v>0</v>
      </c>
      <c r="BA2881">
        <v>0</v>
      </c>
      <c r="BD2881" s="3">
        <v>41321.661805555559</v>
      </c>
      <c r="BE2881" s="3">
        <v>41321.663888888892</v>
      </c>
      <c r="BF2881" t="s">
        <v>115</v>
      </c>
      <c r="BG2881" t="s">
        <v>115</v>
      </c>
      <c r="BH2881">
        <v>8149</v>
      </c>
      <c r="BM2881">
        <v>43550</v>
      </c>
      <c r="BR2881" t="s">
        <v>116</v>
      </c>
      <c r="BS2881" t="s">
        <v>117</v>
      </c>
      <c r="BU2881">
        <v>1</v>
      </c>
      <c r="BV2881" t="s">
        <v>118</v>
      </c>
      <c r="BX2881" t="s">
        <v>119</v>
      </c>
      <c r="BY2881" t="s">
        <v>119</v>
      </c>
      <c r="BZ2881" t="s">
        <v>119</v>
      </c>
      <c r="CA2881">
        <v>1</v>
      </c>
      <c r="CC2881" t="s">
        <v>120</v>
      </c>
      <c r="CH2881">
        <v>540</v>
      </c>
      <c r="CI2881">
        <v>42110</v>
      </c>
      <c r="CJ2881" t="s">
        <v>106</v>
      </c>
      <c r="CK2881" t="s">
        <v>106</v>
      </c>
      <c r="CL2881">
        <v>15</v>
      </c>
      <c r="CM2881" t="s">
        <v>2963</v>
      </c>
      <c r="CO2881">
        <v>124845</v>
      </c>
      <c r="CQ2881">
        <v>0</v>
      </c>
      <c r="CR2881">
        <v>0</v>
      </c>
      <c r="CS2881">
        <v>0</v>
      </c>
      <c r="CY2881" t="s">
        <v>123</v>
      </c>
      <c r="CZ2881" t="s">
        <v>124</v>
      </c>
      <c r="DD2881" t="str" cm="1">
        <f t="array" ref="DD2881:DE2881">TEXT(_xlfn.SEQUENCE(1, DATEDIF(AG2881, AH2881, "m") + 1, AG2881, 30), "YYYY-APMM")</f>
        <v>2014-AP02</v>
      </c>
      <c r="DE2881" t="str">
        <v>2014-AP03</v>
      </c>
      <c r="DN2881">
        <f t="shared" si="88"/>
        <v>1822.375</v>
      </c>
      <c r="DO2881" t="str">
        <f t="shared" si="89"/>
        <v>LABOR- SUBCONTRACTOR</v>
      </c>
    </row>
    <row r="2882" spans="1:119" x14ac:dyDescent="0.35">
      <c r="A2882" t="s">
        <v>105</v>
      </c>
      <c r="B2882">
        <v>502167</v>
      </c>
      <c r="C2882">
        <v>6359</v>
      </c>
      <c r="D2882">
        <v>124847</v>
      </c>
      <c r="E2882">
        <v>13662</v>
      </c>
      <c r="F2882">
        <v>0</v>
      </c>
      <c r="G2882" t="s">
        <v>106</v>
      </c>
      <c r="H2882" t="s">
        <v>106</v>
      </c>
      <c r="I2882" t="s">
        <v>106</v>
      </c>
      <c r="J2882" t="s">
        <v>107</v>
      </c>
      <c r="K2882" t="s">
        <v>108</v>
      </c>
      <c r="L2882" t="s">
        <v>109</v>
      </c>
      <c r="M2882" t="s">
        <v>110</v>
      </c>
      <c r="N2882" t="s">
        <v>6801</v>
      </c>
      <c r="O2882" t="s">
        <v>2920</v>
      </c>
      <c r="P2882">
        <v>8170</v>
      </c>
      <c r="Q2882">
        <v>0</v>
      </c>
      <c r="R2882">
        <v>0</v>
      </c>
      <c r="S2882">
        <v>200</v>
      </c>
      <c r="T2882">
        <v>0</v>
      </c>
      <c r="U2882">
        <v>2603.5</v>
      </c>
      <c r="V2882">
        <v>2603.5</v>
      </c>
      <c r="W2882">
        <v>200</v>
      </c>
      <c r="X2882">
        <v>0</v>
      </c>
      <c r="Y2882">
        <v>0</v>
      </c>
      <c r="Z2882">
        <v>0</v>
      </c>
      <c r="AD2882" s="1">
        <v>41692.333333333336</v>
      </c>
      <c r="AE2882" s="1">
        <v>41720.708333333336</v>
      </c>
      <c r="AG2882" s="1">
        <v>41692.333333333336</v>
      </c>
      <c r="AH2882" s="1">
        <v>41720.708333333336</v>
      </c>
      <c r="AI2882" s="1">
        <v>41692.333333333336</v>
      </c>
      <c r="AJ2882" s="1">
        <v>41720.708333333336</v>
      </c>
      <c r="AK2882" s="1">
        <v>41692.333333333336</v>
      </c>
      <c r="AL2882" s="1">
        <v>41720.708333333336</v>
      </c>
      <c r="AM2882" s="1">
        <v>41692.333333333336</v>
      </c>
      <c r="AN2882" s="1">
        <v>41720.708333333336</v>
      </c>
      <c r="AP2882" t="s">
        <v>113</v>
      </c>
      <c r="AU2882" t="s">
        <v>6802</v>
      </c>
      <c r="AY2882" t="s">
        <v>106</v>
      </c>
      <c r="AZ2882">
        <v>0</v>
      </c>
      <c r="BA2882">
        <v>0</v>
      </c>
      <c r="BD2882" s="3">
        <v>41321.661805555559</v>
      </c>
      <c r="BE2882" s="3">
        <v>41321.663888888892</v>
      </c>
      <c r="BF2882" t="s">
        <v>115</v>
      </c>
      <c r="BG2882" t="s">
        <v>115</v>
      </c>
      <c r="BH2882">
        <v>8149</v>
      </c>
      <c r="BM2882">
        <v>43470</v>
      </c>
      <c r="BR2882" t="s">
        <v>2854</v>
      </c>
      <c r="BS2882" t="s">
        <v>2855</v>
      </c>
      <c r="BU2882">
        <v>1</v>
      </c>
      <c r="BV2882" t="s">
        <v>118</v>
      </c>
      <c r="BX2882" t="s">
        <v>119</v>
      </c>
      <c r="BY2882" t="s">
        <v>119</v>
      </c>
      <c r="BZ2882" t="s">
        <v>119</v>
      </c>
      <c r="CA2882">
        <v>1</v>
      </c>
      <c r="CC2882" t="s">
        <v>120</v>
      </c>
      <c r="CH2882">
        <v>540</v>
      </c>
      <c r="CI2882">
        <v>42110</v>
      </c>
      <c r="CJ2882" t="s">
        <v>106</v>
      </c>
      <c r="CK2882" t="s">
        <v>106</v>
      </c>
      <c r="CL2882">
        <v>15</v>
      </c>
      <c r="CM2882" t="s">
        <v>2963</v>
      </c>
      <c r="CO2882">
        <v>124845</v>
      </c>
      <c r="CQ2882">
        <v>0</v>
      </c>
      <c r="CR2882">
        <v>0</v>
      </c>
      <c r="CS2882">
        <v>0</v>
      </c>
      <c r="CY2882" t="s">
        <v>123</v>
      </c>
      <c r="CZ2882" t="s">
        <v>124</v>
      </c>
      <c r="DD2882" t="str" cm="1">
        <f t="array" ref="DD2882:DE2882">TEXT(_xlfn.SEQUENCE(1, DATEDIF(AG2882, AH2882, "m") + 1, AG2882, 30), "YYYY-APMM")</f>
        <v>2014-AP02</v>
      </c>
      <c r="DE2882" t="str">
        <v>2014-AP03</v>
      </c>
      <c r="DN2882">
        <f t="shared" si="88"/>
        <v>1301.75</v>
      </c>
      <c r="DO2882" t="str">
        <f t="shared" si="89"/>
        <v>TILE MASON SK</v>
      </c>
    </row>
    <row r="2883" spans="1:119" x14ac:dyDescent="0.35">
      <c r="A2883" t="s">
        <v>105</v>
      </c>
      <c r="B2883">
        <v>502168</v>
      </c>
      <c r="C2883">
        <v>6359</v>
      </c>
      <c r="D2883">
        <v>124847</v>
      </c>
      <c r="E2883">
        <v>13662</v>
      </c>
      <c r="F2883">
        <v>0</v>
      </c>
      <c r="G2883" t="s">
        <v>106</v>
      </c>
      <c r="H2883" t="s">
        <v>106</v>
      </c>
      <c r="I2883" t="s">
        <v>106</v>
      </c>
      <c r="J2883" t="s">
        <v>107</v>
      </c>
      <c r="K2883" t="s">
        <v>108</v>
      </c>
      <c r="L2883" t="s">
        <v>109</v>
      </c>
      <c r="M2883" t="s">
        <v>110</v>
      </c>
      <c r="N2883" t="s">
        <v>6803</v>
      </c>
      <c r="O2883" t="s">
        <v>2923</v>
      </c>
      <c r="P2883">
        <v>8170</v>
      </c>
      <c r="Q2883">
        <v>0</v>
      </c>
      <c r="R2883">
        <v>0</v>
      </c>
      <c r="S2883">
        <v>200</v>
      </c>
      <c r="T2883">
        <v>0</v>
      </c>
      <c r="U2883">
        <v>1787.5</v>
      </c>
      <c r="V2883">
        <v>1787.5</v>
      </c>
      <c r="W2883">
        <v>200</v>
      </c>
      <c r="X2883">
        <v>0</v>
      </c>
      <c r="Y2883">
        <v>0</v>
      </c>
      <c r="Z2883">
        <v>0</v>
      </c>
      <c r="AD2883" s="1">
        <v>41699.333333333336</v>
      </c>
      <c r="AE2883" s="1">
        <v>41727.708333333336</v>
      </c>
      <c r="AG2883" s="1">
        <v>41699.333333333336</v>
      </c>
      <c r="AH2883" s="1">
        <v>41727.708333333336</v>
      </c>
      <c r="AI2883" s="1">
        <v>41699.333333333336</v>
      </c>
      <c r="AJ2883" s="1">
        <v>41727.708333333336</v>
      </c>
      <c r="AK2883" s="1">
        <v>41699.333333333336</v>
      </c>
      <c r="AL2883" s="1">
        <v>41727.708333333336</v>
      </c>
      <c r="AM2883" s="1">
        <v>41699.333333333336</v>
      </c>
      <c r="AN2883" s="1">
        <v>41727.708333333336</v>
      </c>
      <c r="AP2883" t="s">
        <v>113</v>
      </c>
      <c r="AU2883" t="s">
        <v>6804</v>
      </c>
      <c r="AY2883" t="s">
        <v>106</v>
      </c>
      <c r="AZ2883">
        <v>0</v>
      </c>
      <c r="BA2883">
        <v>0</v>
      </c>
      <c r="BD2883" s="3">
        <v>41321.661805555559</v>
      </c>
      <c r="BE2883" s="3">
        <v>41321.663888888892</v>
      </c>
      <c r="BF2883" t="s">
        <v>115</v>
      </c>
      <c r="BG2883" t="s">
        <v>115</v>
      </c>
      <c r="BH2883">
        <v>8149</v>
      </c>
      <c r="BM2883">
        <v>43470</v>
      </c>
      <c r="BR2883" t="s">
        <v>2854</v>
      </c>
      <c r="BS2883" t="s">
        <v>2855</v>
      </c>
      <c r="BU2883">
        <v>1</v>
      </c>
      <c r="BV2883" t="s">
        <v>118</v>
      </c>
      <c r="BX2883" t="s">
        <v>119</v>
      </c>
      <c r="BY2883" t="s">
        <v>119</v>
      </c>
      <c r="BZ2883" t="s">
        <v>119</v>
      </c>
      <c r="CA2883">
        <v>1</v>
      </c>
      <c r="CC2883" t="s">
        <v>120</v>
      </c>
      <c r="CH2883">
        <v>540</v>
      </c>
      <c r="CI2883">
        <v>42110</v>
      </c>
      <c r="CJ2883" t="s">
        <v>106</v>
      </c>
      <c r="CK2883" t="s">
        <v>106</v>
      </c>
      <c r="CL2883">
        <v>15</v>
      </c>
      <c r="CM2883" t="s">
        <v>2963</v>
      </c>
      <c r="CO2883">
        <v>124845</v>
      </c>
      <c r="CQ2883">
        <v>0</v>
      </c>
      <c r="CR2883">
        <v>0</v>
      </c>
      <c r="CS2883">
        <v>0</v>
      </c>
      <c r="CY2883" t="s">
        <v>123</v>
      </c>
      <c r="CZ2883" t="s">
        <v>124</v>
      </c>
      <c r="DD2883" t="str" cm="1">
        <f t="array" ref="DD2883">TEXT(_xlfn.SEQUENCE(1, DATEDIF(AG2883, AH2883, "m") + 1, AG2883, 30), "YYYY-APMM")</f>
        <v>2014-AP03</v>
      </c>
      <c r="DN2883">
        <f t="shared" ref="DN2883:DN2946" si="90">V2883/COUNTIF(DD2883:DF2883, "&lt;&gt;")</f>
        <v>1787.5</v>
      </c>
      <c r="DO2883" t="str">
        <f t="shared" ref="DO2883:DO2946" si="91">BR2883</f>
        <v>TILE MASON SK</v>
      </c>
    </row>
    <row r="2884" spans="1:119" x14ac:dyDescent="0.35">
      <c r="A2884" t="s">
        <v>105</v>
      </c>
      <c r="B2884">
        <v>502169</v>
      </c>
      <c r="C2884">
        <v>6359</v>
      </c>
      <c r="D2884">
        <v>124847</v>
      </c>
      <c r="E2884">
        <v>13662</v>
      </c>
      <c r="F2884">
        <v>0</v>
      </c>
      <c r="G2884" t="s">
        <v>106</v>
      </c>
      <c r="H2884" t="s">
        <v>106</v>
      </c>
      <c r="I2884" t="s">
        <v>106</v>
      </c>
      <c r="J2884" t="s">
        <v>107</v>
      </c>
      <c r="K2884" t="s">
        <v>108</v>
      </c>
      <c r="L2884" t="s">
        <v>109</v>
      </c>
      <c r="M2884" t="s">
        <v>110</v>
      </c>
      <c r="N2884" t="s">
        <v>6805</v>
      </c>
      <c r="O2884" t="s">
        <v>2929</v>
      </c>
      <c r="P2884">
        <v>8178</v>
      </c>
      <c r="Q2884">
        <v>80</v>
      </c>
      <c r="R2884">
        <v>80</v>
      </c>
      <c r="S2884">
        <v>120</v>
      </c>
      <c r="T2884">
        <v>0</v>
      </c>
      <c r="U2884">
        <v>1350</v>
      </c>
      <c r="V2884">
        <v>1350</v>
      </c>
      <c r="W2884">
        <v>120</v>
      </c>
      <c r="X2884">
        <v>0</v>
      </c>
      <c r="Y2884">
        <v>0</v>
      </c>
      <c r="Z2884">
        <v>0</v>
      </c>
      <c r="AD2884" s="1">
        <v>41728.333333333336</v>
      </c>
      <c r="AE2884" s="1">
        <v>41744.708333333336</v>
      </c>
      <c r="AG2884" s="1">
        <v>41716.333333333336</v>
      </c>
      <c r="AH2884" s="1">
        <v>41732.708333333336</v>
      </c>
      <c r="AI2884" s="1">
        <v>41716.333333333336</v>
      </c>
      <c r="AJ2884" s="1">
        <v>41732.708333333336</v>
      </c>
      <c r="AK2884" s="1">
        <v>41716.333333333336</v>
      </c>
      <c r="AL2884" s="1">
        <v>41732.708333333336</v>
      </c>
      <c r="AM2884" s="1">
        <v>41728.333333333336</v>
      </c>
      <c r="AN2884" s="1">
        <v>41744.708333333336</v>
      </c>
      <c r="AP2884" t="s">
        <v>113</v>
      </c>
      <c r="AU2884" t="s">
        <v>6806</v>
      </c>
      <c r="AY2884" t="s">
        <v>106</v>
      </c>
      <c r="AZ2884">
        <v>0</v>
      </c>
      <c r="BA2884">
        <v>0</v>
      </c>
      <c r="BD2884" s="3">
        <v>41321.661805555559</v>
      </c>
      <c r="BE2884" s="3">
        <v>41321.663888888892</v>
      </c>
      <c r="BF2884" t="s">
        <v>115</v>
      </c>
      <c r="BG2884" t="s">
        <v>115</v>
      </c>
      <c r="BH2884">
        <v>8149</v>
      </c>
      <c r="BM2884">
        <v>43550</v>
      </c>
      <c r="BR2884" t="s">
        <v>116</v>
      </c>
      <c r="BS2884" t="s">
        <v>117</v>
      </c>
      <c r="BU2884">
        <v>1</v>
      </c>
      <c r="BV2884" t="s">
        <v>118</v>
      </c>
      <c r="BX2884" t="s">
        <v>119</v>
      </c>
      <c r="BY2884" t="s">
        <v>119</v>
      </c>
      <c r="BZ2884" t="s">
        <v>119</v>
      </c>
      <c r="CA2884">
        <v>1</v>
      </c>
      <c r="CC2884" t="s">
        <v>120</v>
      </c>
      <c r="CH2884">
        <v>540</v>
      </c>
      <c r="CI2884">
        <v>42110</v>
      </c>
      <c r="CJ2884" t="s">
        <v>106</v>
      </c>
      <c r="CK2884" t="s">
        <v>106</v>
      </c>
      <c r="CL2884">
        <v>15</v>
      </c>
      <c r="CM2884" t="s">
        <v>2963</v>
      </c>
      <c r="CO2884">
        <v>124845</v>
      </c>
      <c r="CQ2884">
        <v>0</v>
      </c>
      <c r="CR2884">
        <v>0</v>
      </c>
      <c r="CS2884">
        <v>0</v>
      </c>
      <c r="CY2884" t="s">
        <v>123</v>
      </c>
      <c r="CZ2884" t="s">
        <v>124</v>
      </c>
      <c r="DD2884" t="str" cm="1">
        <f t="array" ref="DD2884">TEXT(_xlfn.SEQUENCE(1, DATEDIF(AG2884, AH2884, "m") + 1, AG2884, 30), "YYYY-APMM")</f>
        <v>2014-AP03</v>
      </c>
      <c r="DN2884">
        <f t="shared" si="90"/>
        <v>1350</v>
      </c>
      <c r="DO2884" t="str">
        <f t="shared" si="91"/>
        <v>LABOR- SUBCONTRACTOR</v>
      </c>
    </row>
    <row r="2885" spans="1:119" x14ac:dyDescent="0.35">
      <c r="A2885" t="s">
        <v>105</v>
      </c>
      <c r="B2885">
        <v>502170</v>
      </c>
      <c r="C2885">
        <v>6359</v>
      </c>
      <c r="D2885">
        <v>124847</v>
      </c>
      <c r="E2885">
        <v>13662</v>
      </c>
      <c r="F2885">
        <v>0</v>
      </c>
      <c r="G2885" t="s">
        <v>106</v>
      </c>
      <c r="H2885" t="s">
        <v>106</v>
      </c>
      <c r="I2885" t="s">
        <v>106</v>
      </c>
      <c r="J2885" t="s">
        <v>107</v>
      </c>
      <c r="K2885" t="s">
        <v>108</v>
      </c>
      <c r="L2885" t="s">
        <v>109</v>
      </c>
      <c r="M2885" t="s">
        <v>110</v>
      </c>
      <c r="N2885" t="s">
        <v>6807</v>
      </c>
      <c r="O2885" t="s">
        <v>2932</v>
      </c>
      <c r="P2885">
        <v>8178</v>
      </c>
      <c r="Q2885">
        <v>16</v>
      </c>
      <c r="R2885">
        <v>16</v>
      </c>
      <c r="S2885">
        <v>160</v>
      </c>
      <c r="T2885">
        <v>0</v>
      </c>
      <c r="U2885">
        <v>150</v>
      </c>
      <c r="V2885">
        <v>150</v>
      </c>
      <c r="W2885">
        <v>160</v>
      </c>
      <c r="X2885">
        <v>0</v>
      </c>
      <c r="Y2885">
        <v>0</v>
      </c>
      <c r="Z2885">
        <v>0</v>
      </c>
      <c r="AD2885" s="1">
        <v>41722.333333333336</v>
      </c>
      <c r="AE2885" s="1">
        <v>41744.708333333336</v>
      </c>
      <c r="AG2885" s="1">
        <v>41720.333333333336</v>
      </c>
      <c r="AH2885" s="1">
        <v>41742.708333333336</v>
      </c>
      <c r="AI2885" s="1">
        <v>41720.333333333336</v>
      </c>
      <c r="AJ2885" s="1">
        <v>41742.708333333336</v>
      </c>
      <c r="AK2885" s="1">
        <v>41720.333333333336</v>
      </c>
      <c r="AL2885" s="1">
        <v>41742.708333333336</v>
      </c>
      <c r="AM2885" s="1">
        <v>41722.333333333336</v>
      </c>
      <c r="AN2885" s="1">
        <v>41744.708333333336</v>
      </c>
      <c r="AP2885" t="s">
        <v>113</v>
      </c>
      <c r="AU2885" t="s">
        <v>6808</v>
      </c>
      <c r="AY2885" t="s">
        <v>106</v>
      </c>
      <c r="AZ2885">
        <v>0</v>
      </c>
      <c r="BA2885">
        <v>0</v>
      </c>
      <c r="BD2885" s="3">
        <v>41321.661805555559</v>
      </c>
      <c r="BE2885" s="3">
        <v>41321.663888888892</v>
      </c>
      <c r="BF2885" t="s">
        <v>115</v>
      </c>
      <c r="BG2885" t="s">
        <v>115</v>
      </c>
      <c r="BH2885">
        <v>8149</v>
      </c>
      <c r="BM2885">
        <v>43550</v>
      </c>
      <c r="BR2885" t="s">
        <v>116</v>
      </c>
      <c r="BS2885" t="s">
        <v>117</v>
      </c>
      <c r="BU2885">
        <v>1</v>
      </c>
      <c r="BV2885" t="s">
        <v>118</v>
      </c>
      <c r="BX2885" t="s">
        <v>119</v>
      </c>
      <c r="BY2885" t="s">
        <v>119</v>
      </c>
      <c r="BZ2885" t="s">
        <v>119</v>
      </c>
      <c r="CA2885">
        <v>1</v>
      </c>
      <c r="CC2885" t="s">
        <v>120</v>
      </c>
      <c r="CH2885">
        <v>540</v>
      </c>
      <c r="CI2885">
        <v>42110</v>
      </c>
      <c r="CJ2885" t="s">
        <v>106</v>
      </c>
      <c r="CK2885" t="s">
        <v>106</v>
      </c>
      <c r="CL2885">
        <v>15</v>
      </c>
      <c r="CM2885" t="s">
        <v>2963</v>
      </c>
      <c r="CO2885">
        <v>124845</v>
      </c>
      <c r="CQ2885">
        <v>0</v>
      </c>
      <c r="CR2885">
        <v>0</v>
      </c>
      <c r="CS2885">
        <v>0</v>
      </c>
      <c r="CY2885" t="s">
        <v>123</v>
      </c>
      <c r="CZ2885" t="s">
        <v>124</v>
      </c>
      <c r="DD2885" t="str" cm="1">
        <f t="array" ref="DD2885">TEXT(_xlfn.SEQUENCE(1, DATEDIF(AG2885, AH2885, "m") + 1, AG2885, 30), "YYYY-APMM")</f>
        <v>2014-AP03</v>
      </c>
      <c r="DN2885">
        <f t="shared" si="90"/>
        <v>150</v>
      </c>
      <c r="DO2885" t="str">
        <f t="shared" si="91"/>
        <v>LABOR- SUBCONTRACTOR</v>
      </c>
    </row>
    <row r="2886" spans="1:119" x14ac:dyDescent="0.35">
      <c r="A2886" t="s">
        <v>105</v>
      </c>
      <c r="B2886">
        <v>502171</v>
      </c>
      <c r="C2886">
        <v>6359</v>
      </c>
      <c r="D2886">
        <v>124847</v>
      </c>
      <c r="E2886">
        <v>13662</v>
      </c>
      <c r="F2886">
        <v>0</v>
      </c>
      <c r="G2886" t="s">
        <v>106</v>
      </c>
      <c r="H2886" t="s">
        <v>106</v>
      </c>
      <c r="I2886" t="s">
        <v>106</v>
      </c>
      <c r="J2886" t="s">
        <v>107</v>
      </c>
      <c r="K2886" t="s">
        <v>108</v>
      </c>
      <c r="L2886" t="s">
        <v>109</v>
      </c>
      <c r="M2886" t="s">
        <v>110</v>
      </c>
      <c r="N2886" t="s">
        <v>6809</v>
      </c>
      <c r="O2886" t="s">
        <v>2935</v>
      </c>
      <c r="P2886">
        <v>8178</v>
      </c>
      <c r="Q2886">
        <v>0</v>
      </c>
      <c r="R2886">
        <v>0</v>
      </c>
      <c r="S2886">
        <v>160</v>
      </c>
      <c r="T2886">
        <v>0</v>
      </c>
      <c r="U2886">
        <v>1434.75</v>
      </c>
      <c r="V2886">
        <v>1434.75</v>
      </c>
      <c r="W2886">
        <v>160</v>
      </c>
      <c r="X2886">
        <v>0</v>
      </c>
      <c r="Y2886">
        <v>0</v>
      </c>
      <c r="Z2886">
        <v>0</v>
      </c>
      <c r="AD2886" s="1">
        <v>41713.333333333336</v>
      </c>
      <c r="AE2886" s="1">
        <v>41735.708333333336</v>
      </c>
      <c r="AG2886" s="1">
        <v>41713.333333333336</v>
      </c>
      <c r="AH2886" s="1">
        <v>41735.708333333336</v>
      </c>
      <c r="AI2886" s="1">
        <v>41713.333333333336</v>
      </c>
      <c r="AJ2886" s="1">
        <v>41735.708333333336</v>
      </c>
      <c r="AK2886" s="1">
        <v>41713.333333333336</v>
      </c>
      <c r="AL2886" s="1">
        <v>41735.708333333336</v>
      </c>
      <c r="AM2886" s="1">
        <v>41713.333333333336</v>
      </c>
      <c r="AN2886" s="1">
        <v>41735.708333333336</v>
      </c>
      <c r="AP2886" t="s">
        <v>113</v>
      </c>
      <c r="AU2886" t="s">
        <v>6810</v>
      </c>
      <c r="AY2886" t="s">
        <v>106</v>
      </c>
      <c r="AZ2886">
        <v>0</v>
      </c>
      <c r="BA2886">
        <v>0</v>
      </c>
      <c r="BD2886" s="3">
        <v>41321.661805555559</v>
      </c>
      <c r="BE2886" s="3">
        <v>41321.663888888892</v>
      </c>
      <c r="BF2886" t="s">
        <v>115</v>
      </c>
      <c r="BG2886" t="s">
        <v>115</v>
      </c>
      <c r="BH2886">
        <v>8149</v>
      </c>
      <c r="BM2886">
        <v>43550</v>
      </c>
      <c r="BR2886" t="s">
        <v>116</v>
      </c>
      <c r="BS2886" t="s">
        <v>117</v>
      </c>
      <c r="BU2886">
        <v>1</v>
      </c>
      <c r="BV2886" t="s">
        <v>118</v>
      </c>
      <c r="BX2886" t="s">
        <v>119</v>
      </c>
      <c r="BY2886" t="s">
        <v>119</v>
      </c>
      <c r="BZ2886" t="s">
        <v>119</v>
      </c>
      <c r="CA2886">
        <v>1</v>
      </c>
      <c r="CC2886" t="s">
        <v>120</v>
      </c>
      <c r="CH2886">
        <v>540</v>
      </c>
      <c r="CI2886">
        <v>42110</v>
      </c>
      <c r="CJ2886" t="s">
        <v>106</v>
      </c>
      <c r="CK2886" t="s">
        <v>106</v>
      </c>
      <c r="CL2886">
        <v>15</v>
      </c>
      <c r="CM2886" t="s">
        <v>2963</v>
      </c>
      <c r="CO2886">
        <v>124845</v>
      </c>
      <c r="CQ2886">
        <v>0</v>
      </c>
      <c r="CR2886">
        <v>0</v>
      </c>
      <c r="CS2886">
        <v>0</v>
      </c>
      <c r="CY2886" t="s">
        <v>123</v>
      </c>
      <c r="CZ2886" t="s">
        <v>124</v>
      </c>
      <c r="DD2886" t="str" cm="1">
        <f t="array" ref="DD2886">TEXT(_xlfn.SEQUENCE(1, DATEDIF(AG2886, AH2886, "m") + 1, AG2886, 30), "YYYY-APMM")</f>
        <v>2014-AP03</v>
      </c>
      <c r="DN2886">
        <f t="shared" si="90"/>
        <v>1434.75</v>
      </c>
      <c r="DO2886" t="str">
        <f t="shared" si="91"/>
        <v>LABOR- SUBCONTRACTOR</v>
      </c>
    </row>
    <row r="2887" spans="1:119" x14ac:dyDescent="0.35">
      <c r="A2887" t="s">
        <v>105</v>
      </c>
      <c r="B2887">
        <v>502172</v>
      </c>
      <c r="C2887">
        <v>6359</v>
      </c>
      <c r="D2887">
        <v>124847</v>
      </c>
      <c r="E2887">
        <v>13662</v>
      </c>
      <c r="F2887">
        <v>0</v>
      </c>
      <c r="G2887" t="s">
        <v>106</v>
      </c>
      <c r="H2887" t="s">
        <v>106</v>
      </c>
      <c r="I2887" t="s">
        <v>106</v>
      </c>
      <c r="J2887" t="s">
        <v>107</v>
      </c>
      <c r="K2887" t="s">
        <v>108</v>
      </c>
      <c r="L2887" t="s">
        <v>109</v>
      </c>
      <c r="M2887" t="s">
        <v>110</v>
      </c>
      <c r="N2887" t="s">
        <v>6811</v>
      </c>
      <c r="O2887" t="s">
        <v>2938</v>
      </c>
      <c r="P2887">
        <v>8178</v>
      </c>
      <c r="Q2887">
        <v>16</v>
      </c>
      <c r="R2887">
        <v>0</v>
      </c>
      <c r="S2887">
        <v>160</v>
      </c>
      <c r="T2887">
        <v>0</v>
      </c>
      <c r="U2887">
        <v>156.25</v>
      </c>
      <c r="V2887">
        <v>156.25</v>
      </c>
      <c r="W2887">
        <v>160</v>
      </c>
      <c r="X2887">
        <v>0</v>
      </c>
      <c r="Y2887">
        <v>0</v>
      </c>
      <c r="Z2887">
        <v>0</v>
      </c>
      <c r="AD2887" s="1">
        <v>41727.333333333336</v>
      </c>
      <c r="AE2887" s="1">
        <v>41749.708333333336</v>
      </c>
      <c r="AG2887" s="1">
        <v>41724.333333333336</v>
      </c>
      <c r="AH2887" s="1">
        <v>41746.708333333336</v>
      </c>
      <c r="AI2887" s="1">
        <v>41724.333333333336</v>
      </c>
      <c r="AJ2887" s="1">
        <v>41746.708333333336</v>
      </c>
      <c r="AK2887" s="1">
        <v>41724.333333333336</v>
      </c>
      <c r="AL2887" s="1">
        <v>41746.708333333336</v>
      </c>
      <c r="AM2887" s="1">
        <v>41727.333333333336</v>
      </c>
      <c r="AN2887" s="1">
        <v>41749.708333333336</v>
      </c>
      <c r="AP2887" t="s">
        <v>113</v>
      </c>
      <c r="AU2887" t="s">
        <v>6812</v>
      </c>
      <c r="AY2887" t="s">
        <v>106</v>
      </c>
      <c r="AZ2887">
        <v>0</v>
      </c>
      <c r="BA2887">
        <v>0</v>
      </c>
      <c r="BD2887" s="3">
        <v>41321.661805555559</v>
      </c>
      <c r="BE2887" s="3">
        <v>41321.663888888892</v>
      </c>
      <c r="BF2887" t="s">
        <v>115</v>
      </c>
      <c r="BG2887" t="s">
        <v>115</v>
      </c>
      <c r="BH2887">
        <v>8149</v>
      </c>
      <c r="BM2887">
        <v>43550</v>
      </c>
      <c r="BR2887" t="s">
        <v>116</v>
      </c>
      <c r="BS2887" t="s">
        <v>117</v>
      </c>
      <c r="BU2887">
        <v>1</v>
      </c>
      <c r="BV2887" t="s">
        <v>118</v>
      </c>
      <c r="BX2887" t="s">
        <v>119</v>
      </c>
      <c r="BY2887" t="s">
        <v>119</v>
      </c>
      <c r="BZ2887" t="s">
        <v>119</v>
      </c>
      <c r="CA2887">
        <v>1</v>
      </c>
      <c r="CC2887" t="s">
        <v>120</v>
      </c>
      <c r="CH2887">
        <v>540</v>
      </c>
      <c r="CI2887">
        <v>42110</v>
      </c>
      <c r="CJ2887" t="s">
        <v>106</v>
      </c>
      <c r="CK2887" t="s">
        <v>106</v>
      </c>
      <c r="CL2887">
        <v>15</v>
      </c>
      <c r="CM2887" t="s">
        <v>2963</v>
      </c>
      <c r="CO2887">
        <v>124845</v>
      </c>
      <c r="CQ2887">
        <v>0</v>
      </c>
      <c r="CR2887">
        <v>0</v>
      </c>
      <c r="CS2887">
        <v>0</v>
      </c>
      <c r="CY2887" t="s">
        <v>123</v>
      </c>
      <c r="CZ2887" t="s">
        <v>124</v>
      </c>
      <c r="DD2887" t="str" cm="1">
        <f t="array" ref="DD2887">TEXT(_xlfn.SEQUENCE(1, DATEDIF(AG2887, AH2887, "m") + 1, AG2887, 30), "YYYY-APMM")</f>
        <v>2014-AP03</v>
      </c>
      <c r="DN2887">
        <f t="shared" si="90"/>
        <v>156.25</v>
      </c>
      <c r="DO2887" t="str">
        <f t="shared" si="91"/>
        <v>LABOR- SUBCONTRACTOR</v>
      </c>
    </row>
    <row r="2888" spans="1:119" x14ac:dyDescent="0.35">
      <c r="A2888" t="s">
        <v>105</v>
      </c>
      <c r="B2888">
        <v>502173</v>
      </c>
      <c r="C2888">
        <v>6359</v>
      </c>
      <c r="D2888">
        <v>124847</v>
      </c>
      <c r="E2888">
        <v>13662</v>
      </c>
      <c r="F2888">
        <v>0</v>
      </c>
      <c r="G2888" t="s">
        <v>106</v>
      </c>
      <c r="H2888" t="s">
        <v>106</v>
      </c>
      <c r="I2888" t="s">
        <v>106</v>
      </c>
      <c r="J2888" t="s">
        <v>107</v>
      </c>
      <c r="K2888" t="s">
        <v>108</v>
      </c>
      <c r="L2888" t="s">
        <v>109</v>
      </c>
      <c r="M2888" t="s">
        <v>110</v>
      </c>
      <c r="N2888" t="s">
        <v>6813</v>
      </c>
      <c r="O2888" t="s">
        <v>2941</v>
      </c>
      <c r="P2888">
        <v>8178</v>
      </c>
      <c r="Q2888">
        <v>0</v>
      </c>
      <c r="R2888">
        <v>0</v>
      </c>
      <c r="S2888">
        <v>200</v>
      </c>
      <c r="T2888">
        <v>0</v>
      </c>
      <c r="U2888">
        <v>1298.71</v>
      </c>
      <c r="V2888">
        <v>1298.71</v>
      </c>
      <c r="W2888">
        <v>200</v>
      </c>
      <c r="X2888">
        <v>0</v>
      </c>
      <c r="Y2888">
        <v>0</v>
      </c>
      <c r="Z2888">
        <v>0</v>
      </c>
      <c r="AD2888" s="1">
        <v>41721.333333333336</v>
      </c>
      <c r="AE2888" s="1">
        <v>41749.708333333336</v>
      </c>
      <c r="AG2888" s="1">
        <v>41721.333333333336</v>
      </c>
      <c r="AH2888" s="1">
        <v>41749.708333333336</v>
      </c>
      <c r="AI2888" s="1">
        <v>41721.333333333336</v>
      </c>
      <c r="AJ2888" s="1">
        <v>41749.708333333336</v>
      </c>
      <c r="AK2888" s="1">
        <v>41721.333333333336</v>
      </c>
      <c r="AL2888" s="1">
        <v>41749.708333333336</v>
      </c>
      <c r="AM2888" s="1">
        <v>41721.333333333336</v>
      </c>
      <c r="AN2888" s="1">
        <v>41749.708333333336</v>
      </c>
      <c r="AP2888" t="s">
        <v>113</v>
      </c>
      <c r="AU2888" t="s">
        <v>6814</v>
      </c>
      <c r="AY2888" t="s">
        <v>106</v>
      </c>
      <c r="AZ2888">
        <v>0</v>
      </c>
      <c r="BA2888">
        <v>0</v>
      </c>
      <c r="BD2888" s="3">
        <v>41321.661805555559</v>
      </c>
      <c r="BE2888" s="3">
        <v>41321.663888888892</v>
      </c>
      <c r="BF2888" t="s">
        <v>115</v>
      </c>
      <c r="BG2888" t="s">
        <v>115</v>
      </c>
      <c r="BH2888">
        <v>8149</v>
      </c>
      <c r="BM2888">
        <v>43550</v>
      </c>
      <c r="BR2888" t="s">
        <v>116</v>
      </c>
      <c r="BS2888" t="s">
        <v>117</v>
      </c>
      <c r="BU2888">
        <v>1</v>
      </c>
      <c r="BV2888" t="s">
        <v>118</v>
      </c>
      <c r="BX2888" t="s">
        <v>119</v>
      </c>
      <c r="BY2888" t="s">
        <v>119</v>
      </c>
      <c r="BZ2888" t="s">
        <v>119</v>
      </c>
      <c r="CA2888">
        <v>1</v>
      </c>
      <c r="CC2888" t="s">
        <v>120</v>
      </c>
      <c r="CH2888">
        <v>540</v>
      </c>
      <c r="CI2888">
        <v>42110</v>
      </c>
      <c r="CJ2888" t="s">
        <v>106</v>
      </c>
      <c r="CK2888" t="s">
        <v>106</v>
      </c>
      <c r="CL2888">
        <v>15</v>
      </c>
      <c r="CM2888" t="s">
        <v>2963</v>
      </c>
      <c r="CO2888">
        <v>124845</v>
      </c>
      <c r="CQ2888">
        <v>0</v>
      </c>
      <c r="CR2888">
        <v>0</v>
      </c>
      <c r="CS2888">
        <v>0</v>
      </c>
      <c r="CY2888" t="s">
        <v>123</v>
      </c>
      <c r="CZ2888" t="s">
        <v>124</v>
      </c>
      <c r="DD2888" t="str" cm="1">
        <f t="array" ref="DD2888">TEXT(_xlfn.SEQUENCE(1, DATEDIF(AG2888, AH2888, "m") + 1, AG2888, 30), "YYYY-APMM")</f>
        <v>2014-AP03</v>
      </c>
      <c r="DN2888">
        <f t="shared" si="90"/>
        <v>1298.71</v>
      </c>
      <c r="DO2888" t="str">
        <f t="shared" si="91"/>
        <v>LABOR- SUBCONTRACTOR</v>
      </c>
    </row>
    <row r="2889" spans="1:119" x14ac:dyDescent="0.35">
      <c r="A2889" t="s">
        <v>105</v>
      </c>
      <c r="B2889">
        <v>502174</v>
      </c>
      <c r="C2889">
        <v>6359</v>
      </c>
      <c r="D2889">
        <v>124847</v>
      </c>
      <c r="E2889">
        <v>13662</v>
      </c>
      <c r="F2889">
        <v>0</v>
      </c>
      <c r="G2889" t="s">
        <v>106</v>
      </c>
      <c r="H2889" t="s">
        <v>106</v>
      </c>
      <c r="I2889" t="s">
        <v>106</v>
      </c>
      <c r="J2889" t="s">
        <v>107</v>
      </c>
      <c r="K2889" t="s">
        <v>108</v>
      </c>
      <c r="L2889" t="s">
        <v>109</v>
      </c>
      <c r="M2889" t="s">
        <v>110</v>
      </c>
      <c r="N2889" t="s">
        <v>6815</v>
      </c>
      <c r="O2889" t="s">
        <v>2986</v>
      </c>
      <c r="P2889">
        <v>8178</v>
      </c>
      <c r="Q2889">
        <v>0</v>
      </c>
      <c r="R2889">
        <v>0</v>
      </c>
      <c r="S2889">
        <v>120</v>
      </c>
      <c r="T2889">
        <v>0</v>
      </c>
      <c r="U2889">
        <v>330</v>
      </c>
      <c r="V2889">
        <v>330</v>
      </c>
      <c r="W2889">
        <v>120</v>
      </c>
      <c r="X2889">
        <v>0</v>
      </c>
      <c r="Y2889">
        <v>0</v>
      </c>
      <c r="Z2889">
        <v>0</v>
      </c>
      <c r="AD2889" s="1">
        <v>41736.333333333336</v>
      </c>
      <c r="AE2889" s="1">
        <v>41752.708333333336</v>
      </c>
      <c r="AG2889" s="1">
        <v>41736.333333333336</v>
      </c>
      <c r="AH2889" s="1">
        <v>41752.708333333336</v>
      </c>
      <c r="AI2889" s="1">
        <v>41736.333333333336</v>
      </c>
      <c r="AJ2889" s="1">
        <v>41752.708333333336</v>
      </c>
      <c r="AK2889" s="1">
        <v>41736.333333333336</v>
      </c>
      <c r="AL2889" s="1">
        <v>41752.708333333336</v>
      </c>
      <c r="AM2889" s="1">
        <v>41736.333333333336</v>
      </c>
      <c r="AN2889" s="1">
        <v>41752.708333333336</v>
      </c>
      <c r="AP2889" t="s">
        <v>113</v>
      </c>
      <c r="AU2889" t="s">
        <v>6816</v>
      </c>
      <c r="AY2889" t="s">
        <v>106</v>
      </c>
      <c r="AZ2889">
        <v>0</v>
      </c>
      <c r="BA2889">
        <v>0</v>
      </c>
      <c r="BD2889" s="3">
        <v>41321.661805555559</v>
      </c>
      <c r="BE2889" s="3">
        <v>41321.663888888892</v>
      </c>
      <c r="BF2889" t="s">
        <v>115</v>
      </c>
      <c r="BG2889" t="s">
        <v>115</v>
      </c>
      <c r="BH2889">
        <v>8149</v>
      </c>
      <c r="BM2889">
        <v>43550</v>
      </c>
      <c r="BR2889" t="s">
        <v>116</v>
      </c>
      <c r="BS2889" t="s">
        <v>117</v>
      </c>
      <c r="BU2889">
        <v>1</v>
      </c>
      <c r="BV2889" t="s">
        <v>118</v>
      </c>
      <c r="BX2889" t="s">
        <v>119</v>
      </c>
      <c r="BY2889" t="s">
        <v>119</v>
      </c>
      <c r="BZ2889" t="s">
        <v>119</v>
      </c>
      <c r="CA2889">
        <v>1</v>
      </c>
      <c r="CC2889" t="s">
        <v>120</v>
      </c>
      <c r="CH2889">
        <v>540</v>
      </c>
      <c r="CI2889">
        <v>42110</v>
      </c>
      <c r="CJ2889" t="s">
        <v>106</v>
      </c>
      <c r="CK2889" t="s">
        <v>106</v>
      </c>
      <c r="CL2889">
        <v>15</v>
      </c>
      <c r="CM2889" t="s">
        <v>2963</v>
      </c>
      <c r="CO2889">
        <v>124845</v>
      </c>
      <c r="CQ2889">
        <v>0</v>
      </c>
      <c r="CR2889">
        <v>0</v>
      </c>
      <c r="CS2889">
        <v>0</v>
      </c>
      <c r="CY2889" t="s">
        <v>123</v>
      </c>
      <c r="CZ2889" t="s">
        <v>124</v>
      </c>
      <c r="DD2889" t="str" cm="1">
        <f t="array" ref="DD2889">TEXT(_xlfn.SEQUENCE(1, DATEDIF(AG2889, AH2889, "m") + 1, AG2889, 30), "YYYY-APMM")</f>
        <v>2014-AP04</v>
      </c>
      <c r="DN2889">
        <f t="shared" si="90"/>
        <v>330</v>
      </c>
      <c r="DO2889" t="str">
        <f t="shared" si="91"/>
        <v>LABOR- SUBCONTRACTOR</v>
      </c>
    </row>
    <row r="2890" spans="1:119" x14ac:dyDescent="0.35">
      <c r="A2890" t="s">
        <v>105</v>
      </c>
      <c r="B2890">
        <v>502175</v>
      </c>
      <c r="C2890">
        <v>6359</v>
      </c>
      <c r="D2890">
        <v>124847</v>
      </c>
      <c r="E2890">
        <v>13662</v>
      </c>
      <c r="F2890">
        <v>0</v>
      </c>
      <c r="G2890" t="s">
        <v>106</v>
      </c>
      <c r="H2890" t="s">
        <v>106</v>
      </c>
      <c r="I2890" t="s">
        <v>106</v>
      </c>
      <c r="J2890" t="s">
        <v>107</v>
      </c>
      <c r="K2890" t="s">
        <v>108</v>
      </c>
      <c r="L2890" t="s">
        <v>109</v>
      </c>
      <c r="M2890" t="s">
        <v>110</v>
      </c>
      <c r="N2890" t="s">
        <v>6817</v>
      </c>
      <c r="O2890" t="s">
        <v>2989</v>
      </c>
      <c r="P2890">
        <v>8178</v>
      </c>
      <c r="Q2890">
        <v>0</v>
      </c>
      <c r="R2890">
        <v>0</v>
      </c>
      <c r="S2890">
        <v>160</v>
      </c>
      <c r="T2890">
        <v>0</v>
      </c>
      <c r="U2890">
        <v>99</v>
      </c>
      <c r="V2890">
        <v>99</v>
      </c>
      <c r="W2890">
        <v>160</v>
      </c>
      <c r="X2890">
        <v>0</v>
      </c>
      <c r="Y2890">
        <v>0</v>
      </c>
      <c r="Z2890">
        <v>0</v>
      </c>
      <c r="AD2890" s="1">
        <v>41744.333333333336</v>
      </c>
      <c r="AE2890" s="1">
        <v>41766.708333333336</v>
      </c>
      <c r="AG2890" s="1">
        <v>41744.333333333336</v>
      </c>
      <c r="AH2890" s="1">
        <v>41766.708333333336</v>
      </c>
      <c r="AI2890" s="1">
        <v>41744.333333333336</v>
      </c>
      <c r="AJ2890" s="1">
        <v>41766.708333333336</v>
      </c>
      <c r="AK2890" s="1">
        <v>41744.333333333336</v>
      </c>
      <c r="AL2890" s="1">
        <v>41766.708333333336</v>
      </c>
      <c r="AM2890" s="1">
        <v>41744.333333333336</v>
      </c>
      <c r="AN2890" s="1">
        <v>41766.708333333336</v>
      </c>
      <c r="AP2890" t="s">
        <v>113</v>
      </c>
      <c r="AU2890" t="s">
        <v>6818</v>
      </c>
      <c r="AY2890" t="s">
        <v>106</v>
      </c>
      <c r="AZ2890">
        <v>0</v>
      </c>
      <c r="BA2890">
        <v>0</v>
      </c>
      <c r="BD2890" s="3">
        <v>41321.661805555559</v>
      </c>
      <c r="BE2890" s="3">
        <v>41321.663888888892</v>
      </c>
      <c r="BF2890" t="s">
        <v>115</v>
      </c>
      <c r="BG2890" t="s">
        <v>115</v>
      </c>
      <c r="BH2890">
        <v>8149</v>
      </c>
      <c r="BM2890">
        <v>43550</v>
      </c>
      <c r="BR2890" t="s">
        <v>116</v>
      </c>
      <c r="BS2890" t="s">
        <v>117</v>
      </c>
      <c r="BU2890">
        <v>1</v>
      </c>
      <c r="BV2890" t="s">
        <v>118</v>
      </c>
      <c r="BX2890" t="s">
        <v>119</v>
      </c>
      <c r="BY2890" t="s">
        <v>119</v>
      </c>
      <c r="BZ2890" t="s">
        <v>119</v>
      </c>
      <c r="CA2890">
        <v>1</v>
      </c>
      <c r="CC2890" t="s">
        <v>120</v>
      </c>
      <c r="CH2890">
        <v>540</v>
      </c>
      <c r="CI2890">
        <v>42110</v>
      </c>
      <c r="CJ2890" t="s">
        <v>106</v>
      </c>
      <c r="CK2890" t="s">
        <v>106</v>
      </c>
      <c r="CL2890">
        <v>15</v>
      </c>
      <c r="CM2890" t="s">
        <v>2963</v>
      </c>
      <c r="CO2890">
        <v>124845</v>
      </c>
      <c r="CQ2890">
        <v>0</v>
      </c>
      <c r="CR2890">
        <v>0</v>
      </c>
      <c r="CS2890">
        <v>0</v>
      </c>
      <c r="CY2890" t="s">
        <v>123</v>
      </c>
      <c r="CZ2890" t="s">
        <v>124</v>
      </c>
      <c r="DD2890" t="str" cm="1">
        <f t="array" ref="DD2890">TEXT(_xlfn.SEQUENCE(1, DATEDIF(AG2890, AH2890, "m") + 1, AG2890, 30), "YYYY-APMM")</f>
        <v>2014-AP04</v>
      </c>
      <c r="DN2890">
        <f t="shared" si="90"/>
        <v>99</v>
      </c>
      <c r="DO2890" t="str">
        <f t="shared" si="91"/>
        <v>LABOR- SUBCONTRACTOR</v>
      </c>
    </row>
    <row r="2891" spans="1:119" x14ac:dyDescent="0.35">
      <c r="A2891" t="s">
        <v>105</v>
      </c>
      <c r="B2891">
        <v>502176</v>
      </c>
      <c r="C2891">
        <v>6359</v>
      </c>
      <c r="D2891">
        <v>124847</v>
      </c>
      <c r="E2891">
        <v>13662</v>
      </c>
      <c r="F2891">
        <v>0</v>
      </c>
      <c r="G2891" t="s">
        <v>106</v>
      </c>
      <c r="H2891" t="s">
        <v>106</v>
      </c>
      <c r="I2891" t="s">
        <v>106</v>
      </c>
      <c r="J2891" t="s">
        <v>107</v>
      </c>
      <c r="K2891" t="s">
        <v>108</v>
      </c>
      <c r="L2891" t="s">
        <v>109</v>
      </c>
      <c r="M2891" t="s">
        <v>110</v>
      </c>
      <c r="N2891" t="s">
        <v>6819</v>
      </c>
      <c r="O2891" t="s">
        <v>2947</v>
      </c>
      <c r="P2891">
        <v>8178</v>
      </c>
      <c r="Q2891">
        <v>88</v>
      </c>
      <c r="R2891">
        <v>88</v>
      </c>
      <c r="S2891">
        <v>160</v>
      </c>
      <c r="T2891">
        <v>0</v>
      </c>
      <c r="U2891">
        <v>264</v>
      </c>
      <c r="V2891">
        <v>264</v>
      </c>
      <c r="W2891">
        <v>160</v>
      </c>
      <c r="X2891">
        <v>0</v>
      </c>
      <c r="Y2891">
        <v>0</v>
      </c>
      <c r="Z2891">
        <v>0</v>
      </c>
      <c r="AD2891" s="1">
        <v>41764.333333333336</v>
      </c>
      <c r="AE2891" s="1">
        <v>41786.708333333336</v>
      </c>
      <c r="AG2891" s="1">
        <v>41751.333333333336</v>
      </c>
      <c r="AH2891" s="1">
        <v>41773.708333333336</v>
      </c>
      <c r="AI2891" s="1">
        <v>41751.333333333336</v>
      </c>
      <c r="AJ2891" s="1">
        <v>41773.708333333336</v>
      </c>
      <c r="AK2891" s="1">
        <v>41751.333333333336</v>
      </c>
      <c r="AL2891" s="1">
        <v>41773.708333333336</v>
      </c>
      <c r="AM2891" s="1">
        <v>41764.333333333336</v>
      </c>
      <c r="AN2891" s="1">
        <v>41786.708333333336</v>
      </c>
      <c r="AP2891" t="s">
        <v>113</v>
      </c>
      <c r="AU2891" t="s">
        <v>6820</v>
      </c>
      <c r="AY2891" t="s">
        <v>106</v>
      </c>
      <c r="AZ2891">
        <v>0</v>
      </c>
      <c r="BA2891">
        <v>0</v>
      </c>
      <c r="BD2891" s="3">
        <v>41321.661805555559</v>
      </c>
      <c r="BE2891" s="3">
        <v>41321.663888888892</v>
      </c>
      <c r="BF2891" t="s">
        <v>115</v>
      </c>
      <c r="BG2891" t="s">
        <v>115</v>
      </c>
      <c r="BH2891">
        <v>8149</v>
      </c>
      <c r="BM2891">
        <v>43550</v>
      </c>
      <c r="BR2891" t="s">
        <v>116</v>
      </c>
      <c r="BS2891" t="s">
        <v>117</v>
      </c>
      <c r="BU2891">
        <v>1</v>
      </c>
      <c r="BV2891" t="s">
        <v>118</v>
      </c>
      <c r="BX2891" t="s">
        <v>119</v>
      </c>
      <c r="BY2891" t="s">
        <v>119</v>
      </c>
      <c r="BZ2891" t="s">
        <v>119</v>
      </c>
      <c r="CA2891">
        <v>1</v>
      </c>
      <c r="CC2891" t="s">
        <v>120</v>
      </c>
      <c r="CH2891">
        <v>540</v>
      </c>
      <c r="CI2891">
        <v>42110</v>
      </c>
      <c r="CJ2891" t="s">
        <v>106</v>
      </c>
      <c r="CK2891" t="s">
        <v>106</v>
      </c>
      <c r="CL2891">
        <v>15</v>
      </c>
      <c r="CM2891" t="s">
        <v>2963</v>
      </c>
      <c r="CO2891">
        <v>124845</v>
      </c>
      <c r="CQ2891">
        <v>0</v>
      </c>
      <c r="CR2891">
        <v>0</v>
      </c>
      <c r="CS2891">
        <v>0</v>
      </c>
      <c r="CY2891" t="s">
        <v>123</v>
      </c>
      <c r="CZ2891" t="s">
        <v>124</v>
      </c>
      <c r="DD2891" t="str" cm="1">
        <f t="array" ref="DD2891">TEXT(_xlfn.SEQUENCE(1, DATEDIF(AG2891, AH2891, "m") + 1, AG2891, 30), "YYYY-APMM")</f>
        <v>2014-AP04</v>
      </c>
      <c r="DN2891">
        <f t="shared" si="90"/>
        <v>264</v>
      </c>
      <c r="DO2891" t="str">
        <f t="shared" si="91"/>
        <v>LABOR- SUBCONTRACTOR</v>
      </c>
    </row>
    <row r="2892" spans="1:119" x14ac:dyDescent="0.35">
      <c r="A2892" t="s">
        <v>105</v>
      </c>
      <c r="B2892">
        <v>502177</v>
      </c>
      <c r="C2892">
        <v>6359</v>
      </c>
      <c r="D2892">
        <v>124847</v>
      </c>
      <c r="E2892">
        <v>13662</v>
      </c>
      <c r="F2892">
        <v>0</v>
      </c>
      <c r="G2892" t="s">
        <v>106</v>
      </c>
      <c r="H2892" t="s">
        <v>106</v>
      </c>
      <c r="I2892" t="s">
        <v>106</v>
      </c>
      <c r="J2892" t="s">
        <v>107</v>
      </c>
      <c r="K2892" t="s">
        <v>108</v>
      </c>
      <c r="L2892" t="s">
        <v>109</v>
      </c>
      <c r="M2892" t="s">
        <v>110</v>
      </c>
      <c r="N2892" t="s">
        <v>6821</v>
      </c>
      <c r="O2892" t="s">
        <v>2887</v>
      </c>
      <c r="P2892">
        <v>8178</v>
      </c>
      <c r="Q2892">
        <v>0</v>
      </c>
      <c r="R2892">
        <v>0</v>
      </c>
      <c r="S2892">
        <v>200</v>
      </c>
      <c r="T2892">
        <v>0</v>
      </c>
      <c r="U2892">
        <v>300</v>
      </c>
      <c r="V2892">
        <v>300</v>
      </c>
      <c r="W2892">
        <v>200</v>
      </c>
      <c r="X2892">
        <v>0</v>
      </c>
      <c r="Y2892">
        <v>0</v>
      </c>
      <c r="Z2892">
        <v>0</v>
      </c>
      <c r="AD2892" s="1">
        <v>41752.333333333336</v>
      </c>
      <c r="AE2892" s="1">
        <v>41780.708333333336</v>
      </c>
      <c r="AG2892" s="1">
        <v>41752.333333333336</v>
      </c>
      <c r="AH2892" s="1">
        <v>41780.708333333336</v>
      </c>
      <c r="AI2892" s="1">
        <v>41752.333333333336</v>
      </c>
      <c r="AJ2892" s="1">
        <v>41780.708333333336</v>
      </c>
      <c r="AK2892" s="1">
        <v>41752.333333333336</v>
      </c>
      <c r="AL2892" s="1">
        <v>41780.708333333336</v>
      </c>
      <c r="AM2892" s="1">
        <v>41752.333333333336</v>
      </c>
      <c r="AN2892" s="1">
        <v>41780.708333333336</v>
      </c>
      <c r="AP2892" t="s">
        <v>113</v>
      </c>
      <c r="AU2892" t="s">
        <v>6822</v>
      </c>
      <c r="AY2892" t="s">
        <v>106</v>
      </c>
      <c r="AZ2892">
        <v>0</v>
      </c>
      <c r="BA2892">
        <v>0</v>
      </c>
      <c r="BD2892" s="3">
        <v>41321.661805555559</v>
      </c>
      <c r="BE2892" s="3">
        <v>41321.663888888892</v>
      </c>
      <c r="BF2892" t="s">
        <v>115</v>
      </c>
      <c r="BG2892" t="s">
        <v>115</v>
      </c>
      <c r="BH2892">
        <v>8149</v>
      </c>
      <c r="BM2892">
        <v>43550</v>
      </c>
      <c r="BR2892" t="s">
        <v>116</v>
      </c>
      <c r="BS2892" t="s">
        <v>117</v>
      </c>
      <c r="BU2892">
        <v>1</v>
      </c>
      <c r="BV2892" t="s">
        <v>118</v>
      </c>
      <c r="BX2892" t="s">
        <v>119</v>
      </c>
      <c r="BY2892" t="s">
        <v>119</v>
      </c>
      <c r="BZ2892" t="s">
        <v>119</v>
      </c>
      <c r="CA2892">
        <v>1</v>
      </c>
      <c r="CC2892" t="s">
        <v>120</v>
      </c>
      <c r="CH2892">
        <v>540</v>
      </c>
      <c r="CI2892">
        <v>42110</v>
      </c>
      <c r="CJ2892" t="s">
        <v>106</v>
      </c>
      <c r="CK2892" t="s">
        <v>106</v>
      </c>
      <c r="CL2892">
        <v>15</v>
      </c>
      <c r="CM2892" t="s">
        <v>2963</v>
      </c>
      <c r="CO2892">
        <v>124845</v>
      </c>
      <c r="CQ2892">
        <v>0</v>
      </c>
      <c r="CR2892">
        <v>0</v>
      </c>
      <c r="CS2892">
        <v>0</v>
      </c>
      <c r="CY2892" t="s">
        <v>123</v>
      </c>
      <c r="CZ2892" t="s">
        <v>124</v>
      </c>
      <c r="DD2892" t="str" cm="1">
        <f t="array" ref="DD2892">TEXT(_xlfn.SEQUENCE(1, DATEDIF(AG2892, AH2892, "m") + 1, AG2892, 30), "YYYY-APMM")</f>
        <v>2014-AP04</v>
      </c>
      <c r="DN2892">
        <f t="shared" si="90"/>
        <v>300</v>
      </c>
      <c r="DO2892" t="str">
        <f t="shared" si="91"/>
        <v>LABOR- SUBCONTRACTOR</v>
      </c>
    </row>
    <row r="2893" spans="1:119" x14ac:dyDescent="0.35">
      <c r="A2893" t="s">
        <v>105</v>
      </c>
      <c r="B2893">
        <v>502178</v>
      </c>
      <c r="C2893">
        <v>6359</v>
      </c>
      <c r="D2893">
        <v>124847</v>
      </c>
      <c r="E2893">
        <v>13662</v>
      </c>
      <c r="F2893">
        <v>0</v>
      </c>
      <c r="G2893" t="s">
        <v>106</v>
      </c>
      <c r="H2893" t="s">
        <v>106</v>
      </c>
      <c r="I2893" t="s">
        <v>106</v>
      </c>
      <c r="J2893" t="s">
        <v>107</v>
      </c>
      <c r="K2893" t="s">
        <v>108</v>
      </c>
      <c r="L2893" t="s">
        <v>109</v>
      </c>
      <c r="M2893" t="s">
        <v>110</v>
      </c>
      <c r="N2893" t="s">
        <v>6823</v>
      </c>
      <c r="O2893" t="s">
        <v>2891</v>
      </c>
      <c r="P2893">
        <v>8171</v>
      </c>
      <c r="Q2893">
        <v>0</v>
      </c>
      <c r="R2893">
        <v>0</v>
      </c>
      <c r="S2893">
        <v>160</v>
      </c>
      <c r="T2893">
        <v>0</v>
      </c>
      <c r="U2893">
        <v>132</v>
      </c>
      <c r="V2893">
        <v>132</v>
      </c>
      <c r="W2893">
        <v>160</v>
      </c>
      <c r="X2893">
        <v>0</v>
      </c>
      <c r="Y2893">
        <v>0</v>
      </c>
      <c r="Z2893">
        <v>0</v>
      </c>
      <c r="AD2893" s="1">
        <v>41766.333333333336</v>
      </c>
      <c r="AE2893" s="1">
        <v>41788.708333333336</v>
      </c>
      <c r="AG2893" s="1">
        <v>41766.333333333336</v>
      </c>
      <c r="AH2893" s="1">
        <v>41788.708333333336</v>
      </c>
      <c r="AI2893" s="1">
        <v>41766.333333333336</v>
      </c>
      <c r="AJ2893" s="1">
        <v>41788.708333333336</v>
      </c>
      <c r="AK2893" s="1">
        <v>41766.333333333336</v>
      </c>
      <c r="AL2893" s="1">
        <v>41788.708333333336</v>
      </c>
      <c r="AM2893" s="1">
        <v>41766.333333333336</v>
      </c>
      <c r="AN2893" s="1">
        <v>41788.708333333336</v>
      </c>
      <c r="AP2893" t="s">
        <v>113</v>
      </c>
      <c r="AU2893" t="s">
        <v>6824</v>
      </c>
      <c r="AY2893" t="s">
        <v>106</v>
      </c>
      <c r="AZ2893">
        <v>0</v>
      </c>
      <c r="BA2893">
        <v>0</v>
      </c>
      <c r="BD2893" s="3">
        <v>41321.661805555559</v>
      </c>
      <c r="BE2893" s="3">
        <v>41321.663888888892</v>
      </c>
      <c r="BF2893" t="s">
        <v>115</v>
      </c>
      <c r="BG2893" t="s">
        <v>115</v>
      </c>
      <c r="BH2893">
        <v>8149</v>
      </c>
      <c r="BM2893">
        <v>43480</v>
      </c>
      <c r="BR2893" t="s">
        <v>2893</v>
      </c>
      <c r="BS2893" t="s">
        <v>2894</v>
      </c>
      <c r="BU2893">
        <v>1</v>
      </c>
      <c r="BV2893" t="s">
        <v>118</v>
      </c>
      <c r="BX2893" t="s">
        <v>119</v>
      </c>
      <c r="BY2893" t="s">
        <v>119</v>
      </c>
      <c r="BZ2893" t="s">
        <v>119</v>
      </c>
      <c r="CA2893">
        <v>1</v>
      </c>
      <c r="CC2893" t="s">
        <v>120</v>
      </c>
      <c r="CH2893">
        <v>540</v>
      </c>
      <c r="CI2893">
        <v>42110</v>
      </c>
      <c r="CJ2893" t="s">
        <v>106</v>
      </c>
      <c r="CK2893" t="s">
        <v>106</v>
      </c>
      <c r="CL2893">
        <v>15</v>
      </c>
      <c r="CM2893" t="s">
        <v>2963</v>
      </c>
      <c r="CO2893">
        <v>124845</v>
      </c>
      <c r="CQ2893">
        <v>0</v>
      </c>
      <c r="CR2893">
        <v>0</v>
      </c>
      <c r="CS2893">
        <v>0</v>
      </c>
      <c r="CY2893" t="s">
        <v>123</v>
      </c>
      <c r="CZ2893" t="s">
        <v>124</v>
      </c>
      <c r="DD2893" t="str" cm="1">
        <f t="array" ref="DD2893">TEXT(_xlfn.SEQUENCE(1, DATEDIF(AG2893, AH2893, "m") + 1, AG2893, 30), "YYYY-APMM")</f>
        <v>2014-AP05</v>
      </c>
      <c r="DN2893">
        <f t="shared" si="90"/>
        <v>132</v>
      </c>
      <c r="DO2893" t="str">
        <f t="shared" si="91"/>
        <v>GRANITE MASON SK</v>
      </c>
    </row>
    <row r="2894" spans="1:119" x14ac:dyDescent="0.35">
      <c r="A2894" t="s">
        <v>105</v>
      </c>
      <c r="B2894">
        <v>502179</v>
      </c>
      <c r="C2894">
        <v>6359</v>
      </c>
      <c r="D2894">
        <v>124847</v>
      </c>
      <c r="E2894">
        <v>13662</v>
      </c>
      <c r="F2894">
        <v>0</v>
      </c>
      <c r="G2894" t="s">
        <v>106</v>
      </c>
      <c r="H2894" t="s">
        <v>106</v>
      </c>
      <c r="I2894" t="s">
        <v>106</v>
      </c>
      <c r="J2894" t="s">
        <v>107</v>
      </c>
      <c r="K2894" t="s">
        <v>108</v>
      </c>
      <c r="L2894" t="s">
        <v>109</v>
      </c>
      <c r="M2894" t="s">
        <v>110</v>
      </c>
      <c r="N2894" t="s">
        <v>6825</v>
      </c>
      <c r="O2894" t="s">
        <v>2998</v>
      </c>
      <c r="P2894">
        <v>8178</v>
      </c>
      <c r="Q2894">
        <v>0</v>
      </c>
      <c r="R2894">
        <v>0</v>
      </c>
      <c r="S2894">
        <v>160</v>
      </c>
      <c r="T2894">
        <v>0</v>
      </c>
      <c r="U2894">
        <v>275</v>
      </c>
      <c r="V2894">
        <v>275</v>
      </c>
      <c r="W2894">
        <v>160</v>
      </c>
      <c r="X2894">
        <v>0</v>
      </c>
      <c r="Y2894">
        <v>0</v>
      </c>
      <c r="Z2894">
        <v>0</v>
      </c>
      <c r="AD2894" s="1">
        <v>41764.333333333336</v>
      </c>
      <c r="AE2894" s="1">
        <v>41786.708333333336</v>
      </c>
      <c r="AG2894" s="1">
        <v>41764.333333333336</v>
      </c>
      <c r="AH2894" s="1">
        <v>41786.708333333336</v>
      </c>
      <c r="AI2894" s="1">
        <v>41764.333333333336</v>
      </c>
      <c r="AJ2894" s="1">
        <v>41786.708333333336</v>
      </c>
      <c r="AK2894" s="1">
        <v>41764.333333333336</v>
      </c>
      <c r="AL2894" s="1">
        <v>41786.708333333336</v>
      </c>
      <c r="AM2894" s="1">
        <v>41764.333333333336</v>
      </c>
      <c r="AN2894" s="1">
        <v>41786.708333333336</v>
      </c>
      <c r="AP2894" t="s">
        <v>113</v>
      </c>
      <c r="AU2894" t="s">
        <v>6826</v>
      </c>
      <c r="AY2894" t="s">
        <v>106</v>
      </c>
      <c r="AZ2894">
        <v>0</v>
      </c>
      <c r="BA2894">
        <v>0</v>
      </c>
      <c r="BD2894" s="3">
        <v>41321.661805555559</v>
      </c>
      <c r="BE2894" s="3">
        <v>41321.663888888892</v>
      </c>
      <c r="BF2894" t="s">
        <v>115</v>
      </c>
      <c r="BG2894" t="s">
        <v>115</v>
      </c>
      <c r="BH2894">
        <v>8149</v>
      </c>
      <c r="BM2894">
        <v>43550</v>
      </c>
      <c r="BR2894" t="s">
        <v>116</v>
      </c>
      <c r="BS2894" t="s">
        <v>117</v>
      </c>
      <c r="BU2894">
        <v>1</v>
      </c>
      <c r="BV2894" t="s">
        <v>118</v>
      </c>
      <c r="BX2894" t="s">
        <v>119</v>
      </c>
      <c r="BY2894" t="s">
        <v>119</v>
      </c>
      <c r="BZ2894" t="s">
        <v>119</v>
      </c>
      <c r="CA2894">
        <v>1</v>
      </c>
      <c r="CC2894" t="s">
        <v>120</v>
      </c>
      <c r="CH2894">
        <v>540</v>
      </c>
      <c r="CI2894">
        <v>42110</v>
      </c>
      <c r="CJ2894" t="s">
        <v>106</v>
      </c>
      <c r="CK2894" t="s">
        <v>106</v>
      </c>
      <c r="CL2894">
        <v>15</v>
      </c>
      <c r="CM2894" t="s">
        <v>2963</v>
      </c>
      <c r="CO2894">
        <v>124845</v>
      </c>
      <c r="CQ2894">
        <v>0</v>
      </c>
      <c r="CR2894">
        <v>0</v>
      </c>
      <c r="CS2894">
        <v>0</v>
      </c>
      <c r="CY2894" t="s">
        <v>123</v>
      </c>
      <c r="CZ2894" t="s">
        <v>124</v>
      </c>
      <c r="DD2894" t="str" cm="1">
        <f t="array" ref="DD2894">TEXT(_xlfn.SEQUENCE(1, DATEDIF(AG2894, AH2894, "m") + 1, AG2894, 30), "YYYY-APMM")</f>
        <v>2014-AP05</v>
      </c>
      <c r="DN2894">
        <f t="shared" si="90"/>
        <v>275</v>
      </c>
      <c r="DO2894" t="str">
        <f t="shared" si="91"/>
        <v>LABOR- SUBCONTRACTOR</v>
      </c>
    </row>
    <row r="2895" spans="1:119" x14ac:dyDescent="0.35">
      <c r="A2895" t="s">
        <v>105</v>
      </c>
      <c r="B2895">
        <v>502180</v>
      </c>
      <c r="C2895">
        <v>6359</v>
      </c>
      <c r="D2895">
        <v>124847</v>
      </c>
      <c r="E2895">
        <v>13662</v>
      </c>
      <c r="F2895">
        <v>0</v>
      </c>
      <c r="G2895" t="s">
        <v>106</v>
      </c>
      <c r="H2895" t="s">
        <v>106</v>
      </c>
      <c r="I2895" t="s">
        <v>106</v>
      </c>
      <c r="J2895" t="s">
        <v>107</v>
      </c>
      <c r="K2895" t="s">
        <v>108</v>
      </c>
      <c r="L2895" t="s">
        <v>109</v>
      </c>
      <c r="M2895" t="s">
        <v>110</v>
      </c>
      <c r="N2895" t="s">
        <v>6827</v>
      </c>
      <c r="O2895" t="s">
        <v>2899</v>
      </c>
      <c r="P2895">
        <v>8178</v>
      </c>
      <c r="Q2895">
        <v>0</v>
      </c>
      <c r="R2895">
        <v>0</v>
      </c>
      <c r="S2895">
        <v>200</v>
      </c>
      <c r="T2895">
        <v>0</v>
      </c>
      <c r="U2895">
        <v>3644.75</v>
      </c>
      <c r="V2895">
        <v>3644.75</v>
      </c>
      <c r="W2895">
        <v>200</v>
      </c>
      <c r="X2895">
        <v>0</v>
      </c>
      <c r="Y2895">
        <v>0</v>
      </c>
      <c r="Z2895">
        <v>0</v>
      </c>
      <c r="AD2895" s="1">
        <v>41776.333333333336</v>
      </c>
      <c r="AE2895" s="1">
        <v>41804.708333333336</v>
      </c>
      <c r="AG2895" s="1">
        <v>41776.333333333336</v>
      </c>
      <c r="AH2895" s="1">
        <v>41804.708333333336</v>
      </c>
      <c r="AI2895" s="1">
        <v>41776.333333333336</v>
      </c>
      <c r="AJ2895" s="1">
        <v>41804.708333333336</v>
      </c>
      <c r="AK2895" s="1">
        <v>41776.333333333336</v>
      </c>
      <c r="AL2895" s="1">
        <v>41804.708333333336</v>
      </c>
      <c r="AM2895" s="1">
        <v>41776.333333333336</v>
      </c>
      <c r="AN2895" s="1">
        <v>41804.708333333336</v>
      </c>
      <c r="AP2895" t="s">
        <v>113</v>
      </c>
      <c r="AU2895" t="s">
        <v>6828</v>
      </c>
      <c r="AY2895" t="s">
        <v>106</v>
      </c>
      <c r="AZ2895">
        <v>0</v>
      </c>
      <c r="BA2895">
        <v>0</v>
      </c>
      <c r="BD2895" s="3">
        <v>41321.661805555559</v>
      </c>
      <c r="BE2895" s="3">
        <v>41321.663888888892</v>
      </c>
      <c r="BF2895" t="s">
        <v>115</v>
      </c>
      <c r="BG2895" t="s">
        <v>115</v>
      </c>
      <c r="BH2895">
        <v>8149</v>
      </c>
      <c r="BM2895">
        <v>43550</v>
      </c>
      <c r="BR2895" t="s">
        <v>116</v>
      </c>
      <c r="BS2895" t="s">
        <v>117</v>
      </c>
      <c r="BU2895">
        <v>1</v>
      </c>
      <c r="BV2895" t="s">
        <v>118</v>
      </c>
      <c r="BX2895" t="s">
        <v>119</v>
      </c>
      <c r="BY2895" t="s">
        <v>119</v>
      </c>
      <c r="BZ2895" t="s">
        <v>119</v>
      </c>
      <c r="CA2895">
        <v>1</v>
      </c>
      <c r="CC2895" t="s">
        <v>120</v>
      </c>
      <c r="CH2895">
        <v>540</v>
      </c>
      <c r="CI2895">
        <v>42110</v>
      </c>
      <c r="CJ2895" t="s">
        <v>106</v>
      </c>
      <c r="CK2895" t="s">
        <v>106</v>
      </c>
      <c r="CL2895">
        <v>15</v>
      </c>
      <c r="CM2895" t="s">
        <v>2963</v>
      </c>
      <c r="CO2895">
        <v>124845</v>
      </c>
      <c r="CQ2895">
        <v>0</v>
      </c>
      <c r="CR2895">
        <v>0</v>
      </c>
      <c r="CS2895">
        <v>0</v>
      </c>
      <c r="CY2895" t="s">
        <v>123</v>
      </c>
      <c r="CZ2895" t="s">
        <v>124</v>
      </c>
      <c r="DD2895" t="str" cm="1">
        <f t="array" ref="DD2895">TEXT(_xlfn.SEQUENCE(1, DATEDIF(AG2895, AH2895, "m") + 1, AG2895, 30), "YYYY-APMM")</f>
        <v>2014-AP05</v>
      </c>
      <c r="DN2895">
        <f t="shared" si="90"/>
        <v>3644.75</v>
      </c>
      <c r="DO2895" t="str">
        <f t="shared" si="91"/>
        <v>LABOR- SUBCONTRACTOR</v>
      </c>
    </row>
    <row r="2896" spans="1:119" x14ac:dyDescent="0.35">
      <c r="A2896" t="s">
        <v>105</v>
      </c>
      <c r="B2896">
        <v>502181</v>
      </c>
      <c r="C2896">
        <v>6359</v>
      </c>
      <c r="D2896">
        <v>124848</v>
      </c>
      <c r="E2896">
        <v>13662</v>
      </c>
      <c r="F2896">
        <v>0</v>
      </c>
      <c r="G2896" t="s">
        <v>106</v>
      </c>
      <c r="H2896" t="s">
        <v>106</v>
      </c>
      <c r="I2896" t="s">
        <v>106</v>
      </c>
      <c r="J2896" t="s">
        <v>107</v>
      </c>
      <c r="K2896" t="s">
        <v>108</v>
      </c>
      <c r="L2896" t="s">
        <v>109</v>
      </c>
      <c r="M2896" t="s">
        <v>110</v>
      </c>
      <c r="N2896" t="s">
        <v>6829</v>
      </c>
      <c r="O2896" t="s">
        <v>2905</v>
      </c>
      <c r="P2896">
        <v>8168</v>
      </c>
      <c r="Q2896">
        <v>288</v>
      </c>
      <c r="R2896">
        <v>0</v>
      </c>
      <c r="S2896">
        <v>200</v>
      </c>
      <c r="T2896">
        <v>0</v>
      </c>
      <c r="U2896">
        <v>7112.5</v>
      </c>
      <c r="V2896">
        <v>7112.5</v>
      </c>
      <c r="W2896">
        <v>200</v>
      </c>
      <c r="X2896">
        <v>0</v>
      </c>
      <c r="Y2896">
        <v>0</v>
      </c>
      <c r="Z2896">
        <v>0</v>
      </c>
      <c r="AD2896" s="1">
        <v>41636.333333333336</v>
      </c>
      <c r="AE2896" s="1">
        <v>41664.708333333336</v>
      </c>
      <c r="AG2896" s="1">
        <v>41592.333333333336</v>
      </c>
      <c r="AH2896" s="1">
        <v>41620.708333333336</v>
      </c>
      <c r="AI2896" s="1">
        <v>41592.333333333336</v>
      </c>
      <c r="AJ2896" s="1">
        <v>41620.708333333336</v>
      </c>
      <c r="AK2896" s="1">
        <v>41592.333333333336</v>
      </c>
      <c r="AL2896" s="1">
        <v>41620.708333333336</v>
      </c>
      <c r="AM2896" s="1">
        <v>41636.333333333336</v>
      </c>
      <c r="AN2896" s="1">
        <v>41664.708333333336</v>
      </c>
      <c r="AP2896" t="s">
        <v>113</v>
      </c>
      <c r="AU2896" t="s">
        <v>6830</v>
      </c>
      <c r="AY2896" t="s">
        <v>106</v>
      </c>
      <c r="AZ2896">
        <v>0</v>
      </c>
      <c r="BA2896">
        <v>0</v>
      </c>
      <c r="BD2896" s="3">
        <v>41321.661805555559</v>
      </c>
      <c r="BE2896" s="3">
        <v>41321.663888888892</v>
      </c>
      <c r="BF2896" t="s">
        <v>115</v>
      </c>
      <c r="BG2896" t="s">
        <v>115</v>
      </c>
      <c r="BH2896">
        <v>8149</v>
      </c>
      <c r="BM2896">
        <v>43450</v>
      </c>
      <c r="BR2896" t="s">
        <v>1309</v>
      </c>
      <c r="BS2896" t="s">
        <v>1310</v>
      </c>
      <c r="BU2896">
        <v>1</v>
      </c>
      <c r="BV2896" t="s">
        <v>118</v>
      </c>
      <c r="BX2896" t="s">
        <v>119</v>
      </c>
      <c r="BY2896" t="s">
        <v>119</v>
      </c>
      <c r="BZ2896" t="s">
        <v>119</v>
      </c>
      <c r="CA2896">
        <v>1</v>
      </c>
      <c r="CC2896" t="s">
        <v>120</v>
      </c>
      <c r="CH2896">
        <v>540</v>
      </c>
      <c r="CI2896">
        <v>42100</v>
      </c>
      <c r="CJ2896" t="s">
        <v>106</v>
      </c>
      <c r="CK2896" t="s">
        <v>106</v>
      </c>
      <c r="CL2896">
        <v>10</v>
      </c>
      <c r="CM2896" t="s">
        <v>2889</v>
      </c>
      <c r="CO2896">
        <v>124845</v>
      </c>
      <c r="CQ2896">
        <v>0</v>
      </c>
      <c r="CR2896">
        <v>0</v>
      </c>
      <c r="CS2896">
        <v>0</v>
      </c>
      <c r="CY2896" t="s">
        <v>123</v>
      </c>
      <c r="CZ2896" t="s">
        <v>124</v>
      </c>
      <c r="DD2896" t="str" cm="1">
        <f t="array" ref="DD2896">TEXT(_xlfn.SEQUENCE(1, DATEDIF(AG2896, AH2896, "m") + 1, AG2896, 30), "YYYY-APMM")</f>
        <v>2013-AP11</v>
      </c>
      <c r="DN2896">
        <f t="shared" si="90"/>
        <v>7112.5</v>
      </c>
      <c r="DO2896" t="str">
        <f t="shared" si="91"/>
        <v>BLOCK MASON SK</v>
      </c>
    </row>
    <row r="2897" spans="1:119" x14ac:dyDescent="0.35">
      <c r="A2897" t="s">
        <v>105</v>
      </c>
      <c r="B2897">
        <v>502182</v>
      </c>
      <c r="C2897">
        <v>6359</v>
      </c>
      <c r="D2897">
        <v>124848</v>
      </c>
      <c r="E2897">
        <v>13662</v>
      </c>
      <c r="F2897">
        <v>0</v>
      </c>
      <c r="G2897" t="s">
        <v>106</v>
      </c>
      <c r="H2897" t="s">
        <v>106</v>
      </c>
      <c r="I2897" t="s">
        <v>106</v>
      </c>
      <c r="J2897" t="s">
        <v>107</v>
      </c>
      <c r="K2897" t="s">
        <v>108</v>
      </c>
      <c r="L2897" t="s">
        <v>109</v>
      </c>
      <c r="M2897" t="s">
        <v>110</v>
      </c>
      <c r="N2897" t="s">
        <v>6831</v>
      </c>
      <c r="O2897" t="s">
        <v>2908</v>
      </c>
      <c r="P2897">
        <v>8169</v>
      </c>
      <c r="Q2897">
        <v>288</v>
      </c>
      <c r="R2897">
        <v>0</v>
      </c>
      <c r="S2897">
        <v>200</v>
      </c>
      <c r="T2897">
        <v>0</v>
      </c>
      <c r="U2897">
        <v>6268.75</v>
      </c>
      <c r="V2897">
        <v>6268.75</v>
      </c>
      <c r="W2897">
        <v>200</v>
      </c>
      <c r="X2897">
        <v>0</v>
      </c>
      <c r="Y2897">
        <v>0</v>
      </c>
      <c r="Z2897">
        <v>0</v>
      </c>
      <c r="AD2897" s="1">
        <v>41658.333333333336</v>
      </c>
      <c r="AE2897" s="1">
        <v>41687.708333333336</v>
      </c>
      <c r="AG2897" s="1">
        <v>41615.333333333336</v>
      </c>
      <c r="AH2897" s="1">
        <v>41644.708333333336</v>
      </c>
      <c r="AI2897" s="1">
        <v>41615.333333333336</v>
      </c>
      <c r="AJ2897" s="1">
        <v>41644.708333333336</v>
      </c>
      <c r="AK2897" s="1">
        <v>41615.333333333336</v>
      </c>
      <c r="AL2897" s="1">
        <v>41644.708333333336</v>
      </c>
      <c r="AM2897" s="1">
        <v>41658.333333333336</v>
      </c>
      <c r="AN2897" s="1">
        <v>41687.708333333336</v>
      </c>
      <c r="AP2897" t="s">
        <v>113</v>
      </c>
      <c r="AU2897" t="s">
        <v>6832</v>
      </c>
      <c r="AY2897" t="s">
        <v>106</v>
      </c>
      <c r="AZ2897">
        <v>0</v>
      </c>
      <c r="BA2897">
        <v>0</v>
      </c>
      <c r="BD2897" s="3">
        <v>41321.661805555559</v>
      </c>
      <c r="BE2897" s="3">
        <v>41321.663888888892</v>
      </c>
      <c r="BF2897" t="s">
        <v>115</v>
      </c>
      <c r="BG2897" t="s">
        <v>115</v>
      </c>
      <c r="BH2897">
        <v>8149</v>
      </c>
      <c r="BM2897">
        <v>43460</v>
      </c>
      <c r="BR2897" t="s">
        <v>2848</v>
      </c>
      <c r="BS2897" t="s">
        <v>2849</v>
      </c>
      <c r="BU2897">
        <v>1</v>
      </c>
      <c r="BV2897" t="s">
        <v>118</v>
      </c>
      <c r="BX2897" t="s">
        <v>119</v>
      </c>
      <c r="BY2897" t="s">
        <v>119</v>
      </c>
      <c r="BZ2897" t="s">
        <v>119</v>
      </c>
      <c r="CA2897">
        <v>1</v>
      </c>
      <c r="CC2897" t="s">
        <v>120</v>
      </c>
      <c r="CH2897">
        <v>540</v>
      </c>
      <c r="CI2897">
        <v>42100</v>
      </c>
      <c r="CJ2897" t="s">
        <v>106</v>
      </c>
      <c r="CK2897" t="s">
        <v>106</v>
      </c>
      <c r="CL2897">
        <v>10</v>
      </c>
      <c r="CM2897" t="s">
        <v>2889</v>
      </c>
      <c r="CO2897">
        <v>124845</v>
      </c>
      <c r="CQ2897">
        <v>0</v>
      </c>
      <c r="CR2897">
        <v>0</v>
      </c>
      <c r="CS2897">
        <v>0</v>
      </c>
      <c r="CY2897" t="s">
        <v>123</v>
      </c>
      <c r="CZ2897" t="s">
        <v>124</v>
      </c>
      <c r="DD2897" t="str" cm="1">
        <f t="array" ref="DD2897">TEXT(_xlfn.SEQUENCE(1, DATEDIF(AG2897, AH2897, "m") + 1, AG2897, 30), "YYYY-APMM")</f>
        <v>2013-AP12</v>
      </c>
      <c r="DN2897">
        <f t="shared" si="90"/>
        <v>6268.75</v>
      </c>
      <c r="DO2897" t="str">
        <f t="shared" si="91"/>
        <v>PLASTER MASON SK</v>
      </c>
    </row>
    <row r="2898" spans="1:119" x14ac:dyDescent="0.35">
      <c r="A2898" t="s">
        <v>105</v>
      </c>
      <c r="B2898">
        <v>502183</v>
      </c>
      <c r="C2898">
        <v>6359</v>
      </c>
      <c r="D2898">
        <v>124848</v>
      </c>
      <c r="E2898">
        <v>13662</v>
      </c>
      <c r="F2898">
        <v>0</v>
      </c>
      <c r="G2898" t="s">
        <v>106</v>
      </c>
      <c r="H2898" t="s">
        <v>106</v>
      </c>
      <c r="I2898" t="s">
        <v>106</v>
      </c>
      <c r="J2898" t="s">
        <v>107</v>
      </c>
      <c r="K2898" t="s">
        <v>108</v>
      </c>
      <c r="L2898" t="s">
        <v>109</v>
      </c>
      <c r="M2898" t="s">
        <v>110</v>
      </c>
      <c r="N2898" t="s">
        <v>6833</v>
      </c>
      <c r="O2898" t="s">
        <v>2911</v>
      </c>
      <c r="P2898">
        <v>8164</v>
      </c>
      <c r="Q2898">
        <v>352</v>
      </c>
      <c r="R2898">
        <v>64</v>
      </c>
      <c r="S2898">
        <v>168</v>
      </c>
      <c r="T2898">
        <v>0</v>
      </c>
      <c r="U2898">
        <v>1234.75</v>
      </c>
      <c r="V2898">
        <v>1234.75</v>
      </c>
      <c r="W2898">
        <v>168</v>
      </c>
      <c r="X2898">
        <v>0</v>
      </c>
      <c r="Y2898">
        <v>0</v>
      </c>
      <c r="Z2898">
        <v>0</v>
      </c>
      <c r="AD2898" s="1">
        <v>41675.333333333336</v>
      </c>
      <c r="AE2898" s="1">
        <v>41700.708333333336</v>
      </c>
      <c r="AG2898" s="1">
        <v>41623.333333333336</v>
      </c>
      <c r="AH2898" s="1">
        <v>41647.708333333336</v>
      </c>
      <c r="AI2898" s="1">
        <v>41623.333333333336</v>
      </c>
      <c r="AJ2898" s="1">
        <v>41647.708333333336</v>
      </c>
      <c r="AK2898" s="1">
        <v>41623.333333333336</v>
      </c>
      <c r="AL2898" s="1">
        <v>41647.708333333336</v>
      </c>
      <c r="AM2898" s="1">
        <v>41675.333333333336</v>
      </c>
      <c r="AN2898" s="1">
        <v>41700.708333333336</v>
      </c>
      <c r="AP2898" t="s">
        <v>113</v>
      </c>
      <c r="AU2898" t="s">
        <v>6834</v>
      </c>
      <c r="AY2898" t="s">
        <v>106</v>
      </c>
      <c r="AZ2898">
        <v>0</v>
      </c>
      <c r="BA2898">
        <v>0</v>
      </c>
      <c r="BD2898" s="3">
        <v>41321.661805555559</v>
      </c>
      <c r="BE2898" s="3">
        <v>41321.663888888892</v>
      </c>
      <c r="BF2898" t="s">
        <v>115</v>
      </c>
      <c r="BG2898" t="s">
        <v>115</v>
      </c>
      <c r="BH2898">
        <v>8149</v>
      </c>
      <c r="BM2898">
        <v>43410</v>
      </c>
      <c r="BR2898" t="s">
        <v>2865</v>
      </c>
      <c r="BS2898" t="s">
        <v>2866</v>
      </c>
      <c r="BU2898">
        <v>1</v>
      </c>
      <c r="BV2898" t="s">
        <v>118</v>
      </c>
      <c r="BX2898" t="s">
        <v>119</v>
      </c>
      <c r="BY2898" t="s">
        <v>119</v>
      </c>
      <c r="BZ2898" t="s">
        <v>119</v>
      </c>
      <c r="CA2898">
        <v>1</v>
      </c>
      <c r="CC2898" t="s">
        <v>120</v>
      </c>
      <c r="CH2898">
        <v>540</v>
      </c>
      <c r="CI2898">
        <v>42100</v>
      </c>
      <c r="CJ2898" t="s">
        <v>106</v>
      </c>
      <c r="CK2898" t="s">
        <v>106</v>
      </c>
      <c r="CL2898">
        <v>10</v>
      </c>
      <c r="CM2898" t="s">
        <v>2889</v>
      </c>
      <c r="CO2898">
        <v>124845</v>
      </c>
      <c r="CQ2898">
        <v>0</v>
      </c>
      <c r="CR2898">
        <v>0</v>
      </c>
      <c r="CS2898">
        <v>0</v>
      </c>
      <c r="CY2898" t="s">
        <v>123</v>
      </c>
      <c r="CZ2898" t="s">
        <v>124</v>
      </c>
      <c r="DD2898" t="str" cm="1">
        <f t="array" ref="DD2898">TEXT(_xlfn.SEQUENCE(1, DATEDIF(AG2898, AH2898, "m") + 1, AG2898, 30), "YYYY-APMM")</f>
        <v>2013-AP12</v>
      </c>
      <c r="DN2898">
        <f t="shared" si="90"/>
        <v>1234.75</v>
      </c>
      <c r="DO2898" t="str">
        <f t="shared" si="91"/>
        <v>SCREED MASON SK</v>
      </c>
    </row>
    <row r="2899" spans="1:119" x14ac:dyDescent="0.35">
      <c r="A2899" t="s">
        <v>105</v>
      </c>
      <c r="B2899">
        <v>502184</v>
      </c>
      <c r="C2899">
        <v>6359</v>
      </c>
      <c r="D2899">
        <v>124848</v>
      </c>
      <c r="E2899">
        <v>13662</v>
      </c>
      <c r="F2899">
        <v>0</v>
      </c>
      <c r="G2899" t="s">
        <v>106</v>
      </c>
      <c r="H2899" t="s">
        <v>106</v>
      </c>
      <c r="I2899" t="s">
        <v>106</v>
      </c>
      <c r="J2899" t="s">
        <v>107</v>
      </c>
      <c r="K2899" t="s">
        <v>108</v>
      </c>
      <c r="L2899" t="s">
        <v>109</v>
      </c>
      <c r="M2899" t="s">
        <v>110</v>
      </c>
      <c r="N2899" t="s">
        <v>6835</v>
      </c>
      <c r="O2899" t="s">
        <v>2914</v>
      </c>
      <c r="P2899">
        <v>8178</v>
      </c>
      <c r="Q2899">
        <v>288</v>
      </c>
      <c r="R2899">
        <v>0</v>
      </c>
      <c r="S2899">
        <v>120</v>
      </c>
      <c r="T2899">
        <v>0</v>
      </c>
      <c r="U2899">
        <v>582</v>
      </c>
      <c r="V2899">
        <v>582</v>
      </c>
      <c r="W2899">
        <v>120</v>
      </c>
      <c r="X2899">
        <v>0</v>
      </c>
      <c r="Y2899">
        <v>0</v>
      </c>
      <c r="Z2899">
        <v>0</v>
      </c>
      <c r="AD2899" s="1">
        <v>41675.333333333336</v>
      </c>
      <c r="AE2899" s="1">
        <v>41693.708333333336</v>
      </c>
      <c r="AG2899" s="1">
        <v>41633.333333333336</v>
      </c>
      <c r="AH2899" s="1">
        <v>41650.708333333336</v>
      </c>
      <c r="AI2899" s="1">
        <v>41633.333333333336</v>
      </c>
      <c r="AJ2899" s="1">
        <v>41650.708333333336</v>
      </c>
      <c r="AK2899" s="1">
        <v>41633.333333333336</v>
      </c>
      <c r="AL2899" s="1">
        <v>41650.708333333336</v>
      </c>
      <c r="AM2899" s="1">
        <v>41675.333333333336</v>
      </c>
      <c r="AN2899" s="1">
        <v>41693.708333333336</v>
      </c>
      <c r="AP2899" t="s">
        <v>113</v>
      </c>
      <c r="AU2899" t="s">
        <v>6836</v>
      </c>
      <c r="AY2899" t="s">
        <v>106</v>
      </c>
      <c r="AZ2899">
        <v>0</v>
      </c>
      <c r="BA2899">
        <v>0</v>
      </c>
      <c r="BD2899" s="3">
        <v>41321.661805555559</v>
      </c>
      <c r="BE2899" s="3">
        <v>41321.663888888892</v>
      </c>
      <c r="BF2899" t="s">
        <v>115</v>
      </c>
      <c r="BG2899" t="s">
        <v>115</v>
      </c>
      <c r="BH2899">
        <v>8149</v>
      </c>
      <c r="BM2899">
        <v>43550</v>
      </c>
      <c r="BR2899" t="s">
        <v>116</v>
      </c>
      <c r="BS2899" t="s">
        <v>117</v>
      </c>
      <c r="BU2899">
        <v>1</v>
      </c>
      <c r="BV2899" t="s">
        <v>118</v>
      </c>
      <c r="BX2899" t="s">
        <v>119</v>
      </c>
      <c r="BY2899" t="s">
        <v>119</v>
      </c>
      <c r="BZ2899" t="s">
        <v>119</v>
      </c>
      <c r="CA2899">
        <v>1</v>
      </c>
      <c r="CC2899" t="s">
        <v>120</v>
      </c>
      <c r="CH2899">
        <v>540</v>
      </c>
      <c r="CI2899">
        <v>42100</v>
      </c>
      <c r="CJ2899" t="s">
        <v>106</v>
      </c>
      <c r="CK2899" t="s">
        <v>106</v>
      </c>
      <c r="CL2899">
        <v>10</v>
      </c>
      <c r="CM2899" t="s">
        <v>2889</v>
      </c>
      <c r="CO2899">
        <v>124845</v>
      </c>
      <c r="CQ2899">
        <v>0</v>
      </c>
      <c r="CR2899">
        <v>0</v>
      </c>
      <c r="CS2899">
        <v>0</v>
      </c>
      <c r="CY2899" t="s">
        <v>123</v>
      </c>
      <c r="CZ2899" t="s">
        <v>124</v>
      </c>
      <c r="DD2899" t="str" cm="1">
        <f t="array" ref="DD2899">TEXT(_xlfn.SEQUENCE(1, DATEDIF(AG2899, AH2899, "m") + 1, AG2899, 30), "YYYY-APMM")</f>
        <v>2013-AP12</v>
      </c>
      <c r="DN2899">
        <f t="shared" si="90"/>
        <v>582</v>
      </c>
      <c r="DO2899" t="str">
        <f t="shared" si="91"/>
        <v>LABOR- SUBCONTRACTOR</v>
      </c>
    </row>
    <row r="2900" spans="1:119" x14ac:dyDescent="0.35">
      <c r="A2900" t="s">
        <v>105</v>
      </c>
      <c r="B2900">
        <v>502185</v>
      </c>
      <c r="C2900">
        <v>6359</v>
      </c>
      <c r="D2900">
        <v>124848</v>
      </c>
      <c r="E2900">
        <v>13662</v>
      </c>
      <c r="F2900">
        <v>0</v>
      </c>
      <c r="G2900" t="s">
        <v>106</v>
      </c>
      <c r="H2900" t="s">
        <v>106</v>
      </c>
      <c r="I2900" t="s">
        <v>106</v>
      </c>
      <c r="J2900" t="s">
        <v>107</v>
      </c>
      <c r="K2900" t="s">
        <v>108</v>
      </c>
      <c r="L2900" t="s">
        <v>109</v>
      </c>
      <c r="M2900" t="s">
        <v>110</v>
      </c>
      <c r="N2900" t="s">
        <v>6837</v>
      </c>
      <c r="O2900" t="s">
        <v>2917</v>
      </c>
      <c r="P2900">
        <v>8178</v>
      </c>
      <c r="Q2900">
        <v>352</v>
      </c>
      <c r="R2900">
        <v>0</v>
      </c>
      <c r="S2900">
        <v>200</v>
      </c>
      <c r="T2900">
        <v>0</v>
      </c>
      <c r="U2900">
        <v>4136.55</v>
      </c>
      <c r="V2900">
        <v>4136.55</v>
      </c>
      <c r="W2900">
        <v>200</v>
      </c>
      <c r="X2900">
        <v>0</v>
      </c>
      <c r="Y2900">
        <v>0</v>
      </c>
      <c r="Z2900">
        <v>0</v>
      </c>
      <c r="AD2900" s="1">
        <v>41692.333333333336</v>
      </c>
      <c r="AE2900" s="1">
        <v>41720.708333333336</v>
      </c>
      <c r="AG2900" s="1">
        <v>41639.333333333336</v>
      </c>
      <c r="AH2900" s="1">
        <v>41667.708333333336</v>
      </c>
      <c r="AI2900" s="1">
        <v>41639.333333333336</v>
      </c>
      <c r="AJ2900" s="1">
        <v>41667.708333333336</v>
      </c>
      <c r="AK2900" s="1">
        <v>41639.333333333336</v>
      </c>
      <c r="AL2900" s="1">
        <v>41667.708333333336</v>
      </c>
      <c r="AM2900" s="1">
        <v>41692.333333333336</v>
      </c>
      <c r="AN2900" s="1">
        <v>41720.708333333336</v>
      </c>
      <c r="AP2900" t="s">
        <v>113</v>
      </c>
      <c r="AU2900" t="s">
        <v>6838</v>
      </c>
      <c r="AY2900" t="s">
        <v>106</v>
      </c>
      <c r="AZ2900">
        <v>0</v>
      </c>
      <c r="BA2900">
        <v>0</v>
      </c>
      <c r="BD2900" s="3">
        <v>41321.661805555559</v>
      </c>
      <c r="BE2900" s="3">
        <v>41321.663888888892</v>
      </c>
      <c r="BF2900" t="s">
        <v>115</v>
      </c>
      <c r="BG2900" t="s">
        <v>115</v>
      </c>
      <c r="BH2900">
        <v>8149</v>
      </c>
      <c r="BM2900">
        <v>43550</v>
      </c>
      <c r="BR2900" t="s">
        <v>116</v>
      </c>
      <c r="BS2900" t="s">
        <v>117</v>
      </c>
      <c r="BU2900">
        <v>1</v>
      </c>
      <c r="BV2900" t="s">
        <v>118</v>
      </c>
      <c r="BX2900" t="s">
        <v>119</v>
      </c>
      <c r="BY2900" t="s">
        <v>119</v>
      </c>
      <c r="BZ2900" t="s">
        <v>119</v>
      </c>
      <c r="CA2900">
        <v>1</v>
      </c>
      <c r="CC2900" t="s">
        <v>120</v>
      </c>
      <c r="CH2900">
        <v>540</v>
      </c>
      <c r="CI2900">
        <v>42100</v>
      </c>
      <c r="CJ2900" t="s">
        <v>106</v>
      </c>
      <c r="CK2900" t="s">
        <v>106</v>
      </c>
      <c r="CL2900">
        <v>10</v>
      </c>
      <c r="CM2900" t="s">
        <v>2889</v>
      </c>
      <c r="CO2900">
        <v>124845</v>
      </c>
      <c r="CQ2900">
        <v>0</v>
      </c>
      <c r="CR2900">
        <v>0</v>
      </c>
      <c r="CS2900">
        <v>0</v>
      </c>
      <c r="CY2900" t="s">
        <v>123</v>
      </c>
      <c r="CZ2900" t="s">
        <v>124</v>
      </c>
      <c r="DD2900" t="str" cm="1">
        <f t="array" ref="DD2900">TEXT(_xlfn.SEQUENCE(1, DATEDIF(AG2900, AH2900, "m") + 1, AG2900, 30), "YYYY-APMM")</f>
        <v>2013-AP12</v>
      </c>
      <c r="DN2900">
        <f t="shared" si="90"/>
        <v>4136.55</v>
      </c>
      <c r="DO2900" t="str">
        <f t="shared" si="91"/>
        <v>LABOR- SUBCONTRACTOR</v>
      </c>
    </row>
    <row r="2901" spans="1:119" x14ac:dyDescent="0.35">
      <c r="A2901" t="s">
        <v>105</v>
      </c>
      <c r="B2901">
        <v>502186</v>
      </c>
      <c r="C2901">
        <v>6359</v>
      </c>
      <c r="D2901">
        <v>124848</v>
      </c>
      <c r="E2901">
        <v>13662</v>
      </c>
      <c r="F2901">
        <v>0</v>
      </c>
      <c r="G2901" t="s">
        <v>106</v>
      </c>
      <c r="H2901" t="s">
        <v>106</v>
      </c>
      <c r="I2901" t="s">
        <v>106</v>
      </c>
      <c r="J2901" t="s">
        <v>107</v>
      </c>
      <c r="K2901" t="s">
        <v>108</v>
      </c>
      <c r="L2901" t="s">
        <v>109</v>
      </c>
      <c r="M2901" t="s">
        <v>110</v>
      </c>
      <c r="N2901" t="s">
        <v>6839</v>
      </c>
      <c r="O2901" t="s">
        <v>2920</v>
      </c>
      <c r="P2901">
        <v>8170</v>
      </c>
      <c r="Q2901">
        <v>288</v>
      </c>
      <c r="R2901">
        <v>0</v>
      </c>
      <c r="S2901">
        <v>200</v>
      </c>
      <c r="T2901">
        <v>0</v>
      </c>
      <c r="U2901">
        <v>2603.5</v>
      </c>
      <c r="V2901">
        <v>2603.5</v>
      </c>
      <c r="W2901">
        <v>200</v>
      </c>
      <c r="X2901">
        <v>0</v>
      </c>
      <c r="Y2901">
        <v>0</v>
      </c>
      <c r="Z2901">
        <v>0</v>
      </c>
      <c r="AD2901" s="1">
        <v>41682.333333333336</v>
      </c>
      <c r="AE2901" s="1">
        <v>41710.708333333336</v>
      </c>
      <c r="AG2901" s="1">
        <v>41639.333333333336</v>
      </c>
      <c r="AH2901" s="1">
        <v>41667.708333333336</v>
      </c>
      <c r="AI2901" s="1">
        <v>41639.333333333336</v>
      </c>
      <c r="AJ2901" s="1">
        <v>41667.708333333336</v>
      </c>
      <c r="AK2901" s="1">
        <v>41639.333333333336</v>
      </c>
      <c r="AL2901" s="1">
        <v>41667.708333333336</v>
      </c>
      <c r="AM2901" s="1">
        <v>41682.333333333336</v>
      </c>
      <c r="AN2901" s="1">
        <v>41710.708333333336</v>
      </c>
      <c r="AP2901" t="s">
        <v>113</v>
      </c>
      <c r="AU2901" t="s">
        <v>6840</v>
      </c>
      <c r="AY2901" t="s">
        <v>106</v>
      </c>
      <c r="AZ2901">
        <v>0</v>
      </c>
      <c r="BA2901">
        <v>0</v>
      </c>
      <c r="BD2901" s="3">
        <v>41321.661805555559</v>
      </c>
      <c r="BE2901" s="3">
        <v>41321.663888888892</v>
      </c>
      <c r="BF2901" t="s">
        <v>115</v>
      </c>
      <c r="BG2901" t="s">
        <v>115</v>
      </c>
      <c r="BH2901">
        <v>8149</v>
      </c>
      <c r="BM2901">
        <v>43470</v>
      </c>
      <c r="BR2901" t="s">
        <v>2854</v>
      </c>
      <c r="BS2901" t="s">
        <v>2855</v>
      </c>
      <c r="BU2901">
        <v>1</v>
      </c>
      <c r="BV2901" t="s">
        <v>118</v>
      </c>
      <c r="BX2901" t="s">
        <v>119</v>
      </c>
      <c r="BY2901" t="s">
        <v>119</v>
      </c>
      <c r="BZ2901" t="s">
        <v>119</v>
      </c>
      <c r="CA2901">
        <v>1</v>
      </c>
      <c r="CC2901" t="s">
        <v>120</v>
      </c>
      <c r="CH2901">
        <v>540</v>
      </c>
      <c r="CI2901">
        <v>42100</v>
      </c>
      <c r="CJ2901" t="s">
        <v>106</v>
      </c>
      <c r="CK2901" t="s">
        <v>106</v>
      </c>
      <c r="CL2901">
        <v>10</v>
      </c>
      <c r="CM2901" t="s">
        <v>2889</v>
      </c>
      <c r="CO2901">
        <v>124845</v>
      </c>
      <c r="CQ2901">
        <v>0</v>
      </c>
      <c r="CR2901">
        <v>0</v>
      </c>
      <c r="CS2901">
        <v>0</v>
      </c>
      <c r="CY2901" t="s">
        <v>123</v>
      </c>
      <c r="CZ2901" t="s">
        <v>124</v>
      </c>
      <c r="DD2901" t="str" cm="1">
        <f t="array" ref="DD2901">TEXT(_xlfn.SEQUENCE(1, DATEDIF(AG2901, AH2901, "m") + 1, AG2901, 30), "YYYY-APMM")</f>
        <v>2013-AP12</v>
      </c>
      <c r="DN2901">
        <f t="shared" si="90"/>
        <v>2603.5</v>
      </c>
      <c r="DO2901" t="str">
        <f t="shared" si="91"/>
        <v>TILE MASON SK</v>
      </c>
    </row>
    <row r="2902" spans="1:119" x14ac:dyDescent="0.35">
      <c r="A2902" t="s">
        <v>105</v>
      </c>
      <c r="B2902">
        <v>502187</v>
      </c>
      <c r="C2902">
        <v>6359</v>
      </c>
      <c r="D2902">
        <v>124848</v>
      </c>
      <c r="E2902">
        <v>13662</v>
      </c>
      <c r="F2902">
        <v>0</v>
      </c>
      <c r="G2902" t="s">
        <v>106</v>
      </c>
      <c r="H2902" t="s">
        <v>106</v>
      </c>
      <c r="I2902" t="s">
        <v>106</v>
      </c>
      <c r="J2902" t="s">
        <v>107</v>
      </c>
      <c r="K2902" t="s">
        <v>108</v>
      </c>
      <c r="L2902" t="s">
        <v>109</v>
      </c>
      <c r="M2902" t="s">
        <v>110</v>
      </c>
      <c r="N2902" t="s">
        <v>6841</v>
      </c>
      <c r="O2902" t="s">
        <v>2923</v>
      </c>
      <c r="P2902">
        <v>8170</v>
      </c>
      <c r="Q2902">
        <v>288</v>
      </c>
      <c r="R2902">
        <v>0</v>
      </c>
      <c r="S2902">
        <v>200</v>
      </c>
      <c r="T2902">
        <v>0</v>
      </c>
      <c r="U2902">
        <v>1787.5</v>
      </c>
      <c r="V2902">
        <v>1787.5</v>
      </c>
      <c r="W2902">
        <v>200</v>
      </c>
      <c r="X2902">
        <v>0</v>
      </c>
      <c r="Y2902">
        <v>0</v>
      </c>
      <c r="Z2902">
        <v>0</v>
      </c>
      <c r="AD2902" s="1">
        <v>41688.333333333336</v>
      </c>
      <c r="AE2902" s="1">
        <v>41716.708333333336</v>
      </c>
      <c r="AG2902" s="1">
        <v>41645.333333333336</v>
      </c>
      <c r="AH2902" s="1">
        <v>41673.708333333336</v>
      </c>
      <c r="AI2902" s="1">
        <v>41645.333333333336</v>
      </c>
      <c r="AJ2902" s="1">
        <v>41673.708333333336</v>
      </c>
      <c r="AK2902" s="1">
        <v>41645.333333333336</v>
      </c>
      <c r="AL2902" s="1">
        <v>41673.708333333336</v>
      </c>
      <c r="AM2902" s="1">
        <v>41688.333333333336</v>
      </c>
      <c r="AN2902" s="1">
        <v>41716.708333333336</v>
      </c>
      <c r="AP2902" t="s">
        <v>113</v>
      </c>
      <c r="AU2902" t="s">
        <v>6842</v>
      </c>
      <c r="AY2902" t="s">
        <v>106</v>
      </c>
      <c r="AZ2902">
        <v>0</v>
      </c>
      <c r="BA2902">
        <v>0</v>
      </c>
      <c r="BD2902" s="3">
        <v>41321.661805555559</v>
      </c>
      <c r="BE2902" s="3">
        <v>41321.663888888892</v>
      </c>
      <c r="BF2902" t="s">
        <v>115</v>
      </c>
      <c r="BG2902" t="s">
        <v>115</v>
      </c>
      <c r="BH2902">
        <v>8149</v>
      </c>
      <c r="BM2902">
        <v>43470</v>
      </c>
      <c r="BR2902" t="s">
        <v>2854</v>
      </c>
      <c r="BS2902" t="s">
        <v>2855</v>
      </c>
      <c r="BU2902">
        <v>1</v>
      </c>
      <c r="BV2902" t="s">
        <v>118</v>
      </c>
      <c r="BX2902" t="s">
        <v>119</v>
      </c>
      <c r="BY2902" t="s">
        <v>119</v>
      </c>
      <c r="BZ2902" t="s">
        <v>119</v>
      </c>
      <c r="CA2902">
        <v>1</v>
      </c>
      <c r="CC2902" t="s">
        <v>120</v>
      </c>
      <c r="CH2902">
        <v>540</v>
      </c>
      <c r="CI2902">
        <v>42100</v>
      </c>
      <c r="CJ2902" t="s">
        <v>106</v>
      </c>
      <c r="CK2902" t="s">
        <v>106</v>
      </c>
      <c r="CL2902">
        <v>10</v>
      </c>
      <c r="CM2902" t="s">
        <v>2889</v>
      </c>
      <c r="CO2902">
        <v>124845</v>
      </c>
      <c r="CQ2902">
        <v>0</v>
      </c>
      <c r="CR2902">
        <v>0</v>
      </c>
      <c r="CS2902">
        <v>0</v>
      </c>
      <c r="CY2902" t="s">
        <v>123</v>
      </c>
      <c r="CZ2902" t="s">
        <v>124</v>
      </c>
      <c r="DD2902" t="str" cm="1">
        <f t="array" ref="DD2902">TEXT(_xlfn.SEQUENCE(1, DATEDIF(AG2902, AH2902, "m") + 1, AG2902, 30), "YYYY-APMM")</f>
        <v>2014-AP01</v>
      </c>
      <c r="DN2902">
        <f t="shared" si="90"/>
        <v>1787.5</v>
      </c>
      <c r="DO2902" t="str">
        <f t="shared" si="91"/>
        <v>TILE MASON SK</v>
      </c>
    </row>
    <row r="2903" spans="1:119" x14ac:dyDescent="0.35">
      <c r="A2903" t="s">
        <v>105</v>
      </c>
      <c r="B2903">
        <v>502188</v>
      </c>
      <c r="C2903">
        <v>6359</v>
      </c>
      <c r="D2903">
        <v>124848</v>
      </c>
      <c r="E2903">
        <v>13662</v>
      </c>
      <c r="F2903">
        <v>0</v>
      </c>
      <c r="G2903" t="s">
        <v>106</v>
      </c>
      <c r="H2903" t="s">
        <v>106</v>
      </c>
      <c r="I2903" t="s">
        <v>106</v>
      </c>
      <c r="J2903" t="s">
        <v>107</v>
      </c>
      <c r="K2903" t="s">
        <v>108</v>
      </c>
      <c r="L2903" t="s">
        <v>109</v>
      </c>
      <c r="M2903" t="s">
        <v>110</v>
      </c>
      <c r="N2903" t="s">
        <v>6843</v>
      </c>
      <c r="O2903" t="s">
        <v>2926</v>
      </c>
      <c r="P2903">
        <v>8170</v>
      </c>
      <c r="Q2903">
        <v>320</v>
      </c>
      <c r="R2903">
        <v>0</v>
      </c>
      <c r="S2903">
        <v>120</v>
      </c>
      <c r="T2903">
        <v>0</v>
      </c>
      <c r="U2903">
        <v>68.75</v>
      </c>
      <c r="V2903">
        <v>68.75</v>
      </c>
      <c r="W2903">
        <v>120</v>
      </c>
      <c r="X2903">
        <v>0</v>
      </c>
      <c r="Y2903">
        <v>0</v>
      </c>
      <c r="Z2903">
        <v>0</v>
      </c>
      <c r="AD2903" s="1">
        <v>41720.333333333336</v>
      </c>
      <c r="AE2903" s="1">
        <v>41736.708333333336</v>
      </c>
      <c r="AG2903" s="1">
        <v>41672.333333333336</v>
      </c>
      <c r="AH2903" s="1">
        <v>41689.708333333336</v>
      </c>
      <c r="AI2903" s="1">
        <v>41672.333333333336</v>
      </c>
      <c r="AJ2903" s="1">
        <v>41689.708333333336</v>
      </c>
      <c r="AK2903" s="1">
        <v>41672.333333333336</v>
      </c>
      <c r="AL2903" s="1">
        <v>41689.708333333336</v>
      </c>
      <c r="AM2903" s="1">
        <v>41720.333333333336</v>
      </c>
      <c r="AN2903" s="1">
        <v>41736.708333333336</v>
      </c>
      <c r="AP2903" t="s">
        <v>113</v>
      </c>
      <c r="AU2903" t="s">
        <v>6844</v>
      </c>
      <c r="AY2903" t="s">
        <v>106</v>
      </c>
      <c r="AZ2903">
        <v>0</v>
      </c>
      <c r="BA2903">
        <v>0</v>
      </c>
      <c r="BD2903" s="3">
        <v>41321.661805555559</v>
      </c>
      <c r="BE2903" s="3">
        <v>41321.663888888892</v>
      </c>
      <c r="BF2903" t="s">
        <v>115</v>
      </c>
      <c r="BG2903" t="s">
        <v>115</v>
      </c>
      <c r="BH2903">
        <v>8149</v>
      </c>
      <c r="BM2903">
        <v>43470</v>
      </c>
      <c r="BR2903" t="s">
        <v>2854</v>
      </c>
      <c r="BS2903" t="s">
        <v>2855</v>
      </c>
      <c r="BU2903">
        <v>1</v>
      </c>
      <c r="BV2903" t="s">
        <v>118</v>
      </c>
      <c r="BX2903" t="s">
        <v>119</v>
      </c>
      <c r="BY2903" t="s">
        <v>119</v>
      </c>
      <c r="BZ2903" t="s">
        <v>119</v>
      </c>
      <c r="CA2903">
        <v>1</v>
      </c>
      <c r="CC2903" t="s">
        <v>120</v>
      </c>
      <c r="CH2903">
        <v>540</v>
      </c>
      <c r="CI2903">
        <v>42100</v>
      </c>
      <c r="CJ2903" t="s">
        <v>106</v>
      </c>
      <c r="CK2903" t="s">
        <v>106</v>
      </c>
      <c r="CL2903">
        <v>10</v>
      </c>
      <c r="CM2903" t="s">
        <v>2889</v>
      </c>
      <c r="CO2903">
        <v>124845</v>
      </c>
      <c r="CQ2903">
        <v>0</v>
      </c>
      <c r="CR2903">
        <v>0</v>
      </c>
      <c r="CS2903">
        <v>0</v>
      </c>
      <c r="CY2903" t="s">
        <v>123</v>
      </c>
      <c r="CZ2903" t="s">
        <v>124</v>
      </c>
      <c r="DD2903" t="str" cm="1">
        <f t="array" ref="DD2903">TEXT(_xlfn.SEQUENCE(1, DATEDIF(AG2903, AH2903, "m") + 1, AG2903, 30), "YYYY-APMM")</f>
        <v>2014-AP02</v>
      </c>
      <c r="DN2903">
        <f t="shared" si="90"/>
        <v>68.75</v>
      </c>
      <c r="DO2903" t="str">
        <f t="shared" si="91"/>
        <v>TILE MASON SK</v>
      </c>
    </row>
    <row r="2904" spans="1:119" x14ac:dyDescent="0.35">
      <c r="A2904" t="s">
        <v>105</v>
      </c>
      <c r="B2904">
        <v>502189</v>
      </c>
      <c r="C2904">
        <v>6359</v>
      </c>
      <c r="D2904">
        <v>124848</v>
      </c>
      <c r="E2904">
        <v>13662</v>
      </c>
      <c r="F2904">
        <v>0</v>
      </c>
      <c r="G2904" t="s">
        <v>106</v>
      </c>
      <c r="H2904" t="s">
        <v>106</v>
      </c>
      <c r="I2904" t="s">
        <v>106</v>
      </c>
      <c r="J2904" t="s">
        <v>107</v>
      </c>
      <c r="K2904" t="s">
        <v>108</v>
      </c>
      <c r="L2904" t="s">
        <v>109</v>
      </c>
      <c r="M2904" t="s">
        <v>110</v>
      </c>
      <c r="N2904" t="s">
        <v>6845</v>
      </c>
      <c r="O2904" t="s">
        <v>2929</v>
      </c>
      <c r="P2904">
        <v>8170</v>
      </c>
      <c r="Q2904">
        <v>336</v>
      </c>
      <c r="R2904">
        <v>16</v>
      </c>
      <c r="S2904">
        <v>120</v>
      </c>
      <c r="T2904">
        <v>0</v>
      </c>
      <c r="U2904">
        <v>45.5</v>
      </c>
      <c r="V2904">
        <v>45.5</v>
      </c>
      <c r="W2904">
        <v>120</v>
      </c>
      <c r="X2904">
        <v>0</v>
      </c>
      <c r="Y2904">
        <v>0</v>
      </c>
      <c r="Z2904">
        <v>0</v>
      </c>
      <c r="AD2904" s="1">
        <v>41715.333333333336</v>
      </c>
      <c r="AE2904" s="1">
        <v>41731.708333333336</v>
      </c>
      <c r="AG2904" s="1">
        <v>41665.333333333336</v>
      </c>
      <c r="AH2904" s="1">
        <v>41682.708333333336</v>
      </c>
      <c r="AI2904" s="1">
        <v>41665.333333333336</v>
      </c>
      <c r="AJ2904" s="1">
        <v>41682.708333333336</v>
      </c>
      <c r="AK2904" s="1">
        <v>41665.333333333336</v>
      </c>
      <c r="AL2904" s="1">
        <v>41682.708333333336</v>
      </c>
      <c r="AM2904" s="1">
        <v>41715.333333333336</v>
      </c>
      <c r="AN2904" s="1">
        <v>41731.708333333336</v>
      </c>
      <c r="AP2904" t="s">
        <v>113</v>
      </c>
      <c r="AU2904" t="s">
        <v>6846</v>
      </c>
      <c r="AY2904" t="s">
        <v>106</v>
      </c>
      <c r="AZ2904">
        <v>0</v>
      </c>
      <c r="BA2904">
        <v>0</v>
      </c>
      <c r="BD2904" s="3">
        <v>41321.661805555559</v>
      </c>
      <c r="BE2904" s="3">
        <v>41321.663888888892</v>
      </c>
      <c r="BF2904" t="s">
        <v>115</v>
      </c>
      <c r="BG2904" t="s">
        <v>115</v>
      </c>
      <c r="BH2904">
        <v>8149</v>
      </c>
      <c r="BM2904">
        <v>43470</v>
      </c>
      <c r="BR2904" t="s">
        <v>2854</v>
      </c>
      <c r="BS2904" t="s">
        <v>2855</v>
      </c>
      <c r="BU2904">
        <v>1</v>
      </c>
      <c r="BV2904" t="s">
        <v>118</v>
      </c>
      <c r="BX2904" t="s">
        <v>119</v>
      </c>
      <c r="BY2904" t="s">
        <v>119</v>
      </c>
      <c r="BZ2904" t="s">
        <v>119</v>
      </c>
      <c r="CA2904">
        <v>1</v>
      </c>
      <c r="CC2904" t="s">
        <v>120</v>
      </c>
      <c r="CH2904">
        <v>540</v>
      </c>
      <c r="CI2904">
        <v>42100</v>
      </c>
      <c r="CJ2904" t="s">
        <v>106</v>
      </c>
      <c r="CK2904" t="s">
        <v>106</v>
      </c>
      <c r="CL2904">
        <v>10</v>
      </c>
      <c r="CM2904" t="s">
        <v>2889</v>
      </c>
      <c r="CO2904">
        <v>124845</v>
      </c>
      <c r="CQ2904">
        <v>0</v>
      </c>
      <c r="CR2904">
        <v>0</v>
      </c>
      <c r="CS2904">
        <v>0</v>
      </c>
      <c r="CY2904" t="s">
        <v>123</v>
      </c>
      <c r="CZ2904" t="s">
        <v>124</v>
      </c>
      <c r="DD2904" t="str" cm="1">
        <f t="array" ref="DD2904">TEXT(_xlfn.SEQUENCE(1, DATEDIF(AG2904, AH2904, "m") + 1, AG2904, 30), "YYYY-APMM")</f>
        <v>2014-AP01</v>
      </c>
      <c r="DN2904">
        <f t="shared" si="90"/>
        <v>45.5</v>
      </c>
      <c r="DO2904" t="str">
        <f t="shared" si="91"/>
        <v>TILE MASON SK</v>
      </c>
    </row>
    <row r="2905" spans="1:119" x14ac:dyDescent="0.35">
      <c r="A2905" t="s">
        <v>105</v>
      </c>
      <c r="B2905">
        <v>502190</v>
      </c>
      <c r="C2905">
        <v>6359</v>
      </c>
      <c r="D2905">
        <v>124848</v>
      </c>
      <c r="E2905">
        <v>13662</v>
      </c>
      <c r="F2905">
        <v>0</v>
      </c>
      <c r="G2905" t="s">
        <v>106</v>
      </c>
      <c r="H2905" t="s">
        <v>106</v>
      </c>
      <c r="I2905" t="s">
        <v>106</v>
      </c>
      <c r="J2905" t="s">
        <v>107</v>
      </c>
      <c r="K2905" t="s">
        <v>108</v>
      </c>
      <c r="L2905" t="s">
        <v>109</v>
      </c>
      <c r="M2905" t="s">
        <v>110</v>
      </c>
      <c r="N2905" t="s">
        <v>6847</v>
      </c>
      <c r="O2905" t="s">
        <v>2932</v>
      </c>
      <c r="P2905">
        <v>8171</v>
      </c>
      <c r="Q2905">
        <v>320</v>
      </c>
      <c r="R2905">
        <v>0</v>
      </c>
      <c r="S2905">
        <v>160</v>
      </c>
      <c r="T2905">
        <v>0</v>
      </c>
      <c r="U2905">
        <v>506.25</v>
      </c>
      <c r="V2905">
        <v>506.25</v>
      </c>
      <c r="W2905">
        <v>160</v>
      </c>
      <c r="X2905">
        <v>0</v>
      </c>
      <c r="Y2905">
        <v>0</v>
      </c>
      <c r="Z2905">
        <v>0</v>
      </c>
      <c r="AD2905" s="1">
        <v>41728.333333333336</v>
      </c>
      <c r="AE2905" s="1">
        <v>41750.708333333336</v>
      </c>
      <c r="AG2905" s="1">
        <v>41680.333333333336</v>
      </c>
      <c r="AH2905" s="1">
        <v>41703.708333333336</v>
      </c>
      <c r="AI2905" s="1">
        <v>41680.333333333336</v>
      </c>
      <c r="AJ2905" s="1">
        <v>41703.708333333336</v>
      </c>
      <c r="AK2905" s="1">
        <v>41680.333333333336</v>
      </c>
      <c r="AL2905" s="1">
        <v>41703.708333333336</v>
      </c>
      <c r="AM2905" s="1">
        <v>41728.333333333336</v>
      </c>
      <c r="AN2905" s="1">
        <v>41750.708333333336</v>
      </c>
      <c r="AP2905" t="s">
        <v>113</v>
      </c>
      <c r="AU2905" t="s">
        <v>6848</v>
      </c>
      <c r="AY2905" t="s">
        <v>106</v>
      </c>
      <c r="AZ2905">
        <v>0</v>
      </c>
      <c r="BA2905">
        <v>0</v>
      </c>
      <c r="BD2905" s="3">
        <v>41321.661805555559</v>
      </c>
      <c r="BE2905" s="3">
        <v>41321.663888888892</v>
      </c>
      <c r="BF2905" t="s">
        <v>115</v>
      </c>
      <c r="BG2905" t="s">
        <v>115</v>
      </c>
      <c r="BH2905">
        <v>8149</v>
      </c>
      <c r="BM2905">
        <v>43480</v>
      </c>
      <c r="BR2905" t="s">
        <v>2893</v>
      </c>
      <c r="BS2905" t="s">
        <v>2894</v>
      </c>
      <c r="BU2905">
        <v>1</v>
      </c>
      <c r="BV2905" t="s">
        <v>118</v>
      </c>
      <c r="BX2905" t="s">
        <v>119</v>
      </c>
      <c r="BY2905" t="s">
        <v>119</v>
      </c>
      <c r="BZ2905" t="s">
        <v>119</v>
      </c>
      <c r="CA2905">
        <v>1</v>
      </c>
      <c r="CC2905" t="s">
        <v>120</v>
      </c>
      <c r="CH2905">
        <v>540</v>
      </c>
      <c r="CI2905">
        <v>42100</v>
      </c>
      <c r="CJ2905" t="s">
        <v>106</v>
      </c>
      <c r="CK2905" t="s">
        <v>106</v>
      </c>
      <c r="CL2905">
        <v>10</v>
      </c>
      <c r="CM2905" t="s">
        <v>2889</v>
      </c>
      <c r="CO2905">
        <v>124845</v>
      </c>
      <c r="CQ2905">
        <v>0</v>
      </c>
      <c r="CR2905">
        <v>0</v>
      </c>
      <c r="CS2905">
        <v>0</v>
      </c>
      <c r="CY2905" t="s">
        <v>123</v>
      </c>
      <c r="CZ2905" t="s">
        <v>124</v>
      </c>
      <c r="DD2905" t="str" cm="1">
        <f t="array" ref="DD2905">TEXT(_xlfn.SEQUENCE(1, DATEDIF(AG2905, AH2905, "m") + 1, AG2905, 30), "YYYY-APMM")</f>
        <v>2014-AP02</v>
      </c>
      <c r="DN2905">
        <f t="shared" si="90"/>
        <v>506.25</v>
      </c>
      <c r="DO2905" t="str">
        <f t="shared" si="91"/>
        <v>GRANITE MASON SK</v>
      </c>
    </row>
    <row r="2906" spans="1:119" x14ac:dyDescent="0.35">
      <c r="A2906" t="s">
        <v>105</v>
      </c>
      <c r="B2906">
        <v>502191</v>
      </c>
      <c r="C2906">
        <v>6359</v>
      </c>
      <c r="D2906">
        <v>124848</v>
      </c>
      <c r="E2906">
        <v>13662</v>
      </c>
      <c r="F2906">
        <v>0</v>
      </c>
      <c r="G2906" t="s">
        <v>106</v>
      </c>
      <c r="H2906" t="s">
        <v>106</v>
      </c>
      <c r="I2906" t="s">
        <v>106</v>
      </c>
      <c r="J2906" t="s">
        <v>107</v>
      </c>
      <c r="K2906" t="s">
        <v>108</v>
      </c>
      <c r="L2906" t="s">
        <v>109</v>
      </c>
      <c r="M2906" t="s">
        <v>110</v>
      </c>
      <c r="N2906" t="s">
        <v>6849</v>
      </c>
      <c r="O2906" t="s">
        <v>2935</v>
      </c>
      <c r="P2906">
        <v>8178</v>
      </c>
      <c r="Q2906">
        <v>288</v>
      </c>
      <c r="R2906">
        <v>0</v>
      </c>
      <c r="S2906">
        <v>160</v>
      </c>
      <c r="T2906">
        <v>0</v>
      </c>
      <c r="U2906">
        <v>1434.75</v>
      </c>
      <c r="V2906">
        <v>1434.75</v>
      </c>
      <c r="W2906">
        <v>160</v>
      </c>
      <c r="X2906">
        <v>0</v>
      </c>
      <c r="Y2906">
        <v>0</v>
      </c>
      <c r="Z2906">
        <v>0</v>
      </c>
      <c r="AD2906" s="1">
        <v>41706.333333333336</v>
      </c>
      <c r="AE2906" s="1">
        <v>41728.708333333336</v>
      </c>
      <c r="AG2906" s="1">
        <v>41662.333333333336</v>
      </c>
      <c r="AH2906" s="1">
        <v>41686.708333333336</v>
      </c>
      <c r="AI2906" s="1">
        <v>41662.333333333336</v>
      </c>
      <c r="AJ2906" s="1">
        <v>41686.708333333336</v>
      </c>
      <c r="AK2906" s="1">
        <v>41662.333333333336</v>
      </c>
      <c r="AL2906" s="1">
        <v>41686.708333333336</v>
      </c>
      <c r="AM2906" s="1">
        <v>41706.333333333336</v>
      </c>
      <c r="AN2906" s="1">
        <v>41728.708333333336</v>
      </c>
      <c r="AP2906" t="s">
        <v>113</v>
      </c>
      <c r="AU2906" t="s">
        <v>6850</v>
      </c>
      <c r="AY2906" t="s">
        <v>106</v>
      </c>
      <c r="AZ2906">
        <v>0</v>
      </c>
      <c r="BA2906">
        <v>0</v>
      </c>
      <c r="BD2906" s="3">
        <v>41321.661805555559</v>
      </c>
      <c r="BE2906" s="3">
        <v>41321.663888888892</v>
      </c>
      <c r="BF2906" t="s">
        <v>115</v>
      </c>
      <c r="BG2906" t="s">
        <v>115</v>
      </c>
      <c r="BH2906">
        <v>8149</v>
      </c>
      <c r="BM2906">
        <v>43550</v>
      </c>
      <c r="BR2906" t="s">
        <v>116</v>
      </c>
      <c r="BS2906" t="s">
        <v>117</v>
      </c>
      <c r="BU2906">
        <v>1</v>
      </c>
      <c r="BV2906" t="s">
        <v>118</v>
      </c>
      <c r="BX2906" t="s">
        <v>119</v>
      </c>
      <c r="BY2906" t="s">
        <v>119</v>
      </c>
      <c r="BZ2906" t="s">
        <v>119</v>
      </c>
      <c r="CA2906">
        <v>1</v>
      </c>
      <c r="CC2906" t="s">
        <v>120</v>
      </c>
      <c r="CH2906">
        <v>540</v>
      </c>
      <c r="CI2906">
        <v>42100</v>
      </c>
      <c r="CJ2906" t="s">
        <v>106</v>
      </c>
      <c r="CK2906" t="s">
        <v>106</v>
      </c>
      <c r="CL2906">
        <v>10</v>
      </c>
      <c r="CM2906" t="s">
        <v>2889</v>
      </c>
      <c r="CO2906">
        <v>124845</v>
      </c>
      <c r="CQ2906">
        <v>0</v>
      </c>
      <c r="CR2906">
        <v>0</v>
      </c>
      <c r="CS2906">
        <v>0</v>
      </c>
      <c r="CY2906" t="s">
        <v>123</v>
      </c>
      <c r="CZ2906" t="s">
        <v>124</v>
      </c>
      <c r="DD2906" t="str" cm="1">
        <f t="array" ref="DD2906">TEXT(_xlfn.SEQUENCE(1, DATEDIF(AG2906, AH2906, "m") + 1, AG2906, 30), "YYYY-APMM")</f>
        <v>2014-AP01</v>
      </c>
      <c r="DN2906">
        <f t="shared" si="90"/>
        <v>1434.75</v>
      </c>
      <c r="DO2906" t="str">
        <f t="shared" si="91"/>
        <v>LABOR- SUBCONTRACTOR</v>
      </c>
    </row>
    <row r="2907" spans="1:119" x14ac:dyDescent="0.35">
      <c r="A2907" t="s">
        <v>105</v>
      </c>
      <c r="B2907">
        <v>502192</v>
      </c>
      <c r="C2907">
        <v>6359</v>
      </c>
      <c r="D2907">
        <v>124848</v>
      </c>
      <c r="E2907">
        <v>13662</v>
      </c>
      <c r="F2907">
        <v>0</v>
      </c>
      <c r="G2907" t="s">
        <v>106</v>
      </c>
      <c r="H2907" t="s">
        <v>106</v>
      </c>
      <c r="I2907" t="s">
        <v>106</v>
      </c>
      <c r="J2907" t="s">
        <v>107</v>
      </c>
      <c r="K2907" t="s">
        <v>108</v>
      </c>
      <c r="L2907" t="s">
        <v>109</v>
      </c>
      <c r="M2907" t="s">
        <v>110</v>
      </c>
      <c r="N2907" t="s">
        <v>6851</v>
      </c>
      <c r="O2907" t="s">
        <v>2938</v>
      </c>
      <c r="P2907">
        <v>8178</v>
      </c>
      <c r="Q2907">
        <v>312</v>
      </c>
      <c r="R2907">
        <v>24</v>
      </c>
      <c r="S2907">
        <v>200</v>
      </c>
      <c r="T2907">
        <v>0</v>
      </c>
      <c r="U2907">
        <v>156.25</v>
      </c>
      <c r="V2907">
        <v>156.25</v>
      </c>
      <c r="W2907">
        <v>200</v>
      </c>
      <c r="X2907">
        <v>0</v>
      </c>
      <c r="Y2907">
        <v>0</v>
      </c>
      <c r="Z2907">
        <v>0</v>
      </c>
      <c r="AD2907" s="1">
        <v>41717.333333333336</v>
      </c>
      <c r="AE2907" s="1">
        <v>41745.708333333336</v>
      </c>
      <c r="AG2907" s="1">
        <v>41671.333333333336</v>
      </c>
      <c r="AH2907" s="1">
        <v>41700.708333333336</v>
      </c>
      <c r="AI2907" s="1">
        <v>41671.333333333336</v>
      </c>
      <c r="AJ2907" s="1">
        <v>41700.708333333336</v>
      </c>
      <c r="AK2907" s="1">
        <v>41671.333333333336</v>
      </c>
      <c r="AL2907" s="1">
        <v>41700.708333333336</v>
      </c>
      <c r="AM2907" s="1">
        <v>41717.333333333336</v>
      </c>
      <c r="AN2907" s="1">
        <v>41745.708333333336</v>
      </c>
      <c r="AP2907" t="s">
        <v>113</v>
      </c>
      <c r="AU2907" t="s">
        <v>6852</v>
      </c>
      <c r="AY2907" t="s">
        <v>106</v>
      </c>
      <c r="AZ2907">
        <v>0</v>
      </c>
      <c r="BA2907">
        <v>0</v>
      </c>
      <c r="BD2907" s="3">
        <v>41321.661805555559</v>
      </c>
      <c r="BE2907" s="3">
        <v>41321.663888888892</v>
      </c>
      <c r="BF2907" t="s">
        <v>115</v>
      </c>
      <c r="BG2907" t="s">
        <v>115</v>
      </c>
      <c r="BH2907">
        <v>8149</v>
      </c>
      <c r="BM2907">
        <v>43550</v>
      </c>
      <c r="BR2907" t="s">
        <v>116</v>
      </c>
      <c r="BS2907" t="s">
        <v>117</v>
      </c>
      <c r="BU2907">
        <v>1</v>
      </c>
      <c r="BV2907" t="s">
        <v>118</v>
      </c>
      <c r="BX2907" t="s">
        <v>119</v>
      </c>
      <c r="BY2907" t="s">
        <v>119</v>
      </c>
      <c r="BZ2907" t="s">
        <v>119</v>
      </c>
      <c r="CA2907">
        <v>1</v>
      </c>
      <c r="CC2907" t="s">
        <v>120</v>
      </c>
      <c r="CH2907">
        <v>540</v>
      </c>
      <c r="CI2907">
        <v>42100</v>
      </c>
      <c r="CJ2907" t="s">
        <v>106</v>
      </c>
      <c r="CK2907" t="s">
        <v>106</v>
      </c>
      <c r="CL2907">
        <v>10</v>
      </c>
      <c r="CM2907" t="s">
        <v>2889</v>
      </c>
      <c r="CO2907">
        <v>124845</v>
      </c>
      <c r="CQ2907">
        <v>0</v>
      </c>
      <c r="CR2907">
        <v>0</v>
      </c>
      <c r="CS2907">
        <v>0</v>
      </c>
      <c r="CY2907" t="s">
        <v>123</v>
      </c>
      <c r="CZ2907" t="s">
        <v>124</v>
      </c>
      <c r="DD2907" t="str" cm="1">
        <f t="array" ref="DD2907:DE2907">TEXT(_xlfn.SEQUENCE(1, DATEDIF(AG2907, AH2907, "m") + 1, AG2907, 30), "YYYY-APMM")</f>
        <v>2014-AP02</v>
      </c>
      <c r="DE2907" t="str">
        <v>2014-AP03</v>
      </c>
      <c r="DN2907">
        <f t="shared" si="90"/>
        <v>78.125</v>
      </c>
      <c r="DO2907" t="str">
        <f t="shared" si="91"/>
        <v>LABOR- SUBCONTRACTOR</v>
      </c>
    </row>
    <row r="2908" spans="1:119" x14ac:dyDescent="0.35">
      <c r="A2908" t="s">
        <v>105</v>
      </c>
      <c r="B2908">
        <v>502193</v>
      </c>
      <c r="C2908">
        <v>6359</v>
      </c>
      <c r="D2908">
        <v>124848</v>
      </c>
      <c r="E2908">
        <v>13662</v>
      </c>
      <c r="F2908">
        <v>0</v>
      </c>
      <c r="G2908" t="s">
        <v>106</v>
      </c>
      <c r="H2908" t="s">
        <v>106</v>
      </c>
      <c r="I2908" t="s">
        <v>106</v>
      </c>
      <c r="J2908" t="s">
        <v>107</v>
      </c>
      <c r="K2908" t="s">
        <v>108</v>
      </c>
      <c r="L2908" t="s">
        <v>109</v>
      </c>
      <c r="M2908" t="s">
        <v>110</v>
      </c>
      <c r="N2908" t="s">
        <v>6853</v>
      </c>
      <c r="O2908" t="s">
        <v>2941</v>
      </c>
      <c r="P2908">
        <v>8178</v>
      </c>
      <c r="Q2908">
        <v>288</v>
      </c>
      <c r="R2908">
        <v>0</v>
      </c>
      <c r="S2908">
        <v>200</v>
      </c>
      <c r="T2908">
        <v>0</v>
      </c>
      <c r="U2908">
        <v>1298.71</v>
      </c>
      <c r="V2908">
        <v>1298.71</v>
      </c>
      <c r="W2908">
        <v>200</v>
      </c>
      <c r="X2908">
        <v>0</v>
      </c>
      <c r="Y2908">
        <v>0</v>
      </c>
      <c r="Z2908">
        <v>0</v>
      </c>
      <c r="AD2908" s="1">
        <v>41717.333333333336</v>
      </c>
      <c r="AE2908" s="1">
        <v>41745.708333333336</v>
      </c>
      <c r="AG2908" s="1">
        <v>41674.333333333336</v>
      </c>
      <c r="AH2908" s="1">
        <v>41703.708333333336</v>
      </c>
      <c r="AI2908" s="1">
        <v>41674.333333333336</v>
      </c>
      <c r="AJ2908" s="1">
        <v>41703.708333333336</v>
      </c>
      <c r="AK2908" s="1">
        <v>41674.333333333336</v>
      </c>
      <c r="AL2908" s="1">
        <v>41703.708333333336</v>
      </c>
      <c r="AM2908" s="1">
        <v>41717.333333333336</v>
      </c>
      <c r="AN2908" s="1">
        <v>41745.708333333336</v>
      </c>
      <c r="AP2908" t="s">
        <v>113</v>
      </c>
      <c r="AU2908" t="s">
        <v>6854</v>
      </c>
      <c r="AY2908" t="s">
        <v>106</v>
      </c>
      <c r="AZ2908">
        <v>0</v>
      </c>
      <c r="BA2908">
        <v>0</v>
      </c>
      <c r="BD2908" s="3">
        <v>41321.661805555559</v>
      </c>
      <c r="BE2908" s="3">
        <v>41321.663888888892</v>
      </c>
      <c r="BF2908" t="s">
        <v>115</v>
      </c>
      <c r="BG2908" t="s">
        <v>115</v>
      </c>
      <c r="BH2908">
        <v>8149</v>
      </c>
      <c r="BM2908">
        <v>43550</v>
      </c>
      <c r="BR2908" t="s">
        <v>116</v>
      </c>
      <c r="BS2908" t="s">
        <v>117</v>
      </c>
      <c r="BU2908">
        <v>1</v>
      </c>
      <c r="BV2908" t="s">
        <v>118</v>
      </c>
      <c r="BX2908" t="s">
        <v>119</v>
      </c>
      <c r="BY2908" t="s">
        <v>119</v>
      </c>
      <c r="BZ2908" t="s">
        <v>119</v>
      </c>
      <c r="CA2908">
        <v>1</v>
      </c>
      <c r="CC2908" t="s">
        <v>120</v>
      </c>
      <c r="CH2908">
        <v>540</v>
      </c>
      <c r="CI2908">
        <v>42100</v>
      </c>
      <c r="CJ2908" t="s">
        <v>106</v>
      </c>
      <c r="CK2908" t="s">
        <v>106</v>
      </c>
      <c r="CL2908">
        <v>10</v>
      </c>
      <c r="CM2908" t="s">
        <v>2889</v>
      </c>
      <c r="CO2908">
        <v>124845</v>
      </c>
      <c r="CQ2908">
        <v>0</v>
      </c>
      <c r="CR2908">
        <v>0</v>
      </c>
      <c r="CS2908">
        <v>0</v>
      </c>
      <c r="CY2908" t="s">
        <v>123</v>
      </c>
      <c r="CZ2908" t="s">
        <v>124</v>
      </c>
      <c r="DD2908" t="str" cm="1">
        <f t="array" ref="DD2908:DE2908">TEXT(_xlfn.SEQUENCE(1, DATEDIF(AG2908, AH2908, "m") + 1, AG2908, 30), "YYYY-APMM")</f>
        <v>2014-AP02</v>
      </c>
      <c r="DE2908" t="str">
        <v>2014-AP03</v>
      </c>
      <c r="DN2908">
        <f t="shared" si="90"/>
        <v>649.35500000000002</v>
      </c>
      <c r="DO2908" t="str">
        <f t="shared" si="91"/>
        <v>LABOR- SUBCONTRACTOR</v>
      </c>
    </row>
    <row r="2909" spans="1:119" x14ac:dyDescent="0.35">
      <c r="A2909" t="s">
        <v>105</v>
      </c>
      <c r="B2909">
        <v>502194</v>
      </c>
      <c r="C2909">
        <v>6359</v>
      </c>
      <c r="D2909">
        <v>124848</v>
      </c>
      <c r="E2909">
        <v>13662</v>
      </c>
      <c r="F2909">
        <v>0</v>
      </c>
      <c r="G2909" t="s">
        <v>106</v>
      </c>
      <c r="H2909" t="s">
        <v>106</v>
      </c>
      <c r="I2909" t="s">
        <v>106</v>
      </c>
      <c r="J2909" t="s">
        <v>107</v>
      </c>
      <c r="K2909" t="s">
        <v>108</v>
      </c>
      <c r="L2909" t="s">
        <v>109</v>
      </c>
      <c r="M2909" t="s">
        <v>110</v>
      </c>
      <c r="N2909" t="s">
        <v>6855</v>
      </c>
      <c r="O2909" t="s">
        <v>2986</v>
      </c>
      <c r="P2909">
        <v>8178</v>
      </c>
      <c r="Q2909">
        <v>320</v>
      </c>
      <c r="R2909">
        <v>0</v>
      </c>
      <c r="S2909">
        <v>120</v>
      </c>
      <c r="T2909">
        <v>0</v>
      </c>
      <c r="U2909">
        <v>412.5</v>
      </c>
      <c r="V2909">
        <v>412.5</v>
      </c>
      <c r="W2909">
        <v>120</v>
      </c>
      <c r="X2909">
        <v>0</v>
      </c>
      <c r="Y2909">
        <v>0</v>
      </c>
      <c r="Z2909">
        <v>0</v>
      </c>
      <c r="AD2909" s="1">
        <v>41742.333333333336</v>
      </c>
      <c r="AE2909" s="1">
        <v>41758.708333333336</v>
      </c>
      <c r="AG2909" s="1">
        <v>41695.333333333336</v>
      </c>
      <c r="AH2909" s="1">
        <v>41711.708333333336</v>
      </c>
      <c r="AI2909" s="1">
        <v>41695.333333333336</v>
      </c>
      <c r="AJ2909" s="1">
        <v>41711.708333333336</v>
      </c>
      <c r="AK2909" s="1">
        <v>41695.333333333336</v>
      </c>
      <c r="AL2909" s="1">
        <v>41711.708333333336</v>
      </c>
      <c r="AM2909" s="1">
        <v>41742.333333333336</v>
      </c>
      <c r="AN2909" s="1">
        <v>41758.708333333336</v>
      </c>
      <c r="AP2909" t="s">
        <v>113</v>
      </c>
      <c r="AU2909" t="s">
        <v>6856</v>
      </c>
      <c r="AY2909" t="s">
        <v>106</v>
      </c>
      <c r="AZ2909">
        <v>0</v>
      </c>
      <c r="BA2909">
        <v>0</v>
      </c>
      <c r="BD2909" s="3">
        <v>41321.661805555559</v>
      </c>
      <c r="BE2909" s="3">
        <v>41321.663888888892</v>
      </c>
      <c r="BF2909" t="s">
        <v>115</v>
      </c>
      <c r="BG2909" t="s">
        <v>115</v>
      </c>
      <c r="BH2909">
        <v>8149</v>
      </c>
      <c r="BM2909">
        <v>43550</v>
      </c>
      <c r="BR2909" t="s">
        <v>116</v>
      </c>
      <c r="BS2909" t="s">
        <v>117</v>
      </c>
      <c r="BU2909">
        <v>1</v>
      </c>
      <c r="BV2909" t="s">
        <v>118</v>
      </c>
      <c r="BX2909" t="s">
        <v>119</v>
      </c>
      <c r="BY2909" t="s">
        <v>119</v>
      </c>
      <c r="BZ2909" t="s">
        <v>119</v>
      </c>
      <c r="CA2909">
        <v>1</v>
      </c>
      <c r="CC2909" t="s">
        <v>120</v>
      </c>
      <c r="CH2909">
        <v>540</v>
      </c>
      <c r="CI2909">
        <v>42100</v>
      </c>
      <c r="CJ2909" t="s">
        <v>106</v>
      </c>
      <c r="CK2909" t="s">
        <v>106</v>
      </c>
      <c r="CL2909">
        <v>10</v>
      </c>
      <c r="CM2909" t="s">
        <v>2889</v>
      </c>
      <c r="CO2909">
        <v>124845</v>
      </c>
      <c r="CQ2909">
        <v>0</v>
      </c>
      <c r="CR2909">
        <v>0</v>
      </c>
      <c r="CS2909">
        <v>0</v>
      </c>
      <c r="CY2909" t="s">
        <v>123</v>
      </c>
      <c r="CZ2909" t="s">
        <v>124</v>
      </c>
      <c r="DD2909" t="str" cm="1">
        <f t="array" ref="DD2909">TEXT(_xlfn.SEQUENCE(1, DATEDIF(AG2909, AH2909, "m") + 1, AG2909, 30), "YYYY-APMM")</f>
        <v>2014-AP02</v>
      </c>
      <c r="DN2909">
        <f t="shared" si="90"/>
        <v>412.5</v>
      </c>
      <c r="DO2909" t="str">
        <f t="shared" si="91"/>
        <v>LABOR- SUBCONTRACTOR</v>
      </c>
    </row>
    <row r="2910" spans="1:119" x14ac:dyDescent="0.35">
      <c r="A2910" t="s">
        <v>105</v>
      </c>
      <c r="B2910">
        <v>502195</v>
      </c>
      <c r="C2910">
        <v>6359</v>
      </c>
      <c r="D2910">
        <v>124848</v>
      </c>
      <c r="E2910">
        <v>13662</v>
      </c>
      <c r="F2910">
        <v>0</v>
      </c>
      <c r="G2910" t="s">
        <v>106</v>
      </c>
      <c r="H2910" t="s">
        <v>106</v>
      </c>
      <c r="I2910" t="s">
        <v>106</v>
      </c>
      <c r="J2910" t="s">
        <v>107</v>
      </c>
      <c r="K2910" t="s">
        <v>108</v>
      </c>
      <c r="L2910" t="s">
        <v>109</v>
      </c>
      <c r="M2910" t="s">
        <v>110</v>
      </c>
      <c r="N2910" t="s">
        <v>6857</v>
      </c>
      <c r="O2910" t="s">
        <v>2902</v>
      </c>
      <c r="P2910">
        <v>8178</v>
      </c>
      <c r="Q2910">
        <v>320</v>
      </c>
      <c r="R2910">
        <v>0</v>
      </c>
      <c r="S2910">
        <v>120</v>
      </c>
      <c r="T2910">
        <v>0</v>
      </c>
      <c r="U2910">
        <v>99</v>
      </c>
      <c r="V2910">
        <v>99</v>
      </c>
      <c r="W2910">
        <v>120</v>
      </c>
      <c r="X2910">
        <v>0</v>
      </c>
      <c r="Y2910">
        <v>0</v>
      </c>
      <c r="Z2910">
        <v>0</v>
      </c>
      <c r="AD2910" s="1">
        <v>41748.333333333336</v>
      </c>
      <c r="AE2910" s="1">
        <v>41764.708333333336</v>
      </c>
      <c r="AG2910" s="1">
        <v>41701.333333333336</v>
      </c>
      <c r="AH2910" s="1">
        <v>41717.708333333336</v>
      </c>
      <c r="AI2910" s="1">
        <v>41701.333333333336</v>
      </c>
      <c r="AJ2910" s="1">
        <v>41717.708333333336</v>
      </c>
      <c r="AK2910" s="1">
        <v>41701.333333333336</v>
      </c>
      <c r="AL2910" s="1">
        <v>41717.708333333336</v>
      </c>
      <c r="AM2910" s="1">
        <v>41748.333333333336</v>
      </c>
      <c r="AN2910" s="1">
        <v>41764.708333333336</v>
      </c>
      <c r="AP2910" t="s">
        <v>113</v>
      </c>
      <c r="AU2910" t="s">
        <v>6858</v>
      </c>
      <c r="AY2910" t="s">
        <v>106</v>
      </c>
      <c r="AZ2910">
        <v>0</v>
      </c>
      <c r="BA2910">
        <v>0</v>
      </c>
      <c r="BD2910" s="3">
        <v>41321.661805555559</v>
      </c>
      <c r="BE2910" s="3">
        <v>41321.663888888892</v>
      </c>
      <c r="BF2910" t="s">
        <v>115</v>
      </c>
      <c r="BG2910" t="s">
        <v>115</v>
      </c>
      <c r="BH2910">
        <v>8149</v>
      </c>
      <c r="BM2910">
        <v>43550</v>
      </c>
      <c r="BR2910" t="s">
        <v>116</v>
      </c>
      <c r="BS2910" t="s">
        <v>117</v>
      </c>
      <c r="BU2910">
        <v>1</v>
      </c>
      <c r="BV2910" t="s">
        <v>118</v>
      </c>
      <c r="BX2910" t="s">
        <v>119</v>
      </c>
      <c r="BY2910" t="s">
        <v>119</v>
      </c>
      <c r="BZ2910" t="s">
        <v>119</v>
      </c>
      <c r="CA2910">
        <v>1</v>
      </c>
      <c r="CC2910" t="s">
        <v>120</v>
      </c>
      <c r="CH2910">
        <v>540</v>
      </c>
      <c r="CI2910">
        <v>42100</v>
      </c>
      <c r="CJ2910" t="s">
        <v>106</v>
      </c>
      <c r="CK2910" t="s">
        <v>106</v>
      </c>
      <c r="CL2910">
        <v>10</v>
      </c>
      <c r="CM2910" t="s">
        <v>2889</v>
      </c>
      <c r="CO2910">
        <v>124845</v>
      </c>
      <c r="CQ2910">
        <v>0</v>
      </c>
      <c r="CR2910">
        <v>0</v>
      </c>
      <c r="CS2910">
        <v>0</v>
      </c>
      <c r="CY2910" t="s">
        <v>123</v>
      </c>
      <c r="CZ2910" t="s">
        <v>124</v>
      </c>
      <c r="DD2910" t="str" cm="1">
        <f t="array" ref="DD2910">TEXT(_xlfn.SEQUENCE(1, DATEDIF(AG2910, AH2910, "m") + 1, AG2910, 30), "YYYY-APMM")</f>
        <v>2014-AP03</v>
      </c>
      <c r="DN2910">
        <f t="shared" si="90"/>
        <v>99</v>
      </c>
      <c r="DO2910" t="str">
        <f t="shared" si="91"/>
        <v>LABOR- SUBCONTRACTOR</v>
      </c>
    </row>
    <row r="2911" spans="1:119" x14ac:dyDescent="0.35">
      <c r="A2911" t="s">
        <v>105</v>
      </c>
      <c r="B2911">
        <v>502196</v>
      </c>
      <c r="C2911">
        <v>6359</v>
      </c>
      <c r="D2911">
        <v>124848</v>
      </c>
      <c r="E2911">
        <v>13662</v>
      </c>
      <c r="F2911">
        <v>0</v>
      </c>
      <c r="G2911" t="s">
        <v>106</v>
      </c>
      <c r="H2911" t="s">
        <v>106</v>
      </c>
      <c r="I2911" t="s">
        <v>106</v>
      </c>
      <c r="J2911" t="s">
        <v>107</v>
      </c>
      <c r="K2911" t="s">
        <v>108</v>
      </c>
      <c r="L2911" t="s">
        <v>109</v>
      </c>
      <c r="M2911" t="s">
        <v>110</v>
      </c>
      <c r="N2911" t="s">
        <v>6859</v>
      </c>
      <c r="O2911" t="s">
        <v>2947</v>
      </c>
      <c r="P2911">
        <v>8178</v>
      </c>
      <c r="Q2911">
        <v>400</v>
      </c>
      <c r="R2911">
        <v>40</v>
      </c>
      <c r="S2911">
        <v>160</v>
      </c>
      <c r="T2911">
        <v>0</v>
      </c>
      <c r="U2911">
        <v>220</v>
      </c>
      <c r="V2911">
        <v>220</v>
      </c>
      <c r="W2911">
        <v>160</v>
      </c>
      <c r="X2911">
        <v>0</v>
      </c>
      <c r="Y2911">
        <v>0</v>
      </c>
      <c r="Z2911">
        <v>0</v>
      </c>
      <c r="AD2911" s="1">
        <v>41766.333333333336</v>
      </c>
      <c r="AE2911" s="1">
        <v>41788.708333333336</v>
      </c>
      <c r="AG2911" s="1">
        <v>41708.333333333336</v>
      </c>
      <c r="AH2911" s="1">
        <v>41730.708333333336</v>
      </c>
      <c r="AI2911" s="1">
        <v>41708.333333333336</v>
      </c>
      <c r="AJ2911" s="1">
        <v>41730.708333333336</v>
      </c>
      <c r="AK2911" s="1">
        <v>41708.333333333336</v>
      </c>
      <c r="AL2911" s="1">
        <v>41730.708333333336</v>
      </c>
      <c r="AM2911" s="1">
        <v>41766.333333333336</v>
      </c>
      <c r="AN2911" s="1">
        <v>41788.708333333336</v>
      </c>
      <c r="AP2911" t="s">
        <v>113</v>
      </c>
      <c r="AU2911" t="s">
        <v>6860</v>
      </c>
      <c r="AY2911" t="s">
        <v>106</v>
      </c>
      <c r="AZ2911">
        <v>0</v>
      </c>
      <c r="BA2911">
        <v>0</v>
      </c>
      <c r="BD2911" s="3">
        <v>41321.661805555559</v>
      </c>
      <c r="BE2911" s="3">
        <v>41321.663888888892</v>
      </c>
      <c r="BF2911" t="s">
        <v>115</v>
      </c>
      <c r="BG2911" t="s">
        <v>115</v>
      </c>
      <c r="BH2911">
        <v>8149</v>
      </c>
      <c r="BM2911">
        <v>43550</v>
      </c>
      <c r="BR2911" t="s">
        <v>116</v>
      </c>
      <c r="BS2911" t="s">
        <v>117</v>
      </c>
      <c r="BU2911">
        <v>1</v>
      </c>
      <c r="BV2911" t="s">
        <v>118</v>
      </c>
      <c r="BX2911" t="s">
        <v>119</v>
      </c>
      <c r="BY2911" t="s">
        <v>119</v>
      </c>
      <c r="BZ2911" t="s">
        <v>119</v>
      </c>
      <c r="CA2911">
        <v>1</v>
      </c>
      <c r="CC2911" t="s">
        <v>120</v>
      </c>
      <c r="CH2911">
        <v>540</v>
      </c>
      <c r="CI2911">
        <v>42100</v>
      </c>
      <c r="CJ2911" t="s">
        <v>106</v>
      </c>
      <c r="CK2911" t="s">
        <v>106</v>
      </c>
      <c r="CL2911">
        <v>10</v>
      </c>
      <c r="CM2911" t="s">
        <v>2889</v>
      </c>
      <c r="CO2911">
        <v>124845</v>
      </c>
      <c r="CQ2911">
        <v>0</v>
      </c>
      <c r="CR2911">
        <v>0</v>
      </c>
      <c r="CS2911">
        <v>0</v>
      </c>
      <c r="CY2911" t="s">
        <v>123</v>
      </c>
      <c r="CZ2911" t="s">
        <v>124</v>
      </c>
      <c r="DD2911" t="str" cm="1">
        <f t="array" ref="DD2911">TEXT(_xlfn.SEQUENCE(1, DATEDIF(AG2911, AH2911, "m") + 1, AG2911, 30), "YYYY-APMM")</f>
        <v>2014-AP03</v>
      </c>
      <c r="DN2911">
        <f t="shared" si="90"/>
        <v>220</v>
      </c>
      <c r="DO2911" t="str">
        <f t="shared" si="91"/>
        <v>LABOR- SUBCONTRACTOR</v>
      </c>
    </row>
    <row r="2912" spans="1:119" x14ac:dyDescent="0.35">
      <c r="A2912" t="s">
        <v>105</v>
      </c>
      <c r="B2912">
        <v>502197</v>
      </c>
      <c r="C2912">
        <v>6359</v>
      </c>
      <c r="D2912">
        <v>124848</v>
      </c>
      <c r="E2912">
        <v>13662</v>
      </c>
      <c r="F2912">
        <v>0</v>
      </c>
      <c r="G2912" t="s">
        <v>106</v>
      </c>
      <c r="H2912" t="s">
        <v>106</v>
      </c>
      <c r="I2912" t="s">
        <v>106</v>
      </c>
      <c r="J2912" t="s">
        <v>107</v>
      </c>
      <c r="K2912" t="s">
        <v>108</v>
      </c>
      <c r="L2912" t="s">
        <v>109</v>
      </c>
      <c r="M2912" t="s">
        <v>110</v>
      </c>
      <c r="N2912" t="s">
        <v>6861</v>
      </c>
      <c r="O2912" t="s">
        <v>2887</v>
      </c>
      <c r="P2912">
        <v>8178</v>
      </c>
      <c r="Q2912">
        <v>320</v>
      </c>
      <c r="R2912">
        <v>0</v>
      </c>
      <c r="S2912">
        <v>160</v>
      </c>
      <c r="T2912">
        <v>0</v>
      </c>
      <c r="U2912">
        <v>792</v>
      </c>
      <c r="V2912">
        <v>792</v>
      </c>
      <c r="W2912">
        <v>160</v>
      </c>
      <c r="X2912">
        <v>0</v>
      </c>
      <c r="Y2912">
        <v>0</v>
      </c>
      <c r="Z2912">
        <v>0</v>
      </c>
      <c r="AD2912" s="1">
        <v>41753.333333333336</v>
      </c>
      <c r="AE2912" s="1">
        <v>41776.708333333336</v>
      </c>
      <c r="AG2912" s="1">
        <v>41707.333333333336</v>
      </c>
      <c r="AH2912" s="1">
        <v>41729.708333333336</v>
      </c>
      <c r="AI2912" s="1">
        <v>41707.333333333336</v>
      </c>
      <c r="AJ2912" s="1">
        <v>41729.708333333336</v>
      </c>
      <c r="AK2912" s="1">
        <v>41707.333333333336</v>
      </c>
      <c r="AL2912" s="1">
        <v>41729.708333333336</v>
      </c>
      <c r="AM2912" s="1">
        <v>41753.333333333336</v>
      </c>
      <c r="AN2912" s="1">
        <v>41776.708333333336</v>
      </c>
      <c r="AP2912" t="s">
        <v>113</v>
      </c>
      <c r="AU2912" t="s">
        <v>6862</v>
      </c>
      <c r="AY2912" t="s">
        <v>106</v>
      </c>
      <c r="AZ2912">
        <v>0</v>
      </c>
      <c r="BA2912">
        <v>0</v>
      </c>
      <c r="BD2912" s="3">
        <v>41321.661805555559</v>
      </c>
      <c r="BE2912" s="3">
        <v>41321.663888888892</v>
      </c>
      <c r="BF2912" t="s">
        <v>115</v>
      </c>
      <c r="BG2912" t="s">
        <v>115</v>
      </c>
      <c r="BH2912">
        <v>8149</v>
      </c>
      <c r="BM2912">
        <v>43550</v>
      </c>
      <c r="BR2912" t="s">
        <v>116</v>
      </c>
      <c r="BS2912" t="s">
        <v>117</v>
      </c>
      <c r="BU2912">
        <v>1</v>
      </c>
      <c r="BV2912" t="s">
        <v>118</v>
      </c>
      <c r="BX2912" t="s">
        <v>119</v>
      </c>
      <c r="BY2912" t="s">
        <v>119</v>
      </c>
      <c r="BZ2912" t="s">
        <v>119</v>
      </c>
      <c r="CA2912">
        <v>1</v>
      </c>
      <c r="CC2912" t="s">
        <v>120</v>
      </c>
      <c r="CH2912">
        <v>540</v>
      </c>
      <c r="CI2912">
        <v>42100</v>
      </c>
      <c r="CJ2912" t="s">
        <v>106</v>
      </c>
      <c r="CK2912" t="s">
        <v>106</v>
      </c>
      <c r="CL2912">
        <v>10</v>
      </c>
      <c r="CM2912" t="s">
        <v>2889</v>
      </c>
      <c r="CO2912">
        <v>124845</v>
      </c>
      <c r="CQ2912">
        <v>0</v>
      </c>
      <c r="CR2912">
        <v>0</v>
      </c>
      <c r="CS2912">
        <v>0</v>
      </c>
      <c r="CY2912" t="s">
        <v>123</v>
      </c>
      <c r="CZ2912" t="s">
        <v>124</v>
      </c>
      <c r="DD2912" t="str" cm="1">
        <f t="array" ref="DD2912">TEXT(_xlfn.SEQUENCE(1, DATEDIF(AG2912, AH2912, "m") + 1, AG2912, 30), "YYYY-APMM")</f>
        <v>2014-AP03</v>
      </c>
      <c r="DN2912">
        <f t="shared" si="90"/>
        <v>792</v>
      </c>
      <c r="DO2912" t="str">
        <f t="shared" si="91"/>
        <v>LABOR- SUBCONTRACTOR</v>
      </c>
    </row>
    <row r="2913" spans="1:119" x14ac:dyDescent="0.35">
      <c r="A2913" t="s">
        <v>105</v>
      </c>
      <c r="B2913">
        <v>502198</v>
      </c>
      <c r="C2913">
        <v>6359</v>
      </c>
      <c r="D2913">
        <v>124848</v>
      </c>
      <c r="E2913">
        <v>13662</v>
      </c>
      <c r="F2913">
        <v>0</v>
      </c>
      <c r="G2913" t="s">
        <v>106</v>
      </c>
      <c r="H2913" t="s">
        <v>106</v>
      </c>
      <c r="I2913" t="s">
        <v>106</v>
      </c>
      <c r="J2913" t="s">
        <v>107</v>
      </c>
      <c r="K2913" t="s">
        <v>108</v>
      </c>
      <c r="L2913" t="s">
        <v>109</v>
      </c>
      <c r="M2913" t="s">
        <v>110</v>
      </c>
      <c r="N2913" t="s">
        <v>6863</v>
      </c>
      <c r="O2913" t="s">
        <v>2891</v>
      </c>
      <c r="P2913">
        <v>8171</v>
      </c>
      <c r="Q2913">
        <v>320</v>
      </c>
      <c r="R2913">
        <v>0</v>
      </c>
      <c r="S2913">
        <v>120</v>
      </c>
      <c r="T2913">
        <v>0</v>
      </c>
      <c r="U2913">
        <v>132</v>
      </c>
      <c r="V2913">
        <v>132</v>
      </c>
      <c r="W2913">
        <v>120</v>
      </c>
      <c r="X2913">
        <v>0</v>
      </c>
      <c r="Y2913">
        <v>0</v>
      </c>
      <c r="Z2913">
        <v>0</v>
      </c>
      <c r="AD2913" s="1">
        <v>41766.333333333336</v>
      </c>
      <c r="AE2913" s="1">
        <v>41783.708333333336</v>
      </c>
      <c r="AG2913" s="1">
        <v>41720.333333333336</v>
      </c>
      <c r="AH2913" s="1">
        <v>41736.708333333336</v>
      </c>
      <c r="AI2913" s="1">
        <v>41720.333333333336</v>
      </c>
      <c r="AJ2913" s="1">
        <v>41736.708333333336</v>
      </c>
      <c r="AK2913" s="1">
        <v>41720.333333333336</v>
      </c>
      <c r="AL2913" s="1">
        <v>41736.708333333336</v>
      </c>
      <c r="AM2913" s="1">
        <v>41766.333333333336</v>
      </c>
      <c r="AN2913" s="1">
        <v>41783.708333333336</v>
      </c>
      <c r="AP2913" t="s">
        <v>113</v>
      </c>
      <c r="AU2913" t="s">
        <v>6864</v>
      </c>
      <c r="AY2913" t="s">
        <v>106</v>
      </c>
      <c r="AZ2913">
        <v>0</v>
      </c>
      <c r="BA2913">
        <v>0</v>
      </c>
      <c r="BD2913" s="3">
        <v>41321.661805555559</v>
      </c>
      <c r="BE2913" s="3">
        <v>41321.663888888892</v>
      </c>
      <c r="BF2913" t="s">
        <v>115</v>
      </c>
      <c r="BG2913" t="s">
        <v>115</v>
      </c>
      <c r="BH2913">
        <v>8149</v>
      </c>
      <c r="BM2913">
        <v>43480</v>
      </c>
      <c r="BR2913" t="s">
        <v>2893</v>
      </c>
      <c r="BS2913" t="s">
        <v>2894</v>
      </c>
      <c r="BU2913">
        <v>1</v>
      </c>
      <c r="BV2913" t="s">
        <v>118</v>
      </c>
      <c r="BX2913" t="s">
        <v>119</v>
      </c>
      <c r="BY2913" t="s">
        <v>119</v>
      </c>
      <c r="BZ2913" t="s">
        <v>119</v>
      </c>
      <c r="CA2913">
        <v>1</v>
      </c>
      <c r="CC2913" t="s">
        <v>120</v>
      </c>
      <c r="CH2913">
        <v>540</v>
      </c>
      <c r="CI2913">
        <v>42100</v>
      </c>
      <c r="CJ2913" t="s">
        <v>106</v>
      </c>
      <c r="CK2913" t="s">
        <v>106</v>
      </c>
      <c r="CL2913">
        <v>10</v>
      </c>
      <c r="CM2913" t="s">
        <v>2889</v>
      </c>
      <c r="CO2913">
        <v>124845</v>
      </c>
      <c r="CQ2913">
        <v>0</v>
      </c>
      <c r="CR2913">
        <v>0</v>
      </c>
      <c r="CS2913">
        <v>0</v>
      </c>
      <c r="CY2913" t="s">
        <v>123</v>
      </c>
      <c r="CZ2913" t="s">
        <v>124</v>
      </c>
      <c r="DD2913" t="str" cm="1">
        <f t="array" ref="DD2913">TEXT(_xlfn.SEQUENCE(1, DATEDIF(AG2913, AH2913, "m") + 1, AG2913, 30), "YYYY-APMM")</f>
        <v>2014-AP03</v>
      </c>
      <c r="DN2913">
        <f t="shared" si="90"/>
        <v>132</v>
      </c>
      <c r="DO2913" t="str">
        <f t="shared" si="91"/>
        <v>GRANITE MASON SK</v>
      </c>
    </row>
    <row r="2914" spans="1:119" x14ac:dyDescent="0.35">
      <c r="A2914" t="s">
        <v>105</v>
      </c>
      <c r="B2914">
        <v>502199</v>
      </c>
      <c r="C2914">
        <v>6359</v>
      </c>
      <c r="D2914">
        <v>124848</v>
      </c>
      <c r="E2914">
        <v>13662</v>
      </c>
      <c r="F2914">
        <v>0</v>
      </c>
      <c r="G2914" t="s">
        <v>106</v>
      </c>
      <c r="H2914" t="s">
        <v>106</v>
      </c>
      <c r="I2914" t="s">
        <v>106</v>
      </c>
      <c r="J2914" t="s">
        <v>107</v>
      </c>
      <c r="K2914" t="s">
        <v>108</v>
      </c>
      <c r="L2914" t="s">
        <v>109</v>
      </c>
      <c r="M2914" t="s">
        <v>110</v>
      </c>
      <c r="N2914" t="s">
        <v>6865</v>
      </c>
      <c r="O2914" t="s">
        <v>2896</v>
      </c>
      <c r="P2914">
        <v>8178</v>
      </c>
      <c r="Q2914">
        <v>360</v>
      </c>
      <c r="R2914">
        <v>40</v>
      </c>
      <c r="S2914">
        <v>160</v>
      </c>
      <c r="T2914">
        <v>0</v>
      </c>
      <c r="U2914">
        <v>47.25</v>
      </c>
      <c r="V2914">
        <v>47.25</v>
      </c>
      <c r="W2914">
        <v>160</v>
      </c>
      <c r="X2914">
        <v>0</v>
      </c>
      <c r="Y2914">
        <v>0</v>
      </c>
      <c r="Z2914">
        <v>0</v>
      </c>
      <c r="AD2914" s="1">
        <v>41767.333333333336</v>
      </c>
      <c r="AE2914" s="1">
        <v>41790.708333333336</v>
      </c>
      <c r="AG2914" s="1">
        <v>41715.333333333336</v>
      </c>
      <c r="AH2914" s="1">
        <v>41737.708333333336</v>
      </c>
      <c r="AI2914" s="1">
        <v>41715.333333333336</v>
      </c>
      <c r="AJ2914" s="1">
        <v>41737.708333333336</v>
      </c>
      <c r="AK2914" s="1">
        <v>41715.333333333336</v>
      </c>
      <c r="AL2914" s="1">
        <v>41737.708333333336</v>
      </c>
      <c r="AM2914" s="1">
        <v>41767.333333333336</v>
      </c>
      <c r="AN2914" s="1">
        <v>41790.708333333336</v>
      </c>
      <c r="AP2914" t="s">
        <v>113</v>
      </c>
      <c r="AU2914" t="s">
        <v>6866</v>
      </c>
      <c r="AY2914" t="s">
        <v>106</v>
      </c>
      <c r="AZ2914">
        <v>0</v>
      </c>
      <c r="BA2914">
        <v>0</v>
      </c>
      <c r="BD2914" s="3">
        <v>41321.661805555559</v>
      </c>
      <c r="BE2914" s="3">
        <v>41321.663888888892</v>
      </c>
      <c r="BF2914" t="s">
        <v>115</v>
      </c>
      <c r="BG2914" t="s">
        <v>115</v>
      </c>
      <c r="BH2914">
        <v>8149</v>
      </c>
      <c r="BM2914">
        <v>43550</v>
      </c>
      <c r="BR2914" t="s">
        <v>116</v>
      </c>
      <c r="BS2914" t="s">
        <v>117</v>
      </c>
      <c r="BU2914">
        <v>1</v>
      </c>
      <c r="BV2914" t="s">
        <v>118</v>
      </c>
      <c r="BX2914" t="s">
        <v>119</v>
      </c>
      <c r="BY2914" t="s">
        <v>119</v>
      </c>
      <c r="BZ2914" t="s">
        <v>119</v>
      </c>
      <c r="CA2914">
        <v>1</v>
      </c>
      <c r="CC2914" t="s">
        <v>120</v>
      </c>
      <c r="CH2914">
        <v>540</v>
      </c>
      <c r="CI2914">
        <v>42100</v>
      </c>
      <c r="CJ2914" t="s">
        <v>106</v>
      </c>
      <c r="CK2914" t="s">
        <v>106</v>
      </c>
      <c r="CL2914">
        <v>10</v>
      </c>
      <c r="CM2914" t="s">
        <v>2889</v>
      </c>
      <c r="CO2914">
        <v>124845</v>
      </c>
      <c r="CQ2914">
        <v>0</v>
      </c>
      <c r="CR2914">
        <v>0</v>
      </c>
      <c r="CS2914">
        <v>0</v>
      </c>
      <c r="CY2914" t="s">
        <v>123</v>
      </c>
      <c r="CZ2914" t="s">
        <v>124</v>
      </c>
      <c r="DD2914" t="str" cm="1">
        <f t="array" ref="DD2914">TEXT(_xlfn.SEQUENCE(1, DATEDIF(AG2914, AH2914, "m") + 1, AG2914, 30), "YYYY-APMM")</f>
        <v>2014-AP03</v>
      </c>
      <c r="DN2914">
        <f t="shared" si="90"/>
        <v>47.25</v>
      </c>
      <c r="DO2914" t="str">
        <f t="shared" si="91"/>
        <v>LABOR- SUBCONTRACTOR</v>
      </c>
    </row>
    <row r="2915" spans="1:119" x14ac:dyDescent="0.35">
      <c r="A2915" t="s">
        <v>105</v>
      </c>
      <c r="B2915">
        <v>502200</v>
      </c>
      <c r="C2915">
        <v>6359</v>
      </c>
      <c r="D2915">
        <v>124848</v>
      </c>
      <c r="E2915">
        <v>13662</v>
      </c>
      <c r="F2915">
        <v>0</v>
      </c>
      <c r="G2915" t="s">
        <v>106</v>
      </c>
      <c r="H2915" t="s">
        <v>106</v>
      </c>
      <c r="I2915" t="s">
        <v>106</v>
      </c>
      <c r="J2915" t="s">
        <v>107</v>
      </c>
      <c r="K2915" t="s">
        <v>108</v>
      </c>
      <c r="L2915" t="s">
        <v>109</v>
      </c>
      <c r="M2915" t="s">
        <v>110</v>
      </c>
      <c r="N2915" t="s">
        <v>6867</v>
      </c>
      <c r="O2915" t="s">
        <v>2899</v>
      </c>
      <c r="P2915">
        <v>8178</v>
      </c>
      <c r="Q2915">
        <v>320</v>
      </c>
      <c r="R2915">
        <v>0</v>
      </c>
      <c r="S2915">
        <v>200</v>
      </c>
      <c r="T2915">
        <v>0</v>
      </c>
      <c r="U2915">
        <v>4136.55</v>
      </c>
      <c r="V2915">
        <v>4136.55</v>
      </c>
      <c r="W2915">
        <v>200</v>
      </c>
      <c r="X2915">
        <v>0</v>
      </c>
      <c r="Y2915">
        <v>0</v>
      </c>
      <c r="Z2915">
        <v>0</v>
      </c>
      <c r="AD2915" s="1">
        <v>41776.333333333336</v>
      </c>
      <c r="AE2915" s="1">
        <v>41804.708333333336</v>
      </c>
      <c r="AG2915" s="1">
        <v>41729.333333333336</v>
      </c>
      <c r="AH2915" s="1">
        <v>41757.708333333336</v>
      </c>
      <c r="AI2915" s="1">
        <v>41729.333333333336</v>
      </c>
      <c r="AJ2915" s="1">
        <v>41757.708333333336</v>
      </c>
      <c r="AK2915" s="1">
        <v>41729.333333333336</v>
      </c>
      <c r="AL2915" s="1">
        <v>41757.708333333336</v>
      </c>
      <c r="AM2915" s="1">
        <v>41776.333333333336</v>
      </c>
      <c r="AN2915" s="1">
        <v>41804.708333333336</v>
      </c>
      <c r="AP2915" t="s">
        <v>113</v>
      </c>
      <c r="AU2915" t="s">
        <v>6868</v>
      </c>
      <c r="AY2915" t="s">
        <v>106</v>
      </c>
      <c r="AZ2915">
        <v>0</v>
      </c>
      <c r="BA2915">
        <v>0</v>
      </c>
      <c r="BD2915" s="3">
        <v>41321.661805555559</v>
      </c>
      <c r="BE2915" s="3">
        <v>41321.663888888892</v>
      </c>
      <c r="BF2915" t="s">
        <v>115</v>
      </c>
      <c r="BG2915" t="s">
        <v>115</v>
      </c>
      <c r="BH2915">
        <v>8149</v>
      </c>
      <c r="BM2915">
        <v>43550</v>
      </c>
      <c r="BR2915" t="s">
        <v>116</v>
      </c>
      <c r="BS2915" t="s">
        <v>117</v>
      </c>
      <c r="BU2915">
        <v>1</v>
      </c>
      <c r="BV2915" t="s">
        <v>118</v>
      </c>
      <c r="BX2915" t="s">
        <v>119</v>
      </c>
      <c r="BY2915" t="s">
        <v>119</v>
      </c>
      <c r="BZ2915" t="s">
        <v>119</v>
      </c>
      <c r="CA2915">
        <v>1</v>
      </c>
      <c r="CC2915" t="s">
        <v>120</v>
      </c>
      <c r="CH2915">
        <v>540</v>
      </c>
      <c r="CI2915">
        <v>42100</v>
      </c>
      <c r="CJ2915" t="s">
        <v>106</v>
      </c>
      <c r="CK2915" t="s">
        <v>106</v>
      </c>
      <c r="CL2915">
        <v>10</v>
      </c>
      <c r="CM2915" t="s">
        <v>2889</v>
      </c>
      <c r="CO2915">
        <v>124845</v>
      </c>
      <c r="CQ2915">
        <v>0</v>
      </c>
      <c r="CR2915">
        <v>0</v>
      </c>
      <c r="CS2915">
        <v>0</v>
      </c>
      <c r="CY2915" t="s">
        <v>123</v>
      </c>
      <c r="CZ2915" t="s">
        <v>124</v>
      </c>
      <c r="DD2915" t="str" cm="1">
        <f t="array" ref="DD2915">TEXT(_xlfn.SEQUENCE(1, DATEDIF(AG2915, AH2915, "m") + 1, AG2915, 30), "YYYY-APMM")</f>
        <v>2014-AP03</v>
      </c>
      <c r="DN2915">
        <f t="shared" si="90"/>
        <v>4136.55</v>
      </c>
      <c r="DO2915" t="str">
        <f t="shared" si="91"/>
        <v>LABOR- SUBCONTRACTOR</v>
      </c>
    </row>
    <row r="2916" spans="1:119" x14ac:dyDescent="0.35">
      <c r="A2916" t="s">
        <v>105</v>
      </c>
      <c r="B2916">
        <v>502201</v>
      </c>
      <c r="C2916">
        <v>6359</v>
      </c>
      <c r="D2916">
        <v>124850</v>
      </c>
      <c r="E2916">
        <v>13662</v>
      </c>
      <c r="F2916">
        <v>0</v>
      </c>
      <c r="G2916" t="s">
        <v>106</v>
      </c>
      <c r="H2916" t="s">
        <v>106</v>
      </c>
      <c r="I2916" t="s">
        <v>106</v>
      </c>
      <c r="J2916" t="s">
        <v>107</v>
      </c>
      <c r="K2916" t="s">
        <v>108</v>
      </c>
      <c r="L2916" t="s">
        <v>109</v>
      </c>
      <c r="M2916" t="s">
        <v>110</v>
      </c>
      <c r="N2916" t="s">
        <v>6869</v>
      </c>
      <c r="O2916" t="s">
        <v>2863</v>
      </c>
      <c r="P2916">
        <v>8164</v>
      </c>
      <c r="Q2916">
        <v>496</v>
      </c>
      <c r="R2916">
        <v>0</v>
      </c>
      <c r="S2916">
        <v>200</v>
      </c>
      <c r="T2916">
        <v>0</v>
      </c>
      <c r="U2916">
        <v>734.75</v>
      </c>
      <c r="V2916">
        <v>734.75</v>
      </c>
      <c r="W2916">
        <v>200</v>
      </c>
      <c r="X2916">
        <v>0</v>
      </c>
      <c r="Y2916">
        <v>0</v>
      </c>
      <c r="Z2916">
        <v>0</v>
      </c>
      <c r="AD2916" s="1">
        <v>41734.333333333336</v>
      </c>
      <c r="AE2916" s="1">
        <v>41762.708333333336</v>
      </c>
      <c r="AG2916" s="1">
        <v>41660.333333333336</v>
      </c>
      <c r="AH2916" s="1">
        <v>41689.708333333336</v>
      </c>
      <c r="AI2916" s="1">
        <v>41660.333333333336</v>
      </c>
      <c r="AJ2916" s="1">
        <v>41689.708333333336</v>
      </c>
      <c r="AK2916" s="1">
        <v>41660.333333333336</v>
      </c>
      <c r="AL2916" s="1">
        <v>41689.708333333336</v>
      </c>
      <c r="AM2916" s="1">
        <v>41734.333333333336</v>
      </c>
      <c r="AN2916" s="1">
        <v>41762.708333333336</v>
      </c>
      <c r="AP2916" t="s">
        <v>113</v>
      </c>
      <c r="AU2916" t="s">
        <v>6870</v>
      </c>
      <c r="AY2916" t="s">
        <v>106</v>
      </c>
      <c r="AZ2916">
        <v>0</v>
      </c>
      <c r="BA2916">
        <v>0</v>
      </c>
      <c r="BD2916" s="3">
        <v>41321.661805555559</v>
      </c>
      <c r="BE2916" s="3">
        <v>41321.663888888892</v>
      </c>
      <c r="BF2916" t="s">
        <v>115</v>
      </c>
      <c r="BG2916" t="s">
        <v>115</v>
      </c>
      <c r="BH2916">
        <v>8149</v>
      </c>
      <c r="BM2916">
        <v>43410</v>
      </c>
      <c r="BR2916" t="s">
        <v>2865</v>
      </c>
      <c r="BS2916" t="s">
        <v>2866</v>
      </c>
      <c r="BU2916">
        <v>1</v>
      </c>
      <c r="BV2916" t="s">
        <v>118</v>
      </c>
      <c r="BX2916" t="s">
        <v>119</v>
      </c>
      <c r="BY2916" t="s">
        <v>119</v>
      </c>
      <c r="BZ2916" t="s">
        <v>119</v>
      </c>
      <c r="CA2916">
        <v>1</v>
      </c>
      <c r="CC2916" t="s">
        <v>120</v>
      </c>
      <c r="CH2916">
        <v>540</v>
      </c>
      <c r="CI2916">
        <v>42140</v>
      </c>
      <c r="CJ2916" t="s">
        <v>106</v>
      </c>
      <c r="CK2916" t="s">
        <v>106</v>
      </c>
      <c r="CL2916">
        <v>10</v>
      </c>
      <c r="CM2916" t="s">
        <v>2867</v>
      </c>
      <c r="CO2916">
        <v>124849</v>
      </c>
      <c r="CQ2916">
        <v>0</v>
      </c>
      <c r="CR2916">
        <v>0</v>
      </c>
      <c r="CS2916">
        <v>0</v>
      </c>
      <c r="CY2916" t="s">
        <v>123</v>
      </c>
      <c r="CZ2916" t="s">
        <v>124</v>
      </c>
      <c r="DD2916" t="str" cm="1">
        <f t="array" ref="DD2916">TEXT(_xlfn.SEQUENCE(1, DATEDIF(AG2916, AH2916, "m") + 1, AG2916, 30), "YYYY-APMM")</f>
        <v>2014-AP01</v>
      </c>
      <c r="DN2916">
        <f t="shared" si="90"/>
        <v>734.75</v>
      </c>
      <c r="DO2916" t="str">
        <f t="shared" si="91"/>
        <v>SCREED MASON SK</v>
      </c>
    </row>
    <row r="2917" spans="1:119" x14ac:dyDescent="0.35">
      <c r="A2917" t="s">
        <v>105</v>
      </c>
      <c r="B2917">
        <v>502202</v>
      </c>
      <c r="C2917">
        <v>6359</v>
      </c>
      <c r="D2917">
        <v>124850</v>
      </c>
      <c r="E2917">
        <v>13662</v>
      </c>
      <c r="F2917">
        <v>0</v>
      </c>
      <c r="G2917" t="s">
        <v>106</v>
      </c>
      <c r="H2917" t="s">
        <v>106</v>
      </c>
      <c r="I2917" t="s">
        <v>106</v>
      </c>
      <c r="J2917" t="s">
        <v>107</v>
      </c>
      <c r="K2917" t="s">
        <v>108</v>
      </c>
      <c r="L2917" t="s">
        <v>109</v>
      </c>
      <c r="M2917" t="s">
        <v>110</v>
      </c>
      <c r="N2917" t="s">
        <v>6871</v>
      </c>
      <c r="O2917" t="s">
        <v>2869</v>
      </c>
      <c r="P2917">
        <v>8178</v>
      </c>
      <c r="Q2917">
        <v>496</v>
      </c>
      <c r="R2917">
        <v>0</v>
      </c>
      <c r="S2917">
        <v>200</v>
      </c>
      <c r="T2917">
        <v>0</v>
      </c>
      <c r="U2917">
        <v>2042.25</v>
      </c>
      <c r="V2917">
        <v>2042.25</v>
      </c>
      <c r="W2917">
        <v>200</v>
      </c>
      <c r="X2917">
        <v>0</v>
      </c>
      <c r="Y2917">
        <v>0</v>
      </c>
      <c r="Z2917">
        <v>0</v>
      </c>
      <c r="AD2917" s="1">
        <v>41737.333333333336</v>
      </c>
      <c r="AE2917" s="1">
        <v>41765.708333333336</v>
      </c>
      <c r="AG2917" s="1">
        <v>41664.333333333336</v>
      </c>
      <c r="AH2917" s="1">
        <v>41693.708333333336</v>
      </c>
      <c r="AI2917" s="1">
        <v>41664.333333333336</v>
      </c>
      <c r="AJ2917" s="1">
        <v>41693.708333333336</v>
      </c>
      <c r="AK2917" s="1">
        <v>41664.333333333336</v>
      </c>
      <c r="AL2917" s="1">
        <v>41693.708333333336</v>
      </c>
      <c r="AM2917" s="1">
        <v>41737.333333333336</v>
      </c>
      <c r="AN2917" s="1">
        <v>41765.708333333336</v>
      </c>
      <c r="AP2917" t="s">
        <v>113</v>
      </c>
      <c r="AU2917" t="s">
        <v>6872</v>
      </c>
      <c r="AY2917" t="s">
        <v>106</v>
      </c>
      <c r="AZ2917">
        <v>0</v>
      </c>
      <c r="BA2917">
        <v>0</v>
      </c>
      <c r="BD2917" s="3">
        <v>41321.661805555559</v>
      </c>
      <c r="BE2917" s="3">
        <v>41321.663888888892</v>
      </c>
      <c r="BF2917" t="s">
        <v>115</v>
      </c>
      <c r="BG2917" t="s">
        <v>115</v>
      </c>
      <c r="BH2917">
        <v>8149</v>
      </c>
      <c r="BM2917">
        <v>43550</v>
      </c>
      <c r="BR2917" t="s">
        <v>116</v>
      </c>
      <c r="BS2917" t="s">
        <v>117</v>
      </c>
      <c r="BU2917">
        <v>1</v>
      </c>
      <c r="BV2917" t="s">
        <v>118</v>
      </c>
      <c r="BX2917" t="s">
        <v>119</v>
      </c>
      <c r="BY2917" t="s">
        <v>119</v>
      </c>
      <c r="BZ2917" t="s">
        <v>119</v>
      </c>
      <c r="CA2917">
        <v>1</v>
      </c>
      <c r="CC2917" t="s">
        <v>120</v>
      </c>
      <c r="CH2917">
        <v>540</v>
      </c>
      <c r="CI2917">
        <v>42140</v>
      </c>
      <c r="CJ2917" t="s">
        <v>106</v>
      </c>
      <c r="CK2917" t="s">
        <v>106</v>
      </c>
      <c r="CL2917">
        <v>10</v>
      </c>
      <c r="CM2917" t="s">
        <v>2867</v>
      </c>
      <c r="CO2917">
        <v>124849</v>
      </c>
      <c r="CQ2917">
        <v>0</v>
      </c>
      <c r="CR2917">
        <v>0</v>
      </c>
      <c r="CS2917">
        <v>0</v>
      </c>
      <c r="CY2917" t="s">
        <v>123</v>
      </c>
      <c r="CZ2917" t="s">
        <v>124</v>
      </c>
      <c r="DD2917" t="str" cm="1">
        <f t="array" ref="DD2917">TEXT(_xlfn.SEQUENCE(1, DATEDIF(AG2917, AH2917, "m") + 1, AG2917, 30), "YYYY-APMM")</f>
        <v>2014-AP01</v>
      </c>
      <c r="DN2917">
        <f t="shared" si="90"/>
        <v>2042.25</v>
      </c>
      <c r="DO2917" t="str">
        <f t="shared" si="91"/>
        <v>LABOR- SUBCONTRACTOR</v>
      </c>
    </row>
    <row r="2918" spans="1:119" x14ac:dyDescent="0.35">
      <c r="A2918" t="s">
        <v>105</v>
      </c>
      <c r="B2918">
        <v>502203</v>
      </c>
      <c r="C2918">
        <v>6359</v>
      </c>
      <c r="D2918">
        <v>124850</v>
      </c>
      <c r="E2918">
        <v>13662</v>
      </c>
      <c r="F2918">
        <v>0</v>
      </c>
      <c r="G2918" t="s">
        <v>106</v>
      </c>
      <c r="H2918" t="s">
        <v>106</v>
      </c>
      <c r="I2918" t="s">
        <v>106</v>
      </c>
      <c r="J2918" t="s">
        <v>107</v>
      </c>
      <c r="K2918" t="s">
        <v>108</v>
      </c>
      <c r="L2918" t="s">
        <v>109</v>
      </c>
      <c r="M2918" t="s">
        <v>110</v>
      </c>
      <c r="N2918" t="s">
        <v>6873</v>
      </c>
      <c r="O2918" t="s">
        <v>2872</v>
      </c>
      <c r="P2918">
        <v>8178</v>
      </c>
      <c r="Q2918">
        <v>496</v>
      </c>
      <c r="R2918">
        <v>0</v>
      </c>
      <c r="S2918">
        <v>200</v>
      </c>
      <c r="T2918">
        <v>0</v>
      </c>
      <c r="U2918">
        <v>1291.5</v>
      </c>
      <c r="V2918">
        <v>1291.5</v>
      </c>
      <c r="W2918">
        <v>200</v>
      </c>
      <c r="X2918">
        <v>0</v>
      </c>
      <c r="Y2918">
        <v>0</v>
      </c>
      <c r="Z2918">
        <v>0</v>
      </c>
      <c r="AD2918" s="1">
        <v>41742.333333333336</v>
      </c>
      <c r="AE2918" s="1">
        <v>41770.708333333336</v>
      </c>
      <c r="AG2918" s="1">
        <v>41668.333333333336</v>
      </c>
      <c r="AH2918" s="1">
        <v>41697.708333333336</v>
      </c>
      <c r="AI2918" s="1">
        <v>41668.333333333336</v>
      </c>
      <c r="AJ2918" s="1">
        <v>41697.708333333336</v>
      </c>
      <c r="AK2918" s="1">
        <v>41668.333333333336</v>
      </c>
      <c r="AL2918" s="1">
        <v>41697.708333333336</v>
      </c>
      <c r="AM2918" s="1">
        <v>41742.333333333336</v>
      </c>
      <c r="AN2918" s="1">
        <v>41770.708333333336</v>
      </c>
      <c r="AP2918" t="s">
        <v>113</v>
      </c>
      <c r="AU2918" t="s">
        <v>6874</v>
      </c>
      <c r="AY2918" t="s">
        <v>106</v>
      </c>
      <c r="AZ2918">
        <v>0</v>
      </c>
      <c r="BA2918">
        <v>0</v>
      </c>
      <c r="BD2918" s="3">
        <v>41321.661805555559</v>
      </c>
      <c r="BE2918" s="3">
        <v>41321.663888888892</v>
      </c>
      <c r="BF2918" t="s">
        <v>115</v>
      </c>
      <c r="BG2918" t="s">
        <v>115</v>
      </c>
      <c r="BH2918">
        <v>8149</v>
      </c>
      <c r="BM2918">
        <v>43550</v>
      </c>
      <c r="BR2918" t="s">
        <v>116</v>
      </c>
      <c r="BS2918" t="s">
        <v>117</v>
      </c>
      <c r="BU2918">
        <v>1</v>
      </c>
      <c r="BV2918" t="s">
        <v>118</v>
      </c>
      <c r="BX2918" t="s">
        <v>119</v>
      </c>
      <c r="BY2918" t="s">
        <v>119</v>
      </c>
      <c r="BZ2918" t="s">
        <v>119</v>
      </c>
      <c r="CA2918">
        <v>1</v>
      </c>
      <c r="CC2918" t="s">
        <v>120</v>
      </c>
      <c r="CH2918">
        <v>540</v>
      </c>
      <c r="CI2918">
        <v>42140</v>
      </c>
      <c r="CJ2918" t="s">
        <v>106</v>
      </c>
      <c r="CK2918" t="s">
        <v>106</v>
      </c>
      <c r="CL2918">
        <v>10</v>
      </c>
      <c r="CM2918" t="s">
        <v>2867</v>
      </c>
      <c r="CO2918">
        <v>124849</v>
      </c>
      <c r="CQ2918">
        <v>0</v>
      </c>
      <c r="CR2918">
        <v>0</v>
      </c>
      <c r="CS2918">
        <v>0</v>
      </c>
      <c r="CY2918" t="s">
        <v>123</v>
      </c>
      <c r="CZ2918" t="s">
        <v>124</v>
      </c>
      <c r="DD2918" t="str" cm="1">
        <f t="array" ref="DD2918">TEXT(_xlfn.SEQUENCE(1, DATEDIF(AG2918, AH2918, "m") + 1, AG2918, 30), "YYYY-APMM")</f>
        <v>2014-AP01</v>
      </c>
      <c r="DN2918">
        <f t="shared" si="90"/>
        <v>1291.5</v>
      </c>
      <c r="DO2918" t="str">
        <f t="shared" si="91"/>
        <v>LABOR- SUBCONTRACTOR</v>
      </c>
    </row>
    <row r="2919" spans="1:119" x14ac:dyDescent="0.35">
      <c r="A2919" t="s">
        <v>105</v>
      </c>
      <c r="B2919">
        <v>502204</v>
      </c>
      <c r="C2919">
        <v>6359</v>
      </c>
      <c r="D2919">
        <v>124850</v>
      </c>
      <c r="E2919">
        <v>13662</v>
      </c>
      <c r="F2919">
        <v>0</v>
      </c>
      <c r="G2919" t="s">
        <v>106</v>
      </c>
      <c r="H2919" t="s">
        <v>106</v>
      </c>
      <c r="I2919" t="s">
        <v>106</v>
      </c>
      <c r="J2919" t="s">
        <v>107</v>
      </c>
      <c r="K2919" t="s">
        <v>108</v>
      </c>
      <c r="L2919" t="s">
        <v>109</v>
      </c>
      <c r="M2919" t="s">
        <v>110</v>
      </c>
      <c r="N2919" t="s">
        <v>6875</v>
      </c>
      <c r="O2919" t="s">
        <v>2875</v>
      </c>
      <c r="P2919">
        <v>8170</v>
      </c>
      <c r="Q2919">
        <v>496</v>
      </c>
      <c r="R2919">
        <v>0</v>
      </c>
      <c r="S2919">
        <v>200</v>
      </c>
      <c r="T2919">
        <v>0</v>
      </c>
      <c r="U2919">
        <v>741.5</v>
      </c>
      <c r="V2919">
        <v>741.5</v>
      </c>
      <c r="W2919">
        <v>200</v>
      </c>
      <c r="X2919">
        <v>0</v>
      </c>
      <c r="Y2919">
        <v>0</v>
      </c>
      <c r="Z2919">
        <v>0</v>
      </c>
      <c r="AD2919" s="1">
        <v>41746.333333333336</v>
      </c>
      <c r="AE2919" s="1">
        <v>41774.708333333336</v>
      </c>
      <c r="AG2919" s="1">
        <v>41673.333333333336</v>
      </c>
      <c r="AH2919" s="1">
        <v>41702.708333333336</v>
      </c>
      <c r="AI2919" s="1">
        <v>41673.333333333336</v>
      </c>
      <c r="AJ2919" s="1">
        <v>41702.708333333336</v>
      </c>
      <c r="AK2919" s="1">
        <v>41673.333333333336</v>
      </c>
      <c r="AL2919" s="1">
        <v>41702.708333333336</v>
      </c>
      <c r="AM2919" s="1">
        <v>41746.333333333336</v>
      </c>
      <c r="AN2919" s="1">
        <v>41774.708333333336</v>
      </c>
      <c r="AP2919" t="s">
        <v>113</v>
      </c>
      <c r="AU2919" t="s">
        <v>6876</v>
      </c>
      <c r="AY2919" t="s">
        <v>106</v>
      </c>
      <c r="AZ2919">
        <v>0</v>
      </c>
      <c r="BA2919">
        <v>0</v>
      </c>
      <c r="BD2919" s="3">
        <v>41321.661805555559</v>
      </c>
      <c r="BE2919" s="3">
        <v>41321.663888888892</v>
      </c>
      <c r="BF2919" t="s">
        <v>115</v>
      </c>
      <c r="BG2919" t="s">
        <v>115</v>
      </c>
      <c r="BH2919">
        <v>8149</v>
      </c>
      <c r="BM2919">
        <v>43470</v>
      </c>
      <c r="BR2919" t="s">
        <v>2854</v>
      </c>
      <c r="BS2919" t="s">
        <v>2855</v>
      </c>
      <c r="BU2919">
        <v>1</v>
      </c>
      <c r="BV2919" t="s">
        <v>118</v>
      </c>
      <c r="BX2919" t="s">
        <v>119</v>
      </c>
      <c r="BY2919" t="s">
        <v>119</v>
      </c>
      <c r="BZ2919" t="s">
        <v>119</v>
      </c>
      <c r="CA2919">
        <v>1</v>
      </c>
      <c r="CC2919" t="s">
        <v>120</v>
      </c>
      <c r="CH2919">
        <v>540</v>
      </c>
      <c r="CI2919">
        <v>42140</v>
      </c>
      <c r="CJ2919" t="s">
        <v>106</v>
      </c>
      <c r="CK2919" t="s">
        <v>106</v>
      </c>
      <c r="CL2919">
        <v>10</v>
      </c>
      <c r="CM2919" t="s">
        <v>2867</v>
      </c>
      <c r="CO2919">
        <v>124849</v>
      </c>
      <c r="CQ2919">
        <v>0</v>
      </c>
      <c r="CR2919">
        <v>0</v>
      </c>
      <c r="CS2919">
        <v>0</v>
      </c>
      <c r="CY2919" t="s">
        <v>123</v>
      </c>
      <c r="CZ2919" t="s">
        <v>124</v>
      </c>
      <c r="DD2919" t="str" cm="1">
        <f t="array" ref="DD2919:DE2919">TEXT(_xlfn.SEQUENCE(1, DATEDIF(AG2919, AH2919, "m") + 1, AG2919, 30), "YYYY-APMM")</f>
        <v>2014-AP02</v>
      </c>
      <c r="DE2919" t="str">
        <v>2014-AP03</v>
      </c>
      <c r="DN2919">
        <f t="shared" si="90"/>
        <v>370.75</v>
      </c>
      <c r="DO2919" t="str">
        <f t="shared" si="91"/>
        <v>TILE MASON SK</v>
      </c>
    </row>
    <row r="2920" spans="1:119" x14ac:dyDescent="0.35">
      <c r="A2920" t="s">
        <v>105</v>
      </c>
      <c r="B2920">
        <v>502205</v>
      </c>
      <c r="C2920">
        <v>6359</v>
      </c>
      <c r="D2920">
        <v>124850</v>
      </c>
      <c r="E2920">
        <v>13662</v>
      </c>
      <c r="F2920">
        <v>0</v>
      </c>
      <c r="G2920" t="s">
        <v>106</v>
      </c>
      <c r="H2920" t="s">
        <v>106</v>
      </c>
      <c r="I2920" t="s">
        <v>106</v>
      </c>
      <c r="J2920" t="s">
        <v>107</v>
      </c>
      <c r="K2920" t="s">
        <v>108</v>
      </c>
      <c r="L2920" t="s">
        <v>109</v>
      </c>
      <c r="M2920" t="s">
        <v>110</v>
      </c>
      <c r="N2920" t="s">
        <v>6877</v>
      </c>
      <c r="O2920" t="s">
        <v>2878</v>
      </c>
      <c r="P2920">
        <v>8178</v>
      </c>
      <c r="Q2920">
        <v>496</v>
      </c>
      <c r="R2920">
        <v>0</v>
      </c>
      <c r="S2920">
        <v>160</v>
      </c>
      <c r="T2920">
        <v>0</v>
      </c>
      <c r="U2920">
        <v>231</v>
      </c>
      <c r="V2920">
        <v>231</v>
      </c>
      <c r="W2920">
        <v>160</v>
      </c>
      <c r="X2920">
        <v>0</v>
      </c>
      <c r="Y2920">
        <v>0</v>
      </c>
      <c r="Z2920">
        <v>0</v>
      </c>
      <c r="AD2920" s="1">
        <v>41770.333333333336</v>
      </c>
      <c r="AE2920" s="1">
        <v>41792.708333333336</v>
      </c>
      <c r="AG2920" s="1">
        <v>41697.333333333336</v>
      </c>
      <c r="AH2920" s="1">
        <v>41720.708333333336</v>
      </c>
      <c r="AI2920" s="1">
        <v>41697.333333333336</v>
      </c>
      <c r="AJ2920" s="1">
        <v>41720.708333333336</v>
      </c>
      <c r="AK2920" s="1">
        <v>41697.333333333336</v>
      </c>
      <c r="AL2920" s="1">
        <v>41720.708333333336</v>
      </c>
      <c r="AM2920" s="1">
        <v>41770.333333333336</v>
      </c>
      <c r="AN2920" s="1">
        <v>41792.708333333336</v>
      </c>
      <c r="AP2920" t="s">
        <v>113</v>
      </c>
      <c r="AU2920" t="s">
        <v>6878</v>
      </c>
      <c r="AY2920" t="s">
        <v>106</v>
      </c>
      <c r="AZ2920">
        <v>0</v>
      </c>
      <c r="BA2920">
        <v>0</v>
      </c>
      <c r="BD2920" s="3">
        <v>41321.661805555559</v>
      </c>
      <c r="BE2920" s="3">
        <v>41321.663888888892</v>
      </c>
      <c r="BF2920" t="s">
        <v>115</v>
      </c>
      <c r="BG2920" t="s">
        <v>115</v>
      </c>
      <c r="BH2920">
        <v>8149</v>
      </c>
      <c r="BM2920">
        <v>43550</v>
      </c>
      <c r="BR2920" t="s">
        <v>116</v>
      </c>
      <c r="BS2920" t="s">
        <v>117</v>
      </c>
      <c r="BU2920">
        <v>1</v>
      </c>
      <c r="BV2920" t="s">
        <v>118</v>
      </c>
      <c r="BX2920" t="s">
        <v>119</v>
      </c>
      <c r="BY2920" t="s">
        <v>119</v>
      </c>
      <c r="BZ2920" t="s">
        <v>119</v>
      </c>
      <c r="CA2920">
        <v>1</v>
      </c>
      <c r="CC2920" t="s">
        <v>120</v>
      </c>
      <c r="CH2920">
        <v>540</v>
      </c>
      <c r="CI2920">
        <v>42140</v>
      </c>
      <c r="CJ2920" t="s">
        <v>106</v>
      </c>
      <c r="CK2920" t="s">
        <v>106</v>
      </c>
      <c r="CL2920">
        <v>10</v>
      </c>
      <c r="CM2920" t="s">
        <v>2867</v>
      </c>
      <c r="CO2920">
        <v>124849</v>
      </c>
      <c r="CQ2920">
        <v>0</v>
      </c>
      <c r="CR2920">
        <v>0</v>
      </c>
      <c r="CS2920">
        <v>0</v>
      </c>
      <c r="CY2920" t="s">
        <v>123</v>
      </c>
      <c r="CZ2920" t="s">
        <v>124</v>
      </c>
      <c r="DD2920" t="str" cm="1">
        <f t="array" ref="DD2920">TEXT(_xlfn.SEQUENCE(1, DATEDIF(AG2920, AH2920, "m") + 1, AG2920, 30), "YYYY-APMM")</f>
        <v>2014-AP02</v>
      </c>
      <c r="DN2920">
        <f t="shared" si="90"/>
        <v>231</v>
      </c>
      <c r="DO2920" t="str">
        <f t="shared" si="91"/>
        <v>LABOR- SUBCONTRACTOR</v>
      </c>
    </row>
    <row r="2921" spans="1:119" x14ac:dyDescent="0.35">
      <c r="A2921" t="s">
        <v>105</v>
      </c>
      <c r="B2921">
        <v>502206</v>
      </c>
      <c r="C2921">
        <v>6359</v>
      </c>
      <c r="D2921">
        <v>124850</v>
      </c>
      <c r="E2921">
        <v>13662</v>
      </c>
      <c r="F2921">
        <v>0</v>
      </c>
      <c r="G2921" t="s">
        <v>106</v>
      </c>
      <c r="H2921" t="s">
        <v>106</v>
      </c>
      <c r="I2921" t="s">
        <v>106</v>
      </c>
      <c r="J2921" t="s">
        <v>107</v>
      </c>
      <c r="K2921" t="s">
        <v>108</v>
      </c>
      <c r="L2921" t="s">
        <v>109</v>
      </c>
      <c r="M2921" t="s">
        <v>110</v>
      </c>
      <c r="N2921" t="s">
        <v>6879</v>
      </c>
      <c r="O2921" t="s">
        <v>2881</v>
      </c>
      <c r="P2921">
        <v>8178</v>
      </c>
      <c r="Q2921">
        <v>496</v>
      </c>
      <c r="R2921">
        <v>0</v>
      </c>
      <c r="S2921">
        <v>200</v>
      </c>
      <c r="T2921">
        <v>0</v>
      </c>
      <c r="U2921">
        <v>882</v>
      </c>
      <c r="V2921">
        <v>882</v>
      </c>
      <c r="W2921">
        <v>200</v>
      </c>
      <c r="X2921">
        <v>0</v>
      </c>
      <c r="Y2921">
        <v>0</v>
      </c>
      <c r="Z2921">
        <v>0</v>
      </c>
      <c r="AD2921" s="1">
        <v>41755.333333333336</v>
      </c>
      <c r="AE2921" s="1">
        <v>41783.708333333336</v>
      </c>
      <c r="AG2921" s="1">
        <v>41682.333333333336</v>
      </c>
      <c r="AH2921" s="1">
        <v>41710.708333333336</v>
      </c>
      <c r="AI2921" s="1">
        <v>41682.333333333336</v>
      </c>
      <c r="AJ2921" s="1">
        <v>41710.708333333336</v>
      </c>
      <c r="AK2921" s="1">
        <v>41682.333333333336</v>
      </c>
      <c r="AL2921" s="1">
        <v>41710.708333333336</v>
      </c>
      <c r="AM2921" s="1">
        <v>41755.333333333336</v>
      </c>
      <c r="AN2921" s="1">
        <v>41783.708333333336</v>
      </c>
      <c r="AP2921" t="s">
        <v>113</v>
      </c>
      <c r="AU2921" t="s">
        <v>6880</v>
      </c>
      <c r="AY2921" t="s">
        <v>106</v>
      </c>
      <c r="AZ2921">
        <v>0</v>
      </c>
      <c r="BA2921">
        <v>0</v>
      </c>
      <c r="BD2921" s="3">
        <v>41321.661805555559</v>
      </c>
      <c r="BE2921" s="3">
        <v>41321.663888888892</v>
      </c>
      <c r="BF2921" t="s">
        <v>115</v>
      </c>
      <c r="BG2921" t="s">
        <v>115</v>
      </c>
      <c r="BH2921">
        <v>8149</v>
      </c>
      <c r="BM2921">
        <v>43550</v>
      </c>
      <c r="BR2921" t="s">
        <v>116</v>
      </c>
      <c r="BS2921" t="s">
        <v>117</v>
      </c>
      <c r="BU2921">
        <v>1</v>
      </c>
      <c r="BV2921" t="s">
        <v>118</v>
      </c>
      <c r="BX2921" t="s">
        <v>119</v>
      </c>
      <c r="BY2921" t="s">
        <v>119</v>
      </c>
      <c r="BZ2921" t="s">
        <v>119</v>
      </c>
      <c r="CA2921">
        <v>1</v>
      </c>
      <c r="CC2921" t="s">
        <v>120</v>
      </c>
      <c r="CH2921">
        <v>540</v>
      </c>
      <c r="CI2921">
        <v>42140</v>
      </c>
      <c r="CJ2921" t="s">
        <v>106</v>
      </c>
      <c r="CK2921" t="s">
        <v>106</v>
      </c>
      <c r="CL2921">
        <v>10</v>
      </c>
      <c r="CM2921" t="s">
        <v>2867</v>
      </c>
      <c r="CO2921">
        <v>124849</v>
      </c>
      <c r="CQ2921">
        <v>0</v>
      </c>
      <c r="CR2921">
        <v>0</v>
      </c>
      <c r="CS2921">
        <v>0</v>
      </c>
      <c r="CY2921" t="s">
        <v>123</v>
      </c>
      <c r="CZ2921" t="s">
        <v>124</v>
      </c>
      <c r="DD2921" t="str" cm="1">
        <f t="array" ref="DD2921:DE2921">TEXT(_xlfn.SEQUENCE(1, DATEDIF(AG2921, AH2921, "m") + 1, AG2921, 30), "YYYY-APMM")</f>
        <v>2014-AP02</v>
      </c>
      <c r="DE2921" t="str">
        <v>2014-AP03</v>
      </c>
      <c r="DN2921">
        <f t="shared" si="90"/>
        <v>441</v>
      </c>
      <c r="DO2921" t="str">
        <f t="shared" si="91"/>
        <v>LABOR- SUBCONTRACTOR</v>
      </c>
    </row>
    <row r="2922" spans="1:119" x14ac:dyDescent="0.35">
      <c r="A2922" t="s">
        <v>105</v>
      </c>
      <c r="B2922">
        <v>502207</v>
      </c>
      <c r="C2922">
        <v>6359</v>
      </c>
      <c r="D2922">
        <v>124850</v>
      </c>
      <c r="E2922">
        <v>13662</v>
      </c>
      <c r="F2922">
        <v>0</v>
      </c>
      <c r="G2922" t="s">
        <v>106</v>
      </c>
      <c r="H2922" t="s">
        <v>106</v>
      </c>
      <c r="I2922" t="s">
        <v>106</v>
      </c>
      <c r="J2922" t="s">
        <v>107</v>
      </c>
      <c r="K2922" t="s">
        <v>108</v>
      </c>
      <c r="L2922" t="s">
        <v>109</v>
      </c>
      <c r="M2922" t="s">
        <v>110</v>
      </c>
      <c r="N2922" t="s">
        <v>6881</v>
      </c>
      <c r="O2922" t="s">
        <v>2884</v>
      </c>
      <c r="P2922">
        <v>8178</v>
      </c>
      <c r="Q2922">
        <v>536</v>
      </c>
      <c r="R2922">
        <v>536</v>
      </c>
      <c r="S2922">
        <v>120</v>
      </c>
      <c r="T2922">
        <v>0</v>
      </c>
      <c r="U2922">
        <v>198</v>
      </c>
      <c r="V2922">
        <v>198</v>
      </c>
      <c r="W2922">
        <v>120</v>
      </c>
      <c r="X2922">
        <v>0</v>
      </c>
      <c r="Y2922">
        <v>0</v>
      </c>
      <c r="Z2922">
        <v>0</v>
      </c>
      <c r="AD2922" s="1">
        <v>41787.333333333336</v>
      </c>
      <c r="AE2922" s="1">
        <v>41804.708333333336</v>
      </c>
      <c r="AG2922" s="1">
        <v>41709.333333333336</v>
      </c>
      <c r="AH2922" s="1">
        <v>41725.708333333336</v>
      </c>
      <c r="AI2922" s="1">
        <v>41709.333333333336</v>
      </c>
      <c r="AJ2922" s="1">
        <v>41725.708333333336</v>
      </c>
      <c r="AK2922" s="1">
        <v>41709.333333333336</v>
      </c>
      <c r="AL2922" s="1">
        <v>41725.708333333336</v>
      </c>
      <c r="AM2922" s="1">
        <v>41787.333333333336</v>
      </c>
      <c r="AN2922" s="1">
        <v>41804.708333333336</v>
      </c>
      <c r="AP2922" t="s">
        <v>113</v>
      </c>
      <c r="AU2922" t="s">
        <v>6882</v>
      </c>
      <c r="AY2922" t="s">
        <v>106</v>
      </c>
      <c r="AZ2922">
        <v>0</v>
      </c>
      <c r="BA2922">
        <v>0</v>
      </c>
      <c r="BD2922" s="3">
        <v>41321.661805555559</v>
      </c>
      <c r="BE2922" s="3">
        <v>41321.663888888892</v>
      </c>
      <c r="BF2922" t="s">
        <v>115</v>
      </c>
      <c r="BG2922" t="s">
        <v>115</v>
      </c>
      <c r="BH2922">
        <v>8149</v>
      </c>
      <c r="BM2922">
        <v>43550</v>
      </c>
      <c r="BR2922" t="s">
        <v>116</v>
      </c>
      <c r="BS2922" t="s">
        <v>117</v>
      </c>
      <c r="BU2922">
        <v>1</v>
      </c>
      <c r="BV2922" t="s">
        <v>118</v>
      </c>
      <c r="BX2922" t="s">
        <v>119</v>
      </c>
      <c r="BY2922" t="s">
        <v>119</v>
      </c>
      <c r="BZ2922" t="s">
        <v>119</v>
      </c>
      <c r="CA2922">
        <v>1</v>
      </c>
      <c r="CC2922" t="s">
        <v>120</v>
      </c>
      <c r="CH2922">
        <v>540</v>
      </c>
      <c r="CI2922">
        <v>42140</v>
      </c>
      <c r="CJ2922" t="s">
        <v>106</v>
      </c>
      <c r="CK2922" t="s">
        <v>106</v>
      </c>
      <c r="CL2922">
        <v>10</v>
      </c>
      <c r="CM2922" t="s">
        <v>2867</v>
      </c>
      <c r="CO2922">
        <v>124849</v>
      </c>
      <c r="CQ2922">
        <v>0</v>
      </c>
      <c r="CR2922">
        <v>0</v>
      </c>
      <c r="CS2922">
        <v>0</v>
      </c>
      <c r="CY2922" t="s">
        <v>123</v>
      </c>
      <c r="CZ2922" t="s">
        <v>124</v>
      </c>
      <c r="DD2922" t="str" cm="1">
        <f t="array" ref="DD2922">TEXT(_xlfn.SEQUENCE(1, DATEDIF(AG2922, AH2922, "m") + 1, AG2922, 30), "YYYY-APMM")</f>
        <v>2014-AP03</v>
      </c>
      <c r="DN2922">
        <f t="shared" si="90"/>
        <v>198</v>
      </c>
      <c r="DO2922" t="str">
        <f t="shared" si="91"/>
        <v>LABOR- SUBCONTRACTOR</v>
      </c>
    </row>
    <row r="2923" spans="1:119" x14ac:dyDescent="0.35">
      <c r="A2923" t="s">
        <v>105</v>
      </c>
      <c r="B2923">
        <v>502208</v>
      </c>
      <c r="C2923">
        <v>6359</v>
      </c>
      <c r="D2923">
        <v>124851</v>
      </c>
      <c r="E2923">
        <v>13662</v>
      </c>
      <c r="F2923">
        <v>0</v>
      </c>
      <c r="G2923" t="s">
        <v>106</v>
      </c>
      <c r="H2923" t="s">
        <v>106</v>
      </c>
      <c r="I2923" t="s">
        <v>106</v>
      </c>
      <c r="J2923" t="s">
        <v>107</v>
      </c>
      <c r="K2923" t="s">
        <v>108</v>
      </c>
      <c r="L2923" t="s">
        <v>109</v>
      </c>
      <c r="M2923" t="s">
        <v>110</v>
      </c>
      <c r="N2923" t="s">
        <v>6883</v>
      </c>
      <c r="O2923" t="s">
        <v>2846</v>
      </c>
      <c r="P2923">
        <v>8169</v>
      </c>
      <c r="Q2923">
        <v>424</v>
      </c>
      <c r="R2923">
        <v>0</v>
      </c>
      <c r="S2923">
        <v>200</v>
      </c>
      <c r="T2923">
        <v>0</v>
      </c>
      <c r="U2923">
        <v>9159.75</v>
      </c>
      <c r="V2923">
        <v>9159.75</v>
      </c>
      <c r="W2923">
        <v>200</v>
      </c>
      <c r="X2923">
        <v>0</v>
      </c>
      <c r="Y2923">
        <v>0</v>
      </c>
      <c r="Z2923">
        <v>0</v>
      </c>
      <c r="AD2923" s="1">
        <v>41750.333333333336</v>
      </c>
      <c r="AE2923" s="1">
        <v>41778.708333333336</v>
      </c>
      <c r="AG2923" s="1">
        <v>41688.333333333336</v>
      </c>
      <c r="AH2923" s="1">
        <v>41716.708333333336</v>
      </c>
      <c r="AI2923" s="1">
        <v>41688.333333333336</v>
      </c>
      <c r="AJ2923" s="1">
        <v>41716.708333333336</v>
      </c>
      <c r="AK2923" s="1">
        <v>41688.333333333336</v>
      </c>
      <c r="AL2923" s="1">
        <v>41716.708333333336</v>
      </c>
      <c r="AM2923" s="1">
        <v>41750.333333333336</v>
      </c>
      <c r="AN2923" s="1">
        <v>41778.708333333336</v>
      </c>
      <c r="AP2923" t="s">
        <v>113</v>
      </c>
      <c r="AU2923" t="e">
        <f>+oHt02j0RjGy3Utb2t3fMA</f>
        <v>#NAME?</v>
      </c>
      <c r="AY2923" t="s">
        <v>106</v>
      </c>
      <c r="AZ2923">
        <v>0</v>
      </c>
      <c r="BA2923">
        <v>0</v>
      </c>
      <c r="BD2923" s="3">
        <v>41321.661805555559</v>
      </c>
      <c r="BE2923" s="3">
        <v>41321.663888888892</v>
      </c>
      <c r="BF2923" t="s">
        <v>115</v>
      </c>
      <c r="BG2923" t="s">
        <v>115</v>
      </c>
      <c r="BH2923">
        <v>8149</v>
      </c>
      <c r="BM2923">
        <v>43460</v>
      </c>
      <c r="BR2923" t="s">
        <v>2848</v>
      </c>
      <c r="BS2923" t="s">
        <v>2849</v>
      </c>
      <c r="BU2923">
        <v>1</v>
      </c>
      <c r="BV2923" t="s">
        <v>118</v>
      </c>
      <c r="BX2923" t="s">
        <v>119</v>
      </c>
      <c r="BY2923" t="s">
        <v>119</v>
      </c>
      <c r="BZ2923" t="s">
        <v>119</v>
      </c>
      <c r="CA2923">
        <v>1</v>
      </c>
      <c r="CC2923" t="s">
        <v>120</v>
      </c>
      <c r="CH2923">
        <v>540</v>
      </c>
      <c r="CI2923">
        <v>42150</v>
      </c>
      <c r="CJ2923" t="s">
        <v>106</v>
      </c>
      <c r="CK2923" t="s">
        <v>106</v>
      </c>
      <c r="CL2923">
        <v>15</v>
      </c>
      <c r="CM2923" t="s">
        <v>2850</v>
      </c>
      <c r="CO2923">
        <v>124849</v>
      </c>
      <c r="CQ2923">
        <v>0</v>
      </c>
      <c r="CR2923">
        <v>0</v>
      </c>
      <c r="CS2923">
        <v>0</v>
      </c>
      <c r="CY2923" t="s">
        <v>123</v>
      </c>
      <c r="CZ2923" t="s">
        <v>124</v>
      </c>
      <c r="DD2923" t="str" cm="1">
        <f t="array" ref="DD2923:DE2923">TEXT(_xlfn.SEQUENCE(1, DATEDIF(AG2923, AH2923, "m") + 1, AG2923, 30), "YYYY-APMM")</f>
        <v>2014-AP02</v>
      </c>
      <c r="DE2923" t="str">
        <v>2014-AP03</v>
      </c>
      <c r="DN2923">
        <f t="shared" si="90"/>
        <v>4579.875</v>
      </c>
      <c r="DO2923" t="str">
        <f t="shared" si="91"/>
        <v>PLASTER MASON SK</v>
      </c>
    </row>
    <row r="2924" spans="1:119" x14ac:dyDescent="0.35">
      <c r="A2924" t="s">
        <v>105</v>
      </c>
      <c r="B2924">
        <v>502209</v>
      </c>
      <c r="C2924">
        <v>6359</v>
      </c>
      <c r="D2924">
        <v>124851</v>
      </c>
      <c r="E2924">
        <v>13662</v>
      </c>
      <c r="F2924">
        <v>0</v>
      </c>
      <c r="G2924" t="s">
        <v>106</v>
      </c>
      <c r="H2924" t="s">
        <v>106</v>
      </c>
      <c r="I2924" t="s">
        <v>106</v>
      </c>
      <c r="J2924" t="s">
        <v>107</v>
      </c>
      <c r="K2924" t="s">
        <v>108</v>
      </c>
      <c r="L2924" t="s">
        <v>109</v>
      </c>
      <c r="M2924" t="s">
        <v>110</v>
      </c>
      <c r="N2924" t="s">
        <v>6884</v>
      </c>
      <c r="O2924" t="s">
        <v>5607</v>
      </c>
      <c r="P2924">
        <v>8178</v>
      </c>
      <c r="Q2924">
        <v>440</v>
      </c>
      <c r="R2924">
        <v>0</v>
      </c>
      <c r="S2924">
        <v>160</v>
      </c>
      <c r="T2924">
        <v>0</v>
      </c>
      <c r="U2924">
        <v>550</v>
      </c>
      <c r="V2924">
        <v>550</v>
      </c>
      <c r="W2924">
        <v>160</v>
      </c>
      <c r="X2924">
        <v>0</v>
      </c>
      <c r="Y2924">
        <v>0</v>
      </c>
      <c r="Z2924">
        <v>0</v>
      </c>
      <c r="AD2924" s="1">
        <v>41770.333333333336</v>
      </c>
      <c r="AE2924" s="1">
        <v>41792.708333333336</v>
      </c>
      <c r="AG2924" s="1">
        <v>41706.333333333336</v>
      </c>
      <c r="AH2924" s="1">
        <v>41728.708333333336</v>
      </c>
      <c r="AI2924" s="1">
        <v>41706.333333333336</v>
      </c>
      <c r="AJ2924" s="1">
        <v>41728.708333333336</v>
      </c>
      <c r="AK2924" s="1">
        <v>41706.333333333336</v>
      </c>
      <c r="AL2924" s="1">
        <v>41728.708333333336</v>
      </c>
      <c r="AM2924" s="1">
        <v>41770.333333333336</v>
      </c>
      <c r="AN2924" s="1">
        <v>41792.708333333336</v>
      </c>
      <c r="AP2924" t="s">
        <v>113</v>
      </c>
      <c r="AU2924" t="s">
        <v>6885</v>
      </c>
      <c r="AY2924" t="s">
        <v>106</v>
      </c>
      <c r="AZ2924">
        <v>0</v>
      </c>
      <c r="BA2924">
        <v>0</v>
      </c>
      <c r="BD2924" s="3">
        <v>41321.661805555559</v>
      </c>
      <c r="BE2924" s="3">
        <v>41321.663888888892</v>
      </c>
      <c r="BF2924" t="s">
        <v>115</v>
      </c>
      <c r="BG2924" t="s">
        <v>115</v>
      </c>
      <c r="BH2924">
        <v>8149</v>
      </c>
      <c r="BM2924">
        <v>43550</v>
      </c>
      <c r="BR2924" t="s">
        <v>116</v>
      </c>
      <c r="BS2924" t="s">
        <v>117</v>
      </c>
      <c r="BU2924">
        <v>1</v>
      </c>
      <c r="BV2924" t="s">
        <v>118</v>
      </c>
      <c r="BX2924" t="s">
        <v>119</v>
      </c>
      <c r="BY2924" t="s">
        <v>119</v>
      </c>
      <c r="BZ2924" t="s">
        <v>119</v>
      </c>
      <c r="CA2924">
        <v>1</v>
      </c>
      <c r="CC2924" t="s">
        <v>120</v>
      </c>
      <c r="CH2924">
        <v>540</v>
      </c>
      <c r="CI2924">
        <v>42150</v>
      </c>
      <c r="CJ2924" t="s">
        <v>106</v>
      </c>
      <c r="CK2924" t="s">
        <v>106</v>
      </c>
      <c r="CL2924">
        <v>15</v>
      </c>
      <c r="CM2924" t="s">
        <v>2850</v>
      </c>
      <c r="CO2924">
        <v>124849</v>
      </c>
      <c r="CQ2924">
        <v>0</v>
      </c>
      <c r="CR2924">
        <v>0</v>
      </c>
      <c r="CS2924">
        <v>0</v>
      </c>
      <c r="CY2924" t="s">
        <v>123</v>
      </c>
      <c r="CZ2924" t="s">
        <v>124</v>
      </c>
      <c r="DD2924" t="str" cm="1">
        <f t="array" ref="DD2924">TEXT(_xlfn.SEQUENCE(1, DATEDIF(AG2924, AH2924, "m") + 1, AG2924, 30), "YYYY-APMM")</f>
        <v>2014-AP03</v>
      </c>
      <c r="DN2924">
        <f t="shared" si="90"/>
        <v>550</v>
      </c>
      <c r="DO2924" t="str">
        <f t="shared" si="91"/>
        <v>LABOR- SUBCONTRACTOR</v>
      </c>
    </row>
    <row r="2925" spans="1:119" x14ac:dyDescent="0.35">
      <c r="A2925" t="s">
        <v>105</v>
      </c>
      <c r="B2925">
        <v>502210</v>
      </c>
      <c r="C2925">
        <v>6359</v>
      </c>
      <c r="D2925">
        <v>124851</v>
      </c>
      <c r="E2925">
        <v>13662</v>
      </c>
      <c r="F2925">
        <v>0</v>
      </c>
      <c r="G2925" t="s">
        <v>106</v>
      </c>
      <c r="H2925" t="s">
        <v>106</v>
      </c>
      <c r="I2925" t="s">
        <v>106</v>
      </c>
      <c r="J2925" t="s">
        <v>107</v>
      </c>
      <c r="K2925" t="s">
        <v>108</v>
      </c>
      <c r="L2925" t="s">
        <v>109</v>
      </c>
      <c r="M2925" t="s">
        <v>110</v>
      </c>
      <c r="N2925" t="s">
        <v>6886</v>
      </c>
      <c r="O2925" t="s">
        <v>2860</v>
      </c>
      <c r="P2925">
        <v>8178</v>
      </c>
      <c r="Q2925">
        <v>440</v>
      </c>
      <c r="R2925">
        <v>40</v>
      </c>
      <c r="S2925">
        <v>160</v>
      </c>
      <c r="T2925">
        <v>0</v>
      </c>
      <c r="U2925">
        <v>3234</v>
      </c>
      <c r="V2925">
        <v>3234</v>
      </c>
      <c r="W2925">
        <v>160</v>
      </c>
      <c r="X2925">
        <v>0</v>
      </c>
      <c r="Y2925">
        <v>0</v>
      </c>
      <c r="Z2925">
        <v>0</v>
      </c>
      <c r="AD2925" s="1">
        <v>41781.333333333336</v>
      </c>
      <c r="AE2925" s="1">
        <v>41804.708333333336</v>
      </c>
      <c r="AG2925" s="1">
        <v>41717.333333333336</v>
      </c>
      <c r="AH2925" s="1">
        <v>41739.708333333336</v>
      </c>
      <c r="AI2925" s="1">
        <v>41717.333333333336</v>
      </c>
      <c r="AJ2925" s="1">
        <v>41739.708333333336</v>
      </c>
      <c r="AK2925" s="1">
        <v>41717.333333333336</v>
      </c>
      <c r="AL2925" s="1">
        <v>41739.708333333336</v>
      </c>
      <c r="AM2925" s="1">
        <v>41781.333333333336</v>
      </c>
      <c r="AN2925" s="1">
        <v>41804.708333333336</v>
      </c>
      <c r="AP2925" t="s">
        <v>113</v>
      </c>
      <c r="AU2925" t="s">
        <v>6887</v>
      </c>
      <c r="AY2925" t="s">
        <v>106</v>
      </c>
      <c r="AZ2925">
        <v>0</v>
      </c>
      <c r="BA2925">
        <v>0</v>
      </c>
      <c r="BD2925" s="3">
        <v>41321.661805555559</v>
      </c>
      <c r="BE2925" s="3">
        <v>41321.663888888892</v>
      </c>
      <c r="BF2925" t="s">
        <v>115</v>
      </c>
      <c r="BG2925" t="s">
        <v>115</v>
      </c>
      <c r="BH2925">
        <v>8149</v>
      </c>
      <c r="BM2925">
        <v>43550</v>
      </c>
      <c r="BR2925" t="s">
        <v>116</v>
      </c>
      <c r="BS2925" t="s">
        <v>117</v>
      </c>
      <c r="BU2925">
        <v>1</v>
      </c>
      <c r="BV2925" t="s">
        <v>118</v>
      </c>
      <c r="BX2925" t="s">
        <v>119</v>
      </c>
      <c r="BY2925" t="s">
        <v>119</v>
      </c>
      <c r="BZ2925" t="s">
        <v>119</v>
      </c>
      <c r="CA2925">
        <v>1</v>
      </c>
      <c r="CC2925" t="s">
        <v>120</v>
      </c>
      <c r="CH2925">
        <v>540</v>
      </c>
      <c r="CI2925">
        <v>42150</v>
      </c>
      <c r="CJ2925" t="s">
        <v>106</v>
      </c>
      <c r="CK2925" t="s">
        <v>106</v>
      </c>
      <c r="CL2925">
        <v>15</v>
      </c>
      <c r="CM2925" t="s">
        <v>2850</v>
      </c>
      <c r="CO2925">
        <v>124849</v>
      </c>
      <c r="CQ2925">
        <v>0</v>
      </c>
      <c r="CR2925">
        <v>0</v>
      </c>
      <c r="CS2925">
        <v>0</v>
      </c>
      <c r="CY2925" t="s">
        <v>123</v>
      </c>
      <c r="CZ2925" t="s">
        <v>124</v>
      </c>
      <c r="DD2925" t="str" cm="1">
        <f t="array" ref="DD2925">TEXT(_xlfn.SEQUENCE(1, DATEDIF(AG2925, AH2925, "m") + 1, AG2925, 30), "YYYY-APMM")</f>
        <v>2014-AP03</v>
      </c>
      <c r="DN2925">
        <f t="shared" si="90"/>
        <v>3234</v>
      </c>
      <c r="DO2925" t="str">
        <f t="shared" si="91"/>
        <v>LABOR- SUBCONTRACTOR</v>
      </c>
    </row>
    <row r="2926" spans="1:119" x14ac:dyDescent="0.35">
      <c r="A2926" t="s">
        <v>105</v>
      </c>
      <c r="B2926">
        <v>502211</v>
      </c>
      <c r="C2926">
        <v>6359</v>
      </c>
      <c r="D2926">
        <v>124853</v>
      </c>
      <c r="E2926">
        <v>13662</v>
      </c>
      <c r="F2926">
        <v>0</v>
      </c>
      <c r="G2926" t="s">
        <v>106</v>
      </c>
      <c r="H2926" t="s">
        <v>106</v>
      </c>
      <c r="I2926" t="s">
        <v>106</v>
      </c>
      <c r="J2926" t="s">
        <v>107</v>
      </c>
      <c r="K2926" t="s">
        <v>108</v>
      </c>
      <c r="L2926" t="s">
        <v>109</v>
      </c>
      <c r="M2926" t="s">
        <v>110</v>
      </c>
      <c r="N2926" t="s">
        <v>6888</v>
      </c>
      <c r="O2926" t="s">
        <v>3189</v>
      </c>
      <c r="P2926">
        <v>8164</v>
      </c>
      <c r="Q2926">
        <v>168</v>
      </c>
      <c r="R2926">
        <v>0</v>
      </c>
      <c r="S2926">
        <v>200</v>
      </c>
      <c r="T2926">
        <v>0</v>
      </c>
      <c r="U2926">
        <v>216</v>
      </c>
      <c r="V2926">
        <v>216</v>
      </c>
      <c r="W2926">
        <v>200</v>
      </c>
      <c r="X2926">
        <v>0</v>
      </c>
      <c r="Y2926">
        <v>0</v>
      </c>
      <c r="Z2926">
        <v>0</v>
      </c>
      <c r="AD2926" s="1">
        <v>41729.333333333336</v>
      </c>
      <c r="AE2926" s="1">
        <v>41757.708333333336</v>
      </c>
      <c r="AG2926" s="1">
        <v>41704.333333333336</v>
      </c>
      <c r="AH2926" s="1">
        <v>41732.708333333336</v>
      </c>
      <c r="AI2926" s="1">
        <v>41704.333333333336</v>
      </c>
      <c r="AJ2926" s="1">
        <v>41732.708333333336</v>
      </c>
      <c r="AK2926" s="1">
        <v>41704.333333333336</v>
      </c>
      <c r="AL2926" s="1">
        <v>41732.708333333336</v>
      </c>
      <c r="AM2926" s="1">
        <v>41729.333333333336</v>
      </c>
      <c r="AN2926" s="1">
        <v>41757.708333333336</v>
      </c>
      <c r="AP2926" t="s">
        <v>113</v>
      </c>
      <c r="AU2926" t="s">
        <v>6889</v>
      </c>
      <c r="AY2926" t="s">
        <v>106</v>
      </c>
      <c r="AZ2926">
        <v>0</v>
      </c>
      <c r="BA2926">
        <v>0</v>
      </c>
      <c r="BD2926" s="3">
        <v>41321.661805555559</v>
      </c>
      <c r="BE2926" s="3">
        <v>41321.663888888892</v>
      </c>
      <c r="BF2926" t="s">
        <v>115</v>
      </c>
      <c r="BG2926" t="s">
        <v>115</v>
      </c>
      <c r="BH2926">
        <v>8149</v>
      </c>
      <c r="BM2926">
        <v>43410</v>
      </c>
      <c r="BR2926" t="s">
        <v>2865</v>
      </c>
      <c r="BS2926" t="s">
        <v>2866</v>
      </c>
      <c r="BU2926">
        <v>1</v>
      </c>
      <c r="BV2926" t="s">
        <v>118</v>
      </c>
      <c r="BX2926" t="s">
        <v>119</v>
      </c>
      <c r="BY2926" t="s">
        <v>119</v>
      </c>
      <c r="BZ2926" t="s">
        <v>119</v>
      </c>
      <c r="CA2926">
        <v>1</v>
      </c>
      <c r="CC2926" t="s">
        <v>120</v>
      </c>
      <c r="CH2926">
        <v>540</v>
      </c>
      <c r="CI2926">
        <v>42310</v>
      </c>
      <c r="CJ2926" t="s">
        <v>106</v>
      </c>
      <c r="CK2926" t="s">
        <v>106</v>
      </c>
      <c r="CL2926">
        <v>10</v>
      </c>
      <c r="CM2926" t="s">
        <v>3187</v>
      </c>
      <c r="CO2926">
        <v>124852</v>
      </c>
      <c r="CQ2926">
        <v>0</v>
      </c>
      <c r="CR2926">
        <v>0</v>
      </c>
      <c r="CS2926">
        <v>0</v>
      </c>
      <c r="CY2926" t="s">
        <v>123</v>
      </c>
      <c r="CZ2926" t="s">
        <v>124</v>
      </c>
      <c r="DD2926" t="str" cm="1">
        <f t="array" ref="DD2926">TEXT(_xlfn.SEQUENCE(1, DATEDIF(AG2926, AH2926, "m") + 1, AG2926, 30), "YYYY-APMM")</f>
        <v>2014-AP03</v>
      </c>
      <c r="DN2926">
        <f t="shared" si="90"/>
        <v>216</v>
      </c>
      <c r="DO2926" t="str">
        <f t="shared" si="91"/>
        <v>SCREED MASON SK</v>
      </c>
    </row>
    <row r="2927" spans="1:119" x14ac:dyDescent="0.35">
      <c r="A2927" t="s">
        <v>105</v>
      </c>
      <c r="B2927">
        <v>502212</v>
      </c>
      <c r="C2927">
        <v>6359</v>
      </c>
      <c r="D2927">
        <v>124853</v>
      </c>
      <c r="E2927">
        <v>13662</v>
      </c>
      <c r="F2927">
        <v>0</v>
      </c>
      <c r="G2927" t="s">
        <v>106</v>
      </c>
      <c r="H2927" t="s">
        <v>106</v>
      </c>
      <c r="I2927" t="s">
        <v>106</v>
      </c>
      <c r="J2927" t="s">
        <v>107</v>
      </c>
      <c r="K2927" t="s">
        <v>108</v>
      </c>
      <c r="L2927" t="s">
        <v>109</v>
      </c>
      <c r="M2927" t="s">
        <v>110</v>
      </c>
      <c r="N2927" t="s">
        <v>6890</v>
      </c>
      <c r="O2927" t="s">
        <v>3192</v>
      </c>
      <c r="P2927">
        <v>8178</v>
      </c>
      <c r="Q2927">
        <v>168</v>
      </c>
      <c r="R2927">
        <v>0</v>
      </c>
      <c r="S2927">
        <v>160</v>
      </c>
      <c r="T2927">
        <v>0</v>
      </c>
      <c r="U2927">
        <v>108</v>
      </c>
      <c r="V2927">
        <v>108</v>
      </c>
      <c r="W2927">
        <v>160</v>
      </c>
      <c r="X2927">
        <v>0</v>
      </c>
      <c r="Y2927">
        <v>0</v>
      </c>
      <c r="Z2927">
        <v>0</v>
      </c>
      <c r="AD2927" s="1">
        <v>41746.333333333336</v>
      </c>
      <c r="AE2927" s="1">
        <v>41769.708333333336</v>
      </c>
      <c r="AG2927" s="1">
        <v>41722.333333333336</v>
      </c>
      <c r="AH2927" s="1">
        <v>41744.708333333336</v>
      </c>
      <c r="AI2927" s="1">
        <v>41722.333333333336</v>
      </c>
      <c r="AJ2927" s="1">
        <v>41744.708333333336</v>
      </c>
      <c r="AK2927" s="1">
        <v>41722.333333333336</v>
      </c>
      <c r="AL2927" s="1">
        <v>41744.708333333336</v>
      </c>
      <c r="AM2927" s="1">
        <v>41746.333333333336</v>
      </c>
      <c r="AN2927" s="1">
        <v>41769.708333333336</v>
      </c>
      <c r="AP2927" t="s">
        <v>113</v>
      </c>
      <c r="AU2927" t="e">
        <f>+lTuCgWUQdSsigGN8Q9jiw</f>
        <v>#NAME?</v>
      </c>
      <c r="AY2927" t="s">
        <v>106</v>
      </c>
      <c r="AZ2927">
        <v>0</v>
      </c>
      <c r="BA2927">
        <v>0</v>
      </c>
      <c r="BD2927" s="3">
        <v>41321.661805555559</v>
      </c>
      <c r="BE2927" s="3">
        <v>41321.663888888892</v>
      </c>
      <c r="BF2927" t="s">
        <v>115</v>
      </c>
      <c r="BG2927" t="s">
        <v>115</v>
      </c>
      <c r="BH2927">
        <v>8149</v>
      </c>
      <c r="BM2927">
        <v>43550</v>
      </c>
      <c r="BR2927" t="s">
        <v>116</v>
      </c>
      <c r="BS2927" t="s">
        <v>117</v>
      </c>
      <c r="BU2927">
        <v>1</v>
      </c>
      <c r="BV2927" t="s">
        <v>118</v>
      </c>
      <c r="BX2927" t="s">
        <v>119</v>
      </c>
      <c r="BY2927" t="s">
        <v>119</v>
      </c>
      <c r="BZ2927" t="s">
        <v>119</v>
      </c>
      <c r="CA2927">
        <v>1</v>
      </c>
      <c r="CC2927" t="s">
        <v>120</v>
      </c>
      <c r="CH2927">
        <v>540</v>
      </c>
      <c r="CI2927">
        <v>42310</v>
      </c>
      <c r="CJ2927" t="s">
        <v>106</v>
      </c>
      <c r="CK2927" t="s">
        <v>106</v>
      </c>
      <c r="CL2927">
        <v>10</v>
      </c>
      <c r="CM2927" t="s">
        <v>3187</v>
      </c>
      <c r="CO2927">
        <v>124852</v>
      </c>
      <c r="CQ2927">
        <v>0</v>
      </c>
      <c r="CR2927">
        <v>0</v>
      </c>
      <c r="CS2927">
        <v>0</v>
      </c>
      <c r="CY2927" t="s">
        <v>123</v>
      </c>
      <c r="CZ2927" t="s">
        <v>124</v>
      </c>
      <c r="DD2927" t="str" cm="1">
        <f t="array" ref="DD2927">TEXT(_xlfn.SEQUENCE(1, DATEDIF(AG2927, AH2927, "m") + 1, AG2927, 30), "YYYY-APMM")</f>
        <v>2014-AP03</v>
      </c>
      <c r="DN2927">
        <f t="shared" si="90"/>
        <v>108</v>
      </c>
      <c r="DO2927" t="str">
        <f t="shared" si="91"/>
        <v>LABOR- SUBCONTRACTOR</v>
      </c>
    </row>
    <row r="2928" spans="1:119" x14ac:dyDescent="0.35">
      <c r="A2928" t="s">
        <v>105</v>
      </c>
      <c r="B2928">
        <v>502213</v>
      </c>
      <c r="C2928">
        <v>6359</v>
      </c>
      <c r="D2928">
        <v>124853</v>
      </c>
      <c r="E2928">
        <v>13662</v>
      </c>
      <c r="F2928">
        <v>0</v>
      </c>
      <c r="G2928" t="s">
        <v>106</v>
      </c>
      <c r="H2928" t="s">
        <v>106</v>
      </c>
      <c r="I2928" t="s">
        <v>106</v>
      </c>
      <c r="J2928" t="s">
        <v>107</v>
      </c>
      <c r="K2928" t="s">
        <v>108</v>
      </c>
      <c r="L2928" t="s">
        <v>109</v>
      </c>
      <c r="M2928" t="s">
        <v>110</v>
      </c>
      <c r="N2928" t="s">
        <v>6891</v>
      </c>
      <c r="O2928" t="s">
        <v>3195</v>
      </c>
      <c r="P2928">
        <v>8178</v>
      </c>
      <c r="Q2928">
        <v>376</v>
      </c>
      <c r="R2928">
        <v>0</v>
      </c>
      <c r="S2928">
        <v>160</v>
      </c>
      <c r="T2928">
        <v>0</v>
      </c>
      <c r="U2928">
        <v>42</v>
      </c>
      <c r="V2928">
        <v>42</v>
      </c>
      <c r="W2928">
        <v>160</v>
      </c>
      <c r="X2928">
        <v>0</v>
      </c>
      <c r="Y2928">
        <v>0</v>
      </c>
      <c r="Z2928">
        <v>0</v>
      </c>
      <c r="AD2928" s="1">
        <v>41731.333333333336</v>
      </c>
      <c r="AE2928" s="1">
        <v>41753.708333333336</v>
      </c>
      <c r="AG2928" s="1">
        <v>41675.333333333336</v>
      </c>
      <c r="AH2928" s="1">
        <v>41699.708333333336</v>
      </c>
      <c r="AI2928" s="1">
        <v>41675.333333333336</v>
      </c>
      <c r="AJ2928" s="1">
        <v>41699.708333333336</v>
      </c>
      <c r="AK2928" s="1">
        <v>41675.333333333336</v>
      </c>
      <c r="AL2928" s="1">
        <v>41699.708333333336</v>
      </c>
      <c r="AM2928" s="1">
        <v>41731.333333333336</v>
      </c>
      <c r="AN2928" s="1">
        <v>41753.708333333336</v>
      </c>
      <c r="AP2928" t="s">
        <v>113</v>
      </c>
      <c r="AU2928" t="s">
        <v>6892</v>
      </c>
      <c r="AY2928" t="s">
        <v>106</v>
      </c>
      <c r="AZ2928">
        <v>0</v>
      </c>
      <c r="BA2928">
        <v>0</v>
      </c>
      <c r="BD2928" s="3">
        <v>41321.661805555559</v>
      </c>
      <c r="BE2928" s="3">
        <v>41321.663888888892</v>
      </c>
      <c r="BF2928" t="s">
        <v>115</v>
      </c>
      <c r="BG2928" t="s">
        <v>115</v>
      </c>
      <c r="BH2928">
        <v>8149</v>
      </c>
      <c r="BM2928">
        <v>43550</v>
      </c>
      <c r="BR2928" t="s">
        <v>116</v>
      </c>
      <c r="BS2928" t="s">
        <v>117</v>
      </c>
      <c r="BU2928">
        <v>1</v>
      </c>
      <c r="BV2928" t="s">
        <v>118</v>
      </c>
      <c r="BX2928" t="s">
        <v>119</v>
      </c>
      <c r="BY2928" t="s">
        <v>119</v>
      </c>
      <c r="BZ2928" t="s">
        <v>119</v>
      </c>
      <c r="CA2928">
        <v>1</v>
      </c>
      <c r="CC2928" t="s">
        <v>120</v>
      </c>
      <c r="CH2928">
        <v>540</v>
      </c>
      <c r="CI2928">
        <v>42310</v>
      </c>
      <c r="CJ2928" t="s">
        <v>106</v>
      </c>
      <c r="CK2928" t="s">
        <v>106</v>
      </c>
      <c r="CL2928">
        <v>10</v>
      </c>
      <c r="CM2928" t="s">
        <v>3187</v>
      </c>
      <c r="CO2928">
        <v>124852</v>
      </c>
      <c r="CQ2928">
        <v>0</v>
      </c>
      <c r="CR2928">
        <v>0</v>
      </c>
      <c r="CS2928">
        <v>0</v>
      </c>
      <c r="CY2928" t="s">
        <v>123</v>
      </c>
      <c r="CZ2928" t="s">
        <v>124</v>
      </c>
      <c r="DD2928" t="str" cm="1">
        <f t="array" ref="DD2928">TEXT(_xlfn.SEQUENCE(1, DATEDIF(AG2928, AH2928, "m") + 1, AG2928, 30), "YYYY-APMM")</f>
        <v>2014-AP02</v>
      </c>
      <c r="DN2928">
        <f t="shared" si="90"/>
        <v>42</v>
      </c>
      <c r="DO2928" t="str">
        <f t="shared" si="91"/>
        <v>LABOR- SUBCONTRACTOR</v>
      </c>
    </row>
    <row r="2929" spans="1:119" x14ac:dyDescent="0.35">
      <c r="A2929" t="s">
        <v>105</v>
      </c>
      <c r="B2929">
        <v>502214</v>
      </c>
      <c r="C2929">
        <v>6359</v>
      </c>
      <c r="D2929">
        <v>124853</v>
      </c>
      <c r="E2929">
        <v>13662</v>
      </c>
      <c r="F2929">
        <v>0</v>
      </c>
      <c r="G2929" t="s">
        <v>106</v>
      </c>
      <c r="H2929" t="s">
        <v>106</v>
      </c>
      <c r="I2929" t="s">
        <v>106</v>
      </c>
      <c r="J2929" t="s">
        <v>107</v>
      </c>
      <c r="K2929" t="s">
        <v>108</v>
      </c>
      <c r="L2929" t="s">
        <v>109</v>
      </c>
      <c r="M2929" t="s">
        <v>110</v>
      </c>
      <c r="N2929" t="s">
        <v>6893</v>
      </c>
      <c r="O2929" t="s">
        <v>3198</v>
      </c>
      <c r="P2929">
        <v>8178</v>
      </c>
      <c r="Q2929">
        <v>376</v>
      </c>
      <c r="R2929">
        <v>0</v>
      </c>
      <c r="S2929">
        <v>200</v>
      </c>
      <c r="T2929">
        <v>0</v>
      </c>
      <c r="U2929">
        <v>132</v>
      </c>
      <c r="V2929">
        <v>132</v>
      </c>
      <c r="W2929">
        <v>200</v>
      </c>
      <c r="X2929">
        <v>0</v>
      </c>
      <c r="Y2929">
        <v>0</v>
      </c>
      <c r="Z2929">
        <v>0</v>
      </c>
      <c r="AD2929" s="1">
        <v>41697.333333333336</v>
      </c>
      <c r="AE2929" s="1">
        <v>41725.708333333336</v>
      </c>
      <c r="AG2929" s="1">
        <v>41641.333333333336</v>
      </c>
      <c r="AH2929" s="1">
        <v>41669.708333333336</v>
      </c>
      <c r="AI2929" s="1">
        <v>41641.333333333336</v>
      </c>
      <c r="AJ2929" s="1">
        <v>41669.708333333336</v>
      </c>
      <c r="AK2929" s="1">
        <v>41641.333333333336</v>
      </c>
      <c r="AL2929" s="1">
        <v>41669.708333333336</v>
      </c>
      <c r="AM2929" s="1">
        <v>41697.333333333336</v>
      </c>
      <c r="AN2929" s="1">
        <v>41725.708333333336</v>
      </c>
      <c r="AP2929" t="s">
        <v>113</v>
      </c>
      <c r="AU2929" t="s">
        <v>6894</v>
      </c>
      <c r="AY2929" t="s">
        <v>106</v>
      </c>
      <c r="AZ2929">
        <v>0</v>
      </c>
      <c r="BA2929">
        <v>0</v>
      </c>
      <c r="BD2929" s="3">
        <v>41321.661805555559</v>
      </c>
      <c r="BE2929" s="3">
        <v>41321.663888888892</v>
      </c>
      <c r="BF2929" t="s">
        <v>115</v>
      </c>
      <c r="BG2929" t="s">
        <v>115</v>
      </c>
      <c r="BH2929">
        <v>8149</v>
      </c>
      <c r="BM2929">
        <v>43550</v>
      </c>
      <c r="BR2929" t="s">
        <v>116</v>
      </c>
      <c r="BS2929" t="s">
        <v>117</v>
      </c>
      <c r="BU2929">
        <v>1</v>
      </c>
      <c r="BV2929" t="s">
        <v>118</v>
      </c>
      <c r="BX2929" t="s">
        <v>119</v>
      </c>
      <c r="BY2929" t="s">
        <v>119</v>
      </c>
      <c r="BZ2929" t="s">
        <v>119</v>
      </c>
      <c r="CA2929">
        <v>1</v>
      </c>
      <c r="CC2929" t="s">
        <v>120</v>
      </c>
      <c r="CH2929">
        <v>540</v>
      </c>
      <c r="CI2929">
        <v>42310</v>
      </c>
      <c r="CJ2929" t="s">
        <v>106</v>
      </c>
      <c r="CK2929" t="s">
        <v>106</v>
      </c>
      <c r="CL2929">
        <v>10</v>
      </c>
      <c r="CM2929" t="s">
        <v>3187</v>
      </c>
      <c r="CO2929">
        <v>124852</v>
      </c>
      <c r="CQ2929">
        <v>0</v>
      </c>
      <c r="CR2929">
        <v>0</v>
      </c>
      <c r="CS2929">
        <v>0</v>
      </c>
      <c r="CY2929" t="s">
        <v>123</v>
      </c>
      <c r="CZ2929" t="s">
        <v>124</v>
      </c>
      <c r="DD2929" t="str" cm="1">
        <f t="array" ref="DD2929">TEXT(_xlfn.SEQUENCE(1, DATEDIF(AG2929, AH2929, "m") + 1, AG2929, 30), "YYYY-APMM")</f>
        <v>2014-AP01</v>
      </c>
      <c r="DN2929">
        <f t="shared" si="90"/>
        <v>132</v>
      </c>
      <c r="DO2929" t="str">
        <f t="shared" si="91"/>
        <v>LABOR- SUBCONTRACTOR</v>
      </c>
    </row>
    <row r="2930" spans="1:119" x14ac:dyDescent="0.35">
      <c r="A2930" t="s">
        <v>105</v>
      </c>
      <c r="B2930">
        <v>502215</v>
      </c>
      <c r="C2930">
        <v>6359</v>
      </c>
      <c r="D2930">
        <v>124853</v>
      </c>
      <c r="E2930">
        <v>13662</v>
      </c>
      <c r="F2930">
        <v>0</v>
      </c>
      <c r="G2930" t="s">
        <v>106</v>
      </c>
      <c r="H2930" t="s">
        <v>106</v>
      </c>
      <c r="I2930" t="s">
        <v>106</v>
      </c>
      <c r="J2930" t="s">
        <v>107</v>
      </c>
      <c r="K2930" t="s">
        <v>108</v>
      </c>
      <c r="L2930" t="s">
        <v>109</v>
      </c>
      <c r="M2930" t="s">
        <v>110</v>
      </c>
      <c r="N2930" t="s">
        <v>6895</v>
      </c>
      <c r="O2930" t="s">
        <v>3206</v>
      </c>
      <c r="P2930">
        <v>8177</v>
      </c>
      <c r="Q2930">
        <v>376</v>
      </c>
      <c r="R2930">
        <v>0</v>
      </c>
      <c r="S2930">
        <v>200</v>
      </c>
      <c r="T2930">
        <v>0</v>
      </c>
      <c r="U2930">
        <v>275</v>
      </c>
      <c r="V2930">
        <v>275</v>
      </c>
      <c r="W2930">
        <v>200</v>
      </c>
      <c r="X2930">
        <v>0</v>
      </c>
      <c r="Y2930">
        <v>0</v>
      </c>
      <c r="Z2930">
        <v>0</v>
      </c>
      <c r="AD2930" s="1">
        <v>41711.333333333336</v>
      </c>
      <c r="AE2930" s="1">
        <v>41739.708333333336</v>
      </c>
      <c r="AG2930" s="1">
        <v>41655.333333333336</v>
      </c>
      <c r="AH2930" s="1">
        <v>41685.708333333336</v>
      </c>
      <c r="AI2930" s="1">
        <v>41655.333333333336</v>
      </c>
      <c r="AJ2930" s="1">
        <v>41685.708333333336</v>
      </c>
      <c r="AK2930" s="1">
        <v>41655.333333333336</v>
      </c>
      <c r="AL2930" s="1">
        <v>41685.708333333336</v>
      </c>
      <c r="AM2930" s="1">
        <v>41711.333333333336</v>
      </c>
      <c r="AN2930" s="1">
        <v>41739.708333333336</v>
      </c>
      <c r="AP2930" t="s">
        <v>113</v>
      </c>
      <c r="AU2930" t="s">
        <v>6896</v>
      </c>
      <c r="AY2930" t="s">
        <v>106</v>
      </c>
      <c r="AZ2930">
        <v>0</v>
      </c>
      <c r="BA2930">
        <v>0</v>
      </c>
      <c r="BD2930" s="3">
        <v>41321.661805555559</v>
      </c>
      <c r="BE2930" s="3">
        <v>41321.663888888892</v>
      </c>
      <c r="BF2930" t="s">
        <v>115</v>
      </c>
      <c r="BG2930" t="s">
        <v>115</v>
      </c>
      <c r="BH2930">
        <v>8149</v>
      </c>
      <c r="BM2930">
        <v>43540</v>
      </c>
      <c r="BR2930" t="s">
        <v>1299</v>
      </c>
      <c r="BS2930" t="s">
        <v>1300</v>
      </c>
      <c r="BU2930">
        <v>1</v>
      </c>
      <c r="BV2930" t="s">
        <v>118</v>
      </c>
      <c r="BX2930" t="s">
        <v>119</v>
      </c>
      <c r="BY2930" t="s">
        <v>119</v>
      </c>
      <c r="BZ2930" t="s">
        <v>119</v>
      </c>
      <c r="CA2930">
        <v>1</v>
      </c>
      <c r="CC2930" t="s">
        <v>120</v>
      </c>
      <c r="CH2930">
        <v>540</v>
      </c>
      <c r="CI2930">
        <v>42310</v>
      </c>
      <c r="CJ2930" t="s">
        <v>106</v>
      </c>
      <c r="CK2930" t="s">
        <v>106</v>
      </c>
      <c r="CL2930">
        <v>10</v>
      </c>
      <c r="CM2930" t="s">
        <v>3187</v>
      </c>
      <c r="CO2930">
        <v>124852</v>
      </c>
      <c r="CQ2930">
        <v>0</v>
      </c>
      <c r="CR2930">
        <v>0</v>
      </c>
      <c r="CS2930">
        <v>0</v>
      </c>
      <c r="CY2930" t="s">
        <v>123</v>
      </c>
      <c r="CZ2930" t="s">
        <v>124</v>
      </c>
      <c r="DD2930" t="str" cm="1">
        <f t="array" ref="DD2930">TEXT(_xlfn.SEQUENCE(1, DATEDIF(AG2930, AH2930, "m") + 1, AG2930, 30), "YYYY-APMM")</f>
        <v>2014-AP01</v>
      </c>
      <c r="DN2930">
        <f t="shared" si="90"/>
        <v>275</v>
      </c>
      <c r="DO2930" t="str">
        <f t="shared" si="91"/>
        <v>LABOR - CIVIL</v>
      </c>
    </row>
    <row r="2931" spans="1:119" x14ac:dyDescent="0.35">
      <c r="A2931" t="s">
        <v>105</v>
      </c>
      <c r="B2931">
        <v>502216</v>
      </c>
      <c r="C2931">
        <v>6359</v>
      </c>
      <c r="D2931">
        <v>124853</v>
      </c>
      <c r="E2931">
        <v>13662</v>
      </c>
      <c r="F2931">
        <v>0</v>
      </c>
      <c r="G2931" t="s">
        <v>106</v>
      </c>
      <c r="H2931" t="s">
        <v>106</v>
      </c>
      <c r="I2931" t="s">
        <v>106</v>
      </c>
      <c r="J2931" t="s">
        <v>107</v>
      </c>
      <c r="K2931" t="s">
        <v>108</v>
      </c>
      <c r="L2931" t="s">
        <v>109</v>
      </c>
      <c r="M2931" t="s">
        <v>110</v>
      </c>
      <c r="N2931" t="s">
        <v>6897</v>
      </c>
      <c r="O2931" t="s">
        <v>3203</v>
      </c>
      <c r="P2931">
        <v>8177</v>
      </c>
      <c r="Q2931">
        <v>376</v>
      </c>
      <c r="R2931">
        <v>208</v>
      </c>
      <c r="S2931">
        <v>200</v>
      </c>
      <c r="T2931">
        <v>0</v>
      </c>
      <c r="U2931">
        <v>500</v>
      </c>
      <c r="V2931">
        <v>500</v>
      </c>
      <c r="W2931">
        <v>200</v>
      </c>
      <c r="X2931">
        <v>0</v>
      </c>
      <c r="Y2931">
        <v>0</v>
      </c>
      <c r="Z2931">
        <v>0</v>
      </c>
      <c r="AD2931" s="1">
        <v>41755.333333333336</v>
      </c>
      <c r="AE2931" s="1">
        <v>41783.708333333336</v>
      </c>
      <c r="AG2931" s="1">
        <v>41700.333333333336</v>
      </c>
      <c r="AH2931" s="1">
        <v>41728.708333333336</v>
      </c>
      <c r="AI2931" s="1">
        <v>41700.333333333336</v>
      </c>
      <c r="AJ2931" s="1">
        <v>41728.708333333336</v>
      </c>
      <c r="AK2931" s="1">
        <v>41700.333333333336</v>
      </c>
      <c r="AL2931" s="1">
        <v>41728.708333333336</v>
      </c>
      <c r="AM2931" s="1">
        <v>41755.333333333336</v>
      </c>
      <c r="AN2931" s="1">
        <v>41783.708333333336</v>
      </c>
      <c r="AP2931" t="s">
        <v>113</v>
      </c>
      <c r="AU2931" t="s">
        <v>6898</v>
      </c>
      <c r="AY2931" t="s">
        <v>106</v>
      </c>
      <c r="AZ2931">
        <v>0</v>
      </c>
      <c r="BA2931">
        <v>0</v>
      </c>
      <c r="BD2931" s="3">
        <v>41321.661805555559</v>
      </c>
      <c r="BE2931" s="3">
        <v>41321.663888888892</v>
      </c>
      <c r="BF2931" t="s">
        <v>115</v>
      </c>
      <c r="BG2931" t="s">
        <v>115</v>
      </c>
      <c r="BH2931">
        <v>8149</v>
      </c>
      <c r="BM2931">
        <v>43540</v>
      </c>
      <c r="BR2931" t="s">
        <v>1299</v>
      </c>
      <c r="BS2931" t="s">
        <v>1300</v>
      </c>
      <c r="BU2931">
        <v>1</v>
      </c>
      <c r="BV2931" t="s">
        <v>118</v>
      </c>
      <c r="BX2931" t="s">
        <v>119</v>
      </c>
      <c r="BY2931" t="s">
        <v>119</v>
      </c>
      <c r="BZ2931" t="s">
        <v>119</v>
      </c>
      <c r="CA2931">
        <v>1</v>
      </c>
      <c r="CC2931" t="s">
        <v>120</v>
      </c>
      <c r="CH2931">
        <v>540</v>
      </c>
      <c r="CI2931">
        <v>42310</v>
      </c>
      <c r="CJ2931" t="s">
        <v>106</v>
      </c>
      <c r="CK2931" t="s">
        <v>106</v>
      </c>
      <c r="CL2931">
        <v>10</v>
      </c>
      <c r="CM2931" t="s">
        <v>3187</v>
      </c>
      <c r="CO2931">
        <v>124852</v>
      </c>
      <c r="CQ2931">
        <v>0</v>
      </c>
      <c r="CR2931">
        <v>0</v>
      </c>
      <c r="CS2931">
        <v>0</v>
      </c>
      <c r="CY2931" t="s">
        <v>123</v>
      </c>
      <c r="CZ2931" t="s">
        <v>124</v>
      </c>
      <c r="DD2931" t="str" cm="1">
        <f t="array" ref="DD2931">TEXT(_xlfn.SEQUENCE(1, DATEDIF(AG2931, AH2931, "m") + 1, AG2931, 30), "YYYY-APMM")</f>
        <v>2014-AP03</v>
      </c>
      <c r="DN2931">
        <f t="shared" si="90"/>
        <v>500</v>
      </c>
      <c r="DO2931" t="str">
        <f t="shared" si="91"/>
        <v>LABOR - CIVIL</v>
      </c>
    </row>
    <row r="2932" spans="1:119" x14ac:dyDescent="0.35">
      <c r="A2932" t="s">
        <v>105</v>
      </c>
      <c r="B2932">
        <v>502217</v>
      </c>
      <c r="C2932">
        <v>6359</v>
      </c>
      <c r="D2932">
        <v>124854</v>
      </c>
      <c r="E2932">
        <v>13662</v>
      </c>
      <c r="F2932">
        <v>0</v>
      </c>
      <c r="G2932" t="s">
        <v>106</v>
      </c>
      <c r="H2932" t="s">
        <v>106</v>
      </c>
      <c r="I2932" t="s">
        <v>106</v>
      </c>
      <c r="J2932" t="s">
        <v>107</v>
      </c>
      <c r="K2932" t="s">
        <v>108</v>
      </c>
      <c r="L2932" t="s">
        <v>109</v>
      </c>
      <c r="M2932" t="s">
        <v>110</v>
      </c>
      <c r="N2932" t="s">
        <v>6899</v>
      </c>
      <c r="O2932" t="s">
        <v>3209</v>
      </c>
      <c r="P2932">
        <v>8177</v>
      </c>
      <c r="Q2932">
        <v>464</v>
      </c>
      <c r="R2932">
        <v>0</v>
      </c>
      <c r="S2932">
        <v>160</v>
      </c>
      <c r="T2932">
        <v>0</v>
      </c>
      <c r="U2932">
        <v>116</v>
      </c>
      <c r="V2932">
        <v>116</v>
      </c>
      <c r="W2932">
        <v>160</v>
      </c>
      <c r="X2932">
        <v>80</v>
      </c>
      <c r="Y2932">
        <v>0</v>
      </c>
      <c r="Z2932">
        <v>80</v>
      </c>
      <c r="AD2932" s="1">
        <v>41713.333333333336</v>
      </c>
      <c r="AE2932" s="1">
        <v>41735.708333333336</v>
      </c>
      <c r="AG2932" s="1">
        <v>41644.333333333336</v>
      </c>
      <c r="AH2932" s="1">
        <v>41666.708333333336</v>
      </c>
      <c r="AI2932" s="1">
        <v>41644.333333333336</v>
      </c>
      <c r="AJ2932" s="1">
        <v>41666.708333333336</v>
      </c>
      <c r="AK2932" s="1">
        <v>41644.333333333336</v>
      </c>
      <c r="AL2932" s="1">
        <v>41666.708333333336</v>
      </c>
      <c r="AM2932" s="1">
        <v>41713.333333333336</v>
      </c>
      <c r="AN2932" s="1">
        <v>41735.708333333336</v>
      </c>
      <c r="AP2932" t="s">
        <v>113</v>
      </c>
      <c r="AU2932" t="s">
        <v>6900</v>
      </c>
      <c r="AY2932" t="s">
        <v>106</v>
      </c>
      <c r="AZ2932">
        <v>0</v>
      </c>
      <c r="BA2932">
        <v>0</v>
      </c>
      <c r="BD2932" s="3">
        <v>41321.661805555559</v>
      </c>
      <c r="BE2932" s="3">
        <v>41321.663888888892</v>
      </c>
      <c r="BF2932" t="s">
        <v>115</v>
      </c>
      <c r="BG2932" t="s">
        <v>115</v>
      </c>
      <c r="BH2932">
        <v>8149</v>
      </c>
      <c r="BM2932">
        <v>43540</v>
      </c>
      <c r="BR2932" t="s">
        <v>1299</v>
      </c>
      <c r="BS2932" t="s">
        <v>1300</v>
      </c>
      <c r="BU2932">
        <v>1</v>
      </c>
      <c r="BV2932" t="s">
        <v>118</v>
      </c>
      <c r="BX2932" t="s">
        <v>119</v>
      </c>
      <c r="BY2932" t="s">
        <v>119</v>
      </c>
      <c r="BZ2932" t="s">
        <v>119</v>
      </c>
      <c r="CA2932">
        <v>1</v>
      </c>
      <c r="CC2932" t="s">
        <v>120</v>
      </c>
      <c r="CH2932">
        <v>540</v>
      </c>
      <c r="CI2932">
        <v>42320</v>
      </c>
      <c r="CJ2932" t="s">
        <v>106</v>
      </c>
      <c r="CK2932" t="s">
        <v>106</v>
      </c>
      <c r="CL2932">
        <v>15</v>
      </c>
      <c r="CM2932" t="s">
        <v>5717</v>
      </c>
      <c r="CO2932">
        <v>124852</v>
      </c>
      <c r="CQ2932">
        <v>0</v>
      </c>
      <c r="CR2932">
        <v>0</v>
      </c>
      <c r="CS2932">
        <v>0</v>
      </c>
      <c r="CY2932" t="s">
        <v>123</v>
      </c>
      <c r="CZ2932" t="s">
        <v>124</v>
      </c>
      <c r="DD2932" t="str" cm="1">
        <f t="array" ref="DD2932">TEXT(_xlfn.SEQUENCE(1, DATEDIF(AG2932, AH2932, "m") + 1, AG2932, 30), "YYYY-APMM")</f>
        <v>2014-AP01</v>
      </c>
      <c r="DN2932">
        <f t="shared" si="90"/>
        <v>116</v>
      </c>
      <c r="DO2932" t="str">
        <f t="shared" si="91"/>
        <v>LABOR - CIVIL</v>
      </c>
    </row>
    <row r="2933" spans="1:119" x14ac:dyDescent="0.35">
      <c r="A2933" t="s">
        <v>105</v>
      </c>
      <c r="B2933">
        <v>502218</v>
      </c>
      <c r="C2933">
        <v>6359</v>
      </c>
      <c r="D2933">
        <v>124854</v>
      </c>
      <c r="E2933">
        <v>13662</v>
      </c>
      <c r="F2933">
        <v>0</v>
      </c>
      <c r="G2933" t="s">
        <v>106</v>
      </c>
      <c r="H2933" t="s">
        <v>106</v>
      </c>
      <c r="I2933" t="s">
        <v>106</v>
      </c>
      <c r="J2933" t="s">
        <v>107</v>
      </c>
      <c r="K2933" t="s">
        <v>108</v>
      </c>
      <c r="L2933" t="s">
        <v>109</v>
      </c>
      <c r="M2933" t="s">
        <v>110</v>
      </c>
      <c r="N2933" t="s">
        <v>6901</v>
      </c>
      <c r="O2933" t="s">
        <v>3213</v>
      </c>
      <c r="P2933">
        <v>8167</v>
      </c>
      <c r="Q2933">
        <v>464</v>
      </c>
      <c r="R2933">
        <v>0</v>
      </c>
      <c r="S2933">
        <v>200</v>
      </c>
      <c r="T2933">
        <v>0</v>
      </c>
      <c r="U2933">
        <v>210</v>
      </c>
      <c r="V2933">
        <v>210</v>
      </c>
      <c r="W2933">
        <v>200</v>
      </c>
      <c r="X2933">
        <v>0</v>
      </c>
      <c r="Y2933">
        <v>0</v>
      </c>
      <c r="Z2933">
        <v>0</v>
      </c>
      <c r="AD2933" s="1">
        <v>41718.333333333336</v>
      </c>
      <c r="AE2933" s="1">
        <v>41746.708333333336</v>
      </c>
      <c r="AG2933" s="1">
        <v>41650.333333333336</v>
      </c>
      <c r="AH2933" s="1">
        <v>41678.708333333336</v>
      </c>
      <c r="AI2933" s="1">
        <v>41650.333333333336</v>
      </c>
      <c r="AJ2933" s="1">
        <v>41678.708333333336</v>
      </c>
      <c r="AK2933" s="1">
        <v>41650.333333333336</v>
      </c>
      <c r="AL2933" s="1">
        <v>41678.708333333336</v>
      </c>
      <c r="AM2933" s="1">
        <v>41718.333333333336</v>
      </c>
      <c r="AN2933" s="1">
        <v>41746.708333333336</v>
      </c>
      <c r="AP2933" t="s">
        <v>113</v>
      </c>
      <c r="AU2933" t="s">
        <v>6902</v>
      </c>
      <c r="AY2933" t="s">
        <v>106</v>
      </c>
      <c r="AZ2933">
        <v>0</v>
      </c>
      <c r="BA2933">
        <v>0</v>
      </c>
      <c r="BD2933" s="3">
        <v>41321.661805555559</v>
      </c>
      <c r="BE2933" s="3">
        <v>41321.663888888892</v>
      </c>
      <c r="BF2933" t="s">
        <v>115</v>
      </c>
      <c r="BG2933" t="s">
        <v>115</v>
      </c>
      <c r="BH2933">
        <v>8149</v>
      </c>
      <c r="BM2933">
        <v>43440</v>
      </c>
      <c r="BR2933" t="s">
        <v>3145</v>
      </c>
      <c r="BS2933" t="s">
        <v>3146</v>
      </c>
      <c r="BU2933">
        <v>1</v>
      </c>
      <c r="BV2933" t="s">
        <v>118</v>
      </c>
      <c r="BX2933" t="s">
        <v>119</v>
      </c>
      <c r="BY2933" t="s">
        <v>119</v>
      </c>
      <c r="BZ2933" t="s">
        <v>119</v>
      </c>
      <c r="CA2933">
        <v>1</v>
      </c>
      <c r="CC2933" t="s">
        <v>120</v>
      </c>
      <c r="CH2933">
        <v>540</v>
      </c>
      <c r="CI2933">
        <v>42320</v>
      </c>
      <c r="CJ2933" t="s">
        <v>106</v>
      </c>
      <c r="CK2933" t="s">
        <v>106</v>
      </c>
      <c r="CL2933">
        <v>15</v>
      </c>
      <c r="CM2933" t="s">
        <v>5717</v>
      </c>
      <c r="CO2933">
        <v>124852</v>
      </c>
      <c r="CQ2933">
        <v>0</v>
      </c>
      <c r="CR2933">
        <v>0</v>
      </c>
      <c r="CS2933">
        <v>0</v>
      </c>
      <c r="CY2933" t="s">
        <v>123</v>
      </c>
      <c r="CZ2933" t="s">
        <v>124</v>
      </c>
      <c r="DD2933" t="str" cm="1">
        <f t="array" ref="DD2933">TEXT(_xlfn.SEQUENCE(1, DATEDIF(AG2933, AH2933, "m") + 1, AG2933, 30), "YYYY-APMM")</f>
        <v>2014-AP01</v>
      </c>
      <c r="DN2933">
        <f t="shared" si="90"/>
        <v>210</v>
      </c>
      <c r="DO2933" t="str">
        <f t="shared" si="91"/>
        <v>CONCRETE MASON SK</v>
      </c>
    </row>
    <row r="2934" spans="1:119" x14ac:dyDescent="0.35">
      <c r="A2934" t="s">
        <v>105</v>
      </c>
      <c r="B2934">
        <v>502219</v>
      </c>
      <c r="C2934">
        <v>6359</v>
      </c>
      <c r="D2934">
        <v>124854</v>
      </c>
      <c r="E2934">
        <v>13662</v>
      </c>
      <c r="F2934">
        <v>0</v>
      </c>
      <c r="G2934" t="s">
        <v>106</v>
      </c>
      <c r="H2934" t="s">
        <v>106</v>
      </c>
      <c r="I2934" t="s">
        <v>106</v>
      </c>
      <c r="J2934" t="s">
        <v>107</v>
      </c>
      <c r="K2934" t="s">
        <v>108</v>
      </c>
      <c r="L2934" t="s">
        <v>109</v>
      </c>
      <c r="M2934" t="s">
        <v>110</v>
      </c>
      <c r="N2934" t="s">
        <v>6903</v>
      </c>
      <c r="O2934" t="s">
        <v>3216</v>
      </c>
      <c r="P2934">
        <v>8168</v>
      </c>
      <c r="Q2934">
        <v>464</v>
      </c>
      <c r="R2934">
        <v>0</v>
      </c>
      <c r="S2934">
        <v>200</v>
      </c>
      <c r="T2934">
        <v>0</v>
      </c>
      <c r="U2934">
        <v>2442</v>
      </c>
      <c r="V2934">
        <v>2442</v>
      </c>
      <c r="W2934">
        <v>200</v>
      </c>
      <c r="X2934">
        <v>0</v>
      </c>
      <c r="Y2934">
        <v>0</v>
      </c>
      <c r="Z2934">
        <v>0</v>
      </c>
      <c r="AD2934" s="1">
        <v>41728.333333333336</v>
      </c>
      <c r="AE2934" s="1">
        <v>41756.708333333336</v>
      </c>
      <c r="AG2934" s="1">
        <v>41659.333333333336</v>
      </c>
      <c r="AH2934" s="1">
        <v>41688.708333333336</v>
      </c>
      <c r="AI2934" s="1">
        <v>41659.333333333336</v>
      </c>
      <c r="AJ2934" s="1">
        <v>41688.708333333336</v>
      </c>
      <c r="AK2934" s="1">
        <v>41659.333333333336</v>
      </c>
      <c r="AL2934" s="1">
        <v>41688.708333333336</v>
      </c>
      <c r="AM2934" s="1">
        <v>41728.333333333336</v>
      </c>
      <c r="AN2934" s="1">
        <v>41756.708333333336</v>
      </c>
      <c r="AP2934" t="s">
        <v>113</v>
      </c>
      <c r="AU2934" t="s">
        <v>6904</v>
      </c>
      <c r="AY2934" t="s">
        <v>106</v>
      </c>
      <c r="AZ2934">
        <v>0</v>
      </c>
      <c r="BA2934">
        <v>0</v>
      </c>
      <c r="BD2934" s="3">
        <v>41321.661805555559</v>
      </c>
      <c r="BE2934" s="3">
        <v>41321.663888888892</v>
      </c>
      <c r="BF2934" t="s">
        <v>115</v>
      </c>
      <c r="BG2934" t="s">
        <v>115</v>
      </c>
      <c r="BH2934">
        <v>8149</v>
      </c>
      <c r="BM2934">
        <v>43450</v>
      </c>
      <c r="BR2934" t="s">
        <v>1309</v>
      </c>
      <c r="BS2934" t="s">
        <v>1310</v>
      </c>
      <c r="BU2934">
        <v>1</v>
      </c>
      <c r="BV2934" t="s">
        <v>118</v>
      </c>
      <c r="BX2934" t="s">
        <v>119</v>
      </c>
      <c r="BY2934" t="s">
        <v>119</v>
      </c>
      <c r="BZ2934" t="s">
        <v>119</v>
      </c>
      <c r="CA2934">
        <v>1</v>
      </c>
      <c r="CC2934" t="s">
        <v>120</v>
      </c>
      <c r="CH2934">
        <v>540</v>
      </c>
      <c r="CI2934">
        <v>42320</v>
      </c>
      <c r="CJ2934" t="s">
        <v>106</v>
      </c>
      <c r="CK2934" t="s">
        <v>106</v>
      </c>
      <c r="CL2934">
        <v>15</v>
      </c>
      <c r="CM2934" t="s">
        <v>5717</v>
      </c>
      <c r="CO2934">
        <v>124852</v>
      </c>
      <c r="CQ2934">
        <v>0</v>
      </c>
      <c r="CR2934">
        <v>0</v>
      </c>
      <c r="CS2934">
        <v>0</v>
      </c>
      <c r="CY2934" t="s">
        <v>123</v>
      </c>
      <c r="CZ2934" t="s">
        <v>124</v>
      </c>
      <c r="DD2934" t="str" cm="1">
        <f t="array" ref="DD2934">TEXT(_xlfn.SEQUENCE(1, DATEDIF(AG2934, AH2934, "m") + 1, AG2934, 30), "YYYY-APMM")</f>
        <v>2014-AP01</v>
      </c>
      <c r="DN2934">
        <f t="shared" si="90"/>
        <v>2442</v>
      </c>
      <c r="DO2934" t="str">
        <f t="shared" si="91"/>
        <v>BLOCK MASON SK</v>
      </c>
    </row>
    <row r="2935" spans="1:119" x14ac:dyDescent="0.35">
      <c r="A2935" t="s">
        <v>105</v>
      </c>
      <c r="B2935">
        <v>502220</v>
      </c>
      <c r="C2935">
        <v>6359</v>
      </c>
      <c r="D2935">
        <v>124854</v>
      </c>
      <c r="E2935">
        <v>13662</v>
      </c>
      <c r="F2935">
        <v>0</v>
      </c>
      <c r="G2935" t="s">
        <v>106</v>
      </c>
      <c r="H2935" t="s">
        <v>106</v>
      </c>
      <c r="I2935" t="s">
        <v>106</v>
      </c>
      <c r="J2935" t="s">
        <v>107</v>
      </c>
      <c r="K2935" t="s">
        <v>108</v>
      </c>
      <c r="L2935" t="s">
        <v>109</v>
      </c>
      <c r="M2935" t="s">
        <v>110</v>
      </c>
      <c r="N2935" t="s">
        <v>6905</v>
      </c>
      <c r="O2935" t="s">
        <v>3219</v>
      </c>
      <c r="P2935">
        <v>8164</v>
      </c>
      <c r="Q2935">
        <v>464</v>
      </c>
      <c r="R2935">
        <v>296</v>
      </c>
      <c r="S2935">
        <v>200</v>
      </c>
      <c r="T2935">
        <v>0</v>
      </c>
      <c r="U2935">
        <v>900</v>
      </c>
      <c r="V2935">
        <v>900</v>
      </c>
      <c r="W2935">
        <v>200</v>
      </c>
      <c r="X2935">
        <v>0</v>
      </c>
      <c r="Y2935">
        <v>0</v>
      </c>
      <c r="Z2935">
        <v>0</v>
      </c>
      <c r="AD2935" s="1">
        <v>41741.333333333336</v>
      </c>
      <c r="AE2935" s="1">
        <v>41769.708333333336</v>
      </c>
      <c r="AG2935" s="1">
        <v>41672.333333333336</v>
      </c>
      <c r="AH2935" s="1">
        <v>41701.708333333336</v>
      </c>
      <c r="AI2935" s="1">
        <v>41672.333333333336</v>
      </c>
      <c r="AJ2935" s="1">
        <v>41701.708333333336</v>
      </c>
      <c r="AK2935" s="1">
        <v>41672.333333333336</v>
      </c>
      <c r="AL2935" s="1">
        <v>41701.708333333336</v>
      </c>
      <c r="AM2935" s="1">
        <v>41741.333333333336</v>
      </c>
      <c r="AN2935" s="1">
        <v>41769.708333333336</v>
      </c>
      <c r="AP2935" t="s">
        <v>113</v>
      </c>
      <c r="AU2935" t="s">
        <v>6906</v>
      </c>
      <c r="AY2935" t="s">
        <v>106</v>
      </c>
      <c r="AZ2935">
        <v>0</v>
      </c>
      <c r="BA2935">
        <v>0</v>
      </c>
      <c r="BD2935" s="3">
        <v>41321.661805555559</v>
      </c>
      <c r="BE2935" s="3">
        <v>41321.663888888892</v>
      </c>
      <c r="BF2935" t="s">
        <v>115</v>
      </c>
      <c r="BG2935" t="s">
        <v>115</v>
      </c>
      <c r="BH2935">
        <v>8149</v>
      </c>
      <c r="BM2935">
        <v>43410</v>
      </c>
      <c r="BR2935" t="s">
        <v>2865</v>
      </c>
      <c r="BS2935" t="s">
        <v>2866</v>
      </c>
      <c r="BU2935">
        <v>1</v>
      </c>
      <c r="BV2935" t="s">
        <v>118</v>
      </c>
      <c r="BX2935" t="s">
        <v>119</v>
      </c>
      <c r="BY2935" t="s">
        <v>119</v>
      </c>
      <c r="BZ2935" t="s">
        <v>119</v>
      </c>
      <c r="CA2935">
        <v>1</v>
      </c>
      <c r="CC2935" t="s">
        <v>120</v>
      </c>
      <c r="CH2935">
        <v>540</v>
      </c>
      <c r="CI2935">
        <v>42320</v>
      </c>
      <c r="CJ2935" t="s">
        <v>106</v>
      </c>
      <c r="CK2935" t="s">
        <v>106</v>
      </c>
      <c r="CL2935">
        <v>15</v>
      </c>
      <c r="CM2935" t="s">
        <v>5717</v>
      </c>
      <c r="CO2935">
        <v>124852</v>
      </c>
      <c r="CQ2935">
        <v>0</v>
      </c>
      <c r="CR2935">
        <v>0</v>
      </c>
      <c r="CS2935">
        <v>0</v>
      </c>
      <c r="CY2935" t="s">
        <v>123</v>
      </c>
      <c r="CZ2935" t="s">
        <v>124</v>
      </c>
      <c r="DD2935" t="str" cm="1">
        <f t="array" ref="DD2935:DE2935">TEXT(_xlfn.SEQUENCE(1, DATEDIF(AG2935, AH2935, "m") + 1, AG2935, 30), "YYYY-APMM")</f>
        <v>2014-AP02</v>
      </c>
      <c r="DE2935" t="str">
        <v>2014-AP03</v>
      </c>
      <c r="DN2935">
        <f t="shared" si="90"/>
        <v>450</v>
      </c>
      <c r="DO2935" t="str">
        <f t="shared" si="91"/>
        <v>SCREED MASON SK</v>
      </c>
    </row>
    <row r="2936" spans="1:119" x14ac:dyDescent="0.35">
      <c r="A2936" t="s">
        <v>105</v>
      </c>
      <c r="B2936">
        <v>502221</v>
      </c>
      <c r="C2936">
        <v>6359</v>
      </c>
      <c r="D2936">
        <v>124854</v>
      </c>
      <c r="E2936">
        <v>13662</v>
      </c>
      <c r="F2936">
        <v>0</v>
      </c>
      <c r="G2936" t="s">
        <v>106</v>
      </c>
      <c r="H2936" t="s">
        <v>106</v>
      </c>
      <c r="I2936" t="s">
        <v>106</v>
      </c>
      <c r="J2936" t="s">
        <v>107</v>
      </c>
      <c r="K2936" t="s">
        <v>108</v>
      </c>
      <c r="L2936" t="s">
        <v>109</v>
      </c>
      <c r="M2936" t="s">
        <v>110</v>
      </c>
      <c r="N2936" t="s">
        <v>6907</v>
      </c>
      <c r="O2936" t="s">
        <v>3222</v>
      </c>
      <c r="P2936">
        <v>8178</v>
      </c>
      <c r="Q2936">
        <v>168</v>
      </c>
      <c r="R2936">
        <v>16</v>
      </c>
      <c r="S2936">
        <v>160</v>
      </c>
      <c r="T2936">
        <v>0</v>
      </c>
      <c r="U2936">
        <v>84</v>
      </c>
      <c r="V2936">
        <v>84</v>
      </c>
      <c r="W2936">
        <v>160</v>
      </c>
      <c r="X2936">
        <v>0</v>
      </c>
      <c r="Y2936">
        <v>0</v>
      </c>
      <c r="Z2936">
        <v>0</v>
      </c>
      <c r="AD2936" s="1">
        <v>41758.333333333336</v>
      </c>
      <c r="AE2936" s="1">
        <v>41780.708333333336</v>
      </c>
      <c r="AG2936" s="1">
        <v>41734.333333333336</v>
      </c>
      <c r="AH2936" s="1">
        <v>41756.708333333336</v>
      </c>
      <c r="AI2936" s="1">
        <v>41734.333333333336</v>
      </c>
      <c r="AJ2936" s="1">
        <v>41756.708333333336</v>
      </c>
      <c r="AK2936" s="1">
        <v>41734.333333333336</v>
      </c>
      <c r="AL2936" s="1">
        <v>41756.708333333336</v>
      </c>
      <c r="AM2936" s="1">
        <v>41758.333333333336</v>
      </c>
      <c r="AN2936" s="1">
        <v>41780.708333333336</v>
      </c>
      <c r="AP2936" t="s">
        <v>113</v>
      </c>
      <c r="AU2936" t="s">
        <v>6908</v>
      </c>
      <c r="AY2936" t="s">
        <v>106</v>
      </c>
      <c r="AZ2936">
        <v>0</v>
      </c>
      <c r="BA2936">
        <v>0</v>
      </c>
      <c r="BD2936" s="3">
        <v>41321.661805555559</v>
      </c>
      <c r="BE2936" s="3">
        <v>41321.663888888892</v>
      </c>
      <c r="BF2936" t="s">
        <v>115</v>
      </c>
      <c r="BG2936" t="s">
        <v>115</v>
      </c>
      <c r="BH2936">
        <v>8149</v>
      </c>
      <c r="BM2936">
        <v>43550</v>
      </c>
      <c r="BR2936" t="s">
        <v>116</v>
      </c>
      <c r="BS2936" t="s">
        <v>117</v>
      </c>
      <c r="BU2936">
        <v>1</v>
      </c>
      <c r="BV2936" t="s">
        <v>118</v>
      </c>
      <c r="BX2936" t="s">
        <v>119</v>
      </c>
      <c r="BY2936" t="s">
        <v>119</v>
      </c>
      <c r="BZ2936" t="s">
        <v>119</v>
      </c>
      <c r="CA2936">
        <v>1</v>
      </c>
      <c r="CC2936" t="s">
        <v>120</v>
      </c>
      <c r="CH2936">
        <v>540</v>
      </c>
      <c r="CI2936">
        <v>42320</v>
      </c>
      <c r="CJ2936" t="s">
        <v>106</v>
      </c>
      <c r="CK2936" t="s">
        <v>106</v>
      </c>
      <c r="CL2936">
        <v>15</v>
      </c>
      <c r="CM2936" t="s">
        <v>5717</v>
      </c>
      <c r="CO2936">
        <v>124852</v>
      </c>
      <c r="CQ2936">
        <v>0</v>
      </c>
      <c r="CR2936">
        <v>0</v>
      </c>
      <c r="CS2936">
        <v>0</v>
      </c>
      <c r="CY2936" t="s">
        <v>123</v>
      </c>
      <c r="CZ2936" t="s">
        <v>124</v>
      </c>
      <c r="DD2936" t="str" cm="1">
        <f t="array" ref="DD2936">TEXT(_xlfn.SEQUENCE(1, DATEDIF(AG2936, AH2936, "m") + 1, AG2936, 30), "YYYY-APMM")</f>
        <v>2014-AP04</v>
      </c>
      <c r="DN2936">
        <f t="shared" si="90"/>
        <v>84</v>
      </c>
      <c r="DO2936" t="str">
        <f t="shared" si="91"/>
        <v>LABOR- SUBCONTRACTOR</v>
      </c>
    </row>
    <row r="2937" spans="1:119" x14ac:dyDescent="0.35">
      <c r="A2937" t="s">
        <v>105</v>
      </c>
      <c r="B2937">
        <v>502222</v>
      </c>
      <c r="C2937">
        <v>6359</v>
      </c>
      <c r="D2937">
        <v>124854</v>
      </c>
      <c r="E2937">
        <v>13662</v>
      </c>
      <c r="F2937">
        <v>0</v>
      </c>
      <c r="G2937" t="s">
        <v>106</v>
      </c>
      <c r="H2937" t="s">
        <v>106</v>
      </c>
      <c r="I2937" t="s">
        <v>106</v>
      </c>
      <c r="J2937" t="s">
        <v>107</v>
      </c>
      <c r="K2937" t="s">
        <v>108</v>
      </c>
      <c r="L2937" t="s">
        <v>109</v>
      </c>
      <c r="M2937" t="s">
        <v>110</v>
      </c>
      <c r="N2937" t="s">
        <v>6909</v>
      </c>
      <c r="O2937" t="s">
        <v>3225</v>
      </c>
      <c r="P2937">
        <v>8178</v>
      </c>
      <c r="Q2937">
        <v>152</v>
      </c>
      <c r="R2937">
        <v>0</v>
      </c>
      <c r="S2937">
        <v>200</v>
      </c>
      <c r="T2937">
        <v>0</v>
      </c>
      <c r="U2937">
        <v>588</v>
      </c>
      <c r="V2937">
        <v>588</v>
      </c>
      <c r="W2937">
        <v>200</v>
      </c>
      <c r="X2937">
        <v>0</v>
      </c>
      <c r="Y2937">
        <v>0</v>
      </c>
      <c r="Z2937">
        <v>0</v>
      </c>
      <c r="AD2937" s="1">
        <v>41764.333333333336</v>
      </c>
      <c r="AE2937" s="1">
        <v>41792.708333333336</v>
      </c>
      <c r="AG2937" s="1">
        <v>41742.333333333336</v>
      </c>
      <c r="AH2937" s="1">
        <v>41770.708333333336</v>
      </c>
      <c r="AI2937" s="1">
        <v>41742.333333333336</v>
      </c>
      <c r="AJ2937" s="1">
        <v>41770.708333333336</v>
      </c>
      <c r="AK2937" s="1">
        <v>41742.333333333336</v>
      </c>
      <c r="AL2937" s="1">
        <v>41770.708333333336</v>
      </c>
      <c r="AM2937" s="1">
        <v>41764.333333333336</v>
      </c>
      <c r="AN2937" s="1">
        <v>41792.708333333336</v>
      </c>
      <c r="AP2937" t="s">
        <v>113</v>
      </c>
      <c r="AU2937" t="s">
        <v>6910</v>
      </c>
      <c r="AY2937" t="s">
        <v>106</v>
      </c>
      <c r="AZ2937">
        <v>0</v>
      </c>
      <c r="BA2937">
        <v>0</v>
      </c>
      <c r="BD2937" s="3">
        <v>41321.661805555559</v>
      </c>
      <c r="BE2937" s="3">
        <v>41321.663888888892</v>
      </c>
      <c r="BF2937" t="s">
        <v>115</v>
      </c>
      <c r="BG2937" t="s">
        <v>115</v>
      </c>
      <c r="BH2937">
        <v>8149</v>
      </c>
      <c r="BM2937">
        <v>43550</v>
      </c>
      <c r="BR2937" t="s">
        <v>116</v>
      </c>
      <c r="BS2937" t="s">
        <v>117</v>
      </c>
      <c r="BU2937">
        <v>1</v>
      </c>
      <c r="BV2937" t="s">
        <v>118</v>
      </c>
      <c r="BX2937" t="s">
        <v>119</v>
      </c>
      <c r="BY2937" t="s">
        <v>119</v>
      </c>
      <c r="BZ2937" t="s">
        <v>119</v>
      </c>
      <c r="CA2937">
        <v>1</v>
      </c>
      <c r="CC2937" t="s">
        <v>120</v>
      </c>
      <c r="CH2937">
        <v>540</v>
      </c>
      <c r="CI2937">
        <v>42320</v>
      </c>
      <c r="CJ2937" t="s">
        <v>106</v>
      </c>
      <c r="CK2937" t="s">
        <v>106</v>
      </c>
      <c r="CL2937">
        <v>15</v>
      </c>
      <c r="CM2937" t="s">
        <v>5717</v>
      </c>
      <c r="CO2937">
        <v>124852</v>
      </c>
      <c r="CQ2937">
        <v>0</v>
      </c>
      <c r="CR2937">
        <v>0</v>
      </c>
      <c r="CS2937">
        <v>0</v>
      </c>
      <c r="CY2937" t="s">
        <v>123</v>
      </c>
      <c r="CZ2937" t="s">
        <v>124</v>
      </c>
      <c r="DD2937" t="str" cm="1">
        <f t="array" ref="DD2937">TEXT(_xlfn.SEQUENCE(1, DATEDIF(AG2937, AH2937, "m") + 1, AG2937, 30), "YYYY-APMM")</f>
        <v>2014-AP04</v>
      </c>
      <c r="DN2937">
        <f t="shared" si="90"/>
        <v>588</v>
      </c>
      <c r="DO2937" t="str">
        <f t="shared" si="91"/>
        <v>LABOR- SUBCONTRACTOR</v>
      </c>
    </row>
    <row r="2938" spans="1:119" x14ac:dyDescent="0.35">
      <c r="A2938" t="s">
        <v>105</v>
      </c>
      <c r="B2938">
        <v>502223</v>
      </c>
      <c r="C2938">
        <v>6359</v>
      </c>
      <c r="D2938">
        <v>124854</v>
      </c>
      <c r="E2938">
        <v>13662</v>
      </c>
      <c r="F2938">
        <v>0</v>
      </c>
      <c r="G2938" t="s">
        <v>106</v>
      </c>
      <c r="H2938" t="s">
        <v>106</v>
      </c>
      <c r="I2938" t="s">
        <v>106</v>
      </c>
      <c r="J2938" t="s">
        <v>107</v>
      </c>
      <c r="K2938" t="s">
        <v>108</v>
      </c>
      <c r="L2938" t="s">
        <v>109</v>
      </c>
      <c r="M2938" t="s">
        <v>110</v>
      </c>
      <c r="N2938" t="s">
        <v>6911</v>
      </c>
      <c r="O2938" t="s">
        <v>3228</v>
      </c>
      <c r="P2938">
        <v>8178</v>
      </c>
      <c r="Q2938">
        <v>152</v>
      </c>
      <c r="R2938">
        <v>0</v>
      </c>
      <c r="S2938">
        <v>200</v>
      </c>
      <c r="T2938">
        <v>0</v>
      </c>
      <c r="U2938">
        <v>152.4</v>
      </c>
      <c r="V2938">
        <v>152.4</v>
      </c>
      <c r="W2938">
        <v>200</v>
      </c>
      <c r="X2938">
        <v>0</v>
      </c>
      <c r="Y2938">
        <v>0</v>
      </c>
      <c r="Z2938">
        <v>0</v>
      </c>
      <c r="AD2938" s="1">
        <v>41776.333333333336</v>
      </c>
      <c r="AE2938" s="1">
        <v>41804.708333333336</v>
      </c>
      <c r="AG2938" s="1">
        <v>41753.333333333336</v>
      </c>
      <c r="AH2938" s="1">
        <v>41781.708333333336</v>
      </c>
      <c r="AI2938" s="1">
        <v>41753.333333333336</v>
      </c>
      <c r="AJ2938" s="1">
        <v>41781.708333333336</v>
      </c>
      <c r="AK2938" s="1">
        <v>41753.333333333336</v>
      </c>
      <c r="AL2938" s="1">
        <v>41781.708333333336</v>
      </c>
      <c r="AM2938" s="1">
        <v>41776.333333333336</v>
      </c>
      <c r="AN2938" s="1">
        <v>41804.708333333336</v>
      </c>
      <c r="AP2938" t="s">
        <v>113</v>
      </c>
      <c r="AU2938" t="s">
        <v>6912</v>
      </c>
      <c r="AY2938" t="s">
        <v>106</v>
      </c>
      <c r="AZ2938">
        <v>0</v>
      </c>
      <c r="BA2938">
        <v>0</v>
      </c>
      <c r="BD2938" s="3">
        <v>41321.661805555559</v>
      </c>
      <c r="BE2938" s="3">
        <v>41328.377083333333</v>
      </c>
      <c r="BF2938" t="s">
        <v>115</v>
      </c>
      <c r="BG2938" t="s">
        <v>115</v>
      </c>
      <c r="BH2938">
        <v>8149</v>
      </c>
      <c r="BM2938">
        <v>43550</v>
      </c>
      <c r="BR2938" t="s">
        <v>116</v>
      </c>
      <c r="BS2938" t="s">
        <v>117</v>
      </c>
      <c r="BU2938">
        <v>1</v>
      </c>
      <c r="BV2938" t="s">
        <v>118</v>
      </c>
      <c r="BX2938" t="s">
        <v>119</v>
      </c>
      <c r="BY2938" t="s">
        <v>119</v>
      </c>
      <c r="BZ2938" t="s">
        <v>119</v>
      </c>
      <c r="CA2938">
        <v>1</v>
      </c>
      <c r="CC2938" t="s">
        <v>120</v>
      </c>
      <c r="CH2938">
        <v>540</v>
      </c>
      <c r="CI2938">
        <v>42320</v>
      </c>
      <c r="CJ2938" t="s">
        <v>106</v>
      </c>
      <c r="CK2938" t="s">
        <v>106</v>
      </c>
      <c r="CL2938">
        <v>15</v>
      </c>
      <c r="CM2938" t="s">
        <v>5717</v>
      </c>
      <c r="CO2938">
        <v>124852</v>
      </c>
      <c r="CQ2938">
        <v>0</v>
      </c>
      <c r="CR2938">
        <v>0</v>
      </c>
      <c r="CS2938">
        <v>0</v>
      </c>
      <c r="CY2938" t="s">
        <v>123</v>
      </c>
      <c r="CZ2938" t="s">
        <v>124</v>
      </c>
      <c r="DD2938" t="str" cm="1">
        <f t="array" ref="DD2938">TEXT(_xlfn.SEQUENCE(1, DATEDIF(AG2938, AH2938, "m") + 1, AG2938, 30), "YYYY-APMM")</f>
        <v>2014-AP04</v>
      </c>
      <c r="DN2938">
        <f t="shared" si="90"/>
        <v>152.4</v>
      </c>
      <c r="DO2938" t="str">
        <f t="shared" si="91"/>
        <v>LABOR- SUBCONTRACTOR</v>
      </c>
    </row>
    <row r="2939" spans="1:119" x14ac:dyDescent="0.35">
      <c r="A2939" t="s">
        <v>105</v>
      </c>
      <c r="B2939">
        <v>502224</v>
      </c>
      <c r="C2939">
        <v>6359</v>
      </c>
      <c r="D2939">
        <v>124854</v>
      </c>
      <c r="E2939">
        <v>13662</v>
      </c>
      <c r="F2939">
        <v>0</v>
      </c>
      <c r="G2939" t="s">
        <v>106</v>
      </c>
      <c r="H2939" t="s">
        <v>106</v>
      </c>
      <c r="I2939" t="s">
        <v>106</v>
      </c>
      <c r="J2939" t="s">
        <v>107</v>
      </c>
      <c r="K2939" t="s">
        <v>108</v>
      </c>
      <c r="L2939" t="s">
        <v>109</v>
      </c>
      <c r="M2939" t="s">
        <v>110</v>
      </c>
      <c r="N2939" t="s">
        <v>6913</v>
      </c>
      <c r="O2939" t="s">
        <v>5731</v>
      </c>
      <c r="P2939">
        <v>8178</v>
      </c>
      <c r="Q2939">
        <v>464</v>
      </c>
      <c r="R2939">
        <v>0</v>
      </c>
      <c r="S2939">
        <v>200</v>
      </c>
      <c r="T2939">
        <v>0</v>
      </c>
      <c r="U2939">
        <v>175</v>
      </c>
      <c r="V2939">
        <v>175</v>
      </c>
      <c r="W2939">
        <v>200</v>
      </c>
      <c r="X2939">
        <v>0</v>
      </c>
      <c r="Y2939">
        <v>0</v>
      </c>
      <c r="Z2939">
        <v>0</v>
      </c>
      <c r="AD2939" s="1">
        <v>41736.333333333336</v>
      </c>
      <c r="AE2939" s="1">
        <v>41764.708333333336</v>
      </c>
      <c r="AG2939" s="1">
        <v>41667.333333333336</v>
      </c>
      <c r="AH2939" s="1">
        <v>41696.708333333336</v>
      </c>
      <c r="AI2939" s="1">
        <v>41667.333333333336</v>
      </c>
      <c r="AJ2939" s="1">
        <v>41696.708333333336</v>
      </c>
      <c r="AK2939" s="1">
        <v>41667.333333333336</v>
      </c>
      <c r="AL2939" s="1">
        <v>41696.708333333336</v>
      </c>
      <c r="AM2939" s="1">
        <v>41736.333333333336</v>
      </c>
      <c r="AN2939" s="1">
        <v>41764.708333333336</v>
      </c>
      <c r="AP2939" t="s">
        <v>113</v>
      </c>
      <c r="AU2939" t="s">
        <v>6914</v>
      </c>
      <c r="AY2939" t="s">
        <v>106</v>
      </c>
      <c r="AZ2939">
        <v>0</v>
      </c>
      <c r="BA2939">
        <v>0</v>
      </c>
      <c r="BD2939" s="3">
        <v>41321.661805555559</v>
      </c>
      <c r="BE2939" s="3">
        <v>41321.663888888892</v>
      </c>
      <c r="BF2939" t="s">
        <v>115</v>
      </c>
      <c r="BG2939" t="s">
        <v>115</v>
      </c>
      <c r="BH2939">
        <v>8149</v>
      </c>
      <c r="BM2939">
        <v>43550</v>
      </c>
      <c r="BR2939" t="s">
        <v>116</v>
      </c>
      <c r="BS2939" t="s">
        <v>117</v>
      </c>
      <c r="BU2939">
        <v>1</v>
      </c>
      <c r="BV2939" t="s">
        <v>118</v>
      </c>
      <c r="BX2939" t="s">
        <v>119</v>
      </c>
      <c r="BY2939" t="s">
        <v>119</v>
      </c>
      <c r="BZ2939" t="s">
        <v>119</v>
      </c>
      <c r="CA2939">
        <v>1</v>
      </c>
      <c r="CC2939" t="s">
        <v>120</v>
      </c>
      <c r="CH2939">
        <v>540</v>
      </c>
      <c r="CI2939">
        <v>42320</v>
      </c>
      <c r="CJ2939" t="s">
        <v>106</v>
      </c>
      <c r="CK2939" t="s">
        <v>106</v>
      </c>
      <c r="CL2939">
        <v>15</v>
      </c>
      <c r="CM2939" t="s">
        <v>5717</v>
      </c>
      <c r="CO2939">
        <v>124852</v>
      </c>
      <c r="CQ2939">
        <v>0</v>
      </c>
      <c r="CR2939">
        <v>0</v>
      </c>
      <c r="CS2939">
        <v>0</v>
      </c>
      <c r="CY2939" t="s">
        <v>123</v>
      </c>
      <c r="CZ2939" t="s">
        <v>124</v>
      </c>
      <c r="DD2939" t="str" cm="1">
        <f t="array" ref="DD2939">TEXT(_xlfn.SEQUENCE(1, DATEDIF(AG2939, AH2939, "m") + 1, AG2939, 30), "YYYY-APMM")</f>
        <v>2014-AP01</v>
      </c>
      <c r="DN2939">
        <f t="shared" si="90"/>
        <v>175</v>
      </c>
      <c r="DO2939" t="str">
        <f t="shared" si="91"/>
        <v>LABOR- SUBCONTRACTOR</v>
      </c>
    </row>
    <row r="2940" spans="1:119" x14ac:dyDescent="0.35">
      <c r="A2940" t="s">
        <v>105</v>
      </c>
      <c r="B2940">
        <v>502225</v>
      </c>
      <c r="C2940">
        <v>6359</v>
      </c>
      <c r="D2940">
        <v>124854</v>
      </c>
      <c r="E2940">
        <v>13662</v>
      </c>
      <c r="F2940">
        <v>0</v>
      </c>
      <c r="G2940" t="s">
        <v>106</v>
      </c>
      <c r="H2940" t="s">
        <v>106</v>
      </c>
      <c r="I2940" t="s">
        <v>106</v>
      </c>
      <c r="J2940" t="s">
        <v>107</v>
      </c>
      <c r="K2940" t="s">
        <v>108</v>
      </c>
      <c r="L2940" t="s">
        <v>109</v>
      </c>
      <c r="M2940" t="s">
        <v>110</v>
      </c>
      <c r="N2940" t="s">
        <v>6915</v>
      </c>
      <c r="O2940" t="s">
        <v>5734</v>
      </c>
      <c r="P2940">
        <v>8178</v>
      </c>
      <c r="Q2940">
        <v>464</v>
      </c>
      <c r="R2940">
        <v>0</v>
      </c>
      <c r="S2940">
        <v>200</v>
      </c>
      <c r="T2940">
        <v>0</v>
      </c>
      <c r="U2940">
        <v>200</v>
      </c>
      <c r="V2940">
        <v>200</v>
      </c>
      <c r="W2940">
        <v>200</v>
      </c>
      <c r="X2940">
        <v>0</v>
      </c>
      <c r="Y2940">
        <v>0</v>
      </c>
      <c r="Z2940">
        <v>0</v>
      </c>
      <c r="AD2940" s="1">
        <v>41736.333333333336</v>
      </c>
      <c r="AE2940" s="1">
        <v>41764.708333333336</v>
      </c>
      <c r="AG2940" s="1">
        <v>41667.333333333336</v>
      </c>
      <c r="AH2940" s="1">
        <v>41696.708333333336</v>
      </c>
      <c r="AI2940" s="1">
        <v>41667.333333333336</v>
      </c>
      <c r="AJ2940" s="1">
        <v>41696.708333333336</v>
      </c>
      <c r="AK2940" s="1">
        <v>41667.333333333336</v>
      </c>
      <c r="AL2940" s="1">
        <v>41696.708333333336</v>
      </c>
      <c r="AM2940" s="1">
        <v>41736.333333333336</v>
      </c>
      <c r="AN2940" s="1">
        <v>41764.708333333336</v>
      </c>
      <c r="AP2940" t="s">
        <v>113</v>
      </c>
      <c r="AU2940" t="s">
        <v>6916</v>
      </c>
      <c r="AY2940" t="s">
        <v>106</v>
      </c>
      <c r="AZ2940">
        <v>0</v>
      </c>
      <c r="BA2940">
        <v>0</v>
      </c>
      <c r="BD2940" s="3">
        <v>41321.661805555559</v>
      </c>
      <c r="BE2940" s="3">
        <v>41321.663888888892</v>
      </c>
      <c r="BF2940" t="s">
        <v>115</v>
      </c>
      <c r="BG2940" t="s">
        <v>115</v>
      </c>
      <c r="BH2940">
        <v>8149</v>
      </c>
      <c r="BM2940">
        <v>43550</v>
      </c>
      <c r="BR2940" t="s">
        <v>116</v>
      </c>
      <c r="BS2940" t="s">
        <v>117</v>
      </c>
      <c r="BU2940">
        <v>1</v>
      </c>
      <c r="BV2940" t="s">
        <v>118</v>
      </c>
      <c r="BX2940" t="s">
        <v>119</v>
      </c>
      <c r="BY2940" t="s">
        <v>119</v>
      </c>
      <c r="BZ2940" t="s">
        <v>119</v>
      </c>
      <c r="CA2940">
        <v>1</v>
      </c>
      <c r="CC2940" t="s">
        <v>120</v>
      </c>
      <c r="CH2940">
        <v>540</v>
      </c>
      <c r="CI2940">
        <v>42320</v>
      </c>
      <c r="CJ2940" t="s">
        <v>106</v>
      </c>
      <c r="CK2940" t="s">
        <v>106</v>
      </c>
      <c r="CL2940">
        <v>15</v>
      </c>
      <c r="CM2940" t="s">
        <v>5717</v>
      </c>
      <c r="CO2940">
        <v>124852</v>
      </c>
      <c r="CQ2940">
        <v>0</v>
      </c>
      <c r="CR2940">
        <v>0</v>
      </c>
      <c r="CS2940">
        <v>0</v>
      </c>
      <c r="CY2940" t="s">
        <v>123</v>
      </c>
      <c r="CZ2940" t="s">
        <v>124</v>
      </c>
      <c r="DD2940" t="str" cm="1">
        <f t="array" ref="DD2940">TEXT(_xlfn.SEQUENCE(1, DATEDIF(AG2940, AH2940, "m") + 1, AG2940, 30), "YYYY-APMM")</f>
        <v>2014-AP01</v>
      </c>
      <c r="DN2940">
        <f t="shared" si="90"/>
        <v>200</v>
      </c>
      <c r="DO2940" t="str">
        <f t="shared" si="91"/>
        <v>LABOR- SUBCONTRACTOR</v>
      </c>
    </row>
    <row r="2941" spans="1:119" x14ac:dyDescent="0.35">
      <c r="A2941" t="s">
        <v>105</v>
      </c>
      <c r="B2941">
        <v>502226</v>
      </c>
      <c r="C2941">
        <v>6359</v>
      </c>
      <c r="D2941">
        <v>124854</v>
      </c>
      <c r="E2941">
        <v>13662</v>
      </c>
      <c r="F2941">
        <v>0</v>
      </c>
      <c r="G2941" t="s">
        <v>106</v>
      </c>
      <c r="H2941" t="s">
        <v>106</v>
      </c>
      <c r="I2941" t="s">
        <v>106</v>
      </c>
      <c r="J2941" t="s">
        <v>107</v>
      </c>
      <c r="K2941" t="s">
        <v>108</v>
      </c>
      <c r="L2941" t="s">
        <v>109</v>
      </c>
      <c r="M2941" t="s">
        <v>110</v>
      </c>
      <c r="N2941" t="s">
        <v>6917</v>
      </c>
      <c r="O2941" t="s">
        <v>5737</v>
      </c>
      <c r="P2941">
        <v>8178</v>
      </c>
      <c r="Q2941">
        <v>464</v>
      </c>
      <c r="R2941">
        <v>0</v>
      </c>
      <c r="S2941">
        <v>200</v>
      </c>
      <c r="T2941">
        <v>0</v>
      </c>
      <c r="U2941">
        <v>175</v>
      </c>
      <c r="V2941">
        <v>175</v>
      </c>
      <c r="W2941">
        <v>200</v>
      </c>
      <c r="X2941">
        <v>0</v>
      </c>
      <c r="Y2941">
        <v>0</v>
      </c>
      <c r="Z2941">
        <v>0</v>
      </c>
      <c r="AD2941" s="1">
        <v>41736.333333333336</v>
      </c>
      <c r="AE2941" s="1">
        <v>41764.708333333336</v>
      </c>
      <c r="AG2941" s="1">
        <v>41667.333333333336</v>
      </c>
      <c r="AH2941" s="1">
        <v>41696.708333333336</v>
      </c>
      <c r="AI2941" s="1">
        <v>41667.333333333336</v>
      </c>
      <c r="AJ2941" s="1">
        <v>41696.708333333336</v>
      </c>
      <c r="AK2941" s="1">
        <v>41667.333333333336</v>
      </c>
      <c r="AL2941" s="1">
        <v>41696.708333333336</v>
      </c>
      <c r="AM2941" s="1">
        <v>41736.333333333336</v>
      </c>
      <c r="AN2941" s="1">
        <v>41764.708333333336</v>
      </c>
      <c r="AP2941" t="s">
        <v>113</v>
      </c>
      <c r="AU2941" t="s">
        <v>6918</v>
      </c>
      <c r="AY2941" t="s">
        <v>106</v>
      </c>
      <c r="AZ2941">
        <v>0</v>
      </c>
      <c r="BA2941">
        <v>0</v>
      </c>
      <c r="BD2941" s="3">
        <v>41321.661805555559</v>
      </c>
      <c r="BE2941" s="3">
        <v>41321.663888888892</v>
      </c>
      <c r="BF2941" t="s">
        <v>115</v>
      </c>
      <c r="BG2941" t="s">
        <v>115</v>
      </c>
      <c r="BH2941">
        <v>8149</v>
      </c>
      <c r="BM2941">
        <v>43550</v>
      </c>
      <c r="BR2941" t="s">
        <v>116</v>
      </c>
      <c r="BS2941" t="s">
        <v>117</v>
      </c>
      <c r="BU2941">
        <v>1</v>
      </c>
      <c r="BV2941" t="s">
        <v>118</v>
      </c>
      <c r="BX2941" t="s">
        <v>119</v>
      </c>
      <c r="BY2941" t="s">
        <v>119</v>
      </c>
      <c r="BZ2941" t="s">
        <v>119</v>
      </c>
      <c r="CA2941">
        <v>1</v>
      </c>
      <c r="CC2941" t="s">
        <v>120</v>
      </c>
      <c r="CH2941">
        <v>540</v>
      </c>
      <c r="CI2941">
        <v>42320</v>
      </c>
      <c r="CJ2941" t="s">
        <v>106</v>
      </c>
      <c r="CK2941" t="s">
        <v>106</v>
      </c>
      <c r="CL2941">
        <v>15</v>
      </c>
      <c r="CM2941" t="s">
        <v>5717</v>
      </c>
      <c r="CO2941">
        <v>124852</v>
      </c>
      <c r="CQ2941">
        <v>0</v>
      </c>
      <c r="CR2941">
        <v>0</v>
      </c>
      <c r="CS2941">
        <v>0</v>
      </c>
      <c r="CY2941" t="s">
        <v>123</v>
      </c>
      <c r="CZ2941" t="s">
        <v>124</v>
      </c>
      <c r="DD2941" t="str" cm="1">
        <f t="array" ref="DD2941">TEXT(_xlfn.SEQUENCE(1, DATEDIF(AG2941, AH2941, "m") + 1, AG2941, 30), "YYYY-APMM")</f>
        <v>2014-AP01</v>
      </c>
      <c r="DN2941">
        <f t="shared" si="90"/>
        <v>175</v>
      </c>
      <c r="DO2941" t="str">
        <f t="shared" si="91"/>
        <v>LABOR- SUBCONTRACTOR</v>
      </c>
    </row>
    <row r="2942" spans="1:119" x14ac:dyDescent="0.35">
      <c r="A2942" t="s">
        <v>105</v>
      </c>
      <c r="B2942">
        <v>502227</v>
      </c>
      <c r="C2942">
        <v>6359</v>
      </c>
      <c r="D2942">
        <v>124854</v>
      </c>
      <c r="E2942">
        <v>13662</v>
      </c>
      <c r="F2942">
        <v>0</v>
      </c>
      <c r="G2942" t="s">
        <v>106</v>
      </c>
      <c r="H2942" t="s">
        <v>106</v>
      </c>
      <c r="I2942" t="s">
        <v>106</v>
      </c>
      <c r="J2942" t="s">
        <v>107</v>
      </c>
      <c r="K2942" t="s">
        <v>108</v>
      </c>
      <c r="L2942" t="s">
        <v>109</v>
      </c>
      <c r="M2942" t="s">
        <v>110</v>
      </c>
      <c r="N2942" t="s">
        <v>6919</v>
      </c>
      <c r="O2942" t="s">
        <v>5740</v>
      </c>
      <c r="P2942">
        <v>8178</v>
      </c>
      <c r="Q2942">
        <v>464</v>
      </c>
      <c r="R2942">
        <v>0</v>
      </c>
      <c r="S2942">
        <v>200</v>
      </c>
      <c r="T2942">
        <v>0</v>
      </c>
      <c r="U2942">
        <v>118.8</v>
      </c>
      <c r="V2942">
        <v>118.8</v>
      </c>
      <c r="W2942">
        <v>200</v>
      </c>
      <c r="X2942">
        <v>0</v>
      </c>
      <c r="Y2942">
        <v>0</v>
      </c>
      <c r="Z2942">
        <v>0</v>
      </c>
      <c r="AD2942" s="1">
        <v>41736.333333333336</v>
      </c>
      <c r="AE2942" s="1">
        <v>41764.708333333336</v>
      </c>
      <c r="AG2942" s="1">
        <v>41667.333333333336</v>
      </c>
      <c r="AH2942" s="1">
        <v>41696.708333333336</v>
      </c>
      <c r="AI2942" s="1">
        <v>41667.333333333336</v>
      </c>
      <c r="AJ2942" s="1">
        <v>41696.708333333336</v>
      </c>
      <c r="AK2942" s="1">
        <v>41667.333333333336</v>
      </c>
      <c r="AL2942" s="1">
        <v>41696.708333333336</v>
      </c>
      <c r="AM2942" s="1">
        <v>41736.333333333336</v>
      </c>
      <c r="AN2942" s="1">
        <v>41764.708333333336</v>
      </c>
      <c r="AP2942" t="s">
        <v>113</v>
      </c>
      <c r="AU2942" t="s">
        <v>6920</v>
      </c>
      <c r="AY2942" t="s">
        <v>106</v>
      </c>
      <c r="AZ2942">
        <v>0</v>
      </c>
      <c r="BA2942">
        <v>0</v>
      </c>
      <c r="BD2942" s="3">
        <v>41321.661805555559</v>
      </c>
      <c r="BE2942" s="3">
        <v>41321.663888888892</v>
      </c>
      <c r="BF2942" t="s">
        <v>115</v>
      </c>
      <c r="BG2942" t="s">
        <v>115</v>
      </c>
      <c r="BH2942">
        <v>8149</v>
      </c>
      <c r="BM2942">
        <v>43550</v>
      </c>
      <c r="BR2942" t="s">
        <v>116</v>
      </c>
      <c r="BS2942" t="s">
        <v>117</v>
      </c>
      <c r="BU2942">
        <v>1</v>
      </c>
      <c r="BV2942" t="s">
        <v>118</v>
      </c>
      <c r="BX2942" t="s">
        <v>119</v>
      </c>
      <c r="BY2942" t="s">
        <v>119</v>
      </c>
      <c r="BZ2942" t="s">
        <v>119</v>
      </c>
      <c r="CA2942">
        <v>1</v>
      </c>
      <c r="CC2942" t="s">
        <v>120</v>
      </c>
      <c r="CH2942">
        <v>540</v>
      </c>
      <c r="CI2942">
        <v>42320</v>
      </c>
      <c r="CJ2942" t="s">
        <v>106</v>
      </c>
      <c r="CK2942" t="s">
        <v>106</v>
      </c>
      <c r="CL2942">
        <v>15</v>
      </c>
      <c r="CM2942" t="s">
        <v>5717</v>
      </c>
      <c r="CO2942">
        <v>124852</v>
      </c>
      <c r="CQ2942">
        <v>0</v>
      </c>
      <c r="CR2942">
        <v>0</v>
      </c>
      <c r="CS2942">
        <v>0</v>
      </c>
      <c r="CY2942" t="s">
        <v>123</v>
      </c>
      <c r="CZ2942" t="s">
        <v>124</v>
      </c>
      <c r="DD2942" t="str" cm="1">
        <f t="array" ref="DD2942">TEXT(_xlfn.SEQUENCE(1, DATEDIF(AG2942, AH2942, "m") + 1, AG2942, 30), "YYYY-APMM")</f>
        <v>2014-AP01</v>
      </c>
      <c r="DN2942">
        <f t="shared" si="90"/>
        <v>118.8</v>
      </c>
      <c r="DO2942" t="str">
        <f t="shared" si="91"/>
        <v>LABOR- SUBCONTRACTOR</v>
      </c>
    </row>
    <row r="2943" spans="1:119" x14ac:dyDescent="0.35">
      <c r="A2943" t="s">
        <v>105</v>
      </c>
      <c r="B2943">
        <v>502228</v>
      </c>
      <c r="C2943">
        <v>6359</v>
      </c>
      <c r="D2943">
        <v>124857</v>
      </c>
      <c r="E2943">
        <v>13662</v>
      </c>
      <c r="F2943">
        <v>0</v>
      </c>
      <c r="G2943" t="s">
        <v>106</v>
      </c>
      <c r="H2943" t="s">
        <v>106</v>
      </c>
      <c r="I2943" t="s">
        <v>106</v>
      </c>
      <c r="J2943" t="s">
        <v>107</v>
      </c>
      <c r="K2943" t="s">
        <v>108</v>
      </c>
      <c r="L2943" t="s">
        <v>109</v>
      </c>
      <c r="M2943" t="s">
        <v>110</v>
      </c>
      <c r="N2943" t="s">
        <v>6921</v>
      </c>
      <c r="O2943" t="s">
        <v>3105</v>
      </c>
      <c r="P2943">
        <v>8177</v>
      </c>
      <c r="Q2943">
        <v>0</v>
      </c>
      <c r="R2943">
        <v>0</v>
      </c>
      <c r="S2943">
        <v>200</v>
      </c>
      <c r="T2943">
        <v>0</v>
      </c>
      <c r="U2943">
        <v>1556</v>
      </c>
      <c r="V2943">
        <v>1556</v>
      </c>
      <c r="W2943">
        <v>200</v>
      </c>
      <c r="X2943">
        <v>732</v>
      </c>
      <c r="Y2943">
        <v>0</v>
      </c>
      <c r="Z2943">
        <v>732</v>
      </c>
      <c r="AD2943" s="1">
        <v>41392.333333333336</v>
      </c>
      <c r="AE2943" s="1">
        <v>41420.708333333336</v>
      </c>
      <c r="AG2943" s="1">
        <v>41392.333333333336</v>
      </c>
      <c r="AH2943" s="1">
        <v>41420.708333333336</v>
      </c>
      <c r="AI2943" s="1">
        <v>41392.333333333336</v>
      </c>
      <c r="AJ2943" s="1">
        <v>41420.708333333336</v>
      </c>
      <c r="AK2943" s="1">
        <v>41392.333333333336</v>
      </c>
      <c r="AL2943" s="1">
        <v>41420.708333333336</v>
      </c>
      <c r="AM2943" s="1">
        <v>41392.333333333336</v>
      </c>
      <c r="AN2943" s="1">
        <v>41420.708333333336</v>
      </c>
      <c r="AP2943" t="s">
        <v>113</v>
      </c>
      <c r="AU2943" t="s">
        <v>6922</v>
      </c>
      <c r="AY2943" t="s">
        <v>106</v>
      </c>
      <c r="AZ2943">
        <v>0</v>
      </c>
      <c r="BA2943">
        <v>0</v>
      </c>
      <c r="BD2943" s="3">
        <v>41321.661805555559</v>
      </c>
      <c r="BE2943" s="3">
        <v>41321.663888888892</v>
      </c>
      <c r="BF2943" t="s">
        <v>115</v>
      </c>
      <c r="BG2943" t="s">
        <v>115</v>
      </c>
      <c r="BH2943">
        <v>8149</v>
      </c>
      <c r="BM2943">
        <v>43540</v>
      </c>
      <c r="BR2943" t="s">
        <v>1299</v>
      </c>
      <c r="BS2943" t="s">
        <v>1300</v>
      </c>
      <c r="BU2943">
        <v>1</v>
      </c>
      <c r="BV2943" t="s">
        <v>118</v>
      </c>
      <c r="BX2943" t="s">
        <v>119</v>
      </c>
      <c r="BY2943" t="s">
        <v>119</v>
      </c>
      <c r="BZ2943" t="s">
        <v>119</v>
      </c>
      <c r="CA2943">
        <v>1</v>
      </c>
      <c r="CC2943" t="s">
        <v>120</v>
      </c>
      <c r="CH2943">
        <v>540</v>
      </c>
      <c r="CI2943">
        <v>42030</v>
      </c>
      <c r="CJ2943" t="s">
        <v>106</v>
      </c>
      <c r="CK2943" t="s">
        <v>106</v>
      </c>
      <c r="CL2943">
        <v>10</v>
      </c>
      <c r="CM2943" t="s">
        <v>3107</v>
      </c>
      <c r="CO2943">
        <v>124856</v>
      </c>
      <c r="CQ2943">
        <v>0</v>
      </c>
      <c r="CR2943">
        <v>0</v>
      </c>
      <c r="CS2943">
        <v>0</v>
      </c>
      <c r="CY2943" t="s">
        <v>123</v>
      </c>
      <c r="CZ2943" t="s">
        <v>124</v>
      </c>
      <c r="DD2943" t="str" cm="1">
        <f t="array" ref="DD2943">TEXT(_xlfn.SEQUENCE(1, DATEDIF(AG2943, AH2943, "m") + 1, AG2943, 30), "YYYY-APMM")</f>
        <v>2013-AP04</v>
      </c>
      <c r="DN2943">
        <f t="shared" si="90"/>
        <v>1556</v>
      </c>
      <c r="DO2943" t="str">
        <f t="shared" si="91"/>
        <v>LABOR - CIVIL</v>
      </c>
    </row>
    <row r="2944" spans="1:119" x14ac:dyDescent="0.35">
      <c r="A2944" t="s">
        <v>105</v>
      </c>
      <c r="B2944">
        <v>502229</v>
      </c>
      <c r="C2944">
        <v>6359</v>
      </c>
      <c r="D2944">
        <v>124857</v>
      </c>
      <c r="E2944">
        <v>13662</v>
      </c>
      <c r="F2944">
        <v>0</v>
      </c>
      <c r="G2944" t="s">
        <v>106</v>
      </c>
      <c r="H2944" t="s">
        <v>106</v>
      </c>
      <c r="I2944" t="s">
        <v>106</v>
      </c>
      <c r="J2944" t="s">
        <v>107</v>
      </c>
      <c r="K2944" t="s">
        <v>108</v>
      </c>
      <c r="L2944" t="s">
        <v>109</v>
      </c>
      <c r="M2944" t="s">
        <v>110</v>
      </c>
      <c r="N2944" t="s">
        <v>6923</v>
      </c>
      <c r="O2944" t="s">
        <v>3109</v>
      </c>
      <c r="P2944">
        <v>8178</v>
      </c>
      <c r="Q2944">
        <v>0</v>
      </c>
      <c r="R2944">
        <v>0</v>
      </c>
      <c r="S2944">
        <v>184</v>
      </c>
      <c r="T2944">
        <v>0</v>
      </c>
      <c r="U2944">
        <v>634.25</v>
      </c>
      <c r="V2944">
        <v>634.25</v>
      </c>
      <c r="W2944">
        <v>184</v>
      </c>
      <c r="X2944">
        <v>0</v>
      </c>
      <c r="Y2944">
        <v>0</v>
      </c>
      <c r="Z2944">
        <v>0</v>
      </c>
      <c r="AD2944" s="1">
        <v>41402.333333333336</v>
      </c>
      <c r="AE2944" s="1">
        <v>41428.708333333336</v>
      </c>
      <c r="AG2944" s="1">
        <v>41402.333333333336</v>
      </c>
      <c r="AH2944" s="1">
        <v>41428.708333333336</v>
      </c>
      <c r="AI2944" s="1">
        <v>41402.333333333336</v>
      </c>
      <c r="AJ2944" s="1">
        <v>41428.708333333336</v>
      </c>
      <c r="AK2944" s="1">
        <v>41402.333333333336</v>
      </c>
      <c r="AL2944" s="1">
        <v>41428.708333333336</v>
      </c>
      <c r="AM2944" s="1">
        <v>41402.333333333336</v>
      </c>
      <c r="AN2944" s="1">
        <v>41428.708333333336</v>
      </c>
      <c r="AP2944" t="s">
        <v>113</v>
      </c>
      <c r="AU2944" t="s">
        <v>6924</v>
      </c>
      <c r="AY2944" t="s">
        <v>106</v>
      </c>
      <c r="AZ2944">
        <v>0</v>
      </c>
      <c r="BA2944">
        <v>0</v>
      </c>
      <c r="BD2944" s="3">
        <v>41321.661805555559</v>
      </c>
      <c r="BE2944" s="3">
        <v>41321.663888888892</v>
      </c>
      <c r="BF2944" t="s">
        <v>115</v>
      </c>
      <c r="BG2944" t="s">
        <v>115</v>
      </c>
      <c r="BH2944">
        <v>8149</v>
      </c>
      <c r="BM2944">
        <v>43550</v>
      </c>
      <c r="BR2944" t="s">
        <v>116</v>
      </c>
      <c r="BS2944" t="s">
        <v>117</v>
      </c>
      <c r="BU2944">
        <v>1</v>
      </c>
      <c r="BV2944" t="s">
        <v>118</v>
      </c>
      <c r="BX2944" t="s">
        <v>119</v>
      </c>
      <c r="BY2944" t="s">
        <v>119</v>
      </c>
      <c r="BZ2944" t="s">
        <v>119</v>
      </c>
      <c r="CA2944">
        <v>1</v>
      </c>
      <c r="CC2944" t="s">
        <v>120</v>
      </c>
      <c r="CH2944">
        <v>540</v>
      </c>
      <c r="CI2944">
        <v>42030</v>
      </c>
      <c r="CJ2944" t="s">
        <v>106</v>
      </c>
      <c r="CK2944" t="s">
        <v>106</v>
      </c>
      <c r="CL2944">
        <v>10</v>
      </c>
      <c r="CM2944" t="s">
        <v>3107</v>
      </c>
      <c r="CO2944">
        <v>124856</v>
      </c>
      <c r="CQ2944">
        <v>0</v>
      </c>
      <c r="CR2944">
        <v>0</v>
      </c>
      <c r="CS2944">
        <v>0</v>
      </c>
      <c r="CY2944" t="s">
        <v>123</v>
      </c>
      <c r="CZ2944" t="s">
        <v>124</v>
      </c>
      <c r="DD2944" t="str" cm="1">
        <f t="array" ref="DD2944">TEXT(_xlfn.SEQUENCE(1, DATEDIF(AG2944, AH2944, "m") + 1, AG2944, 30), "YYYY-APMM")</f>
        <v>2013-AP05</v>
      </c>
      <c r="DN2944">
        <f t="shared" si="90"/>
        <v>634.25</v>
      </c>
      <c r="DO2944" t="str">
        <f t="shared" si="91"/>
        <v>LABOR- SUBCONTRACTOR</v>
      </c>
    </row>
    <row r="2945" spans="1:119" x14ac:dyDescent="0.35">
      <c r="A2945" t="s">
        <v>105</v>
      </c>
      <c r="B2945">
        <v>502230</v>
      </c>
      <c r="C2945">
        <v>6359</v>
      </c>
      <c r="D2945">
        <v>124857</v>
      </c>
      <c r="E2945">
        <v>13662</v>
      </c>
      <c r="F2945">
        <v>0</v>
      </c>
      <c r="G2945" t="s">
        <v>106</v>
      </c>
      <c r="H2945" t="s">
        <v>106</v>
      </c>
      <c r="I2945" t="s">
        <v>106</v>
      </c>
      <c r="J2945" t="s">
        <v>107</v>
      </c>
      <c r="K2945" t="s">
        <v>108</v>
      </c>
      <c r="L2945" t="s">
        <v>109</v>
      </c>
      <c r="M2945" t="s">
        <v>110</v>
      </c>
      <c r="N2945" t="s">
        <v>6925</v>
      </c>
      <c r="O2945" t="s">
        <v>3112</v>
      </c>
      <c r="P2945">
        <v>8163</v>
      </c>
      <c r="Q2945">
        <v>0</v>
      </c>
      <c r="R2945">
        <v>0</v>
      </c>
      <c r="S2945">
        <v>184</v>
      </c>
      <c r="T2945">
        <v>0</v>
      </c>
      <c r="U2945">
        <v>588</v>
      </c>
      <c r="V2945">
        <v>588</v>
      </c>
      <c r="W2945">
        <v>184</v>
      </c>
      <c r="X2945">
        <v>0</v>
      </c>
      <c r="Y2945">
        <v>0</v>
      </c>
      <c r="Z2945">
        <v>0</v>
      </c>
      <c r="AD2945" s="1">
        <v>41406.333333333336</v>
      </c>
      <c r="AE2945" s="1">
        <v>41431.708333333336</v>
      </c>
      <c r="AG2945" s="1">
        <v>41406.333333333336</v>
      </c>
      <c r="AH2945" s="1">
        <v>41431.708333333336</v>
      </c>
      <c r="AI2945" s="1">
        <v>41406.333333333336</v>
      </c>
      <c r="AJ2945" s="1">
        <v>41431.708333333336</v>
      </c>
      <c r="AK2945" s="1">
        <v>41406.333333333336</v>
      </c>
      <c r="AL2945" s="1">
        <v>41431.708333333336</v>
      </c>
      <c r="AM2945" s="1">
        <v>41406.333333333336</v>
      </c>
      <c r="AN2945" s="1">
        <v>41431.708333333336</v>
      </c>
      <c r="AP2945" t="s">
        <v>113</v>
      </c>
      <c r="AU2945" t="s">
        <v>6926</v>
      </c>
      <c r="AY2945" t="s">
        <v>106</v>
      </c>
      <c r="AZ2945">
        <v>0</v>
      </c>
      <c r="BA2945">
        <v>0</v>
      </c>
      <c r="BD2945" s="3">
        <v>41321.661805555559</v>
      </c>
      <c r="BE2945" s="3">
        <v>41321.663888888892</v>
      </c>
      <c r="BF2945" t="s">
        <v>115</v>
      </c>
      <c r="BG2945" t="s">
        <v>115</v>
      </c>
      <c r="BH2945">
        <v>8149</v>
      </c>
      <c r="BM2945">
        <v>43400</v>
      </c>
      <c r="BR2945" t="s">
        <v>3114</v>
      </c>
      <c r="BS2945" t="s">
        <v>3115</v>
      </c>
      <c r="BU2945">
        <v>1</v>
      </c>
      <c r="BV2945" t="s">
        <v>118</v>
      </c>
      <c r="BX2945" t="s">
        <v>119</v>
      </c>
      <c r="BY2945" t="s">
        <v>119</v>
      </c>
      <c r="BZ2945" t="s">
        <v>119</v>
      </c>
      <c r="CA2945">
        <v>1</v>
      </c>
      <c r="CC2945" t="s">
        <v>120</v>
      </c>
      <c r="CH2945">
        <v>540</v>
      </c>
      <c r="CI2945">
        <v>42030</v>
      </c>
      <c r="CJ2945" t="s">
        <v>106</v>
      </c>
      <c r="CK2945" t="s">
        <v>106</v>
      </c>
      <c r="CL2945">
        <v>10</v>
      </c>
      <c r="CM2945" t="s">
        <v>3107</v>
      </c>
      <c r="CO2945">
        <v>124856</v>
      </c>
      <c r="CQ2945">
        <v>0</v>
      </c>
      <c r="CR2945">
        <v>0</v>
      </c>
      <c r="CS2945">
        <v>0</v>
      </c>
      <c r="CY2945" t="s">
        <v>123</v>
      </c>
      <c r="CZ2945" t="s">
        <v>124</v>
      </c>
      <c r="DD2945" t="str" cm="1">
        <f t="array" ref="DD2945">TEXT(_xlfn.SEQUENCE(1, DATEDIF(AG2945, AH2945, "m") + 1, AG2945, 30), "YYYY-APMM")</f>
        <v>2013-AP05</v>
      </c>
      <c r="DN2945">
        <f t="shared" si="90"/>
        <v>588</v>
      </c>
      <c r="DO2945" t="str">
        <f t="shared" si="91"/>
        <v>BLINDING MASON SK</v>
      </c>
    </row>
    <row r="2946" spans="1:119" x14ac:dyDescent="0.35">
      <c r="A2946" t="s">
        <v>105</v>
      </c>
      <c r="B2946">
        <v>502231</v>
      </c>
      <c r="C2946">
        <v>6359</v>
      </c>
      <c r="D2946">
        <v>124857</v>
      </c>
      <c r="E2946">
        <v>13662</v>
      </c>
      <c r="F2946">
        <v>0</v>
      </c>
      <c r="G2946" t="s">
        <v>106</v>
      </c>
      <c r="H2946" t="s">
        <v>106</v>
      </c>
      <c r="I2946" t="s">
        <v>106</v>
      </c>
      <c r="J2946" t="s">
        <v>107</v>
      </c>
      <c r="K2946" t="s">
        <v>108</v>
      </c>
      <c r="L2946" t="s">
        <v>109</v>
      </c>
      <c r="M2946" t="s">
        <v>110</v>
      </c>
      <c r="N2946" t="s">
        <v>6927</v>
      </c>
      <c r="O2946" t="s">
        <v>3117</v>
      </c>
      <c r="P2946">
        <v>8164</v>
      </c>
      <c r="Q2946">
        <v>0</v>
      </c>
      <c r="R2946">
        <v>0</v>
      </c>
      <c r="S2946">
        <v>200</v>
      </c>
      <c r="T2946">
        <v>0</v>
      </c>
      <c r="U2946">
        <v>1368.5</v>
      </c>
      <c r="V2946">
        <v>1368.5</v>
      </c>
      <c r="W2946">
        <v>200</v>
      </c>
      <c r="X2946">
        <v>0</v>
      </c>
      <c r="Y2946">
        <v>0</v>
      </c>
      <c r="Z2946">
        <v>0</v>
      </c>
      <c r="AD2946" s="1">
        <v>41412.333333333336</v>
      </c>
      <c r="AE2946" s="1">
        <v>41440.708333333336</v>
      </c>
      <c r="AG2946" s="1">
        <v>41412.333333333336</v>
      </c>
      <c r="AH2946" s="1">
        <v>41440.708333333336</v>
      </c>
      <c r="AI2946" s="1">
        <v>41412.333333333336</v>
      </c>
      <c r="AJ2946" s="1">
        <v>41440.708333333336</v>
      </c>
      <c r="AK2946" s="1">
        <v>41412.333333333336</v>
      </c>
      <c r="AL2946" s="1">
        <v>41440.708333333336</v>
      </c>
      <c r="AM2946" s="1">
        <v>41412.333333333336</v>
      </c>
      <c r="AN2946" s="1">
        <v>41440.708333333336</v>
      </c>
      <c r="AP2946" t="s">
        <v>113</v>
      </c>
      <c r="AU2946" t="s">
        <v>6928</v>
      </c>
      <c r="AY2946" t="s">
        <v>106</v>
      </c>
      <c r="AZ2946">
        <v>0</v>
      </c>
      <c r="BA2946">
        <v>0</v>
      </c>
      <c r="BD2946" s="3">
        <v>41321.661805555559</v>
      </c>
      <c r="BE2946" s="3">
        <v>41321.663888888892</v>
      </c>
      <c r="BF2946" t="s">
        <v>115</v>
      </c>
      <c r="BG2946" t="s">
        <v>115</v>
      </c>
      <c r="BH2946">
        <v>8149</v>
      </c>
      <c r="BM2946">
        <v>43410</v>
      </c>
      <c r="BR2946" t="s">
        <v>2865</v>
      </c>
      <c r="BS2946" t="s">
        <v>2866</v>
      </c>
      <c r="BU2946">
        <v>1</v>
      </c>
      <c r="BV2946" t="s">
        <v>118</v>
      </c>
      <c r="BX2946" t="s">
        <v>119</v>
      </c>
      <c r="BY2946" t="s">
        <v>119</v>
      </c>
      <c r="BZ2946" t="s">
        <v>119</v>
      </c>
      <c r="CA2946">
        <v>1</v>
      </c>
      <c r="CC2946" t="s">
        <v>120</v>
      </c>
      <c r="CH2946">
        <v>540</v>
      </c>
      <c r="CI2946">
        <v>42030</v>
      </c>
      <c r="CJ2946" t="s">
        <v>106</v>
      </c>
      <c r="CK2946" t="s">
        <v>106</v>
      </c>
      <c r="CL2946">
        <v>10</v>
      </c>
      <c r="CM2946" t="s">
        <v>3107</v>
      </c>
      <c r="CO2946">
        <v>124856</v>
      </c>
      <c r="CQ2946">
        <v>0</v>
      </c>
      <c r="CR2946">
        <v>0</v>
      </c>
      <c r="CS2946">
        <v>0</v>
      </c>
      <c r="CY2946" t="s">
        <v>123</v>
      </c>
      <c r="CZ2946" t="s">
        <v>124</v>
      </c>
      <c r="DD2946" t="str" cm="1">
        <f t="array" ref="DD2946">TEXT(_xlfn.SEQUENCE(1, DATEDIF(AG2946, AH2946, "m") + 1, AG2946, 30), "YYYY-APMM")</f>
        <v>2013-AP05</v>
      </c>
      <c r="DN2946">
        <f t="shared" si="90"/>
        <v>1368.5</v>
      </c>
      <c r="DO2946" t="str">
        <f t="shared" si="91"/>
        <v>SCREED MASON SK</v>
      </c>
    </row>
    <row r="2947" spans="1:119" x14ac:dyDescent="0.35">
      <c r="A2947" t="s">
        <v>105</v>
      </c>
      <c r="B2947">
        <v>502232</v>
      </c>
      <c r="C2947">
        <v>6359</v>
      </c>
      <c r="D2947">
        <v>124857</v>
      </c>
      <c r="E2947">
        <v>13662</v>
      </c>
      <c r="F2947">
        <v>0</v>
      </c>
      <c r="G2947" t="s">
        <v>106</v>
      </c>
      <c r="H2947" t="s">
        <v>106</v>
      </c>
      <c r="I2947" t="s">
        <v>106</v>
      </c>
      <c r="J2947" t="s">
        <v>107</v>
      </c>
      <c r="K2947" t="s">
        <v>108</v>
      </c>
      <c r="L2947" t="s">
        <v>109</v>
      </c>
      <c r="M2947" t="s">
        <v>110</v>
      </c>
      <c r="N2947" t="s">
        <v>6929</v>
      </c>
      <c r="O2947" t="s">
        <v>3120</v>
      </c>
      <c r="P2947">
        <v>8165</v>
      </c>
      <c r="Q2947">
        <v>0</v>
      </c>
      <c r="R2947">
        <v>0</v>
      </c>
      <c r="S2947">
        <v>160</v>
      </c>
      <c r="T2947">
        <v>0</v>
      </c>
      <c r="U2947">
        <v>4817.75</v>
      </c>
      <c r="V2947">
        <v>4817.75</v>
      </c>
      <c r="W2947">
        <v>160</v>
      </c>
      <c r="X2947">
        <v>0</v>
      </c>
      <c r="Y2947">
        <v>0</v>
      </c>
      <c r="Z2947">
        <v>0</v>
      </c>
      <c r="AD2947" s="1">
        <v>41427.333333333336</v>
      </c>
      <c r="AE2947" s="1">
        <v>41449.708333333336</v>
      </c>
      <c r="AG2947" s="1">
        <v>41427.333333333336</v>
      </c>
      <c r="AH2947" s="1">
        <v>41449.708333333336</v>
      </c>
      <c r="AI2947" s="1">
        <v>41427.333333333336</v>
      </c>
      <c r="AJ2947" s="1">
        <v>41449.708333333336</v>
      </c>
      <c r="AK2947" s="1">
        <v>41427.333333333336</v>
      </c>
      <c r="AL2947" s="1">
        <v>41449.708333333336</v>
      </c>
      <c r="AM2947" s="1">
        <v>41427.333333333336</v>
      </c>
      <c r="AN2947" s="1">
        <v>41449.708333333336</v>
      </c>
      <c r="AP2947" t="s">
        <v>113</v>
      </c>
      <c r="AU2947" t="s">
        <v>6930</v>
      </c>
      <c r="AY2947" t="s">
        <v>106</v>
      </c>
      <c r="AZ2947">
        <v>0</v>
      </c>
      <c r="BA2947">
        <v>0</v>
      </c>
      <c r="BD2947" s="3">
        <v>41321.661805555559</v>
      </c>
      <c r="BE2947" s="3">
        <v>41321.663888888892</v>
      </c>
      <c r="BF2947" t="s">
        <v>115</v>
      </c>
      <c r="BG2947" t="s">
        <v>115</v>
      </c>
      <c r="BH2947">
        <v>8149</v>
      </c>
      <c r="BM2947">
        <v>43420</v>
      </c>
      <c r="BR2947" t="s">
        <v>3122</v>
      </c>
      <c r="BS2947" t="s">
        <v>3123</v>
      </c>
      <c r="BU2947">
        <v>1</v>
      </c>
      <c r="BV2947" t="s">
        <v>118</v>
      </c>
      <c r="BX2947" t="s">
        <v>119</v>
      </c>
      <c r="BY2947" t="s">
        <v>119</v>
      </c>
      <c r="BZ2947" t="s">
        <v>119</v>
      </c>
      <c r="CA2947">
        <v>1</v>
      </c>
      <c r="CC2947" t="s">
        <v>120</v>
      </c>
      <c r="CH2947">
        <v>540</v>
      </c>
      <c r="CI2947">
        <v>42030</v>
      </c>
      <c r="CJ2947" t="s">
        <v>106</v>
      </c>
      <c r="CK2947" t="s">
        <v>106</v>
      </c>
      <c r="CL2947">
        <v>10</v>
      </c>
      <c r="CM2947" t="s">
        <v>3107</v>
      </c>
      <c r="CO2947">
        <v>124856</v>
      </c>
      <c r="CQ2947">
        <v>0</v>
      </c>
      <c r="CR2947">
        <v>0</v>
      </c>
      <c r="CS2947">
        <v>0</v>
      </c>
      <c r="CY2947" t="s">
        <v>123</v>
      </c>
      <c r="CZ2947" t="s">
        <v>124</v>
      </c>
      <c r="DD2947" t="str" cm="1">
        <f t="array" ref="DD2947">TEXT(_xlfn.SEQUENCE(1, DATEDIF(AG2947, AH2947, "m") + 1, AG2947, 30), "YYYY-APMM")</f>
        <v>2013-AP06</v>
      </c>
      <c r="DN2947">
        <f t="shared" ref="DN2947:DN3010" si="92">V2947/COUNTIF(DD2947:DF2947, "&lt;&gt;")</f>
        <v>4817.75</v>
      </c>
      <c r="DO2947" t="str">
        <f t="shared" ref="DO2947:DO3010" si="93">BR2947</f>
        <v>STEEL FIXERS SK</v>
      </c>
    </row>
    <row r="2948" spans="1:119" x14ac:dyDescent="0.35">
      <c r="A2948" t="s">
        <v>105</v>
      </c>
      <c r="B2948">
        <v>502233</v>
      </c>
      <c r="C2948">
        <v>6359</v>
      </c>
      <c r="D2948">
        <v>124857</v>
      </c>
      <c r="E2948">
        <v>13662</v>
      </c>
      <c r="F2948">
        <v>0</v>
      </c>
      <c r="G2948" t="s">
        <v>106</v>
      </c>
      <c r="H2948" t="s">
        <v>106</v>
      </c>
      <c r="I2948" t="s">
        <v>106</v>
      </c>
      <c r="J2948" t="s">
        <v>107</v>
      </c>
      <c r="K2948" t="s">
        <v>108</v>
      </c>
      <c r="L2948" t="s">
        <v>109</v>
      </c>
      <c r="M2948" t="s">
        <v>110</v>
      </c>
      <c r="N2948" t="s">
        <v>6931</v>
      </c>
      <c r="O2948" t="s">
        <v>3137</v>
      </c>
      <c r="P2948">
        <v>8165</v>
      </c>
      <c r="Q2948">
        <v>0</v>
      </c>
      <c r="R2948">
        <v>0</v>
      </c>
      <c r="S2948">
        <v>200</v>
      </c>
      <c r="T2948">
        <v>0</v>
      </c>
      <c r="U2948">
        <v>1400</v>
      </c>
      <c r="V2948">
        <v>1400</v>
      </c>
      <c r="W2948">
        <v>200</v>
      </c>
      <c r="X2948">
        <v>0</v>
      </c>
      <c r="Y2948">
        <v>0</v>
      </c>
      <c r="Z2948">
        <v>0</v>
      </c>
      <c r="AD2948" s="1">
        <v>41436.333333333336</v>
      </c>
      <c r="AE2948" s="1">
        <v>41464.708333333336</v>
      </c>
      <c r="AG2948" s="1">
        <v>41436.333333333336</v>
      </c>
      <c r="AH2948" s="1">
        <v>41464.708333333336</v>
      </c>
      <c r="AI2948" s="1">
        <v>41436.333333333336</v>
      </c>
      <c r="AJ2948" s="1">
        <v>41464.708333333336</v>
      </c>
      <c r="AK2948" s="1">
        <v>41436.333333333336</v>
      </c>
      <c r="AL2948" s="1">
        <v>41464.708333333336</v>
      </c>
      <c r="AM2948" s="1">
        <v>41436.333333333336</v>
      </c>
      <c r="AN2948" s="1">
        <v>41464.708333333336</v>
      </c>
      <c r="AP2948" t="s">
        <v>113</v>
      </c>
      <c r="AU2948" t="s">
        <v>6932</v>
      </c>
      <c r="AY2948" t="s">
        <v>106</v>
      </c>
      <c r="AZ2948">
        <v>0</v>
      </c>
      <c r="BA2948">
        <v>0</v>
      </c>
      <c r="BD2948" s="3">
        <v>41321.661805555559</v>
      </c>
      <c r="BE2948" s="3">
        <v>41321.663888888892</v>
      </c>
      <c r="BF2948" t="s">
        <v>115</v>
      </c>
      <c r="BG2948" t="s">
        <v>115</v>
      </c>
      <c r="BH2948">
        <v>8149</v>
      </c>
      <c r="BM2948">
        <v>43420</v>
      </c>
      <c r="BR2948" t="s">
        <v>3122</v>
      </c>
      <c r="BS2948" t="s">
        <v>3123</v>
      </c>
      <c r="BU2948">
        <v>1</v>
      </c>
      <c r="BV2948" t="s">
        <v>118</v>
      </c>
      <c r="BX2948" t="s">
        <v>119</v>
      </c>
      <c r="BY2948" t="s">
        <v>119</v>
      </c>
      <c r="BZ2948" t="s">
        <v>119</v>
      </c>
      <c r="CA2948">
        <v>1</v>
      </c>
      <c r="CC2948" t="s">
        <v>120</v>
      </c>
      <c r="CH2948">
        <v>540</v>
      </c>
      <c r="CI2948">
        <v>42030</v>
      </c>
      <c r="CJ2948" t="s">
        <v>106</v>
      </c>
      <c r="CK2948" t="s">
        <v>106</v>
      </c>
      <c r="CL2948">
        <v>10</v>
      </c>
      <c r="CM2948" t="s">
        <v>3107</v>
      </c>
      <c r="CO2948">
        <v>124856</v>
      </c>
      <c r="CQ2948">
        <v>0</v>
      </c>
      <c r="CR2948">
        <v>0</v>
      </c>
      <c r="CS2948">
        <v>0</v>
      </c>
      <c r="CY2948" t="s">
        <v>123</v>
      </c>
      <c r="CZ2948" t="s">
        <v>124</v>
      </c>
      <c r="DD2948" t="str" cm="1">
        <f t="array" ref="DD2948">TEXT(_xlfn.SEQUENCE(1, DATEDIF(AG2948, AH2948, "m") + 1, AG2948, 30), "YYYY-APMM")</f>
        <v>2013-AP06</v>
      </c>
      <c r="DN2948">
        <f t="shared" si="92"/>
        <v>1400</v>
      </c>
      <c r="DO2948" t="str">
        <f t="shared" si="93"/>
        <v>STEEL FIXERS SK</v>
      </c>
    </row>
    <row r="2949" spans="1:119" x14ac:dyDescent="0.35">
      <c r="A2949" t="s">
        <v>105</v>
      </c>
      <c r="B2949">
        <v>502234</v>
      </c>
      <c r="C2949">
        <v>6359</v>
      </c>
      <c r="D2949">
        <v>124857</v>
      </c>
      <c r="E2949">
        <v>13662</v>
      </c>
      <c r="F2949">
        <v>0</v>
      </c>
      <c r="G2949" t="s">
        <v>106</v>
      </c>
      <c r="H2949" t="s">
        <v>106</v>
      </c>
      <c r="I2949" t="s">
        <v>106</v>
      </c>
      <c r="J2949" t="s">
        <v>107</v>
      </c>
      <c r="K2949" t="s">
        <v>108</v>
      </c>
      <c r="L2949" t="s">
        <v>109</v>
      </c>
      <c r="M2949" t="s">
        <v>110</v>
      </c>
      <c r="N2949" t="s">
        <v>6933</v>
      </c>
      <c r="O2949" t="s">
        <v>3125</v>
      </c>
      <c r="P2949">
        <v>8178</v>
      </c>
      <c r="Q2949">
        <v>0</v>
      </c>
      <c r="R2949">
        <v>0</v>
      </c>
      <c r="S2949">
        <v>200</v>
      </c>
      <c r="T2949">
        <v>0</v>
      </c>
      <c r="U2949">
        <v>213.5</v>
      </c>
      <c r="V2949">
        <v>213.5</v>
      </c>
      <c r="W2949">
        <v>200</v>
      </c>
      <c r="X2949">
        <v>0</v>
      </c>
      <c r="Y2949">
        <v>0</v>
      </c>
      <c r="Z2949">
        <v>0</v>
      </c>
      <c r="AD2949" s="1">
        <v>41445.333333333336</v>
      </c>
      <c r="AE2949" s="1">
        <v>41473.708333333336</v>
      </c>
      <c r="AG2949" s="1">
        <v>41445.333333333336</v>
      </c>
      <c r="AH2949" s="1">
        <v>41473.708333333336</v>
      </c>
      <c r="AI2949" s="1">
        <v>41445.333333333336</v>
      </c>
      <c r="AJ2949" s="1">
        <v>41473.708333333336</v>
      </c>
      <c r="AK2949" s="1">
        <v>41445.333333333336</v>
      </c>
      <c r="AL2949" s="1">
        <v>41473.708333333336</v>
      </c>
      <c r="AM2949" s="1">
        <v>41445.333333333336</v>
      </c>
      <c r="AN2949" s="1">
        <v>41473.708333333336</v>
      </c>
      <c r="AP2949" t="s">
        <v>113</v>
      </c>
      <c r="AU2949" t="s">
        <v>6934</v>
      </c>
      <c r="AY2949" t="s">
        <v>106</v>
      </c>
      <c r="AZ2949">
        <v>0</v>
      </c>
      <c r="BA2949">
        <v>0</v>
      </c>
      <c r="BD2949" s="3">
        <v>41321.661805555559</v>
      </c>
      <c r="BE2949" s="3">
        <v>41321.663888888892</v>
      </c>
      <c r="BF2949" t="s">
        <v>115</v>
      </c>
      <c r="BG2949" t="s">
        <v>115</v>
      </c>
      <c r="BH2949">
        <v>8149</v>
      </c>
      <c r="BM2949">
        <v>43550</v>
      </c>
      <c r="BR2949" t="s">
        <v>116</v>
      </c>
      <c r="BS2949" t="s">
        <v>117</v>
      </c>
      <c r="BU2949">
        <v>1</v>
      </c>
      <c r="BV2949" t="s">
        <v>118</v>
      </c>
      <c r="BX2949" t="s">
        <v>119</v>
      </c>
      <c r="BY2949" t="s">
        <v>119</v>
      </c>
      <c r="BZ2949" t="s">
        <v>119</v>
      </c>
      <c r="CA2949">
        <v>1</v>
      </c>
      <c r="CC2949" t="s">
        <v>120</v>
      </c>
      <c r="CH2949">
        <v>540</v>
      </c>
      <c r="CI2949">
        <v>42030</v>
      </c>
      <c r="CJ2949" t="s">
        <v>106</v>
      </c>
      <c r="CK2949" t="s">
        <v>106</v>
      </c>
      <c r="CL2949">
        <v>10</v>
      </c>
      <c r="CM2949" t="s">
        <v>3107</v>
      </c>
      <c r="CO2949">
        <v>124856</v>
      </c>
      <c r="CQ2949">
        <v>0</v>
      </c>
      <c r="CR2949">
        <v>0</v>
      </c>
      <c r="CS2949">
        <v>0</v>
      </c>
      <c r="CY2949" t="s">
        <v>123</v>
      </c>
      <c r="CZ2949" t="s">
        <v>124</v>
      </c>
      <c r="DD2949" t="str" cm="1">
        <f t="array" ref="DD2949">TEXT(_xlfn.SEQUENCE(1, DATEDIF(AG2949, AH2949, "m") + 1, AG2949, 30), "YYYY-APMM")</f>
        <v>2013-AP06</v>
      </c>
      <c r="DN2949">
        <f t="shared" si="92"/>
        <v>213.5</v>
      </c>
      <c r="DO2949" t="str">
        <f t="shared" si="93"/>
        <v>LABOR- SUBCONTRACTOR</v>
      </c>
    </row>
    <row r="2950" spans="1:119" x14ac:dyDescent="0.35">
      <c r="A2950" t="s">
        <v>105</v>
      </c>
      <c r="B2950">
        <v>502235</v>
      </c>
      <c r="C2950">
        <v>6359</v>
      </c>
      <c r="D2950">
        <v>124857</v>
      </c>
      <c r="E2950">
        <v>13662</v>
      </c>
      <c r="F2950">
        <v>0</v>
      </c>
      <c r="G2950" t="s">
        <v>106</v>
      </c>
      <c r="H2950" t="s">
        <v>106</v>
      </c>
      <c r="I2950" t="s">
        <v>106</v>
      </c>
      <c r="J2950" t="s">
        <v>107</v>
      </c>
      <c r="K2950" t="s">
        <v>108</v>
      </c>
      <c r="L2950" t="s">
        <v>109</v>
      </c>
      <c r="M2950" t="s">
        <v>110</v>
      </c>
      <c r="N2950" t="s">
        <v>6935</v>
      </c>
      <c r="O2950" t="s">
        <v>3128</v>
      </c>
      <c r="P2950">
        <v>8177</v>
      </c>
      <c r="Q2950">
        <v>0</v>
      </c>
      <c r="R2950">
        <v>0</v>
      </c>
      <c r="S2950">
        <v>200</v>
      </c>
      <c r="T2950">
        <v>0</v>
      </c>
      <c r="U2950">
        <v>2560</v>
      </c>
      <c r="V2950">
        <v>2560</v>
      </c>
      <c r="W2950">
        <v>200</v>
      </c>
      <c r="X2950">
        <v>2200</v>
      </c>
      <c r="Y2950">
        <v>0</v>
      </c>
      <c r="Z2950">
        <v>2200</v>
      </c>
      <c r="AD2950" s="1">
        <v>41456.333333333336</v>
      </c>
      <c r="AE2950" s="1">
        <v>41484.708333333336</v>
      </c>
      <c r="AG2950" s="1">
        <v>41456.333333333336</v>
      </c>
      <c r="AH2950" s="1">
        <v>41484.708333333336</v>
      </c>
      <c r="AI2950" s="1">
        <v>41456.333333333336</v>
      </c>
      <c r="AJ2950" s="1">
        <v>41484.708333333336</v>
      </c>
      <c r="AK2950" s="1">
        <v>41456.333333333336</v>
      </c>
      <c r="AL2950" s="1">
        <v>41484.708333333336</v>
      </c>
      <c r="AM2950" s="1">
        <v>41456.333333333336</v>
      </c>
      <c r="AN2950" s="1">
        <v>41484.708333333336</v>
      </c>
      <c r="AP2950" t="s">
        <v>113</v>
      </c>
      <c r="AU2950" t="s">
        <v>6936</v>
      </c>
      <c r="AY2950" t="s">
        <v>106</v>
      </c>
      <c r="AZ2950">
        <v>0</v>
      </c>
      <c r="BA2950">
        <v>0</v>
      </c>
      <c r="BD2950" s="3">
        <v>41321.661805555559</v>
      </c>
      <c r="BE2950" s="3">
        <v>41321.663888888892</v>
      </c>
      <c r="BF2950" t="s">
        <v>115</v>
      </c>
      <c r="BG2950" t="s">
        <v>115</v>
      </c>
      <c r="BH2950">
        <v>8149</v>
      </c>
      <c r="BM2950">
        <v>43540</v>
      </c>
      <c r="BR2950" t="s">
        <v>1299</v>
      </c>
      <c r="BS2950" t="s">
        <v>1300</v>
      </c>
      <c r="BU2950">
        <v>1</v>
      </c>
      <c r="BV2950" t="s">
        <v>118</v>
      </c>
      <c r="BX2950" t="s">
        <v>119</v>
      </c>
      <c r="BY2950" t="s">
        <v>119</v>
      </c>
      <c r="BZ2950" t="s">
        <v>119</v>
      </c>
      <c r="CA2950">
        <v>1</v>
      </c>
      <c r="CC2950" t="s">
        <v>120</v>
      </c>
      <c r="CH2950">
        <v>540</v>
      </c>
      <c r="CI2950">
        <v>42030</v>
      </c>
      <c r="CJ2950" t="s">
        <v>106</v>
      </c>
      <c r="CK2950" t="s">
        <v>106</v>
      </c>
      <c r="CL2950">
        <v>10</v>
      </c>
      <c r="CM2950" t="s">
        <v>3107</v>
      </c>
      <c r="CO2950">
        <v>124856</v>
      </c>
      <c r="CQ2950">
        <v>0</v>
      </c>
      <c r="CR2950">
        <v>0</v>
      </c>
      <c r="CS2950">
        <v>0</v>
      </c>
      <c r="CY2950" t="s">
        <v>123</v>
      </c>
      <c r="CZ2950" t="s">
        <v>124</v>
      </c>
      <c r="DD2950" t="str" cm="1">
        <f t="array" ref="DD2950">TEXT(_xlfn.SEQUENCE(1, DATEDIF(AG2950, AH2950, "m") + 1, AG2950, 30), "YYYY-APMM")</f>
        <v>2013-AP07</v>
      </c>
      <c r="DN2950">
        <f t="shared" si="92"/>
        <v>2560</v>
      </c>
      <c r="DO2950" t="str">
        <f t="shared" si="93"/>
        <v>LABOR - CIVIL</v>
      </c>
    </row>
    <row r="2951" spans="1:119" x14ac:dyDescent="0.35">
      <c r="A2951" t="s">
        <v>105</v>
      </c>
      <c r="B2951">
        <v>502236</v>
      </c>
      <c r="C2951">
        <v>6359</v>
      </c>
      <c r="D2951">
        <v>124857</v>
      </c>
      <c r="E2951">
        <v>13662</v>
      </c>
      <c r="F2951">
        <v>0</v>
      </c>
      <c r="G2951" t="s">
        <v>106</v>
      </c>
      <c r="H2951" t="s">
        <v>106</v>
      </c>
      <c r="I2951" t="s">
        <v>106</v>
      </c>
      <c r="J2951" t="s">
        <v>107</v>
      </c>
      <c r="K2951" t="s">
        <v>108</v>
      </c>
      <c r="L2951" t="s">
        <v>109</v>
      </c>
      <c r="M2951" t="s">
        <v>110</v>
      </c>
      <c r="N2951" t="s">
        <v>6937</v>
      </c>
      <c r="O2951" t="s">
        <v>3131</v>
      </c>
      <c r="P2951">
        <v>8163</v>
      </c>
      <c r="Q2951">
        <v>0</v>
      </c>
      <c r="R2951">
        <v>0</v>
      </c>
      <c r="S2951">
        <v>200</v>
      </c>
      <c r="T2951">
        <v>0</v>
      </c>
      <c r="U2951">
        <v>4745</v>
      </c>
      <c r="V2951">
        <v>4745</v>
      </c>
      <c r="W2951">
        <v>200</v>
      </c>
      <c r="X2951">
        <v>0</v>
      </c>
      <c r="Y2951">
        <v>0</v>
      </c>
      <c r="Z2951">
        <v>0</v>
      </c>
      <c r="AD2951" s="1">
        <v>41472.333333333336</v>
      </c>
      <c r="AE2951" s="1">
        <v>41504.708333333336</v>
      </c>
      <c r="AG2951" s="1">
        <v>41472.333333333336</v>
      </c>
      <c r="AH2951" s="1">
        <v>41504.708333333336</v>
      </c>
      <c r="AI2951" s="1">
        <v>41472.333333333336</v>
      </c>
      <c r="AJ2951" s="1">
        <v>41504.708333333336</v>
      </c>
      <c r="AK2951" s="1">
        <v>41472.333333333336</v>
      </c>
      <c r="AL2951" s="1">
        <v>41504.708333333336</v>
      </c>
      <c r="AM2951" s="1">
        <v>41472.333333333336</v>
      </c>
      <c r="AN2951" s="1">
        <v>41504.708333333336</v>
      </c>
      <c r="AP2951" t="s">
        <v>113</v>
      </c>
      <c r="AU2951" t="s">
        <v>6938</v>
      </c>
      <c r="AY2951" t="s">
        <v>106</v>
      </c>
      <c r="AZ2951">
        <v>0</v>
      </c>
      <c r="BA2951">
        <v>0</v>
      </c>
      <c r="BD2951" s="3">
        <v>41321.661805555559</v>
      </c>
      <c r="BE2951" s="3">
        <v>41321.663888888892</v>
      </c>
      <c r="BF2951" t="s">
        <v>115</v>
      </c>
      <c r="BG2951" t="s">
        <v>115</v>
      </c>
      <c r="BH2951">
        <v>8149</v>
      </c>
      <c r="BM2951">
        <v>43400</v>
      </c>
      <c r="BR2951" t="s">
        <v>3114</v>
      </c>
      <c r="BS2951" t="s">
        <v>3115</v>
      </c>
      <c r="BU2951">
        <v>1</v>
      </c>
      <c r="BV2951" t="s">
        <v>118</v>
      </c>
      <c r="BX2951" t="s">
        <v>119</v>
      </c>
      <c r="BY2951" t="s">
        <v>119</v>
      </c>
      <c r="BZ2951" t="s">
        <v>119</v>
      </c>
      <c r="CA2951">
        <v>1</v>
      </c>
      <c r="CC2951" t="s">
        <v>120</v>
      </c>
      <c r="CH2951">
        <v>540</v>
      </c>
      <c r="CI2951">
        <v>42030</v>
      </c>
      <c r="CJ2951" t="s">
        <v>106</v>
      </c>
      <c r="CK2951" t="s">
        <v>106</v>
      </c>
      <c r="CL2951">
        <v>10</v>
      </c>
      <c r="CM2951" t="s">
        <v>3107</v>
      </c>
      <c r="CO2951">
        <v>124856</v>
      </c>
      <c r="CQ2951">
        <v>0</v>
      </c>
      <c r="CR2951">
        <v>0</v>
      </c>
      <c r="CS2951">
        <v>0</v>
      </c>
      <c r="CY2951" t="s">
        <v>123</v>
      </c>
      <c r="CZ2951" t="s">
        <v>124</v>
      </c>
      <c r="DD2951" t="str" cm="1">
        <f t="array" ref="DD2951:DE2951">TEXT(_xlfn.SEQUENCE(1, DATEDIF(AG2951, AH2951, "m") + 1, AG2951, 30), "YYYY-APMM")</f>
        <v>2013-AP07</v>
      </c>
      <c r="DE2951" t="str">
        <v>2013-AP08</v>
      </c>
      <c r="DN2951">
        <f t="shared" si="92"/>
        <v>2372.5</v>
      </c>
      <c r="DO2951" t="str">
        <f t="shared" si="93"/>
        <v>BLINDING MASON SK</v>
      </c>
    </row>
    <row r="2952" spans="1:119" x14ac:dyDescent="0.35">
      <c r="A2952" t="s">
        <v>105</v>
      </c>
      <c r="B2952">
        <v>502237</v>
      </c>
      <c r="C2952">
        <v>6359</v>
      </c>
      <c r="D2952">
        <v>124857</v>
      </c>
      <c r="E2952">
        <v>13662</v>
      </c>
      <c r="F2952">
        <v>0</v>
      </c>
      <c r="G2952" t="s">
        <v>106</v>
      </c>
      <c r="H2952" t="s">
        <v>106</v>
      </c>
      <c r="I2952" t="s">
        <v>106</v>
      </c>
      <c r="J2952" t="s">
        <v>107</v>
      </c>
      <c r="K2952" t="s">
        <v>108</v>
      </c>
      <c r="L2952" t="s">
        <v>109</v>
      </c>
      <c r="M2952" t="s">
        <v>110</v>
      </c>
      <c r="N2952" t="s">
        <v>6939</v>
      </c>
      <c r="O2952" t="s">
        <v>3134</v>
      </c>
      <c r="P2952">
        <v>8163</v>
      </c>
      <c r="Q2952">
        <v>0</v>
      </c>
      <c r="R2952">
        <v>0</v>
      </c>
      <c r="S2952">
        <v>200</v>
      </c>
      <c r="T2952">
        <v>0</v>
      </c>
      <c r="U2952">
        <v>3327.5</v>
      </c>
      <c r="V2952">
        <v>3327.5</v>
      </c>
      <c r="W2952">
        <v>200</v>
      </c>
      <c r="X2952">
        <v>0</v>
      </c>
      <c r="Y2952">
        <v>0</v>
      </c>
      <c r="Z2952">
        <v>0</v>
      </c>
      <c r="AD2952" s="1">
        <v>41503.333333333336</v>
      </c>
      <c r="AE2952" s="1">
        <v>41531.708333333336</v>
      </c>
      <c r="AG2952" s="1">
        <v>41503.333333333336</v>
      </c>
      <c r="AH2952" s="1">
        <v>41531.708333333336</v>
      </c>
      <c r="AI2952" s="1">
        <v>41503.333333333336</v>
      </c>
      <c r="AJ2952" s="1">
        <v>41531.708333333336</v>
      </c>
      <c r="AK2952" s="1">
        <v>41503.333333333336</v>
      </c>
      <c r="AL2952" s="1">
        <v>41531.708333333336</v>
      </c>
      <c r="AM2952" s="1">
        <v>41503.333333333336</v>
      </c>
      <c r="AN2952" s="1">
        <v>41531.708333333336</v>
      </c>
      <c r="AP2952" t="s">
        <v>113</v>
      </c>
      <c r="AU2952" t="s">
        <v>6940</v>
      </c>
      <c r="AY2952" t="s">
        <v>106</v>
      </c>
      <c r="AZ2952">
        <v>0</v>
      </c>
      <c r="BA2952">
        <v>0</v>
      </c>
      <c r="BD2952" s="3">
        <v>41321.661805555559</v>
      </c>
      <c r="BE2952" s="3">
        <v>41321.663888888892</v>
      </c>
      <c r="BF2952" t="s">
        <v>115</v>
      </c>
      <c r="BG2952" t="s">
        <v>115</v>
      </c>
      <c r="BH2952">
        <v>8149</v>
      </c>
      <c r="BM2952">
        <v>43400</v>
      </c>
      <c r="BR2952" t="s">
        <v>3114</v>
      </c>
      <c r="BS2952" t="s">
        <v>3115</v>
      </c>
      <c r="BU2952">
        <v>1</v>
      </c>
      <c r="BV2952" t="s">
        <v>118</v>
      </c>
      <c r="BX2952" t="s">
        <v>119</v>
      </c>
      <c r="BY2952" t="s">
        <v>119</v>
      </c>
      <c r="BZ2952" t="s">
        <v>119</v>
      </c>
      <c r="CA2952">
        <v>1</v>
      </c>
      <c r="CC2952" t="s">
        <v>120</v>
      </c>
      <c r="CH2952">
        <v>540</v>
      </c>
      <c r="CI2952">
        <v>42030</v>
      </c>
      <c r="CJ2952" t="s">
        <v>106</v>
      </c>
      <c r="CK2952" t="s">
        <v>106</v>
      </c>
      <c r="CL2952">
        <v>10</v>
      </c>
      <c r="CM2952" t="s">
        <v>3107</v>
      </c>
      <c r="CO2952">
        <v>124856</v>
      </c>
      <c r="CQ2952">
        <v>0</v>
      </c>
      <c r="CR2952">
        <v>0</v>
      </c>
      <c r="CS2952">
        <v>0</v>
      </c>
      <c r="CY2952" t="s">
        <v>123</v>
      </c>
      <c r="CZ2952" t="s">
        <v>124</v>
      </c>
      <c r="DD2952" t="str" cm="1">
        <f t="array" ref="DD2952">TEXT(_xlfn.SEQUENCE(1, DATEDIF(AG2952, AH2952, "m") + 1, AG2952, 30), "YYYY-APMM")</f>
        <v>2013-AP08</v>
      </c>
      <c r="DN2952">
        <f t="shared" si="92"/>
        <v>3327.5</v>
      </c>
      <c r="DO2952" t="str">
        <f t="shared" si="93"/>
        <v>BLINDING MASON SK</v>
      </c>
    </row>
    <row r="2953" spans="1:119" x14ac:dyDescent="0.35">
      <c r="A2953" t="s">
        <v>105</v>
      </c>
      <c r="B2953">
        <v>502238</v>
      </c>
      <c r="C2953">
        <v>6359</v>
      </c>
      <c r="D2953">
        <v>124859</v>
      </c>
      <c r="E2953">
        <v>13662</v>
      </c>
      <c r="F2953">
        <v>0</v>
      </c>
      <c r="G2953" t="s">
        <v>106</v>
      </c>
      <c r="H2953" t="s">
        <v>106</v>
      </c>
      <c r="I2953" t="s">
        <v>106</v>
      </c>
      <c r="J2953" t="s">
        <v>107</v>
      </c>
      <c r="K2953" t="s">
        <v>108</v>
      </c>
      <c r="L2953" t="s">
        <v>109</v>
      </c>
      <c r="M2953" t="s">
        <v>110</v>
      </c>
      <c r="N2953" t="s">
        <v>6941</v>
      </c>
      <c r="O2953" t="s">
        <v>3140</v>
      </c>
      <c r="P2953">
        <v>8165</v>
      </c>
      <c r="Q2953">
        <v>0</v>
      </c>
      <c r="R2953">
        <v>0</v>
      </c>
      <c r="S2953">
        <v>200</v>
      </c>
      <c r="T2953">
        <v>0</v>
      </c>
      <c r="U2953">
        <v>1615.25</v>
      </c>
      <c r="V2953">
        <v>1615.25</v>
      </c>
      <c r="W2953">
        <v>200</v>
      </c>
      <c r="X2953">
        <v>0</v>
      </c>
      <c r="Y2953">
        <v>0</v>
      </c>
      <c r="Z2953">
        <v>0</v>
      </c>
      <c r="AD2953" s="1">
        <v>41561.333333333336</v>
      </c>
      <c r="AE2953" s="1">
        <v>41591.708333333336</v>
      </c>
      <c r="AG2953" s="1">
        <v>41561.333333333336</v>
      </c>
      <c r="AH2953" s="1">
        <v>41591.708333333336</v>
      </c>
      <c r="AI2953" s="1">
        <v>41561.333333333336</v>
      </c>
      <c r="AJ2953" s="1">
        <v>41591.708333333336</v>
      </c>
      <c r="AK2953" s="1">
        <v>41561.333333333336</v>
      </c>
      <c r="AL2953" s="1">
        <v>41591.708333333336</v>
      </c>
      <c r="AM2953" s="1">
        <v>41561.333333333336</v>
      </c>
      <c r="AN2953" s="1">
        <v>41591.708333333336</v>
      </c>
      <c r="AP2953" t="s">
        <v>113</v>
      </c>
      <c r="AU2953" t="s">
        <v>6942</v>
      </c>
      <c r="AY2953" t="s">
        <v>106</v>
      </c>
      <c r="AZ2953">
        <v>0</v>
      </c>
      <c r="BA2953">
        <v>0</v>
      </c>
      <c r="BD2953" s="3">
        <v>41321.661805555559</v>
      </c>
      <c r="BE2953" s="3">
        <v>41321.663888888892</v>
      </c>
      <c r="BF2953" t="s">
        <v>115</v>
      </c>
      <c r="BG2953" t="s">
        <v>115</v>
      </c>
      <c r="BH2953">
        <v>8149</v>
      </c>
      <c r="BM2953">
        <v>43420</v>
      </c>
      <c r="BR2953" t="s">
        <v>3122</v>
      </c>
      <c r="BS2953" t="s">
        <v>3123</v>
      </c>
      <c r="BU2953">
        <v>1</v>
      </c>
      <c r="BV2953" t="s">
        <v>118</v>
      </c>
      <c r="BX2953" t="s">
        <v>119</v>
      </c>
      <c r="BY2953" t="s">
        <v>119</v>
      </c>
      <c r="BZ2953" t="s">
        <v>119</v>
      </c>
      <c r="CA2953">
        <v>1</v>
      </c>
      <c r="CC2953" t="s">
        <v>120</v>
      </c>
      <c r="CH2953">
        <v>540</v>
      </c>
      <c r="CI2953">
        <v>42060</v>
      </c>
      <c r="CJ2953" t="s">
        <v>106</v>
      </c>
      <c r="CK2953" t="s">
        <v>106</v>
      </c>
      <c r="CL2953">
        <v>15</v>
      </c>
      <c r="CM2953" t="s">
        <v>2963</v>
      </c>
      <c r="CO2953">
        <v>124858</v>
      </c>
      <c r="CQ2953">
        <v>0</v>
      </c>
      <c r="CR2953">
        <v>0</v>
      </c>
      <c r="CS2953">
        <v>0</v>
      </c>
      <c r="CY2953" t="s">
        <v>123</v>
      </c>
      <c r="CZ2953" t="s">
        <v>124</v>
      </c>
      <c r="DD2953" t="str" cm="1">
        <f t="array" ref="DD2953">TEXT(_xlfn.SEQUENCE(1, DATEDIF(AG2953, AH2953, "m") + 1, AG2953, 30), "YYYY-APMM")</f>
        <v>2013-AP10</v>
      </c>
      <c r="DN2953">
        <f t="shared" si="92"/>
        <v>1615.25</v>
      </c>
      <c r="DO2953" t="str">
        <f t="shared" si="93"/>
        <v>STEEL FIXERS SK</v>
      </c>
    </row>
    <row r="2954" spans="1:119" x14ac:dyDescent="0.35">
      <c r="A2954" t="s">
        <v>105</v>
      </c>
      <c r="B2954">
        <v>502239</v>
      </c>
      <c r="C2954">
        <v>6359</v>
      </c>
      <c r="D2954">
        <v>124859</v>
      </c>
      <c r="E2954">
        <v>13662</v>
      </c>
      <c r="F2954">
        <v>0</v>
      </c>
      <c r="G2954" t="s">
        <v>106</v>
      </c>
      <c r="H2954" t="s">
        <v>106</v>
      </c>
      <c r="I2954" t="s">
        <v>106</v>
      </c>
      <c r="J2954" t="s">
        <v>107</v>
      </c>
      <c r="K2954" t="s">
        <v>108</v>
      </c>
      <c r="L2954" t="s">
        <v>109</v>
      </c>
      <c r="M2954" t="s">
        <v>110</v>
      </c>
      <c r="N2954" t="s">
        <v>6943</v>
      </c>
      <c r="O2954" t="s">
        <v>3143</v>
      </c>
      <c r="P2954">
        <v>8167</v>
      </c>
      <c r="Q2954">
        <v>0</v>
      </c>
      <c r="R2954">
        <v>0</v>
      </c>
      <c r="S2954">
        <v>192</v>
      </c>
      <c r="T2954">
        <v>0</v>
      </c>
      <c r="U2954">
        <v>87.5</v>
      </c>
      <c r="V2954">
        <v>87.5</v>
      </c>
      <c r="W2954">
        <v>192</v>
      </c>
      <c r="X2954">
        <v>0</v>
      </c>
      <c r="Y2954">
        <v>0</v>
      </c>
      <c r="Z2954">
        <v>0</v>
      </c>
      <c r="AD2954" s="1">
        <v>41574.333333333336</v>
      </c>
      <c r="AE2954" s="1">
        <v>41601.708333333336</v>
      </c>
      <c r="AG2954" s="1">
        <v>41574.333333333336</v>
      </c>
      <c r="AH2954" s="1">
        <v>41601.708333333336</v>
      </c>
      <c r="AI2954" s="1">
        <v>41574.333333333336</v>
      </c>
      <c r="AJ2954" s="1">
        <v>41601.708333333336</v>
      </c>
      <c r="AK2954" s="1">
        <v>41574.333333333336</v>
      </c>
      <c r="AL2954" s="1">
        <v>41601.708333333336</v>
      </c>
      <c r="AM2954" s="1">
        <v>41574.333333333336</v>
      </c>
      <c r="AN2954" s="1">
        <v>41601.708333333336</v>
      </c>
      <c r="AP2954" t="s">
        <v>113</v>
      </c>
      <c r="AU2954" t="s">
        <v>6944</v>
      </c>
      <c r="AY2954" t="s">
        <v>106</v>
      </c>
      <c r="AZ2954">
        <v>0</v>
      </c>
      <c r="BA2954">
        <v>0</v>
      </c>
      <c r="BD2954" s="3">
        <v>41321.661805555559</v>
      </c>
      <c r="BE2954" s="3">
        <v>41321.663888888892</v>
      </c>
      <c r="BF2954" t="s">
        <v>115</v>
      </c>
      <c r="BG2954" t="s">
        <v>115</v>
      </c>
      <c r="BH2954">
        <v>8149</v>
      </c>
      <c r="BM2954">
        <v>43440</v>
      </c>
      <c r="BR2954" t="s">
        <v>3145</v>
      </c>
      <c r="BS2954" t="s">
        <v>3146</v>
      </c>
      <c r="BU2954">
        <v>1</v>
      </c>
      <c r="BV2954" t="s">
        <v>118</v>
      </c>
      <c r="BX2954" t="s">
        <v>119</v>
      </c>
      <c r="BY2954" t="s">
        <v>119</v>
      </c>
      <c r="BZ2954" t="s">
        <v>119</v>
      </c>
      <c r="CA2954">
        <v>1</v>
      </c>
      <c r="CC2954" t="s">
        <v>120</v>
      </c>
      <c r="CH2954">
        <v>540</v>
      </c>
      <c r="CI2954">
        <v>42060</v>
      </c>
      <c r="CJ2954" t="s">
        <v>106</v>
      </c>
      <c r="CK2954" t="s">
        <v>106</v>
      </c>
      <c r="CL2954">
        <v>15</v>
      </c>
      <c r="CM2954" t="s">
        <v>2963</v>
      </c>
      <c r="CO2954">
        <v>124858</v>
      </c>
      <c r="CQ2954">
        <v>0</v>
      </c>
      <c r="CR2954">
        <v>0</v>
      </c>
      <c r="CS2954">
        <v>0</v>
      </c>
      <c r="CY2954" t="s">
        <v>123</v>
      </c>
      <c r="CZ2954" t="s">
        <v>124</v>
      </c>
      <c r="DD2954" t="str" cm="1">
        <f t="array" ref="DD2954">TEXT(_xlfn.SEQUENCE(1, DATEDIF(AG2954, AH2954, "m") + 1, AG2954, 30), "YYYY-APMM")</f>
        <v>2013-AP10</v>
      </c>
      <c r="DN2954">
        <f t="shared" si="92"/>
        <v>87.5</v>
      </c>
      <c r="DO2954" t="str">
        <f t="shared" si="93"/>
        <v>CONCRETE MASON SK</v>
      </c>
    </row>
    <row r="2955" spans="1:119" x14ac:dyDescent="0.35">
      <c r="A2955" t="s">
        <v>105</v>
      </c>
      <c r="B2955">
        <v>502240</v>
      </c>
      <c r="C2955">
        <v>6359</v>
      </c>
      <c r="D2955">
        <v>124859</v>
      </c>
      <c r="E2955">
        <v>13662</v>
      </c>
      <c r="F2955">
        <v>0</v>
      </c>
      <c r="G2955" t="s">
        <v>106</v>
      </c>
      <c r="H2955" t="s">
        <v>106</v>
      </c>
      <c r="I2955" t="s">
        <v>106</v>
      </c>
      <c r="J2955" t="s">
        <v>107</v>
      </c>
      <c r="K2955" t="s">
        <v>108</v>
      </c>
      <c r="L2955" t="s">
        <v>109</v>
      </c>
      <c r="M2955" t="s">
        <v>110</v>
      </c>
      <c r="N2955" t="s">
        <v>6945</v>
      </c>
      <c r="O2955" t="s">
        <v>3164</v>
      </c>
      <c r="P2955">
        <v>8165</v>
      </c>
      <c r="Q2955">
        <v>0</v>
      </c>
      <c r="R2955">
        <v>0</v>
      </c>
      <c r="S2955">
        <v>200</v>
      </c>
      <c r="T2955">
        <v>0</v>
      </c>
      <c r="U2955">
        <v>10081.75</v>
      </c>
      <c r="V2955">
        <v>10081.75</v>
      </c>
      <c r="W2955">
        <v>200</v>
      </c>
      <c r="X2955">
        <v>0</v>
      </c>
      <c r="Y2955">
        <v>0</v>
      </c>
      <c r="Z2955">
        <v>0</v>
      </c>
      <c r="AD2955" s="1">
        <v>41589.333333333336</v>
      </c>
      <c r="AE2955" s="1">
        <v>41617.708333333336</v>
      </c>
      <c r="AG2955" s="1">
        <v>41589.333333333336</v>
      </c>
      <c r="AH2955" s="1">
        <v>41617.708333333336</v>
      </c>
      <c r="AI2955" s="1">
        <v>41589.333333333336</v>
      </c>
      <c r="AJ2955" s="1">
        <v>41617.708333333336</v>
      </c>
      <c r="AK2955" s="1">
        <v>41589.333333333336</v>
      </c>
      <c r="AL2955" s="1">
        <v>41617.708333333336</v>
      </c>
      <c r="AM2955" s="1">
        <v>41589.333333333336</v>
      </c>
      <c r="AN2955" s="1">
        <v>41617.708333333336</v>
      </c>
      <c r="AP2955" t="s">
        <v>113</v>
      </c>
      <c r="AU2955" t="s">
        <v>6946</v>
      </c>
      <c r="AY2955" t="s">
        <v>106</v>
      </c>
      <c r="AZ2955">
        <v>0</v>
      </c>
      <c r="BA2955">
        <v>0</v>
      </c>
      <c r="BD2955" s="3">
        <v>41321.661805555559</v>
      </c>
      <c r="BE2955" s="3">
        <v>41321.663888888892</v>
      </c>
      <c r="BF2955" t="s">
        <v>115</v>
      </c>
      <c r="BG2955" t="s">
        <v>115</v>
      </c>
      <c r="BH2955">
        <v>8149</v>
      </c>
      <c r="BM2955">
        <v>43420</v>
      </c>
      <c r="BR2955" t="s">
        <v>3122</v>
      </c>
      <c r="BS2955" t="s">
        <v>3123</v>
      </c>
      <c r="BU2955">
        <v>1</v>
      </c>
      <c r="BV2955" t="s">
        <v>118</v>
      </c>
      <c r="BX2955" t="s">
        <v>119</v>
      </c>
      <c r="BY2955" t="s">
        <v>119</v>
      </c>
      <c r="BZ2955" t="s">
        <v>119</v>
      </c>
      <c r="CA2955">
        <v>1</v>
      </c>
      <c r="CC2955" t="s">
        <v>120</v>
      </c>
      <c r="CH2955">
        <v>540</v>
      </c>
      <c r="CI2955">
        <v>42060</v>
      </c>
      <c r="CJ2955" t="s">
        <v>106</v>
      </c>
      <c r="CK2955" t="s">
        <v>106</v>
      </c>
      <c r="CL2955">
        <v>15</v>
      </c>
      <c r="CM2955" t="s">
        <v>2963</v>
      </c>
      <c r="CO2955">
        <v>124858</v>
      </c>
      <c r="CQ2955">
        <v>0</v>
      </c>
      <c r="CR2955">
        <v>0</v>
      </c>
      <c r="CS2955">
        <v>0</v>
      </c>
      <c r="CY2955" t="s">
        <v>123</v>
      </c>
      <c r="CZ2955" t="s">
        <v>124</v>
      </c>
      <c r="DD2955" t="str" cm="1">
        <f t="array" ref="DD2955">TEXT(_xlfn.SEQUENCE(1, DATEDIF(AG2955, AH2955, "m") + 1, AG2955, 30), "YYYY-APMM")</f>
        <v>2013-AP11</v>
      </c>
      <c r="DN2955">
        <f t="shared" si="92"/>
        <v>10081.75</v>
      </c>
      <c r="DO2955" t="str">
        <f t="shared" si="93"/>
        <v>STEEL FIXERS SK</v>
      </c>
    </row>
    <row r="2956" spans="1:119" x14ac:dyDescent="0.35">
      <c r="A2956" t="s">
        <v>105</v>
      </c>
      <c r="B2956">
        <v>502241</v>
      </c>
      <c r="C2956">
        <v>6359</v>
      </c>
      <c r="D2956">
        <v>124859</v>
      </c>
      <c r="E2956">
        <v>13662</v>
      </c>
      <c r="F2956">
        <v>0</v>
      </c>
      <c r="G2956" t="s">
        <v>106</v>
      </c>
      <c r="H2956" t="s">
        <v>106</v>
      </c>
      <c r="I2956" t="s">
        <v>106</v>
      </c>
      <c r="J2956" t="s">
        <v>107</v>
      </c>
      <c r="K2956" t="s">
        <v>108</v>
      </c>
      <c r="L2956" t="s">
        <v>109</v>
      </c>
      <c r="M2956" t="s">
        <v>110</v>
      </c>
      <c r="N2956" t="s">
        <v>6947</v>
      </c>
      <c r="O2956" t="s">
        <v>3167</v>
      </c>
      <c r="P2956">
        <v>8167</v>
      </c>
      <c r="Q2956">
        <v>0</v>
      </c>
      <c r="R2956">
        <v>0</v>
      </c>
      <c r="S2956">
        <v>120</v>
      </c>
      <c r="T2956">
        <v>0</v>
      </c>
      <c r="U2956">
        <v>731.5</v>
      </c>
      <c r="V2956">
        <v>731.5</v>
      </c>
      <c r="W2956">
        <v>120</v>
      </c>
      <c r="X2956">
        <v>0</v>
      </c>
      <c r="Y2956">
        <v>0</v>
      </c>
      <c r="Z2956">
        <v>0</v>
      </c>
      <c r="AD2956" s="1">
        <v>41610.333333333336</v>
      </c>
      <c r="AE2956" s="1">
        <v>41627.708333333336</v>
      </c>
      <c r="AG2956" s="1">
        <v>41610.333333333336</v>
      </c>
      <c r="AH2956" s="1">
        <v>41627.708333333336</v>
      </c>
      <c r="AI2956" s="1">
        <v>41610.333333333336</v>
      </c>
      <c r="AJ2956" s="1">
        <v>41627.708333333336</v>
      </c>
      <c r="AK2956" s="1">
        <v>41610.333333333336</v>
      </c>
      <c r="AL2956" s="1">
        <v>41627.708333333336</v>
      </c>
      <c r="AM2956" s="1">
        <v>41610.333333333336</v>
      </c>
      <c r="AN2956" s="1">
        <v>41627.708333333336</v>
      </c>
      <c r="AP2956" t="s">
        <v>113</v>
      </c>
      <c r="AU2956" t="s">
        <v>6948</v>
      </c>
      <c r="AY2956" t="s">
        <v>106</v>
      </c>
      <c r="AZ2956">
        <v>0</v>
      </c>
      <c r="BA2956">
        <v>0</v>
      </c>
      <c r="BD2956" s="3">
        <v>41321.661805555559</v>
      </c>
      <c r="BE2956" s="3">
        <v>41321.663888888892</v>
      </c>
      <c r="BF2956" t="s">
        <v>115</v>
      </c>
      <c r="BG2956" t="s">
        <v>115</v>
      </c>
      <c r="BH2956">
        <v>8149</v>
      </c>
      <c r="BM2956">
        <v>43440</v>
      </c>
      <c r="BR2956" t="s">
        <v>3145</v>
      </c>
      <c r="BS2956" t="s">
        <v>3146</v>
      </c>
      <c r="BU2956">
        <v>1</v>
      </c>
      <c r="BV2956" t="s">
        <v>118</v>
      </c>
      <c r="BX2956" t="s">
        <v>119</v>
      </c>
      <c r="BY2956" t="s">
        <v>119</v>
      </c>
      <c r="BZ2956" t="s">
        <v>119</v>
      </c>
      <c r="CA2956">
        <v>1</v>
      </c>
      <c r="CC2956" t="s">
        <v>120</v>
      </c>
      <c r="CH2956">
        <v>540</v>
      </c>
      <c r="CI2956">
        <v>42060</v>
      </c>
      <c r="CJ2956" t="s">
        <v>106</v>
      </c>
      <c r="CK2956" t="s">
        <v>106</v>
      </c>
      <c r="CL2956">
        <v>15</v>
      </c>
      <c r="CM2956" t="s">
        <v>2963</v>
      </c>
      <c r="CO2956">
        <v>124858</v>
      </c>
      <c r="CQ2956">
        <v>0</v>
      </c>
      <c r="CR2956">
        <v>0</v>
      </c>
      <c r="CS2956">
        <v>0</v>
      </c>
      <c r="CY2956" t="s">
        <v>123</v>
      </c>
      <c r="CZ2956" t="s">
        <v>124</v>
      </c>
      <c r="DD2956" t="str" cm="1">
        <f t="array" ref="DD2956">TEXT(_xlfn.SEQUENCE(1, DATEDIF(AG2956, AH2956, "m") + 1, AG2956, 30), "YYYY-APMM")</f>
        <v>2013-AP12</v>
      </c>
      <c r="DN2956">
        <f t="shared" si="92"/>
        <v>731.5</v>
      </c>
      <c r="DO2956" t="str">
        <f t="shared" si="93"/>
        <v>CONCRETE MASON SK</v>
      </c>
    </row>
    <row r="2957" spans="1:119" x14ac:dyDescent="0.35">
      <c r="A2957" t="s">
        <v>105</v>
      </c>
      <c r="B2957">
        <v>502242</v>
      </c>
      <c r="C2957">
        <v>6359</v>
      </c>
      <c r="D2957">
        <v>124860</v>
      </c>
      <c r="E2957">
        <v>13662</v>
      </c>
      <c r="F2957">
        <v>0</v>
      </c>
      <c r="G2957" t="s">
        <v>106</v>
      </c>
      <c r="H2957" t="s">
        <v>106</v>
      </c>
      <c r="I2957" t="s">
        <v>106</v>
      </c>
      <c r="J2957" t="s">
        <v>107</v>
      </c>
      <c r="K2957" t="s">
        <v>108</v>
      </c>
      <c r="L2957" t="s">
        <v>109</v>
      </c>
      <c r="M2957" t="s">
        <v>110</v>
      </c>
      <c r="N2957" t="s">
        <v>6949</v>
      </c>
      <c r="O2957" t="s">
        <v>3143</v>
      </c>
      <c r="P2957">
        <v>8167</v>
      </c>
      <c r="Q2957">
        <v>216</v>
      </c>
      <c r="R2957">
        <v>0</v>
      </c>
      <c r="S2957">
        <v>136</v>
      </c>
      <c r="T2957">
        <v>0</v>
      </c>
      <c r="U2957">
        <v>21</v>
      </c>
      <c r="V2957">
        <v>21</v>
      </c>
      <c r="W2957">
        <v>136</v>
      </c>
      <c r="X2957">
        <v>0</v>
      </c>
      <c r="Y2957">
        <v>0</v>
      </c>
      <c r="Z2957">
        <v>0</v>
      </c>
      <c r="AD2957" s="1">
        <v>41648.333333333336</v>
      </c>
      <c r="AE2957" s="1">
        <v>41667.708333333336</v>
      </c>
      <c r="AG2957" s="1">
        <v>41616.333333333336</v>
      </c>
      <c r="AH2957" s="1">
        <v>41636.708333333336</v>
      </c>
      <c r="AI2957" s="1">
        <v>41616.333333333336</v>
      </c>
      <c r="AJ2957" s="1">
        <v>41636.708333333336</v>
      </c>
      <c r="AK2957" s="1">
        <v>41616.333333333336</v>
      </c>
      <c r="AL2957" s="1">
        <v>41636.708333333336</v>
      </c>
      <c r="AM2957" s="1">
        <v>41648.333333333336</v>
      </c>
      <c r="AN2957" s="1">
        <v>41667.708333333336</v>
      </c>
      <c r="AP2957" t="s">
        <v>113</v>
      </c>
      <c r="AU2957" t="s">
        <v>6950</v>
      </c>
      <c r="AY2957" t="s">
        <v>106</v>
      </c>
      <c r="AZ2957">
        <v>0</v>
      </c>
      <c r="BA2957">
        <v>0</v>
      </c>
      <c r="BD2957" s="3">
        <v>41321.661805555559</v>
      </c>
      <c r="BE2957" s="3">
        <v>41321.663888888892</v>
      </c>
      <c r="BF2957" t="s">
        <v>115</v>
      </c>
      <c r="BG2957" t="s">
        <v>115</v>
      </c>
      <c r="BH2957">
        <v>8149</v>
      </c>
      <c r="BM2957">
        <v>43440</v>
      </c>
      <c r="BR2957" t="s">
        <v>3145</v>
      </c>
      <c r="BS2957" t="s">
        <v>3146</v>
      </c>
      <c r="BU2957">
        <v>1</v>
      </c>
      <c r="BV2957" t="s">
        <v>118</v>
      </c>
      <c r="BX2957" t="s">
        <v>119</v>
      </c>
      <c r="BY2957" t="s">
        <v>119</v>
      </c>
      <c r="BZ2957" t="s">
        <v>119</v>
      </c>
      <c r="CA2957">
        <v>1</v>
      </c>
      <c r="CC2957" t="s">
        <v>120</v>
      </c>
      <c r="CH2957">
        <v>540</v>
      </c>
      <c r="CI2957">
        <v>42070</v>
      </c>
      <c r="CJ2957" t="s">
        <v>106</v>
      </c>
      <c r="CK2957" t="s">
        <v>106</v>
      </c>
      <c r="CL2957">
        <v>20</v>
      </c>
      <c r="CM2957" t="s">
        <v>2867</v>
      </c>
      <c r="CO2957">
        <v>124858</v>
      </c>
      <c r="CQ2957">
        <v>0</v>
      </c>
      <c r="CR2957">
        <v>0</v>
      </c>
      <c r="CS2957">
        <v>0</v>
      </c>
      <c r="CY2957" t="s">
        <v>123</v>
      </c>
      <c r="CZ2957" t="s">
        <v>124</v>
      </c>
      <c r="DD2957" t="str" cm="1">
        <f t="array" ref="DD2957">TEXT(_xlfn.SEQUENCE(1, DATEDIF(AG2957, AH2957, "m") + 1, AG2957, 30), "YYYY-APMM")</f>
        <v>2013-AP12</v>
      </c>
      <c r="DN2957">
        <f t="shared" si="92"/>
        <v>21</v>
      </c>
      <c r="DO2957" t="str">
        <f t="shared" si="93"/>
        <v>CONCRETE MASON SK</v>
      </c>
    </row>
    <row r="2958" spans="1:119" x14ac:dyDescent="0.35">
      <c r="A2958" t="s">
        <v>105</v>
      </c>
      <c r="B2958">
        <v>502243</v>
      </c>
      <c r="C2958">
        <v>6359</v>
      </c>
      <c r="D2958">
        <v>124860</v>
      </c>
      <c r="E2958">
        <v>13662</v>
      </c>
      <c r="F2958">
        <v>0</v>
      </c>
      <c r="G2958" t="s">
        <v>106</v>
      </c>
      <c r="H2958" t="s">
        <v>106</v>
      </c>
      <c r="I2958" t="s">
        <v>106</v>
      </c>
      <c r="J2958" t="s">
        <v>107</v>
      </c>
      <c r="K2958" t="s">
        <v>108</v>
      </c>
      <c r="L2958" t="s">
        <v>109</v>
      </c>
      <c r="M2958" t="s">
        <v>110</v>
      </c>
      <c r="N2958" t="s">
        <v>6951</v>
      </c>
      <c r="O2958" t="s">
        <v>5787</v>
      </c>
      <c r="P2958">
        <v>8165</v>
      </c>
      <c r="Q2958">
        <v>216</v>
      </c>
      <c r="R2958">
        <v>0</v>
      </c>
      <c r="S2958">
        <v>160</v>
      </c>
      <c r="T2958">
        <v>0</v>
      </c>
      <c r="U2958">
        <v>1576.75</v>
      </c>
      <c r="V2958">
        <v>1576.75</v>
      </c>
      <c r="W2958">
        <v>160</v>
      </c>
      <c r="X2958">
        <v>0</v>
      </c>
      <c r="Y2958">
        <v>0</v>
      </c>
      <c r="Z2958">
        <v>0</v>
      </c>
      <c r="AD2958" s="1">
        <v>41651.333333333336</v>
      </c>
      <c r="AE2958" s="1">
        <v>41673.708333333336</v>
      </c>
      <c r="AG2958" s="1">
        <v>41618.333333333336</v>
      </c>
      <c r="AH2958" s="1">
        <v>41641.708333333336</v>
      </c>
      <c r="AI2958" s="1">
        <v>41618.333333333336</v>
      </c>
      <c r="AJ2958" s="1">
        <v>41641.708333333336</v>
      </c>
      <c r="AK2958" s="1">
        <v>41618.333333333336</v>
      </c>
      <c r="AL2958" s="1">
        <v>41641.708333333336</v>
      </c>
      <c r="AM2958" s="1">
        <v>41651.333333333336</v>
      </c>
      <c r="AN2958" s="1">
        <v>41673.708333333336</v>
      </c>
      <c r="AP2958" t="s">
        <v>113</v>
      </c>
      <c r="AU2958" t="s">
        <v>6952</v>
      </c>
      <c r="AY2958" t="s">
        <v>106</v>
      </c>
      <c r="AZ2958">
        <v>0</v>
      </c>
      <c r="BA2958">
        <v>0</v>
      </c>
      <c r="BD2958" s="3">
        <v>41321.661805555559</v>
      </c>
      <c r="BE2958" s="3">
        <v>41321.663888888892</v>
      </c>
      <c r="BF2958" t="s">
        <v>115</v>
      </c>
      <c r="BG2958" t="s">
        <v>115</v>
      </c>
      <c r="BH2958">
        <v>8149</v>
      </c>
      <c r="BM2958">
        <v>43420</v>
      </c>
      <c r="BR2958" t="s">
        <v>3122</v>
      </c>
      <c r="BS2958" t="s">
        <v>3123</v>
      </c>
      <c r="BU2958">
        <v>1</v>
      </c>
      <c r="BV2958" t="s">
        <v>118</v>
      </c>
      <c r="BX2958" t="s">
        <v>119</v>
      </c>
      <c r="BY2958" t="s">
        <v>119</v>
      </c>
      <c r="BZ2958" t="s">
        <v>119</v>
      </c>
      <c r="CA2958">
        <v>1</v>
      </c>
      <c r="CC2958" t="s">
        <v>120</v>
      </c>
      <c r="CH2958">
        <v>540</v>
      </c>
      <c r="CI2958">
        <v>42070</v>
      </c>
      <c r="CJ2958" t="s">
        <v>106</v>
      </c>
      <c r="CK2958" t="s">
        <v>106</v>
      </c>
      <c r="CL2958">
        <v>20</v>
      </c>
      <c r="CM2958" t="s">
        <v>2867</v>
      </c>
      <c r="CO2958">
        <v>124858</v>
      </c>
      <c r="CQ2958">
        <v>0</v>
      </c>
      <c r="CR2958">
        <v>0</v>
      </c>
      <c r="CS2958">
        <v>0</v>
      </c>
      <c r="CY2958" t="s">
        <v>123</v>
      </c>
      <c r="CZ2958" t="s">
        <v>124</v>
      </c>
      <c r="DD2958" t="str" cm="1">
        <f t="array" ref="DD2958">TEXT(_xlfn.SEQUENCE(1, DATEDIF(AG2958, AH2958, "m") + 1, AG2958, 30), "YYYY-APMM")</f>
        <v>2013-AP12</v>
      </c>
      <c r="DN2958">
        <f t="shared" si="92"/>
        <v>1576.75</v>
      </c>
      <c r="DO2958" t="str">
        <f t="shared" si="93"/>
        <v>STEEL FIXERS SK</v>
      </c>
    </row>
    <row r="2959" spans="1:119" x14ac:dyDescent="0.35">
      <c r="A2959" t="s">
        <v>105</v>
      </c>
      <c r="B2959">
        <v>502244</v>
      </c>
      <c r="C2959">
        <v>6359</v>
      </c>
      <c r="D2959">
        <v>124860</v>
      </c>
      <c r="E2959">
        <v>13662</v>
      </c>
      <c r="F2959">
        <v>0</v>
      </c>
      <c r="G2959" t="s">
        <v>106</v>
      </c>
      <c r="H2959" t="s">
        <v>106</v>
      </c>
      <c r="I2959" t="s">
        <v>106</v>
      </c>
      <c r="J2959" t="s">
        <v>107</v>
      </c>
      <c r="K2959" t="s">
        <v>108</v>
      </c>
      <c r="L2959" t="s">
        <v>109</v>
      </c>
      <c r="M2959" t="s">
        <v>110</v>
      </c>
      <c r="N2959" t="s">
        <v>6953</v>
      </c>
      <c r="O2959" t="s">
        <v>5790</v>
      </c>
      <c r="P2959">
        <v>8167</v>
      </c>
      <c r="Q2959">
        <v>216</v>
      </c>
      <c r="R2959">
        <v>0</v>
      </c>
      <c r="S2959">
        <v>104</v>
      </c>
      <c r="T2959">
        <v>0</v>
      </c>
      <c r="U2959">
        <v>175</v>
      </c>
      <c r="V2959">
        <v>175</v>
      </c>
      <c r="W2959">
        <v>104</v>
      </c>
      <c r="X2959">
        <v>0</v>
      </c>
      <c r="Y2959">
        <v>0</v>
      </c>
      <c r="Z2959">
        <v>0</v>
      </c>
      <c r="AD2959" s="1">
        <v>41661.333333333336</v>
      </c>
      <c r="AE2959" s="1">
        <v>41675.708333333336</v>
      </c>
      <c r="AG2959" s="1">
        <v>41630.333333333336</v>
      </c>
      <c r="AH2959" s="1">
        <v>41644.708333333336</v>
      </c>
      <c r="AI2959" s="1">
        <v>41630.333333333336</v>
      </c>
      <c r="AJ2959" s="1">
        <v>41644.708333333336</v>
      </c>
      <c r="AK2959" s="1">
        <v>41630.333333333336</v>
      </c>
      <c r="AL2959" s="1">
        <v>41644.708333333336</v>
      </c>
      <c r="AM2959" s="1">
        <v>41661.333333333336</v>
      </c>
      <c r="AN2959" s="1">
        <v>41675.708333333336</v>
      </c>
      <c r="AP2959" t="s">
        <v>113</v>
      </c>
      <c r="AU2959" t="s">
        <v>6954</v>
      </c>
      <c r="AY2959" t="s">
        <v>106</v>
      </c>
      <c r="AZ2959">
        <v>0</v>
      </c>
      <c r="BA2959">
        <v>0</v>
      </c>
      <c r="BD2959" s="3">
        <v>41321.661805555559</v>
      </c>
      <c r="BE2959" s="3">
        <v>41321.663888888892</v>
      </c>
      <c r="BF2959" t="s">
        <v>115</v>
      </c>
      <c r="BG2959" t="s">
        <v>115</v>
      </c>
      <c r="BH2959">
        <v>8149</v>
      </c>
      <c r="BM2959">
        <v>43440</v>
      </c>
      <c r="BR2959" t="s">
        <v>3145</v>
      </c>
      <c r="BS2959" t="s">
        <v>3146</v>
      </c>
      <c r="BU2959">
        <v>1</v>
      </c>
      <c r="BV2959" t="s">
        <v>118</v>
      </c>
      <c r="BX2959" t="s">
        <v>119</v>
      </c>
      <c r="BY2959" t="s">
        <v>119</v>
      </c>
      <c r="BZ2959" t="s">
        <v>119</v>
      </c>
      <c r="CA2959">
        <v>1</v>
      </c>
      <c r="CC2959" t="s">
        <v>120</v>
      </c>
      <c r="CH2959">
        <v>540</v>
      </c>
      <c r="CI2959">
        <v>42070</v>
      </c>
      <c r="CJ2959" t="s">
        <v>106</v>
      </c>
      <c r="CK2959" t="s">
        <v>106</v>
      </c>
      <c r="CL2959">
        <v>20</v>
      </c>
      <c r="CM2959" t="s">
        <v>2867</v>
      </c>
      <c r="CO2959">
        <v>124858</v>
      </c>
      <c r="CQ2959">
        <v>0</v>
      </c>
      <c r="CR2959">
        <v>0</v>
      </c>
      <c r="CS2959">
        <v>0</v>
      </c>
      <c r="CY2959" t="s">
        <v>123</v>
      </c>
      <c r="CZ2959" t="s">
        <v>124</v>
      </c>
      <c r="DD2959" t="str" cm="1">
        <f t="array" ref="DD2959">TEXT(_xlfn.SEQUENCE(1, DATEDIF(AG2959, AH2959, "m") + 1, AG2959, 30), "YYYY-APMM")</f>
        <v>2013-AP12</v>
      </c>
      <c r="DN2959">
        <f t="shared" si="92"/>
        <v>175</v>
      </c>
      <c r="DO2959" t="str">
        <f t="shared" si="93"/>
        <v>CONCRETE MASON SK</v>
      </c>
    </row>
    <row r="2960" spans="1:119" x14ac:dyDescent="0.35">
      <c r="A2960" t="s">
        <v>105</v>
      </c>
      <c r="B2960">
        <v>502245</v>
      </c>
      <c r="C2960">
        <v>6359</v>
      </c>
      <c r="D2960">
        <v>124860</v>
      </c>
      <c r="E2960">
        <v>13662</v>
      </c>
      <c r="F2960">
        <v>0</v>
      </c>
      <c r="G2960" t="s">
        <v>106</v>
      </c>
      <c r="H2960" t="s">
        <v>106</v>
      </c>
      <c r="I2960" t="s">
        <v>106</v>
      </c>
      <c r="J2960" t="s">
        <v>107</v>
      </c>
      <c r="K2960" t="s">
        <v>108</v>
      </c>
      <c r="L2960" t="s">
        <v>109</v>
      </c>
      <c r="M2960" t="s">
        <v>110</v>
      </c>
      <c r="N2960" t="s">
        <v>6955</v>
      </c>
      <c r="O2960" t="s">
        <v>3154</v>
      </c>
      <c r="P2960">
        <v>8168</v>
      </c>
      <c r="Q2960">
        <v>464</v>
      </c>
      <c r="R2960">
        <v>0</v>
      </c>
      <c r="S2960">
        <v>200</v>
      </c>
      <c r="T2960">
        <v>0</v>
      </c>
      <c r="U2960">
        <v>1441</v>
      </c>
      <c r="V2960">
        <v>1441</v>
      </c>
      <c r="W2960">
        <v>200</v>
      </c>
      <c r="X2960">
        <v>0</v>
      </c>
      <c r="Y2960">
        <v>0</v>
      </c>
      <c r="Z2960">
        <v>0</v>
      </c>
      <c r="AD2960" s="1">
        <v>41701.333333333336</v>
      </c>
      <c r="AE2960" s="1">
        <v>41729.708333333336</v>
      </c>
      <c r="AG2960" s="1">
        <v>41632.333333333336</v>
      </c>
      <c r="AH2960" s="1">
        <v>41660.708333333336</v>
      </c>
      <c r="AI2960" s="1">
        <v>41632.333333333336</v>
      </c>
      <c r="AJ2960" s="1">
        <v>41660.708333333336</v>
      </c>
      <c r="AK2960" s="1">
        <v>41632.333333333336</v>
      </c>
      <c r="AL2960" s="1">
        <v>41660.708333333336</v>
      </c>
      <c r="AM2960" s="1">
        <v>41701.333333333336</v>
      </c>
      <c r="AN2960" s="1">
        <v>41729.708333333336</v>
      </c>
      <c r="AP2960" t="s">
        <v>113</v>
      </c>
      <c r="AU2960" t="s">
        <v>6956</v>
      </c>
      <c r="AY2960" t="s">
        <v>106</v>
      </c>
      <c r="AZ2960">
        <v>0</v>
      </c>
      <c r="BA2960">
        <v>0</v>
      </c>
      <c r="BD2960" s="3">
        <v>41321.661805555559</v>
      </c>
      <c r="BE2960" s="3">
        <v>41321.663888888892</v>
      </c>
      <c r="BF2960" t="s">
        <v>115</v>
      </c>
      <c r="BG2960" t="s">
        <v>115</v>
      </c>
      <c r="BH2960">
        <v>8149</v>
      </c>
      <c r="BM2960">
        <v>43450</v>
      </c>
      <c r="BR2960" t="s">
        <v>1309</v>
      </c>
      <c r="BS2960" t="s">
        <v>1310</v>
      </c>
      <c r="BU2960">
        <v>1</v>
      </c>
      <c r="BV2960" t="s">
        <v>118</v>
      </c>
      <c r="BX2960" t="s">
        <v>119</v>
      </c>
      <c r="BY2960" t="s">
        <v>119</v>
      </c>
      <c r="BZ2960" t="s">
        <v>119</v>
      </c>
      <c r="CA2960">
        <v>1</v>
      </c>
      <c r="CC2960" t="s">
        <v>120</v>
      </c>
      <c r="CH2960">
        <v>540</v>
      </c>
      <c r="CI2960">
        <v>42070</v>
      </c>
      <c r="CJ2960" t="s">
        <v>106</v>
      </c>
      <c r="CK2960" t="s">
        <v>106</v>
      </c>
      <c r="CL2960">
        <v>20</v>
      </c>
      <c r="CM2960" t="s">
        <v>2867</v>
      </c>
      <c r="CO2960">
        <v>124858</v>
      </c>
      <c r="CQ2960">
        <v>0</v>
      </c>
      <c r="CR2960">
        <v>0</v>
      </c>
      <c r="CS2960">
        <v>0</v>
      </c>
      <c r="CY2960" t="s">
        <v>123</v>
      </c>
      <c r="CZ2960" t="s">
        <v>124</v>
      </c>
      <c r="DD2960" t="str" cm="1">
        <f t="array" ref="DD2960">TEXT(_xlfn.SEQUENCE(1, DATEDIF(AG2960, AH2960, "m") + 1, AG2960, 30), "YYYY-APMM")</f>
        <v>2013-AP12</v>
      </c>
      <c r="DN2960">
        <f t="shared" si="92"/>
        <v>1441</v>
      </c>
      <c r="DO2960" t="str">
        <f t="shared" si="93"/>
        <v>BLOCK MASON SK</v>
      </c>
    </row>
    <row r="2961" spans="1:119" x14ac:dyDescent="0.35">
      <c r="A2961" t="s">
        <v>105</v>
      </c>
      <c r="B2961">
        <v>502246</v>
      </c>
      <c r="C2961">
        <v>6359</v>
      </c>
      <c r="D2961">
        <v>124860</v>
      </c>
      <c r="E2961">
        <v>13662</v>
      </c>
      <c r="F2961">
        <v>0</v>
      </c>
      <c r="G2961" t="s">
        <v>106</v>
      </c>
      <c r="H2961" t="s">
        <v>106</v>
      </c>
      <c r="I2961" t="s">
        <v>106</v>
      </c>
      <c r="J2961" t="s">
        <v>107</v>
      </c>
      <c r="K2961" t="s">
        <v>108</v>
      </c>
      <c r="L2961" t="s">
        <v>109</v>
      </c>
      <c r="M2961" t="s">
        <v>110</v>
      </c>
      <c r="N2961" t="s">
        <v>6957</v>
      </c>
      <c r="O2961" t="s">
        <v>3157</v>
      </c>
      <c r="P2961">
        <v>8165</v>
      </c>
      <c r="Q2961">
        <v>464</v>
      </c>
      <c r="R2961">
        <v>0</v>
      </c>
      <c r="S2961">
        <v>200</v>
      </c>
      <c r="T2961">
        <v>0</v>
      </c>
      <c r="U2961">
        <v>283.5</v>
      </c>
      <c r="V2961">
        <v>283.5</v>
      </c>
      <c r="W2961">
        <v>200</v>
      </c>
      <c r="X2961">
        <v>0</v>
      </c>
      <c r="Y2961">
        <v>0</v>
      </c>
      <c r="Z2961">
        <v>0</v>
      </c>
      <c r="AD2961" s="1">
        <v>41707.333333333336</v>
      </c>
      <c r="AE2961" s="1">
        <v>41735.708333333336</v>
      </c>
      <c r="AG2961" s="1">
        <v>41638.333333333336</v>
      </c>
      <c r="AH2961" s="1">
        <v>41666.708333333336</v>
      </c>
      <c r="AI2961" s="1">
        <v>41638.333333333336</v>
      </c>
      <c r="AJ2961" s="1">
        <v>41666.708333333336</v>
      </c>
      <c r="AK2961" s="1">
        <v>41638.333333333336</v>
      </c>
      <c r="AL2961" s="1">
        <v>41666.708333333336</v>
      </c>
      <c r="AM2961" s="1">
        <v>41707.333333333336</v>
      </c>
      <c r="AN2961" s="1">
        <v>41735.708333333336</v>
      </c>
      <c r="AP2961" t="s">
        <v>113</v>
      </c>
      <c r="AU2961" t="s">
        <v>6958</v>
      </c>
      <c r="AY2961" t="s">
        <v>106</v>
      </c>
      <c r="AZ2961">
        <v>0</v>
      </c>
      <c r="BA2961">
        <v>0</v>
      </c>
      <c r="BD2961" s="3">
        <v>41321.661805555559</v>
      </c>
      <c r="BE2961" s="3">
        <v>41321.663888888892</v>
      </c>
      <c r="BF2961" t="s">
        <v>115</v>
      </c>
      <c r="BG2961" t="s">
        <v>115</v>
      </c>
      <c r="BH2961">
        <v>8149</v>
      </c>
      <c r="BM2961">
        <v>43420</v>
      </c>
      <c r="BR2961" t="s">
        <v>3122</v>
      </c>
      <c r="BS2961" t="s">
        <v>3123</v>
      </c>
      <c r="BU2961">
        <v>1</v>
      </c>
      <c r="BV2961" t="s">
        <v>118</v>
      </c>
      <c r="BX2961" t="s">
        <v>119</v>
      </c>
      <c r="BY2961" t="s">
        <v>119</v>
      </c>
      <c r="BZ2961" t="s">
        <v>119</v>
      </c>
      <c r="CA2961">
        <v>1</v>
      </c>
      <c r="CC2961" t="s">
        <v>120</v>
      </c>
      <c r="CH2961">
        <v>540</v>
      </c>
      <c r="CI2961">
        <v>42070</v>
      </c>
      <c r="CJ2961" t="s">
        <v>106</v>
      </c>
      <c r="CK2961" t="s">
        <v>106</v>
      </c>
      <c r="CL2961">
        <v>20</v>
      </c>
      <c r="CM2961" t="s">
        <v>2867</v>
      </c>
      <c r="CO2961">
        <v>124858</v>
      </c>
      <c r="CQ2961">
        <v>0</v>
      </c>
      <c r="CR2961">
        <v>0</v>
      </c>
      <c r="CS2961">
        <v>0</v>
      </c>
      <c r="CY2961" t="s">
        <v>123</v>
      </c>
      <c r="CZ2961" t="s">
        <v>124</v>
      </c>
      <c r="DD2961" t="str" cm="1">
        <f t="array" ref="DD2961">TEXT(_xlfn.SEQUENCE(1, DATEDIF(AG2961, AH2961, "m") + 1, AG2961, 30), "YYYY-APMM")</f>
        <v>2013-AP12</v>
      </c>
      <c r="DN2961">
        <f t="shared" si="92"/>
        <v>283.5</v>
      </c>
      <c r="DO2961" t="str">
        <f t="shared" si="93"/>
        <v>STEEL FIXERS SK</v>
      </c>
    </row>
    <row r="2962" spans="1:119" x14ac:dyDescent="0.35">
      <c r="A2962" t="s">
        <v>105</v>
      </c>
      <c r="B2962">
        <v>502247</v>
      </c>
      <c r="C2962">
        <v>6359</v>
      </c>
      <c r="D2962">
        <v>124860</v>
      </c>
      <c r="E2962">
        <v>13662</v>
      </c>
      <c r="F2962">
        <v>0</v>
      </c>
      <c r="G2962" t="s">
        <v>106</v>
      </c>
      <c r="H2962" t="s">
        <v>106</v>
      </c>
      <c r="I2962" t="s">
        <v>106</v>
      </c>
      <c r="J2962" t="s">
        <v>107</v>
      </c>
      <c r="K2962" t="s">
        <v>108</v>
      </c>
      <c r="L2962" t="s">
        <v>109</v>
      </c>
      <c r="M2962" t="s">
        <v>110</v>
      </c>
      <c r="N2962" t="s">
        <v>6959</v>
      </c>
      <c r="O2962" t="s">
        <v>3140</v>
      </c>
      <c r="P2962">
        <v>8165</v>
      </c>
      <c r="Q2962">
        <v>176</v>
      </c>
      <c r="R2962">
        <v>0</v>
      </c>
      <c r="S2962">
        <v>144</v>
      </c>
      <c r="T2962">
        <v>0</v>
      </c>
      <c r="U2962">
        <v>549.5</v>
      </c>
      <c r="V2962">
        <v>549.5</v>
      </c>
      <c r="W2962">
        <v>144</v>
      </c>
      <c r="X2962">
        <v>0</v>
      </c>
      <c r="Y2962">
        <v>0</v>
      </c>
      <c r="Z2962">
        <v>0</v>
      </c>
      <c r="AD2962" s="1">
        <v>41639.333333333336</v>
      </c>
      <c r="AE2962" s="1">
        <v>41659.708333333336</v>
      </c>
      <c r="AG2962" s="1">
        <v>41612.333333333336</v>
      </c>
      <c r="AH2962" s="1">
        <v>41633.708333333336</v>
      </c>
      <c r="AI2962" s="1">
        <v>41612.333333333336</v>
      </c>
      <c r="AJ2962" s="1">
        <v>41633.708333333336</v>
      </c>
      <c r="AK2962" s="1">
        <v>41612.333333333336</v>
      </c>
      <c r="AL2962" s="1">
        <v>41633.708333333336</v>
      </c>
      <c r="AM2962" s="1">
        <v>41639.333333333336</v>
      </c>
      <c r="AN2962" s="1">
        <v>41659.708333333336</v>
      </c>
      <c r="AP2962" t="s">
        <v>113</v>
      </c>
      <c r="AU2962" t="s">
        <v>6960</v>
      </c>
      <c r="AY2962" t="s">
        <v>106</v>
      </c>
      <c r="AZ2962">
        <v>0</v>
      </c>
      <c r="BA2962">
        <v>0</v>
      </c>
      <c r="BD2962" s="3">
        <v>41321.661805555559</v>
      </c>
      <c r="BE2962" s="3">
        <v>41321.663888888892</v>
      </c>
      <c r="BF2962" t="s">
        <v>115</v>
      </c>
      <c r="BG2962" t="s">
        <v>115</v>
      </c>
      <c r="BH2962">
        <v>8149</v>
      </c>
      <c r="BM2962">
        <v>43420</v>
      </c>
      <c r="BR2962" t="s">
        <v>3122</v>
      </c>
      <c r="BS2962" t="s">
        <v>3123</v>
      </c>
      <c r="BU2962">
        <v>1</v>
      </c>
      <c r="BV2962" t="s">
        <v>118</v>
      </c>
      <c r="BX2962" t="s">
        <v>119</v>
      </c>
      <c r="BY2962" t="s">
        <v>119</v>
      </c>
      <c r="BZ2962" t="s">
        <v>119</v>
      </c>
      <c r="CA2962">
        <v>1</v>
      </c>
      <c r="CC2962" t="s">
        <v>120</v>
      </c>
      <c r="CH2962">
        <v>540</v>
      </c>
      <c r="CI2962">
        <v>42070</v>
      </c>
      <c r="CJ2962" t="s">
        <v>106</v>
      </c>
      <c r="CK2962" t="s">
        <v>106</v>
      </c>
      <c r="CL2962">
        <v>20</v>
      </c>
      <c r="CM2962" t="s">
        <v>2867</v>
      </c>
      <c r="CO2962">
        <v>124858</v>
      </c>
      <c r="CQ2962">
        <v>0</v>
      </c>
      <c r="CR2962">
        <v>0</v>
      </c>
      <c r="CS2962">
        <v>0</v>
      </c>
      <c r="CY2962" t="s">
        <v>123</v>
      </c>
      <c r="CZ2962" t="s">
        <v>124</v>
      </c>
      <c r="DD2962" t="str" cm="1">
        <f t="array" ref="DD2962">TEXT(_xlfn.SEQUENCE(1, DATEDIF(AG2962, AH2962, "m") + 1, AG2962, 30), "YYYY-APMM")</f>
        <v>2013-AP12</v>
      </c>
      <c r="DN2962">
        <f t="shared" si="92"/>
        <v>549.5</v>
      </c>
      <c r="DO2962" t="str">
        <f t="shared" si="93"/>
        <v>STEEL FIXERS SK</v>
      </c>
    </row>
    <row r="2963" spans="1:119" x14ac:dyDescent="0.35">
      <c r="A2963" t="s">
        <v>105</v>
      </c>
      <c r="B2963">
        <v>502248</v>
      </c>
      <c r="C2963">
        <v>6359</v>
      </c>
      <c r="D2963">
        <v>124861</v>
      </c>
      <c r="E2963">
        <v>13662</v>
      </c>
      <c r="F2963">
        <v>0</v>
      </c>
      <c r="G2963" t="s">
        <v>106</v>
      </c>
      <c r="H2963" t="s">
        <v>106</v>
      </c>
      <c r="I2963" t="s">
        <v>106</v>
      </c>
      <c r="J2963" t="s">
        <v>107</v>
      </c>
      <c r="K2963" t="s">
        <v>108</v>
      </c>
      <c r="L2963" t="s">
        <v>109</v>
      </c>
      <c r="M2963" t="s">
        <v>110</v>
      </c>
      <c r="N2963" t="s">
        <v>6961</v>
      </c>
      <c r="O2963" t="s">
        <v>3140</v>
      </c>
      <c r="P2963">
        <v>8165</v>
      </c>
      <c r="Q2963">
        <v>0</v>
      </c>
      <c r="R2963">
        <v>0</v>
      </c>
      <c r="S2963">
        <v>200</v>
      </c>
      <c r="T2963">
        <v>0</v>
      </c>
      <c r="U2963">
        <v>1688.75</v>
      </c>
      <c r="V2963">
        <v>1688.75</v>
      </c>
      <c r="W2963">
        <v>200</v>
      </c>
      <c r="X2963">
        <v>0</v>
      </c>
      <c r="Y2963">
        <v>0</v>
      </c>
      <c r="Z2963">
        <v>0</v>
      </c>
      <c r="AD2963" s="1">
        <v>41519.333333333336</v>
      </c>
      <c r="AE2963" s="1">
        <v>41547.708333333336</v>
      </c>
      <c r="AG2963" s="1">
        <v>41519.333333333336</v>
      </c>
      <c r="AH2963" s="1">
        <v>41547.708333333336</v>
      </c>
      <c r="AI2963" s="1">
        <v>41519.333333333336</v>
      </c>
      <c r="AJ2963" s="1">
        <v>41547.708333333336</v>
      </c>
      <c r="AK2963" s="1">
        <v>41519.333333333336</v>
      </c>
      <c r="AL2963" s="1">
        <v>41547.708333333336</v>
      </c>
      <c r="AM2963" s="1">
        <v>41519.333333333336</v>
      </c>
      <c r="AN2963" s="1">
        <v>41547.708333333336</v>
      </c>
      <c r="AP2963" t="s">
        <v>113</v>
      </c>
      <c r="AU2963" t="s">
        <v>6962</v>
      </c>
      <c r="AY2963" t="s">
        <v>106</v>
      </c>
      <c r="AZ2963">
        <v>0</v>
      </c>
      <c r="BA2963">
        <v>0</v>
      </c>
      <c r="BD2963" s="3">
        <v>41321.661805555559</v>
      </c>
      <c r="BE2963" s="3">
        <v>41321.663888888892</v>
      </c>
      <c r="BF2963" t="s">
        <v>115</v>
      </c>
      <c r="BG2963" t="s">
        <v>115</v>
      </c>
      <c r="BH2963">
        <v>8149</v>
      </c>
      <c r="BM2963">
        <v>43420</v>
      </c>
      <c r="BR2963" t="s">
        <v>3122</v>
      </c>
      <c r="BS2963" t="s">
        <v>3123</v>
      </c>
      <c r="BU2963">
        <v>1</v>
      </c>
      <c r="BV2963" t="s">
        <v>118</v>
      </c>
      <c r="BX2963" t="s">
        <v>119</v>
      </c>
      <c r="BY2963" t="s">
        <v>119</v>
      </c>
      <c r="BZ2963" t="s">
        <v>119</v>
      </c>
      <c r="CA2963">
        <v>1</v>
      </c>
      <c r="CC2963" t="s">
        <v>120</v>
      </c>
      <c r="CH2963">
        <v>540</v>
      </c>
      <c r="CI2963">
        <v>42050</v>
      </c>
      <c r="CJ2963" t="s">
        <v>106</v>
      </c>
      <c r="CK2963" t="s">
        <v>106</v>
      </c>
      <c r="CL2963">
        <v>10</v>
      </c>
      <c r="CM2963" t="s">
        <v>2889</v>
      </c>
      <c r="CO2963">
        <v>124858</v>
      </c>
      <c r="CQ2963">
        <v>0</v>
      </c>
      <c r="CR2963">
        <v>0</v>
      </c>
      <c r="CS2963">
        <v>0</v>
      </c>
      <c r="CY2963" t="s">
        <v>123</v>
      </c>
      <c r="CZ2963" t="s">
        <v>124</v>
      </c>
      <c r="DD2963" t="str" cm="1">
        <f t="array" ref="DD2963">TEXT(_xlfn.SEQUENCE(1, DATEDIF(AG2963, AH2963, "m") + 1, AG2963, 30), "YYYY-APMM")</f>
        <v>2013-AP09</v>
      </c>
      <c r="DN2963">
        <f t="shared" si="92"/>
        <v>1688.75</v>
      </c>
      <c r="DO2963" t="str">
        <f t="shared" si="93"/>
        <v>STEEL FIXERS SK</v>
      </c>
    </row>
    <row r="2964" spans="1:119" x14ac:dyDescent="0.35">
      <c r="A2964" t="s">
        <v>105</v>
      </c>
      <c r="B2964">
        <v>502249</v>
      </c>
      <c r="C2964">
        <v>6359</v>
      </c>
      <c r="D2964">
        <v>124861</v>
      </c>
      <c r="E2964">
        <v>13662</v>
      </c>
      <c r="F2964">
        <v>0</v>
      </c>
      <c r="G2964" t="s">
        <v>106</v>
      </c>
      <c r="H2964" t="s">
        <v>106</v>
      </c>
      <c r="I2964" t="s">
        <v>106</v>
      </c>
      <c r="J2964" t="s">
        <v>107</v>
      </c>
      <c r="K2964" t="s">
        <v>108</v>
      </c>
      <c r="L2964" t="s">
        <v>109</v>
      </c>
      <c r="M2964" t="s">
        <v>110</v>
      </c>
      <c r="N2964" t="s">
        <v>6963</v>
      </c>
      <c r="O2964" t="s">
        <v>3143</v>
      </c>
      <c r="P2964">
        <v>8167</v>
      </c>
      <c r="Q2964">
        <v>0</v>
      </c>
      <c r="R2964">
        <v>0</v>
      </c>
      <c r="S2964">
        <v>192</v>
      </c>
      <c r="T2964">
        <v>0</v>
      </c>
      <c r="U2964">
        <v>101.5</v>
      </c>
      <c r="V2964">
        <v>101.5</v>
      </c>
      <c r="W2964">
        <v>192</v>
      </c>
      <c r="X2964">
        <v>0</v>
      </c>
      <c r="Y2964">
        <v>0</v>
      </c>
      <c r="Z2964">
        <v>0</v>
      </c>
      <c r="AD2964" s="1">
        <v>41528.333333333336</v>
      </c>
      <c r="AE2964" s="1">
        <v>41555.708333333336</v>
      </c>
      <c r="AG2964" s="1">
        <v>41528.333333333336</v>
      </c>
      <c r="AH2964" s="1">
        <v>41555.708333333336</v>
      </c>
      <c r="AI2964" s="1">
        <v>41528.333333333336</v>
      </c>
      <c r="AJ2964" s="1">
        <v>41555.708333333336</v>
      </c>
      <c r="AK2964" s="1">
        <v>41528.333333333336</v>
      </c>
      <c r="AL2964" s="1">
        <v>41555.708333333336</v>
      </c>
      <c r="AM2964" s="1">
        <v>41528.333333333336</v>
      </c>
      <c r="AN2964" s="1">
        <v>41555.708333333336</v>
      </c>
      <c r="AP2964" t="s">
        <v>113</v>
      </c>
      <c r="AU2964" t="s">
        <v>6964</v>
      </c>
      <c r="AY2964" t="s">
        <v>106</v>
      </c>
      <c r="AZ2964">
        <v>0</v>
      </c>
      <c r="BA2964">
        <v>0</v>
      </c>
      <c r="BD2964" s="3">
        <v>41321.661805555559</v>
      </c>
      <c r="BE2964" s="3">
        <v>41321.663888888892</v>
      </c>
      <c r="BF2964" t="s">
        <v>115</v>
      </c>
      <c r="BG2964" t="s">
        <v>115</v>
      </c>
      <c r="BH2964">
        <v>8149</v>
      </c>
      <c r="BM2964">
        <v>43440</v>
      </c>
      <c r="BR2964" t="s">
        <v>3145</v>
      </c>
      <c r="BS2964" t="s">
        <v>3146</v>
      </c>
      <c r="BU2964">
        <v>1</v>
      </c>
      <c r="BV2964" t="s">
        <v>118</v>
      </c>
      <c r="BX2964" t="s">
        <v>119</v>
      </c>
      <c r="BY2964" t="s">
        <v>119</v>
      </c>
      <c r="BZ2964" t="s">
        <v>119</v>
      </c>
      <c r="CA2964">
        <v>1</v>
      </c>
      <c r="CC2964" t="s">
        <v>120</v>
      </c>
      <c r="CH2964">
        <v>540</v>
      </c>
      <c r="CI2964">
        <v>42050</v>
      </c>
      <c r="CJ2964" t="s">
        <v>106</v>
      </c>
      <c r="CK2964" t="s">
        <v>106</v>
      </c>
      <c r="CL2964">
        <v>10</v>
      </c>
      <c r="CM2964" t="s">
        <v>2889</v>
      </c>
      <c r="CO2964">
        <v>124858</v>
      </c>
      <c r="CQ2964">
        <v>0</v>
      </c>
      <c r="CR2964">
        <v>0</v>
      </c>
      <c r="CS2964">
        <v>0</v>
      </c>
      <c r="CY2964" t="s">
        <v>123</v>
      </c>
      <c r="CZ2964" t="s">
        <v>124</v>
      </c>
      <c r="DD2964" t="str" cm="1">
        <f t="array" ref="DD2964">TEXT(_xlfn.SEQUENCE(1, DATEDIF(AG2964, AH2964, "m") + 1, AG2964, 30), "YYYY-APMM")</f>
        <v>2013-AP09</v>
      </c>
      <c r="DN2964">
        <f t="shared" si="92"/>
        <v>101.5</v>
      </c>
      <c r="DO2964" t="str">
        <f t="shared" si="93"/>
        <v>CONCRETE MASON SK</v>
      </c>
    </row>
    <row r="2965" spans="1:119" x14ac:dyDescent="0.35">
      <c r="A2965" t="s">
        <v>105</v>
      </c>
      <c r="B2965">
        <v>502250</v>
      </c>
      <c r="C2965">
        <v>6359</v>
      </c>
      <c r="D2965">
        <v>124861</v>
      </c>
      <c r="E2965">
        <v>13662</v>
      </c>
      <c r="F2965">
        <v>0</v>
      </c>
      <c r="G2965" t="s">
        <v>106</v>
      </c>
      <c r="H2965" t="s">
        <v>106</v>
      </c>
      <c r="I2965" t="s">
        <v>106</v>
      </c>
      <c r="J2965" t="s">
        <v>107</v>
      </c>
      <c r="K2965" t="s">
        <v>108</v>
      </c>
      <c r="L2965" t="s">
        <v>109</v>
      </c>
      <c r="M2965" t="s">
        <v>110</v>
      </c>
      <c r="N2965" t="s">
        <v>6965</v>
      </c>
      <c r="O2965" t="s">
        <v>3164</v>
      </c>
      <c r="P2965">
        <v>8165</v>
      </c>
      <c r="Q2965">
        <v>0</v>
      </c>
      <c r="R2965">
        <v>0</v>
      </c>
      <c r="S2965">
        <v>200</v>
      </c>
      <c r="T2965">
        <v>0</v>
      </c>
      <c r="U2965">
        <v>10592.75</v>
      </c>
      <c r="V2965">
        <v>10592.75</v>
      </c>
      <c r="W2965">
        <v>200</v>
      </c>
      <c r="X2965">
        <v>0</v>
      </c>
      <c r="Y2965">
        <v>0</v>
      </c>
      <c r="Z2965">
        <v>0</v>
      </c>
      <c r="AD2965" s="1">
        <v>41543.333333333336</v>
      </c>
      <c r="AE2965" s="1">
        <v>41574.708333333336</v>
      </c>
      <c r="AG2965" s="1">
        <v>41543.333333333336</v>
      </c>
      <c r="AH2965" s="1">
        <v>41574.708333333336</v>
      </c>
      <c r="AI2965" s="1">
        <v>41543.333333333336</v>
      </c>
      <c r="AJ2965" s="1">
        <v>41574.708333333336</v>
      </c>
      <c r="AK2965" s="1">
        <v>41543.333333333336</v>
      </c>
      <c r="AL2965" s="1">
        <v>41574.708333333336</v>
      </c>
      <c r="AM2965" s="1">
        <v>41543.333333333336</v>
      </c>
      <c r="AN2965" s="1">
        <v>41574.708333333336</v>
      </c>
      <c r="AP2965" t="s">
        <v>113</v>
      </c>
      <c r="AU2965" t="s">
        <v>6966</v>
      </c>
      <c r="AY2965" t="s">
        <v>106</v>
      </c>
      <c r="AZ2965">
        <v>0</v>
      </c>
      <c r="BA2965">
        <v>0</v>
      </c>
      <c r="BD2965" s="3">
        <v>41321.661805555559</v>
      </c>
      <c r="BE2965" s="3">
        <v>41321.663888888892</v>
      </c>
      <c r="BF2965" t="s">
        <v>115</v>
      </c>
      <c r="BG2965" t="s">
        <v>115</v>
      </c>
      <c r="BH2965">
        <v>8149</v>
      </c>
      <c r="BM2965">
        <v>43420</v>
      </c>
      <c r="BR2965" t="s">
        <v>3122</v>
      </c>
      <c r="BS2965" t="s">
        <v>3123</v>
      </c>
      <c r="BU2965">
        <v>1</v>
      </c>
      <c r="BV2965" t="s">
        <v>118</v>
      </c>
      <c r="BX2965" t="s">
        <v>119</v>
      </c>
      <c r="BY2965" t="s">
        <v>119</v>
      </c>
      <c r="BZ2965" t="s">
        <v>119</v>
      </c>
      <c r="CA2965">
        <v>1</v>
      </c>
      <c r="CC2965" t="s">
        <v>120</v>
      </c>
      <c r="CH2965">
        <v>540</v>
      </c>
      <c r="CI2965">
        <v>42050</v>
      </c>
      <c r="CJ2965" t="s">
        <v>106</v>
      </c>
      <c r="CK2965" t="s">
        <v>106</v>
      </c>
      <c r="CL2965">
        <v>10</v>
      </c>
      <c r="CM2965" t="s">
        <v>2889</v>
      </c>
      <c r="CO2965">
        <v>124858</v>
      </c>
      <c r="CQ2965">
        <v>0</v>
      </c>
      <c r="CR2965">
        <v>0</v>
      </c>
      <c r="CS2965">
        <v>0</v>
      </c>
      <c r="CY2965" t="s">
        <v>123</v>
      </c>
      <c r="CZ2965" t="s">
        <v>124</v>
      </c>
      <c r="DD2965" t="str" cm="1">
        <f t="array" ref="DD2965:DE2965">TEXT(_xlfn.SEQUENCE(1, DATEDIF(AG2965, AH2965, "m") + 1, AG2965, 30), "YYYY-APMM")</f>
        <v>2013-AP09</v>
      </c>
      <c r="DE2965" t="str">
        <v>2013-AP10</v>
      </c>
      <c r="DN2965">
        <f t="shared" si="92"/>
        <v>5296.375</v>
      </c>
      <c r="DO2965" t="str">
        <f t="shared" si="93"/>
        <v>STEEL FIXERS SK</v>
      </c>
    </row>
    <row r="2966" spans="1:119" x14ac:dyDescent="0.35">
      <c r="A2966" t="s">
        <v>105</v>
      </c>
      <c r="B2966">
        <v>502251</v>
      </c>
      <c r="C2966">
        <v>6359</v>
      </c>
      <c r="D2966">
        <v>124861</v>
      </c>
      <c r="E2966">
        <v>13662</v>
      </c>
      <c r="F2966">
        <v>0</v>
      </c>
      <c r="G2966" t="s">
        <v>106</v>
      </c>
      <c r="H2966" t="s">
        <v>106</v>
      </c>
      <c r="I2966" t="s">
        <v>106</v>
      </c>
      <c r="J2966" t="s">
        <v>107</v>
      </c>
      <c r="K2966" t="s">
        <v>108</v>
      </c>
      <c r="L2966" t="s">
        <v>109</v>
      </c>
      <c r="M2966" t="s">
        <v>110</v>
      </c>
      <c r="N2966" t="s">
        <v>6967</v>
      </c>
      <c r="O2966" t="s">
        <v>3167</v>
      </c>
      <c r="P2966">
        <v>8167</v>
      </c>
      <c r="Q2966">
        <v>0</v>
      </c>
      <c r="R2966">
        <v>0</v>
      </c>
      <c r="S2966">
        <v>120</v>
      </c>
      <c r="T2966">
        <v>0</v>
      </c>
      <c r="U2966">
        <v>868</v>
      </c>
      <c r="V2966">
        <v>868</v>
      </c>
      <c r="W2966">
        <v>120</v>
      </c>
      <c r="X2966">
        <v>0</v>
      </c>
      <c r="Y2966">
        <v>0</v>
      </c>
      <c r="Z2966">
        <v>0</v>
      </c>
      <c r="AD2966" s="1">
        <v>41559.333333333336</v>
      </c>
      <c r="AE2966" s="1">
        <v>41577.708333333336</v>
      </c>
      <c r="AG2966" s="1">
        <v>41559.333333333336</v>
      </c>
      <c r="AH2966" s="1">
        <v>41577.708333333336</v>
      </c>
      <c r="AI2966" s="1">
        <v>41559.333333333336</v>
      </c>
      <c r="AJ2966" s="1">
        <v>41577.708333333336</v>
      </c>
      <c r="AK2966" s="1">
        <v>41559.333333333336</v>
      </c>
      <c r="AL2966" s="1">
        <v>41577.708333333336</v>
      </c>
      <c r="AM2966" s="1">
        <v>41559.333333333336</v>
      </c>
      <c r="AN2966" s="1">
        <v>41577.708333333336</v>
      </c>
      <c r="AP2966" t="s">
        <v>113</v>
      </c>
      <c r="AU2966" t="s">
        <v>6968</v>
      </c>
      <c r="AY2966" t="s">
        <v>106</v>
      </c>
      <c r="AZ2966">
        <v>0</v>
      </c>
      <c r="BA2966">
        <v>0</v>
      </c>
      <c r="BD2966" s="3">
        <v>41321.661805555559</v>
      </c>
      <c r="BE2966" s="3">
        <v>41321.663888888892</v>
      </c>
      <c r="BF2966" t="s">
        <v>115</v>
      </c>
      <c r="BG2966" t="s">
        <v>115</v>
      </c>
      <c r="BH2966">
        <v>8149</v>
      </c>
      <c r="BM2966">
        <v>43440</v>
      </c>
      <c r="BR2966" t="s">
        <v>3145</v>
      </c>
      <c r="BS2966" t="s">
        <v>3146</v>
      </c>
      <c r="BU2966">
        <v>1</v>
      </c>
      <c r="BV2966" t="s">
        <v>118</v>
      </c>
      <c r="BX2966" t="s">
        <v>119</v>
      </c>
      <c r="BY2966" t="s">
        <v>119</v>
      </c>
      <c r="BZ2966" t="s">
        <v>119</v>
      </c>
      <c r="CA2966">
        <v>1</v>
      </c>
      <c r="CC2966" t="s">
        <v>120</v>
      </c>
      <c r="CH2966">
        <v>540</v>
      </c>
      <c r="CI2966">
        <v>42050</v>
      </c>
      <c r="CJ2966" t="s">
        <v>106</v>
      </c>
      <c r="CK2966" t="s">
        <v>106</v>
      </c>
      <c r="CL2966">
        <v>10</v>
      </c>
      <c r="CM2966" t="s">
        <v>2889</v>
      </c>
      <c r="CO2966">
        <v>124858</v>
      </c>
      <c r="CQ2966">
        <v>0</v>
      </c>
      <c r="CR2966">
        <v>0</v>
      </c>
      <c r="CS2966">
        <v>0</v>
      </c>
      <c r="CY2966" t="s">
        <v>123</v>
      </c>
      <c r="CZ2966" t="s">
        <v>124</v>
      </c>
      <c r="DD2966" t="str" cm="1">
        <f t="array" ref="DD2966">TEXT(_xlfn.SEQUENCE(1, DATEDIF(AG2966, AH2966, "m") + 1, AG2966, 30), "YYYY-APMM")</f>
        <v>2013-AP10</v>
      </c>
      <c r="DN2966">
        <f t="shared" si="92"/>
        <v>868</v>
      </c>
      <c r="DO2966" t="str">
        <f t="shared" si="93"/>
        <v>CONCRETE MASON SK</v>
      </c>
    </row>
    <row r="2967" spans="1:119" x14ac:dyDescent="0.35">
      <c r="A2967" t="s">
        <v>105</v>
      </c>
      <c r="B2967">
        <v>502252</v>
      </c>
      <c r="C2967">
        <v>6359</v>
      </c>
      <c r="D2967">
        <v>124864</v>
      </c>
      <c r="E2967">
        <v>13662</v>
      </c>
      <c r="F2967">
        <v>0</v>
      </c>
      <c r="G2967" t="s">
        <v>106</v>
      </c>
      <c r="H2967" t="s">
        <v>106</v>
      </c>
      <c r="I2967" t="s">
        <v>106</v>
      </c>
      <c r="J2967" t="s">
        <v>107</v>
      </c>
      <c r="K2967" t="s">
        <v>108</v>
      </c>
      <c r="L2967" t="s">
        <v>109</v>
      </c>
      <c r="M2967" t="s">
        <v>110</v>
      </c>
      <c r="N2967" t="s">
        <v>6969</v>
      </c>
      <c r="O2967" t="s">
        <v>3189</v>
      </c>
      <c r="P2967">
        <v>8164</v>
      </c>
      <c r="Q2967">
        <v>152</v>
      </c>
      <c r="R2967">
        <v>0</v>
      </c>
      <c r="S2967">
        <v>56</v>
      </c>
      <c r="T2967">
        <v>0</v>
      </c>
      <c r="U2967">
        <v>30</v>
      </c>
      <c r="V2967">
        <v>30</v>
      </c>
      <c r="W2967">
        <v>56</v>
      </c>
      <c r="X2967">
        <v>0</v>
      </c>
      <c r="Y2967">
        <v>0</v>
      </c>
      <c r="Z2967">
        <v>0</v>
      </c>
      <c r="AD2967" s="1">
        <v>41630.333333333336</v>
      </c>
      <c r="AE2967" s="1">
        <v>41637.708333333336</v>
      </c>
      <c r="AG2967" s="1">
        <v>41606.333333333336</v>
      </c>
      <c r="AH2967" s="1">
        <v>41613.708333333336</v>
      </c>
      <c r="AI2967" s="1">
        <v>41606.333333333336</v>
      </c>
      <c r="AJ2967" s="1">
        <v>41613.708333333336</v>
      </c>
      <c r="AK2967" s="1">
        <v>41606.333333333336</v>
      </c>
      <c r="AL2967" s="1">
        <v>41613.708333333336</v>
      </c>
      <c r="AM2967" s="1">
        <v>41630.333333333336</v>
      </c>
      <c r="AN2967" s="1">
        <v>41637.708333333336</v>
      </c>
      <c r="AP2967" t="s">
        <v>113</v>
      </c>
      <c r="AU2967" t="s">
        <v>6970</v>
      </c>
      <c r="AY2967" t="s">
        <v>106</v>
      </c>
      <c r="AZ2967">
        <v>0</v>
      </c>
      <c r="BA2967">
        <v>0</v>
      </c>
      <c r="BD2967" s="3">
        <v>41321.661805555559</v>
      </c>
      <c r="BE2967" s="3">
        <v>41321.663888888892</v>
      </c>
      <c r="BF2967" t="s">
        <v>115</v>
      </c>
      <c r="BG2967" t="s">
        <v>115</v>
      </c>
      <c r="BH2967">
        <v>8149</v>
      </c>
      <c r="BM2967">
        <v>43410</v>
      </c>
      <c r="BR2967" t="s">
        <v>2865</v>
      </c>
      <c r="BS2967" t="s">
        <v>2866</v>
      </c>
      <c r="BU2967">
        <v>1</v>
      </c>
      <c r="BV2967" t="s">
        <v>118</v>
      </c>
      <c r="BX2967" t="s">
        <v>119</v>
      </c>
      <c r="BY2967" t="s">
        <v>119</v>
      </c>
      <c r="BZ2967" t="s">
        <v>119</v>
      </c>
      <c r="CA2967">
        <v>1</v>
      </c>
      <c r="CC2967" t="s">
        <v>120</v>
      </c>
      <c r="CH2967">
        <v>540</v>
      </c>
      <c r="CI2967">
        <v>40870</v>
      </c>
      <c r="CJ2967" t="s">
        <v>106</v>
      </c>
      <c r="CK2967" t="s">
        <v>106</v>
      </c>
      <c r="CL2967">
        <v>10</v>
      </c>
      <c r="CM2967" t="s">
        <v>3187</v>
      </c>
      <c r="CO2967">
        <v>124863</v>
      </c>
      <c r="CQ2967">
        <v>0</v>
      </c>
      <c r="CR2967">
        <v>0</v>
      </c>
      <c r="CS2967">
        <v>0</v>
      </c>
      <c r="CY2967" t="s">
        <v>123</v>
      </c>
      <c r="CZ2967" t="s">
        <v>124</v>
      </c>
      <c r="DD2967" t="str" cm="1">
        <f t="array" ref="DD2967">TEXT(_xlfn.SEQUENCE(1, DATEDIF(AG2967, AH2967, "m") + 1, AG2967, 30), "YYYY-APMM")</f>
        <v>2013-AP11</v>
      </c>
      <c r="DN2967">
        <f t="shared" si="92"/>
        <v>30</v>
      </c>
      <c r="DO2967" t="str">
        <f t="shared" si="93"/>
        <v>SCREED MASON SK</v>
      </c>
    </row>
    <row r="2968" spans="1:119" x14ac:dyDescent="0.35">
      <c r="A2968" t="s">
        <v>105</v>
      </c>
      <c r="B2968">
        <v>502253</v>
      </c>
      <c r="C2968">
        <v>6359</v>
      </c>
      <c r="D2968">
        <v>124864</v>
      </c>
      <c r="E2968">
        <v>13662</v>
      </c>
      <c r="F2968">
        <v>0</v>
      </c>
      <c r="G2968" t="s">
        <v>106</v>
      </c>
      <c r="H2968" t="s">
        <v>106</v>
      </c>
      <c r="I2968" t="s">
        <v>106</v>
      </c>
      <c r="J2968" t="s">
        <v>107</v>
      </c>
      <c r="K2968" t="s">
        <v>108</v>
      </c>
      <c r="L2968" t="s">
        <v>109</v>
      </c>
      <c r="M2968" t="s">
        <v>110</v>
      </c>
      <c r="N2968" t="s">
        <v>6971</v>
      </c>
      <c r="O2968" t="s">
        <v>3192</v>
      </c>
      <c r="P2968">
        <v>8178</v>
      </c>
      <c r="Q2968">
        <v>248</v>
      </c>
      <c r="R2968">
        <v>96</v>
      </c>
      <c r="S2968">
        <v>40</v>
      </c>
      <c r="T2968">
        <v>0</v>
      </c>
      <c r="U2968">
        <v>14</v>
      </c>
      <c r="V2968">
        <v>14</v>
      </c>
      <c r="W2968">
        <v>40</v>
      </c>
      <c r="X2968">
        <v>0</v>
      </c>
      <c r="Y2968">
        <v>0</v>
      </c>
      <c r="Z2968">
        <v>0</v>
      </c>
      <c r="AD2968" s="1">
        <v>41652.333333333336</v>
      </c>
      <c r="AE2968" s="1">
        <v>41657.708333333336</v>
      </c>
      <c r="AG2968" s="1">
        <v>41615.333333333336</v>
      </c>
      <c r="AH2968" s="1">
        <v>41619.708333333336</v>
      </c>
      <c r="AI2968" s="1">
        <v>41615.333333333336</v>
      </c>
      <c r="AJ2968" s="1">
        <v>41619.708333333336</v>
      </c>
      <c r="AK2968" s="1">
        <v>41615.333333333336</v>
      </c>
      <c r="AL2968" s="1">
        <v>41619.708333333336</v>
      </c>
      <c r="AM2968" s="1">
        <v>41652.333333333336</v>
      </c>
      <c r="AN2968" s="1">
        <v>41657.708333333336</v>
      </c>
      <c r="AP2968" t="s">
        <v>113</v>
      </c>
      <c r="AU2968" t="s">
        <v>6972</v>
      </c>
      <c r="AY2968" t="s">
        <v>106</v>
      </c>
      <c r="AZ2968">
        <v>0</v>
      </c>
      <c r="BA2968">
        <v>0</v>
      </c>
      <c r="BD2968" s="3">
        <v>41321.661805555559</v>
      </c>
      <c r="BE2968" s="3">
        <v>41321.663888888892</v>
      </c>
      <c r="BF2968" t="s">
        <v>115</v>
      </c>
      <c r="BG2968" t="s">
        <v>115</v>
      </c>
      <c r="BH2968">
        <v>8149</v>
      </c>
      <c r="BM2968">
        <v>43550</v>
      </c>
      <c r="BR2968" t="s">
        <v>116</v>
      </c>
      <c r="BS2968" t="s">
        <v>117</v>
      </c>
      <c r="BU2968">
        <v>1</v>
      </c>
      <c r="BV2968" t="s">
        <v>118</v>
      </c>
      <c r="BX2968" t="s">
        <v>119</v>
      </c>
      <c r="BY2968" t="s">
        <v>119</v>
      </c>
      <c r="BZ2968" t="s">
        <v>119</v>
      </c>
      <c r="CA2968">
        <v>1</v>
      </c>
      <c r="CC2968" t="s">
        <v>120</v>
      </c>
      <c r="CH2968">
        <v>540</v>
      </c>
      <c r="CI2968">
        <v>40870</v>
      </c>
      <c r="CJ2968" t="s">
        <v>106</v>
      </c>
      <c r="CK2968" t="s">
        <v>106</v>
      </c>
      <c r="CL2968">
        <v>10</v>
      </c>
      <c r="CM2968" t="s">
        <v>3187</v>
      </c>
      <c r="CO2968">
        <v>124863</v>
      </c>
      <c r="CQ2968">
        <v>0</v>
      </c>
      <c r="CR2968">
        <v>0</v>
      </c>
      <c r="CS2968">
        <v>0</v>
      </c>
      <c r="CY2968" t="s">
        <v>123</v>
      </c>
      <c r="CZ2968" t="s">
        <v>124</v>
      </c>
      <c r="DD2968" t="str" cm="1">
        <f t="array" ref="DD2968">TEXT(_xlfn.SEQUENCE(1, DATEDIF(AG2968, AH2968, "m") + 1, AG2968, 30), "YYYY-APMM")</f>
        <v>2013-AP12</v>
      </c>
      <c r="DN2968">
        <f t="shared" si="92"/>
        <v>14</v>
      </c>
      <c r="DO2968" t="str">
        <f t="shared" si="93"/>
        <v>LABOR- SUBCONTRACTOR</v>
      </c>
    </row>
    <row r="2969" spans="1:119" x14ac:dyDescent="0.35">
      <c r="A2969" t="s">
        <v>105</v>
      </c>
      <c r="B2969">
        <v>502254</v>
      </c>
      <c r="C2969">
        <v>6359</v>
      </c>
      <c r="D2969">
        <v>124864</v>
      </c>
      <c r="E2969">
        <v>13662</v>
      </c>
      <c r="F2969">
        <v>0</v>
      </c>
      <c r="G2969" t="s">
        <v>106</v>
      </c>
      <c r="H2969" t="s">
        <v>106</v>
      </c>
      <c r="I2969" t="s">
        <v>106</v>
      </c>
      <c r="J2969" t="s">
        <v>107</v>
      </c>
      <c r="K2969" t="s">
        <v>108</v>
      </c>
      <c r="L2969" t="s">
        <v>109</v>
      </c>
      <c r="M2969" t="s">
        <v>110</v>
      </c>
      <c r="N2969" t="s">
        <v>6973</v>
      </c>
      <c r="O2969" t="s">
        <v>3195</v>
      </c>
      <c r="Q2969">
        <v>432</v>
      </c>
      <c r="R2969">
        <v>120</v>
      </c>
      <c r="S2969">
        <v>56</v>
      </c>
      <c r="T2969">
        <v>0</v>
      </c>
      <c r="U2969">
        <v>0</v>
      </c>
      <c r="V2969">
        <v>0</v>
      </c>
      <c r="W2969">
        <v>56</v>
      </c>
      <c r="X2969">
        <v>0</v>
      </c>
      <c r="Y2969">
        <v>0</v>
      </c>
      <c r="Z2969">
        <v>0</v>
      </c>
      <c r="AD2969" s="1">
        <v>41673.333333333336</v>
      </c>
      <c r="AE2969" s="1">
        <v>41680.708333333336</v>
      </c>
      <c r="AG2969" s="1">
        <v>41609.333333333336</v>
      </c>
      <c r="AH2969" s="1">
        <v>41616.708333333336</v>
      </c>
      <c r="AI2969" s="1">
        <v>41609.333333333336</v>
      </c>
      <c r="AJ2969" s="1">
        <v>41616.708333333336</v>
      </c>
      <c r="AK2969" s="1">
        <v>41609.333333333336</v>
      </c>
      <c r="AL2969" s="1">
        <v>41616.708333333336</v>
      </c>
      <c r="AM2969" s="1">
        <v>41673.333333333336</v>
      </c>
      <c r="AN2969" s="1">
        <v>41680.708333333336</v>
      </c>
      <c r="AP2969" t="s">
        <v>113</v>
      </c>
      <c r="AU2969" t="s">
        <v>6974</v>
      </c>
      <c r="AY2969" t="s">
        <v>106</v>
      </c>
      <c r="AZ2969">
        <v>0</v>
      </c>
      <c r="BA2969">
        <v>0</v>
      </c>
      <c r="BD2969" s="3">
        <v>41321.661805555559</v>
      </c>
      <c r="BE2969" s="3">
        <v>41321.663888888892</v>
      </c>
      <c r="BF2969" t="s">
        <v>115</v>
      </c>
      <c r="BG2969" t="s">
        <v>115</v>
      </c>
      <c r="CH2969">
        <v>540</v>
      </c>
      <c r="CI2969">
        <v>40870</v>
      </c>
      <c r="CJ2969" t="s">
        <v>106</v>
      </c>
      <c r="CK2969" t="s">
        <v>106</v>
      </c>
      <c r="CL2969">
        <v>10</v>
      </c>
      <c r="CM2969" t="s">
        <v>3187</v>
      </c>
      <c r="CO2969">
        <v>124863</v>
      </c>
      <c r="CQ2969">
        <v>0</v>
      </c>
      <c r="CR2969">
        <v>0</v>
      </c>
      <c r="CS2969">
        <v>0</v>
      </c>
      <c r="CY2969" t="s">
        <v>123</v>
      </c>
      <c r="CZ2969" t="s">
        <v>124</v>
      </c>
      <c r="DD2969" t="str" cm="1">
        <f t="array" ref="DD2969">TEXT(_xlfn.SEQUENCE(1, DATEDIF(AG2969, AH2969, "m") + 1, AG2969, 30), "YYYY-APMM")</f>
        <v>2013-AP12</v>
      </c>
      <c r="DN2969">
        <f t="shared" si="92"/>
        <v>0</v>
      </c>
      <c r="DO2969">
        <f t="shared" si="93"/>
        <v>0</v>
      </c>
    </row>
    <row r="2970" spans="1:119" x14ac:dyDescent="0.35">
      <c r="A2970" t="s">
        <v>105</v>
      </c>
      <c r="B2970">
        <v>502255</v>
      </c>
      <c r="C2970">
        <v>6359</v>
      </c>
      <c r="D2970">
        <v>124864</v>
      </c>
      <c r="E2970">
        <v>13662</v>
      </c>
      <c r="F2970">
        <v>0</v>
      </c>
      <c r="G2970" t="s">
        <v>106</v>
      </c>
      <c r="H2970" t="s">
        <v>106</v>
      </c>
      <c r="I2970" t="s">
        <v>106</v>
      </c>
      <c r="J2970" t="s">
        <v>107</v>
      </c>
      <c r="K2970" t="s">
        <v>108</v>
      </c>
      <c r="L2970" t="s">
        <v>109</v>
      </c>
      <c r="M2970" t="s">
        <v>110</v>
      </c>
      <c r="N2970" t="s">
        <v>6975</v>
      </c>
      <c r="O2970" t="s">
        <v>3198</v>
      </c>
      <c r="P2970">
        <v>8178</v>
      </c>
      <c r="Q2970">
        <v>24</v>
      </c>
      <c r="R2970">
        <v>0</v>
      </c>
      <c r="S2970">
        <v>56</v>
      </c>
      <c r="T2970">
        <v>0</v>
      </c>
      <c r="U2970">
        <v>14</v>
      </c>
      <c r="V2970">
        <v>14</v>
      </c>
      <c r="W2970">
        <v>56</v>
      </c>
      <c r="X2970">
        <v>0</v>
      </c>
      <c r="Y2970">
        <v>0</v>
      </c>
      <c r="Z2970">
        <v>0</v>
      </c>
      <c r="AD2970" s="1">
        <v>41596.333333333336</v>
      </c>
      <c r="AE2970" s="1">
        <v>41603.708333333336</v>
      </c>
      <c r="AG2970" s="1">
        <v>41592.333333333336</v>
      </c>
      <c r="AH2970" s="1">
        <v>41599.708333333336</v>
      </c>
      <c r="AI2970" s="1">
        <v>41592.333333333336</v>
      </c>
      <c r="AJ2970" s="1">
        <v>41599.708333333336</v>
      </c>
      <c r="AK2970" s="1">
        <v>41592.333333333336</v>
      </c>
      <c r="AL2970" s="1">
        <v>41599.708333333336</v>
      </c>
      <c r="AM2970" s="1">
        <v>41596.333333333336</v>
      </c>
      <c r="AN2970" s="1">
        <v>41603.708333333336</v>
      </c>
      <c r="AP2970" t="s">
        <v>113</v>
      </c>
      <c r="AU2970" t="s">
        <v>6976</v>
      </c>
      <c r="AY2970" t="s">
        <v>106</v>
      </c>
      <c r="AZ2970">
        <v>0</v>
      </c>
      <c r="BA2970">
        <v>0</v>
      </c>
      <c r="BD2970" s="3">
        <v>41321.661805555559</v>
      </c>
      <c r="BE2970" s="3">
        <v>41321.663888888892</v>
      </c>
      <c r="BF2970" t="s">
        <v>115</v>
      </c>
      <c r="BG2970" t="s">
        <v>115</v>
      </c>
      <c r="BH2970">
        <v>8149</v>
      </c>
      <c r="BM2970">
        <v>43550</v>
      </c>
      <c r="BR2970" t="s">
        <v>116</v>
      </c>
      <c r="BS2970" t="s">
        <v>117</v>
      </c>
      <c r="BU2970">
        <v>1</v>
      </c>
      <c r="BV2970" t="s">
        <v>118</v>
      </c>
      <c r="BX2970" t="s">
        <v>119</v>
      </c>
      <c r="BY2970" t="s">
        <v>119</v>
      </c>
      <c r="BZ2970" t="s">
        <v>119</v>
      </c>
      <c r="CA2970">
        <v>1</v>
      </c>
      <c r="CC2970" t="s">
        <v>120</v>
      </c>
      <c r="CH2970">
        <v>540</v>
      </c>
      <c r="CI2970">
        <v>40870</v>
      </c>
      <c r="CJ2970" t="s">
        <v>106</v>
      </c>
      <c r="CK2970" t="s">
        <v>106</v>
      </c>
      <c r="CL2970">
        <v>10</v>
      </c>
      <c r="CM2970" t="s">
        <v>3187</v>
      </c>
      <c r="CO2970">
        <v>124863</v>
      </c>
      <c r="CQ2970">
        <v>0</v>
      </c>
      <c r="CR2970">
        <v>0</v>
      </c>
      <c r="CS2970">
        <v>0</v>
      </c>
      <c r="CY2970" t="s">
        <v>123</v>
      </c>
      <c r="CZ2970" t="s">
        <v>124</v>
      </c>
      <c r="DD2970" t="str" cm="1">
        <f t="array" ref="DD2970">TEXT(_xlfn.SEQUENCE(1, DATEDIF(AG2970, AH2970, "m") + 1, AG2970, 30), "YYYY-APMM")</f>
        <v>2013-AP11</v>
      </c>
      <c r="DN2970">
        <f t="shared" si="92"/>
        <v>14</v>
      </c>
      <c r="DO2970" t="str">
        <f t="shared" si="93"/>
        <v>LABOR- SUBCONTRACTOR</v>
      </c>
    </row>
    <row r="2971" spans="1:119" x14ac:dyDescent="0.35">
      <c r="A2971" t="s">
        <v>105</v>
      </c>
      <c r="B2971">
        <v>502256</v>
      </c>
      <c r="C2971">
        <v>6359</v>
      </c>
      <c r="D2971">
        <v>124864</v>
      </c>
      <c r="E2971">
        <v>13662</v>
      </c>
      <c r="F2971">
        <v>0</v>
      </c>
      <c r="G2971" t="s">
        <v>106</v>
      </c>
      <c r="H2971" t="s">
        <v>106</v>
      </c>
      <c r="I2971" t="s">
        <v>106</v>
      </c>
      <c r="J2971" t="s">
        <v>107</v>
      </c>
      <c r="K2971" t="s">
        <v>108</v>
      </c>
      <c r="L2971" t="s">
        <v>109</v>
      </c>
      <c r="M2971" t="s">
        <v>110</v>
      </c>
      <c r="N2971" t="s">
        <v>6977</v>
      </c>
      <c r="O2971" t="s">
        <v>3206</v>
      </c>
      <c r="P2971">
        <v>8172</v>
      </c>
      <c r="Q2971">
        <v>184</v>
      </c>
      <c r="R2971">
        <v>0</v>
      </c>
      <c r="S2971">
        <v>56</v>
      </c>
      <c r="T2971">
        <v>0</v>
      </c>
      <c r="U2971">
        <v>275</v>
      </c>
      <c r="V2971">
        <v>275</v>
      </c>
      <c r="W2971">
        <v>56</v>
      </c>
      <c r="X2971">
        <v>0</v>
      </c>
      <c r="Y2971">
        <v>0</v>
      </c>
      <c r="Z2971">
        <v>0</v>
      </c>
      <c r="AD2971" s="1">
        <v>41629.333333333336</v>
      </c>
      <c r="AE2971" s="1">
        <v>41636.708333333336</v>
      </c>
      <c r="AG2971" s="1">
        <v>41601.333333333336</v>
      </c>
      <c r="AH2971" s="1">
        <v>41608.708333333336</v>
      </c>
      <c r="AI2971" s="1">
        <v>41601.333333333336</v>
      </c>
      <c r="AJ2971" s="1">
        <v>41608.708333333336</v>
      </c>
      <c r="AK2971" s="1">
        <v>41601.333333333336</v>
      </c>
      <c r="AL2971" s="1">
        <v>41608.708333333336</v>
      </c>
      <c r="AM2971" s="1">
        <v>41629.333333333336</v>
      </c>
      <c r="AN2971" s="1">
        <v>41636.708333333336</v>
      </c>
      <c r="AP2971" t="s">
        <v>113</v>
      </c>
      <c r="AU2971" t="s">
        <v>6978</v>
      </c>
      <c r="AY2971" t="s">
        <v>106</v>
      </c>
      <c r="AZ2971">
        <v>0</v>
      </c>
      <c r="BA2971">
        <v>0</v>
      </c>
      <c r="BD2971" s="3">
        <v>41321.661805555559</v>
      </c>
      <c r="BE2971" s="3">
        <v>41321.663888888892</v>
      </c>
      <c r="BF2971" t="s">
        <v>115</v>
      </c>
      <c r="BG2971" t="s">
        <v>115</v>
      </c>
      <c r="BH2971">
        <v>8149</v>
      </c>
      <c r="BM2971">
        <v>43490</v>
      </c>
      <c r="BR2971" t="s">
        <v>3200</v>
      </c>
      <c r="BS2971" t="s">
        <v>3201</v>
      </c>
      <c r="BU2971">
        <v>1</v>
      </c>
      <c r="BV2971" t="s">
        <v>118</v>
      </c>
      <c r="BX2971" t="s">
        <v>119</v>
      </c>
      <c r="BY2971" t="s">
        <v>119</v>
      </c>
      <c r="BZ2971" t="s">
        <v>119</v>
      </c>
      <c r="CA2971">
        <v>1</v>
      </c>
      <c r="CC2971" t="s">
        <v>120</v>
      </c>
      <c r="CH2971">
        <v>540</v>
      </c>
      <c r="CI2971">
        <v>40870</v>
      </c>
      <c r="CJ2971" t="s">
        <v>106</v>
      </c>
      <c r="CK2971" t="s">
        <v>106</v>
      </c>
      <c r="CL2971">
        <v>10</v>
      </c>
      <c r="CM2971" t="s">
        <v>3187</v>
      </c>
      <c r="CO2971">
        <v>124863</v>
      </c>
      <c r="CQ2971">
        <v>0</v>
      </c>
      <c r="CR2971">
        <v>0</v>
      </c>
      <c r="CS2971">
        <v>0</v>
      </c>
      <c r="CY2971" t="s">
        <v>123</v>
      </c>
      <c r="CZ2971" t="s">
        <v>124</v>
      </c>
      <c r="DD2971" t="str" cm="1">
        <f t="array" ref="DD2971">TEXT(_xlfn.SEQUENCE(1, DATEDIF(AG2971, AH2971, "m") + 1, AG2971, 30), "YYYY-APMM")</f>
        <v>2013-AP11</v>
      </c>
      <c r="DN2971">
        <f t="shared" si="92"/>
        <v>275</v>
      </c>
      <c r="DO2971" t="str">
        <f t="shared" si="93"/>
        <v>MANHOLES SK</v>
      </c>
    </row>
    <row r="2972" spans="1:119" x14ac:dyDescent="0.35">
      <c r="A2972" t="s">
        <v>105</v>
      </c>
      <c r="B2972">
        <v>502257</v>
      </c>
      <c r="C2972">
        <v>6359</v>
      </c>
      <c r="D2972">
        <v>124867</v>
      </c>
      <c r="E2972">
        <v>13662</v>
      </c>
      <c r="F2972">
        <v>0</v>
      </c>
      <c r="G2972" t="s">
        <v>106</v>
      </c>
      <c r="H2972" t="s">
        <v>106</v>
      </c>
      <c r="I2972" t="s">
        <v>106</v>
      </c>
      <c r="J2972" t="s">
        <v>107</v>
      </c>
      <c r="K2972" t="s">
        <v>108</v>
      </c>
      <c r="L2972" t="s">
        <v>109</v>
      </c>
      <c r="M2972" t="s">
        <v>110</v>
      </c>
      <c r="N2972" t="s">
        <v>6979</v>
      </c>
      <c r="O2972" t="s">
        <v>2905</v>
      </c>
      <c r="P2972">
        <v>8168</v>
      </c>
      <c r="Q2972">
        <v>280</v>
      </c>
      <c r="R2972">
        <v>0</v>
      </c>
      <c r="S2972">
        <v>48</v>
      </c>
      <c r="T2972">
        <v>0</v>
      </c>
      <c r="U2972">
        <v>2372.25</v>
      </c>
      <c r="V2972">
        <v>2372.25</v>
      </c>
      <c r="W2972">
        <v>48</v>
      </c>
      <c r="X2972">
        <v>0</v>
      </c>
      <c r="Y2972">
        <v>0</v>
      </c>
      <c r="Z2972">
        <v>0</v>
      </c>
      <c r="AD2972" s="1">
        <v>41536.333333333336</v>
      </c>
      <c r="AE2972" s="1">
        <v>41542.708333333336</v>
      </c>
      <c r="AG2972" s="1">
        <v>41492.333333333336</v>
      </c>
      <c r="AH2972" s="1">
        <v>41501.708333333336</v>
      </c>
      <c r="AI2972" s="1">
        <v>41492.333333333336</v>
      </c>
      <c r="AJ2972" s="1">
        <v>41501.708333333336</v>
      </c>
      <c r="AK2972" s="1">
        <v>41492.333333333336</v>
      </c>
      <c r="AL2972" s="1">
        <v>41501.708333333336</v>
      </c>
      <c r="AM2972" s="1">
        <v>41536.333333333336</v>
      </c>
      <c r="AN2972" s="1">
        <v>41542.708333333336</v>
      </c>
      <c r="AP2972" t="s">
        <v>113</v>
      </c>
      <c r="AU2972" t="s">
        <v>6980</v>
      </c>
      <c r="AY2972" t="s">
        <v>106</v>
      </c>
      <c r="AZ2972">
        <v>0</v>
      </c>
      <c r="BA2972">
        <v>0</v>
      </c>
      <c r="BD2972" s="3">
        <v>41321.661805555559</v>
      </c>
      <c r="BE2972" s="3">
        <v>41321.663888888892</v>
      </c>
      <c r="BF2972" t="s">
        <v>115</v>
      </c>
      <c r="BG2972" t="s">
        <v>115</v>
      </c>
      <c r="BH2972">
        <v>8149</v>
      </c>
      <c r="BM2972">
        <v>43450</v>
      </c>
      <c r="BR2972" t="s">
        <v>1309</v>
      </c>
      <c r="BS2972" t="s">
        <v>1310</v>
      </c>
      <c r="BU2972">
        <v>1</v>
      </c>
      <c r="BV2972" t="s">
        <v>118</v>
      </c>
      <c r="BX2972" t="s">
        <v>119</v>
      </c>
      <c r="BY2972" t="s">
        <v>119</v>
      </c>
      <c r="BZ2972" t="s">
        <v>119</v>
      </c>
      <c r="CA2972">
        <v>1</v>
      </c>
      <c r="CC2972" t="s">
        <v>120</v>
      </c>
      <c r="CH2972">
        <v>540</v>
      </c>
      <c r="CI2972">
        <v>40670</v>
      </c>
      <c r="CJ2972" t="s">
        <v>106</v>
      </c>
      <c r="CK2972" t="s">
        <v>106</v>
      </c>
      <c r="CL2972">
        <v>10</v>
      </c>
      <c r="CM2972" t="s">
        <v>2889</v>
      </c>
      <c r="CO2972">
        <v>124866</v>
      </c>
      <c r="CQ2972">
        <v>0</v>
      </c>
      <c r="CR2972">
        <v>0</v>
      </c>
      <c r="CS2972">
        <v>0</v>
      </c>
      <c r="CY2972" t="s">
        <v>123</v>
      </c>
      <c r="CZ2972" t="s">
        <v>124</v>
      </c>
      <c r="DD2972" t="str" cm="1">
        <f t="array" ref="DD2972">TEXT(_xlfn.SEQUENCE(1, DATEDIF(AG2972, AH2972, "m") + 1, AG2972, 30), "YYYY-APMM")</f>
        <v>2013-AP08</v>
      </c>
      <c r="DN2972">
        <f t="shared" si="92"/>
        <v>2372.25</v>
      </c>
      <c r="DO2972" t="str">
        <f t="shared" si="93"/>
        <v>BLOCK MASON SK</v>
      </c>
    </row>
    <row r="2973" spans="1:119" x14ac:dyDescent="0.35">
      <c r="A2973" t="s">
        <v>105</v>
      </c>
      <c r="B2973">
        <v>502258</v>
      </c>
      <c r="C2973">
        <v>6359</v>
      </c>
      <c r="D2973">
        <v>124867</v>
      </c>
      <c r="E2973">
        <v>13662</v>
      </c>
      <c r="F2973">
        <v>0</v>
      </c>
      <c r="G2973" t="s">
        <v>106</v>
      </c>
      <c r="H2973" t="s">
        <v>106</v>
      </c>
      <c r="I2973" t="s">
        <v>106</v>
      </c>
      <c r="J2973" t="s">
        <v>107</v>
      </c>
      <c r="K2973" t="s">
        <v>108</v>
      </c>
      <c r="L2973" t="s">
        <v>109</v>
      </c>
      <c r="M2973" t="s">
        <v>110</v>
      </c>
      <c r="N2973" t="s">
        <v>6981</v>
      </c>
      <c r="O2973" t="s">
        <v>2908</v>
      </c>
      <c r="P2973">
        <v>8169</v>
      </c>
      <c r="Q2973">
        <v>336</v>
      </c>
      <c r="R2973">
        <v>0</v>
      </c>
      <c r="S2973">
        <v>56</v>
      </c>
      <c r="T2973">
        <v>0</v>
      </c>
      <c r="U2973">
        <v>2091</v>
      </c>
      <c r="V2973">
        <v>2091</v>
      </c>
      <c r="W2973">
        <v>56</v>
      </c>
      <c r="X2973">
        <v>0</v>
      </c>
      <c r="Y2973">
        <v>0</v>
      </c>
      <c r="Z2973">
        <v>0</v>
      </c>
      <c r="AD2973" s="1">
        <v>41557.333333333336</v>
      </c>
      <c r="AE2973" s="1">
        <v>41567.708333333336</v>
      </c>
      <c r="AG2973" s="1">
        <v>41508.333333333336</v>
      </c>
      <c r="AH2973" s="1">
        <v>41515.708333333336</v>
      </c>
      <c r="AI2973" s="1">
        <v>41508.333333333336</v>
      </c>
      <c r="AJ2973" s="1">
        <v>41515.708333333336</v>
      </c>
      <c r="AK2973" s="1">
        <v>41508.333333333336</v>
      </c>
      <c r="AL2973" s="1">
        <v>41515.708333333336</v>
      </c>
      <c r="AM2973" s="1">
        <v>41557.333333333336</v>
      </c>
      <c r="AN2973" s="1">
        <v>41567.708333333336</v>
      </c>
      <c r="AP2973" t="s">
        <v>113</v>
      </c>
      <c r="AU2973" t="s">
        <v>6982</v>
      </c>
      <c r="AY2973" t="s">
        <v>106</v>
      </c>
      <c r="AZ2973">
        <v>0</v>
      </c>
      <c r="BA2973">
        <v>0</v>
      </c>
      <c r="BD2973" s="3">
        <v>41321.661805555559</v>
      </c>
      <c r="BE2973" s="3">
        <v>41321.663888888892</v>
      </c>
      <c r="BF2973" t="s">
        <v>115</v>
      </c>
      <c r="BG2973" t="s">
        <v>115</v>
      </c>
      <c r="BH2973">
        <v>8149</v>
      </c>
      <c r="BM2973">
        <v>43460</v>
      </c>
      <c r="BR2973" t="s">
        <v>2848</v>
      </c>
      <c r="BS2973" t="s">
        <v>2849</v>
      </c>
      <c r="BU2973">
        <v>1</v>
      </c>
      <c r="BV2973" t="s">
        <v>118</v>
      </c>
      <c r="BX2973" t="s">
        <v>119</v>
      </c>
      <c r="BY2973" t="s">
        <v>119</v>
      </c>
      <c r="BZ2973" t="s">
        <v>119</v>
      </c>
      <c r="CA2973">
        <v>1</v>
      </c>
      <c r="CC2973" t="s">
        <v>120</v>
      </c>
      <c r="CH2973">
        <v>540</v>
      </c>
      <c r="CI2973">
        <v>40670</v>
      </c>
      <c r="CJ2973" t="s">
        <v>106</v>
      </c>
      <c r="CK2973" t="s">
        <v>106</v>
      </c>
      <c r="CL2973">
        <v>10</v>
      </c>
      <c r="CM2973" t="s">
        <v>2889</v>
      </c>
      <c r="CO2973">
        <v>124866</v>
      </c>
      <c r="CQ2973">
        <v>0</v>
      </c>
      <c r="CR2973">
        <v>0</v>
      </c>
      <c r="CS2973">
        <v>0</v>
      </c>
      <c r="CY2973" t="s">
        <v>123</v>
      </c>
      <c r="CZ2973" t="s">
        <v>124</v>
      </c>
      <c r="DD2973" t="str" cm="1">
        <f t="array" ref="DD2973">TEXT(_xlfn.SEQUENCE(1, DATEDIF(AG2973, AH2973, "m") + 1, AG2973, 30), "YYYY-APMM")</f>
        <v>2013-AP08</v>
      </c>
      <c r="DN2973">
        <f t="shared" si="92"/>
        <v>2091</v>
      </c>
      <c r="DO2973" t="str">
        <f t="shared" si="93"/>
        <v>PLASTER MASON SK</v>
      </c>
    </row>
    <row r="2974" spans="1:119" x14ac:dyDescent="0.35">
      <c r="A2974" t="s">
        <v>105</v>
      </c>
      <c r="B2974">
        <v>502259</v>
      </c>
      <c r="C2974">
        <v>6359</v>
      </c>
      <c r="D2974">
        <v>124867</v>
      </c>
      <c r="E2974">
        <v>13662</v>
      </c>
      <c r="F2974">
        <v>0</v>
      </c>
      <c r="G2974" t="s">
        <v>106</v>
      </c>
      <c r="H2974" t="s">
        <v>106</v>
      </c>
      <c r="I2974" t="s">
        <v>106</v>
      </c>
      <c r="J2974" t="s">
        <v>107</v>
      </c>
      <c r="K2974" t="s">
        <v>108</v>
      </c>
      <c r="L2974" t="s">
        <v>109</v>
      </c>
      <c r="M2974" t="s">
        <v>110</v>
      </c>
      <c r="N2974" t="s">
        <v>6983</v>
      </c>
      <c r="O2974" t="s">
        <v>2911</v>
      </c>
      <c r="P2974">
        <v>8164</v>
      </c>
      <c r="Q2974">
        <v>408</v>
      </c>
      <c r="R2974">
        <v>0</v>
      </c>
      <c r="S2974">
        <v>56</v>
      </c>
      <c r="T2974">
        <v>0</v>
      </c>
      <c r="U2974">
        <v>412.5</v>
      </c>
      <c r="V2974">
        <v>412.5</v>
      </c>
      <c r="W2974">
        <v>56</v>
      </c>
      <c r="X2974">
        <v>0</v>
      </c>
      <c r="Y2974">
        <v>0</v>
      </c>
      <c r="Z2974">
        <v>0</v>
      </c>
      <c r="AD2974" s="1">
        <v>41574.333333333336</v>
      </c>
      <c r="AE2974" s="1">
        <v>41581.708333333336</v>
      </c>
      <c r="AG2974" s="1">
        <v>41512.333333333336</v>
      </c>
      <c r="AH2974" s="1">
        <v>41519.708333333336</v>
      </c>
      <c r="AI2974" s="1">
        <v>41512.333333333336</v>
      </c>
      <c r="AJ2974" s="1">
        <v>41519.708333333336</v>
      </c>
      <c r="AK2974" s="1">
        <v>41512.333333333336</v>
      </c>
      <c r="AL2974" s="1">
        <v>41519.708333333336</v>
      </c>
      <c r="AM2974" s="1">
        <v>41574.333333333336</v>
      </c>
      <c r="AN2974" s="1">
        <v>41581.708333333336</v>
      </c>
      <c r="AP2974" t="s">
        <v>113</v>
      </c>
      <c r="AU2974" t="s">
        <v>6984</v>
      </c>
      <c r="AY2974" t="s">
        <v>106</v>
      </c>
      <c r="AZ2974">
        <v>0</v>
      </c>
      <c r="BA2974">
        <v>0</v>
      </c>
      <c r="BD2974" s="3">
        <v>41321.661805555559</v>
      </c>
      <c r="BE2974" s="3">
        <v>41321.663888888892</v>
      </c>
      <c r="BF2974" t="s">
        <v>115</v>
      </c>
      <c r="BG2974" t="s">
        <v>115</v>
      </c>
      <c r="BH2974">
        <v>8149</v>
      </c>
      <c r="BM2974">
        <v>43410</v>
      </c>
      <c r="BR2974" t="s">
        <v>2865</v>
      </c>
      <c r="BS2974" t="s">
        <v>2866</v>
      </c>
      <c r="BU2974">
        <v>1</v>
      </c>
      <c r="BV2974" t="s">
        <v>118</v>
      </c>
      <c r="BX2974" t="s">
        <v>119</v>
      </c>
      <c r="BY2974" t="s">
        <v>119</v>
      </c>
      <c r="BZ2974" t="s">
        <v>119</v>
      </c>
      <c r="CA2974">
        <v>1</v>
      </c>
      <c r="CC2974" t="s">
        <v>120</v>
      </c>
      <c r="CH2974">
        <v>540</v>
      </c>
      <c r="CI2974">
        <v>40670</v>
      </c>
      <c r="CJ2974" t="s">
        <v>106</v>
      </c>
      <c r="CK2974" t="s">
        <v>106</v>
      </c>
      <c r="CL2974">
        <v>10</v>
      </c>
      <c r="CM2974" t="s">
        <v>2889</v>
      </c>
      <c r="CO2974">
        <v>124866</v>
      </c>
      <c r="CQ2974">
        <v>0</v>
      </c>
      <c r="CR2974">
        <v>0</v>
      </c>
      <c r="CS2974">
        <v>0</v>
      </c>
      <c r="CY2974" t="s">
        <v>123</v>
      </c>
      <c r="CZ2974" t="s">
        <v>124</v>
      </c>
      <c r="DD2974" t="str" cm="1">
        <f t="array" ref="DD2974">TEXT(_xlfn.SEQUENCE(1, DATEDIF(AG2974, AH2974, "m") + 1, AG2974, 30), "YYYY-APMM")</f>
        <v>2013-AP08</v>
      </c>
      <c r="DN2974">
        <f t="shared" si="92"/>
        <v>412.5</v>
      </c>
      <c r="DO2974" t="str">
        <f t="shared" si="93"/>
        <v>SCREED MASON SK</v>
      </c>
    </row>
    <row r="2975" spans="1:119" x14ac:dyDescent="0.35">
      <c r="A2975" t="s">
        <v>105</v>
      </c>
      <c r="B2975">
        <v>502260</v>
      </c>
      <c r="C2975">
        <v>6359</v>
      </c>
      <c r="D2975">
        <v>124867</v>
      </c>
      <c r="E2975">
        <v>13662</v>
      </c>
      <c r="F2975">
        <v>0</v>
      </c>
      <c r="G2975" t="s">
        <v>106</v>
      </c>
      <c r="H2975" t="s">
        <v>106</v>
      </c>
      <c r="I2975" t="s">
        <v>106</v>
      </c>
      <c r="J2975" t="s">
        <v>107</v>
      </c>
      <c r="K2975" t="s">
        <v>108</v>
      </c>
      <c r="L2975" t="s">
        <v>109</v>
      </c>
      <c r="M2975" t="s">
        <v>110</v>
      </c>
      <c r="N2975" t="s">
        <v>6985</v>
      </c>
      <c r="O2975" t="s">
        <v>2914</v>
      </c>
      <c r="P2975">
        <v>8178</v>
      </c>
      <c r="Q2975">
        <v>408</v>
      </c>
      <c r="R2975">
        <v>0</v>
      </c>
      <c r="S2975">
        <v>40</v>
      </c>
      <c r="T2975">
        <v>0</v>
      </c>
      <c r="U2975">
        <v>194.25</v>
      </c>
      <c r="V2975">
        <v>194.25</v>
      </c>
      <c r="W2975">
        <v>40</v>
      </c>
      <c r="X2975">
        <v>0</v>
      </c>
      <c r="Y2975">
        <v>0</v>
      </c>
      <c r="Z2975">
        <v>0</v>
      </c>
      <c r="AD2975" s="1">
        <v>41577.333333333336</v>
      </c>
      <c r="AE2975" s="1">
        <v>41582.708333333336</v>
      </c>
      <c r="AG2975" s="1">
        <v>41515.333333333336</v>
      </c>
      <c r="AH2975" s="1">
        <v>41520.708333333336</v>
      </c>
      <c r="AI2975" s="1">
        <v>41515.333333333336</v>
      </c>
      <c r="AJ2975" s="1">
        <v>41520.708333333336</v>
      </c>
      <c r="AK2975" s="1">
        <v>41515.333333333336</v>
      </c>
      <c r="AL2975" s="1">
        <v>41520.708333333336</v>
      </c>
      <c r="AM2975" s="1">
        <v>41577.333333333336</v>
      </c>
      <c r="AN2975" s="1">
        <v>41582.708333333336</v>
      </c>
      <c r="AP2975" t="s">
        <v>113</v>
      </c>
      <c r="AU2975" t="s">
        <v>6986</v>
      </c>
      <c r="AY2975" t="s">
        <v>106</v>
      </c>
      <c r="AZ2975">
        <v>0</v>
      </c>
      <c r="BA2975">
        <v>0</v>
      </c>
      <c r="BD2975" s="3">
        <v>41321.661805555559</v>
      </c>
      <c r="BE2975" s="3">
        <v>41321.663888888892</v>
      </c>
      <c r="BF2975" t="s">
        <v>115</v>
      </c>
      <c r="BG2975" t="s">
        <v>115</v>
      </c>
      <c r="BH2975">
        <v>8149</v>
      </c>
      <c r="BM2975">
        <v>43550</v>
      </c>
      <c r="BR2975" t="s">
        <v>116</v>
      </c>
      <c r="BS2975" t="s">
        <v>117</v>
      </c>
      <c r="BU2975">
        <v>1</v>
      </c>
      <c r="BV2975" t="s">
        <v>118</v>
      </c>
      <c r="BX2975" t="s">
        <v>119</v>
      </c>
      <c r="BY2975" t="s">
        <v>119</v>
      </c>
      <c r="BZ2975" t="s">
        <v>119</v>
      </c>
      <c r="CA2975">
        <v>1</v>
      </c>
      <c r="CC2975" t="s">
        <v>120</v>
      </c>
      <c r="CH2975">
        <v>540</v>
      </c>
      <c r="CI2975">
        <v>40670</v>
      </c>
      <c r="CJ2975" t="s">
        <v>106</v>
      </c>
      <c r="CK2975" t="s">
        <v>106</v>
      </c>
      <c r="CL2975">
        <v>10</v>
      </c>
      <c r="CM2975" t="s">
        <v>2889</v>
      </c>
      <c r="CO2975">
        <v>124866</v>
      </c>
      <c r="CQ2975">
        <v>0</v>
      </c>
      <c r="CR2975">
        <v>0</v>
      </c>
      <c r="CS2975">
        <v>0</v>
      </c>
      <c r="CY2975" t="s">
        <v>123</v>
      </c>
      <c r="CZ2975" t="s">
        <v>124</v>
      </c>
      <c r="DD2975" t="str" cm="1">
        <f t="array" ref="DD2975">TEXT(_xlfn.SEQUENCE(1, DATEDIF(AG2975, AH2975, "m") + 1, AG2975, 30), "YYYY-APMM")</f>
        <v>2013-AP08</v>
      </c>
      <c r="DN2975">
        <f t="shared" si="92"/>
        <v>194.25</v>
      </c>
      <c r="DO2975" t="str">
        <f t="shared" si="93"/>
        <v>LABOR- SUBCONTRACTOR</v>
      </c>
    </row>
    <row r="2976" spans="1:119" x14ac:dyDescent="0.35">
      <c r="A2976" t="s">
        <v>105</v>
      </c>
      <c r="B2976">
        <v>502261</v>
      </c>
      <c r="C2976">
        <v>6359</v>
      </c>
      <c r="D2976">
        <v>124867</v>
      </c>
      <c r="E2976">
        <v>13662</v>
      </c>
      <c r="F2976">
        <v>0</v>
      </c>
      <c r="G2976" t="s">
        <v>106</v>
      </c>
      <c r="H2976" t="s">
        <v>106</v>
      </c>
      <c r="I2976" t="s">
        <v>106</v>
      </c>
      <c r="J2976" t="s">
        <v>107</v>
      </c>
      <c r="K2976" t="s">
        <v>108</v>
      </c>
      <c r="L2976" t="s">
        <v>109</v>
      </c>
      <c r="M2976" t="s">
        <v>110</v>
      </c>
      <c r="N2976" t="s">
        <v>6987</v>
      </c>
      <c r="O2976" t="s">
        <v>2917</v>
      </c>
      <c r="P2976">
        <v>8178</v>
      </c>
      <c r="Q2976">
        <v>344</v>
      </c>
      <c r="R2976">
        <v>0</v>
      </c>
      <c r="S2976">
        <v>40</v>
      </c>
      <c r="T2976">
        <v>0</v>
      </c>
      <c r="U2976">
        <v>1378.85</v>
      </c>
      <c r="V2976">
        <v>1378.85</v>
      </c>
      <c r="W2976">
        <v>40</v>
      </c>
      <c r="X2976">
        <v>0</v>
      </c>
      <c r="Y2976">
        <v>0</v>
      </c>
      <c r="Z2976">
        <v>0</v>
      </c>
      <c r="AD2976" s="1">
        <v>41595.333333333336</v>
      </c>
      <c r="AE2976" s="1">
        <v>41599.708333333336</v>
      </c>
      <c r="AG2976" s="1">
        <v>41542.333333333336</v>
      </c>
      <c r="AH2976" s="1">
        <v>41547.708333333336</v>
      </c>
      <c r="AI2976" s="1">
        <v>41542.333333333336</v>
      </c>
      <c r="AJ2976" s="1">
        <v>41547.708333333336</v>
      </c>
      <c r="AK2976" s="1">
        <v>41542.333333333336</v>
      </c>
      <c r="AL2976" s="1">
        <v>41547.708333333336</v>
      </c>
      <c r="AM2976" s="1">
        <v>41595.333333333336</v>
      </c>
      <c r="AN2976" s="1">
        <v>41599.708333333336</v>
      </c>
      <c r="AP2976" t="s">
        <v>113</v>
      </c>
      <c r="AU2976" t="s">
        <v>6988</v>
      </c>
      <c r="AY2976" t="s">
        <v>106</v>
      </c>
      <c r="AZ2976">
        <v>0</v>
      </c>
      <c r="BA2976">
        <v>0</v>
      </c>
      <c r="BD2976" s="3">
        <v>41321.661805555559</v>
      </c>
      <c r="BE2976" s="3">
        <v>41321.663888888892</v>
      </c>
      <c r="BF2976" t="s">
        <v>115</v>
      </c>
      <c r="BG2976" t="s">
        <v>115</v>
      </c>
      <c r="BH2976">
        <v>8149</v>
      </c>
      <c r="BM2976">
        <v>43550</v>
      </c>
      <c r="BR2976" t="s">
        <v>116</v>
      </c>
      <c r="BS2976" t="s">
        <v>117</v>
      </c>
      <c r="BU2976">
        <v>1</v>
      </c>
      <c r="BV2976" t="s">
        <v>118</v>
      </c>
      <c r="BX2976" t="s">
        <v>119</v>
      </c>
      <c r="BY2976" t="s">
        <v>119</v>
      </c>
      <c r="BZ2976" t="s">
        <v>119</v>
      </c>
      <c r="CA2976">
        <v>1</v>
      </c>
      <c r="CC2976" t="s">
        <v>120</v>
      </c>
      <c r="CH2976">
        <v>540</v>
      </c>
      <c r="CI2976">
        <v>40670</v>
      </c>
      <c r="CJ2976" t="s">
        <v>106</v>
      </c>
      <c r="CK2976" t="s">
        <v>106</v>
      </c>
      <c r="CL2976">
        <v>10</v>
      </c>
      <c r="CM2976" t="s">
        <v>2889</v>
      </c>
      <c r="CO2976">
        <v>124866</v>
      </c>
      <c r="CQ2976">
        <v>0</v>
      </c>
      <c r="CR2976">
        <v>0</v>
      </c>
      <c r="CS2976">
        <v>0</v>
      </c>
      <c r="CY2976" t="s">
        <v>123</v>
      </c>
      <c r="CZ2976" t="s">
        <v>124</v>
      </c>
      <c r="DD2976" t="str" cm="1">
        <f t="array" ref="DD2976">TEXT(_xlfn.SEQUENCE(1, DATEDIF(AG2976, AH2976, "m") + 1, AG2976, 30), "YYYY-APMM")</f>
        <v>2013-AP09</v>
      </c>
      <c r="DN2976">
        <f t="shared" si="92"/>
        <v>1378.85</v>
      </c>
      <c r="DO2976" t="str">
        <f t="shared" si="93"/>
        <v>LABOR- SUBCONTRACTOR</v>
      </c>
    </row>
    <row r="2977" spans="1:119" x14ac:dyDescent="0.35">
      <c r="A2977" t="s">
        <v>105</v>
      </c>
      <c r="B2977">
        <v>502262</v>
      </c>
      <c r="C2977">
        <v>6359</v>
      </c>
      <c r="D2977">
        <v>124867</v>
      </c>
      <c r="E2977">
        <v>13662</v>
      </c>
      <c r="F2977">
        <v>0</v>
      </c>
      <c r="G2977" t="s">
        <v>106</v>
      </c>
      <c r="H2977" t="s">
        <v>106</v>
      </c>
      <c r="I2977" t="s">
        <v>106</v>
      </c>
      <c r="J2977" t="s">
        <v>107</v>
      </c>
      <c r="K2977" t="s">
        <v>108</v>
      </c>
      <c r="L2977" t="s">
        <v>109</v>
      </c>
      <c r="M2977" t="s">
        <v>110</v>
      </c>
      <c r="N2977" t="s">
        <v>6989</v>
      </c>
      <c r="O2977" t="s">
        <v>2920</v>
      </c>
      <c r="P2977">
        <v>8170</v>
      </c>
      <c r="Q2977">
        <v>408</v>
      </c>
      <c r="R2977">
        <v>0</v>
      </c>
      <c r="S2977">
        <v>48</v>
      </c>
      <c r="T2977">
        <v>0</v>
      </c>
      <c r="U2977">
        <v>868.75</v>
      </c>
      <c r="V2977">
        <v>868.75</v>
      </c>
      <c r="W2977">
        <v>48</v>
      </c>
      <c r="X2977">
        <v>0</v>
      </c>
      <c r="Y2977">
        <v>0</v>
      </c>
      <c r="Z2977">
        <v>0</v>
      </c>
      <c r="AD2977" s="1">
        <v>41583.333333333336</v>
      </c>
      <c r="AE2977" s="1">
        <v>41589.708333333336</v>
      </c>
      <c r="AG2977" s="1">
        <v>41521.333333333336</v>
      </c>
      <c r="AH2977" s="1">
        <v>41527.708333333336</v>
      </c>
      <c r="AI2977" s="1">
        <v>41521.333333333336</v>
      </c>
      <c r="AJ2977" s="1">
        <v>41527.708333333336</v>
      </c>
      <c r="AK2977" s="1">
        <v>41521.333333333336</v>
      </c>
      <c r="AL2977" s="1">
        <v>41527.708333333336</v>
      </c>
      <c r="AM2977" s="1">
        <v>41583.333333333336</v>
      </c>
      <c r="AN2977" s="1">
        <v>41589.708333333336</v>
      </c>
      <c r="AP2977" t="s">
        <v>113</v>
      </c>
      <c r="AU2977" t="s">
        <v>6990</v>
      </c>
      <c r="AY2977" t="s">
        <v>106</v>
      </c>
      <c r="AZ2977">
        <v>0</v>
      </c>
      <c r="BA2977">
        <v>0</v>
      </c>
      <c r="BD2977" s="3">
        <v>41321.661805555559</v>
      </c>
      <c r="BE2977" s="3">
        <v>41321.663888888892</v>
      </c>
      <c r="BF2977" t="s">
        <v>115</v>
      </c>
      <c r="BG2977" t="s">
        <v>115</v>
      </c>
      <c r="BH2977">
        <v>8149</v>
      </c>
      <c r="BM2977">
        <v>43470</v>
      </c>
      <c r="BR2977" t="s">
        <v>2854</v>
      </c>
      <c r="BS2977" t="s">
        <v>2855</v>
      </c>
      <c r="BU2977">
        <v>1</v>
      </c>
      <c r="BV2977" t="s">
        <v>118</v>
      </c>
      <c r="BX2977" t="s">
        <v>119</v>
      </c>
      <c r="BY2977" t="s">
        <v>119</v>
      </c>
      <c r="BZ2977" t="s">
        <v>119</v>
      </c>
      <c r="CA2977">
        <v>1</v>
      </c>
      <c r="CC2977" t="s">
        <v>120</v>
      </c>
      <c r="CH2977">
        <v>540</v>
      </c>
      <c r="CI2977">
        <v>40670</v>
      </c>
      <c r="CJ2977" t="s">
        <v>106</v>
      </c>
      <c r="CK2977" t="s">
        <v>106</v>
      </c>
      <c r="CL2977">
        <v>10</v>
      </c>
      <c r="CM2977" t="s">
        <v>2889</v>
      </c>
      <c r="CO2977">
        <v>124866</v>
      </c>
      <c r="CQ2977">
        <v>0</v>
      </c>
      <c r="CR2977">
        <v>0</v>
      </c>
      <c r="CS2977">
        <v>0</v>
      </c>
      <c r="CY2977" t="s">
        <v>123</v>
      </c>
      <c r="CZ2977" t="s">
        <v>124</v>
      </c>
      <c r="DD2977" t="str" cm="1">
        <f t="array" ref="DD2977">TEXT(_xlfn.SEQUENCE(1, DATEDIF(AG2977, AH2977, "m") + 1, AG2977, 30), "YYYY-APMM")</f>
        <v>2013-AP09</v>
      </c>
      <c r="DN2977">
        <f t="shared" si="92"/>
        <v>868.75</v>
      </c>
      <c r="DO2977" t="str">
        <f t="shared" si="93"/>
        <v>TILE MASON SK</v>
      </c>
    </row>
    <row r="2978" spans="1:119" x14ac:dyDescent="0.35">
      <c r="A2978" t="s">
        <v>105</v>
      </c>
      <c r="B2978">
        <v>502263</v>
      </c>
      <c r="C2978">
        <v>6359</v>
      </c>
      <c r="D2978">
        <v>124867</v>
      </c>
      <c r="E2978">
        <v>13662</v>
      </c>
      <c r="F2978">
        <v>0</v>
      </c>
      <c r="G2978" t="s">
        <v>106</v>
      </c>
      <c r="H2978" t="s">
        <v>106</v>
      </c>
      <c r="I2978" t="s">
        <v>106</v>
      </c>
      <c r="J2978" t="s">
        <v>107</v>
      </c>
      <c r="K2978" t="s">
        <v>108</v>
      </c>
      <c r="L2978" t="s">
        <v>109</v>
      </c>
      <c r="M2978" t="s">
        <v>110</v>
      </c>
      <c r="N2978" t="s">
        <v>6991</v>
      </c>
      <c r="O2978" t="s">
        <v>2923</v>
      </c>
      <c r="P2978">
        <v>8170</v>
      </c>
      <c r="Q2978">
        <v>408</v>
      </c>
      <c r="R2978">
        <v>0</v>
      </c>
      <c r="S2978">
        <v>48</v>
      </c>
      <c r="T2978">
        <v>0</v>
      </c>
      <c r="U2978">
        <v>597.25</v>
      </c>
      <c r="V2978">
        <v>597.25</v>
      </c>
      <c r="W2978">
        <v>48</v>
      </c>
      <c r="X2978">
        <v>0</v>
      </c>
      <c r="Y2978">
        <v>0</v>
      </c>
      <c r="Z2978">
        <v>0</v>
      </c>
      <c r="AD2978" s="1">
        <v>41590.333333333336</v>
      </c>
      <c r="AE2978" s="1">
        <v>41596.708333333336</v>
      </c>
      <c r="AG2978" s="1">
        <v>41528.333333333336</v>
      </c>
      <c r="AH2978" s="1">
        <v>41534.708333333336</v>
      </c>
      <c r="AI2978" s="1">
        <v>41528.333333333336</v>
      </c>
      <c r="AJ2978" s="1">
        <v>41534.708333333336</v>
      </c>
      <c r="AK2978" s="1">
        <v>41528.333333333336</v>
      </c>
      <c r="AL2978" s="1">
        <v>41534.708333333336</v>
      </c>
      <c r="AM2978" s="1">
        <v>41590.333333333336</v>
      </c>
      <c r="AN2978" s="1">
        <v>41596.708333333336</v>
      </c>
      <c r="AP2978" t="s">
        <v>113</v>
      </c>
      <c r="AU2978" t="s">
        <v>6992</v>
      </c>
      <c r="AY2978" t="s">
        <v>106</v>
      </c>
      <c r="AZ2978">
        <v>0</v>
      </c>
      <c r="BA2978">
        <v>0</v>
      </c>
      <c r="BD2978" s="3">
        <v>41321.661805555559</v>
      </c>
      <c r="BE2978" s="3">
        <v>41321.663888888892</v>
      </c>
      <c r="BF2978" t="s">
        <v>115</v>
      </c>
      <c r="BG2978" t="s">
        <v>115</v>
      </c>
      <c r="BH2978">
        <v>8149</v>
      </c>
      <c r="BM2978">
        <v>43470</v>
      </c>
      <c r="BR2978" t="s">
        <v>2854</v>
      </c>
      <c r="BS2978" t="s">
        <v>2855</v>
      </c>
      <c r="BU2978">
        <v>1</v>
      </c>
      <c r="BV2978" t="s">
        <v>118</v>
      </c>
      <c r="BX2978" t="s">
        <v>119</v>
      </c>
      <c r="BY2978" t="s">
        <v>119</v>
      </c>
      <c r="BZ2978" t="s">
        <v>119</v>
      </c>
      <c r="CA2978">
        <v>1</v>
      </c>
      <c r="CC2978" t="s">
        <v>120</v>
      </c>
      <c r="CH2978">
        <v>540</v>
      </c>
      <c r="CI2978">
        <v>40670</v>
      </c>
      <c r="CJ2978" t="s">
        <v>106</v>
      </c>
      <c r="CK2978" t="s">
        <v>106</v>
      </c>
      <c r="CL2978">
        <v>10</v>
      </c>
      <c r="CM2978" t="s">
        <v>2889</v>
      </c>
      <c r="CO2978">
        <v>124866</v>
      </c>
      <c r="CQ2978">
        <v>0</v>
      </c>
      <c r="CR2978">
        <v>0</v>
      </c>
      <c r="CS2978">
        <v>0</v>
      </c>
      <c r="CY2978" t="s">
        <v>123</v>
      </c>
      <c r="CZ2978" t="s">
        <v>124</v>
      </c>
      <c r="DD2978" t="str" cm="1">
        <f t="array" ref="DD2978">TEXT(_xlfn.SEQUENCE(1, DATEDIF(AG2978, AH2978, "m") + 1, AG2978, 30), "YYYY-APMM")</f>
        <v>2013-AP09</v>
      </c>
      <c r="DN2978">
        <f t="shared" si="92"/>
        <v>597.25</v>
      </c>
      <c r="DO2978" t="str">
        <f t="shared" si="93"/>
        <v>TILE MASON SK</v>
      </c>
    </row>
    <row r="2979" spans="1:119" x14ac:dyDescent="0.35">
      <c r="A2979" t="s">
        <v>105</v>
      </c>
      <c r="B2979">
        <v>502264</v>
      </c>
      <c r="C2979">
        <v>6359</v>
      </c>
      <c r="D2979">
        <v>124867</v>
      </c>
      <c r="E2979">
        <v>13662</v>
      </c>
      <c r="F2979">
        <v>0</v>
      </c>
      <c r="G2979" t="s">
        <v>106</v>
      </c>
      <c r="H2979" t="s">
        <v>106</v>
      </c>
      <c r="I2979" t="s">
        <v>106</v>
      </c>
      <c r="J2979" t="s">
        <v>107</v>
      </c>
      <c r="K2979" t="s">
        <v>108</v>
      </c>
      <c r="L2979" t="s">
        <v>109</v>
      </c>
      <c r="M2979" t="s">
        <v>110</v>
      </c>
      <c r="N2979" t="s">
        <v>6993</v>
      </c>
      <c r="O2979" t="s">
        <v>2926</v>
      </c>
      <c r="P2979">
        <v>8170</v>
      </c>
      <c r="Q2979">
        <v>520</v>
      </c>
      <c r="R2979">
        <v>0</v>
      </c>
      <c r="S2979">
        <v>40</v>
      </c>
      <c r="T2979">
        <v>0</v>
      </c>
      <c r="U2979">
        <v>24</v>
      </c>
      <c r="V2979">
        <v>24</v>
      </c>
      <c r="W2979">
        <v>40</v>
      </c>
      <c r="X2979">
        <v>0</v>
      </c>
      <c r="Y2979">
        <v>0</v>
      </c>
      <c r="Z2979">
        <v>0</v>
      </c>
      <c r="AD2979" s="1">
        <v>41613.333333333336</v>
      </c>
      <c r="AE2979" s="1">
        <v>41618.708333333336</v>
      </c>
      <c r="AG2979" s="1">
        <v>41535.333333333336</v>
      </c>
      <c r="AH2979" s="1">
        <v>41540.708333333336</v>
      </c>
      <c r="AI2979" s="1">
        <v>41535.333333333336</v>
      </c>
      <c r="AJ2979" s="1">
        <v>41540.708333333336</v>
      </c>
      <c r="AK2979" s="1">
        <v>41535.333333333336</v>
      </c>
      <c r="AL2979" s="1">
        <v>41540.708333333336</v>
      </c>
      <c r="AM2979" s="1">
        <v>41613.333333333336</v>
      </c>
      <c r="AN2979" s="1">
        <v>41618.708333333336</v>
      </c>
      <c r="AP2979" t="s">
        <v>113</v>
      </c>
      <c r="AU2979" t="s">
        <v>6994</v>
      </c>
      <c r="AY2979" t="s">
        <v>106</v>
      </c>
      <c r="AZ2979">
        <v>0</v>
      </c>
      <c r="BA2979">
        <v>0</v>
      </c>
      <c r="BD2979" s="3">
        <v>41321.661805555559</v>
      </c>
      <c r="BE2979" s="3">
        <v>41321.663888888892</v>
      </c>
      <c r="BF2979" t="s">
        <v>115</v>
      </c>
      <c r="BG2979" t="s">
        <v>115</v>
      </c>
      <c r="BH2979">
        <v>8149</v>
      </c>
      <c r="BM2979">
        <v>43470</v>
      </c>
      <c r="BR2979" t="s">
        <v>2854</v>
      </c>
      <c r="BS2979" t="s">
        <v>2855</v>
      </c>
      <c r="BU2979">
        <v>1</v>
      </c>
      <c r="BV2979" t="s">
        <v>118</v>
      </c>
      <c r="BX2979" t="s">
        <v>119</v>
      </c>
      <c r="BY2979" t="s">
        <v>119</v>
      </c>
      <c r="BZ2979" t="s">
        <v>119</v>
      </c>
      <c r="CA2979">
        <v>1</v>
      </c>
      <c r="CC2979" t="s">
        <v>120</v>
      </c>
      <c r="CH2979">
        <v>540</v>
      </c>
      <c r="CI2979">
        <v>40670</v>
      </c>
      <c r="CJ2979" t="s">
        <v>106</v>
      </c>
      <c r="CK2979" t="s">
        <v>106</v>
      </c>
      <c r="CL2979">
        <v>10</v>
      </c>
      <c r="CM2979" t="s">
        <v>2889</v>
      </c>
      <c r="CO2979">
        <v>124866</v>
      </c>
      <c r="CQ2979">
        <v>0</v>
      </c>
      <c r="CR2979">
        <v>0</v>
      </c>
      <c r="CS2979">
        <v>0</v>
      </c>
      <c r="CY2979" t="s">
        <v>123</v>
      </c>
      <c r="CZ2979" t="s">
        <v>124</v>
      </c>
      <c r="DD2979" t="str" cm="1">
        <f t="array" ref="DD2979">TEXT(_xlfn.SEQUENCE(1, DATEDIF(AG2979, AH2979, "m") + 1, AG2979, 30), "YYYY-APMM")</f>
        <v>2013-AP09</v>
      </c>
      <c r="DN2979">
        <f t="shared" si="92"/>
        <v>24</v>
      </c>
      <c r="DO2979" t="str">
        <f t="shared" si="93"/>
        <v>TILE MASON SK</v>
      </c>
    </row>
    <row r="2980" spans="1:119" x14ac:dyDescent="0.35">
      <c r="A2980" t="s">
        <v>105</v>
      </c>
      <c r="B2980">
        <v>502265</v>
      </c>
      <c r="C2980">
        <v>6359</v>
      </c>
      <c r="D2980">
        <v>124867</v>
      </c>
      <c r="E2980">
        <v>13662</v>
      </c>
      <c r="F2980">
        <v>0</v>
      </c>
      <c r="G2980" t="s">
        <v>106</v>
      </c>
      <c r="H2980" t="s">
        <v>106</v>
      </c>
      <c r="I2980" t="s">
        <v>106</v>
      </c>
      <c r="J2980" t="s">
        <v>107</v>
      </c>
      <c r="K2980" t="s">
        <v>108</v>
      </c>
      <c r="L2980" t="s">
        <v>109</v>
      </c>
      <c r="M2980" t="s">
        <v>110</v>
      </c>
      <c r="N2980" t="s">
        <v>6995</v>
      </c>
      <c r="O2980" t="s">
        <v>2929</v>
      </c>
      <c r="P2980">
        <v>8170</v>
      </c>
      <c r="Q2980">
        <v>520</v>
      </c>
      <c r="R2980">
        <v>184</v>
      </c>
      <c r="S2980">
        <v>40</v>
      </c>
      <c r="T2980">
        <v>0</v>
      </c>
      <c r="U2980">
        <v>16</v>
      </c>
      <c r="V2980">
        <v>16</v>
      </c>
      <c r="W2980">
        <v>40</v>
      </c>
      <c r="X2980">
        <v>0</v>
      </c>
      <c r="Y2980">
        <v>0</v>
      </c>
      <c r="Z2980">
        <v>0</v>
      </c>
      <c r="AD2980" s="1">
        <v>41619.333333333336</v>
      </c>
      <c r="AE2980" s="1">
        <v>41624.708333333336</v>
      </c>
      <c r="AG2980" s="1">
        <v>41541.333333333336</v>
      </c>
      <c r="AH2980" s="1">
        <v>41546.708333333336</v>
      </c>
      <c r="AI2980" s="1">
        <v>41541.333333333336</v>
      </c>
      <c r="AJ2980" s="1">
        <v>41546.708333333336</v>
      </c>
      <c r="AK2980" s="1">
        <v>41541.333333333336</v>
      </c>
      <c r="AL2980" s="1">
        <v>41546.708333333336</v>
      </c>
      <c r="AM2980" s="1">
        <v>41619.333333333336</v>
      </c>
      <c r="AN2980" s="1">
        <v>41624.708333333336</v>
      </c>
      <c r="AP2980" t="s">
        <v>113</v>
      </c>
      <c r="AU2980" t="s">
        <v>6996</v>
      </c>
      <c r="AY2980" t="s">
        <v>106</v>
      </c>
      <c r="AZ2980">
        <v>0</v>
      </c>
      <c r="BA2980">
        <v>0</v>
      </c>
      <c r="BD2980" s="3">
        <v>41321.661805555559</v>
      </c>
      <c r="BE2980" s="3">
        <v>41321.663888888892</v>
      </c>
      <c r="BF2980" t="s">
        <v>115</v>
      </c>
      <c r="BG2980" t="s">
        <v>115</v>
      </c>
      <c r="BH2980">
        <v>8149</v>
      </c>
      <c r="BM2980">
        <v>43470</v>
      </c>
      <c r="BR2980" t="s">
        <v>2854</v>
      </c>
      <c r="BS2980" t="s">
        <v>2855</v>
      </c>
      <c r="BU2980">
        <v>1</v>
      </c>
      <c r="BV2980" t="s">
        <v>118</v>
      </c>
      <c r="BX2980" t="s">
        <v>119</v>
      </c>
      <c r="BY2980" t="s">
        <v>119</v>
      </c>
      <c r="BZ2980" t="s">
        <v>119</v>
      </c>
      <c r="CA2980">
        <v>1</v>
      </c>
      <c r="CC2980" t="s">
        <v>120</v>
      </c>
      <c r="CH2980">
        <v>540</v>
      </c>
      <c r="CI2980">
        <v>40670</v>
      </c>
      <c r="CJ2980" t="s">
        <v>106</v>
      </c>
      <c r="CK2980" t="s">
        <v>106</v>
      </c>
      <c r="CL2980">
        <v>10</v>
      </c>
      <c r="CM2980" t="s">
        <v>2889</v>
      </c>
      <c r="CO2980">
        <v>124866</v>
      </c>
      <c r="CQ2980">
        <v>0</v>
      </c>
      <c r="CR2980">
        <v>0</v>
      </c>
      <c r="CS2980">
        <v>0</v>
      </c>
      <c r="CY2980" t="s">
        <v>123</v>
      </c>
      <c r="CZ2980" t="s">
        <v>124</v>
      </c>
      <c r="DD2980" t="str" cm="1">
        <f t="array" ref="DD2980">TEXT(_xlfn.SEQUENCE(1, DATEDIF(AG2980, AH2980, "m") + 1, AG2980, 30), "YYYY-APMM")</f>
        <v>2013-AP09</v>
      </c>
      <c r="DN2980">
        <f t="shared" si="92"/>
        <v>16</v>
      </c>
      <c r="DO2980" t="str">
        <f t="shared" si="93"/>
        <v>TILE MASON SK</v>
      </c>
    </row>
    <row r="2981" spans="1:119" x14ac:dyDescent="0.35">
      <c r="A2981" t="s">
        <v>105</v>
      </c>
      <c r="B2981">
        <v>502266</v>
      </c>
      <c r="C2981">
        <v>6359</v>
      </c>
      <c r="D2981">
        <v>124867</v>
      </c>
      <c r="E2981">
        <v>13662</v>
      </c>
      <c r="F2981">
        <v>0</v>
      </c>
      <c r="G2981" t="s">
        <v>106</v>
      </c>
      <c r="H2981" t="s">
        <v>106</v>
      </c>
      <c r="I2981" t="s">
        <v>106</v>
      </c>
      <c r="J2981" t="s">
        <v>107</v>
      </c>
      <c r="K2981" t="s">
        <v>108</v>
      </c>
      <c r="L2981" t="s">
        <v>109</v>
      </c>
      <c r="M2981" t="s">
        <v>110</v>
      </c>
      <c r="N2981" t="s">
        <v>6997</v>
      </c>
      <c r="O2981" t="s">
        <v>2932</v>
      </c>
      <c r="P2981">
        <v>8171</v>
      </c>
      <c r="Q2981">
        <v>432</v>
      </c>
      <c r="R2981">
        <v>0</v>
      </c>
      <c r="S2981">
        <v>56</v>
      </c>
      <c r="T2981">
        <v>0</v>
      </c>
      <c r="U2981">
        <v>168.75</v>
      </c>
      <c r="V2981">
        <v>168.75</v>
      </c>
      <c r="W2981">
        <v>56</v>
      </c>
      <c r="X2981">
        <v>0</v>
      </c>
      <c r="Y2981">
        <v>0</v>
      </c>
      <c r="Z2981">
        <v>0</v>
      </c>
      <c r="AD2981" s="1">
        <v>41631.333333333336</v>
      </c>
      <c r="AE2981" s="1">
        <v>41638.708333333336</v>
      </c>
      <c r="AG2981" s="1">
        <v>41567.333333333336</v>
      </c>
      <c r="AH2981" s="1">
        <v>41574.708333333336</v>
      </c>
      <c r="AI2981" s="1">
        <v>41567.333333333336</v>
      </c>
      <c r="AJ2981" s="1">
        <v>41574.708333333336</v>
      </c>
      <c r="AK2981" s="1">
        <v>41567.333333333336</v>
      </c>
      <c r="AL2981" s="1">
        <v>41574.708333333336</v>
      </c>
      <c r="AM2981" s="1">
        <v>41631.333333333336</v>
      </c>
      <c r="AN2981" s="1">
        <v>41638.708333333336</v>
      </c>
      <c r="AP2981" t="s">
        <v>113</v>
      </c>
      <c r="AU2981" t="s">
        <v>6998</v>
      </c>
      <c r="AY2981" t="s">
        <v>106</v>
      </c>
      <c r="AZ2981">
        <v>0</v>
      </c>
      <c r="BA2981">
        <v>0</v>
      </c>
      <c r="BD2981" s="3">
        <v>41321.661805555559</v>
      </c>
      <c r="BE2981" s="3">
        <v>41321.663888888892</v>
      </c>
      <c r="BF2981" t="s">
        <v>115</v>
      </c>
      <c r="BG2981" t="s">
        <v>115</v>
      </c>
      <c r="BH2981">
        <v>8149</v>
      </c>
      <c r="BM2981">
        <v>43480</v>
      </c>
      <c r="BR2981" t="s">
        <v>2893</v>
      </c>
      <c r="BS2981" t="s">
        <v>2894</v>
      </c>
      <c r="BU2981">
        <v>1</v>
      </c>
      <c r="BV2981" t="s">
        <v>118</v>
      </c>
      <c r="BX2981" t="s">
        <v>119</v>
      </c>
      <c r="BY2981" t="s">
        <v>119</v>
      </c>
      <c r="BZ2981" t="s">
        <v>119</v>
      </c>
      <c r="CA2981">
        <v>1</v>
      </c>
      <c r="CC2981" t="s">
        <v>120</v>
      </c>
      <c r="CH2981">
        <v>540</v>
      </c>
      <c r="CI2981">
        <v>40670</v>
      </c>
      <c r="CJ2981" t="s">
        <v>106</v>
      </c>
      <c r="CK2981" t="s">
        <v>106</v>
      </c>
      <c r="CL2981">
        <v>10</v>
      </c>
      <c r="CM2981" t="s">
        <v>2889</v>
      </c>
      <c r="CO2981">
        <v>124866</v>
      </c>
      <c r="CQ2981">
        <v>0</v>
      </c>
      <c r="CR2981">
        <v>0</v>
      </c>
      <c r="CS2981">
        <v>0</v>
      </c>
      <c r="CY2981" t="s">
        <v>123</v>
      </c>
      <c r="CZ2981" t="s">
        <v>124</v>
      </c>
      <c r="DD2981" t="str" cm="1">
        <f t="array" ref="DD2981">TEXT(_xlfn.SEQUENCE(1, DATEDIF(AG2981, AH2981, "m") + 1, AG2981, 30), "YYYY-APMM")</f>
        <v>2013-AP10</v>
      </c>
      <c r="DN2981">
        <f t="shared" si="92"/>
        <v>168.75</v>
      </c>
      <c r="DO2981" t="str">
        <f t="shared" si="93"/>
        <v>GRANITE MASON SK</v>
      </c>
    </row>
    <row r="2982" spans="1:119" x14ac:dyDescent="0.35">
      <c r="A2982" t="s">
        <v>105</v>
      </c>
      <c r="B2982">
        <v>502267</v>
      </c>
      <c r="C2982">
        <v>6359</v>
      </c>
      <c r="D2982">
        <v>124867</v>
      </c>
      <c r="E2982">
        <v>13662</v>
      </c>
      <c r="F2982">
        <v>0</v>
      </c>
      <c r="G2982" t="s">
        <v>106</v>
      </c>
      <c r="H2982" t="s">
        <v>106</v>
      </c>
      <c r="I2982" t="s">
        <v>106</v>
      </c>
      <c r="J2982" t="s">
        <v>107</v>
      </c>
      <c r="K2982" t="s">
        <v>108</v>
      </c>
      <c r="L2982" t="s">
        <v>109</v>
      </c>
      <c r="M2982" t="s">
        <v>110</v>
      </c>
      <c r="N2982" t="s">
        <v>6999</v>
      </c>
      <c r="O2982" t="s">
        <v>2935</v>
      </c>
      <c r="P2982">
        <v>8178</v>
      </c>
      <c r="Q2982">
        <v>384</v>
      </c>
      <c r="R2982">
        <v>0</v>
      </c>
      <c r="S2982">
        <v>56</v>
      </c>
      <c r="T2982">
        <v>0</v>
      </c>
      <c r="U2982">
        <v>478.5</v>
      </c>
      <c r="V2982">
        <v>478.5</v>
      </c>
      <c r="W2982">
        <v>56</v>
      </c>
      <c r="X2982">
        <v>0</v>
      </c>
      <c r="Y2982">
        <v>0</v>
      </c>
      <c r="Z2982">
        <v>0</v>
      </c>
      <c r="AD2982" s="1">
        <v>41606.333333333336</v>
      </c>
      <c r="AE2982" s="1">
        <v>41613.708333333336</v>
      </c>
      <c r="AG2982" s="1">
        <v>41548.333333333336</v>
      </c>
      <c r="AH2982" s="1">
        <v>41555.708333333336</v>
      </c>
      <c r="AI2982" s="1">
        <v>41548.333333333336</v>
      </c>
      <c r="AJ2982" s="1">
        <v>41555.708333333336</v>
      </c>
      <c r="AK2982" s="1">
        <v>41548.333333333336</v>
      </c>
      <c r="AL2982" s="1">
        <v>41555.708333333336</v>
      </c>
      <c r="AM2982" s="1">
        <v>41606.333333333336</v>
      </c>
      <c r="AN2982" s="1">
        <v>41613.708333333336</v>
      </c>
      <c r="AP2982" t="s">
        <v>113</v>
      </c>
      <c r="AU2982" t="s">
        <v>7000</v>
      </c>
      <c r="AY2982" t="s">
        <v>106</v>
      </c>
      <c r="AZ2982">
        <v>0</v>
      </c>
      <c r="BA2982">
        <v>0</v>
      </c>
      <c r="BD2982" s="3">
        <v>41321.661805555559</v>
      </c>
      <c r="BE2982" s="3">
        <v>41321.663888888892</v>
      </c>
      <c r="BF2982" t="s">
        <v>115</v>
      </c>
      <c r="BG2982" t="s">
        <v>115</v>
      </c>
      <c r="BH2982">
        <v>8149</v>
      </c>
      <c r="BM2982">
        <v>43550</v>
      </c>
      <c r="BR2982" t="s">
        <v>116</v>
      </c>
      <c r="BS2982" t="s">
        <v>117</v>
      </c>
      <c r="BU2982">
        <v>1</v>
      </c>
      <c r="BV2982" t="s">
        <v>118</v>
      </c>
      <c r="BX2982" t="s">
        <v>119</v>
      </c>
      <c r="BY2982" t="s">
        <v>119</v>
      </c>
      <c r="BZ2982" t="s">
        <v>119</v>
      </c>
      <c r="CA2982">
        <v>1</v>
      </c>
      <c r="CC2982" t="s">
        <v>120</v>
      </c>
      <c r="CH2982">
        <v>540</v>
      </c>
      <c r="CI2982">
        <v>40670</v>
      </c>
      <c r="CJ2982" t="s">
        <v>106</v>
      </c>
      <c r="CK2982" t="s">
        <v>106</v>
      </c>
      <c r="CL2982">
        <v>10</v>
      </c>
      <c r="CM2982" t="s">
        <v>2889</v>
      </c>
      <c r="CO2982">
        <v>124866</v>
      </c>
      <c r="CQ2982">
        <v>0</v>
      </c>
      <c r="CR2982">
        <v>0</v>
      </c>
      <c r="CS2982">
        <v>0</v>
      </c>
      <c r="CY2982" t="s">
        <v>123</v>
      </c>
      <c r="CZ2982" t="s">
        <v>124</v>
      </c>
      <c r="DD2982" t="str" cm="1">
        <f t="array" ref="DD2982">TEXT(_xlfn.SEQUENCE(1, DATEDIF(AG2982, AH2982, "m") + 1, AG2982, 30), "YYYY-APMM")</f>
        <v>2013-AP10</v>
      </c>
      <c r="DN2982">
        <f t="shared" si="92"/>
        <v>478.5</v>
      </c>
      <c r="DO2982" t="str">
        <f t="shared" si="93"/>
        <v>LABOR- SUBCONTRACTOR</v>
      </c>
    </row>
    <row r="2983" spans="1:119" x14ac:dyDescent="0.35">
      <c r="A2983" t="s">
        <v>105</v>
      </c>
      <c r="B2983">
        <v>502268</v>
      </c>
      <c r="C2983">
        <v>6359</v>
      </c>
      <c r="D2983">
        <v>124867</v>
      </c>
      <c r="E2983">
        <v>13662</v>
      </c>
      <c r="F2983">
        <v>0</v>
      </c>
      <c r="G2983" t="s">
        <v>106</v>
      </c>
      <c r="H2983" t="s">
        <v>106</v>
      </c>
      <c r="I2983" t="s">
        <v>106</v>
      </c>
      <c r="J2983" t="s">
        <v>107</v>
      </c>
      <c r="K2983" t="s">
        <v>108</v>
      </c>
      <c r="L2983" t="s">
        <v>109</v>
      </c>
      <c r="M2983" t="s">
        <v>110</v>
      </c>
      <c r="N2983" t="s">
        <v>7001</v>
      </c>
      <c r="O2983" t="s">
        <v>2938</v>
      </c>
      <c r="P2983">
        <v>8178</v>
      </c>
      <c r="Q2983">
        <v>360</v>
      </c>
      <c r="R2983">
        <v>0</v>
      </c>
      <c r="S2983">
        <v>56</v>
      </c>
      <c r="T2983">
        <v>0</v>
      </c>
      <c r="U2983">
        <v>51.95</v>
      </c>
      <c r="V2983">
        <v>51.95</v>
      </c>
      <c r="W2983">
        <v>56</v>
      </c>
      <c r="X2983">
        <v>0</v>
      </c>
      <c r="Y2983">
        <v>0</v>
      </c>
      <c r="Z2983">
        <v>0</v>
      </c>
      <c r="AD2983" s="1">
        <v>41619.333333333336</v>
      </c>
      <c r="AE2983" s="1">
        <v>41627.708333333336</v>
      </c>
      <c r="AG2983" s="1">
        <v>41567.333333333336</v>
      </c>
      <c r="AH2983" s="1">
        <v>41574.708333333336</v>
      </c>
      <c r="AI2983" s="1">
        <v>41567.333333333336</v>
      </c>
      <c r="AJ2983" s="1">
        <v>41574.708333333336</v>
      </c>
      <c r="AK2983" s="1">
        <v>41567.333333333336</v>
      </c>
      <c r="AL2983" s="1">
        <v>41574.708333333336</v>
      </c>
      <c r="AM2983" s="1">
        <v>41619.333333333336</v>
      </c>
      <c r="AN2983" s="1">
        <v>41627.708333333336</v>
      </c>
      <c r="AP2983" t="s">
        <v>113</v>
      </c>
      <c r="AU2983" t="s">
        <v>7002</v>
      </c>
      <c r="AY2983" t="s">
        <v>106</v>
      </c>
      <c r="AZ2983">
        <v>0</v>
      </c>
      <c r="BA2983">
        <v>0</v>
      </c>
      <c r="BD2983" s="3">
        <v>41321.661805555559</v>
      </c>
      <c r="BE2983" s="3">
        <v>41321.663888888892</v>
      </c>
      <c r="BF2983" t="s">
        <v>115</v>
      </c>
      <c r="BG2983" t="s">
        <v>115</v>
      </c>
      <c r="BH2983">
        <v>8149</v>
      </c>
      <c r="BM2983">
        <v>43550</v>
      </c>
      <c r="BR2983" t="s">
        <v>116</v>
      </c>
      <c r="BS2983" t="s">
        <v>117</v>
      </c>
      <c r="BU2983">
        <v>1</v>
      </c>
      <c r="BV2983" t="s">
        <v>118</v>
      </c>
      <c r="BX2983" t="s">
        <v>119</v>
      </c>
      <c r="BY2983" t="s">
        <v>119</v>
      </c>
      <c r="BZ2983" t="s">
        <v>119</v>
      </c>
      <c r="CA2983">
        <v>1</v>
      </c>
      <c r="CC2983" t="s">
        <v>120</v>
      </c>
      <c r="CH2983">
        <v>540</v>
      </c>
      <c r="CI2983">
        <v>40670</v>
      </c>
      <c r="CJ2983" t="s">
        <v>106</v>
      </c>
      <c r="CK2983" t="s">
        <v>106</v>
      </c>
      <c r="CL2983">
        <v>10</v>
      </c>
      <c r="CM2983" t="s">
        <v>2889</v>
      </c>
      <c r="CO2983">
        <v>124866</v>
      </c>
      <c r="CQ2983">
        <v>0</v>
      </c>
      <c r="CR2983">
        <v>0</v>
      </c>
      <c r="CS2983">
        <v>0</v>
      </c>
      <c r="CY2983" t="s">
        <v>123</v>
      </c>
      <c r="CZ2983" t="s">
        <v>124</v>
      </c>
      <c r="DD2983" t="str" cm="1">
        <f t="array" ref="DD2983">TEXT(_xlfn.SEQUENCE(1, DATEDIF(AG2983, AH2983, "m") + 1, AG2983, 30), "YYYY-APMM")</f>
        <v>2013-AP10</v>
      </c>
      <c r="DN2983">
        <f t="shared" si="92"/>
        <v>51.95</v>
      </c>
      <c r="DO2983" t="str">
        <f t="shared" si="93"/>
        <v>LABOR- SUBCONTRACTOR</v>
      </c>
    </row>
    <row r="2984" spans="1:119" x14ac:dyDescent="0.35">
      <c r="A2984" t="s">
        <v>105</v>
      </c>
      <c r="B2984">
        <v>502269</v>
      </c>
      <c r="C2984">
        <v>6359</v>
      </c>
      <c r="D2984">
        <v>124867</v>
      </c>
      <c r="E2984">
        <v>13662</v>
      </c>
      <c r="F2984">
        <v>0</v>
      </c>
      <c r="G2984" t="s">
        <v>106</v>
      </c>
      <c r="H2984" t="s">
        <v>106</v>
      </c>
      <c r="I2984" t="s">
        <v>106</v>
      </c>
      <c r="J2984" t="s">
        <v>107</v>
      </c>
      <c r="K2984" t="s">
        <v>108</v>
      </c>
      <c r="L2984" t="s">
        <v>109</v>
      </c>
      <c r="M2984" t="s">
        <v>110</v>
      </c>
      <c r="N2984" t="s">
        <v>7003</v>
      </c>
      <c r="O2984" t="s">
        <v>2941</v>
      </c>
      <c r="P2984">
        <v>8178</v>
      </c>
      <c r="Q2984">
        <v>408</v>
      </c>
      <c r="R2984">
        <v>56</v>
      </c>
      <c r="S2984">
        <v>56</v>
      </c>
      <c r="T2984">
        <v>0</v>
      </c>
      <c r="U2984">
        <v>433</v>
      </c>
      <c r="V2984">
        <v>433</v>
      </c>
      <c r="W2984">
        <v>56</v>
      </c>
      <c r="X2984">
        <v>0</v>
      </c>
      <c r="Y2984">
        <v>0</v>
      </c>
      <c r="Z2984">
        <v>0</v>
      </c>
      <c r="AD2984" s="1">
        <v>41618.333333333336</v>
      </c>
      <c r="AE2984" s="1">
        <v>41625.708333333336</v>
      </c>
      <c r="AG2984" s="1">
        <v>41556.333333333336</v>
      </c>
      <c r="AH2984" s="1">
        <v>41563.708333333336</v>
      </c>
      <c r="AI2984" s="1">
        <v>41556.333333333336</v>
      </c>
      <c r="AJ2984" s="1">
        <v>41563.708333333336</v>
      </c>
      <c r="AK2984" s="1">
        <v>41556.333333333336</v>
      </c>
      <c r="AL2984" s="1">
        <v>41563.708333333336</v>
      </c>
      <c r="AM2984" s="1">
        <v>41618.333333333336</v>
      </c>
      <c r="AN2984" s="1">
        <v>41625.708333333336</v>
      </c>
      <c r="AP2984" t="s">
        <v>113</v>
      </c>
      <c r="AU2984" t="s">
        <v>7004</v>
      </c>
      <c r="AY2984" t="s">
        <v>106</v>
      </c>
      <c r="AZ2984">
        <v>0</v>
      </c>
      <c r="BA2984">
        <v>0</v>
      </c>
      <c r="BD2984" s="3">
        <v>41321.661805555559</v>
      </c>
      <c r="BE2984" s="3">
        <v>41321.663888888892</v>
      </c>
      <c r="BF2984" t="s">
        <v>115</v>
      </c>
      <c r="BG2984" t="s">
        <v>115</v>
      </c>
      <c r="BH2984">
        <v>8149</v>
      </c>
      <c r="BM2984">
        <v>43550</v>
      </c>
      <c r="BR2984" t="s">
        <v>116</v>
      </c>
      <c r="BS2984" t="s">
        <v>117</v>
      </c>
      <c r="BU2984">
        <v>1</v>
      </c>
      <c r="BV2984" t="s">
        <v>118</v>
      </c>
      <c r="BX2984" t="s">
        <v>119</v>
      </c>
      <c r="BY2984" t="s">
        <v>119</v>
      </c>
      <c r="BZ2984" t="s">
        <v>119</v>
      </c>
      <c r="CA2984">
        <v>1</v>
      </c>
      <c r="CC2984" t="s">
        <v>120</v>
      </c>
      <c r="CH2984">
        <v>540</v>
      </c>
      <c r="CI2984">
        <v>40670</v>
      </c>
      <c r="CJ2984" t="s">
        <v>106</v>
      </c>
      <c r="CK2984" t="s">
        <v>106</v>
      </c>
      <c r="CL2984">
        <v>10</v>
      </c>
      <c r="CM2984" t="s">
        <v>2889</v>
      </c>
      <c r="CO2984">
        <v>124866</v>
      </c>
      <c r="CQ2984">
        <v>0</v>
      </c>
      <c r="CR2984">
        <v>0</v>
      </c>
      <c r="CS2984">
        <v>0</v>
      </c>
      <c r="CY2984" t="s">
        <v>123</v>
      </c>
      <c r="CZ2984" t="s">
        <v>124</v>
      </c>
      <c r="DD2984" t="str" cm="1">
        <f t="array" ref="DD2984">TEXT(_xlfn.SEQUENCE(1, DATEDIF(AG2984, AH2984, "m") + 1, AG2984, 30), "YYYY-APMM")</f>
        <v>2013-AP10</v>
      </c>
      <c r="DN2984">
        <f t="shared" si="92"/>
        <v>433</v>
      </c>
      <c r="DO2984" t="str">
        <f t="shared" si="93"/>
        <v>LABOR- SUBCONTRACTOR</v>
      </c>
    </row>
    <row r="2985" spans="1:119" x14ac:dyDescent="0.35">
      <c r="A2985" t="s">
        <v>105</v>
      </c>
      <c r="B2985">
        <v>502270</v>
      </c>
      <c r="C2985">
        <v>6359</v>
      </c>
      <c r="D2985">
        <v>124867</v>
      </c>
      <c r="E2985">
        <v>13662</v>
      </c>
      <c r="F2985">
        <v>0</v>
      </c>
      <c r="G2985" t="s">
        <v>106</v>
      </c>
      <c r="H2985" t="s">
        <v>106</v>
      </c>
      <c r="I2985" t="s">
        <v>106</v>
      </c>
      <c r="J2985" t="s">
        <v>107</v>
      </c>
      <c r="K2985" t="s">
        <v>108</v>
      </c>
      <c r="L2985" t="s">
        <v>109</v>
      </c>
      <c r="M2985" t="s">
        <v>110</v>
      </c>
      <c r="N2985" t="s">
        <v>7005</v>
      </c>
      <c r="O2985" t="s">
        <v>2986</v>
      </c>
      <c r="P2985">
        <v>8178</v>
      </c>
      <c r="Q2985">
        <v>448</v>
      </c>
      <c r="R2985">
        <v>0</v>
      </c>
      <c r="S2985">
        <v>40</v>
      </c>
      <c r="T2985">
        <v>0</v>
      </c>
      <c r="U2985">
        <v>137.5</v>
      </c>
      <c r="V2985">
        <v>137.5</v>
      </c>
      <c r="W2985">
        <v>40</v>
      </c>
      <c r="X2985">
        <v>0</v>
      </c>
      <c r="Y2985">
        <v>0</v>
      </c>
      <c r="Z2985">
        <v>0</v>
      </c>
      <c r="AD2985" s="1">
        <v>41641.333333333336</v>
      </c>
      <c r="AE2985" s="1">
        <v>41646.708333333336</v>
      </c>
      <c r="AG2985" s="1">
        <v>41575.333333333336</v>
      </c>
      <c r="AH2985" s="1">
        <v>41580.708333333336</v>
      </c>
      <c r="AI2985" s="1">
        <v>41575.333333333336</v>
      </c>
      <c r="AJ2985" s="1">
        <v>41580.708333333336</v>
      </c>
      <c r="AK2985" s="1">
        <v>41575.333333333336</v>
      </c>
      <c r="AL2985" s="1">
        <v>41580.708333333336</v>
      </c>
      <c r="AM2985" s="1">
        <v>41641.333333333336</v>
      </c>
      <c r="AN2985" s="1">
        <v>41646.708333333336</v>
      </c>
      <c r="AP2985" t="s">
        <v>113</v>
      </c>
      <c r="AU2985" t="s">
        <v>7006</v>
      </c>
      <c r="AY2985" t="s">
        <v>106</v>
      </c>
      <c r="AZ2985">
        <v>0</v>
      </c>
      <c r="BA2985">
        <v>0</v>
      </c>
      <c r="BD2985" s="3">
        <v>41321.661805555559</v>
      </c>
      <c r="BE2985" s="3">
        <v>41321.663888888892</v>
      </c>
      <c r="BF2985" t="s">
        <v>115</v>
      </c>
      <c r="BG2985" t="s">
        <v>115</v>
      </c>
      <c r="BH2985">
        <v>8149</v>
      </c>
      <c r="BM2985">
        <v>43550</v>
      </c>
      <c r="BR2985" t="s">
        <v>116</v>
      </c>
      <c r="BS2985" t="s">
        <v>117</v>
      </c>
      <c r="BU2985">
        <v>1</v>
      </c>
      <c r="BV2985" t="s">
        <v>118</v>
      </c>
      <c r="BX2985" t="s">
        <v>119</v>
      </c>
      <c r="BY2985" t="s">
        <v>119</v>
      </c>
      <c r="BZ2985" t="s">
        <v>119</v>
      </c>
      <c r="CA2985">
        <v>1</v>
      </c>
      <c r="CC2985" t="s">
        <v>120</v>
      </c>
      <c r="CH2985">
        <v>540</v>
      </c>
      <c r="CI2985">
        <v>40670</v>
      </c>
      <c r="CJ2985" t="s">
        <v>106</v>
      </c>
      <c r="CK2985" t="s">
        <v>106</v>
      </c>
      <c r="CL2985">
        <v>10</v>
      </c>
      <c r="CM2985" t="s">
        <v>2889</v>
      </c>
      <c r="CO2985">
        <v>124866</v>
      </c>
      <c r="CQ2985">
        <v>0</v>
      </c>
      <c r="CR2985">
        <v>0</v>
      </c>
      <c r="CS2985">
        <v>0</v>
      </c>
      <c r="CY2985" t="s">
        <v>123</v>
      </c>
      <c r="CZ2985" t="s">
        <v>124</v>
      </c>
      <c r="DD2985" t="str" cm="1">
        <f t="array" ref="DD2985">TEXT(_xlfn.SEQUENCE(1, DATEDIF(AG2985, AH2985, "m") + 1, AG2985, 30), "YYYY-APMM")</f>
        <v>2013-AP10</v>
      </c>
      <c r="DN2985">
        <f t="shared" si="92"/>
        <v>137.5</v>
      </c>
      <c r="DO2985" t="str">
        <f t="shared" si="93"/>
        <v>LABOR- SUBCONTRACTOR</v>
      </c>
    </row>
    <row r="2986" spans="1:119" x14ac:dyDescent="0.35">
      <c r="A2986" t="s">
        <v>105</v>
      </c>
      <c r="B2986">
        <v>502271</v>
      </c>
      <c r="C2986">
        <v>6359</v>
      </c>
      <c r="D2986">
        <v>124867</v>
      </c>
      <c r="E2986">
        <v>13662</v>
      </c>
      <c r="F2986">
        <v>0</v>
      </c>
      <c r="G2986" t="s">
        <v>106</v>
      </c>
      <c r="H2986" t="s">
        <v>106</v>
      </c>
      <c r="I2986" t="s">
        <v>106</v>
      </c>
      <c r="J2986" t="s">
        <v>107</v>
      </c>
      <c r="K2986" t="s">
        <v>108</v>
      </c>
      <c r="L2986" t="s">
        <v>109</v>
      </c>
      <c r="M2986" t="s">
        <v>110</v>
      </c>
      <c r="N2986" t="s">
        <v>7007</v>
      </c>
      <c r="O2986" t="s">
        <v>2902</v>
      </c>
      <c r="P2986">
        <v>8178</v>
      </c>
      <c r="Q2986">
        <v>448</v>
      </c>
      <c r="R2986">
        <v>0</v>
      </c>
      <c r="S2986">
        <v>40</v>
      </c>
      <c r="T2986">
        <v>0</v>
      </c>
      <c r="U2986">
        <v>33</v>
      </c>
      <c r="V2986">
        <v>33</v>
      </c>
      <c r="W2986">
        <v>40</v>
      </c>
      <c r="X2986">
        <v>0</v>
      </c>
      <c r="Y2986">
        <v>0</v>
      </c>
      <c r="Z2986">
        <v>0</v>
      </c>
      <c r="AD2986" s="1">
        <v>41647.333333333336</v>
      </c>
      <c r="AE2986" s="1">
        <v>41652.708333333336</v>
      </c>
      <c r="AG2986" s="1">
        <v>41581.333333333336</v>
      </c>
      <c r="AH2986" s="1">
        <v>41585.708333333336</v>
      </c>
      <c r="AI2986" s="1">
        <v>41581.333333333336</v>
      </c>
      <c r="AJ2986" s="1">
        <v>41585.708333333336</v>
      </c>
      <c r="AK2986" s="1">
        <v>41581.333333333336</v>
      </c>
      <c r="AL2986" s="1">
        <v>41585.708333333336</v>
      </c>
      <c r="AM2986" s="1">
        <v>41647.333333333336</v>
      </c>
      <c r="AN2986" s="1">
        <v>41652.708333333336</v>
      </c>
      <c r="AP2986" t="s">
        <v>113</v>
      </c>
      <c r="AU2986" t="s">
        <v>7008</v>
      </c>
      <c r="AY2986" t="s">
        <v>106</v>
      </c>
      <c r="AZ2986">
        <v>0</v>
      </c>
      <c r="BA2986">
        <v>0</v>
      </c>
      <c r="BD2986" s="3">
        <v>41321.661805555559</v>
      </c>
      <c r="BE2986" s="3">
        <v>41321.663888888892</v>
      </c>
      <c r="BF2986" t="s">
        <v>115</v>
      </c>
      <c r="BG2986" t="s">
        <v>115</v>
      </c>
      <c r="BH2986">
        <v>8149</v>
      </c>
      <c r="BM2986">
        <v>43550</v>
      </c>
      <c r="BR2986" t="s">
        <v>116</v>
      </c>
      <c r="BS2986" t="s">
        <v>117</v>
      </c>
      <c r="BU2986">
        <v>1</v>
      </c>
      <c r="BV2986" t="s">
        <v>118</v>
      </c>
      <c r="BX2986" t="s">
        <v>119</v>
      </c>
      <c r="BY2986" t="s">
        <v>119</v>
      </c>
      <c r="BZ2986" t="s">
        <v>119</v>
      </c>
      <c r="CA2986">
        <v>1</v>
      </c>
      <c r="CC2986" t="s">
        <v>120</v>
      </c>
      <c r="CH2986">
        <v>540</v>
      </c>
      <c r="CI2986">
        <v>40670</v>
      </c>
      <c r="CJ2986" t="s">
        <v>106</v>
      </c>
      <c r="CK2986" t="s">
        <v>106</v>
      </c>
      <c r="CL2986">
        <v>10</v>
      </c>
      <c r="CM2986" t="s">
        <v>2889</v>
      </c>
      <c r="CO2986">
        <v>124866</v>
      </c>
      <c r="CQ2986">
        <v>0</v>
      </c>
      <c r="CR2986">
        <v>0</v>
      </c>
      <c r="CS2986">
        <v>0</v>
      </c>
      <c r="CY2986" t="s">
        <v>123</v>
      </c>
      <c r="CZ2986" t="s">
        <v>124</v>
      </c>
      <c r="DD2986" t="str" cm="1">
        <f t="array" ref="DD2986">TEXT(_xlfn.SEQUENCE(1, DATEDIF(AG2986, AH2986, "m") + 1, AG2986, 30), "YYYY-APMM")</f>
        <v>2013-AP11</v>
      </c>
      <c r="DN2986">
        <f t="shared" si="92"/>
        <v>33</v>
      </c>
      <c r="DO2986" t="str">
        <f t="shared" si="93"/>
        <v>LABOR- SUBCONTRACTOR</v>
      </c>
    </row>
    <row r="2987" spans="1:119" x14ac:dyDescent="0.35">
      <c r="A2987" t="s">
        <v>105</v>
      </c>
      <c r="B2987">
        <v>502272</v>
      </c>
      <c r="C2987">
        <v>6359</v>
      </c>
      <c r="D2987">
        <v>124867</v>
      </c>
      <c r="E2987">
        <v>13662</v>
      </c>
      <c r="F2987">
        <v>0</v>
      </c>
      <c r="G2987" t="s">
        <v>106</v>
      </c>
      <c r="H2987" t="s">
        <v>106</v>
      </c>
      <c r="I2987" t="s">
        <v>106</v>
      </c>
      <c r="J2987" t="s">
        <v>107</v>
      </c>
      <c r="K2987" t="s">
        <v>108</v>
      </c>
      <c r="L2987" t="s">
        <v>109</v>
      </c>
      <c r="M2987" t="s">
        <v>110</v>
      </c>
      <c r="N2987" t="s">
        <v>7009</v>
      </c>
      <c r="O2987" t="s">
        <v>2947</v>
      </c>
      <c r="P2987">
        <v>8178</v>
      </c>
      <c r="Q2987">
        <v>576</v>
      </c>
      <c r="R2987">
        <v>120</v>
      </c>
      <c r="S2987">
        <v>40</v>
      </c>
      <c r="T2987">
        <v>0</v>
      </c>
      <c r="U2987">
        <v>74.25</v>
      </c>
      <c r="V2987">
        <v>74.25</v>
      </c>
      <c r="W2987">
        <v>40</v>
      </c>
      <c r="X2987">
        <v>0</v>
      </c>
      <c r="Y2987">
        <v>0</v>
      </c>
      <c r="Z2987">
        <v>0</v>
      </c>
      <c r="AD2987" s="1">
        <v>41672.333333333336</v>
      </c>
      <c r="AE2987" s="1">
        <v>41676.708333333336</v>
      </c>
      <c r="AG2987" s="1">
        <v>41587.333333333336</v>
      </c>
      <c r="AH2987" s="1">
        <v>41591.708333333336</v>
      </c>
      <c r="AI2987" s="1">
        <v>41587.333333333336</v>
      </c>
      <c r="AJ2987" s="1">
        <v>41591.708333333336</v>
      </c>
      <c r="AK2987" s="1">
        <v>41587.333333333336</v>
      </c>
      <c r="AL2987" s="1">
        <v>41591.708333333336</v>
      </c>
      <c r="AM2987" s="1">
        <v>41672.333333333336</v>
      </c>
      <c r="AN2987" s="1">
        <v>41676.708333333336</v>
      </c>
      <c r="AP2987" t="s">
        <v>113</v>
      </c>
      <c r="AU2987" t="s">
        <v>7010</v>
      </c>
      <c r="AY2987" t="s">
        <v>106</v>
      </c>
      <c r="AZ2987">
        <v>0</v>
      </c>
      <c r="BA2987">
        <v>0</v>
      </c>
      <c r="BD2987" s="3">
        <v>41321.661805555559</v>
      </c>
      <c r="BE2987" s="3">
        <v>41321.663888888892</v>
      </c>
      <c r="BF2987" t="s">
        <v>115</v>
      </c>
      <c r="BG2987" t="s">
        <v>115</v>
      </c>
      <c r="BH2987">
        <v>8149</v>
      </c>
      <c r="BM2987">
        <v>43550</v>
      </c>
      <c r="BR2987" t="s">
        <v>116</v>
      </c>
      <c r="BS2987" t="s">
        <v>117</v>
      </c>
      <c r="BU2987">
        <v>1</v>
      </c>
      <c r="BV2987" t="s">
        <v>118</v>
      </c>
      <c r="BX2987" t="s">
        <v>119</v>
      </c>
      <c r="BY2987" t="s">
        <v>119</v>
      </c>
      <c r="BZ2987" t="s">
        <v>119</v>
      </c>
      <c r="CA2987">
        <v>1</v>
      </c>
      <c r="CC2987" t="s">
        <v>120</v>
      </c>
      <c r="CH2987">
        <v>540</v>
      </c>
      <c r="CI2987">
        <v>40670</v>
      </c>
      <c r="CJ2987" t="s">
        <v>106</v>
      </c>
      <c r="CK2987" t="s">
        <v>106</v>
      </c>
      <c r="CL2987">
        <v>10</v>
      </c>
      <c r="CM2987" t="s">
        <v>2889</v>
      </c>
      <c r="CO2987">
        <v>124866</v>
      </c>
      <c r="CQ2987">
        <v>0</v>
      </c>
      <c r="CR2987">
        <v>0</v>
      </c>
      <c r="CS2987">
        <v>0</v>
      </c>
      <c r="CY2987" t="s">
        <v>123</v>
      </c>
      <c r="CZ2987" t="s">
        <v>124</v>
      </c>
      <c r="DD2987" t="str" cm="1">
        <f t="array" ref="DD2987">TEXT(_xlfn.SEQUENCE(1, DATEDIF(AG2987, AH2987, "m") + 1, AG2987, 30), "YYYY-APMM")</f>
        <v>2013-AP11</v>
      </c>
      <c r="DN2987">
        <f t="shared" si="92"/>
        <v>74.25</v>
      </c>
      <c r="DO2987" t="str">
        <f t="shared" si="93"/>
        <v>LABOR- SUBCONTRACTOR</v>
      </c>
    </row>
    <row r="2988" spans="1:119" x14ac:dyDescent="0.35">
      <c r="A2988" t="s">
        <v>105</v>
      </c>
      <c r="B2988">
        <v>502273</v>
      </c>
      <c r="C2988">
        <v>6359</v>
      </c>
      <c r="D2988">
        <v>124867</v>
      </c>
      <c r="E2988">
        <v>13662</v>
      </c>
      <c r="F2988">
        <v>0</v>
      </c>
      <c r="G2988" t="s">
        <v>106</v>
      </c>
      <c r="H2988" t="s">
        <v>106</v>
      </c>
      <c r="I2988" t="s">
        <v>106</v>
      </c>
      <c r="J2988" t="s">
        <v>107</v>
      </c>
      <c r="K2988" t="s">
        <v>108</v>
      </c>
      <c r="L2988" t="s">
        <v>109</v>
      </c>
      <c r="M2988" t="s">
        <v>110</v>
      </c>
      <c r="N2988" t="s">
        <v>7011</v>
      </c>
      <c r="O2988" t="s">
        <v>2887</v>
      </c>
      <c r="P2988">
        <v>8178</v>
      </c>
      <c r="Q2988">
        <v>424</v>
      </c>
      <c r="R2988">
        <v>0</v>
      </c>
      <c r="S2988">
        <v>80</v>
      </c>
      <c r="T2988">
        <v>0</v>
      </c>
      <c r="U2988">
        <v>264</v>
      </c>
      <c r="V2988">
        <v>264</v>
      </c>
      <c r="W2988">
        <v>80</v>
      </c>
      <c r="X2988">
        <v>0</v>
      </c>
      <c r="Y2988">
        <v>0</v>
      </c>
      <c r="Z2988">
        <v>0</v>
      </c>
      <c r="AD2988" s="1">
        <v>41653.333333333336</v>
      </c>
      <c r="AE2988" s="1">
        <v>41664.708333333336</v>
      </c>
      <c r="AG2988" s="1">
        <v>41590.333333333336</v>
      </c>
      <c r="AH2988" s="1">
        <v>41601.708333333336</v>
      </c>
      <c r="AI2988" s="1">
        <v>41590.333333333336</v>
      </c>
      <c r="AJ2988" s="1">
        <v>41601.708333333336</v>
      </c>
      <c r="AK2988" s="1">
        <v>41590.333333333336</v>
      </c>
      <c r="AL2988" s="1">
        <v>41601.708333333336</v>
      </c>
      <c r="AM2988" s="1">
        <v>41653.333333333336</v>
      </c>
      <c r="AN2988" s="1">
        <v>41664.708333333336</v>
      </c>
      <c r="AP2988" t="s">
        <v>113</v>
      </c>
      <c r="AU2988" t="s">
        <v>7012</v>
      </c>
      <c r="AY2988" t="s">
        <v>106</v>
      </c>
      <c r="AZ2988">
        <v>0</v>
      </c>
      <c r="BA2988">
        <v>0</v>
      </c>
      <c r="BD2988" s="3">
        <v>41321.661805555559</v>
      </c>
      <c r="BE2988" s="3">
        <v>41321.663888888892</v>
      </c>
      <c r="BF2988" t="s">
        <v>115</v>
      </c>
      <c r="BG2988" t="s">
        <v>115</v>
      </c>
      <c r="BH2988">
        <v>8149</v>
      </c>
      <c r="BM2988">
        <v>43550</v>
      </c>
      <c r="BR2988" t="s">
        <v>116</v>
      </c>
      <c r="BS2988" t="s">
        <v>117</v>
      </c>
      <c r="BU2988">
        <v>1</v>
      </c>
      <c r="BV2988" t="s">
        <v>118</v>
      </c>
      <c r="BX2988" t="s">
        <v>119</v>
      </c>
      <c r="BY2988" t="s">
        <v>119</v>
      </c>
      <c r="BZ2988" t="s">
        <v>119</v>
      </c>
      <c r="CA2988">
        <v>1</v>
      </c>
      <c r="CC2988" t="s">
        <v>120</v>
      </c>
      <c r="CH2988">
        <v>540</v>
      </c>
      <c r="CI2988">
        <v>40670</v>
      </c>
      <c r="CJ2988" t="s">
        <v>106</v>
      </c>
      <c r="CK2988" t="s">
        <v>106</v>
      </c>
      <c r="CL2988">
        <v>10</v>
      </c>
      <c r="CM2988" t="s">
        <v>2889</v>
      </c>
      <c r="CO2988">
        <v>124866</v>
      </c>
      <c r="CQ2988">
        <v>0</v>
      </c>
      <c r="CR2988">
        <v>0</v>
      </c>
      <c r="CS2988">
        <v>0</v>
      </c>
      <c r="CY2988" t="s">
        <v>123</v>
      </c>
      <c r="CZ2988" t="s">
        <v>124</v>
      </c>
      <c r="DD2988" t="str" cm="1">
        <f t="array" ref="DD2988">TEXT(_xlfn.SEQUENCE(1, DATEDIF(AG2988, AH2988, "m") + 1, AG2988, 30), "YYYY-APMM")</f>
        <v>2013-AP11</v>
      </c>
      <c r="DN2988">
        <f t="shared" si="92"/>
        <v>264</v>
      </c>
      <c r="DO2988" t="str">
        <f t="shared" si="93"/>
        <v>LABOR- SUBCONTRACTOR</v>
      </c>
    </row>
    <row r="2989" spans="1:119" x14ac:dyDescent="0.35">
      <c r="A2989" t="s">
        <v>105</v>
      </c>
      <c r="B2989">
        <v>502274</v>
      </c>
      <c r="C2989">
        <v>6359</v>
      </c>
      <c r="D2989">
        <v>124867</v>
      </c>
      <c r="E2989">
        <v>13662</v>
      </c>
      <c r="F2989">
        <v>0</v>
      </c>
      <c r="G2989" t="s">
        <v>106</v>
      </c>
      <c r="H2989" t="s">
        <v>106</v>
      </c>
      <c r="I2989" t="s">
        <v>106</v>
      </c>
      <c r="J2989" t="s">
        <v>107</v>
      </c>
      <c r="K2989" t="s">
        <v>108</v>
      </c>
      <c r="L2989" t="s">
        <v>109</v>
      </c>
      <c r="M2989" t="s">
        <v>110</v>
      </c>
      <c r="N2989" t="s">
        <v>7013</v>
      </c>
      <c r="O2989" t="s">
        <v>2891</v>
      </c>
      <c r="P2989">
        <v>8171</v>
      </c>
      <c r="Q2989">
        <v>456</v>
      </c>
      <c r="R2989">
        <v>0</v>
      </c>
      <c r="S2989">
        <v>56</v>
      </c>
      <c r="T2989">
        <v>0</v>
      </c>
      <c r="U2989">
        <v>44</v>
      </c>
      <c r="V2989">
        <v>44</v>
      </c>
      <c r="W2989">
        <v>56</v>
      </c>
      <c r="X2989">
        <v>0</v>
      </c>
      <c r="Y2989">
        <v>0</v>
      </c>
      <c r="Z2989">
        <v>0</v>
      </c>
      <c r="AD2989" s="1">
        <v>41669.333333333336</v>
      </c>
      <c r="AE2989" s="1">
        <v>41676.708333333336</v>
      </c>
      <c r="AG2989" s="1">
        <v>41602.333333333336</v>
      </c>
      <c r="AH2989" s="1">
        <v>41609.708333333336</v>
      </c>
      <c r="AI2989" s="1">
        <v>41602.333333333336</v>
      </c>
      <c r="AJ2989" s="1">
        <v>41609.708333333336</v>
      </c>
      <c r="AK2989" s="1">
        <v>41602.333333333336</v>
      </c>
      <c r="AL2989" s="1">
        <v>41609.708333333336</v>
      </c>
      <c r="AM2989" s="1">
        <v>41669.333333333336</v>
      </c>
      <c r="AN2989" s="1">
        <v>41676.708333333336</v>
      </c>
      <c r="AP2989" t="s">
        <v>113</v>
      </c>
      <c r="AU2989" t="s">
        <v>7014</v>
      </c>
      <c r="AY2989" t="s">
        <v>106</v>
      </c>
      <c r="AZ2989">
        <v>0</v>
      </c>
      <c r="BA2989">
        <v>0</v>
      </c>
      <c r="BD2989" s="3">
        <v>41321.661805555559</v>
      </c>
      <c r="BE2989" s="3">
        <v>41321.663888888892</v>
      </c>
      <c r="BF2989" t="s">
        <v>115</v>
      </c>
      <c r="BG2989" t="s">
        <v>115</v>
      </c>
      <c r="BH2989">
        <v>8149</v>
      </c>
      <c r="BM2989">
        <v>43480</v>
      </c>
      <c r="BR2989" t="s">
        <v>2893</v>
      </c>
      <c r="BS2989" t="s">
        <v>2894</v>
      </c>
      <c r="BU2989">
        <v>1</v>
      </c>
      <c r="BV2989" t="s">
        <v>118</v>
      </c>
      <c r="BX2989" t="s">
        <v>119</v>
      </c>
      <c r="BY2989" t="s">
        <v>119</v>
      </c>
      <c r="BZ2989" t="s">
        <v>119</v>
      </c>
      <c r="CA2989">
        <v>1</v>
      </c>
      <c r="CC2989" t="s">
        <v>120</v>
      </c>
      <c r="CH2989">
        <v>540</v>
      </c>
      <c r="CI2989">
        <v>40670</v>
      </c>
      <c r="CJ2989" t="s">
        <v>106</v>
      </c>
      <c r="CK2989" t="s">
        <v>106</v>
      </c>
      <c r="CL2989">
        <v>10</v>
      </c>
      <c r="CM2989" t="s">
        <v>2889</v>
      </c>
      <c r="CO2989">
        <v>124866</v>
      </c>
      <c r="CQ2989">
        <v>0</v>
      </c>
      <c r="CR2989">
        <v>0</v>
      </c>
      <c r="CS2989">
        <v>0</v>
      </c>
      <c r="CY2989" t="s">
        <v>123</v>
      </c>
      <c r="CZ2989" t="s">
        <v>124</v>
      </c>
      <c r="DD2989" t="str" cm="1">
        <f t="array" ref="DD2989">TEXT(_xlfn.SEQUENCE(1, DATEDIF(AG2989, AH2989, "m") + 1, AG2989, 30), "YYYY-APMM")</f>
        <v>2013-AP11</v>
      </c>
      <c r="DN2989">
        <f t="shared" si="92"/>
        <v>44</v>
      </c>
      <c r="DO2989" t="str">
        <f t="shared" si="93"/>
        <v>GRANITE MASON SK</v>
      </c>
    </row>
    <row r="2990" spans="1:119" x14ac:dyDescent="0.35">
      <c r="A2990" t="s">
        <v>105</v>
      </c>
      <c r="B2990">
        <v>502275</v>
      </c>
      <c r="C2990">
        <v>6359</v>
      </c>
      <c r="D2990">
        <v>124867</v>
      </c>
      <c r="E2990">
        <v>13662</v>
      </c>
      <c r="F2990">
        <v>0</v>
      </c>
      <c r="G2990" t="s">
        <v>106</v>
      </c>
      <c r="H2990" t="s">
        <v>106</v>
      </c>
      <c r="I2990" t="s">
        <v>106</v>
      </c>
      <c r="J2990" t="s">
        <v>107</v>
      </c>
      <c r="K2990" t="s">
        <v>108</v>
      </c>
      <c r="L2990" t="s">
        <v>109</v>
      </c>
      <c r="M2990" t="s">
        <v>110</v>
      </c>
      <c r="N2990" t="s">
        <v>7015</v>
      </c>
      <c r="O2990" t="s">
        <v>7016</v>
      </c>
      <c r="P2990">
        <v>8178</v>
      </c>
      <c r="Q2990">
        <v>464</v>
      </c>
      <c r="R2990">
        <v>0</v>
      </c>
      <c r="S2990">
        <v>56</v>
      </c>
      <c r="T2990">
        <v>0</v>
      </c>
      <c r="U2990">
        <v>16</v>
      </c>
      <c r="V2990">
        <v>16</v>
      </c>
      <c r="W2990">
        <v>56</v>
      </c>
      <c r="X2990">
        <v>0</v>
      </c>
      <c r="Y2990">
        <v>0</v>
      </c>
      <c r="Z2990">
        <v>0</v>
      </c>
      <c r="AD2990" s="1">
        <v>41671.333333333336</v>
      </c>
      <c r="AE2990" s="1">
        <v>41678.708333333336</v>
      </c>
      <c r="AG2990" s="1">
        <v>41602.333333333336</v>
      </c>
      <c r="AH2990" s="1">
        <v>41609.708333333336</v>
      </c>
      <c r="AI2990" s="1">
        <v>41602.333333333336</v>
      </c>
      <c r="AJ2990" s="1">
        <v>41609.708333333336</v>
      </c>
      <c r="AK2990" s="1">
        <v>41602.333333333336</v>
      </c>
      <c r="AL2990" s="1">
        <v>41609.708333333336</v>
      </c>
      <c r="AM2990" s="1">
        <v>41671.333333333336</v>
      </c>
      <c r="AN2990" s="1">
        <v>41678.708333333336</v>
      </c>
      <c r="AP2990" t="s">
        <v>113</v>
      </c>
      <c r="AU2990" t="s">
        <v>7017</v>
      </c>
      <c r="AY2990" t="s">
        <v>106</v>
      </c>
      <c r="AZ2990">
        <v>0</v>
      </c>
      <c r="BA2990">
        <v>0</v>
      </c>
      <c r="BD2990" s="3">
        <v>41321.661805555559</v>
      </c>
      <c r="BE2990" s="3">
        <v>41321.663888888892</v>
      </c>
      <c r="BF2990" t="s">
        <v>115</v>
      </c>
      <c r="BG2990" t="s">
        <v>115</v>
      </c>
      <c r="BH2990">
        <v>8149</v>
      </c>
      <c r="BM2990">
        <v>43550</v>
      </c>
      <c r="BR2990" t="s">
        <v>116</v>
      </c>
      <c r="BS2990" t="s">
        <v>117</v>
      </c>
      <c r="BU2990">
        <v>1</v>
      </c>
      <c r="BV2990" t="s">
        <v>118</v>
      </c>
      <c r="BX2990" t="s">
        <v>119</v>
      </c>
      <c r="BY2990" t="s">
        <v>119</v>
      </c>
      <c r="BZ2990" t="s">
        <v>119</v>
      </c>
      <c r="CA2990">
        <v>1</v>
      </c>
      <c r="CC2990" t="s">
        <v>120</v>
      </c>
      <c r="CH2990">
        <v>540</v>
      </c>
      <c r="CI2990">
        <v>40670</v>
      </c>
      <c r="CJ2990" t="s">
        <v>106</v>
      </c>
      <c r="CK2990" t="s">
        <v>106</v>
      </c>
      <c r="CL2990">
        <v>10</v>
      </c>
      <c r="CM2990" t="s">
        <v>2889</v>
      </c>
      <c r="CO2990">
        <v>124866</v>
      </c>
      <c r="CQ2990">
        <v>0</v>
      </c>
      <c r="CR2990">
        <v>0</v>
      </c>
      <c r="CS2990">
        <v>0</v>
      </c>
      <c r="CY2990" t="s">
        <v>123</v>
      </c>
      <c r="CZ2990" t="s">
        <v>124</v>
      </c>
      <c r="DD2990" t="str" cm="1">
        <f t="array" ref="DD2990">TEXT(_xlfn.SEQUENCE(1, DATEDIF(AG2990, AH2990, "m") + 1, AG2990, 30), "YYYY-APMM")</f>
        <v>2013-AP11</v>
      </c>
      <c r="DN2990">
        <f t="shared" si="92"/>
        <v>16</v>
      </c>
      <c r="DO2990" t="str">
        <f t="shared" si="93"/>
        <v>LABOR- SUBCONTRACTOR</v>
      </c>
    </row>
    <row r="2991" spans="1:119" x14ac:dyDescent="0.35">
      <c r="A2991" t="s">
        <v>105</v>
      </c>
      <c r="B2991">
        <v>502276</v>
      </c>
      <c r="C2991">
        <v>6359</v>
      </c>
      <c r="D2991">
        <v>124867</v>
      </c>
      <c r="E2991">
        <v>13662</v>
      </c>
      <c r="F2991">
        <v>0</v>
      </c>
      <c r="G2991" t="s">
        <v>106</v>
      </c>
      <c r="H2991" t="s">
        <v>106</v>
      </c>
      <c r="I2991" t="s">
        <v>106</v>
      </c>
      <c r="J2991" t="s">
        <v>107</v>
      </c>
      <c r="K2991" t="s">
        <v>108</v>
      </c>
      <c r="L2991" t="s">
        <v>109</v>
      </c>
      <c r="M2991" t="s">
        <v>110</v>
      </c>
      <c r="N2991" t="s">
        <v>7018</v>
      </c>
      <c r="O2991" t="s">
        <v>2899</v>
      </c>
      <c r="P2991">
        <v>8178</v>
      </c>
      <c r="Q2991">
        <v>464</v>
      </c>
      <c r="R2991">
        <v>144</v>
      </c>
      <c r="S2991">
        <v>56</v>
      </c>
      <c r="T2991">
        <v>0</v>
      </c>
      <c r="U2991">
        <v>1378.85</v>
      </c>
      <c r="V2991">
        <v>1378.85</v>
      </c>
      <c r="W2991">
        <v>56</v>
      </c>
      <c r="X2991">
        <v>0</v>
      </c>
      <c r="Y2991">
        <v>0</v>
      </c>
      <c r="Z2991">
        <v>0</v>
      </c>
      <c r="AD2991" s="1">
        <v>41679.333333333336</v>
      </c>
      <c r="AE2991" s="1">
        <v>41687.708333333336</v>
      </c>
      <c r="AG2991" s="1">
        <v>41610.333333333336</v>
      </c>
      <c r="AH2991" s="1">
        <v>41617.708333333336</v>
      </c>
      <c r="AI2991" s="1">
        <v>41610.333333333336</v>
      </c>
      <c r="AJ2991" s="1">
        <v>41617.708333333336</v>
      </c>
      <c r="AK2991" s="1">
        <v>41610.333333333336</v>
      </c>
      <c r="AL2991" s="1">
        <v>41617.708333333336</v>
      </c>
      <c r="AM2991" s="1">
        <v>41679.333333333336</v>
      </c>
      <c r="AN2991" s="1">
        <v>41687.708333333336</v>
      </c>
      <c r="AP2991" t="s">
        <v>113</v>
      </c>
      <c r="AU2991" t="s">
        <v>7019</v>
      </c>
      <c r="AY2991" t="s">
        <v>106</v>
      </c>
      <c r="AZ2991">
        <v>0</v>
      </c>
      <c r="BA2991">
        <v>0</v>
      </c>
      <c r="BD2991" s="3">
        <v>41321.661805555559</v>
      </c>
      <c r="BE2991" s="3">
        <v>41321.663888888892</v>
      </c>
      <c r="BF2991" t="s">
        <v>115</v>
      </c>
      <c r="BG2991" t="s">
        <v>115</v>
      </c>
      <c r="BH2991">
        <v>8149</v>
      </c>
      <c r="BM2991">
        <v>43550</v>
      </c>
      <c r="BR2991" t="s">
        <v>116</v>
      </c>
      <c r="BS2991" t="s">
        <v>117</v>
      </c>
      <c r="BU2991">
        <v>1</v>
      </c>
      <c r="BV2991" t="s">
        <v>118</v>
      </c>
      <c r="BX2991" t="s">
        <v>119</v>
      </c>
      <c r="BY2991" t="s">
        <v>119</v>
      </c>
      <c r="BZ2991" t="s">
        <v>119</v>
      </c>
      <c r="CA2991">
        <v>1</v>
      </c>
      <c r="CC2991" t="s">
        <v>120</v>
      </c>
      <c r="CH2991">
        <v>540</v>
      </c>
      <c r="CI2991">
        <v>40670</v>
      </c>
      <c r="CJ2991" t="s">
        <v>106</v>
      </c>
      <c r="CK2991" t="s">
        <v>106</v>
      </c>
      <c r="CL2991">
        <v>10</v>
      </c>
      <c r="CM2991" t="s">
        <v>2889</v>
      </c>
      <c r="CO2991">
        <v>124866</v>
      </c>
      <c r="CQ2991">
        <v>0</v>
      </c>
      <c r="CR2991">
        <v>0</v>
      </c>
      <c r="CS2991">
        <v>0</v>
      </c>
      <c r="CY2991" t="s">
        <v>123</v>
      </c>
      <c r="CZ2991" t="s">
        <v>124</v>
      </c>
      <c r="DD2991" t="str" cm="1">
        <f t="array" ref="DD2991">TEXT(_xlfn.SEQUENCE(1, DATEDIF(AG2991, AH2991, "m") + 1, AG2991, 30), "YYYY-APMM")</f>
        <v>2013-AP12</v>
      </c>
      <c r="DN2991">
        <f t="shared" si="92"/>
        <v>1378.85</v>
      </c>
      <c r="DO2991" t="str">
        <f t="shared" si="93"/>
        <v>LABOR- SUBCONTRACTOR</v>
      </c>
    </row>
    <row r="2992" spans="1:119" x14ac:dyDescent="0.35">
      <c r="A2992" t="s">
        <v>105</v>
      </c>
      <c r="B2992">
        <v>502277</v>
      </c>
      <c r="C2992">
        <v>6359</v>
      </c>
      <c r="D2992">
        <v>124868</v>
      </c>
      <c r="E2992">
        <v>13662</v>
      </c>
      <c r="F2992">
        <v>0</v>
      </c>
      <c r="G2992" t="s">
        <v>106</v>
      </c>
      <c r="H2992" t="s">
        <v>106</v>
      </c>
      <c r="I2992" t="s">
        <v>106</v>
      </c>
      <c r="J2992" t="s">
        <v>107</v>
      </c>
      <c r="K2992" t="s">
        <v>108</v>
      </c>
      <c r="L2992" t="s">
        <v>109</v>
      </c>
      <c r="M2992" t="s">
        <v>110</v>
      </c>
      <c r="N2992" t="s">
        <v>7020</v>
      </c>
      <c r="O2992" t="s">
        <v>2905</v>
      </c>
      <c r="P2992">
        <v>8168</v>
      </c>
      <c r="Q2992">
        <v>0</v>
      </c>
      <c r="R2992">
        <v>0</v>
      </c>
      <c r="S2992">
        <v>48</v>
      </c>
      <c r="T2992">
        <v>0</v>
      </c>
      <c r="U2992">
        <v>1850</v>
      </c>
      <c r="V2992">
        <v>1850</v>
      </c>
      <c r="W2992">
        <v>48</v>
      </c>
      <c r="X2992">
        <v>0</v>
      </c>
      <c r="Y2992">
        <v>0</v>
      </c>
      <c r="Z2992">
        <v>0</v>
      </c>
      <c r="AD2992" s="1">
        <v>41539.333333333336</v>
      </c>
      <c r="AE2992" s="1">
        <v>41545.708333333336</v>
      </c>
      <c r="AG2992" s="1">
        <v>41539.333333333336</v>
      </c>
      <c r="AH2992" s="1">
        <v>41545.708333333336</v>
      </c>
      <c r="AI2992" s="1">
        <v>41539.333333333336</v>
      </c>
      <c r="AJ2992" s="1">
        <v>41545.708333333336</v>
      </c>
      <c r="AK2992" s="1">
        <v>41539.333333333336</v>
      </c>
      <c r="AL2992" s="1">
        <v>41545.708333333336</v>
      </c>
      <c r="AM2992" s="1">
        <v>41539.333333333336</v>
      </c>
      <c r="AN2992" s="1">
        <v>41545.708333333336</v>
      </c>
      <c r="AP2992" t="s">
        <v>113</v>
      </c>
      <c r="AU2992" t="s">
        <v>7021</v>
      </c>
      <c r="AY2992" t="s">
        <v>106</v>
      </c>
      <c r="AZ2992">
        <v>0</v>
      </c>
      <c r="BA2992">
        <v>0</v>
      </c>
      <c r="BD2992" s="3">
        <v>41321.661805555559</v>
      </c>
      <c r="BE2992" s="3">
        <v>41321.663888888892</v>
      </c>
      <c r="BF2992" t="s">
        <v>115</v>
      </c>
      <c r="BG2992" t="s">
        <v>115</v>
      </c>
      <c r="BH2992">
        <v>8149</v>
      </c>
      <c r="BM2992">
        <v>43450</v>
      </c>
      <c r="BR2992" t="s">
        <v>1309</v>
      </c>
      <c r="BS2992" t="s">
        <v>1310</v>
      </c>
      <c r="BU2992">
        <v>1</v>
      </c>
      <c r="BV2992" t="s">
        <v>118</v>
      </c>
      <c r="BX2992" t="s">
        <v>119</v>
      </c>
      <c r="BY2992" t="s">
        <v>119</v>
      </c>
      <c r="BZ2992" t="s">
        <v>119</v>
      </c>
      <c r="CA2992">
        <v>1</v>
      </c>
      <c r="CC2992" t="s">
        <v>120</v>
      </c>
      <c r="CH2992">
        <v>540</v>
      </c>
      <c r="CI2992">
        <v>40680</v>
      </c>
      <c r="CJ2992" t="s">
        <v>106</v>
      </c>
      <c r="CK2992" t="s">
        <v>106</v>
      </c>
      <c r="CL2992">
        <v>15</v>
      </c>
      <c r="CM2992" t="s">
        <v>2963</v>
      </c>
      <c r="CO2992">
        <v>124866</v>
      </c>
      <c r="CQ2992">
        <v>0</v>
      </c>
      <c r="CR2992">
        <v>0</v>
      </c>
      <c r="CS2992">
        <v>0</v>
      </c>
      <c r="CY2992" t="s">
        <v>123</v>
      </c>
      <c r="CZ2992" t="s">
        <v>124</v>
      </c>
      <c r="DD2992" t="str" cm="1">
        <f t="array" ref="DD2992">TEXT(_xlfn.SEQUENCE(1, DATEDIF(AG2992, AH2992, "m") + 1, AG2992, 30), "YYYY-APMM")</f>
        <v>2013-AP09</v>
      </c>
      <c r="DN2992">
        <f t="shared" si="92"/>
        <v>1850</v>
      </c>
      <c r="DO2992" t="str">
        <f t="shared" si="93"/>
        <v>BLOCK MASON SK</v>
      </c>
    </row>
    <row r="2993" spans="1:119" x14ac:dyDescent="0.35">
      <c r="A2993" t="s">
        <v>105</v>
      </c>
      <c r="B2993">
        <v>502278</v>
      </c>
      <c r="C2993">
        <v>6359</v>
      </c>
      <c r="D2993">
        <v>124868</v>
      </c>
      <c r="E2993">
        <v>13662</v>
      </c>
      <c r="F2993">
        <v>0</v>
      </c>
      <c r="G2993" t="s">
        <v>106</v>
      </c>
      <c r="H2993" t="s">
        <v>106</v>
      </c>
      <c r="I2993" t="s">
        <v>106</v>
      </c>
      <c r="J2993" t="s">
        <v>107</v>
      </c>
      <c r="K2993" t="s">
        <v>108</v>
      </c>
      <c r="L2993" t="s">
        <v>109</v>
      </c>
      <c r="M2993" t="s">
        <v>110</v>
      </c>
      <c r="N2993" t="s">
        <v>7022</v>
      </c>
      <c r="O2993" t="s">
        <v>2908</v>
      </c>
      <c r="P2993">
        <v>8169</v>
      </c>
      <c r="Q2993">
        <v>64</v>
      </c>
      <c r="R2993">
        <v>0</v>
      </c>
      <c r="S2993">
        <v>56</v>
      </c>
      <c r="T2993">
        <v>0</v>
      </c>
      <c r="U2993">
        <v>1837.5</v>
      </c>
      <c r="V2993">
        <v>1837.5</v>
      </c>
      <c r="W2993">
        <v>56</v>
      </c>
      <c r="X2993">
        <v>0</v>
      </c>
      <c r="Y2993">
        <v>0</v>
      </c>
      <c r="Z2993">
        <v>0</v>
      </c>
      <c r="AD2993" s="1">
        <v>41561.333333333336</v>
      </c>
      <c r="AE2993" s="1">
        <v>41570.708333333336</v>
      </c>
      <c r="AG2993" s="1">
        <v>41552.333333333336</v>
      </c>
      <c r="AH2993" s="1">
        <v>41559.708333333336</v>
      </c>
      <c r="AI2993" s="1">
        <v>41552.333333333336</v>
      </c>
      <c r="AJ2993" s="1">
        <v>41559.708333333336</v>
      </c>
      <c r="AK2993" s="1">
        <v>41552.333333333336</v>
      </c>
      <c r="AL2993" s="1">
        <v>41559.708333333336</v>
      </c>
      <c r="AM2993" s="1">
        <v>41561.333333333336</v>
      </c>
      <c r="AN2993" s="1">
        <v>41570.708333333336</v>
      </c>
      <c r="AP2993" t="s">
        <v>113</v>
      </c>
      <c r="AU2993" t="s">
        <v>7023</v>
      </c>
      <c r="AY2993" t="s">
        <v>106</v>
      </c>
      <c r="AZ2993">
        <v>0</v>
      </c>
      <c r="BA2993">
        <v>0</v>
      </c>
      <c r="BD2993" s="3">
        <v>41321.661805555559</v>
      </c>
      <c r="BE2993" s="3">
        <v>41321.663888888892</v>
      </c>
      <c r="BF2993" t="s">
        <v>115</v>
      </c>
      <c r="BG2993" t="s">
        <v>115</v>
      </c>
      <c r="BH2993">
        <v>8149</v>
      </c>
      <c r="BM2993">
        <v>43460</v>
      </c>
      <c r="BR2993" t="s">
        <v>2848</v>
      </c>
      <c r="BS2993" t="s">
        <v>2849</v>
      </c>
      <c r="BU2993">
        <v>1</v>
      </c>
      <c r="BV2993" t="s">
        <v>118</v>
      </c>
      <c r="BX2993" t="s">
        <v>119</v>
      </c>
      <c r="BY2993" t="s">
        <v>119</v>
      </c>
      <c r="BZ2993" t="s">
        <v>119</v>
      </c>
      <c r="CA2993">
        <v>1</v>
      </c>
      <c r="CC2993" t="s">
        <v>120</v>
      </c>
      <c r="CH2993">
        <v>540</v>
      </c>
      <c r="CI2993">
        <v>40680</v>
      </c>
      <c r="CJ2993" t="s">
        <v>106</v>
      </c>
      <c r="CK2993" t="s">
        <v>106</v>
      </c>
      <c r="CL2993">
        <v>15</v>
      </c>
      <c r="CM2993" t="s">
        <v>2963</v>
      </c>
      <c r="CO2993">
        <v>124866</v>
      </c>
      <c r="CQ2993">
        <v>0</v>
      </c>
      <c r="CR2993">
        <v>0</v>
      </c>
      <c r="CS2993">
        <v>0</v>
      </c>
      <c r="CY2993" t="s">
        <v>123</v>
      </c>
      <c r="CZ2993" t="s">
        <v>124</v>
      </c>
      <c r="DD2993" t="str" cm="1">
        <f t="array" ref="DD2993">TEXT(_xlfn.SEQUENCE(1, DATEDIF(AG2993, AH2993, "m") + 1, AG2993, 30), "YYYY-APMM")</f>
        <v>2013-AP10</v>
      </c>
      <c r="DN2993">
        <f t="shared" si="92"/>
        <v>1837.5</v>
      </c>
      <c r="DO2993" t="str">
        <f t="shared" si="93"/>
        <v>PLASTER MASON SK</v>
      </c>
    </row>
    <row r="2994" spans="1:119" x14ac:dyDescent="0.35">
      <c r="A2994" t="s">
        <v>105</v>
      </c>
      <c r="B2994">
        <v>502279</v>
      </c>
      <c r="C2994">
        <v>6359</v>
      </c>
      <c r="D2994">
        <v>124868</v>
      </c>
      <c r="E2994">
        <v>13662</v>
      </c>
      <c r="F2994">
        <v>0</v>
      </c>
      <c r="G2994" t="s">
        <v>106</v>
      </c>
      <c r="H2994" t="s">
        <v>106</v>
      </c>
      <c r="I2994" t="s">
        <v>106</v>
      </c>
      <c r="J2994" t="s">
        <v>107</v>
      </c>
      <c r="K2994" t="s">
        <v>108</v>
      </c>
      <c r="L2994" t="s">
        <v>109</v>
      </c>
      <c r="M2994" t="s">
        <v>110</v>
      </c>
      <c r="N2994" t="s">
        <v>7024</v>
      </c>
      <c r="O2994" t="s">
        <v>2911</v>
      </c>
      <c r="P2994">
        <v>8164</v>
      </c>
      <c r="Q2994">
        <v>176</v>
      </c>
      <c r="R2994">
        <v>0</v>
      </c>
      <c r="S2994">
        <v>56</v>
      </c>
      <c r="T2994">
        <v>0</v>
      </c>
      <c r="U2994">
        <v>343.75</v>
      </c>
      <c r="V2994">
        <v>343.75</v>
      </c>
      <c r="W2994">
        <v>56</v>
      </c>
      <c r="X2994">
        <v>0</v>
      </c>
      <c r="Y2994">
        <v>0</v>
      </c>
      <c r="Z2994">
        <v>0</v>
      </c>
      <c r="AD2994" s="1">
        <v>41583.333333333336</v>
      </c>
      <c r="AE2994" s="1">
        <v>41590.708333333336</v>
      </c>
      <c r="AG2994" s="1">
        <v>41555.333333333336</v>
      </c>
      <c r="AH2994" s="1">
        <v>41562.708333333336</v>
      </c>
      <c r="AI2994" s="1">
        <v>41555.333333333336</v>
      </c>
      <c r="AJ2994" s="1">
        <v>41562.708333333336</v>
      </c>
      <c r="AK2994" s="1">
        <v>41555.333333333336</v>
      </c>
      <c r="AL2994" s="1">
        <v>41562.708333333336</v>
      </c>
      <c r="AM2994" s="1">
        <v>41583.333333333336</v>
      </c>
      <c r="AN2994" s="1">
        <v>41590.708333333336</v>
      </c>
      <c r="AP2994" t="s">
        <v>113</v>
      </c>
      <c r="AU2994" t="s">
        <v>7025</v>
      </c>
      <c r="AY2994" t="s">
        <v>106</v>
      </c>
      <c r="AZ2994">
        <v>0</v>
      </c>
      <c r="BA2994">
        <v>0</v>
      </c>
      <c r="BD2994" s="3">
        <v>41321.661805555559</v>
      </c>
      <c r="BE2994" s="3">
        <v>41321.663888888892</v>
      </c>
      <c r="BF2994" t="s">
        <v>115</v>
      </c>
      <c r="BG2994" t="s">
        <v>115</v>
      </c>
      <c r="BH2994">
        <v>8149</v>
      </c>
      <c r="BM2994">
        <v>43410</v>
      </c>
      <c r="BR2994" t="s">
        <v>2865</v>
      </c>
      <c r="BS2994" t="s">
        <v>2866</v>
      </c>
      <c r="BU2994">
        <v>1</v>
      </c>
      <c r="BV2994" t="s">
        <v>118</v>
      </c>
      <c r="BX2994" t="s">
        <v>119</v>
      </c>
      <c r="BY2994" t="s">
        <v>119</v>
      </c>
      <c r="BZ2994" t="s">
        <v>119</v>
      </c>
      <c r="CA2994">
        <v>1</v>
      </c>
      <c r="CC2994" t="s">
        <v>120</v>
      </c>
      <c r="CH2994">
        <v>540</v>
      </c>
      <c r="CI2994">
        <v>40680</v>
      </c>
      <c r="CJ2994" t="s">
        <v>106</v>
      </c>
      <c r="CK2994" t="s">
        <v>106</v>
      </c>
      <c r="CL2994">
        <v>15</v>
      </c>
      <c r="CM2994" t="s">
        <v>2963</v>
      </c>
      <c r="CO2994">
        <v>124866</v>
      </c>
      <c r="CQ2994">
        <v>0</v>
      </c>
      <c r="CR2994">
        <v>0</v>
      </c>
      <c r="CS2994">
        <v>0</v>
      </c>
      <c r="CY2994" t="s">
        <v>123</v>
      </c>
      <c r="CZ2994" t="s">
        <v>124</v>
      </c>
      <c r="DD2994" t="str" cm="1">
        <f t="array" ref="DD2994">TEXT(_xlfn.SEQUENCE(1, DATEDIF(AG2994, AH2994, "m") + 1, AG2994, 30), "YYYY-APMM")</f>
        <v>2013-AP10</v>
      </c>
      <c r="DN2994">
        <f t="shared" si="92"/>
        <v>343.75</v>
      </c>
      <c r="DO2994" t="str">
        <f t="shared" si="93"/>
        <v>SCREED MASON SK</v>
      </c>
    </row>
    <row r="2995" spans="1:119" x14ac:dyDescent="0.35">
      <c r="A2995" t="s">
        <v>105</v>
      </c>
      <c r="B2995">
        <v>502280</v>
      </c>
      <c r="C2995">
        <v>6359</v>
      </c>
      <c r="D2995">
        <v>124868</v>
      </c>
      <c r="E2995">
        <v>13662</v>
      </c>
      <c r="F2995">
        <v>0</v>
      </c>
      <c r="G2995" t="s">
        <v>106</v>
      </c>
      <c r="H2995" t="s">
        <v>106</v>
      </c>
      <c r="I2995" t="s">
        <v>106</v>
      </c>
      <c r="J2995" t="s">
        <v>107</v>
      </c>
      <c r="K2995" t="s">
        <v>108</v>
      </c>
      <c r="L2995" t="s">
        <v>109</v>
      </c>
      <c r="M2995" t="s">
        <v>110</v>
      </c>
      <c r="N2995" t="s">
        <v>7026</v>
      </c>
      <c r="O2995" t="s">
        <v>2914</v>
      </c>
      <c r="P2995">
        <v>8178</v>
      </c>
      <c r="Q2995">
        <v>176</v>
      </c>
      <c r="R2995">
        <v>0</v>
      </c>
      <c r="S2995">
        <v>40</v>
      </c>
      <c r="T2995">
        <v>0</v>
      </c>
      <c r="U2995">
        <v>194.25</v>
      </c>
      <c r="V2995">
        <v>194.25</v>
      </c>
      <c r="W2995">
        <v>40</v>
      </c>
      <c r="X2995">
        <v>0</v>
      </c>
      <c r="Y2995">
        <v>0</v>
      </c>
      <c r="Z2995">
        <v>0</v>
      </c>
      <c r="AD2995" s="1">
        <v>41587.333333333336</v>
      </c>
      <c r="AE2995" s="1">
        <v>41591.708333333336</v>
      </c>
      <c r="AG2995" s="1">
        <v>41559.333333333336</v>
      </c>
      <c r="AH2995" s="1">
        <v>41563.708333333336</v>
      </c>
      <c r="AI2995" s="1">
        <v>41559.333333333336</v>
      </c>
      <c r="AJ2995" s="1">
        <v>41563.708333333336</v>
      </c>
      <c r="AK2995" s="1">
        <v>41559.333333333336</v>
      </c>
      <c r="AL2995" s="1">
        <v>41563.708333333336</v>
      </c>
      <c r="AM2995" s="1">
        <v>41587.333333333336</v>
      </c>
      <c r="AN2995" s="1">
        <v>41591.708333333336</v>
      </c>
      <c r="AP2995" t="s">
        <v>113</v>
      </c>
      <c r="AU2995" t="s">
        <v>7027</v>
      </c>
      <c r="AY2995" t="s">
        <v>106</v>
      </c>
      <c r="AZ2995">
        <v>0</v>
      </c>
      <c r="BA2995">
        <v>0</v>
      </c>
      <c r="BD2995" s="3">
        <v>41321.661805555559</v>
      </c>
      <c r="BE2995" s="3">
        <v>41321.663888888892</v>
      </c>
      <c r="BF2995" t="s">
        <v>115</v>
      </c>
      <c r="BG2995" t="s">
        <v>115</v>
      </c>
      <c r="BH2995">
        <v>8149</v>
      </c>
      <c r="BM2995">
        <v>43550</v>
      </c>
      <c r="BR2995" t="s">
        <v>116</v>
      </c>
      <c r="BS2995" t="s">
        <v>117</v>
      </c>
      <c r="BU2995">
        <v>1</v>
      </c>
      <c r="BV2995" t="s">
        <v>118</v>
      </c>
      <c r="BX2995" t="s">
        <v>119</v>
      </c>
      <c r="BY2995" t="s">
        <v>119</v>
      </c>
      <c r="BZ2995" t="s">
        <v>119</v>
      </c>
      <c r="CA2995">
        <v>1</v>
      </c>
      <c r="CC2995" t="s">
        <v>120</v>
      </c>
      <c r="CH2995">
        <v>540</v>
      </c>
      <c r="CI2995">
        <v>40680</v>
      </c>
      <c r="CJ2995" t="s">
        <v>106</v>
      </c>
      <c r="CK2995" t="s">
        <v>106</v>
      </c>
      <c r="CL2995">
        <v>15</v>
      </c>
      <c r="CM2995" t="s">
        <v>2963</v>
      </c>
      <c r="CO2995">
        <v>124866</v>
      </c>
      <c r="CQ2995">
        <v>0</v>
      </c>
      <c r="CR2995">
        <v>0</v>
      </c>
      <c r="CS2995">
        <v>0</v>
      </c>
      <c r="CY2995" t="s">
        <v>123</v>
      </c>
      <c r="CZ2995" t="s">
        <v>124</v>
      </c>
      <c r="DD2995" t="str" cm="1">
        <f t="array" ref="DD2995">TEXT(_xlfn.SEQUENCE(1, DATEDIF(AG2995, AH2995, "m") + 1, AG2995, 30), "YYYY-APMM")</f>
        <v>2013-AP10</v>
      </c>
      <c r="DN2995">
        <f t="shared" si="92"/>
        <v>194.25</v>
      </c>
      <c r="DO2995" t="str">
        <f t="shared" si="93"/>
        <v>LABOR- SUBCONTRACTOR</v>
      </c>
    </row>
    <row r="2996" spans="1:119" x14ac:dyDescent="0.35">
      <c r="A2996" t="s">
        <v>105</v>
      </c>
      <c r="B2996">
        <v>502281</v>
      </c>
      <c r="C2996">
        <v>6359</v>
      </c>
      <c r="D2996">
        <v>124868</v>
      </c>
      <c r="E2996">
        <v>13662</v>
      </c>
      <c r="F2996">
        <v>0</v>
      </c>
      <c r="G2996" t="s">
        <v>106</v>
      </c>
      <c r="H2996" t="s">
        <v>106</v>
      </c>
      <c r="I2996" t="s">
        <v>106</v>
      </c>
      <c r="J2996" t="s">
        <v>107</v>
      </c>
      <c r="K2996" t="s">
        <v>108</v>
      </c>
      <c r="L2996" t="s">
        <v>109</v>
      </c>
      <c r="M2996" t="s">
        <v>110</v>
      </c>
      <c r="N2996" t="s">
        <v>7028</v>
      </c>
      <c r="O2996" t="s">
        <v>2917</v>
      </c>
      <c r="P2996">
        <v>8178</v>
      </c>
      <c r="Q2996">
        <v>224</v>
      </c>
      <c r="R2996">
        <v>32</v>
      </c>
      <c r="S2996">
        <v>40</v>
      </c>
      <c r="T2996">
        <v>0</v>
      </c>
      <c r="U2996">
        <v>1436</v>
      </c>
      <c r="V2996">
        <v>1436</v>
      </c>
      <c r="W2996">
        <v>40</v>
      </c>
      <c r="X2996">
        <v>0</v>
      </c>
      <c r="Y2996">
        <v>0</v>
      </c>
      <c r="Z2996">
        <v>0</v>
      </c>
      <c r="AD2996" s="1">
        <v>41603.333333333336</v>
      </c>
      <c r="AE2996" s="1">
        <v>41608.708333333336</v>
      </c>
      <c r="AG2996" s="1">
        <v>41570.333333333336</v>
      </c>
      <c r="AH2996" s="1">
        <v>41575.708333333336</v>
      </c>
      <c r="AI2996" s="1">
        <v>41570.333333333336</v>
      </c>
      <c r="AJ2996" s="1">
        <v>41575.708333333336</v>
      </c>
      <c r="AK2996" s="1">
        <v>41570.333333333336</v>
      </c>
      <c r="AL2996" s="1">
        <v>41575.708333333336</v>
      </c>
      <c r="AM2996" s="1">
        <v>41603.333333333336</v>
      </c>
      <c r="AN2996" s="1">
        <v>41608.708333333336</v>
      </c>
      <c r="AP2996" t="s">
        <v>113</v>
      </c>
      <c r="AU2996" t="s">
        <v>7029</v>
      </c>
      <c r="AY2996" t="s">
        <v>106</v>
      </c>
      <c r="AZ2996">
        <v>0</v>
      </c>
      <c r="BA2996">
        <v>0</v>
      </c>
      <c r="BD2996" s="3">
        <v>41321.661805555559</v>
      </c>
      <c r="BE2996" s="3">
        <v>41321.663888888892</v>
      </c>
      <c r="BF2996" t="s">
        <v>115</v>
      </c>
      <c r="BG2996" t="s">
        <v>115</v>
      </c>
      <c r="BH2996">
        <v>8149</v>
      </c>
      <c r="BM2996">
        <v>43550</v>
      </c>
      <c r="BR2996" t="s">
        <v>116</v>
      </c>
      <c r="BS2996" t="s">
        <v>117</v>
      </c>
      <c r="BU2996">
        <v>1</v>
      </c>
      <c r="BV2996" t="s">
        <v>118</v>
      </c>
      <c r="BX2996" t="s">
        <v>119</v>
      </c>
      <c r="BY2996" t="s">
        <v>119</v>
      </c>
      <c r="BZ2996" t="s">
        <v>119</v>
      </c>
      <c r="CA2996">
        <v>1</v>
      </c>
      <c r="CC2996" t="s">
        <v>120</v>
      </c>
      <c r="CH2996">
        <v>540</v>
      </c>
      <c r="CI2996">
        <v>40680</v>
      </c>
      <c r="CJ2996" t="s">
        <v>106</v>
      </c>
      <c r="CK2996" t="s">
        <v>106</v>
      </c>
      <c r="CL2996">
        <v>15</v>
      </c>
      <c r="CM2996" t="s">
        <v>2963</v>
      </c>
      <c r="CO2996">
        <v>124866</v>
      </c>
      <c r="CQ2996">
        <v>0</v>
      </c>
      <c r="CR2996">
        <v>0</v>
      </c>
      <c r="CS2996">
        <v>0</v>
      </c>
      <c r="CY2996" t="s">
        <v>123</v>
      </c>
      <c r="CZ2996" t="s">
        <v>124</v>
      </c>
      <c r="DD2996" t="str" cm="1">
        <f t="array" ref="DD2996">TEXT(_xlfn.SEQUENCE(1, DATEDIF(AG2996, AH2996, "m") + 1, AG2996, 30), "YYYY-APMM")</f>
        <v>2013-AP10</v>
      </c>
      <c r="DN2996">
        <f t="shared" si="92"/>
        <v>1436</v>
      </c>
      <c r="DO2996" t="str">
        <f t="shared" si="93"/>
        <v>LABOR- SUBCONTRACTOR</v>
      </c>
    </row>
    <row r="2997" spans="1:119" x14ac:dyDescent="0.35">
      <c r="A2997" t="s">
        <v>105</v>
      </c>
      <c r="B2997">
        <v>502282</v>
      </c>
      <c r="C2997">
        <v>6359</v>
      </c>
      <c r="D2997">
        <v>124868</v>
      </c>
      <c r="E2997">
        <v>13662</v>
      </c>
      <c r="F2997">
        <v>0</v>
      </c>
      <c r="G2997" t="s">
        <v>106</v>
      </c>
      <c r="H2997" t="s">
        <v>106</v>
      </c>
      <c r="I2997" t="s">
        <v>106</v>
      </c>
      <c r="J2997" t="s">
        <v>107</v>
      </c>
      <c r="K2997" t="s">
        <v>108</v>
      </c>
      <c r="L2997" t="s">
        <v>109</v>
      </c>
      <c r="M2997" t="s">
        <v>110</v>
      </c>
      <c r="N2997" t="s">
        <v>7030</v>
      </c>
      <c r="O2997" t="s">
        <v>2920</v>
      </c>
      <c r="P2997">
        <v>8170</v>
      </c>
      <c r="Q2997">
        <v>192</v>
      </c>
      <c r="R2997">
        <v>0</v>
      </c>
      <c r="S2997">
        <v>48</v>
      </c>
      <c r="T2997">
        <v>0</v>
      </c>
      <c r="U2997">
        <v>868.75</v>
      </c>
      <c r="V2997">
        <v>868.75</v>
      </c>
      <c r="W2997">
        <v>48</v>
      </c>
      <c r="X2997">
        <v>0</v>
      </c>
      <c r="Y2997">
        <v>0</v>
      </c>
      <c r="Z2997">
        <v>0</v>
      </c>
      <c r="AD2997" s="1">
        <v>41595.333333333336</v>
      </c>
      <c r="AE2997" s="1">
        <v>41601.708333333336</v>
      </c>
      <c r="AG2997" s="1">
        <v>41567.333333333336</v>
      </c>
      <c r="AH2997" s="1">
        <v>41573.708333333336</v>
      </c>
      <c r="AI2997" s="1">
        <v>41567.333333333336</v>
      </c>
      <c r="AJ2997" s="1">
        <v>41573.708333333336</v>
      </c>
      <c r="AK2997" s="1">
        <v>41567.333333333336</v>
      </c>
      <c r="AL2997" s="1">
        <v>41573.708333333336</v>
      </c>
      <c r="AM2997" s="1">
        <v>41595.333333333336</v>
      </c>
      <c r="AN2997" s="1">
        <v>41601.708333333336</v>
      </c>
      <c r="AP2997" t="s">
        <v>113</v>
      </c>
      <c r="AU2997" t="s">
        <v>7031</v>
      </c>
      <c r="AY2997" t="s">
        <v>106</v>
      </c>
      <c r="AZ2997">
        <v>0</v>
      </c>
      <c r="BA2997">
        <v>0</v>
      </c>
      <c r="BD2997" s="3">
        <v>41321.661805555559</v>
      </c>
      <c r="BE2997" s="3">
        <v>41321.663888888892</v>
      </c>
      <c r="BF2997" t="s">
        <v>115</v>
      </c>
      <c r="BG2997" t="s">
        <v>115</v>
      </c>
      <c r="BH2997">
        <v>8149</v>
      </c>
      <c r="BM2997">
        <v>43470</v>
      </c>
      <c r="BR2997" t="s">
        <v>2854</v>
      </c>
      <c r="BS2997" t="s">
        <v>2855</v>
      </c>
      <c r="BU2997">
        <v>1</v>
      </c>
      <c r="BV2997" t="s">
        <v>118</v>
      </c>
      <c r="BX2997" t="s">
        <v>119</v>
      </c>
      <c r="BY2997" t="s">
        <v>119</v>
      </c>
      <c r="BZ2997" t="s">
        <v>119</v>
      </c>
      <c r="CA2997">
        <v>1</v>
      </c>
      <c r="CC2997" t="s">
        <v>120</v>
      </c>
      <c r="CH2997">
        <v>540</v>
      </c>
      <c r="CI2997">
        <v>40680</v>
      </c>
      <c r="CJ2997" t="s">
        <v>106</v>
      </c>
      <c r="CK2997" t="s">
        <v>106</v>
      </c>
      <c r="CL2997">
        <v>15</v>
      </c>
      <c r="CM2997" t="s">
        <v>2963</v>
      </c>
      <c r="CO2997">
        <v>124866</v>
      </c>
      <c r="CQ2997">
        <v>0</v>
      </c>
      <c r="CR2997">
        <v>0</v>
      </c>
      <c r="CS2997">
        <v>0</v>
      </c>
      <c r="CY2997" t="s">
        <v>123</v>
      </c>
      <c r="CZ2997" t="s">
        <v>124</v>
      </c>
      <c r="DD2997" t="str" cm="1">
        <f t="array" ref="DD2997">TEXT(_xlfn.SEQUENCE(1, DATEDIF(AG2997, AH2997, "m") + 1, AG2997, 30), "YYYY-APMM")</f>
        <v>2013-AP10</v>
      </c>
      <c r="DN2997">
        <f t="shared" si="92"/>
        <v>868.75</v>
      </c>
      <c r="DO2997" t="str">
        <f t="shared" si="93"/>
        <v>TILE MASON SK</v>
      </c>
    </row>
    <row r="2998" spans="1:119" x14ac:dyDescent="0.35">
      <c r="A2998" t="s">
        <v>105</v>
      </c>
      <c r="B2998">
        <v>502283</v>
      </c>
      <c r="C2998">
        <v>6359</v>
      </c>
      <c r="D2998">
        <v>124868</v>
      </c>
      <c r="E2998">
        <v>13662</v>
      </c>
      <c r="F2998">
        <v>0</v>
      </c>
      <c r="G2998" t="s">
        <v>106</v>
      </c>
      <c r="H2998" t="s">
        <v>106</v>
      </c>
      <c r="I2998" t="s">
        <v>106</v>
      </c>
      <c r="J2998" t="s">
        <v>107</v>
      </c>
      <c r="K2998" t="s">
        <v>108</v>
      </c>
      <c r="L2998" t="s">
        <v>109</v>
      </c>
      <c r="M2998" t="s">
        <v>110</v>
      </c>
      <c r="N2998" t="s">
        <v>7032</v>
      </c>
      <c r="O2998" t="s">
        <v>2923</v>
      </c>
      <c r="P2998">
        <v>8170</v>
      </c>
      <c r="Q2998">
        <v>192</v>
      </c>
      <c r="R2998">
        <v>0</v>
      </c>
      <c r="S2998">
        <v>48</v>
      </c>
      <c r="T2998">
        <v>0</v>
      </c>
      <c r="U2998">
        <v>597.25</v>
      </c>
      <c r="V2998">
        <v>597.25</v>
      </c>
      <c r="W2998">
        <v>48</v>
      </c>
      <c r="X2998">
        <v>0</v>
      </c>
      <c r="Y2998">
        <v>0</v>
      </c>
      <c r="Z2998">
        <v>0</v>
      </c>
      <c r="AD2998" s="1">
        <v>41602.333333333336</v>
      </c>
      <c r="AE2998" s="1">
        <v>41608.708333333336</v>
      </c>
      <c r="AG2998" s="1">
        <v>41574.333333333336</v>
      </c>
      <c r="AH2998" s="1">
        <v>41580.708333333336</v>
      </c>
      <c r="AI2998" s="1">
        <v>41574.333333333336</v>
      </c>
      <c r="AJ2998" s="1">
        <v>41580.708333333336</v>
      </c>
      <c r="AK2998" s="1">
        <v>41574.333333333336</v>
      </c>
      <c r="AL2998" s="1">
        <v>41580.708333333336</v>
      </c>
      <c r="AM2998" s="1">
        <v>41602.333333333336</v>
      </c>
      <c r="AN2998" s="1">
        <v>41608.708333333336</v>
      </c>
      <c r="AP2998" t="s">
        <v>113</v>
      </c>
      <c r="AU2998" t="s">
        <v>7033</v>
      </c>
      <c r="AY2998" t="s">
        <v>106</v>
      </c>
      <c r="AZ2998">
        <v>0</v>
      </c>
      <c r="BA2998">
        <v>0</v>
      </c>
      <c r="BD2998" s="3">
        <v>41321.661805555559</v>
      </c>
      <c r="BE2998" s="3">
        <v>41321.663888888892</v>
      </c>
      <c r="BF2998" t="s">
        <v>115</v>
      </c>
      <c r="BG2998" t="s">
        <v>115</v>
      </c>
      <c r="BH2998">
        <v>8149</v>
      </c>
      <c r="BM2998">
        <v>43470</v>
      </c>
      <c r="BR2998" t="s">
        <v>2854</v>
      </c>
      <c r="BS2998" t="s">
        <v>2855</v>
      </c>
      <c r="BU2998">
        <v>1</v>
      </c>
      <c r="BV2998" t="s">
        <v>118</v>
      </c>
      <c r="BX2998" t="s">
        <v>119</v>
      </c>
      <c r="BY2998" t="s">
        <v>119</v>
      </c>
      <c r="BZ2998" t="s">
        <v>119</v>
      </c>
      <c r="CA2998">
        <v>1</v>
      </c>
      <c r="CC2998" t="s">
        <v>120</v>
      </c>
      <c r="CH2998">
        <v>540</v>
      </c>
      <c r="CI2998">
        <v>40680</v>
      </c>
      <c r="CJ2998" t="s">
        <v>106</v>
      </c>
      <c r="CK2998" t="s">
        <v>106</v>
      </c>
      <c r="CL2998">
        <v>15</v>
      </c>
      <c r="CM2998" t="s">
        <v>2963</v>
      </c>
      <c r="CO2998">
        <v>124866</v>
      </c>
      <c r="CQ2998">
        <v>0</v>
      </c>
      <c r="CR2998">
        <v>0</v>
      </c>
      <c r="CS2998">
        <v>0</v>
      </c>
      <c r="CY2998" t="s">
        <v>123</v>
      </c>
      <c r="CZ2998" t="s">
        <v>124</v>
      </c>
      <c r="DD2998" t="str" cm="1">
        <f t="array" ref="DD2998">TEXT(_xlfn.SEQUENCE(1, DATEDIF(AG2998, AH2998, "m") + 1, AG2998, 30), "YYYY-APMM")</f>
        <v>2013-AP10</v>
      </c>
      <c r="DN2998">
        <f t="shared" si="92"/>
        <v>597.25</v>
      </c>
      <c r="DO2998" t="str">
        <f t="shared" si="93"/>
        <v>TILE MASON SK</v>
      </c>
    </row>
    <row r="2999" spans="1:119" x14ac:dyDescent="0.35">
      <c r="A2999" t="s">
        <v>105</v>
      </c>
      <c r="B2999">
        <v>502284</v>
      </c>
      <c r="C2999">
        <v>6359</v>
      </c>
      <c r="D2999">
        <v>124868</v>
      </c>
      <c r="E2999">
        <v>13662</v>
      </c>
      <c r="F2999">
        <v>0</v>
      </c>
      <c r="G2999" t="s">
        <v>106</v>
      </c>
      <c r="H2999" t="s">
        <v>106</v>
      </c>
      <c r="I2999" t="s">
        <v>106</v>
      </c>
      <c r="J2999" t="s">
        <v>107</v>
      </c>
      <c r="K2999" t="s">
        <v>108</v>
      </c>
      <c r="L2999" t="s">
        <v>109</v>
      </c>
      <c r="M2999" t="s">
        <v>110</v>
      </c>
      <c r="N2999" t="s">
        <v>7034</v>
      </c>
      <c r="O2999" t="s">
        <v>2929</v>
      </c>
      <c r="P2999">
        <v>8177</v>
      </c>
      <c r="Q2999">
        <v>352</v>
      </c>
      <c r="R2999">
        <v>0</v>
      </c>
      <c r="S2999">
        <v>40</v>
      </c>
      <c r="T2999">
        <v>0</v>
      </c>
      <c r="U2999">
        <v>275</v>
      </c>
      <c r="V2999">
        <v>275</v>
      </c>
      <c r="W2999">
        <v>40</v>
      </c>
      <c r="X2999">
        <v>0</v>
      </c>
      <c r="Y2999">
        <v>0</v>
      </c>
      <c r="Z2999">
        <v>0</v>
      </c>
      <c r="AD2999" s="1">
        <v>41633.333333333336</v>
      </c>
      <c r="AE2999" s="1">
        <v>41638.708333333336</v>
      </c>
      <c r="AG2999" s="1">
        <v>41581.333333333336</v>
      </c>
      <c r="AH2999" s="1">
        <v>41585.708333333336</v>
      </c>
      <c r="AI2999" s="1">
        <v>41581.333333333336</v>
      </c>
      <c r="AJ2999" s="1">
        <v>41585.708333333336</v>
      </c>
      <c r="AK2999" s="1">
        <v>41581.333333333336</v>
      </c>
      <c r="AL2999" s="1">
        <v>41585.708333333336</v>
      </c>
      <c r="AM2999" s="1">
        <v>41633.333333333336</v>
      </c>
      <c r="AN2999" s="1">
        <v>41638.708333333336</v>
      </c>
      <c r="AP2999" t="s">
        <v>113</v>
      </c>
      <c r="AU2999" t="s">
        <v>7035</v>
      </c>
      <c r="AY2999" t="s">
        <v>106</v>
      </c>
      <c r="AZ2999">
        <v>0</v>
      </c>
      <c r="BA2999">
        <v>0</v>
      </c>
      <c r="BD2999" s="3">
        <v>41321.661805555559</v>
      </c>
      <c r="BE2999" s="3">
        <v>41321.663888888892</v>
      </c>
      <c r="BF2999" t="s">
        <v>115</v>
      </c>
      <c r="BG2999" t="s">
        <v>115</v>
      </c>
      <c r="BH2999">
        <v>8149</v>
      </c>
      <c r="BM2999">
        <v>43540</v>
      </c>
      <c r="BR2999" t="s">
        <v>1299</v>
      </c>
      <c r="BS2999" t="s">
        <v>1300</v>
      </c>
      <c r="BU2999">
        <v>1</v>
      </c>
      <c r="BV2999" t="s">
        <v>118</v>
      </c>
      <c r="BX2999" t="s">
        <v>119</v>
      </c>
      <c r="BY2999" t="s">
        <v>119</v>
      </c>
      <c r="BZ2999" t="s">
        <v>119</v>
      </c>
      <c r="CA2999">
        <v>1</v>
      </c>
      <c r="CC2999" t="s">
        <v>120</v>
      </c>
      <c r="CH2999">
        <v>540</v>
      </c>
      <c r="CI2999">
        <v>40680</v>
      </c>
      <c r="CJ2999" t="s">
        <v>106</v>
      </c>
      <c r="CK2999" t="s">
        <v>106</v>
      </c>
      <c r="CL2999">
        <v>15</v>
      </c>
      <c r="CM2999" t="s">
        <v>2963</v>
      </c>
      <c r="CO2999">
        <v>124866</v>
      </c>
      <c r="CQ2999">
        <v>0</v>
      </c>
      <c r="CR2999">
        <v>0</v>
      </c>
      <c r="CS2999">
        <v>0</v>
      </c>
      <c r="CY2999" t="s">
        <v>123</v>
      </c>
      <c r="CZ2999" t="s">
        <v>124</v>
      </c>
      <c r="DD2999" t="str" cm="1">
        <f t="array" ref="DD2999">TEXT(_xlfn.SEQUENCE(1, DATEDIF(AG2999, AH2999, "m") + 1, AG2999, 30), "YYYY-APMM")</f>
        <v>2013-AP11</v>
      </c>
      <c r="DN2999">
        <f t="shared" si="92"/>
        <v>275</v>
      </c>
      <c r="DO2999" t="str">
        <f t="shared" si="93"/>
        <v>LABOR - CIVIL</v>
      </c>
    </row>
    <row r="3000" spans="1:119" x14ac:dyDescent="0.35">
      <c r="A3000" t="s">
        <v>105</v>
      </c>
      <c r="B3000">
        <v>502285</v>
      </c>
      <c r="C3000">
        <v>6359</v>
      </c>
      <c r="D3000">
        <v>124868</v>
      </c>
      <c r="E3000">
        <v>13662</v>
      </c>
      <c r="F3000">
        <v>0</v>
      </c>
      <c r="G3000" t="s">
        <v>106</v>
      </c>
      <c r="H3000" t="s">
        <v>106</v>
      </c>
      <c r="I3000" t="s">
        <v>106</v>
      </c>
      <c r="J3000" t="s">
        <v>107</v>
      </c>
      <c r="K3000" t="s">
        <v>108</v>
      </c>
      <c r="L3000" t="s">
        <v>109</v>
      </c>
      <c r="M3000" t="s">
        <v>110</v>
      </c>
      <c r="N3000" t="s">
        <v>7036</v>
      </c>
      <c r="O3000" t="s">
        <v>2932</v>
      </c>
      <c r="P3000">
        <v>8177</v>
      </c>
      <c r="Q3000">
        <v>296</v>
      </c>
      <c r="R3000">
        <v>56</v>
      </c>
      <c r="S3000">
        <v>56</v>
      </c>
      <c r="T3000">
        <v>0</v>
      </c>
      <c r="U3000">
        <v>275</v>
      </c>
      <c r="V3000">
        <v>275</v>
      </c>
      <c r="W3000">
        <v>56</v>
      </c>
      <c r="X3000">
        <v>0</v>
      </c>
      <c r="Y3000">
        <v>0</v>
      </c>
      <c r="Z3000">
        <v>0</v>
      </c>
      <c r="AD3000" s="1">
        <v>41624.333333333336</v>
      </c>
      <c r="AE3000" s="1">
        <v>41632.708333333336</v>
      </c>
      <c r="AG3000" s="1">
        <v>41581.333333333336</v>
      </c>
      <c r="AH3000" s="1">
        <v>41588.708333333336</v>
      </c>
      <c r="AI3000" s="1">
        <v>41581.333333333336</v>
      </c>
      <c r="AJ3000" s="1">
        <v>41588.708333333336</v>
      </c>
      <c r="AK3000" s="1">
        <v>41581.333333333336</v>
      </c>
      <c r="AL3000" s="1">
        <v>41588.708333333336</v>
      </c>
      <c r="AM3000" s="1">
        <v>41624.333333333336</v>
      </c>
      <c r="AN3000" s="1">
        <v>41632.708333333336</v>
      </c>
      <c r="AP3000" t="s">
        <v>113</v>
      </c>
      <c r="AU3000" t="s">
        <v>7037</v>
      </c>
      <c r="AY3000" t="s">
        <v>106</v>
      </c>
      <c r="AZ3000">
        <v>0</v>
      </c>
      <c r="BA3000">
        <v>0</v>
      </c>
      <c r="BD3000" s="3">
        <v>41321.661805555559</v>
      </c>
      <c r="BE3000" s="3">
        <v>41321.663888888892</v>
      </c>
      <c r="BF3000" t="s">
        <v>115</v>
      </c>
      <c r="BG3000" t="s">
        <v>115</v>
      </c>
      <c r="BH3000">
        <v>8149</v>
      </c>
      <c r="BM3000">
        <v>43540</v>
      </c>
      <c r="BR3000" t="s">
        <v>1299</v>
      </c>
      <c r="BS3000" t="s">
        <v>1300</v>
      </c>
      <c r="BU3000">
        <v>1</v>
      </c>
      <c r="BV3000" t="s">
        <v>118</v>
      </c>
      <c r="BX3000" t="s">
        <v>119</v>
      </c>
      <c r="BY3000" t="s">
        <v>119</v>
      </c>
      <c r="BZ3000" t="s">
        <v>119</v>
      </c>
      <c r="CA3000">
        <v>1</v>
      </c>
      <c r="CC3000" t="s">
        <v>120</v>
      </c>
      <c r="CH3000">
        <v>540</v>
      </c>
      <c r="CI3000">
        <v>40680</v>
      </c>
      <c r="CJ3000" t="s">
        <v>106</v>
      </c>
      <c r="CK3000" t="s">
        <v>106</v>
      </c>
      <c r="CL3000">
        <v>15</v>
      </c>
      <c r="CM3000" t="s">
        <v>2963</v>
      </c>
      <c r="CO3000">
        <v>124866</v>
      </c>
      <c r="CQ3000">
        <v>0</v>
      </c>
      <c r="CR3000">
        <v>0</v>
      </c>
      <c r="CS3000">
        <v>0</v>
      </c>
      <c r="CY3000" t="s">
        <v>123</v>
      </c>
      <c r="CZ3000" t="s">
        <v>124</v>
      </c>
      <c r="DD3000" t="str" cm="1">
        <f t="array" ref="DD3000">TEXT(_xlfn.SEQUENCE(1, DATEDIF(AG3000, AH3000, "m") + 1, AG3000, 30), "YYYY-APMM")</f>
        <v>2013-AP11</v>
      </c>
      <c r="DN3000">
        <f t="shared" si="92"/>
        <v>275</v>
      </c>
      <c r="DO3000" t="str">
        <f t="shared" si="93"/>
        <v>LABOR - CIVIL</v>
      </c>
    </row>
    <row r="3001" spans="1:119" x14ac:dyDescent="0.35">
      <c r="A3001" t="s">
        <v>105</v>
      </c>
      <c r="B3001">
        <v>502286</v>
      </c>
      <c r="C3001">
        <v>6359</v>
      </c>
      <c r="D3001">
        <v>124868</v>
      </c>
      <c r="E3001">
        <v>13662</v>
      </c>
      <c r="F3001">
        <v>0</v>
      </c>
      <c r="G3001" t="s">
        <v>106</v>
      </c>
      <c r="H3001" t="s">
        <v>106</v>
      </c>
      <c r="I3001" t="s">
        <v>106</v>
      </c>
      <c r="J3001" t="s">
        <v>107</v>
      </c>
      <c r="K3001" t="s">
        <v>108</v>
      </c>
      <c r="L3001" t="s">
        <v>109</v>
      </c>
      <c r="M3001" t="s">
        <v>110</v>
      </c>
      <c r="N3001" t="s">
        <v>7038</v>
      </c>
      <c r="O3001" t="s">
        <v>2935</v>
      </c>
      <c r="P3001">
        <v>8178</v>
      </c>
      <c r="Q3001">
        <v>232</v>
      </c>
      <c r="R3001">
        <v>0</v>
      </c>
      <c r="S3001">
        <v>56</v>
      </c>
      <c r="T3001">
        <v>0</v>
      </c>
      <c r="U3001">
        <v>478.5</v>
      </c>
      <c r="V3001">
        <v>478.5</v>
      </c>
      <c r="W3001">
        <v>56</v>
      </c>
      <c r="X3001">
        <v>0</v>
      </c>
      <c r="Y3001">
        <v>0</v>
      </c>
      <c r="Z3001">
        <v>0</v>
      </c>
      <c r="AD3001" s="1">
        <v>41615.333333333336</v>
      </c>
      <c r="AE3001" s="1">
        <v>41622.708333333336</v>
      </c>
      <c r="AG3001" s="1">
        <v>41581.333333333336</v>
      </c>
      <c r="AH3001" s="1">
        <v>41588.708333333336</v>
      </c>
      <c r="AI3001" s="1">
        <v>41581.333333333336</v>
      </c>
      <c r="AJ3001" s="1">
        <v>41588.708333333336</v>
      </c>
      <c r="AK3001" s="1">
        <v>41581.333333333336</v>
      </c>
      <c r="AL3001" s="1">
        <v>41588.708333333336</v>
      </c>
      <c r="AM3001" s="1">
        <v>41615.333333333336</v>
      </c>
      <c r="AN3001" s="1">
        <v>41622.708333333336</v>
      </c>
      <c r="AP3001" t="s">
        <v>113</v>
      </c>
      <c r="AU3001" t="s">
        <v>7039</v>
      </c>
      <c r="AY3001" t="s">
        <v>106</v>
      </c>
      <c r="AZ3001">
        <v>0</v>
      </c>
      <c r="BA3001">
        <v>0</v>
      </c>
      <c r="BD3001" s="3">
        <v>41321.661805555559</v>
      </c>
      <c r="BE3001" s="3">
        <v>41321.663888888892</v>
      </c>
      <c r="BF3001" t="s">
        <v>115</v>
      </c>
      <c r="BG3001" t="s">
        <v>115</v>
      </c>
      <c r="BH3001">
        <v>8149</v>
      </c>
      <c r="BM3001">
        <v>43550</v>
      </c>
      <c r="BR3001" t="s">
        <v>116</v>
      </c>
      <c r="BS3001" t="s">
        <v>117</v>
      </c>
      <c r="BU3001">
        <v>1</v>
      </c>
      <c r="BV3001" t="s">
        <v>118</v>
      </c>
      <c r="BX3001" t="s">
        <v>119</v>
      </c>
      <c r="BY3001" t="s">
        <v>119</v>
      </c>
      <c r="BZ3001" t="s">
        <v>119</v>
      </c>
      <c r="CA3001">
        <v>1</v>
      </c>
      <c r="CC3001" t="s">
        <v>120</v>
      </c>
      <c r="CH3001">
        <v>540</v>
      </c>
      <c r="CI3001">
        <v>40680</v>
      </c>
      <c r="CJ3001" t="s">
        <v>106</v>
      </c>
      <c r="CK3001" t="s">
        <v>106</v>
      </c>
      <c r="CL3001">
        <v>15</v>
      </c>
      <c r="CM3001" t="s">
        <v>2963</v>
      </c>
      <c r="CO3001">
        <v>124866</v>
      </c>
      <c r="CQ3001">
        <v>0</v>
      </c>
      <c r="CR3001">
        <v>0</v>
      </c>
      <c r="CS3001">
        <v>0</v>
      </c>
      <c r="CY3001" t="s">
        <v>123</v>
      </c>
      <c r="CZ3001" t="s">
        <v>124</v>
      </c>
      <c r="DD3001" t="str" cm="1">
        <f t="array" ref="DD3001">TEXT(_xlfn.SEQUENCE(1, DATEDIF(AG3001, AH3001, "m") + 1, AG3001, 30), "YYYY-APMM")</f>
        <v>2013-AP11</v>
      </c>
      <c r="DN3001">
        <f t="shared" si="92"/>
        <v>478.5</v>
      </c>
      <c r="DO3001" t="str">
        <f t="shared" si="93"/>
        <v>LABOR- SUBCONTRACTOR</v>
      </c>
    </row>
    <row r="3002" spans="1:119" x14ac:dyDescent="0.35">
      <c r="A3002" t="s">
        <v>105</v>
      </c>
      <c r="B3002">
        <v>502287</v>
      </c>
      <c r="C3002">
        <v>6359</v>
      </c>
      <c r="D3002">
        <v>124868</v>
      </c>
      <c r="E3002">
        <v>13662</v>
      </c>
      <c r="F3002">
        <v>0</v>
      </c>
      <c r="G3002" t="s">
        <v>106</v>
      </c>
      <c r="H3002" t="s">
        <v>106</v>
      </c>
      <c r="I3002" t="s">
        <v>106</v>
      </c>
      <c r="J3002" t="s">
        <v>107</v>
      </c>
      <c r="K3002" t="s">
        <v>108</v>
      </c>
      <c r="L3002" t="s">
        <v>109</v>
      </c>
      <c r="M3002" t="s">
        <v>110</v>
      </c>
      <c r="N3002" t="s">
        <v>7040</v>
      </c>
      <c r="O3002" t="s">
        <v>2941</v>
      </c>
      <c r="P3002">
        <v>8178</v>
      </c>
      <c r="Q3002">
        <v>232</v>
      </c>
      <c r="R3002">
        <v>0</v>
      </c>
      <c r="S3002">
        <v>56</v>
      </c>
      <c r="T3002">
        <v>0</v>
      </c>
      <c r="U3002">
        <v>433</v>
      </c>
      <c r="V3002">
        <v>433</v>
      </c>
      <c r="W3002">
        <v>56</v>
      </c>
      <c r="X3002">
        <v>0</v>
      </c>
      <c r="Y3002">
        <v>0</v>
      </c>
      <c r="Z3002">
        <v>0</v>
      </c>
      <c r="AD3002" s="1">
        <v>41623.333333333336</v>
      </c>
      <c r="AE3002" s="1">
        <v>41631.708333333336</v>
      </c>
      <c r="AG3002" s="1">
        <v>41589.333333333336</v>
      </c>
      <c r="AH3002" s="1">
        <v>41596.708333333336</v>
      </c>
      <c r="AI3002" s="1">
        <v>41589.333333333336</v>
      </c>
      <c r="AJ3002" s="1">
        <v>41596.708333333336</v>
      </c>
      <c r="AK3002" s="1">
        <v>41589.333333333336</v>
      </c>
      <c r="AL3002" s="1">
        <v>41596.708333333336</v>
      </c>
      <c r="AM3002" s="1">
        <v>41623.333333333336</v>
      </c>
      <c r="AN3002" s="1">
        <v>41631.708333333336</v>
      </c>
      <c r="AP3002" t="s">
        <v>113</v>
      </c>
      <c r="AU3002" t="s">
        <v>7041</v>
      </c>
      <c r="AY3002" t="s">
        <v>106</v>
      </c>
      <c r="AZ3002">
        <v>0</v>
      </c>
      <c r="BA3002">
        <v>0</v>
      </c>
      <c r="BD3002" s="3">
        <v>41321.661805555559</v>
      </c>
      <c r="BE3002" s="3">
        <v>41321.663888888892</v>
      </c>
      <c r="BF3002" t="s">
        <v>115</v>
      </c>
      <c r="BG3002" t="s">
        <v>115</v>
      </c>
      <c r="BH3002">
        <v>8149</v>
      </c>
      <c r="BM3002">
        <v>43550</v>
      </c>
      <c r="BR3002" t="s">
        <v>116</v>
      </c>
      <c r="BS3002" t="s">
        <v>117</v>
      </c>
      <c r="BU3002">
        <v>1</v>
      </c>
      <c r="BV3002" t="s">
        <v>118</v>
      </c>
      <c r="BX3002" t="s">
        <v>119</v>
      </c>
      <c r="BY3002" t="s">
        <v>119</v>
      </c>
      <c r="BZ3002" t="s">
        <v>119</v>
      </c>
      <c r="CA3002">
        <v>1</v>
      </c>
      <c r="CC3002" t="s">
        <v>120</v>
      </c>
      <c r="CH3002">
        <v>540</v>
      </c>
      <c r="CI3002">
        <v>40680</v>
      </c>
      <c r="CJ3002" t="s">
        <v>106</v>
      </c>
      <c r="CK3002" t="s">
        <v>106</v>
      </c>
      <c r="CL3002">
        <v>15</v>
      </c>
      <c r="CM3002" t="s">
        <v>2963</v>
      </c>
      <c r="CO3002">
        <v>124866</v>
      </c>
      <c r="CQ3002">
        <v>0</v>
      </c>
      <c r="CR3002">
        <v>0</v>
      </c>
      <c r="CS3002">
        <v>0</v>
      </c>
      <c r="CY3002" t="s">
        <v>123</v>
      </c>
      <c r="CZ3002" t="s">
        <v>124</v>
      </c>
      <c r="DD3002" t="str" cm="1">
        <f t="array" ref="DD3002">TEXT(_xlfn.SEQUENCE(1, DATEDIF(AG3002, AH3002, "m") + 1, AG3002, 30), "YYYY-APMM")</f>
        <v>2013-AP11</v>
      </c>
      <c r="DN3002">
        <f t="shared" si="92"/>
        <v>433</v>
      </c>
      <c r="DO3002" t="str">
        <f t="shared" si="93"/>
        <v>LABOR- SUBCONTRACTOR</v>
      </c>
    </row>
    <row r="3003" spans="1:119" x14ac:dyDescent="0.35">
      <c r="A3003" t="s">
        <v>105</v>
      </c>
      <c r="B3003">
        <v>502288</v>
      </c>
      <c r="C3003">
        <v>6359</v>
      </c>
      <c r="D3003">
        <v>124868</v>
      </c>
      <c r="E3003">
        <v>13662</v>
      </c>
      <c r="F3003">
        <v>0</v>
      </c>
      <c r="G3003" t="s">
        <v>106</v>
      </c>
      <c r="H3003" t="s">
        <v>106</v>
      </c>
      <c r="I3003" t="s">
        <v>106</v>
      </c>
      <c r="J3003" t="s">
        <v>107</v>
      </c>
      <c r="K3003" t="s">
        <v>108</v>
      </c>
      <c r="L3003" t="s">
        <v>109</v>
      </c>
      <c r="M3003" t="s">
        <v>110</v>
      </c>
      <c r="N3003" t="s">
        <v>7042</v>
      </c>
      <c r="O3003" t="s">
        <v>2986</v>
      </c>
      <c r="P3003">
        <v>8178</v>
      </c>
      <c r="Q3003">
        <v>288</v>
      </c>
      <c r="R3003">
        <v>0</v>
      </c>
      <c r="S3003">
        <v>40</v>
      </c>
      <c r="T3003">
        <v>0</v>
      </c>
      <c r="U3003">
        <v>110</v>
      </c>
      <c r="V3003">
        <v>110</v>
      </c>
      <c r="W3003">
        <v>40</v>
      </c>
      <c r="X3003">
        <v>0</v>
      </c>
      <c r="Y3003">
        <v>0</v>
      </c>
      <c r="Z3003">
        <v>0</v>
      </c>
      <c r="AD3003" s="1">
        <v>41640.333333333336</v>
      </c>
      <c r="AE3003" s="1">
        <v>41645.708333333336</v>
      </c>
      <c r="AG3003" s="1">
        <v>41597.333333333336</v>
      </c>
      <c r="AH3003" s="1">
        <v>41602.708333333336</v>
      </c>
      <c r="AI3003" s="1">
        <v>41597.333333333336</v>
      </c>
      <c r="AJ3003" s="1">
        <v>41602.708333333336</v>
      </c>
      <c r="AK3003" s="1">
        <v>41597.333333333336</v>
      </c>
      <c r="AL3003" s="1">
        <v>41602.708333333336</v>
      </c>
      <c r="AM3003" s="1">
        <v>41640.333333333336</v>
      </c>
      <c r="AN3003" s="1">
        <v>41645.708333333336</v>
      </c>
      <c r="AP3003" t="s">
        <v>113</v>
      </c>
      <c r="AU3003" t="s">
        <v>7043</v>
      </c>
      <c r="AY3003" t="s">
        <v>106</v>
      </c>
      <c r="AZ3003">
        <v>0</v>
      </c>
      <c r="BA3003">
        <v>0</v>
      </c>
      <c r="BD3003" s="3">
        <v>41321.661805555559</v>
      </c>
      <c r="BE3003" s="3">
        <v>41321.663888888892</v>
      </c>
      <c r="BF3003" t="s">
        <v>115</v>
      </c>
      <c r="BG3003" t="s">
        <v>115</v>
      </c>
      <c r="BH3003">
        <v>8149</v>
      </c>
      <c r="BM3003">
        <v>43550</v>
      </c>
      <c r="BR3003" t="s">
        <v>116</v>
      </c>
      <c r="BS3003" t="s">
        <v>117</v>
      </c>
      <c r="BU3003">
        <v>1</v>
      </c>
      <c r="BV3003" t="s">
        <v>118</v>
      </c>
      <c r="BX3003" t="s">
        <v>119</v>
      </c>
      <c r="BY3003" t="s">
        <v>119</v>
      </c>
      <c r="BZ3003" t="s">
        <v>119</v>
      </c>
      <c r="CA3003">
        <v>1</v>
      </c>
      <c r="CC3003" t="s">
        <v>120</v>
      </c>
      <c r="CH3003">
        <v>540</v>
      </c>
      <c r="CI3003">
        <v>40680</v>
      </c>
      <c r="CJ3003" t="s">
        <v>106</v>
      </c>
      <c r="CK3003" t="s">
        <v>106</v>
      </c>
      <c r="CL3003">
        <v>15</v>
      </c>
      <c r="CM3003" t="s">
        <v>2963</v>
      </c>
      <c r="CO3003">
        <v>124866</v>
      </c>
      <c r="CQ3003">
        <v>0</v>
      </c>
      <c r="CR3003">
        <v>0</v>
      </c>
      <c r="CS3003">
        <v>0</v>
      </c>
      <c r="CY3003" t="s">
        <v>123</v>
      </c>
      <c r="CZ3003" t="s">
        <v>124</v>
      </c>
      <c r="DD3003" t="str" cm="1">
        <f t="array" ref="DD3003">TEXT(_xlfn.SEQUENCE(1, DATEDIF(AG3003, AH3003, "m") + 1, AG3003, 30), "YYYY-APMM")</f>
        <v>2013-AP11</v>
      </c>
      <c r="DN3003">
        <f t="shared" si="92"/>
        <v>110</v>
      </c>
      <c r="DO3003" t="str">
        <f t="shared" si="93"/>
        <v>LABOR- SUBCONTRACTOR</v>
      </c>
    </row>
    <row r="3004" spans="1:119" x14ac:dyDescent="0.35">
      <c r="A3004" t="s">
        <v>105</v>
      </c>
      <c r="B3004">
        <v>502289</v>
      </c>
      <c r="C3004">
        <v>6359</v>
      </c>
      <c r="D3004">
        <v>124868</v>
      </c>
      <c r="E3004">
        <v>13662</v>
      </c>
      <c r="F3004">
        <v>0</v>
      </c>
      <c r="G3004" t="s">
        <v>106</v>
      </c>
      <c r="H3004" t="s">
        <v>106</v>
      </c>
      <c r="I3004" t="s">
        <v>106</v>
      </c>
      <c r="J3004" t="s">
        <v>107</v>
      </c>
      <c r="K3004" t="s">
        <v>108</v>
      </c>
      <c r="L3004" t="s">
        <v>109</v>
      </c>
      <c r="M3004" t="s">
        <v>110</v>
      </c>
      <c r="N3004" t="s">
        <v>7044</v>
      </c>
      <c r="O3004" t="s">
        <v>2902</v>
      </c>
      <c r="P3004">
        <v>8178</v>
      </c>
      <c r="Q3004">
        <v>288</v>
      </c>
      <c r="R3004">
        <v>0</v>
      </c>
      <c r="S3004">
        <v>40</v>
      </c>
      <c r="T3004">
        <v>0</v>
      </c>
      <c r="U3004">
        <v>33</v>
      </c>
      <c r="V3004">
        <v>33</v>
      </c>
      <c r="W3004">
        <v>40</v>
      </c>
      <c r="X3004">
        <v>0</v>
      </c>
      <c r="Y3004">
        <v>0</v>
      </c>
      <c r="Z3004">
        <v>0</v>
      </c>
      <c r="AD3004" s="1">
        <v>41646.333333333336</v>
      </c>
      <c r="AE3004" s="1">
        <v>41651.708333333336</v>
      </c>
      <c r="AG3004" s="1">
        <v>41603.333333333336</v>
      </c>
      <c r="AH3004" s="1">
        <v>41608.708333333336</v>
      </c>
      <c r="AI3004" s="1">
        <v>41603.333333333336</v>
      </c>
      <c r="AJ3004" s="1">
        <v>41608.708333333336</v>
      </c>
      <c r="AK3004" s="1">
        <v>41603.333333333336</v>
      </c>
      <c r="AL3004" s="1">
        <v>41608.708333333336</v>
      </c>
      <c r="AM3004" s="1">
        <v>41646.333333333336</v>
      </c>
      <c r="AN3004" s="1">
        <v>41651.708333333336</v>
      </c>
      <c r="AP3004" t="s">
        <v>113</v>
      </c>
      <c r="AU3004" t="s">
        <v>7045</v>
      </c>
      <c r="AY3004" t="s">
        <v>106</v>
      </c>
      <c r="AZ3004">
        <v>0</v>
      </c>
      <c r="BA3004">
        <v>0</v>
      </c>
      <c r="BD3004" s="3">
        <v>41321.661805555559</v>
      </c>
      <c r="BE3004" s="3">
        <v>41321.663888888892</v>
      </c>
      <c r="BF3004" t="s">
        <v>115</v>
      </c>
      <c r="BG3004" t="s">
        <v>115</v>
      </c>
      <c r="BH3004">
        <v>8149</v>
      </c>
      <c r="BM3004">
        <v>43550</v>
      </c>
      <c r="BR3004" t="s">
        <v>116</v>
      </c>
      <c r="BS3004" t="s">
        <v>117</v>
      </c>
      <c r="BU3004">
        <v>1</v>
      </c>
      <c r="BV3004" t="s">
        <v>118</v>
      </c>
      <c r="BX3004" t="s">
        <v>119</v>
      </c>
      <c r="BY3004" t="s">
        <v>119</v>
      </c>
      <c r="BZ3004" t="s">
        <v>119</v>
      </c>
      <c r="CA3004">
        <v>1</v>
      </c>
      <c r="CC3004" t="s">
        <v>120</v>
      </c>
      <c r="CH3004">
        <v>540</v>
      </c>
      <c r="CI3004">
        <v>40680</v>
      </c>
      <c r="CJ3004" t="s">
        <v>106</v>
      </c>
      <c r="CK3004" t="s">
        <v>106</v>
      </c>
      <c r="CL3004">
        <v>15</v>
      </c>
      <c r="CM3004" t="s">
        <v>2963</v>
      </c>
      <c r="CO3004">
        <v>124866</v>
      </c>
      <c r="CQ3004">
        <v>0</v>
      </c>
      <c r="CR3004">
        <v>0</v>
      </c>
      <c r="CS3004">
        <v>0</v>
      </c>
      <c r="CY3004" t="s">
        <v>123</v>
      </c>
      <c r="CZ3004" t="s">
        <v>124</v>
      </c>
      <c r="DD3004" t="str" cm="1">
        <f t="array" ref="DD3004">TEXT(_xlfn.SEQUENCE(1, DATEDIF(AG3004, AH3004, "m") + 1, AG3004, 30), "YYYY-APMM")</f>
        <v>2013-AP11</v>
      </c>
      <c r="DN3004">
        <f t="shared" si="92"/>
        <v>33</v>
      </c>
      <c r="DO3004" t="str">
        <f t="shared" si="93"/>
        <v>LABOR- SUBCONTRACTOR</v>
      </c>
    </row>
    <row r="3005" spans="1:119" x14ac:dyDescent="0.35">
      <c r="A3005" t="s">
        <v>105</v>
      </c>
      <c r="B3005">
        <v>502290</v>
      </c>
      <c r="C3005">
        <v>6359</v>
      </c>
      <c r="D3005">
        <v>124868</v>
      </c>
      <c r="E3005">
        <v>13662</v>
      </c>
      <c r="F3005">
        <v>0</v>
      </c>
      <c r="G3005" t="s">
        <v>106</v>
      </c>
      <c r="H3005" t="s">
        <v>106</v>
      </c>
      <c r="I3005" t="s">
        <v>106</v>
      </c>
      <c r="J3005" t="s">
        <v>107</v>
      </c>
      <c r="K3005" t="s">
        <v>108</v>
      </c>
      <c r="L3005" t="s">
        <v>109</v>
      </c>
      <c r="M3005" t="s">
        <v>110</v>
      </c>
      <c r="N3005" t="s">
        <v>7046</v>
      </c>
      <c r="O3005" t="s">
        <v>2947</v>
      </c>
      <c r="P3005">
        <v>8178</v>
      </c>
      <c r="Q3005">
        <v>392</v>
      </c>
      <c r="R3005">
        <v>96</v>
      </c>
      <c r="S3005">
        <v>40</v>
      </c>
      <c r="T3005">
        <v>0</v>
      </c>
      <c r="U3005">
        <v>88</v>
      </c>
      <c r="V3005">
        <v>88</v>
      </c>
      <c r="W3005">
        <v>40</v>
      </c>
      <c r="X3005">
        <v>0</v>
      </c>
      <c r="Y3005">
        <v>0</v>
      </c>
      <c r="Z3005">
        <v>0</v>
      </c>
      <c r="AD3005" s="1">
        <v>41667.333333333336</v>
      </c>
      <c r="AE3005" s="1">
        <v>41672.708333333336</v>
      </c>
      <c r="AG3005" s="1">
        <v>41609.333333333336</v>
      </c>
      <c r="AH3005" s="1">
        <v>41613.708333333336</v>
      </c>
      <c r="AI3005" s="1">
        <v>41609.333333333336</v>
      </c>
      <c r="AJ3005" s="1">
        <v>41613.708333333336</v>
      </c>
      <c r="AK3005" s="1">
        <v>41609.333333333336</v>
      </c>
      <c r="AL3005" s="1">
        <v>41613.708333333336</v>
      </c>
      <c r="AM3005" s="1">
        <v>41667.333333333336</v>
      </c>
      <c r="AN3005" s="1">
        <v>41672.708333333336</v>
      </c>
      <c r="AP3005" t="s">
        <v>113</v>
      </c>
      <c r="AU3005" t="s">
        <v>7047</v>
      </c>
      <c r="AY3005" t="s">
        <v>106</v>
      </c>
      <c r="AZ3005">
        <v>0</v>
      </c>
      <c r="BA3005">
        <v>0</v>
      </c>
      <c r="BD3005" s="3">
        <v>41321.661805555559</v>
      </c>
      <c r="BE3005" s="3">
        <v>41321.663888888892</v>
      </c>
      <c r="BF3005" t="s">
        <v>115</v>
      </c>
      <c r="BG3005" t="s">
        <v>115</v>
      </c>
      <c r="BH3005">
        <v>8149</v>
      </c>
      <c r="BM3005">
        <v>43550</v>
      </c>
      <c r="BR3005" t="s">
        <v>116</v>
      </c>
      <c r="BS3005" t="s">
        <v>117</v>
      </c>
      <c r="BU3005">
        <v>1</v>
      </c>
      <c r="BV3005" t="s">
        <v>118</v>
      </c>
      <c r="BX3005" t="s">
        <v>119</v>
      </c>
      <c r="BY3005" t="s">
        <v>119</v>
      </c>
      <c r="BZ3005" t="s">
        <v>119</v>
      </c>
      <c r="CA3005">
        <v>1</v>
      </c>
      <c r="CC3005" t="s">
        <v>120</v>
      </c>
      <c r="CH3005">
        <v>540</v>
      </c>
      <c r="CI3005">
        <v>40680</v>
      </c>
      <c r="CJ3005" t="s">
        <v>106</v>
      </c>
      <c r="CK3005" t="s">
        <v>106</v>
      </c>
      <c r="CL3005">
        <v>15</v>
      </c>
      <c r="CM3005" t="s">
        <v>2963</v>
      </c>
      <c r="CO3005">
        <v>124866</v>
      </c>
      <c r="CQ3005">
        <v>0</v>
      </c>
      <c r="CR3005">
        <v>0</v>
      </c>
      <c r="CS3005">
        <v>0</v>
      </c>
      <c r="CY3005" t="s">
        <v>123</v>
      </c>
      <c r="CZ3005" t="s">
        <v>124</v>
      </c>
      <c r="DD3005" t="str" cm="1">
        <f t="array" ref="DD3005">TEXT(_xlfn.SEQUENCE(1, DATEDIF(AG3005, AH3005, "m") + 1, AG3005, 30), "YYYY-APMM")</f>
        <v>2013-AP12</v>
      </c>
      <c r="DN3005">
        <f t="shared" si="92"/>
        <v>88</v>
      </c>
      <c r="DO3005" t="str">
        <f t="shared" si="93"/>
        <v>LABOR- SUBCONTRACTOR</v>
      </c>
    </row>
    <row r="3006" spans="1:119" x14ac:dyDescent="0.35">
      <c r="A3006" t="s">
        <v>105</v>
      </c>
      <c r="B3006">
        <v>502291</v>
      </c>
      <c r="C3006">
        <v>6359</v>
      </c>
      <c r="D3006">
        <v>124868</v>
      </c>
      <c r="E3006">
        <v>13662</v>
      </c>
      <c r="F3006">
        <v>0</v>
      </c>
      <c r="G3006" t="s">
        <v>106</v>
      </c>
      <c r="H3006" t="s">
        <v>106</v>
      </c>
      <c r="I3006" t="s">
        <v>106</v>
      </c>
      <c r="J3006" t="s">
        <v>107</v>
      </c>
      <c r="K3006" t="s">
        <v>108</v>
      </c>
      <c r="L3006" t="s">
        <v>109</v>
      </c>
      <c r="M3006" t="s">
        <v>110</v>
      </c>
      <c r="N3006" t="s">
        <v>7048</v>
      </c>
      <c r="O3006" t="s">
        <v>2887</v>
      </c>
      <c r="P3006">
        <v>8178</v>
      </c>
      <c r="Q3006">
        <v>288</v>
      </c>
      <c r="R3006">
        <v>0</v>
      </c>
      <c r="S3006">
        <v>80</v>
      </c>
      <c r="T3006">
        <v>0</v>
      </c>
      <c r="U3006">
        <v>28</v>
      </c>
      <c r="V3006">
        <v>28</v>
      </c>
      <c r="W3006">
        <v>80</v>
      </c>
      <c r="X3006">
        <v>0</v>
      </c>
      <c r="Y3006">
        <v>0</v>
      </c>
      <c r="Z3006">
        <v>0</v>
      </c>
      <c r="AD3006" s="1">
        <v>41652.333333333336</v>
      </c>
      <c r="AE3006" s="1">
        <v>41662.708333333336</v>
      </c>
      <c r="AG3006" s="1">
        <v>41609.333333333336</v>
      </c>
      <c r="AH3006" s="1">
        <v>41619.708333333336</v>
      </c>
      <c r="AI3006" s="1">
        <v>41609.333333333336</v>
      </c>
      <c r="AJ3006" s="1">
        <v>41619.708333333336</v>
      </c>
      <c r="AK3006" s="1">
        <v>41609.333333333336</v>
      </c>
      <c r="AL3006" s="1">
        <v>41619.708333333336</v>
      </c>
      <c r="AM3006" s="1">
        <v>41652.333333333336</v>
      </c>
      <c r="AN3006" s="1">
        <v>41662.708333333336</v>
      </c>
      <c r="AP3006" t="s">
        <v>113</v>
      </c>
      <c r="AU3006" t="s">
        <v>7049</v>
      </c>
      <c r="AY3006" t="s">
        <v>106</v>
      </c>
      <c r="AZ3006">
        <v>0</v>
      </c>
      <c r="BA3006">
        <v>0</v>
      </c>
      <c r="BD3006" s="3">
        <v>41321.661805555559</v>
      </c>
      <c r="BE3006" s="3">
        <v>41321.663888888892</v>
      </c>
      <c r="BF3006" t="s">
        <v>115</v>
      </c>
      <c r="BG3006" t="s">
        <v>115</v>
      </c>
      <c r="BH3006">
        <v>8149</v>
      </c>
      <c r="BM3006">
        <v>43550</v>
      </c>
      <c r="BR3006" t="s">
        <v>116</v>
      </c>
      <c r="BS3006" t="s">
        <v>117</v>
      </c>
      <c r="BU3006">
        <v>1</v>
      </c>
      <c r="BV3006" t="s">
        <v>118</v>
      </c>
      <c r="BX3006" t="s">
        <v>119</v>
      </c>
      <c r="BY3006" t="s">
        <v>119</v>
      </c>
      <c r="BZ3006" t="s">
        <v>119</v>
      </c>
      <c r="CA3006">
        <v>1</v>
      </c>
      <c r="CC3006" t="s">
        <v>120</v>
      </c>
      <c r="CH3006">
        <v>540</v>
      </c>
      <c r="CI3006">
        <v>40680</v>
      </c>
      <c r="CJ3006" t="s">
        <v>106</v>
      </c>
      <c r="CK3006" t="s">
        <v>106</v>
      </c>
      <c r="CL3006">
        <v>15</v>
      </c>
      <c r="CM3006" t="s">
        <v>2963</v>
      </c>
      <c r="CO3006">
        <v>124866</v>
      </c>
      <c r="CQ3006">
        <v>0</v>
      </c>
      <c r="CR3006">
        <v>0</v>
      </c>
      <c r="CS3006">
        <v>0</v>
      </c>
      <c r="CY3006" t="s">
        <v>123</v>
      </c>
      <c r="CZ3006" t="s">
        <v>124</v>
      </c>
      <c r="DD3006" t="str" cm="1">
        <f t="array" ref="DD3006">TEXT(_xlfn.SEQUENCE(1, DATEDIF(AG3006, AH3006, "m") + 1, AG3006, 30), "YYYY-APMM")</f>
        <v>2013-AP12</v>
      </c>
      <c r="DN3006">
        <f t="shared" si="92"/>
        <v>28</v>
      </c>
      <c r="DO3006" t="str">
        <f t="shared" si="93"/>
        <v>LABOR- SUBCONTRACTOR</v>
      </c>
    </row>
    <row r="3007" spans="1:119" x14ac:dyDescent="0.35">
      <c r="A3007" t="s">
        <v>105</v>
      </c>
      <c r="B3007">
        <v>502292</v>
      </c>
      <c r="C3007">
        <v>6359</v>
      </c>
      <c r="D3007">
        <v>124868</v>
      </c>
      <c r="E3007">
        <v>13662</v>
      </c>
      <c r="F3007">
        <v>0</v>
      </c>
      <c r="G3007" t="s">
        <v>106</v>
      </c>
      <c r="H3007" t="s">
        <v>106</v>
      </c>
      <c r="I3007" t="s">
        <v>106</v>
      </c>
      <c r="J3007" t="s">
        <v>107</v>
      </c>
      <c r="K3007" t="s">
        <v>108</v>
      </c>
      <c r="L3007" t="s">
        <v>109</v>
      </c>
      <c r="M3007" t="s">
        <v>110</v>
      </c>
      <c r="N3007" t="s">
        <v>7050</v>
      </c>
      <c r="O3007" t="s">
        <v>2891</v>
      </c>
      <c r="P3007">
        <v>8171</v>
      </c>
      <c r="Q3007">
        <v>296</v>
      </c>
      <c r="R3007">
        <v>0</v>
      </c>
      <c r="S3007">
        <v>56</v>
      </c>
      <c r="T3007">
        <v>0</v>
      </c>
      <c r="U3007">
        <v>44</v>
      </c>
      <c r="V3007">
        <v>44</v>
      </c>
      <c r="W3007">
        <v>56</v>
      </c>
      <c r="X3007">
        <v>0</v>
      </c>
      <c r="Y3007">
        <v>0</v>
      </c>
      <c r="Z3007">
        <v>0</v>
      </c>
      <c r="AD3007" s="1">
        <v>41665.333333333336</v>
      </c>
      <c r="AE3007" s="1">
        <v>41672.708333333336</v>
      </c>
      <c r="AG3007" s="1">
        <v>41620.333333333336</v>
      </c>
      <c r="AH3007" s="1">
        <v>41629.708333333336</v>
      </c>
      <c r="AI3007" s="1">
        <v>41620.333333333336</v>
      </c>
      <c r="AJ3007" s="1">
        <v>41629.708333333336</v>
      </c>
      <c r="AK3007" s="1">
        <v>41620.333333333336</v>
      </c>
      <c r="AL3007" s="1">
        <v>41629.708333333336</v>
      </c>
      <c r="AM3007" s="1">
        <v>41665.333333333336</v>
      </c>
      <c r="AN3007" s="1">
        <v>41672.708333333336</v>
      </c>
      <c r="AP3007" t="s">
        <v>113</v>
      </c>
      <c r="AU3007" t="s">
        <v>7051</v>
      </c>
      <c r="AY3007" t="s">
        <v>106</v>
      </c>
      <c r="AZ3007">
        <v>0</v>
      </c>
      <c r="BA3007">
        <v>0</v>
      </c>
      <c r="BD3007" s="3">
        <v>41321.661805555559</v>
      </c>
      <c r="BE3007" s="3">
        <v>41321.663888888892</v>
      </c>
      <c r="BF3007" t="s">
        <v>115</v>
      </c>
      <c r="BG3007" t="s">
        <v>115</v>
      </c>
      <c r="BH3007">
        <v>8149</v>
      </c>
      <c r="BM3007">
        <v>43480</v>
      </c>
      <c r="BR3007" t="s">
        <v>2893</v>
      </c>
      <c r="BS3007" t="s">
        <v>2894</v>
      </c>
      <c r="BU3007">
        <v>1</v>
      </c>
      <c r="BV3007" t="s">
        <v>118</v>
      </c>
      <c r="BX3007" t="s">
        <v>119</v>
      </c>
      <c r="BY3007" t="s">
        <v>119</v>
      </c>
      <c r="BZ3007" t="s">
        <v>119</v>
      </c>
      <c r="CA3007">
        <v>1</v>
      </c>
      <c r="CC3007" t="s">
        <v>120</v>
      </c>
      <c r="CH3007">
        <v>540</v>
      </c>
      <c r="CI3007">
        <v>40680</v>
      </c>
      <c r="CJ3007" t="s">
        <v>106</v>
      </c>
      <c r="CK3007" t="s">
        <v>106</v>
      </c>
      <c r="CL3007">
        <v>15</v>
      </c>
      <c r="CM3007" t="s">
        <v>2963</v>
      </c>
      <c r="CO3007">
        <v>124866</v>
      </c>
      <c r="CQ3007">
        <v>0</v>
      </c>
      <c r="CR3007">
        <v>0</v>
      </c>
      <c r="CS3007">
        <v>0</v>
      </c>
      <c r="CY3007" t="s">
        <v>123</v>
      </c>
      <c r="CZ3007" t="s">
        <v>124</v>
      </c>
      <c r="DD3007" t="str" cm="1">
        <f t="array" ref="DD3007">TEXT(_xlfn.SEQUENCE(1, DATEDIF(AG3007, AH3007, "m") + 1, AG3007, 30), "YYYY-APMM")</f>
        <v>2013-AP12</v>
      </c>
      <c r="DN3007">
        <f t="shared" si="92"/>
        <v>44</v>
      </c>
      <c r="DO3007" t="str">
        <f t="shared" si="93"/>
        <v>GRANITE MASON SK</v>
      </c>
    </row>
    <row r="3008" spans="1:119" x14ac:dyDescent="0.35">
      <c r="A3008" t="s">
        <v>105</v>
      </c>
      <c r="B3008">
        <v>502293</v>
      </c>
      <c r="C3008">
        <v>6359</v>
      </c>
      <c r="D3008">
        <v>124868</v>
      </c>
      <c r="E3008">
        <v>13662</v>
      </c>
      <c r="F3008">
        <v>0</v>
      </c>
      <c r="G3008" t="s">
        <v>106</v>
      </c>
      <c r="H3008" t="s">
        <v>106</v>
      </c>
      <c r="I3008" t="s">
        <v>106</v>
      </c>
      <c r="J3008" t="s">
        <v>107</v>
      </c>
      <c r="K3008" t="s">
        <v>108</v>
      </c>
      <c r="L3008" t="s">
        <v>109</v>
      </c>
      <c r="M3008" t="s">
        <v>110</v>
      </c>
      <c r="N3008" t="s">
        <v>7052</v>
      </c>
      <c r="O3008" t="s">
        <v>7016</v>
      </c>
      <c r="P3008">
        <v>8178</v>
      </c>
      <c r="Q3008">
        <v>296</v>
      </c>
      <c r="R3008">
        <v>0</v>
      </c>
      <c r="S3008">
        <v>56</v>
      </c>
      <c r="T3008">
        <v>0</v>
      </c>
      <c r="U3008">
        <v>275</v>
      </c>
      <c r="V3008">
        <v>275</v>
      </c>
      <c r="W3008">
        <v>56</v>
      </c>
      <c r="X3008">
        <v>0</v>
      </c>
      <c r="Y3008">
        <v>0</v>
      </c>
      <c r="Z3008">
        <v>0</v>
      </c>
      <c r="AD3008" s="1">
        <v>41665.333333333336</v>
      </c>
      <c r="AE3008" s="1">
        <v>41672.708333333336</v>
      </c>
      <c r="AG3008" s="1">
        <v>41620.333333333336</v>
      </c>
      <c r="AH3008" s="1">
        <v>41629.708333333336</v>
      </c>
      <c r="AI3008" s="1">
        <v>41620.333333333336</v>
      </c>
      <c r="AJ3008" s="1">
        <v>41629.708333333336</v>
      </c>
      <c r="AK3008" s="1">
        <v>41620.333333333336</v>
      </c>
      <c r="AL3008" s="1">
        <v>41629.708333333336</v>
      </c>
      <c r="AM3008" s="1">
        <v>41665.333333333336</v>
      </c>
      <c r="AN3008" s="1">
        <v>41672.708333333336</v>
      </c>
      <c r="AP3008" t="s">
        <v>113</v>
      </c>
      <c r="AU3008" t="s">
        <v>7053</v>
      </c>
      <c r="AY3008" t="s">
        <v>106</v>
      </c>
      <c r="AZ3008">
        <v>0</v>
      </c>
      <c r="BA3008">
        <v>0</v>
      </c>
      <c r="BD3008" s="3">
        <v>41321.661805555559</v>
      </c>
      <c r="BE3008" s="3">
        <v>41321.663888888892</v>
      </c>
      <c r="BF3008" t="s">
        <v>115</v>
      </c>
      <c r="BG3008" t="s">
        <v>115</v>
      </c>
      <c r="BH3008">
        <v>8149</v>
      </c>
      <c r="BM3008">
        <v>43550</v>
      </c>
      <c r="BR3008" t="s">
        <v>116</v>
      </c>
      <c r="BS3008" t="s">
        <v>117</v>
      </c>
      <c r="BU3008">
        <v>1</v>
      </c>
      <c r="BV3008" t="s">
        <v>118</v>
      </c>
      <c r="BX3008" t="s">
        <v>119</v>
      </c>
      <c r="BY3008" t="s">
        <v>119</v>
      </c>
      <c r="BZ3008" t="s">
        <v>119</v>
      </c>
      <c r="CA3008">
        <v>1</v>
      </c>
      <c r="CC3008" t="s">
        <v>120</v>
      </c>
      <c r="CH3008">
        <v>540</v>
      </c>
      <c r="CI3008">
        <v>40680</v>
      </c>
      <c r="CJ3008" t="s">
        <v>106</v>
      </c>
      <c r="CK3008" t="s">
        <v>106</v>
      </c>
      <c r="CL3008">
        <v>15</v>
      </c>
      <c r="CM3008" t="s">
        <v>2963</v>
      </c>
      <c r="CO3008">
        <v>124866</v>
      </c>
      <c r="CQ3008">
        <v>0</v>
      </c>
      <c r="CR3008">
        <v>0</v>
      </c>
      <c r="CS3008">
        <v>0</v>
      </c>
      <c r="CY3008" t="s">
        <v>123</v>
      </c>
      <c r="CZ3008" t="s">
        <v>124</v>
      </c>
      <c r="DD3008" t="str" cm="1">
        <f t="array" ref="DD3008">TEXT(_xlfn.SEQUENCE(1, DATEDIF(AG3008, AH3008, "m") + 1, AG3008, 30), "YYYY-APMM")</f>
        <v>2013-AP12</v>
      </c>
      <c r="DN3008">
        <f t="shared" si="92"/>
        <v>275</v>
      </c>
      <c r="DO3008" t="str">
        <f t="shared" si="93"/>
        <v>LABOR- SUBCONTRACTOR</v>
      </c>
    </row>
    <row r="3009" spans="1:119" x14ac:dyDescent="0.35">
      <c r="A3009" t="s">
        <v>105</v>
      </c>
      <c r="B3009">
        <v>502294</v>
      </c>
      <c r="C3009">
        <v>6359</v>
      </c>
      <c r="D3009">
        <v>124868</v>
      </c>
      <c r="E3009">
        <v>13662</v>
      </c>
      <c r="F3009">
        <v>0</v>
      </c>
      <c r="G3009" t="s">
        <v>106</v>
      </c>
      <c r="H3009" t="s">
        <v>106</v>
      </c>
      <c r="I3009" t="s">
        <v>106</v>
      </c>
      <c r="J3009" t="s">
        <v>107</v>
      </c>
      <c r="K3009" t="s">
        <v>108</v>
      </c>
      <c r="L3009" t="s">
        <v>109</v>
      </c>
      <c r="M3009" t="s">
        <v>110</v>
      </c>
      <c r="N3009" t="s">
        <v>7054</v>
      </c>
      <c r="O3009" t="s">
        <v>2899</v>
      </c>
      <c r="P3009">
        <v>8178</v>
      </c>
      <c r="Q3009">
        <v>296</v>
      </c>
      <c r="R3009">
        <v>0</v>
      </c>
      <c r="S3009">
        <v>56</v>
      </c>
      <c r="T3009">
        <v>0</v>
      </c>
      <c r="U3009">
        <v>1436</v>
      </c>
      <c r="V3009">
        <v>1436</v>
      </c>
      <c r="W3009">
        <v>56</v>
      </c>
      <c r="X3009">
        <v>0</v>
      </c>
      <c r="Y3009">
        <v>0</v>
      </c>
      <c r="Z3009">
        <v>0</v>
      </c>
      <c r="AD3009" s="1">
        <v>41673.333333333336</v>
      </c>
      <c r="AE3009" s="1">
        <v>41680.708333333336</v>
      </c>
      <c r="AG3009" s="1">
        <v>41630.333333333336</v>
      </c>
      <c r="AH3009" s="1">
        <v>41637.708333333336</v>
      </c>
      <c r="AI3009" s="1">
        <v>41630.333333333336</v>
      </c>
      <c r="AJ3009" s="1">
        <v>41637.708333333336</v>
      </c>
      <c r="AK3009" s="1">
        <v>41630.333333333336</v>
      </c>
      <c r="AL3009" s="1">
        <v>41637.708333333336</v>
      </c>
      <c r="AM3009" s="1">
        <v>41673.333333333336</v>
      </c>
      <c r="AN3009" s="1">
        <v>41680.708333333336</v>
      </c>
      <c r="AP3009" t="s">
        <v>113</v>
      </c>
      <c r="AU3009" t="s">
        <v>7055</v>
      </c>
      <c r="AY3009" t="s">
        <v>106</v>
      </c>
      <c r="AZ3009">
        <v>0</v>
      </c>
      <c r="BA3009">
        <v>0</v>
      </c>
      <c r="BD3009" s="3">
        <v>41321.661805555559</v>
      </c>
      <c r="BE3009" s="3">
        <v>41321.663888888892</v>
      </c>
      <c r="BF3009" t="s">
        <v>115</v>
      </c>
      <c r="BG3009" t="s">
        <v>115</v>
      </c>
      <c r="BH3009">
        <v>8149</v>
      </c>
      <c r="BM3009">
        <v>43550</v>
      </c>
      <c r="BR3009" t="s">
        <v>116</v>
      </c>
      <c r="BS3009" t="s">
        <v>117</v>
      </c>
      <c r="BU3009">
        <v>1</v>
      </c>
      <c r="BV3009" t="s">
        <v>118</v>
      </c>
      <c r="BX3009" t="s">
        <v>119</v>
      </c>
      <c r="BY3009" t="s">
        <v>119</v>
      </c>
      <c r="BZ3009" t="s">
        <v>119</v>
      </c>
      <c r="CA3009">
        <v>1</v>
      </c>
      <c r="CC3009" t="s">
        <v>120</v>
      </c>
      <c r="CH3009">
        <v>540</v>
      </c>
      <c r="CI3009">
        <v>40680</v>
      </c>
      <c r="CJ3009" t="s">
        <v>106</v>
      </c>
      <c r="CK3009" t="s">
        <v>106</v>
      </c>
      <c r="CL3009">
        <v>15</v>
      </c>
      <c r="CM3009" t="s">
        <v>2963</v>
      </c>
      <c r="CO3009">
        <v>124866</v>
      </c>
      <c r="CQ3009">
        <v>0</v>
      </c>
      <c r="CR3009">
        <v>0</v>
      </c>
      <c r="CS3009">
        <v>0</v>
      </c>
      <c r="CY3009" t="s">
        <v>123</v>
      </c>
      <c r="CZ3009" t="s">
        <v>124</v>
      </c>
      <c r="DD3009" t="str" cm="1">
        <f t="array" ref="DD3009">TEXT(_xlfn.SEQUENCE(1, DATEDIF(AG3009, AH3009, "m") + 1, AG3009, 30), "YYYY-APMM")</f>
        <v>2013-AP12</v>
      </c>
      <c r="DN3009">
        <f t="shared" si="92"/>
        <v>1436</v>
      </c>
      <c r="DO3009" t="str">
        <f t="shared" si="93"/>
        <v>LABOR- SUBCONTRACTOR</v>
      </c>
    </row>
    <row r="3010" spans="1:119" x14ac:dyDescent="0.35">
      <c r="A3010" t="s">
        <v>105</v>
      </c>
      <c r="B3010">
        <v>502295</v>
      </c>
      <c r="C3010">
        <v>6359</v>
      </c>
      <c r="D3010">
        <v>124868</v>
      </c>
      <c r="E3010">
        <v>13662</v>
      </c>
      <c r="F3010">
        <v>0</v>
      </c>
      <c r="G3010" t="s">
        <v>106</v>
      </c>
      <c r="H3010" t="s">
        <v>106</v>
      </c>
      <c r="I3010" t="s">
        <v>106</v>
      </c>
      <c r="J3010" t="s">
        <v>107</v>
      </c>
      <c r="K3010" t="s">
        <v>108</v>
      </c>
      <c r="L3010" t="s">
        <v>109</v>
      </c>
      <c r="M3010" t="s">
        <v>110</v>
      </c>
      <c r="N3010" t="s">
        <v>7056</v>
      </c>
      <c r="O3010" t="s">
        <v>2938</v>
      </c>
      <c r="P3010">
        <v>8178</v>
      </c>
      <c r="Q3010">
        <v>272</v>
      </c>
      <c r="R3010">
        <v>0</v>
      </c>
      <c r="S3010">
        <v>56</v>
      </c>
      <c r="T3010">
        <v>0</v>
      </c>
      <c r="U3010">
        <v>51.95</v>
      </c>
      <c r="V3010">
        <v>51.95</v>
      </c>
      <c r="W3010">
        <v>56</v>
      </c>
      <c r="X3010">
        <v>0</v>
      </c>
      <c r="Y3010">
        <v>0</v>
      </c>
      <c r="Z3010">
        <v>0</v>
      </c>
      <c r="AD3010" s="1">
        <v>41630.333333333336</v>
      </c>
      <c r="AE3010" s="1">
        <v>41637.708333333336</v>
      </c>
      <c r="AG3010" s="1">
        <v>41589.333333333336</v>
      </c>
      <c r="AH3010" s="1">
        <v>41596.708333333336</v>
      </c>
      <c r="AI3010" s="1">
        <v>41589.333333333336</v>
      </c>
      <c r="AJ3010" s="1">
        <v>41596.708333333336</v>
      </c>
      <c r="AK3010" s="1">
        <v>41589.333333333336</v>
      </c>
      <c r="AL3010" s="1">
        <v>41596.708333333336</v>
      </c>
      <c r="AM3010" s="1">
        <v>41630.333333333336</v>
      </c>
      <c r="AN3010" s="1">
        <v>41637.708333333336</v>
      </c>
      <c r="AP3010" t="s">
        <v>113</v>
      </c>
      <c r="AU3010" t="s">
        <v>7057</v>
      </c>
      <c r="AY3010" t="s">
        <v>106</v>
      </c>
      <c r="AZ3010">
        <v>0</v>
      </c>
      <c r="BA3010">
        <v>0</v>
      </c>
      <c r="BD3010" s="3">
        <v>41321.661805555559</v>
      </c>
      <c r="BE3010" s="3">
        <v>41321.663888888892</v>
      </c>
      <c r="BF3010" t="s">
        <v>115</v>
      </c>
      <c r="BG3010" t="s">
        <v>115</v>
      </c>
      <c r="BH3010">
        <v>8149</v>
      </c>
      <c r="BM3010">
        <v>43550</v>
      </c>
      <c r="BR3010" t="s">
        <v>116</v>
      </c>
      <c r="BS3010" t="s">
        <v>117</v>
      </c>
      <c r="BU3010">
        <v>1</v>
      </c>
      <c r="BV3010" t="s">
        <v>118</v>
      </c>
      <c r="BX3010" t="s">
        <v>119</v>
      </c>
      <c r="BY3010" t="s">
        <v>119</v>
      </c>
      <c r="BZ3010" t="s">
        <v>119</v>
      </c>
      <c r="CA3010">
        <v>1</v>
      </c>
      <c r="CC3010" t="s">
        <v>120</v>
      </c>
      <c r="CH3010">
        <v>540</v>
      </c>
      <c r="CI3010">
        <v>40680</v>
      </c>
      <c r="CJ3010" t="s">
        <v>106</v>
      </c>
      <c r="CK3010" t="s">
        <v>106</v>
      </c>
      <c r="CL3010">
        <v>15</v>
      </c>
      <c r="CM3010" t="s">
        <v>2963</v>
      </c>
      <c r="CO3010">
        <v>124866</v>
      </c>
      <c r="CQ3010">
        <v>0</v>
      </c>
      <c r="CR3010">
        <v>0</v>
      </c>
      <c r="CS3010">
        <v>0</v>
      </c>
      <c r="CY3010" t="s">
        <v>123</v>
      </c>
      <c r="CZ3010" t="s">
        <v>124</v>
      </c>
      <c r="DD3010" t="str" cm="1">
        <f t="array" ref="DD3010">TEXT(_xlfn.SEQUENCE(1, DATEDIF(AG3010, AH3010, "m") + 1, AG3010, 30), "YYYY-APMM")</f>
        <v>2013-AP11</v>
      </c>
      <c r="DN3010">
        <f t="shared" si="92"/>
        <v>51.95</v>
      </c>
      <c r="DO3010" t="str">
        <f t="shared" si="93"/>
        <v>LABOR- SUBCONTRACTOR</v>
      </c>
    </row>
    <row r="3011" spans="1:119" x14ac:dyDescent="0.35">
      <c r="A3011" t="s">
        <v>105</v>
      </c>
      <c r="B3011">
        <v>502296</v>
      </c>
      <c r="C3011">
        <v>6359</v>
      </c>
      <c r="D3011">
        <v>124869</v>
      </c>
      <c r="E3011">
        <v>13662</v>
      </c>
      <c r="F3011">
        <v>0</v>
      </c>
      <c r="G3011" t="s">
        <v>106</v>
      </c>
      <c r="H3011" t="s">
        <v>106</v>
      </c>
      <c r="I3011" t="s">
        <v>106</v>
      </c>
      <c r="J3011" t="s">
        <v>107</v>
      </c>
      <c r="K3011" t="s">
        <v>108</v>
      </c>
      <c r="L3011" t="s">
        <v>109</v>
      </c>
      <c r="M3011" t="s">
        <v>110</v>
      </c>
      <c r="N3011" t="s">
        <v>7058</v>
      </c>
      <c r="O3011" t="s">
        <v>2905</v>
      </c>
      <c r="P3011">
        <v>8168</v>
      </c>
      <c r="Q3011">
        <v>24</v>
      </c>
      <c r="R3011">
        <v>0</v>
      </c>
      <c r="S3011">
        <v>40</v>
      </c>
      <c r="T3011">
        <v>0</v>
      </c>
      <c r="U3011">
        <v>162.5</v>
      </c>
      <c r="V3011">
        <v>162.5</v>
      </c>
      <c r="W3011">
        <v>40</v>
      </c>
      <c r="X3011">
        <v>0</v>
      </c>
      <c r="Y3011">
        <v>0</v>
      </c>
      <c r="Z3011">
        <v>0</v>
      </c>
      <c r="AD3011" s="1">
        <v>41561.333333333336</v>
      </c>
      <c r="AE3011" s="1">
        <v>41568.708333333336</v>
      </c>
      <c r="AG3011" s="1">
        <v>41557.333333333336</v>
      </c>
      <c r="AH3011" s="1">
        <v>41562.708333333336</v>
      </c>
      <c r="AI3011" s="1">
        <v>41557.333333333336</v>
      </c>
      <c r="AJ3011" s="1">
        <v>41562.708333333336</v>
      </c>
      <c r="AK3011" s="1">
        <v>41557.333333333336</v>
      </c>
      <c r="AL3011" s="1">
        <v>41562.708333333336</v>
      </c>
      <c r="AM3011" s="1">
        <v>41561.333333333336</v>
      </c>
      <c r="AN3011" s="1">
        <v>41568.708333333336</v>
      </c>
      <c r="AP3011" t="s">
        <v>113</v>
      </c>
      <c r="AU3011" t="s">
        <v>7059</v>
      </c>
      <c r="AY3011" t="s">
        <v>106</v>
      </c>
      <c r="AZ3011">
        <v>0</v>
      </c>
      <c r="BA3011">
        <v>0</v>
      </c>
      <c r="BD3011" s="3">
        <v>41321.661805555559</v>
      </c>
      <c r="BE3011" s="3">
        <v>41321.663888888892</v>
      </c>
      <c r="BF3011" t="s">
        <v>115</v>
      </c>
      <c r="BG3011" t="s">
        <v>115</v>
      </c>
      <c r="BH3011">
        <v>8149</v>
      </c>
      <c r="BM3011">
        <v>43450</v>
      </c>
      <c r="BR3011" t="s">
        <v>1309</v>
      </c>
      <c r="BS3011" t="s">
        <v>1310</v>
      </c>
      <c r="BU3011">
        <v>1</v>
      </c>
      <c r="BV3011" t="s">
        <v>118</v>
      </c>
      <c r="BX3011" t="s">
        <v>119</v>
      </c>
      <c r="BY3011" t="s">
        <v>119</v>
      </c>
      <c r="BZ3011" t="s">
        <v>119</v>
      </c>
      <c r="CA3011">
        <v>1</v>
      </c>
      <c r="CC3011" t="s">
        <v>120</v>
      </c>
      <c r="CH3011">
        <v>540</v>
      </c>
      <c r="CI3011">
        <v>40690</v>
      </c>
      <c r="CJ3011" t="s">
        <v>106</v>
      </c>
      <c r="CK3011" t="s">
        <v>106</v>
      </c>
      <c r="CL3011">
        <v>20</v>
      </c>
      <c r="CM3011" t="s">
        <v>2867</v>
      </c>
      <c r="CO3011">
        <v>124866</v>
      </c>
      <c r="CQ3011">
        <v>0</v>
      </c>
      <c r="CR3011">
        <v>0</v>
      </c>
      <c r="CS3011">
        <v>0</v>
      </c>
      <c r="CY3011" t="s">
        <v>123</v>
      </c>
      <c r="CZ3011" t="s">
        <v>124</v>
      </c>
      <c r="DD3011" t="str" cm="1">
        <f t="array" ref="DD3011">TEXT(_xlfn.SEQUENCE(1, DATEDIF(AG3011, AH3011, "m") + 1, AG3011, 30), "YYYY-APMM")</f>
        <v>2013-AP10</v>
      </c>
      <c r="DN3011">
        <f t="shared" ref="DN3011:DN3074" si="94">V3011/COUNTIF(DD3011:DF3011, "&lt;&gt;")</f>
        <v>162.5</v>
      </c>
      <c r="DO3011" t="str">
        <f t="shared" ref="DO3011:DO3074" si="95">BR3011</f>
        <v>BLOCK MASON SK</v>
      </c>
    </row>
    <row r="3012" spans="1:119" x14ac:dyDescent="0.35">
      <c r="A3012" t="s">
        <v>105</v>
      </c>
      <c r="B3012">
        <v>502297</v>
      </c>
      <c r="C3012">
        <v>6359</v>
      </c>
      <c r="D3012">
        <v>124869</v>
      </c>
      <c r="E3012">
        <v>13662</v>
      </c>
      <c r="F3012">
        <v>0</v>
      </c>
      <c r="G3012" t="s">
        <v>106</v>
      </c>
      <c r="H3012" t="s">
        <v>106</v>
      </c>
      <c r="I3012" t="s">
        <v>106</v>
      </c>
      <c r="J3012" t="s">
        <v>107</v>
      </c>
      <c r="K3012" t="s">
        <v>108</v>
      </c>
      <c r="L3012" t="s">
        <v>109</v>
      </c>
      <c r="M3012" t="s">
        <v>110</v>
      </c>
      <c r="N3012" t="s">
        <v>7060</v>
      </c>
      <c r="O3012" t="s">
        <v>2908</v>
      </c>
      <c r="P3012">
        <v>8169</v>
      </c>
      <c r="Q3012">
        <v>24</v>
      </c>
      <c r="R3012">
        <v>0</v>
      </c>
      <c r="S3012">
        <v>40</v>
      </c>
      <c r="T3012">
        <v>0</v>
      </c>
      <c r="U3012">
        <v>650</v>
      </c>
      <c r="V3012">
        <v>650</v>
      </c>
      <c r="W3012">
        <v>40</v>
      </c>
      <c r="X3012">
        <v>0</v>
      </c>
      <c r="Y3012">
        <v>0</v>
      </c>
      <c r="Z3012">
        <v>0</v>
      </c>
      <c r="AD3012" s="1">
        <v>41567.333333333336</v>
      </c>
      <c r="AE3012" s="1">
        <v>41571.708333333336</v>
      </c>
      <c r="AG3012" s="1">
        <v>41561.333333333336</v>
      </c>
      <c r="AH3012" s="1">
        <v>41568.708333333336</v>
      </c>
      <c r="AI3012" s="1">
        <v>41561.333333333336</v>
      </c>
      <c r="AJ3012" s="1">
        <v>41568.708333333336</v>
      </c>
      <c r="AK3012" s="1">
        <v>41561.333333333336</v>
      </c>
      <c r="AL3012" s="1">
        <v>41568.708333333336</v>
      </c>
      <c r="AM3012" s="1">
        <v>41567.333333333336</v>
      </c>
      <c r="AN3012" s="1">
        <v>41571.708333333336</v>
      </c>
      <c r="AP3012" t="s">
        <v>113</v>
      </c>
      <c r="AU3012" t="s">
        <v>7061</v>
      </c>
      <c r="AY3012" t="s">
        <v>106</v>
      </c>
      <c r="AZ3012">
        <v>0</v>
      </c>
      <c r="BA3012">
        <v>0</v>
      </c>
      <c r="BD3012" s="3">
        <v>41321.661805555559</v>
      </c>
      <c r="BE3012" s="3">
        <v>41321.663888888892</v>
      </c>
      <c r="BF3012" t="s">
        <v>115</v>
      </c>
      <c r="BG3012" t="s">
        <v>115</v>
      </c>
      <c r="BH3012">
        <v>8149</v>
      </c>
      <c r="BM3012">
        <v>43460</v>
      </c>
      <c r="BR3012" t="s">
        <v>2848</v>
      </c>
      <c r="BS3012" t="s">
        <v>2849</v>
      </c>
      <c r="BU3012">
        <v>1</v>
      </c>
      <c r="BV3012" t="s">
        <v>118</v>
      </c>
      <c r="BX3012" t="s">
        <v>119</v>
      </c>
      <c r="BY3012" t="s">
        <v>119</v>
      </c>
      <c r="BZ3012" t="s">
        <v>119</v>
      </c>
      <c r="CA3012">
        <v>1</v>
      </c>
      <c r="CC3012" t="s">
        <v>120</v>
      </c>
      <c r="CH3012">
        <v>540</v>
      </c>
      <c r="CI3012">
        <v>40690</v>
      </c>
      <c r="CJ3012" t="s">
        <v>106</v>
      </c>
      <c r="CK3012" t="s">
        <v>106</v>
      </c>
      <c r="CL3012">
        <v>20</v>
      </c>
      <c r="CM3012" t="s">
        <v>2867</v>
      </c>
      <c r="CO3012">
        <v>124866</v>
      </c>
      <c r="CQ3012">
        <v>0</v>
      </c>
      <c r="CR3012">
        <v>0</v>
      </c>
      <c r="CS3012">
        <v>0</v>
      </c>
      <c r="CY3012" t="s">
        <v>123</v>
      </c>
      <c r="CZ3012" t="s">
        <v>124</v>
      </c>
      <c r="DD3012" t="str" cm="1">
        <f t="array" ref="DD3012">TEXT(_xlfn.SEQUENCE(1, DATEDIF(AG3012, AH3012, "m") + 1, AG3012, 30), "YYYY-APMM")</f>
        <v>2013-AP10</v>
      </c>
      <c r="DN3012">
        <f t="shared" si="94"/>
        <v>650</v>
      </c>
      <c r="DO3012" t="str">
        <f t="shared" si="95"/>
        <v>PLASTER MASON SK</v>
      </c>
    </row>
    <row r="3013" spans="1:119" x14ac:dyDescent="0.35">
      <c r="A3013" t="s">
        <v>105</v>
      </c>
      <c r="B3013">
        <v>502298</v>
      </c>
      <c r="C3013">
        <v>6359</v>
      </c>
      <c r="D3013">
        <v>124869</v>
      </c>
      <c r="E3013">
        <v>13662</v>
      </c>
      <c r="F3013">
        <v>0</v>
      </c>
      <c r="G3013" t="s">
        <v>106</v>
      </c>
      <c r="H3013" t="s">
        <v>106</v>
      </c>
      <c r="I3013" t="s">
        <v>106</v>
      </c>
      <c r="J3013" t="s">
        <v>107</v>
      </c>
      <c r="K3013" t="s">
        <v>108</v>
      </c>
      <c r="L3013" t="s">
        <v>109</v>
      </c>
      <c r="M3013" t="s">
        <v>110</v>
      </c>
      <c r="N3013" t="s">
        <v>7062</v>
      </c>
      <c r="O3013" t="s">
        <v>2911</v>
      </c>
      <c r="P3013">
        <v>8164</v>
      </c>
      <c r="Q3013">
        <v>584</v>
      </c>
      <c r="R3013">
        <v>288</v>
      </c>
      <c r="S3013">
        <v>48</v>
      </c>
      <c r="T3013">
        <v>0</v>
      </c>
      <c r="U3013">
        <v>38.5</v>
      </c>
      <c r="V3013">
        <v>38.5</v>
      </c>
      <c r="W3013">
        <v>48</v>
      </c>
      <c r="X3013">
        <v>0</v>
      </c>
      <c r="Y3013">
        <v>0</v>
      </c>
      <c r="Z3013">
        <v>0</v>
      </c>
      <c r="AD3013" s="1">
        <v>41668.333333333336</v>
      </c>
      <c r="AE3013" s="1">
        <v>41674.708333333336</v>
      </c>
      <c r="AG3013" s="1">
        <v>41582.333333333336</v>
      </c>
      <c r="AH3013" s="1">
        <v>41588.708333333336</v>
      </c>
      <c r="AI3013" s="1">
        <v>41582.333333333336</v>
      </c>
      <c r="AJ3013" s="1">
        <v>41588.708333333336</v>
      </c>
      <c r="AK3013" s="1">
        <v>41582.333333333336</v>
      </c>
      <c r="AL3013" s="1">
        <v>41588.708333333336</v>
      </c>
      <c r="AM3013" s="1">
        <v>41668.333333333336</v>
      </c>
      <c r="AN3013" s="1">
        <v>41674.708333333336</v>
      </c>
      <c r="AP3013" t="s">
        <v>113</v>
      </c>
      <c r="AU3013" t="s">
        <v>7063</v>
      </c>
      <c r="AY3013" t="s">
        <v>106</v>
      </c>
      <c r="AZ3013">
        <v>0</v>
      </c>
      <c r="BA3013">
        <v>0</v>
      </c>
      <c r="BD3013" s="3">
        <v>41321.661805555559</v>
      </c>
      <c r="BE3013" s="3">
        <v>41321.663888888892</v>
      </c>
      <c r="BF3013" t="s">
        <v>115</v>
      </c>
      <c r="BG3013" t="s">
        <v>115</v>
      </c>
      <c r="BH3013">
        <v>8149</v>
      </c>
      <c r="BM3013">
        <v>43410</v>
      </c>
      <c r="BR3013" t="s">
        <v>2865</v>
      </c>
      <c r="BS3013" t="s">
        <v>2866</v>
      </c>
      <c r="BU3013">
        <v>1</v>
      </c>
      <c r="BV3013" t="s">
        <v>118</v>
      </c>
      <c r="BX3013" t="s">
        <v>119</v>
      </c>
      <c r="BY3013" t="s">
        <v>119</v>
      </c>
      <c r="BZ3013" t="s">
        <v>119</v>
      </c>
      <c r="CA3013">
        <v>1</v>
      </c>
      <c r="CC3013" t="s">
        <v>120</v>
      </c>
      <c r="CH3013">
        <v>540</v>
      </c>
      <c r="CI3013">
        <v>40690</v>
      </c>
      <c r="CJ3013" t="s">
        <v>106</v>
      </c>
      <c r="CK3013" t="s">
        <v>106</v>
      </c>
      <c r="CL3013">
        <v>20</v>
      </c>
      <c r="CM3013" t="s">
        <v>2867</v>
      </c>
      <c r="CO3013">
        <v>124866</v>
      </c>
      <c r="CQ3013">
        <v>0</v>
      </c>
      <c r="CR3013">
        <v>0</v>
      </c>
      <c r="CS3013">
        <v>0</v>
      </c>
      <c r="CY3013" t="s">
        <v>123</v>
      </c>
      <c r="CZ3013" t="s">
        <v>124</v>
      </c>
      <c r="DD3013" t="str" cm="1">
        <f t="array" ref="DD3013">TEXT(_xlfn.SEQUENCE(1, DATEDIF(AG3013, AH3013, "m") + 1, AG3013, 30), "YYYY-APMM")</f>
        <v>2013-AP11</v>
      </c>
      <c r="DN3013">
        <f t="shared" si="94"/>
        <v>38.5</v>
      </c>
      <c r="DO3013" t="str">
        <f t="shared" si="95"/>
        <v>SCREED MASON SK</v>
      </c>
    </row>
    <row r="3014" spans="1:119" x14ac:dyDescent="0.35">
      <c r="A3014" t="s">
        <v>105</v>
      </c>
      <c r="B3014">
        <v>502299</v>
      </c>
      <c r="C3014">
        <v>6359</v>
      </c>
      <c r="D3014">
        <v>124869</v>
      </c>
      <c r="E3014">
        <v>13662</v>
      </c>
      <c r="F3014">
        <v>0</v>
      </c>
      <c r="G3014" t="s">
        <v>106</v>
      </c>
      <c r="H3014" t="s">
        <v>106</v>
      </c>
      <c r="I3014" t="s">
        <v>106</v>
      </c>
      <c r="J3014" t="s">
        <v>107</v>
      </c>
      <c r="K3014" t="s">
        <v>108</v>
      </c>
      <c r="L3014" t="s">
        <v>109</v>
      </c>
      <c r="M3014" t="s">
        <v>110</v>
      </c>
      <c r="N3014" t="s">
        <v>7064</v>
      </c>
      <c r="O3014" t="s">
        <v>5632</v>
      </c>
      <c r="P3014">
        <v>8178</v>
      </c>
      <c r="Q3014">
        <v>296</v>
      </c>
      <c r="R3014">
        <v>0</v>
      </c>
      <c r="S3014">
        <v>40</v>
      </c>
      <c r="T3014">
        <v>0</v>
      </c>
      <c r="U3014">
        <v>44</v>
      </c>
      <c r="V3014">
        <v>44</v>
      </c>
      <c r="W3014">
        <v>40</v>
      </c>
      <c r="X3014">
        <v>0</v>
      </c>
      <c r="Y3014">
        <v>0</v>
      </c>
      <c r="Z3014">
        <v>0</v>
      </c>
      <c r="AD3014" s="1">
        <v>41675.333333333336</v>
      </c>
      <c r="AE3014" s="1">
        <v>41680.708333333336</v>
      </c>
      <c r="AG3014" s="1">
        <v>41632.333333333336</v>
      </c>
      <c r="AH3014" s="1">
        <v>41637.708333333336</v>
      </c>
      <c r="AI3014" s="1">
        <v>41632.333333333336</v>
      </c>
      <c r="AJ3014" s="1">
        <v>41637.708333333336</v>
      </c>
      <c r="AK3014" s="1">
        <v>41632.333333333336</v>
      </c>
      <c r="AL3014" s="1">
        <v>41637.708333333336</v>
      </c>
      <c r="AM3014" s="1">
        <v>41675.333333333336</v>
      </c>
      <c r="AN3014" s="1">
        <v>41680.708333333336</v>
      </c>
      <c r="AP3014" t="s">
        <v>113</v>
      </c>
      <c r="AU3014" t="s">
        <v>7065</v>
      </c>
      <c r="AY3014" t="s">
        <v>106</v>
      </c>
      <c r="AZ3014">
        <v>0</v>
      </c>
      <c r="BA3014">
        <v>0</v>
      </c>
      <c r="BD3014" s="3">
        <v>41321.661805555559</v>
      </c>
      <c r="BE3014" s="3">
        <v>41321.663888888892</v>
      </c>
      <c r="BF3014" t="s">
        <v>115</v>
      </c>
      <c r="BG3014" t="s">
        <v>115</v>
      </c>
      <c r="BH3014">
        <v>8149</v>
      </c>
      <c r="BM3014">
        <v>43550</v>
      </c>
      <c r="BR3014" t="s">
        <v>116</v>
      </c>
      <c r="BS3014" t="s">
        <v>117</v>
      </c>
      <c r="BU3014">
        <v>1</v>
      </c>
      <c r="BV3014" t="s">
        <v>118</v>
      </c>
      <c r="BX3014" t="s">
        <v>119</v>
      </c>
      <c r="BY3014" t="s">
        <v>119</v>
      </c>
      <c r="BZ3014" t="s">
        <v>119</v>
      </c>
      <c r="CA3014">
        <v>1</v>
      </c>
      <c r="CC3014" t="s">
        <v>120</v>
      </c>
      <c r="CH3014">
        <v>540</v>
      </c>
      <c r="CI3014">
        <v>40690</v>
      </c>
      <c r="CJ3014" t="s">
        <v>106</v>
      </c>
      <c r="CK3014" t="s">
        <v>106</v>
      </c>
      <c r="CL3014">
        <v>20</v>
      </c>
      <c r="CM3014" t="s">
        <v>2867</v>
      </c>
      <c r="CO3014">
        <v>124866</v>
      </c>
      <c r="CQ3014">
        <v>0</v>
      </c>
      <c r="CR3014">
        <v>0</v>
      </c>
      <c r="CS3014">
        <v>0</v>
      </c>
      <c r="CY3014" t="s">
        <v>123</v>
      </c>
      <c r="CZ3014" t="s">
        <v>124</v>
      </c>
      <c r="DD3014" t="str" cm="1">
        <f t="array" ref="DD3014">TEXT(_xlfn.SEQUENCE(1, DATEDIF(AG3014, AH3014, "m") + 1, AG3014, 30), "YYYY-APMM")</f>
        <v>2013-AP12</v>
      </c>
      <c r="DN3014">
        <f t="shared" si="94"/>
        <v>44</v>
      </c>
      <c r="DO3014" t="str">
        <f t="shared" si="95"/>
        <v>LABOR- SUBCONTRACTOR</v>
      </c>
    </row>
    <row r="3015" spans="1:119" x14ac:dyDescent="0.35">
      <c r="A3015" t="s">
        <v>105</v>
      </c>
      <c r="B3015">
        <v>502300</v>
      </c>
      <c r="C3015">
        <v>6359</v>
      </c>
      <c r="D3015">
        <v>124869</v>
      </c>
      <c r="E3015">
        <v>13662</v>
      </c>
      <c r="F3015">
        <v>0</v>
      </c>
      <c r="G3015" t="s">
        <v>106</v>
      </c>
      <c r="H3015" t="s">
        <v>106</v>
      </c>
      <c r="I3015" t="s">
        <v>106</v>
      </c>
      <c r="J3015" t="s">
        <v>107</v>
      </c>
      <c r="K3015" t="s">
        <v>108</v>
      </c>
      <c r="L3015" t="s">
        <v>109</v>
      </c>
      <c r="M3015" t="s">
        <v>110</v>
      </c>
      <c r="N3015" t="s">
        <v>7066</v>
      </c>
      <c r="O3015" t="s">
        <v>5635</v>
      </c>
      <c r="P3015">
        <v>8178</v>
      </c>
      <c r="Q3015">
        <v>376</v>
      </c>
      <c r="R3015">
        <v>80</v>
      </c>
      <c r="S3015">
        <v>40</v>
      </c>
      <c r="T3015">
        <v>0</v>
      </c>
      <c r="U3015">
        <v>8.25</v>
      </c>
      <c r="V3015">
        <v>8.25</v>
      </c>
      <c r="W3015">
        <v>40</v>
      </c>
      <c r="X3015">
        <v>0</v>
      </c>
      <c r="Y3015">
        <v>0</v>
      </c>
      <c r="Z3015">
        <v>0</v>
      </c>
      <c r="AD3015" s="1">
        <v>41694.333333333336</v>
      </c>
      <c r="AE3015" s="1">
        <v>41699.708333333336</v>
      </c>
      <c r="AG3015" s="1">
        <v>41638.333333333336</v>
      </c>
      <c r="AH3015" s="1">
        <v>41643.708333333336</v>
      </c>
      <c r="AI3015" s="1">
        <v>41638.333333333336</v>
      </c>
      <c r="AJ3015" s="1">
        <v>41643.708333333336</v>
      </c>
      <c r="AK3015" s="1">
        <v>41638.333333333336</v>
      </c>
      <c r="AL3015" s="1">
        <v>41643.708333333336</v>
      </c>
      <c r="AM3015" s="1">
        <v>41694.333333333336</v>
      </c>
      <c r="AN3015" s="1">
        <v>41699.708333333336</v>
      </c>
      <c r="AP3015" t="s">
        <v>113</v>
      </c>
      <c r="AU3015" t="s">
        <v>7067</v>
      </c>
      <c r="AY3015" t="s">
        <v>106</v>
      </c>
      <c r="AZ3015">
        <v>0</v>
      </c>
      <c r="BA3015">
        <v>0</v>
      </c>
      <c r="BD3015" s="3">
        <v>41321.661805555559</v>
      </c>
      <c r="BE3015" s="3">
        <v>41321.663888888892</v>
      </c>
      <c r="BF3015" t="s">
        <v>115</v>
      </c>
      <c r="BG3015" t="s">
        <v>115</v>
      </c>
      <c r="BH3015">
        <v>8149</v>
      </c>
      <c r="BM3015">
        <v>43550</v>
      </c>
      <c r="BR3015" t="s">
        <v>116</v>
      </c>
      <c r="BS3015" t="s">
        <v>117</v>
      </c>
      <c r="BU3015">
        <v>1</v>
      </c>
      <c r="BV3015" t="s">
        <v>118</v>
      </c>
      <c r="BX3015" t="s">
        <v>119</v>
      </c>
      <c r="BY3015" t="s">
        <v>119</v>
      </c>
      <c r="BZ3015" t="s">
        <v>119</v>
      </c>
      <c r="CA3015">
        <v>1</v>
      </c>
      <c r="CC3015" t="s">
        <v>120</v>
      </c>
      <c r="CH3015">
        <v>540</v>
      </c>
      <c r="CI3015">
        <v>40690</v>
      </c>
      <c r="CJ3015" t="s">
        <v>106</v>
      </c>
      <c r="CK3015" t="s">
        <v>106</v>
      </c>
      <c r="CL3015">
        <v>20</v>
      </c>
      <c r="CM3015" t="s">
        <v>2867</v>
      </c>
      <c r="CO3015">
        <v>124866</v>
      </c>
      <c r="CQ3015">
        <v>0</v>
      </c>
      <c r="CR3015">
        <v>0</v>
      </c>
      <c r="CS3015">
        <v>0</v>
      </c>
      <c r="CY3015" t="s">
        <v>123</v>
      </c>
      <c r="CZ3015" t="s">
        <v>124</v>
      </c>
      <c r="DD3015" t="str" cm="1">
        <f t="array" ref="DD3015">TEXT(_xlfn.SEQUENCE(1, DATEDIF(AG3015, AH3015, "m") + 1, AG3015, 30), "YYYY-APMM")</f>
        <v>2013-AP12</v>
      </c>
      <c r="DN3015">
        <f t="shared" si="94"/>
        <v>8.25</v>
      </c>
      <c r="DO3015" t="str">
        <f t="shared" si="95"/>
        <v>LABOR- SUBCONTRACTOR</v>
      </c>
    </row>
    <row r="3016" spans="1:119" x14ac:dyDescent="0.35">
      <c r="A3016" t="s">
        <v>105</v>
      </c>
      <c r="B3016">
        <v>502301</v>
      </c>
      <c r="C3016">
        <v>6359</v>
      </c>
      <c r="D3016">
        <v>124871</v>
      </c>
      <c r="E3016">
        <v>13662</v>
      </c>
      <c r="F3016">
        <v>0</v>
      </c>
      <c r="G3016" t="s">
        <v>106</v>
      </c>
      <c r="H3016" t="s">
        <v>106</v>
      </c>
      <c r="I3016" t="s">
        <v>106</v>
      </c>
      <c r="J3016" t="s">
        <v>107</v>
      </c>
      <c r="K3016" t="s">
        <v>108</v>
      </c>
      <c r="L3016" t="s">
        <v>109</v>
      </c>
      <c r="M3016" t="s">
        <v>110</v>
      </c>
      <c r="N3016" t="s">
        <v>7068</v>
      </c>
      <c r="O3016" t="s">
        <v>5607</v>
      </c>
      <c r="P3016">
        <v>8178</v>
      </c>
      <c r="Q3016">
        <v>152</v>
      </c>
      <c r="R3016">
        <v>0</v>
      </c>
      <c r="S3016">
        <v>56</v>
      </c>
      <c r="T3016">
        <v>0</v>
      </c>
      <c r="U3016">
        <v>550</v>
      </c>
      <c r="V3016">
        <v>550</v>
      </c>
      <c r="W3016">
        <v>56</v>
      </c>
      <c r="X3016">
        <v>0</v>
      </c>
      <c r="Y3016">
        <v>0</v>
      </c>
      <c r="Z3016">
        <v>0</v>
      </c>
      <c r="AD3016" s="1">
        <v>41620.333333333336</v>
      </c>
      <c r="AE3016" s="1">
        <v>41629.708333333336</v>
      </c>
      <c r="AG3016" s="1">
        <v>41598.333333333336</v>
      </c>
      <c r="AH3016" s="1">
        <v>41605.708333333336</v>
      </c>
      <c r="AI3016" s="1">
        <v>41598.333333333336</v>
      </c>
      <c r="AJ3016" s="1">
        <v>41605.708333333336</v>
      </c>
      <c r="AK3016" s="1">
        <v>41598.333333333336</v>
      </c>
      <c r="AL3016" s="1">
        <v>41605.708333333336</v>
      </c>
      <c r="AM3016" s="1">
        <v>41620.333333333336</v>
      </c>
      <c r="AN3016" s="1">
        <v>41629.708333333336</v>
      </c>
      <c r="AP3016" t="s">
        <v>113</v>
      </c>
      <c r="AU3016" t="s">
        <v>7069</v>
      </c>
      <c r="AY3016" t="s">
        <v>106</v>
      </c>
      <c r="AZ3016">
        <v>0</v>
      </c>
      <c r="BA3016">
        <v>0</v>
      </c>
      <c r="BD3016" s="3">
        <v>41321.661805555559</v>
      </c>
      <c r="BE3016" s="3">
        <v>41321.663888888892</v>
      </c>
      <c r="BF3016" t="s">
        <v>115</v>
      </c>
      <c r="BG3016" t="s">
        <v>115</v>
      </c>
      <c r="BH3016">
        <v>8149</v>
      </c>
      <c r="BM3016">
        <v>43550</v>
      </c>
      <c r="BR3016" t="s">
        <v>116</v>
      </c>
      <c r="BS3016" t="s">
        <v>117</v>
      </c>
      <c r="BU3016">
        <v>1</v>
      </c>
      <c r="BV3016" t="s">
        <v>118</v>
      </c>
      <c r="BX3016" t="s">
        <v>119</v>
      </c>
      <c r="BY3016" t="s">
        <v>119</v>
      </c>
      <c r="BZ3016" t="s">
        <v>119</v>
      </c>
      <c r="CA3016">
        <v>1</v>
      </c>
      <c r="CC3016" t="s">
        <v>120</v>
      </c>
      <c r="CH3016">
        <v>540</v>
      </c>
      <c r="CI3016">
        <v>40720</v>
      </c>
      <c r="CJ3016" t="s">
        <v>106</v>
      </c>
      <c r="CK3016" t="s">
        <v>106</v>
      </c>
      <c r="CL3016">
        <v>15</v>
      </c>
      <c r="CM3016" t="s">
        <v>2850</v>
      </c>
      <c r="CO3016">
        <v>124870</v>
      </c>
      <c r="CQ3016">
        <v>0</v>
      </c>
      <c r="CR3016">
        <v>0</v>
      </c>
      <c r="CS3016">
        <v>0</v>
      </c>
      <c r="CY3016" t="s">
        <v>123</v>
      </c>
      <c r="CZ3016" t="s">
        <v>124</v>
      </c>
      <c r="DD3016" t="str" cm="1">
        <f t="array" ref="DD3016">TEXT(_xlfn.SEQUENCE(1, DATEDIF(AG3016, AH3016, "m") + 1, AG3016, 30), "YYYY-APMM")</f>
        <v>2013-AP11</v>
      </c>
      <c r="DN3016">
        <f t="shared" si="94"/>
        <v>550</v>
      </c>
      <c r="DO3016" t="str">
        <f t="shared" si="95"/>
        <v>LABOR- SUBCONTRACTOR</v>
      </c>
    </row>
    <row r="3017" spans="1:119" x14ac:dyDescent="0.35">
      <c r="A3017" t="s">
        <v>105</v>
      </c>
      <c r="B3017">
        <v>502302</v>
      </c>
      <c r="C3017">
        <v>6359</v>
      </c>
      <c r="D3017">
        <v>124871</v>
      </c>
      <c r="E3017">
        <v>13662</v>
      </c>
      <c r="F3017">
        <v>0</v>
      </c>
      <c r="G3017" t="s">
        <v>106</v>
      </c>
      <c r="H3017" t="s">
        <v>106</v>
      </c>
      <c r="I3017" t="s">
        <v>106</v>
      </c>
      <c r="J3017" t="s">
        <v>107</v>
      </c>
      <c r="K3017" t="s">
        <v>108</v>
      </c>
      <c r="L3017" t="s">
        <v>109</v>
      </c>
      <c r="M3017" t="s">
        <v>110</v>
      </c>
      <c r="N3017" t="s">
        <v>7070</v>
      </c>
      <c r="O3017" t="s">
        <v>2860</v>
      </c>
      <c r="P3017">
        <v>8178</v>
      </c>
      <c r="Q3017">
        <v>528</v>
      </c>
      <c r="R3017">
        <v>184</v>
      </c>
      <c r="S3017">
        <v>56</v>
      </c>
      <c r="T3017">
        <v>0</v>
      </c>
      <c r="U3017">
        <v>272</v>
      </c>
      <c r="V3017">
        <v>272</v>
      </c>
      <c r="W3017">
        <v>56</v>
      </c>
      <c r="X3017">
        <v>0</v>
      </c>
      <c r="Y3017">
        <v>0</v>
      </c>
      <c r="Z3017">
        <v>0</v>
      </c>
      <c r="AD3017" s="1">
        <v>41686.333333333336</v>
      </c>
      <c r="AE3017" s="1">
        <v>41693.708333333336</v>
      </c>
      <c r="AG3017" s="1">
        <v>41606.333333333336</v>
      </c>
      <c r="AH3017" s="1">
        <v>41613.708333333336</v>
      </c>
      <c r="AI3017" s="1">
        <v>41606.333333333336</v>
      </c>
      <c r="AJ3017" s="1">
        <v>41613.708333333336</v>
      </c>
      <c r="AK3017" s="1">
        <v>41606.333333333336</v>
      </c>
      <c r="AL3017" s="1">
        <v>41613.708333333336</v>
      </c>
      <c r="AM3017" s="1">
        <v>41686.333333333336</v>
      </c>
      <c r="AN3017" s="1">
        <v>41693.708333333336</v>
      </c>
      <c r="AP3017" t="s">
        <v>113</v>
      </c>
      <c r="AU3017" t="s">
        <v>7071</v>
      </c>
      <c r="AY3017" t="s">
        <v>106</v>
      </c>
      <c r="AZ3017">
        <v>0</v>
      </c>
      <c r="BA3017">
        <v>0</v>
      </c>
      <c r="BD3017" s="3">
        <v>41321.661805555559</v>
      </c>
      <c r="BE3017" s="3">
        <v>41321.663888888892</v>
      </c>
      <c r="BF3017" t="s">
        <v>115</v>
      </c>
      <c r="BG3017" t="s">
        <v>115</v>
      </c>
      <c r="BH3017">
        <v>8149</v>
      </c>
      <c r="BM3017">
        <v>43550</v>
      </c>
      <c r="BR3017" t="s">
        <v>116</v>
      </c>
      <c r="BS3017" t="s">
        <v>117</v>
      </c>
      <c r="BU3017">
        <v>1</v>
      </c>
      <c r="BV3017" t="s">
        <v>118</v>
      </c>
      <c r="BX3017" t="s">
        <v>119</v>
      </c>
      <c r="BY3017" t="s">
        <v>119</v>
      </c>
      <c r="BZ3017" t="s">
        <v>119</v>
      </c>
      <c r="CA3017">
        <v>1</v>
      </c>
      <c r="CC3017" t="s">
        <v>120</v>
      </c>
      <c r="CH3017">
        <v>540</v>
      </c>
      <c r="CI3017">
        <v>40720</v>
      </c>
      <c r="CJ3017" t="s">
        <v>106</v>
      </c>
      <c r="CK3017" t="s">
        <v>106</v>
      </c>
      <c r="CL3017">
        <v>15</v>
      </c>
      <c r="CM3017" t="s">
        <v>2850</v>
      </c>
      <c r="CO3017">
        <v>124870</v>
      </c>
      <c r="CQ3017">
        <v>0</v>
      </c>
      <c r="CR3017">
        <v>0</v>
      </c>
      <c r="CS3017">
        <v>0</v>
      </c>
      <c r="CY3017" t="s">
        <v>123</v>
      </c>
      <c r="CZ3017" t="s">
        <v>124</v>
      </c>
      <c r="DD3017" t="str" cm="1">
        <f t="array" ref="DD3017">TEXT(_xlfn.SEQUENCE(1, DATEDIF(AG3017, AH3017, "m") + 1, AG3017, 30), "YYYY-APMM")</f>
        <v>2013-AP11</v>
      </c>
      <c r="DN3017">
        <f t="shared" si="94"/>
        <v>272</v>
      </c>
      <c r="DO3017" t="str">
        <f t="shared" si="95"/>
        <v>LABOR- SUBCONTRACTOR</v>
      </c>
    </row>
    <row r="3018" spans="1:119" x14ac:dyDescent="0.35">
      <c r="A3018" t="s">
        <v>105</v>
      </c>
      <c r="B3018">
        <v>502303</v>
      </c>
      <c r="C3018">
        <v>6359</v>
      </c>
      <c r="D3018">
        <v>124871</v>
      </c>
      <c r="E3018">
        <v>13662</v>
      </c>
      <c r="F3018">
        <v>0</v>
      </c>
      <c r="G3018" t="s">
        <v>106</v>
      </c>
      <c r="H3018" t="s">
        <v>106</v>
      </c>
      <c r="I3018" t="s">
        <v>106</v>
      </c>
      <c r="J3018" t="s">
        <v>107</v>
      </c>
      <c r="K3018" t="s">
        <v>108</v>
      </c>
      <c r="L3018" t="s">
        <v>109</v>
      </c>
      <c r="M3018" t="s">
        <v>110</v>
      </c>
      <c r="N3018" t="s">
        <v>7072</v>
      </c>
      <c r="O3018" t="s">
        <v>2846</v>
      </c>
      <c r="P3018">
        <v>8169</v>
      </c>
      <c r="Q3018">
        <v>152</v>
      </c>
      <c r="R3018">
        <v>0</v>
      </c>
      <c r="S3018">
        <v>80</v>
      </c>
      <c r="T3018">
        <v>0</v>
      </c>
      <c r="U3018">
        <v>3053.5</v>
      </c>
      <c r="V3018">
        <v>3053.5</v>
      </c>
      <c r="W3018">
        <v>80</v>
      </c>
      <c r="X3018">
        <v>0</v>
      </c>
      <c r="Y3018">
        <v>0</v>
      </c>
      <c r="Z3018">
        <v>0</v>
      </c>
      <c r="AD3018" s="1">
        <v>41609.333333333336</v>
      </c>
      <c r="AE3018" s="1">
        <v>41619.708333333336</v>
      </c>
      <c r="AG3018" s="1">
        <v>41587.333333333336</v>
      </c>
      <c r="AH3018" s="1">
        <v>41597.708333333336</v>
      </c>
      <c r="AI3018" s="1">
        <v>41587.333333333336</v>
      </c>
      <c r="AJ3018" s="1">
        <v>41597.708333333336</v>
      </c>
      <c r="AK3018" s="1">
        <v>41587.333333333336</v>
      </c>
      <c r="AL3018" s="1">
        <v>41597.708333333336</v>
      </c>
      <c r="AM3018" s="1">
        <v>41609.333333333336</v>
      </c>
      <c r="AN3018" s="1">
        <v>41619.708333333336</v>
      </c>
      <c r="AP3018" t="s">
        <v>113</v>
      </c>
      <c r="AU3018" t="s">
        <v>7073</v>
      </c>
      <c r="AY3018" t="s">
        <v>106</v>
      </c>
      <c r="AZ3018">
        <v>0</v>
      </c>
      <c r="BA3018">
        <v>0</v>
      </c>
      <c r="BD3018" s="3">
        <v>41321.661805555559</v>
      </c>
      <c r="BE3018" s="3">
        <v>41321.663888888892</v>
      </c>
      <c r="BF3018" t="s">
        <v>115</v>
      </c>
      <c r="BG3018" t="s">
        <v>115</v>
      </c>
      <c r="BH3018">
        <v>8149</v>
      </c>
      <c r="BM3018">
        <v>43460</v>
      </c>
      <c r="BR3018" t="s">
        <v>2848</v>
      </c>
      <c r="BS3018" t="s">
        <v>2849</v>
      </c>
      <c r="BU3018">
        <v>1</v>
      </c>
      <c r="BV3018" t="s">
        <v>118</v>
      </c>
      <c r="BX3018" t="s">
        <v>119</v>
      </c>
      <c r="BY3018" t="s">
        <v>119</v>
      </c>
      <c r="BZ3018" t="s">
        <v>119</v>
      </c>
      <c r="CA3018">
        <v>1</v>
      </c>
      <c r="CC3018" t="s">
        <v>120</v>
      </c>
      <c r="CH3018">
        <v>540</v>
      </c>
      <c r="CI3018">
        <v>40720</v>
      </c>
      <c r="CJ3018" t="s">
        <v>106</v>
      </c>
      <c r="CK3018" t="s">
        <v>106</v>
      </c>
      <c r="CL3018">
        <v>15</v>
      </c>
      <c r="CM3018" t="s">
        <v>2850</v>
      </c>
      <c r="CO3018">
        <v>124870</v>
      </c>
      <c r="CQ3018">
        <v>0</v>
      </c>
      <c r="CR3018">
        <v>0</v>
      </c>
      <c r="CS3018">
        <v>0</v>
      </c>
      <c r="CY3018" t="s">
        <v>123</v>
      </c>
      <c r="CZ3018" t="s">
        <v>124</v>
      </c>
      <c r="DD3018" t="str" cm="1">
        <f t="array" ref="DD3018">TEXT(_xlfn.SEQUENCE(1, DATEDIF(AG3018, AH3018, "m") + 1, AG3018, 30), "YYYY-APMM")</f>
        <v>2013-AP11</v>
      </c>
      <c r="DN3018">
        <f t="shared" si="94"/>
        <v>3053.5</v>
      </c>
      <c r="DO3018" t="str">
        <f t="shared" si="95"/>
        <v>PLASTER MASON SK</v>
      </c>
    </row>
    <row r="3019" spans="1:119" x14ac:dyDescent="0.35">
      <c r="A3019" t="s">
        <v>105</v>
      </c>
      <c r="B3019">
        <v>502304</v>
      </c>
      <c r="C3019">
        <v>6359</v>
      </c>
      <c r="D3019">
        <v>124872</v>
      </c>
      <c r="E3019">
        <v>13662</v>
      </c>
      <c r="F3019">
        <v>0</v>
      </c>
      <c r="G3019" t="s">
        <v>106</v>
      </c>
      <c r="H3019" t="s">
        <v>106</v>
      </c>
      <c r="I3019" t="s">
        <v>106</v>
      </c>
      <c r="J3019" t="s">
        <v>107</v>
      </c>
      <c r="K3019" t="s">
        <v>108</v>
      </c>
      <c r="L3019" t="s">
        <v>109</v>
      </c>
      <c r="M3019" t="s">
        <v>110</v>
      </c>
      <c r="N3019" t="s">
        <v>7074</v>
      </c>
      <c r="O3019" t="s">
        <v>2863</v>
      </c>
      <c r="P3019">
        <v>8164</v>
      </c>
      <c r="Q3019">
        <v>24</v>
      </c>
      <c r="R3019">
        <v>0</v>
      </c>
      <c r="S3019">
        <v>16</v>
      </c>
      <c r="T3019">
        <v>0</v>
      </c>
      <c r="U3019">
        <v>245.5</v>
      </c>
      <c r="V3019">
        <v>245.5</v>
      </c>
      <c r="W3019">
        <v>16</v>
      </c>
      <c r="X3019">
        <v>0</v>
      </c>
      <c r="Y3019">
        <v>0</v>
      </c>
      <c r="Z3019">
        <v>0</v>
      </c>
      <c r="AD3019" s="1">
        <v>41573.333333333336</v>
      </c>
      <c r="AE3019" s="1">
        <v>41574.708333333336</v>
      </c>
      <c r="AG3019" s="1">
        <v>41569.333333333336</v>
      </c>
      <c r="AH3019" s="1">
        <v>41570.708333333336</v>
      </c>
      <c r="AI3019" s="1">
        <v>41569.333333333336</v>
      </c>
      <c r="AJ3019" s="1">
        <v>41570.708333333336</v>
      </c>
      <c r="AK3019" s="1">
        <v>41569.333333333336</v>
      </c>
      <c r="AL3019" s="1">
        <v>41570.708333333336</v>
      </c>
      <c r="AM3019" s="1">
        <v>41573.333333333336</v>
      </c>
      <c r="AN3019" s="1">
        <v>41574.708333333336</v>
      </c>
      <c r="AP3019" t="s">
        <v>113</v>
      </c>
      <c r="AU3019" t="s">
        <v>7075</v>
      </c>
      <c r="AY3019" t="s">
        <v>106</v>
      </c>
      <c r="AZ3019">
        <v>0</v>
      </c>
      <c r="BA3019">
        <v>0</v>
      </c>
      <c r="BD3019" s="3">
        <v>41321.661805555559</v>
      </c>
      <c r="BE3019" s="3">
        <v>41321.663888888892</v>
      </c>
      <c r="BF3019" t="s">
        <v>115</v>
      </c>
      <c r="BG3019" t="s">
        <v>115</v>
      </c>
      <c r="BH3019">
        <v>8149</v>
      </c>
      <c r="BM3019">
        <v>43410</v>
      </c>
      <c r="BR3019" t="s">
        <v>2865</v>
      </c>
      <c r="BS3019" t="s">
        <v>2866</v>
      </c>
      <c r="BU3019">
        <v>1</v>
      </c>
      <c r="BV3019" t="s">
        <v>118</v>
      </c>
      <c r="BX3019" t="s">
        <v>119</v>
      </c>
      <c r="BY3019" t="s">
        <v>119</v>
      </c>
      <c r="BZ3019" t="s">
        <v>119</v>
      </c>
      <c r="CA3019">
        <v>1</v>
      </c>
      <c r="CC3019" t="s">
        <v>120</v>
      </c>
      <c r="CH3019">
        <v>540</v>
      </c>
      <c r="CI3019">
        <v>40710</v>
      </c>
      <c r="CJ3019" t="s">
        <v>106</v>
      </c>
      <c r="CK3019" t="s">
        <v>106</v>
      </c>
      <c r="CL3019">
        <v>10</v>
      </c>
      <c r="CM3019" t="s">
        <v>2867</v>
      </c>
      <c r="CO3019">
        <v>124870</v>
      </c>
      <c r="CQ3019">
        <v>0</v>
      </c>
      <c r="CR3019">
        <v>0</v>
      </c>
      <c r="CS3019">
        <v>0</v>
      </c>
      <c r="CY3019" t="s">
        <v>123</v>
      </c>
      <c r="CZ3019" t="s">
        <v>124</v>
      </c>
      <c r="DD3019" t="str" cm="1">
        <f t="array" ref="DD3019">TEXT(_xlfn.SEQUENCE(1, DATEDIF(AG3019, AH3019, "m") + 1, AG3019, 30), "YYYY-APMM")</f>
        <v>2013-AP10</v>
      </c>
      <c r="DN3019">
        <f t="shared" si="94"/>
        <v>245.5</v>
      </c>
      <c r="DO3019" t="str">
        <f t="shared" si="95"/>
        <v>SCREED MASON SK</v>
      </c>
    </row>
    <row r="3020" spans="1:119" x14ac:dyDescent="0.35">
      <c r="A3020" t="s">
        <v>105</v>
      </c>
      <c r="B3020">
        <v>502305</v>
      </c>
      <c r="C3020">
        <v>6359</v>
      </c>
      <c r="D3020">
        <v>124872</v>
      </c>
      <c r="E3020">
        <v>13662</v>
      </c>
      <c r="F3020">
        <v>0</v>
      </c>
      <c r="G3020" t="s">
        <v>106</v>
      </c>
      <c r="H3020" t="s">
        <v>106</v>
      </c>
      <c r="I3020" t="s">
        <v>106</v>
      </c>
      <c r="J3020" t="s">
        <v>107</v>
      </c>
      <c r="K3020" t="s">
        <v>108</v>
      </c>
      <c r="L3020" t="s">
        <v>109</v>
      </c>
      <c r="M3020" t="s">
        <v>110</v>
      </c>
      <c r="N3020" t="s">
        <v>7076</v>
      </c>
      <c r="O3020" t="s">
        <v>2869</v>
      </c>
      <c r="P3020">
        <v>8178</v>
      </c>
      <c r="Q3020">
        <v>24</v>
      </c>
      <c r="R3020">
        <v>0</v>
      </c>
      <c r="S3020">
        <v>40</v>
      </c>
      <c r="T3020">
        <v>0</v>
      </c>
      <c r="U3020">
        <v>681</v>
      </c>
      <c r="V3020">
        <v>681</v>
      </c>
      <c r="W3020">
        <v>40</v>
      </c>
      <c r="X3020">
        <v>0</v>
      </c>
      <c r="Y3020">
        <v>0</v>
      </c>
      <c r="Z3020">
        <v>0</v>
      </c>
      <c r="AD3020" s="1">
        <v>41575.333333333336</v>
      </c>
      <c r="AE3020" s="1">
        <v>41580.708333333336</v>
      </c>
      <c r="AG3020" s="1">
        <v>41571.333333333336</v>
      </c>
      <c r="AH3020" s="1">
        <v>41576.708333333336</v>
      </c>
      <c r="AI3020" s="1">
        <v>41571.333333333336</v>
      </c>
      <c r="AJ3020" s="1">
        <v>41576.708333333336</v>
      </c>
      <c r="AK3020" s="1">
        <v>41571.333333333336</v>
      </c>
      <c r="AL3020" s="1">
        <v>41576.708333333336</v>
      </c>
      <c r="AM3020" s="1">
        <v>41575.333333333336</v>
      </c>
      <c r="AN3020" s="1">
        <v>41580.708333333336</v>
      </c>
      <c r="AP3020" t="s">
        <v>113</v>
      </c>
      <c r="AU3020" t="s">
        <v>7077</v>
      </c>
      <c r="AY3020" t="s">
        <v>106</v>
      </c>
      <c r="AZ3020">
        <v>0</v>
      </c>
      <c r="BA3020">
        <v>0</v>
      </c>
      <c r="BD3020" s="3">
        <v>41321.661805555559</v>
      </c>
      <c r="BE3020" s="3">
        <v>41321.663888888892</v>
      </c>
      <c r="BF3020" t="s">
        <v>115</v>
      </c>
      <c r="BG3020" t="s">
        <v>115</v>
      </c>
      <c r="BH3020">
        <v>8149</v>
      </c>
      <c r="BM3020">
        <v>43550</v>
      </c>
      <c r="BR3020" t="s">
        <v>116</v>
      </c>
      <c r="BS3020" t="s">
        <v>117</v>
      </c>
      <c r="BU3020">
        <v>1</v>
      </c>
      <c r="BV3020" t="s">
        <v>118</v>
      </c>
      <c r="BX3020" t="s">
        <v>119</v>
      </c>
      <c r="BY3020" t="s">
        <v>119</v>
      </c>
      <c r="BZ3020" t="s">
        <v>119</v>
      </c>
      <c r="CA3020">
        <v>1</v>
      </c>
      <c r="CC3020" t="s">
        <v>120</v>
      </c>
      <c r="CH3020">
        <v>540</v>
      </c>
      <c r="CI3020">
        <v>40710</v>
      </c>
      <c r="CJ3020" t="s">
        <v>106</v>
      </c>
      <c r="CK3020" t="s">
        <v>106</v>
      </c>
      <c r="CL3020">
        <v>10</v>
      </c>
      <c r="CM3020" t="s">
        <v>2867</v>
      </c>
      <c r="CO3020">
        <v>124870</v>
      </c>
      <c r="CQ3020">
        <v>0</v>
      </c>
      <c r="CR3020">
        <v>0</v>
      </c>
      <c r="CS3020">
        <v>0</v>
      </c>
      <c r="CY3020" t="s">
        <v>123</v>
      </c>
      <c r="CZ3020" t="s">
        <v>124</v>
      </c>
      <c r="DD3020" t="str" cm="1">
        <f t="array" ref="DD3020">TEXT(_xlfn.SEQUENCE(1, DATEDIF(AG3020, AH3020, "m") + 1, AG3020, 30), "YYYY-APMM")</f>
        <v>2013-AP10</v>
      </c>
      <c r="DN3020">
        <f t="shared" si="94"/>
        <v>681</v>
      </c>
      <c r="DO3020" t="str">
        <f t="shared" si="95"/>
        <v>LABOR- SUBCONTRACTOR</v>
      </c>
    </row>
    <row r="3021" spans="1:119" x14ac:dyDescent="0.35">
      <c r="A3021" t="s">
        <v>105</v>
      </c>
      <c r="B3021">
        <v>502306</v>
      </c>
      <c r="C3021">
        <v>6359</v>
      </c>
      <c r="D3021">
        <v>124872</v>
      </c>
      <c r="E3021">
        <v>13662</v>
      </c>
      <c r="F3021">
        <v>0</v>
      </c>
      <c r="G3021" t="s">
        <v>106</v>
      </c>
      <c r="H3021" t="s">
        <v>106</v>
      </c>
      <c r="I3021" t="s">
        <v>106</v>
      </c>
      <c r="J3021" t="s">
        <v>107</v>
      </c>
      <c r="K3021" t="s">
        <v>108</v>
      </c>
      <c r="L3021" t="s">
        <v>109</v>
      </c>
      <c r="M3021" t="s">
        <v>110</v>
      </c>
      <c r="N3021" t="s">
        <v>7078</v>
      </c>
      <c r="O3021" t="s">
        <v>2872</v>
      </c>
      <c r="P3021">
        <v>8178</v>
      </c>
      <c r="Q3021">
        <v>24</v>
      </c>
      <c r="R3021">
        <v>0</v>
      </c>
      <c r="S3021">
        <v>32</v>
      </c>
      <c r="T3021">
        <v>0</v>
      </c>
      <c r="U3021">
        <v>430.75</v>
      </c>
      <c r="V3021">
        <v>430.75</v>
      </c>
      <c r="W3021">
        <v>32</v>
      </c>
      <c r="X3021">
        <v>0</v>
      </c>
      <c r="Y3021">
        <v>0</v>
      </c>
      <c r="Z3021">
        <v>0</v>
      </c>
      <c r="AD3021" s="1">
        <v>41581.333333333336</v>
      </c>
      <c r="AE3021" s="1">
        <v>41584.708333333336</v>
      </c>
      <c r="AG3021" s="1">
        <v>41577.333333333336</v>
      </c>
      <c r="AH3021" s="1">
        <v>41581.708333333336</v>
      </c>
      <c r="AI3021" s="1">
        <v>41577.333333333336</v>
      </c>
      <c r="AJ3021" s="1">
        <v>41581.708333333336</v>
      </c>
      <c r="AK3021" s="1">
        <v>41577.333333333336</v>
      </c>
      <c r="AL3021" s="1">
        <v>41581.708333333336</v>
      </c>
      <c r="AM3021" s="1">
        <v>41581.333333333336</v>
      </c>
      <c r="AN3021" s="1">
        <v>41584.708333333336</v>
      </c>
      <c r="AP3021" t="s">
        <v>113</v>
      </c>
      <c r="AU3021" t="s">
        <v>7079</v>
      </c>
      <c r="AY3021" t="s">
        <v>106</v>
      </c>
      <c r="AZ3021">
        <v>0</v>
      </c>
      <c r="BA3021">
        <v>0</v>
      </c>
      <c r="BD3021" s="3">
        <v>41321.661805555559</v>
      </c>
      <c r="BE3021" s="3">
        <v>41321.663888888892</v>
      </c>
      <c r="BF3021" t="s">
        <v>115</v>
      </c>
      <c r="BG3021" t="s">
        <v>115</v>
      </c>
      <c r="BH3021">
        <v>8149</v>
      </c>
      <c r="BM3021">
        <v>43550</v>
      </c>
      <c r="BR3021" t="s">
        <v>116</v>
      </c>
      <c r="BS3021" t="s">
        <v>117</v>
      </c>
      <c r="BU3021">
        <v>1</v>
      </c>
      <c r="BV3021" t="s">
        <v>118</v>
      </c>
      <c r="BX3021" t="s">
        <v>119</v>
      </c>
      <c r="BY3021" t="s">
        <v>119</v>
      </c>
      <c r="BZ3021" t="s">
        <v>119</v>
      </c>
      <c r="CA3021">
        <v>1</v>
      </c>
      <c r="CC3021" t="s">
        <v>120</v>
      </c>
      <c r="CH3021">
        <v>540</v>
      </c>
      <c r="CI3021">
        <v>40710</v>
      </c>
      <c r="CJ3021" t="s">
        <v>106</v>
      </c>
      <c r="CK3021" t="s">
        <v>106</v>
      </c>
      <c r="CL3021">
        <v>10</v>
      </c>
      <c r="CM3021" t="s">
        <v>2867</v>
      </c>
      <c r="CO3021">
        <v>124870</v>
      </c>
      <c r="CQ3021">
        <v>0</v>
      </c>
      <c r="CR3021">
        <v>0</v>
      </c>
      <c r="CS3021">
        <v>0</v>
      </c>
      <c r="CY3021" t="s">
        <v>123</v>
      </c>
      <c r="CZ3021" t="s">
        <v>124</v>
      </c>
      <c r="DD3021" t="str" cm="1">
        <f t="array" ref="DD3021">TEXT(_xlfn.SEQUENCE(1, DATEDIF(AG3021, AH3021, "m") + 1, AG3021, 30), "YYYY-APMM")</f>
        <v>2013-AP10</v>
      </c>
      <c r="DN3021">
        <f t="shared" si="94"/>
        <v>430.75</v>
      </c>
      <c r="DO3021" t="str">
        <f t="shared" si="95"/>
        <v>LABOR- SUBCONTRACTOR</v>
      </c>
    </row>
    <row r="3022" spans="1:119" x14ac:dyDescent="0.35">
      <c r="A3022" t="s">
        <v>105</v>
      </c>
      <c r="B3022">
        <v>502307</v>
      </c>
      <c r="C3022">
        <v>6359</v>
      </c>
      <c r="D3022">
        <v>124872</v>
      </c>
      <c r="E3022">
        <v>13662</v>
      </c>
      <c r="F3022">
        <v>0</v>
      </c>
      <c r="G3022" t="s">
        <v>106</v>
      </c>
      <c r="H3022" t="s">
        <v>106</v>
      </c>
      <c r="I3022" t="s">
        <v>106</v>
      </c>
      <c r="J3022" t="s">
        <v>107</v>
      </c>
      <c r="K3022" t="s">
        <v>108</v>
      </c>
      <c r="L3022" t="s">
        <v>109</v>
      </c>
      <c r="M3022" t="s">
        <v>110</v>
      </c>
      <c r="N3022" t="s">
        <v>7080</v>
      </c>
      <c r="O3022" t="s">
        <v>2875</v>
      </c>
      <c r="P3022">
        <v>8170</v>
      </c>
      <c r="Q3022">
        <v>24</v>
      </c>
      <c r="R3022">
        <v>0</v>
      </c>
      <c r="S3022">
        <v>32</v>
      </c>
      <c r="T3022">
        <v>0</v>
      </c>
      <c r="U3022">
        <v>247.5</v>
      </c>
      <c r="V3022">
        <v>247.5</v>
      </c>
      <c r="W3022">
        <v>32</v>
      </c>
      <c r="X3022">
        <v>0</v>
      </c>
      <c r="Y3022">
        <v>0</v>
      </c>
      <c r="Z3022">
        <v>0</v>
      </c>
      <c r="AD3022" s="1">
        <v>41585.333333333336</v>
      </c>
      <c r="AE3022" s="1">
        <v>41589.708333333336</v>
      </c>
      <c r="AG3022" s="1">
        <v>41582.333333333336</v>
      </c>
      <c r="AH3022" s="1">
        <v>41585.708333333336</v>
      </c>
      <c r="AI3022" s="1">
        <v>41582.333333333336</v>
      </c>
      <c r="AJ3022" s="1">
        <v>41585.708333333336</v>
      </c>
      <c r="AK3022" s="1">
        <v>41582.333333333336</v>
      </c>
      <c r="AL3022" s="1">
        <v>41585.708333333336</v>
      </c>
      <c r="AM3022" s="1">
        <v>41585.333333333336</v>
      </c>
      <c r="AN3022" s="1">
        <v>41589.708333333336</v>
      </c>
      <c r="AP3022" t="s">
        <v>113</v>
      </c>
      <c r="AU3022" t="s">
        <v>7081</v>
      </c>
      <c r="AY3022" t="s">
        <v>106</v>
      </c>
      <c r="AZ3022">
        <v>0</v>
      </c>
      <c r="BA3022">
        <v>0</v>
      </c>
      <c r="BD3022" s="3">
        <v>41321.661805555559</v>
      </c>
      <c r="BE3022" s="3">
        <v>41321.663888888892</v>
      </c>
      <c r="BF3022" t="s">
        <v>115</v>
      </c>
      <c r="BG3022" t="s">
        <v>115</v>
      </c>
      <c r="BH3022">
        <v>8149</v>
      </c>
      <c r="BM3022">
        <v>43470</v>
      </c>
      <c r="BR3022" t="s">
        <v>2854</v>
      </c>
      <c r="BS3022" t="s">
        <v>2855</v>
      </c>
      <c r="BU3022">
        <v>1</v>
      </c>
      <c r="BV3022" t="s">
        <v>118</v>
      </c>
      <c r="BX3022" t="s">
        <v>119</v>
      </c>
      <c r="BY3022" t="s">
        <v>119</v>
      </c>
      <c r="BZ3022" t="s">
        <v>119</v>
      </c>
      <c r="CA3022">
        <v>1</v>
      </c>
      <c r="CC3022" t="s">
        <v>120</v>
      </c>
      <c r="CH3022">
        <v>540</v>
      </c>
      <c r="CI3022">
        <v>40710</v>
      </c>
      <c r="CJ3022" t="s">
        <v>106</v>
      </c>
      <c r="CK3022" t="s">
        <v>106</v>
      </c>
      <c r="CL3022">
        <v>10</v>
      </c>
      <c r="CM3022" t="s">
        <v>2867</v>
      </c>
      <c r="CO3022">
        <v>124870</v>
      </c>
      <c r="CQ3022">
        <v>0</v>
      </c>
      <c r="CR3022">
        <v>0</v>
      </c>
      <c r="CS3022">
        <v>0</v>
      </c>
      <c r="CY3022" t="s">
        <v>123</v>
      </c>
      <c r="CZ3022" t="s">
        <v>124</v>
      </c>
      <c r="DD3022" t="str" cm="1">
        <f t="array" ref="DD3022">TEXT(_xlfn.SEQUENCE(1, DATEDIF(AG3022, AH3022, "m") + 1, AG3022, 30), "YYYY-APMM")</f>
        <v>2013-AP11</v>
      </c>
      <c r="DN3022">
        <f t="shared" si="94"/>
        <v>247.5</v>
      </c>
      <c r="DO3022" t="str">
        <f t="shared" si="95"/>
        <v>TILE MASON SK</v>
      </c>
    </row>
    <row r="3023" spans="1:119" x14ac:dyDescent="0.35">
      <c r="A3023" t="s">
        <v>105</v>
      </c>
      <c r="B3023">
        <v>502308</v>
      </c>
      <c r="C3023">
        <v>6359</v>
      </c>
      <c r="D3023">
        <v>124872</v>
      </c>
      <c r="E3023">
        <v>13662</v>
      </c>
      <c r="F3023">
        <v>0</v>
      </c>
      <c r="G3023" t="s">
        <v>106</v>
      </c>
      <c r="H3023" t="s">
        <v>106</v>
      </c>
      <c r="I3023" t="s">
        <v>106</v>
      </c>
      <c r="J3023" t="s">
        <v>107</v>
      </c>
      <c r="K3023" t="s">
        <v>108</v>
      </c>
      <c r="L3023" t="s">
        <v>109</v>
      </c>
      <c r="M3023" t="s">
        <v>110</v>
      </c>
      <c r="N3023" t="s">
        <v>7082</v>
      </c>
      <c r="O3023" t="s">
        <v>2878</v>
      </c>
      <c r="P3023">
        <v>8178</v>
      </c>
      <c r="Q3023">
        <v>528</v>
      </c>
      <c r="R3023">
        <v>0</v>
      </c>
      <c r="S3023">
        <v>48</v>
      </c>
      <c r="T3023">
        <v>0</v>
      </c>
      <c r="U3023">
        <v>77</v>
      </c>
      <c r="V3023">
        <v>77</v>
      </c>
      <c r="W3023">
        <v>48</v>
      </c>
      <c r="X3023">
        <v>0</v>
      </c>
      <c r="Y3023">
        <v>0</v>
      </c>
      <c r="Z3023">
        <v>0</v>
      </c>
      <c r="AD3023" s="1">
        <v>41672.333333333336</v>
      </c>
      <c r="AE3023" s="1">
        <v>41678.708333333336</v>
      </c>
      <c r="AG3023" s="1">
        <v>41594.333333333336</v>
      </c>
      <c r="AH3023" s="1">
        <v>41599.708333333336</v>
      </c>
      <c r="AI3023" s="1">
        <v>41594.333333333336</v>
      </c>
      <c r="AJ3023" s="1">
        <v>41599.708333333336</v>
      </c>
      <c r="AK3023" s="1">
        <v>41594.333333333336</v>
      </c>
      <c r="AL3023" s="1">
        <v>41599.708333333336</v>
      </c>
      <c r="AM3023" s="1">
        <v>41672.333333333336</v>
      </c>
      <c r="AN3023" s="1">
        <v>41678.708333333336</v>
      </c>
      <c r="AP3023" t="s">
        <v>113</v>
      </c>
      <c r="AU3023" t="s">
        <v>7083</v>
      </c>
      <c r="AY3023" t="s">
        <v>106</v>
      </c>
      <c r="AZ3023">
        <v>0</v>
      </c>
      <c r="BA3023">
        <v>0</v>
      </c>
      <c r="BD3023" s="3">
        <v>41321.661805555559</v>
      </c>
      <c r="BE3023" s="3">
        <v>41321.663888888892</v>
      </c>
      <c r="BF3023" t="s">
        <v>115</v>
      </c>
      <c r="BG3023" t="s">
        <v>115</v>
      </c>
      <c r="BH3023">
        <v>8149</v>
      </c>
      <c r="BM3023">
        <v>43550</v>
      </c>
      <c r="BR3023" t="s">
        <v>116</v>
      </c>
      <c r="BS3023" t="s">
        <v>117</v>
      </c>
      <c r="BU3023">
        <v>1</v>
      </c>
      <c r="BV3023" t="s">
        <v>118</v>
      </c>
      <c r="BX3023" t="s">
        <v>119</v>
      </c>
      <c r="BY3023" t="s">
        <v>119</v>
      </c>
      <c r="BZ3023" t="s">
        <v>119</v>
      </c>
      <c r="CA3023">
        <v>1</v>
      </c>
      <c r="CC3023" t="s">
        <v>120</v>
      </c>
      <c r="CH3023">
        <v>540</v>
      </c>
      <c r="CI3023">
        <v>40710</v>
      </c>
      <c r="CJ3023" t="s">
        <v>106</v>
      </c>
      <c r="CK3023" t="s">
        <v>106</v>
      </c>
      <c r="CL3023">
        <v>10</v>
      </c>
      <c r="CM3023" t="s">
        <v>2867</v>
      </c>
      <c r="CO3023">
        <v>124870</v>
      </c>
      <c r="CQ3023">
        <v>0</v>
      </c>
      <c r="CR3023">
        <v>0</v>
      </c>
      <c r="CS3023">
        <v>0</v>
      </c>
      <c r="CY3023" t="s">
        <v>123</v>
      </c>
      <c r="CZ3023" t="s">
        <v>124</v>
      </c>
      <c r="DD3023" t="str" cm="1">
        <f t="array" ref="DD3023">TEXT(_xlfn.SEQUENCE(1, DATEDIF(AG3023, AH3023, "m") + 1, AG3023, 30), "YYYY-APMM")</f>
        <v>2013-AP11</v>
      </c>
      <c r="DN3023">
        <f t="shared" si="94"/>
        <v>77</v>
      </c>
      <c r="DO3023" t="str">
        <f t="shared" si="95"/>
        <v>LABOR- SUBCONTRACTOR</v>
      </c>
    </row>
    <row r="3024" spans="1:119" x14ac:dyDescent="0.35">
      <c r="A3024" t="s">
        <v>105</v>
      </c>
      <c r="B3024">
        <v>502309</v>
      </c>
      <c r="C3024">
        <v>6359</v>
      </c>
      <c r="D3024">
        <v>124872</v>
      </c>
      <c r="E3024">
        <v>13662</v>
      </c>
      <c r="F3024">
        <v>0</v>
      </c>
      <c r="G3024" t="s">
        <v>106</v>
      </c>
      <c r="H3024" t="s">
        <v>106</v>
      </c>
      <c r="I3024" t="s">
        <v>106</v>
      </c>
      <c r="J3024" t="s">
        <v>107</v>
      </c>
      <c r="K3024" t="s">
        <v>108</v>
      </c>
      <c r="L3024" t="s">
        <v>109</v>
      </c>
      <c r="M3024" t="s">
        <v>110</v>
      </c>
      <c r="N3024" t="s">
        <v>7084</v>
      </c>
      <c r="O3024" t="s">
        <v>2881</v>
      </c>
      <c r="P3024">
        <v>8178</v>
      </c>
      <c r="Q3024">
        <v>488</v>
      </c>
      <c r="R3024">
        <v>0</v>
      </c>
      <c r="S3024">
        <v>48</v>
      </c>
      <c r="T3024">
        <v>0</v>
      </c>
      <c r="U3024">
        <v>294</v>
      </c>
      <c r="V3024">
        <v>294</v>
      </c>
      <c r="W3024">
        <v>48</v>
      </c>
      <c r="X3024">
        <v>0</v>
      </c>
      <c r="Y3024">
        <v>0</v>
      </c>
      <c r="Z3024">
        <v>0</v>
      </c>
      <c r="AD3024" s="1">
        <v>41659.333333333336</v>
      </c>
      <c r="AE3024" s="1">
        <v>41665.708333333336</v>
      </c>
      <c r="AG3024" s="1">
        <v>41587.333333333336</v>
      </c>
      <c r="AH3024" s="1">
        <v>41592.708333333336</v>
      </c>
      <c r="AI3024" s="1">
        <v>41587.333333333336</v>
      </c>
      <c r="AJ3024" s="1">
        <v>41592.708333333336</v>
      </c>
      <c r="AK3024" s="1">
        <v>41587.333333333336</v>
      </c>
      <c r="AL3024" s="1">
        <v>41592.708333333336</v>
      </c>
      <c r="AM3024" s="1">
        <v>41659.333333333336</v>
      </c>
      <c r="AN3024" s="1">
        <v>41665.708333333336</v>
      </c>
      <c r="AP3024" t="s">
        <v>113</v>
      </c>
      <c r="AU3024" t="s">
        <v>7085</v>
      </c>
      <c r="AY3024" t="s">
        <v>106</v>
      </c>
      <c r="AZ3024">
        <v>0</v>
      </c>
      <c r="BA3024">
        <v>0</v>
      </c>
      <c r="BD3024" s="3">
        <v>41321.661805555559</v>
      </c>
      <c r="BE3024" s="3">
        <v>41321.663888888892</v>
      </c>
      <c r="BF3024" t="s">
        <v>115</v>
      </c>
      <c r="BG3024" t="s">
        <v>115</v>
      </c>
      <c r="BH3024">
        <v>8149</v>
      </c>
      <c r="BM3024">
        <v>43550</v>
      </c>
      <c r="BR3024" t="s">
        <v>116</v>
      </c>
      <c r="BS3024" t="s">
        <v>117</v>
      </c>
      <c r="BU3024">
        <v>1</v>
      </c>
      <c r="BV3024" t="s">
        <v>118</v>
      </c>
      <c r="BX3024" t="s">
        <v>119</v>
      </c>
      <c r="BY3024" t="s">
        <v>119</v>
      </c>
      <c r="BZ3024" t="s">
        <v>119</v>
      </c>
      <c r="CA3024">
        <v>1</v>
      </c>
      <c r="CC3024" t="s">
        <v>120</v>
      </c>
      <c r="CH3024">
        <v>540</v>
      </c>
      <c r="CI3024">
        <v>40710</v>
      </c>
      <c r="CJ3024" t="s">
        <v>106</v>
      </c>
      <c r="CK3024" t="s">
        <v>106</v>
      </c>
      <c r="CL3024">
        <v>10</v>
      </c>
      <c r="CM3024" t="s">
        <v>2867</v>
      </c>
      <c r="CO3024">
        <v>124870</v>
      </c>
      <c r="CQ3024">
        <v>0</v>
      </c>
      <c r="CR3024">
        <v>0</v>
      </c>
      <c r="CS3024">
        <v>0</v>
      </c>
      <c r="CY3024" t="s">
        <v>123</v>
      </c>
      <c r="CZ3024" t="s">
        <v>124</v>
      </c>
      <c r="DD3024" t="str" cm="1">
        <f t="array" ref="DD3024">TEXT(_xlfn.SEQUENCE(1, DATEDIF(AG3024, AH3024, "m") + 1, AG3024, 30), "YYYY-APMM")</f>
        <v>2013-AP11</v>
      </c>
      <c r="DN3024">
        <f t="shared" si="94"/>
        <v>294</v>
      </c>
      <c r="DO3024" t="str">
        <f t="shared" si="95"/>
        <v>LABOR- SUBCONTRACTOR</v>
      </c>
    </row>
    <row r="3025" spans="1:119" x14ac:dyDescent="0.35">
      <c r="A3025" t="s">
        <v>105</v>
      </c>
      <c r="B3025">
        <v>502310</v>
      </c>
      <c r="C3025">
        <v>6359</v>
      </c>
      <c r="D3025">
        <v>124872</v>
      </c>
      <c r="E3025">
        <v>13662</v>
      </c>
      <c r="F3025">
        <v>0</v>
      </c>
      <c r="G3025" t="s">
        <v>106</v>
      </c>
      <c r="H3025" t="s">
        <v>106</v>
      </c>
      <c r="I3025" t="s">
        <v>106</v>
      </c>
      <c r="J3025" t="s">
        <v>107</v>
      </c>
      <c r="K3025" t="s">
        <v>108</v>
      </c>
      <c r="L3025" t="s">
        <v>109</v>
      </c>
      <c r="M3025" t="s">
        <v>110</v>
      </c>
      <c r="N3025" t="s">
        <v>7086</v>
      </c>
      <c r="O3025" t="s">
        <v>2884</v>
      </c>
      <c r="P3025">
        <v>8178</v>
      </c>
      <c r="Q3025">
        <v>624</v>
      </c>
      <c r="R3025">
        <v>104</v>
      </c>
      <c r="S3025">
        <v>40</v>
      </c>
      <c r="T3025">
        <v>0</v>
      </c>
      <c r="U3025">
        <v>66</v>
      </c>
      <c r="V3025">
        <v>66</v>
      </c>
      <c r="W3025">
        <v>40</v>
      </c>
      <c r="X3025">
        <v>0</v>
      </c>
      <c r="Y3025">
        <v>0</v>
      </c>
      <c r="Z3025">
        <v>0</v>
      </c>
      <c r="AD3025" s="1">
        <v>41694.333333333336</v>
      </c>
      <c r="AE3025" s="1">
        <v>41699.708333333336</v>
      </c>
      <c r="AG3025" s="1">
        <v>41601.333333333336</v>
      </c>
      <c r="AH3025" s="1">
        <v>41605.708333333336</v>
      </c>
      <c r="AI3025" s="1">
        <v>41601.333333333336</v>
      </c>
      <c r="AJ3025" s="1">
        <v>41605.708333333336</v>
      </c>
      <c r="AK3025" s="1">
        <v>41601.333333333336</v>
      </c>
      <c r="AL3025" s="1">
        <v>41605.708333333336</v>
      </c>
      <c r="AM3025" s="1">
        <v>41694.333333333336</v>
      </c>
      <c r="AN3025" s="1">
        <v>41699.708333333336</v>
      </c>
      <c r="AP3025" t="s">
        <v>113</v>
      </c>
      <c r="AU3025" t="s">
        <v>7087</v>
      </c>
      <c r="AY3025" t="s">
        <v>106</v>
      </c>
      <c r="AZ3025">
        <v>0</v>
      </c>
      <c r="BA3025">
        <v>0</v>
      </c>
      <c r="BD3025" s="3">
        <v>41321.661805555559</v>
      </c>
      <c r="BE3025" s="3">
        <v>41321.663888888892</v>
      </c>
      <c r="BF3025" t="s">
        <v>115</v>
      </c>
      <c r="BG3025" t="s">
        <v>115</v>
      </c>
      <c r="BH3025">
        <v>8149</v>
      </c>
      <c r="BM3025">
        <v>43550</v>
      </c>
      <c r="BR3025" t="s">
        <v>116</v>
      </c>
      <c r="BS3025" t="s">
        <v>117</v>
      </c>
      <c r="BU3025">
        <v>1</v>
      </c>
      <c r="BV3025" t="s">
        <v>118</v>
      </c>
      <c r="BX3025" t="s">
        <v>119</v>
      </c>
      <c r="BY3025" t="s">
        <v>119</v>
      </c>
      <c r="BZ3025" t="s">
        <v>119</v>
      </c>
      <c r="CA3025">
        <v>1</v>
      </c>
      <c r="CC3025" t="s">
        <v>120</v>
      </c>
      <c r="CH3025">
        <v>540</v>
      </c>
      <c r="CI3025">
        <v>40710</v>
      </c>
      <c r="CJ3025" t="s">
        <v>106</v>
      </c>
      <c r="CK3025" t="s">
        <v>106</v>
      </c>
      <c r="CL3025">
        <v>10</v>
      </c>
      <c r="CM3025" t="s">
        <v>2867</v>
      </c>
      <c r="CO3025">
        <v>124870</v>
      </c>
      <c r="CQ3025">
        <v>0</v>
      </c>
      <c r="CR3025">
        <v>0</v>
      </c>
      <c r="CS3025">
        <v>0</v>
      </c>
      <c r="CY3025" t="s">
        <v>123</v>
      </c>
      <c r="CZ3025" t="s">
        <v>124</v>
      </c>
      <c r="DD3025" t="str" cm="1">
        <f t="array" ref="DD3025">TEXT(_xlfn.SEQUENCE(1, DATEDIF(AG3025, AH3025, "m") + 1, AG3025, 30), "YYYY-APMM")</f>
        <v>2013-AP11</v>
      </c>
      <c r="DN3025">
        <f t="shared" si="94"/>
        <v>66</v>
      </c>
      <c r="DO3025" t="str">
        <f t="shared" si="95"/>
        <v>LABOR- SUBCONTRACTOR</v>
      </c>
    </row>
    <row r="3026" spans="1:119" x14ac:dyDescent="0.35">
      <c r="A3026" t="s">
        <v>105</v>
      </c>
      <c r="B3026">
        <v>502311</v>
      </c>
      <c r="C3026">
        <v>6359</v>
      </c>
      <c r="D3026">
        <v>124875</v>
      </c>
      <c r="E3026">
        <v>13662</v>
      </c>
      <c r="F3026">
        <v>0</v>
      </c>
      <c r="G3026" t="s">
        <v>106</v>
      </c>
      <c r="H3026" t="s">
        <v>106</v>
      </c>
      <c r="I3026" t="s">
        <v>106</v>
      </c>
      <c r="J3026" t="s">
        <v>107</v>
      </c>
      <c r="K3026" t="s">
        <v>108</v>
      </c>
      <c r="L3026" t="s">
        <v>109</v>
      </c>
      <c r="M3026" t="s">
        <v>110</v>
      </c>
      <c r="N3026" t="s">
        <v>7088</v>
      </c>
      <c r="O3026" t="s">
        <v>3002</v>
      </c>
      <c r="P3026">
        <v>8178</v>
      </c>
      <c r="Q3026">
        <v>336</v>
      </c>
      <c r="R3026">
        <v>0</v>
      </c>
      <c r="S3026">
        <v>40</v>
      </c>
      <c r="T3026">
        <v>0</v>
      </c>
      <c r="U3026">
        <v>90.4</v>
      </c>
      <c r="V3026">
        <v>90.4</v>
      </c>
      <c r="W3026">
        <v>40</v>
      </c>
      <c r="X3026">
        <v>0</v>
      </c>
      <c r="Y3026">
        <v>0</v>
      </c>
      <c r="Z3026">
        <v>0</v>
      </c>
      <c r="AD3026" s="1">
        <v>41552.333333333336</v>
      </c>
      <c r="AE3026" s="1">
        <v>41556.708333333336</v>
      </c>
      <c r="AG3026" s="1">
        <v>41503.333333333336</v>
      </c>
      <c r="AH3026" s="1">
        <v>41507.708333333336</v>
      </c>
      <c r="AI3026" s="1">
        <v>41503.333333333336</v>
      </c>
      <c r="AJ3026" s="1">
        <v>41507.708333333336</v>
      </c>
      <c r="AK3026" s="1">
        <v>41503.333333333336</v>
      </c>
      <c r="AL3026" s="1">
        <v>41507.708333333336</v>
      </c>
      <c r="AM3026" s="1">
        <v>41552.333333333336</v>
      </c>
      <c r="AN3026" s="1">
        <v>41556.708333333336</v>
      </c>
      <c r="AP3026" t="s">
        <v>113</v>
      </c>
      <c r="AU3026" t="s">
        <v>7089</v>
      </c>
      <c r="AY3026" t="s">
        <v>106</v>
      </c>
      <c r="AZ3026">
        <v>0</v>
      </c>
      <c r="BA3026">
        <v>0</v>
      </c>
      <c r="BD3026" s="3">
        <v>41321.661805555559</v>
      </c>
      <c r="BE3026" s="3">
        <v>41321.663888888892</v>
      </c>
      <c r="BF3026" t="s">
        <v>115</v>
      </c>
      <c r="BG3026" t="s">
        <v>115</v>
      </c>
      <c r="BH3026">
        <v>8149</v>
      </c>
      <c r="BM3026">
        <v>43550</v>
      </c>
      <c r="BR3026" t="s">
        <v>116</v>
      </c>
      <c r="BS3026" t="s">
        <v>117</v>
      </c>
      <c r="BU3026">
        <v>1</v>
      </c>
      <c r="BV3026" t="s">
        <v>118</v>
      </c>
      <c r="BX3026" t="s">
        <v>119</v>
      </c>
      <c r="BY3026" t="s">
        <v>119</v>
      </c>
      <c r="BZ3026" t="s">
        <v>119</v>
      </c>
      <c r="CA3026">
        <v>1</v>
      </c>
      <c r="CC3026" t="s">
        <v>120</v>
      </c>
      <c r="CH3026">
        <v>540</v>
      </c>
      <c r="CI3026">
        <v>40750</v>
      </c>
      <c r="CJ3026" t="s">
        <v>106</v>
      </c>
      <c r="CK3026" t="s">
        <v>106</v>
      </c>
      <c r="CL3026">
        <v>10</v>
      </c>
      <c r="CM3026" t="s">
        <v>2889</v>
      </c>
      <c r="CO3026">
        <v>124874</v>
      </c>
      <c r="CQ3026">
        <v>0</v>
      </c>
      <c r="CR3026">
        <v>0</v>
      </c>
      <c r="CS3026">
        <v>0</v>
      </c>
      <c r="CY3026" t="s">
        <v>123</v>
      </c>
      <c r="CZ3026" t="s">
        <v>124</v>
      </c>
      <c r="DD3026" t="str" cm="1">
        <f t="array" ref="DD3026">TEXT(_xlfn.SEQUENCE(1, DATEDIF(AG3026, AH3026, "m") + 1, AG3026, 30), "YYYY-APMM")</f>
        <v>2013-AP08</v>
      </c>
      <c r="DN3026">
        <f t="shared" si="94"/>
        <v>90.4</v>
      </c>
      <c r="DO3026" t="str">
        <f t="shared" si="95"/>
        <v>LABOR- SUBCONTRACTOR</v>
      </c>
    </row>
    <row r="3027" spans="1:119" x14ac:dyDescent="0.35">
      <c r="A3027" t="s">
        <v>105</v>
      </c>
      <c r="B3027">
        <v>502312</v>
      </c>
      <c r="C3027">
        <v>6359</v>
      </c>
      <c r="D3027">
        <v>124875</v>
      </c>
      <c r="E3027">
        <v>13662</v>
      </c>
      <c r="F3027">
        <v>0</v>
      </c>
      <c r="G3027" t="s">
        <v>106</v>
      </c>
      <c r="H3027" t="s">
        <v>106</v>
      </c>
      <c r="I3027" t="s">
        <v>106</v>
      </c>
      <c r="J3027" t="s">
        <v>107</v>
      </c>
      <c r="K3027" t="s">
        <v>108</v>
      </c>
      <c r="L3027" t="s">
        <v>109</v>
      </c>
      <c r="M3027" t="s">
        <v>110</v>
      </c>
      <c r="N3027" t="s">
        <v>7090</v>
      </c>
      <c r="O3027" t="s">
        <v>3005</v>
      </c>
      <c r="P3027">
        <v>8178</v>
      </c>
      <c r="Q3027">
        <v>480</v>
      </c>
      <c r="R3027">
        <v>0</v>
      </c>
      <c r="S3027">
        <v>40</v>
      </c>
      <c r="T3027">
        <v>0</v>
      </c>
      <c r="U3027">
        <v>159.19999999999999</v>
      </c>
      <c r="V3027">
        <v>159.19999999999999</v>
      </c>
      <c r="W3027">
        <v>40</v>
      </c>
      <c r="X3027">
        <v>0</v>
      </c>
      <c r="Y3027">
        <v>0</v>
      </c>
      <c r="Z3027">
        <v>0</v>
      </c>
      <c r="AD3027" s="1">
        <v>41589.333333333336</v>
      </c>
      <c r="AE3027" s="1">
        <v>41594.708333333336</v>
      </c>
      <c r="AG3027" s="1">
        <v>41517.333333333336</v>
      </c>
      <c r="AH3027" s="1">
        <v>41521.708333333336</v>
      </c>
      <c r="AI3027" s="1">
        <v>41517.333333333336</v>
      </c>
      <c r="AJ3027" s="1">
        <v>41521.708333333336</v>
      </c>
      <c r="AK3027" s="1">
        <v>41517.333333333336</v>
      </c>
      <c r="AL3027" s="1">
        <v>41521.708333333336</v>
      </c>
      <c r="AM3027" s="1">
        <v>41589.333333333336</v>
      </c>
      <c r="AN3027" s="1">
        <v>41594.708333333336</v>
      </c>
      <c r="AP3027" t="s">
        <v>113</v>
      </c>
      <c r="AU3027" t="s">
        <v>7091</v>
      </c>
      <c r="AY3027" t="s">
        <v>106</v>
      </c>
      <c r="AZ3027">
        <v>0</v>
      </c>
      <c r="BA3027">
        <v>0</v>
      </c>
      <c r="BD3027" s="3">
        <v>41321.661805555559</v>
      </c>
      <c r="BE3027" s="3">
        <v>41328.377083333333</v>
      </c>
      <c r="BF3027" t="s">
        <v>115</v>
      </c>
      <c r="BG3027" t="s">
        <v>115</v>
      </c>
      <c r="BH3027">
        <v>8149</v>
      </c>
      <c r="BM3027">
        <v>43550</v>
      </c>
      <c r="BR3027" t="s">
        <v>116</v>
      </c>
      <c r="BS3027" t="s">
        <v>117</v>
      </c>
      <c r="BU3027">
        <v>1</v>
      </c>
      <c r="BV3027" t="s">
        <v>118</v>
      </c>
      <c r="BX3027" t="s">
        <v>119</v>
      </c>
      <c r="BY3027" t="s">
        <v>119</v>
      </c>
      <c r="BZ3027" t="s">
        <v>119</v>
      </c>
      <c r="CA3027">
        <v>1</v>
      </c>
      <c r="CC3027" t="s">
        <v>120</v>
      </c>
      <c r="CH3027">
        <v>540</v>
      </c>
      <c r="CI3027">
        <v>40750</v>
      </c>
      <c r="CJ3027" t="s">
        <v>106</v>
      </c>
      <c r="CK3027" t="s">
        <v>106</v>
      </c>
      <c r="CL3027">
        <v>10</v>
      </c>
      <c r="CM3027" t="s">
        <v>2889</v>
      </c>
      <c r="CO3027">
        <v>124874</v>
      </c>
      <c r="CQ3027">
        <v>0</v>
      </c>
      <c r="CR3027">
        <v>0</v>
      </c>
      <c r="CS3027">
        <v>0</v>
      </c>
      <c r="CY3027" t="s">
        <v>123</v>
      </c>
      <c r="CZ3027" t="s">
        <v>124</v>
      </c>
      <c r="DD3027" t="str" cm="1">
        <f t="array" ref="DD3027">TEXT(_xlfn.SEQUENCE(1, DATEDIF(AG3027, AH3027, "m") + 1, AG3027, 30), "YYYY-APMM")</f>
        <v>2013-AP08</v>
      </c>
      <c r="DN3027">
        <f t="shared" si="94"/>
        <v>159.19999999999999</v>
      </c>
      <c r="DO3027" t="str">
        <f t="shared" si="95"/>
        <v>LABOR- SUBCONTRACTOR</v>
      </c>
    </row>
    <row r="3028" spans="1:119" x14ac:dyDescent="0.35">
      <c r="A3028" t="s">
        <v>105</v>
      </c>
      <c r="B3028">
        <v>502313</v>
      </c>
      <c r="C3028">
        <v>6359</v>
      </c>
      <c r="D3028">
        <v>124875</v>
      </c>
      <c r="E3028">
        <v>13662</v>
      </c>
      <c r="F3028">
        <v>0</v>
      </c>
      <c r="G3028" t="s">
        <v>106</v>
      </c>
      <c r="H3028" t="s">
        <v>106</v>
      </c>
      <c r="I3028" t="s">
        <v>106</v>
      </c>
      <c r="J3028" t="s">
        <v>107</v>
      </c>
      <c r="K3028" t="s">
        <v>108</v>
      </c>
      <c r="L3028" t="s">
        <v>109</v>
      </c>
      <c r="M3028" t="s">
        <v>110</v>
      </c>
      <c r="N3028" t="s">
        <v>7092</v>
      </c>
      <c r="O3028" t="s">
        <v>3008</v>
      </c>
      <c r="P3028">
        <v>8178</v>
      </c>
      <c r="Q3028">
        <v>496</v>
      </c>
      <c r="R3028">
        <v>16</v>
      </c>
      <c r="S3028">
        <v>40</v>
      </c>
      <c r="T3028">
        <v>0</v>
      </c>
      <c r="U3028">
        <v>56.8</v>
      </c>
      <c r="V3028">
        <v>56.8</v>
      </c>
      <c r="W3028">
        <v>40</v>
      </c>
      <c r="X3028">
        <v>0</v>
      </c>
      <c r="Y3028">
        <v>0</v>
      </c>
      <c r="Z3028">
        <v>0</v>
      </c>
      <c r="AD3028" s="1">
        <v>41597.333333333336</v>
      </c>
      <c r="AE3028" s="1">
        <v>41602.708333333336</v>
      </c>
      <c r="AG3028" s="1">
        <v>41522.333333333336</v>
      </c>
      <c r="AH3028" s="1">
        <v>41527.708333333336</v>
      </c>
      <c r="AI3028" s="1">
        <v>41522.333333333336</v>
      </c>
      <c r="AJ3028" s="1">
        <v>41527.708333333336</v>
      </c>
      <c r="AK3028" s="1">
        <v>41522.333333333336</v>
      </c>
      <c r="AL3028" s="1">
        <v>41527.708333333336</v>
      </c>
      <c r="AM3028" s="1">
        <v>41597.333333333336</v>
      </c>
      <c r="AN3028" s="1">
        <v>41602.708333333336</v>
      </c>
      <c r="AP3028" t="s">
        <v>113</v>
      </c>
      <c r="AU3028" t="s">
        <v>7093</v>
      </c>
      <c r="AY3028" t="s">
        <v>106</v>
      </c>
      <c r="AZ3028">
        <v>0</v>
      </c>
      <c r="BA3028">
        <v>0</v>
      </c>
      <c r="BD3028" s="3">
        <v>41321.661805555559</v>
      </c>
      <c r="BE3028" s="3">
        <v>41321.663888888892</v>
      </c>
      <c r="BF3028" t="s">
        <v>115</v>
      </c>
      <c r="BG3028" t="s">
        <v>115</v>
      </c>
      <c r="BH3028">
        <v>8149</v>
      </c>
      <c r="BM3028">
        <v>43550</v>
      </c>
      <c r="BR3028" t="s">
        <v>116</v>
      </c>
      <c r="BS3028" t="s">
        <v>117</v>
      </c>
      <c r="BU3028">
        <v>1</v>
      </c>
      <c r="BV3028" t="s">
        <v>118</v>
      </c>
      <c r="BX3028" t="s">
        <v>119</v>
      </c>
      <c r="BY3028" t="s">
        <v>119</v>
      </c>
      <c r="BZ3028" t="s">
        <v>119</v>
      </c>
      <c r="CA3028">
        <v>1</v>
      </c>
      <c r="CC3028" t="s">
        <v>120</v>
      </c>
      <c r="CH3028">
        <v>540</v>
      </c>
      <c r="CI3028">
        <v>40750</v>
      </c>
      <c r="CJ3028" t="s">
        <v>106</v>
      </c>
      <c r="CK3028" t="s">
        <v>106</v>
      </c>
      <c r="CL3028">
        <v>10</v>
      </c>
      <c r="CM3028" t="s">
        <v>2889</v>
      </c>
      <c r="CO3028">
        <v>124874</v>
      </c>
      <c r="CQ3028">
        <v>0</v>
      </c>
      <c r="CR3028">
        <v>0</v>
      </c>
      <c r="CS3028">
        <v>0</v>
      </c>
      <c r="CY3028" t="s">
        <v>123</v>
      </c>
      <c r="CZ3028" t="s">
        <v>124</v>
      </c>
      <c r="DD3028" t="str" cm="1">
        <f t="array" ref="DD3028">TEXT(_xlfn.SEQUENCE(1, DATEDIF(AG3028, AH3028, "m") + 1, AG3028, 30), "YYYY-APMM")</f>
        <v>2013-AP09</v>
      </c>
      <c r="DN3028">
        <f t="shared" si="94"/>
        <v>56.8</v>
      </c>
      <c r="DO3028" t="str">
        <f t="shared" si="95"/>
        <v>LABOR- SUBCONTRACTOR</v>
      </c>
    </row>
    <row r="3029" spans="1:119" x14ac:dyDescent="0.35">
      <c r="A3029" t="s">
        <v>105</v>
      </c>
      <c r="B3029">
        <v>502314</v>
      </c>
      <c r="C3029">
        <v>6359</v>
      </c>
      <c r="D3029">
        <v>124875</v>
      </c>
      <c r="E3029">
        <v>13662</v>
      </c>
      <c r="F3029">
        <v>0</v>
      </c>
      <c r="G3029" t="s">
        <v>106</v>
      </c>
      <c r="H3029" t="s">
        <v>106</v>
      </c>
      <c r="I3029" t="s">
        <v>106</v>
      </c>
      <c r="J3029" t="s">
        <v>107</v>
      </c>
      <c r="K3029" t="s">
        <v>108</v>
      </c>
      <c r="L3029" t="s">
        <v>109</v>
      </c>
      <c r="M3029" t="s">
        <v>110</v>
      </c>
      <c r="N3029" t="s">
        <v>7094</v>
      </c>
      <c r="O3029" t="s">
        <v>3011</v>
      </c>
      <c r="P3029">
        <v>8178</v>
      </c>
      <c r="Q3029">
        <v>416</v>
      </c>
      <c r="R3029">
        <v>0</v>
      </c>
      <c r="S3029">
        <v>40</v>
      </c>
      <c r="T3029">
        <v>0</v>
      </c>
      <c r="U3029">
        <v>17.2</v>
      </c>
      <c r="V3029">
        <v>17.2</v>
      </c>
      <c r="W3029">
        <v>40</v>
      </c>
      <c r="X3029">
        <v>0</v>
      </c>
      <c r="Y3029">
        <v>0</v>
      </c>
      <c r="Z3029">
        <v>0</v>
      </c>
      <c r="AD3029" s="1">
        <v>41637.333333333336</v>
      </c>
      <c r="AE3029" s="1">
        <v>41641.708333333336</v>
      </c>
      <c r="AG3029" s="1">
        <v>41575.333333333336</v>
      </c>
      <c r="AH3029" s="1">
        <v>41580.708333333336</v>
      </c>
      <c r="AI3029" s="1">
        <v>41575.333333333336</v>
      </c>
      <c r="AJ3029" s="1">
        <v>41580.708333333336</v>
      </c>
      <c r="AK3029" s="1">
        <v>41575.333333333336</v>
      </c>
      <c r="AL3029" s="1">
        <v>41580.708333333336</v>
      </c>
      <c r="AM3029" s="1">
        <v>41637.333333333336</v>
      </c>
      <c r="AN3029" s="1">
        <v>41641.708333333336</v>
      </c>
      <c r="AP3029" t="s">
        <v>113</v>
      </c>
      <c r="AU3029" t="s">
        <v>7095</v>
      </c>
      <c r="AY3029" t="s">
        <v>106</v>
      </c>
      <c r="AZ3029">
        <v>0</v>
      </c>
      <c r="BA3029">
        <v>0</v>
      </c>
      <c r="BD3029" s="3">
        <v>41321.661805555559</v>
      </c>
      <c r="BE3029" s="3">
        <v>41328.377083333333</v>
      </c>
      <c r="BF3029" t="s">
        <v>115</v>
      </c>
      <c r="BG3029" t="s">
        <v>115</v>
      </c>
      <c r="BH3029">
        <v>8149</v>
      </c>
      <c r="BM3029">
        <v>43550</v>
      </c>
      <c r="BR3029" t="s">
        <v>116</v>
      </c>
      <c r="BS3029" t="s">
        <v>117</v>
      </c>
      <c r="BU3029">
        <v>1</v>
      </c>
      <c r="BV3029" t="s">
        <v>118</v>
      </c>
      <c r="BX3029" t="s">
        <v>119</v>
      </c>
      <c r="BY3029" t="s">
        <v>119</v>
      </c>
      <c r="BZ3029" t="s">
        <v>119</v>
      </c>
      <c r="CA3029">
        <v>1</v>
      </c>
      <c r="CC3029" t="s">
        <v>120</v>
      </c>
      <c r="CH3029">
        <v>540</v>
      </c>
      <c r="CI3029">
        <v>40750</v>
      </c>
      <c r="CJ3029" t="s">
        <v>106</v>
      </c>
      <c r="CK3029" t="s">
        <v>106</v>
      </c>
      <c r="CL3029">
        <v>10</v>
      </c>
      <c r="CM3029" t="s">
        <v>2889</v>
      </c>
      <c r="CO3029">
        <v>124874</v>
      </c>
      <c r="CQ3029">
        <v>0</v>
      </c>
      <c r="CR3029">
        <v>0</v>
      </c>
      <c r="CS3029">
        <v>0</v>
      </c>
      <c r="CY3029" t="s">
        <v>123</v>
      </c>
      <c r="CZ3029" t="s">
        <v>124</v>
      </c>
      <c r="DD3029" t="str" cm="1">
        <f t="array" ref="DD3029">TEXT(_xlfn.SEQUENCE(1, DATEDIF(AG3029, AH3029, "m") + 1, AG3029, 30), "YYYY-APMM")</f>
        <v>2013-AP10</v>
      </c>
      <c r="DN3029">
        <f t="shared" si="94"/>
        <v>17.2</v>
      </c>
      <c r="DO3029" t="str">
        <f t="shared" si="95"/>
        <v>LABOR- SUBCONTRACTOR</v>
      </c>
    </row>
    <row r="3030" spans="1:119" x14ac:dyDescent="0.35">
      <c r="A3030" t="s">
        <v>105</v>
      </c>
      <c r="B3030">
        <v>502315</v>
      </c>
      <c r="C3030">
        <v>6359</v>
      </c>
      <c r="D3030">
        <v>124875</v>
      </c>
      <c r="E3030">
        <v>13662</v>
      </c>
      <c r="F3030">
        <v>0</v>
      </c>
      <c r="G3030" t="s">
        <v>106</v>
      </c>
      <c r="H3030" t="s">
        <v>106</v>
      </c>
      <c r="I3030" t="s">
        <v>106</v>
      </c>
      <c r="J3030" t="s">
        <v>107</v>
      </c>
      <c r="K3030" t="s">
        <v>108</v>
      </c>
      <c r="L3030" t="s">
        <v>109</v>
      </c>
      <c r="M3030" t="s">
        <v>110</v>
      </c>
      <c r="N3030" t="s">
        <v>7096</v>
      </c>
      <c r="O3030" t="s">
        <v>3014</v>
      </c>
      <c r="P3030">
        <v>8178</v>
      </c>
      <c r="Q3030">
        <v>464</v>
      </c>
      <c r="R3030">
        <v>112</v>
      </c>
      <c r="S3030">
        <v>40</v>
      </c>
      <c r="T3030">
        <v>0</v>
      </c>
      <c r="U3030">
        <v>223.6</v>
      </c>
      <c r="V3030">
        <v>223.6</v>
      </c>
      <c r="W3030">
        <v>40</v>
      </c>
      <c r="X3030">
        <v>0</v>
      </c>
      <c r="Y3030">
        <v>0</v>
      </c>
      <c r="Z3030">
        <v>0</v>
      </c>
      <c r="AD3030" s="1">
        <v>41650.333333333336</v>
      </c>
      <c r="AE3030" s="1">
        <v>41654.708333333336</v>
      </c>
      <c r="AG3030" s="1">
        <v>41581.333333333336</v>
      </c>
      <c r="AH3030" s="1">
        <v>41585.708333333336</v>
      </c>
      <c r="AI3030" s="1">
        <v>41581.333333333336</v>
      </c>
      <c r="AJ3030" s="1">
        <v>41585.708333333336</v>
      </c>
      <c r="AK3030" s="1">
        <v>41581.333333333336</v>
      </c>
      <c r="AL3030" s="1">
        <v>41585.708333333336</v>
      </c>
      <c r="AM3030" s="1">
        <v>41650.333333333336</v>
      </c>
      <c r="AN3030" s="1">
        <v>41654.708333333336</v>
      </c>
      <c r="AP3030" t="s">
        <v>113</v>
      </c>
      <c r="AU3030" t="s">
        <v>7097</v>
      </c>
      <c r="AY3030" t="s">
        <v>106</v>
      </c>
      <c r="AZ3030">
        <v>0</v>
      </c>
      <c r="BA3030">
        <v>0</v>
      </c>
      <c r="BD3030" s="3">
        <v>41321.661805555559</v>
      </c>
      <c r="BE3030" s="3">
        <v>41321.663888888892</v>
      </c>
      <c r="BF3030" t="s">
        <v>115</v>
      </c>
      <c r="BG3030" t="s">
        <v>115</v>
      </c>
      <c r="BH3030">
        <v>8149</v>
      </c>
      <c r="BM3030">
        <v>43550</v>
      </c>
      <c r="BR3030" t="s">
        <v>116</v>
      </c>
      <c r="BS3030" t="s">
        <v>117</v>
      </c>
      <c r="BU3030">
        <v>1</v>
      </c>
      <c r="BV3030" t="s">
        <v>118</v>
      </c>
      <c r="BX3030" t="s">
        <v>119</v>
      </c>
      <c r="BY3030" t="s">
        <v>119</v>
      </c>
      <c r="BZ3030" t="s">
        <v>119</v>
      </c>
      <c r="CA3030">
        <v>1</v>
      </c>
      <c r="CC3030" t="s">
        <v>120</v>
      </c>
      <c r="CH3030">
        <v>540</v>
      </c>
      <c r="CI3030">
        <v>40750</v>
      </c>
      <c r="CJ3030" t="s">
        <v>106</v>
      </c>
      <c r="CK3030" t="s">
        <v>106</v>
      </c>
      <c r="CL3030">
        <v>10</v>
      </c>
      <c r="CM3030" t="s">
        <v>2889</v>
      </c>
      <c r="CO3030">
        <v>124874</v>
      </c>
      <c r="CQ3030">
        <v>0</v>
      </c>
      <c r="CR3030">
        <v>0</v>
      </c>
      <c r="CS3030">
        <v>0</v>
      </c>
      <c r="CY3030" t="s">
        <v>123</v>
      </c>
      <c r="CZ3030" t="s">
        <v>124</v>
      </c>
      <c r="DD3030" t="str" cm="1">
        <f t="array" ref="DD3030">TEXT(_xlfn.SEQUENCE(1, DATEDIF(AG3030, AH3030, "m") + 1, AG3030, 30), "YYYY-APMM")</f>
        <v>2013-AP11</v>
      </c>
      <c r="DN3030">
        <f t="shared" si="94"/>
        <v>223.6</v>
      </c>
      <c r="DO3030" t="str">
        <f t="shared" si="95"/>
        <v>LABOR- SUBCONTRACTOR</v>
      </c>
    </row>
    <row r="3031" spans="1:119" x14ac:dyDescent="0.35">
      <c r="A3031" t="s">
        <v>105</v>
      </c>
      <c r="B3031">
        <v>502316</v>
      </c>
      <c r="C3031">
        <v>6359</v>
      </c>
      <c r="D3031">
        <v>124875</v>
      </c>
      <c r="E3031">
        <v>13662</v>
      </c>
      <c r="F3031">
        <v>0</v>
      </c>
      <c r="G3031" t="s">
        <v>106</v>
      </c>
      <c r="H3031" t="s">
        <v>106</v>
      </c>
      <c r="I3031" t="s">
        <v>106</v>
      </c>
      <c r="J3031" t="s">
        <v>107</v>
      </c>
      <c r="K3031" t="s">
        <v>108</v>
      </c>
      <c r="L3031" t="s">
        <v>109</v>
      </c>
      <c r="M3031" t="s">
        <v>110</v>
      </c>
      <c r="N3031" t="s">
        <v>7098</v>
      </c>
      <c r="O3031" t="s">
        <v>3017</v>
      </c>
      <c r="P3031">
        <v>8178</v>
      </c>
      <c r="Q3031">
        <v>416</v>
      </c>
      <c r="R3031">
        <v>40</v>
      </c>
      <c r="S3031">
        <v>56</v>
      </c>
      <c r="T3031">
        <v>0</v>
      </c>
      <c r="U3031">
        <v>117.6</v>
      </c>
      <c r="V3031">
        <v>117.6</v>
      </c>
      <c r="W3031">
        <v>56</v>
      </c>
      <c r="X3031">
        <v>0</v>
      </c>
      <c r="Y3031">
        <v>0</v>
      </c>
      <c r="Z3031">
        <v>0</v>
      </c>
      <c r="AD3031" s="1">
        <v>41641.333333333336</v>
      </c>
      <c r="AE3031" s="1">
        <v>41648.708333333336</v>
      </c>
      <c r="AG3031" s="1">
        <v>41580.333333333336</v>
      </c>
      <c r="AH3031" s="1">
        <v>41587.708333333336</v>
      </c>
      <c r="AI3031" s="1">
        <v>41580.333333333336</v>
      </c>
      <c r="AJ3031" s="1">
        <v>41587.708333333336</v>
      </c>
      <c r="AK3031" s="1">
        <v>41580.333333333336</v>
      </c>
      <c r="AL3031" s="1">
        <v>41587.708333333336</v>
      </c>
      <c r="AM3031" s="1">
        <v>41641.333333333336</v>
      </c>
      <c r="AN3031" s="1">
        <v>41648.708333333336</v>
      </c>
      <c r="AP3031" t="s">
        <v>113</v>
      </c>
      <c r="AU3031" t="s">
        <v>7099</v>
      </c>
      <c r="AY3031" t="s">
        <v>106</v>
      </c>
      <c r="AZ3031">
        <v>0</v>
      </c>
      <c r="BA3031">
        <v>0</v>
      </c>
      <c r="BD3031" s="3">
        <v>41321.661805555559</v>
      </c>
      <c r="BE3031" s="3">
        <v>41321.663888888892</v>
      </c>
      <c r="BF3031" t="s">
        <v>115</v>
      </c>
      <c r="BG3031" t="s">
        <v>115</v>
      </c>
      <c r="BH3031">
        <v>8149</v>
      </c>
      <c r="BM3031">
        <v>43550</v>
      </c>
      <c r="BR3031" t="s">
        <v>116</v>
      </c>
      <c r="BS3031" t="s">
        <v>117</v>
      </c>
      <c r="BU3031">
        <v>1</v>
      </c>
      <c r="BV3031" t="s">
        <v>118</v>
      </c>
      <c r="BX3031" t="s">
        <v>119</v>
      </c>
      <c r="BY3031" t="s">
        <v>119</v>
      </c>
      <c r="BZ3031" t="s">
        <v>119</v>
      </c>
      <c r="CA3031">
        <v>1</v>
      </c>
      <c r="CC3031" t="s">
        <v>120</v>
      </c>
      <c r="CH3031">
        <v>540</v>
      </c>
      <c r="CI3031">
        <v>40750</v>
      </c>
      <c r="CJ3031" t="s">
        <v>106</v>
      </c>
      <c r="CK3031" t="s">
        <v>106</v>
      </c>
      <c r="CL3031">
        <v>10</v>
      </c>
      <c r="CM3031" t="s">
        <v>2889</v>
      </c>
      <c r="CO3031">
        <v>124874</v>
      </c>
      <c r="CQ3031">
        <v>0</v>
      </c>
      <c r="CR3031">
        <v>0</v>
      </c>
      <c r="CS3031">
        <v>0</v>
      </c>
      <c r="CY3031" t="s">
        <v>123</v>
      </c>
      <c r="CZ3031" t="s">
        <v>124</v>
      </c>
      <c r="DD3031" t="str" cm="1">
        <f t="array" ref="DD3031">TEXT(_xlfn.SEQUENCE(1, DATEDIF(AG3031, AH3031, "m") + 1, AG3031, 30), "YYYY-APMM")</f>
        <v>2013-AP11</v>
      </c>
      <c r="DN3031">
        <f t="shared" si="94"/>
        <v>117.6</v>
      </c>
      <c r="DO3031" t="str">
        <f t="shared" si="95"/>
        <v>LABOR- SUBCONTRACTOR</v>
      </c>
    </row>
    <row r="3032" spans="1:119" x14ac:dyDescent="0.35">
      <c r="A3032" t="s">
        <v>105</v>
      </c>
      <c r="B3032">
        <v>502317</v>
      </c>
      <c r="C3032">
        <v>6359</v>
      </c>
      <c r="D3032">
        <v>124875</v>
      </c>
      <c r="E3032">
        <v>13662</v>
      </c>
      <c r="F3032">
        <v>0</v>
      </c>
      <c r="G3032" t="s">
        <v>106</v>
      </c>
      <c r="H3032" t="s">
        <v>106</v>
      </c>
      <c r="I3032" t="s">
        <v>106</v>
      </c>
      <c r="J3032" t="s">
        <v>107</v>
      </c>
      <c r="K3032" t="s">
        <v>108</v>
      </c>
      <c r="L3032" t="s">
        <v>109</v>
      </c>
      <c r="M3032" t="s">
        <v>110</v>
      </c>
      <c r="N3032" t="s">
        <v>7100</v>
      </c>
      <c r="O3032" t="s">
        <v>3020</v>
      </c>
      <c r="P3032">
        <v>8178</v>
      </c>
      <c r="Q3032">
        <v>456</v>
      </c>
      <c r="R3032">
        <v>112</v>
      </c>
      <c r="S3032">
        <v>40</v>
      </c>
      <c r="T3032">
        <v>0</v>
      </c>
      <c r="U3032">
        <v>50.8</v>
      </c>
      <c r="V3032">
        <v>50.8</v>
      </c>
      <c r="W3032">
        <v>40</v>
      </c>
      <c r="X3032">
        <v>0</v>
      </c>
      <c r="Y3032">
        <v>0</v>
      </c>
      <c r="Z3032">
        <v>0</v>
      </c>
      <c r="AD3032" s="1">
        <v>41648.333333333336</v>
      </c>
      <c r="AE3032" s="1">
        <v>41653.708333333336</v>
      </c>
      <c r="AG3032" s="1">
        <v>41581.333333333336</v>
      </c>
      <c r="AH3032" s="1">
        <v>41585.708333333336</v>
      </c>
      <c r="AI3032" s="1">
        <v>41581.333333333336</v>
      </c>
      <c r="AJ3032" s="1">
        <v>41585.708333333336</v>
      </c>
      <c r="AK3032" s="1">
        <v>41581.333333333336</v>
      </c>
      <c r="AL3032" s="1">
        <v>41585.708333333336</v>
      </c>
      <c r="AM3032" s="1">
        <v>41648.333333333336</v>
      </c>
      <c r="AN3032" s="1">
        <v>41653.708333333336</v>
      </c>
      <c r="AP3032" t="s">
        <v>113</v>
      </c>
      <c r="AU3032" t="s">
        <v>7101</v>
      </c>
      <c r="AY3032" t="s">
        <v>106</v>
      </c>
      <c r="AZ3032">
        <v>0</v>
      </c>
      <c r="BA3032">
        <v>0</v>
      </c>
      <c r="BD3032" s="3">
        <v>41321.661805555559</v>
      </c>
      <c r="BE3032" s="3">
        <v>41321.663888888892</v>
      </c>
      <c r="BF3032" t="s">
        <v>115</v>
      </c>
      <c r="BG3032" t="s">
        <v>115</v>
      </c>
      <c r="BH3032">
        <v>8149</v>
      </c>
      <c r="BM3032">
        <v>43550</v>
      </c>
      <c r="BR3032" t="s">
        <v>116</v>
      </c>
      <c r="BS3032" t="s">
        <v>117</v>
      </c>
      <c r="BU3032">
        <v>1</v>
      </c>
      <c r="BV3032" t="s">
        <v>118</v>
      </c>
      <c r="BX3032" t="s">
        <v>119</v>
      </c>
      <c r="BY3032" t="s">
        <v>119</v>
      </c>
      <c r="BZ3032" t="s">
        <v>119</v>
      </c>
      <c r="CA3032">
        <v>1</v>
      </c>
      <c r="CC3032" t="s">
        <v>120</v>
      </c>
      <c r="CH3032">
        <v>540</v>
      </c>
      <c r="CI3032">
        <v>40750</v>
      </c>
      <c r="CJ3032" t="s">
        <v>106</v>
      </c>
      <c r="CK3032" t="s">
        <v>106</v>
      </c>
      <c r="CL3032">
        <v>10</v>
      </c>
      <c r="CM3032" t="s">
        <v>2889</v>
      </c>
      <c r="CO3032">
        <v>124874</v>
      </c>
      <c r="CQ3032">
        <v>0</v>
      </c>
      <c r="CR3032">
        <v>0</v>
      </c>
      <c r="CS3032">
        <v>0</v>
      </c>
      <c r="CY3032" t="s">
        <v>123</v>
      </c>
      <c r="CZ3032" t="s">
        <v>124</v>
      </c>
      <c r="DD3032" t="str" cm="1">
        <f t="array" ref="DD3032">TEXT(_xlfn.SEQUENCE(1, DATEDIF(AG3032, AH3032, "m") + 1, AG3032, 30), "YYYY-APMM")</f>
        <v>2013-AP11</v>
      </c>
      <c r="DN3032">
        <f t="shared" si="94"/>
        <v>50.8</v>
      </c>
      <c r="DO3032" t="str">
        <f t="shared" si="95"/>
        <v>LABOR- SUBCONTRACTOR</v>
      </c>
    </row>
    <row r="3033" spans="1:119" x14ac:dyDescent="0.35">
      <c r="A3033" t="s">
        <v>105</v>
      </c>
      <c r="B3033">
        <v>502318</v>
      </c>
      <c r="C3033">
        <v>6359</v>
      </c>
      <c r="D3033">
        <v>124876</v>
      </c>
      <c r="E3033">
        <v>13662</v>
      </c>
      <c r="F3033">
        <v>0</v>
      </c>
      <c r="G3033" t="s">
        <v>106</v>
      </c>
      <c r="H3033" t="s">
        <v>106</v>
      </c>
      <c r="I3033" t="s">
        <v>106</v>
      </c>
      <c r="J3033" t="s">
        <v>107</v>
      </c>
      <c r="K3033" t="s">
        <v>108</v>
      </c>
      <c r="L3033" t="s">
        <v>109</v>
      </c>
      <c r="M3033" t="s">
        <v>110</v>
      </c>
      <c r="N3033" t="s">
        <v>7102</v>
      </c>
      <c r="O3033" t="s">
        <v>3023</v>
      </c>
      <c r="P3033">
        <v>8178</v>
      </c>
      <c r="Q3033">
        <v>448</v>
      </c>
      <c r="R3033">
        <v>0</v>
      </c>
      <c r="S3033">
        <v>40</v>
      </c>
      <c r="T3033">
        <v>0</v>
      </c>
      <c r="U3033">
        <v>34.4</v>
      </c>
      <c r="V3033">
        <v>34.4</v>
      </c>
      <c r="W3033">
        <v>40</v>
      </c>
      <c r="X3033">
        <v>0</v>
      </c>
      <c r="Y3033">
        <v>0</v>
      </c>
      <c r="Z3033">
        <v>0</v>
      </c>
      <c r="AD3033" s="1">
        <v>41675.333333333336</v>
      </c>
      <c r="AE3033" s="1">
        <v>41680.708333333336</v>
      </c>
      <c r="AG3033" s="1">
        <v>41609.333333333336</v>
      </c>
      <c r="AH3033" s="1">
        <v>41613.708333333336</v>
      </c>
      <c r="AI3033" s="1">
        <v>41609.333333333336</v>
      </c>
      <c r="AJ3033" s="1">
        <v>41613.708333333336</v>
      </c>
      <c r="AK3033" s="1">
        <v>41609.333333333336</v>
      </c>
      <c r="AL3033" s="1">
        <v>41613.708333333336</v>
      </c>
      <c r="AM3033" s="1">
        <v>41675.333333333336</v>
      </c>
      <c r="AN3033" s="1">
        <v>41680.708333333336</v>
      </c>
      <c r="AP3033" t="s">
        <v>113</v>
      </c>
      <c r="AU3033" t="s">
        <v>7103</v>
      </c>
      <c r="AY3033" t="s">
        <v>106</v>
      </c>
      <c r="AZ3033">
        <v>0</v>
      </c>
      <c r="BA3033">
        <v>0</v>
      </c>
      <c r="BD3033" s="3">
        <v>41321.661805555559</v>
      </c>
      <c r="BE3033" s="3">
        <v>41328.377083333333</v>
      </c>
      <c r="BF3033" t="s">
        <v>115</v>
      </c>
      <c r="BG3033" t="s">
        <v>115</v>
      </c>
      <c r="BH3033">
        <v>8149</v>
      </c>
      <c r="BM3033">
        <v>43550</v>
      </c>
      <c r="BR3033" t="s">
        <v>116</v>
      </c>
      <c r="BS3033" t="s">
        <v>117</v>
      </c>
      <c r="BU3033">
        <v>1</v>
      </c>
      <c r="BV3033" t="s">
        <v>118</v>
      </c>
      <c r="BX3033" t="s">
        <v>119</v>
      </c>
      <c r="BY3033" t="s">
        <v>119</v>
      </c>
      <c r="BZ3033" t="s">
        <v>119</v>
      </c>
      <c r="CA3033">
        <v>1</v>
      </c>
      <c r="CC3033" t="s">
        <v>120</v>
      </c>
      <c r="CH3033">
        <v>540</v>
      </c>
      <c r="CI3033">
        <v>40770</v>
      </c>
      <c r="CJ3033" t="s">
        <v>106</v>
      </c>
      <c r="CK3033" t="s">
        <v>106</v>
      </c>
      <c r="CL3033">
        <v>20</v>
      </c>
      <c r="CM3033" t="s">
        <v>2867</v>
      </c>
      <c r="CO3033">
        <v>124874</v>
      </c>
      <c r="CQ3033">
        <v>0</v>
      </c>
      <c r="CR3033">
        <v>0</v>
      </c>
      <c r="CS3033">
        <v>0</v>
      </c>
      <c r="CY3033" t="s">
        <v>123</v>
      </c>
      <c r="CZ3033" t="s">
        <v>124</v>
      </c>
      <c r="DD3033" t="str" cm="1">
        <f t="array" ref="DD3033">TEXT(_xlfn.SEQUENCE(1, DATEDIF(AG3033, AH3033, "m") + 1, AG3033, 30), "YYYY-APMM")</f>
        <v>2013-AP12</v>
      </c>
      <c r="DN3033">
        <f t="shared" si="94"/>
        <v>34.4</v>
      </c>
      <c r="DO3033" t="str">
        <f t="shared" si="95"/>
        <v>LABOR- SUBCONTRACTOR</v>
      </c>
    </row>
    <row r="3034" spans="1:119" x14ac:dyDescent="0.35">
      <c r="A3034" t="s">
        <v>105</v>
      </c>
      <c r="B3034">
        <v>502319</v>
      </c>
      <c r="C3034">
        <v>6359</v>
      </c>
      <c r="D3034">
        <v>124876</v>
      </c>
      <c r="E3034">
        <v>13662</v>
      </c>
      <c r="F3034">
        <v>0</v>
      </c>
      <c r="G3034" t="s">
        <v>106</v>
      </c>
      <c r="H3034" t="s">
        <v>106</v>
      </c>
      <c r="I3034" t="s">
        <v>106</v>
      </c>
      <c r="J3034" t="s">
        <v>107</v>
      </c>
      <c r="K3034" t="s">
        <v>108</v>
      </c>
      <c r="L3034" t="s">
        <v>109</v>
      </c>
      <c r="M3034" t="s">
        <v>110</v>
      </c>
      <c r="N3034" t="s">
        <v>7104</v>
      </c>
      <c r="O3034" t="s">
        <v>3026</v>
      </c>
      <c r="P3034">
        <v>8178</v>
      </c>
      <c r="Q3034">
        <v>448</v>
      </c>
      <c r="R3034">
        <v>432</v>
      </c>
      <c r="S3034">
        <v>56</v>
      </c>
      <c r="T3034">
        <v>0</v>
      </c>
      <c r="U3034">
        <v>394</v>
      </c>
      <c r="V3034">
        <v>394</v>
      </c>
      <c r="W3034">
        <v>56</v>
      </c>
      <c r="X3034">
        <v>0</v>
      </c>
      <c r="Y3034">
        <v>0</v>
      </c>
      <c r="Z3034">
        <v>0</v>
      </c>
      <c r="AD3034" s="1">
        <v>41682.333333333336</v>
      </c>
      <c r="AE3034" s="1">
        <v>41689.708333333336</v>
      </c>
      <c r="AG3034" s="1">
        <v>41615.333333333336</v>
      </c>
      <c r="AH3034" s="1">
        <v>41622.708333333336</v>
      </c>
      <c r="AI3034" s="1">
        <v>41615.333333333336</v>
      </c>
      <c r="AJ3034" s="1">
        <v>41622.708333333336</v>
      </c>
      <c r="AK3034" s="1">
        <v>41615.333333333336</v>
      </c>
      <c r="AL3034" s="1">
        <v>41622.708333333336</v>
      </c>
      <c r="AM3034" s="1">
        <v>41682.333333333336</v>
      </c>
      <c r="AN3034" s="1">
        <v>41689.708333333336</v>
      </c>
      <c r="AP3034" t="s">
        <v>113</v>
      </c>
      <c r="AU3034" t="s">
        <v>7105</v>
      </c>
      <c r="AY3034" t="s">
        <v>106</v>
      </c>
      <c r="AZ3034">
        <v>0</v>
      </c>
      <c r="BA3034">
        <v>0</v>
      </c>
      <c r="BD3034" s="3">
        <v>41321.661805555559</v>
      </c>
      <c r="BE3034" s="3">
        <v>41321.663888888892</v>
      </c>
      <c r="BF3034" t="s">
        <v>115</v>
      </c>
      <c r="BG3034" t="s">
        <v>115</v>
      </c>
      <c r="BH3034">
        <v>8149</v>
      </c>
      <c r="BM3034">
        <v>43550</v>
      </c>
      <c r="BR3034" t="s">
        <v>116</v>
      </c>
      <c r="BS3034" t="s">
        <v>117</v>
      </c>
      <c r="BU3034">
        <v>1</v>
      </c>
      <c r="BV3034" t="s">
        <v>118</v>
      </c>
      <c r="BX3034" t="s">
        <v>119</v>
      </c>
      <c r="BY3034" t="s">
        <v>119</v>
      </c>
      <c r="BZ3034" t="s">
        <v>119</v>
      </c>
      <c r="CA3034">
        <v>1</v>
      </c>
      <c r="CC3034" t="s">
        <v>120</v>
      </c>
      <c r="CH3034">
        <v>540</v>
      </c>
      <c r="CI3034">
        <v>40770</v>
      </c>
      <c r="CJ3034" t="s">
        <v>106</v>
      </c>
      <c r="CK3034" t="s">
        <v>106</v>
      </c>
      <c r="CL3034">
        <v>20</v>
      </c>
      <c r="CM3034" t="s">
        <v>2867</v>
      </c>
      <c r="CO3034">
        <v>124874</v>
      </c>
      <c r="CQ3034">
        <v>0</v>
      </c>
      <c r="CR3034">
        <v>0</v>
      </c>
      <c r="CS3034">
        <v>0</v>
      </c>
      <c r="CY3034" t="s">
        <v>123</v>
      </c>
      <c r="CZ3034" t="s">
        <v>124</v>
      </c>
      <c r="DD3034" t="str" cm="1">
        <f t="array" ref="DD3034">TEXT(_xlfn.SEQUENCE(1, DATEDIF(AG3034, AH3034, "m") + 1, AG3034, 30), "YYYY-APMM")</f>
        <v>2013-AP12</v>
      </c>
      <c r="DN3034">
        <f t="shared" si="94"/>
        <v>394</v>
      </c>
      <c r="DO3034" t="str">
        <f t="shared" si="95"/>
        <v>LABOR- SUBCONTRACTOR</v>
      </c>
    </row>
    <row r="3035" spans="1:119" x14ac:dyDescent="0.35">
      <c r="A3035" t="s">
        <v>105</v>
      </c>
      <c r="B3035">
        <v>502320</v>
      </c>
      <c r="C3035">
        <v>6359</v>
      </c>
      <c r="D3035">
        <v>124877</v>
      </c>
      <c r="E3035">
        <v>13662</v>
      </c>
      <c r="F3035">
        <v>0</v>
      </c>
      <c r="G3035" t="s">
        <v>106</v>
      </c>
      <c r="H3035" t="s">
        <v>106</v>
      </c>
      <c r="I3035" t="s">
        <v>106</v>
      </c>
      <c r="J3035" t="s">
        <v>107</v>
      </c>
      <c r="K3035" t="s">
        <v>108</v>
      </c>
      <c r="L3035" t="s">
        <v>109</v>
      </c>
      <c r="M3035" t="s">
        <v>110</v>
      </c>
      <c r="N3035" t="s">
        <v>7106</v>
      </c>
      <c r="O3035" t="s">
        <v>3002</v>
      </c>
      <c r="P3035">
        <v>8178</v>
      </c>
      <c r="Q3035">
        <v>64</v>
      </c>
      <c r="R3035">
        <v>0</v>
      </c>
      <c r="S3035">
        <v>40</v>
      </c>
      <c r="T3035">
        <v>0</v>
      </c>
      <c r="U3035">
        <v>90.4</v>
      </c>
      <c r="V3035">
        <v>90.4</v>
      </c>
      <c r="W3035">
        <v>40</v>
      </c>
      <c r="X3035">
        <v>0</v>
      </c>
      <c r="Y3035">
        <v>0</v>
      </c>
      <c r="Z3035">
        <v>0</v>
      </c>
      <c r="AD3035" s="1">
        <v>41555.333333333336</v>
      </c>
      <c r="AE3035" s="1">
        <v>41560.708333333336</v>
      </c>
      <c r="AG3035" s="1">
        <v>41546.333333333336</v>
      </c>
      <c r="AH3035" s="1">
        <v>41550.708333333336</v>
      </c>
      <c r="AI3035" s="1">
        <v>41546.333333333336</v>
      </c>
      <c r="AJ3035" s="1">
        <v>41550.708333333336</v>
      </c>
      <c r="AK3035" s="1">
        <v>41546.333333333336</v>
      </c>
      <c r="AL3035" s="1">
        <v>41550.708333333336</v>
      </c>
      <c r="AM3035" s="1">
        <v>41555.333333333336</v>
      </c>
      <c r="AN3035" s="1">
        <v>41560.708333333336</v>
      </c>
      <c r="AP3035" t="s">
        <v>113</v>
      </c>
      <c r="AU3035" t="s">
        <v>7107</v>
      </c>
      <c r="AY3035" t="s">
        <v>106</v>
      </c>
      <c r="AZ3035">
        <v>0</v>
      </c>
      <c r="BA3035">
        <v>0</v>
      </c>
      <c r="BD3035" s="3">
        <v>41321.661805555559</v>
      </c>
      <c r="BE3035" s="3">
        <v>41321.663888888892</v>
      </c>
      <c r="BF3035" t="s">
        <v>115</v>
      </c>
      <c r="BG3035" t="s">
        <v>115</v>
      </c>
      <c r="BH3035">
        <v>8149</v>
      </c>
      <c r="BM3035">
        <v>43550</v>
      </c>
      <c r="BR3035" t="s">
        <v>116</v>
      </c>
      <c r="BS3035" t="s">
        <v>117</v>
      </c>
      <c r="BU3035">
        <v>1</v>
      </c>
      <c r="BV3035" t="s">
        <v>118</v>
      </c>
      <c r="BX3035" t="s">
        <v>119</v>
      </c>
      <c r="BY3035" t="s">
        <v>119</v>
      </c>
      <c r="BZ3035" t="s">
        <v>119</v>
      </c>
      <c r="CA3035">
        <v>1</v>
      </c>
      <c r="CC3035" t="s">
        <v>120</v>
      </c>
      <c r="CH3035">
        <v>540</v>
      </c>
      <c r="CI3035">
        <v>40760</v>
      </c>
      <c r="CJ3035" t="s">
        <v>106</v>
      </c>
      <c r="CK3035" t="s">
        <v>106</v>
      </c>
      <c r="CL3035">
        <v>15</v>
      </c>
      <c r="CM3035" t="s">
        <v>2963</v>
      </c>
      <c r="CO3035">
        <v>124874</v>
      </c>
      <c r="CQ3035">
        <v>0</v>
      </c>
      <c r="CR3035">
        <v>0</v>
      </c>
      <c r="CS3035">
        <v>0</v>
      </c>
      <c r="CY3035" t="s">
        <v>123</v>
      </c>
      <c r="CZ3035" t="s">
        <v>124</v>
      </c>
      <c r="DD3035" t="str" cm="1">
        <f t="array" ref="DD3035">TEXT(_xlfn.SEQUENCE(1, DATEDIF(AG3035, AH3035, "m") + 1, AG3035, 30), "YYYY-APMM")</f>
        <v>2013-AP09</v>
      </c>
      <c r="DN3035">
        <f t="shared" si="94"/>
        <v>90.4</v>
      </c>
      <c r="DO3035" t="str">
        <f t="shared" si="95"/>
        <v>LABOR- SUBCONTRACTOR</v>
      </c>
    </row>
    <row r="3036" spans="1:119" x14ac:dyDescent="0.35">
      <c r="A3036" t="s">
        <v>105</v>
      </c>
      <c r="B3036">
        <v>502321</v>
      </c>
      <c r="C3036">
        <v>6359</v>
      </c>
      <c r="D3036">
        <v>124877</v>
      </c>
      <c r="E3036">
        <v>13662</v>
      </c>
      <c r="F3036">
        <v>0</v>
      </c>
      <c r="G3036" t="s">
        <v>106</v>
      </c>
      <c r="H3036" t="s">
        <v>106</v>
      </c>
      <c r="I3036" t="s">
        <v>106</v>
      </c>
      <c r="J3036" t="s">
        <v>107</v>
      </c>
      <c r="K3036" t="s">
        <v>108</v>
      </c>
      <c r="L3036" t="s">
        <v>109</v>
      </c>
      <c r="M3036" t="s">
        <v>110</v>
      </c>
      <c r="N3036" t="s">
        <v>7108</v>
      </c>
      <c r="O3036" t="s">
        <v>3005</v>
      </c>
      <c r="P3036">
        <v>8178</v>
      </c>
      <c r="Q3036">
        <v>240</v>
      </c>
      <c r="R3036">
        <v>0</v>
      </c>
      <c r="S3036">
        <v>40</v>
      </c>
      <c r="T3036">
        <v>0</v>
      </c>
      <c r="U3036">
        <v>159.19999999999999</v>
      </c>
      <c r="V3036">
        <v>159.19999999999999</v>
      </c>
      <c r="W3036">
        <v>40</v>
      </c>
      <c r="X3036">
        <v>0</v>
      </c>
      <c r="Y3036">
        <v>0</v>
      </c>
      <c r="Z3036">
        <v>0</v>
      </c>
      <c r="AD3036" s="1">
        <v>41597.333333333336</v>
      </c>
      <c r="AE3036" s="1">
        <v>41602.708333333336</v>
      </c>
      <c r="AG3036" s="1">
        <v>41560.333333333336</v>
      </c>
      <c r="AH3036" s="1">
        <v>41567.708333333336</v>
      </c>
      <c r="AI3036" s="1">
        <v>41560.333333333336</v>
      </c>
      <c r="AJ3036" s="1">
        <v>41567.708333333336</v>
      </c>
      <c r="AK3036" s="1">
        <v>41560.333333333336</v>
      </c>
      <c r="AL3036" s="1">
        <v>41567.708333333336</v>
      </c>
      <c r="AM3036" s="1">
        <v>41597.333333333336</v>
      </c>
      <c r="AN3036" s="1">
        <v>41602.708333333336</v>
      </c>
      <c r="AP3036" t="s">
        <v>113</v>
      </c>
      <c r="AU3036" t="s">
        <v>7109</v>
      </c>
      <c r="AY3036" t="s">
        <v>106</v>
      </c>
      <c r="AZ3036">
        <v>0</v>
      </c>
      <c r="BA3036">
        <v>0</v>
      </c>
      <c r="BD3036" s="3">
        <v>41321.661805555559</v>
      </c>
      <c r="BE3036" s="3">
        <v>41328.377083333333</v>
      </c>
      <c r="BF3036" t="s">
        <v>115</v>
      </c>
      <c r="BG3036" t="s">
        <v>115</v>
      </c>
      <c r="BH3036">
        <v>8149</v>
      </c>
      <c r="BM3036">
        <v>43550</v>
      </c>
      <c r="BR3036" t="s">
        <v>116</v>
      </c>
      <c r="BS3036" t="s">
        <v>117</v>
      </c>
      <c r="BU3036">
        <v>1</v>
      </c>
      <c r="BV3036" t="s">
        <v>118</v>
      </c>
      <c r="BX3036" t="s">
        <v>119</v>
      </c>
      <c r="BY3036" t="s">
        <v>119</v>
      </c>
      <c r="BZ3036" t="s">
        <v>119</v>
      </c>
      <c r="CA3036">
        <v>1</v>
      </c>
      <c r="CC3036" t="s">
        <v>120</v>
      </c>
      <c r="CH3036">
        <v>540</v>
      </c>
      <c r="CI3036">
        <v>40760</v>
      </c>
      <c r="CJ3036" t="s">
        <v>106</v>
      </c>
      <c r="CK3036" t="s">
        <v>106</v>
      </c>
      <c r="CL3036">
        <v>15</v>
      </c>
      <c r="CM3036" t="s">
        <v>2963</v>
      </c>
      <c r="CO3036">
        <v>124874</v>
      </c>
      <c r="CQ3036">
        <v>0</v>
      </c>
      <c r="CR3036">
        <v>0</v>
      </c>
      <c r="CS3036">
        <v>0</v>
      </c>
      <c r="CY3036" t="s">
        <v>123</v>
      </c>
      <c r="CZ3036" t="s">
        <v>124</v>
      </c>
      <c r="DD3036" t="str" cm="1">
        <f t="array" ref="DD3036">TEXT(_xlfn.SEQUENCE(1, DATEDIF(AG3036, AH3036, "m") + 1, AG3036, 30), "YYYY-APMM")</f>
        <v>2013-AP10</v>
      </c>
      <c r="DN3036">
        <f t="shared" si="94"/>
        <v>159.19999999999999</v>
      </c>
      <c r="DO3036" t="str">
        <f t="shared" si="95"/>
        <v>LABOR- SUBCONTRACTOR</v>
      </c>
    </row>
    <row r="3037" spans="1:119" x14ac:dyDescent="0.35">
      <c r="A3037" t="s">
        <v>105</v>
      </c>
      <c r="B3037">
        <v>502322</v>
      </c>
      <c r="C3037">
        <v>6359</v>
      </c>
      <c r="D3037">
        <v>124877</v>
      </c>
      <c r="E3037">
        <v>13662</v>
      </c>
      <c r="F3037">
        <v>0</v>
      </c>
      <c r="G3037" t="s">
        <v>106</v>
      </c>
      <c r="H3037" t="s">
        <v>106</v>
      </c>
      <c r="I3037" t="s">
        <v>106</v>
      </c>
      <c r="J3037" t="s">
        <v>107</v>
      </c>
      <c r="K3037" t="s">
        <v>108</v>
      </c>
      <c r="L3037" t="s">
        <v>109</v>
      </c>
      <c r="M3037" t="s">
        <v>110</v>
      </c>
      <c r="N3037" t="s">
        <v>7110</v>
      </c>
      <c r="O3037" t="s">
        <v>3008</v>
      </c>
      <c r="P3037">
        <v>8178</v>
      </c>
      <c r="Q3037">
        <v>256</v>
      </c>
      <c r="R3037">
        <v>16</v>
      </c>
      <c r="S3037">
        <v>40</v>
      </c>
      <c r="T3037">
        <v>0</v>
      </c>
      <c r="U3037">
        <v>56.8</v>
      </c>
      <c r="V3037">
        <v>56.8</v>
      </c>
      <c r="W3037">
        <v>40</v>
      </c>
      <c r="X3037">
        <v>0</v>
      </c>
      <c r="Y3037">
        <v>0</v>
      </c>
      <c r="Z3037">
        <v>0</v>
      </c>
      <c r="AD3037" s="1">
        <v>41605.333333333336</v>
      </c>
      <c r="AE3037" s="1">
        <v>41610.708333333336</v>
      </c>
      <c r="AG3037" s="1">
        <v>41568.333333333336</v>
      </c>
      <c r="AH3037" s="1">
        <v>41573.708333333336</v>
      </c>
      <c r="AI3037" s="1">
        <v>41568.333333333336</v>
      </c>
      <c r="AJ3037" s="1">
        <v>41573.708333333336</v>
      </c>
      <c r="AK3037" s="1">
        <v>41568.333333333336</v>
      </c>
      <c r="AL3037" s="1">
        <v>41573.708333333336</v>
      </c>
      <c r="AM3037" s="1">
        <v>41605.333333333336</v>
      </c>
      <c r="AN3037" s="1">
        <v>41610.708333333336</v>
      </c>
      <c r="AP3037" t="s">
        <v>113</v>
      </c>
      <c r="AU3037" t="s">
        <v>7111</v>
      </c>
      <c r="AY3037" t="s">
        <v>106</v>
      </c>
      <c r="AZ3037">
        <v>0</v>
      </c>
      <c r="BA3037">
        <v>0</v>
      </c>
      <c r="BD3037" s="3">
        <v>41321.661805555559</v>
      </c>
      <c r="BE3037" s="3">
        <v>41321.663888888892</v>
      </c>
      <c r="BF3037" t="s">
        <v>115</v>
      </c>
      <c r="BG3037" t="s">
        <v>115</v>
      </c>
      <c r="BH3037">
        <v>8149</v>
      </c>
      <c r="BM3037">
        <v>43550</v>
      </c>
      <c r="BR3037" t="s">
        <v>116</v>
      </c>
      <c r="BS3037" t="s">
        <v>117</v>
      </c>
      <c r="BU3037">
        <v>1</v>
      </c>
      <c r="BV3037" t="s">
        <v>118</v>
      </c>
      <c r="BX3037" t="s">
        <v>119</v>
      </c>
      <c r="BY3037" t="s">
        <v>119</v>
      </c>
      <c r="BZ3037" t="s">
        <v>119</v>
      </c>
      <c r="CA3037">
        <v>1</v>
      </c>
      <c r="CC3037" t="s">
        <v>120</v>
      </c>
      <c r="CH3037">
        <v>540</v>
      </c>
      <c r="CI3037">
        <v>40760</v>
      </c>
      <c r="CJ3037" t="s">
        <v>106</v>
      </c>
      <c r="CK3037" t="s">
        <v>106</v>
      </c>
      <c r="CL3037">
        <v>15</v>
      </c>
      <c r="CM3037" t="s">
        <v>2963</v>
      </c>
      <c r="CO3037">
        <v>124874</v>
      </c>
      <c r="CQ3037">
        <v>0</v>
      </c>
      <c r="CR3037">
        <v>0</v>
      </c>
      <c r="CS3037">
        <v>0</v>
      </c>
      <c r="CY3037" t="s">
        <v>123</v>
      </c>
      <c r="CZ3037" t="s">
        <v>124</v>
      </c>
      <c r="DD3037" t="str" cm="1">
        <f t="array" ref="DD3037">TEXT(_xlfn.SEQUENCE(1, DATEDIF(AG3037, AH3037, "m") + 1, AG3037, 30), "YYYY-APMM")</f>
        <v>2013-AP10</v>
      </c>
      <c r="DN3037">
        <f t="shared" si="94"/>
        <v>56.8</v>
      </c>
      <c r="DO3037" t="str">
        <f t="shared" si="95"/>
        <v>LABOR- SUBCONTRACTOR</v>
      </c>
    </row>
    <row r="3038" spans="1:119" x14ac:dyDescent="0.35">
      <c r="A3038" t="s">
        <v>105</v>
      </c>
      <c r="B3038">
        <v>502323</v>
      </c>
      <c r="C3038">
        <v>6359</v>
      </c>
      <c r="D3038">
        <v>124877</v>
      </c>
      <c r="E3038">
        <v>13662</v>
      </c>
      <c r="F3038">
        <v>0</v>
      </c>
      <c r="G3038" t="s">
        <v>106</v>
      </c>
      <c r="H3038" t="s">
        <v>106</v>
      </c>
      <c r="I3038" t="s">
        <v>106</v>
      </c>
      <c r="J3038" t="s">
        <v>107</v>
      </c>
      <c r="K3038" t="s">
        <v>108</v>
      </c>
      <c r="L3038" t="s">
        <v>109</v>
      </c>
      <c r="M3038" t="s">
        <v>110</v>
      </c>
      <c r="N3038" t="s">
        <v>7112</v>
      </c>
      <c r="O3038" t="s">
        <v>3011</v>
      </c>
      <c r="P3038">
        <v>8178</v>
      </c>
      <c r="Q3038">
        <v>304</v>
      </c>
      <c r="R3038">
        <v>0</v>
      </c>
      <c r="S3038">
        <v>40</v>
      </c>
      <c r="T3038">
        <v>0</v>
      </c>
      <c r="U3038">
        <v>17.2</v>
      </c>
      <c r="V3038">
        <v>17.2</v>
      </c>
      <c r="W3038">
        <v>40</v>
      </c>
      <c r="X3038">
        <v>0</v>
      </c>
      <c r="Y3038">
        <v>0</v>
      </c>
      <c r="Z3038">
        <v>0</v>
      </c>
      <c r="AD3038" s="1">
        <v>41643.333333333336</v>
      </c>
      <c r="AE3038" s="1">
        <v>41647.708333333336</v>
      </c>
      <c r="AG3038" s="1">
        <v>41597.333333333336</v>
      </c>
      <c r="AH3038" s="1">
        <v>41602.708333333336</v>
      </c>
      <c r="AI3038" s="1">
        <v>41597.333333333336</v>
      </c>
      <c r="AJ3038" s="1">
        <v>41602.708333333336</v>
      </c>
      <c r="AK3038" s="1">
        <v>41597.333333333336</v>
      </c>
      <c r="AL3038" s="1">
        <v>41602.708333333336</v>
      </c>
      <c r="AM3038" s="1">
        <v>41643.333333333336</v>
      </c>
      <c r="AN3038" s="1">
        <v>41647.708333333336</v>
      </c>
      <c r="AP3038" t="s">
        <v>113</v>
      </c>
      <c r="AU3038" t="s">
        <v>7113</v>
      </c>
      <c r="AY3038" t="s">
        <v>106</v>
      </c>
      <c r="AZ3038">
        <v>0</v>
      </c>
      <c r="BA3038">
        <v>0</v>
      </c>
      <c r="BD3038" s="3">
        <v>41321.661805555559</v>
      </c>
      <c r="BE3038" s="3">
        <v>41328.377083333333</v>
      </c>
      <c r="BF3038" t="s">
        <v>115</v>
      </c>
      <c r="BG3038" t="s">
        <v>115</v>
      </c>
      <c r="BH3038">
        <v>8149</v>
      </c>
      <c r="BM3038">
        <v>43550</v>
      </c>
      <c r="BR3038" t="s">
        <v>116</v>
      </c>
      <c r="BS3038" t="s">
        <v>117</v>
      </c>
      <c r="BU3038">
        <v>1</v>
      </c>
      <c r="BV3038" t="s">
        <v>118</v>
      </c>
      <c r="BX3038" t="s">
        <v>119</v>
      </c>
      <c r="BY3038" t="s">
        <v>119</v>
      </c>
      <c r="BZ3038" t="s">
        <v>119</v>
      </c>
      <c r="CA3038">
        <v>1</v>
      </c>
      <c r="CC3038" t="s">
        <v>120</v>
      </c>
      <c r="CH3038">
        <v>540</v>
      </c>
      <c r="CI3038">
        <v>40760</v>
      </c>
      <c r="CJ3038" t="s">
        <v>106</v>
      </c>
      <c r="CK3038" t="s">
        <v>106</v>
      </c>
      <c r="CL3038">
        <v>15</v>
      </c>
      <c r="CM3038" t="s">
        <v>2963</v>
      </c>
      <c r="CO3038">
        <v>124874</v>
      </c>
      <c r="CQ3038">
        <v>0</v>
      </c>
      <c r="CR3038">
        <v>0</v>
      </c>
      <c r="CS3038">
        <v>0</v>
      </c>
      <c r="CY3038" t="s">
        <v>123</v>
      </c>
      <c r="CZ3038" t="s">
        <v>124</v>
      </c>
      <c r="DD3038" t="str" cm="1">
        <f t="array" ref="DD3038">TEXT(_xlfn.SEQUENCE(1, DATEDIF(AG3038, AH3038, "m") + 1, AG3038, 30), "YYYY-APMM")</f>
        <v>2013-AP11</v>
      </c>
      <c r="DN3038">
        <f t="shared" si="94"/>
        <v>17.2</v>
      </c>
      <c r="DO3038" t="str">
        <f t="shared" si="95"/>
        <v>LABOR- SUBCONTRACTOR</v>
      </c>
    </row>
    <row r="3039" spans="1:119" x14ac:dyDescent="0.35">
      <c r="A3039" t="s">
        <v>105</v>
      </c>
      <c r="B3039">
        <v>502324</v>
      </c>
      <c r="C3039">
        <v>6359</v>
      </c>
      <c r="D3039">
        <v>124877</v>
      </c>
      <c r="E3039">
        <v>13662</v>
      </c>
      <c r="F3039">
        <v>0</v>
      </c>
      <c r="G3039" t="s">
        <v>106</v>
      </c>
      <c r="H3039" t="s">
        <v>106</v>
      </c>
      <c r="I3039" t="s">
        <v>106</v>
      </c>
      <c r="J3039" t="s">
        <v>107</v>
      </c>
      <c r="K3039" t="s">
        <v>108</v>
      </c>
      <c r="L3039" t="s">
        <v>109</v>
      </c>
      <c r="M3039" t="s">
        <v>110</v>
      </c>
      <c r="N3039" t="s">
        <v>7114</v>
      </c>
      <c r="O3039" t="s">
        <v>3014</v>
      </c>
      <c r="P3039">
        <v>8178</v>
      </c>
      <c r="Q3039">
        <v>352</v>
      </c>
      <c r="R3039">
        <v>0</v>
      </c>
      <c r="S3039">
        <v>40</v>
      </c>
      <c r="T3039">
        <v>0</v>
      </c>
      <c r="U3039">
        <v>206.4</v>
      </c>
      <c r="V3039">
        <v>206.4</v>
      </c>
      <c r="W3039">
        <v>40</v>
      </c>
      <c r="X3039">
        <v>0</v>
      </c>
      <c r="Y3039">
        <v>0</v>
      </c>
      <c r="Z3039">
        <v>0</v>
      </c>
      <c r="AD3039" s="1">
        <v>41655.333333333336</v>
      </c>
      <c r="AE3039" s="1">
        <v>41660.708333333336</v>
      </c>
      <c r="AG3039" s="1">
        <v>41603.333333333336</v>
      </c>
      <c r="AH3039" s="1">
        <v>41608.708333333336</v>
      </c>
      <c r="AI3039" s="1">
        <v>41603.333333333336</v>
      </c>
      <c r="AJ3039" s="1">
        <v>41608.708333333336</v>
      </c>
      <c r="AK3039" s="1">
        <v>41603.333333333336</v>
      </c>
      <c r="AL3039" s="1">
        <v>41608.708333333336</v>
      </c>
      <c r="AM3039" s="1">
        <v>41655.333333333336</v>
      </c>
      <c r="AN3039" s="1">
        <v>41660.708333333336</v>
      </c>
      <c r="AP3039" t="s">
        <v>113</v>
      </c>
      <c r="AU3039" t="s">
        <v>7115</v>
      </c>
      <c r="AY3039" t="s">
        <v>106</v>
      </c>
      <c r="AZ3039">
        <v>0</v>
      </c>
      <c r="BA3039">
        <v>0</v>
      </c>
      <c r="BD3039" s="3">
        <v>41321.661805555559</v>
      </c>
      <c r="BE3039" s="3">
        <v>41321.663888888892</v>
      </c>
      <c r="BF3039" t="s">
        <v>115</v>
      </c>
      <c r="BG3039" t="s">
        <v>115</v>
      </c>
      <c r="BH3039">
        <v>8149</v>
      </c>
      <c r="BM3039">
        <v>43550</v>
      </c>
      <c r="BR3039" t="s">
        <v>116</v>
      </c>
      <c r="BS3039" t="s">
        <v>117</v>
      </c>
      <c r="BU3039">
        <v>1</v>
      </c>
      <c r="BV3039" t="s">
        <v>118</v>
      </c>
      <c r="BX3039" t="s">
        <v>119</v>
      </c>
      <c r="BY3039" t="s">
        <v>119</v>
      </c>
      <c r="BZ3039" t="s">
        <v>119</v>
      </c>
      <c r="CA3039">
        <v>1</v>
      </c>
      <c r="CC3039" t="s">
        <v>120</v>
      </c>
      <c r="CH3039">
        <v>540</v>
      </c>
      <c r="CI3039">
        <v>40760</v>
      </c>
      <c r="CJ3039" t="s">
        <v>106</v>
      </c>
      <c r="CK3039" t="s">
        <v>106</v>
      </c>
      <c r="CL3039">
        <v>15</v>
      </c>
      <c r="CM3039" t="s">
        <v>2963</v>
      </c>
      <c r="CO3039">
        <v>124874</v>
      </c>
      <c r="CQ3039">
        <v>0</v>
      </c>
      <c r="CR3039">
        <v>0</v>
      </c>
      <c r="CS3039">
        <v>0</v>
      </c>
      <c r="CY3039" t="s">
        <v>123</v>
      </c>
      <c r="CZ3039" t="s">
        <v>124</v>
      </c>
      <c r="DD3039" t="str" cm="1">
        <f t="array" ref="DD3039">TEXT(_xlfn.SEQUENCE(1, DATEDIF(AG3039, AH3039, "m") + 1, AG3039, 30), "YYYY-APMM")</f>
        <v>2013-AP11</v>
      </c>
      <c r="DN3039">
        <f t="shared" si="94"/>
        <v>206.4</v>
      </c>
      <c r="DO3039" t="str">
        <f t="shared" si="95"/>
        <v>LABOR- SUBCONTRACTOR</v>
      </c>
    </row>
    <row r="3040" spans="1:119" x14ac:dyDescent="0.35">
      <c r="A3040" t="s">
        <v>105</v>
      </c>
      <c r="B3040">
        <v>502325</v>
      </c>
      <c r="C3040">
        <v>6359</v>
      </c>
      <c r="D3040">
        <v>124877</v>
      </c>
      <c r="E3040">
        <v>13662</v>
      </c>
      <c r="F3040">
        <v>0</v>
      </c>
      <c r="G3040" t="s">
        <v>106</v>
      </c>
      <c r="H3040" t="s">
        <v>106</v>
      </c>
      <c r="I3040" t="s">
        <v>106</v>
      </c>
      <c r="J3040" t="s">
        <v>107</v>
      </c>
      <c r="K3040" t="s">
        <v>108</v>
      </c>
      <c r="L3040" t="s">
        <v>109</v>
      </c>
      <c r="M3040" t="s">
        <v>110</v>
      </c>
      <c r="N3040" t="s">
        <v>7116</v>
      </c>
      <c r="O3040" t="s">
        <v>3017</v>
      </c>
      <c r="P3040">
        <v>8178</v>
      </c>
      <c r="Q3040">
        <v>352</v>
      </c>
      <c r="R3040">
        <v>256</v>
      </c>
      <c r="S3040">
        <v>56</v>
      </c>
      <c r="T3040">
        <v>0</v>
      </c>
      <c r="U3040">
        <v>134.4</v>
      </c>
      <c r="V3040">
        <v>134.4</v>
      </c>
      <c r="W3040">
        <v>56</v>
      </c>
      <c r="X3040">
        <v>0</v>
      </c>
      <c r="Y3040">
        <v>0</v>
      </c>
      <c r="Z3040">
        <v>0</v>
      </c>
      <c r="AD3040" s="1">
        <v>41650.333333333336</v>
      </c>
      <c r="AE3040" s="1">
        <v>41657.708333333336</v>
      </c>
      <c r="AG3040" s="1">
        <v>41597.333333333336</v>
      </c>
      <c r="AH3040" s="1">
        <v>41604.708333333336</v>
      </c>
      <c r="AI3040" s="1">
        <v>41597.333333333336</v>
      </c>
      <c r="AJ3040" s="1">
        <v>41604.708333333336</v>
      </c>
      <c r="AK3040" s="1">
        <v>41597.333333333336</v>
      </c>
      <c r="AL3040" s="1">
        <v>41604.708333333336</v>
      </c>
      <c r="AM3040" s="1">
        <v>41650.333333333336</v>
      </c>
      <c r="AN3040" s="1">
        <v>41657.708333333336</v>
      </c>
      <c r="AP3040" t="s">
        <v>113</v>
      </c>
      <c r="AU3040" t="s">
        <v>7117</v>
      </c>
      <c r="AY3040" t="s">
        <v>106</v>
      </c>
      <c r="AZ3040">
        <v>0</v>
      </c>
      <c r="BA3040">
        <v>0</v>
      </c>
      <c r="BD3040" s="3">
        <v>41321.661805555559</v>
      </c>
      <c r="BE3040" s="3">
        <v>41321.663888888892</v>
      </c>
      <c r="BF3040" t="s">
        <v>115</v>
      </c>
      <c r="BG3040" t="s">
        <v>115</v>
      </c>
      <c r="BH3040">
        <v>8149</v>
      </c>
      <c r="BM3040">
        <v>43550</v>
      </c>
      <c r="BR3040" t="s">
        <v>116</v>
      </c>
      <c r="BS3040" t="s">
        <v>117</v>
      </c>
      <c r="BU3040">
        <v>1</v>
      </c>
      <c r="BV3040" t="s">
        <v>118</v>
      </c>
      <c r="BX3040" t="s">
        <v>119</v>
      </c>
      <c r="BY3040" t="s">
        <v>119</v>
      </c>
      <c r="BZ3040" t="s">
        <v>119</v>
      </c>
      <c r="CA3040">
        <v>1</v>
      </c>
      <c r="CC3040" t="s">
        <v>120</v>
      </c>
      <c r="CH3040">
        <v>540</v>
      </c>
      <c r="CI3040">
        <v>40760</v>
      </c>
      <c r="CJ3040" t="s">
        <v>106</v>
      </c>
      <c r="CK3040" t="s">
        <v>106</v>
      </c>
      <c r="CL3040">
        <v>15</v>
      </c>
      <c r="CM3040" t="s">
        <v>2963</v>
      </c>
      <c r="CO3040">
        <v>124874</v>
      </c>
      <c r="CQ3040">
        <v>0</v>
      </c>
      <c r="CR3040">
        <v>0</v>
      </c>
      <c r="CS3040">
        <v>0</v>
      </c>
      <c r="CY3040" t="s">
        <v>123</v>
      </c>
      <c r="CZ3040" t="s">
        <v>124</v>
      </c>
      <c r="DD3040" t="str" cm="1">
        <f t="array" ref="DD3040">TEXT(_xlfn.SEQUENCE(1, DATEDIF(AG3040, AH3040, "m") + 1, AG3040, 30), "YYYY-APMM")</f>
        <v>2013-AP11</v>
      </c>
      <c r="DN3040">
        <f t="shared" si="94"/>
        <v>134.4</v>
      </c>
      <c r="DO3040" t="str">
        <f t="shared" si="95"/>
        <v>LABOR- SUBCONTRACTOR</v>
      </c>
    </row>
    <row r="3041" spans="1:119" x14ac:dyDescent="0.35">
      <c r="A3041" t="s">
        <v>105</v>
      </c>
      <c r="B3041">
        <v>502326</v>
      </c>
      <c r="C3041">
        <v>6359</v>
      </c>
      <c r="D3041">
        <v>124877</v>
      </c>
      <c r="E3041">
        <v>13662</v>
      </c>
      <c r="F3041">
        <v>0</v>
      </c>
      <c r="G3041" t="s">
        <v>106</v>
      </c>
      <c r="H3041" t="s">
        <v>106</v>
      </c>
      <c r="I3041" t="s">
        <v>106</v>
      </c>
      <c r="J3041" t="s">
        <v>107</v>
      </c>
      <c r="K3041" t="s">
        <v>108</v>
      </c>
      <c r="L3041" t="s">
        <v>109</v>
      </c>
      <c r="M3041" t="s">
        <v>110</v>
      </c>
      <c r="N3041" t="s">
        <v>7118</v>
      </c>
      <c r="O3041" t="s">
        <v>3020</v>
      </c>
      <c r="P3041">
        <v>8178</v>
      </c>
      <c r="Q3041">
        <v>384</v>
      </c>
      <c r="R3041">
        <v>0</v>
      </c>
      <c r="S3041">
        <v>40</v>
      </c>
      <c r="T3041">
        <v>0</v>
      </c>
      <c r="U3041">
        <v>50.8</v>
      </c>
      <c r="V3041">
        <v>50.8</v>
      </c>
      <c r="W3041">
        <v>40</v>
      </c>
      <c r="X3041">
        <v>0</v>
      </c>
      <c r="Y3041">
        <v>0</v>
      </c>
      <c r="Z3041">
        <v>0</v>
      </c>
      <c r="AD3041" s="1">
        <v>41660.333333333336</v>
      </c>
      <c r="AE3041" s="1">
        <v>41665.708333333336</v>
      </c>
      <c r="AG3041" s="1">
        <v>41603.333333333336</v>
      </c>
      <c r="AH3041" s="1">
        <v>41608.708333333336</v>
      </c>
      <c r="AI3041" s="1">
        <v>41603.333333333336</v>
      </c>
      <c r="AJ3041" s="1">
        <v>41608.708333333336</v>
      </c>
      <c r="AK3041" s="1">
        <v>41603.333333333336</v>
      </c>
      <c r="AL3041" s="1">
        <v>41608.708333333336</v>
      </c>
      <c r="AM3041" s="1">
        <v>41660.333333333336</v>
      </c>
      <c r="AN3041" s="1">
        <v>41665.708333333336</v>
      </c>
      <c r="AP3041" t="s">
        <v>113</v>
      </c>
      <c r="AU3041" t="s">
        <v>7119</v>
      </c>
      <c r="AY3041" t="s">
        <v>106</v>
      </c>
      <c r="AZ3041">
        <v>0</v>
      </c>
      <c r="BA3041">
        <v>0</v>
      </c>
      <c r="BD3041" s="3">
        <v>41321.661805555559</v>
      </c>
      <c r="BE3041" s="3">
        <v>41321.663888888892</v>
      </c>
      <c r="BF3041" t="s">
        <v>115</v>
      </c>
      <c r="BG3041" t="s">
        <v>115</v>
      </c>
      <c r="BH3041">
        <v>8149</v>
      </c>
      <c r="BM3041">
        <v>43550</v>
      </c>
      <c r="BR3041" t="s">
        <v>116</v>
      </c>
      <c r="BS3041" t="s">
        <v>117</v>
      </c>
      <c r="BU3041">
        <v>1</v>
      </c>
      <c r="BV3041" t="s">
        <v>118</v>
      </c>
      <c r="BX3041" t="s">
        <v>119</v>
      </c>
      <c r="BY3041" t="s">
        <v>119</v>
      </c>
      <c r="BZ3041" t="s">
        <v>119</v>
      </c>
      <c r="CA3041">
        <v>1</v>
      </c>
      <c r="CC3041" t="s">
        <v>120</v>
      </c>
      <c r="CH3041">
        <v>540</v>
      </c>
      <c r="CI3041">
        <v>40760</v>
      </c>
      <c r="CJ3041" t="s">
        <v>106</v>
      </c>
      <c r="CK3041" t="s">
        <v>106</v>
      </c>
      <c r="CL3041">
        <v>15</v>
      </c>
      <c r="CM3041" t="s">
        <v>2963</v>
      </c>
      <c r="CO3041">
        <v>124874</v>
      </c>
      <c r="CQ3041">
        <v>0</v>
      </c>
      <c r="CR3041">
        <v>0</v>
      </c>
      <c r="CS3041">
        <v>0</v>
      </c>
      <c r="CY3041" t="s">
        <v>123</v>
      </c>
      <c r="CZ3041" t="s">
        <v>124</v>
      </c>
      <c r="DD3041" t="str" cm="1">
        <f t="array" ref="DD3041">TEXT(_xlfn.SEQUENCE(1, DATEDIF(AG3041, AH3041, "m") + 1, AG3041, 30), "YYYY-APMM")</f>
        <v>2013-AP11</v>
      </c>
      <c r="DN3041">
        <f t="shared" si="94"/>
        <v>50.8</v>
      </c>
      <c r="DO3041" t="str">
        <f t="shared" si="95"/>
        <v>LABOR- SUBCONTRACTOR</v>
      </c>
    </row>
    <row r="3042" spans="1:119" x14ac:dyDescent="0.35">
      <c r="A3042" t="s">
        <v>105</v>
      </c>
      <c r="B3042">
        <v>502327</v>
      </c>
      <c r="C3042">
        <v>6359</v>
      </c>
      <c r="D3042">
        <v>124879</v>
      </c>
      <c r="E3042">
        <v>13662</v>
      </c>
      <c r="F3042">
        <v>0</v>
      </c>
      <c r="G3042" t="s">
        <v>106</v>
      </c>
      <c r="H3042" t="s">
        <v>106</v>
      </c>
      <c r="I3042" t="s">
        <v>106</v>
      </c>
      <c r="J3042" t="s">
        <v>107</v>
      </c>
      <c r="K3042" t="s">
        <v>108</v>
      </c>
      <c r="L3042" t="s">
        <v>109</v>
      </c>
      <c r="M3042" t="s">
        <v>110</v>
      </c>
      <c r="N3042" t="s">
        <v>7120</v>
      </c>
      <c r="O3042" t="s">
        <v>3086</v>
      </c>
      <c r="P3042">
        <v>8178</v>
      </c>
      <c r="Q3042">
        <v>24</v>
      </c>
      <c r="R3042">
        <v>0</v>
      </c>
      <c r="S3042">
        <v>40</v>
      </c>
      <c r="T3042">
        <v>0</v>
      </c>
      <c r="U3042">
        <v>138</v>
      </c>
      <c r="V3042">
        <v>138</v>
      </c>
      <c r="W3042">
        <v>40</v>
      </c>
      <c r="X3042">
        <v>0</v>
      </c>
      <c r="Y3042">
        <v>0</v>
      </c>
      <c r="Z3042">
        <v>0</v>
      </c>
      <c r="AD3042" s="1">
        <v>41590.333333333336</v>
      </c>
      <c r="AE3042" s="1">
        <v>41595.708333333336</v>
      </c>
      <c r="AG3042" s="1">
        <v>41587.333333333336</v>
      </c>
      <c r="AH3042" s="1">
        <v>41591.708333333336</v>
      </c>
      <c r="AI3042" s="1">
        <v>41587.333333333336</v>
      </c>
      <c r="AJ3042" s="1">
        <v>41591.708333333336</v>
      </c>
      <c r="AK3042" s="1">
        <v>41587.333333333336</v>
      </c>
      <c r="AL3042" s="1">
        <v>41591.708333333336</v>
      </c>
      <c r="AM3042" s="1">
        <v>41590.333333333336</v>
      </c>
      <c r="AN3042" s="1">
        <v>41595.708333333336</v>
      </c>
      <c r="AP3042" t="s">
        <v>113</v>
      </c>
      <c r="AU3042" t="s">
        <v>7121</v>
      </c>
      <c r="AY3042" t="s">
        <v>106</v>
      </c>
      <c r="AZ3042">
        <v>0</v>
      </c>
      <c r="BA3042">
        <v>0</v>
      </c>
      <c r="BD3042" s="3">
        <v>41321.661805555559</v>
      </c>
      <c r="BE3042" s="3">
        <v>41321.663888888892</v>
      </c>
      <c r="BF3042" t="s">
        <v>115</v>
      </c>
      <c r="BG3042" t="s">
        <v>115</v>
      </c>
      <c r="BH3042">
        <v>8149</v>
      </c>
      <c r="BM3042">
        <v>43550</v>
      </c>
      <c r="BR3042" t="s">
        <v>116</v>
      </c>
      <c r="BS3042" t="s">
        <v>117</v>
      </c>
      <c r="BU3042">
        <v>1</v>
      </c>
      <c r="BV3042" t="s">
        <v>118</v>
      </c>
      <c r="BX3042" t="s">
        <v>119</v>
      </c>
      <c r="BY3042" t="s">
        <v>119</v>
      </c>
      <c r="BZ3042" t="s">
        <v>119</v>
      </c>
      <c r="CA3042">
        <v>1</v>
      </c>
      <c r="CC3042" t="s">
        <v>120</v>
      </c>
      <c r="CH3042">
        <v>540</v>
      </c>
      <c r="CI3042">
        <v>40810</v>
      </c>
      <c r="CJ3042" t="s">
        <v>106</v>
      </c>
      <c r="CK3042" t="s">
        <v>106</v>
      </c>
      <c r="CL3042">
        <v>20</v>
      </c>
      <c r="CM3042" t="s">
        <v>2867</v>
      </c>
      <c r="CO3042">
        <v>124878</v>
      </c>
      <c r="CQ3042">
        <v>0</v>
      </c>
      <c r="CR3042">
        <v>0</v>
      </c>
      <c r="CS3042">
        <v>0</v>
      </c>
      <c r="CY3042" t="s">
        <v>123</v>
      </c>
      <c r="CZ3042" t="s">
        <v>124</v>
      </c>
      <c r="DD3042" t="str" cm="1">
        <f t="array" ref="DD3042">TEXT(_xlfn.SEQUENCE(1, DATEDIF(AG3042, AH3042, "m") + 1, AG3042, 30), "YYYY-APMM")</f>
        <v>2013-AP11</v>
      </c>
      <c r="DN3042">
        <f t="shared" si="94"/>
        <v>138</v>
      </c>
      <c r="DO3042" t="str">
        <f t="shared" si="95"/>
        <v>LABOR- SUBCONTRACTOR</v>
      </c>
    </row>
    <row r="3043" spans="1:119" x14ac:dyDescent="0.35">
      <c r="A3043" t="s">
        <v>105</v>
      </c>
      <c r="B3043">
        <v>502328</v>
      </c>
      <c r="C3043">
        <v>6359</v>
      </c>
      <c r="D3043">
        <v>124879</v>
      </c>
      <c r="E3043">
        <v>13662</v>
      </c>
      <c r="F3043">
        <v>0</v>
      </c>
      <c r="G3043" t="s">
        <v>106</v>
      </c>
      <c r="H3043" t="s">
        <v>106</v>
      </c>
      <c r="I3043" t="s">
        <v>106</v>
      </c>
      <c r="J3043" t="s">
        <v>107</v>
      </c>
      <c r="K3043" t="s">
        <v>108</v>
      </c>
      <c r="L3043" t="s">
        <v>109</v>
      </c>
      <c r="M3043" t="s">
        <v>110</v>
      </c>
      <c r="N3043" t="s">
        <v>7122</v>
      </c>
      <c r="O3043" t="s">
        <v>3089</v>
      </c>
      <c r="P3043">
        <v>8181</v>
      </c>
      <c r="Q3043">
        <v>544</v>
      </c>
      <c r="R3043">
        <v>128</v>
      </c>
      <c r="S3043">
        <v>40</v>
      </c>
      <c r="T3043">
        <v>0</v>
      </c>
      <c r="U3043">
        <v>10.8</v>
      </c>
      <c r="V3043">
        <v>10.8</v>
      </c>
      <c r="W3043">
        <v>40</v>
      </c>
      <c r="X3043">
        <v>0</v>
      </c>
      <c r="Y3043">
        <v>0</v>
      </c>
      <c r="Z3043">
        <v>0</v>
      </c>
      <c r="AD3043" s="1">
        <v>41673.333333333336</v>
      </c>
      <c r="AE3043" s="1">
        <v>41678.708333333336</v>
      </c>
      <c r="AG3043" s="1">
        <v>41592.333333333336</v>
      </c>
      <c r="AH3043" s="1">
        <v>41597.708333333336</v>
      </c>
      <c r="AI3043" s="1">
        <v>41592.333333333336</v>
      </c>
      <c r="AJ3043" s="1">
        <v>41597.708333333336</v>
      </c>
      <c r="AK3043" s="1">
        <v>41592.333333333336</v>
      </c>
      <c r="AL3043" s="1">
        <v>41597.708333333336</v>
      </c>
      <c r="AM3043" s="1">
        <v>41673.333333333336</v>
      </c>
      <c r="AN3043" s="1">
        <v>41678.708333333336</v>
      </c>
      <c r="AP3043" t="s">
        <v>113</v>
      </c>
      <c r="AU3043" t="s">
        <v>7123</v>
      </c>
      <c r="AY3043" t="s">
        <v>106</v>
      </c>
      <c r="AZ3043">
        <v>0</v>
      </c>
      <c r="BA3043">
        <v>0</v>
      </c>
      <c r="BD3043" s="3">
        <v>41321.661805555559</v>
      </c>
      <c r="BE3043" s="3">
        <v>41321.663888888892</v>
      </c>
      <c r="BF3043" t="s">
        <v>115</v>
      </c>
      <c r="BG3043" t="s">
        <v>115</v>
      </c>
      <c r="BH3043">
        <v>8149</v>
      </c>
      <c r="BM3043">
        <v>43581</v>
      </c>
      <c r="BR3043" t="s">
        <v>5090</v>
      </c>
      <c r="BS3043" t="s">
        <v>5091</v>
      </c>
      <c r="BU3043">
        <v>1</v>
      </c>
      <c r="BV3043" t="s">
        <v>118</v>
      </c>
      <c r="BX3043" t="s">
        <v>119</v>
      </c>
      <c r="BY3043" t="s">
        <v>119</v>
      </c>
      <c r="BZ3043" t="s">
        <v>119</v>
      </c>
      <c r="CA3043">
        <v>1</v>
      </c>
      <c r="CC3043" t="s">
        <v>120</v>
      </c>
      <c r="CH3043">
        <v>540</v>
      </c>
      <c r="CI3043">
        <v>40810</v>
      </c>
      <c r="CJ3043" t="s">
        <v>106</v>
      </c>
      <c r="CK3043" t="s">
        <v>106</v>
      </c>
      <c r="CL3043">
        <v>20</v>
      </c>
      <c r="CM3043" t="s">
        <v>2867</v>
      </c>
      <c r="CO3043">
        <v>124878</v>
      </c>
      <c r="CQ3043">
        <v>0</v>
      </c>
      <c r="CR3043">
        <v>0</v>
      </c>
      <c r="CS3043">
        <v>0</v>
      </c>
      <c r="CY3043" t="s">
        <v>123</v>
      </c>
      <c r="CZ3043" t="s">
        <v>124</v>
      </c>
      <c r="DD3043" t="str" cm="1">
        <f t="array" ref="DD3043">TEXT(_xlfn.SEQUENCE(1, DATEDIF(AG3043, AH3043, "m") + 1, AG3043, 30), "YYYY-APMM")</f>
        <v>2013-AP11</v>
      </c>
      <c r="DN3043">
        <f t="shared" si="94"/>
        <v>10.8</v>
      </c>
      <c r="DO3043" t="str">
        <f t="shared" si="95"/>
        <v>MECHANICALS SK</v>
      </c>
    </row>
    <row r="3044" spans="1:119" x14ac:dyDescent="0.35">
      <c r="A3044" t="s">
        <v>105</v>
      </c>
      <c r="B3044">
        <v>502329</v>
      </c>
      <c r="C3044">
        <v>6359</v>
      </c>
      <c r="D3044">
        <v>124879</v>
      </c>
      <c r="E3044">
        <v>13662</v>
      </c>
      <c r="F3044">
        <v>0</v>
      </c>
      <c r="G3044" t="s">
        <v>106</v>
      </c>
      <c r="H3044" t="s">
        <v>106</v>
      </c>
      <c r="I3044" t="s">
        <v>106</v>
      </c>
      <c r="J3044" t="s">
        <v>107</v>
      </c>
      <c r="K3044" t="s">
        <v>108</v>
      </c>
      <c r="L3044" t="s">
        <v>109</v>
      </c>
      <c r="M3044" t="s">
        <v>110</v>
      </c>
      <c r="N3044" t="s">
        <v>7124</v>
      </c>
      <c r="O3044" t="s">
        <v>3092</v>
      </c>
      <c r="P3044">
        <v>8178</v>
      </c>
      <c r="Q3044">
        <v>416</v>
      </c>
      <c r="R3044">
        <v>304</v>
      </c>
      <c r="S3044">
        <v>56</v>
      </c>
      <c r="T3044">
        <v>0</v>
      </c>
      <c r="U3044">
        <v>16.8</v>
      </c>
      <c r="V3044">
        <v>16.8</v>
      </c>
      <c r="W3044">
        <v>56</v>
      </c>
      <c r="X3044">
        <v>0</v>
      </c>
      <c r="Y3044">
        <v>0</v>
      </c>
      <c r="Z3044">
        <v>0</v>
      </c>
      <c r="AD3044" s="1">
        <v>41679.333333333336</v>
      </c>
      <c r="AE3044" s="1">
        <v>41687.708333333336</v>
      </c>
      <c r="AG3044" s="1">
        <v>41617.333333333336</v>
      </c>
      <c r="AH3044" s="1">
        <v>41624.708333333336</v>
      </c>
      <c r="AI3044" s="1">
        <v>41617.333333333336</v>
      </c>
      <c r="AJ3044" s="1">
        <v>41624.708333333336</v>
      </c>
      <c r="AK3044" s="1">
        <v>41617.333333333336</v>
      </c>
      <c r="AL3044" s="1">
        <v>41624.708333333336</v>
      </c>
      <c r="AM3044" s="1">
        <v>41679.333333333336</v>
      </c>
      <c r="AN3044" s="1">
        <v>41687.708333333336</v>
      </c>
      <c r="AP3044" t="s">
        <v>113</v>
      </c>
      <c r="AU3044" t="s">
        <v>7125</v>
      </c>
      <c r="AY3044" t="s">
        <v>106</v>
      </c>
      <c r="AZ3044">
        <v>0</v>
      </c>
      <c r="BA3044">
        <v>0</v>
      </c>
      <c r="BD3044" s="3">
        <v>41321.661805555559</v>
      </c>
      <c r="BE3044" s="3">
        <v>41321.663888888892</v>
      </c>
      <c r="BF3044" t="s">
        <v>115</v>
      </c>
      <c r="BG3044" t="s">
        <v>115</v>
      </c>
      <c r="BH3044">
        <v>8149</v>
      </c>
      <c r="BM3044">
        <v>43550</v>
      </c>
      <c r="BR3044" t="s">
        <v>116</v>
      </c>
      <c r="BS3044" t="s">
        <v>117</v>
      </c>
      <c r="BU3044">
        <v>1</v>
      </c>
      <c r="BV3044" t="s">
        <v>118</v>
      </c>
      <c r="BX3044" t="s">
        <v>119</v>
      </c>
      <c r="BY3044" t="s">
        <v>119</v>
      </c>
      <c r="BZ3044" t="s">
        <v>119</v>
      </c>
      <c r="CA3044">
        <v>1</v>
      </c>
      <c r="CC3044" t="s">
        <v>120</v>
      </c>
      <c r="CH3044">
        <v>540</v>
      </c>
      <c r="CI3044">
        <v>40810</v>
      </c>
      <c r="CJ3044" t="s">
        <v>106</v>
      </c>
      <c r="CK3044" t="s">
        <v>106</v>
      </c>
      <c r="CL3044">
        <v>20</v>
      </c>
      <c r="CM3044" t="s">
        <v>2867</v>
      </c>
      <c r="CO3044">
        <v>124878</v>
      </c>
      <c r="CQ3044">
        <v>0</v>
      </c>
      <c r="CR3044">
        <v>0</v>
      </c>
      <c r="CS3044">
        <v>0</v>
      </c>
      <c r="CY3044" t="s">
        <v>123</v>
      </c>
      <c r="CZ3044" t="s">
        <v>124</v>
      </c>
      <c r="DD3044" t="str" cm="1">
        <f t="array" ref="DD3044">TEXT(_xlfn.SEQUENCE(1, DATEDIF(AG3044, AH3044, "m") + 1, AG3044, 30), "YYYY-APMM")</f>
        <v>2013-AP12</v>
      </c>
      <c r="DN3044">
        <f t="shared" si="94"/>
        <v>16.8</v>
      </c>
      <c r="DO3044" t="str">
        <f t="shared" si="95"/>
        <v>LABOR- SUBCONTRACTOR</v>
      </c>
    </row>
    <row r="3045" spans="1:119" x14ac:dyDescent="0.35">
      <c r="A3045" t="s">
        <v>105</v>
      </c>
      <c r="B3045">
        <v>502330</v>
      </c>
      <c r="C3045">
        <v>6359</v>
      </c>
      <c r="D3045">
        <v>124880</v>
      </c>
      <c r="E3045">
        <v>13662</v>
      </c>
      <c r="F3045">
        <v>0</v>
      </c>
      <c r="G3045" t="s">
        <v>106</v>
      </c>
      <c r="H3045" t="s">
        <v>106</v>
      </c>
      <c r="I3045" t="s">
        <v>106</v>
      </c>
      <c r="J3045" t="s">
        <v>107</v>
      </c>
      <c r="K3045" t="s">
        <v>108</v>
      </c>
      <c r="L3045" t="s">
        <v>109</v>
      </c>
      <c r="M3045" t="s">
        <v>110</v>
      </c>
      <c r="N3045" t="s">
        <v>7126</v>
      </c>
      <c r="O3045" t="s">
        <v>3063</v>
      </c>
      <c r="P3045">
        <v>8178</v>
      </c>
      <c r="Q3045">
        <v>352</v>
      </c>
      <c r="R3045">
        <v>0</v>
      </c>
      <c r="S3045">
        <v>40</v>
      </c>
      <c r="T3045">
        <v>0</v>
      </c>
      <c r="U3045">
        <v>231.6</v>
      </c>
      <c r="V3045">
        <v>231.6</v>
      </c>
      <c r="W3045">
        <v>40</v>
      </c>
      <c r="X3045">
        <v>0</v>
      </c>
      <c r="Y3045">
        <v>0</v>
      </c>
      <c r="Z3045">
        <v>0</v>
      </c>
      <c r="AD3045" s="1">
        <v>41554.333333333336</v>
      </c>
      <c r="AE3045" s="1">
        <v>41559.708333333336</v>
      </c>
      <c r="AG3045" s="1">
        <v>41503.333333333336</v>
      </c>
      <c r="AH3045" s="1">
        <v>41507.708333333336</v>
      </c>
      <c r="AI3045" s="1">
        <v>41503.333333333336</v>
      </c>
      <c r="AJ3045" s="1">
        <v>41507.708333333336</v>
      </c>
      <c r="AK3045" s="1">
        <v>41503.333333333336</v>
      </c>
      <c r="AL3045" s="1">
        <v>41507.708333333336</v>
      </c>
      <c r="AM3045" s="1">
        <v>41554.333333333336</v>
      </c>
      <c r="AN3045" s="1">
        <v>41559.708333333336</v>
      </c>
      <c r="AP3045" t="s">
        <v>113</v>
      </c>
      <c r="AU3045" t="s">
        <v>7127</v>
      </c>
      <c r="AY3045" t="s">
        <v>106</v>
      </c>
      <c r="AZ3045">
        <v>0</v>
      </c>
      <c r="BA3045">
        <v>0</v>
      </c>
      <c r="BD3045" s="3">
        <v>41321.661805555559</v>
      </c>
      <c r="BE3045" s="3">
        <v>41321.663888888892</v>
      </c>
      <c r="BF3045" t="s">
        <v>115</v>
      </c>
      <c r="BG3045" t="s">
        <v>115</v>
      </c>
      <c r="BH3045">
        <v>8149</v>
      </c>
      <c r="BM3045">
        <v>43550</v>
      </c>
      <c r="BR3045" t="s">
        <v>116</v>
      </c>
      <c r="BS3045" t="s">
        <v>117</v>
      </c>
      <c r="BU3045">
        <v>1</v>
      </c>
      <c r="BV3045" t="s">
        <v>118</v>
      </c>
      <c r="BX3045" t="s">
        <v>119</v>
      </c>
      <c r="BY3045" t="s">
        <v>119</v>
      </c>
      <c r="BZ3045" t="s">
        <v>119</v>
      </c>
      <c r="CA3045">
        <v>1</v>
      </c>
      <c r="CC3045" t="s">
        <v>120</v>
      </c>
      <c r="CH3045">
        <v>540</v>
      </c>
      <c r="CI3045">
        <v>40790</v>
      </c>
      <c r="CJ3045" t="s">
        <v>106</v>
      </c>
      <c r="CK3045" t="s">
        <v>106</v>
      </c>
      <c r="CL3045">
        <v>10</v>
      </c>
      <c r="CM3045" t="s">
        <v>2889</v>
      </c>
      <c r="CO3045">
        <v>124878</v>
      </c>
      <c r="CQ3045">
        <v>0</v>
      </c>
      <c r="CR3045">
        <v>0</v>
      </c>
      <c r="CS3045">
        <v>0</v>
      </c>
      <c r="CY3045" t="s">
        <v>123</v>
      </c>
      <c r="CZ3045" t="s">
        <v>124</v>
      </c>
      <c r="DD3045" t="str" cm="1">
        <f t="array" ref="DD3045">TEXT(_xlfn.SEQUENCE(1, DATEDIF(AG3045, AH3045, "m") + 1, AG3045, 30), "YYYY-APMM")</f>
        <v>2013-AP08</v>
      </c>
      <c r="DN3045">
        <f t="shared" si="94"/>
        <v>231.6</v>
      </c>
      <c r="DO3045" t="str">
        <f t="shared" si="95"/>
        <v>LABOR- SUBCONTRACTOR</v>
      </c>
    </row>
    <row r="3046" spans="1:119" x14ac:dyDescent="0.35">
      <c r="A3046" t="s">
        <v>105</v>
      </c>
      <c r="B3046">
        <v>502331</v>
      </c>
      <c r="C3046">
        <v>6359</v>
      </c>
      <c r="D3046">
        <v>124880</v>
      </c>
      <c r="E3046">
        <v>13662</v>
      </c>
      <c r="F3046">
        <v>0</v>
      </c>
      <c r="G3046" t="s">
        <v>106</v>
      </c>
      <c r="H3046" t="s">
        <v>106</v>
      </c>
      <c r="I3046" t="s">
        <v>106</v>
      </c>
      <c r="J3046" t="s">
        <v>107</v>
      </c>
      <c r="K3046" t="s">
        <v>108</v>
      </c>
      <c r="L3046" t="s">
        <v>109</v>
      </c>
      <c r="M3046" t="s">
        <v>110</v>
      </c>
      <c r="N3046" t="s">
        <v>7128</v>
      </c>
      <c r="O3046" t="s">
        <v>3066</v>
      </c>
      <c r="P3046">
        <v>8178</v>
      </c>
      <c r="Q3046">
        <v>496</v>
      </c>
      <c r="R3046">
        <v>72</v>
      </c>
      <c r="S3046">
        <v>40</v>
      </c>
      <c r="T3046">
        <v>0</v>
      </c>
      <c r="U3046">
        <v>16.8</v>
      </c>
      <c r="V3046">
        <v>16.8</v>
      </c>
      <c r="W3046">
        <v>40</v>
      </c>
      <c r="X3046">
        <v>0</v>
      </c>
      <c r="Y3046">
        <v>0</v>
      </c>
      <c r="Z3046">
        <v>0</v>
      </c>
      <c r="AD3046" s="1">
        <v>41577.333333333336</v>
      </c>
      <c r="AE3046" s="1">
        <v>41582.708333333336</v>
      </c>
      <c r="AG3046" s="1">
        <v>41503.333333333336</v>
      </c>
      <c r="AH3046" s="1">
        <v>41507.708333333336</v>
      </c>
      <c r="AI3046" s="1">
        <v>41503.333333333336</v>
      </c>
      <c r="AJ3046" s="1">
        <v>41507.708333333336</v>
      </c>
      <c r="AK3046" s="1">
        <v>41503.333333333336</v>
      </c>
      <c r="AL3046" s="1">
        <v>41507.708333333336</v>
      </c>
      <c r="AM3046" s="1">
        <v>41577.333333333336</v>
      </c>
      <c r="AN3046" s="1">
        <v>41582.708333333336</v>
      </c>
      <c r="AP3046" t="s">
        <v>113</v>
      </c>
      <c r="AU3046" t="s">
        <v>7129</v>
      </c>
      <c r="AY3046" t="s">
        <v>106</v>
      </c>
      <c r="AZ3046">
        <v>0</v>
      </c>
      <c r="BA3046">
        <v>0</v>
      </c>
      <c r="BD3046" s="3">
        <v>41321.661805555559</v>
      </c>
      <c r="BE3046" s="3">
        <v>41321.663888888892</v>
      </c>
      <c r="BF3046" t="s">
        <v>115</v>
      </c>
      <c r="BG3046" t="s">
        <v>115</v>
      </c>
      <c r="BH3046">
        <v>8149</v>
      </c>
      <c r="BM3046">
        <v>43550</v>
      </c>
      <c r="BR3046" t="s">
        <v>116</v>
      </c>
      <c r="BS3046" t="s">
        <v>117</v>
      </c>
      <c r="BU3046">
        <v>1</v>
      </c>
      <c r="BV3046" t="s">
        <v>118</v>
      </c>
      <c r="BX3046" t="s">
        <v>119</v>
      </c>
      <c r="BY3046" t="s">
        <v>119</v>
      </c>
      <c r="BZ3046" t="s">
        <v>119</v>
      </c>
      <c r="CA3046">
        <v>1</v>
      </c>
      <c r="CC3046" t="s">
        <v>120</v>
      </c>
      <c r="CH3046">
        <v>540</v>
      </c>
      <c r="CI3046">
        <v>40790</v>
      </c>
      <c r="CJ3046" t="s">
        <v>106</v>
      </c>
      <c r="CK3046" t="s">
        <v>106</v>
      </c>
      <c r="CL3046">
        <v>10</v>
      </c>
      <c r="CM3046" t="s">
        <v>2889</v>
      </c>
      <c r="CO3046">
        <v>124878</v>
      </c>
      <c r="CQ3046">
        <v>0</v>
      </c>
      <c r="CR3046">
        <v>0</v>
      </c>
      <c r="CS3046">
        <v>0</v>
      </c>
      <c r="CY3046" t="s">
        <v>123</v>
      </c>
      <c r="CZ3046" t="s">
        <v>124</v>
      </c>
      <c r="DD3046" t="str" cm="1">
        <f t="array" ref="DD3046">TEXT(_xlfn.SEQUENCE(1, DATEDIF(AG3046, AH3046, "m") + 1, AG3046, 30), "YYYY-APMM")</f>
        <v>2013-AP08</v>
      </c>
      <c r="DN3046">
        <f t="shared" si="94"/>
        <v>16.8</v>
      </c>
      <c r="DO3046" t="str">
        <f t="shared" si="95"/>
        <v>LABOR- SUBCONTRACTOR</v>
      </c>
    </row>
    <row r="3047" spans="1:119" x14ac:dyDescent="0.35">
      <c r="A3047" t="s">
        <v>105</v>
      </c>
      <c r="B3047">
        <v>502332</v>
      </c>
      <c r="C3047">
        <v>6359</v>
      </c>
      <c r="D3047">
        <v>124880</v>
      </c>
      <c r="E3047">
        <v>13662</v>
      </c>
      <c r="F3047">
        <v>0</v>
      </c>
      <c r="G3047" t="s">
        <v>106</v>
      </c>
      <c r="H3047" t="s">
        <v>106</v>
      </c>
      <c r="I3047" t="s">
        <v>106</v>
      </c>
      <c r="J3047" t="s">
        <v>107</v>
      </c>
      <c r="K3047" t="s">
        <v>108</v>
      </c>
      <c r="L3047" t="s">
        <v>109</v>
      </c>
      <c r="M3047" t="s">
        <v>110</v>
      </c>
      <c r="N3047" t="s">
        <v>7130</v>
      </c>
      <c r="O3047" t="s">
        <v>3069</v>
      </c>
      <c r="P3047">
        <v>8178</v>
      </c>
      <c r="Q3047">
        <v>400</v>
      </c>
      <c r="R3047">
        <v>0</v>
      </c>
      <c r="S3047">
        <v>56</v>
      </c>
      <c r="T3047">
        <v>0</v>
      </c>
      <c r="U3047">
        <v>33.6</v>
      </c>
      <c r="V3047">
        <v>33.6</v>
      </c>
      <c r="W3047">
        <v>56</v>
      </c>
      <c r="X3047">
        <v>0</v>
      </c>
      <c r="Y3047">
        <v>0</v>
      </c>
      <c r="Z3047">
        <v>0</v>
      </c>
      <c r="AD3047" s="1">
        <v>41653.333333333336</v>
      </c>
      <c r="AE3047" s="1">
        <v>41660.708333333336</v>
      </c>
      <c r="AG3047" s="1">
        <v>41594.333333333336</v>
      </c>
      <c r="AH3047" s="1">
        <v>41601.708333333336</v>
      </c>
      <c r="AI3047" s="1">
        <v>41594.333333333336</v>
      </c>
      <c r="AJ3047" s="1">
        <v>41601.708333333336</v>
      </c>
      <c r="AK3047" s="1">
        <v>41594.333333333336</v>
      </c>
      <c r="AL3047" s="1">
        <v>41601.708333333336</v>
      </c>
      <c r="AM3047" s="1">
        <v>41653.333333333336</v>
      </c>
      <c r="AN3047" s="1">
        <v>41660.708333333336</v>
      </c>
      <c r="AP3047" t="s">
        <v>113</v>
      </c>
      <c r="AU3047" t="s">
        <v>7131</v>
      </c>
      <c r="AY3047" t="s">
        <v>106</v>
      </c>
      <c r="AZ3047">
        <v>0</v>
      </c>
      <c r="BA3047">
        <v>0</v>
      </c>
      <c r="BD3047" s="3">
        <v>41321.661805555559</v>
      </c>
      <c r="BE3047" s="3">
        <v>41321.663888888892</v>
      </c>
      <c r="BF3047" t="s">
        <v>115</v>
      </c>
      <c r="BG3047" t="s">
        <v>115</v>
      </c>
      <c r="BH3047">
        <v>8149</v>
      </c>
      <c r="BM3047">
        <v>43550</v>
      </c>
      <c r="BR3047" t="s">
        <v>116</v>
      </c>
      <c r="BS3047" t="s">
        <v>117</v>
      </c>
      <c r="BU3047">
        <v>1</v>
      </c>
      <c r="BV3047" t="s">
        <v>118</v>
      </c>
      <c r="BX3047" t="s">
        <v>119</v>
      </c>
      <c r="BY3047" t="s">
        <v>119</v>
      </c>
      <c r="BZ3047" t="s">
        <v>119</v>
      </c>
      <c r="CA3047">
        <v>1</v>
      </c>
      <c r="CC3047" t="s">
        <v>120</v>
      </c>
      <c r="CH3047">
        <v>540</v>
      </c>
      <c r="CI3047">
        <v>40790</v>
      </c>
      <c r="CJ3047" t="s">
        <v>106</v>
      </c>
      <c r="CK3047" t="s">
        <v>106</v>
      </c>
      <c r="CL3047">
        <v>10</v>
      </c>
      <c r="CM3047" t="s">
        <v>2889</v>
      </c>
      <c r="CO3047">
        <v>124878</v>
      </c>
      <c r="CQ3047">
        <v>0</v>
      </c>
      <c r="CR3047">
        <v>0</v>
      </c>
      <c r="CS3047">
        <v>0</v>
      </c>
      <c r="CY3047" t="s">
        <v>123</v>
      </c>
      <c r="CZ3047" t="s">
        <v>124</v>
      </c>
      <c r="DD3047" t="str" cm="1">
        <f t="array" ref="DD3047">TEXT(_xlfn.SEQUENCE(1, DATEDIF(AG3047, AH3047, "m") + 1, AG3047, 30), "YYYY-APMM")</f>
        <v>2013-AP11</v>
      </c>
      <c r="DN3047">
        <f t="shared" si="94"/>
        <v>33.6</v>
      </c>
      <c r="DO3047" t="str">
        <f t="shared" si="95"/>
        <v>LABOR- SUBCONTRACTOR</v>
      </c>
    </row>
    <row r="3048" spans="1:119" x14ac:dyDescent="0.35">
      <c r="A3048" t="s">
        <v>105</v>
      </c>
      <c r="B3048">
        <v>502333</v>
      </c>
      <c r="C3048">
        <v>6359</v>
      </c>
      <c r="D3048">
        <v>124880</v>
      </c>
      <c r="E3048">
        <v>13662</v>
      </c>
      <c r="F3048">
        <v>0</v>
      </c>
      <c r="G3048" t="s">
        <v>106</v>
      </c>
      <c r="H3048" t="s">
        <v>106</v>
      </c>
      <c r="I3048" t="s">
        <v>106</v>
      </c>
      <c r="J3048" t="s">
        <v>107</v>
      </c>
      <c r="K3048" t="s">
        <v>108</v>
      </c>
      <c r="L3048" t="s">
        <v>109</v>
      </c>
      <c r="M3048" t="s">
        <v>110</v>
      </c>
      <c r="N3048" t="s">
        <v>7132</v>
      </c>
      <c r="O3048" t="s">
        <v>3072</v>
      </c>
      <c r="Q3048">
        <v>616</v>
      </c>
      <c r="R3048">
        <v>104</v>
      </c>
      <c r="S3048">
        <v>40</v>
      </c>
      <c r="T3048">
        <v>0</v>
      </c>
      <c r="U3048">
        <v>0</v>
      </c>
      <c r="V3048">
        <v>0</v>
      </c>
      <c r="W3048">
        <v>40</v>
      </c>
      <c r="X3048">
        <v>0</v>
      </c>
      <c r="Y3048">
        <v>0</v>
      </c>
      <c r="Z3048">
        <v>0</v>
      </c>
      <c r="AD3048" s="1">
        <v>41694.333333333336</v>
      </c>
      <c r="AE3048" s="1">
        <v>41699.708333333336</v>
      </c>
      <c r="AG3048" s="1">
        <v>41602.333333333336</v>
      </c>
      <c r="AH3048" s="1">
        <v>41606.708333333336</v>
      </c>
      <c r="AI3048" s="1">
        <v>41602.333333333336</v>
      </c>
      <c r="AJ3048" s="1">
        <v>41606.708333333336</v>
      </c>
      <c r="AK3048" s="1">
        <v>41602.333333333336</v>
      </c>
      <c r="AL3048" s="1">
        <v>41606.708333333336</v>
      </c>
      <c r="AM3048" s="1">
        <v>41694.333333333336</v>
      </c>
      <c r="AN3048" s="1">
        <v>41699.708333333336</v>
      </c>
      <c r="AP3048" t="s">
        <v>113</v>
      </c>
      <c r="AU3048" t="s">
        <v>7133</v>
      </c>
      <c r="AY3048" t="s">
        <v>106</v>
      </c>
      <c r="AZ3048">
        <v>0</v>
      </c>
      <c r="BA3048">
        <v>0</v>
      </c>
      <c r="BD3048" s="3">
        <v>41321.661805555559</v>
      </c>
      <c r="BE3048" s="3">
        <v>41321.663888888892</v>
      </c>
      <c r="BF3048" t="s">
        <v>115</v>
      </c>
      <c r="BG3048" t="s">
        <v>115</v>
      </c>
      <c r="CH3048">
        <v>540</v>
      </c>
      <c r="CI3048">
        <v>40790</v>
      </c>
      <c r="CJ3048" t="s">
        <v>106</v>
      </c>
      <c r="CK3048" t="s">
        <v>106</v>
      </c>
      <c r="CL3048">
        <v>10</v>
      </c>
      <c r="CM3048" t="s">
        <v>2889</v>
      </c>
      <c r="CO3048">
        <v>124878</v>
      </c>
      <c r="CQ3048">
        <v>0</v>
      </c>
      <c r="CR3048">
        <v>0</v>
      </c>
      <c r="CS3048">
        <v>0</v>
      </c>
      <c r="CY3048" t="s">
        <v>123</v>
      </c>
      <c r="CZ3048" t="s">
        <v>124</v>
      </c>
      <c r="DD3048" t="str" cm="1">
        <f t="array" ref="DD3048">TEXT(_xlfn.SEQUENCE(1, DATEDIF(AG3048, AH3048, "m") + 1, AG3048, 30), "YYYY-APMM")</f>
        <v>2013-AP11</v>
      </c>
      <c r="DN3048">
        <f t="shared" si="94"/>
        <v>0</v>
      </c>
      <c r="DO3048">
        <f t="shared" si="95"/>
        <v>0</v>
      </c>
    </row>
    <row r="3049" spans="1:119" x14ac:dyDescent="0.35">
      <c r="A3049" t="s">
        <v>105</v>
      </c>
      <c r="B3049">
        <v>502334</v>
      </c>
      <c r="C3049">
        <v>6359</v>
      </c>
      <c r="D3049">
        <v>124881</v>
      </c>
      <c r="E3049">
        <v>13662</v>
      </c>
      <c r="F3049">
        <v>0</v>
      </c>
      <c r="G3049" t="s">
        <v>106</v>
      </c>
      <c r="H3049" t="s">
        <v>106</v>
      </c>
      <c r="I3049" t="s">
        <v>106</v>
      </c>
      <c r="J3049" t="s">
        <v>107</v>
      </c>
      <c r="K3049" t="s">
        <v>108</v>
      </c>
      <c r="L3049" t="s">
        <v>109</v>
      </c>
      <c r="M3049" t="s">
        <v>110</v>
      </c>
      <c r="N3049" t="s">
        <v>7134</v>
      </c>
      <c r="O3049" t="s">
        <v>3063</v>
      </c>
      <c r="P3049">
        <v>8178</v>
      </c>
      <c r="Q3049">
        <v>72</v>
      </c>
      <c r="R3049">
        <v>0</v>
      </c>
      <c r="S3049">
        <v>40</v>
      </c>
      <c r="T3049">
        <v>0</v>
      </c>
      <c r="U3049">
        <v>231.6</v>
      </c>
      <c r="V3049">
        <v>231.6</v>
      </c>
      <c r="W3049">
        <v>40</v>
      </c>
      <c r="X3049">
        <v>0</v>
      </c>
      <c r="Y3049">
        <v>0</v>
      </c>
      <c r="Z3049">
        <v>0</v>
      </c>
      <c r="AD3049" s="1">
        <v>41556.333333333336</v>
      </c>
      <c r="AE3049" s="1">
        <v>41561.708333333336</v>
      </c>
      <c r="AG3049" s="1">
        <v>41546.333333333336</v>
      </c>
      <c r="AH3049" s="1">
        <v>41550.708333333336</v>
      </c>
      <c r="AI3049" s="1">
        <v>41546.333333333336</v>
      </c>
      <c r="AJ3049" s="1">
        <v>41550.708333333336</v>
      </c>
      <c r="AK3049" s="1">
        <v>41546.333333333336</v>
      </c>
      <c r="AL3049" s="1">
        <v>41550.708333333336</v>
      </c>
      <c r="AM3049" s="1">
        <v>41556.333333333336</v>
      </c>
      <c r="AN3049" s="1">
        <v>41561.708333333336</v>
      </c>
      <c r="AP3049" t="s">
        <v>113</v>
      </c>
      <c r="AU3049" t="s">
        <v>7135</v>
      </c>
      <c r="AY3049" t="s">
        <v>106</v>
      </c>
      <c r="AZ3049">
        <v>0</v>
      </c>
      <c r="BA3049">
        <v>0</v>
      </c>
      <c r="BD3049" s="3">
        <v>41321.661805555559</v>
      </c>
      <c r="BE3049" s="3">
        <v>41321.663888888892</v>
      </c>
      <c r="BF3049" t="s">
        <v>115</v>
      </c>
      <c r="BG3049" t="s">
        <v>115</v>
      </c>
      <c r="BH3049">
        <v>8149</v>
      </c>
      <c r="BM3049">
        <v>43550</v>
      </c>
      <c r="BR3049" t="s">
        <v>116</v>
      </c>
      <c r="BS3049" t="s">
        <v>117</v>
      </c>
      <c r="BU3049">
        <v>1</v>
      </c>
      <c r="BV3049" t="s">
        <v>118</v>
      </c>
      <c r="BX3049" t="s">
        <v>119</v>
      </c>
      <c r="BY3049" t="s">
        <v>119</v>
      </c>
      <c r="BZ3049" t="s">
        <v>119</v>
      </c>
      <c r="CA3049">
        <v>1</v>
      </c>
      <c r="CC3049" t="s">
        <v>120</v>
      </c>
      <c r="CH3049">
        <v>540</v>
      </c>
      <c r="CI3049">
        <v>40800</v>
      </c>
      <c r="CJ3049" t="s">
        <v>106</v>
      </c>
      <c r="CK3049" t="s">
        <v>106</v>
      </c>
      <c r="CL3049">
        <v>15</v>
      </c>
      <c r="CM3049" t="s">
        <v>2963</v>
      </c>
      <c r="CO3049">
        <v>124878</v>
      </c>
      <c r="CQ3049">
        <v>0</v>
      </c>
      <c r="CR3049">
        <v>0</v>
      </c>
      <c r="CS3049">
        <v>0</v>
      </c>
      <c r="CY3049" t="s">
        <v>123</v>
      </c>
      <c r="CZ3049" t="s">
        <v>124</v>
      </c>
      <c r="DD3049" t="str" cm="1">
        <f t="array" ref="DD3049">TEXT(_xlfn.SEQUENCE(1, DATEDIF(AG3049, AH3049, "m") + 1, AG3049, 30), "YYYY-APMM")</f>
        <v>2013-AP09</v>
      </c>
      <c r="DN3049">
        <f t="shared" si="94"/>
        <v>231.6</v>
      </c>
      <c r="DO3049" t="str">
        <f t="shared" si="95"/>
        <v>LABOR- SUBCONTRACTOR</v>
      </c>
    </row>
    <row r="3050" spans="1:119" x14ac:dyDescent="0.35">
      <c r="A3050" t="s">
        <v>105</v>
      </c>
      <c r="B3050">
        <v>502335</v>
      </c>
      <c r="C3050">
        <v>6359</v>
      </c>
      <c r="D3050">
        <v>124881</v>
      </c>
      <c r="E3050">
        <v>13662</v>
      </c>
      <c r="F3050">
        <v>0</v>
      </c>
      <c r="G3050" t="s">
        <v>106</v>
      </c>
      <c r="H3050" t="s">
        <v>106</v>
      </c>
      <c r="I3050" t="s">
        <v>106</v>
      </c>
      <c r="J3050" t="s">
        <v>107</v>
      </c>
      <c r="K3050" t="s">
        <v>108</v>
      </c>
      <c r="L3050" t="s">
        <v>109</v>
      </c>
      <c r="M3050" t="s">
        <v>110</v>
      </c>
      <c r="N3050" t="s">
        <v>7136</v>
      </c>
      <c r="O3050" t="s">
        <v>3081</v>
      </c>
      <c r="P3050">
        <v>8178</v>
      </c>
      <c r="Q3050">
        <v>272</v>
      </c>
      <c r="R3050">
        <v>72</v>
      </c>
      <c r="S3050">
        <v>40</v>
      </c>
      <c r="T3050">
        <v>0</v>
      </c>
      <c r="U3050">
        <v>16.8</v>
      </c>
      <c r="V3050">
        <v>16.8</v>
      </c>
      <c r="W3050">
        <v>40</v>
      </c>
      <c r="X3050">
        <v>0</v>
      </c>
      <c r="Y3050">
        <v>0</v>
      </c>
      <c r="Z3050">
        <v>0</v>
      </c>
      <c r="AD3050" s="1">
        <v>41588.333333333336</v>
      </c>
      <c r="AE3050" s="1">
        <v>41592.708333333336</v>
      </c>
      <c r="AG3050" s="1">
        <v>41546.333333333336</v>
      </c>
      <c r="AH3050" s="1">
        <v>41550.708333333336</v>
      </c>
      <c r="AI3050" s="1">
        <v>41546.333333333336</v>
      </c>
      <c r="AJ3050" s="1">
        <v>41550.708333333336</v>
      </c>
      <c r="AK3050" s="1">
        <v>41546.333333333336</v>
      </c>
      <c r="AL3050" s="1">
        <v>41550.708333333336</v>
      </c>
      <c r="AM3050" s="1">
        <v>41588.333333333336</v>
      </c>
      <c r="AN3050" s="1">
        <v>41592.708333333336</v>
      </c>
      <c r="AP3050" t="s">
        <v>113</v>
      </c>
      <c r="AU3050" t="s">
        <v>7137</v>
      </c>
      <c r="AY3050" t="s">
        <v>106</v>
      </c>
      <c r="AZ3050">
        <v>0</v>
      </c>
      <c r="BA3050">
        <v>0</v>
      </c>
      <c r="BD3050" s="3">
        <v>41321.661805555559</v>
      </c>
      <c r="BE3050" s="3">
        <v>41321.663888888892</v>
      </c>
      <c r="BF3050" t="s">
        <v>115</v>
      </c>
      <c r="BG3050" t="s">
        <v>115</v>
      </c>
      <c r="BH3050">
        <v>8149</v>
      </c>
      <c r="BM3050">
        <v>43550</v>
      </c>
      <c r="BR3050" t="s">
        <v>116</v>
      </c>
      <c r="BS3050" t="s">
        <v>117</v>
      </c>
      <c r="BU3050">
        <v>1</v>
      </c>
      <c r="BV3050" t="s">
        <v>118</v>
      </c>
      <c r="BX3050" t="s">
        <v>119</v>
      </c>
      <c r="BY3050" t="s">
        <v>119</v>
      </c>
      <c r="BZ3050" t="s">
        <v>119</v>
      </c>
      <c r="CA3050">
        <v>1</v>
      </c>
      <c r="CC3050" t="s">
        <v>120</v>
      </c>
      <c r="CH3050">
        <v>540</v>
      </c>
      <c r="CI3050">
        <v>40800</v>
      </c>
      <c r="CJ3050" t="s">
        <v>106</v>
      </c>
      <c r="CK3050" t="s">
        <v>106</v>
      </c>
      <c r="CL3050">
        <v>15</v>
      </c>
      <c r="CM3050" t="s">
        <v>2963</v>
      </c>
      <c r="CO3050">
        <v>124878</v>
      </c>
      <c r="CQ3050">
        <v>0</v>
      </c>
      <c r="CR3050">
        <v>0</v>
      </c>
      <c r="CS3050">
        <v>0</v>
      </c>
      <c r="CY3050" t="s">
        <v>123</v>
      </c>
      <c r="CZ3050" t="s">
        <v>124</v>
      </c>
      <c r="DD3050" t="str" cm="1">
        <f t="array" ref="DD3050">TEXT(_xlfn.SEQUENCE(1, DATEDIF(AG3050, AH3050, "m") + 1, AG3050, 30), "YYYY-APMM")</f>
        <v>2013-AP09</v>
      </c>
      <c r="DN3050">
        <f t="shared" si="94"/>
        <v>16.8</v>
      </c>
      <c r="DO3050" t="str">
        <f t="shared" si="95"/>
        <v>LABOR- SUBCONTRACTOR</v>
      </c>
    </row>
    <row r="3051" spans="1:119" x14ac:dyDescent="0.35">
      <c r="A3051" t="s">
        <v>105</v>
      </c>
      <c r="B3051">
        <v>502336</v>
      </c>
      <c r="C3051">
        <v>6359</v>
      </c>
      <c r="D3051">
        <v>124881</v>
      </c>
      <c r="E3051">
        <v>13662</v>
      </c>
      <c r="F3051">
        <v>0</v>
      </c>
      <c r="G3051" t="s">
        <v>106</v>
      </c>
      <c r="H3051" t="s">
        <v>106</v>
      </c>
      <c r="I3051" t="s">
        <v>106</v>
      </c>
      <c r="J3051" t="s">
        <v>107</v>
      </c>
      <c r="K3051" t="s">
        <v>108</v>
      </c>
      <c r="L3051" t="s">
        <v>109</v>
      </c>
      <c r="M3051" t="s">
        <v>110</v>
      </c>
      <c r="N3051" t="s">
        <v>7138</v>
      </c>
      <c r="O3051" t="s">
        <v>3069</v>
      </c>
      <c r="P3051">
        <v>8178</v>
      </c>
      <c r="Q3051">
        <v>392</v>
      </c>
      <c r="R3051">
        <v>0</v>
      </c>
      <c r="S3051">
        <v>56</v>
      </c>
      <c r="T3051">
        <v>0</v>
      </c>
      <c r="U3051">
        <v>33.6</v>
      </c>
      <c r="V3051">
        <v>33.6</v>
      </c>
      <c r="W3051">
        <v>56</v>
      </c>
      <c r="X3051">
        <v>0</v>
      </c>
      <c r="Y3051">
        <v>0</v>
      </c>
      <c r="Z3051">
        <v>0</v>
      </c>
      <c r="AD3051" s="1">
        <v>41661.333333333336</v>
      </c>
      <c r="AE3051" s="1">
        <v>41668.708333333336</v>
      </c>
      <c r="AG3051" s="1">
        <v>41603.333333333336</v>
      </c>
      <c r="AH3051" s="1">
        <v>41610.708333333336</v>
      </c>
      <c r="AI3051" s="1">
        <v>41603.333333333336</v>
      </c>
      <c r="AJ3051" s="1">
        <v>41610.708333333336</v>
      </c>
      <c r="AK3051" s="1">
        <v>41603.333333333336</v>
      </c>
      <c r="AL3051" s="1">
        <v>41610.708333333336</v>
      </c>
      <c r="AM3051" s="1">
        <v>41661.333333333336</v>
      </c>
      <c r="AN3051" s="1">
        <v>41668.708333333336</v>
      </c>
      <c r="AP3051" t="s">
        <v>113</v>
      </c>
      <c r="AU3051" t="s">
        <v>7139</v>
      </c>
      <c r="AY3051" t="s">
        <v>106</v>
      </c>
      <c r="AZ3051">
        <v>0</v>
      </c>
      <c r="BA3051">
        <v>0</v>
      </c>
      <c r="BD3051" s="3">
        <v>41321.661805555559</v>
      </c>
      <c r="BE3051" s="3">
        <v>41321.663888888892</v>
      </c>
      <c r="BF3051" t="s">
        <v>115</v>
      </c>
      <c r="BG3051" t="s">
        <v>115</v>
      </c>
      <c r="BH3051">
        <v>8149</v>
      </c>
      <c r="BM3051">
        <v>43550</v>
      </c>
      <c r="BR3051" t="s">
        <v>116</v>
      </c>
      <c r="BS3051" t="s">
        <v>117</v>
      </c>
      <c r="BU3051">
        <v>1</v>
      </c>
      <c r="BV3051" t="s">
        <v>118</v>
      </c>
      <c r="BX3051" t="s">
        <v>119</v>
      </c>
      <c r="BY3051" t="s">
        <v>119</v>
      </c>
      <c r="BZ3051" t="s">
        <v>119</v>
      </c>
      <c r="CA3051">
        <v>1</v>
      </c>
      <c r="CC3051" t="s">
        <v>120</v>
      </c>
      <c r="CH3051">
        <v>540</v>
      </c>
      <c r="CI3051">
        <v>40800</v>
      </c>
      <c r="CJ3051" t="s">
        <v>106</v>
      </c>
      <c r="CK3051" t="s">
        <v>106</v>
      </c>
      <c r="CL3051">
        <v>15</v>
      </c>
      <c r="CM3051" t="s">
        <v>2963</v>
      </c>
      <c r="CO3051">
        <v>124878</v>
      </c>
      <c r="CQ3051">
        <v>0</v>
      </c>
      <c r="CR3051">
        <v>0</v>
      </c>
      <c r="CS3051">
        <v>0</v>
      </c>
      <c r="CY3051" t="s">
        <v>123</v>
      </c>
      <c r="CZ3051" t="s">
        <v>124</v>
      </c>
      <c r="DD3051" t="str" cm="1">
        <f t="array" ref="DD3051">TEXT(_xlfn.SEQUENCE(1, DATEDIF(AG3051, AH3051, "m") + 1, AG3051, 30), "YYYY-APMM")</f>
        <v>2013-AP11</v>
      </c>
      <c r="DN3051">
        <f t="shared" si="94"/>
        <v>33.6</v>
      </c>
      <c r="DO3051" t="str">
        <f t="shared" si="95"/>
        <v>LABOR- SUBCONTRACTOR</v>
      </c>
    </row>
    <row r="3052" spans="1:119" x14ac:dyDescent="0.35">
      <c r="A3052" t="s">
        <v>105</v>
      </c>
      <c r="B3052">
        <v>502337</v>
      </c>
      <c r="C3052">
        <v>6359</v>
      </c>
      <c r="D3052">
        <v>124881</v>
      </c>
      <c r="E3052">
        <v>13662</v>
      </c>
      <c r="F3052">
        <v>0</v>
      </c>
      <c r="G3052" t="s">
        <v>106</v>
      </c>
      <c r="H3052" t="s">
        <v>106</v>
      </c>
      <c r="I3052" t="s">
        <v>106</v>
      </c>
      <c r="J3052" t="s">
        <v>107</v>
      </c>
      <c r="K3052" t="s">
        <v>108</v>
      </c>
      <c r="L3052" t="s">
        <v>109</v>
      </c>
      <c r="M3052" t="s">
        <v>110</v>
      </c>
      <c r="N3052" t="s">
        <v>7140</v>
      </c>
      <c r="O3052" t="s">
        <v>3072</v>
      </c>
      <c r="Q3052">
        <v>416</v>
      </c>
      <c r="R3052">
        <v>0</v>
      </c>
      <c r="S3052">
        <v>40</v>
      </c>
      <c r="T3052">
        <v>0</v>
      </c>
      <c r="U3052">
        <v>0</v>
      </c>
      <c r="V3052">
        <v>0</v>
      </c>
      <c r="W3052">
        <v>40</v>
      </c>
      <c r="X3052">
        <v>0</v>
      </c>
      <c r="Y3052">
        <v>0</v>
      </c>
      <c r="Z3052">
        <v>0</v>
      </c>
      <c r="AD3052" s="1">
        <v>41673.333333333336</v>
      </c>
      <c r="AE3052" s="1">
        <v>41678.708333333336</v>
      </c>
      <c r="AG3052" s="1">
        <v>41611.333333333336</v>
      </c>
      <c r="AH3052" s="1">
        <v>41616.708333333336</v>
      </c>
      <c r="AI3052" s="1">
        <v>41611.333333333336</v>
      </c>
      <c r="AJ3052" s="1">
        <v>41616.708333333336</v>
      </c>
      <c r="AK3052" s="1">
        <v>41611.333333333336</v>
      </c>
      <c r="AL3052" s="1">
        <v>41616.708333333336</v>
      </c>
      <c r="AM3052" s="1">
        <v>41673.333333333336</v>
      </c>
      <c r="AN3052" s="1">
        <v>41678.708333333336</v>
      </c>
      <c r="AP3052" t="s">
        <v>113</v>
      </c>
      <c r="AU3052" t="s">
        <v>7141</v>
      </c>
      <c r="AY3052" t="s">
        <v>106</v>
      </c>
      <c r="AZ3052">
        <v>0</v>
      </c>
      <c r="BA3052">
        <v>0</v>
      </c>
      <c r="BD3052" s="3">
        <v>41321.661805555559</v>
      </c>
      <c r="BE3052" s="3">
        <v>41321.663888888892</v>
      </c>
      <c r="BF3052" t="s">
        <v>115</v>
      </c>
      <c r="BG3052" t="s">
        <v>115</v>
      </c>
      <c r="CH3052">
        <v>540</v>
      </c>
      <c r="CI3052">
        <v>40800</v>
      </c>
      <c r="CJ3052" t="s">
        <v>106</v>
      </c>
      <c r="CK3052" t="s">
        <v>106</v>
      </c>
      <c r="CL3052">
        <v>15</v>
      </c>
      <c r="CM3052" t="s">
        <v>2963</v>
      </c>
      <c r="CO3052">
        <v>124878</v>
      </c>
      <c r="CQ3052">
        <v>0</v>
      </c>
      <c r="CR3052">
        <v>0</v>
      </c>
      <c r="CS3052">
        <v>0</v>
      </c>
      <c r="CY3052" t="s">
        <v>123</v>
      </c>
      <c r="CZ3052" t="s">
        <v>124</v>
      </c>
      <c r="DD3052" t="str" cm="1">
        <f t="array" ref="DD3052">TEXT(_xlfn.SEQUENCE(1, DATEDIF(AG3052, AH3052, "m") + 1, AG3052, 30), "YYYY-APMM")</f>
        <v>2013-AP12</v>
      </c>
      <c r="DN3052">
        <f t="shared" si="94"/>
        <v>0</v>
      </c>
      <c r="DO3052">
        <f t="shared" si="95"/>
        <v>0</v>
      </c>
    </row>
    <row r="3053" spans="1:119" x14ac:dyDescent="0.35">
      <c r="A3053" t="s">
        <v>105</v>
      </c>
      <c r="B3053">
        <v>502338</v>
      </c>
      <c r="C3053">
        <v>6359</v>
      </c>
      <c r="D3053">
        <v>124883</v>
      </c>
      <c r="E3053">
        <v>13662</v>
      </c>
      <c r="F3053">
        <v>0</v>
      </c>
      <c r="G3053" t="s">
        <v>106</v>
      </c>
      <c r="H3053" t="s">
        <v>106</v>
      </c>
      <c r="I3053" t="s">
        <v>106</v>
      </c>
      <c r="J3053" t="s">
        <v>107</v>
      </c>
      <c r="K3053" t="s">
        <v>108</v>
      </c>
      <c r="L3053" t="s">
        <v>109</v>
      </c>
      <c r="M3053" t="s">
        <v>110</v>
      </c>
      <c r="N3053" t="s">
        <v>7142</v>
      </c>
      <c r="O3053" t="s">
        <v>3048</v>
      </c>
      <c r="P3053">
        <v>8178</v>
      </c>
      <c r="Q3053">
        <v>632</v>
      </c>
      <c r="R3053">
        <v>112</v>
      </c>
      <c r="S3053">
        <v>40</v>
      </c>
      <c r="T3053">
        <v>0</v>
      </c>
      <c r="U3053">
        <v>28.4</v>
      </c>
      <c r="V3053">
        <v>28.4</v>
      </c>
      <c r="W3053">
        <v>40</v>
      </c>
      <c r="X3053">
        <v>0</v>
      </c>
      <c r="Y3053">
        <v>0</v>
      </c>
      <c r="Z3053">
        <v>0</v>
      </c>
      <c r="AD3053" s="1">
        <v>41611.333333333336</v>
      </c>
      <c r="AE3053" s="1">
        <v>41616.708333333336</v>
      </c>
      <c r="AG3053" s="1">
        <v>41517.333333333336</v>
      </c>
      <c r="AH3053" s="1">
        <v>41521.708333333336</v>
      </c>
      <c r="AI3053" s="1">
        <v>41517.333333333336</v>
      </c>
      <c r="AJ3053" s="1">
        <v>41521.708333333336</v>
      </c>
      <c r="AK3053" s="1">
        <v>41517.333333333336</v>
      </c>
      <c r="AL3053" s="1">
        <v>41521.708333333336</v>
      </c>
      <c r="AM3053" s="1">
        <v>41611.333333333336</v>
      </c>
      <c r="AN3053" s="1">
        <v>41616.708333333336</v>
      </c>
      <c r="AP3053" t="s">
        <v>113</v>
      </c>
      <c r="AU3053" t="s">
        <v>7143</v>
      </c>
      <c r="AY3053" t="s">
        <v>106</v>
      </c>
      <c r="AZ3053">
        <v>0</v>
      </c>
      <c r="BA3053">
        <v>0</v>
      </c>
      <c r="BD3053" s="3">
        <v>41321.661805555559</v>
      </c>
      <c r="BE3053" s="3">
        <v>41321.663888888892</v>
      </c>
      <c r="BF3053" t="s">
        <v>115</v>
      </c>
      <c r="BG3053" t="s">
        <v>115</v>
      </c>
      <c r="BH3053">
        <v>8149</v>
      </c>
      <c r="BM3053">
        <v>43550</v>
      </c>
      <c r="BR3053" t="s">
        <v>116</v>
      </c>
      <c r="BS3053" t="s">
        <v>117</v>
      </c>
      <c r="BU3053">
        <v>1</v>
      </c>
      <c r="BV3053" t="s">
        <v>118</v>
      </c>
      <c r="BX3053" t="s">
        <v>119</v>
      </c>
      <c r="BY3053" t="s">
        <v>119</v>
      </c>
      <c r="BZ3053" t="s">
        <v>119</v>
      </c>
      <c r="CA3053">
        <v>1</v>
      </c>
      <c r="CC3053" t="s">
        <v>120</v>
      </c>
      <c r="CH3053">
        <v>540</v>
      </c>
      <c r="CI3053">
        <v>40830</v>
      </c>
      <c r="CJ3053" t="s">
        <v>106</v>
      </c>
      <c r="CK3053" t="s">
        <v>106</v>
      </c>
      <c r="CL3053">
        <v>10</v>
      </c>
      <c r="CM3053" t="s">
        <v>2889</v>
      </c>
      <c r="CO3053">
        <v>124882</v>
      </c>
      <c r="CQ3053">
        <v>0</v>
      </c>
      <c r="CR3053">
        <v>0</v>
      </c>
      <c r="CS3053">
        <v>0</v>
      </c>
      <c r="CY3053" t="s">
        <v>123</v>
      </c>
      <c r="CZ3053" t="s">
        <v>124</v>
      </c>
      <c r="DD3053" t="str" cm="1">
        <f t="array" ref="DD3053">TEXT(_xlfn.SEQUENCE(1, DATEDIF(AG3053, AH3053, "m") + 1, AG3053, 30), "YYYY-APMM")</f>
        <v>2013-AP08</v>
      </c>
      <c r="DN3053">
        <f t="shared" si="94"/>
        <v>28.4</v>
      </c>
      <c r="DO3053" t="str">
        <f t="shared" si="95"/>
        <v>LABOR- SUBCONTRACTOR</v>
      </c>
    </row>
    <row r="3054" spans="1:119" x14ac:dyDescent="0.35">
      <c r="A3054" t="s">
        <v>105</v>
      </c>
      <c r="B3054">
        <v>502339</v>
      </c>
      <c r="C3054">
        <v>6359</v>
      </c>
      <c r="D3054">
        <v>124883</v>
      </c>
      <c r="E3054">
        <v>13662</v>
      </c>
      <c r="F3054">
        <v>0</v>
      </c>
      <c r="G3054" t="s">
        <v>106</v>
      </c>
      <c r="H3054" t="s">
        <v>106</v>
      </c>
      <c r="I3054" t="s">
        <v>106</v>
      </c>
      <c r="J3054" t="s">
        <v>107</v>
      </c>
      <c r="K3054" t="s">
        <v>108</v>
      </c>
      <c r="L3054" t="s">
        <v>109</v>
      </c>
      <c r="M3054" t="s">
        <v>110</v>
      </c>
      <c r="N3054" t="s">
        <v>7144</v>
      </c>
      <c r="O3054" t="s">
        <v>3051</v>
      </c>
      <c r="P3054">
        <v>8178</v>
      </c>
      <c r="Q3054">
        <v>456</v>
      </c>
      <c r="R3054">
        <v>0</v>
      </c>
      <c r="S3054">
        <v>40</v>
      </c>
      <c r="T3054">
        <v>0</v>
      </c>
      <c r="U3054">
        <v>17.2</v>
      </c>
      <c r="V3054">
        <v>17.2</v>
      </c>
      <c r="W3054">
        <v>40</v>
      </c>
      <c r="X3054">
        <v>0</v>
      </c>
      <c r="Y3054">
        <v>0</v>
      </c>
      <c r="Z3054">
        <v>0</v>
      </c>
      <c r="AD3054" s="1">
        <v>41643.333333333336</v>
      </c>
      <c r="AE3054" s="1">
        <v>41647.708333333336</v>
      </c>
      <c r="AG3054" s="1">
        <v>41575.333333333336</v>
      </c>
      <c r="AH3054" s="1">
        <v>41580.708333333336</v>
      </c>
      <c r="AI3054" s="1">
        <v>41575.333333333336</v>
      </c>
      <c r="AJ3054" s="1">
        <v>41580.708333333336</v>
      </c>
      <c r="AK3054" s="1">
        <v>41575.333333333336</v>
      </c>
      <c r="AL3054" s="1">
        <v>41580.708333333336</v>
      </c>
      <c r="AM3054" s="1">
        <v>41643.333333333336</v>
      </c>
      <c r="AN3054" s="1">
        <v>41647.708333333336</v>
      </c>
      <c r="AP3054" t="s">
        <v>113</v>
      </c>
      <c r="AU3054" t="s">
        <v>7145</v>
      </c>
      <c r="AY3054" t="s">
        <v>106</v>
      </c>
      <c r="AZ3054">
        <v>0</v>
      </c>
      <c r="BA3054">
        <v>0</v>
      </c>
      <c r="BD3054" s="3">
        <v>41321.661805555559</v>
      </c>
      <c r="BE3054" s="3">
        <v>41328.377083333333</v>
      </c>
      <c r="BF3054" t="s">
        <v>115</v>
      </c>
      <c r="BG3054" t="s">
        <v>115</v>
      </c>
      <c r="BH3054">
        <v>8149</v>
      </c>
      <c r="BM3054">
        <v>43550</v>
      </c>
      <c r="BR3054" t="s">
        <v>116</v>
      </c>
      <c r="BS3054" t="s">
        <v>117</v>
      </c>
      <c r="BU3054">
        <v>1</v>
      </c>
      <c r="BV3054" t="s">
        <v>118</v>
      </c>
      <c r="BX3054" t="s">
        <v>119</v>
      </c>
      <c r="BY3054" t="s">
        <v>119</v>
      </c>
      <c r="BZ3054" t="s">
        <v>119</v>
      </c>
      <c r="CA3054">
        <v>1</v>
      </c>
      <c r="CC3054" t="s">
        <v>120</v>
      </c>
      <c r="CH3054">
        <v>540</v>
      </c>
      <c r="CI3054">
        <v>40830</v>
      </c>
      <c r="CJ3054" t="s">
        <v>106</v>
      </c>
      <c r="CK3054" t="s">
        <v>106</v>
      </c>
      <c r="CL3054">
        <v>10</v>
      </c>
      <c r="CM3054" t="s">
        <v>2889</v>
      </c>
      <c r="CO3054">
        <v>124882</v>
      </c>
      <c r="CQ3054">
        <v>0</v>
      </c>
      <c r="CR3054">
        <v>0</v>
      </c>
      <c r="CS3054">
        <v>0</v>
      </c>
      <c r="CY3054" t="s">
        <v>123</v>
      </c>
      <c r="CZ3054" t="s">
        <v>124</v>
      </c>
      <c r="DD3054" t="str" cm="1">
        <f t="array" ref="DD3054">TEXT(_xlfn.SEQUENCE(1, DATEDIF(AG3054, AH3054, "m") + 1, AG3054, 30), "YYYY-APMM")</f>
        <v>2013-AP10</v>
      </c>
      <c r="DN3054">
        <f t="shared" si="94"/>
        <v>17.2</v>
      </c>
      <c r="DO3054" t="str">
        <f t="shared" si="95"/>
        <v>LABOR- SUBCONTRACTOR</v>
      </c>
    </row>
    <row r="3055" spans="1:119" x14ac:dyDescent="0.35">
      <c r="A3055" t="s">
        <v>105</v>
      </c>
      <c r="B3055">
        <v>502340</v>
      </c>
      <c r="C3055">
        <v>6359</v>
      </c>
      <c r="D3055">
        <v>124883</v>
      </c>
      <c r="E3055">
        <v>13662</v>
      </c>
      <c r="F3055">
        <v>0</v>
      </c>
      <c r="G3055" t="s">
        <v>106</v>
      </c>
      <c r="H3055" t="s">
        <v>106</v>
      </c>
      <c r="I3055" t="s">
        <v>106</v>
      </c>
      <c r="J3055" t="s">
        <v>107</v>
      </c>
      <c r="K3055" t="s">
        <v>108</v>
      </c>
      <c r="L3055" t="s">
        <v>109</v>
      </c>
      <c r="M3055" t="s">
        <v>110</v>
      </c>
      <c r="N3055" t="s">
        <v>7146</v>
      </c>
      <c r="O3055" t="s">
        <v>3054</v>
      </c>
      <c r="P3055">
        <v>8178</v>
      </c>
      <c r="Q3055">
        <v>560</v>
      </c>
      <c r="R3055">
        <v>112</v>
      </c>
      <c r="S3055">
        <v>40</v>
      </c>
      <c r="T3055">
        <v>0</v>
      </c>
      <c r="U3055">
        <v>34.4</v>
      </c>
      <c r="V3055">
        <v>34.4</v>
      </c>
      <c r="W3055">
        <v>40</v>
      </c>
      <c r="X3055">
        <v>0</v>
      </c>
      <c r="Y3055">
        <v>0</v>
      </c>
      <c r="Z3055">
        <v>0</v>
      </c>
      <c r="AD3055" s="1">
        <v>41664.333333333336</v>
      </c>
      <c r="AE3055" s="1">
        <v>41668.708333333336</v>
      </c>
      <c r="AG3055" s="1">
        <v>41581.333333333336</v>
      </c>
      <c r="AH3055" s="1">
        <v>41585.708333333336</v>
      </c>
      <c r="AI3055" s="1">
        <v>41581.333333333336</v>
      </c>
      <c r="AJ3055" s="1">
        <v>41585.708333333336</v>
      </c>
      <c r="AK3055" s="1">
        <v>41581.333333333336</v>
      </c>
      <c r="AL3055" s="1">
        <v>41585.708333333336</v>
      </c>
      <c r="AM3055" s="1">
        <v>41664.333333333336</v>
      </c>
      <c r="AN3055" s="1">
        <v>41668.708333333336</v>
      </c>
      <c r="AP3055" t="s">
        <v>113</v>
      </c>
      <c r="AU3055" t="s">
        <v>7147</v>
      </c>
      <c r="AY3055" t="s">
        <v>106</v>
      </c>
      <c r="AZ3055">
        <v>0</v>
      </c>
      <c r="BA3055">
        <v>0</v>
      </c>
      <c r="BD3055" s="3">
        <v>41321.661805555559</v>
      </c>
      <c r="BE3055" s="3">
        <v>41328.377083333333</v>
      </c>
      <c r="BF3055" t="s">
        <v>115</v>
      </c>
      <c r="BG3055" t="s">
        <v>115</v>
      </c>
      <c r="BH3055">
        <v>8149</v>
      </c>
      <c r="BM3055">
        <v>43550</v>
      </c>
      <c r="BR3055" t="s">
        <v>116</v>
      </c>
      <c r="BS3055" t="s">
        <v>117</v>
      </c>
      <c r="BU3055">
        <v>1</v>
      </c>
      <c r="BV3055" t="s">
        <v>118</v>
      </c>
      <c r="BX3055" t="s">
        <v>119</v>
      </c>
      <c r="BY3055" t="s">
        <v>119</v>
      </c>
      <c r="BZ3055" t="s">
        <v>119</v>
      </c>
      <c r="CA3055">
        <v>1</v>
      </c>
      <c r="CC3055" t="s">
        <v>120</v>
      </c>
      <c r="CH3055">
        <v>540</v>
      </c>
      <c r="CI3055">
        <v>40830</v>
      </c>
      <c r="CJ3055" t="s">
        <v>106</v>
      </c>
      <c r="CK3055" t="s">
        <v>106</v>
      </c>
      <c r="CL3055">
        <v>10</v>
      </c>
      <c r="CM3055" t="s">
        <v>2889</v>
      </c>
      <c r="CO3055">
        <v>124882</v>
      </c>
      <c r="CQ3055">
        <v>0</v>
      </c>
      <c r="CR3055">
        <v>0</v>
      </c>
      <c r="CS3055">
        <v>0</v>
      </c>
      <c r="CY3055" t="s">
        <v>123</v>
      </c>
      <c r="CZ3055" t="s">
        <v>124</v>
      </c>
      <c r="DD3055" t="str" cm="1">
        <f t="array" ref="DD3055">TEXT(_xlfn.SEQUENCE(1, DATEDIF(AG3055, AH3055, "m") + 1, AG3055, 30), "YYYY-APMM")</f>
        <v>2013-AP11</v>
      </c>
      <c r="DN3055">
        <f t="shared" si="94"/>
        <v>34.4</v>
      </c>
      <c r="DO3055" t="str">
        <f t="shared" si="95"/>
        <v>LABOR- SUBCONTRACTOR</v>
      </c>
    </row>
    <row r="3056" spans="1:119" x14ac:dyDescent="0.35">
      <c r="A3056" t="s">
        <v>105</v>
      </c>
      <c r="B3056">
        <v>502341</v>
      </c>
      <c r="C3056">
        <v>6359</v>
      </c>
      <c r="D3056">
        <v>124884</v>
      </c>
      <c r="E3056">
        <v>13662</v>
      </c>
      <c r="F3056">
        <v>0</v>
      </c>
      <c r="G3056" t="s">
        <v>106</v>
      </c>
      <c r="H3056" t="s">
        <v>106</v>
      </c>
      <c r="I3056" t="s">
        <v>106</v>
      </c>
      <c r="J3056" t="s">
        <v>107</v>
      </c>
      <c r="K3056" t="s">
        <v>108</v>
      </c>
      <c r="L3056" t="s">
        <v>109</v>
      </c>
      <c r="M3056" t="s">
        <v>110</v>
      </c>
      <c r="N3056" t="s">
        <v>7148</v>
      </c>
      <c r="O3056" t="s">
        <v>3043</v>
      </c>
      <c r="P3056">
        <v>8178</v>
      </c>
      <c r="Q3056">
        <v>584</v>
      </c>
      <c r="R3056">
        <v>0</v>
      </c>
      <c r="S3056">
        <v>56</v>
      </c>
      <c r="T3056">
        <v>0</v>
      </c>
      <c r="U3056">
        <v>17.2</v>
      </c>
      <c r="V3056">
        <v>17.2</v>
      </c>
      <c r="W3056">
        <v>56</v>
      </c>
      <c r="X3056">
        <v>0</v>
      </c>
      <c r="Y3056">
        <v>0</v>
      </c>
      <c r="Z3056">
        <v>0</v>
      </c>
      <c r="AD3056" s="1">
        <v>41673.333333333336</v>
      </c>
      <c r="AE3056" s="1">
        <v>41680.708333333336</v>
      </c>
      <c r="AG3056" s="1">
        <v>41587.333333333336</v>
      </c>
      <c r="AH3056" s="1">
        <v>41594.708333333336</v>
      </c>
      <c r="AI3056" s="1">
        <v>41587.333333333336</v>
      </c>
      <c r="AJ3056" s="1">
        <v>41594.708333333336</v>
      </c>
      <c r="AK3056" s="1">
        <v>41587.333333333336</v>
      </c>
      <c r="AL3056" s="1">
        <v>41594.708333333336</v>
      </c>
      <c r="AM3056" s="1">
        <v>41673.333333333336</v>
      </c>
      <c r="AN3056" s="1">
        <v>41680.708333333336</v>
      </c>
      <c r="AP3056" t="s">
        <v>113</v>
      </c>
      <c r="AU3056" t="s">
        <v>7149</v>
      </c>
      <c r="AY3056" t="s">
        <v>106</v>
      </c>
      <c r="AZ3056">
        <v>0</v>
      </c>
      <c r="BA3056">
        <v>0</v>
      </c>
      <c r="BD3056" s="3">
        <v>41321.661805555559</v>
      </c>
      <c r="BE3056" s="3">
        <v>41328.377083333333</v>
      </c>
      <c r="BF3056" t="s">
        <v>115</v>
      </c>
      <c r="BG3056" t="s">
        <v>115</v>
      </c>
      <c r="BH3056">
        <v>8149</v>
      </c>
      <c r="BM3056">
        <v>43550</v>
      </c>
      <c r="BR3056" t="s">
        <v>116</v>
      </c>
      <c r="BS3056" t="s">
        <v>117</v>
      </c>
      <c r="BU3056">
        <v>1</v>
      </c>
      <c r="BV3056" t="s">
        <v>118</v>
      </c>
      <c r="BX3056" t="s">
        <v>119</v>
      </c>
      <c r="BY3056" t="s">
        <v>119</v>
      </c>
      <c r="BZ3056" t="s">
        <v>119</v>
      </c>
      <c r="CA3056">
        <v>1</v>
      </c>
      <c r="CC3056" t="s">
        <v>120</v>
      </c>
      <c r="CH3056">
        <v>540</v>
      </c>
      <c r="CI3056">
        <v>40850</v>
      </c>
      <c r="CJ3056" t="s">
        <v>106</v>
      </c>
      <c r="CK3056" t="s">
        <v>106</v>
      </c>
      <c r="CL3056">
        <v>20</v>
      </c>
      <c r="CM3056" t="s">
        <v>2867</v>
      </c>
      <c r="CO3056">
        <v>124882</v>
      </c>
      <c r="CQ3056">
        <v>0</v>
      </c>
      <c r="CR3056">
        <v>0</v>
      </c>
      <c r="CS3056">
        <v>0</v>
      </c>
      <c r="CY3056" t="s">
        <v>123</v>
      </c>
      <c r="CZ3056" t="s">
        <v>124</v>
      </c>
      <c r="DD3056" t="str" cm="1">
        <f t="array" ref="DD3056">TEXT(_xlfn.SEQUENCE(1, DATEDIF(AG3056, AH3056, "m") + 1, AG3056, 30), "YYYY-APMM")</f>
        <v>2013-AP11</v>
      </c>
      <c r="DN3056">
        <f t="shared" si="94"/>
        <v>17.2</v>
      </c>
      <c r="DO3056" t="str">
        <f t="shared" si="95"/>
        <v>LABOR- SUBCONTRACTOR</v>
      </c>
    </row>
    <row r="3057" spans="1:119" x14ac:dyDescent="0.35">
      <c r="A3057" t="s">
        <v>105</v>
      </c>
      <c r="B3057">
        <v>502342</v>
      </c>
      <c r="C3057">
        <v>6359</v>
      </c>
      <c r="D3057">
        <v>124884</v>
      </c>
      <c r="E3057">
        <v>13662</v>
      </c>
      <c r="F3057">
        <v>0</v>
      </c>
      <c r="G3057" t="s">
        <v>106</v>
      </c>
      <c r="H3057" t="s">
        <v>106</v>
      </c>
      <c r="I3057" t="s">
        <v>106</v>
      </c>
      <c r="J3057" t="s">
        <v>107</v>
      </c>
      <c r="K3057" t="s">
        <v>108</v>
      </c>
      <c r="L3057" t="s">
        <v>109</v>
      </c>
      <c r="M3057" t="s">
        <v>110</v>
      </c>
      <c r="N3057" t="s">
        <v>7150</v>
      </c>
      <c r="O3057" t="s">
        <v>3045</v>
      </c>
      <c r="P3057">
        <v>8178</v>
      </c>
      <c r="Q3057">
        <v>488</v>
      </c>
      <c r="R3057">
        <v>376</v>
      </c>
      <c r="S3057">
        <v>40</v>
      </c>
      <c r="T3057">
        <v>0</v>
      </c>
      <c r="U3057">
        <v>45.6</v>
      </c>
      <c r="V3057">
        <v>45.6</v>
      </c>
      <c r="W3057">
        <v>40</v>
      </c>
      <c r="X3057">
        <v>0</v>
      </c>
      <c r="Y3057">
        <v>0</v>
      </c>
      <c r="Z3057">
        <v>0</v>
      </c>
      <c r="AD3057" s="1">
        <v>41682.333333333336</v>
      </c>
      <c r="AE3057" s="1">
        <v>41687.708333333336</v>
      </c>
      <c r="AG3057" s="1">
        <v>41609.333333333336</v>
      </c>
      <c r="AH3057" s="1">
        <v>41613.708333333336</v>
      </c>
      <c r="AI3057" s="1">
        <v>41609.333333333336</v>
      </c>
      <c r="AJ3057" s="1">
        <v>41613.708333333336</v>
      </c>
      <c r="AK3057" s="1">
        <v>41609.333333333336</v>
      </c>
      <c r="AL3057" s="1">
        <v>41613.708333333336</v>
      </c>
      <c r="AM3057" s="1">
        <v>41682.333333333336</v>
      </c>
      <c r="AN3057" s="1">
        <v>41687.708333333336</v>
      </c>
      <c r="AP3057" t="s">
        <v>113</v>
      </c>
      <c r="AU3057" t="s">
        <v>7151</v>
      </c>
      <c r="AY3057" t="s">
        <v>106</v>
      </c>
      <c r="AZ3057">
        <v>0</v>
      </c>
      <c r="BA3057">
        <v>0</v>
      </c>
      <c r="BD3057" s="3">
        <v>41321.661805555559</v>
      </c>
      <c r="BE3057" s="3">
        <v>41321.663888888892</v>
      </c>
      <c r="BF3057" t="s">
        <v>115</v>
      </c>
      <c r="BG3057" t="s">
        <v>115</v>
      </c>
      <c r="BH3057">
        <v>8149</v>
      </c>
      <c r="BM3057">
        <v>43550</v>
      </c>
      <c r="BR3057" t="s">
        <v>116</v>
      </c>
      <c r="BS3057" t="s">
        <v>117</v>
      </c>
      <c r="BU3057">
        <v>1</v>
      </c>
      <c r="BV3057" t="s">
        <v>118</v>
      </c>
      <c r="BX3057" t="s">
        <v>119</v>
      </c>
      <c r="BY3057" t="s">
        <v>119</v>
      </c>
      <c r="BZ3057" t="s">
        <v>119</v>
      </c>
      <c r="CA3057">
        <v>1</v>
      </c>
      <c r="CC3057" t="s">
        <v>120</v>
      </c>
      <c r="CH3057">
        <v>540</v>
      </c>
      <c r="CI3057">
        <v>40850</v>
      </c>
      <c r="CJ3057" t="s">
        <v>106</v>
      </c>
      <c r="CK3057" t="s">
        <v>106</v>
      </c>
      <c r="CL3057">
        <v>20</v>
      </c>
      <c r="CM3057" t="s">
        <v>2867</v>
      </c>
      <c r="CO3057">
        <v>124882</v>
      </c>
      <c r="CQ3057">
        <v>0</v>
      </c>
      <c r="CR3057">
        <v>0</v>
      </c>
      <c r="CS3057">
        <v>0</v>
      </c>
      <c r="CY3057" t="s">
        <v>123</v>
      </c>
      <c r="CZ3057" t="s">
        <v>124</v>
      </c>
      <c r="DD3057" t="str" cm="1">
        <f t="array" ref="DD3057">TEXT(_xlfn.SEQUENCE(1, DATEDIF(AG3057, AH3057, "m") + 1, AG3057, 30), "YYYY-APMM")</f>
        <v>2013-AP12</v>
      </c>
      <c r="DN3057">
        <f t="shared" si="94"/>
        <v>45.6</v>
      </c>
      <c r="DO3057" t="str">
        <f t="shared" si="95"/>
        <v>LABOR- SUBCONTRACTOR</v>
      </c>
    </row>
    <row r="3058" spans="1:119" x14ac:dyDescent="0.35">
      <c r="A3058" t="s">
        <v>105</v>
      </c>
      <c r="B3058">
        <v>502343</v>
      </c>
      <c r="C3058">
        <v>6359</v>
      </c>
      <c r="D3058">
        <v>124885</v>
      </c>
      <c r="E3058">
        <v>13662</v>
      </c>
      <c r="F3058">
        <v>0</v>
      </c>
      <c r="G3058" t="s">
        <v>106</v>
      </c>
      <c r="H3058" t="s">
        <v>106</v>
      </c>
      <c r="I3058" t="s">
        <v>106</v>
      </c>
      <c r="J3058" t="s">
        <v>107</v>
      </c>
      <c r="K3058" t="s">
        <v>108</v>
      </c>
      <c r="L3058" t="s">
        <v>109</v>
      </c>
      <c r="M3058" t="s">
        <v>110</v>
      </c>
      <c r="N3058" t="s">
        <v>7152</v>
      </c>
      <c r="O3058" t="s">
        <v>3048</v>
      </c>
      <c r="P3058">
        <v>8178</v>
      </c>
      <c r="Q3058">
        <v>376</v>
      </c>
      <c r="R3058">
        <v>120</v>
      </c>
      <c r="S3058">
        <v>40</v>
      </c>
      <c r="T3058">
        <v>0</v>
      </c>
      <c r="U3058">
        <v>28.4</v>
      </c>
      <c r="V3058">
        <v>28.4</v>
      </c>
      <c r="W3058">
        <v>40</v>
      </c>
      <c r="X3058">
        <v>0</v>
      </c>
      <c r="Y3058">
        <v>0</v>
      </c>
      <c r="Z3058">
        <v>0</v>
      </c>
      <c r="AD3058" s="1">
        <v>41617.333333333336</v>
      </c>
      <c r="AE3058" s="1">
        <v>41622.708333333336</v>
      </c>
      <c r="AG3058" s="1">
        <v>41560.333333333336</v>
      </c>
      <c r="AH3058" s="1">
        <v>41567.708333333336</v>
      </c>
      <c r="AI3058" s="1">
        <v>41560.333333333336</v>
      </c>
      <c r="AJ3058" s="1">
        <v>41567.708333333336</v>
      </c>
      <c r="AK3058" s="1">
        <v>41560.333333333336</v>
      </c>
      <c r="AL3058" s="1">
        <v>41567.708333333336</v>
      </c>
      <c r="AM3058" s="1">
        <v>41617.333333333336</v>
      </c>
      <c r="AN3058" s="1">
        <v>41622.708333333336</v>
      </c>
      <c r="AP3058" t="s">
        <v>113</v>
      </c>
      <c r="AU3058" t="s">
        <v>7153</v>
      </c>
      <c r="AY3058" t="s">
        <v>106</v>
      </c>
      <c r="AZ3058">
        <v>0</v>
      </c>
      <c r="BA3058">
        <v>0</v>
      </c>
      <c r="BD3058" s="3">
        <v>41321.661805555559</v>
      </c>
      <c r="BE3058" s="3">
        <v>41321.663888888892</v>
      </c>
      <c r="BF3058" t="s">
        <v>115</v>
      </c>
      <c r="BG3058" t="s">
        <v>115</v>
      </c>
      <c r="BH3058">
        <v>8149</v>
      </c>
      <c r="BM3058">
        <v>43550</v>
      </c>
      <c r="BR3058" t="s">
        <v>116</v>
      </c>
      <c r="BS3058" t="s">
        <v>117</v>
      </c>
      <c r="BU3058">
        <v>1</v>
      </c>
      <c r="BV3058" t="s">
        <v>118</v>
      </c>
      <c r="BX3058" t="s">
        <v>119</v>
      </c>
      <c r="BY3058" t="s">
        <v>119</v>
      </c>
      <c r="BZ3058" t="s">
        <v>119</v>
      </c>
      <c r="CA3058">
        <v>1</v>
      </c>
      <c r="CC3058" t="s">
        <v>120</v>
      </c>
      <c r="CH3058">
        <v>540</v>
      </c>
      <c r="CI3058">
        <v>40840</v>
      </c>
      <c r="CJ3058" t="s">
        <v>106</v>
      </c>
      <c r="CK3058" t="s">
        <v>106</v>
      </c>
      <c r="CL3058">
        <v>15</v>
      </c>
      <c r="CM3058" t="s">
        <v>2963</v>
      </c>
      <c r="CO3058">
        <v>124882</v>
      </c>
      <c r="CQ3058">
        <v>0</v>
      </c>
      <c r="CR3058">
        <v>0</v>
      </c>
      <c r="CS3058">
        <v>0</v>
      </c>
      <c r="CY3058" t="s">
        <v>123</v>
      </c>
      <c r="CZ3058" t="s">
        <v>124</v>
      </c>
      <c r="DD3058" t="str" cm="1">
        <f t="array" ref="DD3058">TEXT(_xlfn.SEQUENCE(1, DATEDIF(AG3058, AH3058, "m") + 1, AG3058, 30), "YYYY-APMM")</f>
        <v>2013-AP10</v>
      </c>
      <c r="DN3058">
        <f t="shared" si="94"/>
        <v>28.4</v>
      </c>
      <c r="DO3058" t="str">
        <f t="shared" si="95"/>
        <v>LABOR- SUBCONTRACTOR</v>
      </c>
    </row>
    <row r="3059" spans="1:119" x14ac:dyDescent="0.35">
      <c r="A3059" t="s">
        <v>105</v>
      </c>
      <c r="B3059">
        <v>502344</v>
      </c>
      <c r="C3059">
        <v>6359</v>
      </c>
      <c r="D3059">
        <v>124885</v>
      </c>
      <c r="E3059">
        <v>13662</v>
      </c>
      <c r="F3059">
        <v>0</v>
      </c>
      <c r="G3059" t="s">
        <v>106</v>
      </c>
      <c r="H3059" t="s">
        <v>106</v>
      </c>
      <c r="I3059" t="s">
        <v>106</v>
      </c>
      <c r="J3059" t="s">
        <v>107</v>
      </c>
      <c r="K3059" t="s">
        <v>108</v>
      </c>
      <c r="L3059" t="s">
        <v>109</v>
      </c>
      <c r="M3059" t="s">
        <v>110</v>
      </c>
      <c r="N3059" t="s">
        <v>7154</v>
      </c>
      <c r="O3059" t="s">
        <v>3051</v>
      </c>
      <c r="P3059">
        <v>8178</v>
      </c>
      <c r="Q3059">
        <v>344</v>
      </c>
      <c r="R3059">
        <v>0</v>
      </c>
      <c r="S3059">
        <v>40</v>
      </c>
      <c r="T3059">
        <v>0</v>
      </c>
      <c r="U3059">
        <v>17.2</v>
      </c>
      <c r="V3059">
        <v>17.2</v>
      </c>
      <c r="W3059">
        <v>40</v>
      </c>
      <c r="X3059">
        <v>0</v>
      </c>
      <c r="Y3059">
        <v>0</v>
      </c>
      <c r="Z3059">
        <v>0</v>
      </c>
      <c r="AD3059" s="1">
        <v>41648.333333333336</v>
      </c>
      <c r="AE3059" s="1">
        <v>41653.708333333336</v>
      </c>
      <c r="AG3059" s="1">
        <v>41597.333333333336</v>
      </c>
      <c r="AH3059" s="1">
        <v>41602.708333333336</v>
      </c>
      <c r="AI3059" s="1">
        <v>41597.333333333336</v>
      </c>
      <c r="AJ3059" s="1">
        <v>41602.708333333336</v>
      </c>
      <c r="AK3059" s="1">
        <v>41597.333333333336</v>
      </c>
      <c r="AL3059" s="1">
        <v>41602.708333333336</v>
      </c>
      <c r="AM3059" s="1">
        <v>41648.333333333336</v>
      </c>
      <c r="AN3059" s="1">
        <v>41653.708333333336</v>
      </c>
      <c r="AP3059" t="s">
        <v>113</v>
      </c>
      <c r="AU3059" t="s">
        <v>7155</v>
      </c>
      <c r="AY3059" t="s">
        <v>106</v>
      </c>
      <c r="AZ3059">
        <v>0</v>
      </c>
      <c r="BA3059">
        <v>0</v>
      </c>
      <c r="BD3059" s="3">
        <v>41321.661805555559</v>
      </c>
      <c r="BE3059" s="3">
        <v>41328.377083333333</v>
      </c>
      <c r="BF3059" t="s">
        <v>115</v>
      </c>
      <c r="BG3059" t="s">
        <v>115</v>
      </c>
      <c r="BH3059">
        <v>8149</v>
      </c>
      <c r="BM3059">
        <v>43550</v>
      </c>
      <c r="BR3059" t="s">
        <v>116</v>
      </c>
      <c r="BS3059" t="s">
        <v>117</v>
      </c>
      <c r="BU3059">
        <v>1</v>
      </c>
      <c r="BV3059" t="s">
        <v>118</v>
      </c>
      <c r="BX3059" t="s">
        <v>119</v>
      </c>
      <c r="BY3059" t="s">
        <v>119</v>
      </c>
      <c r="BZ3059" t="s">
        <v>119</v>
      </c>
      <c r="CA3059">
        <v>1</v>
      </c>
      <c r="CC3059" t="s">
        <v>120</v>
      </c>
      <c r="CH3059">
        <v>540</v>
      </c>
      <c r="CI3059">
        <v>40840</v>
      </c>
      <c r="CJ3059" t="s">
        <v>106</v>
      </c>
      <c r="CK3059" t="s">
        <v>106</v>
      </c>
      <c r="CL3059">
        <v>15</v>
      </c>
      <c r="CM3059" t="s">
        <v>2963</v>
      </c>
      <c r="CO3059">
        <v>124882</v>
      </c>
      <c r="CQ3059">
        <v>0</v>
      </c>
      <c r="CR3059">
        <v>0</v>
      </c>
      <c r="CS3059">
        <v>0</v>
      </c>
      <c r="CY3059" t="s">
        <v>123</v>
      </c>
      <c r="CZ3059" t="s">
        <v>124</v>
      </c>
      <c r="DD3059" t="str" cm="1">
        <f t="array" ref="DD3059">TEXT(_xlfn.SEQUENCE(1, DATEDIF(AG3059, AH3059, "m") + 1, AG3059, 30), "YYYY-APMM")</f>
        <v>2013-AP11</v>
      </c>
      <c r="DN3059">
        <f t="shared" si="94"/>
        <v>17.2</v>
      </c>
      <c r="DO3059" t="str">
        <f t="shared" si="95"/>
        <v>LABOR- SUBCONTRACTOR</v>
      </c>
    </row>
    <row r="3060" spans="1:119" x14ac:dyDescent="0.35">
      <c r="A3060" t="s">
        <v>105</v>
      </c>
      <c r="B3060">
        <v>502345</v>
      </c>
      <c r="C3060">
        <v>6359</v>
      </c>
      <c r="D3060">
        <v>124885</v>
      </c>
      <c r="E3060">
        <v>13662</v>
      </c>
      <c r="F3060">
        <v>0</v>
      </c>
      <c r="G3060" t="s">
        <v>106</v>
      </c>
      <c r="H3060" t="s">
        <v>106</v>
      </c>
      <c r="I3060" t="s">
        <v>106</v>
      </c>
      <c r="J3060" t="s">
        <v>107</v>
      </c>
      <c r="K3060" t="s">
        <v>108</v>
      </c>
      <c r="L3060" t="s">
        <v>109</v>
      </c>
      <c r="M3060" t="s">
        <v>110</v>
      </c>
      <c r="N3060" t="s">
        <v>7156</v>
      </c>
      <c r="O3060" t="s">
        <v>3054</v>
      </c>
      <c r="P3060">
        <v>8178</v>
      </c>
      <c r="Q3060">
        <v>448</v>
      </c>
      <c r="R3060">
        <v>0</v>
      </c>
      <c r="S3060">
        <v>40</v>
      </c>
      <c r="T3060">
        <v>0</v>
      </c>
      <c r="U3060">
        <v>34.4</v>
      </c>
      <c r="V3060">
        <v>34.4</v>
      </c>
      <c r="W3060">
        <v>40</v>
      </c>
      <c r="X3060">
        <v>0</v>
      </c>
      <c r="Y3060">
        <v>0</v>
      </c>
      <c r="Z3060">
        <v>0</v>
      </c>
      <c r="AD3060" s="1">
        <v>41669.333333333336</v>
      </c>
      <c r="AE3060" s="1">
        <v>41674.708333333336</v>
      </c>
      <c r="AG3060" s="1">
        <v>41603.333333333336</v>
      </c>
      <c r="AH3060" s="1">
        <v>41608.708333333336</v>
      </c>
      <c r="AI3060" s="1">
        <v>41603.333333333336</v>
      </c>
      <c r="AJ3060" s="1">
        <v>41608.708333333336</v>
      </c>
      <c r="AK3060" s="1">
        <v>41603.333333333336</v>
      </c>
      <c r="AL3060" s="1">
        <v>41608.708333333336</v>
      </c>
      <c r="AM3060" s="1">
        <v>41669.333333333336</v>
      </c>
      <c r="AN3060" s="1">
        <v>41674.708333333336</v>
      </c>
      <c r="AP3060" t="s">
        <v>113</v>
      </c>
      <c r="AU3060" t="s">
        <v>7157</v>
      </c>
      <c r="AY3060" t="s">
        <v>106</v>
      </c>
      <c r="AZ3060">
        <v>0</v>
      </c>
      <c r="BA3060">
        <v>0</v>
      </c>
      <c r="BD3060" s="3">
        <v>41321.661805555559</v>
      </c>
      <c r="BE3060" s="3">
        <v>41328.377083333333</v>
      </c>
      <c r="BF3060" t="s">
        <v>115</v>
      </c>
      <c r="BG3060" t="s">
        <v>115</v>
      </c>
      <c r="BH3060">
        <v>8149</v>
      </c>
      <c r="BM3060">
        <v>43550</v>
      </c>
      <c r="BR3060" t="s">
        <v>116</v>
      </c>
      <c r="BS3060" t="s">
        <v>117</v>
      </c>
      <c r="BU3060">
        <v>1</v>
      </c>
      <c r="BV3060" t="s">
        <v>118</v>
      </c>
      <c r="BX3060" t="s">
        <v>119</v>
      </c>
      <c r="BY3060" t="s">
        <v>119</v>
      </c>
      <c r="BZ3060" t="s">
        <v>119</v>
      </c>
      <c r="CA3060">
        <v>1</v>
      </c>
      <c r="CC3060" t="s">
        <v>120</v>
      </c>
      <c r="CH3060">
        <v>540</v>
      </c>
      <c r="CI3060">
        <v>40840</v>
      </c>
      <c r="CJ3060" t="s">
        <v>106</v>
      </c>
      <c r="CK3060" t="s">
        <v>106</v>
      </c>
      <c r="CL3060">
        <v>15</v>
      </c>
      <c r="CM3060" t="s">
        <v>2963</v>
      </c>
      <c r="CO3060">
        <v>124882</v>
      </c>
      <c r="CQ3060">
        <v>0</v>
      </c>
      <c r="CR3060">
        <v>0</v>
      </c>
      <c r="CS3060">
        <v>0</v>
      </c>
      <c r="CY3060" t="s">
        <v>123</v>
      </c>
      <c r="CZ3060" t="s">
        <v>124</v>
      </c>
      <c r="DD3060" t="str" cm="1">
        <f t="array" ref="DD3060">TEXT(_xlfn.SEQUENCE(1, DATEDIF(AG3060, AH3060, "m") + 1, AG3060, 30), "YYYY-APMM")</f>
        <v>2013-AP11</v>
      </c>
      <c r="DN3060">
        <f t="shared" si="94"/>
        <v>34.4</v>
      </c>
      <c r="DO3060" t="str">
        <f t="shared" si="95"/>
        <v>LABOR- SUBCONTRACTOR</v>
      </c>
    </row>
    <row r="3061" spans="1:119" x14ac:dyDescent="0.35">
      <c r="A3061" t="s">
        <v>105</v>
      </c>
      <c r="B3061">
        <v>502346</v>
      </c>
      <c r="C3061">
        <v>6359</v>
      </c>
      <c r="D3061">
        <v>124889</v>
      </c>
      <c r="E3061">
        <v>13662</v>
      </c>
      <c r="F3061">
        <v>0</v>
      </c>
      <c r="G3061" t="s">
        <v>106</v>
      </c>
      <c r="H3061" t="s">
        <v>106</v>
      </c>
      <c r="I3061" t="s">
        <v>106</v>
      </c>
      <c r="J3061" t="s">
        <v>107</v>
      </c>
      <c r="K3061" t="s">
        <v>108</v>
      </c>
      <c r="L3061" t="s">
        <v>109</v>
      </c>
      <c r="M3061" t="s">
        <v>110</v>
      </c>
      <c r="N3061" t="s">
        <v>7158</v>
      </c>
      <c r="O3061" t="s">
        <v>3209</v>
      </c>
      <c r="P3061">
        <v>8177</v>
      </c>
      <c r="Q3061">
        <v>104</v>
      </c>
      <c r="R3061">
        <v>40</v>
      </c>
      <c r="S3061">
        <v>120</v>
      </c>
      <c r="T3061">
        <v>0</v>
      </c>
      <c r="U3061">
        <v>37</v>
      </c>
      <c r="V3061">
        <v>37</v>
      </c>
      <c r="W3061">
        <v>120</v>
      </c>
      <c r="X3061">
        <v>31.000038</v>
      </c>
      <c r="Y3061">
        <v>0</v>
      </c>
      <c r="Z3061">
        <v>31.000038</v>
      </c>
      <c r="AD3061" s="1">
        <v>41811.333333333336</v>
      </c>
      <c r="AE3061" s="1">
        <v>41827.708333333336</v>
      </c>
      <c r="AG3061" s="1">
        <v>41795.333333333336</v>
      </c>
      <c r="AH3061" s="1">
        <v>41812.708333333336</v>
      </c>
      <c r="AI3061" s="1">
        <v>41795.333333333336</v>
      </c>
      <c r="AJ3061" s="1">
        <v>41812.708333333336</v>
      </c>
      <c r="AK3061" s="1">
        <v>41795.333333333336</v>
      </c>
      <c r="AL3061" s="1">
        <v>41812.708333333336</v>
      </c>
      <c r="AM3061" s="1">
        <v>41811.333333333336</v>
      </c>
      <c r="AN3061" s="1">
        <v>41827.708333333336</v>
      </c>
      <c r="AP3061" t="s">
        <v>113</v>
      </c>
      <c r="AU3061" t="s">
        <v>7159</v>
      </c>
      <c r="AY3061" t="s">
        <v>106</v>
      </c>
      <c r="AZ3061">
        <v>0</v>
      </c>
      <c r="BA3061">
        <v>0</v>
      </c>
      <c r="BD3061" s="3">
        <v>41321.661805555559</v>
      </c>
      <c r="BE3061" s="3">
        <v>41328.377083333333</v>
      </c>
      <c r="BF3061" t="s">
        <v>115</v>
      </c>
      <c r="BG3061" t="s">
        <v>115</v>
      </c>
      <c r="BH3061">
        <v>8149</v>
      </c>
      <c r="BM3061">
        <v>43540</v>
      </c>
      <c r="BR3061" t="s">
        <v>1299</v>
      </c>
      <c r="BS3061" t="s">
        <v>1300</v>
      </c>
      <c r="BU3061">
        <v>1</v>
      </c>
      <c r="BV3061" t="s">
        <v>118</v>
      </c>
      <c r="BX3061" t="s">
        <v>119</v>
      </c>
      <c r="BY3061" t="s">
        <v>119</v>
      </c>
      <c r="BZ3061" t="s">
        <v>119</v>
      </c>
      <c r="CA3061">
        <v>1</v>
      </c>
      <c r="CC3061" t="s">
        <v>120</v>
      </c>
      <c r="CH3061">
        <v>540</v>
      </c>
      <c r="CI3061">
        <v>43220</v>
      </c>
      <c r="CJ3061" t="s">
        <v>106</v>
      </c>
      <c r="CK3061" t="s">
        <v>106</v>
      </c>
      <c r="CL3061">
        <v>60</v>
      </c>
      <c r="CM3061" t="s">
        <v>4652</v>
      </c>
      <c r="CO3061">
        <v>124888</v>
      </c>
      <c r="CQ3061">
        <v>0</v>
      </c>
      <c r="CR3061">
        <v>0</v>
      </c>
      <c r="CS3061">
        <v>0</v>
      </c>
      <c r="CY3061" t="s">
        <v>123</v>
      </c>
      <c r="CZ3061" t="s">
        <v>124</v>
      </c>
      <c r="DD3061" t="str" cm="1">
        <f t="array" ref="DD3061">TEXT(_xlfn.SEQUENCE(1, DATEDIF(AG3061, AH3061, "m") + 1, AG3061, 30), "YYYY-APMM")</f>
        <v>2014-AP06</v>
      </c>
      <c r="DN3061">
        <f t="shared" si="94"/>
        <v>37</v>
      </c>
      <c r="DO3061" t="str">
        <f t="shared" si="95"/>
        <v>LABOR - CIVIL</v>
      </c>
    </row>
    <row r="3062" spans="1:119" x14ac:dyDescent="0.35">
      <c r="A3062" t="s">
        <v>105</v>
      </c>
      <c r="B3062">
        <v>502347</v>
      </c>
      <c r="C3062">
        <v>6359</v>
      </c>
      <c r="D3062">
        <v>124889</v>
      </c>
      <c r="E3062">
        <v>13662</v>
      </c>
      <c r="F3062">
        <v>0</v>
      </c>
      <c r="G3062" t="s">
        <v>106</v>
      </c>
      <c r="H3062" t="s">
        <v>106</v>
      </c>
      <c r="I3062" t="s">
        <v>106</v>
      </c>
      <c r="J3062" t="s">
        <v>107</v>
      </c>
      <c r="K3062" t="s">
        <v>108</v>
      </c>
      <c r="L3062" t="s">
        <v>109</v>
      </c>
      <c r="M3062" t="s">
        <v>110</v>
      </c>
      <c r="N3062" t="s">
        <v>7160</v>
      </c>
      <c r="O3062" t="s">
        <v>4654</v>
      </c>
      <c r="P3062">
        <v>8165</v>
      </c>
      <c r="Q3062">
        <v>64</v>
      </c>
      <c r="R3062">
        <v>0</v>
      </c>
      <c r="S3062">
        <v>120</v>
      </c>
      <c r="T3062">
        <v>0</v>
      </c>
      <c r="U3062">
        <v>1100</v>
      </c>
      <c r="V3062">
        <v>1100</v>
      </c>
      <c r="W3062">
        <v>120</v>
      </c>
      <c r="X3062">
        <v>0</v>
      </c>
      <c r="Y3062">
        <v>0</v>
      </c>
      <c r="Z3062">
        <v>0</v>
      </c>
      <c r="AD3062" s="1">
        <v>41816.333333333336</v>
      </c>
      <c r="AE3062" s="1">
        <v>41833.708333333336</v>
      </c>
      <c r="AG3062" s="1">
        <v>41807.333333333336</v>
      </c>
      <c r="AH3062" s="1">
        <v>41823.708333333336</v>
      </c>
      <c r="AI3062" s="1">
        <v>41807.333333333336</v>
      </c>
      <c r="AJ3062" s="1">
        <v>41823.708333333336</v>
      </c>
      <c r="AK3062" s="1">
        <v>41807.333333333336</v>
      </c>
      <c r="AL3062" s="1">
        <v>41823.708333333336</v>
      </c>
      <c r="AM3062" s="1">
        <v>41816.333333333336</v>
      </c>
      <c r="AN3062" s="1">
        <v>41833.708333333336</v>
      </c>
      <c r="AP3062" t="s">
        <v>113</v>
      </c>
      <c r="AU3062" t="s">
        <v>7161</v>
      </c>
      <c r="AY3062" t="s">
        <v>106</v>
      </c>
      <c r="AZ3062">
        <v>0</v>
      </c>
      <c r="BA3062">
        <v>0</v>
      </c>
      <c r="BD3062" s="3">
        <v>41321.661805555559</v>
      </c>
      <c r="BE3062" s="3">
        <v>41321.690972222219</v>
      </c>
      <c r="BF3062" t="s">
        <v>115</v>
      </c>
      <c r="BG3062" t="s">
        <v>115</v>
      </c>
      <c r="BH3062">
        <v>8149</v>
      </c>
      <c r="BM3062">
        <v>43420</v>
      </c>
      <c r="BR3062" t="s">
        <v>3122</v>
      </c>
      <c r="BS3062" t="s">
        <v>3123</v>
      </c>
      <c r="BU3062">
        <v>1</v>
      </c>
      <c r="BV3062" t="s">
        <v>118</v>
      </c>
      <c r="BX3062" t="s">
        <v>119</v>
      </c>
      <c r="BY3062" t="s">
        <v>119</v>
      </c>
      <c r="BZ3062" t="s">
        <v>119</v>
      </c>
      <c r="CA3062">
        <v>1</v>
      </c>
      <c r="CC3062" t="s">
        <v>120</v>
      </c>
      <c r="CH3062">
        <v>540</v>
      </c>
      <c r="CI3062">
        <v>43220</v>
      </c>
      <c r="CJ3062" t="s">
        <v>106</v>
      </c>
      <c r="CK3062" t="s">
        <v>106</v>
      </c>
      <c r="CL3062">
        <v>60</v>
      </c>
      <c r="CM3062" t="s">
        <v>4652</v>
      </c>
      <c r="CO3062">
        <v>124888</v>
      </c>
      <c r="CQ3062">
        <v>0</v>
      </c>
      <c r="CR3062">
        <v>0</v>
      </c>
      <c r="CS3062">
        <v>0</v>
      </c>
      <c r="CY3062" t="s">
        <v>123</v>
      </c>
      <c r="CZ3062" t="s">
        <v>124</v>
      </c>
      <c r="DD3062" t="str" cm="1">
        <f t="array" ref="DD3062">TEXT(_xlfn.SEQUENCE(1, DATEDIF(AG3062, AH3062, "m") + 1, AG3062, 30), "YYYY-APMM")</f>
        <v>2014-AP06</v>
      </c>
      <c r="DN3062">
        <f t="shared" si="94"/>
        <v>1100</v>
      </c>
      <c r="DO3062" t="str">
        <f t="shared" si="95"/>
        <v>STEEL FIXERS SK</v>
      </c>
    </row>
    <row r="3063" spans="1:119" x14ac:dyDescent="0.35">
      <c r="A3063" t="s">
        <v>105</v>
      </c>
      <c r="B3063">
        <v>502348</v>
      </c>
      <c r="C3063">
        <v>6359</v>
      </c>
      <c r="D3063">
        <v>124889</v>
      </c>
      <c r="E3063">
        <v>13662</v>
      </c>
      <c r="F3063">
        <v>0</v>
      </c>
      <c r="G3063" t="s">
        <v>106</v>
      </c>
      <c r="H3063" t="s">
        <v>106</v>
      </c>
      <c r="I3063" t="s">
        <v>106</v>
      </c>
      <c r="J3063" t="s">
        <v>107</v>
      </c>
      <c r="K3063" t="s">
        <v>108</v>
      </c>
      <c r="L3063" t="s">
        <v>109</v>
      </c>
      <c r="M3063" t="s">
        <v>110</v>
      </c>
      <c r="N3063" t="s">
        <v>7162</v>
      </c>
      <c r="O3063" t="s">
        <v>4657</v>
      </c>
      <c r="P3063">
        <v>8178</v>
      </c>
      <c r="Q3063">
        <v>64</v>
      </c>
      <c r="R3063">
        <v>0</v>
      </c>
      <c r="S3063">
        <v>200</v>
      </c>
      <c r="T3063">
        <v>0</v>
      </c>
      <c r="U3063">
        <v>364</v>
      </c>
      <c r="V3063">
        <v>364</v>
      </c>
      <c r="W3063">
        <v>200</v>
      </c>
      <c r="X3063">
        <v>0</v>
      </c>
      <c r="Y3063">
        <v>0</v>
      </c>
      <c r="Z3063">
        <v>0</v>
      </c>
      <c r="AD3063" s="1">
        <v>41828.333333333336</v>
      </c>
      <c r="AE3063" s="1">
        <v>41860.708333333336</v>
      </c>
      <c r="AG3063" s="1">
        <v>41819.333333333336</v>
      </c>
      <c r="AH3063" s="1">
        <v>41847.708333333336</v>
      </c>
      <c r="AI3063" s="1">
        <v>41819.333333333336</v>
      </c>
      <c r="AJ3063" s="1">
        <v>41847.708333333336</v>
      </c>
      <c r="AK3063" s="1">
        <v>41819.333333333336</v>
      </c>
      <c r="AL3063" s="1">
        <v>41847.708333333336</v>
      </c>
      <c r="AM3063" s="1">
        <v>41828.333333333336</v>
      </c>
      <c r="AN3063" s="1">
        <v>41860.708333333336</v>
      </c>
      <c r="AP3063" t="s">
        <v>113</v>
      </c>
      <c r="AU3063" t="s">
        <v>7163</v>
      </c>
      <c r="AY3063" t="s">
        <v>106</v>
      </c>
      <c r="AZ3063">
        <v>0</v>
      </c>
      <c r="BA3063">
        <v>0</v>
      </c>
      <c r="BD3063" s="3">
        <v>41321.661805555559</v>
      </c>
      <c r="BE3063" s="3">
        <v>41321.690972222219</v>
      </c>
      <c r="BF3063" t="s">
        <v>115</v>
      </c>
      <c r="BG3063" t="s">
        <v>115</v>
      </c>
      <c r="BH3063">
        <v>8149</v>
      </c>
      <c r="BM3063">
        <v>43550</v>
      </c>
      <c r="BR3063" t="s">
        <v>116</v>
      </c>
      <c r="BS3063" t="s">
        <v>117</v>
      </c>
      <c r="BU3063">
        <v>1</v>
      </c>
      <c r="BV3063" t="s">
        <v>118</v>
      </c>
      <c r="BX3063" t="s">
        <v>119</v>
      </c>
      <c r="BY3063" t="s">
        <v>119</v>
      </c>
      <c r="BZ3063" t="s">
        <v>119</v>
      </c>
      <c r="CA3063">
        <v>1</v>
      </c>
      <c r="CC3063" t="s">
        <v>120</v>
      </c>
      <c r="CH3063">
        <v>540</v>
      </c>
      <c r="CI3063">
        <v>43220</v>
      </c>
      <c r="CJ3063" t="s">
        <v>106</v>
      </c>
      <c r="CK3063" t="s">
        <v>106</v>
      </c>
      <c r="CL3063">
        <v>60</v>
      </c>
      <c r="CM3063" t="s">
        <v>4652</v>
      </c>
      <c r="CO3063">
        <v>124888</v>
      </c>
      <c r="CQ3063">
        <v>0</v>
      </c>
      <c r="CR3063">
        <v>0</v>
      </c>
      <c r="CS3063">
        <v>0</v>
      </c>
      <c r="CY3063" t="s">
        <v>123</v>
      </c>
      <c r="CZ3063" t="s">
        <v>124</v>
      </c>
      <c r="DD3063" t="str" cm="1">
        <f t="array" ref="DD3063">TEXT(_xlfn.SEQUENCE(1, DATEDIF(AG3063, AH3063, "m") + 1, AG3063, 30), "YYYY-APMM")</f>
        <v>2014-AP06</v>
      </c>
      <c r="DN3063">
        <f t="shared" si="94"/>
        <v>364</v>
      </c>
      <c r="DO3063" t="str">
        <f t="shared" si="95"/>
        <v>LABOR- SUBCONTRACTOR</v>
      </c>
    </row>
    <row r="3064" spans="1:119" x14ac:dyDescent="0.35">
      <c r="A3064" t="s">
        <v>105</v>
      </c>
      <c r="B3064">
        <v>502349</v>
      </c>
      <c r="C3064">
        <v>6359</v>
      </c>
      <c r="D3064">
        <v>124889</v>
      </c>
      <c r="E3064">
        <v>13662</v>
      </c>
      <c r="F3064">
        <v>0</v>
      </c>
      <c r="G3064" t="s">
        <v>106</v>
      </c>
      <c r="H3064" t="s">
        <v>106</v>
      </c>
      <c r="I3064" t="s">
        <v>106</v>
      </c>
      <c r="J3064" t="s">
        <v>107</v>
      </c>
      <c r="K3064" t="s">
        <v>108</v>
      </c>
      <c r="L3064" t="s">
        <v>109</v>
      </c>
      <c r="M3064" t="s">
        <v>110</v>
      </c>
      <c r="N3064" t="s">
        <v>7164</v>
      </c>
      <c r="O3064" t="s">
        <v>4660</v>
      </c>
      <c r="P3064">
        <v>8178</v>
      </c>
      <c r="Q3064">
        <v>64</v>
      </c>
      <c r="R3064">
        <v>64</v>
      </c>
      <c r="S3064">
        <v>200</v>
      </c>
      <c r="T3064">
        <v>0</v>
      </c>
      <c r="U3064">
        <v>172</v>
      </c>
      <c r="V3064">
        <v>172</v>
      </c>
      <c r="W3064">
        <v>200</v>
      </c>
      <c r="X3064">
        <v>0</v>
      </c>
      <c r="Y3064">
        <v>0</v>
      </c>
      <c r="Z3064">
        <v>0</v>
      </c>
      <c r="AD3064" s="1">
        <v>41834.333333333336</v>
      </c>
      <c r="AE3064" s="1">
        <v>41865.708333333336</v>
      </c>
      <c r="AG3064" s="1">
        <v>41825.333333333336</v>
      </c>
      <c r="AH3064" s="1">
        <v>41856.708333333336</v>
      </c>
      <c r="AI3064" s="1">
        <v>41825.333333333336</v>
      </c>
      <c r="AJ3064" s="1">
        <v>41856.708333333336</v>
      </c>
      <c r="AK3064" s="1">
        <v>41825.333333333336</v>
      </c>
      <c r="AL3064" s="1">
        <v>41856.708333333336</v>
      </c>
      <c r="AM3064" s="1">
        <v>41834.333333333336</v>
      </c>
      <c r="AN3064" s="1">
        <v>41865.708333333336</v>
      </c>
      <c r="AP3064" t="s">
        <v>113</v>
      </c>
      <c r="AU3064" t="s">
        <v>7165</v>
      </c>
      <c r="AY3064" t="s">
        <v>106</v>
      </c>
      <c r="AZ3064">
        <v>0</v>
      </c>
      <c r="BA3064">
        <v>0</v>
      </c>
      <c r="BD3064" s="3">
        <v>41321.661805555559</v>
      </c>
      <c r="BE3064" s="3">
        <v>41321.690972222219</v>
      </c>
      <c r="BF3064" t="s">
        <v>115</v>
      </c>
      <c r="BG3064" t="s">
        <v>115</v>
      </c>
      <c r="BH3064">
        <v>8149</v>
      </c>
      <c r="BM3064">
        <v>43550</v>
      </c>
      <c r="BR3064" t="s">
        <v>116</v>
      </c>
      <c r="BS3064" t="s">
        <v>117</v>
      </c>
      <c r="BU3064">
        <v>1</v>
      </c>
      <c r="BV3064" t="s">
        <v>118</v>
      </c>
      <c r="BX3064" t="s">
        <v>119</v>
      </c>
      <c r="BY3064" t="s">
        <v>119</v>
      </c>
      <c r="BZ3064" t="s">
        <v>119</v>
      </c>
      <c r="CA3064">
        <v>1</v>
      </c>
      <c r="CC3064" t="s">
        <v>120</v>
      </c>
      <c r="CH3064">
        <v>540</v>
      </c>
      <c r="CI3064">
        <v>43220</v>
      </c>
      <c r="CJ3064" t="s">
        <v>106</v>
      </c>
      <c r="CK3064" t="s">
        <v>106</v>
      </c>
      <c r="CL3064">
        <v>60</v>
      </c>
      <c r="CM3064" t="s">
        <v>4652</v>
      </c>
      <c r="CO3064">
        <v>124888</v>
      </c>
      <c r="CQ3064">
        <v>0</v>
      </c>
      <c r="CR3064">
        <v>0</v>
      </c>
      <c r="CS3064">
        <v>0</v>
      </c>
      <c r="CY3064" t="s">
        <v>123</v>
      </c>
      <c r="CZ3064" t="s">
        <v>124</v>
      </c>
      <c r="DD3064" t="str" cm="1">
        <f t="array" ref="DD3064:DE3064">TEXT(_xlfn.SEQUENCE(1, DATEDIF(AG3064, AH3064, "m") + 1, AG3064, 30), "YYYY-APMM")</f>
        <v>2014-AP07</v>
      </c>
      <c r="DE3064" t="str">
        <v>2014-AP08</v>
      </c>
      <c r="DN3064">
        <f t="shared" si="94"/>
        <v>86</v>
      </c>
      <c r="DO3064" t="str">
        <f t="shared" si="95"/>
        <v>LABOR- SUBCONTRACTOR</v>
      </c>
    </row>
    <row r="3065" spans="1:119" x14ac:dyDescent="0.35">
      <c r="A3065" t="s">
        <v>105</v>
      </c>
      <c r="B3065">
        <v>502350</v>
      </c>
      <c r="C3065">
        <v>6359</v>
      </c>
      <c r="D3065">
        <v>124890</v>
      </c>
      <c r="E3065">
        <v>13662</v>
      </c>
      <c r="F3065">
        <v>0</v>
      </c>
      <c r="G3065" t="s">
        <v>106</v>
      </c>
      <c r="H3065" t="s">
        <v>106</v>
      </c>
      <c r="I3065" t="s">
        <v>106</v>
      </c>
      <c r="J3065" t="s">
        <v>107</v>
      </c>
      <c r="K3065" t="s">
        <v>108</v>
      </c>
      <c r="L3065" t="s">
        <v>109</v>
      </c>
      <c r="M3065" t="s">
        <v>110</v>
      </c>
      <c r="N3065" t="s">
        <v>7166</v>
      </c>
      <c r="O3065" t="s">
        <v>4791</v>
      </c>
      <c r="P3065">
        <v>8178</v>
      </c>
      <c r="Q3065">
        <v>96</v>
      </c>
      <c r="R3065">
        <v>0</v>
      </c>
      <c r="S3065">
        <v>200</v>
      </c>
      <c r="T3065">
        <v>0</v>
      </c>
      <c r="U3065">
        <v>662.4</v>
      </c>
      <c r="V3065">
        <v>662.4</v>
      </c>
      <c r="W3065">
        <v>200</v>
      </c>
      <c r="X3065">
        <v>0</v>
      </c>
      <c r="Y3065">
        <v>0</v>
      </c>
      <c r="Z3065">
        <v>0</v>
      </c>
      <c r="AD3065" s="1">
        <v>41627.333333333336</v>
      </c>
      <c r="AE3065" s="1">
        <v>41655.708333333336</v>
      </c>
      <c r="AG3065" s="1">
        <v>41612.333333333336</v>
      </c>
      <c r="AH3065" s="1">
        <v>41641.708333333336</v>
      </c>
      <c r="AI3065" s="1">
        <v>41612.333333333336</v>
      </c>
      <c r="AJ3065" s="1">
        <v>41641.708333333336</v>
      </c>
      <c r="AK3065" s="1">
        <v>41612.333333333336</v>
      </c>
      <c r="AL3065" s="1">
        <v>41641.708333333336</v>
      </c>
      <c r="AM3065" s="1">
        <v>41627.333333333336</v>
      </c>
      <c r="AN3065" s="1">
        <v>41655.708333333336</v>
      </c>
      <c r="AP3065" t="s">
        <v>113</v>
      </c>
      <c r="AU3065" t="s">
        <v>7167</v>
      </c>
      <c r="AY3065" t="s">
        <v>106</v>
      </c>
      <c r="AZ3065">
        <v>0</v>
      </c>
      <c r="BA3065">
        <v>0</v>
      </c>
      <c r="BD3065" s="3">
        <v>41321.661805555559</v>
      </c>
      <c r="BE3065" s="3">
        <v>41321.663888888892</v>
      </c>
      <c r="BF3065" t="s">
        <v>115</v>
      </c>
      <c r="BG3065" t="s">
        <v>115</v>
      </c>
      <c r="BH3065">
        <v>8149</v>
      </c>
      <c r="BM3065">
        <v>43550</v>
      </c>
      <c r="BR3065" t="s">
        <v>116</v>
      </c>
      <c r="BS3065" t="s">
        <v>117</v>
      </c>
      <c r="BU3065">
        <v>1</v>
      </c>
      <c r="BV3065" t="s">
        <v>118</v>
      </c>
      <c r="BX3065" t="s">
        <v>119</v>
      </c>
      <c r="BY3065" t="s">
        <v>119</v>
      </c>
      <c r="BZ3065" t="s">
        <v>119</v>
      </c>
      <c r="CA3065">
        <v>1</v>
      </c>
      <c r="CC3065" t="s">
        <v>120</v>
      </c>
      <c r="CH3065">
        <v>540</v>
      </c>
      <c r="CI3065">
        <v>43120</v>
      </c>
      <c r="CJ3065" t="s">
        <v>106</v>
      </c>
      <c r="CK3065" t="s">
        <v>106</v>
      </c>
      <c r="CL3065">
        <v>10</v>
      </c>
      <c r="CM3065" t="s">
        <v>4789</v>
      </c>
      <c r="CO3065">
        <v>124888</v>
      </c>
      <c r="CQ3065">
        <v>0</v>
      </c>
      <c r="CR3065">
        <v>0</v>
      </c>
      <c r="CS3065">
        <v>0</v>
      </c>
      <c r="CY3065" t="s">
        <v>123</v>
      </c>
      <c r="CZ3065" t="s">
        <v>124</v>
      </c>
      <c r="DD3065" t="str" cm="1">
        <f t="array" ref="DD3065">TEXT(_xlfn.SEQUENCE(1, DATEDIF(AG3065, AH3065, "m") + 1, AG3065, 30), "YYYY-APMM")</f>
        <v>2013-AP12</v>
      </c>
      <c r="DN3065">
        <f t="shared" si="94"/>
        <v>662.4</v>
      </c>
      <c r="DO3065" t="str">
        <f t="shared" si="95"/>
        <v>LABOR- SUBCONTRACTOR</v>
      </c>
    </row>
    <row r="3066" spans="1:119" x14ac:dyDescent="0.35">
      <c r="A3066" t="s">
        <v>105</v>
      </c>
      <c r="B3066">
        <v>502351</v>
      </c>
      <c r="C3066">
        <v>6359</v>
      </c>
      <c r="D3066">
        <v>124890</v>
      </c>
      <c r="E3066">
        <v>13662</v>
      </c>
      <c r="F3066">
        <v>0</v>
      </c>
      <c r="G3066" t="s">
        <v>106</v>
      </c>
      <c r="H3066" t="s">
        <v>106</v>
      </c>
      <c r="I3066" t="s">
        <v>106</v>
      </c>
      <c r="J3066" t="s">
        <v>107</v>
      </c>
      <c r="K3066" t="s">
        <v>108</v>
      </c>
      <c r="L3066" t="s">
        <v>109</v>
      </c>
      <c r="M3066" t="s">
        <v>110</v>
      </c>
      <c r="N3066" t="s">
        <v>7168</v>
      </c>
      <c r="O3066" t="s">
        <v>4794</v>
      </c>
      <c r="P3066">
        <v>8178</v>
      </c>
      <c r="Q3066">
        <v>96</v>
      </c>
      <c r="R3066">
        <v>0</v>
      </c>
      <c r="S3066">
        <v>200</v>
      </c>
      <c r="T3066">
        <v>0</v>
      </c>
      <c r="U3066">
        <v>662.4</v>
      </c>
      <c r="V3066">
        <v>662.4</v>
      </c>
      <c r="W3066">
        <v>200</v>
      </c>
      <c r="X3066">
        <v>0</v>
      </c>
      <c r="Y3066">
        <v>0</v>
      </c>
      <c r="Z3066">
        <v>0</v>
      </c>
      <c r="AD3066" s="1">
        <v>41636.333333333336</v>
      </c>
      <c r="AE3066" s="1">
        <v>41664.708333333336</v>
      </c>
      <c r="AG3066" s="1">
        <v>41620.333333333336</v>
      </c>
      <c r="AH3066" s="1">
        <v>41650.708333333336</v>
      </c>
      <c r="AI3066" s="1">
        <v>41620.333333333336</v>
      </c>
      <c r="AJ3066" s="1">
        <v>41650.708333333336</v>
      </c>
      <c r="AK3066" s="1">
        <v>41620.333333333336</v>
      </c>
      <c r="AL3066" s="1">
        <v>41650.708333333336</v>
      </c>
      <c r="AM3066" s="1">
        <v>41636.333333333336</v>
      </c>
      <c r="AN3066" s="1">
        <v>41664.708333333336</v>
      </c>
      <c r="AP3066" t="s">
        <v>113</v>
      </c>
      <c r="AU3066" t="s">
        <v>7169</v>
      </c>
      <c r="AY3066" t="s">
        <v>106</v>
      </c>
      <c r="AZ3066">
        <v>0</v>
      </c>
      <c r="BA3066">
        <v>0</v>
      </c>
      <c r="BD3066" s="3">
        <v>41321.661805555559</v>
      </c>
      <c r="BE3066" s="3">
        <v>41321.663888888892</v>
      </c>
      <c r="BF3066" t="s">
        <v>115</v>
      </c>
      <c r="BG3066" t="s">
        <v>115</v>
      </c>
      <c r="BH3066">
        <v>8149</v>
      </c>
      <c r="BM3066">
        <v>43550</v>
      </c>
      <c r="BR3066" t="s">
        <v>116</v>
      </c>
      <c r="BS3066" t="s">
        <v>117</v>
      </c>
      <c r="BU3066">
        <v>1</v>
      </c>
      <c r="BV3066" t="s">
        <v>118</v>
      </c>
      <c r="BX3066" t="s">
        <v>119</v>
      </c>
      <c r="BY3066" t="s">
        <v>119</v>
      </c>
      <c r="BZ3066" t="s">
        <v>119</v>
      </c>
      <c r="CA3066">
        <v>1</v>
      </c>
      <c r="CC3066" t="s">
        <v>120</v>
      </c>
      <c r="CH3066">
        <v>540</v>
      </c>
      <c r="CI3066">
        <v>43120</v>
      </c>
      <c r="CJ3066" t="s">
        <v>106</v>
      </c>
      <c r="CK3066" t="s">
        <v>106</v>
      </c>
      <c r="CL3066">
        <v>10</v>
      </c>
      <c r="CM3066" t="s">
        <v>4789</v>
      </c>
      <c r="CO3066">
        <v>124888</v>
      </c>
      <c r="CQ3066">
        <v>0</v>
      </c>
      <c r="CR3066">
        <v>0</v>
      </c>
      <c r="CS3066">
        <v>0</v>
      </c>
      <c r="CY3066" t="s">
        <v>123</v>
      </c>
      <c r="CZ3066" t="s">
        <v>124</v>
      </c>
      <c r="DD3066" t="str" cm="1">
        <f t="array" ref="DD3066">TEXT(_xlfn.SEQUENCE(1, DATEDIF(AG3066, AH3066, "m") + 1, AG3066, 30), "YYYY-APMM")</f>
        <v>2013-AP12</v>
      </c>
      <c r="DN3066">
        <f t="shared" si="94"/>
        <v>662.4</v>
      </c>
      <c r="DO3066" t="str">
        <f t="shared" si="95"/>
        <v>LABOR- SUBCONTRACTOR</v>
      </c>
    </row>
    <row r="3067" spans="1:119" x14ac:dyDescent="0.35">
      <c r="A3067" t="s">
        <v>105</v>
      </c>
      <c r="B3067">
        <v>502352</v>
      </c>
      <c r="C3067">
        <v>6359</v>
      </c>
      <c r="D3067">
        <v>124890</v>
      </c>
      <c r="E3067">
        <v>13662</v>
      </c>
      <c r="F3067">
        <v>0</v>
      </c>
      <c r="G3067" t="s">
        <v>106</v>
      </c>
      <c r="H3067" t="s">
        <v>106</v>
      </c>
      <c r="I3067" t="s">
        <v>106</v>
      </c>
      <c r="J3067" t="s">
        <v>107</v>
      </c>
      <c r="K3067" t="s">
        <v>108</v>
      </c>
      <c r="L3067" t="s">
        <v>109</v>
      </c>
      <c r="M3067" t="s">
        <v>110</v>
      </c>
      <c r="N3067" t="s">
        <v>7170</v>
      </c>
      <c r="O3067" t="s">
        <v>4797</v>
      </c>
      <c r="P3067">
        <v>8177</v>
      </c>
      <c r="Q3067">
        <v>96</v>
      </c>
      <c r="R3067">
        <v>0</v>
      </c>
      <c r="S3067">
        <v>120</v>
      </c>
      <c r="T3067">
        <v>0</v>
      </c>
      <c r="U3067">
        <v>450</v>
      </c>
      <c r="V3067">
        <v>450</v>
      </c>
      <c r="W3067">
        <v>120</v>
      </c>
      <c r="X3067">
        <v>330</v>
      </c>
      <c r="Y3067">
        <v>0</v>
      </c>
      <c r="Z3067">
        <v>330</v>
      </c>
      <c r="AD3067" s="1">
        <v>41653.333333333336</v>
      </c>
      <c r="AE3067" s="1">
        <v>41669.708333333336</v>
      </c>
      <c r="AG3067" s="1">
        <v>41639.333333333336</v>
      </c>
      <c r="AH3067" s="1">
        <v>41655.708333333336</v>
      </c>
      <c r="AI3067" s="1">
        <v>41639.333333333336</v>
      </c>
      <c r="AJ3067" s="1">
        <v>41655.708333333336</v>
      </c>
      <c r="AK3067" s="1">
        <v>41639.333333333336</v>
      </c>
      <c r="AL3067" s="1">
        <v>41655.708333333336</v>
      </c>
      <c r="AM3067" s="1">
        <v>41653.333333333336</v>
      </c>
      <c r="AN3067" s="1">
        <v>41669.708333333336</v>
      </c>
      <c r="AP3067" t="s">
        <v>113</v>
      </c>
      <c r="AU3067" t="e">
        <f>+Kq5FnqTR9aaaKuvSyJOoQ</f>
        <v>#NAME?</v>
      </c>
      <c r="AY3067" t="s">
        <v>106</v>
      </c>
      <c r="AZ3067">
        <v>0</v>
      </c>
      <c r="BA3067">
        <v>0</v>
      </c>
      <c r="BD3067" s="3">
        <v>41321.661805555559</v>
      </c>
      <c r="BE3067" s="3">
        <v>41321.663888888892</v>
      </c>
      <c r="BF3067" t="s">
        <v>115</v>
      </c>
      <c r="BG3067" t="s">
        <v>115</v>
      </c>
      <c r="BH3067">
        <v>8149</v>
      </c>
      <c r="BM3067">
        <v>43540</v>
      </c>
      <c r="BR3067" t="s">
        <v>1299</v>
      </c>
      <c r="BS3067" t="s">
        <v>1300</v>
      </c>
      <c r="BU3067">
        <v>1</v>
      </c>
      <c r="BV3067" t="s">
        <v>118</v>
      </c>
      <c r="BX3067" t="s">
        <v>119</v>
      </c>
      <c r="BY3067" t="s">
        <v>119</v>
      </c>
      <c r="BZ3067" t="s">
        <v>119</v>
      </c>
      <c r="CA3067">
        <v>1</v>
      </c>
      <c r="CC3067" t="s">
        <v>120</v>
      </c>
      <c r="CH3067">
        <v>540</v>
      </c>
      <c r="CI3067">
        <v>43120</v>
      </c>
      <c r="CJ3067" t="s">
        <v>106</v>
      </c>
      <c r="CK3067" t="s">
        <v>106</v>
      </c>
      <c r="CL3067">
        <v>10</v>
      </c>
      <c r="CM3067" t="s">
        <v>4789</v>
      </c>
      <c r="CO3067">
        <v>124888</v>
      </c>
      <c r="CQ3067">
        <v>0</v>
      </c>
      <c r="CR3067">
        <v>0</v>
      </c>
      <c r="CS3067">
        <v>0</v>
      </c>
      <c r="CY3067" t="s">
        <v>123</v>
      </c>
      <c r="CZ3067" t="s">
        <v>124</v>
      </c>
      <c r="DD3067" t="str" cm="1">
        <f t="array" ref="DD3067">TEXT(_xlfn.SEQUENCE(1, DATEDIF(AG3067, AH3067, "m") + 1, AG3067, 30), "YYYY-APMM")</f>
        <v>2013-AP12</v>
      </c>
      <c r="DN3067">
        <f t="shared" si="94"/>
        <v>450</v>
      </c>
      <c r="DO3067" t="str">
        <f t="shared" si="95"/>
        <v>LABOR - CIVIL</v>
      </c>
    </row>
    <row r="3068" spans="1:119" x14ac:dyDescent="0.35">
      <c r="A3068" t="s">
        <v>105</v>
      </c>
      <c r="B3068">
        <v>502353</v>
      </c>
      <c r="C3068">
        <v>6359</v>
      </c>
      <c r="D3068">
        <v>124890</v>
      </c>
      <c r="E3068">
        <v>13662</v>
      </c>
      <c r="F3068">
        <v>0</v>
      </c>
      <c r="G3068" t="s">
        <v>106</v>
      </c>
      <c r="H3068" t="s">
        <v>106</v>
      </c>
      <c r="I3068" t="s">
        <v>106</v>
      </c>
      <c r="J3068" t="s">
        <v>107</v>
      </c>
      <c r="K3068" t="s">
        <v>108</v>
      </c>
      <c r="L3068" t="s">
        <v>109</v>
      </c>
      <c r="M3068" t="s">
        <v>110</v>
      </c>
      <c r="N3068" t="s">
        <v>7171</v>
      </c>
      <c r="O3068" t="s">
        <v>4787</v>
      </c>
      <c r="P3068">
        <v>8177</v>
      </c>
      <c r="Q3068">
        <v>96</v>
      </c>
      <c r="R3068">
        <v>0</v>
      </c>
      <c r="S3068">
        <v>200</v>
      </c>
      <c r="T3068">
        <v>0</v>
      </c>
      <c r="U3068">
        <v>688</v>
      </c>
      <c r="V3068">
        <v>688</v>
      </c>
      <c r="W3068">
        <v>200</v>
      </c>
      <c r="X3068">
        <v>400</v>
      </c>
      <c r="Y3068">
        <v>0</v>
      </c>
      <c r="Z3068">
        <v>400</v>
      </c>
      <c r="AD3068" s="1">
        <v>41619.333333333336</v>
      </c>
      <c r="AE3068" s="1">
        <v>41648.708333333336</v>
      </c>
      <c r="AG3068" s="1">
        <v>41605.333333333336</v>
      </c>
      <c r="AH3068" s="1">
        <v>41634.708333333336</v>
      </c>
      <c r="AI3068" s="1">
        <v>41605.333333333336</v>
      </c>
      <c r="AJ3068" s="1">
        <v>41634.708333333336</v>
      </c>
      <c r="AK3068" s="1">
        <v>41605.333333333336</v>
      </c>
      <c r="AL3068" s="1">
        <v>41634.708333333336</v>
      </c>
      <c r="AM3068" s="1">
        <v>41619.333333333336</v>
      </c>
      <c r="AN3068" s="1">
        <v>41648.708333333336</v>
      </c>
      <c r="AP3068" t="s">
        <v>113</v>
      </c>
      <c r="AU3068" t="s">
        <v>7172</v>
      </c>
      <c r="AY3068" t="s">
        <v>106</v>
      </c>
      <c r="AZ3068">
        <v>0</v>
      </c>
      <c r="BA3068">
        <v>0</v>
      </c>
      <c r="BD3068" s="3">
        <v>41321.661805555559</v>
      </c>
      <c r="BE3068" s="3">
        <v>41321.663888888892</v>
      </c>
      <c r="BF3068" t="s">
        <v>115</v>
      </c>
      <c r="BG3068" t="s">
        <v>115</v>
      </c>
      <c r="BH3068">
        <v>8149</v>
      </c>
      <c r="BM3068">
        <v>43540</v>
      </c>
      <c r="BR3068" t="s">
        <v>1299</v>
      </c>
      <c r="BS3068" t="s">
        <v>1300</v>
      </c>
      <c r="BU3068">
        <v>1</v>
      </c>
      <c r="BV3068" t="s">
        <v>118</v>
      </c>
      <c r="BX3068" t="s">
        <v>119</v>
      </c>
      <c r="BY3068" t="s">
        <v>119</v>
      </c>
      <c r="BZ3068" t="s">
        <v>119</v>
      </c>
      <c r="CA3068">
        <v>1</v>
      </c>
      <c r="CC3068" t="s">
        <v>120</v>
      </c>
      <c r="CH3068">
        <v>540</v>
      </c>
      <c r="CI3068">
        <v>43120</v>
      </c>
      <c r="CJ3068" t="s">
        <v>106</v>
      </c>
      <c r="CK3068" t="s">
        <v>106</v>
      </c>
      <c r="CL3068">
        <v>10</v>
      </c>
      <c r="CM3068" t="s">
        <v>4789</v>
      </c>
      <c r="CO3068">
        <v>124888</v>
      </c>
      <c r="CQ3068">
        <v>0</v>
      </c>
      <c r="CR3068">
        <v>0</v>
      </c>
      <c r="CS3068">
        <v>0</v>
      </c>
      <c r="CY3068" t="s">
        <v>123</v>
      </c>
      <c r="CZ3068" t="s">
        <v>124</v>
      </c>
      <c r="DD3068" t="str" cm="1">
        <f t="array" ref="DD3068">TEXT(_xlfn.SEQUENCE(1, DATEDIF(AG3068, AH3068, "m") + 1, AG3068, 30), "YYYY-APMM")</f>
        <v>2013-AP11</v>
      </c>
      <c r="DN3068">
        <f t="shared" si="94"/>
        <v>688</v>
      </c>
      <c r="DO3068" t="str">
        <f t="shared" si="95"/>
        <v>LABOR - CIVIL</v>
      </c>
    </row>
    <row r="3069" spans="1:119" x14ac:dyDescent="0.35">
      <c r="A3069" t="s">
        <v>105</v>
      </c>
      <c r="B3069">
        <v>502354</v>
      </c>
      <c r="C3069">
        <v>6359</v>
      </c>
      <c r="D3069">
        <v>124891</v>
      </c>
      <c r="E3069">
        <v>13662</v>
      </c>
      <c r="F3069">
        <v>0</v>
      </c>
      <c r="G3069" t="s">
        <v>106</v>
      </c>
      <c r="H3069" t="s">
        <v>106</v>
      </c>
      <c r="I3069" t="s">
        <v>106</v>
      </c>
      <c r="J3069" t="s">
        <v>107</v>
      </c>
      <c r="K3069" t="s">
        <v>108</v>
      </c>
      <c r="L3069" t="s">
        <v>109</v>
      </c>
      <c r="M3069" t="s">
        <v>110</v>
      </c>
      <c r="N3069" t="s">
        <v>7173</v>
      </c>
      <c r="O3069" t="s">
        <v>4676</v>
      </c>
      <c r="P3069">
        <v>8177</v>
      </c>
      <c r="Q3069">
        <v>96</v>
      </c>
      <c r="R3069">
        <v>0</v>
      </c>
      <c r="S3069">
        <v>200</v>
      </c>
      <c r="T3069">
        <v>0</v>
      </c>
      <c r="U3069">
        <v>908</v>
      </c>
      <c r="V3069">
        <v>908</v>
      </c>
      <c r="W3069">
        <v>200</v>
      </c>
      <c r="X3069">
        <v>500</v>
      </c>
      <c r="Y3069">
        <v>0</v>
      </c>
      <c r="Z3069">
        <v>500</v>
      </c>
      <c r="AD3069" s="1">
        <v>41665.333333333336</v>
      </c>
      <c r="AE3069" s="1">
        <v>41694.708333333336</v>
      </c>
      <c r="AG3069" s="1">
        <v>41651.333333333336</v>
      </c>
      <c r="AH3069" s="1">
        <v>41679.708333333336</v>
      </c>
      <c r="AI3069" s="1">
        <v>41651.333333333336</v>
      </c>
      <c r="AJ3069" s="1">
        <v>41679.708333333336</v>
      </c>
      <c r="AK3069" s="1">
        <v>41651.333333333336</v>
      </c>
      <c r="AL3069" s="1">
        <v>41679.708333333336</v>
      </c>
      <c r="AM3069" s="1">
        <v>41665.333333333336</v>
      </c>
      <c r="AN3069" s="1">
        <v>41694.708333333336</v>
      </c>
      <c r="AP3069" t="s">
        <v>113</v>
      </c>
      <c r="AU3069" t="s">
        <v>7174</v>
      </c>
      <c r="AY3069" t="s">
        <v>106</v>
      </c>
      <c r="AZ3069">
        <v>0</v>
      </c>
      <c r="BA3069">
        <v>0</v>
      </c>
      <c r="BD3069" s="3">
        <v>41321.661805555559</v>
      </c>
      <c r="BE3069" s="3">
        <v>41321.663888888892</v>
      </c>
      <c r="BF3069" t="s">
        <v>115</v>
      </c>
      <c r="BG3069" t="s">
        <v>115</v>
      </c>
      <c r="BH3069">
        <v>8149</v>
      </c>
      <c r="BM3069">
        <v>43540</v>
      </c>
      <c r="BR3069" t="s">
        <v>1299</v>
      </c>
      <c r="BS3069" t="s">
        <v>1300</v>
      </c>
      <c r="BU3069">
        <v>1</v>
      </c>
      <c r="BV3069" t="s">
        <v>118</v>
      </c>
      <c r="BX3069" t="s">
        <v>119</v>
      </c>
      <c r="BY3069" t="s">
        <v>119</v>
      </c>
      <c r="BZ3069" t="s">
        <v>119</v>
      </c>
      <c r="CA3069">
        <v>1</v>
      </c>
      <c r="CC3069" t="s">
        <v>120</v>
      </c>
      <c r="CH3069">
        <v>540</v>
      </c>
      <c r="CI3069">
        <v>43140</v>
      </c>
      <c r="CJ3069" t="s">
        <v>106</v>
      </c>
      <c r="CK3069" t="s">
        <v>106</v>
      </c>
      <c r="CL3069">
        <v>20</v>
      </c>
      <c r="CM3069" t="s">
        <v>4678</v>
      </c>
      <c r="CO3069">
        <v>124888</v>
      </c>
      <c r="CQ3069">
        <v>0</v>
      </c>
      <c r="CR3069">
        <v>0</v>
      </c>
      <c r="CS3069">
        <v>0</v>
      </c>
      <c r="CY3069" t="s">
        <v>123</v>
      </c>
      <c r="CZ3069" t="s">
        <v>124</v>
      </c>
      <c r="DD3069" t="str" cm="1">
        <f t="array" ref="DD3069">TEXT(_xlfn.SEQUENCE(1, DATEDIF(AG3069, AH3069, "m") + 1, AG3069, 30), "YYYY-APMM")</f>
        <v>2014-AP01</v>
      </c>
      <c r="DN3069">
        <f t="shared" si="94"/>
        <v>908</v>
      </c>
      <c r="DO3069" t="str">
        <f t="shared" si="95"/>
        <v>LABOR - CIVIL</v>
      </c>
    </row>
    <row r="3070" spans="1:119" x14ac:dyDescent="0.35">
      <c r="A3070" t="s">
        <v>105</v>
      </c>
      <c r="B3070">
        <v>502355</v>
      </c>
      <c r="C3070">
        <v>6359</v>
      </c>
      <c r="D3070">
        <v>124891</v>
      </c>
      <c r="E3070">
        <v>13662</v>
      </c>
      <c r="F3070">
        <v>0</v>
      </c>
      <c r="G3070" t="s">
        <v>106</v>
      </c>
      <c r="H3070" t="s">
        <v>106</v>
      </c>
      <c r="I3070" t="s">
        <v>106</v>
      </c>
      <c r="J3070" t="s">
        <v>107</v>
      </c>
      <c r="K3070" t="s">
        <v>108</v>
      </c>
      <c r="L3070" t="s">
        <v>109</v>
      </c>
      <c r="M3070" t="s">
        <v>110</v>
      </c>
      <c r="N3070" t="s">
        <v>7175</v>
      </c>
      <c r="O3070" t="s">
        <v>4680</v>
      </c>
      <c r="P3070">
        <v>8178</v>
      </c>
      <c r="Q3070">
        <v>96</v>
      </c>
      <c r="R3070">
        <v>0</v>
      </c>
      <c r="S3070">
        <v>200</v>
      </c>
      <c r="T3070">
        <v>0</v>
      </c>
      <c r="U3070">
        <v>938.4</v>
      </c>
      <c r="V3070">
        <v>938.4</v>
      </c>
      <c r="W3070">
        <v>200</v>
      </c>
      <c r="X3070">
        <v>0</v>
      </c>
      <c r="Y3070">
        <v>0</v>
      </c>
      <c r="Z3070">
        <v>0</v>
      </c>
      <c r="AD3070" s="1">
        <v>41671.333333333336</v>
      </c>
      <c r="AE3070" s="1">
        <v>41700.708333333336</v>
      </c>
      <c r="AG3070" s="1">
        <v>41657.333333333336</v>
      </c>
      <c r="AH3070" s="1">
        <v>41686.708333333336</v>
      </c>
      <c r="AI3070" s="1">
        <v>41657.333333333336</v>
      </c>
      <c r="AJ3070" s="1">
        <v>41686.708333333336</v>
      </c>
      <c r="AK3070" s="1">
        <v>41657.333333333336</v>
      </c>
      <c r="AL3070" s="1">
        <v>41686.708333333336</v>
      </c>
      <c r="AM3070" s="1">
        <v>41671.333333333336</v>
      </c>
      <c r="AN3070" s="1">
        <v>41700.708333333336</v>
      </c>
      <c r="AP3070" t="s">
        <v>113</v>
      </c>
      <c r="AU3070" t="s">
        <v>7176</v>
      </c>
      <c r="AY3070" t="s">
        <v>106</v>
      </c>
      <c r="AZ3070">
        <v>0</v>
      </c>
      <c r="BA3070">
        <v>0</v>
      </c>
      <c r="BD3070" s="3">
        <v>41321.661805555559</v>
      </c>
      <c r="BE3070" s="3">
        <v>41321.663888888892</v>
      </c>
      <c r="BF3070" t="s">
        <v>115</v>
      </c>
      <c r="BG3070" t="s">
        <v>115</v>
      </c>
      <c r="BH3070">
        <v>8149</v>
      </c>
      <c r="BM3070">
        <v>43550</v>
      </c>
      <c r="BR3070" t="s">
        <v>116</v>
      </c>
      <c r="BS3070" t="s">
        <v>117</v>
      </c>
      <c r="BU3070">
        <v>1</v>
      </c>
      <c r="BV3070" t="s">
        <v>118</v>
      </c>
      <c r="BX3070" t="s">
        <v>119</v>
      </c>
      <c r="BY3070" t="s">
        <v>119</v>
      </c>
      <c r="BZ3070" t="s">
        <v>119</v>
      </c>
      <c r="CA3070">
        <v>1</v>
      </c>
      <c r="CC3070" t="s">
        <v>120</v>
      </c>
      <c r="CH3070">
        <v>540</v>
      </c>
      <c r="CI3070">
        <v>43140</v>
      </c>
      <c r="CJ3070" t="s">
        <v>106</v>
      </c>
      <c r="CK3070" t="s">
        <v>106</v>
      </c>
      <c r="CL3070">
        <v>20</v>
      </c>
      <c r="CM3070" t="s">
        <v>4678</v>
      </c>
      <c r="CO3070">
        <v>124888</v>
      </c>
      <c r="CQ3070">
        <v>0</v>
      </c>
      <c r="CR3070">
        <v>0</v>
      </c>
      <c r="CS3070">
        <v>0</v>
      </c>
      <c r="CY3070" t="s">
        <v>123</v>
      </c>
      <c r="CZ3070" t="s">
        <v>124</v>
      </c>
      <c r="DD3070" t="str" cm="1">
        <f t="array" ref="DD3070">TEXT(_xlfn.SEQUENCE(1, DATEDIF(AG3070, AH3070, "m") + 1, AG3070, 30), "YYYY-APMM")</f>
        <v>2014-AP01</v>
      </c>
      <c r="DN3070">
        <f t="shared" si="94"/>
        <v>938.4</v>
      </c>
      <c r="DO3070" t="str">
        <f t="shared" si="95"/>
        <v>LABOR- SUBCONTRACTOR</v>
      </c>
    </row>
    <row r="3071" spans="1:119" x14ac:dyDescent="0.35">
      <c r="A3071" t="s">
        <v>105</v>
      </c>
      <c r="B3071">
        <v>502356</v>
      </c>
      <c r="C3071">
        <v>6359</v>
      </c>
      <c r="D3071">
        <v>124891</v>
      </c>
      <c r="E3071">
        <v>13662</v>
      </c>
      <c r="F3071">
        <v>0</v>
      </c>
      <c r="G3071" t="s">
        <v>106</v>
      </c>
      <c r="H3071" t="s">
        <v>106</v>
      </c>
      <c r="I3071" t="s">
        <v>106</v>
      </c>
      <c r="J3071" t="s">
        <v>107</v>
      </c>
      <c r="K3071" t="s">
        <v>108</v>
      </c>
      <c r="L3071" t="s">
        <v>109</v>
      </c>
      <c r="M3071" t="s">
        <v>110</v>
      </c>
      <c r="N3071" t="s">
        <v>7177</v>
      </c>
      <c r="O3071" t="s">
        <v>4683</v>
      </c>
      <c r="P3071">
        <v>8178</v>
      </c>
      <c r="Q3071">
        <v>96</v>
      </c>
      <c r="R3071">
        <v>0</v>
      </c>
      <c r="S3071">
        <v>200</v>
      </c>
      <c r="T3071">
        <v>0</v>
      </c>
      <c r="U3071">
        <v>469.2</v>
      </c>
      <c r="V3071">
        <v>469.2</v>
      </c>
      <c r="W3071">
        <v>200</v>
      </c>
      <c r="X3071">
        <v>0</v>
      </c>
      <c r="Y3071">
        <v>0</v>
      </c>
      <c r="Z3071">
        <v>0</v>
      </c>
      <c r="AD3071" s="1">
        <v>41676.333333333336</v>
      </c>
      <c r="AE3071" s="1">
        <v>41706.708333333336</v>
      </c>
      <c r="AG3071" s="1">
        <v>41662.333333333336</v>
      </c>
      <c r="AH3071" s="1">
        <v>41692.708333333336</v>
      </c>
      <c r="AI3071" s="1">
        <v>41662.333333333336</v>
      </c>
      <c r="AJ3071" s="1">
        <v>41692.708333333336</v>
      </c>
      <c r="AK3071" s="1">
        <v>41662.333333333336</v>
      </c>
      <c r="AL3071" s="1">
        <v>41692.708333333336</v>
      </c>
      <c r="AM3071" s="1">
        <v>41676.333333333336</v>
      </c>
      <c r="AN3071" s="1">
        <v>41706.708333333336</v>
      </c>
      <c r="AP3071" t="s">
        <v>113</v>
      </c>
      <c r="AU3071" t="s">
        <v>7178</v>
      </c>
      <c r="AY3071" t="s">
        <v>106</v>
      </c>
      <c r="AZ3071">
        <v>0</v>
      </c>
      <c r="BA3071">
        <v>0</v>
      </c>
      <c r="BD3071" s="3">
        <v>41321.661805555559</v>
      </c>
      <c r="BE3071" s="3">
        <v>41321.663888888892</v>
      </c>
      <c r="BF3071" t="s">
        <v>115</v>
      </c>
      <c r="BG3071" t="s">
        <v>115</v>
      </c>
      <c r="BH3071">
        <v>8149</v>
      </c>
      <c r="BM3071">
        <v>43550</v>
      </c>
      <c r="BR3071" t="s">
        <v>116</v>
      </c>
      <c r="BS3071" t="s">
        <v>117</v>
      </c>
      <c r="BU3071">
        <v>1</v>
      </c>
      <c r="BV3071" t="s">
        <v>118</v>
      </c>
      <c r="BX3071" t="s">
        <v>119</v>
      </c>
      <c r="BY3071" t="s">
        <v>119</v>
      </c>
      <c r="BZ3071" t="s">
        <v>119</v>
      </c>
      <c r="CA3071">
        <v>1</v>
      </c>
      <c r="CC3071" t="s">
        <v>120</v>
      </c>
      <c r="CH3071">
        <v>540</v>
      </c>
      <c r="CI3071">
        <v>43140</v>
      </c>
      <c r="CJ3071" t="s">
        <v>106</v>
      </c>
      <c r="CK3071" t="s">
        <v>106</v>
      </c>
      <c r="CL3071">
        <v>20</v>
      </c>
      <c r="CM3071" t="s">
        <v>4678</v>
      </c>
      <c r="CO3071">
        <v>124888</v>
      </c>
      <c r="CQ3071">
        <v>0</v>
      </c>
      <c r="CR3071">
        <v>0</v>
      </c>
      <c r="CS3071">
        <v>0</v>
      </c>
      <c r="CY3071" t="s">
        <v>123</v>
      </c>
      <c r="CZ3071" t="s">
        <v>124</v>
      </c>
      <c r="DD3071" t="str" cm="1">
        <f t="array" ref="DD3071">TEXT(_xlfn.SEQUENCE(1, DATEDIF(AG3071, AH3071, "m") + 1, AG3071, 30), "YYYY-APMM")</f>
        <v>2014-AP01</v>
      </c>
      <c r="DN3071">
        <f t="shared" si="94"/>
        <v>469.2</v>
      </c>
      <c r="DO3071" t="str">
        <f t="shared" si="95"/>
        <v>LABOR- SUBCONTRACTOR</v>
      </c>
    </row>
    <row r="3072" spans="1:119" x14ac:dyDescent="0.35">
      <c r="A3072" t="s">
        <v>105</v>
      </c>
      <c r="B3072">
        <v>502357</v>
      </c>
      <c r="C3072">
        <v>6359</v>
      </c>
      <c r="D3072">
        <v>124891</v>
      </c>
      <c r="E3072">
        <v>13662</v>
      </c>
      <c r="F3072">
        <v>0</v>
      </c>
      <c r="G3072" t="s">
        <v>106</v>
      </c>
      <c r="H3072" t="s">
        <v>106</v>
      </c>
      <c r="I3072" t="s">
        <v>106</v>
      </c>
      <c r="J3072" t="s">
        <v>107</v>
      </c>
      <c r="K3072" t="s">
        <v>108</v>
      </c>
      <c r="L3072" t="s">
        <v>109</v>
      </c>
      <c r="M3072" t="s">
        <v>110</v>
      </c>
      <c r="N3072" t="s">
        <v>7179</v>
      </c>
      <c r="O3072" t="s">
        <v>4686</v>
      </c>
      <c r="P3072">
        <v>8177</v>
      </c>
      <c r="Q3072">
        <v>96</v>
      </c>
      <c r="R3072">
        <v>0</v>
      </c>
      <c r="S3072">
        <v>200</v>
      </c>
      <c r="T3072">
        <v>0</v>
      </c>
      <c r="U3072">
        <v>712</v>
      </c>
      <c r="V3072">
        <v>712</v>
      </c>
      <c r="W3072">
        <v>200</v>
      </c>
      <c r="X3072">
        <v>550</v>
      </c>
      <c r="Y3072">
        <v>0</v>
      </c>
      <c r="Z3072">
        <v>550</v>
      </c>
      <c r="AD3072" s="1">
        <v>41683.333333333336</v>
      </c>
      <c r="AE3072" s="1">
        <v>41711.708333333336</v>
      </c>
      <c r="AG3072" s="1">
        <v>41668.333333333336</v>
      </c>
      <c r="AH3072" s="1">
        <v>41697.708333333336</v>
      </c>
      <c r="AI3072" s="1">
        <v>41668.333333333336</v>
      </c>
      <c r="AJ3072" s="1">
        <v>41697.708333333336</v>
      </c>
      <c r="AK3072" s="1">
        <v>41668.333333333336</v>
      </c>
      <c r="AL3072" s="1">
        <v>41697.708333333336</v>
      </c>
      <c r="AM3072" s="1">
        <v>41683.333333333336</v>
      </c>
      <c r="AN3072" s="1">
        <v>41711.708333333336</v>
      </c>
      <c r="AP3072" t="s">
        <v>113</v>
      </c>
      <c r="AU3072" t="s">
        <v>7180</v>
      </c>
      <c r="AY3072" t="s">
        <v>106</v>
      </c>
      <c r="AZ3072">
        <v>0</v>
      </c>
      <c r="BA3072">
        <v>0</v>
      </c>
      <c r="BD3072" s="3">
        <v>41321.661805555559</v>
      </c>
      <c r="BE3072" s="3">
        <v>41321.663888888892</v>
      </c>
      <c r="BF3072" t="s">
        <v>115</v>
      </c>
      <c r="BG3072" t="s">
        <v>115</v>
      </c>
      <c r="BH3072">
        <v>8149</v>
      </c>
      <c r="BM3072">
        <v>43540</v>
      </c>
      <c r="BR3072" t="s">
        <v>1299</v>
      </c>
      <c r="BS3072" t="s">
        <v>1300</v>
      </c>
      <c r="BU3072">
        <v>1</v>
      </c>
      <c r="BV3072" t="s">
        <v>118</v>
      </c>
      <c r="BX3072" t="s">
        <v>119</v>
      </c>
      <c r="BY3072" t="s">
        <v>119</v>
      </c>
      <c r="BZ3072" t="s">
        <v>119</v>
      </c>
      <c r="CA3072">
        <v>1</v>
      </c>
      <c r="CC3072" t="s">
        <v>120</v>
      </c>
      <c r="CH3072">
        <v>540</v>
      </c>
      <c r="CI3072">
        <v>43140</v>
      </c>
      <c r="CJ3072" t="s">
        <v>106</v>
      </c>
      <c r="CK3072" t="s">
        <v>106</v>
      </c>
      <c r="CL3072">
        <v>20</v>
      </c>
      <c r="CM3072" t="s">
        <v>4678</v>
      </c>
      <c r="CO3072">
        <v>124888</v>
      </c>
      <c r="CQ3072">
        <v>0</v>
      </c>
      <c r="CR3072">
        <v>0</v>
      </c>
      <c r="CS3072">
        <v>0</v>
      </c>
      <c r="CY3072" t="s">
        <v>123</v>
      </c>
      <c r="CZ3072" t="s">
        <v>124</v>
      </c>
      <c r="DD3072" t="str" cm="1">
        <f t="array" ref="DD3072">TEXT(_xlfn.SEQUENCE(1, DATEDIF(AG3072, AH3072, "m") + 1, AG3072, 30), "YYYY-APMM")</f>
        <v>2014-AP01</v>
      </c>
      <c r="DN3072">
        <f t="shared" si="94"/>
        <v>712</v>
      </c>
      <c r="DO3072" t="str">
        <f t="shared" si="95"/>
        <v>LABOR - CIVIL</v>
      </c>
    </row>
    <row r="3073" spans="1:119" x14ac:dyDescent="0.35">
      <c r="A3073" t="s">
        <v>105</v>
      </c>
      <c r="B3073">
        <v>502358</v>
      </c>
      <c r="C3073">
        <v>6359</v>
      </c>
      <c r="D3073">
        <v>124891</v>
      </c>
      <c r="E3073">
        <v>13662</v>
      </c>
      <c r="F3073">
        <v>0</v>
      </c>
      <c r="G3073" t="s">
        <v>106</v>
      </c>
      <c r="H3073" t="s">
        <v>106</v>
      </c>
      <c r="I3073" t="s">
        <v>106</v>
      </c>
      <c r="J3073" t="s">
        <v>107</v>
      </c>
      <c r="K3073" t="s">
        <v>108</v>
      </c>
      <c r="L3073" t="s">
        <v>109</v>
      </c>
      <c r="M3073" t="s">
        <v>110</v>
      </c>
      <c r="N3073" t="s">
        <v>7181</v>
      </c>
      <c r="O3073" t="s">
        <v>4689</v>
      </c>
      <c r="P3073">
        <v>8177</v>
      </c>
      <c r="Q3073">
        <v>248</v>
      </c>
      <c r="R3073">
        <v>0</v>
      </c>
      <c r="S3073">
        <v>200</v>
      </c>
      <c r="T3073">
        <v>0</v>
      </c>
      <c r="U3073">
        <v>66</v>
      </c>
      <c r="V3073">
        <v>66</v>
      </c>
      <c r="W3073">
        <v>200</v>
      </c>
      <c r="X3073">
        <v>0</v>
      </c>
      <c r="Y3073">
        <v>0</v>
      </c>
      <c r="Z3073">
        <v>0</v>
      </c>
      <c r="AD3073" s="1">
        <v>41711.333333333336</v>
      </c>
      <c r="AE3073" s="1">
        <v>41739.708333333336</v>
      </c>
      <c r="AG3073" s="1">
        <v>41674.333333333336</v>
      </c>
      <c r="AH3073" s="1">
        <v>41703.708333333336</v>
      </c>
      <c r="AI3073" s="1">
        <v>41674.333333333336</v>
      </c>
      <c r="AJ3073" s="1">
        <v>41703.708333333336</v>
      </c>
      <c r="AK3073" s="1">
        <v>41674.333333333336</v>
      </c>
      <c r="AL3073" s="1">
        <v>41703.708333333336</v>
      </c>
      <c r="AM3073" s="1">
        <v>41711.333333333336</v>
      </c>
      <c r="AN3073" s="1">
        <v>41739.708333333336</v>
      </c>
      <c r="AP3073" t="s">
        <v>113</v>
      </c>
      <c r="AU3073" t="s">
        <v>7182</v>
      </c>
      <c r="AY3073" t="s">
        <v>106</v>
      </c>
      <c r="AZ3073">
        <v>0</v>
      </c>
      <c r="BA3073">
        <v>0</v>
      </c>
      <c r="BD3073" s="3">
        <v>41321.661805555559</v>
      </c>
      <c r="BE3073" s="3">
        <v>41321.663888888892</v>
      </c>
      <c r="BF3073" t="s">
        <v>115</v>
      </c>
      <c r="BG3073" t="s">
        <v>115</v>
      </c>
      <c r="BH3073">
        <v>8149</v>
      </c>
      <c r="BM3073">
        <v>43540</v>
      </c>
      <c r="BR3073" t="s">
        <v>1299</v>
      </c>
      <c r="BS3073" t="s">
        <v>1300</v>
      </c>
      <c r="BU3073">
        <v>1</v>
      </c>
      <c r="BV3073" t="s">
        <v>118</v>
      </c>
      <c r="BX3073" t="s">
        <v>119</v>
      </c>
      <c r="BY3073" t="s">
        <v>119</v>
      </c>
      <c r="BZ3073" t="s">
        <v>119</v>
      </c>
      <c r="CA3073">
        <v>1</v>
      </c>
      <c r="CC3073" t="s">
        <v>120</v>
      </c>
      <c r="CH3073">
        <v>540</v>
      </c>
      <c r="CI3073">
        <v>43140</v>
      </c>
      <c r="CJ3073" t="s">
        <v>106</v>
      </c>
      <c r="CK3073" t="s">
        <v>106</v>
      </c>
      <c r="CL3073">
        <v>20</v>
      </c>
      <c r="CM3073" t="s">
        <v>4678</v>
      </c>
      <c r="CO3073">
        <v>124888</v>
      </c>
      <c r="CQ3073">
        <v>0</v>
      </c>
      <c r="CR3073">
        <v>0</v>
      </c>
      <c r="CS3073">
        <v>0</v>
      </c>
      <c r="CY3073" t="s">
        <v>123</v>
      </c>
      <c r="CZ3073" t="s">
        <v>124</v>
      </c>
      <c r="DD3073" t="str" cm="1">
        <f t="array" ref="DD3073:DE3073">TEXT(_xlfn.SEQUENCE(1, DATEDIF(AG3073, AH3073, "m") + 1, AG3073, 30), "YYYY-APMM")</f>
        <v>2014-AP02</v>
      </c>
      <c r="DE3073" t="str">
        <v>2014-AP03</v>
      </c>
      <c r="DN3073">
        <f t="shared" si="94"/>
        <v>33</v>
      </c>
      <c r="DO3073" t="str">
        <f t="shared" si="95"/>
        <v>LABOR - CIVIL</v>
      </c>
    </row>
    <row r="3074" spans="1:119" x14ac:dyDescent="0.35">
      <c r="A3074" t="s">
        <v>105</v>
      </c>
      <c r="B3074">
        <v>502359</v>
      </c>
      <c r="C3074">
        <v>6359</v>
      </c>
      <c r="D3074">
        <v>124891</v>
      </c>
      <c r="E3074">
        <v>13662</v>
      </c>
      <c r="F3074">
        <v>0</v>
      </c>
      <c r="G3074" t="s">
        <v>106</v>
      </c>
      <c r="H3074" t="s">
        <v>106</v>
      </c>
      <c r="I3074" t="s">
        <v>106</v>
      </c>
      <c r="J3074" t="s">
        <v>107</v>
      </c>
      <c r="K3074" t="s">
        <v>108</v>
      </c>
      <c r="L3074" t="s">
        <v>109</v>
      </c>
      <c r="M3074" t="s">
        <v>110</v>
      </c>
      <c r="N3074" t="s">
        <v>7183</v>
      </c>
      <c r="O3074" t="s">
        <v>4692</v>
      </c>
      <c r="P3074">
        <v>8178</v>
      </c>
      <c r="Q3074">
        <v>248</v>
      </c>
      <c r="R3074">
        <v>88</v>
      </c>
      <c r="S3074">
        <v>160</v>
      </c>
      <c r="T3074">
        <v>0</v>
      </c>
      <c r="U3074">
        <v>33.6</v>
      </c>
      <c r="V3074">
        <v>33.6</v>
      </c>
      <c r="W3074">
        <v>160</v>
      </c>
      <c r="X3074">
        <v>0</v>
      </c>
      <c r="Y3074">
        <v>0</v>
      </c>
      <c r="Z3074">
        <v>0</v>
      </c>
      <c r="AD3074" s="1">
        <v>41741.333333333336</v>
      </c>
      <c r="AE3074" s="1">
        <v>41763.708333333336</v>
      </c>
      <c r="AG3074" s="1">
        <v>41704.333333333336</v>
      </c>
      <c r="AH3074" s="1">
        <v>41727.708333333336</v>
      </c>
      <c r="AI3074" s="1">
        <v>41704.333333333336</v>
      </c>
      <c r="AJ3074" s="1">
        <v>41727.708333333336</v>
      </c>
      <c r="AK3074" s="1">
        <v>41704.333333333336</v>
      </c>
      <c r="AL3074" s="1">
        <v>41727.708333333336</v>
      </c>
      <c r="AM3074" s="1">
        <v>41741.333333333336</v>
      </c>
      <c r="AN3074" s="1">
        <v>41763.708333333336</v>
      </c>
      <c r="AP3074" t="s">
        <v>113</v>
      </c>
      <c r="AU3074" t="s">
        <v>7184</v>
      </c>
      <c r="AY3074" t="s">
        <v>106</v>
      </c>
      <c r="AZ3074">
        <v>0</v>
      </c>
      <c r="BA3074">
        <v>0</v>
      </c>
      <c r="BD3074" s="3">
        <v>41321.661805555559</v>
      </c>
      <c r="BE3074" s="3">
        <v>41321.690972222219</v>
      </c>
      <c r="BF3074" t="s">
        <v>115</v>
      </c>
      <c r="BG3074" t="s">
        <v>115</v>
      </c>
      <c r="BH3074">
        <v>8149</v>
      </c>
      <c r="BM3074">
        <v>43550</v>
      </c>
      <c r="BR3074" t="s">
        <v>116</v>
      </c>
      <c r="BS3074" t="s">
        <v>117</v>
      </c>
      <c r="BU3074">
        <v>1</v>
      </c>
      <c r="BV3074" t="s">
        <v>118</v>
      </c>
      <c r="BX3074" t="s">
        <v>119</v>
      </c>
      <c r="BY3074" t="s">
        <v>119</v>
      </c>
      <c r="BZ3074" t="s">
        <v>119</v>
      </c>
      <c r="CA3074">
        <v>1</v>
      </c>
      <c r="CC3074" t="s">
        <v>120</v>
      </c>
      <c r="CH3074">
        <v>540</v>
      </c>
      <c r="CI3074">
        <v>43140</v>
      </c>
      <c r="CJ3074" t="s">
        <v>106</v>
      </c>
      <c r="CK3074" t="s">
        <v>106</v>
      </c>
      <c r="CL3074">
        <v>20</v>
      </c>
      <c r="CM3074" t="s">
        <v>4678</v>
      </c>
      <c r="CO3074">
        <v>124888</v>
      </c>
      <c r="CQ3074">
        <v>0</v>
      </c>
      <c r="CR3074">
        <v>0</v>
      </c>
      <c r="CS3074">
        <v>0</v>
      </c>
      <c r="CY3074" t="s">
        <v>123</v>
      </c>
      <c r="CZ3074" t="s">
        <v>124</v>
      </c>
      <c r="DD3074" t="str" cm="1">
        <f t="array" ref="DD3074">TEXT(_xlfn.SEQUENCE(1, DATEDIF(AG3074, AH3074, "m") + 1, AG3074, 30), "YYYY-APMM")</f>
        <v>2014-AP03</v>
      </c>
      <c r="DN3074">
        <f t="shared" si="94"/>
        <v>33.6</v>
      </c>
      <c r="DO3074" t="str">
        <f t="shared" si="95"/>
        <v>LABOR- SUBCONTRACTOR</v>
      </c>
    </row>
    <row r="3075" spans="1:119" x14ac:dyDescent="0.35">
      <c r="A3075" t="s">
        <v>105</v>
      </c>
      <c r="B3075">
        <v>502360</v>
      </c>
      <c r="C3075">
        <v>6359</v>
      </c>
      <c r="D3075">
        <v>124892</v>
      </c>
      <c r="E3075">
        <v>13662</v>
      </c>
      <c r="F3075">
        <v>0</v>
      </c>
      <c r="G3075" t="s">
        <v>106</v>
      </c>
      <c r="H3075" t="s">
        <v>106</v>
      </c>
      <c r="I3075" t="s">
        <v>106</v>
      </c>
      <c r="J3075" t="s">
        <v>107</v>
      </c>
      <c r="K3075" t="s">
        <v>108</v>
      </c>
      <c r="L3075" t="s">
        <v>109</v>
      </c>
      <c r="M3075" t="s">
        <v>110</v>
      </c>
      <c r="N3075" t="s">
        <v>7185</v>
      </c>
      <c r="O3075" t="s">
        <v>4727</v>
      </c>
      <c r="P3075">
        <v>8177</v>
      </c>
      <c r="Q3075">
        <v>152</v>
      </c>
      <c r="R3075">
        <v>0</v>
      </c>
      <c r="S3075">
        <v>200</v>
      </c>
      <c r="T3075">
        <v>0</v>
      </c>
      <c r="U3075">
        <v>812</v>
      </c>
      <c r="V3075">
        <v>812</v>
      </c>
      <c r="W3075">
        <v>200</v>
      </c>
      <c r="X3075">
        <v>500</v>
      </c>
      <c r="Y3075">
        <v>0</v>
      </c>
      <c r="Z3075">
        <v>500</v>
      </c>
      <c r="AD3075" s="1">
        <v>41773.333333333336</v>
      </c>
      <c r="AE3075" s="1">
        <v>41801.708333333336</v>
      </c>
      <c r="AG3075" s="1">
        <v>41751.333333333336</v>
      </c>
      <c r="AH3075" s="1">
        <v>41779.708333333336</v>
      </c>
      <c r="AI3075" s="1">
        <v>41751.333333333336</v>
      </c>
      <c r="AJ3075" s="1">
        <v>41779.708333333336</v>
      </c>
      <c r="AK3075" s="1">
        <v>41751.333333333336</v>
      </c>
      <c r="AL3075" s="1">
        <v>41779.708333333336</v>
      </c>
      <c r="AM3075" s="1">
        <v>41773.333333333336</v>
      </c>
      <c r="AN3075" s="1">
        <v>41801.708333333336</v>
      </c>
      <c r="AP3075" t="s">
        <v>113</v>
      </c>
      <c r="AU3075" t="s">
        <v>7186</v>
      </c>
      <c r="AY3075" t="s">
        <v>106</v>
      </c>
      <c r="AZ3075">
        <v>0</v>
      </c>
      <c r="BA3075">
        <v>0</v>
      </c>
      <c r="BD3075" s="3">
        <v>41321.661805555559</v>
      </c>
      <c r="BE3075" s="3">
        <v>41321.690972222219</v>
      </c>
      <c r="BF3075" t="s">
        <v>115</v>
      </c>
      <c r="BG3075" t="s">
        <v>115</v>
      </c>
      <c r="BH3075">
        <v>8149</v>
      </c>
      <c r="BM3075">
        <v>43540</v>
      </c>
      <c r="BR3075" t="s">
        <v>1299</v>
      </c>
      <c r="BS3075" t="s">
        <v>1300</v>
      </c>
      <c r="BU3075">
        <v>1</v>
      </c>
      <c r="BV3075" t="s">
        <v>118</v>
      </c>
      <c r="BX3075" t="s">
        <v>119</v>
      </c>
      <c r="BY3075" t="s">
        <v>119</v>
      </c>
      <c r="BZ3075" t="s">
        <v>119</v>
      </c>
      <c r="CA3075">
        <v>1</v>
      </c>
      <c r="CC3075" t="s">
        <v>120</v>
      </c>
      <c r="CH3075">
        <v>540</v>
      </c>
      <c r="CI3075">
        <v>43180</v>
      </c>
      <c r="CJ3075" t="s">
        <v>106</v>
      </c>
      <c r="CK3075" t="s">
        <v>106</v>
      </c>
      <c r="CL3075">
        <v>40</v>
      </c>
      <c r="CM3075" t="s">
        <v>4729</v>
      </c>
      <c r="CO3075">
        <v>124888</v>
      </c>
      <c r="CQ3075">
        <v>0</v>
      </c>
      <c r="CR3075">
        <v>0</v>
      </c>
      <c r="CS3075">
        <v>0</v>
      </c>
      <c r="CY3075" t="s">
        <v>123</v>
      </c>
      <c r="CZ3075" t="s">
        <v>124</v>
      </c>
      <c r="DD3075" t="str" cm="1">
        <f t="array" ref="DD3075">TEXT(_xlfn.SEQUENCE(1, DATEDIF(AG3075, AH3075, "m") + 1, AG3075, 30), "YYYY-APMM")</f>
        <v>2014-AP04</v>
      </c>
      <c r="DN3075">
        <f t="shared" ref="DN3075:DN3138" si="96">V3075/COUNTIF(DD3075:DF3075, "&lt;&gt;")</f>
        <v>812</v>
      </c>
      <c r="DO3075" t="str">
        <f t="shared" ref="DO3075:DO3138" si="97">BR3075</f>
        <v>LABOR - CIVIL</v>
      </c>
    </row>
    <row r="3076" spans="1:119" x14ac:dyDescent="0.35">
      <c r="A3076" t="s">
        <v>105</v>
      </c>
      <c r="B3076">
        <v>502361</v>
      </c>
      <c r="C3076">
        <v>6359</v>
      </c>
      <c r="D3076">
        <v>124892</v>
      </c>
      <c r="E3076">
        <v>13662</v>
      </c>
      <c r="F3076">
        <v>0</v>
      </c>
      <c r="G3076" t="s">
        <v>106</v>
      </c>
      <c r="H3076" t="s">
        <v>106</v>
      </c>
      <c r="I3076" t="s">
        <v>106</v>
      </c>
      <c r="J3076" t="s">
        <v>107</v>
      </c>
      <c r="K3076" t="s">
        <v>108</v>
      </c>
      <c r="L3076" t="s">
        <v>109</v>
      </c>
      <c r="M3076" t="s">
        <v>110</v>
      </c>
      <c r="N3076" t="s">
        <v>7187</v>
      </c>
      <c r="O3076" t="s">
        <v>4731</v>
      </c>
      <c r="P3076">
        <v>8178</v>
      </c>
      <c r="Q3076">
        <v>152</v>
      </c>
      <c r="R3076">
        <v>0</v>
      </c>
      <c r="S3076">
        <v>200</v>
      </c>
      <c r="T3076">
        <v>0</v>
      </c>
      <c r="U3076">
        <v>1159.2</v>
      </c>
      <c r="V3076">
        <v>1159.2</v>
      </c>
      <c r="W3076">
        <v>200</v>
      </c>
      <c r="X3076">
        <v>0</v>
      </c>
      <c r="Y3076">
        <v>0</v>
      </c>
      <c r="Z3076">
        <v>0</v>
      </c>
      <c r="AD3076" s="1">
        <v>41779.333333333336</v>
      </c>
      <c r="AE3076" s="1">
        <v>41807.708333333336</v>
      </c>
      <c r="AG3076" s="1">
        <v>41757.333333333336</v>
      </c>
      <c r="AH3076" s="1">
        <v>41785.708333333336</v>
      </c>
      <c r="AI3076" s="1">
        <v>41757.333333333336</v>
      </c>
      <c r="AJ3076" s="1">
        <v>41785.708333333336</v>
      </c>
      <c r="AK3076" s="1">
        <v>41757.333333333336</v>
      </c>
      <c r="AL3076" s="1">
        <v>41785.708333333336</v>
      </c>
      <c r="AM3076" s="1">
        <v>41779.333333333336</v>
      </c>
      <c r="AN3076" s="1">
        <v>41807.708333333336</v>
      </c>
      <c r="AP3076" t="s">
        <v>113</v>
      </c>
      <c r="AU3076" t="s">
        <v>7188</v>
      </c>
      <c r="AY3076" t="s">
        <v>106</v>
      </c>
      <c r="AZ3076">
        <v>0</v>
      </c>
      <c r="BA3076">
        <v>0</v>
      </c>
      <c r="BD3076" s="3">
        <v>41321.661805555559</v>
      </c>
      <c r="BE3076" s="3">
        <v>41321.690972222219</v>
      </c>
      <c r="BF3076" t="s">
        <v>115</v>
      </c>
      <c r="BG3076" t="s">
        <v>115</v>
      </c>
      <c r="BH3076">
        <v>8149</v>
      </c>
      <c r="BM3076">
        <v>43550</v>
      </c>
      <c r="BR3076" t="s">
        <v>116</v>
      </c>
      <c r="BS3076" t="s">
        <v>117</v>
      </c>
      <c r="BU3076">
        <v>1</v>
      </c>
      <c r="BV3076" t="s">
        <v>118</v>
      </c>
      <c r="BX3076" t="s">
        <v>119</v>
      </c>
      <c r="BY3076" t="s">
        <v>119</v>
      </c>
      <c r="BZ3076" t="s">
        <v>119</v>
      </c>
      <c r="CA3076">
        <v>1</v>
      </c>
      <c r="CC3076" t="s">
        <v>120</v>
      </c>
      <c r="CH3076">
        <v>540</v>
      </c>
      <c r="CI3076">
        <v>43180</v>
      </c>
      <c r="CJ3076" t="s">
        <v>106</v>
      </c>
      <c r="CK3076" t="s">
        <v>106</v>
      </c>
      <c r="CL3076">
        <v>40</v>
      </c>
      <c r="CM3076" t="s">
        <v>4729</v>
      </c>
      <c r="CO3076">
        <v>124888</v>
      </c>
      <c r="CQ3076">
        <v>0</v>
      </c>
      <c r="CR3076">
        <v>0</v>
      </c>
      <c r="CS3076">
        <v>0</v>
      </c>
      <c r="CY3076" t="s">
        <v>123</v>
      </c>
      <c r="CZ3076" t="s">
        <v>124</v>
      </c>
      <c r="DD3076" t="str" cm="1">
        <f t="array" ref="DD3076">TEXT(_xlfn.SEQUENCE(1, DATEDIF(AG3076, AH3076, "m") + 1, AG3076, 30), "YYYY-APMM")</f>
        <v>2014-AP04</v>
      </c>
      <c r="DN3076">
        <f t="shared" si="96"/>
        <v>1159.2</v>
      </c>
      <c r="DO3076" t="str">
        <f t="shared" si="97"/>
        <v>LABOR- SUBCONTRACTOR</v>
      </c>
    </row>
    <row r="3077" spans="1:119" x14ac:dyDescent="0.35">
      <c r="A3077" t="s">
        <v>105</v>
      </c>
      <c r="B3077">
        <v>502362</v>
      </c>
      <c r="C3077">
        <v>6359</v>
      </c>
      <c r="D3077">
        <v>124892</v>
      </c>
      <c r="E3077">
        <v>13662</v>
      </c>
      <c r="F3077">
        <v>0</v>
      </c>
      <c r="G3077" t="s">
        <v>106</v>
      </c>
      <c r="H3077" t="s">
        <v>106</v>
      </c>
      <c r="I3077" t="s">
        <v>106</v>
      </c>
      <c r="J3077" t="s">
        <v>107</v>
      </c>
      <c r="K3077" t="s">
        <v>108</v>
      </c>
      <c r="L3077" t="s">
        <v>109</v>
      </c>
      <c r="M3077" t="s">
        <v>110</v>
      </c>
      <c r="N3077" t="s">
        <v>7189</v>
      </c>
      <c r="O3077" t="s">
        <v>4734</v>
      </c>
      <c r="P3077">
        <v>8178</v>
      </c>
      <c r="Q3077">
        <v>152</v>
      </c>
      <c r="R3077">
        <v>0</v>
      </c>
      <c r="S3077">
        <v>200</v>
      </c>
      <c r="T3077">
        <v>0</v>
      </c>
      <c r="U3077">
        <v>1021.2</v>
      </c>
      <c r="V3077">
        <v>1021.2</v>
      </c>
      <c r="W3077">
        <v>200</v>
      </c>
      <c r="X3077">
        <v>0</v>
      </c>
      <c r="Y3077">
        <v>0</v>
      </c>
      <c r="Z3077">
        <v>0</v>
      </c>
      <c r="AD3077" s="1">
        <v>41785.333333333336</v>
      </c>
      <c r="AE3077" s="1">
        <v>41813.708333333336</v>
      </c>
      <c r="AG3077" s="1">
        <v>41763.333333333336</v>
      </c>
      <c r="AH3077" s="1">
        <v>41791.708333333336</v>
      </c>
      <c r="AI3077" s="1">
        <v>41763.333333333336</v>
      </c>
      <c r="AJ3077" s="1">
        <v>41791.708333333336</v>
      </c>
      <c r="AK3077" s="1">
        <v>41763.333333333336</v>
      </c>
      <c r="AL3077" s="1">
        <v>41791.708333333336</v>
      </c>
      <c r="AM3077" s="1">
        <v>41785.333333333336</v>
      </c>
      <c r="AN3077" s="1">
        <v>41813.708333333336</v>
      </c>
      <c r="AP3077" t="s">
        <v>113</v>
      </c>
      <c r="AU3077" t="s">
        <v>7190</v>
      </c>
      <c r="AY3077" t="s">
        <v>106</v>
      </c>
      <c r="AZ3077">
        <v>0</v>
      </c>
      <c r="BA3077">
        <v>0</v>
      </c>
      <c r="BD3077" s="3">
        <v>41321.661805555559</v>
      </c>
      <c r="BE3077" s="3">
        <v>41321.690972222219</v>
      </c>
      <c r="BF3077" t="s">
        <v>115</v>
      </c>
      <c r="BG3077" t="s">
        <v>115</v>
      </c>
      <c r="BH3077">
        <v>8149</v>
      </c>
      <c r="BM3077">
        <v>43550</v>
      </c>
      <c r="BR3077" t="s">
        <v>116</v>
      </c>
      <c r="BS3077" t="s">
        <v>117</v>
      </c>
      <c r="BU3077">
        <v>1</v>
      </c>
      <c r="BV3077" t="s">
        <v>118</v>
      </c>
      <c r="BX3077" t="s">
        <v>119</v>
      </c>
      <c r="BY3077" t="s">
        <v>119</v>
      </c>
      <c r="BZ3077" t="s">
        <v>119</v>
      </c>
      <c r="CA3077">
        <v>1</v>
      </c>
      <c r="CC3077" t="s">
        <v>120</v>
      </c>
      <c r="CH3077">
        <v>540</v>
      </c>
      <c r="CI3077">
        <v>43180</v>
      </c>
      <c r="CJ3077" t="s">
        <v>106</v>
      </c>
      <c r="CK3077" t="s">
        <v>106</v>
      </c>
      <c r="CL3077">
        <v>40</v>
      </c>
      <c r="CM3077" t="s">
        <v>4729</v>
      </c>
      <c r="CO3077">
        <v>124888</v>
      </c>
      <c r="CQ3077">
        <v>0</v>
      </c>
      <c r="CR3077">
        <v>0</v>
      </c>
      <c r="CS3077">
        <v>0</v>
      </c>
      <c r="CY3077" t="s">
        <v>123</v>
      </c>
      <c r="CZ3077" t="s">
        <v>124</v>
      </c>
      <c r="DD3077" t="str" cm="1">
        <f t="array" ref="DD3077">TEXT(_xlfn.SEQUENCE(1, DATEDIF(AG3077, AH3077, "m") + 1, AG3077, 30), "YYYY-APMM")</f>
        <v>2014-AP05</v>
      </c>
      <c r="DN3077">
        <f t="shared" si="96"/>
        <v>1021.2</v>
      </c>
      <c r="DO3077" t="str">
        <f t="shared" si="97"/>
        <v>LABOR- SUBCONTRACTOR</v>
      </c>
    </row>
    <row r="3078" spans="1:119" x14ac:dyDescent="0.35">
      <c r="A3078" t="s">
        <v>105</v>
      </c>
      <c r="B3078">
        <v>502363</v>
      </c>
      <c r="C3078">
        <v>6359</v>
      </c>
      <c r="D3078">
        <v>124892</v>
      </c>
      <c r="E3078">
        <v>13662</v>
      </c>
      <c r="F3078">
        <v>0</v>
      </c>
      <c r="G3078" t="s">
        <v>106</v>
      </c>
      <c r="H3078" t="s">
        <v>106</v>
      </c>
      <c r="I3078" t="s">
        <v>106</v>
      </c>
      <c r="J3078" t="s">
        <v>107</v>
      </c>
      <c r="K3078" t="s">
        <v>108</v>
      </c>
      <c r="L3078" t="s">
        <v>109</v>
      </c>
      <c r="M3078" t="s">
        <v>110</v>
      </c>
      <c r="N3078" t="s">
        <v>7191</v>
      </c>
      <c r="O3078" t="s">
        <v>4737</v>
      </c>
      <c r="P3078">
        <v>8177</v>
      </c>
      <c r="Q3078">
        <v>152</v>
      </c>
      <c r="R3078">
        <v>0</v>
      </c>
      <c r="S3078">
        <v>200</v>
      </c>
      <c r="T3078">
        <v>0</v>
      </c>
      <c r="U3078">
        <v>676</v>
      </c>
      <c r="V3078">
        <v>676</v>
      </c>
      <c r="W3078">
        <v>200</v>
      </c>
      <c r="X3078">
        <v>550</v>
      </c>
      <c r="Y3078">
        <v>0</v>
      </c>
      <c r="Z3078">
        <v>550</v>
      </c>
      <c r="AD3078" s="1">
        <v>41791.333333333336</v>
      </c>
      <c r="AE3078" s="1">
        <v>41819.708333333336</v>
      </c>
      <c r="AG3078" s="1">
        <v>41769.333333333336</v>
      </c>
      <c r="AH3078" s="1">
        <v>41797.708333333336</v>
      </c>
      <c r="AI3078" s="1">
        <v>41769.333333333336</v>
      </c>
      <c r="AJ3078" s="1">
        <v>41797.708333333336</v>
      </c>
      <c r="AK3078" s="1">
        <v>41769.333333333336</v>
      </c>
      <c r="AL3078" s="1">
        <v>41797.708333333336</v>
      </c>
      <c r="AM3078" s="1">
        <v>41791.333333333336</v>
      </c>
      <c r="AN3078" s="1">
        <v>41819.708333333336</v>
      </c>
      <c r="AP3078" t="s">
        <v>113</v>
      </c>
      <c r="AU3078" t="s">
        <v>7192</v>
      </c>
      <c r="AY3078" t="s">
        <v>106</v>
      </c>
      <c r="AZ3078">
        <v>0</v>
      </c>
      <c r="BA3078">
        <v>0</v>
      </c>
      <c r="BD3078" s="3">
        <v>41321.661805555559</v>
      </c>
      <c r="BE3078" s="3">
        <v>41321.690972222219</v>
      </c>
      <c r="BF3078" t="s">
        <v>115</v>
      </c>
      <c r="BG3078" t="s">
        <v>115</v>
      </c>
      <c r="BH3078">
        <v>8149</v>
      </c>
      <c r="BM3078">
        <v>43540</v>
      </c>
      <c r="BR3078" t="s">
        <v>1299</v>
      </c>
      <c r="BS3078" t="s">
        <v>1300</v>
      </c>
      <c r="BU3078">
        <v>1</v>
      </c>
      <c r="BV3078" t="s">
        <v>118</v>
      </c>
      <c r="BX3078" t="s">
        <v>119</v>
      </c>
      <c r="BY3078" t="s">
        <v>119</v>
      </c>
      <c r="BZ3078" t="s">
        <v>119</v>
      </c>
      <c r="CA3078">
        <v>1</v>
      </c>
      <c r="CC3078" t="s">
        <v>120</v>
      </c>
      <c r="CH3078">
        <v>540</v>
      </c>
      <c r="CI3078">
        <v>43180</v>
      </c>
      <c r="CJ3078" t="s">
        <v>106</v>
      </c>
      <c r="CK3078" t="s">
        <v>106</v>
      </c>
      <c r="CL3078">
        <v>40</v>
      </c>
      <c r="CM3078" t="s">
        <v>4729</v>
      </c>
      <c r="CO3078">
        <v>124888</v>
      </c>
      <c r="CQ3078">
        <v>0</v>
      </c>
      <c r="CR3078">
        <v>0</v>
      </c>
      <c r="CS3078">
        <v>0</v>
      </c>
      <c r="CY3078" t="s">
        <v>123</v>
      </c>
      <c r="CZ3078" t="s">
        <v>124</v>
      </c>
      <c r="DD3078" t="str" cm="1">
        <f t="array" ref="DD3078">TEXT(_xlfn.SEQUENCE(1, DATEDIF(AG3078, AH3078, "m") + 1, AG3078, 30), "YYYY-APMM")</f>
        <v>2014-AP05</v>
      </c>
      <c r="DN3078">
        <f t="shared" si="96"/>
        <v>676</v>
      </c>
      <c r="DO3078" t="str">
        <f t="shared" si="97"/>
        <v>LABOR - CIVIL</v>
      </c>
    </row>
    <row r="3079" spans="1:119" x14ac:dyDescent="0.35">
      <c r="A3079" t="s">
        <v>105</v>
      </c>
      <c r="B3079">
        <v>502364</v>
      </c>
      <c r="C3079">
        <v>6359</v>
      </c>
      <c r="D3079">
        <v>124892</v>
      </c>
      <c r="E3079">
        <v>13662</v>
      </c>
      <c r="F3079">
        <v>0</v>
      </c>
      <c r="G3079" t="s">
        <v>106</v>
      </c>
      <c r="H3079" t="s">
        <v>106</v>
      </c>
      <c r="I3079" t="s">
        <v>106</v>
      </c>
      <c r="J3079" t="s">
        <v>107</v>
      </c>
      <c r="K3079" t="s">
        <v>108</v>
      </c>
      <c r="L3079" t="s">
        <v>109</v>
      </c>
      <c r="M3079" t="s">
        <v>110</v>
      </c>
      <c r="N3079" t="s">
        <v>7193</v>
      </c>
      <c r="O3079" t="s">
        <v>4740</v>
      </c>
      <c r="P3079">
        <v>8165</v>
      </c>
      <c r="Q3079">
        <v>152</v>
      </c>
      <c r="R3079">
        <v>0</v>
      </c>
      <c r="S3079">
        <v>200</v>
      </c>
      <c r="T3079">
        <v>0</v>
      </c>
      <c r="U3079">
        <v>528</v>
      </c>
      <c r="V3079">
        <v>528</v>
      </c>
      <c r="W3079">
        <v>200</v>
      </c>
      <c r="X3079">
        <v>0</v>
      </c>
      <c r="Y3079">
        <v>0</v>
      </c>
      <c r="Z3079">
        <v>0</v>
      </c>
      <c r="AD3079" s="1">
        <v>41802.333333333336</v>
      </c>
      <c r="AE3079" s="1">
        <v>41830.708333333336</v>
      </c>
      <c r="AG3079" s="1">
        <v>41780.333333333336</v>
      </c>
      <c r="AH3079" s="1">
        <v>41808.708333333336</v>
      </c>
      <c r="AI3079" s="1">
        <v>41780.333333333336</v>
      </c>
      <c r="AJ3079" s="1">
        <v>41808.708333333336</v>
      </c>
      <c r="AK3079" s="1">
        <v>41780.333333333336</v>
      </c>
      <c r="AL3079" s="1">
        <v>41808.708333333336</v>
      </c>
      <c r="AM3079" s="1">
        <v>41802.333333333336</v>
      </c>
      <c r="AN3079" s="1">
        <v>41830.708333333336</v>
      </c>
      <c r="AP3079" t="s">
        <v>113</v>
      </c>
      <c r="AU3079" t="s">
        <v>7194</v>
      </c>
      <c r="AY3079" t="s">
        <v>106</v>
      </c>
      <c r="AZ3079">
        <v>0</v>
      </c>
      <c r="BA3079">
        <v>0</v>
      </c>
      <c r="BD3079" s="3">
        <v>41321.661805555559</v>
      </c>
      <c r="BE3079" s="3">
        <v>41321.690972222219</v>
      </c>
      <c r="BF3079" t="s">
        <v>115</v>
      </c>
      <c r="BG3079" t="s">
        <v>115</v>
      </c>
      <c r="BH3079">
        <v>8149</v>
      </c>
      <c r="BM3079">
        <v>43420</v>
      </c>
      <c r="BR3079" t="s">
        <v>3122</v>
      </c>
      <c r="BS3079" t="s">
        <v>3123</v>
      </c>
      <c r="BU3079">
        <v>1</v>
      </c>
      <c r="BV3079" t="s">
        <v>118</v>
      </c>
      <c r="BX3079" t="s">
        <v>119</v>
      </c>
      <c r="BY3079" t="s">
        <v>119</v>
      </c>
      <c r="BZ3079" t="s">
        <v>119</v>
      </c>
      <c r="CA3079">
        <v>1</v>
      </c>
      <c r="CC3079" t="s">
        <v>120</v>
      </c>
      <c r="CH3079">
        <v>540</v>
      </c>
      <c r="CI3079">
        <v>43180</v>
      </c>
      <c r="CJ3079" t="s">
        <v>106</v>
      </c>
      <c r="CK3079" t="s">
        <v>106</v>
      </c>
      <c r="CL3079">
        <v>40</v>
      </c>
      <c r="CM3079" t="s">
        <v>4729</v>
      </c>
      <c r="CO3079">
        <v>124888</v>
      </c>
      <c r="CQ3079">
        <v>0</v>
      </c>
      <c r="CR3079">
        <v>0</v>
      </c>
      <c r="CS3079">
        <v>0</v>
      </c>
      <c r="CY3079" t="s">
        <v>123</v>
      </c>
      <c r="CZ3079" t="s">
        <v>124</v>
      </c>
      <c r="DD3079" t="str" cm="1">
        <f t="array" ref="DD3079">TEXT(_xlfn.SEQUENCE(1, DATEDIF(AG3079, AH3079, "m") + 1, AG3079, 30), "YYYY-APMM")</f>
        <v>2014-AP05</v>
      </c>
      <c r="DN3079">
        <f t="shared" si="96"/>
        <v>528</v>
      </c>
      <c r="DO3079" t="str">
        <f t="shared" si="97"/>
        <v>STEEL FIXERS SK</v>
      </c>
    </row>
    <row r="3080" spans="1:119" x14ac:dyDescent="0.35">
      <c r="A3080" t="s">
        <v>105</v>
      </c>
      <c r="B3080">
        <v>502365</v>
      </c>
      <c r="C3080">
        <v>6359</v>
      </c>
      <c r="D3080">
        <v>124892</v>
      </c>
      <c r="E3080">
        <v>13662</v>
      </c>
      <c r="F3080">
        <v>0</v>
      </c>
      <c r="G3080" t="s">
        <v>106</v>
      </c>
      <c r="H3080" t="s">
        <v>106</v>
      </c>
      <c r="I3080" t="s">
        <v>106</v>
      </c>
      <c r="J3080" t="s">
        <v>107</v>
      </c>
      <c r="K3080" t="s">
        <v>108</v>
      </c>
      <c r="L3080" t="s">
        <v>109</v>
      </c>
      <c r="M3080" t="s">
        <v>110</v>
      </c>
      <c r="N3080" t="s">
        <v>7195</v>
      </c>
      <c r="O3080" t="s">
        <v>4743</v>
      </c>
      <c r="P3080">
        <v>8178</v>
      </c>
      <c r="Q3080">
        <v>152</v>
      </c>
      <c r="R3080">
        <v>8</v>
      </c>
      <c r="S3080">
        <v>200</v>
      </c>
      <c r="T3080">
        <v>0</v>
      </c>
      <c r="U3080">
        <v>355</v>
      </c>
      <c r="V3080">
        <v>355</v>
      </c>
      <c r="W3080">
        <v>200</v>
      </c>
      <c r="X3080">
        <v>0</v>
      </c>
      <c r="Y3080">
        <v>0</v>
      </c>
      <c r="Z3080">
        <v>0</v>
      </c>
      <c r="AD3080" s="1">
        <v>41811.333333333336</v>
      </c>
      <c r="AE3080" s="1">
        <v>41839.708333333336</v>
      </c>
      <c r="AG3080" s="1">
        <v>41788.333333333336</v>
      </c>
      <c r="AH3080" s="1">
        <v>41816.708333333336</v>
      </c>
      <c r="AI3080" s="1">
        <v>41788.333333333336</v>
      </c>
      <c r="AJ3080" s="1">
        <v>41816.708333333336</v>
      </c>
      <c r="AK3080" s="1">
        <v>41788.333333333336</v>
      </c>
      <c r="AL3080" s="1">
        <v>41816.708333333336</v>
      </c>
      <c r="AM3080" s="1">
        <v>41811.333333333336</v>
      </c>
      <c r="AN3080" s="1">
        <v>41839.708333333336</v>
      </c>
      <c r="AP3080" t="s">
        <v>113</v>
      </c>
      <c r="AU3080" t="s">
        <v>7196</v>
      </c>
      <c r="AY3080" t="s">
        <v>106</v>
      </c>
      <c r="AZ3080">
        <v>0</v>
      </c>
      <c r="BA3080">
        <v>0</v>
      </c>
      <c r="BD3080" s="3">
        <v>41321.661805555559</v>
      </c>
      <c r="BE3080" s="3">
        <v>41321.690972222219</v>
      </c>
      <c r="BF3080" t="s">
        <v>115</v>
      </c>
      <c r="BG3080" t="s">
        <v>115</v>
      </c>
      <c r="BH3080">
        <v>8149</v>
      </c>
      <c r="BM3080">
        <v>43550</v>
      </c>
      <c r="BR3080" t="s">
        <v>116</v>
      </c>
      <c r="BS3080" t="s">
        <v>117</v>
      </c>
      <c r="BU3080">
        <v>1</v>
      </c>
      <c r="BV3080" t="s">
        <v>118</v>
      </c>
      <c r="BX3080" t="s">
        <v>119</v>
      </c>
      <c r="BY3080" t="s">
        <v>119</v>
      </c>
      <c r="BZ3080" t="s">
        <v>119</v>
      </c>
      <c r="CA3080">
        <v>1</v>
      </c>
      <c r="CC3080" t="s">
        <v>120</v>
      </c>
      <c r="CH3080">
        <v>540</v>
      </c>
      <c r="CI3080">
        <v>43180</v>
      </c>
      <c r="CJ3080" t="s">
        <v>106</v>
      </c>
      <c r="CK3080" t="s">
        <v>106</v>
      </c>
      <c r="CL3080">
        <v>40</v>
      </c>
      <c r="CM3080" t="s">
        <v>4729</v>
      </c>
      <c r="CO3080">
        <v>124888</v>
      </c>
      <c r="CQ3080">
        <v>0</v>
      </c>
      <c r="CR3080">
        <v>0</v>
      </c>
      <c r="CS3080">
        <v>0</v>
      </c>
      <c r="CY3080" t="s">
        <v>123</v>
      </c>
      <c r="CZ3080" t="s">
        <v>124</v>
      </c>
      <c r="DD3080" t="str" cm="1">
        <f t="array" ref="DD3080">TEXT(_xlfn.SEQUENCE(1, DATEDIF(AG3080, AH3080, "m") + 1, AG3080, 30), "YYYY-APMM")</f>
        <v>2014-AP05</v>
      </c>
      <c r="DN3080">
        <f t="shared" si="96"/>
        <v>355</v>
      </c>
      <c r="DO3080" t="str">
        <f t="shared" si="97"/>
        <v>LABOR- SUBCONTRACTOR</v>
      </c>
    </row>
    <row r="3081" spans="1:119" x14ac:dyDescent="0.35">
      <c r="A3081" t="s">
        <v>105</v>
      </c>
      <c r="B3081">
        <v>502366</v>
      </c>
      <c r="C3081">
        <v>6359</v>
      </c>
      <c r="D3081">
        <v>124893</v>
      </c>
      <c r="E3081">
        <v>13662</v>
      </c>
      <c r="F3081">
        <v>0</v>
      </c>
      <c r="G3081" t="s">
        <v>106</v>
      </c>
      <c r="H3081" t="s">
        <v>106</v>
      </c>
      <c r="I3081" t="s">
        <v>106</v>
      </c>
      <c r="J3081" t="s">
        <v>107</v>
      </c>
      <c r="K3081" t="s">
        <v>108</v>
      </c>
      <c r="L3081" t="s">
        <v>109</v>
      </c>
      <c r="M3081" t="s">
        <v>110</v>
      </c>
      <c r="N3081" t="s">
        <v>7197</v>
      </c>
      <c r="O3081" t="s">
        <v>4800</v>
      </c>
      <c r="P3081">
        <v>8177</v>
      </c>
      <c r="Q3081">
        <v>64</v>
      </c>
      <c r="R3081">
        <v>0</v>
      </c>
      <c r="S3081">
        <v>80</v>
      </c>
      <c r="T3081">
        <v>0</v>
      </c>
      <c r="U3081">
        <v>1614</v>
      </c>
      <c r="V3081">
        <v>1614</v>
      </c>
      <c r="W3081">
        <v>80</v>
      </c>
      <c r="X3081">
        <v>600</v>
      </c>
      <c r="Y3081">
        <v>0</v>
      </c>
      <c r="Z3081">
        <v>600</v>
      </c>
      <c r="AD3081" s="1">
        <v>41764.333333333336</v>
      </c>
      <c r="AE3081" s="1">
        <v>41774.708333333336</v>
      </c>
      <c r="AG3081" s="1">
        <v>41755.333333333336</v>
      </c>
      <c r="AH3081" s="1">
        <v>41765.708333333336</v>
      </c>
      <c r="AI3081" s="1">
        <v>41755.333333333336</v>
      </c>
      <c r="AJ3081" s="1">
        <v>41765.708333333336</v>
      </c>
      <c r="AK3081" s="1">
        <v>41755.333333333336</v>
      </c>
      <c r="AL3081" s="1">
        <v>41765.708333333336</v>
      </c>
      <c r="AM3081" s="1">
        <v>41764.333333333336</v>
      </c>
      <c r="AN3081" s="1">
        <v>41774.708333333336</v>
      </c>
      <c r="AP3081" t="s">
        <v>113</v>
      </c>
      <c r="AU3081" t="s">
        <v>7198</v>
      </c>
      <c r="AY3081" t="s">
        <v>106</v>
      </c>
      <c r="AZ3081">
        <v>0</v>
      </c>
      <c r="BA3081">
        <v>0</v>
      </c>
      <c r="BD3081" s="3">
        <v>41321.661805555559</v>
      </c>
      <c r="BE3081" s="3">
        <v>41321.690972222219</v>
      </c>
      <c r="BF3081" t="s">
        <v>115</v>
      </c>
      <c r="BG3081" t="s">
        <v>115</v>
      </c>
      <c r="BH3081">
        <v>8149</v>
      </c>
      <c r="BM3081">
        <v>43540</v>
      </c>
      <c r="BR3081" t="s">
        <v>1299</v>
      </c>
      <c r="BS3081" t="s">
        <v>1300</v>
      </c>
      <c r="BU3081">
        <v>1</v>
      </c>
      <c r="BV3081" t="s">
        <v>118</v>
      </c>
      <c r="BX3081" t="s">
        <v>119</v>
      </c>
      <c r="BY3081" t="s">
        <v>119</v>
      </c>
      <c r="BZ3081" t="s">
        <v>119</v>
      </c>
      <c r="CA3081">
        <v>1</v>
      </c>
      <c r="CC3081" t="s">
        <v>120</v>
      </c>
      <c r="CH3081">
        <v>540</v>
      </c>
      <c r="CI3081">
        <v>43210</v>
      </c>
      <c r="CJ3081" t="s">
        <v>106</v>
      </c>
      <c r="CK3081" t="s">
        <v>106</v>
      </c>
      <c r="CL3081">
        <v>55</v>
      </c>
      <c r="CM3081" t="s">
        <v>4802</v>
      </c>
      <c r="CO3081">
        <v>124888</v>
      </c>
      <c r="CQ3081">
        <v>0</v>
      </c>
      <c r="CR3081">
        <v>0</v>
      </c>
      <c r="CS3081">
        <v>0</v>
      </c>
      <c r="CY3081" t="s">
        <v>123</v>
      </c>
      <c r="CZ3081" t="s">
        <v>124</v>
      </c>
      <c r="DD3081" t="str" cm="1">
        <f t="array" ref="DD3081">TEXT(_xlfn.SEQUENCE(1, DATEDIF(AG3081, AH3081, "m") + 1, AG3081, 30), "YYYY-APMM")</f>
        <v>2014-AP04</v>
      </c>
      <c r="DN3081">
        <f t="shared" si="96"/>
        <v>1614</v>
      </c>
      <c r="DO3081" t="str">
        <f t="shared" si="97"/>
        <v>LABOR - CIVIL</v>
      </c>
    </row>
    <row r="3082" spans="1:119" x14ac:dyDescent="0.35">
      <c r="A3082" t="s">
        <v>105</v>
      </c>
      <c r="B3082">
        <v>502367</v>
      </c>
      <c r="C3082">
        <v>6359</v>
      </c>
      <c r="D3082">
        <v>124893</v>
      </c>
      <c r="E3082">
        <v>13662</v>
      </c>
      <c r="F3082">
        <v>0</v>
      </c>
      <c r="G3082" t="s">
        <v>106</v>
      </c>
      <c r="H3082" t="s">
        <v>106</v>
      </c>
      <c r="I3082" t="s">
        <v>106</v>
      </c>
      <c r="J3082" t="s">
        <v>107</v>
      </c>
      <c r="K3082" t="s">
        <v>108</v>
      </c>
      <c r="L3082" t="s">
        <v>109</v>
      </c>
      <c r="M3082" t="s">
        <v>110</v>
      </c>
      <c r="N3082" t="s">
        <v>7199</v>
      </c>
      <c r="O3082" t="s">
        <v>4804</v>
      </c>
      <c r="P3082">
        <v>8178</v>
      </c>
      <c r="Q3082">
        <v>64</v>
      </c>
      <c r="R3082">
        <v>0</v>
      </c>
      <c r="S3082">
        <v>200</v>
      </c>
      <c r="T3082">
        <v>0</v>
      </c>
      <c r="U3082">
        <v>30</v>
      </c>
      <c r="V3082">
        <v>30</v>
      </c>
      <c r="W3082">
        <v>200</v>
      </c>
      <c r="X3082">
        <v>0</v>
      </c>
      <c r="Y3082">
        <v>0</v>
      </c>
      <c r="Z3082">
        <v>0</v>
      </c>
      <c r="AD3082" s="1">
        <v>41776.333333333336</v>
      </c>
      <c r="AE3082" s="1">
        <v>41804.708333333336</v>
      </c>
      <c r="AG3082" s="1">
        <v>41766.333333333336</v>
      </c>
      <c r="AH3082" s="1">
        <v>41794.708333333336</v>
      </c>
      <c r="AI3082" s="1">
        <v>41766.333333333336</v>
      </c>
      <c r="AJ3082" s="1">
        <v>41794.708333333336</v>
      </c>
      <c r="AK3082" s="1">
        <v>41766.333333333336</v>
      </c>
      <c r="AL3082" s="1">
        <v>41794.708333333336</v>
      </c>
      <c r="AM3082" s="1">
        <v>41776.333333333336</v>
      </c>
      <c r="AN3082" s="1">
        <v>41804.708333333336</v>
      </c>
      <c r="AP3082" t="s">
        <v>113</v>
      </c>
      <c r="AU3082" t="s">
        <v>7200</v>
      </c>
      <c r="AY3082" t="s">
        <v>106</v>
      </c>
      <c r="AZ3082">
        <v>0</v>
      </c>
      <c r="BA3082">
        <v>0</v>
      </c>
      <c r="BD3082" s="3">
        <v>41321.661805555559</v>
      </c>
      <c r="BE3082" s="3">
        <v>41321.690972222219</v>
      </c>
      <c r="BF3082" t="s">
        <v>115</v>
      </c>
      <c r="BG3082" t="s">
        <v>115</v>
      </c>
      <c r="BH3082">
        <v>8149</v>
      </c>
      <c r="BM3082">
        <v>43550</v>
      </c>
      <c r="BR3082" t="s">
        <v>116</v>
      </c>
      <c r="BS3082" t="s">
        <v>117</v>
      </c>
      <c r="BU3082">
        <v>1</v>
      </c>
      <c r="BV3082" t="s">
        <v>118</v>
      </c>
      <c r="BX3082" t="s">
        <v>119</v>
      </c>
      <c r="BY3082" t="s">
        <v>119</v>
      </c>
      <c r="BZ3082" t="s">
        <v>119</v>
      </c>
      <c r="CA3082">
        <v>1</v>
      </c>
      <c r="CC3082" t="s">
        <v>120</v>
      </c>
      <c r="CH3082">
        <v>540</v>
      </c>
      <c r="CI3082">
        <v>43210</v>
      </c>
      <c r="CJ3082" t="s">
        <v>106</v>
      </c>
      <c r="CK3082" t="s">
        <v>106</v>
      </c>
      <c r="CL3082">
        <v>55</v>
      </c>
      <c r="CM3082" t="s">
        <v>4802</v>
      </c>
      <c r="CO3082">
        <v>124888</v>
      </c>
      <c r="CQ3082">
        <v>0</v>
      </c>
      <c r="CR3082">
        <v>0</v>
      </c>
      <c r="CS3082">
        <v>0</v>
      </c>
      <c r="CY3082" t="s">
        <v>123</v>
      </c>
      <c r="CZ3082" t="s">
        <v>124</v>
      </c>
      <c r="DD3082" t="str" cm="1">
        <f t="array" ref="DD3082">TEXT(_xlfn.SEQUENCE(1, DATEDIF(AG3082, AH3082, "m") + 1, AG3082, 30), "YYYY-APMM")</f>
        <v>2014-AP05</v>
      </c>
      <c r="DN3082">
        <f t="shared" si="96"/>
        <v>30</v>
      </c>
      <c r="DO3082" t="str">
        <f t="shared" si="97"/>
        <v>LABOR- SUBCONTRACTOR</v>
      </c>
    </row>
    <row r="3083" spans="1:119" x14ac:dyDescent="0.35">
      <c r="A3083" t="s">
        <v>105</v>
      </c>
      <c r="B3083">
        <v>502368</v>
      </c>
      <c r="C3083">
        <v>6359</v>
      </c>
      <c r="D3083">
        <v>124893</v>
      </c>
      <c r="E3083">
        <v>13662</v>
      </c>
      <c r="F3083">
        <v>0</v>
      </c>
      <c r="G3083" t="s">
        <v>106</v>
      </c>
      <c r="H3083" t="s">
        <v>106</v>
      </c>
      <c r="I3083" t="s">
        <v>106</v>
      </c>
      <c r="J3083" t="s">
        <v>107</v>
      </c>
      <c r="K3083" t="s">
        <v>108</v>
      </c>
      <c r="L3083" t="s">
        <v>109</v>
      </c>
      <c r="M3083" t="s">
        <v>110</v>
      </c>
      <c r="N3083" t="s">
        <v>7201</v>
      </c>
      <c r="O3083" t="s">
        <v>4807</v>
      </c>
      <c r="P3083">
        <v>8178</v>
      </c>
      <c r="Q3083">
        <v>64</v>
      </c>
      <c r="R3083">
        <v>0</v>
      </c>
      <c r="S3083">
        <v>200</v>
      </c>
      <c r="T3083">
        <v>0</v>
      </c>
      <c r="U3083">
        <v>1014</v>
      </c>
      <c r="V3083">
        <v>1014</v>
      </c>
      <c r="W3083">
        <v>200</v>
      </c>
      <c r="X3083">
        <v>0</v>
      </c>
      <c r="Y3083">
        <v>0</v>
      </c>
      <c r="Z3083">
        <v>0</v>
      </c>
      <c r="AD3083" s="1">
        <v>41787.333333333336</v>
      </c>
      <c r="AE3083" s="1">
        <v>41815.708333333336</v>
      </c>
      <c r="AG3083" s="1">
        <v>41778.333333333336</v>
      </c>
      <c r="AH3083" s="1">
        <v>41806.708333333336</v>
      </c>
      <c r="AI3083" s="1">
        <v>41778.333333333336</v>
      </c>
      <c r="AJ3083" s="1">
        <v>41806.708333333336</v>
      </c>
      <c r="AK3083" s="1">
        <v>41778.333333333336</v>
      </c>
      <c r="AL3083" s="1">
        <v>41806.708333333336</v>
      </c>
      <c r="AM3083" s="1">
        <v>41787.333333333336</v>
      </c>
      <c r="AN3083" s="1">
        <v>41815.708333333336</v>
      </c>
      <c r="AP3083" t="s">
        <v>113</v>
      </c>
      <c r="AU3083" t="s">
        <v>7202</v>
      </c>
      <c r="AY3083" t="s">
        <v>106</v>
      </c>
      <c r="AZ3083">
        <v>0</v>
      </c>
      <c r="BA3083">
        <v>0</v>
      </c>
      <c r="BD3083" s="3">
        <v>41321.661805555559</v>
      </c>
      <c r="BE3083" s="3">
        <v>41321.690972222219</v>
      </c>
      <c r="BF3083" t="s">
        <v>115</v>
      </c>
      <c r="BG3083" t="s">
        <v>115</v>
      </c>
      <c r="BH3083">
        <v>8149</v>
      </c>
      <c r="BM3083">
        <v>43550</v>
      </c>
      <c r="BR3083" t="s">
        <v>116</v>
      </c>
      <c r="BS3083" t="s">
        <v>117</v>
      </c>
      <c r="BU3083">
        <v>1</v>
      </c>
      <c r="BV3083" t="s">
        <v>118</v>
      </c>
      <c r="BX3083" t="s">
        <v>119</v>
      </c>
      <c r="BY3083" t="s">
        <v>119</v>
      </c>
      <c r="BZ3083" t="s">
        <v>119</v>
      </c>
      <c r="CA3083">
        <v>1</v>
      </c>
      <c r="CC3083" t="s">
        <v>120</v>
      </c>
      <c r="CH3083">
        <v>540</v>
      </c>
      <c r="CI3083">
        <v>43210</v>
      </c>
      <c r="CJ3083" t="s">
        <v>106</v>
      </c>
      <c r="CK3083" t="s">
        <v>106</v>
      </c>
      <c r="CL3083">
        <v>55</v>
      </c>
      <c r="CM3083" t="s">
        <v>4802</v>
      </c>
      <c r="CO3083">
        <v>124888</v>
      </c>
      <c r="CQ3083">
        <v>0</v>
      </c>
      <c r="CR3083">
        <v>0</v>
      </c>
      <c r="CS3083">
        <v>0</v>
      </c>
      <c r="CY3083" t="s">
        <v>123</v>
      </c>
      <c r="CZ3083" t="s">
        <v>124</v>
      </c>
      <c r="DD3083" t="str" cm="1">
        <f t="array" ref="DD3083">TEXT(_xlfn.SEQUENCE(1, DATEDIF(AG3083, AH3083, "m") + 1, AG3083, 30), "YYYY-APMM")</f>
        <v>2014-AP05</v>
      </c>
      <c r="DN3083">
        <f t="shared" si="96"/>
        <v>1014</v>
      </c>
      <c r="DO3083" t="str">
        <f t="shared" si="97"/>
        <v>LABOR- SUBCONTRACTOR</v>
      </c>
    </row>
    <row r="3084" spans="1:119" x14ac:dyDescent="0.35">
      <c r="A3084" t="s">
        <v>105</v>
      </c>
      <c r="B3084">
        <v>502369</v>
      </c>
      <c r="C3084">
        <v>6359</v>
      </c>
      <c r="D3084">
        <v>124893</v>
      </c>
      <c r="E3084">
        <v>13662</v>
      </c>
      <c r="F3084">
        <v>0</v>
      </c>
      <c r="G3084" t="s">
        <v>106</v>
      </c>
      <c r="H3084" t="s">
        <v>106</v>
      </c>
      <c r="I3084" t="s">
        <v>106</v>
      </c>
      <c r="J3084" t="s">
        <v>107</v>
      </c>
      <c r="K3084" t="s">
        <v>108</v>
      </c>
      <c r="L3084" t="s">
        <v>109</v>
      </c>
      <c r="M3084" t="s">
        <v>110</v>
      </c>
      <c r="N3084" t="s">
        <v>7203</v>
      </c>
      <c r="O3084" t="s">
        <v>4810</v>
      </c>
      <c r="P3084">
        <v>8178</v>
      </c>
      <c r="Q3084">
        <v>64</v>
      </c>
      <c r="R3084">
        <v>0</v>
      </c>
      <c r="S3084">
        <v>160</v>
      </c>
      <c r="T3084">
        <v>0</v>
      </c>
      <c r="U3084">
        <v>630</v>
      </c>
      <c r="V3084">
        <v>630</v>
      </c>
      <c r="W3084">
        <v>160</v>
      </c>
      <c r="X3084">
        <v>600</v>
      </c>
      <c r="Y3084">
        <v>0</v>
      </c>
      <c r="Z3084">
        <v>600</v>
      </c>
      <c r="AD3084" s="1">
        <v>41799.333333333336</v>
      </c>
      <c r="AE3084" s="1">
        <v>41821.708333333336</v>
      </c>
      <c r="AG3084" s="1">
        <v>41790.333333333336</v>
      </c>
      <c r="AH3084" s="1">
        <v>41812.708333333336</v>
      </c>
      <c r="AI3084" s="1">
        <v>41790.333333333336</v>
      </c>
      <c r="AJ3084" s="1">
        <v>41812.708333333336</v>
      </c>
      <c r="AK3084" s="1">
        <v>41790.333333333336</v>
      </c>
      <c r="AL3084" s="1">
        <v>41812.708333333336</v>
      </c>
      <c r="AM3084" s="1">
        <v>41799.333333333336</v>
      </c>
      <c r="AN3084" s="1">
        <v>41821.708333333336</v>
      </c>
      <c r="AP3084" t="s">
        <v>113</v>
      </c>
      <c r="AU3084" t="s">
        <v>7204</v>
      </c>
      <c r="AY3084" t="s">
        <v>106</v>
      </c>
      <c r="AZ3084">
        <v>0</v>
      </c>
      <c r="BA3084">
        <v>0</v>
      </c>
      <c r="BD3084" s="3">
        <v>41321.661805555559</v>
      </c>
      <c r="BE3084" s="3">
        <v>41321.690972222219</v>
      </c>
      <c r="BF3084" t="s">
        <v>115</v>
      </c>
      <c r="BG3084" t="s">
        <v>115</v>
      </c>
      <c r="BH3084">
        <v>8149</v>
      </c>
      <c r="BM3084">
        <v>43550</v>
      </c>
      <c r="BR3084" t="s">
        <v>116</v>
      </c>
      <c r="BS3084" t="s">
        <v>117</v>
      </c>
      <c r="BU3084">
        <v>1</v>
      </c>
      <c r="BV3084" t="s">
        <v>118</v>
      </c>
      <c r="BX3084" t="s">
        <v>119</v>
      </c>
      <c r="BY3084" t="s">
        <v>119</v>
      </c>
      <c r="BZ3084" t="s">
        <v>119</v>
      </c>
      <c r="CA3084">
        <v>1</v>
      </c>
      <c r="CC3084" t="s">
        <v>120</v>
      </c>
      <c r="CH3084">
        <v>540</v>
      </c>
      <c r="CI3084">
        <v>43210</v>
      </c>
      <c r="CJ3084" t="s">
        <v>106</v>
      </c>
      <c r="CK3084" t="s">
        <v>106</v>
      </c>
      <c r="CL3084">
        <v>55</v>
      </c>
      <c r="CM3084" t="s">
        <v>4802</v>
      </c>
      <c r="CO3084">
        <v>124888</v>
      </c>
      <c r="CQ3084">
        <v>0</v>
      </c>
      <c r="CR3084">
        <v>0</v>
      </c>
      <c r="CS3084">
        <v>0</v>
      </c>
      <c r="CY3084" t="s">
        <v>123</v>
      </c>
      <c r="CZ3084" t="s">
        <v>124</v>
      </c>
      <c r="DD3084" t="str" cm="1">
        <f t="array" ref="DD3084">TEXT(_xlfn.SEQUENCE(1, DATEDIF(AG3084, AH3084, "m") + 1, AG3084, 30), "YYYY-APMM")</f>
        <v>2014-AP05</v>
      </c>
      <c r="DN3084">
        <f t="shared" si="96"/>
        <v>630</v>
      </c>
      <c r="DO3084" t="str">
        <f t="shared" si="97"/>
        <v>LABOR- SUBCONTRACTOR</v>
      </c>
    </row>
    <row r="3085" spans="1:119" x14ac:dyDescent="0.35">
      <c r="A3085" t="s">
        <v>105</v>
      </c>
      <c r="B3085">
        <v>502370</v>
      </c>
      <c r="C3085">
        <v>6359</v>
      </c>
      <c r="D3085">
        <v>124893</v>
      </c>
      <c r="E3085">
        <v>13662</v>
      </c>
      <c r="F3085">
        <v>0</v>
      </c>
      <c r="G3085" t="s">
        <v>106</v>
      </c>
      <c r="H3085" t="s">
        <v>106</v>
      </c>
      <c r="I3085" t="s">
        <v>106</v>
      </c>
      <c r="J3085" t="s">
        <v>107</v>
      </c>
      <c r="K3085" t="s">
        <v>108</v>
      </c>
      <c r="L3085" t="s">
        <v>109</v>
      </c>
      <c r="M3085" t="s">
        <v>110</v>
      </c>
      <c r="N3085" t="s">
        <v>7205</v>
      </c>
      <c r="O3085" t="s">
        <v>4813</v>
      </c>
      <c r="P3085">
        <v>8178</v>
      </c>
      <c r="Q3085">
        <v>64</v>
      </c>
      <c r="R3085">
        <v>0</v>
      </c>
      <c r="S3085">
        <v>40</v>
      </c>
      <c r="T3085">
        <v>0</v>
      </c>
      <c r="U3085">
        <v>180</v>
      </c>
      <c r="V3085">
        <v>180</v>
      </c>
      <c r="W3085">
        <v>40</v>
      </c>
      <c r="X3085">
        <v>150</v>
      </c>
      <c r="Y3085">
        <v>0</v>
      </c>
      <c r="Z3085">
        <v>150</v>
      </c>
      <c r="AD3085" s="1">
        <v>41822.333333333336</v>
      </c>
      <c r="AE3085" s="1">
        <v>41827.708333333336</v>
      </c>
      <c r="AG3085" s="1">
        <v>41813.333333333336</v>
      </c>
      <c r="AH3085" s="1">
        <v>41818.708333333336</v>
      </c>
      <c r="AI3085" s="1">
        <v>41813.333333333336</v>
      </c>
      <c r="AJ3085" s="1">
        <v>41818.708333333336</v>
      </c>
      <c r="AK3085" s="1">
        <v>41813.333333333336</v>
      </c>
      <c r="AL3085" s="1">
        <v>41818.708333333336</v>
      </c>
      <c r="AM3085" s="1">
        <v>41822.333333333336</v>
      </c>
      <c r="AN3085" s="1">
        <v>41827.708333333336</v>
      </c>
      <c r="AP3085" t="s">
        <v>113</v>
      </c>
      <c r="AU3085" t="s">
        <v>7206</v>
      </c>
      <c r="AY3085" t="s">
        <v>106</v>
      </c>
      <c r="AZ3085">
        <v>0</v>
      </c>
      <c r="BA3085">
        <v>0</v>
      </c>
      <c r="BD3085" s="3">
        <v>41321.661805555559</v>
      </c>
      <c r="BE3085" s="3">
        <v>41321.690972222219</v>
      </c>
      <c r="BF3085" t="s">
        <v>115</v>
      </c>
      <c r="BG3085" t="s">
        <v>115</v>
      </c>
      <c r="BH3085">
        <v>8149</v>
      </c>
      <c r="BM3085">
        <v>43550</v>
      </c>
      <c r="BR3085" t="s">
        <v>116</v>
      </c>
      <c r="BS3085" t="s">
        <v>117</v>
      </c>
      <c r="BU3085">
        <v>1</v>
      </c>
      <c r="BV3085" t="s">
        <v>118</v>
      </c>
      <c r="BX3085" t="s">
        <v>119</v>
      </c>
      <c r="BY3085" t="s">
        <v>119</v>
      </c>
      <c r="BZ3085" t="s">
        <v>119</v>
      </c>
      <c r="CA3085">
        <v>1</v>
      </c>
      <c r="CC3085" t="s">
        <v>120</v>
      </c>
      <c r="CH3085">
        <v>540</v>
      </c>
      <c r="CI3085">
        <v>43210</v>
      </c>
      <c r="CJ3085" t="s">
        <v>106</v>
      </c>
      <c r="CK3085" t="s">
        <v>106</v>
      </c>
      <c r="CL3085">
        <v>55</v>
      </c>
      <c r="CM3085" t="s">
        <v>4802</v>
      </c>
      <c r="CO3085">
        <v>124888</v>
      </c>
      <c r="CQ3085">
        <v>0</v>
      </c>
      <c r="CR3085">
        <v>0</v>
      </c>
      <c r="CS3085">
        <v>0</v>
      </c>
      <c r="CY3085" t="s">
        <v>123</v>
      </c>
      <c r="CZ3085" t="s">
        <v>124</v>
      </c>
      <c r="DD3085" t="str" cm="1">
        <f t="array" ref="DD3085">TEXT(_xlfn.SEQUENCE(1, DATEDIF(AG3085, AH3085, "m") + 1, AG3085, 30), "YYYY-APMM")</f>
        <v>2014-AP06</v>
      </c>
      <c r="DN3085">
        <f t="shared" si="96"/>
        <v>180</v>
      </c>
      <c r="DO3085" t="str">
        <f t="shared" si="97"/>
        <v>LABOR- SUBCONTRACTOR</v>
      </c>
    </row>
    <row r="3086" spans="1:119" x14ac:dyDescent="0.35">
      <c r="A3086" t="s">
        <v>105</v>
      </c>
      <c r="B3086">
        <v>502371</v>
      </c>
      <c r="C3086">
        <v>6359</v>
      </c>
      <c r="D3086">
        <v>124893</v>
      </c>
      <c r="E3086">
        <v>13662</v>
      </c>
      <c r="F3086">
        <v>0</v>
      </c>
      <c r="G3086" t="s">
        <v>106</v>
      </c>
      <c r="H3086" t="s">
        <v>106</v>
      </c>
      <c r="I3086" t="s">
        <v>106</v>
      </c>
      <c r="J3086" t="s">
        <v>107</v>
      </c>
      <c r="K3086" t="s">
        <v>108</v>
      </c>
      <c r="L3086" t="s">
        <v>109</v>
      </c>
      <c r="M3086" t="s">
        <v>110</v>
      </c>
      <c r="N3086" t="s">
        <v>7207</v>
      </c>
      <c r="O3086" t="s">
        <v>4816</v>
      </c>
      <c r="P3086">
        <v>8178</v>
      </c>
      <c r="Q3086">
        <v>184</v>
      </c>
      <c r="R3086">
        <v>0</v>
      </c>
      <c r="S3086">
        <v>40</v>
      </c>
      <c r="T3086">
        <v>0</v>
      </c>
      <c r="U3086">
        <v>180</v>
      </c>
      <c r="V3086">
        <v>180</v>
      </c>
      <c r="W3086">
        <v>40</v>
      </c>
      <c r="X3086">
        <v>150</v>
      </c>
      <c r="Y3086">
        <v>0</v>
      </c>
      <c r="Z3086">
        <v>150</v>
      </c>
      <c r="AD3086" s="1">
        <v>41846.333333333336</v>
      </c>
      <c r="AE3086" s="1">
        <v>41850.708333333336</v>
      </c>
      <c r="AG3086" s="1">
        <v>41819.333333333336</v>
      </c>
      <c r="AH3086" s="1">
        <v>41823.708333333336</v>
      </c>
      <c r="AI3086" s="1">
        <v>41819.333333333336</v>
      </c>
      <c r="AJ3086" s="1">
        <v>41823.708333333336</v>
      </c>
      <c r="AK3086" s="1">
        <v>41819.333333333336</v>
      </c>
      <c r="AL3086" s="1">
        <v>41823.708333333336</v>
      </c>
      <c r="AM3086" s="1">
        <v>41846.333333333336</v>
      </c>
      <c r="AN3086" s="1">
        <v>41850.708333333336</v>
      </c>
      <c r="AP3086" t="s">
        <v>113</v>
      </c>
      <c r="AU3086" t="s">
        <v>7208</v>
      </c>
      <c r="AY3086" t="s">
        <v>106</v>
      </c>
      <c r="AZ3086">
        <v>0</v>
      </c>
      <c r="BA3086">
        <v>0</v>
      </c>
      <c r="BD3086" s="3">
        <v>41321.661805555559</v>
      </c>
      <c r="BE3086" s="3">
        <v>41321.690972222219</v>
      </c>
      <c r="BF3086" t="s">
        <v>115</v>
      </c>
      <c r="BG3086" t="s">
        <v>115</v>
      </c>
      <c r="BH3086">
        <v>8149</v>
      </c>
      <c r="BM3086">
        <v>43550</v>
      </c>
      <c r="BR3086" t="s">
        <v>116</v>
      </c>
      <c r="BS3086" t="s">
        <v>117</v>
      </c>
      <c r="BU3086">
        <v>1</v>
      </c>
      <c r="BV3086" t="s">
        <v>118</v>
      </c>
      <c r="BX3086" t="s">
        <v>119</v>
      </c>
      <c r="BY3086" t="s">
        <v>119</v>
      </c>
      <c r="BZ3086" t="s">
        <v>119</v>
      </c>
      <c r="CA3086">
        <v>1</v>
      </c>
      <c r="CC3086" t="s">
        <v>120</v>
      </c>
      <c r="CH3086">
        <v>540</v>
      </c>
      <c r="CI3086">
        <v>43210</v>
      </c>
      <c r="CJ3086" t="s">
        <v>106</v>
      </c>
      <c r="CK3086" t="s">
        <v>106</v>
      </c>
      <c r="CL3086">
        <v>55</v>
      </c>
      <c r="CM3086" t="s">
        <v>4802</v>
      </c>
      <c r="CO3086">
        <v>124888</v>
      </c>
      <c r="CQ3086">
        <v>0</v>
      </c>
      <c r="CR3086">
        <v>0</v>
      </c>
      <c r="CS3086">
        <v>0</v>
      </c>
      <c r="CY3086" t="s">
        <v>123</v>
      </c>
      <c r="CZ3086" t="s">
        <v>124</v>
      </c>
      <c r="DD3086" t="str" cm="1">
        <f t="array" ref="DD3086">TEXT(_xlfn.SEQUENCE(1, DATEDIF(AG3086, AH3086, "m") + 1, AG3086, 30), "YYYY-APMM")</f>
        <v>2014-AP06</v>
      </c>
      <c r="DN3086">
        <f t="shared" si="96"/>
        <v>180</v>
      </c>
      <c r="DO3086" t="str">
        <f t="shared" si="97"/>
        <v>LABOR- SUBCONTRACTOR</v>
      </c>
    </row>
    <row r="3087" spans="1:119" x14ac:dyDescent="0.35">
      <c r="A3087" t="s">
        <v>105</v>
      </c>
      <c r="B3087">
        <v>502372</v>
      </c>
      <c r="C3087">
        <v>6359</v>
      </c>
      <c r="D3087">
        <v>124893</v>
      </c>
      <c r="E3087">
        <v>13662</v>
      </c>
      <c r="F3087">
        <v>0</v>
      </c>
      <c r="G3087" t="s">
        <v>106</v>
      </c>
      <c r="H3087" t="s">
        <v>106</v>
      </c>
      <c r="I3087" t="s">
        <v>106</v>
      </c>
      <c r="J3087" t="s">
        <v>107</v>
      </c>
      <c r="K3087" t="s">
        <v>108</v>
      </c>
      <c r="L3087" t="s">
        <v>109</v>
      </c>
      <c r="M3087" t="s">
        <v>110</v>
      </c>
      <c r="N3087" t="s">
        <v>7209</v>
      </c>
      <c r="O3087" t="s">
        <v>4819</v>
      </c>
      <c r="P3087">
        <v>8178</v>
      </c>
      <c r="Q3087">
        <v>184</v>
      </c>
      <c r="R3087">
        <v>120</v>
      </c>
      <c r="S3087">
        <v>40</v>
      </c>
      <c r="T3087">
        <v>0</v>
      </c>
      <c r="U3087">
        <v>366</v>
      </c>
      <c r="V3087">
        <v>366</v>
      </c>
      <c r="W3087">
        <v>40</v>
      </c>
      <c r="X3087">
        <v>0</v>
      </c>
      <c r="Y3087">
        <v>0</v>
      </c>
      <c r="Z3087">
        <v>0</v>
      </c>
      <c r="AD3087" s="1">
        <v>41851.333333333336</v>
      </c>
      <c r="AE3087" s="1">
        <v>41860.708333333336</v>
      </c>
      <c r="AG3087" s="1">
        <v>41825.333333333336</v>
      </c>
      <c r="AH3087" s="1">
        <v>41829.708333333336</v>
      </c>
      <c r="AI3087" s="1">
        <v>41825.333333333336</v>
      </c>
      <c r="AJ3087" s="1">
        <v>41829.708333333336</v>
      </c>
      <c r="AK3087" s="1">
        <v>41825.333333333336</v>
      </c>
      <c r="AL3087" s="1">
        <v>41829.708333333336</v>
      </c>
      <c r="AM3087" s="1">
        <v>41851.333333333336</v>
      </c>
      <c r="AN3087" s="1">
        <v>41860.708333333336</v>
      </c>
      <c r="AP3087" t="s">
        <v>113</v>
      </c>
      <c r="AU3087" t="s">
        <v>7210</v>
      </c>
      <c r="AY3087" t="s">
        <v>106</v>
      </c>
      <c r="AZ3087">
        <v>0</v>
      </c>
      <c r="BA3087">
        <v>0</v>
      </c>
      <c r="BD3087" s="3">
        <v>41321.661805555559</v>
      </c>
      <c r="BE3087" s="3">
        <v>41321.690972222219</v>
      </c>
      <c r="BF3087" t="s">
        <v>115</v>
      </c>
      <c r="BG3087" t="s">
        <v>115</v>
      </c>
      <c r="BH3087">
        <v>8149</v>
      </c>
      <c r="BM3087">
        <v>43550</v>
      </c>
      <c r="BR3087" t="s">
        <v>116</v>
      </c>
      <c r="BS3087" t="s">
        <v>117</v>
      </c>
      <c r="BU3087">
        <v>1</v>
      </c>
      <c r="BV3087" t="s">
        <v>118</v>
      </c>
      <c r="BX3087" t="s">
        <v>119</v>
      </c>
      <c r="BY3087" t="s">
        <v>119</v>
      </c>
      <c r="BZ3087" t="s">
        <v>119</v>
      </c>
      <c r="CA3087">
        <v>1</v>
      </c>
      <c r="CC3087" t="s">
        <v>120</v>
      </c>
      <c r="CH3087">
        <v>540</v>
      </c>
      <c r="CI3087">
        <v>43210</v>
      </c>
      <c r="CJ3087" t="s">
        <v>106</v>
      </c>
      <c r="CK3087" t="s">
        <v>106</v>
      </c>
      <c r="CL3087">
        <v>55</v>
      </c>
      <c r="CM3087" t="s">
        <v>4802</v>
      </c>
      <c r="CO3087">
        <v>124888</v>
      </c>
      <c r="CQ3087">
        <v>0</v>
      </c>
      <c r="CR3087">
        <v>0</v>
      </c>
      <c r="CS3087">
        <v>0</v>
      </c>
      <c r="CY3087" t="s">
        <v>123</v>
      </c>
      <c r="CZ3087" t="s">
        <v>124</v>
      </c>
      <c r="DD3087" t="str" cm="1">
        <f t="array" ref="DD3087">TEXT(_xlfn.SEQUENCE(1, DATEDIF(AG3087, AH3087, "m") + 1, AG3087, 30), "YYYY-APMM")</f>
        <v>2014-AP07</v>
      </c>
      <c r="DN3087">
        <f t="shared" si="96"/>
        <v>366</v>
      </c>
      <c r="DO3087" t="str">
        <f t="shared" si="97"/>
        <v>LABOR- SUBCONTRACTOR</v>
      </c>
    </row>
    <row r="3088" spans="1:119" x14ac:dyDescent="0.35">
      <c r="A3088" t="s">
        <v>105</v>
      </c>
      <c r="B3088">
        <v>502373</v>
      </c>
      <c r="C3088">
        <v>6359</v>
      </c>
      <c r="D3088">
        <v>124894</v>
      </c>
      <c r="E3088">
        <v>13662</v>
      </c>
      <c r="F3088">
        <v>0</v>
      </c>
      <c r="G3088" t="s">
        <v>106</v>
      </c>
      <c r="H3088" t="s">
        <v>106</v>
      </c>
      <c r="I3088" t="s">
        <v>106</v>
      </c>
      <c r="J3088" t="s">
        <v>107</v>
      </c>
      <c r="K3088" t="s">
        <v>108</v>
      </c>
      <c r="L3088" t="s">
        <v>109</v>
      </c>
      <c r="M3088" t="s">
        <v>110</v>
      </c>
      <c r="N3088" t="s">
        <v>7211</v>
      </c>
      <c r="O3088" t="s">
        <v>4822</v>
      </c>
      <c r="P3088">
        <v>8165</v>
      </c>
      <c r="Q3088">
        <v>152</v>
      </c>
      <c r="R3088">
        <v>0</v>
      </c>
      <c r="S3088">
        <v>200</v>
      </c>
      <c r="T3088">
        <v>0</v>
      </c>
      <c r="U3088">
        <v>182</v>
      </c>
      <c r="V3088">
        <v>182</v>
      </c>
      <c r="W3088">
        <v>200</v>
      </c>
      <c r="X3088">
        <v>0</v>
      </c>
      <c r="Y3088">
        <v>0</v>
      </c>
      <c r="Z3088">
        <v>0</v>
      </c>
      <c r="AD3088" s="1">
        <v>41753.333333333336</v>
      </c>
      <c r="AE3088" s="1">
        <v>41781.708333333336</v>
      </c>
      <c r="AG3088" s="1">
        <v>41731.333333333336</v>
      </c>
      <c r="AH3088" s="1">
        <v>41759.708333333336</v>
      </c>
      <c r="AI3088" s="1">
        <v>41731.333333333336</v>
      </c>
      <c r="AJ3088" s="1">
        <v>41759.708333333336</v>
      </c>
      <c r="AK3088" s="1">
        <v>41731.333333333336</v>
      </c>
      <c r="AL3088" s="1">
        <v>41759.708333333336</v>
      </c>
      <c r="AM3088" s="1">
        <v>41753.333333333336</v>
      </c>
      <c r="AN3088" s="1">
        <v>41781.708333333336</v>
      </c>
      <c r="AP3088" t="s">
        <v>113</v>
      </c>
      <c r="AU3088" t="s">
        <v>7212</v>
      </c>
      <c r="AY3088" t="s">
        <v>106</v>
      </c>
      <c r="AZ3088">
        <v>0</v>
      </c>
      <c r="BA3088">
        <v>0</v>
      </c>
      <c r="BD3088" s="3">
        <v>41321.661805555559</v>
      </c>
      <c r="BE3088" s="3">
        <v>41321.690972222219</v>
      </c>
      <c r="BF3088" t="s">
        <v>115</v>
      </c>
      <c r="BG3088" t="s">
        <v>115</v>
      </c>
      <c r="BH3088">
        <v>8149</v>
      </c>
      <c r="BM3088">
        <v>43420</v>
      </c>
      <c r="BR3088" t="s">
        <v>3122</v>
      </c>
      <c r="BS3088" t="s">
        <v>3123</v>
      </c>
      <c r="BU3088">
        <v>1</v>
      </c>
      <c r="BV3088" t="s">
        <v>118</v>
      </c>
      <c r="BX3088" t="s">
        <v>119</v>
      </c>
      <c r="BY3088" t="s">
        <v>119</v>
      </c>
      <c r="BZ3088" t="s">
        <v>119</v>
      </c>
      <c r="CA3088">
        <v>1</v>
      </c>
      <c r="CC3088" t="s">
        <v>120</v>
      </c>
      <c r="CH3088">
        <v>540</v>
      </c>
      <c r="CI3088">
        <v>43200</v>
      </c>
      <c r="CJ3088" t="s">
        <v>106</v>
      </c>
      <c r="CK3088" t="s">
        <v>106</v>
      </c>
      <c r="CL3088">
        <v>50</v>
      </c>
      <c r="CM3088" t="s">
        <v>4824</v>
      </c>
      <c r="CO3088">
        <v>124888</v>
      </c>
      <c r="CQ3088">
        <v>0</v>
      </c>
      <c r="CR3088">
        <v>0</v>
      </c>
      <c r="CS3088">
        <v>0</v>
      </c>
      <c r="CY3088" t="s">
        <v>123</v>
      </c>
      <c r="CZ3088" t="s">
        <v>124</v>
      </c>
      <c r="DD3088" t="str" cm="1">
        <f t="array" ref="DD3088">TEXT(_xlfn.SEQUENCE(1, DATEDIF(AG3088, AH3088, "m") + 1, AG3088, 30), "YYYY-APMM")</f>
        <v>2014-AP04</v>
      </c>
      <c r="DN3088">
        <f t="shared" si="96"/>
        <v>182</v>
      </c>
      <c r="DO3088" t="str">
        <f t="shared" si="97"/>
        <v>STEEL FIXERS SK</v>
      </c>
    </row>
    <row r="3089" spans="1:119" x14ac:dyDescent="0.35">
      <c r="A3089" t="s">
        <v>105</v>
      </c>
      <c r="B3089">
        <v>502374</v>
      </c>
      <c r="C3089">
        <v>6359</v>
      </c>
      <c r="D3089">
        <v>124894</v>
      </c>
      <c r="E3089">
        <v>13662</v>
      </c>
      <c r="F3089">
        <v>0</v>
      </c>
      <c r="G3089" t="s">
        <v>106</v>
      </c>
      <c r="H3089" t="s">
        <v>106</v>
      </c>
      <c r="I3089" t="s">
        <v>106</v>
      </c>
      <c r="J3089" t="s">
        <v>107</v>
      </c>
      <c r="K3089" t="s">
        <v>108</v>
      </c>
      <c r="L3089" t="s">
        <v>109</v>
      </c>
      <c r="M3089" t="s">
        <v>110</v>
      </c>
      <c r="N3089" t="s">
        <v>7213</v>
      </c>
      <c r="O3089" t="s">
        <v>4826</v>
      </c>
      <c r="P3089">
        <v>8306</v>
      </c>
      <c r="Q3089">
        <v>152</v>
      </c>
      <c r="R3089">
        <v>8</v>
      </c>
      <c r="S3089">
        <v>200</v>
      </c>
      <c r="T3089">
        <v>0</v>
      </c>
      <c r="U3089">
        <v>14</v>
      </c>
      <c r="V3089">
        <v>14</v>
      </c>
      <c r="W3089">
        <v>200</v>
      </c>
      <c r="X3089">
        <v>0</v>
      </c>
      <c r="Y3089">
        <v>0</v>
      </c>
      <c r="Z3089">
        <v>0</v>
      </c>
      <c r="AD3089" s="1">
        <v>41770.333333333336</v>
      </c>
      <c r="AE3089" s="1">
        <v>41798.708333333336</v>
      </c>
      <c r="AG3089" s="1">
        <v>41748.333333333336</v>
      </c>
      <c r="AH3089" s="1">
        <v>41776.708333333336</v>
      </c>
      <c r="AI3089" s="1">
        <v>41748.333333333336</v>
      </c>
      <c r="AJ3089" s="1">
        <v>41776.708333333336</v>
      </c>
      <c r="AK3089" s="1">
        <v>41748.333333333336</v>
      </c>
      <c r="AL3089" s="1">
        <v>41776.708333333336</v>
      </c>
      <c r="AM3089" s="1">
        <v>41770.333333333336</v>
      </c>
      <c r="AN3089" s="1">
        <v>41798.708333333336</v>
      </c>
      <c r="AP3089" t="s">
        <v>113</v>
      </c>
      <c r="AU3089" t="s">
        <v>7214</v>
      </c>
      <c r="AY3089" t="s">
        <v>106</v>
      </c>
      <c r="AZ3089">
        <v>0</v>
      </c>
      <c r="BA3089">
        <v>0</v>
      </c>
      <c r="BD3089" s="3">
        <v>41321.661805555559</v>
      </c>
      <c r="BE3089" s="3">
        <v>41321.690972222219</v>
      </c>
      <c r="BF3089" t="s">
        <v>115</v>
      </c>
      <c r="BG3089" t="s">
        <v>115</v>
      </c>
      <c r="BH3089">
        <v>8149</v>
      </c>
      <c r="BM3089">
        <v>45950</v>
      </c>
      <c r="BR3089" t="s">
        <v>7215</v>
      </c>
      <c r="BS3089" t="s">
        <v>7216</v>
      </c>
      <c r="BU3089">
        <v>1</v>
      </c>
      <c r="BV3089" t="s">
        <v>118</v>
      </c>
      <c r="BX3089" t="s">
        <v>119</v>
      </c>
      <c r="BY3089" t="s">
        <v>119</v>
      </c>
      <c r="BZ3089" t="s">
        <v>119</v>
      </c>
      <c r="CA3089">
        <v>1</v>
      </c>
      <c r="CC3089" t="s">
        <v>120</v>
      </c>
      <c r="CH3089">
        <v>540</v>
      </c>
      <c r="CI3089">
        <v>43200</v>
      </c>
      <c r="CJ3089" t="s">
        <v>106</v>
      </c>
      <c r="CK3089" t="s">
        <v>106</v>
      </c>
      <c r="CL3089">
        <v>50</v>
      </c>
      <c r="CM3089" t="s">
        <v>4824</v>
      </c>
      <c r="CO3089">
        <v>124888</v>
      </c>
      <c r="CQ3089">
        <v>0</v>
      </c>
      <c r="CR3089">
        <v>0</v>
      </c>
      <c r="CS3089">
        <v>0</v>
      </c>
      <c r="CY3089" t="s">
        <v>123</v>
      </c>
      <c r="CZ3089" t="s">
        <v>124</v>
      </c>
      <c r="DD3089" t="str" cm="1">
        <f t="array" ref="DD3089">TEXT(_xlfn.SEQUENCE(1, DATEDIF(AG3089, AH3089, "m") + 1, AG3089, 30), "YYYY-APMM")</f>
        <v>2014-AP04</v>
      </c>
      <c r="DN3089">
        <f t="shared" si="96"/>
        <v>14</v>
      </c>
      <c r="DO3089" t="str">
        <f t="shared" si="97"/>
        <v>GATE ERECTOR SK</v>
      </c>
    </row>
    <row r="3090" spans="1:119" x14ac:dyDescent="0.35">
      <c r="A3090" t="s">
        <v>105</v>
      </c>
      <c r="B3090">
        <v>502375</v>
      </c>
      <c r="C3090">
        <v>6359</v>
      </c>
      <c r="D3090">
        <v>124895</v>
      </c>
      <c r="E3090">
        <v>13662</v>
      </c>
      <c r="F3090">
        <v>0</v>
      </c>
      <c r="G3090" t="s">
        <v>106</v>
      </c>
      <c r="H3090" t="s">
        <v>106</v>
      </c>
      <c r="I3090" t="s">
        <v>106</v>
      </c>
      <c r="J3090" t="s">
        <v>107</v>
      </c>
      <c r="K3090" t="s">
        <v>108</v>
      </c>
      <c r="L3090" t="s">
        <v>109</v>
      </c>
      <c r="M3090" t="s">
        <v>110</v>
      </c>
      <c r="N3090" t="s">
        <v>7217</v>
      </c>
      <c r="O3090" t="s">
        <v>4708</v>
      </c>
      <c r="P3090">
        <v>8177</v>
      </c>
      <c r="Q3090">
        <v>64</v>
      </c>
      <c r="R3090">
        <v>0</v>
      </c>
      <c r="S3090">
        <v>200</v>
      </c>
      <c r="T3090">
        <v>0</v>
      </c>
      <c r="U3090">
        <v>69</v>
      </c>
      <c r="V3090">
        <v>69</v>
      </c>
      <c r="W3090">
        <v>200</v>
      </c>
      <c r="X3090">
        <v>51</v>
      </c>
      <c r="Y3090">
        <v>0</v>
      </c>
      <c r="Z3090">
        <v>51</v>
      </c>
      <c r="AD3090" s="1">
        <v>41717.333333333336</v>
      </c>
      <c r="AE3090" s="1">
        <v>41745.708333333336</v>
      </c>
      <c r="AG3090" s="1">
        <v>41708.333333333336</v>
      </c>
      <c r="AH3090" s="1">
        <v>41736.708333333336</v>
      </c>
      <c r="AI3090" s="1">
        <v>41708.333333333336</v>
      </c>
      <c r="AJ3090" s="1">
        <v>41736.708333333336</v>
      </c>
      <c r="AK3090" s="1">
        <v>41708.333333333336</v>
      </c>
      <c r="AL3090" s="1">
        <v>41736.708333333336</v>
      </c>
      <c r="AM3090" s="1">
        <v>41717.333333333336</v>
      </c>
      <c r="AN3090" s="1">
        <v>41745.708333333336</v>
      </c>
      <c r="AP3090" t="s">
        <v>113</v>
      </c>
      <c r="AU3090" t="s">
        <v>7218</v>
      </c>
      <c r="AY3090" t="s">
        <v>106</v>
      </c>
      <c r="AZ3090">
        <v>0</v>
      </c>
      <c r="BA3090">
        <v>0</v>
      </c>
      <c r="BD3090" s="3">
        <v>41321.661805555559</v>
      </c>
      <c r="BE3090" s="3">
        <v>41321.690972222219</v>
      </c>
      <c r="BF3090" t="s">
        <v>115</v>
      </c>
      <c r="BG3090" t="s">
        <v>115</v>
      </c>
      <c r="BH3090">
        <v>8149</v>
      </c>
      <c r="BM3090">
        <v>43540</v>
      </c>
      <c r="BR3090" t="s">
        <v>1299</v>
      </c>
      <c r="BS3090" t="s">
        <v>1300</v>
      </c>
      <c r="BU3090">
        <v>1</v>
      </c>
      <c r="BV3090" t="s">
        <v>118</v>
      </c>
      <c r="BX3090" t="s">
        <v>119</v>
      </c>
      <c r="BY3090" t="s">
        <v>119</v>
      </c>
      <c r="BZ3090" t="s">
        <v>119</v>
      </c>
      <c r="CA3090">
        <v>1</v>
      </c>
      <c r="CC3090" t="s">
        <v>120</v>
      </c>
      <c r="CH3090">
        <v>540</v>
      </c>
      <c r="CI3090">
        <v>43170</v>
      </c>
      <c r="CJ3090" t="s">
        <v>106</v>
      </c>
      <c r="CK3090" t="s">
        <v>106</v>
      </c>
      <c r="CL3090">
        <v>35</v>
      </c>
      <c r="CM3090" t="s">
        <v>4710</v>
      </c>
      <c r="CO3090">
        <v>124888</v>
      </c>
      <c r="CQ3090">
        <v>0</v>
      </c>
      <c r="CR3090">
        <v>0</v>
      </c>
      <c r="CS3090">
        <v>0</v>
      </c>
      <c r="CY3090" t="s">
        <v>123</v>
      </c>
      <c r="CZ3090" t="s">
        <v>124</v>
      </c>
      <c r="DD3090" t="str" cm="1">
        <f t="array" ref="DD3090">TEXT(_xlfn.SEQUENCE(1, DATEDIF(AG3090, AH3090, "m") + 1, AG3090, 30), "YYYY-APMM")</f>
        <v>2014-AP03</v>
      </c>
      <c r="DN3090">
        <f t="shared" si="96"/>
        <v>69</v>
      </c>
      <c r="DO3090" t="str">
        <f t="shared" si="97"/>
        <v>LABOR - CIVIL</v>
      </c>
    </row>
    <row r="3091" spans="1:119" x14ac:dyDescent="0.35">
      <c r="A3091" t="s">
        <v>105</v>
      </c>
      <c r="B3091">
        <v>502376</v>
      </c>
      <c r="C3091">
        <v>6359</v>
      </c>
      <c r="D3091">
        <v>124895</v>
      </c>
      <c r="E3091">
        <v>13662</v>
      </c>
      <c r="F3091">
        <v>0</v>
      </c>
      <c r="G3091" t="s">
        <v>106</v>
      </c>
      <c r="H3091" t="s">
        <v>106</v>
      </c>
      <c r="I3091" t="s">
        <v>106</v>
      </c>
      <c r="J3091" t="s">
        <v>107</v>
      </c>
      <c r="K3091" t="s">
        <v>108</v>
      </c>
      <c r="L3091" t="s">
        <v>109</v>
      </c>
      <c r="M3091" t="s">
        <v>110</v>
      </c>
      <c r="N3091" t="s">
        <v>7219</v>
      </c>
      <c r="O3091" t="s">
        <v>4712</v>
      </c>
      <c r="P3091">
        <v>8178</v>
      </c>
      <c r="Q3091">
        <v>64</v>
      </c>
      <c r="R3091">
        <v>0</v>
      </c>
      <c r="S3091">
        <v>200</v>
      </c>
      <c r="T3091">
        <v>0</v>
      </c>
      <c r="U3091">
        <v>1181.5999999999999</v>
      </c>
      <c r="V3091">
        <v>1181.5999999999999</v>
      </c>
      <c r="W3091">
        <v>200</v>
      </c>
      <c r="X3091">
        <v>0</v>
      </c>
      <c r="Y3091">
        <v>0</v>
      </c>
      <c r="Z3091">
        <v>0</v>
      </c>
      <c r="AD3091" s="1">
        <v>41723.333333333336</v>
      </c>
      <c r="AE3091" s="1">
        <v>41751.708333333336</v>
      </c>
      <c r="AG3091" s="1">
        <v>41714.333333333336</v>
      </c>
      <c r="AH3091" s="1">
        <v>41742.708333333336</v>
      </c>
      <c r="AI3091" s="1">
        <v>41714.333333333336</v>
      </c>
      <c r="AJ3091" s="1">
        <v>41742.708333333336</v>
      </c>
      <c r="AK3091" s="1">
        <v>41714.333333333336</v>
      </c>
      <c r="AL3091" s="1">
        <v>41742.708333333336</v>
      </c>
      <c r="AM3091" s="1">
        <v>41723.333333333336</v>
      </c>
      <c r="AN3091" s="1">
        <v>41751.708333333336</v>
      </c>
      <c r="AP3091" t="s">
        <v>113</v>
      </c>
      <c r="AU3091" t="s">
        <v>7220</v>
      </c>
      <c r="AY3091" t="s">
        <v>106</v>
      </c>
      <c r="AZ3091">
        <v>0</v>
      </c>
      <c r="BA3091">
        <v>0</v>
      </c>
      <c r="BD3091" s="3">
        <v>41321.661805555559</v>
      </c>
      <c r="BE3091" s="3">
        <v>41328.377083333333</v>
      </c>
      <c r="BF3091" t="s">
        <v>115</v>
      </c>
      <c r="BG3091" t="s">
        <v>115</v>
      </c>
      <c r="BH3091">
        <v>8149</v>
      </c>
      <c r="BM3091">
        <v>43550</v>
      </c>
      <c r="BR3091" t="s">
        <v>116</v>
      </c>
      <c r="BS3091" t="s">
        <v>117</v>
      </c>
      <c r="BU3091">
        <v>1</v>
      </c>
      <c r="BV3091" t="s">
        <v>118</v>
      </c>
      <c r="BX3091" t="s">
        <v>119</v>
      </c>
      <c r="BY3091" t="s">
        <v>119</v>
      </c>
      <c r="BZ3091" t="s">
        <v>119</v>
      </c>
      <c r="CA3091">
        <v>1</v>
      </c>
      <c r="CC3091" t="s">
        <v>120</v>
      </c>
      <c r="CH3091">
        <v>540</v>
      </c>
      <c r="CI3091">
        <v>43170</v>
      </c>
      <c r="CJ3091" t="s">
        <v>106</v>
      </c>
      <c r="CK3091" t="s">
        <v>106</v>
      </c>
      <c r="CL3091">
        <v>35</v>
      </c>
      <c r="CM3091" t="s">
        <v>4710</v>
      </c>
      <c r="CO3091">
        <v>124888</v>
      </c>
      <c r="CQ3091">
        <v>0</v>
      </c>
      <c r="CR3091">
        <v>0</v>
      </c>
      <c r="CS3091">
        <v>0</v>
      </c>
      <c r="CY3091" t="s">
        <v>123</v>
      </c>
      <c r="CZ3091" t="s">
        <v>124</v>
      </c>
      <c r="DD3091" t="str" cm="1">
        <f t="array" ref="DD3091">TEXT(_xlfn.SEQUENCE(1, DATEDIF(AG3091, AH3091, "m") + 1, AG3091, 30), "YYYY-APMM")</f>
        <v>2014-AP03</v>
      </c>
      <c r="DN3091">
        <f t="shared" si="96"/>
        <v>1181.5999999999999</v>
      </c>
      <c r="DO3091" t="str">
        <f t="shared" si="97"/>
        <v>LABOR- SUBCONTRACTOR</v>
      </c>
    </row>
    <row r="3092" spans="1:119" x14ac:dyDescent="0.35">
      <c r="A3092" t="s">
        <v>105</v>
      </c>
      <c r="B3092">
        <v>502377</v>
      </c>
      <c r="C3092">
        <v>6359</v>
      </c>
      <c r="D3092">
        <v>124895</v>
      </c>
      <c r="E3092">
        <v>13662</v>
      </c>
      <c r="F3092">
        <v>0</v>
      </c>
      <c r="G3092" t="s">
        <v>106</v>
      </c>
      <c r="H3092" t="s">
        <v>106</v>
      </c>
      <c r="I3092" t="s">
        <v>106</v>
      </c>
      <c r="J3092" t="s">
        <v>107</v>
      </c>
      <c r="K3092" t="s">
        <v>108</v>
      </c>
      <c r="L3092" t="s">
        <v>109</v>
      </c>
      <c r="M3092" t="s">
        <v>110</v>
      </c>
      <c r="N3092" t="s">
        <v>7221</v>
      </c>
      <c r="O3092" t="s">
        <v>4715</v>
      </c>
      <c r="P3092">
        <v>8177</v>
      </c>
      <c r="Q3092">
        <v>64</v>
      </c>
      <c r="R3092">
        <v>0</v>
      </c>
      <c r="S3092">
        <v>200</v>
      </c>
      <c r="T3092">
        <v>0</v>
      </c>
      <c r="U3092">
        <v>594</v>
      </c>
      <c r="V3092">
        <v>594</v>
      </c>
      <c r="W3092">
        <v>200</v>
      </c>
      <c r="X3092">
        <v>0</v>
      </c>
      <c r="Y3092">
        <v>0</v>
      </c>
      <c r="Z3092">
        <v>0</v>
      </c>
      <c r="AD3092" s="1">
        <v>41723.333333333336</v>
      </c>
      <c r="AE3092" s="1">
        <v>41751.708333333336</v>
      </c>
      <c r="AG3092" s="1">
        <v>41714.333333333336</v>
      </c>
      <c r="AH3092" s="1">
        <v>41742.708333333336</v>
      </c>
      <c r="AI3092" s="1">
        <v>41714.333333333336</v>
      </c>
      <c r="AJ3092" s="1">
        <v>41742.708333333336</v>
      </c>
      <c r="AK3092" s="1">
        <v>41714.333333333336</v>
      </c>
      <c r="AL3092" s="1">
        <v>41742.708333333336</v>
      </c>
      <c r="AM3092" s="1">
        <v>41723.333333333336</v>
      </c>
      <c r="AN3092" s="1">
        <v>41751.708333333336</v>
      </c>
      <c r="AP3092" t="s">
        <v>113</v>
      </c>
      <c r="AU3092" t="e">
        <f>+T5kF2XHShC+Of0tlEey1Q</f>
        <v>#NAME?</v>
      </c>
      <c r="AY3092" t="s">
        <v>106</v>
      </c>
      <c r="AZ3092">
        <v>0</v>
      </c>
      <c r="BA3092">
        <v>0</v>
      </c>
      <c r="BD3092" s="3">
        <v>41321.661805555559</v>
      </c>
      <c r="BE3092" s="3">
        <v>41321.690972222219</v>
      </c>
      <c r="BF3092" t="s">
        <v>115</v>
      </c>
      <c r="BG3092" t="s">
        <v>115</v>
      </c>
      <c r="BH3092">
        <v>8149</v>
      </c>
      <c r="BM3092">
        <v>43540</v>
      </c>
      <c r="BR3092" t="s">
        <v>1299</v>
      </c>
      <c r="BS3092" t="s">
        <v>1300</v>
      </c>
      <c r="BU3092">
        <v>1</v>
      </c>
      <c r="BV3092" t="s">
        <v>118</v>
      </c>
      <c r="BX3092" t="s">
        <v>119</v>
      </c>
      <c r="BY3092" t="s">
        <v>119</v>
      </c>
      <c r="BZ3092" t="s">
        <v>119</v>
      </c>
      <c r="CA3092">
        <v>1</v>
      </c>
      <c r="CC3092" t="s">
        <v>120</v>
      </c>
      <c r="CH3092">
        <v>540</v>
      </c>
      <c r="CI3092">
        <v>43170</v>
      </c>
      <c r="CJ3092" t="s">
        <v>106</v>
      </c>
      <c r="CK3092" t="s">
        <v>106</v>
      </c>
      <c r="CL3092">
        <v>35</v>
      </c>
      <c r="CM3092" t="s">
        <v>4710</v>
      </c>
      <c r="CO3092">
        <v>124888</v>
      </c>
      <c r="CQ3092">
        <v>0</v>
      </c>
      <c r="CR3092">
        <v>0</v>
      </c>
      <c r="CS3092">
        <v>0</v>
      </c>
      <c r="CY3092" t="s">
        <v>123</v>
      </c>
      <c r="CZ3092" t="s">
        <v>124</v>
      </c>
      <c r="DD3092" t="str" cm="1">
        <f t="array" ref="DD3092">TEXT(_xlfn.SEQUENCE(1, DATEDIF(AG3092, AH3092, "m") + 1, AG3092, 30), "YYYY-APMM")</f>
        <v>2014-AP03</v>
      </c>
      <c r="DN3092">
        <f t="shared" si="96"/>
        <v>594</v>
      </c>
      <c r="DO3092" t="str">
        <f t="shared" si="97"/>
        <v>LABOR - CIVIL</v>
      </c>
    </row>
    <row r="3093" spans="1:119" x14ac:dyDescent="0.35">
      <c r="A3093" t="s">
        <v>105</v>
      </c>
      <c r="B3093">
        <v>502378</v>
      </c>
      <c r="C3093">
        <v>6359</v>
      </c>
      <c r="D3093">
        <v>124895</v>
      </c>
      <c r="E3093">
        <v>13662</v>
      </c>
      <c r="F3093">
        <v>0</v>
      </c>
      <c r="G3093" t="s">
        <v>106</v>
      </c>
      <c r="H3093" t="s">
        <v>106</v>
      </c>
      <c r="I3093" t="s">
        <v>106</v>
      </c>
      <c r="J3093" t="s">
        <v>107</v>
      </c>
      <c r="K3093" t="s">
        <v>108</v>
      </c>
      <c r="L3093" t="s">
        <v>109</v>
      </c>
      <c r="M3093" t="s">
        <v>110</v>
      </c>
      <c r="N3093" t="s">
        <v>7222</v>
      </c>
      <c r="O3093" t="s">
        <v>4718</v>
      </c>
      <c r="P3093">
        <v>8177</v>
      </c>
      <c r="Q3093">
        <v>64</v>
      </c>
      <c r="R3093">
        <v>0</v>
      </c>
      <c r="S3093">
        <v>200</v>
      </c>
      <c r="T3093">
        <v>0</v>
      </c>
      <c r="U3093">
        <v>61</v>
      </c>
      <c r="V3093">
        <v>61</v>
      </c>
      <c r="W3093">
        <v>200</v>
      </c>
      <c r="X3093">
        <v>55</v>
      </c>
      <c r="Y3093">
        <v>0</v>
      </c>
      <c r="Z3093">
        <v>55</v>
      </c>
      <c r="AD3093" s="1">
        <v>41729.333333333336</v>
      </c>
      <c r="AE3093" s="1">
        <v>41757.708333333336</v>
      </c>
      <c r="AG3093" s="1">
        <v>41720.333333333336</v>
      </c>
      <c r="AH3093" s="1">
        <v>41748.708333333336</v>
      </c>
      <c r="AI3093" s="1">
        <v>41720.333333333336</v>
      </c>
      <c r="AJ3093" s="1">
        <v>41748.708333333336</v>
      </c>
      <c r="AK3093" s="1">
        <v>41720.333333333336</v>
      </c>
      <c r="AL3093" s="1">
        <v>41748.708333333336</v>
      </c>
      <c r="AM3093" s="1">
        <v>41729.333333333336</v>
      </c>
      <c r="AN3093" s="1">
        <v>41757.708333333336</v>
      </c>
      <c r="AP3093" t="s">
        <v>113</v>
      </c>
      <c r="AU3093" t="s">
        <v>7223</v>
      </c>
      <c r="AY3093" t="s">
        <v>106</v>
      </c>
      <c r="AZ3093">
        <v>0</v>
      </c>
      <c r="BA3093">
        <v>0</v>
      </c>
      <c r="BD3093" s="3">
        <v>41321.661805555559</v>
      </c>
      <c r="BE3093" s="3">
        <v>41321.690972222219</v>
      </c>
      <c r="BF3093" t="s">
        <v>115</v>
      </c>
      <c r="BG3093" t="s">
        <v>115</v>
      </c>
      <c r="BH3093">
        <v>8149</v>
      </c>
      <c r="BM3093">
        <v>43540</v>
      </c>
      <c r="BR3093" t="s">
        <v>1299</v>
      </c>
      <c r="BS3093" t="s">
        <v>1300</v>
      </c>
      <c r="BU3093">
        <v>1</v>
      </c>
      <c r="BV3093" t="s">
        <v>118</v>
      </c>
      <c r="BX3093" t="s">
        <v>119</v>
      </c>
      <c r="BY3093" t="s">
        <v>119</v>
      </c>
      <c r="BZ3093" t="s">
        <v>119</v>
      </c>
      <c r="CA3093">
        <v>1</v>
      </c>
      <c r="CC3093" t="s">
        <v>120</v>
      </c>
      <c r="CH3093">
        <v>540</v>
      </c>
      <c r="CI3093">
        <v>43170</v>
      </c>
      <c r="CJ3093" t="s">
        <v>106</v>
      </c>
      <c r="CK3093" t="s">
        <v>106</v>
      </c>
      <c r="CL3093">
        <v>35</v>
      </c>
      <c r="CM3093" t="s">
        <v>4710</v>
      </c>
      <c r="CO3093">
        <v>124888</v>
      </c>
      <c r="CQ3093">
        <v>0</v>
      </c>
      <c r="CR3093">
        <v>0</v>
      </c>
      <c r="CS3093">
        <v>0</v>
      </c>
      <c r="CY3093" t="s">
        <v>123</v>
      </c>
      <c r="CZ3093" t="s">
        <v>124</v>
      </c>
      <c r="DD3093" t="str" cm="1">
        <f t="array" ref="DD3093">TEXT(_xlfn.SEQUENCE(1, DATEDIF(AG3093, AH3093, "m") + 1, AG3093, 30), "YYYY-APMM")</f>
        <v>2014-AP03</v>
      </c>
      <c r="DN3093">
        <f t="shared" si="96"/>
        <v>61</v>
      </c>
      <c r="DO3093" t="str">
        <f t="shared" si="97"/>
        <v>LABOR - CIVIL</v>
      </c>
    </row>
    <row r="3094" spans="1:119" x14ac:dyDescent="0.35">
      <c r="A3094" t="s">
        <v>105</v>
      </c>
      <c r="B3094">
        <v>502379</v>
      </c>
      <c r="C3094">
        <v>6359</v>
      </c>
      <c r="D3094">
        <v>124895</v>
      </c>
      <c r="E3094">
        <v>13662</v>
      </c>
      <c r="F3094">
        <v>0</v>
      </c>
      <c r="G3094" t="s">
        <v>106</v>
      </c>
      <c r="H3094" t="s">
        <v>106</v>
      </c>
      <c r="I3094" t="s">
        <v>106</v>
      </c>
      <c r="J3094" t="s">
        <v>107</v>
      </c>
      <c r="K3094" t="s">
        <v>108</v>
      </c>
      <c r="L3094" t="s">
        <v>109</v>
      </c>
      <c r="M3094" t="s">
        <v>110</v>
      </c>
      <c r="N3094" t="s">
        <v>7224</v>
      </c>
      <c r="O3094" t="s">
        <v>4721</v>
      </c>
      <c r="P3094">
        <v>8178</v>
      </c>
      <c r="Q3094">
        <v>448</v>
      </c>
      <c r="R3094">
        <v>160</v>
      </c>
      <c r="S3094">
        <v>200</v>
      </c>
      <c r="T3094">
        <v>0</v>
      </c>
      <c r="U3094">
        <v>198.8</v>
      </c>
      <c r="V3094">
        <v>198.8</v>
      </c>
      <c r="W3094">
        <v>200</v>
      </c>
      <c r="X3094">
        <v>0</v>
      </c>
      <c r="Y3094">
        <v>0</v>
      </c>
      <c r="Z3094">
        <v>0</v>
      </c>
      <c r="AD3094" s="1">
        <v>41797.333333333336</v>
      </c>
      <c r="AE3094" s="1">
        <v>41825.708333333336</v>
      </c>
      <c r="AG3094" s="1">
        <v>41731.333333333336</v>
      </c>
      <c r="AH3094" s="1">
        <v>41759.708333333336</v>
      </c>
      <c r="AI3094" s="1">
        <v>41731.333333333336</v>
      </c>
      <c r="AJ3094" s="1">
        <v>41759.708333333336</v>
      </c>
      <c r="AK3094" s="1">
        <v>41731.333333333336</v>
      </c>
      <c r="AL3094" s="1">
        <v>41759.708333333336</v>
      </c>
      <c r="AM3094" s="1">
        <v>41797.333333333336</v>
      </c>
      <c r="AN3094" s="1">
        <v>41825.708333333336</v>
      </c>
      <c r="AP3094" t="s">
        <v>113</v>
      </c>
      <c r="AU3094" t="s">
        <v>7225</v>
      </c>
      <c r="AY3094" t="s">
        <v>106</v>
      </c>
      <c r="AZ3094">
        <v>0</v>
      </c>
      <c r="BA3094">
        <v>0</v>
      </c>
      <c r="BD3094" s="3">
        <v>41321.661805555559</v>
      </c>
      <c r="BE3094" s="3">
        <v>41321.690972222219</v>
      </c>
      <c r="BF3094" t="s">
        <v>115</v>
      </c>
      <c r="BG3094" t="s">
        <v>115</v>
      </c>
      <c r="BH3094">
        <v>8149</v>
      </c>
      <c r="BM3094">
        <v>43550</v>
      </c>
      <c r="BR3094" t="s">
        <v>116</v>
      </c>
      <c r="BS3094" t="s">
        <v>117</v>
      </c>
      <c r="BU3094">
        <v>1</v>
      </c>
      <c r="BV3094" t="s">
        <v>118</v>
      </c>
      <c r="BX3094" t="s">
        <v>119</v>
      </c>
      <c r="BY3094" t="s">
        <v>119</v>
      </c>
      <c r="BZ3094" t="s">
        <v>119</v>
      </c>
      <c r="CA3094">
        <v>1</v>
      </c>
      <c r="CC3094" t="s">
        <v>120</v>
      </c>
      <c r="CH3094">
        <v>540</v>
      </c>
      <c r="CI3094">
        <v>43170</v>
      </c>
      <c r="CJ3094" t="s">
        <v>106</v>
      </c>
      <c r="CK3094" t="s">
        <v>106</v>
      </c>
      <c r="CL3094">
        <v>35</v>
      </c>
      <c r="CM3094" t="s">
        <v>4710</v>
      </c>
      <c r="CO3094">
        <v>124888</v>
      </c>
      <c r="CQ3094">
        <v>0</v>
      </c>
      <c r="CR3094">
        <v>0</v>
      </c>
      <c r="CS3094">
        <v>0</v>
      </c>
      <c r="CY3094" t="s">
        <v>123</v>
      </c>
      <c r="CZ3094" t="s">
        <v>124</v>
      </c>
      <c r="DD3094" t="str" cm="1">
        <f t="array" ref="DD3094">TEXT(_xlfn.SEQUENCE(1, DATEDIF(AG3094, AH3094, "m") + 1, AG3094, 30), "YYYY-APMM")</f>
        <v>2014-AP04</v>
      </c>
      <c r="DN3094">
        <f t="shared" si="96"/>
        <v>198.8</v>
      </c>
      <c r="DO3094" t="str">
        <f t="shared" si="97"/>
        <v>LABOR- SUBCONTRACTOR</v>
      </c>
    </row>
    <row r="3095" spans="1:119" x14ac:dyDescent="0.35">
      <c r="A3095" t="s">
        <v>105</v>
      </c>
      <c r="B3095">
        <v>502380</v>
      </c>
      <c r="C3095">
        <v>6359</v>
      </c>
      <c r="D3095">
        <v>124895</v>
      </c>
      <c r="E3095">
        <v>13662</v>
      </c>
      <c r="F3095">
        <v>0</v>
      </c>
      <c r="G3095" t="s">
        <v>106</v>
      </c>
      <c r="H3095" t="s">
        <v>106</v>
      </c>
      <c r="I3095" t="s">
        <v>106</v>
      </c>
      <c r="J3095" t="s">
        <v>107</v>
      </c>
      <c r="K3095" t="s">
        <v>108</v>
      </c>
      <c r="L3095" t="s">
        <v>109</v>
      </c>
      <c r="M3095" t="s">
        <v>110</v>
      </c>
      <c r="N3095" t="s">
        <v>7226</v>
      </c>
      <c r="O3095" t="s">
        <v>4724</v>
      </c>
      <c r="P3095">
        <v>8178</v>
      </c>
      <c r="Q3095">
        <v>288</v>
      </c>
      <c r="R3095">
        <v>224</v>
      </c>
      <c r="S3095">
        <v>200</v>
      </c>
      <c r="T3095">
        <v>0</v>
      </c>
      <c r="U3095">
        <v>482.8</v>
      </c>
      <c r="V3095">
        <v>482.8</v>
      </c>
      <c r="W3095">
        <v>200</v>
      </c>
      <c r="X3095">
        <v>0</v>
      </c>
      <c r="Y3095">
        <v>0</v>
      </c>
      <c r="Z3095">
        <v>0</v>
      </c>
      <c r="AD3095" s="1">
        <v>41805.333333333336</v>
      </c>
      <c r="AE3095" s="1">
        <v>41833.708333333336</v>
      </c>
      <c r="AG3095" s="1">
        <v>41763.333333333336</v>
      </c>
      <c r="AH3095" s="1">
        <v>41791.708333333336</v>
      </c>
      <c r="AI3095" s="1">
        <v>41763.333333333336</v>
      </c>
      <c r="AJ3095" s="1">
        <v>41791.708333333336</v>
      </c>
      <c r="AK3095" s="1">
        <v>41763.333333333336</v>
      </c>
      <c r="AL3095" s="1">
        <v>41791.708333333336</v>
      </c>
      <c r="AM3095" s="1">
        <v>41805.333333333336</v>
      </c>
      <c r="AN3095" s="1">
        <v>41833.708333333336</v>
      </c>
      <c r="AP3095" t="s">
        <v>113</v>
      </c>
      <c r="AU3095" t="s">
        <v>7227</v>
      </c>
      <c r="AY3095" t="s">
        <v>106</v>
      </c>
      <c r="AZ3095">
        <v>0</v>
      </c>
      <c r="BA3095">
        <v>0</v>
      </c>
      <c r="BD3095" s="3">
        <v>41321.661805555559</v>
      </c>
      <c r="BE3095" s="3">
        <v>41321.690972222219</v>
      </c>
      <c r="BF3095" t="s">
        <v>115</v>
      </c>
      <c r="BG3095" t="s">
        <v>115</v>
      </c>
      <c r="BH3095">
        <v>8149</v>
      </c>
      <c r="BM3095">
        <v>43550</v>
      </c>
      <c r="BR3095" t="s">
        <v>116</v>
      </c>
      <c r="BS3095" t="s">
        <v>117</v>
      </c>
      <c r="BU3095">
        <v>1</v>
      </c>
      <c r="BV3095" t="s">
        <v>118</v>
      </c>
      <c r="BX3095" t="s">
        <v>119</v>
      </c>
      <c r="BY3095" t="s">
        <v>119</v>
      </c>
      <c r="BZ3095" t="s">
        <v>119</v>
      </c>
      <c r="CA3095">
        <v>1</v>
      </c>
      <c r="CC3095" t="s">
        <v>120</v>
      </c>
      <c r="CH3095">
        <v>540</v>
      </c>
      <c r="CI3095">
        <v>43170</v>
      </c>
      <c r="CJ3095" t="s">
        <v>106</v>
      </c>
      <c r="CK3095" t="s">
        <v>106</v>
      </c>
      <c r="CL3095">
        <v>35</v>
      </c>
      <c r="CM3095" t="s">
        <v>4710</v>
      </c>
      <c r="CO3095">
        <v>124888</v>
      </c>
      <c r="CQ3095">
        <v>0</v>
      </c>
      <c r="CR3095">
        <v>0</v>
      </c>
      <c r="CS3095">
        <v>0</v>
      </c>
      <c r="CY3095" t="s">
        <v>123</v>
      </c>
      <c r="CZ3095" t="s">
        <v>124</v>
      </c>
      <c r="DD3095" t="str" cm="1">
        <f t="array" ref="DD3095">TEXT(_xlfn.SEQUENCE(1, DATEDIF(AG3095, AH3095, "m") + 1, AG3095, 30), "YYYY-APMM")</f>
        <v>2014-AP05</v>
      </c>
      <c r="DN3095">
        <f t="shared" si="96"/>
        <v>482.8</v>
      </c>
      <c r="DO3095" t="str">
        <f t="shared" si="97"/>
        <v>LABOR- SUBCONTRACTOR</v>
      </c>
    </row>
    <row r="3096" spans="1:119" x14ac:dyDescent="0.35">
      <c r="A3096" t="s">
        <v>105</v>
      </c>
      <c r="B3096">
        <v>502381</v>
      </c>
      <c r="C3096">
        <v>6359</v>
      </c>
      <c r="D3096">
        <v>124896</v>
      </c>
      <c r="E3096">
        <v>13662</v>
      </c>
      <c r="F3096">
        <v>0</v>
      </c>
      <c r="G3096" t="s">
        <v>106</v>
      </c>
      <c r="H3096" t="s">
        <v>106</v>
      </c>
      <c r="I3096" t="s">
        <v>106</v>
      </c>
      <c r="J3096" t="s">
        <v>107</v>
      </c>
      <c r="K3096" t="s">
        <v>108</v>
      </c>
      <c r="L3096" t="s">
        <v>109</v>
      </c>
      <c r="M3096" t="s">
        <v>110</v>
      </c>
      <c r="N3096" t="s">
        <v>7228</v>
      </c>
      <c r="O3096" t="s">
        <v>4769</v>
      </c>
      <c r="P3096">
        <v>8177</v>
      </c>
      <c r="Q3096">
        <v>64</v>
      </c>
      <c r="R3096">
        <v>0</v>
      </c>
      <c r="S3096">
        <v>200</v>
      </c>
      <c r="T3096">
        <v>0</v>
      </c>
      <c r="U3096">
        <v>437</v>
      </c>
      <c r="V3096">
        <v>437</v>
      </c>
      <c r="W3096">
        <v>200</v>
      </c>
      <c r="X3096">
        <v>251</v>
      </c>
      <c r="Y3096">
        <v>0</v>
      </c>
      <c r="Z3096">
        <v>251</v>
      </c>
      <c r="AD3096" s="1">
        <v>41689.333333333336</v>
      </c>
      <c r="AE3096" s="1">
        <v>41717.708333333336</v>
      </c>
      <c r="AG3096" s="1">
        <v>41679.333333333336</v>
      </c>
      <c r="AH3096" s="1">
        <v>41708.708333333336</v>
      </c>
      <c r="AI3096" s="1">
        <v>41679.333333333336</v>
      </c>
      <c r="AJ3096" s="1">
        <v>41708.708333333336</v>
      </c>
      <c r="AK3096" s="1">
        <v>41679.333333333336</v>
      </c>
      <c r="AL3096" s="1">
        <v>41708.708333333336</v>
      </c>
      <c r="AM3096" s="1">
        <v>41689.333333333336</v>
      </c>
      <c r="AN3096" s="1">
        <v>41717.708333333336</v>
      </c>
      <c r="AP3096" t="s">
        <v>113</v>
      </c>
      <c r="AU3096" t="s">
        <v>7229</v>
      </c>
      <c r="AY3096" t="s">
        <v>106</v>
      </c>
      <c r="AZ3096">
        <v>0</v>
      </c>
      <c r="BA3096">
        <v>0</v>
      </c>
      <c r="BD3096" s="3">
        <v>41321.661805555559</v>
      </c>
      <c r="BE3096" s="3">
        <v>41321.690972222219</v>
      </c>
      <c r="BF3096" t="s">
        <v>115</v>
      </c>
      <c r="BG3096" t="s">
        <v>115</v>
      </c>
      <c r="BH3096">
        <v>8149</v>
      </c>
      <c r="BM3096">
        <v>43540</v>
      </c>
      <c r="BR3096" t="s">
        <v>1299</v>
      </c>
      <c r="BS3096" t="s">
        <v>1300</v>
      </c>
      <c r="BU3096">
        <v>1</v>
      </c>
      <c r="BV3096" t="s">
        <v>118</v>
      </c>
      <c r="BX3096" t="s">
        <v>119</v>
      </c>
      <c r="BY3096" t="s">
        <v>119</v>
      </c>
      <c r="BZ3096" t="s">
        <v>119</v>
      </c>
      <c r="CA3096">
        <v>1</v>
      </c>
      <c r="CC3096" t="s">
        <v>120</v>
      </c>
      <c r="CH3096">
        <v>540</v>
      </c>
      <c r="CI3096">
        <v>43150</v>
      </c>
      <c r="CJ3096" t="s">
        <v>106</v>
      </c>
      <c r="CK3096" t="s">
        <v>106</v>
      </c>
      <c r="CL3096">
        <v>25</v>
      </c>
      <c r="CM3096" t="s">
        <v>4771</v>
      </c>
      <c r="CO3096">
        <v>124888</v>
      </c>
      <c r="CQ3096">
        <v>0</v>
      </c>
      <c r="CR3096">
        <v>0</v>
      </c>
      <c r="CS3096">
        <v>0</v>
      </c>
      <c r="CY3096" t="s">
        <v>123</v>
      </c>
      <c r="CZ3096" t="s">
        <v>124</v>
      </c>
      <c r="DD3096" t="str" cm="1">
        <f t="array" ref="DD3096:DE3096">TEXT(_xlfn.SEQUENCE(1, DATEDIF(AG3096, AH3096, "m") + 1, AG3096, 30), "YYYY-APMM")</f>
        <v>2014-AP02</v>
      </c>
      <c r="DE3096" t="str">
        <v>2014-AP03</v>
      </c>
      <c r="DN3096">
        <f t="shared" si="96"/>
        <v>218.5</v>
      </c>
      <c r="DO3096" t="str">
        <f t="shared" si="97"/>
        <v>LABOR - CIVIL</v>
      </c>
    </row>
    <row r="3097" spans="1:119" x14ac:dyDescent="0.35">
      <c r="A3097" t="s">
        <v>105</v>
      </c>
      <c r="B3097">
        <v>502382</v>
      </c>
      <c r="C3097">
        <v>6359</v>
      </c>
      <c r="D3097">
        <v>124896</v>
      </c>
      <c r="E3097">
        <v>13662</v>
      </c>
      <c r="F3097">
        <v>0</v>
      </c>
      <c r="G3097" t="s">
        <v>106</v>
      </c>
      <c r="H3097" t="s">
        <v>106</v>
      </c>
      <c r="I3097" t="s">
        <v>106</v>
      </c>
      <c r="J3097" t="s">
        <v>107</v>
      </c>
      <c r="K3097" t="s">
        <v>108</v>
      </c>
      <c r="L3097" t="s">
        <v>109</v>
      </c>
      <c r="M3097" t="s">
        <v>110</v>
      </c>
      <c r="N3097" t="s">
        <v>7230</v>
      </c>
      <c r="O3097" t="s">
        <v>4773</v>
      </c>
      <c r="P3097">
        <v>8178</v>
      </c>
      <c r="Q3097">
        <v>64</v>
      </c>
      <c r="R3097">
        <v>0</v>
      </c>
      <c r="S3097">
        <v>200</v>
      </c>
      <c r="T3097">
        <v>0</v>
      </c>
      <c r="U3097">
        <v>430.8</v>
      </c>
      <c r="V3097">
        <v>430.8</v>
      </c>
      <c r="W3097">
        <v>200</v>
      </c>
      <c r="X3097">
        <v>0</v>
      </c>
      <c r="Y3097">
        <v>0</v>
      </c>
      <c r="Z3097">
        <v>0</v>
      </c>
      <c r="AD3097" s="1">
        <v>41697.333333333336</v>
      </c>
      <c r="AE3097" s="1">
        <v>41725.708333333336</v>
      </c>
      <c r="AG3097" s="1">
        <v>41688.333333333336</v>
      </c>
      <c r="AH3097" s="1">
        <v>41716.708333333336</v>
      </c>
      <c r="AI3097" s="1">
        <v>41688.333333333336</v>
      </c>
      <c r="AJ3097" s="1">
        <v>41716.708333333336</v>
      </c>
      <c r="AK3097" s="1">
        <v>41688.333333333336</v>
      </c>
      <c r="AL3097" s="1">
        <v>41716.708333333336</v>
      </c>
      <c r="AM3097" s="1">
        <v>41697.333333333336</v>
      </c>
      <c r="AN3097" s="1">
        <v>41725.708333333336</v>
      </c>
      <c r="AP3097" t="s">
        <v>113</v>
      </c>
      <c r="AU3097" t="s">
        <v>7231</v>
      </c>
      <c r="AY3097" t="s">
        <v>106</v>
      </c>
      <c r="AZ3097">
        <v>0</v>
      </c>
      <c r="BA3097">
        <v>0</v>
      </c>
      <c r="BD3097" s="3">
        <v>41321.661805555559</v>
      </c>
      <c r="BE3097" s="3">
        <v>41321.690972222219</v>
      </c>
      <c r="BF3097" t="s">
        <v>115</v>
      </c>
      <c r="BG3097" t="s">
        <v>115</v>
      </c>
      <c r="BH3097">
        <v>8149</v>
      </c>
      <c r="BM3097">
        <v>43550</v>
      </c>
      <c r="BR3097" t="s">
        <v>116</v>
      </c>
      <c r="BS3097" t="s">
        <v>117</v>
      </c>
      <c r="BU3097">
        <v>1</v>
      </c>
      <c r="BV3097" t="s">
        <v>118</v>
      </c>
      <c r="BX3097" t="s">
        <v>119</v>
      </c>
      <c r="BY3097" t="s">
        <v>119</v>
      </c>
      <c r="BZ3097" t="s">
        <v>119</v>
      </c>
      <c r="CA3097">
        <v>1</v>
      </c>
      <c r="CC3097" t="s">
        <v>120</v>
      </c>
      <c r="CH3097">
        <v>540</v>
      </c>
      <c r="CI3097">
        <v>43150</v>
      </c>
      <c r="CJ3097" t="s">
        <v>106</v>
      </c>
      <c r="CK3097" t="s">
        <v>106</v>
      </c>
      <c r="CL3097">
        <v>25</v>
      </c>
      <c r="CM3097" t="s">
        <v>4771</v>
      </c>
      <c r="CO3097">
        <v>124888</v>
      </c>
      <c r="CQ3097">
        <v>0</v>
      </c>
      <c r="CR3097">
        <v>0</v>
      </c>
      <c r="CS3097">
        <v>0</v>
      </c>
      <c r="CY3097" t="s">
        <v>123</v>
      </c>
      <c r="CZ3097" t="s">
        <v>124</v>
      </c>
      <c r="DD3097" t="str" cm="1">
        <f t="array" ref="DD3097:DE3097">TEXT(_xlfn.SEQUENCE(1, DATEDIF(AG3097, AH3097, "m") + 1, AG3097, 30), "YYYY-APMM")</f>
        <v>2014-AP02</v>
      </c>
      <c r="DE3097" t="str">
        <v>2014-AP03</v>
      </c>
      <c r="DN3097">
        <f t="shared" si="96"/>
        <v>215.4</v>
      </c>
      <c r="DO3097" t="str">
        <f t="shared" si="97"/>
        <v>LABOR- SUBCONTRACTOR</v>
      </c>
    </row>
    <row r="3098" spans="1:119" x14ac:dyDescent="0.35">
      <c r="A3098" t="s">
        <v>105</v>
      </c>
      <c r="B3098">
        <v>502383</v>
      </c>
      <c r="C3098">
        <v>6359</v>
      </c>
      <c r="D3098">
        <v>124896</v>
      </c>
      <c r="E3098">
        <v>13662</v>
      </c>
      <c r="F3098">
        <v>0</v>
      </c>
      <c r="G3098" t="s">
        <v>106</v>
      </c>
      <c r="H3098" t="s">
        <v>106</v>
      </c>
      <c r="I3098" t="s">
        <v>106</v>
      </c>
      <c r="J3098" t="s">
        <v>107</v>
      </c>
      <c r="K3098" t="s">
        <v>108</v>
      </c>
      <c r="L3098" t="s">
        <v>109</v>
      </c>
      <c r="M3098" t="s">
        <v>110</v>
      </c>
      <c r="N3098" t="s">
        <v>7232</v>
      </c>
      <c r="O3098" t="s">
        <v>4776</v>
      </c>
      <c r="P3098">
        <v>8178</v>
      </c>
      <c r="Q3098">
        <v>64</v>
      </c>
      <c r="R3098">
        <v>0</v>
      </c>
      <c r="S3098">
        <v>200</v>
      </c>
      <c r="T3098">
        <v>0</v>
      </c>
      <c r="U3098">
        <v>220.8</v>
      </c>
      <c r="V3098">
        <v>220.8</v>
      </c>
      <c r="W3098">
        <v>200</v>
      </c>
      <c r="X3098">
        <v>0</v>
      </c>
      <c r="Y3098">
        <v>0</v>
      </c>
      <c r="Z3098">
        <v>0</v>
      </c>
      <c r="AD3098" s="1">
        <v>41703.333333333336</v>
      </c>
      <c r="AE3098" s="1">
        <v>41731.708333333336</v>
      </c>
      <c r="AG3098" s="1">
        <v>41694.333333333336</v>
      </c>
      <c r="AH3098" s="1">
        <v>41722.708333333336</v>
      </c>
      <c r="AI3098" s="1">
        <v>41694.333333333336</v>
      </c>
      <c r="AJ3098" s="1">
        <v>41722.708333333336</v>
      </c>
      <c r="AK3098" s="1">
        <v>41694.333333333336</v>
      </c>
      <c r="AL3098" s="1">
        <v>41722.708333333336</v>
      </c>
      <c r="AM3098" s="1">
        <v>41703.333333333336</v>
      </c>
      <c r="AN3098" s="1">
        <v>41731.708333333336</v>
      </c>
      <c r="AP3098" t="s">
        <v>113</v>
      </c>
      <c r="AU3098" t="s">
        <v>7233</v>
      </c>
      <c r="AY3098" t="s">
        <v>106</v>
      </c>
      <c r="AZ3098">
        <v>0</v>
      </c>
      <c r="BA3098">
        <v>0</v>
      </c>
      <c r="BD3098" s="3">
        <v>41321.661805555559</v>
      </c>
      <c r="BE3098" s="3">
        <v>41321.690972222219</v>
      </c>
      <c r="BF3098" t="s">
        <v>115</v>
      </c>
      <c r="BG3098" t="s">
        <v>115</v>
      </c>
      <c r="BH3098">
        <v>8149</v>
      </c>
      <c r="BM3098">
        <v>43550</v>
      </c>
      <c r="BR3098" t="s">
        <v>116</v>
      </c>
      <c r="BS3098" t="s">
        <v>117</v>
      </c>
      <c r="BU3098">
        <v>1</v>
      </c>
      <c r="BV3098" t="s">
        <v>118</v>
      </c>
      <c r="BX3098" t="s">
        <v>119</v>
      </c>
      <c r="BY3098" t="s">
        <v>119</v>
      </c>
      <c r="BZ3098" t="s">
        <v>119</v>
      </c>
      <c r="CA3098">
        <v>1</v>
      </c>
      <c r="CC3098" t="s">
        <v>120</v>
      </c>
      <c r="CH3098">
        <v>540</v>
      </c>
      <c r="CI3098">
        <v>43150</v>
      </c>
      <c r="CJ3098" t="s">
        <v>106</v>
      </c>
      <c r="CK3098" t="s">
        <v>106</v>
      </c>
      <c r="CL3098">
        <v>25</v>
      </c>
      <c r="CM3098" t="s">
        <v>4771</v>
      </c>
      <c r="CO3098">
        <v>124888</v>
      </c>
      <c r="CQ3098">
        <v>0</v>
      </c>
      <c r="CR3098">
        <v>0</v>
      </c>
      <c r="CS3098">
        <v>0</v>
      </c>
      <c r="CY3098" t="s">
        <v>123</v>
      </c>
      <c r="CZ3098" t="s">
        <v>124</v>
      </c>
      <c r="DD3098" t="str" cm="1">
        <f t="array" ref="DD3098:DE3098">TEXT(_xlfn.SEQUENCE(1, DATEDIF(AG3098, AH3098, "m") + 1, AG3098, 30), "YYYY-APMM")</f>
        <v>2014-AP02</v>
      </c>
      <c r="DE3098" t="str">
        <v>2014-AP03</v>
      </c>
      <c r="DN3098">
        <f t="shared" si="96"/>
        <v>110.4</v>
      </c>
      <c r="DO3098" t="str">
        <f t="shared" si="97"/>
        <v>LABOR- SUBCONTRACTOR</v>
      </c>
    </row>
    <row r="3099" spans="1:119" x14ac:dyDescent="0.35">
      <c r="A3099" t="s">
        <v>105</v>
      </c>
      <c r="B3099">
        <v>502384</v>
      </c>
      <c r="C3099">
        <v>6359</v>
      </c>
      <c r="D3099">
        <v>124896</v>
      </c>
      <c r="E3099">
        <v>13662</v>
      </c>
      <c r="F3099">
        <v>0</v>
      </c>
      <c r="G3099" t="s">
        <v>106</v>
      </c>
      <c r="H3099" t="s">
        <v>106</v>
      </c>
      <c r="I3099" t="s">
        <v>106</v>
      </c>
      <c r="J3099" t="s">
        <v>107</v>
      </c>
      <c r="K3099" t="s">
        <v>108</v>
      </c>
      <c r="L3099" t="s">
        <v>109</v>
      </c>
      <c r="M3099" t="s">
        <v>110</v>
      </c>
      <c r="N3099" t="s">
        <v>7234</v>
      </c>
      <c r="O3099" t="s">
        <v>4779</v>
      </c>
      <c r="P3099">
        <v>8177</v>
      </c>
      <c r="Q3099">
        <v>64</v>
      </c>
      <c r="R3099">
        <v>0</v>
      </c>
      <c r="S3099">
        <v>200</v>
      </c>
      <c r="T3099">
        <v>0</v>
      </c>
      <c r="U3099">
        <v>353</v>
      </c>
      <c r="V3099">
        <v>353</v>
      </c>
      <c r="W3099">
        <v>200</v>
      </c>
      <c r="X3099">
        <v>275</v>
      </c>
      <c r="Y3099">
        <v>0</v>
      </c>
      <c r="Z3099">
        <v>275</v>
      </c>
      <c r="AD3099" s="1">
        <v>41709.333333333336</v>
      </c>
      <c r="AE3099" s="1">
        <v>41737.708333333336</v>
      </c>
      <c r="AG3099" s="1">
        <v>41700.333333333336</v>
      </c>
      <c r="AH3099" s="1">
        <v>41728.708333333336</v>
      </c>
      <c r="AI3099" s="1">
        <v>41700.333333333336</v>
      </c>
      <c r="AJ3099" s="1">
        <v>41728.708333333336</v>
      </c>
      <c r="AK3099" s="1">
        <v>41700.333333333336</v>
      </c>
      <c r="AL3099" s="1">
        <v>41728.708333333336</v>
      </c>
      <c r="AM3099" s="1">
        <v>41709.333333333336</v>
      </c>
      <c r="AN3099" s="1">
        <v>41737.708333333336</v>
      </c>
      <c r="AP3099" t="s">
        <v>113</v>
      </c>
      <c r="AU3099" t="s">
        <v>7235</v>
      </c>
      <c r="AY3099" t="s">
        <v>106</v>
      </c>
      <c r="AZ3099">
        <v>0</v>
      </c>
      <c r="BA3099">
        <v>0</v>
      </c>
      <c r="BD3099" s="3">
        <v>41321.661805555559</v>
      </c>
      <c r="BE3099" s="3">
        <v>41321.690972222219</v>
      </c>
      <c r="BF3099" t="s">
        <v>115</v>
      </c>
      <c r="BG3099" t="s">
        <v>115</v>
      </c>
      <c r="BH3099">
        <v>8149</v>
      </c>
      <c r="BM3099">
        <v>43540</v>
      </c>
      <c r="BR3099" t="s">
        <v>1299</v>
      </c>
      <c r="BS3099" t="s">
        <v>1300</v>
      </c>
      <c r="BU3099">
        <v>1</v>
      </c>
      <c r="BV3099" t="s">
        <v>118</v>
      </c>
      <c r="BX3099" t="s">
        <v>119</v>
      </c>
      <c r="BY3099" t="s">
        <v>119</v>
      </c>
      <c r="BZ3099" t="s">
        <v>119</v>
      </c>
      <c r="CA3099">
        <v>1</v>
      </c>
      <c r="CC3099" t="s">
        <v>120</v>
      </c>
      <c r="CH3099">
        <v>540</v>
      </c>
      <c r="CI3099">
        <v>43150</v>
      </c>
      <c r="CJ3099" t="s">
        <v>106</v>
      </c>
      <c r="CK3099" t="s">
        <v>106</v>
      </c>
      <c r="CL3099">
        <v>25</v>
      </c>
      <c r="CM3099" t="s">
        <v>4771</v>
      </c>
      <c r="CO3099">
        <v>124888</v>
      </c>
      <c r="CQ3099">
        <v>0</v>
      </c>
      <c r="CR3099">
        <v>0</v>
      </c>
      <c r="CS3099">
        <v>0</v>
      </c>
      <c r="CY3099" t="s">
        <v>123</v>
      </c>
      <c r="CZ3099" t="s">
        <v>124</v>
      </c>
      <c r="DD3099" t="str" cm="1">
        <f t="array" ref="DD3099">TEXT(_xlfn.SEQUENCE(1, DATEDIF(AG3099, AH3099, "m") + 1, AG3099, 30), "YYYY-APMM")</f>
        <v>2014-AP03</v>
      </c>
      <c r="DN3099">
        <f t="shared" si="96"/>
        <v>353</v>
      </c>
      <c r="DO3099" t="str">
        <f t="shared" si="97"/>
        <v>LABOR - CIVIL</v>
      </c>
    </row>
    <row r="3100" spans="1:119" x14ac:dyDescent="0.35">
      <c r="A3100" t="s">
        <v>105</v>
      </c>
      <c r="B3100">
        <v>502385</v>
      </c>
      <c r="C3100">
        <v>6359</v>
      </c>
      <c r="D3100">
        <v>124896</v>
      </c>
      <c r="E3100">
        <v>13662</v>
      </c>
      <c r="F3100">
        <v>0</v>
      </c>
      <c r="G3100" t="s">
        <v>106</v>
      </c>
      <c r="H3100" t="s">
        <v>106</v>
      </c>
      <c r="I3100" t="s">
        <v>106</v>
      </c>
      <c r="J3100" t="s">
        <v>107</v>
      </c>
      <c r="K3100" t="s">
        <v>108</v>
      </c>
      <c r="L3100" t="s">
        <v>109</v>
      </c>
      <c r="M3100" t="s">
        <v>110</v>
      </c>
      <c r="N3100" t="s">
        <v>7236</v>
      </c>
      <c r="O3100" t="s">
        <v>4689</v>
      </c>
      <c r="P3100">
        <v>8165</v>
      </c>
      <c r="Q3100">
        <v>160</v>
      </c>
      <c r="R3100">
        <v>0</v>
      </c>
      <c r="S3100">
        <v>200</v>
      </c>
      <c r="T3100">
        <v>0</v>
      </c>
      <c r="U3100">
        <v>64</v>
      </c>
      <c r="V3100">
        <v>64</v>
      </c>
      <c r="W3100">
        <v>200</v>
      </c>
      <c r="X3100">
        <v>0</v>
      </c>
      <c r="Y3100">
        <v>0</v>
      </c>
      <c r="Z3100">
        <v>0</v>
      </c>
      <c r="AD3100" s="1">
        <v>41729.333333333336</v>
      </c>
      <c r="AE3100" s="1">
        <v>41757.708333333336</v>
      </c>
      <c r="AG3100" s="1">
        <v>41706.333333333336</v>
      </c>
      <c r="AH3100" s="1">
        <v>41734.708333333336</v>
      </c>
      <c r="AI3100" s="1">
        <v>41706.333333333336</v>
      </c>
      <c r="AJ3100" s="1">
        <v>41734.708333333336</v>
      </c>
      <c r="AK3100" s="1">
        <v>41706.333333333336</v>
      </c>
      <c r="AL3100" s="1">
        <v>41734.708333333336</v>
      </c>
      <c r="AM3100" s="1">
        <v>41729.333333333336</v>
      </c>
      <c r="AN3100" s="1">
        <v>41757.708333333336</v>
      </c>
      <c r="AP3100" t="s">
        <v>113</v>
      </c>
      <c r="AU3100" t="s">
        <v>7237</v>
      </c>
      <c r="AY3100" t="s">
        <v>106</v>
      </c>
      <c r="AZ3100">
        <v>0</v>
      </c>
      <c r="BA3100">
        <v>0</v>
      </c>
      <c r="BD3100" s="3">
        <v>41321.661805555559</v>
      </c>
      <c r="BE3100" s="3">
        <v>41321.690972222219</v>
      </c>
      <c r="BF3100" t="s">
        <v>115</v>
      </c>
      <c r="BG3100" t="s">
        <v>115</v>
      </c>
      <c r="BH3100">
        <v>8149</v>
      </c>
      <c r="BM3100">
        <v>43420</v>
      </c>
      <c r="BR3100" t="s">
        <v>3122</v>
      </c>
      <c r="BS3100" t="s">
        <v>3123</v>
      </c>
      <c r="BU3100">
        <v>1</v>
      </c>
      <c r="BV3100" t="s">
        <v>118</v>
      </c>
      <c r="BX3100" t="s">
        <v>119</v>
      </c>
      <c r="BY3100" t="s">
        <v>119</v>
      </c>
      <c r="BZ3100" t="s">
        <v>119</v>
      </c>
      <c r="CA3100">
        <v>1</v>
      </c>
      <c r="CC3100" t="s">
        <v>120</v>
      </c>
      <c r="CH3100">
        <v>540</v>
      </c>
      <c r="CI3100">
        <v>43150</v>
      </c>
      <c r="CJ3100" t="s">
        <v>106</v>
      </c>
      <c r="CK3100" t="s">
        <v>106</v>
      </c>
      <c r="CL3100">
        <v>25</v>
      </c>
      <c r="CM3100" t="s">
        <v>4771</v>
      </c>
      <c r="CO3100">
        <v>124888</v>
      </c>
      <c r="CQ3100">
        <v>0</v>
      </c>
      <c r="CR3100">
        <v>0</v>
      </c>
      <c r="CS3100">
        <v>0</v>
      </c>
      <c r="CY3100" t="s">
        <v>123</v>
      </c>
      <c r="CZ3100" t="s">
        <v>124</v>
      </c>
      <c r="DD3100" t="str" cm="1">
        <f t="array" ref="DD3100">TEXT(_xlfn.SEQUENCE(1, DATEDIF(AG3100, AH3100, "m") + 1, AG3100, 30), "YYYY-APMM")</f>
        <v>2014-AP03</v>
      </c>
      <c r="DN3100">
        <f t="shared" si="96"/>
        <v>64</v>
      </c>
      <c r="DO3100" t="str">
        <f t="shared" si="97"/>
        <v>STEEL FIXERS SK</v>
      </c>
    </row>
    <row r="3101" spans="1:119" x14ac:dyDescent="0.35">
      <c r="A3101" t="s">
        <v>105</v>
      </c>
      <c r="B3101">
        <v>502386</v>
      </c>
      <c r="C3101">
        <v>6359</v>
      </c>
      <c r="D3101">
        <v>124896</v>
      </c>
      <c r="E3101">
        <v>13662</v>
      </c>
      <c r="F3101">
        <v>0</v>
      </c>
      <c r="G3101" t="s">
        <v>106</v>
      </c>
      <c r="H3101" t="s">
        <v>106</v>
      </c>
      <c r="I3101" t="s">
        <v>106</v>
      </c>
      <c r="J3101" t="s">
        <v>107</v>
      </c>
      <c r="K3101" t="s">
        <v>108</v>
      </c>
      <c r="L3101" t="s">
        <v>109</v>
      </c>
      <c r="M3101" t="s">
        <v>110</v>
      </c>
      <c r="N3101" t="s">
        <v>7238</v>
      </c>
      <c r="O3101" t="s">
        <v>4784</v>
      </c>
      <c r="P3101">
        <v>8165</v>
      </c>
      <c r="Q3101">
        <v>160</v>
      </c>
      <c r="R3101">
        <v>96</v>
      </c>
      <c r="S3101">
        <v>200</v>
      </c>
      <c r="T3101">
        <v>0</v>
      </c>
      <c r="U3101">
        <v>64</v>
      </c>
      <c r="V3101">
        <v>64</v>
      </c>
      <c r="W3101">
        <v>200</v>
      </c>
      <c r="X3101">
        <v>0</v>
      </c>
      <c r="Y3101">
        <v>0</v>
      </c>
      <c r="Z3101">
        <v>0</v>
      </c>
      <c r="AD3101" s="1">
        <v>41735.333333333336</v>
      </c>
      <c r="AE3101" s="1">
        <v>41763.708333333336</v>
      </c>
      <c r="AG3101" s="1">
        <v>41711.333333333336</v>
      </c>
      <c r="AH3101" s="1">
        <v>41739.708333333336</v>
      </c>
      <c r="AI3101" s="1">
        <v>41711.333333333336</v>
      </c>
      <c r="AJ3101" s="1">
        <v>41739.708333333336</v>
      </c>
      <c r="AK3101" s="1">
        <v>41711.333333333336</v>
      </c>
      <c r="AL3101" s="1">
        <v>41739.708333333336</v>
      </c>
      <c r="AM3101" s="1">
        <v>41735.333333333336</v>
      </c>
      <c r="AN3101" s="1">
        <v>41763.708333333336</v>
      </c>
      <c r="AP3101" t="s">
        <v>113</v>
      </c>
      <c r="AU3101" t="s">
        <v>7239</v>
      </c>
      <c r="AY3101" t="s">
        <v>106</v>
      </c>
      <c r="AZ3101">
        <v>0</v>
      </c>
      <c r="BA3101">
        <v>0</v>
      </c>
      <c r="BD3101" s="3">
        <v>41321.661805555559</v>
      </c>
      <c r="BE3101" s="3">
        <v>41321.690972222219</v>
      </c>
      <c r="BF3101" t="s">
        <v>115</v>
      </c>
      <c r="BG3101" t="s">
        <v>115</v>
      </c>
      <c r="BH3101">
        <v>8149</v>
      </c>
      <c r="BM3101">
        <v>43420</v>
      </c>
      <c r="BR3101" t="s">
        <v>3122</v>
      </c>
      <c r="BS3101" t="s">
        <v>3123</v>
      </c>
      <c r="BU3101">
        <v>1</v>
      </c>
      <c r="BV3101" t="s">
        <v>118</v>
      </c>
      <c r="BX3101" t="s">
        <v>119</v>
      </c>
      <c r="BY3101" t="s">
        <v>119</v>
      </c>
      <c r="BZ3101" t="s">
        <v>119</v>
      </c>
      <c r="CA3101">
        <v>1</v>
      </c>
      <c r="CC3101" t="s">
        <v>120</v>
      </c>
      <c r="CH3101">
        <v>540</v>
      </c>
      <c r="CI3101">
        <v>43150</v>
      </c>
      <c r="CJ3101" t="s">
        <v>106</v>
      </c>
      <c r="CK3101" t="s">
        <v>106</v>
      </c>
      <c r="CL3101">
        <v>25</v>
      </c>
      <c r="CM3101" t="s">
        <v>4771</v>
      </c>
      <c r="CO3101">
        <v>124888</v>
      </c>
      <c r="CQ3101">
        <v>0</v>
      </c>
      <c r="CR3101">
        <v>0</v>
      </c>
      <c r="CS3101">
        <v>0</v>
      </c>
      <c r="CY3101" t="s">
        <v>123</v>
      </c>
      <c r="CZ3101" t="s">
        <v>124</v>
      </c>
      <c r="DD3101" t="str" cm="1">
        <f t="array" ref="DD3101">TEXT(_xlfn.SEQUENCE(1, DATEDIF(AG3101, AH3101, "m") + 1, AG3101, 30), "YYYY-APMM")</f>
        <v>2014-AP03</v>
      </c>
      <c r="DN3101">
        <f t="shared" si="96"/>
        <v>64</v>
      </c>
      <c r="DO3101" t="str">
        <f t="shared" si="97"/>
        <v>STEEL FIXERS SK</v>
      </c>
    </row>
    <row r="3102" spans="1:119" x14ac:dyDescent="0.35">
      <c r="A3102" t="s">
        <v>105</v>
      </c>
      <c r="B3102">
        <v>502387</v>
      </c>
      <c r="C3102">
        <v>6359</v>
      </c>
      <c r="D3102">
        <v>124897</v>
      </c>
      <c r="E3102">
        <v>13662</v>
      </c>
      <c r="F3102">
        <v>0</v>
      </c>
      <c r="G3102" t="s">
        <v>106</v>
      </c>
      <c r="H3102" t="s">
        <v>106</v>
      </c>
      <c r="I3102" t="s">
        <v>106</v>
      </c>
      <c r="J3102" t="s">
        <v>107</v>
      </c>
      <c r="K3102" t="s">
        <v>108</v>
      </c>
      <c r="L3102" t="s">
        <v>109</v>
      </c>
      <c r="M3102" t="s">
        <v>110</v>
      </c>
      <c r="N3102" t="s">
        <v>7240</v>
      </c>
      <c r="O3102" t="s">
        <v>4638</v>
      </c>
      <c r="P3102">
        <v>8167</v>
      </c>
      <c r="Q3102">
        <v>64</v>
      </c>
      <c r="R3102">
        <v>0</v>
      </c>
      <c r="S3102">
        <v>200</v>
      </c>
      <c r="T3102">
        <v>0</v>
      </c>
      <c r="U3102">
        <v>3479.2</v>
      </c>
      <c r="V3102">
        <v>3479.2</v>
      </c>
      <c r="W3102">
        <v>200</v>
      </c>
      <c r="X3102">
        <v>1000</v>
      </c>
      <c r="Y3102">
        <v>0</v>
      </c>
      <c r="Z3102">
        <v>1000</v>
      </c>
      <c r="AD3102" s="1">
        <v>41717.333333333336</v>
      </c>
      <c r="AE3102" s="1">
        <v>41745.708333333336</v>
      </c>
      <c r="AG3102" s="1">
        <v>41708.333333333336</v>
      </c>
      <c r="AH3102" s="1">
        <v>41736.708333333336</v>
      </c>
      <c r="AI3102" s="1">
        <v>41708.333333333336</v>
      </c>
      <c r="AJ3102" s="1">
        <v>41736.708333333336</v>
      </c>
      <c r="AK3102" s="1">
        <v>41708.333333333336</v>
      </c>
      <c r="AL3102" s="1">
        <v>41736.708333333336</v>
      </c>
      <c r="AM3102" s="1">
        <v>41717.333333333336</v>
      </c>
      <c r="AN3102" s="1">
        <v>41745.708333333336</v>
      </c>
      <c r="AP3102" t="s">
        <v>113</v>
      </c>
      <c r="AU3102" t="s">
        <v>7241</v>
      </c>
      <c r="AY3102" t="s">
        <v>106</v>
      </c>
      <c r="AZ3102">
        <v>0</v>
      </c>
      <c r="BA3102">
        <v>0</v>
      </c>
      <c r="BD3102" s="3">
        <v>41321.661805555559</v>
      </c>
      <c r="BE3102" s="3">
        <v>41328.377083333333</v>
      </c>
      <c r="BF3102" t="s">
        <v>115</v>
      </c>
      <c r="BG3102" t="s">
        <v>115</v>
      </c>
      <c r="BH3102">
        <v>8149</v>
      </c>
      <c r="BM3102">
        <v>43440</v>
      </c>
      <c r="BR3102" t="s">
        <v>3145</v>
      </c>
      <c r="BS3102" t="s">
        <v>3146</v>
      </c>
      <c r="BU3102">
        <v>1</v>
      </c>
      <c r="BV3102" t="s">
        <v>118</v>
      </c>
      <c r="BX3102" t="s">
        <v>119</v>
      </c>
      <c r="BY3102" t="s">
        <v>119</v>
      </c>
      <c r="BZ3102" t="s">
        <v>119</v>
      </c>
      <c r="CA3102">
        <v>1</v>
      </c>
      <c r="CC3102" t="s">
        <v>120</v>
      </c>
      <c r="CH3102">
        <v>540</v>
      </c>
      <c r="CI3102">
        <v>43160</v>
      </c>
      <c r="CJ3102" t="s">
        <v>106</v>
      </c>
      <c r="CK3102" t="s">
        <v>106</v>
      </c>
      <c r="CL3102">
        <v>30</v>
      </c>
      <c r="CM3102" t="s">
        <v>4640</v>
      </c>
      <c r="CO3102">
        <v>124888</v>
      </c>
      <c r="CQ3102">
        <v>0</v>
      </c>
      <c r="CR3102">
        <v>0</v>
      </c>
      <c r="CS3102">
        <v>0</v>
      </c>
      <c r="CY3102" t="s">
        <v>123</v>
      </c>
      <c r="CZ3102" t="s">
        <v>124</v>
      </c>
      <c r="DD3102" t="str" cm="1">
        <f t="array" ref="DD3102">TEXT(_xlfn.SEQUENCE(1, DATEDIF(AG3102, AH3102, "m") + 1, AG3102, 30), "YYYY-APMM")</f>
        <v>2014-AP03</v>
      </c>
      <c r="DN3102">
        <f t="shared" si="96"/>
        <v>3479.2</v>
      </c>
      <c r="DO3102" t="str">
        <f t="shared" si="97"/>
        <v>CONCRETE MASON SK</v>
      </c>
    </row>
    <row r="3103" spans="1:119" x14ac:dyDescent="0.35">
      <c r="A3103" t="s">
        <v>105</v>
      </c>
      <c r="B3103">
        <v>502388</v>
      </c>
      <c r="C3103">
        <v>6359</v>
      </c>
      <c r="D3103">
        <v>124897</v>
      </c>
      <c r="E3103">
        <v>13662</v>
      </c>
      <c r="F3103">
        <v>0</v>
      </c>
      <c r="G3103" t="s">
        <v>106</v>
      </c>
      <c r="H3103" t="s">
        <v>106</v>
      </c>
      <c r="I3103" t="s">
        <v>106</v>
      </c>
      <c r="J3103" t="s">
        <v>107</v>
      </c>
      <c r="K3103" t="s">
        <v>108</v>
      </c>
      <c r="L3103" t="s">
        <v>109</v>
      </c>
      <c r="M3103" t="s">
        <v>110</v>
      </c>
      <c r="N3103" t="s">
        <v>7242</v>
      </c>
      <c r="O3103" t="s">
        <v>4642</v>
      </c>
      <c r="P3103">
        <v>8178</v>
      </c>
      <c r="Q3103">
        <v>88</v>
      </c>
      <c r="R3103">
        <v>0</v>
      </c>
      <c r="S3103">
        <v>200</v>
      </c>
      <c r="T3103">
        <v>0</v>
      </c>
      <c r="U3103">
        <v>5566.4</v>
      </c>
      <c r="V3103">
        <v>5566.4</v>
      </c>
      <c r="W3103">
        <v>200</v>
      </c>
      <c r="X3103">
        <v>0</v>
      </c>
      <c r="Y3103">
        <v>0</v>
      </c>
      <c r="Z3103">
        <v>0</v>
      </c>
      <c r="AD3103" s="1">
        <v>41727.333333333336</v>
      </c>
      <c r="AE3103" s="1">
        <v>41755.708333333336</v>
      </c>
      <c r="AG3103" s="1">
        <v>41714.333333333336</v>
      </c>
      <c r="AH3103" s="1">
        <v>41742.708333333336</v>
      </c>
      <c r="AI3103" s="1">
        <v>41714.333333333336</v>
      </c>
      <c r="AJ3103" s="1">
        <v>41742.708333333336</v>
      </c>
      <c r="AK3103" s="1">
        <v>41714.333333333336</v>
      </c>
      <c r="AL3103" s="1">
        <v>41742.708333333336</v>
      </c>
      <c r="AM3103" s="1">
        <v>41727.333333333336</v>
      </c>
      <c r="AN3103" s="1">
        <v>41755.708333333336</v>
      </c>
      <c r="AP3103" t="s">
        <v>113</v>
      </c>
      <c r="AU3103" t="s">
        <v>7243</v>
      </c>
      <c r="AY3103" t="s">
        <v>106</v>
      </c>
      <c r="AZ3103">
        <v>0</v>
      </c>
      <c r="BA3103">
        <v>0</v>
      </c>
      <c r="BD3103" s="3">
        <v>41321.661805555559</v>
      </c>
      <c r="BE3103" s="3">
        <v>41321.690972222219</v>
      </c>
      <c r="BF3103" t="s">
        <v>115</v>
      </c>
      <c r="BG3103" t="s">
        <v>115</v>
      </c>
      <c r="BH3103">
        <v>8149</v>
      </c>
      <c r="BM3103">
        <v>43550</v>
      </c>
      <c r="BR3103" t="s">
        <v>116</v>
      </c>
      <c r="BS3103" t="s">
        <v>117</v>
      </c>
      <c r="BU3103">
        <v>1</v>
      </c>
      <c r="BV3103" t="s">
        <v>118</v>
      </c>
      <c r="BX3103" t="s">
        <v>119</v>
      </c>
      <c r="BY3103" t="s">
        <v>119</v>
      </c>
      <c r="BZ3103" t="s">
        <v>119</v>
      </c>
      <c r="CA3103">
        <v>1</v>
      </c>
      <c r="CC3103" t="s">
        <v>120</v>
      </c>
      <c r="CH3103">
        <v>540</v>
      </c>
      <c r="CI3103">
        <v>43160</v>
      </c>
      <c r="CJ3103" t="s">
        <v>106</v>
      </c>
      <c r="CK3103" t="s">
        <v>106</v>
      </c>
      <c r="CL3103">
        <v>30</v>
      </c>
      <c r="CM3103" t="s">
        <v>4640</v>
      </c>
      <c r="CO3103">
        <v>124888</v>
      </c>
      <c r="CQ3103">
        <v>0</v>
      </c>
      <c r="CR3103">
        <v>0</v>
      </c>
      <c r="CS3103">
        <v>0</v>
      </c>
      <c r="CY3103" t="s">
        <v>123</v>
      </c>
      <c r="CZ3103" t="s">
        <v>124</v>
      </c>
      <c r="DD3103" t="str" cm="1">
        <f t="array" ref="DD3103">TEXT(_xlfn.SEQUENCE(1, DATEDIF(AG3103, AH3103, "m") + 1, AG3103, 30), "YYYY-APMM")</f>
        <v>2014-AP03</v>
      </c>
      <c r="DN3103">
        <f t="shared" si="96"/>
        <v>5566.4</v>
      </c>
      <c r="DO3103" t="str">
        <f t="shared" si="97"/>
        <v>LABOR- SUBCONTRACTOR</v>
      </c>
    </row>
    <row r="3104" spans="1:119" x14ac:dyDescent="0.35">
      <c r="A3104" t="s">
        <v>105</v>
      </c>
      <c r="B3104">
        <v>502389</v>
      </c>
      <c r="C3104">
        <v>6359</v>
      </c>
      <c r="D3104">
        <v>124897</v>
      </c>
      <c r="E3104">
        <v>13662</v>
      </c>
      <c r="F3104">
        <v>0</v>
      </c>
      <c r="G3104" t="s">
        <v>106</v>
      </c>
      <c r="H3104" t="s">
        <v>106</v>
      </c>
      <c r="I3104" t="s">
        <v>106</v>
      </c>
      <c r="J3104" t="s">
        <v>107</v>
      </c>
      <c r="K3104" t="s">
        <v>108</v>
      </c>
      <c r="L3104" t="s">
        <v>109</v>
      </c>
      <c r="M3104" t="s">
        <v>110</v>
      </c>
      <c r="N3104" t="s">
        <v>7244</v>
      </c>
      <c r="O3104" t="s">
        <v>4645</v>
      </c>
      <c r="P3104">
        <v>8177</v>
      </c>
      <c r="Q3104">
        <v>88</v>
      </c>
      <c r="R3104">
        <v>0</v>
      </c>
      <c r="S3104">
        <v>200</v>
      </c>
      <c r="T3104">
        <v>0</v>
      </c>
      <c r="U3104">
        <v>1898</v>
      </c>
      <c r="V3104">
        <v>1898</v>
      </c>
      <c r="W3104">
        <v>200</v>
      </c>
      <c r="X3104">
        <v>1100</v>
      </c>
      <c r="Y3104">
        <v>0</v>
      </c>
      <c r="Z3104">
        <v>1100</v>
      </c>
      <c r="AD3104" s="1">
        <v>41735.333333333336</v>
      </c>
      <c r="AE3104" s="1">
        <v>41763.708333333336</v>
      </c>
      <c r="AG3104" s="1">
        <v>41722.333333333336</v>
      </c>
      <c r="AH3104" s="1">
        <v>41750.708333333336</v>
      </c>
      <c r="AI3104" s="1">
        <v>41722.333333333336</v>
      </c>
      <c r="AJ3104" s="1">
        <v>41750.708333333336</v>
      </c>
      <c r="AK3104" s="1">
        <v>41722.333333333336</v>
      </c>
      <c r="AL3104" s="1">
        <v>41750.708333333336</v>
      </c>
      <c r="AM3104" s="1">
        <v>41735.333333333336</v>
      </c>
      <c r="AN3104" s="1">
        <v>41763.708333333336</v>
      </c>
      <c r="AP3104" t="s">
        <v>113</v>
      </c>
      <c r="AU3104" t="s">
        <v>7245</v>
      </c>
      <c r="AY3104" t="s">
        <v>106</v>
      </c>
      <c r="AZ3104">
        <v>0</v>
      </c>
      <c r="BA3104">
        <v>0</v>
      </c>
      <c r="BD3104" s="3">
        <v>41321.661805555559</v>
      </c>
      <c r="BE3104" s="3">
        <v>41321.690972222219</v>
      </c>
      <c r="BF3104" t="s">
        <v>115</v>
      </c>
      <c r="BG3104" t="s">
        <v>115</v>
      </c>
      <c r="BH3104">
        <v>8149</v>
      </c>
      <c r="BM3104">
        <v>43540</v>
      </c>
      <c r="BR3104" t="s">
        <v>1299</v>
      </c>
      <c r="BS3104" t="s">
        <v>1300</v>
      </c>
      <c r="BU3104">
        <v>1</v>
      </c>
      <c r="BV3104" t="s">
        <v>118</v>
      </c>
      <c r="BX3104" t="s">
        <v>119</v>
      </c>
      <c r="BY3104" t="s">
        <v>119</v>
      </c>
      <c r="BZ3104" t="s">
        <v>119</v>
      </c>
      <c r="CA3104">
        <v>1</v>
      </c>
      <c r="CC3104" t="s">
        <v>120</v>
      </c>
      <c r="CH3104">
        <v>540</v>
      </c>
      <c r="CI3104">
        <v>43160</v>
      </c>
      <c r="CJ3104" t="s">
        <v>106</v>
      </c>
      <c r="CK3104" t="s">
        <v>106</v>
      </c>
      <c r="CL3104">
        <v>30</v>
      </c>
      <c r="CM3104" t="s">
        <v>4640</v>
      </c>
      <c r="CO3104">
        <v>124888</v>
      </c>
      <c r="CQ3104">
        <v>0</v>
      </c>
      <c r="CR3104">
        <v>0</v>
      </c>
      <c r="CS3104">
        <v>0</v>
      </c>
      <c r="CY3104" t="s">
        <v>123</v>
      </c>
      <c r="CZ3104" t="s">
        <v>124</v>
      </c>
      <c r="DD3104" t="str" cm="1">
        <f t="array" ref="DD3104">TEXT(_xlfn.SEQUENCE(1, DATEDIF(AG3104, AH3104, "m") + 1, AG3104, 30), "YYYY-APMM")</f>
        <v>2014-AP03</v>
      </c>
      <c r="DN3104">
        <f t="shared" si="96"/>
        <v>1898</v>
      </c>
      <c r="DO3104" t="str">
        <f t="shared" si="97"/>
        <v>LABOR - CIVIL</v>
      </c>
    </row>
    <row r="3105" spans="1:119" x14ac:dyDescent="0.35">
      <c r="A3105" t="s">
        <v>105</v>
      </c>
      <c r="B3105">
        <v>502390</v>
      </c>
      <c r="C3105">
        <v>6359</v>
      </c>
      <c r="D3105">
        <v>124897</v>
      </c>
      <c r="E3105">
        <v>13662</v>
      </c>
      <c r="F3105">
        <v>0</v>
      </c>
      <c r="G3105" t="s">
        <v>106</v>
      </c>
      <c r="H3105" t="s">
        <v>106</v>
      </c>
      <c r="I3105" t="s">
        <v>106</v>
      </c>
      <c r="J3105" t="s">
        <v>107</v>
      </c>
      <c r="K3105" t="s">
        <v>108</v>
      </c>
      <c r="L3105" t="s">
        <v>109</v>
      </c>
      <c r="M3105" t="s">
        <v>110</v>
      </c>
      <c r="N3105" t="s">
        <v>7246</v>
      </c>
      <c r="O3105" t="s">
        <v>4648</v>
      </c>
      <c r="P3105">
        <v>8165</v>
      </c>
      <c r="Q3105">
        <v>288</v>
      </c>
      <c r="R3105">
        <v>0</v>
      </c>
      <c r="S3105">
        <v>200</v>
      </c>
      <c r="T3105">
        <v>0</v>
      </c>
      <c r="U3105">
        <v>508</v>
      </c>
      <c r="V3105">
        <v>508</v>
      </c>
      <c r="W3105">
        <v>200</v>
      </c>
      <c r="X3105">
        <v>0</v>
      </c>
      <c r="Y3105">
        <v>0</v>
      </c>
      <c r="Z3105">
        <v>0</v>
      </c>
      <c r="AD3105" s="1">
        <v>41776.333333333336</v>
      </c>
      <c r="AE3105" s="1">
        <v>41804.708333333336</v>
      </c>
      <c r="AG3105" s="1">
        <v>41734.333333333336</v>
      </c>
      <c r="AH3105" s="1">
        <v>41762.708333333336</v>
      </c>
      <c r="AI3105" s="1">
        <v>41734.333333333336</v>
      </c>
      <c r="AJ3105" s="1">
        <v>41762.708333333336</v>
      </c>
      <c r="AK3105" s="1">
        <v>41734.333333333336</v>
      </c>
      <c r="AL3105" s="1">
        <v>41762.708333333336</v>
      </c>
      <c r="AM3105" s="1">
        <v>41776.333333333336</v>
      </c>
      <c r="AN3105" s="1">
        <v>41804.708333333336</v>
      </c>
      <c r="AP3105" t="s">
        <v>113</v>
      </c>
      <c r="AU3105" t="s">
        <v>7247</v>
      </c>
      <c r="AY3105" t="s">
        <v>106</v>
      </c>
      <c r="AZ3105">
        <v>0</v>
      </c>
      <c r="BA3105">
        <v>0</v>
      </c>
      <c r="BD3105" s="3">
        <v>41321.661805555559</v>
      </c>
      <c r="BE3105" s="3">
        <v>41321.690972222219</v>
      </c>
      <c r="BF3105" t="s">
        <v>115</v>
      </c>
      <c r="BG3105" t="s">
        <v>115</v>
      </c>
      <c r="BH3105">
        <v>8149</v>
      </c>
      <c r="BM3105">
        <v>43420</v>
      </c>
      <c r="BR3105" t="s">
        <v>3122</v>
      </c>
      <c r="BS3105" t="s">
        <v>3123</v>
      </c>
      <c r="BU3105">
        <v>1</v>
      </c>
      <c r="BV3105" t="s">
        <v>118</v>
      </c>
      <c r="BX3105" t="s">
        <v>119</v>
      </c>
      <c r="BY3105" t="s">
        <v>119</v>
      </c>
      <c r="BZ3105" t="s">
        <v>119</v>
      </c>
      <c r="CA3105">
        <v>1</v>
      </c>
      <c r="CC3105" t="s">
        <v>120</v>
      </c>
      <c r="CH3105">
        <v>540</v>
      </c>
      <c r="CI3105">
        <v>43160</v>
      </c>
      <c r="CJ3105" t="s">
        <v>106</v>
      </c>
      <c r="CK3105" t="s">
        <v>106</v>
      </c>
      <c r="CL3105">
        <v>30</v>
      </c>
      <c r="CM3105" t="s">
        <v>4640</v>
      </c>
      <c r="CO3105">
        <v>124888</v>
      </c>
      <c r="CQ3105">
        <v>0</v>
      </c>
      <c r="CR3105">
        <v>0</v>
      </c>
      <c r="CS3105">
        <v>0</v>
      </c>
      <c r="CY3105" t="s">
        <v>123</v>
      </c>
      <c r="CZ3105" t="s">
        <v>124</v>
      </c>
      <c r="DD3105" t="str" cm="1">
        <f t="array" ref="DD3105">TEXT(_xlfn.SEQUENCE(1, DATEDIF(AG3105, AH3105, "m") + 1, AG3105, 30), "YYYY-APMM")</f>
        <v>2014-AP04</v>
      </c>
      <c r="DN3105">
        <f t="shared" si="96"/>
        <v>508</v>
      </c>
      <c r="DO3105" t="str">
        <f t="shared" si="97"/>
        <v>STEEL FIXERS SK</v>
      </c>
    </row>
    <row r="3106" spans="1:119" x14ac:dyDescent="0.35">
      <c r="A3106" t="s">
        <v>105</v>
      </c>
      <c r="B3106">
        <v>502391</v>
      </c>
      <c r="C3106">
        <v>6359</v>
      </c>
      <c r="D3106">
        <v>124898</v>
      </c>
      <c r="E3106">
        <v>13662</v>
      </c>
      <c r="F3106">
        <v>0</v>
      </c>
      <c r="G3106" t="s">
        <v>106</v>
      </c>
      <c r="H3106" t="s">
        <v>106</v>
      </c>
      <c r="I3106" t="s">
        <v>106</v>
      </c>
      <c r="J3106" t="s">
        <v>107</v>
      </c>
      <c r="K3106" t="s">
        <v>108</v>
      </c>
      <c r="L3106" t="s">
        <v>109</v>
      </c>
      <c r="M3106" t="s">
        <v>110</v>
      </c>
      <c r="N3106" t="s">
        <v>7248</v>
      </c>
      <c r="O3106" t="s">
        <v>4904</v>
      </c>
      <c r="P3106">
        <v>8177</v>
      </c>
      <c r="Q3106">
        <v>144</v>
      </c>
      <c r="R3106">
        <v>0</v>
      </c>
      <c r="S3106">
        <v>200</v>
      </c>
      <c r="T3106">
        <v>0</v>
      </c>
      <c r="U3106">
        <v>81</v>
      </c>
      <c r="V3106">
        <v>81</v>
      </c>
      <c r="W3106">
        <v>200</v>
      </c>
      <c r="X3106">
        <v>51</v>
      </c>
      <c r="Y3106">
        <v>0</v>
      </c>
      <c r="Z3106">
        <v>51</v>
      </c>
      <c r="AD3106" s="1">
        <v>41811.333333333336</v>
      </c>
      <c r="AE3106" s="1">
        <v>41839.708333333336</v>
      </c>
      <c r="AG3106" s="1">
        <v>41790.333333333336</v>
      </c>
      <c r="AH3106" s="1">
        <v>41818.708333333336</v>
      </c>
      <c r="AI3106" s="1">
        <v>41790.333333333336</v>
      </c>
      <c r="AJ3106" s="1">
        <v>41818.708333333336</v>
      </c>
      <c r="AK3106" s="1">
        <v>41790.333333333336</v>
      </c>
      <c r="AL3106" s="1">
        <v>41818.708333333336</v>
      </c>
      <c r="AM3106" s="1">
        <v>41811.333333333336</v>
      </c>
      <c r="AN3106" s="1">
        <v>41839.708333333336</v>
      </c>
      <c r="AP3106" t="s">
        <v>113</v>
      </c>
      <c r="AU3106" t="s">
        <v>7249</v>
      </c>
      <c r="AY3106" t="s">
        <v>106</v>
      </c>
      <c r="AZ3106">
        <v>0</v>
      </c>
      <c r="BA3106">
        <v>0</v>
      </c>
      <c r="BD3106" s="3">
        <v>41321.661805555559</v>
      </c>
      <c r="BE3106" s="3">
        <v>41321.690972222219</v>
      </c>
      <c r="BF3106" t="s">
        <v>115</v>
      </c>
      <c r="BG3106" t="s">
        <v>115</v>
      </c>
      <c r="BH3106">
        <v>8149</v>
      </c>
      <c r="BM3106">
        <v>43540</v>
      </c>
      <c r="BR3106" t="s">
        <v>1299</v>
      </c>
      <c r="BS3106" t="s">
        <v>1300</v>
      </c>
      <c r="BU3106">
        <v>1</v>
      </c>
      <c r="BV3106" t="s">
        <v>118</v>
      </c>
      <c r="BX3106" t="s">
        <v>119</v>
      </c>
      <c r="BY3106" t="s">
        <v>119</v>
      </c>
      <c r="BZ3106" t="s">
        <v>119</v>
      </c>
      <c r="CA3106">
        <v>1</v>
      </c>
      <c r="CC3106" t="s">
        <v>120</v>
      </c>
      <c r="CH3106">
        <v>540</v>
      </c>
      <c r="CI3106">
        <v>43240</v>
      </c>
      <c r="CJ3106" t="s">
        <v>106</v>
      </c>
      <c r="CK3106" t="s">
        <v>106</v>
      </c>
      <c r="CL3106">
        <v>70</v>
      </c>
      <c r="CM3106" t="s">
        <v>3180</v>
      </c>
      <c r="CO3106">
        <v>124888</v>
      </c>
      <c r="CQ3106">
        <v>0</v>
      </c>
      <c r="CR3106">
        <v>0</v>
      </c>
      <c r="CS3106">
        <v>0</v>
      </c>
      <c r="CY3106" t="s">
        <v>123</v>
      </c>
      <c r="CZ3106" t="s">
        <v>124</v>
      </c>
      <c r="DD3106" t="str" cm="1">
        <f t="array" ref="DD3106">TEXT(_xlfn.SEQUENCE(1, DATEDIF(AG3106, AH3106, "m") + 1, AG3106, 30), "YYYY-APMM")</f>
        <v>2014-AP05</v>
      </c>
      <c r="DN3106">
        <f t="shared" si="96"/>
        <v>81</v>
      </c>
      <c r="DO3106" t="str">
        <f t="shared" si="97"/>
        <v>LABOR - CIVIL</v>
      </c>
    </row>
    <row r="3107" spans="1:119" x14ac:dyDescent="0.35">
      <c r="A3107" t="s">
        <v>105</v>
      </c>
      <c r="B3107">
        <v>502392</v>
      </c>
      <c r="C3107">
        <v>6359</v>
      </c>
      <c r="D3107">
        <v>124898</v>
      </c>
      <c r="E3107">
        <v>13662</v>
      </c>
      <c r="F3107">
        <v>0</v>
      </c>
      <c r="G3107" t="s">
        <v>106</v>
      </c>
      <c r="H3107" t="s">
        <v>106</v>
      </c>
      <c r="I3107" t="s">
        <v>106</v>
      </c>
      <c r="J3107" t="s">
        <v>107</v>
      </c>
      <c r="K3107" t="s">
        <v>108</v>
      </c>
      <c r="L3107" t="s">
        <v>109</v>
      </c>
      <c r="M3107" t="s">
        <v>110</v>
      </c>
      <c r="N3107" t="s">
        <v>7250</v>
      </c>
      <c r="O3107" t="s">
        <v>4748</v>
      </c>
      <c r="P3107">
        <v>8178</v>
      </c>
      <c r="Q3107">
        <v>144</v>
      </c>
      <c r="R3107">
        <v>0</v>
      </c>
      <c r="S3107">
        <v>200</v>
      </c>
      <c r="T3107">
        <v>0</v>
      </c>
      <c r="U3107">
        <v>1274</v>
      </c>
      <c r="V3107">
        <v>1274</v>
      </c>
      <c r="W3107">
        <v>200</v>
      </c>
      <c r="X3107">
        <v>0</v>
      </c>
      <c r="Y3107">
        <v>0</v>
      </c>
      <c r="Z3107">
        <v>0</v>
      </c>
      <c r="AD3107" s="1">
        <v>41822.333333333336</v>
      </c>
      <c r="AE3107" s="1">
        <v>41850.708333333336</v>
      </c>
      <c r="AG3107" s="1">
        <v>41801.333333333336</v>
      </c>
      <c r="AH3107" s="1">
        <v>41829.708333333336</v>
      </c>
      <c r="AI3107" s="1">
        <v>41801.333333333336</v>
      </c>
      <c r="AJ3107" s="1">
        <v>41829.708333333336</v>
      </c>
      <c r="AK3107" s="1">
        <v>41801.333333333336</v>
      </c>
      <c r="AL3107" s="1">
        <v>41829.708333333336</v>
      </c>
      <c r="AM3107" s="1">
        <v>41822.333333333336</v>
      </c>
      <c r="AN3107" s="1">
        <v>41850.708333333336</v>
      </c>
      <c r="AP3107" t="s">
        <v>113</v>
      </c>
      <c r="AU3107" t="s">
        <v>7251</v>
      </c>
      <c r="AY3107" t="s">
        <v>106</v>
      </c>
      <c r="AZ3107">
        <v>0</v>
      </c>
      <c r="BA3107">
        <v>0</v>
      </c>
      <c r="BD3107" s="3">
        <v>41321.661805555559</v>
      </c>
      <c r="BE3107" s="3">
        <v>41321.690972222219</v>
      </c>
      <c r="BF3107" t="s">
        <v>115</v>
      </c>
      <c r="BG3107" t="s">
        <v>115</v>
      </c>
      <c r="BH3107">
        <v>8149</v>
      </c>
      <c r="BM3107">
        <v>43550</v>
      </c>
      <c r="BR3107" t="s">
        <v>116</v>
      </c>
      <c r="BS3107" t="s">
        <v>117</v>
      </c>
      <c r="BU3107">
        <v>1</v>
      </c>
      <c r="BV3107" t="s">
        <v>118</v>
      </c>
      <c r="BX3107" t="s">
        <v>119</v>
      </c>
      <c r="BY3107" t="s">
        <v>119</v>
      </c>
      <c r="BZ3107" t="s">
        <v>119</v>
      </c>
      <c r="CA3107">
        <v>1</v>
      </c>
      <c r="CC3107" t="s">
        <v>120</v>
      </c>
      <c r="CH3107">
        <v>540</v>
      </c>
      <c r="CI3107">
        <v>43240</v>
      </c>
      <c r="CJ3107" t="s">
        <v>106</v>
      </c>
      <c r="CK3107" t="s">
        <v>106</v>
      </c>
      <c r="CL3107">
        <v>70</v>
      </c>
      <c r="CM3107" t="s">
        <v>3180</v>
      </c>
      <c r="CO3107">
        <v>124888</v>
      </c>
      <c r="CQ3107">
        <v>0</v>
      </c>
      <c r="CR3107">
        <v>0</v>
      </c>
      <c r="CS3107">
        <v>0</v>
      </c>
      <c r="CY3107" t="s">
        <v>123</v>
      </c>
      <c r="CZ3107" t="s">
        <v>124</v>
      </c>
      <c r="DD3107" t="str" cm="1">
        <f t="array" ref="DD3107">TEXT(_xlfn.SEQUENCE(1, DATEDIF(AG3107, AH3107, "m") + 1, AG3107, 30), "YYYY-APMM")</f>
        <v>2014-AP06</v>
      </c>
      <c r="DN3107">
        <f t="shared" si="96"/>
        <v>1274</v>
      </c>
      <c r="DO3107" t="str">
        <f t="shared" si="97"/>
        <v>LABOR- SUBCONTRACTOR</v>
      </c>
    </row>
    <row r="3108" spans="1:119" x14ac:dyDescent="0.35">
      <c r="A3108" t="s">
        <v>105</v>
      </c>
      <c r="B3108">
        <v>502393</v>
      </c>
      <c r="C3108">
        <v>6359</v>
      </c>
      <c r="D3108">
        <v>124898</v>
      </c>
      <c r="E3108">
        <v>13662</v>
      </c>
      <c r="F3108">
        <v>0</v>
      </c>
      <c r="G3108" t="s">
        <v>106</v>
      </c>
      <c r="H3108" t="s">
        <v>106</v>
      </c>
      <c r="I3108" t="s">
        <v>106</v>
      </c>
      <c r="J3108" t="s">
        <v>107</v>
      </c>
      <c r="K3108" t="s">
        <v>108</v>
      </c>
      <c r="L3108" t="s">
        <v>109</v>
      </c>
      <c r="M3108" t="s">
        <v>110</v>
      </c>
      <c r="N3108" t="s">
        <v>7252</v>
      </c>
      <c r="O3108" t="s">
        <v>4751</v>
      </c>
      <c r="P3108">
        <v>8178</v>
      </c>
      <c r="Q3108">
        <v>144</v>
      </c>
      <c r="R3108">
        <v>144</v>
      </c>
      <c r="S3108">
        <v>200</v>
      </c>
      <c r="T3108">
        <v>0</v>
      </c>
      <c r="U3108">
        <v>1918</v>
      </c>
      <c r="V3108">
        <v>1918</v>
      </c>
      <c r="W3108">
        <v>200</v>
      </c>
      <c r="X3108">
        <v>0</v>
      </c>
      <c r="Y3108">
        <v>0</v>
      </c>
      <c r="Z3108">
        <v>0</v>
      </c>
      <c r="AD3108" s="1">
        <v>41834.333333333336</v>
      </c>
      <c r="AE3108" s="1">
        <v>41865.708333333336</v>
      </c>
      <c r="AG3108" s="1">
        <v>41813.333333333336</v>
      </c>
      <c r="AH3108" s="1">
        <v>41841.708333333336</v>
      </c>
      <c r="AI3108" s="1">
        <v>41813.333333333336</v>
      </c>
      <c r="AJ3108" s="1">
        <v>41841.708333333336</v>
      </c>
      <c r="AK3108" s="1">
        <v>41813.333333333336</v>
      </c>
      <c r="AL3108" s="1">
        <v>41841.708333333336</v>
      </c>
      <c r="AM3108" s="1">
        <v>41834.333333333336</v>
      </c>
      <c r="AN3108" s="1">
        <v>41865.708333333336</v>
      </c>
      <c r="AP3108" t="s">
        <v>113</v>
      </c>
      <c r="AU3108" t="s">
        <v>7253</v>
      </c>
      <c r="AY3108" t="s">
        <v>106</v>
      </c>
      <c r="AZ3108">
        <v>0</v>
      </c>
      <c r="BA3108">
        <v>0</v>
      </c>
      <c r="BD3108" s="3">
        <v>41321.661805555559</v>
      </c>
      <c r="BE3108" s="3">
        <v>41321.690972222219</v>
      </c>
      <c r="BF3108" t="s">
        <v>115</v>
      </c>
      <c r="BG3108" t="s">
        <v>115</v>
      </c>
      <c r="BH3108">
        <v>8149</v>
      </c>
      <c r="BM3108">
        <v>43550</v>
      </c>
      <c r="BR3108" t="s">
        <v>116</v>
      </c>
      <c r="BS3108" t="s">
        <v>117</v>
      </c>
      <c r="BU3108">
        <v>1</v>
      </c>
      <c r="BV3108" t="s">
        <v>118</v>
      </c>
      <c r="BX3108" t="s">
        <v>119</v>
      </c>
      <c r="BY3108" t="s">
        <v>119</v>
      </c>
      <c r="BZ3108" t="s">
        <v>119</v>
      </c>
      <c r="CA3108">
        <v>1</v>
      </c>
      <c r="CC3108" t="s">
        <v>120</v>
      </c>
      <c r="CH3108">
        <v>540</v>
      </c>
      <c r="CI3108">
        <v>43240</v>
      </c>
      <c r="CJ3108" t="s">
        <v>106</v>
      </c>
      <c r="CK3108" t="s">
        <v>106</v>
      </c>
      <c r="CL3108">
        <v>70</v>
      </c>
      <c r="CM3108" t="s">
        <v>3180</v>
      </c>
      <c r="CO3108">
        <v>124888</v>
      </c>
      <c r="CQ3108">
        <v>0</v>
      </c>
      <c r="CR3108">
        <v>0</v>
      </c>
      <c r="CS3108">
        <v>0</v>
      </c>
      <c r="CY3108" t="s">
        <v>123</v>
      </c>
      <c r="CZ3108" t="s">
        <v>124</v>
      </c>
      <c r="DD3108" t="str" cm="1">
        <f t="array" ref="DD3108">TEXT(_xlfn.SEQUENCE(1, DATEDIF(AG3108, AH3108, "m") + 1, AG3108, 30), "YYYY-APMM")</f>
        <v>2014-AP06</v>
      </c>
      <c r="DN3108">
        <f t="shared" si="96"/>
        <v>1918</v>
      </c>
      <c r="DO3108" t="str">
        <f t="shared" si="97"/>
        <v>LABOR- SUBCONTRACTOR</v>
      </c>
    </row>
    <row r="3109" spans="1:119" x14ac:dyDescent="0.35">
      <c r="A3109" t="s">
        <v>105</v>
      </c>
      <c r="B3109">
        <v>502394</v>
      </c>
      <c r="C3109">
        <v>6359</v>
      </c>
      <c r="D3109">
        <v>124899</v>
      </c>
      <c r="E3109">
        <v>13662</v>
      </c>
      <c r="F3109">
        <v>0</v>
      </c>
      <c r="G3109" t="s">
        <v>106</v>
      </c>
      <c r="H3109" t="s">
        <v>106</v>
      </c>
      <c r="I3109" t="s">
        <v>106</v>
      </c>
      <c r="J3109" t="s">
        <v>107</v>
      </c>
      <c r="K3109" t="s">
        <v>108</v>
      </c>
      <c r="L3109" t="s">
        <v>109</v>
      </c>
      <c r="M3109" t="s">
        <v>110</v>
      </c>
      <c r="N3109" t="s">
        <v>7254</v>
      </c>
      <c r="O3109" t="s">
        <v>4695</v>
      </c>
      <c r="P3109">
        <v>8177</v>
      </c>
      <c r="Q3109">
        <v>488</v>
      </c>
      <c r="R3109">
        <v>200</v>
      </c>
      <c r="S3109">
        <v>200</v>
      </c>
      <c r="T3109">
        <v>0</v>
      </c>
      <c r="U3109">
        <v>300</v>
      </c>
      <c r="V3109">
        <v>300</v>
      </c>
      <c r="W3109">
        <v>200</v>
      </c>
      <c r="X3109">
        <v>0</v>
      </c>
      <c r="Y3109">
        <v>0</v>
      </c>
      <c r="Z3109">
        <v>0</v>
      </c>
      <c r="AD3109" s="1">
        <v>41711.333333333336</v>
      </c>
      <c r="AE3109" s="1">
        <v>41739.708333333336</v>
      </c>
      <c r="AG3109" s="1">
        <v>41639.333333333336</v>
      </c>
      <c r="AH3109" s="1">
        <v>41667.708333333336</v>
      </c>
      <c r="AI3109" s="1">
        <v>41639.333333333336</v>
      </c>
      <c r="AJ3109" s="1">
        <v>41667.708333333336</v>
      </c>
      <c r="AK3109" s="1">
        <v>41639.333333333336</v>
      </c>
      <c r="AL3109" s="1">
        <v>41667.708333333336</v>
      </c>
      <c r="AM3109" s="1">
        <v>41711.333333333336</v>
      </c>
      <c r="AN3109" s="1">
        <v>41739.708333333336</v>
      </c>
      <c r="AP3109" t="s">
        <v>113</v>
      </c>
      <c r="AU3109" t="s">
        <v>7255</v>
      </c>
      <c r="AY3109" t="s">
        <v>106</v>
      </c>
      <c r="AZ3109">
        <v>0</v>
      </c>
      <c r="BA3109">
        <v>0</v>
      </c>
      <c r="BD3109" s="3">
        <v>41321.661805555559</v>
      </c>
      <c r="BE3109" s="3">
        <v>41321.663888888892</v>
      </c>
      <c r="BF3109" t="s">
        <v>115</v>
      </c>
      <c r="BG3109" t="s">
        <v>115</v>
      </c>
      <c r="BH3109">
        <v>8149</v>
      </c>
      <c r="BM3109">
        <v>43540</v>
      </c>
      <c r="BR3109" t="s">
        <v>1299</v>
      </c>
      <c r="BS3109" t="s">
        <v>1300</v>
      </c>
      <c r="BU3109">
        <v>1</v>
      </c>
      <c r="BV3109" t="s">
        <v>118</v>
      </c>
      <c r="BX3109" t="s">
        <v>119</v>
      </c>
      <c r="BY3109" t="s">
        <v>119</v>
      </c>
      <c r="BZ3109" t="s">
        <v>119</v>
      </c>
      <c r="CA3109">
        <v>1</v>
      </c>
      <c r="CC3109" t="s">
        <v>120</v>
      </c>
      <c r="CH3109">
        <v>540</v>
      </c>
      <c r="CI3109">
        <v>43130</v>
      </c>
      <c r="CJ3109" t="s">
        <v>106</v>
      </c>
      <c r="CK3109" t="s">
        <v>106</v>
      </c>
      <c r="CL3109">
        <v>15</v>
      </c>
      <c r="CM3109" t="s">
        <v>4697</v>
      </c>
      <c r="CO3109">
        <v>124888</v>
      </c>
      <c r="CQ3109">
        <v>0</v>
      </c>
      <c r="CR3109">
        <v>0</v>
      </c>
      <c r="CS3109">
        <v>0</v>
      </c>
      <c r="CY3109" t="s">
        <v>123</v>
      </c>
      <c r="CZ3109" t="s">
        <v>124</v>
      </c>
      <c r="DD3109" t="str" cm="1">
        <f t="array" ref="DD3109">TEXT(_xlfn.SEQUENCE(1, DATEDIF(AG3109, AH3109, "m") + 1, AG3109, 30), "YYYY-APMM")</f>
        <v>2013-AP12</v>
      </c>
      <c r="DN3109">
        <f t="shared" si="96"/>
        <v>300</v>
      </c>
      <c r="DO3109" t="str">
        <f t="shared" si="97"/>
        <v>LABOR - CIVIL</v>
      </c>
    </row>
    <row r="3110" spans="1:119" x14ac:dyDescent="0.35">
      <c r="A3110" t="s">
        <v>105</v>
      </c>
      <c r="B3110">
        <v>502395</v>
      </c>
      <c r="C3110">
        <v>6359</v>
      </c>
      <c r="D3110">
        <v>124899</v>
      </c>
      <c r="E3110">
        <v>13662</v>
      </c>
      <c r="F3110">
        <v>0</v>
      </c>
      <c r="G3110" t="s">
        <v>106</v>
      </c>
      <c r="H3110" t="s">
        <v>106</v>
      </c>
      <c r="I3110" t="s">
        <v>106</v>
      </c>
      <c r="J3110" t="s">
        <v>107</v>
      </c>
      <c r="K3110" t="s">
        <v>108</v>
      </c>
      <c r="L3110" t="s">
        <v>109</v>
      </c>
      <c r="M3110" t="s">
        <v>110</v>
      </c>
      <c r="N3110" t="s">
        <v>7256</v>
      </c>
      <c r="O3110" t="s">
        <v>4699</v>
      </c>
      <c r="P3110">
        <v>8177</v>
      </c>
      <c r="Q3110">
        <v>96</v>
      </c>
      <c r="R3110">
        <v>0</v>
      </c>
      <c r="S3110">
        <v>200</v>
      </c>
      <c r="T3110">
        <v>0</v>
      </c>
      <c r="U3110">
        <v>212</v>
      </c>
      <c r="V3110">
        <v>212</v>
      </c>
      <c r="W3110">
        <v>200</v>
      </c>
      <c r="X3110">
        <v>0</v>
      </c>
      <c r="Y3110">
        <v>0</v>
      </c>
      <c r="Z3110">
        <v>0</v>
      </c>
      <c r="AD3110" s="1">
        <v>41653.333333333336</v>
      </c>
      <c r="AE3110" s="1">
        <v>41682.708333333336</v>
      </c>
      <c r="AG3110" s="1">
        <v>41639.333333333336</v>
      </c>
      <c r="AH3110" s="1">
        <v>41667.708333333336</v>
      </c>
      <c r="AI3110" s="1">
        <v>41639.333333333336</v>
      </c>
      <c r="AJ3110" s="1">
        <v>41667.708333333336</v>
      </c>
      <c r="AK3110" s="1">
        <v>41639.333333333336</v>
      </c>
      <c r="AL3110" s="1">
        <v>41667.708333333336</v>
      </c>
      <c r="AM3110" s="1">
        <v>41653.333333333336</v>
      </c>
      <c r="AN3110" s="1">
        <v>41682.708333333336</v>
      </c>
      <c r="AP3110" t="s">
        <v>113</v>
      </c>
      <c r="AU3110" t="s">
        <v>7257</v>
      </c>
      <c r="AY3110" t="s">
        <v>106</v>
      </c>
      <c r="AZ3110">
        <v>0</v>
      </c>
      <c r="BA3110">
        <v>0</v>
      </c>
      <c r="BD3110" s="3">
        <v>41321.661805555559</v>
      </c>
      <c r="BE3110" s="3">
        <v>41321.663888888892</v>
      </c>
      <c r="BF3110" t="s">
        <v>115</v>
      </c>
      <c r="BG3110" t="s">
        <v>115</v>
      </c>
      <c r="BH3110">
        <v>8149</v>
      </c>
      <c r="BM3110">
        <v>43540</v>
      </c>
      <c r="BR3110" t="s">
        <v>1299</v>
      </c>
      <c r="BS3110" t="s">
        <v>1300</v>
      </c>
      <c r="BU3110">
        <v>1</v>
      </c>
      <c r="BV3110" t="s">
        <v>118</v>
      </c>
      <c r="BX3110" t="s">
        <v>119</v>
      </c>
      <c r="BY3110" t="s">
        <v>119</v>
      </c>
      <c r="BZ3110" t="s">
        <v>119</v>
      </c>
      <c r="CA3110">
        <v>1</v>
      </c>
      <c r="CC3110" t="s">
        <v>120</v>
      </c>
      <c r="CH3110">
        <v>540</v>
      </c>
      <c r="CI3110">
        <v>43130</v>
      </c>
      <c r="CJ3110" t="s">
        <v>106</v>
      </c>
      <c r="CK3110" t="s">
        <v>106</v>
      </c>
      <c r="CL3110">
        <v>15</v>
      </c>
      <c r="CM3110" t="s">
        <v>4697</v>
      </c>
      <c r="CO3110">
        <v>124888</v>
      </c>
      <c r="CQ3110">
        <v>0</v>
      </c>
      <c r="CR3110">
        <v>0</v>
      </c>
      <c r="CS3110">
        <v>0</v>
      </c>
      <c r="CY3110" t="s">
        <v>123</v>
      </c>
      <c r="CZ3110" t="s">
        <v>124</v>
      </c>
      <c r="DD3110" t="str" cm="1">
        <f t="array" ref="DD3110">TEXT(_xlfn.SEQUENCE(1, DATEDIF(AG3110, AH3110, "m") + 1, AG3110, 30), "YYYY-APMM")</f>
        <v>2013-AP12</v>
      </c>
      <c r="DN3110">
        <f t="shared" si="96"/>
        <v>212</v>
      </c>
      <c r="DO3110" t="str">
        <f t="shared" si="97"/>
        <v>LABOR - CIVIL</v>
      </c>
    </row>
    <row r="3111" spans="1:119" x14ac:dyDescent="0.35">
      <c r="A3111" t="s">
        <v>105</v>
      </c>
      <c r="B3111">
        <v>502396</v>
      </c>
      <c r="C3111">
        <v>6359</v>
      </c>
      <c r="D3111">
        <v>124899</v>
      </c>
      <c r="E3111">
        <v>13662</v>
      </c>
      <c r="F3111">
        <v>0</v>
      </c>
      <c r="G3111" t="s">
        <v>106</v>
      </c>
      <c r="H3111" t="s">
        <v>106</v>
      </c>
      <c r="I3111" t="s">
        <v>106</v>
      </c>
      <c r="J3111" t="s">
        <v>107</v>
      </c>
      <c r="K3111" t="s">
        <v>108</v>
      </c>
      <c r="L3111" t="s">
        <v>109</v>
      </c>
      <c r="M3111" t="s">
        <v>110</v>
      </c>
      <c r="N3111" t="s">
        <v>7258</v>
      </c>
      <c r="O3111" t="s">
        <v>4702</v>
      </c>
      <c r="P3111">
        <v>8177</v>
      </c>
      <c r="Q3111">
        <v>96</v>
      </c>
      <c r="R3111">
        <v>0</v>
      </c>
      <c r="S3111">
        <v>200</v>
      </c>
      <c r="T3111">
        <v>0</v>
      </c>
      <c r="U3111">
        <v>256</v>
      </c>
      <c r="V3111">
        <v>256</v>
      </c>
      <c r="W3111">
        <v>200</v>
      </c>
      <c r="X3111">
        <v>0</v>
      </c>
      <c r="Y3111">
        <v>0</v>
      </c>
      <c r="Z3111">
        <v>0</v>
      </c>
      <c r="AD3111" s="1">
        <v>41683.333333333336</v>
      </c>
      <c r="AE3111" s="1">
        <v>41711.708333333336</v>
      </c>
      <c r="AG3111" s="1">
        <v>41668.333333333336</v>
      </c>
      <c r="AH3111" s="1">
        <v>41697.708333333336</v>
      </c>
      <c r="AI3111" s="1">
        <v>41668.333333333336</v>
      </c>
      <c r="AJ3111" s="1">
        <v>41697.708333333336</v>
      </c>
      <c r="AK3111" s="1">
        <v>41668.333333333336</v>
      </c>
      <c r="AL3111" s="1">
        <v>41697.708333333336</v>
      </c>
      <c r="AM3111" s="1">
        <v>41683.333333333336</v>
      </c>
      <c r="AN3111" s="1">
        <v>41711.708333333336</v>
      </c>
      <c r="AP3111" t="s">
        <v>113</v>
      </c>
      <c r="AU3111" t="s">
        <v>7259</v>
      </c>
      <c r="AY3111" t="s">
        <v>106</v>
      </c>
      <c r="AZ3111">
        <v>0</v>
      </c>
      <c r="BA3111">
        <v>0</v>
      </c>
      <c r="BD3111" s="3">
        <v>41321.661805555559</v>
      </c>
      <c r="BE3111" s="3">
        <v>41321.663888888892</v>
      </c>
      <c r="BF3111" t="s">
        <v>115</v>
      </c>
      <c r="BG3111" t="s">
        <v>115</v>
      </c>
      <c r="BH3111">
        <v>8149</v>
      </c>
      <c r="BM3111">
        <v>43540</v>
      </c>
      <c r="BR3111" t="s">
        <v>1299</v>
      </c>
      <c r="BS3111" t="s">
        <v>1300</v>
      </c>
      <c r="BU3111">
        <v>1</v>
      </c>
      <c r="BV3111" t="s">
        <v>118</v>
      </c>
      <c r="BX3111" t="s">
        <v>119</v>
      </c>
      <c r="BY3111" t="s">
        <v>119</v>
      </c>
      <c r="BZ3111" t="s">
        <v>119</v>
      </c>
      <c r="CA3111">
        <v>1</v>
      </c>
      <c r="CC3111" t="s">
        <v>120</v>
      </c>
      <c r="CH3111">
        <v>540</v>
      </c>
      <c r="CI3111">
        <v>43130</v>
      </c>
      <c r="CJ3111" t="s">
        <v>106</v>
      </c>
      <c r="CK3111" t="s">
        <v>106</v>
      </c>
      <c r="CL3111">
        <v>15</v>
      </c>
      <c r="CM3111" t="s">
        <v>4697</v>
      </c>
      <c r="CO3111">
        <v>124888</v>
      </c>
      <c r="CQ3111">
        <v>0</v>
      </c>
      <c r="CR3111">
        <v>0</v>
      </c>
      <c r="CS3111">
        <v>0</v>
      </c>
      <c r="CY3111" t="s">
        <v>123</v>
      </c>
      <c r="CZ3111" t="s">
        <v>124</v>
      </c>
      <c r="DD3111" t="str" cm="1">
        <f t="array" ref="DD3111">TEXT(_xlfn.SEQUENCE(1, DATEDIF(AG3111, AH3111, "m") + 1, AG3111, 30), "YYYY-APMM")</f>
        <v>2014-AP01</v>
      </c>
      <c r="DN3111">
        <f t="shared" si="96"/>
        <v>256</v>
      </c>
      <c r="DO3111" t="str">
        <f t="shared" si="97"/>
        <v>LABOR - CIVIL</v>
      </c>
    </row>
    <row r="3112" spans="1:119" x14ac:dyDescent="0.35">
      <c r="A3112" t="s">
        <v>105</v>
      </c>
      <c r="B3112">
        <v>502397</v>
      </c>
      <c r="C3112">
        <v>6359</v>
      </c>
      <c r="D3112">
        <v>124899</v>
      </c>
      <c r="E3112">
        <v>13662</v>
      </c>
      <c r="F3112">
        <v>0</v>
      </c>
      <c r="G3112" t="s">
        <v>106</v>
      </c>
      <c r="H3112" t="s">
        <v>106</v>
      </c>
      <c r="I3112" t="s">
        <v>106</v>
      </c>
      <c r="J3112" t="s">
        <v>107</v>
      </c>
      <c r="K3112" t="s">
        <v>108</v>
      </c>
      <c r="L3112" t="s">
        <v>109</v>
      </c>
      <c r="M3112" t="s">
        <v>110</v>
      </c>
      <c r="N3112" t="s">
        <v>7260</v>
      </c>
      <c r="O3112" t="s">
        <v>4705</v>
      </c>
      <c r="P3112">
        <v>8177</v>
      </c>
      <c r="Q3112">
        <v>288</v>
      </c>
      <c r="R3112">
        <v>224</v>
      </c>
      <c r="S3112">
        <v>160</v>
      </c>
      <c r="T3112">
        <v>0</v>
      </c>
      <c r="U3112">
        <v>300</v>
      </c>
      <c r="V3112">
        <v>300</v>
      </c>
      <c r="W3112">
        <v>160</v>
      </c>
      <c r="X3112">
        <v>0</v>
      </c>
      <c r="Y3112">
        <v>0</v>
      </c>
      <c r="Z3112">
        <v>0</v>
      </c>
      <c r="AD3112" s="1">
        <v>41741.333333333336</v>
      </c>
      <c r="AE3112" s="1">
        <v>41763.708333333336</v>
      </c>
      <c r="AG3112" s="1">
        <v>41699.333333333336</v>
      </c>
      <c r="AH3112" s="1">
        <v>41721.708333333336</v>
      </c>
      <c r="AI3112" s="1">
        <v>41699.333333333336</v>
      </c>
      <c r="AJ3112" s="1">
        <v>41721.708333333336</v>
      </c>
      <c r="AK3112" s="1">
        <v>41699.333333333336</v>
      </c>
      <c r="AL3112" s="1">
        <v>41721.708333333336</v>
      </c>
      <c r="AM3112" s="1">
        <v>41741.333333333336</v>
      </c>
      <c r="AN3112" s="1">
        <v>41763.708333333336</v>
      </c>
      <c r="AP3112" t="s">
        <v>113</v>
      </c>
      <c r="AU3112" t="s">
        <v>7261</v>
      </c>
      <c r="AY3112" t="s">
        <v>106</v>
      </c>
      <c r="AZ3112">
        <v>0</v>
      </c>
      <c r="BA3112">
        <v>0</v>
      </c>
      <c r="BD3112" s="3">
        <v>41321.661805555559</v>
      </c>
      <c r="BE3112" s="3">
        <v>41321.690972222219</v>
      </c>
      <c r="BF3112" t="s">
        <v>115</v>
      </c>
      <c r="BG3112" t="s">
        <v>115</v>
      </c>
      <c r="BH3112">
        <v>8149</v>
      </c>
      <c r="BM3112">
        <v>43540</v>
      </c>
      <c r="BR3112" t="s">
        <v>1299</v>
      </c>
      <c r="BS3112" t="s">
        <v>1300</v>
      </c>
      <c r="BU3112">
        <v>1</v>
      </c>
      <c r="BV3112" t="s">
        <v>118</v>
      </c>
      <c r="BX3112" t="s">
        <v>119</v>
      </c>
      <c r="BY3112" t="s">
        <v>119</v>
      </c>
      <c r="BZ3112" t="s">
        <v>119</v>
      </c>
      <c r="CA3112">
        <v>1</v>
      </c>
      <c r="CC3112" t="s">
        <v>120</v>
      </c>
      <c r="CH3112">
        <v>540</v>
      </c>
      <c r="CI3112">
        <v>43130</v>
      </c>
      <c r="CJ3112" t="s">
        <v>106</v>
      </c>
      <c r="CK3112" t="s">
        <v>106</v>
      </c>
      <c r="CL3112">
        <v>15</v>
      </c>
      <c r="CM3112" t="s">
        <v>4697</v>
      </c>
      <c r="CO3112">
        <v>124888</v>
      </c>
      <c r="CQ3112">
        <v>0</v>
      </c>
      <c r="CR3112">
        <v>0</v>
      </c>
      <c r="CS3112">
        <v>0</v>
      </c>
      <c r="CY3112" t="s">
        <v>123</v>
      </c>
      <c r="CZ3112" t="s">
        <v>124</v>
      </c>
      <c r="DD3112" t="str" cm="1">
        <f t="array" ref="DD3112">TEXT(_xlfn.SEQUENCE(1, DATEDIF(AG3112, AH3112, "m") + 1, AG3112, 30), "YYYY-APMM")</f>
        <v>2014-AP03</v>
      </c>
      <c r="DN3112">
        <f t="shared" si="96"/>
        <v>300</v>
      </c>
      <c r="DO3112" t="str">
        <f t="shared" si="97"/>
        <v>LABOR - CIVIL</v>
      </c>
    </row>
    <row r="3113" spans="1:119" x14ac:dyDescent="0.35">
      <c r="A3113" t="s">
        <v>105</v>
      </c>
      <c r="B3113">
        <v>502398</v>
      </c>
      <c r="C3113">
        <v>6359</v>
      </c>
      <c r="D3113">
        <v>124900</v>
      </c>
      <c r="E3113">
        <v>13662</v>
      </c>
      <c r="F3113">
        <v>0</v>
      </c>
      <c r="G3113" t="s">
        <v>106</v>
      </c>
      <c r="H3113" t="s">
        <v>106</v>
      </c>
      <c r="I3113" t="s">
        <v>106</v>
      </c>
      <c r="J3113" t="s">
        <v>107</v>
      </c>
      <c r="K3113" t="s">
        <v>108</v>
      </c>
      <c r="L3113" t="s">
        <v>109</v>
      </c>
      <c r="M3113" t="s">
        <v>110</v>
      </c>
      <c r="N3113" t="s">
        <v>7262</v>
      </c>
      <c r="O3113" t="s">
        <v>4663</v>
      </c>
      <c r="P3113">
        <v>8177</v>
      </c>
      <c r="Q3113">
        <v>64</v>
      </c>
      <c r="R3113">
        <v>0</v>
      </c>
      <c r="S3113">
        <v>160</v>
      </c>
      <c r="T3113">
        <v>0</v>
      </c>
      <c r="U3113">
        <v>362</v>
      </c>
      <c r="V3113">
        <v>362</v>
      </c>
      <c r="W3113">
        <v>160</v>
      </c>
      <c r="X3113">
        <v>200</v>
      </c>
      <c r="Y3113">
        <v>0</v>
      </c>
      <c r="Z3113">
        <v>200</v>
      </c>
      <c r="AD3113" s="1">
        <v>41741.333333333336</v>
      </c>
      <c r="AE3113" s="1">
        <v>41763.708333333336</v>
      </c>
      <c r="AG3113" s="1">
        <v>41731.333333333336</v>
      </c>
      <c r="AH3113" s="1">
        <v>41753.708333333336</v>
      </c>
      <c r="AI3113" s="1">
        <v>41731.333333333336</v>
      </c>
      <c r="AJ3113" s="1">
        <v>41753.708333333336</v>
      </c>
      <c r="AK3113" s="1">
        <v>41731.333333333336</v>
      </c>
      <c r="AL3113" s="1">
        <v>41753.708333333336</v>
      </c>
      <c r="AM3113" s="1">
        <v>41741.333333333336</v>
      </c>
      <c r="AN3113" s="1">
        <v>41763.708333333336</v>
      </c>
      <c r="AP3113" t="s">
        <v>113</v>
      </c>
      <c r="AU3113" t="s">
        <v>7263</v>
      </c>
      <c r="AY3113" t="s">
        <v>106</v>
      </c>
      <c r="AZ3113">
        <v>0</v>
      </c>
      <c r="BA3113">
        <v>0</v>
      </c>
      <c r="BD3113" s="3">
        <v>41321.661805555559</v>
      </c>
      <c r="BE3113" s="3">
        <v>41321.690972222219</v>
      </c>
      <c r="BF3113" t="s">
        <v>115</v>
      </c>
      <c r="BG3113" t="s">
        <v>115</v>
      </c>
      <c r="BH3113">
        <v>8149</v>
      </c>
      <c r="BM3113">
        <v>43540</v>
      </c>
      <c r="BR3113" t="s">
        <v>1299</v>
      </c>
      <c r="BS3113" t="s">
        <v>1300</v>
      </c>
      <c r="BU3113">
        <v>1</v>
      </c>
      <c r="BV3113" t="s">
        <v>118</v>
      </c>
      <c r="BX3113" t="s">
        <v>119</v>
      </c>
      <c r="BY3113" t="s">
        <v>119</v>
      </c>
      <c r="BZ3113" t="s">
        <v>119</v>
      </c>
      <c r="CA3113">
        <v>1</v>
      </c>
      <c r="CC3113" t="s">
        <v>120</v>
      </c>
      <c r="CH3113">
        <v>540</v>
      </c>
      <c r="CI3113">
        <v>43190</v>
      </c>
      <c r="CJ3113" t="s">
        <v>106</v>
      </c>
      <c r="CK3113" t="s">
        <v>106</v>
      </c>
      <c r="CL3113">
        <v>45</v>
      </c>
      <c r="CM3113" t="s">
        <v>4665</v>
      </c>
      <c r="CO3113">
        <v>124888</v>
      </c>
      <c r="CQ3113">
        <v>0</v>
      </c>
      <c r="CR3113">
        <v>0</v>
      </c>
      <c r="CS3113">
        <v>0</v>
      </c>
      <c r="CY3113" t="s">
        <v>123</v>
      </c>
      <c r="CZ3113" t="s">
        <v>124</v>
      </c>
      <c r="DD3113" t="str" cm="1">
        <f t="array" ref="DD3113">TEXT(_xlfn.SEQUENCE(1, DATEDIF(AG3113, AH3113, "m") + 1, AG3113, 30), "YYYY-APMM")</f>
        <v>2014-AP04</v>
      </c>
      <c r="DN3113">
        <f t="shared" si="96"/>
        <v>362</v>
      </c>
      <c r="DO3113" t="str">
        <f t="shared" si="97"/>
        <v>LABOR - CIVIL</v>
      </c>
    </row>
    <row r="3114" spans="1:119" x14ac:dyDescent="0.35">
      <c r="A3114" t="s">
        <v>105</v>
      </c>
      <c r="B3114">
        <v>502399</v>
      </c>
      <c r="C3114">
        <v>6359</v>
      </c>
      <c r="D3114">
        <v>124900</v>
      </c>
      <c r="E3114">
        <v>13662</v>
      </c>
      <c r="F3114">
        <v>0</v>
      </c>
      <c r="G3114" t="s">
        <v>106</v>
      </c>
      <c r="H3114" t="s">
        <v>106</v>
      </c>
      <c r="I3114" t="s">
        <v>106</v>
      </c>
      <c r="J3114" t="s">
        <v>107</v>
      </c>
      <c r="K3114" t="s">
        <v>108</v>
      </c>
      <c r="L3114" t="s">
        <v>109</v>
      </c>
      <c r="M3114" t="s">
        <v>110</v>
      </c>
      <c r="N3114" t="s">
        <v>7264</v>
      </c>
      <c r="O3114" t="s">
        <v>4667</v>
      </c>
      <c r="P3114">
        <v>8178</v>
      </c>
      <c r="Q3114">
        <v>64</v>
      </c>
      <c r="R3114">
        <v>0</v>
      </c>
      <c r="S3114">
        <v>160</v>
      </c>
      <c r="T3114">
        <v>0</v>
      </c>
      <c r="U3114">
        <v>556.79999999999995</v>
      </c>
      <c r="V3114">
        <v>556.79999999999995</v>
      </c>
      <c r="W3114">
        <v>160</v>
      </c>
      <c r="X3114">
        <v>0</v>
      </c>
      <c r="Y3114">
        <v>0</v>
      </c>
      <c r="Z3114">
        <v>0</v>
      </c>
      <c r="AD3114" s="1">
        <v>41746.333333333336</v>
      </c>
      <c r="AE3114" s="1">
        <v>41769.708333333336</v>
      </c>
      <c r="AG3114" s="1">
        <v>41737.333333333336</v>
      </c>
      <c r="AH3114" s="1">
        <v>41759.708333333336</v>
      </c>
      <c r="AI3114" s="1">
        <v>41737.333333333336</v>
      </c>
      <c r="AJ3114" s="1">
        <v>41759.708333333336</v>
      </c>
      <c r="AK3114" s="1">
        <v>41737.333333333336</v>
      </c>
      <c r="AL3114" s="1">
        <v>41759.708333333336</v>
      </c>
      <c r="AM3114" s="1">
        <v>41746.333333333336</v>
      </c>
      <c r="AN3114" s="1">
        <v>41769.708333333336</v>
      </c>
      <c r="AP3114" t="s">
        <v>113</v>
      </c>
      <c r="AU3114" t="s">
        <v>7265</v>
      </c>
      <c r="AY3114" t="s">
        <v>106</v>
      </c>
      <c r="AZ3114">
        <v>0</v>
      </c>
      <c r="BA3114">
        <v>0</v>
      </c>
      <c r="BD3114" s="3">
        <v>41321.661805555559</v>
      </c>
      <c r="BE3114" s="3">
        <v>41328.377083333333</v>
      </c>
      <c r="BF3114" t="s">
        <v>115</v>
      </c>
      <c r="BG3114" t="s">
        <v>115</v>
      </c>
      <c r="BH3114">
        <v>8149</v>
      </c>
      <c r="BM3114">
        <v>43550</v>
      </c>
      <c r="BR3114" t="s">
        <v>116</v>
      </c>
      <c r="BS3114" t="s">
        <v>117</v>
      </c>
      <c r="BU3114">
        <v>1</v>
      </c>
      <c r="BV3114" t="s">
        <v>118</v>
      </c>
      <c r="BX3114" t="s">
        <v>119</v>
      </c>
      <c r="BY3114" t="s">
        <v>119</v>
      </c>
      <c r="BZ3114" t="s">
        <v>119</v>
      </c>
      <c r="CA3114">
        <v>1</v>
      </c>
      <c r="CC3114" t="s">
        <v>120</v>
      </c>
      <c r="CH3114">
        <v>540</v>
      </c>
      <c r="CI3114">
        <v>43190</v>
      </c>
      <c r="CJ3114" t="s">
        <v>106</v>
      </c>
      <c r="CK3114" t="s">
        <v>106</v>
      </c>
      <c r="CL3114">
        <v>45</v>
      </c>
      <c r="CM3114" t="s">
        <v>4665</v>
      </c>
      <c r="CO3114">
        <v>124888</v>
      </c>
      <c r="CQ3114">
        <v>0</v>
      </c>
      <c r="CR3114">
        <v>0</v>
      </c>
      <c r="CS3114">
        <v>0</v>
      </c>
      <c r="CY3114" t="s">
        <v>123</v>
      </c>
      <c r="CZ3114" t="s">
        <v>124</v>
      </c>
      <c r="DD3114" t="str" cm="1">
        <f t="array" ref="DD3114">TEXT(_xlfn.SEQUENCE(1, DATEDIF(AG3114, AH3114, "m") + 1, AG3114, 30), "YYYY-APMM")</f>
        <v>2014-AP04</v>
      </c>
      <c r="DN3114">
        <f t="shared" si="96"/>
        <v>556.79999999999995</v>
      </c>
      <c r="DO3114" t="str">
        <f t="shared" si="97"/>
        <v>LABOR- SUBCONTRACTOR</v>
      </c>
    </row>
    <row r="3115" spans="1:119" x14ac:dyDescent="0.35">
      <c r="A3115" t="s">
        <v>105</v>
      </c>
      <c r="B3115">
        <v>502400</v>
      </c>
      <c r="C3115">
        <v>6359</v>
      </c>
      <c r="D3115">
        <v>124900</v>
      </c>
      <c r="E3115">
        <v>13662</v>
      </c>
      <c r="F3115">
        <v>0</v>
      </c>
      <c r="G3115" t="s">
        <v>106</v>
      </c>
      <c r="H3115" t="s">
        <v>106</v>
      </c>
      <c r="I3115" t="s">
        <v>106</v>
      </c>
      <c r="J3115" t="s">
        <v>107</v>
      </c>
      <c r="K3115" t="s">
        <v>108</v>
      </c>
      <c r="L3115" t="s">
        <v>109</v>
      </c>
      <c r="M3115" t="s">
        <v>110</v>
      </c>
      <c r="N3115" t="s">
        <v>7266</v>
      </c>
      <c r="O3115" t="s">
        <v>4670</v>
      </c>
      <c r="P3115">
        <v>8177</v>
      </c>
      <c r="Q3115">
        <v>64</v>
      </c>
      <c r="R3115">
        <v>0</v>
      </c>
      <c r="S3115">
        <v>160</v>
      </c>
      <c r="T3115">
        <v>0</v>
      </c>
      <c r="U3115">
        <v>286</v>
      </c>
      <c r="V3115">
        <v>286</v>
      </c>
      <c r="W3115">
        <v>160</v>
      </c>
      <c r="X3115">
        <v>220</v>
      </c>
      <c r="Y3115">
        <v>0</v>
      </c>
      <c r="Z3115">
        <v>220</v>
      </c>
      <c r="AD3115" s="1">
        <v>41752.333333333336</v>
      </c>
      <c r="AE3115" s="1">
        <v>41774.708333333336</v>
      </c>
      <c r="AG3115" s="1">
        <v>41743.333333333336</v>
      </c>
      <c r="AH3115" s="1">
        <v>41765.708333333336</v>
      </c>
      <c r="AI3115" s="1">
        <v>41743.333333333336</v>
      </c>
      <c r="AJ3115" s="1">
        <v>41765.708333333336</v>
      </c>
      <c r="AK3115" s="1">
        <v>41743.333333333336</v>
      </c>
      <c r="AL3115" s="1">
        <v>41765.708333333336</v>
      </c>
      <c r="AM3115" s="1">
        <v>41752.333333333336</v>
      </c>
      <c r="AN3115" s="1">
        <v>41774.708333333336</v>
      </c>
      <c r="AP3115" t="s">
        <v>113</v>
      </c>
      <c r="AU3115" t="s">
        <v>7267</v>
      </c>
      <c r="AY3115" t="s">
        <v>106</v>
      </c>
      <c r="AZ3115">
        <v>0</v>
      </c>
      <c r="BA3115">
        <v>0</v>
      </c>
      <c r="BD3115" s="3">
        <v>41321.661805555559</v>
      </c>
      <c r="BE3115" s="3">
        <v>41321.690972222219</v>
      </c>
      <c r="BF3115" t="s">
        <v>115</v>
      </c>
      <c r="BG3115" t="s">
        <v>115</v>
      </c>
      <c r="BH3115">
        <v>8149</v>
      </c>
      <c r="BM3115">
        <v>43540</v>
      </c>
      <c r="BR3115" t="s">
        <v>1299</v>
      </c>
      <c r="BS3115" t="s">
        <v>1300</v>
      </c>
      <c r="BU3115">
        <v>1</v>
      </c>
      <c r="BV3115" t="s">
        <v>118</v>
      </c>
      <c r="BX3115" t="s">
        <v>119</v>
      </c>
      <c r="BY3115" t="s">
        <v>119</v>
      </c>
      <c r="BZ3115" t="s">
        <v>119</v>
      </c>
      <c r="CA3115">
        <v>1</v>
      </c>
      <c r="CC3115" t="s">
        <v>120</v>
      </c>
      <c r="CH3115">
        <v>540</v>
      </c>
      <c r="CI3115">
        <v>43190</v>
      </c>
      <c r="CJ3115" t="s">
        <v>106</v>
      </c>
      <c r="CK3115" t="s">
        <v>106</v>
      </c>
      <c r="CL3115">
        <v>45</v>
      </c>
      <c r="CM3115" t="s">
        <v>4665</v>
      </c>
      <c r="CO3115">
        <v>124888</v>
      </c>
      <c r="CQ3115">
        <v>0</v>
      </c>
      <c r="CR3115">
        <v>0</v>
      </c>
      <c r="CS3115">
        <v>0</v>
      </c>
      <c r="CY3115" t="s">
        <v>123</v>
      </c>
      <c r="CZ3115" t="s">
        <v>124</v>
      </c>
      <c r="DD3115" t="str" cm="1">
        <f t="array" ref="DD3115">TEXT(_xlfn.SEQUENCE(1, DATEDIF(AG3115, AH3115, "m") + 1, AG3115, 30), "YYYY-APMM")</f>
        <v>2014-AP04</v>
      </c>
      <c r="DN3115">
        <f t="shared" si="96"/>
        <v>286</v>
      </c>
      <c r="DO3115" t="str">
        <f t="shared" si="97"/>
        <v>LABOR - CIVIL</v>
      </c>
    </row>
    <row r="3116" spans="1:119" x14ac:dyDescent="0.35">
      <c r="A3116" t="s">
        <v>105</v>
      </c>
      <c r="B3116">
        <v>502401</v>
      </c>
      <c r="C3116">
        <v>6359</v>
      </c>
      <c r="D3116">
        <v>124900</v>
      </c>
      <c r="E3116">
        <v>13662</v>
      </c>
      <c r="F3116">
        <v>0</v>
      </c>
      <c r="G3116" t="s">
        <v>106</v>
      </c>
      <c r="H3116" t="s">
        <v>106</v>
      </c>
      <c r="I3116" t="s">
        <v>106</v>
      </c>
      <c r="J3116" t="s">
        <v>107</v>
      </c>
      <c r="K3116" t="s">
        <v>108</v>
      </c>
      <c r="L3116" t="s">
        <v>109</v>
      </c>
      <c r="M3116" t="s">
        <v>110</v>
      </c>
      <c r="N3116" t="s">
        <v>7268</v>
      </c>
      <c r="O3116" t="s">
        <v>4673</v>
      </c>
      <c r="P3116">
        <v>8178</v>
      </c>
      <c r="Q3116">
        <v>176</v>
      </c>
      <c r="R3116">
        <v>0</v>
      </c>
      <c r="S3116">
        <v>160</v>
      </c>
      <c r="T3116">
        <v>0</v>
      </c>
      <c r="U3116">
        <v>180.8</v>
      </c>
      <c r="V3116">
        <v>180.8</v>
      </c>
      <c r="W3116">
        <v>160</v>
      </c>
      <c r="X3116">
        <v>0</v>
      </c>
      <c r="Y3116">
        <v>0</v>
      </c>
      <c r="Z3116">
        <v>0</v>
      </c>
      <c r="AD3116" s="1">
        <v>41805.333333333336</v>
      </c>
      <c r="AE3116" s="1">
        <v>41827.708333333336</v>
      </c>
      <c r="AG3116" s="1">
        <v>41779.333333333336</v>
      </c>
      <c r="AH3116" s="1">
        <v>41801.708333333336</v>
      </c>
      <c r="AI3116" s="1">
        <v>41779.333333333336</v>
      </c>
      <c r="AJ3116" s="1">
        <v>41801.708333333336</v>
      </c>
      <c r="AK3116" s="1">
        <v>41779.333333333336</v>
      </c>
      <c r="AL3116" s="1">
        <v>41801.708333333336</v>
      </c>
      <c r="AM3116" s="1">
        <v>41805.333333333336</v>
      </c>
      <c r="AN3116" s="1">
        <v>41827.708333333336</v>
      </c>
      <c r="AP3116" t="s">
        <v>113</v>
      </c>
      <c r="AU3116" t="s">
        <v>7269</v>
      </c>
      <c r="AY3116" t="s">
        <v>106</v>
      </c>
      <c r="AZ3116">
        <v>0</v>
      </c>
      <c r="BA3116">
        <v>0</v>
      </c>
      <c r="BD3116" s="3">
        <v>41321.661805555559</v>
      </c>
      <c r="BE3116" s="3">
        <v>41321.690972222219</v>
      </c>
      <c r="BF3116" t="s">
        <v>115</v>
      </c>
      <c r="BG3116" t="s">
        <v>115</v>
      </c>
      <c r="BH3116">
        <v>8149</v>
      </c>
      <c r="BM3116">
        <v>43550</v>
      </c>
      <c r="BR3116" t="s">
        <v>116</v>
      </c>
      <c r="BS3116" t="s">
        <v>117</v>
      </c>
      <c r="BU3116">
        <v>1</v>
      </c>
      <c r="BV3116" t="s">
        <v>118</v>
      </c>
      <c r="BX3116" t="s">
        <v>119</v>
      </c>
      <c r="BY3116" t="s">
        <v>119</v>
      </c>
      <c r="BZ3116" t="s">
        <v>119</v>
      </c>
      <c r="CA3116">
        <v>1</v>
      </c>
      <c r="CC3116" t="s">
        <v>120</v>
      </c>
      <c r="CH3116">
        <v>540</v>
      </c>
      <c r="CI3116">
        <v>43190</v>
      </c>
      <c r="CJ3116" t="s">
        <v>106</v>
      </c>
      <c r="CK3116" t="s">
        <v>106</v>
      </c>
      <c r="CL3116">
        <v>45</v>
      </c>
      <c r="CM3116" t="s">
        <v>4665</v>
      </c>
      <c r="CO3116">
        <v>124888</v>
      </c>
      <c r="CQ3116">
        <v>0</v>
      </c>
      <c r="CR3116">
        <v>0</v>
      </c>
      <c r="CS3116">
        <v>0</v>
      </c>
      <c r="CY3116" t="s">
        <v>123</v>
      </c>
      <c r="CZ3116" t="s">
        <v>124</v>
      </c>
      <c r="DD3116" t="str" cm="1">
        <f t="array" ref="DD3116">TEXT(_xlfn.SEQUENCE(1, DATEDIF(AG3116, AH3116, "m") + 1, AG3116, 30), "YYYY-APMM")</f>
        <v>2014-AP05</v>
      </c>
      <c r="DN3116">
        <f t="shared" si="96"/>
        <v>180.8</v>
      </c>
      <c r="DO3116" t="str">
        <f t="shared" si="97"/>
        <v>LABOR- SUBCONTRACTOR</v>
      </c>
    </row>
    <row r="3117" spans="1:119" x14ac:dyDescent="0.35">
      <c r="A3117" t="s">
        <v>105</v>
      </c>
      <c r="B3117">
        <v>502402</v>
      </c>
      <c r="C3117">
        <v>6359</v>
      </c>
      <c r="D3117">
        <v>124901</v>
      </c>
      <c r="E3117">
        <v>13662</v>
      </c>
      <c r="F3117">
        <v>0</v>
      </c>
      <c r="G3117" t="s">
        <v>106</v>
      </c>
      <c r="H3117" t="s">
        <v>106</v>
      </c>
      <c r="I3117" t="s">
        <v>106</v>
      </c>
      <c r="J3117" t="s">
        <v>107</v>
      </c>
      <c r="K3117" t="s">
        <v>108</v>
      </c>
      <c r="L3117" t="s">
        <v>109</v>
      </c>
      <c r="M3117" t="s">
        <v>110</v>
      </c>
      <c r="N3117" t="s">
        <v>7270</v>
      </c>
      <c r="O3117" t="s">
        <v>4754</v>
      </c>
      <c r="P3117">
        <v>8178</v>
      </c>
      <c r="Q3117">
        <v>144</v>
      </c>
      <c r="R3117">
        <v>0</v>
      </c>
      <c r="S3117">
        <v>160</v>
      </c>
      <c r="T3117">
        <v>0</v>
      </c>
      <c r="U3117">
        <v>1600</v>
      </c>
      <c r="V3117">
        <v>1600</v>
      </c>
      <c r="W3117">
        <v>160</v>
      </c>
      <c r="X3117">
        <v>0</v>
      </c>
      <c r="Y3117">
        <v>0</v>
      </c>
      <c r="Z3117">
        <v>0</v>
      </c>
      <c r="AD3117" s="1">
        <v>41776.333333333336</v>
      </c>
      <c r="AE3117" s="1">
        <v>41798.708333333336</v>
      </c>
      <c r="AG3117" s="1">
        <v>41755.333333333336</v>
      </c>
      <c r="AH3117" s="1">
        <v>41777.708333333336</v>
      </c>
      <c r="AI3117" s="1">
        <v>41755.333333333336</v>
      </c>
      <c r="AJ3117" s="1">
        <v>41777.708333333336</v>
      </c>
      <c r="AK3117" s="1">
        <v>41755.333333333336</v>
      </c>
      <c r="AL3117" s="1">
        <v>41777.708333333336</v>
      </c>
      <c r="AM3117" s="1">
        <v>41776.333333333336</v>
      </c>
      <c r="AN3117" s="1">
        <v>41798.708333333336</v>
      </c>
      <c r="AP3117" t="s">
        <v>113</v>
      </c>
      <c r="AU3117" t="s">
        <v>7271</v>
      </c>
      <c r="AY3117" t="s">
        <v>106</v>
      </c>
      <c r="AZ3117">
        <v>0</v>
      </c>
      <c r="BA3117">
        <v>0</v>
      </c>
      <c r="BD3117" s="3">
        <v>41321.661805555559</v>
      </c>
      <c r="BE3117" s="3">
        <v>41321.690972222219</v>
      </c>
      <c r="BF3117" t="s">
        <v>115</v>
      </c>
      <c r="BG3117" t="s">
        <v>115</v>
      </c>
      <c r="BH3117">
        <v>8149</v>
      </c>
      <c r="BM3117">
        <v>43550</v>
      </c>
      <c r="BR3117" t="s">
        <v>116</v>
      </c>
      <c r="BS3117" t="s">
        <v>117</v>
      </c>
      <c r="BU3117">
        <v>1</v>
      </c>
      <c r="BV3117" t="s">
        <v>118</v>
      </c>
      <c r="BX3117" t="s">
        <v>119</v>
      </c>
      <c r="BY3117" t="s">
        <v>119</v>
      </c>
      <c r="BZ3117" t="s">
        <v>119</v>
      </c>
      <c r="CA3117">
        <v>1</v>
      </c>
      <c r="CC3117" t="s">
        <v>120</v>
      </c>
      <c r="CH3117">
        <v>540</v>
      </c>
      <c r="CI3117">
        <v>43230</v>
      </c>
      <c r="CJ3117" t="s">
        <v>106</v>
      </c>
      <c r="CK3117" t="s">
        <v>106</v>
      </c>
      <c r="CL3117">
        <v>65</v>
      </c>
      <c r="CM3117" t="s">
        <v>3235</v>
      </c>
      <c r="CO3117">
        <v>124888</v>
      </c>
      <c r="CQ3117">
        <v>0</v>
      </c>
      <c r="CR3117">
        <v>0</v>
      </c>
      <c r="CS3117">
        <v>0</v>
      </c>
      <c r="CY3117" t="s">
        <v>123</v>
      </c>
      <c r="CZ3117" t="s">
        <v>124</v>
      </c>
      <c r="DD3117" t="str" cm="1">
        <f t="array" ref="DD3117">TEXT(_xlfn.SEQUENCE(1, DATEDIF(AG3117, AH3117, "m") + 1, AG3117, 30), "YYYY-APMM")</f>
        <v>2014-AP04</v>
      </c>
      <c r="DN3117">
        <f t="shared" si="96"/>
        <v>1600</v>
      </c>
      <c r="DO3117" t="str">
        <f t="shared" si="97"/>
        <v>LABOR- SUBCONTRACTOR</v>
      </c>
    </row>
    <row r="3118" spans="1:119" x14ac:dyDescent="0.35">
      <c r="A3118" t="s">
        <v>105</v>
      </c>
      <c r="B3118">
        <v>502403</v>
      </c>
      <c r="C3118">
        <v>6359</v>
      </c>
      <c r="D3118">
        <v>124901</v>
      </c>
      <c r="E3118">
        <v>13662</v>
      </c>
      <c r="F3118">
        <v>0</v>
      </c>
      <c r="G3118" t="s">
        <v>106</v>
      </c>
      <c r="H3118" t="s">
        <v>106</v>
      </c>
      <c r="I3118" t="s">
        <v>106</v>
      </c>
      <c r="J3118" t="s">
        <v>107</v>
      </c>
      <c r="K3118" t="s">
        <v>108</v>
      </c>
      <c r="L3118" t="s">
        <v>109</v>
      </c>
      <c r="M3118" t="s">
        <v>110</v>
      </c>
      <c r="N3118" t="s">
        <v>7272</v>
      </c>
      <c r="O3118" t="s">
        <v>4757</v>
      </c>
      <c r="P3118">
        <v>8174</v>
      </c>
      <c r="Q3118">
        <v>144</v>
      </c>
      <c r="R3118">
        <v>0</v>
      </c>
      <c r="S3118">
        <v>200</v>
      </c>
      <c r="T3118">
        <v>0</v>
      </c>
      <c r="U3118">
        <v>1048</v>
      </c>
      <c r="V3118">
        <v>1048</v>
      </c>
      <c r="W3118">
        <v>200</v>
      </c>
      <c r="X3118">
        <v>0</v>
      </c>
      <c r="Y3118">
        <v>0</v>
      </c>
      <c r="Z3118">
        <v>0</v>
      </c>
      <c r="AD3118" s="1">
        <v>41787.333333333336</v>
      </c>
      <c r="AE3118" s="1">
        <v>41815.708333333336</v>
      </c>
      <c r="AG3118" s="1">
        <v>41766.333333333336</v>
      </c>
      <c r="AH3118" s="1">
        <v>41794.708333333336</v>
      </c>
      <c r="AI3118" s="1">
        <v>41766.333333333336</v>
      </c>
      <c r="AJ3118" s="1">
        <v>41794.708333333336</v>
      </c>
      <c r="AK3118" s="1">
        <v>41766.333333333336</v>
      </c>
      <c r="AL3118" s="1">
        <v>41794.708333333336</v>
      </c>
      <c r="AM3118" s="1">
        <v>41787.333333333336</v>
      </c>
      <c r="AN3118" s="1">
        <v>41815.708333333336</v>
      </c>
      <c r="AP3118" t="s">
        <v>113</v>
      </c>
      <c r="AU3118" t="e">
        <f>+eMS0BSVRPOk9LOOuHs+Kw</f>
        <v>#NAME?</v>
      </c>
      <c r="AY3118" t="s">
        <v>106</v>
      </c>
      <c r="AZ3118">
        <v>0</v>
      </c>
      <c r="BA3118">
        <v>0</v>
      </c>
      <c r="BD3118" s="3">
        <v>41321.661805555559</v>
      </c>
      <c r="BE3118" s="3">
        <v>41321.690972222219</v>
      </c>
      <c r="BF3118" t="s">
        <v>115</v>
      </c>
      <c r="BG3118" t="s">
        <v>115</v>
      </c>
      <c r="BH3118">
        <v>8149</v>
      </c>
      <c r="BM3118">
        <v>43510</v>
      </c>
      <c r="BR3118" t="s">
        <v>3242</v>
      </c>
      <c r="BS3118" t="s">
        <v>3243</v>
      </c>
      <c r="BU3118">
        <v>1</v>
      </c>
      <c r="BV3118" t="s">
        <v>118</v>
      </c>
      <c r="BX3118" t="s">
        <v>119</v>
      </c>
      <c r="BY3118" t="s">
        <v>119</v>
      </c>
      <c r="BZ3118" t="s">
        <v>119</v>
      </c>
      <c r="CA3118">
        <v>1</v>
      </c>
      <c r="CC3118" t="s">
        <v>120</v>
      </c>
      <c r="CH3118">
        <v>540</v>
      </c>
      <c r="CI3118">
        <v>43230</v>
      </c>
      <c r="CJ3118" t="s">
        <v>106</v>
      </c>
      <c r="CK3118" t="s">
        <v>106</v>
      </c>
      <c r="CL3118">
        <v>65</v>
      </c>
      <c r="CM3118" t="s">
        <v>3235</v>
      </c>
      <c r="CO3118">
        <v>124888</v>
      </c>
      <c r="CQ3118">
        <v>0</v>
      </c>
      <c r="CR3118">
        <v>0</v>
      </c>
      <c r="CS3118">
        <v>0</v>
      </c>
      <c r="CY3118" t="s">
        <v>123</v>
      </c>
      <c r="CZ3118" t="s">
        <v>124</v>
      </c>
      <c r="DD3118" t="str" cm="1">
        <f t="array" ref="DD3118">TEXT(_xlfn.SEQUENCE(1, DATEDIF(AG3118, AH3118, "m") + 1, AG3118, 30), "YYYY-APMM")</f>
        <v>2014-AP05</v>
      </c>
      <c r="DN3118">
        <f t="shared" si="96"/>
        <v>1048</v>
      </c>
      <c r="DO3118" t="str">
        <f t="shared" si="97"/>
        <v>INTERLOCK MASON SK</v>
      </c>
    </row>
    <row r="3119" spans="1:119" x14ac:dyDescent="0.35">
      <c r="A3119" t="s">
        <v>105</v>
      </c>
      <c r="B3119">
        <v>502404</v>
      </c>
      <c r="C3119">
        <v>6359</v>
      </c>
      <c r="D3119">
        <v>124901</v>
      </c>
      <c r="E3119">
        <v>13662</v>
      </c>
      <c r="F3119">
        <v>0</v>
      </c>
      <c r="G3119" t="s">
        <v>106</v>
      </c>
      <c r="H3119" t="s">
        <v>106</v>
      </c>
      <c r="I3119" t="s">
        <v>106</v>
      </c>
      <c r="J3119" t="s">
        <v>107</v>
      </c>
      <c r="K3119" t="s">
        <v>108</v>
      </c>
      <c r="L3119" t="s">
        <v>109</v>
      </c>
      <c r="M3119" t="s">
        <v>110</v>
      </c>
      <c r="N3119" t="s">
        <v>7273</v>
      </c>
      <c r="O3119" t="s">
        <v>4760</v>
      </c>
      <c r="P3119">
        <v>8165</v>
      </c>
      <c r="Q3119">
        <v>144</v>
      </c>
      <c r="R3119">
        <v>0</v>
      </c>
      <c r="S3119">
        <v>200</v>
      </c>
      <c r="T3119">
        <v>0</v>
      </c>
      <c r="U3119">
        <v>252</v>
      </c>
      <c r="V3119">
        <v>252</v>
      </c>
      <c r="W3119">
        <v>200</v>
      </c>
      <c r="X3119">
        <v>0</v>
      </c>
      <c r="Y3119">
        <v>0</v>
      </c>
      <c r="Z3119">
        <v>0</v>
      </c>
      <c r="AD3119" s="1">
        <v>41799.333333333336</v>
      </c>
      <c r="AE3119" s="1">
        <v>41827.708333333336</v>
      </c>
      <c r="AG3119" s="1">
        <v>41778.333333333336</v>
      </c>
      <c r="AH3119" s="1">
        <v>41806.708333333336</v>
      </c>
      <c r="AI3119" s="1">
        <v>41778.333333333336</v>
      </c>
      <c r="AJ3119" s="1">
        <v>41806.708333333336</v>
      </c>
      <c r="AK3119" s="1">
        <v>41778.333333333336</v>
      </c>
      <c r="AL3119" s="1">
        <v>41806.708333333336</v>
      </c>
      <c r="AM3119" s="1">
        <v>41799.333333333336</v>
      </c>
      <c r="AN3119" s="1">
        <v>41827.708333333336</v>
      </c>
      <c r="AP3119" t="s">
        <v>113</v>
      </c>
      <c r="AU3119" t="s">
        <v>7274</v>
      </c>
      <c r="AY3119" t="s">
        <v>106</v>
      </c>
      <c r="AZ3119">
        <v>0</v>
      </c>
      <c r="BA3119">
        <v>0</v>
      </c>
      <c r="BD3119" s="3">
        <v>41321.661805555559</v>
      </c>
      <c r="BE3119" s="3">
        <v>41321.690972222219</v>
      </c>
      <c r="BF3119" t="s">
        <v>115</v>
      </c>
      <c r="BG3119" t="s">
        <v>115</v>
      </c>
      <c r="BH3119">
        <v>8149</v>
      </c>
      <c r="BM3119">
        <v>43420</v>
      </c>
      <c r="BR3119" t="s">
        <v>3122</v>
      </c>
      <c r="BS3119" t="s">
        <v>3123</v>
      </c>
      <c r="BU3119">
        <v>1</v>
      </c>
      <c r="BV3119" t="s">
        <v>118</v>
      </c>
      <c r="BX3119" t="s">
        <v>119</v>
      </c>
      <c r="BY3119" t="s">
        <v>119</v>
      </c>
      <c r="BZ3119" t="s">
        <v>119</v>
      </c>
      <c r="CA3119">
        <v>1</v>
      </c>
      <c r="CC3119" t="s">
        <v>120</v>
      </c>
      <c r="CH3119">
        <v>540</v>
      </c>
      <c r="CI3119">
        <v>43230</v>
      </c>
      <c r="CJ3119" t="s">
        <v>106</v>
      </c>
      <c r="CK3119" t="s">
        <v>106</v>
      </c>
      <c r="CL3119">
        <v>65</v>
      </c>
      <c r="CM3119" t="s">
        <v>3235</v>
      </c>
      <c r="CO3119">
        <v>124888</v>
      </c>
      <c r="CQ3119">
        <v>0</v>
      </c>
      <c r="CR3119">
        <v>0</v>
      </c>
      <c r="CS3119">
        <v>0</v>
      </c>
      <c r="CY3119" t="s">
        <v>123</v>
      </c>
      <c r="CZ3119" t="s">
        <v>124</v>
      </c>
      <c r="DD3119" t="str" cm="1">
        <f t="array" ref="DD3119">TEXT(_xlfn.SEQUENCE(1, DATEDIF(AG3119, AH3119, "m") + 1, AG3119, 30), "YYYY-APMM")</f>
        <v>2014-AP05</v>
      </c>
      <c r="DN3119">
        <f t="shared" si="96"/>
        <v>252</v>
      </c>
      <c r="DO3119" t="str">
        <f t="shared" si="97"/>
        <v>STEEL FIXERS SK</v>
      </c>
    </row>
    <row r="3120" spans="1:119" x14ac:dyDescent="0.35">
      <c r="A3120" t="s">
        <v>105</v>
      </c>
      <c r="B3120">
        <v>502405</v>
      </c>
      <c r="C3120">
        <v>6359</v>
      </c>
      <c r="D3120">
        <v>124901</v>
      </c>
      <c r="E3120">
        <v>13662</v>
      </c>
      <c r="F3120">
        <v>0</v>
      </c>
      <c r="G3120" t="s">
        <v>106</v>
      </c>
      <c r="H3120" t="s">
        <v>106</v>
      </c>
      <c r="I3120" t="s">
        <v>106</v>
      </c>
      <c r="J3120" t="s">
        <v>107</v>
      </c>
      <c r="K3120" t="s">
        <v>108</v>
      </c>
      <c r="L3120" t="s">
        <v>109</v>
      </c>
      <c r="M3120" t="s">
        <v>110</v>
      </c>
      <c r="N3120" t="s">
        <v>7275</v>
      </c>
      <c r="O3120" t="s">
        <v>4763</v>
      </c>
      <c r="P3120">
        <v>8170</v>
      </c>
      <c r="Q3120">
        <v>144</v>
      </c>
      <c r="R3120">
        <v>0</v>
      </c>
      <c r="S3120">
        <v>200</v>
      </c>
      <c r="T3120">
        <v>0</v>
      </c>
      <c r="U3120">
        <v>44</v>
      </c>
      <c r="V3120">
        <v>44</v>
      </c>
      <c r="W3120">
        <v>200</v>
      </c>
      <c r="X3120">
        <v>0</v>
      </c>
      <c r="Y3120">
        <v>0</v>
      </c>
      <c r="Z3120">
        <v>0</v>
      </c>
      <c r="AD3120" s="1">
        <v>41799.333333333336</v>
      </c>
      <c r="AE3120" s="1">
        <v>41827.708333333336</v>
      </c>
      <c r="AG3120" s="1">
        <v>41778.333333333336</v>
      </c>
      <c r="AH3120" s="1">
        <v>41806.708333333336</v>
      </c>
      <c r="AI3120" s="1">
        <v>41778.333333333336</v>
      </c>
      <c r="AJ3120" s="1">
        <v>41806.708333333336</v>
      </c>
      <c r="AK3120" s="1">
        <v>41778.333333333336</v>
      </c>
      <c r="AL3120" s="1">
        <v>41806.708333333336</v>
      </c>
      <c r="AM3120" s="1">
        <v>41799.333333333336</v>
      </c>
      <c r="AN3120" s="1">
        <v>41827.708333333336</v>
      </c>
      <c r="AP3120" t="s">
        <v>113</v>
      </c>
      <c r="AU3120" t="s">
        <v>7276</v>
      </c>
      <c r="AY3120" t="s">
        <v>106</v>
      </c>
      <c r="AZ3120">
        <v>0</v>
      </c>
      <c r="BA3120">
        <v>0</v>
      </c>
      <c r="BD3120" s="3">
        <v>41321.661805555559</v>
      </c>
      <c r="BE3120" s="3">
        <v>41321.690972222219</v>
      </c>
      <c r="BF3120" t="s">
        <v>115</v>
      </c>
      <c r="BG3120" t="s">
        <v>115</v>
      </c>
      <c r="BH3120">
        <v>8149</v>
      </c>
      <c r="BM3120">
        <v>43470</v>
      </c>
      <c r="BR3120" t="s">
        <v>2854</v>
      </c>
      <c r="BS3120" t="s">
        <v>2855</v>
      </c>
      <c r="BU3120">
        <v>1</v>
      </c>
      <c r="BV3120" t="s">
        <v>118</v>
      </c>
      <c r="BX3120" t="s">
        <v>119</v>
      </c>
      <c r="BY3120" t="s">
        <v>119</v>
      </c>
      <c r="BZ3120" t="s">
        <v>119</v>
      </c>
      <c r="CA3120">
        <v>1</v>
      </c>
      <c r="CC3120" t="s">
        <v>120</v>
      </c>
      <c r="CH3120">
        <v>540</v>
      </c>
      <c r="CI3120">
        <v>43230</v>
      </c>
      <c r="CJ3120" t="s">
        <v>106</v>
      </c>
      <c r="CK3120" t="s">
        <v>106</v>
      </c>
      <c r="CL3120">
        <v>65</v>
      </c>
      <c r="CM3120" t="s">
        <v>3235</v>
      </c>
      <c r="CO3120">
        <v>124888</v>
      </c>
      <c r="CQ3120">
        <v>0</v>
      </c>
      <c r="CR3120">
        <v>0</v>
      </c>
      <c r="CS3120">
        <v>0</v>
      </c>
      <c r="CY3120" t="s">
        <v>123</v>
      </c>
      <c r="CZ3120" t="s">
        <v>124</v>
      </c>
      <c r="DD3120" t="str" cm="1">
        <f t="array" ref="DD3120">TEXT(_xlfn.SEQUENCE(1, DATEDIF(AG3120, AH3120, "m") + 1, AG3120, 30), "YYYY-APMM")</f>
        <v>2014-AP05</v>
      </c>
      <c r="DN3120">
        <f t="shared" si="96"/>
        <v>44</v>
      </c>
      <c r="DO3120" t="str">
        <f t="shared" si="97"/>
        <v>TILE MASON SK</v>
      </c>
    </row>
    <row r="3121" spans="1:119" x14ac:dyDescent="0.35">
      <c r="A3121" t="s">
        <v>105</v>
      </c>
      <c r="B3121">
        <v>502406</v>
      </c>
      <c r="C3121">
        <v>6359</v>
      </c>
      <c r="D3121">
        <v>124901</v>
      </c>
      <c r="E3121">
        <v>13662</v>
      </c>
      <c r="F3121">
        <v>0</v>
      </c>
      <c r="G3121" t="s">
        <v>106</v>
      </c>
      <c r="H3121" t="s">
        <v>106</v>
      </c>
      <c r="I3121" t="s">
        <v>106</v>
      </c>
      <c r="J3121" t="s">
        <v>107</v>
      </c>
      <c r="K3121" t="s">
        <v>108</v>
      </c>
      <c r="L3121" t="s">
        <v>109</v>
      </c>
      <c r="M3121" t="s">
        <v>110</v>
      </c>
      <c r="N3121" t="s">
        <v>7277</v>
      </c>
      <c r="O3121" t="s">
        <v>4766</v>
      </c>
      <c r="P3121">
        <v>8167</v>
      </c>
      <c r="Q3121">
        <v>184</v>
      </c>
      <c r="R3121">
        <v>184</v>
      </c>
      <c r="S3121">
        <v>80</v>
      </c>
      <c r="T3121">
        <v>0</v>
      </c>
      <c r="U3121">
        <v>14</v>
      </c>
      <c r="V3121">
        <v>14</v>
      </c>
      <c r="W3121">
        <v>80</v>
      </c>
      <c r="X3121">
        <v>0</v>
      </c>
      <c r="Y3121">
        <v>0</v>
      </c>
      <c r="Z3121">
        <v>0</v>
      </c>
      <c r="AD3121" s="1">
        <v>41851.333333333336</v>
      </c>
      <c r="AE3121" s="1">
        <v>41865.708333333336</v>
      </c>
      <c r="AG3121" s="1">
        <v>41825.333333333336</v>
      </c>
      <c r="AH3121" s="1">
        <v>41835.708333333336</v>
      </c>
      <c r="AI3121" s="1">
        <v>41825.333333333336</v>
      </c>
      <c r="AJ3121" s="1">
        <v>41835.708333333336</v>
      </c>
      <c r="AK3121" s="1">
        <v>41825.333333333336</v>
      </c>
      <c r="AL3121" s="1">
        <v>41835.708333333336</v>
      </c>
      <c r="AM3121" s="1">
        <v>41851.333333333336</v>
      </c>
      <c r="AN3121" s="1">
        <v>41865.708333333336</v>
      </c>
      <c r="AP3121" t="s">
        <v>113</v>
      </c>
      <c r="AU3121" t="s">
        <v>7278</v>
      </c>
      <c r="AY3121" t="s">
        <v>106</v>
      </c>
      <c r="AZ3121">
        <v>0</v>
      </c>
      <c r="BA3121">
        <v>0</v>
      </c>
      <c r="BD3121" s="3">
        <v>41321.661805555559</v>
      </c>
      <c r="BE3121" s="3">
        <v>41321.690972222219</v>
      </c>
      <c r="BF3121" t="s">
        <v>115</v>
      </c>
      <c r="BG3121" t="s">
        <v>115</v>
      </c>
      <c r="BH3121">
        <v>8149</v>
      </c>
      <c r="BM3121">
        <v>43440</v>
      </c>
      <c r="BR3121" t="s">
        <v>3145</v>
      </c>
      <c r="BS3121" t="s">
        <v>3146</v>
      </c>
      <c r="BU3121">
        <v>1</v>
      </c>
      <c r="BV3121" t="s">
        <v>118</v>
      </c>
      <c r="BX3121" t="s">
        <v>119</v>
      </c>
      <c r="BY3121" t="s">
        <v>119</v>
      </c>
      <c r="BZ3121" t="s">
        <v>119</v>
      </c>
      <c r="CA3121">
        <v>1</v>
      </c>
      <c r="CC3121" t="s">
        <v>120</v>
      </c>
      <c r="CH3121">
        <v>540</v>
      </c>
      <c r="CI3121">
        <v>43230</v>
      </c>
      <c r="CJ3121" t="s">
        <v>106</v>
      </c>
      <c r="CK3121" t="s">
        <v>106</v>
      </c>
      <c r="CL3121">
        <v>65</v>
      </c>
      <c r="CM3121" t="s">
        <v>3235</v>
      </c>
      <c r="CO3121">
        <v>124888</v>
      </c>
      <c r="CQ3121">
        <v>0</v>
      </c>
      <c r="CR3121">
        <v>0</v>
      </c>
      <c r="CS3121">
        <v>0</v>
      </c>
      <c r="CY3121" t="s">
        <v>123</v>
      </c>
      <c r="CZ3121" t="s">
        <v>124</v>
      </c>
      <c r="DD3121" t="str" cm="1">
        <f t="array" ref="DD3121">TEXT(_xlfn.SEQUENCE(1, DATEDIF(AG3121, AH3121, "m") + 1, AG3121, 30), "YYYY-APMM")</f>
        <v>2014-AP07</v>
      </c>
      <c r="DN3121">
        <f t="shared" si="96"/>
        <v>14</v>
      </c>
      <c r="DO3121" t="str">
        <f t="shared" si="97"/>
        <v>CONCRETE MASON SK</v>
      </c>
    </row>
    <row r="3122" spans="1:119" x14ac:dyDescent="0.35">
      <c r="A3122" t="s">
        <v>105</v>
      </c>
      <c r="B3122">
        <v>502407</v>
      </c>
      <c r="C3122">
        <v>6359</v>
      </c>
      <c r="D3122">
        <v>124904</v>
      </c>
      <c r="E3122">
        <v>13662</v>
      </c>
      <c r="F3122">
        <v>0</v>
      </c>
      <c r="G3122" t="s">
        <v>106</v>
      </c>
      <c r="H3122" t="s">
        <v>106</v>
      </c>
      <c r="I3122" t="s">
        <v>106</v>
      </c>
      <c r="J3122" t="s">
        <v>107</v>
      </c>
      <c r="K3122" t="s">
        <v>108</v>
      </c>
      <c r="L3122" t="s">
        <v>109</v>
      </c>
      <c r="M3122" t="s">
        <v>110</v>
      </c>
      <c r="N3122" t="s">
        <v>7279</v>
      </c>
      <c r="O3122" t="s">
        <v>4856</v>
      </c>
      <c r="P3122">
        <v>8178</v>
      </c>
      <c r="Q3122">
        <v>120</v>
      </c>
      <c r="R3122">
        <v>0</v>
      </c>
      <c r="S3122">
        <v>40</v>
      </c>
      <c r="T3122">
        <v>0</v>
      </c>
      <c r="U3122">
        <v>102</v>
      </c>
      <c r="V3122">
        <v>102</v>
      </c>
      <c r="W3122">
        <v>40</v>
      </c>
      <c r="X3122">
        <v>0</v>
      </c>
      <c r="Y3122">
        <v>0</v>
      </c>
      <c r="Z3122">
        <v>0</v>
      </c>
      <c r="AD3122" s="1">
        <v>41846.333333333336</v>
      </c>
      <c r="AE3122" s="1">
        <v>41850.708333333336</v>
      </c>
      <c r="AG3122" s="1">
        <v>41828.333333333336</v>
      </c>
      <c r="AH3122" s="1">
        <v>41833.708333333336</v>
      </c>
      <c r="AI3122" s="1">
        <v>41828.333333333336</v>
      </c>
      <c r="AJ3122" s="1">
        <v>41833.708333333336</v>
      </c>
      <c r="AK3122" s="1">
        <v>41828.333333333336</v>
      </c>
      <c r="AL3122" s="1">
        <v>41833.708333333336</v>
      </c>
      <c r="AM3122" s="1">
        <v>41846.333333333336</v>
      </c>
      <c r="AN3122" s="1">
        <v>41850.708333333336</v>
      </c>
      <c r="AP3122" t="s">
        <v>113</v>
      </c>
      <c r="AU3122" t="s">
        <v>7280</v>
      </c>
      <c r="AY3122" t="s">
        <v>106</v>
      </c>
      <c r="AZ3122">
        <v>0</v>
      </c>
      <c r="BA3122">
        <v>0</v>
      </c>
      <c r="BD3122" s="3">
        <v>41321.661805555559</v>
      </c>
      <c r="BE3122" s="3">
        <v>41321.663888888892</v>
      </c>
      <c r="BF3122" t="s">
        <v>115</v>
      </c>
      <c r="BG3122" t="s">
        <v>115</v>
      </c>
      <c r="BH3122">
        <v>8149</v>
      </c>
      <c r="BM3122">
        <v>43550</v>
      </c>
      <c r="BR3122" t="s">
        <v>116</v>
      </c>
      <c r="BS3122" t="s">
        <v>117</v>
      </c>
      <c r="BU3122">
        <v>1</v>
      </c>
      <c r="BV3122" t="s">
        <v>118</v>
      </c>
      <c r="BX3122" t="s">
        <v>119</v>
      </c>
      <c r="BY3122" t="s">
        <v>119</v>
      </c>
      <c r="BZ3122" t="s">
        <v>119</v>
      </c>
      <c r="CA3122">
        <v>1</v>
      </c>
      <c r="CC3122" t="s">
        <v>120</v>
      </c>
      <c r="CH3122">
        <v>540</v>
      </c>
      <c r="CI3122">
        <v>43270</v>
      </c>
      <c r="CJ3122" t="s">
        <v>106</v>
      </c>
      <c r="CK3122" t="s">
        <v>106</v>
      </c>
      <c r="CL3122">
        <v>10</v>
      </c>
      <c r="CM3122" t="s">
        <v>4836</v>
      </c>
      <c r="CO3122">
        <v>124903</v>
      </c>
      <c r="CQ3122">
        <v>0</v>
      </c>
      <c r="CR3122">
        <v>0</v>
      </c>
      <c r="CS3122">
        <v>0</v>
      </c>
      <c r="CY3122" t="s">
        <v>123</v>
      </c>
      <c r="CZ3122" t="s">
        <v>124</v>
      </c>
      <c r="DD3122" t="str" cm="1">
        <f t="array" ref="DD3122">TEXT(_xlfn.SEQUENCE(1, DATEDIF(AG3122, AH3122, "m") + 1, AG3122, 30), "YYYY-APMM")</f>
        <v>2014-AP07</v>
      </c>
      <c r="DN3122">
        <f t="shared" si="96"/>
        <v>102</v>
      </c>
      <c r="DO3122" t="str">
        <f t="shared" si="97"/>
        <v>LABOR- SUBCONTRACTOR</v>
      </c>
    </row>
    <row r="3123" spans="1:119" x14ac:dyDescent="0.35">
      <c r="A3123" t="s">
        <v>105</v>
      </c>
      <c r="B3123">
        <v>502408</v>
      </c>
      <c r="C3123">
        <v>6359</v>
      </c>
      <c r="D3123">
        <v>124904</v>
      </c>
      <c r="E3123">
        <v>13662</v>
      </c>
      <c r="F3123">
        <v>0</v>
      </c>
      <c r="G3123" t="s">
        <v>106</v>
      </c>
      <c r="H3123" t="s">
        <v>106</v>
      </c>
      <c r="I3123" t="s">
        <v>106</v>
      </c>
      <c r="J3123" t="s">
        <v>107</v>
      </c>
      <c r="K3123" t="s">
        <v>108</v>
      </c>
      <c r="L3123" t="s">
        <v>109</v>
      </c>
      <c r="M3123" t="s">
        <v>110</v>
      </c>
      <c r="N3123" t="s">
        <v>7281</v>
      </c>
      <c r="O3123" t="s">
        <v>4859</v>
      </c>
      <c r="P3123">
        <v>8178</v>
      </c>
      <c r="Q3123">
        <v>120</v>
      </c>
      <c r="R3123">
        <v>0</v>
      </c>
      <c r="S3123">
        <v>40</v>
      </c>
      <c r="T3123">
        <v>0</v>
      </c>
      <c r="U3123">
        <v>14</v>
      </c>
      <c r="V3123">
        <v>14</v>
      </c>
      <c r="W3123">
        <v>40</v>
      </c>
      <c r="X3123">
        <v>0</v>
      </c>
      <c r="Y3123">
        <v>0</v>
      </c>
      <c r="Z3123">
        <v>0</v>
      </c>
      <c r="AD3123" s="1">
        <v>41851.333333333336</v>
      </c>
      <c r="AE3123" s="1">
        <v>41860.708333333336</v>
      </c>
      <c r="AG3123" s="1">
        <v>41834.333333333336</v>
      </c>
      <c r="AH3123" s="1">
        <v>41839.708333333336</v>
      </c>
      <c r="AI3123" s="1">
        <v>41834.333333333336</v>
      </c>
      <c r="AJ3123" s="1">
        <v>41839.708333333336</v>
      </c>
      <c r="AK3123" s="1">
        <v>41834.333333333336</v>
      </c>
      <c r="AL3123" s="1">
        <v>41839.708333333336</v>
      </c>
      <c r="AM3123" s="1">
        <v>41851.333333333336</v>
      </c>
      <c r="AN3123" s="1">
        <v>41860.708333333336</v>
      </c>
      <c r="AP3123" t="s">
        <v>113</v>
      </c>
      <c r="AU3123" t="s">
        <v>7282</v>
      </c>
      <c r="AY3123" t="s">
        <v>106</v>
      </c>
      <c r="AZ3123">
        <v>0</v>
      </c>
      <c r="BA3123">
        <v>0</v>
      </c>
      <c r="BD3123" s="3">
        <v>41321.661805555559</v>
      </c>
      <c r="BE3123" s="3">
        <v>41321.663888888892</v>
      </c>
      <c r="BF3123" t="s">
        <v>115</v>
      </c>
      <c r="BG3123" t="s">
        <v>115</v>
      </c>
      <c r="BH3123">
        <v>8149</v>
      </c>
      <c r="BM3123">
        <v>43550</v>
      </c>
      <c r="BR3123" t="s">
        <v>116</v>
      </c>
      <c r="BS3123" t="s">
        <v>117</v>
      </c>
      <c r="BU3123">
        <v>1</v>
      </c>
      <c r="BV3123" t="s">
        <v>118</v>
      </c>
      <c r="BX3123" t="s">
        <v>119</v>
      </c>
      <c r="BY3123" t="s">
        <v>119</v>
      </c>
      <c r="BZ3123" t="s">
        <v>119</v>
      </c>
      <c r="CA3123">
        <v>1</v>
      </c>
      <c r="CC3123" t="s">
        <v>120</v>
      </c>
      <c r="CH3123">
        <v>540</v>
      </c>
      <c r="CI3123">
        <v>43270</v>
      </c>
      <c r="CJ3123" t="s">
        <v>106</v>
      </c>
      <c r="CK3123" t="s">
        <v>106</v>
      </c>
      <c r="CL3123">
        <v>10</v>
      </c>
      <c r="CM3123" t="s">
        <v>4836</v>
      </c>
      <c r="CO3123">
        <v>124903</v>
      </c>
      <c r="CQ3123">
        <v>0</v>
      </c>
      <c r="CR3123">
        <v>0</v>
      </c>
      <c r="CS3123">
        <v>0</v>
      </c>
      <c r="CY3123" t="s">
        <v>123</v>
      </c>
      <c r="CZ3123" t="s">
        <v>124</v>
      </c>
      <c r="DD3123" t="str" cm="1">
        <f t="array" ref="DD3123">TEXT(_xlfn.SEQUENCE(1, DATEDIF(AG3123, AH3123, "m") + 1, AG3123, 30), "YYYY-APMM")</f>
        <v>2014-AP07</v>
      </c>
      <c r="DN3123">
        <f t="shared" si="96"/>
        <v>14</v>
      </c>
      <c r="DO3123" t="str">
        <f t="shared" si="97"/>
        <v>LABOR- SUBCONTRACTOR</v>
      </c>
    </row>
    <row r="3124" spans="1:119" x14ac:dyDescent="0.35">
      <c r="A3124" t="s">
        <v>105</v>
      </c>
      <c r="B3124">
        <v>502409</v>
      </c>
      <c r="C3124">
        <v>6359</v>
      </c>
      <c r="D3124">
        <v>124904</v>
      </c>
      <c r="E3124">
        <v>13662</v>
      </c>
      <c r="F3124">
        <v>0</v>
      </c>
      <c r="G3124" t="s">
        <v>106</v>
      </c>
      <c r="H3124" t="s">
        <v>106</v>
      </c>
      <c r="I3124" t="s">
        <v>106</v>
      </c>
      <c r="J3124" t="s">
        <v>107</v>
      </c>
      <c r="K3124" t="s">
        <v>108</v>
      </c>
      <c r="L3124" t="s">
        <v>109</v>
      </c>
      <c r="M3124" t="s">
        <v>110</v>
      </c>
      <c r="N3124" t="s">
        <v>7283</v>
      </c>
      <c r="O3124" t="s">
        <v>4862</v>
      </c>
      <c r="P3124">
        <v>8178</v>
      </c>
      <c r="Q3124">
        <v>120</v>
      </c>
      <c r="R3124">
        <v>120</v>
      </c>
      <c r="S3124">
        <v>40</v>
      </c>
      <c r="T3124">
        <v>0</v>
      </c>
      <c r="U3124">
        <v>328</v>
      </c>
      <c r="V3124">
        <v>328</v>
      </c>
      <c r="W3124">
        <v>40</v>
      </c>
      <c r="X3124">
        <v>0</v>
      </c>
      <c r="Y3124">
        <v>0</v>
      </c>
      <c r="Z3124">
        <v>0</v>
      </c>
      <c r="AD3124" s="1">
        <v>41861.333333333336</v>
      </c>
      <c r="AE3124" s="1">
        <v>41865.708333333336</v>
      </c>
      <c r="AG3124" s="1">
        <v>41840.333333333336</v>
      </c>
      <c r="AH3124" s="1">
        <v>41844.708333333336</v>
      </c>
      <c r="AI3124" s="1">
        <v>41840.333333333336</v>
      </c>
      <c r="AJ3124" s="1">
        <v>41844.708333333336</v>
      </c>
      <c r="AK3124" s="1">
        <v>41840.333333333336</v>
      </c>
      <c r="AL3124" s="1">
        <v>41844.708333333336</v>
      </c>
      <c r="AM3124" s="1">
        <v>41861.333333333336</v>
      </c>
      <c r="AN3124" s="1">
        <v>41865.708333333336</v>
      </c>
      <c r="AP3124" t="s">
        <v>113</v>
      </c>
      <c r="AU3124" t="s">
        <v>7284</v>
      </c>
      <c r="AY3124" t="s">
        <v>106</v>
      </c>
      <c r="AZ3124">
        <v>0</v>
      </c>
      <c r="BA3124">
        <v>0</v>
      </c>
      <c r="BD3124" s="3">
        <v>41321.661805555559</v>
      </c>
      <c r="BE3124" s="3">
        <v>41321.690972222219</v>
      </c>
      <c r="BF3124" t="s">
        <v>115</v>
      </c>
      <c r="BG3124" t="s">
        <v>115</v>
      </c>
      <c r="BH3124">
        <v>8149</v>
      </c>
      <c r="BM3124">
        <v>43550</v>
      </c>
      <c r="BR3124" t="s">
        <v>116</v>
      </c>
      <c r="BS3124" t="s">
        <v>117</v>
      </c>
      <c r="BU3124">
        <v>1</v>
      </c>
      <c r="BV3124" t="s">
        <v>118</v>
      </c>
      <c r="BX3124" t="s">
        <v>119</v>
      </c>
      <c r="BY3124" t="s">
        <v>119</v>
      </c>
      <c r="BZ3124" t="s">
        <v>119</v>
      </c>
      <c r="CA3124">
        <v>1</v>
      </c>
      <c r="CC3124" t="s">
        <v>120</v>
      </c>
      <c r="CH3124">
        <v>540</v>
      </c>
      <c r="CI3124">
        <v>43270</v>
      </c>
      <c r="CJ3124" t="s">
        <v>106</v>
      </c>
      <c r="CK3124" t="s">
        <v>106</v>
      </c>
      <c r="CL3124">
        <v>10</v>
      </c>
      <c r="CM3124" t="s">
        <v>4836</v>
      </c>
      <c r="CO3124">
        <v>124903</v>
      </c>
      <c r="CQ3124">
        <v>0</v>
      </c>
      <c r="CR3124">
        <v>0</v>
      </c>
      <c r="CS3124">
        <v>0</v>
      </c>
      <c r="CY3124" t="s">
        <v>123</v>
      </c>
      <c r="CZ3124" t="s">
        <v>124</v>
      </c>
      <c r="DD3124" t="str" cm="1">
        <f t="array" ref="DD3124">TEXT(_xlfn.SEQUENCE(1, DATEDIF(AG3124, AH3124, "m") + 1, AG3124, 30), "YYYY-APMM")</f>
        <v>2014-AP07</v>
      </c>
      <c r="DN3124">
        <f t="shared" si="96"/>
        <v>328</v>
      </c>
      <c r="DO3124" t="str">
        <f t="shared" si="97"/>
        <v>LABOR- SUBCONTRACTOR</v>
      </c>
    </row>
    <row r="3125" spans="1:119" x14ac:dyDescent="0.35">
      <c r="A3125" t="s">
        <v>105</v>
      </c>
      <c r="B3125">
        <v>502410</v>
      </c>
      <c r="C3125">
        <v>6359</v>
      </c>
      <c r="D3125">
        <v>124904</v>
      </c>
      <c r="E3125">
        <v>13662</v>
      </c>
      <c r="F3125">
        <v>0</v>
      </c>
      <c r="G3125" t="s">
        <v>106</v>
      </c>
      <c r="H3125" t="s">
        <v>106</v>
      </c>
      <c r="I3125" t="s">
        <v>106</v>
      </c>
      <c r="J3125" t="s">
        <v>107</v>
      </c>
      <c r="K3125" t="s">
        <v>108</v>
      </c>
      <c r="L3125" t="s">
        <v>109</v>
      </c>
      <c r="M3125" t="s">
        <v>110</v>
      </c>
      <c r="N3125" t="s">
        <v>7285</v>
      </c>
      <c r="O3125" t="s">
        <v>4865</v>
      </c>
      <c r="P3125">
        <v>8178</v>
      </c>
      <c r="Q3125">
        <v>120</v>
      </c>
      <c r="R3125">
        <v>0</v>
      </c>
      <c r="S3125">
        <v>200</v>
      </c>
      <c r="T3125">
        <v>0</v>
      </c>
      <c r="U3125">
        <v>50.4</v>
      </c>
      <c r="V3125">
        <v>50.4</v>
      </c>
      <c r="W3125">
        <v>200</v>
      </c>
      <c r="X3125">
        <v>0</v>
      </c>
      <c r="Y3125">
        <v>0</v>
      </c>
      <c r="Z3125">
        <v>0</v>
      </c>
      <c r="AD3125" s="1">
        <v>41816.333333333336</v>
      </c>
      <c r="AE3125" s="1">
        <v>41844.708333333336</v>
      </c>
      <c r="AG3125" s="1">
        <v>41799.333333333336</v>
      </c>
      <c r="AH3125" s="1">
        <v>41827.708333333336</v>
      </c>
      <c r="AI3125" s="1">
        <v>41799.333333333336</v>
      </c>
      <c r="AJ3125" s="1">
        <v>41827.708333333336</v>
      </c>
      <c r="AK3125" s="1">
        <v>41799.333333333336</v>
      </c>
      <c r="AL3125" s="1">
        <v>41827.708333333336</v>
      </c>
      <c r="AM3125" s="1">
        <v>41816.333333333336</v>
      </c>
      <c r="AN3125" s="1">
        <v>41844.708333333336</v>
      </c>
      <c r="AP3125" t="s">
        <v>113</v>
      </c>
      <c r="AU3125" t="s">
        <v>7286</v>
      </c>
      <c r="AY3125" t="s">
        <v>106</v>
      </c>
      <c r="AZ3125">
        <v>0</v>
      </c>
      <c r="BA3125">
        <v>0</v>
      </c>
      <c r="BD3125" s="3">
        <v>41321.661805555559</v>
      </c>
      <c r="BE3125" s="3">
        <v>41321.663888888892</v>
      </c>
      <c r="BF3125" t="s">
        <v>115</v>
      </c>
      <c r="BG3125" t="s">
        <v>115</v>
      </c>
      <c r="BH3125">
        <v>8149</v>
      </c>
      <c r="BM3125">
        <v>43550</v>
      </c>
      <c r="BR3125" t="s">
        <v>116</v>
      </c>
      <c r="BS3125" t="s">
        <v>117</v>
      </c>
      <c r="BU3125">
        <v>1</v>
      </c>
      <c r="BV3125" t="s">
        <v>118</v>
      </c>
      <c r="BX3125" t="s">
        <v>119</v>
      </c>
      <c r="BY3125" t="s">
        <v>119</v>
      </c>
      <c r="BZ3125" t="s">
        <v>119</v>
      </c>
      <c r="CA3125">
        <v>1</v>
      </c>
      <c r="CC3125" t="s">
        <v>120</v>
      </c>
      <c r="CH3125">
        <v>540</v>
      </c>
      <c r="CI3125">
        <v>43270</v>
      </c>
      <c r="CJ3125" t="s">
        <v>106</v>
      </c>
      <c r="CK3125" t="s">
        <v>106</v>
      </c>
      <c r="CL3125">
        <v>10</v>
      </c>
      <c r="CM3125" t="s">
        <v>4836</v>
      </c>
      <c r="CO3125">
        <v>124903</v>
      </c>
      <c r="CQ3125">
        <v>0</v>
      </c>
      <c r="CR3125">
        <v>0</v>
      </c>
      <c r="CS3125">
        <v>0</v>
      </c>
      <c r="CY3125" t="s">
        <v>123</v>
      </c>
      <c r="CZ3125" t="s">
        <v>124</v>
      </c>
      <c r="DD3125" t="str" cm="1">
        <f t="array" ref="DD3125">TEXT(_xlfn.SEQUENCE(1, DATEDIF(AG3125, AH3125, "m") + 1, AG3125, 30), "YYYY-APMM")</f>
        <v>2014-AP06</v>
      </c>
      <c r="DN3125">
        <f t="shared" si="96"/>
        <v>50.4</v>
      </c>
      <c r="DO3125" t="str">
        <f t="shared" si="97"/>
        <v>LABOR- SUBCONTRACTOR</v>
      </c>
    </row>
    <row r="3126" spans="1:119" x14ac:dyDescent="0.35">
      <c r="A3126" t="s">
        <v>105</v>
      </c>
      <c r="B3126">
        <v>502411</v>
      </c>
      <c r="C3126">
        <v>6359</v>
      </c>
      <c r="D3126">
        <v>124904</v>
      </c>
      <c r="E3126">
        <v>13662</v>
      </c>
      <c r="F3126">
        <v>0</v>
      </c>
      <c r="G3126" t="s">
        <v>106</v>
      </c>
      <c r="H3126" t="s">
        <v>106</v>
      </c>
      <c r="I3126" t="s">
        <v>106</v>
      </c>
      <c r="J3126" t="s">
        <v>107</v>
      </c>
      <c r="K3126" t="s">
        <v>108</v>
      </c>
      <c r="L3126" t="s">
        <v>109</v>
      </c>
      <c r="M3126" t="s">
        <v>110</v>
      </c>
      <c r="N3126" t="s">
        <v>7287</v>
      </c>
      <c r="O3126" t="s">
        <v>4868</v>
      </c>
      <c r="P3126">
        <v>8178</v>
      </c>
      <c r="Q3126">
        <v>120</v>
      </c>
      <c r="R3126">
        <v>0</v>
      </c>
      <c r="S3126">
        <v>200</v>
      </c>
      <c r="T3126">
        <v>0</v>
      </c>
      <c r="U3126">
        <v>17.2</v>
      </c>
      <c r="V3126">
        <v>17.2</v>
      </c>
      <c r="W3126">
        <v>200</v>
      </c>
      <c r="X3126">
        <v>0</v>
      </c>
      <c r="Y3126">
        <v>0</v>
      </c>
      <c r="Z3126">
        <v>0</v>
      </c>
      <c r="AD3126" s="1">
        <v>41816.333333333336</v>
      </c>
      <c r="AE3126" s="1">
        <v>41844.708333333336</v>
      </c>
      <c r="AG3126" s="1">
        <v>41799.333333333336</v>
      </c>
      <c r="AH3126" s="1">
        <v>41827.708333333336</v>
      </c>
      <c r="AI3126" s="1">
        <v>41799.333333333336</v>
      </c>
      <c r="AJ3126" s="1">
        <v>41827.708333333336</v>
      </c>
      <c r="AK3126" s="1">
        <v>41799.333333333336</v>
      </c>
      <c r="AL3126" s="1">
        <v>41827.708333333336</v>
      </c>
      <c r="AM3126" s="1">
        <v>41816.333333333336</v>
      </c>
      <c r="AN3126" s="1">
        <v>41844.708333333336</v>
      </c>
      <c r="AP3126" t="s">
        <v>113</v>
      </c>
      <c r="AU3126" t="s">
        <v>7288</v>
      </c>
      <c r="AY3126" t="s">
        <v>106</v>
      </c>
      <c r="AZ3126">
        <v>0</v>
      </c>
      <c r="BA3126">
        <v>0</v>
      </c>
      <c r="BD3126" s="3">
        <v>41321.661805555559</v>
      </c>
      <c r="BE3126" s="3">
        <v>41328.377083333333</v>
      </c>
      <c r="BF3126" t="s">
        <v>115</v>
      </c>
      <c r="BG3126" t="s">
        <v>115</v>
      </c>
      <c r="BH3126">
        <v>8149</v>
      </c>
      <c r="BM3126">
        <v>43550</v>
      </c>
      <c r="BR3126" t="s">
        <v>116</v>
      </c>
      <c r="BS3126" t="s">
        <v>117</v>
      </c>
      <c r="BU3126">
        <v>1</v>
      </c>
      <c r="BV3126" t="s">
        <v>118</v>
      </c>
      <c r="BX3126" t="s">
        <v>119</v>
      </c>
      <c r="BY3126" t="s">
        <v>119</v>
      </c>
      <c r="BZ3126" t="s">
        <v>119</v>
      </c>
      <c r="CA3126">
        <v>1</v>
      </c>
      <c r="CC3126" t="s">
        <v>120</v>
      </c>
      <c r="CH3126">
        <v>540</v>
      </c>
      <c r="CI3126">
        <v>43270</v>
      </c>
      <c r="CJ3126" t="s">
        <v>106</v>
      </c>
      <c r="CK3126" t="s">
        <v>106</v>
      </c>
      <c r="CL3126">
        <v>10</v>
      </c>
      <c r="CM3126" t="s">
        <v>4836</v>
      </c>
      <c r="CO3126">
        <v>124903</v>
      </c>
      <c r="CQ3126">
        <v>0</v>
      </c>
      <c r="CR3126">
        <v>0</v>
      </c>
      <c r="CS3126">
        <v>0</v>
      </c>
      <c r="CY3126" t="s">
        <v>123</v>
      </c>
      <c r="CZ3126" t="s">
        <v>124</v>
      </c>
      <c r="DD3126" t="str" cm="1">
        <f t="array" ref="DD3126">TEXT(_xlfn.SEQUENCE(1, DATEDIF(AG3126, AH3126, "m") + 1, AG3126, 30), "YYYY-APMM")</f>
        <v>2014-AP06</v>
      </c>
      <c r="DN3126">
        <f t="shared" si="96"/>
        <v>17.2</v>
      </c>
      <c r="DO3126" t="str">
        <f t="shared" si="97"/>
        <v>LABOR- SUBCONTRACTOR</v>
      </c>
    </row>
    <row r="3127" spans="1:119" x14ac:dyDescent="0.35">
      <c r="A3127" t="s">
        <v>105</v>
      </c>
      <c r="B3127">
        <v>502412</v>
      </c>
      <c r="C3127">
        <v>6359</v>
      </c>
      <c r="D3127">
        <v>124904</v>
      </c>
      <c r="E3127">
        <v>13662</v>
      </c>
      <c r="F3127">
        <v>0</v>
      </c>
      <c r="G3127" t="s">
        <v>106</v>
      </c>
      <c r="H3127" t="s">
        <v>106</v>
      </c>
      <c r="I3127" t="s">
        <v>106</v>
      </c>
      <c r="J3127" t="s">
        <v>107</v>
      </c>
      <c r="K3127" t="s">
        <v>108</v>
      </c>
      <c r="L3127" t="s">
        <v>109</v>
      </c>
      <c r="M3127" t="s">
        <v>110</v>
      </c>
      <c r="N3127" t="s">
        <v>7289</v>
      </c>
      <c r="O3127" t="s">
        <v>4724</v>
      </c>
      <c r="P3127">
        <v>8178</v>
      </c>
      <c r="Q3127">
        <v>120</v>
      </c>
      <c r="R3127">
        <v>0</v>
      </c>
      <c r="S3127">
        <v>200</v>
      </c>
      <c r="T3127">
        <v>0</v>
      </c>
      <c r="U3127">
        <v>325.2</v>
      </c>
      <c r="V3127">
        <v>325.2</v>
      </c>
      <c r="W3127">
        <v>200</v>
      </c>
      <c r="X3127">
        <v>0</v>
      </c>
      <c r="Y3127">
        <v>0</v>
      </c>
      <c r="Z3127">
        <v>0</v>
      </c>
      <c r="AD3127" s="1">
        <v>41816.333333333336</v>
      </c>
      <c r="AE3127" s="1">
        <v>41844.708333333336</v>
      </c>
      <c r="AG3127" s="1">
        <v>41799.333333333336</v>
      </c>
      <c r="AH3127" s="1">
        <v>41827.708333333336</v>
      </c>
      <c r="AI3127" s="1">
        <v>41799.333333333336</v>
      </c>
      <c r="AJ3127" s="1">
        <v>41827.708333333336</v>
      </c>
      <c r="AK3127" s="1">
        <v>41799.333333333336</v>
      </c>
      <c r="AL3127" s="1">
        <v>41827.708333333336</v>
      </c>
      <c r="AM3127" s="1">
        <v>41816.333333333336</v>
      </c>
      <c r="AN3127" s="1">
        <v>41844.708333333336</v>
      </c>
      <c r="AP3127" t="s">
        <v>113</v>
      </c>
      <c r="AU3127" t="s">
        <v>7290</v>
      </c>
      <c r="AY3127" t="s">
        <v>106</v>
      </c>
      <c r="AZ3127">
        <v>0</v>
      </c>
      <c r="BA3127">
        <v>0</v>
      </c>
      <c r="BD3127" s="3">
        <v>41321.661805555559</v>
      </c>
      <c r="BE3127" s="3">
        <v>41328.377083333333</v>
      </c>
      <c r="BF3127" t="s">
        <v>115</v>
      </c>
      <c r="BG3127" t="s">
        <v>115</v>
      </c>
      <c r="BH3127">
        <v>8149</v>
      </c>
      <c r="BM3127">
        <v>43550</v>
      </c>
      <c r="BR3127" t="s">
        <v>116</v>
      </c>
      <c r="BS3127" t="s">
        <v>117</v>
      </c>
      <c r="BU3127">
        <v>1</v>
      </c>
      <c r="BV3127" t="s">
        <v>118</v>
      </c>
      <c r="BX3127" t="s">
        <v>119</v>
      </c>
      <c r="BY3127" t="s">
        <v>119</v>
      </c>
      <c r="BZ3127" t="s">
        <v>119</v>
      </c>
      <c r="CA3127">
        <v>1</v>
      </c>
      <c r="CC3127" t="s">
        <v>120</v>
      </c>
      <c r="CH3127">
        <v>540</v>
      </c>
      <c r="CI3127">
        <v>43270</v>
      </c>
      <c r="CJ3127" t="s">
        <v>106</v>
      </c>
      <c r="CK3127" t="s">
        <v>106</v>
      </c>
      <c r="CL3127">
        <v>10</v>
      </c>
      <c r="CM3127" t="s">
        <v>4836</v>
      </c>
      <c r="CO3127">
        <v>124903</v>
      </c>
      <c r="CQ3127">
        <v>0</v>
      </c>
      <c r="CR3127">
        <v>0</v>
      </c>
      <c r="CS3127">
        <v>0</v>
      </c>
      <c r="CY3127" t="s">
        <v>123</v>
      </c>
      <c r="CZ3127" t="s">
        <v>124</v>
      </c>
      <c r="DD3127" t="str" cm="1">
        <f t="array" ref="DD3127">TEXT(_xlfn.SEQUENCE(1, DATEDIF(AG3127, AH3127, "m") + 1, AG3127, 30), "YYYY-APMM")</f>
        <v>2014-AP06</v>
      </c>
      <c r="DN3127">
        <f t="shared" si="96"/>
        <v>325.2</v>
      </c>
      <c r="DO3127" t="str">
        <f t="shared" si="97"/>
        <v>LABOR- SUBCONTRACTOR</v>
      </c>
    </row>
    <row r="3128" spans="1:119" x14ac:dyDescent="0.35">
      <c r="A3128" t="s">
        <v>105</v>
      </c>
      <c r="B3128">
        <v>502413</v>
      </c>
      <c r="C3128">
        <v>6359</v>
      </c>
      <c r="D3128">
        <v>124904</v>
      </c>
      <c r="E3128">
        <v>13662</v>
      </c>
      <c r="F3128">
        <v>0</v>
      </c>
      <c r="G3128" t="s">
        <v>106</v>
      </c>
      <c r="H3128" t="s">
        <v>106</v>
      </c>
      <c r="I3128" t="s">
        <v>106</v>
      </c>
      <c r="J3128" t="s">
        <v>107</v>
      </c>
      <c r="K3128" t="s">
        <v>108</v>
      </c>
      <c r="L3128" t="s">
        <v>109</v>
      </c>
      <c r="M3128" t="s">
        <v>110</v>
      </c>
      <c r="N3128" t="s">
        <v>7291</v>
      </c>
      <c r="O3128" t="s">
        <v>4873</v>
      </c>
      <c r="P3128">
        <v>8174</v>
      </c>
      <c r="Q3128">
        <v>288</v>
      </c>
      <c r="R3128">
        <v>0</v>
      </c>
      <c r="S3128">
        <v>80</v>
      </c>
      <c r="T3128">
        <v>0</v>
      </c>
      <c r="U3128">
        <v>58</v>
      </c>
      <c r="V3128">
        <v>58</v>
      </c>
      <c r="W3128">
        <v>80</v>
      </c>
      <c r="X3128">
        <v>0</v>
      </c>
      <c r="Y3128">
        <v>0</v>
      </c>
      <c r="Z3128">
        <v>0</v>
      </c>
      <c r="AD3128" s="1">
        <v>41828.333333333336</v>
      </c>
      <c r="AE3128" s="1">
        <v>41839.708333333336</v>
      </c>
      <c r="AG3128" s="1">
        <v>41786.333333333336</v>
      </c>
      <c r="AH3128" s="1">
        <v>41797.708333333336</v>
      </c>
      <c r="AI3128" s="1">
        <v>41786.333333333336</v>
      </c>
      <c r="AJ3128" s="1">
        <v>41797.708333333336</v>
      </c>
      <c r="AK3128" s="1">
        <v>41786.333333333336</v>
      </c>
      <c r="AL3128" s="1">
        <v>41797.708333333336</v>
      </c>
      <c r="AM3128" s="1">
        <v>41828.333333333336</v>
      </c>
      <c r="AN3128" s="1">
        <v>41839.708333333336</v>
      </c>
      <c r="AP3128" t="s">
        <v>113</v>
      </c>
      <c r="AU3128" t="s">
        <v>7292</v>
      </c>
      <c r="AY3128" t="s">
        <v>106</v>
      </c>
      <c r="AZ3128">
        <v>0</v>
      </c>
      <c r="BA3128">
        <v>0</v>
      </c>
      <c r="BD3128" s="3">
        <v>41321.661805555559</v>
      </c>
      <c r="BE3128" s="3">
        <v>41321.663888888892</v>
      </c>
      <c r="BF3128" t="s">
        <v>115</v>
      </c>
      <c r="BG3128" t="s">
        <v>115</v>
      </c>
      <c r="BH3128">
        <v>8149</v>
      </c>
      <c r="BM3128">
        <v>43510</v>
      </c>
      <c r="BR3128" t="s">
        <v>3242</v>
      </c>
      <c r="BS3128" t="s">
        <v>3243</v>
      </c>
      <c r="BU3128">
        <v>1</v>
      </c>
      <c r="BV3128" t="s">
        <v>118</v>
      </c>
      <c r="BX3128" t="s">
        <v>119</v>
      </c>
      <c r="BY3128" t="s">
        <v>119</v>
      </c>
      <c r="BZ3128" t="s">
        <v>119</v>
      </c>
      <c r="CA3128">
        <v>1</v>
      </c>
      <c r="CC3128" t="s">
        <v>120</v>
      </c>
      <c r="CH3128">
        <v>540</v>
      </c>
      <c r="CI3128">
        <v>43270</v>
      </c>
      <c r="CJ3128" t="s">
        <v>106</v>
      </c>
      <c r="CK3128" t="s">
        <v>106</v>
      </c>
      <c r="CL3128">
        <v>10</v>
      </c>
      <c r="CM3128" t="s">
        <v>4836</v>
      </c>
      <c r="CO3128">
        <v>124903</v>
      </c>
      <c r="CQ3128">
        <v>0</v>
      </c>
      <c r="CR3128">
        <v>0</v>
      </c>
      <c r="CS3128">
        <v>0</v>
      </c>
      <c r="CY3128" t="s">
        <v>123</v>
      </c>
      <c r="CZ3128" t="s">
        <v>124</v>
      </c>
      <c r="DD3128" t="str" cm="1">
        <f t="array" ref="DD3128">TEXT(_xlfn.SEQUENCE(1, DATEDIF(AG3128, AH3128, "m") + 1, AG3128, 30), "YYYY-APMM")</f>
        <v>2014-AP05</v>
      </c>
      <c r="DN3128">
        <f t="shared" si="96"/>
        <v>58</v>
      </c>
      <c r="DO3128" t="str">
        <f t="shared" si="97"/>
        <v>INTERLOCK MASON SK</v>
      </c>
    </row>
    <row r="3129" spans="1:119" x14ac:dyDescent="0.35">
      <c r="A3129" t="s">
        <v>105</v>
      </c>
      <c r="B3129">
        <v>502414</v>
      </c>
      <c r="C3129">
        <v>6359</v>
      </c>
      <c r="D3129">
        <v>124904</v>
      </c>
      <c r="E3129">
        <v>13662</v>
      </c>
      <c r="F3129">
        <v>0</v>
      </c>
      <c r="G3129" t="s">
        <v>106</v>
      </c>
      <c r="H3129" t="s">
        <v>106</v>
      </c>
      <c r="I3129" t="s">
        <v>106</v>
      </c>
      <c r="J3129" t="s">
        <v>107</v>
      </c>
      <c r="K3129" t="s">
        <v>108</v>
      </c>
      <c r="L3129" t="s">
        <v>109</v>
      </c>
      <c r="M3129" t="s">
        <v>110</v>
      </c>
      <c r="N3129" t="s">
        <v>7293</v>
      </c>
      <c r="O3129" t="s">
        <v>4876</v>
      </c>
      <c r="P3129">
        <v>8165</v>
      </c>
      <c r="Q3129">
        <v>288</v>
      </c>
      <c r="R3129">
        <v>168</v>
      </c>
      <c r="S3129">
        <v>120</v>
      </c>
      <c r="T3129">
        <v>0</v>
      </c>
      <c r="U3129">
        <v>84</v>
      </c>
      <c r="V3129">
        <v>84</v>
      </c>
      <c r="W3129">
        <v>120</v>
      </c>
      <c r="X3129">
        <v>0</v>
      </c>
      <c r="Y3129">
        <v>0</v>
      </c>
      <c r="Z3129">
        <v>0</v>
      </c>
      <c r="AD3129" s="1">
        <v>41840.333333333336</v>
      </c>
      <c r="AE3129" s="1">
        <v>41860.708333333336</v>
      </c>
      <c r="AG3129" s="1">
        <v>41798.333333333336</v>
      </c>
      <c r="AH3129" s="1">
        <v>41814.708333333336</v>
      </c>
      <c r="AI3129" s="1">
        <v>41798.333333333336</v>
      </c>
      <c r="AJ3129" s="1">
        <v>41814.708333333336</v>
      </c>
      <c r="AK3129" s="1">
        <v>41798.333333333336</v>
      </c>
      <c r="AL3129" s="1">
        <v>41814.708333333336</v>
      </c>
      <c r="AM3129" s="1">
        <v>41840.333333333336</v>
      </c>
      <c r="AN3129" s="1">
        <v>41860.708333333336</v>
      </c>
      <c r="AP3129" t="s">
        <v>113</v>
      </c>
      <c r="AU3129" t="s">
        <v>7294</v>
      </c>
      <c r="AY3129" t="s">
        <v>106</v>
      </c>
      <c r="AZ3129">
        <v>0</v>
      </c>
      <c r="BA3129">
        <v>0</v>
      </c>
      <c r="BD3129" s="3">
        <v>41321.661805555559</v>
      </c>
      <c r="BE3129" s="3">
        <v>41321.663888888892</v>
      </c>
      <c r="BF3129" t="s">
        <v>115</v>
      </c>
      <c r="BG3129" t="s">
        <v>115</v>
      </c>
      <c r="BH3129">
        <v>8149</v>
      </c>
      <c r="BM3129">
        <v>43420</v>
      </c>
      <c r="BR3129" t="s">
        <v>3122</v>
      </c>
      <c r="BS3129" t="s">
        <v>3123</v>
      </c>
      <c r="BU3129">
        <v>1</v>
      </c>
      <c r="BV3129" t="s">
        <v>118</v>
      </c>
      <c r="BX3129" t="s">
        <v>119</v>
      </c>
      <c r="BY3129" t="s">
        <v>119</v>
      </c>
      <c r="BZ3129" t="s">
        <v>119</v>
      </c>
      <c r="CA3129">
        <v>1</v>
      </c>
      <c r="CC3129" t="s">
        <v>120</v>
      </c>
      <c r="CH3129">
        <v>540</v>
      </c>
      <c r="CI3129">
        <v>43270</v>
      </c>
      <c r="CJ3129" t="s">
        <v>106</v>
      </c>
      <c r="CK3129" t="s">
        <v>106</v>
      </c>
      <c r="CL3129">
        <v>10</v>
      </c>
      <c r="CM3129" t="s">
        <v>4836</v>
      </c>
      <c r="CO3129">
        <v>124903</v>
      </c>
      <c r="CQ3129">
        <v>0</v>
      </c>
      <c r="CR3129">
        <v>0</v>
      </c>
      <c r="CS3129">
        <v>0</v>
      </c>
      <c r="CY3129" t="s">
        <v>123</v>
      </c>
      <c r="CZ3129" t="s">
        <v>124</v>
      </c>
      <c r="DD3129" t="str" cm="1">
        <f t="array" ref="DD3129">TEXT(_xlfn.SEQUENCE(1, DATEDIF(AG3129, AH3129, "m") + 1, AG3129, 30), "YYYY-APMM")</f>
        <v>2014-AP06</v>
      </c>
      <c r="DN3129">
        <f t="shared" si="96"/>
        <v>84</v>
      </c>
      <c r="DO3129" t="str">
        <f t="shared" si="97"/>
        <v>STEEL FIXERS SK</v>
      </c>
    </row>
    <row r="3130" spans="1:119" x14ac:dyDescent="0.35">
      <c r="A3130" t="s">
        <v>105</v>
      </c>
      <c r="B3130">
        <v>502415</v>
      </c>
      <c r="C3130">
        <v>6359</v>
      </c>
      <c r="D3130">
        <v>124904</v>
      </c>
      <c r="E3130">
        <v>13662</v>
      </c>
      <c r="F3130">
        <v>0</v>
      </c>
      <c r="G3130" t="s">
        <v>106</v>
      </c>
      <c r="H3130" t="s">
        <v>106</v>
      </c>
      <c r="I3130" t="s">
        <v>106</v>
      </c>
      <c r="J3130" t="s">
        <v>107</v>
      </c>
      <c r="K3130" t="s">
        <v>108</v>
      </c>
      <c r="L3130" t="s">
        <v>109</v>
      </c>
      <c r="M3130" t="s">
        <v>110</v>
      </c>
      <c r="N3130" t="s">
        <v>7295</v>
      </c>
      <c r="O3130" t="s">
        <v>3209</v>
      </c>
      <c r="P3130">
        <v>8177</v>
      </c>
      <c r="Q3130">
        <v>120</v>
      </c>
      <c r="R3130">
        <v>0</v>
      </c>
      <c r="S3130">
        <v>120</v>
      </c>
      <c r="T3130">
        <v>0</v>
      </c>
      <c r="U3130">
        <v>582</v>
      </c>
      <c r="V3130">
        <v>582</v>
      </c>
      <c r="W3130">
        <v>120</v>
      </c>
      <c r="X3130">
        <v>300</v>
      </c>
      <c r="Y3130">
        <v>0</v>
      </c>
      <c r="Z3130">
        <v>300</v>
      </c>
      <c r="AD3130" s="1">
        <v>41693.333333333336</v>
      </c>
      <c r="AE3130" s="1">
        <v>41709.708333333336</v>
      </c>
      <c r="AG3130" s="1">
        <v>41674.333333333336</v>
      </c>
      <c r="AH3130" s="1">
        <v>41692.708333333336</v>
      </c>
      <c r="AI3130" s="1">
        <v>41674.333333333336</v>
      </c>
      <c r="AJ3130" s="1">
        <v>41692.708333333336</v>
      </c>
      <c r="AK3130" s="1">
        <v>41674.333333333336</v>
      </c>
      <c r="AL3130" s="1">
        <v>41692.708333333336</v>
      </c>
      <c r="AM3130" s="1">
        <v>41693.333333333336</v>
      </c>
      <c r="AN3130" s="1">
        <v>41709.708333333336</v>
      </c>
      <c r="AP3130" t="s">
        <v>113</v>
      </c>
      <c r="AU3130" t="s">
        <v>7296</v>
      </c>
      <c r="AY3130" t="s">
        <v>106</v>
      </c>
      <c r="AZ3130">
        <v>0</v>
      </c>
      <c r="BA3130">
        <v>0</v>
      </c>
      <c r="BD3130" s="3">
        <v>41321.661805555559</v>
      </c>
      <c r="BE3130" s="3">
        <v>41321.663888888892</v>
      </c>
      <c r="BF3130" t="s">
        <v>115</v>
      </c>
      <c r="BG3130" t="s">
        <v>115</v>
      </c>
      <c r="BH3130">
        <v>8149</v>
      </c>
      <c r="BM3130">
        <v>43540</v>
      </c>
      <c r="BR3130" t="s">
        <v>1299</v>
      </c>
      <c r="BS3130" t="s">
        <v>1300</v>
      </c>
      <c r="BU3130">
        <v>1</v>
      </c>
      <c r="BV3130" t="s">
        <v>118</v>
      </c>
      <c r="BX3130" t="s">
        <v>119</v>
      </c>
      <c r="BY3130" t="s">
        <v>119</v>
      </c>
      <c r="BZ3130" t="s">
        <v>119</v>
      </c>
      <c r="CA3130">
        <v>1</v>
      </c>
      <c r="CC3130" t="s">
        <v>120</v>
      </c>
      <c r="CH3130">
        <v>540</v>
      </c>
      <c r="CI3130">
        <v>43270</v>
      </c>
      <c r="CJ3130" t="s">
        <v>106</v>
      </c>
      <c r="CK3130" t="s">
        <v>106</v>
      </c>
      <c r="CL3130">
        <v>10</v>
      </c>
      <c r="CM3130" t="s">
        <v>4836</v>
      </c>
      <c r="CO3130">
        <v>124903</v>
      </c>
      <c r="CQ3130">
        <v>0</v>
      </c>
      <c r="CR3130">
        <v>0</v>
      </c>
      <c r="CS3130">
        <v>0</v>
      </c>
      <c r="CY3130" t="s">
        <v>123</v>
      </c>
      <c r="CZ3130" t="s">
        <v>124</v>
      </c>
      <c r="DD3130" t="str" cm="1">
        <f t="array" ref="DD3130">TEXT(_xlfn.SEQUENCE(1, DATEDIF(AG3130, AH3130, "m") + 1, AG3130, 30), "YYYY-APMM")</f>
        <v>2014-AP02</v>
      </c>
      <c r="DN3130">
        <f t="shared" si="96"/>
        <v>582</v>
      </c>
      <c r="DO3130" t="str">
        <f t="shared" si="97"/>
        <v>LABOR - CIVIL</v>
      </c>
    </row>
    <row r="3131" spans="1:119" x14ac:dyDescent="0.35">
      <c r="A3131" t="s">
        <v>105</v>
      </c>
      <c r="B3131">
        <v>502416</v>
      </c>
      <c r="C3131">
        <v>6359</v>
      </c>
      <c r="D3131">
        <v>124904</v>
      </c>
      <c r="E3131">
        <v>13662</v>
      </c>
      <c r="F3131">
        <v>0</v>
      </c>
      <c r="G3131" t="s">
        <v>106</v>
      </c>
      <c r="H3131" t="s">
        <v>106</v>
      </c>
      <c r="I3131" t="s">
        <v>106</v>
      </c>
      <c r="J3131" t="s">
        <v>107</v>
      </c>
      <c r="K3131" t="s">
        <v>108</v>
      </c>
      <c r="L3131" t="s">
        <v>109</v>
      </c>
      <c r="M3131" t="s">
        <v>110</v>
      </c>
      <c r="N3131" t="s">
        <v>7297</v>
      </c>
      <c r="O3131" t="s">
        <v>4838</v>
      </c>
      <c r="P3131">
        <v>8163</v>
      </c>
      <c r="Q3131">
        <v>120</v>
      </c>
      <c r="R3131">
        <v>0</v>
      </c>
      <c r="S3131">
        <v>80</v>
      </c>
      <c r="T3131">
        <v>0</v>
      </c>
      <c r="U3131">
        <v>400</v>
      </c>
      <c r="V3131">
        <v>400</v>
      </c>
      <c r="W3131">
        <v>80</v>
      </c>
      <c r="X3131">
        <v>0</v>
      </c>
      <c r="Y3131">
        <v>0</v>
      </c>
      <c r="Z3131">
        <v>0</v>
      </c>
      <c r="AD3131" s="1">
        <v>41710.333333333336</v>
      </c>
      <c r="AE3131" s="1">
        <v>41721.708333333336</v>
      </c>
      <c r="AG3131" s="1">
        <v>41693.333333333336</v>
      </c>
      <c r="AH3131" s="1">
        <v>41703.708333333336</v>
      </c>
      <c r="AI3131" s="1">
        <v>41693.333333333336</v>
      </c>
      <c r="AJ3131" s="1">
        <v>41703.708333333336</v>
      </c>
      <c r="AK3131" s="1">
        <v>41693.333333333336</v>
      </c>
      <c r="AL3131" s="1">
        <v>41703.708333333336</v>
      </c>
      <c r="AM3131" s="1">
        <v>41710.333333333336</v>
      </c>
      <c r="AN3131" s="1">
        <v>41721.708333333336</v>
      </c>
      <c r="AP3131" t="s">
        <v>113</v>
      </c>
      <c r="AU3131" t="s">
        <v>7298</v>
      </c>
      <c r="AY3131" t="s">
        <v>106</v>
      </c>
      <c r="AZ3131">
        <v>0</v>
      </c>
      <c r="BA3131">
        <v>0</v>
      </c>
      <c r="BD3131" s="3">
        <v>41321.661805555559</v>
      </c>
      <c r="BE3131" s="3">
        <v>41321.663888888892</v>
      </c>
      <c r="BF3131" t="s">
        <v>115</v>
      </c>
      <c r="BG3131" t="s">
        <v>115</v>
      </c>
      <c r="BH3131">
        <v>8149</v>
      </c>
      <c r="BM3131">
        <v>43400</v>
      </c>
      <c r="BR3131" t="s">
        <v>3114</v>
      </c>
      <c r="BS3131" t="s">
        <v>3115</v>
      </c>
      <c r="BU3131">
        <v>1</v>
      </c>
      <c r="BV3131" t="s">
        <v>118</v>
      </c>
      <c r="BX3131" t="s">
        <v>119</v>
      </c>
      <c r="BY3131" t="s">
        <v>119</v>
      </c>
      <c r="BZ3131" t="s">
        <v>119</v>
      </c>
      <c r="CA3131">
        <v>1</v>
      </c>
      <c r="CC3131" t="s">
        <v>120</v>
      </c>
      <c r="CH3131">
        <v>540</v>
      </c>
      <c r="CI3131">
        <v>43270</v>
      </c>
      <c r="CJ3131" t="s">
        <v>106</v>
      </c>
      <c r="CK3131" t="s">
        <v>106</v>
      </c>
      <c r="CL3131">
        <v>10</v>
      </c>
      <c r="CM3131" t="s">
        <v>4836</v>
      </c>
      <c r="CO3131">
        <v>124903</v>
      </c>
      <c r="CQ3131">
        <v>0</v>
      </c>
      <c r="CR3131">
        <v>0</v>
      </c>
      <c r="CS3131">
        <v>0</v>
      </c>
      <c r="CY3131" t="s">
        <v>123</v>
      </c>
      <c r="CZ3131" t="s">
        <v>124</v>
      </c>
      <c r="DD3131" t="str" cm="1">
        <f t="array" ref="DD3131">TEXT(_xlfn.SEQUENCE(1, DATEDIF(AG3131, AH3131, "m") + 1, AG3131, 30), "YYYY-APMM")</f>
        <v>2014-AP02</v>
      </c>
      <c r="DN3131">
        <f t="shared" si="96"/>
        <v>400</v>
      </c>
      <c r="DO3131" t="str">
        <f t="shared" si="97"/>
        <v>BLINDING MASON SK</v>
      </c>
    </row>
    <row r="3132" spans="1:119" x14ac:dyDescent="0.35">
      <c r="A3132" t="s">
        <v>105</v>
      </c>
      <c r="B3132">
        <v>502417</v>
      </c>
      <c r="C3132">
        <v>6359</v>
      </c>
      <c r="D3132">
        <v>124904</v>
      </c>
      <c r="E3132">
        <v>13662</v>
      </c>
      <c r="F3132">
        <v>0</v>
      </c>
      <c r="G3132" t="s">
        <v>106</v>
      </c>
      <c r="H3132" t="s">
        <v>106</v>
      </c>
      <c r="I3132" t="s">
        <v>106</v>
      </c>
      <c r="J3132" t="s">
        <v>107</v>
      </c>
      <c r="K3132" t="s">
        <v>108</v>
      </c>
      <c r="L3132" t="s">
        <v>109</v>
      </c>
      <c r="M3132" t="s">
        <v>110</v>
      </c>
      <c r="N3132" t="s">
        <v>7299</v>
      </c>
      <c r="O3132" t="s">
        <v>4841</v>
      </c>
      <c r="P3132">
        <v>8165</v>
      </c>
      <c r="Q3132">
        <v>120</v>
      </c>
      <c r="R3132">
        <v>0</v>
      </c>
      <c r="S3132">
        <v>80</v>
      </c>
      <c r="T3132">
        <v>0</v>
      </c>
      <c r="U3132">
        <v>1288</v>
      </c>
      <c r="V3132">
        <v>1288</v>
      </c>
      <c r="W3132">
        <v>80</v>
      </c>
      <c r="X3132">
        <v>0</v>
      </c>
      <c r="Y3132">
        <v>0</v>
      </c>
      <c r="Z3132">
        <v>0</v>
      </c>
      <c r="AD3132" s="1">
        <v>41722.333333333336</v>
      </c>
      <c r="AE3132" s="1">
        <v>41732.708333333336</v>
      </c>
      <c r="AG3132" s="1">
        <v>41704.333333333336</v>
      </c>
      <c r="AH3132" s="1">
        <v>41715.708333333336</v>
      </c>
      <c r="AI3132" s="1">
        <v>41704.333333333336</v>
      </c>
      <c r="AJ3132" s="1">
        <v>41715.708333333336</v>
      </c>
      <c r="AK3132" s="1">
        <v>41704.333333333336</v>
      </c>
      <c r="AL3132" s="1">
        <v>41715.708333333336</v>
      </c>
      <c r="AM3132" s="1">
        <v>41722.333333333336</v>
      </c>
      <c r="AN3132" s="1">
        <v>41732.708333333336</v>
      </c>
      <c r="AP3132" t="s">
        <v>113</v>
      </c>
      <c r="AU3132" t="s">
        <v>7300</v>
      </c>
      <c r="AY3132" t="s">
        <v>106</v>
      </c>
      <c r="AZ3132">
        <v>0</v>
      </c>
      <c r="BA3132">
        <v>0</v>
      </c>
      <c r="BD3132" s="3">
        <v>41321.661805555559</v>
      </c>
      <c r="BE3132" s="3">
        <v>41321.663888888892</v>
      </c>
      <c r="BF3132" t="s">
        <v>115</v>
      </c>
      <c r="BG3132" t="s">
        <v>115</v>
      </c>
      <c r="BH3132">
        <v>8149</v>
      </c>
      <c r="BM3132">
        <v>43420</v>
      </c>
      <c r="BR3132" t="s">
        <v>3122</v>
      </c>
      <c r="BS3132" t="s">
        <v>3123</v>
      </c>
      <c r="BU3132">
        <v>1</v>
      </c>
      <c r="BV3132" t="s">
        <v>118</v>
      </c>
      <c r="BX3132" t="s">
        <v>119</v>
      </c>
      <c r="BY3132" t="s">
        <v>119</v>
      </c>
      <c r="BZ3132" t="s">
        <v>119</v>
      </c>
      <c r="CA3132">
        <v>1</v>
      </c>
      <c r="CC3132" t="s">
        <v>120</v>
      </c>
      <c r="CH3132">
        <v>540</v>
      </c>
      <c r="CI3132">
        <v>43270</v>
      </c>
      <c r="CJ3132" t="s">
        <v>106</v>
      </c>
      <c r="CK3132" t="s">
        <v>106</v>
      </c>
      <c r="CL3132">
        <v>10</v>
      </c>
      <c r="CM3132" t="s">
        <v>4836</v>
      </c>
      <c r="CO3132">
        <v>124903</v>
      </c>
      <c r="CQ3132">
        <v>0</v>
      </c>
      <c r="CR3132">
        <v>0</v>
      </c>
      <c r="CS3132">
        <v>0</v>
      </c>
      <c r="CY3132" t="s">
        <v>123</v>
      </c>
      <c r="CZ3132" t="s">
        <v>124</v>
      </c>
      <c r="DD3132" t="str" cm="1">
        <f t="array" ref="DD3132">TEXT(_xlfn.SEQUENCE(1, DATEDIF(AG3132, AH3132, "m") + 1, AG3132, 30), "YYYY-APMM")</f>
        <v>2014-AP03</v>
      </c>
      <c r="DN3132">
        <f t="shared" si="96"/>
        <v>1288</v>
      </c>
      <c r="DO3132" t="str">
        <f t="shared" si="97"/>
        <v>STEEL FIXERS SK</v>
      </c>
    </row>
    <row r="3133" spans="1:119" x14ac:dyDescent="0.35">
      <c r="A3133" t="s">
        <v>105</v>
      </c>
      <c r="B3133">
        <v>502418</v>
      </c>
      <c r="C3133">
        <v>6359</v>
      </c>
      <c r="D3133">
        <v>124904</v>
      </c>
      <c r="E3133">
        <v>13662</v>
      </c>
      <c r="F3133">
        <v>0</v>
      </c>
      <c r="G3133" t="s">
        <v>106</v>
      </c>
      <c r="H3133" t="s">
        <v>106</v>
      </c>
      <c r="I3133" t="s">
        <v>106</v>
      </c>
      <c r="J3133" t="s">
        <v>107</v>
      </c>
      <c r="K3133" t="s">
        <v>108</v>
      </c>
      <c r="L3133" t="s">
        <v>109</v>
      </c>
      <c r="M3133" t="s">
        <v>110</v>
      </c>
      <c r="N3133" t="s">
        <v>7301</v>
      </c>
      <c r="O3133" t="s">
        <v>4844</v>
      </c>
      <c r="P3133">
        <v>8165</v>
      </c>
      <c r="Q3133">
        <v>120</v>
      </c>
      <c r="R3133">
        <v>0</v>
      </c>
      <c r="S3133">
        <v>200</v>
      </c>
      <c r="T3133">
        <v>0</v>
      </c>
      <c r="U3133">
        <v>4200</v>
      </c>
      <c r="V3133">
        <v>4200</v>
      </c>
      <c r="W3133">
        <v>200</v>
      </c>
      <c r="X3133">
        <v>0</v>
      </c>
      <c r="Y3133">
        <v>0</v>
      </c>
      <c r="Z3133">
        <v>0</v>
      </c>
      <c r="AD3133" s="1">
        <v>41734.333333333336</v>
      </c>
      <c r="AE3133" s="1">
        <v>41762.708333333336</v>
      </c>
      <c r="AG3133" s="1">
        <v>41716.333333333336</v>
      </c>
      <c r="AH3133" s="1">
        <v>41744.708333333336</v>
      </c>
      <c r="AI3133" s="1">
        <v>41716.333333333336</v>
      </c>
      <c r="AJ3133" s="1">
        <v>41744.708333333336</v>
      </c>
      <c r="AK3133" s="1">
        <v>41716.333333333336</v>
      </c>
      <c r="AL3133" s="1">
        <v>41744.708333333336</v>
      </c>
      <c r="AM3133" s="1">
        <v>41734.333333333336</v>
      </c>
      <c r="AN3133" s="1">
        <v>41762.708333333336</v>
      </c>
      <c r="AP3133" t="s">
        <v>113</v>
      </c>
      <c r="AU3133" t="s">
        <v>7302</v>
      </c>
      <c r="AY3133" t="s">
        <v>106</v>
      </c>
      <c r="AZ3133">
        <v>0</v>
      </c>
      <c r="BA3133">
        <v>0</v>
      </c>
      <c r="BD3133" s="3">
        <v>41321.661805555559</v>
      </c>
      <c r="BE3133" s="3">
        <v>41321.663888888892</v>
      </c>
      <c r="BF3133" t="s">
        <v>115</v>
      </c>
      <c r="BG3133" t="s">
        <v>115</v>
      </c>
      <c r="BH3133">
        <v>8149</v>
      </c>
      <c r="BM3133">
        <v>43420</v>
      </c>
      <c r="BR3133" t="s">
        <v>3122</v>
      </c>
      <c r="BS3133" t="s">
        <v>3123</v>
      </c>
      <c r="BU3133">
        <v>1</v>
      </c>
      <c r="BV3133" t="s">
        <v>118</v>
      </c>
      <c r="BX3133" t="s">
        <v>119</v>
      </c>
      <c r="BY3133" t="s">
        <v>119</v>
      </c>
      <c r="BZ3133" t="s">
        <v>119</v>
      </c>
      <c r="CA3133">
        <v>1</v>
      </c>
      <c r="CC3133" t="s">
        <v>120</v>
      </c>
      <c r="CH3133">
        <v>540</v>
      </c>
      <c r="CI3133">
        <v>43270</v>
      </c>
      <c r="CJ3133" t="s">
        <v>106</v>
      </c>
      <c r="CK3133" t="s">
        <v>106</v>
      </c>
      <c r="CL3133">
        <v>10</v>
      </c>
      <c r="CM3133" t="s">
        <v>4836</v>
      </c>
      <c r="CO3133">
        <v>124903</v>
      </c>
      <c r="CQ3133">
        <v>0</v>
      </c>
      <c r="CR3133">
        <v>0</v>
      </c>
      <c r="CS3133">
        <v>0</v>
      </c>
      <c r="CY3133" t="s">
        <v>123</v>
      </c>
      <c r="CZ3133" t="s">
        <v>124</v>
      </c>
      <c r="DD3133" t="str" cm="1">
        <f t="array" ref="DD3133">TEXT(_xlfn.SEQUENCE(1, DATEDIF(AG3133, AH3133, "m") + 1, AG3133, 30), "YYYY-APMM")</f>
        <v>2014-AP03</v>
      </c>
      <c r="DN3133">
        <f t="shared" si="96"/>
        <v>4200</v>
      </c>
      <c r="DO3133" t="str">
        <f t="shared" si="97"/>
        <v>STEEL FIXERS SK</v>
      </c>
    </row>
    <row r="3134" spans="1:119" x14ac:dyDescent="0.35">
      <c r="A3134" t="s">
        <v>105</v>
      </c>
      <c r="B3134">
        <v>502419</v>
      </c>
      <c r="C3134">
        <v>6359</v>
      </c>
      <c r="D3134">
        <v>124904</v>
      </c>
      <c r="E3134">
        <v>13662</v>
      </c>
      <c r="F3134">
        <v>0</v>
      </c>
      <c r="G3134" t="s">
        <v>106</v>
      </c>
      <c r="H3134" t="s">
        <v>106</v>
      </c>
      <c r="I3134" t="s">
        <v>106</v>
      </c>
      <c r="J3134" t="s">
        <v>107</v>
      </c>
      <c r="K3134" t="s">
        <v>108</v>
      </c>
      <c r="L3134" t="s">
        <v>109</v>
      </c>
      <c r="M3134" t="s">
        <v>110</v>
      </c>
      <c r="N3134" t="s">
        <v>7303</v>
      </c>
      <c r="O3134" t="s">
        <v>4847</v>
      </c>
      <c r="P3134">
        <v>8165</v>
      </c>
      <c r="Q3134">
        <v>120</v>
      </c>
      <c r="R3134">
        <v>0</v>
      </c>
      <c r="S3134">
        <v>160</v>
      </c>
      <c r="T3134">
        <v>0</v>
      </c>
      <c r="U3134">
        <v>756</v>
      </c>
      <c r="V3134">
        <v>756</v>
      </c>
      <c r="W3134">
        <v>160</v>
      </c>
      <c r="X3134">
        <v>0</v>
      </c>
      <c r="Y3134">
        <v>0</v>
      </c>
      <c r="Z3134">
        <v>0</v>
      </c>
      <c r="AD3134" s="1">
        <v>41763.333333333336</v>
      </c>
      <c r="AE3134" s="1">
        <v>41785.708333333336</v>
      </c>
      <c r="AG3134" s="1">
        <v>41745.333333333336</v>
      </c>
      <c r="AH3134" s="1">
        <v>41767.708333333336</v>
      </c>
      <c r="AI3134" s="1">
        <v>41745.333333333336</v>
      </c>
      <c r="AJ3134" s="1">
        <v>41767.708333333336</v>
      </c>
      <c r="AK3134" s="1">
        <v>41745.333333333336</v>
      </c>
      <c r="AL3134" s="1">
        <v>41767.708333333336</v>
      </c>
      <c r="AM3134" s="1">
        <v>41763.333333333336</v>
      </c>
      <c r="AN3134" s="1">
        <v>41785.708333333336</v>
      </c>
      <c r="AP3134" t="s">
        <v>113</v>
      </c>
      <c r="AU3134" t="s">
        <v>7304</v>
      </c>
      <c r="AY3134" t="s">
        <v>106</v>
      </c>
      <c r="AZ3134">
        <v>0</v>
      </c>
      <c r="BA3134">
        <v>0</v>
      </c>
      <c r="BD3134" s="3">
        <v>41321.661805555559</v>
      </c>
      <c r="BE3134" s="3">
        <v>41321.663888888892</v>
      </c>
      <c r="BF3134" t="s">
        <v>115</v>
      </c>
      <c r="BG3134" t="s">
        <v>115</v>
      </c>
      <c r="BH3134">
        <v>8149</v>
      </c>
      <c r="BM3134">
        <v>43420</v>
      </c>
      <c r="BR3134" t="s">
        <v>3122</v>
      </c>
      <c r="BS3134" t="s">
        <v>3123</v>
      </c>
      <c r="BU3134">
        <v>1</v>
      </c>
      <c r="BV3134" t="s">
        <v>118</v>
      </c>
      <c r="BX3134" t="s">
        <v>119</v>
      </c>
      <c r="BY3134" t="s">
        <v>119</v>
      </c>
      <c r="BZ3134" t="s">
        <v>119</v>
      </c>
      <c r="CA3134">
        <v>1</v>
      </c>
      <c r="CC3134" t="s">
        <v>120</v>
      </c>
      <c r="CH3134">
        <v>540</v>
      </c>
      <c r="CI3134">
        <v>43270</v>
      </c>
      <c r="CJ3134" t="s">
        <v>106</v>
      </c>
      <c r="CK3134" t="s">
        <v>106</v>
      </c>
      <c r="CL3134">
        <v>10</v>
      </c>
      <c r="CM3134" t="s">
        <v>4836</v>
      </c>
      <c r="CO3134">
        <v>124903</v>
      </c>
      <c r="CQ3134">
        <v>0</v>
      </c>
      <c r="CR3134">
        <v>0</v>
      </c>
      <c r="CS3134">
        <v>0</v>
      </c>
      <c r="CY3134" t="s">
        <v>123</v>
      </c>
      <c r="CZ3134" t="s">
        <v>124</v>
      </c>
      <c r="DD3134" t="str" cm="1">
        <f t="array" ref="DD3134">TEXT(_xlfn.SEQUENCE(1, DATEDIF(AG3134, AH3134, "m") + 1, AG3134, 30), "YYYY-APMM")</f>
        <v>2014-AP04</v>
      </c>
      <c r="DN3134">
        <f t="shared" si="96"/>
        <v>756</v>
      </c>
      <c r="DO3134" t="str">
        <f t="shared" si="97"/>
        <v>STEEL FIXERS SK</v>
      </c>
    </row>
    <row r="3135" spans="1:119" x14ac:dyDescent="0.35">
      <c r="A3135" t="s">
        <v>105</v>
      </c>
      <c r="B3135">
        <v>502420</v>
      </c>
      <c r="C3135">
        <v>6359</v>
      </c>
      <c r="D3135">
        <v>124904</v>
      </c>
      <c r="E3135">
        <v>13662</v>
      </c>
      <c r="F3135">
        <v>0</v>
      </c>
      <c r="G3135" t="s">
        <v>106</v>
      </c>
      <c r="H3135" t="s">
        <v>106</v>
      </c>
      <c r="I3135" t="s">
        <v>106</v>
      </c>
      <c r="J3135" t="s">
        <v>107</v>
      </c>
      <c r="K3135" t="s">
        <v>108</v>
      </c>
      <c r="L3135" t="s">
        <v>109</v>
      </c>
      <c r="M3135" t="s">
        <v>110</v>
      </c>
      <c r="N3135" t="s">
        <v>7305</v>
      </c>
      <c r="O3135" t="s">
        <v>4850</v>
      </c>
      <c r="P3135">
        <v>8177</v>
      </c>
      <c r="Q3135">
        <v>168</v>
      </c>
      <c r="R3135">
        <v>0</v>
      </c>
      <c r="S3135">
        <v>120</v>
      </c>
      <c r="T3135">
        <v>0</v>
      </c>
      <c r="U3135">
        <v>296</v>
      </c>
      <c r="V3135">
        <v>296</v>
      </c>
      <c r="W3135">
        <v>120</v>
      </c>
      <c r="X3135">
        <v>66</v>
      </c>
      <c r="Y3135">
        <v>0</v>
      </c>
      <c r="Z3135">
        <v>66</v>
      </c>
      <c r="AD3135" s="1">
        <v>41793.333333333336</v>
      </c>
      <c r="AE3135" s="1">
        <v>41809.708333333336</v>
      </c>
      <c r="AG3135" s="1">
        <v>41769.333333333336</v>
      </c>
      <c r="AH3135" s="1">
        <v>41785.708333333336</v>
      </c>
      <c r="AI3135" s="1">
        <v>41769.333333333336</v>
      </c>
      <c r="AJ3135" s="1">
        <v>41785.708333333336</v>
      </c>
      <c r="AK3135" s="1">
        <v>41769.333333333336</v>
      </c>
      <c r="AL3135" s="1">
        <v>41785.708333333336</v>
      </c>
      <c r="AM3135" s="1">
        <v>41793.333333333336</v>
      </c>
      <c r="AN3135" s="1">
        <v>41809.708333333336</v>
      </c>
      <c r="AP3135" t="s">
        <v>113</v>
      </c>
      <c r="AU3135" t="s">
        <v>7306</v>
      </c>
      <c r="AY3135" t="s">
        <v>106</v>
      </c>
      <c r="AZ3135">
        <v>0</v>
      </c>
      <c r="BA3135">
        <v>0</v>
      </c>
      <c r="BD3135" s="3">
        <v>41321.661805555559</v>
      </c>
      <c r="BE3135" s="3">
        <v>41321.663888888892</v>
      </c>
      <c r="BF3135" t="s">
        <v>115</v>
      </c>
      <c r="BG3135" t="s">
        <v>115</v>
      </c>
      <c r="BH3135">
        <v>8149</v>
      </c>
      <c r="BM3135">
        <v>43540</v>
      </c>
      <c r="BR3135" t="s">
        <v>1299</v>
      </c>
      <c r="BS3135" t="s">
        <v>1300</v>
      </c>
      <c r="BU3135">
        <v>1</v>
      </c>
      <c r="BV3135" t="s">
        <v>118</v>
      </c>
      <c r="BX3135" t="s">
        <v>119</v>
      </c>
      <c r="BY3135" t="s">
        <v>119</v>
      </c>
      <c r="BZ3135" t="s">
        <v>119</v>
      </c>
      <c r="CA3135">
        <v>1</v>
      </c>
      <c r="CC3135" t="s">
        <v>120</v>
      </c>
      <c r="CH3135">
        <v>540</v>
      </c>
      <c r="CI3135">
        <v>43270</v>
      </c>
      <c r="CJ3135" t="s">
        <v>106</v>
      </c>
      <c r="CK3135" t="s">
        <v>106</v>
      </c>
      <c r="CL3135">
        <v>10</v>
      </c>
      <c r="CM3135" t="s">
        <v>4836</v>
      </c>
      <c r="CO3135">
        <v>124903</v>
      </c>
      <c r="CQ3135">
        <v>0</v>
      </c>
      <c r="CR3135">
        <v>0</v>
      </c>
      <c r="CS3135">
        <v>0</v>
      </c>
      <c r="CY3135" t="s">
        <v>123</v>
      </c>
      <c r="CZ3135" t="s">
        <v>124</v>
      </c>
      <c r="DD3135" t="str" cm="1">
        <f t="array" ref="DD3135">TEXT(_xlfn.SEQUENCE(1, DATEDIF(AG3135, AH3135, "m") + 1, AG3135, 30), "YYYY-APMM")</f>
        <v>2014-AP05</v>
      </c>
      <c r="DN3135">
        <f t="shared" si="96"/>
        <v>296</v>
      </c>
      <c r="DO3135" t="str">
        <f t="shared" si="97"/>
        <v>LABOR - CIVIL</v>
      </c>
    </row>
    <row r="3136" spans="1:119" x14ac:dyDescent="0.35">
      <c r="A3136" t="s">
        <v>105</v>
      </c>
      <c r="B3136">
        <v>502421</v>
      </c>
      <c r="C3136">
        <v>6359</v>
      </c>
      <c r="D3136">
        <v>124904</v>
      </c>
      <c r="E3136">
        <v>13662</v>
      </c>
      <c r="F3136">
        <v>0</v>
      </c>
      <c r="G3136" t="s">
        <v>106</v>
      </c>
      <c r="H3136" t="s">
        <v>106</v>
      </c>
      <c r="I3136" t="s">
        <v>106</v>
      </c>
      <c r="J3136" t="s">
        <v>107</v>
      </c>
      <c r="K3136" t="s">
        <v>108</v>
      </c>
      <c r="L3136" t="s">
        <v>109</v>
      </c>
      <c r="M3136" t="s">
        <v>110</v>
      </c>
      <c r="N3136" t="s">
        <v>7307</v>
      </c>
      <c r="O3136" t="s">
        <v>4853</v>
      </c>
      <c r="P3136">
        <v>8164</v>
      </c>
      <c r="Q3136">
        <v>120</v>
      </c>
      <c r="R3136">
        <v>0</v>
      </c>
      <c r="S3136">
        <v>40</v>
      </c>
      <c r="T3136">
        <v>0</v>
      </c>
      <c r="U3136">
        <v>146</v>
      </c>
      <c r="V3136">
        <v>146</v>
      </c>
      <c r="W3136">
        <v>40</v>
      </c>
      <c r="X3136">
        <v>0</v>
      </c>
      <c r="Y3136">
        <v>0</v>
      </c>
      <c r="Z3136">
        <v>0</v>
      </c>
      <c r="AD3136" s="1">
        <v>41811.333333333336</v>
      </c>
      <c r="AE3136" s="1">
        <v>41815.708333333336</v>
      </c>
      <c r="AG3136" s="1">
        <v>41793.333333333336</v>
      </c>
      <c r="AH3136" s="1">
        <v>41798.708333333336</v>
      </c>
      <c r="AI3136" s="1">
        <v>41793.333333333336</v>
      </c>
      <c r="AJ3136" s="1">
        <v>41798.708333333336</v>
      </c>
      <c r="AK3136" s="1">
        <v>41793.333333333336</v>
      </c>
      <c r="AL3136" s="1">
        <v>41798.708333333336</v>
      </c>
      <c r="AM3136" s="1">
        <v>41811.333333333336</v>
      </c>
      <c r="AN3136" s="1">
        <v>41815.708333333336</v>
      </c>
      <c r="AP3136" t="s">
        <v>113</v>
      </c>
      <c r="AU3136" t="s">
        <v>7308</v>
      </c>
      <c r="AY3136" t="s">
        <v>106</v>
      </c>
      <c r="AZ3136">
        <v>0</v>
      </c>
      <c r="BA3136">
        <v>0</v>
      </c>
      <c r="BD3136" s="3">
        <v>41321.661805555559</v>
      </c>
      <c r="BE3136" s="3">
        <v>41321.663888888892</v>
      </c>
      <c r="BF3136" t="s">
        <v>115</v>
      </c>
      <c r="BG3136" t="s">
        <v>115</v>
      </c>
      <c r="BH3136">
        <v>8149</v>
      </c>
      <c r="BM3136">
        <v>43410</v>
      </c>
      <c r="BR3136" t="s">
        <v>2865</v>
      </c>
      <c r="BS3136" t="s">
        <v>2866</v>
      </c>
      <c r="BU3136">
        <v>1</v>
      </c>
      <c r="BV3136" t="s">
        <v>118</v>
      </c>
      <c r="BX3136" t="s">
        <v>119</v>
      </c>
      <c r="BY3136" t="s">
        <v>119</v>
      </c>
      <c r="BZ3136" t="s">
        <v>119</v>
      </c>
      <c r="CA3136">
        <v>1</v>
      </c>
      <c r="CC3136" t="s">
        <v>120</v>
      </c>
      <c r="CH3136">
        <v>540</v>
      </c>
      <c r="CI3136">
        <v>43270</v>
      </c>
      <c r="CJ3136" t="s">
        <v>106</v>
      </c>
      <c r="CK3136" t="s">
        <v>106</v>
      </c>
      <c r="CL3136">
        <v>10</v>
      </c>
      <c r="CM3136" t="s">
        <v>4836</v>
      </c>
      <c r="CO3136">
        <v>124903</v>
      </c>
      <c r="CQ3136">
        <v>0</v>
      </c>
      <c r="CR3136">
        <v>0</v>
      </c>
      <c r="CS3136">
        <v>0</v>
      </c>
      <c r="CY3136" t="s">
        <v>123</v>
      </c>
      <c r="CZ3136" t="s">
        <v>124</v>
      </c>
      <c r="DD3136" t="str" cm="1">
        <f t="array" ref="DD3136">TEXT(_xlfn.SEQUENCE(1, DATEDIF(AG3136, AH3136, "m") + 1, AG3136, 30), "YYYY-APMM")</f>
        <v>2014-AP06</v>
      </c>
      <c r="DN3136">
        <f t="shared" si="96"/>
        <v>146</v>
      </c>
      <c r="DO3136" t="str">
        <f t="shared" si="97"/>
        <v>SCREED MASON SK</v>
      </c>
    </row>
    <row r="3137" spans="1:119" x14ac:dyDescent="0.35">
      <c r="A3137" t="s">
        <v>105</v>
      </c>
      <c r="B3137">
        <v>502422</v>
      </c>
      <c r="C3137">
        <v>6359</v>
      </c>
      <c r="D3137">
        <v>124905</v>
      </c>
      <c r="E3137">
        <v>13662</v>
      </c>
      <c r="F3137">
        <v>0</v>
      </c>
      <c r="G3137" t="s">
        <v>106</v>
      </c>
      <c r="H3137" t="s">
        <v>106</v>
      </c>
      <c r="I3137" t="s">
        <v>106</v>
      </c>
      <c r="J3137" t="s">
        <v>107</v>
      </c>
      <c r="K3137" t="s">
        <v>108</v>
      </c>
      <c r="L3137" t="s">
        <v>109</v>
      </c>
      <c r="M3137" t="s">
        <v>110</v>
      </c>
      <c r="N3137" t="s">
        <v>7309</v>
      </c>
      <c r="O3137" t="s">
        <v>3209</v>
      </c>
      <c r="P3137">
        <v>8177</v>
      </c>
      <c r="Q3137">
        <v>200</v>
      </c>
      <c r="R3137">
        <v>0</v>
      </c>
      <c r="S3137">
        <v>80</v>
      </c>
      <c r="T3137">
        <v>0</v>
      </c>
      <c r="U3137">
        <v>32</v>
      </c>
      <c r="V3137">
        <v>32</v>
      </c>
      <c r="W3137">
        <v>80</v>
      </c>
      <c r="X3137">
        <v>20</v>
      </c>
      <c r="Y3137">
        <v>0</v>
      </c>
      <c r="Z3137">
        <v>20</v>
      </c>
      <c r="AD3137" s="1">
        <v>41722.333333333336</v>
      </c>
      <c r="AE3137" s="1">
        <v>41732.708333333336</v>
      </c>
      <c r="AG3137" s="1">
        <v>41693.333333333336</v>
      </c>
      <c r="AH3137" s="1">
        <v>41703.708333333336</v>
      </c>
      <c r="AI3137" s="1">
        <v>41693.333333333336</v>
      </c>
      <c r="AJ3137" s="1">
        <v>41703.708333333336</v>
      </c>
      <c r="AK3137" s="1">
        <v>41693.333333333336</v>
      </c>
      <c r="AL3137" s="1">
        <v>41703.708333333336</v>
      </c>
      <c r="AM3137" s="1">
        <v>41722.333333333336</v>
      </c>
      <c r="AN3137" s="1">
        <v>41732.708333333336</v>
      </c>
      <c r="AP3137" t="s">
        <v>113</v>
      </c>
      <c r="AU3137" t="s">
        <v>7310</v>
      </c>
      <c r="AY3137" t="s">
        <v>106</v>
      </c>
      <c r="AZ3137">
        <v>0</v>
      </c>
      <c r="BA3137">
        <v>0</v>
      </c>
      <c r="BD3137" s="3">
        <v>41321.661805555559</v>
      </c>
      <c r="BE3137" s="3">
        <v>41321.663888888892</v>
      </c>
      <c r="BF3137" t="s">
        <v>115</v>
      </c>
      <c r="BG3137" t="s">
        <v>115</v>
      </c>
      <c r="BH3137">
        <v>8149</v>
      </c>
      <c r="BM3137">
        <v>43540</v>
      </c>
      <c r="BR3137" t="s">
        <v>1299</v>
      </c>
      <c r="BS3137" t="s">
        <v>1300</v>
      </c>
      <c r="BU3137">
        <v>1</v>
      </c>
      <c r="BV3137" t="s">
        <v>118</v>
      </c>
      <c r="BX3137" t="s">
        <v>119</v>
      </c>
      <c r="BY3137" t="s">
        <v>119</v>
      </c>
      <c r="BZ3137" t="s">
        <v>119</v>
      </c>
      <c r="CA3137">
        <v>1</v>
      </c>
      <c r="CC3137" t="s">
        <v>120</v>
      </c>
      <c r="CH3137">
        <v>540</v>
      </c>
      <c r="CI3137">
        <v>43280</v>
      </c>
      <c r="CJ3137" t="s">
        <v>106</v>
      </c>
      <c r="CK3137" t="s">
        <v>106</v>
      </c>
      <c r="CL3137">
        <v>15</v>
      </c>
      <c r="CM3137" t="s">
        <v>5059</v>
      </c>
      <c r="CO3137">
        <v>124903</v>
      </c>
      <c r="CQ3137">
        <v>0</v>
      </c>
      <c r="CR3137">
        <v>0</v>
      </c>
      <c r="CS3137">
        <v>0</v>
      </c>
      <c r="CY3137" t="s">
        <v>123</v>
      </c>
      <c r="CZ3137" t="s">
        <v>124</v>
      </c>
      <c r="DD3137" t="str" cm="1">
        <f t="array" ref="DD3137">TEXT(_xlfn.SEQUENCE(1, DATEDIF(AG3137, AH3137, "m") + 1, AG3137, 30), "YYYY-APMM")</f>
        <v>2014-AP02</v>
      </c>
      <c r="DN3137">
        <f t="shared" si="96"/>
        <v>32</v>
      </c>
      <c r="DO3137" t="str">
        <f t="shared" si="97"/>
        <v>LABOR - CIVIL</v>
      </c>
    </row>
    <row r="3138" spans="1:119" x14ac:dyDescent="0.35">
      <c r="A3138" t="s">
        <v>105</v>
      </c>
      <c r="B3138">
        <v>502423</v>
      </c>
      <c r="C3138">
        <v>6359</v>
      </c>
      <c r="D3138">
        <v>124905</v>
      </c>
      <c r="E3138">
        <v>13662</v>
      </c>
      <c r="F3138">
        <v>0</v>
      </c>
      <c r="G3138" t="s">
        <v>106</v>
      </c>
      <c r="H3138" t="s">
        <v>106</v>
      </c>
      <c r="I3138" t="s">
        <v>106</v>
      </c>
      <c r="J3138" t="s">
        <v>107</v>
      </c>
      <c r="K3138" t="s">
        <v>108</v>
      </c>
      <c r="L3138" t="s">
        <v>109</v>
      </c>
      <c r="M3138" t="s">
        <v>110</v>
      </c>
      <c r="N3138" t="s">
        <v>7311</v>
      </c>
      <c r="O3138" t="s">
        <v>5061</v>
      </c>
      <c r="P3138">
        <v>8165</v>
      </c>
      <c r="Q3138">
        <v>280</v>
      </c>
      <c r="R3138">
        <v>0</v>
      </c>
      <c r="S3138">
        <v>160</v>
      </c>
      <c r="T3138">
        <v>0</v>
      </c>
      <c r="U3138">
        <v>280</v>
      </c>
      <c r="V3138">
        <v>280</v>
      </c>
      <c r="W3138">
        <v>160</v>
      </c>
      <c r="X3138">
        <v>0</v>
      </c>
      <c r="Y3138">
        <v>0</v>
      </c>
      <c r="Z3138">
        <v>0</v>
      </c>
      <c r="AD3138" s="1">
        <v>41745.333333333336</v>
      </c>
      <c r="AE3138" s="1">
        <v>41767.708333333336</v>
      </c>
      <c r="AG3138" s="1">
        <v>41704.333333333336</v>
      </c>
      <c r="AH3138" s="1">
        <v>41727.708333333336</v>
      </c>
      <c r="AI3138" s="1">
        <v>41704.333333333336</v>
      </c>
      <c r="AJ3138" s="1">
        <v>41727.708333333336</v>
      </c>
      <c r="AK3138" s="1">
        <v>41704.333333333336</v>
      </c>
      <c r="AL3138" s="1">
        <v>41727.708333333336</v>
      </c>
      <c r="AM3138" s="1">
        <v>41745.333333333336</v>
      </c>
      <c r="AN3138" s="1">
        <v>41767.708333333336</v>
      </c>
      <c r="AP3138" t="s">
        <v>113</v>
      </c>
      <c r="AU3138" t="s">
        <v>7312</v>
      </c>
      <c r="AY3138" t="s">
        <v>106</v>
      </c>
      <c r="AZ3138">
        <v>0</v>
      </c>
      <c r="BA3138">
        <v>0</v>
      </c>
      <c r="BD3138" s="3">
        <v>41321.661805555559</v>
      </c>
      <c r="BE3138" s="3">
        <v>41321.663888888892</v>
      </c>
      <c r="BF3138" t="s">
        <v>115</v>
      </c>
      <c r="BG3138" t="s">
        <v>115</v>
      </c>
      <c r="BH3138">
        <v>8149</v>
      </c>
      <c r="BM3138">
        <v>43420</v>
      </c>
      <c r="BR3138" t="s">
        <v>3122</v>
      </c>
      <c r="BS3138" t="s">
        <v>3123</v>
      </c>
      <c r="BU3138">
        <v>1</v>
      </c>
      <c r="BV3138" t="s">
        <v>118</v>
      </c>
      <c r="BX3138" t="s">
        <v>119</v>
      </c>
      <c r="BY3138" t="s">
        <v>119</v>
      </c>
      <c r="BZ3138" t="s">
        <v>119</v>
      </c>
      <c r="CA3138">
        <v>1</v>
      </c>
      <c r="CC3138" t="s">
        <v>120</v>
      </c>
      <c r="CH3138">
        <v>540</v>
      </c>
      <c r="CI3138">
        <v>43280</v>
      </c>
      <c r="CJ3138" t="s">
        <v>106</v>
      </c>
      <c r="CK3138" t="s">
        <v>106</v>
      </c>
      <c r="CL3138">
        <v>15</v>
      </c>
      <c r="CM3138" t="s">
        <v>5059</v>
      </c>
      <c r="CO3138">
        <v>124903</v>
      </c>
      <c r="CQ3138">
        <v>0</v>
      </c>
      <c r="CR3138">
        <v>0</v>
      </c>
      <c r="CS3138">
        <v>0</v>
      </c>
      <c r="CY3138" t="s">
        <v>123</v>
      </c>
      <c r="CZ3138" t="s">
        <v>124</v>
      </c>
      <c r="DD3138" t="str" cm="1">
        <f t="array" ref="DD3138">TEXT(_xlfn.SEQUENCE(1, DATEDIF(AG3138, AH3138, "m") + 1, AG3138, 30), "YYYY-APMM")</f>
        <v>2014-AP03</v>
      </c>
      <c r="DN3138">
        <f t="shared" si="96"/>
        <v>280</v>
      </c>
      <c r="DO3138" t="str">
        <f t="shared" si="97"/>
        <v>STEEL FIXERS SK</v>
      </c>
    </row>
    <row r="3139" spans="1:119" x14ac:dyDescent="0.35">
      <c r="A3139" t="s">
        <v>105</v>
      </c>
      <c r="B3139">
        <v>502424</v>
      </c>
      <c r="C3139">
        <v>6359</v>
      </c>
      <c r="D3139">
        <v>124905</v>
      </c>
      <c r="E3139">
        <v>13662</v>
      </c>
      <c r="F3139">
        <v>0</v>
      </c>
      <c r="G3139" t="s">
        <v>106</v>
      </c>
      <c r="H3139" t="s">
        <v>106</v>
      </c>
      <c r="I3139" t="s">
        <v>106</v>
      </c>
      <c r="J3139" t="s">
        <v>107</v>
      </c>
      <c r="K3139" t="s">
        <v>108</v>
      </c>
      <c r="L3139" t="s">
        <v>109</v>
      </c>
      <c r="M3139" t="s">
        <v>110</v>
      </c>
      <c r="N3139" t="s">
        <v>7313</v>
      </c>
      <c r="O3139" t="s">
        <v>5064</v>
      </c>
      <c r="P3139">
        <v>8165</v>
      </c>
      <c r="Q3139">
        <v>280</v>
      </c>
      <c r="R3139">
        <v>0</v>
      </c>
      <c r="S3139">
        <v>160</v>
      </c>
      <c r="T3139">
        <v>0</v>
      </c>
      <c r="U3139">
        <v>280</v>
      </c>
      <c r="V3139">
        <v>280</v>
      </c>
      <c r="W3139">
        <v>160</v>
      </c>
      <c r="X3139">
        <v>0</v>
      </c>
      <c r="Y3139">
        <v>0</v>
      </c>
      <c r="Z3139">
        <v>0</v>
      </c>
      <c r="AD3139" s="1">
        <v>41769.333333333336</v>
      </c>
      <c r="AE3139" s="1">
        <v>41791.708333333336</v>
      </c>
      <c r="AG3139" s="1">
        <v>41728.333333333336</v>
      </c>
      <c r="AH3139" s="1">
        <v>41750.708333333336</v>
      </c>
      <c r="AI3139" s="1">
        <v>41728.333333333336</v>
      </c>
      <c r="AJ3139" s="1">
        <v>41750.708333333336</v>
      </c>
      <c r="AK3139" s="1">
        <v>41728.333333333336</v>
      </c>
      <c r="AL3139" s="1">
        <v>41750.708333333336</v>
      </c>
      <c r="AM3139" s="1">
        <v>41769.333333333336</v>
      </c>
      <c r="AN3139" s="1">
        <v>41791.708333333336</v>
      </c>
      <c r="AP3139" t="s">
        <v>113</v>
      </c>
      <c r="AU3139" t="s">
        <v>7314</v>
      </c>
      <c r="AY3139" t="s">
        <v>106</v>
      </c>
      <c r="AZ3139">
        <v>0</v>
      </c>
      <c r="BA3139">
        <v>0</v>
      </c>
      <c r="BD3139" s="3">
        <v>41321.661805555559</v>
      </c>
      <c r="BE3139" s="3">
        <v>41321.663888888892</v>
      </c>
      <c r="BF3139" t="s">
        <v>115</v>
      </c>
      <c r="BG3139" t="s">
        <v>115</v>
      </c>
      <c r="BH3139">
        <v>8149</v>
      </c>
      <c r="BM3139">
        <v>43420</v>
      </c>
      <c r="BR3139" t="s">
        <v>3122</v>
      </c>
      <c r="BS3139" t="s">
        <v>3123</v>
      </c>
      <c r="BU3139">
        <v>1</v>
      </c>
      <c r="BV3139" t="s">
        <v>118</v>
      </c>
      <c r="BX3139" t="s">
        <v>119</v>
      </c>
      <c r="BY3139" t="s">
        <v>119</v>
      </c>
      <c r="BZ3139" t="s">
        <v>119</v>
      </c>
      <c r="CA3139">
        <v>1</v>
      </c>
      <c r="CC3139" t="s">
        <v>120</v>
      </c>
      <c r="CH3139">
        <v>540</v>
      </c>
      <c r="CI3139">
        <v>43280</v>
      </c>
      <c r="CJ3139" t="s">
        <v>106</v>
      </c>
      <c r="CK3139" t="s">
        <v>106</v>
      </c>
      <c r="CL3139">
        <v>15</v>
      </c>
      <c r="CM3139" t="s">
        <v>5059</v>
      </c>
      <c r="CO3139">
        <v>124903</v>
      </c>
      <c r="CQ3139">
        <v>0</v>
      </c>
      <c r="CR3139">
        <v>0</v>
      </c>
      <c r="CS3139">
        <v>0</v>
      </c>
      <c r="CY3139" t="s">
        <v>123</v>
      </c>
      <c r="CZ3139" t="s">
        <v>124</v>
      </c>
      <c r="DD3139" t="str" cm="1">
        <f t="array" ref="DD3139">TEXT(_xlfn.SEQUENCE(1, DATEDIF(AG3139, AH3139, "m") + 1, AG3139, 30), "YYYY-APMM")</f>
        <v>2014-AP03</v>
      </c>
      <c r="DN3139">
        <f t="shared" ref="DN3139:DN3202" si="98">V3139/COUNTIF(DD3139:DF3139, "&lt;&gt;")</f>
        <v>280</v>
      </c>
      <c r="DO3139" t="str">
        <f t="shared" ref="DO3139:DO3202" si="99">BR3139</f>
        <v>STEEL FIXERS SK</v>
      </c>
    </row>
    <row r="3140" spans="1:119" x14ac:dyDescent="0.35">
      <c r="A3140" t="s">
        <v>105</v>
      </c>
      <c r="B3140">
        <v>502425</v>
      </c>
      <c r="C3140">
        <v>6359</v>
      </c>
      <c r="D3140">
        <v>124905</v>
      </c>
      <c r="E3140">
        <v>13662</v>
      </c>
      <c r="F3140">
        <v>0</v>
      </c>
      <c r="G3140" t="s">
        <v>106</v>
      </c>
      <c r="H3140" t="s">
        <v>106</v>
      </c>
      <c r="I3140" t="s">
        <v>106</v>
      </c>
      <c r="J3140" t="s">
        <v>107</v>
      </c>
      <c r="K3140" t="s">
        <v>108</v>
      </c>
      <c r="L3140" t="s">
        <v>109</v>
      </c>
      <c r="M3140" t="s">
        <v>110</v>
      </c>
      <c r="N3140" t="s">
        <v>7315</v>
      </c>
      <c r="O3140" t="s">
        <v>5067</v>
      </c>
      <c r="P3140">
        <v>8164</v>
      </c>
      <c r="Q3140">
        <v>280</v>
      </c>
      <c r="R3140">
        <v>0</v>
      </c>
      <c r="S3140">
        <v>200</v>
      </c>
      <c r="T3140">
        <v>0</v>
      </c>
      <c r="U3140">
        <v>1000</v>
      </c>
      <c r="V3140">
        <v>1000</v>
      </c>
      <c r="W3140">
        <v>200</v>
      </c>
      <c r="X3140">
        <v>0</v>
      </c>
      <c r="Y3140">
        <v>0</v>
      </c>
      <c r="Z3140">
        <v>0</v>
      </c>
      <c r="AD3140" s="1">
        <v>41816.333333333336</v>
      </c>
      <c r="AE3140" s="1">
        <v>41844.708333333336</v>
      </c>
      <c r="AG3140" s="1">
        <v>41776.333333333336</v>
      </c>
      <c r="AH3140" s="1">
        <v>41804.708333333336</v>
      </c>
      <c r="AI3140" s="1">
        <v>41776.333333333336</v>
      </c>
      <c r="AJ3140" s="1">
        <v>41804.708333333336</v>
      </c>
      <c r="AK3140" s="1">
        <v>41776.333333333336</v>
      </c>
      <c r="AL3140" s="1">
        <v>41804.708333333336</v>
      </c>
      <c r="AM3140" s="1">
        <v>41816.333333333336</v>
      </c>
      <c r="AN3140" s="1">
        <v>41844.708333333336</v>
      </c>
      <c r="AP3140" t="s">
        <v>113</v>
      </c>
      <c r="AU3140" t="s">
        <v>7316</v>
      </c>
      <c r="AY3140" t="s">
        <v>106</v>
      </c>
      <c r="AZ3140">
        <v>0</v>
      </c>
      <c r="BA3140">
        <v>0</v>
      </c>
      <c r="BD3140" s="3">
        <v>41321.661805555559</v>
      </c>
      <c r="BE3140" s="3">
        <v>41321.663888888892</v>
      </c>
      <c r="BF3140" t="s">
        <v>115</v>
      </c>
      <c r="BG3140" t="s">
        <v>115</v>
      </c>
      <c r="BH3140">
        <v>8149</v>
      </c>
      <c r="BM3140">
        <v>43410</v>
      </c>
      <c r="BR3140" t="s">
        <v>2865</v>
      </c>
      <c r="BS3140" t="s">
        <v>2866</v>
      </c>
      <c r="BU3140">
        <v>1</v>
      </c>
      <c r="BV3140" t="s">
        <v>118</v>
      </c>
      <c r="BX3140" t="s">
        <v>119</v>
      </c>
      <c r="BY3140" t="s">
        <v>119</v>
      </c>
      <c r="BZ3140" t="s">
        <v>119</v>
      </c>
      <c r="CA3140">
        <v>1</v>
      </c>
      <c r="CC3140" t="s">
        <v>120</v>
      </c>
      <c r="CH3140">
        <v>540</v>
      </c>
      <c r="CI3140">
        <v>43280</v>
      </c>
      <c r="CJ3140" t="s">
        <v>106</v>
      </c>
      <c r="CK3140" t="s">
        <v>106</v>
      </c>
      <c r="CL3140">
        <v>15</v>
      </c>
      <c r="CM3140" t="s">
        <v>5059</v>
      </c>
      <c r="CO3140">
        <v>124903</v>
      </c>
      <c r="CQ3140">
        <v>0</v>
      </c>
      <c r="CR3140">
        <v>0</v>
      </c>
      <c r="CS3140">
        <v>0</v>
      </c>
      <c r="CY3140" t="s">
        <v>123</v>
      </c>
      <c r="CZ3140" t="s">
        <v>124</v>
      </c>
      <c r="DD3140" t="str" cm="1">
        <f t="array" ref="DD3140">TEXT(_xlfn.SEQUENCE(1, DATEDIF(AG3140, AH3140, "m") + 1, AG3140, 30), "YYYY-APMM")</f>
        <v>2014-AP05</v>
      </c>
      <c r="DN3140">
        <f t="shared" si="98"/>
        <v>1000</v>
      </c>
      <c r="DO3140" t="str">
        <f t="shared" si="99"/>
        <v>SCREED MASON SK</v>
      </c>
    </row>
    <row r="3141" spans="1:119" x14ac:dyDescent="0.35">
      <c r="A3141" t="s">
        <v>105</v>
      </c>
      <c r="B3141">
        <v>502426</v>
      </c>
      <c r="C3141">
        <v>6359</v>
      </c>
      <c r="D3141">
        <v>124905</v>
      </c>
      <c r="E3141">
        <v>13662</v>
      </c>
      <c r="F3141">
        <v>0</v>
      </c>
      <c r="G3141" t="s">
        <v>106</v>
      </c>
      <c r="H3141" t="s">
        <v>106</v>
      </c>
      <c r="I3141" t="s">
        <v>106</v>
      </c>
      <c r="J3141" t="s">
        <v>107</v>
      </c>
      <c r="K3141" t="s">
        <v>108</v>
      </c>
      <c r="L3141" t="s">
        <v>109</v>
      </c>
      <c r="M3141" t="s">
        <v>110</v>
      </c>
      <c r="N3141" t="s">
        <v>7317</v>
      </c>
      <c r="O3141" t="s">
        <v>4865</v>
      </c>
      <c r="P3141">
        <v>8178</v>
      </c>
      <c r="Q3141">
        <v>280</v>
      </c>
      <c r="R3141">
        <v>0</v>
      </c>
      <c r="S3141">
        <v>200</v>
      </c>
      <c r="T3141">
        <v>0</v>
      </c>
      <c r="U3141">
        <v>282.8</v>
      </c>
      <c r="V3141">
        <v>282.8</v>
      </c>
      <c r="W3141">
        <v>200</v>
      </c>
      <c r="X3141">
        <v>0</v>
      </c>
      <c r="Y3141">
        <v>0</v>
      </c>
      <c r="Z3141">
        <v>0</v>
      </c>
      <c r="AD3141" s="1">
        <v>41828.333333333336</v>
      </c>
      <c r="AE3141" s="1">
        <v>41860.708333333336</v>
      </c>
      <c r="AG3141" s="1">
        <v>41787.333333333336</v>
      </c>
      <c r="AH3141" s="1">
        <v>41815.708333333336</v>
      </c>
      <c r="AI3141" s="1">
        <v>41787.333333333336</v>
      </c>
      <c r="AJ3141" s="1">
        <v>41815.708333333336</v>
      </c>
      <c r="AK3141" s="1">
        <v>41787.333333333336</v>
      </c>
      <c r="AL3141" s="1">
        <v>41815.708333333336</v>
      </c>
      <c r="AM3141" s="1">
        <v>41828.333333333336</v>
      </c>
      <c r="AN3141" s="1">
        <v>41860.708333333336</v>
      </c>
      <c r="AP3141" t="s">
        <v>113</v>
      </c>
      <c r="AU3141" t="s">
        <v>7318</v>
      </c>
      <c r="AY3141" t="s">
        <v>106</v>
      </c>
      <c r="AZ3141">
        <v>0</v>
      </c>
      <c r="BA3141">
        <v>0</v>
      </c>
      <c r="BD3141" s="3">
        <v>41321.661805555559</v>
      </c>
      <c r="BE3141" s="3">
        <v>41321.663888888892</v>
      </c>
      <c r="BF3141" t="s">
        <v>115</v>
      </c>
      <c r="BG3141" t="s">
        <v>115</v>
      </c>
      <c r="BH3141">
        <v>8149</v>
      </c>
      <c r="BM3141">
        <v>43550</v>
      </c>
      <c r="BR3141" t="s">
        <v>116</v>
      </c>
      <c r="BS3141" t="s">
        <v>117</v>
      </c>
      <c r="BU3141">
        <v>1</v>
      </c>
      <c r="BV3141" t="s">
        <v>118</v>
      </c>
      <c r="BX3141" t="s">
        <v>119</v>
      </c>
      <c r="BY3141" t="s">
        <v>119</v>
      </c>
      <c r="BZ3141" t="s">
        <v>119</v>
      </c>
      <c r="CA3141">
        <v>1</v>
      </c>
      <c r="CC3141" t="s">
        <v>120</v>
      </c>
      <c r="CH3141">
        <v>540</v>
      </c>
      <c r="CI3141">
        <v>43280</v>
      </c>
      <c r="CJ3141" t="s">
        <v>106</v>
      </c>
      <c r="CK3141" t="s">
        <v>106</v>
      </c>
      <c r="CL3141">
        <v>15</v>
      </c>
      <c r="CM3141" t="s">
        <v>5059</v>
      </c>
      <c r="CO3141">
        <v>124903</v>
      </c>
      <c r="CQ3141">
        <v>0</v>
      </c>
      <c r="CR3141">
        <v>0</v>
      </c>
      <c r="CS3141">
        <v>0</v>
      </c>
      <c r="CY3141" t="s">
        <v>123</v>
      </c>
      <c r="CZ3141" t="s">
        <v>124</v>
      </c>
      <c r="DD3141" t="str" cm="1">
        <f t="array" ref="DD3141">TEXT(_xlfn.SEQUENCE(1, DATEDIF(AG3141, AH3141, "m") + 1, AG3141, 30), "YYYY-APMM")</f>
        <v>2014-AP05</v>
      </c>
      <c r="DN3141">
        <f t="shared" si="98"/>
        <v>282.8</v>
      </c>
      <c r="DO3141" t="str">
        <f t="shared" si="99"/>
        <v>LABOR- SUBCONTRACTOR</v>
      </c>
    </row>
    <row r="3142" spans="1:119" x14ac:dyDescent="0.35">
      <c r="A3142" t="s">
        <v>105</v>
      </c>
      <c r="B3142">
        <v>502427</v>
      </c>
      <c r="C3142">
        <v>6359</v>
      </c>
      <c r="D3142">
        <v>124905</v>
      </c>
      <c r="E3142">
        <v>13662</v>
      </c>
      <c r="F3142">
        <v>0</v>
      </c>
      <c r="G3142" t="s">
        <v>106</v>
      </c>
      <c r="H3142" t="s">
        <v>106</v>
      </c>
      <c r="I3142" t="s">
        <v>106</v>
      </c>
      <c r="J3142" t="s">
        <v>107</v>
      </c>
      <c r="K3142" t="s">
        <v>108</v>
      </c>
      <c r="L3142" t="s">
        <v>109</v>
      </c>
      <c r="M3142" t="s">
        <v>110</v>
      </c>
      <c r="N3142" t="s">
        <v>7319</v>
      </c>
      <c r="O3142" t="s">
        <v>4868</v>
      </c>
      <c r="P3142">
        <v>8178</v>
      </c>
      <c r="Q3142">
        <v>280</v>
      </c>
      <c r="R3142">
        <v>104</v>
      </c>
      <c r="S3142">
        <v>200</v>
      </c>
      <c r="T3142">
        <v>0</v>
      </c>
      <c r="U3142">
        <v>710</v>
      </c>
      <c r="V3142">
        <v>710</v>
      </c>
      <c r="W3142">
        <v>200</v>
      </c>
      <c r="X3142">
        <v>0</v>
      </c>
      <c r="Y3142">
        <v>0</v>
      </c>
      <c r="Z3142">
        <v>0</v>
      </c>
      <c r="AD3142" s="1">
        <v>41828.333333333336</v>
      </c>
      <c r="AE3142" s="1">
        <v>41860.708333333336</v>
      </c>
      <c r="AG3142" s="1">
        <v>41787.333333333336</v>
      </c>
      <c r="AH3142" s="1">
        <v>41815.708333333336</v>
      </c>
      <c r="AI3142" s="1">
        <v>41787.333333333336</v>
      </c>
      <c r="AJ3142" s="1">
        <v>41815.708333333336</v>
      </c>
      <c r="AK3142" s="1">
        <v>41787.333333333336</v>
      </c>
      <c r="AL3142" s="1">
        <v>41815.708333333336</v>
      </c>
      <c r="AM3142" s="1">
        <v>41828.333333333336</v>
      </c>
      <c r="AN3142" s="1">
        <v>41860.708333333336</v>
      </c>
      <c r="AP3142" t="s">
        <v>113</v>
      </c>
      <c r="AU3142" t="s">
        <v>7320</v>
      </c>
      <c r="AY3142" t="s">
        <v>106</v>
      </c>
      <c r="AZ3142">
        <v>0</v>
      </c>
      <c r="BA3142">
        <v>0</v>
      </c>
      <c r="BD3142" s="3">
        <v>41321.661805555559</v>
      </c>
      <c r="BE3142" s="3">
        <v>41321.690972222219</v>
      </c>
      <c r="BF3142" t="s">
        <v>115</v>
      </c>
      <c r="BG3142" t="s">
        <v>115</v>
      </c>
      <c r="BH3142">
        <v>8149</v>
      </c>
      <c r="BM3142">
        <v>43550</v>
      </c>
      <c r="BR3142" t="s">
        <v>116</v>
      </c>
      <c r="BS3142" t="s">
        <v>117</v>
      </c>
      <c r="BU3142">
        <v>1</v>
      </c>
      <c r="BV3142" t="s">
        <v>118</v>
      </c>
      <c r="BX3142" t="s">
        <v>119</v>
      </c>
      <c r="BY3142" t="s">
        <v>119</v>
      </c>
      <c r="BZ3142" t="s">
        <v>119</v>
      </c>
      <c r="CA3142">
        <v>1</v>
      </c>
      <c r="CC3142" t="s">
        <v>120</v>
      </c>
      <c r="CH3142">
        <v>540</v>
      </c>
      <c r="CI3142">
        <v>43280</v>
      </c>
      <c r="CJ3142" t="s">
        <v>106</v>
      </c>
      <c r="CK3142" t="s">
        <v>106</v>
      </c>
      <c r="CL3142">
        <v>15</v>
      </c>
      <c r="CM3142" t="s">
        <v>5059</v>
      </c>
      <c r="CO3142">
        <v>124903</v>
      </c>
      <c r="CQ3142">
        <v>0</v>
      </c>
      <c r="CR3142">
        <v>0</v>
      </c>
      <c r="CS3142">
        <v>0</v>
      </c>
      <c r="CY3142" t="s">
        <v>123</v>
      </c>
      <c r="CZ3142" t="s">
        <v>124</v>
      </c>
      <c r="DD3142" t="str" cm="1">
        <f t="array" ref="DD3142">TEXT(_xlfn.SEQUENCE(1, DATEDIF(AG3142, AH3142, "m") + 1, AG3142, 30), "YYYY-APMM")</f>
        <v>2014-AP05</v>
      </c>
      <c r="DN3142">
        <f t="shared" si="98"/>
        <v>710</v>
      </c>
      <c r="DO3142" t="str">
        <f t="shared" si="99"/>
        <v>LABOR- SUBCONTRACTOR</v>
      </c>
    </row>
    <row r="3143" spans="1:119" x14ac:dyDescent="0.35">
      <c r="A3143" t="s">
        <v>105</v>
      </c>
      <c r="B3143">
        <v>502428</v>
      </c>
      <c r="C3143">
        <v>6359</v>
      </c>
      <c r="D3143">
        <v>124905</v>
      </c>
      <c r="E3143">
        <v>13662</v>
      </c>
      <c r="F3143">
        <v>0</v>
      </c>
      <c r="G3143" t="s">
        <v>106</v>
      </c>
      <c r="H3143" t="s">
        <v>106</v>
      </c>
      <c r="I3143" t="s">
        <v>106</v>
      </c>
      <c r="J3143" t="s">
        <v>107</v>
      </c>
      <c r="K3143" t="s">
        <v>108</v>
      </c>
      <c r="L3143" t="s">
        <v>109</v>
      </c>
      <c r="M3143" t="s">
        <v>110</v>
      </c>
      <c r="N3143" t="s">
        <v>7321</v>
      </c>
      <c r="O3143" t="s">
        <v>5074</v>
      </c>
      <c r="P3143">
        <v>8178</v>
      </c>
      <c r="Q3143">
        <v>176</v>
      </c>
      <c r="R3143">
        <v>0</v>
      </c>
      <c r="S3143">
        <v>200</v>
      </c>
      <c r="T3143">
        <v>0</v>
      </c>
      <c r="U3143">
        <v>416</v>
      </c>
      <c r="V3143">
        <v>416</v>
      </c>
      <c r="W3143">
        <v>200</v>
      </c>
      <c r="X3143">
        <v>0</v>
      </c>
      <c r="Y3143">
        <v>0</v>
      </c>
      <c r="Z3143">
        <v>0</v>
      </c>
      <c r="AD3143" s="1">
        <v>41828.333333333336</v>
      </c>
      <c r="AE3143" s="1">
        <v>41860.708333333336</v>
      </c>
      <c r="AG3143" s="1">
        <v>41802.333333333336</v>
      </c>
      <c r="AH3143" s="1">
        <v>41830.708333333336</v>
      </c>
      <c r="AI3143" s="1">
        <v>41802.333333333336</v>
      </c>
      <c r="AJ3143" s="1">
        <v>41830.708333333336</v>
      </c>
      <c r="AK3143" s="1">
        <v>41802.333333333336</v>
      </c>
      <c r="AL3143" s="1">
        <v>41830.708333333336</v>
      </c>
      <c r="AM3143" s="1">
        <v>41828.333333333336</v>
      </c>
      <c r="AN3143" s="1">
        <v>41860.708333333336</v>
      </c>
      <c r="AP3143" t="s">
        <v>113</v>
      </c>
      <c r="AU3143" t="s">
        <v>7322</v>
      </c>
      <c r="AY3143" t="s">
        <v>106</v>
      </c>
      <c r="AZ3143">
        <v>0</v>
      </c>
      <c r="BA3143">
        <v>0</v>
      </c>
      <c r="BD3143" s="3">
        <v>41321.661805555559</v>
      </c>
      <c r="BE3143" s="3">
        <v>41321.690972222219</v>
      </c>
      <c r="BF3143" t="s">
        <v>115</v>
      </c>
      <c r="BG3143" t="s">
        <v>115</v>
      </c>
      <c r="BH3143">
        <v>8149</v>
      </c>
      <c r="BM3143">
        <v>43550</v>
      </c>
      <c r="BR3143" t="s">
        <v>116</v>
      </c>
      <c r="BS3143" t="s">
        <v>117</v>
      </c>
      <c r="BU3143">
        <v>1</v>
      </c>
      <c r="BV3143" t="s">
        <v>118</v>
      </c>
      <c r="BX3143" t="s">
        <v>119</v>
      </c>
      <c r="BY3143" t="s">
        <v>119</v>
      </c>
      <c r="BZ3143" t="s">
        <v>119</v>
      </c>
      <c r="CA3143">
        <v>1</v>
      </c>
      <c r="CC3143" t="s">
        <v>120</v>
      </c>
      <c r="CH3143">
        <v>540</v>
      </c>
      <c r="CI3143">
        <v>43280</v>
      </c>
      <c r="CJ3143" t="s">
        <v>106</v>
      </c>
      <c r="CK3143" t="s">
        <v>106</v>
      </c>
      <c r="CL3143">
        <v>15</v>
      </c>
      <c r="CM3143" t="s">
        <v>5059</v>
      </c>
      <c r="CO3143">
        <v>124903</v>
      </c>
      <c r="CQ3143">
        <v>0</v>
      </c>
      <c r="CR3143">
        <v>0</v>
      </c>
      <c r="CS3143">
        <v>0</v>
      </c>
      <c r="CY3143" t="s">
        <v>123</v>
      </c>
      <c r="CZ3143" t="s">
        <v>124</v>
      </c>
      <c r="DD3143" t="str" cm="1">
        <f t="array" ref="DD3143">TEXT(_xlfn.SEQUENCE(1, DATEDIF(AG3143, AH3143, "m") + 1, AG3143, 30), "YYYY-APMM")</f>
        <v>2014-AP06</v>
      </c>
      <c r="DN3143">
        <f t="shared" si="98"/>
        <v>416</v>
      </c>
      <c r="DO3143" t="str">
        <f t="shared" si="99"/>
        <v>LABOR- SUBCONTRACTOR</v>
      </c>
    </row>
    <row r="3144" spans="1:119" x14ac:dyDescent="0.35">
      <c r="A3144" t="s">
        <v>105</v>
      </c>
      <c r="B3144">
        <v>502429</v>
      </c>
      <c r="C3144">
        <v>6359</v>
      </c>
      <c r="D3144">
        <v>124905</v>
      </c>
      <c r="E3144">
        <v>13662</v>
      </c>
      <c r="F3144">
        <v>0</v>
      </c>
      <c r="G3144" t="s">
        <v>106</v>
      </c>
      <c r="H3144" t="s">
        <v>106</v>
      </c>
      <c r="I3144" t="s">
        <v>106</v>
      </c>
      <c r="J3144" t="s">
        <v>107</v>
      </c>
      <c r="K3144" t="s">
        <v>108</v>
      </c>
      <c r="L3144" t="s">
        <v>109</v>
      </c>
      <c r="M3144" t="s">
        <v>110</v>
      </c>
      <c r="N3144" t="s">
        <v>7323</v>
      </c>
      <c r="O3144" t="s">
        <v>5077</v>
      </c>
      <c r="P3144">
        <v>8178</v>
      </c>
      <c r="Q3144">
        <v>176</v>
      </c>
      <c r="R3144">
        <v>176</v>
      </c>
      <c r="S3144">
        <v>40</v>
      </c>
      <c r="T3144">
        <v>0</v>
      </c>
      <c r="U3144">
        <v>275</v>
      </c>
      <c r="V3144">
        <v>275</v>
      </c>
      <c r="W3144">
        <v>40</v>
      </c>
      <c r="X3144">
        <v>0</v>
      </c>
      <c r="Y3144">
        <v>0</v>
      </c>
      <c r="Z3144">
        <v>0</v>
      </c>
      <c r="AD3144" s="1">
        <v>41861.333333333336</v>
      </c>
      <c r="AE3144" s="1">
        <v>41865.708333333336</v>
      </c>
      <c r="AG3144" s="1">
        <v>41832.333333333336</v>
      </c>
      <c r="AH3144" s="1">
        <v>41836.708333333336</v>
      </c>
      <c r="AI3144" s="1">
        <v>41832.333333333336</v>
      </c>
      <c r="AJ3144" s="1">
        <v>41836.708333333336</v>
      </c>
      <c r="AK3144" s="1">
        <v>41832.333333333336</v>
      </c>
      <c r="AL3144" s="1">
        <v>41836.708333333336</v>
      </c>
      <c r="AM3144" s="1">
        <v>41861.333333333336</v>
      </c>
      <c r="AN3144" s="1">
        <v>41865.708333333336</v>
      </c>
      <c r="AP3144" t="s">
        <v>113</v>
      </c>
      <c r="AU3144" t="s">
        <v>7324</v>
      </c>
      <c r="AY3144" t="s">
        <v>106</v>
      </c>
      <c r="AZ3144">
        <v>0</v>
      </c>
      <c r="BA3144">
        <v>0</v>
      </c>
      <c r="BD3144" s="3">
        <v>41321.661805555559</v>
      </c>
      <c r="BE3144" s="3">
        <v>41321.690972222219</v>
      </c>
      <c r="BF3144" t="s">
        <v>115</v>
      </c>
      <c r="BG3144" t="s">
        <v>115</v>
      </c>
      <c r="BH3144">
        <v>8149</v>
      </c>
      <c r="BM3144">
        <v>43550</v>
      </c>
      <c r="BR3144" t="s">
        <v>116</v>
      </c>
      <c r="BS3144" t="s">
        <v>117</v>
      </c>
      <c r="BU3144">
        <v>1</v>
      </c>
      <c r="BV3144" t="s">
        <v>118</v>
      </c>
      <c r="BX3144" t="s">
        <v>119</v>
      </c>
      <c r="BY3144" t="s">
        <v>119</v>
      </c>
      <c r="BZ3144" t="s">
        <v>119</v>
      </c>
      <c r="CA3144">
        <v>1</v>
      </c>
      <c r="CC3144" t="s">
        <v>120</v>
      </c>
      <c r="CH3144">
        <v>540</v>
      </c>
      <c r="CI3144">
        <v>43280</v>
      </c>
      <c r="CJ3144" t="s">
        <v>106</v>
      </c>
      <c r="CK3144" t="s">
        <v>106</v>
      </c>
      <c r="CL3144">
        <v>15</v>
      </c>
      <c r="CM3144" t="s">
        <v>5059</v>
      </c>
      <c r="CO3144">
        <v>124903</v>
      </c>
      <c r="CQ3144">
        <v>0</v>
      </c>
      <c r="CR3144">
        <v>0</v>
      </c>
      <c r="CS3144">
        <v>0</v>
      </c>
      <c r="CY3144" t="s">
        <v>123</v>
      </c>
      <c r="CZ3144" t="s">
        <v>124</v>
      </c>
      <c r="DD3144" t="str" cm="1">
        <f t="array" ref="DD3144">TEXT(_xlfn.SEQUENCE(1, DATEDIF(AG3144, AH3144, "m") + 1, AG3144, 30), "YYYY-APMM")</f>
        <v>2014-AP07</v>
      </c>
      <c r="DN3144">
        <f t="shared" si="98"/>
        <v>275</v>
      </c>
      <c r="DO3144" t="str">
        <f t="shared" si="99"/>
        <v>LABOR- SUBCONTRACTOR</v>
      </c>
    </row>
    <row r="3145" spans="1:119" x14ac:dyDescent="0.35">
      <c r="A3145" t="s">
        <v>105</v>
      </c>
      <c r="B3145">
        <v>502430</v>
      </c>
      <c r="C3145">
        <v>6359</v>
      </c>
      <c r="D3145">
        <v>124906</v>
      </c>
      <c r="E3145">
        <v>13662</v>
      </c>
      <c r="F3145">
        <v>0</v>
      </c>
      <c r="G3145" t="s">
        <v>106</v>
      </c>
      <c r="H3145" t="s">
        <v>106</v>
      </c>
      <c r="I3145" t="s">
        <v>106</v>
      </c>
      <c r="J3145" t="s">
        <v>107</v>
      </c>
      <c r="K3145" t="s">
        <v>108</v>
      </c>
      <c r="L3145" t="s">
        <v>109</v>
      </c>
      <c r="M3145" t="s">
        <v>110</v>
      </c>
      <c r="N3145" t="s">
        <v>7325</v>
      </c>
      <c r="O3145" t="s">
        <v>4868</v>
      </c>
      <c r="P3145">
        <v>8178</v>
      </c>
      <c r="Q3145">
        <v>200</v>
      </c>
      <c r="R3145">
        <v>0</v>
      </c>
      <c r="S3145">
        <v>200</v>
      </c>
      <c r="T3145">
        <v>0</v>
      </c>
      <c r="U3145">
        <v>710</v>
      </c>
      <c r="V3145">
        <v>710</v>
      </c>
      <c r="W3145">
        <v>200</v>
      </c>
      <c r="X3145">
        <v>0</v>
      </c>
      <c r="Y3145">
        <v>0</v>
      </c>
      <c r="Z3145">
        <v>0</v>
      </c>
      <c r="AD3145" s="1">
        <v>41828.333333333336</v>
      </c>
      <c r="AE3145" s="1">
        <v>41860.708333333336</v>
      </c>
      <c r="AG3145" s="1">
        <v>41799.333333333336</v>
      </c>
      <c r="AH3145" s="1">
        <v>41827.708333333336</v>
      </c>
      <c r="AI3145" s="1">
        <v>41799.333333333336</v>
      </c>
      <c r="AJ3145" s="1">
        <v>41827.708333333336</v>
      </c>
      <c r="AK3145" s="1">
        <v>41799.333333333336</v>
      </c>
      <c r="AL3145" s="1">
        <v>41827.708333333336</v>
      </c>
      <c r="AM3145" s="1">
        <v>41828.333333333336</v>
      </c>
      <c r="AN3145" s="1">
        <v>41860.708333333336</v>
      </c>
      <c r="AP3145" t="s">
        <v>113</v>
      </c>
      <c r="AU3145" t="s">
        <v>7326</v>
      </c>
      <c r="AY3145" t="s">
        <v>106</v>
      </c>
      <c r="AZ3145">
        <v>0</v>
      </c>
      <c r="BA3145">
        <v>0</v>
      </c>
      <c r="BD3145" s="3">
        <v>41321.661805555559</v>
      </c>
      <c r="BE3145" s="3">
        <v>41321.663888888892</v>
      </c>
      <c r="BF3145" t="s">
        <v>115</v>
      </c>
      <c r="BG3145" t="s">
        <v>115</v>
      </c>
      <c r="BH3145">
        <v>8149</v>
      </c>
      <c r="BM3145">
        <v>43550</v>
      </c>
      <c r="BR3145" t="s">
        <v>116</v>
      </c>
      <c r="BS3145" t="s">
        <v>117</v>
      </c>
      <c r="BU3145">
        <v>1</v>
      </c>
      <c r="BV3145" t="s">
        <v>118</v>
      </c>
      <c r="BX3145" t="s">
        <v>119</v>
      </c>
      <c r="BY3145" t="s">
        <v>119</v>
      </c>
      <c r="BZ3145" t="s">
        <v>119</v>
      </c>
      <c r="CA3145">
        <v>1</v>
      </c>
      <c r="CC3145" t="s">
        <v>120</v>
      </c>
      <c r="CH3145">
        <v>540</v>
      </c>
      <c r="CI3145">
        <v>43290</v>
      </c>
      <c r="CJ3145" t="s">
        <v>106</v>
      </c>
      <c r="CK3145" t="s">
        <v>106</v>
      </c>
      <c r="CL3145">
        <v>20</v>
      </c>
      <c r="CM3145" t="s">
        <v>5081</v>
      </c>
      <c r="CO3145">
        <v>124903</v>
      </c>
      <c r="CQ3145">
        <v>0</v>
      </c>
      <c r="CR3145">
        <v>0</v>
      </c>
      <c r="CS3145">
        <v>0</v>
      </c>
      <c r="CY3145" t="s">
        <v>123</v>
      </c>
      <c r="CZ3145" t="s">
        <v>124</v>
      </c>
      <c r="DD3145" t="str" cm="1">
        <f t="array" ref="DD3145">TEXT(_xlfn.SEQUENCE(1, DATEDIF(AG3145, AH3145, "m") + 1, AG3145, 30), "YYYY-APMM")</f>
        <v>2014-AP06</v>
      </c>
      <c r="DN3145">
        <f t="shared" si="98"/>
        <v>710</v>
      </c>
      <c r="DO3145" t="str">
        <f t="shared" si="99"/>
        <v>LABOR- SUBCONTRACTOR</v>
      </c>
    </row>
    <row r="3146" spans="1:119" x14ac:dyDescent="0.35">
      <c r="A3146" t="s">
        <v>105</v>
      </c>
      <c r="B3146">
        <v>502431</v>
      </c>
      <c r="C3146">
        <v>6359</v>
      </c>
      <c r="D3146">
        <v>124906</v>
      </c>
      <c r="E3146">
        <v>13662</v>
      </c>
      <c r="F3146">
        <v>0</v>
      </c>
      <c r="G3146" t="s">
        <v>106</v>
      </c>
      <c r="H3146" t="s">
        <v>106</v>
      </c>
      <c r="I3146" t="s">
        <v>106</v>
      </c>
      <c r="J3146" t="s">
        <v>107</v>
      </c>
      <c r="K3146" t="s">
        <v>108</v>
      </c>
      <c r="L3146" t="s">
        <v>109</v>
      </c>
      <c r="M3146" t="s">
        <v>110</v>
      </c>
      <c r="N3146" t="s">
        <v>7327</v>
      </c>
      <c r="O3146" t="s">
        <v>5074</v>
      </c>
      <c r="P3146">
        <v>8178</v>
      </c>
      <c r="Q3146">
        <v>200</v>
      </c>
      <c r="R3146">
        <v>0</v>
      </c>
      <c r="S3146">
        <v>200</v>
      </c>
      <c r="T3146">
        <v>0</v>
      </c>
      <c r="U3146">
        <v>416</v>
      </c>
      <c r="V3146">
        <v>416</v>
      </c>
      <c r="W3146">
        <v>200</v>
      </c>
      <c r="X3146">
        <v>0</v>
      </c>
      <c r="Y3146">
        <v>0</v>
      </c>
      <c r="Z3146">
        <v>0</v>
      </c>
      <c r="AD3146" s="1">
        <v>41828.333333333336</v>
      </c>
      <c r="AE3146" s="1">
        <v>41860.708333333336</v>
      </c>
      <c r="AG3146" s="1">
        <v>41799.333333333336</v>
      </c>
      <c r="AH3146" s="1">
        <v>41827.708333333336</v>
      </c>
      <c r="AI3146" s="1">
        <v>41799.333333333336</v>
      </c>
      <c r="AJ3146" s="1">
        <v>41827.708333333336</v>
      </c>
      <c r="AK3146" s="1">
        <v>41799.333333333336</v>
      </c>
      <c r="AL3146" s="1">
        <v>41827.708333333336</v>
      </c>
      <c r="AM3146" s="1">
        <v>41828.333333333336</v>
      </c>
      <c r="AN3146" s="1">
        <v>41860.708333333336</v>
      </c>
      <c r="AP3146" t="s">
        <v>113</v>
      </c>
      <c r="AU3146" t="s">
        <v>7328</v>
      </c>
      <c r="AY3146" t="s">
        <v>106</v>
      </c>
      <c r="AZ3146">
        <v>0</v>
      </c>
      <c r="BA3146">
        <v>0</v>
      </c>
      <c r="BD3146" s="3">
        <v>41321.661805555559</v>
      </c>
      <c r="BE3146" s="3">
        <v>41321.663888888892</v>
      </c>
      <c r="BF3146" t="s">
        <v>115</v>
      </c>
      <c r="BG3146" t="s">
        <v>115</v>
      </c>
      <c r="BH3146">
        <v>8149</v>
      </c>
      <c r="BM3146">
        <v>43550</v>
      </c>
      <c r="BR3146" t="s">
        <v>116</v>
      </c>
      <c r="BS3146" t="s">
        <v>117</v>
      </c>
      <c r="BU3146">
        <v>1</v>
      </c>
      <c r="BV3146" t="s">
        <v>118</v>
      </c>
      <c r="BX3146" t="s">
        <v>119</v>
      </c>
      <c r="BY3146" t="s">
        <v>119</v>
      </c>
      <c r="BZ3146" t="s">
        <v>119</v>
      </c>
      <c r="CA3146">
        <v>1</v>
      </c>
      <c r="CC3146" t="s">
        <v>120</v>
      </c>
      <c r="CH3146">
        <v>540</v>
      </c>
      <c r="CI3146">
        <v>43290</v>
      </c>
      <c r="CJ3146" t="s">
        <v>106</v>
      </c>
      <c r="CK3146" t="s">
        <v>106</v>
      </c>
      <c r="CL3146">
        <v>20</v>
      </c>
      <c r="CM3146" t="s">
        <v>5081</v>
      </c>
      <c r="CO3146">
        <v>124903</v>
      </c>
      <c r="CQ3146">
        <v>0</v>
      </c>
      <c r="CR3146">
        <v>0</v>
      </c>
      <c r="CS3146">
        <v>0</v>
      </c>
      <c r="CY3146" t="s">
        <v>123</v>
      </c>
      <c r="CZ3146" t="s">
        <v>124</v>
      </c>
      <c r="DD3146" t="str" cm="1">
        <f t="array" ref="DD3146">TEXT(_xlfn.SEQUENCE(1, DATEDIF(AG3146, AH3146, "m") + 1, AG3146, 30), "YYYY-APMM")</f>
        <v>2014-AP06</v>
      </c>
      <c r="DN3146">
        <f t="shared" si="98"/>
        <v>416</v>
      </c>
      <c r="DO3146" t="str">
        <f t="shared" si="99"/>
        <v>LABOR- SUBCONTRACTOR</v>
      </c>
    </row>
    <row r="3147" spans="1:119" x14ac:dyDescent="0.35">
      <c r="A3147" t="s">
        <v>105</v>
      </c>
      <c r="B3147">
        <v>502432</v>
      </c>
      <c r="C3147">
        <v>6359</v>
      </c>
      <c r="D3147">
        <v>124906</v>
      </c>
      <c r="E3147">
        <v>13662</v>
      </c>
      <c r="F3147">
        <v>0</v>
      </c>
      <c r="G3147" t="s">
        <v>106</v>
      </c>
      <c r="H3147" t="s">
        <v>106</v>
      </c>
      <c r="I3147" t="s">
        <v>106</v>
      </c>
      <c r="J3147" t="s">
        <v>107</v>
      </c>
      <c r="K3147" t="s">
        <v>108</v>
      </c>
      <c r="L3147" t="s">
        <v>109</v>
      </c>
      <c r="M3147" t="s">
        <v>110</v>
      </c>
      <c r="N3147" t="s">
        <v>7329</v>
      </c>
      <c r="O3147" t="s">
        <v>5077</v>
      </c>
      <c r="P3147">
        <v>8178</v>
      </c>
      <c r="Q3147">
        <v>200</v>
      </c>
      <c r="R3147">
        <v>200</v>
      </c>
      <c r="S3147">
        <v>40</v>
      </c>
      <c r="T3147">
        <v>0</v>
      </c>
      <c r="U3147">
        <v>275</v>
      </c>
      <c r="V3147">
        <v>275</v>
      </c>
      <c r="W3147">
        <v>40</v>
      </c>
      <c r="X3147">
        <v>0</v>
      </c>
      <c r="Y3147">
        <v>0</v>
      </c>
      <c r="Z3147">
        <v>0</v>
      </c>
      <c r="AD3147" s="1">
        <v>41861.333333333336</v>
      </c>
      <c r="AE3147" s="1">
        <v>41865.708333333336</v>
      </c>
      <c r="AG3147" s="1">
        <v>41828.333333333336</v>
      </c>
      <c r="AH3147" s="1">
        <v>41833.708333333336</v>
      </c>
      <c r="AI3147" s="1">
        <v>41828.333333333336</v>
      </c>
      <c r="AJ3147" s="1">
        <v>41833.708333333336</v>
      </c>
      <c r="AK3147" s="1">
        <v>41828.333333333336</v>
      </c>
      <c r="AL3147" s="1">
        <v>41833.708333333336</v>
      </c>
      <c r="AM3147" s="1">
        <v>41861.333333333336</v>
      </c>
      <c r="AN3147" s="1">
        <v>41865.708333333336</v>
      </c>
      <c r="AP3147" t="s">
        <v>113</v>
      </c>
      <c r="AU3147" t="s">
        <v>7330</v>
      </c>
      <c r="AY3147" t="s">
        <v>106</v>
      </c>
      <c r="AZ3147">
        <v>0</v>
      </c>
      <c r="BA3147">
        <v>0</v>
      </c>
      <c r="BD3147" s="3">
        <v>41321.661805555559</v>
      </c>
      <c r="BE3147" s="3">
        <v>41321.690972222219</v>
      </c>
      <c r="BF3147" t="s">
        <v>115</v>
      </c>
      <c r="BG3147" t="s">
        <v>115</v>
      </c>
      <c r="BH3147">
        <v>8149</v>
      </c>
      <c r="BM3147">
        <v>43550</v>
      </c>
      <c r="BR3147" t="s">
        <v>116</v>
      </c>
      <c r="BS3147" t="s">
        <v>117</v>
      </c>
      <c r="BU3147">
        <v>1</v>
      </c>
      <c r="BV3147" t="s">
        <v>118</v>
      </c>
      <c r="BX3147" t="s">
        <v>119</v>
      </c>
      <c r="BY3147" t="s">
        <v>119</v>
      </c>
      <c r="BZ3147" t="s">
        <v>119</v>
      </c>
      <c r="CA3147">
        <v>1</v>
      </c>
      <c r="CC3147" t="s">
        <v>120</v>
      </c>
      <c r="CH3147">
        <v>540</v>
      </c>
      <c r="CI3147">
        <v>43290</v>
      </c>
      <c r="CJ3147" t="s">
        <v>106</v>
      </c>
      <c r="CK3147" t="s">
        <v>106</v>
      </c>
      <c r="CL3147">
        <v>20</v>
      </c>
      <c r="CM3147" t="s">
        <v>5081</v>
      </c>
      <c r="CO3147">
        <v>124903</v>
      </c>
      <c r="CQ3147">
        <v>0</v>
      </c>
      <c r="CR3147">
        <v>0</v>
      </c>
      <c r="CS3147">
        <v>0</v>
      </c>
      <c r="CY3147" t="s">
        <v>123</v>
      </c>
      <c r="CZ3147" t="s">
        <v>124</v>
      </c>
      <c r="DD3147" t="str" cm="1">
        <f t="array" ref="DD3147">TEXT(_xlfn.SEQUENCE(1, DATEDIF(AG3147, AH3147, "m") + 1, AG3147, 30), "YYYY-APMM")</f>
        <v>2014-AP07</v>
      </c>
      <c r="DN3147">
        <f t="shared" si="98"/>
        <v>275</v>
      </c>
      <c r="DO3147" t="str">
        <f t="shared" si="99"/>
        <v>LABOR- SUBCONTRACTOR</v>
      </c>
    </row>
    <row r="3148" spans="1:119" x14ac:dyDescent="0.35">
      <c r="A3148" t="s">
        <v>105</v>
      </c>
      <c r="B3148">
        <v>502433</v>
      </c>
      <c r="C3148">
        <v>6359</v>
      </c>
      <c r="D3148">
        <v>124906</v>
      </c>
      <c r="E3148">
        <v>13662</v>
      </c>
      <c r="F3148">
        <v>0</v>
      </c>
      <c r="G3148" t="s">
        <v>106</v>
      </c>
      <c r="H3148" t="s">
        <v>106</v>
      </c>
      <c r="I3148" t="s">
        <v>106</v>
      </c>
      <c r="J3148" t="s">
        <v>107</v>
      </c>
      <c r="K3148" t="s">
        <v>108</v>
      </c>
      <c r="L3148" t="s">
        <v>109</v>
      </c>
      <c r="M3148" t="s">
        <v>110</v>
      </c>
      <c r="N3148" t="s">
        <v>7331</v>
      </c>
      <c r="O3148" t="s">
        <v>3209</v>
      </c>
      <c r="P3148">
        <v>8177</v>
      </c>
      <c r="Q3148">
        <v>200</v>
      </c>
      <c r="R3148">
        <v>0</v>
      </c>
      <c r="S3148">
        <v>80</v>
      </c>
      <c r="T3148">
        <v>0</v>
      </c>
      <c r="U3148">
        <v>32</v>
      </c>
      <c r="V3148">
        <v>32</v>
      </c>
      <c r="W3148">
        <v>80</v>
      </c>
      <c r="X3148">
        <v>20</v>
      </c>
      <c r="Y3148">
        <v>0</v>
      </c>
      <c r="Z3148">
        <v>20</v>
      </c>
      <c r="AD3148" s="1">
        <v>41734.333333333336</v>
      </c>
      <c r="AE3148" s="1">
        <v>41744.708333333336</v>
      </c>
      <c r="AG3148" s="1">
        <v>41704.333333333336</v>
      </c>
      <c r="AH3148" s="1">
        <v>41715.708333333336</v>
      </c>
      <c r="AI3148" s="1">
        <v>41704.333333333336</v>
      </c>
      <c r="AJ3148" s="1">
        <v>41715.708333333336</v>
      </c>
      <c r="AK3148" s="1">
        <v>41704.333333333336</v>
      </c>
      <c r="AL3148" s="1">
        <v>41715.708333333336</v>
      </c>
      <c r="AM3148" s="1">
        <v>41734.333333333336</v>
      </c>
      <c r="AN3148" s="1">
        <v>41744.708333333336</v>
      </c>
      <c r="AP3148" t="s">
        <v>113</v>
      </c>
      <c r="AU3148" t="s">
        <v>7332</v>
      </c>
      <c r="AY3148" t="s">
        <v>106</v>
      </c>
      <c r="AZ3148">
        <v>0</v>
      </c>
      <c r="BA3148">
        <v>0</v>
      </c>
      <c r="BD3148" s="3">
        <v>41321.661805555559</v>
      </c>
      <c r="BE3148" s="3">
        <v>41321.663888888892</v>
      </c>
      <c r="BF3148" t="s">
        <v>115</v>
      </c>
      <c r="BG3148" t="s">
        <v>115</v>
      </c>
      <c r="BH3148">
        <v>8149</v>
      </c>
      <c r="BM3148">
        <v>43540</v>
      </c>
      <c r="BR3148" t="s">
        <v>1299</v>
      </c>
      <c r="BS3148" t="s">
        <v>1300</v>
      </c>
      <c r="BU3148">
        <v>1</v>
      </c>
      <c r="BV3148" t="s">
        <v>118</v>
      </c>
      <c r="BX3148" t="s">
        <v>119</v>
      </c>
      <c r="BY3148" t="s">
        <v>119</v>
      </c>
      <c r="BZ3148" t="s">
        <v>119</v>
      </c>
      <c r="CA3148">
        <v>1</v>
      </c>
      <c r="CC3148" t="s">
        <v>120</v>
      </c>
      <c r="CH3148">
        <v>540</v>
      </c>
      <c r="CI3148">
        <v>43290</v>
      </c>
      <c r="CJ3148" t="s">
        <v>106</v>
      </c>
      <c r="CK3148" t="s">
        <v>106</v>
      </c>
      <c r="CL3148">
        <v>20</v>
      </c>
      <c r="CM3148" t="s">
        <v>5081</v>
      </c>
      <c r="CO3148">
        <v>124903</v>
      </c>
      <c r="CQ3148">
        <v>0</v>
      </c>
      <c r="CR3148">
        <v>0</v>
      </c>
      <c r="CS3148">
        <v>0</v>
      </c>
      <c r="CY3148" t="s">
        <v>123</v>
      </c>
      <c r="CZ3148" t="s">
        <v>124</v>
      </c>
      <c r="DD3148" t="str" cm="1">
        <f t="array" ref="DD3148">TEXT(_xlfn.SEQUENCE(1, DATEDIF(AG3148, AH3148, "m") + 1, AG3148, 30), "YYYY-APMM")</f>
        <v>2014-AP03</v>
      </c>
      <c r="DN3148">
        <f t="shared" si="98"/>
        <v>32</v>
      </c>
      <c r="DO3148" t="str">
        <f t="shared" si="99"/>
        <v>LABOR - CIVIL</v>
      </c>
    </row>
    <row r="3149" spans="1:119" x14ac:dyDescent="0.35">
      <c r="A3149" t="s">
        <v>105</v>
      </c>
      <c r="B3149">
        <v>502434</v>
      </c>
      <c r="C3149">
        <v>6359</v>
      </c>
      <c r="D3149">
        <v>124906</v>
      </c>
      <c r="E3149">
        <v>13662</v>
      </c>
      <c r="F3149">
        <v>0</v>
      </c>
      <c r="G3149" t="s">
        <v>106</v>
      </c>
      <c r="H3149" t="s">
        <v>106</v>
      </c>
      <c r="I3149" t="s">
        <v>106</v>
      </c>
      <c r="J3149" t="s">
        <v>107</v>
      </c>
      <c r="K3149" t="s">
        <v>108</v>
      </c>
      <c r="L3149" t="s">
        <v>109</v>
      </c>
      <c r="M3149" t="s">
        <v>110</v>
      </c>
      <c r="N3149" t="s">
        <v>7333</v>
      </c>
      <c r="O3149" t="s">
        <v>5061</v>
      </c>
      <c r="P3149">
        <v>8165</v>
      </c>
      <c r="Q3149">
        <v>200</v>
      </c>
      <c r="R3149">
        <v>0</v>
      </c>
      <c r="S3149">
        <v>160</v>
      </c>
      <c r="T3149">
        <v>0</v>
      </c>
      <c r="U3149">
        <v>280</v>
      </c>
      <c r="V3149">
        <v>280</v>
      </c>
      <c r="W3149">
        <v>160</v>
      </c>
      <c r="X3149">
        <v>0</v>
      </c>
      <c r="Y3149">
        <v>0</v>
      </c>
      <c r="Z3149">
        <v>0</v>
      </c>
      <c r="AD3149" s="1">
        <v>41745.333333333336</v>
      </c>
      <c r="AE3149" s="1">
        <v>41767.708333333336</v>
      </c>
      <c r="AG3149" s="1">
        <v>41716.333333333336</v>
      </c>
      <c r="AH3149" s="1">
        <v>41738.708333333336</v>
      </c>
      <c r="AI3149" s="1">
        <v>41716.333333333336</v>
      </c>
      <c r="AJ3149" s="1">
        <v>41738.708333333336</v>
      </c>
      <c r="AK3149" s="1">
        <v>41716.333333333336</v>
      </c>
      <c r="AL3149" s="1">
        <v>41738.708333333336</v>
      </c>
      <c r="AM3149" s="1">
        <v>41745.333333333336</v>
      </c>
      <c r="AN3149" s="1">
        <v>41767.708333333336</v>
      </c>
      <c r="AP3149" t="s">
        <v>113</v>
      </c>
      <c r="AU3149" t="s">
        <v>7334</v>
      </c>
      <c r="AY3149" t="s">
        <v>106</v>
      </c>
      <c r="AZ3149">
        <v>0</v>
      </c>
      <c r="BA3149">
        <v>0</v>
      </c>
      <c r="BD3149" s="3">
        <v>41321.661805555559</v>
      </c>
      <c r="BE3149" s="3">
        <v>41321.663888888892</v>
      </c>
      <c r="BF3149" t="s">
        <v>115</v>
      </c>
      <c r="BG3149" t="s">
        <v>115</v>
      </c>
      <c r="BH3149">
        <v>8149</v>
      </c>
      <c r="BM3149">
        <v>43420</v>
      </c>
      <c r="BR3149" t="s">
        <v>3122</v>
      </c>
      <c r="BS3149" t="s">
        <v>3123</v>
      </c>
      <c r="BU3149">
        <v>1</v>
      </c>
      <c r="BV3149" t="s">
        <v>118</v>
      </c>
      <c r="BX3149" t="s">
        <v>119</v>
      </c>
      <c r="BY3149" t="s">
        <v>119</v>
      </c>
      <c r="BZ3149" t="s">
        <v>119</v>
      </c>
      <c r="CA3149">
        <v>1</v>
      </c>
      <c r="CC3149" t="s">
        <v>120</v>
      </c>
      <c r="CH3149">
        <v>540</v>
      </c>
      <c r="CI3149">
        <v>43290</v>
      </c>
      <c r="CJ3149" t="s">
        <v>106</v>
      </c>
      <c r="CK3149" t="s">
        <v>106</v>
      </c>
      <c r="CL3149">
        <v>20</v>
      </c>
      <c r="CM3149" t="s">
        <v>5081</v>
      </c>
      <c r="CO3149">
        <v>124903</v>
      </c>
      <c r="CQ3149">
        <v>0</v>
      </c>
      <c r="CR3149">
        <v>0</v>
      </c>
      <c r="CS3149">
        <v>0</v>
      </c>
      <c r="CY3149" t="s">
        <v>123</v>
      </c>
      <c r="CZ3149" t="s">
        <v>124</v>
      </c>
      <c r="DD3149" t="str" cm="1">
        <f t="array" ref="DD3149">TEXT(_xlfn.SEQUENCE(1, DATEDIF(AG3149, AH3149, "m") + 1, AG3149, 30), "YYYY-APMM")</f>
        <v>2014-AP03</v>
      </c>
      <c r="DN3149">
        <f t="shared" si="98"/>
        <v>280</v>
      </c>
      <c r="DO3149" t="str">
        <f t="shared" si="99"/>
        <v>STEEL FIXERS SK</v>
      </c>
    </row>
    <row r="3150" spans="1:119" x14ac:dyDescent="0.35">
      <c r="A3150" t="s">
        <v>105</v>
      </c>
      <c r="B3150">
        <v>502435</v>
      </c>
      <c r="C3150">
        <v>6359</v>
      </c>
      <c r="D3150">
        <v>124906</v>
      </c>
      <c r="E3150">
        <v>13662</v>
      </c>
      <c r="F3150">
        <v>0</v>
      </c>
      <c r="G3150" t="s">
        <v>106</v>
      </c>
      <c r="H3150" t="s">
        <v>106</v>
      </c>
      <c r="I3150" t="s">
        <v>106</v>
      </c>
      <c r="J3150" t="s">
        <v>107</v>
      </c>
      <c r="K3150" t="s">
        <v>108</v>
      </c>
      <c r="L3150" t="s">
        <v>109</v>
      </c>
      <c r="M3150" t="s">
        <v>110</v>
      </c>
      <c r="N3150" t="s">
        <v>7335</v>
      </c>
      <c r="O3150" t="s">
        <v>5064</v>
      </c>
      <c r="P3150">
        <v>8165</v>
      </c>
      <c r="Q3150">
        <v>200</v>
      </c>
      <c r="R3150">
        <v>0</v>
      </c>
      <c r="S3150">
        <v>160</v>
      </c>
      <c r="T3150">
        <v>0</v>
      </c>
      <c r="U3150">
        <v>280</v>
      </c>
      <c r="V3150">
        <v>280</v>
      </c>
      <c r="W3150">
        <v>160</v>
      </c>
      <c r="X3150">
        <v>0</v>
      </c>
      <c r="Y3150">
        <v>0</v>
      </c>
      <c r="Z3150">
        <v>0</v>
      </c>
      <c r="AD3150" s="1">
        <v>41769.333333333336</v>
      </c>
      <c r="AE3150" s="1">
        <v>41791.708333333336</v>
      </c>
      <c r="AG3150" s="1">
        <v>41739.333333333336</v>
      </c>
      <c r="AH3150" s="1">
        <v>41762.708333333336</v>
      </c>
      <c r="AI3150" s="1">
        <v>41739.333333333336</v>
      </c>
      <c r="AJ3150" s="1">
        <v>41762.708333333336</v>
      </c>
      <c r="AK3150" s="1">
        <v>41739.333333333336</v>
      </c>
      <c r="AL3150" s="1">
        <v>41762.708333333336</v>
      </c>
      <c r="AM3150" s="1">
        <v>41769.333333333336</v>
      </c>
      <c r="AN3150" s="1">
        <v>41791.708333333336</v>
      </c>
      <c r="AP3150" t="s">
        <v>113</v>
      </c>
      <c r="AU3150" t="s">
        <v>7336</v>
      </c>
      <c r="AY3150" t="s">
        <v>106</v>
      </c>
      <c r="AZ3150">
        <v>0</v>
      </c>
      <c r="BA3150">
        <v>0</v>
      </c>
      <c r="BD3150" s="3">
        <v>41321.661805555559</v>
      </c>
      <c r="BE3150" s="3">
        <v>41321.663888888892</v>
      </c>
      <c r="BF3150" t="s">
        <v>115</v>
      </c>
      <c r="BG3150" t="s">
        <v>115</v>
      </c>
      <c r="BH3150">
        <v>8149</v>
      </c>
      <c r="BM3150">
        <v>43420</v>
      </c>
      <c r="BR3150" t="s">
        <v>3122</v>
      </c>
      <c r="BS3150" t="s">
        <v>3123</v>
      </c>
      <c r="BU3150">
        <v>1</v>
      </c>
      <c r="BV3150" t="s">
        <v>118</v>
      </c>
      <c r="BX3150" t="s">
        <v>119</v>
      </c>
      <c r="BY3150" t="s">
        <v>119</v>
      </c>
      <c r="BZ3150" t="s">
        <v>119</v>
      </c>
      <c r="CA3150">
        <v>1</v>
      </c>
      <c r="CC3150" t="s">
        <v>120</v>
      </c>
      <c r="CH3150">
        <v>540</v>
      </c>
      <c r="CI3150">
        <v>43290</v>
      </c>
      <c r="CJ3150" t="s">
        <v>106</v>
      </c>
      <c r="CK3150" t="s">
        <v>106</v>
      </c>
      <c r="CL3150">
        <v>20</v>
      </c>
      <c r="CM3150" t="s">
        <v>5081</v>
      </c>
      <c r="CO3150">
        <v>124903</v>
      </c>
      <c r="CQ3150">
        <v>0</v>
      </c>
      <c r="CR3150">
        <v>0</v>
      </c>
      <c r="CS3150">
        <v>0</v>
      </c>
      <c r="CY3150" t="s">
        <v>123</v>
      </c>
      <c r="CZ3150" t="s">
        <v>124</v>
      </c>
      <c r="DD3150" t="str" cm="1">
        <f t="array" ref="DD3150">TEXT(_xlfn.SEQUENCE(1, DATEDIF(AG3150, AH3150, "m") + 1, AG3150, 30), "YYYY-APMM")</f>
        <v>2014-AP04</v>
      </c>
      <c r="DN3150">
        <f t="shared" si="98"/>
        <v>280</v>
      </c>
      <c r="DO3150" t="str">
        <f t="shared" si="99"/>
        <v>STEEL FIXERS SK</v>
      </c>
    </row>
    <row r="3151" spans="1:119" x14ac:dyDescent="0.35">
      <c r="A3151" t="s">
        <v>105</v>
      </c>
      <c r="B3151">
        <v>502436</v>
      </c>
      <c r="C3151">
        <v>6359</v>
      </c>
      <c r="D3151">
        <v>124906</v>
      </c>
      <c r="E3151">
        <v>13662</v>
      </c>
      <c r="F3151">
        <v>0</v>
      </c>
      <c r="G3151" t="s">
        <v>106</v>
      </c>
      <c r="H3151" t="s">
        <v>106</v>
      </c>
      <c r="I3151" t="s">
        <v>106</v>
      </c>
      <c r="J3151" t="s">
        <v>107</v>
      </c>
      <c r="K3151" t="s">
        <v>108</v>
      </c>
      <c r="L3151" t="s">
        <v>109</v>
      </c>
      <c r="M3151" t="s">
        <v>110</v>
      </c>
      <c r="N3151" t="s">
        <v>7337</v>
      </c>
      <c r="O3151" t="s">
        <v>5067</v>
      </c>
      <c r="P3151">
        <v>8164</v>
      </c>
      <c r="Q3151">
        <v>200</v>
      </c>
      <c r="R3151">
        <v>0</v>
      </c>
      <c r="S3151">
        <v>200</v>
      </c>
      <c r="T3151">
        <v>0</v>
      </c>
      <c r="U3151">
        <v>1000</v>
      </c>
      <c r="V3151">
        <v>1000</v>
      </c>
      <c r="W3151">
        <v>200</v>
      </c>
      <c r="X3151">
        <v>0</v>
      </c>
      <c r="Y3151">
        <v>0</v>
      </c>
      <c r="Z3151">
        <v>0</v>
      </c>
      <c r="AD3151" s="1">
        <v>41816.333333333336</v>
      </c>
      <c r="AE3151" s="1">
        <v>41844.708333333336</v>
      </c>
      <c r="AG3151" s="1">
        <v>41787.333333333336</v>
      </c>
      <c r="AH3151" s="1">
        <v>41815.708333333336</v>
      </c>
      <c r="AI3151" s="1">
        <v>41787.333333333336</v>
      </c>
      <c r="AJ3151" s="1">
        <v>41815.708333333336</v>
      </c>
      <c r="AK3151" s="1">
        <v>41787.333333333336</v>
      </c>
      <c r="AL3151" s="1">
        <v>41815.708333333336</v>
      </c>
      <c r="AM3151" s="1">
        <v>41816.333333333336</v>
      </c>
      <c r="AN3151" s="1">
        <v>41844.708333333336</v>
      </c>
      <c r="AP3151" t="s">
        <v>113</v>
      </c>
      <c r="AU3151" t="s">
        <v>7338</v>
      </c>
      <c r="AY3151" t="s">
        <v>106</v>
      </c>
      <c r="AZ3151">
        <v>0</v>
      </c>
      <c r="BA3151">
        <v>0</v>
      </c>
      <c r="BD3151" s="3">
        <v>41321.661805555559</v>
      </c>
      <c r="BE3151" s="3">
        <v>41321.663888888892</v>
      </c>
      <c r="BF3151" t="s">
        <v>115</v>
      </c>
      <c r="BG3151" t="s">
        <v>115</v>
      </c>
      <c r="BH3151">
        <v>8149</v>
      </c>
      <c r="BM3151">
        <v>43410</v>
      </c>
      <c r="BR3151" t="s">
        <v>2865</v>
      </c>
      <c r="BS3151" t="s">
        <v>2866</v>
      </c>
      <c r="BU3151">
        <v>1</v>
      </c>
      <c r="BV3151" t="s">
        <v>118</v>
      </c>
      <c r="BX3151" t="s">
        <v>119</v>
      </c>
      <c r="BY3151" t="s">
        <v>119</v>
      </c>
      <c r="BZ3151" t="s">
        <v>119</v>
      </c>
      <c r="CA3151">
        <v>1</v>
      </c>
      <c r="CC3151" t="s">
        <v>120</v>
      </c>
      <c r="CH3151">
        <v>540</v>
      </c>
      <c r="CI3151">
        <v>43290</v>
      </c>
      <c r="CJ3151" t="s">
        <v>106</v>
      </c>
      <c r="CK3151" t="s">
        <v>106</v>
      </c>
      <c r="CL3151">
        <v>20</v>
      </c>
      <c r="CM3151" t="s">
        <v>5081</v>
      </c>
      <c r="CO3151">
        <v>124903</v>
      </c>
      <c r="CQ3151">
        <v>0</v>
      </c>
      <c r="CR3151">
        <v>0</v>
      </c>
      <c r="CS3151">
        <v>0</v>
      </c>
      <c r="CY3151" t="s">
        <v>123</v>
      </c>
      <c r="CZ3151" t="s">
        <v>124</v>
      </c>
      <c r="DD3151" t="str" cm="1">
        <f t="array" ref="DD3151">TEXT(_xlfn.SEQUENCE(1, DATEDIF(AG3151, AH3151, "m") + 1, AG3151, 30), "YYYY-APMM")</f>
        <v>2014-AP05</v>
      </c>
      <c r="DN3151">
        <f t="shared" si="98"/>
        <v>1000</v>
      </c>
      <c r="DO3151" t="str">
        <f t="shared" si="99"/>
        <v>SCREED MASON SK</v>
      </c>
    </row>
    <row r="3152" spans="1:119" x14ac:dyDescent="0.35">
      <c r="A3152" t="s">
        <v>105</v>
      </c>
      <c r="B3152">
        <v>502437</v>
      </c>
      <c r="C3152">
        <v>6359</v>
      </c>
      <c r="D3152">
        <v>124906</v>
      </c>
      <c r="E3152">
        <v>13662</v>
      </c>
      <c r="F3152">
        <v>0</v>
      </c>
      <c r="G3152" t="s">
        <v>106</v>
      </c>
      <c r="H3152" t="s">
        <v>106</v>
      </c>
      <c r="I3152" t="s">
        <v>106</v>
      </c>
      <c r="J3152" t="s">
        <v>107</v>
      </c>
      <c r="K3152" t="s">
        <v>108</v>
      </c>
      <c r="L3152" t="s">
        <v>109</v>
      </c>
      <c r="M3152" t="s">
        <v>110</v>
      </c>
      <c r="N3152" t="s">
        <v>7339</v>
      </c>
      <c r="O3152" t="s">
        <v>4865</v>
      </c>
      <c r="P3152">
        <v>8178</v>
      </c>
      <c r="Q3152">
        <v>200</v>
      </c>
      <c r="R3152">
        <v>0</v>
      </c>
      <c r="S3152">
        <v>200</v>
      </c>
      <c r="T3152">
        <v>0</v>
      </c>
      <c r="U3152">
        <v>282.8</v>
      </c>
      <c r="V3152">
        <v>282.8</v>
      </c>
      <c r="W3152">
        <v>200</v>
      </c>
      <c r="X3152">
        <v>0</v>
      </c>
      <c r="Y3152">
        <v>0</v>
      </c>
      <c r="Z3152">
        <v>0</v>
      </c>
      <c r="AD3152" s="1">
        <v>41828.333333333336</v>
      </c>
      <c r="AE3152" s="1">
        <v>41860.708333333336</v>
      </c>
      <c r="AG3152" s="1">
        <v>41799.333333333336</v>
      </c>
      <c r="AH3152" s="1">
        <v>41827.708333333336</v>
      </c>
      <c r="AI3152" s="1">
        <v>41799.333333333336</v>
      </c>
      <c r="AJ3152" s="1">
        <v>41827.708333333336</v>
      </c>
      <c r="AK3152" s="1">
        <v>41799.333333333336</v>
      </c>
      <c r="AL3152" s="1">
        <v>41827.708333333336</v>
      </c>
      <c r="AM3152" s="1">
        <v>41828.333333333336</v>
      </c>
      <c r="AN3152" s="1">
        <v>41860.708333333336</v>
      </c>
      <c r="AP3152" t="s">
        <v>113</v>
      </c>
      <c r="AU3152" t="s">
        <v>7340</v>
      </c>
      <c r="AY3152" t="s">
        <v>106</v>
      </c>
      <c r="AZ3152">
        <v>0</v>
      </c>
      <c r="BA3152">
        <v>0</v>
      </c>
      <c r="BD3152" s="3">
        <v>41321.661805555559</v>
      </c>
      <c r="BE3152" s="3">
        <v>41321.663888888892</v>
      </c>
      <c r="BF3152" t="s">
        <v>115</v>
      </c>
      <c r="BG3152" t="s">
        <v>115</v>
      </c>
      <c r="BH3152">
        <v>8149</v>
      </c>
      <c r="BM3152">
        <v>43550</v>
      </c>
      <c r="BR3152" t="s">
        <v>116</v>
      </c>
      <c r="BS3152" t="s">
        <v>117</v>
      </c>
      <c r="BU3152">
        <v>1</v>
      </c>
      <c r="BV3152" t="s">
        <v>118</v>
      </c>
      <c r="BX3152" t="s">
        <v>119</v>
      </c>
      <c r="BY3152" t="s">
        <v>119</v>
      </c>
      <c r="BZ3152" t="s">
        <v>119</v>
      </c>
      <c r="CA3152">
        <v>1</v>
      </c>
      <c r="CC3152" t="s">
        <v>120</v>
      </c>
      <c r="CH3152">
        <v>540</v>
      </c>
      <c r="CI3152">
        <v>43290</v>
      </c>
      <c r="CJ3152" t="s">
        <v>106</v>
      </c>
      <c r="CK3152" t="s">
        <v>106</v>
      </c>
      <c r="CL3152">
        <v>20</v>
      </c>
      <c r="CM3152" t="s">
        <v>5081</v>
      </c>
      <c r="CO3152">
        <v>124903</v>
      </c>
      <c r="CQ3152">
        <v>0</v>
      </c>
      <c r="CR3152">
        <v>0</v>
      </c>
      <c r="CS3152">
        <v>0</v>
      </c>
      <c r="CY3152" t="s">
        <v>123</v>
      </c>
      <c r="CZ3152" t="s">
        <v>124</v>
      </c>
      <c r="DD3152" t="str" cm="1">
        <f t="array" ref="DD3152">TEXT(_xlfn.SEQUENCE(1, DATEDIF(AG3152, AH3152, "m") + 1, AG3152, 30), "YYYY-APMM")</f>
        <v>2014-AP06</v>
      </c>
      <c r="DN3152">
        <f t="shared" si="98"/>
        <v>282.8</v>
      </c>
      <c r="DO3152" t="str">
        <f t="shared" si="99"/>
        <v>LABOR- SUBCONTRACTOR</v>
      </c>
    </row>
    <row r="3153" spans="1:119" x14ac:dyDescent="0.35">
      <c r="A3153" t="s">
        <v>105</v>
      </c>
      <c r="B3153">
        <v>502438</v>
      </c>
      <c r="C3153">
        <v>6359</v>
      </c>
      <c r="D3153">
        <v>124907</v>
      </c>
      <c r="E3153">
        <v>13662</v>
      </c>
      <c r="F3153">
        <v>0</v>
      </c>
      <c r="G3153" t="s">
        <v>106</v>
      </c>
      <c r="H3153" t="s">
        <v>106</v>
      </c>
      <c r="I3153" t="s">
        <v>106</v>
      </c>
      <c r="J3153" t="s">
        <v>107</v>
      </c>
      <c r="K3153" t="s">
        <v>108</v>
      </c>
      <c r="L3153" t="s">
        <v>109</v>
      </c>
      <c r="M3153" t="s">
        <v>110</v>
      </c>
      <c r="N3153" t="s">
        <v>7341</v>
      </c>
      <c r="O3153" t="s">
        <v>7342</v>
      </c>
      <c r="P3153">
        <v>8178</v>
      </c>
      <c r="Q3153">
        <v>280</v>
      </c>
      <c r="R3153">
        <v>0</v>
      </c>
      <c r="S3153">
        <v>240</v>
      </c>
      <c r="T3153">
        <v>0</v>
      </c>
      <c r="U3153">
        <v>480</v>
      </c>
      <c r="V3153">
        <v>480</v>
      </c>
      <c r="W3153">
        <v>240</v>
      </c>
      <c r="X3153">
        <v>0</v>
      </c>
      <c r="Y3153">
        <v>0</v>
      </c>
      <c r="Z3153">
        <v>0</v>
      </c>
      <c r="AD3153" s="1">
        <v>41793.333333333336</v>
      </c>
      <c r="AE3153" s="1">
        <v>41827.708333333336</v>
      </c>
      <c r="AG3153" s="1">
        <v>41752.333333333336</v>
      </c>
      <c r="AH3153" s="1">
        <v>41786.708333333336</v>
      </c>
      <c r="AI3153" s="1">
        <v>41752.333333333336</v>
      </c>
      <c r="AJ3153" s="1">
        <v>41786.708333333336</v>
      </c>
      <c r="AK3153" s="1">
        <v>41752.333333333336</v>
      </c>
      <c r="AL3153" s="1">
        <v>41786.708333333336</v>
      </c>
      <c r="AM3153" s="1">
        <v>41793.333333333336</v>
      </c>
      <c r="AN3153" s="1">
        <v>41827.708333333336</v>
      </c>
      <c r="AP3153" t="s">
        <v>113</v>
      </c>
      <c r="AU3153" t="s">
        <v>7343</v>
      </c>
      <c r="AY3153" t="s">
        <v>106</v>
      </c>
      <c r="AZ3153">
        <v>0</v>
      </c>
      <c r="BA3153">
        <v>0</v>
      </c>
      <c r="BD3153" s="3">
        <v>41321.661805555559</v>
      </c>
      <c r="BE3153" s="3">
        <v>41321.690972222219</v>
      </c>
      <c r="BF3153" t="s">
        <v>115</v>
      </c>
      <c r="BG3153" t="s">
        <v>115</v>
      </c>
      <c r="BH3153">
        <v>8149</v>
      </c>
      <c r="BM3153">
        <v>43550</v>
      </c>
      <c r="BR3153" t="s">
        <v>116</v>
      </c>
      <c r="BS3153" t="s">
        <v>117</v>
      </c>
      <c r="BU3153">
        <v>1</v>
      </c>
      <c r="BV3153" t="s">
        <v>118</v>
      </c>
      <c r="BX3153" t="s">
        <v>119</v>
      </c>
      <c r="BY3153" t="s">
        <v>119</v>
      </c>
      <c r="BZ3153" t="s">
        <v>119</v>
      </c>
      <c r="CA3153">
        <v>1</v>
      </c>
      <c r="CC3153" t="s">
        <v>120</v>
      </c>
      <c r="CH3153">
        <v>540</v>
      </c>
      <c r="CI3153">
        <v>43310</v>
      </c>
      <c r="CJ3153" t="s">
        <v>106</v>
      </c>
      <c r="CK3153" t="s">
        <v>106</v>
      </c>
      <c r="CL3153">
        <v>30</v>
      </c>
      <c r="CM3153" t="s">
        <v>7344</v>
      </c>
      <c r="CO3153">
        <v>124903</v>
      </c>
      <c r="CQ3153">
        <v>0</v>
      </c>
      <c r="CR3153">
        <v>0</v>
      </c>
      <c r="CS3153">
        <v>0</v>
      </c>
      <c r="CY3153" t="s">
        <v>123</v>
      </c>
      <c r="CZ3153" t="s">
        <v>124</v>
      </c>
      <c r="DD3153" t="str" cm="1">
        <f t="array" ref="DD3153:DE3153">TEXT(_xlfn.SEQUENCE(1, DATEDIF(AG3153, AH3153, "m") + 1, AG3153, 30), "YYYY-APMM")</f>
        <v>2014-AP04</v>
      </c>
      <c r="DE3153" t="str">
        <v>2014-AP05</v>
      </c>
      <c r="DN3153">
        <f t="shared" si="98"/>
        <v>240</v>
      </c>
      <c r="DO3153" t="str">
        <f t="shared" si="99"/>
        <v>LABOR- SUBCONTRACTOR</v>
      </c>
    </row>
    <row r="3154" spans="1:119" x14ac:dyDescent="0.35">
      <c r="A3154" t="s">
        <v>105</v>
      </c>
      <c r="B3154">
        <v>502439</v>
      </c>
      <c r="C3154">
        <v>6359</v>
      </c>
      <c r="D3154">
        <v>124907</v>
      </c>
      <c r="E3154">
        <v>13662</v>
      </c>
      <c r="F3154">
        <v>0</v>
      </c>
      <c r="G3154" t="s">
        <v>106</v>
      </c>
      <c r="H3154" t="s">
        <v>106</v>
      </c>
      <c r="I3154" t="s">
        <v>106</v>
      </c>
      <c r="J3154" t="s">
        <v>107</v>
      </c>
      <c r="K3154" t="s">
        <v>108</v>
      </c>
      <c r="L3154" t="s">
        <v>109</v>
      </c>
      <c r="M3154" t="s">
        <v>110</v>
      </c>
      <c r="N3154" t="s">
        <v>7345</v>
      </c>
      <c r="O3154" t="s">
        <v>7346</v>
      </c>
      <c r="P3154">
        <v>8178</v>
      </c>
      <c r="Q3154">
        <v>280</v>
      </c>
      <c r="R3154">
        <v>280</v>
      </c>
      <c r="S3154">
        <v>240</v>
      </c>
      <c r="T3154">
        <v>0</v>
      </c>
      <c r="U3154">
        <v>480</v>
      </c>
      <c r="V3154">
        <v>480</v>
      </c>
      <c r="W3154">
        <v>240</v>
      </c>
      <c r="X3154">
        <v>0</v>
      </c>
      <c r="Y3154">
        <v>0</v>
      </c>
      <c r="Z3154">
        <v>0</v>
      </c>
      <c r="AD3154" s="1">
        <v>41828.333333333336</v>
      </c>
      <c r="AE3154" s="1">
        <v>41865.708333333336</v>
      </c>
      <c r="AG3154" s="1">
        <v>41787.333333333336</v>
      </c>
      <c r="AH3154" s="1">
        <v>41821.708333333336</v>
      </c>
      <c r="AI3154" s="1">
        <v>41787.333333333336</v>
      </c>
      <c r="AJ3154" s="1">
        <v>41821.708333333336</v>
      </c>
      <c r="AK3154" s="1">
        <v>41787.333333333336</v>
      </c>
      <c r="AL3154" s="1">
        <v>41821.708333333336</v>
      </c>
      <c r="AM3154" s="1">
        <v>41828.333333333336</v>
      </c>
      <c r="AN3154" s="1">
        <v>41865.708333333336</v>
      </c>
      <c r="AP3154" t="s">
        <v>113</v>
      </c>
      <c r="AU3154" t="s">
        <v>7347</v>
      </c>
      <c r="AY3154" t="s">
        <v>106</v>
      </c>
      <c r="AZ3154">
        <v>0</v>
      </c>
      <c r="BA3154">
        <v>0</v>
      </c>
      <c r="BD3154" s="3">
        <v>41321.661805555559</v>
      </c>
      <c r="BE3154" s="3">
        <v>41321.690972222219</v>
      </c>
      <c r="BF3154" t="s">
        <v>115</v>
      </c>
      <c r="BG3154" t="s">
        <v>115</v>
      </c>
      <c r="BH3154">
        <v>8149</v>
      </c>
      <c r="BM3154">
        <v>43550</v>
      </c>
      <c r="BR3154" t="s">
        <v>116</v>
      </c>
      <c r="BS3154" t="s">
        <v>117</v>
      </c>
      <c r="BU3154">
        <v>1</v>
      </c>
      <c r="BV3154" t="s">
        <v>118</v>
      </c>
      <c r="BX3154" t="s">
        <v>119</v>
      </c>
      <c r="BY3154" t="s">
        <v>119</v>
      </c>
      <c r="BZ3154" t="s">
        <v>119</v>
      </c>
      <c r="CA3154">
        <v>1</v>
      </c>
      <c r="CC3154" t="s">
        <v>120</v>
      </c>
      <c r="CH3154">
        <v>540</v>
      </c>
      <c r="CI3154">
        <v>43310</v>
      </c>
      <c r="CJ3154" t="s">
        <v>106</v>
      </c>
      <c r="CK3154" t="s">
        <v>106</v>
      </c>
      <c r="CL3154">
        <v>30</v>
      </c>
      <c r="CM3154" t="s">
        <v>7344</v>
      </c>
      <c r="CO3154">
        <v>124903</v>
      </c>
      <c r="CQ3154">
        <v>0</v>
      </c>
      <c r="CR3154">
        <v>0</v>
      </c>
      <c r="CS3154">
        <v>0</v>
      </c>
      <c r="CY3154" t="s">
        <v>123</v>
      </c>
      <c r="CZ3154" t="s">
        <v>124</v>
      </c>
      <c r="DD3154" t="str" cm="1">
        <f t="array" ref="DD3154:DE3154">TEXT(_xlfn.SEQUENCE(1, DATEDIF(AG3154, AH3154, "m") + 1, AG3154, 30), "YYYY-APMM")</f>
        <v>2014-AP05</v>
      </c>
      <c r="DE3154" t="str">
        <v>2014-AP06</v>
      </c>
      <c r="DN3154">
        <f t="shared" si="98"/>
        <v>240</v>
      </c>
      <c r="DO3154" t="str">
        <f t="shared" si="99"/>
        <v>LABOR- SUBCONTRACTOR</v>
      </c>
    </row>
    <row r="3155" spans="1:119" x14ac:dyDescent="0.35">
      <c r="A3155" t="s">
        <v>105</v>
      </c>
      <c r="B3155">
        <v>502440</v>
      </c>
      <c r="C3155">
        <v>6359</v>
      </c>
      <c r="D3155">
        <v>124908</v>
      </c>
      <c r="E3155">
        <v>13662</v>
      </c>
      <c r="F3155">
        <v>0</v>
      </c>
      <c r="G3155" t="s">
        <v>106</v>
      </c>
      <c r="H3155" t="s">
        <v>106</v>
      </c>
      <c r="I3155" t="s">
        <v>106</v>
      </c>
      <c r="J3155" t="s">
        <v>107</v>
      </c>
      <c r="K3155" t="s">
        <v>108</v>
      </c>
      <c r="L3155" t="s">
        <v>109</v>
      </c>
      <c r="M3155" t="s">
        <v>110</v>
      </c>
      <c r="N3155" t="s">
        <v>7348</v>
      </c>
      <c r="O3155" t="s">
        <v>4879</v>
      </c>
      <c r="P3155">
        <v>8165</v>
      </c>
      <c r="Q3155">
        <v>200</v>
      </c>
      <c r="R3155">
        <v>0</v>
      </c>
      <c r="S3155">
        <v>160</v>
      </c>
      <c r="T3155">
        <v>0</v>
      </c>
      <c r="U3155">
        <v>124</v>
      </c>
      <c r="V3155">
        <v>124</v>
      </c>
      <c r="W3155">
        <v>160</v>
      </c>
      <c r="X3155">
        <v>0</v>
      </c>
      <c r="Y3155">
        <v>0</v>
      </c>
      <c r="Z3155">
        <v>0</v>
      </c>
      <c r="AD3155" s="1">
        <v>41758.333333333336</v>
      </c>
      <c r="AE3155" s="1">
        <v>41780.708333333336</v>
      </c>
      <c r="AG3155" s="1">
        <v>41729.333333333336</v>
      </c>
      <c r="AH3155" s="1">
        <v>41751.708333333336</v>
      </c>
      <c r="AI3155" s="1">
        <v>41729.333333333336</v>
      </c>
      <c r="AJ3155" s="1">
        <v>41751.708333333336</v>
      </c>
      <c r="AK3155" s="1">
        <v>41729.333333333336</v>
      </c>
      <c r="AL3155" s="1">
        <v>41751.708333333336</v>
      </c>
      <c r="AM3155" s="1">
        <v>41758.333333333336</v>
      </c>
      <c r="AN3155" s="1">
        <v>41780.708333333336</v>
      </c>
      <c r="AP3155" t="s">
        <v>113</v>
      </c>
      <c r="AU3155" t="s">
        <v>7349</v>
      </c>
      <c r="AY3155" t="s">
        <v>106</v>
      </c>
      <c r="AZ3155">
        <v>0</v>
      </c>
      <c r="BA3155">
        <v>0</v>
      </c>
      <c r="BD3155" s="3">
        <v>41321.661805555559</v>
      </c>
      <c r="BE3155" s="3">
        <v>41321.690972222219</v>
      </c>
      <c r="BF3155" t="s">
        <v>115</v>
      </c>
      <c r="BG3155" t="s">
        <v>115</v>
      </c>
      <c r="BH3155">
        <v>8149</v>
      </c>
      <c r="BM3155">
        <v>43420</v>
      </c>
      <c r="BR3155" t="s">
        <v>3122</v>
      </c>
      <c r="BS3155" t="s">
        <v>3123</v>
      </c>
      <c r="BU3155">
        <v>1</v>
      </c>
      <c r="BV3155" t="s">
        <v>118</v>
      </c>
      <c r="BX3155" t="s">
        <v>119</v>
      </c>
      <c r="BY3155" t="s">
        <v>119</v>
      </c>
      <c r="BZ3155" t="s">
        <v>119</v>
      </c>
      <c r="CA3155">
        <v>1</v>
      </c>
      <c r="CC3155" t="s">
        <v>120</v>
      </c>
      <c r="CH3155">
        <v>540</v>
      </c>
      <c r="CI3155">
        <v>43300</v>
      </c>
      <c r="CJ3155" t="s">
        <v>106</v>
      </c>
      <c r="CK3155" t="s">
        <v>106</v>
      </c>
      <c r="CL3155">
        <v>25</v>
      </c>
      <c r="CM3155" t="s">
        <v>4881</v>
      </c>
      <c r="CO3155">
        <v>124903</v>
      </c>
      <c r="CQ3155">
        <v>0</v>
      </c>
      <c r="CR3155">
        <v>0</v>
      </c>
      <c r="CS3155">
        <v>0</v>
      </c>
      <c r="CY3155" t="s">
        <v>123</v>
      </c>
      <c r="CZ3155" t="s">
        <v>124</v>
      </c>
      <c r="DD3155" t="str" cm="1">
        <f t="array" ref="DD3155">TEXT(_xlfn.SEQUENCE(1, DATEDIF(AG3155, AH3155, "m") + 1, AG3155, 30), "YYYY-APMM")</f>
        <v>2014-AP03</v>
      </c>
      <c r="DN3155">
        <f t="shared" si="98"/>
        <v>124</v>
      </c>
      <c r="DO3155" t="str">
        <f t="shared" si="99"/>
        <v>STEEL FIXERS SK</v>
      </c>
    </row>
    <row r="3156" spans="1:119" x14ac:dyDescent="0.35">
      <c r="A3156" t="s">
        <v>105</v>
      </c>
      <c r="B3156">
        <v>502441</v>
      </c>
      <c r="C3156">
        <v>6359</v>
      </c>
      <c r="D3156">
        <v>124908</v>
      </c>
      <c r="E3156">
        <v>13662</v>
      </c>
      <c r="F3156">
        <v>0</v>
      </c>
      <c r="G3156" t="s">
        <v>106</v>
      </c>
      <c r="H3156" t="s">
        <v>106</v>
      </c>
      <c r="I3156" t="s">
        <v>106</v>
      </c>
      <c r="J3156" t="s">
        <v>107</v>
      </c>
      <c r="K3156" t="s">
        <v>108</v>
      </c>
      <c r="L3156" t="s">
        <v>109</v>
      </c>
      <c r="M3156" t="s">
        <v>110</v>
      </c>
      <c r="N3156" t="s">
        <v>7350</v>
      </c>
      <c r="O3156" t="s">
        <v>4883</v>
      </c>
      <c r="P3156">
        <v>8178</v>
      </c>
      <c r="Q3156">
        <v>200</v>
      </c>
      <c r="R3156">
        <v>0</v>
      </c>
      <c r="S3156">
        <v>200</v>
      </c>
      <c r="T3156">
        <v>0</v>
      </c>
      <c r="U3156">
        <v>300</v>
      </c>
      <c r="V3156">
        <v>300</v>
      </c>
      <c r="W3156">
        <v>200</v>
      </c>
      <c r="X3156">
        <v>0</v>
      </c>
      <c r="Y3156">
        <v>0</v>
      </c>
      <c r="Z3156">
        <v>0</v>
      </c>
      <c r="AD3156" s="1">
        <v>41770.333333333336</v>
      </c>
      <c r="AE3156" s="1">
        <v>41798.708333333336</v>
      </c>
      <c r="AG3156" s="1">
        <v>41741.333333333336</v>
      </c>
      <c r="AH3156" s="1">
        <v>41769.708333333336</v>
      </c>
      <c r="AI3156" s="1">
        <v>41741.333333333336</v>
      </c>
      <c r="AJ3156" s="1">
        <v>41769.708333333336</v>
      </c>
      <c r="AK3156" s="1">
        <v>41741.333333333336</v>
      </c>
      <c r="AL3156" s="1">
        <v>41769.708333333336</v>
      </c>
      <c r="AM3156" s="1">
        <v>41770.333333333336</v>
      </c>
      <c r="AN3156" s="1">
        <v>41798.708333333336</v>
      </c>
      <c r="AP3156" t="s">
        <v>113</v>
      </c>
      <c r="AU3156" t="s">
        <v>7351</v>
      </c>
      <c r="AY3156" t="s">
        <v>106</v>
      </c>
      <c r="AZ3156">
        <v>0</v>
      </c>
      <c r="BA3156">
        <v>0</v>
      </c>
      <c r="BD3156" s="3">
        <v>41321.661805555559</v>
      </c>
      <c r="BE3156" s="3">
        <v>41321.690972222219</v>
      </c>
      <c r="BF3156" t="s">
        <v>115</v>
      </c>
      <c r="BG3156" t="s">
        <v>115</v>
      </c>
      <c r="BH3156">
        <v>8149</v>
      </c>
      <c r="BM3156">
        <v>43550</v>
      </c>
      <c r="BR3156" t="s">
        <v>116</v>
      </c>
      <c r="BS3156" t="s">
        <v>117</v>
      </c>
      <c r="BU3156">
        <v>1</v>
      </c>
      <c r="BV3156" t="s">
        <v>118</v>
      </c>
      <c r="BX3156" t="s">
        <v>119</v>
      </c>
      <c r="BY3156" t="s">
        <v>119</v>
      </c>
      <c r="BZ3156" t="s">
        <v>119</v>
      </c>
      <c r="CA3156">
        <v>1</v>
      </c>
      <c r="CC3156" t="s">
        <v>120</v>
      </c>
      <c r="CH3156">
        <v>540</v>
      </c>
      <c r="CI3156">
        <v>43300</v>
      </c>
      <c r="CJ3156" t="s">
        <v>106</v>
      </c>
      <c r="CK3156" t="s">
        <v>106</v>
      </c>
      <c r="CL3156">
        <v>25</v>
      </c>
      <c r="CM3156" t="s">
        <v>4881</v>
      </c>
      <c r="CO3156">
        <v>124903</v>
      </c>
      <c r="CQ3156">
        <v>0</v>
      </c>
      <c r="CR3156">
        <v>0</v>
      </c>
      <c r="CS3156">
        <v>0</v>
      </c>
      <c r="CY3156" t="s">
        <v>123</v>
      </c>
      <c r="CZ3156" t="s">
        <v>124</v>
      </c>
      <c r="DD3156" t="str" cm="1">
        <f t="array" ref="DD3156">TEXT(_xlfn.SEQUENCE(1, DATEDIF(AG3156, AH3156, "m") + 1, AG3156, 30), "YYYY-APMM")</f>
        <v>2014-AP04</v>
      </c>
      <c r="DN3156">
        <f t="shared" si="98"/>
        <v>300</v>
      </c>
      <c r="DO3156" t="str">
        <f t="shared" si="99"/>
        <v>LABOR- SUBCONTRACTOR</v>
      </c>
    </row>
    <row r="3157" spans="1:119" x14ac:dyDescent="0.35">
      <c r="A3157" t="s">
        <v>105</v>
      </c>
      <c r="B3157">
        <v>502442</v>
      </c>
      <c r="C3157">
        <v>6359</v>
      </c>
      <c r="D3157">
        <v>124908</v>
      </c>
      <c r="E3157">
        <v>13662</v>
      </c>
      <c r="F3157">
        <v>0</v>
      </c>
      <c r="G3157" t="s">
        <v>106</v>
      </c>
      <c r="H3157" t="s">
        <v>106</v>
      </c>
      <c r="I3157" t="s">
        <v>106</v>
      </c>
      <c r="J3157" t="s">
        <v>107</v>
      </c>
      <c r="K3157" t="s">
        <v>108</v>
      </c>
      <c r="L3157" t="s">
        <v>109</v>
      </c>
      <c r="M3157" t="s">
        <v>110</v>
      </c>
      <c r="N3157" t="s">
        <v>7352</v>
      </c>
      <c r="O3157" t="s">
        <v>4886</v>
      </c>
      <c r="P3157">
        <v>8178</v>
      </c>
      <c r="Q3157">
        <v>200</v>
      </c>
      <c r="R3157">
        <v>56</v>
      </c>
      <c r="S3157">
        <v>120</v>
      </c>
      <c r="T3157">
        <v>0</v>
      </c>
      <c r="U3157">
        <v>125.6</v>
      </c>
      <c r="V3157">
        <v>125.6</v>
      </c>
      <c r="W3157">
        <v>120</v>
      </c>
      <c r="X3157">
        <v>0</v>
      </c>
      <c r="Y3157">
        <v>0</v>
      </c>
      <c r="Z3157">
        <v>0</v>
      </c>
      <c r="AD3157" s="1">
        <v>41799.333333333336</v>
      </c>
      <c r="AE3157" s="1">
        <v>41815.708333333336</v>
      </c>
      <c r="AG3157" s="1">
        <v>41770.333333333336</v>
      </c>
      <c r="AH3157" s="1">
        <v>41786.708333333336</v>
      </c>
      <c r="AI3157" s="1">
        <v>41770.333333333336</v>
      </c>
      <c r="AJ3157" s="1">
        <v>41786.708333333336</v>
      </c>
      <c r="AK3157" s="1">
        <v>41770.333333333336</v>
      </c>
      <c r="AL3157" s="1">
        <v>41786.708333333336</v>
      </c>
      <c r="AM3157" s="1">
        <v>41799.333333333336</v>
      </c>
      <c r="AN3157" s="1">
        <v>41815.708333333336</v>
      </c>
      <c r="AP3157" t="s">
        <v>113</v>
      </c>
      <c r="AU3157" t="s">
        <v>7353</v>
      </c>
      <c r="AY3157" t="s">
        <v>106</v>
      </c>
      <c r="AZ3157">
        <v>0</v>
      </c>
      <c r="BA3157">
        <v>0</v>
      </c>
      <c r="BD3157" s="3">
        <v>41321.661805555559</v>
      </c>
      <c r="BE3157" s="3">
        <v>41321.690972222219</v>
      </c>
      <c r="BF3157" t="s">
        <v>115</v>
      </c>
      <c r="BG3157" t="s">
        <v>115</v>
      </c>
      <c r="BH3157">
        <v>8149</v>
      </c>
      <c r="BM3157">
        <v>43550</v>
      </c>
      <c r="BR3157" t="s">
        <v>116</v>
      </c>
      <c r="BS3157" t="s">
        <v>117</v>
      </c>
      <c r="BU3157">
        <v>1</v>
      </c>
      <c r="BV3157" t="s">
        <v>118</v>
      </c>
      <c r="BX3157" t="s">
        <v>119</v>
      </c>
      <c r="BY3157" t="s">
        <v>119</v>
      </c>
      <c r="BZ3157" t="s">
        <v>119</v>
      </c>
      <c r="CA3157">
        <v>1</v>
      </c>
      <c r="CC3157" t="s">
        <v>120</v>
      </c>
      <c r="CH3157">
        <v>540</v>
      </c>
      <c r="CI3157">
        <v>43300</v>
      </c>
      <c r="CJ3157" t="s">
        <v>106</v>
      </c>
      <c r="CK3157" t="s">
        <v>106</v>
      </c>
      <c r="CL3157">
        <v>25</v>
      </c>
      <c r="CM3157" t="s">
        <v>4881</v>
      </c>
      <c r="CO3157">
        <v>124903</v>
      </c>
      <c r="CQ3157">
        <v>0</v>
      </c>
      <c r="CR3157">
        <v>0</v>
      </c>
      <c r="CS3157">
        <v>0</v>
      </c>
      <c r="CY3157" t="s">
        <v>123</v>
      </c>
      <c r="CZ3157" t="s">
        <v>124</v>
      </c>
      <c r="DD3157" t="str" cm="1">
        <f t="array" ref="DD3157">TEXT(_xlfn.SEQUENCE(1, DATEDIF(AG3157, AH3157, "m") + 1, AG3157, 30), "YYYY-APMM")</f>
        <v>2014-AP05</v>
      </c>
      <c r="DN3157">
        <f t="shared" si="98"/>
        <v>125.6</v>
      </c>
      <c r="DO3157" t="str">
        <f t="shared" si="99"/>
        <v>LABOR- SUBCONTRACTOR</v>
      </c>
    </row>
    <row r="3158" spans="1:119" x14ac:dyDescent="0.35">
      <c r="A3158" t="s">
        <v>105</v>
      </c>
      <c r="B3158">
        <v>502443</v>
      </c>
      <c r="C3158">
        <v>6359</v>
      </c>
      <c r="D3158">
        <v>124908</v>
      </c>
      <c r="E3158">
        <v>13662</v>
      </c>
      <c r="F3158">
        <v>0</v>
      </c>
      <c r="G3158" t="s">
        <v>106</v>
      </c>
      <c r="H3158" t="s">
        <v>106</v>
      </c>
      <c r="I3158" t="s">
        <v>106</v>
      </c>
      <c r="J3158" t="s">
        <v>107</v>
      </c>
      <c r="K3158" t="s">
        <v>108</v>
      </c>
      <c r="L3158" t="s">
        <v>109</v>
      </c>
      <c r="M3158" t="s">
        <v>110</v>
      </c>
      <c r="N3158" t="s">
        <v>7354</v>
      </c>
      <c r="O3158" t="s">
        <v>4889</v>
      </c>
      <c r="P3158">
        <v>8178</v>
      </c>
      <c r="Q3158">
        <v>200</v>
      </c>
      <c r="R3158">
        <v>0</v>
      </c>
      <c r="S3158">
        <v>200</v>
      </c>
      <c r="T3158">
        <v>0</v>
      </c>
      <c r="U3158">
        <v>200</v>
      </c>
      <c r="V3158">
        <v>200</v>
      </c>
      <c r="W3158">
        <v>200</v>
      </c>
      <c r="X3158">
        <v>0</v>
      </c>
      <c r="Y3158">
        <v>0</v>
      </c>
      <c r="Z3158">
        <v>0</v>
      </c>
      <c r="AD3158" s="1">
        <v>41770.333333333336</v>
      </c>
      <c r="AE3158" s="1">
        <v>41798.708333333336</v>
      </c>
      <c r="AG3158" s="1">
        <v>41741.333333333336</v>
      </c>
      <c r="AH3158" s="1">
        <v>41769.708333333336</v>
      </c>
      <c r="AI3158" s="1">
        <v>41741.333333333336</v>
      </c>
      <c r="AJ3158" s="1">
        <v>41769.708333333336</v>
      </c>
      <c r="AK3158" s="1">
        <v>41741.333333333336</v>
      </c>
      <c r="AL3158" s="1">
        <v>41769.708333333336</v>
      </c>
      <c r="AM3158" s="1">
        <v>41770.333333333336</v>
      </c>
      <c r="AN3158" s="1">
        <v>41798.708333333336</v>
      </c>
      <c r="AP3158" t="s">
        <v>113</v>
      </c>
      <c r="AU3158" t="s">
        <v>7355</v>
      </c>
      <c r="AY3158" t="s">
        <v>106</v>
      </c>
      <c r="AZ3158">
        <v>0</v>
      </c>
      <c r="BA3158">
        <v>0</v>
      </c>
      <c r="BD3158" s="3">
        <v>41321.661805555559</v>
      </c>
      <c r="BE3158" s="3">
        <v>41321.690972222219</v>
      </c>
      <c r="BF3158" t="s">
        <v>115</v>
      </c>
      <c r="BG3158" t="s">
        <v>115</v>
      </c>
      <c r="BH3158">
        <v>8149</v>
      </c>
      <c r="BM3158">
        <v>43550</v>
      </c>
      <c r="BR3158" t="s">
        <v>116</v>
      </c>
      <c r="BS3158" t="s">
        <v>117</v>
      </c>
      <c r="BU3158">
        <v>1</v>
      </c>
      <c r="BV3158" t="s">
        <v>118</v>
      </c>
      <c r="BX3158" t="s">
        <v>119</v>
      </c>
      <c r="BY3158" t="s">
        <v>119</v>
      </c>
      <c r="BZ3158" t="s">
        <v>119</v>
      </c>
      <c r="CA3158">
        <v>1</v>
      </c>
      <c r="CC3158" t="s">
        <v>120</v>
      </c>
      <c r="CH3158">
        <v>540</v>
      </c>
      <c r="CI3158">
        <v>43300</v>
      </c>
      <c r="CJ3158" t="s">
        <v>106</v>
      </c>
      <c r="CK3158" t="s">
        <v>106</v>
      </c>
      <c r="CL3158">
        <v>25</v>
      </c>
      <c r="CM3158" t="s">
        <v>4881</v>
      </c>
      <c r="CO3158">
        <v>124903</v>
      </c>
      <c r="CQ3158">
        <v>0</v>
      </c>
      <c r="CR3158">
        <v>0</v>
      </c>
      <c r="CS3158">
        <v>0</v>
      </c>
      <c r="CY3158" t="s">
        <v>123</v>
      </c>
      <c r="CZ3158" t="s">
        <v>124</v>
      </c>
      <c r="DD3158" t="str" cm="1">
        <f t="array" ref="DD3158">TEXT(_xlfn.SEQUENCE(1, DATEDIF(AG3158, AH3158, "m") + 1, AG3158, 30), "YYYY-APMM")</f>
        <v>2014-AP04</v>
      </c>
      <c r="DN3158">
        <f t="shared" si="98"/>
        <v>200</v>
      </c>
      <c r="DO3158" t="str">
        <f t="shared" si="99"/>
        <v>LABOR- SUBCONTRACTOR</v>
      </c>
    </row>
    <row r="3159" spans="1:119" x14ac:dyDescent="0.35">
      <c r="A3159" t="s">
        <v>105</v>
      </c>
      <c r="B3159">
        <v>502444</v>
      </c>
      <c r="C3159">
        <v>6359</v>
      </c>
      <c r="D3159">
        <v>124911</v>
      </c>
      <c r="E3159">
        <v>13662</v>
      </c>
      <c r="F3159">
        <v>0</v>
      </c>
      <c r="G3159" t="s">
        <v>106</v>
      </c>
      <c r="H3159" t="s">
        <v>106</v>
      </c>
      <c r="I3159" t="s">
        <v>106</v>
      </c>
      <c r="J3159" t="s">
        <v>107</v>
      </c>
      <c r="K3159" t="s">
        <v>108</v>
      </c>
      <c r="L3159" t="s">
        <v>109</v>
      </c>
      <c r="M3159" t="s">
        <v>110</v>
      </c>
      <c r="N3159" t="s">
        <v>7356</v>
      </c>
      <c r="O3159" t="s">
        <v>4695</v>
      </c>
      <c r="P3159">
        <v>8177</v>
      </c>
      <c r="Q3159">
        <v>512</v>
      </c>
      <c r="R3159">
        <v>144</v>
      </c>
      <c r="S3159">
        <v>200</v>
      </c>
      <c r="T3159">
        <v>0</v>
      </c>
      <c r="U3159">
        <v>344</v>
      </c>
      <c r="V3159">
        <v>344</v>
      </c>
      <c r="W3159">
        <v>200</v>
      </c>
      <c r="X3159">
        <v>0</v>
      </c>
      <c r="Y3159">
        <v>0</v>
      </c>
      <c r="Z3159">
        <v>0</v>
      </c>
      <c r="AD3159" s="1">
        <v>41664.333333333336</v>
      </c>
      <c r="AE3159" s="1">
        <v>41693.708333333336</v>
      </c>
      <c r="AG3159" s="1">
        <v>41588.333333333336</v>
      </c>
      <c r="AH3159" s="1">
        <v>41616.708333333336</v>
      </c>
      <c r="AI3159" s="1">
        <v>41588.333333333336</v>
      </c>
      <c r="AJ3159" s="1">
        <v>41616.708333333336</v>
      </c>
      <c r="AK3159" s="1">
        <v>41588.333333333336</v>
      </c>
      <c r="AL3159" s="1">
        <v>41616.708333333336</v>
      </c>
      <c r="AM3159" s="1">
        <v>41664.333333333336</v>
      </c>
      <c r="AN3159" s="1">
        <v>41693.708333333336</v>
      </c>
      <c r="AP3159" t="s">
        <v>113</v>
      </c>
      <c r="AU3159" t="s">
        <v>7357</v>
      </c>
      <c r="AY3159" t="s">
        <v>106</v>
      </c>
      <c r="AZ3159">
        <v>0</v>
      </c>
      <c r="BA3159">
        <v>0</v>
      </c>
      <c r="BD3159" s="3">
        <v>41321.661805555559</v>
      </c>
      <c r="BE3159" s="3">
        <v>41321.663888888892</v>
      </c>
      <c r="BF3159" t="s">
        <v>115</v>
      </c>
      <c r="BG3159" t="s">
        <v>115</v>
      </c>
      <c r="BH3159">
        <v>8149</v>
      </c>
      <c r="BM3159">
        <v>43540</v>
      </c>
      <c r="BR3159" t="s">
        <v>1299</v>
      </c>
      <c r="BS3159" t="s">
        <v>1300</v>
      </c>
      <c r="BU3159">
        <v>1</v>
      </c>
      <c r="BV3159" t="s">
        <v>118</v>
      </c>
      <c r="BX3159" t="s">
        <v>119</v>
      </c>
      <c r="BY3159" t="s">
        <v>119</v>
      </c>
      <c r="BZ3159" t="s">
        <v>119</v>
      </c>
      <c r="CA3159">
        <v>1</v>
      </c>
      <c r="CC3159" t="s">
        <v>120</v>
      </c>
      <c r="CH3159">
        <v>540</v>
      </c>
      <c r="CI3159">
        <v>42980</v>
      </c>
      <c r="CJ3159" t="s">
        <v>106</v>
      </c>
      <c r="CK3159" t="s">
        <v>106</v>
      </c>
      <c r="CL3159">
        <v>15</v>
      </c>
      <c r="CM3159" t="s">
        <v>4697</v>
      </c>
      <c r="CO3159">
        <v>124910</v>
      </c>
      <c r="CQ3159">
        <v>0</v>
      </c>
      <c r="CR3159">
        <v>0</v>
      </c>
      <c r="CS3159">
        <v>0</v>
      </c>
      <c r="CY3159" t="s">
        <v>123</v>
      </c>
      <c r="CZ3159" t="s">
        <v>124</v>
      </c>
      <c r="DD3159" t="str" cm="1">
        <f t="array" ref="DD3159">TEXT(_xlfn.SEQUENCE(1, DATEDIF(AG3159, AH3159, "m") + 1, AG3159, 30), "YYYY-APMM")</f>
        <v>2013-AP11</v>
      </c>
      <c r="DN3159">
        <f t="shared" si="98"/>
        <v>344</v>
      </c>
      <c r="DO3159" t="str">
        <f t="shared" si="99"/>
        <v>LABOR - CIVIL</v>
      </c>
    </row>
    <row r="3160" spans="1:119" x14ac:dyDescent="0.35">
      <c r="A3160" t="s">
        <v>105</v>
      </c>
      <c r="B3160">
        <v>502445</v>
      </c>
      <c r="C3160">
        <v>6359</v>
      </c>
      <c r="D3160">
        <v>124911</v>
      </c>
      <c r="E3160">
        <v>13662</v>
      </c>
      <c r="F3160">
        <v>0</v>
      </c>
      <c r="G3160" t="s">
        <v>106</v>
      </c>
      <c r="H3160" t="s">
        <v>106</v>
      </c>
      <c r="I3160" t="s">
        <v>106</v>
      </c>
      <c r="J3160" t="s">
        <v>107</v>
      </c>
      <c r="K3160" t="s">
        <v>108</v>
      </c>
      <c r="L3160" t="s">
        <v>109</v>
      </c>
      <c r="M3160" t="s">
        <v>110</v>
      </c>
      <c r="N3160" t="s">
        <v>7358</v>
      </c>
      <c r="O3160" t="s">
        <v>4699</v>
      </c>
      <c r="P3160">
        <v>8177</v>
      </c>
      <c r="Q3160">
        <v>104</v>
      </c>
      <c r="R3160">
        <v>0</v>
      </c>
      <c r="S3160">
        <v>200</v>
      </c>
      <c r="T3160">
        <v>0</v>
      </c>
      <c r="U3160">
        <v>242</v>
      </c>
      <c r="V3160">
        <v>242</v>
      </c>
      <c r="W3160">
        <v>200</v>
      </c>
      <c r="X3160">
        <v>0</v>
      </c>
      <c r="Y3160">
        <v>0</v>
      </c>
      <c r="Z3160">
        <v>0</v>
      </c>
      <c r="AD3160" s="1">
        <v>41603.333333333336</v>
      </c>
      <c r="AE3160" s="1">
        <v>41632.708333333336</v>
      </c>
      <c r="AG3160" s="1">
        <v>41588.333333333336</v>
      </c>
      <c r="AH3160" s="1">
        <v>41616.708333333336</v>
      </c>
      <c r="AI3160" s="1">
        <v>41588.333333333336</v>
      </c>
      <c r="AJ3160" s="1">
        <v>41616.708333333336</v>
      </c>
      <c r="AK3160" s="1">
        <v>41588.333333333336</v>
      </c>
      <c r="AL3160" s="1">
        <v>41616.708333333336</v>
      </c>
      <c r="AM3160" s="1">
        <v>41603.333333333336</v>
      </c>
      <c r="AN3160" s="1">
        <v>41632.708333333336</v>
      </c>
      <c r="AP3160" t="s">
        <v>113</v>
      </c>
      <c r="AU3160" t="s">
        <v>7359</v>
      </c>
      <c r="AY3160" t="s">
        <v>106</v>
      </c>
      <c r="AZ3160">
        <v>0</v>
      </c>
      <c r="BA3160">
        <v>0</v>
      </c>
      <c r="BD3160" s="3">
        <v>41321.661805555559</v>
      </c>
      <c r="BE3160" s="3">
        <v>41321.663888888892</v>
      </c>
      <c r="BF3160" t="s">
        <v>115</v>
      </c>
      <c r="BG3160" t="s">
        <v>115</v>
      </c>
      <c r="BH3160">
        <v>8149</v>
      </c>
      <c r="BM3160">
        <v>43540</v>
      </c>
      <c r="BR3160" t="s">
        <v>1299</v>
      </c>
      <c r="BS3160" t="s">
        <v>1300</v>
      </c>
      <c r="BU3160">
        <v>1</v>
      </c>
      <c r="BV3160" t="s">
        <v>118</v>
      </c>
      <c r="BX3160" t="s">
        <v>119</v>
      </c>
      <c r="BY3160" t="s">
        <v>119</v>
      </c>
      <c r="BZ3160" t="s">
        <v>119</v>
      </c>
      <c r="CA3160">
        <v>1</v>
      </c>
      <c r="CC3160" t="s">
        <v>120</v>
      </c>
      <c r="CH3160">
        <v>540</v>
      </c>
      <c r="CI3160">
        <v>42980</v>
      </c>
      <c r="CJ3160" t="s">
        <v>106</v>
      </c>
      <c r="CK3160" t="s">
        <v>106</v>
      </c>
      <c r="CL3160">
        <v>15</v>
      </c>
      <c r="CM3160" t="s">
        <v>4697</v>
      </c>
      <c r="CO3160">
        <v>124910</v>
      </c>
      <c r="CQ3160">
        <v>0</v>
      </c>
      <c r="CR3160">
        <v>0</v>
      </c>
      <c r="CS3160">
        <v>0</v>
      </c>
      <c r="CY3160" t="s">
        <v>123</v>
      </c>
      <c r="CZ3160" t="s">
        <v>124</v>
      </c>
      <c r="DD3160" t="str" cm="1">
        <f t="array" ref="DD3160">TEXT(_xlfn.SEQUENCE(1, DATEDIF(AG3160, AH3160, "m") + 1, AG3160, 30), "YYYY-APMM")</f>
        <v>2013-AP11</v>
      </c>
      <c r="DN3160">
        <f t="shared" si="98"/>
        <v>242</v>
      </c>
      <c r="DO3160" t="str">
        <f t="shared" si="99"/>
        <v>LABOR - CIVIL</v>
      </c>
    </row>
    <row r="3161" spans="1:119" x14ac:dyDescent="0.35">
      <c r="A3161" t="s">
        <v>105</v>
      </c>
      <c r="B3161">
        <v>502446</v>
      </c>
      <c r="C3161">
        <v>6359</v>
      </c>
      <c r="D3161">
        <v>124911</v>
      </c>
      <c r="E3161">
        <v>13662</v>
      </c>
      <c r="F3161">
        <v>0</v>
      </c>
      <c r="G3161" t="s">
        <v>106</v>
      </c>
      <c r="H3161" t="s">
        <v>106</v>
      </c>
      <c r="I3161" t="s">
        <v>106</v>
      </c>
      <c r="J3161" t="s">
        <v>107</v>
      </c>
      <c r="K3161" t="s">
        <v>108</v>
      </c>
      <c r="L3161" t="s">
        <v>109</v>
      </c>
      <c r="M3161" t="s">
        <v>110</v>
      </c>
      <c r="N3161" t="s">
        <v>7360</v>
      </c>
      <c r="O3161" t="s">
        <v>4702</v>
      </c>
      <c r="P3161">
        <v>8177</v>
      </c>
      <c r="Q3161">
        <v>104</v>
      </c>
      <c r="R3161">
        <v>0</v>
      </c>
      <c r="S3161">
        <v>200</v>
      </c>
      <c r="T3161">
        <v>0</v>
      </c>
      <c r="U3161">
        <v>286</v>
      </c>
      <c r="V3161">
        <v>286</v>
      </c>
      <c r="W3161">
        <v>200</v>
      </c>
      <c r="X3161">
        <v>0</v>
      </c>
      <c r="Y3161">
        <v>0</v>
      </c>
      <c r="Z3161">
        <v>0</v>
      </c>
      <c r="AD3161" s="1">
        <v>41633.333333333336</v>
      </c>
      <c r="AE3161" s="1">
        <v>41661.708333333336</v>
      </c>
      <c r="AG3161" s="1">
        <v>41617.333333333336</v>
      </c>
      <c r="AH3161" s="1">
        <v>41646.708333333336</v>
      </c>
      <c r="AI3161" s="1">
        <v>41617.333333333336</v>
      </c>
      <c r="AJ3161" s="1">
        <v>41646.708333333336</v>
      </c>
      <c r="AK3161" s="1">
        <v>41617.333333333336</v>
      </c>
      <c r="AL3161" s="1">
        <v>41646.708333333336</v>
      </c>
      <c r="AM3161" s="1">
        <v>41633.333333333336</v>
      </c>
      <c r="AN3161" s="1">
        <v>41661.708333333336</v>
      </c>
      <c r="AP3161" t="s">
        <v>113</v>
      </c>
      <c r="AU3161" t="s">
        <v>7361</v>
      </c>
      <c r="AY3161" t="s">
        <v>106</v>
      </c>
      <c r="AZ3161">
        <v>0</v>
      </c>
      <c r="BA3161">
        <v>0</v>
      </c>
      <c r="BD3161" s="3">
        <v>41321.661805555559</v>
      </c>
      <c r="BE3161" s="3">
        <v>41321.663888888892</v>
      </c>
      <c r="BF3161" t="s">
        <v>115</v>
      </c>
      <c r="BG3161" t="s">
        <v>115</v>
      </c>
      <c r="BH3161">
        <v>8149</v>
      </c>
      <c r="BM3161">
        <v>43540</v>
      </c>
      <c r="BR3161" t="s">
        <v>1299</v>
      </c>
      <c r="BS3161" t="s">
        <v>1300</v>
      </c>
      <c r="BU3161">
        <v>1</v>
      </c>
      <c r="BV3161" t="s">
        <v>118</v>
      </c>
      <c r="BX3161" t="s">
        <v>119</v>
      </c>
      <c r="BY3161" t="s">
        <v>119</v>
      </c>
      <c r="BZ3161" t="s">
        <v>119</v>
      </c>
      <c r="CA3161">
        <v>1</v>
      </c>
      <c r="CC3161" t="s">
        <v>120</v>
      </c>
      <c r="CH3161">
        <v>540</v>
      </c>
      <c r="CI3161">
        <v>42980</v>
      </c>
      <c r="CJ3161" t="s">
        <v>106</v>
      </c>
      <c r="CK3161" t="s">
        <v>106</v>
      </c>
      <c r="CL3161">
        <v>15</v>
      </c>
      <c r="CM3161" t="s">
        <v>4697</v>
      </c>
      <c r="CO3161">
        <v>124910</v>
      </c>
      <c r="CQ3161">
        <v>0</v>
      </c>
      <c r="CR3161">
        <v>0</v>
      </c>
      <c r="CS3161">
        <v>0</v>
      </c>
      <c r="CY3161" t="s">
        <v>123</v>
      </c>
      <c r="CZ3161" t="s">
        <v>124</v>
      </c>
      <c r="DD3161" t="str" cm="1">
        <f t="array" ref="DD3161">TEXT(_xlfn.SEQUENCE(1, DATEDIF(AG3161, AH3161, "m") + 1, AG3161, 30), "YYYY-APMM")</f>
        <v>2013-AP12</v>
      </c>
      <c r="DN3161">
        <f t="shared" si="98"/>
        <v>286</v>
      </c>
      <c r="DO3161" t="str">
        <f t="shared" si="99"/>
        <v>LABOR - CIVIL</v>
      </c>
    </row>
    <row r="3162" spans="1:119" x14ac:dyDescent="0.35">
      <c r="A3162" t="s">
        <v>105</v>
      </c>
      <c r="B3162">
        <v>502447</v>
      </c>
      <c r="C3162">
        <v>6359</v>
      </c>
      <c r="D3162">
        <v>124911</v>
      </c>
      <c r="E3162">
        <v>13662</v>
      </c>
      <c r="F3162">
        <v>0</v>
      </c>
      <c r="G3162" t="s">
        <v>106</v>
      </c>
      <c r="H3162" t="s">
        <v>106</v>
      </c>
      <c r="I3162" t="s">
        <v>106</v>
      </c>
      <c r="J3162" t="s">
        <v>107</v>
      </c>
      <c r="K3162" t="s">
        <v>108</v>
      </c>
      <c r="L3162" t="s">
        <v>109</v>
      </c>
      <c r="M3162" t="s">
        <v>110</v>
      </c>
      <c r="N3162" t="s">
        <v>7362</v>
      </c>
      <c r="O3162" t="s">
        <v>4705</v>
      </c>
      <c r="P3162">
        <v>8177</v>
      </c>
      <c r="Q3162">
        <v>312</v>
      </c>
      <c r="R3162">
        <v>232</v>
      </c>
      <c r="S3162">
        <v>160</v>
      </c>
      <c r="T3162">
        <v>0</v>
      </c>
      <c r="U3162">
        <v>344</v>
      </c>
      <c r="V3162">
        <v>344</v>
      </c>
      <c r="W3162">
        <v>160</v>
      </c>
      <c r="X3162">
        <v>0</v>
      </c>
      <c r="Y3162">
        <v>0</v>
      </c>
      <c r="Z3162">
        <v>0</v>
      </c>
      <c r="AD3162" s="1">
        <v>41694.333333333336</v>
      </c>
      <c r="AE3162" s="1">
        <v>41716.708333333336</v>
      </c>
      <c r="AG3162" s="1">
        <v>41647.333333333336</v>
      </c>
      <c r="AH3162" s="1">
        <v>41669.708333333336</v>
      </c>
      <c r="AI3162" s="1">
        <v>41647.333333333336</v>
      </c>
      <c r="AJ3162" s="1">
        <v>41669.708333333336</v>
      </c>
      <c r="AK3162" s="1">
        <v>41647.333333333336</v>
      </c>
      <c r="AL3162" s="1">
        <v>41669.708333333336</v>
      </c>
      <c r="AM3162" s="1">
        <v>41694.333333333336</v>
      </c>
      <c r="AN3162" s="1">
        <v>41716.708333333336</v>
      </c>
      <c r="AP3162" t="s">
        <v>113</v>
      </c>
      <c r="AU3162" t="s">
        <v>7363</v>
      </c>
      <c r="AY3162" t="s">
        <v>106</v>
      </c>
      <c r="AZ3162">
        <v>0</v>
      </c>
      <c r="BA3162">
        <v>0</v>
      </c>
      <c r="BD3162" s="3">
        <v>41321.661805555559</v>
      </c>
      <c r="BE3162" s="3">
        <v>41321.690972222219</v>
      </c>
      <c r="BF3162" t="s">
        <v>115</v>
      </c>
      <c r="BG3162" t="s">
        <v>115</v>
      </c>
      <c r="BH3162">
        <v>8149</v>
      </c>
      <c r="BM3162">
        <v>43540</v>
      </c>
      <c r="BR3162" t="s">
        <v>1299</v>
      </c>
      <c r="BS3162" t="s">
        <v>1300</v>
      </c>
      <c r="BU3162">
        <v>1</v>
      </c>
      <c r="BV3162" t="s">
        <v>118</v>
      </c>
      <c r="BX3162" t="s">
        <v>119</v>
      </c>
      <c r="BY3162" t="s">
        <v>119</v>
      </c>
      <c r="BZ3162" t="s">
        <v>119</v>
      </c>
      <c r="CA3162">
        <v>1</v>
      </c>
      <c r="CC3162" t="s">
        <v>120</v>
      </c>
      <c r="CH3162">
        <v>540</v>
      </c>
      <c r="CI3162">
        <v>42980</v>
      </c>
      <c r="CJ3162" t="s">
        <v>106</v>
      </c>
      <c r="CK3162" t="s">
        <v>106</v>
      </c>
      <c r="CL3162">
        <v>15</v>
      </c>
      <c r="CM3162" t="s">
        <v>4697</v>
      </c>
      <c r="CO3162">
        <v>124910</v>
      </c>
      <c r="CQ3162">
        <v>0</v>
      </c>
      <c r="CR3162">
        <v>0</v>
      </c>
      <c r="CS3162">
        <v>0</v>
      </c>
      <c r="CY3162" t="s">
        <v>123</v>
      </c>
      <c r="CZ3162" t="s">
        <v>124</v>
      </c>
      <c r="DD3162" t="str" cm="1">
        <f t="array" ref="DD3162">TEXT(_xlfn.SEQUENCE(1, DATEDIF(AG3162, AH3162, "m") + 1, AG3162, 30), "YYYY-APMM")</f>
        <v>2014-AP01</v>
      </c>
      <c r="DN3162">
        <f t="shared" si="98"/>
        <v>344</v>
      </c>
      <c r="DO3162" t="str">
        <f t="shared" si="99"/>
        <v>LABOR - CIVIL</v>
      </c>
    </row>
    <row r="3163" spans="1:119" x14ac:dyDescent="0.35">
      <c r="A3163" t="s">
        <v>105</v>
      </c>
      <c r="B3163">
        <v>502448</v>
      </c>
      <c r="C3163">
        <v>6359</v>
      </c>
      <c r="D3163">
        <v>124912</v>
      </c>
      <c r="E3163">
        <v>13662</v>
      </c>
      <c r="F3163">
        <v>0</v>
      </c>
      <c r="G3163" t="s">
        <v>106</v>
      </c>
      <c r="H3163" t="s">
        <v>106</v>
      </c>
      <c r="I3163" t="s">
        <v>106</v>
      </c>
      <c r="J3163" t="s">
        <v>107</v>
      </c>
      <c r="K3163" t="s">
        <v>108</v>
      </c>
      <c r="L3163" t="s">
        <v>109</v>
      </c>
      <c r="M3163" t="s">
        <v>110</v>
      </c>
      <c r="N3163" t="s">
        <v>7364</v>
      </c>
      <c r="O3163" t="s">
        <v>4787</v>
      </c>
      <c r="P3163">
        <v>8177</v>
      </c>
      <c r="Q3163">
        <v>96</v>
      </c>
      <c r="R3163">
        <v>0</v>
      </c>
      <c r="S3163">
        <v>200</v>
      </c>
      <c r="T3163">
        <v>0</v>
      </c>
      <c r="U3163">
        <v>736</v>
      </c>
      <c r="V3163">
        <v>736</v>
      </c>
      <c r="W3163">
        <v>200</v>
      </c>
      <c r="X3163">
        <v>400</v>
      </c>
      <c r="Y3163">
        <v>0</v>
      </c>
      <c r="Z3163">
        <v>400</v>
      </c>
      <c r="AD3163" s="1">
        <v>41569.333333333336</v>
      </c>
      <c r="AE3163" s="1">
        <v>41597.708333333336</v>
      </c>
      <c r="AG3163" s="1">
        <v>41553.333333333336</v>
      </c>
      <c r="AH3163" s="1">
        <v>41583.708333333336</v>
      </c>
      <c r="AI3163" s="1">
        <v>41553.333333333336</v>
      </c>
      <c r="AJ3163" s="1">
        <v>41583.708333333336</v>
      </c>
      <c r="AK3163" s="1">
        <v>41553.333333333336</v>
      </c>
      <c r="AL3163" s="1">
        <v>41583.708333333336</v>
      </c>
      <c r="AM3163" s="1">
        <v>41569.333333333336</v>
      </c>
      <c r="AN3163" s="1">
        <v>41597.708333333336</v>
      </c>
      <c r="AP3163" t="s">
        <v>113</v>
      </c>
      <c r="AU3163" t="s">
        <v>7365</v>
      </c>
      <c r="AY3163" t="s">
        <v>106</v>
      </c>
      <c r="AZ3163">
        <v>0</v>
      </c>
      <c r="BA3163">
        <v>0</v>
      </c>
      <c r="BD3163" s="3">
        <v>41321.661805555559</v>
      </c>
      <c r="BE3163" s="3">
        <v>41321.663888888892</v>
      </c>
      <c r="BF3163" t="s">
        <v>115</v>
      </c>
      <c r="BG3163" t="s">
        <v>115</v>
      </c>
      <c r="BH3163">
        <v>8149</v>
      </c>
      <c r="BM3163">
        <v>43540</v>
      </c>
      <c r="BR3163" t="s">
        <v>1299</v>
      </c>
      <c r="BS3163" t="s">
        <v>1300</v>
      </c>
      <c r="BU3163">
        <v>1</v>
      </c>
      <c r="BV3163" t="s">
        <v>118</v>
      </c>
      <c r="BX3163" t="s">
        <v>119</v>
      </c>
      <c r="BY3163" t="s">
        <v>119</v>
      </c>
      <c r="BZ3163" t="s">
        <v>119</v>
      </c>
      <c r="CA3163">
        <v>1</v>
      </c>
      <c r="CC3163" t="s">
        <v>120</v>
      </c>
      <c r="CH3163">
        <v>540</v>
      </c>
      <c r="CI3163">
        <v>42970</v>
      </c>
      <c r="CJ3163" t="s">
        <v>106</v>
      </c>
      <c r="CK3163" t="s">
        <v>106</v>
      </c>
      <c r="CL3163">
        <v>10</v>
      </c>
      <c r="CM3163" t="s">
        <v>4789</v>
      </c>
      <c r="CO3163">
        <v>124910</v>
      </c>
      <c r="CQ3163">
        <v>0</v>
      </c>
      <c r="CR3163">
        <v>0</v>
      </c>
      <c r="CS3163">
        <v>0</v>
      </c>
      <c r="CY3163" t="s">
        <v>123</v>
      </c>
      <c r="CZ3163" t="s">
        <v>124</v>
      </c>
      <c r="DD3163" t="str" cm="1">
        <f t="array" ref="DD3163">TEXT(_xlfn.SEQUENCE(1, DATEDIF(AG3163, AH3163, "m") + 1, AG3163, 30), "YYYY-APMM")</f>
        <v>2013-AP10</v>
      </c>
      <c r="DN3163">
        <f t="shared" si="98"/>
        <v>736</v>
      </c>
      <c r="DO3163" t="str">
        <f t="shared" si="99"/>
        <v>LABOR - CIVIL</v>
      </c>
    </row>
    <row r="3164" spans="1:119" x14ac:dyDescent="0.35">
      <c r="A3164" t="s">
        <v>105</v>
      </c>
      <c r="B3164">
        <v>502449</v>
      </c>
      <c r="C3164">
        <v>6359</v>
      </c>
      <c r="D3164">
        <v>124912</v>
      </c>
      <c r="E3164">
        <v>13662</v>
      </c>
      <c r="F3164">
        <v>0</v>
      </c>
      <c r="G3164" t="s">
        <v>106</v>
      </c>
      <c r="H3164" t="s">
        <v>106</v>
      </c>
      <c r="I3164" t="s">
        <v>106</v>
      </c>
      <c r="J3164" t="s">
        <v>107</v>
      </c>
      <c r="K3164" t="s">
        <v>108</v>
      </c>
      <c r="L3164" t="s">
        <v>109</v>
      </c>
      <c r="M3164" t="s">
        <v>110</v>
      </c>
      <c r="N3164" t="s">
        <v>7366</v>
      </c>
      <c r="O3164" t="s">
        <v>4791</v>
      </c>
      <c r="P3164">
        <v>8178</v>
      </c>
      <c r="Q3164">
        <v>96</v>
      </c>
      <c r="R3164">
        <v>0</v>
      </c>
      <c r="S3164">
        <v>200</v>
      </c>
      <c r="T3164">
        <v>0</v>
      </c>
      <c r="U3164">
        <v>772.8</v>
      </c>
      <c r="V3164">
        <v>772.8</v>
      </c>
      <c r="W3164">
        <v>200</v>
      </c>
      <c r="X3164">
        <v>0</v>
      </c>
      <c r="Y3164">
        <v>0</v>
      </c>
      <c r="Z3164">
        <v>0</v>
      </c>
      <c r="AD3164" s="1">
        <v>41576.333333333336</v>
      </c>
      <c r="AE3164" s="1">
        <v>41604.708333333336</v>
      </c>
      <c r="AG3164" s="1">
        <v>41560.333333333336</v>
      </c>
      <c r="AH3164" s="1">
        <v>41590.708333333336</v>
      </c>
      <c r="AI3164" s="1">
        <v>41560.333333333336</v>
      </c>
      <c r="AJ3164" s="1">
        <v>41590.708333333336</v>
      </c>
      <c r="AK3164" s="1">
        <v>41560.333333333336</v>
      </c>
      <c r="AL3164" s="1">
        <v>41590.708333333336</v>
      </c>
      <c r="AM3164" s="1">
        <v>41576.333333333336</v>
      </c>
      <c r="AN3164" s="1">
        <v>41604.708333333336</v>
      </c>
      <c r="AP3164" t="s">
        <v>113</v>
      </c>
      <c r="AU3164" t="s">
        <v>7367</v>
      </c>
      <c r="AY3164" t="s">
        <v>106</v>
      </c>
      <c r="AZ3164">
        <v>0</v>
      </c>
      <c r="BA3164">
        <v>0</v>
      </c>
      <c r="BD3164" s="3">
        <v>41321.661805555559</v>
      </c>
      <c r="BE3164" s="3">
        <v>41321.663888888892</v>
      </c>
      <c r="BF3164" t="s">
        <v>115</v>
      </c>
      <c r="BG3164" t="s">
        <v>115</v>
      </c>
      <c r="BH3164">
        <v>8149</v>
      </c>
      <c r="BM3164">
        <v>43550</v>
      </c>
      <c r="BR3164" t="s">
        <v>116</v>
      </c>
      <c r="BS3164" t="s">
        <v>117</v>
      </c>
      <c r="BU3164">
        <v>1</v>
      </c>
      <c r="BV3164" t="s">
        <v>118</v>
      </c>
      <c r="BX3164" t="s">
        <v>119</v>
      </c>
      <c r="BY3164" t="s">
        <v>119</v>
      </c>
      <c r="BZ3164" t="s">
        <v>119</v>
      </c>
      <c r="CA3164">
        <v>1</v>
      </c>
      <c r="CC3164" t="s">
        <v>120</v>
      </c>
      <c r="CH3164">
        <v>540</v>
      </c>
      <c r="CI3164">
        <v>42970</v>
      </c>
      <c r="CJ3164" t="s">
        <v>106</v>
      </c>
      <c r="CK3164" t="s">
        <v>106</v>
      </c>
      <c r="CL3164">
        <v>10</v>
      </c>
      <c r="CM3164" t="s">
        <v>4789</v>
      </c>
      <c r="CO3164">
        <v>124910</v>
      </c>
      <c r="CQ3164">
        <v>0</v>
      </c>
      <c r="CR3164">
        <v>0</v>
      </c>
      <c r="CS3164">
        <v>0</v>
      </c>
      <c r="CY3164" t="s">
        <v>123</v>
      </c>
      <c r="CZ3164" t="s">
        <v>124</v>
      </c>
      <c r="DD3164" t="str" cm="1">
        <f t="array" ref="DD3164">TEXT(_xlfn.SEQUENCE(1, DATEDIF(AG3164, AH3164, "m") + 1, AG3164, 30), "YYYY-APMM")</f>
        <v>2013-AP10</v>
      </c>
      <c r="DN3164">
        <f t="shared" si="98"/>
        <v>772.8</v>
      </c>
      <c r="DO3164" t="str">
        <f t="shared" si="99"/>
        <v>LABOR- SUBCONTRACTOR</v>
      </c>
    </row>
    <row r="3165" spans="1:119" x14ac:dyDescent="0.35">
      <c r="A3165" t="s">
        <v>105</v>
      </c>
      <c r="B3165">
        <v>502450</v>
      </c>
      <c r="C3165">
        <v>6359</v>
      </c>
      <c r="D3165">
        <v>124912</v>
      </c>
      <c r="E3165">
        <v>13662</v>
      </c>
      <c r="F3165">
        <v>0</v>
      </c>
      <c r="G3165" t="s">
        <v>106</v>
      </c>
      <c r="H3165" t="s">
        <v>106</v>
      </c>
      <c r="I3165" t="s">
        <v>106</v>
      </c>
      <c r="J3165" t="s">
        <v>107</v>
      </c>
      <c r="K3165" t="s">
        <v>108</v>
      </c>
      <c r="L3165" t="s">
        <v>109</v>
      </c>
      <c r="M3165" t="s">
        <v>110</v>
      </c>
      <c r="N3165" t="s">
        <v>7368</v>
      </c>
      <c r="O3165" t="s">
        <v>4794</v>
      </c>
      <c r="P3165">
        <v>8178</v>
      </c>
      <c r="Q3165">
        <v>96</v>
      </c>
      <c r="R3165">
        <v>0</v>
      </c>
      <c r="S3165">
        <v>200</v>
      </c>
      <c r="T3165">
        <v>0</v>
      </c>
      <c r="U3165">
        <v>772.8</v>
      </c>
      <c r="V3165">
        <v>772.8</v>
      </c>
      <c r="W3165">
        <v>200</v>
      </c>
      <c r="X3165">
        <v>0</v>
      </c>
      <c r="Y3165">
        <v>0</v>
      </c>
      <c r="Z3165">
        <v>0</v>
      </c>
      <c r="AD3165" s="1">
        <v>41584.333333333336</v>
      </c>
      <c r="AE3165" s="1">
        <v>41612.708333333336</v>
      </c>
      <c r="AG3165" s="1">
        <v>41570.333333333336</v>
      </c>
      <c r="AH3165" s="1">
        <v>41598.708333333336</v>
      </c>
      <c r="AI3165" s="1">
        <v>41570.333333333336</v>
      </c>
      <c r="AJ3165" s="1">
        <v>41598.708333333336</v>
      </c>
      <c r="AK3165" s="1">
        <v>41570.333333333336</v>
      </c>
      <c r="AL3165" s="1">
        <v>41598.708333333336</v>
      </c>
      <c r="AM3165" s="1">
        <v>41584.333333333336</v>
      </c>
      <c r="AN3165" s="1">
        <v>41612.708333333336</v>
      </c>
      <c r="AP3165" t="s">
        <v>113</v>
      </c>
      <c r="AU3165" t="s">
        <v>7369</v>
      </c>
      <c r="AY3165" t="s">
        <v>106</v>
      </c>
      <c r="AZ3165">
        <v>0</v>
      </c>
      <c r="BA3165">
        <v>0</v>
      </c>
      <c r="BD3165" s="3">
        <v>41321.661805555559</v>
      </c>
      <c r="BE3165" s="3">
        <v>41321.663888888892</v>
      </c>
      <c r="BF3165" t="s">
        <v>115</v>
      </c>
      <c r="BG3165" t="s">
        <v>115</v>
      </c>
      <c r="BH3165">
        <v>8149</v>
      </c>
      <c r="BM3165">
        <v>43550</v>
      </c>
      <c r="BR3165" t="s">
        <v>116</v>
      </c>
      <c r="BS3165" t="s">
        <v>117</v>
      </c>
      <c r="BU3165">
        <v>1</v>
      </c>
      <c r="BV3165" t="s">
        <v>118</v>
      </c>
      <c r="BX3165" t="s">
        <v>119</v>
      </c>
      <c r="BY3165" t="s">
        <v>119</v>
      </c>
      <c r="BZ3165" t="s">
        <v>119</v>
      </c>
      <c r="CA3165">
        <v>1</v>
      </c>
      <c r="CC3165" t="s">
        <v>120</v>
      </c>
      <c r="CH3165">
        <v>540</v>
      </c>
      <c r="CI3165">
        <v>42970</v>
      </c>
      <c r="CJ3165" t="s">
        <v>106</v>
      </c>
      <c r="CK3165" t="s">
        <v>106</v>
      </c>
      <c r="CL3165">
        <v>10</v>
      </c>
      <c r="CM3165" t="s">
        <v>4789</v>
      </c>
      <c r="CO3165">
        <v>124910</v>
      </c>
      <c r="CQ3165">
        <v>0</v>
      </c>
      <c r="CR3165">
        <v>0</v>
      </c>
      <c r="CS3165">
        <v>0</v>
      </c>
      <c r="CY3165" t="s">
        <v>123</v>
      </c>
      <c r="CZ3165" t="s">
        <v>124</v>
      </c>
      <c r="DD3165" t="str" cm="1">
        <f t="array" ref="DD3165">TEXT(_xlfn.SEQUENCE(1, DATEDIF(AG3165, AH3165, "m") + 1, AG3165, 30), "YYYY-APMM")</f>
        <v>2013-AP10</v>
      </c>
      <c r="DN3165">
        <f t="shared" si="98"/>
        <v>772.8</v>
      </c>
      <c r="DO3165" t="str">
        <f t="shared" si="99"/>
        <v>LABOR- SUBCONTRACTOR</v>
      </c>
    </row>
    <row r="3166" spans="1:119" x14ac:dyDescent="0.35">
      <c r="A3166" t="s">
        <v>105</v>
      </c>
      <c r="B3166">
        <v>502451</v>
      </c>
      <c r="C3166">
        <v>6359</v>
      </c>
      <c r="D3166">
        <v>124912</v>
      </c>
      <c r="E3166">
        <v>13662</v>
      </c>
      <c r="F3166">
        <v>0</v>
      </c>
      <c r="G3166" t="s">
        <v>106</v>
      </c>
      <c r="H3166" t="s">
        <v>106</v>
      </c>
      <c r="I3166" t="s">
        <v>106</v>
      </c>
      <c r="J3166" t="s">
        <v>107</v>
      </c>
      <c r="K3166" t="s">
        <v>108</v>
      </c>
      <c r="L3166" t="s">
        <v>109</v>
      </c>
      <c r="M3166" t="s">
        <v>110</v>
      </c>
      <c r="N3166" t="s">
        <v>7370</v>
      </c>
      <c r="O3166" t="s">
        <v>4797</v>
      </c>
      <c r="P3166">
        <v>8177</v>
      </c>
      <c r="Q3166">
        <v>96</v>
      </c>
      <c r="R3166">
        <v>0</v>
      </c>
      <c r="S3166">
        <v>120</v>
      </c>
      <c r="T3166">
        <v>0</v>
      </c>
      <c r="U3166">
        <v>468</v>
      </c>
      <c r="V3166">
        <v>468</v>
      </c>
      <c r="W3166">
        <v>120</v>
      </c>
      <c r="X3166">
        <v>330</v>
      </c>
      <c r="Y3166">
        <v>0</v>
      </c>
      <c r="Z3166">
        <v>330</v>
      </c>
      <c r="AD3166" s="1">
        <v>41602.333333333336</v>
      </c>
      <c r="AE3166" s="1">
        <v>41618.708333333336</v>
      </c>
      <c r="AG3166" s="1">
        <v>41588.333333333336</v>
      </c>
      <c r="AH3166" s="1">
        <v>41604.708333333336</v>
      </c>
      <c r="AI3166" s="1">
        <v>41588.333333333336</v>
      </c>
      <c r="AJ3166" s="1">
        <v>41604.708333333336</v>
      </c>
      <c r="AK3166" s="1">
        <v>41588.333333333336</v>
      </c>
      <c r="AL3166" s="1">
        <v>41604.708333333336</v>
      </c>
      <c r="AM3166" s="1">
        <v>41602.333333333336</v>
      </c>
      <c r="AN3166" s="1">
        <v>41618.708333333336</v>
      </c>
      <c r="AP3166" t="s">
        <v>113</v>
      </c>
      <c r="AU3166" t="s">
        <v>7371</v>
      </c>
      <c r="AY3166" t="s">
        <v>106</v>
      </c>
      <c r="AZ3166">
        <v>0</v>
      </c>
      <c r="BA3166">
        <v>0</v>
      </c>
      <c r="BD3166" s="3">
        <v>41321.661805555559</v>
      </c>
      <c r="BE3166" s="3">
        <v>41321.663888888892</v>
      </c>
      <c r="BF3166" t="s">
        <v>115</v>
      </c>
      <c r="BG3166" t="s">
        <v>115</v>
      </c>
      <c r="BH3166">
        <v>8149</v>
      </c>
      <c r="BM3166">
        <v>43540</v>
      </c>
      <c r="BR3166" t="s">
        <v>1299</v>
      </c>
      <c r="BS3166" t="s">
        <v>1300</v>
      </c>
      <c r="BU3166">
        <v>1</v>
      </c>
      <c r="BV3166" t="s">
        <v>118</v>
      </c>
      <c r="BX3166" t="s">
        <v>119</v>
      </c>
      <c r="BY3166" t="s">
        <v>119</v>
      </c>
      <c r="BZ3166" t="s">
        <v>119</v>
      </c>
      <c r="CA3166">
        <v>1</v>
      </c>
      <c r="CC3166" t="s">
        <v>120</v>
      </c>
      <c r="CH3166">
        <v>540</v>
      </c>
      <c r="CI3166">
        <v>42970</v>
      </c>
      <c r="CJ3166" t="s">
        <v>106</v>
      </c>
      <c r="CK3166" t="s">
        <v>106</v>
      </c>
      <c r="CL3166">
        <v>10</v>
      </c>
      <c r="CM3166" t="s">
        <v>4789</v>
      </c>
      <c r="CO3166">
        <v>124910</v>
      </c>
      <c r="CQ3166">
        <v>0</v>
      </c>
      <c r="CR3166">
        <v>0</v>
      </c>
      <c r="CS3166">
        <v>0</v>
      </c>
      <c r="CY3166" t="s">
        <v>123</v>
      </c>
      <c r="CZ3166" t="s">
        <v>124</v>
      </c>
      <c r="DD3166" t="str" cm="1">
        <f t="array" ref="DD3166">TEXT(_xlfn.SEQUENCE(1, DATEDIF(AG3166, AH3166, "m") + 1, AG3166, 30), "YYYY-APMM")</f>
        <v>2013-AP11</v>
      </c>
      <c r="DN3166">
        <f t="shared" si="98"/>
        <v>468</v>
      </c>
      <c r="DO3166" t="str">
        <f t="shared" si="99"/>
        <v>LABOR - CIVIL</v>
      </c>
    </row>
    <row r="3167" spans="1:119" x14ac:dyDescent="0.35">
      <c r="A3167" t="s">
        <v>105</v>
      </c>
      <c r="B3167">
        <v>502452</v>
      </c>
      <c r="C3167">
        <v>6359</v>
      </c>
      <c r="D3167">
        <v>124913</v>
      </c>
      <c r="E3167">
        <v>13662</v>
      </c>
      <c r="F3167">
        <v>0</v>
      </c>
      <c r="G3167" t="s">
        <v>106</v>
      </c>
      <c r="H3167" t="s">
        <v>106</v>
      </c>
      <c r="I3167" t="s">
        <v>106</v>
      </c>
      <c r="J3167" t="s">
        <v>107</v>
      </c>
      <c r="K3167" t="s">
        <v>108</v>
      </c>
      <c r="L3167" t="s">
        <v>109</v>
      </c>
      <c r="M3167" t="s">
        <v>110</v>
      </c>
      <c r="N3167" t="s">
        <v>7372</v>
      </c>
      <c r="O3167" t="s">
        <v>3209</v>
      </c>
      <c r="P3167">
        <v>8177</v>
      </c>
      <c r="Q3167">
        <v>240</v>
      </c>
      <c r="R3167">
        <v>40</v>
      </c>
      <c r="S3167">
        <v>120</v>
      </c>
      <c r="T3167">
        <v>0</v>
      </c>
      <c r="U3167">
        <v>37</v>
      </c>
      <c r="V3167">
        <v>37</v>
      </c>
      <c r="W3167">
        <v>120</v>
      </c>
      <c r="X3167">
        <v>31.000038</v>
      </c>
      <c r="Y3167">
        <v>0</v>
      </c>
      <c r="Z3167">
        <v>31.000038</v>
      </c>
      <c r="AD3167" s="1">
        <v>41781.333333333336</v>
      </c>
      <c r="AE3167" s="1">
        <v>41798.708333333336</v>
      </c>
      <c r="AG3167" s="1">
        <v>41746.333333333336</v>
      </c>
      <c r="AH3167" s="1">
        <v>41763.708333333336</v>
      </c>
      <c r="AI3167" s="1">
        <v>41746.333333333336</v>
      </c>
      <c r="AJ3167" s="1">
        <v>41763.708333333336</v>
      </c>
      <c r="AK3167" s="1">
        <v>41746.333333333336</v>
      </c>
      <c r="AL3167" s="1">
        <v>41763.708333333336</v>
      </c>
      <c r="AM3167" s="1">
        <v>41781.333333333336</v>
      </c>
      <c r="AN3167" s="1">
        <v>41798.708333333336</v>
      </c>
      <c r="AP3167" t="s">
        <v>113</v>
      </c>
      <c r="AU3167" t="s">
        <v>7373</v>
      </c>
      <c r="AY3167" t="s">
        <v>106</v>
      </c>
      <c r="AZ3167">
        <v>0</v>
      </c>
      <c r="BA3167">
        <v>0</v>
      </c>
      <c r="BD3167" s="3">
        <v>41321.661805555559</v>
      </c>
      <c r="BE3167" s="3">
        <v>41328.377083333333</v>
      </c>
      <c r="BF3167" t="s">
        <v>115</v>
      </c>
      <c r="BG3167" t="s">
        <v>115</v>
      </c>
      <c r="BH3167">
        <v>8149</v>
      </c>
      <c r="BM3167">
        <v>43540</v>
      </c>
      <c r="BR3167" t="s">
        <v>1299</v>
      </c>
      <c r="BS3167" t="s">
        <v>1300</v>
      </c>
      <c r="BU3167">
        <v>1</v>
      </c>
      <c r="BV3167" t="s">
        <v>118</v>
      </c>
      <c r="BX3167" t="s">
        <v>119</v>
      </c>
      <c r="BY3167" t="s">
        <v>119</v>
      </c>
      <c r="BZ3167" t="s">
        <v>119</v>
      </c>
      <c r="CA3167">
        <v>1</v>
      </c>
      <c r="CC3167" t="s">
        <v>120</v>
      </c>
      <c r="CH3167">
        <v>540</v>
      </c>
      <c r="CI3167">
        <v>43070</v>
      </c>
      <c r="CJ3167" t="s">
        <v>106</v>
      </c>
      <c r="CK3167" t="s">
        <v>106</v>
      </c>
      <c r="CL3167">
        <v>60</v>
      </c>
      <c r="CM3167" t="s">
        <v>4652</v>
      </c>
      <c r="CO3167">
        <v>124910</v>
      </c>
      <c r="CQ3167">
        <v>0</v>
      </c>
      <c r="CR3167">
        <v>0</v>
      </c>
      <c r="CS3167">
        <v>0</v>
      </c>
      <c r="CY3167" t="s">
        <v>123</v>
      </c>
      <c r="CZ3167" t="s">
        <v>124</v>
      </c>
      <c r="DD3167" t="str" cm="1">
        <f t="array" ref="DD3167">TEXT(_xlfn.SEQUENCE(1, DATEDIF(AG3167, AH3167, "m") + 1, AG3167, 30), "YYYY-APMM")</f>
        <v>2014-AP04</v>
      </c>
      <c r="DN3167">
        <f t="shared" si="98"/>
        <v>37</v>
      </c>
      <c r="DO3167" t="str">
        <f t="shared" si="99"/>
        <v>LABOR - CIVIL</v>
      </c>
    </row>
    <row r="3168" spans="1:119" x14ac:dyDescent="0.35">
      <c r="A3168" t="s">
        <v>105</v>
      </c>
      <c r="B3168">
        <v>502453</v>
      </c>
      <c r="C3168">
        <v>6359</v>
      </c>
      <c r="D3168">
        <v>124913</v>
      </c>
      <c r="E3168">
        <v>13662</v>
      </c>
      <c r="F3168">
        <v>0</v>
      </c>
      <c r="G3168" t="s">
        <v>106</v>
      </c>
      <c r="H3168" t="s">
        <v>106</v>
      </c>
      <c r="I3168" t="s">
        <v>106</v>
      </c>
      <c r="J3168" t="s">
        <v>107</v>
      </c>
      <c r="K3168" t="s">
        <v>108</v>
      </c>
      <c r="L3168" t="s">
        <v>109</v>
      </c>
      <c r="M3168" t="s">
        <v>110</v>
      </c>
      <c r="N3168" t="s">
        <v>7374</v>
      </c>
      <c r="O3168" t="s">
        <v>4654</v>
      </c>
      <c r="P3168">
        <v>8165</v>
      </c>
      <c r="Q3168">
        <v>200</v>
      </c>
      <c r="R3168">
        <v>0</v>
      </c>
      <c r="S3168">
        <v>120</v>
      </c>
      <c r="T3168">
        <v>0</v>
      </c>
      <c r="U3168">
        <v>1276</v>
      </c>
      <c r="V3168">
        <v>1276</v>
      </c>
      <c r="W3168">
        <v>120</v>
      </c>
      <c r="X3168">
        <v>0</v>
      </c>
      <c r="Y3168">
        <v>0</v>
      </c>
      <c r="Z3168">
        <v>0</v>
      </c>
      <c r="AD3168" s="1">
        <v>41787.333333333336</v>
      </c>
      <c r="AE3168" s="1">
        <v>41804.708333333336</v>
      </c>
      <c r="AG3168" s="1">
        <v>41758.333333333336</v>
      </c>
      <c r="AH3168" s="1">
        <v>41774.708333333336</v>
      </c>
      <c r="AI3168" s="1">
        <v>41758.333333333336</v>
      </c>
      <c r="AJ3168" s="1">
        <v>41774.708333333336</v>
      </c>
      <c r="AK3168" s="1">
        <v>41758.333333333336</v>
      </c>
      <c r="AL3168" s="1">
        <v>41774.708333333336</v>
      </c>
      <c r="AM3168" s="1">
        <v>41787.333333333336</v>
      </c>
      <c r="AN3168" s="1">
        <v>41804.708333333336</v>
      </c>
      <c r="AP3168" t="s">
        <v>113</v>
      </c>
      <c r="AU3168" t="s">
        <v>7375</v>
      </c>
      <c r="AY3168" t="s">
        <v>106</v>
      </c>
      <c r="AZ3168">
        <v>0</v>
      </c>
      <c r="BA3168">
        <v>0</v>
      </c>
      <c r="BD3168" s="3">
        <v>41321.661805555559</v>
      </c>
      <c r="BE3168" s="3">
        <v>41321.690972222219</v>
      </c>
      <c r="BF3168" t="s">
        <v>115</v>
      </c>
      <c r="BG3168" t="s">
        <v>115</v>
      </c>
      <c r="BH3168">
        <v>8149</v>
      </c>
      <c r="BM3168">
        <v>43420</v>
      </c>
      <c r="BR3168" t="s">
        <v>3122</v>
      </c>
      <c r="BS3168" t="s">
        <v>3123</v>
      </c>
      <c r="BU3168">
        <v>1</v>
      </c>
      <c r="BV3168" t="s">
        <v>118</v>
      </c>
      <c r="BX3168" t="s">
        <v>119</v>
      </c>
      <c r="BY3168" t="s">
        <v>119</v>
      </c>
      <c r="BZ3168" t="s">
        <v>119</v>
      </c>
      <c r="CA3168">
        <v>1</v>
      </c>
      <c r="CC3168" t="s">
        <v>120</v>
      </c>
      <c r="CH3168">
        <v>540</v>
      </c>
      <c r="CI3168">
        <v>43070</v>
      </c>
      <c r="CJ3168" t="s">
        <v>106</v>
      </c>
      <c r="CK3168" t="s">
        <v>106</v>
      </c>
      <c r="CL3168">
        <v>60</v>
      </c>
      <c r="CM3168" t="s">
        <v>4652</v>
      </c>
      <c r="CO3168">
        <v>124910</v>
      </c>
      <c r="CQ3168">
        <v>0</v>
      </c>
      <c r="CR3168">
        <v>0</v>
      </c>
      <c r="CS3168">
        <v>0</v>
      </c>
      <c r="CY3168" t="s">
        <v>123</v>
      </c>
      <c r="CZ3168" t="s">
        <v>124</v>
      </c>
      <c r="DD3168" t="str" cm="1">
        <f t="array" ref="DD3168">TEXT(_xlfn.SEQUENCE(1, DATEDIF(AG3168, AH3168, "m") + 1, AG3168, 30), "YYYY-APMM")</f>
        <v>2014-AP04</v>
      </c>
      <c r="DN3168">
        <f t="shared" si="98"/>
        <v>1276</v>
      </c>
      <c r="DO3168" t="str">
        <f t="shared" si="99"/>
        <v>STEEL FIXERS SK</v>
      </c>
    </row>
    <row r="3169" spans="1:119" x14ac:dyDescent="0.35">
      <c r="A3169" t="s">
        <v>105</v>
      </c>
      <c r="B3169">
        <v>502454</v>
      </c>
      <c r="C3169">
        <v>6359</v>
      </c>
      <c r="D3169">
        <v>124913</v>
      </c>
      <c r="E3169">
        <v>13662</v>
      </c>
      <c r="F3169">
        <v>0</v>
      </c>
      <c r="G3169" t="s">
        <v>106</v>
      </c>
      <c r="H3169" t="s">
        <v>106</v>
      </c>
      <c r="I3169" t="s">
        <v>106</v>
      </c>
      <c r="J3169" t="s">
        <v>107</v>
      </c>
      <c r="K3169" t="s">
        <v>108</v>
      </c>
      <c r="L3169" t="s">
        <v>109</v>
      </c>
      <c r="M3169" t="s">
        <v>110</v>
      </c>
      <c r="N3169" t="s">
        <v>7376</v>
      </c>
      <c r="O3169" t="s">
        <v>4657</v>
      </c>
      <c r="P3169">
        <v>8178</v>
      </c>
      <c r="Q3169">
        <v>200</v>
      </c>
      <c r="R3169">
        <v>0</v>
      </c>
      <c r="S3169">
        <v>200</v>
      </c>
      <c r="T3169">
        <v>0</v>
      </c>
      <c r="U3169">
        <v>428</v>
      </c>
      <c r="V3169">
        <v>428</v>
      </c>
      <c r="W3169">
        <v>200</v>
      </c>
      <c r="X3169">
        <v>0</v>
      </c>
      <c r="Y3169">
        <v>0</v>
      </c>
      <c r="Z3169">
        <v>0</v>
      </c>
      <c r="AD3169" s="1">
        <v>41799.333333333336</v>
      </c>
      <c r="AE3169" s="1">
        <v>41827.708333333336</v>
      </c>
      <c r="AG3169" s="1">
        <v>41770.333333333336</v>
      </c>
      <c r="AH3169" s="1">
        <v>41798.708333333336</v>
      </c>
      <c r="AI3169" s="1">
        <v>41770.333333333336</v>
      </c>
      <c r="AJ3169" s="1">
        <v>41798.708333333336</v>
      </c>
      <c r="AK3169" s="1">
        <v>41770.333333333336</v>
      </c>
      <c r="AL3169" s="1">
        <v>41798.708333333336</v>
      </c>
      <c r="AM3169" s="1">
        <v>41799.333333333336</v>
      </c>
      <c r="AN3169" s="1">
        <v>41827.708333333336</v>
      </c>
      <c r="AP3169" t="s">
        <v>113</v>
      </c>
      <c r="AU3169" t="s">
        <v>7377</v>
      </c>
      <c r="AY3169" t="s">
        <v>106</v>
      </c>
      <c r="AZ3169">
        <v>0</v>
      </c>
      <c r="BA3169">
        <v>0</v>
      </c>
      <c r="BD3169" s="3">
        <v>41321.661805555559</v>
      </c>
      <c r="BE3169" s="3">
        <v>41321.690972222219</v>
      </c>
      <c r="BF3169" t="s">
        <v>115</v>
      </c>
      <c r="BG3169" t="s">
        <v>115</v>
      </c>
      <c r="BH3169">
        <v>8149</v>
      </c>
      <c r="BM3169">
        <v>43550</v>
      </c>
      <c r="BR3169" t="s">
        <v>116</v>
      </c>
      <c r="BS3169" t="s">
        <v>117</v>
      </c>
      <c r="BU3169">
        <v>1</v>
      </c>
      <c r="BV3169" t="s">
        <v>118</v>
      </c>
      <c r="BX3169" t="s">
        <v>119</v>
      </c>
      <c r="BY3169" t="s">
        <v>119</v>
      </c>
      <c r="BZ3169" t="s">
        <v>119</v>
      </c>
      <c r="CA3169">
        <v>1</v>
      </c>
      <c r="CC3169" t="s">
        <v>120</v>
      </c>
      <c r="CH3169">
        <v>540</v>
      </c>
      <c r="CI3169">
        <v>43070</v>
      </c>
      <c r="CJ3169" t="s">
        <v>106</v>
      </c>
      <c r="CK3169" t="s">
        <v>106</v>
      </c>
      <c r="CL3169">
        <v>60</v>
      </c>
      <c r="CM3169" t="s">
        <v>4652</v>
      </c>
      <c r="CO3169">
        <v>124910</v>
      </c>
      <c r="CQ3169">
        <v>0</v>
      </c>
      <c r="CR3169">
        <v>0</v>
      </c>
      <c r="CS3169">
        <v>0</v>
      </c>
      <c r="CY3169" t="s">
        <v>123</v>
      </c>
      <c r="CZ3169" t="s">
        <v>124</v>
      </c>
      <c r="DD3169" t="str" cm="1">
        <f t="array" ref="DD3169">TEXT(_xlfn.SEQUENCE(1, DATEDIF(AG3169, AH3169, "m") + 1, AG3169, 30), "YYYY-APMM")</f>
        <v>2014-AP05</v>
      </c>
      <c r="DN3169">
        <f t="shared" si="98"/>
        <v>428</v>
      </c>
      <c r="DO3169" t="str">
        <f t="shared" si="99"/>
        <v>LABOR- SUBCONTRACTOR</v>
      </c>
    </row>
    <row r="3170" spans="1:119" x14ac:dyDescent="0.35">
      <c r="A3170" t="s">
        <v>105</v>
      </c>
      <c r="B3170">
        <v>502455</v>
      </c>
      <c r="C3170">
        <v>6359</v>
      </c>
      <c r="D3170">
        <v>124913</v>
      </c>
      <c r="E3170">
        <v>13662</v>
      </c>
      <c r="F3170">
        <v>0</v>
      </c>
      <c r="G3170" t="s">
        <v>106</v>
      </c>
      <c r="H3170" t="s">
        <v>106</v>
      </c>
      <c r="I3170" t="s">
        <v>106</v>
      </c>
      <c r="J3170" t="s">
        <v>107</v>
      </c>
      <c r="K3170" t="s">
        <v>108</v>
      </c>
      <c r="L3170" t="s">
        <v>109</v>
      </c>
      <c r="M3170" t="s">
        <v>110</v>
      </c>
      <c r="N3170" t="s">
        <v>7378</v>
      </c>
      <c r="O3170" t="s">
        <v>4660</v>
      </c>
      <c r="P3170">
        <v>8178</v>
      </c>
      <c r="Q3170">
        <v>200</v>
      </c>
      <c r="R3170">
        <v>136</v>
      </c>
      <c r="S3170">
        <v>200</v>
      </c>
      <c r="T3170">
        <v>0</v>
      </c>
      <c r="U3170">
        <v>189.2</v>
      </c>
      <c r="V3170">
        <v>189.2</v>
      </c>
      <c r="W3170">
        <v>200</v>
      </c>
      <c r="X3170">
        <v>0</v>
      </c>
      <c r="Y3170">
        <v>0</v>
      </c>
      <c r="Z3170">
        <v>0</v>
      </c>
      <c r="AD3170" s="1">
        <v>41805.333333333336</v>
      </c>
      <c r="AE3170" s="1">
        <v>41833.708333333336</v>
      </c>
      <c r="AG3170" s="1">
        <v>41776.333333333336</v>
      </c>
      <c r="AH3170" s="1">
        <v>41804.708333333336</v>
      </c>
      <c r="AI3170" s="1">
        <v>41776.333333333336</v>
      </c>
      <c r="AJ3170" s="1">
        <v>41804.708333333336</v>
      </c>
      <c r="AK3170" s="1">
        <v>41776.333333333336</v>
      </c>
      <c r="AL3170" s="1">
        <v>41804.708333333336</v>
      </c>
      <c r="AM3170" s="1">
        <v>41805.333333333336</v>
      </c>
      <c r="AN3170" s="1">
        <v>41833.708333333336</v>
      </c>
      <c r="AP3170" t="s">
        <v>113</v>
      </c>
      <c r="AU3170" t="s">
        <v>7379</v>
      </c>
      <c r="AY3170" t="s">
        <v>106</v>
      </c>
      <c r="AZ3170">
        <v>0</v>
      </c>
      <c r="BA3170">
        <v>0</v>
      </c>
      <c r="BD3170" s="3">
        <v>41321.661805555559</v>
      </c>
      <c r="BE3170" s="3">
        <v>41328.377083333333</v>
      </c>
      <c r="BF3170" t="s">
        <v>115</v>
      </c>
      <c r="BG3170" t="s">
        <v>115</v>
      </c>
      <c r="BH3170">
        <v>8149</v>
      </c>
      <c r="BM3170">
        <v>43550</v>
      </c>
      <c r="BR3170" t="s">
        <v>116</v>
      </c>
      <c r="BS3170" t="s">
        <v>117</v>
      </c>
      <c r="BU3170">
        <v>1</v>
      </c>
      <c r="BV3170" t="s">
        <v>118</v>
      </c>
      <c r="BX3170" t="s">
        <v>119</v>
      </c>
      <c r="BY3170" t="s">
        <v>119</v>
      </c>
      <c r="BZ3170" t="s">
        <v>119</v>
      </c>
      <c r="CA3170">
        <v>1</v>
      </c>
      <c r="CC3170" t="s">
        <v>120</v>
      </c>
      <c r="CH3170">
        <v>540</v>
      </c>
      <c r="CI3170">
        <v>43070</v>
      </c>
      <c r="CJ3170" t="s">
        <v>106</v>
      </c>
      <c r="CK3170" t="s">
        <v>106</v>
      </c>
      <c r="CL3170">
        <v>60</v>
      </c>
      <c r="CM3170" t="s">
        <v>4652</v>
      </c>
      <c r="CO3170">
        <v>124910</v>
      </c>
      <c r="CQ3170">
        <v>0</v>
      </c>
      <c r="CR3170">
        <v>0</v>
      </c>
      <c r="CS3170">
        <v>0</v>
      </c>
      <c r="CY3170" t="s">
        <v>123</v>
      </c>
      <c r="CZ3170" t="s">
        <v>124</v>
      </c>
      <c r="DD3170" t="str" cm="1">
        <f t="array" ref="DD3170">TEXT(_xlfn.SEQUENCE(1, DATEDIF(AG3170, AH3170, "m") + 1, AG3170, 30), "YYYY-APMM")</f>
        <v>2014-AP05</v>
      </c>
      <c r="DN3170">
        <f t="shared" si="98"/>
        <v>189.2</v>
      </c>
      <c r="DO3170" t="str">
        <f t="shared" si="99"/>
        <v>LABOR- SUBCONTRACTOR</v>
      </c>
    </row>
    <row r="3171" spans="1:119" x14ac:dyDescent="0.35">
      <c r="A3171" t="s">
        <v>105</v>
      </c>
      <c r="B3171">
        <v>502456</v>
      </c>
      <c r="C3171">
        <v>6359</v>
      </c>
      <c r="D3171">
        <v>124914</v>
      </c>
      <c r="E3171">
        <v>13662</v>
      </c>
      <c r="F3171">
        <v>0</v>
      </c>
      <c r="G3171" t="s">
        <v>106</v>
      </c>
      <c r="H3171" t="s">
        <v>106</v>
      </c>
      <c r="I3171" t="s">
        <v>106</v>
      </c>
      <c r="J3171" t="s">
        <v>107</v>
      </c>
      <c r="K3171" t="s">
        <v>108</v>
      </c>
      <c r="L3171" t="s">
        <v>109</v>
      </c>
      <c r="M3171" t="s">
        <v>110</v>
      </c>
      <c r="N3171" t="s">
        <v>7380</v>
      </c>
      <c r="O3171" t="s">
        <v>4676</v>
      </c>
      <c r="P3171">
        <v>8177</v>
      </c>
      <c r="Q3171">
        <v>104</v>
      </c>
      <c r="R3171">
        <v>0</v>
      </c>
      <c r="S3171">
        <v>200</v>
      </c>
      <c r="T3171">
        <v>0</v>
      </c>
      <c r="U3171">
        <v>974</v>
      </c>
      <c r="V3171">
        <v>974</v>
      </c>
      <c r="W3171">
        <v>200</v>
      </c>
      <c r="X3171">
        <v>500</v>
      </c>
      <c r="Y3171">
        <v>0</v>
      </c>
      <c r="Z3171">
        <v>500</v>
      </c>
      <c r="AD3171" s="1">
        <v>41615.333333333336</v>
      </c>
      <c r="AE3171" s="1">
        <v>41644.708333333336</v>
      </c>
      <c r="AG3171" s="1">
        <v>41599.333333333336</v>
      </c>
      <c r="AH3171" s="1">
        <v>41629.708333333336</v>
      </c>
      <c r="AI3171" s="1">
        <v>41599.333333333336</v>
      </c>
      <c r="AJ3171" s="1">
        <v>41629.708333333336</v>
      </c>
      <c r="AK3171" s="1">
        <v>41599.333333333336</v>
      </c>
      <c r="AL3171" s="1">
        <v>41629.708333333336</v>
      </c>
      <c r="AM3171" s="1">
        <v>41615.333333333336</v>
      </c>
      <c r="AN3171" s="1">
        <v>41644.708333333336</v>
      </c>
      <c r="AP3171" t="s">
        <v>113</v>
      </c>
      <c r="AU3171" t="s">
        <v>7381</v>
      </c>
      <c r="AY3171" t="s">
        <v>106</v>
      </c>
      <c r="AZ3171">
        <v>0</v>
      </c>
      <c r="BA3171">
        <v>0</v>
      </c>
      <c r="BD3171" s="3">
        <v>41321.661805555559</v>
      </c>
      <c r="BE3171" s="3">
        <v>41321.663888888892</v>
      </c>
      <c r="BF3171" t="s">
        <v>115</v>
      </c>
      <c r="BG3171" t="s">
        <v>115</v>
      </c>
      <c r="BH3171">
        <v>8149</v>
      </c>
      <c r="BM3171">
        <v>43540</v>
      </c>
      <c r="BR3171" t="s">
        <v>1299</v>
      </c>
      <c r="BS3171" t="s">
        <v>1300</v>
      </c>
      <c r="BU3171">
        <v>1</v>
      </c>
      <c r="BV3171" t="s">
        <v>118</v>
      </c>
      <c r="BX3171" t="s">
        <v>119</v>
      </c>
      <c r="BY3171" t="s">
        <v>119</v>
      </c>
      <c r="BZ3171" t="s">
        <v>119</v>
      </c>
      <c r="CA3171">
        <v>1</v>
      </c>
      <c r="CC3171" t="s">
        <v>120</v>
      </c>
      <c r="CH3171">
        <v>540</v>
      </c>
      <c r="CI3171">
        <v>42990</v>
      </c>
      <c r="CJ3171" t="s">
        <v>106</v>
      </c>
      <c r="CK3171" t="s">
        <v>106</v>
      </c>
      <c r="CL3171">
        <v>20</v>
      </c>
      <c r="CM3171" t="s">
        <v>4678</v>
      </c>
      <c r="CO3171">
        <v>124910</v>
      </c>
      <c r="CQ3171">
        <v>0</v>
      </c>
      <c r="CR3171">
        <v>0</v>
      </c>
      <c r="CS3171">
        <v>0</v>
      </c>
      <c r="CY3171" t="s">
        <v>123</v>
      </c>
      <c r="CZ3171" t="s">
        <v>124</v>
      </c>
      <c r="DD3171" t="str" cm="1">
        <f t="array" ref="DD3171:DE3171">TEXT(_xlfn.SEQUENCE(1, DATEDIF(AG3171, AH3171, "m") + 1, AG3171, 30), "YYYY-APMM")</f>
        <v>2013-AP11</v>
      </c>
      <c r="DE3171" t="str">
        <v>2013-AP12</v>
      </c>
      <c r="DN3171">
        <f t="shared" si="98"/>
        <v>487</v>
      </c>
      <c r="DO3171" t="str">
        <f t="shared" si="99"/>
        <v>LABOR - CIVIL</v>
      </c>
    </row>
    <row r="3172" spans="1:119" x14ac:dyDescent="0.35">
      <c r="A3172" t="s">
        <v>105</v>
      </c>
      <c r="B3172">
        <v>502457</v>
      </c>
      <c r="C3172">
        <v>6359</v>
      </c>
      <c r="D3172">
        <v>124914</v>
      </c>
      <c r="E3172">
        <v>13662</v>
      </c>
      <c r="F3172">
        <v>0</v>
      </c>
      <c r="G3172" t="s">
        <v>106</v>
      </c>
      <c r="H3172" t="s">
        <v>106</v>
      </c>
      <c r="I3172" t="s">
        <v>106</v>
      </c>
      <c r="J3172" t="s">
        <v>107</v>
      </c>
      <c r="K3172" t="s">
        <v>108</v>
      </c>
      <c r="L3172" t="s">
        <v>109</v>
      </c>
      <c r="M3172" t="s">
        <v>110</v>
      </c>
      <c r="N3172" t="s">
        <v>7382</v>
      </c>
      <c r="O3172" t="s">
        <v>4680</v>
      </c>
      <c r="P3172">
        <v>8178</v>
      </c>
      <c r="Q3172">
        <v>104</v>
      </c>
      <c r="R3172">
        <v>0</v>
      </c>
      <c r="S3172">
        <v>200</v>
      </c>
      <c r="T3172">
        <v>0</v>
      </c>
      <c r="U3172">
        <v>1093.2</v>
      </c>
      <c r="V3172">
        <v>1093.2</v>
      </c>
      <c r="W3172">
        <v>200</v>
      </c>
      <c r="X3172">
        <v>0</v>
      </c>
      <c r="Y3172">
        <v>0</v>
      </c>
      <c r="Z3172">
        <v>0</v>
      </c>
      <c r="AD3172" s="1">
        <v>41620.333333333336</v>
      </c>
      <c r="AE3172" s="1">
        <v>41650.708333333336</v>
      </c>
      <c r="AG3172" s="1">
        <v>41605.333333333336</v>
      </c>
      <c r="AH3172" s="1">
        <v>41634.708333333336</v>
      </c>
      <c r="AI3172" s="1">
        <v>41605.333333333336</v>
      </c>
      <c r="AJ3172" s="1">
        <v>41634.708333333336</v>
      </c>
      <c r="AK3172" s="1">
        <v>41605.333333333336</v>
      </c>
      <c r="AL3172" s="1">
        <v>41634.708333333336</v>
      </c>
      <c r="AM3172" s="1">
        <v>41620.333333333336</v>
      </c>
      <c r="AN3172" s="1">
        <v>41650.708333333336</v>
      </c>
      <c r="AP3172" t="s">
        <v>113</v>
      </c>
      <c r="AU3172" t="s">
        <v>7383</v>
      </c>
      <c r="AY3172" t="s">
        <v>106</v>
      </c>
      <c r="AZ3172">
        <v>0</v>
      </c>
      <c r="BA3172">
        <v>0</v>
      </c>
      <c r="BD3172" s="3">
        <v>41321.661805555559</v>
      </c>
      <c r="BE3172" s="3">
        <v>41321.663888888892</v>
      </c>
      <c r="BF3172" t="s">
        <v>115</v>
      </c>
      <c r="BG3172" t="s">
        <v>115</v>
      </c>
      <c r="BH3172">
        <v>8149</v>
      </c>
      <c r="BM3172">
        <v>43550</v>
      </c>
      <c r="BR3172" t="s">
        <v>116</v>
      </c>
      <c r="BS3172" t="s">
        <v>117</v>
      </c>
      <c r="BU3172">
        <v>1</v>
      </c>
      <c r="BV3172" t="s">
        <v>118</v>
      </c>
      <c r="BX3172" t="s">
        <v>119</v>
      </c>
      <c r="BY3172" t="s">
        <v>119</v>
      </c>
      <c r="BZ3172" t="s">
        <v>119</v>
      </c>
      <c r="CA3172">
        <v>1</v>
      </c>
      <c r="CC3172" t="s">
        <v>120</v>
      </c>
      <c r="CH3172">
        <v>540</v>
      </c>
      <c r="CI3172">
        <v>42990</v>
      </c>
      <c r="CJ3172" t="s">
        <v>106</v>
      </c>
      <c r="CK3172" t="s">
        <v>106</v>
      </c>
      <c r="CL3172">
        <v>20</v>
      </c>
      <c r="CM3172" t="s">
        <v>4678</v>
      </c>
      <c r="CO3172">
        <v>124910</v>
      </c>
      <c r="CQ3172">
        <v>0</v>
      </c>
      <c r="CR3172">
        <v>0</v>
      </c>
      <c r="CS3172">
        <v>0</v>
      </c>
      <c r="CY3172" t="s">
        <v>123</v>
      </c>
      <c r="CZ3172" t="s">
        <v>124</v>
      </c>
      <c r="DD3172" t="str" cm="1">
        <f t="array" ref="DD3172">TEXT(_xlfn.SEQUENCE(1, DATEDIF(AG3172, AH3172, "m") + 1, AG3172, 30), "YYYY-APMM")</f>
        <v>2013-AP11</v>
      </c>
      <c r="DN3172">
        <f t="shared" si="98"/>
        <v>1093.2</v>
      </c>
      <c r="DO3172" t="str">
        <f t="shared" si="99"/>
        <v>LABOR- SUBCONTRACTOR</v>
      </c>
    </row>
    <row r="3173" spans="1:119" x14ac:dyDescent="0.35">
      <c r="A3173" t="s">
        <v>105</v>
      </c>
      <c r="B3173">
        <v>502458</v>
      </c>
      <c r="C3173">
        <v>6359</v>
      </c>
      <c r="D3173">
        <v>124914</v>
      </c>
      <c r="E3173">
        <v>13662</v>
      </c>
      <c r="F3173">
        <v>0</v>
      </c>
      <c r="G3173" t="s">
        <v>106</v>
      </c>
      <c r="H3173" t="s">
        <v>106</v>
      </c>
      <c r="I3173" t="s">
        <v>106</v>
      </c>
      <c r="J3173" t="s">
        <v>107</v>
      </c>
      <c r="K3173" t="s">
        <v>108</v>
      </c>
      <c r="L3173" t="s">
        <v>109</v>
      </c>
      <c r="M3173" t="s">
        <v>110</v>
      </c>
      <c r="N3173" t="s">
        <v>7384</v>
      </c>
      <c r="O3173" t="s">
        <v>4683</v>
      </c>
      <c r="P3173">
        <v>8178</v>
      </c>
      <c r="Q3173">
        <v>104</v>
      </c>
      <c r="R3173">
        <v>0</v>
      </c>
      <c r="S3173">
        <v>200</v>
      </c>
      <c r="T3173">
        <v>0</v>
      </c>
      <c r="U3173">
        <v>552</v>
      </c>
      <c r="V3173">
        <v>552</v>
      </c>
      <c r="W3173">
        <v>200</v>
      </c>
      <c r="X3173">
        <v>0</v>
      </c>
      <c r="Y3173">
        <v>0</v>
      </c>
      <c r="Z3173">
        <v>0</v>
      </c>
      <c r="AD3173" s="1">
        <v>41627.333333333336</v>
      </c>
      <c r="AE3173" s="1">
        <v>41655.708333333336</v>
      </c>
      <c r="AG3173" s="1">
        <v>41611.333333333336</v>
      </c>
      <c r="AH3173" s="1">
        <v>41640.708333333336</v>
      </c>
      <c r="AI3173" s="1">
        <v>41611.333333333336</v>
      </c>
      <c r="AJ3173" s="1">
        <v>41640.708333333336</v>
      </c>
      <c r="AK3173" s="1">
        <v>41611.333333333336</v>
      </c>
      <c r="AL3173" s="1">
        <v>41640.708333333336</v>
      </c>
      <c r="AM3173" s="1">
        <v>41627.333333333336</v>
      </c>
      <c r="AN3173" s="1">
        <v>41655.708333333336</v>
      </c>
      <c r="AP3173" t="s">
        <v>113</v>
      </c>
      <c r="AU3173" t="s">
        <v>7385</v>
      </c>
      <c r="AY3173" t="s">
        <v>106</v>
      </c>
      <c r="AZ3173">
        <v>0</v>
      </c>
      <c r="BA3173">
        <v>0</v>
      </c>
      <c r="BD3173" s="3">
        <v>41321.661805555559</v>
      </c>
      <c r="BE3173" s="3">
        <v>41321.663888888892</v>
      </c>
      <c r="BF3173" t="s">
        <v>115</v>
      </c>
      <c r="BG3173" t="s">
        <v>115</v>
      </c>
      <c r="BH3173">
        <v>8149</v>
      </c>
      <c r="BM3173">
        <v>43550</v>
      </c>
      <c r="BR3173" t="s">
        <v>116</v>
      </c>
      <c r="BS3173" t="s">
        <v>117</v>
      </c>
      <c r="BU3173">
        <v>1</v>
      </c>
      <c r="BV3173" t="s">
        <v>118</v>
      </c>
      <c r="BX3173" t="s">
        <v>119</v>
      </c>
      <c r="BY3173" t="s">
        <v>119</v>
      </c>
      <c r="BZ3173" t="s">
        <v>119</v>
      </c>
      <c r="CA3173">
        <v>1</v>
      </c>
      <c r="CC3173" t="s">
        <v>120</v>
      </c>
      <c r="CH3173">
        <v>540</v>
      </c>
      <c r="CI3173">
        <v>42990</v>
      </c>
      <c r="CJ3173" t="s">
        <v>106</v>
      </c>
      <c r="CK3173" t="s">
        <v>106</v>
      </c>
      <c r="CL3173">
        <v>20</v>
      </c>
      <c r="CM3173" t="s">
        <v>4678</v>
      </c>
      <c r="CO3173">
        <v>124910</v>
      </c>
      <c r="CQ3173">
        <v>0</v>
      </c>
      <c r="CR3173">
        <v>0</v>
      </c>
      <c r="CS3173">
        <v>0</v>
      </c>
      <c r="CY3173" t="s">
        <v>123</v>
      </c>
      <c r="CZ3173" t="s">
        <v>124</v>
      </c>
      <c r="DD3173" t="str" cm="1">
        <f t="array" ref="DD3173">TEXT(_xlfn.SEQUENCE(1, DATEDIF(AG3173, AH3173, "m") + 1, AG3173, 30), "YYYY-APMM")</f>
        <v>2013-AP12</v>
      </c>
      <c r="DN3173">
        <f t="shared" si="98"/>
        <v>552</v>
      </c>
      <c r="DO3173" t="str">
        <f t="shared" si="99"/>
        <v>LABOR- SUBCONTRACTOR</v>
      </c>
    </row>
    <row r="3174" spans="1:119" x14ac:dyDescent="0.35">
      <c r="A3174" t="s">
        <v>105</v>
      </c>
      <c r="B3174">
        <v>502459</v>
      </c>
      <c r="C3174">
        <v>6359</v>
      </c>
      <c r="D3174">
        <v>124914</v>
      </c>
      <c r="E3174">
        <v>13662</v>
      </c>
      <c r="F3174">
        <v>0</v>
      </c>
      <c r="G3174" t="s">
        <v>106</v>
      </c>
      <c r="H3174" t="s">
        <v>106</v>
      </c>
      <c r="I3174" t="s">
        <v>106</v>
      </c>
      <c r="J3174" t="s">
        <v>107</v>
      </c>
      <c r="K3174" t="s">
        <v>108</v>
      </c>
      <c r="L3174" t="s">
        <v>109</v>
      </c>
      <c r="M3174" t="s">
        <v>110</v>
      </c>
      <c r="N3174" t="s">
        <v>7386</v>
      </c>
      <c r="O3174" t="s">
        <v>4686</v>
      </c>
      <c r="P3174">
        <v>8177</v>
      </c>
      <c r="Q3174">
        <v>104</v>
      </c>
      <c r="R3174">
        <v>0</v>
      </c>
      <c r="S3174">
        <v>200</v>
      </c>
      <c r="T3174">
        <v>0</v>
      </c>
      <c r="U3174">
        <v>742</v>
      </c>
      <c r="V3174">
        <v>742</v>
      </c>
      <c r="W3174">
        <v>200</v>
      </c>
      <c r="X3174">
        <v>550</v>
      </c>
      <c r="Y3174">
        <v>0</v>
      </c>
      <c r="Z3174">
        <v>550</v>
      </c>
      <c r="AD3174" s="1">
        <v>41633.333333333336</v>
      </c>
      <c r="AE3174" s="1">
        <v>41661.708333333336</v>
      </c>
      <c r="AG3174" s="1">
        <v>41617.333333333336</v>
      </c>
      <c r="AH3174" s="1">
        <v>41646.708333333336</v>
      </c>
      <c r="AI3174" s="1">
        <v>41617.333333333336</v>
      </c>
      <c r="AJ3174" s="1">
        <v>41646.708333333336</v>
      </c>
      <c r="AK3174" s="1">
        <v>41617.333333333336</v>
      </c>
      <c r="AL3174" s="1">
        <v>41646.708333333336</v>
      </c>
      <c r="AM3174" s="1">
        <v>41633.333333333336</v>
      </c>
      <c r="AN3174" s="1">
        <v>41661.708333333336</v>
      </c>
      <c r="AP3174" t="s">
        <v>113</v>
      </c>
      <c r="AU3174" t="s">
        <v>7387</v>
      </c>
      <c r="AY3174" t="s">
        <v>106</v>
      </c>
      <c r="AZ3174">
        <v>0</v>
      </c>
      <c r="BA3174">
        <v>0</v>
      </c>
      <c r="BD3174" s="3">
        <v>41321.661805555559</v>
      </c>
      <c r="BE3174" s="3">
        <v>41321.663888888892</v>
      </c>
      <c r="BF3174" t="s">
        <v>115</v>
      </c>
      <c r="BG3174" t="s">
        <v>115</v>
      </c>
      <c r="BH3174">
        <v>8149</v>
      </c>
      <c r="BM3174">
        <v>43540</v>
      </c>
      <c r="BR3174" t="s">
        <v>1299</v>
      </c>
      <c r="BS3174" t="s">
        <v>1300</v>
      </c>
      <c r="BU3174">
        <v>1</v>
      </c>
      <c r="BV3174" t="s">
        <v>118</v>
      </c>
      <c r="BX3174" t="s">
        <v>119</v>
      </c>
      <c r="BY3174" t="s">
        <v>119</v>
      </c>
      <c r="BZ3174" t="s">
        <v>119</v>
      </c>
      <c r="CA3174">
        <v>1</v>
      </c>
      <c r="CC3174" t="s">
        <v>120</v>
      </c>
      <c r="CH3174">
        <v>540</v>
      </c>
      <c r="CI3174">
        <v>42990</v>
      </c>
      <c r="CJ3174" t="s">
        <v>106</v>
      </c>
      <c r="CK3174" t="s">
        <v>106</v>
      </c>
      <c r="CL3174">
        <v>20</v>
      </c>
      <c r="CM3174" t="s">
        <v>4678</v>
      </c>
      <c r="CO3174">
        <v>124910</v>
      </c>
      <c r="CQ3174">
        <v>0</v>
      </c>
      <c r="CR3174">
        <v>0</v>
      </c>
      <c r="CS3174">
        <v>0</v>
      </c>
      <c r="CY3174" t="s">
        <v>123</v>
      </c>
      <c r="CZ3174" t="s">
        <v>124</v>
      </c>
      <c r="DD3174" t="str" cm="1">
        <f t="array" ref="DD3174">TEXT(_xlfn.SEQUENCE(1, DATEDIF(AG3174, AH3174, "m") + 1, AG3174, 30), "YYYY-APMM")</f>
        <v>2013-AP12</v>
      </c>
      <c r="DN3174">
        <f t="shared" si="98"/>
        <v>742</v>
      </c>
      <c r="DO3174" t="str">
        <f t="shared" si="99"/>
        <v>LABOR - CIVIL</v>
      </c>
    </row>
    <row r="3175" spans="1:119" x14ac:dyDescent="0.35">
      <c r="A3175" t="s">
        <v>105</v>
      </c>
      <c r="B3175">
        <v>502460</v>
      </c>
      <c r="C3175">
        <v>6359</v>
      </c>
      <c r="D3175">
        <v>124914</v>
      </c>
      <c r="E3175">
        <v>13662</v>
      </c>
      <c r="F3175">
        <v>0</v>
      </c>
      <c r="G3175" t="s">
        <v>106</v>
      </c>
      <c r="H3175" t="s">
        <v>106</v>
      </c>
      <c r="I3175" t="s">
        <v>106</v>
      </c>
      <c r="J3175" t="s">
        <v>107</v>
      </c>
      <c r="K3175" t="s">
        <v>108</v>
      </c>
      <c r="L3175" t="s">
        <v>109</v>
      </c>
      <c r="M3175" t="s">
        <v>110</v>
      </c>
      <c r="N3175" t="s">
        <v>7388</v>
      </c>
      <c r="O3175" t="s">
        <v>4689</v>
      </c>
      <c r="P3175">
        <v>8177</v>
      </c>
      <c r="Q3175">
        <v>272</v>
      </c>
      <c r="R3175">
        <v>0</v>
      </c>
      <c r="S3175">
        <v>200</v>
      </c>
      <c r="T3175">
        <v>0</v>
      </c>
      <c r="U3175">
        <v>80</v>
      </c>
      <c r="V3175">
        <v>80</v>
      </c>
      <c r="W3175">
        <v>200</v>
      </c>
      <c r="X3175">
        <v>0</v>
      </c>
      <c r="Y3175">
        <v>0</v>
      </c>
      <c r="Z3175">
        <v>0</v>
      </c>
      <c r="AD3175" s="1">
        <v>41664.333333333336</v>
      </c>
      <c r="AE3175" s="1">
        <v>41693.708333333336</v>
      </c>
      <c r="AG3175" s="1">
        <v>41623.333333333336</v>
      </c>
      <c r="AH3175" s="1">
        <v>41652.708333333336</v>
      </c>
      <c r="AI3175" s="1">
        <v>41623.333333333336</v>
      </c>
      <c r="AJ3175" s="1">
        <v>41652.708333333336</v>
      </c>
      <c r="AK3175" s="1">
        <v>41623.333333333336</v>
      </c>
      <c r="AL3175" s="1">
        <v>41652.708333333336</v>
      </c>
      <c r="AM3175" s="1">
        <v>41664.333333333336</v>
      </c>
      <c r="AN3175" s="1">
        <v>41693.708333333336</v>
      </c>
      <c r="AP3175" t="s">
        <v>113</v>
      </c>
      <c r="AU3175" t="s">
        <v>7389</v>
      </c>
      <c r="AY3175" t="s">
        <v>106</v>
      </c>
      <c r="AZ3175">
        <v>0</v>
      </c>
      <c r="BA3175">
        <v>0</v>
      </c>
      <c r="BD3175" s="3">
        <v>41321.661805555559</v>
      </c>
      <c r="BE3175" s="3">
        <v>41321.663888888892</v>
      </c>
      <c r="BF3175" t="s">
        <v>115</v>
      </c>
      <c r="BG3175" t="s">
        <v>115</v>
      </c>
      <c r="BH3175">
        <v>8149</v>
      </c>
      <c r="BM3175">
        <v>43540</v>
      </c>
      <c r="BR3175" t="s">
        <v>1299</v>
      </c>
      <c r="BS3175" t="s">
        <v>1300</v>
      </c>
      <c r="BU3175">
        <v>1</v>
      </c>
      <c r="BV3175" t="s">
        <v>118</v>
      </c>
      <c r="BX3175" t="s">
        <v>119</v>
      </c>
      <c r="BY3175" t="s">
        <v>119</v>
      </c>
      <c r="BZ3175" t="s">
        <v>119</v>
      </c>
      <c r="CA3175">
        <v>1</v>
      </c>
      <c r="CC3175" t="s">
        <v>120</v>
      </c>
      <c r="CH3175">
        <v>540</v>
      </c>
      <c r="CI3175">
        <v>42990</v>
      </c>
      <c r="CJ3175" t="s">
        <v>106</v>
      </c>
      <c r="CK3175" t="s">
        <v>106</v>
      </c>
      <c r="CL3175">
        <v>20</v>
      </c>
      <c r="CM3175" t="s">
        <v>4678</v>
      </c>
      <c r="CO3175">
        <v>124910</v>
      </c>
      <c r="CQ3175">
        <v>0</v>
      </c>
      <c r="CR3175">
        <v>0</v>
      </c>
      <c r="CS3175">
        <v>0</v>
      </c>
      <c r="CY3175" t="s">
        <v>123</v>
      </c>
      <c r="CZ3175" t="s">
        <v>124</v>
      </c>
      <c r="DD3175" t="str" cm="1">
        <f t="array" ref="DD3175">TEXT(_xlfn.SEQUENCE(1, DATEDIF(AG3175, AH3175, "m") + 1, AG3175, 30), "YYYY-APMM")</f>
        <v>2013-AP12</v>
      </c>
      <c r="DN3175">
        <f t="shared" si="98"/>
        <v>80</v>
      </c>
      <c r="DO3175" t="str">
        <f t="shared" si="99"/>
        <v>LABOR - CIVIL</v>
      </c>
    </row>
    <row r="3176" spans="1:119" x14ac:dyDescent="0.35">
      <c r="A3176" t="s">
        <v>105</v>
      </c>
      <c r="B3176">
        <v>502461</v>
      </c>
      <c r="C3176">
        <v>6359</v>
      </c>
      <c r="D3176">
        <v>124914</v>
      </c>
      <c r="E3176">
        <v>13662</v>
      </c>
      <c r="F3176">
        <v>0</v>
      </c>
      <c r="G3176" t="s">
        <v>106</v>
      </c>
      <c r="H3176" t="s">
        <v>106</v>
      </c>
      <c r="I3176" t="s">
        <v>106</v>
      </c>
      <c r="J3176" t="s">
        <v>107</v>
      </c>
      <c r="K3176" t="s">
        <v>108</v>
      </c>
      <c r="L3176" t="s">
        <v>109</v>
      </c>
      <c r="M3176" t="s">
        <v>110</v>
      </c>
      <c r="N3176" t="s">
        <v>7390</v>
      </c>
      <c r="O3176" t="s">
        <v>4692</v>
      </c>
      <c r="P3176">
        <v>8178</v>
      </c>
      <c r="Q3176">
        <v>272</v>
      </c>
      <c r="R3176">
        <v>96</v>
      </c>
      <c r="S3176">
        <v>160</v>
      </c>
      <c r="T3176">
        <v>0</v>
      </c>
      <c r="U3176">
        <v>33.6</v>
      </c>
      <c r="V3176">
        <v>33.6</v>
      </c>
      <c r="W3176">
        <v>160</v>
      </c>
      <c r="X3176">
        <v>0</v>
      </c>
      <c r="Y3176">
        <v>0</v>
      </c>
      <c r="Z3176">
        <v>0</v>
      </c>
      <c r="AD3176" s="1">
        <v>41694.333333333336</v>
      </c>
      <c r="AE3176" s="1">
        <v>41716.708333333336</v>
      </c>
      <c r="AG3176" s="1">
        <v>41653.333333333336</v>
      </c>
      <c r="AH3176" s="1">
        <v>41675.708333333336</v>
      </c>
      <c r="AI3176" s="1">
        <v>41653.333333333336</v>
      </c>
      <c r="AJ3176" s="1">
        <v>41675.708333333336</v>
      </c>
      <c r="AK3176" s="1">
        <v>41653.333333333336</v>
      </c>
      <c r="AL3176" s="1">
        <v>41675.708333333336</v>
      </c>
      <c r="AM3176" s="1">
        <v>41694.333333333336</v>
      </c>
      <c r="AN3176" s="1">
        <v>41716.708333333336</v>
      </c>
      <c r="AP3176" t="s">
        <v>113</v>
      </c>
      <c r="AU3176" t="s">
        <v>7391</v>
      </c>
      <c r="AY3176" t="s">
        <v>106</v>
      </c>
      <c r="AZ3176">
        <v>0</v>
      </c>
      <c r="BA3176">
        <v>0</v>
      </c>
      <c r="BD3176" s="3">
        <v>41321.661805555559</v>
      </c>
      <c r="BE3176" s="3">
        <v>41321.690972222219</v>
      </c>
      <c r="BF3176" t="s">
        <v>115</v>
      </c>
      <c r="BG3176" t="s">
        <v>115</v>
      </c>
      <c r="BH3176">
        <v>8149</v>
      </c>
      <c r="BM3176">
        <v>43550</v>
      </c>
      <c r="BR3176" t="s">
        <v>116</v>
      </c>
      <c r="BS3176" t="s">
        <v>117</v>
      </c>
      <c r="BU3176">
        <v>1</v>
      </c>
      <c r="BV3176" t="s">
        <v>118</v>
      </c>
      <c r="BX3176" t="s">
        <v>119</v>
      </c>
      <c r="BY3176" t="s">
        <v>119</v>
      </c>
      <c r="BZ3176" t="s">
        <v>119</v>
      </c>
      <c r="CA3176">
        <v>1</v>
      </c>
      <c r="CC3176" t="s">
        <v>120</v>
      </c>
      <c r="CH3176">
        <v>540</v>
      </c>
      <c r="CI3176">
        <v>42990</v>
      </c>
      <c r="CJ3176" t="s">
        <v>106</v>
      </c>
      <c r="CK3176" t="s">
        <v>106</v>
      </c>
      <c r="CL3176">
        <v>20</v>
      </c>
      <c r="CM3176" t="s">
        <v>4678</v>
      </c>
      <c r="CO3176">
        <v>124910</v>
      </c>
      <c r="CQ3176">
        <v>0</v>
      </c>
      <c r="CR3176">
        <v>0</v>
      </c>
      <c r="CS3176">
        <v>0</v>
      </c>
      <c r="CY3176" t="s">
        <v>123</v>
      </c>
      <c r="CZ3176" t="s">
        <v>124</v>
      </c>
      <c r="DD3176" t="str" cm="1">
        <f t="array" ref="DD3176">TEXT(_xlfn.SEQUENCE(1, DATEDIF(AG3176, AH3176, "m") + 1, AG3176, 30), "YYYY-APMM")</f>
        <v>2014-AP01</v>
      </c>
      <c r="DN3176">
        <f t="shared" si="98"/>
        <v>33.6</v>
      </c>
      <c r="DO3176" t="str">
        <f t="shared" si="99"/>
        <v>LABOR- SUBCONTRACTOR</v>
      </c>
    </row>
    <row r="3177" spans="1:119" x14ac:dyDescent="0.35">
      <c r="A3177" t="s">
        <v>105</v>
      </c>
      <c r="B3177">
        <v>502462</v>
      </c>
      <c r="C3177">
        <v>6359</v>
      </c>
      <c r="D3177">
        <v>124915</v>
      </c>
      <c r="E3177">
        <v>13662</v>
      </c>
      <c r="F3177">
        <v>0</v>
      </c>
      <c r="G3177" t="s">
        <v>106</v>
      </c>
      <c r="H3177" t="s">
        <v>106</v>
      </c>
      <c r="I3177" t="s">
        <v>106</v>
      </c>
      <c r="J3177" t="s">
        <v>107</v>
      </c>
      <c r="K3177" t="s">
        <v>108</v>
      </c>
      <c r="L3177" t="s">
        <v>109</v>
      </c>
      <c r="M3177" t="s">
        <v>110</v>
      </c>
      <c r="N3177" t="s">
        <v>7392</v>
      </c>
      <c r="O3177" t="s">
        <v>4754</v>
      </c>
      <c r="P3177">
        <v>8178</v>
      </c>
      <c r="Q3177">
        <v>200</v>
      </c>
      <c r="R3177">
        <v>0</v>
      </c>
      <c r="S3177">
        <v>160</v>
      </c>
      <c r="T3177">
        <v>0</v>
      </c>
      <c r="U3177">
        <v>1872</v>
      </c>
      <c r="V3177">
        <v>1872</v>
      </c>
      <c r="W3177">
        <v>160</v>
      </c>
      <c r="X3177">
        <v>0</v>
      </c>
      <c r="Y3177">
        <v>0</v>
      </c>
      <c r="Z3177">
        <v>0</v>
      </c>
      <c r="AD3177" s="1">
        <v>41735.333333333336</v>
      </c>
      <c r="AE3177" s="1">
        <v>41757.708333333336</v>
      </c>
      <c r="AG3177" s="1">
        <v>41706.333333333336</v>
      </c>
      <c r="AH3177" s="1">
        <v>41728.708333333336</v>
      </c>
      <c r="AI3177" s="1">
        <v>41706.333333333336</v>
      </c>
      <c r="AJ3177" s="1">
        <v>41728.708333333336</v>
      </c>
      <c r="AK3177" s="1">
        <v>41706.333333333336</v>
      </c>
      <c r="AL3177" s="1">
        <v>41728.708333333336</v>
      </c>
      <c r="AM3177" s="1">
        <v>41735.333333333336</v>
      </c>
      <c r="AN3177" s="1">
        <v>41757.708333333336</v>
      </c>
      <c r="AP3177" t="s">
        <v>113</v>
      </c>
      <c r="AU3177" t="s">
        <v>7393</v>
      </c>
      <c r="AY3177" t="s">
        <v>106</v>
      </c>
      <c r="AZ3177">
        <v>0</v>
      </c>
      <c r="BA3177">
        <v>0</v>
      </c>
      <c r="BD3177" s="3">
        <v>41321.661805555559</v>
      </c>
      <c r="BE3177" s="3">
        <v>41321.690972222219</v>
      </c>
      <c r="BF3177" t="s">
        <v>115</v>
      </c>
      <c r="BG3177" t="s">
        <v>115</v>
      </c>
      <c r="BH3177">
        <v>8149</v>
      </c>
      <c r="BM3177">
        <v>43550</v>
      </c>
      <c r="BR3177" t="s">
        <v>116</v>
      </c>
      <c r="BS3177" t="s">
        <v>117</v>
      </c>
      <c r="BU3177">
        <v>1</v>
      </c>
      <c r="BV3177" t="s">
        <v>118</v>
      </c>
      <c r="BX3177" t="s">
        <v>119</v>
      </c>
      <c r="BY3177" t="s">
        <v>119</v>
      </c>
      <c r="BZ3177" t="s">
        <v>119</v>
      </c>
      <c r="CA3177">
        <v>1</v>
      </c>
      <c r="CC3177" t="s">
        <v>120</v>
      </c>
      <c r="CH3177">
        <v>540</v>
      </c>
      <c r="CI3177">
        <v>43080</v>
      </c>
      <c r="CJ3177" t="s">
        <v>106</v>
      </c>
      <c r="CK3177" t="s">
        <v>106</v>
      </c>
      <c r="CL3177">
        <v>65</v>
      </c>
      <c r="CM3177" t="s">
        <v>3235</v>
      </c>
      <c r="CO3177">
        <v>124910</v>
      </c>
      <c r="CQ3177">
        <v>0</v>
      </c>
      <c r="CR3177">
        <v>0</v>
      </c>
      <c r="CS3177">
        <v>0</v>
      </c>
      <c r="CY3177" t="s">
        <v>123</v>
      </c>
      <c r="CZ3177" t="s">
        <v>124</v>
      </c>
      <c r="DD3177" t="str" cm="1">
        <f t="array" ref="DD3177">TEXT(_xlfn.SEQUENCE(1, DATEDIF(AG3177, AH3177, "m") + 1, AG3177, 30), "YYYY-APMM")</f>
        <v>2014-AP03</v>
      </c>
      <c r="DN3177">
        <f t="shared" si="98"/>
        <v>1872</v>
      </c>
      <c r="DO3177" t="str">
        <f t="shared" si="99"/>
        <v>LABOR- SUBCONTRACTOR</v>
      </c>
    </row>
    <row r="3178" spans="1:119" x14ac:dyDescent="0.35">
      <c r="A3178" t="s">
        <v>105</v>
      </c>
      <c r="B3178">
        <v>502463</v>
      </c>
      <c r="C3178">
        <v>6359</v>
      </c>
      <c r="D3178">
        <v>124915</v>
      </c>
      <c r="E3178">
        <v>13662</v>
      </c>
      <c r="F3178">
        <v>0</v>
      </c>
      <c r="G3178" t="s">
        <v>106</v>
      </c>
      <c r="H3178" t="s">
        <v>106</v>
      </c>
      <c r="I3178" t="s">
        <v>106</v>
      </c>
      <c r="J3178" t="s">
        <v>107</v>
      </c>
      <c r="K3178" t="s">
        <v>108</v>
      </c>
      <c r="L3178" t="s">
        <v>109</v>
      </c>
      <c r="M3178" t="s">
        <v>110</v>
      </c>
      <c r="N3178" t="s">
        <v>7394</v>
      </c>
      <c r="O3178" t="s">
        <v>4757</v>
      </c>
      <c r="P3178">
        <v>8174</v>
      </c>
      <c r="Q3178">
        <v>200</v>
      </c>
      <c r="R3178">
        <v>0</v>
      </c>
      <c r="S3178">
        <v>200</v>
      </c>
      <c r="T3178">
        <v>0</v>
      </c>
      <c r="U3178">
        <v>1210</v>
      </c>
      <c r="V3178">
        <v>1210</v>
      </c>
      <c r="W3178">
        <v>200</v>
      </c>
      <c r="X3178">
        <v>0</v>
      </c>
      <c r="Y3178">
        <v>0</v>
      </c>
      <c r="Z3178">
        <v>0</v>
      </c>
      <c r="AD3178" s="1">
        <v>41746.333333333336</v>
      </c>
      <c r="AE3178" s="1">
        <v>41774.708333333336</v>
      </c>
      <c r="AG3178" s="1">
        <v>41717.333333333336</v>
      </c>
      <c r="AH3178" s="1">
        <v>41745.708333333336</v>
      </c>
      <c r="AI3178" s="1">
        <v>41717.333333333336</v>
      </c>
      <c r="AJ3178" s="1">
        <v>41745.708333333336</v>
      </c>
      <c r="AK3178" s="1">
        <v>41717.333333333336</v>
      </c>
      <c r="AL3178" s="1">
        <v>41745.708333333336</v>
      </c>
      <c r="AM3178" s="1">
        <v>41746.333333333336</v>
      </c>
      <c r="AN3178" s="1">
        <v>41774.708333333336</v>
      </c>
      <c r="AP3178" t="s">
        <v>113</v>
      </c>
      <c r="AU3178" t="s">
        <v>7395</v>
      </c>
      <c r="AY3178" t="s">
        <v>106</v>
      </c>
      <c r="AZ3178">
        <v>0</v>
      </c>
      <c r="BA3178">
        <v>0</v>
      </c>
      <c r="BD3178" s="3">
        <v>41321.661805555559</v>
      </c>
      <c r="BE3178" s="3">
        <v>41321.690972222219</v>
      </c>
      <c r="BF3178" t="s">
        <v>115</v>
      </c>
      <c r="BG3178" t="s">
        <v>115</v>
      </c>
      <c r="BH3178">
        <v>8149</v>
      </c>
      <c r="BM3178">
        <v>43510</v>
      </c>
      <c r="BR3178" t="s">
        <v>3242</v>
      </c>
      <c r="BS3178" t="s">
        <v>3243</v>
      </c>
      <c r="BU3178">
        <v>1</v>
      </c>
      <c r="BV3178" t="s">
        <v>118</v>
      </c>
      <c r="BX3178" t="s">
        <v>119</v>
      </c>
      <c r="BY3178" t="s">
        <v>119</v>
      </c>
      <c r="BZ3178" t="s">
        <v>119</v>
      </c>
      <c r="CA3178">
        <v>1</v>
      </c>
      <c r="CC3178" t="s">
        <v>120</v>
      </c>
      <c r="CH3178">
        <v>540</v>
      </c>
      <c r="CI3178">
        <v>43080</v>
      </c>
      <c r="CJ3178" t="s">
        <v>106</v>
      </c>
      <c r="CK3178" t="s">
        <v>106</v>
      </c>
      <c r="CL3178">
        <v>65</v>
      </c>
      <c r="CM3178" t="s">
        <v>3235</v>
      </c>
      <c r="CO3178">
        <v>124910</v>
      </c>
      <c r="CQ3178">
        <v>0</v>
      </c>
      <c r="CR3178">
        <v>0</v>
      </c>
      <c r="CS3178">
        <v>0</v>
      </c>
      <c r="CY3178" t="s">
        <v>123</v>
      </c>
      <c r="CZ3178" t="s">
        <v>124</v>
      </c>
      <c r="DD3178" t="str" cm="1">
        <f t="array" ref="DD3178">TEXT(_xlfn.SEQUENCE(1, DATEDIF(AG3178, AH3178, "m") + 1, AG3178, 30), "YYYY-APMM")</f>
        <v>2014-AP03</v>
      </c>
      <c r="DN3178">
        <f t="shared" si="98"/>
        <v>1210</v>
      </c>
      <c r="DO3178" t="str">
        <f t="shared" si="99"/>
        <v>INTERLOCK MASON SK</v>
      </c>
    </row>
    <row r="3179" spans="1:119" x14ac:dyDescent="0.35">
      <c r="A3179" t="s">
        <v>105</v>
      </c>
      <c r="B3179">
        <v>502464</v>
      </c>
      <c r="C3179">
        <v>6359</v>
      </c>
      <c r="D3179">
        <v>124915</v>
      </c>
      <c r="E3179">
        <v>13662</v>
      </c>
      <c r="F3179">
        <v>0</v>
      </c>
      <c r="G3179" t="s">
        <v>106</v>
      </c>
      <c r="H3179" t="s">
        <v>106</v>
      </c>
      <c r="I3179" t="s">
        <v>106</v>
      </c>
      <c r="J3179" t="s">
        <v>107</v>
      </c>
      <c r="K3179" t="s">
        <v>108</v>
      </c>
      <c r="L3179" t="s">
        <v>109</v>
      </c>
      <c r="M3179" t="s">
        <v>110</v>
      </c>
      <c r="N3179" t="s">
        <v>7396</v>
      </c>
      <c r="O3179" t="s">
        <v>4760</v>
      </c>
      <c r="P3179">
        <v>8165</v>
      </c>
      <c r="Q3179">
        <v>200</v>
      </c>
      <c r="R3179">
        <v>0</v>
      </c>
      <c r="S3179">
        <v>200</v>
      </c>
      <c r="T3179">
        <v>0</v>
      </c>
      <c r="U3179">
        <v>294</v>
      </c>
      <c r="V3179">
        <v>294</v>
      </c>
      <c r="W3179">
        <v>200</v>
      </c>
      <c r="X3179">
        <v>0</v>
      </c>
      <c r="Y3179">
        <v>0</v>
      </c>
      <c r="Z3179">
        <v>0</v>
      </c>
      <c r="AD3179" s="1">
        <v>41758.333333333336</v>
      </c>
      <c r="AE3179" s="1">
        <v>41786.708333333336</v>
      </c>
      <c r="AG3179" s="1">
        <v>41729.333333333336</v>
      </c>
      <c r="AH3179" s="1">
        <v>41757.708333333336</v>
      </c>
      <c r="AI3179" s="1">
        <v>41729.333333333336</v>
      </c>
      <c r="AJ3179" s="1">
        <v>41757.708333333336</v>
      </c>
      <c r="AK3179" s="1">
        <v>41729.333333333336</v>
      </c>
      <c r="AL3179" s="1">
        <v>41757.708333333336</v>
      </c>
      <c r="AM3179" s="1">
        <v>41758.333333333336</v>
      </c>
      <c r="AN3179" s="1">
        <v>41786.708333333336</v>
      </c>
      <c r="AP3179" t="s">
        <v>113</v>
      </c>
      <c r="AU3179" t="s">
        <v>7397</v>
      </c>
      <c r="AY3179" t="s">
        <v>106</v>
      </c>
      <c r="AZ3179">
        <v>0</v>
      </c>
      <c r="BA3179">
        <v>0</v>
      </c>
      <c r="BD3179" s="3">
        <v>41321.661805555559</v>
      </c>
      <c r="BE3179" s="3">
        <v>41321.690972222219</v>
      </c>
      <c r="BF3179" t="s">
        <v>115</v>
      </c>
      <c r="BG3179" t="s">
        <v>115</v>
      </c>
      <c r="BH3179">
        <v>8149</v>
      </c>
      <c r="BM3179">
        <v>43420</v>
      </c>
      <c r="BR3179" t="s">
        <v>3122</v>
      </c>
      <c r="BS3179" t="s">
        <v>3123</v>
      </c>
      <c r="BU3179">
        <v>1</v>
      </c>
      <c r="BV3179" t="s">
        <v>118</v>
      </c>
      <c r="BX3179" t="s">
        <v>119</v>
      </c>
      <c r="BY3179" t="s">
        <v>119</v>
      </c>
      <c r="BZ3179" t="s">
        <v>119</v>
      </c>
      <c r="CA3179">
        <v>1</v>
      </c>
      <c r="CC3179" t="s">
        <v>120</v>
      </c>
      <c r="CH3179">
        <v>540</v>
      </c>
      <c r="CI3179">
        <v>43080</v>
      </c>
      <c r="CJ3179" t="s">
        <v>106</v>
      </c>
      <c r="CK3179" t="s">
        <v>106</v>
      </c>
      <c r="CL3179">
        <v>65</v>
      </c>
      <c r="CM3179" t="s">
        <v>3235</v>
      </c>
      <c r="CO3179">
        <v>124910</v>
      </c>
      <c r="CQ3179">
        <v>0</v>
      </c>
      <c r="CR3179">
        <v>0</v>
      </c>
      <c r="CS3179">
        <v>0</v>
      </c>
      <c r="CY3179" t="s">
        <v>123</v>
      </c>
      <c r="CZ3179" t="s">
        <v>124</v>
      </c>
      <c r="DD3179" t="str" cm="1">
        <f t="array" ref="DD3179">TEXT(_xlfn.SEQUENCE(1, DATEDIF(AG3179, AH3179, "m") + 1, AG3179, 30), "YYYY-APMM")</f>
        <v>2014-AP03</v>
      </c>
      <c r="DN3179">
        <f t="shared" si="98"/>
        <v>294</v>
      </c>
      <c r="DO3179" t="str">
        <f t="shared" si="99"/>
        <v>STEEL FIXERS SK</v>
      </c>
    </row>
    <row r="3180" spans="1:119" x14ac:dyDescent="0.35">
      <c r="A3180" t="s">
        <v>105</v>
      </c>
      <c r="B3180">
        <v>502465</v>
      </c>
      <c r="C3180">
        <v>6359</v>
      </c>
      <c r="D3180">
        <v>124915</v>
      </c>
      <c r="E3180">
        <v>13662</v>
      </c>
      <c r="F3180">
        <v>0</v>
      </c>
      <c r="G3180" t="s">
        <v>106</v>
      </c>
      <c r="H3180" t="s">
        <v>106</v>
      </c>
      <c r="I3180" t="s">
        <v>106</v>
      </c>
      <c r="J3180" t="s">
        <v>107</v>
      </c>
      <c r="K3180" t="s">
        <v>108</v>
      </c>
      <c r="L3180" t="s">
        <v>109</v>
      </c>
      <c r="M3180" t="s">
        <v>110</v>
      </c>
      <c r="N3180" t="s">
        <v>7398</v>
      </c>
      <c r="O3180" t="s">
        <v>4766</v>
      </c>
      <c r="P3180">
        <v>8167</v>
      </c>
      <c r="Q3180">
        <v>440</v>
      </c>
      <c r="R3180">
        <v>256</v>
      </c>
      <c r="S3180">
        <v>80</v>
      </c>
      <c r="T3180">
        <v>0</v>
      </c>
      <c r="U3180">
        <v>14</v>
      </c>
      <c r="V3180">
        <v>14</v>
      </c>
      <c r="W3180">
        <v>80</v>
      </c>
      <c r="X3180">
        <v>0</v>
      </c>
      <c r="Y3180">
        <v>0</v>
      </c>
      <c r="Z3180">
        <v>0</v>
      </c>
      <c r="AD3180" s="1">
        <v>41840.333333333336</v>
      </c>
      <c r="AE3180" s="1">
        <v>41850.708333333336</v>
      </c>
      <c r="AG3180" s="1">
        <v>41776.333333333336</v>
      </c>
      <c r="AH3180" s="1">
        <v>41786.708333333336</v>
      </c>
      <c r="AI3180" s="1">
        <v>41776.333333333336</v>
      </c>
      <c r="AJ3180" s="1">
        <v>41786.708333333336</v>
      </c>
      <c r="AK3180" s="1">
        <v>41776.333333333336</v>
      </c>
      <c r="AL3180" s="1">
        <v>41786.708333333336</v>
      </c>
      <c r="AM3180" s="1">
        <v>41840.333333333336</v>
      </c>
      <c r="AN3180" s="1">
        <v>41850.708333333336</v>
      </c>
      <c r="AP3180" t="s">
        <v>113</v>
      </c>
      <c r="AU3180" t="s">
        <v>7399</v>
      </c>
      <c r="AY3180" t="s">
        <v>106</v>
      </c>
      <c r="AZ3180">
        <v>0</v>
      </c>
      <c r="BA3180">
        <v>0</v>
      </c>
      <c r="BD3180" s="3">
        <v>41321.661805555559</v>
      </c>
      <c r="BE3180" s="3">
        <v>41321.690972222219</v>
      </c>
      <c r="BF3180" t="s">
        <v>115</v>
      </c>
      <c r="BG3180" t="s">
        <v>115</v>
      </c>
      <c r="BH3180">
        <v>8149</v>
      </c>
      <c r="BM3180">
        <v>43440</v>
      </c>
      <c r="BR3180" t="s">
        <v>3145</v>
      </c>
      <c r="BS3180" t="s">
        <v>3146</v>
      </c>
      <c r="BU3180">
        <v>1</v>
      </c>
      <c r="BV3180" t="s">
        <v>118</v>
      </c>
      <c r="BX3180" t="s">
        <v>119</v>
      </c>
      <c r="BY3180" t="s">
        <v>119</v>
      </c>
      <c r="BZ3180" t="s">
        <v>119</v>
      </c>
      <c r="CA3180">
        <v>1</v>
      </c>
      <c r="CC3180" t="s">
        <v>120</v>
      </c>
      <c r="CH3180">
        <v>540</v>
      </c>
      <c r="CI3180">
        <v>43080</v>
      </c>
      <c r="CJ3180" t="s">
        <v>106</v>
      </c>
      <c r="CK3180" t="s">
        <v>106</v>
      </c>
      <c r="CL3180">
        <v>65</v>
      </c>
      <c r="CM3180" t="s">
        <v>3235</v>
      </c>
      <c r="CO3180">
        <v>124910</v>
      </c>
      <c r="CQ3180">
        <v>0</v>
      </c>
      <c r="CR3180">
        <v>0</v>
      </c>
      <c r="CS3180">
        <v>0</v>
      </c>
      <c r="CY3180" t="s">
        <v>123</v>
      </c>
      <c r="CZ3180" t="s">
        <v>124</v>
      </c>
      <c r="DD3180" t="str" cm="1">
        <f t="array" ref="DD3180">TEXT(_xlfn.SEQUENCE(1, DATEDIF(AG3180, AH3180, "m") + 1, AG3180, 30), "YYYY-APMM")</f>
        <v>2014-AP05</v>
      </c>
      <c r="DN3180">
        <f t="shared" si="98"/>
        <v>14</v>
      </c>
      <c r="DO3180" t="str">
        <f t="shared" si="99"/>
        <v>CONCRETE MASON SK</v>
      </c>
    </row>
    <row r="3181" spans="1:119" x14ac:dyDescent="0.35">
      <c r="A3181" t="s">
        <v>105</v>
      </c>
      <c r="B3181">
        <v>502466</v>
      </c>
      <c r="C3181">
        <v>6359</v>
      </c>
      <c r="D3181">
        <v>124915</v>
      </c>
      <c r="E3181">
        <v>13662</v>
      </c>
      <c r="F3181">
        <v>0</v>
      </c>
      <c r="G3181" t="s">
        <v>106</v>
      </c>
      <c r="H3181" t="s">
        <v>106</v>
      </c>
      <c r="I3181" t="s">
        <v>106</v>
      </c>
      <c r="J3181" t="s">
        <v>107</v>
      </c>
      <c r="K3181" t="s">
        <v>108</v>
      </c>
      <c r="L3181" t="s">
        <v>109</v>
      </c>
      <c r="M3181" t="s">
        <v>110</v>
      </c>
      <c r="N3181" t="s">
        <v>7400</v>
      </c>
      <c r="O3181" t="s">
        <v>4763</v>
      </c>
      <c r="P3181">
        <v>8170</v>
      </c>
      <c r="Q3181">
        <v>200</v>
      </c>
      <c r="R3181">
        <v>0</v>
      </c>
      <c r="S3181">
        <v>200</v>
      </c>
      <c r="T3181">
        <v>0</v>
      </c>
      <c r="U3181">
        <v>50</v>
      </c>
      <c r="V3181">
        <v>50</v>
      </c>
      <c r="W3181">
        <v>200</v>
      </c>
      <c r="X3181">
        <v>0</v>
      </c>
      <c r="Y3181">
        <v>0</v>
      </c>
      <c r="Z3181">
        <v>0</v>
      </c>
      <c r="AD3181" s="1">
        <v>41758.333333333336</v>
      </c>
      <c r="AE3181" s="1">
        <v>41786.708333333336</v>
      </c>
      <c r="AG3181" s="1">
        <v>41729.333333333336</v>
      </c>
      <c r="AH3181" s="1">
        <v>41757.708333333336</v>
      </c>
      <c r="AI3181" s="1">
        <v>41729.333333333336</v>
      </c>
      <c r="AJ3181" s="1">
        <v>41757.708333333336</v>
      </c>
      <c r="AK3181" s="1">
        <v>41729.333333333336</v>
      </c>
      <c r="AL3181" s="1">
        <v>41757.708333333336</v>
      </c>
      <c r="AM3181" s="1">
        <v>41758.333333333336</v>
      </c>
      <c r="AN3181" s="1">
        <v>41786.708333333336</v>
      </c>
      <c r="AP3181" t="s">
        <v>113</v>
      </c>
      <c r="AU3181" t="s">
        <v>7401</v>
      </c>
      <c r="AY3181" t="s">
        <v>106</v>
      </c>
      <c r="AZ3181">
        <v>0</v>
      </c>
      <c r="BA3181">
        <v>0</v>
      </c>
      <c r="BD3181" s="3">
        <v>41321.661805555559</v>
      </c>
      <c r="BE3181" s="3">
        <v>41321.690972222219</v>
      </c>
      <c r="BF3181" t="s">
        <v>115</v>
      </c>
      <c r="BG3181" t="s">
        <v>115</v>
      </c>
      <c r="BH3181">
        <v>8149</v>
      </c>
      <c r="BM3181">
        <v>43470</v>
      </c>
      <c r="BR3181" t="s">
        <v>2854</v>
      </c>
      <c r="BS3181" t="s">
        <v>2855</v>
      </c>
      <c r="BU3181">
        <v>1</v>
      </c>
      <c r="BV3181" t="s">
        <v>118</v>
      </c>
      <c r="BX3181" t="s">
        <v>119</v>
      </c>
      <c r="BY3181" t="s">
        <v>119</v>
      </c>
      <c r="BZ3181" t="s">
        <v>119</v>
      </c>
      <c r="CA3181">
        <v>1</v>
      </c>
      <c r="CC3181" t="s">
        <v>120</v>
      </c>
      <c r="CH3181">
        <v>540</v>
      </c>
      <c r="CI3181">
        <v>43080</v>
      </c>
      <c r="CJ3181" t="s">
        <v>106</v>
      </c>
      <c r="CK3181" t="s">
        <v>106</v>
      </c>
      <c r="CL3181">
        <v>65</v>
      </c>
      <c r="CM3181" t="s">
        <v>3235</v>
      </c>
      <c r="CO3181">
        <v>124910</v>
      </c>
      <c r="CQ3181">
        <v>0</v>
      </c>
      <c r="CR3181">
        <v>0</v>
      </c>
      <c r="CS3181">
        <v>0</v>
      </c>
      <c r="CY3181" t="s">
        <v>123</v>
      </c>
      <c r="CZ3181" t="s">
        <v>124</v>
      </c>
      <c r="DD3181" t="str" cm="1">
        <f t="array" ref="DD3181">TEXT(_xlfn.SEQUENCE(1, DATEDIF(AG3181, AH3181, "m") + 1, AG3181, 30), "YYYY-APMM")</f>
        <v>2014-AP03</v>
      </c>
      <c r="DN3181">
        <f t="shared" si="98"/>
        <v>50</v>
      </c>
      <c r="DO3181" t="str">
        <f t="shared" si="99"/>
        <v>TILE MASON SK</v>
      </c>
    </row>
    <row r="3182" spans="1:119" x14ac:dyDescent="0.35">
      <c r="A3182" t="s">
        <v>105</v>
      </c>
      <c r="B3182">
        <v>502467</v>
      </c>
      <c r="C3182">
        <v>6359</v>
      </c>
      <c r="D3182">
        <v>124916</v>
      </c>
      <c r="E3182">
        <v>13662</v>
      </c>
      <c r="F3182">
        <v>0</v>
      </c>
      <c r="G3182" t="s">
        <v>106</v>
      </c>
      <c r="H3182" t="s">
        <v>106</v>
      </c>
      <c r="I3182" t="s">
        <v>106</v>
      </c>
      <c r="J3182" t="s">
        <v>107</v>
      </c>
      <c r="K3182" t="s">
        <v>108</v>
      </c>
      <c r="L3182" t="s">
        <v>109</v>
      </c>
      <c r="M3182" t="s">
        <v>110</v>
      </c>
      <c r="N3182" t="s">
        <v>7402</v>
      </c>
      <c r="O3182" t="s">
        <v>4663</v>
      </c>
      <c r="P3182">
        <v>8177</v>
      </c>
      <c r="Q3182">
        <v>80</v>
      </c>
      <c r="R3182">
        <v>0</v>
      </c>
      <c r="S3182">
        <v>160</v>
      </c>
      <c r="T3182">
        <v>0</v>
      </c>
      <c r="U3182">
        <v>386</v>
      </c>
      <c r="V3182">
        <v>386</v>
      </c>
      <c r="W3182">
        <v>160</v>
      </c>
      <c r="X3182">
        <v>200</v>
      </c>
      <c r="Y3182">
        <v>0</v>
      </c>
      <c r="Z3182">
        <v>200</v>
      </c>
      <c r="AD3182" s="1">
        <v>41694.333333333336</v>
      </c>
      <c r="AE3182" s="1">
        <v>41716.708333333336</v>
      </c>
      <c r="AG3182" s="1">
        <v>41682.333333333336</v>
      </c>
      <c r="AH3182" s="1">
        <v>41704.708333333336</v>
      </c>
      <c r="AI3182" s="1">
        <v>41682.333333333336</v>
      </c>
      <c r="AJ3182" s="1">
        <v>41704.708333333336</v>
      </c>
      <c r="AK3182" s="1">
        <v>41682.333333333336</v>
      </c>
      <c r="AL3182" s="1">
        <v>41704.708333333336</v>
      </c>
      <c r="AM3182" s="1">
        <v>41694.333333333336</v>
      </c>
      <c r="AN3182" s="1">
        <v>41716.708333333336</v>
      </c>
      <c r="AP3182" t="s">
        <v>113</v>
      </c>
      <c r="AU3182" t="s">
        <v>7403</v>
      </c>
      <c r="AY3182" t="s">
        <v>106</v>
      </c>
      <c r="AZ3182">
        <v>0</v>
      </c>
      <c r="BA3182">
        <v>0</v>
      </c>
      <c r="BD3182" s="3">
        <v>41321.661805555559</v>
      </c>
      <c r="BE3182" s="3">
        <v>41321.690972222219</v>
      </c>
      <c r="BF3182" t="s">
        <v>115</v>
      </c>
      <c r="BG3182" t="s">
        <v>115</v>
      </c>
      <c r="BH3182">
        <v>8149</v>
      </c>
      <c r="BM3182">
        <v>43540</v>
      </c>
      <c r="BR3182" t="s">
        <v>1299</v>
      </c>
      <c r="BS3182" t="s">
        <v>1300</v>
      </c>
      <c r="BU3182">
        <v>1</v>
      </c>
      <c r="BV3182" t="s">
        <v>118</v>
      </c>
      <c r="BX3182" t="s">
        <v>119</v>
      </c>
      <c r="BY3182" t="s">
        <v>119</v>
      </c>
      <c r="BZ3182" t="s">
        <v>119</v>
      </c>
      <c r="CA3182">
        <v>1</v>
      </c>
      <c r="CC3182" t="s">
        <v>120</v>
      </c>
      <c r="CH3182">
        <v>540</v>
      </c>
      <c r="CI3182">
        <v>43040</v>
      </c>
      <c r="CJ3182" t="s">
        <v>106</v>
      </c>
      <c r="CK3182" t="s">
        <v>106</v>
      </c>
      <c r="CL3182">
        <v>45</v>
      </c>
      <c r="CM3182" t="s">
        <v>4665</v>
      </c>
      <c r="CO3182">
        <v>124910</v>
      </c>
      <c r="CQ3182">
        <v>0</v>
      </c>
      <c r="CR3182">
        <v>0</v>
      </c>
      <c r="CS3182">
        <v>0</v>
      </c>
      <c r="CY3182" t="s">
        <v>123</v>
      </c>
      <c r="CZ3182" t="s">
        <v>124</v>
      </c>
      <c r="DD3182" t="str" cm="1">
        <f t="array" ref="DD3182">TEXT(_xlfn.SEQUENCE(1, DATEDIF(AG3182, AH3182, "m") + 1, AG3182, 30), "YYYY-APMM")</f>
        <v>2014-AP02</v>
      </c>
      <c r="DN3182">
        <f t="shared" si="98"/>
        <v>386</v>
      </c>
      <c r="DO3182" t="str">
        <f t="shared" si="99"/>
        <v>LABOR - CIVIL</v>
      </c>
    </row>
    <row r="3183" spans="1:119" x14ac:dyDescent="0.35">
      <c r="A3183" t="s">
        <v>105</v>
      </c>
      <c r="B3183">
        <v>502468</v>
      </c>
      <c r="C3183">
        <v>6359</v>
      </c>
      <c r="D3183">
        <v>124916</v>
      </c>
      <c r="E3183">
        <v>13662</v>
      </c>
      <c r="F3183">
        <v>0</v>
      </c>
      <c r="G3183" t="s">
        <v>106</v>
      </c>
      <c r="H3183" t="s">
        <v>106</v>
      </c>
      <c r="I3183" t="s">
        <v>106</v>
      </c>
      <c r="J3183" t="s">
        <v>107</v>
      </c>
      <c r="K3183" t="s">
        <v>108</v>
      </c>
      <c r="L3183" t="s">
        <v>109</v>
      </c>
      <c r="M3183" t="s">
        <v>110</v>
      </c>
      <c r="N3183" t="s">
        <v>7404</v>
      </c>
      <c r="O3183" t="s">
        <v>4667</v>
      </c>
      <c r="P3183">
        <v>8178</v>
      </c>
      <c r="Q3183">
        <v>80</v>
      </c>
      <c r="R3183">
        <v>0</v>
      </c>
      <c r="S3183">
        <v>160</v>
      </c>
      <c r="T3183">
        <v>0</v>
      </c>
      <c r="U3183">
        <v>653.20000000000005</v>
      </c>
      <c r="V3183">
        <v>653.20000000000005</v>
      </c>
      <c r="W3183">
        <v>160</v>
      </c>
      <c r="X3183">
        <v>0</v>
      </c>
      <c r="Y3183">
        <v>0</v>
      </c>
      <c r="Z3183">
        <v>0</v>
      </c>
      <c r="AD3183" s="1">
        <v>41700.333333333336</v>
      </c>
      <c r="AE3183" s="1">
        <v>41722.708333333336</v>
      </c>
      <c r="AG3183" s="1">
        <v>41688.333333333336</v>
      </c>
      <c r="AH3183" s="1">
        <v>41710.708333333336</v>
      </c>
      <c r="AI3183" s="1">
        <v>41688.333333333336</v>
      </c>
      <c r="AJ3183" s="1">
        <v>41710.708333333336</v>
      </c>
      <c r="AK3183" s="1">
        <v>41688.333333333336</v>
      </c>
      <c r="AL3183" s="1">
        <v>41710.708333333336</v>
      </c>
      <c r="AM3183" s="1">
        <v>41700.333333333336</v>
      </c>
      <c r="AN3183" s="1">
        <v>41722.708333333336</v>
      </c>
      <c r="AP3183" t="s">
        <v>113</v>
      </c>
      <c r="AU3183" t="e">
        <f>+LbcENTJSouU+MuKL7ieiA</f>
        <v>#NAME?</v>
      </c>
      <c r="AY3183" t="s">
        <v>106</v>
      </c>
      <c r="AZ3183">
        <v>0</v>
      </c>
      <c r="BA3183">
        <v>0</v>
      </c>
      <c r="BD3183" s="3">
        <v>41321.661805555559</v>
      </c>
      <c r="BE3183" s="3">
        <v>41321.690972222219</v>
      </c>
      <c r="BF3183" t="s">
        <v>115</v>
      </c>
      <c r="BG3183" t="s">
        <v>115</v>
      </c>
      <c r="BH3183">
        <v>8149</v>
      </c>
      <c r="BM3183">
        <v>43550</v>
      </c>
      <c r="BR3183" t="s">
        <v>116</v>
      </c>
      <c r="BS3183" t="s">
        <v>117</v>
      </c>
      <c r="BU3183">
        <v>1</v>
      </c>
      <c r="BV3183" t="s">
        <v>118</v>
      </c>
      <c r="BX3183" t="s">
        <v>119</v>
      </c>
      <c r="BY3183" t="s">
        <v>119</v>
      </c>
      <c r="BZ3183" t="s">
        <v>119</v>
      </c>
      <c r="CA3183">
        <v>1</v>
      </c>
      <c r="CC3183" t="s">
        <v>120</v>
      </c>
      <c r="CH3183">
        <v>540</v>
      </c>
      <c r="CI3183">
        <v>43040</v>
      </c>
      <c r="CJ3183" t="s">
        <v>106</v>
      </c>
      <c r="CK3183" t="s">
        <v>106</v>
      </c>
      <c r="CL3183">
        <v>45</v>
      </c>
      <c r="CM3183" t="s">
        <v>4665</v>
      </c>
      <c r="CO3183">
        <v>124910</v>
      </c>
      <c r="CQ3183">
        <v>0</v>
      </c>
      <c r="CR3183">
        <v>0</v>
      </c>
      <c r="CS3183">
        <v>0</v>
      </c>
      <c r="CY3183" t="s">
        <v>123</v>
      </c>
      <c r="CZ3183" t="s">
        <v>124</v>
      </c>
      <c r="DD3183" t="str" cm="1">
        <f t="array" ref="DD3183">TEXT(_xlfn.SEQUENCE(1, DATEDIF(AG3183, AH3183, "m") + 1, AG3183, 30), "YYYY-APMM")</f>
        <v>2014-AP02</v>
      </c>
      <c r="DN3183">
        <f t="shared" si="98"/>
        <v>653.20000000000005</v>
      </c>
      <c r="DO3183" t="str">
        <f t="shared" si="99"/>
        <v>LABOR- SUBCONTRACTOR</v>
      </c>
    </row>
    <row r="3184" spans="1:119" x14ac:dyDescent="0.35">
      <c r="A3184" t="s">
        <v>105</v>
      </c>
      <c r="B3184">
        <v>502469</v>
      </c>
      <c r="C3184">
        <v>6359</v>
      </c>
      <c r="D3184">
        <v>124916</v>
      </c>
      <c r="E3184">
        <v>13662</v>
      </c>
      <c r="F3184">
        <v>0</v>
      </c>
      <c r="G3184" t="s">
        <v>106</v>
      </c>
      <c r="H3184" t="s">
        <v>106</v>
      </c>
      <c r="I3184" t="s">
        <v>106</v>
      </c>
      <c r="J3184" t="s">
        <v>107</v>
      </c>
      <c r="K3184" t="s">
        <v>108</v>
      </c>
      <c r="L3184" t="s">
        <v>109</v>
      </c>
      <c r="M3184" t="s">
        <v>110</v>
      </c>
      <c r="N3184" t="s">
        <v>7405</v>
      </c>
      <c r="O3184" t="s">
        <v>4670</v>
      </c>
      <c r="P3184">
        <v>8177</v>
      </c>
      <c r="Q3184">
        <v>80</v>
      </c>
      <c r="R3184">
        <v>0</v>
      </c>
      <c r="S3184">
        <v>160</v>
      </c>
      <c r="T3184">
        <v>0</v>
      </c>
      <c r="U3184">
        <v>298</v>
      </c>
      <c r="V3184">
        <v>298</v>
      </c>
      <c r="W3184">
        <v>160</v>
      </c>
      <c r="X3184">
        <v>220</v>
      </c>
      <c r="Y3184">
        <v>0</v>
      </c>
      <c r="Z3184">
        <v>220</v>
      </c>
      <c r="AD3184" s="1">
        <v>41706.333333333336</v>
      </c>
      <c r="AE3184" s="1">
        <v>41728.708333333336</v>
      </c>
      <c r="AG3184" s="1">
        <v>41694.333333333336</v>
      </c>
      <c r="AH3184" s="1">
        <v>41716.708333333336</v>
      </c>
      <c r="AI3184" s="1">
        <v>41694.333333333336</v>
      </c>
      <c r="AJ3184" s="1">
        <v>41716.708333333336</v>
      </c>
      <c r="AK3184" s="1">
        <v>41694.333333333336</v>
      </c>
      <c r="AL3184" s="1">
        <v>41716.708333333336</v>
      </c>
      <c r="AM3184" s="1">
        <v>41706.333333333336</v>
      </c>
      <c r="AN3184" s="1">
        <v>41728.708333333336</v>
      </c>
      <c r="AP3184" t="s">
        <v>113</v>
      </c>
      <c r="AU3184" t="s">
        <v>7406</v>
      </c>
      <c r="AY3184" t="s">
        <v>106</v>
      </c>
      <c r="AZ3184">
        <v>0</v>
      </c>
      <c r="BA3184">
        <v>0</v>
      </c>
      <c r="BD3184" s="3">
        <v>41321.661805555559</v>
      </c>
      <c r="BE3184" s="3">
        <v>41321.690972222219</v>
      </c>
      <c r="BF3184" t="s">
        <v>115</v>
      </c>
      <c r="BG3184" t="s">
        <v>115</v>
      </c>
      <c r="BH3184">
        <v>8149</v>
      </c>
      <c r="BM3184">
        <v>43540</v>
      </c>
      <c r="BR3184" t="s">
        <v>1299</v>
      </c>
      <c r="BS3184" t="s">
        <v>1300</v>
      </c>
      <c r="BU3184">
        <v>1</v>
      </c>
      <c r="BV3184" t="s">
        <v>118</v>
      </c>
      <c r="BX3184" t="s">
        <v>119</v>
      </c>
      <c r="BY3184" t="s">
        <v>119</v>
      </c>
      <c r="BZ3184" t="s">
        <v>119</v>
      </c>
      <c r="CA3184">
        <v>1</v>
      </c>
      <c r="CC3184" t="s">
        <v>120</v>
      </c>
      <c r="CH3184">
        <v>540</v>
      </c>
      <c r="CI3184">
        <v>43040</v>
      </c>
      <c r="CJ3184" t="s">
        <v>106</v>
      </c>
      <c r="CK3184" t="s">
        <v>106</v>
      </c>
      <c r="CL3184">
        <v>45</v>
      </c>
      <c r="CM3184" t="s">
        <v>4665</v>
      </c>
      <c r="CO3184">
        <v>124910</v>
      </c>
      <c r="CQ3184">
        <v>0</v>
      </c>
      <c r="CR3184">
        <v>0</v>
      </c>
      <c r="CS3184">
        <v>0</v>
      </c>
      <c r="CY3184" t="s">
        <v>123</v>
      </c>
      <c r="CZ3184" t="s">
        <v>124</v>
      </c>
      <c r="DD3184" t="str" cm="1">
        <f t="array" ref="DD3184">TEXT(_xlfn.SEQUENCE(1, DATEDIF(AG3184, AH3184, "m") + 1, AG3184, 30), "YYYY-APMM")</f>
        <v>2014-AP02</v>
      </c>
      <c r="DN3184">
        <f t="shared" si="98"/>
        <v>298</v>
      </c>
      <c r="DO3184" t="str">
        <f t="shared" si="99"/>
        <v>LABOR - CIVIL</v>
      </c>
    </row>
    <row r="3185" spans="1:119" x14ac:dyDescent="0.35">
      <c r="A3185" t="s">
        <v>105</v>
      </c>
      <c r="B3185">
        <v>502470</v>
      </c>
      <c r="C3185">
        <v>6359</v>
      </c>
      <c r="D3185">
        <v>124916</v>
      </c>
      <c r="E3185">
        <v>13662</v>
      </c>
      <c r="F3185">
        <v>0</v>
      </c>
      <c r="G3185" t="s">
        <v>106</v>
      </c>
      <c r="H3185" t="s">
        <v>106</v>
      </c>
      <c r="I3185" t="s">
        <v>106</v>
      </c>
      <c r="J3185" t="s">
        <v>107</v>
      </c>
      <c r="K3185" t="s">
        <v>108</v>
      </c>
      <c r="L3185" t="s">
        <v>109</v>
      </c>
      <c r="M3185" t="s">
        <v>110</v>
      </c>
      <c r="N3185" t="s">
        <v>7407</v>
      </c>
      <c r="O3185" t="s">
        <v>4673</v>
      </c>
      <c r="P3185">
        <v>8178</v>
      </c>
      <c r="Q3185">
        <v>176</v>
      </c>
      <c r="R3185">
        <v>0</v>
      </c>
      <c r="S3185">
        <v>160</v>
      </c>
      <c r="T3185">
        <v>0</v>
      </c>
      <c r="U3185">
        <v>203.2</v>
      </c>
      <c r="V3185">
        <v>203.2</v>
      </c>
      <c r="W3185">
        <v>160</v>
      </c>
      <c r="X3185">
        <v>0</v>
      </c>
      <c r="Y3185">
        <v>0</v>
      </c>
      <c r="Z3185">
        <v>0</v>
      </c>
      <c r="AD3185" s="1">
        <v>41781.333333333336</v>
      </c>
      <c r="AE3185" s="1">
        <v>41804.708333333336</v>
      </c>
      <c r="AG3185" s="1">
        <v>41756.333333333336</v>
      </c>
      <c r="AH3185" s="1">
        <v>41778.708333333336</v>
      </c>
      <c r="AI3185" s="1">
        <v>41756.333333333336</v>
      </c>
      <c r="AJ3185" s="1">
        <v>41778.708333333336</v>
      </c>
      <c r="AK3185" s="1">
        <v>41756.333333333336</v>
      </c>
      <c r="AL3185" s="1">
        <v>41778.708333333336</v>
      </c>
      <c r="AM3185" s="1">
        <v>41781.333333333336</v>
      </c>
      <c r="AN3185" s="1">
        <v>41804.708333333336</v>
      </c>
      <c r="AP3185" t="s">
        <v>113</v>
      </c>
      <c r="AU3185" t="s">
        <v>7408</v>
      </c>
      <c r="AY3185" t="s">
        <v>106</v>
      </c>
      <c r="AZ3185">
        <v>0</v>
      </c>
      <c r="BA3185">
        <v>0</v>
      </c>
      <c r="BD3185" s="3">
        <v>41321.661805555559</v>
      </c>
      <c r="BE3185" s="3">
        <v>41321.690972222219</v>
      </c>
      <c r="BF3185" t="s">
        <v>115</v>
      </c>
      <c r="BG3185" t="s">
        <v>115</v>
      </c>
      <c r="BH3185">
        <v>8149</v>
      </c>
      <c r="BM3185">
        <v>43550</v>
      </c>
      <c r="BR3185" t="s">
        <v>116</v>
      </c>
      <c r="BS3185" t="s">
        <v>117</v>
      </c>
      <c r="BU3185">
        <v>1</v>
      </c>
      <c r="BV3185" t="s">
        <v>118</v>
      </c>
      <c r="BX3185" t="s">
        <v>119</v>
      </c>
      <c r="BY3185" t="s">
        <v>119</v>
      </c>
      <c r="BZ3185" t="s">
        <v>119</v>
      </c>
      <c r="CA3185">
        <v>1</v>
      </c>
      <c r="CC3185" t="s">
        <v>120</v>
      </c>
      <c r="CH3185">
        <v>540</v>
      </c>
      <c r="CI3185">
        <v>43040</v>
      </c>
      <c r="CJ3185" t="s">
        <v>106</v>
      </c>
      <c r="CK3185" t="s">
        <v>106</v>
      </c>
      <c r="CL3185">
        <v>45</v>
      </c>
      <c r="CM3185" t="s">
        <v>4665</v>
      </c>
      <c r="CO3185">
        <v>124910</v>
      </c>
      <c r="CQ3185">
        <v>0</v>
      </c>
      <c r="CR3185">
        <v>0</v>
      </c>
      <c r="CS3185">
        <v>0</v>
      </c>
      <c r="CY3185" t="s">
        <v>123</v>
      </c>
      <c r="CZ3185" t="s">
        <v>124</v>
      </c>
      <c r="DD3185" t="str" cm="1">
        <f t="array" ref="DD3185">TEXT(_xlfn.SEQUENCE(1, DATEDIF(AG3185, AH3185, "m") + 1, AG3185, 30), "YYYY-APMM")</f>
        <v>2014-AP04</v>
      </c>
      <c r="DN3185">
        <f t="shared" si="98"/>
        <v>203.2</v>
      </c>
      <c r="DO3185" t="str">
        <f t="shared" si="99"/>
        <v>LABOR- SUBCONTRACTOR</v>
      </c>
    </row>
    <row r="3186" spans="1:119" x14ac:dyDescent="0.35">
      <c r="A3186" t="s">
        <v>105</v>
      </c>
      <c r="B3186">
        <v>502471</v>
      </c>
      <c r="C3186">
        <v>6359</v>
      </c>
      <c r="D3186">
        <v>124917</v>
      </c>
      <c r="E3186">
        <v>13662</v>
      </c>
      <c r="F3186">
        <v>0</v>
      </c>
      <c r="G3186" t="s">
        <v>106</v>
      </c>
      <c r="H3186" t="s">
        <v>106</v>
      </c>
      <c r="I3186" t="s">
        <v>106</v>
      </c>
      <c r="J3186" t="s">
        <v>107</v>
      </c>
      <c r="K3186" t="s">
        <v>108</v>
      </c>
      <c r="L3186" t="s">
        <v>109</v>
      </c>
      <c r="M3186" t="s">
        <v>110</v>
      </c>
      <c r="N3186" t="s">
        <v>7409</v>
      </c>
      <c r="O3186" t="s">
        <v>4813</v>
      </c>
      <c r="P3186">
        <v>8178</v>
      </c>
      <c r="Q3186">
        <v>200</v>
      </c>
      <c r="R3186">
        <v>0</v>
      </c>
      <c r="S3186">
        <v>40</v>
      </c>
      <c r="T3186">
        <v>0</v>
      </c>
      <c r="U3186">
        <v>186</v>
      </c>
      <c r="V3186">
        <v>186</v>
      </c>
      <c r="W3186">
        <v>40</v>
      </c>
      <c r="X3186">
        <v>150</v>
      </c>
      <c r="Y3186">
        <v>0</v>
      </c>
      <c r="Z3186">
        <v>150</v>
      </c>
      <c r="AD3186" s="1">
        <v>41793.333333333336</v>
      </c>
      <c r="AE3186" s="1">
        <v>41798.708333333336</v>
      </c>
      <c r="AG3186" s="1">
        <v>41764.333333333336</v>
      </c>
      <c r="AH3186" s="1">
        <v>41769.708333333336</v>
      </c>
      <c r="AI3186" s="1">
        <v>41764.333333333336</v>
      </c>
      <c r="AJ3186" s="1">
        <v>41769.708333333336</v>
      </c>
      <c r="AK3186" s="1">
        <v>41764.333333333336</v>
      </c>
      <c r="AL3186" s="1">
        <v>41769.708333333336</v>
      </c>
      <c r="AM3186" s="1">
        <v>41793.333333333336</v>
      </c>
      <c r="AN3186" s="1">
        <v>41798.708333333336</v>
      </c>
      <c r="AP3186" t="s">
        <v>113</v>
      </c>
      <c r="AU3186" t="s">
        <v>7410</v>
      </c>
      <c r="AY3186" t="s">
        <v>106</v>
      </c>
      <c r="AZ3186">
        <v>0</v>
      </c>
      <c r="BA3186">
        <v>0</v>
      </c>
      <c r="BD3186" s="3">
        <v>41321.661805555559</v>
      </c>
      <c r="BE3186" s="3">
        <v>41321.690972222219</v>
      </c>
      <c r="BF3186" t="s">
        <v>115</v>
      </c>
      <c r="BG3186" t="s">
        <v>115</v>
      </c>
      <c r="BH3186">
        <v>8149</v>
      </c>
      <c r="BM3186">
        <v>43550</v>
      </c>
      <c r="BR3186" t="s">
        <v>116</v>
      </c>
      <c r="BS3186" t="s">
        <v>117</v>
      </c>
      <c r="BU3186">
        <v>1</v>
      </c>
      <c r="BV3186" t="s">
        <v>118</v>
      </c>
      <c r="BX3186" t="s">
        <v>119</v>
      </c>
      <c r="BY3186" t="s">
        <v>119</v>
      </c>
      <c r="BZ3186" t="s">
        <v>119</v>
      </c>
      <c r="CA3186">
        <v>1</v>
      </c>
      <c r="CC3186" t="s">
        <v>120</v>
      </c>
      <c r="CH3186">
        <v>540</v>
      </c>
      <c r="CI3186">
        <v>43060</v>
      </c>
      <c r="CJ3186" t="s">
        <v>106</v>
      </c>
      <c r="CK3186" t="s">
        <v>106</v>
      </c>
      <c r="CL3186">
        <v>55</v>
      </c>
      <c r="CM3186" t="s">
        <v>4802</v>
      </c>
      <c r="CO3186">
        <v>124910</v>
      </c>
      <c r="CQ3186">
        <v>0</v>
      </c>
      <c r="CR3186">
        <v>0</v>
      </c>
      <c r="CS3186">
        <v>0</v>
      </c>
      <c r="CY3186" t="s">
        <v>123</v>
      </c>
      <c r="CZ3186" t="s">
        <v>124</v>
      </c>
      <c r="DD3186" t="str" cm="1">
        <f t="array" ref="DD3186">TEXT(_xlfn.SEQUENCE(1, DATEDIF(AG3186, AH3186, "m") + 1, AG3186, 30), "YYYY-APMM")</f>
        <v>2014-AP05</v>
      </c>
      <c r="DN3186">
        <f t="shared" si="98"/>
        <v>186</v>
      </c>
      <c r="DO3186" t="str">
        <f t="shared" si="99"/>
        <v>LABOR- SUBCONTRACTOR</v>
      </c>
    </row>
    <row r="3187" spans="1:119" x14ac:dyDescent="0.35">
      <c r="A3187" t="s">
        <v>105</v>
      </c>
      <c r="B3187">
        <v>502472</v>
      </c>
      <c r="C3187">
        <v>6359</v>
      </c>
      <c r="D3187">
        <v>124917</v>
      </c>
      <c r="E3187">
        <v>13662</v>
      </c>
      <c r="F3187">
        <v>0</v>
      </c>
      <c r="G3187" t="s">
        <v>106</v>
      </c>
      <c r="H3187" t="s">
        <v>106</v>
      </c>
      <c r="I3187" t="s">
        <v>106</v>
      </c>
      <c r="J3187" t="s">
        <v>107</v>
      </c>
      <c r="K3187" t="s">
        <v>108</v>
      </c>
      <c r="L3187" t="s">
        <v>109</v>
      </c>
      <c r="M3187" t="s">
        <v>110</v>
      </c>
      <c r="N3187" t="s">
        <v>7411</v>
      </c>
      <c r="O3187" t="s">
        <v>4816</v>
      </c>
      <c r="P3187">
        <v>8178</v>
      </c>
      <c r="Q3187">
        <v>320</v>
      </c>
      <c r="R3187">
        <v>0</v>
      </c>
      <c r="S3187">
        <v>40</v>
      </c>
      <c r="T3187">
        <v>0</v>
      </c>
      <c r="U3187">
        <v>186</v>
      </c>
      <c r="V3187">
        <v>186</v>
      </c>
      <c r="W3187">
        <v>40</v>
      </c>
      <c r="X3187">
        <v>150</v>
      </c>
      <c r="Y3187">
        <v>0</v>
      </c>
      <c r="Z3187">
        <v>150</v>
      </c>
      <c r="AD3187" s="1">
        <v>41816.333333333336</v>
      </c>
      <c r="AE3187" s="1">
        <v>41821.708333333336</v>
      </c>
      <c r="AG3187" s="1">
        <v>41770.333333333336</v>
      </c>
      <c r="AH3187" s="1">
        <v>41774.708333333336</v>
      </c>
      <c r="AI3187" s="1">
        <v>41770.333333333336</v>
      </c>
      <c r="AJ3187" s="1">
        <v>41774.708333333336</v>
      </c>
      <c r="AK3187" s="1">
        <v>41770.333333333336</v>
      </c>
      <c r="AL3187" s="1">
        <v>41774.708333333336</v>
      </c>
      <c r="AM3187" s="1">
        <v>41816.333333333336</v>
      </c>
      <c r="AN3187" s="1">
        <v>41821.708333333336</v>
      </c>
      <c r="AP3187" t="s">
        <v>113</v>
      </c>
      <c r="AU3187" t="s">
        <v>7412</v>
      </c>
      <c r="AY3187" t="s">
        <v>106</v>
      </c>
      <c r="AZ3187">
        <v>0</v>
      </c>
      <c r="BA3187">
        <v>0</v>
      </c>
      <c r="BD3187" s="3">
        <v>41321.661805555559</v>
      </c>
      <c r="BE3187" s="3">
        <v>41321.690972222219</v>
      </c>
      <c r="BF3187" t="s">
        <v>115</v>
      </c>
      <c r="BG3187" t="s">
        <v>115</v>
      </c>
      <c r="BH3187">
        <v>8149</v>
      </c>
      <c r="BM3187">
        <v>43550</v>
      </c>
      <c r="BR3187" t="s">
        <v>116</v>
      </c>
      <c r="BS3187" t="s">
        <v>117</v>
      </c>
      <c r="BU3187">
        <v>1</v>
      </c>
      <c r="BV3187" t="s">
        <v>118</v>
      </c>
      <c r="BX3187" t="s">
        <v>119</v>
      </c>
      <c r="BY3187" t="s">
        <v>119</v>
      </c>
      <c r="BZ3187" t="s">
        <v>119</v>
      </c>
      <c r="CA3187">
        <v>1</v>
      </c>
      <c r="CC3187" t="s">
        <v>120</v>
      </c>
      <c r="CH3187">
        <v>540</v>
      </c>
      <c r="CI3187">
        <v>43060</v>
      </c>
      <c r="CJ3187" t="s">
        <v>106</v>
      </c>
      <c r="CK3187" t="s">
        <v>106</v>
      </c>
      <c r="CL3187">
        <v>55</v>
      </c>
      <c r="CM3187" t="s">
        <v>4802</v>
      </c>
      <c r="CO3187">
        <v>124910</v>
      </c>
      <c r="CQ3187">
        <v>0</v>
      </c>
      <c r="CR3187">
        <v>0</v>
      </c>
      <c r="CS3187">
        <v>0</v>
      </c>
      <c r="CY3187" t="s">
        <v>123</v>
      </c>
      <c r="CZ3187" t="s">
        <v>124</v>
      </c>
      <c r="DD3187" t="str" cm="1">
        <f t="array" ref="DD3187">TEXT(_xlfn.SEQUENCE(1, DATEDIF(AG3187, AH3187, "m") + 1, AG3187, 30), "YYYY-APMM")</f>
        <v>2014-AP05</v>
      </c>
      <c r="DN3187">
        <f t="shared" si="98"/>
        <v>186</v>
      </c>
      <c r="DO3187" t="str">
        <f t="shared" si="99"/>
        <v>LABOR- SUBCONTRACTOR</v>
      </c>
    </row>
    <row r="3188" spans="1:119" x14ac:dyDescent="0.35">
      <c r="A3188" t="s">
        <v>105</v>
      </c>
      <c r="B3188">
        <v>502473</v>
      </c>
      <c r="C3188">
        <v>6359</v>
      </c>
      <c r="D3188">
        <v>124917</v>
      </c>
      <c r="E3188">
        <v>13662</v>
      </c>
      <c r="F3188">
        <v>0</v>
      </c>
      <c r="G3188" t="s">
        <v>106</v>
      </c>
      <c r="H3188" t="s">
        <v>106</v>
      </c>
      <c r="I3188" t="s">
        <v>106</v>
      </c>
      <c r="J3188" t="s">
        <v>107</v>
      </c>
      <c r="K3188" t="s">
        <v>108</v>
      </c>
      <c r="L3188" t="s">
        <v>109</v>
      </c>
      <c r="M3188" t="s">
        <v>110</v>
      </c>
      <c r="N3188" t="s">
        <v>7413</v>
      </c>
      <c r="O3188" t="s">
        <v>4819</v>
      </c>
      <c r="P3188">
        <v>8178</v>
      </c>
      <c r="Q3188">
        <v>320</v>
      </c>
      <c r="R3188">
        <v>120</v>
      </c>
      <c r="S3188">
        <v>40</v>
      </c>
      <c r="T3188">
        <v>0</v>
      </c>
      <c r="U3188">
        <v>424</v>
      </c>
      <c r="V3188">
        <v>424</v>
      </c>
      <c r="W3188">
        <v>40</v>
      </c>
      <c r="X3188">
        <v>0</v>
      </c>
      <c r="Y3188">
        <v>0</v>
      </c>
      <c r="Z3188">
        <v>0</v>
      </c>
      <c r="AD3188" s="1">
        <v>41822.333333333336</v>
      </c>
      <c r="AE3188" s="1">
        <v>41827.708333333336</v>
      </c>
      <c r="AG3188" s="1">
        <v>41776.333333333336</v>
      </c>
      <c r="AH3188" s="1">
        <v>41780.708333333336</v>
      </c>
      <c r="AI3188" s="1">
        <v>41776.333333333336</v>
      </c>
      <c r="AJ3188" s="1">
        <v>41780.708333333336</v>
      </c>
      <c r="AK3188" s="1">
        <v>41776.333333333336</v>
      </c>
      <c r="AL3188" s="1">
        <v>41780.708333333336</v>
      </c>
      <c r="AM3188" s="1">
        <v>41822.333333333336</v>
      </c>
      <c r="AN3188" s="1">
        <v>41827.708333333336</v>
      </c>
      <c r="AP3188" t="s">
        <v>113</v>
      </c>
      <c r="AU3188" t="s">
        <v>7414</v>
      </c>
      <c r="AY3188" t="s">
        <v>106</v>
      </c>
      <c r="AZ3188">
        <v>0</v>
      </c>
      <c r="BA3188">
        <v>0</v>
      </c>
      <c r="BD3188" s="3">
        <v>41321.661805555559</v>
      </c>
      <c r="BE3188" s="3">
        <v>41321.690972222219</v>
      </c>
      <c r="BF3188" t="s">
        <v>115</v>
      </c>
      <c r="BG3188" t="s">
        <v>115</v>
      </c>
      <c r="BH3188">
        <v>8149</v>
      </c>
      <c r="BM3188">
        <v>43550</v>
      </c>
      <c r="BR3188" t="s">
        <v>116</v>
      </c>
      <c r="BS3188" t="s">
        <v>117</v>
      </c>
      <c r="BU3188">
        <v>1</v>
      </c>
      <c r="BV3188" t="s">
        <v>118</v>
      </c>
      <c r="BX3188" t="s">
        <v>119</v>
      </c>
      <c r="BY3188" t="s">
        <v>119</v>
      </c>
      <c r="BZ3188" t="s">
        <v>119</v>
      </c>
      <c r="CA3188">
        <v>1</v>
      </c>
      <c r="CC3188" t="s">
        <v>120</v>
      </c>
      <c r="CH3188">
        <v>540</v>
      </c>
      <c r="CI3188">
        <v>43060</v>
      </c>
      <c r="CJ3188" t="s">
        <v>106</v>
      </c>
      <c r="CK3188" t="s">
        <v>106</v>
      </c>
      <c r="CL3188">
        <v>55</v>
      </c>
      <c r="CM3188" t="s">
        <v>4802</v>
      </c>
      <c r="CO3188">
        <v>124910</v>
      </c>
      <c r="CQ3188">
        <v>0</v>
      </c>
      <c r="CR3188">
        <v>0</v>
      </c>
      <c r="CS3188">
        <v>0</v>
      </c>
      <c r="CY3188" t="s">
        <v>123</v>
      </c>
      <c r="CZ3188" t="s">
        <v>124</v>
      </c>
      <c r="DD3188" t="str" cm="1">
        <f t="array" ref="DD3188">TEXT(_xlfn.SEQUENCE(1, DATEDIF(AG3188, AH3188, "m") + 1, AG3188, 30), "YYYY-APMM")</f>
        <v>2014-AP05</v>
      </c>
      <c r="DN3188">
        <f t="shared" si="98"/>
        <v>424</v>
      </c>
      <c r="DO3188" t="str">
        <f t="shared" si="99"/>
        <v>LABOR- SUBCONTRACTOR</v>
      </c>
    </row>
    <row r="3189" spans="1:119" x14ac:dyDescent="0.35">
      <c r="A3189" t="s">
        <v>105</v>
      </c>
      <c r="B3189">
        <v>502474</v>
      </c>
      <c r="C3189">
        <v>6359</v>
      </c>
      <c r="D3189">
        <v>124917</v>
      </c>
      <c r="E3189">
        <v>13662</v>
      </c>
      <c r="F3189">
        <v>0</v>
      </c>
      <c r="G3189" t="s">
        <v>106</v>
      </c>
      <c r="H3189" t="s">
        <v>106</v>
      </c>
      <c r="I3189" t="s">
        <v>106</v>
      </c>
      <c r="J3189" t="s">
        <v>107</v>
      </c>
      <c r="K3189" t="s">
        <v>108</v>
      </c>
      <c r="L3189" t="s">
        <v>109</v>
      </c>
      <c r="M3189" t="s">
        <v>110</v>
      </c>
      <c r="N3189" t="s">
        <v>7415</v>
      </c>
      <c r="O3189" t="s">
        <v>4800</v>
      </c>
      <c r="P3189">
        <v>8177</v>
      </c>
      <c r="Q3189">
        <v>80</v>
      </c>
      <c r="R3189">
        <v>0</v>
      </c>
      <c r="S3189">
        <v>80</v>
      </c>
      <c r="T3189">
        <v>0</v>
      </c>
      <c r="U3189">
        <v>1782</v>
      </c>
      <c r="V3189">
        <v>1782</v>
      </c>
      <c r="W3189">
        <v>80</v>
      </c>
      <c r="X3189">
        <v>600</v>
      </c>
      <c r="Y3189">
        <v>0</v>
      </c>
      <c r="Z3189">
        <v>600</v>
      </c>
      <c r="AD3189" s="1">
        <v>41717.333333333336</v>
      </c>
      <c r="AE3189" s="1">
        <v>41728.708333333336</v>
      </c>
      <c r="AG3189" s="1">
        <v>41706.333333333336</v>
      </c>
      <c r="AH3189" s="1">
        <v>41716.708333333336</v>
      </c>
      <c r="AI3189" s="1">
        <v>41706.333333333336</v>
      </c>
      <c r="AJ3189" s="1">
        <v>41716.708333333336</v>
      </c>
      <c r="AK3189" s="1">
        <v>41706.333333333336</v>
      </c>
      <c r="AL3189" s="1">
        <v>41716.708333333336</v>
      </c>
      <c r="AM3189" s="1">
        <v>41717.333333333336</v>
      </c>
      <c r="AN3189" s="1">
        <v>41728.708333333336</v>
      </c>
      <c r="AP3189" t="s">
        <v>113</v>
      </c>
      <c r="AU3189" t="s">
        <v>7416</v>
      </c>
      <c r="AY3189" t="s">
        <v>106</v>
      </c>
      <c r="AZ3189">
        <v>0</v>
      </c>
      <c r="BA3189">
        <v>0</v>
      </c>
      <c r="BD3189" s="3">
        <v>41321.661805555559</v>
      </c>
      <c r="BE3189" s="3">
        <v>41321.690972222219</v>
      </c>
      <c r="BF3189" t="s">
        <v>115</v>
      </c>
      <c r="BG3189" t="s">
        <v>115</v>
      </c>
      <c r="BH3189">
        <v>8149</v>
      </c>
      <c r="BM3189">
        <v>43540</v>
      </c>
      <c r="BR3189" t="s">
        <v>1299</v>
      </c>
      <c r="BS3189" t="s">
        <v>1300</v>
      </c>
      <c r="BU3189">
        <v>1</v>
      </c>
      <c r="BV3189" t="s">
        <v>118</v>
      </c>
      <c r="BX3189" t="s">
        <v>119</v>
      </c>
      <c r="BY3189" t="s">
        <v>119</v>
      </c>
      <c r="BZ3189" t="s">
        <v>119</v>
      </c>
      <c r="CA3189">
        <v>1</v>
      </c>
      <c r="CC3189" t="s">
        <v>120</v>
      </c>
      <c r="CH3189">
        <v>540</v>
      </c>
      <c r="CI3189">
        <v>43060</v>
      </c>
      <c r="CJ3189" t="s">
        <v>106</v>
      </c>
      <c r="CK3189" t="s">
        <v>106</v>
      </c>
      <c r="CL3189">
        <v>55</v>
      </c>
      <c r="CM3189" t="s">
        <v>4802</v>
      </c>
      <c r="CO3189">
        <v>124910</v>
      </c>
      <c r="CQ3189">
        <v>0</v>
      </c>
      <c r="CR3189">
        <v>0</v>
      </c>
      <c r="CS3189">
        <v>0</v>
      </c>
      <c r="CY3189" t="s">
        <v>123</v>
      </c>
      <c r="CZ3189" t="s">
        <v>124</v>
      </c>
      <c r="DD3189" t="str" cm="1">
        <f t="array" ref="DD3189">TEXT(_xlfn.SEQUENCE(1, DATEDIF(AG3189, AH3189, "m") + 1, AG3189, 30), "YYYY-APMM")</f>
        <v>2014-AP03</v>
      </c>
      <c r="DN3189">
        <f t="shared" si="98"/>
        <v>1782</v>
      </c>
      <c r="DO3189" t="str">
        <f t="shared" si="99"/>
        <v>LABOR - CIVIL</v>
      </c>
    </row>
    <row r="3190" spans="1:119" x14ac:dyDescent="0.35">
      <c r="A3190" t="s">
        <v>105</v>
      </c>
      <c r="B3190">
        <v>502475</v>
      </c>
      <c r="C3190">
        <v>6359</v>
      </c>
      <c r="D3190">
        <v>124917</v>
      </c>
      <c r="E3190">
        <v>13662</v>
      </c>
      <c r="F3190">
        <v>0</v>
      </c>
      <c r="G3190" t="s">
        <v>106</v>
      </c>
      <c r="H3190" t="s">
        <v>106</v>
      </c>
      <c r="I3190" t="s">
        <v>106</v>
      </c>
      <c r="J3190" t="s">
        <v>107</v>
      </c>
      <c r="K3190" t="s">
        <v>108</v>
      </c>
      <c r="L3190" t="s">
        <v>109</v>
      </c>
      <c r="M3190" t="s">
        <v>110</v>
      </c>
      <c r="N3190" t="s">
        <v>7417</v>
      </c>
      <c r="O3190" t="s">
        <v>4804</v>
      </c>
      <c r="P3190">
        <v>8178</v>
      </c>
      <c r="Q3190">
        <v>80</v>
      </c>
      <c r="R3190">
        <v>0</v>
      </c>
      <c r="S3190">
        <v>200</v>
      </c>
      <c r="T3190">
        <v>0</v>
      </c>
      <c r="U3190">
        <v>36</v>
      </c>
      <c r="V3190">
        <v>36</v>
      </c>
      <c r="W3190">
        <v>200</v>
      </c>
      <c r="X3190">
        <v>0</v>
      </c>
      <c r="Y3190">
        <v>0</v>
      </c>
      <c r="Z3190">
        <v>0</v>
      </c>
      <c r="AD3190" s="1">
        <v>41729.333333333336</v>
      </c>
      <c r="AE3190" s="1">
        <v>41757.708333333336</v>
      </c>
      <c r="AG3190" s="1">
        <v>41717.333333333336</v>
      </c>
      <c r="AH3190" s="1">
        <v>41745.708333333336</v>
      </c>
      <c r="AI3190" s="1">
        <v>41717.333333333336</v>
      </c>
      <c r="AJ3190" s="1">
        <v>41745.708333333336</v>
      </c>
      <c r="AK3190" s="1">
        <v>41717.333333333336</v>
      </c>
      <c r="AL3190" s="1">
        <v>41745.708333333336</v>
      </c>
      <c r="AM3190" s="1">
        <v>41729.333333333336</v>
      </c>
      <c r="AN3190" s="1">
        <v>41757.708333333336</v>
      </c>
      <c r="AP3190" t="s">
        <v>113</v>
      </c>
      <c r="AU3190" t="s">
        <v>7418</v>
      </c>
      <c r="AY3190" t="s">
        <v>106</v>
      </c>
      <c r="AZ3190">
        <v>0</v>
      </c>
      <c r="BA3190">
        <v>0</v>
      </c>
      <c r="BD3190" s="3">
        <v>41321.661805555559</v>
      </c>
      <c r="BE3190" s="3">
        <v>41321.690972222219</v>
      </c>
      <c r="BF3190" t="s">
        <v>115</v>
      </c>
      <c r="BG3190" t="s">
        <v>115</v>
      </c>
      <c r="BH3190">
        <v>8149</v>
      </c>
      <c r="BM3190">
        <v>43550</v>
      </c>
      <c r="BR3190" t="s">
        <v>116</v>
      </c>
      <c r="BS3190" t="s">
        <v>117</v>
      </c>
      <c r="BU3190">
        <v>1</v>
      </c>
      <c r="BV3190" t="s">
        <v>118</v>
      </c>
      <c r="BX3190" t="s">
        <v>119</v>
      </c>
      <c r="BY3190" t="s">
        <v>119</v>
      </c>
      <c r="BZ3190" t="s">
        <v>119</v>
      </c>
      <c r="CA3190">
        <v>1</v>
      </c>
      <c r="CC3190" t="s">
        <v>120</v>
      </c>
      <c r="CH3190">
        <v>540</v>
      </c>
      <c r="CI3190">
        <v>43060</v>
      </c>
      <c r="CJ3190" t="s">
        <v>106</v>
      </c>
      <c r="CK3190" t="s">
        <v>106</v>
      </c>
      <c r="CL3190">
        <v>55</v>
      </c>
      <c r="CM3190" t="s">
        <v>4802</v>
      </c>
      <c r="CO3190">
        <v>124910</v>
      </c>
      <c r="CQ3190">
        <v>0</v>
      </c>
      <c r="CR3190">
        <v>0</v>
      </c>
      <c r="CS3190">
        <v>0</v>
      </c>
      <c r="CY3190" t="s">
        <v>123</v>
      </c>
      <c r="CZ3190" t="s">
        <v>124</v>
      </c>
      <c r="DD3190" t="str" cm="1">
        <f t="array" ref="DD3190">TEXT(_xlfn.SEQUENCE(1, DATEDIF(AG3190, AH3190, "m") + 1, AG3190, 30), "YYYY-APMM")</f>
        <v>2014-AP03</v>
      </c>
      <c r="DN3190">
        <f t="shared" si="98"/>
        <v>36</v>
      </c>
      <c r="DO3190" t="str">
        <f t="shared" si="99"/>
        <v>LABOR- SUBCONTRACTOR</v>
      </c>
    </row>
    <row r="3191" spans="1:119" x14ac:dyDescent="0.35">
      <c r="A3191" t="s">
        <v>105</v>
      </c>
      <c r="B3191">
        <v>502476</v>
      </c>
      <c r="C3191">
        <v>6359</v>
      </c>
      <c r="D3191">
        <v>124917</v>
      </c>
      <c r="E3191">
        <v>13662</v>
      </c>
      <c r="F3191">
        <v>0</v>
      </c>
      <c r="G3191" t="s">
        <v>106</v>
      </c>
      <c r="H3191" t="s">
        <v>106</v>
      </c>
      <c r="I3191" t="s">
        <v>106</v>
      </c>
      <c r="J3191" t="s">
        <v>107</v>
      </c>
      <c r="K3191" t="s">
        <v>108</v>
      </c>
      <c r="L3191" t="s">
        <v>109</v>
      </c>
      <c r="M3191" t="s">
        <v>110</v>
      </c>
      <c r="N3191" t="s">
        <v>7419</v>
      </c>
      <c r="O3191" t="s">
        <v>4807</v>
      </c>
      <c r="P3191">
        <v>8178</v>
      </c>
      <c r="Q3191">
        <v>80</v>
      </c>
      <c r="R3191">
        <v>0</v>
      </c>
      <c r="S3191">
        <v>200</v>
      </c>
      <c r="T3191">
        <v>0</v>
      </c>
      <c r="U3191">
        <v>1178</v>
      </c>
      <c r="V3191">
        <v>1178</v>
      </c>
      <c r="W3191">
        <v>200</v>
      </c>
      <c r="X3191">
        <v>0</v>
      </c>
      <c r="Y3191">
        <v>0</v>
      </c>
      <c r="Z3191">
        <v>0</v>
      </c>
      <c r="AD3191" s="1">
        <v>41741.333333333336</v>
      </c>
      <c r="AE3191" s="1">
        <v>41769.708333333336</v>
      </c>
      <c r="AG3191" s="1">
        <v>41729.333333333336</v>
      </c>
      <c r="AH3191" s="1">
        <v>41757.708333333336</v>
      </c>
      <c r="AI3191" s="1">
        <v>41729.333333333336</v>
      </c>
      <c r="AJ3191" s="1">
        <v>41757.708333333336</v>
      </c>
      <c r="AK3191" s="1">
        <v>41729.333333333336</v>
      </c>
      <c r="AL3191" s="1">
        <v>41757.708333333336</v>
      </c>
      <c r="AM3191" s="1">
        <v>41741.333333333336</v>
      </c>
      <c r="AN3191" s="1">
        <v>41769.708333333336</v>
      </c>
      <c r="AP3191" t="s">
        <v>113</v>
      </c>
      <c r="AU3191" t="s">
        <v>7420</v>
      </c>
      <c r="AY3191" t="s">
        <v>106</v>
      </c>
      <c r="AZ3191">
        <v>0</v>
      </c>
      <c r="BA3191">
        <v>0</v>
      </c>
      <c r="BD3191" s="3">
        <v>41321.661805555559</v>
      </c>
      <c r="BE3191" s="3">
        <v>41321.690972222219</v>
      </c>
      <c r="BF3191" t="s">
        <v>115</v>
      </c>
      <c r="BG3191" t="s">
        <v>115</v>
      </c>
      <c r="BH3191">
        <v>8149</v>
      </c>
      <c r="BM3191">
        <v>43550</v>
      </c>
      <c r="BR3191" t="s">
        <v>116</v>
      </c>
      <c r="BS3191" t="s">
        <v>117</v>
      </c>
      <c r="BU3191">
        <v>1</v>
      </c>
      <c r="BV3191" t="s">
        <v>118</v>
      </c>
      <c r="BX3191" t="s">
        <v>119</v>
      </c>
      <c r="BY3191" t="s">
        <v>119</v>
      </c>
      <c r="BZ3191" t="s">
        <v>119</v>
      </c>
      <c r="CA3191">
        <v>1</v>
      </c>
      <c r="CC3191" t="s">
        <v>120</v>
      </c>
      <c r="CH3191">
        <v>540</v>
      </c>
      <c r="CI3191">
        <v>43060</v>
      </c>
      <c r="CJ3191" t="s">
        <v>106</v>
      </c>
      <c r="CK3191" t="s">
        <v>106</v>
      </c>
      <c r="CL3191">
        <v>55</v>
      </c>
      <c r="CM3191" t="s">
        <v>4802</v>
      </c>
      <c r="CO3191">
        <v>124910</v>
      </c>
      <c r="CQ3191">
        <v>0</v>
      </c>
      <c r="CR3191">
        <v>0</v>
      </c>
      <c r="CS3191">
        <v>0</v>
      </c>
      <c r="CY3191" t="s">
        <v>123</v>
      </c>
      <c r="CZ3191" t="s">
        <v>124</v>
      </c>
      <c r="DD3191" t="str" cm="1">
        <f t="array" ref="DD3191">TEXT(_xlfn.SEQUENCE(1, DATEDIF(AG3191, AH3191, "m") + 1, AG3191, 30), "YYYY-APMM")</f>
        <v>2014-AP03</v>
      </c>
      <c r="DN3191">
        <f t="shared" si="98"/>
        <v>1178</v>
      </c>
      <c r="DO3191" t="str">
        <f t="shared" si="99"/>
        <v>LABOR- SUBCONTRACTOR</v>
      </c>
    </row>
    <row r="3192" spans="1:119" x14ac:dyDescent="0.35">
      <c r="A3192" t="s">
        <v>105</v>
      </c>
      <c r="B3192">
        <v>502477</v>
      </c>
      <c r="C3192">
        <v>6359</v>
      </c>
      <c r="D3192">
        <v>124917</v>
      </c>
      <c r="E3192">
        <v>13662</v>
      </c>
      <c r="F3192">
        <v>0</v>
      </c>
      <c r="G3192" t="s">
        <v>106</v>
      </c>
      <c r="H3192" t="s">
        <v>106</v>
      </c>
      <c r="I3192" t="s">
        <v>106</v>
      </c>
      <c r="J3192" t="s">
        <v>107</v>
      </c>
      <c r="K3192" t="s">
        <v>108</v>
      </c>
      <c r="L3192" t="s">
        <v>109</v>
      </c>
      <c r="M3192" t="s">
        <v>110</v>
      </c>
      <c r="N3192" t="s">
        <v>7421</v>
      </c>
      <c r="O3192" t="s">
        <v>4810</v>
      </c>
      <c r="P3192">
        <v>8178</v>
      </c>
      <c r="Q3192">
        <v>80</v>
      </c>
      <c r="R3192">
        <v>0</v>
      </c>
      <c r="S3192">
        <v>160</v>
      </c>
      <c r="T3192">
        <v>0</v>
      </c>
      <c r="U3192">
        <v>636</v>
      </c>
      <c r="V3192">
        <v>636</v>
      </c>
      <c r="W3192">
        <v>160</v>
      </c>
      <c r="X3192">
        <v>600</v>
      </c>
      <c r="Y3192">
        <v>0</v>
      </c>
      <c r="Z3192">
        <v>600</v>
      </c>
      <c r="AD3192" s="1">
        <v>41752.333333333336</v>
      </c>
      <c r="AE3192" s="1">
        <v>41774.708333333336</v>
      </c>
      <c r="AG3192" s="1">
        <v>41741.333333333336</v>
      </c>
      <c r="AH3192" s="1">
        <v>41763.708333333336</v>
      </c>
      <c r="AI3192" s="1">
        <v>41741.333333333336</v>
      </c>
      <c r="AJ3192" s="1">
        <v>41763.708333333336</v>
      </c>
      <c r="AK3192" s="1">
        <v>41741.333333333336</v>
      </c>
      <c r="AL3192" s="1">
        <v>41763.708333333336</v>
      </c>
      <c r="AM3192" s="1">
        <v>41752.333333333336</v>
      </c>
      <c r="AN3192" s="1">
        <v>41774.708333333336</v>
      </c>
      <c r="AP3192" t="s">
        <v>113</v>
      </c>
      <c r="AU3192" t="s">
        <v>7422</v>
      </c>
      <c r="AY3192" t="s">
        <v>106</v>
      </c>
      <c r="AZ3192">
        <v>0</v>
      </c>
      <c r="BA3192">
        <v>0</v>
      </c>
      <c r="BD3192" s="3">
        <v>41321.661805555559</v>
      </c>
      <c r="BE3192" s="3">
        <v>41321.690972222219</v>
      </c>
      <c r="BF3192" t="s">
        <v>115</v>
      </c>
      <c r="BG3192" t="s">
        <v>115</v>
      </c>
      <c r="BH3192">
        <v>8149</v>
      </c>
      <c r="BM3192">
        <v>43550</v>
      </c>
      <c r="BR3192" t="s">
        <v>116</v>
      </c>
      <c r="BS3192" t="s">
        <v>117</v>
      </c>
      <c r="BU3192">
        <v>1</v>
      </c>
      <c r="BV3192" t="s">
        <v>118</v>
      </c>
      <c r="BX3192" t="s">
        <v>119</v>
      </c>
      <c r="BY3192" t="s">
        <v>119</v>
      </c>
      <c r="BZ3192" t="s">
        <v>119</v>
      </c>
      <c r="CA3192">
        <v>1</v>
      </c>
      <c r="CC3192" t="s">
        <v>120</v>
      </c>
      <c r="CH3192">
        <v>540</v>
      </c>
      <c r="CI3192">
        <v>43060</v>
      </c>
      <c r="CJ3192" t="s">
        <v>106</v>
      </c>
      <c r="CK3192" t="s">
        <v>106</v>
      </c>
      <c r="CL3192">
        <v>55</v>
      </c>
      <c r="CM3192" t="s">
        <v>4802</v>
      </c>
      <c r="CO3192">
        <v>124910</v>
      </c>
      <c r="CQ3192">
        <v>0</v>
      </c>
      <c r="CR3192">
        <v>0</v>
      </c>
      <c r="CS3192">
        <v>0</v>
      </c>
      <c r="CY3192" t="s">
        <v>123</v>
      </c>
      <c r="CZ3192" t="s">
        <v>124</v>
      </c>
      <c r="DD3192" t="str" cm="1">
        <f t="array" ref="DD3192">TEXT(_xlfn.SEQUENCE(1, DATEDIF(AG3192, AH3192, "m") + 1, AG3192, 30), "YYYY-APMM")</f>
        <v>2014-AP04</v>
      </c>
      <c r="DN3192">
        <f t="shared" si="98"/>
        <v>636</v>
      </c>
      <c r="DO3192" t="str">
        <f t="shared" si="99"/>
        <v>LABOR- SUBCONTRACTOR</v>
      </c>
    </row>
    <row r="3193" spans="1:119" x14ac:dyDescent="0.35">
      <c r="A3193" t="s">
        <v>105</v>
      </c>
      <c r="B3193">
        <v>502478</v>
      </c>
      <c r="C3193">
        <v>6359</v>
      </c>
      <c r="D3193">
        <v>124918</v>
      </c>
      <c r="E3193">
        <v>13662</v>
      </c>
      <c r="F3193">
        <v>0</v>
      </c>
      <c r="G3193" t="s">
        <v>106</v>
      </c>
      <c r="H3193" t="s">
        <v>106</v>
      </c>
      <c r="I3193" t="s">
        <v>106</v>
      </c>
      <c r="J3193" t="s">
        <v>107</v>
      </c>
      <c r="K3193" t="s">
        <v>108</v>
      </c>
      <c r="L3193" t="s">
        <v>109</v>
      </c>
      <c r="M3193" t="s">
        <v>110</v>
      </c>
      <c r="N3193" t="s">
        <v>7423</v>
      </c>
      <c r="O3193" t="s">
        <v>4708</v>
      </c>
      <c r="P3193">
        <v>8177</v>
      </c>
      <c r="Q3193">
        <v>80</v>
      </c>
      <c r="R3193">
        <v>0</v>
      </c>
      <c r="S3193">
        <v>200</v>
      </c>
      <c r="T3193">
        <v>0</v>
      </c>
      <c r="U3193">
        <v>69</v>
      </c>
      <c r="V3193">
        <v>69</v>
      </c>
      <c r="W3193">
        <v>200</v>
      </c>
      <c r="X3193">
        <v>51</v>
      </c>
      <c r="Y3193">
        <v>0</v>
      </c>
      <c r="Z3193">
        <v>51</v>
      </c>
      <c r="AD3193" s="1">
        <v>41669.333333333336</v>
      </c>
      <c r="AE3193" s="1">
        <v>41699.708333333336</v>
      </c>
      <c r="AG3193" s="1">
        <v>41658.333333333336</v>
      </c>
      <c r="AH3193" s="1">
        <v>41687.708333333336</v>
      </c>
      <c r="AI3193" s="1">
        <v>41658.333333333336</v>
      </c>
      <c r="AJ3193" s="1">
        <v>41687.708333333336</v>
      </c>
      <c r="AK3193" s="1">
        <v>41658.333333333336</v>
      </c>
      <c r="AL3193" s="1">
        <v>41687.708333333336</v>
      </c>
      <c r="AM3193" s="1">
        <v>41669.333333333336</v>
      </c>
      <c r="AN3193" s="1">
        <v>41699.708333333336</v>
      </c>
      <c r="AP3193" t="s">
        <v>113</v>
      </c>
      <c r="AU3193" t="s">
        <v>7424</v>
      </c>
      <c r="AY3193" t="s">
        <v>106</v>
      </c>
      <c r="AZ3193">
        <v>0</v>
      </c>
      <c r="BA3193">
        <v>0</v>
      </c>
      <c r="BD3193" s="3">
        <v>41321.661805555559</v>
      </c>
      <c r="BE3193" s="3">
        <v>41321.690972222219</v>
      </c>
      <c r="BF3193" t="s">
        <v>115</v>
      </c>
      <c r="BG3193" t="s">
        <v>115</v>
      </c>
      <c r="BH3193">
        <v>8149</v>
      </c>
      <c r="BM3193">
        <v>43540</v>
      </c>
      <c r="BR3193" t="s">
        <v>1299</v>
      </c>
      <c r="BS3193" t="s">
        <v>1300</v>
      </c>
      <c r="BU3193">
        <v>1</v>
      </c>
      <c r="BV3193" t="s">
        <v>118</v>
      </c>
      <c r="BX3193" t="s">
        <v>119</v>
      </c>
      <c r="BY3193" t="s">
        <v>119</v>
      </c>
      <c r="BZ3193" t="s">
        <v>119</v>
      </c>
      <c r="CA3193">
        <v>1</v>
      </c>
      <c r="CC3193" t="s">
        <v>120</v>
      </c>
      <c r="CH3193">
        <v>540</v>
      </c>
      <c r="CI3193">
        <v>43020</v>
      </c>
      <c r="CJ3193" t="s">
        <v>106</v>
      </c>
      <c r="CK3193" t="s">
        <v>106</v>
      </c>
      <c r="CL3193">
        <v>35</v>
      </c>
      <c r="CM3193" t="s">
        <v>4710</v>
      </c>
      <c r="CO3193">
        <v>124910</v>
      </c>
      <c r="CQ3193">
        <v>0</v>
      </c>
      <c r="CR3193">
        <v>0</v>
      </c>
      <c r="CS3193">
        <v>0</v>
      </c>
      <c r="CY3193" t="s">
        <v>123</v>
      </c>
      <c r="CZ3193" t="s">
        <v>124</v>
      </c>
      <c r="DD3193" t="str" cm="1">
        <f t="array" ref="DD3193">TEXT(_xlfn.SEQUENCE(1, DATEDIF(AG3193, AH3193, "m") + 1, AG3193, 30), "YYYY-APMM")</f>
        <v>2014-AP01</v>
      </c>
      <c r="DN3193">
        <f t="shared" si="98"/>
        <v>69</v>
      </c>
      <c r="DO3193" t="str">
        <f t="shared" si="99"/>
        <v>LABOR - CIVIL</v>
      </c>
    </row>
    <row r="3194" spans="1:119" x14ac:dyDescent="0.35">
      <c r="A3194" t="s">
        <v>105</v>
      </c>
      <c r="B3194">
        <v>502479</v>
      </c>
      <c r="C3194">
        <v>6359</v>
      </c>
      <c r="D3194">
        <v>124918</v>
      </c>
      <c r="E3194">
        <v>13662</v>
      </c>
      <c r="F3194">
        <v>0</v>
      </c>
      <c r="G3194" t="s">
        <v>106</v>
      </c>
      <c r="H3194" t="s">
        <v>106</v>
      </c>
      <c r="I3194" t="s">
        <v>106</v>
      </c>
      <c r="J3194" t="s">
        <v>107</v>
      </c>
      <c r="K3194" t="s">
        <v>108</v>
      </c>
      <c r="L3194" t="s">
        <v>109</v>
      </c>
      <c r="M3194" t="s">
        <v>110</v>
      </c>
      <c r="N3194" t="s">
        <v>7425</v>
      </c>
      <c r="O3194" t="s">
        <v>4712</v>
      </c>
      <c r="P3194">
        <v>8178</v>
      </c>
      <c r="Q3194">
        <v>80</v>
      </c>
      <c r="R3194">
        <v>0</v>
      </c>
      <c r="S3194">
        <v>200</v>
      </c>
      <c r="T3194">
        <v>0</v>
      </c>
      <c r="U3194">
        <v>1380.4</v>
      </c>
      <c r="V3194">
        <v>1380.4</v>
      </c>
      <c r="W3194">
        <v>200</v>
      </c>
      <c r="X3194">
        <v>0</v>
      </c>
      <c r="Y3194">
        <v>0</v>
      </c>
      <c r="Z3194">
        <v>0</v>
      </c>
      <c r="AD3194" s="1">
        <v>41675.333333333336</v>
      </c>
      <c r="AE3194" s="1">
        <v>41704.708333333336</v>
      </c>
      <c r="AG3194" s="1">
        <v>41664.333333333336</v>
      </c>
      <c r="AH3194" s="1">
        <v>41693.708333333336</v>
      </c>
      <c r="AI3194" s="1">
        <v>41664.333333333336</v>
      </c>
      <c r="AJ3194" s="1">
        <v>41693.708333333336</v>
      </c>
      <c r="AK3194" s="1">
        <v>41664.333333333336</v>
      </c>
      <c r="AL3194" s="1">
        <v>41693.708333333336</v>
      </c>
      <c r="AM3194" s="1">
        <v>41675.333333333336</v>
      </c>
      <c r="AN3194" s="1">
        <v>41704.708333333336</v>
      </c>
      <c r="AP3194" t="s">
        <v>113</v>
      </c>
      <c r="AU3194" t="s">
        <v>7426</v>
      </c>
      <c r="AY3194" t="s">
        <v>106</v>
      </c>
      <c r="AZ3194">
        <v>0</v>
      </c>
      <c r="BA3194">
        <v>0</v>
      </c>
      <c r="BD3194" s="3">
        <v>41321.661805555559</v>
      </c>
      <c r="BE3194" s="3">
        <v>41321.690972222219</v>
      </c>
      <c r="BF3194" t="s">
        <v>115</v>
      </c>
      <c r="BG3194" t="s">
        <v>115</v>
      </c>
      <c r="BH3194">
        <v>8149</v>
      </c>
      <c r="BM3194">
        <v>43550</v>
      </c>
      <c r="BR3194" t="s">
        <v>116</v>
      </c>
      <c r="BS3194" t="s">
        <v>117</v>
      </c>
      <c r="BU3194">
        <v>1</v>
      </c>
      <c r="BV3194" t="s">
        <v>118</v>
      </c>
      <c r="BX3194" t="s">
        <v>119</v>
      </c>
      <c r="BY3194" t="s">
        <v>119</v>
      </c>
      <c r="BZ3194" t="s">
        <v>119</v>
      </c>
      <c r="CA3194">
        <v>1</v>
      </c>
      <c r="CC3194" t="s">
        <v>120</v>
      </c>
      <c r="CH3194">
        <v>540</v>
      </c>
      <c r="CI3194">
        <v>43020</v>
      </c>
      <c r="CJ3194" t="s">
        <v>106</v>
      </c>
      <c r="CK3194" t="s">
        <v>106</v>
      </c>
      <c r="CL3194">
        <v>35</v>
      </c>
      <c r="CM3194" t="s">
        <v>4710</v>
      </c>
      <c r="CO3194">
        <v>124910</v>
      </c>
      <c r="CQ3194">
        <v>0</v>
      </c>
      <c r="CR3194">
        <v>0</v>
      </c>
      <c r="CS3194">
        <v>0</v>
      </c>
      <c r="CY3194" t="s">
        <v>123</v>
      </c>
      <c r="CZ3194" t="s">
        <v>124</v>
      </c>
      <c r="DD3194" t="str" cm="1">
        <f t="array" ref="DD3194">TEXT(_xlfn.SEQUENCE(1, DATEDIF(AG3194, AH3194, "m") + 1, AG3194, 30), "YYYY-APMM")</f>
        <v>2014-AP01</v>
      </c>
      <c r="DN3194">
        <f t="shared" si="98"/>
        <v>1380.4</v>
      </c>
      <c r="DO3194" t="str">
        <f t="shared" si="99"/>
        <v>LABOR- SUBCONTRACTOR</v>
      </c>
    </row>
    <row r="3195" spans="1:119" x14ac:dyDescent="0.35">
      <c r="A3195" t="s">
        <v>105</v>
      </c>
      <c r="B3195">
        <v>502480</v>
      </c>
      <c r="C3195">
        <v>6359</v>
      </c>
      <c r="D3195">
        <v>124918</v>
      </c>
      <c r="E3195">
        <v>13662</v>
      </c>
      <c r="F3195">
        <v>0</v>
      </c>
      <c r="G3195" t="s">
        <v>106</v>
      </c>
      <c r="H3195" t="s">
        <v>106</v>
      </c>
      <c r="I3195" t="s">
        <v>106</v>
      </c>
      <c r="J3195" t="s">
        <v>107</v>
      </c>
      <c r="K3195" t="s">
        <v>108</v>
      </c>
      <c r="L3195" t="s">
        <v>109</v>
      </c>
      <c r="M3195" t="s">
        <v>110</v>
      </c>
      <c r="N3195" t="s">
        <v>7427</v>
      </c>
      <c r="O3195" t="s">
        <v>4715</v>
      </c>
      <c r="P3195">
        <v>8177</v>
      </c>
      <c r="Q3195">
        <v>80</v>
      </c>
      <c r="R3195">
        <v>0</v>
      </c>
      <c r="S3195">
        <v>200</v>
      </c>
      <c r="T3195">
        <v>0</v>
      </c>
      <c r="U3195">
        <v>696</v>
      </c>
      <c r="V3195">
        <v>696</v>
      </c>
      <c r="W3195">
        <v>200</v>
      </c>
      <c r="X3195">
        <v>0</v>
      </c>
      <c r="Y3195">
        <v>0</v>
      </c>
      <c r="Z3195">
        <v>0</v>
      </c>
      <c r="AD3195" s="1">
        <v>41675.333333333336</v>
      </c>
      <c r="AE3195" s="1">
        <v>41704.708333333336</v>
      </c>
      <c r="AG3195" s="1">
        <v>41664.333333333336</v>
      </c>
      <c r="AH3195" s="1">
        <v>41693.708333333336</v>
      </c>
      <c r="AI3195" s="1">
        <v>41664.333333333336</v>
      </c>
      <c r="AJ3195" s="1">
        <v>41693.708333333336</v>
      </c>
      <c r="AK3195" s="1">
        <v>41664.333333333336</v>
      </c>
      <c r="AL3195" s="1">
        <v>41693.708333333336</v>
      </c>
      <c r="AM3195" s="1">
        <v>41675.333333333336</v>
      </c>
      <c r="AN3195" s="1">
        <v>41704.708333333336</v>
      </c>
      <c r="AP3195" t="s">
        <v>113</v>
      </c>
      <c r="AU3195" t="s">
        <v>7428</v>
      </c>
      <c r="AY3195" t="s">
        <v>106</v>
      </c>
      <c r="AZ3195">
        <v>0</v>
      </c>
      <c r="BA3195">
        <v>0</v>
      </c>
      <c r="BD3195" s="3">
        <v>41321.661805555559</v>
      </c>
      <c r="BE3195" s="3">
        <v>41321.690972222219</v>
      </c>
      <c r="BF3195" t="s">
        <v>115</v>
      </c>
      <c r="BG3195" t="s">
        <v>115</v>
      </c>
      <c r="BH3195">
        <v>8149</v>
      </c>
      <c r="BM3195">
        <v>43540</v>
      </c>
      <c r="BR3195" t="s">
        <v>1299</v>
      </c>
      <c r="BS3195" t="s">
        <v>1300</v>
      </c>
      <c r="BU3195">
        <v>1</v>
      </c>
      <c r="BV3195" t="s">
        <v>118</v>
      </c>
      <c r="BX3195" t="s">
        <v>119</v>
      </c>
      <c r="BY3195" t="s">
        <v>119</v>
      </c>
      <c r="BZ3195" t="s">
        <v>119</v>
      </c>
      <c r="CA3195">
        <v>1</v>
      </c>
      <c r="CC3195" t="s">
        <v>120</v>
      </c>
      <c r="CH3195">
        <v>540</v>
      </c>
      <c r="CI3195">
        <v>43020</v>
      </c>
      <c r="CJ3195" t="s">
        <v>106</v>
      </c>
      <c r="CK3195" t="s">
        <v>106</v>
      </c>
      <c r="CL3195">
        <v>35</v>
      </c>
      <c r="CM3195" t="s">
        <v>4710</v>
      </c>
      <c r="CO3195">
        <v>124910</v>
      </c>
      <c r="CQ3195">
        <v>0</v>
      </c>
      <c r="CR3195">
        <v>0</v>
      </c>
      <c r="CS3195">
        <v>0</v>
      </c>
      <c r="CY3195" t="s">
        <v>123</v>
      </c>
      <c r="CZ3195" t="s">
        <v>124</v>
      </c>
      <c r="DD3195" t="str" cm="1">
        <f t="array" ref="DD3195">TEXT(_xlfn.SEQUENCE(1, DATEDIF(AG3195, AH3195, "m") + 1, AG3195, 30), "YYYY-APMM")</f>
        <v>2014-AP01</v>
      </c>
      <c r="DN3195">
        <f t="shared" si="98"/>
        <v>696</v>
      </c>
      <c r="DO3195" t="str">
        <f t="shared" si="99"/>
        <v>LABOR - CIVIL</v>
      </c>
    </row>
    <row r="3196" spans="1:119" x14ac:dyDescent="0.35">
      <c r="A3196" t="s">
        <v>105</v>
      </c>
      <c r="B3196">
        <v>502481</v>
      </c>
      <c r="C3196">
        <v>6359</v>
      </c>
      <c r="D3196">
        <v>124918</v>
      </c>
      <c r="E3196">
        <v>13662</v>
      </c>
      <c r="F3196">
        <v>0</v>
      </c>
      <c r="G3196" t="s">
        <v>106</v>
      </c>
      <c r="H3196" t="s">
        <v>106</v>
      </c>
      <c r="I3196" t="s">
        <v>106</v>
      </c>
      <c r="J3196" t="s">
        <v>107</v>
      </c>
      <c r="K3196" t="s">
        <v>108</v>
      </c>
      <c r="L3196" t="s">
        <v>109</v>
      </c>
      <c r="M3196" t="s">
        <v>110</v>
      </c>
      <c r="N3196" t="s">
        <v>7429</v>
      </c>
      <c r="O3196" t="s">
        <v>4718</v>
      </c>
      <c r="P3196">
        <v>8177</v>
      </c>
      <c r="Q3196">
        <v>80</v>
      </c>
      <c r="R3196">
        <v>0</v>
      </c>
      <c r="S3196">
        <v>200</v>
      </c>
      <c r="T3196">
        <v>0</v>
      </c>
      <c r="U3196">
        <v>67</v>
      </c>
      <c r="V3196">
        <v>67</v>
      </c>
      <c r="W3196">
        <v>200</v>
      </c>
      <c r="X3196">
        <v>55</v>
      </c>
      <c r="Y3196">
        <v>0</v>
      </c>
      <c r="Z3196">
        <v>55</v>
      </c>
      <c r="AD3196" s="1">
        <v>41682.333333333336</v>
      </c>
      <c r="AE3196" s="1">
        <v>41710.708333333336</v>
      </c>
      <c r="AG3196" s="1">
        <v>41669.333333333336</v>
      </c>
      <c r="AH3196" s="1">
        <v>41699.708333333336</v>
      </c>
      <c r="AI3196" s="1">
        <v>41669.333333333336</v>
      </c>
      <c r="AJ3196" s="1">
        <v>41699.708333333336</v>
      </c>
      <c r="AK3196" s="1">
        <v>41669.333333333336</v>
      </c>
      <c r="AL3196" s="1">
        <v>41699.708333333336</v>
      </c>
      <c r="AM3196" s="1">
        <v>41682.333333333336</v>
      </c>
      <c r="AN3196" s="1">
        <v>41710.708333333336</v>
      </c>
      <c r="AP3196" t="s">
        <v>113</v>
      </c>
      <c r="AU3196" t="s">
        <v>7430</v>
      </c>
      <c r="AY3196" t="s">
        <v>106</v>
      </c>
      <c r="AZ3196">
        <v>0</v>
      </c>
      <c r="BA3196">
        <v>0</v>
      </c>
      <c r="BD3196" s="3">
        <v>41321.661805555559</v>
      </c>
      <c r="BE3196" s="3">
        <v>41321.690972222219</v>
      </c>
      <c r="BF3196" t="s">
        <v>115</v>
      </c>
      <c r="BG3196" t="s">
        <v>115</v>
      </c>
      <c r="BH3196">
        <v>8149</v>
      </c>
      <c r="BM3196">
        <v>43540</v>
      </c>
      <c r="BR3196" t="s">
        <v>1299</v>
      </c>
      <c r="BS3196" t="s">
        <v>1300</v>
      </c>
      <c r="BU3196">
        <v>1</v>
      </c>
      <c r="BV3196" t="s">
        <v>118</v>
      </c>
      <c r="BX3196" t="s">
        <v>119</v>
      </c>
      <c r="BY3196" t="s">
        <v>119</v>
      </c>
      <c r="BZ3196" t="s">
        <v>119</v>
      </c>
      <c r="CA3196">
        <v>1</v>
      </c>
      <c r="CC3196" t="s">
        <v>120</v>
      </c>
      <c r="CH3196">
        <v>540</v>
      </c>
      <c r="CI3196">
        <v>43020</v>
      </c>
      <c r="CJ3196" t="s">
        <v>106</v>
      </c>
      <c r="CK3196" t="s">
        <v>106</v>
      </c>
      <c r="CL3196">
        <v>35</v>
      </c>
      <c r="CM3196" t="s">
        <v>4710</v>
      </c>
      <c r="CO3196">
        <v>124910</v>
      </c>
      <c r="CQ3196">
        <v>0</v>
      </c>
      <c r="CR3196">
        <v>0</v>
      </c>
      <c r="CS3196">
        <v>0</v>
      </c>
      <c r="CY3196" t="s">
        <v>123</v>
      </c>
      <c r="CZ3196" t="s">
        <v>124</v>
      </c>
      <c r="DD3196" t="str" cm="1">
        <f t="array" ref="DD3196:DE3196">TEXT(_xlfn.SEQUENCE(1, DATEDIF(AG3196, AH3196, "m") + 1, AG3196, 30), "YYYY-APMM")</f>
        <v>2014-AP01</v>
      </c>
      <c r="DE3196" t="str">
        <v>2014-AP03</v>
      </c>
      <c r="DN3196">
        <f t="shared" si="98"/>
        <v>33.5</v>
      </c>
      <c r="DO3196" t="str">
        <f t="shared" si="99"/>
        <v>LABOR - CIVIL</v>
      </c>
    </row>
    <row r="3197" spans="1:119" x14ac:dyDescent="0.35">
      <c r="A3197" t="s">
        <v>105</v>
      </c>
      <c r="B3197">
        <v>502482</v>
      </c>
      <c r="C3197">
        <v>6359</v>
      </c>
      <c r="D3197">
        <v>124918</v>
      </c>
      <c r="E3197">
        <v>13662</v>
      </c>
      <c r="F3197">
        <v>0</v>
      </c>
      <c r="G3197" t="s">
        <v>106</v>
      </c>
      <c r="H3197" t="s">
        <v>106</v>
      </c>
      <c r="I3197" t="s">
        <v>106</v>
      </c>
      <c r="J3197" t="s">
        <v>107</v>
      </c>
      <c r="K3197" t="s">
        <v>108</v>
      </c>
      <c r="L3197" t="s">
        <v>109</v>
      </c>
      <c r="M3197" t="s">
        <v>110</v>
      </c>
      <c r="N3197" t="s">
        <v>7431</v>
      </c>
      <c r="O3197" t="s">
        <v>4721</v>
      </c>
      <c r="P3197">
        <v>8178</v>
      </c>
      <c r="Q3197">
        <v>584</v>
      </c>
      <c r="R3197">
        <v>136</v>
      </c>
      <c r="S3197">
        <v>200</v>
      </c>
      <c r="T3197">
        <v>0</v>
      </c>
      <c r="U3197">
        <v>233.2</v>
      </c>
      <c r="V3197">
        <v>233.2</v>
      </c>
      <c r="W3197">
        <v>200</v>
      </c>
      <c r="X3197">
        <v>0</v>
      </c>
      <c r="Y3197">
        <v>0</v>
      </c>
      <c r="Z3197">
        <v>0</v>
      </c>
      <c r="AD3197" s="1">
        <v>41767.333333333336</v>
      </c>
      <c r="AE3197" s="1">
        <v>41795.708333333336</v>
      </c>
      <c r="AG3197" s="1">
        <v>41682.333333333336</v>
      </c>
      <c r="AH3197" s="1">
        <v>41710.708333333336</v>
      </c>
      <c r="AI3197" s="1">
        <v>41682.333333333336</v>
      </c>
      <c r="AJ3197" s="1">
        <v>41710.708333333336</v>
      </c>
      <c r="AK3197" s="1">
        <v>41682.333333333336</v>
      </c>
      <c r="AL3197" s="1">
        <v>41710.708333333336</v>
      </c>
      <c r="AM3197" s="1">
        <v>41767.333333333336</v>
      </c>
      <c r="AN3197" s="1">
        <v>41795.708333333336</v>
      </c>
      <c r="AP3197" t="s">
        <v>113</v>
      </c>
      <c r="AU3197" t="s">
        <v>7432</v>
      </c>
      <c r="AY3197" t="s">
        <v>106</v>
      </c>
      <c r="AZ3197">
        <v>0</v>
      </c>
      <c r="BA3197">
        <v>0</v>
      </c>
      <c r="BD3197" s="3">
        <v>41321.661805555559</v>
      </c>
      <c r="BE3197" s="3">
        <v>41321.690972222219</v>
      </c>
      <c r="BF3197" t="s">
        <v>115</v>
      </c>
      <c r="BG3197" t="s">
        <v>115</v>
      </c>
      <c r="BH3197">
        <v>8149</v>
      </c>
      <c r="BM3197">
        <v>43550</v>
      </c>
      <c r="BR3197" t="s">
        <v>116</v>
      </c>
      <c r="BS3197" t="s">
        <v>117</v>
      </c>
      <c r="BU3197">
        <v>1</v>
      </c>
      <c r="BV3197" t="s">
        <v>118</v>
      </c>
      <c r="BX3197" t="s">
        <v>119</v>
      </c>
      <c r="BY3197" t="s">
        <v>119</v>
      </c>
      <c r="BZ3197" t="s">
        <v>119</v>
      </c>
      <c r="CA3197">
        <v>1</v>
      </c>
      <c r="CC3197" t="s">
        <v>120</v>
      </c>
      <c r="CH3197">
        <v>540</v>
      </c>
      <c r="CI3197">
        <v>43020</v>
      </c>
      <c r="CJ3197" t="s">
        <v>106</v>
      </c>
      <c r="CK3197" t="s">
        <v>106</v>
      </c>
      <c r="CL3197">
        <v>35</v>
      </c>
      <c r="CM3197" t="s">
        <v>4710</v>
      </c>
      <c r="CO3197">
        <v>124910</v>
      </c>
      <c r="CQ3197">
        <v>0</v>
      </c>
      <c r="CR3197">
        <v>0</v>
      </c>
      <c r="CS3197">
        <v>0</v>
      </c>
      <c r="CY3197" t="s">
        <v>123</v>
      </c>
      <c r="CZ3197" t="s">
        <v>124</v>
      </c>
      <c r="DD3197" t="str" cm="1">
        <f t="array" ref="DD3197:DE3197">TEXT(_xlfn.SEQUENCE(1, DATEDIF(AG3197, AH3197, "m") + 1, AG3197, 30), "YYYY-APMM")</f>
        <v>2014-AP02</v>
      </c>
      <c r="DE3197" t="str">
        <v>2014-AP03</v>
      </c>
      <c r="DN3197">
        <f t="shared" si="98"/>
        <v>116.6</v>
      </c>
      <c r="DO3197" t="str">
        <f t="shared" si="99"/>
        <v>LABOR- SUBCONTRACTOR</v>
      </c>
    </row>
    <row r="3198" spans="1:119" x14ac:dyDescent="0.35">
      <c r="A3198" t="s">
        <v>105</v>
      </c>
      <c r="B3198">
        <v>502483</v>
      </c>
      <c r="C3198">
        <v>6359</v>
      </c>
      <c r="D3198">
        <v>124918</v>
      </c>
      <c r="E3198">
        <v>13662</v>
      </c>
      <c r="F3198">
        <v>0</v>
      </c>
      <c r="G3198" t="s">
        <v>106</v>
      </c>
      <c r="H3198" t="s">
        <v>106</v>
      </c>
      <c r="I3198" t="s">
        <v>106</v>
      </c>
      <c r="J3198" t="s">
        <v>107</v>
      </c>
      <c r="K3198" t="s">
        <v>108</v>
      </c>
      <c r="L3198" t="s">
        <v>109</v>
      </c>
      <c r="M3198" t="s">
        <v>110</v>
      </c>
      <c r="N3198" t="s">
        <v>7433</v>
      </c>
      <c r="O3198" t="s">
        <v>4724</v>
      </c>
      <c r="P3198">
        <v>8178</v>
      </c>
      <c r="Q3198">
        <v>424</v>
      </c>
      <c r="R3198">
        <v>136</v>
      </c>
      <c r="S3198">
        <v>200</v>
      </c>
      <c r="T3198">
        <v>0</v>
      </c>
      <c r="U3198">
        <v>556.79999999999995</v>
      </c>
      <c r="V3198">
        <v>556.79999999999995</v>
      </c>
      <c r="W3198">
        <v>200</v>
      </c>
      <c r="X3198">
        <v>0</v>
      </c>
      <c r="Y3198">
        <v>0</v>
      </c>
      <c r="Z3198">
        <v>0</v>
      </c>
      <c r="AD3198" s="1">
        <v>41776.333333333336</v>
      </c>
      <c r="AE3198" s="1">
        <v>41804.708333333336</v>
      </c>
      <c r="AG3198" s="1">
        <v>41714.333333333336</v>
      </c>
      <c r="AH3198" s="1">
        <v>41742.708333333336</v>
      </c>
      <c r="AI3198" s="1">
        <v>41714.333333333336</v>
      </c>
      <c r="AJ3198" s="1">
        <v>41742.708333333336</v>
      </c>
      <c r="AK3198" s="1">
        <v>41714.333333333336</v>
      </c>
      <c r="AL3198" s="1">
        <v>41742.708333333336</v>
      </c>
      <c r="AM3198" s="1">
        <v>41776.333333333336</v>
      </c>
      <c r="AN3198" s="1">
        <v>41804.708333333336</v>
      </c>
      <c r="AP3198" t="s">
        <v>113</v>
      </c>
      <c r="AU3198" t="s">
        <v>7434</v>
      </c>
      <c r="AY3198" t="s">
        <v>106</v>
      </c>
      <c r="AZ3198">
        <v>0</v>
      </c>
      <c r="BA3198">
        <v>0</v>
      </c>
      <c r="BD3198" s="3">
        <v>41321.661805555559</v>
      </c>
      <c r="BE3198" s="3">
        <v>41328.377083333333</v>
      </c>
      <c r="BF3198" t="s">
        <v>115</v>
      </c>
      <c r="BG3198" t="s">
        <v>115</v>
      </c>
      <c r="BH3198">
        <v>8149</v>
      </c>
      <c r="BM3198">
        <v>43550</v>
      </c>
      <c r="BR3198" t="s">
        <v>116</v>
      </c>
      <c r="BS3198" t="s">
        <v>117</v>
      </c>
      <c r="BU3198">
        <v>1</v>
      </c>
      <c r="BV3198" t="s">
        <v>118</v>
      </c>
      <c r="BX3198" t="s">
        <v>119</v>
      </c>
      <c r="BY3198" t="s">
        <v>119</v>
      </c>
      <c r="BZ3198" t="s">
        <v>119</v>
      </c>
      <c r="CA3198">
        <v>1</v>
      </c>
      <c r="CC3198" t="s">
        <v>120</v>
      </c>
      <c r="CH3198">
        <v>540</v>
      </c>
      <c r="CI3198">
        <v>43020</v>
      </c>
      <c r="CJ3198" t="s">
        <v>106</v>
      </c>
      <c r="CK3198" t="s">
        <v>106</v>
      </c>
      <c r="CL3198">
        <v>35</v>
      </c>
      <c r="CM3198" t="s">
        <v>4710</v>
      </c>
      <c r="CO3198">
        <v>124910</v>
      </c>
      <c r="CQ3198">
        <v>0</v>
      </c>
      <c r="CR3198">
        <v>0</v>
      </c>
      <c r="CS3198">
        <v>0</v>
      </c>
      <c r="CY3198" t="s">
        <v>123</v>
      </c>
      <c r="CZ3198" t="s">
        <v>124</v>
      </c>
      <c r="DD3198" t="str" cm="1">
        <f t="array" ref="DD3198">TEXT(_xlfn.SEQUENCE(1, DATEDIF(AG3198, AH3198, "m") + 1, AG3198, 30), "YYYY-APMM")</f>
        <v>2014-AP03</v>
      </c>
      <c r="DN3198">
        <f t="shared" si="98"/>
        <v>556.79999999999995</v>
      </c>
      <c r="DO3198" t="str">
        <f t="shared" si="99"/>
        <v>LABOR- SUBCONTRACTOR</v>
      </c>
    </row>
    <row r="3199" spans="1:119" x14ac:dyDescent="0.35">
      <c r="A3199" t="s">
        <v>105</v>
      </c>
      <c r="B3199">
        <v>502484</v>
      </c>
      <c r="C3199">
        <v>6359</v>
      </c>
      <c r="D3199">
        <v>124919</v>
      </c>
      <c r="E3199">
        <v>13662</v>
      </c>
      <c r="F3199">
        <v>0</v>
      </c>
      <c r="G3199" t="s">
        <v>106</v>
      </c>
      <c r="H3199" t="s">
        <v>106</v>
      </c>
      <c r="I3199" t="s">
        <v>106</v>
      </c>
      <c r="J3199" t="s">
        <v>107</v>
      </c>
      <c r="K3199" t="s">
        <v>108</v>
      </c>
      <c r="L3199" t="s">
        <v>109</v>
      </c>
      <c r="M3199" t="s">
        <v>110</v>
      </c>
      <c r="N3199" t="s">
        <v>7435</v>
      </c>
      <c r="O3199" t="s">
        <v>4638</v>
      </c>
      <c r="P3199">
        <v>8167</v>
      </c>
      <c r="Q3199">
        <v>80</v>
      </c>
      <c r="R3199">
        <v>0</v>
      </c>
      <c r="S3199">
        <v>200</v>
      </c>
      <c r="T3199">
        <v>0</v>
      </c>
      <c r="U3199">
        <v>3883.2</v>
      </c>
      <c r="V3199">
        <v>3883.2</v>
      </c>
      <c r="W3199">
        <v>200</v>
      </c>
      <c r="X3199">
        <v>1000</v>
      </c>
      <c r="Y3199">
        <v>0</v>
      </c>
      <c r="Z3199">
        <v>1000</v>
      </c>
      <c r="AD3199" s="1">
        <v>41669.333333333336</v>
      </c>
      <c r="AE3199" s="1">
        <v>41699.708333333336</v>
      </c>
      <c r="AG3199" s="1">
        <v>41658.333333333336</v>
      </c>
      <c r="AH3199" s="1">
        <v>41687.708333333336</v>
      </c>
      <c r="AI3199" s="1">
        <v>41658.333333333336</v>
      </c>
      <c r="AJ3199" s="1">
        <v>41687.708333333336</v>
      </c>
      <c r="AK3199" s="1">
        <v>41658.333333333336</v>
      </c>
      <c r="AL3199" s="1">
        <v>41687.708333333336</v>
      </c>
      <c r="AM3199" s="1">
        <v>41669.333333333336</v>
      </c>
      <c r="AN3199" s="1">
        <v>41699.708333333336</v>
      </c>
      <c r="AP3199" t="s">
        <v>113</v>
      </c>
      <c r="AU3199" t="s">
        <v>7436</v>
      </c>
      <c r="AY3199" t="s">
        <v>106</v>
      </c>
      <c r="AZ3199">
        <v>0</v>
      </c>
      <c r="BA3199">
        <v>0</v>
      </c>
      <c r="BD3199" s="3">
        <v>41321.661805555559</v>
      </c>
      <c r="BE3199" s="3">
        <v>41328.377083333333</v>
      </c>
      <c r="BF3199" t="s">
        <v>115</v>
      </c>
      <c r="BG3199" t="s">
        <v>115</v>
      </c>
      <c r="BH3199">
        <v>8149</v>
      </c>
      <c r="BM3199">
        <v>43440</v>
      </c>
      <c r="BR3199" t="s">
        <v>3145</v>
      </c>
      <c r="BS3199" t="s">
        <v>3146</v>
      </c>
      <c r="BU3199">
        <v>1</v>
      </c>
      <c r="BV3199" t="s">
        <v>118</v>
      </c>
      <c r="BX3199" t="s">
        <v>119</v>
      </c>
      <c r="BY3199" t="s">
        <v>119</v>
      </c>
      <c r="BZ3199" t="s">
        <v>119</v>
      </c>
      <c r="CA3199">
        <v>1</v>
      </c>
      <c r="CC3199" t="s">
        <v>120</v>
      </c>
      <c r="CH3199">
        <v>540</v>
      </c>
      <c r="CI3199">
        <v>43010</v>
      </c>
      <c r="CJ3199" t="s">
        <v>106</v>
      </c>
      <c r="CK3199" t="s">
        <v>106</v>
      </c>
      <c r="CL3199">
        <v>30</v>
      </c>
      <c r="CM3199" t="s">
        <v>4640</v>
      </c>
      <c r="CO3199">
        <v>124910</v>
      </c>
      <c r="CQ3199">
        <v>0</v>
      </c>
      <c r="CR3199">
        <v>0</v>
      </c>
      <c r="CS3199">
        <v>0</v>
      </c>
      <c r="CY3199" t="s">
        <v>123</v>
      </c>
      <c r="CZ3199" t="s">
        <v>124</v>
      </c>
      <c r="DD3199" t="str" cm="1">
        <f t="array" ref="DD3199">TEXT(_xlfn.SEQUENCE(1, DATEDIF(AG3199, AH3199, "m") + 1, AG3199, 30), "YYYY-APMM")</f>
        <v>2014-AP01</v>
      </c>
      <c r="DN3199">
        <f t="shared" si="98"/>
        <v>3883.2</v>
      </c>
      <c r="DO3199" t="str">
        <f t="shared" si="99"/>
        <v>CONCRETE MASON SK</v>
      </c>
    </row>
    <row r="3200" spans="1:119" x14ac:dyDescent="0.35">
      <c r="A3200" t="s">
        <v>105</v>
      </c>
      <c r="B3200">
        <v>502485</v>
      </c>
      <c r="C3200">
        <v>6359</v>
      </c>
      <c r="D3200">
        <v>124919</v>
      </c>
      <c r="E3200">
        <v>13662</v>
      </c>
      <c r="F3200">
        <v>0</v>
      </c>
      <c r="G3200" t="s">
        <v>106</v>
      </c>
      <c r="H3200" t="s">
        <v>106</v>
      </c>
      <c r="I3200" t="s">
        <v>106</v>
      </c>
      <c r="J3200" t="s">
        <v>107</v>
      </c>
      <c r="K3200" t="s">
        <v>108</v>
      </c>
      <c r="L3200" t="s">
        <v>109</v>
      </c>
      <c r="M3200" t="s">
        <v>110</v>
      </c>
      <c r="N3200" t="s">
        <v>7437</v>
      </c>
      <c r="O3200" t="s">
        <v>4642</v>
      </c>
      <c r="P3200">
        <v>8178</v>
      </c>
      <c r="Q3200">
        <v>104</v>
      </c>
      <c r="R3200">
        <v>0</v>
      </c>
      <c r="S3200">
        <v>200</v>
      </c>
      <c r="T3200">
        <v>0</v>
      </c>
      <c r="U3200">
        <v>6492.4</v>
      </c>
      <c r="V3200">
        <v>6492.4</v>
      </c>
      <c r="W3200">
        <v>200</v>
      </c>
      <c r="X3200">
        <v>0</v>
      </c>
      <c r="Y3200">
        <v>0</v>
      </c>
      <c r="Z3200">
        <v>0</v>
      </c>
      <c r="AD3200" s="1">
        <v>41679.333333333336</v>
      </c>
      <c r="AE3200" s="1">
        <v>41708.708333333336</v>
      </c>
      <c r="AG3200" s="1">
        <v>41664.333333333336</v>
      </c>
      <c r="AH3200" s="1">
        <v>41693.708333333336</v>
      </c>
      <c r="AI3200" s="1">
        <v>41664.333333333336</v>
      </c>
      <c r="AJ3200" s="1">
        <v>41693.708333333336</v>
      </c>
      <c r="AK3200" s="1">
        <v>41664.333333333336</v>
      </c>
      <c r="AL3200" s="1">
        <v>41693.708333333336</v>
      </c>
      <c r="AM3200" s="1">
        <v>41679.333333333336</v>
      </c>
      <c r="AN3200" s="1">
        <v>41708.708333333336</v>
      </c>
      <c r="AP3200" t="s">
        <v>113</v>
      </c>
      <c r="AU3200" t="s">
        <v>7438</v>
      </c>
      <c r="AY3200" t="s">
        <v>106</v>
      </c>
      <c r="AZ3200">
        <v>0</v>
      </c>
      <c r="BA3200">
        <v>0</v>
      </c>
      <c r="BD3200" s="3">
        <v>41321.661805555559</v>
      </c>
      <c r="BE3200" s="3">
        <v>41321.690972222219</v>
      </c>
      <c r="BF3200" t="s">
        <v>115</v>
      </c>
      <c r="BG3200" t="s">
        <v>115</v>
      </c>
      <c r="BH3200">
        <v>8149</v>
      </c>
      <c r="BM3200">
        <v>43550</v>
      </c>
      <c r="BR3200" t="s">
        <v>116</v>
      </c>
      <c r="BS3200" t="s">
        <v>117</v>
      </c>
      <c r="BU3200">
        <v>1</v>
      </c>
      <c r="BV3200" t="s">
        <v>118</v>
      </c>
      <c r="BX3200" t="s">
        <v>119</v>
      </c>
      <c r="BY3200" t="s">
        <v>119</v>
      </c>
      <c r="BZ3200" t="s">
        <v>119</v>
      </c>
      <c r="CA3200">
        <v>1</v>
      </c>
      <c r="CC3200" t="s">
        <v>120</v>
      </c>
      <c r="CH3200">
        <v>540</v>
      </c>
      <c r="CI3200">
        <v>43010</v>
      </c>
      <c r="CJ3200" t="s">
        <v>106</v>
      </c>
      <c r="CK3200" t="s">
        <v>106</v>
      </c>
      <c r="CL3200">
        <v>30</v>
      </c>
      <c r="CM3200" t="s">
        <v>4640</v>
      </c>
      <c r="CO3200">
        <v>124910</v>
      </c>
      <c r="CQ3200">
        <v>0</v>
      </c>
      <c r="CR3200">
        <v>0</v>
      </c>
      <c r="CS3200">
        <v>0</v>
      </c>
      <c r="CY3200" t="s">
        <v>123</v>
      </c>
      <c r="CZ3200" t="s">
        <v>124</v>
      </c>
      <c r="DD3200" t="str" cm="1">
        <f t="array" ref="DD3200">TEXT(_xlfn.SEQUENCE(1, DATEDIF(AG3200, AH3200, "m") + 1, AG3200, 30), "YYYY-APMM")</f>
        <v>2014-AP01</v>
      </c>
      <c r="DN3200">
        <f t="shared" si="98"/>
        <v>6492.4</v>
      </c>
      <c r="DO3200" t="str">
        <f t="shared" si="99"/>
        <v>LABOR- SUBCONTRACTOR</v>
      </c>
    </row>
    <row r="3201" spans="1:119" x14ac:dyDescent="0.35">
      <c r="A3201" t="s">
        <v>105</v>
      </c>
      <c r="B3201">
        <v>502486</v>
      </c>
      <c r="C3201">
        <v>6359</v>
      </c>
      <c r="D3201">
        <v>124919</v>
      </c>
      <c r="E3201">
        <v>13662</v>
      </c>
      <c r="F3201">
        <v>0</v>
      </c>
      <c r="G3201" t="s">
        <v>106</v>
      </c>
      <c r="H3201" t="s">
        <v>106</v>
      </c>
      <c r="I3201" t="s">
        <v>106</v>
      </c>
      <c r="J3201" t="s">
        <v>107</v>
      </c>
      <c r="K3201" t="s">
        <v>108</v>
      </c>
      <c r="L3201" t="s">
        <v>109</v>
      </c>
      <c r="M3201" t="s">
        <v>110</v>
      </c>
      <c r="N3201" t="s">
        <v>7439</v>
      </c>
      <c r="O3201" t="s">
        <v>4645</v>
      </c>
      <c r="P3201">
        <v>8177</v>
      </c>
      <c r="Q3201">
        <v>104</v>
      </c>
      <c r="R3201">
        <v>0</v>
      </c>
      <c r="S3201">
        <v>200</v>
      </c>
      <c r="T3201">
        <v>0</v>
      </c>
      <c r="U3201">
        <v>2030</v>
      </c>
      <c r="V3201">
        <v>2030</v>
      </c>
      <c r="W3201">
        <v>200</v>
      </c>
      <c r="X3201">
        <v>1100</v>
      </c>
      <c r="Y3201">
        <v>0</v>
      </c>
      <c r="Z3201">
        <v>1100</v>
      </c>
      <c r="AD3201" s="1">
        <v>41688.333333333336</v>
      </c>
      <c r="AE3201" s="1">
        <v>41716.708333333336</v>
      </c>
      <c r="AG3201" s="1">
        <v>41672.333333333336</v>
      </c>
      <c r="AH3201" s="1">
        <v>41701.708333333336</v>
      </c>
      <c r="AI3201" s="1">
        <v>41672.333333333336</v>
      </c>
      <c r="AJ3201" s="1">
        <v>41701.708333333336</v>
      </c>
      <c r="AK3201" s="1">
        <v>41672.333333333336</v>
      </c>
      <c r="AL3201" s="1">
        <v>41701.708333333336</v>
      </c>
      <c r="AM3201" s="1">
        <v>41688.333333333336</v>
      </c>
      <c r="AN3201" s="1">
        <v>41716.708333333336</v>
      </c>
      <c r="AP3201" t="s">
        <v>113</v>
      </c>
      <c r="AU3201" t="s">
        <v>7440</v>
      </c>
      <c r="AY3201" t="s">
        <v>106</v>
      </c>
      <c r="AZ3201">
        <v>0</v>
      </c>
      <c r="BA3201">
        <v>0</v>
      </c>
      <c r="BD3201" s="3">
        <v>41321.661805555559</v>
      </c>
      <c r="BE3201" s="3">
        <v>41321.690972222219</v>
      </c>
      <c r="BF3201" t="s">
        <v>115</v>
      </c>
      <c r="BG3201" t="s">
        <v>115</v>
      </c>
      <c r="BH3201">
        <v>8149</v>
      </c>
      <c r="BM3201">
        <v>43540</v>
      </c>
      <c r="BR3201" t="s">
        <v>1299</v>
      </c>
      <c r="BS3201" t="s">
        <v>1300</v>
      </c>
      <c r="BU3201">
        <v>1</v>
      </c>
      <c r="BV3201" t="s">
        <v>118</v>
      </c>
      <c r="BX3201" t="s">
        <v>119</v>
      </c>
      <c r="BY3201" t="s">
        <v>119</v>
      </c>
      <c r="BZ3201" t="s">
        <v>119</v>
      </c>
      <c r="CA3201">
        <v>1</v>
      </c>
      <c r="CC3201" t="s">
        <v>120</v>
      </c>
      <c r="CH3201">
        <v>540</v>
      </c>
      <c r="CI3201">
        <v>43010</v>
      </c>
      <c r="CJ3201" t="s">
        <v>106</v>
      </c>
      <c r="CK3201" t="s">
        <v>106</v>
      </c>
      <c r="CL3201">
        <v>30</v>
      </c>
      <c r="CM3201" t="s">
        <v>4640</v>
      </c>
      <c r="CO3201">
        <v>124910</v>
      </c>
      <c r="CQ3201">
        <v>0</v>
      </c>
      <c r="CR3201">
        <v>0</v>
      </c>
      <c r="CS3201">
        <v>0</v>
      </c>
      <c r="CY3201" t="s">
        <v>123</v>
      </c>
      <c r="CZ3201" t="s">
        <v>124</v>
      </c>
      <c r="DD3201" t="str" cm="1">
        <f t="array" ref="DD3201:DE3201">TEXT(_xlfn.SEQUENCE(1, DATEDIF(AG3201, AH3201, "m") + 1, AG3201, 30), "YYYY-APMM")</f>
        <v>2014-AP02</v>
      </c>
      <c r="DE3201" t="str">
        <v>2014-AP03</v>
      </c>
      <c r="DN3201">
        <f t="shared" si="98"/>
        <v>1015</v>
      </c>
      <c r="DO3201" t="str">
        <f t="shared" si="99"/>
        <v>LABOR - CIVIL</v>
      </c>
    </row>
    <row r="3202" spans="1:119" x14ac:dyDescent="0.35">
      <c r="A3202" t="s">
        <v>105</v>
      </c>
      <c r="B3202">
        <v>502487</v>
      </c>
      <c r="C3202">
        <v>6359</v>
      </c>
      <c r="D3202">
        <v>124919</v>
      </c>
      <c r="E3202">
        <v>13662</v>
      </c>
      <c r="F3202">
        <v>0</v>
      </c>
      <c r="G3202" t="s">
        <v>106</v>
      </c>
      <c r="H3202" t="s">
        <v>106</v>
      </c>
      <c r="I3202" t="s">
        <v>106</v>
      </c>
      <c r="J3202" t="s">
        <v>107</v>
      </c>
      <c r="K3202" t="s">
        <v>108</v>
      </c>
      <c r="L3202" t="s">
        <v>109</v>
      </c>
      <c r="M3202" t="s">
        <v>110</v>
      </c>
      <c r="N3202" t="s">
        <v>7441</v>
      </c>
      <c r="O3202" t="s">
        <v>4648</v>
      </c>
      <c r="P3202">
        <v>8165</v>
      </c>
      <c r="Q3202">
        <v>424</v>
      </c>
      <c r="R3202">
        <v>0</v>
      </c>
      <c r="S3202">
        <v>200</v>
      </c>
      <c r="T3202">
        <v>0</v>
      </c>
      <c r="U3202">
        <v>574</v>
      </c>
      <c r="V3202">
        <v>574</v>
      </c>
      <c r="W3202">
        <v>200</v>
      </c>
      <c r="X3202">
        <v>0</v>
      </c>
      <c r="Y3202">
        <v>0</v>
      </c>
      <c r="Z3202">
        <v>0</v>
      </c>
      <c r="AD3202" s="1">
        <v>41746.333333333336</v>
      </c>
      <c r="AE3202" s="1">
        <v>41774.708333333336</v>
      </c>
      <c r="AG3202" s="1">
        <v>41685.333333333336</v>
      </c>
      <c r="AH3202" s="1">
        <v>41713.708333333336</v>
      </c>
      <c r="AI3202" s="1">
        <v>41685.333333333336</v>
      </c>
      <c r="AJ3202" s="1">
        <v>41713.708333333336</v>
      </c>
      <c r="AK3202" s="1">
        <v>41685.333333333336</v>
      </c>
      <c r="AL3202" s="1">
        <v>41713.708333333336</v>
      </c>
      <c r="AM3202" s="1">
        <v>41746.333333333336</v>
      </c>
      <c r="AN3202" s="1">
        <v>41774.708333333336</v>
      </c>
      <c r="AP3202" t="s">
        <v>113</v>
      </c>
      <c r="AU3202" t="s">
        <v>7442</v>
      </c>
      <c r="AY3202" t="s">
        <v>106</v>
      </c>
      <c r="AZ3202">
        <v>0</v>
      </c>
      <c r="BA3202">
        <v>0</v>
      </c>
      <c r="BD3202" s="3">
        <v>41321.661805555559</v>
      </c>
      <c r="BE3202" s="3">
        <v>41321.690972222219</v>
      </c>
      <c r="BF3202" t="s">
        <v>115</v>
      </c>
      <c r="BG3202" t="s">
        <v>115</v>
      </c>
      <c r="BH3202">
        <v>8149</v>
      </c>
      <c r="BM3202">
        <v>43420</v>
      </c>
      <c r="BR3202" t="s">
        <v>3122</v>
      </c>
      <c r="BS3202" t="s">
        <v>3123</v>
      </c>
      <c r="BU3202">
        <v>1</v>
      </c>
      <c r="BV3202" t="s">
        <v>118</v>
      </c>
      <c r="BX3202" t="s">
        <v>119</v>
      </c>
      <c r="BY3202" t="s">
        <v>119</v>
      </c>
      <c r="BZ3202" t="s">
        <v>119</v>
      </c>
      <c r="CA3202">
        <v>1</v>
      </c>
      <c r="CC3202" t="s">
        <v>120</v>
      </c>
      <c r="CH3202">
        <v>540</v>
      </c>
      <c r="CI3202">
        <v>43010</v>
      </c>
      <c r="CJ3202" t="s">
        <v>106</v>
      </c>
      <c r="CK3202" t="s">
        <v>106</v>
      </c>
      <c r="CL3202">
        <v>30</v>
      </c>
      <c r="CM3202" t="s">
        <v>4640</v>
      </c>
      <c r="CO3202">
        <v>124910</v>
      </c>
      <c r="CQ3202">
        <v>0</v>
      </c>
      <c r="CR3202">
        <v>0</v>
      </c>
      <c r="CS3202">
        <v>0</v>
      </c>
      <c r="CY3202" t="s">
        <v>123</v>
      </c>
      <c r="CZ3202" t="s">
        <v>124</v>
      </c>
      <c r="DD3202" t="str" cm="1">
        <f t="array" ref="DD3202:DE3202">TEXT(_xlfn.SEQUENCE(1, DATEDIF(AG3202, AH3202, "m") + 1, AG3202, 30), "YYYY-APMM")</f>
        <v>2014-AP02</v>
      </c>
      <c r="DE3202" t="str">
        <v>2014-AP03</v>
      </c>
      <c r="DN3202">
        <f t="shared" si="98"/>
        <v>287</v>
      </c>
      <c r="DO3202" t="str">
        <f t="shared" si="99"/>
        <v>STEEL FIXERS SK</v>
      </c>
    </row>
    <row r="3203" spans="1:119" x14ac:dyDescent="0.35">
      <c r="A3203" t="s">
        <v>105</v>
      </c>
      <c r="B3203">
        <v>502488</v>
      </c>
      <c r="C3203">
        <v>6359</v>
      </c>
      <c r="D3203">
        <v>124920</v>
      </c>
      <c r="E3203">
        <v>13662</v>
      </c>
      <c r="F3203">
        <v>0</v>
      </c>
      <c r="G3203" t="s">
        <v>106</v>
      </c>
      <c r="H3203" t="s">
        <v>106</v>
      </c>
      <c r="I3203" t="s">
        <v>106</v>
      </c>
      <c r="J3203" t="s">
        <v>107</v>
      </c>
      <c r="K3203" t="s">
        <v>108</v>
      </c>
      <c r="L3203" t="s">
        <v>109</v>
      </c>
      <c r="M3203" t="s">
        <v>110</v>
      </c>
      <c r="N3203" t="s">
        <v>7443</v>
      </c>
      <c r="O3203" t="s">
        <v>3209</v>
      </c>
      <c r="P3203">
        <v>8177</v>
      </c>
      <c r="Q3203">
        <v>200</v>
      </c>
      <c r="R3203">
        <v>0</v>
      </c>
      <c r="S3203">
        <v>200</v>
      </c>
      <c r="T3203">
        <v>0</v>
      </c>
      <c r="U3203">
        <v>87</v>
      </c>
      <c r="V3203">
        <v>87</v>
      </c>
      <c r="W3203">
        <v>200</v>
      </c>
      <c r="X3203">
        <v>51</v>
      </c>
      <c r="Y3203">
        <v>0</v>
      </c>
      <c r="Z3203">
        <v>51</v>
      </c>
      <c r="AD3203" s="1">
        <v>41770.333333333336</v>
      </c>
      <c r="AE3203" s="1">
        <v>41798.708333333336</v>
      </c>
      <c r="AG3203" s="1">
        <v>41741.333333333336</v>
      </c>
      <c r="AH3203" s="1">
        <v>41769.708333333336</v>
      </c>
      <c r="AI3203" s="1">
        <v>41741.333333333336</v>
      </c>
      <c r="AJ3203" s="1">
        <v>41769.708333333336</v>
      </c>
      <c r="AK3203" s="1">
        <v>41741.333333333336</v>
      </c>
      <c r="AL3203" s="1">
        <v>41769.708333333336</v>
      </c>
      <c r="AM3203" s="1">
        <v>41770.333333333336</v>
      </c>
      <c r="AN3203" s="1">
        <v>41798.708333333336</v>
      </c>
      <c r="AP3203" t="s">
        <v>113</v>
      </c>
      <c r="AU3203" t="s">
        <v>7444</v>
      </c>
      <c r="AY3203" t="s">
        <v>106</v>
      </c>
      <c r="AZ3203">
        <v>0</v>
      </c>
      <c r="BA3203">
        <v>0</v>
      </c>
      <c r="BD3203" s="3">
        <v>41321.661805555559</v>
      </c>
      <c r="BE3203" s="3">
        <v>41321.690972222219</v>
      </c>
      <c r="BF3203" t="s">
        <v>115</v>
      </c>
      <c r="BG3203" t="s">
        <v>115</v>
      </c>
      <c r="BH3203">
        <v>8149</v>
      </c>
      <c r="BM3203">
        <v>43540</v>
      </c>
      <c r="BR3203" t="s">
        <v>1299</v>
      </c>
      <c r="BS3203" t="s">
        <v>1300</v>
      </c>
      <c r="BU3203">
        <v>1</v>
      </c>
      <c r="BV3203" t="s">
        <v>118</v>
      </c>
      <c r="BX3203" t="s">
        <v>119</v>
      </c>
      <c r="BY3203" t="s">
        <v>119</v>
      </c>
      <c r="BZ3203" t="s">
        <v>119</v>
      </c>
      <c r="CA3203">
        <v>1</v>
      </c>
      <c r="CC3203" t="s">
        <v>120</v>
      </c>
      <c r="CH3203">
        <v>540</v>
      </c>
      <c r="CI3203">
        <v>43090</v>
      </c>
      <c r="CJ3203" t="s">
        <v>106</v>
      </c>
      <c r="CK3203" t="s">
        <v>106</v>
      </c>
      <c r="CL3203">
        <v>70</v>
      </c>
      <c r="CM3203" t="s">
        <v>3180</v>
      </c>
      <c r="CO3203">
        <v>124910</v>
      </c>
      <c r="CQ3203">
        <v>0</v>
      </c>
      <c r="CR3203">
        <v>0</v>
      </c>
      <c r="CS3203">
        <v>0</v>
      </c>
      <c r="CY3203" t="s">
        <v>123</v>
      </c>
      <c r="CZ3203" t="s">
        <v>124</v>
      </c>
      <c r="DD3203" t="str" cm="1">
        <f t="array" ref="DD3203">TEXT(_xlfn.SEQUENCE(1, DATEDIF(AG3203, AH3203, "m") + 1, AG3203, 30), "YYYY-APMM")</f>
        <v>2014-AP04</v>
      </c>
      <c r="DN3203">
        <f t="shared" ref="DN3203:DN3266" si="100">V3203/COUNTIF(DD3203:DF3203, "&lt;&gt;")</f>
        <v>87</v>
      </c>
      <c r="DO3203" t="str">
        <f t="shared" ref="DO3203:DO3266" si="101">BR3203</f>
        <v>LABOR - CIVIL</v>
      </c>
    </row>
    <row r="3204" spans="1:119" x14ac:dyDescent="0.35">
      <c r="A3204" t="s">
        <v>105</v>
      </c>
      <c r="B3204">
        <v>502489</v>
      </c>
      <c r="C3204">
        <v>6359</v>
      </c>
      <c r="D3204">
        <v>124920</v>
      </c>
      <c r="E3204">
        <v>13662</v>
      </c>
      <c r="F3204">
        <v>0</v>
      </c>
      <c r="G3204" t="s">
        <v>106</v>
      </c>
      <c r="H3204" t="s">
        <v>106</v>
      </c>
      <c r="I3204" t="s">
        <v>106</v>
      </c>
      <c r="J3204" t="s">
        <v>107</v>
      </c>
      <c r="K3204" t="s">
        <v>108</v>
      </c>
      <c r="L3204" t="s">
        <v>109</v>
      </c>
      <c r="M3204" t="s">
        <v>110</v>
      </c>
      <c r="N3204" t="s">
        <v>7445</v>
      </c>
      <c r="O3204" t="s">
        <v>4748</v>
      </c>
      <c r="P3204">
        <v>8178</v>
      </c>
      <c r="Q3204">
        <v>200</v>
      </c>
      <c r="R3204">
        <v>0</v>
      </c>
      <c r="S3204">
        <v>200</v>
      </c>
      <c r="T3204">
        <v>0</v>
      </c>
      <c r="U3204">
        <v>1498</v>
      </c>
      <c r="V3204">
        <v>1498</v>
      </c>
      <c r="W3204">
        <v>200</v>
      </c>
      <c r="X3204">
        <v>0</v>
      </c>
      <c r="Y3204">
        <v>0</v>
      </c>
      <c r="Z3204">
        <v>0</v>
      </c>
      <c r="AD3204" s="1">
        <v>41781.333333333336</v>
      </c>
      <c r="AE3204" s="1">
        <v>41809.708333333336</v>
      </c>
      <c r="AG3204" s="1">
        <v>41752.333333333336</v>
      </c>
      <c r="AH3204" s="1">
        <v>41780.708333333336</v>
      </c>
      <c r="AI3204" s="1">
        <v>41752.333333333336</v>
      </c>
      <c r="AJ3204" s="1">
        <v>41780.708333333336</v>
      </c>
      <c r="AK3204" s="1">
        <v>41752.333333333336</v>
      </c>
      <c r="AL3204" s="1">
        <v>41780.708333333336</v>
      </c>
      <c r="AM3204" s="1">
        <v>41781.333333333336</v>
      </c>
      <c r="AN3204" s="1">
        <v>41809.708333333336</v>
      </c>
      <c r="AP3204" t="s">
        <v>113</v>
      </c>
      <c r="AU3204" t="s">
        <v>7446</v>
      </c>
      <c r="AY3204" t="s">
        <v>106</v>
      </c>
      <c r="AZ3204">
        <v>0</v>
      </c>
      <c r="BA3204">
        <v>0</v>
      </c>
      <c r="BD3204" s="3">
        <v>41321.661805555559</v>
      </c>
      <c r="BE3204" s="3">
        <v>41321.690972222219</v>
      </c>
      <c r="BF3204" t="s">
        <v>115</v>
      </c>
      <c r="BG3204" t="s">
        <v>115</v>
      </c>
      <c r="BH3204">
        <v>8149</v>
      </c>
      <c r="BM3204">
        <v>43550</v>
      </c>
      <c r="BR3204" t="s">
        <v>116</v>
      </c>
      <c r="BS3204" t="s">
        <v>117</v>
      </c>
      <c r="BU3204">
        <v>1</v>
      </c>
      <c r="BV3204" t="s">
        <v>118</v>
      </c>
      <c r="BX3204" t="s">
        <v>119</v>
      </c>
      <c r="BY3204" t="s">
        <v>119</v>
      </c>
      <c r="BZ3204" t="s">
        <v>119</v>
      </c>
      <c r="CA3204">
        <v>1</v>
      </c>
      <c r="CC3204" t="s">
        <v>120</v>
      </c>
      <c r="CH3204">
        <v>540</v>
      </c>
      <c r="CI3204">
        <v>43090</v>
      </c>
      <c r="CJ3204" t="s">
        <v>106</v>
      </c>
      <c r="CK3204" t="s">
        <v>106</v>
      </c>
      <c r="CL3204">
        <v>70</v>
      </c>
      <c r="CM3204" t="s">
        <v>3180</v>
      </c>
      <c r="CO3204">
        <v>124910</v>
      </c>
      <c r="CQ3204">
        <v>0</v>
      </c>
      <c r="CR3204">
        <v>0</v>
      </c>
      <c r="CS3204">
        <v>0</v>
      </c>
      <c r="CY3204" t="s">
        <v>123</v>
      </c>
      <c r="CZ3204" t="s">
        <v>124</v>
      </c>
      <c r="DD3204" t="str" cm="1">
        <f t="array" ref="DD3204">TEXT(_xlfn.SEQUENCE(1, DATEDIF(AG3204, AH3204, "m") + 1, AG3204, 30), "YYYY-APMM")</f>
        <v>2014-AP04</v>
      </c>
      <c r="DN3204">
        <f t="shared" si="100"/>
        <v>1498</v>
      </c>
      <c r="DO3204" t="str">
        <f t="shared" si="101"/>
        <v>LABOR- SUBCONTRACTOR</v>
      </c>
    </row>
    <row r="3205" spans="1:119" x14ac:dyDescent="0.35">
      <c r="A3205" t="s">
        <v>105</v>
      </c>
      <c r="B3205">
        <v>502490</v>
      </c>
      <c r="C3205">
        <v>6359</v>
      </c>
      <c r="D3205">
        <v>124920</v>
      </c>
      <c r="E3205">
        <v>13662</v>
      </c>
      <c r="F3205">
        <v>0</v>
      </c>
      <c r="G3205" t="s">
        <v>106</v>
      </c>
      <c r="H3205" t="s">
        <v>106</v>
      </c>
      <c r="I3205" t="s">
        <v>106</v>
      </c>
      <c r="J3205" t="s">
        <v>107</v>
      </c>
      <c r="K3205" t="s">
        <v>108</v>
      </c>
      <c r="L3205" t="s">
        <v>109</v>
      </c>
      <c r="M3205" t="s">
        <v>110</v>
      </c>
      <c r="N3205" t="s">
        <v>7447</v>
      </c>
      <c r="O3205" t="s">
        <v>4751</v>
      </c>
      <c r="P3205">
        <v>8178</v>
      </c>
      <c r="Q3205">
        <v>280</v>
      </c>
      <c r="R3205">
        <v>136</v>
      </c>
      <c r="S3205">
        <v>200</v>
      </c>
      <c r="T3205">
        <v>0</v>
      </c>
      <c r="U3205">
        <v>2240</v>
      </c>
      <c r="V3205">
        <v>2240</v>
      </c>
      <c r="W3205">
        <v>200</v>
      </c>
      <c r="X3205">
        <v>0</v>
      </c>
      <c r="Y3205">
        <v>0</v>
      </c>
      <c r="Z3205">
        <v>0</v>
      </c>
      <c r="AD3205" s="1">
        <v>41805.333333333336</v>
      </c>
      <c r="AE3205" s="1">
        <v>41833.708333333336</v>
      </c>
      <c r="AG3205" s="1">
        <v>41764.333333333336</v>
      </c>
      <c r="AH3205" s="1">
        <v>41792.708333333336</v>
      </c>
      <c r="AI3205" s="1">
        <v>41764.333333333336</v>
      </c>
      <c r="AJ3205" s="1">
        <v>41792.708333333336</v>
      </c>
      <c r="AK3205" s="1">
        <v>41764.333333333336</v>
      </c>
      <c r="AL3205" s="1">
        <v>41792.708333333336</v>
      </c>
      <c r="AM3205" s="1">
        <v>41805.333333333336</v>
      </c>
      <c r="AN3205" s="1">
        <v>41833.708333333336</v>
      </c>
      <c r="AP3205" t="s">
        <v>113</v>
      </c>
      <c r="AU3205" t="s">
        <v>7448</v>
      </c>
      <c r="AY3205" t="s">
        <v>106</v>
      </c>
      <c r="AZ3205">
        <v>0</v>
      </c>
      <c r="BA3205">
        <v>0</v>
      </c>
      <c r="BD3205" s="3">
        <v>41321.661805555559</v>
      </c>
      <c r="BE3205" s="3">
        <v>41321.690972222219</v>
      </c>
      <c r="BF3205" t="s">
        <v>115</v>
      </c>
      <c r="BG3205" t="s">
        <v>115</v>
      </c>
      <c r="BH3205">
        <v>8149</v>
      </c>
      <c r="BM3205">
        <v>43550</v>
      </c>
      <c r="BR3205" t="s">
        <v>116</v>
      </c>
      <c r="BS3205" t="s">
        <v>117</v>
      </c>
      <c r="BU3205">
        <v>1</v>
      </c>
      <c r="BV3205" t="s">
        <v>118</v>
      </c>
      <c r="BX3205" t="s">
        <v>119</v>
      </c>
      <c r="BY3205" t="s">
        <v>119</v>
      </c>
      <c r="BZ3205" t="s">
        <v>119</v>
      </c>
      <c r="CA3205">
        <v>1</v>
      </c>
      <c r="CC3205" t="s">
        <v>120</v>
      </c>
      <c r="CH3205">
        <v>540</v>
      </c>
      <c r="CI3205">
        <v>43090</v>
      </c>
      <c r="CJ3205" t="s">
        <v>106</v>
      </c>
      <c r="CK3205" t="s">
        <v>106</v>
      </c>
      <c r="CL3205">
        <v>70</v>
      </c>
      <c r="CM3205" t="s">
        <v>3180</v>
      </c>
      <c r="CO3205">
        <v>124910</v>
      </c>
      <c r="CQ3205">
        <v>0</v>
      </c>
      <c r="CR3205">
        <v>0</v>
      </c>
      <c r="CS3205">
        <v>0</v>
      </c>
      <c r="CY3205" t="s">
        <v>123</v>
      </c>
      <c r="CZ3205" t="s">
        <v>124</v>
      </c>
      <c r="DD3205" t="str" cm="1">
        <f t="array" ref="DD3205">TEXT(_xlfn.SEQUENCE(1, DATEDIF(AG3205, AH3205, "m") + 1, AG3205, 30), "YYYY-APMM")</f>
        <v>2014-AP05</v>
      </c>
      <c r="DN3205">
        <f t="shared" si="100"/>
        <v>2240</v>
      </c>
      <c r="DO3205" t="str">
        <f t="shared" si="101"/>
        <v>LABOR- SUBCONTRACTOR</v>
      </c>
    </row>
    <row r="3206" spans="1:119" x14ac:dyDescent="0.35">
      <c r="A3206" t="s">
        <v>105</v>
      </c>
      <c r="B3206">
        <v>502491</v>
      </c>
      <c r="C3206">
        <v>6359</v>
      </c>
      <c r="D3206">
        <v>124921</v>
      </c>
      <c r="E3206">
        <v>13662</v>
      </c>
      <c r="F3206">
        <v>0</v>
      </c>
      <c r="G3206" t="s">
        <v>106</v>
      </c>
      <c r="H3206" t="s">
        <v>106</v>
      </c>
      <c r="I3206" t="s">
        <v>106</v>
      </c>
      <c r="J3206" t="s">
        <v>107</v>
      </c>
      <c r="K3206" t="s">
        <v>108</v>
      </c>
      <c r="L3206" t="s">
        <v>109</v>
      </c>
      <c r="M3206" t="s">
        <v>110</v>
      </c>
      <c r="N3206" t="s">
        <v>7449</v>
      </c>
      <c r="O3206" t="s">
        <v>4822</v>
      </c>
      <c r="P3206">
        <v>8165</v>
      </c>
      <c r="Q3206">
        <v>288</v>
      </c>
      <c r="R3206">
        <v>0</v>
      </c>
      <c r="S3206">
        <v>200</v>
      </c>
      <c r="T3206">
        <v>0</v>
      </c>
      <c r="U3206">
        <v>182</v>
      </c>
      <c r="V3206">
        <v>182</v>
      </c>
      <c r="W3206">
        <v>200</v>
      </c>
      <c r="X3206">
        <v>0</v>
      </c>
      <c r="Y3206">
        <v>0</v>
      </c>
      <c r="Z3206">
        <v>0</v>
      </c>
      <c r="AD3206" s="1">
        <v>41724.333333333336</v>
      </c>
      <c r="AE3206" s="1">
        <v>41752.708333333336</v>
      </c>
      <c r="AG3206" s="1">
        <v>41682.333333333336</v>
      </c>
      <c r="AH3206" s="1">
        <v>41710.708333333336</v>
      </c>
      <c r="AI3206" s="1">
        <v>41682.333333333336</v>
      </c>
      <c r="AJ3206" s="1">
        <v>41710.708333333336</v>
      </c>
      <c r="AK3206" s="1">
        <v>41682.333333333336</v>
      </c>
      <c r="AL3206" s="1">
        <v>41710.708333333336</v>
      </c>
      <c r="AM3206" s="1">
        <v>41724.333333333336</v>
      </c>
      <c r="AN3206" s="1">
        <v>41752.708333333336</v>
      </c>
      <c r="AP3206" t="s">
        <v>113</v>
      </c>
      <c r="AU3206" t="s">
        <v>7450</v>
      </c>
      <c r="AY3206" t="s">
        <v>106</v>
      </c>
      <c r="AZ3206">
        <v>0</v>
      </c>
      <c r="BA3206">
        <v>0</v>
      </c>
      <c r="BD3206" s="3">
        <v>41321.661805555559</v>
      </c>
      <c r="BE3206" s="3">
        <v>41321.690972222219</v>
      </c>
      <c r="BF3206" t="s">
        <v>115</v>
      </c>
      <c r="BG3206" t="s">
        <v>115</v>
      </c>
      <c r="BH3206">
        <v>8149</v>
      </c>
      <c r="BM3206">
        <v>43420</v>
      </c>
      <c r="BR3206" t="s">
        <v>3122</v>
      </c>
      <c r="BS3206" t="s">
        <v>3123</v>
      </c>
      <c r="BU3206">
        <v>1</v>
      </c>
      <c r="BV3206" t="s">
        <v>118</v>
      </c>
      <c r="BX3206" t="s">
        <v>119</v>
      </c>
      <c r="BY3206" t="s">
        <v>119</v>
      </c>
      <c r="BZ3206" t="s">
        <v>119</v>
      </c>
      <c r="CA3206">
        <v>1</v>
      </c>
      <c r="CC3206" t="s">
        <v>120</v>
      </c>
      <c r="CH3206">
        <v>540</v>
      </c>
      <c r="CI3206">
        <v>43050</v>
      </c>
      <c r="CJ3206" t="s">
        <v>106</v>
      </c>
      <c r="CK3206" t="s">
        <v>106</v>
      </c>
      <c r="CL3206">
        <v>50</v>
      </c>
      <c r="CM3206" t="s">
        <v>4824</v>
      </c>
      <c r="CO3206">
        <v>124910</v>
      </c>
      <c r="CQ3206">
        <v>0</v>
      </c>
      <c r="CR3206">
        <v>0</v>
      </c>
      <c r="CS3206">
        <v>0</v>
      </c>
      <c r="CY3206" t="s">
        <v>123</v>
      </c>
      <c r="CZ3206" t="s">
        <v>124</v>
      </c>
      <c r="DD3206" t="str" cm="1">
        <f t="array" ref="DD3206:DE3206">TEXT(_xlfn.SEQUENCE(1, DATEDIF(AG3206, AH3206, "m") + 1, AG3206, 30), "YYYY-APMM")</f>
        <v>2014-AP02</v>
      </c>
      <c r="DE3206" t="str">
        <v>2014-AP03</v>
      </c>
      <c r="DN3206">
        <f t="shared" si="100"/>
        <v>91</v>
      </c>
      <c r="DO3206" t="str">
        <f t="shared" si="101"/>
        <v>STEEL FIXERS SK</v>
      </c>
    </row>
    <row r="3207" spans="1:119" x14ac:dyDescent="0.35">
      <c r="A3207" t="s">
        <v>105</v>
      </c>
      <c r="B3207">
        <v>502492</v>
      </c>
      <c r="C3207">
        <v>6359</v>
      </c>
      <c r="D3207">
        <v>124921</v>
      </c>
      <c r="E3207">
        <v>13662</v>
      </c>
      <c r="F3207">
        <v>0</v>
      </c>
      <c r="G3207" t="s">
        <v>106</v>
      </c>
      <c r="H3207" t="s">
        <v>106</v>
      </c>
      <c r="I3207" t="s">
        <v>106</v>
      </c>
      <c r="J3207" t="s">
        <v>107</v>
      </c>
      <c r="K3207" t="s">
        <v>108</v>
      </c>
      <c r="L3207" t="s">
        <v>109</v>
      </c>
      <c r="M3207" t="s">
        <v>110</v>
      </c>
      <c r="N3207" t="s">
        <v>7451</v>
      </c>
      <c r="O3207" t="s">
        <v>4826</v>
      </c>
      <c r="P3207">
        <v>8306</v>
      </c>
      <c r="Q3207">
        <v>288</v>
      </c>
      <c r="R3207">
        <v>136</v>
      </c>
      <c r="S3207">
        <v>200</v>
      </c>
      <c r="T3207">
        <v>0</v>
      </c>
      <c r="U3207">
        <v>14</v>
      </c>
      <c r="V3207">
        <v>14</v>
      </c>
      <c r="W3207">
        <v>200</v>
      </c>
      <c r="X3207">
        <v>0</v>
      </c>
      <c r="Y3207">
        <v>0</v>
      </c>
      <c r="Z3207">
        <v>0</v>
      </c>
      <c r="AD3207" s="1">
        <v>41741.333333333336</v>
      </c>
      <c r="AE3207" s="1">
        <v>41769.708333333336</v>
      </c>
      <c r="AG3207" s="1">
        <v>41699.333333333336</v>
      </c>
      <c r="AH3207" s="1">
        <v>41727.708333333336</v>
      </c>
      <c r="AI3207" s="1">
        <v>41699.333333333336</v>
      </c>
      <c r="AJ3207" s="1">
        <v>41727.708333333336</v>
      </c>
      <c r="AK3207" s="1">
        <v>41699.333333333336</v>
      </c>
      <c r="AL3207" s="1">
        <v>41727.708333333336</v>
      </c>
      <c r="AM3207" s="1">
        <v>41741.333333333336</v>
      </c>
      <c r="AN3207" s="1">
        <v>41769.708333333336</v>
      </c>
      <c r="AP3207" t="s">
        <v>113</v>
      </c>
      <c r="AU3207" t="s">
        <v>7452</v>
      </c>
      <c r="AY3207" t="s">
        <v>106</v>
      </c>
      <c r="AZ3207">
        <v>0</v>
      </c>
      <c r="BA3207">
        <v>0</v>
      </c>
      <c r="BD3207" s="3">
        <v>41321.661805555559</v>
      </c>
      <c r="BE3207" s="3">
        <v>41321.690972222219</v>
      </c>
      <c r="BF3207" t="s">
        <v>115</v>
      </c>
      <c r="BG3207" t="s">
        <v>115</v>
      </c>
      <c r="BH3207">
        <v>8149</v>
      </c>
      <c r="BM3207">
        <v>45950</v>
      </c>
      <c r="BR3207" t="s">
        <v>7215</v>
      </c>
      <c r="BS3207" t="s">
        <v>7216</v>
      </c>
      <c r="BU3207">
        <v>1</v>
      </c>
      <c r="BV3207" t="s">
        <v>118</v>
      </c>
      <c r="BX3207" t="s">
        <v>119</v>
      </c>
      <c r="BY3207" t="s">
        <v>119</v>
      </c>
      <c r="BZ3207" t="s">
        <v>119</v>
      </c>
      <c r="CA3207">
        <v>1</v>
      </c>
      <c r="CC3207" t="s">
        <v>120</v>
      </c>
      <c r="CH3207">
        <v>540</v>
      </c>
      <c r="CI3207">
        <v>43050</v>
      </c>
      <c r="CJ3207" t="s">
        <v>106</v>
      </c>
      <c r="CK3207" t="s">
        <v>106</v>
      </c>
      <c r="CL3207">
        <v>50</v>
      </c>
      <c r="CM3207" t="s">
        <v>4824</v>
      </c>
      <c r="CO3207">
        <v>124910</v>
      </c>
      <c r="CQ3207">
        <v>0</v>
      </c>
      <c r="CR3207">
        <v>0</v>
      </c>
      <c r="CS3207">
        <v>0</v>
      </c>
      <c r="CY3207" t="s">
        <v>123</v>
      </c>
      <c r="CZ3207" t="s">
        <v>124</v>
      </c>
      <c r="DD3207" t="str" cm="1">
        <f t="array" ref="DD3207">TEXT(_xlfn.SEQUENCE(1, DATEDIF(AG3207, AH3207, "m") + 1, AG3207, 30), "YYYY-APMM")</f>
        <v>2014-AP03</v>
      </c>
      <c r="DN3207">
        <f t="shared" si="100"/>
        <v>14</v>
      </c>
      <c r="DO3207" t="str">
        <f t="shared" si="101"/>
        <v>GATE ERECTOR SK</v>
      </c>
    </row>
    <row r="3208" spans="1:119" x14ac:dyDescent="0.35">
      <c r="A3208" t="s">
        <v>105</v>
      </c>
      <c r="B3208">
        <v>502493</v>
      </c>
      <c r="C3208">
        <v>6359</v>
      </c>
      <c r="D3208">
        <v>124922</v>
      </c>
      <c r="E3208">
        <v>13662</v>
      </c>
      <c r="F3208">
        <v>0</v>
      </c>
      <c r="G3208" t="s">
        <v>106</v>
      </c>
      <c r="H3208" t="s">
        <v>106</v>
      </c>
      <c r="I3208" t="s">
        <v>106</v>
      </c>
      <c r="J3208" t="s">
        <v>107</v>
      </c>
      <c r="K3208" t="s">
        <v>108</v>
      </c>
      <c r="L3208" t="s">
        <v>109</v>
      </c>
      <c r="M3208" t="s">
        <v>110</v>
      </c>
      <c r="N3208" t="s">
        <v>7453</v>
      </c>
      <c r="O3208" t="s">
        <v>4727</v>
      </c>
      <c r="P3208">
        <v>8177</v>
      </c>
      <c r="Q3208">
        <v>168</v>
      </c>
      <c r="R3208">
        <v>0</v>
      </c>
      <c r="S3208">
        <v>200</v>
      </c>
      <c r="T3208">
        <v>0</v>
      </c>
      <c r="U3208">
        <v>866</v>
      </c>
      <c r="V3208">
        <v>866</v>
      </c>
      <c r="W3208">
        <v>200</v>
      </c>
      <c r="X3208">
        <v>500</v>
      </c>
      <c r="Y3208">
        <v>0</v>
      </c>
      <c r="Z3208">
        <v>500</v>
      </c>
      <c r="AD3208" s="1">
        <v>41727.333333333336</v>
      </c>
      <c r="AE3208" s="1">
        <v>41755.708333333336</v>
      </c>
      <c r="AG3208" s="1">
        <v>41702.333333333336</v>
      </c>
      <c r="AH3208" s="1">
        <v>41730.708333333336</v>
      </c>
      <c r="AI3208" s="1">
        <v>41702.333333333336</v>
      </c>
      <c r="AJ3208" s="1">
        <v>41730.708333333336</v>
      </c>
      <c r="AK3208" s="1">
        <v>41702.333333333336</v>
      </c>
      <c r="AL3208" s="1">
        <v>41730.708333333336</v>
      </c>
      <c r="AM3208" s="1">
        <v>41727.333333333336</v>
      </c>
      <c r="AN3208" s="1">
        <v>41755.708333333336</v>
      </c>
      <c r="AP3208" t="s">
        <v>113</v>
      </c>
      <c r="AU3208" t="s">
        <v>7454</v>
      </c>
      <c r="AY3208" t="s">
        <v>106</v>
      </c>
      <c r="AZ3208">
        <v>0</v>
      </c>
      <c r="BA3208">
        <v>0</v>
      </c>
      <c r="BD3208" s="3">
        <v>41321.661805555559</v>
      </c>
      <c r="BE3208" s="3">
        <v>41321.690972222219</v>
      </c>
      <c r="BF3208" t="s">
        <v>115</v>
      </c>
      <c r="BG3208" t="s">
        <v>115</v>
      </c>
      <c r="BH3208">
        <v>8149</v>
      </c>
      <c r="BM3208">
        <v>43540</v>
      </c>
      <c r="BR3208" t="s">
        <v>1299</v>
      </c>
      <c r="BS3208" t="s">
        <v>1300</v>
      </c>
      <c r="BU3208">
        <v>1</v>
      </c>
      <c r="BV3208" t="s">
        <v>118</v>
      </c>
      <c r="BX3208" t="s">
        <v>119</v>
      </c>
      <c r="BY3208" t="s">
        <v>119</v>
      </c>
      <c r="BZ3208" t="s">
        <v>119</v>
      </c>
      <c r="CA3208">
        <v>1</v>
      </c>
      <c r="CC3208" t="s">
        <v>120</v>
      </c>
      <c r="CH3208">
        <v>540</v>
      </c>
      <c r="CI3208">
        <v>43030</v>
      </c>
      <c r="CJ3208" t="s">
        <v>106</v>
      </c>
      <c r="CK3208" t="s">
        <v>106</v>
      </c>
      <c r="CL3208">
        <v>40</v>
      </c>
      <c r="CM3208" t="s">
        <v>4729</v>
      </c>
      <c r="CO3208">
        <v>124910</v>
      </c>
      <c r="CQ3208">
        <v>0</v>
      </c>
      <c r="CR3208">
        <v>0</v>
      </c>
      <c r="CS3208">
        <v>0</v>
      </c>
      <c r="CY3208" t="s">
        <v>123</v>
      </c>
      <c r="CZ3208" t="s">
        <v>124</v>
      </c>
      <c r="DD3208" t="str" cm="1">
        <f t="array" ref="DD3208">TEXT(_xlfn.SEQUENCE(1, DATEDIF(AG3208, AH3208, "m") + 1, AG3208, 30), "YYYY-APMM")</f>
        <v>2014-AP03</v>
      </c>
      <c r="DN3208">
        <f t="shared" si="100"/>
        <v>866</v>
      </c>
      <c r="DO3208" t="str">
        <f t="shared" si="101"/>
        <v>LABOR - CIVIL</v>
      </c>
    </row>
    <row r="3209" spans="1:119" x14ac:dyDescent="0.35">
      <c r="A3209" t="s">
        <v>105</v>
      </c>
      <c r="B3209">
        <v>502494</v>
      </c>
      <c r="C3209">
        <v>6359</v>
      </c>
      <c r="D3209">
        <v>124922</v>
      </c>
      <c r="E3209">
        <v>13662</v>
      </c>
      <c r="F3209">
        <v>0</v>
      </c>
      <c r="G3209" t="s">
        <v>106</v>
      </c>
      <c r="H3209" t="s">
        <v>106</v>
      </c>
      <c r="I3209" t="s">
        <v>106</v>
      </c>
      <c r="J3209" t="s">
        <v>107</v>
      </c>
      <c r="K3209" t="s">
        <v>108</v>
      </c>
      <c r="L3209" t="s">
        <v>109</v>
      </c>
      <c r="M3209" t="s">
        <v>110</v>
      </c>
      <c r="N3209" t="s">
        <v>7455</v>
      </c>
      <c r="O3209" t="s">
        <v>4731</v>
      </c>
      <c r="P3209">
        <v>8178</v>
      </c>
      <c r="Q3209">
        <v>168</v>
      </c>
      <c r="R3209">
        <v>0</v>
      </c>
      <c r="S3209">
        <v>200</v>
      </c>
      <c r="T3209">
        <v>0</v>
      </c>
      <c r="U3209">
        <v>1360.8</v>
      </c>
      <c r="V3209">
        <v>1360.8</v>
      </c>
      <c r="W3209">
        <v>200</v>
      </c>
      <c r="X3209">
        <v>0</v>
      </c>
      <c r="Y3209">
        <v>0</v>
      </c>
      <c r="Z3209">
        <v>0</v>
      </c>
      <c r="AD3209" s="1">
        <v>41732.333333333336</v>
      </c>
      <c r="AE3209" s="1">
        <v>41760.708333333336</v>
      </c>
      <c r="AG3209" s="1">
        <v>41708.333333333336</v>
      </c>
      <c r="AH3209" s="1">
        <v>41736.708333333336</v>
      </c>
      <c r="AI3209" s="1">
        <v>41708.333333333336</v>
      </c>
      <c r="AJ3209" s="1">
        <v>41736.708333333336</v>
      </c>
      <c r="AK3209" s="1">
        <v>41708.333333333336</v>
      </c>
      <c r="AL3209" s="1">
        <v>41736.708333333336</v>
      </c>
      <c r="AM3209" s="1">
        <v>41732.333333333336</v>
      </c>
      <c r="AN3209" s="1">
        <v>41760.708333333336</v>
      </c>
      <c r="AP3209" t="s">
        <v>113</v>
      </c>
      <c r="AU3209" t="s">
        <v>7456</v>
      </c>
      <c r="AY3209" t="s">
        <v>106</v>
      </c>
      <c r="AZ3209">
        <v>0</v>
      </c>
      <c r="BA3209">
        <v>0</v>
      </c>
      <c r="BD3209" s="3">
        <v>41321.661805555559</v>
      </c>
      <c r="BE3209" s="3">
        <v>41328.377083333333</v>
      </c>
      <c r="BF3209" t="s">
        <v>115</v>
      </c>
      <c r="BG3209" t="s">
        <v>115</v>
      </c>
      <c r="BH3209">
        <v>8149</v>
      </c>
      <c r="BM3209">
        <v>43550</v>
      </c>
      <c r="BR3209" t="s">
        <v>116</v>
      </c>
      <c r="BS3209" t="s">
        <v>117</v>
      </c>
      <c r="BU3209">
        <v>1</v>
      </c>
      <c r="BV3209" t="s">
        <v>118</v>
      </c>
      <c r="BX3209" t="s">
        <v>119</v>
      </c>
      <c r="BY3209" t="s">
        <v>119</v>
      </c>
      <c r="BZ3209" t="s">
        <v>119</v>
      </c>
      <c r="CA3209">
        <v>1</v>
      </c>
      <c r="CC3209" t="s">
        <v>120</v>
      </c>
      <c r="CH3209">
        <v>540</v>
      </c>
      <c r="CI3209">
        <v>43030</v>
      </c>
      <c r="CJ3209" t="s">
        <v>106</v>
      </c>
      <c r="CK3209" t="s">
        <v>106</v>
      </c>
      <c r="CL3209">
        <v>40</v>
      </c>
      <c r="CM3209" t="s">
        <v>4729</v>
      </c>
      <c r="CO3209">
        <v>124910</v>
      </c>
      <c r="CQ3209">
        <v>0</v>
      </c>
      <c r="CR3209">
        <v>0</v>
      </c>
      <c r="CS3209">
        <v>0</v>
      </c>
      <c r="CY3209" t="s">
        <v>123</v>
      </c>
      <c r="CZ3209" t="s">
        <v>124</v>
      </c>
      <c r="DD3209" t="str" cm="1">
        <f t="array" ref="DD3209">TEXT(_xlfn.SEQUENCE(1, DATEDIF(AG3209, AH3209, "m") + 1, AG3209, 30), "YYYY-APMM")</f>
        <v>2014-AP03</v>
      </c>
      <c r="DN3209">
        <f t="shared" si="100"/>
        <v>1360.8</v>
      </c>
      <c r="DO3209" t="str">
        <f t="shared" si="101"/>
        <v>LABOR- SUBCONTRACTOR</v>
      </c>
    </row>
    <row r="3210" spans="1:119" x14ac:dyDescent="0.35">
      <c r="A3210" t="s">
        <v>105</v>
      </c>
      <c r="B3210">
        <v>502495</v>
      </c>
      <c r="C3210">
        <v>6359</v>
      </c>
      <c r="D3210">
        <v>124922</v>
      </c>
      <c r="E3210">
        <v>13662</v>
      </c>
      <c r="F3210">
        <v>0</v>
      </c>
      <c r="G3210" t="s">
        <v>106</v>
      </c>
      <c r="H3210" t="s">
        <v>106</v>
      </c>
      <c r="I3210" t="s">
        <v>106</v>
      </c>
      <c r="J3210" t="s">
        <v>107</v>
      </c>
      <c r="K3210" t="s">
        <v>108</v>
      </c>
      <c r="L3210" t="s">
        <v>109</v>
      </c>
      <c r="M3210" t="s">
        <v>110</v>
      </c>
      <c r="N3210" t="s">
        <v>7457</v>
      </c>
      <c r="O3210" t="s">
        <v>4734</v>
      </c>
      <c r="P3210">
        <v>8178</v>
      </c>
      <c r="Q3210">
        <v>168</v>
      </c>
      <c r="R3210">
        <v>0</v>
      </c>
      <c r="S3210">
        <v>200</v>
      </c>
      <c r="T3210">
        <v>0</v>
      </c>
      <c r="U3210">
        <v>1203.5999999999999</v>
      </c>
      <c r="V3210">
        <v>1203.5999999999999</v>
      </c>
      <c r="W3210">
        <v>200</v>
      </c>
      <c r="X3210">
        <v>0</v>
      </c>
      <c r="Y3210">
        <v>0</v>
      </c>
      <c r="Z3210">
        <v>0</v>
      </c>
      <c r="AD3210" s="1">
        <v>41738.333333333336</v>
      </c>
      <c r="AE3210" s="1">
        <v>41766.708333333336</v>
      </c>
      <c r="AG3210" s="1">
        <v>41714.333333333336</v>
      </c>
      <c r="AH3210" s="1">
        <v>41742.708333333336</v>
      </c>
      <c r="AI3210" s="1">
        <v>41714.333333333336</v>
      </c>
      <c r="AJ3210" s="1">
        <v>41742.708333333336</v>
      </c>
      <c r="AK3210" s="1">
        <v>41714.333333333336</v>
      </c>
      <c r="AL3210" s="1">
        <v>41742.708333333336</v>
      </c>
      <c r="AM3210" s="1">
        <v>41738.333333333336</v>
      </c>
      <c r="AN3210" s="1">
        <v>41766.708333333336</v>
      </c>
      <c r="AP3210" t="s">
        <v>113</v>
      </c>
      <c r="AU3210" t="s">
        <v>7458</v>
      </c>
      <c r="AY3210" t="s">
        <v>106</v>
      </c>
      <c r="AZ3210">
        <v>0</v>
      </c>
      <c r="BA3210">
        <v>0</v>
      </c>
      <c r="BD3210" s="3">
        <v>41321.661805555559</v>
      </c>
      <c r="BE3210" s="3">
        <v>41328.377083333333</v>
      </c>
      <c r="BF3210" t="s">
        <v>115</v>
      </c>
      <c r="BG3210" t="s">
        <v>115</v>
      </c>
      <c r="BH3210">
        <v>8149</v>
      </c>
      <c r="BM3210">
        <v>43550</v>
      </c>
      <c r="BR3210" t="s">
        <v>116</v>
      </c>
      <c r="BS3210" t="s">
        <v>117</v>
      </c>
      <c r="BU3210">
        <v>1</v>
      </c>
      <c r="BV3210" t="s">
        <v>118</v>
      </c>
      <c r="BX3210" t="s">
        <v>119</v>
      </c>
      <c r="BY3210" t="s">
        <v>119</v>
      </c>
      <c r="BZ3210" t="s">
        <v>119</v>
      </c>
      <c r="CA3210">
        <v>1</v>
      </c>
      <c r="CC3210" t="s">
        <v>120</v>
      </c>
      <c r="CH3210">
        <v>540</v>
      </c>
      <c r="CI3210">
        <v>43030</v>
      </c>
      <c r="CJ3210" t="s">
        <v>106</v>
      </c>
      <c r="CK3210" t="s">
        <v>106</v>
      </c>
      <c r="CL3210">
        <v>40</v>
      </c>
      <c r="CM3210" t="s">
        <v>4729</v>
      </c>
      <c r="CO3210">
        <v>124910</v>
      </c>
      <c r="CQ3210">
        <v>0</v>
      </c>
      <c r="CR3210">
        <v>0</v>
      </c>
      <c r="CS3210">
        <v>0</v>
      </c>
      <c r="CY3210" t="s">
        <v>123</v>
      </c>
      <c r="CZ3210" t="s">
        <v>124</v>
      </c>
      <c r="DD3210" t="str" cm="1">
        <f t="array" ref="DD3210">TEXT(_xlfn.SEQUENCE(1, DATEDIF(AG3210, AH3210, "m") + 1, AG3210, 30), "YYYY-APMM")</f>
        <v>2014-AP03</v>
      </c>
      <c r="DN3210">
        <f t="shared" si="100"/>
        <v>1203.5999999999999</v>
      </c>
      <c r="DO3210" t="str">
        <f t="shared" si="101"/>
        <v>LABOR- SUBCONTRACTOR</v>
      </c>
    </row>
    <row r="3211" spans="1:119" x14ac:dyDescent="0.35">
      <c r="A3211" t="s">
        <v>105</v>
      </c>
      <c r="B3211">
        <v>502496</v>
      </c>
      <c r="C3211">
        <v>6359</v>
      </c>
      <c r="D3211">
        <v>124922</v>
      </c>
      <c r="E3211">
        <v>13662</v>
      </c>
      <c r="F3211">
        <v>0</v>
      </c>
      <c r="G3211" t="s">
        <v>106</v>
      </c>
      <c r="H3211" t="s">
        <v>106</v>
      </c>
      <c r="I3211" t="s">
        <v>106</v>
      </c>
      <c r="J3211" t="s">
        <v>107</v>
      </c>
      <c r="K3211" t="s">
        <v>108</v>
      </c>
      <c r="L3211" t="s">
        <v>109</v>
      </c>
      <c r="M3211" t="s">
        <v>110</v>
      </c>
      <c r="N3211" t="s">
        <v>7459</v>
      </c>
      <c r="O3211" t="s">
        <v>4737</v>
      </c>
      <c r="P3211">
        <v>8177</v>
      </c>
      <c r="Q3211">
        <v>168</v>
      </c>
      <c r="R3211">
        <v>0</v>
      </c>
      <c r="S3211">
        <v>200</v>
      </c>
      <c r="T3211">
        <v>0</v>
      </c>
      <c r="U3211">
        <v>700</v>
      </c>
      <c r="V3211">
        <v>700</v>
      </c>
      <c r="W3211">
        <v>200</v>
      </c>
      <c r="X3211">
        <v>550</v>
      </c>
      <c r="Y3211">
        <v>0</v>
      </c>
      <c r="Z3211">
        <v>550</v>
      </c>
      <c r="AD3211" s="1">
        <v>41744.333333333336</v>
      </c>
      <c r="AE3211" s="1">
        <v>41772.708333333336</v>
      </c>
      <c r="AG3211" s="1">
        <v>41720.333333333336</v>
      </c>
      <c r="AH3211" s="1">
        <v>41748.708333333336</v>
      </c>
      <c r="AI3211" s="1">
        <v>41720.333333333336</v>
      </c>
      <c r="AJ3211" s="1">
        <v>41748.708333333336</v>
      </c>
      <c r="AK3211" s="1">
        <v>41720.333333333336</v>
      </c>
      <c r="AL3211" s="1">
        <v>41748.708333333336</v>
      </c>
      <c r="AM3211" s="1">
        <v>41744.333333333336</v>
      </c>
      <c r="AN3211" s="1">
        <v>41772.708333333336</v>
      </c>
      <c r="AP3211" t="s">
        <v>113</v>
      </c>
      <c r="AU3211" t="s">
        <v>7460</v>
      </c>
      <c r="AY3211" t="s">
        <v>106</v>
      </c>
      <c r="AZ3211">
        <v>0</v>
      </c>
      <c r="BA3211">
        <v>0</v>
      </c>
      <c r="BD3211" s="3">
        <v>41321.661805555559</v>
      </c>
      <c r="BE3211" s="3">
        <v>41321.690972222219</v>
      </c>
      <c r="BF3211" t="s">
        <v>115</v>
      </c>
      <c r="BG3211" t="s">
        <v>115</v>
      </c>
      <c r="BH3211">
        <v>8149</v>
      </c>
      <c r="BM3211">
        <v>43540</v>
      </c>
      <c r="BR3211" t="s">
        <v>1299</v>
      </c>
      <c r="BS3211" t="s">
        <v>1300</v>
      </c>
      <c r="BU3211">
        <v>1</v>
      </c>
      <c r="BV3211" t="s">
        <v>118</v>
      </c>
      <c r="BX3211" t="s">
        <v>119</v>
      </c>
      <c r="BY3211" t="s">
        <v>119</v>
      </c>
      <c r="BZ3211" t="s">
        <v>119</v>
      </c>
      <c r="CA3211">
        <v>1</v>
      </c>
      <c r="CC3211" t="s">
        <v>120</v>
      </c>
      <c r="CH3211">
        <v>540</v>
      </c>
      <c r="CI3211">
        <v>43030</v>
      </c>
      <c r="CJ3211" t="s">
        <v>106</v>
      </c>
      <c r="CK3211" t="s">
        <v>106</v>
      </c>
      <c r="CL3211">
        <v>40</v>
      </c>
      <c r="CM3211" t="s">
        <v>4729</v>
      </c>
      <c r="CO3211">
        <v>124910</v>
      </c>
      <c r="CQ3211">
        <v>0</v>
      </c>
      <c r="CR3211">
        <v>0</v>
      </c>
      <c r="CS3211">
        <v>0</v>
      </c>
      <c r="CY3211" t="s">
        <v>123</v>
      </c>
      <c r="CZ3211" t="s">
        <v>124</v>
      </c>
      <c r="DD3211" t="str" cm="1">
        <f t="array" ref="DD3211">TEXT(_xlfn.SEQUENCE(1, DATEDIF(AG3211, AH3211, "m") + 1, AG3211, 30), "YYYY-APMM")</f>
        <v>2014-AP03</v>
      </c>
      <c r="DN3211">
        <f t="shared" si="100"/>
        <v>700</v>
      </c>
      <c r="DO3211" t="str">
        <f t="shared" si="101"/>
        <v>LABOR - CIVIL</v>
      </c>
    </row>
    <row r="3212" spans="1:119" x14ac:dyDescent="0.35">
      <c r="A3212" t="s">
        <v>105</v>
      </c>
      <c r="B3212">
        <v>502497</v>
      </c>
      <c r="C3212">
        <v>6359</v>
      </c>
      <c r="D3212">
        <v>124922</v>
      </c>
      <c r="E3212">
        <v>13662</v>
      </c>
      <c r="F3212">
        <v>0</v>
      </c>
      <c r="G3212" t="s">
        <v>106</v>
      </c>
      <c r="H3212" t="s">
        <v>106</v>
      </c>
      <c r="I3212" t="s">
        <v>106</v>
      </c>
      <c r="J3212" t="s">
        <v>107</v>
      </c>
      <c r="K3212" t="s">
        <v>108</v>
      </c>
      <c r="L3212" t="s">
        <v>109</v>
      </c>
      <c r="M3212" t="s">
        <v>110</v>
      </c>
      <c r="N3212" t="s">
        <v>7461</v>
      </c>
      <c r="O3212" t="s">
        <v>4740</v>
      </c>
      <c r="P3212">
        <v>8165</v>
      </c>
      <c r="Q3212">
        <v>208</v>
      </c>
      <c r="R3212">
        <v>0</v>
      </c>
      <c r="S3212">
        <v>200</v>
      </c>
      <c r="T3212">
        <v>0</v>
      </c>
      <c r="U3212">
        <v>628</v>
      </c>
      <c r="V3212">
        <v>628</v>
      </c>
      <c r="W3212">
        <v>200</v>
      </c>
      <c r="X3212">
        <v>0</v>
      </c>
      <c r="Y3212">
        <v>0</v>
      </c>
      <c r="Z3212">
        <v>0</v>
      </c>
      <c r="AD3212" s="1">
        <v>41762.333333333336</v>
      </c>
      <c r="AE3212" s="1">
        <v>41790.708333333336</v>
      </c>
      <c r="AG3212" s="1">
        <v>41731.333333333336</v>
      </c>
      <c r="AH3212" s="1">
        <v>41759.708333333336</v>
      </c>
      <c r="AI3212" s="1">
        <v>41731.333333333336</v>
      </c>
      <c r="AJ3212" s="1">
        <v>41759.708333333336</v>
      </c>
      <c r="AK3212" s="1">
        <v>41731.333333333336</v>
      </c>
      <c r="AL3212" s="1">
        <v>41759.708333333336</v>
      </c>
      <c r="AM3212" s="1">
        <v>41762.333333333336</v>
      </c>
      <c r="AN3212" s="1">
        <v>41790.708333333336</v>
      </c>
      <c r="AP3212" t="s">
        <v>113</v>
      </c>
      <c r="AU3212" t="s">
        <v>7462</v>
      </c>
      <c r="AY3212" t="s">
        <v>106</v>
      </c>
      <c r="AZ3212">
        <v>0</v>
      </c>
      <c r="BA3212">
        <v>0</v>
      </c>
      <c r="BD3212" s="3">
        <v>41321.661805555559</v>
      </c>
      <c r="BE3212" s="3">
        <v>41321.690972222219</v>
      </c>
      <c r="BF3212" t="s">
        <v>115</v>
      </c>
      <c r="BG3212" t="s">
        <v>115</v>
      </c>
      <c r="BH3212">
        <v>8149</v>
      </c>
      <c r="BM3212">
        <v>43420</v>
      </c>
      <c r="BR3212" t="s">
        <v>3122</v>
      </c>
      <c r="BS3212" t="s">
        <v>3123</v>
      </c>
      <c r="BU3212">
        <v>1</v>
      </c>
      <c r="BV3212" t="s">
        <v>118</v>
      </c>
      <c r="BX3212" t="s">
        <v>119</v>
      </c>
      <c r="BY3212" t="s">
        <v>119</v>
      </c>
      <c r="BZ3212" t="s">
        <v>119</v>
      </c>
      <c r="CA3212">
        <v>1</v>
      </c>
      <c r="CC3212" t="s">
        <v>120</v>
      </c>
      <c r="CH3212">
        <v>540</v>
      </c>
      <c r="CI3212">
        <v>43030</v>
      </c>
      <c r="CJ3212" t="s">
        <v>106</v>
      </c>
      <c r="CK3212" t="s">
        <v>106</v>
      </c>
      <c r="CL3212">
        <v>40</v>
      </c>
      <c r="CM3212" t="s">
        <v>4729</v>
      </c>
      <c r="CO3212">
        <v>124910</v>
      </c>
      <c r="CQ3212">
        <v>0</v>
      </c>
      <c r="CR3212">
        <v>0</v>
      </c>
      <c r="CS3212">
        <v>0</v>
      </c>
      <c r="CY3212" t="s">
        <v>123</v>
      </c>
      <c r="CZ3212" t="s">
        <v>124</v>
      </c>
      <c r="DD3212" t="str" cm="1">
        <f t="array" ref="DD3212">TEXT(_xlfn.SEQUENCE(1, DATEDIF(AG3212, AH3212, "m") + 1, AG3212, 30), "YYYY-APMM")</f>
        <v>2014-AP04</v>
      </c>
      <c r="DN3212">
        <f t="shared" si="100"/>
        <v>628</v>
      </c>
      <c r="DO3212" t="str">
        <f t="shared" si="101"/>
        <v>STEEL FIXERS SK</v>
      </c>
    </row>
    <row r="3213" spans="1:119" x14ac:dyDescent="0.35">
      <c r="A3213" t="s">
        <v>105</v>
      </c>
      <c r="B3213">
        <v>502498</v>
      </c>
      <c r="C3213">
        <v>6359</v>
      </c>
      <c r="D3213">
        <v>124922</v>
      </c>
      <c r="E3213">
        <v>13662</v>
      </c>
      <c r="F3213">
        <v>0</v>
      </c>
      <c r="G3213" t="s">
        <v>106</v>
      </c>
      <c r="H3213" t="s">
        <v>106</v>
      </c>
      <c r="I3213" t="s">
        <v>106</v>
      </c>
      <c r="J3213" t="s">
        <v>107</v>
      </c>
      <c r="K3213" t="s">
        <v>108</v>
      </c>
      <c r="L3213" t="s">
        <v>109</v>
      </c>
      <c r="M3213" t="s">
        <v>110</v>
      </c>
      <c r="N3213" t="s">
        <v>7463</v>
      </c>
      <c r="O3213" t="s">
        <v>4743</v>
      </c>
      <c r="P3213">
        <v>8178</v>
      </c>
      <c r="Q3213">
        <v>208</v>
      </c>
      <c r="R3213">
        <v>8</v>
      </c>
      <c r="S3213">
        <v>200</v>
      </c>
      <c r="T3213">
        <v>0</v>
      </c>
      <c r="U3213">
        <v>355</v>
      </c>
      <c r="V3213">
        <v>355</v>
      </c>
      <c r="W3213">
        <v>200</v>
      </c>
      <c r="X3213">
        <v>0</v>
      </c>
      <c r="Y3213">
        <v>0</v>
      </c>
      <c r="Z3213">
        <v>0</v>
      </c>
      <c r="AD3213" s="1">
        <v>41770.333333333336</v>
      </c>
      <c r="AE3213" s="1">
        <v>41798.708333333336</v>
      </c>
      <c r="AG3213" s="1">
        <v>41739.333333333336</v>
      </c>
      <c r="AH3213" s="1">
        <v>41767.708333333336</v>
      </c>
      <c r="AI3213" s="1">
        <v>41739.333333333336</v>
      </c>
      <c r="AJ3213" s="1">
        <v>41767.708333333336</v>
      </c>
      <c r="AK3213" s="1">
        <v>41739.333333333336</v>
      </c>
      <c r="AL3213" s="1">
        <v>41767.708333333336</v>
      </c>
      <c r="AM3213" s="1">
        <v>41770.333333333336</v>
      </c>
      <c r="AN3213" s="1">
        <v>41798.708333333336</v>
      </c>
      <c r="AP3213" t="s">
        <v>113</v>
      </c>
      <c r="AU3213" t="s">
        <v>7464</v>
      </c>
      <c r="AY3213" t="s">
        <v>106</v>
      </c>
      <c r="AZ3213">
        <v>0</v>
      </c>
      <c r="BA3213">
        <v>0</v>
      </c>
      <c r="BD3213" s="3">
        <v>41321.661805555559</v>
      </c>
      <c r="BE3213" s="3">
        <v>41321.690972222219</v>
      </c>
      <c r="BF3213" t="s">
        <v>115</v>
      </c>
      <c r="BG3213" t="s">
        <v>115</v>
      </c>
      <c r="BH3213">
        <v>8149</v>
      </c>
      <c r="BM3213">
        <v>43550</v>
      </c>
      <c r="BR3213" t="s">
        <v>116</v>
      </c>
      <c r="BS3213" t="s">
        <v>117</v>
      </c>
      <c r="BU3213">
        <v>1</v>
      </c>
      <c r="BV3213" t="s">
        <v>118</v>
      </c>
      <c r="BX3213" t="s">
        <v>119</v>
      </c>
      <c r="BY3213" t="s">
        <v>119</v>
      </c>
      <c r="BZ3213" t="s">
        <v>119</v>
      </c>
      <c r="CA3213">
        <v>1</v>
      </c>
      <c r="CC3213" t="s">
        <v>120</v>
      </c>
      <c r="CH3213">
        <v>540</v>
      </c>
      <c r="CI3213">
        <v>43030</v>
      </c>
      <c r="CJ3213" t="s">
        <v>106</v>
      </c>
      <c r="CK3213" t="s">
        <v>106</v>
      </c>
      <c r="CL3213">
        <v>40</v>
      </c>
      <c r="CM3213" t="s">
        <v>4729</v>
      </c>
      <c r="CO3213">
        <v>124910</v>
      </c>
      <c r="CQ3213">
        <v>0</v>
      </c>
      <c r="CR3213">
        <v>0</v>
      </c>
      <c r="CS3213">
        <v>0</v>
      </c>
      <c r="CY3213" t="s">
        <v>123</v>
      </c>
      <c r="CZ3213" t="s">
        <v>124</v>
      </c>
      <c r="DD3213" t="str" cm="1">
        <f t="array" ref="DD3213">TEXT(_xlfn.SEQUENCE(1, DATEDIF(AG3213, AH3213, "m") + 1, AG3213, 30), "YYYY-APMM")</f>
        <v>2014-AP04</v>
      </c>
      <c r="DN3213">
        <f t="shared" si="100"/>
        <v>355</v>
      </c>
      <c r="DO3213" t="str">
        <f t="shared" si="101"/>
        <v>LABOR- SUBCONTRACTOR</v>
      </c>
    </row>
    <row r="3214" spans="1:119" x14ac:dyDescent="0.35">
      <c r="A3214" t="s">
        <v>105</v>
      </c>
      <c r="B3214">
        <v>502499</v>
      </c>
      <c r="C3214">
        <v>6359</v>
      </c>
      <c r="D3214">
        <v>124923</v>
      </c>
      <c r="E3214">
        <v>13662</v>
      </c>
      <c r="F3214">
        <v>0</v>
      </c>
      <c r="G3214" t="s">
        <v>106</v>
      </c>
      <c r="H3214" t="s">
        <v>106</v>
      </c>
      <c r="I3214" t="s">
        <v>106</v>
      </c>
      <c r="J3214" t="s">
        <v>107</v>
      </c>
      <c r="K3214" t="s">
        <v>108</v>
      </c>
      <c r="L3214" t="s">
        <v>109</v>
      </c>
      <c r="M3214" t="s">
        <v>110</v>
      </c>
      <c r="N3214" t="s">
        <v>7465</v>
      </c>
      <c r="O3214" t="s">
        <v>4776</v>
      </c>
      <c r="P3214">
        <v>8178</v>
      </c>
      <c r="Q3214">
        <v>64</v>
      </c>
      <c r="R3214">
        <v>0</v>
      </c>
      <c r="S3214">
        <v>200</v>
      </c>
      <c r="T3214">
        <v>0</v>
      </c>
      <c r="U3214">
        <v>265.2</v>
      </c>
      <c r="V3214">
        <v>265.2</v>
      </c>
      <c r="W3214">
        <v>200</v>
      </c>
      <c r="X3214">
        <v>0</v>
      </c>
      <c r="Y3214">
        <v>0</v>
      </c>
      <c r="Z3214">
        <v>0</v>
      </c>
      <c r="AD3214" s="1">
        <v>41653.333333333336</v>
      </c>
      <c r="AE3214" s="1">
        <v>41682.708333333336</v>
      </c>
      <c r="AG3214" s="1">
        <v>41644.333333333336</v>
      </c>
      <c r="AH3214" s="1">
        <v>41672.708333333336</v>
      </c>
      <c r="AI3214" s="1">
        <v>41644.333333333336</v>
      </c>
      <c r="AJ3214" s="1">
        <v>41672.708333333336</v>
      </c>
      <c r="AK3214" s="1">
        <v>41644.333333333336</v>
      </c>
      <c r="AL3214" s="1">
        <v>41672.708333333336</v>
      </c>
      <c r="AM3214" s="1">
        <v>41653.333333333336</v>
      </c>
      <c r="AN3214" s="1">
        <v>41682.708333333336</v>
      </c>
      <c r="AP3214" t="s">
        <v>113</v>
      </c>
      <c r="AU3214" t="s">
        <v>7466</v>
      </c>
      <c r="AY3214" t="s">
        <v>106</v>
      </c>
      <c r="AZ3214">
        <v>0</v>
      </c>
      <c r="BA3214">
        <v>0</v>
      </c>
      <c r="BD3214" s="3">
        <v>41321.661805555559</v>
      </c>
      <c r="BE3214" s="3">
        <v>41328.377083333333</v>
      </c>
      <c r="BF3214" t="s">
        <v>115</v>
      </c>
      <c r="BG3214" t="s">
        <v>115</v>
      </c>
      <c r="BH3214">
        <v>8149</v>
      </c>
      <c r="BM3214">
        <v>43550</v>
      </c>
      <c r="BR3214" t="s">
        <v>116</v>
      </c>
      <c r="BS3214" t="s">
        <v>117</v>
      </c>
      <c r="BU3214">
        <v>1</v>
      </c>
      <c r="BV3214" t="s">
        <v>118</v>
      </c>
      <c r="BX3214" t="s">
        <v>119</v>
      </c>
      <c r="BY3214" t="s">
        <v>119</v>
      </c>
      <c r="BZ3214" t="s">
        <v>119</v>
      </c>
      <c r="CA3214">
        <v>1</v>
      </c>
      <c r="CC3214" t="s">
        <v>120</v>
      </c>
      <c r="CH3214">
        <v>540</v>
      </c>
      <c r="CI3214">
        <v>43000</v>
      </c>
      <c r="CJ3214" t="s">
        <v>106</v>
      </c>
      <c r="CK3214" t="s">
        <v>106</v>
      </c>
      <c r="CL3214">
        <v>25</v>
      </c>
      <c r="CM3214" t="s">
        <v>4771</v>
      </c>
      <c r="CO3214">
        <v>124910</v>
      </c>
      <c r="CQ3214">
        <v>0</v>
      </c>
      <c r="CR3214">
        <v>0</v>
      </c>
      <c r="CS3214">
        <v>0</v>
      </c>
      <c r="CY3214" t="s">
        <v>123</v>
      </c>
      <c r="CZ3214" t="s">
        <v>124</v>
      </c>
      <c r="DD3214" t="str" cm="1">
        <f t="array" ref="DD3214">TEXT(_xlfn.SEQUENCE(1, DATEDIF(AG3214, AH3214, "m") + 1, AG3214, 30), "YYYY-APMM")</f>
        <v>2014-AP01</v>
      </c>
      <c r="DN3214">
        <f t="shared" si="100"/>
        <v>265.2</v>
      </c>
      <c r="DO3214" t="str">
        <f t="shared" si="101"/>
        <v>LABOR- SUBCONTRACTOR</v>
      </c>
    </row>
    <row r="3215" spans="1:119" x14ac:dyDescent="0.35">
      <c r="A3215" t="s">
        <v>105</v>
      </c>
      <c r="B3215">
        <v>502500</v>
      </c>
      <c r="C3215">
        <v>6359</v>
      </c>
      <c r="D3215">
        <v>124923</v>
      </c>
      <c r="E3215">
        <v>13662</v>
      </c>
      <c r="F3215">
        <v>0</v>
      </c>
      <c r="G3215" t="s">
        <v>106</v>
      </c>
      <c r="H3215" t="s">
        <v>106</v>
      </c>
      <c r="I3215" t="s">
        <v>106</v>
      </c>
      <c r="J3215" t="s">
        <v>107</v>
      </c>
      <c r="K3215" t="s">
        <v>108</v>
      </c>
      <c r="L3215" t="s">
        <v>109</v>
      </c>
      <c r="M3215" t="s">
        <v>110</v>
      </c>
      <c r="N3215" t="s">
        <v>7467</v>
      </c>
      <c r="O3215" t="s">
        <v>4779</v>
      </c>
      <c r="P3215">
        <v>8177</v>
      </c>
      <c r="Q3215">
        <v>64</v>
      </c>
      <c r="R3215">
        <v>0</v>
      </c>
      <c r="S3215">
        <v>200</v>
      </c>
      <c r="T3215">
        <v>0</v>
      </c>
      <c r="U3215">
        <v>365</v>
      </c>
      <c r="V3215">
        <v>365</v>
      </c>
      <c r="W3215">
        <v>200</v>
      </c>
      <c r="X3215">
        <v>275</v>
      </c>
      <c r="Y3215">
        <v>0</v>
      </c>
      <c r="Z3215">
        <v>275</v>
      </c>
      <c r="AD3215" s="1">
        <v>41659.333333333336</v>
      </c>
      <c r="AE3215" s="1">
        <v>41688.708333333336</v>
      </c>
      <c r="AG3215" s="1">
        <v>41650.333333333336</v>
      </c>
      <c r="AH3215" s="1">
        <v>41678.708333333336</v>
      </c>
      <c r="AI3215" s="1">
        <v>41650.333333333336</v>
      </c>
      <c r="AJ3215" s="1">
        <v>41678.708333333336</v>
      </c>
      <c r="AK3215" s="1">
        <v>41650.333333333336</v>
      </c>
      <c r="AL3215" s="1">
        <v>41678.708333333336</v>
      </c>
      <c r="AM3215" s="1">
        <v>41659.333333333336</v>
      </c>
      <c r="AN3215" s="1">
        <v>41688.708333333336</v>
      </c>
      <c r="AP3215" t="s">
        <v>113</v>
      </c>
      <c r="AU3215" t="s">
        <v>7468</v>
      </c>
      <c r="AY3215" t="s">
        <v>106</v>
      </c>
      <c r="AZ3215">
        <v>0</v>
      </c>
      <c r="BA3215">
        <v>0</v>
      </c>
      <c r="BD3215" s="3">
        <v>41321.661805555559</v>
      </c>
      <c r="BE3215" s="3">
        <v>41321.690972222219</v>
      </c>
      <c r="BF3215" t="s">
        <v>115</v>
      </c>
      <c r="BG3215" t="s">
        <v>115</v>
      </c>
      <c r="BH3215">
        <v>8149</v>
      </c>
      <c r="BM3215">
        <v>43540</v>
      </c>
      <c r="BR3215" t="s">
        <v>1299</v>
      </c>
      <c r="BS3215" t="s">
        <v>1300</v>
      </c>
      <c r="BU3215">
        <v>1</v>
      </c>
      <c r="BV3215" t="s">
        <v>118</v>
      </c>
      <c r="BX3215" t="s">
        <v>119</v>
      </c>
      <c r="BY3215" t="s">
        <v>119</v>
      </c>
      <c r="BZ3215" t="s">
        <v>119</v>
      </c>
      <c r="CA3215">
        <v>1</v>
      </c>
      <c r="CC3215" t="s">
        <v>120</v>
      </c>
      <c r="CH3215">
        <v>540</v>
      </c>
      <c r="CI3215">
        <v>43000</v>
      </c>
      <c r="CJ3215" t="s">
        <v>106</v>
      </c>
      <c r="CK3215" t="s">
        <v>106</v>
      </c>
      <c r="CL3215">
        <v>25</v>
      </c>
      <c r="CM3215" t="s">
        <v>4771</v>
      </c>
      <c r="CO3215">
        <v>124910</v>
      </c>
      <c r="CQ3215">
        <v>0</v>
      </c>
      <c r="CR3215">
        <v>0</v>
      </c>
      <c r="CS3215">
        <v>0</v>
      </c>
      <c r="CY3215" t="s">
        <v>123</v>
      </c>
      <c r="CZ3215" t="s">
        <v>124</v>
      </c>
      <c r="DD3215" t="str" cm="1">
        <f t="array" ref="DD3215">TEXT(_xlfn.SEQUENCE(1, DATEDIF(AG3215, AH3215, "m") + 1, AG3215, 30), "YYYY-APMM")</f>
        <v>2014-AP01</v>
      </c>
      <c r="DN3215">
        <f t="shared" si="100"/>
        <v>365</v>
      </c>
      <c r="DO3215" t="str">
        <f t="shared" si="101"/>
        <v>LABOR - CIVIL</v>
      </c>
    </row>
    <row r="3216" spans="1:119" x14ac:dyDescent="0.35">
      <c r="A3216" t="s">
        <v>105</v>
      </c>
      <c r="B3216">
        <v>502501</v>
      </c>
      <c r="C3216">
        <v>6359</v>
      </c>
      <c r="D3216">
        <v>124923</v>
      </c>
      <c r="E3216">
        <v>13662</v>
      </c>
      <c r="F3216">
        <v>0</v>
      </c>
      <c r="G3216" t="s">
        <v>106</v>
      </c>
      <c r="H3216" t="s">
        <v>106</v>
      </c>
      <c r="I3216" t="s">
        <v>106</v>
      </c>
      <c r="J3216" t="s">
        <v>107</v>
      </c>
      <c r="K3216" t="s">
        <v>108</v>
      </c>
      <c r="L3216" t="s">
        <v>109</v>
      </c>
      <c r="M3216" t="s">
        <v>110</v>
      </c>
      <c r="N3216" t="s">
        <v>7469</v>
      </c>
      <c r="O3216" t="s">
        <v>4689</v>
      </c>
      <c r="P3216">
        <v>8165</v>
      </c>
      <c r="Q3216">
        <v>176</v>
      </c>
      <c r="R3216">
        <v>0</v>
      </c>
      <c r="S3216">
        <v>200</v>
      </c>
      <c r="T3216">
        <v>0</v>
      </c>
      <c r="U3216">
        <v>78</v>
      </c>
      <c r="V3216">
        <v>78</v>
      </c>
      <c r="W3216">
        <v>200</v>
      </c>
      <c r="X3216">
        <v>0</v>
      </c>
      <c r="Y3216">
        <v>0</v>
      </c>
      <c r="Z3216">
        <v>0</v>
      </c>
      <c r="AD3216" s="1">
        <v>41682.333333333336</v>
      </c>
      <c r="AE3216" s="1">
        <v>41710.708333333336</v>
      </c>
      <c r="AG3216" s="1">
        <v>41655.333333333336</v>
      </c>
      <c r="AH3216" s="1">
        <v>41685.708333333336</v>
      </c>
      <c r="AI3216" s="1">
        <v>41655.333333333336</v>
      </c>
      <c r="AJ3216" s="1">
        <v>41685.708333333336</v>
      </c>
      <c r="AK3216" s="1">
        <v>41655.333333333336</v>
      </c>
      <c r="AL3216" s="1">
        <v>41685.708333333336</v>
      </c>
      <c r="AM3216" s="1">
        <v>41682.333333333336</v>
      </c>
      <c r="AN3216" s="1">
        <v>41710.708333333336</v>
      </c>
      <c r="AP3216" t="s">
        <v>113</v>
      </c>
      <c r="AU3216" t="s">
        <v>7470</v>
      </c>
      <c r="AY3216" t="s">
        <v>106</v>
      </c>
      <c r="AZ3216">
        <v>0</v>
      </c>
      <c r="BA3216">
        <v>0</v>
      </c>
      <c r="BD3216" s="3">
        <v>41321.661805555559</v>
      </c>
      <c r="BE3216" s="3">
        <v>41321.690972222219</v>
      </c>
      <c r="BF3216" t="s">
        <v>115</v>
      </c>
      <c r="BG3216" t="s">
        <v>115</v>
      </c>
      <c r="BH3216">
        <v>8149</v>
      </c>
      <c r="BM3216">
        <v>43420</v>
      </c>
      <c r="BR3216" t="s">
        <v>3122</v>
      </c>
      <c r="BS3216" t="s">
        <v>3123</v>
      </c>
      <c r="BU3216">
        <v>1</v>
      </c>
      <c r="BV3216" t="s">
        <v>118</v>
      </c>
      <c r="BX3216" t="s">
        <v>119</v>
      </c>
      <c r="BY3216" t="s">
        <v>119</v>
      </c>
      <c r="BZ3216" t="s">
        <v>119</v>
      </c>
      <c r="CA3216">
        <v>1</v>
      </c>
      <c r="CC3216" t="s">
        <v>120</v>
      </c>
      <c r="CH3216">
        <v>540</v>
      </c>
      <c r="CI3216">
        <v>43000</v>
      </c>
      <c r="CJ3216" t="s">
        <v>106</v>
      </c>
      <c r="CK3216" t="s">
        <v>106</v>
      </c>
      <c r="CL3216">
        <v>25</v>
      </c>
      <c r="CM3216" t="s">
        <v>4771</v>
      </c>
      <c r="CO3216">
        <v>124910</v>
      </c>
      <c r="CQ3216">
        <v>0</v>
      </c>
      <c r="CR3216">
        <v>0</v>
      </c>
      <c r="CS3216">
        <v>0</v>
      </c>
      <c r="CY3216" t="s">
        <v>123</v>
      </c>
      <c r="CZ3216" t="s">
        <v>124</v>
      </c>
      <c r="DD3216" t="str" cm="1">
        <f t="array" ref="DD3216">TEXT(_xlfn.SEQUENCE(1, DATEDIF(AG3216, AH3216, "m") + 1, AG3216, 30), "YYYY-APMM")</f>
        <v>2014-AP01</v>
      </c>
      <c r="DN3216">
        <f t="shared" si="100"/>
        <v>78</v>
      </c>
      <c r="DO3216" t="str">
        <f t="shared" si="101"/>
        <v>STEEL FIXERS SK</v>
      </c>
    </row>
    <row r="3217" spans="1:119" x14ac:dyDescent="0.35">
      <c r="A3217" t="s">
        <v>105</v>
      </c>
      <c r="B3217">
        <v>502502</v>
      </c>
      <c r="C3217">
        <v>6359</v>
      </c>
      <c r="D3217">
        <v>124923</v>
      </c>
      <c r="E3217">
        <v>13662</v>
      </c>
      <c r="F3217">
        <v>0</v>
      </c>
      <c r="G3217" t="s">
        <v>106</v>
      </c>
      <c r="H3217" t="s">
        <v>106</v>
      </c>
      <c r="I3217" t="s">
        <v>106</v>
      </c>
      <c r="J3217" t="s">
        <v>107</v>
      </c>
      <c r="K3217" t="s">
        <v>108</v>
      </c>
      <c r="L3217" t="s">
        <v>109</v>
      </c>
      <c r="M3217" t="s">
        <v>110</v>
      </c>
      <c r="N3217" t="s">
        <v>7471</v>
      </c>
      <c r="O3217" t="s">
        <v>4784</v>
      </c>
      <c r="P3217">
        <v>8165</v>
      </c>
      <c r="Q3217">
        <v>176</v>
      </c>
      <c r="R3217">
        <v>96</v>
      </c>
      <c r="S3217">
        <v>200</v>
      </c>
      <c r="T3217">
        <v>0</v>
      </c>
      <c r="U3217">
        <v>78</v>
      </c>
      <c r="V3217">
        <v>78</v>
      </c>
      <c r="W3217">
        <v>200</v>
      </c>
      <c r="X3217">
        <v>0</v>
      </c>
      <c r="Y3217">
        <v>0</v>
      </c>
      <c r="Z3217">
        <v>0</v>
      </c>
      <c r="AD3217" s="1">
        <v>41688.333333333336</v>
      </c>
      <c r="AE3217" s="1">
        <v>41716.708333333336</v>
      </c>
      <c r="AG3217" s="1">
        <v>41661.333333333336</v>
      </c>
      <c r="AH3217" s="1">
        <v>41690.708333333336</v>
      </c>
      <c r="AI3217" s="1">
        <v>41661.333333333336</v>
      </c>
      <c r="AJ3217" s="1">
        <v>41690.708333333336</v>
      </c>
      <c r="AK3217" s="1">
        <v>41661.333333333336</v>
      </c>
      <c r="AL3217" s="1">
        <v>41690.708333333336</v>
      </c>
      <c r="AM3217" s="1">
        <v>41688.333333333336</v>
      </c>
      <c r="AN3217" s="1">
        <v>41716.708333333336</v>
      </c>
      <c r="AP3217" t="s">
        <v>113</v>
      </c>
      <c r="AU3217" t="s">
        <v>7472</v>
      </c>
      <c r="AY3217" t="s">
        <v>106</v>
      </c>
      <c r="AZ3217">
        <v>0</v>
      </c>
      <c r="BA3217">
        <v>0</v>
      </c>
      <c r="BD3217" s="3">
        <v>41321.661805555559</v>
      </c>
      <c r="BE3217" s="3">
        <v>41321.690972222219</v>
      </c>
      <c r="BF3217" t="s">
        <v>115</v>
      </c>
      <c r="BG3217" t="s">
        <v>115</v>
      </c>
      <c r="BH3217">
        <v>8149</v>
      </c>
      <c r="BM3217">
        <v>43420</v>
      </c>
      <c r="BR3217" t="s">
        <v>3122</v>
      </c>
      <c r="BS3217" t="s">
        <v>3123</v>
      </c>
      <c r="BU3217">
        <v>1</v>
      </c>
      <c r="BV3217" t="s">
        <v>118</v>
      </c>
      <c r="BX3217" t="s">
        <v>119</v>
      </c>
      <c r="BY3217" t="s">
        <v>119</v>
      </c>
      <c r="BZ3217" t="s">
        <v>119</v>
      </c>
      <c r="CA3217">
        <v>1</v>
      </c>
      <c r="CC3217" t="s">
        <v>120</v>
      </c>
      <c r="CH3217">
        <v>540</v>
      </c>
      <c r="CI3217">
        <v>43000</v>
      </c>
      <c r="CJ3217" t="s">
        <v>106</v>
      </c>
      <c r="CK3217" t="s">
        <v>106</v>
      </c>
      <c r="CL3217">
        <v>25</v>
      </c>
      <c r="CM3217" t="s">
        <v>4771</v>
      </c>
      <c r="CO3217">
        <v>124910</v>
      </c>
      <c r="CQ3217">
        <v>0</v>
      </c>
      <c r="CR3217">
        <v>0</v>
      </c>
      <c r="CS3217">
        <v>0</v>
      </c>
      <c r="CY3217" t="s">
        <v>123</v>
      </c>
      <c r="CZ3217" t="s">
        <v>124</v>
      </c>
      <c r="DD3217" t="str" cm="1">
        <f t="array" ref="DD3217">TEXT(_xlfn.SEQUENCE(1, DATEDIF(AG3217, AH3217, "m") + 1, AG3217, 30), "YYYY-APMM")</f>
        <v>2014-AP01</v>
      </c>
      <c r="DN3217">
        <f t="shared" si="100"/>
        <v>78</v>
      </c>
      <c r="DO3217" t="str">
        <f t="shared" si="101"/>
        <v>STEEL FIXERS SK</v>
      </c>
    </row>
    <row r="3218" spans="1:119" x14ac:dyDescent="0.35">
      <c r="A3218" t="s">
        <v>105</v>
      </c>
      <c r="B3218">
        <v>502503</v>
      </c>
      <c r="C3218">
        <v>6359</v>
      </c>
      <c r="D3218">
        <v>124923</v>
      </c>
      <c r="E3218">
        <v>13662</v>
      </c>
      <c r="F3218">
        <v>0</v>
      </c>
      <c r="G3218" t="s">
        <v>106</v>
      </c>
      <c r="H3218" t="s">
        <v>106</v>
      </c>
      <c r="I3218" t="s">
        <v>106</v>
      </c>
      <c r="J3218" t="s">
        <v>107</v>
      </c>
      <c r="K3218" t="s">
        <v>108</v>
      </c>
      <c r="L3218" t="s">
        <v>109</v>
      </c>
      <c r="M3218" t="s">
        <v>110</v>
      </c>
      <c r="N3218" t="s">
        <v>7473</v>
      </c>
      <c r="O3218" t="s">
        <v>4769</v>
      </c>
      <c r="P3218">
        <v>8177</v>
      </c>
      <c r="Q3218">
        <v>64</v>
      </c>
      <c r="R3218">
        <v>0</v>
      </c>
      <c r="S3218">
        <v>200</v>
      </c>
      <c r="T3218">
        <v>0</v>
      </c>
      <c r="U3218">
        <v>473</v>
      </c>
      <c r="V3218">
        <v>473</v>
      </c>
      <c r="W3218">
        <v>200</v>
      </c>
      <c r="X3218">
        <v>251</v>
      </c>
      <c r="Y3218">
        <v>0</v>
      </c>
      <c r="Z3218">
        <v>251</v>
      </c>
      <c r="AD3218" s="1">
        <v>41639.333333333336</v>
      </c>
      <c r="AE3218" s="1">
        <v>41667.708333333336</v>
      </c>
      <c r="AG3218" s="1">
        <v>41630.333333333336</v>
      </c>
      <c r="AH3218" s="1">
        <v>41658.708333333336</v>
      </c>
      <c r="AI3218" s="1">
        <v>41630.333333333336</v>
      </c>
      <c r="AJ3218" s="1">
        <v>41658.708333333336</v>
      </c>
      <c r="AK3218" s="1">
        <v>41630.333333333336</v>
      </c>
      <c r="AL3218" s="1">
        <v>41658.708333333336</v>
      </c>
      <c r="AM3218" s="1">
        <v>41639.333333333336</v>
      </c>
      <c r="AN3218" s="1">
        <v>41667.708333333336</v>
      </c>
      <c r="AP3218" t="s">
        <v>113</v>
      </c>
      <c r="AU3218" t="s">
        <v>7474</v>
      </c>
      <c r="AY3218" t="s">
        <v>106</v>
      </c>
      <c r="AZ3218">
        <v>0</v>
      </c>
      <c r="BA3218">
        <v>0</v>
      </c>
      <c r="BD3218" s="3">
        <v>41321.661805555559</v>
      </c>
      <c r="BE3218" s="3">
        <v>41321.690972222219</v>
      </c>
      <c r="BF3218" t="s">
        <v>115</v>
      </c>
      <c r="BG3218" t="s">
        <v>115</v>
      </c>
      <c r="BH3218">
        <v>8149</v>
      </c>
      <c r="BM3218">
        <v>43540</v>
      </c>
      <c r="BR3218" t="s">
        <v>1299</v>
      </c>
      <c r="BS3218" t="s">
        <v>1300</v>
      </c>
      <c r="BU3218">
        <v>1</v>
      </c>
      <c r="BV3218" t="s">
        <v>118</v>
      </c>
      <c r="BX3218" t="s">
        <v>119</v>
      </c>
      <c r="BY3218" t="s">
        <v>119</v>
      </c>
      <c r="BZ3218" t="s">
        <v>119</v>
      </c>
      <c r="CA3218">
        <v>1</v>
      </c>
      <c r="CC3218" t="s">
        <v>120</v>
      </c>
      <c r="CH3218">
        <v>540</v>
      </c>
      <c r="CI3218">
        <v>43000</v>
      </c>
      <c r="CJ3218" t="s">
        <v>106</v>
      </c>
      <c r="CK3218" t="s">
        <v>106</v>
      </c>
      <c r="CL3218">
        <v>25</v>
      </c>
      <c r="CM3218" t="s">
        <v>4771</v>
      </c>
      <c r="CO3218">
        <v>124910</v>
      </c>
      <c r="CQ3218">
        <v>0</v>
      </c>
      <c r="CR3218">
        <v>0</v>
      </c>
      <c r="CS3218">
        <v>0</v>
      </c>
      <c r="CY3218" t="s">
        <v>123</v>
      </c>
      <c r="CZ3218" t="s">
        <v>124</v>
      </c>
      <c r="DD3218" t="str" cm="1">
        <f t="array" ref="DD3218">TEXT(_xlfn.SEQUENCE(1, DATEDIF(AG3218, AH3218, "m") + 1, AG3218, 30), "YYYY-APMM")</f>
        <v>2013-AP12</v>
      </c>
      <c r="DN3218">
        <f t="shared" si="100"/>
        <v>473</v>
      </c>
      <c r="DO3218" t="str">
        <f t="shared" si="101"/>
        <v>LABOR - CIVIL</v>
      </c>
    </row>
    <row r="3219" spans="1:119" x14ac:dyDescent="0.35">
      <c r="A3219" t="s">
        <v>105</v>
      </c>
      <c r="B3219">
        <v>502504</v>
      </c>
      <c r="C3219">
        <v>6359</v>
      </c>
      <c r="D3219">
        <v>124923</v>
      </c>
      <c r="E3219">
        <v>13662</v>
      </c>
      <c r="F3219">
        <v>0</v>
      </c>
      <c r="G3219" t="s">
        <v>106</v>
      </c>
      <c r="H3219" t="s">
        <v>106</v>
      </c>
      <c r="I3219" t="s">
        <v>106</v>
      </c>
      <c r="J3219" t="s">
        <v>107</v>
      </c>
      <c r="K3219" t="s">
        <v>108</v>
      </c>
      <c r="L3219" t="s">
        <v>109</v>
      </c>
      <c r="M3219" t="s">
        <v>110</v>
      </c>
      <c r="N3219" t="s">
        <v>7475</v>
      </c>
      <c r="O3219" t="s">
        <v>4773</v>
      </c>
      <c r="P3219">
        <v>8178</v>
      </c>
      <c r="Q3219">
        <v>64</v>
      </c>
      <c r="R3219">
        <v>0</v>
      </c>
      <c r="S3219">
        <v>200</v>
      </c>
      <c r="T3219">
        <v>0</v>
      </c>
      <c r="U3219">
        <v>513.6</v>
      </c>
      <c r="V3219">
        <v>513.6</v>
      </c>
      <c r="W3219">
        <v>200</v>
      </c>
      <c r="X3219">
        <v>0</v>
      </c>
      <c r="Y3219">
        <v>0</v>
      </c>
      <c r="Z3219">
        <v>0</v>
      </c>
      <c r="AD3219" s="1">
        <v>41647.333333333336</v>
      </c>
      <c r="AE3219" s="1">
        <v>41675.708333333336</v>
      </c>
      <c r="AG3219" s="1">
        <v>41638.333333333336</v>
      </c>
      <c r="AH3219" s="1">
        <v>41666.708333333336</v>
      </c>
      <c r="AI3219" s="1">
        <v>41638.333333333336</v>
      </c>
      <c r="AJ3219" s="1">
        <v>41666.708333333336</v>
      </c>
      <c r="AK3219" s="1">
        <v>41638.333333333336</v>
      </c>
      <c r="AL3219" s="1">
        <v>41666.708333333336</v>
      </c>
      <c r="AM3219" s="1">
        <v>41647.333333333336</v>
      </c>
      <c r="AN3219" s="1">
        <v>41675.708333333336</v>
      </c>
      <c r="AP3219" t="s">
        <v>113</v>
      </c>
      <c r="AU3219" t="s">
        <v>7476</v>
      </c>
      <c r="AY3219" t="s">
        <v>106</v>
      </c>
      <c r="AZ3219">
        <v>0</v>
      </c>
      <c r="BA3219">
        <v>0</v>
      </c>
      <c r="BD3219" s="3">
        <v>41321.661805555559</v>
      </c>
      <c r="BE3219" s="3">
        <v>41321.690972222219</v>
      </c>
      <c r="BF3219" t="s">
        <v>115</v>
      </c>
      <c r="BG3219" t="s">
        <v>115</v>
      </c>
      <c r="BH3219">
        <v>8149</v>
      </c>
      <c r="BM3219">
        <v>43550</v>
      </c>
      <c r="BR3219" t="s">
        <v>116</v>
      </c>
      <c r="BS3219" t="s">
        <v>117</v>
      </c>
      <c r="BU3219">
        <v>1</v>
      </c>
      <c r="BV3219" t="s">
        <v>118</v>
      </c>
      <c r="BX3219" t="s">
        <v>119</v>
      </c>
      <c r="BY3219" t="s">
        <v>119</v>
      </c>
      <c r="BZ3219" t="s">
        <v>119</v>
      </c>
      <c r="CA3219">
        <v>1</v>
      </c>
      <c r="CC3219" t="s">
        <v>120</v>
      </c>
      <c r="CH3219">
        <v>540</v>
      </c>
      <c r="CI3219">
        <v>43000</v>
      </c>
      <c r="CJ3219" t="s">
        <v>106</v>
      </c>
      <c r="CK3219" t="s">
        <v>106</v>
      </c>
      <c r="CL3219">
        <v>25</v>
      </c>
      <c r="CM3219" t="s">
        <v>4771</v>
      </c>
      <c r="CO3219">
        <v>124910</v>
      </c>
      <c r="CQ3219">
        <v>0</v>
      </c>
      <c r="CR3219">
        <v>0</v>
      </c>
      <c r="CS3219">
        <v>0</v>
      </c>
      <c r="CY3219" t="s">
        <v>123</v>
      </c>
      <c r="CZ3219" t="s">
        <v>124</v>
      </c>
      <c r="DD3219" t="str" cm="1">
        <f t="array" ref="DD3219">TEXT(_xlfn.SEQUENCE(1, DATEDIF(AG3219, AH3219, "m") + 1, AG3219, 30), "YYYY-APMM")</f>
        <v>2013-AP12</v>
      </c>
      <c r="DN3219">
        <f t="shared" si="100"/>
        <v>513.6</v>
      </c>
      <c r="DO3219" t="str">
        <f t="shared" si="101"/>
        <v>LABOR- SUBCONTRACTOR</v>
      </c>
    </row>
    <row r="3220" spans="1:119" x14ac:dyDescent="0.35">
      <c r="A3220" t="s">
        <v>105</v>
      </c>
      <c r="B3220">
        <v>502505</v>
      </c>
      <c r="C3220">
        <v>6359</v>
      </c>
      <c r="D3220">
        <v>124926</v>
      </c>
      <c r="E3220">
        <v>13662</v>
      </c>
      <c r="F3220">
        <v>0</v>
      </c>
      <c r="G3220" t="s">
        <v>106</v>
      </c>
      <c r="H3220" t="s">
        <v>106</v>
      </c>
      <c r="I3220" t="s">
        <v>106</v>
      </c>
      <c r="J3220" t="s">
        <v>107</v>
      </c>
      <c r="K3220" t="s">
        <v>108</v>
      </c>
      <c r="L3220" t="s">
        <v>109</v>
      </c>
      <c r="M3220" t="s">
        <v>110</v>
      </c>
      <c r="N3220" t="s">
        <v>7477</v>
      </c>
      <c r="O3220" t="s">
        <v>4787</v>
      </c>
      <c r="P3220">
        <v>8177</v>
      </c>
      <c r="Q3220">
        <v>40</v>
      </c>
      <c r="R3220">
        <v>0</v>
      </c>
      <c r="S3220">
        <v>200</v>
      </c>
      <c r="T3220">
        <v>0</v>
      </c>
      <c r="U3220">
        <v>736</v>
      </c>
      <c r="V3220">
        <v>736</v>
      </c>
      <c r="W3220">
        <v>200</v>
      </c>
      <c r="X3220">
        <v>400</v>
      </c>
      <c r="Y3220">
        <v>0</v>
      </c>
      <c r="Z3220">
        <v>400</v>
      </c>
      <c r="AD3220" s="1">
        <v>41508.333333333336</v>
      </c>
      <c r="AE3220" s="1">
        <v>41536.708333333336</v>
      </c>
      <c r="AG3220" s="1">
        <v>41503.333333333336</v>
      </c>
      <c r="AH3220" s="1">
        <v>41531.708333333336</v>
      </c>
      <c r="AI3220" s="1">
        <v>41503.333333333336</v>
      </c>
      <c r="AJ3220" s="1">
        <v>41531.708333333336</v>
      </c>
      <c r="AK3220" s="1">
        <v>41503.333333333336</v>
      </c>
      <c r="AL3220" s="1">
        <v>41531.708333333336</v>
      </c>
      <c r="AM3220" s="1">
        <v>41508.333333333336</v>
      </c>
      <c r="AN3220" s="1">
        <v>41536.708333333336</v>
      </c>
      <c r="AP3220" t="s">
        <v>113</v>
      </c>
      <c r="AU3220" t="s">
        <v>7478</v>
      </c>
      <c r="AY3220" t="s">
        <v>106</v>
      </c>
      <c r="AZ3220">
        <v>0</v>
      </c>
      <c r="BA3220">
        <v>0</v>
      </c>
      <c r="BD3220" s="3">
        <v>41321.661805555559</v>
      </c>
      <c r="BE3220" s="3">
        <v>41321.663888888892</v>
      </c>
      <c r="BF3220" t="s">
        <v>115</v>
      </c>
      <c r="BG3220" t="s">
        <v>115</v>
      </c>
      <c r="BH3220">
        <v>8149</v>
      </c>
      <c r="BM3220">
        <v>43540</v>
      </c>
      <c r="BR3220" t="s">
        <v>1299</v>
      </c>
      <c r="BS3220" t="s">
        <v>1300</v>
      </c>
      <c r="BU3220">
        <v>1</v>
      </c>
      <c r="BV3220" t="s">
        <v>118</v>
      </c>
      <c r="BX3220" t="s">
        <v>119</v>
      </c>
      <c r="BY3220" t="s">
        <v>119</v>
      </c>
      <c r="BZ3220" t="s">
        <v>119</v>
      </c>
      <c r="CA3220">
        <v>1</v>
      </c>
      <c r="CC3220" t="s">
        <v>120</v>
      </c>
      <c r="CH3220">
        <v>540</v>
      </c>
      <c r="CI3220">
        <v>42820</v>
      </c>
      <c r="CJ3220" t="s">
        <v>106</v>
      </c>
      <c r="CK3220" t="s">
        <v>106</v>
      </c>
      <c r="CL3220">
        <v>10</v>
      </c>
      <c r="CM3220" t="s">
        <v>4789</v>
      </c>
      <c r="CO3220">
        <v>124925</v>
      </c>
      <c r="CQ3220">
        <v>0</v>
      </c>
      <c r="CR3220">
        <v>0</v>
      </c>
      <c r="CS3220">
        <v>0</v>
      </c>
      <c r="CY3220" t="s">
        <v>123</v>
      </c>
      <c r="CZ3220" t="s">
        <v>124</v>
      </c>
      <c r="DD3220" t="str" cm="1">
        <f t="array" ref="DD3220">TEXT(_xlfn.SEQUENCE(1, DATEDIF(AG3220, AH3220, "m") + 1, AG3220, 30), "YYYY-APMM")</f>
        <v>2013-AP08</v>
      </c>
      <c r="DN3220">
        <f t="shared" si="100"/>
        <v>736</v>
      </c>
      <c r="DO3220" t="str">
        <f t="shared" si="101"/>
        <v>LABOR - CIVIL</v>
      </c>
    </row>
    <row r="3221" spans="1:119" x14ac:dyDescent="0.35">
      <c r="A3221" t="s">
        <v>105</v>
      </c>
      <c r="B3221">
        <v>502506</v>
      </c>
      <c r="C3221">
        <v>6359</v>
      </c>
      <c r="D3221">
        <v>124926</v>
      </c>
      <c r="E3221">
        <v>13662</v>
      </c>
      <c r="F3221">
        <v>0</v>
      </c>
      <c r="G3221" t="s">
        <v>106</v>
      </c>
      <c r="H3221" t="s">
        <v>106</v>
      </c>
      <c r="I3221" t="s">
        <v>106</v>
      </c>
      <c r="J3221" t="s">
        <v>107</v>
      </c>
      <c r="K3221" t="s">
        <v>108</v>
      </c>
      <c r="L3221" t="s">
        <v>109</v>
      </c>
      <c r="M3221" t="s">
        <v>110</v>
      </c>
      <c r="N3221" t="s">
        <v>7479</v>
      </c>
      <c r="O3221" t="s">
        <v>4791</v>
      </c>
      <c r="P3221">
        <v>8178</v>
      </c>
      <c r="Q3221">
        <v>96</v>
      </c>
      <c r="R3221">
        <v>0</v>
      </c>
      <c r="S3221">
        <v>200</v>
      </c>
      <c r="T3221">
        <v>0</v>
      </c>
      <c r="U3221">
        <v>772.8</v>
      </c>
      <c r="V3221">
        <v>772.8</v>
      </c>
      <c r="W3221">
        <v>200</v>
      </c>
      <c r="X3221">
        <v>0</v>
      </c>
      <c r="Y3221">
        <v>0</v>
      </c>
      <c r="Z3221">
        <v>0</v>
      </c>
      <c r="AD3221" s="1">
        <v>41524.333333333336</v>
      </c>
      <c r="AE3221" s="1">
        <v>41552.708333333336</v>
      </c>
      <c r="AG3221" s="1">
        <v>41510.333333333336</v>
      </c>
      <c r="AH3221" s="1">
        <v>41538.708333333336</v>
      </c>
      <c r="AI3221" s="1">
        <v>41510.333333333336</v>
      </c>
      <c r="AJ3221" s="1">
        <v>41538.708333333336</v>
      </c>
      <c r="AK3221" s="1">
        <v>41510.333333333336</v>
      </c>
      <c r="AL3221" s="1">
        <v>41538.708333333336</v>
      </c>
      <c r="AM3221" s="1">
        <v>41524.333333333336</v>
      </c>
      <c r="AN3221" s="1">
        <v>41552.708333333336</v>
      </c>
      <c r="AP3221" t="s">
        <v>113</v>
      </c>
      <c r="AU3221" t="s">
        <v>7480</v>
      </c>
      <c r="AY3221" t="s">
        <v>106</v>
      </c>
      <c r="AZ3221">
        <v>0</v>
      </c>
      <c r="BA3221">
        <v>0</v>
      </c>
      <c r="BD3221" s="3">
        <v>41321.661805555559</v>
      </c>
      <c r="BE3221" s="3">
        <v>41321.663888888892</v>
      </c>
      <c r="BF3221" t="s">
        <v>115</v>
      </c>
      <c r="BG3221" t="s">
        <v>115</v>
      </c>
      <c r="BH3221">
        <v>8149</v>
      </c>
      <c r="BM3221">
        <v>43550</v>
      </c>
      <c r="BR3221" t="s">
        <v>116</v>
      </c>
      <c r="BS3221" t="s">
        <v>117</v>
      </c>
      <c r="BU3221">
        <v>1</v>
      </c>
      <c r="BV3221" t="s">
        <v>118</v>
      </c>
      <c r="BX3221" t="s">
        <v>119</v>
      </c>
      <c r="BY3221" t="s">
        <v>119</v>
      </c>
      <c r="BZ3221" t="s">
        <v>119</v>
      </c>
      <c r="CA3221">
        <v>1</v>
      </c>
      <c r="CC3221" t="s">
        <v>120</v>
      </c>
      <c r="CH3221">
        <v>540</v>
      </c>
      <c r="CI3221">
        <v>42820</v>
      </c>
      <c r="CJ3221" t="s">
        <v>106</v>
      </c>
      <c r="CK3221" t="s">
        <v>106</v>
      </c>
      <c r="CL3221">
        <v>10</v>
      </c>
      <c r="CM3221" t="s">
        <v>4789</v>
      </c>
      <c r="CO3221">
        <v>124925</v>
      </c>
      <c r="CQ3221">
        <v>0</v>
      </c>
      <c r="CR3221">
        <v>0</v>
      </c>
      <c r="CS3221">
        <v>0</v>
      </c>
      <c r="CY3221" t="s">
        <v>123</v>
      </c>
      <c r="CZ3221" t="s">
        <v>124</v>
      </c>
      <c r="DD3221" t="str" cm="1">
        <f t="array" ref="DD3221">TEXT(_xlfn.SEQUENCE(1, DATEDIF(AG3221, AH3221, "m") + 1, AG3221, 30), "YYYY-APMM")</f>
        <v>2013-AP08</v>
      </c>
      <c r="DN3221">
        <f t="shared" si="100"/>
        <v>772.8</v>
      </c>
      <c r="DO3221" t="str">
        <f t="shared" si="101"/>
        <v>LABOR- SUBCONTRACTOR</v>
      </c>
    </row>
    <row r="3222" spans="1:119" x14ac:dyDescent="0.35">
      <c r="A3222" t="s">
        <v>105</v>
      </c>
      <c r="B3222">
        <v>502507</v>
      </c>
      <c r="C3222">
        <v>6359</v>
      </c>
      <c r="D3222">
        <v>124926</v>
      </c>
      <c r="E3222">
        <v>13662</v>
      </c>
      <c r="F3222">
        <v>0</v>
      </c>
      <c r="G3222" t="s">
        <v>106</v>
      </c>
      <c r="H3222" t="s">
        <v>106</v>
      </c>
      <c r="I3222" t="s">
        <v>106</v>
      </c>
      <c r="J3222" t="s">
        <v>107</v>
      </c>
      <c r="K3222" t="s">
        <v>108</v>
      </c>
      <c r="L3222" t="s">
        <v>109</v>
      </c>
      <c r="M3222" t="s">
        <v>110</v>
      </c>
      <c r="N3222" t="s">
        <v>7481</v>
      </c>
      <c r="O3222" t="s">
        <v>4794</v>
      </c>
      <c r="P3222">
        <v>8178</v>
      </c>
      <c r="Q3222">
        <v>96</v>
      </c>
      <c r="R3222">
        <v>0</v>
      </c>
      <c r="S3222">
        <v>200</v>
      </c>
      <c r="T3222">
        <v>0</v>
      </c>
      <c r="U3222">
        <v>772.8</v>
      </c>
      <c r="V3222">
        <v>772.8</v>
      </c>
      <c r="W3222">
        <v>200</v>
      </c>
      <c r="X3222">
        <v>0</v>
      </c>
      <c r="Y3222">
        <v>0</v>
      </c>
      <c r="Z3222">
        <v>0</v>
      </c>
      <c r="AD3222" s="1">
        <v>41532.333333333336</v>
      </c>
      <c r="AE3222" s="1">
        <v>41560.708333333336</v>
      </c>
      <c r="AG3222" s="1">
        <v>41518.333333333336</v>
      </c>
      <c r="AH3222" s="1">
        <v>41546.708333333336</v>
      </c>
      <c r="AI3222" s="1">
        <v>41518.333333333336</v>
      </c>
      <c r="AJ3222" s="1">
        <v>41546.708333333336</v>
      </c>
      <c r="AK3222" s="1">
        <v>41518.333333333336</v>
      </c>
      <c r="AL3222" s="1">
        <v>41546.708333333336</v>
      </c>
      <c r="AM3222" s="1">
        <v>41532.333333333336</v>
      </c>
      <c r="AN3222" s="1">
        <v>41560.708333333336</v>
      </c>
      <c r="AP3222" t="s">
        <v>113</v>
      </c>
      <c r="AU3222" t="s">
        <v>7482</v>
      </c>
      <c r="AY3222" t="s">
        <v>106</v>
      </c>
      <c r="AZ3222">
        <v>0</v>
      </c>
      <c r="BA3222">
        <v>0</v>
      </c>
      <c r="BD3222" s="3">
        <v>41321.661805555559</v>
      </c>
      <c r="BE3222" s="3">
        <v>41321.663888888892</v>
      </c>
      <c r="BF3222" t="s">
        <v>115</v>
      </c>
      <c r="BG3222" t="s">
        <v>115</v>
      </c>
      <c r="BH3222">
        <v>8149</v>
      </c>
      <c r="BM3222">
        <v>43550</v>
      </c>
      <c r="BR3222" t="s">
        <v>116</v>
      </c>
      <c r="BS3222" t="s">
        <v>117</v>
      </c>
      <c r="BU3222">
        <v>1</v>
      </c>
      <c r="BV3222" t="s">
        <v>118</v>
      </c>
      <c r="BX3222" t="s">
        <v>119</v>
      </c>
      <c r="BY3222" t="s">
        <v>119</v>
      </c>
      <c r="BZ3222" t="s">
        <v>119</v>
      </c>
      <c r="CA3222">
        <v>1</v>
      </c>
      <c r="CC3222" t="s">
        <v>120</v>
      </c>
      <c r="CH3222">
        <v>540</v>
      </c>
      <c r="CI3222">
        <v>42820</v>
      </c>
      <c r="CJ3222" t="s">
        <v>106</v>
      </c>
      <c r="CK3222" t="s">
        <v>106</v>
      </c>
      <c r="CL3222">
        <v>10</v>
      </c>
      <c r="CM3222" t="s">
        <v>4789</v>
      </c>
      <c r="CO3222">
        <v>124925</v>
      </c>
      <c r="CQ3222">
        <v>0</v>
      </c>
      <c r="CR3222">
        <v>0</v>
      </c>
      <c r="CS3222">
        <v>0</v>
      </c>
      <c r="CY3222" t="s">
        <v>123</v>
      </c>
      <c r="CZ3222" t="s">
        <v>124</v>
      </c>
      <c r="DD3222" t="str" cm="1">
        <f t="array" ref="DD3222">TEXT(_xlfn.SEQUENCE(1, DATEDIF(AG3222, AH3222, "m") + 1, AG3222, 30), "YYYY-APMM")</f>
        <v>2013-AP09</v>
      </c>
      <c r="DN3222">
        <f t="shared" si="100"/>
        <v>772.8</v>
      </c>
      <c r="DO3222" t="str">
        <f t="shared" si="101"/>
        <v>LABOR- SUBCONTRACTOR</v>
      </c>
    </row>
    <row r="3223" spans="1:119" x14ac:dyDescent="0.35">
      <c r="A3223" t="s">
        <v>105</v>
      </c>
      <c r="B3223">
        <v>502508</v>
      </c>
      <c r="C3223">
        <v>6359</v>
      </c>
      <c r="D3223">
        <v>124926</v>
      </c>
      <c r="E3223">
        <v>13662</v>
      </c>
      <c r="F3223">
        <v>0</v>
      </c>
      <c r="G3223" t="s">
        <v>106</v>
      </c>
      <c r="H3223" t="s">
        <v>106</v>
      </c>
      <c r="I3223" t="s">
        <v>106</v>
      </c>
      <c r="J3223" t="s">
        <v>107</v>
      </c>
      <c r="K3223" t="s">
        <v>108</v>
      </c>
      <c r="L3223" t="s">
        <v>109</v>
      </c>
      <c r="M3223" t="s">
        <v>110</v>
      </c>
      <c r="N3223" t="s">
        <v>7483</v>
      </c>
      <c r="O3223" t="s">
        <v>4797</v>
      </c>
      <c r="P3223">
        <v>8177</v>
      </c>
      <c r="Q3223">
        <v>96</v>
      </c>
      <c r="R3223">
        <v>0</v>
      </c>
      <c r="S3223">
        <v>120</v>
      </c>
      <c r="T3223">
        <v>0</v>
      </c>
      <c r="U3223">
        <v>468</v>
      </c>
      <c r="V3223">
        <v>468</v>
      </c>
      <c r="W3223">
        <v>120</v>
      </c>
      <c r="X3223">
        <v>330</v>
      </c>
      <c r="Y3223">
        <v>0</v>
      </c>
      <c r="Z3223">
        <v>330</v>
      </c>
      <c r="AD3223" s="1">
        <v>41549.333333333336</v>
      </c>
      <c r="AE3223" s="1">
        <v>41568.708333333336</v>
      </c>
      <c r="AG3223" s="1">
        <v>41535.333333333336</v>
      </c>
      <c r="AH3223" s="1">
        <v>41552.708333333336</v>
      </c>
      <c r="AI3223" s="1">
        <v>41535.333333333336</v>
      </c>
      <c r="AJ3223" s="1">
        <v>41552.708333333336</v>
      </c>
      <c r="AK3223" s="1">
        <v>41535.333333333336</v>
      </c>
      <c r="AL3223" s="1">
        <v>41552.708333333336</v>
      </c>
      <c r="AM3223" s="1">
        <v>41549.333333333336</v>
      </c>
      <c r="AN3223" s="1">
        <v>41568.708333333336</v>
      </c>
      <c r="AP3223" t="s">
        <v>113</v>
      </c>
      <c r="AU3223" t="s">
        <v>7484</v>
      </c>
      <c r="AY3223" t="s">
        <v>106</v>
      </c>
      <c r="AZ3223">
        <v>0</v>
      </c>
      <c r="BA3223">
        <v>0</v>
      </c>
      <c r="BD3223" s="3">
        <v>41321.661805555559</v>
      </c>
      <c r="BE3223" s="3">
        <v>41321.663888888892</v>
      </c>
      <c r="BF3223" t="s">
        <v>115</v>
      </c>
      <c r="BG3223" t="s">
        <v>115</v>
      </c>
      <c r="BH3223">
        <v>8149</v>
      </c>
      <c r="BM3223">
        <v>43540</v>
      </c>
      <c r="BR3223" t="s">
        <v>1299</v>
      </c>
      <c r="BS3223" t="s">
        <v>1300</v>
      </c>
      <c r="BU3223">
        <v>1</v>
      </c>
      <c r="BV3223" t="s">
        <v>118</v>
      </c>
      <c r="BX3223" t="s">
        <v>119</v>
      </c>
      <c r="BY3223" t="s">
        <v>119</v>
      </c>
      <c r="BZ3223" t="s">
        <v>119</v>
      </c>
      <c r="CA3223">
        <v>1</v>
      </c>
      <c r="CC3223" t="s">
        <v>120</v>
      </c>
      <c r="CH3223">
        <v>540</v>
      </c>
      <c r="CI3223">
        <v>42820</v>
      </c>
      <c r="CJ3223" t="s">
        <v>106</v>
      </c>
      <c r="CK3223" t="s">
        <v>106</v>
      </c>
      <c r="CL3223">
        <v>10</v>
      </c>
      <c r="CM3223" t="s">
        <v>4789</v>
      </c>
      <c r="CO3223">
        <v>124925</v>
      </c>
      <c r="CQ3223">
        <v>0</v>
      </c>
      <c r="CR3223">
        <v>0</v>
      </c>
      <c r="CS3223">
        <v>0</v>
      </c>
      <c r="CY3223" t="s">
        <v>123</v>
      </c>
      <c r="CZ3223" t="s">
        <v>124</v>
      </c>
      <c r="DD3223" t="str" cm="1">
        <f t="array" ref="DD3223">TEXT(_xlfn.SEQUENCE(1, DATEDIF(AG3223, AH3223, "m") + 1, AG3223, 30), "YYYY-APMM")</f>
        <v>2013-AP09</v>
      </c>
      <c r="DN3223">
        <f t="shared" si="100"/>
        <v>468</v>
      </c>
      <c r="DO3223" t="str">
        <f t="shared" si="101"/>
        <v>LABOR - CIVIL</v>
      </c>
    </row>
    <row r="3224" spans="1:119" x14ac:dyDescent="0.35">
      <c r="A3224" t="s">
        <v>105</v>
      </c>
      <c r="B3224">
        <v>502509</v>
      </c>
      <c r="C3224">
        <v>6359</v>
      </c>
      <c r="D3224">
        <v>124927</v>
      </c>
      <c r="E3224">
        <v>13662</v>
      </c>
      <c r="F3224">
        <v>0</v>
      </c>
      <c r="G3224" t="s">
        <v>106</v>
      </c>
      <c r="H3224" t="s">
        <v>106</v>
      </c>
      <c r="I3224" t="s">
        <v>106</v>
      </c>
      <c r="J3224" t="s">
        <v>107</v>
      </c>
      <c r="K3224" t="s">
        <v>108</v>
      </c>
      <c r="L3224" t="s">
        <v>109</v>
      </c>
      <c r="M3224" t="s">
        <v>110</v>
      </c>
      <c r="N3224" t="s">
        <v>7485</v>
      </c>
      <c r="O3224" t="s">
        <v>4776</v>
      </c>
      <c r="P3224">
        <v>8178</v>
      </c>
      <c r="Q3224">
        <v>64</v>
      </c>
      <c r="R3224">
        <v>0</v>
      </c>
      <c r="S3224">
        <v>200</v>
      </c>
      <c r="T3224">
        <v>0</v>
      </c>
      <c r="U3224">
        <v>265.2</v>
      </c>
      <c r="V3224">
        <v>265.2</v>
      </c>
      <c r="W3224">
        <v>200</v>
      </c>
      <c r="X3224">
        <v>0</v>
      </c>
      <c r="Y3224">
        <v>0</v>
      </c>
      <c r="Z3224">
        <v>0</v>
      </c>
      <c r="AD3224" s="1">
        <v>41603.333333333336</v>
      </c>
      <c r="AE3224" s="1">
        <v>41632.708333333336</v>
      </c>
      <c r="AG3224" s="1">
        <v>41594.333333333336</v>
      </c>
      <c r="AH3224" s="1">
        <v>41622.708333333336</v>
      </c>
      <c r="AI3224" s="1">
        <v>41594.333333333336</v>
      </c>
      <c r="AJ3224" s="1">
        <v>41622.708333333336</v>
      </c>
      <c r="AK3224" s="1">
        <v>41594.333333333336</v>
      </c>
      <c r="AL3224" s="1">
        <v>41622.708333333336</v>
      </c>
      <c r="AM3224" s="1">
        <v>41603.333333333336</v>
      </c>
      <c r="AN3224" s="1">
        <v>41632.708333333336</v>
      </c>
      <c r="AP3224" t="s">
        <v>113</v>
      </c>
      <c r="AU3224" t="s">
        <v>7486</v>
      </c>
      <c r="AY3224" t="s">
        <v>106</v>
      </c>
      <c r="AZ3224">
        <v>0</v>
      </c>
      <c r="BA3224">
        <v>0</v>
      </c>
      <c r="BD3224" s="3">
        <v>41321.661805555559</v>
      </c>
      <c r="BE3224" s="3">
        <v>41328.377083333333</v>
      </c>
      <c r="BF3224" t="s">
        <v>115</v>
      </c>
      <c r="BG3224" t="s">
        <v>115</v>
      </c>
      <c r="BH3224">
        <v>8149</v>
      </c>
      <c r="BM3224">
        <v>43550</v>
      </c>
      <c r="BR3224" t="s">
        <v>116</v>
      </c>
      <c r="BS3224" t="s">
        <v>117</v>
      </c>
      <c r="BU3224">
        <v>1</v>
      </c>
      <c r="BV3224" t="s">
        <v>118</v>
      </c>
      <c r="BX3224" t="s">
        <v>119</v>
      </c>
      <c r="BY3224" t="s">
        <v>119</v>
      </c>
      <c r="BZ3224" t="s">
        <v>119</v>
      </c>
      <c r="CA3224">
        <v>1</v>
      </c>
      <c r="CC3224" t="s">
        <v>120</v>
      </c>
      <c r="CH3224">
        <v>540</v>
      </c>
      <c r="CI3224">
        <v>42850</v>
      </c>
      <c r="CJ3224" t="s">
        <v>106</v>
      </c>
      <c r="CK3224" t="s">
        <v>106</v>
      </c>
      <c r="CL3224">
        <v>25</v>
      </c>
      <c r="CM3224" t="s">
        <v>4771</v>
      </c>
      <c r="CO3224">
        <v>124925</v>
      </c>
      <c r="CQ3224">
        <v>0</v>
      </c>
      <c r="CR3224">
        <v>0</v>
      </c>
      <c r="CS3224">
        <v>0</v>
      </c>
      <c r="CY3224" t="s">
        <v>123</v>
      </c>
      <c r="CZ3224" t="s">
        <v>124</v>
      </c>
      <c r="DD3224" t="str" cm="1">
        <f t="array" ref="DD3224">TEXT(_xlfn.SEQUENCE(1, DATEDIF(AG3224, AH3224, "m") + 1, AG3224, 30), "YYYY-APMM")</f>
        <v>2013-AP11</v>
      </c>
      <c r="DN3224">
        <f t="shared" si="100"/>
        <v>265.2</v>
      </c>
      <c r="DO3224" t="str">
        <f t="shared" si="101"/>
        <v>LABOR- SUBCONTRACTOR</v>
      </c>
    </row>
    <row r="3225" spans="1:119" x14ac:dyDescent="0.35">
      <c r="A3225" t="s">
        <v>105</v>
      </c>
      <c r="B3225">
        <v>502510</v>
      </c>
      <c r="C3225">
        <v>6359</v>
      </c>
      <c r="D3225">
        <v>124927</v>
      </c>
      <c r="E3225">
        <v>13662</v>
      </c>
      <c r="F3225">
        <v>0</v>
      </c>
      <c r="G3225" t="s">
        <v>106</v>
      </c>
      <c r="H3225" t="s">
        <v>106</v>
      </c>
      <c r="I3225" t="s">
        <v>106</v>
      </c>
      <c r="J3225" t="s">
        <v>107</v>
      </c>
      <c r="K3225" t="s">
        <v>108</v>
      </c>
      <c r="L3225" t="s">
        <v>109</v>
      </c>
      <c r="M3225" t="s">
        <v>110</v>
      </c>
      <c r="N3225" t="s">
        <v>7487</v>
      </c>
      <c r="O3225" t="s">
        <v>4779</v>
      </c>
      <c r="P3225">
        <v>8177</v>
      </c>
      <c r="Q3225">
        <v>64</v>
      </c>
      <c r="R3225">
        <v>0</v>
      </c>
      <c r="S3225">
        <v>200</v>
      </c>
      <c r="T3225">
        <v>0</v>
      </c>
      <c r="U3225">
        <v>365</v>
      </c>
      <c r="V3225">
        <v>365</v>
      </c>
      <c r="W3225">
        <v>200</v>
      </c>
      <c r="X3225">
        <v>275</v>
      </c>
      <c r="Y3225">
        <v>0</v>
      </c>
      <c r="Z3225">
        <v>275</v>
      </c>
      <c r="AD3225" s="1">
        <v>41609.333333333336</v>
      </c>
      <c r="AE3225" s="1">
        <v>41638.708333333336</v>
      </c>
      <c r="AG3225" s="1">
        <v>41599.333333333336</v>
      </c>
      <c r="AH3225" s="1">
        <v>41629.708333333336</v>
      </c>
      <c r="AI3225" s="1">
        <v>41599.333333333336</v>
      </c>
      <c r="AJ3225" s="1">
        <v>41629.708333333336</v>
      </c>
      <c r="AK3225" s="1">
        <v>41599.333333333336</v>
      </c>
      <c r="AL3225" s="1">
        <v>41629.708333333336</v>
      </c>
      <c r="AM3225" s="1">
        <v>41609.333333333336</v>
      </c>
      <c r="AN3225" s="1">
        <v>41638.708333333336</v>
      </c>
      <c r="AP3225" t="s">
        <v>113</v>
      </c>
      <c r="AU3225" t="s">
        <v>7488</v>
      </c>
      <c r="AY3225" t="s">
        <v>106</v>
      </c>
      <c r="AZ3225">
        <v>0</v>
      </c>
      <c r="BA3225">
        <v>0</v>
      </c>
      <c r="BD3225" s="3">
        <v>41321.661805555559</v>
      </c>
      <c r="BE3225" s="3">
        <v>41321.690972222219</v>
      </c>
      <c r="BF3225" t="s">
        <v>115</v>
      </c>
      <c r="BG3225" t="s">
        <v>115</v>
      </c>
      <c r="BH3225">
        <v>8149</v>
      </c>
      <c r="BM3225">
        <v>43540</v>
      </c>
      <c r="BR3225" t="s">
        <v>1299</v>
      </c>
      <c r="BS3225" t="s">
        <v>1300</v>
      </c>
      <c r="BU3225">
        <v>1</v>
      </c>
      <c r="BV3225" t="s">
        <v>118</v>
      </c>
      <c r="BX3225" t="s">
        <v>119</v>
      </c>
      <c r="BY3225" t="s">
        <v>119</v>
      </c>
      <c r="BZ3225" t="s">
        <v>119</v>
      </c>
      <c r="CA3225">
        <v>1</v>
      </c>
      <c r="CC3225" t="s">
        <v>120</v>
      </c>
      <c r="CH3225">
        <v>540</v>
      </c>
      <c r="CI3225">
        <v>42850</v>
      </c>
      <c r="CJ3225" t="s">
        <v>106</v>
      </c>
      <c r="CK3225" t="s">
        <v>106</v>
      </c>
      <c r="CL3225">
        <v>25</v>
      </c>
      <c r="CM3225" t="s">
        <v>4771</v>
      </c>
      <c r="CO3225">
        <v>124925</v>
      </c>
      <c r="CQ3225">
        <v>0</v>
      </c>
      <c r="CR3225">
        <v>0</v>
      </c>
      <c r="CS3225">
        <v>0</v>
      </c>
      <c r="CY3225" t="s">
        <v>123</v>
      </c>
      <c r="CZ3225" t="s">
        <v>124</v>
      </c>
      <c r="DD3225" t="str" cm="1">
        <f t="array" ref="DD3225:DE3225">TEXT(_xlfn.SEQUENCE(1, DATEDIF(AG3225, AH3225, "m") + 1, AG3225, 30), "YYYY-APMM")</f>
        <v>2013-AP11</v>
      </c>
      <c r="DE3225" t="str">
        <v>2013-AP12</v>
      </c>
      <c r="DN3225">
        <f t="shared" si="100"/>
        <v>182.5</v>
      </c>
      <c r="DO3225" t="str">
        <f t="shared" si="101"/>
        <v>LABOR - CIVIL</v>
      </c>
    </row>
    <row r="3226" spans="1:119" x14ac:dyDescent="0.35">
      <c r="A3226" t="s">
        <v>105</v>
      </c>
      <c r="B3226">
        <v>502511</v>
      </c>
      <c r="C3226">
        <v>6359</v>
      </c>
      <c r="D3226">
        <v>124927</v>
      </c>
      <c r="E3226">
        <v>13662</v>
      </c>
      <c r="F3226">
        <v>0</v>
      </c>
      <c r="G3226" t="s">
        <v>106</v>
      </c>
      <c r="H3226" t="s">
        <v>106</v>
      </c>
      <c r="I3226" t="s">
        <v>106</v>
      </c>
      <c r="J3226" t="s">
        <v>107</v>
      </c>
      <c r="K3226" t="s">
        <v>108</v>
      </c>
      <c r="L3226" t="s">
        <v>109</v>
      </c>
      <c r="M3226" t="s">
        <v>110</v>
      </c>
      <c r="N3226" t="s">
        <v>7489</v>
      </c>
      <c r="O3226" t="s">
        <v>4689</v>
      </c>
      <c r="P3226">
        <v>8165</v>
      </c>
      <c r="Q3226">
        <v>120</v>
      </c>
      <c r="R3226">
        <v>0</v>
      </c>
      <c r="S3226">
        <v>200</v>
      </c>
      <c r="T3226">
        <v>0</v>
      </c>
      <c r="U3226">
        <v>78</v>
      </c>
      <c r="V3226">
        <v>78</v>
      </c>
      <c r="W3226">
        <v>200</v>
      </c>
      <c r="X3226">
        <v>0</v>
      </c>
      <c r="Y3226">
        <v>0</v>
      </c>
      <c r="Z3226">
        <v>0</v>
      </c>
      <c r="AD3226" s="1">
        <v>41634.333333333336</v>
      </c>
      <c r="AE3226" s="1">
        <v>41662.708333333336</v>
      </c>
      <c r="AG3226" s="1">
        <v>41616.333333333336</v>
      </c>
      <c r="AH3226" s="1">
        <v>41645.708333333336</v>
      </c>
      <c r="AI3226" s="1">
        <v>41616.333333333336</v>
      </c>
      <c r="AJ3226" s="1">
        <v>41645.708333333336</v>
      </c>
      <c r="AK3226" s="1">
        <v>41616.333333333336</v>
      </c>
      <c r="AL3226" s="1">
        <v>41645.708333333336</v>
      </c>
      <c r="AM3226" s="1">
        <v>41634.333333333336</v>
      </c>
      <c r="AN3226" s="1">
        <v>41662.708333333336</v>
      </c>
      <c r="AP3226" t="s">
        <v>113</v>
      </c>
      <c r="AU3226" t="s">
        <v>7490</v>
      </c>
      <c r="AY3226" t="s">
        <v>106</v>
      </c>
      <c r="AZ3226">
        <v>0</v>
      </c>
      <c r="BA3226">
        <v>0</v>
      </c>
      <c r="BD3226" s="3">
        <v>41321.661805555559</v>
      </c>
      <c r="BE3226" s="3">
        <v>41321.690972222219</v>
      </c>
      <c r="BF3226" t="s">
        <v>115</v>
      </c>
      <c r="BG3226" t="s">
        <v>115</v>
      </c>
      <c r="BH3226">
        <v>8149</v>
      </c>
      <c r="BM3226">
        <v>43420</v>
      </c>
      <c r="BR3226" t="s">
        <v>3122</v>
      </c>
      <c r="BS3226" t="s">
        <v>3123</v>
      </c>
      <c r="BU3226">
        <v>1</v>
      </c>
      <c r="BV3226" t="s">
        <v>118</v>
      </c>
      <c r="BX3226" t="s">
        <v>119</v>
      </c>
      <c r="BY3226" t="s">
        <v>119</v>
      </c>
      <c r="BZ3226" t="s">
        <v>119</v>
      </c>
      <c r="CA3226">
        <v>1</v>
      </c>
      <c r="CC3226" t="s">
        <v>120</v>
      </c>
      <c r="CH3226">
        <v>540</v>
      </c>
      <c r="CI3226">
        <v>42850</v>
      </c>
      <c r="CJ3226" t="s">
        <v>106</v>
      </c>
      <c r="CK3226" t="s">
        <v>106</v>
      </c>
      <c r="CL3226">
        <v>25</v>
      </c>
      <c r="CM3226" t="s">
        <v>4771</v>
      </c>
      <c r="CO3226">
        <v>124925</v>
      </c>
      <c r="CQ3226">
        <v>0</v>
      </c>
      <c r="CR3226">
        <v>0</v>
      </c>
      <c r="CS3226">
        <v>0</v>
      </c>
      <c r="CY3226" t="s">
        <v>123</v>
      </c>
      <c r="CZ3226" t="s">
        <v>124</v>
      </c>
      <c r="DD3226" t="str" cm="1">
        <f t="array" ref="DD3226">TEXT(_xlfn.SEQUENCE(1, DATEDIF(AG3226, AH3226, "m") + 1, AG3226, 30), "YYYY-APMM")</f>
        <v>2013-AP12</v>
      </c>
      <c r="DN3226">
        <f t="shared" si="100"/>
        <v>78</v>
      </c>
      <c r="DO3226" t="str">
        <f t="shared" si="101"/>
        <v>STEEL FIXERS SK</v>
      </c>
    </row>
    <row r="3227" spans="1:119" x14ac:dyDescent="0.35">
      <c r="A3227" t="s">
        <v>105</v>
      </c>
      <c r="B3227">
        <v>502512</v>
      </c>
      <c r="C3227">
        <v>6359</v>
      </c>
      <c r="D3227">
        <v>124927</v>
      </c>
      <c r="E3227">
        <v>13662</v>
      </c>
      <c r="F3227">
        <v>0</v>
      </c>
      <c r="G3227" t="s">
        <v>106</v>
      </c>
      <c r="H3227" t="s">
        <v>106</v>
      </c>
      <c r="I3227" t="s">
        <v>106</v>
      </c>
      <c r="J3227" t="s">
        <v>107</v>
      </c>
      <c r="K3227" t="s">
        <v>108</v>
      </c>
      <c r="L3227" t="s">
        <v>109</v>
      </c>
      <c r="M3227" t="s">
        <v>110</v>
      </c>
      <c r="N3227" t="s">
        <v>7491</v>
      </c>
      <c r="O3227" t="s">
        <v>4784</v>
      </c>
      <c r="P3227">
        <v>8165</v>
      </c>
      <c r="Q3227">
        <v>120</v>
      </c>
      <c r="R3227">
        <v>24</v>
      </c>
      <c r="S3227">
        <v>200</v>
      </c>
      <c r="T3227">
        <v>0</v>
      </c>
      <c r="U3227">
        <v>78</v>
      </c>
      <c r="V3227">
        <v>78</v>
      </c>
      <c r="W3227">
        <v>200</v>
      </c>
      <c r="X3227">
        <v>0</v>
      </c>
      <c r="Y3227">
        <v>0</v>
      </c>
      <c r="Z3227">
        <v>0</v>
      </c>
      <c r="AD3227" s="1">
        <v>41640.333333333336</v>
      </c>
      <c r="AE3227" s="1">
        <v>41668.708333333336</v>
      </c>
      <c r="AG3227" s="1">
        <v>41622.333333333336</v>
      </c>
      <c r="AH3227" s="1">
        <v>41651.708333333336</v>
      </c>
      <c r="AI3227" s="1">
        <v>41622.333333333336</v>
      </c>
      <c r="AJ3227" s="1">
        <v>41651.708333333336</v>
      </c>
      <c r="AK3227" s="1">
        <v>41622.333333333336</v>
      </c>
      <c r="AL3227" s="1">
        <v>41651.708333333336</v>
      </c>
      <c r="AM3227" s="1">
        <v>41640.333333333336</v>
      </c>
      <c r="AN3227" s="1">
        <v>41668.708333333336</v>
      </c>
      <c r="AP3227" t="s">
        <v>113</v>
      </c>
      <c r="AU3227" t="s">
        <v>7492</v>
      </c>
      <c r="AY3227" t="s">
        <v>106</v>
      </c>
      <c r="AZ3227">
        <v>0</v>
      </c>
      <c r="BA3227">
        <v>0</v>
      </c>
      <c r="BD3227" s="3">
        <v>41321.661805555559</v>
      </c>
      <c r="BE3227" s="3">
        <v>41321.690972222219</v>
      </c>
      <c r="BF3227" t="s">
        <v>115</v>
      </c>
      <c r="BG3227" t="s">
        <v>115</v>
      </c>
      <c r="BH3227">
        <v>8149</v>
      </c>
      <c r="BM3227">
        <v>43420</v>
      </c>
      <c r="BR3227" t="s">
        <v>3122</v>
      </c>
      <c r="BS3227" t="s">
        <v>3123</v>
      </c>
      <c r="BU3227">
        <v>1</v>
      </c>
      <c r="BV3227" t="s">
        <v>118</v>
      </c>
      <c r="BX3227" t="s">
        <v>119</v>
      </c>
      <c r="BY3227" t="s">
        <v>119</v>
      </c>
      <c r="BZ3227" t="s">
        <v>119</v>
      </c>
      <c r="CA3227">
        <v>1</v>
      </c>
      <c r="CC3227" t="s">
        <v>120</v>
      </c>
      <c r="CH3227">
        <v>540</v>
      </c>
      <c r="CI3227">
        <v>42850</v>
      </c>
      <c r="CJ3227" t="s">
        <v>106</v>
      </c>
      <c r="CK3227" t="s">
        <v>106</v>
      </c>
      <c r="CL3227">
        <v>25</v>
      </c>
      <c r="CM3227" t="s">
        <v>4771</v>
      </c>
      <c r="CO3227">
        <v>124925</v>
      </c>
      <c r="CQ3227">
        <v>0</v>
      </c>
      <c r="CR3227">
        <v>0</v>
      </c>
      <c r="CS3227">
        <v>0</v>
      </c>
      <c r="CY3227" t="s">
        <v>123</v>
      </c>
      <c r="CZ3227" t="s">
        <v>124</v>
      </c>
      <c r="DD3227" t="str" cm="1">
        <f t="array" ref="DD3227">TEXT(_xlfn.SEQUENCE(1, DATEDIF(AG3227, AH3227, "m") + 1, AG3227, 30), "YYYY-APMM")</f>
        <v>2013-AP12</v>
      </c>
      <c r="DN3227">
        <f t="shared" si="100"/>
        <v>78</v>
      </c>
      <c r="DO3227" t="str">
        <f t="shared" si="101"/>
        <v>STEEL FIXERS SK</v>
      </c>
    </row>
    <row r="3228" spans="1:119" x14ac:dyDescent="0.35">
      <c r="A3228" t="s">
        <v>105</v>
      </c>
      <c r="B3228">
        <v>502513</v>
      </c>
      <c r="C3228">
        <v>6359</v>
      </c>
      <c r="D3228">
        <v>124927</v>
      </c>
      <c r="E3228">
        <v>13662</v>
      </c>
      <c r="F3228">
        <v>0</v>
      </c>
      <c r="G3228" t="s">
        <v>106</v>
      </c>
      <c r="H3228" t="s">
        <v>106</v>
      </c>
      <c r="I3228" t="s">
        <v>106</v>
      </c>
      <c r="J3228" t="s">
        <v>107</v>
      </c>
      <c r="K3228" t="s">
        <v>108</v>
      </c>
      <c r="L3228" t="s">
        <v>109</v>
      </c>
      <c r="M3228" t="s">
        <v>110</v>
      </c>
      <c r="N3228" t="s">
        <v>7493</v>
      </c>
      <c r="O3228" t="s">
        <v>4769</v>
      </c>
      <c r="P3228">
        <v>8177</v>
      </c>
      <c r="Q3228">
        <v>112</v>
      </c>
      <c r="R3228">
        <v>48</v>
      </c>
      <c r="S3228">
        <v>200</v>
      </c>
      <c r="T3228">
        <v>0</v>
      </c>
      <c r="U3228">
        <v>473</v>
      </c>
      <c r="V3228">
        <v>473</v>
      </c>
      <c r="W3228">
        <v>200</v>
      </c>
      <c r="X3228">
        <v>251</v>
      </c>
      <c r="Y3228">
        <v>0</v>
      </c>
      <c r="Z3228">
        <v>251</v>
      </c>
      <c r="AD3228" s="1">
        <v>41589.333333333336</v>
      </c>
      <c r="AE3228" s="1">
        <v>41617.708333333336</v>
      </c>
      <c r="AG3228" s="1">
        <v>41573.333333333336</v>
      </c>
      <c r="AH3228" s="1">
        <v>41601.708333333336</v>
      </c>
      <c r="AI3228" s="1">
        <v>41573.333333333336</v>
      </c>
      <c r="AJ3228" s="1">
        <v>41601.708333333336</v>
      </c>
      <c r="AK3228" s="1">
        <v>41573.333333333336</v>
      </c>
      <c r="AL3228" s="1">
        <v>41601.708333333336</v>
      </c>
      <c r="AM3228" s="1">
        <v>41589.333333333336</v>
      </c>
      <c r="AN3228" s="1">
        <v>41617.708333333336</v>
      </c>
      <c r="AP3228" t="s">
        <v>113</v>
      </c>
      <c r="AU3228" t="s">
        <v>7494</v>
      </c>
      <c r="AY3228" t="s">
        <v>106</v>
      </c>
      <c r="AZ3228">
        <v>0</v>
      </c>
      <c r="BA3228">
        <v>0</v>
      </c>
      <c r="BD3228" s="3">
        <v>41321.661805555559</v>
      </c>
      <c r="BE3228" s="3">
        <v>41321.690972222219</v>
      </c>
      <c r="BF3228" t="s">
        <v>115</v>
      </c>
      <c r="BG3228" t="s">
        <v>115</v>
      </c>
      <c r="BH3228">
        <v>8149</v>
      </c>
      <c r="BM3228">
        <v>43540</v>
      </c>
      <c r="BR3228" t="s">
        <v>1299</v>
      </c>
      <c r="BS3228" t="s">
        <v>1300</v>
      </c>
      <c r="BU3228">
        <v>1</v>
      </c>
      <c r="BV3228" t="s">
        <v>118</v>
      </c>
      <c r="BX3228" t="s">
        <v>119</v>
      </c>
      <c r="BY3228" t="s">
        <v>119</v>
      </c>
      <c r="BZ3228" t="s">
        <v>119</v>
      </c>
      <c r="CA3228">
        <v>1</v>
      </c>
      <c r="CC3228" t="s">
        <v>120</v>
      </c>
      <c r="CH3228">
        <v>540</v>
      </c>
      <c r="CI3228">
        <v>42850</v>
      </c>
      <c r="CJ3228" t="s">
        <v>106</v>
      </c>
      <c r="CK3228" t="s">
        <v>106</v>
      </c>
      <c r="CL3228">
        <v>25</v>
      </c>
      <c r="CM3228" t="s">
        <v>4771</v>
      </c>
      <c r="CO3228">
        <v>124925</v>
      </c>
      <c r="CQ3228">
        <v>0</v>
      </c>
      <c r="CR3228">
        <v>0</v>
      </c>
      <c r="CS3228">
        <v>0</v>
      </c>
      <c r="CY3228" t="s">
        <v>123</v>
      </c>
      <c r="CZ3228" t="s">
        <v>124</v>
      </c>
      <c r="DD3228" t="str" cm="1">
        <f t="array" ref="DD3228">TEXT(_xlfn.SEQUENCE(1, DATEDIF(AG3228, AH3228, "m") + 1, AG3228, 30), "YYYY-APMM")</f>
        <v>2013-AP10</v>
      </c>
      <c r="DN3228">
        <f t="shared" si="100"/>
        <v>473</v>
      </c>
      <c r="DO3228" t="str">
        <f t="shared" si="101"/>
        <v>LABOR - CIVIL</v>
      </c>
    </row>
    <row r="3229" spans="1:119" x14ac:dyDescent="0.35">
      <c r="A3229" t="s">
        <v>105</v>
      </c>
      <c r="B3229">
        <v>502514</v>
      </c>
      <c r="C3229">
        <v>6359</v>
      </c>
      <c r="D3229">
        <v>124927</v>
      </c>
      <c r="E3229">
        <v>13662</v>
      </c>
      <c r="F3229">
        <v>0</v>
      </c>
      <c r="G3229" t="s">
        <v>106</v>
      </c>
      <c r="H3229" t="s">
        <v>106</v>
      </c>
      <c r="I3229" t="s">
        <v>106</v>
      </c>
      <c r="J3229" t="s">
        <v>107</v>
      </c>
      <c r="K3229" t="s">
        <v>108</v>
      </c>
      <c r="L3229" t="s">
        <v>109</v>
      </c>
      <c r="M3229" t="s">
        <v>110</v>
      </c>
      <c r="N3229" t="s">
        <v>7495</v>
      </c>
      <c r="O3229" t="s">
        <v>4773</v>
      </c>
      <c r="P3229">
        <v>8178</v>
      </c>
      <c r="Q3229">
        <v>64</v>
      </c>
      <c r="R3229">
        <v>0</v>
      </c>
      <c r="S3229">
        <v>200</v>
      </c>
      <c r="T3229">
        <v>0</v>
      </c>
      <c r="U3229">
        <v>513.6</v>
      </c>
      <c r="V3229">
        <v>513.6</v>
      </c>
      <c r="W3229">
        <v>200</v>
      </c>
      <c r="X3229">
        <v>0</v>
      </c>
      <c r="Y3229">
        <v>0</v>
      </c>
      <c r="Z3229">
        <v>0</v>
      </c>
      <c r="AD3229" s="1">
        <v>41597.333333333336</v>
      </c>
      <c r="AE3229" s="1">
        <v>41625.708333333336</v>
      </c>
      <c r="AG3229" s="1">
        <v>41588.333333333336</v>
      </c>
      <c r="AH3229" s="1">
        <v>41616.708333333336</v>
      </c>
      <c r="AI3229" s="1">
        <v>41588.333333333336</v>
      </c>
      <c r="AJ3229" s="1">
        <v>41616.708333333336</v>
      </c>
      <c r="AK3229" s="1">
        <v>41588.333333333336</v>
      </c>
      <c r="AL3229" s="1">
        <v>41616.708333333336</v>
      </c>
      <c r="AM3229" s="1">
        <v>41597.333333333336</v>
      </c>
      <c r="AN3229" s="1">
        <v>41625.708333333336</v>
      </c>
      <c r="AP3229" t="s">
        <v>113</v>
      </c>
      <c r="AU3229" t="s">
        <v>7496</v>
      </c>
      <c r="AY3229" t="s">
        <v>106</v>
      </c>
      <c r="AZ3229">
        <v>0</v>
      </c>
      <c r="BA3229">
        <v>0</v>
      </c>
      <c r="BD3229" s="3">
        <v>41321.661805555559</v>
      </c>
      <c r="BE3229" s="3">
        <v>41321.690972222219</v>
      </c>
      <c r="BF3229" t="s">
        <v>115</v>
      </c>
      <c r="BG3229" t="s">
        <v>115</v>
      </c>
      <c r="BH3229">
        <v>8149</v>
      </c>
      <c r="BM3229">
        <v>43550</v>
      </c>
      <c r="BR3229" t="s">
        <v>116</v>
      </c>
      <c r="BS3229" t="s">
        <v>117</v>
      </c>
      <c r="BU3229">
        <v>1</v>
      </c>
      <c r="BV3229" t="s">
        <v>118</v>
      </c>
      <c r="BX3229" t="s">
        <v>119</v>
      </c>
      <c r="BY3229" t="s">
        <v>119</v>
      </c>
      <c r="BZ3229" t="s">
        <v>119</v>
      </c>
      <c r="CA3229">
        <v>1</v>
      </c>
      <c r="CC3229" t="s">
        <v>120</v>
      </c>
      <c r="CH3229">
        <v>540</v>
      </c>
      <c r="CI3229">
        <v>42850</v>
      </c>
      <c r="CJ3229" t="s">
        <v>106</v>
      </c>
      <c r="CK3229" t="s">
        <v>106</v>
      </c>
      <c r="CL3229">
        <v>25</v>
      </c>
      <c r="CM3229" t="s">
        <v>4771</v>
      </c>
      <c r="CO3229">
        <v>124925</v>
      </c>
      <c r="CQ3229">
        <v>0</v>
      </c>
      <c r="CR3229">
        <v>0</v>
      </c>
      <c r="CS3229">
        <v>0</v>
      </c>
      <c r="CY3229" t="s">
        <v>123</v>
      </c>
      <c r="CZ3229" t="s">
        <v>124</v>
      </c>
      <c r="DD3229" t="str" cm="1">
        <f t="array" ref="DD3229">TEXT(_xlfn.SEQUENCE(1, DATEDIF(AG3229, AH3229, "m") + 1, AG3229, 30), "YYYY-APMM")</f>
        <v>2013-AP11</v>
      </c>
      <c r="DN3229">
        <f t="shared" si="100"/>
        <v>513.6</v>
      </c>
      <c r="DO3229" t="str">
        <f t="shared" si="101"/>
        <v>LABOR- SUBCONTRACTOR</v>
      </c>
    </row>
    <row r="3230" spans="1:119" x14ac:dyDescent="0.35">
      <c r="A3230" t="s">
        <v>105</v>
      </c>
      <c r="B3230">
        <v>502515</v>
      </c>
      <c r="C3230">
        <v>6359</v>
      </c>
      <c r="D3230">
        <v>124928</v>
      </c>
      <c r="E3230">
        <v>13662</v>
      </c>
      <c r="F3230">
        <v>0</v>
      </c>
      <c r="G3230" t="s">
        <v>106</v>
      </c>
      <c r="H3230" t="s">
        <v>106</v>
      </c>
      <c r="I3230" t="s">
        <v>106</v>
      </c>
      <c r="J3230" t="s">
        <v>107</v>
      </c>
      <c r="K3230" t="s">
        <v>108</v>
      </c>
      <c r="L3230" t="s">
        <v>109</v>
      </c>
      <c r="M3230" t="s">
        <v>110</v>
      </c>
      <c r="N3230" t="s">
        <v>7497</v>
      </c>
      <c r="O3230" t="s">
        <v>3209</v>
      </c>
      <c r="P3230">
        <v>8177</v>
      </c>
      <c r="Q3230">
        <v>248</v>
      </c>
      <c r="R3230">
        <v>0</v>
      </c>
      <c r="S3230">
        <v>200</v>
      </c>
      <c r="T3230">
        <v>0</v>
      </c>
      <c r="U3230">
        <v>87</v>
      </c>
      <c r="V3230">
        <v>87</v>
      </c>
      <c r="W3230">
        <v>200</v>
      </c>
      <c r="X3230">
        <v>51</v>
      </c>
      <c r="Y3230">
        <v>0</v>
      </c>
      <c r="Z3230">
        <v>51</v>
      </c>
      <c r="AD3230" s="1">
        <v>41729.333333333336</v>
      </c>
      <c r="AE3230" s="1">
        <v>41757.708333333336</v>
      </c>
      <c r="AG3230" s="1">
        <v>41693.333333333336</v>
      </c>
      <c r="AH3230" s="1">
        <v>41721.708333333336</v>
      </c>
      <c r="AI3230" s="1">
        <v>41693.333333333336</v>
      </c>
      <c r="AJ3230" s="1">
        <v>41721.708333333336</v>
      </c>
      <c r="AK3230" s="1">
        <v>41693.333333333336</v>
      </c>
      <c r="AL3230" s="1">
        <v>41721.708333333336</v>
      </c>
      <c r="AM3230" s="1">
        <v>41729.333333333336</v>
      </c>
      <c r="AN3230" s="1">
        <v>41757.708333333336</v>
      </c>
      <c r="AP3230" t="s">
        <v>113</v>
      </c>
      <c r="AU3230" t="s">
        <v>7498</v>
      </c>
      <c r="AY3230" t="s">
        <v>106</v>
      </c>
      <c r="AZ3230">
        <v>0</v>
      </c>
      <c r="BA3230">
        <v>0</v>
      </c>
      <c r="BD3230" s="3">
        <v>41321.661805555559</v>
      </c>
      <c r="BE3230" s="3">
        <v>41321.690972222219</v>
      </c>
      <c r="BF3230" t="s">
        <v>115</v>
      </c>
      <c r="BG3230" t="s">
        <v>115</v>
      </c>
      <c r="BH3230">
        <v>8149</v>
      </c>
      <c r="BM3230">
        <v>43540</v>
      </c>
      <c r="BR3230" t="s">
        <v>1299</v>
      </c>
      <c r="BS3230" t="s">
        <v>1300</v>
      </c>
      <c r="BU3230">
        <v>1</v>
      </c>
      <c r="BV3230" t="s">
        <v>118</v>
      </c>
      <c r="BX3230" t="s">
        <v>119</v>
      </c>
      <c r="BY3230" t="s">
        <v>119</v>
      </c>
      <c r="BZ3230" t="s">
        <v>119</v>
      </c>
      <c r="CA3230">
        <v>1</v>
      </c>
      <c r="CC3230" t="s">
        <v>120</v>
      </c>
      <c r="CH3230">
        <v>540</v>
      </c>
      <c r="CI3230">
        <v>42940</v>
      </c>
      <c r="CJ3230" t="s">
        <v>106</v>
      </c>
      <c r="CK3230" t="s">
        <v>106</v>
      </c>
      <c r="CL3230">
        <v>70</v>
      </c>
      <c r="CM3230" t="s">
        <v>3180</v>
      </c>
      <c r="CO3230">
        <v>124925</v>
      </c>
      <c r="CQ3230">
        <v>0</v>
      </c>
      <c r="CR3230">
        <v>0</v>
      </c>
      <c r="CS3230">
        <v>0</v>
      </c>
      <c r="CY3230" t="s">
        <v>123</v>
      </c>
      <c r="CZ3230" t="s">
        <v>124</v>
      </c>
      <c r="DD3230" t="str" cm="1">
        <f t="array" ref="DD3230:DE3230">TEXT(_xlfn.SEQUENCE(1, DATEDIF(AG3230, AH3230, "m") + 1, AG3230, 30), "YYYY-APMM")</f>
        <v>2014-AP02</v>
      </c>
      <c r="DE3230" t="str">
        <v>2014-AP03</v>
      </c>
      <c r="DN3230">
        <f t="shared" si="100"/>
        <v>43.5</v>
      </c>
      <c r="DO3230" t="str">
        <f t="shared" si="101"/>
        <v>LABOR - CIVIL</v>
      </c>
    </row>
    <row r="3231" spans="1:119" x14ac:dyDescent="0.35">
      <c r="A3231" t="s">
        <v>105</v>
      </c>
      <c r="B3231">
        <v>502516</v>
      </c>
      <c r="C3231">
        <v>6359</v>
      </c>
      <c r="D3231">
        <v>124928</v>
      </c>
      <c r="E3231">
        <v>13662</v>
      </c>
      <c r="F3231">
        <v>0</v>
      </c>
      <c r="G3231" t="s">
        <v>106</v>
      </c>
      <c r="H3231" t="s">
        <v>106</v>
      </c>
      <c r="I3231" t="s">
        <v>106</v>
      </c>
      <c r="J3231" t="s">
        <v>107</v>
      </c>
      <c r="K3231" t="s">
        <v>108</v>
      </c>
      <c r="L3231" t="s">
        <v>109</v>
      </c>
      <c r="M3231" t="s">
        <v>110</v>
      </c>
      <c r="N3231" t="s">
        <v>7499</v>
      </c>
      <c r="O3231" t="s">
        <v>4748</v>
      </c>
      <c r="P3231">
        <v>8178</v>
      </c>
      <c r="Q3231">
        <v>248</v>
      </c>
      <c r="R3231">
        <v>0</v>
      </c>
      <c r="S3231">
        <v>200</v>
      </c>
      <c r="T3231">
        <v>0</v>
      </c>
      <c r="U3231">
        <v>1498</v>
      </c>
      <c r="V3231">
        <v>1498</v>
      </c>
      <c r="W3231">
        <v>200</v>
      </c>
      <c r="X3231">
        <v>0</v>
      </c>
      <c r="Y3231">
        <v>0</v>
      </c>
      <c r="Z3231">
        <v>0</v>
      </c>
      <c r="AD3231" s="1">
        <v>41741.333333333336</v>
      </c>
      <c r="AE3231" s="1">
        <v>41769.708333333336</v>
      </c>
      <c r="AG3231" s="1">
        <v>41704.333333333336</v>
      </c>
      <c r="AH3231" s="1">
        <v>41732.708333333336</v>
      </c>
      <c r="AI3231" s="1">
        <v>41704.333333333336</v>
      </c>
      <c r="AJ3231" s="1">
        <v>41732.708333333336</v>
      </c>
      <c r="AK3231" s="1">
        <v>41704.333333333336</v>
      </c>
      <c r="AL3231" s="1">
        <v>41732.708333333336</v>
      </c>
      <c r="AM3231" s="1">
        <v>41741.333333333336</v>
      </c>
      <c r="AN3231" s="1">
        <v>41769.708333333336</v>
      </c>
      <c r="AP3231" t="s">
        <v>113</v>
      </c>
      <c r="AU3231" t="s">
        <v>7500</v>
      </c>
      <c r="AY3231" t="s">
        <v>106</v>
      </c>
      <c r="AZ3231">
        <v>0</v>
      </c>
      <c r="BA3231">
        <v>0</v>
      </c>
      <c r="BD3231" s="3">
        <v>41321.661805555559</v>
      </c>
      <c r="BE3231" s="3">
        <v>41321.690972222219</v>
      </c>
      <c r="BF3231" t="s">
        <v>115</v>
      </c>
      <c r="BG3231" t="s">
        <v>115</v>
      </c>
      <c r="BH3231">
        <v>8149</v>
      </c>
      <c r="BM3231">
        <v>43550</v>
      </c>
      <c r="BR3231" t="s">
        <v>116</v>
      </c>
      <c r="BS3231" t="s">
        <v>117</v>
      </c>
      <c r="BU3231">
        <v>1</v>
      </c>
      <c r="BV3231" t="s">
        <v>118</v>
      </c>
      <c r="BX3231" t="s">
        <v>119</v>
      </c>
      <c r="BY3231" t="s">
        <v>119</v>
      </c>
      <c r="BZ3231" t="s">
        <v>119</v>
      </c>
      <c r="CA3231">
        <v>1</v>
      </c>
      <c r="CC3231" t="s">
        <v>120</v>
      </c>
      <c r="CH3231">
        <v>540</v>
      </c>
      <c r="CI3231">
        <v>42940</v>
      </c>
      <c r="CJ3231" t="s">
        <v>106</v>
      </c>
      <c r="CK3231" t="s">
        <v>106</v>
      </c>
      <c r="CL3231">
        <v>70</v>
      </c>
      <c r="CM3231" t="s">
        <v>3180</v>
      </c>
      <c r="CO3231">
        <v>124925</v>
      </c>
      <c r="CQ3231">
        <v>0</v>
      </c>
      <c r="CR3231">
        <v>0</v>
      </c>
      <c r="CS3231">
        <v>0</v>
      </c>
      <c r="CY3231" t="s">
        <v>123</v>
      </c>
      <c r="CZ3231" t="s">
        <v>124</v>
      </c>
      <c r="DD3231" t="str" cm="1">
        <f t="array" ref="DD3231">TEXT(_xlfn.SEQUENCE(1, DATEDIF(AG3231, AH3231, "m") + 1, AG3231, 30), "YYYY-APMM")</f>
        <v>2014-AP03</v>
      </c>
      <c r="DN3231">
        <f t="shared" si="100"/>
        <v>1498</v>
      </c>
      <c r="DO3231" t="str">
        <f t="shared" si="101"/>
        <v>LABOR- SUBCONTRACTOR</v>
      </c>
    </row>
    <row r="3232" spans="1:119" x14ac:dyDescent="0.35">
      <c r="A3232" t="s">
        <v>105</v>
      </c>
      <c r="B3232">
        <v>502517</v>
      </c>
      <c r="C3232">
        <v>6359</v>
      </c>
      <c r="D3232">
        <v>124928</v>
      </c>
      <c r="E3232">
        <v>13662</v>
      </c>
      <c r="F3232">
        <v>0</v>
      </c>
      <c r="G3232" t="s">
        <v>106</v>
      </c>
      <c r="H3232" t="s">
        <v>106</v>
      </c>
      <c r="I3232" t="s">
        <v>106</v>
      </c>
      <c r="J3232" t="s">
        <v>107</v>
      </c>
      <c r="K3232" t="s">
        <v>108</v>
      </c>
      <c r="L3232" t="s">
        <v>109</v>
      </c>
      <c r="M3232" t="s">
        <v>110</v>
      </c>
      <c r="N3232" t="s">
        <v>7501</v>
      </c>
      <c r="O3232" t="s">
        <v>4751</v>
      </c>
      <c r="P3232">
        <v>8178</v>
      </c>
      <c r="Q3232">
        <v>408</v>
      </c>
      <c r="R3232">
        <v>128</v>
      </c>
      <c r="S3232">
        <v>200</v>
      </c>
      <c r="T3232">
        <v>0</v>
      </c>
      <c r="U3232">
        <v>2240</v>
      </c>
      <c r="V3232">
        <v>2240</v>
      </c>
      <c r="W3232">
        <v>200</v>
      </c>
      <c r="X3232">
        <v>0</v>
      </c>
      <c r="Y3232">
        <v>0</v>
      </c>
      <c r="Z3232">
        <v>0</v>
      </c>
      <c r="AD3232" s="1">
        <v>41776.333333333336</v>
      </c>
      <c r="AE3232" s="1">
        <v>41804.708333333336</v>
      </c>
      <c r="AG3232" s="1">
        <v>41716.333333333336</v>
      </c>
      <c r="AH3232" s="1">
        <v>41744.708333333336</v>
      </c>
      <c r="AI3232" s="1">
        <v>41716.333333333336</v>
      </c>
      <c r="AJ3232" s="1">
        <v>41744.708333333336</v>
      </c>
      <c r="AK3232" s="1">
        <v>41716.333333333336</v>
      </c>
      <c r="AL3232" s="1">
        <v>41744.708333333336</v>
      </c>
      <c r="AM3232" s="1">
        <v>41776.333333333336</v>
      </c>
      <c r="AN3232" s="1">
        <v>41804.708333333336</v>
      </c>
      <c r="AP3232" t="s">
        <v>113</v>
      </c>
      <c r="AU3232" t="s">
        <v>7502</v>
      </c>
      <c r="AY3232" t="s">
        <v>106</v>
      </c>
      <c r="AZ3232">
        <v>0</v>
      </c>
      <c r="BA3232">
        <v>0</v>
      </c>
      <c r="BD3232" s="3">
        <v>41321.661805555559</v>
      </c>
      <c r="BE3232" s="3">
        <v>41321.690972222219</v>
      </c>
      <c r="BF3232" t="s">
        <v>115</v>
      </c>
      <c r="BG3232" t="s">
        <v>115</v>
      </c>
      <c r="BH3232">
        <v>8149</v>
      </c>
      <c r="BM3232">
        <v>43550</v>
      </c>
      <c r="BR3232" t="s">
        <v>116</v>
      </c>
      <c r="BS3232" t="s">
        <v>117</v>
      </c>
      <c r="BU3232">
        <v>1</v>
      </c>
      <c r="BV3232" t="s">
        <v>118</v>
      </c>
      <c r="BX3232" t="s">
        <v>119</v>
      </c>
      <c r="BY3232" t="s">
        <v>119</v>
      </c>
      <c r="BZ3232" t="s">
        <v>119</v>
      </c>
      <c r="CA3232">
        <v>1</v>
      </c>
      <c r="CC3232" t="s">
        <v>120</v>
      </c>
      <c r="CH3232">
        <v>540</v>
      </c>
      <c r="CI3232">
        <v>42940</v>
      </c>
      <c r="CJ3232" t="s">
        <v>106</v>
      </c>
      <c r="CK3232" t="s">
        <v>106</v>
      </c>
      <c r="CL3232">
        <v>70</v>
      </c>
      <c r="CM3232" t="s">
        <v>3180</v>
      </c>
      <c r="CO3232">
        <v>124925</v>
      </c>
      <c r="CQ3232">
        <v>0</v>
      </c>
      <c r="CR3232">
        <v>0</v>
      </c>
      <c r="CS3232">
        <v>0</v>
      </c>
      <c r="CY3232" t="s">
        <v>123</v>
      </c>
      <c r="CZ3232" t="s">
        <v>124</v>
      </c>
      <c r="DD3232" t="str" cm="1">
        <f t="array" ref="DD3232">TEXT(_xlfn.SEQUENCE(1, DATEDIF(AG3232, AH3232, "m") + 1, AG3232, 30), "YYYY-APMM")</f>
        <v>2014-AP03</v>
      </c>
      <c r="DN3232">
        <f t="shared" si="100"/>
        <v>2240</v>
      </c>
      <c r="DO3232" t="str">
        <f t="shared" si="101"/>
        <v>LABOR- SUBCONTRACTOR</v>
      </c>
    </row>
    <row r="3233" spans="1:119" x14ac:dyDescent="0.35">
      <c r="A3233" t="s">
        <v>105</v>
      </c>
      <c r="B3233">
        <v>502518</v>
      </c>
      <c r="C3233">
        <v>6359</v>
      </c>
      <c r="D3233">
        <v>124929</v>
      </c>
      <c r="E3233">
        <v>13662</v>
      </c>
      <c r="F3233">
        <v>0</v>
      </c>
      <c r="G3233" t="s">
        <v>106</v>
      </c>
      <c r="H3233" t="s">
        <v>106</v>
      </c>
      <c r="I3233" t="s">
        <v>106</v>
      </c>
      <c r="J3233" t="s">
        <v>107</v>
      </c>
      <c r="K3233" t="s">
        <v>108</v>
      </c>
      <c r="L3233" t="s">
        <v>109</v>
      </c>
      <c r="M3233" t="s">
        <v>110</v>
      </c>
      <c r="N3233" t="s">
        <v>7503</v>
      </c>
      <c r="O3233" t="s">
        <v>4695</v>
      </c>
      <c r="P3233">
        <v>8177</v>
      </c>
      <c r="Q3233">
        <v>536</v>
      </c>
      <c r="R3233">
        <v>144</v>
      </c>
      <c r="S3233">
        <v>200</v>
      </c>
      <c r="T3233">
        <v>0</v>
      </c>
      <c r="U3233">
        <v>344</v>
      </c>
      <c r="V3233">
        <v>344</v>
      </c>
      <c r="W3233">
        <v>200</v>
      </c>
      <c r="X3233">
        <v>0</v>
      </c>
      <c r="Y3233">
        <v>0</v>
      </c>
      <c r="Z3233">
        <v>0</v>
      </c>
      <c r="AD3233" s="1">
        <v>41616.333333333336</v>
      </c>
      <c r="AE3233" s="1">
        <v>41645.708333333336</v>
      </c>
      <c r="AG3233" s="1">
        <v>41535.333333333336</v>
      </c>
      <c r="AH3233" s="1">
        <v>41563.708333333336</v>
      </c>
      <c r="AI3233" s="1">
        <v>41535.333333333336</v>
      </c>
      <c r="AJ3233" s="1">
        <v>41563.708333333336</v>
      </c>
      <c r="AK3233" s="1">
        <v>41535.333333333336</v>
      </c>
      <c r="AL3233" s="1">
        <v>41563.708333333336</v>
      </c>
      <c r="AM3233" s="1">
        <v>41616.333333333336</v>
      </c>
      <c r="AN3233" s="1">
        <v>41645.708333333336</v>
      </c>
      <c r="AP3233" t="s">
        <v>113</v>
      </c>
      <c r="AU3233" t="s">
        <v>7504</v>
      </c>
      <c r="AY3233" t="s">
        <v>106</v>
      </c>
      <c r="AZ3233">
        <v>0</v>
      </c>
      <c r="BA3233">
        <v>0</v>
      </c>
      <c r="BD3233" s="3">
        <v>41321.661805555559</v>
      </c>
      <c r="BE3233" s="3">
        <v>41321.663888888892</v>
      </c>
      <c r="BF3233" t="s">
        <v>115</v>
      </c>
      <c r="BG3233" t="s">
        <v>115</v>
      </c>
      <c r="BH3233">
        <v>8149</v>
      </c>
      <c r="BM3233">
        <v>43540</v>
      </c>
      <c r="BR3233" t="s">
        <v>1299</v>
      </c>
      <c r="BS3233" t="s">
        <v>1300</v>
      </c>
      <c r="BU3233">
        <v>1</v>
      </c>
      <c r="BV3233" t="s">
        <v>118</v>
      </c>
      <c r="BX3233" t="s">
        <v>119</v>
      </c>
      <c r="BY3233" t="s">
        <v>119</v>
      </c>
      <c r="BZ3233" t="s">
        <v>119</v>
      </c>
      <c r="CA3233">
        <v>1</v>
      </c>
      <c r="CC3233" t="s">
        <v>120</v>
      </c>
      <c r="CH3233">
        <v>540</v>
      </c>
      <c r="CI3233">
        <v>42830</v>
      </c>
      <c r="CJ3233" t="s">
        <v>106</v>
      </c>
      <c r="CK3233" t="s">
        <v>106</v>
      </c>
      <c r="CL3233">
        <v>15</v>
      </c>
      <c r="CM3233" t="s">
        <v>4697</v>
      </c>
      <c r="CO3233">
        <v>124925</v>
      </c>
      <c r="CQ3233">
        <v>0</v>
      </c>
      <c r="CR3233">
        <v>0</v>
      </c>
      <c r="CS3233">
        <v>0</v>
      </c>
      <c r="CY3233" t="s">
        <v>123</v>
      </c>
      <c r="CZ3233" t="s">
        <v>124</v>
      </c>
      <c r="DD3233" t="str" cm="1">
        <f t="array" ref="DD3233">TEXT(_xlfn.SEQUENCE(1, DATEDIF(AG3233, AH3233, "m") + 1, AG3233, 30), "YYYY-APMM")</f>
        <v>2013-AP09</v>
      </c>
      <c r="DN3233">
        <f t="shared" si="100"/>
        <v>344</v>
      </c>
      <c r="DO3233" t="str">
        <f t="shared" si="101"/>
        <v>LABOR - CIVIL</v>
      </c>
    </row>
    <row r="3234" spans="1:119" x14ac:dyDescent="0.35">
      <c r="A3234" t="s">
        <v>105</v>
      </c>
      <c r="B3234">
        <v>502519</v>
      </c>
      <c r="C3234">
        <v>6359</v>
      </c>
      <c r="D3234">
        <v>124929</v>
      </c>
      <c r="E3234">
        <v>13662</v>
      </c>
      <c r="F3234">
        <v>0</v>
      </c>
      <c r="G3234" t="s">
        <v>106</v>
      </c>
      <c r="H3234" t="s">
        <v>106</v>
      </c>
      <c r="I3234" t="s">
        <v>106</v>
      </c>
      <c r="J3234" t="s">
        <v>107</v>
      </c>
      <c r="K3234" t="s">
        <v>108</v>
      </c>
      <c r="L3234" t="s">
        <v>109</v>
      </c>
      <c r="M3234" t="s">
        <v>110</v>
      </c>
      <c r="N3234" t="s">
        <v>7505</v>
      </c>
      <c r="O3234" t="s">
        <v>4699</v>
      </c>
      <c r="P3234">
        <v>8177</v>
      </c>
      <c r="Q3234">
        <v>112</v>
      </c>
      <c r="R3234">
        <v>0</v>
      </c>
      <c r="S3234">
        <v>200</v>
      </c>
      <c r="T3234">
        <v>0</v>
      </c>
      <c r="U3234">
        <v>242</v>
      </c>
      <c r="V3234">
        <v>242</v>
      </c>
      <c r="W3234">
        <v>200</v>
      </c>
      <c r="X3234">
        <v>0</v>
      </c>
      <c r="Y3234">
        <v>0</v>
      </c>
      <c r="Z3234">
        <v>0</v>
      </c>
      <c r="AD3234" s="1">
        <v>41552.333333333336</v>
      </c>
      <c r="AE3234" s="1">
        <v>41582.708333333336</v>
      </c>
      <c r="AG3234" s="1">
        <v>41535.333333333336</v>
      </c>
      <c r="AH3234" s="1">
        <v>41563.708333333336</v>
      </c>
      <c r="AI3234" s="1">
        <v>41535.333333333336</v>
      </c>
      <c r="AJ3234" s="1">
        <v>41563.708333333336</v>
      </c>
      <c r="AK3234" s="1">
        <v>41535.333333333336</v>
      </c>
      <c r="AL3234" s="1">
        <v>41563.708333333336</v>
      </c>
      <c r="AM3234" s="1">
        <v>41552.333333333336</v>
      </c>
      <c r="AN3234" s="1">
        <v>41582.708333333336</v>
      </c>
      <c r="AP3234" t="s">
        <v>113</v>
      </c>
      <c r="AU3234" t="s">
        <v>7506</v>
      </c>
      <c r="AY3234" t="s">
        <v>106</v>
      </c>
      <c r="AZ3234">
        <v>0</v>
      </c>
      <c r="BA3234">
        <v>0</v>
      </c>
      <c r="BD3234" s="3">
        <v>41321.661805555559</v>
      </c>
      <c r="BE3234" s="3">
        <v>41321.663888888892</v>
      </c>
      <c r="BF3234" t="s">
        <v>115</v>
      </c>
      <c r="BG3234" t="s">
        <v>115</v>
      </c>
      <c r="BH3234">
        <v>8149</v>
      </c>
      <c r="BM3234">
        <v>43540</v>
      </c>
      <c r="BR3234" t="s">
        <v>1299</v>
      </c>
      <c r="BS3234" t="s">
        <v>1300</v>
      </c>
      <c r="BU3234">
        <v>1</v>
      </c>
      <c r="BV3234" t="s">
        <v>118</v>
      </c>
      <c r="BX3234" t="s">
        <v>119</v>
      </c>
      <c r="BY3234" t="s">
        <v>119</v>
      </c>
      <c r="BZ3234" t="s">
        <v>119</v>
      </c>
      <c r="CA3234">
        <v>1</v>
      </c>
      <c r="CC3234" t="s">
        <v>120</v>
      </c>
      <c r="CH3234">
        <v>540</v>
      </c>
      <c r="CI3234">
        <v>42830</v>
      </c>
      <c r="CJ3234" t="s">
        <v>106</v>
      </c>
      <c r="CK3234" t="s">
        <v>106</v>
      </c>
      <c r="CL3234">
        <v>15</v>
      </c>
      <c r="CM3234" t="s">
        <v>4697</v>
      </c>
      <c r="CO3234">
        <v>124925</v>
      </c>
      <c r="CQ3234">
        <v>0</v>
      </c>
      <c r="CR3234">
        <v>0</v>
      </c>
      <c r="CS3234">
        <v>0</v>
      </c>
      <c r="CY3234" t="s">
        <v>123</v>
      </c>
      <c r="CZ3234" t="s">
        <v>124</v>
      </c>
      <c r="DD3234" t="str" cm="1">
        <f t="array" ref="DD3234">TEXT(_xlfn.SEQUENCE(1, DATEDIF(AG3234, AH3234, "m") + 1, AG3234, 30), "YYYY-APMM")</f>
        <v>2013-AP09</v>
      </c>
      <c r="DN3234">
        <f t="shared" si="100"/>
        <v>242</v>
      </c>
      <c r="DO3234" t="str">
        <f t="shared" si="101"/>
        <v>LABOR - CIVIL</v>
      </c>
    </row>
    <row r="3235" spans="1:119" x14ac:dyDescent="0.35">
      <c r="A3235" t="s">
        <v>105</v>
      </c>
      <c r="B3235">
        <v>502520</v>
      </c>
      <c r="C3235">
        <v>6359</v>
      </c>
      <c r="D3235">
        <v>124929</v>
      </c>
      <c r="E3235">
        <v>13662</v>
      </c>
      <c r="F3235">
        <v>0</v>
      </c>
      <c r="G3235" t="s">
        <v>106</v>
      </c>
      <c r="H3235" t="s">
        <v>106</v>
      </c>
      <c r="I3235" t="s">
        <v>106</v>
      </c>
      <c r="J3235" t="s">
        <v>107</v>
      </c>
      <c r="K3235" t="s">
        <v>108</v>
      </c>
      <c r="L3235" t="s">
        <v>109</v>
      </c>
      <c r="M3235" t="s">
        <v>110</v>
      </c>
      <c r="N3235" t="s">
        <v>7507</v>
      </c>
      <c r="O3235" t="s">
        <v>4702</v>
      </c>
      <c r="P3235">
        <v>8177</v>
      </c>
      <c r="Q3235">
        <v>112</v>
      </c>
      <c r="R3235">
        <v>0</v>
      </c>
      <c r="S3235">
        <v>200</v>
      </c>
      <c r="T3235">
        <v>0</v>
      </c>
      <c r="U3235">
        <v>286</v>
      </c>
      <c r="V3235">
        <v>286</v>
      </c>
      <c r="W3235">
        <v>200</v>
      </c>
      <c r="X3235">
        <v>0</v>
      </c>
      <c r="Y3235">
        <v>0</v>
      </c>
      <c r="Z3235">
        <v>0</v>
      </c>
      <c r="AD3235" s="1">
        <v>41583.333333333336</v>
      </c>
      <c r="AE3235" s="1">
        <v>41611.708333333336</v>
      </c>
      <c r="AG3235" s="1">
        <v>41567.333333333336</v>
      </c>
      <c r="AH3235" s="1">
        <v>41595.708333333336</v>
      </c>
      <c r="AI3235" s="1">
        <v>41567.333333333336</v>
      </c>
      <c r="AJ3235" s="1">
        <v>41595.708333333336</v>
      </c>
      <c r="AK3235" s="1">
        <v>41567.333333333336</v>
      </c>
      <c r="AL3235" s="1">
        <v>41595.708333333336</v>
      </c>
      <c r="AM3235" s="1">
        <v>41583.333333333336</v>
      </c>
      <c r="AN3235" s="1">
        <v>41611.708333333336</v>
      </c>
      <c r="AP3235" t="s">
        <v>113</v>
      </c>
      <c r="AU3235" t="s">
        <v>7508</v>
      </c>
      <c r="AY3235" t="s">
        <v>106</v>
      </c>
      <c r="AZ3235">
        <v>0</v>
      </c>
      <c r="BA3235">
        <v>0</v>
      </c>
      <c r="BD3235" s="3">
        <v>41321.661805555559</v>
      </c>
      <c r="BE3235" s="3">
        <v>41321.663888888892</v>
      </c>
      <c r="BF3235" t="s">
        <v>115</v>
      </c>
      <c r="BG3235" t="s">
        <v>115</v>
      </c>
      <c r="BH3235">
        <v>8149</v>
      </c>
      <c r="BM3235">
        <v>43540</v>
      </c>
      <c r="BR3235" t="s">
        <v>1299</v>
      </c>
      <c r="BS3235" t="s">
        <v>1300</v>
      </c>
      <c r="BU3235">
        <v>1</v>
      </c>
      <c r="BV3235" t="s">
        <v>118</v>
      </c>
      <c r="BX3235" t="s">
        <v>119</v>
      </c>
      <c r="BY3235" t="s">
        <v>119</v>
      </c>
      <c r="BZ3235" t="s">
        <v>119</v>
      </c>
      <c r="CA3235">
        <v>1</v>
      </c>
      <c r="CC3235" t="s">
        <v>120</v>
      </c>
      <c r="CH3235">
        <v>540</v>
      </c>
      <c r="CI3235">
        <v>42830</v>
      </c>
      <c r="CJ3235" t="s">
        <v>106</v>
      </c>
      <c r="CK3235" t="s">
        <v>106</v>
      </c>
      <c r="CL3235">
        <v>15</v>
      </c>
      <c r="CM3235" t="s">
        <v>4697</v>
      </c>
      <c r="CO3235">
        <v>124925</v>
      </c>
      <c r="CQ3235">
        <v>0</v>
      </c>
      <c r="CR3235">
        <v>0</v>
      </c>
      <c r="CS3235">
        <v>0</v>
      </c>
      <c r="CY3235" t="s">
        <v>123</v>
      </c>
      <c r="CZ3235" t="s">
        <v>124</v>
      </c>
      <c r="DD3235" t="str" cm="1">
        <f t="array" ref="DD3235">TEXT(_xlfn.SEQUENCE(1, DATEDIF(AG3235, AH3235, "m") + 1, AG3235, 30), "YYYY-APMM")</f>
        <v>2013-AP10</v>
      </c>
      <c r="DN3235">
        <f t="shared" si="100"/>
        <v>286</v>
      </c>
      <c r="DO3235" t="str">
        <f t="shared" si="101"/>
        <v>LABOR - CIVIL</v>
      </c>
    </row>
    <row r="3236" spans="1:119" x14ac:dyDescent="0.35">
      <c r="A3236" t="s">
        <v>105</v>
      </c>
      <c r="B3236">
        <v>502521</v>
      </c>
      <c r="C3236">
        <v>6359</v>
      </c>
      <c r="D3236">
        <v>124929</v>
      </c>
      <c r="E3236">
        <v>13662</v>
      </c>
      <c r="F3236">
        <v>0</v>
      </c>
      <c r="G3236" t="s">
        <v>106</v>
      </c>
      <c r="H3236" t="s">
        <v>106</v>
      </c>
      <c r="I3236" t="s">
        <v>106</v>
      </c>
      <c r="J3236" t="s">
        <v>107</v>
      </c>
      <c r="K3236" t="s">
        <v>108</v>
      </c>
      <c r="L3236" t="s">
        <v>109</v>
      </c>
      <c r="M3236" t="s">
        <v>110</v>
      </c>
      <c r="N3236" t="s">
        <v>7509</v>
      </c>
      <c r="O3236" t="s">
        <v>4705</v>
      </c>
      <c r="P3236">
        <v>8177</v>
      </c>
      <c r="Q3236">
        <v>336</v>
      </c>
      <c r="R3236">
        <v>240</v>
      </c>
      <c r="S3236">
        <v>160</v>
      </c>
      <c r="T3236">
        <v>0</v>
      </c>
      <c r="U3236">
        <v>344</v>
      </c>
      <c r="V3236">
        <v>344</v>
      </c>
      <c r="W3236">
        <v>160</v>
      </c>
      <c r="X3236">
        <v>0</v>
      </c>
      <c r="Y3236">
        <v>0</v>
      </c>
      <c r="Z3236">
        <v>0</v>
      </c>
      <c r="AD3236" s="1">
        <v>41646.333333333336</v>
      </c>
      <c r="AE3236" s="1">
        <v>41668.708333333336</v>
      </c>
      <c r="AG3236" s="1">
        <v>41596.333333333336</v>
      </c>
      <c r="AH3236" s="1">
        <v>41618.708333333336</v>
      </c>
      <c r="AI3236" s="1">
        <v>41596.333333333336</v>
      </c>
      <c r="AJ3236" s="1">
        <v>41618.708333333336</v>
      </c>
      <c r="AK3236" s="1">
        <v>41596.333333333336</v>
      </c>
      <c r="AL3236" s="1">
        <v>41618.708333333336</v>
      </c>
      <c r="AM3236" s="1">
        <v>41646.333333333336</v>
      </c>
      <c r="AN3236" s="1">
        <v>41668.708333333336</v>
      </c>
      <c r="AP3236" t="s">
        <v>113</v>
      </c>
      <c r="AU3236" t="s">
        <v>7510</v>
      </c>
      <c r="AY3236" t="s">
        <v>106</v>
      </c>
      <c r="AZ3236">
        <v>0</v>
      </c>
      <c r="BA3236">
        <v>0</v>
      </c>
      <c r="BD3236" s="3">
        <v>41321.661805555559</v>
      </c>
      <c r="BE3236" s="3">
        <v>41321.690972222219</v>
      </c>
      <c r="BF3236" t="s">
        <v>115</v>
      </c>
      <c r="BG3236" t="s">
        <v>115</v>
      </c>
      <c r="BH3236">
        <v>8149</v>
      </c>
      <c r="BM3236">
        <v>43540</v>
      </c>
      <c r="BR3236" t="s">
        <v>1299</v>
      </c>
      <c r="BS3236" t="s">
        <v>1300</v>
      </c>
      <c r="BU3236">
        <v>1</v>
      </c>
      <c r="BV3236" t="s">
        <v>118</v>
      </c>
      <c r="BX3236" t="s">
        <v>119</v>
      </c>
      <c r="BY3236" t="s">
        <v>119</v>
      </c>
      <c r="BZ3236" t="s">
        <v>119</v>
      </c>
      <c r="CA3236">
        <v>1</v>
      </c>
      <c r="CC3236" t="s">
        <v>120</v>
      </c>
      <c r="CH3236">
        <v>540</v>
      </c>
      <c r="CI3236">
        <v>42830</v>
      </c>
      <c r="CJ3236" t="s">
        <v>106</v>
      </c>
      <c r="CK3236" t="s">
        <v>106</v>
      </c>
      <c r="CL3236">
        <v>15</v>
      </c>
      <c r="CM3236" t="s">
        <v>4697</v>
      </c>
      <c r="CO3236">
        <v>124925</v>
      </c>
      <c r="CQ3236">
        <v>0</v>
      </c>
      <c r="CR3236">
        <v>0</v>
      </c>
      <c r="CS3236">
        <v>0</v>
      </c>
      <c r="CY3236" t="s">
        <v>123</v>
      </c>
      <c r="CZ3236" t="s">
        <v>124</v>
      </c>
      <c r="DD3236" t="str" cm="1">
        <f t="array" ref="DD3236">TEXT(_xlfn.SEQUENCE(1, DATEDIF(AG3236, AH3236, "m") + 1, AG3236, 30), "YYYY-APMM")</f>
        <v>2013-AP11</v>
      </c>
      <c r="DN3236">
        <f t="shared" si="100"/>
        <v>344</v>
      </c>
      <c r="DO3236" t="str">
        <f t="shared" si="101"/>
        <v>LABOR - CIVIL</v>
      </c>
    </row>
    <row r="3237" spans="1:119" x14ac:dyDescent="0.35">
      <c r="A3237" t="s">
        <v>105</v>
      </c>
      <c r="B3237">
        <v>502522</v>
      </c>
      <c r="C3237">
        <v>6359</v>
      </c>
      <c r="D3237">
        <v>124930</v>
      </c>
      <c r="E3237">
        <v>13662</v>
      </c>
      <c r="F3237">
        <v>0</v>
      </c>
      <c r="G3237" t="s">
        <v>106</v>
      </c>
      <c r="H3237" t="s">
        <v>106</v>
      </c>
      <c r="I3237" t="s">
        <v>106</v>
      </c>
      <c r="J3237" t="s">
        <v>107</v>
      </c>
      <c r="K3237" t="s">
        <v>108</v>
      </c>
      <c r="L3237" t="s">
        <v>109</v>
      </c>
      <c r="M3237" t="s">
        <v>110</v>
      </c>
      <c r="N3237" t="s">
        <v>7511</v>
      </c>
      <c r="O3237" t="s">
        <v>4727</v>
      </c>
      <c r="P3237">
        <v>8177</v>
      </c>
      <c r="Q3237">
        <v>168</v>
      </c>
      <c r="R3237">
        <v>0</v>
      </c>
      <c r="S3237">
        <v>200</v>
      </c>
      <c r="T3237">
        <v>0</v>
      </c>
      <c r="U3237">
        <v>866</v>
      </c>
      <c r="V3237">
        <v>866</v>
      </c>
      <c r="W3237">
        <v>200</v>
      </c>
      <c r="X3237">
        <v>500</v>
      </c>
      <c r="Y3237">
        <v>0</v>
      </c>
      <c r="Z3237">
        <v>500</v>
      </c>
      <c r="AD3237" s="1">
        <v>41679.333333333336</v>
      </c>
      <c r="AE3237" s="1">
        <v>41708.708333333336</v>
      </c>
      <c r="AG3237" s="1">
        <v>41654.333333333336</v>
      </c>
      <c r="AH3237" s="1">
        <v>41683.708333333336</v>
      </c>
      <c r="AI3237" s="1">
        <v>41654.333333333336</v>
      </c>
      <c r="AJ3237" s="1">
        <v>41683.708333333336</v>
      </c>
      <c r="AK3237" s="1">
        <v>41654.333333333336</v>
      </c>
      <c r="AL3237" s="1">
        <v>41683.708333333336</v>
      </c>
      <c r="AM3237" s="1">
        <v>41679.333333333336</v>
      </c>
      <c r="AN3237" s="1">
        <v>41708.708333333336</v>
      </c>
      <c r="AP3237" t="s">
        <v>113</v>
      </c>
      <c r="AU3237" t="s">
        <v>7512</v>
      </c>
      <c r="AY3237" t="s">
        <v>106</v>
      </c>
      <c r="AZ3237">
        <v>0</v>
      </c>
      <c r="BA3237">
        <v>0</v>
      </c>
      <c r="BD3237" s="3">
        <v>41321.661805555559</v>
      </c>
      <c r="BE3237" s="3">
        <v>41321.690972222219</v>
      </c>
      <c r="BF3237" t="s">
        <v>115</v>
      </c>
      <c r="BG3237" t="s">
        <v>115</v>
      </c>
      <c r="BH3237">
        <v>8149</v>
      </c>
      <c r="BM3237">
        <v>43540</v>
      </c>
      <c r="BR3237" t="s">
        <v>1299</v>
      </c>
      <c r="BS3237" t="s">
        <v>1300</v>
      </c>
      <c r="BU3237">
        <v>1</v>
      </c>
      <c r="BV3237" t="s">
        <v>118</v>
      </c>
      <c r="BX3237" t="s">
        <v>119</v>
      </c>
      <c r="BY3237" t="s">
        <v>119</v>
      </c>
      <c r="BZ3237" t="s">
        <v>119</v>
      </c>
      <c r="CA3237">
        <v>1</v>
      </c>
      <c r="CC3237" t="s">
        <v>120</v>
      </c>
      <c r="CH3237">
        <v>540</v>
      </c>
      <c r="CI3237">
        <v>42880</v>
      </c>
      <c r="CJ3237" t="s">
        <v>106</v>
      </c>
      <c r="CK3237" t="s">
        <v>106</v>
      </c>
      <c r="CL3237">
        <v>40</v>
      </c>
      <c r="CM3237" t="s">
        <v>4729</v>
      </c>
      <c r="CO3237">
        <v>124925</v>
      </c>
      <c r="CQ3237">
        <v>0</v>
      </c>
      <c r="CR3237">
        <v>0</v>
      </c>
      <c r="CS3237">
        <v>0</v>
      </c>
      <c r="CY3237" t="s">
        <v>123</v>
      </c>
      <c r="CZ3237" t="s">
        <v>124</v>
      </c>
      <c r="DD3237" t="str" cm="1">
        <f t="array" ref="DD3237">TEXT(_xlfn.SEQUENCE(1, DATEDIF(AG3237, AH3237, "m") + 1, AG3237, 30), "YYYY-APMM")</f>
        <v>2014-AP01</v>
      </c>
      <c r="DN3237">
        <f t="shared" si="100"/>
        <v>866</v>
      </c>
      <c r="DO3237" t="str">
        <f t="shared" si="101"/>
        <v>LABOR - CIVIL</v>
      </c>
    </row>
    <row r="3238" spans="1:119" x14ac:dyDescent="0.35">
      <c r="A3238" t="s">
        <v>105</v>
      </c>
      <c r="B3238">
        <v>502523</v>
      </c>
      <c r="C3238">
        <v>6359</v>
      </c>
      <c r="D3238">
        <v>124930</v>
      </c>
      <c r="E3238">
        <v>13662</v>
      </c>
      <c r="F3238">
        <v>0</v>
      </c>
      <c r="G3238" t="s">
        <v>106</v>
      </c>
      <c r="H3238" t="s">
        <v>106</v>
      </c>
      <c r="I3238" t="s">
        <v>106</v>
      </c>
      <c r="J3238" t="s">
        <v>107</v>
      </c>
      <c r="K3238" t="s">
        <v>108</v>
      </c>
      <c r="L3238" t="s">
        <v>109</v>
      </c>
      <c r="M3238" t="s">
        <v>110</v>
      </c>
      <c r="N3238" t="s">
        <v>7513</v>
      </c>
      <c r="O3238" t="s">
        <v>4731</v>
      </c>
      <c r="P3238">
        <v>8178</v>
      </c>
      <c r="Q3238">
        <v>168</v>
      </c>
      <c r="R3238">
        <v>0</v>
      </c>
      <c r="S3238">
        <v>200</v>
      </c>
      <c r="T3238">
        <v>0</v>
      </c>
      <c r="U3238">
        <v>1360.8</v>
      </c>
      <c r="V3238">
        <v>1360.8</v>
      </c>
      <c r="W3238">
        <v>200</v>
      </c>
      <c r="X3238">
        <v>0</v>
      </c>
      <c r="Y3238">
        <v>0</v>
      </c>
      <c r="Z3238">
        <v>0</v>
      </c>
      <c r="AD3238" s="1">
        <v>41686.333333333336</v>
      </c>
      <c r="AE3238" s="1">
        <v>41714.708333333336</v>
      </c>
      <c r="AG3238" s="1">
        <v>41660.333333333336</v>
      </c>
      <c r="AH3238" s="1">
        <v>41689.708333333336</v>
      </c>
      <c r="AI3238" s="1">
        <v>41660.333333333336</v>
      </c>
      <c r="AJ3238" s="1">
        <v>41689.708333333336</v>
      </c>
      <c r="AK3238" s="1">
        <v>41660.333333333336</v>
      </c>
      <c r="AL3238" s="1">
        <v>41689.708333333336</v>
      </c>
      <c r="AM3238" s="1">
        <v>41686.333333333336</v>
      </c>
      <c r="AN3238" s="1">
        <v>41714.708333333336</v>
      </c>
      <c r="AP3238" t="s">
        <v>113</v>
      </c>
      <c r="AU3238" t="s">
        <v>7514</v>
      </c>
      <c r="AY3238" t="s">
        <v>106</v>
      </c>
      <c r="AZ3238">
        <v>0</v>
      </c>
      <c r="BA3238">
        <v>0</v>
      </c>
      <c r="BD3238" s="3">
        <v>41321.661805555559</v>
      </c>
      <c r="BE3238" s="3">
        <v>41328.377083333333</v>
      </c>
      <c r="BF3238" t="s">
        <v>115</v>
      </c>
      <c r="BG3238" t="s">
        <v>115</v>
      </c>
      <c r="BH3238">
        <v>8149</v>
      </c>
      <c r="BM3238">
        <v>43550</v>
      </c>
      <c r="BR3238" t="s">
        <v>116</v>
      </c>
      <c r="BS3238" t="s">
        <v>117</v>
      </c>
      <c r="BU3238">
        <v>1</v>
      </c>
      <c r="BV3238" t="s">
        <v>118</v>
      </c>
      <c r="BX3238" t="s">
        <v>119</v>
      </c>
      <c r="BY3238" t="s">
        <v>119</v>
      </c>
      <c r="BZ3238" t="s">
        <v>119</v>
      </c>
      <c r="CA3238">
        <v>1</v>
      </c>
      <c r="CC3238" t="s">
        <v>120</v>
      </c>
      <c r="CH3238">
        <v>540</v>
      </c>
      <c r="CI3238">
        <v>42880</v>
      </c>
      <c r="CJ3238" t="s">
        <v>106</v>
      </c>
      <c r="CK3238" t="s">
        <v>106</v>
      </c>
      <c r="CL3238">
        <v>40</v>
      </c>
      <c r="CM3238" t="s">
        <v>4729</v>
      </c>
      <c r="CO3238">
        <v>124925</v>
      </c>
      <c r="CQ3238">
        <v>0</v>
      </c>
      <c r="CR3238">
        <v>0</v>
      </c>
      <c r="CS3238">
        <v>0</v>
      </c>
      <c r="CY3238" t="s">
        <v>123</v>
      </c>
      <c r="CZ3238" t="s">
        <v>124</v>
      </c>
      <c r="DD3238" t="str" cm="1">
        <f t="array" ref="DD3238">TEXT(_xlfn.SEQUENCE(1, DATEDIF(AG3238, AH3238, "m") + 1, AG3238, 30), "YYYY-APMM")</f>
        <v>2014-AP01</v>
      </c>
      <c r="DN3238">
        <f t="shared" si="100"/>
        <v>1360.8</v>
      </c>
      <c r="DO3238" t="str">
        <f t="shared" si="101"/>
        <v>LABOR- SUBCONTRACTOR</v>
      </c>
    </row>
    <row r="3239" spans="1:119" x14ac:dyDescent="0.35">
      <c r="A3239" t="s">
        <v>105</v>
      </c>
      <c r="B3239">
        <v>502524</v>
      </c>
      <c r="C3239">
        <v>6359</v>
      </c>
      <c r="D3239">
        <v>124930</v>
      </c>
      <c r="E3239">
        <v>13662</v>
      </c>
      <c r="F3239">
        <v>0</v>
      </c>
      <c r="G3239" t="s">
        <v>106</v>
      </c>
      <c r="H3239" t="s">
        <v>106</v>
      </c>
      <c r="I3239" t="s">
        <v>106</v>
      </c>
      <c r="J3239" t="s">
        <v>107</v>
      </c>
      <c r="K3239" t="s">
        <v>108</v>
      </c>
      <c r="L3239" t="s">
        <v>109</v>
      </c>
      <c r="M3239" t="s">
        <v>110</v>
      </c>
      <c r="N3239" t="s">
        <v>7515</v>
      </c>
      <c r="O3239" t="s">
        <v>4734</v>
      </c>
      <c r="P3239">
        <v>8178</v>
      </c>
      <c r="Q3239">
        <v>168</v>
      </c>
      <c r="R3239">
        <v>0</v>
      </c>
      <c r="S3239">
        <v>200</v>
      </c>
      <c r="T3239">
        <v>0</v>
      </c>
      <c r="U3239">
        <v>1203.5999999999999</v>
      </c>
      <c r="V3239">
        <v>1203.5999999999999</v>
      </c>
      <c r="W3239">
        <v>200</v>
      </c>
      <c r="X3239">
        <v>0</v>
      </c>
      <c r="Y3239">
        <v>0</v>
      </c>
      <c r="Z3239">
        <v>0</v>
      </c>
      <c r="AD3239" s="1">
        <v>41692.333333333336</v>
      </c>
      <c r="AE3239" s="1">
        <v>41720.708333333336</v>
      </c>
      <c r="AG3239" s="1">
        <v>41666.333333333336</v>
      </c>
      <c r="AH3239" s="1">
        <v>41695.708333333336</v>
      </c>
      <c r="AI3239" s="1">
        <v>41666.333333333336</v>
      </c>
      <c r="AJ3239" s="1">
        <v>41695.708333333336</v>
      </c>
      <c r="AK3239" s="1">
        <v>41666.333333333336</v>
      </c>
      <c r="AL3239" s="1">
        <v>41695.708333333336</v>
      </c>
      <c r="AM3239" s="1">
        <v>41692.333333333336</v>
      </c>
      <c r="AN3239" s="1">
        <v>41720.708333333336</v>
      </c>
      <c r="AP3239" t="s">
        <v>113</v>
      </c>
      <c r="AU3239" t="s">
        <v>7516</v>
      </c>
      <c r="AY3239" t="s">
        <v>106</v>
      </c>
      <c r="AZ3239">
        <v>0</v>
      </c>
      <c r="BA3239">
        <v>0</v>
      </c>
      <c r="BD3239" s="3">
        <v>41321.661805555559</v>
      </c>
      <c r="BE3239" s="3">
        <v>41328.377083333333</v>
      </c>
      <c r="BF3239" t="s">
        <v>115</v>
      </c>
      <c r="BG3239" t="s">
        <v>115</v>
      </c>
      <c r="BH3239">
        <v>8149</v>
      </c>
      <c r="BM3239">
        <v>43550</v>
      </c>
      <c r="BR3239" t="s">
        <v>116</v>
      </c>
      <c r="BS3239" t="s">
        <v>117</v>
      </c>
      <c r="BU3239">
        <v>1</v>
      </c>
      <c r="BV3239" t="s">
        <v>118</v>
      </c>
      <c r="BX3239" t="s">
        <v>119</v>
      </c>
      <c r="BY3239" t="s">
        <v>119</v>
      </c>
      <c r="BZ3239" t="s">
        <v>119</v>
      </c>
      <c r="CA3239">
        <v>1</v>
      </c>
      <c r="CC3239" t="s">
        <v>120</v>
      </c>
      <c r="CH3239">
        <v>540</v>
      </c>
      <c r="CI3239">
        <v>42880</v>
      </c>
      <c r="CJ3239" t="s">
        <v>106</v>
      </c>
      <c r="CK3239" t="s">
        <v>106</v>
      </c>
      <c r="CL3239">
        <v>40</v>
      </c>
      <c r="CM3239" t="s">
        <v>4729</v>
      </c>
      <c r="CO3239">
        <v>124925</v>
      </c>
      <c r="CQ3239">
        <v>0</v>
      </c>
      <c r="CR3239">
        <v>0</v>
      </c>
      <c r="CS3239">
        <v>0</v>
      </c>
      <c r="CY3239" t="s">
        <v>123</v>
      </c>
      <c r="CZ3239" t="s">
        <v>124</v>
      </c>
      <c r="DD3239" t="str" cm="1">
        <f t="array" ref="DD3239">TEXT(_xlfn.SEQUENCE(1, DATEDIF(AG3239, AH3239, "m") + 1, AG3239, 30), "YYYY-APMM")</f>
        <v>2014-AP01</v>
      </c>
      <c r="DN3239">
        <f t="shared" si="100"/>
        <v>1203.5999999999999</v>
      </c>
      <c r="DO3239" t="str">
        <f t="shared" si="101"/>
        <v>LABOR- SUBCONTRACTOR</v>
      </c>
    </row>
    <row r="3240" spans="1:119" x14ac:dyDescent="0.35">
      <c r="A3240" t="s">
        <v>105</v>
      </c>
      <c r="B3240">
        <v>502525</v>
      </c>
      <c r="C3240">
        <v>6359</v>
      </c>
      <c r="D3240">
        <v>124930</v>
      </c>
      <c r="E3240">
        <v>13662</v>
      </c>
      <c r="F3240">
        <v>0</v>
      </c>
      <c r="G3240" t="s">
        <v>106</v>
      </c>
      <c r="H3240" t="s">
        <v>106</v>
      </c>
      <c r="I3240" t="s">
        <v>106</v>
      </c>
      <c r="J3240" t="s">
        <v>107</v>
      </c>
      <c r="K3240" t="s">
        <v>108</v>
      </c>
      <c r="L3240" t="s">
        <v>109</v>
      </c>
      <c r="M3240" t="s">
        <v>110</v>
      </c>
      <c r="N3240" t="s">
        <v>7517</v>
      </c>
      <c r="O3240" t="s">
        <v>4737</v>
      </c>
      <c r="P3240">
        <v>8177</v>
      </c>
      <c r="Q3240">
        <v>168</v>
      </c>
      <c r="R3240">
        <v>0</v>
      </c>
      <c r="S3240">
        <v>200</v>
      </c>
      <c r="T3240">
        <v>0</v>
      </c>
      <c r="U3240">
        <v>700</v>
      </c>
      <c r="V3240">
        <v>700</v>
      </c>
      <c r="W3240">
        <v>200</v>
      </c>
      <c r="X3240">
        <v>550</v>
      </c>
      <c r="Y3240">
        <v>0</v>
      </c>
      <c r="Z3240">
        <v>550</v>
      </c>
      <c r="AD3240" s="1">
        <v>41697.333333333336</v>
      </c>
      <c r="AE3240" s="1">
        <v>41725.708333333336</v>
      </c>
      <c r="AG3240" s="1">
        <v>41672.333333333336</v>
      </c>
      <c r="AH3240" s="1">
        <v>41701.708333333336</v>
      </c>
      <c r="AI3240" s="1">
        <v>41672.333333333336</v>
      </c>
      <c r="AJ3240" s="1">
        <v>41701.708333333336</v>
      </c>
      <c r="AK3240" s="1">
        <v>41672.333333333336</v>
      </c>
      <c r="AL3240" s="1">
        <v>41701.708333333336</v>
      </c>
      <c r="AM3240" s="1">
        <v>41697.333333333336</v>
      </c>
      <c r="AN3240" s="1">
        <v>41725.708333333336</v>
      </c>
      <c r="AP3240" t="s">
        <v>113</v>
      </c>
      <c r="AU3240" t="s">
        <v>7518</v>
      </c>
      <c r="AY3240" t="s">
        <v>106</v>
      </c>
      <c r="AZ3240">
        <v>0</v>
      </c>
      <c r="BA3240">
        <v>0</v>
      </c>
      <c r="BD3240" s="3">
        <v>41321.661805555559</v>
      </c>
      <c r="BE3240" s="3">
        <v>41321.690972222219</v>
      </c>
      <c r="BF3240" t="s">
        <v>115</v>
      </c>
      <c r="BG3240" t="s">
        <v>115</v>
      </c>
      <c r="BH3240">
        <v>8149</v>
      </c>
      <c r="BM3240">
        <v>43540</v>
      </c>
      <c r="BR3240" t="s">
        <v>1299</v>
      </c>
      <c r="BS3240" t="s">
        <v>1300</v>
      </c>
      <c r="BU3240">
        <v>1</v>
      </c>
      <c r="BV3240" t="s">
        <v>118</v>
      </c>
      <c r="BX3240" t="s">
        <v>119</v>
      </c>
      <c r="BY3240" t="s">
        <v>119</v>
      </c>
      <c r="BZ3240" t="s">
        <v>119</v>
      </c>
      <c r="CA3240">
        <v>1</v>
      </c>
      <c r="CC3240" t="s">
        <v>120</v>
      </c>
      <c r="CH3240">
        <v>540</v>
      </c>
      <c r="CI3240">
        <v>42880</v>
      </c>
      <c r="CJ3240" t="s">
        <v>106</v>
      </c>
      <c r="CK3240" t="s">
        <v>106</v>
      </c>
      <c r="CL3240">
        <v>40</v>
      </c>
      <c r="CM3240" t="s">
        <v>4729</v>
      </c>
      <c r="CO3240">
        <v>124925</v>
      </c>
      <c r="CQ3240">
        <v>0</v>
      </c>
      <c r="CR3240">
        <v>0</v>
      </c>
      <c r="CS3240">
        <v>0</v>
      </c>
      <c r="CY3240" t="s">
        <v>123</v>
      </c>
      <c r="CZ3240" t="s">
        <v>124</v>
      </c>
      <c r="DD3240" t="str" cm="1">
        <f t="array" ref="DD3240:DE3240">TEXT(_xlfn.SEQUENCE(1, DATEDIF(AG3240, AH3240, "m") + 1, AG3240, 30), "YYYY-APMM")</f>
        <v>2014-AP02</v>
      </c>
      <c r="DE3240" t="str">
        <v>2014-AP03</v>
      </c>
      <c r="DN3240">
        <f t="shared" si="100"/>
        <v>350</v>
      </c>
      <c r="DO3240" t="str">
        <f t="shared" si="101"/>
        <v>LABOR - CIVIL</v>
      </c>
    </row>
    <row r="3241" spans="1:119" x14ac:dyDescent="0.35">
      <c r="A3241" t="s">
        <v>105</v>
      </c>
      <c r="B3241">
        <v>502526</v>
      </c>
      <c r="C3241">
        <v>6359</v>
      </c>
      <c r="D3241">
        <v>124930</v>
      </c>
      <c r="E3241">
        <v>13662</v>
      </c>
      <c r="F3241">
        <v>0</v>
      </c>
      <c r="G3241" t="s">
        <v>106</v>
      </c>
      <c r="H3241" t="s">
        <v>106</v>
      </c>
      <c r="I3241" t="s">
        <v>106</v>
      </c>
      <c r="J3241" t="s">
        <v>107</v>
      </c>
      <c r="K3241" t="s">
        <v>108</v>
      </c>
      <c r="L3241" t="s">
        <v>109</v>
      </c>
      <c r="M3241" t="s">
        <v>110</v>
      </c>
      <c r="N3241" t="s">
        <v>7519</v>
      </c>
      <c r="O3241" t="s">
        <v>4740</v>
      </c>
      <c r="P3241">
        <v>8165</v>
      </c>
      <c r="Q3241">
        <v>248</v>
      </c>
      <c r="R3241">
        <v>0</v>
      </c>
      <c r="S3241">
        <v>200</v>
      </c>
      <c r="T3241">
        <v>0</v>
      </c>
      <c r="U3241">
        <v>628</v>
      </c>
      <c r="V3241">
        <v>628</v>
      </c>
      <c r="W3241">
        <v>200</v>
      </c>
      <c r="X3241">
        <v>0</v>
      </c>
      <c r="Y3241">
        <v>0</v>
      </c>
      <c r="Z3241">
        <v>0</v>
      </c>
      <c r="AD3241" s="1">
        <v>41721.333333333336</v>
      </c>
      <c r="AE3241" s="1">
        <v>41749.708333333336</v>
      </c>
      <c r="AG3241" s="1">
        <v>41685.333333333336</v>
      </c>
      <c r="AH3241" s="1">
        <v>41713.708333333336</v>
      </c>
      <c r="AI3241" s="1">
        <v>41685.333333333336</v>
      </c>
      <c r="AJ3241" s="1">
        <v>41713.708333333336</v>
      </c>
      <c r="AK3241" s="1">
        <v>41685.333333333336</v>
      </c>
      <c r="AL3241" s="1">
        <v>41713.708333333336</v>
      </c>
      <c r="AM3241" s="1">
        <v>41721.333333333336</v>
      </c>
      <c r="AN3241" s="1">
        <v>41749.708333333336</v>
      </c>
      <c r="AP3241" t="s">
        <v>113</v>
      </c>
      <c r="AU3241" t="s">
        <v>7520</v>
      </c>
      <c r="AY3241" t="s">
        <v>106</v>
      </c>
      <c r="AZ3241">
        <v>0</v>
      </c>
      <c r="BA3241">
        <v>0</v>
      </c>
      <c r="BD3241" s="3">
        <v>41321.661805555559</v>
      </c>
      <c r="BE3241" s="3">
        <v>41321.690972222219</v>
      </c>
      <c r="BF3241" t="s">
        <v>115</v>
      </c>
      <c r="BG3241" t="s">
        <v>115</v>
      </c>
      <c r="BH3241">
        <v>8149</v>
      </c>
      <c r="BM3241">
        <v>43420</v>
      </c>
      <c r="BR3241" t="s">
        <v>3122</v>
      </c>
      <c r="BS3241" t="s">
        <v>3123</v>
      </c>
      <c r="BU3241">
        <v>1</v>
      </c>
      <c r="BV3241" t="s">
        <v>118</v>
      </c>
      <c r="BX3241" t="s">
        <v>119</v>
      </c>
      <c r="BY3241" t="s">
        <v>119</v>
      </c>
      <c r="BZ3241" t="s">
        <v>119</v>
      </c>
      <c r="CA3241">
        <v>1</v>
      </c>
      <c r="CC3241" t="s">
        <v>120</v>
      </c>
      <c r="CH3241">
        <v>540</v>
      </c>
      <c r="CI3241">
        <v>42880</v>
      </c>
      <c r="CJ3241" t="s">
        <v>106</v>
      </c>
      <c r="CK3241" t="s">
        <v>106</v>
      </c>
      <c r="CL3241">
        <v>40</v>
      </c>
      <c r="CM3241" t="s">
        <v>4729</v>
      </c>
      <c r="CO3241">
        <v>124925</v>
      </c>
      <c r="CQ3241">
        <v>0</v>
      </c>
      <c r="CR3241">
        <v>0</v>
      </c>
      <c r="CS3241">
        <v>0</v>
      </c>
      <c r="CY3241" t="s">
        <v>123</v>
      </c>
      <c r="CZ3241" t="s">
        <v>124</v>
      </c>
      <c r="DD3241" t="str" cm="1">
        <f t="array" ref="DD3241:DE3241">TEXT(_xlfn.SEQUENCE(1, DATEDIF(AG3241, AH3241, "m") + 1, AG3241, 30), "YYYY-APMM")</f>
        <v>2014-AP02</v>
      </c>
      <c r="DE3241" t="str">
        <v>2014-AP03</v>
      </c>
      <c r="DN3241">
        <f t="shared" si="100"/>
        <v>314</v>
      </c>
      <c r="DO3241" t="str">
        <f t="shared" si="101"/>
        <v>STEEL FIXERS SK</v>
      </c>
    </row>
    <row r="3242" spans="1:119" x14ac:dyDescent="0.35">
      <c r="A3242" t="s">
        <v>105</v>
      </c>
      <c r="B3242">
        <v>502527</v>
      </c>
      <c r="C3242">
        <v>6359</v>
      </c>
      <c r="D3242">
        <v>124930</v>
      </c>
      <c r="E3242">
        <v>13662</v>
      </c>
      <c r="F3242">
        <v>0</v>
      </c>
      <c r="G3242" t="s">
        <v>106</v>
      </c>
      <c r="H3242" t="s">
        <v>106</v>
      </c>
      <c r="I3242" t="s">
        <v>106</v>
      </c>
      <c r="J3242" t="s">
        <v>107</v>
      </c>
      <c r="K3242" t="s">
        <v>108</v>
      </c>
      <c r="L3242" t="s">
        <v>109</v>
      </c>
      <c r="M3242" t="s">
        <v>110</v>
      </c>
      <c r="N3242" t="s">
        <v>7521</v>
      </c>
      <c r="O3242" t="s">
        <v>4743</v>
      </c>
      <c r="P3242">
        <v>8178</v>
      </c>
      <c r="Q3242">
        <v>248</v>
      </c>
      <c r="R3242">
        <v>0</v>
      </c>
      <c r="S3242">
        <v>200</v>
      </c>
      <c r="T3242">
        <v>0</v>
      </c>
      <c r="U3242">
        <v>355</v>
      </c>
      <c r="V3242">
        <v>355</v>
      </c>
      <c r="W3242">
        <v>200</v>
      </c>
      <c r="X3242">
        <v>0</v>
      </c>
      <c r="Y3242">
        <v>0</v>
      </c>
      <c r="Z3242">
        <v>0</v>
      </c>
      <c r="AD3242" s="1">
        <v>41729.333333333336</v>
      </c>
      <c r="AE3242" s="1">
        <v>41757.708333333336</v>
      </c>
      <c r="AG3242" s="1">
        <v>41693.333333333336</v>
      </c>
      <c r="AH3242" s="1">
        <v>41721.708333333336</v>
      </c>
      <c r="AI3242" s="1">
        <v>41693.333333333336</v>
      </c>
      <c r="AJ3242" s="1">
        <v>41721.708333333336</v>
      </c>
      <c r="AK3242" s="1">
        <v>41693.333333333336</v>
      </c>
      <c r="AL3242" s="1">
        <v>41721.708333333336</v>
      </c>
      <c r="AM3242" s="1">
        <v>41729.333333333336</v>
      </c>
      <c r="AN3242" s="1">
        <v>41757.708333333336</v>
      </c>
      <c r="AP3242" t="s">
        <v>113</v>
      </c>
      <c r="AU3242" t="s">
        <v>7522</v>
      </c>
      <c r="AY3242" t="s">
        <v>106</v>
      </c>
      <c r="AZ3242">
        <v>0</v>
      </c>
      <c r="BA3242">
        <v>0</v>
      </c>
      <c r="BD3242" s="3">
        <v>41321.661805555559</v>
      </c>
      <c r="BE3242" s="3">
        <v>41321.690972222219</v>
      </c>
      <c r="BF3242" t="s">
        <v>115</v>
      </c>
      <c r="BG3242" t="s">
        <v>115</v>
      </c>
      <c r="BH3242">
        <v>8149</v>
      </c>
      <c r="BM3242">
        <v>43550</v>
      </c>
      <c r="BR3242" t="s">
        <v>116</v>
      </c>
      <c r="BS3242" t="s">
        <v>117</v>
      </c>
      <c r="BU3242">
        <v>1</v>
      </c>
      <c r="BV3242" t="s">
        <v>118</v>
      </c>
      <c r="BX3242" t="s">
        <v>119</v>
      </c>
      <c r="BY3242" t="s">
        <v>119</v>
      </c>
      <c r="BZ3242" t="s">
        <v>119</v>
      </c>
      <c r="CA3242">
        <v>1</v>
      </c>
      <c r="CC3242" t="s">
        <v>120</v>
      </c>
      <c r="CH3242">
        <v>540</v>
      </c>
      <c r="CI3242">
        <v>42880</v>
      </c>
      <c r="CJ3242" t="s">
        <v>106</v>
      </c>
      <c r="CK3242" t="s">
        <v>106</v>
      </c>
      <c r="CL3242">
        <v>40</v>
      </c>
      <c r="CM3242" t="s">
        <v>4729</v>
      </c>
      <c r="CO3242">
        <v>124925</v>
      </c>
      <c r="CQ3242">
        <v>0</v>
      </c>
      <c r="CR3242">
        <v>0</v>
      </c>
      <c r="CS3242">
        <v>0</v>
      </c>
      <c r="CY3242" t="s">
        <v>123</v>
      </c>
      <c r="CZ3242" t="s">
        <v>124</v>
      </c>
      <c r="DD3242" t="str" cm="1">
        <f t="array" ref="DD3242:DE3242">TEXT(_xlfn.SEQUENCE(1, DATEDIF(AG3242, AH3242, "m") + 1, AG3242, 30), "YYYY-APMM")</f>
        <v>2014-AP02</v>
      </c>
      <c r="DE3242" t="str">
        <v>2014-AP03</v>
      </c>
      <c r="DN3242">
        <f t="shared" si="100"/>
        <v>177.5</v>
      </c>
      <c r="DO3242" t="str">
        <f t="shared" si="101"/>
        <v>LABOR- SUBCONTRACTOR</v>
      </c>
    </row>
    <row r="3243" spans="1:119" x14ac:dyDescent="0.35">
      <c r="A3243" t="s">
        <v>105</v>
      </c>
      <c r="B3243">
        <v>502528</v>
      </c>
      <c r="C3243">
        <v>6359</v>
      </c>
      <c r="D3243">
        <v>124931</v>
      </c>
      <c r="E3243">
        <v>13662</v>
      </c>
      <c r="F3243">
        <v>0</v>
      </c>
      <c r="G3243" t="s">
        <v>106</v>
      </c>
      <c r="H3243" t="s">
        <v>106</v>
      </c>
      <c r="I3243" t="s">
        <v>106</v>
      </c>
      <c r="J3243" t="s">
        <v>107</v>
      </c>
      <c r="K3243" t="s">
        <v>108</v>
      </c>
      <c r="L3243" t="s">
        <v>109</v>
      </c>
      <c r="M3243" t="s">
        <v>110</v>
      </c>
      <c r="N3243" t="s">
        <v>7523</v>
      </c>
      <c r="O3243" t="s">
        <v>4822</v>
      </c>
      <c r="P3243">
        <v>8165</v>
      </c>
      <c r="Q3243">
        <v>424</v>
      </c>
      <c r="R3243">
        <v>0</v>
      </c>
      <c r="S3243">
        <v>200</v>
      </c>
      <c r="T3243">
        <v>0</v>
      </c>
      <c r="U3243">
        <v>182</v>
      </c>
      <c r="V3243">
        <v>182</v>
      </c>
      <c r="W3243">
        <v>200</v>
      </c>
      <c r="X3243">
        <v>0</v>
      </c>
      <c r="Y3243">
        <v>0</v>
      </c>
      <c r="Z3243">
        <v>0</v>
      </c>
      <c r="AD3243" s="1">
        <v>41695.333333333336</v>
      </c>
      <c r="AE3243" s="1">
        <v>41723.708333333336</v>
      </c>
      <c r="AG3243" s="1">
        <v>41632.333333333336</v>
      </c>
      <c r="AH3243" s="1">
        <v>41660.708333333336</v>
      </c>
      <c r="AI3243" s="1">
        <v>41632.333333333336</v>
      </c>
      <c r="AJ3243" s="1">
        <v>41660.708333333336</v>
      </c>
      <c r="AK3243" s="1">
        <v>41632.333333333336</v>
      </c>
      <c r="AL3243" s="1">
        <v>41660.708333333336</v>
      </c>
      <c r="AM3243" s="1">
        <v>41695.333333333336</v>
      </c>
      <c r="AN3243" s="1">
        <v>41723.708333333336</v>
      </c>
      <c r="AP3243" t="s">
        <v>113</v>
      </c>
      <c r="AU3243" t="s">
        <v>7524</v>
      </c>
      <c r="AY3243" t="s">
        <v>106</v>
      </c>
      <c r="AZ3243">
        <v>0</v>
      </c>
      <c r="BA3243">
        <v>0</v>
      </c>
      <c r="BD3243" s="3">
        <v>41321.661805555559</v>
      </c>
      <c r="BE3243" s="3">
        <v>41321.697916666664</v>
      </c>
      <c r="BF3243" t="s">
        <v>115</v>
      </c>
      <c r="BG3243" t="s">
        <v>115</v>
      </c>
      <c r="BH3243">
        <v>8149</v>
      </c>
      <c r="BM3243">
        <v>43420</v>
      </c>
      <c r="BR3243" t="s">
        <v>3122</v>
      </c>
      <c r="BS3243" t="s">
        <v>3123</v>
      </c>
      <c r="BU3243">
        <v>1</v>
      </c>
      <c r="BV3243" t="s">
        <v>118</v>
      </c>
      <c r="BX3243" t="s">
        <v>119</v>
      </c>
      <c r="BY3243" t="s">
        <v>119</v>
      </c>
      <c r="BZ3243" t="s">
        <v>119</v>
      </c>
      <c r="CA3243">
        <v>1</v>
      </c>
      <c r="CC3243" t="s">
        <v>120</v>
      </c>
      <c r="CH3243">
        <v>540</v>
      </c>
      <c r="CI3243">
        <v>42900</v>
      </c>
      <c r="CJ3243" t="s">
        <v>106</v>
      </c>
      <c r="CK3243" t="s">
        <v>106</v>
      </c>
      <c r="CL3243">
        <v>50</v>
      </c>
      <c r="CM3243" t="s">
        <v>4824</v>
      </c>
      <c r="CO3243">
        <v>124925</v>
      </c>
      <c r="CQ3243">
        <v>0</v>
      </c>
      <c r="CR3243">
        <v>0</v>
      </c>
      <c r="CS3243">
        <v>0</v>
      </c>
      <c r="CY3243" t="s">
        <v>123</v>
      </c>
      <c r="CZ3243" t="s">
        <v>124</v>
      </c>
      <c r="DD3243" t="str" cm="1">
        <f t="array" ref="DD3243">TEXT(_xlfn.SEQUENCE(1, DATEDIF(AG3243, AH3243, "m") + 1, AG3243, 30), "YYYY-APMM")</f>
        <v>2013-AP12</v>
      </c>
      <c r="DN3243">
        <f t="shared" si="100"/>
        <v>182</v>
      </c>
      <c r="DO3243" t="str">
        <f t="shared" si="101"/>
        <v>STEEL FIXERS SK</v>
      </c>
    </row>
    <row r="3244" spans="1:119" x14ac:dyDescent="0.35">
      <c r="A3244" t="s">
        <v>105</v>
      </c>
      <c r="B3244">
        <v>502529</v>
      </c>
      <c r="C3244">
        <v>6359</v>
      </c>
      <c r="D3244">
        <v>124931</v>
      </c>
      <c r="E3244">
        <v>13662</v>
      </c>
      <c r="F3244">
        <v>0</v>
      </c>
      <c r="G3244" t="s">
        <v>106</v>
      </c>
      <c r="H3244" t="s">
        <v>106</v>
      </c>
      <c r="I3244" t="s">
        <v>106</v>
      </c>
      <c r="J3244" t="s">
        <v>107</v>
      </c>
      <c r="K3244" t="s">
        <v>108</v>
      </c>
      <c r="L3244" t="s">
        <v>109</v>
      </c>
      <c r="M3244" t="s">
        <v>110</v>
      </c>
      <c r="N3244" t="s">
        <v>7525</v>
      </c>
      <c r="O3244" t="s">
        <v>4826</v>
      </c>
      <c r="P3244">
        <v>8306</v>
      </c>
      <c r="Q3244">
        <v>424</v>
      </c>
      <c r="R3244">
        <v>136</v>
      </c>
      <c r="S3244">
        <v>200</v>
      </c>
      <c r="T3244">
        <v>0</v>
      </c>
      <c r="U3244">
        <v>14</v>
      </c>
      <c r="V3244">
        <v>14</v>
      </c>
      <c r="W3244">
        <v>200</v>
      </c>
      <c r="X3244">
        <v>0</v>
      </c>
      <c r="Y3244">
        <v>0</v>
      </c>
      <c r="Z3244">
        <v>0</v>
      </c>
      <c r="AD3244" s="1">
        <v>41711.333333333336</v>
      </c>
      <c r="AE3244" s="1">
        <v>41739.708333333336</v>
      </c>
      <c r="AG3244" s="1">
        <v>41648.333333333336</v>
      </c>
      <c r="AH3244" s="1">
        <v>41676.708333333336</v>
      </c>
      <c r="AI3244" s="1">
        <v>41648.333333333336</v>
      </c>
      <c r="AJ3244" s="1">
        <v>41676.708333333336</v>
      </c>
      <c r="AK3244" s="1">
        <v>41648.333333333336</v>
      </c>
      <c r="AL3244" s="1">
        <v>41676.708333333336</v>
      </c>
      <c r="AM3244" s="1">
        <v>41711.333333333336</v>
      </c>
      <c r="AN3244" s="1">
        <v>41739.708333333336</v>
      </c>
      <c r="AP3244" t="s">
        <v>113</v>
      </c>
      <c r="AU3244" t="s">
        <v>7526</v>
      </c>
      <c r="AY3244" t="s">
        <v>106</v>
      </c>
      <c r="AZ3244">
        <v>0</v>
      </c>
      <c r="BA3244">
        <v>0</v>
      </c>
      <c r="BD3244" s="3">
        <v>41321.661805555559</v>
      </c>
      <c r="BE3244" s="3">
        <v>41321.697916666664</v>
      </c>
      <c r="BF3244" t="s">
        <v>115</v>
      </c>
      <c r="BG3244" t="s">
        <v>115</v>
      </c>
      <c r="BH3244">
        <v>8149</v>
      </c>
      <c r="BM3244">
        <v>45950</v>
      </c>
      <c r="BR3244" t="s">
        <v>7215</v>
      </c>
      <c r="BS3244" t="s">
        <v>7216</v>
      </c>
      <c r="BU3244">
        <v>1</v>
      </c>
      <c r="BV3244" t="s">
        <v>118</v>
      </c>
      <c r="BX3244" t="s">
        <v>119</v>
      </c>
      <c r="BY3244" t="s">
        <v>119</v>
      </c>
      <c r="BZ3244" t="s">
        <v>119</v>
      </c>
      <c r="CA3244">
        <v>1</v>
      </c>
      <c r="CC3244" t="s">
        <v>120</v>
      </c>
      <c r="CH3244">
        <v>540</v>
      </c>
      <c r="CI3244">
        <v>42900</v>
      </c>
      <c r="CJ3244" t="s">
        <v>106</v>
      </c>
      <c r="CK3244" t="s">
        <v>106</v>
      </c>
      <c r="CL3244">
        <v>50</v>
      </c>
      <c r="CM3244" t="s">
        <v>4824</v>
      </c>
      <c r="CO3244">
        <v>124925</v>
      </c>
      <c r="CQ3244">
        <v>0</v>
      </c>
      <c r="CR3244">
        <v>0</v>
      </c>
      <c r="CS3244">
        <v>0</v>
      </c>
      <c r="CY3244" t="s">
        <v>123</v>
      </c>
      <c r="CZ3244" t="s">
        <v>124</v>
      </c>
      <c r="DD3244" t="str" cm="1">
        <f t="array" ref="DD3244">TEXT(_xlfn.SEQUENCE(1, DATEDIF(AG3244, AH3244, "m") + 1, AG3244, 30), "YYYY-APMM")</f>
        <v>2014-AP01</v>
      </c>
      <c r="DN3244">
        <f t="shared" si="100"/>
        <v>14</v>
      </c>
      <c r="DO3244" t="str">
        <f t="shared" si="101"/>
        <v>GATE ERECTOR SK</v>
      </c>
    </row>
    <row r="3245" spans="1:119" x14ac:dyDescent="0.35">
      <c r="A3245" t="s">
        <v>105</v>
      </c>
      <c r="B3245">
        <v>502530</v>
      </c>
      <c r="C3245">
        <v>6359</v>
      </c>
      <c r="D3245">
        <v>124932</v>
      </c>
      <c r="E3245">
        <v>13662</v>
      </c>
      <c r="F3245">
        <v>0</v>
      </c>
      <c r="G3245" t="s">
        <v>106</v>
      </c>
      <c r="H3245" t="s">
        <v>106</v>
      </c>
      <c r="I3245" t="s">
        <v>106</v>
      </c>
      <c r="J3245" t="s">
        <v>107</v>
      </c>
      <c r="K3245" t="s">
        <v>108</v>
      </c>
      <c r="L3245" t="s">
        <v>109</v>
      </c>
      <c r="M3245" t="s">
        <v>110</v>
      </c>
      <c r="N3245" t="s">
        <v>7527</v>
      </c>
      <c r="O3245" t="s">
        <v>4800</v>
      </c>
      <c r="P3245">
        <v>8177</v>
      </c>
      <c r="Q3245">
        <v>96</v>
      </c>
      <c r="R3245">
        <v>0</v>
      </c>
      <c r="S3245">
        <v>80</v>
      </c>
      <c r="T3245">
        <v>0</v>
      </c>
      <c r="U3245">
        <v>1782</v>
      </c>
      <c r="V3245">
        <v>1782</v>
      </c>
      <c r="W3245">
        <v>80</v>
      </c>
      <c r="X3245">
        <v>600</v>
      </c>
      <c r="Y3245">
        <v>0</v>
      </c>
      <c r="Z3245">
        <v>600</v>
      </c>
      <c r="AD3245" s="1">
        <v>41669.333333333336</v>
      </c>
      <c r="AE3245" s="1">
        <v>41680.708333333336</v>
      </c>
      <c r="AG3245" s="1">
        <v>41655.333333333336</v>
      </c>
      <c r="AH3245" s="1">
        <v>41666.708333333336</v>
      </c>
      <c r="AI3245" s="1">
        <v>41655.333333333336</v>
      </c>
      <c r="AJ3245" s="1">
        <v>41666.708333333336</v>
      </c>
      <c r="AK3245" s="1">
        <v>41655.333333333336</v>
      </c>
      <c r="AL3245" s="1">
        <v>41666.708333333336</v>
      </c>
      <c r="AM3245" s="1">
        <v>41669.333333333336</v>
      </c>
      <c r="AN3245" s="1">
        <v>41680.708333333336</v>
      </c>
      <c r="AP3245" t="s">
        <v>113</v>
      </c>
      <c r="AU3245" t="s">
        <v>7528</v>
      </c>
      <c r="AY3245" t="s">
        <v>106</v>
      </c>
      <c r="AZ3245">
        <v>0</v>
      </c>
      <c r="BA3245">
        <v>0</v>
      </c>
      <c r="BD3245" s="3">
        <v>41321.661805555559</v>
      </c>
      <c r="BE3245" s="3">
        <v>41321.690972222219</v>
      </c>
      <c r="BF3245" t="s">
        <v>115</v>
      </c>
      <c r="BG3245" t="s">
        <v>115</v>
      </c>
      <c r="BH3245">
        <v>8149</v>
      </c>
      <c r="BM3245">
        <v>43540</v>
      </c>
      <c r="BR3245" t="s">
        <v>1299</v>
      </c>
      <c r="BS3245" t="s">
        <v>1300</v>
      </c>
      <c r="BU3245">
        <v>1</v>
      </c>
      <c r="BV3245" t="s">
        <v>118</v>
      </c>
      <c r="BX3245" t="s">
        <v>119</v>
      </c>
      <c r="BY3245" t="s">
        <v>119</v>
      </c>
      <c r="BZ3245" t="s">
        <v>119</v>
      </c>
      <c r="CA3245">
        <v>1</v>
      </c>
      <c r="CC3245" t="s">
        <v>120</v>
      </c>
      <c r="CH3245">
        <v>540</v>
      </c>
      <c r="CI3245">
        <v>42910</v>
      </c>
      <c r="CJ3245" t="s">
        <v>106</v>
      </c>
      <c r="CK3245" t="s">
        <v>106</v>
      </c>
      <c r="CL3245">
        <v>55</v>
      </c>
      <c r="CM3245" t="s">
        <v>4802</v>
      </c>
      <c r="CO3245">
        <v>124925</v>
      </c>
      <c r="CQ3245">
        <v>0</v>
      </c>
      <c r="CR3245">
        <v>0</v>
      </c>
      <c r="CS3245">
        <v>0</v>
      </c>
      <c r="CY3245" t="s">
        <v>123</v>
      </c>
      <c r="CZ3245" t="s">
        <v>124</v>
      </c>
      <c r="DD3245" t="str" cm="1">
        <f t="array" ref="DD3245">TEXT(_xlfn.SEQUENCE(1, DATEDIF(AG3245, AH3245, "m") + 1, AG3245, 30), "YYYY-APMM")</f>
        <v>2014-AP01</v>
      </c>
      <c r="DN3245">
        <f t="shared" si="100"/>
        <v>1782</v>
      </c>
      <c r="DO3245" t="str">
        <f t="shared" si="101"/>
        <v>LABOR - CIVIL</v>
      </c>
    </row>
    <row r="3246" spans="1:119" x14ac:dyDescent="0.35">
      <c r="A3246" t="s">
        <v>105</v>
      </c>
      <c r="B3246">
        <v>502531</v>
      </c>
      <c r="C3246">
        <v>6359</v>
      </c>
      <c r="D3246">
        <v>124932</v>
      </c>
      <c r="E3246">
        <v>13662</v>
      </c>
      <c r="F3246">
        <v>0</v>
      </c>
      <c r="G3246" t="s">
        <v>106</v>
      </c>
      <c r="H3246" t="s">
        <v>106</v>
      </c>
      <c r="I3246" t="s">
        <v>106</v>
      </c>
      <c r="J3246" t="s">
        <v>107</v>
      </c>
      <c r="K3246" t="s">
        <v>108</v>
      </c>
      <c r="L3246" t="s">
        <v>109</v>
      </c>
      <c r="M3246" t="s">
        <v>110</v>
      </c>
      <c r="N3246" t="s">
        <v>7529</v>
      </c>
      <c r="O3246" t="s">
        <v>4804</v>
      </c>
      <c r="P3246">
        <v>8178</v>
      </c>
      <c r="Q3246">
        <v>96</v>
      </c>
      <c r="R3246">
        <v>0</v>
      </c>
      <c r="S3246">
        <v>200</v>
      </c>
      <c r="T3246">
        <v>0</v>
      </c>
      <c r="U3246">
        <v>36</v>
      </c>
      <c r="V3246">
        <v>36</v>
      </c>
      <c r="W3246">
        <v>200</v>
      </c>
      <c r="X3246">
        <v>0</v>
      </c>
      <c r="Y3246">
        <v>0</v>
      </c>
      <c r="Z3246">
        <v>0</v>
      </c>
      <c r="AD3246" s="1">
        <v>41682.333333333336</v>
      </c>
      <c r="AE3246" s="1">
        <v>41710.708333333336</v>
      </c>
      <c r="AG3246" s="1">
        <v>41667.333333333336</v>
      </c>
      <c r="AH3246" s="1">
        <v>41696.708333333336</v>
      </c>
      <c r="AI3246" s="1">
        <v>41667.333333333336</v>
      </c>
      <c r="AJ3246" s="1">
        <v>41696.708333333336</v>
      </c>
      <c r="AK3246" s="1">
        <v>41667.333333333336</v>
      </c>
      <c r="AL3246" s="1">
        <v>41696.708333333336</v>
      </c>
      <c r="AM3246" s="1">
        <v>41682.333333333336</v>
      </c>
      <c r="AN3246" s="1">
        <v>41710.708333333336</v>
      </c>
      <c r="AP3246" t="s">
        <v>113</v>
      </c>
      <c r="AU3246" t="s">
        <v>7530</v>
      </c>
      <c r="AY3246" t="s">
        <v>106</v>
      </c>
      <c r="AZ3246">
        <v>0</v>
      </c>
      <c r="BA3246">
        <v>0</v>
      </c>
      <c r="BD3246" s="3">
        <v>41321.661805555559</v>
      </c>
      <c r="BE3246" s="3">
        <v>41321.690972222219</v>
      </c>
      <c r="BF3246" t="s">
        <v>115</v>
      </c>
      <c r="BG3246" t="s">
        <v>115</v>
      </c>
      <c r="BH3246">
        <v>8149</v>
      </c>
      <c r="BM3246">
        <v>43550</v>
      </c>
      <c r="BR3246" t="s">
        <v>116</v>
      </c>
      <c r="BS3246" t="s">
        <v>117</v>
      </c>
      <c r="BU3246">
        <v>1</v>
      </c>
      <c r="BV3246" t="s">
        <v>118</v>
      </c>
      <c r="BX3246" t="s">
        <v>119</v>
      </c>
      <c r="BY3246" t="s">
        <v>119</v>
      </c>
      <c r="BZ3246" t="s">
        <v>119</v>
      </c>
      <c r="CA3246">
        <v>1</v>
      </c>
      <c r="CC3246" t="s">
        <v>120</v>
      </c>
      <c r="CH3246">
        <v>540</v>
      </c>
      <c r="CI3246">
        <v>42910</v>
      </c>
      <c r="CJ3246" t="s">
        <v>106</v>
      </c>
      <c r="CK3246" t="s">
        <v>106</v>
      </c>
      <c r="CL3246">
        <v>55</v>
      </c>
      <c r="CM3246" t="s">
        <v>4802</v>
      </c>
      <c r="CO3246">
        <v>124925</v>
      </c>
      <c r="CQ3246">
        <v>0</v>
      </c>
      <c r="CR3246">
        <v>0</v>
      </c>
      <c r="CS3246">
        <v>0</v>
      </c>
      <c r="CY3246" t="s">
        <v>123</v>
      </c>
      <c r="CZ3246" t="s">
        <v>124</v>
      </c>
      <c r="DD3246" t="str" cm="1">
        <f t="array" ref="DD3246">TEXT(_xlfn.SEQUENCE(1, DATEDIF(AG3246, AH3246, "m") + 1, AG3246, 30), "YYYY-APMM")</f>
        <v>2014-AP01</v>
      </c>
      <c r="DN3246">
        <f t="shared" si="100"/>
        <v>36</v>
      </c>
      <c r="DO3246" t="str">
        <f t="shared" si="101"/>
        <v>LABOR- SUBCONTRACTOR</v>
      </c>
    </row>
    <row r="3247" spans="1:119" x14ac:dyDescent="0.35">
      <c r="A3247" t="s">
        <v>105</v>
      </c>
      <c r="B3247">
        <v>502532</v>
      </c>
      <c r="C3247">
        <v>6359</v>
      </c>
      <c r="D3247">
        <v>124932</v>
      </c>
      <c r="E3247">
        <v>13662</v>
      </c>
      <c r="F3247">
        <v>0</v>
      </c>
      <c r="G3247" t="s">
        <v>106</v>
      </c>
      <c r="H3247" t="s">
        <v>106</v>
      </c>
      <c r="I3247" t="s">
        <v>106</v>
      </c>
      <c r="J3247" t="s">
        <v>107</v>
      </c>
      <c r="K3247" t="s">
        <v>108</v>
      </c>
      <c r="L3247" t="s">
        <v>109</v>
      </c>
      <c r="M3247" t="s">
        <v>110</v>
      </c>
      <c r="N3247" t="s">
        <v>7531</v>
      </c>
      <c r="O3247" t="s">
        <v>4807</v>
      </c>
      <c r="P3247">
        <v>8178</v>
      </c>
      <c r="Q3247">
        <v>96</v>
      </c>
      <c r="R3247">
        <v>0</v>
      </c>
      <c r="S3247">
        <v>200</v>
      </c>
      <c r="T3247">
        <v>0</v>
      </c>
      <c r="U3247">
        <v>1178</v>
      </c>
      <c r="V3247">
        <v>1178</v>
      </c>
      <c r="W3247">
        <v>200</v>
      </c>
      <c r="X3247">
        <v>0</v>
      </c>
      <c r="Y3247">
        <v>0</v>
      </c>
      <c r="Z3247">
        <v>0</v>
      </c>
      <c r="AD3247" s="1">
        <v>41694.333333333336</v>
      </c>
      <c r="AE3247" s="1">
        <v>41722.708333333336</v>
      </c>
      <c r="AG3247" s="1">
        <v>41679.333333333336</v>
      </c>
      <c r="AH3247" s="1">
        <v>41708.708333333336</v>
      </c>
      <c r="AI3247" s="1">
        <v>41679.333333333336</v>
      </c>
      <c r="AJ3247" s="1">
        <v>41708.708333333336</v>
      </c>
      <c r="AK3247" s="1">
        <v>41679.333333333336</v>
      </c>
      <c r="AL3247" s="1">
        <v>41708.708333333336</v>
      </c>
      <c r="AM3247" s="1">
        <v>41694.333333333336</v>
      </c>
      <c r="AN3247" s="1">
        <v>41722.708333333336</v>
      </c>
      <c r="AP3247" t="s">
        <v>113</v>
      </c>
      <c r="AU3247" t="s">
        <v>7532</v>
      </c>
      <c r="AY3247" t="s">
        <v>106</v>
      </c>
      <c r="AZ3247">
        <v>0</v>
      </c>
      <c r="BA3247">
        <v>0</v>
      </c>
      <c r="BD3247" s="3">
        <v>41321.661805555559</v>
      </c>
      <c r="BE3247" s="3">
        <v>41321.690972222219</v>
      </c>
      <c r="BF3247" t="s">
        <v>115</v>
      </c>
      <c r="BG3247" t="s">
        <v>115</v>
      </c>
      <c r="BH3247">
        <v>8149</v>
      </c>
      <c r="BM3247">
        <v>43550</v>
      </c>
      <c r="BR3247" t="s">
        <v>116</v>
      </c>
      <c r="BS3247" t="s">
        <v>117</v>
      </c>
      <c r="BU3247">
        <v>1</v>
      </c>
      <c r="BV3247" t="s">
        <v>118</v>
      </c>
      <c r="BX3247" t="s">
        <v>119</v>
      </c>
      <c r="BY3247" t="s">
        <v>119</v>
      </c>
      <c r="BZ3247" t="s">
        <v>119</v>
      </c>
      <c r="CA3247">
        <v>1</v>
      </c>
      <c r="CC3247" t="s">
        <v>120</v>
      </c>
      <c r="CH3247">
        <v>540</v>
      </c>
      <c r="CI3247">
        <v>42910</v>
      </c>
      <c r="CJ3247" t="s">
        <v>106</v>
      </c>
      <c r="CK3247" t="s">
        <v>106</v>
      </c>
      <c r="CL3247">
        <v>55</v>
      </c>
      <c r="CM3247" t="s">
        <v>4802</v>
      </c>
      <c r="CO3247">
        <v>124925</v>
      </c>
      <c r="CQ3247">
        <v>0</v>
      </c>
      <c r="CR3247">
        <v>0</v>
      </c>
      <c r="CS3247">
        <v>0</v>
      </c>
      <c r="CY3247" t="s">
        <v>123</v>
      </c>
      <c r="CZ3247" t="s">
        <v>124</v>
      </c>
      <c r="DD3247" t="str" cm="1">
        <f t="array" ref="DD3247:DE3247">TEXT(_xlfn.SEQUENCE(1, DATEDIF(AG3247, AH3247, "m") + 1, AG3247, 30), "YYYY-APMM")</f>
        <v>2014-AP02</v>
      </c>
      <c r="DE3247" t="str">
        <v>2014-AP03</v>
      </c>
      <c r="DN3247">
        <f t="shared" si="100"/>
        <v>589</v>
      </c>
      <c r="DO3247" t="str">
        <f t="shared" si="101"/>
        <v>LABOR- SUBCONTRACTOR</v>
      </c>
    </row>
    <row r="3248" spans="1:119" x14ac:dyDescent="0.35">
      <c r="A3248" t="s">
        <v>105</v>
      </c>
      <c r="B3248">
        <v>502533</v>
      </c>
      <c r="C3248">
        <v>6359</v>
      </c>
      <c r="D3248">
        <v>124932</v>
      </c>
      <c r="E3248">
        <v>13662</v>
      </c>
      <c r="F3248">
        <v>0</v>
      </c>
      <c r="G3248" t="s">
        <v>106</v>
      </c>
      <c r="H3248" t="s">
        <v>106</v>
      </c>
      <c r="I3248" t="s">
        <v>106</v>
      </c>
      <c r="J3248" t="s">
        <v>107</v>
      </c>
      <c r="K3248" t="s">
        <v>108</v>
      </c>
      <c r="L3248" t="s">
        <v>109</v>
      </c>
      <c r="M3248" t="s">
        <v>110</v>
      </c>
      <c r="N3248" t="s">
        <v>7533</v>
      </c>
      <c r="O3248" t="s">
        <v>4810</v>
      </c>
      <c r="P3248">
        <v>8178</v>
      </c>
      <c r="Q3248">
        <v>96</v>
      </c>
      <c r="R3248">
        <v>0</v>
      </c>
      <c r="S3248">
        <v>160</v>
      </c>
      <c r="T3248">
        <v>0</v>
      </c>
      <c r="U3248">
        <v>636</v>
      </c>
      <c r="V3248">
        <v>636</v>
      </c>
      <c r="W3248">
        <v>160</v>
      </c>
      <c r="X3248">
        <v>600</v>
      </c>
      <c r="Y3248">
        <v>0</v>
      </c>
      <c r="Z3248">
        <v>600</v>
      </c>
      <c r="AD3248" s="1">
        <v>41706.333333333336</v>
      </c>
      <c r="AE3248" s="1">
        <v>41728.708333333336</v>
      </c>
      <c r="AG3248" s="1">
        <v>41692.333333333336</v>
      </c>
      <c r="AH3248" s="1">
        <v>41714.708333333336</v>
      </c>
      <c r="AI3248" s="1">
        <v>41692.333333333336</v>
      </c>
      <c r="AJ3248" s="1">
        <v>41714.708333333336</v>
      </c>
      <c r="AK3248" s="1">
        <v>41692.333333333336</v>
      </c>
      <c r="AL3248" s="1">
        <v>41714.708333333336</v>
      </c>
      <c r="AM3248" s="1">
        <v>41706.333333333336</v>
      </c>
      <c r="AN3248" s="1">
        <v>41728.708333333336</v>
      </c>
      <c r="AP3248" t="s">
        <v>113</v>
      </c>
      <c r="AU3248" t="s">
        <v>7534</v>
      </c>
      <c r="AY3248" t="s">
        <v>106</v>
      </c>
      <c r="AZ3248">
        <v>0</v>
      </c>
      <c r="BA3248">
        <v>0</v>
      </c>
      <c r="BD3248" s="3">
        <v>41321.661805555559</v>
      </c>
      <c r="BE3248" s="3">
        <v>41321.690972222219</v>
      </c>
      <c r="BF3248" t="s">
        <v>115</v>
      </c>
      <c r="BG3248" t="s">
        <v>115</v>
      </c>
      <c r="BH3248">
        <v>8149</v>
      </c>
      <c r="BM3248">
        <v>43550</v>
      </c>
      <c r="BR3248" t="s">
        <v>116</v>
      </c>
      <c r="BS3248" t="s">
        <v>117</v>
      </c>
      <c r="BU3248">
        <v>1</v>
      </c>
      <c r="BV3248" t="s">
        <v>118</v>
      </c>
      <c r="BX3248" t="s">
        <v>119</v>
      </c>
      <c r="BY3248" t="s">
        <v>119</v>
      </c>
      <c r="BZ3248" t="s">
        <v>119</v>
      </c>
      <c r="CA3248">
        <v>1</v>
      </c>
      <c r="CC3248" t="s">
        <v>120</v>
      </c>
      <c r="CH3248">
        <v>540</v>
      </c>
      <c r="CI3248">
        <v>42910</v>
      </c>
      <c r="CJ3248" t="s">
        <v>106</v>
      </c>
      <c r="CK3248" t="s">
        <v>106</v>
      </c>
      <c r="CL3248">
        <v>55</v>
      </c>
      <c r="CM3248" t="s">
        <v>4802</v>
      </c>
      <c r="CO3248">
        <v>124925</v>
      </c>
      <c r="CQ3248">
        <v>0</v>
      </c>
      <c r="CR3248">
        <v>0</v>
      </c>
      <c r="CS3248">
        <v>0</v>
      </c>
      <c r="CY3248" t="s">
        <v>123</v>
      </c>
      <c r="CZ3248" t="s">
        <v>124</v>
      </c>
      <c r="DD3248" t="str" cm="1">
        <f t="array" ref="DD3248">TEXT(_xlfn.SEQUENCE(1, DATEDIF(AG3248, AH3248, "m") + 1, AG3248, 30), "YYYY-APMM")</f>
        <v>2014-AP02</v>
      </c>
      <c r="DN3248">
        <f t="shared" si="100"/>
        <v>636</v>
      </c>
      <c r="DO3248" t="str">
        <f t="shared" si="101"/>
        <v>LABOR- SUBCONTRACTOR</v>
      </c>
    </row>
    <row r="3249" spans="1:119" x14ac:dyDescent="0.35">
      <c r="A3249" t="s">
        <v>105</v>
      </c>
      <c r="B3249">
        <v>502534</v>
      </c>
      <c r="C3249">
        <v>6359</v>
      </c>
      <c r="D3249">
        <v>124932</v>
      </c>
      <c r="E3249">
        <v>13662</v>
      </c>
      <c r="F3249">
        <v>0</v>
      </c>
      <c r="G3249" t="s">
        <v>106</v>
      </c>
      <c r="H3249" t="s">
        <v>106</v>
      </c>
      <c r="I3249" t="s">
        <v>106</v>
      </c>
      <c r="J3249" t="s">
        <v>107</v>
      </c>
      <c r="K3249" t="s">
        <v>108</v>
      </c>
      <c r="L3249" t="s">
        <v>109</v>
      </c>
      <c r="M3249" t="s">
        <v>110</v>
      </c>
      <c r="N3249" t="s">
        <v>7535</v>
      </c>
      <c r="O3249" t="s">
        <v>4813</v>
      </c>
      <c r="P3249">
        <v>8178</v>
      </c>
      <c r="Q3249">
        <v>176</v>
      </c>
      <c r="R3249">
        <v>0</v>
      </c>
      <c r="S3249">
        <v>40</v>
      </c>
      <c r="T3249">
        <v>0</v>
      </c>
      <c r="U3249">
        <v>186</v>
      </c>
      <c r="V3249">
        <v>186</v>
      </c>
      <c r="W3249">
        <v>40</v>
      </c>
      <c r="X3249">
        <v>150</v>
      </c>
      <c r="Y3249">
        <v>0</v>
      </c>
      <c r="Z3249">
        <v>150</v>
      </c>
      <c r="AD3249" s="1">
        <v>41741.333333333336</v>
      </c>
      <c r="AE3249" s="1">
        <v>41745.708333333336</v>
      </c>
      <c r="AG3249" s="1">
        <v>41715.333333333336</v>
      </c>
      <c r="AH3249" s="1">
        <v>41720.708333333336</v>
      </c>
      <c r="AI3249" s="1">
        <v>41715.333333333336</v>
      </c>
      <c r="AJ3249" s="1">
        <v>41720.708333333336</v>
      </c>
      <c r="AK3249" s="1">
        <v>41715.333333333336</v>
      </c>
      <c r="AL3249" s="1">
        <v>41720.708333333336</v>
      </c>
      <c r="AM3249" s="1">
        <v>41741.333333333336</v>
      </c>
      <c r="AN3249" s="1">
        <v>41745.708333333336</v>
      </c>
      <c r="AP3249" t="s">
        <v>113</v>
      </c>
      <c r="AU3249" t="s">
        <v>7536</v>
      </c>
      <c r="AY3249" t="s">
        <v>106</v>
      </c>
      <c r="AZ3249">
        <v>0</v>
      </c>
      <c r="BA3249">
        <v>0</v>
      </c>
      <c r="BD3249" s="3">
        <v>41321.661805555559</v>
      </c>
      <c r="BE3249" s="3">
        <v>41321.690972222219</v>
      </c>
      <c r="BF3249" t="s">
        <v>115</v>
      </c>
      <c r="BG3249" t="s">
        <v>115</v>
      </c>
      <c r="BH3249">
        <v>8149</v>
      </c>
      <c r="BM3249">
        <v>43550</v>
      </c>
      <c r="BR3249" t="s">
        <v>116</v>
      </c>
      <c r="BS3249" t="s">
        <v>117</v>
      </c>
      <c r="BU3249">
        <v>1</v>
      </c>
      <c r="BV3249" t="s">
        <v>118</v>
      </c>
      <c r="BX3249" t="s">
        <v>119</v>
      </c>
      <c r="BY3249" t="s">
        <v>119</v>
      </c>
      <c r="BZ3249" t="s">
        <v>119</v>
      </c>
      <c r="CA3249">
        <v>1</v>
      </c>
      <c r="CC3249" t="s">
        <v>120</v>
      </c>
      <c r="CH3249">
        <v>540</v>
      </c>
      <c r="CI3249">
        <v>42910</v>
      </c>
      <c r="CJ3249" t="s">
        <v>106</v>
      </c>
      <c r="CK3249" t="s">
        <v>106</v>
      </c>
      <c r="CL3249">
        <v>55</v>
      </c>
      <c r="CM3249" t="s">
        <v>4802</v>
      </c>
      <c r="CO3249">
        <v>124925</v>
      </c>
      <c r="CQ3249">
        <v>0</v>
      </c>
      <c r="CR3249">
        <v>0</v>
      </c>
      <c r="CS3249">
        <v>0</v>
      </c>
      <c r="CY3249" t="s">
        <v>123</v>
      </c>
      <c r="CZ3249" t="s">
        <v>124</v>
      </c>
      <c r="DD3249" t="str" cm="1">
        <f t="array" ref="DD3249">TEXT(_xlfn.SEQUENCE(1, DATEDIF(AG3249, AH3249, "m") + 1, AG3249, 30), "YYYY-APMM")</f>
        <v>2014-AP03</v>
      </c>
      <c r="DN3249">
        <f t="shared" si="100"/>
        <v>186</v>
      </c>
      <c r="DO3249" t="str">
        <f t="shared" si="101"/>
        <v>LABOR- SUBCONTRACTOR</v>
      </c>
    </row>
    <row r="3250" spans="1:119" x14ac:dyDescent="0.35">
      <c r="A3250" t="s">
        <v>105</v>
      </c>
      <c r="B3250">
        <v>502535</v>
      </c>
      <c r="C3250">
        <v>6359</v>
      </c>
      <c r="D3250">
        <v>124932</v>
      </c>
      <c r="E3250">
        <v>13662</v>
      </c>
      <c r="F3250">
        <v>0</v>
      </c>
      <c r="G3250" t="s">
        <v>106</v>
      </c>
      <c r="H3250" t="s">
        <v>106</v>
      </c>
      <c r="I3250" t="s">
        <v>106</v>
      </c>
      <c r="J3250" t="s">
        <v>107</v>
      </c>
      <c r="K3250" t="s">
        <v>108</v>
      </c>
      <c r="L3250" t="s">
        <v>109</v>
      </c>
      <c r="M3250" t="s">
        <v>110</v>
      </c>
      <c r="N3250" t="s">
        <v>7537</v>
      </c>
      <c r="O3250" t="s">
        <v>4816</v>
      </c>
      <c r="P3250">
        <v>8178</v>
      </c>
      <c r="Q3250">
        <v>296</v>
      </c>
      <c r="R3250">
        <v>0</v>
      </c>
      <c r="S3250">
        <v>40</v>
      </c>
      <c r="T3250">
        <v>0</v>
      </c>
      <c r="U3250">
        <v>186</v>
      </c>
      <c r="V3250">
        <v>186</v>
      </c>
      <c r="W3250">
        <v>40</v>
      </c>
      <c r="X3250">
        <v>150</v>
      </c>
      <c r="Y3250">
        <v>0</v>
      </c>
      <c r="Z3250">
        <v>150</v>
      </c>
      <c r="AD3250" s="1">
        <v>41764.333333333336</v>
      </c>
      <c r="AE3250" s="1">
        <v>41769.708333333336</v>
      </c>
      <c r="AG3250" s="1">
        <v>41721.333333333336</v>
      </c>
      <c r="AH3250" s="1">
        <v>41725.708333333336</v>
      </c>
      <c r="AI3250" s="1">
        <v>41721.333333333336</v>
      </c>
      <c r="AJ3250" s="1">
        <v>41725.708333333336</v>
      </c>
      <c r="AK3250" s="1">
        <v>41721.333333333336</v>
      </c>
      <c r="AL3250" s="1">
        <v>41725.708333333336</v>
      </c>
      <c r="AM3250" s="1">
        <v>41764.333333333336</v>
      </c>
      <c r="AN3250" s="1">
        <v>41769.708333333336</v>
      </c>
      <c r="AP3250" t="s">
        <v>113</v>
      </c>
      <c r="AU3250" t="s">
        <v>7538</v>
      </c>
      <c r="AY3250" t="s">
        <v>106</v>
      </c>
      <c r="AZ3250">
        <v>0</v>
      </c>
      <c r="BA3250">
        <v>0</v>
      </c>
      <c r="BD3250" s="3">
        <v>41321.661805555559</v>
      </c>
      <c r="BE3250" s="3">
        <v>41321.690972222219</v>
      </c>
      <c r="BF3250" t="s">
        <v>115</v>
      </c>
      <c r="BG3250" t="s">
        <v>115</v>
      </c>
      <c r="BH3250">
        <v>8149</v>
      </c>
      <c r="BM3250">
        <v>43550</v>
      </c>
      <c r="BR3250" t="s">
        <v>116</v>
      </c>
      <c r="BS3250" t="s">
        <v>117</v>
      </c>
      <c r="BU3250">
        <v>1</v>
      </c>
      <c r="BV3250" t="s">
        <v>118</v>
      </c>
      <c r="BX3250" t="s">
        <v>119</v>
      </c>
      <c r="BY3250" t="s">
        <v>119</v>
      </c>
      <c r="BZ3250" t="s">
        <v>119</v>
      </c>
      <c r="CA3250">
        <v>1</v>
      </c>
      <c r="CC3250" t="s">
        <v>120</v>
      </c>
      <c r="CH3250">
        <v>540</v>
      </c>
      <c r="CI3250">
        <v>42910</v>
      </c>
      <c r="CJ3250" t="s">
        <v>106</v>
      </c>
      <c r="CK3250" t="s">
        <v>106</v>
      </c>
      <c r="CL3250">
        <v>55</v>
      </c>
      <c r="CM3250" t="s">
        <v>4802</v>
      </c>
      <c r="CO3250">
        <v>124925</v>
      </c>
      <c r="CQ3250">
        <v>0</v>
      </c>
      <c r="CR3250">
        <v>0</v>
      </c>
      <c r="CS3250">
        <v>0</v>
      </c>
      <c r="CY3250" t="s">
        <v>123</v>
      </c>
      <c r="CZ3250" t="s">
        <v>124</v>
      </c>
      <c r="DD3250" t="str" cm="1">
        <f t="array" ref="DD3250">TEXT(_xlfn.SEQUENCE(1, DATEDIF(AG3250, AH3250, "m") + 1, AG3250, 30), "YYYY-APMM")</f>
        <v>2014-AP03</v>
      </c>
      <c r="DN3250">
        <f t="shared" si="100"/>
        <v>186</v>
      </c>
      <c r="DO3250" t="str">
        <f t="shared" si="101"/>
        <v>LABOR- SUBCONTRACTOR</v>
      </c>
    </row>
    <row r="3251" spans="1:119" x14ac:dyDescent="0.35">
      <c r="A3251" t="s">
        <v>105</v>
      </c>
      <c r="B3251">
        <v>502536</v>
      </c>
      <c r="C3251">
        <v>6359</v>
      </c>
      <c r="D3251">
        <v>124932</v>
      </c>
      <c r="E3251">
        <v>13662</v>
      </c>
      <c r="F3251">
        <v>0</v>
      </c>
      <c r="G3251" t="s">
        <v>106</v>
      </c>
      <c r="H3251" t="s">
        <v>106</v>
      </c>
      <c r="I3251" t="s">
        <v>106</v>
      </c>
      <c r="J3251" t="s">
        <v>107</v>
      </c>
      <c r="K3251" t="s">
        <v>108</v>
      </c>
      <c r="L3251" t="s">
        <v>109</v>
      </c>
      <c r="M3251" t="s">
        <v>110</v>
      </c>
      <c r="N3251" t="s">
        <v>7539</v>
      </c>
      <c r="O3251" t="s">
        <v>4819</v>
      </c>
      <c r="P3251">
        <v>8178</v>
      </c>
      <c r="Q3251">
        <v>296</v>
      </c>
      <c r="R3251">
        <v>120</v>
      </c>
      <c r="S3251">
        <v>40</v>
      </c>
      <c r="T3251">
        <v>0</v>
      </c>
      <c r="U3251">
        <v>424</v>
      </c>
      <c r="V3251">
        <v>424</v>
      </c>
      <c r="W3251">
        <v>40</v>
      </c>
      <c r="X3251">
        <v>0</v>
      </c>
      <c r="Y3251">
        <v>0</v>
      </c>
      <c r="Z3251">
        <v>0</v>
      </c>
      <c r="AD3251" s="1">
        <v>41770.333333333336</v>
      </c>
      <c r="AE3251" s="1">
        <v>41774.708333333336</v>
      </c>
      <c r="AG3251" s="1">
        <v>41727.333333333336</v>
      </c>
      <c r="AH3251" s="1">
        <v>41731.708333333336</v>
      </c>
      <c r="AI3251" s="1">
        <v>41727.333333333336</v>
      </c>
      <c r="AJ3251" s="1">
        <v>41731.708333333336</v>
      </c>
      <c r="AK3251" s="1">
        <v>41727.333333333336</v>
      </c>
      <c r="AL3251" s="1">
        <v>41731.708333333336</v>
      </c>
      <c r="AM3251" s="1">
        <v>41770.333333333336</v>
      </c>
      <c r="AN3251" s="1">
        <v>41774.708333333336</v>
      </c>
      <c r="AP3251" t="s">
        <v>113</v>
      </c>
      <c r="AU3251" t="s">
        <v>7540</v>
      </c>
      <c r="AY3251" t="s">
        <v>106</v>
      </c>
      <c r="AZ3251">
        <v>0</v>
      </c>
      <c r="BA3251">
        <v>0</v>
      </c>
      <c r="BD3251" s="3">
        <v>41321.661805555559</v>
      </c>
      <c r="BE3251" s="3">
        <v>41321.690972222219</v>
      </c>
      <c r="BF3251" t="s">
        <v>115</v>
      </c>
      <c r="BG3251" t="s">
        <v>115</v>
      </c>
      <c r="BH3251">
        <v>8149</v>
      </c>
      <c r="BM3251">
        <v>43550</v>
      </c>
      <c r="BR3251" t="s">
        <v>116</v>
      </c>
      <c r="BS3251" t="s">
        <v>117</v>
      </c>
      <c r="BU3251">
        <v>1</v>
      </c>
      <c r="BV3251" t="s">
        <v>118</v>
      </c>
      <c r="BX3251" t="s">
        <v>119</v>
      </c>
      <c r="BY3251" t="s">
        <v>119</v>
      </c>
      <c r="BZ3251" t="s">
        <v>119</v>
      </c>
      <c r="CA3251">
        <v>1</v>
      </c>
      <c r="CC3251" t="s">
        <v>120</v>
      </c>
      <c r="CH3251">
        <v>540</v>
      </c>
      <c r="CI3251">
        <v>42910</v>
      </c>
      <c r="CJ3251" t="s">
        <v>106</v>
      </c>
      <c r="CK3251" t="s">
        <v>106</v>
      </c>
      <c r="CL3251">
        <v>55</v>
      </c>
      <c r="CM3251" t="s">
        <v>4802</v>
      </c>
      <c r="CO3251">
        <v>124925</v>
      </c>
      <c r="CQ3251">
        <v>0</v>
      </c>
      <c r="CR3251">
        <v>0</v>
      </c>
      <c r="CS3251">
        <v>0</v>
      </c>
      <c r="CY3251" t="s">
        <v>123</v>
      </c>
      <c r="CZ3251" t="s">
        <v>124</v>
      </c>
      <c r="DD3251" t="str" cm="1">
        <f t="array" ref="DD3251">TEXT(_xlfn.SEQUENCE(1, DATEDIF(AG3251, AH3251, "m") + 1, AG3251, 30), "YYYY-APMM")</f>
        <v>2014-AP03</v>
      </c>
      <c r="DN3251">
        <f t="shared" si="100"/>
        <v>424</v>
      </c>
      <c r="DO3251" t="str">
        <f t="shared" si="101"/>
        <v>LABOR- SUBCONTRACTOR</v>
      </c>
    </row>
    <row r="3252" spans="1:119" x14ac:dyDescent="0.35">
      <c r="A3252" t="s">
        <v>105</v>
      </c>
      <c r="B3252">
        <v>502537</v>
      </c>
      <c r="C3252">
        <v>6359</v>
      </c>
      <c r="D3252">
        <v>124933</v>
      </c>
      <c r="E3252">
        <v>13662</v>
      </c>
      <c r="F3252">
        <v>0</v>
      </c>
      <c r="G3252" t="s">
        <v>106</v>
      </c>
      <c r="H3252" t="s">
        <v>106</v>
      </c>
      <c r="I3252" t="s">
        <v>106</v>
      </c>
      <c r="J3252" t="s">
        <v>107</v>
      </c>
      <c r="K3252" t="s">
        <v>108</v>
      </c>
      <c r="L3252" t="s">
        <v>109</v>
      </c>
      <c r="M3252" t="s">
        <v>110</v>
      </c>
      <c r="N3252" t="s">
        <v>7541</v>
      </c>
      <c r="O3252" t="s">
        <v>4676</v>
      </c>
      <c r="P3252">
        <v>8177</v>
      </c>
      <c r="Q3252">
        <v>112</v>
      </c>
      <c r="R3252">
        <v>0</v>
      </c>
      <c r="S3252">
        <v>200</v>
      </c>
      <c r="T3252">
        <v>0</v>
      </c>
      <c r="U3252">
        <v>974</v>
      </c>
      <c r="V3252">
        <v>974</v>
      </c>
      <c r="W3252">
        <v>200</v>
      </c>
      <c r="X3252">
        <v>500</v>
      </c>
      <c r="Y3252">
        <v>0</v>
      </c>
      <c r="Z3252">
        <v>500</v>
      </c>
      <c r="AD3252" s="1">
        <v>41563.333333333336</v>
      </c>
      <c r="AE3252" s="1">
        <v>41594.708333333336</v>
      </c>
      <c r="AG3252" s="1">
        <v>41547.333333333336</v>
      </c>
      <c r="AH3252" s="1">
        <v>41577.708333333336</v>
      </c>
      <c r="AI3252" s="1">
        <v>41547.333333333336</v>
      </c>
      <c r="AJ3252" s="1">
        <v>41577.708333333336</v>
      </c>
      <c r="AK3252" s="1">
        <v>41547.333333333336</v>
      </c>
      <c r="AL3252" s="1">
        <v>41577.708333333336</v>
      </c>
      <c r="AM3252" s="1">
        <v>41563.333333333336</v>
      </c>
      <c r="AN3252" s="1">
        <v>41594.708333333336</v>
      </c>
      <c r="AP3252" t="s">
        <v>113</v>
      </c>
      <c r="AU3252" t="s">
        <v>7542</v>
      </c>
      <c r="AY3252" t="s">
        <v>106</v>
      </c>
      <c r="AZ3252">
        <v>0</v>
      </c>
      <c r="BA3252">
        <v>0</v>
      </c>
      <c r="BD3252" s="3">
        <v>41321.661805555559</v>
      </c>
      <c r="BE3252" s="3">
        <v>41321.663888888892</v>
      </c>
      <c r="BF3252" t="s">
        <v>115</v>
      </c>
      <c r="BG3252" t="s">
        <v>115</v>
      </c>
      <c r="BH3252">
        <v>8149</v>
      </c>
      <c r="BM3252">
        <v>43540</v>
      </c>
      <c r="BR3252" t="s">
        <v>1299</v>
      </c>
      <c r="BS3252" t="s">
        <v>1300</v>
      </c>
      <c r="BU3252">
        <v>1</v>
      </c>
      <c r="BV3252" t="s">
        <v>118</v>
      </c>
      <c r="BX3252" t="s">
        <v>119</v>
      </c>
      <c r="BY3252" t="s">
        <v>119</v>
      </c>
      <c r="BZ3252" t="s">
        <v>119</v>
      </c>
      <c r="CA3252">
        <v>1</v>
      </c>
      <c r="CC3252" t="s">
        <v>120</v>
      </c>
      <c r="CH3252">
        <v>540</v>
      </c>
      <c r="CI3252">
        <v>42840</v>
      </c>
      <c r="CJ3252" t="s">
        <v>106</v>
      </c>
      <c r="CK3252" t="s">
        <v>106</v>
      </c>
      <c r="CL3252">
        <v>20</v>
      </c>
      <c r="CM3252" t="s">
        <v>4678</v>
      </c>
      <c r="CO3252">
        <v>124925</v>
      </c>
      <c r="CQ3252">
        <v>0</v>
      </c>
      <c r="CR3252">
        <v>0</v>
      </c>
      <c r="CS3252">
        <v>0</v>
      </c>
      <c r="CY3252" t="s">
        <v>123</v>
      </c>
      <c r="CZ3252" t="s">
        <v>124</v>
      </c>
      <c r="DD3252" t="str" cm="1">
        <f t="array" ref="DD3252:DE3252">TEXT(_xlfn.SEQUENCE(1, DATEDIF(AG3252, AH3252, "m") + 1, AG3252, 30), "YYYY-APMM")</f>
        <v>2013-AP09</v>
      </c>
      <c r="DE3252" t="str">
        <v>2013-AP10</v>
      </c>
      <c r="DN3252">
        <f t="shared" si="100"/>
        <v>487</v>
      </c>
      <c r="DO3252" t="str">
        <f t="shared" si="101"/>
        <v>LABOR - CIVIL</v>
      </c>
    </row>
    <row r="3253" spans="1:119" x14ac:dyDescent="0.35">
      <c r="A3253" t="s">
        <v>105</v>
      </c>
      <c r="B3253">
        <v>502538</v>
      </c>
      <c r="C3253">
        <v>6359</v>
      </c>
      <c r="D3253">
        <v>124933</v>
      </c>
      <c r="E3253">
        <v>13662</v>
      </c>
      <c r="F3253">
        <v>0</v>
      </c>
      <c r="G3253" t="s">
        <v>106</v>
      </c>
      <c r="H3253" t="s">
        <v>106</v>
      </c>
      <c r="I3253" t="s">
        <v>106</v>
      </c>
      <c r="J3253" t="s">
        <v>107</v>
      </c>
      <c r="K3253" t="s">
        <v>108</v>
      </c>
      <c r="L3253" t="s">
        <v>109</v>
      </c>
      <c r="M3253" t="s">
        <v>110</v>
      </c>
      <c r="N3253" t="s">
        <v>7543</v>
      </c>
      <c r="O3253" t="s">
        <v>4680</v>
      </c>
      <c r="P3253">
        <v>8178</v>
      </c>
      <c r="Q3253">
        <v>112</v>
      </c>
      <c r="R3253">
        <v>0</v>
      </c>
      <c r="S3253">
        <v>200</v>
      </c>
      <c r="T3253">
        <v>0</v>
      </c>
      <c r="U3253">
        <v>1093.2</v>
      </c>
      <c r="V3253">
        <v>1093.2</v>
      </c>
      <c r="W3253">
        <v>200</v>
      </c>
      <c r="X3253">
        <v>0</v>
      </c>
      <c r="Y3253">
        <v>0</v>
      </c>
      <c r="Z3253">
        <v>0</v>
      </c>
      <c r="AD3253" s="1">
        <v>41571.333333333336</v>
      </c>
      <c r="AE3253" s="1">
        <v>41599.708333333336</v>
      </c>
      <c r="AG3253" s="1">
        <v>41553.333333333336</v>
      </c>
      <c r="AH3253" s="1">
        <v>41583.708333333336</v>
      </c>
      <c r="AI3253" s="1">
        <v>41553.333333333336</v>
      </c>
      <c r="AJ3253" s="1">
        <v>41583.708333333336</v>
      </c>
      <c r="AK3253" s="1">
        <v>41553.333333333336</v>
      </c>
      <c r="AL3253" s="1">
        <v>41583.708333333336</v>
      </c>
      <c r="AM3253" s="1">
        <v>41571.333333333336</v>
      </c>
      <c r="AN3253" s="1">
        <v>41599.708333333336</v>
      </c>
      <c r="AP3253" t="s">
        <v>113</v>
      </c>
      <c r="AU3253" t="s">
        <v>7544</v>
      </c>
      <c r="AY3253" t="s">
        <v>106</v>
      </c>
      <c r="AZ3253">
        <v>0</v>
      </c>
      <c r="BA3253">
        <v>0</v>
      </c>
      <c r="BD3253" s="3">
        <v>41321.661805555559</v>
      </c>
      <c r="BE3253" s="3">
        <v>41321.663888888892</v>
      </c>
      <c r="BF3253" t="s">
        <v>115</v>
      </c>
      <c r="BG3253" t="s">
        <v>115</v>
      </c>
      <c r="BH3253">
        <v>8149</v>
      </c>
      <c r="BM3253">
        <v>43550</v>
      </c>
      <c r="BR3253" t="s">
        <v>116</v>
      </c>
      <c r="BS3253" t="s">
        <v>117</v>
      </c>
      <c r="BU3253">
        <v>1</v>
      </c>
      <c r="BV3253" t="s">
        <v>118</v>
      </c>
      <c r="BX3253" t="s">
        <v>119</v>
      </c>
      <c r="BY3253" t="s">
        <v>119</v>
      </c>
      <c r="BZ3253" t="s">
        <v>119</v>
      </c>
      <c r="CA3253">
        <v>1</v>
      </c>
      <c r="CC3253" t="s">
        <v>120</v>
      </c>
      <c r="CH3253">
        <v>540</v>
      </c>
      <c r="CI3253">
        <v>42840</v>
      </c>
      <c r="CJ3253" t="s">
        <v>106</v>
      </c>
      <c r="CK3253" t="s">
        <v>106</v>
      </c>
      <c r="CL3253">
        <v>20</v>
      </c>
      <c r="CM3253" t="s">
        <v>4678</v>
      </c>
      <c r="CO3253">
        <v>124925</v>
      </c>
      <c r="CQ3253">
        <v>0</v>
      </c>
      <c r="CR3253">
        <v>0</v>
      </c>
      <c r="CS3253">
        <v>0</v>
      </c>
      <c r="CY3253" t="s">
        <v>123</v>
      </c>
      <c r="CZ3253" t="s">
        <v>124</v>
      </c>
      <c r="DD3253" t="str" cm="1">
        <f t="array" ref="DD3253">TEXT(_xlfn.SEQUENCE(1, DATEDIF(AG3253, AH3253, "m") + 1, AG3253, 30), "YYYY-APMM")</f>
        <v>2013-AP10</v>
      </c>
      <c r="DN3253">
        <f t="shared" si="100"/>
        <v>1093.2</v>
      </c>
      <c r="DO3253" t="str">
        <f t="shared" si="101"/>
        <v>LABOR- SUBCONTRACTOR</v>
      </c>
    </row>
    <row r="3254" spans="1:119" x14ac:dyDescent="0.35">
      <c r="A3254" t="s">
        <v>105</v>
      </c>
      <c r="B3254">
        <v>502539</v>
      </c>
      <c r="C3254">
        <v>6359</v>
      </c>
      <c r="D3254">
        <v>124933</v>
      </c>
      <c r="E3254">
        <v>13662</v>
      </c>
      <c r="F3254">
        <v>0</v>
      </c>
      <c r="G3254" t="s">
        <v>106</v>
      </c>
      <c r="H3254" t="s">
        <v>106</v>
      </c>
      <c r="I3254" t="s">
        <v>106</v>
      </c>
      <c r="J3254" t="s">
        <v>107</v>
      </c>
      <c r="K3254" t="s">
        <v>108</v>
      </c>
      <c r="L3254" t="s">
        <v>109</v>
      </c>
      <c r="M3254" t="s">
        <v>110</v>
      </c>
      <c r="N3254" t="s">
        <v>7545</v>
      </c>
      <c r="O3254" t="s">
        <v>4683</v>
      </c>
      <c r="P3254">
        <v>8178</v>
      </c>
      <c r="Q3254">
        <v>112</v>
      </c>
      <c r="R3254">
        <v>0</v>
      </c>
      <c r="S3254">
        <v>200</v>
      </c>
      <c r="T3254">
        <v>0</v>
      </c>
      <c r="U3254">
        <v>552</v>
      </c>
      <c r="V3254">
        <v>552</v>
      </c>
      <c r="W3254">
        <v>200</v>
      </c>
      <c r="X3254">
        <v>0</v>
      </c>
      <c r="Y3254">
        <v>0</v>
      </c>
      <c r="Z3254">
        <v>0</v>
      </c>
      <c r="AD3254" s="1">
        <v>41577.333333333336</v>
      </c>
      <c r="AE3254" s="1">
        <v>41605.708333333336</v>
      </c>
      <c r="AG3254" s="1">
        <v>41559.333333333336</v>
      </c>
      <c r="AH3254" s="1">
        <v>41589.708333333336</v>
      </c>
      <c r="AI3254" s="1">
        <v>41559.333333333336</v>
      </c>
      <c r="AJ3254" s="1">
        <v>41589.708333333336</v>
      </c>
      <c r="AK3254" s="1">
        <v>41559.333333333336</v>
      </c>
      <c r="AL3254" s="1">
        <v>41589.708333333336</v>
      </c>
      <c r="AM3254" s="1">
        <v>41577.333333333336</v>
      </c>
      <c r="AN3254" s="1">
        <v>41605.708333333336</v>
      </c>
      <c r="AP3254" t="s">
        <v>113</v>
      </c>
      <c r="AU3254" t="s">
        <v>7546</v>
      </c>
      <c r="AY3254" t="s">
        <v>106</v>
      </c>
      <c r="AZ3254">
        <v>0</v>
      </c>
      <c r="BA3254">
        <v>0</v>
      </c>
      <c r="BD3254" s="3">
        <v>41321.661805555559</v>
      </c>
      <c r="BE3254" s="3">
        <v>41321.663888888892</v>
      </c>
      <c r="BF3254" t="s">
        <v>115</v>
      </c>
      <c r="BG3254" t="s">
        <v>115</v>
      </c>
      <c r="BH3254">
        <v>8149</v>
      </c>
      <c r="BM3254">
        <v>43550</v>
      </c>
      <c r="BR3254" t="s">
        <v>116</v>
      </c>
      <c r="BS3254" t="s">
        <v>117</v>
      </c>
      <c r="BU3254">
        <v>1</v>
      </c>
      <c r="BV3254" t="s">
        <v>118</v>
      </c>
      <c r="BX3254" t="s">
        <v>119</v>
      </c>
      <c r="BY3254" t="s">
        <v>119</v>
      </c>
      <c r="BZ3254" t="s">
        <v>119</v>
      </c>
      <c r="CA3254">
        <v>1</v>
      </c>
      <c r="CC3254" t="s">
        <v>120</v>
      </c>
      <c r="CH3254">
        <v>540</v>
      </c>
      <c r="CI3254">
        <v>42840</v>
      </c>
      <c r="CJ3254" t="s">
        <v>106</v>
      </c>
      <c r="CK3254" t="s">
        <v>106</v>
      </c>
      <c r="CL3254">
        <v>20</v>
      </c>
      <c r="CM3254" t="s">
        <v>4678</v>
      </c>
      <c r="CO3254">
        <v>124925</v>
      </c>
      <c r="CQ3254">
        <v>0</v>
      </c>
      <c r="CR3254">
        <v>0</v>
      </c>
      <c r="CS3254">
        <v>0</v>
      </c>
      <c r="CY3254" t="s">
        <v>123</v>
      </c>
      <c r="CZ3254" t="s">
        <v>124</v>
      </c>
      <c r="DD3254" t="str" cm="1">
        <f t="array" ref="DD3254">TEXT(_xlfn.SEQUENCE(1, DATEDIF(AG3254, AH3254, "m") + 1, AG3254, 30), "YYYY-APMM")</f>
        <v>2013-AP10</v>
      </c>
      <c r="DN3254">
        <f t="shared" si="100"/>
        <v>552</v>
      </c>
      <c r="DO3254" t="str">
        <f t="shared" si="101"/>
        <v>LABOR- SUBCONTRACTOR</v>
      </c>
    </row>
    <row r="3255" spans="1:119" x14ac:dyDescent="0.35">
      <c r="A3255" t="s">
        <v>105</v>
      </c>
      <c r="B3255">
        <v>502540</v>
      </c>
      <c r="C3255">
        <v>6359</v>
      </c>
      <c r="D3255">
        <v>124933</v>
      </c>
      <c r="E3255">
        <v>13662</v>
      </c>
      <c r="F3255">
        <v>0</v>
      </c>
      <c r="G3255" t="s">
        <v>106</v>
      </c>
      <c r="H3255" t="s">
        <v>106</v>
      </c>
      <c r="I3255" t="s">
        <v>106</v>
      </c>
      <c r="J3255" t="s">
        <v>107</v>
      </c>
      <c r="K3255" t="s">
        <v>108</v>
      </c>
      <c r="L3255" t="s">
        <v>109</v>
      </c>
      <c r="M3255" t="s">
        <v>110</v>
      </c>
      <c r="N3255" t="s">
        <v>7547</v>
      </c>
      <c r="O3255" t="s">
        <v>4686</v>
      </c>
      <c r="P3255">
        <v>8177</v>
      </c>
      <c r="Q3255">
        <v>112</v>
      </c>
      <c r="R3255">
        <v>0</v>
      </c>
      <c r="S3255">
        <v>200</v>
      </c>
      <c r="T3255">
        <v>0</v>
      </c>
      <c r="U3255">
        <v>742</v>
      </c>
      <c r="V3255">
        <v>742</v>
      </c>
      <c r="W3255">
        <v>200</v>
      </c>
      <c r="X3255">
        <v>550</v>
      </c>
      <c r="Y3255">
        <v>0</v>
      </c>
      <c r="Z3255">
        <v>550</v>
      </c>
      <c r="AD3255" s="1">
        <v>41583.333333333336</v>
      </c>
      <c r="AE3255" s="1">
        <v>41611.708333333336</v>
      </c>
      <c r="AG3255" s="1">
        <v>41567.333333333336</v>
      </c>
      <c r="AH3255" s="1">
        <v>41595.708333333336</v>
      </c>
      <c r="AI3255" s="1">
        <v>41567.333333333336</v>
      </c>
      <c r="AJ3255" s="1">
        <v>41595.708333333336</v>
      </c>
      <c r="AK3255" s="1">
        <v>41567.333333333336</v>
      </c>
      <c r="AL3255" s="1">
        <v>41595.708333333336</v>
      </c>
      <c r="AM3255" s="1">
        <v>41583.333333333336</v>
      </c>
      <c r="AN3255" s="1">
        <v>41611.708333333336</v>
      </c>
      <c r="AP3255" t="s">
        <v>113</v>
      </c>
      <c r="AU3255" t="s">
        <v>7548</v>
      </c>
      <c r="AY3255" t="s">
        <v>106</v>
      </c>
      <c r="AZ3255">
        <v>0</v>
      </c>
      <c r="BA3255">
        <v>0</v>
      </c>
      <c r="BD3255" s="3">
        <v>41321.661805555559</v>
      </c>
      <c r="BE3255" s="3">
        <v>41321.663888888892</v>
      </c>
      <c r="BF3255" t="s">
        <v>115</v>
      </c>
      <c r="BG3255" t="s">
        <v>115</v>
      </c>
      <c r="BH3255">
        <v>8149</v>
      </c>
      <c r="BM3255">
        <v>43540</v>
      </c>
      <c r="BR3255" t="s">
        <v>1299</v>
      </c>
      <c r="BS3255" t="s">
        <v>1300</v>
      </c>
      <c r="BU3255">
        <v>1</v>
      </c>
      <c r="BV3255" t="s">
        <v>118</v>
      </c>
      <c r="BX3255" t="s">
        <v>119</v>
      </c>
      <c r="BY3255" t="s">
        <v>119</v>
      </c>
      <c r="BZ3255" t="s">
        <v>119</v>
      </c>
      <c r="CA3255">
        <v>1</v>
      </c>
      <c r="CC3255" t="s">
        <v>120</v>
      </c>
      <c r="CH3255">
        <v>540</v>
      </c>
      <c r="CI3255">
        <v>42840</v>
      </c>
      <c r="CJ3255" t="s">
        <v>106</v>
      </c>
      <c r="CK3255" t="s">
        <v>106</v>
      </c>
      <c r="CL3255">
        <v>20</v>
      </c>
      <c r="CM3255" t="s">
        <v>4678</v>
      </c>
      <c r="CO3255">
        <v>124925</v>
      </c>
      <c r="CQ3255">
        <v>0</v>
      </c>
      <c r="CR3255">
        <v>0</v>
      </c>
      <c r="CS3255">
        <v>0</v>
      </c>
      <c r="CY3255" t="s">
        <v>123</v>
      </c>
      <c r="CZ3255" t="s">
        <v>124</v>
      </c>
      <c r="DD3255" t="str" cm="1">
        <f t="array" ref="DD3255">TEXT(_xlfn.SEQUENCE(1, DATEDIF(AG3255, AH3255, "m") + 1, AG3255, 30), "YYYY-APMM")</f>
        <v>2013-AP10</v>
      </c>
      <c r="DN3255">
        <f t="shared" si="100"/>
        <v>742</v>
      </c>
      <c r="DO3255" t="str">
        <f t="shared" si="101"/>
        <v>LABOR - CIVIL</v>
      </c>
    </row>
    <row r="3256" spans="1:119" x14ac:dyDescent="0.35">
      <c r="A3256" t="s">
        <v>105</v>
      </c>
      <c r="B3256">
        <v>502541</v>
      </c>
      <c r="C3256">
        <v>6359</v>
      </c>
      <c r="D3256">
        <v>124933</v>
      </c>
      <c r="E3256">
        <v>13662</v>
      </c>
      <c r="F3256">
        <v>0</v>
      </c>
      <c r="G3256" t="s">
        <v>106</v>
      </c>
      <c r="H3256" t="s">
        <v>106</v>
      </c>
      <c r="I3256" t="s">
        <v>106</v>
      </c>
      <c r="J3256" t="s">
        <v>107</v>
      </c>
      <c r="K3256" t="s">
        <v>108</v>
      </c>
      <c r="L3256" t="s">
        <v>109</v>
      </c>
      <c r="M3256" t="s">
        <v>110</v>
      </c>
      <c r="N3256" t="s">
        <v>7549</v>
      </c>
      <c r="O3256" t="s">
        <v>4689</v>
      </c>
      <c r="P3256">
        <v>8177</v>
      </c>
      <c r="Q3256">
        <v>296</v>
      </c>
      <c r="R3256">
        <v>0</v>
      </c>
      <c r="S3256">
        <v>200</v>
      </c>
      <c r="T3256">
        <v>0</v>
      </c>
      <c r="U3256">
        <v>80</v>
      </c>
      <c r="V3256">
        <v>80</v>
      </c>
      <c r="W3256">
        <v>200</v>
      </c>
      <c r="X3256">
        <v>0</v>
      </c>
      <c r="Y3256">
        <v>0</v>
      </c>
      <c r="Z3256">
        <v>0</v>
      </c>
      <c r="AD3256" s="1">
        <v>41616.333333333336</v>
      </c>
      <c r="AE3256" s="1">
        <v>41645.708333333336</v>
      </c>
      <c r="AG3256" s="1">
        <v>41573.333333333336</v>
      </c>
      <c r="AH3256" s="1">
        <v>41601.708333333336</v>
      </c>
      <c r="AI3256" s="1">
        <v>41573.333333333336</v>
      </c>
      <c r="AJ3256" s="1">
        <v>41601.708333333336</v>
      </c>
      <c r="AK3256" s="1">
        <v>41573.333333333336</v>
      </c>
      <c r="AL3256" s="1">
        <v>41601.708333333336</v>
      </c>
      <c r="AM3256" s="1">
        <v>41616.333333333336</v>
      </c>
      <c r="AN3256" s="1">
        <v>41645.708333333336</v>
      </c>
      <c r="AP3256" t="s">
        <v>113</v>
      </c>
      <c r="AU3256" t="s">
        <v>7550</v>
      </c>
      <c r="AY3256" t="s">
        <v>106</v>
      </c>
      <c r="AZ3256">
        <v>0</v>
      </c>
      <c r="BA3256">
        <v>0</v>
      </c>
      <c r="BD3256" s="3">
        <v>41321.661805555559</v>
      </c>
      <c r="BE3256" s="3">
        <v>41321.663888888892</v>
      </c>
      <c r="BF3256" t="s">
        <v>115</v>
      </c>
      <c r="BG3256" t="s">
        <v>115</v>
      </c>
      <c r="BH3256">
        <v>8149</v>
      </c>
      <c r="BM3256">
        <v>43540</v>
      </c>
      <c r="BR3256" t="s">
        <v>1299</v>
      </c>
      <c r="BS3256" t="s">
        <v>1300</v>
      </c>
      <c r="BU3256">
        <v>1</v>
      </c>
      <c r="BV3256" t="s">
        <v>118</v>
      </c>
      <c r="BX3256" t="s">
        <v>119</v>
      </c>
      <c r="BY3256" t="s">
        <v>119</v>
      </c>
      <c r="BZ3256" t="s">
        <v>119</v>
      </c>
      <c r="CA3256">
        <v>1</v>
      </c>
      <c r="CC3256" t="s">
        <v>120</v>
      </c>
      <c r="CH3256">
        <v>540</v>
      </c>
      <c r="CI3256">
        <v>42840</v>
      </c>
      <c r="CJ3256" t="s">
        <v>106</v>
      </c>
      <c r="CK3256" t="s">
        <v>106</v>
      </c>
      <c r="CL3256">
        <v>20</v>
      </c>
      <c r="CM3256" t="s">
        <v>4678</v>
      </c>
      <c r="CO3256">
        <v>124925</v>
      </c>
      <c r="CQ3256">
        <v>0</v>
      </c>
      <c r="CR3256">
        <v>0</v>
      </c>
      <c r="CS3256">
        <v>0</v>
      </c>
      <c r="CY3256" t="s">
        <v>123</v>
      </c>
      <c r="CZ3256" t="s">
        <v>124</v>
      </c>
      <c r="DD3256" t="str" cm="1">
        <f t="array" ref="DD3256">TEXT(_xlfn.SEQUENCE(1, DATEDIF(AG3256, AH3256, "m") + 1, AG3256, 30), "YYYY-APMM")</f>
        <v>2013-AP10</v>
      </c>
      <c r="DN3256">
        <f t="shared" si="100"/>
        <v>80</v>
      </c>
      <c r="DO3256" t="str">
        <f t="shared" si="101"/>
        <v>LABOR - CIVIL</v>
      </c>
    </row>
    <row r="3257" spans="1:119" x14ac:dyDescent="0.35">
      <c r="A3257" t="s">
        <v>105</v>
      </c>
      <c r="B3257">
        <v>502542</v>
      </c>
      <c r="C3257">
        <v>6359</v>
      </c>
      <c r="D3257">
        <v>124933</v>
      </c>
      <c r="E3257">
        <v>13662</v>
      </c>
      <c r="F3257">
        <v>0</v>
      </c>
      <c r="G3257" t="s">
        <v>106</v>
      </c>
      <c r="H3257" t="s">
        <v>106</v>
      </c>
      <c r="I3257" t="s">
        <v>106</v>
      </c>
      <c r="J3257" t="s">
        <v>107</v>
      </c>
      <c r="K3257" t="s">
        <v>108</v>
      </c>
      <c r="L3257" t="s">
        <v>109</v>
      </c>
      <c r="M3257" t="s">
        <v>110</v>
      </c>
      <c r="N3257" t="s">
        <v>7551</v>
      </c>
      <c r="O3257" t="s">
        <v>4692</v>
      </c>
      <c r="P3257">
        <v>8178</v>
      </c>
      <c r="Q3257">
        <v>296</v>
      </c>
      <c r="R3257">
        <v>176</v>
      </c>
      <c r="S3257">
        <v>160</v>
      </c>
      <c r="T3257">
        <v>0</v>
      </c>
      <c r="U3257">
        <v>33.6</v>
      </c>
      <c r="V3257">
        <v>33.6</v>
      </c>
      <c r="W3257">
        <v>160</v>
      </c>
      <c r="X3257">
        <v>0</v>
      </c>
      <c r="Y3257">
        <v>0</v>
      </c>
      <c r="Z3257">
        <v>0</v>
      </c>
      <c r="AD3257" s="1">
        <v>41646.333333333336</v>
      </c>
      <c r="AE3257" s="1">
        <v>41668.708333333336</v>
      </c>
      <c r="AG3257" s="1">
        <v>41602.333333333336</v>
      </c>
      <c r="AH3257" s="1">
        <v>41624.708333333336</v>
      </c>
      <c r="AI3257" s="1">
        <v>41602.333333333336</v>
      </c>
      <c r="AJ3257" s="1">
        <v>41624.708333333336</v>
      </c>
      <c r="AK3257" s="1">
        <v>41602.333333333336</v>
      </c>
      <c r="AL3257" s="1">
        <v>41624.708333333336</v>
      </c>
      <c r="AM3257" s="1">
        <v>41646.333333333336</v>
      </c>
      <c r="AN3257" s="1">
        <v>41668.708333333336</v>
      </c>
      <c r="AP3257" t="s">
        <v>113</v>
      </c>
      <c r="AU3257" t="s">
        <v>7552</v>
      </c>
      <c r="AY3257" t="s">
        <v>106</v>
      </c>
      <c r="AZ3257">
        <v>0</v>
      </c>
      <c r="BA3257">
        <v>0</v>
      </c>
      <c r="BD3257" s="3">
        <v>41321.661805555559</v>
      </c>
      <c r="BE3257" s="3">
        <v>41321.690972222219</v>
      </c>
      <c r="BF3257" t="s">
        <v>115</v>
      </c>
      <c r="BG3257" t="s">
        <v>115</v>
      </c>
      <c r="BH3257">
        <v>8149</v>
      </c>
      <c r="BM3257">
        <v>43550</v>
      </c>
      <c r="BR3257" t="s">
        <v>116</v>
      </c>
      <c r="BS3257" t="s">
        <v>117</v>
      </c>
      <c r="BU3257">
        <v>1</v>
      </c>
      <c r="BV3257" t="s">
        <v>118</v>
      </c>
      <c r="BX3257" t="s">
        <v>119</v>
      </c>
      <c r="BY3257" t="s">
        <v>119</v>
      </c>
      <c r="BZ3257" t="s">
        <v>119</v>
      </c>
      <c r="CA3257">
        <v>1</v>
      </c>
      <c r="CC3257" t="s">
        <v>120</v>
      </c>
      <c r="CH3257">
        <v>540</v>
      </c>
      <c r="CI3257">
        <v>42840</v>
      </c>
      <c r="CJ3257" t="s">
        <v>106</v>
      </c>
      <c r="CK3257" t="s">
        <v>106</v>
      </c>
      <c r="CL3257">
        <v>20</v>
      </c>
      <c r="CM3257" t="s">
        <v>4678</v>
      </c>
      <c r="CO3257">
        <v>124925</v>
      </c>
      <c r="CQ3257">
        <v>0</v>
      </c>
      <c r="CR3257">
        <v>0</v>
      </c>
      <c r="CS3257">
        <v>0</v>
      </c>
      <c r="CY3257" t="s">
        <v>123</v>
      </c>
      <c r="CZ3257" t="s">
        <v>124</v>
      </c>
      <c r="DD3257" t="str" cm="1">
        <f t="array" ref="DD3257">TEXT(_xlfn.SEQUENCE(1, DATEDIF(AG3257, AH3257, "m") + 1, AG3257, 30), "YYYY-APMM")</f>
        <v>2013-AP11</v>
      </c>
      <c r="DN3257">
        <f t="shared" si="100"/>
        <v>33.6</v>
      </c>
      <c r="DO3257" t="str">
        <f t="shared" si="101"/>
        <v>LABOR- SUBCONTRACTOR</v>
      </c>
    </row>
    <row r="3258" spans="1:119" x14ac:dyDescent="0.35">
      <c r="A3258" t="s">
        <v>105</v>
      </c>
      <c r="B3258">
        <v>502543</v>
      </c>
      <c r="C3258">
        <v>6359</v>
      </c>
      <c r="D3258">
        <v>124934</v>
      </c>
      <c r="E3258">
        <v>13662</v>
      </c>
      <c r="F3258">
        <v>0</v>
      </c>
      <c r="G3258" t="s">
        <v>106</v>
      </c>
      <c r="H3258" t="s">
        <v>106</v>
      </c>
      <c r="I3258" t="s">
        <v>106</v>
      </c>
      <c r="J3258" t="s">
        <v>107</v>
      </c>
      <c r="K3258" t="s">
        <v>108</v>
      </c>
      <c r="L3258" t="s">
        <v>109</v>
      </c>
      <c r="M3258" t="s">
        <v>110</v>
      </c>
      <c r="N3258" t="s">
        <v>7553</v>
      </c>
      <c r="O3258" t="s">
        <v>4663</v>
      </c>
      <c r="P3258">
        <v>8177</v>
      </c>
      <c r="Q3258">
        <v>96</v>
      </c>
      <c r="R3258">
        <v>0</v>
      </c>
      <c r="S3258">
        <v>160</v>
      </c>
      <c r="T3258">
        <v>0</v>
      </c>
      <c r="U3258">
        <v>386</v>
      </c>
      <c r="V3258">
        <v>386</v>
      </c>
      <c r="W3258">
        <v>160</v>
      </c>
      <c r="X3258">
        <v>200</v>
      </c>
      <c r="Y3258">
        <v>0</v>
      </c>
      <c r="Z3258">
        <v>200</v>
      </c>
      <c r="AD3258" s="1">
        <v>41646.333333333336</v>
      </c>
      <c r="AE3258" s="1">
        <v>41668.708333333336</v>
      </c>
      <c r="AG3258" s="1">
        <v>41632.333333333336</v>
      </c>
      <c r="AH3258" s="1">
        <v>41654.708333333336</v>
      </c>
      <c r="AI3258" s="1">
        <v>41632.333333333336</v>
      </c>
      <c r="AJ3258" s="1">
        <v>41654.708333333336</v>
      </c>
      <c r="AK3258" s="1">
        <v>41632.333333333336</v>
      </c>
      <c r="AL3258" s="1">
        <v>41654.708333333336</v>
      </c>
      <c r="AM3258" s="1">
        <v>41646.333333333336</v>
      </c>
      <c r="AN3258" s="1">
        <v>41668.708333333336</v>
      </c>
      <c r="AP3258" t="s">
        <v>113</v>
      </c>
      <c r="AU3258" t="s">
        <v>7554</v>
      </c>
      <c r="AY3258" t="s">
        <v>106</v>
      </c>
      <c r="AZ3258">
        <v>0</v>
      </c>
      <c r="BA3258">
        <v>0</v>
      </c>
      <c r="BD3258" s="3">
        <v>41321.661805555559</v>
      </c>
      <c r="BE3258" s="3">
        <v>41321.690972222219</v>
      </c>
      <c r="BF3258" t="s">
        <v>115</v>
      </c>
      <c r="BG3258" t="s">
        <v>115</v>
      </c>
      <c r="BH3258">
        <v>8149</v>
      </c>
      <c r="BM3258">
        <v>43540</v>
      </c>
      <c r="BR3258" t="s">
        <v>1299</v>
      </c>
      <c r="BS3258" t="s">
        <v>1300</v>
      </c>
      <c r="BU3258">
        <v>1</v>
      </c>
      <c r="BV3258" t="s">
        <v>118</v>
      </c>
      <c r="BX3258" t="s">
        <v>119</v>
      </c>
      <c r="BY3258" t="s">
        <v>119</v>
      </c>
      <c r="BZ3258" t="s">
        <v>119</v>
      </c>
      <c r="CA3258">
        <v>1</v>
      </c>
      <c r="CC3258" t="s">
        <v>120</v>
      </c>
      <c r="CH3258">
        <v>540</v>
      </c>
      <c r="CI3258">
        <v>42890</v>
      </c>
      <c r="CJ3258" t="s">
        <v>106</v>
      </c>
      <c r="CK3258" t="s">
        <v>106</v>
      </c>
      <c r="CL3258">
        <v>45</v>
      </c>
      <c r="CM3258" t="s">
        <v>4665</v>
      </c>
      <c r="CO3258">
        <v>124925</v>
      </c>
      <c r="CQ3258">
        <v>0</v>
      </c>
      <c r="CR3258">
        <v>0</v>
      </c>
      <c r="CS3258">
        <v>0</v>
      </c>
      <c r="CY3258" t="s">
        <v>123</v>
      </c>
      <c r="CZ3258" t="s">
        <v>124</v>
      </c>
      <c r="DD3258" t="str" cm="1">
        <f t="array" ref="DD3258">TEXT(_xlfn.SEQUENCE(1, DATEDIF(AG3258, AH3258, "m") + 1, AG3258, 30), "YYYY-APMM")</f>
        <v>2013-AP12</v>
      </c>
      <c r="DN3258">
        <f t="shared" si="100"/>
        <v>386</v>
      </c>
      <c r="DO3258" t="str">
        <f t="shared" si="101"/>
        <v>LABOR - CIVIL</v>
      </c>
    </row>
    <row r="3259" spans="1:119" x14ac:dyDescent="0.35">
      <c r="A3259" t="s">
        <v>105</v>
      </c>
      <c r="B3259">
        <v>502544</v>
      </c>
      <c r="C3259">
        <v>6359</v>
      </c>
      <c r="D3259">
        <v>124934</v>
      </c>
      <c r="E3259">
        <v>13662</v>
      </c>
      <c r="F3259">
        <v>0</v>
      </c>
      <c r="G3259" t="s">
        <v>106</v>
      </c>
      <c r="H3259" t="s">
        <v>106</v>
      </c>
      <c r="I3259" t="s">
        <v>106</v>
      </c>
      <c r="J3259" t="s">
        <v>107</v>
      </c>
      <c r="K3259" t="s">
        <v>108</v>
      </c>
      <c r="L3259" t="s">
        <v>109</v>
      </c>
      <c r="M3259" t="s">
        <v>110</v>
      </c>
      <c r="N3259" t="s">
        <v>7555</v>
      </c>
      <c r="O3259" t="s">
        <v>4667</v>
      </c>
      <c r="P3259">
        <v>8178</v>
      </c>
      <c r="Q3259">
        <v>96</v>
      </c>
      <c r="R3259">
        <v>0</v>
      </c>
      <c r="S3259">
        <v>160</v>
      </c>
      <c r="T3259">
        <v>0</v>
      </c>
      <c r="U3259">
        <v>653.20000000000005</v>
      </c>
      <c r="V3259">
        <v>653.20000000000005</v>
      </c>
      <c r="W3259">
        <v>160</v>
      </c>
      <c r="X3259">
        <v>0</v>
      </c>
      <c r="Y3259">
        <v>0</v>
      </c>
      <c r="Z3259">
        <v>0</v>
      </c>
      <c r="AD3259" s="1">
        <v>41652.333333333336</v>
      </c>
      <c r="AE3259" s="1">
        <v>41674.708333333336</v>
      </c>
      <c r="AG3259" s="1">
        <v>41638.333333333336</v>
      </c>
      <c r="AH3259" s="1">
        <v>41660.708333333336</v>
      </c>
      <c r="AI3259" s="1">
        <v>41638.333333333336</v>
      </c>
      <c r="AJ3259" s="1">
        <v>41660.708333333336</v>
      </c>
      <c r="AK3259" s="1">
        <v>41638.333333333336</v>
      </c>
      <c r="AL3259" s="1">
        <v>41660.708333333336</v>
      </c>
      <c r="AM3259" s="1">
        <v>41652.333333333336</v>
      </c>
      <c r="AN3259" s="1">
        <v>41674.708333333336</v>
      </c>
      <c r="AP3259" t="s">
        <v>113</v>
      </c>
      <c r="AU3259" t="s">
        <v>7556</v>
      </c>
      <c r="AY3259" t="s">
        <v>106</v>
      </c>
      <c r="AZ3259">
        <v>0</v>
      </c>
      <c r="BA3259">
        <v>0</v>
      </c>
      <c r="BD3259" s="3">
        <v>41321.661805555559</v>
      </c>
      <c r="BE3259" s="3">
        <v>41321.690972222219</v>
      </c>
      <c r="BF3259" t="s">
        <v>115</v>
      </c>
      <c r="BG3259" t="s">
        <v>115</v>
      </c>
      <c r="BH3259">
        <v>8149</v>
      </c>
      <c r="BM3259">
        <v>43550</v>
      </c>
      <c r="BR3259" t="s">
        <v>116</v>
      </c>
      <c r="BS3259" t="s">
        <v>117</v>
      </c>
      <c r="BU3259">
        <v>1</v>
      </c>
      <c r="BV3259" t="s">
        <v>118</v>
      </c>
      <c r="BX3259" t="s">
        <v>119</v>
      </c>
      <c r="BY3259" t="s">
        <v>119</v>
      </c>
      <c r="BZ3259" t="s">
        <v>119</v>
      </c>
      <c r="CA3259">
        <v>1</v>
      </c>
      <c r="CC3259" t="s">
        <v>120</v>
      </c>
      <c r="CH3259">
        <v>540</v>
      </c>
      <c r="CI3259">
        <v>42890</v>
      </c>
      <c r="CJ3259" t="s">
        <v>106</v>
      </c>
      <c r="CK3259" t="s">
        <v>106</v>
      </c>
      <c r="CL3259">
        <v>45</v>
      </c>
      <c r="CM3259" t="s">
        <v>4665</v>
      </c>
      <c r="CO3259">
        <v>124925</v>
      </c>
      <c r="CQ3259">
        <v>0</v>
      </c>
      <c r="CR3259">
        <v>0</v>
      </c>
      <c r="CS3259">
        <v>0</v>
      </c>
      <c r="CY3259" t="s">
        <v>123</v>
      </c>
      <c r="CZ3259" t="s">
        <v>124</v>
      </c>
      <c r="DD3259" t="str" cm="1">
        <f t="array" ref="DD3259">TEXT(_xlfn.SEQUENCE(1, DATEDIF(AG3259, AH3259, "m") + 1, AG3259, 30), "YYYY-APMM")</f>
        <v>2013-AP12</v>
      </c>
      <c r="DN3259">
        <f t="shared" si="100"/>
        <v>653.20000000000005</v>
      </c>
      <c r="DO3259" t="str">
        <f t="shared" si="101"/>
        <v>LABOR- SUBCONTRACTOR</v>
      </c>
    </row>
    <row r="3260" spans="1:119" x14ac:dyDescent="0.35">
      <c r="A3260" t="s">
        <v>105</v>
      </c>
      <c r="B3260">
        <v>502545</v>
      </c>
      <c r="C3260">
        <v>6359</v>
      </c>
      <c r="D3260">
        <v>124934</v>
      </c>
      <c r="E3260">
        <v>13662</v>
      </c>
      <c r="F3260">
        <v>0</v>
      </c>
      <c r="G3260" t="s">
        <v>106</v>
      </c>
      <c r="H3260" t="s">
        <v>106</v>
      </c>
      <c r="I3260" t="s">
        <v>106</v>
      </c>
      <c r="J3260" t="s">
        <v>107</v>
      </c>
      <c r="K3260" t="s">
        <v>108</v>
      </c>
      <c r="L3260" t="s">
        <v>109</v>
      </c>
      <c r="M3260" t="s">
        <v>110</v>
      </c>
      <c r="N3260" t="s">
        <v>7557</v>
      </c>
      <c r="O3260" t="s">
        <v>4670</v>
      </c>
      <c r="P3260">
        <v>8177</v>
      </c>
      <c r="Q3260">
        <v>96</v>
      </c>
      <c r="R3260">
        <v>0</v>
      </c>
      <c r="S3260">
        <v>160</v>
      </c>
      <c r="T3260">
        <v>0</v>
      </c>
      <c r="U3260">
        <v>298</v>
      </c>
      <c r="V3260">
        <v>298</v>
      </c>
      <c r="W3260">
        <v>160</v>
      </c>
      <c r="X3260">
        <v>220</v>
      </c>
      <c r="Y3260">
        <v>0</v>
      </c>
      <c r="Z3260">
        <v>220</v>
      </c>
      <c r="AD3260" s="1">
        <v>41658.333333333336</v>
      </c>
      <c r="AE3260" s="1">
        <v>41680.708333333336</v>
      </c>
      <c r="AG3260" s="1">
        <v>41644.333333333336</v>
      </c>
      <c r="AH3260" s="1">
        <v>41666.708333333336</v>
      </c>
      <c r="AI3260" s="1">
        <v>41644.333333333336</v>
      </c>
      <c r="AJ3260" s="1">
        <v>41666.708333333336</v>
      </c>
      <c r="AK3260" s="1">
        <v>41644.333333333336</v>
      </c>
      <c r="AL3260" s="1">
        <v>41666.708333333336</v>
      </c>
      <c r="AM3260" s="1">
        <v>41658.333333333336</v>
      </c>
      <c r="AN3260" s="1">
        <v>41680.708333333336</v>
      </c>
      <c r="AP3260" t="s">
        <v>113</v>
      </c>
      <c r="AU3260" t="s">
        <v>7558</v>
      </c>
      <c r="AY3260" t="s">
        <v>106</v>
      </c>
      <c r="AZ3260">
        <v>0</v>
      </c>
      <c r="BA3260">
        <v>0</v>
      </c>
      <c r="BD3260" s="3">
        <v>41321.661805555559</v>
      </c>
      <c r="BE3260" s="3">
        <v>41321.690972222219</v>
      </c>
      <c r="BF3260" t="s">
        <v>115</v>
      </c>
      <c r="BG3260" t="s">
        <v>115</v>
      </c>
      <c r="BH3260">
        <v>8149</v>
      </c>
      <c r="BM3260">
        <v>43540</v>
      </c>
      <c r="BR3260" t="s">
        <v>1299</v>
      </c>
      <c r="BS3260" t="s">
        <v>1300</v>
      </c>
      <c r="BU3260">
        <v>1</v>
      </c>
      <c r="BV3260" t="s">
        <v>118</v>
      </c>
      <c r="BX3260" t="s">
        <v>119</v>
      </c>
      <c r="BY3260" t="s">
        <v>119</v>
      </c>
      <c r="BZ3260" t="s">
        <v>119</v>
      </c>
      <c r="CA3260">
        <v>1</v>
      </c>
      <c r="CC3260" t="s">
        <v>120</v>
      </c>
      <c r="CH3260">
        <v>540</v>
      </c>
      <c r="CI3260">
        <v>42890</v>
      </c>
      <c r="CJ3260" t="s">
        <v>106</v>
      </c>
      <c r="CK3260" t="s">
        <v>106</v>
      </c>
      <c r="CL3260">
        <v>45</v>
      </c>
      <c r="CM3260" t="s">
        <v>4665</v>
      </c>
      <c r="CO3260">
        <v>124925</v>
      </c>
      <c r="CQ3260">
        <v>0</v>
      </c>
      <c r="CR3260">
        <v>0</v>
      </c>
      <c r="CS3260">
        <v>0</v>
      </c>
      <c r="CY3260" t="s">
        <v>123</v>
      </c>
      <c r="CZ3260" t="s">
        <v>124</v>
      </c>
      <c r="DD3260" t="str" cm="1">
        <f t="array" ref="DD3260">TEXT(_xlfn.SEQUENCE(1, DATEDIF(AG3260, AH3260, "m") + 1, AG3260, 30), "YYYY-APMM")</f>
        <v>2014-AP01</v>
      </c>
      <c r="DN3260">
        <f t="shared" si="100"/>
        <v>298</v>
      </c>
      <c r="DO3260" t="str">
        <f t="shared" si="101"/>
        <v>LABOR - CIVIL</v>
      </c>
    </row>
    <row r="3261" spans="1:119" x14ac:dyDescent="0.35">
      <c r="A3261" t="s">
        <v>105</v>
      </c>
      <c r="B3261">
        <v>502546</v>
      </c>
      <c r="C3261">
        <v>6359</v>
      </c>
      <c r="D3261">
        <v>124934</v>
      </c>
      <c r="E3261">
        <v>13662</v>
      </c>
      <c r="F3261">
        <v>0</v>
      </c>
      <c r="G3261" t="s">
        <v>106</v>
      </c>
      <c r="H3261" t="s">
        <v>106</v>
      </c>
      <c r="I3261" t="s">
        <v>106</v>
      </c>
      <c r="J3261" t="s">
        <v>107</v>
      </c>
      <c r="K3261" t="s">
        <v>108</v>
      </c>
      <c r="L3261" t="s">
        <v>109</v>
      </c>
      <c r="M3261" t="s">
        <v>110</v>
      </c>
      <c r="N3261" t="s">
        <v>7559</v>
      </c>
      <c r="O3261" t="s">
        <v>4673</v>
      </c>
      <c r="P3261">
        <v>8178</v>
      </c>
      <c r="Q3261">
        <v>176</v>
      </c>
      <c r="R3261">
        <v>0</v>
      </c>
      <c r="S3261">
        <v>160</v>
      </c>
      <c r="T3261">
        <v>0</v>
      </c>
      <c r="U3261">
        <v>203.2</v>
      </c>
      <c r="V3261">
        <v>203.2</v>
      </c>
      <c r="W3261">
        <v>160</v>
      </c>
      <c r="X3261">
        <v>0</v>
      </c>
      <c r="Y3261">
        <v>0</v>
      </c>
      <c r="Z3261">
        <v>0</v>
      </c>
      <c r="AD3261" s="1">
        <v>41758.333333333336</v>
      </c>
      <c r="AE3261" s="1">
        <v>41780.708333333336</v>
      </c>
      <c r="AG3261" s="1">
        <v>41732.333333333336</v>
      </c>
      <c r="AH3261" s="1">
        <v>41755.708333333336</v>
      </c>
      <c r="AI3261" s="1">
        <v>41732.333333333336</v>
      </c>
      <c r="AJ3261" s="1">
        <v>41755.708333333336</v>
      </c>
      <c r="AK3261" s="1">
        <v>41732.333333333336</v>
      </c>
      <c r="AL3261" s="1">
        <v>41755.708333333336</v>
      </c>
      <c r="AM3261" s="1">
        <v>41758.333333333336</v>
      </c>
      <c r="AN3261" s="1">
        <v>41780.708333333336</v>
      </c>
      <c r="AP3261" t="s">
        <v>113</v>
      </c>
      <c r="AU3261" t="s">
        <v>7560</v>
      </c>
      <c r="AY3261" t="s">
        <v>106</v>
      </c>
      <c r="AZ3261">
        <v>0</v>
      </c>
      <c r="BA3261">
        <v>0</v>
      </c>
      <c r="BD3261" s="3">
        <v>41321.661805555559</v>
      </c>
      <c r="BE3261" s="3">
        <v>41321.690972222219</v>
      </c>
      <c r="BF3261" t="s">
        <v>115</v>
      </c>
      <c r="BG3261" t="s">
        <v>115</v>
      </c>
      <c r="BH3261">
        <v>8149</v>
      </c>
      <c r="BM3261">
        <v>43550</v>
      </c>
      <c r="BR3261" t="s">
        <v>116</v>
      </c>
      <c r="BS3261" t="s">
        <v>117</v>
      </c>
      <c r="BU3261">
        <v>1</v>
      </c>
      <c r="BV3261" t="s">
        <v>118</v>
      </c>
      <c r="BX3261" t="s">
        <v>119</v>
      </c>
      <c r="BY3261" t="s">
        <v>119</v>
      </c>
      <c r="BZ3261" t="s">
        <v>119</v>
      </c>
      <c r="CA3261">
        <v>1</v>
      </c>
      <c r="CC3261" t="s">
        <v>120</v>
      </c>
      <c r="CH3261">
        <v>540</v>
      </c>
      <c r="CI3261">
        <v>42890</v>
      </c>
      <c r="CJ3261" t="s">
        <v>106</v>
      </c>
      <c r="CK3261" t="s">
        <v>106</v>
      </c>
      <c r="CL3261">
        <v>45</v>
      </c>
      <c r="CM3261" t="s">
        <v>4665</v>
      </c>
      <c r="CO3261">
        <v>124925</v>
      </c>
      <c r="CQ3261">
        <v>0</v>
      </c>
      <c r="CR3261">
        <v>0</v>
      </c>
      <c r="CS3261">
        <v>0</v>
      </c>
      <c r="CY3261" t="s">
        <v>123</v>
      </c>
      <c r="CZ3261" t="s">
        <v>124</v>
      </c>
      <c r="DD3261" t="str" cm="1">
        <f t="array" ref="DD3261">TEXT(_xlfn.SEQUENCE(1, DATEDIF(AG3261, AH3261, "m") + 1, AG3261, 30), "YYYY-APMM")</f>
        <v>2014-AP04</v>
      </c>
      <c r="DN3261">
        <f t="shared" si="100"/>
        <v>203.2</v>
      </c>
      <c r="DO3261" t="str">
        <f t="shared" si="101"/>
        <v>LABOR- SUBCONTRACTOR</v>
      </c>
    </row>
    <row r="3262" spans="1:119" x14ac:dyDescent="0.35">
      <c r="A3262" t="s">
        <v>105</v>
      </c>
      <c r="B3262">
        <v>502547</v>
      </c>
      <c r="C3262">
        <v>6359</v>
      </c>
      <c r="D3262">
        <v>124935</v>
      </c>
      <c r="E3262">
        <v>13662</v>
      </c>
      <c r="F3262">
        <v>0</v>
      </c>
      <c r="G3262" t="s">
        <v>106</v>
      </c>
      <c r="H3262" t="s">
        <v>106</v>
      </c>
      <c r="I3262" t="s">
        <v>106</v>
      </c>
      <c r="J3262" t="s">
        <v>107</v>
      </c>
      <c r="K3262" t="s">
        <v>108</v>
      </c>
      <c r="L3262" t="s">
        <v>109</v>
      </c>
      <c r="M3262" t="s">
        <v>110</v>
      </c>
      <c r="N3262" t="s">
        <v>7561</v>
      </c>
      <c r="O3262" t="s">
        <v>4648</v>
      </c>
      <c r="P3262">
        <v>8165</v>
      </c>
      <c r="Q3262">
        <v>384</v>
      </c>
      <c r="R3262">
        <v>0</v>
      </c>
      <c r="S3262">
        <v>200</v>
      </c>
      <c r="T3262">
        <v>0</v>
      </c>
      <c r="U3262">
        <v>574</v>
      </c>
      <c r="V3262">
        <v>574</v>
      </c>
      <c r="W3262">
        <v>200</v>
      </c>
      <c r="X3262">
        <v>0</v>
      </c>
      <c r="Y3262">
        <v>0</v>
      </c>
      <c r="Z3262">
        <v>0</v>
      </c>
      <c r="AD3262" s="1">
        <v>41694.333333333336</v>
      </c>
      <c r="AE3262" s="1">
        <v>41722.708333333336</v>
      </c>
      <c r="AG3262" s="1">
        <v>41637.333333333336</v>
      </c>
      <c r="AH3262" s="1">
        <v>41665.708333333336</v>
      </c>
      <c r="AI3262" s="1">
        <v>41637.333333333336</v>
      </c>
      <c r="AJ3262" s="1">
        <v>41665.708333333336</v>
      </c>
      <c r="AK3262" s="1">
        <v>41637.333333333336</v>
      </c>
      <c r="AL3262" s="1">
        <v>41665.708333333336</v>
      </c>
      <c r="AM3262" s="1">
        <v>41694.333333333336</v>
      </c>
      <c r="AN3262" s="1">
        <v>41722.708333333336</v>
      </c>
      <c r="AP3262" t="s">
        <v>113</v>
      </c>
      <c r="AU3262" t="s">
        <v>7562</v>
      </c>
      <c r="AY3262" t="s">
        <v>106</v>
      </c>
      <c r="AZ3262">
        <v>0</v>
      </c>
      <c r="BA3262">
        <v>0</v>
      </c>
      <c r="BD3262" s="3">
        <v>41321.661805555559</v>
      </c>
      <c r="BE3262" s="3">
        <v>41321.690972222219</v>
      </c>
      <c r="BF3262" t="s">
        <v>115</v>
      </c>
      <c r="BG3262" t="s">
        <v>115</v>
      </c>
      <c r="BH3262">
        <v>8149</v>
      </c>
      <c r="BM3262">
        <v>43420</v>
      </c>
      <c r="BR3262" t="s">
        <v>3122</v>
      </c>
      <c r="BS3262" t="s">
        <v>3123</v>
      </c>
      <c r="BU3262">
        <v>1</v>
      </c>
      <c r="BV3262" t="s">
        <v>118</v>
      </c>
      <c r="BX3262" t="s">
        <v>119</v>
      </c>
      <c r="BY3262" t="s">
        <v>119</v>
      </c>
      <c r="BZ3262" t="s">
        <v>119</v>
      </c>
      <c r="CA3262">
        <v>1</v>
      </c>
      <c r="CC3262" t="s">
        <v>120</v>
      </c>
      <c r="CH3262">
        <v>540</v>
      </c>
      <c r="CI3262">
        <v>42860</v>
      </c>
      <c r="CJ3262" t="s">
        <v>106</v>
      </c>
      <c r="CK3262" t="s">
        <v>106</v>
      </c>
      <c r="CL3262">
        <v>30</v>
      </c>
      <c r="CM3262" t="s">
        <v>4640</v>
      </c>
      <c r="CO3262">
        <v>124925</v>
      </c>
      <c r="CQ3262">
        <v>0</v>
      </c>
      <c r="CR3262">
        <v>0</v>
      </c>
      <c r="CS3262">
        <v>0</v>
      </c>
      <c r="CY3262" t="s">
        <v>123</v>
      </c>
      <c r="CZ3262" t="s">
        <v>124</v>
      </c>
      <c r="DD3262" t="str" cm="1">
        <f t="array" ref="DD3262">TEXT(_xlfn.SEQUENCE(1, DATEDIF(AG3262, AH3262, "m") + 1, AG3262, 30), "YYYY-APMM")</f>
        <v>2013-AP12</v>
      </c>
      <c r="DN3262">
        <f t="shared" si="100"/>
        <v>574</v>
      </c>
      <c r="DO3262" t="str">
        <f t="shared" si="101"/>
        <v>STEEL FIXERS SK</v>
      </c>
    </row>
    <row r="3263" spans="1:119" x14ac:dyDescent="0.35">
      <c r="A3263" t="s">
        <v>105</v>
      </c>
      <c r="B3263">
        <v>502548</v>
      </c>
      <c r="C3263">
        <v>6359</v>
      </c>
      <c r="D3263">
        <v>124935</v>
      </c>
      <c r="E3263">
        <v>13662</v>
      </c>
      <c r="F3263">
        <v>0</v>
      </c>
      <c r="G3263" t="s">
        <v>106</v>
      </c>
      <c r="H3263" t="s">
        <v>106</v>
      </c>
      <c r="I3263" t="s">
        <v>106</v>
      </c>
      <c r="J3263" t="s">
        <v>107</v>
      </c>
      <c r="K3263" t="s">
        <v>108</v>
      </c>
      <c r="L3263" t="s">
        <v>109</v>
      </c>
      <c r="M3263" t="s">
        <v>110</v>
      </c>
      <c r="N3263" t="s">
        <v>7563</v>
      </c>
      <c r="O3263" t="s">
        <v>4638</v>
      </c>
      <c r="P3263">
        <v>8167</v>
      </c>
      <c r="Q3263">
        <v>96</v>
      </c>
      <c r="R3263">
        <v>0</v>
      </c>
      <c r="S3263">
        <v>200</v>
      </c>
      <c r="T3263">
        <v>0</v>
      </c>
      <c r="U3263">
        <v>3883.2</v>
      </c>
      <c r="V3263">
        <v>3883.2</v>
      </c>
      <c r="W3263">
        <v>200</v>
      </c>
      <c r="X3263">
        <v>1000</v>
      </c>
      <c r="Y3263">
        <v>0</v>
      </c>
      <c r="Z3263">
        <v>1000</v>
      </c>
      <c r="AD3263" s="1">
        <v>41622.333333333336</v>
      </c>
      <c r="AE3263" s="1">
        <v>41651.708333333336</v>
      </c>
      <c r="AG3263" s="1">
        <v>41608.333333333336</v>
      </c>
      <c r="AH3263" s="1">
        <v>41637.708333333336</v>
      </c>
      <c r="AI3263" s="1">
        <v>41608.333333333336</v>
      </c>
      <c r="AJ3263" s="1">
        <v>41637.708333333336</v>
      </c>
      <c r="AK3263" s="1">
        <v>41608.333333333336</v>
      </c>
      <c r="AL3263" s="1">
        <v>41637.708333333336</v>
      </c>
      <c r="AM3263" s="1">
        <v>41622.333333333336</v>
      </c>
      <c r="AN3263" s="1">
        <v>41651.708333333336</v>
      </c>
      <c r="AP3263" t="s">
        <v>113</v>
      </c>
      <c r="AU3263" t="s">
        <v>7564</v>
      </c>
      <c r="AY3263" t="s">
        <v>106</v>
      </c>
      <c r="AZ3263">
        <v>0</v>
      </c>
      <c r="BA3263">
        <v>0</v>
      </c>
      <c r="BD3263" s="3">
        <v>41321.661805555559</v>
      </c>
      <c r="BE3263" s="3">
        <v>41328.377083333333</v>
      </c>
      <c r="BF3263" t="s">
        <v>115</v>
      </c>
      <c r="BG3263" t="s">
        <v>115</v>
      </c>
      <c r="BH3263">
        <v>8149</v>
      </c>
      <c r="BM3263">
        <v>43440</v>
      </c>
      <c r="BR3263" t="s">
        <v>3145</v>
      </c>
      <c r="BS3263" t="s">
        <v>3146</v>
      </c>
      <c r="BU3263">
        <v>1</v>
      </c>
      <c r="BV3263" t="s">
        <v>118</v>
      </c>
      <c r="BX3263" t="s">
        <v>119</v>
      </c>
      <c r="BY3263" t="s">
        <v>119</v>
      </c>
      <c r="BZ3263" t="s">
        <v>119</v>
      </c>
      <c r="CA3263">
        <v>1</v>
      </c>
      <c r="CC3263" t="s">
        <v>120</v>
      </c>
      <c r="CH3263">
        <v>540</v>
      </c>
      <c r="CI3263">
        <v>42860</v>
      </c>
      <c r="CJ3263" t="s">
        <v>106</v>
      </c>
      <c r="CK3263" t="s">
        <v>106</v>
      </c>
      <c r="CL3263">
        <v>30</v>
      </c>
      <c r="CM3263" t="s">
        <v>4640</v>
      </c>
      <c r="CO3263">
        <v>124925</v>
      </c>
      <c r="CQ3263">
        <v>0</v>
      </c>
      <c r="CR3263">
        <v>0</v>
      </c>
      <c r="CS3263">
        <v>0</v>
      </c>
      <c r="CY3263" t="s">
        <v>123</v>
      </c>
      <c r="CZ3263" t="s">
        <v>124</v>
      </c>
      <c r="DD3263" t="str" cm="1">
        <f t="array" ref="DD3263">TEXT(_xlfn.SEQUENCE(1, DATEDIF(AG3263, AH3263, "m") + 1, AG3263, 30), "YYYY-APMM")</f>
        <v>2013-AP11</v>
      </c>
      <c r="DN3263">
        <f t="shared" si="100"/>
        <v>3883.2</v>
      </c>
      <c r="DO3263" t="str">
        <f t="shared" si="101"/>
        <v>CONCRETE MASON SK</v>
      </c>
    </row>
    <row r="3264" spans="1:119" x14ac:dyDescent="0.35">
      <c r="A3264" t="s">
        <v>105</v>
      </c>
      <c r="B3264">
        <v>502549</v>
      </c>
      <c r="C3264">
        <v>6359</v>
      </c>
      <c r="D3264">
        <v>124935</v>
      </c>
      <c r="E3264">
        <v>13662</v>
      </c>
      <c r="F3264">
        <v>0</v>
      </c>
      <c r="G3264" t="s">
        <v>106</v>
      </c>
      <c r="H3264" t="s">
        <v>106</v>
      </c>
      <c r="I3264" t="s">
        <v>106</v>
      </c>
      <c r="J3264" t="s">
        <v>107</v>
      </c>
      <c r="K3264" t="s">
        <v>108</v>
      </c>
      <c r="L3264" t="s">
        <v>109</v>
      </c>
      <c r="M3264" t="s">
        <v>110</v>
      </c>
      <c r="N3264" t="s">
        <v>7565</v>
      </c>
      <c r="O3264" t="s">
        <v>4642</v>
      </c>
      <c r="P3264">
        <v>8178</v>
      </c>
      <c r="Q3264">
        <v>104</v>
      </c>
      <c r="R3264">
        <v>0</v>
      </c>
      <c r="S3264">
        <v>200</v>
      </c>
      <c r="T3264">
        <v>0</v>
      </c>
      <c r="U3264">
        <v>6492.4</v>
      </c>
      <c r="V3264">
        <v>6492.4</v>
      </c>
      <c r="W3264">
        <v>200</v>
      </c>
      <c r="X3264">
        <v>0</v>
      </c>
      <c r="Y3264">
        <v>0</v>
      </c>
      <c r="Z3264">
        <v>0</v>
      </c>
      <c r="AD3264" s="1">
        <v>41630.333333333336</v>
      </c>
      <c r="AE3264" s="1">
        <v>41658.708333333336</v>
      </c>
      <c r="AG3264" s="1">
        <v>41613.333333333336</v>
      </c>
      <c r="AH3264" s="1">
        <v>41643.708333333336</v>
      </c>
      <c r="AI3264" s="1">
        <v>41613.333333333336</v>
      </c>
      <c r="AJ3264" s="1">
        <v>41643.708333333336</v>
      </c>
      <c r="AK3264" s="1">
        <v>41613.333333333336</v>
      </c>
      <c r="AL3264" s="1">
        <v>41643.708333333336</v>
      </c>
      <c r="AM3264" s="1">
        <v>41630.333333333336</v>
      </c>
      <c r="AN3264" s="1">
        <v>41658.708333333336</v>
      </c>
      <c r="AP3264" t="s">
        <v>113</v>
      </c>
      <c r="AU3264" t="s">
        <v>7566</v>
      </c>
      <c r="AY3264" t="s">
        <v>106</v>
      </c>
      <c r="AZ3264">
        <v>0</v>
      </c>
      <c r="BA3264">
        <v>0</v>
      </c>
      <c r="BD3264" s="3">
        <v>41321.661805555559</v>
      </c>
      <c r="BE3264" s="3">
        <v>41321.690972222219</v>
      </c>
      <c r="BF3264" t="s">
        <v>115</v>
      </c>
      <c r="BG3264" t="s">
        <v>115</v>
      </c>
      <c r="BH3264">
        <v>8149</v>
      </c>
      <c r="BM3264">
        <v>43550</v>
      </c>
      <c r="BR3264" t="s">
        <v>116</v>
      </c>
      <c r="BS3264" t="s">
        <v>117</v>
      </c>
      <c r="BU3264">
        <v>1</v>
      </c>
      <c r="BV3264" t="s">
        <v>118</v>
      </c>
      <c r="BX3264" t="s">
        <v>119</v>
      </c>
      <c r="BY3264" t="s">
        <v>119</v>
      </c>
      <c r="BZ3264" t="s">
        <v>119</v>
      </c>
      <c r="CA3264">
        <v>1</v>
      </c>
      <c r="CC3264" t="s">
        <v>120</v>
      </c>
      <c r="CH3264">
        <v>540</v>
      </c>
      <c r="CI3264">
        <v>42860</v>
      </c>
      <c r="CJ3264" t="s">
        <v>106</v>
      </c>
      <c r="CK3264" t="s">
        <v>106</v>
      </c>
      <c r="CL3264">
        <v>30</v>
      </c>
      <c r="CM3264" t="s">
        <v>4640</v>
      </c>
      <c r="CO3264">
        <v>124925</v>
      </c>
      <c r="CQ3264">
        <v>0</v>
      </c>
      <c r="CR3264">
        <v>0</v>
      </c>
      <c r="CS3264">
        <v>0</v>
      </c>
      <c r="CY3264" t="s">
        <v>123</v>
      </c>
      <c r="CZ3264" t="s">
        <v>124</v>
      </c>
      <c r="DD3264" t="str" cm="1">
        <f t="array" ref="DD3264">TEXT(_xlfn.SEQUENCE(1, DATEDIF(AG3264, AH3264, "m") + 1, AG3264, 30), "YYYY-APMM")</f>
        <v>2013-AP12</v>
      </c>
      <c r="DN3264">
        <f t="shared" si="100"/>
        <v>6492.4</v>
      </c>
      <c r="DO3264" t="str">
        <f t="shared" si="101"/>
        <v>LABOR- SUBCONTRACTOR</v>
      </c>
    </row>
    <row r="3265" spans="1:119" x14ac:dyDescent="0.35">
      <c r="A3265" t="s">
        <v>105</v>
      </c>
      <c r="B3265">
        <v>502550</v>
      </c>
      <c r="C3265">
        <v>6359</v>
      </c>
      <c r="D3265">
        <v>124935</v>
      </c>
      <c r="E3265">
        <v>13662</v>
      </c>
      <c r="F3265">
        <v>0</v>
      </c>
      <c r="G3265" t="s">
        <v>106</v>
      </c>
      <c r="H3265" t="s">
        <v>106</v>
      </c>
      <c r="I3265" t="s">
        <v>106</v>
      </c>
      <c r="J3265" t="s">
        <v>107</v>
      </c>
      <c r="K3265" t="s">
        <v>108</v>
      </c>
      <c r="L3265" t="s">
        <v>109</v>
      </c>
      <c r="M3265" t="s">
        <v>110</v>
      </c>
      <c r="N3265" t="s">
        <v>7567</v>
      </c>
      <c r="O3265" t="s">
        <v>4645</v>
      </c>
      <c r="P3265">
        <v>8177</v>
      </c>
      <c r="Q3265">
        <v>104</v>
      </c>
      <c r="R3265">
        <v>0</v>
      </c>
      <c r="S3265">
        <v>200</v>
      </c>
      <c r="T3265">
        <v>0</v>
      </c>
      <c r="U3265">
        <v>2030</v>
      </c>
      <c r="V3265">
        <v>2030</v>
      </c>
      <c r="W3265">
        <v>200</v>
      </c>
      <c r="X3265">
        <v>1100</v>
      </c>
      <c r="Y3265">
        <v>0</v>
      </c>
      <c r="Z3265">
        <v>1100</v>
      </c>
      <c r="AD3265" s="1">
        <v>41640.333333333336</v>
      </c>
      <c r="AE3265" s="1">
        <v>41668.708333333336</v>
      </c>
      <c r="AG3265" s="1">
        <v>41624.333333333336</v>
      </c>
      <c r="AH3265" s="1">
        <v>41653.708333333336</v>
      </c>
      <c r="AI3265" s="1">
        <v>41624.333333333336</v>
      </c>
      <c r="AJ3265" s="1">
        <v>41653.708333333336</v>
      </c>
      <c r="AK3265" s="1">
        <v>41624.333333333336</v>
      </c>
      <c r="AL3265" s="1">
        <v>41653.708333333336</v>
      </c>
      <c r="AM3265" s="1">
        <v>41640.333333333336</v>
      </c>
      <c r="AN3265" s="1">
        <v>41668.708333333336</v>
      </c>
      <c r="AP3265" t="s">
        <v>113</v>
      </c>
      <c r="AU3265" t="s">
        <v>7568</v>
      </c>
      <c r="AY3265" t="s">
        <v>106</v>
      </c>
      <c r="AZ3265">
        <v>0</v>
      </c>
      <c r="BA3265">
        <v>0</v>
      </c>
      <c r="BD3265" s="3">
        <v>41321.661805555559</v>
      </c>
      <c r="BE3265" s="3">
        <v>41321.690972222219</v>
      </c>
      <c r="BF3265" t="s">
        <v>115</v>
      </c>
      <c r="BG3265" t="s">
        <v>115</v>
      </c>
      <c r="BH3265">
        <v>8149</v>
      </c>
      <c r="BM3265">
        <v>43540</v>
      </c>
      <c r="BR3265" t="s">
        <v>1299</v>
      </c>
      <c r="BS3265" t="s">
        <v>1300</v>
      </c>
      <c r="BU3265">
        <v>1</v>
      </c>
      <c r="BV3265" t="s">
        <v>118</v>
      </c>
      <c r="BX3265" t="s">
        <v>119</v>
      </c>
      <c r="BY3265" t="s">
        <v>119</v>
      </c>
      <c r="BZ3265" t="s">
        <v>119</v>
      </c>
      <c r="CA3265">
        <v>1</v>
      </c>
      <c r="CC3265" t="s">
        <v>120</v>
      </c>
      <c r="CH3265">
        <v>540</v>
      </c>
      <c r="CI3265">
        <v>42860</v>
      </c>
      <c r="CJ3265" t="s">
        <v>106</v>
      </c>
      <c r="CK3265" t="s">
        <v>106</v>
      </c>
      <c r="CL3265">
        <v>30</v>
      </c>
      <c r="CM3265" t="s">
        <v>4640</v>
      </c>
      <c r="CO3265">
        <v>124925</v>
      </c>
      <c r="CQ3265">
        <v>0</v>
      </c>
      <c r="CR3265">
        <v>0</v>
      </c>
      <c r="CS3265">
        <v>0</v>
      </c>
      <c r="CY3265" t="s">
        <v>123</v>
      </c>
      <c r="CZ3265" t="s">
        <v>124</v>
      </c>
      <c r="DD3265" t="str" cm="1">
        <f t="array" ref="DD3265">TEXT(_xlfn.SEQUENCE(1, DATEDIF(AG3265, AH3265, "m") + 1, AG3265, 30), "YYYY-APMM")</f>
        <v>2013-AP12</v>
      </c>
      <c r="DN3265">
        <f t="shared" si="100"/>
        <v>2030</v>
      </c>
      <c r="DO3265" t="str">
        <f t="shared" si="101"/>
        <v>LABOR - CIVIL</v>
      </c>
    </row>
    <row r="3266" spans="1:119" x14ac:dyDescent="0.35">
      <c r="A3266" t="s">
        <v>105</v>
      </c>
      <c r="B3266">
        <v>502551</v>
      </c>
      <c r="C3266">
        <v>6359</v>
      </c>
      <c r="D3266">
        <v>124936</v>
      </c>
      <c r="E3266">
        <v>13662</v>
      </c>
      <c r="F3266">
        <v>0</v>
      </c>
      <c r="G3266" t="s">
        <v>106</v>
      </c>
      <c r="H3266" t="s">
        <v>106</v>
      </c>
      <c r="I3266" t="s">
        <v>106</v>
      </c>
      <c r="J3266" t="s">
        <v>107</v>
      </c>
      <c r="K3266" t="s">
        <v>108</v>
      </c>
      <c r="L3266" t="s">
        <v>109</v>
      </c>
      <c r="M3266" t="s">
        <v>110</v>
      </c>
      <c r="N3266" t="s">
        <v>7569</v>
      </c>
      <c r="O3266" t="s">
        <v>4754</v>
      </c>
      <c r="P3266">
        <v>8178</v>
      </c>
      <c r="Q3266">
        <v>256</v>
      </c>
      <c r="R3266">
        <v>0</v>
      </c>
      <c r="S3266">
        <v>160</v>
      </c>
      <c r="T3266">
        <v>0</v>
      </c>
      <c r="U3266">
        <v>1872</v>
      </c>
      <c r="V3266">
        <v>1872</v>
      </c>
      <c r="W3266">
        <v>160</v>
      </c>
      <c r="X3266">
        <v>0</v>
      </c>
      <c r="Y3266">
        <v>0</v>
      </c>
      <c r="Z3266">
        <v>0</v>
      </c>
      <c r="AD3266" s="1">
        <v>41694.333333333336</v>
      </c>
      <c r="AE3266" s="1">
        <v>41716.708333333336</v>
      </c>
      <c r="AG3266" s="1">
        <v>41655.333333333336</v>
      </c>
      <c r="AH3266" s="1">
        <v>41678.708333333336</v>
      </c>
      <c r="AI3266" s="1">
        <v>41655.333333333336</v>
      </c>
      <c r="AJ3266" s="1">
        <v>41678.708333333336</v>
      </c>
      <c r="AK3266" s="1">
        <v>41655.333333333336</v>
      </c>
      <c r="AL3266" s="1">
        <v>41678.708333333336</v>
      </c>
      <c r="AM3266" s="1">
        <v>41694.333333333336</v>
      </c>
      <c r="AN3266" s="1">
        <v>41716.708333333336</v>
      </c>
      <c r="AP3266" t="s">
        <v>113</v>
      </c>
      <c r="AU3266" t="s">
        <v>7570</v>
      </c>
      <c r="AY3266" t="s">
        <v>106</v>
      </c>
      <c r="AZ3266">
        <v>0</v>
      </c>
      <c r="BA3266">
        <v>0</v>
      </c>
      <c r="BD3266" s="3">
        <v>41321.661805555559</v>
      </c>
      <c r="BE3266" s="3">
        <v>41321.690972222219</v>
      </c>
      <c r="BF3266" t="s">
        <v>115</v>
      </c>
      <c r="BG3266" t="s">
        <v>115</v>
      </c>
      <c r="BH3266">
        <v>8149</v>
      </c>
      <c r="BM3266">
        <v>43550</v>
      </c>
      <c r="BR3266" t="s">
        <v>116</v>
      </c>
      <c r="BS3266" t="s">
        <v>117</v>
      </c>
      <c r="BU3266">
        <v>1</v>
      </c>
      <c r="BV3266" t="s">
        <v>118</v>
      </c>
      <c r="BX3266" t="s">
        <v>119</v>
      </c>
      <c r="BY3266" t="s">
        <v>119</v>
      </c>
      <c r="BZ3266" t="s">
        <v>119</v>
      </c>
      <c r="CA3266">
        <v>1</v>
      </c>
      <c r="CC3266" t="s">
        <v>120</v>
      </c>
      <c r="CH3266">
        <v>540</v>
      </c>
      <c r="CI3266">
        <v>42930</v>
      </c>
      <c r="CJ3266" t="s">
        <v>106</v>
      </c>
      <c r="CK3266" t="s">
        <v>106</v>
      </c>
      <c r="CL3266">
        <v>65</v>
      </c>
      <c r="CM3266" t="s">
        <v>3235</v>
      </c>
      <c r="CO3266">
        <v>124925</v>
      </c>
      <c r="CQ3266">
        <v>0</v>
      </c>
      <c r="CR3266">
        <v>0</v>
      </c>
      <c r="CS3266">
        <v>0</v>
      </c>
      <c r="CY3266" t="s">
        <v>123</v>
      </c>
      <c r="CZ3266" t="s">
        <v>124</v>
      </c>
      <c r="DD3266" t="str" cm="1">
        <f t="array" ref="DD3266">TEXT(_xlfn.SEQUENCE(1, DATEDIF(AG3266, AH3266, "m") + 1, AG3266, 30), "YYYY-APMM")</f>
        <v>2014-AP01</v>
      </c>
      <c r="DN3266">
        <f t="shared" si="100"/>
        <v>1872</v>
      </c>
      <c r="DO3266" t="str">
        <f t="shared" si="101"/>
        <v>LABOR- SUBCONTRACTOR</v>
      </c>
    </row>
    <row r="3267" spans="1:119" x14ac:dyDescent="0.35">
      <c r="A3267" t="s">
        <v>105</v>
      </c>
      <c r="B3267">
        <v>502552</v>
      </c>
      <c r="C3267">
        <v>6359</v>
      </c>
      <c r="D3267">
        <v>124936</v>
      </c>
      <c r="E3267">
        <v>13662</v>
      </c>
      <c r="F3267">
        <v>0</v>
      </c>
      <c r="G3267" t="s">
        <v>106</v>
      </c>
      <c r="H3267" t="s">
        <v>106</v>
      </c>
      <c r="I3267" t="s">
        <v>106</v>
      </c>
      <c r="J3267" t="s">
        <v>107</v>
      </c>
      <c r="K3267" t="s">
        <v>108</v>
      </c>
      <c r="L3267" t="s">
        <v>109</v>
      </c>
      <c r="M3267" t="s">
        <v>110</v>
      </c>
      <c r="N3267" t="s">
        <v>7571</v>
      </c>
      <c r="O3267" t="s">
        <v>4757</v>
      </c>
      <c r="P3267">
        <v>8174</v>
      </c>
      <c r="Q3267">
        <v>256</v>
      </c>
      <c r="R3267">
        <v>0</v>
      </c>
      <c r="S3267">
        <v>200</v>
      </c>
      <c r="T3267">
        <v>0</v>
      </c>
      <c r="U3267">
        <v>1210</v>
      </c>
      <c r="V3267">
        <v>1210</v>
      </c>
      <c r="W3267">
        <v>200</v>
      </c>
      <c r="X3267">
        <v>0</v>
      </c>
      <c r="Y3267">
        <v>0</v>
      </c>
      <c r="Z3267">
        <v>0</v>
      </c>
      <c r="AD3267" s="1">
        <v>41706.333333333336</v>
      </c>
      <c r="AE3267" s="1">
        <v>41734.708333333336</v>
      </c>
      <c r="AG3267" s="1">
        <v>41667.333333333336</v>
      </c>
      <c r="AH3267" s="1">
        <v>41696.708333333336</v>
      </c>
      <c r="AI3267" s="1">
        <v>41667.333333333336</v>
      </c>
      <c r="AJ3267" s="1">
        <v>41696.708333333336</v>
      </c>
      <c r="AK3267" s="1">
        <v>41667.333333333336</v>
      </c>
      <c r="AL3267" s="1">
        <v>41696.708333333336</v>
      </c>
      <c r="AM3267" s="1">
        <v>41706.333333333336</v>
      </c>
      <c r="AN3267" s="1">
        <v>41734.708333333336</v>
      </c>
      <c r="AP3267" t="s">
        <v>113</v>
      </c>
      <c r="AU3267" t="s">
        <v>7572</v>
      </c>
      <c r="AY3267" t="s">
        <v>106</v>
      </c>
      <c r="AZ3267">
        <v>0</v>
      </c>
      <c r="BA3267">
        <v>0</v>
      </c>
      <c r="BD3267" s="3">
        <v>41321.661805555559</v>
      </c>
      <c r="BE3267" s="3">
        <v>41321.690972222219</v>
      </c>
      <c r="BF3267" t="s">
        <v>115</v>
      </c>
      <c r="BG3267" t="s">
        <v>115</v>
      </c>
      <c r="BH3267">
        <v>8149</v>
      </c>
      <c r="BM3267">
        <v>43510</v>
      </c>
      <c r="BR3267" t="s">
        <v>3242</v>
      </c>
      <c r="BS3267" t="s">
        <v>3243</v>
      </c>
      <c r="BU3267">
        <v>1</v>
      </c>
      <c r="BV3267" t="s">
        <v>118</v>
      </c>
      <c r="BX3267" t="s">
        <v>119</v>
      </c>
      <c r="BY3267" t="s">
        <v>119</v>
      </c>
      <c r="BZ3267" t="s">
        <v>119</v>
      </c>
      <c r="CA3267">
        <v>1</v>
      </c>
      <c r="CC3267" t="s">
        <v>120</v>
      </c>
      <c r="CH3267">
        <v>540</v>
      </c>
      <c r="CI3267">
        <v>42930</v>
      </c>
      <c r="CJ3267" t="s">
        <v>106</v>
      </c>
      <c r="CK3267" t="s">
        <v>106</v>
      </c>
      <c r="CL3267">
        <v>65</v>
      </c>
      <c r="CM3267" t="s">
        <v>3235</v>
      </c>
      <c r="CO3267">
        <v>124925</v>
      </c>
      <c r="CQ3267">
        <v>0</v>
      </c>
      <c r="CR3267">
        <v>0</v>
      </c>
      <c r="CS3267">
        <v>0</v>
      </c>
      <c r="CY3267" t="s">
        <v>123</v>
      </c>
      <c r="CZ3267" t="s">
        <v>124</v>
      </c>
      <c r="DD3267" t="str" cm="1">
        <f t="array" ref="DD3267">TEXT(_xlfn.SEQUENCE(1, DATEDIF(AG3267, AH3267, "m") + 1, AG3267, 30), "YYYY-APMM")</f>
        <v>2014-AP01</v>
      </c>
      <c r="DN3267">
        <f t="shared" ref="DN3267:DN3330" si="102">V3267/COUNTIF(DD3267:DF3267, "&lt;&gt;")</f>
        <v>1210</v>
      </c>
      <c r="DO3267" t="str">
        <f t="shared" ref="DO3267:DO3330" si="103">BR3267</f>
        <v>INTERLOCK MASON SK</v>
      </c>
    </row>
    <row r="3268" spans="1:119" x14ac:dyDescent="0.35">
      <c r="A3268" t="s">
        <v>105</v>
      </c>
      <c r="B3268">
        <v>502553</v>
      </c>
      <c r="C3268">
        <v>6359</v>
      </c>
      <c r="D3268">
        <v>124936</v>
      </c>
      <c r="E3268">
        <v>13662</v>
      </c>
      <c r="F3268">
        <v>0</v>
      </c>
      <c r="G3268" t="s">
        <v>106</v>
      </c>
      <c r="H3268" t="s">
        <v>106</v>
      </c>
      <c r="I3268" t="s">
        <v>106</v>
      </c>
      <c r="J3268" t="s">
        <v>107</v>
      </c>
      <c r="K3268" t="s">
        <v>108</v>
      </c>
      <c r="L3268" t="s">
        <v>109</v>
      </c>
      <c r="M3268" t="s">
        <v>110</v>
      </c>
      <c r="N3268" t="s">
        <v>7573</v>
      </c>
      <c r="O3268" t="s">
        <v>4760</v>
      </c>
      <c r="P3268">
        <v>8165</v>
      </c>
      <c r="Q3268">
        <v>256</v>
      </c>
      <c r="R3268">
        <v>0</v>
      </c>
      <c r="S3268">
        <v>200</v>
      </c>
      <c r="T3268">
        <v>0</v>
      </c>
      <c r="U3268">
        <v>294</v>
      </c>
      <c r="V3268">
        <v>294</v>
      </c>
      <c r="W3268">
        <v>200</v>
      </c>
      <c r="X3268">
        <v>0</v>
      </c>
      <c r="Y3268">
        <v>0</v>
      </c>
      <c r="Z3268">
        <v>0</v>
      </c>
      <c r="AD3268" s="1">
        <v>41717.333333333336</v>
      </c>
      <c r="AE3268" s="1">
        <v>41745.708333333336</v>
      </c>
      <c r="AG3268" s="1">
        <v>41679.333333333336</v>
      </c>
      <c r="AH3268" s="1">
        <v>41708.708333333336</v>
      </c>
      <c r="AI3268" s="1">
        <v>41679.333333333336</v>
      </c>
      <c r="AJ3268" s="1">
        <v>41708.708333333336</v>
      </c>
      <c r="AK3268" s="1">
        <v>41679.333333333336</v>
      </c>
      <c r="AL3268" s="1">
        <v>41708.708333333336</v>
      </c>
      <c r="AM3268" s="1">
        <v>41717.333333333336</v>
      </c>
      <c r="AN3268" s="1">
        <v>41745.708333333336</v>
      </c>
      <c r="AP3268" t="s">
        <v>113</v>
      </c>
      <c r="AU3268" t="s">
        <v>7574</v>
      </c>
      <c r="AY3268" t="s">
        <v>106</v>
      </c>
      <c r="AZ3268">
        <v>0</v>
      </c>
      <c r="BA3268">
        <v>0</v>
      </c>
      <c r="BD3268" s="3">
        <v>41321.661805555559</v>
      </c>
      <c r="BE3268" s="3">
        <v>41321.690972222219</v>
      </c>
      <c r="BF3268" t="s">
        <v>115</v>
      </c>
      <c r="BG3268" t="s">
        <v>115</v>
      </c>
      <c r="BH3268">
        <v>8149</v>
      </c>
      <c r="BM3268">
        <v>43420</v>
      </c>
      <c r="BR3268" t="s">
        <v>3122</v>
      </c>
      <c r="BS3268" t="s">
        <v>3123</v>
      </c>
      <c r="BU3268">
        <v>1</v>
      </c>
      <c r="BV3268" t="s">
        <v>118</v>
      </c>
      <c r="BX3268" t="s">
        <v>119</v>
      </c>
      <c r="BY3268" t="s">
        <v>119</v>
      </c>
      <c r="BZ3268" t="s">
        <v>119</v>
      </c>
      <c r="CA3268">
        <v>1</v>
      </c>
      <c r="CC3268" t="s">
        <v>120</v>
      </c>
      <c r="CH3268">
        <v>540</v>
      </c>
      <c r="CI3268">
        <v>42930</v>
      </c>
      <c r="CJ3268" t="s">
        <v>106</v>
      </c>
      <c r="CK3268" t="s">
        <v>106</v>
      </c>
      <c r="CL3268">
        <v>65</v>
      </c>
      <c r="CM3268" t="s">
        <v>3235</v>
      </c>
      <c r="CO3268">
        <v>124925</v>
      </c>
      <c r="CQ3268">
        <v>0</v>
      </c>
      <c r="CR3268">
        <v>0</v>
      </c>
      <c r="CS3268">
        <v>0</v>
      </c>
      <c r="CY3268" t="s">
        <v>123</v>
      </c>
      <c r="CZ3268" t="s">
        <v>124</v>
      </c>
      <c r="DD3268" t="str" cm="1">
        <f t="array" ref="DD3268:DE3268">TEXT(_xlfn.SEQUENCE(1, DATEDIF(AG3268, AH3268, "m") + 1, AG3268, 30), "YYYY-APMM")</f>
        <v>2014-AP02</v>
      </c>
      <c r="DE3268" t="str">
        <v>2014-AP03</v>
      </c>
      <c r="DN3268">
        <f t="shared" si="102"/>
        <v>147</v>
      </c>
      <c r="DO3268" t="str">
        <f t="shared" si="103"/>
        <v>STEEL FIXERS SK</v>
      </c>
    </row>
    <row r="3269" spans="1:119" x14ac:dyDescent="0.35">
      <c r="A3269" t="s">
        <v>105</v>
      </c>
      <c r="B3269">
        <v>502554</v>
      </c>
      <c r="C3269">
        <v>6359</v>
      </c>
      <c r="D3269">
        <v>124936</v>
      </c>
      <c r="E3269">
        <v>13662</v>
      </c>
      <c r="F3269">
        <v>0</v>
      </c>
      <c r="G3269" t="s">
        <v>106</v>
      </c>
      <c r="H3269" t="s">
        <v>106</v>
      </c>
      <c r="I3269" t="s">
        <v>106</v>
      </c>
      <c r="J3269" t="s">
        <v>107</v>
      </c>
      <c r="K3269" t="s">
        <v>108</v>
      </c>
      <c r="L3269" t="s">
        <v>109</v>
      </c>
      <c r="M3269" t="s">
        <v>110</v>
      </c>
      <c r="N3269" t="s">
        <v>7575</v>
      </c>
      <c r="O3269" t="s">
        <v>4763</v>
      </c>
      <c r="P3269">
        <v>8170</v>
      </c>
      <c r="Q3269">
        <v>256</v>
      </c>
      <c r="R3269">
        <v>8</v>
      </c>
      <c r="S3269">
        <v>200</v>
      </c>
      <c r="T3269">
        <v>0</v>
      </c>
      <c r="U3269">
        <v>50</v>
      </c>
      <c r="V3269">
        <v>50</v>
      </c>
      <c r="W3269">
        <v>200</v>
      </c>
      <c r="X3269">
        <v>0</v>
      </c>
      <c r="Y3269">
        <v>0</v>
      </c>
      <c r="Z3269">
        <v>0</v>
      </c>
      <c r="AD3269" s="1">
        <v>41717.333333333336</v>
      </c>
      <c r="AE3269" s="1">
        <v>41745.708333333336</v>
      </c>
      <c r="AG3269" s="1">
        <v>41679.333333333336</v>
      </c>
      <c r="AH3269" s="1">
        <v>41708.708333333336</v>
      </c>
      <c r="AI3269" s="1">
        <v>41679.333333333336</v>
      </c>
      <c r="AJ3269" s="1">
        <v>41708.708333333336</v>
      </c>
      <c r="AK3269" s="1">
        <v>41679.333333333336</v>
      </c>
      <c r="AL3269" s="1">
        <v>41708.708333333336</v>
      </c>
      <c r="AM3269" s="1">
        <v>41717.333333333336</v>
      </c>
      <c r="AN3269" s="1">
        <v>41745.708333333336</v>
      </c>
      <c r="AP3269" t="s">
        <v>113</v>
      </c>
      <c r="AU3269" t="s">
        <v>7576</v>
      </c>
      <c r="AY3269" t="s">
        <v>106</v>
      </c>
      <c r="AZ3269">
        <v>0</v>
      </c>
      <c r="BA3269">
        <v>0</v>
      </c>
      <c r="BD3269" s="3">
        <v>41321.661805555559</v>
      </c>
      <c r="BE3269" s="3">
        <v>41321.690972222219</v>
      </c>
      <c r="BF3269" t="s">
        <v>115</v>
      </c>
      <c r="BG3269" t="s">
        <v>115</v>
      </c>
      <c r="BH3269">
        <v>8149</v>
      </c>
      <c r="BM3269">
        <v>43470</v>
      </c>
      <c r="BR3269" t="s">
        <v>2854</v>
      </c>
      <c r="BS3269" t="s">
        <v>2855</v>
      </c>
      <c r="BU3269">
        <v>1</v>
      </c>
      <c r="BV3269" t="s">
        <v>118</v>
      </c>
      <c r="BX3269" t="s">
        <v>119</v>
      </c>
      <c r="BY3269" t="s">
        <v>119</v>
      </c>
      <c r="BZ3269" t="s">
        <v>119</v>
      </c>
      <c r="CA3269">
        <v>1</v>
      </c>
      <c r="CC3269" t="s">
        <v>120</v>
      </c>
      <c r="CH3269">
        <v>540</v>
      </c>
      <c r="CI3269">
        <v>42930</v>
      </c>
      <c r="CJ3269" t="s">
        <v>106</v>
      </c>
      <c r="CK3269" t="s">
        <v>106</v>
      </c>
      <c r="CL3269">
        <v>65</v>
      </c>
      <c r="CM3269" t="s">
        <v>3235</v>
      </c>
      <c r="CO3269">
        <v>124925</v>
      </c>
      <c r="CQ3269">
        <v>0</v>
      </c>
      <c r="CR3269">
        <v>0</v>
      </c>
      <c r="CS3269">
        <v>0</v>
      </c>
      <c r="CY3269" t="s">
        <v>123</v>
      </c>
      <c r="CZ3269" t="s">
        <v>124</v>
      </c>
      <c r="DD3269" t="str" cm="1">
        <f t="array" ref="DD3269:DE3269">TEXT(_xlfn.SEQUENCE(1, DATEDIF(AG3269, AH3269, "m") + 1, AG3269, 30), "YYYY-APMM")</f>
        <v>2014-AP02</v>
      </c>
      <c r="DE3269" t="str">
        <v>2014-AP03</v>
      </c>
      <c r="DN3269">
        <f t="shared" si="102"/>
        <v>25</v>
      </c>
      <c r="DO3269" t="str">
        <f t="shared" si="103"/>
        <v>TILE MASON SK</v>
      </c>
    </row>
    <row r="3270" spans="1:119" x14ac:dyDescent="0.35">
      <c r="A3270" t="s">
        <v>105</v>
      </c>
      <c r="B3270">
        <v>502555</v>
      </c>
      <c r="C3270">
        <v>6359</v>
      </c>
      <c r="D3270">
        <v>124936</v>
      </c>
      <c r="E3270">
        <v>13662</v>
      </c>
      <c r="F3270">
        <v>0</v>
      </c>
      <c r="G3270" t="s">
        <v>106</v>
      </c>
      <c r="H3270" t="s">
        <v>106</v>
      </c>
      <c r="I3270" t="s">
        <v>106</v>
      </c>
      <c r="J3270" t="s">
        <v>107</v>
      </c>
      <c r="K3270" t="s">
        <v>108</v>
      </c>
      <c r="L3270" t="s">
        <v>109</v>
      </c>
      <c r="M3270" t="s">
        <v>110</v>
      </c>
      <c r="N3270" t="s">
        <v>7577</v>
      </c>
      <c r="O3270" t="s">
        <v>4766</v>
      </c>
      <c r="P3270">
        <v>8167</v>
      </c>
      <c r="Q3270">
        <v>456</v>
      </c>
      <c r="R3270">
        <v>48</v>
      </c>
      <c r="S3270">
        <v>80</v>
      </c>
      <c r="T3270">
        <v>0</v>
      </c>
      <c r="U3270">
        <v>14</v>
      </c>
      <c r="V3270">
        <v>14</v>
      </c>
      <c r="W3270">
        <v>80</v>
      </c>
      <c r="X3270">
        <v>0</v>
      </c>
      <c r="Y3270">
        <v>0</v>
      </c>
      <c r="Z3270">
        <v>0</v>
      </c>
      <c r="AD3270" s="1">
        <v>41793.333333333336</v>
      </c>
      <c r="AE3270" s="1">
        <v>41804.708333333336</v>
      </c>
      <c r="AG3270" s="1">
        <v>41727.333333333336</v>
      </c>
      <c r="AH3270" s="1">
        <v>41737.708333333336</v>
      </c>
      <c r="AI3270" s="1">
        <v>41727.333333333336</v>
      </c>
      <c r="AJ3270" s="1">
        <v>41737.708333333336</v>
      </c>
      <c r="AK3270" s="1">
        <v>41727.333333333336</v>
      </c>
      <c r="AL3270" s="1">
        <v>41737.708333333336</v>
      </c>
      <c r="AM3270" s="1">
        <v>41793.333333333336</v>
      </c>
      <c r="AN3270" s="1">
        <v>41804.708333333336</v>
      </c>
      <c r="AP3270" t="s">
        <v>113</v>
      </c>
      <c r="AU3270" t="s">
        <v>7578</v>
      </c>
      <c r="AY3270" t="s">
        <v>106</v>
      </c>
      <c r="AZ3270">
        <v>0</v>
      </c>
      <c r="BA3270">
        <v>0</v>
      </c>
      <c r="BD3270" s="3">
        <v>41321.661805555559</v>
      </c>
      <c r="BE3270" s="3">
        <v>41321.690972222219</v>
      </c>
      <c r="BF3270" t="s">
        <v>115</v>
      </c>
      <c r="BG3270" t="s">
        <v>115</v>
      </c>
      <c r="BH3270">
        <v>8149</v>
      </c>
      <c r="BM3270">
        <v>43440</v>
      </c>
      <c r="BR3270" t="s">
        <v>3145</v>
      </c>
      <c r="BS3270" t="s">
        <v>3146</v>
      </c>
      <c r="BU3270">
        <v>1</v>
      </c>
      <c r="BV3270" t="s">
        <v>118</v>
      </c>
      <c r="BX3270" t="s">
        <v>119</v>
      </c>
      <c r="BY3270" t="s">
        <v>119</v>
      </c>
      <c r="BZ3270" t="s">
        <v>119</v>
      </c>
      <c r="CA3270">
        <v>1</v>
      </c>
      <c r="CC3270" t="s">
        <v>120</v>
      </c>
      <c r="CH3270">
        <v>540</v>
      </c>
      <c r="CI3270">
        <v>42930</v>
      </c>
      <c r="CJ3270" t="s">
        <v>106</v>
      </c>
      <c r="CK3270" t="s">
        <v>106</v>
      </c>
      <c r="CL3270">
        <v>65</v>
      </c>
      <c r="CM3270" t="s">
        <v>3235</v>
      </c>
      <c r="CO3270">
        <v>124925</v>
      </c>
      <c r="CQ3270">
        <v>0</v>
      </c>
      <c r="CR3270">
        <v>0</v>
      </c>
      <c r="CS3270">
        <v>0</v>
      </c>
      <c r="CY3270" t="s">
        <v>123</v>
      </c>
      <c r="CZ3270" t="s">
        <v>124</v>
      </c>
      <c r="DD3270" t="str" cm="1">
        <f t="array" ref="DD3270">TEXT(_xlfn.SEQUENCE(1, DATEDIF(AG3270, AH3270, "m") + 1, AG3270, 30), "YYYY-APMM")</f>
        <v>2014-AP03</v>
      </c>
      <c r="DN3270">
        <f t="shared" si="102"/>
        <v>14</v>
      </c>
      <c r="DO3270" t="str">
        <f t="shared" si="103"/>
        <v>CONCRETE MASON SK</v>
      </c>
    </row>
    <row r="3271" spans="1:119" x14ac:dyDescent="0.35">
      <c r="A3271" t="s">
        <v>105</v>
      </c>
      <c r="B3271">
        <v>502556</v>
      </c>
      <c r="C3271">
        <v>6359</v>
      </c>
      <c r="D3271">
        <v>124937</v>
      </c>
      <c r="E3271">
        <v>13662</v>
      </c>
      <c r="F3271">
        <v>0</v>
      </c>
      <c r="G3271" t="s">
        <v>106</v>
      </c>
      <c r="H3271" t="s">
        <v>106</v>
      </c>
      <c r="I3271" t="s">
        <v>106</v>
      </c>
      <c r="J3271" t="s">
        <v>107</v>
      </c>
      <c r="K3271" t="s">
        <v>108</v>
      </c>
      <c r="L3271" t="s">
        <v>109</v>
      </c>
      <c r="M3271" t="s">
        <v>110</v>
      </c>
      <c r="N3271" t="s">
        <v>7579</v>
      </c>
      <c r="O3271" t="s">
        <v>3209</v>
      </c>
      <c r="P3271">
        <v>8177</v>
      </c>
      <c r="Q3271">
        <v>216</v>
      </c>
      <c r="R3271">
        <v>40</v>
      </c>
      <c r="S3271">
        <v>120</v>
      </c>
      <c r="T3271">
        <v>0</v>
      </c>
      <c r="U3271">
        <v>37</v>
      </c>
      <c r="V3271">
        <v>37</v>
      </c>
      <c r="W3271">
        <v>120</v>
      </c>
      <c r="X3271">
        <v>31.000038</v>
      </c>
      <c r="Y3271">
        <v>0</v>
      </c>
      <c r="Z3271">
        <v>31.000038</v>
      </c>
      <c r="AD3271" s="1">
        <v>41729.333333333336</v>
      </c>
      <c r="AE3271" s="1">
        <v>41745.708333333336</v>
      </c>
      <c r="AG3271" s="1">
        <v>41697.333333333336</v>
      </c>
      <c r="AH3271" s="1">
        <v>41714.708333333336</v>
      </c>
      <c r="AI3271" s="1">
        <v>41697.333333333336</v>
      </c>
      <c r="AJ3271" s="1">
        <v>41714.708333333336</v>
      </c>
      <c r="AK3271" s="1">
        <v>41697.333333333336</v>
      </c>
      <c r="AL3271" s="1">
        <v>41714.708333333336</v>
      </c>
      <c r="AM3271" s="1">
        <v>41729.333333333336</v>
      </c>
      <c r="AN3271" s="1">
        <v>41745.708333333336</v>
      </c>
      <c r="AP3271" t="s">
        <v>113</v>
      </c>
      <c r="AU3271" t="s">
        <v>7580</v>
      </c>
      <c r="AY3271" t="s">
        <v>106</v>
      </c>
      <c r="AZ3271">
        <v>0</v>
      </c>
      <c r="BA3271">
        <v>0</v>
      </c>
      <c r="BD3271" s="3">
        <v>41321.661805555559</v>
      </c>
      <c r="BE3271" s="3">
        <v>41328.377083333333</v>
      </c>
      <c r="BF3271" t="s">
        <v>115</v>
      </c>
      <c r="BG3271" t="s">
        <v>115</v>
      </c>
      <c r="BH3271">
        <v>8149</v>
      </c>
      <c r="BM3271">
        <v>43540</v>
      </c>
      <c r="BR3271" t="s">
        <v>1299</v>
      </c>
      <c r="BS3271" t="s">
        <v>1300</v>
      </c>
      <c r="BU3271">
        <v>1</v>
      </c>
      <c r="BV3271" t="s">
        <v>118</v>
      </c>
      <c r="BX3271" t="s">
        <v>119</v>
      </c>
      <c r="BY3271" t="s">
        <v>119</v>
      </c>
      <c r="BZ3271" t="s">
        <v>119</v>
      </c>
      <c r="CA3271">
        <v>1</v>
      </c>
      <c r="CC3271" t="s">
        <v>120</v>
      </c>
      <c r="CH3271">
        <v>540</v>
      </c>
      <c r="CI3271">
        <v>42920</v>
      </c>
      <c r="CJ3271" t="s">
        <v>106</v>
      </c>
      <c r="CK3271" t="s">
        <v>106</v>
      </c>
      <c r="CL3271">
        <v>60</v>
      </c>
      <c r="CM3271" t="s">
        <v>4652</v>
      </c>
      <c r="CO3271">
        <v>124925</v>
      </c>
      <c r="CQ3271">
        <v>0</v>
      </c>
      <c r="CR3271">
        <v>0</v>
      </c>
      <c r="CS3271">
        <v>0</v>
      </c>
      <c r="CY3271" t="s">
        <v>123</v>
      </c>
      <c r="CZ3271" t="s">
        <v>124</v>
      </c>
      <c r="DD3271" t="str" cm="1">
        <f t="array" ref="DD3271">TEXT(_xlfn.SEQUENCE(1, DATEDIF(AG3271, AH3271, "m") + 1, AG3271, 30), "YYYY-APMM")</f>
        <v>2014-AP02</v>
      </c>
      <c r="DN3271">
        <f t="shared" si="102"/>
        <v>37</v>
      </c>
      <c r="DO3271" t="str">
        <f t="shared" si="103"/>
        <v>LABOR - CIVIL</v>
      </c>
    </row>
    <row r="3272" spans="1:119" x14ac:dyDescent="0.35">
      <c r="A3272" t="s">
        <v>105</v>
      </c>
      <c r="B3272">
        <v>502557</v>
      </c>
      <c r="C3272">
        <v>6359</v>
      </c>
      <c r="D3272">
        <v>124937</v>
      </c>
      <c r="E3272">
        <v>13662</v>
      </c>
      <c r="F3272">
        <v>0</v>
      </c>
      <c r="G3272" t="s">
        <v>106</v>
      </c>
      <c r="H3272" t="s">
        <v>106</v>
      </c>
      <c r="I3272" t="s">
        <v>106</v>
      </c>
      <c r="J3272" t="s">
        <v>107</v>
      </c>
      <c r="K3272" t="s">
        <v>108</v>
      </c>
      <c r="L3272" t="s">
        <v>109</v>
      </c>
      <c r="M3272" t="s">
        <v>110</v>
      </c>
      <c r="N3272" t="s">
        <v>7581</v>
      </c>
      <c r="O3272" t="s">
        <v>4654</v>
      </c>
      <c r="P3272">
        <v>8165</v>
      </c>
      <c r="Q3272">
        <v>176</v>
      </c>
      <c r="R3272">
        <v>0</v>
      </c>
      <c r="S3272">
        <v>120</v>
      </c>
      <c r="T3272">
        <v>0</v>
      </c>
      <c r="U3272">
        <v>1276</v>
      </c>
      <c r="V3272">
        <v>1276</v>
      </c>
      <c r="W3272">
        <v>120</v>
      </c>
      <c r="X3272">
        <v>0</v>
      </c>
      <c r="Y3272">
        <v>0</v>
      </c>
      <c r="Z3272">
        <v>0</v>
      </c>
      <c r="AD3272" s="1">
        <v>41735.333333333336</v>
      </c>
      <c r="AE3272" s="1">
        <v>41751.708333333336</v>
      </c>
      <c r="AG3272" s="1">
        <v>41709.333333333336</v>
      </c>
      <c r="AH3272" s="1">
        <v>41725.708333333336</v>
      </c>
      <c r="AI3272" s="1">
        <v>41709.333333333336</v>
      </c>
      <c r="AJ3272" s="1">
        <v>41725.708333333336</v>
      </c>
      <c r="AK3272" s="1">
        <v>41709.333333333336</v>
      </c>
      <c r="AL3272" s="1">
        <v>41725.708333333336</v>
      </c>
      <c r="AM3272" s="1">
        <v>41735.333333333336</v>
      </c>
      <c r="AN3272" s="1">
        <v>41751.708333333336</v>
      </c>
      <c r="AP3272" t="s">
        <v>113</v>
      </c>
      <c r="AU3272" t="s">
        <v>7582</v>
      </c>
      <c r="AY3272" t="s">
        <v>106</v>
      </c>
      <c r="AZ3272">
        <v>0</v>
      </c>
      <c r="BA3272">
        <v>0</v>
      </c>
      <c r="BD3272" s="3">
        <v>41321.661805555559</v>
      </c>
      <c r="BE3272" s="3">
        <v>41321.690972222219</v>
      </c>
      <c r="BF3272" t="s">
        <v>115</v>
      </c>
      <c r="BG3272" t="s">
        <v>115</v>
      </c>
      <c r="BH3272">
        <v>8149</v>
      </c>
      <c r="BM3272">
        <v>43420</v>
      </c>
      <c r="BR3272" t="s">
        <v>3122</v>
      </c>
      <c r="BS3272" t="s">
        <v>3123</v>
      </c>
      <c r="BU3272">
        <v>1</v>
      </c>
      <c r="BV3272" t="s">
        <v>118</v>
      </c>
      <c r="BX3272" t="s">
        <v>119</v>
      </c>
      <c r="BY3272" t="s">
        <v>119</v>
      </c>
      <c r="BZ3272" t="s">
        <v>119</v>
      </c>
      <c r="CA3272">
        <v>1</v>
      </c>
      <c r="CC3272" t="s">
        <v>120</v>
      </c>
      <c r="CH3272">
        <v>540</v>
      </c>
      <c r="CI3272">
        <v>42920</v>
      </c>
      <c r="CJ3272" t="s">
        <v>106</v>
      </c>
      <c r="CK3272" t="s">
        <v>106</v>
      </c>
      <c r="CL3272">
        <v>60</v>
      </c>
      <c r="CM3272" t="s">
        <v>4652</v>
      </c>
      <c r="CO3272">
        <v>124925</v>
      </c>
      <c r="CQ3272">
        <v>0</v>
      </c>
      <c r="CR3272">
        <v>0</v>
      </c>
      <c r="CS3272">
        <v>0</v>
      </c>
      <c r="CY3272" t="s">
        <v>123</v>
      </c>
      <c r="CZ3272" t="s">
        <v>124</v>
      </c>
      <c r="DD3272" t="str" cm="1">
        <f t="array" ref="DD3272">TEXT(_xlfn.SEQUENCE(1, DATEDIF(AG3272, AH3272, "m") + 1, AG3272, 30), "YYYY-APMM")</f>
        <v>2014-AP03</v>
      </c>
      <c r="DN3272">
        <f t="shared" si="102"/>
        <v>1276</v>
      </c>
      <c r="DO3272" t="str">
        <f t="shared" si="103"/>
        <v>STEEL FIXERS SK</v>
      </c>
    </row>
    <row r="3273" spans="1:119" x14ac:dyDescent="0.35">
      <c r="A3273" t="s">
        <v>105</v>
      </c>
      <c r="B3273">
        <v>502558</v>
      </c>
      <c r="C3273">
        <v>6359</v>
      </c>
      <c r="D3273">
        <v>124937</v>
      </c>
      <c r="E3273">
        <v>13662</v>
      </c>
      <c r="F3273">
        <v>0</v>
      </c>
      <c r="G3273" t="s">
        <v>106</v>
      </c>
      <c r="H3273" t="s">
        <v>106</v>
      </c>
      <c r="I3273" t="s">
        <v>106</v>
      </c>
      <c r="J3273" t="s">
        <v>107</v>
      </c>
      <c r="K3273" t="s">
        <v>108</v>
      </c>
      <c r="L3273" t="s">
        <v>109</v>
      </c>
      <c r="M3273" t="s">
        <v>110</v>
      </c>
      <c r="N3273" t="s">
        <v>7583</v>
      </c>
      <c r="O3273" t="s">
        <v>4657</v>
      </c>
      <c r="P3273">
        <v>8178</v>
      </c>
      <c r="Q3273">
        <v>176</v>
      </c>
      <c r="R3273">
        <v>0</v>
      </c>
      <c r="S3273">
        <v>200</v>
      </c>
      <c r="T3273">
        <v>0</v>
      </c>
      <c r="U3273">
        <v>428</v>
      </c>
      <c r="V3273">
        <v>428</v>
      </c>
      <c r="W3273">
        <v>200</v>
      </c>
      <c r="X3273">
        <v>0</v>
      </c>
      <c r="Y3273">
        <v>0</v>
      </c>
      <c r="Z3273">
        <v>0</v>
      </c>
      <c r="AD3273" s="1">
        <v>41746.333333333336</v>
      </c>
      <c r="AE3273" s="1">
        <v>41774.708333333336</v>
      </c>
      <c r="AG3273" s="1">
        <v>41721.333333333336</v>
      </c>
      <c r="AH3273" s="1">
        <v>41749.708333333336</v>
      </c>
      <c r="AI3273" s="1">
        <v>41721.333333333336</v>
      </c>
      <c r="AJ3273" s="1">
        <v>41749.708333333336</v>
      </c>
      <c r="AK3273" s="1">
        <v>41721.333333333336</v>
      </c>
      <c r="AL3273" s="1">
        <v>41749.708333333336</v>
      </c>
      <c r="AM3273" s="1">
        <v>41746.333333333336</v>
      </c>
      <c r="AN3273" s="1">
        <v>41774.708333333336</v>
      </c>
      <c r="AP3273" t="s">
        <v>113</v>
      </c>
      <c r="AU3273" t="s">
        <v>7584</v>
      </c>
      <c r="AY3273" t="s">
        <v>106</v>
      </c>
      <c r="AZ3273">
        <v>0</v>
      </c>
      <c r="BA3273">
        <v>0</v>
      </c>
      <c r="BD3273" s="3">
        <v>41321.661805555559</v>
      </c>
      <c r="BE3273" s="3">
        <v>41321.690972222219</v>
      </c>
      <c r="BF3273" t="s">
        <v>115</v>
      </c>
      <c r="BG3273" t="s">
        <v>115</v>
      </c>
      <c r="BH3273">
        <v>8149</v>
      </c>
      <c r="BM3273">
        <v>43550</v>
      </c>
      <c r="BR3273" t="s">
        <v>116</v>
      </c>
      <c r="BS3273" t="s">
        <v>117</v>
      </c>
      <c r="BU3273">
        <v>1</v>
      </c>
      <c r="BV3273" t="s">
        <v>118</v>
      </c>
      <c r="BX3273" t="s">
        <v>119</v>
      </c>
      <c r="BY3273" t="s">
        <v>119</v>
      </c>
      <c r="BZ3273" t="s">
        <v>119</v>
      </c>
      <c r="CA3273">
        <v>1</v>
      </c>
      <c r="CC3273" t="s">
        <v>120</v>
      </c>
      <c r="CH3273">
        <v>540</v>
      </c>
      <c r="CI3273">
        <v>42920</v>
      </c>
      <c r="CJ3273" t="s">
        <v>106</v>
      </c>
      <c r="CK3273" t="s">
        <v>106</v>
      </c>
      <c r="CL3273">
        <v>60</v>
      </c>
      <c r="CM3273" t="s">
        <v>4652</v>
      </c>
      <c r="CO3273">
        <v>124925</v>
      </c>
      <c r="CQ3273">
        <v>0</v>
      </c>
      <c r="CR3273">
        <v>0</v>
      </c>
      <c r="CS3273">
        <v>0</v>
      </c>
      <c r="CY3273" t="s">
        <v>123</v>
      </c>
      <c r="CZ3273" t="s">
        <v>124</v>
      </c>
      <c r="DD3273" t="str" cm="1">
        <f t="array" ref="DD3273">TEXT(_xlfn.SEQUENCE(1, DATEDIF(AG3273, AH3273, "m") + 1, AG3273, 30), "YYYY-APMM")</f>
        <v>2014-AP03</v>
      </c>
      <c r="DN3273">
        <f t="shared" si="102"/>
        <v>428</v>
      </c>
      <c r="DO3273" t="str">
        <f t="shared" si="103"/>
        <v>LABOR- SUBCONTRACTOR</v>
      </c>
    </row>
    <row r="3274" spans="1:119" x14ac:dyDescent="0.35">
      <c r="A3274" t="s">
        <v>105</v>
      </c>
      <c r="B3274">
        <v>502559</v>
      </c>
      <c r="C3274">
        <v>6359</v>
      </c>
      <c r="D3274">
        <v>124937</v>
      </c>
      <c r="E3274">
        <v>13662</v>
      </c>
      <c r="F3274">
        <v>0</v>
      </c>
      <c r="G3274" t="s">
        <v>106</v>
      </c>
      <c r="H3274" t="s">
        <v>106</v>
      </c>
      <c r="I3274" t="s">
        <v>106</v>
      </c>
      <c r="J3274" t="s">
        <v>107</v>
      </c>
      <c r="K3274" t="s">
        <v>108</v>
      </c>
      <c r="L3274" t="s">
        <v>109</v>
      </c>
      <c r="M3274" t="s">
        <v>110</v>
      </c>
      <c r="N3274" t="s">
        <v>7585</v>
      </c>
      <c r="O3274" t="s">
        <v>4660</v>
      </c>
      <c r="P3274">
        <v>8178</v>
      </c>
      <c r="Q3274">
        <v>176</v>
      </c>
      <c r="R3274">
        <v>0</v>
      </c>
      <c r="S3274">
        <v>200</v>
      </c>
      <c r="T3274">
        <v>0</v>
      </c>
      <c r="U3274">
        <v>189.2</v>
      </c>
      <c r="V3274">
        <v>189.2</v>
      </c>
      <c r="W3274">
        <v>200</v>
      </c>
      <c r="X3274">
        <v>0</v>
      </c>
      <c r="Y3274">
        <v>0</v>
      </c>
      <c r="Z3274">
        <v>0</v>
      </c>
      <c r="AD3274" s="1">
        <v>41752.333333333336</v>
      </c>
      <c r="AE3274" s="1">
        <v>41780.708333333336</v>
      </c>
      <c r="AG3274" s="1">
        <v>41727.333333333336</v>
      </c>
      <c r="AH3274" s="1">
        <v>41755.708333333336</v>
      </c>
      <c r="AI3274" s="1">
        <v>41727.333333333336</v>
      </c>
      <c r="AJ3274" s="1">
        <v>41755.708333333336</v>
      </c>
      <c r="AK3274" s="1">
        <v>41727.333333333336</v>
      </c>
      <c r="AL3274" s="1">
        <v>41755.708333333336</v>
      </c>
      <c r="AM3274" s="1">
        <v>41752.333333333336</v>
      </c>
      <c r="AN3274" s="1">
        <v>41780.708333333336</v>
      </c>
      <c r="AP3274" t="s">
        <v>113</v>
      </c>
      <c r="AU3274" t="s">
        <v>7586</v>
      </c>
      <c r="AY3274" t="s">
        <v>106</v>
      </c>
      <c r="AZ3274">
        <v>0</v>
      </c>
      <c r="BA3274">
        <v>0</v>
      </c>
      <c r="BD3274" s="3">
        <v>41321.661805555559</v>
      </c>
      <c r="BE3274" s="3">
        <v>41328.377083333333</v>
      </c>
      <c r="BF3274" t="s">
        <v>115</v>
      </c>
      <c r="BG3274" t="s">
        <v>115</v>
      </c>
      <c r="BH3274">
        <v>8149</v>
      </c>
      <c r="BM3274">
        <v>43550</v>
      </c>
      <c r="BR3274" t="s">
        <v>116</v>
      </c>
      <c r="BS3274" t="s">
        <v>117</v>
      </c>
      <c r="BU3274">
        <v>1</v>
      </c>
      <c r="BV3274" t="s">
        <v>118</v>
      </c>
      <c r="BX3274" t="s">
        <v>119</v>
      </c>
      <c r="BY3274" t="s">
        <v>119</v>
      </c>
      <c r="BZ3274" t="s">
        <v>119</v>
      </c>
      <c r="CA3274">
        <v>1</v>
      </c>
      <c r="CC3274" t="s">
        <v>120</v>
      </c>
      <c r="CH3274">
        <v>540</v>
      </c>
      <c r="CI3274">
        <v>42920</v>
      </c>
      <c r="CJ3274" t="s">
        <v>106</v>
      </c>
      <c r="CK3274" t="s">
        <v>106</v>
      </c>
      <c r="CL3274">
        <v>60</v>
      </c>
      <c r="CM3274" t="s">
        <v>4652</v>
      </c>
      <c r="CO3274">
        <v>124925</v>
      </c>
      <c r="CQ3274">
        <v>0</v>
      </c>
      <c r="CR3274">
        <v>0</v>
      </c>
      <c r="CS3274">
        <v>0</v>
      </c>
      <c r="CY3274" t="s">
        <v>123</v>
      </c>
      <c r="CZ3274" t="s">
        <v>124</v>
      </c>
      <c r="DD3274" t="str" cm="1">
        <f t="array" ref="DD3274">TEXT(_xlfn.SEQUENCE(1, DATEDIF(AG3274, AH3274, "m") + 1, AG3274, 30), "YYYY-APMM")</f>
        <v>2014-AP03</v>
      </c>
      <c r="DN3274">
        <f t="shared" si="102"/>
        <v>189.2</v>
      </c>
      <c r="DO3274" t="str">
        <f t="shared" si="103"/>
        <v>LABOR- SUBCONTRACTOR</v>
      </c>
    </row>
    <row r="3275" spans="1:119" x14ac:dyDescent="0.35">
      <c r="A3275" t="s">
        <v>105</v>
      </c>
      <c r="B3275">
        <v>502560</v>
      </c>
      <c r="C3275">
        <v>6359</v>
      </c>
      <c r="D3275">
        <v>124938</v>
      </c>
      <c r="E3275">
        <v>13662</v>
      </c>
      <c r="F3275">
        <v>0</v>
      </c>
      <c r="G3275" t="s">
        <v>106</v>
      </c>
      <c r="H3275" t="s">
        <v>106</v>
      </c>
      <c r="I3275" t="s">
        <v>106</v>
      </c>
      <c r="J3275" t="s">
        <v>107</v>
      </c>
      <c r="K3275" t="s">
        <v>108</v>
      </c>
      <c r="L3275" t="s">
        <v>109</v>
      </c>
      <c r="M3275" t="s">
        <v>110</v>
      </c>
      <c r="N3275" t="s">
        <v>7587</v>
      </c>
      <c r="O3275" t="s">
        <v>4708</v>
      </c>
      <c r="P3275">
        <v>8177</v>
      </c>
      <c r="Q3275">
        <v>96</v>
      </c>
      <c r="R3275">
        <v>0</v>
      </c>
      <c r="S3275">
        <v>200</v>
      </c>
      <c r="T3275">
        <v>0</v>
      </c>
      <c r="U3275">
        <v>69</v>
      </c>
      <c r="V3275">
        <v>69</v>
      </c>
      <c r="W3275">
        <v>200</v>
      </c>
      <c r="X3275">
        <v>51</v>
      </c>
      <c r="Y3275">
        <v>0</v>
      </c>
      <c r="Z3275">
        <v>51</v>
      </c>
      <c r="AD3275" s="1">
        <v>41622.333333333336</v>
      </c>
      <c r="AE3275" s="1">
        <v>41651.708333333336</v>
      </c>
      <c r="AG3275" s="1">
        <v>41608.333333333336</v>
      </c>
      <c r="AH3275" s="1">
        <v>41637.708333333336</v>
      </c>
      <c r="AI3275" s="1">
        <v>41608.333333333336</v>
      </c>
      <c r="AJ3275" s="1">
        <v>41637.708333333336</v>
      </c>
      <c r="AK3275" s="1">
        <v>41608.333333333336</v>
      </c>
      <c r="AL3275" s="1">
        <v>41637.708333333336</v>
      </c>
      <c r="AM3275" s="1">
        <v>41622.333333333336</v>
      </c>
      <c r="AN3275" s="1">
        <v>41651.708333333336</v>
      </c>
      <c r="AP3275" t="s">
        <v>113</v>
      </c>
      <c r="AU3275" t="s">
        <v>7588</v>
      </c>
      <c r="AY3275" t="s">
        <v>106</v>
      </c>
      <c r="AZ3275">
        <v>0</v>
      </c>
      <c r="BA3275">
        <v>0</v>
      </c>
      <c r="BD3275" s="3">
        <v>41321.661805555559</v>
      </c>
      <c r="BE3275" s="3">
        <v>41321.690972222219</v>
      </c>
      <c r="BF3275" t="s">
        <v>115</v>
      </c>
      <c r="BG3275" t="s">
        <v>115</v>
      </c>
      <c r="BH3275">
        <v>8149</v>
      </c>
      <c r="BM3275">
        <v>43540</v>
      </c>
      <c r="BR3275" t="s">
        <v>1299</v>
      </c>
      <c r="BS3275" t="s">
        <v>1300</v>
      </c>
      <c r="BU3275">
        <v>1</v>
      </c>
      <c r="BV3275" t="s">
        <v>118</v>
      </c>
      <c r="BX3275" t="s">
        <v>119</v>
      </c>
      <c r="BY3275" t="s">
        <v>119</v>
      </c>
      <c r="BZ3275" t="s">
        <v>119</v>
      </c>
      <c r="CA3275">
        <v>1</v>
      </c>
      <c r="CC3275" t="s">
        <v>120</v>
      </c>
      <c r="CH3275">
        <v>540</v>
      </c>
      <c r="CI3275">
        <v>42870</v>
      </c>
      <c r="CJ3275" t="s">
        <v>106</v>
      </c>
      <c r="CK3275" t="s">
        <v>106</v>
      </c>
      <c r="CL3275">
        <v>35</v>
      </c>
      <c r="CM3275" t="s">
        <v>4710</v>
      </c>
      <c r="CO3275">
        <v>124925</v>
      </c>
      <c r="CQ3275">
        <v>0</v>
      </c>
      <c r="CR3275">
        <v>0</v>
      </c>
      <c r="CS3275">
        <v>0</v>
      </c>
      <c r="CY3275" t="s">
        <v>123</v>
      </c>
      <c r="CZ3275" t="s">
        <v>124</v>
      </c>
      <c r="DD3275" t="str" cm="1">
        <f t="array" ref="DD3275">TEXT(_xlfn.SEQUENCE(1, DATEDIF(AG3275, AH3275, "m") + 1, AG3275, 30), "YYYY-APMM")</f>
        <v>2013-AP11</v>
      </c>
      <c r="DN3275">
        <f t="shared" si="102"/>
        <v>69</v>
      </c>
      <c r="DO3275" t="str">
        <f t="shared" si="103"/>
        <v>LABOR - CIVIL</v>
      </c>
    </row>
    <row r="3276" spans="1:119" x14ac:dyDescent="0.35">
      <c r="A3276" t="s">
        <v>105</v>
      </c>
      <c r="B3276">
        <v>502561</v>
      </c>
      <c r="C3276">
        <v>6359</v>
      </c>
      <c r="D3276">
        <v>124938</v>
      </c>
      <c r="E3276">
        <v>13662</v>
      </c>
      <c r="F3276">
        <v>0</v>
      </c>
      <c r="G3276" t="s">
        <v>106</v>
      </c>
      <c r="H3276" t="s">
        <v>106</v>
      </c>
      <c r="I3276" t="s">
        <v>106</v>
      </c>
      <c r="J3276" t="s">
        <v>107</v>
      </c>
      <c r="K3276" t="s">
        <v>108</v>
      </c>
      <c r="L3276" t="s">
        <v>109</v>
      </c>
      <c r="M3276" t="s">
        <v>110</v>
      </c>
      <c r="N3276" t="s">
        <v>7589</v>
      </c>
      <c r="O3276" t="s">
        <v>4712</v>
      </c>
      <c r="P3276">
        <v>8178</v>
      </c>
      <c r="Q3276">
        <v>96</v>
      </c>
      <c r="R3276">
        <v>0</v>
      </c>
      <c r="S3276">
        <v>200</v>
      </c>
      <c r="T3276">
        <v>0</v>
      </c>
      <c r="U3276">
        <v>1380.4</v>
      </c>
      <c r="V3276">
        <v>1380.4</v>
      </c>
      <c r="W3276">
        <v>200</v>
      </c>
      <c r="X3276">
        <v>0</v>
      </c>
      <c r="Y3276">
        <v>0</v>
      </c>
      <c r="Z3276">
        <v>0</v>
      </c>
      <c r="AD3276" s="1">
        <v>41629.333333333336</v>
      </c>
      <c r="AE3276" s="1">
        <v>41657.708333333336</v>
      </c>
      <c r="AG3276" s="1">
        <v>41613.333333333336</v>
      </c>
      <c r="AH3276" s="1">
        <v>41643.708333333336</v>
      </c>
      <c r="AI3276" s="1">
        <v>41613.333333333336</v>
      </c>
      <c r="AJ3276" s="1">
        <v>41643.708333333336</v>
      </c>
      <c r="AK3276" s="1">
        <v>41613.333333333336</v>
      </c>
      <c r="AL3276" s="1">
        <v>41643.708333333336</v>
      </c>
      <c r="AM3276" s="1">
        <v>41629.333333333336</v>
      </c>
      <c r="AN3276" s="1">
        <v>41657.708333333336</v>
      </c>
      <c r="AP3276" t="s">
        <v>113</v>
      </c>
      <c r="AU3276" t="s">
        <v>7590</v>
      </c>
      <c r="AY3276" t="s">
        <v>106</v>
      </c>
      <c r="AZ3276">
        <v>0</v>
      </c>
      <c r="BA3276">
        <v>0</v>
      </c>
      <c r="BD3276" s="3">
        <v>41321.661805555559</v>
      </c>
      <c r="BE3276" s="3">
        <v>41321.690972222219</v>
      </c>
      <c r="BF3276" t="s">
        <v>115</v>
      </c>
      <c r="BG3276" t="s">
        <v>115</v>
      </c>
      <c r="BH3276">
        <v>8149</v>
      </c>
      <c r="BM3276">
        <v>43550</v>
      </c>
      <c r="BR3276" t="s">
        <v>116</v>
      </c>
      <c r="BS3276" t="s">
        <v>117</v>
      </c>
      <c r="BU3276">
        <v>1</v>
      </c>
      <c r="BV3276" t="s">
        <v>118</v>
      </c>
      <c r="BX3276" t="s">
        <v>119</v>
      </c>
      <c r="BY3276" t="s">
        <v>119</v>
      </c>
      <c r="BZ3276" t="s">
        <v>119</v>
      </c>
      <c r="CA3276">
        <v>1</v>
      </c>
      <c r="CC3276" t="s">
        <v>120</v>
      </c>
      <c r="CH3276">
        <v>540</v>
      </c>
      <c r="CI3276">
        <v>42870</v>
      </c>
      <c r="CJ3276" t="s">
        <v>106</v>
      </c>
      <c r="CK3276" t="s">
        <v>106</v>
      </c>
      <c r="CL3276">
        <v>35</v>
      </c>
      <c r="CM3276" t="s">
        <v>4710</v>
      </c>
      <c r="CO3276">
        <v>124925</v>
      </c>
      <c r="CQ3276">
        <v>0</v>
      </c>
      <c r="CR3276">
        <v>0</v>
      </c>
      <c r="CS3276">
        <v>0</v>
      </c>
      <c r="CY3276" t="s">
        <v>123</v>
      </c>
      <c r="CZ3276" t="s">
        <v>124</v>
      </c>
      <c r="DD3276" t="str" cm="1">
        <f t="array" ref="DD3276">TEXT(_xlfn.SEQUENCE(1, DATEDIF(AG3276, AH3276, "m") + 1, AG3276, 30), "YYYY-APMM")</f>
        <v>2013-AP12</v>
      </c>
      <c r="DN3276">
        <f t="shared" si="102"/>
        <v>1380.4</v>
      </c>
      <c r="DO3276" t="str">
        <f t="shared" si="103"/>
        <v>LABOR- SUBCONTRACTOR</v>
      </c>
    </row>
    <row r="3277" spans="1:119" x14ac:dyDescent="0.35">
      <c r="A3277" t="s">
        <v>105</v>
      </c>
      <c r="B3277">
        <v>502562</v>
      </c>
      <c r="C3277">
        <v>6359</v>
      </c>
      <c r="D3277">
        <v>124938</v>
      </c>
      <c r="E3277">
        <v>13662</v>
      </c>
      <c r="F3277">
        <v>0</v>
      </c>
      <c r="G3277" t="s">
        <v>106</v>
      </c>
      <c r="H3277" t="s">
        <v>106</v>
      </c>
      <c r="I3277" t="s">
        <v>106</v>
      </c>
      <c r="J3277" t="s">
        <v>107</v>
      </c>
      <c r="K3277" t="s">
        <v>108</v>
      </c>
      <c r="L3277" t="s">
        <v>109</v>
      </c>
      <c r="M3277" t="s">
        <v>110</v>
      </c>
      <c r="N3277" t="s">
        <v>7591</v>
      </c>
      <c r="O3277" t="s">
        <v>4715</v>
      </c>
      <c r="P3277">
        <v>8177</v>
      </c>
      <c r="Q3277">
        <v>96</v>
      </c>
      <c r="R3277">
        <v>0</v>
      </c>
      <c r="S3277">
        <v>200</v>
      </c>
      <c r="T3277">
        <v>0</v>
      </c>
      <c r="U3277">
        <v>696</v>
      </c>
      <c r="V3277">
        <v>696</v>
      </c>
      <c r="W3277">
        <v>200</v>
      </c>
      <c r="X3277">
        <v>0</v>
      </c>
      <c r="Y3277">
        <v>0</v>
      </c>
      <c r="Z3277">
        <v>0</v>
      </c>
      <c r="AD3277" s="1">
        <v>41629.333333333336</v>
      </c>
      <c r="AE3277" s="1">
        <v>41657.708333333336</v>
      </c>
      <c r="AG3277" s="1">
        <v>41613.333333333336</v>
      </c>
      <c r="AH3277" s="1">
        <v>41643.708333333336</v>
      </c>
      <c r="AI3277" s="1">
        <v>41613.333333333336</v>
      </c>
      <c r="AJ3277" s="1">
        <v>41643.708333333336</v>
      </c>
      <c r="AK3277" s="1">
        <v>41613.333333333336</v>
      </c>
      <c r="AL3277" s="1">
        <v>41643.708333333336</v>
      </c>
      <c r="AM3277" s="1">
        <v>41629.333333333336</v>
      </c>
      <c r="AN3277" s="1">
        <v>41657.708333333336</v>
      </c>
      <c r="AP3277" t="s">
        <v>113</v>
      </c>
      <c r="AU3277" t="s">
        <v>7592</v>
      </c>
      <c r="AY3277" t="s">
        <v>106</v>
      </c>
      <c r="AZ3277">
        <v>0</v>
      </c>
      <c r="BA3277">
        <v>0</v>
      </c>
      <c r="BD3277" s="3">
        <v>41321.661805555559</v>
      </c>
      <c r="BE3277" s="3">
        <v>41321.690972222219</v>
      </c>
      <c r="BF3277" t="s">
        <v>115</v>
      </c>
      <c r="BG3277" t="s">
        <v>115</v>
      </c>
      <c r="BH3277">
        <v>8149</v>
      </c>
      <c r="BM3277">
        <v>43540</v>
      </c>
      <c r="BR3277" t="s">
        <v>1299</v>
      </c>
      <c r="BS3277" t="s">
        <v>1300</v>
      </c>
      <c r="BU3277">
        <v>1</v>
      </c>
      <c r="BV3277" t="s">
        <v>118</v>
      </c>
      <c r="BX3277" t="s">
        <v>119</v>
      </c>
      <c r="BY3277" t="s">
        <v>119</v>
      </c>
      <c r="BZ3277" t="s">
        <v>119</v>
      </c>
      <c r="CA3277">
        <v>1</v>
      </c>
      <c r="CC3277" t="s">
        <v>120</v>
      </c>
      <c r="CH3277">
        <v>540</v>
      </c>
      <c r="CI3277">
        <v>42870</v>
      </c>
      <c r="CJ3277" t="s">
        <v>106</v>
      </c>
      <c r="CK3277" t="s">
        <v>106</v>
      </c>
      <c r="CL3277">
        <v>35</v>
      </c>
      <c r="CM3277" t="s">
        <v>4710</v>
      </c>
      <c r="CO3277">
        <v>124925</v>
      </c>
      <c r="CQ3277">
        <v>0</v>
      </c>
      <c r="CR3277">
        <v>0</v>
      </c>
      <c r="CS3277">
        <v>0</v>
      </c>
      <c r="CY3277" t="s">
        <v>123</v>
      </c>
      <c r="CZ3277" t="s">
        <v>124</v>
      </c>
      <c r="DD3277" t="str" cm="1">
        <f t="array" ref="DD3277">TEXT(_xlfn.SEQUENCE(1, DATEDIF(AG3277, AH3277, "m") + 1, AG3277, 30), "YYYY-APMM")</f>
        <v>2013-AP12</v>
      </c>
      <c r="DN3277">
        <f t="shared" si="102"/>
        <v>696</v>
      </c>
      <c r="DO3277" t="str">
        <f t="shared" si="103"/>
        <v>LABOR - CIVIL</v>
      </c>
    </row>
    <row r="3278" spans="1:119" x14ac:dyDescent="0.35">
      <c r="A3278" t="s">
        <v>105</v>
      </c>
      <c r="B3278">
        <v>502563</v>
      </c>
      <c r="C3278">
        <v>6359</v>
      </c>
      <c r="D3278">
        <v>124938</v>
      </c>
      <c r="E3278">
        <v>13662</v>
      </c>
      <c r="F3278">
        <v>0</v>
      </c>
      <c r="G3278" t="s">
        <v>106</v>
      </c>
      <c r="H3278" t="s">
        <v>106</v>
      </c>
      <c r="I3278" t="s">
        <v>106</v>
      </c>
      <c r="J3278" t="s">
        <v>107</v>
      </c>
      <c r="K3278" t="s">
        <v>108</v>
      </c>
      <c r="L3278" t="s">
        <v>109</v>
      </c>
      <c r="M3278" t="s">
        <v>110</v>
      </c>
      <c r="N3278" t="s">
        <v>7593</v>
      </c>
      <c r="O3278" t="s">
        <v>4718</v>
      </c>
      <c r="P3278">
        <v>8177</v>
      </c>
      <c r="Q3278">
        <v>96</v>
      </c>
      <c r="R3278">
        <v>0</v>
      </c>
      <c r="S3278">
        <v>200</v>
      </c>
      <c r="T3278">
        <v>0</v>
      </c>
      <c r="U3278">
        <v>67</v>
      </c>
      <c r="V3278">
        <v>67</v>
      </c>
      <c r="W3278">
        <v>200</v>
      </c>
      <c r="X3278">
        <v>55</v>
      </c>
      <c r="Y3278">
        <v>0</v>
      </c>
      <c r="Z3278">
        <v>55</v>
      </c>
      <c r="AD3278" s="1">
        <v>41634.333333333336</v>
      </c>
      <c r="AE3278" s="1">
        <v>41662.708333333336</v>
      </c>
      <c r="AG3278" s="1">
        <v>41619.333333333336</v>
      </c>
      <c r="AH3278" s="1">
        <v>41648.708333333336</v>
      </c>
      <c r="AI3278" s="1">
        <v>41619.333333333336</v>
      </c>
      <c r="AJ3278" s="1">
        <v>41648.708333333336</v>
      </c>
      <c r="AK3278" s="1">
        <v>41619.333333333336</v>
      </c>
      <c r="AL3278" s="1">
        <v>41648.708333333336</v>
      </c>
      <c r="AM3278" s="1">
        <v>41634.333333333336</v>
      </c>
      <c r="AN3278" s="1">
        <v>41662.708333333336</v>
      </c>
      <c r="AP3278" t="s">
        <v>113</v>
      </c>
      <c r="AU3278" t="s">
        <v>7594</v>
      </c>
      <c r="AY3278" t="s">
        <v>106</v>
      </c>
      <c r="AZ3278">
        <v>0</v>
      </c>
      <c r="BA3278">
        <v>0</v>
      </c>
      <c r="BD3278" s="3">
        <v>41321.661805555559</v>
      </c>
      <c r="BE3278" s="3">
        <v>41321.690972222219</v>
      </c>
      <c r="BF3278" t="s">
        <v>115</v>
      </c>
      <c r="BG3278" t="s">
        <v>115</v>
      </c>
      <c r="BH3278">
        <v>8149</v>
      </c>
      <c r="BM3278">
        <v>43540</v>
      </c>
      <c r="BR3278" t="s">
        <v>1299</v>
      </c>
      <c r="BS3278" t="s">
        <v>1300</v>
      </c>
      <c r="BU3278">
        <v>1</v>
      </c>
      <c r="BV3278" t="s">
        <v>118</v>
      </c>
      <c r="BX3278" t="s">
        <v>119</v>
      </c>
      <c r="BY3278" t="s">
        <v>119</v>
      </c>
      <c r="BZ3278" t="s">
        <v>119</v>
      </c>
      <c r="CA3278">
        <v>1</v>
      </c>
      <c r="CC3278" t="s">
        <v>120</v>
      </c>
      <c r="CH3278">
        <v>540</v>
      </c>
      <c r="CI3278">
        <v>42870</v>
      </c>
      <c r="CJ3278" t="s">
        <v>106</v>
      </c>
      <c r="CK3278" t="s">
        <v>106</v>
      </c>
      <c r="CL3278">
        <v>35</v>
      </c>
      <c r="CM3278" t="s">
        <v>4710</v>
      </c>
      <c r="CO3278">
        <v>124925</v>
      </c>
      <c r="CQ3278">
        <v>0</v>
      </c>
      <c r="CR3278">
        <v>0</v>
      </c>
      <c r="CS3278">
        <v>0</v>
      </c>
      <c r="CY3278" t="s">
        <v>123</v>
      </c>
      <c r="CZ3278" t="s">
        <v>124</v>
      </c>
      <c r="DD3278" t="str" cm="1">
        <f t="array" ref="DD3278">TEXT(_xlfn.SEQUENCE(1, DATEDIF(AG3278, AH3278, "m") + 1, AG3278, 30), "YYYY-APMM")</f>
        <v>2013-AP12</v>
      </c>
      <c r="DN3278">
        <f t="shared" si="102"/>
        <v>67</v>
      </c>
      <c r="DO3278" t="str">
        <f t="shared" si="103"/>
        <v>LABOR - CIVIL</v>
      </c>
    </row>
    <row r="3279" spans="1:119" x14ac:dyDescent="0.35">
      <c r="A3279" t="s">
        <v>105</v>
      </c>
      <c r="B3279">
        <v>502564</v>
      </c>
      <c r="C3279">
        <v>6359</v>
      </c>
      <c r="D3279">
        <v>124938</v>
      </c>
      <c r="E3279">
        <v>13662</v>
      </c>
      <c r="F3279">
        <v>0</v>
      </c>
      <c r="G3279" t="s">
        <v>106</v>
      </c>
      <c r="H3279" t="s">
        <v>106</v>
      </c>
      <c r="I3279" t="s">
        <v>106</v>
      </c>
      <c r="J3279" t="s">
        <v>107</v>
      </c>
      <c r="K3279" t="s">
        <v>108</v>
      </c>
      <c r="L3279" t="s">
        <v>109</v>
      </c>
      <c r="M3279" t="s">
        <v>110</v>
      </c>
      <c r="N3279" t="s">
        <v>7595</v>
      </c>
      <c r="O3279" t="s">
        <v>4721</v>
      </c>
      <c r="P3279">
        <v>8178</v>
      </c>
      <c r="Q3279">
        <v>424</v>
      </c>
      <c r="R3279">
        <v>0</v>
      </c>
      <c r="S3279">
        <v>200</v>
      </c>
      <c r="T3279">
        <v>0</v>
      </c>
      <c r="U3279">
        <v>233.2</v>
      </c>
      <c r="V3279">
        <v>233.2</v>
      </c>
      <c r="W3279">
        <v>200</v>
      </c>
      <c r="X3279">
        <v>0</v>
      </c>
      <c r="Y3279">
        <v>0</v>
      </c>
      <c r="Z3279">
        <v>0</v>
      </c>
      <c r="AD3279" s="1">
        <v>41715.333333333336</v>
      </c>
      <c r="AE3279" s="1">
        <v>41743.708333333336</v>
      </c>
      <c r="AG3279" s="1">
        <v>41652.333333333336</v>
      </c>
      <c r="AH3279" s="1">
        <v>41680.708333333336</v>
      </c>
      <c r="AI3279" s="1">
        <v>41652.333333333336</v>
      </c>
      <c r="AJ3279" s="1">
        <v>41680.708333333336</v>
      </c>
      <c r="AK3279" s="1">
        <v>41652.333333333336</v>
      </c>
      <c r="AL3279" s="1">
        <v>41680.708333333336</v>
      </c>
      <c r="AM3279" s="1">
        <v>41715.333333333336</v>
      </c>
      <c r="AN3279" s="1">
        <v>41743.708333333336</v>
      </c>
      <c r="AP3279" t="s">
        <v>113</v>
      </c>
      <c r="AU3279" t="s">
        <v>7596</v>
      </c>
      <c r="AY3279" t="s">
        <v>106</v>
      </c>
      <c r="AZ3279">
        <v>0</v>
      </c>
      <c r="BA3279">
        <v>0</v>
      </c>
      <c r="BD3279" s="3">
        <v>41321.661805555559</v>
      </c>
      <c r="BE3279" s="3">
        <v>41321.690972222219</v>
      </c>
      <c r="BF3279" t="s">
        <v>115</v>
      </c>
      <c r="BG3279" t="s">
        <v>115</v>
      </c>
      <c r="BH3279">
        <v>8149</v>
      </c>
      <c r="BM3279">
        <v>43550</v>
      </c>
      <c r="BR3279" t="s">
        <v>116</v>
      </c>
      <c r="BS3279" t="s">
        <v>117</v>
      </c>
      <c r="BU3279">
        <v>1</v>
      </c>
      <c r="BV3279" t="s">
        <v>118</v>
      </c>
      <c r="BX3279" t="s">
        <v>119</v>
      </c>
      <c r="BY3279" t="s">
        <v>119</v>
      </c>
      <c r="BZ3279" t="s">
        <v>119</v>
      </c>
      <c r="CA3279">
        <v>1</v>
      </c>
      <c r="CC3279" t="s">
        <v>120</v>
      </c>
      <c r="CH3279">
        <v>540</v>
      </c>
      <c r="CI3279">
        <v>42870</v>
      </c>
      <c r="CJ3279" t="s">
        <v>106</v>
      </c>
      <c r="CK3279" t="s">
        <v>106</v>
      </c>
      <c r="CL3279">
        <v>35</v>
      </c>
      <c r="CM3279" t="s">
        <v>4710</v>
      </c>
      <c r="CO3279">
        <v>124925</v>
      </c>
      <c r="CQ3279">
        <v>0</v>
      </c>
      <c r="CR3279">
        <v>0</v>
      </c>
      <c r="CS3279">
        <v>0</v>
      </c>
      <c r="CY3279" t="s">
        <v>123</v>
      </c>
      <c r="CZ3279" t="s">
        <v>124</v>
      </c>
      <c r="DD3279" t="str" cm="1">
        <f t="array" ref="DD3279">TEXT(_xlfn.SEQUENCE(1, DATEDIF(AG3279, AH3279, "m") + 1, AG3279, 30), "YYYY-APMM")</f>
        <v>2014-AP01</v>
      </c>
      <c r="DN3279">
        <f t="shared" si="102"/>
        <v>233.2</v>
      </c>
      <c r="DO3279" t="str">
        <f t="shared" si="103"/>
        <v>LABOR- SUBCONTRACTOR</v>
      </c>
    </row>
    <row r="3280" spans="1:119" x14ac:dyDescent="0.35">
      <c r="A3280" t="s">
        <v>105</v>
      </c>
      <c r="B3280">
        <v>502565</v>
      </c>
      <c r="C3280">
        <v>6359</v>
      </c>
      <c r="D3280">
        <v>124938</v>
      </c>
      <c r="E3280">
        <v>13662</v>
      </c>
      <c r="F3280">
        <v>0</v>
      </c>
      <c r="G3280" t="s">
        <v>106</v>
      </c>
      <c r="H3280" t="s">
        <v>106</v>
      </c>
      <c r="I3280" t="s">
        <v>106</v>
      </c>
      <c r="J3280" t="s">
        <v>107</v>
      </c>
      <c r="K3280" t="s">
        <v>108</v>
      </c>
      <c r="L3280" t="s">
        <v>109</v>
      </c>
      <c r="M3280" t="s">
        <v>110</v>
      </c>
      <c r="N3280" t="s">
        <v>7597</v>
      </c>
      <c r="O3280" t="s">
        <v>4724</v>
      </c>
      <c r="P3280">
        <v>8178</v>
      </c>
      <c r="Q3280">
        <v>384</v>
      </c>
      <c r="R3280">
        <v>120</v>
      </c>
      <c r="S3280">
        <v>200</v>
      </c>
      <c r="T3280">
        <v>0</v>
      </c>
      <c r="U3280">
        <v>556.79999999999995</v>
      </c>
      <c r="V3280">
        <v>556.79999999999995</v>
      </c>
      <c r="W3280">
        <v>200</v>
      </c>
      <c r="X3280">
        <v>0</v>
      </c>
      <c r="Y3280">
        <v>0</v>
      </c>
      <c r="Z3280">
        <v>0</v>
      </c>
      <c r="AD3280" s="1">
        <v>41723.333333333336</v>
      </c>
      <c r="AE3280" s="1">
        <v>41751.708333333336</v>
      </c>
      <c r="AG3280" s="1">
        <v>41666.333333333336</v>
      </c>
      <c r="AH3280" s="1">
        <v>41695.708333333336</v>
      </c>
      <c r="AI3280" s="1">
        <v>41666.333333333336</v>
      </c>
      <c r="AJ3280" s="1">
        <v>41695.708333333336</v>
      </c>
      <c r="AK3280" s="1">
        <v>41666.333333333336</v>
      </c>
      <c r="AL3280" s="1">
        <v>41695.708333333336</v>
      </c>
      <c r="AM3280" s="1">
        <v>41723.333333333336</v>
      </c>
      <c r="AN3280" s="1">
        <v>41751.708333333336</v>
      </c>
      <c r="AP3280" t="s">
        <v>113</v>
      </c>
      <c r="AU3280" t="s">
        <v>7598</v>
      </c>
      <c r="AY3280" t="s">
        <v>106</v>
      </c>
      <c r="AZ3280">
        <v>0</v>
      </c>
      <c r="BA3280">
        <v>0</v>
      </c>
      <c r="BD3280" s="3">
        <v>41321.661805555559</v>
      </c>
      <c r="BE3280" s="3">
        <v>41328.377083333333</v>
      </c>
      <c r="BF3280" t="s">
        <v>115</v>
      </c>
      <c r="BG3280" t="s">
        <v>115</v>
      </c>
      <c r="BH3280">
        <v>8149</v>
      </c>
      <c r="BM3280">
        <v>43550</v>
      </c>
      <c r="BR3280" t="s">
        <v>116</v>
      </c>
      <c r="BS3280" t="s">
        <v>117</v>
      </c>
      <c r="BU3280">
        <v>1</v>
      </c>
      <c r="BV3280" t="s">
        <v>118</v>
      </c>
      <c r="BX3280" t="s">
        <v>119</v>
      </c>
      <c r="BY3280" t="s">
        <v>119</v>
      </c>
      <c r="BZ3280" t="s">
        <v>119</v>
      </c>
      <c r="CA3280">
        <v>1</v>
      </c>
      <c r="CC3280" t="s">
        <v>120</v>
      </c>
      <c r="CH3280">
        <v>540</v>
      </c>
      <c r="CI3280">
        <v>42870</v>
      </c>
      <c r="CJ3280" t="s">
        <v>106</v>
      </c>
      <c r="CK3280" t="s">
        <v>106</v>
      </c>
      <c r="CL3280">
        <v>35</v>
      </c>
      <c r="CM3280" t="s">
        <v>4710</v>
      </c>
      <c r="CO3280">
        <v>124925</v>
      </c>
      <c r="CQ3280">
        <v>0</v>
      </c>
      <c r="CR3280">
        <v>0</v>
      </c>
      <c r="CS3280">
        <v>0</v>
      </c>
      <c r="CY3280" t="s">
        <v>123</v>
      </c>
      <c r="CZ3280" t="s">
        <v>124</v>
      </c>
      <c r="DD3280" t="str" cm="1">
        <f t="array" ref="DD3280">TEXT(_xlfn.SEQUENCE(1, DATEDIF(AG3280, AH3280, "m") + 1, AG3280, 30), "YYYY-APMM")</f>
        <v>2014-AP01</v>
      </c>
      <c r="DN3280">
        <f t="shared" si="102"/>
        <v>556.79999999999995</v>
      </c>
      <c r="DO3280" t="str">
        <f t="shared" si="103"/>
        <v>LABOR- SUBCONTRACTOR</v>
      </c>
    </row>
    <row r="3281" spans="1:119" x14ac:dyDescent="0.35">
      <c r="A3281" t="s">
        <v>105</v>
      </c>
      <c r="B3281">
        <v>502566</v>
      </c>
      <c r="C3281">
        <v>6359</v>
      </c>
      <c r="D3281">
        <v>124941</v>
      </c>
      <c r="E3281">
        <v>13662</v>
      </c>
      <c r="F3281">
        <v>0</v>
      </c>
      <c r="G3281" t="s">
        <v>106</v>
      </c>
      <c r="H3281" t="s">
        <v>106</v>
      </c>
      <c r="I3281" t="s">
        <v>106</v>
      </c>
      <c r="J3281" t="s">
        <v>107</v>
      </c>
      <c r="K3281" t="s">
        <v>108</v>
      </c>
      <c r="L3281" t="s">
        <v>109</v>
      </c>
      <c r="M3281" t="s">
        <v>110</v>
      </c>
      <c r="N3281" t="s">
        <v>7599</v>
      </c>
      <c r="O3281" t="s">
        <v>3099</v>
      </c>
      <c r="P3281">
        <v>8178</v>
      </c>
      <c r="Q3281">
        <v>304</v>
      </c>
      <c r="R3281">
        <v>304</v>
      </c>
      <c r="S3281">
        <v>200</v>
      </c>
      <c r="T3281">
        <v>0</v>
      </c>
      <c r="U3281">
        <v>1500</v>
      </c>
      <c r="V3281">
        <v>1500</v>
      </c>
      <c r="W3281">
        <v>200</v>
      </c>
      <c r="X3281">
        <v>0</v>
      </c>
      <c r="Y3281">
        <v>0</v>
      </c>
      <c r="Z3281">
        <v>0</v>
      </c>
      <c r="AD3281" s="1">
        <v>41776.333333333336</v>
      </c>
      <c r="AE3281" s="1">
        <v>41804.708333333336</v>
      </c>
      <c r="AG3281" s="1">
        <v>41731.333333333336</v>
      </c>
      <c r="AH3281" s="1">
        <v>41759.708333333336</v>
      </c>
      <c r="AI3281" s="1">
        <v>41731.333333333336</v>
      </c>
      <c r="AJ3281" s="1">
        <v>41759.708333333336</v>
      </c>
      <c r="AK3281" s="1">
        <v>41731.333333333336</v>
      </c>
      <c r="AL3281" s="1">
        <v>41759.708333333336</v>
      </c>
      <c r="AM3281" s="1">
        <v>41776.333333333336</v>
      </c>
      <c r="AN3281" s="1">
        <v>41804.708333333336</v>
      </c>
      <c r="AP3281" t="s">
        <v>113</v>
      </c>
      <c r="AU3281" t="s">
        <v>7600</v>
      </c>
      <c r="AY3281" t="s">
        <v>106</v>
      </c>
      <c r="AZ3281">
        <v>0</v>
      </c>
      <c r="BA3281">
        <v>0</v>
      </c>
      <c r="BD3281" s="3">
        <v>41321.661805555559</v>
      </c>
      <c r="BE3281" s="3">
        <v>41321.663888888892</v>
      </c>
      <c r="BF3281" t="s">
        <v>115</v>
      </c>
      <c r="BG3281" t="s">
        <v>115</v>
      </c>
      <c r="BH3281">
        <v>8149</v>
      </c>
      <c r="BM3281">
        <v>43550</v>
      </c>
      <c r="BR3281" t="s">
        <v>116</v>
      </c>
      <c r="BS3281" t="s">
        <v>117</v>
      </c>
      <c r="BU3281">
        <v>1</v>
      </c>
      <c r="BV3281" t="s">
        <v>118</v>
      </c>
      <c r="BX3281" t="s">
        <v>119</v>
      </c>
      <c r="BY3281" t="s">
        <v>119</v>
      </c>
      <c r="BZ3281" t="s">
        <v>119</v>
      </c>
      <c r="CA3281">
        <v>1</v>
      </c>
      <c r="CC3281" t="s">
        <v>120</v>
      </c>
      <c r="CH3281">
        <v>540</v>
      </c>
      <c r="CI3281">
        <v>39500</v>
      </c>
      <c r="CJ3281" t="s">
        <v>106</v>
      </c>
      <c r="CK3281" t="s">
        <v>106</v>
      </c>
      <c r="CL3281">
        <v>30</v>
      </c>
      <c r="CM3281" t="s">
        <v>3097</v>
      </c>
      <c r="CO3281">
        <v>124940</v>
      </c>
      <c r="CQ3281">
        <v>0</v>
      </c>
      <c r="CR3281">
        <v>0</v>
      </c>
      <c r="CS3281">
        <v>0</v>
      </c>
      <c r="CY3281" t="s">
        <v>123</v>
      </c>
      <c r="CZ3281" t="s">
        <v>124</v>
      </c>
      <c r="DD3281" t="str" cm="1">
        <f t="array" ref="DD3281">TEXT(_xlfn.SEQUENCE(1, DATEDIF(AG3281, AH3281, "m") + 1, AG3281, 30), "YYYY-APMM")</f>
        <v>2014-AP04</v>
      </c>
      <c r="DN3281">
        <f t="shared" si="102"/>
        <v>1500</v>
      </c>
      <c r="DO3281" t="str">
        <f t="shared" si="103"/>
        <v>LABOR- SUBCONTRACTOR</v>
      </c>
    </row>
    <row r="3282" spans="1:119" x14ac:dyDescent="0.35">
      <c r="A3282" t="s">
        <v>105</v>
      </c>
      <c r="B3282">
        <v>502567</v>
      </c>
      <c r="C3282">
        <v>6359</v>
      </c>
      <c r="D3282">
        <v>124941</v>
      </c>
      <c r="E3282">
        <v>13662</v>
      </c>
      <c r="F3282">
        <v>0</v>
      </c>
      <c r="G3282" t="s">
        <v>106</v>
      </c>
      <c r="H3282" t="s">
        <v>106</v>
      </c>
      <c r="I3282" t="s">
        <v>106</v>
      </c>
      <c r="J3282" t="s">
        <v>107</v>
      </c>
      <c r="K3282" t="s">
        <v>108</v>
      </c>
      <c r="L3282" t="s">
        <v>109</v>
      </c>
      <c r="M3282" t="s">
        <v>110</v>
      </c>
      <c r="N3282" t="s">
        <v>7601</v>
      </c>
      <c r="O3282" t="s">
        <v>3102</v>
      </c>
      <c r="P3282">
        <v>8178</v>
      </c>
      <c r="Q3282">
        <v>304</v>
      </c>
      <c r="R3282">
        <v>304</v>
      </c>
      <c r="S3282">
        <v>200</v>
      </c>
      <c r="T3282">
        <v>0</v>
      </c>
      <c r="U3282">
        <v>3000</v>
      </c>
      <c r="V3282">
        <v>3000</v>
      </c>
      <c r="W3282">
        <v>200</v>
      </c>
      <c r="X3282">
        <v>0</v>
      </c>
      <c r="Y3282">
        <v>0</v>
      </c>
      <c r="Z3282">
        <v>0</v>
      </c>
      <c r="AD3282" s="1">
        <v>41776.333333333336</v>
      </c>
      <c r="AE3282" s="1">
        <v>41804.708333333336</v>
      </c>
      <c r="AG3282" s="1">
        <v>41731.333333333336</v>
      </c>
      <c r="AH3282" s="1">
        <v>41759.708333333336</v>
      </c>
      <c r="AI3282" s="1">
        <v>41731.333333333336</v>
      </c>
      <c r="AJ3282" s="1">
        <v>41759.708333333336</v>
      </c>
      <c r="AK3282" s="1">
        <v>41731.333333333336</v>
      </c>
      <c r="AL3282" s="1">
        <v>41759.708333333336</v>
      </c>
      <c r="AM3282" s="1">
        <v>41776.333333333336</v>
      </c>
      <c r="AN3282" s="1">
        <v>41804.708333333336</v>
      </c>
      <c r="AP3282" t="s">
        <v>113</v>
      </c>
      <c r="AU3282" t="s">
        <v>7602</v>
      </c>
      <c r="AY3282" t="s">
        <v>106</v>
      </c>
      <c r="AZ3282">
        <v>0</v>
      </c>
      <c r="BA3282">
        <v>0</v>
      </c>
      <c r="BD3282" s="3">
        <v>41321.661805555559</v>
      </c>
      <c r="BE3282" s="3">
        <v>41321.663888888892</v>
      </c>
      <c r="BF3282" t="s">
        <v>115</v>
      </c>
      <c r="BG3282" t="s">
        <v>115</v>
      </c>
      <c r="BH3282">
        <v>8149</v>
      </c>
      <c r="BM3282">
        <v>43550</v>
      </c>
      <c r="BR3282" t="s">
        <v>116</v>
      </c>
      <c r="BS3282" t="s">
        <v>117</v>
      </c>
      <c r="BU3282">
        <v>1</v>
      </c>
      <c r="BV3282" t="s">
        <v>118</v>
      </c>
      <c r="BX3282" t="s">
        <v>119</v>
      </c>
      <c r="BY3282" t="s">
        <v>119</v>
      </c>
      <c r="BZ3282" t="s">
        <v>119</v>
      </c>
      <c r="CA3282">
        <v>1</v>
      </c>
      <c r="CC3282" t="s">
        <v>120</v>
      </c>
      <c r="CH3282">
        <v>540</v>
      </c>
      <c r="CI3282">
        <v>39500</v>
      </c>
      <c r="CJ3282" t="s">
        <v>106</v>
      </c>
      <c r="CK3282" t="s">
        <v>106</v>
      </c>
      <c r="CL3282">
        <v>30</v>
      </c>
      <c r="CM3282" t="s">
        <v>3097</v>
      </c>
      <c r="CO3282">
        <v>124940</v>
      </c>
      <c r="CQ3282">
        <v>0</v>
      </c>
      <c r="CR3282">
        <v>0</v>
      </c>
      <c r="CS3282">
        <v>0</v>
      </c>
      <c r="CY3282" t="s">
        <v>123</v>
      </c>
      <c r="CZ3282" t="s">
        <v>124</v>
      </c>
      <c r="DD3282" t="str" cm="1">
        <f t="array" ref="DD3282">TEXT(_xlfn.SEQUENCE(1, DATEDIF(AG3282, AH3282, "m") + 1, AG3282, 30), "YYYY-APMM")</f>
        <v>2014-AP04</v>
      </c>
      <c r="DN3282">
        <f t="shared" si="102"/>
        <v>3000</v>
      </c>
      <c r="DO3282" t="str">
        <f t="shared" si="103"/>
        <v>LABOR- SUBCONTRACTOR</v>
      </c>
    </row>
    <row r="3283" spans="1:119" x14ac:dyDescent="0.35">
      <c r="A3283" t="s">
        <v>105</v>
      </c>
      <c r="B3283">
        <v>502568</v>
      </c>
      <c r="C3283">
        <v>6359</v>
      </c>
      <c r="D3283">
        <v>124941</v>
      </c>
      <c r="E3283">
        <v>13662</v>
      </c>
      <c r="F3283">
        <v>0</v>
      </c>
      <c r="G3283" t="s">
        <v>106</v>
      </c>
      <c r="H3283" t="s">
        <v>106</v>
      </c>
      <c r="I3283" t="s">
        <v>106</v>
      </c>
      <c r="J3283" t="s">
        <v>107</v>
      </c>
      <c r="K3283" t="s">
        <v>108</v>
      </c>
      <c r="L3283" t="s">
        <v>109</v>
      </c>
      <c r="M3283" t="s">
        <v>110</v>
      </c>
      <c r="N3283" t="s">
        <v>7603</v>
      </c>
      <c r="O3283" t="s">
        <v>3095</v>
      </c>
      <c r="P3283">
        <v>8178</v>
      </c>
      <c r="Q3283">
        <v>304</v>
      </c>
      <c r="R3283">
        <v>304</v>
      </c>
      <c r="S3283">
        <v>200</v>
      </c>
      <c r="T3283">
        <v>0</v>
      </c>
      <c r="U3283">
        <v>3000</v>
      </c>
      <c r="V3283">
        <v>3000</v>
      </c>
      <c r="W3283">
        <v>200</v>
      </c>
      <c r="X3283">
        <v>0</v>
      </c>
      <c r="Y3283">
        <v>0</v>
      </c>
      <c r="Z3283">
        <v>0</v>
      </c>
      <c r="AD3283" s="1">
        <v>41776.333333333336</v>
      </c>
      <c r="AE3283" s="1">
        <v>41804.708333333336</v>
      </c>
      <c r="AG3283" s="1">
        <v>41731.333333333336</v>
      </c>
      <c r="AH3283" s="1">
        <v>41759.708333333336</v>
      </c>
      <c r="AI3283" s="1">
        <v>41731.333333333336</v>
      </c>
      <c r="AJ3283" s="1">
        <v>41759.708333333336</v>
      </c>
      <c r="AK3283" s="1">
        <v>41731.333333333336</v>
      </c>
      <c r="AL3283" s="1">
        <v>41759.708333333336</v>
      </c>
      <c r="AM3283" s="1">
        <v>41776.333333333336</v>
      </c>
      <c r="AN3283" s="1">
        <v>41804.708333333336</v>
      </c>
      <c r="AP3283" t="s">
        <v>113</v>
      </c>
      <c r="AU3283" t="s">
        <v>7604</v>
      </c>
      <c r="AY3283" t="s">
        <v>106</v>
      </c>
      <c r="AZ3283">
        <v>0</v>
      </c>
      <c r="BA3283">
        <v>0</v>
      </c>
      <c r="BD3283" s="3">
        <v>41321.661805555559</v>
      </c>
      <c r="BE3283" s="3">
        <v>41321.663888888892</v>
      </c>
      <c r="BF3283" t="s">
        <v>115</v>
      </c>
      <c r="BG3283" t="s">
        <v>115</v>
      </c>
      <c r="BH3283">
        <v>8149</v>
      </c>
      <c r="BM3283">
        <v>43550</v>
      </c>
      <c r="BR3283" t="s">
        <v>116</v>
      </c>
      <c r="BS3283" t="s">
        <v>117</v>
      </c>
      <c r="BU3283">
        <v>1</v>
      </c>
      <c r="BV3283" t="s">
        <v>118</v>
      </c>
      <c r="BX3283" t="s">
        <v>119</v>
      </c>
      <c r="BY3283" t="s">
        <v>119</v>
      </c>
      <c r="BZ3283" t="s">
        <v>119</v>
      </c>
      <c r="CA3283">
        <v>1</v>
      </c>
      <c r="CC3283" t="s">
        <v>120</v>
      </c>
      <c r="CH3283">
        <v>540</v>
      </c>
      <c r="CI3283">
        <v>39500</v>
      </c>
      <c r="CJ3283" t="s">
        <v>106</v>
      </c>
      <c r="CK3283" t="s">
        <v>106</v>
      </c>
      <c r="CL3283">
        <v>30</v>
      </c>
      <c r="CM3283" t="s">
        <v>3097</v>
      </c>
      <c r="CO3283">
        <v>124940</v>
      </c>
      <c r="CQ3283">
        <v>0</v>
      </c>
      <c r="CR3283">
        <v>0</v>
      </c>
      <c r="CS3283">
        <v>0</v>
      </c>
      <c r="CY3283" t="s">
        <v>123</v>
      </c>
      <c r="CZ3283" t="s">
        <v>124</v>
      </c>
      <c r="DD3283" t="str" cm="1">
        <f t="array" ref="DD3283">TEXT(_xlfn.SEQUENCE(1, DATEDIF(AG3283, AH3283, "m") + 1, AG3283, 30), "YYYY-APMM")</f>
        <v>2014-AP04</v>
      </c>
      <c r="DN3283">
        <f t="shared" si="102"/>
        <v>3000</v>
      </c>
      <c r="DO3283" t="str">
        <f t="shared" si="103"/>
        <v>LABOR- SUBCONTRACTOR</v>
      </c>
    </row>
    <row r="3284" spans="1:119" x14ac:dyDescent="0.35">
      <c r="A3284" t="s">
        <v>105</v>
      </c>
      <c r="B3284">
        <v>502569</v>
      </c>
      <c r="C3284">
        <v>6359</v>
      </c>
      <c r="D3284">
        <v>124944</v>
      </c>
      <c r="E3284">
        <v>13662</v>
      </c>
      <c r="F3284">
        <v>0</v>
      </c>
      <c r="G3284" t="s">
        <v>106</v>
      </c>
      <c r="H3284" t="s">
        <v>106</v>
      </c>
      <c r="I3284" t="s">
        <v>106</v>
      </c>
      <c r="J3284" t="s">
        <v>107</v>
      </c>
      <c r="K3284" t="s">
        <v>108</v>
      </c>
      <c r="L3284" t="s">
        <v>109</v>
      </c>
      <c r="M3284" t="s">
        <v>110</v>
      </c>
      <c r="N3284" t="s">
        <v>7605</v>
      </c>
      <c r="O3284" t="s">
        <v>3089</v>
      </c>
      <c r="P3284">
        <v>8178</v>
      </c>
      <c r="Q3284">
        <v>280</v>
      </c>
      <c r="R3284">
        <v>40</v>
      </c>
      <c r="S3284">
        <v>120</v>
      </c>
      <c r="T3284">
        <v>0</v>
      </c>
      <c r="U3284">
        <v>265.2</v>
      </c>
      <c r="V3284">
        <v>265.2</v>
      </c>
      <c r="W3284">
        <v>120</v>
      </c>
      <c r="X3284">
        <v>0</v>
      </c>
      <c r="Y3284">
        <v>0</v>
      </c>
      <c r="Z3284">
        <v>0</v>
      </c>
      <c r="AD3284" s="1">
        <v>41692.333333333336</v>
      </c>
      <c r="AE3284" s="1">
        <v>41708.708333333336</v>
      </c>
      <c r="AG3284" s="1">
        <v>41650.333333333336</v>
      </c>
      <c r="AH3284" s="1">
        <v>41666.708333333336</v>
      </c>
      <c r="AI3284" s="1">
        <v>41650.333333333336</v>
      </c>
      <c r="AJ3284" s="1">
        <v>41666.708333333336</v>
      </c>
      <c r="AK3284" s="1">
        <v>41650.333333333336</v>
      </c>
      <c r="AL3284" s="1">
        <v>41666.708333333336</v>
      </c>
      <c r="AM3284" s="1">
        <v>41692.333333333336</v>
      </c>
      <c r="AN3284" s="1">
        <v>41708.708333333336</v>
      </c>
      <c r="AP3284" t="s">
        <v>113</v>
      </c>
      <c r="AU3284" t="e">
        <f>+phHtkNAR42+Vte0x86wcQ</f>
        <v>#NAME?</v>
      </c>
      <c r="AY3284" t="s">
        <v>106</v>
      </c>
      <c r="AZ3284">
        <v>0</v>
      </c>
      <c r="BA3284">
        <v>0</v>
      </c>
      <c r="BD3284" s="3">
        <v>41321.661805555559</v>
      </c>
      <c r="BE3284" s="3">
        <v>41328.377083333333</v>
      </c>
      <c r="BF3284" t="s">
        <v>115</v>
      </c>
      <c r="BG3284" t="s">
        <v>115</v>
      </c>
      <c r="BH3284">
        <v>8149</v>
      </c>
      <c r="BM3284">
        <v>43550</v>
      </c>
      <c r="BR3284" t="s">
        <v>116</v>
      </c>
      <c r="BS3284" t="s">
        <v>117</v>
      </c>
      <c r="BU3284">
        <v>1</v>
      </c>
      <c r="BV3284" t="s">
        <v>118</v>
      </c>
      <c r="BX3284" t="s">
        <v>119</v>
      </c>
      <c r="BY3284" t="s">
        <v>119</v>
      </c>
      <c r="BZ3284" t="s">
        <v>119</v>
      </c>
      <c r="CA3284">
        <v>1</v>
      </c>
      <c r="CC3284" t="s">
        <v>120</v>
      </c>
      <c r="CH3284">
        <v>540</v>
      </c>
      <c r="CI3284">
        <v>39390</v>
      </c>
      <c r="CJ3284" t="s">
        <v>106</v>
      </c>
      <c r="CK3284" t="s">
        <v>106</v>
      </c>
      <c r="CL3284">
        <v>20</v>
      </c>
      <c r="CM3284" t="s">
        <v>2867</v>
      </c>
      <c r="CO3284">
        <v>124943</v>
      </c>
      <c r="CQ3284">
        <v>0</v>
      </c>
      <c r="CR3284">
        <v>0</v>
      </c>
      <c r="CS3284">
        <v>0</v>
      </c>
      <c r="CY3284" t="s">
        <v>123</v>
      </c>
      <c r="CZ3284" t="s">
        <v>124</v>
      </c>
      <c r="DD3284" t="str" cm="1">
        <f t="array" ref="DD3284">TEXT(_xlfn.SEQUENCE(1, DATEDIF(AG3284, AH3284, "m") + 1, AG3284, 30), "YYYY-APMM")</f>
        <v>2014-AP01</v>
      </c>
      <c r="DN3284">
        <f t="shared" si="102"/>
        <v>265.2</v>
      </c>
      <c r="DO3284" t="str">
        <f t="shared" si="103"/>
        <v>LABOR- SUBCONTRACTOR</v>
      </c>
    </row>
    <row r="3285" spans="1:119" x14ac:dyDescent="0.35">
      <c r="A3285" t="s">
        <v>105</v>
      </c>
      <c r="B3285">
        <v>502570</v>
      </c>
      <c r="C3285">
        <v>6359</v>
      </c>
      <c r="D3285">
        <v>124945</v>
      </c>
      <c r="E3285">
        <v>13662</v>
      </c>
      <c r="F3285">
        <v>0</v>
      </c>
      <c r="G3285" t="s">
        <v>106</v>
      </c>
      <c r="H3285" t="s">
        <v>106</v>
      </c>
      <c r="I3285" t="s">
        <v>106</v>
      </c>
      <c r="J3285" t="s">
        <v>107</v>
      </c>
      <c r="K3285" t="s">
        <v>108</v>
      </c>
      <c r="L3285" t="s">
        <v>109</v>
      </c>
      <c r="M3285" t="s">
        <v>110</v>
      </c>
      <c r="N3285" t="s">
        <v>7606</v>
      </c>
      <c r="O3285" t="s">
        <v>3063</v>
      </c>
      <c r="P3285">
        <v>8178</v>
      </c>
      <c r="Q3285">
        <v>40</v>
      </c>
      <c r="R3285">
        <v>0</v>
      </c>
      <c r="S3285">
        <v>160</v>
      </c>
      <c r="T3285">
        <v>0</v>
      </c>
      <c r="U3285">
        <v>1435.2</v>
      </c>
      <c r="V3285">
        <v>1435.2</v>
      </c>
      <c r="W3285">
        <v>160</v>
      </c>
      <c r="X3285">
        <v>0</v>
      </c>
      <c r="Y3285">
        <v>0</v>
      </c>
      <c r="Z3285">
        <v>0</v>
      </c>
      <c r="AD3285" s="1">
        <v>41538.333333333336</v>
      </c>
      <c r="AE3285" s="1">
        <v>41560.708333333336</v>
      </c>
      <c r="AG3285" s="1">
        <v>41532.333333333336</v>
      </c>
      <c r="AH3285" s="1">
        <v>41554.708333333336</v>
      </c>
      <c r="AI3285" s="1">
        <v>41532.333333333336</v>
      </c>
      <c r="AJ3285" s="1">
        <v>41554.708333333336</v>
      </c>
      <c r="AK3285" s="1">
        <v>41532.333333333336</v>
      </c>
      <c r="AL3285" s="1">
        <v>41554.708333333336</v>
      </c>
      <c r="AM3285" s="1">
        <v>41538.333333333336</v>
      </c>
      <c r="AN3285" s="1">
        <v>41560.708333333336</v>
      </c>
      <c r="AP3285" t="s">
        <v>113</v>
      </c>
      <c r="AU3285" t="s">
        <v>7607</v>
      </c>
      <c r="AY3285" t="s">
        <v>106</v>
      </c>
      <c r="AZ3285">
        <v>0</v>
      </c>
      <c r="BA3285">
        <v>0</v>
      </c>
      <c r="BD3285" s="3">
        <v>41321.661805555559</v>
      </c>
      <c r="BE3285" s="3">
        <v>41321.663888888892</v>
      </c>
      <c r="BF3285" t="s">
        <v>115</v>
      </c>
      <c r="BG3285" t="s">
        <v>115</v>
      </c>
      <c r="BH3285">
        <v>8149</v>
      </c>
      <c r="BM3285">
        <v>43550</v>
      </c>
      <c r="BR3285" t="s">
        <v>116</v>
      </c>
      <c r="BS3285" t="s">
        <v>117</v>
      </c>
      <c r="BU3285">
        <v>1</v>
      </c>
      <c r="BV3285" t="s">
        <v>118</v>
      </c>
      <c r="BX3285" t="s">
        <v>119</v>
      </c>
      <c r="BY3285" t="s">
        <v>119</v>
      </c>
      <c r="BZ3285" t="s">
        <v>119</v>
      </c>
      <c r="CA3285">
        <v>1</v>
      </c>
      <c r="CC3285" t="s">
        <v>120</v>
      </c>
      <c r="CH3285">
        <v>540</v>
      </c>
      <c r="CI3285">
        <v>39370</v>
      </c>
      <c r="CJ3285" t="s">
        <v>106</v>
      </c>
      <c r="CK3285" t="s">
        <v>106</v>
      </c>
      <c r="CL3285">
        <v>10</v>
      </c>
      <c r="CM3285" t="s">
        <v>2889</v>
      </c>
      <c r="CO3285">
        <v>124943</v>
      </c>
      <c r="CQ3285">
        <v>0</v>
      </c>
      <c r="CR3285">
        <v>0</v>
      </c>
      <c r="CS3285">
        <v>0</v>
      </c>
      <c r="CY3285" t="s">
        <v>123</v>
      </c>
      <c r="CZ3285" t="s">
        <v>124</v>
      </c>
      <c r="DD3285" t="str" cm="1">
        <f t="array" ref="DD3285">TEXT(_xlfn.SEQUENCE(1, DATEDIF(AG3285, AH3285, "m") + 1, AG3285, 30), "YYYY-APMM")</f>
        <v>2013-AP09</v>
      </c>
      <c r="DN3285">
        <f t="shared" si="102"/>
        <v>1435.2</v>
      </c>
      <c r="DO3285" t="str">
        <f t="shared" si="103"/>
        <v>LABOR- SUBCONTRACTOR</v>
      </c>
    </row>
    <row r="3286" spans="1:119" x14ac:dyDescent="0.35">
      <c r="A3286" t="s">
        <v>105</v>
      </c>
      <c r="B3286">
        <v>502571</v>
      </c>
      <c r="C3286">
        <v>6359</v>
      </c>
      <c r="D3286">
        <v>124945</v>
      </c>
      <c r="E3286">
        <v>13662</v>
      </c>
      <c r="F3286">
        <v>0</v>
      </c>
      <c r="G3286" t="s">
        <v>106</v>
      </c>
      <c r="H3286" t="s">
        <v>106</v>
      </c>
      <c r="I3286" t="s">
        <v>106</v>
      </c>
      <c r="J3286" t="s">
        <v>107</v>
      </c>
      <c r="K3286" t="s">
        <v>108</v>
      </c>
      <c r="L3286" t="s">
        <v>109</v>
      </c>
      <c r="M3286" t="s">
        <v>110</v>
      </c>
      <c r="N3286" t="s">
        <v>7608</v>
      </c>
      <c r="O3286" t="s">
        <v>3066</v>
      </c>
      <c r="P3286">
        <v>8178</v>
      </c>
      <c r="Q3286">
        <v>240</v>
      </c>
      <c r="R3286">
        <v>32</v>
      </c>
      <c r="S3286">
        <v>144</v>
      </c>
      <c r="T3286">
        <v>0</v>
      </c>
      <c r="U3286">
        <v>72</v>
      </c>
      <c r="V3286">
        <v>72</v>
      </c>
      <c r="W3286">
        <v>144</v>
      </c>
      <c r="X3286">
        <v>0</v>
      </c>
      <c r="Y3286">
        <v>0</v>
      </c>
      <c r="Z3286">
        <v>0</v>
      </c>
      <c r="AD3286" s="1">
        <v>41571.333333333336</v>
      </c>
      <c r="AE3286" s="1">
        <v>41591.708333333336</v>
      </c>
      <c r="AG3286" s="1">
        <v>41534.333333333336</v>
      </c>
      <c r="AH3286" s="1">
        <v>41554.708333333336</v>
      </c>
      <c r="AI3286" s="1">
        <v>41534.333333333336</v>
      </c>
      <c r="AJ3286" s="1">
        <v>41554.708333333336</v>
      </c>
      <c r="AK3286" s="1">
        <v>41534.333333333336</v>
      </c>
      <c r="AL3286" s="1">
        <v>41554.708333333336</v>
      </c>
      <c r="AM3286" s="1">
        <v>41571.333333333336</v>
      </c>
      <c r="AN3286" s="1">
        <v>41591.708333333336</v>
      </c>
      <c r="AP3286" t="s">
        <v>113</v>
      </c>
      <c r="AU3286" t="s">
        <v>7609</v>
      </c>
      <c r="AY3286" t="s">
        <v>106</v>
      </c>
      <c r="AZ3286">
        <v>0</v>
      </c>
      <c r="BA3286">
        <v>0</v>
      </c>
      <c r="BD3286" s="3">
        <v>41321.661805555559</v>
      </c>
      <c r="BE3286" s="3">
        <v>41321.663888888892</v>
      </c>
      <c r="BF3286" t="s">
        <v>115</v>
      </c>
      <c r="BG3286" t="s">
        <v>115</v>
      </c>
      <c r="BH3286">
        <v>8149</v>
      </c>
      <c r="BM3286">
        <v>43550</v>
      </c>
      <c r="BR3286" t="s">
        <v>116</v>
      </c>
      <c r="BS3286" t="s">
        <v>117</v>
      </c>
      <c r="BU3286">
        <v>1</v>
      </c>
      <c r="BV3286" t="s">
        <v>118</v>
      </c>
      <c r="BX3286" t="s">
        <v>119</v>
      </c>
      <c r="BY3286" t="s">
        <v>119</v>
      </c>
      <c r="BZ3286" t="s">
        <v>119</v>
      </c>
      <c r="CA3286">
        <v>1</v>
      </c>
      <c r="CC3286" t="s">
        <v>120</v>
      </c>
      <c r="CH3286">
        <v>540</v>
      </c>
      <c r="CI3286">
        <v>39370</v>
      </c>
      <c r="CJ3286" t="s">
        <v>106</v>
      </c>
      <c r="CK3286" t="s">
        <v>106</v>
      </c>
      <c r="CL3286">
        <v>10</v>
      </c>
      <c r="CM3286" t="s">
        <v>2889</v>
      </c>
      <c r="CO3286">
        <v>124943</v>
      </c>
      <c r="CQ3286">
        <v>0</v>
      </c>
      <c r="CR3286">
        <v>0</v>
      </c>
      <c r="CS3286">
        <v>0</v>
      </c>
      <c r="CY3286" t="s">
        <v>123</v>
      </c>
      <c r="CZ3286" t="s">
        <v>124</v>
      </c>
      <c r="DD3286" t="str" cm="1">
        <f t="array" ref="DD3286">TEXT(_xlfn.SEQUENCE(1, DATEDIF(AG3286, AH3286, "m") + 1, AG3286, 30), "YYYY-APMM")</f>
        <v>2013-AP09</v>
      </c>
      <c r="DN3286">
        <f t="shared" si="102"/>
        <v>72</v>
      </c>
      <c r="DO3286" t="str">
        <f t="shared" si="103"/>
        <v>LABOR- SUBCONTRACTOR</v>
      </c>
    </row>
    <row r="3287" spans="1:119" x14ac:dyDescent="0.35">
      <c r="A3287" t="s">
        <v>105</v>
      </c>
      <c r="B3287">
        <v>502572</v>
      </c>
      <c r="C3287">
        <v>6359</v>
      </c>
      <c r="D3287">
        <v>124945</v>
      </c>
      <c r="E3287">
        <v>13662</v>
      </c>
      <c r="F3287">
        <v>0</v>
      </c>
      <c r="G3287" t="s">
        <v>106</v>
      </c>
      <c r="H3287" t="s">
        <v>106</v>
      </c>
      <c r="I3287" t="s">
        <v>106</v>
      </c>
      <c r="J3287" t="s">
        <v>107</v>
      </c>
      <c r="K3287" t="s">
        <v>108</v>
      </c>
      <c r="L3287" t="s">
        <v>109</v>
      </c>
      <c r="M3287" t="s">
        <v>110</v>
      </c>
      <c r="N3287" t="s">
        <v>7610</v>
      </c>
      <c r="O3287" t="s">
        <v>3072</v>
      </c>
      <c r="P3287">
        <v>8178</v>
      </c>
      <c r="Q3287">
        <v>376</v>
      </c>
      <c r="R3287">
        <v>72</v>
      </c>
      <c r="S3287">
        <v>120</v>
      </c>
      <c r="T3287">
        <v>0</v>
      </c>
      <c r="U3287">
        <v>151.19999999999999</v>
      </c>
      <c r="V3287">
        <v>151.19999999999999</v>
      </c>
      <c r="W3287">
        <v>120</v>
      </c>
      <c r="X3287">
        <v>0</v>
      </c>
      <c r="Y3287">
        <v>0</v>
      </c>
      <c r="Z3287">
        <v>0</v>
      </c>
      <c r="AD3287" s="1">
        <v>41758.333333333336</v>
      </c>
      <c r="AE3287" s="1">
        <v>41774.708333333336</v>
      </c>
      <c r="AG3287" s="1">
        <v>41703.333333333336</v>
      </c>
      <c r="AH3287" s="1">
        <v>41720.708333333336</v>
      </c>
      <c r="AI3287" s="1">
        <v>41703.333333333336</v>
      </c>
      <c r="AJ3287" s="1">
        <v>41720.708333333336</v>
      </c>
      <c r="AK3287" s="1">
        <v>41703.333333333336</v>
      </c>
      <c r="AL3287" s="1">
        <v>41720.708333333336</v>
      </c>
      <c r="AM3287" s="1">
        <v>41758.333333333336</v>
      </c>
      <c r="AN3287" s="1">
        <v>41774.708333333336</v>
      </c>
      <c r="AP3287" t="s">
        <v>113</v>
      </c>
      <c r="AU3287" t="s">
        <v>7611</v>
      </c>
      <c r="AY3287" t="s">
        <v>106</v>
      </c>
      <c r="AZ3287">
        <v>0</v>
      </c>
      <c r="BA3287">
        <v>0</v>
      </c>
      <c r="BD3287" s="3">
        <v>41321.661805555559</v>
      </c>
      <c r="BE3287" s="3">
        <v>41328.377083333333</v>
      </c>
      <c r="BF3287" t="s">
        <v>115</v>
      </c>
      <c r="BG3287" t="s">
        <v>115</v>
      </c>
      <c r="BH3287">
        <v>8149</v>
      </c>
      <c r="BM3287">
        <v>43550</v>
      </c>
      <c r="BR3287" t="s">
        <v>116</v>
      </c>
      <c r="BS3287" t="s">
        <v>117</v>
      </c>
      <c r="BU3287">
        <v>1</v>
      </c>
      <c r="BV3287" t="s">
        <v>118</v>
      </c>
      <c r="BX3287" t="s">
        <v>119</v>
      </c>
      <c r="BY3287" t="s">
        <v>119</v>
      </c>
      <c r="BZ3287" t="s">
        <v>119</v>
      </c>
      <c r="CA3287">
        <v>1</v>
      </c>
      <c r="CC3287" t="s">
        <v>120</v>
      </c>
      <c r="CH3287">
        <v>540</v>
      </c>
      <c r="CI3287">
        <v>39370</v>
      </c>
      <c r="CJ3287" t="s">
        <v>106</v>
      </c>
      <c r="CK3287" t="s">
        <v>106</v>
      </c>
      <c r="CL3287">
        <v>10</v>
      </c>
      <c r="CM3287" t="s">
        <v>2889</v>
      </c>
      <c r="CO3287">
        <v>124943</v>
      </c>
      <c r="CQ3287">
        <v>0</v>
      </c>
      <c r="CR3287">
        <v>0</v>
      </c>
      <c r="CS3287">
        <v>0</v>
      </c>
      <c r="CY3287" t="s">
        <v>123</v>
      </c>
      <c r="CZ3287" t="s">
        <v>124</v>
      </c>
      <c r="DD3287" t="str" cm="1">
        <f t="array" ref="DD3287">TEXT(_xlfn.SEQUENCE(1, DATEDIF(AG3287, AH3287, "m") + 1, AG3287, 30), "YYYY-APMM")</f>
        <v>2014-AP03</v>
      </c>
      <c r="DN3287">
        <f t="shared" si="102"/>
        <v>151.19999999999999</v>
      </c>
      <c r="DO3287" t="str">
        <f t="shared" si="103"/>
        <v>LABOR- SUBCONTRACTOR</v>
      </c>
    </row>
    <row r="3288" spans="1:119" x14ac:dyDescent="0.35">
      <c r="A3288" t="s">
        <v>105</v>
      </c>
      <c r="B3288">
        <v>502573</v>
      </c>
      <c r="C3288">
        <v>6359</v>
      </c>
      <c r="D3288">
        <v>124945</v>
      </c>
      <c r="E3288">
        <v>13662</v>
      </c>
      <c r="F3288">
        <v>0</v>
      </c>
      <c r="G3288" t="s">
        <v>106</v>
      </c>
      <c r="H3288" t="s">
        <v>106</v>
      </c>
      <c r="I3288" t="s">
        <v>106</v>
      </c>
      <c r="J3288" t="s">
        <v>107</v>
      </c>
      <c r="K3288" t="s">
        <v>108</v>
      </c>
      <c r="L3288" t="s">
        <v>109</v>
      </c>
      <c r="M3288" t="s">
        <v>110</v>
      </c>
      <c r="N3288" t="s">
        <v>7612</v>
      </c>
      <c r="O3288" t="s">
        <v>3075</v>
      </c>
      <c r="P3288">
        <v>8178</v>
      </c>
      <c r="Q3288">
        <v>16</v>
      </c>
      <c r="R3288">
        <v>0</v>
      </c>
      <c r="S3288">
        <v>160</v>
      </c>
      <c r="T3288">
        <v>0</v>
      </c>
      <c r="U3288">
        <v>182.4</v>
      </c>
      <c r="V3288">
        <v>182.4</v>
      </c>
      <c r="W3288">
        <v>160</v>
      </c>
      <c r="X3288">
        <v>0</v>
      </c>
      <c r="Y3288">
        <v>0</v>
      </c>
      <c r="Z3288">
        <v>0</v>
      </c>
      <c r="AD3288" s="1">
        <v>41431.333333333336</v>
      </c>
      <c r="AE3288" s="1">
        <v>41454.708333333336</v>
      </c>
      <c r="AG3288" s="1">
        <v>41429.333333333336</v>
      </c>
      <c r="AH3288" s="1">
        <v>41451.708333333336</v>
      </c>
      <c r="AI3288" s="1">
        <v>41429.333333333336</v>
      </c>
      <c r="AJ3288" s="1">
        <v>41451.708333333336</v>
      </c>
      <c r="AK3288" s="1">
        <v>41429.333333333336</v>
      </c>
      <c r="AL3288" s="1">
        <v>41451.708333333336</v>
      </c>
      <c r="AM3288" s="1">
        <v>41431.333333333336</v>
      </c>
      <c r="AN3288" s="1">
        <v>41454.708333333336</v>
      </c>
      <c r="AP3288" t="s">
        <v>113</v>
      </c>
      <c r="AU3288" t="s">
        <v>7613</v>
      </c>
      <c r="AY3288" t="s">
        <v>106</v>
      </c>
      <c r="AZ3288">
        <v>0</v>
      </c>
      <c r="BA3288">
        <v>0</v>
      </c>
      <c r="BD3288" s="3">
        <v>41321.661805555559</v>
      </c>
      <c r="BE3288" s="3">
        <v>41321.663888888892</v>
      </c>
      <c r="BF3288" t="s">
        <v>115</v>
      </c>
      <c r="BG3288" t="s">
        <v>115</v>
      </c>
      <c r="BH3288">
        <v>8149</v>
      </c>
      <c r="BM3288">
        <v>43550</v>
      </c>
      <c r="BR3288" t="s">
        <v>116</v>
      </c>
      <c r="BS3288" t="s">
        <v>117</v>
      </c>
      <c r="BU3288">
        <v>1</v>
      </c>
      <c r="BV3288" t="s">
        <v>118</v>
      </c>
      <c r="BX3288" t="s">
        <v>119</v>
      </c>
      <c r="BY3288" t="s">
        <v>119</v>
      </c>
      <c r="BZ3288" t="s">
        <v>119</v>
      </c>
      <c r="CA3288">
        <v>1</v>
      </c>
      <c r="CC3288" t="s">
        <v>120</v>
      </c>
      <c r="CH3288">
        <v>540</v>
      </c>
      <c r="CI3288">
        <v>39370</v>
      </c>
      <c r="CJ3288" t="s">
        <v>106</v>
      </c>
      <c r="CK3288" t="s">
        <v>106</v>
      </c>
      <c r="CL3288">
        <v>10</v>
      </c>
      <c r="CM3288" t="s">
        <v>2889</v>
      </c>
      <c r="CO3288">
        <v>124943</v>
      </c>
      <c r="CQ3288">
        <v>0</v>
      </c>
      <c r="CR3288">
        <v>0</v>
      </c>
      <c r="CS3288">
        <v>0</v>
      </c>
      <c r="CY3288" t="s">
        <v>123</v>
      </c>
      <c r="CZ3288" t="s">
        <v>124</v>
      </c>
      <c r="DD3288" t="str" cm="1">
        <f t="array" ref="DD3288">TEXT(_xlfn.SEQUENCE(1, DATEDIF(AG3288, AH3288, "m") + 1, AG3288, 30), "YYYY-APMM")</f>
        <v>2013-AP06</v>
      </c>
      <c r="DN3288">
        <f t="shared" si="102"/>
        <v>182.4</v>
      </c>
      <c r="DO3288" t="str">
        <f t="shared" si="103"/>
        <v>LABOR- SUBCONTRACTOR</v>
      </c>
    </row>
    <row r="3289" spans="1:119" x14ac:dyDescent="0.35">
      <c r="A3289" t="s">
        <v>105</v>
      </c>
      <c r="B3289">
        <v>502574</v>
      </c>
      <c r="C3289">
        <v>6359</v>
      </c>
      <c r="D3289">
        <v>124945</v>
      </c>
      <c r="E3289">
        <v>13662</v>
      </c>
      <c r="F3289">
        <v>0</v>
      </c>
      <c r="G3289" t="s">
        <v>106</v>
      </c>
      <c r="H3289" t="s">
        <v>106</v>
      </c>
      <c r="I3289" t="s">
        <v>106</v>
      </c>
      <c r="J3289" t="s">
        <v>107</v>
      </c>
      <c r="K3289" t="s">
        <v>108</v>
      </c>
      <c r="L3289" t="s">
        <v>109</v>
      </c>
      <c r="M3289" t="s">
        <v>110</v>
      </c>
      <c r="N3289" t="s">
        <v>7614</v>
      </c>
      <c r="O3289" t="s">
        <v>3069</v>
      </c>
      <c r="P3289">
        <v>8178</v>
      </c>
      <c r="Q3289">
        <v>56</v>
      </c>
      <c r="R3289">
        <v>0</v>
      </c>
      <c r="S3289">
        <v>160</v>
      </c>
      <c r="T3289">
        <v>0</v>
      </c>
      <c r="U3289">
        <v>218.4</v>
      </c>
      <c r="V3289">
        <v>218.4</v>
      </c>
      <c r="W3289">
        <v>160</v>
      </c>
      <c r="X3289">
        <v>0</v>
      </c>
      <c r="Y3289">
        <v>0</v>
      </c>
      <c r="Z3289">
        <v>0</v>
      </c>
      <c r="AD3289" s="1">
        <v>41700.333333333336</v>
      </c>
      <c r="AE3289" s="1">
        <v>41722.708333333336</v>
      </c>
      <c r="AG3289" s="1">
        <v>41692.333333333336</v>
      </c>
      <c r="AH3289" s="1">
        <v>41714.708333333336</v>
      </c>
      <c r="AI3289" s="1">
        <v>41692.333333333336</v>
      </c>
      <c r="AJ3289" s="1">
        <v>41714.708333333336</v>
      </c>
      <c r="AK3289" s="1">
        <v>41692.333333333336</v>
      </c>
      <c r="AL3289" s="1">
        <v>41714.708333333336</v>
      </c>
      <c r="AM3289" s="1">
        <v>41700.333333333336</v>
      </c>
      <c r="AN3289" s="1">
        <v>41722.708333333336</v>
      </c>
      <c r="AP3289" t="s">
        <v>113</v>
      </c>
      <c r="AU3289" t="s">
        <v>7615</v>
      </c>
      <c r="AY3289" t="s">
        <v>106</v>
      </c>
      <c r="AZ3289">
        <v>0</v>
      </c>
      <c r="BA3289">
        <v>0</v>
      </c>
      <c r="BD3289" s="3">
        <v>41321.661805555559</v>
      </c>
      <c r="BE3289" s="3">
        <v>41321.663888888892</v>
      </c>
      <c r="BF3289" t="s">
        <v>115</v>
      </c>
      <c r="BG3289" t="s">
        <v>115</v>
      </c>
      <c r="BH3289">
        <v>8149</v>
      </c>
      <c r="BM3289">
        <v>43550</v>
      </c>
      <c r="BR3289" t="s">
        <v>116</v>
      </c>
      <c r="BS3289" t="s">
        <v>117</v>
      </c>
      <c r="BU3289">
        <v>1</v>
      </c>
      <c r="BV3289" t="s">
        <v>118</v>
      </c>
      <c r="BX3289" t="s">
        <v>119</v>
      </c>
      <c r="BY3289" t="s">
        <v>119</v>
      </c>
      <c r="BZ3289" t="s">
        <v>119</v>
      </c>
      <c r="CA3289">
        <v>1</v>
      </c>
      <c r="CC3289" t="s">
        <v>120</v>
      </c>
      <c r="CH3289">
        <v>540</v>
      </c>
      <c r="CI3289">
        <v>39370</v>
      </c>
      <c r="CJ3289" t="s">
        <v>106</v>
      </c>
      <c r="CK3289" t="s">
        <v>106</v>
      </c>
      <c r="CL3289">
        <v>10</v>
      </c>
      <c r="CM3289" t="s">
        <v>2889</v>
      </c>
      <c r="CO3289">
        <v>124943</v>
      </c>
      <c r="CQ3289">
        <v>0</v>
      </c>
      <c r="CR3289">
        <v>0</v>
      </c>
      <c r="CS3289">
        <v>0</v>
      </c>
      <c r="CY3289" t="s">
        <v>123</v>
      </c>
      <c r="CZ3289" t="s">
        <v>124</v>
      </c>
      <c r="DD3289" t="str" cm="1">
        <f t="array" ref="DD3289">TEXT(_xlfn.SEQUENCE(1, DATEDIF(AG3289, AH3289, "m") + 1, AG3289, 30), "YYYY-APMM")</f>
        <v>2014-AP02</v>
      </c>
      <c r="DN3289">
        <f t="shared" si="102"/>
        <v>218.4</v>
      </c>
      <c r="DO3289" t="str">
        <f t="shared" si="103"/>
        <v>LABOR- SUBCONTRACTOR</v>
      </c>
    </row>
    <row r="3290" spans="1:119" x14ac:dyDescent="0.35">
      <c r="A3290" t="s">
        <v>105</v>
      </c>
      <c r="B3290">
        <v>502575</v>
      </c>
      <c r="C3290">
        <v>6359</v>
      </c>
      <c r="D3290">
        <v>124947</v>
      </c>
      <c r="E3290">
        <v>13662</v>
      </c>
      <c r="F3290">
        <v>0</v>
      </c>
      <c r="G3290" t="s">
        <v>106</v>
      </c>
      <c r="H3290" t="s">
        <v>106</v>
      </c>
      <c r="I3290" t="s">
        <v>106</v>
      </c>
      <c r="J3290" t="s">
        <v>107</v>
      </c>
      <c r="K3290" t="s">
        <v>108</v>
      </c>
      <c r="L3290" t="s">
        <v>109</v>
      </c>
      <c r="M3290" t="s">
        <v>110</v>
      </c>
      <c r="N3290" t="s">
        <v>7616</v>
      </c>
      <c r="O3290" t="s">
        <v>3002</v>
      </c>
      <c r="P3290">
        <v>8178</v>
      </c>
      <c r="Q3290">
        <v>40</v>
      </c>
      <c r="R3290">
        <v>0</v>
      </c>
      <c r="S3290">
        <v>160</v>
      </c>
      <c r="T3290">
        <v>0</v>
      </c>
      <c r="U3290">
        <v>594.79999999999995</v>
      </c>
      <c r="V3290">
        <v>594.79999999999995</v>
      </c>
      <c r="W3290">
        <v>160</v>
      </c>
      <c r="X3290">
        <v>0</v>
      </c>
      <c r="Y3290">
        <v>0</v>
      </c>
      <c r="Z3290">
        <v>0</v>
      </c>
      <c r="AD3290" s="1">
        <v>41538.333333333336</v>
      </c>
      <c r="AE3290" s="1">
        <v>41560.708333333336</v>
      </c>
      <c r="AG3290" s="1">
        <v>41532.333333333336</v>
      </c>
      <c r="AH3290" s="1">
        <v>41554.708333333336</v>
      </c>
      <c r="AI3290" s="1">
        <v>41532.333333333336</v>
      </c>
      <c r="AJ3290" s="1">
        <v>41554.708333333336</v>
      </c>
      <c r="AK3290" s="1">
        <v>41532.333333333336</v>
      </c>
      <c r="AL3290" s="1">
        <v>41554.708333333336</v>
      </c>
      <c r="AM3290" s="1">
        <v>41538.333333333336</v>
      </c>
      <c r="AN3290" s="1">
        <v>41560.708333333336</v>
      </c>
      <c r="AP3290" t="s">
        <v>113</v>
      </c>
      <c r="AU3290" t="s">
        <v>7617</v>
      </c>
      <c r="AY3290" t="s">
        <v>106</v>
      </c>
      <c r="AZ3290">
        <v>0</v>
      </c>
      <c r="BA3290">
        <v>0</v>
      </c>
      <c r="BD3290" s="3">
        <v>41321.661805555559</v>
      </c>
      <c r="BE3290" s="3">
        <v>41328.377083333333</v>
      </c>
      <c r="BF3290" t="s">
        <v>115</v>
      </c>
      <c r="BG3290" t="s">
        <v>115</v>
      </c>
      <c r="BH3290">
        <v>8149</v>
      </c>
      <c r="BM3290">
        <v>43550</v>
      </c>
      <c r="BR3290" t="s">
        <v>116</v>
      </c>
      <c r="BS3290" t="s">
        <v>117</v>
      </c>
      <c r="BU3290">
        <v>1</v>
      </c>
      <c r="BV3290" t="s">
        <v>118</v>
      </c>
      <c r="BX3290" t="s">
        <v>119</v>
      </c>
      <c r="BY3290" t="s">
        <v>119</v>
      </c>
      <c r="BZ3290" t="s">
        <v>119</v>
      </c>
      <c r="CA3290">
        <v>1</v>
      </c>
      <c r="CC3290" t="s">
        <v>120</v>
      </c>
      <c r="CH3290">
        <v>540</v>
      </c>
      <c r="CI3290">
        <v>39330</v>
      </c>
      <c r="CJ3290" t="s">
        <v>106</v>
      </c>
      <c r="CK3290" t="s">
        <v>106</v>
      </c>
      <c r="CL3290">
        <v>10</v>
      </c>
      <c r="CM3290" t="s">
        <v>2889</v>
      </c>
      <c r="CO3290">
        <v>124946</v>
      </c>
      <c r="CQ3290">
        <v>0</v>
      </c>
      <c r="CR3290">
        <v>0</v>
      </c>
      <c r="CS3290">
        <v>0</v>
      </c>
      <c r="CY3290" t="s">
        <v>123</v>
      </c>
      <c r="CZ3290" t="s">
        <v>124</v>
      </c>
      <c r="DD3290" t="str" cm="1">
        <f t="array" ref="DD3290">TEXT(_xlfn.SEQUENCE(1, DATEDIF(AG3290, AH3290, "m") + 1, AG3290, 30), "YYYY-APMM")</f>
        <v>2013-AP09</v>
      </c>
      <c r="DN3290">
        <f t="shared" si="102"/>
        <v>594.79999999999995</v>
      </c>
      <c r="DO3290" t="str">
        <f t="shared" si="103"/>
        <v>LABOR- SUBCONTRACTOR</v>
      </c>
    </row>
    <row r="3291" spans="1:119" x14ac:dyDescent="0.35">
      <c r="A3291" t="s">
        <v>105</v>
      </c>
      <c r="B3291">
        <v>502576</v>
      </c>
      <c r="C3291">
        <v>6359</v>
      </c>
      <c r="D3291">
        <v>124947</v>
      </c>
      <c r="E3291">
        <v>13662</v>
      </c>
      <c r="F3291">
        <v>0</v>
      </c>
      <c r="G3291" t="s">
        <v>106</v>
      </c>
      <c r="H3291" t="s">
        <v>106</v>
      </c>
      <c r="I3291" t="s">
        <v>106</v>
      </c>
      <c r="J3291" t="s">
        <v>107</v>
      </c>
      <c r="K3291" t="s">
        <v>108</v>
      </c>
      <c r="L3291" t="s">
        <v>109</v>
      </c>
      <c r="M3291" t="s">
        <v>110</v>
      </c>
      <c r="N3291" t="s">
        <v>7618</v>
      </c>
      <c r="O3291" t="s">
        <v>3005</v>
      </c>
      <c r="P3291">
        <v>8178</v>
      </c>
      <c r="Q3291">
        <v>104</v>
      </c>
      <c r="R3291">
        <v>0</v>
      </c>
      <c r="S3291">
        <v>160</v>
      </c>
      <c r="T3291">
        <v>0</v>
      </c>
      <c r="U3291">
        <v>2044.8</v>
      </c>
      <c r="V3291">
        <v>2044.8</v>
      </c>
      <c r="W3291">
        <v>160</v>
      </c>
      <c r="X3291">
        <v>0</v>
      </c>
      <c r="Y3291">
        <v>0</v>
      </c>
      <c r="Z3291">
        <v>0</v>
      </c>
      <c r="AD3291" s="1">
        <v>41601.333333333336</v>
      </c>
      <c r="AE3291" s="1">
        <v>41623.708333333336</v>
      </c>
      <c r="AG3291" s="1">
        <v>41585.333333333336</v>
      </c>
      <c r="AH3291" s="1">
        <v>41608.708333333336</v>
      </c>
      <c r="AI3291" s="1">
        <v>41585.333333333336</v>
      </c>
      <c r="AJ3291" s="1">
        <v>41608.708333333336</v>
      </c>
      <c r="AK3291" s="1">
        <v>41585.333333333336</v>
      </c>
      <c r="AL3291" s="1">
        <v>41608.708333333336</v>
      </c>
      <c r="AM3291" s="1">
        <v>41601.333333333336</v>
      </c>
      <c r="AN3291" s="1">
        <v>41623.708333333336</v>
      </c>
      <c r="AP3291" t="s">
        <v>113</v>
      </c>
      <c r="AU3291" t="s">
        <v>7619</v>
      </c>
      <c r="AY3291" t="s">
        <v>106</v>
      </c>
      <c r="AZ3291">
        <v>0</v>
      </c>
      <c r="BA3291">
        <v>0</v>
      </c>
      <c r="BD3291" s="3">
        <v>41321.661805555559</v>
      </c>
      <c r="BE3291" s="3">
        <v>41321.663888888892</v>
      </c>
      <c r="BF3291" t="s">
        <v>115</v>
      </c>
      <c r="BG3291" t="s">
        <v>115</v>
      </c>
      <c r="BH3291">
        <v>8149</v>
      </c>
      <c r="BM3291">
        <v>43550</v>
      </c>
      <c r="BR3291" t="s">
        <v>116</v>
      </c>
      <c r="BS3291" t="s">
        <v>117</v>
      </c>
      <c r="BU3291">
        <v>1</v>
      </c>
      <c r="BV3291" t="s">
        <v>118</v>
      </c>
      <c r="BX3291" t="s">
        <v>119</v>
      </c>
      <c r="BY3291" t="s">
        <v>119</v>
      </c>
      <c r="BZ3291" t="s">
        <v>119</v>
      </c>
      <c r="CA3291">
        <v>1</v>
      </c>
      <c r="CC3291" t="s">
        <v>120</v>
      </c>
      <c r="CH3291">
        <v>540</v>
      </c>
      <c r="CI3291">
        <v>39330</v>
      </c>
      <c r="CJ3291" t="s">
        <v>106</v>
      </c>
      <c r="CK3291" t="s">
        <v>106</v>
      </c>
      <c r="CL3291">
        <v>10</v>
      </c>
      <c r="CM3291" t="s">
        <v>2889</v>
      </c>
      <c r="CO3291">
        <v>124946</v>
      </c>
      <c r="CQ3291">
        <v>0</v>
      </c>
      <c r="CR3291">
        <v>0</v>
      </c>
      <c r="CS3291">
        <v>0</v>
      </c>
      <c r="CY3291" t="s">
        <v>123</v>
      </c>
      <c r="CZ3291" t="s">
        <v>124</v>
      </c>
      <c r="DD3291" t="str" cm="1">
        <f t="array" ref="DD3291">TEXT(_xlfn.SEQUENCE(1, DATEDIF(AG3291, AH3291, "m") + 1, AG3291, 30), "YYYY-APMM")</f>
        <v>2013-AP11</v>
      </c>
      <c r="DN3291">
        <f t="shared" si="102"/>
        <v>2044.8</v>
      </c>
      <c r="DO3291" t="str">
        <f t="shared" si="103"/>
        <v>LABOR- SUBCONTRACTOR</v>
      </c>
    </row>
    <row r="3292" spans="1:119" x14ac:dyDescent="0.35">
      <c r="A3292" t="s">
        <v>105</v>
      </c>
      <c r="B3292">
        <v>502577</v>
      </c>
      <c r="C3292">
        <v>6359</v>
      </c>
      <c r="D3292">
        <v>124947</v>
      </c>
      <c r="E3292">
        <v>13662</v>
      </c>
      <c r="F3292">
        <v>0</v>
      </c>
      <c r="G3292" t="s">
        <v>106</v>
      </c>
      <c r="H3292" t="s">
        <v>106</v>
      </c>
      <c r="I3292" t="s">
        <v>106</v>
      </c>
      <c r="J3292" t="s">
        <v>107</v>
      </c>
      <c r="K3292" t="s">
        <v>108</v>
      </c>
      <c r="L3292" t="s">
        <v>109</v>
      </c>
      <c r="M3292" t="s">
        <v>110</v>
      </c>
      <c r="N3292" t="s">
        <v>7620</v>
      </c>
      <c r="O3292" t="s">
        <v>3008</v>
      </c>
      <c r="P3292">
        <v>8178</v>
      </c>
      <c r="Q3292">
        <v>104</v>
      </c>
      <c r="R3292">
        <v>56</v>
      </c>
      <c r="S3292">
        <v>160</v>
      </c>
      <c r="T3292">
        <v>0</v>
      </c>
      <c r="U3292">
        <v>414.8</v>
      </c>
      <c r="V3292">
        <v>414.8</v>
      </c>
      <c r="W3292">
        <v>160</v>
      </c>
      <c r="X3292">
        <v>0</v>
      </c>
      <c r="Y3292">
        <v>0</v>
      </c>
      <c r="Z3292">
        <v>0</v>
      </c>
      <c r="AD3292" s="1">
        <v>41609.333333333336</v>
      </c>
      <c r="AE3292" s="1">
        <v>41632.708333333336</v>
      </c>
      <c r="AG3292" s="1">
        <v>41594.333333333336</v>
      </c>
      <c r="AH3292" s="1">
        <v>41616.708333333336</v>
      </c>
      <c r="AI3292" s="1">
        <v>41594.333333333336</v>
      </c>
      <c r="AJ3292" s="1">
        <v>41616.708333333336</v>
      </c>
      <c r="AK3292" s="1">
        <v>41594.333333333336</v>
      </c>
      <c r="AL3292" s="1">
        <v>41616.708333333336</v>
      </c>
      <c r="AM3292" s="1">
        <v>41609.333333333336</v>
      </c>
      <c r="AN3292" s="1">
        <v>41632.708333333336</v>
      </c>
      <c r="AP3292" t="s">
        <v>113</v>
      </c>
      <c r="AU3292" t="s">
        <v>7621</v>
      </c>
      <c r="AY3292" t="s">
        <v>106</v>
      </c>
      <c r="AZ3292">
        <v>0</v>
      </c>
      <c r="BA3292">
        <v>0</v>
      </c>
      <c r="BD3292" s="3">
        <v>41321.661805555559</v>
      </c>
      <c r="BE3292" s="3">
        <v>41321.663888888892</v>
      </c>
      <c r="BF3292" t="s">
        <v>115</v>
      </c>
      <c r="BG3292" t="s">
        <v>115</v>
      </c>
      <c r="BH3292">
        <v>8149</v>
      </c>
      <c r="BM3292">
        <v>43550</v>
      </c>
      <c r="BR3292" t="s">
        <v>116</v>
      </c>
      <c r="BS3292" t="s">
        <v>117</v>
      </c>
      <c r="BU3292">
        <v>1</v>
      </c>
      <c r="BV3292" t="s">
        <v>118</v>
      </c>
      <c r="BX3292" t="s">
        <v>119</v>
      </c>
      <c r="BY3292" t="s">
        <v>119</v>
      </c>
      <c r="BZ3292" t="s">
        <v>119</v>
      </c>
      <c r="CA3292">
        <v>1</v>
      </c>
      <c r="CC3292" t="s">
        <v>120</v>
      </c>
      <c r="CH3292">
        <v>540</v>
      </c>
      <c r="CI3292">
        <v>39330</v>
      </c>
      <c r="CJ3292" t="s">
        <v>106</v>
      </c>
      <c r="CK3292" t="s">
        <v>106</v>
      </c>
      <c r="CL3292">
        <v>10</v>
      </c>
      <c r="CM3292" t="s">
        <v>2889</v>
      </c>
      <c r="CO3292">
        <v>124946</v>
      </c>
      <c r="CQ3292">
        <v>0</v>
      </c>
      <c r="CR3292">
        <v>0</v>
      </c>
      <c r="CS3292">
        <v>0</v>
      </c>
      <c r="CY3292" t="s">
        <v>123</v>
      </c>
      <c r="CZ3292" t="s">
        <v>124</v>
      </c>
      <c r="DD3292" t="str" cm="1">
        <f t="array" ref="DD3292">TEXT(_xlfn.SEQUENCE(1, DATEDIF(AG3292, AH3292, "m") + 1, AG3292, 30), "YYYY-APMM")</f>
        <v>2013-AP11</v>
      </c>
      <c r="DN3292">
        <f t="shared" si="102"/>
        <v>414.8</v>
      </c>
      <c r="DO3292" t="str">
        <f t="shared" si="103"/>
        <v>LABOR- SUBCONTRACTOR</v>
      </c>
    </row>
    <row r="3293" spans="1:119" x14ac:dyDescent="0.35">
      <c r="A3293" t="s">
        <v>105</v>
      </c>
      <c r="B3293">
        <v>502578</v>
      </c>
      <c r="C3293">
        <v>6359</v>
      </c>
      <c r="D3293">
        <v>124947</v>
      </c>
      <c r="E3293">
        <v>13662</v>
      </c>
      <c r="F3293">
        <v>0</v>
      </c>
      <c r="G3293" t="s">
        <v>106</v>
      </c>
      <c r="H3293" t="s">
        <v>106</v>
      </c>
      <c r="I3293" t="s">
        <v>106</v>
      </c>
      <c r="J3293" t="s">
        <v>107</v>
      </c>
      <c r="K3293" t="s">
        <v>108</v>
      </c>
      <c r="L3293" t="s">
        <v>109</v>
      </c>
      <c r="M3293" t="s">
        <v>110</v>
      </c>
      <c r="N3293" t="s">
        <v>7622</v>
      </c>
      <c r="O3293" t="s">
        <v>3011</v>
      </c>
      <c r="P3293">
        <v>8178</v>
      </c>
      <c r="Q3293">
        <v>120</v>
      </c>
      <c r="R3293">
        <v>0</v>
      </c>
      <c r="S3293">
        <v>160</v>
      </c>
      <c r="T3293">
        <v>0</v>
      </c>
      <c r="U3293">
        <v>170.4</v>
      </c>
      <c r="V3293">
        <v>170.4</v>
      </c>
      <c r="W3293">
        <v>160</v>
      </c>
      <c r="X3293">
        <v>0</v>
      </c>
      <c r="Y3293">
        <v>0</v>
      </c>
      <c r="Z3293">
        <v>0</v>
      </c>
      <c r="AD3293" s="1">
        <v>41667.333333333336</v>
      </c>
      <c r="AE3293" s="1">
        <v>41690.708333333336</v>
      </c>
      <c r="AG3293" s="1">
        <v>41650.333333333336</v>
      </c>
      <c r="AH3293" s="1">
        <v>41672.708333333336</v>
      </c>
      <c r="AI3293" s="1">
        <v>41650.333333333336</v>
      </c>
      <c r="AJ3293" s="1">
        <v>41672.708333333336</v>
      </c>
      <c r="AK3293" s="1">
        <v>41650.333333333336</v>
      </c>
      <c r="AL3293" s="1">
        <v>41672.708333333336</v>
      </c>
      <c r="AM3293" s="1">
        <v>41667.333333333336</v>
      </c>
      <c r="AN3293" s="1">
        <v>41690.708333333336</v>
      </c>
      <c r="AP3293" t="s">
        <v>113</v>
      </c>
      <c r="AU3293" t="s">
        <v>7623</v>
      </c>
      <c r="AY3293" t="s">
        <v>106</v>
      </c>
      <c r="AZ3293">
        <v>0</v>
      </c>
      <c r="BA3293">
        <v>0</v>
      </c>
      <c r="BD3293" s="3">
        <v>41321.661805555559</v>
      </c>
      <c r="BE3293" s="3">
        <v>41321.663888888892</v>
      </c>
      <c r="BF3293" t="s">
        <v>115</v>
      </c>
      <c r="BG3293" t="s">
        <v>115</v>
      </c>
      <c r="BH3293">
        <v>8149</v>
      </c>
      <c r="BM3293">
        <v>43550</v>
      </c>
      <c r="BR3293" t="s">
        <v>116</v>
      </c>
      <c r="BS3293" t="s">
        <v>117</v>
      </c>
      <c r="BU3293">
        <v>1</v>
      </c>
      <c r="BV3293" t="s">
        <v>118</v>
      </c>
      <c r="BX3293" t="s">
        <v>119</v>
      </c>
      <c r="BY3293" t="s">
        <v>119</v>
      </c>
      <c r="BZ3293" t="s">
        <v>119</v>
      </c>
      <c r="CA3293">
        <v>1</v>
      </c>
      <c r="CC3293" t="s">
        <v>120</v>
      </c>
      <c r="CH3293">
        <v>540</v>
      </c>
      <c r="CI3293">
        <v>39330</v>
      </c>
      <c r="CJ3293" t="s">
        <v>106</v>
      </c>
      <c r="CK3293" t="s">
        <v>106</v>
      </c>
      <c r="CL3293">
        <v>10</v>
      </c>
      <c r="CM3293" t="s">
        <v>2889</v>
      </c>
      <c r="CO3293">
        <v>124946</v>
      </c>
      <c r="CQ3293">
        <v>0</v>
      </c>
      <c r="CR3293">
        <v>0</v>
      </c>
      <c r="CS3293">
        <v>0</v>
      </c>
      <c r="CY3293" t="s">
        <v>123</v>
      </c>
      <c r="CZ3293" t="s">
        <v>124</v>
      </c>
      <c r="DD3293" t="str" cm="1">
        <f t="array" ref="DD3293">TEXT(_xlfn.SEQUENCE(1, DATEDIF(AG3293, AH3293, "m") + 1, AG3293, 30), "YYYY-APMM")</f>
        <v>2014-AP01</v>
      </c>
      <c r="DN3293">
        <f t="shared" si="102"/>
        <v>170.4</v>
      </c>
      <c r="DO3293" t="str">
        <f t="shared" si="103"/>
        <v>LABOR- SUBCONTRACTOR</v>
      </c>
    </row>
    <row r="3294" spans="1:119" x14ac:dyDescent="0.35">
      <c r="A3294" t="s">
        <v>105</v>
      </c>
      <c r="B3294">
        <v>502579</v>
      </c>
      <c r="C3294">
        <v>6359</v>
      </c>
      <c r="D3294">
        <v>124947</v>
      </c>
      <c r="E3294">
        <v>13662</v>
      </c>
      <c r="F3294">
        <v>0</v>
      </c>
      <c r="G3294" t="s">
        <v>106</v>
      </c>
      <c r="H3294" t="s">
        <v>106</v>
      </c>
      <c r="I3294" t="s">
        <v>106</v>
      </c>
      <c r="J3294" t="s">
        <v>107</v>
      </c>
      <c r="K3294" t="s">
        <v>108</v>
      </c>
      <c r="L3294" t="s">
        <v>109</v>
      </c>
      <c r="M3294" t="s">
        <v>110</v>
      </c>
      <c r="N3294" t="s">
        <v>7624</v>
      </c>
      <c r="O3294" t="s">
        <v>3014</v>
      </c>
      <c r="P3294">
        <v>8178</v>
      </c>
      <c r="Q3294">
        <v>120</v>
      </c>
      <c r="R3294">
        <v>0</v>
      </c>
      <c r="S3294">
        <v>160</v>
      </c>
      <c r="T3294">
        <v>0</v>
      </c>
      <c r="U3294">
        <v>395.6</v>
      </c>
      <c r="V3294">
        <v>395.6</v>
      </c>
      <c r="W3294">
        <v>160</v>
      </c>
      <c r="X3294">
        <v>0</v>
      </c>
      <c r="Y3294">
        <v>0</v>
      </c>
      <c r="Z3294">
        <v>0</v>
      </c>
      <c r="AD3294" s="1">
        <v>41679.333333333336</v>
      </c>
      <c r="AE3294" s="1">
        <v>41702.708333333336</v>
      </c>
      <c r="AG3294" s="1">
        <v>41661.333333333336</v>
      </c>
      <c r="AH3294" s="1">
        <v>41685.708333333336</v>
      </c>
      <c r="AI3294" s="1">
        <v>41661.333333333336</v>
      </c>
      <c r="AJ3294" s="1">
        <v>41685.708333333336</v>
      </c>
      <c r="AK3294" s="1">
        <v>41661.333333333336</v>
      </c>
      <c r="AL3294" s="1">
        <v>41685.708333333336</v>
      </c>
      <c r="AM3294" s="1">
        <v>41679.333333333336</v>
      </c>
      <c r="AN3294" s="1">
        <v>41702.708333333336</v>
      </c>
      <c r="AP3294" t="s">
        <v>113</v>
      </c>
      <c r="AU3294" t="s">
        <v>7625</v>
      </c>
      <c r="AY3294" t="s">
        <v>106</v>
      </c>
      <c r="AZ3294">
        <v>0</v>
      </c>
      <c r="BA3294">
        <v>0</v>
      </c>
      <c r="BD3294" s="3">
        <v>41321.661805555559</v>
      </c>
      <c r="BE3294" s="3">
        <v>41321.663888888892</v>
      </c>
      <c r="BF3294" t="s">
        <v>115</v>
      </c>
      <c r="BG3294" t="s">
        <v>115</v>
      </c>
      <c r="BH3294">
        <v>8149</v>
      </c>
      <c r="BM3294">
        <v>43550</v>
      </c>
      <c r="BR3294" t="s">
        <v>116</v>
      </c>
      <c r="BS3294" t="s">
        <v>117</v>
      </c>
      <c r="BU3294">
        <v>1</v>
      </c>
      <c r="BV3294" t="s">
        <v>118</v>
      </c>
      <c r="BX3294" t="s">
        <v>119</v>
      </c>
      <c r="BY3294" t="s">
        <v>119</v>
      </c>
      <c r="BZ3294" t="s">
        <v>119</v>
      </c>
      <c r="CA3294">
        <v>1</v>
      </c>
      <c r="CC3294" t="s">
        <v>120</v>
      </c>
      <c r="CH3294">
        <v>540</v>
      </c>
      <c r="CI3294">
        <v>39330</v>
      </c>
      <c r="CJ3294" t="s">
        <v>106</v>
      </c>
      <c r="CK3294" t="s">
        <v>106</v>
      </c>
      <c r="CL3294">
        <v>10</v>
      </c>
      <c r="CM3294" t="s">
        <v>2889</v>
      </c>
      <c r="CO3294">
        <v>124946</v>
      </c>
      <c r="CQ3294">
        <v>0</v>
      </c>
      <c r="CR3294">
        <v>0</v>
      </c>
      <c r="CS3294">
        <v>0</v>
      </c>
      <c r="CY3294" t="s">
        <v>123</v>
      </c>
      <c r="CZ3294" t="s">
        <v>124</v>
      </c>
      <c r="DD3294" t="str" cm="1">
        <f t="array" ref="DD3294">TEXT(_xlfn.SEQUENCE(1, DATEDIF(AG3294, AH3294, "m") + 1, AG3294, 30), "YYYY-APMM")</f>
        <v>2014-AP01</v>
      </c>
      <c r="DN3294">
        <f t="shared" si="102"/>
        <v>395.6</v>
      </c>
      <c r="DO3294" t="str">
        <f t="shared" si="103"/>
        <v>LABOR- SUBCONTRACTOR</v>
      </c>
    </row>
    <row r="3295" spans="1:119" x14ac:dyDescent="0.35">
      <c r="A3295" t="s">
        <v>105</v>
      </c>
      <c r="B3295">
        <v>502580</v>
      </c>
      <c r="C3295">
        <v>6359</v>
      </c>
      <c r="D3295">
        <v>124947</v>
      </c>
      <c r="E3295">
        <v>13662</v>
      </c>
      <c r="F3295">
        <v>0</v>
      </c>
      <c r="G3295" t="s">
        <v>106</v>
      </c>
      <c r="H3295" t="s">
        <v>106</v>
      </c>
      <c r="I3295" t="s">
        <v>106</v>
      </c>
      <c r="J3295" t="s">
        <v>107</v>
      </c>
      <c r="K3295" t="s">
        <v>108</v>
      </c>
      <c r="L3295" t="s">
        <v>109</v>
      </c>
      <c r="M3295" t="s">
        <v>110</v>
      </c>
      <c r="N3295" t="s">
        <v>7626</v>
      </c>
      <c r="O3295" t="s">
        <v>3017</v>
      </c>
      <c r="P3295">
        <v>8178</v>
      </c>
      <c r="Q3295">
        <v>104</v>
      </c>
      <c r="R3295">
        <v>0</v>
      </c>
      <c r="S3295">
        <v>160</v>
      </c>
      <c r="T3295">
        <v>0</v>
      </c>
      <c r="U3295">
        <v>1108.8</v>
      </c>
      <c r="V3295">
        <v>1108.8</v>
      </c>
      <c r="W3295">
        <v>160</v>
      </c>
      <c r="X3295">
        <v>0</v>
      </c>
      <c r="Y3295">
        <v>0</v>
      </c>
      <c r="Z3295">
        <v>0</v>
      </c>
      <c r="AD3295" s="1">
        <v>41706.333333333336</v>
      </c>
      <c r="AE3295" s="1">
        <v>41728.708333333336</v>
      </c>
      <c r="AG3295" s="1">
        <v>41690.333333333336</v>
      </c>
      <c r="AH3295" s="1">
        <v>41713.708333333336</v>
      </c>
      <c r="AI3295" s="1">
        <v>41690.333333333336</v>
      </c>
      <c r="AJ3295" s="1">
        <v>41713.708333333336</v>
      </c>
      <c r="AK3295" s="1">
        <v>41690.333333333336</v>
      </c>
      <c r="AL3295" s="1">
        <v>41713.708333333336</v>
      </c>
      <c r="AM3295" s="1">
        <v>41706.333333333336</v>
      </c>
      <c r="AN3295" s="1">
        <v>41728.708333333336</v>
      </c>
      <c r="AP3295" t="s">
        <v>113</v>
      </c>
      <c r="AU3295" t="s">
        <v>7627</v>
      </c>
      <c r="AY3295" t="s">
        <v>106</v>
      </c>
      <c r="AZ3295">
        <v>0</v>
      </c>
      <c r="BA3295">
        <v>0</v>
      </c>
      <c r="BD3295" s="3">
        <v>41321.661805555559</v>
      </c>
      <c r="BE3295" s="3">
        <v>41328.377083333333</v>
      </c>
      <c r="BF3295" t="s">
        <v>115</v>
      </c>
      <c r="BG3295" t="s">
        <v>115</v>
      </c>
      <c r="BH3295">
        <v>8149</v>
      </c>
      <c r="BM3295">
        <v>43550</v>
      </c>
      <c r="BR3295" t="s">
        <v>116</v>
      </c>
      <c r="BS3295" t="s">
        <v>117</v>
      </c>
      <c r="BU3295">
        <v>1</v>
      </c>
      <c r="BV3295" t="s">
        <v>118</v>
      </c>
      <c r="BX3295" t="s">
        <v>119</v>
      </c>
      <c r="BY3295" t="s">
        <v>119</v>
      </c>
      <c r="BZ3295" t="s">
        <v>119</v>
      </c>
      <c r="CA3295">
        <v>1</v>
      </c>
      <c r="CC3295" t="s">
        <v>120</v>
      </c>
      <c r="CH3295">
        <v>540</v>
      </c>
      <c r="CI3295">
        <v>39330</v>
      </c>
      <c r="CJ3295" t="s">
        <v>106</v>
      </c>
      <c r="CK3295" t="s">
        <v>106</v>
      </c>
      <c r="CL3295">
        <v>10</v>
      </c>
      <c r="CM3295" t="s">
        <v>2889</v>
      </c>
      <c r="CO3295">
        <v>124946</v>
      </c>
      <c r="CQ3295">
        <v>0</v>
      </c>
      <c r="CR3295">
        <v>0</v>
      </c>
      <c r="CS3295">
        <v>0</v>
      </c>
      <c r="CY3295" t="s">
        <v>123</v>
      </c>
      <c r="CZ3295" t="s">
        <v>124</v>
      </c>
      <c r="DD3295" t="str" cm="1">
        <f t="array" ref="DD3295">TEXT(_xlfn.SEQUENCE(1, DATEDIF(AG3295, AH3295, "m") + 1, AG3295, 30), "YYYY-APMM")</f>
        <v>2014-AP02</v>
      </c>
      <c r="DN3295">
        <f t="shared" si="102"/>
        <v>1108.8</v>
      </c>
      <c r="DO3295" t="str">
        <f t="shared" si="103"/>
        <v>LABOR- SUBCONTRACTOR</v>
      </c>
    </row>
    <row r="3296" spans="1:119" x14ac:dyDescent="0.35">
      <c r="A3296" t="s">
        <v>105</v>
      </c>
      <c r="B3296">
        <v>502581</v>
      </c>
      <c r="C3296">
        <v>6359</v>
      </c>
      <c r="D3296">
        <v>124947</v>
      </c>
      <c r="E3296">
        <v>13662</v>
      </c>
      <c r="F3296">
        <v>0</v>
      </c>
      <c r="G3296" t="s">
        <v>106</v>
      </c>
      <c r="H3296" t="s">
        <v>106</v>
      </c>
      <c r="I3296" t="s">
        <v>106</v>
      </c>
      <c r="J3296" t="s">
        <v>107</v>
      </c>
      <c r="K3296" t="s">
        <v>108</v>
      </c>
      <c r="L3296" t="s">
        <v>109</v>
      </c>
      <c r="M3296" t="s">
        <v>110</v>
      </c>
      <c r="N3296" t="s">
        <v>7628</v>
      </c>
      <c r="O3296" t="s">
        <v>3020</v>
      </c>
      <c r="P3296">
        <v>8178</v>
      </c>
      <c r="Q3296">
        <v>144</v>
      </c>
      <c r="R3296">
        <v>8</v>
      </c>
      <c r="S3296">
        <v>160</v>
      </c>
      <c r="T3296">
        <v>0</v>
      </c>
      <c r="U3296">
        <v>152.4</v>
      </c>
      <c r="V3296">
        <v>152.4</v>
      </c>
      <c r="W3296">
        <v>160</v>
      </c>
      <c r="X3296">
        <v>0</v>
      </c>
      <c r="Y3296">
        <v>0</v>
      </c>
      <c r="Z3296">
        <v>0</v>
      </c>
      <c r="AD3296" s="1">
        <v>41683.333333333336</v>
      </c>
      <c r="AE3296" s="1">
        <v>41706.708333333336</v>
      </c>
      <c r="AG3296" s="1">
        <v>41661.333333333336</v>
      </c>
      <c r="AH3296" s="1">
        <v>41685.708333333336</v>
      </c>
      <c r="AI3296" s="1">
        <v>41661.333333333336</v>
      </c>
      <c r="AJ3296" s="1">
        <v>41685.708333333336</v>
      </c>
      <c r="AK3296" s="1">
        <v>41661.333333333336</v>
      </c>
      <c r="AL3296" s="1">
        <v>41685.708333333336</v>
      </c>
      <c r="AM3296" s="1">
        <v>41683.333333333336</v>
      </c>
      <c r="AN3296" s="1">
        <v>41706.708333333336</v>
      </c>
      <c r="AP3296" t="s">
        <v>113</v>
      </c>
      <c r="AU3296" t="s">
        <v>7629</v>
      </c>
      <c r="AY3296" t="s">
        <v>106</v>
      </c>
      <c r="AZ3296">
        <v>0</v>
      </c>
      <c r="BA3296">
        <v>0</v>
      </c>
      <c r="BD3296" s="3">
        <v>41321.661805555559</v>
      </c>
      <c r="BE3296" s="3">
        <v>41321.663888888892</v>
      </c>
      <c r="BF3296" t="s">
        <v>115</v>
      </c>
      <c r="BG3296" t="s">
        <v>115</v>
      </c>
      <c r="BH3296">
        <v>8149</v>
      </c>
      <c r="BM3296">
        <v>43550</v>
      </c>
      <c r="BR3296" t="s">
        <v>116</v>
      </c>
      <c r="BS3296" t="s">
        <v>117</v>
      </c>
      <c r="BU3296">
        <v>1</v>
      </c>
      <c r="BV3296" t="s">
        <v>118</v>
      </c>
      <c r="BX3296" t="s">
        <v>119</v>
      </c>
      <c r="BY3296" t="s">
        <v>119</v>
      </c>
      <c r="BZ3296" t="s">
        <v>119</v>
      </c>
      <c r="CA3296">
        <v>1</v>
      </c>
      <c r="CC3296" t="s">
        <v>120</v>
      </c>
      <c r="CH3296">
        <v>540</v>
      </c>
      <c r="CI3296">
        <v>39330</v>
      </c>
      <c r="CJ3296" t="s">
        <v>106</v>
      </c>
      <c r="CK3296" t="s">
        <v>106</v>
      </c>
      <c r="CL3296">
        <v>10</v>
      </c>
      <c r="CM3296" t="s">
        <v>2889</v>
      </c>
      <c r="CO3296">
        <v>124946</v>
      </c>
      <c r="CQ3296">
        <v>0</v>
      </c>
      <c r="CR3296">
        <v>0</v>
      </c>
      <c r="CS3296">
        <v>0</v>
      </c>
      <c r="CY3296" t="s">
        <v>123</v>
      </c>
      <c r="CZ3296" t="s">
        <v>124</v>
      </c>
      <c r="DD3296" t="str" cm="1">
        <f t="array" ref="DD3296">TEXT(_xlfn.SEQUENCE(1, DATEDIF(AG3296, AH3296, "m") + 1, AG3296, 30), "YYYY-APMM")</f>
        <v>2014-AP01</v>
      </c>
      <c r="DN3296">
        <f t="shared" si="102"/>
        <v>152.4</v>
      </c>
      <c r="DO3296" t="str">
        <f t="shared" si="103"/>
        <v>LABOR- SUBCONTRACTOR</v>
      </c>
    </row>
    <row r="3297" spans="1:119" x14ac:dyDescent="0.35">
      <c r="A3297" t="s">
        <v>105</v>
      </c>
      <c r="B3297">
        <v>502582</v>
      </c>
      <c r="C3297">
        <v>6359</v>
      </c>
      <c r="D3297">
        <v>124948</v>
      </c>
      <c r="E3297">
        <v>13662</v>
      </c>
      <c r="F3297">
        <v>0</v>
      </c>
      <c r="G3297" t="s">
        <v>106</v>
      </c>
      <c r="H3297" t="s">
        <v>106</v>
      </c>
      <c r="I3297" t="s">
        <v>106</v>
      </c>
      <c r="J3297" t="s">
        <v>107</v>
      </c>
      <c r="K3297" t="s">
        <v>108</v>
      </c>
      <c r="L3297" t="s">
        <v>109</v>
      </c>
      <c r="M3297" t="s">
        <v>110</v>
      </c>
      <c r="N3297" t="s">
        <v>7630</v>
      </c>
      <c r="O3297" t="s">
        <v>3023</v>
      </c>
      <c r="P3297">
        <v>8178</v>
      </c>
      <c r="Q3297">
        <v>120</v>
      </c>
      <c r="R3297">
        <v>0</v>
      </c>
      <c r="S3297">
        <v>144</v>
      </c>
      <c r="T3297">
        <v>0</v>
      </c>
      <c r="U3297">
        <v>361.2</v>
      </c>
      <c r="V3297">
        <v>361.2</v>
      </c>
      <c r="W3297">
        <v>144</v>
      </c>
      <c r="X3297">
        <v>0</v>
      </c>
      <c r="Y3297">
        <v>0</v>
      </c>
      <c r="Z3297">
        <v>0</v>
      </c>
      <c r="AD3297" s="1">
        <v>41694.333333333336</v>
      </c>
      <c r="AE3297" s="1">
        <v>41714.708333333336</v>
      </c>
      <c r="AG3297" s="1">
        <v>41675.333333333336</v>
      </c>
      <c r="AH3297" s="1">
        <v>41696.708333333336</v>
      </c>
      <c r="AI3297" s="1">
        <v>41675.333333333336</v>
      </c>
      <c r="AJ3297" s="1">
        <v>41696.708333333336</v>
      </c>
      <c r="AK3297" s="1">
        <v>41675.333333333336</v>
      </c>
      <c r="AL3297" s="1">
        <v>41696.708333333336</v>
      </c>
      <c r="AM3297" s="1">
        <v>41694.333333333336</v>
      </c>
      <c r="AN3297" s="1">
        <v>41714.708333333336</v>
      </c>
      <c r="AP3297" t="s">
        <v>113</v>
      </c>
      <c r="AU3297" t="s">
        <v>7631</v>
      </c>
      <c r="AY3297" t="s">
        <v>106</v>
      </c>
      <c r="AZ3297">
        <v>0</v>
      </c>
      <c r="BA3297">
        <v>0</v>
      </c>
      <c r="BD3297" s="3">
        <v>41321.661805555559</v>
      </c>
      <c r="BE3297" s="3">
        <v>41328.377083333333</v>
      </c>
      <c r="BF3297" t="s">
        <v>115</v>
      </c>
      <c r="BG3297" t="s">
        <v>115</v>
      </c>
      <c r="BH3297">
        <v>8149</v>
      </c>
      <c r="BM3297">
        <v>43550</v>
      </c>
      <c r="BR3297" t="s">
        <v>116</v>
      </c>
      <c r="BS3297" t="s">
        <v>117</v>
      </c>
      <c r="BU3297">
        <v>1</v>
      </c>
      <c r="BV3297" t="s">
        <v>118</v>
      </c>
      <c r="BX3297" t="s">
        <v>119</v>
      </c>
      <c r="BY3297" t="s">
        <v>119</v>
      </c>
      <c r="BZ3297" t="s">
        <v>119</v>
      </c>
      <c r="CA3297">
        <v>1</v>
      </c>
      <c r="CC3297" t="s">
        <v>120</v>
      </c>
      <c r="CH3297">
        <v>540</v>
      </c>
      <c r="CI3297">
        <v>39350</v>
      </c>
      <c r="CJ3297" t="s">
        <v>106</v>
      </c>
      <c r="CK3297" t="s">
        <v>106</v>
      </c>
      <c r="CL3297">
        <v>20</v>
      </c>
      <c r="CM3297" t="s">
        <v>2867</v>
      </c>
      <c r="CO3297">
        <v>124946</v>
      </c>
      <c r="CQ3297">
        <v>0</v>
      </c>
      <c r="CR3297">
        <v>0</v>
      </c>
      <c r="CS3297">
        <v>0</v>
      </c>
      <c r="CY3297" t="s">
        <v>123</v>
      </c>
      <c r="CZ3297" t="s">
        <v>124</v>
      </c>
      <c r="DD3297" t="str" cm="1">
        <f t="array" ref="DD3297">TEXT(_xlfn.SEQUENCE(1, DATEDIF(AG3297, AH3297, "m") + 1, AG3297, 30), "YYYY-APMM")</f>
        <v>2014-AP02</v>
      </c>
      <c r="DN3297">
        <f t="shared" si="102"/>
        <v>361.2</v>
      </c>
      <c r="DO3297" t="str">
        <f t="shared" si="103"/>
        <v>LABOR- SUBCONTRACTOR</v>
      </c>
    </row>
    <row r="3298" spans="1:119" x14ac:dyDescent="0.35">
      <c r="A3298" t="s">
        <v>105</v>
      </c>
      <c r="B3298">
        <v>502583</v>
      </c>
      <c r="C3298">
        <v>6359</v>
      </c>
      <c r="D3298">
        <v>124948</v>
      </c>
      <c r="E3298">
        <v>13662</v>
      </c>
      <c r="F3298">
        <v>0</v>
      </c>
      <c r="G3298" t="s">
        <v>106</v>
      </c>
      <c r="H3298" t="s">
        <v>106</v>
      </c>
      <c r="I3298" t="s">
        <v>106</v>
      </c>
      <c r="J3298" t="s">
        <v>107</v>
      </c>
      <c r="K3298" t="s">
        <v>108</v>
      </c>
      <c r="L3298" t="s">
        <v>109</v>
      </c>
      <c r="M3298" t="s">
        <v>110</v>
      </c>
      <c r="N3298" t="s">
        <v>7632</v>
      </c>
      <c r="O3298" t="s">
        <v>3026</v>
      </c>
      <c r="P3298">
        <v>8178</v>
      </c>
      <c r="Q3298">
        <v>120</v>
      </c>
      <c r="R3298">
        <v>8</v>
      </c>
      <c r="S3298">
        <v>160</v>
      </c>
      <c r="T3298">
        <v>0</v>
      </c>
      <c r="U3298">
        <v>188.4</v>
      </c>
      <c r="V3298">
        <v>188.4</v>
      </c>
      <c r="W3298">
        <v>160</v>
      </c>
      <c r="X3298">
        <v>0</v>
      </c>
      <c r="Y3298">
        <v>0</v>
      </c>
      <c r="Z3298">
        <v>0</v>
      </c>
      <c r="AD3298" s="1">
        <v>41706.333333333336</v>
      </c>
      <c r="AE3298" s="1">
        <v>41728.708333333336</v>
      </c>
      <c r="AG3298" s="1">
        <v>41688.333333333336</v>
      </c>
      <c r="AH3298" s="1">
        <v>41710.708333333336</v>
      </c>
      <c r="AI3298" s="1">
        <v>41688.333333333336</v>
      </c>
      <c r="AJ3298" s="1">
        <v>41710.708333333336</v>
      </c>
      <c r="AK3298" s="1">
        <v>41688.333333333336</v>
      </c>
      <c r="AL3298" s="1">
        <v>41710.708333333336</v>
      </c>
      <c r="AM3298" s="1">
        <v>41706.333333333336</v>
      </c>
      <c r="AN3298" s="1">
        <v>41728.708333333336</v>
      </c>
      <c r="AP3298" t="s">
        <v>113</v>
      </c>
      <c r="AU3298" t="s">
        <v>7633</v>
      </c>
      <c r="AY3298" t="s">
        <v>106</v>
      </c>
      <c r="AZ3298">
        <v>0</v>
      </c>
      <c r="BA3298">
        <v>0</v>
      </c>
      <c r="BD3298" s="3">
        <v>41321.661805555559</v>
      </c>
      <c r="BE3298" s="3">
        <v>41321.663888888892</v>
      </c>
      <c r="BF3298" t="s">
        <v>115</v>
      </c>
      <c r="BG3298" t="s">
        <v>115</v>
      </c>
      <c r="BH3298">
        <v>8149</v>
      </c>
      <c r="BM3298">
        <v>43550</v>
      </c>
      <c r="BR3298" t="s">
        <v>116</v>
      </c>
      <c r="BS3298" t="s">
        <v>117</v>
      </c>
      <c r="BU3298">
        <v>1</v>
      </c>
      <c r="BV3298" t="s">
        <v>118</v>
      </c>
      <c r="BX3298" t="s">
        <v>119</v>
      </c>
      <c r="BY3298" t="s">
        <v>119</v>
      </c>
      <c r="BZ3298" t="s">
        <v>119</v>
      </c>
      <c r="CA3298">
        <v>1</v>
      </c>
      <c r="CC3298" t="s">
        <v>120</v>
      </c>
      <c r="CH3298">
        <v>540</v>
      </c>
      <c r="CI3298">
        <v>39350</v>
      </c>
      <c r="CJ3298" t="s">
        <v>106</v>
      </c>
      <c r="CK3298" t="s">
        <v>106</v>
      </c>
      <c r="CL3298">
        <v>20</v>
      </c>
      <c r="CM3298" t="s">
        <v>2867</v>
      </c>
      <c r="CO3298">
        <v>124946</v>
      </c>
      <c r="CQ3298">
        <v>0</v>
      </c>
      <c r="CR3298">
        <v>0</v>
      </c>
      <c r="CS3298">
        <v>0</v>
      </c>
      <c r="CY3298" t="s">
        <v>123</v>
      </c>
      <c r="CZ3298" t="s">
        <v>124</v>
      </c>
      <c r="DD3298" t="str" cm="1">
        <f t="array" ref="DD3298">TEXT(_xlfn.SEQUENCE(1, DATEDIF(AG3298, AH3298, "m") + 1, AG3298, 30), "YYYY-APMM")</f>
        <v>2014-AP02</v>
      </c>
      <c r="DN3298">
        <f t="shared" si="102"/>
        <v>188.4</v>
      </c>
      <c r="DO3298" t="str">
        <f t="shared" si="103"/>
        <v>LABOR- SUBCONTRACTOR</v>
      </c>
    </row>
    <row r="3299" spans="1:119" x14ac:dyDescent="0.35">
      <c r="A3299" t="s">
        <v>105</v>
      </c>
      <c r="B3299">
        <v>502584</v>
      </c>
      <c r="C3299">
        <v>6359</v>
      </c>
      <c r="D3299">
        <v>124950</v>
      </c>
      <c r="E3299">
        <v>13662</v>
      </c>
      <c r="F3299">
        <v>0</v>
      </c>
      <c r="G3299" t="s">
        <v>106</v>
      </c>
      <c r="H3299" t="s">
        <v>106</v>
      </c>
      <c r="I3299" t="s">
        <v>106</v>
      </c>
      <c r="J3299" t="s">
        <v>107</v>
      </c>
      <c r="K3299" t="s">
        <v>108</v>
      </c>
      <c r="L3299" t="s">
        <v>109</v>
      </c>
      <c r="M3299" t="s">
        <v>110</v>
      </c>
      <c r="N3299" t="s">
        <v>7634</v>
      </c>
      <c r="O3299" t="s">
        <v>3048</v>
      </c>
      <c r="P3299">
        <v>8178</v>
      </c>
      <c r="Q3299">
        <v>224</v>
      </c>
      <c r="R3299">
        <v>0</v>
      </c>
      <c r="S3299">
        <v>160</v>
      </c>
      <c r="T3299">
        <v>0</v>
      </c>
      <c r="U3299">
        <v>556.79999999999995</v>
      </c>
      <c r="V3299">
        <v>556.79999999999995</v>
      </c>
      <c r="W3299">
        <v>160</v>
      </c>
      <c r="X3299">
        <v>0</v>
      </c>
      <c r="Y3299">
        <v>0</v>
      </c>
      <c r="Z3299">
        <v>0</v>
      </c>
      <c r="AD3299" s="1">
        <v>41632.333333333336</v>
      </c>
      <c r="AE3299" s="1">
        <v>41654.708333333336</v>
      </c>
      <c r="AG3299" s="1">
        <v>41598.333333333336</v>
      </c>
      <c r="AH3299" s="1">
        <v>41620.708333333336</v>
      </c>
      <c r="AI3299" s="1">
        <v>41598.333333333336</v>
      </c>
      <c r="AJ3299" s="1">
        <v>41620.708333333336</v>
      </c>
      <c r="AK3299" s="1">
        <v>41598.333333333336</v>
      </c>
      <c r="AL3299" s="1">
        <v>41620.708333333336</v>
      </c>
      <c r="AM3299" s="1">
        <v>41632.333333333336</v>
      </c>
      <c r="AN3299" s="1">
        <v>41654.708333333336</v>
      </c>
      <c r="AP3299" t="s">
        <v>113</v>
      </c>
      <c r="AU3299" t="s">
        <v>7635</v>
      </c>
      <c r="AY3299" t="s">
        <v>106</v>
      </c>
      <c r="AZ3299">
        <v>0</v>
      </c>
      <c r="BA3299">
        <v>0</v>
      </c>
      <c r="BD3299" s="3">
        <v>41321.661805555559</v>
      </c>
      <c r="BE3299" s="3">
        <v>41328.377083333333</v>
      </c>
      <c r="BF3299" t="s">
        <v>115</v>
      </c>
      <c r="BG3299" t="s">
        <v>115</v>
      </c>
      <c r="BH3299">
        <v>8149</v>
      </c>
      <c r="BM3299">
        <v>43550</v>
      </c>
      <c r="BR3299" t="s">
        <v>116</v>
      </c>
      <c r="BS3299" t="s">
        <v>117</v>
      </c>
      <c r="BU3299">
        <v>1</v>
      </c>
      <c r="BV3299" t="s">
        <v>118</v>
      </c>
      <c r="BX3299" t="s">
        <v>119</v>
      </c>
      <c r="BY3299" t="s">
        <v>119</v>
      </c>
      <c r="BZ3299" t="s">
        <v>119</v>
      </c>
      <c r="CA3299">
        <v>1</v>
      </c>
      <c r="CC3299" t="s">
        <v>120</v>
      </c>
      <c r="CH3299">
        <v>540</v>
      </c>
      <c r="CI3299">
        <v>39410</v>
      </c>
      <c r="CJ3299" t="s">
        <v>106</v>
      </c>
      <c r="CK3299" t="s">
        <v>106</v>
      </c>
      <c r="CL3299">
        <v>10</v>
      </c>
      <c r="CM3299" t="s">
        <v>2889</v>
      </c>
      <c r="CO3299">
        <v>124949</v>
      </c>
      <c r="CQ3299">
        <v>0</v>
      </c>
      <c r="CR3299">
        <v>0</v>
      </c>
      <c r="CS3299">
        <v>0</v>
      </c>
      <c r="CY3299" t="s">
        <v>123</v>
      </c>
      <c r="CZ3299" t="s">
        <v>124</v>
      </c>
      <c r="DD3299" t="str" cm="1">
        <f t="array" ref="DD3299">TEXT(_xlfn.SEQUENCE(1, DATEDIF(AG3299, AH3299, "m") + 1, AG3299, 30), "YYYY-APMM")</f>
        <v>2013-AP11</v>
      </c>
      <c r="DN3299">
        <f t="shared" si="102"/>
        <v>556.79999999999995</v>
      </c>
      <c r="DO3299" t="str">
        <f t="shared" si="103"/>
        <v>LABOR- SUBCONTRACTOR</v>
      </c>
    </row>
    <row r="3300" spans="1:119" x14ac:dyDescent="0.35">
      <c r="A3300" t="s">
        <v>105</v>
      </c>
      <c r="B3300">
        <v>502585</v>
      </c>
      <c r="C3300">
        <v>6359</v>
      </c>
      <c r="D3300">
        <v>124950</v>
      </c>
      <c r="E3300">
        <v>13662</v>
      </c>
      <c r="F3300">
        <v>0</v>
      </c>
      <c r="G3300" t="s">
        <v>106</v>
      </c>
      <c r="H3300" t="s">
        <v>106</v>
      </c>
      <c r="I3300" t="s">
        <v>106</v>
      </c>
      <c r="J3300" t="s">
        <v>107</v>
      </c>
      <c r="K3300" t="s">
        <v>108</v>
      </c>
      <c r="L3300" t="s">
        <v>109</v>
      </c>
      <c r="M3300" t="s">
        <v>110</v>
      </c>
      <c r="N3300" t="s">
        <v>7636</v>
      </c>
      <c r="O3300" t="s">
        <v>3051</v>
      </c>
      <c r="P3300">
        <v>8178</v>
      </c>
      <c r="Q3300">
        <v>128</v>
      </c>
      <c r="R3300">
        <v>0</v>
      </c>
      <c r="S3300">
        <v>200</v>
      </c>
      <c r="T3300">
        <v>0</v>
      </c>
      <c r="U3300">
        <v>85.2</v>
      </c>
      <c r="V3300">
        <v>85.2</v>
      </c>
      <c r="W3300">
        <v>200</v>
      </c>
      <c r="X3300">
        <v>0</v>
      </c>
      <c r="Y3300">
        <v>0</v>
      </c>
      <c r="Z3300">
        <v>0</v>
      </c>
      <c r="AD3300" s="1">
        <v>41676.333333333336</v>
      </c>
      <c r="AE3300" s="1">
        <v>41706.708333333336</v>
      </c>
      <c r="AG3300" s="1">
        <v>41658.333333333336</v>
      </c>
      <c r="AH3300" s="1">
        <v>41687.708333333336</v>
      </c>
      <c r="AI3300" s="1">
        <v>41658.333333333336</v>
      </c>
      <c r="AJ3300" s="1">
        <v>41687.708333333336</v>
      </c>
      <c r="AK3300" s="1">
        <v>41658.333333333336</v>
      </c>
      <c r="AL3300" s="1">
        <v>41687.708333333336</v>
      </c>
      <c r="AM3300" s="1">
        <v>41676.333333333336</v>
      </c>
      <c r="AN3300" s="1">
        <v>41706.708333333336</v>
      </c>
      <c r="AP3300" t="s">
        <v>113</v>
      </c>
      <c r="AU3300" t="s">
        <v>7637</v>
      </c>
      <c r="AY3300" t="s">
        <v>106</v>
      </c>
      <c r="AZ3300">
        <v>0</v>
      </c>
      <c r="BA3300">
        <v>0</v>
      </c>
      <c r="BD3300" s="3">
        <v>41321.661805555559</v>
      </c>
      <c r="BE3300" s="3">
        <v>41321.663888888892</v>
      </c>
      <c r="BF3300" t="s">
        <v>115</v>
      </c>
      <c r="BG3300" t="s">
        <v>115</v>
      </c>
      <c r="BH3300">
        <v>8149</v>
      </c>
      <c r="BM3300">
        <v>43550</v>
      </c>
      <c r="BR3300" t="s">
        <v>116</v>
      </c>
      <c r="BS3300" t="s">
        <v>117</v>
      </c>
      <c r="BU3300">
        <v>1</v>
      </c>
      <c r="BV3300" t="s">
        <v>118</v>
      </c>
      <c r="BX3300" t="s">
        <v>119</v>
      </c>
      <c r="BY3300" t="s">
        <v>119</v>
      </c>
      <c r="BZ3300" t="s">
        <v>119</v>
      </c>
      <c r="CA3300">
        <v>1</v>
      </c>
      <c r="CC3300" t="s">
        <v>120</v>
      </c>
      <c r="CH3300">
        <v>540</v>
      </c>
      <c r="CI3300">
        <v>39410</v>
      </c>
      <c r="CJ3300" t="s">
        <v>106</v>
      </c>
      <c r="CK3300" t="s">
        <v>106</v>
      </c>
      <c r="CL3300">
        <v>10</v>
      </c>
      <c r="CM3300" t="s">
        <v>2889</v>
      </c>
      <c r="CO3300">
        <v>124949</v>
      </c>
      <c r="CQ3300">
        <v>0</v>
      </c>
      <c r="CR3300">
        <v>0</v>
      </c>
      <c r="CS3300">
        <v>0</v>
      </c>
      <c r="CY3300" t="s">
        <v>123</v>
      </c>
      <c r="CZ3300" t="s">
        <v>124</v>
      </c>
      <c r="DD3300" t="str" cm="1">
        <f t="array" ref="DD3300">TEXT(_xlfn.SEQUENCE(1, DATEDIF(AG3300, AH3300, "m") + 1, AG3300, 30), "YYYY-APMM")</f>
        <v>2014-AP01</v>
      </c>
      <c r="DN3300">
        <f t="shared" si="102"/>
        <v>85.2</v>
      </c>
      <c r="DO3300" t="str">
        <f t="shared" si="103"/>
        <v>LABOR- SUBCONTRACTOR</v>
      </c>
    </row>
    <row r="3301" spans="1:119" x14ac:dyDescent="0.35">
      <c r="A3301" t="s">
        <v>105</v>
      </c>
      <c r="B3301">
        <v>502586</v>
      </c>
      <c r="C3301">
        <v>6359</v>
      </c>
      <c r="D3301">
        <v>124950</v>
      </c>
      <c r="E3301">
        <v>13662</v>
      </c>
      <c r="F3301">
        <v>0</v>
      </c>
      <c r="G3301" t="s">
        <v>106</v>
      </c>
      <c r="H3301" t="s">
        <v>106</v>
      </c>
      <c r="I3301" t="s">
        <v>106</v>
      </c>
      <c r="J3301" t="s">
        <v>107</v>
      </c>
      <c r="K3301" t="s">
        <v>108</v>
      </c>
      <c r="L3301" t="s">
        <v>109</v>
      </c>
      <c r="M3301" t="s">
        <v>110</v>
      </c>
      <c r="N3301" t="s">
        <v>7638</v>
      </c>
      <c r="O3301" t="s">
        <v>3054</v>
      </c>
      <c r="P3301">
        <v>8178</v>
      </c>
      <c r="Q3301">
        <v>128</v>
      </c>
      <c r="R3301">
        <v>0</v>
      </c>
      <c r="S3301">
        <v>160</v>
      </c>
      <c r="T3301">
        <v>0</v>
      </c>
      <c r="U3301">
        <v>154.80000000000001</v>
      </c>
      <c r="V3301">
        <v>154.80000000000001</v>
      </c>
      <c r="W3301">
        <v>160</v>
      </c>
      <c r="X3301">
        <v>0</v>
      </c>
      <c r="Y3301">
        <v>0</v>
      </c>
      <c r="Z3301">
        <v>0</v>
      </c>
      <c r="AD3301" s="1">
        <v>41700.333333333336</v>
      </c>
      <c r="AE3301" s="1">
        <v>41722.708333333336</v>
      </c>
      <c r="AG3301" s="1">
        <v>41680.333333333336</v>
      </c>
      <c r="AH3301" s="1">
        <v>41703.708333333336</v>
      </c>
      <c r="AI3301" s="1">
        <v>41680.333333333336</v>
      </c>
      <c r="AJ3301" s="1">
        <v>41703.708333333336</v>
      </c>
      <c r="AK3301" s="1">
        <v>41680.333333333336</v>
      </c>
      <c r="AL3301" s="1">
        <v>41703.708333333336</v>
      </c>
      <c r="AM3301" s="1">
        <v>41700.333333333336</v>
      </c>
      <c r="AN3301" s="1">
        <v>41722.708333333336</v>
      </c>
      <c r="AP3301" t="s">
        <v>113</v>
      </c>
      <c r="AU3301" t="s">
        <v>7639</v>
      </c>
      <c r="AY3301" t="s">
        <v>106</v>
      </c>
      <c r="AZ3301">
        <v>0</v>
      </c>
      <c r="BA3301">
        <v>0</v>
      </c>
      <c r="BD3301" s="3">
        <v>41321.661805555559</v>
      </c>
      <c r="BE3301" s="3">
        <v>41321.663888888892</v>
      </c>
      <c r="BF3301" t="s">
        <v>115</v>
      </c>
      <c r="BG3301" t="s">
        <v>115</v>
      </c>
      <c r="BH3301">
        <v>8149</v>
      </c>
      <c r="BM3301">
        <v>43550</v>
      </c>
      <c r="BR3301" t="s">
        <v>116</v>
      </c>
      <c r="BS3301" t="s">
        <v>117</v>
      </c>
      <c r="BU3301">
        <v>1</v>
      </c>
      <c r="BV3301" t="s">
        <v>118</v>
      </c>
      <c r="BX3301" t="s">
        <v>119</v>
      </c>
      <c r="BY3301" t="s">
        <v>119</v>
      </c>
      <c r="BZ3301" t="s">
        <v>119</v>
      </c>
      <c r="CA3301">
        <v>1</v>
      </c>
      <c r="CC3301" t="s">
        <v>120</v>
      </c>
      <c r="CH3301">
        <v>540</v>
      </c>
      <c r="CI3301">
        <v>39410</v>
      </c>
      <c r="CJ3301" t="s">
        <v>106</v>
      </c>
      <c r="CK3301" t="s">
        <v>106</v>
      </c>
      <c r="CL3301">
        <v>10</v>
      </c>
      <c r="CM3301" t="s">
        <v>2889</v>
      </c>
      <c r="CO3301">
        <v>124949</v>
      </c>
      <c r="CQ3301">
        <v>0</v>
      </c>
      <c r="CR3301">
        <v>0</v>
      </c>
      <c r="CS3301">
        <v>0</v>
      </c>
      <c r="CY3301" t="s">
        <v>123</v>
      </c>
      <c r="CZ3301" t="s">
        <v>124</v>
      </c>
      <c r="DD3301" t="str" cm="1">
        <f t="array" ref="DD3301">TEXT(_xlfn.SEQUENCE(1, DATEDIF(AG3301, AH3301, "m") + 1, AG3301, 30), "YYYY-APMM")</f>
        <v>2014-AP02</v>
      </c>
      <c r="DN3301">
        <f t="shared" si="102"/>
        <v>154.80000000000001</v>
      </c>
      <c r="DO3301" t="str">
        <f t="shared" si="103"/>
        <v>LABOR- SUBCONTRACTOR</v>
      </c>
    </row>
    <row r="3302" spans="1:119" x14ac:dyDescent="0.35">
      <c r="A3302" t="s">
        <v>105</v>
      </c>
      <c r="B3302">
        <v>502587</v>
      </c>
      <c r="C3302">
        <v>6359</v>
      </c>
      <c r="D3302">
        <v>124951</v>
      </c>
      <c r="E3302">
        <v>13662</v>
      </c>
      <c r="F3302">
        <v>0</v>
      </c>
      <c r="G3302" t="s">
        <v>106</v>
      </c>
      <c r="H3302" t="s">
        <v>106</v>
      </c>
      <c r="I3302" t="s">
        <v>106</v>
      </c>
      <c r="J3302" t="s">
        <v>107</v>
      </c>
      <c r="K3302" t="s">
        <v>108</v>
      </c>
      <c r="L3302" t="s">
        <v>109</v>
      </c>
      <c r="M3302" t="s">
        <v>110</v>
      </c>
      <c r="N3302" t="s">
        <v>7640</v>
      </c>
      <c r="O3302" t="s">
        <v>3043</v>
      </c>
      <c r="P3302">
        <v>8178</v>
      </c>
      <c r="Q3302">
        <v>440</v>
      </c>
      <c r="R3302">
        <v>40</v>
      </c>
      <c r="S3302">
        <v>160</v>
      </c>
      <c r="T3302">
        <v>0</v>
      </c>
      <c r="U3302">
        <v>17.2</v>
      </c>
      <c r="V3302">
        <v>17.2</v>
      </c>
      <c r="W3302">
        <v>160</v>
      </c>
      <c r="X3302">
        <v>0</v>
      </c>
      <c r="Y3302">
        <v>0</v>
      </c>
      <c r="Z3302">
        <v>0</v>
      </c>
      <c r="AD3302" s="1">
        <v>41694.333333333336</v>
      </c>
      <c r="AE3302" s="1">
        <v>41716.708333333336</v>
      </c>
      <c r="AG3302" s="1">
        <v>41629.333333333336</v>
      </c>
      <c r="AH3302" s="1">
        <v>41651.708333333336</v>
      </c>
      <c r="AI3302" s="1">
        <v>41629.333333333336</v>
      </c>
      <c r="AJ3302" s="1">
        <v>41651.708333333336</v>
      </c>
      <c r="AK3302" s="1">
        <v>41629.333333333336</v>
      </c>
      <c r="AL3302" s="1">
        <v>41651.708333333336</v>
      </c>
      <c r="AM3302" s="1">
        <v>41694.333333333336</v>
      </c>
      <c r="AN3302" s="1">
        <v>41716.708333333336</v>
      </c>
      <c r="AP3302" t="s">
        <v>113</v>
      </c>
      <c r="AU3302" t="e">
        <f>+ZP/MOqlRe678YmTFFXYJA</f>
        <v>#NAME?</v>
      </c>
      <c r="AY3302" t="s">
        <v>106</v>
      </c>
      <c r="AZ3302">
        <v>0</v>
      </c>
      <c r="BA3302">
        <v>0</v>
      </c>
      <c r="BD3302" s="3">
        <v>41321.661805555559</v>
      </c>
      <c r="BE3302" s="3">
        <v>41328.377083333333</v>
      </c>
      <c r="BF3302" t="s">
        <v>115</v>
      </c>
      <c r="BG3302" t="s">
        <v>115</v>
      </c>
      <c r="BH3302">
        <v>8149</v>
      </c>
      <c r="BM3302">
        <v>43550</v>
      </c>
      <c r="BR3302" t="s">
        <v>116</v>
      </c>
      <c r="BS3302" t="s">
        <v>117</v>
      </c>
      <c r="BU3302">
        <v>1</v>
      </c>
      <c r="BV3302" t="s">
        <v>118</v>
      </c>
      <c r="BX3302" t="s">
        <v>119</v>
      </c>
      <c r="BY3302" t="s">
        <v>119</v>
      </c>
      <c r="BZ3302" t="s">
        <v>119</v>
      </c>
      <c r="CA3302">
        <v>1</v>
      </c>
      <c r="CC3302" t="s">
        <v>120</v>
      </c>
      <c r="CH3302">
        <v>540</v>
      </c>
      <c r="CI3302">
        <v>39430</v>
      </c>
      <c r="CJ3302" t="s">
        <v>106</v>
      </c>
      <c r="CK3302" t="s">
        <v>106</v>
      </c>
      <c r="CL3302">
        <v>20</v>
      </c>
      <c r="CM3302" t="s">
        <v>2867</v>
      </c>
      <c r="CO3302">
        <v>124949</v>
      </c>
      <c r="CQ3302">
        <v>0</v>
      </c>
      <c r="CR3302">
        <v>0</v>
      </c>
      <c r="CS3302">
        <v>0</v>
      </c>
      <c r="CY3302" t="s">
        <v>123</v>
      </c>
      <c r="CZ3302" t="s">
        <v>124</v>
      </c>
      <c r="DD3302" t="str" cm="1">
        <f t="array" ref="DD3302">TEXT(_xlfn.SEQUENCE(1, DATEDIF(AG3302, AH3302, "m") + 1, AG3302, 30), "YYYY-APMM")</f>
        <v>2013-AP12</v>
      </c>
      <c r="DN3302">
        <f t="shared" si="102"/>
        <v>17.2</v>
      </c>
      <c r="DO3302" t="str">
        <f t="shared" si="103"/>
        <v>LABOR- SUBCONTRACTOR</v>
      </c>
    </row>
    <row r="3303" spans="1:119" x14ac:dyDescent="0.35">
      <c r="A3303" t="s">
        <v>105</v>
      </c>
      <c r="B3303">
        <v>502588</v>
      </c>
      <c r="C3303">
        <v>6359</v>
      </c>
      <c r="D3303">
        <v>124951</v>
      </c>
      <c r="E3303">
        <v>13662</v>
      </c>
      <c r="F3303">
        <v>0</v>
      </c>
      <c r="G3303" t="s">
        <v>106</v>
      </c>
      <c r="H3303" t="s">
        <v>106</v>
      </c>
      <c r="I3303" t="s">
        <v>106</v>
      </c>
      <c r="J3303" t="s">
        <v>107</v>
      </c>
      <c r="K3303" t="s">
        <v>108</v>
      </c>
      <c r="L3303" t="s">
        <v>109</v>
      </c>
      <c r="M3303" t="s">
        <v>110</v>
      </c>
      <c r="N3303" t="s">
        <v>7641</v>
      </c>
      <c r="O3303" t="s">
        <v>3045</v>
      </c>
      <c r="P3303">
        <v>8178</v>
      </c>
      <c r="Q3303">
        <v>128</v>
      </c>
      <c r="R3303">
        <v>8</v>
      </c>
      <c r="S3303">
        <v>160</v>
      </c>
      <c r="T3303">
        <v>0</v>
      </c>
      <c r="U3303">
        <v>130.80000000000001</v>
      </c>
      <c r="V3303">
        <v>130.80000000000001</v>
      </c>
      <c r="W3303">
        <v>160</v>
      </c>
      <c r="X3303">
        <v>0</v>
      </c>
      <c r="Y3303">
        <v>0</v>
      </c>
      <c r="Z3303">
        <v>0</v>
      </c>
      <c r="AD3303" s="1">
        <v>41706.333333333336</v>
      </c>
      <c r="AE3303" s="1">
        <v>41728.708333333336</v>
      </c>
      <c r="AG3303" s="1">
        <v>41687.333333333336</v>
      </c>
      <c r="AH3303" s="1">
        <v>41709.708333333336</v>
      </c>
      <c r="AI3303" s="1">
        <v>41687.333333333336</v>
      </c>
      <c r="AJ3303" s="1">
        <v>41709.708333333336</v>
      </c>
      <c r="AK3303" s="1">
        <v>41687.333333333336</v>
      </c>
      <c r="AL3303" s="1">
        <v>41709.708333333336</v>
      </c>
      <c r="AM3303" s="1">
        <v>41706.333333333336</v>
      </c>
      <c r="AN3303" s="1">
        <v>41728.708333333336</v>
      </c>
      <c r="AP3303" t="s">
        <v>113</v>
      </c>
      <c r="AU3303" t="s">
        <v>7642</v>
      </c>
      <c r="AY3303" t="s">
        <v>106</v>
      </c>
      <c r="AZ3303">
        <v>0</v>
      </c>
      <c r="BA3303">
        <v>0</v>
      </c>
      <c r="BD3303" s="3">
        <v>41321.661805555559</v>
      </c>
      <c r="BE3303" s="3">
        <v>41321.663888888892</v>
      </c>
      <c r="BF3303" t="s">
        <v>115</v>
      </c>
      <c r="BG3303" t="s">
        <v>115</v>
      </c>
      <c r="BH3303">
        <v>8149</v>
      </c>
      <c r="BM3303">
        <v>43550</v>
      </c>
      <c r="BR3303" t="s">
        <v>116</v>
      </c>
      <c r="BS3303" t="s">
        <v>117</v>
      </c>
      <c r="BU3303">
        <v>1</v>
      </c>
      <c r="BV3303" t="s">
        <v>118</v>
      </c>
      <c r="BX3303" t="s">
        <v>119</v>
      </c>
      <c r="BY3303" t="s">
        <v>119</v>
      </c>
      <c r="BZ3303" t="s">
        <v>119</v>
      </c>
      <c r="CA3303">
        <v>1</v>
      </c>
      <c r="CC3303" t="s">
        <v>120</v>
      </c>
      <c r="CH3303">
        <v>540</v>
      </c>
      <c r="CI3303">
        <v>39430</v>
      </c>
      <c r="CJ3303" t="s">
        <v>106</v>
      </c>
      <c r="CK3303" t="s">
        <v>106</v>
      </c>
      <c r="CL3303">
        <v>20</v>
      </c>
      <c r="CM3303" t="s">
        <v>2867</v>
      </c>
      <c r="CO3303">
        <v>124949</v>
      </c>
      <c r="CQ3303">
        <v>0</v>
      </c>
      <c r="CR3303">
        <v>0</v>
      </c>
      <c r="CS3303">
        <v>0</v>
      </c>
      <c r="CY3303" t="s">
        <v>123</v>
      </c>
      <c r="CZ3303" t="s">
        <v>124</v>
      </c>
      <c r="DD3303" t="str" cm="1">
        <f t="array" ref="DD3303">TEXT(_xlfn.SEQUENCE(1, DATEDIF(AG3303, AH3303, "m") + 1, AG3303, 30), "YYYY-APMM")</f>
        <v>2014-AP02</v>
      </c>
      <c r="DN3303">
        <f t="shared" si="102"/>
        <v>130.80000000000001</v>
      </c>
      <c r="DO3303" t="str">
        <f t="shared" si="103"/>
        <v>LABOR- SUBCONTRACTOR</v>
      </c>
    </row>
    <row r="3304" spans="1:119" x14ac:dyDescent="0.35">
      <c r="A3304" t="s">
        <v>105</v>
      </c>
      <c r="B3304">
        <v>502589</v>
      </c>
      <c r="C3304">
        <v>6359</v>
      </c>
      <c r="D3304">
        <v>124954</v>
      </c>
      <c r="E3304">
        <v>13662</v>
      </c>
      <c r="F3304">
        <v>0</v>
      </c>
      <c r="G3304" t="s">
        <v>106</v>
      </c>
      <c r="H3304" t="s">
        <v>106</v>
      </c>
      <c r="I3304" t="s">
        <v>106</v>
      </c>
      <c r="J3304" t="s">
        <v>107</v>
      </c>
      <c r="K3304" t="s">
        <v>108</v>
      </c>
      <c r="L3304" t="s">
        <v>109</v>
      </c>
      <c r="M3304" t="s">
        <v>110</v>
      </c>
      <c r="N3304" t="s">
        <v>7643</v>
      </c>
      <c r="O3304" t="s">
        <v>3140</v>
      </c>
      <c r="P3304">
        <v>8165</v>
      </c>
      <c r="Q3304">
        <v>16</v>
      </c>
      <c r="R3304">
        <v>0</v>
      </c>
      <c r="S3304">
        <v>160</v>
      </c>
      <c r="T3304">
        <v>0</v>
      </c>
      <c r="U3304">
        <v>1524.25</v>
      </c>
      <c r="V3304">
        <v>1524.25</v>
      </c>
      <c r="W3304">
        <v>160</v>
      </c>
      <c r="X3304">
        <v>0</v>
      </c>
      <c r="Y3304">
        <v>0</v>
      </c>
      <c r="Z3304">
        <v>0</v>
      </c>
      <c r="AD3304" s="1">
        <v>41457.333333333336</v>
      </c>
      <c r="AE3304" s="1">
        <v>41479.708333333336</v>
      </c>
      <c r="AG3304" s="1">
        <v>41455.333333333336</v>
      </c>
      <c r="AH3304" s="1">
        <v>41477.708333333336</v>
      </c>
      <c r="AI3304" s="1">
        <v>41455.333333333336</v>
      </c>
      <c r="AJ3304" s="1">
        <v>41477.708333333336</v>
      </c>
      <c r="AK3304" s="1">
        <v>41455.333333333336</v>
      </c>
      <c r="AL3304" s="1">
        <v>41477.708333333336</v>
      </c>
      <c r="AM3304" s="1">
        <v>41457.333333333336</v>
      </c>
      <c r="AN3304" s="1">
        <v>41479.708333333336</v>
      </c>
      <c r="AP3304" t="s">
        <v>113</v>
      </c>
      <c r="AU3304" t="s">
        <v>7644</v>
      </c>
      <c r="AY3304" t="s">
        <v>106</v>
      </c>
      <c r="AZ3304">
        <v>0</v>
      </c>
      <c r="BA3304">
        <v>0</v>
      </c>
      <c r="BD3304" s="3">
        <v>41321.661805555559</v>
      </c>
      <c r="BE3304" s="3">
        <v>41321.663888888892</v>
      </c>
      <c r="BF3304" t="s">
        <v>115</v>
      </c>
      <c r="BG3304" t="s">
        <v>115</v>
      </c>
      <c r="BH3304">
        <v>8149</v>
      </c>
      <c r="BM3304">
        <v>43420</v>
      </c>
      <c r="BR3304" t="s">
        <v>3122</v>
      </c>
      <c r="BS3304" t="s">
        <v>3123</v>
      </c>
      <c r="BU3304">
        <v>1</v>
      </c>
      <c r="BV3304" t="s">
        <v>118</v>
      </c>
      <c r="BX3304" t="s">
        <v>119</v>
      </c>
      <c r="BY3304" t="s">
        <v>119</v>
      </c>
      <c r="BZ3304" t="s">
        <v>119</v>
      </c>
      <c r="CA3304">
        <v>1</v>
      </c>
      <c r="CC3304" t="s">
        <v>120</v>
      </c>
      <c r="CH3304">
        <v>540</v>
      </c>
      <c r="CI3304">
        <v>39200</v>
      </c>
      <c r="CJ3304" t="s">
        <v>106</v>
      </c>
      <c r="CK3304" t="s">
        <v>106</v>
      </c>
      <c r="CL3304">
        <v>10</v>
      </c>
      <c r="CM3304" t="s">
        <v>2889</v>
      </c>
      <c r="CO3304">
        <v>124953</v>
      </c>
      <c r="CQ3304">
        <v>0</v>
      </c>
      <c r="CR3304">
        <v>0</v>
      </c>
      <c r="CS3304">
        <v>0</v>
      </c>
      <c r="CY3304" t="s">
        <v>123</v>
      </c>
      <c r="CZ3304" t="s">
        <v>124</v>
      </c>
      <c r="DD3304" t="str" cm="1">
        <f t="array" ref="DD3304">TEXT(_xlfn.SEQUENCE(1, DATEDIF(AG3304, AH3304, "m") + 1, AG3304, 30), "YYYY-APMM")</f>
        <v>2013-AP06</v>
      </c>
      <c r="DN3304">
        <f t="shared" si="102"/>
        <v>1524.25</v>
      </c>
      <c r="DO3304" t="str">
        <f t="shared" si="103"/>
        <v>STEEL FIXERS SK</v>
      </c>
    </row>
    <row r="3305" spans="1:119" x14ac:dyDescent="0.35">
      <c r="A3305" t="s">
        <v>105</v>
      </c>
      <c r="B3305">
        <v>502590</v>
      </c>
      <c r="C3305">
        <v>6359</v>
      </c>
      <c r="D3305">
        <v>124954</v>
      </c>
      <c r="E3305">
        <v>13662</v>
      </c>
      <c r="F3305">
        <v>0</v>
      </c>
      <c r="G3305" t="s">
        <v>106</v>
      </c>
      <c r="H3305" t="s">
        <v>106</v>
      </c>
      <c r="I3305" t="s">
        <v>106</v>
      </c>
      <c r="J3305" t="s">
        <v>107</v>
      </c>
      <c r="K3305" t="s">
        <v>108</v>
      </c>
      <c r="L3305" t="s">
        <v>109</v>
      </c>
      <c r="M3305" t="s">
        <v>110</v>
      </c>
      <c r="N3305" t="s">
        <v>7645</v>
      </c>
      <c r="O3305" t="s">
        <v>3143</v>
      </c>
      <c r="P3305">
        <v>8167</v>
      </c>
      <c r="Q3305">
        <v>16</v>
      </c>
      <c r="R3305">
        <v>0</v>
      </c>
      <c r="S3305">
        <v>120</v>
      </c>
      <c r="T3305">
        <v>0</v>
      </c>
      <c r="U3305">
        <v>105</v>
      </c>
      <c r="V3305">
        <v>105</v>
      </c>
      <c r="W3305">
        <v>120</v>
      </c>
      <c r="X3305">
        <v>0</v>
      </c>
      <c r="Y3305">
        <v>0</v>
      </c>
      <c r="Z3305">
        <v>0</v>
      </c>
      <c r="AD3305" s="1">
        <v>41468.333333333336</v>
      </c>
      <c r="AE3305" s="1">
        <v>41484.708333333336</v>
      </c>
      <c r="AG3305" s="1">
        <v>41465.333333333336</v>
      </c>
      <c r="AH3305" s="1">
        <v>41482.708333333336</v>
      </c>
      <c r="AI3305" s="1">
        <v>41465.333333333336</v>
      </c>
      <c r="AJ3305" s="1">
        <v>41482.708333333336</v>
      </c>
      <c r="AK3305" s="1">
        <v>41465.333333333336</v>
      </c>
      <c r="AL3305" s="1">
        <v>41482.708333333336</v>
      </c>
      <c r="AM3305" s="1">
        <v>41468.333333333336</v>
      </c>
      <c r="AN3305" s="1">
        <v>41484.708333333336</v>
      </c>
      <c r="AP3305" t="s">
        <v>113</v>
      </c>
      <c r="AU3305" t="s">
        <v>7646</v>
      </c>
      <c r="AY3305" t="s">
        <v>106</v>
      </c>
      <c r="AZ3305">
        <v>0</v>
      </c>
      <c r="BA3305">
        <v>0</v>
      </c>
      <c r="BD3305" s="3">
        <v>41321.661805555559</v>
      </c>
      <c r="BE3305" s="3">
        <v>41321.663888888892</v>
      </c>
      <c r="BF3305" t="s">
        <v>115</v>
      </c>
      <c r="BG3305" t="s">
        <v>115</v>
      </c>
      <c r="BH3305">
        <v>8149</v>
      </c>
      <c r="BM3305">
        <v>43440</v>
      </c>
      <c r="BR3305" t="s">
        <v>3145</v>
      </c>
      <c r="BS3305" t="s">
        <v>3146</v>
      </c>
      <c r="BU3305">
        <v>1</v>
      </c>
      <c r="BV3305" t="s">
        <v>118</v>
      </c>
      <c r="BX3305" t="s">
        <v>119</v>
      </c>
      <c r="BY3305" t="s">
        <v>119</v>
      </c>
      <c r="BZ3305" t="s">
        <v>119</v>
      </c>
      <c r="CA3305">
        <v>1</v>
      </c>
      <c r="CC3305" t="s">
        <v>120</v>
      </c>
      <c r="CH3305">
        <v>540</v>
      </c>
      <c r="CI3305">
        <v>39200</v>
      </c>
      <c r="CJ3305" t="s">
        <v>106</v>
      </c>
      <c r="CK3305" t="s">
        <v>106</v>
      </c>
      <c r="CL3305">
        <v>10</v>
      </c>
      <c r="CM3305" t="s">
        <v>2889</v>
      </c>
      <c r="CO3305">
        <v>124953</v>
      </c>
      <c r="CQ3305">
        <v>0</v>
      </c>
      <c r="CR3305">
        <v>0</v>
      </c>
      <c r="CS3305">
        <v>0</v>
      </c>
      <c r="CY3305" t="s">
        <v>123</v>
      </c>
      <c r="CZ3305" t="s">
        <v>124</v>
      </c>
      <c r="DD3305" t="str" cm="1">
        <f t="array" ref="DD3305">TEXT(_xlfn.SEQUENCE(1, DATEDIF(AG3305, AH3305, "m") + 1, AG3305, 30), "YYYY-APMM")</f>
        <v>2013-AP07</v>
      </c>
      <c r="DN3305">
        <f t="shared" si="102"/>
        <v>105</v>
      </c>
      <c r="DO3305" t="str">
        <f t="shared" si="103"/>
        <v>CONCRETE MASON SK</v>
      </c>
    </row>
    <row r="3306" spans="1:119" x14ac:dyDescent="0.35">
      <c r="A3306" t="s">
        <v>105</v>
      </c>
      <c r="B3306">
        <v>502591</v>
      </c>
      <c r="C3306">
        <v>6359</v>
      </c>
      <c r="D3306">
        <v>124954</v>
      </c>
      <c r="E3306">
        <v>13662</v>
      </c>
      <c r="F3306">
        <v>0</v>
      </c>
      <c r="G3306" t="s">
        <v>106</v>
      </c>
      <c r="H3306" t="s">
        <v>106</v>
      </c>
      <c r="I3306" t="s">
        <v>106</v>
      </c>
      <c r="J3306" t="s">
        <v>107</v>
      </c>
      <c r="K3306" t="s">
        <v>108</v>
      </c>
      <c r="L3306" t="s">
        <v>109</v>
      </c>
      <c r="M3306" t="s">
        <v>110</v>
      </c>
      <c r="N3306" t="s">
        <v>7647</v>
      </c>
      <c r="O3306" t="s">
        <v>3164</v>
      </c>
      <c r="P3306">
        <v>8165</v>
      </c>
      <c r="Q3306">
        <v>16</v>
      </c>
      <c r="R3306">
        <v>0</v>
      </c>
      <c r="S3306">
        <v>200</v>
      </c>
      <c r="T3306">
        <v>0</v>
      </c>
      <c r="U3306">
        <v>6076</v>
      </c>
      <c r="V3306">
        <v>6076</v>
      </c>
      <c r="W3306">
        <v>200</v>
      </c>
      <c r="X3306">
        <v>0</v>
      </c>
      <c r="Y3306">
        <v>0</v>
      </c>
      <c r="Z3306">
        <v>0</v>
      </c>
      <c r="AD3306" s="1">
        <v>41476.333333333336</v>
      </c>
      <c r="AE3306" s="1">
        <v>41507.708333333336</v>
      </c>
      <c r="AG3306" s="1">
        <v>41473.333333333336</v>
      </c>
      <c r="AH3306" s="1">
        <v>41505.708333333336</v>
      </c>
      <c r="AI3306" s="1">
        <v>41473.333333333336</v>
      </c>
      <c r="AJ3306" s="1">
        <v>41505.708333333336</v>
      </c>
      <c r="AK3306" s="1">
        <v>41473.333333333336</v>
      </c>
      <c r="AL3306" s="1">
        <v>41505.708333333336</v>
      </c>
      <c r="AM3306" s="1">
        <v>41476.333333333336</v>
      </c>
      <c r="AN3306" s="1">
        <v>41507.708333333336</v>
      </c>
      <c r="AP3306" t="s">
        <v>113</v>
      </c>
      <c r="AU3306" t="s">
        <v>7648</v>
      </c>
      <c r="AY3306" t="s">
        <v>106</v>
      </c>
      <c r="AZ3306">
        <v>0</v>
      </c>
      <c r="BA3306">
        <v>0</v>
      </c>
      <c r="BD3306" s="3">
        <v>41321.661805555559</v>
      </c>
      <c r="BE3306" s="3">
        <v>41321.663888888892</v>
      </c>
      <c r="BF3306" t="s">
        <v>115</v>
      </c>
      <c r="BG3306" t="s">
        <v>115</v>
      </c>
      <c r="BH3306">
        <v>8149</v>
      </c>
      <c r="BM3306">
        <v>43420</v>
      </c>
      <c r="BR3306" t="s">
        <v>3122</v>
      </c>
      <c r="BS3306" t="s">
        <v>3123</v>
      </c>
      <c r="BU3306">
        <v>1</v>
      </c>
      <c r="BV3306" t="s">
        <v>118</v>
      </c>
      <c r="BX3306" t="s">
        <v>119</v>
      </c>
      <c r="BY3306" t="s">
        <v>119</v>
      </c>
      <c r="BZ3306" t="s">
        <v>119</v>
      </c>
      <c r="CA3306">
        <v>1</v>
      </c>
      <c r="CC3306" t="s">
        <v>120</v>
      </c>
      <c r="CH3306">
        <v>540</v>
      </c>
      <c r="CI3306">
        <v>39200</v>
      </c>
      <c r="CJ3306" t="s">
        <v>106</v>
      </c>
      <c r="CK3306" t="s">
        <v>106</v>
      </c>
      <c r="CL3306">
        <v>10</v>
      </c>
      <c r="CM3306" t="s">
        <v>2889</v>
      </c>
      <c r="CO3306">
        <v>124953</v>
      </c>
      <c r="CQ3306">
        <v>0</v>
      </c>
      <c r="CR3306">
        <v>0</v>
      </c>
      <c r="CS3306">
        <v>0</v>
      </c>
      <c r="CY3306" t="s">
        <v>123</v>
      </c>
      <c r="CZ3306" t="s">
        <v>124</v>
      </c>
      <c r="DD3306" t="str" cm="1">
        <f t="array" ref="DD3306:DE3306">TEXT(_xlfn.SEQUENCE(1, DATEDIF(AG3306, AH3306, "m") + 1, AG3306, 30), "YYYY-APMM")</f>
        <v>2013-AP07</v>
      </c>
      <c r="DE3306" t="str">
        <v>2013-AP08</v>
      </c>
      <c r="DN3306">
        <f t="shared" si="102"/>
        <v>3038</v>
      </c>
      <c r="DO3306" t="str">
        <f t="shared" si="103"/>
        <v>STEEL FIXERS SK</v>
      </c>
    </row>
    <row r="3307" spans="1:119" x14ac:dyDescent="0.35">
      <c r="A3307" t="s">
        <v>105</v>
      </c>
      <c r="B3307">
        <v>502592</v>
      </c>
      <c r="C3307">
        <v>6359</v>
      </c>
      <c r="D3307">
        <v>124954</v>
      </c>
      <c r="E3307">
        <v>13662</v>
      </c>
      <c r="F3307">
        <v>0</v>
      </c>
      <c r="G3307" t="s">
        <v>106</v>
      </c>
      <c r="H3307" t="s">
        <v>106</v>
      </c>
      <c r="I3307" t="s">
        <v>106</v>
      </c>
      <c r="J3307" t="s">
        <v>107</v>
      </c>
      <c r="K3307" t="s">
        <v>108</v>
      </c>
      <c r="L3307" t="s">
        <v>109</v>
      </c>
      <c r="M3307" t="s">
        <v>110</v>
      </c>
      <c r="N3307" t="s">
        <v>7649</v>
      </c>
      <c r="O3307" t="s">
        <v>3167</v>
      </c>
      <c r="P3307">
        <v>8167</v>
      </c>
      <c r="Q3307">
        <v>16</v>
      </c>
      <c r="R3307">
        <v>0</v>
      </c>
      <c r="S3307">
        <v>120</v>
      </c>
      <c r="T3307">
        <v>0</v>
      </c>
      <c r="U3307">
        <v>1302</v>
      </c>
      <c r="V3307">
        <v>1302</v>
      </c>
      <c r="W3307">
        <v>120</v>
      </c>
      <c r="X3307">
        <v>0</v>
      </c>
      <c r="Y3307">
        <v>0</v>
      </c>
      <c r="Z3307">
        <v>0</v>
      </c>
      <c r="AD3307" s="1">
        <v>41492.333333333336</v>
      </c>
      <c r="AE3307" s="1">
        <v>41512.708333333336</v>
      </c>
      <c r="AG3307" s="1">
        <v>41490.333333333336</v>
      </c>
      <c r="AH3307" s="1">
        <v>41510.708333333336</v>
      </c>
      <c r="AI3307" s="1">
        <v>41490.333333333336</v>
      </c>
      <c r="AJ3307" s="1">
        <v>41510.708333333336</v>
      </c>
      <c r="AK3307" s="1">
        <v>41490.333333333336</v>
      </c>
      <c r="AL3307" s="1">
        <v>41510.708333333336</v>
      </c>
      <c r="AM3307" s="1">
        <v>41492.333333333336</v>
      </c>
      <c r="AN3307" s="1">
        <v>41512.708333333336</v>
      </c>
      <c r="AP3307" t="s">
        <v>113</v>
      </c>
      <c r="AU3307" t="s">
        <v>7650</v>
      </c>
      <c r="AY3307" t="s">
        <v>106</v>
      </c>
      <c r="AZ3307">
        <v>0</v>
      </c>
      <c r="BA3307">
        <v>0</v>
      </c>
      <c r="BD3307" s="3">
        <v>41321.661805555559</v>
      </c>
      <c r="BE3307" s="3">
        <v>41321.663888888892</v>
      </c>
      <c r="BF3307" t="s">
        <v>115</v>
      </c>
      <c r="BG3307" t="s">
        <v>115</v>
      </c>
      <c r="BH3307">
        <v>8149</v>
      </c>
      <c r="BM3307">
        <v>43440</v>
      </c>
      <c r="BR3307" t="s">
        <v>3145</v>
      </c>
      <c r="BS3307" t="s">
        <v>3146</v>
      </c>
      <c r="BU3307">
        <v>1</v>
      </c>
      <c r="BV3307" t="s">
        <v>118</v>
      </c>
      <c r="BX3307" t="s">
        <v>119</v>
      </c>
      <c r="BY3307" t="s">
        <v>119</v>
      </c>
      <c r="BZ3307" t="s">
        <v>119</v>
      </c>
      <c r="CA3307">
        <v>1</v>
      </c>
      <c r="CC3307" t="s">
        <v>120</v>
      </c>
      <c r="CH3307">
        <v>540</v>
      </c>
      <c r="CI3307">
        <v>39200</v>
      </c>
      <c r="CJ3307" t="s">
        <v>106</v>
      </c>
      <c r="CK3307" t="s">
        <v>106</v>
      </c>
      <c r="CL3307">
        <v>10</v>
      </c>
      <c r="CM3307" t="s">
        <v>2889</v>
      </c>
      <c r="CO3307">
        <v>124953</v>
      </c>
      <c r="CQ3307">
        <v>0</v>
      </c>
      <c r="CR3307">
        <v>0</v>
      </c>
      <c r="CS3307">
        <v>0</v>
      </c>
      <c r="CY3307" t="s">
        <v>123</v>
      </c>
      <c r="CZ3307" t="s">
        <v>124</v>
      </c>
      <c r="DD3307" t="str" cm="1">
        <f t="array" ref="DD3307">TEXT(_xlfn.SEQUENCE(1, DATEDIF(AG3307, AH3307, "m") + 1, AG3307, 30), "YYYY-APMM")</f>
        <v>2013-AP08</v>
      </c>
      <c r="DN3307">
        <f t="shared" si="102"/>
        <v>1302</v>
      </c>
      <c r="DO3307" t="str">
        <f t="shared" si="103"/>
        <v>CONCRETE MASON SK</v>
      </c>
    </row>
    <row r="3308" spans="1:119" x14ac:dyDescent="0.35">
      <c r="A3308" t="s">
        <v>105</v>
      </c>
      <c r="B3308">
        <v>502593</v>
      </c>
      <c r="C3308">
        <v>6359</v>
      </c>
      <c r="D3308">
        <v>124955</v>
      </c>
      <c r="E3308">
        <v>13662</v>
      </c>
      <c r="F3308">
        <v>0</v>
      </c>
      <c r="G3308" t="s">
        <v>106</v>
      </c>
      <c r="H3308" t="s">
        <v>106</v>
      </c>
      <c r="I3308" t="s">
        <v>106</v>
      </c>
      <c r="J3308" t="s">
        <v>107</v>
      </c>
      <c r="K3308" t="s">
        <v>108</v>
      </c>
      <c r="L3308" t="s">
        <v>109</v>
      </c>
      <c r="M3308" t="s">
        <v>110</v>
      </c>
      <c r="N3308" t="s">
        <v>7651</v>
      </c>
      <c r="O3308" t="s">
        <v>3154</v>
      </c>
      <c r="P3308">
        <v>8165</v>
      </c>
      <c r="Q3308">
        <v>152</v>
      </c>
      <c r="R3308">
        <v>0</v>
      </c>
      <c r="S3308">
        <v>160</v>
      </c>
      <c r="T3308">
        <v>0</v>
      </c>
      <c r="U3308">
        <v>521.5</v>
      </c>
      <c r="V3308">
        <v>521.5</v>
      </c>
      <c r="W3308">
        <v>160</v>
      </c>
      <c r="X3308">
        <v>0</v>
      </c>
      <c r="Y3308">
        <v>0</v>
      </c>
      <c r="Z3308">
        <v>0</v>
      </c>
      <c r="AD3308" s="1">
        <v>41560.333333333336</v>
      </c>
      <c r="AE3308" s="1">
        <v>41584.708333333336</v>
      </c>
      <c r="AG3308" s="1">
        <v>41538.333333333336</v>
      </c>
      <c r="AH3308" s="1">
        <v>41560.708333333336</v>
      </c>
      <c r="AI3308" s="1">
        <v>41538.333333333336</v>
      </c>
      <c r="AJ3308" s="1">
        <v>41560.708333333336</v>
      </c>
      <c r="AK3308" s="1">
        <v>41538.333333333336</v>
      </c>
      <c r="AL3308" s="1">
        <v>41560.708333333336</v>
      </c>
      <c r="AM3308" s="1">
        <v>41560.333333333336</v>
      </c>
      <c r="AN3308" s="1">
        <v>41584.708333333336</v>
      </c>
      <c r="AP3308" t="s">
        <v>113</v>
      </c>
      <c r="AU3308" t="s">
        <v>7652</v>
      </c>
      <c r="AY3308" t="s">
        <v>106</v>
      </c>
      <c r="AZ3308">
        <v>0</v>
      </c>
      <c r="BA3308">
        <v>0</v>
      </c>
      <c r="BD3308" s="3">
        <v>41321.661805555559</v>
      </c>
      <c r="BE3308" s="3">
        <v>41321.663888888892</v>
      </c>
      <c r="BF3308" t="s">
        <v>115</v>
      </c>
      <c r="BG3308" t="s">
        <v>115</v>
      </c>
      <c r="BH3308">
        <v>8149</v>
      </c>
      <c r="BM3308">
        <v>43420</v>
      </c>
      <c r="BR3308" t="s">
        <v>3122</v>
      </c>
      <c r="BS3308" t="s">
        <v>3123</v>
      </c>
      <c r="BU3308">
        <v>1</v>
      </c>
      <c r="BV3308" t="s">
        <v>118</v>
      </c>
      <c r="BX3308" t="s">
        <v>119</v>
      </c>
      <c r="BY3308" t="s">
        <v>119</v>
      </c>
      <c r="BZ3308" t="s">
        <v>119</v>
      </c>
      <c r="CA3308">
        <v>1</v>
      </c>
      <c r="CC3308" t="s">
        <v>120</v>
      </c>
      <c r="CH3308">
        <v>540</v>
      </c>
      <c r="CI3308">
        <v>39220</v>
      </c>
      <c r="CJ3308" t="s">
        <v>106</v>
      </c>
      <c r="CK3308" t="s">
        <v>106</v>
      </c>
      <c r="CL3308">
        <v>20</v>
      </c>
      <c r="CM3308" t="s">
        <v>2867</v>
      </c>
      <c r="CO3308">
        <v>124953</v>
      </c>
      <c r="CQ3308">
        <v>0</v>
      </c>
      <c r="CR3308">
        <v>0</v>
      </c>
      <c r="CS3308">
        <v>0</v>
      </c>
      <c r="CY3308" t="s">
        <v>123</v>
      </c>
      <c r="CZ3308" t="s">
        <v>124</v>
      </c>
      <c r="DD3308" t="str" cm="1">
        <f t="array" ref="DD3308">TEXT(_xlfn.SEQUENCE(1, DATEDIF(AG3308, AH3308, "m") + 1, AG3308, 30), "YYYY-APMM")</f>
        <v>2013-AP09</v>
      </c>
      <c r="DN3308">
        <f t="shared" si="102"/>
        <v>521.5</v>
      </c>
      <c r="DO3308" t="str">
        <f t="shared" si="103"/>
        <v>STEEL FIXERS SK</v>
      </c>
    </row>
    <row r="3309" spans="1:119" x14ac:dyDescent="0.35">
      <c r="A3309" t="s">
        <v>105</v>
      </c>
      <c r="B3309">
        <v>502594</v>
      </c>
      <c r="C3309">
        <v>6359</v>
      </c>
      <c r="D3309">
        <v>124955</v>
      </c>
      <c r="E3309">
        <v>13662</v>
      </c>
      <c r="F3309">
        <v>0</v>
      </c>
      <c r="G3309" t="s">
        <v>106</v>
      </c>
      <c r="H3309" t="s">
        <v>106</v>
      </c>
      <c r="I3309" t="s">
        <v>106</v>
      </c>
      <c r="J3309" t="s">
        <v>107</v>
      </c>
      <c r="K3309" t="s">
        <v>108</v>
      </c>
      <c r="L3309" t="s">
        <v>109</v>
      </c>
      <c r="M3309" t="s">
        <v>110</v>
      </c>
      <c r="N3309" t="s">
        <v>7653</v>
      </c>
      <c r="O3309" t="s">
        <v>3157</v>
      </c>
      <c r="P3309">
        <v>8166</v>
      </c>
      <c r="Q3309">
        <v>208</v>
      </c>
      <c r="R3309">
        <v>0</v>
      </c>
      <c r="S3309">
        <v>160</v>
      </c>
      <c r="T3309">
        <v>0</v>
      </c>
      <c r="U3309">
        <v>84</v>
      </c>
      <c r="V3309">
        <v>84</v>
      </c>
      <c r="W3309">
        <v>160</v>
      </c>
      <c r="X3309">
        <v>0</v>
      </c>
      <c r="Y3309">
        <v>0</v>
      </c>
      <c r="Z3309">
        <v>0</v>
      </c>
      <c r="AD3309" s="1">
        <v>41577.333333333336</v>
      </c>
      <c r="AE3309" s="1">
        <v>41599.708333333336</v>
      </c>
      <c r="AG3309" s="1">
        <v>41545.333333333336</v>
      </c>
      <c r="AH3309" s="1">
        <v>41569.708333333336</v>
      </c>
      <c r="AI3309" s="1">
        <v>41545.333333333336</v>
      </c>
      <c r="AJ3309" s="1">
        <v>41569.708333333336</v>
      </c>
      <c r="AK3309" s="1">
        <v>41545.333333333336</v>
      </c>
      <c r="AL3309" s="1">
        <v>41569.708333333336</v>
      </c>
      <c r="AM3309" s="1">
        <v>41577.333333333336</v>
      </c>
      <c r="AN3309" s="1">
        <v>41599.708333333336</v>
      </c>
      <c r="AP3309" t="s">
        <v>113</v>
      </c>
      <c r="AU3309" t="s">
        <v>7654</v>
      </c>
      <c r="AY3309" t="s">
        <v>106</v>
      </c>
      <c r="AZ3309">
        <v>0</v>
      </c>
      <c r="BA3309">
        <v>0</v>
      </c>
      <c r="BD3309" s="3">
        <v>41321.661805555559</v>
      </c>
      <c r="BE3309" s="3">
        <v>41321.663888888892</v>
      </c>
      <c r="BF3309" t="s">
        <v>115</v>
      </c>
      <c r="BG3309" t="s">
        <v>115</v>
      </c>
      <c r="BH3309">
        <v>8149</v>
      </c>
      <c r="BM3309">
        <v>43430</v>
      </c>
      <c r="BR3309" t="s">
        <v>1304</v>
      </c>
      <c r="BS3309" t="s">
        <v>1305</v>
      </c>
      <c r="BU3309">
        <v>1</v>
      </c>
      <c r="BV3309" t="s">
        <v>118</v>
      </c>
      <c r="BX3309" t="s">
        <v>119</v>
      </c>
      <c r="BY3309" t="s">
        <v>119</v>
      </c>
      <c r="BZ3309" t="s">
        <v>119</v>
      </c>
      <c r="CA3309">
        <v>1</v>
      </c>
      <c r="CC3309" t="s">
        <v>120</v>
      </c>
      <c r="CH3309">
        <v>540</v>
      </c>
      <c r="CI3309">
        <v>39220</v>
      </c>
      <c r="CJ3309" t="s">
        <v>106</v>
      </c>
      <c r="CK3309" t="s">
        <v>106</v>
      </c>
      <c r="CL3309">
        <v>20</v>
      </c>
      <c r="CM3309" t="s">
        <v>2867</v>
      </c>
      <c r="CO3309">
        <v>124953</v>
      </c>
      <c r="CQ3309">
        <v>0</v>
      </c>
      <c r="CR3309">
        <v>0</v>
      </c>
      <c r="CS3309">
        <v>0</v>
      </c>
      <c r="CY3309" t="s">
        <v>123</v>
      </c>
      <c r="CZ3309" t="s">
        <v>124</v>
      </c>
      <c r="DD3309" t="str" cm="1">
        <f t="array" ref="DD3309">TEXT(_xlfn.SEQUENCE(1, DATEDIF(AG3309, AH3309, "m") + 1, AG3309, 30), "YYYY-APMM")</f>
        <v>2013-AP09</v>
      </c>
      <c r="DN3309">
        <f t="shared" si="102"/>
        <v>84</v>
      </c>
      <c r="DO3309" t="str">
        <f t="shared" si="103"/>
        <v>CARPENTERS SK</v>
      </c>
    </row>
    <row r="3310" spans="1:119" x14ac:dyDescent="0.35">
      <c r="A3310" t="s">
        <v>105</v>
      </c>
      <c r="B3310">
        <v>502595</v>
      </c>
      <c r="C3310">
        <v>6359</v>
      </c>
      <c r="D3310">
        <v>124957</v>
      </c>
      <c r="E3310">
        <v>13662</v>
      </c>
      <c r="F3310">
        <v>0</v>
      </c>
      <c r="G3310" t="s">
        <v>106</v>
      </c>
      <c r="H3310" t="s">
        <v>106</v>
      </c>
      <c r="I3310" t="s">
        <v>106</v>
      </c>
      <c r="J3310" t="s">
        <v>107</v>
      </c>
      <c r="K3310" t="s">
        <v>108</v>
      </c>
      <c r="L3310" t="s">
        <v>109</v>
      </c>
      <c r="M3310" t="s">
        <v>110</v>
      </c>
      <c r="N3310" t="s">
        <v>7655</v>
      </c>
      <c r="O3310" t="s">
        <v>3109</v>
      </c>
      <c r="P3310">
        <v>8178</v>
      </c>
      <c r="Q3310">
        <v>0</v>
      </c>
      <c r="R3310">
        <v>0</v>
      </c>
      <c r="S3310">
        <v>160</v>
      </c>
      <c r="T3310">
        <v>0</v>
      </c>
      <c r="U3310">
        <v>902</v>
      </c>
      <c r="V3310">
        <v>902</v>
      </c>
      <c r="W3310">
        <v>160</v>
      </c>
      <c r="X3310">
        <v>0</v>
      </c>
      <c r="Y3310">
        <v>0</v>
      </c>
      <c r="Z3310">
        <v>0</v>
      </c>
      <c r="AD3310" s="1">
        <v>41356.333333333336</v>
      </c>
      <c r="AE3310" s="1">
        <v>41378.708333333336</v>
      </c>
      <c r="AG3310" s="1">
        <v>41356.333333333336</v>
      </c>
      <c r="AH3310" s="1">
        <v>41378.708333333336</v>
      </c>
      <c r="AI3310" s="1">
        <v>41356.333333333336</v>
      </c>
      <c r="AJ3310" s="1">
        <v>41378.708333333336</v>
      </c>
      <c r="AK3310" s="1">
        <v>41356.333333333336</v>
      </c>
      <c r="AL3310" s="1">
        <v>41378.708333333336</v>
      </c>
      <c r="AM3310" s="1">
        <v>41356.333333333336</v>
      </c>
      <c r="AN3310" s="1">
        <v>41378.708333333336</v>
      </c>
      <c r="AP3310" t="s">
        <v>113</v>
      </c>
      <c r="AU3310" t="s">
        <v>7656</v>
      </c>
      <c r="AY3310" t="s">
        <v>106</v>
      </c>
      <c r="AZ3310">
        <v>0</v>
      </c>
      <c r="BA3310">
        <v>0</v>
      </c>
      <c r="BD3310" s="3">
        <v>41321.661805555559</v>
      </c>
      <c r="BE3310" s="3">
        <v>41321.663888888892</v>
      </c>
      <c r="BF3310" t="s">
        <v>115</v>
      </c>
      <c r="BG3310" t="s">
        <v>115</v>
      </c>
      <c r="BH3310">
        <v>8149</v>
      </c>
      <c r="BM3310">
        <v>43550</v>
      </c>
      <c r="BR3310" t="s">
        <v>116</v>
      </c>
      <c r="BS3310" t="s">
        <v>117</v>
      </c>
      <c r="BU3310">
        <v>1</v>
      </c>
      <c r="BV3310" t="s">
        <v>118</v>
      </c>
      <c r="BX3310" t="s">
        <v>119</v>
      </c>
      <c r="BY3310" t="s">
        <v>119</v>
      </c>
      <c r="BZ3310" t="s">
        <v>119</v>
      </c>
      <c r="CA3310">
        <v>1</v>
      </c>
      <c r="CC3310" t="s">
        <v>120</v>
      </c>
      <c r="CH3310">
        <v>540</v>
      </c>
      <c r="CI3310">
        <v>39180</v>
      </c>
      <c r="CJ3310" t="s">
        <v>106</v>
      </c>
      <c r="CK3310" t="s">
        <v>106</v>
      </c>
      <c r="CL3310">
        <v>10</v>
      </c>
      <c r="CM3310" t="s">
        <v>3107</v>
      </c>
      <c r="CO3310">
        <v>124956</v>
      </c>
      <c r="CQ3310">
        <v>0</v>
      </c>
      <c r="CR3310">
        <v>0</v>
      </c>
      <c r="CS3310">
        <v>0</v>
      </c>
      <c r="CY3310" t="s">
        <v>123</v>
      </c>
      <c r="CZ3310" t="s">
        <v>124</v>
      </c>
      <c r="DD3310" t="str" cm="1">
        <f t="array" ref="DD3310">TEXT(_xlfn.SEQUENCE(1, DATEDIF(AG3310, AH3310, "m") + 1, AG3310, 30), "YYYY-APMM")</f>
        <v>2013-AP03</v>
      </c>
      <c r="DN3310">
        <f t="shared" si="102"/>
        <v>902</v>
      </c>
      <c r="DO3310" t="str">
        <f t="shared" si="103"/>
        <v>LABOR- SUBCONTRACTOR</v>
      </c>
    </row>
    <row r="3311" spans="1:119" x14ac:dyDescent="0.35">
      <c r="A3311" t="s">
        <v>105</v>
      </c>
      <c r="B3311">
        <v>502596</v>
      </c>
      <c r="C3311">
        <v>6359</v>
      </c>
      <c r="D3311">
        <v>124957</v>
      </c>
      <c r="E3311">
        <v>13662</v>
      </c>
      <c r="F3311">
        <v>0</v>
      </c>
      <c r="G3311" t="s">
        <v>106</v>
      </c>
      <c r="H3311" t="s">
        <v>106</v>
      </c>
      <c r="I3311" t="s">
        <v>106</v>
      </c>
      <c r="J3311" t="s">
        <v>107</v>
      </c>
      <c r="K3311" t="s">
        <v>108</v>
      </c>
      <c r="L3311" t="s">
        <v>109</v>
      </c>
      <c r="M3311" t="s">
        <v>110</v>
      </c>
      <c r="N3311" t="s">
        <v>7657</v>
      </c>
      <c r="O3311" t="s">
        <v>3112</v>
      </c>
      <c r="P3311">
        <v>8163</v>
      </c>
      <c r="Q3311">
        <v>0</v>
      </c>
      <c r="R3311">
        <v>0</v>
      </c>
      <c r="S3311">
        <v>160</v>
      </c>
      <c r="T3311">
        <v>0</v>
      </c>
      <c r="U3311">
        <v>29.75</v>
      </c>
      <c r="V3311">
        <v>29.75</v>
      </c>
      <c r="W3311">
        <v>160</v>
      </c>
      <c r="X3311">
        <v>0</v>
      </c>
      <c r="Y3311">
        <v>0</v>
      </c>
      <c r="Z3311">
        <v>0</v>
      </c>
      <c r="AD3311" s="1">
        <v>41358.333333333336</v>
      </c>
      <c r="AE3311" s="1">
        <v>41380.708333333336</v>
      </c>
      <c r="AG3311" s="1">
        <v>41358.333333333336</v>
      </c>
      <c r="AH3311" s="1">
        <v>41380.708333333336</v>
      </c>
      <c r="AI3311" s="1">
        <v>41358.333333333336</v>
      </c>
      <c r="AJ3311" s="1">
        <v>41380.708333333336</v>
      </c>
      <c r="AK3311" s="1">
        <v>41358.333333333336</v>
      </c>
      <c r="AL3311" s="1">
        <v>41380.708333333336</v>
      </c>
      <c r="AM3311" s="1">
        <v>41358.333333333336</v>
      </c>
      <c r="AN3311" s="1">
        <v>41380.708333333336</v>
      </c>
      <c r="AP3311" t="s">
        <v>113</v>
      </c>
      <c r="AU3311" t="s">
        <v>7658</v>
      </c>
      <c r="AY3311" t="s">
        <v>106</v>
      </c>
      <c r="AZ3311">
        <v>0</v>
      </c>
      <c r="BA3311">
        <v>0</v>
      </c>
      <c r="BD3311" s="3">
        <v>41321.661805555559</v>
      </c>
      <c r="BE3311" s="3">
        <v>41321.663888888892</v>
      </c>
      <c r="BF3311" t="s">
        <v>115</v>
      </c>
      <c r="BG3311" t="s">
        <v>115</v>
      </c>
      <c r="BH3311">
        <v>8149</v>
      </c>
      <c r="BM3311">
        <v>43400</v>
      </c>
      <c r="BR3311" t="s">
        <v>3114</v>
      </c>
      <c r="BS3311" t="s">
        <v>3115</v>
      </c>
      <c r="BU3311">
        <v>1</v>
      </c>
      <c r="BV3311" t="s">
        <v>118</v>
      </c>
      <c r="BX3311" t="s">
        <v>119</v>
      </c>
      <c r="BY3311" t="s">
        <v>119</v>
      </c>
      <c r="BZ3311" t="s">
        <v>119</v>
      </c>
      <c r="CA3311">
        <v>1</v>
      </c>
      <c r="CC3311" t="s">
        <v>120</v>
      </c>
      <c r="CH3311">
        <v>540</v>
      </c>
      <c r="CI3311">
        <v>39180</v>
      </c>
      <c r="CJ3311" t="s">
        <v>106</v>
      </c>
      <c r="CK3311" t="s">
        <v>106</v>
      </c>
      <c r="CL3311">
        <v>10</v>
      </c>
      <c r="CM3311" t="s">
        <v>3107</v>
      </c>
      <c r="CO3311">
        <v>124956</v>
      </c>
      <c r="CQ3311">
        <v>0</v>
      </c>
      <c r="CR3311">
        <v>0</v>
      </c>
      <c r="CS3311">
        <v>0</v>
      </c>
      <c r="CY3311" t="s">
        <v>123</v>
      </c>
      <c r="CZ3311" t="s">
        <v>124</v>
      </c>
      <c r="DD3311" t="str" cm="1">
        <f t="array" ref="DD3311">TEXT(_xlfn.SEQUENCE(1, DATEDIF(AG3311, AH3311, "m") + 1, AG3311, 30), "YYYY-APMM")</f>
        <v>2013-AP03</v>
      </c>
      <c r="DN3311">
        <f t="shared" si="102"/>
        <v>29.75</v>
      </c>
      <c r="DO3311" t="str">
        <f t="shared" si="103"/>
        <v>BLINDING MASON SK</v>
      </c>
    </row>
    <row r="3312" spans="1:119" x14ac:dyDescent="0.35">
      <c r="A3312" t="s">
        <v>105</v>
      </c>
      <c r="B3312">
        <v>502597</v>
      </c>
      <c r="C3312">
        <v>6359</v>
      </c>
      <c r="D3312">
        <v>124957</v>
      </c>
      <c r="E3312">
        <v>13662</v>
      </c>
      <c r="F3312">
        <v>0</v>
      </c>
      <c r="G3312" t="s">
        <v>106</v>
      </c>
      <c r="H3312" t="s">
        <v>106</v>
      </c>
      <c r="I3312" t="s">
        <v>106</v>
      </c>
      <c r="J3312" t="s">
        <v>107</v>
      </c>
      <c r="K3312" t="s">
        <v>108</v>
      </c>
      <c r="L3312" t="s">
        <v>109</v>
      </c>
      <c r="M3312" t="s">
        <v>110</v>
      </c>
      <c r="N3312" t="s">
        <v>7659</v>
      </c>
      <c r="O3312" t="s">
        <v>3117</v>
      </c>
      <c r="P3312">
        <v>8164</v>
      </c>
      <c r="Q3312">
        <v>0</v>
      </c>
      <c r="R3312">
        <v>0</v>
      </c>
      <c r="S3312">
        <v>160</v>
      </c>
      <c r="T3312">
        <v>0</v>
      </c>
      <c r="U3312">
        <v>483</v>
      </c>
      <c r="V3312">
        <v>483</v>
      </c>
      <c r="W3312">
        <v>160</v>
      </c>
      <c r="X3312">
        <v>0</v>
      </c>
      <c r="Y3312">
        <v>0</v>
      </c>
      <c r="Z3312">
        <v>0</v>
      </c>
      <c r="AD3312" s="1">
        <v>41364.333333333336</v>
      </c>
      <c r="AE3312" s="1">
        <v>41386.708333333336</v>
      </c>
      <c r="AG3312" s="1">
        <v>41364.333333333336</v>
      </c>
      <c r="AH3312" s="1">
        <v>41386.708333333336</v>
      </c>
      <c r="AI3312" s="1">
        <v>41364.333333333336</v>
      </c>
      <c r="AJ3312" s="1">
        <v>41386.708333333336</v>
      </c>
      <c r="AK3312" s="1">
        <v>41364.333333333336</v>
      </c>
      <c r="AL3312" s="1">
        <v>41386.708333333336</v>
      </c>
      <c r="AM3312" s="1">
        <v>41364.333333333336</v>
      </c>
      <c r="AN3312" s="1">
        <v>41386.708333333336</v>
      </c>
      <c r="AP3312" t="s">
        <v>113</v>
      </c>
      <c r="AU3312" t="s">
        <v>7660</v>
      </c>
      <c r="AY3312" t="s">
        <v>106</v>
      </c>
      <c r="AZ3312">
        <v>0</v>
      </c>
      <c r="BA3312">
        <v>0</v>
      </c>
      <c r="BD3312" s="3">
        <v>41321.661805555559</v>
      </c>
      <c r="BE3312" s="3">
        <v>41321.663888888892</v>
      </c>
      <c r="BF3312" t="s">
        <v>115</v>
      </c>
      <c r="BG3312" t="s">
        <v>115</v>
      </c>
      <c r="BH3312">
        <v>8149</v>
      </c>
      <c r="BM3312">
        <v>43410</v>
      </c>
      <c r="BR3312" t="s">
        <v>2865</v>
      </c>
      <c r="BS3312" t="s">
        <v>2866</v>
      </c>
      <c r="BU3312">
        <v>1</v>
      </c>
      <c r="BV3312" t="s">
        <v>118</v>
      </c>
      <c r="BX3312" t="s">
        <v>119</v>
      </c>
      <c r="BY3312" t="s">
        <v>119</v>
      </c>
      <c r="BZ3312" t="s">
        <v>119</v>
      </c>
      <c r="CA3312">
        <v>1</v>
      </c>
      <c r="CC3312" t="s">
        <v>120</v>
      </c>
      <c r="CH3312">
        <v>540</v>
      </c>
      <c r="CI3312">
        <v>39180</v>
      </c>
      <c r="CJ3312" t="s">
        <v>106</v>
      </c>
      <c r="CK3312" t="s">
        <v>106</v>
      </c>
      <c r="CL3312">
        <v>10</v>
      </c>
      <c r="CM3312" t="s">
        <v>3107</v>
      </c>
      <c r="CO3312">
        <v>124956</v>
      </c>
      <c r="CQ3312">
        <v>0</v>
      </c>
      <c r="CR3312">
        <v>0</v>
      </c>
      <c r="CS3312">
        <v>0</v>
      </c>
      <c r="CY3312" t="s">
        <v>123</v>
      </c>
      <c r="CZ3312" t="s">
        <v>124</v>
      </c>
      <c r="DD3312" t="str" cm="1">
        <f t="array" ref="DD3312">TEXT(_xlfn.SEQUENCE(1, DATEDIF(AG3312, AH3312, "m") + 1, AG3312, 30), "YYYY-APMM")</f>
        <v>2013-AP03</v>
      </c>
      <c r="DN3312">
        <f t="shared" si="102"/>
        <v>483</v>
      </c>
      <c r="DO3312" t="str">
        <f t="shared" si="103"/>
        <v>SCREED MASON SK</v>
      </c>
    </row>
    <row r="3313" spans="1:119" x14ac:dyDescent="0.35">
      <c r="A3313" t="s">
        <v>105</v>
      </c>
      <c r="B3313">
        <v>502598</v>
      </c>
      <c r="C3313">
        <v>6359</v>
      </c>
      <c r="D3313">
        <v>124957</v>
      </c>
      <c r="E3313">
        <v>13662</v>
      </c>
      <c r="F3313">
        <v>0</v>
      </c>
      <c r="G3313" t="s">
        <v>106</v>
      </c>
      <c r="H3313" t="s">
        <v>106</v>
      </c>
      <c r="I3313" t="s">
        <v>106</v>
      </c>
      <c r="J3313" t="s">
        <v>107</v>
      </c>
      <c r="K3313" t="s">
        <v>108</v>
      </c>
      <c r="L3313" t="s">
        <v>109</v>
      </c>
      <c r="M3313" t="s">
        <v>110</v>
      </c>
      <c r="N3313" t="s">
        <v>7661</v>
      </c>
      <c r="O3313" t="s">
        <v>3120</v>
      </c>
      <c r="P3313">
        <v>8165</v>
      </c>
      <c r="Q3313">
        <v>0</v>
      </c>
      <c r="R3313">
        <v>0</v>
      </c>
      <c r="S3313">
        <v>160</v>
      </c>
      <c r="T3313">
        <v>0</v>
      </c>
      <c r="U3313">
        <v>1335.25</v>
      </c>
      <c r="V3313">
        <v>1335.25</v>
      </c>
      <c r="W3313">
        <v>160</v>
      </c>
      <c r="X3313">
        <v>0</v>
      </c>
      <c r="Y3313">
        <v>0</v>
      </c>
      <c r="Z3313">
        <v>0</v>
      </c>
      <c r="AD3313" s="1">
        <v>41373.333333333336</v>
      </c>
      <c r="AE3313" s="1">
        <v>41395.708333333336</v>
      </c>
      <c r="AG3313" s="1">
        <v>41373.333333333336</v>
      </c>
      <c r="AH3313" s="1">
        <v>41395.708333333336</v>
      </c>
      <c r="AI3313" s="1">
        <v>41373.333333333336</v>
      </c>
      <c r="AJ3313" s="1">
        <v>41395.708333333336</v>
      </c>
      <c r="AK3313" s="1">
        <v>41373.333333333336</v>
      </c>
      <c r="AL3313" s="1">
        <v>41395.708333333336</v>
      </c>
      <c r="AM3313" s="1">
        <v>41373.333333333336</v>
      </c>
      <c r="AN3313" s="1">
        <v>41395.708333333336</v>
      </c>
      <c r="AP3313" t="s">
        <v>113</v>
      </c>
      <c r="AU3313" t="s">
        <v>7662</v>
      </c>
      <c r="AY3313" t="s">
        <v>106</v>
      </c>
      <c r="AZ3313">
        <v>0</v>
      </c>
      <c r="BA3313">
        <v>0</v>
      </c>
      <c r="BD3313" s="3">
        <v>41321.661805555559</v>
      </c>
      <c r="BE3313" s="3">
        <v>41321.663888888892</v>
      </c>
      <c r="BF3313" t="s">
        <v>115</v>
      </c>
      <c r="BG3313" t="s">
        <v>115</v>
      </c>
      <c r="BH3313">
        <v>8149</v>
      </c>
      <c r="BM3313">
        <v>43420</v>
      </c>
      <c r="BR3313" t="s">
        <v>3122</v>
      </c>
      <c r="BS3313" t="s">
        <v>3123</v>
      </c>
      <c r="BU3313">
        <v>1</v>
      </c>
      <c r="BV3313" t="s">
        <v>118</v>
      </c>
      <c r="BX3313" t="s">
        <v>119</v>
      </c>
      <c r="BY3313" t="s">
        <v>119</v>
      </c>
      <c r="BZ3313" t="s">
        <v>119</v>
      </c>
      <c r="CA3313">
        <v>1</v>
      </c>
      <c r="CC3313" t="s">
        <v>120</v>
      </c>
      <c r="CH3313">
        <v>540</v>
      </c>
      <c r="CI3313">
        <v>39180</v>
      </c>
      <c r="CJ3313" t="s">
        <v>106</v>
      </c>
      <c r="CK3313" t="s">
        <v>106</v>
      </c>
      <c r="CL3313">
        <v>10</v>
      </c>
      <c r="CM3313" t="s">
        <v>3107</v>
      </c>
      <c r="CO3313">
        <v>124956</v>
      </c>
      <c r="CQ3313">
        <v>0</v>
      </c>
      <c r="CR3313">
        <v>0</v>
      </c>
      <c r="CS3313">
        <v>0</v>
      </c>
      <c r="CY3313" t="s">
        <v>123</v>
      </c>
      <c r="CZ3313" t="s">
        <v>124</v>
      </c>
      <c r="DD3313" t="str" cm="1">
        <f t="array" ref="DD3313">TEXT(_xlfn.SEQUENCE(1, DATEDIF(AG3313, AH3313, "m") + 1, AG3313, 30), "YYYY-APMM")</f>
        <v>2013-AP04</v>
      </c>
      <c r="DN3313">
        <f t="shared" si="102"/>
        <v>1335.25</v>
      </c>
      <c r="DO3313" t="str">
        <f t="shared" si="103"/>
        <v>STEEL FIXERS SK</v>
      </c>
    </row>
    <row r="3314" spans="1:119" x14ac:dyDescent="0.35">
      <c r="A3314" t="s">
        <v>105</v>
      </c>
      <c r="B3314">
        <v>502599</v>
      </c>
      <c r="C3314">
        <v>6359</v>
      </c>
      <c r="D3314">
        <v>124957</v>
      </c>
      <c r="E3314">
        <v>13662</v>
      </c>
      <c r="F3314">
        <v>0</v>
      </c>
      <c r="G3314" t="s">
        <v>106</v>
      </c>
      <c r="H3314" t="s">
        <v>106</v>
      </c>
      <c r="I3314" t="s">
        <v>106</v>
      </c>
      <c r="J3314" t="s">
        <v>107</v>
      </c>
      <c r="K3314" t="s">
        <v>108</v>
      </c>
      <c r="L3314" t="s">
        <v>109</v>
      </c>
      <c r="M3314" t="s">
        <v>110</v>
      </c>
      <c r="N3314" t="s">
        <v>7663</v>
      </c>
      <c r="O3314" t="s">
        <v>3137</v>
      </c>
      <c r="P3314">
        <v>8165</v>
      </c>
      <c r="Q3314">
        <v>0</v>
      </c>
      <c r="R3314">
        <v>0</v>
      </c>
      <c r="S3314">
        <v>160</v>
      </c>
      <c r="T3314">
        <v>0</v>
      </c>
      <c r="U3314">
        <v>1389.5</v>
      </c>
      <c r="V3314">
        <v>1389.5</v>
      </c>
      <c r="W3314">
        <v>160</v>
      </c>
      <c r="X3314">
        <v>0</v>
      </c>
      <c r="Y3314">
        <v>0</v>
      </c>
      <c r="Z3314">
        <v>0</v>
      </c>
      <c r="AD3314" s="1">
        <v>41382.333333333336</v>
      </c>
      <c r="AE3314" s="1">
        <v>41405.708333333336</v>
      </c>
      <c r="AG3314" s="1">
        <v>41382.333333333336</v>
      </c>
      <c r="AH3314" s="1">
        <v>41405.708333333336</v>
      </c>
      <c r="AI3314" s="1">
        <v>41382.333333333336</v>
      </c>
      <c r="AJ3314" s="1">
        <v>41405.708333333336</v>
      </c>
      <c r="AK3314" s="1">
        <v>41382.333333333336</v>
      </c>
      <c r="AL3314" s="1">
        <v>41405.708333333336</v>
      </c>
      <c r="AM3314" s="1">
        <v>41382.333333333336</v>
      </c>
      <c r="AN3314" s="1">
        <v>41405.708333333336</v>
      </c>
      <c r="AP3314" t="s">
        <v>113</v>
      </c>
      <c r="AU3314" t="s">
        <v>7664</v>
      </c>
      <c r="AY3314" t="s">
        <v>106</v>
      </c>
      <c r="AZ3314">
        <v>0</v>
      </c>
      <c r="BA3314">
        <v>0</v>
      </c>
      <c r="BD3314" s="3">
        <v>41321.661805555559</v>
      </c>
      <c r="BE3314" s="3">
        <v>41321.663888888892</v>
      </c>
      <c r="BF3314" t="s">
        <v>115</v>
      </c>
      <c r="BG3314" t="s">
        <v>115</v>
      </c>
      <c r="BH3314">
        <v>8149</v>
      </c>
      <c r="BM3314">
        <v>43420</v>
      </c>
      <c r="BR3314" t="s">
        <v>3122</v>
      </c>
      <c r="BS3314" t="s">
        <v>3123</v>
      </c>
      <c r="BU3314">
        <v>1</v>
      </c>
      <c r="BV3314" t="s">
        <v>118</v>
      </c>
      <c r="BX3314" t="s">
        <v>119</v>
      </c>
      <c r="BY3314" t="s">
        <v>119</v>
      </c>
      <c r="BZ3314" t="s">
        <v>119</v>
      </c>
      <c r="CA3314">
        <v>1</v>
      </c>
      <c r="CC3314" t="s">
        <v>120</v>
      </c>
      <c r="CH3314">
        <v>540</v>
      </c>
      <c r="CI3314">
        <v>39180</v>
      </c>
      <c r="CJ3314" t="s">
        <v>106</v>
      </c>
      <c r="CK3314" t="s">
        <v>106</v>
      </c>
      <c r="CL3314">
        <v>10</v>
      </c>
      <c r="CM3314" t="s">
        <v>3107</v>
      </c>
      <c r="CO3314">
        <v>124956</v>
      </c>
      <c r="CQ3314">
        <v>0</v>
      </c>
      <c r="CR3314">
        <v>0</v>
      </c>
      <c r="CS3314">
        <v>0</v>
      </c>
      <c r="CY3314" t="s">
        <v>123</v>
      </c>
      <c r="CZ3314" t="s">
        <v>124</v>
      </c>
      <c r="DD3314" t="str" cm="1">
        <f t="array" ref="DD3314">TEXT(_xlfn.SEQUENCE(1, DATEDIF(AG3314, AH3314, "m") + 1, AG3314, 30), "YYYY-APMM")</f>
        <v>2013-AP04</v>
      </c>
      <c r="DN3314">
        <f t="shared" si="102"/>
        <v>1389.5</v>
      </c>
      <c r="DO3314" t="str">
        <f t="shared" si="103"/>
        <v>STEEL FIXERS SK</v>
      </c>
    </row>
    <row r="3315" spans="1:119" x14ac:dyDescent="0.35">
      <c r="A3315" t="s">
        <v>105</v>
      </c>
      <c r="B3315">
        <v>502600</v>
      </c>
      <c r="C3315">
        <v>6359</v>
      </c>
      <c r="D3315">
        <v>124957</v>
      </c>
      <c r="E3315">
        <v>13662</v>
      </c>
      <c r="F3315">
        <v>0</v>
      </c>
      <c r="G3315" t="s">
        <v>106</v>
      </c>
      <c r="H3315" t="s">
        <v>106</v>
      </c>
      <c r="I3315" t="s">
        <v>106</v>
      </c>
      <c r="J3315" t="s">
        <v>107</v>
      </c>
      <c r="K3315" t="s">
        <v>108</v>
      </c>
      <c r="L3315" t="s">
        <v>109</v>
      </c>
      <c r="M3315" t="s">
        <v>110</v>
      </c>
      <c r="N3315" t="s">
        <v>7665</v>
      </c>
      <c r="O3315" t="s">
        <v>3125</v>
      </c>
      <c r="P3315">
        <v>8178</v>
      </c>
      <c r="Q3315">
        <v>0</v>
      </c>
      <c r="R3315">
        <v>0</v>
      </c>
      <c r="S3315">
        <v>160</v>
      </c>
      <c r="T3315">
        <v>0</v>
      </c>
      <c r="U3315">
        <v>125.5</v>
      </c>
      <c r="V3315">
        <v>125.5</v>
      </c>
      <c r="W3315">
        <v>160</v>
      </c>
      <c r="X3315">
        <v>0</v>
      </c>
      <c r="Y3315">
        <v>0</v>
      </c>
      <c r="Z3315">
        <v>0</v>
      </c>
      <c r="AD3315" s="1">
        <v>41392.333333333336</v>
      </c>
      <c r="AE3315" s="1">
        <v>41414.708333333336</v>
      </c>
      <c r="AG3315" s="1">
        <v>41392.333333333336</v>
      </c>
      <c r="AH3315" s="1">
        <v>41414.708333333336</v>
      </c>
      <c r="AI3315" s="1">
        <v>41392.333333333336</v>
      </c>
      <c r="AJ3315" s="1">
        <v>41414.708333333336</v>
      </c>
      <c r="AK3315" s="1">
        <v>41392.333333333336</v>
      </c>
      <c r="AL3315" s="1">
        <v>41414.708333333336</v>
      </c>
      <c r="AM3315" s="1">
        <v>41392.333333333336</v>
      </c>
      <c r="AN3315" s="1">
        <v>41414.708333333336</v>
      </c>
      <c r="AP3315" t="s">
        <v>113</v>
      </c>
      <c r="AU3315" t="s">
        <v>7666</v>
      </c>
      <c r="AY3315" t="s">
        <v>106</v>
      </c>
      <c r="AZ3315">
        <v>0</v>
      </c>
      <c r="BA3315">
        <v>0</v>
      </c>
      <c r="BD3315" s="3">
        <v>41321.661805555559</v>
      </c>
      <c r="BE3315" s="3">
        <v>41321.663888888892</v>
      </c>
      <c r="BF3315" t="s">
        <v>115</v>
      </c>
      <c r="BG3315" t="s">
        <v>115</v>
      </c>
      <c r="BH3315">
        <v>8149</v>
      </c>
      <c r="BM3315">
        <v>43550</v>
      </c>
      <c r="BR3315" t="s">
        <v>116</v>
      </c>
      <c r="BS3315" t="s">
        <v>117</v>
      </c>
      <c r="BU3315">
        <v>1</v>
      </c>
      <c r="BV3315" t="s">
        <v>118</v>
      </c>
      <c r="BX3315" t="s">
        <v>119</v>
      </c>
      <c r="BY3315" t="s">
        <v>119</v>
      </c>
      <c r="BZ3315" t="s">
        <v>119</v>
      </c>
      <c r="CA3315">
        <v>1</v>
      </c>
      <c r="CC3315" t="s">
        <v>120</v>
      </c>
      <c r="CH3315">
        <v>540</v>
      </c>
      <c r="CI3315">
        <v>39180</v>
      </c>
      <c r="CJ3315" t="s">
        <v>106</v>
      </c>
      <c r="CK3315" t="s">
        <v>106</v>
      </c>
      <c r="CL3315">
        <v>10</v>
      </c>
      <c r="CM3315" t="s">
        <v>3107</v>
      </c>
      <c r="CO3315">
        <v>124956</v>
      </c>
      <c r="CQ3315">
        <v>0</v>
      </c>
      <c r="CR3315">
        <v>0</v>
      </c>
      <c r="CS3315">
        <v>0</v>
      </c>
      <c r="CY3315" t="s">
        <v>123</v>
      </c>
      <c r="CZ3315" t="s">
        <v>124</v>
      </c>
      <c r="DD3315" t="str" cm="1">
        <f t="array" ref="DD3315">TEXT(_xlfn.SEQUENCE(1, DATEDIF(AG3315, AH3315, "m") + 1, AG3315, 30), "YYYY-APMM")</f>
        <v>2013-AP04</v>
      </c>
      <c r="DN3315">
        <f t="shared" si="102"/>
        <v>125.5</v>
      </c>
      <c r="DO3315" t="str">
        <f t="shared" si="103"/>
        <v>LABOR- SUBCONTRACTOR</v>
      </c>
    </row>
    <row r="3316" spans="1:119" x14ac:dyDescent="0.35">
      <c r="A3316" t="s">
        <v>105</v>
      </c>
      <c r="B3316">
        <v>502601</v>
      </c>
      <c r="C3316">
        <v>6359</v>
      </c>
      <c r="D3316">
        <v>124957</v>
      </c>
      <c r="E3316">
        <v>13662</v>
      </c>
      <c r="F3316">
        <v>0</v>
      </c>
      <c r="G3316" t="s">
        <v>106</v>
      </c>
      <c r="H3316" t="s">
        <v>106</v>
      </c>
      <c r="I3316" t="s">
        <v>106</v>
      </c>
      <c r="J3316" t="s">
        <v>107</v>
      </c>
      <c r="K3316" t="s">
        <v>108</v>
      </c>
      <c r="L3316" t="s">
        <v>109</v>
      </c>
      <c r="M3316" t="s">
        <v>110</v>
      </c>
      <c r="N3316" t="s">
        <v>7667</v>
      </c>
      <c r="O3316" t="s">
        <v>3128</v>
      </c>
      <c r="P3316">
        <v>8177</v>
      </c>
      <c r="Q3316">
        <v>0</v>
      </c>
      <c r="R3316">
        <v>0</v>
      </c>
      <c r="S3316">
        <v>160</v>
      </c>
      <c r="T3316">
        <v>0</v>
      </c>
      <c r="U3316">
        <v>822</v>
      </c>
      <c r="V3316">
        <v>822</v>
      </c>
      <c r="W3316">
        <v>160</v>
      </c>
      <c r="X3316">
        <v>660</v>
      </c>
      <c r="Y3316">
        <v>0</v>
      </c>
      <c r="Z3316">
        <v>660</v>
      </c>
      <c r="AD3316" s="1">
        <v>41403.333333333336</v>
      </c>
      <c r="AE3316" s="1">
        <v>41426.708333333336</v>
      </c>
      <c r="AG3316" s="1">
        <v>41403.333333333336</v>
      </c>
      <c r="AH3316" s="1">
        <v>41426.708333333336</v>
      </c>
      <c r="AI3316" s="1">
        <v>41403.333333333336</v>
      </c>
      <c r="AJ3316" s="1">
        <v>41426.708333333336</v>
      </c>
      <c r="AK3316" s="1">
        <v>41403.333333333336</v>
      </c>
      <c r="AL3316" s="1">
        <v>41426.708333333336</v>
      </c>
      <c r="AM3316" s="1">
        <v>41403.333333333336</v>
      </c>
      <c r="AN3316" s="1">
        <v>41426.708333333336</v>
      </c>
      <c r="AP3316" t="s">
        <v>113</v>
      </c>
      <c r="AU3316" t="s">
        <v>7668</v>
      </c>
      <c r="AY3316" t="s">
        <v>106</v>
      </c>
      <c r="AZ3316">
        <v>0</v>
      </c>
      <c r="BA3316">
        <v>0</v>
      </c>
      <c r="BD3316" s="3">
        <v>41321.661805555559</v>
      </c>
      <c r="BE3316" s="3">
        <v>41321.663888888892</v>
      </c>
      <c r="BF3316" t="s">
        <v>115</v>
      </c>
      <c r="BG3316" t="s">
        <v>115</v>
      </c>
      <c r="BH3316">
        <v>8149</v>
      </c>
      <c r="BM3316">
        <v>43540</v>
      </c>
      <c r="BR3316" t="s">
        <v>1299</v>
      </c>
      <c r="BS3316" t="s">
        <v>1300</v>
      </c>
      <c r="BU3316">
        <v>1</v>
      </c>
      <c r="BV3316" t="s">
        <v>118</v>
      </c>
      <c r="BX3316" t="s">
        <v>119</v>
      </c>
      <c r="BY3316" t="s">
        <v>119</v>
      </c>
      <c r="BZ3316" t="s">
        <v>119</v>
      </c>
      <c r="CA3316">
        <v>1</v>
      </c>
      <c r="CC3316" t="s">
        <v>120</v>
      </c>
      <c r="CH3316">
        <v>540</v>
      </c>
      <c r="CI3316">
        <v>39180</v>
      </c>
      <c r="CJ3316" t="s">
        <v>106</v>
      </c>
      <c r="CK3316" t="s">
        <v>106</v>
      </c>
      <c r="CL3316">
        <v>10</v>
      </c>
      <c r="CM3316" t="s">
        <v>3107</v>
      </c>
      <c r="CO3316">
        <v>124956</v>
      </c>
      <c r="CQ3316">
        <v>0</v>
      </c>
      <c r="CR3316">
        <v>0</v>
      </c>
      <c r="CS3316">
        <v>0</v>
      </c>
      <c r="CY3316" t="s">
        <v>123</v>
      </c>
      <c r="CZ3316" t="s">
        <v>124</v>
      </c>
      <c r="DD3316" t="str" cm="1">
        <f t="array" ref="DD3316">TEXT(_xlfn.SEQUENCE(1, DATEDIF(AG3316, AH3316, "m") + 1, AG3316, 30), "YYYY-APMM")</f>
        <v>2013-AP05</v>
      </c>
      <c r="DN3316">
        <f t="shared" si="102"/>
        <v>822</v>
      </c>
      <c r="DO3316" t="str">
        <f t="shared" si="103"/>
        <v>LABOR - CIVIL</v>
      </c>
    </row>
    <row r="3317" spans="1:119" x14ac:dyDescent="0.35">
      <c r="A3317" t="s">
        <v>105</v>
      </c>
      <c r="B3317">
        <v>502602</v>
      </c>
      <c r="C3317">
        <v>6359</v>
      </c>
      <c r="D3317">
        <v>124957</v>
      </c>
      <c r="E3317">
        <v>13662</v>
      </c>
      <c r="F3317">
        <v>0</v>
      </c>
      <c r="G3317" t="s">
        <v>106</v>
      </c>
      <c r="H3317" t="s">
        <v>106</v>
      </c>
      <c r="I3317" t="s">
        <v>106</v>
      </c>
      <c r="J3317" t="s">
        <v>107</v>
      </c>
      <c r="K3317" t="s">
        <v>108</v>
      </c>
      <c r="L3317" t="s">
        <v>109</v>
      </c>
      <c r="M3317" t="s">
        <v>110</v>
      </c>
      <c r="N3317" t="s">
        <v>7669</v>
      </c>
      <c r="O3317" t="s">
        <v>3131</v>
      </c>
      <c r="P3317">
        <v>8163</v>
      </c>
      <c r="Q3317">
        <v>0</v>
      </c>
      <c r="R3317">
        <v>0</v>
      </c>
      <c r="S3317">
        <v>200</v>
      </c>
      <c r="T3317">
        <v>0</v>
      </c>
      <c r="U3317">
        <v>2325.75</v>
      </c>
      <c r="V3317">
        <v>2325.75</v>
      </c>
      <c r="W3317">
        <v>200</v>
      </c>
      <c r="X3317">
        <v>0</v>
      </c>
      <c r="Y3317">
        <v>0</v>
      </c>
      <c r="Z3317">
        <v>0</v>
      </c>
      <c r="AD3317" s="1">
        <v>41415.333333333336</v>
      </c>
      <c r="AE3317" s="1">
        <v>41443.708333333336</v>
      </c>
      <c r="AG3317" s="1">
        <v>41415.333333333336</v>
      </c>
      <c r="AH3317" s="1">
        <v>41443.708333333336</v>
      </c>
      <c r="AI3317" s="1">
        <v>41415.333333333336</v>
      </c>
      <c r="AJ3317" s="1">
        <v>41443.708333333336</v>
      </c>
      <c r="AK3317" s="1">
        <v>41415.333333333336</v>
      </c>
      <c r="AL3317" s="1">
        <v>41443.708333333336</v>
      </c>
      <c r="AM3317" s="1">
        <v>41415.333333333336</v>
      </c>
      <c r="AN3317" s="1">
        <v>41443.708333333336</v>
      </c>
      <c r="AP3317" t="s">
        <v>113</v>
      </c>
      <c r="AU3317" t="s">
        <v>7670</v>
      </c>
      <c r="AY3317" t="s">
        <v>106</v>
      </c>
      <c r="AZ3317">
        <v>0</v>
      </c>
      <c r="BA3317">
        <v>0</v>
      </c>
      <c r="BD3317" s="3">
        <v>41321.661805555559</v>
      </c>
      <c r="BE3317" s="3">
        <v>41321.663888888892</v>
      </c>
      <c r="BF3317" t="s">
        <v>115</v>
      </c>
      <c r="BG3317" t="s">
        <v>115</v>
      </c>
      <c r="BH3317">
        <v>8149</v>
      </c>
      <c r="BM3317">
        <v>43400</v>
      </c>
      <c r="BR3317" t="s">
        <v>3114</v>
      </c>
      <c r="BS3317" t="s">
        <v>3115</v>
      </c>
      <c r="BU3317">
        <v>1</v>
      </c>
      <c r="BV3317" t="s">
        <v>118</v>
      </c>
      <c r="BX3317" t="s">
        <v>119</v>
      </c>
      <c r="BY3317" t="s">
        <v>119</v>
      </c>
      <c r="BZ3317" t="s">
        <v>119</v>
      </c>
      <c r="CA3317">
        <v>1</v>
      </c>
      <c r="CC3317" t="s">
        <v>120</v>
      </c>
      <c r="CH3317">
        <v>540</v>
      </c>
      <c r="CI3317">
        <v>39180</v>
      </c>
      <c r="CJ3317" t="s">
        <v>106</v>
      </c>
      <c r="CK3317" t="s">
        <v>106</v>
      </c>
      <c r="CL3317">
        <v>10</v>
      </c>
      <c r="CM3317" t="s">
        <v>3107</v>
      </c>
      <c r="CO3317">
        <v>124956</v>
      </c>
      <c r="CQ3317">
        <v>0</v>
      </c>
      <c r="CR3317">
        <v>0</v>
      </c>
      <c r="CS3317">
        <v>0</v>
      </c>
      <c r="CY3317" t="s">
        <v>123</v>
      </c>
      <c r="CZ3317" t="s">
        <v>124</v>
      </c>
      <c r="DD3317" t="str" cm="1">
        <f t="array" ref="DD3317">TEXT(_xlfn.SEQUENCE(1, DATEDIF(AG3317, AH3317, "m") + 1, AG3317, 30), "YYYY-APMM")</f>
        <v>2013-AP05</v>
      </c>
      <c r="DN3317">
        <f t="shared" si="102"/>
        <v>2325.75</v>
      </c>
      <c r="DO3317" t="str">
        <f t="shared" si="103"/>
        <v>BLINDING MASON SK</v>
      </c>
    </row>
    <row r="3318" spans="1:119" x14ac:dyDescent="0.35">
      <c r="A3318" t="s">
        <v>105</v>
      </c>
      <c r="B3318">
        <v>502603</v>
      </c>
      <c r="C3318">
        <v>6359</v>
      </c>
      <c r="D3318">
        <v>124957</v>
      </c>
      <c r="E3318">
        <v>13662</v>
      </c>
      <c r="F3318">
        <v>0</v>
      </c>
      <c r="G3318" t="s">
        <v>106</v>
      </c>
      <c r="H3318" t="s">
        <v>106</v>
      </c>
      <c r="I3318" t="s">
        <v>106</v>
      </c>
      <c r="J3318" t="s">
        <v>107</v>
      </c>
      <c r="K3318" t="s">
        <v>108</v>
      </c>
      <c r="L3318" t="s">
        <v>109</v>
      </c>
      <c r="M3318" t="s">
        <v>110</v>
      </c>
      <c r="N3318" t="s">
        <v>7671</v>
      </c>
      <c r="O3318" t="s">
        <v>3134</v>
      </c>
      <c r="P3318">
        <v>8163</v>
      </c>
      <c r="Q3318">
        <v>16</v>
      </c>
      <c r="R3318">
        <v>0</v>
      </c>
      <c r="S3318">
        <v>200</v>
      </c>
      <c r="T3318">
        <v>0</v>
      </c>
      <c r="U3318">
        <v>1541.75</v>
      </c>
      <c r="V3318">
        <v>1541.75</v>
      </c>
      <c r="W3318">
        <v>200</v>
      </c>
      <c r="X3318">
        <v>0</v>
      </c>
      <c r="Y3318">
        <v>0</v>
      </c>
      <c r="Z3318">
        <v>0</v>
      </c>
      <c r="AD3318" s="1">
        <v>41440.333333333336</v>
      </c>
      <c r="AE3318" s="1">
        <v>41468.708333333336</v>
      </c>
      <c r="AG3318" s="1">
        <v>41437.333333333336</v>
      </c>
      <c r="AH3318" s="1">
        <v>41465.708333333336</v>
      </c>
      <c r="AI3318" s="1">
        <v>41437.333333333336</v>
      </c>
      <c r="AJ3318" s="1">
        <v>41465.708333333336</v>
      </c>
      <c r="AK3318" s="1">
        <v>41437.333333333336</v>
      </c>
      <c r="AL3318" s="1">
        <v>41465.708333333336</v>
      </c>
      <c r="AM3318" s="1">
        <v>41440.333333333336</v>
      </c>
      <c r="AN3318" s="1">
        <v>41468.708333333336</v>
      </c>
      <c r="AP3318" t="s">
        <v>113</v>
      </c>
      <c r="AU3318" t="s">
        <v>7672</v>
      </c>
      <c r="AY3318" t="s">
        <v>106</v>
      </c>
      <c r="AZ3318">
        <v>0</v>
      </c>
      <c r="BA3318">
        <v>0</v>
      </c>
      <c r="BD3318" s="3">
        <v>41321.661805555559</v>
      </c>
      <c r="BE3318" s="3">
        <v>41321.663888888892</v>
      </c>
      <c r="BF3318" t="s">
        <v>115</v>
      </c>
      <c r="BG3318" t="s">
        <v>115</v>
      </c>
      <c r="BH3318">
        <v>8149</v>
      </c>
      <c r="BM3318">
        <v>43400</v>
      </c>
      <c r="BR3318" t="s">
        <v>3114</v>
      </c>
      <c r="BS3318" t="s">
        <v>3115</v>
      </c>
      <c r="BU3318">
        <v>1</v>
      </c>
      <c r="BV3318" t="s">
        <v>118</v>
      </c>
      <c r="BX3318" t="s">
        <v>119</v>
      </c>
      <c r="BY3318" t="s">
        <v>119</v>
      </c>
      <c r="BZ3318" t="s">
        <v>119</v>
      </c>
      <c r="CA3318">
        <v>1</v>
      </c>
      <c r="CC3318" t="s">
        <v>120</v>
      </c>
      <c r="CH3318">
        <v>540</v>
      </c>
      <c r="CI3318">
        <v>39180</v>
      </c>
      <c r="CJ3318" t="s">
        <v>106</v>
      </c>
      <c r="CK3318" t="s">
        <v>106</v>
      </c>
      <c r="CL3318">
        <v>10</v>
      </c>
      <c r="CM3318" t="s">
        <v>3107</v>
      </c>
      <c r="CO3318">
        <v>124956</v>
      </c>
      <c r="CQ3318">
        <v>0</v>
      </c>
      <c r="CR3318">
        <v>0</v>
      </c>
      <c r="CS3318">
        <v>0</v>
      </c>
      <c r="CY3318" t="s">
        <v>123</v>
      </c>
      <c r="CZ3318" t="s">
        <v>124</v>
      </c>
      <c r="DD3318" t="str" cm="1">
        <f t="array" ref="DD3318">TEXT(_xlfn.SEQUENCE(1, DATEDIF(AG3318, AH3318, "m") + 1, AG3318, 30), "YYYY-APMM")</f>
        <v>2013-AP06</v>
      </c>
      <c r="DN3318">
        <f t="shared" si="102"/>
        <v>1541.75</v>
      </c>
      <c r="DO3318" t="str">
        <f t="shared" si="103"/>
        <v>BLINDING MASON SK</v>
      </c>
    </row>
    <row r="3319" spans="1:119" x14ac:dyDescent="0.35">
      <c r="A3319" t="s">
        <v>105</v>
      </c>
      <c r="B3319">
        <v>502604</v>
      </c>
      <c r="C3319">
        <v>6359</v>
      </c>
      <c r="D3319">
        <v>124957</v>
      </c>
      <c r="E3319">
        <v>13662</v>
      </c>
      <c r="F3319">
        <v>0</v>
      </c>
      <c r="G3319" t="s">
        <v>106</v>
      </c>
      <c r="H3319" t="s">
        <v>106</v>
      </c>
      <c r="I3319" t="s">
        <v>106</v>
      </c>
      <c r="J3319" t="s">
        <v>107</v>
      </c>
      <c r="K3319" t="s">
        <v>108</v>
      </c>
      <c r="L3319" t="s">
        <v>109</v>
      </c>
      <c r="M3319" t="s">
        <v>110</v>
      </c>
      <c r="N3319" t="s">
        <v>7673</v>
      </c>
      <c r="O3319" t="s">
        <v>3105</v>
      </c>
      <c r="P3319">
        <v>8177</v>
      </c>
      <c r="Q3319">
        <v>0</v>
      </c>
      <c r="R3319">
        <v>0</v>
      </c>
      <c r="S3319">
        <v>200</v>
      </c>
      <c r="T3319">
        <v>0</v>
      </c>
      <c r="U3319">
        <v>476</v>
      </c>
      <c r="V3319">
        <v>476</v>
      </c>
      <c r="W3319">
        <v>200</v>
      </c>
      <c r="X3319">
        <v>224</v>
      </c>
      <c r="Y3319">
        <v>0</v>
      </c>
      <c r="Z3319">
        <v>224</v>
      </c>
      <c r="AD3319" s="1">
        <v>41344.333333333336</v>
      </c>
      <c r="AE3319" s="1">
        <v>41372.708333333336</v>
      </c>
      <c r="AG3319" s="1">
        <v>41344.333333333336</v>
      </c>
      <c r="AH3319" s="1">
        <v>41372.708333333336</v>
      </c>
      <c r="AI3319" s="1">
        <v>41344.333333333336</v>
      </c>
      <c r="AJ3319" s="1">
        <v>41372.708333333336</v>
      </c>
      <c r="AK3319" s="1">
        <v>41344.333333333336</v>
      </c>
      <c r="AL3319" s="1">
        <v>41372.708333333336</v>
      </c>
      <c r="AM3319" s="1">
        <v>41344.333333333336</v>
      </c>
      <c r="AN3319" s="1">
        <v>41372.708333333336</v>
      </c>
      <c r="AP3319" t="s">
        <v>113</v>
      </c>
      <c r="AU3319" t="s">
        <v>7674</v>
      </c>
      <c r="AY3319" t="s">
        <v>106</v>
      </c>
      <c r="AZ3319">
        <v>0</v>
      </c>
      <c r="BA3319">
        <v>0</v>
      </c>
      <c r="BD3319" s="3">
        <v>41321.661805555559</v>
      </c>
      <c r="BE3319" s="3">
        <v>41321.663888888892</v>
      </c>
      <c r="BF3319" t="s">
        <v>115</v>
      </c>
      <c r="BG3319" t="s">
        <v>115</v>
      </c>
      <c r="BH3319">
        <v>8149</v>
      </c>
      <c r="BM3319">
        <v>43540</v>
      </c>
      <c r="BR3319" t="s">
        <v>1299</v>
      </c>
      <c r="BS3319" t="s">
        <v>1300</v>
      </c>
      <c r="BU3319">
        <v>1</v>
      </c>
      <c r="BV3319" t="s">
        <v>118</v>
      </c>
      <c r="BX3319" t="s">
        <v>119</v>
      </c>
      <c r="BY3319" t="s">
        <v>119</v>
      </c>
      <c r="BZ3319" t="s">
        <v>119</v>
      </c>
      <c r="CA3319">
        <v>1</v>
      </c>
      <c r="CC3319" t="s">
        <v>120</v>
      </c>
      <c r="CH3319">
        <v>540</v>
      </c>
      <c r="CI3319">
        <v>39180</v>
      </c>
      <c r="CJ3319" t="s">
        <v>106</v>
      </c>
      <c r="CK3319" t="s">
        <v>106</v>
      </c>
      <c r="CL3319">
        <v>10</v>
      </c>
      <c r="CM3319" t="s">
        <v>3107</v>
      </c>
      <c r="CO3319">
        <v>124956</v>
      </c>
      <c r="CQ3319">
        <v>0</v>
      </c>
      <c r="CR3319">
        <v>0</v>
      </c>
      <c r="CS3319">
        <v>0</v>
      </c>
      <c r="CY3319" t="s">
        <v>123</v>
      </c>
      <c r="CZ3319" t="s">
        <v>124</v>
      </c>
      <c r="DD3319" t="str" cm="1">
        <f t="array" ref="DD3319">TEXT(_xlfn.SEQUENCE(1, DATEDIF(AG3319, AH3319, "m") + 1, AG3319, 30), "YYYY-APMM")</f>
        <v>2013-AP03</v>
      </c>
      <c r="DN3319">
        <f t="shared" si="102"/>
        <v>476</v>
      </c>
      <c r="DO3319" t="str">
        <f t="shared" si="103"/>
        <v>LABOR - CIVIL</v>
      </c>
    </row>
    <row r="3320" spans="1:119" x14ac:dyDescent="0.35">
      <c r="A3320" t="s">
        <v>105</v>
      </c>
      <c r="B3320">
        <v>502605</v>
      </c>
      <c r="C3320">
        <v>6359</v>
      </c>
      <c r="D3320">
        <v>124960</v>
      </c>
      <c r="E3320">
        <v>13662</v>
      </c>
      <c r="F3320">
        <v>0</v>
      </c>
      <c r="G3320" t="s">
        <v>106</v>
      </c>
      <c r="H3320" t="s">
        <v>106</v>
      </c>
      <c r="I3320" t="s">
        <v>106</v>
      </c>
      <c r="J3320" t="s">
        <v>107</v>
      </c>
      <c r="K3320" t="s">
        <v>108</v>
      </c>
      <c r="L3320" t="s">
        <v>109</v>
      </c>
      <c r="M3320" t="s">
        <v>110</v>
      </c>
      <c r="N3320" t="s">
        <v>7675</v>
      </c>
      <c r="O3320" t="s">
        <v>2905</v>
      </c>
      <c r="P3320">
        <v>8168</v>
      </c>
      <c r="Q3320">
        <v>16</v>
      </c>
      <c r="R3320">
        <v>0</v>
      </c>
      <c r="S3320">
        <v>200</v>
      </c>
      <c r="T3320">
        <v>0</v>
      </c>
      <c r="U3320">
        <v>5700</v>
      </c>
      <c r="V3320">
        <v>5700</v>
      </c>
      <c r="W3320">
        <v>200</v>
      </c>
      <c r="X3320">
        <v>0</v>
      </c>
      <c r="Y3320">
        <v>0</v>
      </c>
      <c r="Z3320">
        <v>0</v>
      </c>
      <c r="AD3320" s="1">
        <v>41520.333333333336</v>
      </c>
      <c r="AE3320" s="1">
        <v>41548.708333333336</v>
      </c>
      <c r="AG3320" s="1">
        <v>41518.333333333336</v>
      </c>
      <c r="AH3320" s="1">
        <v>41546.708333333336</v>
      </c>
      <c r="AI3320" s="1">
        <v>41518.333333333336</v>
      </c>
      <c r="AJ3320" s="1">
        <v>41546.708333333336</v>
      </c>
      <c r="AK3320" s="1">
        <v>41518.333333333336</v>
      </c>
      <c r="AL3320" s="1">
        <v>41546.708333333336</v>
      </c>
      <c r="AM3320" s="1">
        <v>41520.333333333336</v>
      </c>
      <c r="AN3320" s="1">
        <v>41548.708333333336</v>
      </c>
      <c r="AP3320" t="s">
        <v>113</v>
      </c>
      <c r="AU3320" t="s">
        <v>7676</v>
      </c>
      <c r="AY3320" t="s">
        <v>106</v>
      </c>
      <c r="AZ3320">
        <v>0</v>
      </c>
      <c r="BA3320">
        <v>0</v>
      </c>
      <c r="BD3320" s="3">
        <v>41321.661805555559</v>
      </c>
      <c r="BE3320" s="3">
        <v>41321.663888888892</v>
      </c>
      <c r="BF3320" t="s">
        <v>115</v>
      </c>
      <c r="BG3320" t="s">
        <v>115</v>
      </c>
      <c r="BH3320">
        <v>8149</v>
      </c>
      <c r="BM3320">
        <v>43450</v>
      </c>
      <c r="BR3320" t="s">
        <v>1309</v>
      </c>
      <c r="BS3320" t="s">
        <v>1310</v>
      </c>
      <c r="BU3320">
        <v>1</v>
      </c>
      <c r="BV3320" t="s">
        <v>118</v>
      </c>
      <c r="BX3320" t="s">
        <v>119</v>
      </c>
      <c r="BY3320" t="s">
        <v>119</v>
      </c>
      <c r="BZ3320" t="s">
        <v>119</v>
      </c>
      <c r="CA3320">
        <v>1</v>
      </c>
      <c r="CC3320" t="s">
        <v>120</v>
      </c>
      <c r="CH3320">
        <v>540</v>
      </c>
      <c r="CI3320">
        <v>39250</v>
      </c>
      <c r="CJ3320" t="s">
        <v>106</v>
      </c>
      <c r="CK3320" t="s">
        <v>106</v>
      </c>
      <c r="CL3320">
        <v>10</v>
      </c>
      <c r="CM3320" t="s">
        <v>2889</v>
      </c>
      <c r="CO3320">
        <v>124959</v>
      </c>
      <c r="CQ3320">
        <v>0</v>
      </c>
      <c r="CR3320">
        <v>0</v>
      </c>
      <c r="CS3320">
        <v>0</v>
      </c>
      <c r="CY3320" t="s">
        <v>123</v>
      </c>
      <c r="CZ3320" t="s">
        <v>124</v>
      </c>
      <c r="DD3320" t="str" cm="1">
        <f t="array" ref="DD3320">TEXT(_xlfn.SEQUENCE(1, DATEDIF(AG3320, AH3320, "m") + 1, AG3320, 30), "YYYY-APMM")</f>
        <v>2013-AP09</v>
      </c>
      <c r="DN3320">
        <f t="shared" si="102"/>
        <v>5700</v>
      </c>
      <c r="DO3320" t="str">
        <f t="shared" si="103"/>
        <v>BLOCK MASON SK</v>
      </c>
    </row>
    <row r="3321" spans="1:119" x14ac:dyDescent="0.35">
      <c r="A3321" t="s">
        <v>105</v>
      </c>
      <c r="B3321">
        <v>502606</v>
      </c>
      <c r="C3321">
        <v>6359</v>
      </c>
      <c r="D3321">
        <v>124960</v>
      </c>
      <c r="E3321">
        <v>13662</v>
      </c>
      <c r="F3321">
        <v>0</v>
      </c>
      <c r="G3321" t="s">
        <v>106</v>
      </c>
      <c r="H3321" t="s">
        <v>106</v>
      </c>
      <c r="I3321" t="s">
        <v>106</v>
      </c>
      <c r="J3321" t="s">
        <v>107</v>
      </c>
      <c r="K3321" t="s">
        <v>108</v>
      </c>
      <c r="L3321" t="s">
        <v>109</v>
      </c>
      <c r="M3321" t="s">
        <v>110</v>
      </c>
      <c r="N3321" t="s">
        <v>7677</v>
      </c>
      <c r="O3321" t="s">
        <v>2908</v>
      </c>
      <c r="P3321">
        <v>8169</v>
      </c>
      <c r="Q3321">
        <v>40</v>
      </c>
      <c r="R3321">
        <v>0</v>
      </c>
      <c r="S3321">
        <v>200</v>
      </c>
      <c r="T3321">
        <v>0</v>
      </c>
      <c r="U3321">
        <v>2850</v>
      </c>
      <c r="V3321">
        <v>2850</v>
      </c>
      <c r="W3321">
        <v>200</v>
      </c>
      <c r="X3321">
        <v>0</v>
      </c>
      <c r="Y3321">
        <v>0</v>
      </c>
      <c r="Z3321">
        <v>0</v>
      </c>
      <c r="AD3321" s="1">
        <v>41543.333333333336</v>
      </c>
      <c r="AE3321" s="1">
        <v>41574.708333333336</v>
      </c>
      <c r="AG3321" s="1">
        <v>41538.333333333336</v>
      </c>
      <c r="AH3321" s="1">
        <v>41568.708333333336</v>
      </c>
      <c r="AI3321" s="1">
        <v>41538.333333333336</v>
      </c>
      <c r="AJ3321" s="1">
        <v>41568.708333333336</v>
      </c>
      <c r="AK3321" s="1">
        <v>41538.333333333336</v>
      </c>
      <c r="AL3321" s="1">
        <v>41568.708333333336</v>
      </c>
      <c r="AM3321" s="1">
        <v>41543.333333333336</v>
      </c>
      <c r="AN3321" s="1">
        <v>41574.708333333336</v>
      </c>
      <c r="AP3321" t="s">
        <v>113</v>
      </c>
      <c r="AU3321" t="s">
        <v>7678</v>
      </c>
      <c r="AY3321" t="s">
        <v>106</v>
      </c>
      <c r="AZ3321">
        <v>0</v>
      </c>
      <c r="BA3321">
        <v>0</v>
      </c>
      <c r="BD3321" s="3">
        <v>41321.661805555559</v>
      </c>
      <c r="BE3321" s="3">
        <v>41321.663888888892</v>
      </c>
      <c r="BF3321" t="s">
        <v>115</v>
      </c>
      <c r="BG3321" t="s">
        <v>115</v>
      </c>
      <c r="BH3321">
        <v>8149</v>
      </c>
      <c r="BM3321">
        <v>43460</v>
      </c>
      <c r="BR3321" t="s">
        <v>2848</v>
      </c>
      <c r="BS3321" t="s">
        <v>2849</v>
      </c>
      <c r="BU3321">
        <v>1</v>
      </c>
      <c r="BV3321" t="s">
        <v>118</v>
      </c>
      <c r="BX3321" t="s">
        <v>119</v>
      </c>
      <c r="BY3321" t="s">
        <v>119</v>
      </c>
      <c r="BZ3321" t="s">
        <v>119</v>
      </c>
      <c r="CA3321">
        <v>1</v>
      </c>
      <c r="CC3321" t="s">
        <v>120</v>
      </c>
      <c r="CH3321">
        <v>540</v>
      </c>
      <c r="CI3321">
        <v>39250</v>
      </c>
      <c r="CJ3321" t="s">
        <v>106</v>
      </c>
      <c r="CK3321" t="s">
        <v>106</v>
      </c>
      <c r="CL3321">
        <v>10</v>
      </c>
      <c r="CM3321" t="s">
        <v>2889</v>
      </c>
      <c r="CO3321">
        <v>124959</v>
      </c>
      <c r="CQ3321">
        <v>0</v>
      </c>
      <c r="CR3321">
        <v>0</v>
      </c>
      <c r="CS3321">
        <v>0</v>
      </c>
      <c r="CY3321" t="s">
        <v>123</v>
      </c>
      <c r="CZ3321" t="s">
        <v>124</v>
      </c>
      <c r="DD3321" t="str" cm="1">
        <f t="array" ref="DD3321:DE3321">TEXT(_xlfn.SEQUENCE(1, DATEDIF(AG3321, AH3321, "m") + 1, AG3321, 30), "YYYY-APMM")</f>
        <v>2013-AP09</v>
      </c>
      <c r="DE3321" t="str">
        <v>2013-AP10</v>
      </c>
      <c r="DN3321">
        <f t="shared" si="102"/>
        <v>1425</v>
      </c>
      <c r="DO3321" t="str">
        <f t="shared" si="103"/>
        <v>PLASTER MASON SK</v>
      </c>
    </row>
    <row r="3322" spans="1:119" x14ac:dyDescent="0.35">
      <c r="A3322" t="s">
        <v>105</v>
      </c>
      <c r="B3322">
        <v>502607</v>
      </c>
      <c r="C3322">
        <v>6359</v>
      </c>
      <c r="D3322">
        <v>124960</v>
      </c>
      <c r="E3322">
        <v>13662</v>
      </c>
      <c r="F3322">
        <v>0</v>
      </c>
      <c r="G3322" t="s">
        <v>106</v>
      </c>
      <c r="H3322" t="s">
        <v>106</v>
      </c>
      <c r="I3322" t="s">
        <v>106</v>
      </c>
      <c r="J3322" t="s">
        <v>107</v>
      </c>
      <c r="K3322" t="s">
        <v>108</v>
      </c>
      <c r="L3322" t="s">
        <v>109</v>
      </c>
      <c r="M3322" t="s">
        <v>110</v>
      </c>
      <c r="N3322" t="s">
        <v>7679</v>
      </c>
      <c r="O3322" t="s">
        <v>2911</v>
      </c>
      <c r="P3322">
        <v>8164</v>
      </c>
      <c r="Q3322">
        <v>280</v>
      </c>
      <c r="R3322">
        <v>80</v>
      </c>
      <c r="S3322">
        <v>160</v>
      </c>
      <c r="T3322">
        <v>0</v>
      </c>
      <c r="U3322">
        <v>634.25</v>
      </c>
      <c r="V3322">
        <v>634.25</v>
      </c>
      <c r="W3322">
        <v>160</v>
      </c>
      <c r="X3322">
        <v>0</v>
      </c>
      <c r="Y3322">
        <v>0</v>
      </c>
      <c r="Z3322">
        <v>0</v>
      </c>
      <c r="AD3322" s="1">
        <v>41592.333333333336</v>
      </c>
      <c r="AE3322" s="1">
        <v>41615.708333333336</v>
      </c>
      <c r="AG3322" s="1">
        <v>41549.333333333336</v>
      </c>
      <c r="AH3322" s="1">
        <v>41574.708333333336</v>
      </c>
      <c r="AI3322" s="1">
        <v>41549.333333333336</v>
      </c>
      <c r="AJ3322" s="1">
        <v>41574.708333333336</v>
      </c>
      <c r="AK3322" s="1">
        <v>41549.333333333336</v>
      </c>
      <c r="AL3322" s="1">
        <v>41574.708333333336</v>
      </c>
      <c r="AM3322" s="1">
        <v>41592.333333333336</v>
      </c>
      <c r="AN3322" s="1">
        <v>41615.708333333336</v>
      </c>
      <c r="AP3322" t="s">
        <v>113</v>
      </c>
      <c r="AU3322" t="s">
        <v>7680</v>
      </c>
      <c r="AY3322" t="s">
        <v>106</v>
      </c>
      <c r="AZ3322">
        <v>0</v>
      </c>
      <c r="BA3322">
        <v>0</v>
      </c>
      <c r="BD3322" s="3">
        <v>41321.661805555559</v>
      </c>
      <c r="BE3322" s="3">
        <v>41321.663888888892</v>
      </c>
      <c r="BF3322" t="s">
        <v>115</v>
      </c>
      <c r="BG3322" t="s">
        <v>115</v>
      </c>
      <c r="BH3322">
        <v>8149</v>
      </c>
      <c r="BM3322">
        <v>43410</v>
      </c>
      <c r="BR3322" t="s">
        <v>2865</v>
      </c>
      <c r="BS3322" t="s">
        <v>2866</v>
      </c>
      <c r="BU3322">
        <v>1</v>
      </c>
      <c r="BV3322" t="s">
        <v>118</v>
      </c>
      <c r="BX3322" t="s">
        <v>119</v>
      </c>
      <c r="BY3322" t="s">
        <v>119</v>
      </c>
      <c r="BZ3322" t="s">
        <v>119</v>
      </c>
      <c r="CA3322">
        <v>1</v>
      </c>
      <c r="CC3322" t="s">
        <v>120</v>
      </c>
      <c r="CH3322">
        <v>540</v>
      </c>
      <c r="CI3322">
        <v>39250</v>
      </c>
      <c r="CJ3322" t="s">
        <v>106</v>
      </c>
      <c r="CK3322" t="s">
        <v>106</v>
      </c>
      <c r="CL3322">
        <v>10</v>
      </c>
      <c r="CM3322" t="s">
        <v>2889</v>
      </c>
      <c r="CO3322">
        <v>124959</v>
      </c>
      <c r="CQ3322">
        <v>0</v>
      </c>
      <c r="CR3322">
        <v>0</v>
      </c>
      <c r="CS3322">
        <v>0</v>
      </c>
      <c r="CY3322" t="s">
        <v>123</v>
      </c>
      <c r="CZ3322" t="s">
        <v>124</v>
      </c>
      <c r="DD3322" t="str" cm="1">
        <f t="array" ref="DD3322">TEXT(_xlfn.SEQUENCE(1, DATEDIF(AG3322, AH3322, "m") + 1, AG3322, 30), "YYYY-APMM")</f>
        <v>2013-AP10</v>
      </c>
      <c r="DN3322">
        <f t="shared" si="102"/>
        <v>634.25</v>
      </c>
      <c r="DO3322" t="str">
        <f t="shared" si="103"/>
        <v>SCREED MASON SK</v>
      </c>
    </row>
    <row r="3323" spans="1:119" x14ac:dyDescent="0.35">
      <c r="A3323" t="s">
        <v>105</v>
      </c>
      <c r="B3323">
        <v>502608</v>
      </c>
      <c r="C3323">
        <v>6359</v>
      </c>
      <c r="D3323">
        <v>124960</v>
      </c>
      <c r="E3323">
        <v>13662</v>
      </c>
      <c r="F3323">
        <v>0</v>
      </c>
      <c r="G3323" t="s">
        <v>106</v>
      </c>
      <c r="H3323" t="s">
        <v>106</v>
      </c>
      <c r="I3323" t="s">
        <v>106</v>
      </c>
      <c r="J3323" t="s">
        <v>107</v>
      </c>
      <c r="K3323" t="s">
        <v>108</v>
      </c>
      <c r="L3323" t="s">
        <v>109</v>
      </c>
      <c r="M3323" t="s">
        <v>110</v>
      </c>
      <c r="N3323" t="s">
        <v>7681</v>
      </c>
      <c r="O3323" t="s">
        <v>2914</v>
      </c>
      <c r="P3323">
        <v>8178</v>
      </c>
      <c r="Q3323">
        <v>136</v>
      </c>
      <c r="R3323">
        <v>0</v>
      </c>
      <c r="S3323">
        <v>160</v>
      </c>
      <c r="T3323">
        <v>0</v>
      </c>
      <c r="U3323">
        <v>87</v>
      </c>
      <c r="V3323">
        <v>87</v>
      </c>
      <c r="W3323">
        <v>160</v>
      </c>
      <c r="X3323">
        <v>0</v>
      </c>
      <c r="Y3323">
        <v>0</v>
      </c>
      <c r="Z3323">
        <v>0</v>
      </c>
      <c r="AD3323" s="1">
        <v>41574.333333333336</v>
      </c>
      <c r="AE3323" s="1">
        <v>41596.708333333336</v>
      </c>
      <c r="AG3323" s="1">
        <v>41552.333333333336</v>
      </c>
      <c r="AH3323" s="1">
        <v>41576.708333333336</v>
      </c>
      <c r="AI3323" s="1">
        <v>41552.333333333336</v>
      </c>
      <c r="AJ3323" s="1">
        <v>41576.708333333336</v>
      </c>
      <c r="AK3323" s="1">
        <v>41552.333333333336</v>
      </c>
      <c r="AL3323" s="1">
        <v>41576.708333333336</v>
      </c>
      <c r="AM3323" s="1">
        <v>41574.333333333336</v>
      </c>
      <c r="AN3323" s="1">
        <v>41596.708333333336</v>
      </c>
      <c r="AP3323" t="s">
        <v>113</v>
      </c>
      <c r="AU3323" t="s">
        <v>7682</v>
      </c>
      <c r="AY3323" t="s">
        <v>106</v>
      </c>
      <c r="AZ3323">
        <v>0</v>
      </c>
      <c r="BA3323">
        <v>0</v>
      </c>
      <c r="BD3323" s="3">
        <v>41321.661805555559</v>
      </c>
      <c r="BE3323" s="3">
        <v>41321.663888888892</v>
      </c>
      <c r="BF3323" t="s">
        <v>115</v>
      </c>
      <c r="BG3323" t="s">
        <v>115</v>
      </c>
      <c r="BH3323">
        <v>8149</v>
      </c>
      <c r="BM3323">
        <v>43550</v>
      </c>
      <c r="BR3323" t="s">
        <v>116</v>
      </c>
      <c r="BS3323" t="s">
        <v>117</v>
      </c>
      <c r="BU3323">
        <v>1</v>
      </c>
      <c r="BV3323" t="s">
        <v>118</v>
      </c>
      <c r="BX3323" t="s">
        <v>119</v>
      </c>
      <c r="BY3323" t="s">
        <v>119</v>
      </c>
      <c r="BZ3323" t="s">
        <v>119</v>
      </c>
      <c r="CA3323">
        <v>1</v>
      </c>
      <c r="CC3323" t="s">
        <v>120</v>
      </c>
      <c r="CH3323">
        <v>540</v>
      </c>
      <c r="CI3323">
        <v>39250</v>
      </c>
      <c r="CJ3323" t="s">
        <v>106</v>
      </c>
      <c r="CK3323" t="s">
        <v>106</v>
      </c>
      <c r="CL3323">
        <v>10</v>
      </c>
      <c r="CM3323" t="s">
        <v>2889</v>
      </c>
      <c r="CO3323">
        <v>124959</v>
      </c>
      <c r="CQ3323">
        <v>0</v>
      </c>
      <c r="CR3323">
        <v>0</v>
      </c>
      <c r="CS3323">
        <v>0</v>
      </c>
      <c r="CY3323" t="s">
        <v>123</v>
      </c>
      <c r="CZ3323" t="s">
        <v>124</v>
      </c>
      <c r="DD3323" t="str" cm="1">
        <f t="array" ref="DD3323">TEXT(_xlfn.SEQUENCE(1, DATEDIF(AG3323, AH3323, "m") + 1, AG3323, 30), "YYYY-APMM")</f>
        <v>2013-AP10</v>
      </c>
      <c r="DN3323">
        <f t="shared" si="102"/>
        <v>87</v>
      </c>
      <c r="DO3323" t="str">
        <f t="shared" si="103"/>
        <v>LABOR- SUBCONTRACTOR</v>
      </c>
    </row>
    <row r="3324" spans="1:119" x14ac:dyDescent="0.35">
      <c r="A3324" t="s">
        <v>105</v>
      </c>
      <c r="B3324">
        <v>502609</v>
      </c>
      <c r="C3324">
        <v>6359</v>
      </c>
      <c r="D3324">
        <v>124960</v>
      </c>
      <c r="E3324">
        <v>13662</v>
      </c>
      <c r="F3324">
        <v>0</v>
      </c>
      <c r="G3324" t="s">
        <v>106</v>
      </c>
      <c r="H3324" t="s">
        <v>106</v>
      </c>
      <c r="I3324" t="s">
        <v>106</v>
      </c>
      <c r="J3324" t="s">
        <v>107</v>
      </c>
      <c r="K3324" t="s">
        <v>108</v>
      </c>
      <c r="L3324" t="s">
        <v>109</v>
      </c>
      <c r="M3324" t="s">
        <v>110</v>
      </c>
      <c r="N3324" t="s">
        <v>7683</v>
      </c>
      <c r="O3324" t="s">
        <v>2917</v>
      </c>
      <c r="P3324">
        <v>8178</v>
      </c>
      <c r="Q3324">
        <v>48</v>
      </c>
      <c r="R3324">
        <v>0</v>
      </c>
      <c r="S3324">
        <v>160</v>
      </c>
      <c r="T3324">
        <v>0</v>
      </c>
      <c r="U3324">
        <v>1815</v>
      </c>
      <c r="V3324">
        <v>1815</v>
      </c>
      <c r="W3324">
        <v>160</v>
      </c>
      <c r="X3324">
        <v>0</v>
      </c>
      <c r="Y3324">
        <v>0</v>
      </c>
      <c r="Z3324">
        <v>0</v>
      </c>
      <c r="AD3324" s="1">
        <v>41609.333333333336</v>
      </c>
      <c r="AE3324" s="1">
        <v>41632.708333333336</v>
      </c>
      <c r="AG3324" s="1">
        <v>41602.333333333336</v>
      </c>
      <c r="AH3324" s="1">
        <v>41624.708333333336</v>
      </c>
      <c r="AI3324" s="1">
        <v>41602.333333333336</v>
      </c>
      <c r="AJ3324" s="1">
        <v>41624.708333333336</v>
      </c>
      <c r="AK3324" s="1">
        <v>41602.333333333336</v>
      </c>
      <c r="AL3324" s="1">
        <v>41624.708333333336</v>
      </c>
      <c r="AM3324" s="1">
        <v>41609.333333333336</v>
      </c>
      <c r="AN3324" s="1">
        <v>41632.708333333336</v>
      </c>
      <c r="AP3324" t="s">
        <v>113</v>
      </c>
      <c r="AU3324" t="s">
        <v>7684</v>
      </c>
      <c r="AY3324" t="s">
        <v>106</v>
      </c>
      <c r="AZ3324">
        <v>0</v>
      </c>
      <c r="BA3324">
        <v>0</v>
      </c>
      <c r="BD3324" s="3">
        <v>41321.661805555559</v>
      </c>
      <c r="BE3324" s="3">
        <v>41321.663888888892</v>
      </c>
      <c r="BF3324" t="s">
        <v>115</v>
      </c>
      <c r="BG3324" t="s">
        <v>115</v>
      </c>
      <c r="BH3324">
        <v>8149</v>
      </c>
      <c r="BM3324">
        <v>43550</v>
      </c>
      <c r="BR3324" t="s">
        <v>116</v>
      </c>
      <c r="BS3324" t="s">
        <v>117</v>
      </c>
      <c r="BU3324">
        <v>1</v>
      </c>
      <c r="BV3324" t="s">
        <v>118</v>
      </c>
      <c r="BX3324" t="s">
        <v>119</v>
      </c>
      <c r="BY3324" t="s">
        <v>119</v>
      </c>
      <c r="BZ3324" t="s">
        <v>119</v>
      </c>
      <c r="CA3324">
        <v>1</v>
      </c>
      <c r="CC3324" t="s">
        <v>120</v>
      </c>
      <c r="CH3324">
        <v>540</v>
      </c>
      <c r="CI3324">
        <v>39250</v>
      </c>
      <c r="CJ3324" t="s">
        <v>106</v>
      </c>
      <c r="CK3324" t="s">
        <v>106</v>
      </c>
      <c r="CL3324">
        <v>10</v>
      </c>
      <c r="CM3324" t="s">
        <v>2889</v>
      </c>
      <c r="CO3324">
        <v>124959</v>
      </c>
      <c r="CQ3324">
        <v>0</v>
      </c>
      <c r="CR3324">
        <v>0</v>
      </c>
      <c r="CS3324">
        <v>0</v>
      </c>
      <c r="CY3324" t="s">
        <v>123</v>
      </c>
      <c r="CZ3324" t="s">
        <v>124</v>
      </c>
      <c r="DD3324" t="str" cm="1">
        <f t="array" ref="DD3324">TEXT(_xlfn.SEQUENCE(1, DATEDIF(AG3324, AH3324, "m") + 1, AG3324, 30), "YYYY-APMM")</f>
        <v>2013-AP11</v>
      </c>
      <c r="DN3324">
        <f t="shared" si="102"/>
        <v>1815</v>
      </c>
      <c r="DO3324" t="str">
        <f t="shared" si="103"/>
        <v>LABOR- SUBCONTRACTOR</v>
      </c>
    </row>
    <row r="3325" spans="1:119" x14ac:dyDescent="0.35">
      <c r="A3325" t="s">
        <v>105</v>
      </c>
      <c r="B3325">
        <v>502610</v>
      </c>
      <c r="C3325">
        <v>6359</v>
      </c>
      <c r="D3325">
        <v>124960</v>
      </c>
      <c r="E3325">
        <v>13662</v>
      </c>
      <c r="F3325">
        <v>0</v>
      </c>
      <c r="G3325" t="s">
        <v>106</v>
      </c>
      <c r="H3325" t="s">
        <v>106</v>
      </c>
      <c r="I3325" t="s">
        <v>106</v>
      </c>
      <c r="J3325" t="s">
        <v>107</v>
      </c>
      <c r="K3325" t="s">
        <v>108</v>
      </c>
      <c r="L3325" t="s">
        <v>109</v>
      </c>
      <c r="M3325" t="s">
        <v>110</v>
      </c>
      <c r="N3325" t="s">
        <v>7685</v>
      </c>
      <c r="O3325" t="s">
        <v>2920</v>
      </c>
      <c r="P3325">
        <v>8170</v>
      </c>
      <c r="Q3325">
        <v>136</v>
      </c>
      <c r="R3325">
        <v>0</v>
      </c>
      <c r="S3325">
        <v>120</v>
      </c>
      <c r="T3325">
        <v>0</v>
      </c>
      <c r="U3325">
        <v>1012.5</v>
      </c>
      <c r="V3325">
        <v>1012.5</v>
      </c>
      <c r="W3325">
        <v>120</v>
      </c>
      <c r="X3325">
        <v>0</v>
      </c>
      <c r="Y3325">
        <v>0</v>
      </c>
      <c r="Z3325">
        <v>0</v>
      </c>
      <c r="AD3325" s="1">
        <v>41592.333333333336</v>
      </c>
      <c r="AE3325" s="1">
        <v>41609.708333333336</v>
      </c>
      <c r="AG3325" s="1">
        <v>41573.333333333336</v>
      </c>
      <c r="AH3325" s="1">
        <v>41589.708333333336</v>
      </c>
      <c r="AI3325" s="1">
        <v>41573.333333333336</v>
      </c>
      <c r="AJ3325" s="1">
        <v>41589.708333333336</v>
      </c>
      <c r="AK3325" s="1">
        <v>41573.333333333336</v>
      </c>
      <c r="AL3325" s="1">
        <v>41589.708333333336</v>
      </c>
      <c r="AM3325" s="1">
        <v>41592.333333333336</v>
      </c>
      <c r="AN3325" s="1">
        <v>41609.708333333336</v>
      </c>
      <c r="AP3325" t="s">
        <v>113</v>
      </c>
      <c r="AU3325" t="s">
        <v>7686</v>
      </c>
      <c r="AY3325" t="s">
        <v>106</v>
      </c>
      <c r="AZ3325">
        <v>0</v>
      </c>
      <c r="BA3325">
        <v>0</v>
      </c>
      <c r="BD3325" s="3">
        <v>41321.661805555559</v>
      </c>
      <c r="BE3325" s="3">
        <v>41321.663888888892</v>
      </c>
      <c r="BF3325" t="s">
        <v>115</v>
      </c>
      <c r="BG3325" t="s">
        <v>115</v>
      </c>
      <c r="BH3325">
        <v>8149</v>
      </c>
      <c r="BM3325">
        <v>43470</v>
      </c>
      <c r="BR3325" t="s">
        <v>2854</v>
      </c>
      <c r="BS3325" t="s">
        <v>2855</v>
      </c>
      <c r="BU3325">
        <v>1</v>
      </c>
      <c r="BV3325" t="s">
        <v>118</v>
      </c>
      <c r="BX3325" t="s">
        <v>119</v>
      </c>
      <c r="BY3325" t="s">
        <v>119</v>
      </c>
      <c r="BZ3325" t="s">
        <v>119</v>
      </c>
      <c r="CA3325">
        <v>1</v>
      </c>
      <c r="CC3325" t="s">
        <v>120</v>
      </c>
      <c r="CH3325">
        <v>540</v>
      </c>
      <c r="CI3325">
        <v>39250</v>
      </c>
      <c r="CJ3325" t="s">
        <v>106</v>
      </c>
      <c r="CK3325" t="s">
        <v>106</v>
      </c>
      <c r="CL3325">
        <v>10</v>
      </c>
      <c r="CM3325" t="s">
        <v>2889</v>
      </c>
      <c r="CO3325">
        <v>124959</v>
      </c>
      <c r="CQ3325">
        <v>0</v>
      </c>
      <c r="CR3325">
        <v>0</v>
      </c>
      <c r="CS3325">
        <v>0</v>
      </c>
      <c r="CY3325" t="s">
        <v>123</v>
      </c>
      <c r="CZ3325" t="s">
        <v>124</v>
      </c>
      <c r="DD3325" t="str" cm="1">
        <f t="array" ref="DD3325">TEXT(_xlfn.SEQUENCE(1, DATEDIF(AG3325, AH3325, "m") + 1, AG3325, 30), "YYYY-APMM")</f>
        <v>2013-AP10</v>
      </c>
      <c r="DN3325">
        <f t="shared" si="102"/>
        <v>1012.5</v>
      </c>
      <c r="DO3325" t="str">
        <f t="shared" si="103"/>
        <v>TILE MASON SK</v>
      </c>
    </row>
    <row r="3326" spans="1:119" x14ac:dyDescent="0.35">
      <c r="A3326" t="s">
        <v>105</v>
      </c>
      <c r="B3326">
        <v>502611</v>
      </c>
      <c r="C3326">
        <v>6359</v>
      </c>
      <c r="D3326">
        <v>124960</v>
      </c>
      <c r="E3326">
        <v>13662</v>
      </c>
      <c r="F3326">
        <v>0</v>
      </c>
      <c r="G3326" t="s">
        <v>106</v>
      </c>
      <c r="H3326" t="s">
        <v>106</v>
      </c>
      <c r="I3326" t="s">
        <v>106</v>
      </c>
      <c r="J3326" t="s">
        <v>107</v>
      </c>
      <c r="K3326" t="s">
        <v>108</v>
      </c>
      <c r="L3326" t="s">
        <v>109</v>
      </c>
      <c r="M3326" t="s">
        <v>110</v>
      </c>
      <c r="N3326" t="s">
        <v>7687</v>
      </c>
      <c r="O3326" t="s">
        <v>2923</v>
      </c>
      <c r="P3326">
        <v>8170</v>
      </c>
      <c r="Q3326">
        <v>136</v>
      </c>
      <c r="R3326">
        <v>88</v>
      </c>
      <c r="S3326">
        <v>160</v>
      </c>
      <c r="T3326">
        <v>0</v>
      </c>
      <c r="U3326">
        <v>1030.25</v>
      </c>
      <c r="V3326">
        <v>1030.25</v>
      </c>
      <c r="W3326">
        <v>160</v>
      </c>
      <c r="X3326">
        <v>0</v>
      </c>
      <c r="Y3326">
        <v>0</v>
      </c>
      <c r="Z3326">
        <v>0</v>
      </c>
      <c r="AD3326" s="1">
        <v>41609.333333333336</v>
      </c>
      <c r="AE3326" s="1">
        <v>41632.708333333336</v>
      </c>
      <c r="AG3326" s="1">
        <v>41589.333333333336</v>
      </c>
      <c r="AH3326" s="1">
        <v>41611.708333333336</v>
      </c>
      <c r="AI3326" s="1">
        <v>41589.333333333336</v>
      </c>
      <c r="AJ3326" s="1">
        <v>41611.708333333336</v>
      </c>
      <c r="AK3326" s="1">
        <v>41589.333333333336</v>
      </c>
      <c r="AL3326" s="1">
        <v>41611.708333333336</v>
      </c>
      <c r="AM3326" s="1">
        <v>41609.333333333336</v>
      </c>
      <c r="AN3326" s="1">
        <v>41632.708333333336</v>
      </c>
      <c r="AP3326" t="s">
        <v>113</v>
      </c>
      <c r="AU3326" t="s">
        <v>7688</v>
      </c>
      <c r="AY3326" t="s">
        <v>106</v>
      </c>
      <c r="AZ3326">
        <v>0</v>
      </c>
      <c r="BA3326">
        <v>0</v>
      </c>
      <c r="BD3326" s="3">
        <v>41321.661805555559</v>
      </c>
      <c r="BE3326" s="3">
        <v>41321.663888888892</v>
      </c>
      <c r="BF3326" t="s">
        <v>115</v>
      </c>
      <c r="BG3326" t="s">
        <v>115</v>
      </c>
      <c r="BH3326">
        <v>8149</v>
      </c>
      <c r="BM3326">
        <v>43470</v>
      </c>
      <c r="BR3326" t="s">
        <v>2854</v>
      </c>
      <c r="BS3326" t="s">
        <v>2855</v>
      </c>
      <c r="BU3326">
        <v>1</v>
      </c>
      <c r="BV3326" t="s">
        <v>118</v>
      </c>
      <c r="BX3326" t="s">
        <v>119</v>
      </c>
      <c r="BY3326" t="s">
        <v>119</v>
      </c>
      <c r="BZ3326" t="s">
        <v>119</v>
      </c>
      <c r="CA3326">
        <v>1</v>
      </c>
      <c r="CC3326" t="s">
        <v>120</v>
      </c>
      <c r="CH3326">
        <v>540</v>
      </c>
      <c r="CI3326">
        <v>39250</v>
      </c>
      <c r="CJ3326" t="s">
        <v>106</v>
      </c>
      <c r="CK3326" t="s">
        <v>106</v>
      </c>
      <c r="CL3326">
        <v>10</v>
      </c>
      <c r="CM3326" t="s">
        <v>2889</v>
      </c>
      <c r="CO3326">
        <v>124959</v>
      </c>
      <c r="CQ3326">
        <v>0</v>
      </c>
      <c r="CR3326">
        <v>0</v>
      </c>
      <c r="CS3326">
        <v>0</v>
      </c>
      <c r="CY3326" t="s">
        <v>123</v>
      </c>
      <c r="CZ3326" t="s">
        <v>124</v>
      </c>
      <c r="DD3326" t="str" cm="1">
        <f t="array" ref="DD3326">TEXT(_xlfn.SEQUENCE(1, DATEDIF(AG3326, AH3326, "m") + 1, AG3326, 30), "YYYY-APMM")</f>
        <v>2013-AP11</v>
      </c>
      <c r="DN3326">
        <f t="shared" si="102"/>
        <v>1030.25</v>
      </c>
      <c r="DO3326" t="str">
        <f t="shared" si="103"/>
        <v>TILE MASON SK</v>
      </c>
    </row>
    <row r="3327" spans="1:119" x14ac:dyDescent="0.35">
      <c r="A3327" t="s">
        <v>105</v>
      </c>
      <c r="B3327">
        <v>502612</v>
      </c>
      <c r="C3327">
        <v>6359</v>
      </c>
      <c r="D3327">
        <v>124960</v>
      </c>
      <c r="E3327">
        <v>13662</v>
      </c>
      <c r="F3327">
        <v>0</v>
      </c>
      <c r="G3327" t="s">
        <v>106</v>
      </c>
      <c r="H3327" t="s">
        <v>106</v>
      </c>
      <c r="I3327" t="s">
        <v>106</v>
      </c>
      <c r="J3327" t="s">
        <v>107</v>
      </c>
      <c r="K3327" t="s">
        <v>108</v>
      </c>
      <c r="L3327" t="s">
        <v>109</v>
      </c>
      <c r="M3327" t="s">
        <v>110</v>
      </c>
      <c r="N3327" t="s">
        <v>7689</v>
      </c>
      <c r="O3327" t="s">
        <v>2926</v>
      </c>
      <c r="P3327">
        <v>8170</v>
      </c>
      <c r="Q3327">
        <v>184</v>
      </c>
      <c r="R3327">
        <v>24</v>
      </c>
      <c r="S3327">
        <v>120</v>
      </c>
      <c r="T3327">
        <v>0</v>
      </c>
      <c r="U3327">
        <v>300</v>
      </c>
      <c r="V3327">
        <v>300</v>
      </c>
      <c r="W3327">
        <v>120</v>
      </c>
      <c r="X3327">
        <v>0</v>
      </c>
      <c r="Y3327">
        <v>0</v>
      </c>
      <c r="Z3327">
        <v>0</v>
      </c>
      <c r="AD3327" s="1">
        <v>41696.333333333336</v>
      </c>
      <c r="AE3327" s="1">
        <v>41713.708333333336</v>
      </c>
      <c r="AG3327" s="1">
        <v>41668.333333333336</v>
      </c>
      <c r="AH3327" s="1">
        <v>41686.708333333336</v>
      </c>
      <c r="AI3327" s="1">
        <v>41668.333333333336</v>
      </c>
      <c r="AJ3327" s="1">
        <v>41686.708333333336</v>
      </c>
      <c r="AK3327" s="1">
        <v>41668.333333333336</v>
      </c>
      <c r="AL3327" s="1">
        <v>41686.708333333336</v>
      </c>
      <c r="AM3327" s="1">
        <v>41696.333333333336</v>
      </c>
      <c r="AN3327" s="1">
        <v>41713.708333333336</v>
      </c>
      <c r="AP3327" t="s">
        <v>113</v>
      </c>
      <c r="AU3327" t="s">
        <v>7690</v>
      </c>
      <c r="AY3327" t="s">
        <v>106</v>
      </c>
      <c r="AZ3327">
        <v>0</v>
      </c>
      <c r="BA3327">
        <v>0</v>
      </c>
      <c r="BD3327" s="3">
        <v>41321.661805555559</v>
      </c>
      <c r="BE3327" s="3">
        <v>41321.663888888892</v>
      </c>
      <c r="BF3327" t="s">
        <v>115</v>
      </c>
      <c r="BG3327" t="s">
        <v>115</v>
      </c>
      <c r="BH3327">
        <v>8149</v>
      </c>
      <c r="BM3327">
        <v>43470</v>
      </c>
      <c r="BR3327" t="s">
        <v>2854</v>
      </c>
      <c r="BS3327" t="s">
        <v>2855</v>
      </c>
      <c r="BU3327">
        <v>1</v>
      </c>
      <c r="BV3327" t="s">
        <v>118</v>
      </c>
      <c r="BX3327" t="s">
        <v>119</v>
      </c>
      <c r="BY3327" t="s">
        <v>119</v>
      </c>
      <c r="BZ3327" t="s">
        <v>119</v>
      </c>
      <c r="CA3327">
        <v>1</v>
      </c>
      <c r="CC3327" t="s">
        <v>120</v>
      </c>
      <c r="CH3327">
        <v>540</v>
      </c>
      <c r="CI3327">
        <v>39250</v>
      </c>
      <c r="CJ3327" t="s">
        <v>106</v>
      </c>
      <c r="CK3327" t="s">
        <v>106</v>
      </c>
      <c r="CL3327">
        <v>10</v>
      </c>
      <c r="CM3327" t="s">
        <v>2889</v>
      </c>
      <c r="CO3327">
        <v>124959</v>
      </c>
      <c r="CQ3327">
        <v>0</v>
      </c>
      <c r="CR3327">
        <v>0</v>
      </c>
      <c r="CS3327">
        <v>0</v>
      </c>
      <c r="CY3327" t="s">
        <v>123</v>
      </c>
      <c r="CZ3327" t="s">
        <v>124</v>
      </c>
      <c r="DD3327" t="str" cm="1">
        <f t="array" ref="DD3327">TEXT(_xlfn.SEQUENCE(1, DATEDIF(AG3327, AH3327, "m") + 1, AG3327, 30), "YYYY-APMM")</f>
        <v>2014-AP01</v>
      </c>
      <c r="DN3327">
        <f t="shared" si="102"/>
        <v>300</v>
      </c>
      <c r="DO3327" t="str">
        <f t="shared" si="103"/>
        <v>TILE MASON SK</v>
      </c>
    </row>
    <row r="3328" spans="1:119" x14ac:dyDescent="0.35">
      <c r="A3328" t="s">
        <v>105</v>
      </c>
      <c r="B3328">
        <v>502613</v>
      </c>
      <c r="C3328">
        <v>6359</v>
      </c>
      <c r="D3328">
        <v>124960</v>
      </c>
      <c r="E3328">
        <v>13662</v>
      </c>
      <c r="F3328">
        <v>0</v>
      </c>
      <c r="G3328" t="s">
        <v>106</v>
      </c>
      <c r="H3328" t="s">
        <v>106</v>
      </c>
      <c r="I3328" t="s">
        <v>106</v>
      </c>
      <c r="J3328" t="s">
        <v>107</v>
      </c>
      <c r="K3328" t="s">
        <v>108</v>
      </c>
      <c r="L3328" t="s">
        <v>109</v>
      </c>
      <c r="M3328" t="s">
        <v>110</v>
      </c>
      <c r="N3328" t="s">
        <v>7691</v>
      </c>
      <c r="O3328" t="s">
        <v>2935</v>
      </c>
      <c r="P3328">
        <v>8178</v>
      </c>
      <c r="Q3328">
        <v>48</v>
      </c>
      <c r="R3328">
        <v>0</v>
      </c>
      <c r="S3328">
        <v>120</v>
      </c>
      <c r="T3328">
        <v>0</v>
      </c>
      <c r="U3328">
        <v>653.5</v>
      </c>
      <c r="V3328">
        <v>653.5</v>
      </c>
      <c r="W3328">
        <v>120</v>
      </c>
      <c r="X3328">
        <v>0</v>
      </c>
      <c r="Y3328">
        <v>0</v>
      </c>
      <c r="Z3328">
        <v>0</v>
      </c>
      <c r="AD3328" s="1">
        <v>41632.333333333336</v>
      </c>
      <c r="AE3328" s="1">
        <v>41648.708333333336</v>
      </c>
      <c r="AG3328" s="1">
        <v>41624.333333333336</v>
      </c>
      <c r="AH3328" s="1">
        <v>41641.708333333336</v>
      </c>
      <c r="AI3328" s="1">
        <v>41624.333333333336</v>
      </c>
      <c r="AJ3328" s="1">
        <v>41641.708333333336</v>
      </c>
      <c r="AK3328" s="1">
        <v>41624.333333333336</v>
      </c>
      <c r="AL3328" s="1">
        <v>41641.708333333336</v>
      </c>
      <c r="AM3328" s="1">
        <v>41632.333333333336</v>
      </c>
      <c r="AN3328" s="1">
        <v>41648.708333333336</v>
      </c>
      <c r="AP3328" t="s">
        <v>113</v>
      </c>
      <c r="AU3328" t="s">
        <v>7692</v>
      </c>
      <c r="AY3328" t="s">
        <v>106</v>
      </c>
      <c r="AZ3328">
        <v>0</v>
      </c>
      <c r="BA3328">
        <v>0</v>
      </c>
      <c r="BD3328" s="3">
        <v>41321.661805555559</v>
      </c>
      <c r="BE3328" s="3">
        <v>41321.663888888892</v>
      </c>
      <c r="BF3328" t="s">
        <v>115</v>
      </c>
      <c r="BG3328" t="s">
        <v>115</v>
      </c>
      <c r="BH3328">
        <v>8149</v>
      </c>
      <c r="BM3328">
        <v>43550</v>
      </c>
      <c r="BR3328" t="s">
        <v>116</v>
      </c>
      <c r="BS3328" t="s">
        <v>117</v>
      </c>
      <c r="BU3328">
        <v>1</v>
      </c>
      <c r="BV3328" t="s">
        <v>118</v>
      </c>
      <c r="BX3328" t="s">
        <v>119</v>
      </c>
      <c r="BY3328" t="s">
        <v>119</v>
      </c>
      <c r="BZ3328" t="s">
        <v>119</v>
      </c>
      <c r="CA3328">
        <v>1</v>
      </c>
      <c r="CC3328" t="s">
        <v>120</v>
      </c>
      <c r="CH3328">
        <v>540</v>
      </c>
      <c r="CI3328">
        <v>39250</v>
      </c>
      <c r="CJ3328" t="s">
        <v>106</v>
      </c>
      <c r="CK3328" t="s">
        <v>106</v>
      </c>
      <c r="CL3328">
        <v>10</v>
      </c>
      <c r="CM3328" t="s">
        <v>2889</v>
      </c>
      <c r="CO3328">
        <v>124959</v>
      </c>
      <c r="CQ3328">
        <v>0</v>
      </c>
      <c r="CR3328">
        <v>0</v>
      </c>
      <c r="CS3328">
        <v>0</v>
      </c>
      <c r="CY3328" t="s">
        <v>123</v>
      </c>
      <c r="CZ3328" t="s">
        <v>124</v>
      </c>
      <c r="DD3328" t="str" cm="1">
        <f t="array" ref="DD3328">TEXT(_xlfn.SEQUENCE(1, DATEDIF(AG3328, AH3328, "m") + 1, AG3328, 30), "YYYY-APMM")</f>
        <v>2013-AP12</v>
      </c>
      <c r="DN3328">
        <f t="shared" si="102"/>
        <v>653.5</v>
      </c>
      <c r="DO3328" t="str">
        <f t="shared" si="103"/>
        <v>LABOR- SUBCONTRACTOR</v>
      </c>
    </row>
    <row r="3329" spans="1:119" x14ac:dyDescent="0.35">
      <c r="A3329" t="s">
        <v>105</v>
      </c>
      <c r="B3329">
        <v>502614</v>
      </c>
      <c r="C3329">
        <v>6359</v>
      </c>
      <c r="D3329">
        <v>124960</v>
      </c>
      <c r="E3329">
        <v>13662</v>
      </c>
      <c r="F3329">
        <v>0</v>
      </c>
      <c r="G3329" t="s">
        <v>106</v>
      </c>
      <c r="H3329" t="s">
        <v>106</v>
      </c>
      <c r="I3329" t="s">
        <v>106</v>
      </c>
      <c r="J3329" t="s">
        <v>107</v>
      </c>
      <c r="K3329" t="s">
        <v>108</v>
      </c>
      <c r="L3329" t="s">
        <v>109</v>
      </c>
      <c r="M3329" t="s">
        <v>110</v>
      </c>
      <c r="N3329" t="s">
        <v>7693</v>
      </c>
      <c r="O3329" t="s">
        <v>2941</v>
      </c>
      <c r="P3329">
        <v>8178</v>
      </c>
      <c r="Q3329">
        <v>48</v>
      </c>
      <c r="R3329">
        <v>0</v>
      </c>
      <c r="S3329">
        <v>160</v>
      </c>
      <c r="T3329">
        <v>0</v>
      </c>
      <c r="U3329">
        <v>653.5</v>
      </c>
      <c r="V3329">
        <v>653.5</v>
      </c>
      <c r="W3329">
        <v>160</v>
      </c>
      <c r="X3329">
        <v>0</v>
      </c>
      <c r="Y3329">
        <v>0</v>
      </c>
      <c r="Z3329">
        <v>0</v>
      </c>
      <c r="AD3329" s="1">
        <v>41648.333333333336</v>
      </c>
      <c r="AE3329" s="1">
        <v>41671.708333333336</v>
      </c>
      <c r="AG3329" s="1">
        <v>41641.333333333336</v>
      </c>
      <c r="AH3329" s="1">
        <v>41664.708333333336</v>
      </c>
      <c r="AI3329" s="1">
        <v>41641.333333333336</v>
      </c>
      <c r="AJ3329" s="1">
        <v>41664.708333333336</v>
      </c>
      <c r="AK3329" s="1">
        <v>41641.333333333336</v>
      </c>
      <c r="AL3329" s="1">
        <v>41664.708333333336</v>
      </c>
      <c r="AM3329" s="1">
        <v>41648.333333333336</v>
      </c>
      <c r="AN3329" s="1">
        <v>41671.708333333336</v>
      </c>
      <c r="AP3329" t="s">
        <v>113</v>
      </c>
      <c r="AU3329" t="s">
        <v>7694</v>
      </c>
      <c r="AY3329" t="s">
        <v>106</v>
      </c>
      <c r="AZ3329">
        <v>0</v>
      </c>
      <c r="BA3329">
        <v>0</v>
      </c>
      <c r="BD3329" s="3">
        <v>41321.661805555559</v>
      </c>
      <c r="BE3329" s="3">
        <v>41321.663888888892</v>
      </c>
      <c r="BF3329" t="s">
        <v>115</v>
      </c>
      <c r="BG3329" t="s">
        <v>115</v>
      </c>
      <c r="BH3329">
        <v>8149</v>
      </c>
      <c r="BM3329">
        <v>43550</v>
      </c>
      <c r="BR3329" t="s">
        <v>116</v>
      </c>
      <c r="BS3329" t="s">
        <v>117</v>
      </c>
      <c r="BU3329">
        <v>1</v>
      </c>
      <c r="BV3329" t="s">
        <v>118</v>
      </c>
      <c r="BX3329" t="s">
        <v>119</v>
      </c>
      <c r="BY3329" t="s">
        <v>119</v>
      </c>
      <c r="BZ3329" t="s">
        <v>119</v>
      </c>
      <c r="CA3329">
        <v>1</v>
      </c>
      <c r="CC3329" t="s">
        <v>120</v>
      </c>
      <c r="CH3329">
        <v>540</v>
      </c>
      <c r="CI3329">
        <v>39250</v>
      </c>
      <c r="CJ3329" t="s">
        <v>106</v>
      </c>
      <c r="CK3329" t="s">
        <v>106</v>
      </c>
      <c r="CL3329">
        <v>10</v>
      </c>
      <c r="CM3329" t="s">
        <v>2889</v>
      </c>
      <c r="CO3329">
        <v>124959</v>
      </c>
      <c r="CQ3329">
        <v>0</v>
      </c>
      <c r="CR3329">
        <v>0</v>
      </c>
      <c r="CS3329">
        <v>0</v>
      </c>
      <c r="CY3329" t="s">
        <v>123</v>
      </c>
      <c r="CZ3329" t="s">
        <v>124</v>
      </c>
      <c r="DD3329" t="str" cm="1">
        <f t="array" ref="DD3329">TEXT(_xlfn.SEQUENCE(1, DATEDIF(AG3329, AH3329, "m") + 1, AG3329, 30), "YYYY-APMM")</f>
        <v>2014-AP01</v>
      </c>
      <c r="DN3329">
        <f t="shared" si="102"/>
        <v>653.5</v>
      </c>
      <c r="DO3329" t="str">
        <f t="shared" si="103"/>
        <v>LABOR- SUBCONTRACTOR</v>
      </c>
    </row>
    <row r="3330" spans="1:119" x14ac:dyDescent="0.35">
      <c r="A3330" t="s">
        <v>105</v>
      </c>
      <c r="B3330">
        <v>502615</v>
      </c>
      <c r="C3330">
        <v>6359</v>
      </c>
      <c r="D3330">
        <v>124960</v>
      </c>
      <c r="E3330">
        <v>13662</v>
      </c>
      <c r="F3330">
        <v>0</v>
      </c>
      <c r="G3330" t="s">
        <v>106</v>
      </c>
      <c r="H3330" t="s">
        <v>106</v>
      </c>
      <c r="I3330" t="s">
        <v>106</v>
      </c>
      <c r="J3330" t="s">
        <v>107</v>
      </c>
      <c r="K3330" t="s">
        <v>108</v>
      </c>
      <c r="L3330" t="s">
        <v>109</v>
      </c>
      <c r="M3330" t="s">
        <v>110</v>
      </c>
      <c r="N3330" t="s">
        <v>7695</v>
      </c>
      <c r="O3330" t="s">
        <v>2986</v>
      </c>
      <c r="P3330">
        <v>8178</v>
      </c>
      <c r="Q3330">
        <v>136</v>
      </c>
      <c r="R3330">
        <v>0</v>
      </c>
      <c r="S3330">
        <v>120</v>
      </c>
      <c r="T3330">
        <v>0</v>
      </c>
      <c r="U3330">
        <v>198</v>
      </c>
      <c r="V3330">
        <v>198</v>
      </c>
      <c r="W3330">
        <v>120</v>
      </c>
      <c r="X3330">
        <v>0</v>
      </c>
      <c r="Y3330">
        <v>0</v>
      </c>
      <c r="Z3330">
        <v>0</v>
      </c>
      <c r="AD3330" s="1">
        <v>41682.333333333336</v>
      </c>
      <c r="AE3330" s="1">
        <v>41699.708333333336</v>
      </c>
      <c r="AG3330" s="1">
        <v>41661.333333333336</v>
      </c>
      <c r="AH3330" s="1">
        <v>41678.708333333336</v>
      </c>
      <c r="AI3330" s="1">
        <v>41661.333333333336</v>
      </c>
      <c r="AJ3330" s="1">
        <v>41678.708333333336</v>
      </c>
      <c r="AK3330" s="1">
        <v>41661.333333333336</v>
      </c>
      <c r="AL3330" s="1">
        <v>41678.708333333336</v>
      </c>
      <c r="AM3330" s="1">
        <v>41682.333333333336</v>
      </c>
      <c r="AN3330" s="1">
        <v>41699.708333333336</v>
      </c>
      <c r="AP3330" t="s">
        <v>113</v>
      </c>
      <c r="AU3330" t="s">
        <v>7696</v>
      </c>
      <c r="AY3330" t="s">
        <v>106</v>
      </c>
      <c r="AZ3330">
        <v>0</v>
      </c>
      <c r="BA3330">
        <v>0</v>
      </c>
      <c r="BD3330" s="3">
        <v>41321.661805555559</v>
      </c>
      <c r="BE3330" s="3">
        <v>41321.663888888892</v>
      </c>
      <c r="BF3330" t="s">
        <v>115</v>
      </c>
      <c r="BG3330" t="s">
        <v>115</v>
      </c>
      <c r="BH3330">
        <v>8149</v>
      </c>
      <c r="BM3330">
        <v>43550</v>
      </c>
      <c r="BR3330" t="s">
        <v>116</v>
      </c>
      <c r="BS3330" t="s">
        <v>117</v>
      </c>
      <c r="BU3330">
        <v>1</v>
      </c>
      <c r="BV3330" t="s">
        <v>118</v>
      </c>
      <c r="BX3330" t="s">
        <v>119</v>
      </c>
      <c r="BY3330" t="s">
        <v>119</v>
      </c>
      <c r="BZ3330" t="s">
        <v>119</v>
      </c>
      <c r="CA3330">
        <v>1</v>
      </c>
      <c r="CC3330" t="s">
        <v>120</v>
      </c>
      <c r="CH3330">
        <v>540</v>
      </c>
      <c r="CI3330">
        <v>39250</v>
      </c>
      <c r="CJ3330" t="s">
        <v>106</v>
      </c>
      <c r="CK3330" t="s">
        <v>106</v>
      </c>
      <c r="CL3330">
        <v>10</v>
      </c>
      <c r="CM3330" t="s">
        <v>2889</v>
      </c>
      <c r="CO3330">
        <v>124959</v>
      </c>
      <c r="CQ3330">
        <v>0</v>
      </c>
      <c r="CR3330">
        <v>0</v>
      </c>
      <c r="CS3330">
        <v>0</v>
      </c>
      <c r="CY3330" t="s">
        <v>123</v>
      </c>
      <c r="CZ3330" t="s">
        <v>124</v>
      </c>
      <c r="DD3330" t="str" cm="1">
        <f t="array" ref="DD3330">TEXT(_xlfn.SEQUENCE(1, DATEDIF(AG3330, AH3330, "m") + 1, AG3330, 30), "YYYY-APMM")</f>
        <v>2014-AP01</v>
      </c>
      <c r="DN3330">
        <f t="shared" si="102"/>
        <v>198</v>
      </c>
      <c r="DO3330" t="str">
        <f t="shared" si="103"/>
        <v>LABOR- SUBCONTRACTOR</v>
      </c>
    </row>
    <row r="3331" spans="1:119" x14ac:dyDescent="0.35">
      <c r="A3331" t="s">
        <v>105</v>
      </c>
      <c r="B3331">
        <v>502616</v>
      </c>
      <c r="C3331">
        <v>6359</v>
      </c>
      <c r="D3331">
        <v>124960</v>
      </c>
      <c r="E3331">
        <v>13662</v>
      </c>
      <c r="F3331">
        <v>0</v>
      </c>
      <c r="G3331" t="s">
        <v>106</v>
      </c>
      <c r="H3331" t="s">
        <v>106</v>
      </c>
      <c r="I3331" t="s">
        <v>106</v>
      </c>
      <c r="J3331" t="s">
        <v>107</v>
      </c>
      <c r="K3331" t="s">
        <v>108</v>
      </c>
      <c r="L3331" t="s">
        <v>109</v>
      </c>
      <c r="M3331" t="s">
        <v>110</v>
      </c>
      <c r="N3331" t="s">
        <v>7697</v>
      </c>
      <c r="O3331" t="s">
        <v>2947</v>
      </c>
      <c r="P3331">
        <v>8178</v>
      </c>
      <c r="Q3331">
        <v>392</v>
      </c>
      <c r="R3331">
        <v>88</v>
      </c>
      <c r="S3331">
        <v>144</v>
      </c>
      <c r="T3331">
        <v>0</v>
      </c>
      <c r="U3331">
        <v>132</v>
      </c>
      <c r="V3331">
        <v>132</v>
      </c>
      <c r="W3331">
        <v>144</v>
      </c>
      <c r="X3331">
        <v>0</v>
      </c>
      <c r="Y3331">
        <v>0</v>
      </c>
      <c r="Z3331">
        <v>0</v>
      </c>
      <c r="AD3331" s="1">
        <v>41737.333333333336</v>
      </c>
      <c r="AE3331" s="1">
        <v>41757.708333333336</v>
      </c>
      <c r="AG3331" s="1">
        <v>41679.333333333336</v>
      </c>
      <c r="AH3331" s="1">
        <v>41700.708333333336</v>
      </c>
      <c r="AI3331" s="1">
        <v>41679.333333333336</v>
      </c>
      <c r="AJ3331" s="1">
        <v>41700.708333333336</v>
      </c>
      <c r="AK3331" s="1">
        <v>41679.333333333336</v>
      </c>
      <c r="AL3331" s="1">
        <v>41700.708333333336</v>
      </c>
      <c r="AM3331" s="1">
        <v>41737.333333333336</v>
      </c>
      <c r="AN3331" s="1">
        <v>41757.708333333336</v>
      </c>
      <c r="AP3331" t="s">
        <v>113</v>
      </c>
      <c r="AU3331" t="s">
        <v>7698</v>
      </c>
      <c r="AY3331" t="s">
        <v>106</v>
      </c>
      <c r="AZ3331">
        <v>0</v>
      </c>
      <c r="BA3331">
        <v>0</v>
      </c>
      <c r="BD3331" s="3">
        <v>41321.661805555559</v>
      </c>
      <c r="BE3331" s="3">
        <v>41321.663888888892</v>
      </c>
      <c r="BF3331" t="s">
        <v>115</v>
      </c>
      <c r="BG3331" t="s">
        <v>115</v>
      </c>
      <c r="BH3331">
        <v>8149</v>
      </c>
      <c r="BM3331">
        <v>43550</v>
      </c>
      <c r="BR3331" t="s">
        <v>116</v>
      </c>
      <c r="BS3331" t="s">
        <v>117</v>
      </c>
      <c r="BU3331">
        <v>1</v>
      </c>
      <c r="BV3331" t="s">
        <v>118</v>
      </c>
      <c r="BX3331" t="s">
        <v>119</v>
      </c>
      <c r="BY3331" t="s">
        <v>119</v>
      </c>
      <c r="BZ3331" t="s">
        <v>119</v>
      </c>
      <c r="CA3331">
        <v>1</v>
      </c>
      <c r="CC3331" t="s">
        <v>120</v>
      </c>
      <c r="CH3331">
        <v>540</v>
      </c>
      <c r="CI3331">
        <v>39250</v>
      </c>
      <c r="CJ3331" t="s">
        <v>106</v>
      </c>
      <c r="CK3331" t="s">
        <v>106</v>
      </c>
      <c r="CL3331">
        <v>10</v>
      </c>
      <c r="CM3331" t="s">
        <v>2889</v>
      </c>
      <c r="CO3331">
        <v>124959</v>
      </c>
      <c r="CQ3331">
        <v>0</v>
      </c>
      <c r="CR3331">
        <v>0</v>
      </c>
      <c r="CS3331">
        <v>0</v>
      </c>
      <c r="CY3331" t="s">
        <v>123</v>
      </c>
      <c r="CZ3331" t="s">
        <v>124</v>
      </c>
      <c r="DD3331" t="str" cm="1">
        <f t="array" ref="DD3331">TEXT(_xlfn.SEQUENCE(1, DATEDIF(AG3331, AH3331, "m") + 1, AG3331, 30), "YYYY-APMM")</f>
        <v>2014-AP02</v>
      </c>
      <c r="DN3331">
        <f t="shared" ref="DN3331:DN3394" si="104">V3331/COUNTIF(DD3331:DF3331, "&lt;&gt;")</f>
        <v>132</v>
      </c>
      <c r="DO3331" t="str">
        <f t="shared" ref="DO3331:DO3394" si="105">BR3331</f>
        <v>LABOR- SUBCONTRACTOR</v>
      </c>
    </row>
    <row r="3332" spans="1:119" x14ac:dyDescent="0.35">
      <c r="A3332" t="s">
        <v>105</v>
      </c>
      <c r="B3332">
        <v>502617</v>
      </c>
      <c r="C3332">
        <v>6359</v>
      </c>
      <c r="D3332">
        <v>124960</v>
      </c>
      <c r="E3332">
        <v>13662</v>
      </c>
      <c r="F3332">
        <v>0</v>
      </c>
      <c r="G3332" t="s">
        <v>106</v>
      </c>
      <c r="H3332" t="s">
        <v>106</v>
      </c>
      <c r="I3332" t="s">
        <v>106</v>
      </c>
      <c r="J3332" t="s">
        <v>107</v>
      </c>
      <c r="K3332" t="s">
        <v>108</v>
      </c>
      <c r="L3332" t="s">
        <v>109</v>
      </c>
      <c r="M3332" t="s">
        <v>110</v>
      </c>
      <c r="N3332" t="s">
        <v>7699</v>
      </c>
      <c r="O3332" t="s">
        <v>2887</v>
      </c>
      <c r="P3332">
        <v>8178</v>
      </c>
      <c r="Q3332">
        <v>136</v>
      </c>
      <c r="R3332">
        <v>0</v>
      </c>
      <c r="S3332">
        <v>144</v>
      </c>
      <c r="T3332">
        <v>0</v>
      </c>
      <c r="U3332">
        <v>528</v>
      </c>
      <c r="V3332">
        <v>528</v>
      </c>
      <c r="W3332">
        <v>144</v>
      </c>
      <c r="X3332">
        <v>0</v>
      </c>
      <c r="Y3332">
        <v>0</v>
      </c>
      <c r="Z3332">
        <v>0</v>
      </c>
      <c r="AD3332" s="1">
        <v>41688.333333333336</v>
      </c>
      <c r="AE3332" s="1">
        <v>41708.708333333336</v>
      </c>
      <c r="AG3332" s="1">
        <v>41667.333333333336</v>
      </c>
      <c r="AH3332" s="1">
        <v>41688.708333333336</v>
      </c>
      <c r="AI3332" s="1">
        <v>41667.333333333336</v>
      </c>
      <c r="AJ3332" s="1">
        <v>41688.708333333336</v>
      </c>
      <c r="AK3332" s="1">
        <v>41667.333333333336</v>
      </c>
      <c r="AL3332" s="1">
        <v>41688.708333333336</v>
      </c>
      <c r="AM3332" s="1">
        <v>41688.333333333336</v>
      </c>
      <c r="AN3332" s="1">
        <v>41708.708333333336</v>
      </c>
      <c r="AP3332" t="s">
        <v>113</v>
      </c>
      <c r="AU3332" t="s">
        <v>7700</v>
      </c>
      <c r="AY3332" t="s">
        <v>106</v>
      </c>
      <c r="AZ3332">
        <v>0</v>
      </c>
      <c r="BA3332">
        <v>0</v>
      </c>
      <c r="BD3332" s="3">
        <v>41321.661805555559</v>
      </c>
      <c r="BE3332" s="3">
        <v>41321.663888888892</v>
      </c>
      <c r="BF3332" t="s">
        <v>115</v>
      </c>
      <c r="BG3332" t="s">
        <v>115</v>
      </c>
      <c r="BH3332">
        <v>8149</v>
      </c>
      <c r="BM3332">
        <v>43550</v>
      </c>
      <c r="BR3332" t="s">
        <v>116</v>
      </c>
      <c r="BS3332" t="s">
        <v>117</v>
      </c>
      <c r="BU3332">
        <v>1</v>
      </c>
      <c r="BV3332" t="s">
        <v>118</v>
      </c>
      <c r="BX3332" t="s">
        <v>119</v>
      </c>
      <c r="BY3332" t="s">
        <v>119</v>
      </c>
      <c r="BZ3332" t="s">
        <v>119</v>
      </c>
      <c r="CA3332">
        <v>1</v>
      </c>
      <c r="CC3332" t="s">
        <v>120</v>
      </c>
      <c r="CH3332">
        <v>540</v>
      </c>
      <c r="CI3332">
        <v>39250</v>
      </c>
      <c r="CJ3332" t="s">
        <v>106</v>
      </c>
      <c r="CK3332" t="s">
        <v>106</v>
      </c>
      <c r="CL3332">
        <v>10</v>
      </c>
      <c r="CM3332" t="s">
        <v>2889</v>
      </c>
      <c r="CO3332">
        <v>124959</v>
      </c>
      <c r="CQ3332">
        <v>0</v>
      </c>
      <c r="CR3332">
        <v>0</v>
      </c>
      <c r="CS3332">
        <v>0</v>
      </c>
      <c r="CY3332" t="s">
        <v>123</v>
      </c>
      <c r="CZ3332" t="s">
        <v>124</v>
      </c>
      <c r="DD3332" t="str" cm="1">
        <f t="array" ref="DD3332">TEXT(_xlfn.SEQUENCE(1, DATEDIF(AG3332, AH3332, "m") + 1, AG3332, 30), "YYYY-APMM")</f>
        <v>2014-AP01</v>
      </c>
      <c r="DN3332">
        <f t="shared" si="104"/>
        <v>528</v>
      </c>
      <c r="DO3332" t="str">
        <f t="shared" si="105"/>
        <v>LABOR- SUBCONTRACTOR</v>
      </c>
    </row>
    <row r="3333" spans="1:119" x14ac:dyDescent="0.35">
      <c r="A3333" t="s">
        <v>105</v>
      </c>
      <c r="B3333">
        <v>502618</v>
      </c>
      <c r="C3333">
        <v>6359</v>
      </c>
      <c r="D3333">
        <v>124960</v>
      </c>
      <c r="E3333">
        <v>13662</v>
      </c>
      <c r="F3333">
        <v>0</v>
      </c>
      <c r="G3333" t="s">
        <v>106</v>
      </c>
      <c r="H3333" t="s">
        <v>106</v>
      </c>
      <c r="I3333" t="s">
        <v>106</v>
      </c>
      <c r="J3333" t="s">
        <v>107</v>
      </c>
      <c r="K3333" t="s">
        <v>108</v>
      </c>
      <c r="L3333" t="s">
        <v>109</v>
      </c>
      <c r="M3333" t="s">
        <v>110</v>
      </c>
      <c r="N3333" t="s">
        <v>7701</v>
      </c>
      <c r="O3333" t="s">
        <v>2891</v>
      </c>
      <c r="P3333">
        <v>8171</v>
      </c>
      <c r="Q3333">
        <v>64</v>
      </c>
      <c r="R3333">
        <v>0</v>
      </c>
      <c r="S3333">
        <v>120</v>
      </c>
      <c r="T3333">
        <v>0</v>
      </c>
      <c r="U3333">
        <v>99</v>
      </c>
      <c r="V3333">
        <v>99</v>
      </c>
      <c r="W3333">
        <v>120</v>
      </c>
      <c r="X3333">
        <v>0</v>
      </c>
      <c r="Y3333">
        <v>0</v>
      </c>
      <c r="Z3333">
        <v>0</v>
      </c>
      <c r="AD3333" s="1">
        <v>41706.333333333336</v>
      </c>
      <c r="AE3333" s="1">
        <v>41722.708333333336</v>
      </c>
      <c r="AG3333" s="1">
        <v>41696.333333333336</v>
      </c>
      <c r="AH3333" s="1">
        <v>41713.708333333336</v>
      </c>
      <c r="AI3333" s="1">
        <v>41696.333333333336</v>
      </c>
      <c r="AJ3333" s="1">
        <v>41713.708333333336</v>
      </c>
      <c r="AK3333" s="1">
        <v>41696.333333333336</v>
      </c>
      <c r="AL3333" s="1">
        <v>41713.708333333336</v>
      </c>
      <c r="AM3333" s="1">
        <v>41706.333333333336</v>
      </c>
      <c r="AN3333" s="1">
        <v>41722.708333333336</v>
      </c>
      <c r="AP3333" t="s">
        <v>113</v>
      </c>
      <c r="AU3333" t="s">
        <v>7702</v>
      </c>
      <c r="AY3333" t="s">
        <v>106</v>
      </c>
      <c r="AZ3333">
        <v>0</v>
      </c>
      <c r="BA3333">
        <v>0</v>
      </c>
      <c r="BD3333" s="3">
        <v>41321.661805555559</v>
      </c>
      <c r="BE3333" s="3">
        <v>41321.663888888892</v>
      </c>
      <c r="BF3333" t="s">
        <v>115</v>
      </c>
      <c r="BG3333" t="s">
        <v>115</v>
      </c>
      <c r="BH3333">
        <v>8149</v>
      </c>
      <c r="BM3333">
        <v>43480</v>
      </c>
      <c r="BR3333" t="s">
        <v>2893</v>
      </c>
      <c r="BS3333" t="s">
        <v>2894</v>
      </c>
      <c r="BU3333">
        <v>1</v>
      </c>
      <c r="BV3333" t="s">
        <v>118</v>
      </c>
      <c r="BX3333" t="s">
        <v>119</v>
      </c>
      <c r="BY3333" t="s">
        <v>119</v>
      </c>
      <c r="BZ3333" t="s">
        <v>119</v>
      </c>
      <c r="CA3333">
        <v>1</v>
      </c>
      <c r="CC3333" t="s">
        <v>120</v>
      </c>
      <c r="CH3333">
        <v>540</v>
      </c>
      <c r="CI3333">
        <v>39250</v>
      </c>
      <c r="CJ3333" t="s">
        <v>106</v>
      </c>
      <c r="CK3333" t="s">
        <v>106</v>
      </c>
      <c r="CL3333">
        <v>10</v>
      </c>
      <c r="CM3333" t="s">
        <v>2889</v>
      </c>
      <c r="CO3333">
        <v>124959</v>
      </c>
      <c r="CQ3333">
        <v>0</v>
      </c>
      <c r="CR3333">
        <v>0</v>
      </c>
      <c r="CS3333">
        <v>0</v>
      </c>
      <c r="CY3333" t="s">
        <v>123</v>
      </c>
      <c r="CZ3333" t="s">
        <v>124</v>
      </c>
      <c r="DD3333" t="str" cm="1">
        <f t="array" ref="DD3333">TEXT(_xlfn.SEQUENCE(1, DATEDIF(AG3333, AH3333, "m") + 1, AG3333, 30), "YYYY-APMM")</f>
        <v>2014-AP02</v>
      </c>
      <c r="DN3333">
        <f t="shared" si="104"/>
        <v>99</v>
      </c>
      <c r="DO3333" t="str">
        <f t="shared" si="105"/>
        <v>GRANITE MASON SK</v>
      </c>
    </row>
    <row r="3334" spans="1:119" x14ac:dyDescent="0.35">
      <c r="A3334" t="s">
        <v>105</v>
      </c>
      <c r="B3334">
        <v>502619</v>
      </c>
      <c r="C3334">
        <v>6359</v>
      </c>
      <c r="D3334">
        <v>124960</v>
      </c>
      <c r="E3334">
        <v>13662</v>
      </c>
      <c r="F3334">
        <v>0</v>
      </c>
      <c r="G3334" t="s">
        <v>106</v>
      </c>
      <c r="H3334" t="s">
        <v>106</v>
      </c>
      <c r="I3334" t="s">
        <v>106</v>
      </c>
      <c r="J3334" t="s">
        <v>107</v>
      </c>
      <c r="K3334" t="s">
        <v>108</v>
      </c>
      <c r="L3334" t="s">
        <v>109</v>
      </c>
      <c r="M3334" t="s">
        <v>110</v>
      </c>
      <c r="N3334" t="s">
        <v>7703</v>
      </c>
      <c r="O3334" t="s">
        <v>2899</v>
      </c>
      <c r="P3334">
        <v>8178</v>
      </c>
      <c r="Q3334">
        <v>304</v>
      </c>
      <c r="R3334">
        <v>0</v>
      </c>
      <c r="S3334">
        <v>200</v>
      </c>
      <c r="T3334">
        <v>0</v>
      </c>
      <c r="U3334">
        <v>1815</v>
      </c>
      <c r="V3334">
        <v>1815</v>
      </c>
      <c r="W3334">
        <v>200</v>
      </c>
      <c r="X3334">
        <v>0</v>
      </c>
      <c r="Y3334">
        <v>0</v>
      </c>
      <c r="Z3334">
        <v>0</v>
      </c>
      <c r="AD3334" s="1">
        <v>41746.333333333336</v>
      </c>
      <c r="AE3334" s="1">
        <v>41774.708333333336</v>
      </c>
      <c r="AG3334" s="1">
        <v>41702.333333333336</v>
      </c>
      <c r="AH3334" s="1">
        <v>41730.708333333336</v>
      </c>
      <c r="AI3334" s="1">
        <v>41702.333333333336</v>
      </c>
      <c r="AJ3334" s="1">
        <v>41730.708333333336</v>
      </c>
      <c r="AK3334" s="1">
        <v>41702.333333333336</v>
      </c>
      <c r="AL3334" s="1">
        <v>41730.708333333336</v>
      </c>
      <c r="AM3334" s="1">
        <v>41746.333333333336</v>
      </c>
      <c r="AN3334" s="1">
        <v>41774.708333333336</v>
      </c>
      <c r="AP3334" t="s">
        <v>113</v>
      </c>
      <c r="AU3334" t="s">
        <v>7704</v>
      </c>
      <c r="AY3334" t="s">
        <v>106</v>
      </c>
      <c r="AZ3334">
        <v>0</v>
      </c>
      <c r="BA3334">
        <v>0</v>
      </c>
      <c r="BD3334" s="3">
        <v>41321.661805555559</v>
      </c>
      <c r="BE3334" s="3">
        <v>41321.663888888892</v>
      </c>
      <c r="BF3334" t="s">
        <v>115</v>
      </c>
      <c r="BG3334" t="s">
        <v>115</v>
      </c>
      <c r="BH3334">
        <v>8149</v>
      </c>
      <c r="BM3334">
        <v>43550</v>
      </c>
      <c r="BR3334" t="s">
        <v>116</v>
      </c>
      <c r="BS3334" t="s">
        <v>117</v>
      </c>
      <c r="BU3334">
        <v>1</v>
      </c>
      <c r="BV3334" t="s">
        <v>118</v>
      </c>
      <c r="BX3334" t="s">
        <v>119</v>
      </c>
      <c r="BY3334" t="s">
        <v>119</v>
      </c>
      <c r="BZ3334" t="s">
        <v>119</v>
      </c>
      <c r="CA3334">
        <v>1</v>
      </c>
      <c r="CC3334" t="s">
        <v>120</v>
      </c>
      <c r="CH3334">
        <v>540</v>
      </c>
      <c r="CI3334">
        <v>39250</v>
      </c>
      <c r="CJ3334" t="s">
        <v>106</v>
      </c>
      <c r="CK3334" t="s">
        <v>106</v>
      </c>
      <c r="CL3334">
        <v>10</v>
      </c>
      <c r="CM3334" t="s">
        <v>2889</v>
      </c>
      <c r="CO3334">
        <v>124959</v>
      </c>
      <c r="CQ3334">
        <v>0</v>
      </c>
      <c r="CR3334">
        <v>0</v>
      </c>
      <c r="CS3334">
        <v>0</v>
      </c>
      <c r="CY3334" t="s">
        <v>123</v>
      </c>
      <c r="CZ3334" t="s">
        <v>124</v>
      </c>
      <c r="DD3334" t="str" cm="1">
        <f t="array" ref="DD3334">TEXT(_xlfn.SEQUENCE(1, DATEDIF(AG3334, AH3334, "m") + 1, AG3334, 30), "YYYY-APMM")</f>
        <v>2014-AP03</v>
      </c>
      <c r="DN3334">
        <f t="shared" si="104"/>
        <v>1815</v>
      </c>
      <c r="DO3334" t="str">
        <f t="shared" si="105"/>
        <v>LABOR- SUBCONTRACTOR</v>
      </c>
    </row>
    <row r="3335" spans="1:119" x14ac:dyDescent="0.35">
      <c r="A3335" t="s">
        <v>105</v>
      </c>
      <c r="B3335">
        <v>502620</v>
      </c>
      <c r="C3335">
        <v>6359</v>
      </c>
      <c r="D3335">
        <v>124960</v>
      </c>
      <c r="E3335">
        <v>13662</v>
      </c>
      <c r="F3335">
        <v>0</v>
      </c>
      <c r="G3335" t="s">
        <v>106</v>
      </c>
      <c r="H3335" t="s">
        <v>106</v>
      </c>
      <c r="I3335" t="s">
        <v>106</v>
      </c>
      <c r="J3335" t="s">
        <v>107</v>
      </c>
      <c r="K3335" t="s">
        <v>108</v>
      </c>
      <c r="L3335" t="s">
        <v>109</v>
      </c>
      <c r="M3335" t="s">
        <v>110</v>
      </c>
      <c r="N3335" t="s">
        <v>7705</v>
      </c>
      <c r="O3335" t="s">
        <v>2929</v>
      </c>
      <c r="P3335">
        <v>8170</v>
      </c>
      <c r="Q3335">
        <v>104</v>
      </c>
      <c r="R3335">
        <v>0</v>
      </c>
      <c r="S3335">
        <v>144</v>
      </c>
      <c r="T3335">
        <v>0</v>
      </c>
      <c r="U3335">
        <v>1575</v>
      </c>
      <c r="V3335">
        <v>1575</v>
      </c>
      <c r="W3335">
        <v>144</v>
      </c>
      <c r="X3335">
        <v>0</v>
      </c>
      <c r="Y3335">
        <v>0</v>
      </c>
      <c r="Z3335">
        <v>0</v>
      </c>
      <c r="AD3335" s="1">
        <v>41665.333333333336</v>
      </c>
      <c r="AE3335" s="1">
        <v>41686.708333333336</v>
      </c>
      <c r="AG3335" s="1">
        <v>41650.333333333336</v>
      </c>
      <c r="AH3335" s="1">
        <v>41669.708333333336</v>
      </c>
      <c r="AI3335" s="1">
        <v>41650.333333333336</v>
      </c>
      <c r="AJ3335" s="1">
        <v>41669.708333333336</v>
      </c>
      <c r="AK3335" s="1">
        <v>41650.333333333336</v>
      </c>
      <c r="AL3335" s="1">
        <v>41669.708333333336</v>
      </c>
      <c r="AM3335" s="1">
        <v>41665.333333333336</v>
      </c>
      <c r="AN3335" s="1">
        <v>41686.708333333336</v>
      </c>
      <c r="AP3335" t="s">
        <v>113</v>
      </c>
      <c r="AU3335" t="s">
        <v>7706</v>
      </c>
      <c r="AY3335" t="s">
        <v>106</v>
      </c>
      <c r="AZ3335">
        <v>0</v>
      </c>
      <c r="BA3335">
        <v>0</v>
      </c>
      <c r="BD3335" s="3">
        <v>41321.661805555559</v>
      </c>
      <c r="BE3335" s="3">
        <v>41321.663888888892</v>
      </c>
      <c r="BF3335" t="s">
        <v>115</v>
      </c>
      <c r="BG3335" t="s">
        <v>115</v>
      </c>
      <c r="BH3335">
        <v>8149</v>
      </c>
      <c r="BM3335">
        <v>43470</v>
      </c>
      <c r="BR3335" t="s">
        <v>2854</v>
      </c>
      <c r="BS3335" t="s">
        <v>2855</v>
      </c>
      <c r="BU3335">
        <v>1</v>
      </c>
      <c r="BV3335" t="s">
        <v>118</v>
      </c>
      <c r="BX3335" t="s">
        <v>119</v>
      </c>
      <c r="BY3335" t="s">
        <v>119</v>
      </c>
      <c r="BZ3335" t="s">
        <v>119</v>
      </c>
      <c r="CA3335">
        <v>1</v>
      </c>
      <c r="CC3335" t="s">
        <v>120</v>
      </c>
      <c r="CH3335">
        <v>540</v>
      </c>
      <c r="CI3335">
        <v>39250</v>
      </c>
      <c r="CJ3335" t="s">
        <v>106</v>
      </c>
      <c r="CK3335" t="s">
        <v>106</v>
      </c>
      <c r="CL3335">
        <v>10</v>
      </c>
      <c r="CM3335" t="s">
        <v>2889</v>
      </c>
      <c r="CO3335">
        <v>124959</v>
      </c>
      <c r="CQ3335">
        <v>0</v>
      </c>
      <c r="CR3335">
        <v>0</v>
      </c>
      <c r="CS3335">
        <v>0</v>
      </c>
      <c r="CY3335" t="s">
        <v>123</v>
      </c>
      <c r="CZ3335" t="s">
        <v>124</v>
      </c>
      <c r="DD3335" t="str" cm="1">
        <f t="array" ref="DD3335">TEXT(_xlfn.SEQUENCE(1, DATEDIF(AG3335, AH3335, "m") + 1, AG3335, 30), "YYYY-APMM")</f>
        <v>2014-AP01</v>
      </c>
      <c r="DN3335">
        <f t="shared" si="104"/>
        <v>1575</v>
      </c>
      <c r="DO3335" t="str">
        <f t="shared" si="105"/>
        <v>TILE MASON SK</v>
      </c>
    </row>
    <row r="3336" spans="1:119" x14ac:dyDescent="0.35">
      <c r="A3336" t="s">
        <v>105</v>
      </c>
      <c r="B3336">
        <v>502621</v>
      </c>
      <c r="C3336">
        <v>6359</v>
      </c>
      <c r="D3336">
        <v>124962</v>
      </c>
      <c r="E3336">
        <v>13662</v>
      </c>
      <c r="F3336">
        <v>0</v>
      </c>
      <c r="G3336" t="s">
        <v>106</v>
      </c>
      <c r="H3336" t="s">
        <v>106</v>
      </c>
      <c r="I3336" t="s">
        <v>106</v>
      </c>
      <c r="J3336" t="s">
        <v>107</v>
      </c>
      <c r="K3336" t="s">
        <v>108</v>
      </c>
      <c r="L3336" t="s">
        <v>109</v>
      </c>
      <c r="M3336" t="s">
        <v>110</v>
      </c>
      <c r="N3336" t="s">
        <v>7707</v>
      </c>
      <c r="O3336" t="s">
        <v>2846</v>
      </c>
      <c r="P3336">
        <v>8169</v>
      </c>
      <c r="Q3336">
        <v>240</v>
      </c>
      <c r="R3336">
        <v>0</v>
      </c>
      <c r="S3336">
        <v>200</v>
      </c>
      <c r="T3336">
        <v>0</v>
      </c>
      <c r="U3336">
        <v>4012.5</v>
      </c>
      <c r="V3336">
        <v>4012.5</v>
      </c>
      <c r="W3336">
        <v>200</v>
      </c>
      <c r="X3336">
        <v>0</v>
      </c>
      <c r="Y3336">
        <v>0</v>
      </c>
      <c r="Z3336">
        <v>0</v>
      </c>
      <c r="AD3336" s="1">
        <v>41659.333333333336</v>
      </c>
      <c r="AE3336" s="1">
        <v>41688.708333333336</v>
      </c>
      <c r="AG3336" s="1">
        <v>41623.333333333336</v>
      </c>
      <c r="AH3336" s="1">
        <v>41652.708333333336</v>
      </c>
      <c r="AI3336" s="1">
        <v>41623.333333333336</v>
      </c>
      <c r="AJ3336" s="1">
        <v>41652.708333333336</v>
      </c>
      <c r="AK3336" s="1">
        <v>41623.333333333336</v>
      </c>
      <c r="AL3336" s="1">
        <v>41652.708333333336</v>
      </c>
      <c r="AM3336" s="1">
        <v>41659.333333333336</v>
      </c>
      <c r="AN3336" s="1">
        <v>41688.708333333336</v>
      </c>
      <c r="AP3336" t="s">
        <v>113</v>
      </c>
      <c r="AU3336" t="s">
        <v>7708</v>
      </c>
      <c r="AY3336" t="s">
        <v>106</v>
      </c>
      <c r="AZ3336">
        <v>0</v>
      </c>
      <c r="BA3336">
        <v>0</v>
      </c>
      <c r="BD3336" s="3">
        <v>41321.661805555559</v>
      </c>
      <c r="BE3336" s="3">
        <v>41321.663888888892</v>
      </c>
      <c r="BF3336" t="s">
        <v>115</v>
      </c>
      <c r="BG3336" t="s">
        <v>115</v>
      </c>
      <c r="BH3336">
        <v>8149</v>
      </c>
      <c r="BM3336">
        <v>43460</v>
      </c>
      <c r="BR3336" t="s">
        <v>2848</v>
      </c>
      <c r="BS3336" t="s">
        <v>2849</v>
      </c>
      <c r="BU3336">
        <v>1</v>
      </c>
      <c r="BV3336" t="s">
        <v>118</v>
      </c>
      <c r="BX3336" t="s">
        <v>119</v>
      </c>
      <c r="BY3336" t="s">
        <v>119</v>
      </c>
      <c r="BZ3336" t="s">
        <v>119</v>
      </c>
      <c r="CA3336">
        <v>1</v>
      </c>
      <c r="CC3336" t="s">
        <v>120</v>
      </c>
      <c r="CH3336">
        <v>540</v>
      </c>
      <c r="CI3336">
        <v>39300</v>
      </c>
      <c r="CJ3336" t="s">
        <v>106</v>
      </c>
      <c r="CK3336" t="s">
        <v>106</v>
      </c>
      <c r="CL3336">
        <v>15</v>
      </c>
      <c r="CM3336" t="s">
        <v>2850</v>
      </c>
      <c r="CO3336">
        <v>124961</v>
      </c>
      <c r="CQ3336">
        <v>0</v>
      </c>
      <c r="CR3336">
        <v>0</v>
      </c>
      <c r="CS3336">
        <v>0</v>
      </c>
      <c r="CY3336" t="s">
        <v>123</v>
      </c>
      <c r="CZ3336" t="s">
        <v>124</v>
      </c>
      <c r="DD3336" t="str" cm="1">
        <f t="array" ref="DD3336">TEXT(_xlfn.SEQUENCE(1, DATEDIF(AG3336, AH3336, "m") + 1, AG3336, 30), "YYYY-APMM")</f>
        <v>2013-AP12</v>
      </c>
      <c r="DN3336">
        <f t="shared" si="104"/>
        <v>4012.5</v>
      </c>
      <c r="DO3336" t="str">
        <f t="shared" si="105"/>
        <v>PLASTER MASON SK</v>
      </c>
    </row>
    <row r="3337" spans="1:119" x14ac:dyDescent="0.35">
      <c r="A3337" t="s">
        <v>105</v>
      </c>
      <c r="B3337">
        <v>502622</v>
      </c>
      <c r="C3337">
        <v>6359</v>
      </c>
      <c r="D3337">
        <v>124962</v>
      </c>
      <c r="E3337">
        <v>13662</v>
      </c>
      <c r="F3337">
        <v>0</v>
      </c>
      <c r="G3337" t="s">
        <v>106</v>
      </c>
      <c r="H3337" t="s">
        <v>106</v>
      </c>
      <c r="I3337" t="s">
        <v>106</v>
      </c>
      <c r="J3337" t="s">
        <v>107</v>
      </c>
      <c r="K3337" t="s">
        <v>108</v>
      </c>
      <c r="L3337" t="s">
        <v>109</v>
      </c>
      <c r="M3337" t="s">
        <v>110</v>
      </c>
      <c r="N3337" t="s">
        <v>7709</v>
      </c>
      <c r="O3337" t="s">
        <v>2860</v>
      </c>
      <c r="P3337">
        <v>8178</v>
      </c>
      <c r="Q3337">
        <v>400</v>
      </c>
      <c r="R3337">
        <v>40</v>
      </c>
      <c r="S3337">
        <v>160</v>
      </c>
      <c r="T3337">
        <v>0</v>
      </c>
      <c r="U3337">
        <v>1408</v>
      </c>
      <c r="V3337">
        <v>1408</v>
      </c>
      <c r="W3337">
        <v>160</v>
      </c>
      <c r="X3337">
        <v>0</v>
      </c>
      <c r="Y3337">
        <v>0</v>
      </c>
      <c r="Z3337">
        <v>0</v>
      </c>
      <c r="AD3337" s="1">
        <v>41706.333333333336</v>
      </c>
      <c r="AE3337" s="1">
        <v>41728.708333333336</v>
      </c>
      <c r="AG3337" s="1">
        <v>41646.333333333336</v>
      </c>
      <c r="AH3337" s="1">
        <v>41668.708333333336</v>
      </c>
      <c r="AI3337" s="1">
        <v>41646.333333333336</v>
      </c>
      <c r="AJ3337" s="1">
        <v>41668.708333333336</v>
      </c>
      <c r="AK3337" s="1">
        <v>41646.333333333336</v>
      </c>
      <c r="AL3337" s="1">
        <v>41668.708333333336</v>
      </c>
      <c r="AM3337" s="1">
        <v>41706.333333333336</v>
      </c>
      <c r="AN3337" s="1">
        <v>41728.708333333336</v>
      </c>
      <c r="AP3337" t="s">
        <v>113</v>
      </c>
      <c r="AU3337" t="s">
        <v>7710</v>
      </c>
      <c r="AY3337" t="s">
        <v>106</v>
      </c>
      <c r="AZ3337">
        <v>0</v>
      </c>
      <c r="BA3337">
        <v>0</v>
      </c>
      <c r="BD3337" s="3">
        <v>41321.661805555559</v>
      </c>
      <c r="BE3337" s="3">
        <v>41321.663888888892</v>
      </c>
      <c r="BF3337" t="s">
        <v>115</v>
      </c>
      <c r="BG3337" t="s">
        <v>115</v>
      </c>
      <c r="BH3337">
        <v>8149</v>
      </c>
      <c r="BM3337">
        <v>43550</v>
      </c>
      <c r="BR3337" t="s">
        <v>116</v>
      </c>
      <c r="BS3337" t="s">
        <v>117</v>
      </c>
      <c r="BU3337">
        <v>1</v>
      </c>
      <c r="BV3337" t="s">
        <v>118</v>
      </c>
      <c r="BX3337" t="s">
        <v>119</v>
      </c>
      <c r="BY3337" t="s">
        <v>119</v>
      </c>
      <c r="BZ3337" t="s">
        <v>119</v>
      </c>
      <c r="CA3337">
        <v>1</v>
      </c>
      <c r="CC3337" t="s">
        <v>120</v>
      </c>
      <c r="CH3337">
        <v>540</v>
      </c>
      <c r="CI3337">
        <v>39300</v>
      </c>
      <c r="CJ3337" t="s">
        <v>106</v>
      </c>
      <c r="CK3337" t="s">
        <v>106</v>
      </c>
      <c r="CL3337">
        <v>15</v>
      </c>
      <c r="CM3337" t="s">
        <v>2850</v>
      </c>
      <c r="CO3337">
        <v>124961</v>
      </c>
      <c r="CQ3337">
        <v>0</v>
      </c>
      <c r="CR3337">
        <v>0</v>
      </c>
      <c r="CS3337">
        <v>0</v>
      </c>
      <c r="CY3337" t="s">
        <v>123</v>
      </c>
      <c r="CZ3337" t="s">
        <v>124</v>
      </c>
      <c r="DD3337" t="str" cm="1">
        <f t="array" ref="DD3337">TEXT(_xlfn.SEQUENCE(1, DATEDIF(AG3337, AH3337, "m") + 1, AG3337, 30), "YYYY-APMM")</f>
        <v>2014-AP01</v>
      </c>
      <c r="DN3337">
        <f t="shared" si="104"/>
        <v>1408</v>
      </c>
      <c r="DO3337" t="str">
        <f t="shared" si="105"/>
        <v>LABOR- SUBCONTRACTOR</v>
      </c>
    </row>
    <row r="3338" spans="1:119" x14ac:dyDescent="0.35">
      <c r="A3338" t="s">
        <v>105</v>
      </c>
      <c r="B3338">
        <v>502623</v>
      </c>
      <c r="C3338">
        <v>6359</v>
      </c>
      <c r="D3338">
        <v>124963</v>
      </c>
      <c r="E3338">
        <v>13662</v>
      </c>
      <c r="F3338">
        <v>0</v>
      </c>
      <c r="G3338" t="s">
        <v>106</v>
      </c>
      <c r="H3338" t="s">
        <v>106</v>
      </c>
      <c r="I3338" t="s">
        <v>106</v>
      </c>
      <c r="J3338" t="s">
        <v>107</v>
      </c>
      <c r="K3338" t="s">
        <v>108</v>
      </c>
      <c r="L3338" t="s">
        <v>109</v>
      </c>
      <c r="M3338" t="s">
        <v>110</v>
      </c>
      <c r="N3338" t="s">
        <v>7711</v>
      </c>
      <c r="O3338" t="s">
        <v>7712</v>
      </c>
      <c r="P3338">
        <v>8174</v>
      </c>
      <c r="Q3338">
        <v>240</v>
      </c>
      <c r="R3338">
        <v>0</v>
      </c>
      <c r="S3338">
        <v>200</v>
      </c>
      <c r="T3338">
        <v>0</v>
      </c>
      <c r="U3338">
        <v>256</v>
      </c>
      <c r="V3338">
        <v>256</v>
      </c>
      <c r="W3338">
        <v>200</v>
      </c>
      <c r="X3338">
        <v>0</v>
      </c>
      <c r="Y3338">
        <v>0</v>
      </c>
      <c r="Z3338">
        <v>0</v>
      </c>
      <c r="AD3338" s="1">
        <v>41613.333333333336</v>
      </c>
      <c r="AE3338" s="1">
        <v>41643.708333333336</v>
      </c>
      <c r="AG3338" s="1">
        <v>41578.333333333336</v>
      </c>
      <c r="AH3338" s="1">
        <v>41606.708333333336</v>
      </c>
      <c r="AI3338" s="1">
        <v>41578.333333333336</v>
      </c>
      <c r="AJ3338" s="1">
        <v>41606.708333333336</v>
      </c>
      <c r="AK3338" s="1">
        <v>41578.333333333336</v>
      </c>
      <c r="AL3338" s="1">
        <v>41606.708333333336</v>
      </c>
      <c r="AM3338" s="1">
        <v>41613.333333333336</v>
      </c>
      <c r="AN3338" s="1">
        <v>41643.708333333336</v>
      </c>
      <c r="AP3338" t="s">
        <v>113</v>
      </c>
      <c r="AU3338" t="s">
        <v>7713</v>
      </c>
      <c r="AY3338" t="s">
        <v>106</v>
      </c>
      <c r="AZ3338">
        <v>0</v>
      </c>
      <c r="BA3338">
        <v>0</v>
      </c>
      <c r="BD3338" s="3">
        <v>41321.661805555559</v>
      </c>
      <c r="BE3338" s="3">
        <v>41321.663888888892</v>
      </c>
      <c r="BF3338" t="s">
        <v>115</v>
      </c>
      <c r="BG3338" t="s">
        <v>115</v>
      </c>
      <c r="BH3338">
        <v>8149</v>
      </c>
      <c r="BM3338">
        <v>43510</v>
      </c>
      <c r="BR3338" t="s">
        <v>3242</v>
      </c>
      <c r="BS3338" t="s">
        <v>3243</v>
      </c>
      <c r="BU3338">
        <v>1</v>
      </c>
      <c r="BV3338" t="s">
        <v>118</v>
      </c>
      <c r="BX3338" t="s">
        <v>119</v>
      </c>
      <c r="BY3338" t="s">
        <v>119</v>
      </c>
      <c r="BZ3338" t="s">
        <v>119</v>
      </c>
      <c r="CA3338">
        <v>1</v>
      </c>
      <c r="CC3338" t="s">
        <v>120</v>
      </c>
      <c r="CH3338">
        <v>540</v>
      </c>
      <c r="CI3338">
        <v>39290</v>
      </c>
      <c r="CJ3338" t="s">
        <v>106</v>
      </c>
      <c r="CK3338" t="s">
        <v>106</v>
      </c>
      <c r="CL3338">
        <v>10</v>
      </c>
      <c r="CM3338" t="s">
        <v>2867</v>
      </c>
      <c r="CO3338">
        <v>124961</v>
      </c>
      <c r="CQ3338">
        <v>0</v>
      </c>
      <c r="CR3338">
        <v>0</v>
      </c>
      <c r="CS3338">
        <v>0</v>
      </c>
      <c r="CY3338" t="s">
        <v>123</v>
      </c>
      <c r="CZ3338" t="s">
        <v>124</v>
      </c>
      <c r="DD3338" t="str" cm="1">
        <f t="array" ref="DD3338">TEXT(_xlfn.SEQUENCE(1, DATEDIF(AG3338, AH3338, "m") + 1, AG3338, 30), "YYYY-APMM")</f>
        <v>2013-AP10</v>
      </c>
      <c r="DN3338">
        <f t="shared" si="104"/>
        <v>256</v>
      </c>
      <c r="DO3338" t="str">
        <f t="shared" si="105"/>
        <v>INTERLOCK MASON SK</v>
      </c>
    </row>
    <row r="3339" spans="1:119" x14ac:dyDescent="0.35">
      <c r="A3339" t="s">
        <v>105</v>
      </c>
      <c r="B3339">
        <v>502624</v>
      </c>
      <c r="C3339">
        <v>6359</v>
      </c>
      <c r="D3339">
        <v>124963</v>
      </c>
      <c r="E3339">
        <v>13662</v>
      </c>
      <c r="F3339">
        <v>0</v>
      </c>
      <c r="G3339" t="s">
        <v>106</v>
      </c>
      <c r="H3339" t="s">
        <v>106</v>
      </c>
      <c r="I3339" t="s">
        <v>106</v>
      </c>
      <c r="J3339" t="s">
        <v>107</v>
      </c>
      <c r="K3339" t="s">
        <v>108</v>
      </c>
      <c r="L3339" t="s">
        <v>109</v>
      </c>
      <c r="M3339" t="s">
        <v>110</v>
      </c>
      <c r="N3339" t="s">
        <v>7714</v>
      </c>
      <c r="O3339" t="s">
        <v>2863</v>
      </c>
      <c r="P3339">
        <v>8164</v>
      </c>
      <c r="Q3339">
        <v>240</v>
      </c>
      <c r="R3339">
        <v>0</v>
      </c>
      <c r="S3339">
        <v>144</v>
      </c>
      <c r="T3339">
        <v>0</v>
      </c>
      <c r="U3339">
        <v>195.5</v>
      </c>
      <c r="V3339">
        <v>195.5</v>
      </c>
      <c r="W3339">
        <v>144</v>
      </c>
      <c r="X3339">
        <v>0</v>
      </c>
      <c r="Y3339">
        <v>0</v>
      </c>
      <c r="Z3339">
        <v>0</v>
      </c>
      <c r="AD3339" s="1">
        <v>41629.333333333336</v>
      </c>
      <c r="AE3339" s="1">
        <v>41648.708333333336</v>
      </c>
      <c r="AG3339" s="1">
        <v>41592.333333333336</v>
      </c>
      <c r="AH3339" s="1">
        <v>41612.708333333336</v>
      </c>
      <c r="AI3339" s="1">
        <v>41592.333333333336</v>
      </c>
      <c r="AJ3339" s="1">
        <v>41612.708333333336</v>
      </c>
      <c r="AK3339" s="1">
        <v>41592.333333333336</v>
      </c>
      <c r="AL3339" s="1">
        <v>41612.708333333336</v>
      </c>
      <c r="AM3339" s="1">
        <v>41629.333333333336</v>
      </c>
      <c r="AN3339" s="1">
        <v>41648.708333333336</v>
      </c>
      <c r="AP3339" t="s">
        <v>113</v>
      </c>
      <c r="AU3339" t="s">
        <v>7715</v>
      </c>
      <c r="AY3339" t="s">
        <v>106</v>
      </c>
      <c r="AZ3339">
        <v>0</v>
      </c>
      <c r="BA3339">
        <v>0</v>
      </c>
      <c r="BD3339" s="3">
        <v>41321.661805555559</v>
      </c>
      <c r="BE3339" s="3">
        <v>41321.663888888892</v>
      </c>
      <c r="BF3339" t="s">
        <v>115</v>
      </c>
      <c r="BG3339" t="s">
        <v>115</v>
      </c>
      <c r="BH3339">
        <v>8149</v>
      </c>
      <c r="BM3339">
        <v>43410</v>
      </c>
      <c r="BR3339" t="s">
        <v>2865</v>
      </c>
      <c r="BS3339" t="s">
        <v>2866</v>
      </c>
      <c r="BU3339">
        <v>1</v>
      </c>
      <c r="BV3339" t="s">
        <v>118</v>
      </c>
      <c r="BX3339" t="s">
        <v>119</v>
      </c>
      <c r="BY3339" t="s">
        <v>119</v>
      </c>
      <c r="BZ3339" t="s">
        <v>119</v>
      </c>
      <c r="CA3339">
        <v>1</v>
      </c>
      <c r="CC3339" t="s">
        <v>120</v>
      </c>
      <c r="CH3339">
        <v>540</v>
      </c>
      <c r="CI3339">
        <v>39290</v>
      </c>
      <c r="CJ3339" t="s">
        <v>106</v>
      </c>
      <c r="CK3339" t="s">
        <v>106</v>
      </c>
      <c r="CL3339">
        <v>10</v>
      </c>
      <c r="CM3339" t="s">
        <v>2867</v>
      </c>
      <c r="CO3339">
        <v>124961</v>
      </c>
      <c r="CQ3339">
        <v>0</v>
      </c>
      <c r="CR3339">
        <v>0</v>
      </c>
      <c r="CS3339">
        <v>0</v>
      </c>
      <c r="CY3339" t="s">
        <v>123</v>
      </c>
      <c r="CZ3339" t="s">
        <v>124</v>
      </c>
      <c r="DD3339" t="str" cm="1">
        <f t="array" ref="DD3339">TEXT(_xlfn.SEQUENCE(1, DATEDIF(AG3339, AH3339, "m") + 1, AG3339, 30), "YYYY-APMM")</f>
        <v>2013-AP11</v>
      </c>
      <c r="DN3339">
        <f t="shared" si="104"/>
        <v>195.5</v>
      </c>
      <c r="DO3339" t="str">
        <f t="shared" si="105"/>
        <v>SCREED MASON SK</v>
      </c>
    </row>
    <row r="3340" spans="1:119" x14ac:dyDescent="0.35">
      <c r="A3340" t="s">
        <v>105</v>
      </c>
      <c r="B3340">
        <v>502625</v>
      </c>
      <c r="C3340">
        <v>6359</v>
      </c>
      <c r="D3340">
        <v>124963</v>
      </c>
      <c r="E3340">
        <v>13662</v>
      </c>
      <c r="F3340">
        <v>0</v>
      </c>
      <c r="G3340" t="s">
        <v>106</v>
      </c>
      <c r="H3340" t="s">
        <v>106</v>
      </c>
      <c r="I3340" t="s">
        <v>106</v>
      </c>
      <c r="J3340" t="s">
        <v>107</v>
      </c>
      <c r="K3340" t="s">
        <v>108</v>
      </c>
      <c r="L3340" t="s">
        <v>109</v>
      </c>
      <c r="M3340" t="s">
        <v>110</v>
      </c>
      <c r="N3340" t="s">
        <v>7716</v>
      </c>
      <c r="O3340" t="s">
        <v>2869</v>
      </c>
      <c r="P3340">
        <v>8178</v>
      </c>
      <c r="Q3340">
        <v>240</v>
      </c>
      <c r="R3340">
        <v>0</v>
      </c>
      <c r="S3340">
        <v>144</v>
      </c>
      <c r="T3340">
        <v>0</v>
      </c>
      <c r="U3340">
        <v>722.25</v>
      </c>
      <c r="V3340">
        <v>722.25</v>
      </c>
      <c r="W3340">
        <v>144</v>
      </c>
      <c r="X3340">
        <v>0</v>
      </c>
      <c r="Y3340">
        <v>0</v>
      </c>
      <c r="Z3340">
        <v>0</v>
      </c>
      <c r="AD3340" s="1">
        <v>41634.333333333336</v>
      </c>
      <c r="AE3340" s="1">
        <v>41654.708333333336</v>
      </c>
      <c r="AG3340" s="1">
        <v>41598.333333333336</v>
      </c>
      <c r="AH3340" s="1">
        <v>41618.708333333336</v>
      </c>
      <c r="AI3340" s="1">
        <v>41598.333333333336</v>
      </c>
      <c r="AJ3340" s="1">
        <v>41618.708333333336</v>
      </c>
      <c r="AK3340" s="1">
        <v>41598.333333333336</v>
      </c>
      <c r="AL3340" s="1">
        <v>41618.708333333336</v>
      </c>
      <c r="AM3340" s="1">
        <v>41634.333333333336</v>
      </c>
      <c r="AN3340" s="1">
        <v>41654.708333333336</v>
      </c>
      <c r="AP3340" t="s">
        <v>113</v>
      </c>
      <c r="AU3340" t="s">
        <v>7717</v>
      </c>
      <c r="AY3340" t="s">
        <v>106</v>
      </c>
      <c r="AZ3340">
        <v>0</v>
      </c>
      <c r="BA3340">
        <v>0</v>
      </c>
      <c r="BD3340" s="3">
        <v>41321.661805555559</v>
      </c>
      <c r="BE3340" s="3">
        <v>41321.663888888892</v>
      </c>
      <c r="BF3340" t="s">
        <v>115</v>
      </c>
      <c r="BG3340" t="s">
        <v>115</v>
      </c>
      <c r="BH3340">
        <v>8149</v>
      </c>
      <c r="BM3340">
        <v>43550</v>
      </c>
      <c r="BR3340" t="s">
        <v>116</v>
      </c>
      <c r="BS3340" t="s">
        <v>117</v>
      </c>
      <c r="BU3340">
        <v>1</v>
      </c>
      <c r="BV3340" t="s">
        <v>118</v>
      </c>
      <c r="BX3340" t="s">
        <v>119</v>
      </c>
      <c r="BY3340" t="s">
        <v>119</v>
      </c>
      <c r="BZ3340" t="s">
        <v>119</v>
      </c>
      <c r="CA3340">
        <v>1</v>
      </c>
      <c r="CC3340" t="s">
        <v>120</v>
      </c>
      <c r="CH3340">
        <v>540</v>
      </c>
      <c r="CI3340">
        <v>39290</v>
      </c>
      <c r="CJ3340" t="s">
        <v>106</v>
      </c>
      <c r="CK3340" t="s">
        <v>106</v>
      </c>
      <c r="CL3340">
        <v>10</v>
      </c>
      <c r="CM3340" t="s">
        <v>2867</v>
      </c>
      <c r="CO3340">
        <v>124961</v>
      </c>
      <c r="CQ3340">
        <v>0</v>
      </c>
      <c r="CR3340">
        <v>0</v>
      </c>
      <c r="CS3340">
        <v>0</v>
      </c>
      <c r="CY3340" t="s">
        <v>123</v>
      </c>
      <c r="CZ3340" t="s">
        <v>124</v>
      </c>
      <c r="DD3340" t="str" cm="1">
        <f t="array" ref="DD3340">TEXT(_xlfn.SEQUENCE(1, DATEDIF(AG3340, AH3340, "m") + 1, AG3340, 30), "YYYY-APMM")</f>
        <v>2013-AP11</v>
      </c>
      <c r="DN3340">
        <f t="shared" si="104"/>
        <v>722.25</v>
      </c>
      <c r="DO3340" t="str">
        <f t="shared" si="105"/>
        <v>LABOR- SUBCONTRACTOR</v>
      </c>
    </row>
    <row r="3341" spans="1:119" x14ac:dyDescent="0.35">
      <c r="A3341" t="s">
        <v>105</v>
      </c>
      <c r="B3341">
        <v>502626</v>
      </c>
      <c r="C3341">
        <v>6359</v>
      </c>
      <c r="D3341">
        <v>124963</v>
      </c>
      <c r="E3341">
        <v>13662</v>
      </c>
      <c r="F3341">
        <v>0</v>
      </c>
      <c r="G3341" t="s">
        <v>106</v>
      </c>
      <c r="H3341" t="s">
        <v>106</v>
      </c>
      <c r="I3341" t="s">
        <v>106</v>
      </c>
      <c r="J3341" t="s">
        <v>107</v>
      </c>
      <c r="K3341" t="s">
        <v>108</v>
      </c>
      <c r="L3341" t="s">
        <v>109</v>
      </c>
      <c r="M3341" t="s">
        <v>110</v>
      </c>
      <c r="N3341" t="s">
        <v>7718</v>
      </c>
      <c r="O3341" t="s">
        <v>2872</v>
      </c>
      <c r="P3341">
        <v>8178</v>
      </c>
      <c r="Q3341">
        <v>240</v>
      </c>
      <c r="R3341">
        <v>0</v>
      </c>
      <c r="S3341">
        <v>144</v>
      </c>
      <c r="T3341">
        <v>0</v>
      </c>
      <c r="U3341">
        <v>343.75</v>
      </c>
      <c r="V3341">
        <v>343.75</v>
      </c>
      <c r="W3341">
        <v>144</v>
      </c>
      <c r="X3341">
        <v>0</v>
      </c>
      <c r="Y3341">
        <v>0</v>
      </c>
      <c r="Z3341">
        <v>0</v>
      </c>
      <c r="AD3341" s="1">
        <v>41639.333333333336</v>
      </c>
      <c r="AE3341" s="1">
        <v>41659.708333333336</v>
      </c>
      <c r="AG3341" s="1">
        <v>41603.333333333336</v>
      </c>
      <c r="AH3341" s="1">
        <v>41623.708333333336</v>
      </c>
      <c r="AI3341" s="1">
        <v>41603.333333333336</v>
      </c>
      <c r="AJ3341" s="1">
        <v>41623.708333333336</v>
      </c>
      <c r="AK3341" s="1">
        <v>41603.333333333336</v>
      </c>
      <c r="AL3341" s="1">
        <v>41623.708333333336</v>
      </c>
      <c r="AM3341" s="1">
        <v>41639.333333333336</v>
      </c>
      <c r="AN3341" s="1">
        <v>41659.708333333336</v>
      </c>
      <c r="AP3341" t="s">
        <v>113</v>
      </c>
      <c r="AU3341" t="s">
        <v>7719</v>
      </c>
      <c r="AY3341" t="s">
        <v>106</v>
      </c>
      <c r="AZ3341">
        <v>0</v>
      </c>
      <c r="BA3341">
        <v>0</v>
      </c>
      <c r="BD3341" s="3">
        <v>41321.661805555559</v>
      </c>
      <c r="BE3341" s="3">
        <v>41321.663888888892</v>
      </c>
      <c r="BF3341" t="s">
        <v>115</v>
      </c>
      <c r="BG3341" t="s">
        <v>115</v>
      </c>
      <c r="BH3341">
        <v>8149</v>
      </c>
      <c r="BM3341">
        <v>43550</v>
      </c>
      <c r="BR3341" t="s">
        <v>116</v>
      </c>
      <c r="BS3341" t="s">
        <v>117</v>
      </c>
      <c r="BU3341">
        <v>1</v>
      </c>
      <c r="BV3341" t="s">
        <v>118</v>
      </c>
      <c r="BX3341" t="s">
        <v>119</v>
      </c>
      <c r="BY3341" t="s">
        <v>119</v>
      </c>
      <c r="BZ3341" t="s">
        <v>119</v>
      </c>
      <c r="CA3341">
        <v>1</v>
      </c>
      <c r="CC3341" t="s">
        <v>120</v>
      </c>
      <c r="CH3341">
        <v>540</v>
      </c>
      <c r="CI3341">
        <v>39290</v>
      </c>
      <c r="CJ3341" t="s">
        <v>106</v>
      </c>
      <c r="CK3341" t="s">
        <v>106</v>
      </c>
      <c r="CL3341">
        <v>10</v>
      </c>
      <c r="CM3341" t="s">
        <v>2867</v>
      </c>
      <c r="CO3341">
        <v>124961</v>
      </c>
      <c r="CQ3341">
        <v>0</v>
      </c>
      <c r="CR3341">
        <v>0</v>
      </c>
      <c r="CS3341">
        <v>0</v>
      </c>
      <c r="CY3341" t="s">
        <v>123</v>
      </c>
      <c r="CZ3341" t="s">
        <v>124</v>
      </c>
      <c r="DD3341" t="str" cm="1">
        <f t="array" ref="DD3341">TEXT(_xlfn.SEQUENCE(1, DATEDIF(AG3341, AH3341, "m") + 1, AG3341, 30), "YYYY-APMM")</f>
        <v>2013-AP11</v>
      </c>
      <c r="DN3341">
        <f t="shared" si="104"/>
        <v>343.75</v>
      </c>
      <c r="DO3341" t="str">
        <f t="shared" si="105"/>
        <v>LABOR- SUBCONTRACTOR</v>
      </c>
    </row>
    <row r="3342" spans="1:119" x14ac:dyDescent="0.35">
      <c r="A3342" t="s">
        <v>105</v>
      </c>
      <c r="B3342">
        <v>502627</v>
      </c>
      <c r="C3342">
        <v>6359</v>
      </c>
      <c r="D3342">
        <v>124963</v>
      </c>
      <c r="E3342">
        <v>13662</v>
      </c>
      <c r="F3342">
        <v>0</v>
      </c>
      <c r="G3342" t="s">
        <v>106</v>
      </c>
      <c r="H3342" t="s">
        <v>106</v>
      </c>
      <c r="I3342" t="s">
        <v>106</v>
      </c>
      <c r="J3342" t="s">
        <v>107</v>
      </c>
      <c r="K3342" t="s">
        <v>108</v>
      </c>
      <c r="L3342" t="s">
        <v>109</v>
      </c>
      <c r="M3342" t="s">
        <v>110</v>
      </c>
      <c r="N3342" t="s">
        <v>7720</v>
      </c>
      <c r="O3342" t="s">
        <v>2875</v>
      </c>
      <c r="P3342">
        <v>8170</v>
      </c>
      <c r="Q3342">
        <v>240</v>
      </c>
      <c r="R3342">
        <v>0</v>
      </c>
      <c r="S3342">
        <v>144</v>
      </c>
      <c r="T3342">
        <v>0</v>
      </c>
      <c r="U3342">
        <v>344.5</v>
      </c>
      <c r="V3342">
        <v>344.5</v>
      </c>
      <c r="W3342">
        <v>144</v>
      </c>
      <c r="X3342">
        <v>0</v>
      </c>
      <c r="Y3342">
        <v>0</v>
      </c>
      <c r="Z3342">
        <v>0</v>
      </c>
      <c r="AD3342" s="1">
        <v>41647.333333333336</v>
      </c>
      <c r="AE3342" s="1">
        <v>41667.708333333336</v>
      </c>
      <c r="AG3342" s="1">
        <v>41611.333333333336</v>
      </c>
      <c r="AH3342" s="1">
        <v>41632.708333333336</v>
      </c>
      <c r="AI3342" s="1">
        <v>41611.333333333336</v>
      </c>
      <c r="AJ3342" s="1">
        <v>41632.708333333336</v>
      </c>
      <c r="AK3342" s="1">
        <v>41611.333333333336</v>
      </c>
      <c r="AL3342" s="1">
        <v>41632.708333333336</v>
      </c>
      <c r="AM3342" s="1">
        <v>41647.333333333336</v>
      </c>
      <c r="AN3342" s="1">
        <v>41667.708333333336</v>
      </c>
      <c r="AP3342" t="s">
        <v>113</v>
      </c>
      <c r="AU3342" t="s">
        <v>7721</v>
      </c>
      <c r="AY3342" t="s">
        <v>106</v>
      </c>
      <c r="AZ3342">
        <v>0</v>
      </c>
      <c r="BA3342">
        <v>0</v>
      </c>
      <c r="BD3342" s="3">
        <v>41321.661805555559</v>
      </c>
      <c r="BE3342" s="3">
        <v>41321.663888888892</v>
      </c>
      <c r="BF3342" t="s">
        <v>115</v>
      </c>
      <c r="BG3342" t="s">
        <v>115</v>
      </c>
      <c r="BH3342">
        <v>8149</v>
      </c>
      <c r="BM3342">
        <v>43470</v>
      </c>
      <c r="BR3342" t="s">
        <v>2854</v>
      </c>
      <c r="BS3342" t="s">
        <v>2855</v>
      </c>
      <c r="BU3342">
        <v>1</v>
      </c>
      <c r="BV3342" t="s">
        <v>118</v>
      </c>
      <c r="BX3342" t="s">
        <v>119</v>
      </c>
      <c r="BY3342" t="s">
        <v>119</v>
      </c>
      <c r="BZ3342" t="s">
        <v>119</v>
      </c>
      <c r="CA3342">
        <v>1</v>
      </c>
      <c r="CC3342" t="s">
        <v>120</v>
      </c>
      <c r="CH3342">
        <v>540</v>
      </c>
      <c r="CI3342">
        <v>39290</v>
      </c>
      <c r="CJ3342" t="s">
        <v>106</v>
      </c>
      <c r="CK3342" t="s">
        <v>106</v>
      </c>
      <c r="CL3342">
        <v>10</v>
      </c>
      <c r="CM3342" t="s">
        <v>2867</v>
      </c>
      <c r="CO3342">
        <v>124961</v>
      </c>
      <c r="CQ3342">
        <v>0</v>
      </c>
      <c r="CR3342">
        <v>0</v>
      </c>
      <c r="CS3342">
        <v>0</v>
      </c>
      <c r="CY3342" t="s">
        <v>123</v>
      </c>
      <c r="CZ3342" t="s">
        <v>124</v>
      </c>
      <c r="DD3342" t="str" cm="1">
        <f t="array" ref="DD3342">TEXT(_xlfn.SEQUENCE(1, DATEDIF(AG3342, AH3342, "m") + 1, AG3342, 30), "YYYY-APMM")</f>
        <v>2013-AP12</v>
      </c>
      <c r="DN3342">
        <f t="shared" si="104"/>
        <v>344.5</v>
      </c>
      <c r="DO3342" t="str">
        <f t="shared" si="105"/>
        <v>TILE MASON SK</v>
      </c>
    </row>
    <row r="3343" spans="1:119" x14ac:dyDescent="0.35">
      <c r="A3343" t="s">
        <v>105</v>
      </c>
      <c r="B3343">
        <v>502628</v>
      </c>
      <c r="C3343">
        <v>6359</v>
      </c>
      <c r="D3343">
        <v>124963</v>
      </c>
      <c r="E3343">
        <v>13662</v>
      </c>
      <c r="F3343">
        <v>0</v>
      </c>
      <c r="G3343" t="s">
        <v>106</v>
      </c>
      <c r="H3343" t="s">
        <v>106</v>
      </c>
      <c r="I3343" t="s">
        <v>106</v>
      </c>
      <c r="J3343" t="s">
        <v>107</v>
      </c>
      <c r="K3343" t="s">
        <v>108</v>
      </c>
      <c r="L3343" t="s">
        <v>109</v>
      </c>
      <c r="M3343" t="s">
        <v>110</v>
      </c>
      <c r="N3343" t="s">
        <v>7722</v>
      </c>
      <c r="O3343" t="s">
        <v>2884</v>
      </c>
      <c r="P3343">
        <v>8178</v>
      </c>
      <c r="Q3343">
        <v>512</v>
      </c>
      <c r="R3343">
        <v>40</v>
      </c>
      <c r="S3343">
        <v>160</v>
      </c>
      <c r="T3343">
        <v>0</v>
      </c>
      <c r="U3343">
        <v>132</v>
      </c>
      <c r="V3343">
        <v>132</v>
      </c>
      <c r="W3343">
        <v>160</v>
      </c>
      <c r="X3343">
        <v>0</v>
      </c>
      <c r="Y3343">
        <v>0</v>
      </c>
      <c r="Z3343">
        <v>0</v>
      </c>
      <c r="AD3343" s="1">
        <v>41694.333333333336</v>
      </c>
      <c r="AE3343" s="1">
        <v>41716.708333333336</v>
      </c>
      <c r="AG3343" s="1">
        <v>41617.333333333336</v>
      </c>
      <c r="AH3343" s="1">
        <v>41640.708333333336</v>
      </c>
      <c r="AI3343" s="1">
        <v>41617.333333333336</v>
      </c>
      <c r="AJ3343" s="1">
        <v>41640.708333333336</v>
      </c>
      <c r="AK3343" s="1">
        <v>41617.333333333336</v>
      </c>
      <c r="AL3343" s="1">
        <v>41640.708333333336</v>
      </c>
      <c r="AM3343" s="1">
        <v>41694.333333333336</v>
      </c>
      <c r="AN3343" s="1">
        <v>41716.708333333336</v>
      </c>
      <c r="AP3343" t="s">
        <v>113</v>
      </c>
      <c r="AU3343" t="s">
        <v>7723</v>
      </c>
      <c r="AY3343" t="s">
        <v>106</v>
      </c>
      <c r="AZ3343">
        <v>0</v>
      </c>
      <c r="BA3343">
        <v>0</v>
      </c>
      <c r="BD3343" s="3">
        <v>41321.661805555559</v>
      </c>
      <c r="BE3343" s="3">
        <v>41321.663888888892</v>
      </c>
      <c r="BF3343" t="s">
        <v>115</v>
      </c>
      <c r="BG3343" t="s">
        <v>115</v>
      </c>
      <c r="BH3343">
        <v>8149</v>
      </c>
      <c r="BM3343">
        <v>43550</v>
      </c>
      <c r="BR3343" t="s">
        <v>116</v>
      </c>
      <c r="BS3343" t="s">
        <v>117</v>
      </c>
      <c r="BU3343">
        <v>1</v>
      </c>
      <c r="BV3343" t="s">
        <v>118</v>
      </c>
      <c r="BX3343" t="s">
        <v>119</v>
      </c>
      <c r="BY3343" t="s">
        <v>119</v>
      </c>
      <c r="BZ3343" t="s">
        <v>119</v>
      </c>
      <c r="CA3343">
        <v>1</v>
      </c>
      <c r="CC3343" t="s">
        <v>120</v>
      </c>
      <c r="CH3343">
        <v>540</v>
      </c>
      <c r="CI3343">
        <v>39290</v>
      </c>
      <c r="CJ3343" t="s">
        <v>106</v>
      </c>
      <c r="CK3343" t="s">
        <v>106</v>
      </c>
      <c r="CL3343">
        <v>10</v>
      </c>
      <c r="CM3343" t="s">
        <v>2867</v>
      </c>
      <c r="CO3343">
        <v>124961</v>
      </c>
      <c r="CQ3343">
        <v>0</v>
      </c>
      <c r="CR3343">
        <v>0</v>
      </c>
      <c r="CS3343">
        <v>0</v>
      </c>
      <c r="CY3343" t="s">
        <v>123</v>
      </c>
      <c r="CZ3343" t="s">
        <v>124</v>
      </c>
      <c r="DD3343" t="str" cm="1">
        <f t="array" ref="DD3343">TEXT(_xlfn.SEQUENCE(1, DATEDIF(AG3343, AH3343, "m") + 1, AG3343, 30), "YYYY-APMM")</f>
        <v>2013-AP12</v>
      </c>
      <c r="DN3343">
        <f t="shared" si="104"/>
        <v>132</v>
      </c>
      <c r="DO3343" t="str">
        <f t="shared" si="105"/>
        <v>LABOR- SUBCONTRACTOR</v>
      </c>
    </row>
    <row r="3344" spans="1:119" x14ac:dyDescent="0.35">
      <c r="A3344" t="s">
        <v>105</v>
      </c>
      <c r="B3344">
        <v>502629</v>
      </c>
      <c r="C3344">
        <v>6359</v>
      </c>
      <c r="D3344">
        <v>124965</v>
      </c>
      <c r="E3344">
        <v>13662</v>
      </c>
      <c r="F3344">
        <v>0</v>
      </c>
      <c r="G3344" t="s">
        <v>106</v>
      </c>
      <c r="H3344" t="s">
        <v>106</v>
      </c>
      <c r="I3344" t="s">
        <v>106</v>
      </c>
      <c r="J3344" t="s">
        <v>107</v>
      </c>
      <c r="K3344" t="s">
        <v>108</v>
      </c>
      <c r="L3344" t="s">
        <v>109</v>
      </c>
      <c r="M3344" t="s">
        <v>110</v>
      </c>
      <c r="N3344" t="s">
        <v>7724</v>
      </c>
      <c r="O3344" t="s">
        <v>3189</v>
      </c>
      <c r="P3344">
        <v>8164</v>
      </c>
      <c r="Q3344">
        <v>240</v>
      </c>
      <c r="R3344">
        <v>0</v>
      </c>
      <c r="S3344">
        <v>160</v>
      </c>
      <c r="T3344">
        <v>0</v>
      </c>
      <c r="U3344">
        <v>436</v>
      </c>
      <c r="V3344">
        <v>436</v>
      </c>
      <c r="W3344">
        <v>160</v>
      </c>
      <c r="X3344">
        <v>0</v>
      </c>
      <c r="Y3344">
        <v>0</v>
      </c>
      <c r="Z3344">
        <v>0</v>
      </c>
      <c r="AD3344" s="1">
        <v>41622.333333333336</v>
      </c>
      <c r="AE3344" s="1">
        <v>41645.708333333336</v>
      </c>
      <c r="AG3344" s="1">
        <v>41587.333333333336</v>
      </c>
      <c r="AH3344" s="1">
        <v>41609.708333333336</v>
      </c>
      <c r="AI3344" s="1">
        <v>41587.333333333336</v>
      </c>
      <c r="AJ3344" s="1">
        <v>41609.708333333336</v>
      </c>
      <c r="AK3344" s="1">
        <v>41587.333333333336</v>
      </c>
      <c r="AL3344" s="1">
        <v>41609.708333333336</v>
      </c>
      <c r="AM3344" s="1">
        <v>41622.333333333336</v>
      </c>
      <c r="AN3344" s="1">
        <v>41645.708333333336</v>
      </c>
      <c r="AP3344" t="s">
        <v>113</v>
      </c>
      <c r="AU3344" t="s">
        <v>7725</v>
      </c>
      <c r="AY3344" t="s">
        <v>106</v>
      </c>
      <c r="AZ3344">
        <v>0</v>
      </c>
      <c r="BA3344">
        <v>0</v>
      </c>
      <c r="BD3344" s="3">
        <v>41321.661805555559</v>
      </c>
      <c r="BE3344" s="3">
        <v>41321.663888888892</v>
      </c>
      <c r="BF3344" t="s">
        <v>115</v>
      </c>
      <c r="BG3344" t="s">
        <v>115</v>
      </c>
      <c r="BH3344">
        <v>8149</v>
      </c>
      <c r="BM3344">
        <v>43410</v>
      </c>
      <c r="BR3344" t="s">
        <v>2865</v>
      </c>
      <c r="BS3344" t="s">
        <v>2866</v>
      </c>
      <c r="BU3344">
        <v>1</v>
      </c>
      <c r="BV3344" t="s">
        <v>118</v>
      </c>
      <c r="BX3344" t="s">
        <v>119</v>
      </c>
      <c r="BY3344" t="s">
        <v>119</v>
      </c>
      <c r="BZ3344" t="s">
        <v>119</v>
      </c>
      <c r="CA3344">
        <v>1</v>
      </c>
      <c r="CC3344" t="s">
        <v>120</v>
      </c>
      <c r="CH3344">
        <v>540</v>
      </c>
      <c r="CI3344">
        <v>39460</v>
      </c>
      <c r="CJ3344" t="s">
        <v>106</v>
      </c>
      <c r="CK3344" t="s">
        <v>106</v>
      </c>
      <c r="CL3344">
        <v>10</v>
      </c>
      <c r="CM3344" t="s">
        <v>3187</v>
      </c>
      <c r="CO3344">
        <v>124964</v>
      </c>
      <c r="CQ3344">
        <v>0</v>
      </c>
      <c r="CR3344">
        <v>0</v>
      </c>
      <c r="CS3344">
        <v>0</v>
      </c>
      <c r="CY3344" t="s">
        <v>123</v>
      </c>
      <c r="CZ3344" t="s">
        <v>124</v>
      </c>
      <c r="DD3344" t="str" cm="1">
        <f t="array" ref="DD3344">TEXT(_xlfn.SEQUENCE(1, DATEDIF(AG3344, AH3344, "m") + 1, AG3344, 30), "YYYY-APMM")</f>
        <v>2013-AP11</v>
      </c>
      <c r="DN3344">
        <f t="shared" si="104"/>
        <v>436</v>
      </c>
      <c r="DO3344" t="str">
        <f t="shared" si="105"/>
        <v>SCREED MASON SK</v>
      </c>
    </row>
    <row r="3345" spans="1:119" x14ac:dyDescent="0.35">
      <c r="A3345" t="s">
        <v>105</v>
      </c>
      <c r="B3345">
        <v>502630</v>
      </c>
      <c r="C3345">
        <v>6359</v>
      </c>
      <c r="D3345">
        <v>124965</v>
      </c>
      <c r="E3345">
        <v>13662</v>
      </c>
      <c r="F3345">
        <v>0</v>
      </c>
      <c r="G3345" t="s">
        <v>106</v>
      </c>
      <c r="H3345" t="s">
        <v>106</v>
      </c>
      <c r="I3345" t="s">
        <v>106</v>
      </c>
      <c r="J3345" t="s">
        <v>107</v>
      </c>
      <c r="K3345" t="s">
        <v>108</v>
      </c>
      <c r="L3345" t="s">
        <v>109</v>
      </c>
      <c r="M3345" t="s">
        <v>110</v>
      </c>
      <c r="N3345" t="s">
        <v>7726</v>
      </c>
      <c r="O3345" t="s">
        <v>3192</v>
      </c>
      <c r="P3345">
        <v>8178</v>
      </c>
      <c r="Q3345">
        <v>240</v>
      </c>
      <c r="R3345">
        <v>0</v>
      </c>
      <c r="S3345">
        <v>160</v>
      </c>
      <c r="T3345">
        <v>0</v>
      </c>
      <c r="U3345">
        <v>136</v>
      </c>
      <c r="V3345">
        <v>136</v>
      </c>
      <c r="W3345">
        <v>160</v>
      </c>
      <c r="X3345">
        <v>0</v>
      </c>
      <c r="Y3345">
        <v>0</v>
      </c>
      <c r="Z3345">
        <v>0</v>
      </c>
      <c r="AD3345" s="1">
        <v>41646.333333333336</v>
      </c>
      <c r="AE3345" s="1">
        <v>41668.708333333336</v>
      </c>
      <c r="AG3345" s="1">
        <v>41610.333333333336</v>
      </c>
      <c r="AH3345" s="1">
        <v>41633.708333333336</v>
      </c>
      <c r="AI3345" s="1">
        <v>41610.333333333336</v>
      </c>
      <c r="AJ3345" s="1">
        <v>41633.708333333336</v>
      </c>
      <c r="AK3345" s="1">
        <v>41610.333333333336</v>
      </c>
      <c r="AL3345" s="1">
        <v>41633.708333333336</v>
      </c>
      <c r="AM3345" s="1">
        <v>41646.333333333336</v>
      </c>
      <c r="AN3345" s="1">
        <v>41668.708333333336</v>
      </c>
      <c r="AP3345" t="s">
        <v>113</v>
      </c>
      <c r="AU3345" t="s">
        <v>7727</v>
      </c>
      <c r="AY3345" t="s">
        <v>106</v>
      </c>
      <c r="AZ3345">
        <v>0</v>
      </c>
      <c r="BA3345">
        <v>0</v>
      </c>
      <c r="BD3345" s="3">
        <v>41321.661805555559</v>
      </c>
      <c r="BE3345" s="3">
        <v>41321.663888888892</v>
      </c>
      <c r="BF3345" t="s">
        <v>115</v>
      </c>
      <c r="BG3345" t="s">
        <v>115</v>
      </c>
      <c r="BH3345">
        <v>8149</v>
      </c>
      <c r="BM3345">
        <v>43550</v>
      </c>
      <c r="BR3345" t="s">
        <v>116</v>
      </c>
      <c r="BS3345" t="s">
        <v>117</v>
      </c>
      <c r="BU3345">
        <v>1</v>
      </c>
      <c r="BV3345" t="s">
        <v>118</v>
      </c>
      <c r="BX3345" t="s">
        <v>119</v>
      </c>
      <c r="BY3345" t="s">
        <v>119</v>
      </c>
      <c r="BZ3345" t="s">
        <v>119</v>
      </c>
      <c r="CA3345">
        <v>1</v>
      </c>
      <c r="CC3345" t="s">
        <v>120</v>
      </c>
      <c r="CH3345">
        <v>540</v>
      </c>
      <c r="CI3345">
        <v>39460</v>
      </c>
      <c r="CJ3345" t="s">
        <v>106</v>
      </c>
      <c r="CK3345" t="s">
        <v>106</v>
      </c>
      <c r="CL3345">
        <v>10</v>
      </c>
      <c r="CM3345" t="s">
        <v>3187</v>
      </c>
      <c r="CO3345">
        <v>124964</v>
      </c>
      <c r="CQ3345">
        <v>0</v>
      </c>
      <c r="CR3345">
        <v>0</v>
      </c>
      <c r="CS3345">
        <v>0</v>
      </c>
      <c r="CY3345" t="s">
        <v>123</v>
      </c>
      <c r="CZ3345" t="s">
        <v>124</v>
      </c>
      <c r="DD3345" t="str" cm="1">
        <f t="array" ref="DD3345">TEXT(_xlfn.SEQUENCE(1, DATEDIF(AG3345, AH3345, "m") + 1, AG3345, 30), "YYYY-APMM")</f>
        <v>2013-AP12</v>
      </c>
      <c r="DN3345">
        <f t="shared" si="104"/>
        <v>136</v>
      </c>
      <c r="DO3345" t="str">
        <f t="shared" si="105"/>
        <v>LABOR- SUBCONTRACTOR</v>
      </c>
    </row>
    <row r="3346" spans="1:119" x14ac:dyDescent="0.35">
      <c r="A3346" t="s">
        <v>105</v>
      </c>
      <c r="B3346">
        <v>502631</v>
      </c>
      <c r="C3346">
        <v>6359</v>
      </c>
      <c r="D3346">
        <v>124965</v>
      </c>
      <c r="E3346">
        <v>13662</v>
      </c>
      <c r="F3346">
        <v>0</v>
      </c>
      <c r="G3346" t="s">
        <v>106</v>
      </c>
      <c r="H3346" t="s">
        <v>106</v>
      </c>
      <c r="I3346" t="s">
        <v>106</v>
      </c>
      <c r="J3346" t="s">
        <v>107</v>
      </c>
      <c r="K3346" t="s">
        <v>108</v>
      </c>
      <c r="L3346" t="s">
        <v>109</v>
      </c>
      <c r="M3346" t="s">
        <v>110</v>
      </c>
      <c r="N3346" t="s">
        <v>7728</v>
      </c>
      <c r="O3346" t="s">
        <v>3195</v>
      </c>
      <c r="P3346">
        <v>8178</v>
      </c>
      <c r="Q3346">
        <v>288</v>
      </c>
      <c r="R3346">
        <v>0</v>
      </c>
      <c r="S3346">
        <v>160</v>
      </c>
      <c r="T3346">
        <v>0</v>
      </c>
      <c r="U3346">
        <v>168</v>
      </c>
      <c r="V3346">
        <v>168</v>
      </c>
      <c r="W3346">
        <v>160</v>
      </c>
      <c r="X3346">
        <v>0</v>
      </c>
      <c r="Y3346">
        <v>0</v>
      </c>
      <c r="Z3346">
        <v>0</v>
      </c>
      <c r="AD3346" s="1">
        <v>41630.333333333336</v>
      </c>
      <c r="AE3346" s="1">
        <v>41652.708333333336</v>
      </c>
      <c r="AG3346" s="1">
        <v>41587.333333333336</v>
      </c>
      <c r="AH3346" s="1">
        <v>41609.708333333336</v>
      </c>
      <c r="AI3346" s="1">
        <v>41587.333333333336</v>
      </c>
      <c r="AJ3346" s="1">
        <v>41609.708333333336</v>
      </c>
      <c r="AK3346" s="1">
        <v>41587.333333333336</v>
      </c>
      <c r="AL3346" s="1">
        <v>41609.708333333336</v>
      </c>
      <c r="AM3346" s="1">
        <v>41630.333333333336</v>
      </c>
      <c r="AN3346" s="1">
        <v>41652.708333333336</v>
      </c>
      <c r="AP3346" t="s">
        <v>113</v>
      </c>
      <c r="AU3346" t="e">
        <f>+ki8jBFXQoCS6sXqDa9WUg</f>
        <v>#NAME?</v>
      </c>
      <c r="AY3346" t="s">
        <v>106</v>
      </c>
      <c r="AZ3346">
        <v>0</v>
      </c>
      <c r="BA3346">
        <v>0</v>
      </c>
      <c r="BD3346" s="3">
        <v>41321.661805555559</v>
      </c>
      <c r="BE3346" s="3">
        <v>41321.663888888892</v>
      </c>
      <c r="BF3346" t="s">
        <v>115</v>
      </c>
      <c r="BG3346" t="s">
        <v>115</v>
      </c>
      <c r="BH3346">
        <v>8149</v>
      </c>
      <c r="BM3346">
        <v>43550</v>
      </c>
      <c r="BR3346" t="s">
        <v>116</v>
      </c>
      <c r="BS3346" t="s">
        <v>117</v>
      </c>
      <c r="BU3346">
        <v>1</v>
      </c>
      <c r="BV3346" t="s">
        <v>118</v>
      </c>
      <c r="BX3346" t="s">
        <v>119</v>
      </c>
      <c r="BY3346" t="s">
        <v>119</v>
      </c>
      <c r="BZ3346" t="s">
        <v>119</v>
      </c>
      <c r="CA3346">
        <v>1</v>
      </c>
      <c r="CC3346" t="s">
        <v>120</v>
      </c>
      <c r="CH3346">
        <v>540</v>
      </c>
      <c r="CI3346">
        <v>39460</v>
      </c>
      <c r="CJ3346" t="s">
        <v>106</v>
      </c>
      <c r="CK3346" t="s">
        <v>106</v>
      </c>
      <c r="CL3346">
        <v>10</v>
      </c>
      <c r="CM3346" t="s">
        <v>3187</v>
      </c>
      <c r="CO3346">
        <v>124964</v>
      </c>
      <c r="CQ3346">
        <v>0</v>
      </c>
      <c r="CR3346">
        <v>0</v>
      </c>
      <c r="CS3346">
        <v>0</v>
      </c>
      <c r="CY3346" t="s">
        <v>123</v>
      </c>
      <c r="CZ3346" t="s">
        <v>124</v>
      </c>
      <c r="DD3346" t="str" cm="1">
        <f t="array" ref="DD3346">TEXT(_xlfn.SEQUENCE(1, DATEDIF(AG3346, AH3346, "m") + 1, AG3346, 30), "YYYY-APMM")</f>
        <v>2013-AP11</v>
      </c>
      <c r="DN3346">
        <f t="shared" si="104"/>
        <v>168</v>
      </c>
      <c r="DO3346" t="str">
        <f t="shared" si="105"/>
        <v>LABOR- SUBCONTRACTOR</v>
      </c>
    </row>
    <row r="3347" spans="1:119" x14ac:dyDescent="0.35">
      <c r="A3347" t="s">
        <v>105</v>
      </c>
      <c r="B3347">
        <v>502632</v>
      </c>
      <c r="C3347">
        <v>6359</v>
      </c>
      <c r="D3347">
        <v>124965</v>
      </c>
      <c r="E3347">
        <v>13662</v>
      </c>
      <c r="F3347">
        <v>0</v>
      </c>
      <c r="G3347" t="s">
        <v>106</v>
      </c>
      <c r="H3347" t="s">
        <v>106</v>
      </c>
      <c r="I3347" t="s">
        <v>106</v>
      </c>
      <c r="J3347" t="s">
        <v>107</v>
      </c>
      <c r="K3347" t="s">
        <v>108</v>
      </c>
      <c r="L3347" t="s">
        <v>109</v>
      </c>
      <c r="M3347" t="s">
        <v>110</v>
      </c>
      <c r="N3347" t="s">
        <v>7729</v>
      </c>
      <c r="O3347" t="s">
        <v>3198</v>
      </c>
      <c r="P3347">
        <v>8172</v>
      </c>
      <c r="Q3347">
        <v>208</v>
      </c>
      <c r="R3347">
        <v>0</v>
      </c>
      <c r="S3347">
        <v>200</v>
      </c>
      <c r="T3347">
        <v>0</v>
      </c>
      <c r="U3347">
        <v>132</v>
      </c>
      <c r="V3347">
        <v>132</v>
      </c>
      <c r="W3347">
        <v>200</v>
      </c>
      <c r="X3347">
        <v>0</v>
      </c>
      <c r="Y3347">
        <v>0</v>
      </c>
      <c r="Z3347">
        <v>0</v>
      </c>
      <c r="AD3347" s="1">
        <v>41583.333333333336</v>
      </c>
      <c r="AE3347" s="1">
        <v>41611.708333333336</v>
      </c>
      <c r="AG3347" s="1">
        <v>41550.333333333336</v>
      </c>
      <c r="AH3347" s="1">
        <v>41581.708333333336</v>
      </c>
      <c r="AI3347" s="1">
        <v>41550.333333333336</v>
      </c>
      <c r="AJ3347" s="1">
        <v>41581.708333333336</v>
      </c>
      <c r="AK3347" s="1">
        <v>41550.333333333336</v>
      </c>
      <c r="AL3347" s="1">
        <v>41581.708333333336</v>
      </c>
      <c r="AM3347" s="1">
        <v>41583.333333333336</v>
      </c>
      <c r="AN3347" s="1">
        <v>41611.708333333336</v>
      </c>
      <c r="AP3347" t="s">
        <v>113</v>
      </c>
      <c r="AU3347" t="s">
        <v>7730</v>
      </c>
      <c r="AY3347" t="s">
        <v>106</v>
      </c>
      <c r="AZ3347">
        <v>0</v>
      </c>
      <c r="BA3347">
        <v>0</v>
      </c>
      <c r="BD3347" s="3">
        <v>41321.661805555559</v>
      </c>
      <c r="BE3347" s="3">
        <v>41321.663888888892</v>
      </c>
      <c r="BF3347" t="s">
        <v>115</v>
      </c>
      <c r="BG3347" t="s">
        <v>115</v>
      </c>
      <c r="BH3347">
        <v>8149</v>
      </c>
      <c r="BM3347">
        <v>43490</v>
      </c>
      <c r="BR3347" t="s">
        <v>3200</v>
      </c>
      <c r="BS3347" t="s">
        <v>3201</v>
      </c>
      <c r="BU3347">
        <v>1</v>
      </c>
      <c r="BV3347" t="s">
        <v>118</v>
      </c>
      <c r="BX3347" t="s">
        <v>119</v>
      </c>
      <c r="BY3347" t="s">
        <v>119</v>
      </c>
      <c r="BZ3347" t="s">
        <v>119</v>
      </c>
      <c r="CA3347">
        <v>1</v>
      </c>
      <c r="CC3347" t="s">
        <v>120</v>
      </c>
      <c r="CH3347">
        <v>540</v>
      </c>
      <c r="CI3347">
        <v>39460</v>
      </c>
      <c r="CJ3347" t="s">
        <v>106</v>
      </c>
      <c r="CK3347" t="s">
        <v>106</v>
      </c>
      <c r="CL3347">
        <v>10</v>
      </c>
      <c r="CM3347" t="s">
        <v>3187</v>
      </c>
      <c r="CO3347">
        <v>124964</v>
      </c>
      <c r="CQ3347">
        <v>0</v>
      </c>
      <c r="CR3347">
        <v>0</v>
      </c>
      <c r="CS3347">
        <v>0</v>
      </c>
      <c r="CY3347" t="s">
        <v>123</v>
      </c>
      <c r="CZ3347" t="s">
        <v>124</v>
      </c>
      <c r="DD3347" t="str" cm="1">
        <f t="array" ref="DD3347:DE3347">TEXT(_xlfn.SEQUENCE(1, DATEDIF(AG3347, AH3347, "m") + 1, AG3347, 30), "YYYY-APMM")</f>
        <v>2013-AP10</v>
      </c>
      <c r="DE3347" t="str">
        <v>2013-AP11</v>
      </c>
      <c r="DN3347">
        <f t="shared" si="104"/>
        <v>66</v>
      </c>
      <c r="DO3347" t="str">
        <f t="shared" si="105"/>
        <v>MANHOLES SK</v>
      </c>
    </row>
    <row r="3348" spans="1:119" x14ac:dyDescent="0.35">
      <c r="A3348" t="s">
        <v>105</v>
      </c>
      <c r="B3348">
        <v>502633</v>
      </c>
      <c r="C3348">
        <v>6359</v>
      </c>
      <c r="D3348">
        <v>124965</v>
      </c>
      <c r="E3348">
        <v>13662</v>
      </c>
      <c r="F3348">
        <v>0</v>
      </c>
      <c r="G3348" t="s">
        <v>106</v>
      </c>
      <c r="H3348" t="s">
        <v>106</v>
      </c>
      <c r="I3348" t="s">
        <v>106</v>
      </c>
      <c r="J3348" t="s">
        <v>107</v>
      </c>
      <c r="K3348" t="s">
        <v>108</v>
      </c>
      <c r="L3348" t="s">
        <v>109</v>
      </c>
      <c r="M3348" t="s">
        <v>110</v>
      </c>
      <c r="N3348" t="s">
        <v>7731</v>
      </c>
      <c r="O3348" t="s">
        <v>3206</v>
      </c>
      <c r="P3348">
        <v>8172</v>
      </c>
      <c r="Q3348">
        <v>288</v>
      </c>
      <c r="R3348">
        <v>0</v>
      </c>
      <c r="S3348">
        <v>200</v>
      </c>
      <c r="T3348">
        <v>0</v>
      </c>
      <c r="U3348">
        <v>66</v>
      </c>
      <c r="V3348">
        <v>66</v>
      </c>
      <c r="W3348">
        <v>200</v>
      </c>
      <c r="X3348">
        <v>0</v>
      </c>
      <c r="Y3348">
        <v>0</v>
      </c>
      <c r="Z3348">
        <v>0</v>
      </c>
      <c r="AD3348" s="1">
        <v>41609.333333333336</v>
      </c>
      <c r="AE3348" s="1">
        <v>41638.708333333336</v>
      </c>
      <c r="AG3348" s="1">
        <v>41567.333333333336</v>
      </c>
      <c r="AH3348" s="1">
        <v>41595.708333333336</v>
      </c>
      <c r="AI3348" s="1">
        <v>41567.333333333336</v>
      </c>
      <c r="AJ3348" s="1">
        <v>41595.708333333336</v>
      </c>
      <c r="AK3348" s="1">
        <v>41567.333333333336</v>
      </c>
      <c r="AL3348" s="1">
        <v>41595.708333333336</v>
      </c>
      <c r="AM3348" s="1">
        <v>41609.333333333336</v>
      </c>
      <c r="AN3348" s="1">
        <v>41638.708333333336</v>
      </c>
      <c r="AP3348" t="s">
        <v>113</v>
      </c>
      <c r="AU3348" t="s">
        <v>7732</v>
      </c>
      <c r="AY3348" t="s">
        <v>106</v>
      </c>
      <c r="AZ3348">
        <v>0</v>
      </c>
      <c r="BA3348">
        <v>0</v>
      </c>
      <c r="BD3348" s="3">
        <v>41321.661805555559</v>
      </c>
      <c r="BE3348" s="3">
        <v>41321.663888888892</v>
      </c>
      <c r="BF3348" t="s">
        <v>115</v>
      </c>
      <c r="BG3348" t="s">
        <v>115</v>
      </c>
      <c r="BH3348">
        <v>8149</v>
      </c>
      <c r="BM3348">
        <v>43490</v>
      </c>
      <c r="BR3348" t="s">
        <v>3200</v>
      </c>
      <c r="BS3348" t="s">
        <v>3201</v>
      </c>
      <c r="BU3348">
        <v>1</v>
      </c>
      <c r="BV3348" t="s">
        <v>118</v>
      </c>
      <c r="BX3348" t="s">
        <v>119</v>
      </c>
      <c r="BY3348" t="s">
        <v>119</v>
      </c>
      <c r="BZ3348" t="s">
        <v>119</v>
      </c>
      <c r="CA3348">
        <v>1</v>
      </c>
      <c r="CC3348" t="s">
        <v>120</v>
      </c>
      <c r="CH3348">
        <v>540</v>
      </c>
      <c r="CI3348">
        <v>39460</v>
      </c>
      <c r="CJ3348" t="s">
        <v>106</v>
      </c>
      <c r="CK3348" t="s">
        <v>106</v>
      </c>
      <c r="CL3348">
        <v>10</v>
      </c>
      <c r="CM3348" t="s">
        <v>3187</v>
      </c>
      <c r="CO3348">
        <v>124964</v>
      </c>
      <c r="CQ3348">
        <v>0</v>
      </c>
      <c r="CR3348">
        <v>0</v>
      </c>
      <c r="CS3348">
        <v>0</v>
      </c>
      <c r="CY3348" t="s">
        <v>123</v>
      </c>
      <c r="CZ3348" t="s">
        <v>124</v>
      </c>
      <c r="DD3348" t="str" cm="1">
        <f t="array" ref="DD3348">TEXT(_xlfn.SEQUENCE(1, DATEDIF(AG3348, AH3348, "m") + 1, AG3348, 30), "YYYY-APMM")</f>
        <v>2013-AP10</v>
      </c>
      <c r="DN3348">
        <f t="shared" si="104"/>
        <v>66</v>
      </c>
      <c r="DO3348" t="str">
        <f t="shared" si="105"/>
        <v>MANHOLES SK</v>
      </c>
    </row>
    <row r="3349" spans="1:119" x14ac:dyDescent="0.35">
      <c r="A3349" t="s">
        <v>105</v>
      </c>
      <c r="B3349">
        <v>502634</v>
      </c>
      <c r="C3349">
        <v>6359</v>
      </c>
      <c r="D3349">
        <v>124965</v>
      </c>
      <c r="E3349">
        <v>13662</v>
      </c>
      <c r="F3349">
        <v>0</v>
      </c>
      <c r="G3349" t="s">
        <v>106</v>
      </c>
      <c r="H3349" t="s">
        <v>106</v>
      </c>
      <c r="I3349" t="s">
        <v>106</v>
      </c>
      <c r="J3349" t="s">
        <v>107</v>
      </c>
      <c r="K3349" t="s">
        <v>108</v>
      </c>
      <c r="L3349" t="s">
        <v>109</v>
      </c>
      <c r="M3349" t="s">
        <v>110</v>
      </c>
      <c r="N3349" t="s">
        <v>7733</v>
      </c>
      <c r="O3349" t="s">
        <v>7734</v>
      </c>
      <c r="P3349">
        <v>8178</v>
      </c>
      <c r="Q3349">
        <v>240</v>
      </c>
      <c r="R3349">
        <v>0</v>
      </c>
      <c r="S3349">
        <v>160</v>
      </c>
      <c r="T3349">
        <v>0</v>
      </c>
      <c r="U3349">
        <v>180</v>
      </c>
      <c r="V3349">
        <v>180</v>
      </c>
      <c r="W3349">
        <v>160</v>
      </c>
      <c r="X3349">
        <v>0</v>
      </c>
      <c r="Y3349">
        <v>0</v>
      </c>
      <c r="Z3349">
        <v>0</v>
      </c>
      <c r="AD3349" s="1">
        <v>41634.333333333336</v>
      </c>
      <c r="AE3349" s="1">
        <v>41657.708333333336</v>
      </c>
      <c r="AG3349" s="1">
        <v>41598.333333333336</v>
      </c>
      <c r="AH3349" s="1">
        <v>41620.708333333336</v>
      </c>
      <c r="AI3349" s="1">
        <v>41598.333333333336</v>
      </c>
      <c r="AJ3349" s="1">
        <v>41620.708333333336</v>
      </c>
      <c r="AK3349" s="1">
        <v>41598.333333333336</v>
      </c>
      <c r="AL3349" s="1">
        <v>41620.708333333336</v>
      </c>
      <c r="AM3349" s="1">
        <v>41634.333333333336</v>
      </c>
      <c r="AN3349" s="1">
        <v>41657.708333333336</v>
      </c>
      <c r="AP3349" t="s">
        <v>113</v>
      </c>
      <c r="AU3349" t="s">
        <v>7735</v>
      </c>
      <c r="AY3349" t="s">
        <v>106</v>
      </c>
      <c r="AZ3349">
        <v>0</v>
      </c>
      <c r="BA3349">
        <v>0</v>
      </c>
      <c r="BD3349" s="3">
        <v>41321.661805555559</v>
      </c>
      <c r="BE3349" s="3">
        <v>41321.663888888892</v>
      </c>
      <c r="BF3349" t="s">
        <v>115</v>
      </c>
      <c r="BG3349" t="s">
        <v>115</v>
      </c>
      <c r="BH3349">
        <v>8149</v>
      </c>
      <c r="BM3349">
        <v>43550</v>
      </c>
      <c r="BR3349" t="s">
        <v>116</v>
      </c>
      <c r="BS3349" t="s">
        <v>117</v>
      </c>
      <c r="BU3349">
        <v>1</v>
      </c>
      <c r="BV3349" t="s">
        <v>118</v>
      </c>
      <c r="BX3349" t="s">
        <v>119</v>
      </c>
      <c r="BY3349" t="s">
        <v>119</v>
      </c>
      <c r="BZ3349" t="s">
        <v>119</v>
      </c>
      <c r="CA3349">
        <v>1</v>
      </c>
      <c r="CC3349" t="s">
        <v>120</v>
      </c>
      <c r="CH3349">
        <v>540</v>
      </c>
      <c r="CI3349">
        <v>39460</v>
      </c>
      <c r="CJ3349" t="s">
        <v>106</v>
      </c>
      <c r="CK3349" t="s">
        <v>106</v>
      </c>
      <c r="CL3349">
        <v>10</v>
      </c>
      <c r="CM3349" t="s">
        <v>3187</v>
      </c>
      <c r="CO3349">
        <v>124964</v>
      </c>
      <c r="CQ3349">
        <v>0</v>
      </c>
      <c r="CR3349">
        <v>0</v>
      </c>
      <c r="CS3349">
        <v>0</v>
      </c>
      <c r="CY3349" t="s">
        <v>123</v>
      </c>
      <c r="CZ3349" t="s">
        <v>124</v>
      </c>
      <c r="DD3349" t="str" cm="1">
        <f t="array" ref="DD3349">TEXT(_xlfn.SEQUENCE(1, DATEDIF(AG3349, AH3349, "m") + 1, AG3349, 30), "YYYY-APMM")</f>
        <v>2013-AP11</v>
      </c>
      <c r="DN3349">
        <f t="shared" si="104"/>
        <v>180</v>
      </c>
      <c r="DO3349" t="str">
        <f t="shared" si="105"/>
        <v>LABOR- SUBCONTRACTOR</v>
      </c>
    </row>
    <row r="3350" spans="1:119" x14ac:dyDescent="0.35">
      <c r="A3350" t="s">
        <v>105</v>
      </c>
      <c r="B3350">
        <v>502635</v>
      </c>
      <c r="C3350">
        <v>6359</v>
      </c>
      <c r="D3350">
        <v>124965</v>
      </c>
      <c r="E3350">
        <v>13662</v>
      </c>
      <c r="F3350">
        <v>0</v>
      </c>
      <c r="G3350" t="s">
        <v>106</v>
      </c>
      <c r="H3350" t="s">
        <v>106</v>
      </c>
      <c r="I3350" t="s">
        <v>106</v>
      </c>
      <c r="J3350" t="s">
        <v>107</v>
      </c>
      <c r="K3350" t="s">
        <v>108</v>
      </c>
      <c r="L3350" t="s">
        <v>109</v>
      </c>
      <c r="M3350" t="s">
        <v>110</v>
      </c>
      <c r="N3350" t="s">
        <v>7736</v>
      </c>
      <c r="O3350" t="s">
        <v>3203</v>
      </c>
      <c r="P3350">
        <v>8177</v>
      </c>
      <c r="Q3350">
        <v>288</v>
      </c>
      <c r="R3350">
        <v>144</v>
      </c>
      <c r="S3350">
        <v>200</v>
      </c>
      <c r="T3350">
        <v>0</v>
      </c>
      <c r="U3350">
        <v>500</v>
      </c>
      <c r="V3350">
        <v>500</v>
      </c>
      <c r="W3350">
        <v>200</v>
      </c>
      <c r="X3350">
        <v>0</v>
      </c>
      <c r="Y3350">
        <v>0</v>
      </c>
      <c r="Z3350">
        <v>0</v>
      </c>
      <c r="AD3350" s="1">
        <v>41653.333333333336</v>
      </c>
      <c r="AE3350" s="1">
        <v>41682.708333333336</v>
      </c>
      <c r="AG3350" s="1">
        <v>41610.333333333336</v>
      </c>
      <c r="AH3350" s="1">
        <v>41639.708333333336</v>
      </c>
      <c r="AI3350" s="1">
        <v>41610.333333333336</v>
      </c>
      <c r="AJ3350" s="1">
        <v>41639.708333333336</v>
      </c>
      <c r="AK3350" s="1">
        <v>41610.333333333336</v>
      </c>
      <c r="AL3350" s="1">
        <v>41639.708333333336</v>
      </c>
      <c r="AM3350" s="1">
        <v>41653.333333333336</v>
      </c>
      <c r="AN3350" s="1">
        <v>41682.708333333336</v>
      </c>
      <c r="AP3350" t="s">
        <v>113</v>
      </c>
      <c r="AU3350" t="s">
        <v>7737</v>
      </c>
      <c r="AY3350" t="s">
        <v>106</v>
      </c>
      <c r="AZ3350">
        <v>0</v>
      </c>
      <c r="BA3350">
        <v>0</v>
      </c>
      <c r="BD3350" s="3">
        <v>41321.661805555559</v>
      </c>
      <c r="BE3350" s="3">
        <v>41321.663888888892</v>
      </c>
      <c r="BF3350" t="s">
        <v>115</v>
      </c>
      <c r="BG3350" t="s">
        <v>115</v>
      </c>
      <c r="BH3350">
        <v>8149</v>
      </c>
      <c r="BM3350">
        <v>43540</v>
      </c>
      <c r="BR3350" t="s">
        <v>1299</v>
      </c>
      <c r="BS3350" t="s">
        <v>1300</v>
      </c>
      <c r="BU3350">
        <v>1</v>
      </c>
      <c r="BV3350" t="s">
        <v>118</v>
      </c>
      <c r="BX3350" t="s">
        <v>119</v>
      </c>
      <c r="BY3350" t="s">
        <v>119</v>
      </c>
      <c r="BZ3350" t="s">
        <v>119</v>
      </c>
      <c r="CA3350">
        <v>1</v>
      </c>
      <c r="CC3350" t="s">
        <v>120</v>
      </c>
      <c r="CH3350">
        <v>540</v>
      </c>
      <c r="CI3350">
        <v>39460</v>
      </c>
      <c r="CJ3350" t="s">
        <v>106</v>
      </c>
      <c r="CK3350" t="s">
        <v>106</v>
      </c>
      <c r="CL3350">
        <v>10</v>
      </c>
      <c r="CM3350" t="s">
        <v>3187</v>
      </c>
      <c r="CO3350">
        <v>124964</v>
      </c>
      <c r="CQ3350">
        <v>0</v>
      </c>
      <c r="CR3350">
        <v>0</v>
      </c>
      <c r="CS3350">
        <v>0</v>
      </c>
      <c r="CY3350" t="s">
        <v>123</v>
      </c>
      <c r="CZ3350" t="s">
        <v>124</v>
      </c>
      <c r="DD3350" t="str" cm="1">
        <f t="array" ref="DD3350">TEXT(_xlfn.SEQUENCE(1, DATEDIF(AG3350, AH3350, "m") + 1, AG3350, 30), "YYYY-APMM")</f>
        <v>2013-AP12</v>
      </c>
      <c r="DN3350">
        <f t="shared" si="104"/>
        <v>500</v>
      </c>
      <c r="DO3350" t="str">
        <f t="shared" si="105"/>
        <v>LABOR - CIVIL</v>
      </c>
    </row>
    <row r="3351" spans="1:119" x14ac:dyDescent="0.35">
      <c r="A3351" t="s">
        <v>105</v>
      </c>
      <c r="B3351">
        <v>502636</v>
      </c>
      <c r="C3351">
        <v>6359</v>
      </c>
      <c r="D3351">
        <v>124966</v>
      </c>
      <c r="E3351">
        <v>13662</v>
      </c>
      <c r="F3351">
        <v>0</v>
      </c>
      <c r="G3351" t="s">
        <v>106</v>
      </c>
      <c r="H3351" t="s">
        <v>106</v>
      </c>
      <c r="I3351" t="s">
        <v>106</v>
      </c>
      <c r="J3351" t="s">
        <v>107</v>
      </c>
      <c r="K3351" t="s">
        <v>108</v>
      </c>
      <c r="L3351" t="s">
        <v>109</v>
      </c>
      <c r="M3351" t="s">
        <v>110</v>
      </c>
      <c r="N3351" t="s">
        <v>7738</v>
      </c>
      <c r="O3351" t="s">
        <v>3213</v>
      </c>
      <c r="P3351">
        <v>8167</v>
      </c>
      <c r="Q3351">
        <v>120</v>
      </c>
      <c r="R3351">
        <v>0</v>
      </c>
      <c r="S3351">
        <v>200</v>
      </c>
      <c r="T3351">
        <v>0</v>
      </c>
      <c r="U3351">
        <v>210</v>
      </c>
      <c r="V3351">
        <v>210</v>
      </c>
      <c r="W3351">
        <v>200</v>
      </c>
      <c r="X3351">
        <v>0</v>
      </c>
      <c r="Y3351">
        <v>0</v>
      </c>
      <c r="Z3351">
        <v>0</v>
      </c>
      <c r="AD3351" s="1">
        <v>41616.333333333336</v>
      </c>
      <c r="AE3351" s="1">
        <v>41645.708333333336</v>
      </c>
      <c r="AG3351" s="1">
        <v>41598.333333333336</v>
      </c>
      <c r="AH3351" s="1">
        <v>41627.708333333336</v>
      </c>
      <c r="AI3351" s="1">
        <v>41598.333333333336</v>
      </c>
      <c r="AJ3351" s="1">
        <v>41627.708333333336</v>
      </c>
      <c r="AK3351" s="1">
        <v>41598.333333333336</v>
      </c>
      <c r="AL3351" s="1">
        <v>41627.708333333336</v>
      </c>
      <c r="AM3351" s="1">
        <v>41616.333333333336</v>
      </c>
      <c r="AN3351" s="1">
        <v>41645.708333333336</v>
      </c>
      <c r="AP3351" t="s">
        <v>113</v>
      </c>
      <c r="AU3351" t="s">
        <v>7739</v>
      </c>
      <c r="AY3351" t="s">
        <v>106</v>
      </c>
      <c r="AZ3351">
        <v>0</v>
      </c>
      <c r="BA3351">
        <v>0</v>
      </c>
      <c r="BD3351" s="3">
        <v>41321.661805555559</v>
      </c>
      <c r="BE3351" s="3">
        <v>41321.663888888892</v>
      </c>
      <c r="BF3351" t="s">
        <v>115</v>
      </c>
      <c r="BG3351" t="s">
        <v>115</v>
      </c>
      <c r="BH3351">
        <v>8149</v>
      </c>
      <c r="BM3351">
        <v>43440</v>
      </c>
      <c r="BR3351" t="s">
        <v>3145</v>
      </c>
      <c r="BS3351" t="s">
        <v>3146</v>
      </c>
      <c r="BU3351">
        <v>1</v>
      </c>
      <c r="BV3351" t="s">
        <v>118</v>
      </c>
      <c r="BX3351" t="s">
        <v>119</v>
      </c>
      <c r="BY3351" t="s">
        <v>119</v>
      </c>
      <c r="BZ3351" t="s">
        <v>119</v>
      </c>
      <c r="CA3351">
        <v>1</v>
      </c>
      <c r="CC3351" t="s">
        <v>120</v>
      </c>
      <c r="CH3351">
        <v>540</v>
      </c>
      <c r="CI3351">
        <v>39470</v>
      </c>
      <c r="CJ3351" t="s">
        <v>106</v>
      </c>
      <c r="CK3351" t="s">
        <v>106</v>
      </c>
      <c r="CL3351">
        <v>15</v>
      </c>
      <c r="CM3351" t="s">
        <v>3211</v>
      </c>
      <c r="CO3351">
        <v>124964</v>
      </c>
      <c r="CQ3351">
        <v>0</v>
      </c>
      <c r="CR3351">
        <v>0</v>
      </c>
      <c r="CS3351">
        <v>0</v>
      </c>
      <c r="CY3351" t="s">
        <v>123</v>
      </c>
      <c r="CZ3351" t="s">
        <v>124</v>
      </c>
      <c r="DD3351" t="str" cm="1">
        <f t="array" ref="DD3351">TEXT(_xlfn.SEQUENCE(1, DATEDIF(AG3351, AH3351, "m") + 1, AG3351, 30), "YYYY-APMM")</f>
        <v>2013-AP11</v>
      </c>
      <c r="DN3351">
        <f t="shared" si="104"/>
        <v>210</v>
      </c>
      <c r="DO3351" t="str">
        <f t="shared" si="105"/>
        <v>CONCRETE MASON SK</v>
      </c>
    </row>
    <row r="3352" spans="1:119" x14ac:dyDescent="0.35">
      <c r="A3352" t="s">
        <v>105</v>
      </c>
      <c r="B3352">
        <v>502637</v>
      </c>
      <c r="C3352">
        <v>6359</v>
      </c>
      <c r="D3352">
        <v>124966</v>
      </c>
      <c r="E3352">
        <v>13662</v>
      </c>
      <c r="F3352">
        <v>0</v>
      </c>
      <c r="G3352" t="s">
        <v>106</v>
      </c>
      <c r="H3352" t="s">
        <v>106</v>
      </c>
      <c r="I3352" t="s">
        <v>106</v>
      </c>
      <c r="J3352" t="s">
        <v>107</v>
      </c>
      <c r="K3352" t="s">
        <v>108</v>
      </c>
      <c r="L3352" t="s">
        <v>109</v>
      </c>
      <c r="M3352" t="s">
        <v>110</v>
      </c>
      <c r="N3352" t="s">
        <v>7740</v>
      </c>
      <c r="O3352" t="s">
        <v>3216</v>
      </c>
      <c r="P3352">
        <v>8168</v>
      </c>
      <c r="Q3352">
        <v>280</v>
      </c>
      <c r="R3352">
        <v>0</v>
      </c>
      <c r="S3352">
        <v>200</v>
      </c>
      <c r="T3352">
        <v>0</v>
      </c>
      <c r="U3352">
        <v>692</v>
      </c>
      <c r="V3352">
        <v>692</v>
      </c>
      <c r="W3352">
        <v>200</v>
      </c>
      <c r="X3352">
        <v>0</v>
      </c>
      <c r="Y3352">
        <v>0</v>
      </c>
      <c r="Z3352">
        <v>0</v>
      </c>
      <c r="AD3352" s="1">
        <v>41650.333333333336</v>
      </c>
      <c r="AE3352" s="1">
        <v>41678.708333333336</v>
      </c>
      <c r="AG3352" s="1">
        <v>41608.333333333336</v>
      </c>
      <c r="AH3352" s="1">
        <v>41637.708333333336</v>
      </c>
      <c r="AI3352" s="1">
        <v>41608.333333333336</v>
      </c>
      <c r="AJ3352" s="1">
        <v>41637.708333333336</v>
      </c>
      <c r="AK3352" s="1">
        <v>41608.333333333336</v>
      </c>
      <c r="AL3352" s="1">
        <v>41637.708333333336</v>
      </c>
      <c r="AM3352" s="1">
        <v>41650.333333333336</v>
      </c>
      <c r="AN3352" s="1">
        <v>41678.708333333336</v>
      </c>
      <c r="AP3352" t="s">
        <v>113</v>
      </c>
      <c r="AU3352" t="s">
        <v>7741</v>
      </c>
      <c r="AY3352" t="s">
        <v>106</v>
      </c>
      <c r="AZ3352">
        <v>0</v>
      </c>
      <c r="BA3352">
        <v>0</v>
      </c>
      <c r="BD3352" s="3">
        <v>41321.661805555559</v>
      </c>
      <c r="BE3352" s="3">
        <v>41321.663888888892</v>
      </c>
      <c r="BF3352" t="s">
        <v>115</v>
      </c>
      <c r="BG3352" t="s">
        <v>115</v>
      </c>
      <c r="BH3352">
        <v>8149</v>
      </c>
      <c r="BM3352">
        <v>43450</v>
      </c>
      <c r="BR3352" t="s">
        <v>1309</v>
      </c>
      <c r="BS3352" t="s">
        <v>1310</v>
      </c>
      <c r="BU3352">
        <v>1</v>
      </c>
      <c r="BV3352" t="s">
        <v>118</v>
      </c>
      <c r="BX3352" t="s">
        <v>119</v>
      </c>
      <c r="BY3352" t="s">
        <v>119</v>
      </c>
      <c r="BZ3352" t="s">
        <v>119</v>
      </c>
      <c r="CA3352">
        <v>1</v>
      </c>
      <c r="CC3352" t="s">
        <v>120</v>
      </c>
      <c r="CH3352">
        <v>540</v>
      </c>
      <c r="CI3352">
        <v>39470</v>
      </c>
      <c r="CJ3352" t="s">
        <v>106</v>
      </c>
      <c r="CK3352" t="s">
        <v>106</v>
      </c>
      <c r="CL3352">
        <v>15</v>
      </c>
      <c r="CM3352" t="s">
        <v>3211</v>
      </c>
      <c r="CO3352">
        <v>124964</v>
      </c>
      <c r="CQ3352">
        <v>0</v>
      </c>
      <c r="CR3352">
        <v>0</v>
      </c>
      <c r="CS3352">
        <v>0</v>
      </c>
      <c r="CY3352" t="s">
        <v>123</v>
      </c>
      <c r="CZ3352" t="s">
        <v>124</v>
      </c>
      <c r="DD3352" t="str" cm="1">
        <f t="array" ref="DD3352">TEXT(_xlfn.SEQUENCE(1, DATEDIF(AG3352, AH3352, "m") + 1, AG3352, 30), "YYYY-APMM")</f>
        <v>2013-AP11</v>
      </c>
      <c r="DN3352">
        <f t="shared" si="104"/>
        <v>692</v>
      </c>
      <c r="DO3352" t="str">
        <f t="shared" si="105"/>
        <v>BLOCK MASON SK</v>
      </c>
    </row>
    <row r="3353" spans="1:119" x14ac:dyDescent="0.35">
      <c r="A3353" t="s">
        <v>105</v>
      </c>
      <c r="B3353">
        <v>502638</v>
      </c>
      <c r="C3353">
        <v>6359</v>
      </c>
      <c r="D3353">
        <v>124966</v>
      </c>
      <c r="E3353">
        <v>13662</v>
      </c>
      <c r="F3353">
        <v>0</v>
      </c>
      <c r="G3353" t="s">
        <v>106</v>
      </c>
      <c r="H3353" t="s">
        <v>106</v>
      </c>
      <c r="I3353" t="s">
        <v>106</v>
      </c>
      <c r="J3353" t="s">
        <v>107</v>
      </c>
      <c r="K3353" t="s">
        <v>108</v>
      </c>
      <c r="L3353" t="s">
        <v>109</v>
      </c>
      <c r="M3353" t="s">
        <v>110</v>
      </c>
      <c r="N3353" t="s">
        <v>7742</v>
      </c>
      <c r="O3353" t="s">
        <v>3219</v>
      </c>
      <c r="P3353">
        <v>8164</v>
      </c>
      <c r="Q3353">
        <v>280</v>
      </c>
      <c r="R3353">
        <v>0</v>
      </c>
      <c r="S3353">
        <v>200</v>
      </c>
      <c r="T3353">
        <v>0</v>
      </c>
      <c r="U3353">
        <v>336</v>
      </c>
      <c r="V3353">
        <v>336</v>
      </c>
      <c r="W3353">
        <v>200</v>
      </c>
      <c r="X3353">
        <v>0</v>
      </c>
      <c r="Y3353">
        <v>0</v>
      </c>
      <c r="Z3353">
        <v>0</v>
      </c>
      <c r="AD3353" s="1">
        <v>41661.333333333336</v>
      </c>
      <c r="AE3353" s="1">
        <v>41690.708333333336</v>
      </c>
      <c r="AG3353" s="1">
        <v>41619.333333333336</v>
      </c>
      <c r="AH3353" s="1">
        <v>41648.708333333336</v>
      </c>
      <c r="AI3353" s="1">
        <v>41619.333333333336</v>
      </c>
      <c r="AJ3353" s="1">
        <v>41648.708333333336</v>
      </c>
      <c r="AK3353" s="1">
        <v>41619.333333333336</v>
      </c>
      <c r="AL3353" s="1">
        <v>41648.708333333336</v>
      </c>
      <c r="AM3353" s="1">
        <v>41661.333333333336</v>
      </c>
      <c r="AN3353" s="1">
        <v>41690.708333333336</v>
      </c>
      <c r="AP3353" t="s">
        <v>113</v>
      </c>
      <c r="AU3353" t="s">
        <v>7743</v>
      </c>
      <c r="AY3353" t="s">
        <v>106</v>
      </c>
      <c r="AZ3353">
        <v>0</v>
      </c>
      <c r="BA3353">
        <v>0</v>
      </c>
      <c r="BD3353" s="3">
        <v>41321.661805555559</v>
      </c>
      <c r="BE3353" s="3">
        <v>41321.663888888892</v>
      </c>
      <c r="BF3353" t="s">
        <v>115</v>
      </c>
      <c r="BG3353" t="s">
        <v>115</v>
      </c>
      <c r="BH3353">
        <v>8149</v>
      </c>
      <c r="BM3353">
        <v>43410</v>
      </c>
      <c r="BR3353" t="s">
        <v>2865</v>
      </c>
      <c r="BS3353" t="s">
        <v>2866</v>
      </c>
      <c r="BU3353">
        <v>1</v>
      </c>
      <c r="BV3353" t="s">
        <v>118</v>
      </c>
      <c r="BX3353" t="s">
        <v>119</v>
      </c>
      <c r="BY3353" t="s">
        <v>119</v>
      </c>
      <c r="BZ3353" t="s">
        <v>119</v>
      </c>
      <c r="CA3353">
        <v>1</v>
      </c>
      <c r="CC3353" t="s">
        <v>120</v>
      </c>
      <c r="CH3353">
        <v>540</v>
      </c>
      <c r="CI3353">
        <v>39470</v>
      </c>
      <c r="CJ3353" t="s">
        <v>106</v>
      </c>
      <c r="CK3353" t="s">
        <v>106</v>
      </c>
      <c r="CL3353">
        <v>15</v>
      </c>
      <c r="CM3353" t="s">
        <v>3211</v>
      </c>
      <c r="CO3353">
        <v>124964</v>
      </c>
      <c r="CQ3353">
        <v>0</v>
      </c>
      <c r="CR3353">
        <v>0</v>
      </c>
      <c r="CS3353">
        <v>0</v>
      </c>
      <c r="CY3353" t="s">
        <v>123</v>
      </c>
      <c r="CZ3353" t="s">
        <v>124</v>
      </c>
      <c r="DD3353" t="str" cm="1">
        <f t="array" ref="DD3353">TEXT(_xlfn.SEQUENCE(1, DATEDIF(AG3353, AH3353, "m") + 1, AG3353, 30), "YYYY-APMM")</f>
        <v>2013-AP12</v>
      </c>
      <c r="DN3353">
        <f t="shared" si="104"/>
        <v>336</v>
      </c>
      <c r="DO3353" t="str">
        <f t="shared" si="105"/>
        <v>SCREED MASON SK</v>
      </c>
    </row>
    <row r="3354" spans="1:119" x14ac:dyDescent="0.35">
      <c r="A3354" t="s">
        <v>105</v>
      </c>
      <c r="B3354">
        <v>502639</v>
      </c>
      <c r="C3354">
        <v>6359</v>
      </c>
      <c r="D3354">
        <v>124966</v>
      </c>
      <c r="E3354">
        <v>13662</v>
      </c>
      <c r="F3354">
        <v>0</v>
      </c>
      <c r="G3354" t="s">
        <v>106</v>
      </c>
      <c r="H3354" t="s">
        <v>106</v>
      </c>
      <c r="I3354" t="s">
        <v>106</v>
      </c>
      <c r="J3354" t="s">
        <v>107</v>
      </c>
      <c r="K3354" t="s">
        <v>108</v>
      </c>
      <c r="L3354" t="s">
        <v>109</v>
      </c>
      <c r="M3354" t="s">
        <v>110</v>
      </c>
      <c r="N3354" t="s">
        <v>7744</v>
      </c>
      <c r="O3354" t="s">
        <v>3222</v>
      </c>
      <c r="P3354">
        <v>8178</v>
      </c>
      <c r="Q3354">
        <v>280</v>
      </c>
      <c r="R3354">
        <v>0</v>
      </c>
      <c r="S3354">
        <v>160</v>
      </c>
      <c r="T3354">
        <v>0</v>
      </c>
      <c r="U3354">
        <v>150</v>
      </c>
      <c r="V3354">
        <v>150</v>
      </c>
      <c r="W3354">
        <v>160</v>
      </c>
      <c r="X3354">
        <v>0</v>
      </c>
      <c r="Y3354">
        <v>0</v>
      </c>
      <c r="Z3354">
        <v>0</v>
      </c>
      <c r="AD3354" s="1">
        <v>41679.333333333336</v>
      </c>
      <c r="AE3354" s="1">
        <v>41702.708333333336</v>
      </c>
      <c r="AG3354" s="1">
        <v>41638.333333333336</v>
      </c>
      <c r="AH3354" s="1">
        <v>41660.708333333336</v>
      </c>
      <c r="AI3354" s="1">
        <v>41638.333333333336</v>
      </c>
      <c r="AJ3354" s="1">
        <v>41660.708333333336</v>
      </c>
      <c r="AK3354" s="1">
        <v>41638.333333333336</v>
      </c>
      <c r="AL3354" s="1">
        <v>41660.708333333336</v>
      </c>
      <c r="AM3354" s="1">
        <v>41679.333333333336</v>
      </c>
      <c r="AN3354" s="1">
        <v>41702.708333333336</v>
      </c>
      <c r="AP3354" t="s">
        <v>113</v>
      </c>
      <c r="AU3354" t="s">
        <v>7745</v>
      </c>
      <c r="AY3354" t="s">
        <v>106</v>
      </c>
      <c r="AZ3354">
        <v>0</v>
      </c>
      <c r="BA3354">
        <v>0</v>
      </c>
      <c r="BD3354" s="3">
        <v>41321.661805555559</v>
      </c>
      <c r="BE3354" s="3">
        <v>41321.663888888892</v>
      </c>
      <c r="BF3354" t="s">
        <v>115</v>
      </c>
      <c r="BG3354" t="s">
        <v>115</v>
      </c>
      <c r="BH3354">
        <v>8149</v>
      </c>
      <c r="BM3354">
        <v>43550</v>
      </c>
      <c r="BR3354" t="s">
        <v>116</v>
      </c>
      <c r="BS3354" t="s">
        <v>117</v>
      </c>
      <c r="BU3354">
        <v>1</v>
      </c>
      <c r="BV3354" t="s">
        <v>118</v>
      </c>
      <c r="BX3354" t="s">
        <v>119</v>
      </c>
      <c r="BY3354" t="s">
        <v>119</v>
      </c>
      <c r="BZ3354" t="s">
        <v>119</v>
      </c>
      <c r="CA3354">
        <v>1</v>
      </c>
      <c r="CC3354" t="s">
        <v>120</v>
      </c>
      <c r="CH3354">
        <v>540</v>
      </c>
      <c r="CI3354">
        <v>39470</v>
      </c>
      <c r="CJ3354" t="s">
        <v>106</v>
      </c>
      <c r="CK3354" t="s">
        <v>106</v>
      </c>
      <c r="CL3354">
        <v>15</v>
      </c>
      <c r="CM3354" t="s">
        <v>3211</v>
      </c>
      <c r="CO3354">
        <v>124964</v>
      </c>
      <c r="CQ3354">
        <v>0</v>
      </c>
      <c r="CR3354">
        <v>0</v>
      </c>
      <c r="CS3354">
        <v>0</v>
      </c>
      <c r="CY3354" t="s">
        <v>123</v>
      </c>
      <c r="CZ3354" t="s">
        <v>124</v>
      </c>
      <c r="DD3354" t="str" cm="1">
        <f t="array" ref="DD3354">TEXT(_xlfn.SEQUENCE(1, DATEDIF(AG3354, AH3354, "m") + 1, AG3354, 30), "YYYY-APMM")</f>
        <v>2013-AP12</v>
      </c>
      <c r="DN3354">
        <f t="shared" si="104"/>
        <v>150</v>
      </c>
      <c r="DO3354" t="str">
        <f t="shared" si="105"/>
        <v>LABOR- SUBCONTRACTOR</v>
      </c>
    </row>
    <row r="3355" spans="1:119" x14ac:dyDescent="0.35">
      <c r="A3355" t="s">
        <v>105</v>
      </c>
      <c r="B3355">
        <v>502640</v>
      </c>
      <c r="C3355">
        <v>6359</v>
      </c>
      <c r="D3355">
        <v>124966</v>
      </c>
      <c r="E3355">
        <v>13662</v>
      </c>
      <c r="F3355">
        <v>0</v>
      </c>
      <c r="G3355" t="s">
        <v>106</v>
      </c>
      <c r="H3355" t="s">
        <v>106</v>
      </c>
      <c r="I3355" t="s">
        <v>106</v>
      </c>
      <c r="J3355" t="s">
        <v>107</v>
      </c>
      <c r="K3355" t="s">
        <v>108</v>
      </c>
      <c r="L3355" t="s">
        <v>109</v>
      </c>
      <c r="M3355" t="s">
        <v>110</v>
      </c>
      <c r="N3355" t="s">
        <v>7746</v>
      </c>
      <c r="O3355" t="s">
        <v>3225</v>
      </c>
      <c r="P3355">
        <v>8178</v>
      </c>
      <c r="Q3355">
        <v>280</v>
      </c>
      <c r="R3355">
        <v>200</v>
      </c>
      <c r="S3355">
        <v>200</v>
      </c>
      <c r="T3355">
        <v>0</v>
      </c>
      <c r="U3355">
        <v>534</v>
      </c>
      <c r="V3355">
        <v>534</v>
      </c>
      <c r="W3355">
        <v>200</v>
      </c>
      <c r="X3355">
        <v>0</v>
      </c>
      <c r="Y3355">
        <v>0</v>
      </c>
      <c r="Z3355">
        <v>0</v>
      </c>
      <c r="AD3355" s="1">
        <v>41686.333333333336</v>
      </c>
      <c r="AE3355" s="1">
        <v>41714.708333333336</v>
      </c>
      <c r="AG3355" s="1">
        <v>41644.333333333336</v>
      </c>
      <c r="AH3355" s="1">
        <v>41672.708333333336</v>
      </c>
      <c r="AI3355" s="1">
        <v>41644.333333333336</v>
      </c>
      <c r="AJ3355" s="1">
        <v>41672.708333333336</v>
      </c>
      <c r="AK3355" s="1">
        <v>41644.333333333336</v>
      </c>
      <c r="AL3355" s="1">
        <v>41672.708333333336</v>
      </c>
      <c r="AM3355" s="1">
        <v>41686.333333333336</v>
      </c>
      <c r="AN3355" s="1">
        <v>41714.708333333336</v>
      </c>
      <c r="AP3355" t="s">
        <v>113</v>
      </c>
      <c r="AU3355" t="s">
        <v>7747</v>
      </c>
      <c r="AY3355" t="s">
        <v>106</v>
      </c>
      <c r="AZ3355">
        <v>0</v>
      </c>
      <c r="BA3355">
        <v>0</v>
      </c>
      <c r="BD3355" s="3">
        <v>41321.661805555559</v>
      </c>
      <c r="BE3355" s="3">
        <v>41321.663888888892</v>
      </c>
      <c r="BF3355" t="s">
        <v>115</v>
      </c>
      <c r="BG3355" t="s">
        <v>115</v>
      </c>
      <c r="BH3355">
        <v>8149</v>
      </c>
      <c r="BM3355">
        <v>43550</v>
      </c>
      <c r="BR3355" t="s">
        <v>116</v>
      </c>
      <c r="BS3355" t="s">
        <v>117</v>
      </c>
      <c r="BU3355">
        <v>1</v>
      </c>
      <c r="BV3355" t="s">
        <v>118</v>
      </c>
      <c r="BX3355" t="s">
        <v>119</v>
      </c>
      <c r="BY3355" t="s">
        <v>119</v>
      </c>
      <c r="BZ3355" t="s">
        <v>119</v>
      </c>
      <c r="CA3355">
        <v>1</v>
      </c>
      <c r="CC3355" t="s">
        <v>120</v>
      </c>
      <c r="CH3355">
        <v>540</v>
      </c>
      <c r="CI3355">
        <v>39470</v>
      </c>
      <c r="CJ3355" t="s">
        <v>106</v>
      </c>
      <c r="CK3355" t="s">
        <v>106</v>
      </c>
      <c r="CL3355">
        <v>15</v>
      </c>
      <c r="CM3355" t="s">
        <v>3211</v>
      </c>
      <c r="CO3355">
        <v>124964</v>
      </c>
      <c r="CQ3355">
        <v>0</v>
      </c>
      <c r="CR3355">
        <v>0</v>
      </c>
      <c r="CS3355">
        <v>0</v>
      </c>
      <c r="CY3355" t="s">
        <v>123</v>
      </c>
      <c r="CZ3355" t="s">
        <v>124</v>
      </c>
      <c r="DD3355" t="str" cm="1">
        <f t="array" ref="DD3355">TEXT(_xlfn.SEQUENCE(1, DATEDIF(AG3355, AH3355, "m") + 1, AG3355, 30), "YYYY-APMM")</f>
        <v>2014-AP01</v>
      </c>
      <c r="DN3355">
        <f t="shared" si="104"/>
        <v>534</v>
      </c>
      <c r="DO3355" t="str">
        <f t="shared" si="105"/>
        <v>LABOR- SUBCONTRACTOR</v>
      </c>
    </row>
    <row r="3356" spans="1:119" x14ac:dyDescent="0.35">
      <c r="A3356" t="s">
        <v>105</v>
      </c>
      <c r="B3356">
        <v>502641</v>
      </c>
      <c r="C3356">
        <v>6359</v>
      </c>
      <c r="D3356">
        <v>124966</v>
      </c>
      <c r="E3356">
        <v>13662</v>
      </c>
      <c r="F3356">
        <v>0</v>
      </c>
      <c r="G3356" t="s">
        <v>106</v>
      </c>
      <c r="H3356" t="s">
        <v>106</v>
      </c>
      <c r="I3356" t="s">
        <v>106</v>
      </c>
      <c r="J3356" t="s">
        <v>107</v>
      </c>
      <c r="K3356" t="s">
        <v>108</v>
      </c>
      <c r="L3356" t="s">
        <v>109</v>
      </c>
      <c r="M3356" t="s">
        <v>110</v>
      </c>
      <c r="N3356" t="s">
        <v>7748</v>
      </c>
      <c r="O3356" t="s">
        <v>3228</v>
      </c>
      <c r="P3356">
        <v>8178</v>
      </c>
      <c r="Q3356">
        <v>80</v>
      </c>
      <c r="R3356">
        <v>0</v>
      </c>
      <c r="S3356">
        <v>200</v>
      </c>
      <c r="T3356">
        <v>0</v>
      </c>
      <c r="U3356">
        <v>286.8</v>
      </c>
      <c r="V3356">
        <v>286.8</v>
      </c>
      <c r="W3356">
        <v>200</v>
      </c>
      <c r="X3356">
        <v>0</v>
      </c>
      <c r="Y3356">
        <v>0</v>
      </c>
      <c r="Z3356">
        <v>0</v>
      </c>
      <c r="AD3356" s="1">
        <v>41697.333333333336</v>
      </c>
      <c r="AE3356" s="1">
        <v>41725.708333333336</v>
      </c>
      <c r="AG3356" s="1">
        <v>41686.333333333336</v>
      </c>
      <c r="AH3356" s="1">
        <v>41714.708333333336</v>
      </c>
      <c r="AI3356" s="1">
        <v>41686.333333333336</v>
      </c>
      <c r="AJ3356" s="1">
        <v>41714.708333333336</v>
      </c>
      <c r="AK3356" s="1">
        <v>41686.333333333336</v>
      </c>
      <c r="AL3356" s="1">
        <v>41714.708333333336</v>
      </c>
      <c r="AM3356" s="1">
        <v>41697.333333333336</v>
      </c>
      <c r="AN3356" s="1">
        <v>41725.708333333336</v>
      </c>
      <c r="AP3356" t="s">
        <v>113</v>
      </c>
      <c r="AU3356" t="s">
        <v>7749</v>
      </c>
      <c r="AY3356" t="s">
        <v>106</v>
      </c>
      <c r="AZ3356">
        <v>0</v>
      </c>
      <c r="BA3356">
        <v>0</v>
      </c>
      <c r="BD3356" s="3">
        <v>41321.661805555559</v>
      </c>
      <c r="BE3356" s="3">
        <v>41328.377083333333</v>
      </c>
      <c r="BF3356" t="s">
        <v>115</v>
      </c>
      <c r="BG3356" t="s">
        <v>115</v>
      </c>
      <c r="BH3356">
        <v>8149</v>
      </c>
      <c r="BM3356">
        <v>43550</v>
      </c>
      <c r="BR3356" t="s">
        <v>116</v>
      </c>
      <c r="BS3356" t="s">
        <v>117</v>
      </c>
      <c r="BU3356">
        <v>1</v>
      </c>
      <c r="BV3356" t="s">
        <v>118</v>
      </c>
      <c r="BX3356" t="s">
        <v>119</v>
      </c>
      <c r="BY3356" t="s">
        <v>119</v>
      </c>
      <c r="BZ3356" t="s">
        <v>119</v>
      </c>
      <c r="CA3356">
        <v>1</v>
      </c>
      <c r="CC3356" t="s">
        <v>120</v>
      </c>
      <c r="CH3356">
        <v>540</v>
      </c>
      <c r="CI3356">
        <v>39470</v>
      </c>
      <c r="CJ3356" t="s">
        <v>106</v>
      </c>
      <c r="CK3356" t="s">
        <v>106</v>
      </c>
      <c r="CL3356">
        <v>15</v>
      </c>
      <c r="CM3356" t="s">
        <v>3211</v>
      </c>
      <c r="CO3356">
        <v>124964</v>
      </c>
      <c r="CQ3356">
        <v>0</v>
      </c>
      <c r="CR3356">
        <v>0</v>
      </c>
      <c r="CS3356">
        <v>0</v>
      </c>
      <c r="CY3356" t="s">
        <v>123</v>
      </c>
      <c r="CZ3356" t="s">
        <v>124</v>
      </c>
      <c r="DD3356" t="str" cm="1">
        <f t="array" ref="DD3356:DE3356">TEXT(_xlfn.SEQUENCE(1, DATEDIF(AG3356, AH3356, "m") + 1, AG3356, 30), "YYYY-APMM")</f>
        <v>2014-AP02</v>
      </c>
      <c r="DE3356" t="str">
        <v>2014-AP03</v>
      </c>
      <c r="DN3356">
        <f t="shared" si="104"/>
        <v>143.4</v>
      </c>
      <c r="DO3356" t="str">
        <f t="shared" si="105"/>
        <v>LABOR- SUBCONTRACTOR</v>
      </c>
    </row>
    <row r="3357" spans="1:119" x14ac:dyDescent="0.35">
      <c r="A3357" t="s">
        <v>105</v>
      </c>
      <c r="B3357">
        <v>502642</v>
      </c>
      <c r="C3357">
        <v>6359</v>
      </c>
      <c r="D3357">
        <v>124966</v>
      </c>
      <c r="E3357">
        <v>13662</v>
      </c>
      <c r="F3357">
        <v>0</v>
      </c>
      <c r="G3357" t="s">
        <v>106</v>
      </c>
      <c r="H3357" t="s">
        <v>106</v>
      </c>
      <c r="I3357" t="s">
        <v>106</v>
      </c>
      <c r="J3357" t="s">
        <v>107</v>
      </c>
      <c r="K3357" t="s">
        <v>108</v>
      </c>
      <c r="L3357" t="s">
        <v>109</v>
      </c>
      <c r="M3357" t="s">
        <v>110</v>
      </c>
      <c r="N3357" t="s">
        <v>7750</v>
      </c>
      <c r="O3357" t="s">
        <v>7751</v>
      </c>
      <c r="P3357">
        <v>8178</v>
      </c>
      <c r="Q3357">
        <v>80</v>
      </c>
      <c r="R3357">
        <v>0</v>
      </c>
      <c r="S3357">
        <v>160</v>
      </c>
      <c r="T3357">
        <v>0</v>
      </c>
      <c r="U3357">
        <v>200</v>
      </c>
      <c r="V3357">
        <v>200</v>
      </c>
      <c r="W3357">
        <v>160</v>
      </c>
      <c r="X3357">
        <v>0</v>
      </c>
      <c r="Y3357">
        <v>0</v>
      </c>
      <c r="Z3357">
        <v>0</v>
      </c>
      <c r="AD3357" s="1">
        <v>41706.333333333336</v>
      </c>
      <c r="AE3357" s="1">
        <v>41728.708333333336</v>
      </c>
      <c r="AG3357" s="1">
        <v>41694.333333333336</v>
      </c>
      <c r="AH3357" s="1">
        <v>41716.708333333336</v>
      </c>
      <c r="AI3357" s="1">
        <v>41694.333333333336</v>
      </c>
      <c r="AJ3357" s="1">
        <v>41716.708333333336</v>
      </c>
      <c r="AK3357" s="1">
        <v>41694.333333333336</v>
      </c>
      <c r="AL3357" s="1">
        <v>41716.708333333336</v>
      </c>
      <c r="AM3357" s="1">
        <v>41706.333333333336</v>
      </c>
      <c r="AN3357" s="1">
        <v>41728.708333333336</v>
      </c>
      <c r="AP3357" t="s">
        <v>113</v>
      </c>
      <c r="AU3357" t="s">
        <v>7752</v>
      </c>
      <c r="AY3357" t="s">
        <v>106</v>
      </c>
      <c r="AZ3357">
        <v>0</v>
      </c>
      <c r="BA3357">
        <v>0</v>
      </c>
      <c r="BD3357" s="3">
        <v>41321.661805555559</v>
      </c>
      <c r="BE3357" s="3">
        <v>41321.663888888892</v>
      </c>
      <c r="BF3357" t="s">
        <v>115</v>
      </c>
      <c r="BG3357" t="s">
        <v>115</v>
      </c>
      <c r="BH3357">
        <v>8149</v>
      </c>
      <c r="BM3357">
        <v>43550</v>
      </c>
      <c r="BR3357" t="s">
        <v>116</v>
      </c>
      <c r="BS3357" t="s">
        <v>117</v>
      </c>
      <c r="BU3357">
        <v>1</v>
      </c>
      <c r="BV3357" t="s">
        <v>118</v>
      </c>
      <c r="BX3357" t="s">
        <v>119</v>
      </c>
      <c r="BY3357" t="s">
        <v>119</v>
      </c>
      <c r="BZ3357" t="s">
        <v>119</v>
      </c>
      <c r="CA3357">
        <v>1</v>
      </c>
      <c r="CC3357" t="s">
        <v>120</v>
      </c>
      <c r="CH3357">
        <v>540</v>
      </c>
      <c r="CI3357">
        <v>39470</v>
      </c>
      <c r="CJ3357" t="s">
        <v>106</v>
      </c>
      <c r="CK3357" t="s">
        <v>106</v>
      </c>
      <c r="CL3357">
        <v>15</v>
      </c>
      <c r="CM3357" t="s">
        <v>3211</v>
      </c>
      <c r="CO3357">
        <v>124964</v>
      </c>
      <c r="CQ3357">
        <v>0</v>
      </c>
      <c r="CR3357">
        <v>0</v>
      </c>
      <c r="CS3357">
        <v>0</v>
      </c>
      <c r="CY3357" t="s">
        <v>123</v>
      </c>
      <c r="CZ3357" t="s">
        <v>124</v>
      </c>
      <c r="DD3357" t="str" cm="1">
        <f t="array" ref="DD3357">TEXT(_xlfn.SEQUENCE(1, DATEDIF(AG3357, AH3357, "m") + 1, AG3357, 30), "YYYY-APMM")</f>
        <v>2014-AP02</v>
      </c>
      <c r="DN3357">
        <f t="shared" si="104"/>
        <v>200</v>
      </c>
      <c r="DO3357" t="str">
        <f t="shared" si="105"/>
        <v>LABOR- SUBCONTRACTOR</v>
      </c>
    </row>
    <row r="3358" spans="1:119" x14ac:dyDescent="0.35">
      <c r="A3358" t="s">
        <v>105</v>
      </c>
      <c r="B3358">
        <v>502643</v>
      </c>
      <c r="C3358">
        <v>6359</v>
      </c>
      <c r="D3358">
        <v>124966</v>
      </c>
      <c r="E3358">
        <v>13662</v>
      </c>
      <c r="F3358">
        <v>0</v>
      </c>
      <c r="G3358" t="s">
        <v>106</v>
      </c>
      <c r="H3358" t="s">
        <v>106</v>
      </c>
      <c r="I3358" t="s">
        <v>106</v>
      </c>
      <c r="J3358" t="s">
        <v>107</v>
      </c>
      <c r="K3358" t="s">
        <v>108</v>
      </c>
      <c r="L3358" t="s">
        <v>109</v>
      </c>
      <c r="M3358" t="s">
        <v>110</v>
      </c>
      <c r="N3358" t="s">
        <v>7753</v>
      </c>
      <c r="O3358" t="s">
        <v>3185</v>
      </c>
      <c r="P3358">
        <v>8178</v>
      </c>
      <c r="Q3358">
        <v>344</v>
      </c>
      <c r="R3358">
        <v>136</v>
      </c>
      <c r="S3358">
        <v>200</v>
      </c>
      <c r="T3358">
        <v>0</v>
      </c>
      <c r="U3358">
        <v>400</v>
      </c>
      <c r="V3358">
        <v>400</v>
      </c>
      <c r="W3358">
        <v>200</v>
      </c>
      <c r="X3358">
        <v>0</v>
      </c>
      <c r="Y3358">
        <v>0</v>
      </c>
      <c r="Z3358">
        <v>0</v>
      </c>
      <c r="AD3358" s="1">
        <v>41717.333333333336</v>
      </c>
      <c r="AE3358" s="1">
        <v>41745.708333333336</v>
      </c>
      <c r="AG3358" s="1">
        <v>41666.333333333336</v>
      </c>
      <c r="AH3358" s="1">
        <v>41695.708333333336</v>
      </c>
      <c r="AI3358" s="1">
        <v>41666.333333333336</v>
      </c>
      <c r="AJ3358" s="1">
        <v>41695.708333333336</v>
      </c>
      <c r="AK3358" s="1">
        <v>41666.333333333336</v>
      </c>
      <c r="AL3358" s="1">
        <v>41695.708333333336</v>
      </c>
      <c r="AM3358" s="1">
        <v>41717.333333333336</v>
      </c>
      <c r="AN3358" s="1">
        <v>41745.708333333336</v>
      </c>
      <c r="AP3358" t="s">
        <v>113</v>
      </c>
      <c r="AU3358" t="s">
        <v>7754</v>
      </c>
      <c r="AY3358" t="s">
        <v>106</v>
      </c>
      <c r="AZ3358">
        <v>0</v>
      </c>
      <c r="BA3358">
        <v>0</v>
      </c>
      <c r="BD3358" s="3">
        <v>41321.661805555559</v>
      </c>
      <c r="BE3358" s="3">
        <v>41321.663888888892</v>
      </c>
      <c r="BF3358" t="s">
        <v>115</v>
      </c>
      <c r="BG3358" t="s">
        <v>115</v>
      </c>
      <c r="BH3358">
        <v>8149</v>
      </c>
      <c r="BM3358">
        <v>43550</v>
      </c>
      <c r="BR3358" t="s">
        <v>116</v>
      </c>
      <c r="BS3358" t="s">
        <v>117</v>
      </c>
      <c r="BU3358">
        <v>1</v>
      </c>
      <c r="BV3358" t="s">
        <v>118</v>
      </c>
      <c r="BX3358" t="s">
        <v>119</v>
      </c>
      <c r="BY3358" t="s">
        <v>119</v>
      </c>
      <c r="BZ3358" t="s">
        <v>119</v>
      </c>
      <c r="CA3358">
        <v>1</v>
      </c>
      <c r="CC3358" t="s">
        <v>120</v>
      </c>
      <c r="CH3358">
        <v>540</v>
      </c>
      <c r="CI3358">
        <v>39470</v>
      </c>
      <c r="CJ3358" t="s">
        <v>106</v>
      </c>
      <c r="CK3358" t="s">
        <v>106</v>
      </c>
      <c r="CL3358">
        <v>15</v>
      </c>
      <c r="CM3358" t="s">
        <v>3211</v>
      </c>
      <c r="CO3358">
        <v>124964</v>
      </c>
      <c r="CQ3358">
        <v>0</v>
      </c>
      <c r="CR3358">
        <v>0</v>
      </c>
      <c r="CS3358">
        <v>0</v>
      </c>
      <c r="CY3358" t="s">
        <v>123</v>
      </c>
      <c r="CZ3358" t="s">
        <v>124</v>
      </c>
      <c r="DD3358" t="str" cm="1">
        <f t="array" ref="DD3358">TEXT(_xlfn.SEQUENCE(1, DATEDIF(AG3358, AH3358, "m") + 1, AG3358, 30), "YYYY-APMM")</f>
        <v>2014-AP01</v>
      </c>
      <c r="DN3358">
        <f t="shared" si="104"/>
        <v>400</v>
      </c>
      <c r="DO3358" t="str">
        <f t="shared" si="105"/>
        <v>LABOR- SUBCONTRACTOR</v>
      </c>
    </row>
    <row r="3359" spans="1:119" x14ac:dyDescent="0.35">
      <c r="A3359" t="s">
        <v>105</v>
      </c>
      <c r="B3359">
        <v>502644</v>
      </c>
      <c r="C3359">
        <v>6359</v>
      </c>
      <c r="D3359">
        <v>124966</v>
      </c>
      <c r="E3359">
        <v>13662</v>
      </c>
      <c r="F3359">
        <v>0</v>
      </c>
      <c r="G3359" t="s">
        <v>106</v>
      </c>
      <c r="H3359" t="s">
        <v>106</v>
      </c>
      <c r="I3359" t="s">
        <v>106</v>
      </c>
      <c r="J3359" t="s">
        <v>107</v>
      </c>
      <c r="K3359" t="s">
        <v>108</v>
      </c>
      <c r="L3359" t="s">
        <v>109</v>
      </c>
      <c r="M3359" t="s">
        <v>110</v>
      </c>
      <c r="N3359" t="s">
        <v>7755</v>
      </c>
      <c r="O3359" t="s">
        <v>3209</v>
      </c>
      <c r="P3359">
        <v>8177</v>
      </c>
      <c r="Q3359">
        <v>120</v>
      </c>
      <c r="R3359">
        <v>0</v>
      </c>
      <c r="S3359">
        <v>160</v>
      </c>
      <c r="T3359">
        <v>0</v>
      </c>
      <c r="U3359">
        <v>116</v>
      </c>
      <c r="V3359">
        <v>116</v>
      </c>
      <c r="W3359">
        <v>160</v>
      </c>
      <c r="X3359">
        <v>80</v>
      </c>
      <c r="Y3359">
        <v>0</v>
      </c>
      <c r="Z3359">
        <v>80</v>
      </c>
      <c r="AD3359" s="1">
        <v>41608.333333333336</v>
      </c>
      <c r="AE3359" s="1">
        <v>41631.708333333336</v>
      </c>
      <c r="AG3359" s="1">
        <v>41590.333333333336</v>
      </c>
      <c r="AH3359" s="1">
        <v>41612.708333333336</v>
      </c>
      <c r="AI3359" s="1">
        <v>41590.333333333336</v>
      </c>
      <c r="AJ3359" s="1">
        <v>41612.708333333336</v>
      </c>
      <c r="AK3359" s="1">
        <v>41590.333333333336</v>
      </c>
      <c r="AL3359" s="1">
        <v>41612.708333333336</v>
      </c>
      <c r="AM3359" s="1">
        <v>41608.333333333336</v>
      </c>
      <c r="AN3359" s="1">
        <v>41631.708333333336</v>
      </c>
      <c r="AP3359" t="s">
        <v>113</v>
      </c>
      <c r="AU3359" t="s">
        <v>7756</v>
      </c>
      <c r="AY3359" t="s">
        <v>106</v>
      </c>
      <c r="AZ3359">
        <v>0</v>
      </c>
      <c r="BA3359">
        <v>0</v>
      </c>
      <c r="BD3359" s="3">
        <v>41321.661805555559</v>
      </c>
      <c r="BE3359" s="3">
        <v>41321.663888888892</v>
      </c>
      <c r="BF3359" t="s">
        <v>115</v>
      </c>
      <c r="BG3359" t="s">
        <v>115</v>
      </c>
      <c r="BH3359">
        <v>8149</v>
      </c>
      <c r="BM3359">
        <v>43540</v>
      </c>
      <c r="BR3359" t="s">
        <v>1299</v>
      </c>
      <c r="BS3359" t="s">
        <v>1300</v>
      </c>
      <c r="BU3359">
        <v>1</v>
      </c>
      <c r="BV3359" t="s">
        <v>118</v>
      </c>
      <c r="BX3359" t="s">
        <v>119</v>
      </c>
      <c r="BY3359" t="s">
        <v>119</v>
      </c>
      <c r="BZ3359" t="s">
        <v>119</v>
      </c>
      <c r="CA3359">
        <v>1</v>
      </c>
      <c r="CC3359" t="s">
        <v>120</v>
      </c>
      <c r="CH3359">
        <v>540</v>
      </c>
      <c r="CI3359">
        <v>39470</v>
      </c>
      <c r="CJ3359" t="s">
        <v>106</v>
      </c>
      <c r="CK3359" t="s">
        <v>106</v>
      </c>
      <c r="CL3359">
        <v>15</v>
      </c>
      <c r="CM3359" t="s">
        <v>3211</v>
      </c>
      <c r="CO3359">
        <v>124964</v>
      </c>
      <c r="CQ3359">
        <v>0</v>
      </c>
      <c r="CR3359">
        <v>0</v>
      </c>
      <c r="CS3359">
        <v>0</v>
      </c>
      <c r="CY3359" t="s">
        <v>123</v>
      </c>
      <c r="CZ3359" t="s">
        <v>124</v>
      </c>
      <c r="DD3359" t="str" cm="1">
        <f t="array" ref="DD3359">TEXT(_xlfn.SEQUENCE(1, DATEDIF(AG3359, AH3359, "m") + 1, AG3359, 30), "YYYY-APMM")</f>
        <v>2013-AP11</v>
      </c>
      <c r="DN3359">
        <f t="shared" si="104"/>
        <v>116</v>
      </c>
      <c r="DO3359" t="str">
        <f t="shared" si="105"/>
        <v>LABOR - CIVIL</v>
      </c>
    </row>
    <row r="3360" spans="1:119" x14ac:dyDescent="0.35">
      <c r="A3360" t="s">
        <v>105</v>
      </c>
      <c r="B3360">
        <v>502645</v>
      </c>
      <c r="C3360">
        <v>6359</v>
      </c>
      <c r="D3360">
        <v>124967</v>
      </c>
      <c r="E3360">
        <v>13662</v>
      </c>
      <c r="F3360">
        <v>0</v>
      </c>
      <c r="G3360" t="s">
        <v>106</v>
      </c>
      <c r="H3360" t="s">
        <v>106</v>
      </c>
      <c r="I3360" t="s">
        <v>106</v>
      </c>
      <c r="J3360" t="s">
        <v>107</v>
      </c>
      <c r="K3360" t="s">
        <v>108</v>
      </c>
      <c r="L3360" t="s">
        <v>109</v>
      </c>
      <c r="M3360" t="s">
        <v>110</v>
      </c>
      <c r="N3360" t="s">
        <v>7757</v>
      </c>
      <c r="O3360" t="s">
        <v>3231</v>
      </c>
      <c r="P3360">
        <v>8173</v>
      </c>
      <c r="Q3360">
        <v>240</v>
      </c>
      <c r="R3360">
        <v>0</v>
      </c>
      <c r="S3360">
        <v>160</v>
      </c>
      <c r="T3360">
        <v>0</v>
      </c>
      <c r="U3360">
        <v>236</v>
      </c>
      <c r="V3360">
        <v>236</v>
      </c>
      <c r="W3360">
        <v>160</v>
      </c>
      <c r="X3360">
        <v>0</v>
      </c>
      <c r="Y3360">
        <v>0</v>
      </c>
      <c r="Z3360">
        <v>0</v>
      </c>
      <c r="AD3360" s="1">
        <v>41654.333333333336</v>
      </c>
      <c r="AE3360" s="1">
        <v>41676.708333333336</v>
      </c>
      <c r="AG3360" s="1">
        <v>41618.333333333336</v>
      </c>
      <c r="AH3360" s="1">
        <v>41641.708333333336</v>
      </c>
      <c r="AI3360" s="1">
        <v>41618.333333333336</v>
      </c>
      <c r="AJ3360" s="1">
        <v>41641.708333333336</v>
      </c>
      <c r="AK3360" s="1">
        <v>41618.333333333336</v>
      </c>
      <c r="AL3360" s="1">
        <v>41641.708333333336</v>
      </c>
      <c r="AM3360" s="1">
        <v>41654.333333333336</v>
      </c>
      <c r="AN3360" s="1">
        <v>41676.708333333336</v>
      </c>
      <c r="AP3360" t="s">
        <v>113</v>
      </c>
      <c r="AU3360" t="s">
        <v>7758</v>
      </c>
      <c r="AY3360" t="s">
        <v>106</v>
      </c>
      <c r="AZ3360">
        <v>0</v>
      </c>
      <c r="BA3360">
        <v>0</v>
      </c>
      <c r="BD3360" s="3">
        <v>41321.661805555559</v>
      </c>
      <c r="BE3360" s="3">
        <v>41321.663888888892</v>
      </c>
      <c r="BF3360" t="s">
        <v>115</v>
      </c>
      <c r="BG3360" t="s">
        <v>115</v>
      </c>
      <c r="BH3360">
        <v>8149</v>
      </c>
      <c r="BM3360">
        <v>43500</v>
      </c>
      <c r="BR3360" t="s">
        <v>3233</v>
      </c>
      <c r="BS3360" t="s">
        <v>3234</v>
      </c>
      <c r="BU3360">
        <v>1</v>
      </c>
      <c r="BV3360" t="s">
        <v>118</v>
      </c>
      <c r="BX3360" t="s">
        <v>119</v>
      </c>
      <c r="BY3360" t="s">
        <v>119</v>
      </c>
      <c r="BZ3360" t="s">
        <v>119</v>
      </c>
      <c r="CA3360">
        <v>1</v>
      </c>
      <c r="CC3360" t="s">
        <v>120</v>
      </c>
      <c r="CH3360">
        <v>540</v>
      </c>
      <c r="CI3360">
        <v>39480</v>
      </c>
      <c r="CJ3360" t="s">
        <v>106</v>
      </c>
      <c r="CK3360" t="s">
        <v>106</v>
      </c>
      <c r="CL3360">
        <v>20</v>
      </c>
      <c r="CM3360" t="s">
        <v>3235</v>
      </c>
      <c r="CO3360">
        <v>124964</v>
      </c>
      <c r="CQ3360">
        <v>0</v>
      </c>
      <c r="CR3360">
        <v>0</v>
      </c>
      <c r="CS3360">
        <v>0</v>
      </c>
      <c r="CY3360" t="s">
        <v>123</v>
      </c>
      <c r="CZ3360" t="s">
        <v>124</v>
      </c>
      <c r="DD3360" t="str" cm="1">
        <f t="array" ref="DD3360">TEXT(_xlfn.SEQUENCE(1, DATEDIF(AG3360, AH3360, "m") + 1, AG3360, 30), "YYYY-APMM")</f>
        <v>2013-AP12</v>
      </c>
      <c r="DN3360">
        <f t="shared" si="104"/>
        <v>236</v>
      </c>
      <c r="DO3360" t="str">
        <f t="shared" si="105"/>
        <v>KERBSTONE MASON SK</v>
      </c>
    </row>
    <row r="3361" spans="1:119" x14ac:dyDescent="0.35">
      <c r="A3361" t="s">
        <v>105</v>
      </c>
      <c r="B3361">
        <v>502646</v>
      </c>
      <c r="C3361">
        <v>6359</v>
      </c>
      <c r="D3361">
        <v>124967</v>
      </c>
      <c r="E3361">
        <v>13662</v>
      </c>
      <c r="F3361">
        <v>0</v>
      </c>
      <c r="G3361" t="s">
        <v>106</v>
      </c>
      <c r="H3361" t="s">
        <v>106</v>
      </c>
      <c r="I3361" t="s">
        <v>106</v>
      </c>
      <c r="J3361" t="s">
        <v>107</v>
      </c>
      <c r="K3361" t="s">
        <v>108</v>
      </c>
      <c r="L3361" t="s">
        <v>109</v>
      </c>
      <c r="M3361" t="s">
        <v>110</v>
      </c>
      <c r="N3361" t="s">
        <v>7759</v>
      </c>
      <c r="O3361" t="s">
        <v>3237</v>
      </c>
      <c r="P3361">
        <v>8170</v>
      </c>
      <c r="Q3361">
        <v>240</v>
      </c>
      <c r="R3361">
        <v>0</v>
      </c>
      <c r="S3361">
        <v>160</v>
      </c>
      <c r="T3361">
        <v>0</v>
      </c>
      <c r="U3361">
        <v>86</v>
      </c>
      <c r="V3361">
        <v>86</v>
      </c>
      <c r="W3361">
        <v>160</v>
      </c>
      <c r="X3361">
        <v>0</v>
      </c>
      <c r="Y3361">
        <v>0</v>
      </c>
      <c r="Z3361">
        <v>0</v>
      </c>
      <c r="AD3361" s="1">
        <v>41666.333333333336</v>
      </c>
      <c r="AE3361" s="1">
        <v>41689.708333333336</v>
      </c>
      <c r="AG3361" s="1">
        <v>41631.333333333336</v>
      </c>
      <c r="AH3361" s="1">
        <v>41653.708333333336</v>
      </c>
      <c r="AI3361" s="1">
        <v>41631.333333333336</v>
      </c>
      <c r="AJ3361" s="1">
        <v>41653.708333333336</v>
      </c>
      <c r="AK3361" s="1">
        <v>41631.333333333336</v>
      </c>
      <c r="AL3361" s="1">
        <v>41653.708333333336</v>
      </c>
      <c r="AM3361" s="1">
        <v>41666.333333333336</v>
      </c>
      <c r="AN3361" s="1">
        <v>41689.708333333336</v>
      </c>
      <c r="AP3361" t="s">
        <v>113</v>
      </c>
      <c r="AU3361" t="s">
        <v>7760</v>
      </c>
      <c r="AY3361" t="s">
        <v>106</v>
      </c>
      <c r="AZ3361">
        <v>0</v>
      </c>
      <c r="BA3361">
        <v>0</v>
      </c>
      <c r="BD3361" s="3">
        <v>41321.661805555559</v>
      </c>
      <c r="BE3361" s="3">
        <v>41321.663888888892</v>
      </c>
      <c r="BF3361" t="s">
        <v>115</v>
      </c>
      <c r="BG3361" t="s">
        <v>115</v>
      </c>
      <c r="BH3361">
        <v>8149</v>
      </c>
      <c r="BM3361">
        <v>43470</v>
      </c>
      <c r="BR3361" t="s">
        <v>2854</v>
      </c>
      <c r="BS3361" t="s">
        <v>2855</v>
      </c>
      <c r="BU3361">
        <v>1</v>
      </c>
      <c r="BV3361" t="s">
        <v>118</v>
      </c>
      <c r="BX3361" t="s">
        <v>119</v>
      </c>
      <c r="BY3361" t="s">
        <v>119</v>
      </c>
      <c r="BZ3361" t="s">
        <v>119</v>
      </c>
      <c r="CA3361">
        <v>1</v>
      </c>
      <c r="CC3361" t="s">
        <v>120</v>
      </c>
      <c r="CH3361">
        <v>540</v>
      </c>
      <c r="CI3361">
        <v>39480</v>
      </c>
      <c r="CJ3361" t="s">
        <v>106</v>
      </c>
      <c r="CK3361" t="s">
        <v>106</v>
      </c>
      <c r="CL3361">
        <v>20</v>
      </c>
      <c r="CM3361" t="s">
        <v>3235</v>
      </c>
      <c r="CO3361">
        <v>124964</v>
      </c>
      <c r="CQ3361">
        <v>0</v>
      </c>
      <c r="CR3361">
        <v>0</v>
      </c>
      <c r="CS3361">
        <v>0</v>
      </c>
      <c r="CY3361" t="s">
        <v>123</v>
      </c>
      <c r="CZ3361" t="s">
        <v>124</v>
      </c>
      <c r="DD3361" t="str" cm="1">
        <f t="array" ref="DD3361">TEXT(_xlfn.SEQUENCE(1, DATEDIF(AG3361, AH3361, "m") + 1, AG3361, 30), "YYYY-APMM")</f>
        <v>2013-AP12</v>
      </c>
      <c r="DN3361">
        <f t="shared" si="104"/>
        <v>86</v>
      </c>
      <c r="DO3361" t="str">
        <f t="shared" si="105"/>
        <v>TILE MASON SK</v>
      </c>
    </row>
    <row r="3362" spans="1:119" x14ac:dyDescent="0.35">
      <c r="A3362" t="s">
        <v>105</v>
      </c>
      <c r="B3362">
        <v>502647</v>
      </c>
      <c r="C3362">
        <v>6359</v>
      </c>
      <c r="D3362">
        <v>124967</v>
      </c>
      <c r="E3362">
        <v>13662</v>
      </c>
      <c r="F3362">
        <v>0</v>
      </c>
      <c r="G3362" t="s">
        <v>106</v>
      </c>
      <c r="H3362" t="s">
        <v>106</v>
      </c>
      <c r="I3362" t="s">
        <v>106</v>
      </c>
      <c r="J3362" t="s">
        <v>107</v>
      </c>
      <c r="K3362" t="s">
        <v>108</v>
      </c>
      <c r="L3362" t="s">
        <v>109</v>
      </c>
      <c r="M3362" t="s">
        <v>110</v>
      </c>
      <c r="N3362" t="s">
        <v>7761</v>
      </c>
      <c r="O3362" t="s">
        <v>3240</v>
      </c>
      <c r="P3362">
        <v>8174</v>
      </c>
      <c r="Q3362">
        <v>240</v>
      </c>
      <c r="R3362">
        <v>72</v>
      </c>
      <c r="S3362">
        <v>160</v>
      </c>
      <c r="T3362">
        <v>0</v>
      </c>
      <c r="U3362">
        <v>300</v>
      </c>
      <c r="V3362">
        <v>300</v>
      </c>
      <c r="W3362">
        <v>160</v>
      </c>
      <c r="X3362">
        <v>0</v>
      </c>
      <c r="Y3362">
        <v>0</v>
      </c>
      <c r="Z3362">
        <v>0</v>
      </c>
      <c r="AD3362" s="1">
        <v>41682.333333333336</v>
      </c>
      <c r="AE3362" s="1">
        <v>41704.708333333336</v>
      </c>
      <c r="AG3362" s="1">
        <v>41646.333333333336</v>
      </c>
      <c r="AH3362" s="1">
        <v>41668.708333333336</v>
      </c>
      <c r="AI3362" s="1">
        <v>41646.333333333336</v>
      </c>
      <c r="AJ3362" s="1">
        <v>41668.708333333336</v>
      </c>
      <c r="AK3362" s="1">
        <v>41646.333333333336</v>
      </c>
      <c r="AL3362" s="1">
        <v>41668.708333333336</v>
      </c>
      <c r="AM3362" s="1">
        <v>41682.333333333336</v>
      </c>
      <c r="AN3362" s="1">
        <v>41704.708333333336</v>
      </c>
      <c r="AP3362" t="s">
        <v>113</v>
      </c>
      <c r="AU3362" t="s">
        <v>7762</v>
      </c>
      <c r="AY3362" t="s">
        <v>106</v>
      </c>
      <c r="AZ3362">
        <v>0</v>
      </c>
      <c r="BA3362">
        <v>0</v>
      </c>
      <c r="BD3362" s="3">
        <v>41321.661805555559</v>
      </c>
      <c r="BE3362" s="3">
        <v>41321.663888888892</v>
      </c>
      <c r="BF3362" t="s">
        <v>115</v>
      </c>
      <c r="BG3362" t="s">
        <v>115</v>
      </c>
      <c r="BH3362">
        <v>8149</v>
      </c>
      <c r="BM3362">
        <v>43510</v>
      </c>
      <c r="BR3362" t="s">
        <v>3242</v>
      </c>
      <c r="BS3362" t="s">
        <v>3243</v>
      </c>
      <c r="BU3362">
        <v>1</v>
      </c>
      <c r="BV3362" t="s">
        <v>118</v>
      </c>
      <c r="BX3362" t="s">
        <v>119</v>
      </c>
      <c r="BY3362" t="s">
        <v>119</v>
      </c>
      <c r="BZ3362" t="s">
        <v>119</v>
      </c>
      <c r="CA3362">
        <v>1</v>
      </c>
      <c r="CC3362" t="s">
        <v>120</v>
      </c>
      <c r="CH3362">
        <v>540</v>
      </c>
      <c r="CI3362">
        <v>39480</v>
      </c>
      <c r="CJ3362" t="s">
        <v>106</v>
      </c>
      <c r="CK3362" t="s">
        <v>106</v>
      </c>
      <c r="CL3362">
        <v>20</v>
      </c>
      <c r="CM3362" t="s">
        <v>3235</v>
      </c>
      <c r="CO3362">
        <v>124964</v>
      </c>
      <c r="CQ3362">
        <v>0</v>
      </c>
      <c r="CR3362">
        <v>0</v>
      </c>
      <c r="CS3362">
        <v>0</v>
      </c>
      <c r="CY3362" t="s">
        <v>123</v>
      </c>
      <c r="CZ3362" t="s">
        <v>124</v>
      </c>
      <c r="DD3362" t="str" cm="1">
        <f t="array" ref="DD3362">TEXT(_xlfn.SEQUENCE(1, DATEDIF(AG3362, AH3362, "m") + 1, AG3362, 30), "YYYY-APMM")</f>
        <v>2014-AP01</v>
      </c>
      <c r="DN3362">
        <f t="shared" si="104"/>
        <v>300</v>
      </c>
      <c r="DO3362" t="str">
        <f t="shared" si="105"/>
        <v>INTERLOCK MASON SK</v>
      </c>
    </row>
    <row r="3363" spans="1:119" x14ac:dyDescent="0.35">
      <c r="A3363" t="s">
        <v>105</v>
      </c>
      <c r="B3363">
        <v>502648</v>
      </c>
      <c r="C3363">
        <v>6359</v>
      </c>
      <c r="D3363">
        <v>124968</v>
      </c>
      <c r="E3363">
        <v>13662</v>
      </c>
      <c r="F3363">
        <v>0</v>
      </c>
      <c r="G3363" t="s">
        <v>106</v>
      </c>
      <c r="H3363" t="s">
        <v>106</v>
      </c>
      <c r="I3363" t="s">
        <v>106</v>
      </c>
      <c r="J3363" t="s">
        <v>107</v>
      </c>
      <c r="K3363" t="s">
        <v>108</v>
      </c>
      <c r="L3363" t="s">
        <v>109</v>
      </c>
      <c r="M3363" t="s">
        <v>110</v>
      </c>
      <c r="N3363" t="s">
        <v>7763</v>
      </c>
      <c r="O3363" t="s">
        <v>3178</v>
      </c>
      <c r="P3363">
        <v>8178</v>
      </c>
      <c r="Q3363">
        <v>168</v>
      </c>
      <c r="R3363">
        <v>0</v>
      </c>
      <c r="S3363">
        <v>160</v>
      </c>
      <c r="T3363">
        <v>0</v>
      </c>
      <c r="U3363">
        <v>2142</v>
      </c>
      <c r="V3363">
        <v>2142</v>
      </c>
      <c r="W3363">
        <v>160</v>
      </c>
      <c r="X3363">
        <v>0</v>
      </c>
      <c r="Y3363">
        <v>0</v>
      </c>
      <c r="Z3363">
        <v>0</v>
      </c>
      <c r="AD3363" s="1">
        <v>41694.333333333336</v>
      </c>
      <c r="AE3363" s="1">
        <v>41716.708333333336</v>
      </c>
      <c r="AG3363" s="1">
        <v>41668.333333333336</v>
      </c>
      <c r="AH3363" s="1">
        <v>41692.708333333336</v>
      </c>
      <c r="AI3363" s="1">
        <v>41668.333333333336</v>
      </c>
      <c r="AJ3363" s="1">
        <v>41692.708333333336</v>
      </c>
      <c r="AK3363" s="1">
        <v>41668.333333333336</v>
      </c>
      <c r="AL3363" s="1">
        <v>41692.708333333336</v>
      </c>
      <c r="AM3363" s="1">
        <v>41694.333333333336</v>
      </c>
      <c r="AN3363" s="1">
        <v>41716.708333333336</v>
      </c>
      <c r="AP3363" t="s">
        <v>113</v>
      </c>
      <c r="AU3363" t="s">
        <v>7764</v>
      </c>
      <c r="AY3363" t="s">
        <v>106</v>
      </c>
      <c r="AZ3363">
        <v>0</v>
      </c>
      <c r="BA3363">
        <v>0</v>
      </c>
      <c r="BD3363" s="3">
        <v>41321.661805555559</v>
      </c>
      <c r="BE3363" s="3">
        <v>41321.663888888892</v>
      </c>
      <c r="BF3363" t="s">
        <v>115</v>
      </c>
      <c r="BG3363" t="s">
        <v>115</v>
      </c>
      <c r="BH3363">
        <v>8149</v>
      </c>
      <c r="BM3363">
        <v>43550</v>
      </c>
      <c r="BR3363" t="s">
        <v>116</v>
      </c>
      <c r="BS3363" t="s">
        <v>117</v>
      </c>
      <c r="BU3363">
        <v>1</v>
      </c>
      <c r="BV3363" t="s">
        <v>118</v>
      </c>
      <c r="BX3363" t="s">
        <v>119</v>
      </c>
      <c r="BY3363" t="s">
        <v>119</v>
      </c>
      <c r="BZ3363" t="s">
        <v>119</v>
      </c>
      <c r="CA3363">
        <v>1</v>
      </c>
      <c r="CC3363" t="s">
        <v>120</v>
      </c>
      <c r="CH3363">
        <v>540</v>
      </c>
      <c r="CI3363">
        <v>39490</v>
      </c>
      <c r="CJ3363" t="s">
        <v>106</v>
      </c>
      <c r="CK3363" t="s">
        <v>106</v>
      </c>
      <c r="CL3363">
        <v>25</v>
      </c>
      <c r="CM3363" t="s">
        <v>3180</v>
      </c>
      <c r="CO3363">
        <v>124964</v>
      </c>
      <c r="CQ3363">
        <v>0</v>
      </c>
      <c r="CR3363">
        <v>0</v>
      </c>
      <c r="CS3363">
        <v>0</v>
      </c>
      <c r="CY3363" t="s">
        <v>123</v>
      </c>
      <c r="CZ3363" t="s">
        <v>124</v>
      </c>
      <c r="DD3363" t="str" cm="1">
        <f t="array" ref="DD3363">TEXT(_xlfn.SEQUENCE(1, DATEDIF(AG3363, AH3363, "m") + 1, AG3363, 30), "YYYY-APMM")</f>
        <v>2014-AP01</v>
      </c>
      <c r="DN3363">
        <f t="shared" si="104"/>
        <v>2142</v>
      </c>
      <c r="DO3363" t="str">
        <f t="shared" si="105"/>
        <v>LABOR- SUBCONTRACTOR</v>
      </c>
    </row>
    <row r="3364" spans="1:119" x14ac:dyDescent="0.35">
      <c r="A3364" t="s">
        <v>105</v>
      </c>
      <c r="B3364">
        <v>502649</v>
      </c>
      <c r="C3364">
        <v>6359</v>
      </c>
      <c r="D3364">
        <v>124968</v>
      </c>
      <c r="E3364">
        <v>13662</v>
      </c>
      <c r="F3364">
        <v>0</v>
      </c>
      <c r="G3364" t="s">
        <v>106</v>
      </c>
      <c r="H3364" t="s">
        <v>106</v>
      </c>
      <c r="I3364" t="s">
        <v>106</v>
      </c>
      <c r="J3364" t="s">
        <v>107</v>
      </c>
      <c r="K3364" t="s">
        <v>108</v>
      </c>
      <c r="L3364" t="s">
        <v>109</v>
      </c>
      <c r="M3364" t="s">
        <v>110</v>
      </c>
      <c r="N3364" t="s">
        <v>7765</v>
      </c>
      <c r="O3364" t="s">
        <v>3182</v>
      </c>
      <c r="P3364">
        <v>8178</v>
      </c>
      <c r="Q3364">
        <v>488</v>
      </c>
      <c r="R3364">
        <v>184</v>
      </c>
      <c r="S3364">
        <v>160</v>
      </c>
      <c r="T3364">
        <v>0</v>
      </c>
      <c r="U3364">
        <v>546</v>
      </c>
      <c r="V3364">
        <v>546</v>
      </c>
      <c r="W3364">
        <v>160</v>
      </c>
      <c r="X3364">
        <v>0</v>
      </c>
      <c r="Y3364">
        <v>0</v>
      </c>
      <c r="Z3364">
        <v>0</v>
      </c>
      <c r="AD3364" s="1">
        <v>41752.333333333336</v>
      </c>
      <c r="AE3364" s="1">
        <v>41774.708333333336</v>
      </c>
      <c r="AG3364" s="1">
        <v>41680.333333333336</v>
      </c>
      <c r="AH3364" s="1">
        <v>41703.708333333336</v>
      </c>
      <c r="AI3364" s="1">
        <v>41680.333333333336</v>
      </c>
      <c r="AJ3364" s="1">
        <v>41703.708333333336</v>
      </c>
      <c r="AK3364" s="1">
        <v>41680.333333333336</v>
      </c>
      <c r="AL3364" s="1">
        <v>41703.708333333336</v>
      </c>
      <c r="AM3364" s="1">
        <v>41752.333333333336</v>
      </c>
      <c r="AN3364" s="1">
        <v>41774.708333333336</v>
      </c>
      <c r="AP3364" t="s">
        <v>113</v>
      </c>
      <c r="AU3364" t="s">
        <v>7766</v>
      </c>
      <c r="AY3364" t="s">
        <v>106</v>
      </c>
      <c r="AZ3364">
        <v>0</v>
      </c>
      <c r="BA3364">
        <v>0</v>
      </c>
      <c r="BD3364" s="3">
        <v>41321.661805555559</v>
      </c>
      <c r="BE3364" s="3">
        <v>41321.663888888892</v>
      </c>
      <c r="BF3364" t="s">
        <v>115</v>
      </c>
      <c r="BG3364" t="s">
        <v>115</v>
      </c>
      <c r="BH3364">
        <v>8149</v>
      </c>
      <c r="BM3364">
        <v>43550</v>
      </c>
      <c r="BR3364" t="s">
        <v>116</v>
      </c>
      <c r="BS3364" t="s">
        <v>117</v>
      </c>
      <c r="BU3364">
        <v>1</v>
      </c>
      <c r="BV3364" t="s">
        <v>118</v>
      </c>
      <c r="BX3364" t="s">
        <v>119</v>
      </c>
      <c r="BY3364" t="s">
        <v>119</v>
      </c>
      <c r="BZ3364" t="s">
        <v>119</v>
      </c>
      <c r="CA3364">
        <v>1</v>
      </c>
      <c r="CC3364" t="s">
        <v>120</v>
      </c>
      <c r="CH3364">
        <v>540</v>
      </c>
      <c r="CI3364">
        <v>39490</v>
      </c>
      <c r="CJ3364" t="s">
        <v>106</v>
      </c>
      <c r="CK3364" t="s">
        <v>106</v>
      </c>
      <c r="CL3364">
        <v>25</v>
      </c>
      <c r="CM3364" t="s">
        <v>3180</v>
      </c>
      <c r="CO3364">
        <v>124964</v>
      </c>
      <c r="CQ3364">
        <v>0</v>
      </c>
      <c r="CR3364">
        <v>0</v>
      </c>
      <c r="CS3364">
        <v>0</v>
      </c>
      <c r="CY3364" t="s">
        <v>123</v>
      </c>
      <c r="CZ3364" t="s">
        <v>124</v>
      </c>
      <c r="DD3364" t="str" cm="1">
        <f t="array" ref="DD3364">TEXT(_xlfn.SEQUENCE(1, DATEDIF(AG3364, AH3364, "m") + 1, AG3364, 30), "YYYY-APMM")</f>
        <v>2014-AP02</v>
      </c>
      <c r="DN3364">
        <f t="shared" si="104"/>
        <v>546</v>
      </c>
      <c r="DO3364" t="str">
        <f t="shared" si="105"/>
        <v>LABOR- SUBCONTRACTOR</v>
      </c>
    </row>
    <row r="3365" spans="1:119" x14ac:dyDescent="0.35">
      <c r="A3365" t="s">
        <v>105</v>
      </c>
      <c r="B3365">
        <v>502650</v>
      </c>
      <c r="C3365">
        <v>6359</v>
      </c>
      <c r="D3365">
        <v>124972</v>
      </c>
      <c r="E3365">
        <v>13662</v>
      </c>
      <c r="F3365">
        <v>0</v>
      </c>
      <c r="G3365" t="s">
        <v>106</v>
      </c>
      <c r="H3365" t="s">
        <v>106</v>
      </c>
      <c r="I3365" t="s">
        <v>106</v>
      </c>
      <c r="J3365" t="s">
        <v>107</v>
      </c>
      <c r="K3365" t="s">
        <v>108</v>
      </c>
      <c r="L3365" t="s">
        <v>109</v>
      </c>
      <c r="M3365" t="s">
        <v>110</v>
      </c>
      <c r="N3365" t="s">
        <v>7767</v>
      </c>
      <c r="O3365" t="s">
        <v>3063</v>
      </c>
      <c r="P3365">
        <v>8178</v>
      </c>
      <c r="Q3365">
        <v>0</v>
      </c>
      <c r="R3365">
        <v>0</v>
      </c>
      <c r="S3365">
        <v>160</v>
      </c>
      <c r="T3365">
        <v>0</v>
      </c>
      <c r="U3365">
        <v>1435.2</v>
      </c>
      <c r="V3365">
        <v>1435.2</v>
      </c>
      <c r="W3365">
        <v>160</v>
      </c>
      <c r="X3365">
        <v>0</v>
      </c>
      <c r="Y3365">
        <v>0</v>
      </c>
      <c r="Z3365">
        <v>0</v>
      </c>
      <c r="AD3365" s="1">
        <v>41595.333333333336</v>
      </c>
      <c r="AE3365" s="1">
        <v>41617.708333333336</v>
      </c>
      <c r="AG3365" s="1">
        <v>41595.333333333336</v>
      </c>
      <c r="AH3365" s="1">
        <v>41617.708333333336</v>
      </c>
      <c r="AI3365" s="1">
        <v>41595.333333333336</v>
      </c>
      <c r="AJ3365" s="1">
        <v>41617.708333333336</v>
      </c>
      <c r="AK3365" s="1">
        <v>41595.333333333336</v>
      </c>
      <c r="AL3365" s="1">
        <v>41617.708333333336</v>
      </c>
      <c r="AM3365" s="1">
        <v>41595.333333333336</v>
      </c>
      <c r="AN3365" s="1">
        <v>41617.708333333336</v>
      </c>
      <c r="AP3365" t="s">
        <v>113</v>
      </c>
      <c r="AU3365" t="s">
        <v>7768</v>
      </c>
      <c r="AY3365" t="s">
        <v>106</v>
      </c>
      <c r="AZ3365">
        <v>0</v>
      </c>
      <c r="BA3365">
        <v>0</v>
      </c>
      <c r="BD3365" s="3">
        <v>41321.661805555559</v>
      </c>
      <c r="BE3365" s="3">
        <v>41321.663888888892</v>
      </c>
      <c r="BF3365" t="s">
        <v>115</v>
      </c>
      <c r="BG3365" t="s">
        <v>115</v>
      </c>
      <c r="BH3365">
        <v>8149</v>
      </c>
      <c r="BM3365">
        <v>43550</v>
      </c>
      <c r="BR3365" t="s">
        <v>116</v>
      </c>
      <c r="BS3365" t="s">
        <v>117</v>
      </c>
      <c r="BU3365">
        <v>1</v>
      </c>
      <c r="BV3365" t="s">
        <v>118</v>
      </c>
      <c r="BX3365" t="s">
        <v>119</v>
      </c>
      <c r="BY3365" t="s">
        <v>119</v>
      </c>
      <c r="BZ3365" t="s">
        <v>119</v>
      </c>
      <c r="CA3365">
        <v>1</v>
      </c>
      <c r="CC3365" t="s">
        <v>120</v>
      </c>
      <c r="CH3365">
        <v>540</v>
      </c>
      <c r="CI3365">
        <v>40090</v>
      </c>
      <c r="CJ3365" t="s">
        <v>106</v>
      </c>
      <c r="CK3365" t="s">
        <v>106</v>
      </c>
      <c r="CL3365">
        <v>10</v>
      </c>
      <c r="CM3365" t="s">
        <v>2889</v>
      </c>
      <c r="CO3365">
        <v>124971</v>
      </c>
      <c r="CQ3365">
        <v>0</v>
      </c>
      <c r="CR3365">
        <v>0</v>
      </c>
      <c r="CS3365">
        <v>0</v>
      </c>
      <c r="CY3365" t="s">
        <v>123</v>
      </c>
      <c r="CZ3365" t="s">
        <v>124</v>
      </c>
      <c r="DD3365" t="str" cm="1">
        <f t="array" ref="DD3365">TEXT(_xlfn.SEQUENCE(1, DATEDIF(AG3365, AH3365, "m") + 1, AG3365, 30), "YYYY-APMM")</f>
        <v>2013-AP11</v>
      </c>
      <c r="DN3365">
        <f t="shared" si="104"/>
        <v>1435.2</v>
      </c>
      <c r="DO3365" t="str">
        <f t="shared" si="105"/>
        <v>LABOR- SUBCONTRACTOR</v>
      </c>
    </row>
    <row r="3366" spans="1:119" x14ac:dyDescent="0.35">
      <c r="A3366" t="s">
        <v>105</v>
      </c>
      <c r="B3366">
        <v>502651</v>
      </c>
      <c r="C3366">
        <v>6359</v>
      </c>
      <c r="D3366">
        <v>124972</v>
      </c>
      <c r="E3366">
        <v>13662</v>
      </c>
      <c r="F3366">
        <v>0</v>
      </c>
      <c r="G3366" t="s">
        <v>106</v>
      </c>
      <c r="H3366" t="s">
        <v>106</v>
      </c>
      <c r="I3366" t="s">
        <v>106</v>
      </c>
      <c r="J3366" t="s">
        <v>107</v>
      </c>
      <c r="K3366" t="s">
        <v>108</v>
      </c>
      <c r="L3366" t="s">
        <v>109</v>
      </c>
      <c r="M3366" t="s">
        <v>110</v>
      </c>
      <c r="N3366" t="s">
        <v>7769</v>
      </c>
      <c r="O3366" t="s">
        <v>3066</v>
      </c>
      <c r="P3366">
        <v>8178</v>
      </c>
      <c r="Q3366">
        <v>224</v>
      </c>
      <c r="R3366">
        <v>16</v>
      </c>
      <c r="S3366">
        <v>144</v>
      </c>
      <c r="T3366">
        <v>0</v>
      </c>
      <c r="U3366">
        <v>72</v>
      </c>
      <c r="V3366">
        <v>72</v>
      </c>
      <c r="W3366">
        <v>144</v>
      </c>
      <c r="X3366">
        <v>0</v>
      </c>
      <c r="Y3366">
        <v>0</v>
      </c>
      <c r="Z3366">
        <v>0</v>
      </c>
      <c r="AD3366" s="1">
        <v>41631.333333333336</v>
      </c>
      <c r="AE3366" s="1">
        <v>41651.708333333336</v>
      </c>
      <c r="AG3366" s="1">
        <v>41597.333333333336</v>
      </c>
      <c r="AH3366" s="1">
        <v>41617.708333333336</v>
      </c>
      <c r="AI3366" s="1">
        <v>41597.333333333336</v>
      </c>
      <c r="AJ3366" s="1">
        <v>41617.708333333336</v>
      </c>
      <c r="AK3366" s="1">
        <v>41597.333333333336</v>
      </c>
      <c r="AL3366" s="1">
        <v>41617.708333333336</v>
      </c>
      <c r="AM3366" s="1">
        <v>41631.333333333336</v>
      </c>
      <c r="AN3366" s="1">
        <v>41651.708333333336</v>
      </c>
      <c r="AP3366" t="s">
        <v>113</v>
      </c>
      <c r="AU3366" t="s">
        <v>7770</v>
      </c>
      <c r="AY3366" t="s">
        <v>106</v>
      </c>
      <c r="AZ3366">
        <v>0</v>
      </c>
      <c r="BA3366">
        <v>0</v>
      </c>
      <c r="BD3366" s="3">
        <v>41321.661805555559</v>
      </c>
      <c r="BE3366" s="3">
        <v>41321.663888888892</v>
      </c>
      <c r="BF3366" t="s">
        <v>115</v>
      </c>
      <c r="BG3366" t="s">
        <v>115</v>
      </c>
      <c r="BH3366">
        <v>8149</v>
      </c>
      <c r="BM3366">
        <v>43550</v>
      </c>
      <c r="BR3366" t="s">
        <v>116</v>
      </c>
      <c r="BS3366" t="s">
        <v>117</v>
      </c>
      <c r="BU3366">
        <v>1</v>
      </c>
      <c r="BV3366" t="s">
        <v>118</v>
      </c>
      <c r="BX3366" t="s">
        <v>119</v>
      </c>
      <c r="BY3366" t="s">
        <v>119</v>
      </c>
      <c r="BZ3366" t="s">
        <v>119</v>
      </c>
      <c r="CA3366">
        <v>1</v>
      </c>
      <c r="CC3366" t="s">
        <v>120</v>
      </c>
      <c r="CH3366">
        <v>540</v>
      </c>
      <c r="CI3366">
        <v>40090</v>
      </c>
      <c r="CJ3366" t="s">
        <v>106</v>
      </c>
      <c r="CK3366" t="s">
        <v>106</v>
      </c>
      <c r="CL3366">
        <v>10</v>
      </c>
      <c r="CM3366" t="s">
        <v>2889</v>
      </c>
      <c r="CO3366">
        <v>124971</v>
      </c>
      <c r="CQ3366">
        <v>0</v>
      </c>
      <c r="CR3366">
        <v>0</v>
      </c>
      <c r="CS3366">
        <v>0</v>
      </c>
      <c r="CY3366" t="s">
        <v>123</v>
      </c>
      <c r="CZ3366" t="s">
        <v>124</v>
      </c>
      <c r="DD3366" t="str" cm="1">
        <f t="array" ref="DD3366">TEXT(_xlfn.SEQUENCE(1, DATEDIF(AG3366, AH3366, "m") + 1, AG3366, 30), "YYYY-APMM")</f>
        <v>2013-AP11</v>
      </c>
      <c r="DN3366">
        <f t="shared" si="104"/>
        <v>72</v>
      </c>
      <c r="DO3366" t="str">
        <f t="shared" si="105"/>
        <v>LABOR- SUBCONTRACTOR</v>
      </c>
    </row>
    <row r="3367" spans="1:119" x14ac:dyDescent="0.35">
      <c r="A3367" t="s">
        <v>105</v>
      </c>
      <c r="B3367">
        <v>502652</v>
      </c>
      <c r="C3367">
        <v>6359</v>
      </c>
      <c r="D3367">
        <v>124972</v>
      </c>
      <c r="E3367">
        <v>13662</v>
      </c>
      <c r="F3367">
        <v>0</v>
      </c>
      <c r="G3367" t="s">
        <v>106</v>
      </c>
      <c r="H3367" t="s">
        <v>106</v>
      </c>
      <c r="I3367" t="s">
        <v>106</v>
      </c>
      <c r="J3367" t="s">
        <v>107</v>
      </c>
      <c r="K3367" t="s">
        <v>108</v>
      </c>
      <c r="L3367" t="s">
        <v>109</v>
      </c>
      <c r="M3367" t="s">
        <v>110</v>
      </c>
      <c r="N3367" t="s">
        <v>7771</v>
      </c>
      <c r="O3367" t="s">
        <v>3069</v>
      </c>
      <c r="P3367">
        <v>8178</v>
      </c>
      <c r="Q3367">
        <v>56</v>
      </c>
      <c r="R3367">
        <v>0</v>
      </c>
      <c r="S3367">
        <v>160</v>
      </c>
      <c r="T3367">
        <v>0</v>
      </c>
      <c r="U3367">
        <v>218.4</v>
      </c>
      <c r="V3367">
        <v>218.4</v>
      </c>
      <c r="W3367">
        <v>160</v>
      </c>
      <c r="X3367">
        <v>0</v>
      </c>
      <c r="Y3367">
        <v>0</v>
      </c>
      <c r="Z3367">
        <v>0</v>
      </c>
      <c r="AD3367" s="1">
        <v>41746.333333333336</v>
      </c>
      <c r="AE3367" s="1">
        <v>41769.708333333336</v>
      </c>
      <c r="AG3367" s="1">
        <v>41738.333333333336</v>
      </c>
      <c r="AH3367" s="1">
        <v>41760.708333333336</v>
      </c>
      <c r="AI3367" s="1">
        <v>41738.333333333336</v>
      </c>
      <c r="AJ3367" s="1">
        <v>41760.708333333336</v>
      </c>
      <c r="AK3367" s="1">
        <v>41738.333333333336</v>
      </c>
      <c r="AL3367" s="1">
        <v>41760.708333333336</v>
      </c>
      <c r="AM3367" s="1">
        <v>41746.333333333336</v>
      </c>
      <c r="AN3367" s="1">
        <v>41769.708333333336</v>
      </c>
      <c r="AP3367" t="s">
        <v>113</v>
      </c>
      <c r="AU3367" t="s">
        <v>7772</v>
      </c>
      <c r="AY3367" t="s">
        <v>106</v>
      </c>
      <c r="AZ3367">
        <v>0</v>
      </c>
      <c r="BA3367">
        <v>0</v>
      </c>
      <c r="BD3367" s="3">
        <v>41321.661805555559</v>
      </c>
      <c r="BE3367" s="3">
        <v>41321.663888888892</v>
      </c>
      <c r="BF3367" t="s">
        <v>115</v>
      </c>
      <c r="BG3367" t="s">
        <v>115</v>
      </c>
      <c r="BH3367">
        <v>8149</v>
      </c>
      <c r="BM3367">
        <v>43550</v>
      </c>
      <c r="BR3367" t="s">
        <v>116</v>
      </c>
      <c r="BS3367" t="s">
        <v>117</v>
      </c>
      <c r="BU3367">
        <v>1</v>
      </c>
      <c r="BV3367" t="s">
        <v>118</v>
      </c>
      <c r="BX3367" t="s">
        <v>119</v>
      </c>
      <c r="BY3367" t="s">
        <v>119</v>
      </c>
      <c r="BZ3367" t="s">
        <v>119</v>
      </c>
      <c r="CA3367">
        <v>1</v>
      </c>
      <c r="CC3367" t="s">
        <v>120</v>
      </c>
      <c r="CH3367">
        <v>540</v>
      </c>
      <c r="CI3367">
        <v>40090</v>
      </c>
      <c r="CJ3367" t="s">
        <v>106</v>
      </c>
      <c r="CK3367" t="s">
        <v>106</v>
      </c>
      <c r="CL3367">
        <v>10</v>
      </c>
      <c r="CM3367" t="s">
        <v>2889</v>
      </c>
      <c r="CO3367">
        <v>124971</v>
      </c>
      <c r="CQ3367">
        <v>0</v>
      </c>
      <c r="CR3367">
        <v>0</v>
      </c>
      <c r="CS3367">
        <v>0</v>
      </c>
      <c r="CY3367" t="s">
        <v>123</v>
      </c>
      <c r="CZ3367" t="s">
        <v>124</v>
      </c>
      <c r="DD3367" t="str" cm="1">
        <f t="array" ref="DD3367">TEXT(_xlfn.SEQUENCE(1, DATEDIF(AG3367, AH3367, "m") + 1, AG3367, 30), "YYYY-APMM")</f>
        <v>2014-AP04</v>
      </c>
      <c r="DN3367">
        <f t="shared" si="104"/>
        <v>218.4</v>
      </c>
      <c r="DO3367" t="str">
        <f t="shared" si="105"/>
        <v>LABOR- SUBCONTRACTOR</v>
      </c>
    </row>
    <row r="3368" spans="1:119" x14ac:dyDescent="0.35">
      <c r="A3368" t="s">
        <v>105</v>
      </c>
      <c r="B3368">
        <v>502653</v>
      </c>
      <c r="C3368">
        <v>6359</v>
      </c>
      <c r="D3368">
        <v>124972</v>
      </c>
      <c r="E3368">
        <v>13662</v>
      </c>
      <c r="F3368">
        <v>0</v>
      </c>
      <c r="G3368" t="s">
        <v>106</v>
      </c>
      <c r="H3368" t="s">
        <v>106</v>
      </c>
      <c r="I3368" t="s">
        <v>106</v>
      </c>
      <c r="J3368" t="s">
        <v>107</v>
      </c>
      <c r="K3368" t="s">
        <v>108</v>
      </c>
      <c r="L3368" t="s">
        <v>109</v>
      </c>
      <c r="M3368" t="s">
        <v>110</v>
      </c>
      <c r="N3368" t="s">
        <v>7773</v>
      </c>
      <c r="O3368" t="s">
        <v>3072</v>
      </c>
      <c r="P3368">
        <v>8178</v>
      </c>
      <c r="Q3368">
        <v>56</v>
      </c>
      <c r="R3368">
        <v>56</v>
      </c>
      <c r="S3368">
        <v>120</v>
      </c>
      <c r="T3368">
        <v>0</v>
      </c>
      <c r="U3368">
        <v>151.19999999999999</v>
      </c>
      <c r="V3368">
        <v>151.19999999999999</v>
      </c>
      <c r="W3368">
        <v>120</v>
      </c>
      <c r="X3368">
        <v>0</v>
      </c>
      <c r="Y3368">
        <v>0</v>
      </c>
      <c r="Z3368">
        <v>0</v>
      </c>
      <c r="AD3368" s="1">
        <v>41758.333333333336</v>
      </c>
      <c r="AE3368" s="1">
        <v>41774.708333333336</v>
      </c>
      <c r="AG3368" s="1">
        <v>41750.333333333336</v>
      </c>
      <c r="AH3368" s="1">
        <v>41766.708333333336</v>
      </c>
      <c r="AI3368" s="1">
        <v>41750.333333333336</v>
      </c>
      <c r="AJ3368" s="1">
        <v>41766.708333333336</v>
      </c>
      <c r="AK3368" s="1">
        <v>41750.333333333336</v>
      </c>
      <c r="AL3368" s="1">
        <v>41766.708333333336</v>
      </c>
      <c r="AM3368" s="1">
        <v>41758.333333333336</v>
      </c>
      <c r="AN3368" s="1">
        <v>41774.708333333336</v>
      </c>
      <c r="AP3368" t="s">
        <v>113</v>
      </c>
      <c r="AU3368" t="s">
        <v>7774</v>
      </c>
      <c r="AY3368" t="s">
        <v>106</v>
      </c>
      <c r="AZ3368">
        <v>0</v>
      </c>
      <c r="BA3368">
        <v>0</v>
      </c>
      <c r="BD3368" s="3">
        <v>41321.661805555559</v>
      </c>
      <c r="BE3368" s="3">
        <v>41328.377083333333</v>
      </c>
      <c r="BF3368" t="s">
        <v>115</v>
      </c>
      <c r="BG3368" t="s">
        <v>115</v>
      </c>
      <c r="BH3368">
        <v>8149</v>
      </c>
      <c r="BM3368">
        <v>43550</v>
      </c>
      <c r="BR3368" t="s">
        <v>116</v>
      </c>
      <c r="BS3368" t="s">
        <v>117</v>
      </c>
      <c r="BU3368">
        <v>1</v>
      </c>
      <c r="BV3368" t="s">
        <v>118</v>
      </c>
      <c r="BX3368" t="s">
        <v>119</v>
      </c>
      <c r="BY3368" t="s">
        <v>119</v>
      </c>
      <c r="BZ3368" t="s">
        <v>119</v>
      </c>
      <c r="CA3368">
        <v>1</v>
      </c>
      <c r="CC3368" t="s">
        <v>120</v>
      </c>
      <c r="CH3368">
        <v>540</v>
      </c>
      <c r="CI3368">
        <v>40090</v>
      </c>
      <c r="CJ3368" t="s">
        <v>106</v>
      </c>
      <c r="CK3368" t="s">
        <v>106</v>
      </c>
      <c r="CL3368">
        <v>10</v>
      </c>
      <c r="CM3368" t="s">
        <v>2889</v>
      </c>
      <c r="CO3368">
        <v>124971</v>
      </c>
      <c r="CQ3368">
        <v>0</v>
      </c>
      <c r="CR3368">
        <v>0</v>
      </c>
      <c r="CS3368">
        <v>0</v>
      </c>
      <c r="CY3368" t="s">
        <v>123</v>
      </c>
      <c r="CZ3368" t="s">
        <v>124</v>
      </c>
      <c r="DD3368" t="str" cm="1">
        <f t="array" ref="DD3368">TEXT(_xlfn.SEQUENCE(1, DATEDIF(AG3368, AH3368, "m") + 1, AG3368, 30), "YYYY-APMM")</f>
        <v>2014-AP04</v>
      </c>
      <c r="DN3368">
        <f t="shared" si="104"/>
        <v>151.19999999999999</v>
      </c>
      <c r="DO3368" t="str">
        <f t="shared" si="105"/>
        <v>LABOR- SUBCONTRACTOR</v>
      </c>
    </row>
    <row r="3369" spans="1:119" x14ac:dyDescent="0.35">
      <c r="A3369" t="s">
        <v>105</v>
      </c>
      <c r="B3369">
        <v>502654</v>
      </c>
      <c r="C3369">
        <v>6359</v>
      </c>
      <c r="D3369">
        <v>124972</v>
      </c>
      <c r="E3369">
        <v>13662</v>
      </c>
      <c r="F3369">
        <v>0</v>
      </c>
      <c r="G3369" t="s">
        <v>106</v>
      </c>
      <c r="H3369" t="s">
        <v>106</v>
      </c>
      <c r="I3369" t="s">
        <v>106</v>
      </c>
      <c r="J3369" t="s">
        <v>107</v>
      </c>
      <c r="K3369" t="s">
        <v>108</v>
      </c>
      <c r="L3369" t="s">
        <v>109</v>
      </c>
      <c r="M3369" t="s">
        <v>110</v>
      </c>
      <c r="N3369" t="s">
        <v>7775</v>
      </c>
      <c r="O3369" t="s">
        <v>3075</v>
      </c>
      <c r="P3369">
        <v>8178</v>
      </c>
      <c r="Q3369">
        <v>16</v>
      </c>
      <c r="R3369">
        <v>0</v>
      </c>
      <c r="S3369">
        <v>160</v>
      </c>
      <c r="T3369">
        <v>0</v>
      </c>
      <c r="U3369">
        <v>182.4</v>
      </c>
      <c r="V3369">
        <v>182.4</v>
      </c>
      <c r="W3369">
        <v>160</v>
      </c>
      <c r="X3369">
        <v>0</v>
      </c>
      <c r="Y3369">
        <v>0</v>
      </c>
      <c r="Z3369">
        <v>0</v>
      </c>
      <c r="AD3369" s="1">
        <v>41490.333333333336</v>
      </c>
      <c r="AE3369" s="1">
        <v>41515.708333333336</v>
      </c>
      <c r="AG3369" s="1">
        <v>41487.333333333336</v>
      </c>
      <c r="AH3369" s="1">
        <v>41513.708333333336</v>
      </c>
      <c r="AI3369" s="1">
        <v>41487.333333333336</v>
      </c>
      <c r="AJ3369" s="1">
        <v>41513.708333333336</v>
      </c>
      <c r="AK3369" s="1">
        <v>41487.333333333336</v>
      </c>
      <c r="AL3369" s="1">
        <v>41513.708333333336</v>
      </c>
      <c r="AM3369" s="1">
        <v>41490.333333333336</v>
      </c>
      <c r="AN3369" s="1">
        <v>41515.708333333336</v>
      </c>
      <c r="AP3369" t="s">
        <v>113</v>
      </c>
      <c r="AU3369" t="s">
        <v>7776</v>
      </c>
      <c r="AY3369" t="s">
        <v>106</v>
      </c>
      <c r="AZ3369">
        <v>0</v>
      </c>
      <c r="BA3369">
        <v>0</v>
      </c>
      <c r="BD3369" s="3">
        <v>41321.661805555559</v>
      </c>
      <c r="BE3369" s="3">
        <v>41321.663888888892</v>
      </c>
      <c r="BF3369" t="s">
        <v>115</v>
      </c>
      <c r="BG3369" t="s">
        <v>115</v>
      </c>
      <c r="BH3369">
        <v>8149</v>
      </c>
      <c r="BM3369">
        <v>43550</v>
      </c>
      <c r="BR3369" t="s">
        <v>116</v>
      </c>
      <c r="BS3369" t="s">
        <v>117</v>
      </c>
      <c r="BU3369">
        <v>1</v>
      </c>
      <c r="BV3369" t="s">
        <v>118</v>
      </c>
      <c r="BX3369" t="s">
        <v>119</v>
      </c>
      <c r="BY3369" t="s">
        <v>119</v>
      </c>
      <c r="BZ3369" t="s">
        <v>119</v>
      </c>
      <c r="CA3369">
        <v>1</v>
      </c>
      <c r="CC3369" t="s">
        <v>120</v>
      </c>
      <c r="CH3369">
        <v>540</v>
      </c>
      <c r="CI3369">
        <v>40090</v>
      </c>
      <c r="CJ3369" t="s">
        <v>106</v>
      </c>
      <c r="CK3369" t="s">
        <v>106</v>
      </c>
      <c r="CL3369">
        <v>10</v>
      </c>
      <c r="CM3369" t="s">
        <v>2889</v>
      </c>
      <c r="CO3369">
        <v>124971</v>
      </c>
      <c r="CQ3369">
        <v>0</v>
      </c>
      <c r="CR3369">
        <v>0</v>
      </c>
      <c r="CS3369">
        <v>0</v>
      </c>
      <c r="CY3369" t="s">
        <v>123</v>
      </c>
      <c r="CZ3369" t="s">
        <v>124</v>
      </c>
      <c r="DD3369" t="str" cm="1">
        <f t="array" ref="DD3369">TEXT(_xlfn.SEQUENCE(1, DATEDIF(AG3369, AH3369, "m") + 1, AG3369, 30), "YYYY-APMM")</f>
        <v>2013-AP08</v>
      </c>
      <c r="DN3369">
        <f t="shared" si="104"/>
        <v>182.4</v>
      </c>
      <c r="DO3369" t="str">
        <f t="shared" si="105"/>
        <v>LABOR- SUBCONTRACTOR</v>
      </c>
    </row>
    <row r="3370" spans="1:119" x14ac:dyDescent="0.35">
      <c r="A3370" t="s">
        <v>105</v>
      </c>
      <c r="B3370">
        <v>502655</v>
      </c>
      <c r="C3370">
        <v>6359</v>
      </c>
      <c r="D3370">
        <v>124973</v>
      </c>
      <c r="E3370">
        <v>13662</v>
      </c>
      <c r="F3370">
        <v>0</v>
      </c>
      <c r="G3370" t="s">
        <v>106</v>
      </c>
      <c r="H3370" t="s">
        <v>106</v>
      </c>
      <c r="I3370" t="s">
        <v>106</v>
      </c>
      <c r="J3370" t="s">
        <v>107</v>
      </c>
      <c r="K3370" t="s">
        <v>108</v>
      </c>
      <c r="L3370" t="s">
        <v>109</v>
      </c>
      <c r="M3370" t="s">
        <v>110</v>
      </c>
      <c r="N3370" t="s">
        <v>7777</v>
      </c>
      <c r="O3370" t="s">
        <v>3089</v>
      </c>
      <c r="P3370">
        <v>8178</v>
      </c>
      <c r="Q3370">
        <v>240</v>
      </c>
      <c r="R3370">
        <v>120</v>
      </c>
      <c r="S3370">
        <v>120</v>
      </c>
      <c r="T3370">
        <v>0</v>
      </c>
      <c r="U3370">
        <v>265.2</v>
      </c>
      <c r="V3370">
        <v>265.2</v>
      </c>
      <c r="W3370">
        <v>120</v>
      </c>
      <c r="X3370">
        <v>0</v>
      </c>
      <c r="Y3370">
        <v>0</v>
      </c>
      <c r="Z3370">
        <v>0</v>
      </c>
      <c r="AD3370" s="1">
        <v>41738.333333333336</v>
      </c>
      <c r="AE3370" s="1">
        <v>41755.708333333336</v>
      </c>
      <c r="AG3370" s="1">
        <v>41703.333333333336</v>
      </c>
      <c r="AH3370" s="1">
        <v>41720.708333333336</v>
      </c>
      <c r="AI3370" s="1">
        <v>41703.333333333336</v>
      </c>
      <c r="AJ3370" s="1">
        <v>41720.708333333336</v>
      </c>
      <c r="AK3370" s="1">
        <v>41703.333333333336</v>
      </c>
      <c r="AL3370" s="1">
        <v>41720.708333333336</v>
      </c>
      <c r="AM3370" s="1">
        <v>41738.333333333336</v>
      </c>
      <c r="AN3370" s="1">
        <v>41755.708333333336</v>
      </c>
      <c r="AP3370" t="s">
        <v>113</v>
      </c>
      <c r="AU3370" t="s">
        <v>7778</v>
      </c>
      <c r="AY3370" t="s">
        <v>106</v>
      </c>
      <c r="AZ3370">
        <v>0</v>
      </c>
      <c r="BA3370">
        <v>0</v>
      </c>
      <c r="BD3370" s="3">
        <v>41321.661805555559</v>
      </c>
      <c r="BE3370" s="3">
        <v>41328.377083333333</v>
      </c>
      <c r="BF3370" t="s">
        <v>115</v>
      </c>
      <c r="BG3370" t="s">
        <v>115</v>
      </c>
      <c r="BH3370">
        <v>8149</v>
      </c>
      <c r="BM3370">
        <v>43550</v>
      </c>
      <c r="BR3370" t="s">
        <v>116</v>
      </c>
      <c r="BS3370" t="s">
        <v>117</v>
      </c>
      <c r="BU3370">
        <v>1</v>
      </c>
      <c r="BV3370" t="s">
        <v>118</v>
      </c>
      <c r="BX3370" t="s">
        <v>119</v>
      </c>
      <c r="BY3370" t="s">
        <v>119</v>
      </c>
      <c r="BZ3370" t="s">
        <v>119</v>
      </c>
      <c r="CA3370">
        <v>1</v>
      </c>
      <c r="CC3370" t="s">
        <v>120</v>
      </c>
      <c r="CH3370">
        <v>540</v>
      </c>
      <c r="CI3370">
        <v>40110</v>
      </c>
      <c r="CJ3370" t="s">
        <v>106</v>
      </c>
      <c r="CK3370" t="s">
        <v>106</v>
      </c>
      <c r="CL3370">
        <v>20</v>
      </c>
      <c r="CM3370" t="s">
        <v>2867</v>
      </c>
      <c r="CO3370">
        <v>124971</v>
      </c>
      <c r="CQ3370">
        <v>0</v>
      </c>
      <c r="CR3370">
        <v>0</v>
      </c>
      <c r="CS3370">
        <v>0</v>
      </c>
      <c r="CY3370" t="s">
        <v>123</v>
      </c>
      <c r="CZ3370" t="s">
        <v>124</v>
      </c>
      <c r="DD3370" t="str" cm="1">
        <f t="array" ref="DD3370">TEXT(_xlfn.SEQUENCE(1, DATEDIF(AG3370, AH3370, "m") + 1, AG3370, 30), "YYYY-APMM")</f>
        <v>2014-AP03</v>
      </c>
      <c r="DN3370">
        <f t="shared" si="104"/>
        <v>265.2</v>
      </c>
      <c r="DO3370" t="str">
        <f t="shared" si="105"/>
        <v>LABOR- SUBCONTRACTOR</v>
      </c>
    </row>
    <row r="3371" spans="1:119" x14ac:dyDescent="0.35">
      <c r="A3371" t="s">
        <v>105</v>
      </c>
      <c r="B3371">
        <v>502656</v>
      </c>
      <c r="C3371">
        <v>6359</v>
      </c>
      <c r="D3371">
        <v>124975</v>
      </c>
      <c r="E3371">
        <v>13662</v>
      </c>
      <c r="F3371">
        <v>0</v>
      </c>
      <c r="G3371" t="s">
        <v>106</v>
      </c>
      <c r="H3371" t="s">
        <v>106</v>
      </c>
      <c r="I3371" t="s">
        <v>106</v>
      </c>
      <c r="J3371" t="s">
        <v>107</v>
      </c>
      <c r="K3371" t="s">
        <v>108</v>
      </c>
      <c r="L3371" t="s">
        <v>109</v>
      </c>
      <c r="M3371" t="s">
        <v>110</v>
      </c>
      <c r="N3371" t="s">
        <v>7779</v>
      </c>
      <c r="O3371" t="s">
        <v>3023</v>
      </c>
      <c r="P3371">
        <v>8178</v>
      </c>
      <c r="Q3371">
        <v>72</v>
      </c>
      <c r="R3371">
        <v>0</v>
      </c>
      <c r="S3371">
        <v>144</v>
      </c>
      <c r="T3371">
        <v>0</v>
      </c>
      <c r="U3371">
        <v>361.2</v>
      </c>
      <c r="V3371">
        <v>361.2</v>
      </c>
      <c r="W3371">
        <v>144</v>
      </c>
      <c r="X3371">
        <v>0</v>
      </c>
      <c r="Y3371">
        <v>0</v>
      </c>
      <c r="Z3371">
        <v>0</v>
      </c>
      <c r="AD3371" s="1">
        <v>41741.333333333336</v>
      </c>
      <c r="AE3371" s="1">
        <v>41760.708333333336</v>
      </c>
      <c r="AG3371" s="1">
        <v>41730.333333333336</v>
      </c>
      <c r="AH3371" s="1">
        <v>41750.708333333336</v>
      </c>
      <c r="AI3371" s="1">
        <v>41730.333333333336</v>
      </c>
      <c r="AJ3371" s="1">
        <v>41750.708333333336</v>
      </c>
      <c r="AK3371" s="1">
        <v>41730.333333333336</v>
      </c>
      <c r="AL3371" s="1">
        <v>41750.708333333336</v>
      </c>
      <c r="AM3371" s="1">
        <v>41741.333333333336</v>
      </c>
      <c r="AN3371" s="1">
        <v>41760.708333333336</v>
      </c>
      <c r="AP3371" t="s">
        <v>113</v>
      </c>
      <c r="AU3371" t="s">
        <v>7780</v>
      </c>
      <c r="AY3371" t="s">
        <v>106</v>
      </c>
      <c r="AZ3371">
        <v>0</v>
      </c>
      <c r="BA3371">
        <v>0</v>
      </c>
      <c r="BD3371" s="3">
        <v>41321.661805555559</v>
      </c>
      <c r="BE3371" s="3">
        <v>41328.377083333333</v>
      </c>
      <c r="BF3371" t="s">
        <v>115</v>
      </c>
      <c r="BG3371" t="s">
        <v>115</v>
      </c>
      <c r="BH3371">
        <v>8149</v>
      </c>
      <c r="BM3371">
        <v>43550</v>
      </c>
      <c r="BR3371" t="s">
        <v>116</v>
      </c>
      <c r="BS3371" t="s">
        <v>117</v>
      </c>
      <c r="BU3371">
        <v>1</v>
      </c>
      <c r="BV3371" t="s">
        <v>118</v>
      </c>
      <c r="BX3371" t="s">
        <v>119</v>
      </c>
      <c r="BY3371" t="s">
        <v>119</v>
      </c>
      <c r="BZ3371" t="s">
        <v>119</v>
      </c>
      <c r="CA3371">
        <v>1</v>
      </c>
      <c r="CC3371" t="s">
        <v>120</v>
      </c>
      <c r="CH3371">
        <v>540</v>
      </c>
      <c r="CI3371">
        <v>40070</v>
      </c>
      <c r="CJ3371" t="s">
        <v>106</v>
      </c>
      <c r="CK3371" t="s">
        <v>106</v>
      </c>
      <c r="CL3371">
        <v>20</v>
      </c>
      <c r="CM3371" t="s">
        <v>2867</v>
      </c>
      <c r="CO3371">
        <v>124974</v>
      </c>
      <c r="CQ3371">
        <v>0</v>
      </c>
      <c r="CR3371">
        <v>0</v>
      </c>
      <c r="CS3371">
        <v>0</v>
      </c>
      <c r="CY3371" t="s">
        <v>123</v>
      </c>
      <c r="CZ3371" t="s">
        <v>124</v>
      </c>
      <c r="DD3371" t="str" cm="1">
        <f t="array" ref="DD3371">TEXT(_xlfn.SEQUENCE(1, DATEDIF(AG3371, AH3371, "m") + 1, AG3371, 30), "YYYY-APMM")</f>
        <v>2014-AP04</v>
      </c>
      <c r="DN3371">
        <f t="shared" si="104"/>
        <v>361.2</v>
      </c>
      <c r="DO3371" t="str">
        <f t="shared" si="105"/>
        <v>LABOR- SUBCONTRACTOR</v>
      </c>
    </row>
    <row r="3372" spans="1:119" x14ac:dyDescent="0.35">
      <c r="A3372" t="s">
        <v>105</v>
      </c>
      <c r="B3372">
        <v>502657</v>
      </c>
      <c r="C3372">
        <v>6359</v>
      </c>
      <c r="D3372">
        <v>124975</v>
      </c>
      <c r="E3372">
        <v>13662</v>
      </c>
      <c r="F3372">
        <v>0</v>
      </c>
      <c r="G3372" t="s">
        <v>106</v>
      </c>
      <c r="H3372" t="s">
        <v>106</v>
      </c>
      <c r="I3372" t="s">
        <v>106</v>
      </c>
      <c r="J3372" t="s">
        <v>107</v>
      </c>
      <c r="K3372" t="s">
        <v>108</v>
      </c>
      <c r="L3372" t="s">
        <v>109</v>
      </c>
      <c r="M3372" t="s">
        <v>110</v>
      </c>
      <c r="N3372" t="s">
        <v>7781</v>
      </c>
      <c r="O3372" t="s">
        <v>3026</v>
      </c>
      <c r="P3372">
        <v>8178</v>
      </c>
      <c r="Q3372">
        <v>72</v>
      </c>
      <c r="R3372">
        <v>72</v>
      </c>
      <c r="S3372">
        <v>160</v>
      </c>
      <c r="T3372">
        <v>0</v>
      </c>
      <c r="U3372">
        <v>188.4</v>
      </c>
      <c r="V3372">
        <v>188.4</v>
      </c>
      <c r="W3372">
        <v>160</v>
      </c>
      <c r="X3372">
        <v>0</v>
      </c>
      <c r="Y3372">
        <v>0</v>
      </c>
      <c r="Z3372">
        <v>0</v>
      </c>
      <c r="AD3372" s="1">
        <v>41752.333333333336</v>
      </c>
      <c r="AE3372" s="1">
        <v>41774.708333333336</v>
      </c>
      <c r="AG3372" s="1">
        <v>41742.333333333336</v>
      </c>
      <c r="AH3372" s="1">
        <v>41764.708333333336</v>
      </c>
      <c r="AI3372" s="1">
        <v>41742.333333333336</v>
      </c>
      <c r="AJ3372" s="1">
        <v>41764.708333333336</v>
      </c>
      <c r="AK3372" s="1">
        <v>41742.333333333336</v>
      </c>
      <c r="AL3372" s="1">
        <v>41764.708333333336</v>
      </c>
      <c r="AM3372" s="1">
        <v>41752.333333333336</v>
      </c>
      <c r="AN3372" s="1">
        <v>41774.708333333336</v>
      </c>
      <c r="AP3372" t="s">
        <v>113</v>
      </c>
      <c r="AU3372" t="s">
        <v>7782</v>
      </c>
      <c r="AY3372" t="s">
        <v>106</v>
      </c>
      <c r="AZ3372">
        <v>0</v>
      </c>
      <c r="BA3372">
        <v>0</v>
      </c>
      <c r="BD3372" s="3">
        <v>41321.661805555559</v>
      </c>
      <c r="BE3372" s="3">
        <v>41321.663888888892</v>
      </c>
      <c r="BF3372" t="s">
        <v>115</v>
      </c>
      <c r="BG3372" t="s">
        <v>115</v>
      </c>
      <c r="BH3372">
        <v>8149</v>
      </c>
      <c r="BM3372">
        <v>43550</v>
      </c>
      <c r="BR3372" t="s">
        <v>116</v>
      </c>
      <c r="BS3372" t="s">
        <v>117</v>
      </c>
      <c r="BU3372">
        <v>1</v>
      </c>
      <c r="BV3372" t="s">
        <v>118</v>
      </c>
      <c r="BX3372" t="s">
        <v>119</v>
      </c>
      <c r="BY3372" t="s">
        <v>119</v>
      </c>
      <c r="BZ3372" t="s">
        <v>119</v>
      </c>
      <c r="CA3372">
        <v>1</v>
      </c>
      <c r="CC3372" t="s">
        <v>120</v>
      </c>
      <c r="CH3372">
        <v>540</v>
      </c>
      <c r="CI3372">
        <v>40070</v>
      </c>
      <c r="CJ3372" t="s">
        <v>106</v>
      </c>
      <c r="CK3372" t="s">
        <v>106</v>
      </c>
      <c r="CL3372">
        <v>20</v>
      </c>
      <c r="CM3372" t="s">
        <v>2867</v>
      </c>
      <c r="CO3372">
        <v>124974</v>
      </c>
      <c r="CQ3372">
        <v>0</v>
      </c>
      <c r="CR3372">
        <v>0</v>
      </c>
      <c r="CS3372">
        <v>0</v>
      </c>
      <c r="CY3372" t="s">
        <v>123</v>
      </c>
      <c r="CZ3372" t="s">
        <v>124</v>
      </c>
      <c r="DD3372" t="str" cm="1">
        <f t="array" ref="DD3372">TEXT(_xlfn.SEQUENCE(1, DATEDIF(AG3372, AH3372, "m") + 1, AG3372, 30), "YYYY-APMM")</f>
        <v>2014-AP04</v>
      </c>
      <c r="DN3372">
        <f t="shared" si="104"/>
        <v>188.4</v>
      </c>
      <c r="DO3372" t="str">
        <f t="shared" si="105"/>
        <v>LABOR- SUBCONTRACTOR</v>
      </c>
    </row>
    <row r="3373" spans="1:119" x14ac:dyDescent="0.35">
      <c r="A3373" t="s">
        <v>105</v>
      </c>
      <c r="B3373">
        <v>502658</v>
      </c>
      <c r="C3373">
        <v>6359</v>
      </c>
      <c r="D3373">
        <v>124976</v>
      </c>
      <c r="E3373">
        <v>13662</v>
      </c>
      <c r="F3373">
        <v>0</v>
      </c>
      <c r="G3373" t="s">
        <v>106</v>
      </c>
      <c r="H3373" t="s">
        <v>106</v>
      </c>
      <c r="I3373" t="s">
        <v>106</v>
      </c>
      <c r="J3373" t="s">
        <v>107</v>
      </c>
      <c r="K3373" t="s">
        <v>108</v>
      </c>
      <c r="L3373" t="s">
        <v>109</v>
      </c>
      <c r="M3373" t="s">
        <v>110</v>
      </c>
      <c r="N3373" t="s">
        <v>7783</v>
      </c>
      <c r="O3373" t="s">
        <v>3002</v>
      </c>
      <c r="P3373">
        <v>8178</v>
      </c>
      <c r="Q3373">
        <v>24</v>
      </c>
      <c r="R3373">
        <v>24</v>
      </c>
      <c r="S3373">
        <v>160</v>
      </c>
      <c r="T3373">
        <v>0</v>
      </c>
      <c r="U3373">
        <v>594.79999999999995</v>
      </c>
      <c r="V3373">
        <v>594.79999999999995</v>
      </c>
      <c r="W3373">
        <v>160</v>
      </c>
      <c r="X3373">
        <v>0</v>
      </c>
      <c r="Y3373">
        <v>0</v>
      </c>
      <c r="Z3373">
        <v>0</v>
      </c>
      <c r="AD3373" s="1">
        <v>41598.333333333336</v>
      </c>
      <c r="AE3373" s="1">
        <v>41620.708333333336</v>
      </c>
      <c r="AG3373" s="1">
        <v>41595.333333333336</v>
      </c>
      <c r="AH3373" s="1">
        <v>41617.708333333336</v>
      </c>
      <c r="AI3373" s="1">
        <v>41595.333333333336</v>
      </c>
      <c r="AJ3373" s="1">
        <v>41617.708333333336</v>
      </c>
      <c r="AK3373" s="1">
        <v>41595.333333333336</v>
      </c>
      <c r="AL3373" s="1">
        <v>41617.708333333336</v>
      </c>
      <c r="AM3373" s="1">
        <v>41598.333333333336</v>
      </c>
      <c r="AN3373" s="1">
        <v>41620.708333333336</v>
      </c>
      <c r="AP3373" t="s">
        <v>113</v>
      </c>
      <c r="AU3373" t="s">
        <v>7784</v>
      </c>
      <c r="AY3373" t="s">
        <v>106</v>
      </c>
      <c r="AZ3373">
        <v>0</v>
      </c>
      <c r="BA3373">
        <v>0</v>
      </c>
      <c r="BD3373" s="3">
        <v>41321.661805555559</v>
      </c>
      <c r="BE3373" s="3">
        <v>41328.377083333333</v>
      </c>
      <c r="BF3373" t="s">
        <v>115</v>
      </c>
      <c r="BG3373" t="s">
        <v>115</v>
      </c>
      <c r="BH3373">
        <v>8149</v>
      </c>
      <c r="BM3373">
        <v>43550</v>
      </c>
      <c r="BR3373" t="s">
        <v>116</v>
      </c>
      <c r="BS3373" t="s">
        <v>117</v>
      </c>
      <c r="BU3373">
        <v>1</v>
      </c>
      <c r="BV3373" t="s">
        <v>118</v>
      </c>
      <c r="BX3373" t="s">
        <v>119</v>
      </c>
      <c r="BY3373" t="s">
        <v>119</v>
      </c>
      <c r="BZ3373" t="s">
        <v>119</v>
      </c>
      <c r="CA3373">
        <v>1</v>
      </c>
      <c r="CC3373" t="s">
        <v>120</v>
      </c>
      <c r="CH3373">
        <v>540</v>
      </c>
      <c r="CI3373">
        <v>40050</v>
      </c>
      <c r="CJ3373" t="s">
        <v>106</v>
      </c>
      <c r="CK3373" t="s">
        <v>106</v>
      </c>
      <c r="CL3373">
        <v>10</v>
      </c>
      <c r="CM3373" t="s">
        <v>2889</v>
      </c>
      <c r="CO3373">
        <v>124974</v>
      </c>
      <c r="CQ3373">
        <v>0</v>
      </c>
      <c r="CR3373">
        <v>0</v>
      </c>
      <c r="CS3373">
        <v>0</v>
      </c>
      <c r="CY3373" t="s">
        <v>123</v>
      </c>
      <c r="CZ3373" t="s">
        <v>124</v>
      </c>
      <c r="DD3373" t="str" cm="1">
        <f t="array" ref="DD3373">TEXT(_xlfn.SEQUENCE(1, DATEDIF(AG3373, AH3373, "m") + 1, AG3373, 30), "YYYY-APMM")</f>
        <v>2013-AP11</v>
      </c>
      <c r="DN3373">
        <f t="shared" si="104"/>
        <v>594.79999999999995</v>
      </c>
      <c r="DO3373" t="str">
        <f t="shared" si="105"/>
        <v>LABOR- SUBCONTRACTOR</v>
      </c>
    </row>
    <row r="3374" spans="1:119" x14ac:dyDescent="0.35">
      <c r="A3374" t="s">
        <v>105</v>
      </c>
      <c r="B3374">
        <v>502659</v>
      </c>
      <c r="C3374">
        <v>6359</v>
      </c>
      <c r="D3374">
        <v>124976</v>
      </c>
      <c r="E3374">
        <v>13662</v>
      </c>
      <c r="F3374">
        <v>0</v>
      </c>
      <c r="G3374" t="s">
        <v>106</v>
      </c>
      <c r="H3374" t="s">
        <v>106</v>
      </c>
      <c r="I3374" t="s">
        <v>106</v>
      </c>
      <c r="J3374" t="s">
        <v>107</v>
      </c>
      <c r="K3374" t="s">
        <v>108</v>
      </c>
      <c r="L3374" t="s">
        <v>109</v>
      </c>
      <c r="M3374" t="s">
        <v>110</v>
      </c>
      <c r="N3374" t="s">
        <v>7785</v>
      </c>
      <c r="O3374" t="s">
        <v>3005</v>
      </c>
      <c r="P3374">
        <v>8178</v>
      </c>
      <c r="Q3374">
        <v>104</v>
      </c>
      <c r="R3374">
        <v>0</v>
      </c>
      <c r="S3374">
        <v>160</v>
      </c>
      <c r="T3374">
        <v>0</v>
      </c>
      <c r="U3374">
        <v>2044.8</v>
      </c>
      <c r="V3374">
        <v>2044.8</v>
      </c>
      <c r="W3374">
        <v>160</v>
      </c>
      <c r="X3374">
        <v>0</v>
      </c>
      <c r="Y3374">
        <v>0</v>
      </c>
      <c r="Z3374">
        <v>0</v>
      </c>
      <c r="AD3374" s="1">
        <v>41648.333333333336</v>
      </c>
      <c r="AE3374" s="1">
        <v>41671.708333333336</v>
      </c>
      <c r="AG3374" s="1">
        <v>41633.333333333336</v>
      </c>
      <c r="AH3374" s="1">
        <v>41655.708333333336</v>
      </c>
      <c r="AI3374" s="1">
        <v>41633.333333333336</v>
      </c>
      <c r="AJ3374" s="1">
        <v>41655.708333333336</v>
      </c>
      <c r="AK3374" s="1">
        <v>41633.333333333336</v>
      </c>
      <c r="AL3374" s="1">
        <v>41655.708333333336</v>
      </c>
      <c r="AM3374" s="1">
        <v>41648.333333333336</v>
      </c>
      <c r="AN3374" s="1">
        <v>41671.708333333336</v>
      </c>
      <c r="AP3374" t="s">
        <v>113</v>
      </c>
      <c r="AU3374" t="s">
        <v>7786</v>
      </c>
      <c r="AY3374" t="s">
        <v>106</v>
      </c>
      <c r="AZ3374">
        <v>0</v>
      </c>
      <c r="BA3374">
        <v>0</v>
      </c>
      <c r="BD3374" s="3">
        <v>41321.661805555559</v>
      </c>
      <c r="BE3374" s="3">
        <v>41321.663888888892</v>
      </c>
      <c r="BF3374" t="s">
        <v>115</v>
      </c>
      <c r="BG3374" t="s">
        <v>115</v>
      </c>
      <c r="BH3374">
        <v>8149</v>
      </c>
      <c r="BM3374">
        <v>43550</v>
      </c>
      <c r="BR3374" t="s">
        <v>116</v>
      </c>
      <c r="BS3374" t="s">
        <v>117</v>
      </c>
      <c r="BU3374">
        <v>1</v>
      </c>
      <c r="BV3374" t="s">
        <v>118</v>
      </c>
      <c r="BX3374" t="s">
        <v>119</v>
      </c>
      <c r="BY3374" t="s">
        <v>119</v>
      </c>
      <c r="BZ3374" t="s">
        <v>119</v>
      </c>
      <c r="CA3374">
        <v>1</v>
      </c>
      <c r="CC3374" t="s">
        <v>120</v>
      </c>
      <c r="CH3374">
        <v>540</v>
      </c>
      <c r="CI3374">
        <v>40050</v>
      </c>
      <c r="CJ3374" t="s">
        <v>106</v>
      </c>
      <c r="CK3374" t="s">
        <v>106</v>
      </c>
      <c r="CL3374">
        <v>10</v>
      </c>
      <c r="CM3374" t="s">
        <v>2889</v>
      </c>
      <c r="CO3374">
        <v>124974</v>
      </c>
      <c r="CQ3374">
        <v>0</v>
      </c>
      <c r="CR3374">
        <v>0</v>
      </c>
      <c r="CS3374">
        <v>0</v>
      </c>
      <c r="CY3374" t="s">
        <v>123</v>
      </c>
      <c r="CZ3374" t="s">
        <v>124</v>
      </c>
      <c r="DD3374" t="str" cm="1">
        <f t="array" ref="DD3374">TEXT(_xlfn.SEQUENCE(1, DATEDIF(AG3374, AH3374, "m") + 1, AG3374, 30), "YYYY-APMM")</f>
        <v>2013-AP12</v>
      </c>
      <c r="DN3374">
        <f t="shared" si="104"/>
        <v>2044.8</v>
      </c>
      <c r="DO3374" t="str">
        <f t="shared" si="105"/>
        <v>LABOR- SUBCONTRACTOR</v>
      </c>
    </row>
    <row r="3375" spans="1:119" x14ac:dyDescent="0.35">
      <c r="A3375" t="s">
        <v>105</v>
      </c>
      <c r="B3375">
        <v>502660</v>
      </c>
      <c r="C3375">
        <v>6359</v>
      </c>
      <c r="D3375">
        <v>124976</v>
      </c>
      <c r="E3375">
        <v>13662</v>
      </c>
      <c r="F3375">
        <v>0</v>
      </c>
      <c r="G3375" t="s">
        <v>106</v>
      </c>
      <c r="H3375" t="s">
        <v>106</v>
      </c>
      <c r="I3375" t="s">
        <v>106</v>
      </c>
      <c r="J3375" t="s">
        <v>107</v>
      </c>
      <c r="K3375" t="s">
        <v>108</v>
      </c>
      <c r="L3375" t="s">
        <v>109</v>
      </c>
      <c r="M3375" t="s">
        <v>110</v>
      </c>
      <c r="N3375" t="s">
        <v>7787</v>
      </c>
      <c r="O3375" t="s">
        <v>3008</v>
      </c>
      <c r="P3375">
        <v>8178</v>
      </c>
      <c r="Q3375">
        <v>104</v>
      </c>
      <c r="R3375">
        <v>104</v>
      </c>
      <c r="S3375">
        <v>160</v>
      </c>
      <c r="T3375">
        <v>0</v>
      </c>
      <c r="U3375">
        <v>414.8</v>
      </c>
      <c r="V3375">
        <v>414.8</v>
      </c>
      <c r="W3375">
        <v>160</v>
      </c>
      <c r="X3375">
        <v>0</v>
      </c>
      <c r="Y3375">
        <v>0</v>
      </c>
      <c r="Z3375">
        <v>0</v>
      </c>
      <c r="AD3375" s="1">
        <v>41657.333333333336</v>
      </c>
      <c r="AE3375" s="1">
        <v>41679.708333333336</v>
      </c>
      <c r="AG3375" s="1">
        <v>41641.333333333336</v>
      </c>
      <c r="AH3375" s="1">
        <v>41664.708333333336</v>
      </c>
      <c r="AI3375" s="1">
        <v>41641.333333333336</v>
      </c>
      <c r="AJ3375" s="1">
        <v>41664.708333333336</v>
      </c>
      <c r="AK3375" s="1">
        <v>41641.333333333336</v>
      </c>
      <c r="AL3375" s="1">
        <v>41664.708333333336</v>
      </c>
      <c r="AM3375" s="1">
        <v>41657.333333333336</v>
      </c>
      <c r="AN3375" s="1">
        <v>41679.708333333336</v>
      </c>
      <c r="AP3375" t="s">
        <v>113</v>
      </c>
      <c r="AU3375" t="s">
        <v>7788</v>
      </c>
      <c r="AY3375" t="s">
        <v>106</v>
      </c>
      <c r="AZ3375">
        <v>0</v>
      </c>
      <c r="BA3375">
        <v>0</v>
      </c>
      <c r="BD3375" s="3">
        <v>41321.661805555559</v>
      </c>
      <c r="BE3375" s="3">
        <v>41321.663888888892</v>
      </c>
      <c r="BF3375" t="s">
        <v>115</v>
      </c>
      <c r="BG3375" t="s">
        <v>115</v>
      </c>
      <c r="BH3375">
        <v>8149</v>
      </c>
      <c r="BM3375">
        <v>43550</v>
      </c>
      <c r="BR3375" t="s">
        <v>116</v>
      </c>
      <c r="BS3375" t="s">
        <v>117</v>
      </c>
      <c r="BU3375">
        <v>1</v>
      </c>
      <c r="BV3375" t="s">
        <v>118</v>
      </c>
      <c r="BX3375" t="s">
        <v>119</v>
      </c>
      <c r="BY3375" t="s">
        <v>119</v>
      </c>
      <c r="BZ3375" t="s">
        <v>119</v>
      </c>
      <c r="CA3375">
        <v>1</v>
      </c>
      <c r="CC3375" t="s">
        <v>120</v>
      </c>
      <c r="CH3375">
        <v>540</v>
      </c>
      <c r="CI3375">
        <v>40050</v>
      </c>
      <c r="CJ3375" t="s">
        <v>106</v>
      </c>
      <c r="CK3375" t="s">
        <v>106</v>
      </c>
      <c r="CL3375">
        <v>10</v>
      </c>
      <c r="CM3375" t="s">
        <v>2889</v>
      </c>
      <c r="CO3375">
        <v>124974</v>
      </c>
      <c r="CQ3375">
        <v>0</v>
      </c>
      <c r="CR3375">
        <v>0</v>
      </c>
      <c r="CS3375">
        <v>0</v>
      </c>
      <c r="CY3375" t="s">
        <v>123</v>
      </c>
      <c r="CZ3375" t="s">
        <v>124</v>
      </c>
      <c r="DD3375" t="str" cm="1">
        <f t="array" ref="DD3375">TEXT(_xlfn.SEQUENCE(1, DATEDIF(AG3375, AH3375, "m") + 1, AG3375, 30), "YYYY-APMM")</f>
        <v>2014-AP01</v>
      </c>
      <c r="DN3375">
        <f t="shared" si="104"/>
        <v>414.8</v>
      </c>
      <c r="DO3375" t="str">
        <f t="shared" si="105"/>
        <v>LABOR- SUBCONTRACTOR</v>
      </c>
    </row>
    <row r="3376" spans="1:119" x14ac:dyDescent="0.35">
      <c r="A3376" t="s">
        <v>105</v>
      </c>
      <c r="B3376">
        <v>502661</v>
      </c>
      <c r="C3376">
        <v>6359</v>
      </c>
      <c r="D3376">
        <v>124976</v>
      </c>
      <c r="E3376">
        <v>13662</v>
      </c>
      <c r="F3376">
        <v>0</v>
      </c>
      <c r="G3376" t="s">
        <v>106</v>
      </c>
      <c r="H3376" t="s">
        <v>106</v>
      </c>
      <c r="I3376" t="s">
        <v>106</v>
      </c>
      <c r="J3376" t="s">
        <v>107</v>
      </c>
      <c r="K3376" t="s">
        <v>108</v>
      </c>
      <c r="L3376" t="s">
        <v>109</v>
      </c>
      <c r="M3376" t="s">
        <v>110</v>
      </c>
      <c r="N3376" t="s">
        <v>7789</v>
      </c>
      <c r="O3376" t="s">
        <v>3011</v>
      </c>
      <c r="P3376">
        <v>8178</v>
      </c>
      <c r="Q3376">
        <v>72</v>
      </c>
      <c r="R3376">
        <v>0</v>
      </c>
      <c r="S3376">
        <v>160</v>
      </c>
      <c r="T3376">
        <v>0</v>
      </c>
      <c r="U3376">
        <v>170.4</v>
      </c>
      <c r="V3376">
        <v>170.4</v>
      </c>
      <c r="W3376">
        <v>160</v>
      </c>
      <c r="X3376">
        <v>0</v>
      </c>
      <c r="Y3376">
        <v>0</v>
      </c>
      <c r="Z3376">
        <v>0</v>
      </c>
      <c r="AD3376" s="1">
        <v>41715.333333333336</v>
      </c>
      <c r="AE3376" s="1">
        <v>41737.708333333336</v>
      </c>
      <c r="AG3376" s="1">
        <v>41704.333333333336</v>
      </c>
      <c r="AH3376" s="1">
        <v>41727.708333333336</v>
      </c>
      <c r="AI3376" s="1">
        <v>41704.333333333336</v>
      </c>
      <c r="AJ3376" s="1">
        <v>41727.708333333336</v>
      </c>
      <c r="AK3376" s="1">
        <v>41704.333333333336</v>
      </c>
      <c r="AL3376" s="1">
        <v>41727.708333333336</v>
      </c>
      <c r="AM3376" s="1">
        <v>41715.333333333336</v>
      </c>
      <c r="AN3376" s="1">
        <v>41737.708333333336</v>
      </c>
      <c r="AP3376" t="s">
        <v>113</v>
      </c>
      <c r="AU3376" t="s">
        <v>7790</v>
      </c>
      <c r="AY3376" t="s">
        <v>106</v>
      </c>
      <c r="AZ3376">
        <v>0</v>
      </c>
      <c r="BA3376">
        <v>0</v>
      </c>
      <c r="BD3376" s="3">
        <v>41321.661805555559</v>
      </c>
      <c r="BE3376" s="3">
        <v>41321.663888888892</v>
      </c>
      <c r="BF3376" t="s">
        <v>115</v>
      </c>
      <c r="BG3376" t="s">
        <v>115</v>
      </c>
      <c r="BH3376">
        <v>8149</v>
      </c>
      <c r="BM3376">
        <v>43550</v>
      </c>
      <c r="BR3376" t="s">
        <v>116</v>
      </c>
      <c r="BS3376" t="s">
        <v>117</v>
      </c>
      <c r="BU3376">
        <v>1</v>
      </c>
      <c r="BV3376" t="s">
        <v>118</v>
      </c>
      <c r="BX3376" t="s">
        <v>119</v>
      </c>
      <c r="BY3376" t="s">
        <v>119</v>
      </c>
      <c r="BZ3376" t="s">
        <v>119</v>
      </c>
      <c r="CA3376">
        <v>1</v>
      </c>
      <c r="CC3376" t="s">
        <v>120</v>
      </c>
      <c r="CH3376">
        <v>540</v>
      </c>
      <c r="CI3376">
        <v>40050</v>
      </c>
      <c r="CJ3376" t="s">
        <v>106</v>
      </c>
      <c r="CK3376" t="s">
        <v>106</v>
      </c>
      <c r="CL3376">
        <v>10</v>
      </c>
      <c r="CM3376" t="s">
        <v>2889</v>
      </c>
      <c r="CO3376">
        <v>124974</v>
      </c>
      <c r="CQ3376">
        <v>0</v>
      </c>
      <c r="CR3376">
        <v>0</v>
      </c>
      <c r="CS3376">
        <v>0</v>
      </c>
      <c r="CY3376" t="s">
        <v>123</v>
      </c>
      <c r="CZ3376" t="s">
        <v>124</v>
      </c>
      <c r="DD3376" t="str" cm="1">
        <f t="array" ref="DD3376">TEXT(_xlfn.SEQUENCE(1, DATEDIF(AG3376, AH3376, "m") + 1, AG3376, 30), "YYYY-APMM")</f>
        <v>2014-AP03</v>
      </c>
      <c r="DN3376">
        <f t="shared" si="104"/>
        <v>170.4</v>
      </c>
      <c r="DO3376" t="str">
        <f t="shared" si="105"/>
        <v>LABOR- SUBCONTRACTOR</v>
      </c>
    </row>
    <row r="3377" spans="1:119" x14ac:dyDescent="0.35">
      <c r="A3377" t="s">
        <v>105</v>
      </c>
      <c r="B3377">
        <v>502662</v>
      </c>
      <c r="C3377">
        <v>6359</v>
      </c>
      <c r="D3377">
        <v>124976</v>
      </c>
      <c r="E3377">
        <v>13662</v>
      </c>
      <c r="F3377">
        <v>0</v>
      </c>
      <c r="G3377" t="s">
        <v>106</v>
      </c>
      <c r="H3377" t="s">
        <v>106</v>
      </c>
      <c r="I3377" t="s">
        <v>106</v>
      </c>
      <c r="J3377" t="s">
        <v>107</v>
      </c>
      <c r="K3377" t="s">
        <v>108</v>
      </c>
      <c r="L3377" t="s">
        <v>109</v>
      </c>
      <c r="M3377" t="s">
        <v>110</v>
      </c>
      <c r="N3377" t="s">
        <v>7791</v>
      </c>
      <c r="O3377" t="s">
        <v>3014</v>
      </c>
      <c r="P3377">
        <v>8178</v>
      </c>
      <c r="Q3377">
        <v>72</v>
      </c>
      <c r="R3377">
        <v>0</v>
      </c>
      <c r="S3377">
        <v>160</v>
      </c>
      <c r="T3377">
        <v>0</v>
      </c>
      <c r="U3377">
        <v>395.6</v>
      </c>
      <c r="V3377">
        <v>395.6</v>
      </c>
      <c r="W3377">
        <v>160</v>
      </c>
      <c r="X3377">
        <v>0</v>
      </c>
      <c r="Y3377">
        <v>0</v>
      </c>
      <c r="Z3377">
        <v>0</v>
      </c>
      <c r="AD3377" s="1">
        <v>41727.333333333336</v>
      </c>
      <c r="AE3377" s="1">
        <v>41749.708333333336</v>
      </c>
      <c r="AG3377" s="1">
        <v>41716.333333333336</v>
      </c>
      <c r="AH3377" s="1">
        <v>41738.708333333336</v>
      </c>
      <c r="AI3377" s="1">
        <v>41716.333333333336</v>
      </c>
      <c r="AJ3377" s="1">
        <v>41738.708333333336</v>
      </c>
      <c r="AK3377" s="1">
        <v>41716.333333333336</v>
      </c>
      <c r="AL3377" s="1">
        <v>41738.708333333336</v>
      </c>
      <c r="AM3377" s="1">
        <v>41727.333333333336</v>
      </c>
      <c r="AN3377" s="1">
        <v>41749.708333333336</v>
      </c>
      <c r="AP3377" t="s">
        <v>113</v>
      </c>
      <c r="AU3377" t="s">
        <v>7792</v>
      </c>
      <c r="AY3377" t="s">
        <v>106</v>
      </c>
      <c r="AZ3377">
        <v>0</v>
      </c>
      <c r="BA3377">
        <v>0</v>
      </c>
      <c r="BD3377" s="3">
        <v>41321.661805555559</v>
      </c>
      <c r="BE3377" s="3">
        <v>41321.663888888892</v>
      </c>
      <c r="BF3377" t="s">
        <v>115</v>
      </c>
      <c r="BG3377" t="s">
        <v>115</v>
      </c>
      <c r="BH3377">
        <v>8149</v>
      </c>
      <c r="BM3377">
        <v>43550</v>
      </c>
      <c r="BR3377" t="s">
        <v>116</v>
      </c>
      <c r="BS3377" t="s">
        <v>117</v>
      </c>
      <c r="BU3377">
        <v>1</v>
      </c>
      <c r="BV3377" t="s">
        <v>118</v>
      </c>
      <c r="BX3377" t="s">
        <v>119</v>
      </c>
      <c r="BY3377" t="s">
        <v>119</v>
      </c>
      <c r="BZ3377" t="s">
        <v>119</v>
      </c>
      <c r="CA3377">
        <v>1</v>
      </c>
      <c r="CC3377" t="s">
        <v>120</v>
      </c>
      <c r="CH3377">
        <v>540</v>
      </c>
      <c r="CI3377">
        <v>40050</v>
      </c>
      <c r="CJ3377" t="s">
        <v>106</v>
      </c>
      <c r="CK3377" t="s">
        <v>106</v>
      </c>
      <c r="CL3377">
        <v>10</v>
      </c>
      <c r="CM3377" t="s">
        <v>2889</v>
      </c>
      <c r="CO3377">
        <v>124974</v>
      </c>
      <c r="CQ3377">
        <v>0</v>
      </c>
      <c r="CR3377">
        <v>0</v>
      </c>
      <c r="CS3377">
        <v>0</v>
      </c>
      <c r="CY3377" t="s">
        <v>123</v>
      </c>
      <c r="CZ3377" t="s">
        <v>124</v>
      </c>
      <c r="DD3377" t="str" cm="1">
        <f t="array" ref="DD3377">TEXT(_xlfn.SEQUENCE(1, DATEDIF(AG3377, AH3377, "m") + 1, AG3377, 30), "YYYY-APMM")</f>
        <v>2014-AP03</v>
      </c>
      <c r="DN3377">
        <f t="shared" si="104"/>
        <v>395.6</v>
      </c>
      <c r="DO3377" t="str">
        <f t="shared" si="105"/>
        <v>LABOR- SUBCONTRACTOR</v>
      </c>
    </row>
    <row r="3378" spans="1:119" x14ac:dyDescent="0.35">
      <c r="A3378" t="s">
        <v>105</v>
      </c>
      <c r="B3378">
        <v>502663</v>
      </c>
      <c r="C3378">
        <v>6359</v>
      </c>
      <c r="D3378">
        <v>124976</v>
      </c>
      <c r="E3378">
        <v>13662</v>
      </c>
      <c r="F3378">
        <v>0</v>
      </c>
      <c r="G3378" t="s">
        <v>106</v>
      </c>
      <c r="H3378" t="s">
        <v>106</v>
      </c>
      <c r="I3378" t="s">
        <v>106</v>
      </c>
      <c r="J3378" t="s">
        <v>107</v>
      </c>
      <c r="K3378" t="s">
        <v>108</v>
      </c>
      <c r="L3378" t="s">
        <v>109</v>
      </c>
      <c r="M3378" t="s">
        <v>110</v>
      </c>
      <c r="N3378" t="s">
        <v>7793</v>
      </c>
      <c r="O3378" t="s">
        <v>3017</v>
      </c>
      <c r="P3378">
        <v>8178</v>
      </c>
      <c r="Q3378">
        <v>104</v>
      </c>
      <c r="R3378">
        <v>104</v>
      </c>
      <c r="S3378">
        <v>160</v>
      </c>
      <c r="T3378">
        <v>0</v>
      </c>
      <c r="U3378">
        <v>1108.8</v>
      </c>
      <c r="V3378">
        <v>1108.8</v>
      </c>
      <c r="W3378">
        <v>160</v>
      </c>
      <c r="X3378">
        <v>0</v>
      </c>
      <c r="Y3378">
        <v>0</v>
      </c>
      <c r="Z3378">
        <v>0</v>
      </c>
      <c r="AD3378" s="1">
        <v>41752.333333333336</v>
      </c>
      <c r="AE3378" s="1">
        <v>41774.708333333336</v>
      </c>
      <c r="AG3378" s="1">
        <v>41737.333333333336</v>
      </c>
      <c r="AH3378" s="1">
        <v>41759.708333333336</v>
      </c>
      <c r="AI3378" s="1">
        <v>41737.333333333336</v>
      </c>
      <c r="AJ3378" s="1">
        <v>41759.708333333336</v>
      </c>
      <c r="AK3378" s="1">
        <v>41737.333333333336</v>
      </c>
      <c r="AL3378" s="1">
        <v>41759.708333333336</v>
      </c>
      <c r="AM3378" s="1">
        <v>41752.333333333336</v>
      </c>
      <c r="AN3378" s="1">
        <v>41774.708333333336</v>
      </c>
      <c r="AP3378" t="s">
        <v>113</v>
      </c>
      <c r="AU3378" t="s">
        <v>7794</v>
      </c>
      <c r="AY3378" t="s">
        <v>106</v>
      </c>
      <c r="AZ3378">
        <v>0</v>
      </c>
      <c r="BA3378">
        <v>0</v>
      </c>
      <c r="BD3378" s="3">
        <v>41321.661805555559</v>
      </c>
      <c r="BE3378" s="3">
        <v>41328.377083333333</v>
      </c>
      <c r="BF3378" t="s">
        <v>115</v>
      </c>
      <c r="BG3378" t="s">
        <v>115</v>
      </c>
      <c r="BH3378">
        <v>8149</v>
      </c>
      <c r="BM3378">
        <v>43550</v>
      </c>
      <c r="BR3378" t="s">
        <v>116</v>
      </c>
      <c r="BS3378" t="s">
        <v>117</v>
      </c>
      <c r="BU3378">
        <v>1</v>
      </c>
      <c r="BV3378" t="s">
        <v>118</v>
      </c>
      <c r="BX3378" t="s">
        <v>119</v>
      </c>
      <c r="BY3378" t="s">
        <v>119</v>
      </c>
      <c r="BZ3378" t="s">
        <v>119</v>
      </c>
      <c r="CA3378">
        <v>1</v>
      </c>
      <c r="CC3378" t="s">
        <v>120</v>
      </c>
      <c r="CH3378">
        <v>540</v>
      </c>
      <c r="CI3378">
        <v>40050</v>
      </c>
      <c r="CJ3378" t="s">
        <v>106</v>
      </c>
      <c r="CK3378" t="s">
        <v>106</v>
      </c>
      <c r="CL3378">
        <v>10</v>
      </c>
      <c r="CM3378" t="s">
        <v>2889</v>
      </c>
      <c r="CO3378">
        <v>124974</v>
      </c>
      <c r="CQ3378">
        <v>0</v>
      </c>
      <c r="CR3378">
        <v>0</v>
      </c>
      <c r="CS3378">
        <v>0</v>
      </c>
      <c r="CY3378" t="s">
        <v>123</v>
      </c>
      <c r="CZ3378" t="s">
        <v>124</v>
      </c>
      <c r="DD3378" t="str" cm="1">
        <f t="array" ref="DD3378">TEXT(_xlfn.SEQUENCE(1, DATEDIF(AG3378, AH3378, "m") + 1, AG3378, 30), "YYYY-APMM")</f>
        <v>2014-AP04</v>
      </c>
      <c r="DN3378">
        <f t="shared" si="104"/>
        <v>1108.8</v>
      </c>
      <c r="DO3378" t="str">
        <f t="shared" si="105"/>
        <v>LABOR- SUBCONTRACTOR</v>
      </c>
    </row>
    <row r="3379" spans="1:119" x14ac:dyDescent="0.35">
      <c r="A3379" t="s">
        <v>105</v>
      </c>
      <c r="B3379">
        <v>502664</v>
      </c>
      <c r="C3379">
        <v>6359</v>
      </c>
      <c r="D3379">
        <v>124976</v>
      </c>
      <c r="E3379">
        <v>13662</v>
      </c>
      <c r="F3379">
        <v>0</v>
      </c>
      <c r="G3379" t="s">
        <v>106</v>
      </c>
      <c r="H3379" t="s">
        <v>106</v>
      </c>
      <c r="I3379" t="s">
        <v>106</v>
      </c>
      <c r="J3379" t="s">
        <v>107</v>
      </c>
      <c r="K3379" t="s">
        <v>108</v>
      </c>
      <c r="L3379" t="s">
        <v>109</v>
      </c>
      <c r="M3379" t="s">
        <v>110</v>
      </c>
      <c r="N3379" t="s">
        <v>7795</v>
      </c>
      <c r="O3379" t="s">
        <v>3020</v>
      </c>
      <c r="P3379">
        <v>8178</v>
      </c>
      <c r="Q3379">
        <v>96</v>
      </c>
      <c r="R3379">
        <v>24</v>
      </c>
      <c r="S3379">
        <v>160</v>
      </c>
      <c r="T3379">
        <v>0</v>
      </c>
      <c r="U3379">
        <v>152.4</v>
      </c>
      <c r="V3379">
        <v>152.4</v>
      </c>
      <c r="W3379">
        <v>160</v>
      </c>
      <c r="X3379">
        <v>0</v>
      </c>
      <c r="Y3379">
        <v>0</v>
      </c>
      <c r="Z3379">
        <v>0</v>
      </c>
      <c r="AD3379" s="1">
        <v>41730.333333333336</v>
      </c>
      <c r="AE3379" s="1">
        <v>41752.708333333336</v>
      </c>
      <c r="AG3379" s="1">
        <v>41716.333333333336</v>
      </c>
      <c r="AH3379" s="1">
        <v>41738.708333333336</v>
      </c>
      <c r="AI3379" s="1">
        <v>41716.333333333336</v>
      </c>
      <c r="AJ3379" s="1">
        <v>41738.708333333336</v>
      </c>
      <c r="AK3379" s="1">
        <v>41716.333333333336</v>
      </c>
      <c r="AL3379" s="1">
        <v>41738.708333333336</v>
      </c>
      <c r="AM3379" s="1">
        <v>41730.333333333336</v>
      </c>
      <c r="AN3379" s="1">
        <v>41752.708333333336</v>
      </c>
      <c r="AP3379" t="s">
        <v>113</v>
      </c>
      <c r="AU3379" t="s">
        <v>7796</v>
      </c>
      <c r="AY3379" t="s">
        <v>106</v>
      </c>
      <c r="AZ3379">
        <v>0</v>
      </c>
      <c r="BA3379">
        <v>0</v>
      </c>
      <c r="BD3379" s="3">
        <v>41321.661805555559</v>
      </c>
      <c r="BE3379" s="3">
        <v>41321.663888888892</v>
      </c>
      <c r="BF3379" t="s">
        <v>115</v>
      </c>
      <c r="BG3379" t="s">
        <v>115</v>
      </c>
      <c r="BH3379">
        <v>8149</v>
      </c>
      <c r="BM3379">
        <v>43550</v>
      </c>
      <c r="BR3379" t="s">
        <v>116</v>
      </c>
      <c r="BS3379" t="s">
        <v>117</v>
      </c>
      <c r="BU3379">
        <v>1</v>
      </c>
      <c r="BV3379" t="s">
        <v>118</v>
      </c>
      <c r="BX3379" t="s">
        <v>119</v>
      </c>
      <c r="BY3379" t="s">
        <v>119</v>
      </c>
      <c r="BZ3379" t="s">
        <v>119</v>
      </c>
      <c r="CA3379">
        <v>1</v>
      </c>
      <c r="CC3379" t="s">
        <v>120</v>
      </c>
      <c r="CH3379">
        <v>540</v>
      </c>
      <c r="CI3379">
        <v>40050</v>
      </c>
      <c r="CJ3379" t="s">
        <v>106</v>
      </c>
      <c r="CK3379" t="s">
        <v>106</v>
      </c>
      <c r="CL3379">
        <v>10</v>
      </c>
      <c r="CM3379" t="s">
        <v>2889</v>
      </c>
      <c r="CO3379">
        <v>124974</v>
      </c>
      <c r="CQ3379">
        <v>0</v>
      </c>
      <c r="CR3379">
        <v>0</v>
      </c>
      <c r="CS3379">
        <v>0</v>
      </c>
      <c r="CY3379" t="s">
        <v>123</v>
      </c>
      <c r="CZ3379" t="s">
        <v>124</v>
      </c>
      <c r="DD3379" t="str" cm="1">
        <f t="array" ref="DD3379">TEXT(_xlfn.SEQUENCE(1, DATEDIF(AG3379, AH3379, "m") + 1, AG3379, 30), "YYYY-APMM")</f>
        <v>2014-AP03</v>
      </c>
      <c r="DN3379">
        <f t="shared" si="104"/>
        <v>152.4</v>
      </c>
      <c r="DO3379" t="str">
        <f t="shared" si="105"/>
        <v>LABOR- SUBCONTRACTOR</v>
      </c>
    </row>
    <row r="3380" spans="1:119" x14ac:dyDescent="0.35">
      <c r="A3380" t="s">
        <v>105</v>
      </c>
      <c r="B3380">
        <v>502665</v>
      </c>
      <c r="C3380">
        <v>6359</v>
      </c>
      <c r="D3380">
        <v>124978</v>
      </c>
      <c r="E3380">
        <v>13662</v>
      </c>
      <c r="F3380">
        <v>0</v>
      </c>
      <c r="G3380" t="s">
        <v>106</v>
      </c>
      <c r="H3380" t="s">
        <v>106</v>
      </c>
      <c r="I3380" t="s">
        <v>106</v>
      </c>
      <c r="J3380" t="s">
        <v>107</v>
      </c>
      <c r="K3380" t="s">
        <v>108</v>
      </c>
      <c r="L3380" t="s">
        <v>109</v>
      </c>
      <c r="M3380" t="s">
        <v>110</v>
      </c>
      <c r="N3380" t="s">
        <v>7797</v>
      </c>
      <c r="O3380" t="s">
        <v>3045</v>
      </c>
      <c r="P3380">
        <v>8178</v>
      </c>
      <c r="Q3380">
        <v>80</v>
      </c>
      <c r="R3380">
        <v>80</v>
      </c>
      <c r="S3380">
        <v>160</v>
      </c>
      <c r="T3380">
        <v>0</v>
      </c>
      <c r="U3380">
        <v>130.80000000000001</v>
      </c>
      <c r="V3380">
        <v>130.80000000000001</v>
      </c>
      <c r="W3380">
        <v>160</v>
      </c>
      <c r="X3380">
        <v>0</v>
      </c>
      <c r="Y3380">
        <v>0</v>
      </c>
      <c r="Z3380">
        <v>0</v>
      </c>
      <c r="AD3380" s="1">
        <v>41752.333333333336</v>
      </c>
      <c r="AE3380" s="1">
        <v>41774.708333333336</v>
      </c>
      <c r="AG3380" s="1">
        <v>41741.333333333336</v>
      </c>
      <c r="AH3380" s="1">
        <v>41763.708333333336</v>
      </c>
      <c r="AI3380" s="1">
        <v>41741.333333333336</v>
      </c>
      <c r="AJ3380" s="1">
        <v>41763.708333333336</v>
      </c>
      <c r="AK3380" s="1">
        <v>41741.333333333336</v>
      </c>
      <c r="AL3380" s="1">
        <v>41763.708333333336</v>
      </c>
      <c r="AM3380" s="1">
        <v>41752.333333333336</v>
      </c>
      <c r="AN3380" s="1">
        <v>41774.708333333336</v>
      </c>
      <c r="AP3380" t="s">
        <v>113</v>
      </c>
      <c r="AU3380" t="s">
        <v>7798</v>
      </c>
      <c r="AY3380" t="s">
        <v>106</v>
      </c>
      <c r="AZ3380">
        <v>0</v>
      </c>
      <c r="BA3380">
        <v>0</v>
      </c>
      <c r="BD3380" s="3">
        <v>41321.661805555559</v>
      </c>
      <c r="BE3380" s="3">
        <v>41321.663888888892</v>
      </c>
      <c r="BF3380" t="s">
        <v>115</v>
      </c>
      <c r="BG3380" t="s">
        <v>115</v>
      </c>
      <c r="BH3380">
        <v>8149</v>
      </c>
      <c r="BM3380">
        <v>43550</v>
      </c>
      <c r="BR3380" t="s">
        <v>116</v>
      </c>
      <c r="BS3380" t="s">
        <v>117</v>
      </c>
      <c r="BU3380">
        <v>1</v>
      </c>
      <c r="BV3380" t="s">
        <v>118</v>
      </c>
      <c r="BX3380" t="s">
        <v>119</v>
      </c>
      <c r="BY3380" t="s">
        <v>119</v>
      </c>
      <c r="BZ3380" t="s">
        <v>119</v>
      </c>
      <c r="CA3380">
        <v>1</v>
      </c>
      <c r="CC3380" t="s">
        <v>120</v>
      </c>
      <c r="CH3380">
        <v>540</v>
      </c>
      <c r="CI3380">
        <v>40150</v>
      </c>
      <c r="CJ3380" t="s">
        <v>106</v>
      </c>
      <c r="CK3380" t="s">
        <v>106</v>
      </c>
      <c r="CL3380">
        <v>20</v>
      </c>
      <c r="CM3380" t="s">
        <v>2867</v>
      </c>
      <c r="CO3380">
        <v>124977</v>
      </c>
      <c r="CQ3380">
        <v>0</v>
      </c>
      <c r="CR3380">
        <v>0</v>
      </c>
      <c r="CS3380">
        <v>0</v>
      </c>
      <c r="CY3380" t="s">
        <v>123</v>
      </c>
      <c r="CZ3380" t="s">
        <v>124</v>
      </c>
      <c r="DD3380" t="str" cm="1">
        <f t="array" ref="DD3380">TEXT(_xlfn.SEQUENCE(1, DATEDIF(AG3380, AH3380, "m") + 1, AG3380, 30), "YYYY-APMM")</f>
        <v>2014-AP04</v>
      </c>
      <c r="DN3380">
        <f t="shared" si="104"/>
        <v>130.80000000000001</v>
      </c>
      <c r="DO3380" t="str">
        <f t="shared" si="105"/>
        <v>LABOR- SUBCONTRACTOR</v>
      </c>
    </row>
    <row r="3381" spans="1:119" x14ac:dyDescent="0.35">
      <c r="A3381" t="s">
        <v>105</v>
      </c>
      <c r="B3381">
        <v>502666</v>
      </c>
      <c r="C3381">
        <v>6359</v>
      </c>
      <c r="D3381">
        <v>124978</v>
      </c>
      <c r="E3381">
        <v>13662</v>
      </c>
      <c r="F3381">
        <v>0</v>
      </c>
      <c r="G3381" t="s">
        <v>106</v>
      </c>
      <c r="H3381" t="s">
        <v>106</v>
      </c>
      <c r="I3381" t="s">
        <v>106</v>
      </c>
      <c r="J3381" t="s">
        <v>107</v>
      </c>
      <c r="K3381" t="s">
        <v>108</v>
      </c>
      <c r="L3381" t="s">
        <v>109</v>
      </c>
      <c r="M3381" t="s">
        <v>110</v>
      </c>
      <c r="N3381" t="s">
        <v>7799</v>
      </c>
      <c r="O3381" t="s">
        <v>3043</v>
      </c>
      <c r="P3381">
        <v>8178</v>
      </c>
      <c r="Q3381">
        <v>360</v>
      </c>
      <c r="R3381">
        <v>280</v>
      </c>
      <c r="S3381">
        <v>160</v>
      </c>
      <c r="T3381">
        <v>0</v>
      </c>
      <c r="U3381">
        <v>17.2</v>
      </c>
      <c r="V3381">
        <v>17.2</v>
      </c>
      <c r="W3381">
        <v>160</v>
      </c>
      <c r="X3381">
        <v>0</v>
      </c>
      <c r="Y3381">
        <v>0</v>
      </c>
      <c r="Z3381">
        <v>0</v>
      </c>
      <c r="AD3381" s="1">
        <v>41741.333333333336</v>
      </c>
      <c r="AE3381" s="1">
        <v>41763.708333333336</v>
      </c>
      <c r="AG3381" s="1">
        <v>41688.333333333336</v>
      </c>
      <c r="AH3381" s="1">
        <v>41710.708333333336</v>
      </c>
      <c r="AI3381" s="1">
        <v>41688.333333333336</v>
      </c>
      <c r="AJ3381" s="1">
        <v>41710.708333333336</v>
      </c>
      <c r="AK3381" s="1">
        <v>41688.333333333336</v>
      </c>
      <c r="AL3381" s="1">
        <v>41710.708333333336</v>
      </c>
      <c r="AM3381" s="1">
        <v>41741.333333333336</v>
      </c>
      <c r="AN3381" s="1">
        <v>41763.708333333336</v>
      </c>
      <c r="AP3381" t="s">
        <v>113</v>
      </c>
      <c r="AU3381" t="s">
        <v>7800</v>
      </c>
      <c r="AY3381" t="s">
        <v>106</v>
      </c>
      <c r="AZ3381">
        <v>0</v>
      </c>
      <c r="BA3381">
        <v>0</v>
      </c>
      <c r="BD3381" s="3">
        <v>41321.661805555559</v>
      </c>
      <c r="BE3381" s="3">
        <v>41328.377083333333</v>
      </c>
      <c r="BF3381" t="s">
        <v>115</v>
      </c>
      <c r="BG3381" t="s">
        <v>115</v>
      </c>
      <c r="BH3381">
        <v>8149</v>
      </c>
      <c r="BM3381">
        <v>43550</v>
      </c>
      <c r="BR3381" t="s">
        <v>116</v>
      </c>
      <c r="BS3381" t="s">
        <v>117</v>
      </c>
      <c r="BU3381">
        <v>1</v>
      </c>
      <c r="BV3381" t="s">
        <v>118</v>
      </c>
      <c r="BX3381" t="s">
        <v>119</v>
      </c>
      <c r="BY3381" t="s">
        <v>119</v>
      </c>
      <c r="BZ3381" t="s">
        <v>119</v>
      </c>
      <c r="CA3381">
        <v>1</v>
      </c>
      <c r="CC3381" t="s">
        <v>120</v>
      </c>
      <c r="CH3381">
        <v>540</v>
      </c>
      <c r="CI3381">
        <v>40150</v>
      </c>
      <c r="CJ3381" t="s">
        <v>106</v>
      </c>
      <c r="CK3381" t="s">
        <v>106</v>
      </c>
      <c r="CL3381">
        <v>20</v>
      </c>
      <c r="CM3381" t="s">
        <v>2867</v>
      </c>
      <c r="CO3381">
        <v>124977</v>
      </c>
      <c r="CQ3381">
        <v>0</v>
      </c>
      <c r="CR3381">
        <v>0</v>
      </c>
      <c r="CS3381">
        <v>0</v>
      </c>
      <c r="CY3381" t="s">
        <v>123</v>
      </c>
      <c r="CZ3381" t="s">
        <v>124</v>
      </c>
      <c r="DD3381" t="str" cm="1">
        <f t="array" ref="DD3381">TEXT(_xlfn.SEQUENCE(1, DATEDIF(AG3381, AH3381, "m") + 1, AG3381, 30), "YYYY-APMM")</f>
        <v>2014-AP02</v>
      </c>
      <c r="DN3381">
        <f t="shared" si="104"/>
        <v>17.2</v>
      </c>
      <c r="DO3381" t="str">
        <f t="shared" si="105"/>
        <v>LABOR- SUBCONTRACTOR</v>
      </c>
    </row>
    <row r="3382" spans="1:119" x14ac:dyDescent="0.35">
      <c r="A3382" t="s">
        <v>105</v>
      </c>
      <c r="B3382">
        <v>502667</v>
      </c>
      <c r="C3382">
        <v>6359</v>
      </c>
      <c r="D3382">
        <v>124979</v>
      </c>
      <c r="E3382">
        <v>13662</v>
      </c>
      <c r="F3382">
        <v>0</v>
      </c>
      <c r="G3382" t="s">
        <v>106</v>
      </c>
      <c r="H3382" t="s">
        <v>106</v>
      </c>
      <c r="I3382" t="s">
        <v>106</v>
      </c>
      <c r="J3382" t="s">
        <v>107</v>
      </c>
      <c r="K3382" t="s">
        <v>108</v>
      </c>
      <c r="L3382" t="s">
        <v>109</v>
      </c>
      <c r="M3382" t="s">
        <v>110</v>
      </c>
      <c r="N3382" t="s">
        <v>7801</v>
      </c>
      <c r="O3382" t="s">
        <v>3048</v>
      </c>
      <c r="P3382">
        <v>8178</v>
      </c>
      <c r="Q3382">
        <v>224</v>
      </c>
      <c r="R3382">
        <v>168</v>
      </c>
      <c r="S3382">
        <v>160</v>
      </c>
      <c r="T3382">
        <v>0</v>
      </c>
      <c r="U3382">
        <v>556.79999999999995</v>
      </c>
      <c r="V3382">
        <v>556.79999999999995</v>
      </c>
      <c r="W3382">
        <v>160</v>
      </c>
      <c r="X3382">
        <v>0</v>
      </c>
      <c r="Y3382">
        <v>0</v>
      </c>
      <c r="Z3382">
        <v>0</v>
      </c>
      <c r="AD3382" s="1">
        <v>41679.333333333336</v>
      </c>
      <c r="AE3382" s="1">
        <v>41702.708333333336</v>
      </c>
      <c r="AG3382" s="1">
        <v>41646.333333333336</v>
      </c>
      <c r="AH3382" s="1">
        <v>41668.708333333336</v>
      </c>
      <c r="AI3382" s="1">
        <v>41646.333333333336</v>
      </c>
      <c r="AJ3382" s="1">
        <v>41668.708333333336</v>
      </c>
      <c r="AK3382" s="1">
        <v>41646.333333333336</v>
      </c>
      <c r="AL3382" s="1">
        <v>41668.708333333336</v>
      </c>
      <c r="AM3382" s="1">
        <v>41679.333333333336</v>
      </c>
      <c r="AN3382" s="1">
        <v>41702.708333333336</v>
      </c>
      <c r="AP3382" t="s">
        <v>113</v>
      </c>
      <c r="AU3382" t="s">
        <v>7802</v>
      </c>
      <c r="AY3382" t="s">
        <v>106</v>
      </c>
      <c r="AZ3382">
        <v>0</v>
      </c>
      <c r="BA3382">
        <v>0</v>
      </c>
      <c r="BD3382" s="3">
        <v>41321.661805555559</v>
      </c>
      <c r="BE3382" s="3">
        <v>41328.377083333333</v>
      </c>
      <c r="BF3382" t="s">
        <v>115</v>
      </c>
      <c r="BG3382" t="s">
        <v>115</v>
      </c>
      <c r="BH3382">
        <v>8149</v>
      </c>
      <c r="BM3382">
        <v>43550</v>
      </c>
      <c r="BR3382" t="s">
        <v>116</v>
      </c>
      <c r="BS3382" t="s">
        <v>117</v>
      </c>
      <c r="BU3382">
        <v>1</v>
      </c>
      <c r="BV3382" t="s">
        <v>118</v>
      </c>
      <c r="BX3382" t="s">
        <v>119</v>
      </c>
      <c r="BY3382" t="s">
        <v>119</v>
      </c>
      <c r="BZ3382" t="s">
        <v>119</v>
      </c>
      <c r="CA3382">
        <v>1</v>
      </c>
      <c r="CC3382" t="s">
        <v>120</v>
      </c>
      <c r="CH3382">
        <v>540</v>
      </c>
      <c r="CI3382">
        <v>40130</v>
      </c>
      <c r="CJ3382" t="s">
        <v>106</v>
      </c>
      <c r="CK3382" t="s">
        <v>106</v>
      </c>
      <c r="CL3382">
        <v>10</v>
      </c>
      <c r="CM3382" t="s">
        <v>2889</v>
      </c>
      <c r="CO3382">
        <v>124977</v>
      </c>
      <c r="CQ3382">
        <v>0</v>
      </c>
      <c r="CR3382">
        <v>0</v>
      </c>
      <c r="CS3382">
        <v>0</v>
      </c>
      <c r="CY3382" t="s">
        <v>123</v>
      </c>
      <c r="CZ3382" t="s">
        <v>124</v>
      </c>
      <c r="DD3382" t="str" cm="1">
        <f t="array" ref="DD3382">TEXT(_xlfn.SEQUENCE(1, DATEDIF(AG3382, AH3382, "m") + 1, AG3382, 30), "YYYY-APMM")</f>
        <v>2014-AP01</v>
      </c>
      <c r="DN3382">
        <f t="shared" si="104"/>
        <v>556.79999999999995</v>
      </c>
      <c r="DO3382" t="str">
        <f t="shared" si="105"/>
        <v>LABOR- SUBCONTRACTOR</v>
      </c>
    </row>
    <row r="3383" spans="1:119" x14ac:dyDescent="0.35">
      <c r="A3383" t="s">
        <v>105</v>
      </c>
      <c r="B3383">
        <v>502668</v>
      </c>
      <c r="C3383">
        <v>6359</v>
      </c>
      <c r="D3383">
        <v>124979</v>
      </c>
      <c r="E3383">
        <v>13662</v>
      </c>
      <c r="F3383">
        <v>0</v>
      </c>
      <c r="G3383" t="s">
        <v>106</v>
      </c>
      <c r="H3383" t="s">
        <v>106</v>
      </c>
      <c r="I3383" t="s">
        <v>106</v>
      </c>
      <c r="J3383" t="s">
        <v>107</v>
      </c>
      <c r="K3383" t="s">
        <v>108</v>
      </c>
      <c r="L3383" t="s">
        <v>109</v>
      </c>
      <c r="M3383" t="s">
        <v>110</v>
      </c>
      <c r="N3383" t="s">
        <v>7803</v>
      </c>
      <c r="O3383" t="s">
        <v>3051</v>
      </c>
      <c r="P3383">
        <v>8178</v>
      </c>
      <c r="Q3383">
        <v>0</v>
      </c>
      <c r="R3383">
        <v>0</v>
      </c>
      <c r="S3383">
        <v>200</v>
      </c>
      <c r="T3383">
        <v>0</v>
      </c>
      <c r="U3383">
        <v>85.2</v>
      </c>
      <c r="V3383">
        <v>85.2</v>
      </c>
      <c r="W3383">
        <v>200</v>
      </c>
      <c r="X3383">
        <v>0</v>
      </c>
      <c r="Y3383">
        <v>0</v>
      </c>
      <c r="Z3383">
        <v>0</v>
      </c>
      <c r="AD3383" s="1">
        <v>41713.333333333336</v>
      </c>
      <c r="AE3383" s="1">
        <v>41741.708333333336</v>
      </c>
      <c r="AG3383" s="1">
        <v>41713.333333333336</v>
      </c>
      <c r="AH3383" s="1">
        <v>41741.708333333336</v>
      </c>
      <c r="AI3383" s="1">
        <v>41713.333333333336</v>
      </c>
      <c r="AJ3383" s="1">
        <v>41741.708333333336</v>
      </c>
      <c r="AK3383" s="1">
        <v>41713.333333333336</v>
      </c>
      <c r="AL3383" s="1">
        <v>41741.708333333336</v>
      </c>
      <c r="AM3383" s="1">
        <v>41713.333333333336</v>
      </c>
      <c r="AN3383" s="1">
        <v>41741.708333333336</v>
      </c>
      <c r="AP3383" t="s">
        <v>113</v>
      </c>
      <c r="AU3383" t="s">
        <v>7804</v>
      </c>
      <c r="AY3383" t="s">
        <v>106</v>
      </c>
      <c r="AZ3383">
        <v>0</v>
      </c>
      <c r="BA3383">
        <v>0</v>
      </c>
      <c r="BD3383" s="3">
        <v>41321.661805555559</v>
      </c>
      <c r="BE3383" s="3">
        <v>41321.663888888892</v>
      </c>
      <c r="BF3383" t="s">
        <v>115</v>
      </c>
      <c r="BG3383" t="s">
        <v>115</v>
      </c>
      <c r="BH3383">
        <v>8149</v>
      </c>
      <c r="BM3383">
        <v>43550</v>
      </c>
      <c r="BR3383" t="s">
        <v>116</v>
      </c>
      <c r="BS3383" t="s">
        <v>117</v>
      </c>
      <c r="BU3383">
        <v>1</v>
      </c>
      <c r="BV3383" t="s">
        <v>118</v>
      </c>
      <c r="BX3383" t="s">
        <v>119</v>
      </c>
      <c r="BY3383" t="s">
        <v>119</v>
      </c>
      <c r="BZ3383" t="s">
        <v>119</v>
      </c>
      <c r="CA3383">
        <v>1</v>
      </c>
      <c r="CC3383" t="s">
        <v>120</v>
      </c>
      <c r="CH3383">
        <v>540</v>
      </c>
      <c r="CI3383">
        <v>40130</v>
      </c>
      <c r="CJ3383" t="s">
        <v>106</v>
      </c>
      <c r="CK3383" t="s">
        <v>106</v>
      </c>
      <c r="CL3383">
        <v>10</v>
      </c>
      <c r="CM3383" t="s">
        <v>2889</v>
      </c>
      <c r="CO3383">
        <v>124977</v>
      </c>
      <c r="CQ3383">
        <v>0</v>
      </c>
      <c r="CR3383">
        <v>0</v>
      </c>
      <c r="CS3383">
        <v>0</v>
      </c>
      <c r="CY3383" t="s">
        <v>123</v>
      </c>
      <c r="CZ3383" t="s">
        <v>124</v>
      </c>
      <c r="DD3383" t="str" cm="1">
        <f t="array" ref="DD3383">TEXT(_xlfn.SEQUENCE(1, DATEDIF(AG3383, AH3383, "m") + 1, AG3383, 30), "YYYY-APMM")</f>
        <v>2014-AP03</v>
      </c>
      <c r="DN3383">
        <f t="shared" si="104"/>
        <v>85.2</v>
      </c>
      <c r="DO3383" t="str">
        <f t="shared" si="105"/>
        <v>LABOR- SUBCONTRACTOR</v>
      </c>
    </row>
    <row r="3384" spans="1:119" x14ac:dyDescent="0.35">
      <c r="A3384" t="s">
        <v>105</v>
      </c>
      <c r="B3384">
        <v>502669</v>
      </c>
      <c r="C3384">
        <v>6359</v>
      </c>
      <c r="D3384">
        <v>124979</v>
      </c>
      <c r="E3384">
        <v>13662</v>
      </c>
      <c r="F3384">
        <v>0</v>
      </c>
      <c r="G3384" t="s">
        <v>106</v>
      </c>
      <c r="H3384" t="s">
        <v>106</v>
      </c>
      <c r="I3384" t="s">
        <v>106</v>
      </c>
      <c r="J3384" t="s">
        <v>107</v>
      </c>
      <c r="K3384" t="s">
        <v>108</v>
      </c>
      <c r="L3384" t="s">
        <v>109</v>
      </c>
      <c r="M3384" t="s">
        <v>110</v>
      </c>
      <c r="N3384" t="s">
        <v>7805</v>
      </c>
      <c r="O3384" t="s">
        <v>3054</v>
      </c>
      <c r="P3384">
        <v>8178</v>
      </c>
      <c r="Q3384">
        <v>0</v>
      </c>
      <c r="R3384">
        <v>0</v>
      </c>
      <c r="S3384">
        <v>160</v>
      </c>
      <c r="T3384">
        <v>0</v>
      </c>
      <c r="U3384">
        <v>154.80000000000001</v>
      </c>
      <c r="V3384">
        <v>154.80000000000001</v>
      </c>
      <c r="W3384">
        <v>160</v>
      </c>
      <c r="X3384">
        <v>0</v>
      </c>
      <c r="Y3384">
        <v>0</v>
      </c>
      <c r="Z3384">
        <v>0</v>
      </c>
      <c r="AD3384" s="1">
        <v>41735.333333333336</v>
      </c>
      <c r="AE3384" s="1">
        <v>41757.708333333336</v>
      </c>
      <c r="AG3384" s="1">
        <v>41735.333333333336</v>
      </c>
      <c r="AH3384" s="1">
        <v>41757.708333333336</v>
      </c>
      <c r="AI3384" s="1">
        <v>41735.333333333336</v>
      </c>
      <c r="AJ3384" s="1">
        <v>41757.708333333336</v>
      </c>
      <c r="AK3384" s="1">
        <v>41735.333333333336</v>
      </c>
      <c r="AL3384" s="1">
        <v>41757.708333333336</v>
      </c>
      <c r="AM3384" s="1">
        <v>41735.333333333336</v>
      </c>
      <c r="AN3384" s="1">
        <v>41757.708333333336</v>
      </c>
      <c r="AP3384" t="s">
        <v>113</v>
      </c>
      <c r="AU3384" t="s">
        <v>7806</v>
      </c>
      <c r="AY3384" t="s">
        <v>106</v>
      </c>
      <c r="AZ3384">
        <v>0</v>
      </c>
      <c r="BA3384">
        <v>0</v>
      </c>
      <c r="BD3384" s="3">
        <v>41321.661805555559</v>
      </c>
      <c r="BE3384" s="3">
        <v>41321.663888888892</v>
      </c>
      <c r="BF3384" t="s">
        <v>115</v>
      </c>
      <c r="BG3384" t="s">
        <v>115</v>
      </c>
      <c r="BH3384">
        <v>8149</v>
      </c>
      <c r="BM3384">
        <v>43550</v>
      </c>
      <c r="BR3384" t="s">
        <v>116</v>
      </c>
      <c r="BS3384" t="s">
        <v>117</v>
      </c>
      <c r="BU3384">
        <v>1</v>
      </c>
      <c r="BV3384" t="s">
        <v>118</v>
      </c>
      <c r="BX3384" t="s">
        <v>119</v>
      </c>
      <c r="BY3384" t="s">
        <v>119</v>
      </c>
      <c r="BZ3384" t="s">
        <v>119</v>
      </c>
      <c r="CA3384">
        <v>1</v>
      </c>
      <c r="CC3384" t="s">
        <v>120</v>
      </c>
      <c r="CH3384">
        <v>540</v>
      </c>
      <c r="CI3384">
        <v>40130</v>
      </c>
      <c r="CJ3384" t="s">
        <v>106</v>
      </c>
      <c r="CK3384" t="s">
        <v>106</v>
      </c>
      <c r="CL3384">
        <v>10</v>
      </c>
      <c r="CM3384" t="s">
        <v>2889</v>
      </c>
      <c r="CO3384">
        <v>124977</v>
      </c>
      <c r="CQ3384">
        <v>0</v>
      </c>
      <c r="CR3384">
        <v>0</v>
      </c>
      <c r="CS3384">
        <v>0</v>
      </c>
      <c r="CY3384" t="s">
        <v>123</v>
      </c>
      <c r="CZ3384" t="s">
        <v>124</v>
      </c>
      <c r="DD3384" t="str" cm="1">
        <f t="array" ref="DD3384">TEXT(_xlfn.SEQUENCE(1, DATEDIF(AG3384, AH3384, "m") + 1, AG3384, 30), "YYYY-APMM")</f>
        <v>2014-AP04</v>
      </c>
      <c r="DN3384">
        <f t="shared" si="104"/>
        <v>154.80000000000001</v>
      </c>
      <c r="DO3384" t="str">
        <f t="shared" si="105"/>
        <v>LABOR- SUBCONTRACTOR</v>
      </c>
    </row>
    <row r="3385" spans="1:119" x14ac:dyDescent="0.35">
      <c r="A3385" t="s">
        <v>105</v>
      </c>
      <c r="B3385">
        <v>502670</v>
      </c>
      <c r="C3385">
        <v>6359</v>
      </c>
      <c r="D3385">
        <v>124980</v>
      </c>
      <c r="E3385">
        <v>13662</v>
      </c>
      <c r="F3385">
        <v>0</v>
      </c>
      <c r="G3385" t="s">
        <v>106</v>
      </c>
      <c r="H3385" t="s">
        <v>106</v>
      </c>
      <c r="I3385" t="s">
        <v>106</v>
      </c>
      <c r="J3385" t="s">
        <v>107</v>
      </c>
      <c r="K3385" t="s">
        <v>108</v>
      </c>
      <c r="L3385" t="s">
        <v>109</v>
      </c>
      <c r="M3385" t="s">
        <v>110</v>
      </c>
      <c r="N3385" t="s">
        <v>7807</v>
      </c>
      <c r="O3385" t="s">
        <v>3099</v>
      </c>
      <c r="P3385">
        <v>8178</v>
      </c>
      <c r="Q3385">
        <v>0</v>
      </c>
      <c r="R3385">
        <v>0</v>
      </c>
      <c r="S3385">
        <v>200</v>
      </c>
      <c r="T3385">
        <v>0</v>
      </c>
      <c r="U3385">
        <v>1500</v>
      </c>
      <c r="V3385">
        <v>1500</v>
      </c>
      <c r="W3385">
        <v>200</v>
      </c>
      <c r="X3385">
        <v>0</v>
      </c>
      <c r="Y3385">
        <v>0</v>
      </c>
      <c r="Z3385">
        <v>0</v>
      </c>
      <c r="AD3385" s="1">
        <v>41776.333333333336</v>
      </c>
      <c r="AE3385" s="1">
        <v>41804.708333333336</v>
      </c>
      <c r="AG3385" s="1">
        <v>41776.333333333336</v>
      </c>
      <c r="AH3385" s="1">
        <v>41804.708333333336</v>
      </c>
      <c r="AI3385" s="1">
        <v>41776.333333333336</v>
      </c>
      <c r="AJ3385" s="1">
        <v>41804.708333333336</v>
      </c>
      <c r="AK3385" s="1">
        <v>41776.333333333336</v>
      </c>
      <c r="AL3385" s="1">
        <v>41804.708333333336</v>
      </c>
      <c r="AM3385" s="1">
        <v>41776.333333333336</v>
      </c>
      <c r="AN3385" s="1">
        <v>41804.708333333336</v>
      </c>
      <c r="AP3385" t="s">
        <v>113</v>
      </c>
      <c r="AU3385" t="s">
        <v>7808</v>
      </c>
      <c r="AY3385" t="s">
        <v>106</v>
      </c>
      <c r="AZ3385">
        <v>0</v>
      </c>
      <c r="BA3385">
        <v>0</v>
      </c>
      <c r="BD3385" s="3">
        <v>41321.661805555559</v>
      </c>
      <c r="BE3385" s="3">
        <v>41321.663888888892</v>
      </c>
      <c r="BF3385" t="s">
        <v>115</v>
      </c>
      <c r="BG3385" t="s">
        <v>115</v>
      </c>
      <c r="BH3385">
        <v>8149</v>
      </c>
      <c r="BM3385">
        <v>43550</v>
      </c>
      <c r="BR3385" t="s">
        <v>116</v>
      </c>
      <c r="BS3385" t="s">
        <v>117</v>
      </c>
      <c r="BU3385">
        <v>1</v>
      </c>
      <c r="BV3385" t="s">
        <v>118</v>
      </c>
      <c r="BX3385" t="s">
        <v>119</v>
      </c>
      <c r="BY3385" t="s">
        <v>119</v>
      </c>
      <c r="BZ3385" t="s">
        <v>119</v>
      </c>
      <c r="CA3385">
        <v>1</v>
      </c>
      <c r="CC3385" t="s">
        <v>120</v>
      </c>
      <c r="CH3385">
        <v>540</v>
      </c>
      <c r="CI3385">
        <v>40220</v>
      </c>
      <c r="CJ3385" t="s">
        <v>106</v>
      </c>
      <c r="CK3385" t="s">
        <v>106</v>
      </c>
      <c r="CL3385">
        <v>30</v>
      </c>
      <c r="CM3385" t="s">
        <v>3097</v>
      </c>
      <c r="CO3385">
        <v>124969</v>
      </c>
      <c r="CQ3385">
        <v>0</v>
      </c>
      <c r="CR3385">
        <v>0</v>
      </c>
      <c r="CS3385">
        <v>0</v>
      </c>
      <c r="CY3385" t="s">
        <v>123</v>
      </c>
      <c r="CZ3385" t="s">
        <v>124</v>
      </c>
      <c r="DD3385" t="str" cm="1">
        <f t="array" ref="DD3385">TEXT(_xlfn.SEQUENCE(1, DATEDIF(AG3385, AH3385, "m") + 1, AG3385, 30), "YYYY-APMM")</f>
        <v>2014-AP05</v>
      </c>
      <c r="DN3385">
        <f t="shared" si="104"/>
        <v>1500</v>
      </c>
      <c r="DO3385" t="str">
        <f t="shared" si="105"/>
        <v>LABOR- SUBCONTRACTOR</v>
      </c>
    </row>
    <row r="3386" spans="1:119" x14ac:dyDescent="0.35">
      <c r="A3386" t="s">
        <v>105</v>
      </c>
      <c r="B3386">
        <v>502671</v>
      </c>
      <c r="C3386">
        <v>6359</v>
      </c>
      <c r="D3386">
        <v>124980</v>
      </c>
      <c r="E3386">
        <v>13662</v>
      </c>
      <c r="F3386">
        <v>0</v>
      </c>
      <c r="G3386" t="s">
        <v>106</v>
      </c>
      <c r="H3386" t="s">
        <v>106</v>
      </c>
      <c r="I3386" t="s">
        <v>106</v>
      </c>
      <c r="J3386" t="s">
        <v>107</v>
      </c>
      <c r="K3386" t="s">
        <v>108</v>
      </c>
      <c r="L3386" t="s">
        <v>109</v>
      </c>
      <c r="M3386" t="s">
        <v>110</v>
      </c>
      <c r="N3386" t="s">
        <v>7809</v>
      </c>
      <c r="O3386" t="s">
        <v>3102</v>
      </c>
      <c r="P3386">
        <v>8178</v>
      </c>
      <c r="Q3386">
        <v>0</v>
      </c>
      <c r="R3386">
        <v>0</v>
      </c>
      <c r="S3386">
        <v>200</v>
      </c>
      <c r="T3386">
        <v>0</v>
      </c>
      <c r="U3386">
        <v>3000</v>
      </c>
      <c r="V3386">
        <v>3000</v>
      </c>
      <c r="W3386">
        <v>200</v>
      </c>
      <c r="X3386">
        <v>0</v>
      </c>
      <c r="Y3386">
        <v>0</v>
      </c>
      <c r="Z3386">
        <v>0</v>
      </c>
      <c r="AD3386" s="1">
        <v>41776.333333333336</v>
      </c>
      <c r="AE3386" s="1">
        <v>41804.708333333336</v>
      </c>
      <c r="AG3386" s="1">
        <v>41776.333333333336</v>
      </c>
      <c r="AH3386" s="1">
        <v>41804.708333333336</v>
      </c>
      <c r="AI3386" s="1">
        <v>41776.333333333336</v>
      </c>
      <c r="AJ3386" s="1">
        <v>41804.708333333336</v>
      </c>
      <c r="AK3386" s="1">
        <v>41776.333333333336</v>
      </c>
      <c r="AL3386" s="1">
        <v>41804.708333333336</v>
      </c>
      <c r="AM3386" s="1">
        <v>41776.333333333336</v>
      </c>
      <c r="AN3386" s="1">
        <v>41804.708333333336</v>
      </c>
      <c r="AP3386" t="s">
        <v>113</v>
      </c>
      <c r="AU3386" t="s">
        <v>7810</v>
      </c>
      <c r="AY3386" t="s">
        <v>106</v>
      </c>
      <c r="AZ3386">
        <v>0</v>
      </c>
      <c r="BA3386">
        <v>0</v>
      </c>
      <c r="BD3386" s="3">
        <v>41321.661805555559</v>
      </c>
      <c r="BE3386" s="3">
        <v>41321.663888888892</v>
      </c>
      <c r="BF3386" t="s">
        <v>115</v>
      </c>
      <c r="BG3386" t="s">
        <v>115</v>
      </c>
      <c r="BH3386">
        <v>8149</v>
      </c>
      <c r="BM3386">
        <v>43550</v>
      </c>
      <c r="BR3386" t="s">
        <v>116</v>
      </c>
      <c r="BS3386" t="s">
        <v>117</v>
      </c>
      <c r="BU3386">
        <v>1</v>
      </c>
      <c r="BV3386" t="s">
        <v>118</v>
      </c>
      <c r="BX3386" t="s">
        <v>119</v>
      </c>
      <c r="BY3386" t="s">
        <v>119</v>
      </c>
      <c r="BZ3386" t="s">
        <v>119</v>
      </c>
      <c r="CA3386">
        <v>1</v>
      </c>
      <c r="CC3386" t="s">
        <v>120</v>
      </c>
      <c r="CH3386">
        <v>540</v>
      </c>
      <c r="CI3386">
        <v>40220</v>
      </c>
      <c r="CJ3386" t="s">
        <v>106</v>
      </c>
      <c r="CK3386" t="s">
        <v>106</v>
      </c>
      <c r="CL3386">
        <v>30</v>
      </c>
      <c r="CM3386" t="s">
        <v>3097</v>
      </c>
      <c r="CO3386">
        <v>124969</v>
      </c>
      <c r="CQ3386">
        <v>0</v>
      </c>
      <c r="CR3386">
        <v>0</v>
      </c>
      <c r="CS3386">
        <v>0</v>
      </c>
      <c r="CY3386" t="s">
        <v>123</v>
      </c>
      <c r="CZ3386" t="s">
        <v>124</v>
      </c>
      <c r="DD3386" t="str" cm="1">
        <f t="array" ref="DD3386">TEXT(_xlfn.SEQUENCE(1, DATEDIF(AG3386, AH3386, "m") + 1, AG3386, 30), "YYYY-APMM")</f>
        <v>2014-AP05</v>
      </c>
      <c r="DN3386">
        <f t="shared" si="104"/>
        <v>3000</v>
      </c>
      <c r="DO3386" t="str">
        <f t="shared" si="105"/>
        <v>LABOR- SUBCONTRACTOR</v>
      </c>
    </row>
    <row r="3387" spans="1:119" x14ac:dyDescent="0.35">
      <c r="A3387" t="s">
        <v>105</v>
      </c>
      <c r="B3387">
        <v>502672</v>
      </c>
      <c r="C3387">
        <v>6359</v>
      </c>
      <c r="D3387">
        <v>124980</v>
      </c>
      <c r="E3387">
        <v>13662</v>
      </c>
      <c r="F3387">
        <v>0</v>
      </c>
      <c r="G3387" t="s">
        <v>106</v>
      </c>
      <c r="H3387" t="s">
        <v>106</v>
      </c>
      <c r="I3387" t="s">
        <v>106</v>
      </c>
      <c r="J3387" t="s">
        <v>107</v>
      </c>
      <c r="K3387" t="s">
        <v>108</v>
      </c>
      <c r="L3387" t="s">
        <v>109</v>
      </c>
      <c r="M3387" t="s">
        <v>110</v>
      </c>
      <c r="N3387" t="s">
        <v>7811</v>
      </c>
      <c r="O3387" t="s">
        <v>3095</v>
      </c>
      <c r="P3387">
        <v>8178</v>
      </c>
      <c r="Q3387">
        <v>0</v>
      </c>
      <c r="R3387">
        <v>0</v>
      </c>
      <c r="S3387">
        <v>200</v>
      </c>
      <c r="T3387">
        <v>0</v>
      </c>
      <c r="U3387">
        <v>3000</v>
      </c>
      <c r="V3387">
        <v>3000</v>
      </c>
      <c r="W3387">
        <v>200</v>
      </c>
      <c r="X3387">
        <v>0</v>
      </c>
      <c r="Y3387">
        <v>0</v>
      </c>
      <c r="Z3387">
        <v>0</v>
      </c>
      <c r="AD3387" s="1">
        <v>41776.333333333336</v>
      </c>
      <c r="AE3387" s="1">
        <v>41804.708333333336</v>
      </c>
      <c r="AG3387" s="1">
        <v>41776.333333333336</v>
      </c>
      <c r="AH3387" s="1">
        <v>41804.708333333336</v>
      </c>
      <c r="AI3387" s="1">
        <v>41776.333333333336</v>
      </c>
      <c r="AJ3387" s="1">
        <v>41804.708333333336</v>
      </c>
      <c r="AK3387" s="1">
        <v>41776.333333333336</v>
      </c>
      <c r="AL3387" s="1">
        <v>41804.708333333336</v>
      </c>
      <c r="AM3387" s="1">
        <v>41776.333333333336</v>
      </c>
      <c r="AN3387" s="1">
        <v>41804.708333333336</v>
      </c>
      <c r="AP3387" t="s">
        <v>113</v>
      </c>
      <c r="AU3387" t="s">
        <v>7812</v>
      </c>
      <c r="AY3387" t="s">
        <v>106</v>
      </c>
      <c r="AZ3387">
        <v>0</v>
      </c>
      <c r="BA3387">
        <v>0</v>
      </c>
      <c r="BD3387" s="3">
        <v>41321.661805555559</v>
      </c>
      <c r="BE3387" s="3">
        <v>41321.663888888892</v>
      </c>
      <c r="BF3387" t="s">
        <v>115</v>
      </c>
      <c r="BG3387" t="s">
        <v>115</v>
      </c>
      <c r="BH3387">
        <v>8149</v>
      </c>
      <c r="BM3387">
        <v>43550</v>
      </c>
      <c r="BR3387" t="s">
        <v>116</v>
      </c>
      <c r="BS3387" t="s">
        <v>117</v>
      </c>
      <c r="BU3387">
        <v>1</v>
      </c>
      <c r="BV3387" t="s">
        <v>118</v>
      </c>
      <c r="BX3387" t="s">
        <v>119</v>
      </c>
      <c r="BY3387" t="s">
        <v>119</v>
      </c>
      <c r="BZ3387" t="s">
        <v>119</v>
      </c>
      <c r="CA3387">
        <v>1</v>
      </c>
      <c r="CC3387" t="s">
        <v>120</v>
      </c>
      <c r="CH3387">
        <v>540</v>
      </c>
      <c r="CI3387">
        <v>40220</v>
      </c>
      <c r="CJ3387" t="s">
        <v>106</v>
      </c>
      <c r="CK3387" t="s">
        <v>106</v>
      </c>
      <c r="CL3387">
        <v>30</v>
      </c>
      <c r="CM3387" t="s">
        <v>3097</v>
      </c>
      <c r="CO3387">
        <v>124969</v>
      </c>
      <c r="CQ3387">
        <v>0</v>
      </c>
      <c r="CR3387">
        <v>0</v>
      </c>
      <c r="CS3387">
        <v>0</v>
      </c>
      <c r="CY3387" t="s">
        <v>123</v>
      </c>
      <c r="CZ3387" t="s">
        <v>124</v>
      </c>
      <c r="DD3387" t="str" cm="1">
        <f t="array" ref="DD3387">TEXT(_xlfn.SEQUENCE(1, DATEDIF(AG3387, AH3387, "m") + 1, AG3387, 30), "YYYY-APMM")</f>
        <v>2014-AP05</v>
      </c>
      <c r="DN3387">
        <f t="shared" si="104"/>
        <v>3000</v>
      </c>
      <c r="DO3387" t="str">
        <f t="shared" si="105"/>
        <v>LABOR- SUBCONTRACTOR</v>
      </c>
    </row>
    <row r="3388" spans="1:119" x14ac:dyDescent="0.35">
      <c r="A3388" t="s">
        <v>105</v>
      </c>
      <c r="B3388">
        <v>502673</v>
      </c>
      <c r="C3388">
        <v>6359</v>
      </c>
      <c r="D3388">
        <v>124983</v>
      </c>
      <c r="E3388">
        <v>13662</v>
      </c>
      <c r="F3388">
        <v>0</v>
      </c>
      <c r="G3388" t="s">
        <v>106</v>
      </c>
      <c r="H3388" t="s">
        <v>106</v>
      </c>
      <c r="I3388" t="s">
        <v>106</v>
      </c>
      <c r="J3388" t="s">
        <v>107</v>
      </c>
      <c r="K3388" t="s">
        <v>108</v>
      </c>
      <c r="L3388" t="s">
        <v>109</v>
      </c>
      <c r="M3388" t="s">
        <v>110</v>
      </c>
      <c r="N3388" t="s">
        <v>7813</v>
      </c>
      <c r="O3388" t="s">
        <v>2846</v>
      </c>
      <c r="P3388">
        <v>8169</v>
      </c>
      <c r="Q3388">
        <v>240</v>
      </c>
      <c r="R3388">
        <v>0</v>
      </c>
      <c r="S3388">
        <v>200</v>
      </c>
      <c r="T3388">
        <v>0</v>
      </c>
      <c r="U3388">
        <v>4012.5</v>
      </c>
      <c r="V3388">
        <v>4012.5</v>
      </c>
      <c r="W3388">
        <v>200</v>
      </c>
      <c r="X3388">
        <v>0</v>
      </c>
      <c r="Y3388">
        <v>0</v>
      </c>
      <c r="Z3388">
        <v>0</v>
      </c>
      <c r="AD3388" s="1">
        <v>41718.333333333336</v>
      </c>
      <c r="AE3388" s="1">
        <v>41746.708333333336</v>
      </c>
      <c r="AG3388" s="1">
        <v>41683.333333333336</v>
      </c>
      <c r="AH3388" s="1">
        <v>41711.708333333336</v>
      </c>
      <c r="AI3388" s="1">
        <v>41683.333333333336</v>
      </c>
      <c r="AJ3388" s="1">
        <v>41711.708333333336</v>
      </c>
      <c r="AK3388" s="1">
        <v>41683.333333333336</v>
      </c>
      <c r="AL3388" s="1">
        <v>41711.708333333336</v>
      </c>
      <c r="AM3388" s="1">
        <v>41718.333333333336</v>
      </c>
      <c r="AN3388" s="1">
        <v>41746.708333333336</v>
      </c>
      <c r="AP3388" t="s">
        <v>113</v>
      </c>
      <c r="AU3388" t="s">
        <v>7814</v>
      </c>
      <c r="AY3388" t="s">
        <v>106</v>
      </c>
      <c r="AZ3388">
        <v>0</v>
      </c>
      <c r="BA3388">
        <v>0</v>
      </c>
      <c r="BD3388" s="3">
        <v>41321.661805555559</v>
      </c>
      <c r="BE3388" s="3">
        <v>41321.663888888892</v>
      </c>
      <c r="BF3388" t="s">
        <v>115</v>
      </c>
      <c r="BG3388" t="s">
        <v>115</v>
      </c>
      <c r="BH3388">
        <v>8149</v>
      </c>
      <c r="BM3388">
        <v>43460</v>
      </c>
      <c r="BR3388" t="s">
        <v>2848</v>
      </c>
      <c r="BS3388" t="s">
        <v>2849</v>
      </c>
      <c r="BU3388">
        <v>1</v>
      </c>
      <c r="BV3388" t="s">
        <v>118</v>
      </c>
      <c r="BX3388" t="s">
        <v>119</v>
      </c>
      <c r="BY3388" t="s">
        <v>119</v>
      </c>
      <c r="BZ3388" t="s">
        <v>119</v>
      </c>
      <c r="CA3388">
        <v>1</v>
      </c>
      <c r="CC3388" t="s">
        <v>120</v>
      </c>
      <c r="CH3388">
        <v>540</v>
      </c>
      <c r="CI3388">
        <v>40020</v>
      </c>
      <c r="CJ3388" t="s">
        <v>106</v>
      </c>
      <c r="CK3388" t="s">
        <v>106</v>
      </c>
      <c r="CL3388">
        <v>15</v>
      </c>
      <c r="CM3388" t="s">
        <v>2850</v>
      </c>
      <c r="CO3388">
        <v>124982</v>
      </c>
      <c r="CQ3388">
        <v>0</v>
      </c>
      <c r="CR3388">
        <v>0</v>
      </c>
      <c r="CS3388">
        <v>0</v>
      </c>
      <c r="CY3388" t="s">
        <v>123</v>
      </c>
      <c r="CZ3388" t="s">
        <v>124</v>
      </c>
      <c r="DD3388" t="str" cm="1">
        <f t="array" ref="DD3388:DE3388">TEXT(_xlfn.SEQUENCE(1, DATEDIF(AG3388, AH3388, "m") + 1, AG3388, 30), "YYYY-APMM")</f>
        <v>2014-AP02</v>
      </c>
      <c r="DE3388" t="str">
        <v>2014-AP03</v>
      </c>
      <c r="DN3388">
        <f t="shared" si="104"/>
        <v>2006.25</v>
      </c>
      <c r="DO3388" t="str">
        <f t="shared" si="105"/>
        <v>PLASTER MASON SK</v>
      </c>
    </row>
    <row r="3389" spans="1:119" x14ac:dyDescent="0.35">
      <c r="A3389" t="s">
        <v>105</v>
      </c>
      <c r="B3389">
        <v>502674</v>
      </c>
      <c r="C3389">
        <v>6359</v>
      </c>
      <c r="D3389">
        <v>124983</v>
      </c>
      <c r="E3389">
        <v>13662</v>
      </c>
      <c r="F3389">
        <v>0</v>
      </c>
      <c r="G3389" t="s">
        <v>106</v>
      </c>
      <c r="H3389" t="s">
        <v>106</v>
      </c>
      <c r="I3389" t="s">
        <v>106</v>
      </c>
      <c r="J3389" t="s">
        <v>107</v>
      </c>
      <c r="K3389" t="s">
        <v>108</v>
      </c>
      <c r="L3389" t="s">
        <v>109</v>
      </c>
      <c r="M3389" t="s">
        <v>110</v>
      </c>
      <c r="N3389" t="s">
        <v>7815</v>
      </c>
      <c r="O3389" t="s">
        <v>2860</v>
      </c>
      <c r="P3389">
        <v>8178</v>
      </c>
      <c r="Q3389">
        <v>320</v>
      </c>
      <c r="R3389">
        <v>320</v>
      </c>
      <c r="S3389">
        <v>160</v>
      </c>
      <c r="T3389">
        <v>0</v>
      </c>
      <c r="U3389">
        <v>1408</v>
      </c>
      <c r="V3389">
        <v>1408</v>
      </c>
      <c r="W3389">
        <v>160</v>
      </c>
      <c r="X3389">
        <v>0</v>
      </c>
      <c r="Y3389">
        <v>0</v>
      </c>
      <c r="Z3389">
        <v>0</v>
      </c>
      <c r="AD3389" s="1">
        <v>41752.333333333336</v>
      </c>
      <c r="AE3389" s="1">
        <v>41774.708333333336</v>
      </c>
      <c r="AG3389" s="1">
        <v>41706.333333333336</v>
      </c>
      <c r="AH3389" s="1">
        <v>41728.708333333336</v>
      </c>
      <c r="AI3389" s="1">
        <v>41706.333333333336</v>
      </c>
      <c r="AJ3389" s="1">
        <v>41728.708333333336</v>
      </c>
      <c r="AK3389" s="1">
        <v>41706.333333333336</v>
      </c>
      <c r="AL3389" s="1">
        <v>41728.708333333336</v>
      </c>
      <c r="AM3389" s="1">
        <v>41752.333333333336</v>
      </c>
      <c r="AN3389" s="1">
        <v>41774.708333333336</v>
      </c>
      <c r="AP3389" t="s">
        <v>113</v>
      </c>
      <c r="AU3389" t="s">
        <v>7816</v>
      </c>
      <c r="AY3389" t="s">
        <v>106</v>
      </c>
      <c r="AZ3389">
        <v>0</v>
      </c>
      <c r="BA3389">
        <v>0</v>
      </c>
      <c r="BD3389" s="3">
        <v>41321.661805555559</v>
      </c>
      <c r="BE3389" s="3">
        <v>41321.663888888892</v>
      </c>
      <c r="BF3389" t="s">
        <v>115</v>
      </c>
      <c r="BG3389" t="s">
        <v>115</v>
      </c>
      <c r="BH3389">
        <v>8149</v>
      </c>
      <c r="BM3389">
        <v>43550</v>
      </c>
      <c r="BR3389" t="s">
        <v>116</v>
      </c>
      <c r="BS3389" t="s">
        <v>117</v>
      </c>
      <c r="BU3389">
        <v>1</v>
      </c>
      <c r="BV3389" t="s">
        <v>118</v>
      </c>
      <c r="BX3389" t="s">
        <v>119</v>
      </c>
      <c r="BY3389" t="s">
        <v>119</v>
      </c>
      <c r="BZ3389" t="s">
        <v>119</v>
      </c>
      <c r="CA3389">
        <v>1</v>
      </c>
      <c r="CC3389" t="s">
        <v>120</v>
      </c>
      <c r="CH3389">
        <v>540</v>
      </c>
      <c r="CI3389">
        <v>40020</v>
      </c>
      <c r="CJ3389" t="s">
        <v>106</v>
      </c>
      <c r="CK3389" t="s">
        <v>106</v>
      </c>
      <c r="CL3389">
        <v>15</v>
      </c>
      <c r="CM3389" t="s">
        <v>2850</v>
      </c>
      <c r="CO3389">
        <v>124982</v>
      </c>
      <c r="CQ3389">
        <v>0</v>
      </c>
      <c r="CR3389">
        <v>0</v>
      </c>
      <c r="CS3389">
        <v>0</v>
      </c>
      <c r="CY3389" t="s">
        <v>123</v>
      </c>
      <c r="CZ3389" t="s">
        <v>124</v>
      </c>
      <c r="DD3389" t="str" cm="1">
        <f t="array" ref="DD3389">TEXT(_xlfn.SEQUENCE(1, DATEDIF(AG3389, AH3389, "m") + 1, AG3389, 30), "YYYY-APMM")</f>
        <v>2014-AP03</v>
      </c>
      <c r="DN3389">
        <f t="shared" si="104"/>
        <v>1408</v>
      </c>
      <c r="DO3389" t="str">
        <f t="shared" si="105"/>
        <v>LABOR- SUBCONTRACTOR</v>
      </c>
    </row>
    <row r="3390" spans="1:119" x14ac:dyDescent="0.35">
      <c r="A3390" t="s">
        <v>105</v>
      </c>
      <c r="B3390">
        <v>502675</v>
      </c>
      <c r="C3390">
        <v>6359</v>
      </c>
      <c r="D3390">
        <v>124984</v>
      </c>
      <c r="E3390">
        <v>13662</v>
      </c>
      <c r="F3390">
        <v>0</v>
      </c>
      <c r="G3390" t="s">
        <v>106</v>
      </c>
      <c r="H3390" t="s">
        <v>106</v>
      </c>
      <c r="I3390" t="s">
        <v>106</v>
      </c>
      <c r="J3390" t="s">
        <v>107</v>
      </c>
      <c r="K3390" t="s">
        <v>108</v>
      </c>
      <c r="L3390" t="s">
        <v>109</v>
      </c>
      <c r="M3390" t="s">
        <v>110</v>
      </c>
      <c r="N3390" t="s">
        <v>7817</v>
      </c>
      <c r="O3390" t="s">
        <v>2884</v>
      </c>
      <c r="P3390">
        <v>8178</v>
      </c>
      <c r="Q3390">
        <v>432</v>
      </c>
      <c r="R3390">
        <v>112</v>
      </c>
      <c r="S3390">
        <v>160</v>
      </c>
      <c r="T3390">
        <v>0</v>
      </c>
      <c r="U3390">
        <v>132</v>
      </c>
      <c r="V3390">
        <v>132</v>
      </c>
      <c r="W3390">
        <v>160</v>
      </c>
      <c r="X3390">
        <v>0</v>
      </c>
      <c r="Y3390">
        <v>0</v>
      </c>
      <c r="Z3390">
        <v>0</v>
      </c>
      <c r="AD3390" s="1">
        <v>41741.333333333336</v>
      </c>
      <c r="AE3390" s="1">
        <v>41763.708333333336</v>
      </c>
      <c r="AG3390" s="1">
        <v>41676.333333333336</v>
      </c>
      <c r="AH3390" s="1">
        <v>41700.708333333336</v>
      </c>
      <c r="AI3390" s="1">
        <v>41676.333333333336</v>
      </c>
      <c r="AJ3390" s="1">
        <v>41700.708333333336</v>
      </c>
      <c r="AK3390" s="1">
        <v>41676.333333333336</v>
      </c>
      <c r="AL3390" s="1">
        <v>41700.708333333336</v>
      </c>
      <c r="AM3390" s="1">
        <v>41741.333333333336</v>
      </c>
      <c r="AN3390" s="1">
        <v>41763.708333333336</v>
      </c>
      <c r="AP3390" t="s">
        <v>113</v>
      </c>
      <c r="AU3390" t="s">
        <v>7818</v>
      </c>
      <c r="AY3390" t="s">
        <v>106</v>
      </c>
      <c r="AZ3390">
        <v>0</v>
      </c>
      <c r="BA3390">
        <v>0</v>
      </c>
      <c r="BD3390" s="3">
        <v>41321.661805555559</v>
      </c>
      <c r="BE3390" s="3">
        <v>41321.663888888892</v>
      </c>
      <c r="BF3390" t="s">
        <v>115</v>
      </c>
      <c r="BG3390" t="s">
        <v>115</v>
      </c>
      <c r="BH3390">
        <v>8149</v>
      </c>
      <c r="BM3390">
        <v>43550</v>
      </c>
      <c r="BR3390" t="s">
        <v>116</v>
      </c>
      <c r="BS3390" t="s">
        <v>117</v>
      </c>
      <c r="BU3390">
        <v>1</v>
      </c>
      <c r="BV3390" t="s">
        <v>118</v>
      </c>
      <c r="BX3390" t="s">
        <v>119</v>
      </c>
      <c r="BY3390" t="s">
        <v>119</v>
      </c>
      <c r="BZ3390" t="s">
        <v>119</v>
      </c>
      <c r="CA3390">
        <v>1</v>
      </c>
      <c r="CC3390" t="s">
        <v>120</v>
      </c>
      <c r="CH3390">
        <v>540</v>
      </c>
      <c r="CI3390">
        <v>40010</v>
      </c>
      <c r="CJ3390" t="s">
        <v>106</v>
      </c>
      <c r="CK3390" t="s">
        <v>106</v>
      </c>
      <c r="CL3390">
        <v>10</v>
      </c>
      <c r="CM3390" t="s">
        <v>2867</v>
      </c>
      <c r="CO3390">
        <v>124982</v>
      </c>
      <c r="CQ3390">
        <v>0</v>
      </c>
      <c r="CR3390">
        <v>0</v>
      </c>
      <c r="CS3390">
        <v>0</v>
      </c>
      <c r="CY3390" t="s">
        <v>123</v>
      </c>
      <c r="CZ3390" t="s">
        <v>124</v>
      </c>
      <c r="DD3390" t="str" cm="1">
        <f t="array" ref="DD3390">TEXT(_xlfn.SEQUENCE(1, DATEDIF(AG3390, AH3390, "m") + 1, AG3390, 30), "YYYY-APMM")</f>
        <v>2014-AP02</v>
      </c>
      <c r="DN3390">
        <f t="shared" si="104"/>
        <v>132</v>
      </c>
      <c r="DO3390" t="str">
        <f t="shared" si="105"/>
        <v>LABOR- SUBCONTRACTOR</v>
      </c>
    </row>
    <row r="3391" spans="1:119" x14ac:dyDescent="0.35">
      <c r="A3391" t="s">
        <v>105</v>
      </c>
      <c r="B3391">
        <v>502676</v>
      </c>
      <c r="C3391">
        <v>6359</v>
      </c>
      <c r="D3391">
        <v>124984</v>
      </c>
      <c r="E3391">
        <v>13662</v>
      </c>
      <c r="F3391">
        <v>0</v>
      </c>
      <c r="G3391" t="s">
        <v>106</v>
      </c>
      <c r="H3391" t="s">
        <v>106</v>
      </c>
      <c r="I3391" t="s">
        <v>106</v>
      </c>
      <c r="J3391" t="s">
        <v>107</v>
      </c>
      <c r="K3391" t="s">
        <v>108</v>
      </c>
      <c r="L3391" t="s">
        <v>109</v>
      </c>
      <c r="M3391" t="s">
        <v>110</v>
      </c>
      <c r="N3391" t="s">
        <v>7819</v>
      </c>
      <c r="O3391" t="s">
        <v>7712</v>
      </c>
      <c r="P3391">
        <v>8174</v>
      </c>
      <c r="Q3391">
        <v>240</v>
      </c>
      <c r="R3391">
        <v>0</v>
      </c>
      <c r="S3391">
        <v>200</v>
      </c>
      <c r="T3391">
        <v>0</v>
      </c>
      <c r="U3391">
        <v>256</v>
      </c>
      <c r="V3391">
        <v>256</v>
      </c>
      <c r="W3391">
        <v>200</v>
      </c>
      <c r="X3391">
        <v>0</v>
      </c>
      <c r="Y3391">
        <v>0</v>
      </c>
      <c r="Z3391">
        <v>0</v>
      </c>
      <c r="AD3391" s="1">
        <v>41673.333333333336</v>
      </c>
      <c r="AE3391" s="1">
        <v>41702.708333333336</v>
      </c>
      <c r="AG3391" s="1">
        <v>41638.333333333336</v>
      </c>
      <c r="AH3391" s="1">
        <v>41666.708333333336</v>
      </c>
      <c r="AI3391" s="1">
        <v>41638.333333333336</v>
      </c>
      <c r="AJ3391" s="1">
        <v>41666.708333333336</v>
      </c>
      <c r="AK3391" s="1">
        <v>41638.333333333336</v>
      </c>
      <c r="AL3391" s="1">
        <v>41666.708333333336</v>
      </c>
      <c r="AM3391" s="1">
        <v>41673.333333333336</v>
      </c>
      <c r="AN3391" s="1">
        <v>41702.708333333336</v>
      </c>
      <c r="AP3391" t="s">
        <v>113</v>
      </c>
      <c r="AU3391" t="e">
        <f>+QyvPTApQOeXiFlKhlbQxQ</f>
        <v>#NAME?</v>
      </c>
      <c r="AY3391" t="s">
        <v>106</v>
      </c>
      <c r="AZ3391">
        <v>0</v>
      </c>
      <c r="BA3391">
        <v>0</v>
      </c>
      <c r="BD3391" s="3">
        <v>41321.661805555559</v>
      </c>
      <c r="BE3391" s="3">
        <v>41321.663888888892</v>
      </c>
      <c r="BF3391" t="s">
        <v>115</v>
      </c>
      <c r="BG3391" t="s">
        <v>115</v>
      </c>
      <c r="BH3391">
        <v>8149</v>
      </c>
      <c r="BM3391">
        <v>43510</v>
      </c>
      <c r="BR3391" t="s">
        <v>3242</v>
      </c>
      <c r="BS3391" t="s">
        <v>3243</v>
      </c>
      <c r="BU3391">
        <v>1</v>
      </c>
      <c r="BV3391" t="s">
        <v>118</v>
      </c>
      <c r="BX3391" t="s">
        <v>119</v>
      </c>
      <c r="BY3391" t="s">
        <v>119</v>
      </c>
      <c r="BZ3391" t="s">
        <v>119</v>
      </c>
      <c r="CA3391">
        <v>1</v>
      </c>
      <c r="CC3391" t="s">
        <v>120</v>
      </c>
      <c r="CH3391">
        <v>540</v>
      </c>
      <c r="CI3391">
        <v>40010</v>
      </c>
      <c r="CJ3391" t="s">
        <v>106</v>
      </c>
      <c r="CK3391" t="s">
        <v>106</v>
      </c>
      <c r="CL3391">
        <v>10</v>
      </c>
      <c r="CM3391" t="s">
        <v>2867</v>
      </c>
      <c r="CO3391">
        <v>124982</v>
      </c>
      <c r="CQ3391">
        <v>0</v>
      </c>
      <c r="CR3391">
        <v>0</v>
      </c>
      <c r="CS3391">
        <v>0</v>
      </c>
      <c r="CY3391" t="s">
        <v>123</v>
      </c>
      <c r="CZ3391" t="s">
        <v>124</v>
      </c>
      <c r="DD3391" t="str" cm="1">
        <f t="array" ref="DD3391">TEXT(_xlfn.SEQUENCE(1, DATEDIF(AG3391, AH3391, "m") + 1, AG3391, 30), "YYYY-APMM")</f>
        <v>2013-AP12</v>
      </c>
      <c r="DN3391">
        <f t="shared" si="104"/>
        <v>256</v>
      </c>
      <c r="DO3391" t="str">
        <f t="shared" si="105"/>
        <v>INTERLOCK MASON SK</v>
      </c>
    </row>
    <row r="3392" spans="1:119" x14ac:dyDescent="0.35">
      <c r="A3392" t="s">
        <v>105</v>
      </c>
      <c r="B3392">
        <v>502677</v>
      </c>
      <c r="C3392">
        <v>6359</v>
      </c>
      <c r="D3392">
        <v>124984</v>
      </c>
      <c r="E3392">
        <v>13662</v>
      </c>
      <c r="F3392">
        <v>0</v>
      </c>
      <c r="G3392" t="s">
        <v>106</v>
      </c>
      <c r="H3392" t="s">
        <v>106</v>
      </c>
      <c r="I3392" t="s">
        <v>106</v>
      </c>
      <c r="J3392" t="s">
        <v>107</v>
      </c>
      <c r="K3392" t="s">
        <v>108</v>
      </c>
      <c r="L3392" t="s">
        <v>109</v>
      </c>
      <c r="M3392" t="s">
        <v>110</v>
      </c>
      <c r="N3392" t="s">
        <v>7820</v>
      </c>
      <c r="O3392" t="s">
        <v>2863</v>
      </c>
      <c r="P3392">
        <v>8164</v>
      </c>
      <c r="Q3392">
        <v>240</v>
      </c>
      <c r="R3392">
        <v>0</v>
      </c>
      <c r="S3392">
        <v>144</v>
      </c>
      <c r="T3392">
        <v>0</v>
      </c>
      <c r="U3392">
        <v>195.5</v>
      </c>
      <c r="V3392">
        <v>195.5</v>
      </c>
      <c r="W3392">
        <v>144</v>
      </c>
      <c r="X3392">
        <v>0</v>
      </c>
      <c r="Y3392">
        <v>0</v>
      </c>
      <c r="Z3392">
        <v>0</v>
      </c>
      <c r="AD3392" s="1">
        <v>41688.333333333336</v>
      </c>
      <c r="AE3392" s="1">
        <v>41708.708333333336</v>
      </c>
      <c r="AG3392" s="1">
        <v>41652.333333333336</v>
      </c>
      <c r="AH3392" s="1">
        <v>41672.708333333336</v>
      </c>
      <c r="AI3392" s="1">
        <v>41652.333333333336</v>
      </c>
      <c r="AJ3392" s="1">
        <v>41672.708333333336</v>
      </c>
      <c r="AK3392" s="1">
        <v>41652.333333333336</v>
      </c>
      <c r="AL3392" s="1">
        <v>41672.708333333336</v>
      </c>
      <c r="AM3392" s="1">
        <v>41688.333333333336</v>
      </c>
      <c r="AN3392" s="1">
        <v>41708.708333333336</v>
      </c>
      <c r="AP3392" t="s">
        <v>113</v>
      </c>
      <c r="AU3392" t="s">
        <v>7821</v>
      </c>
      <c r="AY3392" t="s">
        <v>106</v>
      </c>
      <c r="AZ3392">
        <v>0</v>
      </c>
      <c r="BA3392">
        <v>0</v>
      </c>
      <c r="BD3392" s="3">
        <v>41321.661805555559</v>
      </c>
      <c r="BE3392" s="3">
        <v>41321.663888888892</v>
      </c>
      <c r="BF3392" t="s">
        <v>115</v>
      </c>
      <c r="BG3392" t="s">
        <v>115</v>
      </c>
      <c r="BH3392">
        <v>8149</v>
      </c>
      <c r="BM3392">
        <v>43410</v>
      </c>
      <c r="BR3392" t="s">
        <v>2865</v>
      </c>
      <c r="BS3392" t="s">
        <v>2866</v>
      </c>
      <c r="BU3392">
        <v>1</v>
      </c>
      <c r="BV3392" t="s">
        <v>118</v>
      </c>
      <c r="BX3392" t="s">
        <v>119</v>
      </c>
      <c r="BY3392" t="s">
        <v>119</v>
      </c>
      <c r="BZ3392" t="s">
        <v>119</v>
      </c>
      <c r="CA3392">
        <v>1</v>
      </c>
      <c r="CC3392" t="s">
        <v>120</v>
      </c>
      <c r="CH3392">
        <v>540</v>
      </c>
      <c r="CI3392">
        <v>40010</v>
      </c>
      <c r="CJ3392" t="s">
        <v>106</v>
      </c>
      <c r="CK3392" t="s">
        <v>106</v>
      </c>
      <c r="CL3392">
        <v>10</v>
      </c>
      <c r="CM3392" t="s">
        <v>2867</v>
      </c>
      <c r="CO3392">
        <v>124982</v>
      </c>
      <c r="CQ3392">
        <v>0</v>
      </c>
      <c r="CR3392">
        <v>0</v>
      </c>
      <c r="CS3392">
        <v>0</v>
      </c>
      <c r="CY3392" t="s">
        <v>123</v>
      </c>
      <c r="CZ3392" t="s">
        <v>124</v>
      </c>
      <c r="DD3392" t="str" cm="1">
        <f t="array" ref="DD3392">TEXT(_xlfn.SEQUENCE(1, DATEDIF(AG3392, AH3392, "m") + 1, AG3392, 30), "YYYY-APMM")</f>
        <v>2014-AP01</v>
      </c>
      <c r="DN3392">
        <f t="shared" si="104"/>
        <v>195.5</v>
      </c>
      <c r="DO3392" t="str">
        <f t="shared" si="105"/>
        <v>SCREED MASON SK</v>
      </c>
    </row>
    <row r="3393" spans="1:119" x14ac:dyDescent="0.35">
      <c r="A3393" t="s">
        <v>105</v>
      </c>
      <c r="B3393">
        <v>502678</v>
      </c>
      <c r="C3393">
        <v>6359</v>
      </c>
      <c r="D3393">
        <v>124984</v>
      </c>
      <c r="E3393">
        <v>13662</v>
      </c>
      <c r="F3393">
        <v>0</v>
      </c>
      <c r="G3393" t="s">
        <v>106</v>
      </c>
      <c r="H3393" t="s">
        <v>106</v>
      </c>
      <c r="I3393" t="s">
        <v>106</v>
      </c>
      <c r="J3393" t="s">
        <v>107</v>
      </c>
      <c r="K3393" t="s">
        <v>108</v>
      </c>
      <c r="L3393" t="s">
        <v>109</v>
      </c>
      <c r="M3393" t="s">
        <v>110</v>
      </c>
      <c r="N3393" t="s">
        <v>7822</v>
      </c>
      <c r="O3393" t="s">
        <v>2869</v>
      </c>
      <c r="P3393">
        <v>8178</v>
      </c>
      <c r="Q3393">
        <v>240</v>
      </c>
      <c r="R3393">
        <v>0</v>
      </c>
      <c r="S3393">
        <v>144</v>
      </c>
      <c r="T3393">
        <v>0</v>
      </c>
      <c r="U3393">
        <v>722.25</v>
      </c>
      <c r="V3393">
        <v>722.25</v>
      </c>
      <c r="W3393">
        <v>144</v>
      </c>
      <c r="X3393">
        <v>0</v>
      </c>
      <c r="Y3393">
        <v>0</v>
      </c>
      <c r="Z3393">
        <v>0</v>
      </c>
      <c r="AD3393" s="1">
        <v>41694.333333333336</v>
      </c>
      <c r="AE3393" s="1">
        <v>41714.708333333336</v>
      </c>
      <c r="AG3393" s="1">
        <v>41658.333333333336</v>
      </c>
      <c r="AH3393" s="1">
        <v>41678.708333333336</v>
      </c>
      <c r="AI3393" s="1">
        <v>41658.333333333336</v>
      </c>
      <c r="AJ3393" s="1">
        <v>41678.708333333336</v>
      </c>
      <c r="AK3393" s="1">
        <v>41658.333333333336</v>
      </c>
      <c r="AL3393" s="1">
        <v>41678.708333333336</v>
      </c>
      <c r="AM3393" s="1">
        <v>41694.333333333336</v>
      </c>
      <c r="AN3393" s="1">
        <v>41714.708333333336</v>
      </c>
      <c r="AP3393" t="s">
        <v>113</v>
      </c>
      <c r="AU3393" t="s">
        <v>7823</v>
      </c>
      <c r="AY3393" t="s">
        <v>106</v>
      </c>
      <c r="AZ3393">
        <v>0</v>
      </c>
      <c r="BA3393">
        <v>0</v>
      </c>
      <c r="BD3393" s="3">
        <v>41321.661805555559</v>
      </c>
      <c r="BE3393" s="3">
        <v>41321.663888888892</v>
      </c>
      <c r="BF3393" t="s">
        <v>115</v>
      </c>
      <c r="BG3393" t="s">
        <v>115</v>
      </c>
      <c r="BH3393">
        <v>8149</v>
      </c>
      <c r="BM3393">
        <v>43550</v>
      </c>
      <c r="BR3393" t="s">
        <v>116</v>
      </c>
      <c r="BS3393" t="s">
        <v>117</v>
      </c>
      <c r="BU3393">
        <v>1</v>
      </c>
      <c r="BV3393" t="s">
        <v>118</v>
      </c>
      <c r="BX3393" t="s">
        <v>119</v>
      </c>
      <c r="BY3393" t="s">
        <v>119</v>
      </c>
      <c r="BZ3393" t="s">
        <v>119</v>
      </c>
      <c r="CA3393">
        <v>1</v>
      </c>
      <c r="CC3393" t="s">
        <v>120</v>
      </c>
      <c r="CH3393">
        <v>540</v>
      </c>
      <c r="CI3393">
        <v>40010</v>
      </c>
      <c r="CJ3393" t="s">
        <v>106</v>
      </c>
      <c r="CK3393" t="s">
        <v>106</v>
      </c>
      <c r="CL3393">
        <v>10</v>
      </c>
      <c r="CM3393" t="s">
        <v>2867</v>
      </c>
      <c r="CO3393">
        <v>124982</v>
      </c>
      <c r="CQ3393">
        <v>0</v>
      </c>
      <c r="CR3393">
        <v>0</v>
      </c>
      <c r="CS3393">
        <v>0</v>
      </c>
      <c r="CY3393" t="s">
        <v>123</v>
      </c>
      <c r="CZ3393" t="s">
        <v>124</v>
      </c>
      <c r="DD3393" t="str" cm="1">
        <f t="array" ref="DD3393">TEXT(_xlfn.SEQUENCE(1, DATEDIF(AG3393, AH3393, "m") + 1, AG3393, 30), "YYYY-APMM")</f>
        <v>2014-AP01</v>
      </c>
      <c r="DN3393">
        <f t="shared" si="104"/>
        <v>722.25</v>
      </c>
      <c r="DO3393" t="str">
        <f t="shared" si="105"/>
        <v>LABOR- SUBCONTRACTOR</v>
      </c>
    </row>
    <row r="3394" spans="1:119" x14ac:dyDescent="0.35">
      <c r="A3394" t="s">
        <v>105</v>
      </c>
      <c r="B3394">
        <v>502679</v>
      </c>
      <c r="C3394">
        <v>6359</v>
      </c>
      <c r="D3394">
        <v>124984</v>
      </c>
      <c r="E3394">
        <v>13662</v>
      </c>
      <c r="F3394">
        <v>0</v>
      </c>
      <c r="G3394" t="s">
        <v>106</v>
      </c>
      <c r="H3394" t="s">
        <v>106</v>
      </c>
      <c r="I3394" t="s">
        <v>106</v>
      </c>
      <c r="J3394" t="s">
        <v>107</v>
      </c>
      <c r="K3394" t="s">
        <v>108</v>
      </c>
      <c r="L3394" t="s">
        <v>109</v>
      </c>
      <c r="M3394" t="s">
        <v>110</v>
      </c>
      <c r="N3394" t="s">
        <v>7824</v>
      </c>
      <c r="O3394" t="s">
        <v>2872</v>
      </c>
      <c r="P3394">
        <v>8178</v>
      </c>
      <c r="Q3394">
        <v>240</v>
      </c>
      <c r="R3394">
        <v>0</v>
      </c>
      <c r="S3394">
        <v>144</v>
      </c>
      <c r="T3394">
        <v>0</v>
      </c>
      <c r="U3394">
        <v>343.75</v>
      </c>
      <c r="V3394">
        <v>343.75</v>
      </c>
      <c r="W3394">
        <v>144</v>
      </c>
      <c r="X3394">
        <v>0</v>
      </c>
      <c r="Y3394">
        <v>0</v>
      </c>
      <c r="Z3394">
        <v>0</v>
      </c>
      <c r="AD3394" s="1">
        <v>41699.333333333336</v>
      </c>
      <c r="AE3394" s="1">
        <v>41718.708333333336</v>
      </c>
      <c r="AG3394" s="1">
        <v>41662.333333333336</v>
      </c>
      <c r="AH3394" s="1">
        <v>41683.708333333336</v>
      </c>
      <c r="AI3394" s="1">
        <v>41662.333333333336</v>
      </c>
      <c r="AJ3394" s="1">
        <v>41683.708333333336</v>
      </c>
      <c r="AK3394" s="1">
        <v>41662.333333333336</v>
      </c>
      <c r="AL3394" s="1">
        <v>41683.708333333336</v>
      </c>
      <c r="AM3394" s="1">
        <v>41699.333333333336</v>
      </c>
      <c r="AN3394" s="1">
        <v>41718.708333333336</v>
      </c>
      <c r="AP3394" t="s">
        <v>113</v>
      </c>
      <c r="AU3394" t="s">
        <v>7825</v>
      </c>
      <c r="AY3394" t="s">
        <v>106</v>
      </c>
      <c r="AZ3394">
        <v>0</v>
      </c>
      <c r="BA3394">
        <v>0</v>
      </c>
      <c r="BD3394" s="3">
        <v>41321.661805555559</v>
      </c>
      <c r="BE3394" s="3">
        <v>41321.663888888892</v>
      </c>
      <c r="BF3394" t="s">
        <v>115</v>
      </c>
      <c r="BG3394" t="s">
        <v>115</v>
      </c>
      <c r="BH3394">
        <v>8149</v>
      </c>
      <c r="BM3394">
        <v>43550</v>
      </c>
      <c r="BR3394" t="s">
        <v>116</v>
      </c>
      <c r="BS3394" t="s">
        <v>117</v>
      </c>
      <c r="BU3394">
        <v>1</v>
      </c>
      <c r="BV3394" t="s">
        <v>118</v>
      </c>
      <c r="BX3394" t="s">
        <v>119</v>
      </c>
      <c r="BY3394" t="s">
        <v>119</v>
      </c>
      <c r="BZ3394" t="s">
        <v>119</v>
      </c>
      <c r="CA3394">
        <v>1</v>
      </c>
      <c r="CC3394" t="s">
        <v>120</v>
      </c>
      <c r="CH3394">
        <v>540</v>
      </c>
      <c r="CI3394">
        <v>40010</v>
      </c>
      <c r="CJ3394" t="s">
        <v>106</v>
      </c>
      <c r="CK3394" t="s">
        <v>106</v>
      </c>
      <c r="CL3394">
        <v>10</v>
      </c>
      <c r="CM3394" t="s">
        <v>2867</v>
      </c>
      <c r="CO3394">
        <v>124982</v>
      </c>
      <c r="CQ3394">
        <v>0</v>
      </c>
      <c r="CR3394">
        <v>0</v>
      </c>
      <c r="CS3394">
        <v>0</v>
      </c>
      <c r="CY3394" t="s">
        <v>123</v>
      </c>
      <c r="CZ3394" t="s">
        <v>124</v>
      </c>
      <c r="DD3394" t="str" cm="1">
        <f t="array" ref="DD3394">TEXT(_xlfn.SEQUENCE(1, DATEDIF(AG3394, AH3394, "m") + 1, AG3394, 30), "YYYY-APMM")</f>
        <v>2014-AP01</v>
      </c>
      <c r="DN3394">
        <f t="shared" si="104"/>
        <v>343.75</v>
      </c>
      <c r="DO3394" t="str">
        <f t="shared" si="105"/>
        <v>LABOR- SUBCONTRACTOR</v>
      </c>
    </row>
    <row r="3395" spans="1:119" x14ac:dyDescent="0.35">
      <c r="A3395" t="s">
        <v>105</v>
      </c>
      <c r="B3395">
        <v>502680</v>
      </c>
      <c r="C3395">
        <v>6359</v>
      </c>
      <c r="D3395">
        <v>124984</v>
      </c>
      <c r="E3395">
        <v>13662</v>
      </c>
      <c r="F3395">
        <v>0</v>
      </c>
      <c r="G3395" t="s">
        <v>106</v>
      </c>
      <c r="H3395" t="s">
        <v>106</v>
      </c>
      <c r="I3395" t="s">
        <v>106</v>
      </c>
      <c r="J3395" t="s">
        <v>107</v>
      </c>
      <c r="K3395" t="s">
        <v>108</v>
      </c>
      <c r="L3395" t="s">
        <v>109</v>
      </c>
      <c r="M3395" t="s">
        <v>110</v>
      </c>
      <c r="N3395" t="s">
        <v>7826</v>
      </c>
      <c r="O3395" t="s">
        <v>2875</v>
      </c>
      <c r="P3395">
        <v>8170</v>
      </c>
      <c r="Q3395">
        <v>240</v>
      </c>
      <c r="R3395">
        <v>0</v>
      </c>
      <c r="S3395">
        <v>144</v>
      </c>
      <c r="T3395">
        <v>0</v>
      </c>
      <c r="U3395">
        <v>344.5</v>
      </c>
      <c r="V3395">
        <v>344.5</v>
      </c>
      <c r="W3395">
        <v>144</v>
      </c>
      <c r="X3395">
        <v>0</v>
      </c>
      <c r="Y3395">
        <v>0</v>
      </c>
      <c r="Z3395">
        <v>0</v>
      </c>
      <c r="AD3395" s="1">
        <v>41707.333333333336</v>
      </c>
      <c r="AE3395" s="1">
        <v>41727.708333333336</v>
      </c>
      <c r="AG3395" s="1">
        <v>41671.333333333336</v>
      </c>
      <c r="AH3395" s="1">
        <v>41692.708333333336</v>
      </c>
      <c r="AI3395" s="1">
        <v>41671.333333333336</v>
      </c>
      <c r="AJ3395" s="1">
        <v>41692.708333333336</v>
      </c>
      <c r="AK3395" s="1">
        <v>41671.333333333336</v>
      </c>
      <c r="AL3395" s="1">
        <v>41692.708333333336</v>
      </c>
      <c r="AM3395" s="1">
        <v>41707.333333333336</v>
      </c>
      <c r="AN3395" s="1">
        <v>41727.708333333336</v>
      </c>
      <c r="AP3395" t="s">
        <v>113</v>
      </c>
      <c r="AU3395" t="s">
        <v>7827</v>
      </c>
      <c r="AY3395" t="s">
        <v>106</v>
      </c>
      <c r="AZ3395">
        <v>0</v>
      </c>
      <c r="BA3395">
        <v>0</v>
      </c>
      <c r="BD3395" s="3">
        <v>41321.661805555559</v>
      </c>
      <c r="BE3395" s="3">
        <v>41321.663888888892</v>
      </c>
      <c r="BF3395" t="s">
        <v>115</v>
      </c>
      <c r="BG3395" t="s">
        <v>115</v>
      </c>
      <c r="BH3395">
        <v>8149</v>
      </c>
      <c r="BM3395">
        <v>43470</v>
      </c>
      <c r="BR3395" t="s">
        <v>2854</v>
      </c>
      <c r="BS3395" t="s">
        <v>2855</v>
      </c>
      <c r="BU3395">
        <v>1</v>
      </c>
      <c r="BV3395" t="s">
        <v>118</v>
      </c>
      <c r="BX3395" t="s">
        <v>119</v>
      </c>
      <c r="BY3395" t="s">
        <v>119</v>
      </c>
      <c r="BZ3395" t="s">
        <v>119</v>
      </c>
      <c r="CA3395">
        <v>1</v>
      </c>
      <c r="CC3395" t="s">
        <v>120</v>
      </c>
      <c r="CH3395">
        <v>540</v>
      </c>
      <c r="CI3395">
        <v>40010</v>
      </c>
      <c r="CJ3395" t="s">
        <v>106</v>
      </c>
      <c r="CK3395" t="s">
        <v>106</v>
      </c>
      <c r="CL3395">
        <v>10</v>
      </c>
      <c r="CM3395" t="s">
        <v>2867</v>
      </c>
      <c r="CO3395">
        <v>124982</v>
      </c>
      <c r="CQ3395">
        <v>0</v>
      </c>
      <c r="CR3395">
        <v>0</v>
      </c>
      <c r="CS3395">
        <v>0</v>
      </c>
      <c r="CY3395" t="s">
        <v>123</v>
      </c>
      <c r="CZ3395" t="s">
        <v>124</v>
      </c>
      <c r="DD3395" t="str" cm="1">
        <f t="array" ref="DD3395">TEXT(_xlfn.SEQUENCE(1, DATEDIF(AG3395, AH3395, "m") + 1, AG3395, 30), "YYYY-APMM")</f>
        <v>2014-AP02</v>
      </c>
      <c r="DN3395">
        <f t="shared" ref="DN3395:DN3458" si="106">V3395/COUNTIF(DD3395:DF3395, "&lt;&gt;")</f>
        <v>344.5</v>
      </c>
      <c r="DO3395" t="str">
        <f t="shared" ref="DO3395:DO3458" si="107">BR3395</f>
        <v>TILE MASON SK</v>
      </c>
    </row>
    <row r="3396" spans="1:119" x14ac:dyDescent="0.35">
      <c r="A3396" t="s">
        <v>105</v>
      </c>
      <c r="B3396">
        <v>502681</v>
      </c>
      <c r="C3396">
        <v>6359</v>
      </c>
      <c r="D3396">
        <v>124986</v>
      </c>
      <c r="E3396">
        <v>13662</v>
      </c>
      <c r="F3396">
        <v>0</v>
      </c>
      <c r="G3396" t="s">
        <v>106</v>
      </c>
      <c r="H3396" t="s">
        <v>106</v>
      </c>
      <c r="I3396" t="s">
        <v>106</v>
      </c>
      <c r="J3396" t="s">
        <v>107</v>
      </c>
      <c r="K3396" t="s">
        <v>108</v>
      </c>
      <c r="L3396" t="s">
        <v>109</v>
      </c>
      <c r="M3396" t="s">
        <v>110</v>
      </c>
      <c r="N3396" t="s">
        <v>7828</v>
      </c>
      <c r="O3396" t="s">
        <v>2917</v>
      </c>
      <c r="P3396">
        <v>8178</v>
      </c>
      <c r="Q3396">
        <v>48</v>
      </c>
      <c r="R3396">
        <v>48</v>
      </c>
      <c r="S3396">
        <v>160</v>
      </c>
      <c r="T3396">
        <v>0</v>
      </c>
      <c r="U3396">
        <v>1815</v>
      </c>
      <c r="V3396">
        <v>1815</v>
      </c>
      <c r="W3396">
        <v>160</v>
      </c>
      <c r="X3396">
        <v>0</v>
      </c>
      <c r="Y3396">
        <v>0</v>
      </c>
      <c r="Z3396">
        <v>0</v>
      </c>
      <c r="AD3396" s="1">
        <v>41657.333333333336</v>
      </c>
      <c r="AE3396" s="1">
        <v>41679.708333333336</v>
      </c>
      <c r="AG3396" s="1">
        <v>41650.333333333336</v>
      </c>
      <c r="AH3396" s="1">
        <v>41672.708333333336</v>
      </c>
      <c r="AI3396" s="1">
        <v>41650.333333333336</v>
      </c>
      <c r="AJ3396" s="1">
        <v>41672.708333333336</v>
      </c>
      <c r="AK3396" s="1">
        <v>41650.333333333336</v>
      </c>
      <c r="AL3396" s="1">
        <v>41672.708333333336</v>
      </c>
      <c r="AM3396" s="1">
        <v>41657.333333333336</v>
      </c>
      <c r="AN3396" s="1">
        <v>41679.708333333336</v>
      </c>
      <c r="AP3396" t="s">
        <v>113</v>
      </c>
      <c r="AU3396" t="s">
        <v>7829</v>
      </c>
      <c r="AY3396" t="s">
        <v>106</v>
      </c>
      <c r="AZ3396">
        <v>0</v>
      </c>
      <c r="BA3396">
        <v>0</v>
      </c>
      <c r="BD3396" s="3">
        <v>41321.661805555559</v>
      </c>
      <c r="BE3396" s="3">
        <v>41321.663888888892</v>
      </c>
      <c r="BF3396" t="s">
        <v>115</v>
      </c>
      <c r="BG3396" t="s">
        <v>115</v>
      </c>
      <c r="BH3396">
        <v>8149</v>
      </c>
      <c r="BM3396">
        <v>43550</v>
      </c>
      <c r="BR3396" t="s">
        <v>116</v>
      </c>
      <c r="BS3396" t="s">
        <v>117</v>
      </c>
      <c r="BU3396">
        <v>1</v>
      </c>
      <c r="BV3396" t="s">
        <v>118</v>
      </c>
      <c r="BX3396" t="s">
        <v>119</v>
      </c>
      <c r="BY3396" t="s">
        <v>119</v>
      </c>
      <c r="BZ3396" t="s">
        <v>119</v>
      </c>
      <c r="CA3396">
        <v>1</v>
      </c>
      <c r="CC3396" t="s">
        <v>120</v>
      </c>
      <c r="CH3396">
        <v>540</v>
      </c>
      <c r="CI3396">
        <v>39970</v>
      </c>
      <c r="CJ3396" t="s">
        <v>106</v>
      </c>
      <c r="CK3396" t="s">
        <v>106</v>
      </c>
      <c r="CL3396">
        <v>10</v>
      </c>
      <c r="CM3396" t="s">
        <v>2889</v>
      </c>
      <c r="CO3396">
        <v>124985</v>
      </c>
      <c r="CQ3396">
        <v>0</v>
      </c>
      <c r="CR3396">
        <v>0</v>
      </c>
      <c r="CS3396">
        <v>0</v>
      </c>
      <c r="CY3396" t="s">
        <v>123</v>
      </c>
      <c r="CZ3396" t="s">
        <v>124</v>
      </c>
      <c r="DD3396" t="str" cm="1">
        <f t="array" ref="DD3396">TEXT(_xlfn.SEQUENCE(1, DATEDIF(AG3396, AH3396, "m") + 1, AG3396, 30), "YYYY-APMM")</f>
        <v>2014-AP01</v>
      </c>
      <c r="DN3396">
        <f t="shared" si="106"/>
        <v>1815</v>
      </c>
      <c r="DO3396" t="str">
        <f t="shared" si="107"/>
        <v>LABOR- SUBCONTRACTOR</v>
      </c>
    </row>
    <row r="3397" spans="1:119" x14ac:dyDescent="0.35">
      <c r="A3397" t="s">
        <v>105</v>
      </c>
      <c r="B3397">
        <v>502682</v>
      </c>
      <c r="C3397">
        <v>6359</v>
      </c>
      <c r="D3397">
        <v>124986</v>
      </c>
      <c r="E3397">
        <v>13662</v>
      </c>
      <c r="F3397">
        <v>0</v>
      </c>
      <c r="G3397" t="s">
        <v>106</v>
      </c>
      <c r="H3397" t="s">
        <v>106</v>
      </c>
      <c r="I3397" t="s">
        <v>106</v>
      </c>
      <c r="J3397" t="s">
        <v>107</v>
      </c>
      <c r="K3397" t="s">
        <v>108</v>
      </c>
      <c r="L3397" t="s">
        <v>109</v>
      </c>
      <c r="M3397" t="s">
        <v>110</v>
      </c>
      <c r="N3397" t="s">
        <v>7830</v>
      </c>
      <c r="O3397" t="s">
        <v>2920</v>
      </c>
      <c r="P3397">
        <v>8170</v>
      </c>
      <c r="Q3397">
        <v>0</v>
      </c>
      <c r="R3397">
        <v>0</v>
      </c>
      <c r="S3397">
        <v>120</v>
      </c>
      <c r="T3397">
        <v>0</v>
      </c>
      <c r="U3397">
        <v>1012.5</v>
      </c>
      <c r="V3397">
        <v>1012.5</v>
      </c>
      <c r="W3397">
        <v>120</v>
      </c>
      <c r="X3397">
        <v>0</v>
      </c>
      <c r="Y3397">
        <v>0</v>
      </c>
      <c r="Z3397">
        <v>0</v>
      </c>
      <c r="AD3397" s="1">
        <v>41640.333333333336</v>
      </c>
      <c r="AE3397" s="1">
        <v>41657.708333333336</v>
      </c>
      <c r="AG3397" s="1">
        <v>41640.333333333336</v>
      </c>
      <c r="AH3397" s="1">
        <v>41657.708333333336</v>
      </c>
      <c r="AI3397" s="1">
        <v>41640.333333333336</v>
      </c>
      <c r="AJ3397" s="1">
        <v>41657.708333333336</v>
      </c>
      <c r="AK3397" s="1">
        <v>41640.333333333336</v>
      </c>
      <c r="AL3397" s="1">
        <v>41657.708333333336</v>
      </c>
      <c r="AM3397" s="1">
        <v>41640.333333333336</v>
      </c>
      <c r="AN3397" s="1">
        <v>41657.708333333336</v>
      </c>
      <c r="AP3397" t="s">
        <v>113</v>
      </c>
      <c r="AU3397" t="s">
        <v>7831</v>
      </c>
      <c r="AY3397" t="s">
        <v>106</v>
      </c>
      <c r="AZ3397">
        <v>0</v>
      </c>
      <c r="BA3397">
        <v>0</v>
      </c>
      <c r="BD3397" s="3">
        <v>41321.661805555559</v>
      </c>
      <c r="BE3397" s="3">
        <v>41321.663888888892</v>
      </c>
      <c r="BF3397" t="s">
        <v>115</v>
      </c>
      <c r="BG3397" t="s">
        <v>115</v>
      </c>
      <c r="BH3397">
        <v>8149</v>
      </c>
      <c r="BM3397">
        <v>43470</v>
      </c>
      <c r="BR3397" t="s">
        <v>2854</v>
      </c>
      <c r="BS3397" t="s">
        <v>2855</v>
      </c>
      <c r="BU3397">
        <v>1</v>
      </c>
      <c r="BV3397" t="s">
        <v>118</v>
      </c>
      <c r="BX3397" t="s">
        <v>119</v>
      </c>
      <c r="BY3397" t="s">
        <v>119</v>
      </c>
      <c r="BZ3397" t="s">
        <v>119</v>
      </c>
      <c r="CA3397">
        <v>1</v>
      </c>
      <c r="CC3397" t="s">
        <v>120</v>
      </c>
      <c r="CH3397">
        <v>540</v>
      </c>
      <c r="CI3397">
        <v>39970</v>
      </c>
      <c r="CJ3397" t="s">
        <v>106</v>
      </c>
      <c r="CK3397" t="s">
        <v>106</v>
      </c>
      <c r="CL3397">
        <v>10</v>
      </c>
      <c r="CM3397" t="s">
        <v>2889</v>
      </c>
      <c r="CO3397">
        <v>124985</v>
      </c>
      <c r="CQ3397">
        <v>0</v>
      </c>
      <c r="CR3397">
        <v>0</v>
      </c>
      <c r="CS3397">
        <v>0</v>
      </c>
      <c r="CY3397" t="s">
        <v>123</v>
      </c>
      <c r="CZ3397" t="s">
        <v>124</v>
      </c>
      <c r="DD3397" t="str" cm="1">
        <f t="array" ref="DD3397">TEXT(_xlfn.SEQUENCE(1, DATEDIF(AG3397, AH3397, "m") + 1, AG3397, 30), "YYYY-APMM")</f>
        <v>2014-AP01</v>
      </c>
      <c r="DN3397">
        <f t="shared" si="106"/>
        <v>1012.5</v>
      </c>
      <c r="DO3397" t="str">
        <f t="shared" si="107"/>
        <v>TILE MASON SK</v>
      </c>
    </row>
    <row r="3398" spans="1:119" x14ac:dyDescent="0.35">
      <c r="A3398" t="s">
        <v>105</v>
      </c>
      <c r="B3398">
        <v>502683</v>
      </c>
      <c r="C3398">
        <v>6359</v>
      </c>
      <c r="D3398">
        <v>124986</v>
      </c>
      <c r="E3398">
        <v>13662</v>
      </c>
      <c r="F3398">
        <v>0</v>
      </c>
      <c r="G3398" t="s">
        <v>106</v>
      </c>
      <c r="H3398" t="s">
        <v>106</v>
      </c>
      <c r="I3398" t="s">
        <v>106</v>
      </c>
      <c r="J3398" t="s">
        <v>107</v>
      </c>
      <c r="K3398" t="s">
        <v>108</v>
      </c>
      <c r="L3398" t="s">
        <v>109</v>
      </c>
      <c r="M3398" t="s">
        <v>110</v>
      </c>
      <c r="N3398" t="s">
        <v>7832</v>
      </c>
      <c r="O3398" t="s">
        <v>2923</v>
      </c>
      <c r="P3398">
        <v>8170</v>
      </c>
      <c r="Q3398">
        <v>0</v>
      </c>
      <c r="R3398">
        <v>0</v>
      </c>
      <c r="S3398">
        <v>160</v>
      </c>
      <c r="T3398">
        <v>0</v>
      </c>
      <c r="U3398">
        <v>1030.25</v>
      </c>
      <c r="V3398">
        <v>1030.25</v>
      </c>
      <c r="W3398">
        <v>160</v>
      </c>
      <c r="X3398">
        <v>0</v>
      </c>
      <c r="Y3398">
        <v>0</v>
      </c>
      <c r="Z3398">
        <v>0</v>
      </c>
      <c r="AD3398" s="1">
        <v>41657.333333333336</v>
      </c>
      <c r="AE3398" s="1">
        <v>41679.708333333336</v>
      </c>
      <c r="AG3398" s="1">
        <v>41657.333333333336</v>
      </c>
      <c r="AH3398" s="1">
        <v>41679.708333333336</v>
      </c>
      <c r="AI3398" s="1">
        <v>41657.333333333336</v>
      </c>
      <c r="AJ3398" s="1">
        <v>41679.708333333336</v>
      </c>
      <c r="AK3398" s="1">
        <v>41657.333333333336</v>
      </c>
      <c r="AL3398" s="1">
        <v>41679.708333333336</v>
      </c>
      <c r="AM3398" s="1">
        <v>41657.333333333336</v>
      </c>
      <c r="AN3398" s="1">
        <v>41679.708333333336</v>
      </c>
      <c r="AP3398" t="s">
        <v>113</v>
      </c>
      <c r="AU3398" t="s">
        <v>7833</v>
      </c>
      <c r="AY3398" t="s">
        <v>106</v>
      </c>
      <c r="AZ3398">
        <v>0</v>
      </c>
      <c r="BA3398">
        <v>0</v>
      </c>
      <c r="BD3398" s="3">
        <v>41321.661805555559</v>
      </c>
      <c r="BE3398" s="3">
        <v>41321.663888888892</v>
      </c>
      <c r="BF3398" t="s">
        <v>115</v>
      </c>
      <c r="BG3398" t="s">
        <v>115</v>
      </c>
      <c r="BH3398">
        <v>8149</v>
      </c>
      <c r="BM3398">
        <v>43470</v>
      </c>
      <c r="BR3398" t="s">
        <v>2854</v>
      </c>
      <c r="BS3398" t="s">
        <v>2855</v>
      </c>
      <c r="BU3398">
        <v>1</v>
      </c>
      <c r="BV3398" t="s">
        <v>118</v>
      </c>
      <c r="BX3398" t="s">
        <v>119</v>
      </c>
      <c r="BY3398" t="s">
        <v>119</v>
      </c>
      <c r="BZ3398" t="s">
        <v>119</v>
      </c>
      <c r="CA3398">
        <v>1</v>
      </c>
      <c r="CC3398" t="s">
        <v>120</v>
      </c>
      <c r="CH3398">
        <v>540</v>
      </c>
      <c r="CI3398">
        <v>39970</v>
      </c>
      <c r="CJ3398" t="s">
        <v>106</v>
      </c>
      <c r="CK3398" t="s">
        <v>106</v>
      </c>
      <c r="CL3398">
        <v>10</v>
      </c>
      <c r="CM3398" t="s">
        <v>2889</v>
      </c>
      <c r="CO3398">
        <v>124985</v>
      </c>
      <c r="CQ3398">
        <v>0</v>
      </c>
      <c r="CR3398">
        <v>0</v>
      </c>
      <c r="CS3398">
        <v>0</v>
      </c>
      <c r="CY3398" t="s">
        <v>123</v>
      </c>
      <c r="CZ3398" t="s">
        <v>124</v>
      </c>
      <c r="DD3398" t="str" cm="1">
        <f t="array" ref="DD3398">TEXT(_xlfn.SEQUENCE(1, DATEDIF(AG3398, AH3398, "m") + 1, AG3398, 30), "YYYY-APMM")</f>
        <v>2014-AP01</v>
      </c>
      <c r="DN3398">
        <f t="shared" si="106"/>
        <v>1030.25</v>
      </c>
      <c r="DO3398" t="str">
        <f t="shared" si="107"/>
        <v>TILE MASON SK</v>
      </c>
    </row>
    <row r="3399" spans="1:119" x14ac:dyDescent="0.35">
      <c r="A3399" t="s">
        <v>105</v>
      </c>
      <c r="B3399">
        <v>502684</v>
      </c>
      <c r="C3399">
        <v>6359</v>
      </c>
      <c r="D3399">
        <v>124986</v>
      </c>
      <c r="E3399">
        <v>13662</v>
      </c>
      <c r="F3399">
        <v>0</v>
      </c>
      <c r="G3399" t="s">
        <v>106</v>
      </c>
      <c r="H3399" t="s">
        <v>106</v>
      </c>
      <c r="I3399" t="s">
        <v>106</v>
      </c>
      <c r="J3399" t="s">
        <v>107</v>
      </c>
      <c r="K3399" t="s">
        <v>108</v>
      </c>
      <c r="L3399" t="s">
        <v>109</v>
      </c>
      <c r="M3399" t="s">
        <v>110</v>
      </c>
      <c r="N3399" t="s">
        <v>7834</v>
      </c>
      <c r="O3399" t="s">
        <v>2926</v>
      </c>
      <c r="P3399">
        <v>8170</v>
      </c>
      <c r="Q3399">
        <v>136</v>
      </c>
      <c r="R3399">
        <v>136</v>
      </c>
      <c r="S3399">
        <v>120</v>
      </c>
      <c r="T3399">
        <v>0</v>
      </c>
      <c r="U3399">
        <v>300</v>
      </c>
      <c r="V3399">
        <v>300</v>
      </c>
      <c r="W3399">
        <v>120</v>
      </c>
      <c r="X3399">
        <v>0</v>
      </c>
      <c r="Y3399">
        <v>0</v>
      </c>
      <c r="Z3399">
        <v>0</v>
      </c>
      <c r="AD3399" s="1">
        <v>41731.333333333336</v>
      </c>
      <c r="AE3399" s="1">
        <v>41748.708333333336</v>
      </c>
      <c r="AG3399" s="1">
        <v>41711.333333333336</v>
      </c>
      <c r="AH3399" s="1">
        <v>41728.708333333336</v>
      </c>
      <c r="AI3399" s="1">
        <v>41711.333333333336</v>
      </c>
      <c r="AJ3399" s="1">
        <v>41728.708333333336</v>
      </c>
      <c r="AK3399" s="1">
        <v>41711.333333333336</v>
      </c>
      <c r="AL3399" s="1">
        <v>41728.708333333336</v>
      </c>
      <c r="AM3399" s="1">
        <v>41731.333333333336</v>
      </c>
      <c r="AN3399" s="1">
        <v>41748.708333333336</v>
      </c>
      <c r="AP3399" t="s">
        <v>113</v>
      </c>
      <c r="AU3399" t="s">
        <v>7835</v>
      </c>
      <c r="AY3399" t="s">
        <v>106</v>
      </c>
      <c r="AZ3399">
        <v>0</v>
      </c>
      <c r="BA3399">
        <v>0</v>
      </c>
      <c r="BD3399" s="3">
        <v>41321.661805555559</v>
      </c>
      <c r="BE3399" s="3">
        <v>41321.663888888892</v>
      </c>
      <c r="BF3399" t="s">
        <v>115</v>
      </c>
      <c r="BG3399" t="s">
        <v>115</v>
      </c>
      <c r="BH3399">
        <v>8149</v>
      </c>
      <c r="BM3399">
        <v>43470</v>
      </c>
      <c r="BR3399" t="s">
        <v>2854</v>
      </c>
      <c r="BS3399" t="s">
        <v>2855</v>
      </c>
      <c r="BU3399">
        <v>1</v>
      </c>
      <c r="BV3399" t="s">
        <v>118</v>
      </c>
      <c r="BX3399" t="s">
        <v>119</v>
      </c>
      <c r="BY3399" t="s">
        <v>119</v>
      </c>
      <c r="BZ3399" t="s">
        <v>119</v>
      </c>
      <c r="CA3399">
        <v>1</v>
      </c>
      <c r="CC3399" t="s">
        <v>120</v>
      </c>
      <c r="CH3399">
        <v>540</v>
      </c>
      <c r="CI3399">
        <v>39970</v>
      </c>
      <c r="CJ3399" t="s">
        <v>106</v>
      </c>
      <c r="CK3399" t="s">
        <v>106</v>
      </c>
      <c r="CL3399">
        <v>10</v>
      </c>
      <c r="CM3399" t="s">
        <v>2889</v>
      </c>
      <c r="CO3399">
        <v>124985</v>
      </c>
      <c r="CQ3399">
        <v>0</v>
      </c>
      <c r="CR3399">
        <v>0</v>
      </c>
      <c r="CS3399">
        <v>0</v>
      </c>
      <c r="CY3399" t="s">
        <v>123</v>
      </c>
      <c r="CZ3399" t="s">
        <v>124</v>
      </c>
      <c r="DD3399" t="str" cm="1">
        <f t="array" ref="DD3399">TEXT(_xlfn.SEQUENCE(1, DATEDIF(AG3399, AH3399, "m") + 1, AG3399, 30), "YYYY-APMM")</f>
        <v>2014-AP03</v>
      </c>
      <c r="DN3399">
        <f t="shared" si="106"/>
        <v>300</v>
      </c>
      <c r="DO3399" t="str">
        <f t="shared" si="107"/>
        <v>TILE MASON SK</v>
      </c>
    </row>
    <row r="3400" spans="1:119" x14ac:dyDescent="0.35">
      <c r="A3400" t="s">
        <v>105</v>
      </c>
      <c r="B3400">
        <v>502685</v>
      </c>
      <c r="C3400">
        <v>6359</v>
      </c>
      <c r="D3400">
        <v>124986</v>
      </c>
      <c r="E3400">
        <v>13662</v>
      </c>
      <c r="F3400">
        <v>0</v>
      </c>
      <c r="G3400" t="s">
        <v>106</v>
      </c>
      <c r="H3400" t="s">
        <v>106</v>
      </c>
      <c r="I3400" t="s">
        <v>106</v>
      </c>
      <c r="J3400" t="s">
        <v>107</v>
      </c>
      <c r="K3400" t="s">
        <v>108</v>
      </c>
      <c r="L3400" t="s">
        <v>109</v>
      </c>
      <c r="M3400" t="s">
        <v>110</v>
      </c>
      <c r="N3400" t="s">
        <v>7836</v>
      </c>
      <c r="O3400" t="s">
        <v>2929</v>
      </c>
      <c r="P3400">
        <v>8170</v>
      </c>
      <c r="Q3400">
        <v>104</v>
      </c>
      <c r="R3400">
        <v>0</v>
      </c>
      <c r="S3400">
        <v>144</v>
      </c>
      <c r="T3400">
        <v>0</v>
      </c>
      <c r="U3400">
        <v>1575</v>
      </c>
      <c r="V3400">
        <v>1575</v>
      </c>
      <c r="W3400">
        <v>144</v>
      </c>
      <c r="X3400">
        <v>0</v>
      </c>
      <c r="Y3400">
        <v>0</v>
      </c>
      <c r="Z3400">
        <v>0</v>
      </c>
      <c r="AD3400" s="1">
        <v>41708.333333333336</v>
      </c>
      <c r="AE3400" s="1">
        <v>41728.708333333336</v>
      </c>
      <c r="AG3400" s="1">
        <v>41693.333333333336</v>
      </c>
      <c r="AH3400" s="1">
        <v>41713.708333333336</v>
      </c>
      <c r="AI3400" s="1">
        <v>41693.333333333336</v>
      </c>
      <c r="AJ3400" s="1">
        <v>41713.708333333336</v>
      </c>
      <c r="AK3400" s="1">
        <v>41693.333333333336</v>
      </c>
      <c r="AL3400" s="1">
        <v>41713.708333333336</v>
      </c>
      <c r="AM3400" s="1">
        <v>41708.333333333336</v>
      </c>
      <c r="AN3400" s="1">
        <v>41728.708333333336</v>
      </c>
      <c r="AP3400" t="s">
        <v>113</v>
      </c>
      <c r="AU3400" t="s">
        <v>7837</v>
      </c>
      <c r="AY3400" t="s">
        <v>106</v>
      </c>
      <c r="AZ3400">
        <v>0</v>
      </c>
      <c r="BA3400">
        <v>0</v>
      </c>
      <c r="BD3400" s="3">
        <v>41321.661805555559</v>
      </c>
      <c r="BE3400" s="3">
        <v>41321.663888888892</v>
      </c>
      <c r="BF3400" t="s">
        <v>115</v>
      </c>
      <c r="BG3400" t="s">
        <v>115</v>
      </c>
      <c r="BH3400">
        <v>8149</v>
      </c>
      <c r="BM3400">
        <v>43470</v>
      </c>
      <c r="BR3400" t="s">
        <v>2854</v>
      </c>
      <c r="BS3400" t="s">
        <v>2855</v>
      </c>
      <c r="BU3400">
        <v>1</v>
      </c>
      <c r="BV3400" t="s">
        <v>118</v>
      </c>
      <c r="BX3400" t="s">
        <v>119</v>
      </c>
      <c r="BY3400" t="s">
        <v>119</v>
      </c>
      <c r="BZ3400" t="s">
        <v>119</v>
      </c>
      <c r="CA3400">
        <v>1</v>
      </c>
      <c r="CC3400" t="s">
        <v>120</v>
      </c>
      <c r="CH3400">
        <v>540</v>
      </c>
      <c r="CI3400">
        <v>39970</v>
      </c>
      <c r="CJ3400" t="s">
        <v>106</v>
      </c>
      <c r="CK3400" t="s">
        <v>106</v>
      </c>
      <c r="CL3400">
        <v>10</v>
      </c>
      <c r="CM3400" t="s">
        <v>2889</v>
      </c>
      <c r="CO3400">
        <v>124985</v>
      </c>
      <c r="CQ3400">
        <v>0</v>
      </c>
      <c r="CR3400">
        <v>0</v>
      </c>
      <c r="CS3400">
        <v>0</v>
      </c>
      <c r="CY3400" t="s">
        <v>123</v>
      </c>
      <c r="CZ3400" t="s">
        <v>124</v>
      </c>
      <c r="DD3400" t="str" cm="1">
        <f t="array" ref="DD3400">TEXT(_xlfn.SEQUENCE(1, DATEDIF(AG3400, AH3400, "m") + 1, AG3400, 30), "YYYY-APMM")</f>
        <v>2014-AP02</v>
      </c>
      <c r="DN3400">
        <f t="shared" si="106"/>
        <v>1575</v>
      </c>
      <c r="DO3400" t="str">
        <f t="shared" si="107"/>
        <v>TILE MASON SK</v>
      </c>
    </row>
    <row r="3401" spans="1:119" x14ac:dyDescent="0.35">
      <c r="A3401" t="s">
        <v>105</v>
      </c>
      <c r="B3401">
        <v>502686</v>
      </c>
      <c r="C3401">
        <v>6359</v>
      </c>
      <c r="D3401">
        <v>124986</v>
      </c>
      <c r="E3401">
        <v>13662</v>
      </c>
      <c r="F3401">
        <v>0</v>
      </c>
      <c r="G3401" t="s">
        <v>106</v>
      </c>
      <c r="H3401" t="s">
        <v>106</v>
      </c>
      <c r="I3401" t="s">
        <v>106</v>
      </c>
      <c r="J3401" t="s">
        <v>107</v>
      </c>
      <c r="K3401" t="s">
        <v>108</v>
      </c>
      <c r="L3401" t="s">
        <v>109</v>
      </c>
      <c r="M3401" t="s">
        <v>110</v>
      </c>
      <c r="N3401" t="s">
        <v>7838</v>
      </c>
      <c r="O3401" t="s">
        <v>2935</v>
      </c>
      <c r="P3401">
        <v>8178</v>
      </c>
      <c r="Q3401">
        <v>0</v>
      </c>
      <c r="R3401">
        <v>0</v>
      </c>
      <c r="S3401">
        <v>120</v>
      </c>
      <c r="T3401">
        <v>0</v>
      </c>
      <c r="U3401">
        <v>653.5</v>
      </c>
      <c r="V3401">
        <v>653.5</v>
      </c>
      <c r="W3401">
        <v>120</v>
      </c>
      <c r="X3401">
        <v>0</v>
      </c>
      <c r="Y3401">
        <v>0</v>
      </c>
      <c r="Z3401">
        <v>0</v>
      </c>
      <c r="AD3401" s="1">
        <v>41679.333333333336</v>
      </c>
      <c r="AE3401" s="1">
        <v>41696.708333333336</v>
      </c>
      <c r="AG3401" s="1">
        <v>41679.333333333336</v>
      </c>
      <c r="AH3401" s="1">
        <v>41696.708333333336</v>
      </c>
      <c r="AI3401" s="1">
        <v>41679.333333333336</v>
      </c>
      <c r="AJ3401" s="1">
        <v>41696.708333333336</v>
      </c>
      <c r="AK3401" s="1">
        <v>41679.333333333336</v>
      </c>
      <c r="AL3401" s="1">
        <v>41696.708333333336</v>
      </c>
      <c r="AM3401" s="1">
        <v>41679.333333333336</v>
      </c>
      <c r="AN3401" s="1">
        <v>41696.708333333336</v>
      </c>
      <c r="AP3401" t="s">
        <v>113</v>
      </c>
      <c r="AU3401" t="s">
        <v>7839</v>
      </c>
      <c r="AY3401" t="s">
        <v>106</v>
      </c>
      <c r="AZ3401">
        <v>0</v>
      </c>
      <c r="BA3401">
        <v>0</v>
      </c>
      <c r="BD3401" s="3">
        <v>41321.661805555559</v>
      </c>
      <c r="BE3401" s="3">
        <v>41321.663888888892</v>
      </c>
      <c r="BF3401" t="s">
        <v>115</v>
      </c>
      <c r="BG3401" t="s">
        <v>115</v>
      </c>
      <c r="BH3401">
        <v>8149</v>
      </c>
      <c r="BM3401">
        <v>43550</v>
      </c>
      <c r="BR3401" t="s">
        <v>116</v>
      </c>
      <c r="BS3401" t="s">
        <v>117</v>
      </c>
      <c r="BU3401">
        <v>1</v>
      </c>
      <c r="BV3401" t="s">
        <v>118</v>
      </c>
      <c r="BX3401" t="s">
        <v>119</v>
      </c>
      <c r="BY3401" t="s">
        <v>119</v>
      </c>
      <c r="BZ3401" t="s">
        <v>119</v>
      </c>
      <c r="CA3401">
        <v>1</v>
      </c>
      <c r="CC3401" t="s">
        <v>120</v>
      </c>
      <c r="CH3401">
        <v>540</v>
      </c>
      <c r="CI3401">
        <v>39970</v>
      </c>
      <c r="CJ3401" t="s">
        <v>106</v>
      </c>
      <c r="CK3401" t="s">
        <v>106</v>
      </c>
      <c r="CL3401">
        <v>10</v>
      </c>
      <c r="CM3401" t="s">
        <v>2889</v>
      </c>
      <c r="CO3401">
        <v>124985</v>
      </c>
      <c r="CQ3401">
        <v>0</v>
      </c>
      <c r="CR3401">
        <v>0</v>
      </c>
      <c r="CS3401">
        <v>0</v>
      </c>
      <c r="CY3401" t="s">
        <v>123</v>
      </c>
      <c r="CZ3401" t="s">
        <v>124</v>
      </c>
      <c r="DD3401" t="str" cm="1">
        <f t="array" ref="DD3401">TEXT(_xlfn.SEQUENCE(1, DATEDIF(AG3401, AH3401, "m") + 1, AG3401, 30), "YYYY-APMM")</f>
        <v>2014-AP02</v>
      </c>
      <c r="DN3401">
        <f t="shared" si="106"/>
        <v>653.5</v>
      </c>
      <c r="DO3401" t="str">
        <f t="shared" si="107"/>
        <v>LABOR- SUBCONTRACTOR</v>
      </c>
    </row>
    <row r="3402" spans="1:119" x14ac:dyDescent="0.35">
      <c r="A3402" t="s">
        <v>105</v>
      </c>
      <c r="B3402">
        <v>502687</v>
      </c>
      <c r="C3402">
        <v>6359</v>
      </c>
      <c r="D3402">
        <v>124986</v>
      </c>
      <c r="E3402">
        <v>13662</v>
      </c>
      <c r="F3402">
        <v>0</v>
      </c>
      <c r="G3402" t="s">
        <v>106</v>
      </c>
      <c r="H3402" t="s">
        <v>106</v>
      </c>
      <c r="I3402" t="s">
        <v>106</v>
      </c>
      <c r="J3402" t="s">
        <v>107</v>
      </c>
      <c r="K3402" t="s">
        <v>108</v>
      </c>
      <c r="L3402" t="s">
        <v>109</v>
      </c>
      <c r="M3402" t="s">
        <v>110</v>
      </c>
      <c r="N3402" t="s">
        <v>7840</v>
      </c>
      <c r="O3402" t="s">
        <v>2941</v>
      </c>
      <c r="P3402">
        <v>8178</v>
      </c>
      <c r="Q3402">
        <v>0</v>
      </c>
      <c r="R3402">
        <v>0</v>
      </c>
      <c r="S3402">
        <v>160</v>
      </c>
      <c r="T3402">
        <v>0</v>
      </c>
      <c r="U3402">
        <v>653.5</v>
      </c>
      <c r="V3402">
        <v>653.5</v>
      </c>
      <c r="W3402">
        <v>160</v>
      </c>
      <c r="X3402">
        <v>0</v>
      </c>
      <c r="Y3402">
        <v>0</v>
      </c>
      <c r="Z3402">
        <v>0</v>
      </c>
      <c r="AD3402" s="1">
        <v>41696.333333333336</v>
      </c>
      <c r="AE3402" s="1">
        <v>41718.708333333336</v>
      </c>
      <c r="AG3402" s="1">
        <v>41696.333333333336</v>
      </c>
      <c r="AH3402" s="1">
        <v>41718.708333333336</v>
      </c>
      <c r="AI3402" s="1">
        <v>41696.333333333336</v>
      </c>
      <c r="AJ3402" s="1">
        <v>41718.708333333336</v>
      </c>
      <c r="AK3402" s="1">
        <v>41696.333333333336</v>
      </c>
      <c r="AL3402" s="1">
        <v>41718.708333333336</v>
      </c>
      <c r="AM3402" s="1">
        <v>41696.333333333336</v>
      </c>
      <c r="AN3402" s="1">
        <v>41718.708333333336</v>
      </c>
      <c r="AP3402" t="s">
        <v>113</v>
      </c>
      <c r="AU3402" t="s">
        <v>7841</v>
      </c>
      <c r="AY3402" t="s">
        <v>106</v>
      </c>
      <c r="AZ3402">
        <v>0</v>
      </c>
      <c r="BA3402">
        <v>0</v>
      </c>
      <c r="BD3402" s="3">
        <v>41321.661805555559</v>
      </c>
      <c r="BE3402" s="3">
        <v>41321.663888888892</v>
      </c>
      <c r="BF3402" t="s">
        <v>115</v>
      </c>
      <c r="BG3402" t="s">
        <v>115</v>
      </c>
      <c r="BH3402">
        <v>8149</v>
      </c>
      <c r="BM3402">
        <v>43550</v>
      </c>
      <c r="BR3402" t="s">
        <v>116</v>
      </c>
      <c r="BS3402" t="s">
        <v>117</v>
      </c>
      <c r="BU3402">
        <v>1</v>
      </c>
      <c r="BV3402" t="s">
        <v>118</v>
      </c>
      <c r="BX3402" t="s">
        <v>119</v>
      </c>
      <c r="BY3402" t="s">
        <v>119</v>
      </c>
      <c r="BZ3402" t="s">
        <v>119</v>
      </c>
      <c r="CA3402">
        <v>1</v>
      </c>
      <c r="CC3402" t="s">
        <v>120</v>
      </c>
      <c r="CH3402">
        <v>540</v>
      </c>
      <c r="CI3402">
        <v>39970</v>
      </c>
      <c r="CJ3402" t="s">
        <v>106</v>
      </c>
      <c r="CK3402" t="s">
        <v>106</v>
      </c>
      <c r="CL3402">
        <v>10</v>
      </c>
      <c r="CM3402" t="s">
        <v>2889</v>
      </c>
      <c r="CO3402">
        <v>124985</v>
      </c>
      <c r="CQ3402">
        <v>0</v>
      </c>
      <c r="CR3402">
        <v>0</v>
      </c>
      <c r="CS3402">
        <v>0</v>
      </c>
      <c r="CY3402" t="s">
        <v>123</v>
      </c>
      <c r="CZ3402" t="s">
        <v>124</v>
      </c>
      <c r="DD3402" t="str" cm="1">
        <f t="array" ref="DD3402">TEXT(_xlfn.SEQUENCE(1, DATEDIF(AG3402, AH3402, "m") + 1, AG3402, 30), "YYYY-APMM")</f>
        <v>2014-AP02</v>
      </c>
      <c r="DN3402">
        <f t="shared" si="106"/>
        <v>653.5</v>
      </c>
      <c r="DO3402" t="str">
        <f t="shared" si="107"/>
        <v>LABOR- SUBCONTRACTOR</v>
      </c>
    </row>
    <row r="3403" spans="1:119" x14ac:dyDescent="0.35">
      <c r="A3403" t="s">
        <v>105</v>
      </c>
      <c r="B3403">
        <v>502688</v>
      </c>
      <c r="C3403">
        <v>6359</v>
      </c>
      <c r="D3403">
        <v>124986</v>
      </c>
      <c r="E3403">
        <v>13662</v>
      </c>
      <c r="F3403">
        <v>0</v>
      </c>
      <c r="G3403" t="s">
        <v>106</v>
      </c>
      <c r="H3403" t="s">
        <v>106</v>
      </c>
      <c r="I3403" t="s">
        <v>106</v>
      </c>
      <c r="J3403" t="s">
        <v>107</v>
      </c>
      <c r="K3403" t="s">
        <v>108</v>
      </c>
      <c r="L3403" t="s">
        <v>109</v>
      </c>
      <c r="M3403" t="s">
        <v>110</v>
      </c>
      <c r="N3403" t="s">
        <v>7842</v>
      </c>
      <c r="O3403" t="s">
        <v>2986</v>
      </c>
      <c r="P3403">
        <v>8178</v>
      </c>
      <c r="Q3403">
        <v>80</v>
      </c>
      <c r="R3403">
        <v>0</v>
      </c>
      <c r="S3403">
        <v>120</v>
      </c>
      <c r="T3403">
        <v>0</v>
      </c>
      <c r="U3403">
        <v>198</v>
      </c>
      <c r="V3403">
        <v>198</v>
      </c>
      <c r="W3403">
        <v>120</v>
      </c>
      <c r="X3403">
        <v>0</v>
      </c>
      <c r="Y3403">
        <v>0</v>
      </c>
      <c r="Z3403">
        <v>0</v>
      </c>
      <c r="AD3403" s="1">
        <v>41720.333333333336</v>
      </c>
      <c r="AE3403" s="1">
        <v>41736.708333333336</v>
      </c>
      <c r="AG3403" s="1">
        <v>41708.333333333336</v>
      </c>
      <c r="AH3403" s="1">
        <v>41724.708333333336</v>
      </c>
      <c r="AI3403" s="1">
        <v>41708.333333333336</v>
      </c>
      <c r="AJ3403" s="1">
        <v>41724.708333333336</v>
      </c>
      <c r="AK3403" s="1">
        <v>41708.333333333336</v>
      </c>
      <c r="AL3403" s="1">
        <v>41724.708333333336</v>
      </c>
      <c r="AM3403" s="1">
        <v>41720.333333333336</v>
      </c>
      <c r="AN3403" s="1">
        <v>41736.708333333336</v>
      </c>
      <c r="AP3403" t="s">
        <v>113</v>
      </c>
      <c r="AU3403" t="s">
        <v>7843</v>
      </c>
      <c r="AY3403" t="s">
        <v>106</v>
      </c>
      <c r="AZ3403">
        <v>0</v>
      </c>
      <c r="BA3403">
        <v>0</v>
      </c>
      <c r="BD3403" s="3">
        <v>41321.661805555559</v>
      </c>
      <c r="BE3403" s="3">
        <v>41321.663888888892</v>
      </c>
      <c r="BF3403" t="s">
        <v>115</v>
      </c>
      <c r="BG3403" t="s">
        <v>115</v>
      </c>
      <c r="BH3403">
        <v>8149</v>
      </c>
      <c r="BM3403">
        <v>43550</v>
      </c>
      <c r="BR3403" t="s">
        <v>116</v>
      </c>
      <c r="BS3403" t="s">
        <v>117</v>
      </c>
      <c r="BU3403">
        <v>1</v>
      </c>
      <c r="BV3403" t="s">
        <v>118</v>
      </c>
      <c r="BX3403" t="s">
        <v>119</v>
      </c>
      <c r="BY3403" t="s">
        <v>119</v>
      </c>
      <c r="BZ3403" t="s">
        <v>119</v>
      </c>
      <c r="CA3403">
        <v>1</v>
      </c>
      <c r="CC3403" t="s">
        <v>120</v>
      </c>
      <c r="CH3403">
        <v>540</v>
      </c>
      <c r="CI3403">
        <v>39970</v>
      </c>
      <c r="CJ3403" t="s">
        <v>106</v>
      </c>
      <c r="CK3403" t="s">
        <v>106</v>
      </c>
      <c r="CL3403">
        <v>10</v>
      </c>
      <c r="CM3403" t="s">
        <v>2889</v>
      </c>
      <c r="CO3403">
        <v>124985</v>
      </c>
      <c r="CQ3403">
        <v>0</v>
      </c>
      <c r="CR3403">
        <v>0</v>
      </c>
      <c r="CS3403">
        <v>0</v>
      </c>
      <c r="CY3403" t="s">
        <v>123</v>
      </c>
      <c r="CZ3403" t="s">
        <v>124</v>
      </c>
      <c r="DD3403" t="str" cm="1">
        <f t="array" ref="DD3403">TEXT(_xlfn.SEQUENCE(1, DATEDIF(AG3403, AH3403, "m") + 1, AG3403, 30), "YYYY-APMM")</f>
        <v>2014-AP03</v>
      </c>
      <c r="DN3403">
        <f t="shared" si="106"/>
        <v>198</v>
      </c>
      <c r="DO3403" t="str">
        <f t="shared" si="107"/>
        <v>LABOR- SUBCONTRACTOR</v>
      </c>
    </row>
    <row r="3404" spans="1:119" x14ac:dyDescent="0.35">
      <c r="A3404" t="s">
        <v>105</v>
      </c>
      <c r="B3404">
        <v>502689</v>
      </c>
      <c r="C3404">
        <v>6359</v>
      </c>
      <c r="D3404">
        <v>124986</v>
      </c>
      <c r="E3404">
        <v>13662</v>
      </c>
      <c r="F3404">
        <v>0</v>
      </c>
      <c r="G3404" t="s">
        <v>106</v>
      </c>
      <c r="H3404" t="s">
        <v>106</v>
      </c>
      <c r="I3404" t="s">
        <v>106</v>
      </c>
      <c r="J3404" t="s">
        <v>107</v>
      </c>
      <c r="K3404" t="s">
        <v>108</v>
      </c>
      <c r="L3404" t="s">
        <v>109</v>
      </c>
      <c r="M3404" t="s">
        <v>110</v>
      </c>
      <c r="N3404" t="s">
        <v>7844</v>
      </c>
      <c r="O3404" t="s">
        <v>2947</v>
      </c>
      <c r="P3404">
        <v>8178</v>
      </c>
      <c r="Q3404">
        <v>80</v>
      </c>
      <c r="R3404">
        <v>80</v>
      </c>
      <c r="S3404">
        <v>144</v>
      </c>
      <c r="T3404">
        <v>0</v>
      </c>
      <c r="U3404">
        <v>132</v>
      </c>
      <c r="V3404">
        <v>132</v>
      </c>
      <c r="W3404">
        <v>144</v>
      </c>
      <c r="X3404">
        <v>0</v>
      </c>
      <c r="Y3404">
        <v>0</v>
      </c>
      <c r="Z3404">
        <v>0</v>
      </c>
      <c r="AD3404" s="1">
        <v>41737.333333333336</v>
      </c>
      <c r="AE3404" s="1">
        <v>41757.708333333336</v>
      </c>
      <c r="AG3404" s="1">
        <v>41725.333333333336</v>
      </c>
      <c r="AH3404" s="1">
        <v>41745.708333333336</v>
      </c>
      <c r="AI3404" s="1">
        <v>41725.333333333336</v>
      </c>
      <c r="AJ3404" s="1">
        <v>41745.708333333336</v>
      </c>
      <c r="AK3404" s="1">
        <v>41725.333333333336</v>
      </c>
      <c r="AL3404" s="1">
        <v>41745.708333333336</v>
      </c>
      <c r="AM3404" s="1">
        <v>41737.333333333336</v>
      </c>
      <c r="AN3404" s="1">
        <v>41757.708333333336</v>
      </c>
      <c r="AP3404" t="s">
        <v>113</v>
      </c>
      <c r="AU3404" t="e">
        <f>+qPPx6D8SHqI7L/T7zW+Nw</f>
        <v>#NAME?</v>
      </c>
      <c r="AY3404" t="s">
        <v>106</v>
      </c>
      <c r="AZ3404">
        <v>0</v>
      </c>
      <c r="BA3404">
        <v>0</v>
      </c>
      <c r="BD3404" s="3">
        <v>41321.661805555559</v>
      </c>
      <c r="BE3404" s="3">
        <v>41321.663888888892</v>
      </c>
      <c r="BF3404" t="s">
        <v>115</v>
      </c>
      <c r="BG3404" t="s">
        <v>115</v>
      </c>
      <c r="BH3404">
        <v>8149</v>
      </c>
      <c r="BM3404">
        <v>43550</v>
      </c>
      <c r="BR3404" t="s">
        <v>116</v>
      </c>
      <c r="BS3404" t="s">
        <v>117</v>
      </c>
      <c r="BU3404">
        <v>1</v>
      </c>
      <c r="BV3404" t="s">
        <v>118</v>
      </c>
      <c r="BX3404" t="s">
        <v>119</v>
      </c>
      <c r="BY3404" t="s">
        <v>119</v>
      </c>
      <c r="BZ3404" t="s">
        <v>119</v>
      </c>
      <c r="CA3404">
        <v>1</v>
      </c>
      <c r="CC3404" t="s">
        <v>120</v>
      </c>
      <c r="CH3404">
        <v>540</v>
      </c>
      <c r="CI3404">
        <v>39970</v>
      </c>
      <c r="CJ3404" t="s">
        <v>106</v>
      </c>
      <c r="CK3404" t="s">
        <v>106</v>
      </c>
      <c r="CL3404">
        <v>10</v>
      </c>
      <c r="CM3404" t="s">
        <v>2889</v>
      </c>
      <c r="CO3404">
        <v>124985</v>
      </c>
      <c r="CQ3404">
        <v>0</v>
      </c>
      <c r="CR3404">
        <v>0</v>
      </c>
      <c r="CS3404">
        <v>0</v>
      </c>
      <c r="CY3404" t="s">
        <v>123</v>
      </c>
      <c r="CZ3404" t="s">
        <v>124</v>
      </c>
      <c r="DD3404" t="str" cm="1">
        <f t="array" ref="DD3404">TEXT(_xlfn.SEQUENCE(1, DATEDIF(AG3404, AH3404, "m") + 1, AG3404, 30), "YYYY-APMM")</f>
        <v>2014-AP03</v>
      </c>
      <c r="DN3404">
        <f t="shared" si="106"/>
        <v>132</v>
      </c>
      <c r="DO3404" t="str">
        <f t="shared" si="107"/>
        <v>LABOR- SUBCONTRACTOR</v>
      </c>
    </row>
    <row r="3405" spans="1:119" x14ac:dyDescent="0.35">
      <c r="A3405" t="s">
        <v>105</v>
      </c>
      <c r="B3405">
        <v>502690</v>
      </c>
      <c r="C3405">
        <v>6359</v>
      </c>
      <c r="D3405">
        <v>124986</v>
      </c>
      <c r="E3405">
        <v>13662</v>
      </c>
      <c r="F3405">
        <v>0</v>
      </c>
      <c r="G3405" t="s">
        <v>106</v>
      </c>
      <c r="H3405" t="s">
        <v>106</v>
      </c>
      <c r="I3405" t="s">
        <v>106</v>
      </c>
      <c r="J3405" t="s">
        <v>107</v>
      </c>
      <c r="K3405" t="s">
        <v>108</v>
      </c>
      <c r="L3405" t="s">
        <v>109</v>
      </c>
      <c r="M3405" t="s">
        <v>110</v>
      </c>
      <c r="N3405" t="s">
        <v>7845</v>
      </c>
      <c r="O3405" t="s">
        <v>2887</v>
      </c>
      <c r="P3405">
        <v>8178</v>
      </c>
      <c r="Q3405">
        <v>112</v>
      </c>
      <c r="R3405">
        <v>48</v>
      </c>
      <c r="S3405">
        <v>144</v>
      </c>
      <c r="T3405">
        <v>0</v>
      </c>
      <c r="U3405">
        <v>528</v>
      </c>
      <c r="V3405">
        <v>528</v>
      </c>
      <c r="W3405">
        <v>144</v>
      </c>
      <c r="X3405">
        <v>0</v>
      </c>
      <c r="Y3405">
        <v>0</v>
      </c>
      <c r="Z3405">
        <v>0</v>
      </c>
      <c r="AD3405" s="1">
        <v>41730.333333333336</v>
      </c>
      <c r="AE3405" s="1">
        <v>41750.708333333336</v>
      </c>
      <c r="AG3405" s="1">
        <v>41714.333333333336</v>
      </c>
      <c r="AH3405" s="1">
        <v>41734.708333333336</v>
      </c>
      <c r="AI3405" s="1">
        <v>41714.333333333336</v>
      </c>
      <c r="AJ3405" s="1">
        <v>41734.708333333336</v>
      </c>
      <c r="AK3405" s="1">
        <v>41714.333333333336</v>
      </c>
      <c r="AL3405" s="1">
        <v>41734.708333333336</v>
      </c>
      <c r="AM3405" s="1">
        <v>41730.333333333336</v>
      </c>
      <c r="AN3405" s="1">
        <v>41750.708333333336</v>
      </c>
      <c r="AP3405" t="s">
        <v>113</v>
      </c>
      <c r="AU3405" t="s">
        <v>7846</v>
      </c>
      <c r="AY3405" t="s">
        <v>106</v>
      </c>
      <c r="AZ3405">
        <v>0</v>
      </c>
      <c r="BA3405">
        <v>0</v>
      </c>
      <c r="BD3405" s="3">
        <v>41321.661805555559</v>
      </c>
      <c r="BE3405" s="3">
        <v>41321.663888888892</v>
      </c>
      <c r="BF3405" t="s">
        <v>115</v>
      </c>
      <c r="BG3405" t="s">
        <v>115</v>
      </c>
      <c r="BH3405">
        <v>8149</v>
      </c>
      <c r="BM3405">
        <v>43550</v>
      </c>
      <c r="BR3405" t="s">
        <v>116</v>
      </c>
      <c r="BS3405" t="s">
        <v>117</v>
      </c>
      <c r="BU3405">
        <v>1</v>
      </c>
      <c r="BV3405" t="s">
        <v>118</v>
      </c>
      <c r="BX3405" t="s">
        <v>119</v>
      </c>
      <c r="BY3405" t="s">
        <v>119</v>
      </c>
      <c r="BZ3405" t="s">
        <v>119</v>
      </c>
      <c r="CA3405">
        <v>1</v>
      </c>
      <c r="CC3405" t="s">
        <v>120</v>
      </c>
      <c r="CH3405">
        <v>540</v>
      </c>
      <c r="CI3405">
        <v>39970</v>
      </c>
      <c r="CJ3405" t="s">
        <v>106</v>
      </c>
      <c r="CK3405" t="s">
        <v>106</v>
      </c>
      <c r="CL3405">
        <v>10</v>
      </c>
      <c r="CM3405" t="s">
        <v>2889</v>
      </c>
      <c r="CO3405">
        <v>124985</v>
      </c>
      <c r="CQ3405">
        <v>0</v>
      </c>
      <c r="CR3405">
        <v>0</v>
      </c>
      <c r="CS3405">
        <v>0</v>
      </c>
      <c r="CY3405" t="s">
        <v>123</v>
      </c>
      <c r="CZ3405" t="s">
        <v>124</v>
      </c>
      <c r="DD3405" t="str" cm="1">
        <f t="array" ref="DD3405">TEXT(_xlfn.SEQUENCE(1, DATEDIF(AG3405, AH3405, "m") + 1, AG3405, 30), "YYYY-APMM")</f>
        <v>2014-AP03</v>
      </c>
      <c r="DN3405">
        <f t="shared" si="106"/>
        <v>528</v>
      </c>
      <c r="DO3405" t="str">
        <f t="shared" si="107"/>
        <v>LABOR- SUBCONTRACTOR</v>
      </c>
    </row>
    <row r="3406" spans="1:119" x14ac:dyDescent="0.35">
      <c r="A3406" t="s">
        <v>105</v>
      </c>
      <c r="B3406">
        <v>502691</v>
      </c>
      <c r="C3406">
        <v>6359</v>
      </c>
      <c r="D3406">
        <v>124986</v>
      </c>
      <c r="E3406">
        <v>13662</v>
      </c>
      <c r="F3406">
        <v>0</v>
      </c>
      <c r="G3406" t="s">
        <v>106</v>
      </c>
      <c r="H3406" t="s">
        <v>106</v>
      </c>
      <c r="I3406" t="s">
        <v>106</v>
      </c>
      <c r="J3406" t="s">
        <v>107</v>
      </c>
      <c r="K3406" t="s">
        <v>108</v>
      </c>
      <c r="L3406" t="s">
        <v>109</v>
      </c>
      <c r="M3406" t="s">
        <v>110</v>
      </c>
      <c r="N3406" t="s">
        <v>7847</v>
      </c>
      <c r="O3406" t="s">
        <v>2891</v>
      </c>
      <c r="P3406">
        <v>8171</v>
      </c>
      <c r="Q3406">
        <v>64</v>
      </c>
      <c r="R3406">
        <v>64</v>
      </c>
      <c r="S3406">
        <v>120</v>
      </c>
      <c r="T3406">
        <v>0</v>
      </c>
      <c r="U3406">
        <v>99</v>
      </c>
      <c r="V3406">
        <v>99</v>
      </c>
      <c r="W3406">
        <v>120</v>
      </c>
      <c r="X3406">
        <v>0</v>
      </c>
      <c r="Y3406">
        <v>0</v>
      </c>
      <c r="Z3406">
        <v>0</v>
      </c>
      <c r="AD3406" s="1">
        <v>41741.333333333336</v>
      </c>
      <c r="AE3406" s="1">
        <v>41757.708333333336</v>
      </c>
      <c r="AG3406" s="1">
        <v>41731.333333333336</v>
      </c>
      <c r="AH3406" s="1">
        <v>41748.708333333336</v>
      </c>
      <c r="AI3406" s="1">
        <v>41731.333333333336</v>
      </c>
      <c r="AJ3406" s="1">
        <v>41748.708333333336</v>
      </c>
      <c r="AK3406" s="1">
        <v>41731.333333333336</v>
      </c>
      <c r="AL3406" s="1">
        <v>41748.708333333336</v>
      </c>
      <c r="AM3406" s="1">
        <v>41741.333333333336</v>
      </c>
      <c r="AN3406" s="1">
        <v>41757.708333333336</v>
      </c>
      <c r="AP3406" t="s">
        <v>113</v>
      </c>
      <c r="AU3406" t="s">
        <v>7848</v>
      </c>
      <c r="AY3406" t="s">
        <v>106</v>
      </c>
      <c r="AZ3406">
        <v>0</v>
      </c>
      <c r="BA3406">
        <v>0</v>
      </c>
      <c r="BD3406" s="3">
        <v>41321.661805555559</v>
      </c>
      <c r="BE3406" s="3">
        <v>41321.663888888892</v>
      </c>
      <c r="BF3406" t="s">
        <v>115</v>
      </c>
      <c r="BG3406" t="s">
        <v>115</v>
      </c>
      <c r="BH3406">
        <v>8149</v>
      </c>
      <c r="BM3406">
        <v>43480</v>
      </c>
      <c r="BR3406" t="s">
        <v>2893</v>
      </c>
      <c r="BS3406" t="s">
        <v>2894</v>
      </c>
      <c r="BU3406">
        <v>1</v>
      </c>
      <c r="BV3406" t="s">
        <v>118</v>
      </c>
      <c r="BX3406" t="s">
        <v>119</v>
      </c>
      <c r="BY3406" t="s">
        <v>119</v>
      </c>
      <c r="BZ3406" t="s">
        <v>119</v>
      </c>
      <c r="CA3406">
        <v>1</v>
      </c>
      <c r="CC3406" t="s">
        <v>120</v>
      </c>
      <c r="CH3406">
        <v>540</v>
      </c>
      <c r="CI3406">
        <v>39970</v>
      </c>
      <c r="CJ3406" t="s">
        <v>106</v>
      </c>
      <c r="CK3406" t="s">
        <v>106</v>
      </c>
      <c r="CL3406">
        <v>10</v>
      </c>
      <c r="CM3406" t="s">
        <v>2889</v>
      </c>
      <c r="CO3406">
        <v>124985</v>
      </c>
      <c r="CQ3406">
        <v>0</v>
      </c>
      <c r="CR3406">
        <v>0</v>
      </c>
      <c r="CS3406">
        <v>0</v>
      </c>
      <c r="CY3406" t="s">
        <v>123</v>
      </c>
      <c r="CZ3406" t="s">
        <v>124</v>
      </c>
      <c r="DD3406" t="str" cm="1">
        <f t="array" ref="DD3406">TEXT(_xlfn.SEQUENCE(1, DATEDIF(AG3406, AH3406, "m") + 1, AG3406, 30), "YYYY-APMM")</f>
        <v>2014-AP04</v>
      </c>
      <c r="DN3406">
        <f t="shared" si="106"/>
        <v>99</v>
      </c>
      <c r="DO3406" t="str">
        <f t="shared" si="107"/>
        <v>GRANITE MASON SK</v>
      </c>
    </row>
    <row r="3407" spans="1:119" x14ac:dyDescent="0.35">
      <c r="A3407" t="s">
        <v>105</v>
      </c>
      <c r="B3407">
        <v>502692</v>
      </c>
      <c r="C3407">
        <v>6359</v>
      </c>
      <c r="D3407">
        <v>124986</v>
      </c>
      <c r="E3407">
        <v>13662</v>
      </c>
      <c r="F3407">
        <v>0</v>
      </c>
      <c r="G3407" t="s">
        <v>106</v>
      </c>
      <c r="H3407" t="s">
        <v>106</v>
      </c>
      <c r="I3407" t="s">
        <v>106</v>
      </c>
      <c r="J3407" t="s">
        <v>107</v>
      </c>
      <c r="K3407" t="s">
        <v>108</v>
      </c>
      <c r="L3407" t="s">
        <v>109</v>
      </c>
      <c r="M3407" t="s">
        <v>110</v>
      </c>
      <c r="N3407" t="s">
        <v>7849</v>
      </c>
      <c r="O3407" t="s">
        <v>2899</v>
      </c>
      <c r="P3407">
        <v>8178</v>
      </c>
      <c r="Q3407">
        <v>0</v>
      </c>
      <c r="R3407">
        <v>0</v>
      </c>
      <c r="S3407">
        <v>200</v>
      </c>
      <c r="T3407">
        <v>0</v>
      </c>
      <c r="U3407">
        <v>1815</v>
      </c>
      <c r="V3407">
        <v>1815</v>
      </c>
      <c r="W3407">
        <v>200</v>
      </c>
      <c r="X3407">
        <v>0</v>
      </c>
      <c r="Y3407">
        <v>0</v>
      </c>
      <c r="Z3407">
        <v>0</v>
      </c>
      <c r="AD3407" s="1">
        <v>41746.333333333336</v>
      </c>
      <c r="AE3407" s="1">
        <v>41774.708333333336</v>
      </c>
      <c r="AG3407" s="1">
        <v>41746.333333333336</v>
      </c>
      <c r="AH3407" s="1">
        <v>41774.708333333336</v>
      </c>
      <c r="AI3407" s="1">
        <v>41746.333333333336</v>
      </c>
      <c r="AJ3407" s="1">
        <v>41774.708333333336</v>
      </c>
      <c r="AK3407" s="1">
        <v>41746.333333333336</v>
      </c>
      <c r="AL3407" s="1">
        <v>41774.708333333336</v>
      </c>
      <c r="AM3407" s="1">
        <v>41746.333333333336</v>
      </c>
      <c r="AN3407" s="1">
        <v>41774.708333333336</v>
      </c>
      <c r="AP3407" t="s">
        <v>113</v>
      </c>
      <c r="AU3407" t="s">
        <v>7850</v>
      </c>
      <c r="AY3407" t="s">
        <v>106</v>
      </c>
      <c r="AZ3407">
        <v>0</v>
      </c>
      <c r="BA3407">
        <v>0</v>
      </c>
      <c r="BD3407" s="3">
        <v>41321.661805555559</v>
      </c>
      <c r="BE3407" s="3">
        <v>41321.663888888892</v>
      </c>
      <c r="BF3407" t="s">
        <v>115</v>
      </c>
      <c r="BG3407" t="s">
        <v>115</v>
      </c>
      <c r="BH3407">
        <v>8149</v>
      </c>
      <c r="BM3407">
        <v>43550</v>
      </c>
      <c r="BR3407" t="s">
        <v>116</v>
      </c>
      <c r="BS3407" t="s">
        <v>117</v>
      </c>
      <c r="BU3407">
        <v>1</v>
      </c>
      <c r="BV3407" t="s">
        <v>118</v>
      </c>
      <c r="BX3407" t="s">
        <v>119</v>
      </c>
      <c r="BY3407" t="s">
        <v>119</v>
      </c>
      <c r="BZ3407" t="s">
        <v>119</v>
      </c>
      <c r="CA3407">
        <v>1</v>
      </c>
      <c r="CC3407" t="s">
        <v>120</v>
      </c>
      <c r="CH3407">
        <v>540</v>
      </c>
      <c r="CI3407">
        <v>39970</v>
      </c>
      <c r="CJ3407" t="s">
        <v>106</v>
      </c>
      <c r="CK3407" t="s">
        <v>106</v>
      </c>
      <c r="CL3407">
        <v>10</v>
      </c>
      <c r="CM3407" t="s">
        <v>2889</v>
      </c>
      <c r="CO3407">
        <v>124985</v>
      </c>
      <c r="CQ3407">
        <v>0</v>
      </c>
      <c r="CR3407">
        <v>0</v>
      </c>
      <c r="CS3407">
        <v>0</v>
      </c>
      <c r="CY3407" t="s">
        <v>123</v>
      </c>
      <c r="CZ3407" t="s">
        <v>124</v>
      </c>
      <c r="DD3407" t="str" cm="1">
        <f t="array" ref="DD3407">TEXT(_xlfn.SEQUENCE(1, DATEDIF(AG3407, AH3407, "m") + 1, AG3407, 30), "YYYY-APMM")</f>
        <v>2014-AP04</v>
      </c>
      <c r="DN3407">
        <f t="shared" si="106"/>
        <v>1815</v>
      </c>
      <c r="DO3407" t="str">
        <f t="shared" si="107"/>
        <v>LABOR- SUBCONTRACTOR</v>
      </c>
    </row>
    <row r="3408" spans="1:119" x14ac:dyDescent="0.35">
      <c r="A3408" t="s">
        <v>105</v>
      </c>
      <c r="B3408">
        <v>502693</v>
      </c>
      <c r="C3408">
        <v>6359</v>
      </c>
      <c r="D3408">
        <v>124986</v>
      </c>
      <c r="E3408">
        <v>13662</v>
      </c>
      <c r="F3408">
        <v>0</v>
      </c>
      <c r="G3408" t="s">
        <v>106</v>
      </c>
      <c r="H3408" t="s">
        <v>106</v>
      </c>
      <c r="I3408" t="s">
        <v>106</v>
      </c>
      <c r="J3408" t="s">
        <v>107</v>
      </c>
      <c r="K3408" t="s">
        <v>108</v>
      </c>
      <c r="L3408" t="s">
        <v>109</v>
      </c>
      <c r="M3408" t="s">
        <v>110</v>
      </c>
      <c r="N3408" t="s">
        <v>7851</v>
      </c>
      <c r="O3408" t="s">
        <v>2905</v>
      </c>
      <c r="P3408">
        <v>8168</v>
      </c>
      <c r="Q3408">
        <v>0</v>
      </c>
      <c r="R3408">
        <v>0</v>
      </c>
      <c r="S3408">
        <v>200</v>
      </c>
      <c r="T3408">
        <v>0</v>
      </c>
      <c r="U3408">
        <v>5700</v>
      </c>
      <c r="V3408">
        <v>5700</v>
      </c>
      <c r="W3408">
        <v>200</v>
      </c>
      <c r="X3408">
        <v>0</v>
      </c>
      <c r="Y3408">
        <v>0</v>
      </c>
      <c r="Z3408">
        <v>0</v>
      </c>
      <c r="AD3408" s="1">
        <v>41581.333333333336</v>
      </c>
      <c r="AE3408" s="1">
        <v>41609.708333333336</v>
      </c>
      <c r="AG3408" s="1">
        <v>41581.333333333336</v>
      </c>
      <c r="AH3408" s="1">
        <v>41609.708333333336</v>
      </c>
      <c r="AI3408" s="1">
        <v>41581.333333333336</v>
      </c>
      <c r="AJ3408" s="1">
        <v>41609.708333333336</v>
      </c>
      <c r="AK3408" s="1">
        <v>41581.333333333336</v>
      </c>
      <c r="AL3408" s="1">
        <v>41609.708333333336</v>
      </c>
      <c r="AM3408" s="1">
        <v>41581.333333333336</v>
      </c>
      <c r="AN3408" s="1">
        <v>41609.708333333336</v>
      </c>
      <c r="AP3408" t="s">
        <v>113</v>
      </c>
      <c r="AU3408" t="s">
        <v>7852</v>
      </c>
      <c r="AY3408" t="s">
        <v>106</v>
      </c>
      <c r="AZ3408">
        <v>0</v>
      </c>
      <c r="BA3408">
        <v>0</v>
      </c>
      <c r="BD3408" s="3">
        <v>41321.661805555559</v>
      </c>
      <c r="BE3408" s="3">
        <v>41321.663888888892</v>
      </c>
      <c r="BF3408" t="s">
        <v>115</v>
      </c>
      <c r="BG3408" t="s">
        <v>115</v>
      </c>
      <c r="BH3408">
        <v>8149</v>
      </c>
      <c r="BM3408">
        <v>43450</v>
      </c>
      <c r="BR3408" t="s">
        <v>1309</v>
      </c>
      <c r="BS3408" t="s">
        <v>1310</v>
      </c>
      <c r="BU3408">
        <v>1</v>
      </c>
      <c r="BV3408" t="s">
        <v>118</v>
      </c>
      <c r="BX3408" t="s">
        <v>119</v>
      </c>
      <c r="BY3408" t="s">
        <v>119</v>
      </c>
      <c r="BZ3408" t="s">
        <v>119</v>
      </c>
      <c r="CA3408">
        <v>1</v>
      </c>
      <c r="CC3408" t="s">
        <v>120</v>
      </c>
      <c r="CH3408">
        <v>540</v>
      </c>
      <c r="CI3408">
        <v>39970</v>
      </c>
      <c r="CJ3408" t="s">
        <v>106</v>
      </c>
      <c r="CK3408" t="s">
        <v>106</v>
      </c>
      <c r="CL3408">
        <v>10</v>
      </c>
      <c r="CM3408" t="s">
        <v>2889</v>
      </c>
      <c r="CO3408">
        <v>124985</v>
      </c>
      <c r="CQ3408">
        <v>0</v>
      </c>
      <c r="CR3408">
        <v>0</v>
      </c>
      <c r="CS3408">
        <v>0</v>
      </c>
      <c r="CY3408" t="s">
        <v>123</v>
      </c>
      <c r="CZ3408" t="s">
        <v>124</v>
      </c>
      <c r="DD3408" t="str" cm="1">
        <f t="array" ref="DD3408">TEXT(_xlfn.SEQUENCE(1, DATEDIF(AG3408, AH3408, "m") + 1, AG3408, 30), "YYYY-APMM")</f>
        <v>2013-AP11</v>
      </c>
      <c r="DN3408">
        <f t="shared" si="106"/>
        <v>5700</v>
      </c>
      <c r="DO3408" t="str">
        <f t="shared" si="107"/>
        <v>BLOCK MASON SK</v>
      </c>
    </row>
    <row r="3409" spans="1:119" x14ac:dyDescent="0.35">
      <c r="A3409" t="s">
        <v>105</v>
      </c>
      <c r="B3409">
        <v>502694</v>
      </c>
      <c r="C3409">
        <v>6359</v>
      </c>
      <c r="D3409">
        <v>124986</v>
      </c>
      <c r="E3409">
        <v>13662</v>
      </c>
      <c r="F3409">
        <v>0</v>
      </c>
      <c r="G3409" t="s">
        <v>106</v>
      </c>
      <c r="H3409" t="s">
        <v>106</v>
      </c>
      <c r="I3409" t="s">
        <v>106</v>
      </c>
      <c r="J3409" t="s">
        <v>107</v>
      </c>
      <c r="K3409" t="s">
        <v>108</v>
      </c>
      <c r="L3409" t="s">
        <v>109</v>
      </c>
      <c r="M3409" t="s">
        <v>110</v>
      </c>
      <c r="N3409" t="s">
        <v>7853</v>
      </c>
      <c r="O3409" t="s">
        <v>2908</v>
      </c>
      <c r="P3409">
        <v>8169</v>
      </c>
      <c r="Q3409">
        <v>0</v>
      </c>
      <c r="R3409">
        <v>0</v>
      </c>
      <c r="S3409">
        <v>200</v>
      </c>
      <c r="T3409">
        <v>0</v>
      </c>
      <c r="U3409">
        <v>2850</v>
      </c>
      <c r="V3409">
        <v>2850</v>
      </c>
      <c r="W3409">
        <v>200</v>
      </c>
      <c r="X3409">
        <v>0</v>
      </c>
      <c r="Y3409">
        <v>0</v>
      </c>
      <c r="Z3409">
        <v>0</v>
      </c>
      <c r="AD3409" s="1">
        <v>41604.333333333336</v>
      </c>
      <c r="AE3409" s="1">
        <v>41633.708333333336</v>
      </c>
      <c r="AG3409" s="1">
        <v>41604.333333333336</v>
      </c>
      <c r="AH3409" s="1">
        <v>41633.708333333336</v>
      </c>
      <c r="AI3409" s="1">
        <v>41604.333333333336</v>
      </c>
      <c r="AJ3409" s="1">
        <v>41633.708333333336</v>
      </c>
      <c r="AK3409" s="1">
        <v>41604.333333333336</v>
      </c>
      <c r="AL3409" s="1">
        <v>41633.708333333336</v>
      </c>
      <c r="AM3409" s="1">
        <v>41604.333333333336</v>
      </c>
      <c r="AN3409" s="1">
        <v>41633.708333333336</v>
      </c>
      <c r="AP3409" t="s">
        <v>113</v>
      </c>
      <c r="AU3409" t="s">
        <v>7854</v>
      </c>
      <c r="AY3409" t="s">
        <v>106</v>
      </c>
      <c r="AZ3409">
        <v>0</v>
      </c>
      <c r="BA3409">
        <v>0</v>
      </c>
      <c r="BD3409" s="3">
        <v>41321.661805555559</v>
      </c>
      <c r="BE3409" s="3">
        <v>41321.663888888892</v>
      </c>
      <c r="BF3409" t="s">
        <v>115</v>
      </c>
      <c r="BG3409" t="s">
        <v>115</v>
      </c>
      <c r="BH3409">
        <v>8149</v>
      </c>
      <c r="BM3409">
        <v>43460</v>
      </c>
      <c r="BR3409" t="s">
        <v>2848</v>
      </c>
      <c r="BS3409" t="s">
        <v>2849</v>
      </c>
      <c r="BU3409">
        <v>1</v>
      </c>
      <c r="BV3409" t="s">
        <v>118</v>
      </c>
      <c r="BX3409" t="s">
        <v>119</v>
      </c>
      <c r="BY3409" t="s">
        <v>119</v>
      </c>
      <c r="BZ3409" t="s">
        <v>119</v>
      </c>
      <c r="CA3409">
        <v>1</v>
      </c>
      <c r="CC3409" t="s">
        <v>120</v>
      </c>
      <c r="CH3409">
        <v>540</v>
      </c>
      <c r="CI3409">
        <v>39970</v>
      </c>
      <c r="CJ3409" t="s">
        <v>106</v>
      </c>
      <c r="CK3409" t="s">
        <v>106</v>
      </c>
      <c r="CL3409">
        <v>10</v>
      </c>
      <c r="CM3409" t="s">
        <v>2889</v>
      </c>
      <c r="CO3409">
        <v>124985</v>
      </c>
      <c r="CQ3409">
        <v>0</v>
      </c>
      <c r="CR3409">
        <v>0</v>
      </c>
      <c r="CS3409">
        <v>0</v>
      </c>
      <c r="CY3409" t="s">
        <v>123</v>
      </c>
      <c r="CZ3409" t="s">
        <v>124</v>
      </c>
      <c r="DD3409" t="str" cm="1">
        <f t="array" ref="DD3409">TEXT(_xlfn.SEQUENCE(1, DATEDIF(AG3409, AH3409, "m") + 1, AG3409, 30), "YYYY-APMM")</f>
        <v>2013-AP11</v>
      </c>
      <c r="DN3409">
        <f t="shared" si="106"/>
        <v>2850</v>
      </c>
      <c r="DO3409" t="str">
        <f t="shared" si="107"/>
        <v>PLASTER MASON SK</v>
      </c>
    </row>
    <row r="3410" spans="1:119" x14ac:dyDescent="0.35">
      <c r="A3410" t="s">
        <v>105</v>
      </c>
      <c r="B3410">
        <v>502695</v>
      </c>
      <c r="C3410">
        <v>6359</v>
      </c>
      <c r="D3410">
        <v>124986</v>
      </c>
      <c r="E3410">
        <v>13662</v>
      </c>
      <c r="F3410">
        <v>0</v>
      </c>
      <c r="G3410" t="s">
        <v>106</v>
      </c>
      <c r="H3410" t="s">
        <v>106</v>
      </c>
      <c r="I3410" t="s">
        <v>106</v>
      </c>
      <c r="J3410" t="s">
        <v>107</v>
      </c>
      <c r="K3410" t="s">
        <v>108</v>
      </c>
      <c r="L3410" t="s">
        <v>109</v>
      </c>
      <c r="M3410" t="s">
        <v>110</v>
      </c>
      <c r="N3410" t="s">
        <v>7855</v>
      </c>
      <c r="O3410" t="s">
        <v>2911</v>
      </c>
      <c r="P3410">
        <v>8164</v>
      </c>
      <c r="Q3410">
        <v>160</v>
      </c>
      <c r="R3410">
        <v>160</v>
      </c>
      <c r="S3410">
        <v>160</v>
      </c>
      <c r="T3410">
        <v>0</v>
      </c>
      <c r="U3410">
        <v>634.25</v>
      </c>
      <c r="V3410">
        <v>634.25</v>
      </c>
      <c r="W3410">
        <v>160</v>
      </c>
      <c r="X3410">
        <v>0</v>
      </c>
      <c r="Y3410">
        <v>0</v>
      </c>
      <c r="Z3410">
        <v>0</v>
      </c>
      <c r="AD3410" s="1">
        <v>41640.333333333336</v>
      </c>
      <c r="AE3410" s="1">
        <v>41662.708333333336</v>
      </c>
      <c r="AG3410" s="1">
        <v>41616.333333333336</v>
      </c>
      <c r="AH3410" s="1">
        <v>41639.708333333336</v>
      </c>
      <c r="AI3410" s="1">
        <v>41616.333333333336</v>
      </c>
      <c r="AJ3410" s="1">
        <v>41639.708333333336</v>
      </c>
      <c r="AK3410" s="1">
        <v>41616.333333333336</v>
      </c>
      <c r="AL3410" s="1">
        <v>41639.708333333336</v>
      </c>
      <c r="AM3410" s="1">
        <v>41640.333333333336</v>
      </c>
      <c r="AN3410" s="1">
        <v>41662.708333333336</v>
      </c>
      <c r="AP3410" t="s">
        <v>113</v>
      </c>
      <c r="AU3410" t="s">
        <v>7856</v>
      </c>
      <c r="AY3410" t="s">
        <v>106</v>
      </c>
      <c r="AZ3410">
        <v>0</v>
      </c>
      <c r="BA3410">
        <v>0</v>
      </c>
      <c r="BD3410" s="3">
        <v>41321.661805555559</v>
      </c>
      <c r="BE3410" s="3">
        <v>41321.663888888892</v>
      </c>
      <c r="BF3410" t="s">
        <v>115</v>
      </c>
      <c r="BG3410" t="s">
        <v>115</v>
      </c>
      <c r="BH3410">
        <v>8149</v>
      </c>
      <c r="BM3410">
        <v>43410</v>
      </c>
      <c r="BR3410" t="s">
        <v>2865</v>
      </c>
      <c r="BS3410" t="s">
        <v>2866</v>
      </c>
      <c r="BU3410">
        <v>1</v>
      </c>
      <c r="BV3410" t="s">
        <v>118</v>
      </c>
      <c r="BX3410" t="s">
        <v>119</v>
      </c>
      <c r="BY3410" t="s">
        <v>119</v>
      </c>
      <c r="BZ3410" t="s">
        <v>119</v>
      </c>
      <c r="CA3410">
        <v>1</v>
      </c>
      <c r="CC3410" t="s">
        <v>120</v>
      </c>
      <c r="CH3410">
        <v>540</v>
      </c>
      <c r="CI3410">
        <v>39970</v>
      </c>
      <c r="CJ3410" t="s">
        <v>106</v>
      </c>
      <c r="CK3410" t="s">
        <v>106</v>
      </c>
      <c r="CL3410">
        <v>10</v>
      </c>
      <c r="CM3410" t="s">
        <v>2889</v>
      </c>
      <c r="CO3410">
        <v>124985</v>
      </c>
      <c r="CQ3410">
        <v>0</v>
      </c>
      <c r="CR3410">
        <v>0</v>
      </c>
      <c r="CS3410">
        <v>0</v>
      </c>
      <c r="CY3410" t="s">
        <v>123</v>
      </c>
      <c r="CZ3410" t="s">
        <v>124</v>
      </c>
      <c r="DD3410" t="str" cm="1">
        <f t="array" ref="DD3410">TEXT(_xlfn.SEQUENCE(1, DATEDIF(AG3410, AH3410, "m") + 1, AG3410, 30), "YYYY-APMM")</f>
        <v>2013-AP12</v>
      </c>
      <c r="DN3410">
        <f t="shared" si="106"/>
        <v>634.25</v>
      </c>
      <c r="DO3410" t="str">
        <f t="shared" si="107"/>
        <v>SCREED MASON SK</v>
      </c>
    </row>
    <row r="3411" spans="1:119" x14ac:dyDescent="0.35">
      <c r="A3411" t="s">
        <v>105</v>
      </c>
      <c r="B3411">
        <v>502696</v>
      </c>
      <c r="C3411">
        <v>6359</v>
      </c>
      <c r="D3411">
        <v>124986</v>
      </c>
      <c r="E3411">
        <v>13662</v>
      </c>
      <c r="F3411">
        <v>0</v>
      </c>
      <c r="G3411" t="s">
        <v>106</v>
      </c>
      <c r="H3411" t="s">
        <v>106</v>
      </c>
      <c r="I3411" t="s">
        <v>106</v>
      </c>
      <c r="J3411" t="s">
        <v>107</v>
      </c>
      <c r="K3411" t="s">
        <v>108</v>
      </c>
      <c r="L3411" t="s">
        <v>109</v>
      </c>
      <c r="M3411" t="s">
        <v>110</v>
      </c>
      <c r="N3411" t="s">
        <v>7857</v>
      </c>
      <c r="O3411" t="s">
        <v>2914</v>
      </c>
      <c r="P3411">
        <v>8178</v>
      </c>
      <c r="Q3411">
        <v>0</v>
      </c>
      <c r="R3411">
        <v>0</v>
      </c>
      <c r="S3411">
        <v>160</v>
      </c>
      <c r="T3411">
        <v>0</v>
      </c>
      <c r="U3411">
        <v>87</v>
      </c>
      <c r="V3411">
        <v>87</v>
      </c>
      <c r="W3411">
        <v>160</v>
      </c>
      <c r="X3411">
        <v>0</v>
      </c>
      <c r="Y3411">
        <v>0</v>
      </c>
      <c r="Z3411">
        <v>0</v>
      </c>
      <c r="AD3411" s="1">
        <v>41620.333333333336</v>
      </c>
      <c r="AE3411" s="1">
        <v>41644.708333333336</v>
      </c>
      <c r="AG3411" s="1">
        <v>41620.333333333336</v>
      </c>
      <c r="AH3411" s="1">
        <v>41644.708333333336</v>
      </c>
      <c r="AI3411" s="1">
        <v>41620.333333333336</v>
      </c>
      <c r="AJ3411" s="1">
        <v>41644.708333333336</v>
      </c>
      <c r="AK3411" s="1">
        <v>41620.333333333336</v>
      </c>
      <c r="AL3411" s="1">
        <v>41644.708333333336</v>
      </c>
      <c r="AM3411" s="1">
        <v>41620.333333333336</v>
      </c>
      <c r="AN3411" s="1">
        <v>41644.708333333336</v>
      </c>
      <c r="AP3411" t="s">
        <v>113</v>
      </c>
      <c r="AU3411" t="s">
        <v>7858</v>
      </c>
      <c r="AY3411" t="s">
        <v>106</v>
      </c>
      <c r="AZ3411">
        <v>0</v>
      </c>
      <c r="BA3411">
        <v>0</v>
      </c>
      <c r="BD3411" s="3">
        <v>41321.661805555559</v>
      </c>
      <c r="BE3411" s="3">
        <v>41321.663888888892</v>
      </c>
      <c r="BF3411" t="s">
        <v>115</v>
      </c>
      <c r="BG3411" t="s">
        <v>115</v>
      </c>
      <c r="BH3411">
        <v>8149</v>
      </c>
      <c r="BM3411">
        <v>43550</v>
      </c>
      <c r="BR3411" t="s">
        <v>116</v>
      </c>
      <c r="BS3411" t="s">
        <v>117</v>
      </c>
      <c r="BU3411">
        <v>1</v>
      </c>
      <c r="BV3411" t="s">
        <v>118</v>
      </c>
      <c r="BX3411" t="s">
        <v>119</v>
      </c>
      <c r="BY3411" t="s">
        <v>119</v>
      </c>
      <c r="BZ3411" t="s">
        <v>119</v>
      </c>
      <c r="CA3411">
        <v>1</v>
      </c>
      <c r="CC3411" t="s">
        <v>120</v>
      </c>
      <c r="CH3411">
        <v>540</v>
      </c>
      <c r="CI3411">
        <v>39970</v>
      </c>
      <c r="CJ3411" t="s">
        <v>106</v>
      </c>
      <c r="CK3411" t="s">
        <v>106</v>
      </c>
      <c r="CL3411">
        <v>10</v>
      </c>
      <c r="CM3411" t="s">
        <v>2889</v>
      </c>
      <c r="CO3411">
        <v>124985</v>
      </c>
      <c r="CQ3411">
        <v>0</v>
      </c>
      <c r="CR3411">
        <v>0</v>
      </c>
      <c r="CS3411">
        <v>0</v>
      </c>
      <c r="CY3411" t="s">
        <v>123</v>
      </c>
      <c r="CZ3411" t="s">
        <v>124</v>
      </c>
      <c r="DD3411" t="str" cm="1">
        <f t="array" ref="DD3411">TEXT(_xlfn.SEQUENCE(1, DATEDIF(AG3411, AH3411, "m") + 1, AG3411, 30), "YYYY-APMM")</f>
        <v>2013-AP12</v>
      </c>
      <c r="DN3411">
        <f t="shared" si="106"/>
        <v>87</v>
      </c>
      <c r="DO3411" t="str">
        <f t="shared" si="107"/>
        <v>LABOR- SUBCONTRACTOR</v>
      </c>
    </row>
    <row r="3412" spans="1:119" x14ac:dyDescent="0.35">
      <c r="A3412" t="s">
        <v>105</v>
      </c>
      <c r="B3412">
        <v>502697</v>
      </c>
      <c r="C3412">
        <v>6359</v>
      </c>
      <c r="D3412">
        <v>124989</v>
      </c>
      <c r="E3412">
        <v>13662</v>
      </c>
      <c r="F3412">
        <v>0</v>
      </c>
      <c r="G3412" t="s">
        <v>106</v>
      </c>
      <c r="H3412" t="s">
        <v>106</v>
      </c>
      <c r="I3412" t="s">
        <v>106</v>
      </c>
      <c r="J3412" t="s">
        <v>107</v>
      </c>
      <c r="K3412" t="s">
        <v>108</v>
      </c>
      <c r="L3412" t="s">
        <v>109</v>
      </c>
      <c r="M3412" t="s">
        <v>110</v>
      </c>
      <c r="N3412" t="s">
        <v>7859</v>
      </c>
      <c r="O3412" t="s">
        <v>3105</v>
      </c>
      <c r="P3412">
        <v>8177</v>
      </c>
      <c r="Q3412">
        <v>16</v>
      </c>
      <c r="R3412">
        <v>0</v>
      </c>
      <c r="S3412">
        <v>200</v>
      </c>
      <c r="T3412">
        <v>0</v>
      </c>
      <c r="U3412">
        <v>476</v>
      </c>
      <c r="V3412">
        <v>476</v>
      </c>
      <c r="W3412">
        <v>200</v>
      </c>
      <c r="X3412">
        <v>224</v>
      </c>
      <c r="Y3412">
        <v>0</v>
      </c>
      <c r="Z3412">
        <v>224</v>
      </c>
      <c r="AD3412" s="1">
        <v>41405.333333333336</v>
      </c>
      <c r="AE3412" s="1">
        <v>41433.708333333336</v>
      </c>
      <c r="AG3412" s="1">
        <v>41402.333333333336</v>
      </c>
      <c r="AH3412" s="1">
        <v>41430.708333333336</v>
      </c>
      <c r="AI3412" s="1">
        <v>41402.333333333336</v>
      </c>
      <c r="AJ3412" s="1">
        <v>41430.708333333336</v>
      </c>
      <c r="AK3412" s="1">
        <v>41402.333333333336</v>
      </c>
      <c r="AL3412" s="1">
        <v>41430.708333333336</v>
      </c>
      <c r="AM3412" s="1">
        <v>41405.333333333336</v>
      </c>
      <c r="AN3412" s="1">
        <v>41433.708333333336</v>
      </c>
      <c r="AP3412" t="s">
        <v>113</v>
      </c>
      <c r="AU3412" t="s">
        <v>7860</v>
      </c>
      <c r="AY3412" t="s">
        <v>106</v>
      </c>
      <c r="AZ3412">
        <v>0</v>
      </c>
      <c r="BA3412">
        <v>0</v>
      </c>
      <c r="BD3412" s="3">
        <v>41321.661805555559</v>
      </c>
      <c r="BE3412" s="3">
        <v>41321.663888888892</v>
      </c>
      <c r="BF3412" t="s">
        <v>115</v>
      </c>
      <c r="BG3412" t="s">
        <v>115</v>
      </c>
      <c r="BH3412">
        <v>8149</v>
      </c>
      <c r="BM3412">
        <v>43540</v>
      </c>
      <c r="BR3412" t="s">
        <v>1299</v>
      </c>
      <c r="BS3412" t="s">
        <v>1300</v>
      </c>
      <c r="BU3412">
        <v>1</v>
      </c>
      <c r="BV3412" t="s">
        <v>118</v>
      </c>
      <c r="BX3412" t="s">
        <v>119</v>
      </c>
      <c r="BY3412" t="s">
        <v>119</v>
      </c>
      <c r="BZ3412" t="s">
        <v>119</v>
      </c>
      <c r="CA3412">
        <v>1</v>
      </c>
      <c r="CC3412" t="s">
        <v>120</v>
      </c>
      <c r="CH3412">
        <v>540</v>
      </c>
      <c r="CI3412">
        <v>39900</v>
      </c>
      <c r="CJ3412" t="s">
        <v>106</v>
      </c>
      <c r="CK3412" t="s">
        <v>106</v>
      </c>
      <c r="CL3412">
        <v>10</v>
      </c>
      <c r="CM3412" t="s">
        <v>3107</v>
      </c>
      <c r="CO3412">
        <v>124988</v>
      </c>
      <c r="CQ3412">
        <v>0</v>
      </c>
      <c r="CR3412">
        <v>0</v>
      </c>
      <c r="CS3412">
        <v>0</v>
      </c>
      <c r="CY3412" t="s">
        <v>123</v>
      </c>
      <c r="CZ3412" t="s">
        <v>124</v>
      </c>
      <c r="DD3412" t="str" cm="1">
        <f t="array" ref="DD3412">TEXT(_xlfn.SEQUENCE(1, DATEDIF(AG3412, AH3412, "m") + 1, AG3412, 30), "YYYY-APMM")</f>
        <v>2013-AP05</v>
      </c>
      <c r="DN3412">
        <f t="shared" si="106"/>
        <v>476</v>
      </c>
      <c r="DO3412" t="str">
        <f t="shared" si="107"/>
        <v>LABOR - CIVIL</v>
      </c>
    </row>
    <row r="3413" spans="1:119" x14ac:dyDescent="0.35">
      <c r="A3413" t="s">
        <v>105</v>
      </c>
      <c r="B3413">
        <v>502698</v>
      </c>
      <c r="C3413">
        <v>6359</v>
      </c>
      <c r="D3413">
        <v>124989</v>
      </c>
      <c r="E3413">
        <v>13662</v>
      </c>
      <c r="F3413">
        <v>0</v>
      </c>
      <c r="G3413" t="s">
        <v>106</v>
      </c>
      <c r="H3413" t="s">
        <v>106</v>
      </c>
      <c r="I3413" t="s">
        <v>106</v>
      </c>
      <c r="J3413" t="s">
        <v>107</v>
      </c>
      <c r="K3413" t="s">
        <v>108</v>
      </c>
      <c r="L3413" t="s">
        <v>109</v>
      </c>
      <c r="M3413" t="s">
        <v>110</v>
      </c>
      <c r="N3413" t="s">
        <v>7861</v>
      </c>
      <c r="O3413" t="s">
        <v>3109</v>
      </c>
      <c r="P3413">
        <v>8178</v>
      </c>
      <c r="Q3413">
        <v>16</v>
      </c>
      <c r="R3413">
        <v>0</v>
      </c>
      <c r="S3413">
        <v>160</v>
      </c>
      <c r="T3413">
        <v>0</v>
      </c>
      <c r="U3413">
        <v>902</v>
      </c>
      <c r="V3413">
        <v>902</v>
      </c>
      <c r="W3413">
        <v>160</v>
      </c>
      <c r="X3413">
        <v>0</v>
      </c>
      <c r="Y3413">
        <v>0</v>
      </c>
      <c r="Z3413">
        <v>0</v>
      </c>
      <c r="AD3413" s="1">
        <v>41416.333333333336</v>
      </c>
      <c r="AE3413" s="1">
        <v>41438.708333333336</v>
      </c>
      <c r="AG3413" s="1">
        <v>41414.333333333336</v>
      </c>
      <c r="AH3413" s="1">
        <v>41436.708333333336</v>
      </c>
      <c r="AI3413" s="1">
        <v>41414.333333333336</v>
      </c>
      <c r="AJ3413" s="1">
        <v>41436.708333333336</v>
      </c>
      <c r="AK3413" s="1">
        <v>41414.333333333336</v>
      </c>
      <c r="AL3413" s="1">
        <v>41436.708333333336</v>
      </c>
      <c r="AM3413" s="1">
        <v>41416.333333333336</v>
      </c>
      <c r="AN3413" s="1">
        <v>41438.708333333336</v>
      </c>
      <c r="AP3413" t="s">
        <v>113</v>
      </c>
      <c r="AU3413" t="s">
        <v>7862</v>
      </c>
      <c r="AY3413" t="s">
        <v>106</v>
      </c>
      <c r="AZ3413">
        <v>0</v>
      </c>
      <c r="BA3413">
        <v>0</v>
      </c>
      <c r="BD3413" s="3">
        <v>41321.661805555559</v>
      </c>
      <c r="BE3413" s="3">
        <v>41321.663888888892</v>
      </c>
      <c r="BF3413" t="s">
        <v>115</v>
      </c>
      <c r="BG3413" t="s">
        <v>115</v>
      </c>
      <c r="BH3413">
        <v>8149</v>
      </c>
      <c r="BM3413">
        <v>43550</v>
      </c>
      <c r="BR3413" t="s">
        <v>116</v>
      </c>
      <c r="BS3413" t="s">
        <v>117</v>
      </c>
      <c r="BU3413">
        <v>1</v>
      </c>
      <c r="BV3413" t="s">
        <v>118</v>
      </c>
      <c r="BX3413" t="s">
        <v>119</v>
      </c>
      <c r="BY3413" t="s">
        <v>119</v>
      </c>
      <c r="BZ3413" t="s">
        <v>119</v>
      </c>
      <c r="CA3413">
        <v>1</v>
      </c>
      <c r="CC3413" t="s">
        <v>120</v>
      </c>
      <c r="CH3413">
        <v>540</v>
      </c>
      <c r="CI3413">
        <v>39900</v>
      </c>
      <c r="CJ3413" t="s">
        <v>106</v>
      </c>
      <c r="CK3413" t="s">
        <v>106</v>
      </c>
      <c r="CL3413">
        <v>10</v>
      </c>
      <c r="CM3413" t="s">
        <v>3107</v>
      </c>
      <c r="CO3413">
        <v>124988</v>
      </c>
      <c r="CQ3413">
        <v>0</v>
      </c>
      <c r="CR3413">
        <v>0</v>
      </c>
      <c r="CS3413">
        <v>0</v>
      </c>
      <c r="CY3413" t="s">
        <v>123</v>
      </c>
      <c r="CZ3413" t="s">
        <v>124</v>
      </c>
      <c r="DD3413" t="str" cm="1">
        <f t="array" ref="DD3413">TEXT(_xlfn.SEQUENCE(1, DATEDIF(AG3413, AH3413, "m") + 1, AG3413, 30), "YYYY-APMM")</f>
        <v>2013-AP05</v>
      </c>
      <c r="DN3413">
        <f t="shared" si="106"/>
        <v>902</v>
      </c>
      <c r="DO3413" t="str">
        <f t="shared" si="107"/>
        <v>LABOR- SUBCONTRACTOR</v>
      </c>
    </row>
    <row r="3414" spans="1:119" x14ac:dyDescent="0.35">
      <c r="A3414" t="s">
        <v>105</v>
      </c>
      <c r="B3414">
        <v>502699</v>
      </c>
      <c r="C3414">
        <v>6359</v>
      </c>
      <c r="D3414">
        <v>124989</v>
      </c>
      <c r="E3414">
        <v>13662</v>
      </c>
      <c r="F3414">
        <v>0</v>
      </c>
      <c r="G3414" t="s">
        <v>106</v>
      </c>
      <c r="H3414" t="s">
        <v>106</v>
      </c>
      <c r="I3414" t="s">
        <v>106</v>
      </c>
      <c r="J3414" t="s">
        <v>107</v>
      </c>
      <c r="K3414" t="s">
        <v>108</v>
      </c>
      <c r="L3414" t="s">
        <v>109</v>
      </c>
      <c r="M3414" t="s">
        <v>110</v>
      </c>
      <c r="N3414" t="s">
        <v>7863</v>
      </c>
      <c r="O3414" t="s">
        <v>3112</v>
      </c>
      <c r="P3414">
        <v>8163</v>
      </c>
      <c r="Q3414">
        <v>16</v>
      </c>
      <c r="R3414">
        <v>0</v>
      </c>
      <c r="S3414">
        <v>160</v>
      </c>
      <c r="T3414">
        <v>0</v>
      </c>
      <c r="U3414">
        <v>29.75</v>
      </c>
      <c r="V3414">
        <v>29.75</v>
      </c>
      <c r="W3414">
        <v>160</v>
      </c>
      <c r="X3414">
        <v>0</v>
      </c>
      <c r="Y3414">
        <v>0</v>
      </c>
      <c r="Z3414">
        <v>0</v>
      </c>
      <c r="AD3414" s="1">
        <v>41419.333333333336</v>
      </c>
      <c r="AE3414" s="1">
        <v>41441.708333333336</v>
      </c>
      <c r="AG3414" s="1">
        <v>41416.333333333336</v>
      </c>
      <c r="AH3414" s="1">
        <v>41438.708333333336</v>
      </c>
      <c r="AI3414" s="1">
        <v>41416.333333333336</v>
      </c>
      <c r="AJ3414" s="1">
        <v>41438.708333333336</v>
      </c>
      <c r="AK3414" s="1">
        <v>41416.333333333336</v>
      </c>
      <c r="AL3414" s="1">
        <v>41438.708333333336</v>
      </c>
      <c r="AM3414" s="1">
        <v>41419.333333333336</v>
      </c>
      <c r="AN3414" s="1">
        <v>41441.708333333336</v>
      </c>
      <c r="AP3414" t="s">
        <v>113</v>
      </c>
      <c r="AU3414" t="s">
        <v>7864</v>
      </c>
      <c r="AY3414" t="s">
        <v>106</v>
      </c>
      <c r="AZ3414">
        <v>0</v>
      </c>
      <c r="BA3414">
        <v>0</v>
      </c>
      <c r="BD3414" s="3">
        <v>41321.661805555559</v>
      </c>
      <c r="BE3414" s="3">
        <v>41321.663888888892</v>
      </c>
      <c r="BF3414" t="s">
        <v>115</v>
      </c>
      <c r="BG3414" t="s">
        <v>115</v>
      </c>
      <c r="BH3414">
        <v>8149</v>
      </c>
      <c r="BM3414">
        <v>43400</v>
      </c>
      <c r="BR3414" t="s">
        <v>3114</v>
      </c>
      <c r="BS3414" t="s">
        <v>3115</v>
      </c>
      <c r="BU3414">
        <v>1</v>
      </c>
      <c r="BV3414" t="s">
        <v>118</v>
      </c>
      <c r="BX3414" t="s">
        <v>119</v>
      </c>
      <c r="BY3414" t="s">
        <v>119</v>
      </c>
      <c r="BZ3414" t="s">
        <v>119</v>
      </c>
      <c r="CA3414">
        <v>1</v>
      </c>
      <c r="CC3414" t="s">
        <v>120</v>
      </c>
      <c r="CH3414">
        <v>540</v>
      </c>
      <c r="CI3414">
        <v>39900</v>
      </c>
      <c r="CJ3414" t="s">
        <v>106</v>
      </c>
      <c r="CK3414" t="s">
        <v>106</v>
      </c>
      <c r="CL3414">
        <v>10</v>
      </c>
      <c r="CM3414" t="s">
        <v>3107</v>
      </c>
      <c r="CO3414">
        <v>124988</v>
      </c>
      <c r="CQ3414">
        <v>0</v>
      </c>
      <c r="CR3414">
        <v>0</v>
      </c>
      <c r="CS3414">
        <v>0</v>
      </c>
      <c r="CY3414" t="s">
        <v>123</v>
      </c>
      <c r="CZ3414" t="s">
        <v>124</v>
      </c>
      <c r="DD3414" t="str" cm="1">
        <f t="array" ref="DD3414">TEXT(_xlfn.SEQUENCE(1, DATEDIF(AG3414, AH3414, "m") + 1, AG3414, 30), "YYYY-APMM")</f>
        <v>2013-AP05</v>
      </c>
      <c r="DN3414">
        <f t="shared" si="106"/>
        <v>29.75</v>
      </c>
      <c r="DO3414" t="str">
        <f t="shared" si="107"/>
        <v>BLINDING MASON SK</v>
      </c>
    </row>
    <row r="3415" spans="1:119" x14ac:dyDescent="0.35">
      <c r="A3415" t="s">
        <v>105</v>
      </c>
      <c r="B3415">
        <v>502700</v>
      </c>
      <c r="C3415">
        <v>6359</v>
      </c>
      <c r="D3415">
        <v>124989</v>
      </c>
      <c r="E3415">
        <v>13662</v>
      </c>
      <c r="F3415">
        <v>0</v>
      </c>
      <c r="G3415" t="s">
        <v>106</v>
      </c>
      <c r="H3415" t="s">
        <v>106</v>
      </c>
      <c r="I3415" t="s">
        <v>106</v>
      </c>
      <c r="J3415" t="s">
        <v>107</v>
      </c>
      <c r="K3415" t="s">
        <v>108</v>
      </c>
      <c r="L3415" t="s">
        <v>109</v>
      </c>
      <c r="M3415" t="s">
        <v>110</v>
      </c>
      <c r="N3415" t="s">
        <v>7865</v>
      </c>
      <c r="O3415" t="s">
        <v>3117</v>
      </c>
      <c r="P3415">
        <v>8164</v>
      </c>
      <c r="Q3415">
        <v>16</v>
      </c>
      <c r="R3415">
        <v>0</v>
      </c>
      <c r="S3415">
        <v>160</v>
      </c>
      <c r="T3415">
        <v>0</v>
      </c>
      <c r="U3415">
        <v>483</v>
      </c>
      <c r="V3415">
        <v>483</v>
      </c>
      <c r="W3415">
        <v>160</v>
      </c>
      <c r="X3415">
        <v>0</v>
      </c>
      <c r="Y3415">
        <v>0</v>
      </c>
      <c r="Z3415">
        <v>0</v>
      </c>
      <c r="AD3415" s="1">
        <v>41424.333333333336</v>
      </c>
      <c r="AE3415" s="1">
        <v>41447.708333333336</v>
      </c>
      <c r="AG3415" s="1">
        <v>41422.333333333336</v>
      </c>
      <c r="AH3415" s="1">
        <v>41444.708333333336</v>
      </c>
      <c r="AI3415" s="1">
        <v>41422.333333333336</v>
      </c>
      <c r="AJ3415" s="1">
        <v>41444.708333333336</v>
      </c>
      <c r="AK3415" s="1">
        <v>41422.333333333336</v>
      </c>
      <c r="AL3415" s="1">
        <v>41444.708333333336</v>
      </c>
      <c r="AM3415" s="1">
        <v>41424.333333333336</v>
      </c>
      <c r="AN3415" s="1">
        <v>41447.708333333336</v>
      </c>
      <c r="AP3415" t="s">
        <v>113</v>
      </c>
      <c r="AU3415" t="s">
        <v>7866</v>
      </c>
      <c r="AY3415" t="s">
        <v>106</v>
      </c>
      <c r="AZ3415">
        <v>0</v>
      </c>
      <c r="BA3415">
        <v>0</v>
      </c>
      <c r="BD3415" s="3">
        <v>41321.661805555559</v>
      </c>
      <c r="BE3415" s="3">
        <v>41321.663888888892</v>
      </c>
      <c r="BF3415" t="s">
        <v>115</v>
      </c>
      <c r="BG3415" t="s">
        <v>115</v>
      </c>
      <c r="BH3415">
        <v>8149</v>
      </c>
      <c r="BM3415">
        <v>43410</v>
      </c>
      <c r="BR3415" t="s">
        <v>2865</v>
      </c>
      <c r="BS3415" t="s">
        <v>2866</v>
      </c>
      <c r="BU3415">
        <v>1</v>
      </c>
      <c r="BV3415" t="s">
        <v>118</v>
      </c>
      <c r="BX3415" t="s">
        <v>119</v>
      </c>
      <c r="BY3415" t="s">
        <v>119</v>
      </c>
      <c r="BZ3415" t="s">
        <v>119</v>
      </c>
      <c r="CA3415">
        <v>1</v>
      </c>
      <c r="CC3415" t="s">
        <v>120</v>
      </c>
      <c r="CH3415">
        <v>540</v>
      </c>
      <c r="CI3415">
        <v>39900</v>
      </c>
      <c r="CJ3415" t="s">
        <v>106</v>
      </c>
      <c r="CK3415" t="s">
        <v>106</v>
      </c>
      <c r="CL3415">
        <v>10</v>
      </c>
      <c r="CM3415" t="s">
        <v>3107</v>
      </c>
      <c r="CO3415">
        <v>124988</v>
      </c>
      <c r="CQ3415">
        <v>0</v>
      </c>
      <c r="CR3415">
        <v>0</v>
      </c>
      <c r="CS3415">
        <v>0</v>
      </c>
      <c r="CY3415" t="s">
        <v>123</v>
      </c>
      <c r="CZ3415" t="s">
        <v>124</v>
      </c>
      <c r="DD3415" t="str" cm="1">
        <f t="array" ref="DD3415">TEXT(_xlfn.SEQUENCE(1, DATEDIF(AG3415, AH3415, "m") + 1, AG3415, 30), "YYYY-APMM")</f>
        <v>2013-AP05</v>
      </c>
      <c r="DN3415">
        <f t="shared" si="106"/>
        <v>483</v>
      </c>
      <c r="DO3415" t="str">
        <f t="shared" si="107"/>
        <v>SCREED MASON SK</v>
      </c>
    </row>
    <row r="3416" spans="1:119" x14ac:dyDescent="0.35">
      <c r="A3416" t="s">
        <v>105</v>
      </c>
      <c r="B3416">
        <v>502701</v>
      </c>
      <c r="C3416">
        <v>6359</v>
      </c>
      <c r="D3416">
        <v>124989</v>
      </c>
      <c r="E3416">
        <v>13662</v>
      </c>
      <c r="F3416">
        <v>0</v>
      </c>
      <c r="G3416" t="s">
        <v>106</v>
      </c>
      <c r="H3416" t="s">
        <v>106</v>
      </c>
      <c r="I3416" t="s">
        <v>106</v>
      </c>
      <c r="J3416" t="s">
        <v>107</v>
      </c>
      <c r="K3416" t="s">
        <v>108</v>
      </c>
      <c r="L3416" t="s">
        <v>109</v>
      </c>
      <c r="M3416" t="s">
        <v>110</v>
      </c>
      <c r="N3416" t="s">
        <v>7867</v>
      </c>
      <c r="O3416" t="s">
        <v>3120</v>
      </c>
      <c r="P3416">
        <v>8165</v>
      </c>
      <c r="Q3416">
        <v>16</v>
      </c>
      <c r="R3416">
        <v>0</v>
      </c>
      <c r="S3416">
        <v>160</v>
      </c>
      <c r="T3416">
        <v>0</v>
      </c>
      <c r="U3416">
        <v>1335.25</v>
      </c>
      <c r="V3416">
        <v>1335.25</v>
      </c>
      <c r="W3416">
        <v>160</v>
      </c>
      <c r="X3416">
        <v>0</v>
      </c>
      <c r="Y3416">
        <v>0</v>
      </c>
      <c r="Z3416">
        <v>0</v>
      </c>
      <c r="AD3416" s="1">
        <v>41434.333333333336</v>
      </c>
      <c r="AE3416" s="1">
        <v>41456.708333333336</v>
      </c>
      <c r="AG3416" s="1">
        <v>41431.333333333336</v>
      </c>
      <c r="AH3416" s="1">
        <v>41454.708333333336</v>
      </c>
      <c r="AI3416" s="1">
        <v>41431.333333333336</v>
      </c>
      <c r="AJ3416" s="1">
        <v>41454.708333333336</v>
      </c>
      <c r="AK3416" s="1">
        <v>41431.333333333336</v>
      </c>
      <c r="AL3416" s="1">
        <v>41454.708333333336</v>
      </c>
      <c r="AM3416" s="1">
        <v>41434.333333333336</v>
      </c>
      <c r="AN3416" s="1">
        <v>41456.708333333336</v>
      </c>
      <c r="AP3416" t="s">
        <v>113</v>
      </c>
      <c r="AU3416" t="s">
        <v>7868</v>
      </c>
      <c r="AY3416" t="s">
        <v>106</v>
      </c>
      <c r="AZ3416">
        <v>0</v>
      </c>
      <c r="BA3416">
        <v>0</v>
      </c>
      <c r="BD3416" s="3">
        <v>41321.661805555559</v>
      </c>
      <c r="BE3416" s="3">
        <v>41321.663888888892</v>
      </c>
      <c r="BF3416" t="s">
        <v>115</v>
      </c>
      <c r="BG3416" t="s">
        <v>115</v>
      </c>
      <c r="BH3416">
        <v>8149</v>
      </c>
      <c r="BM3416">
        <v>43420</v>
      </c>
      <c r="BR3416" t="s">
        <v>3122</v>
      </c>
      <c r="BS3416" t="s">
        <v>3123</v>
      </c>
      <c r="BU3416">
        <v>1</v>
      </c>
      <c r="BV3416" t="s">
        <v>118</v>
      </c>
      <c r="BX3416" t="s">
        <v>119</v>
      </c>
      <c r="BY3416" t="s">
        <v>119</v>
      </c>
      <c r="BZ3416" t="s">
        <v>119</v>
      </c>
      <c r="CA3416">
        <v>1</v>
      </c>
      <c r="CC3416" t="s">
        <v>120</v>
      </c>
      <c r="CH3416">
        <v>540</v>
      </c>
      <c r="CI3416">
        <v>39900</v>
      </c>
      <c r="CJ3416" t="s">
        <v>106</v>
      </c>
      <c r="CK3416" t="s">
        <v>106</v>
      </c>
      <c r="CL3416">
        <v>10</v>
      </c>
      <c r="CM3416" t="s">
        <v>3107</v>
      </c>
      <c r="CO3416">
        <v>124988</v>
      </c>
      <c r="CQ3416">
        <v>0</v>
      </c>
      <c r="CR3416">
        <v>0</v>
      </c>
      <c r="CS3416">
        <v>0</v>
      </c>
      <c r="CY3416" t="s">
        <v>123</v>
      </c>
      <c r="CZ3416" t="s">
        <v>124</v>
      </c>
      <c r="DD3416" t="str" cm="1">
        <f t="array" ref="DD3416">TEXT(_xlfn.SEQUENCE(1, DATEDIF(AG3416, AH3416, "m") + 1, AG3416, 30), "YYYY-APMM")</f>
        <v>2013-AP06</v>
      </c>
      <c r="DN3416">
        <f t="shared" si="106"/>
        <v>1335.25</v>
      </c>
      <c r="DO3416" t="str">
        <f t="shared" si="107"/>
        <v>STEEL FIXERS SK</v>
      </c>
    </row>
    <row r="3417" spans="1:119" x14ac:dyDescent="0.35">
      <c r="A3417" t="s">
        <v>105</v>
      </c>
      <c r="B3417">
        <v>502702</v>
      </c>
      <c r="C3417">
        <v>6359</v>
      </c>
      <c r="D3417">
        <v>124989</v>
      </c>
      <c r="E3417">
        <v>13662</v>
      </c>
      <c r="F3417">
        <v>0</v>
      </c>
      <c r="G3417" t="s">
        <v>106</v>
      </c>
      <c r="H3417" t="s">
        <v>106</v>
      </c>
      <c r="I3417" t="s">
        <v>106</v>
      </c>
      <c r="J3417" t="s">
        <v>107</v>
      </c>
      <c r="K3417" t="s">
        <v>108</v>
      </c>
      <c r="L3417" t="s">
        <v>109</v>
      </c>
      <c r="M3417" t="s">
        <v>110</v>
      </c>
      <c r="N3417" t="s">
        <v>7869</v>
      </c>
      <c r="O3417" t="s">
        <v>3137</v>
      </c>
      <c r="P3417">
        <v>8165</v>
      </c>
      <c r="Q3417">
        <v>16</v>
      </c>
      <c r="R3417">
        <v>0</v>
      </c>
      <c r="S3417">
        <v>160</v>
      </c>
      <c r="T3417">
        <v>0</v>
      </c>
      <c r="U3417">
        <v>1389.5</v>
      </c>
      <c r="V3417">
        <v>1389.5</v>
      </c>
      <c r="W3417">
        <v>160</v>
      </c>
      <c r="X3417">
        <v>0</v>
      </c>
      <c r="Y3417">
        <v>0</v>
      </c>
      <c r="Z3417">
        <v>0</v>
      </c>
      <c r="AD3417" s="1">
        <v>41443.333333333336</v>
      </c>
      <c r="AE3417" s="1">
        <v>41465.708333333336</v>
      </c>
      <c r="AG3417" s="1">
        <v>41441.333333333336</v>
      </c>
      <c r="AH3417" s="1">
        <v>41463.708333333336</v>
      </c>
      <c r="AI3417" s="1">
        <v>41441.333333333336</v>
      </c>
      <c r="AJ3417" s="1">
        <v>41463.708333333336</v>
      </c>
      <c r="AK3417" s="1">
        <v>41441.333333333336</v>
      </c>
      <c r="AL3417" s="1">
        <v>41463.708333333336</v>
      </c>
      <c r="AM3417" s="1">
        <v>41443.333333333336</v>
      </c>
      <c r="AN3417" s="1">
        <v>41465.708333333336</v>
      </c>
      <c r="AP3417" t="s">
        <v>113</v>
      </c>
      <c r="AU3417" t="s">
        <v>7870</v>
      </c>
      <c r="AY3417" t="s">
        <v>106</v>
      </c>
      <c r="AZ3417">
        <v>0</v>
      </c>
      <c r="BA3417">
        <v>0</v>
      </c>
      <c r="BD3417" s="3">
        <v>41321.661805555559</v>
      </c>
      <c r="BE3417" s="3">
        <v>41321.663888888892</v>
      </c>
      <c r="BF3417" t="s">
        <v>115</v>
      </c>
      <c r="BG3417" t="s">
        <v>115</v>
      </c>
      <c r="BH3417">
        <v>8149</v>
      </c>
      <c r="BM3417">
        <v>43420</v>
      </c>
      <c r="BR3417" t="s">
        <v>3122</v>
      </c>
      <c r="BS3417" t="s">
        <v>3123</v>
      </c>
      <c r="BU3417">
        <v>1</v>
      </c>
      <c r="BV3417" t="s">
        <v>118</v>
      </c>
      <c r="BX3417" t="s">
        <v>119</v>
      </c>
      <c r="BY3417" t="s">
        <v>119</v>
      </c>
      <c r="BZ3417" t="s">
        <v>119</v>
      </c>
      <c r="CA3417">
        <v>1</v>
      </c>
      <c r="CC3417" t="s">
        <v>120</v>
      </c>
      <c r="CH3417">
        <v>540</v>
      </c>
      <c r="CI3417">
        <v>39900</v>
      </c>
      <c r="CJ3417" t="s">
        <v>106</v>
      </c>
      <c r="CK3417" t="s">
        <v>106</v>
      </c>
      <c r="CL3417">
        <v>10</v>
      </c>
      <c r="CM3417" t="s">
        <v>3107</v>
      </c>
      <c r="CO3417">
        <v>124988</v>
      </c>
      <c r="CQ3417">
        <v>0</v>
      </c>
      <c r="CR3417">
        <v>0</v>
      </c>
      <c r="CS3417">
        <v>0</v>
      </c>
      <c r="CY3417" t="s">
        <v>123</v>
      </c>
      <c r="CZ3417" t="s">
        <v>124</v>
      </c>
      <c r="DD3417" t="str" cm="1">
        <f t="array" ref="DD3417">TEXT(_xlfn.SEQUENCE(1, DATEDIF(AG3417, AH3417, "m") + 1, AG3417, 30), "YYYY-APMM")</f>
        <v>2013-AP06</v>
      </c>
      <c r="DN3417">
        <f t="shared" si="106"/>
        <v>1389.5</v>
      </c>
      <c r="DO3417" t="str">
        <f t="shared" si="107"/>
        <v>STEEL FIXERS SK</v>
      </c>
    </row>
    <row r="3418" spans="1:119" x14ac:dyDescent="0.35">
      <c r="A3418" t="s">
        <v>105</v>
      </c>
      <c r="B3418">
        <v>502703</v>
      </c>
      <c r="C3418">
        <v>6359</v>
      </c>
      <c r="D3418">
        <v>124989</v>
      </c>
      <c r="E3418">
        <v>13662</v>
      </c>
      <c r="F3418">
        <v>0</v>
      </c>
      <c r="G3418" t="s">
        <v>106</v>
      </c>
      <c r="H3418" t="s">
        <v>106</v>
      </c>
      <c r="I3418" t="s">
        <v>106</v>
      </c>
      <c r="J3418" t="s">
        <v>107</v>
      </c>
      <c r="K3418" t="s">
        <v>108</v>
      </c>
      <c r="L3418" t="s">
        <v>109</v>
      </c>
      <c r="M3418" t="s">
        <v>110</v>
      </c>
      <c r="N3418" t="s">
        <v>7871</v>
      </c>
      <c r="O3418" t="s">
        <v>3125</v>
      </c>
      <c r="P3418">
        <v>8178</v>
      </c>
      <c r="Q3418">
        <v>16</v>
      </c>
      <c r="R3418">
        <v>0</v>
      </c>
      <c r="S3418">
        <v>160</v>
      </c>
      <c r="T3418">
        <v>0</v>
      </c>
      <c r="U3418">
        <v>125.5</v>
      </c>
      <c r="V3418">
        <v>125.5</v>
      </c>
      <c r="W3418">
        <v>160</v>
      </c>
      <c r="X3418">
        <v>0</v>
      </c>
      <c r="Y3418">
        <v>0</v>
      </c>
      <c r="Z3418">
        <v>0</v>
      </c>
      <c r="AD3418" s="1">
        <v>41452.333333333336</v>
      </c>
      <c r="AE3418" s="1">
        <v>41475.708333333336</v>
      </c>
      <c r="AG3418" s="1">
        <v>41450.333333333336</v>
      </c>
      <c r="AH3418" s="1">
        <v>41472.708333333336</v>
      </c>
      <c r="AI3418" s="1">
        <v>41450.333333333336</v>
      </c>
      <c r="AJ3418" s="1">
        <v>41472.708333333336</v>
      </c>
      <c r="AK3418" s="1">
        <v>41450.333333333336</v>
      </c>
      <c r="AL3418" s="1">
        <v>41472.708333333336</v>
      </c>
      <c r="AM3418" s="1">
        <v>41452.333333333336</v>
      </c>
      <c r="AN3418" s="1">
        <v>41475.708333333336</v>
      </c>
      <c r="AP3418" t="s">
        <v>113</v>
      </c>
      <c r="AU3418" t="s">
        <v>7872</v>
      </c>
      <c r="AY3418" t="s">
        <v>106</v>
      </c>
      <c r="AZ3418">
        <v>0</v>
      </c>
      <c r="BA3418">
        <v>0</v>
      </c>
      <c r="BD3418" s="3">
        <v>41321.661805555559</v>
      </c>
      <c r="BE3418" s="3">
        <v>41321.663888888892</v>
      </c>
      <c r="BF3418" t="s">
        <v>115</v>
      </c>
      <c r="BG3418" t="s">
        <v>115</v>
      </c>
      <c r="BH3418">
        <v>8149</v>
      </c>
      <c r="BM3418">
        <v>43550</v>
      </c>
      <c r="BR3418" t="s">
        <v>116</v>
      </c>
      <c r="BS3418" t="s">
        <v>117</v>
      </c>
      <c r="BU3418">
        <v>1</v>
      </c>
      <c r="BV3418" t="s">
        <v>118</v>
      </c>
      <c r="BX3418" t="s">
        <v>119</v>
      </c>
      <c r="BY3418" t="s">
        <v>119</v>
      </c>
      <c r="BZ3418" t="s">
        <v>119</v>
      </c>
      <c r="CA3418">
        <v>1</v>
      </c>
      <c r="CC3418" t="s">
        <v>120</v>
      </c>
      <c r="CH3418">
        <v>540</v>
      </c>
      <c r="CI3418">
        <v>39900</v>
      </c>
      <c r="CJ3418" t="s">
        <v>106</v>
      </c>
      <c r="CK3418" t="s">
        <v>106</v>
      </c>
      <c r="CL3418">
        <v>10</v>
      </c>
      <c r="CM3418" t="s">
        <v>3107</v>
      </c>
      <c r="CO3418">
        <v>124988</v>
      </c>
      <c r="CQ3418">
        <v>0</v>
      </c>
      <c r="CR3418">
        <v>0</v>
      </c>
      <c r="CS3418">
        <v>0</v>
      </c>
      <c r="CY3418" t="s">
        <v>123</v>
      </c>
      <c r="CZ3418" t="s">
        <v>124</v>
      </c>
      <c r="DD3418" t="str" cm="1">
        <f t="array" ref="DD3418">TEXT(_xlfn.SEQUENCE(1, DATEDIF(AG3418, AH3418, "m") + 1, AG3418, 30), "YYYY-APMM")</f>
        <v>2013-AP06</v>
      </c>
      <c r="DN3418">
        <f t="shared" si="106"/>
        <v>125.5</v>
      </c>
      <c r="DO3418" t="str">
        <f t="shared" si="107"/>
        <v>LABOR- SUBCONTRACTOR</v>
      </c>
    </row>
    <row r="3419" spans="1:119" x14ac:dyDescent="0.35">
      <c r="A3419" t="s">
        <v>105</v>
      </c>
      <c r="B3419">
        <v>502704</v>
      </c>
      <c r="C3419">
        <v>6359</v>
      </c>
      <c r="D3419">
        <v>124989</v>
      </c>
      <c r="E3419">
        <v>13662</v>
      </c>
      <c r="F3419">
        <v>0</v>
      </c>
      <c r="G3419" t="s">
        <v>106</v>
      </c>
      <c r="H3419" t="s">
        <v>106</v>
      </c>
      <c r="I3419" t="s">
        <v>106</v>
      </c>
      <c r="J3419" t="s">
        <v>107</v>
      </c>
      <c r="K3419" t="s">
        <v>108</v>
      </c>
      <c r="L3419" t="s">
        <v>109</v>
      </c>
      <c r="M3419" t="s">
        <v>110</v>
      </c>
      <c r="N3419" t="s">
        <v>7873</v>
      </c>
      <c r="O3419" t="s">
        <v>3128</v>
      </c>
      <c r="P3419">
        <v>8177</v>
      </c>
      <c r="Q3419">
        <v>16</v>
      </c>
      <c r="R3419">
        <v>0</v>
      </c>
      <c r="S3419">
        <v>160</v>
      </c>
      <c r="T3419">
        <v>0</v>
      </c>
      <c r="U3419">
        <v>822</v>
      </c>
      <c r="V3419">
        <v>822</v>
      </c>
      <c r="W3419">
        <v>160</v>
      </c>
      <c r="X3419">
        <v>660</v>
      </c>
      <c r="Y3419">
        <v>0</v>
      </c>
      <c r="Z3419">
        <v>660</v>
      </c>
      <c r="AD3419" s="1">
        <v>41464.333333333336</v>
      </c>
      <c r="AE3419" s="1">
        <v>41486.708333333336</v>
      </c>
      <c r="AG3419" s="1">
        <v>41462.333333333336</v>
      </c>
      <c r="AH3419" s="1">
        <v>41484.708333333336</v>
      </c>
      <c r="AI3419" s="1">
        <v>41462.333333333336</v>
      </c>
      <c r="AJ3419" s="1">
        <v>41484.708333333336</v>
      </c>
      <c r="AK3419" s="1">
        <v>41462.333333333336</v>
      </c>
      <c r="AL3419" s="1">
        <v>41484.708333333336</v>
      </c>
      <c r="AM3419" s="1">
        <v>41464.333333333336</v>
      </c>
      <c r="AN3419" s="1">
        <v>41486.708333333336</v>
      </c>
      <c r="AP3419" t="s">
        <v>113</v>
      </c>
      <c r="AU3419" t="s">
        <v>7874</v>
      </c>
      <c r="AY3419" t="s">
        <v>106</v>
      </c>
      <c r="AZ3419">
        <v>0</v>
      </c>
      <c r="BA3419">
        <v>0</v>
      </c>
      <c r="BD3419" s="3">
        <v>41321.661805555559</v>
      </c>
      <c r="BE3419" s="3">
        <v>41321.663888888892</v>
      </c>
      <c r="BF3419" t="s">
        <v>115</v>
      </c>
      <c r="BG3419" t="s">
        <v>115</v>
      </c>
      <c r="BH3419">
        <v>8149</v>
      </c>
      <c r="BM3419">
        <v>43540</v>
      </c>
      <c r="BR3419" t="s">
        <v>1299</v>
      </c>
      <c r="BS3419" t="s">
        <v>1300</v>
      </c>
      <c r="BU3419">
        <v>1</v>
      </c>
      <c r="BV3419" t="s">
        <v>118</v>
      </c>
      <c r="BX3419" t="s">
        <v>119</v>
      </c>
      <c r="BY3419" t="s">
        <v>119</v>
      </c>
      <c r="BZ3419" t="s">
        <v>119</v>
      </c>
      <c r="CA3419">
        <v>1</v>
      </c>
      <c r="CC3419" t="s">
        <v>120</v>
      </c>
      <c r="CH3419">
        <v>540</v>
      </c>
      <c r="CI3419">
        <v>39900</v>
      </c>
      <c r="CJ3419" t="s">
        <v>106</v>
      </c>
      <c r="CK3419" t="s">
        <v>106</v>
      </c>
      <c r="CL3419">
        <v>10</v>
      </c>
      <c r="CM3419" t="s">
        <v>3107</v>
      </c>
      <c r="CO3419">
        <v>124988</v>
      </c>
      <c r="CQ3419">
        <v>0</v>
      </c>
      <c r="CR3419">
        <v>0</v>
      </c>
      <c r="CS3419">
        <v>0</v>
      </c>
      <c r="CY3419" t="s">
        <v>123</v>
      </c>
      <c r="CZ3419" t="s">
        <v>124</v>
      </c>
      <c r="DD3419" t="str" cm="1">
        <f t="array" ref="DD3419">TEXT(_xlfn.SEQUENCE(1, DATEDIF(AG3419, AH3419, "m") + 1, AG3419, 30), "YYYY-APMM")</f>
        <v>2013-AP07</v>
      </c>
      <c r="DN3419">
        <f t="shared" si="106"/>
        <v>822</v>
      </c>
      <c r="DO3419" t="str">
        <f t="shared" si="107"/>
        <v>LABOR - CIVIL</v>
      </c>
    </row>
    <row r="3420" spans="1:119" x14ac:dyDescent="0.35">
      <c r="A3420" t="s">
        <v>105</v>
      </c>
      <c r="B3420">
        <v>502705</v>
      </c>
      <c r="C3420">
        <v>6359</v>
      </c>
      <c r="D3420">
        <v>124989</v>
      </c>
      <c r="E3420">
        <v>13662</v>
      </c>
      <c r="F3420">
        <v>0</v>
      </c>
      <c r="G3420" t="s">
        <v>106</v>
      </c>
      <c r="H3420" t="s">
        <v>106</v>
      </c>
      <c r="I3420" t="s">
        <v>106</v>
      </c>
      <c r="J3420" t="s">
        <v>107</v>
      </c>
      <c r="K3420" t="s">
        <v>108</v>
      </c>
      <c r="L3420" t="s">
        <v>109</v>
      </c>
      <c r="M3420" t="s">
        <v>110</v>
      </c>
      <c r="N3420" t="s">
        <v>7875</v>
      </c>
      <c r="O3420" t="s">
        <v>3131</v>
      </c>
      <c r="P3420">
        <v>8163</v>
      </c>
      <c r="Q3420">
        <v>16</v>
      </c>
      <c r="R3420">
        <v>0</v>
      </c>
      <c r="S3420">
        <v>200</v>
      </c>
      <c r="T3420">
        <v>0</v>
      </c>
      <c r="U3420">
        <v>2325.75</v>
      </c>
      <c r="V3420">
        <v>2325.75</v>
      </c>
      <c r="W3420">
        <v>200</v>
      </c>
      <c r="X3420">
        <v>0</v>
      </c>
      <c r="Y3420">
        <v>0</v>
      </c>
      <c r="Z3420">
        <v>0</v>
      </c>
      <c r="AD3420" s="1">
        <v>41476.333333333336</v>
      </c>
      <c r="AE3420" s="1">
        <v>41507.708333333336</v>
      </c>
      <c r="AG3420" s="1">
        <v>41473.333333333336</v>
      </c>
      <c r="AH3420" s="1">
        <v>41505.708333333336</v>
      </c>
      <c r="AI3420" s="1">
        <v>41473.333333333336</v>
      </c>
      <c r="AJ3420" s="1">
        <v>41505.708333333336</v>
      </c>
      <c r="AK3420" s="1">
        <v>41473.333333333336</v>
      </c>
      <c r="AL3420" s="1">
        <v>41505.708333333336</v>
      </c>
      <c r="AM3420" s="1">
        <v>41476.333333333336</v>
      </c>
      <c r="AN3420" s="1">
        <v>41507.708333333336</v>
      </c>
      <c r="AP3420" t="s">
        <v>113</v>
      </c>
      <c r="AU3420" t="s">
        <v>7876</v>
      </c>
      <c r="AY3420" t="s">
        <v>106</v>
      </c>
      <c r="AZ3420">
        <v>0</v>
      </c>
      <c r="BA3420">
        <v>0</v>
      </c>
      <c r="BD3420" s="3">
        <v>41321.661805555559</v>
      </c>
      <c r="BE3420" s="3">
        <v>41321.663888888892</v>
      </c>
      <c r="BF3420" t="s">
        <v>115</v>
      </c>
      <c r="BG3420" t="s">
        <v>115</v>
      </c>
      <c r="BH3420">
        <v>8149</v>
      </c>
      <c r="BM3420">
        <v>43400</v>
      </c>
      <c r="BR3420" t="s">
        <v>3114</v>
      </c>
      <c r="BS3420" t="s">
        <v>3115</v>
      </c>
      <c r="BU3420">
        <v>1</v>
      </c>
      <c r="BV3420" t="s">
        <v>118</v>
      </c>
      <c r="BX3420" t="s">
        <v>119</v>
      </c>
      <c r="BY3420" t="s">
        <v>119</v>
      </c>
      <c r="BZ3420" t="s">
        <v>119</v>
      </c>
      <c r="CA3420">
        <v>1</v>
      </c>
      <c r="CC3420" t="s">
        <v>120</v>
      </c>
      <c r="CH3420">
        <v>540</v>
      </c>
      <c r="CI3420">
        <v>39900</v>
      </c>
      <c r="CJ3420" t="s">
        <v>106</v>
      </c>
      <c r="CK3420" t="s">
        <v>106</v>
      </c>
      <c r="CL3420">
        <v>10</v>
      </c>
      <c r="CM3420" t="s">
        <v>3107</v>
      </c>
      <c r="CO3420">
        <v>124988</v>
      </c>
      <c r="CQ3420">
        <v>0</v>
      </c>
      <c r="CR3420">
        <v>0</v>
      </c>
      <c r="CS3420">
        <v>0</v>
      </c>
      <c r="CY3420" t="s">
        <v>123</v>
      </c>
      <c r="CZ3420" t="s">
        <v>124</v>
      </c>
      <c r="DD3420" t="str" cm="1">
        <f t="array" ref="DD3420:DE3420">TEXT(_xlfn.SEQUENCE(1, DATEDIF(AG3420, AH3420, "m") + 1, AG3420, 30), "YYYY-APMM")</f>
        <v>2013-AP07</v>
      </c>
      <c r="DE3420" t="str">
        <v>2013-AP08</v>
      </c>
      <c r="DN3420">
        <f t="shared" si="106"/>
        <v>1162.875</v>
      </c>
      <c r="DO3420" t="str">
        <f t="shared" si="107"/>
        <v>BLINDING MASON SK</v>
      </c>
    </row>
    <row r="3421" spans="1:119" x14ac:dyDescent="0.35">
      <c r="A3421" t="s">
        <v>105</v>
      </c>
      <c r="B3421">
        <v>502706</v>
      </c>
      <c r="C3421">
        <v>6359</v>
      </c>
      <c r="D3421">
        <v>124989</v>
      </c>
      <c r="E3421">
        <v>13662</v>
      </c>
      <c r="F3421">
        <v>0</v>
      </c>
      <c r="G3421" t="s">
        <v>106</v>
      </c>
      <c r="H3421" t="s">
        <v>106</v>
      </c>
      <c r="I3421" t="s">
        <v>106</v>
      </c>
      <c r="J3421" t="s">
        <v>107</v>
      </c>
      <c r="K3421" t="s">
        <v>108</v>
      </c>
      <c r="L3421" t="s">
        <v>109</v>
      </c>
      <c r="M3421" t="s">
        <v>110</v>
      </c>
      <c r="N3421" t="s">
        <v>7877</v>
      </c>
      <c r="O3421" t="s">
        <v>3134</v>
      </c>
      <c r="P3421">
        <v>8163</v>
      </c>
      <c r="Q3421">
        <v>16</v>
      </c>
      <c r="R3421">
        <v>0</v>
      </c>
      <c r="S3421">
        <v>200</v>
      </c>
      <c r="T3421">
        <v>0</v>
      </c>
      <c r="U3421">
        <v>1541.75</v>
      </c>
      <c r="V3421">
        <v>1541.75</v>
      </c>
      <c r="W3421">
        <v>200</v>
      </c>
      <c r="X3421">
        <v>0</v>
      </c>
      <c r="Y3421">
        <v>0</v>
      </c>
      <c r="Z3421">
        <v>0</v>
      </c>
      <c r="AD3421" s="1">
        <v>41501.333333333336</v>
      </c>
      <c r="AE3421" s="1">
        <v>41529.708333333336</v>
      </c>
      <c r="AG3421" s="1">
        <v>41499.333333333336</v>
      </c>
      <c r="AH3421" s="1">
        <v>41527.708333333336</v>
      </c>
      <c r="AI3421" s="1">
        <v>41499.333333333336</v>
      </c>
      <c r="AJ3421" s="1">
        <v>41527.708333333336</v>
      </c>
      <c r="AK3421" s="1">
        <v>41499.333333333336</v>
      </c>
      <c r="AL3421" s="1">
        <v>41527.708333333336</v>
      </c>
      <c r="AM3421" s="1">
        <v>41501.333333333336</v>
      </c>
      <c r="AN3421" s="1">
        <v>41529.708333333336</v>
      </c>
      <c r="AP3421" t="s">
        <v>113</v>
      </c>
      <c r="AU3421" t="s">
        <v>7878</v>
      </c>
      <c r="AY3421" t="s">
        <v>106</v>
      </c>
      <c r="AZ3421">
        <v>0</v>
      </c>
      <c r="BA3421">
        <v>0</v>
      </c>
      <c r="BD3421" s="3">
        <v>41321.661805555559</v>
      </c>
      <c r="BE3421" s="3">
        <v>41321.663888888892</v>
      </c>
      <c r="BF3421" t="s">
        <v>115</v>
      </c>
      <c r="BG3421" t="s">
        <v>115</v>
      </c>
      <c r="BH3421">
        <v>8149</v>
      </c>
      <c r="BM3421">
        <v>43400</v>
      </c>
      <c r="BR3421" t="s">
        <v>3114</v>
      </c>
      <c r="BS3421" t="s">
        <v>3115</v>
      </c>
      <c r="BU3421">
        <v>1</v>
      </c>
      <c r="BV3421" t="s">
        <v>118</v>
      </c>
      <c r="BX3421" t="s">
        <v>119</v>
      </c>
      <c r="BY3421" t="s">
        <v>119</v>
      </c>
      <c r="BZ3421" t="s">
        <v>119</v>
      </c>
      <c r="CA3421">
        <v>1</v>
      </c>
      <c r="CC3421" t="s">
        <v>120</v>
      </c>
      <c r="CH3421">
        <v>540</v>
      </c>
      <c r="CI3421">
        <v>39900</v>
      </c>
      <c r="CJ3421" t="s">
        <v>106</v>
      </c>
      <c r="CK3421" t="s">
        <v>106</v>
      </c>
      <c r="CL3421">
        <v>10</v>
      </c>
      <c r="CM3421" t="s">
        <v>3107</v>
      </c>
      <c r="CO3421">
        <v>124988</v>
      </c>
      <c r="CQ3421">
        <v>0</v>
      </c>
      <c r="CR3421">
        <v>0</v>
      </c>
      <c r="CS3421">
        <v>0</v>
      </c>
      <c r="CY3421" t="s">
        <v>123</v>
      </c>
      <c r="CZ3421" t="s">
        <v>124</v>
      </c>
      <c r="DD3421" t="str" cm="1">
        <f t="array" ref="DD3421">TEXT(_xlfn.SEQUENCE(1, DATEDIF(AG3421, AH3421, "m") + 1, AG3421, 30), "YYYY-APMM")</f>
        <v>2013-AP08</v>
      </c>
      <c r="DN3421">
        <f t="shared" si="106"/>
        <v>1541.75</v>
      </c>
      <c r="DO3421" t="str">
        <f t="shared" si="107"/>
        <v>BLINDING MASON SK</v>
      </c>
    </row>
    <row r="3422" spans="1:119" x14ac:dyDescent="0.35">
      <c r="A3422" t="s">
        <v>105</v>
      </c>
      <c r="B3422">
        <v>502707</v>
      </c>
      <c r="C3422">
        <v>6359</v>
      </c>
      <c r="D3422">
        <v>124991</v>
      </c>
      <c r="E3422">
        <v>13662</v>
      </c>
      <c r="F3422">
        <v>0</v>
      </c>
      <c r="G3422" t="s">
        <v>106</v>
      </c>
      <c r="H3422" t="s">
        <v>106</v>
      </c>
      <c r="I3422" t="s">
        <v>106</v>
      </c>
      <c r="J3422" t="s">
        <v>107</v>
      </c>
      <c r="K3422" t="s">
        <v>108</v>
      </c>
      <c r="L3422" t="s">
        <v>109</v>
      </c>
      <c r="M3422" t="s">
        <v>110</v>
      </c>
      <c r="N3422" t="s">
        <v>7879</v>
      </c>
      <c r="O3422" t="s">
        <v>3140</v>
      </c>
      <c r="P3422">
        <v>8165</v>
      </c>
      <c r="Q3422">
        <v>16</v>
      </c>
      <c r="R3422">
        <v>0</v>
      </c>
      <c r="S3422">
        <v>160</v>
      </c>
      <c r="T3422">
        <v>0</v>
      </c>
      <c r="U3422">
        <v>1524.25</v>
      </c>
      <c r="V3422">
        <v>1524.25</v>
      </c>
      <c r="W3422">
        <v>160</v>
      </c>
      <c r="X3422">
        <v>0</v>
      </c>
      <c r="Y3422">
        <v>0</v>
      </c>
      <c r="Z3422">
        <v>0</v>
      </c>
      <c r="AD3422" s="1">
        <v>41519.333333333336</v>
      </c>
      <c r="AE3422" s="1">
        <v>41541.708333333336</v>
      </c>
      <c r="AG3422" s="1">
        <v>41517.333333333336</v>
      </c>
      <c r="AH3422" s="1">
        <v>41539.708333333336</v>
      </c>
      <c r="AI3422" s="1">
        <v>41517.333333333336</v>
      </c>
      <c r="AJ3422" s="1">
        <v>41539.708333333336</v>
      </c>
      <c r="AK3422" s="1">
        <v>41517.333333333336</v>
      </c>
      <c r="AL3422" s="1">
        <v>41539.708333333336</v>
      </c>
      <c r="AM3422" s="1">
        <v>41519.333333333336</v>
      </c>
      <c r="AN3422" s="1">
        <v>41541.708333333336</v>
      </c>
      <c r="AP3422" t="s">
        <v>113</v>
      </c>
      <c r="AU3422" t="s">
        <v>7880</v>
      </c>
      <c r="AY3422" t="s">
        <v>106</v>
      </c>
      <c r="AZ3422">
        <v>0</v>
      </c>
      <c r="BA3422">
        <v>0</v>
      </c>
      <c r="BD3422" s="3">
        <v>41321.661805555559</v>
      </c>
      <c r="BE3422" s="3">
        <v>41321.663888888892</v>
      </c>
      <c r="BF3422" t="s">
        <v>115</v>
      </c>
      <c r="BG3422" t="s">
        <v>115</v>
      </c>
      <c r="BH3422">
        <v>8149</v>
      </c>
      <c r="BM3422">
        <v>43420</v>
      </c>
      <c r="BR3422" t="s">
        <v>3122</v>
      </c>
      <c r="BS3422" t="s">
        <v>3123</v>
      </c>
      <c r="BU3422">
        <v>1</v>
      </c>
      <c r="BV3422" t="s">
        <v>118</v>
      </c>
      <c r="BX3422" t="s">
        <v>119</v>
      </c>
      <c r="BY3422" t="s">
        <v>119</v>
      </c>
      <c r="BZ3422" t="s">
        <v>119</v>
      </c>
      <c r="CA3422">
        <v>1</v>
      </c>
      <c r="CC3422" t="s">
        <v>120</v>
      </c>
      <c r="CH3422">
        <v>540</v>
      </c>
      <c r="CI3422">
        <v>39920</v>
      </c>
      <c r="CJ3422" t="s">
        <v>106</v>
      </c>
      <c r="CK3422" t="s">
        <v>106</v>
      </c>
      <c r="CL3422">
        <v>10</v>
      </c>
      <c r="CM3422" t="s">
        <v>2889</v>
      </c>
      <c r="CO3422">
        <v>124990</v>
      </c>
      <c r="CQ3422">
        <v>0</v>
      </c>
      <c r="CR3422">
        <v>0</v>
      </c>
      <c r="CS3422">
        <v>0</v>
      </c>
      <c r="CY3422" t="s">
        <v>123</v>
      </c>
      <c r="CZ3422" t="s">
        <v>124</v>
      </c>
      <c r="DD3422" t="str" cm="1">
        <f t="array" ref="DD3422">TEXT(_xlfn.SEQUENCE(1, DATEDIF(AG3422, AH3422, "m") + 1, AG3422, 30), "YYYY-APMM")</f>
        <v>2013-AP08</v>
      </c>
      <c r="DN3422">
        <f t="shared" si="106"/>
        <v>1524.25</v>
      </c>
      <c r="DO3422" t="str">
        <f t="shared" si="107"/>
        <v>STEEL FIXERS SK</v>
      </c>
    </row>
    <row r="3423" spans="1:119" x14ac:dyDescent="0.35">
      <c r="A3423" t="s">
        <v>105</v>
      </c>
      <c r="B3423">
        <v>502708</v>
      </c>
      <c r="C3423">
        <v>6359</v>
      </c>
      <c r="D3423">
        <v>124991</v>
      </c>
      <c r="E3423">
        <v>13662</v>
      </c>
      <c r="F3423">
        <v>0</v>
      </c>
      <c r="G3423" t="s">
        <v>106</v>
      </c>
      <c r="H3423" t="s">
        <v>106</v>
      </c>
      <c r="I3423" t="s">
        <v>106</v>
      </c>
      <c r="J3423" t="s">
        <v>107</v>
      </c>
      <c r="K3423" t="s">
        <v>108</v>
      </c>
      <c r="L3423" t="s">
        <v>109</v>
      </c>
      <c r="M3423" t="s">
        <v>110</v>
      </c>
      <c r="N3423" t="s">
        <v>7881</v>
      </c>
      <c r="O3423" t="s">
        <v>3143</v>
      </c>
      <c r="P3423">
        <v>8167</v>
      </c>
      <c r="Q3423">
        <v>16</v>
      </c>
      <c r="R3423">
        <v>0</v>
      </c>
      <c r="S3423">
        <v>120</v>
      </c>
      <c r="T3423">
        <v>0</v>
      </c>
      <c r="U3423">
        <v>105</v>
      </c>
      <c r="V3423">
        <v>105</v>
      </c>
      <c r="W3423">
        <v>120</v>
      </c>
      <c r="X3423">
        <v>0</v>
      </c>
      <c r="Y3423">
        <v>0</v>
      </c>
      <c r="Z3423">
        <v>0</v>
      </c>
      <c r="AD3423" s="1">
        <v>41529.333333333336</v>
      </c>
      <c r="AE3423" s="1">
        <v>41546.708333333336</v>
      </c>
      <c r="AG3423" s="1">
        <v>41527.333333333336</v>
      </c>
      <c r="AH3423" s="1">
        <v>41543.708333333336</v>
      </c>
      <c r="AI3423" s="1">
        <v>41527.333333333336</v>
      </c>
      <c r="AJ3423" s="1">
        <v>41543.708333333336</v>
      </c>
      <c r="AK3423" s="1">
        <v>41527.333333333336</v>
      </c>
      <c r="AL3423" s="1">
        <v>41543.708333333336</v>
      </c>
      <c r="AM3423" s="1">
        <v>41529.333333333336</v>
      </c>
      <c r="AN3423" s="1">
        <v>41546.708333333336</v>
      </c>
      <c r="AP3423" t="s">
        <v>113</v>
      </c>
      <c r="AU3423" t="s">
        <v>7882</v>
      </c>
      <c r="AY3423" t="s">
        <v>106</v>
      </c>
      <c r="AZ3423">
        <v>0</v>
      </c>
      <c r="BA3423">
        <v>0</v>
      </c>
      <c r="BD3423" s="3">
        <v>41321.661805555559</v>
      </c>
      <c r="BE3423" s="3">
        <v>41321.663888888892</v>
      </c>
      <c r="BF3423" t="s">
        <v>115</v>
      </c>
      <c r="BG3423" t="s">
        <v>115</v>
      </c>
      <c r="BH3423">
        <v>8149</v>
      </c>
      <c r="BM3423">
        <v>43440</v>
      </c>
      <c r="BR3423" t="s">
        <v>3145</v>
      </c>
      <c r="BS3423" t="s">
        <v>3146</v>
      </c>
      <c r="BU3423">
        <v>1</v>
      </c>
      <c r="BV3423" t="s">
        <v>118</v>
      </c>
      <c r="BX3423" t="s">
        <v>119</v>
      </c>
      <c r="BY3423" t="s">
        <v>119</v>
      </c>
      <c r="BZ3423" t="s">
        <v>119</v>
      </c>
      <c r="CA3423">
        <v>1</v>
      </c>
      <c r="CC3423" t="s">
        <v>120</v>
      </c>
      <c r="CH3423">
        <v>540</v>
      </c>
      <c r="CI3423">
        <v>39920</v>
      </c>
      <c r="CJ3423" t="s">
        <v>106</v>
      </c>
      <c r="CK3423" t="s">
        <v>106</v>
      </c>
      <c r="CL3423">
        <v>10</v>
      </c>
      <c r="CM3423" t="s">
        <v>2889</v>
      </c>
      <c r="CO3423">
        <v>124990</v>
      </c>
      <c r="CQ3423">
        <v>0</v>
      </c>
      <c r="CR3423">
        <v>0</v>
      </c>
      <c r="CS3423">
        <v>0</v>
      </c>
      <c r="CY3423" t="s">
        <v>123</v>
      </c>
      <c r="CZ3423" t="s">
        <v>124</v>
      </c>
      <c r="DD3423" t="str" cm="1">
        <f t="array" ref="DD3423">TEXT(_xlfn.SEQUENCE(1, DATEDIF(AG3423, AH3423, "m") + 1, AG3423, 30), "YYYY-APMM")</f>
        <v>2013-AP09</v>
      </c>
      <c r="DN3423">
        <f t="shared" si="106"/>
        <v>105</v>
      </c>
      <c r="DO3423" t="str">
        <f t="shared" si="107"/>
        <v>CONCRETE MASON SK</v>
      </c>
    </row>
    <row r="3424" spans="1:119" x14ac:dyDescent="0.35">
      <c r="A3424" t="s">
        <v>105</v>
      </c>
      <c r="B3424">
        <v>502709</v>
      </c>
      <c r="C3424">
        <v>6359</v>
      </c>
      <c r="D3424">
        <v>124991</v>
      </c>
      <c r="E3424">
        <v>13662</v>
      </c>
      <c r="F3424">
        <v>0</v>
      </c>
      <c r="G3424" t="s">
        <v>106</v>
      </c>
      <c r="H3424" t="s">
        <v>106</v>
      </c>
      <c r="I3424" t="s">
        <v>106</v>
      </c>
      <c r="J3424" t="s">
        <v>107</v>
      </c>
      <c r="K3424" t="s">
        <v>108</v>
      </c>
      <c r="L3424" t="s">
        <v>109</v>
      </c>
      <c r="M3424" t="s">
        <v>110</v>
      </c>
      <c r="N3424" t="s">
        <v>7883</v>
      </c>
      <c r="O3424" t="s">
        <v>3164</v>
      </c>
      <c r="P3424">
        <v>8165</v>
      </c>
      <c r="Q3424">
        <v>16</v>
      </c>
      <c r="R3424">
        <v>0</v>
      </c>
      <c r="S3424">
        <v>200</v>
      </c>
      <c r="T3424">
        <v>0</v>
      </c>
      <c r="U3424">
        <v>6076</v>
      </c>
      <c r="V3424">
        <v>6076</v>
      </c>
      <c r="W3424">
        <v>200</v>
      </c>
      <c r="X3424">
        <v>0</v>
      </c>
      <c r="Y3424">
        <v>0</v>
      </c>
      <c r="Z3424">
        <v>0</v>
      </c>
      <c r="AD3424" s="1">
        <v>41538.333333333336</v>
      </c>
      <c r="AE3424" s="1">
        <v>41568.708333333336</v>
      </c>
      <c r="AG3424" s="1">
        <v>41535.333333333336</v>
      </c>
      <c r="AH3424" s="1">
        <v>41563.708333333336</v>
      </c>
      <c r="AI3424" s="1">
        <v>41535.333333333336</v>
      </c>
      <c r="AJ3424" s="1">
        <v>41563.708333333336</v>
      </c>
      <c r="AK3424" s="1">
        <v>41535.333333333336</v>
      </c>
      <c r="AL3424" s="1">
        <v>41563.708333333336</v>
      </c>
      <c r="AM3424" s="1">
        <v>41538.333333333336</v>
      </c>
      <c r="AN3424" s="1">
        <v>41568.708333333336</v>
      </c>
      <c r="AP3424" t="s">
        <v>113</v>
      </c>
      <c r="AU3424" t="s">
        <v>7884</v>
      </c>
      <c r="AY3424" t="s">
        <v>106</v>
      </c>
      <c r="AZ3424">
        <v>0</v>
      </c>
      <c r="BA3424">
        <v>0</v>
      </c>
      <c r="BD3424" s="3">
        <v>41321.661805555559</v>
      </c>
      <c r="BE3424" s="3">
        <v>41321.663888888892</v>
      </c>
      <c r="BF3424" t="s">
        <v>115</v>
      </c>
      <c r="BG3424" t="s">
        <v>115</v>
      </c>
      <c r="BH3424">
        <v>8149</v>
      </c>
      <c r="BM3424">
        <v>43420</v>
      </c>
      <c r="BR3424" t="s">
        <v>3122</v>
      </c>
      <c r="BS3424" t="s">
        <v>3123</v>
      </c>
      <c r="BU3424">
        <v>1</v>
      </c>
      <c r="BV3424" t="s">
        <v>118</v>
      </c>
      <c r="BX3424" t="s">
        <v>119</v>
      </c>
      <c r="BY3424" t="s">
        <v>119</v>
      </c>
      <c r="BZ3424" t="s">
        <v>119</v>
      </c>
      <c r="CA3424">
        <v>1</v>
      </c>
      <c r="CC3424" t="s">
        <v>120</v>
      </c>
      <c r="CH3424">
        <v>540</v>
      </c>
      <c r="CI3424">
        <v>39920</v>
      </c>
      <c r="CJ3424" t="s">
        <v>106</v>
      </c>
      <c r="CK3424" t="s">
        <v>106</v>
      </c>
      <c r="CL3424">
        <v>10</v>
      </c>
      <c r="CM3424" t="s">
        <v>2889</v>
      </c>
      <c r="CO3424">
        <v>124990</v>
      </c>
      <c r="CQ3424">
        <v>0</v>
      </c>
      <c r="CR3424">
        <v>0</v>
      </c>
      <c r="CS3424">
        <v>0</v>
      </c>
      <c r="CY3424" t="s">
        <v>123</v>
      </c>
      <c r="CZ3424" t="s">
        <v>124</v>
      </c>
      <c r="DD3424" t="str" cm="1">
        <f t="array" ref="DD3424">TEXT(_xlfn.SEQUENCE(1, DATEDIF(AG3424, AH3424, "m") + 1, AG3424, 30), "YYYY-APMM")</f>
        <v>2013-AP09</v>
      </c>
      <c r="DN3424">
        <f t="shared" si="106"/>
        <v>6076</v>
      </c>
      <c r="DO3424" t="str">
        <f t="shared" si="107"/>
        <v>STEEL FIXERS SK</v>
      </c>
    </row>
    <row r="3425" spans="1:119" x14ac:dyDescent="0.35">
      <c r="A3425" t="s">
        <v>105</v>
      </c>
      <c r="B3425">
        <v>502710</v>
      </c>
      <c r="C3425">
        <v>6359</v>
      </c>
      <c r="D3425">
        <v>124991</v>
      </c>
      <c r="E3425">
        <v>13662</v>
      </c>
      <c r="F3425">
        <v>0</v>
      </c>
      <c r="G3425" t="s">
        <v>106</v>
      </c>
      <c r="H3425" t="s">
        <v>106</v>
      </c>
      <c r="I3425" t="s">
        <v>106</v>
      </c>
      <c r="J3425" t="s">
        <v>107</v>
      </c>
      <c r="K3425" t="s">
        <v>108</v>
      </c>
      <c r="L3425" t="s">
        <v>109</v>
      </c>
      <c r="M3425" t="s">
        <v>110</v>
      </c>
      <c r="N3425" t="s">
        <v>7885</v>
      </c>
      <c r="O3425" t="s">
        <v>3167</v>
      </c>
      <c r="P3425">
        <v>8167</v>
      </c>
      <c r="Q3425">
        <v>16</v>
      </c>
      <c r="R3425">
        <v>16</v>
      </c>
      <c r="S3425">
        <v>120</v>
      </c>
      <c r="T3425">
        <v>0</v>
      </c>
      <c r="U3425">
        <v>1302</v>
      </c>
      <c r="V3425">
        <v>1302</v>
      </c>
      <c r="W3425">
        <v>120</v>
      </c>
      <c r="X3425">
        <v>0</v>
      </c>
      <c r="Y3425">
        <v>0</v>
      </c>
      <c r="Z3425">
        <v>0</v>
      </c>
      <c r="AD3425" s="1">
        <v>41554.333333333336</v>
      </c>
      <c r="AE3425" s="1">
        <v>41573.708333333336</v>
      </c>
      <c r="AG3425" s="1">
        <v>41552.333333333336</v>
      </c>
      <c r="AH3425" s="1">
        <v>41570.708333333336</v>
      </c>
      <c r="AI3425" s="1">
        <v>41552.333333333336</v>
      </c>
      <c r="AJ3425" s="1">
        <v>41570.708333333336</v>
      </c>
      <c r="AK3425" s="1">
        <v>41552.333333333336</v>
      </c>
      <c r="AL3425" s="1">
        <v>41570.708333333336</v>
      </c>
      <c r="AM3425" s="1">
        <v>41554.333333333336</v>
      </c>
      <c r="AN3425" s="1">
        <v>41573.708333333336</v>
      </c>
      <c r="AP3425" t="s">
        <v>113</v>
      </c>
      <c r="AU3425" t="s">
        <v>7886</v>
      </c>
      <c r="AY3425" t="s">
        <v>106</v>
      </c>
      <c r="AZ3425">
        <v>0</v>
      </c>
      <c r="BA3425">
        <v>0</v>
      </c>
      <c r="BD3425" s="3">
        <v>41321.661805555559</v>
      </c>
      <c r="BE3425" s="3">
        <v>41321.663888888892</v>
      </c>
      <c r="BF3425" t="s">
        <v>115</v>
      </c>
      <c r="BG3425" t="s">
        <v>115</v>
      </c>
      <c r="BH3425">
        <v>8149</v>
      </c>
      <c r="BM3425">
        <v>43440</v>
      </c>
      <c r="BR3425" t="s">
        <v>3145</v>
      </c>
      <c r="BS3425" t="s">
        <v>3146</v>
      </c>
      <c r="BU3425">
        <v>1</v>
      </c>
      <c r="BV3425" t="s">
        <v>118</v>
      </c>
      <c r="BX3425" t="s">
        <v>119</v>
      </c>
      <c r="BY3425" t="s">
        <v>119</v>
      </c>
      <c r="BZ3425" t="s">
        <v>119</v>
      </c>
      <c r="CA3425">
        <v>1</v>
      </c>
      <c r="CC3425" t="s">
        <v>120</v>
      </c>
      <c r="CH3425">
        <v>540</v>
      </c>
      <c r="CI3425">
        <v>39920</v>
      </c>
      <c r="CJ3425" t="s">
        <v>106</v>
      </c>
      <c r="CK3425" t="s">
        <v>106</v>
      </c>
      <c r="CL3425">
        <v>10</v>
      </c>
      <c r="CM3425" t="s">
        <v>2889</v>
      </c>
      <c r="CO3425">
        <v>124990</v>
      </c>
      <c r="CQ3425">
        <v>0</v>
      </c>
      <c r="CR3425">
        <v>0</v>
      </c>
      <c r="CS3425">
        <v>0</v>
      </c>
      <c r="CY3425" t="s">
        <v>123</v>
      </c>
      <c r="CZ3425" t="s">
        <v>124</v>
      </c>
      <c r="DD3425" t="str" cm="1">
        <f t="array" ref="DD3425">TEXT(_xlfn.SEQUENCE(1, DATEDIF(AG3425, AH3425, "m") + 1, AG3425, 30), "YYYY-APMM")</f>
        <v>2013-AP10</v>
      </c>
      <c r="DN3425">
        <f t="shared" si="106"/>
        <v>1302</v>
      </c>
      <c r="DO3425" t="str">
        <f t="shared" si="107"/>
        <v>CONCRETE MASON SK</v>
      </c>
    </row>
    <row r="3426" spans="1:119" x14ac:dyDescent="0.35">
      <c r="A3426" t="s">
        <v>105</v>
      </c>
      <c r="B3426">
        <v>502711</v>
      </c>
      <c r="C3426">
        <v>6359</v>
      </c>
      <c r="D3426">
        <v>124992</v>
      </c>
      <c r="E3426">
        <v>13662</v>
      </c>
      <c r="F3426">
        <v>0</v>
      </c>
      <c r="G3426" t="s">
        <v>106</v>
      </c>
      <c r="H3426" t="s">
        <v>106</v>
      </c>
      <c r="I3426" t="s">
        <v>106</v>
      </c>
      <c r="J3426" t="s">
        <v>107</v>
      </c>
      <c r="K3426" t="s">
        <v>108</v>
      </c>
      <c r="L3426" t="s">
        <v>109</v>
      </c>
      <c r="M3426" t="s">
        <v>110</v>
      </c>
      <c r="N3426" t="s">
        <v>7887</v>
      </c>
      <c r="O3426" t="s">
        <v>3154</v>
      </c>
      <c r="P3426">
        <v>8165</v>
      </c>
      <c r="Q3426">
        <v>152</v>
      </c>
      <c r="R3426">
        <v>0</v>
      </c>
      <c r="S3426">
        <v>160</v>
      </c>
      <c r="T3426">
        <v>0</v>
      </c>
      <c r="U3426">
        <v>521.5</v>
      </c>
      <c r="V3426">
        <v>521.5</v>
      </c>
      <c r="W3426">
        <v>160</v>
      </c>
      <c r="X3426">
        <v>0</v>
      </c>
      <c r="Y3426">
        <v>0</v>
      </c>
      <c r="Z3426">
        <v>0</v>
      </c>
      <c r="AD3426" s="1">
        <v>41609.333333333336</v>
      </c>
      <c r="AE3426" s="1">
        <v>41632.708333333336</v>
      </c>
      <c r="AG3426" s="1">
        <v>41587.333333333336</v>
      </c>
      <c r="AH3426" s="1">
        <v>41609.708333333336</v>
      </c>
      <c r="AI3426" s="1">
        <v>41587.333333333336</v>
      </c>
      <c r="AJ3426" s="1">
        <v>41609.708333333336</v>
      </c>
      <c r="AK3426" s="1">
        <v>41587.333333333336</v>
      </c>
      <c r="AL3426" s="1">
        <v>41609.708333333336</v>
      </c>
      <c r="AM3426" s="1">
        <v>41609.333333333336</v>
      </c>
      <c r="AN3426" s="1">
        <v>41632.708333333336</v>
      </c>
      <c r="AP3426" t="s">
        <v>113</v>
      </c>
      <c r="AU3426" t="s">
        <v>7888</v>
      </c>
      <c r="AY3426" t="s">
        <v>106</v>
      </c>
      <c r="AZ3426">
        <v>0</v>
      </c>
      <c r="BA3426">
        <v>0</v>
      </c>
      <c r="BD3426" s="3">
        <v>41321.661805555559</v>
      </c>
      <c r="BE3426" s="3">
        <v>41321.663888888892</v>
      </c>
      <c r="BF3426" t="s">
        <v>115</v>
      </c>
      <c r="BG3426" t="s">
        <v>115</v>
      </c>
      <c r="BH3426">
        <v>8149</v>
      </c>
      <c r="BM3426">
        <v>43420</v>
      </c>
      <c r="BR3426" t="s">
        <v>3122</v>
      </c>
      <c r="BS3426" t="s">
        <v>3123</v>
      </c>
      <c r="BU3426">
        <v>1</v>
      </c>
      <c r="BV3426" t="s">
        <v>118</v>
      </c>
      <c r="BX3426" t="s">
        <v>119</v>
      </c>
      <c r="BY3426" t="s">
        <v>119</v>
      </c>
      <c r="BZ3426" t="s">
        <v>119</v>
      </c>
      <c r="CA3426">
        <v>1</v>
      </c>
      <c r="CC3426" t="s">
        <v>120</v>
      </c>
      <c r="CH3426">
        <v>540</v>
      </c>
      <c r="CI3426">
        <v>39940</v>
      </c>
      <c r="CJ3426" t="s">
        <v>106</v>
      </c>
      <c r="CK3426" t="s">
        <v>106</v>
      </c>
      <c r="CL3426">
        <v>20</v>
      </c>
      <c r="CM3426" t="s">
        <v>2867</v>
      </c>
      <c r="CO3426">
        <v>124990</v>
      </c>
      <c r="CQ3426">
        <v>0</v>
      </c>
      <c r="CR3426">
        <v>0</v>
      </c>
      <c r="CS3426">
        <v>0</v>
      </c>
      <c r="CY3426" t="s">
        <v>123</v>
      </c>
      <c r="CZ3426" t="s">
        <v>124</v>
      </c>
      <c r="DD3426" t="str" cm="1">
        <f t="array" ref="DD3426">TEXT(_xlfn.SEQUENCE(1, DATEDIF(AG3426, AH3426, "m") + 1, AG3426, 30), "YYYY-APMM")</f>
        <v>2013-AP11</v>
      </c>
      <c r="DN3426">
        <f t="shared" si="106"/>
        <v>521.5</v>
      </c>
      <c r="DO3426" t="str">
        <f t="shared" si="107"/>
        <v>STEEL FIXERS SK</v>
      </c>
    </row>
    <row r="3427" spans="1:119" x14ac:dyDescent="0.35">
      <c r="A3427" t="s">
        <v>105</v>
      </c>
      <c r="B3427">
        <v>502712</v>
      </c>
      <c r="C3427">
        <v>6359</v>
      </c>
      <c r="D3427">
        <v>124992</v>
      </c>
      <c r="E3427">
        <v>13662</v>
      </c>
      <c r="F3427">
        <v>0</v>
      </c>
      <c r="G3427" t="s">
        <v>106</v>
      </c>
      <c r="H3427" t="s">
        <v>106</v>
      </c>
      <c r="I3427" t="s">
        <v>106</v>
      </c>
      <c r="J3427" t="s">
        <v>107</v>
      </c>
      <c r="K3427" t="s">
        <v>108</v>
      </c>
      <c r="L3427" t="s">
        <v>109</v>
      </c>
      <c r="M3427" t="s">
        <v>110</v>
      </c>
      <c r="N3427" t="s">
        <v>7889</v>
      </c>
      <c r="O3427" t="s">
        <v>3157</v>
      </c>
      <c r="P3427">
        <v>8166</v>
      </c>
      <c r="Q3427">
        <v>288</v>
      </c>
      <c r="R3427">
        <v>80</v>
      </c>
      <c r="S3427">
        <v>160</v>
      </c>
      <c r="T3427">
        <v>0</v>
      </c>
      <c r="U3427">
        <v>84</v>
      </c>
      <c r="V3427">
        <v>84</v>
      </c>
      <c r="W3427">
        <v>160</v>
      </c>
      <c r="X3427">
        <v>0</v>
      </c>
      <c r="Y3427">
        <v>0</v>
      </c>
      <c r="Z3427">
        <v>0</v>
      </c>
      <c r="AD3427" s="1">
        <v>41637.333333333336</v>
      </c>
      <c r="AE3427" s="1">
        <v>41659.708333333336</v>
      </c>
      <c r="AG3427" s="1">
        <v>41594.333333333336</v>
      </c>
      <c r="AH3427" s="1">
        <v>41616.708333333336</v>
      </c>
      <c r="AI3427" s="1">
        <v>41594.333333333336</v>
      </c>
      <c r="AJ3427" s="1">
        <v>41616.708333333336</v>
      </c>
      <c r="AK3427" s="1">
        <v>41594.333333333336</v>
      </c>
      <c r="AL3427" s="1">
        <v>41616.708333333336</v>
      </c>
      <c r="AM3427" s="1">
        <v>41637.333333333336</v>
      </c>
      <c r="AN3427" s="1">
        <v>41659.708333333336</v>
      </c>
      <c r="AP3427" t="s">
        <v>113</v>
      </c>
      <c r="AU3427" t="s">
        <v>7890</v>
      </c>
      <c r="AY3427" t="s">
        <v>106</v>
      </c>
      <c r="AZ3427">
        <v>0</v>
      </c>
      <c r="BA3427">
        <v>0</v>
      </c>
      <c r="BD3427" s="3">
        <v>41321.661805555559</v>
      </c>
      <c r="BE3427" s="3">
        <v>41321.663888888892</v>
      </c>
      <c r="BF3427" t="s">
        <v>115</v>
      </c>
      <c r="BG3427" t="s">
        <v>115</v>
      </c>
      <c r="BH3427">
        <v>8149</v>
      </c>
      <c r="BM3427">
        <v>43430</v>
      </c>
      <c r="BR3427" t="s">
        <v>1304</v>
      </c>
      <c r="BS3427" t="s">
        <v>1305</v>
      </c>
      <c r="BU3427">
        <v>1</v>
      </c>
      <c r="BV3427" t="s">
        <v>118</v>
      </c>
      <c r="BX3427" t="s">
        <v>119</v>
      </c>
      <c r="BY3427" t="s">
        <v>119</v>
      </c>
      <c r="BZ3427" t="s">
        <v>119</v>
      </c>
      <c r="CA3427">
        <v>1</v>
      </c>
      <c r="CC3427" t="s">
        <v>120</v>
      </c>
      <c r="CH3427">
        <v>540</v>
      </c>
      <c r="CI3427">
        <v>39940</v>
      </c>
      <c r="CJ3427" t="s">
        <v>106</v>
      </c>
      <c r="CK3427" t="s">
        <v>106</v>
      </c>
      <c r="CL3427">
        <v>20</v>
      </c>
      <c r="CM3427" t="s">
        <v>2867</v>
      </c>
      <c r="CO3427">
        <v>124990</v>
      </c>
      <c r="CQ3427">
        <v>0</v>
      </c>
      <c r="CR3427">
        <v>0</v>
      </c>
      <c r="CS3427">
        <v>0</v>
      </c>
      <c r="CY3427" t="s">
        <v>123</v>
      </c>
      <c r="CZ3427" t="s">
        <v>124</v>
      </c>
      <c r="DD3427" t="str" cm="1">
        <f t="array" ref="DD3427">TEXT(_xlfn.SEQUENCE(1, DATEDIF(AG3427, AH3427, "m") + 1, AG3427, 30), "YYYY-APMM")</f>
        <v>2013-AP11</v>
      </c>
      <c r="DN3427">
        <f t="shared" si="106"/>
        <v>84</v>
      </c>
      <c r="DO3427" t="str">
        <f t="shared" si="107"/>
        <v>CARPENTERS SK</v>
      </c>
    </row>
    <row r="3428" spans="1:119" x14ac:dyDescent="0.35">
      <c r="A3428" t="s">
        <v>105</v>
      </c>
      <c r="B3428">
        <v>502713</v>
      </c>
      <c r="C3428">
        <v>6359</v>
      </c>
      <c r="D3428">
        <v>124994</v>
      </c>
      <c r="E3428">
        <v>13662</v>
      </c>
      <c r="F3428">
        <v>0</v>
      </c>
      <c r="G3428" t="s">
        <v>106</v>
      </c>
      <c r="H3428" t="s">
        <v>106</v>
      </c>
      <c r="I3428" t="s">
        <v>106</v>
      </c>
      <c r="J3428" t="s">
        <v>107</v>
      </c>
      <c r="K3428" t="s">
        <v>108</v>
      </c>
      <c r="L3428" t="s">
        <v>109</v>
      </c>
      <c r="M3428" t="s">
        <v>110</v>
      </c>
      <c r="N3428" t="s">
        <v>7891</v>
      </c>
      <c r="O3428" t="s">
        <v>3189</v>
      </c>
      <c r="P3428">
        <v>8164</v>
      </c>
      <c r="Q3428">
        <v>240</v>
      </c>
      <c r="R3428">
        <v>0</v>
      </c>
      <c r="S3428">
        <v>160</v>
      </c>
      <c r="T3428">
        <v>0</v>
      </c>
      <c r="U3428">
        <v>436</v>
      </c>
      <c r="V3428">
        <v>436</v>
      </c>
      <c r="W3428">
        <v>160</v>
      </c>
      <c r="X3428">
        <v>0</v>
      </c>
      <c r="Y3428">
        <v>0</v>
      </c>
      <c r="Z3428">
        <v>0</v>
      </c>
      <c r="AD3428" s="1">
        <v>41669.333333333336</v>
      </c>
      <c r="AE3428" s="1">
        <v>41693.708333333336</v>
      </c>
      <c r="AG3428" s="1">
        <v>41634.333333333336</v>
      </c>
      <c r="AH3428" s="1">
        <v>41657.708333333336</v>
      </c>
      <c r="AI3428" s="1">
        <v>41634.333333333336</v>
      </c>
      <c r="AJ3428" s="1">
        <v>41657.708333333336</v>
      </c>
      <c r="AK3428" s="1">
        <v>41634.333333333336</v>
      </c>
      <c r="AL3428" s="1">
        <v>41657.708333333336</v>
      </c>
      <c r="AM3428" s="1">
        <v>41669.333333333336</v>
      </c>
      <c r="AN3428" s="1">
        <v>41693.708333333336</v>
      </c>
      <c r="AP3428" t="s">
        <v>113</v>
      </c>
      <c r="AU3428" t="s">
        <v>7892</v>
      </c>
      <c r="AY3428" t="s">
        <v>106</v>
      </c>
      <c r="AZ3428">
        <v>0</v>
      </c>
      <c r="BA3428">
        <v>0</v>
      </c>
      <c r="BD3428" s="3">
        <v>41321.661805555559</v>
      </c>
      <c r="BE3428" s="3">
        <v>41321.663888888892</v>
      </c>
      <c r="BF3428" t="s">
        <v>115</v>
      </c>
      <c r="BG3428" t="s">
        <v>115</v>
      </c>
      <c r="BH3428">
        <v>8149</v>
      </c>
      <c r="BM3428">
        <v>43410</v>
      </c>
      <c r="BR3428" t="s">
        <v>2865</v>
      </c>
      <c r="BS3428" t="s">
        <v>2866</v>
      </c>
      <c r="BU3428">
        <v>1</v>
      </c>
      <c r="BV3428" t="s">
        <v>118</v>
      </c>
      <c r="BX3428" t="s">
        <v>119</v>
      </c>
      <c r="BY3428" t="s">
        <v>119</v>
      </c>
      <c r="BZ3428" t="s">
        <v>119</v>
      </c>
      <c r="CA3428">
        <v>1</v>
      </c>
      <c r="CC3428" t="s">
        <v>120</v>
      </c>
      <c r="CH3428">
        <v>540</v>
      </c>
      <c r="CI3428">
        <v>40180</v>
      </c>
      <c r="CJ3428" t="s">
        <v>106</v>
      </c>
      <c r="CK3428" t="s">
        <v>106</v>
      </c>
      <c r="CL3428">
        <v>10</v>
      </c>
      <c r="CM3428" t="s">
        <v>3187</v>
      </c>
      <c r="CO3428">
        <v>124993</v>
      </c>
      <c r="CQ3428">
        <v>0</v>
      </c>
      <c r="CR3428">
        <v>0</v>
      </c>
      <c r="CS3428">
        <v>0</v>
      </c>
      <c r="CY3428" t="s">
        <v>123</v>
      </c>
      <c r="CZ3428" t="s">
        <v>124</v>
      </c>
      <c r="DD3428" t="str" cm="1">
        <f t="array" ref="DD3428">TEXT(_xlfn.SEQUENCE(1, DATEDIF(AG3428, AH3428, "m") + 1, AG3428, 30), "YYYY-APMM")</f>
        <v>2013-AP12</v>
      </c>
      <c r="DN3428">
        <f t="shared" si="106"/>
        <v>436</v>
      </c>
      <c r="DO3428" t="str">
        <f t="shared" si="107"/>
        <v>SCREED MASON SK</v>
      </c>
    </row>
    <row r="3429" spans="1:119" x14ac:dyDescent="0.35">
      <c r="A3429" t="s">
        <v>105</v>
      </c>
      <c r="B3429">
        <v>502714</v>
      </c>
      <c r="C3429">
        <v>6359</v>
      </c>
      <c r="D3429">
        <v>124994</v>
      </c>
      <c r="E3429">
        <v>13662</v>
      </c>
      <c r="F3429">
        <v>0</v>
      </c>
      <c r="G3429" t="s">
        <v>106</v>
      </c>
      <c r="H3429" t="s">
        <v>106</v>
      </c>
      <c r="I3429" t="s">
        <v>106</v>
      </c>
      <c r="J3429" t="s">
        <v>107</v>
      </c>
      <c r="K3429" t="s">
        <v>108</v>
      </c>
      <c r="L3429" t="s">
        <v>109</v>
      </c>
      <c r="M3429" t="s">
        <v>110</v>
      </c>
      <c r="N3429" t="s">
        <v>7893</v>
      </c>
      <c r="O3429" t="s">
        <v>3192</v>
      </c>
      <c r="P3429">
        <v>8178</v>
      </c>
      <c r="Q3429">
        <v>240</v>
      </c>
      <c r="R3429">
        <v>0</v>
      </c>
      <c r="S3429">
        <v>160</v>
      </c>
      <c r="T3429">
        <v>0</v>
      </c>
      <c r="U3429">
        <v>136</v>
      </c>
      <c r="V3429">
        <v>136</v>
      </c>
      <c r="W3429">
        <v>160</v>
      </c>
      <c r="X3429">
        <v>0</v>
      </c>
      <c r="Y3429">
        <v>0</v>
      </c>
      <c r="Z3429">
        <v>0</v>
      </c>
      <c r="AD3429" s="1">
        <v>41694.333333333336</v>
      </c>
      <c r="AE3429" s="1">
        <v>41716.708333333336</v>
      </c>
      <c r="AG3429" s="1">
        <v>41658.333333333336</v>
      </c>
      <c r="AH3429" s="1">
        <v>41680.708333333336</v>
      </c>
      <c r="AI3429" s="1">
        <v>41658.333333333336</v>
      </c>
      <c r="AJ3429" s="1">
        <v>41680.708333333336</v>
      </c>
      <c r="AK3429" s="1">
        <v>41658.333333333336</v>
      </c>
      <c r="AL3429" s="1">
        <v>41680.708333333336</v>
      </c>
      <c r="AM3429" s="1">
        <v>41694.333333333336</v>
      </c>
      <c r="AN3429" s="1">
        <v>41716.708333333336</v>
      </c>
      <c r="AP3429" t="s">
        <v>113</v>
      </c>
      <c r="AU3429" t="s">
        <v>7894</v>
      </c>
      <c r="AY3429" t="s">
        <v>106</v>
      </c>
      <c r="AZ3429">
        <v>0</v>
      </c>
      <c r="BA3429">
        <v>0</v>
      </c>
      <c r="BD3429" s="3">
        <v>41321.661805555559</v>
      </c>
      <c r="BE3429" s="3">
        <v>41321.663888888892</v>
      </c>
      <c r="BF3429" t="s">
        <v>115</v>
      </c>
      <c r="BG3429" t="s">
        <v>115</v>
      </c>
      <c r="BH3429">
        <v>8149</v>
      </c>
      <c r="BM3429">
        <v>43550</v>
      </c>
      <c r="BR3429" t="s">
        <v>116</v>
      </c>
      <c r="BS3429" t="s">
        <v>117</v>
      </c>
      <c r="BU3429">
        <v>1</v>
      </c>
      <c r="BV3429" t="s">
        <v>118</v>
      </c>
      <c r="BX3429" t="s">
        <v>119</v>
      </c>
      <c r="BY3429" t="s">
        <v>119</v>
      </c>
      <c r="BZ3429" t="s">
        <v>119</v>
      </c>
      <c r="CA3429">
        <v>1</v>
      </c>
      <c r="CC3429" t="s">
        <v>120</v>
      </c>
      <c r="CH3429">
        <v>540</v>
      </c>
      <c r="CI3429">
        <v>40180</v>
      </c>
      <c r="CJ3429" t="s">
        <v>106</v>
      </c>
      <c r="CK3429" t="s">
        <v>106</v>
      </c>
      <c r="CL3429">
        <v>10</v>
      </c>
      <c r="CM3429" t="s">
        <v>3187</v>
      </c>
      <c r="CO3429">
        <v>124993</v>
      </c>
      <c r="CQ3429">
        <v>0</v>
      </c>
      <c r="CR3429">
        <v>0</v>
      </c>
      <c r="CS3429">
        <v>0</v>
      </c>
      <c r="CY3429" t="s">
        <v>123</v>
      </c>
      <c r="CZ3429" t="s">
        <v>124</v>
      </c>
      <c r="DD3429" t="str" cm="1">
        <f t="array" ref="DD3429">TEXT(_xlfn.SEQUENCE(1, DATEDIF(AG3429, AH3429, "m") + 1, AG3429, 30), "YYYY-APMM")</f>
        <v>2014-AP01</v>
      </c>
      <c r="DN3429">
        <f t="shared" si="106"/>
        <v>136</v>
      </c>
      <c r="DO3429" t="str">
        <f t="shared" si="107"/>
        <v>LABOR- SUBCONTRACTOR</v>
      </c>
    </row>
    <row r="3430" spans="1:119" x14ac:dyDescent="0.35">
      <c r="A3430" t="s">
        <v>105</v>
      </c>
      <c r="B3430">
        <v>502715</v>
      </c>
      <c r="C3430">
        <v>6359</v>
      </c>
      <c r="D3430">
        <v>124994</v>
      </c>
      <c r="E3430">
        <v>13662</v>
      </c>
      <c r="F3430">
        <v>0</v>
      </c>
      <c r="G3430" t="s">
        <v>106</v>
      </c>
      <c r="H3430" t="s">
        <v>106</v>
      </c>
      <c r="I3430" t="s">
        <v>106</v>
      </c>
      <c r="J3430" t="s">
        <v>107</v>
      </c>
      <c r="K3430" t="s">
        <v>108</v>
      </c>
      <c r="L3430" t="s">
        <v>109</v>
      </c>
      <c r="M3430" t="s">
        <v>110</v>
      </c>
      <c r="N3430" t="s">
        <v>7895</v>
      </c>
      <c r="O3430" t="s">
        <v>3195</v>
      </c>
      <c r="P3430">
        <v>8178</v>
      </c>
      <c r="Q3430">
        <v>208</v>
      </c>
      <c r="R3430">
        <v>0</v>
      </c>
      <c r="S3430">
        <v>160</v>
      </c>
      <c r="T3430">
        <v>0</v>
      </c>
      <c r="U3430">
        <v>168</v>
      </c>
      <c r="V3430">
        <v>168</v>
      </c>
      <c r="W3430">
        <v>160</v>
      </c>
      <c r="X3430">
        <v>0</v>
      </c>
      <c r="Y3430">
        <v>0</v>
      </c>
      <c r="Z3430">
        <v>0</v>
      </c>
      <c r="AD3430" s="1">
        <v>41676.333333333336</v>
      </c>
      <c r="AE3430" s="1">
        <v>41700.708333333336</v>
      </c>
      <c r="AG3430" s="1">
        <v>41646.333333333336</v>
      </c>
      <c r="AH3430" s="1">
        <v>41668.708333333336</v>
      </c>
      <c r="AI3430" s="1">
        <v>41646.333333333336</v>
      </c>
      <c r="AJ3430" s="1">
        <v>41668.708333333336</v>
      </c>
      <c r="AK3430" s="1">
        <v>41646.333333333336</v>
      </c>
      <c r="AL3430" s="1">
        <v>41668.708333333336</v>
      </c>
      <c r="AM3430" s="1">
        <v>41676.333333333336</v>
      </c>
      <c r="AN3430" s="1">
        <v>41700.708333333336</v>
      </c>
      <c r="AP3430" t="s">
        <v>113</v>
      </c>
      <c r="AU3430" t="s">
        <v>7896</v>
      </c>
      <c r="AY3430" t="s">
        <v>106</v>
      </c>
      <c r="AZ3430">
        <v>0</v>
      </c>
      <c r="BA3430">
        <v>0</v>
      </c>
      <c r="BD3430" s="3">
        <v>41321.661805555559</v>
      </c>
      <c r="BE3430" s="3">
        <v>41321.663888888892</v>
      </c>
      <c r="BF3430" t="s">
        <v>115</v>
      </c>
      <c r="BG3430" t="s">
        <v>115</v>
      </c>
      <c r="BH3430">
        <v>8149</v>
      </c>
      <c r="BM3430">
        <v>43550</v>
      </c>
      <c r="BR3430" t="s">
        <v>116</v>
      </c>
      <c r="BS3430" t="s">
        <v>117</v>
      </c>
      <c r="BU3430">
        <v>1</v>
      </c>
      <c r="BV3430" t="s">
        <v>118</v>
      </c>
      <c r="BX3430" t="s">
        <v>119</v>
      </c>
      <c r="BY3430" t="s">
        <v>119</v>
      </c>
      <c r="BZ3430" t="s">
        <v>119</v>
      </c>
      <c r="CA3430">
        <v>1</v>
      </c>
      <c r="CC3430" t="s">
        <v>120</v>
      </c>
      <c r="CH3430">
        <v>540</v>
      </c>
      <c r="CI3430">
        <v>40180</v>
      </c>
      <c r="CJ3430" t="s">
        <v>106</v>
      </c>
      <c r="CK3430" t="s">
        <v>106</v>
      </c>
      <c r="CL3430">
        <v>10</v>
      </c>
      <c r="CM3430" t="s">
        <v>3187</v>
      </c>
      <c r="CO3430">
        <v>124993</v>
      </c>
      <c r="CQ3430">
        <v>0</v>
      </c>
      <c r="CR3430">
        <v>0</v>
      </c>
      <c r="CS3430">
        <v>0</v>
      </c>
      <c r="CY3430" t="s">
        <v>123</v>
      </c>
      <c r="CZ3430" t="s">
        <v>124</v>
      </c>
      <c r="DD3430" t="str" cm="1">
        <f t="array" ref="DD3430">TEXT(_xlfn.SEQUENCE(1, DATEDIF(AG3430, AH3430, "m") + 1, AG3430, 30), "YYYY-APMM")</f>
        <v>2014-AP01</v>
      </c>
      <c r="DN3430">
        <f t="shared" si="106"/>
        <v>168</v>
      </c>
      <c r="DO3430" t="str">
        <f t="shared" si="107"/>
        <v>LABOR- SUBCONTRACTOR</v>
      </c>
    </row>
    <row r="3431" spans="1:119" x14ac:dyDescent="0.35">
      <c r="A3431" t="s">
        <v>105</v>
      </c>
      <c r="B3431">
        <v>502716</v>
      </c>
      <c r="C3431">
        <v>6359</v>
      </c>
      <c r="D3431">
        <v>124994</v>
      </c>
      <c r="E3431">
        <v>13662</v>
      </c>
      <c r="F3431">
        <v>0</v>
      </c>
      <c r="G3431" t="s">
        <v>106</v>
      </c>
      <c r="H3431" t="s">
        <v>106</v>
      </c>
      <c r="I3431" t="s">
        <v>106</v>
      </c>
      <c r="J3431" t="s">
        <v>107</v>
      </c>
      <c r="K3431" t="s">
        <v>108</v>
      </c>
      <c r="L3431" t="s">
        <v>109</v>
      </c>
      <c r="M3431" t="s">
        <v>110</v>
      </c>
      <c r="N3431" t="s">
        <v>7897</v>
      </c>
      <c r="O3431" t="s">
        <v>3198</v>
      </c>
      <c r="P3431">
        <v>8172</v>
      </c>
      <c r="Q3431">
        <v>208</v>
      </c>
      <c r="R3431">
        <v>0</v>
      </c>
      <c r="S3431">
        <v>200</v>
      </c>
      <c r="T3431">
        <v>0</v>
      </c>
      <c r="U3431">
        <v>132</v>
      </c>
      <c r="V3431">
        <v>132</v>
      </c>
      <c r="W3431">
        <v>200</v>
      </c>
      <c r="X3431">
        <v>0</v>
      </c>
      <c r="Y3431">
        <v>0</v>
      </c>
      <c r="Z3431">
        <v>0</v>
      </c>
      <c r="AD3431" s="1">
        <v>41643.333333333336</v>
      </c>
      <c r="AE3431" s="1">
        <v>41671.708333333336</v>
      </c>
      <c r="AG3431" s="1">
        <v>41611.333333333336</v>
      </c>
      <c r="AH3431" s="1">
        <v>41640.708333333336</v>
      </c>
      <c r="AI3431" s="1">
        <v>41611.333333333336</v>
      </c>
      <c r="AJ3431" s="1">
        <v>41640.708333333336</v>
      </c>
      <c r="AK3431" s="1">
        <v>41611.333333333336</v>
      </c>
      <c r="AL3431" s="1">
        <v>41640.708333333336</v>
      </c>
      <c r="AM3431" s="1">
        <v>41643.333333333336</v>
      </c>
      <c r="AN3431" s="1">
        <v>41671.708333333336</v>
      </c>
      <c r="AP3431" t="s">
        <v>113</v>
      </c>
      <c r="AU3431" t="s">
        <v>7898</v>
      </c>
      <c r="AY3431" t="s">
        <v>106</v>
      </c>
      <c r="AZ3431">
        <v>0</v>
      </c>
      <c r="BA3431">
        <v>0</v>
      </c>
      <c r="BD3431" s="3">
        <v>41321.661805555559</v>
      </c>
      <c r="BE3431" s="3">
        <v>41321.663888888892</v>
      </c>
      <c r="BF3431" t="s">
        <v>115</v>
      </c>
      <c r="BG3431" t="s">
        <v>115</v>
      </c>
      <c r="BH3431">
        <v>8149</v>
      </c>
      <c r="BM3431">
        <v>43490</v>
      </c>
      <c r="BR3431" t="s">
        <v>3200</v>
      </c>
      <c r="BS3431" t="s">
        <v>3201</v>
      </c>
      <c r="BU3431">
        <v>1</v>
      </c>
      <c r="BV3431" t="s">
        <v>118</v>
      </c>
      <c r="BX3431" t="s">
        <v>119</v>
      </c>
      <c r="BY3431" t="s">
        <v>119</v>
      </c>
      <c r="BZ3431" t="s">
        <v>119</v>
      </c>
      <c r="CA3431">
        <v>1</v>
      </c>
      <c r="CC3431" t="s">
        <v>120</v>
      </c>
      <c r="CH3431">
        <v>540</v>
      </c>
      <c r="CI3431">
        <v>40180</v>
      </c>
      <c r="CJ3431" t="s">
        <v>106</v>
      </c>
      <c r="CK3431" t="s">
        <v>106</v>
      </c>
      <c r="CL3431">
        <v>10</v>
      </c>
      <c r="CM3431" t="s">
        <v>3187</v>
      </c>
      <c r="CO3431">
        <v>124993</v>
      </c>
      <c r="CQ3431">
        <v>0</v>
      </c>
      <c r="CR3431">
        <v>0</v>
      </c>
      <c r="CS3431">
        <v>0</v>
      </c>
      <c r="CY3431" t="s">
        <v>123</v>
      </c>
      <c r="CZ3431" t="s">
        <v>124</v>
      </c>
      <c r="DD3431" t="str" cm="1">
        <f t="array" ref="DD3431">TEXT(_xlfn.SEQUENCE(1, DATEDIF(AG3431, AH3431, "m") + 1, AG3431, 30), "YYYY-APMM")</f>
        <v>2013-AP12</v>
      </c>
      <c r="DN3431">
        <f t="shared" si="106"/>
        <v>132</v>
      </c>
      <c r="DO3431" t="str">
        <f t="shared" si="107"/>
        <v>MANHOLES SK</v>
      </c>
    </row>
    <row r="3432" spans="1:119" x14ac:dyDescent="0.35">
      <c r="A3432" t="s">
        <v>105</v>
      </c>
      <c r="B3432">
        <v>502717</v>
      </c>
      <c r="C3432">
        <v>6359</v>
      </c>
      <c r="D3432">
        <v>124994</v>
      </c>
      <c r="E3432">
        <v>13662</v>
      </c>
      <c r="F3432">
        <v>0</v>
      </c>
      <c r="G3432" t="s">
        <v>106</v>
      </c>
      <c r="H3432" t="s">
        <v>106</v>
      </c>
      <c r="I3432" t="s">
        <v>106</v>
      </c>
      <c r="J3432" t="s">
        <v>107</v>
      </c>
      <c r="K3432" t="s">
        <v>108</v>
      </c>
      <c r="L3432" t="s">
        <v>109</v>
      </c>
      <c r="M3432" t="s">
        <v>110</v>
      </c>
      <c r="N3432" t="s">
        <v>7899</v>
      </c>
      <c r="O3432" t="s">
        <v>3206</v>
      </c>
      <c r="P3432">
        <v>8172</v>
      </c>
      <c r="Q3432">
        <v>208</v>
      </c>
      <c r="R3432">
        <v>0</v>
      </c>
      <c r="S3432">
        <v>200</v>
      </c>
      <c r="T3432">
        <v>0</v>
      </c>
      <c r="U3432">
        <v>66</v>
      </c>
      <c r="V3432">
        <v>66</v>
      </c>
      <c r="W3432">
        <v>200</v>
      </c>
      <c r="X3432">
        <v>0</v>
      </c>
      <c r="Y3432">
        <v>0</v>
      </c>
      <c r="Z3432">
        <v>0</v>
      </c>
      <c r="AD3432" s="1">
        <v>41657.333333333336</v>
      </c>
      <c r="AE3432" s="1">
        <v>41686.708333333336</v>
      </c>
      <c r="AG3432" s="1">
        <v>41625.333333333336</v>
      </c>
      <c r="AH3432" s="1">
        <v>41654.708333333336</v>
      </c>
      <c r="AI3432" s="1">
        <v>41625.333333333336</v>
      </c>
      <c r="AJ3432" s="1">
        <v>41654.708333333336</v>
      </c>
      <c r="AK3432" s="1">
        <v>41625.333333333336</v>
      </c>
      <c r="AL3432" s="1">
        <v>41654.708333333336</v>
      </c>
      <c r="AM3432" s="1">
        <v>41657.333333333336</v>
      </c>
      <c r="AN3432" s="1">
        <v>41686.708333333336</v>
      </c>
      <c r="AP3432" t="s">
        <v>113</v>
      </c>
      <c r="AU3432" t="s">
        <v>7900</v>
      </c>
      <c r="AY3432" t="s">
        <v>106</v>
      </c>
      <c r="AZ3432">
        <v>0</v>
      </c>
      <c r="BA3432">
        <v>0</v>
      </c>
      <c r="BD3432" s="3">
        <v>41321.661805555559</v>
      </c>
      <c r="BE3432" s="3">
        <v>41321.663888888892</v>
      </c>
      <c r="BF3432" t="s">
        <v>115</v>
      </c>
      <c r="BG3432" t="s">
        <v>115</v>
      </c>
      <c r="BH3432">
        <v>8149</v>
      </c>
      <c r="BM3432">
        <v>43490</v>
      </c>
      <c r="BR3432" t="s">
        <v>3200</v>
      </c>
      <c r="BS3432" t="s">
        <v>3201</v>
      </c>
      <c r="BU3432">
        <v>1</v>
      </c>
      <c r="BV3432" t="s">
        <v>118</v>
      </c>
      <c r="BX3432" t="s">
        <v>119</v>
      </c>
      <c r="BY3432" t="s">
        <v>119</v>
      </c>
      <c r="BZ3432" t="s">
        <v>119</v>
      </c>
      <c r="CA3432">
        <v>1</v>
      </c>
      <c r="CC3432" t="s">
        <v>120</v>
      </c>
      <c r="CH3432">
        <v>540</v>
      </c>
      <c r="CI3432">
        <v>40180</v>
      </c>
      <c r="CJ3432" t="s">
        <v>106</v>
      </c>
      <c r="CK3432" t="s">
        <v>106</v>
      </c>
      <c r="CL3432">
        <v>10</v>
      </c>
      <c r="CM3432" t="s">
        <v>3187</v>
      </c>
      <c r="CO3432">
        <v>124993</v>
      </c>
      <c r="CQ3432">
        <v>0</v>
      </c>
      <c r="CR3432">
        <v>0</v>
      </c>
      <c r="CS3432">
        <v>0</v>
      </c>
      <c r="CY3432" t="s">
        <v>123</v>
      </c>
      <c r="CZ3432" t="s">
        <v>124</v>
      </c>
      <c r="DD3432" t="str" cm="1">
        <f t="array" ref="DD3432">TEXT(_xlfn.SEQUENCE(1, DATEDIF(AG3432, AH3432, "m") + 1, AG3432, 30), "YYYY-APMM")</f>
        <v>2013-AP12</v>
      </c>
      <c r="DN3432">
        <f t="shared" si="106"/>
        <v>66</v>
      </c>
      <c r="DO3432" t="str">
        <f t="shared" si="107"/>
        <v>MANHOLES SK</v>
      </c>
    </row>
    <row r="3433" spans="1:119" x14ac:dyDescent="0.35">
      <c r="A3433" t="s">
        <v>105</v>
      </c>
      <c r="B3433">
        <v>502718</v>
      </c>
      <c r="C3433">
        <v>6359</v>
      </c>
      <c r="D3433">
        <v>124994</v>
      </c>
      <c r="E3433">
        <v>13662</v>
      </c>
      <c r="F3433">
        <v>0</v>
      </c>
      <c r="G3433" t="s">
        <v>106</v>
      </c>
      <c r="H3433" t="s">
        <v>106</v>
      </c>
      <c r="I3433" t="s">
        <v>106</v>
      </c>
      <c r="J3433" t="s">
        <v>107</v>
      </c>
      <c r="K3433" t="s">
        <v>108</v>
      </c>
      <c r="L3433" t="s">
        <v>109</v>
      </c>
      <c r="M3433" t="s">
        <v>110</v>
      </c>
      <c r="N3433" t="s">
        <v>7901</v>
      </c>
      <c r="O3433" t="s">
        <v>7734</v>
      </c>
      <c r="P3433">
        <v>8178</v>
      </c>
      <c r="Q3433">
        <v>240</v>
      </c>
      <c r="R3433">
        <v>0</v>
      </c>
      <c r="S3433">
        <v>160</v>
      </c>
      <c r="T3433">
        <v>0</v>
      </c>
      <c r="U3433">
        <v>180</v>
      </c>
      <c r="V3433">
        <v>180</v>
      </c>
      <c r="W3433">
        <v>160</v>
      </c>
      <c r="X3433">
        <v>0</v>
      </c>
      <c r="Y3433">
        <v>0</v>
      </c>
      <c r="Z3433">
        <v>0</v>
      </c>
      <c r="AD3433" s="1">
        <v>41682.333333333336</v>
      </c>
      <c r="AE3433" s="1">
        <v>41704.708333333336</v>
      </c>
      <c r="AG3433" s="1">
        <v>41646.333333333336</v>
      </c>
      <c r="AH3433" s="1">
        <v>41668.708333333336</v>
      </c>
      <c r="AI3433" s="1">
        <v>41646.333333333336</v>
      </c>
      <c r="AJ3433" s="1">
        <v>41668.708333333336</v>
      </c>
      <c r="AK3433" s="1">
        <v>41646.333333333336</v>
      </c>
      <c r="AL3433" s="1">
        <v>41668.708333333336</v>
      </c>
      <c r="AM3433" s="1">
        <v>41682.333333333336</v>
      </c>
      <c r="AN3433" s="1">
        <v>41704.708333333336</v>
      </c>
      <c r="AP3433" t="s">
        <v>113</v>
      </c>
      <c r="AU3433" t="s">
        <v>7902</v>
      </c>
      <c r="AY3433" t="s">
        <v>106</v>
      </c>
      <c r="AZ3433">
        <v>0</v>
      </c>
      <c r="BA3433">
        <v>0</v>
      </c>
      <c r="BD3433" s="3">
        <v>41321.661805555559</v>
      </c>
      <c r="BE3433" s="3">
        <v>41321.663888888892</v>
      </c>
      <c r="BF3433" t="s">
        <v>115</v>
      </c>
      <c r="BG3433" t="s">
        <v>115</v>
      </c>
      <c r="BH3433">
        <v>8149</v>
      </c>
      <c r="BM3433">
        <v>43550</v>
      </c>
      <c r="BR3433" t="s">
        <v>116</v>
      </c>
      <c r="BS3433" t="s">
        <v>117</v>
      </c>
      <c r="BU3433">
        <v>1</v>
      </c>
      <c r="BV3433" t="s">
        <v>118</v>
      </c>
      <c r="BX3433" t="s">
        <v>119</v>
      </c>
      <c r="BY3433" t="s">
        <v>119</v>
      </c>
      <c r="BZ3433" t="s">
        <v>119</v>
      </c>
      <c r="CA3433">
        <v>1</v>
      </c>
      <c r="CC3433" t="s">
        <v>120</v>
      </c>
      <c r="CH3433">
        <v>540</v>
      </c>
      <c r="CI3433">
        <v>40180</v>
      </c>
      <c r="CJ3433" t="s">
        <v>106</v>
      </c>
      <c r="CK3433" t="s">
        <v>106</v>
      </c>
      <c r="CL3433">
        <v>10</v>
      </c>
      <c r="CM3433" t="s">
        <v>3187</v>
      </c>
      <c r="CO3433">
        <v>124993</v>
      </c>
      <c r="CQ3433">
        <v>0</v>
      </c>
      <c r="CR3433">
        <v>0</v>
      </c>
      <c r="CS3433">
        <v>0</v>
      </c>
      <c r="CY3433" t="s">
        <v>123</v>
      </c>
      <c r="CZ3433" t="s">
        <v>124</v>
      </c>
      <c r="DD3433" t="str" cm="1">
        <f t="array" ref="DD3433">TEXT(_xlfn.SEQUENCE(1, DATEDIF(AG3433, AH3433, "m") + 1, AG3433, 30), "YYYY-APMM")</f>
        <v>2014-AP01</v>
      </c>
      <c r="DN3433">
        <f t="shared" si="106"/>
        <v>180</v>
      </c>
      <c r="DO3433" t="str">
        <f t="shared" si="107"/>
        <v>LABOR- SUBCONTRACTOR</v>
      </c>
    </row>
    <row r="3434" spans="1:119" x14ac:dyDescent="0.35">
      <c r="A3434" t="s">
        <v>105</v>
      </c>
      <c r="B3434">
        <v>502719</v>
      </c>
      <c r="C3434">
        <v>6359</v>
      </c>
      <c r="D3434">
        <v>124994</v>
      </c>
      <c r="E3434">
        <v>13662</v>
      </c>
      <c r="F3434">
        <v>0</v>
      </c>
      <c r="G3434" t="s">
        <v>106</v>
      </c>
      <c r="H3434" t="s">
        <v>106</v>
      </c>
      <c r="I3434" t="s">
        <v>106</v>
      </c>
      <c r="J3434" t="s">
        <v>107</v>
      </c>
      <c r="K3434" t="s">
        <v>108</v>
      </c>
      <c r="L3434" t="s">
        <v>109</v>
      </c>
      <c r="M3434" t="s">
        <v>110</v>
      </c>
      <c r="N3434" t="s">
        <v>7903</v>
      </c>
      <c r="O3434" t="s">
        <v>3203</v>
      </c>
      <c r="P3434">
        <v>8177</v>
      </c>
      <c r="Q3434">
        <v>208</v>
      </c>
      <c r="R3434">
        <v>112</v>
      </c>
      <c r="S3434">
        <v>200</v>
      </c>
      <c r="T3434">
        <v>0</v>
      </c>
      <c r="U3434">
        <v>500</v>
      </c>
      <c r="V3434">
        <v>500</v>
      </c>
      <c r="W3434">
        <v>200</v>
      </c>
      <c r="X3434">
        <v>0</v>
      </c>
      <c r="Y3434">
        <v>0</v>
      </c>
      <c r="Z3434">
        <v>0</v>
      </c>
      <c r="AD3434" s="1">
        <v>41701.333333333336</v>
      </c>
      <c r="AE3434" s="1">
        <v>41729.708333333336</v>
      </c>
      <c r="AG3434" s="1">
        <v>41669.333333333336</v>
      </c>
      <c r="AH3434" s="1">
        <v>41699.708333333336</v>
      </c>
      <c r="AI3434" s="1">
        <v>41669.333333333336</v>
      </c>
      <c r="AJ3434" s="1">
        <v>41699.708333333336</v>
      </c>
      <c r="AK3434" s="1">
        <v>41669.333333333336</v>
      </c>
      <c r="AL3434" s="1">
        <v>41699.708333333336</v>
      </c>
      <c r="AM3434" s="1">
        <v>41701.333333333336</v>
      </c>
      <c r="AN3434" s="1">
        <v>41729.708333333336</v>
      </c>
      <c r="AP3434" t="s">
        <v>113</v>
      </c>
      <c r="AU3434" t="s">
        <v>7904</v>
      </c>
      <c r="AY3434" t="s">
        <v>106</v>
      </c>
      <c r="AZ3434">
        <v>0</v>
      </c>
      <c r="BA3434">
        <v>0</v>
      </c>
      <c r="BD3434" s="3">
        <v>41321.661805555559</v>
      </c>
      <c r="BE3434" s="3">
        <v>41321.663888888892</v>
      </c>
      <c r="BF3434" t="s">
        <v>115</v>
      </c>
      <c r="BG3434" t="s">
        <v>115</v>
      </c>
      <c r="BH3434">
        <v>8149</v>
      </c>
      <c r="BM3434">
        <v>43540</v>
      </c>
      <c r="BR3434" t="s">
        <v>1299</v>
      </c>
      <c r="BS3434" t="s">
        <v>1300</v>
      </c>
      <c r="BU3434">
        <v>1</v>
      </c>
      <c r="BV3434" t="s">
        <v>118</v>
      </c>
      <c r="BX3434" t="s">
        <v>119</v>
      </c>
      <c r="BY3434" t="s">
        <v>119</v>
      </c>
      <c r="BZ3434" t="s">
        <v>119</v>
      </c>
      <c r="CA3434">
        <v>1</v>
      </c>
      <c r="CC3434" t="s">
        <v>120</v>
      </c>
      <c r="CH3434">
        <v>540</v>
      </c>
      <c r="CI3434">
        <v>40180</v>
      </c>
      <c r="CJ3434" t="s">
        <v>106</v>
      </c>
      <c r="CK3434" t="s">
        <v>106</v>
      </c>
      <c r="CL3434">
        <v>10</v>
      </c>
      <c r="CM3434" t="s">
        <v>3187</v>
      </c>
      <c r="CO3434">
        <v>124993</v>
      </c>
      <c r="CQ3434">
        <v>0</v>
      </c>
      <c r="CR3434">
        <v>0</v>
      </c>
      <c r="CS3434">
        <v>0</v>
      </c>
      <c r="CY3434" t="s">
        <v>123</v>
      </c>
      <c r="CZ3434" t="s">
        <v>124</v>
      </c>
      <c r="DD3434" t="str" cm="1">
        <f t="array" ref="DD3434:DE3434">TEXT(_xlfn.SEQUENCE(1, DATEDIF(AG3434, AH3434, "m") + 1, AG3434, 30), "YYYY-APMM")</f>
        <v>2014-AP01</v>
      </c>
      <c r="DE3434" t="str">
        <v>2014-AP03</v>
      </c>
      <c r="DN3434">
        <f t="shared" si="106"/>
        <v>250</v>
      </c>
      <c r="DO3434" t="str">
        <f t="shared" si="107"/>
        <v>LABOR - CIVIL</v>
      </c>
    </row>
    <row r="3435" spans="1:119" x14ac:dyDescent="0.35">
      <c r="A3435" t="s">
        <v>105</v>
      </c>
      <c r="B3435">
        <v>502720</v>
      </c>
      <c r="C3435">
        <v>6359</v>
      </c>
      <c r="D3435">
        <v>124995</v>
      </c>
      <c r="E3435">
        <v>13662</v>
      </c>
      <c r="F3435">
        <v>0</v>
      </c>
      <c r="G3435" t="s">
        <v>106</v>
      </c>
      <c r="H3435" t="s">
        <v>106</v>
      </c>
      <c r="I3435" t="s">
        <v>106</v>
      </c>
      <c r="J3435" t="s">
        <v>107</v>
      </c>
      <c r="K3435" t="s">
        <v>108</v>
      </c>
      <c r="L3435" t="s">
        <v>109</v>
      </c>
      <c r="M3435" t="s">
        <v>110</v>
      </c>
      <c r="N3435" t="s">
        <v>7905</v>
      </c>
      <c r="O3435" t="s">
        <v>3209</v>
      </c>
      <c r="P3435">
        <v>8177</v>
      </c>
      <c r="Q3435">
        <v>120</v>
      </c>
      <c r="R3435">
        <v>0</v>
      </c>
      <c r="S3435">
        <v>160</v>
      </c>
      <c r="T3435">
        <v>0</v>
      </c>
      <c r="U3435">
        <v>116</v>
      </c>
      <c r="V3435">
        <v>116</v>
      </c>
      <c r="W3435">
        <v>160</v>
      </c>
      <c r="X3435">
        <v>80</v>
      </c>
      <c r="Y3435">
        <v>0</v>
      </c>
      <c r="Z3435">
        <v>80</v>
      </c>
      <c r="AD3435" s="1">
        <v>41682.333333333336</v>
      </c>
      <c r="AE3435" s="1">
        <v>41704.708333333336</v>
      </c>
      <c r="AG3435" s="1">
        <v>41664.333333333336</v>
      </c>
      <c r="AH3435" s="1">
        <v>41687.708333333336</v>
      </c>
      <c r="AI3435" s="1">
        <v>41664.333333333336</v>
      </c>
      <c r="AJ3435" s="1">
        <v>41687.708333333336</v>
      </c>
      <c r="AK3435" s="1">
        <v>41664.333333333336</v>
      </c>
      <c r="AL3435" s="1">
        <v>41687.708333333336</v>
      </c>
      <c r="AM3435" s="1">
        <v>41682.333333333336</v>
      </c>
      <c r="AN3435" s="1">
        <v>41704.708333333336</v>
      </c>
      <c r="AP3435" t="s">
        <v>113</v>
      </c>
      <c r="AU3435" t="s">
        <v>7906</v>
      </c>
      <c r="AY3435" t="s">
        <v>106</v>
      </c>
      <c r="AZ3435">
        <v>0</v>
      </c>
      <c r="BA3435">
        <v>0</v>
      </c>
      <c r="BD3435" s="3">
        <v>41321.661805555559</v>
      </c>
      <c r="BE3435" s="3">
        <v>41321.663888888892</v>
      </c>
      <c r="BF3435" t="s">
        <v>115</v>
      </c>
      <c r="BG3435" t="s">
        <v>115</v>
      </c>
      <c r="BH3435">
        <v>8149</v>
      </c>
      <c r="BM3435">
        <v>43540</v>
      </c>
      <c r="BR3435" t="s">
        <v>1299</v>
      </c>
      <c r="BS3435" t="s">
        <v>1300</v>
      </c>
      <c r="BU3435">
        <v>1</v>
      </c>
      <c r="BV3435" t="s">
        <v>118</v>
      </c>
      <c r="BX3435" t="s">
        <v>119</v>
      </c>
      <c r="BY3435" t="s">
        <v>119</v>
      </c>
      <c r="BZ3435" t="s">
        <v>119</v>
      </c>
      <c r="CA3435">
        <v>1</v>
      </c>
      <c r="CC3435" t="s">
        <v>120</v>
      </c>
      <c r="CH3435">
        <v>540</v>
      </c>
      <c r="CI3435">
        <v>40190</v>
      </c>
      <c r="CJ3435" t="s">
        <v>106</v>
      </c>
      <c r="CK3435" t="s">
        <v>106</v>
      </c>
      <c r="CL3435">
        <v>15</v>
      </c>
      <c r="CM3435" t="s">
        <v>3211</v>
      </c>
      <c r="CO3435">
        <v>124993</v>
      </c>
      <c r="CQ3435">
        <v>0</v>
      </c>
      <c r="CR3435">
        <v>0</v>
      </c>
      <c r="CS3435">
        <v>0</v>
      </c>
      <c r="CY3435" t="s">
        <v>123</v>
      </c>
      <c r="CZ3435" t="s">
        <v>124</v>
      </c>
      <c r="DD3435" t="str" cm="1">
        <f t="array" ref="DD3435">TEXT(_xlfn.SEQUENCE(1, DATEDIF(AG3435, AH3435, "m") + 1, AG3435, 30), "YYYY-APMM")</f>
        <v>2014-AP01</v>
      </c>
      <c r="DN3435">
        <f t="shared" si="106"/>
        <v>116</v>
      </c>
      <c r="DO3435" t="str">
        <f t="shared" si="107"/>
        <v>LABOR - CIVIL</v>
      </c>
    </row>
    <row r="3436" spans="1:119" x14ac:dyDescent="0.35">
      <c r="A3436" t="s">
        <v>105</v>
      </c>
      <c r="B3436">
        <v>502721</v>
      </c>
      <c r="C3436">
        <v>6359</v>
      </c>
      <c r="D3436">
        <v>124995</v>
      </c>
      <c r="E3436">
        <v>13662</v>
      </c>
      <c r="F3436">
        <v>0</v>
      </c>
      <c r="G3436" t="s">
        <v>106</v>
      </c>
      <c r="H3436" t="s">
        <v>106</v>
      </c>
      <c r="I3436" t="s">
        <v>106</v>
      </c>
      <c r="J3436" t="s">
        <v>107</v>
      </c>
      <c r="K3436" t="s">
        <v>108</v>
      </c>
      <c r="L3436" t="s">
        <v>109</v>
      </c>
      <c r="M3436" t="s">
        <v>110</v>
      </c>
      <c r="N3436" t="s">
        <v>7907</v>
      </c>
      <c r="O3436" t="s">
        <v>3213</v>
      </c>
      <c r="P3436">
        <v>8167</v>
      </c>
      <c r="Q3436">
        <v>120</v>
      </c>
      <c r="R3436">
        <v>0</v>
      </c>
      <c r="S3436">
        <v>200</v>
      </c>
      <c r="T3436">
        <v>0</v>
      </c>
      <c r="U3436">
        <v>210</v>
      </c>
      <c r="V3436">
        <v>210</v>
      </c>
      <c r="W3436">
        <v>200</v>
      </c>
      <c r="X3436">
        <v>0</v>
      </c>
      <c r="Y3436">
        <v>0</v>
      </c>
      <c r="Z3436">
        <v>0</v>
      </c>
      <c r="AD3436" s="1">
        <v>41688.333333333336</v>
      </c>
      <c r="AE3436" s="1">
        <v>41716.708333333336</v>
      </c>
      <c r="AG3436" s="1">
        <v>41669.333333333336</v>
      </c>
      <c r="AH3436" s="1">
        <v>41699.708333333336</v>
      </c>
      <c r="AI3436" s="1">
        <v>41669.333333333336</v>
      </c>
      <c r="AJ3436" s="1">
        <v>41699.708333333336</v>
      </c>
      <c r="AK3436" s="1">
        <v>41669.333333333336</v>
      </c>
      <c r="AL3436" s="1">
        <v>41699.708333333336</v>
      </c>
      <c r="AM3436" s="1">
        <v>41688.333333333336</v>
      </c>
      <c r="AN3436" s="1">
        <v>41716.708333333336</v>
      </c>
      <c r="AP3436" t="s">
        <v>113</v>
      </c>
      <c r="AU3436" t="s">
        <v>7908</v>
      </c>
      <c r="AY3436" t="s">
        <v>106</v>
      </c>
      <c r="AZ3436">
        <v>0</v>
      </c>
      <c r="BA3436">
        <v>0</v>
      </c>
      <c r="BD3436" s="3">
        <v>41321.661805555559</v>
      </c>
      <c r="BE3436" s="3">
        <v>41321.663888888892</v>
      </c>
      <c r="BF3436" t="s">
        <v>115</v>
      </c>
      <c r="BG3436" t="s">
        <v>115</v>
      </c>
      <c r="BH3436">
        <v>8149</v>
      </c>
      <c r="BM3436">
        <v>43440</v>
      </c>
      <c r="BR3436" t="s">
        <v>3145</v>
      </c>
      <c r="BS3436" t="s">
        <v>3146</v>
      </c>
      <c r="BU3436">
        <v>1</v>
      </c>
      <c r="BV3436" t="s">
        <v>118</v>
      </c>
      <c r="BX3436" t="s">
        <v>119</v>
      </c>
      <c r="BY3436" t="s">
        <v>119</v>
      </c>
      <c r="BZ3436" t="s">
        <v>119</v>
      </c>
      <c r="CA3436">
        <v>1</v>
      </c>
      <c r="CC3436" t="s">
        <v>120</v>
      </c>
      <c r="CH3436">
        <v>540</v>
      </c>
      <c r="CI3436">
        <v>40190</v>
      </c>
      <c r="CJ3436" t="s">
        <v>106</v>
      </c>
      <c r="CK3436" t="s">
        <v>106</v>
      </c>
      <c r="CL3436">
        <v>15</v>
      </c>
      <c r="CM3436" t="s">
        <v>3211</v>
      </c>
      <c r="CO3436">
        <v>124993</v>
      </c>
      <c r="CQ3436">
        <v>0</v>
      </c>
      <c r="CR3436">
        <v>0</v>
      </c>
      <c r="CS3436">
        <v>0</v>
      </c>
      <c r="CY3436" t="s">
        <v>123</v>
      </c>
      <c r="CZ3436" t="s">
        <v>124</v>
      </c>
      <c r="DD3436" t="str" cm="1">
        <f t="array" ref="DD3436:DE3436">TEXT(_xlfn.SEQUENCE(1, DATEDIF(AG3436, AH3436, "m") + 1, AG3436, 30), "YYYY-APMM")</f>
        <v>2014-AP01</v>
      </c>
      <c r="DE3436" t="str">
        <v>2014-AP03</v>
      </c>
      <c r="DN3436">
        <f t="shared" si="106"/>
        <v>105</v>
      </c>
      <c r="DO3436" t="str">
        <f t="shared" si="107"/>
        <v>CONCRETE MASON SK</v>
      </c>
    </row>
    <row r="3437" spans="1:119" x14ac:dyDescent="0.35">
      <c r="A3437" t="s">
        <v>105</v>
      </c>
      <c r="B3437">
        <v>502722</v>
      </c>
      <c r="C3437">
        <v>6359</v>
      </c>
      <c r="D3437">
        <v>124995</v>
      </c>
      <c r="E3437">
        <v>13662</v>
      </c>
      <c r="F3437">
        <v>0</v>
      </c>
      <c r="G3437" t="s">
        <v>106</v>
      </c>
      <c r="H3437" t="s">
        <v>106</v>
      </c>
      <c r="I3437" t="s">
        <v>106</v>
      </c>
      <c r="J3437" t="s">
        <v>107</v>
      </c>
      <c r="K3437" t="s">
        <v>108</v>
      </c>
      <c r="L3437" t="s">
        <v>109</v>
      </c>
      <c r="M3437" t="s">
        <v>110</v>
      </c>
      <c r="N3437" t="s">
        <v>7909</v>
      </c>
      <c r="O3437" t="s">
        <v>3216</v>
      </c>
      <c r="P3437">
        <v>8168</v>
      </c>
      <c r="Q3437">
        <v>120</v>
      </c>
      <c r="R3437">
        <v>0</v>
      </c>
      <c r="S3437">
        <v>200</v>
      </c>
      <c r="T3437">
        <v>0</v>
      </c>
      <c r="U3437">
        <v>692</v>
      </c>
      <c r="V3437">
        <v>692</v>
      </c>
      <c r="W3437">
        <v>200</v>
      </c>
      <c r="X3437">
        <v>0</v>
      </c>
      <c r="Y3437">
        <v>0</v>
      </c>
      <c r="Z3437">
        <v>0</v>
      </c>
      <c r="AD3437" s="1">
        <v>41697.333333333336</v>
      </c>
      <c r="AE3437" s="1">
        <v>41725.708333333336</v>
      </c>
      <c r="AG3437" s="1">
        <v>41679.333333333336</v>
      </c>
      <c r="AH3437" s="1">
        <v>41708.708333333336</v>
      </c>
      <c r="AI3437" s="1">
        <v>41679.333333333336</v>
      </c>
      <c r="AJ3437" s="1">
        <v>41708.708333333336</v>
      </c>
      <c r="AK3437" s="1">
        <v>41679.333333333336</v>
      </c>
      <c r="AL3437" s="1">
        <v>41708.708333333336</v>
      </c>
      <c r="AM3437" s="1">
        <v>41697.333333333336</v>
      </c>
      <c r="AN3437" s="1">
        <v>41725.708333333336</v>
      </c>
      <c r="AP3437" t="s">
        <v>113</v>
      </c>
      <c r="AU3437" t="s">
        <v>7910</v>
      </c>
      <c r="AY3437" t="s">
        <v>106</v>
      </c>
      <c r="AZ3437">
        <v>0</v>
      </c>
      <c r="BA3437">
        <v>0</v>
      </c>
      <c r="BD3437" s="3">
        <v>41321.661805555559</v>
      </c>
      <c r="BE3437" s="3">
        <v>41321.663888888892</v>
      </c>
      <c r="BF3437" t="s">
        <v>115</v>
      </c>
      <c r="BG3437" t="s">
        <v>115</v>
      </c>
      <c r="BH3437">
        <v>8149</v>
      </c>
      <c r="BM3437">
        <v>43450</v>
      </c>
      <c r="BR3437" t="s">
        <v>1309</v>
      </c>
      <c r="BS3437" t="s">
        <v>1310</v>
      </c>
      <c r="BU3437">
        <v>1</v>
      </c>
      <c r="BV3437" t="s">
        <v>118</v>
      </c>
      <c r="BX3437" t="s">
        <v>119</v>
      </c>
      <c r="BY3437" t="s">
        <v>119</v>
      </c>
      <c r="BZ3437" t="s">
        <v>119</v>
      </c>
      <c r="CA3437">
        <v>1</v>
      </c>
      <c r="CC3437" t="s">
        <v>120</v>
      </c>
      <c r="CH3437">
        <v>540</v>
      </c>
      <c r="CI3437">
        <v>40190</v>
      </c>
      <c r="CJ3437" t="s">
        <v>106</v>
      </c>
      <c r="CK3437" t="s">
        <v>106</v>
      </c>
      <c r="CL3437">
        <v>15</v>
      </c>
      <c r="CM3437" t="s">
        <v>3211</v>
      </c>
      <c r="CO3437">
        <v>124993</v>
      </c>
      <c r="CQ3437">
        <v>0</v>
      </c>
      <c r="CR3437">
        <v>0</v>
      </c>
      <c r="CS3437">
        <v>0</v>
      </c>
      <c r="CY3437" t="s">
        <v>123</v>
      </c>
      <c r="CZ3437" t="s">
        <v>124</v>
      </c>
      <c r="DD3437" t="str" cm="1">
        <f t="array" ref="DD3437:DE3437">TEXT(_xlfn.SEQUENCE(1, DATEDIF(AG3437, AH3437, "m") + 1, AG3437, 30), "YYYY-APMM")</f>
        <v>2014-AP02</v>
      </c>
      <c r="DE3437" t="str">
        <v>2014-AP03</v>
      </c>
      <c r="DN3437">
        <f t="shared" si="106"/>
        <v>346</v>
      </c>
      <c r="DO3437" t="str">
        <f t="shared" si="107"/>
        <v>BLOCK MASON SK</v>
      </c>
    </row>
    <row r="3438" spans="1:119" x14ac:dyDescent="0.35">
      <c r="A3438" t="s">
        <v>105</v>
      </c>
      <c r="B3438">
        <v>502723</v>
      </c>
      <c r="C3438">
        <v>6359</v>
      </c>
      <c r="D3438">
        <v>124995</v>
      </c>
      <c r="E3438">
        <v>13662</v>
      </c>
      <c r="F3438">
        <v>0</v>
      </c>
      <c r="G3438" t="s">
        <v>106</v>
      </c>
      <c r="H3438" t="s">
        <v>106</v>
      </c>
      <c r="I3438" t="s">
        <v>106</v>
      </c>
      <c r="J3438" t="s">
        <v>107</v>
      </c>
      <c r="K3438" t="s">
        <v>108</v>
      </c>
      <c r="L3438" t="s">
        <v>109</v>
      </c>
      <c r="M3438" t="s">
        <v>110</v>
      </c>
      <c r="N3438" t="s">
        <v>7911</v>
      </c>
      <c r="O3438" t="s">
        <v>3219</v>
      </c>
      <c r="P3438">
        <v>8164</v>
      </c>
      <c r="Q3438">
        <v>120</v>
      </c>
      <c r="R3438">
        <v>0</v>
      </c>
      <c r="S3438">
        <v>200</v>
      </c>
      <c r="T3438">
        <v>0</v>
      </c>
      <c r="U3438">
        <v>336</v>
      </c>
      <c r="V3438">
        <v>336</v>
      </c>
      <c r="W3438">
        <v>200</v>
      </c>
      <c r="X3438">
        <v>0</v>
      </c>
      <c r="Y3438">
        <v>0</v>
      </c>
      <c r="Z3438">
        <v>0</v>
      </c>
      <c r="AD3438" s="1">
        <v>41709.333333333336</v>
      </c>
      <c r="AE3438" s="1">
        <v>41737.708333333336</v>
      </c>
      <c r="AG3438" s="1">
        <v>41692.333333333336</v>
      </c>
      <c r="AH3438" s="1">
        <v>41720.708333333336</v>
      </c>
      <c r="AI3438" s="1">
        <v>41692.333333333336</v>
      </c>
      <c r="AJ3438" s="1">
        <v>41720.708333333336</v>
      </c>
      <c r="AK3438" s="1">
        <v>41692.333333333336</v>
      </c>
      <c r="AL3438" s="1">
        <v>41720.708333333336</v>
      </c>
      <c r="AM3438" s="1">
        <v>41709.333333333336</v>
      </c>
      <c r="AN3438" s="1">
        <v>41737.708333333336</v>
      </c>
      <c r="AP3438" t="s">
        <v>113</v>
      </c>
      <c r="AU3438" t="s">
        <v>7912</v>
      </c>
      <c r="AY3438" t="s">
        <v>106</v>
      </c>
      <c r="AZ3438">
        <v>0</v>
      </c>
      <c r="BA3438">
        <v>0</v>
      </c>
      <c r="BD3438" s="3">
        <v>41321.661805555559</v>
      </c>
      <c r="BE3438" s="3">
        <v>41321.663888888892</v>
      </c>
      <c r="BF3438" t="s">
        <v>115</v>
      </c>
      <c r="BG3438" t="s">
        <v>115</v>
      </c>
      <c r="BH3438">
        <v>8149</v>
      </c>
      <c r="BM3438">
        <v>43410</v>
      </c>
      <c r="BR3438" t="s">
        <v>2865</v>
      </c>
      <c r="BS3438" t="s">
        <v>2866</v>
      </c>
      <c r="BU3438">
        <v>1</v>
      </c>
      <c r="BV3438" t="s">
        <v>118</v>
      </c>
      <c r="BX3438" t="s">
        <v>119</v>
      </c>
      <c r="BY3438" t="s">
        <v>119</v>
      </c>
      <c r="BZ3438" t="s">
        <v>119</v>
      </c>
      <c r="CA3438">
        <v>1</v>
      </c>
      <c r="CC3438" t="s">
        <v>120</v>
      </c>
      <c r="CH3438">
        <v>540</v>
      </c>
      <c r="CI3438">
        <v>40190</v>
      </c>
      <c r="CJ3438" t="s">
        <v>106</v>
      </c>
      <c r="CK3438" t="s">
        <v>106</v>
      </c>
      <c r="CL3438">
        <v>15</v>
      </c>
      <c r="CM3438" t="s">
        <v>3211</v>
      </c>
      <c r="CO3438">
        <v>124993</v>
      </c>
      <c r="CQ3438">
        <v>0</v>
      </c>
      <c r="CR3438">
        <v>0</v>
      </c>
      <c r="CS3438">
        <v>0</v>
      </c>
      <c r="CY3438" t="s">
        <v>123</v>
      </c>
      <c r="CZ3438" t="s">
        <v>124</v>
      </c>
      <c r="DD3438" t="str" cm="1">
        <f t="array" ref="DD3438:DE3438">TEXT(_xlfn.SEQUENCE(1, DATEDIF(AG3438, AH3438, "m") + 1, AG3438, 30), "YYYY-APMM")</f>
        <v>2014-AP02</v>
      </c>
      <c r="DE3438" t="str">
        <v>2014-AP03</v>
      </c>
      <c r="DN3438">
        <f t="shared" si="106"/>
        <v>168</v>
      </c>
      <c r="DO3438" t="str">
        <f t="shared" si="107"/>
        <v>SCREED MASON SK</v>
      </c>
    </row>
    <row r="3439" spans="1:119" x14ac:dyDescent="0.35">
      <c r="A3439" t="s">
        <v>105</v>
      </c>
      <c r="B3439">
        <v>502724</v>
      </c>
      <c r="C3439">
        <v>6359</v>
      </c>
      <c r="D3439">
        <v>124995</v>
      </c>
      <c r="E3439">
        <v>13662</v>
      </c>
      <c r="F3439">
        <v>0</v>
      </c>
      <c r="G3439" t="s">
        <v>106</v>
      </c>
      <c r="H3439" t="s">
        <v>106</v>
      </c>
      <c r="I3439" t="s">
        <v>106</v>
      </c>
      <c r="J3439" t="s">
        <v>107</v>
      </c>
      <c r="K3439" t="s">
        <v>108</v>
      </c>
      <c r="L3439" t="s">
        <v>109</v>
      </c>
      <c r="M3439" t="s">
        <v>110</v>
      </c>
      <c r="N3439" t="s">
        <v>7913</v>
      </c>
      <c r="O3439" t="s">
        <v>7914</v>
      </c>
      <c r="P3439">
        <v>8178</v>
      </c>
      <c r="Q3439">
        <v>120</v>
      </c>
      <c r="R3439">
        <v>0</v>
      </c>
      <c r="S3439">
        <v>160</v>
      </c>
      <c r="T3439">
        <v>0</v>
      </c>
      <c r="U3439">
        <v>150</v>
      </c>
      <c r="V3439">
        <v>150</v>
      </c>
      <c r="W3439">
        <v>160</v>
      </c>
      <c r="X3439">
        <v>0</v>
      </c>
      <c r="Y3439">
        <v>0</v>
      </c>
      <c r="Z3439">
        <v>0</v>
      </c>
      <c r="AD3439" s="1">
        <v>41727.333333333336</v>
      </c>
      <c r="AE3439" s="1">
        <v>41749.708333333336</v>
      </c>
      <c r="AG3439" s="1">
        <v>41709.333333333336</v>
      </c>
      <c r="AH3439" s="1">
        <v>41731.708333333336</v>
      </c>
      <c r="AI3439" s="1">
        <v>41709.333333333336</v>
      </c>
      <c r="AJ3439" s="1">
        <v>41731.708333333336</v>
      </c>
      <c r="AK3439" s="1">
        <v>41709.333333333336</v>
      </c>
      <c r="AL3439" s="1">
        <v>41731.708333333336</v>
      </c>
      <c r="AM3439" s="1">
        <v>41727.333333333336</v>
      </c>
      <c r="AN3439" s="1">
        <v>41749.708333333336</v>
      </c>
      <c r="AP3439" t="s">
        <v>113</v>
      </c>
      <c r="AU3439" t="s">
        <v>7915</v>
      </c>
      <c r="AY3439" t="s">
        <v>106</v>
      </c>
      <c r="AZ3439">
        <v>0</v>
      </c>
      <c r="BA3439">
        <v>0</v>
      </c>
      <c r="BD3439" s="3">
        <v>41321.661805555559</v>
      </c>
      <c r="BE3439" s="3">
        <v>41321.663888888892</v>
      </c>
      <c r="BF3439" t="s">
        <v>115</v>
      </c>
      <c r="BG3439" t="s">
        <v>115</v>
      </c>
      <c r="BH3439">
        <v>8149</v>
      </c>
      <c r="BM3439">
        <v>43550</v>
      </c>
      <c r="BR3439" t="s">
        <v>116</v>
      </c>
      <c r="BS3439" t="s">
        <v>117</v>
      </c>
      <c r="BU3439">
        <v>1</v>
      </c>
      <c r="BV3439" t="s">
        <v>118</v>
      </c>
      <c r="BX3439" t="s">
        <v>119</v>
      </c>
      <c r="BY3439" t="s">
        <v>119</v>
      </c>
      <c r="BZ3439" t="s">
        <v>119</v>
      </c>
      <c r="CA3439">
        <v>1</v>
      </c>
      <c r="CC3439" t="s">
        <v>120</v>
      </c>
      <c r="CH3439">
        <v>540</v>
      </c>
      <c r="CI3439">
        <v>40190</v>
      </c>
      <c r="CJ3439" t="s">
        <v>106</v>
      </c>
      <c r="CK3439" t="s">
        <v>106</v>
      </c>
      <c r="CL3439">
        <v>15</v>
      </c>
      <c r="CM3439" t="s">
        <v>3211</v>
      </c>
      <c r="CO3439">
        <v>124993</v>
      </c>
      <c r="CQ3439">
        <v>0</v>
      </c>
      <c r="CR3439">
        <v>0</v>
      </c>
      <c r="CS3439">
        <v>0</v>
      </c>
      <c r="CY3439" t="s">
        <v>123</v>
      </c>
      <c r="CZ3439" t="s">
        <v>124</v>
      </c>
      <c r="DD3439" t="str" cm="1">
        <f t="array" ref="DD3439">TEXT(_xlfn.SEQUENCE(1, DATEDIF(AG3439, AH3439, "m") + 1, AG3439, 30), "YYYY-APMM")</f>
        <v>2014-AP03</v>
      </c>
      <c r="DN3439">
        <f t="shared" si="106"/>
        <v>150</v>
      </c>
      <c r="DO3439" t="str">
        <f t="shared" si="107"/>
        <v>LABOR- SUBCONTRACTOR</v>
      </c>
    </row>
    <row r="3440" spans="1:119" x14ac:dyDescent="0.35">
      <c r="A3440" t="s">
        <v>105</v>
      </c>
      <c r="B3440">
        <v>502725</v>
      </c>
      <c r="C3440">
        <v>6359</v>
      </c>
      <c r="D3440">
        <v>124995</v>
      </c>
      <c r="E3440">
        <v>13662</v>
      </c>
      <c r="F3440">
        <v>0</v>
      </c>
      <c r="G3440" t="s">
        <v>106</v>
      </c>
      <c r="H3440" t="s">
        <v>106</v>
      </c>
      <c r="I3440" t="s">
        <v>106</v>
      </c>
      <c r="J3440" t="s">
        <v>107</v>
      </c>
      <c r="K3440" t="s">
        <v>108</v>
      </c>
      <c r="L3440" t="s">
        <v>109</v>
      </c>
      <c r="M3440" t="s">
        <v>110</v>
      </c>
      <c r="N3440" t="s">
        <v>7916</v>
      </c>
      <c r="O3440" t="s">
        <v>3225</v>
      </c>
      <c r="P3440">
        <v>8178</v>
      </c>
      <c r="Q3440">
        <v>120</v>
      </c>
      <c r="R3440">
        <v>0</v>
      </c>
      <c r="S3440">
        <v>200</v>
      </c>
      <c r="T3440">
        <v>0</v>
      </c>
      <c r="U3440">
        <v>534</v>
      </c>
      <c r="V3440">
        <v>534</v>
      </c>
      <c r="W3440">
        <v>200</v>
      </c>
      <c r="X3440">
        <v>0</v>
      </c>
      <c r="Y3440">
        <v>0</v>
      </c>
      <c r="Z3440">
        <v>0</v>
      </c>
      <c r="AD3440" s="1">
        <v>41732.333333333336</v>
      </c>
      <c r="AE3440" s="1">
        <v>41760.708333333336</v>
      </c>
      <c r="AG3440" s="1">
        <v>41715.333333333336</v>
      </c>
      <c r="AH3440" s="1">
        <v>41743.708333333336</v>
      </c>
      <c r="AI3440" s="1">
        <v>41715.333333333336</v>
      </c>
      <c r="AJ3440" s="1">
        <v>41743.708333333336</v>
      </c>
      <c r="AK3440" s="1">
        <v>41715.333333333336</v>
      </c>
      <c r="AL3440" s="1">
        <v>41743.708333333336</v>
      </c>
      <c r="AM3440" s="1">
        <v>41732.333333333336</v>
      </c>
      <c r="AN3440" s="1">
        <v>41760.708333333336</v>
      </c>
      <c r="AP3440" t="s">
        <v>113</v>
      </c>
      <c r="AU3440" t="s">
        <v>7917</v>
      </c>
      <c r="AY3440" t="s">
        <v>106</v>
      </c>
      <c r="AZ3440">
        <v>0</v>
      </c>
      <c r="BA3440">
        <v>0</v>
      </c>
      <c r="BD3440" s="3">
        <v>41321.661805555559</v>
      </c>
      <c r="BE3440" s="3">
        <v>41321.663888888892</v>
      </c>
      <c r="BF3440" t="s">
        <v>115</v>
      </c>
      <c r="BG3440" t="s">
        <v>115</v>
      </c>
      <c r="BH3440">
        <v>8149</v>
      </c>
      <c r="BM3440">
        <v>43550</v>
      </c>
      <c r="BR3440" t="s">
        <v>116</v>
      </c>
      <c r="BS3440" t="s">
        <v>117</v>
      </c>
      <c r="BU3440">
        <v>1</v>
      </c>
      <c r="BV3440" t="s">
        <v>118</v>
      </c>
      <c r="BX3440" t="s">
        <v>119</v>
      </c>
      <c r="BY3440" t="s">
        <v>119</v>
      </c>
      <c r="BZ3440" t="s">
        <v>119</v>
      </c>
      <c r="CA3440">
        <v>1</v>
      </c>
      <c r="CC3440" t="s">
        <v>120</v>
      </c>
      <c r="CH3440">
        <v>540</v>
      </c>
      <c r="CI3440">
        <v>40190</v>
      </c>
      <c r="CJ3440" t="s">
        <v>106</v>
      </c>
      <c r="CK3440" t="s">
        <v>106</v>
      </c>
      <c r="CL3440">
        <v>15</v>
      </c>
      <c r="CM3440" t="s">
        <v>3211</v>
      </c>
      <c r="CO3440">
        <v>124993</v>
      </c>
      <c r="CQ3440">
        <v>0</v>
      </c>
      <c r="CR3440">
        <v>0</v>
      </c>
      <c r="CS3440">
        <v>0</v>
      </c>
      <c r="CY3440" t="s">
        <v>123</v>
      </c>
      <c r="CZ3440" t="s">
        <v>124</v>
      </c>
      <c r="DD3440" t="str" cm="1">
        <f t="array" ref="DD3440">TEXT(_xlfn.SEQUENCE(1, DATEDIF(AG3440, AH3440, "m") + 1, AG3440, 30), "YYYY-APMM")</f>
        <v>2014-AP03</v>
      </c>
      <c r="DN3440">
        <f t="shared" si="106"/>
        <v>534</v>
      </c>
      <c r="DO3440" t="str">
        <f t="shared" si="107"/>
        <v>LABOR- SUBCONTRACTOR</v>
      </c>
    </row>
    <row r="3441" spans="1:119" x14ac:dyDescent="0.35">
      <c r="A3441" t="s">
        <v>105</v>
      </c>
      <c r="B3441">
        <v>502726</v>
      </c>
      <c r="C3441">
        <v>6359</v>
      </c>
      <c r="D3441">
        <v>124995</v>
      </c>
      <c r="E3441">
        <v>13662</v>
      </c>
      <c r="F3441">
        <v>0</v>
      </c>
      <c r="G3441" t="s">
        <v>106</v>
      </c>
      <c r="H3441" t="s">
        <v>106</v>
      </c>
      <c r="I3441" t="s">
        <v>106</v>
      </c>
      <c r="J3441" t="s">
        <v>107</v>
      </c>
      <c r="K3441" t="s">
        <v>108</v>
      </c>
      <c r="L3441" t="s">
        <v>109</v>
      </c>
      <c r="M3441" t="s">
        <v>110</v>
      </c>
      <c r="N3441" t="s">
        <v>7918</v>
      </c>
      <c r="O3441" t="s">
        <v>3228</v>
      </c>
      <c r="P3441">
        <v>8178</v>
      </c>
      <c r="Q3441">
        <v>120</v>
      </c>
      <c r="R3441">
        <v>40</v>
      </c>
      <c r="S3441">
        <v>200</v>
      </c>
      <c r="T3441">
        <v>0</v>
      </c>
      <c r="U3441">
        <v>286.8</v>
      </c>
      <c r="V3441">
        <v>286.8</v>
      </c>
      <c r="W3441">
        <v>200</v>
      </c>
      <c r="X3441">
        <v>0</v>
      </c>
      <c r="Y3441">
        <v>0</v>
      </c>
      <c r="Z3441">
        <v>0</v>
      </c>
      <c r="AD3441" s="1">
        <v>41744.333333333336</v>
      </c>
      <c r="AE3441" s="1">
        <v>41772.708333333336</v>
      </c>
      <c r="AG3441" s="1">
        <v>41727.333333333336</v>
      </c>
      <c r="AH3441" s="1">
        <v>41755.708333333336</v>
      </c>
      <c r="AI3441" s="1">
        <v>41727.333333333336</v>
      </c>
      <c r="AJ3441" s="1">
        <v>41755.708333333336</v>
      </c>
      <c r="AK3441" s="1">
        <v>41727.333333333336</v>
      </c>
      <c r="AL3441" s="1">
        <v>41755.708333333336</v>
      </c>
      <c r="AM3441" s="1">
        <v>41744.333333333336</v>
      </c>
      <c r="AN3441" s="1">
        <v>41772.708333333336</v>
      </c>
      <c r="AP3441" t="s">
        <v>113</v>
      </c>
      <c r="AU3441" t="s">
        <v>7919</v>
      </c>
      <c r="AY3441" t="s">
        <v>106</v>
      </c>
      <c r="AZ3441">
        <v>0</v>
      </c>
      <c r="BA3441">
        <v>0</v>
      </c>
      <c r="BD3441" s="3">
        <v>41321.661805555559</v>
      </c>
      <c r="BE3441" s="3">
        <v>41328.377083333333</v>
      </c>
      <c r="BF3441" t="s">
        <v>115</v>
      </c>
      <c r="BG3441" t="s">
        <v>115</v>
      </c>
      <c r="BH3441">
        <v>8149</v>
      </c>
      <c r="BM3441">
        <v>43550</v>
      </c>
      <c r="BR3441" t="s">
        <v>116</v>
      </c>
      <c r="BS3441" t="s">
        <v>117</v>
      </c>
      <c r="BU3441">
        <v>1</v>
      </c>
      <c r="BV3441" t="s">
        <v>118</v>
      </c>
      <c r="BX3441" t="s">
        <v>119</v>
      </c>
      <c r="BY3441" t="s">
        <v>119</v>
      </c>
      <c r="BZ3441" t="s">
        <v>119</v>
      </c>
      <c r="CA3441">
        <v>1</v>
      </c>
      <c r="CC3441" t="s">
        <v>120</v>
      </c>
      <c r="CH3441">
        <v>540</v>
      </c>
      <c r="CI3441">
        <v>40190</v>
      </c>
      <c r="CJ3441" t="s">
        <v>106</v>
      </c>
      <c r="CK3441" t="s">
        <v>106</v>
      </c>
      <c r="CL3441">
        <v>15</v>
      </c>
      <c r="CM3441" t="s">
        <v>3211</v>
      </c>
      <c r="CO3441">
        <v>124993</v>
      </c>
      <c r="CQ3441">
        <v>0</v>
      </c>
      <c r="CR3441">
        <v>0</v>
      </c>
      <c r="CS3441">
        <v>0</v>
      </c>
      <c r="CY3441" t="s">
        <v>123</v>
      </c>
      <c r="CZ3441" t="s">
        <v>124</v>
      </c>
      <c r="DD3441" t="str" cm="1">
        <f t="array" ref="DD3441">TEXT(_xlfn.SEQUENCE(1, DATEDIF(AG3441, AH3441, "m") + 1, AG3441, 30), "YYYY-APMM")</f>
        <v>2014-AP03</v>
      </c>
      <c r="DN3441">
        <f t="shared" si="106"/>
        <v>286.8</v>
      </c>
      <c r="DO3441" t="str">
        <f t="shared" si="107"/>
        <v>LABOR- SUBCONTRACTOR</v>
      </c>
    </row>
    <row r="3442" spans="1:119" x14ac:dyDescent="0.35">
      <c r="A3442" t="s">
        <v>105</v>
      </c>
      <c r="B3442">
        <v>502727</v>
      </c>
      <c r="C3442">
        <v>6359</v>
      </c>
      <c r="D3442">
        <v>124995</v>
      </c>
      <c r="E3442">
        <v>13662</v>
      </c>
      <c r="F3442">
        <v>0</v>
      </c>
      <c r="G3442" t="s">
        <v>106</v>
      </c>
      <c r="H3442" t="s">
        <v>106</v>
      </c>
      <c r="I3442" t="s">
        <v>106</v>
      </c>
      <c r="J3442" t="s">
        <v>107</v>
      </c>
      <c r="K3442" t="s">
        <v>108</v>
      </c>
      <c r="L3442" t="s">
        <v>109</v>
      </c>
      <c r="M3442" t="s">
        <v>110</v>
      </c>
      <c r="N3442" t="s">
        <v>7920</v>
      </c>
      <c r="O3442" t="s">
        <v>7751</v>
      </c>
      <c r="P3442">
        <v>8178</v>
      </c>
      <c r="Q3442">
        <v>80</v>
      </c>
      <c r="R3442">
        <v>80</v>
      </c>
      <c r="S3442">
        <v>160</v>
      </c>
      <c r="T3442">
        <v>0</v>
      </c>
      <c r="U3442">
        <v>200</v>
      </c>
      <c r="V3442">
        <v>200</v>
      </c>
      <c r="W3442">
        <v>160</v>
      </c>
      <c r="X3442">
        <v>0</v>
      </c>
      <c r="Y3442">
        <v>0</v>
      </c>
      <c r="Z3442">
        <v>0</v>
      </c>
      <c r="AD3442" s="1">
        <v>41752.333333333336</v>
      </c>
      <c r="AE3442" s="1">
        <v>41774.708333333336</v>
      </c>
      <c r="AG3442" s="1">
        <v>41741.333333333336</v>
      </c>
      <c r="AH3442" s="1">
        <v>41763.708333333336</v>
      </c>
      <c r="AI3442" s="1">
        <v>41741.333333333336</v>
      </c>
      <c r="AJ3442" s="1">
        <v>41763.708333333336</v>
      </c>
      <c r="AK3442" s="1">
        <v>41741.333333333336</v>
      </c>
      <c r="AL3442" s="1">
        <v>41763.708333333336</v>
      </c>
      <c r="AM3442" s="1">
        <v>41752.333333333336</v>
      </c>
      <c r="AN3442" s="1">
        <v>41774.708333333336</v>
      </c>
      <c r="AP3442" t="s">
        <v>113</v>
      </c>
      <c r="AU3442" t="s">
        <v>7921</v>
      </c>
      <c r="AY3442" t="s">
        <v>106</v>
      </c>
      <c r="AZ3442">
        <v>0</v>
      </c>
      <c r="BA3442">
        <v>0</v>
      </c>
      <c r="BD3442" s="3">
        <v>41321.661805555559</v>
      </c>
      <c r="BE3442" s="3">
        <v>41321.663888888892</v>
      </c>
      <c r="BF3442" t="s">
        <v>115</v>
      </c>
      <c r="BG3442" t="s">
        <v>115</v>
      </c>
      <c r="BH3442">
        <v>8149</v>
      </c>
      <c r="BM3442">
        <v>43550</v>
      </c>
      <c r="BR3442" t="s">
        <v>116</v>
      </c>
      <c r="BS3442" t="s">
        <v>117</v>
      </c>
      <c r="BU3442">
        <v>1</v>
      </c>
      <c r="BV3442" t="s">
        <v>118</v>
      </c>
      <c r="BX3442" t="s">
        <v>119</v>
      </c>
      <c r="BY3442" t="s">
        <v>119</v>
      </c>
      <c r="BZ3442" t="s">
        <v>119</v>
      </c>
      <c r="CA3442">
        <v>1</v>
      </c>
      <c r="CC3442" t="s">
        <v>120</v>
      </c>
      <c r="CH3442">
        <v>540</v>
      </c>
      <c r="CI3442">
        <v>40190</v>
      </c>
      <c r="CJ3442" t="s">
        <v>106</v>
      </c>
      <c r="CK3442" t="s">
        <v>106</v>
      </c>
      <c r="CL3442">
        <v>15</v>
      </c>
      <c r="CM3442" t="s">
        <v>3211</v>
      </c>
      <c r="CO3442">
        <v>124993</v>
      </c>
      <c r="CQ3442">
        <v>0</v>
      </c>
      <c r="CR3442">
        <v>0</v>
      </c>
      <c r="CS3442">
        <v>0</v>
      </c>
      <c r="CY3442" t="s">
        <v>123</v>
      </c>
      <c r="CZ3442" t="s">
        <v>124</v>
      </c>
      <c r="DD3442" t="str" cm="1">
        <f t="array" ref="DD3442">TEXT(_xlfn.SEQUENCE(1, DATEDIF(AG3442, AH3442, "m") + 1, AG3442, 30), "YYYY-APMM")</f>
        <v>2014-AP04</v>
      </c>
      <c r="DN3442">
        <f t="shared" si="106"/>
        <v>200</v>
      </c>
      <c r="DO3442" t="str">
        <f t="shared" si="107"/>
        <v>LABOR- SUBCONTRACTOR</v>
      </c>
    </row>
    <row r="3443" spans="1:119" x14ac:dyDescent="0.35">
      <c r="A3443" t="s">
        <v>105</v>
      </c>
      <c r="B3443">
        <v>502728</v>
      </c>
      <c r="C3443">
        <v>6359</v>
      </c>
      <c r="D3443">
        <v>124995</v>
      </c>
      <c r="E3443">
        <v>13662</v>
      </c>
      <c r="F3443">
        <v>0</v>
      </c>
      <c r="G3443" t="s">
        <v>106</v>
      </c>
      <c r="H3443" t="s">
        <v>106</v>
      </c>
      <c r="I3443" t="s">
        <v>106</v>
      </c>
      <c r="J3443" t="s">
        <v>107</v>
      </c>
      <c r="K3443" t="s">
        <v>108</v>
      </c>
      <c r="L3443" t="s">
        <v>109</v>
      </c>
      <c r="M3443" t="s">
        <v>110</v>
      </c>
      <c r="N3443" t="s">
        <v>7922</v>
      </c>
      <c r="O3443" t="s">
        <v>3185</v>
      </c>
      <c r="P3443">
        <v>8178</v>
      </c>
      <c r="Q3443">
        <v>208</v>
      </c>
      <c r="R3443">
        <v>208</v>
      </c>
      <c r="S3443">
        <v>200</v>
      </c>
      <c r="T3443">
        <v>0</v>
      </c>
      <c r="U3443">
        <v>400</v>
      </c>
      <c r="V3443">
        <v>400</v>
      </c>
      <c r="W3443">
        <v>200</v>
      </c>
      <c r="X3443">
        <v>0</v>
      </c>
      <c r="Y3443">
        <v>0</v>
      </c>
      <c r="Z3443">
        <v>0</v>
      </c>
      <c r="AD3443" s="1">
        <v>41776.333333333336</v>
      </c>
      <c r="AE3443" s="1">
        <v>41804.708333333336</v>
      </c>
      <c r="AG3443" s="1">
        <v>41745.333333333336</v>
      </c>
      <c r="AH3443" s="1">
        <v>41773.708333333336</v>
      </c>
      <c r="AI3443" s="1">
        <v>41745.333333333336</v>
      </c>
      <c r="AJ3443" s="1">
        <v>41773.708333333336</v>
      </c>
      <c r="AK3443" s="1">
        <v>41745.333333333336</v>
      </c>
      <c r="AL3443" s="1">
        <v>41773.708333333336</v>
      </c>
      <c r="AM3443" s="1">
        <v>41776.333333333336</v>
      </c>
      <c r="AN3443" s="1">
        <v>41804.708333333336</v>
      </c>
      <c r="AP3443" t="s">
        <v>113</v>
      </c>
      <c r="AU3443" t="s">
        <v>7923</v>
      </c>
      <c r="AY3443" t="s">
        <v>106</v>
      </c>
      <c r="AZ3443">
        <v>0</v>
      </c>
      <c r="BA3443">
        <v>0</v>
      </c>
      <c r="BD3443" s="3">
        <v>41321.661805555559</v>
      </c>
      <c r="BE3443" s="3">
        <v>41321.663888888892</v>
      </c>
      <c r="BF3443" t="s">
        <v>115</v>
      </c>
      <c r="BG3443" t="s">
        <v>115</v>
      </c>
      <c r="BH3443">
        <v>8149</v>
      </c>
      <c r="BM3443">
        <v>43550</v>
      </c>
      <c r="BR3443" t="s">
        <v>116</v>
      </c>
      <c r="BS3443" t="s">
        <v>117</v>
      </c>
      <c r="BU3443">
        <v>1</v>
      </c>
      <c r="BV3443" t="s">
        <v>118</v>
      </c>
      <c r="BX3443" t="s">
        <v>119</v>
      </c>
      <c r="BY3443" t="s">
        <v>119</v>
      </c>
      <c r="BZ3443" t="s">
        <v>119</v>
      </c>
      <c r="CA3443">
        <v>1</v>
      </c>
      <c r="CC3443" t="s">
        <v>120</v>
      </c>
      <c r="CH3443">
        <v>540</v>
      </c>
      <c r="CI3443">
        <v>40190</v>
      </c>
      <c r="CJ3443" t="s">
        <v>106</v>
      </c>
      <c r="CK3443" t="s">
        <v>106</v>
      </c>
      <c r="CL3443">
        <v>15</v>
      </c>
      <c r="CM3443" t="s">
        <v>3211</v>
      </c>
      <c r="CO3443">
        <v>124993</v>
      </c>
      <c r="CQ3443">
        <v>0</v>
      </c>
      <c r="CR3443">
        <v>0</v>
      </c>
      <c r="CS3443">
        <v>0</v>
      </c>
      <c r="CY3443" t="s">
        <v>123</v>
      </c>
      <c r="CZ3443" t="s">
        <v>124</v>
      </c>
      <c r="DD3443" t="str" cm="1">
        <f t="array" ref="DD3443">TEXT(_xlfn.SEQUENCE(1, DATEDIF(AG3443, AH3443, "m") + 1, AG3443, 30), "YYYY-APMM")</f>
        <v>2014-AP04</v>
      </c>
      <c r="DN3443">
        <f t="shared" si="106"/>
        <v>400</v>
      </c>
      <c r="DO3443" t="str">
        <f t="shared" si="107"/>
        <v>LABOR- SUBCONTRACTOR</v>
      </c>
    </row>
    <row r="3444" spans="1:119" x14ac:dyDescent="0.35">
      <c r="A3444" t="s">
        <v>105</v>
      </c>
      <c r="B3444">
        <v>502729</v>
      </c>
      <c r="C3444">
        <v>6359</v>
      </c>
      <c r="D3444">
        <v>124996</v>
      </c>
      <c r="E3444">
        <v>13662</v>
      </c>
      <c r="F3444">
        <v>0</v>
      </c>
      <c r="G3444" t="s">
        <v>106</v>
      </c>
      <c r="H3444" t="s">
        <v>106</v>
      </c>
      <c r="I3444" t="s">
        <v>106</v>
      </c>
      <c r="J3444" t="s">
        <v>107</v>
      </c>
      <c r="K3444" t="s">
        <v>108</v>
      </c>
      <c r="L3444" t="s">
        <v>109</v>
      </c>
      <c r="M3444" t="s">
        <v>110</v>
      </c>
      <c r="N3444" t="s">
        <v>7924</v>
      </c>
      <c r="O3444" t="s">
        <v>3231</v>
      </c>
      <c r="P3444">
        <v>8173</v>
      </c>
      <c r="Q3444">
        <v>240</v>
      </c>
      <c r="R3444">
        <v>0</v>
      </c>
      <c r="S3444">
        <v>160</v>
      </c>
      <c r="T3444">
        <v>0</v>
      </c>
      <c r="U3444">
        <v>236</v>
      </c>
      <c r="V3444">
        <v>236</v>
      </c>
      <c r="W3444">
        <v>160</v>
      </c>
      <c r="X3444">
        <v>0</v>
      </c>
      <c r="Y3444">
        <v>0</v>
      </c>
      <c r="Z3444">
        <v>0</v>
      </c>
      <c r="AD3444" s="1">
        <v>41702.333333333336</v>
      </c>
      <c r="AE3444" s="1">
        <v>41724.708333333336</v>
      </c>
      <c r="AG3444" s="1">
        <v>41666.333333333336</v>
      </c>
      <c r="AH3444" s="1">
        <v>41689.708333333336</v>
      </c>
      <c r="AI3444" s="1">
        <v>41666.333333333336</v>
      </c>
      <c r="AJ3444" s="1">
        <v>41689.708333333336</v>
      </c>
      <c r="AK3444" s="1">
        <v>41666.333333333336</v>
      </c>
      <c r="AL3444" s="1">
        <v>41689.708333333336</v>
      </c>
      <c r="AM3444" s="1">
        <v>41702.333333333336</v>
      </c>
      <c r="AN3444" s="1">
        <v>41724.708333333336</v>
      </c>
      <c r="AP3444" t="s">
        <v>113</v>
      </c>
      <c r="AU3444" t="s">
        <v>7925</v>
      </c>
      <c r="AY3444" t="s">
        <v>106</v>
      </c>
      <c r="AZ3444">
        <v>0</v>
      </c>
      <c r="BA3444">
        <v>0</v>
      </c>
      <c r="BD3444" s="3">
        <v>41321.661805555559</v>
      </c>
      <c r="BE3444" s="3">
        <v>41321.663888888892</v>
      </c>
      <c r="BF3444" t="s">
        <v>115</v>
      </c>
      <c r="BG3444" t="s">
        <v>115</v>
      </c>
      <c r="BH3444">
        <v>8149</v>
      </c>
      <c r="BM3444">
        <v>43500</v>
      </c>
      <c r="BR3444" t="s">
        <v>3233</v>
      </c>
      <c r="BS3444" t="s">
        <v>3234</v>
      </c>
      <c r="BU3444">
        <v>1</v>
      </c>
      <c r="BV3444" t="s">
        <v>118</v>
      </c>
      <c r="BX3444" t="s">
        <v>119</v>
      </c>
      <c r="BY3444" t="s">
        <v>119</v>
      </c>
      <c r="BZ3444" t="s">
        <v>119</v>
      </c>
      <c r="CA3444">
        <v>1</v>
      </c>
      <c r="CC3444" t="s">
        <v>120</v>
      </c>
      <c r="CH3444">
        <v>540</v>
      </c>
      <c r="CI3444">
        <v>40200</v>
      </c>
      <c r="CJ3444" t="s">
        <v>106</v>
      </c>
      <c r="CK3444" t="s">
        <v>106</v>
      </c>
      <c r="CL3444">
        <v>20</v>
      </c>
      <c r="CM3444" t="s">
        <v>3235</v>
      </c>
      <c r="CO3444">
        <v>124993</v>
      </c>
      <c r="CQ3444">
        <v>0</v>
      </c>
      <c r="CR3444">
        <v>0</v>
      </c>
      <c r="CS3444">
        <v>0</v>
      </c>
      <c r="CY3444" t="s">
        <v>123</v>
      </c>
      <c r="CZ3444" t="s">
        <v>124</v>
      </c>
      <c r="DD3444" t="str" cm="1">
        <f t="array" ref="DD3444">TEXT(_xlfn.SEQUENCE(1, DATEDIF(AG3444, AH3444, "m") + 1, AG3444, 30), "YYYY-APMM")</f>
        <v>2014-AP01</v>
      </c>
      <c r="DN3444">
        <f t="shared" si="106"/>
        <v>236</v>
      </c>
      <c r="DO3444" t="str">
        <f t="shared" si="107"/>
        <v>KERBSTONE MASON SK</v>
      </c>
    </row>
    <row r="3445" spans="1:119" x14ac:dyDescent="0.35">
      <c r="A3445" t="s">
        <v>105</v>
      </c>
      <c r="B3445">
        <v>502730</v>
      </c>
      <c r="C3445">
        <v>6359</v>
      </c>
      <c r="D3445">
        <v>124996</v>
      </c>
      <c r="E3445">
        <v>13662</v>
      </c>
      <c r="F3445">
        <v>0</v>
      </c>
      <c r="G3445" t="s">
        <v>106</v>
      </c>
      <c r="H3445" t="s">
        <v>106</v>
      </c>
      <c r="I3445" t="s">
        <v>106</v>
      </c>
      <c r="J3445" t="s">
        <v>107</v>
      </c>
      <c r="K3445" t="s">
        <v>108</v>
      </c>
      <c r="L3445" t="s">
        <v>109</v>
      </c>
      <c r="M3445" t="s">
        <v>110</v>
      </c>
      <c r="N3445" t="s">
        <v>7926</v>
      </c>
      <c r="O3445" t="s">
        <v>3237</v>
      </c>
      <c r="P3445">
        <v>8170</v>
      </c>
      <c r="Q3445">
        <v>240</v>
      </c>
      <c r="R3445">
        <v>0</v>
      </c>
      <c r="S3445">
        <v>160</v>
      </c>
      <c r="T3445">
        <v>0</v>
      </c>
      <c r="U3445">
        <v>86</v>
      </c>
      <c r="V3445">
        <v>86</v>
      </c>
      <c r="W3445">
        <v>160</v>
      </c>
      <c r="X3445">
        <v>0</v>
      </c>
      <c r="Y3445">
        <v>0</v>
      </c>
      <c r="Z3445">
        <v>0</v>
      </c>
      <c r="AD3445" s="1">
        <v>41714.333333333336</v>
      </c>
      <c r="AE3445" s="1">
        <v>41736.708333333336</v>
      </c>
      <c r="AG3445" s="1">
        <v>41678.333333333336</v>
      </c>
      <c r="AH3445" s="1">
        <v>41701.708333333336</v>
      </c>
      <c r="AI3445" s="1">
        <v>41678.333333333336</v>
      </c>
      <c r="AJ3445" s="1">
        <v>41701.708333333336</v>
      </c>
      <c r="AK3445" s="1">
        <v>41678.333333333336</v>
      </c>
      <c r="AL3445" s="1">
        <v>41701.708333333336</v>
      </c>
      <c r="AM3445" s="1">
        <v>41714.333333333336</v>
      </c>
      <c r="AN3445" s="1">
        <v>41736.708333333336</v>
      </c>
      <c r="AP3445" t="s">
        <v>113</v>
      </c>
      <c r="AU3445" t="s">
        <v>7927</v>
      </c>
      <c r="AY3445" t="s">
        <v>106</v>
      </c>
      <c r="AZ3445">
        <v>0</v>
      </c>
      <c r="BA3445">
        <v>0</v>
      </c>
      <c r="BD3445" s="3">
        <v>41321.661805555559</v>
      </c>
      <c r="BE3445" s="3">
        <v>41321.663888888892</v>
      </c>
      <c r="BF3445" t="s">
        <v>115</v>
      </c>
      <c r="BG3445" t="s">
        <v>115</v>
      </c>
      <c r="BH3445">
        <v>8149</v>
      </c>
      <c r="BM3445">
        <v>43470</v>
      </c>
      <c r="BR3445" t="s">
        <v>2854</v>
      </c>
      <c r="BS3445" t="s">
        <v>2855</v>
      </c>
      <c r="BU3445">
        <v>1</v>
      </c>
      <c r="BV3445" t="s">
        <v>118</v>
      </c>
      <c r="BX3445" t="s">
        <v>119</v>
      </c>
      <c r="BY3445" t="s">
        <v>119</v>
      </c>
      <c r="BZ3445" t="s">
        <v>119</v>
      </c>
      <c r="CA3445">
        <v>1</v>
      </c>
      <c r="CC3445" t="s">
        <v>120</v>
      </c>
      <c r="CH3445">
        <v>540</v>
      </c>
      <c r="CI3445">
        <v>40200</v>
      </c>
      <c r="CJ3445" t="s">
        <v>106</v>
      </c>
      <c r="CK3445" t="s">
        <v>106</v>
      </c>
      <c r="CL3445">
        <v>20</v>
      </c>
      <c r="CM3445" t="s">
        <v>3235</v>
      </c>
      <c r="CO3445">
        <v>124993</v>
      </c>
      <c r="CQ3445">
        <v>0</v>
      </c>
      <c r="CR3445">
        <v>0</v>
      </c>
      <c r="CS3445">
        <v>0</v>
      </c>
      <c r="CY3445" t="s">
        <v>123</v>
      </c>
      <c r="CZ3445" t="s">
        <v>124</v>
      </c>
      <c r="DD3445" t="str" cm="1">
        <f t="array" ref="DD3445">TEXT(_xlfn.SEQUENCE(1, DATEDIF(AG3445, AH3445, "m") + 1, AG3445, 30), "YYYY-APMM")</f>
        <v>2014-AP02</v>
      </c>
      <c r="DN3445">
        <f t="shared" si="106"/>
        <v>86</v>
      </c>
      <c r="DO3445" t="str">
        <f t="shared" si="107"/>
        <v>TILE MASON SK</v>
      </c>
    </row>
    <row r="3446" spans="1:119" x14ac:dyDescent="0.35">
      <c r="A3446" t="s">
        <v>105</v>
      </c>
      <c r="B3446">
        <v>502731</v>
      </c>
      <c r="C3446">
        <v>6359</v>
      </c>
      <c r="D3446">
        <v>124996</v>
      </c>
      <c r="E3446">
        <v>13662</v>
      </c>
      <c r="F3446">
        <v>0</v>
      </c>
      <c r="G3446" t="s">
        <v>106</v>
      </c>
      <c r="H3446" t="s">
        <v>106</v>
      </c>
      <c r="I3446" t="s">
        <v>106</v>
      </c>
      <c r="J3446" t="s">
        <v>107</v>
      </c>
      <c r="K3446" t="s">
        <v>108</v>
      </c>
      <c r="L3446" t="s">
        <v>109</v>
      </c>
      <c r="M3446" t="s">
        <v>110</v>
      </c>
      <c r="N3446" t="s">
        <v>7928</v>
      </c>
      <c r="O3446" t="s">
        <v>3240</v>
      </c>
      <c r="P3446">
        <v>8174</v>
      </c>
      <c r="Q3446">
        <v>240</v>
      </c>
      <c r="R3446">
        <v>72</v>
      </c>
      <c r="S3446">
        <v>160</v>
      </c>
      <c r="T3446">
        <v>0</v>
      </c>
      <c r="U3446">
        <v>300</v>
      </c>
      <c r="V3446">
        <v>300</v>
      </c>
      <c r="W3446">
        <v>160</v>
      </c>
      <c r="X3446">
        <v>0</v>
      </c>
      <c r="Y3446">
        <v>0</v>
      </c>
      <c r="Z3446">
        <v>0</v>
      </c>
      <c r="AD3446" s="1">
        <v>41729.333333333336</v>
      </c>
      <c r="AE3446" s="1">
        <v>41751.708333333336</v>
      </c>
      <c r="AG3446" s="1">
        <v>41694.333333333336</v>
      </c>
      <c r="AH3446" s="1">
        <v>41716.708333333336</v>
      </c>
      <c r="AI3446" s="1">
        <v>41694.333333333336</v>
      </c>
      <c r="AJ3446" s="1">
        <v>41716.708333333336</v>
      </c>
      <c r="AK3446" s="1">
        <v>41694.333333333336</v>
      </c>
      <c r="AL3446" s="1">
        <v>41716.708333333336</v>
      </c>
      <c r="AM3446" s="1">
        <v>41729.333333333336</v>
      </c>
      <c r="AN3446" s="1">
        <v>41751.708333333336</v>
      </c>
      <c r="AP3446" t="s">
        <v>113</v>
      </c>
      <c r="AU3446" t="s">
        <v>7929</v>
      </c>
      <c r="AY3446" t="s">
        <v>106</v>
      </c>
      <c r="AZ3446">
        <v>0</v>
      </c>
      <c r="BA3446">
        <v>0</v>
      </c>
      <c r="BD3446" s="3">
        <v>41321.661805555559</v>
      </c>
      <c r="BE3446" s="3">
        <v>41321.663888888892</v>
      </c>
      <c r="BF3446" t="s">
        <v>115</v>
      </c>
      <c r="BG3446" t="s">
        <v>115</v>
      </c>
      <c r="BH3446">
        <v>8149</v>
      </c>
      <c r="BM3446">
        <v>43510</v>
      </c>
      <c r="BR3446" t="s">
        <v>3242</v>
      </c>
      <c r="BS3446" t="s">
        <v>3243</v>
      </c>
      <c r="BU3446">
        <v>1</v>
      </c>
      <c r="BV3446" t="s">
        <v>118</v>
      </c>
      <c r="BX3446" t="s">
        <v>119</v>
      </c>
      <c r="BY3446" t="s">
        <v>119</v>
      </c>
      <c r="BZ3446" t="s">
        <v>119</v>
      </c>
      <c r="CA3446">
        <v>1</v>
      </c>
      <c r="CC3446" t="s">
        <v>120</v>
      </c>
      <c r="CH3446">
        <v>540</v>
      </c>
      <c r="CI3446">
        <v>40200</v>
      </c>
      <c r="CJ3446" t="s">
        <v>106</v>
      </c>
      <c r="CK3446" t="s">
        <v>106</v>
      </c>
      <c r="CL3446">
        <v>20</v>
      </c>
      <c r="CM3446" t="s">
        <v>3235</v>
      </c>
      <c r="CO3446">
        <v>124993</v>
      </c>
      <c r="CQ3446">
        <v>0</v>
      </c>
      <c r="CR3446">
        <v>0</v>
      </c>
      <c r="CS3446">
        <v>0</v>
      </c>
      <c r="CY3446" t="s">
        <v>123</v>
      </c>
      <c r="CZ3446" t="s">
        <v>124</v>
      </c>
      <c r="DD3446" t="str" cm="1">
        <f t="array" ref="DD3446">TEXT(_xlfn.SEQUENCE(1, DATEDIF(AG3446, AH3446, "m") + 1, AG3446, 30), "YYYY-APMM")</f>
        <v>2014-AP02</v>
      </c>
      <c r="DN3446">
        <f t="shared" si="106"/>
        <v>300</v>
      </c>
      <c r="DO3446" t="str">
        <f t="shared" si="107"/>
        <v>INTERLOCK MASON SK</v>
      </c>
    </row>
    <row r="3447" spans="1:119" x14ac:dyDescent="0.35">
      <c r="A3447" t="s">
        <v>105</v>
      </c>
      <c r="B3447">
        <v>502732</v>
      </c>
      <c r="C3447">
        <v>6359</v>
      </c>
      <c r="D3447">
        <v>124997</v>
      </c>
      <c r="E3447">
        <v>13662</v>
      </c>
      <c r="F3447">
        <v>0</v>
      </c>
      <c r="G3447" t="s">
        <v>106</v>
      </c>
      <c r="H3447" t="s">
        <v>106</v>
      </c>
      <c r="I3447" t="s">
        <v>106</v>
      </c>
      <c r="J3447" t="s">
        <v>107</v>
      </c>
      <c r="K3447" t="s">
        <v>108</v>
      </c>
      <c r="L3447" t="s">
        <v>109</v>
      </c>
      <c r="M3447" t="s">
        <v>110</v>
      </c>
      <c r="N3447" t="s">
        <v>7930</v>
      </c>
      <c r="O3447" t="s">
        <v>3178</v>
      </c>
      <c r="P3447">
        <v>8178</v>
      </c>
      <c r="Q3447">
        <v>168</v>
      </c>
      <c r="R3447">
        <v>0</v>
      </c>
      <c r="S3447">
        <v>160</v>
      </c>
      <c r="T3447">
        <v>0</v>
      </c>
      <c r="U3447">
        <v>2142</v>
      </c>
      <c r="V3447">
        <v>2142</v>
      </c>
      <c r="W3447">
        <v>160</v>
      </c>
      <c r="X3447">
        <v>0</v>
      </c>
      <c r="Y3447">
        <v>0</v>
      </c>
      <c r="Z3447">
        <v>0</v>
      </c>
      <c r="AD3447" s="1">
        <v>41741.333333333336</v>
      </c>
      <c r="AE3447" s="1">
        <v>41763.708333333336</v>
      </c>
      <c r="AG3447" s="1">
        <v>41716.333333333336</v>
      </c>
      <c r="AH3447" s="1">
        <v>41738.708333333336</v>
      </c>
      <c r="AI3447" s="1">
        <v>41716.333333333336</v>
      </c>
      <c r="AJ3447" s="1">
        <v>41738.708333333336</v>
      </c>
      <c r="AK3447" s="1">
        <v>41716.333333333336</v>
      </c>
      <c r="AL3447" s="1">
        <v>41738.708333333336</v>
      </c>
      <c r="AM3447" s="1">
        <v>41741.333333333336</v>
      </c>
      <c r="AN3447" s="1">
        <v>41763.708333333336</v>
      </c>
      <c r="AP3447" t="s">
        <v>113</v>
      </c>
      <c r="AU3447" t="s">
        <v>7931</v>
      </c>
      <c r="AY3447" t="s">
        <v>106</v>
      </c>
      <c r="AZ3447">
        <v>0</v>
      </c>
      <c r="BA3447">
        <v>0</v>
      </c>
      <c r="BD3447" s="3">
        <v>41321.661805555559</v>
      </c>
      <c r="BE3447" s="3">
        <v>41321.663888888892</v>
      </c>
      <c r="BF3447" t="s">
        <v>115</v>
      </c>
      <c r="BG3447" t="s">
        <v>115</v>
      </c>
      <c r="BH3447">
        <v>8149</v>
      </c>
      <c r="BM3447">
        <v>43550</v>
      </c>
      <c r="BR3447" t="s">
        <v>116</v>
      </c>
      <c r="BS3447" t="s">
        <v>117</v>
      </c>
      <c r="BU3447">
        <v>1</v>
      </c>
      <c r="BV3447" t="s">
        <v>118</v>
      </c>
      <c r="BX3447" t="s">
        <v>119</v>
      </c>
      <c r="BY3447" t="s">
        <v>119</v>
      </c>
      <c r="BZ3447" t="s">
        <v>119</v>
      </c>
      <c r="CA3447">
        <v>1</v>
      </c>
      <c r="CC3447" t="s">
        <v>120</v>
      </c>
      <c r="CH3447">
        <v>540</v>
      </c>
      <c r="CI3447">
        <v>40210</v>
      </c>
      <c r="CJ3447" t="s">
        <v>106</v>
      </c>
      <c r="CK3447" t="s">
        <v>106</v>
      </c>
      <c r="CL3447">
        <v>25</v>
      </c>
      <c r="CM3447" t="s">
        <v>3180</v>
      </c>
      <c r="CO3447">
        <v>124993</v>
      </c>
      <c r="CQ3447">
        <v>0</v>
      </c>
      <c r="CR3447">
        <v>0</v>
      </c>
      <c r="CS3447">
        <v>0</v>
      </c>
      <c r="CY3447" t="s">
        <v>123</v>
      </c>
      <c r="CZ3447" t="s">
        <v>124</v>
      </c>
      <c r="DD3447" t="str" cm="1">
        <f t="array" ref="DD3447">TEXT(_xlfn.SEQUENCE(1, DATEDIF(AG3447, AH3447, "m") + 1, AG3447, 30), "YYYY-APMM")</f>
        <v>2014-AP03</v>
      </c>
      <c r="DN3447">
        <f t="shared" si="106"/>
        <v>2142</v>
      </c>
      <c r="DO3447" t="str">
        <f t="shared" si="107"/>
        <v>LABOR- SUBCONTRACTOR</v>
      </c>
    </row>
    <row r="3448" spans="1:119" x14ac:dyDescent="0.35">
      <c r="A3448" t="s">
        <v>105</v>
      </c>
      <c r="B3448">
        <v>502733</v>
      </c>
      <c r="C3448">
        <v>6359</v>
      </c>
      <c r="D3448">
        <v>124997</v>
      </c>
      <c r="E3448">
        <v>13662</v>
      </c>
      <c r="F3448">
        <v>0</v>
      </c>
      <c r="G3448" t="s">
        <v>106</v>
      </c>
      <c r="H3448" t="s">
        <v>106</v>
      </c>
      <c r="I3448" t="s">
        <v>106</v>
      </c>
      <c r="J3448" t="s">
        <v>107</v>
      </c>
      <c r="K3448" t="s">
        <v>108</v>
      </c>
      <c r="L3448" t="s">
        <v>109</v>
      </c>
      <c r="M3448" t="s">
        <v>110</v>
      </c>
      <c r="N3448" t="s">
        <v>7932</v>
      </c>
      <c r="O3448" t="s">
        <v>3182</v>
      </c>
      <c r="P3448">
        <v>8178</v>
      </c>
      <c r="Q3448">
        <v>168</v>
      </c>
      <c r="R3448">
        <v>168</v>
      </c>
      <c r="S3448">
        <v>160</v>
      </c>
      <c r="T3448">
        <v>0</v>
      </c>
      <c r="U3448">
        <v>546</v>
      </c>
      <c r="V3448">
        <v>546</v>
      </c>
      <c r="W3448">
        <v>160</v>
      </c>
      <c r="X3448">
        <v>0</v>
      </c>
      <c r="Y3448">
        <v>0</v>
      </c>
      <c r="Z3448">
        <v>0</v>
      </c>
      <c r="AD3448" s="1">
        <v>41752.333333333336</v>
      </c>
      <c r="AE3448" s="1">
        <v>41774.708333333336</v>
      </c>
      <c r="AG3448" s="1">
        <v>41728.333333333336</v>
      </c>
      <c r="AH3448" s="1">
        <v>41750.708333333336</v>
      </c>
      <c r="AI3448" s="1">
        <v>41728.333333333336</v>
      </c>
      <c r="AJ3448" s="1">
        <v>41750.708333333336</v>
      </c>
      <c r="AK3448" s="1">
        <v>41728.333333333336</v>
      </c>
      <c r="AL3448" s="1">
        <v>41750.708333333336</v>
      </c>
      <c r="AM3448" s="1">
        <v>41752.333333333336</v>
      </c>
      <c r="AN3448" s="1">
        <v>41774.708333333336</v>
      </c>
      <c r="AP3448" t="s">
        <v>113</v>
      </c>
      <c r="AU3448" t="s">
        <v>7933</v>
      </c>
      <c r="AY3448" t="s">
        <v>106</v>
      </c>
      <c r="AZ3448">
        <v>0</v>
      </c>
      <c r="BA3448">
        <v>0</v>
      </c>
      <c r="BD3448" s="3">
        <v>41321.661805555559</v>
      </c>
      <c r="BE3448" s="3">
        <v>41321.663888888892</v>
      </c>
      <c r="BF3448" t="s">
        <v>115</v>
      </c>
      <c r="BG3448" t="s">
        <v>115</v>
      </c>
      <c r="BH3448">
        <v>8149</v>
      </c>
      <c r="BM3448">
        <v>43550</v>
      </c>
      <c r="BR3448" t="s">
        <v>116</v>
      </c>
      <c r="BS3448" t="s">
        <v>117</v>
      </c>
      <c r="BU3448">
        <v>1</v>
      </c>
      <c r="BV3448" t="s">
        <v>118</v>
      </c>
      <c r="BX3448" t="s">
        <v>119</v>
      </c>
      <c r="BY3448" t="s">
        <v>119</v>
      </c>
      <c r="BZ3448" t="s">
        <v>119</v>
      </c>
      <c r="CA3448">
        <v>1</v>
      </c>
      <c r="CC3448" t="s">
        <v>120</v>
      </c>
      <c r="CH3448">
        <v>540</v>
      </c>
      <c r="CI3448">
        <v>40210</v>
      </c>
      <c r="CJ3448" t="s">
        <v>106</v>
      </c>
      <c r="CK3448" t="s">
        <v>106</v>
      </c>
      <c r="CL3448">
        <v>25</v>
      </c>
      <c r="CM3448" t="s">
        <v>3180</v>
      </c>
      <c r="CO3448">
        <v>124993</v>
      </c>
      <c r="CQ3448">
        <v>0</v>
      </c>
      <c r="CR3448">
        <v>0</v>
      </c>
      <c r="CS3448">
        <v>0</v>
      </c>
      <c r="CY3448" t="s">
        <v>123</v>
      </c>
      <c r="CZ3448" t="s">
        <v>124</v>
      </c>
      <c r="DD3448" t="str" cm="1">
        <f t="array" ref="DD3448">TEXT(_xlfn.SEQUENCE(1, DATEDIF(AG3448, AH3448, "m") + 1, AG3448, 30), "YYYY-APMM")</f>
        <v>2014-AP03</v>
      </c>
      <c r="DN3448">
        <f t="shared" si="106"/>
        <v>546</v>
      </c>
      <c r="DO3448" t="str">
        <f t="shared" si="107"/>
        <v>LABOR- SUBCONTRACTOR</v>
      </c>
    </row>
    <row r="3449" spans="1:119" x14ac:dyDescent="0.35">
      <c r="A3449" t="s">
        <v>105</v>
      </c>
      <c r="B3449">
        <v>502734</v>
      </c>
      <c r="C3449">
        <v>6359</v>
      </c>
      <c r="D3449">
        <v>124998</v>
      </c>
      <c r="E3449">
        <v>13662</v>
      </c>
      <c r="F3449">
        <v>0</v>
      </c>
      <c r="G3449" t="s">
        <v>106</v>
      </c>
      <c r="H3449" t="s">
        <v>106</v>
      </c>
      <c r="I3449" t="s">
        <v>106</v>
      </c>
      <c r="J3449" t="s">
        <v>107</v>
      </c>
      <c r="K3449" t="s">
        <v>108</v>
      </c>
      <c r="L3449" t="s">
        <v>109</v>
      </c>
      <c r="M3449" t="s">
        <v>110</v>
      </c>
      <c r="N3449" t="s">
        <v>7934</v>
      </c>
      <c r="O3449" t="s">
        <v>3245</v>
      </c>
      <c r="P3449">
        <v>8175</v>
      </c>
      <c r="Q3449">
        <v>0</v>
      </c>
      <c r="R3449">
        <v>0</v>
      </c>
      <c r="S3449">
        <v>160</v>
      </c>
      <c r="T3449">
        <v>0</v>
      </c>
      <c r="U3449">
        <v>87.5</v>
      </c>
      <c r="V3449">
        <v>87.5</v>
      </c>
      <c r="W3449">
        <v>160</v>
      </c>
      <c r="X3449">
        <v>0</v>
      </c>
      <c r="Y3449">
        <v>0</v>
      </c>
      <c r="Z3449">
        <v>0</v>
      </c>
      <c r="AD3449" s="1">
        <v>41244.333333333336</v>
      </c>
      <c r="AE3449" s="1">
        <v>41267.708333333336</v>
      </c>
      <c r="AG3449" s="1">
        <v>41244.333333333336</v>
      </c>
      <c r="AH3449" s="1">
        <v>41267.708333333336</v>
      </c>
      <c r="AI3449" s="1">
        <v>41244.333333333336</v>
      </c>
      <c r="AJ3449" s="1">
        <v>41267.708333333336</v>
      </c>
      <c r="AK3449" s="1">
        <v>41244.333333333336</v>
      </c>
      <c r="AL3449" s="1">
        <v>41267.708333333336</v>
      </c>
      <c r="AM3449" s="1">
        <v>41244.333333333336</v>
      </c>
      <c r="AN3449" s="1">
        <v>41267.708333333336</v>
      </c>
      <c r="AP3449" t="s">
        <v>113</v>
      </c>
      <c r="AU3449" t="s">
        <v>7935</v>
      </c>
      <c r="AY3449" t="s">
        <v>106</v>
      </c>
      <c r="AZ3449">
        <v>0</v>
      </c>
      <c r="BA3449">
        <v>0</v>
      </c>
      <c r="BD3449" s="3">
        <v>41321.661805555559</v>
      </c>
      <c r="BE3449" s="3">
        <v>41321.663888888892</v>
      </c>
      <c r="BF3449" t="s">
        <v>115</v>
      </c>
      <c r="BG3449" t="s">
        <v>115</v>
      </c>
      <c r="BH3449">
        <v>8149</v>
      </c>
      <c r="BM3449">
        <v>43520</v>
      </c>
      <c r="BR3449" t="s">
        <v>3247</v>
      </c>
      <c r="BS3449" t="s">
        <v>3248</v>
      </c>
      <c r="BU3449">
        <v>1</v>
      </c>
      <c r="BV3449" t="s">
        <v>118</v>
      </c>
      <c r="BX3449" t="s">
        <v>119</v>
      </c>
      <c r="BY3449" t="s">
        <v>119</v>
      </c>
      <c r="BZ3449" t="s">
        <v>119</v>
      </c>
      <c r="CA3449">
        <v>1</v>
      </c>
      <c r="CC3449" t="s">
        <v>120</v>
      </c>
      <c r="CH3449">
        <v>540</v>
      </c>
      <c r="CI3449">
        <v>39140</v>
      </c>
      <c r="CJ3449" t="s">
        <v>106</v>
      </c>
      <c r="CK3449" t="s">
        <v>106</v>
      </c>
      <c r="CL3449">
        <v>18</v>
      </c>
      <c r="CM3449" t="s">
        <v>3250</v>
      </c>
      <c r="CO3449">
        <v>124939</v>
      </c>
      <c r="CQ3449">
        <v>0</v>
      </c>
      <c r="CR3449">
        <v>0</v>
      </c>
      <c r="CS3449">
        <v>0</v>
      </c>
      <c r="CY3449" t="s">
        <v>123</v>
      </c>
      <c r="CZ3449" t="s">
        <v>124</v>
      </c>
      <c r="DD3449" t="str" cm="1">
        <f t="array" ref="DD3449">TEXT(_xlfn.SEQUENCE(1, DATEDIF(AG3449, AH3449, "m") + 1, AG3449, 30), "YYYY-APMM")</f>
        <v>2012-AP12</v>
      </c>
      <c r="DN3449">
        <f t="shared" si="106"/>
        <v>87.5</v>
      </c>
      <c r="DO3449" t="str">
        <f t="shared" si="107"/>
        <v>SURVEYOR SK</v>
      </c>
    </row>
    <row r="3450" spans="1:119" x14ac:dyDescent="0.35">
      <c r="A3450" t="s">
        <v>105</v>
      </c>
      <c r="B3450">
        <v>502735</v>
      </c>
      <c r="C3450">
        <v>6359</v>
      </c>
      <c r="D3450">
        <v>124998</v>
      </c>
      <c r="E3450">
        <v>13662</v>
      </c>
      <c r="F3450">
        <v>0</v>
      </c>
      <c r="G3450" t="s">
        <v>106</v>
      </c>
      <c r="H3450" t="s">
        <v>106</v>
      </c>
      <c r="I3450" t="s">
        <v>106</v>
      </c>
      <c r="J3450" t="s">
        <v>107</v>
      </c>
      <c r="K3450" t="s">
        <v>108</v>
      </c>
      <c r="L3450" t="s">
        <v>109</v>
      </c>
      <c r="M3450" t="s">
        <v>110</v>
      </c>
      <c r="N3450" t="s">
        <v>7936</v>
      </c>
      <c r="O3450" t="s">
        <v>3252</v>
      </c>
      <c r="P3450">
        <v>8180</v>
      </c>
      <c r="Q3450">
        <v>0</v>
      </c>
      <c r="R3450">
        <v>0</v>
      </c>
      <c r="S3450">
        <v>96</v>
      </c>
      <c r="T3450">
        <v>0</v>
      </c>
      <c r="U3450">
        <v>325</v>
      </c>
      <c r="V3450">
        <v>325</v>
      </c>
      <c r="W3450">
        <v>96</v>
      </c>
      <c r="X3450">
        <v>0</v>
      </c>
      <c r="Y3450">
        <v>0</v>
      </c>
      <c r="Z3450">
        <v>0</v>
      </c>
      <c r="AD3450" s="1">
        <v>41249.333333333336</v>
      </c>
      <c r="AE3450" s="1">
        <v>41263.708333333336</v>
      </c>
      <c r="AG3450" s="1">
        <v>41249.333333333336</v>
      </c>
      <c r="AH3450" s="1">
        <v>41263.708333333336</v>
      </c>
      <c r="AI3450" s="1">
        <v>41249.333333333336</v>
      </c>
      <c r="AJ3450" s="1">
        <v>41263.708333333336</v>
      </c>
      <c r="AK3450" s="1">
        <v>41249.333333333336</v>
      </c>
      <c r="AL3450" s="1">
        <v>41263.708333333336</v>
      </c>
      <c r="AM3450" s="1">
        <v>41249.333333333336</v>
      </c>
      <c r="AN3450" s="1">
        <v>41263.708333333336</v>
      </c>
      <c r="AP3450" t="s">
        <v>113</v>
      </c>
      <c r="AU3450" t="s">
        <v>7937</v>
      </c>
      <c r="AY3450" t="s">
        <v>106</v>
      </c>
      <c r="AZ3450">
        <v>0</v>
      </c>
      <c r="BA3450">
        <v>0</v>
      </c>
      <c r="BD3450" s="3">
        <v>41321.661805555559</v>
      </c>
      <c r="BE3450" s="3">
        <v>41321.663888888892</v>
      </c>
      <c r="BF3450" t="s">
        <v>115</v>
      </c>
      <c r="BG3450" t="s">
        <v>115</v>
      </c>
      <c r="BH3450">
        <v>8149</v>
      </c>
      <c r="BM3450">
        <v>43571</v>
      </c>
      <c r="BR3450" t="s">
        <v>3254</v>
      </c>
      <c r="BS3450" t="s">
        <v>3255</v>
      </c>
      <c r="BU3450">
        <v>1</v>
      </c>
      <c r="BV3450" t="s">
        <v>118</v>
      </c>
      <c r="BX3450" t="s">
        <v>119</v>
      </c>
      <c r="BY3450" t="s">
        <v>119</v>
      </c>
      <c r="BZ3450" t="s">
        <v>119</v>
      </c>
      <c r="CA3450">
        <v>1</v>
      </c>
      <c r="CC3450" t="s">
        <v>120</v>
      </c>
      <c r="CH3450">
        <v>540</v>
      </c>
      <c r="CI3450">
        <v>39140</v>
      </c>
      <c r="CJ3450" t="s">
        <v>106</v>
      </c>
      <c r="CK3450" t="s">
        <v>106</v>
      </c>
      <c r="CL3450">
        <v>18</v>
      </c>
      <c r="CM3450" t="s">
        <v>3250</v>
      </c>
      <c r="CO3450">
        <v>124939</v>
      </c>
      <c r="CQ3450">
        <v>0</v>
      </c>
      <c r="CR3450">
        <v>0</v>
      </c>
      <c r="CS3450">
        <v>0</v>
      </c>
      <c r="CY3450" t="s">
        <v>123</v>
      </c>
      <c r="CZ3450" t="s">
        <v>124</v>
      </c>
      <c r="DD3450" t="str" cm="1">
        <f t="array" ref="DD3450">TEXT(_xlfn.SEQUENCE(1, DATEDIF(AG3450, AH3450, "m") + 1, AG3450, 30), "YYYY-APMM")</f>
        <v>2012-AP12</v>
      </c>
      <c r="DN3450">
        <f t="shared" si="106"/>
        <v>325</v>
      </c>
      <c r="DO3450" t="str">
        <f t="shared" si="107"/>
        <v>ELECTRICIANS SK</v>
      </c>
    </row>
    <row r="3451" spans="1:119" x14ac:dyDescent="0.35">
      <c r="A3451" t="s">
        <v>105</v>
      </c>
      <c r="B3451">
        <v>502736</v>
      </c>
      <c r="C3451">
        <v>6359</v>
      </c>
      <c r="D3451">
        <v>124998</v>
      </c>
      <c r="E3451">
        <v>13662</v>
      </c>
      <c r="F3451">
        <v>0</v>
      </c>
      <c r="G3451" t="s">
        <v>106</v>
      </c>
      <c r="H3451" t="s">
        <v>106</v>
      </c>
      <c r="I3451" t="s">
        <v>106</v>
      </c>
      <c r="J3451" t="s">
        <v>107</v>
      </c>
      <c r="K3451" t="s">
        <v>108</v>
      </c>
      <c r="L3451" t="s">
        <v>109</v>
      </c>
      <c r="M3451" t="s">
        <v>110</v>
      </c>
      <c r="N3451" t="s">
        <v>7938</v>
      </c>
      <c r="O3451" t="s">
        <v>3263</v>
      </c>
      <c r="P3451">
        <v>8177</v>
      </c>
      <c r="Q3451">
        <v>344</v>
      </c>
      <c r="R3451">
        <v>0</v>
      </c>
      <c r="S3451">
        <v>160</v>
      </c>
      <c r="T3451">
        <v>0</v>
      </c>
      <c r="U3451">
        <v>675</v>
      </c>
      <c r="V3451">
        <v>675</v>
      </c>
      <c r="W3451">
        <v>160</v>
      </c>
      <c r="X3451">
        <v>300</v>
      </c>
      <c r="Y3451">
        <v>0</v>
      </c>
      <c r="Z3451">
        <v>300</v>
      </c>
      <c r="AD3451" s="1">
        <v>41308.333333333336</v>
      </c>
      <c r="AE3451" s="1">
        <v>41331.708333333336</v>
      </c>
      <c r="AG3451" s="1">
        <v>41256.333333333336</v>
      </c>
      <c r="AH3451" s="1">
        <v>41280.708333333336</v>
      </c>
      <c r="AI3451" s="1">
        <v>41256.333333333336</v>
      </c>
      <c r="AJ3451" s="1">
        <v>41280.708333333336</v>
      </c>
      <c r="AK3451" s="1">
        <v>41256.333333333336</v>
      </c>
      <c r="AL3451" s="1">
        <v>41280.708333333336</v>
      </c>
      <c r="AM3451" s="1">
        <v>41308.333333333336</v>
      </c>
      <c r="AN3451" s="1">
        <v>41331.708333333336</v>
      </c>
      <c r="AP3451" t="s">
        <v>113</v>
      </c>
      <c r="AU3451" t="s">
        <v>7939</v>
      </c>
      <c r="AY3451" t="s">
        <v>106</v>
      </c>
      <c r="AZ3451">
        <v>0</v>
      </c>
      <c r="BA3451">
        <v>0</v>
      </c>
      <c r="BD3451" s="3">
        <v>41321.661805555559</v>
      </c>
      <c r="BE3451" s="3">
        <v>41321.663888888892</v>
      </c>
      <c r="BF3451" t="s">
        <v>115</v>
      </c>
      <c r="BG3451" t="s">
        <v>115</v>
      </c>
      <c r="BH3451">
        <v>8149</v>
      </c>
      <c r="BM3451">
        <v>43540</v>
      </c>
      <c r="BR3451" t="s">
        <v>1299</v>
      </c>
      <c r="BS3451" t="s">
        <v>1300</v>
      </c>
      <c r="BU3451">
        <v>1</v>
      </c>
      <c r="BV3451" t="s">
        <v>118</v>
      </c>
      <c r="BX3451" t="s">
        <v>119</v>
      </c>
      <c r="BY3451" t="s">
        <v>119</v>
      </c>
      <c r="BZ3451" t="s">
        <v>119</v>
      </c>
      <c r="CA3451">
        <v>1</v>
      </c>
      <c r="CC3451" t="s">
        <v>120</v>
      </c>
      <c r="CH3451">
        <v>540</v>
      </c>
      <c r="CI3451">
        <v>39140</v>
      </c>
      <c r="CJ3451" t="s">
        <v>106</v>
      </c>
      <c r="CK3451" t="s">
        <v>106</v>
      </c>
      <c r="CL3451">
        <v>18</v>
      </c>
      <c r="CM3451" t="s">
        <v>3250</v>
      </c>
      <c r="CO3451">
        <v>124939</v>
      </c>
      <c r="CQ3451">
        <v>0</v>
      </c>
      <c r="CR3451">
        <v>0</v>
      </c>
      <c r="CS3451">
        <v>0</v>
      </c>
      <c r="CY3451" t="s">
        <v>123</v>
      </c>
      <c r="CZ3451" t="s">
        <v>124</v>
      </c>
      <c r="DD3451" t="str" cm="1">
        <f t="array" ref="DD3451">TEXT(_xlfn.SEQUENCE(1, DATEDIF(AG3451, AH3451, "m") + 1, AG3451, 30), "YYYY-APMM")</f>
        <v>2012-AP12</v>
      </c>
      <c r="DN3451">
        <f t="shared" si="106"/>
        <v>675</v>
      </c>
      <c r="DO3451" t="str">
        <f t="shared" si="107"/>
        <v>LABOR - CIVIL</v>
      </c>
    </row>
    <row r="3452" spans="1:119" x14ac:dyDescent="0.35">
      <c r="A3452" t="s">
        <v>105</v>
      </c>
      <c r="B3452">
        <v>502737</v>
      </c>
      <c r="C3452">
        <v>6359</v>
      </c>
      <c r="D3452">
        <v>124998</v>
      </c>
      <c r="E3452">
        <v>13662</v>
      </c>
      <c r="F3452">
        <v>0</v>
      </c>
      <c r="G3452" t="s">
        <v>106</v>
      </c>
      <c r="H3452" t="s">
        <v>106</v>
      </c>
      <c r="I3452" t="s">
        <v>106</v>
      </c>
      <c r="J3452" t="s">
        <v>107</v>
      </c>
      <c r="K3452" t="s">
        <v>108</v>
      </c>
      <c r="L3452" t="s">
        <v>109</v>
      </c>
      <c r="M3452" t="s">
        <v>110</v>
      </c>
      <c r="N3452" t="s">
        <v>7940</v>
      </c>
      <c r="O3452" t="s">
        <v>3257</v>
      </c>
      <c r="P3452">
        <v>8177</v>
      </c>
      <c r="Q3452">
        <v>344</v>
      </c>
      <c r="R3452">
        <v>0</v>
      </c>
      <c r="S3452">
        <v>160</v>
      </c>
      <c r="T3452">
        <v>0</v>
      </c>
      <c r="U3452">
        <v>2687.5</v>
      </c>
      <c r="V3452">
        <v>2687.5</v>
      </c>
      <c r="W3452">
        <v>160</v>
      </c>
      <c r="X3452">
        <v>1750</v>
      </c>
      <c r="Y3452">
        <v>0</v>
      </c>
      <c r="Z3452">
        <v>1750</v>
      </c>
      <c r="AD3452" s="1">
        <v>41314.333333333336</v>
      </c>
      <c r="AE3452" s="1">
        <v>41337.708333333336</v>
      </c>
      <c r="AG3452" s="1">
        <v>41263.333333333336</v>
      </c>
      <c r="AH3452" s="1">
        <v>41286.708333333336</v>
      </c>
      <c r="AI3452" s="1">
        <v>41263.333333333336</v>
      </c>
      <c r="AJ3452" s="1">
        <v>41286.708333333336</v>
      </c>
      <c r="AK3452" s="1">
        <v>41263.333333333336</v>
      </c>
      <c r="AL3452" s="1">
        <v>41286.708333333336</v>
      </c>
      <c r="AM3452" s="1">
        <v>41314.333333333336</v>
      </c>
      <c r="AN3452" s="1">
        <v>41337.708333333336</v>
      </c>
      <c r="AP3452" t="s">
        <v>113</v>
      </c>
      <c r="AU3452" t="s">
        <v>7941</v>
      </c>
      <c r="AY3452" t="s">
        <v>106</v>
      </c>
      <c r="AZ3452">
        <v>0</v>
      </c>
      <c r="BA3452">
        <v>0</v>
      </c>
      <c r="BD3452" s="3">
        <v>41321.661805555559</v>
      </c>
      <c r="BE3452" s="3">
        <v>41321.663888888892</v>
      </c>
      <c r="BF3452" t="s">
        <v>115</v>
      </c>
      <c r="BG3452" t="s">
        <v>115</v>
      </c>
      <c r="BH3452">
        <v>8149</v>
      </c>
      <c r="BM3452">
        <v>43540</v>
      </c>
      <c r="BR3452" t="s">
        <v>1299</v>
      </c>
      <c r="BS3452" t="s">
        <v>1300</v>
      </c>
      <c r="BU3452">
        <v>1</v>
      </c>
      <c r="BV3452" t="s">
        <v>118</v>
      </c>
      <c r="BX3452" t="s">
        <v>119</v>
      </c>
      <c r="BY3452" t="s">
        <v>119</v>
      </c>
      <c r="BZ3452" t="s">
        <v>119</v>
      </c>
      <c r="CA3452">
        <v>1</v>
      </c>
      <c r="CC3452" t="s">
        <v>120</v>
      </c>
      <c r="CH3452">
        <v>540</v>
      </c>
      <c r="CI3452">
        <v>39140</v>
      </c>
      <c r="CJ3452" t="s">
        <v>106</v>
      </c>
      <c r="CK3452" t="s">
        <v>106</v>
      </c>
      <c r="CL3452">
        <v>18</v>
      </c>
      <c r="CM3452" t="s">
        <v>3250</v>
      </c>
      <c r="CO3452">
        <v>124939</v>
      </c>
      <c r="CQ3452">
        <v>0</v>
      </c>
      <c r="CR3452">
        <v>0</v>
      </c>
      <c r="CS3452">
        <v>0</v>
      </c>
      <c r="CY3452" t="s">
        <v>123</v>
      </c>
      <c r="CZ3452" t="s">
        <v>124</v>
      </c>
      <c r="DD3452" t="str" cm="1">
        <f t="array" ref="DD3452">TEXT(_xlfn.SEQUENCE(1, DATEDIF(AG3452, AH3452, "m") + 1, AG3452, 30), "YYYY-APMM")</f>
        <v>2012-AP12</v>
      </c>
      <c r="DN3452">
        <f t="shared" si="106"/>
        <v>2687.5</v>
      </c>
      <c r="DO3452" t="str">
        <f t="shared" si="107"/>
        <v>LABOR - CIVIL</v>
      </c>
    </row>
    <row r="3453" spans="1:119" x14ac:dyDescent="0.35">
      <c r="A3453" t="s">
        <v>105</v>
      </c>
      <c r="B3453">
        <v>502738</v>
      </c>
      <c r="C3453">
        <v>6359</v>
      </c>
      <c r="D3453">
        <v>124998</v>
      </c>
      <c r="E3453">
        <v>13662</v>
      </c>
      <c r="F3453">
        <v>0</v>
      </c>
      <c r="G3453" t="s">
        <v>106</v>
      </c>
      <c r="H3453" t="s">
        <v>106</v>
      </c>
      <c r="I3453" t="s">
        <v>106</v>
      </c>
      <c r="J3453" t="s">
        <v>107</v>
      </c>
      <c r="K3453" t="s">
        <v>108</v>
      </c>
      <c r="L3453" t="s">
        <v>109</v>
      </c>
      <c r="M3453" t="s">
        <v>110</v>
      </c>
      <c r="N3453" t="s">
        <v>7942</v>
      </c>
      <c r="O3453" t="s">
        <v>3260</v>
      </c>
      <c r="P3453">
        <v>8177</v>
      </c>
      <c r="Q3453">
        <v>344</v>
      </c>
      <c r="R3453">
        <v>344</v>
      </c>
      <c r="S3453">
        <v>160</v>
      </c>
      <c r="T3453">
        <v>0</v>
      </c>
      <c r="U3453">
        <v>775</v>
      </c>
      <c r="V3453">
        <v>775</v>
      </c>
      <c r="W3453">
        <v>160</v>
      </c>
      <c r="X3453">
        <v>400</v>
      </c>
      <c r="Y3453">
        <v>0</v>
      </c>
      <c r="Z3453">
        <v>400</v>
      </c>
      <c r="AD3453" s="1">
        <v>41321.333333333336</v>
      </c>
      <c r="AE3453" s="1">
        <v>41343.708333333336</v>
      </c>
      <c r="AG3453" s="1">
        <v>41269.333333333336</v>
      </c>
      <c r="AH3453" s="1">
        <v>41291.708333333336</v>
      </c>
      <c r="AI3453" s="1">
        <v>41269.333333333336</v>
      </c>
      <c r="AJ3453" s="1">
        <v>41291.708333333336</v>
      </c>
      <c r="AK3453" s="1">
        <v>41269.333333333336</v>
      </c>
      <c r="AL3453" s="1">
        <v>41291.708333333336</v>
      </c>
      <c r="AM3453" s="1">
        <v>41321.333333333336</v>
      </c>
      <c r="AN3453" s="1">
        <v>41343.708333333336</v>
      </c>
      <c r="AP3453" t="s">
        <v>113</v>
      </c>
      <c r="AU3453" t="s">
        <v>7943</v>
      </c>
      <c r="AY3453" t="s">
        <v>106</v>
      </c>
      <c r="AZ3453">
        <v>0</v>
      </c>
      <c r="BA3453">
        <v>0</v>
      </c>
      <c r="BD3453" s="3">
        <v>41321.661805555559</v>
      </c>
      <c r="BE3453" s="3">
        <v>41321.663888888892</v>
      </c>
      <c r="BF3453" t="s">
        <v>115</v>
      </c>
      <c r="BG3453" t="s">
        <v>115</v>
      </c>
      <c r="BH3453">
        <v>8149</v>
      </c>
      <c r="BM3453">
        <v>43540</v>
      </c>
      <c r="BR3453" t="s">
        <v>1299</v>
      </c>
      <c r="BS3453" t="s">
        <v>1300</v>
      </c>
      <c r="BU3453">
        <v>1</v>
      </c>
      <c r="BV3453" t="s">
        <v>118</v>
      </c>
      <c r="BX3453" t="s">
        <v>119</v>
      </c>
      <c r="BY3453" t="s">
        <v>119</v>
      </c>
      <c r="BZ3453" t="s">
        <v>119</v>
      </c>
      <c r="CA3453">
        <v>1</v>
      </c>
      <c r="CC3453" t="s">
        <v>120</v>
      </c>
      <c r="CH3453">
        <v>540</v>
      </c>
      <c r="CI3453">
        <v>39140</v>
      </c>
      <c r="CJ3453" t="s">
        <v>106</v>
      </c>
      <c r="CK3453" t="s">
        <v>106</v>
      </c>
      <c r="CL3453">
        <v>18</v>
      </c>
      <c r="CM3453" t="s">
        <v>3250</v>
      </c>
      <c r="CO3453">
        <v>124939</v>
      </c>
      <c r="CQ3453">
        <v>0</v>
      </c>
      <c r="CR3453">
        <v>0</v>
      </c>
      <c r="CS3453">
        <v>0</v>
      </c>
      <c r="CY3453" t="s">
        <v>123</v>
      </c>
      <c r="CZ3453" t="s">
        <v>124</v>
      </c>
      <c r="DD3453" t="str" cm="1">
        <f t="array" ref="DD3453">TEXT(_xlfn.SEQUENCE(1, DATEDIF(AG3453, AH3453, "m") + 1, AG3453, 30), "YYYY-APMM")</f>
        <v>2012-AP12</v>
      </c>
      <c r="DN3453">
        <f t="shared" si="106"/>
        <v>775</v>
      </c>
      <c r="DO3453" t="str">
        <f t="shared" si="107"/>
        <v>LABOR - CIVIL</v>
      </c>
    </row>
    <row r="3454" spans="1:119" x14ac:dyDescent="0.35">
      <c r="A3454" t="s">
        <v>105</v>
      </c>
      <c r="B3454">
        <v>502739</v>
      </c>
      <c r="C3454">
        <v>6359</v>
      </c>
      <c r="D3454">
        <v>124998</v>
      </c>
      <c r="E3454">
        <v>13662</v>
      </c>
      <c r="F3454">
        <v>0</v>
      </c>
      <c r="G3454" t="s">
        <v>106</v>
      </c>
      <c r="H3454" t="s">
        <v>106</v>
      </c>
      <c r="I3454" t="s">
        <v>106</v>
      </c>
      <c r="J3454" t="s">
        <v>107</v>
      </c>
      <c r="K3454" t="s">
        <v>108</v>
      </c>
      <c r="L3454" t="s">
        <v>109</v>
      </c>
      <c r="M3454" t="s">
        <v>110</v>
      </c>
      <c r="N3454" t="s">
        <v>7944</v>
      </c>
      <c r="O3454" t="s">
        <v>3266</v>
      </c>
      <c r="Q3454">
        <v>0</v>
      </c>
      <c r="R3454">
        <v>0</v>
      </c>
      <c r="S3454">
        <v>56</v>
      </c>
      <c r="T3454">
        <v>0</v>
      </c>
      <c r="U3454">
        <v>40</v>
      </c>
      <c r="V3454">
        <v>40</v>
      </c>
      <c r="W3454">
        <v>56</v>
      </c>
      <c r="X3454">
        <v>0</v>
      </c>
      <c r="Y3454">
        <v>0</v>
      </c>
      <c r="Z3454">
        <v>0</v>
      </c>
      <c r="AD3454" s="1">
        <v>41265.333333333336</v>
      </c>
      <c r="AE3454" s="1">
        <v>41272.708333333336</v>
      </c>
      <c r="AG3454" s="1">
        <v>41265.333333333336</v>
      </c>
      <c r="AH3454" s="1">
        <v>41272.708333333336</v>
      </c>
      <c r="AI3454" s="1">
        <v>41265.333333333336</v>
      </c>
      <c r="AJ3454" s="1">
        <v>41272.708333333336</v>
      </c>
      <c r="AK3454" s="1">
        <v>41265.333333333336</v>
      </c>
      <c r="AL3454" s="1">
        <v>41272.708333333336</v>
      </c>
      <c r="AM3454" s="1">
        <v>41265.333333333336</v>
      </c>
      <c r="AN3454" s="1">
        <v>41272.708333333336</v>
      </c>
      <c r="AP3454" t="s">
        <v>113</v>
      </c>
      <c r="AU3454" t="s">
        <v>7945</v>
      </c>
      <c r="AV3454" t="s">
        <v>7946</v>
      </c>
      <c r="AY3454" t="s">
        <v>106</v>
      </c>
      <c r="AZ3454">
        <v>0</v>
      </c>
      <c r="BA3454">
        <v>0</v>
      </c>
      <c r="BD3454" s="3">
        <v>41321.661805555559</v>
      </c>
      <c r="BE3454" s="3">
        <v>41321.663888888892</v>
      </c>
      <c r="BF3454" t="s">
        <v>115</v>
      </c>
      <c r="BG3454" t="s">
        <v>115</v>
      </c>
      <c r="CH3454">
        <v>540</v>
      </c>
      <c r="CI3454">
        <v>39140</v>
      </c>
      <c r="CJ3454" t="s">
        <v>106</v>
      </c>
      <c r="CK3454" t="s">
        <v>106</v>
      </c>
      <c r="CL3454">
        <v>18</v>
      </c>
      <c r="CM3454" t="s">
        <v>3250</v>
      </c>
      <c r="CO3454">
        <v>124939</v>
      </c>
      <c r="CQ3454">
        <v>0</v>
      </c>
      <c r="CR3454">
        <v>0</v>
      </c>
      <c r="CS3454">
        <v>0</v>
      </c>
      <c r="CY3454" t="s">
        <v>123</v>
      </c>
      <c r="CZ3454" t="s">
        <v>124</v>
      </c>
      <c r="DD3454" t="str" cm="1">
        <f t="array" ref="DD3454">TEXT(_xlfn.SEQUENCE(1, DATEDIF(AG3454, AH3454, "m") + 1, AG3454, 30), "YYYY-APMM")</f>
        <v>2012-AP12</v>
      </c>
      <c r="DN3454">
        <f t="shared" si="106"/>
        <v>40</v>
      </c>
      <c r="DO3454">
        <f t="shared" si="107"/>
        <v>0</v>
      </c>
    </row>
    <row r="3455" spans="1:119" x14ac:dyDescent="0.35">
      <c r="A3455" t="s">
        <v>105</v>
      </c>
      <c r="B3455">
        <v>502740</v>
      </c>
      <c r="C3455">
        <v>6359</v>
      </c>
      <c r="D3455">
        <v>124998</v>
      </c>
      <c r="E3455">
        <v>13662</v>
      </c>
      <c r="F3455">
        <v>0</v>
      </c>
      <c r="G3455" t="s">
        <v>106</v>
      </c>
      <c r="H3455" t="s">
        <v>106</v>
      </c>
      <c r="I3455" t="s">
        <v>106</v>
      </c>
      <c r="J3455" t="s">
        <v>107</v>
      </c>
      <c r="K3455" t="s">
        <v>108</v>
      </c>
      <c r="L3455" t="s">
        <v>109</v>
      </c>
      <c r="M3455" t="s">
        <v>110</v>
      </c>
      <c r="N3455" t="s">
        <v>7947</v>
      </c>
      <c r="O3455" t="s">
        <v>3270</v>
      </c>
      <c r="Q3455">
        <v>0</v>
      </c>
      <c r="R3455">
        <v>0</v>
      </c>
      <c r="S3455">
        <v>112</v>
      </c>
      <c r="T3455">
        <v>0</v>
      </c>
      <c r="U3455">
        <v>0</v>
      </c>
      <c r="V3455">
        <v>0</v>
      </c>
      <c r="W3455">
        <v>112</v>
      </c>
      <c r="X3455">
        <v>0</v>
      </c>
      <c r="Y3455">
        <v>0</v>
      </c>
      <c r="Z3455">
        <v>0</v>
      </c>
      <c r="AD3455" s="1">
        <v>41273.333333333336</v>
      </c>
      <c r="AE3455" s="1">
        <v>41288.708333333336</v>
      </c>
      <c r="AG3455" s="1">
        <v>41273.333333333336</v>
      </c>
      <c r="AH3455" s="1">
        <v>41288.708333333336</v>
      </c>
      <c r="AI3455" s="1">
        <v>41273.333333333336</v>
      </c>
      <c r="AJ3455" s="1">
        <v>41288.708333333336</v>
      </c>
      <c r="AK3455" s="1">
        <v>41273.333333333336</v>
      </c>
      <c r="AL3455" s="1">
        <v>41288.708333333336</v>
      </c>
      <c r="AM3455" s="1">
        <v>41273.333333333336</v>
      </c>
      <c r="AN3455" s="1">
        <v>41288.708333333336</v>
      </c>
      <c r="AP3455" t="s">
        <v>113</v>
      </c>
      <c r="AU3455" t="s">
        <v>7948</v>
      </c>
      <c r="AV3455" t="s">
        <v>7949</v>
      </c>
      <c r="AY3455" t="s">
        <v>106</v>
      </c>
      <c r="AZ3455">
        <v>0</v>
      </c>
      <c r="BA3455">
        <v>0</v>
      </c>
      <c r="BD3455" s="3">
        <v>41321.661805555559</v>
      </c>
      <c r="BE3455" s="3">
        <v>41321.663888888892</v>
      </c>
      <c r="BF3455" t="s">
        <v>115</v>
      </c>
      <c r="BG3455" t="s">
        <v>115</v>
      </c>
      <c r="CH3455">
        <v>540</v>
      </c>
      <c r="CI3455">
        <v>39140</v>
      </c>
      <c r="CJ3455" t="s">
        <v>106</v>
      </c>
      <c r="CK3455" t="s">
        <v>106</v>
      </c>
      <c r="CL3455">
        <v>18</v>
      </c>
      <c r="CM3455" t="s">
        <v>3250</v>
      </c>
      <c r="CO3455">
        <v>124939</v>
      </c>
      <c r="CQ3455">
        <v>0</v>
      </c>
      <c r="CR3455">
        <v>0</v>
      </c>
      <c r="CS3455">
        <v>0</v>
      </c>
      <c r="CY3455" t="s">
        <v>123</v>
      </c>
      <c r="CZ3455" t="s">
        <v>124</v>
      </c>
      <c r="DD3455" t="str" cm="1">
        <f t="array" ref="DD3455">TEXT(_xlfn.SEQUENCE(1, DATEDIF(AG3455, AH3455, "m") + 1, AG3455, 30), "YYYY-APMM")</f>
        <v>2012-AP12</v>
      </c>
      <c r="DN3455">
        <f t="shared" si="106"/>
        <v>0</v>
      </c>
      <c r="DO3455">
        <f t="shared" si="107"/>
        <v>0</v>
      </c>
    </row>
    <row r="3456" spans="1:119" x14ac:dyDescent="0.35">
      <c r="A3456" t="s">
        <v>105</v>
      </c>
      <c r="B3456">
        <v>502741</v>
      </c>
      <c r="C3456">
        <v>6359</v>
      </c>
      <c r="D3456">
        <v>124998</v>
      </c>
      <c r="E3456">
        <v>13662</v>
      </c>
      <c r="F3456">
        <v>0</v>
      </c>
      <c r="G3456" t="s">
        <v>106</v>
      </c>
      <c r="H3456" t="s">
        <v>106</v>
      </c>
      <c r="I3456" t="s">
        <v>106</v>
      </c>
      <c r="J3456" t="s">
        <v>107</v>
      </c>
      <c r="K3456" t="s">
        <v>108</v>
      </c>
      <c r="L3456" t="s">
        <v>109</v>
      </c>
      <c r="M3456" t="s">
        <v>110</v>
      </c>
      <c r="N3456" t="s">
        <v>7950</v>
      </c>
      <c r="O3456" t="s">
        <v>6694</v>
      </c>
      <c r="Q3456">
        <v>0</v>
      </c>
      <c r="R3456">
        <v>0</v>
      </c>
      <c r="S3456">
        <v>56</v>
      </c>
      <c r="T3456">
        <v>0</v>
      </c>
      <c r="U3456">
        <v>40</v>
      </c>
      <c r="V3456">
        <v>40</v>
      </c>
      <c r="W3456">
        <v>56</v>
      </c>
      <c r="X3456">
        <v>0</v>
      </c>
      <c r="Y3456">
        <v>0</v>
      </c>
      <c r="Z3456">
        <v>0</v>
      </c>
      <c r="AD3456" s="1">
        <v>41289.333333333336</v>
      </c>
      <c r="AE3456" s="1">
        <v>41296.708333333336</v>
      </c>
      <c r="AG3456" s="1">
        <v>41289.333333333336</v>
      </c>
      <c r="AH3456" s="1">
        <v>41296.708333333336</v>
      </c>
      <c r="AI3456" s="1">
        <v>41289.333333333336</v>
      </c>
      <c r="AJ3456" s="1">
        <v>41296.708333333336</v>
      </c>
      <c r="AK3456" s="1">
        <v>41289.333333333336</v>
      </c>
      <c r="AL3456" s="1">
        <v>41296.708333333336</v>
      </c>
      <c r="AM3456" s="1">
        <v>41289.333333333336</v>
      </c>
      <c r="AN3456" s="1">
        <v>41296.708333333336</v>
      </c>
      <c r="AP3456" t="s">
        <v>113</v>
      </c>
      <c r="AU3456" t="s">
        <v>7951</v>
      </c>
      <c r="AV3456" t="s">
        <v>7946</v>
      </c>
      <c r="AY3456" t="s">
        <v>106</v>
      </c>
      <c r="AZ3456">
        <v>0</v>
      </c>
      <c r="BA3456">
        <v>0</v>
      </c>
      <c r="BD3456" s="3">
        <v>41321.661805555559</v>
      </c>
      <c r="BE3456" s="3">
        <v>41321.663888888892</v>
      </c>
      <c r="BF3456" t="s">
        <v>115</v>
      </c>
      <c r="BG3456" t="s">
        <v>115</v>
      </c>
      <c r="CH3456">
        <v>540</v>
      </c>
      <c r="CI3456">
        <v>39140</v>
      </c>
      <c r="CJ3456" t="s">
        <v>106</v>
      </c>
      <c r="CK3456" t="s">
        <v>106</v>
      </c>
      <c r="CL3456">
        <v>18</v>
      </c>
      <c r="CM3456" t="s">
        <v>3250</v>
      </c>
      <c r="CO3456">
        <v>124939</v>
      </c>
      <c r="CQ3456">
        <v>0</v>
      </c>
      <c r="CR3456">
        <v>0</v>
      </c>
      <c r="CS3456">
        <v>0</v>
      </c>
      <c r="CY3456" t="s">
        <v>123</v>
      </c>
      <c r="CZ3456" t="s">
        <v>124</v>
      </c>
      <c r="DD3456" t="str" cm="1">
        <f t="array" ref="DD3456">TEXT(_xlfn.SEQUENCE(1, DATEDIF(AG3456, AH3456, "m") + 1, AG3456, 30), "YYYY-APMM")</f>
        <v>2013-AP01</v>
      </c>
      <c r="DN3456">
        <f t="shared" si="106"/>
        <v>40</v>
      </c>
      <c r="DO3456">
        <f t="shared" si="107"/>
        <v>0</v>
      </c>
    </row>
    <row r="3457" spans="1:119" x14ac:dyDescent="0.35">
      <c r="A3457" t="s">
        <v>105</v>
      </c>
      <c r="B3457">
        <v>502742</v>
      </c>
      <c r="C3457">
        <v>6359</v>
      </c>
      <c r="D3457">
        <v>124998</v>
      </c>
      <c r="E3457">
        <v>13662</v>
      </c>
      <c r="F3457">
        <v>0</v>
      </c>
      <c r="G3457" t="s">
        <v>106</v>
      </c>
      <c r="H3457" t="s">
        <v>106</v>
      </c>
      <c r="I3457" t="s">
        <v>106</v>
      </c>
      <c r="J3457" t="s">
        <v>107</v>
      </c>
      <c r="K3457" t="s">
        <v>108</v>
      </c>
      <c r="L3457" t="s">
        <v>109</v>
      </c>
      <c r="M3457" t="s">
        <v>110</v>
      </c>
      <c r="N3457" t="s">
        <v>7952</v>
      </c>
      <c r="O3457" t="s">
        <v>3277</v>
      </c>
      <c r="Q3457">
        <v>0</v>
      </c>
      <c r="R3457">
        <v>0</v>
      </c>
      <c r="S3457">
        <v>112</v>
      </c>
      <c r="T3457">
        <v>0</v>
      </c>
      <c r="U3457">
        <v>0</v>
      </c>
      <c r="V3457">
        <v>0</v>
      </c>
      <c r="W3457">
        <v>112</v>
      </c>
      <c r="X3457">
        <v>0</v>
      </c>
      <c r="Y3457">
        <v>0</v>
      </c>
      <c r="Z3457">
        <v>0</v>
      </c>
      <c r="AD3457" s="1">
        <v>41297.333333333336</v>
      </c>
      <c r="AE3457" s="1">
        <v>41312.708333333336</v>
      </c>
      <c r="AG3457" s="1">
        <v>41297.333333333336</v>
      </c>
      <c r="AH3457" s="1">
        <v>41312.708333333336</v>
      </c>
      <c r="AI3457" s="1">
        <v>41297.333333333336</v>
      </c>
      <c r="AJ3457" s="1">
        <v>41312.708333333336</v>
      </c>
      <c r="AK3457" s="1">
        <v>41297.333333333336</v>
      </c>
      <c r="AL3457" s="1">
        <v>41312.708333333336</v>
      </c>
      <c r="AM3457" s="1">
        <v>41297.333333333336</v>
      </c>
      <c r="AN3457" s="1">
        <v>41312.708333333336</v>
      </c>
      <c r="AP3457" t="s">
        <v>113</v>
      </c>
      <c r="AU3457" t="s">
        <v>7953</v>
      </c>
      <c r="AV3457" t="s">
        <v>7949</v>
      </c>
      <c r="AY3457" t="s">
        <v>106</v>
      </c>
      <c r="AZ3457">
        <v>0</v>
      </c>
      <c r="BA3457">
        <v>0</v>
      </c>
      <c r="BD3457" s="3">
        <v>41321.661805555559</v>
      </c>
      <c r="BE3457" s="3">
        <v>41321.663888888892</v>
      </c>
      <c r="BF3457" t="s">
        <v>115</v>
      </c>
      <c r="BG3457" t="s">
        <v>115</v>
      </c>
      <c r="CH3457">
        <v>540</v>
      </c>
      <c r="CI3457">
        <v>39140</v>
      </c>
      <c r="CJ3457" t="s">
        <v>106</v>
      </c>
      <c r="CK3457" t="s">
        <v>106</v>
      </c>
      <c r="CL3457">
        <v>18</v>
      </c>
      <c r="CM3457" t="s">
        <v>3250</v>
      </c>
      <c r="CO3457">
        <v>124939</v>
      </c>
      <c r="CQ3457">
        <v>0</v>
      </c>
      <c r="CR3457">
        <v>0</v>
      </c>
      <c r="CS3457">
        <v>0</v>
      </c>
      <c r="CY3457" t="s">
        <v>123</v>
      </c>
      <c r="CZ3457" t="s">
        <v>124</v>
      </c>
      <c r="DD3457" t="str" cm="1">
        <f t="array" ref="DD3457">TEXT(_xlfn.SEQUENCE(1, DATEDIF(AG3457, AH3457, "m") + 1, AG3457, 30), "YYYY-APMM")</f>
        <v>2013-AP01</v>
      </c>
      <c r="DN3457">
        <f t="shared" si="106"/>
        <v>0</v>
      </c>
      <c r="DO3457">
        <f t="shared" si="107"/>
        <v>0</v>
      </c>
    </row>
    <row r="3458" spans="1:119" x14ac:dyDescent="0.35">
      <c r="A3458" t="s">
        <v>105</v>
      </c>
      <c r="B3458">
        <v>502743</v>
      </c>
      <c r="C3458">
        <v>6359</v>
      </c>
      <c r="D3458">
        <v>124998</v>
      </c>
      <c r="E3458">
        <v>13662</v>
      </c>
      <c r="F3458">
        <v>0</v>
      </c>
      <c r="G3458" t="s">
        <v>106</v>
      </c>
      <c r="H3458" t="s">
        <v>106</v>
      </c>
      <c r="I3458" t="s">
        <v>106</v>
      </c>
      <c r="J3458" t="s">
        <v>107</v>
      </c>
      <c r="K3458" t="s">
        <v>108</v>
      </c>
      <c r="L3458" t="s">
        <v>109</v>
      </c>
      <c r="M3458" t="s">
        <v>110</v>
      </c>
      <c r="N3458" t="s">
        <v>7954</v>
      </c>
      <c r="O3458" t="s">
        <v>3281</v>
      </c>
      <c r="P3458">
        <v>8180</v>
      </c>
      <c r="Q3458">
        <v>0</v>
      </c>
      <c r="R3458">
        <v>0</v>
      </c>
      <c r="S3458">
        <v>200</v>
      </c>
      <c r="T3458">
        <v>0</v>
      </c>
      <c r="U3458">
        <v>325</v>
      </c>
      <c r="V3458">
        <v>325</v>
      </c>
      <c r="W3458">
        <v>200</v>
      </c>
      <c r="X3458">
        <v>0</v>
      </c>
      <c r="Y3458">
        <v>0</v>
      </c>
      <c r="Z3458">
        <v>0</v>
      </c>
      <c r="AD3458" s="1">
        <v>41314.333333333336</v>
      </c>
      <c r="AE3458" s="1">
        <v>41343.708333333336</v>
      </c>
      <c r="AG3458" s="1">
        <v>41314.333333333336</v>
      </c>
      <c r="AH3458" s="1">
        <v>41343.708333333336</v>
      </c>
      <c r="AI3458" s="1">
        <v>41314.333333333336</v>
      </c>
      <c r="AJ3458" s="1">
        <v>41343.708333333336</v>
      </c>
      <c r="AK3458" s="1">
        <v>41314.333333333336</v>
      </c>
      <c r="AL3458" s="1">
        <v>41343.708333333336</v>
      </c>
      <c r="AM3458" s="1">
        <v>41314.333333333336</v>
      </c>
      <c r="AN3458" s="1">
        <v>41343.708333333336</v>
      </c>
      <c r="AP3458" t="s">
        <v>113</v>
      </c>
      <c r="AU3458" t="s">
        <v>7955</v>
      </c>
      <c r="AV3458" t="s">
        <v>7956</v>
      </c>
      <c r="AY3458" t="s">
        <v>106</v>
      </c>
      <c r="AZ3458">
        <v>0</v>
      </c>
      <c r="BA3458">
        <v>0</v>
      </c>
      <c r="BD3458" s="3">
        <v>41321.661805555559</v>
      </c>
      <c r="BE3458" s="3">
        <v>41321.663888888892</v>
      </c>
      <c r="BF3458" t="s">
        <v>115</v>
      </c>
      <c r="BG3458" t="s">
        <v>115</v>
      </c>
      <c r="BH3458">
        <v>8149</v>
      </c>
      <c r="BM3458">
        <v>43571</v>
      </c>
      <c r="BR3458" t="s">
        <v>3254</v>
      </c>
      <c r="BS3458" t="s">
        <v>3255</v>
      </c>
      <c r="BU3458">
        <v>1</v>
      </c>
      <c r="BV3458" t="s">
        <v>118</v>
      </c>
      <c r="BX3458" t="s">
        <v>119</v>
      </c>
      <c r="BY3458" t="s">
        <v>119</v>
      </c>
      <c r="BZ3458" t="s">
        <v>119</v>
      </c>
      <c r="CA3458">
        <v>1</v>
      </c>
      <c r="CC3458" t="s">
        <v>120</v>
      </c>
      <c r="CH3458">
        <v>540</v>
      </c>
      <c r="CI3458">
        <v>39140</v>
      </c>
      <c r="CJ3458" t="s">
        <v>106</v>
      </c>
      <c r="CK3458" t="s">
        <v>106</v>
      </c>
      <c r="CL3458">
        <v>18</v>
      </c>
      <c r="CM3458" t="s">
        <v>3250</v>
      </c>
      <c r="CO3458">
        <v>124939</v>
      </c>
      <c r="CQ3458">
        <v>0</v>
      </c>
      <c r="CR3458">
        <v>0</v>
      </c>
      <c r="CS3458">
        <v>0</v>
      </c>
      <c r="CY3458" t="s">
        <v>123</v>
      </c>
      <c r="CZ3458" t="s">
        <v>124</v>
      </c>
      <c r="DD3458" t="str" cm="1">
        <f t="array" ref="DD3458:DE3458">TEXT(_xlfn.SEQUENCE(1, DATEDIF(AG3458, AH3458, "m") + 1, AG3458, 30), "YYYY-APMM")</f>
        <v>2013-AP02</v>
      </c>
      <c r="DE3458" t="str">
        <v>2013-AP03</v>
      </c>
      <c r="DN3458">
        <f t="shared" si="106"/>
        <v>162.5</v>
      </c>
      <c r="DO3458" t="str">
        <f t="shared" si="107"/>
        <v>ELECTRICIANS SK</v>
      </c>
    </row>
    <row r="3459" spans="1:119" x14ac:dyDescent="0.35">
      <c r="A3459" t="s">
        <v>105</v>
      </c>
      <c r="B3459">
        <v>502744</v>
      </c>
      <c r="C3459">
        <v>6359</v>
      </c>
      <c r="D3459">
        <v>125002</v>
      </c>
      <c r="E3459">
        <v>13662</v>
      </c>
      <c r="F3459">
        <v>0</v>
      </c>
      <c r="G3459" t="s">
        <v>106</v>
      </c>
      <c r="H3459" t="s">
        <v>106</v>
      </c>
      <c r="I3459" t="s">
        <v>106</v>
      </c>
      <c r="J3459" t="s">
        <v>107</v>
      </c>
      <c r="K3459" t="s">
        <v>108</v>
      </c>
      <c r="L3459" t="s">
        <v>109</v>
      </c>
      <c r="M3459" t="s">
        <v>110</v>
      </c>
      <c r="N3459" t="s">
        <v>7957</v>
      </c>
      <c r="O3459" t="s">
        <v>3002</v>
      </c>
      <c r="P3459">
        <v>8178</v>
      </c>
      <c r="Q3459">
        <v>24</v>
      </c>
      <c r="R3459">
        <v>24</v>
      </c>
      <c r="S3459">
        <v>160</v>
      </c>
      <c r="T3459">
        <v>0</v>
      </c>
      <c r="U3459">
        <v>594.79999999999995</v>
      </c>
      <c r="V3459">
        <v>594.79999999999995</v>
      </c>
      <c r="W3459">
        <v>160</v>
      </c>
      <c r="X3459">
        <v>0</v>
      </c>
      <c r="Y3459">
        <v>0</v>
      </c>
      <c r="Z3459">
        <v>0</v>
      </c>
      <c r="AD3459" s="1">
        <v>41569.333333333336</v>
      </c>
      <c r="AE3459" s="1">
        <v>41591.708333333336</v>
      </c>
      <c r="AG3459" s="1">
        <v>41563.333333333336</v>
      </c>
      <c r="AH3459" s="1">
        <v>41588.708333333336</v>
      </c>
      <c r="AI3459" s="1">
        <v>41563.333333333336</v>
      </c>
      <c r="AJ3459" s="1">
        <v>41588.708333333336</v>
      </c>
      <c r="AK3459" s="1">
        <v>41563.333333333336</v>
      </c>
      <c r="AL3459" s="1">
        <v>41588.708333333336</v>
      </c>
      <c r="AM3459" s="1">
        <v>41569.333333333336</v>
      </c>
      <c r="AN3459" s="1">
        <v>41591.708333333336</v>
      </c>
      <c r="AP3459" t="s">
        <v>113</v>
      </c>
      <c r="AU3459" t="s">
        <v>7958</v>
      </c>
      <c r="AY3459" t="s">
        <v>106</v>
      </c>
      <c r="AZ3459">
        <v>0</v>
      </c>
      <c r="BA3459">
        <v>0</v>
      </c>
      <c r="BD3459" s="3">
        <v>41321.661805555559</v>
      </c>
      <c r="BE3459" s="3">
        <v>41328.377083333333</v>
      </c>
      <c r="BF3459" t="s">
        <v>115</v>
      </c>
      <c r="BG3459" t="s">
        <v>115</v>
      </c>
      <c r="BH3459">
        <v>8149</v>
      </c>
      <c r="BM3459">
        <v>43550</v>
      </c>
      <c r="BR3459" t="s">
        <v>116</v>
      </c>
      <c r="BS3459" t="s">
        <v>117</v>
      </c>
      <c r="BU3459">
        <v>1</v>
      </c>
      <c r="BV3459" t="s">
        <v>118</v>
      </c>
      <c r="BX3459" t="s">
        <v>119</v>
      </c>
      <c r="BY3459" t="s">
        <v>119</v>
      </c>
      <c r="BZ3459" t="s">
        <v>119</v>
      </c>
      <c r="CA3459">
        <v>1</v>
      </c>
      <c r="CC3459" t="s">
        <v>120</v>
      </c>
      <c r="CH3459">
        <v>540</v>
      </c>
      <c r="CI3459">
        <v>39690</v>
      </c>
      <c r="CJ3459" t="s">
        <v>106</v>
      </c>
      <c r="CK3459" t="s">
        <v>106</v>
      </c>
      <c r="CL3459">
        <v>10</v>
      </c>
      <c r="CM3459" t="s">
        <v>2889</v>
      </c>
      <c r="CO3459">
        <v>125001</v>
      </c>
      <c r="CQ3459">
        <v>0</v>
      </c>
      <c r="CR3459">
        <v>0</v>
      </c>
      <c r="CS3459">
        <v>0</v>
      </c>
      <c r="CY3459" t="s">
        <v>123</v>
      </c>
      <c r="CZ3459" t="s">
        <v>124</v>
      </c>
      <c r="DD3459" t="str" cm="1">
        <f t="array" ref="DD3459">TEXT(_xlfn.SEQUENCE(1, DATEDIF(AG3459, AH3459, "m") + 1, AG3459, 30), "YYYY-APMM")</f>
        <v>2013-AP10</v>
      </c>
      <c r="DN3459">
        <f t="shared" ref="DN3459:DN3522" si="108">V3459/COUNTIF(DD3459:DF3459, "&lt;&gt;")</f>
        <v>594.79999999999995</v>
      </c>
      <c r="DO3459" t="str">
        <f t="shared" ref="DO3459:DO3522" si="109">BR3459</f>
        <v>LABOR- SUBCONTRACTOR</v>
      </c>
    </row>
    <row r="3460" spans="1:119" x14ac:dyDescent="0.35">
      <c r="A3460" t="s">
        <v>105</v>
      </c>
      <c r="B3460">
        <v>502745</v>
      </c>
      <c r="C3460">
        <v>6359</v>
      </c>
      <c r="D3460">
        <v>125002</v>
      </c>
      <c r="E3460">
        <v>13662</v>
      </c>
      <c r="F3460">
        <v>0</v>
      </c>
      <c r="G3460" t="s">
        <v>106</v>
      </c>
      <c r="H3460" t="s">
        <v>106</v>
      </c>
      <c r="I3460" t="s">
        <v>106</v>
      </c>
      <c r="J3460" t="s">
        <v>107</v>
      </c>
      <c r="K3460" t="s">
        <v>108</v>
      </c>
      <c r="L3460" t="s">
        <v>109</v>
      </c>
      <c r="M3460" t="s">
        <v>110</v>
      </c>
      <c r="N3460" t="s">
        <v>7959</v>
      </c>
      <c r="O3460" t="s">
        <v>3005</v>
      </c>
      <c r="P3460">
        <v>8178</v>
      </c>
      <c r="Q3460">
        <v>104</v>
      </c>
      <c r="R3460">
        <v>0</v>
      </c>
      <c r="S3460">
        <v>160</v>
      </c>
      <c r="T3460">
        <v>0</v>
      </c>
      <c r="U3460">
        <v>2044.8</v>
      </c>
      <c r="V3460">
        <v>2044.8</v>
      </c>
      <c r="W3460">
        <v>160</v>
      </c>
      <c r="X3460">
        <v>0</v>
      </c>
      <c r="Y3460">
        <v>0</v>
      </c>
      <c r="Z3460">
        <v>0</v>
      </c>
      <c r="AD3460" s="1">
        <v>41624.333333333336</v>
      </c>
      <c r="AE3460" s="1">
        <v>41647.708333333336</v>
      </c>
      <c r="AG3460" s="1">
        <v>41609.333333333336</v>
      </c>
      <c r="AH3460" s="1">
        <v>41632.708333333336</v>
      </c>
      <c r="AI3460" s="1">
        <v>41609.333333333336</v>
      </c>
      <c r="AJ3460" s="1">
        <v>41632.708333333336</v>
      </c>
      <c r="AK3460" s="1">
        <v>41609.333333333336</v>
      </c>
      <c r="AL3460" s="1">
        <v>41632.708333333336</v>
      </c>
      <c r="AM3460" s="1">
        <v>41624.333333333336</v>
      </c>
      <c r="AN3460" s="1">
        <v>41647.708333333336</v>
      </c>
      <c r="AP3460" t="s">
        <v>113</v>
      </c>
      <c r="AU3460" t="s">
        <v>7960</v>
      </c>
      <c r="AY3460" t="s">
        <v>106</v>
      </c>
      <c r="AZ3460">
        <v>0</v>
      </c>
      <c r="BA3460">
        <v>0</v>
      </c>
      <c r="BD3460" s="3">
        <v>41321.661805555559</v>
      </c>
      <c r="BE3460" s="3">
        <v>41321.663888888892</v>
      </c>
      <c r="BF3460" t="s">
        <v>115</v>
      </c>
      <c r="BG3460" t="s">
        <v>115</v>
      </c>
      <c r="BH3460">
        <v>8149</v>
      </c>
      <c r="BM3460">
        <v>43550</v>
      </c>
      <c r="BR3460" t="s">
        <v>116</v>
      </c>
      <c r="BS3460" t="s">
        <v>117</v>
      </c>
      <c r="BU3460">
        <v>1</v>
      </c>
      <c r="BV3460" t="s">
        <v>118</v>
      </c>
      <c r="BX3460" t="s">
        <v>119</v>
      </c>
      <c r="BY3460" t="s">
        <v>119</v>
      </c>
      <c r="BZ3460" t="s">
        <v>119</v>
      </c>
      <c r="CA3460">
        <v>1</v>
      </c>
      <c r="CC3460" t="s">
        <v>120</v>
      </c>
      <c r="CH3460">
        <v>540</v>
      </c>
      <c r="CI3460">
        <v>39690</v>
      </c>
      <c r="CJ3460" t="s">
        <v>106</v>
      </c>
      <c r="CK3460" t="s">
        <v>106</v>
      </c>
      <c r="CL3460">
        <v>10</v>
      </c>
      <c r="CM3460" t="s">
        <v>2889</v>
      </c>
      <c r="CO3460">
        <v>125001</v>
      </c>
      <c r="CQ3460">
        <v>0</v>
      </c>
      <c r="CR3460">
        <v>0</v>
      </c>
      <c r="CS3460">
        <v>0</v>
      </c>
      <c r="CY3460" t="s">
        <v>123</v>
      </c>
      <c r="CZ3460" t="s">
        <v>124</v>
      </c>
      <c r="DD3460" t="str" cm="1">
        <f t="array" ref="DD3460">TEXT(_xlfn.SEQUENCE(1, DATEDIF(AG3460, AH3460, "m") + 1, AG3460, 30), "YYYY-APMM")</f>
        <v>2013-AP12</v>
      </c>
      <c r="DN3460">
        <f t="shared" si="108"/>
        <v>2044.8</v>
      </c>
      <c r="DO3460" t="str">
        <f t="shared" si="109"/>
        <v>LABOR- SUBCONTRACTOR</v>
      </c>
    </row>
    <row r="3461" spans="1:119" x14ac:dyDescent="0.35">
      <c r="A3461" t="s">
        <v>105</v>
      </c>
      <c r="B3461">
        <v>502746</v>
      </c>
      <c r="C3461">
        <v>6359</v>
      </c>
      <c r="D3461">
        <v>125002</v>
      </c>
      <c r="E3461">
        <v>13662</v>
      </c>
      <c r="F3461">
        <v>0</v>
      </c>
      <c r="G3461" t="s">
        <v>106</v>
      </c>
      <c r="H3461" t="s">
        <v>106</v>
      </c>
      <c r="I3461" t="s">
        <v>106</v>
      </c>
      <c r="J3461" t="s">
        <v>107</v>
      </c>
      <c r="K3461" t="s">
        <v>108</v>
      </c>
      <c r="L3461" t="s">
        <v>109</v>
      </c>
      <c r="M3461" t="s">
        <v>110</v>
      </c>
      <c r="N3461" t="s">
        <v>7961</v>
      </c>
      <c r="O3461" t="s">
        <v>3008</v>
      </c>
      <c r="P3461">
        <v>8178</v>
      </c>
      <c r="Q3461">
        <v>104</v>
      </c>
      <c r="R3461">
        <v>64</v>
      </c>
      <c r="S3461">
        <v>160</v>
      </c>
      <c r="T3461">
        <v>0</v>
      </c>
      <c r="U3461">
        <v>414.8</v>
      </c>
      <c r="V3461">
        <v>414.8</v>
      </c>
      <c r="W3461">
        <v>160</v>
      </c>
      <c r="X3461">
        <v>0</v>
      </c>
      <c r="Y3461">
        <v>0</v>
      </c>
      <c r="Z3461">
        <v>0</v>
      </c>
      <c r="AD3461" s="1">
        <v>41633.333333333336</v>
      </c>
      <c r="AE3461" s="1">
        <v>41655.708333333336</v>
      </c>
      <c r="AG3461" s="1">
        <v>41617.333333333336</v>
      </c>
      <c r="AH3461" s="1">
        <v>41640.708333333336</v>
      </c>
      <c r="AI3461" s="1">
        <v>41617.333333333336</v>
      </c>
      <c r="AJ3461" s="1">
        <v>41640.708333333336</v>
      </c>
      <c r="AK3461" s="1">
        <v>41617.333333333336</v>
      </c>
      <c r="AL3461" s="1">
        <v>41640.708333333336</v>
      </c>
      <c r="AM3461" s="1">
        <v>41633.333333333336</v>
      </c>
      <c r="AN3461" s="1">
        <v>41655.708333333336</v>
      </c>
      <c r="AP3461" t="s">
        <v>113</v>
      </c>
      <c r="AU3461" t="s">
        <v>7962</v>
      </c>
      <c r="AY3461" t="s">
        <v>106</v>
      </c>
      <c r="AZ3461">
        <v>0</v>
      </c>
      <c r="BA3461">
        <v>0</v>
      </c>
      <c r="BD3461" s="3">
        <v>41321.661805555559</v>
      </c>
      <c r="BE3461" s="3">
        <v>41321.663888888892</v>
      </c>
      <c r="BF3461" t="s">
        <v>115</v>
      </c>
      <c r="BG3461" t="s">
        <v>115</v>
      </c>
      <c r="BH3461">
        <v>8149</v>
      </c>
      <c r="BM3461">
        <v>43550</v>
      </c>
      <c r="BR3461" t="s">
        <v>116</v>
      </c>
      <c r="BS3461" t="s">
        <v>117</v>
      </c>
      <c r="BU3461">
        <v>1</v>
      </c>
      <c r="BV3461" t="s">
        <v>118</v>
      </c>
      <c r="BX3461" t="s">
        <v>119</v>
      </c>
      <c r="BY3461" t="s">
        <v>119</v>
      </c>
      <c r="BZ3461" t="s">
        <v>119</v>
      </c>
      <c r="CA3461">
        <v>1</v>
      </c>
      <c r="CC3461" t="s">
        <v>120</v>
      </c>
      <c r="CH3461">
        <v>540</v>
      </c>
      <c r="CI3461">
        <v>39690</v>
      </c>
      <c r="CJ3461" t="s">
        <v>106</v>
      </c>
      <c r="CK3461" t="s">
        <v>106</v>
      </c>
      <c r="CL3461">
        <v>10</v>
      </c>
      <c r="CM3461" t="s">
        <v>2889</v>
      </c>
      <c r="CO3461">
        <v>125001</v>
      </c>
      <c r="CQ3461">
        <v>0</v>
      </c>
      <c r="CR3461">
        <v>0</v>
      </c>
      <c r="CS3461">
        <v>0</v>
      </c>
      <c r="CY3461" t="s">
        <v>123</v>
      </c>
      <c r="CZ3461" t="s">
        <v>124</v>
      </c>
      <c r="DD3461" t="str" cm="1">
        <f t="array" ref="DD3461">TEXT(_xlfn.SEQUENCE(1, DATEDIF(AG3461, AH3461, "m") + 1, AG3461, 30), "YYYY-APMM")</f>
        <v>2013-AP12</v>
      </c>
      <c r="DN3461">
        <f t="shared" si="108"/>
        <v>414.8</v>
      </c>
      <c r="DO3461" t="str">
        <f t="shared" si="109"/>
        <v>LABOR- SUBCONTRACTOR</v>
      </c>
    </row>
    <row r="3462" spans="1:119" x14ac:dyDescent="0.35">
      <c r="A3462" t="s">
        <v>105</v>
      </c>
      <c r="B3462">
        <v>502747</v>
      </c>
      <c r="C3462">
        <v>6359</v>
      </c>
      <c r="D3462">
        <v>125002</v>
      </c>
      <c r="E3462">
        <v>13662</v>
      </c>
      <c r="F3462">
        <v>0</v>
      </c>
      <c r="G3462" t="s">
        <v>106</v>
      </c>
      <c r="H3462" t="s">
        <v>106</v>
      </c>
      <c r="I3462" t="s">
        <v>106</v>
      </c>
      <c r="J3462" t="s">
        <v>107</v>
      </c>
      <c r="K3462" t="s">
        <v>108</v>
      </c>
      <c r="L3462" t="s">
        <v>109</v>
      </c>
      <c r="M3462" t="s">
        <v>110</v>
      </c>
      <c r="N3462" t="s">
        <v>7963</v>
      </c>
      <c r="O3462" t="s">
        <v>3011</v>
      </c>
      <c r="P3462">
        <v>8178</v>
      </c>
      <c r="Q3462">
        <v>112</v>
      </c>
      <c r="R3462">
        <v>0</v>
      </c>
      <c r="S3462">
        <v>160</v>
      </c>
      <c r="T3462">
        <v>0</v>
      </c>
      <c r="U3462">
        <v>170.4</v>
      </c>
      <c r="V3462">
        <v>170.4</v>
      </c>
      <c r="W3462">
        <v>160</v>
      </c>
      <c r="X3462">
        <v>0</v>
      </c>
      <c r="Y3462">
        <v>0</v>
      </c>
      <c r="Z3462">
        <v>0</v>
      </c>
      <c r="AD3462" s="1">
        <v>41692.333333333336</v>
      </c>
      <c r="AE3462" s="1">
        <v>41714.708333333336</v>
      </c>
      <c r="AG3462" s="1">
        <v>41674.333333333336</v>
      </c>
      <c r="AH3462" s="1">
        <v>41697.708333333336</v>
      </c>
      <c r="AI3462" s="1">
        <v>41674.333333333336</v>
      </c>
      <c r="AJ3462" s="1">
        <v>41697.708333333336</v>
      </c>
      <c r="AK3462" s="1">
        <v>41674.333333333336</v>
      </c>
      <c r="AL3462" s="1">
        <v>41697.708333333336</v>
      </c>
      <c r="AM3462" s="1">
        <v>41692.333333333336</v>
      </c>
      <c r="AN3462" s="1">
        <v>41714.708333333336</v>
      </c>
      <c r="AP3462" t="s">
        <v>113</v>
      </c>
      <c r="AU3462" t="s">
        <v>7964</v>
      </c>
      <c r="AY3462" t="s">
        <v>106</v>
      </c>
      <c r="AZ3462">
        <v>0</v>
      </c>
      <c r="BA3462">
        <v>0</v>
      </c>
      <c r="BD3462" s="3">
        <v>41321.661805555559</v>
      </c>
      <c r="BE3462" s="3">
        <v>41321.663888888892</v>
      </c>
      <c r="BF3462" t="s">
        <v>115</v>
      </c>
      <c r="BG3462" t="s">
        <v>115</v>
      </c>
      <c r="BH3462">
        <v>8149</v>
      </c>
      <c r="BM3462">
        <v>43550</v>
      </c>
      <c r="BR3462" t="s">
        <v>116</v>
      </c>
      <c r="BS3462" t="s">
        <v>117</v>
      </c>
      <c r="BU3462">
        <v>1</v>
      </c>
      <c r="BV3462" t="s">
        <v>118</v>
      </c>
      <c r="BX3462" t="s">
        <v>119</v>
      </c>
      <c r="BY3462" t="s">
        <v>119</v>
      </c>
      <c r="BZ3462" t="s">
        <v>119</v>
      </c>
      <c r="CA3462">
        <v>1</v>
      </c>
      <c r="CC3462" t="s">
        <v>120</v>
      </c>
      <c r="CH3462">
        <v>540</v>
      </c>
      <c r="CI3462">
        <v>39690</v>
      </c>
      <c r="CJ3462" t="s">
        <v>106</v>
      </c>
      <c r="CK3462" t="s">
        <v>106</v>
      </c>
      <c r="CL3462">
        <v>10</v>
      </c>
      <c r="CM3462" t="s">
        <v>2889</v>
      </c>
      <c r="CO3462">
        <v>125001</v>
      </c>
      <c r="CQ3462">
        <v>0</v>
      </c>
      <c r="CR3462">
        <v>0</v>
      </c>
      <c r="CS3462">
        <v>0</v>
      </c>
      <c r="CY3462" t="s">
        <v>123</v>
      </c>
      <c r="CZ3462" t="s">
        <v>124</v>
      </c>
      <c r="DD3462" t="str" cm="1">
        <f t="array" ref="DD3462">TEXT(_xlfn.SEQUENCE(1, DATEDIF(AG3462, AH3462, "m") + 1, AG3462, 30), "YYYY-APMM")</f>
        <v>2014-AP02</v>
      </c>
      <c r="DN3462">
        <f t="shared" si="108"/>
        <v>170.4</v>
      </c>
      <c r="DO3462" t="str">
        <f t="shared" si="109"/>
        <v>LABOR- SUBCONTRACTOR</v>
      </c>
    </row>
    <row r="3463" spans="1:119" x14ac:dyDescent="0.35">
      <c r="A3463" t="s">
        <v>105</v>
      </c>
      <c r="B3463">
        <v>502748</v>
      </c>
      <c r="C3463">
        <v>6359</v>
      </c>
      <c r="D3463">
        <v>125002</v>
      </c>
      <c r="E3463">
        <v>13662</v>
      </c>
      <c r="F3463">
        <v>0</v>
      </c>
      <c r="G3463" t="s">
        <v>106</v>
      </c>
      <c r="H3463" t="s">
        <v>106</v>
      </c>
      <c r="I3463" t="s">
        <v>106</v>
      </c>
      <c r="J3463" t="s">
        <v>107</v>
      </c>
      <c r="K3463" t="s">
        <v>108</v>
      </c>
      <c r="L3463" t="s">
        <v>109</v>
      </c>
      <c r="M3463" t="s">
        <v>110</v>
      </c>
      <c r="N3463" t="s">
        <v>7965</v>
      </c>
      <c r="O3463" t="s">
        <v>3014</v>
      </c>
      <c r="P3463">
        <v>8178</v>
      </c>
      <c r="Q3463">
        <v>112</v>
      </c>
      <c r="R3463">
        <v>0</v>
      </c>
      <c r="S3463">
        <v>160</v>
      </c>
      <c r="T3463">
        <v>0</v>
      </c>
      <c r="U3463">
        <v>395.6</v>
      </c>
      <c r="V3463">
        <v>395.6</v>
      </c>
      <c r="W3463">
        <v>160</v>
      </c>
      <c r="X3463">
        <v>0</v>
      </c>
      <c r="Y3463">
        <v>0</v>
      </c>
      <c r="Z3463">
        <v>0</v>
      </c>
      <c r="AD3463" s="1">
        <v>41703.333333333336</v>
      </c>
      <c r="AE3463" s="1">
        <v>41725.708333333336</v>
      </c>
      <c r="AG3463" s="1">
        <v>41687.333333333336</v>
      </c>
      <c r="AH3463" s="1">
        <v>41709.708333333336</v>
      </c>
      <c r="AI3463" s="1">
        <v>41687.333333333336</v>
      </c>
      <c r="AJ3463" s="1">
        <v>41709.708333333336</v>
      </c>
      <c r="AK3463" s="1">
        <v>41687.333333333336</v>
      </c>
      <c r="AL3463" s="1">
        <v>41709.708333333336</v>
      </c>
      <c r="AM3463" s="1">
        <v>41703.333333333336</v>
      </c>
      <c r="AN3463" s="1">
        <v>41725.708333333336</v>
      </c>
      <c r="AP3463" t="s">
        <v>113</v>
      </c>
      <c r="AU3463" t="s">
        <v>7966</v>
      </c>
      <c r="AY3463" t="s">
        <v>106</v>
      </c>
      <c r="AZ3463">
        <v>0</v>
      </c>
      <c r="BA3463">
        <v>0</v>
      </c>
      <c r="BD3463" s="3">
        <v>41321.661805555559</v>
      </c>
      <c r="BE3463" s="3">
        <v>41321.663888888892</v>
      </c>
      <c r="BF3463" t="s">
        <v>115</v>
      </c>
      <c r="BG3463" t="s">
        <v>115</v>
      </c>
      <c r="BH3463">
        <v>8149</v>
      </c>
      <c r="BM3463">
        <v>43550</v>
      </c>
      <c r="BR3463" t="s">
        <v>116</v>
      </c>
      <c r="BS3463" t="s">
        <v>117</v>
      </c>
      <c r="BU3463">
        <v>1</v>
      </c>
      <c r="BV3463" t="s">
        <v>118</v>
      </c>
      <c r="BX3463" t="s">
        <v>119</v>
      </c>
      <c r="BY3463" t="s">
        <v>119</v>
      </c>
      <c r="BZ3463" t="s">
        <v>119</v>
      </c>
      <c r="CA3463">
        <v>1</v>
      </c>
      <c r="CC3463" t="s">
        <v>120</v>
      </c>
      <c r="CH3463">
        <v>540</v>
      </c>
      <c r="CI3463">
        <v>39690</v>
      </c>
      <c r="CJ3463" t="s">
        <v>106</v>
      </c>
      <c r="CK3463" t="s">
        <v>106</v>
      </c>
      <c r="CL3463">
        <v>10</v>
      </c>
      <c r="CM3463" t="s">
        <v>2889</v>
      </c>
      <c r="CO3463">
        <v>125001</v>
      </c>
      <c r="CQ3463">
        <v>0</v>
      </c>
      <c r="CR3463">
        <v>0</v>
      </c>
      <c r="CS3463">
        <v>0</v>
      </c>
      <c r="CY3463" t="s">
        <v>123</v>
      </c>
      <c r="CZ3463" t="s">
        <v>124</v>
      </c>
      <c r="DD3463" t="str" cm="1">
        <f t="array" ref="DD3463">TEXT(_xlfn.SEQUENCE(1, DATEDIF(AG3463, AH3463, "m") + 1, AG3463, 30), "YYYY-APMM")</f>
        <v>2014-AP02</v>
      </c>
      <c r="DN3463">
        <f t="shared" si="108"/>
        <v>395.6</v>
      </c>
      <c r="DO3463" t="str">
        <f t="shared" si="109"/>
        <v>LABOR- SUBCONTRACTOR</v>
      </c>
    </row>
    <row r="3464" spans="1:119" x14ac:dyDescent="0.35">
      <c r="A3464" t="s">
        <v>105</v>
      </c>
      <c r="B3464">
        <v>502749</v>
      </c>
      <c r="C3464">
        <v>6359</v>
      </c>
      <c r="D3464">
        <v>125002</v>
      </c>
      <c r="E3464">
        <v>13662</v>
      </c>
      <c r="F3464">
        <v>0</v>
      </c>
      <c r="G3464" t="s">
        <v>106</v>
      </c>
      <c r="H3464" t="s">
        <v>106</v>
      </c>
      <c r="I3464" t="s">
        <v>106</v>
      </c>
      <c r="J3464" t="s">
        <v>107</v>
      </c>
      <c r="K3464" t="s">
        <v>108</v>
      </c>
      <c r="L3464" t="s">
        <v>109</v>
      </c>
      <c r="M3464" t="s">
        <v>110</v>
      </c>
      <c r="N3464" t="s">
        <v>7967</v>
      </c>
      <c r="O3464" t="s">
        <v>3017</v>
      </c>
      <c r="P3464">
        <v>8178</v>
      </c>
      <c r="Q3464">
        <v>104</v>
      </c>
      <c r="R3464">
        <v>0</v>
      </c>
      <c r="S3464">
        <v>160</v>
      </c>
      <c r="T3464">
        <v>0</v>
      </c>
      <c r="U3464">
        <v>1108.8</v>
      </c>
      <c r="V3464">
        <v>1108.8</v>
      </c>
      <c r="W3464">
        <v>160</v>
      </c>
      <c r="X3464">
        <v>0</v>
      </c>
      <c r="Y3464">
        <v>0</v>
      </c>
      <c r="Z3464">
        <v>0</v>
      </c>
      <c r="AD3464" s="1">
        <v>41729.333333333336</v>
      </c>
      <c r="AE3464" s="1">
        <v>41751.708333333336</v>
      </c>
      <c r="AG3464" s="1">
        <v>41714.333333333336</v>
      </c>
      <c r="AH3464" s="1">
        <v>41736.708333333336</v>
      </c>
      <c r="AI3464" s="1">
        <v>41714.333333333336</v>
      </c>
      <c r="AJ3464" s="1">
        <v>41736.708333333336</v>
      </c>
      <c r="AK3464" s="1">
        <v>41714.333333333336</v>
      </c>
      <c r="AL3464" s="1">
        <v>41736.708333333336</v>
      </c>
      <c r="AM3464" s="1">
        <v>41729.333333333336</v>
      </c>
      <c r="AN3464" s="1">
        <v>41751.708333333336</v>
      </c>
      <c r="AP3464" t="s">
        <v>113</v>
      </c>
      <c r="AU3464" t="s">
        <v>7968</v>
      </c>
      <c r="AY3464" t="s">
        <v>106</v>
      </c>
      <c r="AZ3464">
        <v>0</v>
      </c>
      <c r="BA3464">
        <v>0</v>
      </c>
      <c r="BD3464" s="3">
        <v>41321.661805555559</v>
      </c>
      <c r="BE3464" s="3">
        <v>41328.377083333333</v>
      </c>
      <c r="BF3464" t="s">
        <v>115</v>
      </c>
      <c r="BG3464" t="s">
        <v>115</v>
      </c>
      <c r="BH3464">
        <v>8149</v>
      </c>
      <c r="BM3464">
        <v>43550</v>
      </c>
      <c r="BR3464" t="s">
        <v>116</v>
      </c>
      <c r="BS3464" t="s">
        <v>117</v>
      </c>
      <c r="BU3464">
        <v>1</v>
      </c>
      <c r="BV3464" t="s">
        <v>118</v>
      </c>
      <c r="BX3464" t="s">
        <v>119</v>
      </c>
      <c r="BY3464" t="s">
        <v>119</v>
      </c>
      <c r="BZ3464" t="s">
        <v>119</v>
      </c>
      <c r="CA3464">
        <v>1</v>
      </c>
      <c r="CC3464" t="s">
        <v>120</v>
      </c>
      <c r="CH3464">
        <v>540</v>
      </c>
      <c r="CI3464">
        <v>39690</v>
      </c>
      <c r="CJ3464" t="s">
        <v>106</v>
      </c>
      <c r="CK3464" t="s">
        <v>106</v>
      </c>
      <c r="CL3464">
        <v>10</v>
      </c>
      <c r="CM3464" t="s">
        <v>2889</v>
      </c>
      <c r="CO3464">
        <v>125001</v>
      </c>
      <c r="CQ3464">
        <v>0</v>
      </c>
      <c r="CR3464">
        <v>0</v>
      </c>
      <c r="CS3464">
        <v>0</v>
      </c>
      <c r="CY3464" t="s">
        <v>123</v>
      </c>
      <c r="CZ3464" t="s">
        <v>124</v>
      </c>
      <c r="DD3464" t="str" cm="1">
        <f t="array" ref="DD3464">TEXT(_xlfn.SEQUENCE(1, DATEDIF(AG3464, AH3464, "m") + 1, AG3464, 30), "YYYY-APMM")</f>
        <v>2014-AP03</v>
      </c>
      <c r="DN3464">
        <f t="shared" si="108"/>
        <v>1108.8</v>
      </c>
      <c r="DO3464" t="str">
        <f t="shared" si="109"/>
        <v>LABOR- SUBCONTRACTOR</v>
      </c>
    </row>
    <row r="3465" spans="1:119" x14ac:dyDescent="0.35">
      <c r="A3465" t="s">
        <v>105</v>
      </c>
      <c r="B3465">
        <v>502750</v>
      </c>
      <c r="C3465">
        <v>6359</v>
      </c>
      <c r="D3465">
        <v>125002</v>
      </c>
      <c r="E3465">
        <v>13662</v>
      </c>
      <c r="F3465">
        <v>0</v>
      </c>
      <c r="G3465" t="s">
        <v>106</v>
      </c>
      <c r="H3465" t="s">
        <v>106</v>
      </c>
      <c r="I3465" t="s">
        <v>106</v>
      </c>
      <c r="J3465" t="s">
        <v>107</v>
      </c>
      <c r="K3465" t="s">
        <v>108</v>
      </c>
      <c r="L3465" t="s">
        <v>109</v>
      </c>
      <c r="M3465" t="s">
        <v>110</v>
      </c>
      <c r="N3465" t="s">
        <v>7969</v>
      </c>
      <c r="O3465" t="s">
        <v>3020</v>
      </c>
      <c r="P3465">
        <v>8178</v>
      </c>
      <c r="Q3465">
        <v>136</v>
      </c>
      <c r="R3465">
        <v>24</v>
      </c>
      <c r="S3465">
        <v>160</v>
      </c>
      <c r="T3465">
        <v>0</v>
      </c>
      <c r="U3465">
        <v>152.4</v>
      </c>
      <c r="V3465">
        <v>152.4</v>
      </c>
      <c r="W3465">
        <v>160</v>
      </c>
      <c r="X3465">
        <v>0</v>
      </c>
      <c r="Y3465">
        <v>0</v>
      </c>
      <c r="Z3465">
        <v>0</v>
      </c>
      <c r="AD3465" s="1">
        <v>41707.333333333336</v>
      </c>
      <c r="AE3465" s="1">
        <v>41729.708333333336</v>
      </c>
      <c r="AG3465" s="1">
        <v>41687.333333333336</v>
      </c>
      <c r="AH3465" s="1">
        <v>41709.708333333336</v>
      </c>
      <c r="AI3465" s="1">
        <v>41687.333333333336</v>
      </c>
      <c r="AJ3465" s="1">
        <v>41709.708333333336</v>
      </c>
      <c r="AK3465" s="1">
        <v>41687.333333333336</v>
      </c>
      <c r="AL3465" s="1">
        <v>41709.708333333336</v>
      </c>
      <c r="AM3465" s="1">
        <v>41707.333333333336</v>
      </c>
      <c r="AN3465" s="1">
        <v>41729.708333333336</v>
      </c>
      <c r="AP3465" t="s">
        <v>113</v>
      </c>
      <c r="AU3465" t="s">
        <v>7970</v>
      </c>
      <c r="AY3465" t="s">
        <v>106</v>
      </c>
      <c r="AZ3465">
        <v>0</v>
      </c>
      <c r="BA3465">
        <v>0</v>
      </c>
      <c r="BD3465" s="3">
        <v>41321.661805555559</v>
      </c>
      <c r="BE3465" s="3">
        <v>41321.663888888892</v>
      </c>
      <c r="BF3465" t="s">
        <v>115</v>
      </c>
      <c r="BG3465" t="s">
        <v>115</v>
      </c>
      <c r="BH3465">
        <v>8149</v>
      </c>
      <c r="BM3465">
        <v>43550</v>
      </c>
      <c r="BR3465" t="s">
        <v>116</v>
      </c>
      <c r="BS3465" t="s">
        <v>117</v>
      </c>
      <c r="BU3465">
        <v>1</v>
      </c>
      <c r="BV3465" t="s">
        <v>118</v>
      </c>
      <c r="BX3465" t="s">
        <v>119</v>
      </c>
      <c r="BY3465" t="s">
        <v>119</v>
      </c>
      <c r="BZ3465" t="s">
        <v>119</v>
      </c>
      <c r="CA3465">
        <v>1</v>
      </c>
      <c r="CC3465" t="s">
        <v>120</v>
      </c>
      <c r="CH3465">
        <v>540</v>
      </c>
      <c r="CI3465">
        <v>39690</v>
      </c>
      <c r="CJ3465" t="s">
        <v>106</v>
      </c>
      <c r="CK3465" t="s">
        <v>106</v>
      </c>
      <c r="CL3465">
        <v>10</v>
      </c>
      <c r="CM3465" t="s">
        <v>2889</v>
      </c>
      <c r="CO3465">
        <v>125001</v>
      </c>
      <c r="CQ3465">
        <v>0</v>
      </c>
      <c r="CR3465">
        <v>0</v>
      </c>
      <c r="CS3465">
        <v>0</v>
      </c>
      <c r="CY3465" t="s">
        <v>123</v>
      </c>
      <c r="CZ3465" t="s">
        <v>124</v>
      </c>
      <c r="DD3465" t="str" cm="1">
        <f t="array" ref="DD3465">TEXT(_xlfn.SEQUENCE(1, DATEDIF(AG3465, AH3465, "m") + 1, AG3465, 30), "YYYY-APMM")</f>
        <v>2014-AP02</v>
      </c>
      <c r="DN3465">
        <f t="shared" si="108"/>
        <v>152.4</v>
      </c>
      <c r="DO3465" t="str">
        <f t="shared" si="109"/>
        <v>LABOR- SUBCONTRACTOR</v>
      </c>
    </row>
    <row r="3466" spans="1:119" x14ac:dyDescent="0.35">
      <c r="A3466" t="s">
        <v>105</v>
      </c>
      <c r="B3466">
        <v>502751</v>
      </c>
      <c r="C3466">
        <v>6359</v>
      </c>
      <c r="D3466">
        <v>125003</v>
      </c>
      <c r="E3466">
        <v>13662</v>
      </c>
      <c r="F3466">
        <v>0</v>
      </c>
      <c r="G3466" t="s">
        <v>106</v>
      </c>
      <c r="H3466" t="s">
        <v>106</v>
      </c>
      <c r="I3466" t="s">
        <v>106</v>
      </c>
      <c r="J3466" t="s">
        <v>107</v>
      </c>
      <c r="K3466" t="s">
        <v>108</v>
      </c>
      <c r="L3466" t="s">
        <v>109</v>
      </c>
      <c r="M3466" t="s">
        <v>110</v>
      </c>
      <c r="N3466" t="s">
        <v>7971</v>
      </c>
      <c r="O3466" t="s">
        <v>3023</v>
      </c>
      <c r="P3466">
        <v>8178</v>
      </c>
      <c r="Q3466">
        <v>112</v>
      </c>
      <c r="R3466">
        <v>0</v>
      </c>
      <c r="S3466">
        <v>144</v>
      </c>
      <c r="T3466">
        <v>0</v>
      </c>
      <c r="U3466">
        <v>361.2</v>
      </c>
      <c r="V3466">
        <v>361.2</v>
      </c>
      <c r="W3466">
        <v>144</v>
      </c>
      <c r="X3466">
        <v>0</v>
      </c>
      <c r="Y3466">
        <v>0</v>
      </c>
      <c r="Z3466">
        <v>0</v>
      </c>
      <c r="AD3466" s="1">
        <v>41717.333333333336</v>
      </c>
      <c r="AE3466" s="1">
        <v>41737.708333333336</v>
      </c>
      <c r="AG3466" s="1">
        <v>41701.333333333336</v>
      </c>
      <c r="AH3466" s="1">
        <v>41721.708333333336</v>
      </c>
      <c r="AI3466" s="1">
        <v>41701.333333333336</v>
      </c>
      <c r="AJ3466" s="1">
        <v>41721.708333333336</v>
      </c>
      <c r="AK3466" s="1">
        <v>41701.333333333336</v>
      </c>
      <c r="AL3466" s="1">
        <v>41721.708333333336</v>
      </c>
      <c r="AM3466" s="1">
        <v>41717.333333333336</v>
      </c>
      <c r="AN3466" s="1">
        <v>41737.708333333336</v>
      </c>
      <c r="AP3466" t="s">
        <v>113</v>
      </c>
      <c r="AU3466" t="s">
        <v>7972</v>
      </c>
      <c r="AY3466" t="s">
        <v>106</v>
      </c>
      <c r="AZ3466">
        <v>0</v>
      </c>
      <c r="BA3466">
        <v>0</v>
      </c>
      <c r="BD3466" s="3">
        <v>41321.661805555559</v>
      </c>
      <c r="BE3466" s="3">
        <v>41328.377083333333</v>
      </c>
      <c r="BF3466" t="s">
        <v>115</v>
      </c>
      <c r="BG3466" t="s">
        <v>115</v>
      </c>
      <c r="BH3466">
        <v>8149</v>
      </c>
      <c r="BM3466">
        <v>43550</v>
      </c>
      <c r="BR3466" t="s">
        <v>116</v>
      </c>
      <c r="BS3466" t="s">
        <v>117</v>
      </c>
      <c r="BU3466">
        <v>1</v>
      </c>
      <c r="BV3466" t="s">
        <v>118</v>
      </c>
      <c r="BX3466" t="s">
        <v>119</v>
      </c>
      <c r="BY3466" t="s">
        <v>119</v>
      </c>
      <c r="BZ3466" t="s">
        <v>119</v>
      </c>
      <c r="CA3466">
        <v>1</v>
      </c>
      <c r="CC3466" t="s">
        <v>120</v>
      </c>
      <c r="CH3466">
        <v>540</v>
      </c>
      <c r="CI3466">
        <v>39710</v>
      </c>
      <c r="CJ3466" t="s">
        <v>106</v>
      </c>
      <c r="CK3466" t="s">
        <v>106</v>
      </c>
      <c r="CL3466">
        <v>20</v>
      </c>
      <c r="CM3466" t="s">
        <v>2867</v>
      </c>
      <c r="CO3466">
        <v>125001</v>
      </c>
      <c r="CQ3466">
        <v>0</v>
      </c>
      <c r="CR3466">
        <v>0</v>
      </c>
      <c r="CS3466">
        <v>0</v>
      </c>
      <c r="CY3466" t="s">
        <v>123</v>
      </c>
      <c r="CZ3466" t="s">
        <v>124</v>
      </c>
      <c r="DD3466" t="str" cm="1">
        <f t="array" ref="DD3466">TEXT(_xlfn.SEQUENCE(1, DATEDIF(AG3466, AH3466, "m") + 1, AG3466, 30), "YYYY-APMM")</f>
        <v>2014-AP03</v>
      </c>
      <c r="DN3466">
        <f t="shared" si="108"/>
        <v>361.2</v>
      </c>
      <c r="DO3466" t="str">
        <f t="shared" si="109"/>
        <v>LABOR- SUBCONTRACTOR</v>
      </c>
    </row>
    <row r="3467" spans="1:119" x14ac:dyDescent="0.35">
      <c r="A3467" t="s">
        <v>105</v>
      </c>
      <c r="B3467">
        <v>502752</v>
      </c>
      <c r="C3467">
        <v>6359</v>
      </c>
      <c r="D3467">
        <v>125003</v>
      </c>
      <c r="E3467">
        <v>13662</v>
      </c>
      <c r="F3467">
        <v>0</v>
      </c>
      <c r="G3467" t="s">
        <v>106</v>
      </c>
      <c r="H3467" t="s">
        <v>106</v>
      </c>
      <c r="I3467" t="s">
        <v>106</v>
      </c>
      <c r="J3467" t="s">
        <v>107</v>
      </c>
      <c r="K3467" t="s">
        <v>108</v>
      </c>
      <c r="L3467" t="s">
        <v>109</v>
      </c>
      <c r="M3467" t="s">
        <v>110</v>
      </c>
      <c r="N3467" t="s">
        <v>7973</v>
      </c>
      <c r="O3467" t="s">
        <v>3026</v>
      </c>
      <c r="P3467">
        <v>8178</v>
      </c>
      <c r="Q3467">
        <v>112</v>
      </c>
      <c r="R3467">
        <v>40</v>
      </c>
      <c r="S3467">
        <v>160</v>
      </c>
      <c r="T3467">
        <v>0</v>
      </c>
      <c r="U3467">
        <v>188.4</v>
      </c>
      <c r="V3467">
        <v>188.4</v>
      </c>
      <c r="W3467">
        <v>160</v>
      </c>
      <c r="X3467">
        <v>0</v>
      </c>
      <c r="Y3467">
        <v>0</v>
      </c>
      <c r="Z3467">
        <v>0</v>
      </c>
      <c r="AD3467" s="1">
        <v>41729.333333333336</v>
      </c>
      <c r="AE3467" s="1">
        <v>41751.708333333336</v>
      </c>
      <c r="AG3467" s="1">
        <v>41713.333333333336</v>
      </c>
      <c r="AH3467" s="1">
        <v>41735.708333333336</v>
      </c>
      <c r="AI3467" s="1">
        <v>41713.333333333336</v>
      </c>
      <c r="AJ3467" s="1">
        <v>41735.708333333336</v>
      </c>
      <c r="AK3467" s="1">
        <v>41713.333333333336</v>
      </c>
      <c r="AL3467" s="1">
        <v>41735.708333333336</v>
      </c>
      <c r="AM3467" s="1">
        <v>41729.333333333336</v>
      </c>
      <c r="AN3467" s="1">
        <v>41751.708333333336</v>
      </c>
      <c r="AP3467" t="s">
        <v>113</v>
      </c>
      <c r="AU3467" t="s">
        <v>7974</v>
      </c>
      <c r="AY3467" t="s">
        <v>106</v>
      </c>
      <c r="AZ3467">
        <v>0</v>
      </c>
      <c r="BA3467">
        <v>0</v>
      </c>
      <c r="BD3467" s="3">
        <v>41321.661805555559</v>
      </c>
      <c r="BE3467" s="3">
        <v>41321.663888888892</v>
      </c>
      <c r="BF3467" t="s">
        <v>115</v>
      </c>
      <c r="BG3467" t="s">
        <v>115</v>
      </c>
      <c r="BH3467">
        <v>8149</v>
      </c>
      <c r="BM3467">
        <v>43550</v>
      </c>
      <c r="BR3467" t="s">
        <v>116</v>
      </c>
      <c r="BS3467" t="s">
        <v>117</v>
      </c>
      <c r="BU3467">
        <v>1</v>
      </c>
      <c r="BV3467" t="s">
        <v>118</v>
      </c>
      <c r="BX3467" t="s">
        <v>119</v>
      </c>
      <c r="BY3467" t="s">
        <v>119</v>
      </c>
      <c r="BZ3467" t="s">
        <v>119</v>
      </c>
      <c r="CA3467">
        <v>1</v>
      </c>
      <c r="CC3467" t="s">
        <v>120</v>
      </c>
      <c r="CH3467">
        <v>540</v>
      </c>
      <c r="CI3467">
        <v>39710</v>
      </c>
      <c r="CJ3467" t="s">
        <v>106</v>
      </c>
      <c r="CK3467" t="s">
        <v>106</v>
      </c>
      <c r="CL3467">
        <v>20</v>
      </c>
      <c r="CM3467" t="s">
        <v>2867</v>
      </c>
      <c r="CO3467">
        <v>125001</v>
      </c>
      <c r="CQ3467">
        <v>0</v>
      </c>
      <c r="CR3467">
        <v>0</v>
      </c>
      <c r="CS3467">
        <v>0</v>
      </c>
      <c r="CY3467" t="s">
        <v>123</v>
      </c>
      <c r="CZ3467" t="s">
        <v>124</v>
      </c>
      <c r="DD3467" t="str" cm="1">
        <f t="array" ref="DD3467">TEXT(_xlfn.SEQUENCE(1, DATEDIF(AG3467, AH3467, "m") + 1, AG3467, 30), "YYYY-APMM")</f>
        <v>2014-AP03</v>
      </c>
      <c r="DN3467">
        <f t="shared" si="108"/>
        <v>188.4</v>
      </c>
      <c r="DO3467" t="str">
        <f t="shared" si="109"/>
        <v>LABOR- SUBCONTRACTOR</v>
      </c>
    </row>
    <row r="3468" spans="1:119" x14ac:dyDescent="0.35">
      <c r="A3468" t="s">
        <v>105</v>
      </c>
      <c r="B3468">
        <v>502753</v>
      </c>
      <c r="C3468">
        <v>6359</v>
      </c>
      <c r="D3468">
        <v>125005</v>
      </c>
      <c r="E3468">
        <v>13662</v>
      </c>
      <c r="F3468">
        <v>0</v>
      </c>
      <c r="G3468" t="s">
        <v>106</v>
      </c>
      <c r="H3468" t="s">
        <v>106</v>
      </c>
      <c r="I3468" t="s">
        <v>106</v>
      </c>
      <c r="J3468" t="s">
        <v>107</v>
      </c>
      <c r="K3468" t="s">
        <v>108</v>
      </c>
      <c r="L3468" t="s">
        <v>109</v>
      </c>
      <c r="M3468" t="s">
        <v>110</v>
      </c>
      <c r="N3468" t="s">
        <v>7975</v>
      </c>
      <c r="O3468" t="s">
        <v>3048</v>
      </c>
      <c r="P3468">
        <v>8178</v>
      </c>
      <c r="Q3468">
        <v>224</v>
      </c>
      <c r="R3468">
        <v>0</v>
      </c>
      <c r="S3468">
        <v>160</v>
      </c>
      <c r="T3468">
        <v>0</v>
      </c>
      <c r="U3468">
        <v>556.79999999999995</v>
      </c>
      <c r="V3468">
        <v>556.79999999999995</v>
      </c>
      <c r="W3468">
        <v>160</v>
      </c>
      <c r="X3468">
        <v>0</v>
      </c>
      <c r="Y3468">
        <v>0</v>
      </c>
      <c r="Z3468">
        <v>0</v>
      </c>
      <c r="AD3468" s="1">
        <v>41655.333333333336</v>
      </c>
      <c r="AE3468" s="1">
        <v>41678.708333333336</v>
      </c>
      <c r="AG3468" s="1">
        <v>41622.333333333336</v>
      </c>
      <c r="AH3468" s="1">
        <v>41645.708333333336</v>
      </c>
      <c r="AI3468" s="1">
        <v>41622.333333333336</v>
      </c>
      <c r="AJ3468" s="1">
        <v>41645.708333333336</v>
      </c>
      <c r="AK3468" s="1">
        <v>41622.333333333336</v>
      </c>
      <c r="AL3468" s="1">
        <v>41645.708333333336</v>
      </c>
      <c r="AM3468" s="1">
        <v>41655.333333333336</v>
      </c>
      <c r="AN3468" s="1">
        <v>41678.708333333336</v>
      </c>
      <c r="AP3468" t="s">
        <v>113</v>
      </c>
      <c r="AU3468" t="s">
        <v>7976</v>
      </c>
      <c r="AY3468" t="s">
        <v>106</v>
      </c>
      <c r="AZ3468">
        <v>0</v>
      </c>
      <c r="BA3468">
        <v>0</v>
      </c>
      <c r="BD3468" s="3">
        <v>41321.661805555559</v>
      </c>
      <c r="BE3468" s="3">
        <v>41328.377083333333</v>
      </c>
      <c r="BF3468" t="s">
        <v>115</v>
      </c>
      <c r="BG3468" t="s">
        <v>115</v>
      </c>
      <c r="BH3468">
        <v>8149</v>
      </c>
      <c r="BM3468">
        <v>43550</v>
      </c>
      <c r="BR3468" t="s">
        <v>116</v>
      </c>
      <c r="BS3468" t="s">
        <v>117</v>
      </c>
      <c r="BU3468">
        <v>1</v>
      </c>
      <c r="BV3468" t="s">
        <v>118</v>
      </c>
      <c r="BX3468" t="s">
        <v>119</v>
      </c>
      <c r="BY3468" t="s">
        <v>119</v>
      </c>
      <c r="BZ3468" t="s">
        <v>119</v>
      </c>
      <c r="CA3468">
        <v>1</v>
      </c>
      <c r="CC3468" t="s">
        <v>120</v>
      </c>
      <c r="CH3468">
        <v>540</v>
      </c>
      <c r="CI3468">
        <v>39770</v>
      </c>
      <c r="CJ3468" t="s">
        <v>106</v>
      </c>
      <c r="CK3468" t="s">
        <v>106</v>
      </c>
      <c r="CL3468">
        <v>10</v>
      </c>
      <c r="CM3468" t="s">
        <v>2889</v>
      </c>
      <c r="CO3468">
        <v>125004</v>
      </c>
      <c r="CQ3468">
        <v>0</v>
      </c>
      <c r="CR3468">
        <v>0</v>
      </c>
      <c r="CS3468">
        <v>0</v>
      </c>
      <c r="CY3468" t="s">
        <v>123</v>
      </c>
      <c r="CZ3468" t="s">
        <v>124</v>
      </c>
      <c r="DD3468" t="str" cm="1">
        <f t="array" ref="DD3468">TEXT(_xlfn.SEQUENCE(1, DATEDIF(AG3468, AH3468, "m") + 1, AG3468, 30), "YYYY-APMM")</f>
        <v>2013-AP12</v>
      </c>
      <c r="DN3468">
        <f t="shared" si="108"/>
        <v>556.79999999999995</v>
      </c>
      <c r="DO3468" t="str">
        <f t="shared" si="109"/>
        <v>LABOR- SUBCONTRACTOR</v>
      </c>
    </row>
    <row r="3469" spans="1:119" x14ac:dyDescent="0.35">
      <c r="A3469" t="s">
        <v>105</v>
      </c>
      <c r="B3469">
        <v>502754</v>
      </c>
      <c r="C3469">
        <v>6359</v>
      </c>
      <c r="D3469">
        <v>125005</v>
      </c>
      <c r="E3469">
        <v>13662</v>
      </c>
      <c r="F3469">
        <v>0</v>
      </c>
      <c r="G3469" t="s">
        <v>106</v>
      </c>
      <c r="H3469" t="s">
        <v>106</v>
      </c>
      <c r="I3469" t="s">
        <v>106</v>
      </c>
      <c r="J3469" t="s">
        <v>107</v>
      </c>
      <c r="K3469" t="s">
        <v>108</v>
      </c>
      <c r="L3469" t="s">
        <v>109</v>
      </c>
      <c r="M3469" t="s">
        <v>110</v>
      </c>
      <c r="N3469" t="s">
        <v>7977</v>
      </c>
      <c r="O3469" t="s">
        <v>3051</v>
      </c>
      <c r="P3469">
        <v>8178</v>
      </c>
      <c r="Q3469">
        <v>120</v>
      </c>
      <c r="R3469">
        <v>0</v>
      </c>
      <c r="S3469">
        <v>200</v>
      </c>
      <c r="T3469">
        <v>0</v>
      </c>
      <c r="U3469">
        <v>85.2</v>
      </c>
      <c r="V3469">
        <v>85.2</v>
      </c>
      <c r="W3469">
        <v>200</v>
      </c>
      <c r="X3469">
        <v>0</v>
      </c>
      <c r="Y3469">
        <v>0</v>
      </c>
      <c r="Z3469">
        <v>0</v>
      </c>
      <c r="AD3469" s="1">
        <v>41701.333333333336</v>
      </c>
      <c r="AE3469" s="1">
        <v>41729.708333333336</v>
      </c>
      <c r="AG3469" s="1">
        <v>41683.333333333336</v>
      </c>
      <c r="AH3469" s="1">
        <v>41711.708333333336</v>
      </c>
      <c r="AI3469" s="1">
        <v>41683.333333333336</v>
      </c>
      <c r="AJ3469" s="1">
        <v>41711.708333333336</v>
      </c>
      <c r="AK3469" s="1">
        <v>41683.333333333336</v>
      </c>
      <c r="AL3469" s="1">
        <v>41711.708333333336</v>
      </c>
      <c r="AM3469" s="1">
        <v>41701.333333333336</v>
      </c>
      <c r="AN3469" s="1">
        <v>41729.708333333336</v>
      </c>
      <c r="AP3469" t="s">
        <v>113</v>
      </c>
      <c r="AU3469" t="s">
        <v>7978</v>
      </c>
      <c r="AY3469" t="s">
        <v>106</v>
      </c>
      <c r="AZ3469">
        <v>0</v>
      </c>
      <c r="BA3469">
        <v>0</v>
      </c>
      <c r="BD3469" s="3">
        <v>41321.661805555559</v>
      </c>
      <c r="BE3469" s="3">
        <v>41321.663888888892</v>
      </c>
      <c r="BF3469" t="s">
        <v>115</v>
      </c>
      <c r="BG3469" t="s">
        <v>115</v>
      </c>
      <c r="BH3469">
        <v>8149</v>
      </c>
      <c r="BM3469">
        <v>43550</v>
      </c>
      <c r="BR3469" t="s">
        <v>116</v>
      </c>
      <c r="BS3469" t="s">
        <v>117</v>
      </c>
      <c r="BU3469">
        <v>1</v>
      </c>
      <c r="BV3469" t="s">
        <v>118</v>
      </c>
      <c r="BX3469" t="s">
        <v>119</v>
      </c>
      <c r="BY3469" t="s">
        <v>119</v>
      </c>
      <c r="BZ3469" t="s">
        <v>119</v>
      </c>
      <c r="CA3469">
        <v>1</v>
      </c>
      <c r="CC3469" t="s">
        <v>120</v>
      </c>
      <c r="CH3469">
        <v>540</v>
      </c>
      <c r="CI3469">
        <v>39770</v>
      </c>
      <c r="CJ3469" t="s">
        <v>106</v>
      </c>
      <c r="CK3469" t="s">
        <v>106</v>
      </c>
      <c r="CL3469">
        <v>10</v>
      </c>
      <c r="CM3469" t="s">
        <v>2889</v>
      </c>
      <c r="CO3469">
        <v>125004</v>
      </c>
      <c r="CQ3469">
        <v>0</v>
      </c>
      <c r="CR3469">
        <v>0</v>
      </c>
      <c r="CS3469">
        <v>0</v>
      </c>
      <c r="CY3469" t="s">
        <v>123</v>
      </c>
      <c r="CZ3469" t="s">
        <v>124</v>
      </c>
      <c r="DD3469" t="str" cm="1">
        <f t="array" ref="DD3469:DE3469">TEXT(_xlfn.SEQUENCE(1, DATEDIF(AG3469, AH3469, "m") + 1, AG3469, 30), "YYYY-APMM")</f>
        <v>2014-AP02</v>
      </c>
      <c r="DE3469" t="str">
        <v>2014-AP03</v>
      </c>
      <c r="DN3469">
        <f t="shared" si="108"/>
        <v>42.6</v>
      </c>
      <c r="DO3469" t="str">
        <f t="shared" si="109"/>
        <v>LABOR- SUBCONTRACTOR</v>
      </c>
    </row>
    <row r="3470" spans="1:119" x14ac:dyDescent="0.35">
      <c r="A3470" t="s">
        <v>105</v>
      </c>
      <c r="B3470">
        <v>502755</v>
      </c>
      <c r="C3470">
        <v>6359</v>
      </c>
      <c r="D3470">
        <v>125005</v>
      </c>
      <c r="E3470">
        <v>13662</v>
      </c>
      <c r="F3470">
        <v>0</v>
      </c>
      <c r="G3470" t="s">
        <v>106</v>
      </c>
      <c r="H3470" t="s">
        <v>106</v>
      </c>
      <c r="I3470" t="s">
        <v>106</v>
      </c>
      <c r="J3470" t="s">
        <v>107</v>
      </c>
      <c r="K3470" t="s">
        <v>108</v>
      </c>
      <c r="L3470" t="s">
        <v>109</v>
      </c>
      <c r="M3470" t="s">
        <v>110</v>
      </c>
      <c r="N3470" t="s">
        <v>7979</v>
      </c>
      <c r="O3470" t="s">
        <v>3054</v>
      </c>
      <c r="P3470">
        <v>8178</v>
      </c>
      <c r="Q3470">
        <v>120</v>
      </c>
      <c r="R3470">
        <v>0</v>
      </c>
      <c r="S3470">
        <v>160</v>
      </c>
      <c r="T3470">
        <v>0</v>
      </c>
      <c r="U3470">
        <v>154.80000000000001</v>
      </c>
      <c r="V3470">
        <v>154.80000000000001</v>
      </c>
      <c r="W3470">
        <v>160</v>
      </c>
      <c r="X3470">
        <v>0</v>
      </c>
      <c r="Y3470">
        <v>0</v>
      </c>
      <c r="Z3470">
        <v>0</v>
      </c>
      <c r="AD3470" s="1">
        <v>41723.333333333336</v>
      </c>
      <c r="AE3470" s="1">
        <v>41745.708333333336</v>
      </c>
      <c r="AG3470" s="1">
        <v>41706.333333333336</v>
      </c>
      <c r="AH3470" s="1">
        <v>41728.708333333336</v>
      </c>
      <c r="AI3470" s="1">
        <v>41706.333333333336</v>
      </c>
      <c r="AJ3470" s="1">
        <v>41728.708333333336</v>
      </c>
      <c r="AK3470" s="1">
        <v>41706.333333333336</v>
      </c>
      <c r="AL3470" s="1">
        <v>41728.708333333336</v>
      </c>
      <c r="AM3470" s="1">
        <v>41723.333333333336</v>
      </c>
      <c r="AN3470" s="1">
        <v>41745.708333333336</v>
      </c>
      <c r="AP3470" t="s">
        <v>113</v>
      </c>
      <c r="AU3470" t="s">
        <v>7980</v>
      </c>
      <c r="AY3470" t="s">
        <v>106</v>
      </c>
      <c r="AZ3470">
        <v>0</v>
      </c>
      <c r="BA3470">
        <v>0</v>
      </c>
      <c r="BD3470" s="3">
        <v>41321.661805555559</v>
      </c>
      <c r="BE3470" s="3">
        <v>41321.663888888892</v>
      </c>
      <c r="BF3470" t="s">
        <v>115</v>
      </c>
      <c r="BG3470" t="s">
        <v>115</v>
      </c>
      <c r="BH3470">
        <v>8149</v>
      </c>
      <c r="BM3470">
        <v>43550</v>
      </c>
      <c r="BR3470" t="s">
        <v>116</v>
      </c>
      <c r="BS3470" t="s">
        <v>117</v>
      </c>
      <c r="BU3470">
        <v>1</v>
      </c>
      <c r="BV3470" t="s">
        <v>118</v>
      </c>
      <c r="BX3470" t="s">
        <v>119</v>
      </c>
      <c r="BY3470" t="s">
        <v>119</v>
      </c>
      <c r="BZ3470" t="s">
        <v>119</v>
      </c>
      <c r="CA3470">
        <v>1</v>
      </c>
      <c r="CC3470" t="s">
        <v>120</v>
      </c>
      <c r="CH3470">
        <v>540</v>
      </c>
      <c r="CI3470">
        <v>39770</v>
      </c>
      <c r="CJ3470" t="s">
        <v>106</v>
      </c>
      <c r="CK3470" t="s">
        <v>106</v>
      </c>
      <c r="CL3470">
        <v>10</v>
      </c>
      <c r="CM3470" t="s">
        <v>2889</v>
      </c>
      <c r="CO3470">
        <v>125004</v>
      </c>
      <c r="CQ3470">
        <v>0</v>
      </c>
      <c r="CR3470">
        <v>0</v>
      </c>
      <c r="CS3470">
        <v>0</v>
      </c>
      <c r="CY3470" t="s">
        <v>123</v>
      </c>
      <c r="CZ3470" t="s">
        <v>124</v>
      </c>
      <c r="DD3470" t="str" cm="1">
        <f t="array" ref="DD3470">TEXT(_xlfn.SEQUENCE(1, DATEDIF(AG3470, AH3470, "m") + 1, AG3470, 30), "YYYY-APMM")</f>
        <v>2014-AP03</v>
      </c>
      <c r="DN3470">
        <f t="shared" si="108"/>
        <v>154.80000000000001</v>
      </c>
      <c r="DO3470" t="str">
        <f t="shared" si="109"/>
        <v>LABOR- SUBCONTRACTOR</v>
      </c>
    </row>
    <row r="3471" spans="1:119" x14ac:dyDescent="0.35">
      <c r="A3471" t="s">
        <v>105</v>
      </c>
      <c r="B3471">
        <v>502756</v>
      </c>
      <c r="C3471">
        <v>6359</v>
      </c>
      <c r="D3471">
        <v>125006</v>
      </c>
      <c r="E3471">
        <v>13662</v>
      </c>
      <c r="F3471">
        <v>0</v>
      </c>
      <c r="G3471" t="s">
        <v>106</v>
      </c>
      <c r="H3471" t="s">
        <v>106</v>
      </c>
      <c r="I3471" t="s">
        <v>106</v>
      </c>
      <c r="J3471" t="s">
        <v>107</v>
      </c>
      <c r="K3471" t="s">
        <v>108</v>
      </c>
      <c r="L3471" t="s">
        <v>109</v>
      </c>
      <c r="M3471" t="s">
        <v>110</v>
      </c>
      <c r="N3471" t="s">
        <v>7981</v>
      </c>
      <c r="O3471" t="s">
        <v>3045</v>
      </c>
      <c r="P3471">
        <v>8178</v>
      </c>
      <c r="Q3471">
        <v>120</v>
      </c>
      <c r="R3471">
        <v>40</v>
      </c>
      <c r="S3471">
        <v>160</v>
      </c>
      <c r="T3471">
        <v>0</v>
      </c>
      <c r="U3471">
        <v>130.80000000000001</v>
      </c>
      <c r="V3471">
        <v>130.80000000000001</v>
      </c>
      <c r="W3471">
        <v>160</v>
      </c>
      <c r="X3471">
        <v>0</v>
      </c>
      <c r="Y3471">
        <v>0</v>
      </c>
      <c r="Z3471">
        <v>0</v>
      </c>
      <c r="AD3471" s="1">
        <v>41729.333333333336</v>
      </c>
      <c r="AE3471" s="1">
        <v>41751.708333333336</v>
      </c>
      <c r="AG3471" s="1">
        <v>41711.333333333336</v>
      </c>
      <c r="AH3471" s="1">
        <v>41734.708333333336</v>
      </c>
      <c r="AI3471" s="1">
        <v>41711.333333333336</v>
      </c>
      <c r="AJ3471" s="1">
        <v>41734.708333333336</v>
      </c>
      <c r="AK3471" s="1">
        <v>41711.333333333336</v>
      </c>
      <c r="AL3471" s="1">
        <v>41734.708333333336</v>
      </c>
      <c r="AM3471" s="1">
        <v>41729.333333333336</v>
      </c>
      <c r="AN3471" s="1">
        <v>41751.708333333336</v>
      </c>
      <c r="AP3471" t="s">
        <v>113</v>
      </c>
      <c r="AU3471" t="s">
        <v>7982</v>
      </c>
      <c r="AY3471" t="s">
        <v>106</v>
      </c>
      <c r="AZ3471">
        <v>0</v>
      </c>
      <c r="BA3471">
        <v>0</v>
      </c>
      <c r="BD3471" s="3">
        <v>41321.661805555559</v>
      </c>
      <c r="BE3471" s="3">
        <v>41321.663888888892</v>
      </c>
      <c r="BF3471" t="s">
        <v>115</v>
      </c>
      <c r="BG3471" t="s">
        <v>115</v>
      </c>
      <c r="BH3471">
        <v>8149</v>
      </c>
      <c r="BM3471">
        <v>43550</v>
      </c>
      <c r="BR3471" t="s">
        <v>116</v>
      </c>
      <c r="BS3471" t="s">
        <v>117</v>
      </c>
      <c r="BU3471">
        <v>1</v>
      </c>
      <c r="BV3471" t="s">
        <v>118</v>
      </c>
      <c r="BX3471" t="s">
        <v>119</v>
      </c>
      <c r="BY3471" t="s">
        <v>119</v>
      </c>
      <c r="BZ3471" t="s">
        <v>119</v>
      </c>
      <c r="CA3471">
        <v>1</v>
      </c>
      <c r="CC3471" t="s">
        <v>120</v>
      </c>
      <c r="CH3471">
        <v>540</v>
      </c>
      <c r="CI3471">
        <v>39790</v>
      </c>
      <c r="CJ3471" t="s">
        <v>106</v>
      </c>
      <c r="CK3471" t="s">
        <v>106</v>
      </c>
      <c r="CL3471">
        <v>20</v>
      </c>
      <c r="CM3471" t="s">
        <v>2867</v>
      </c>
      <c r="CO3471">
        <v>125004</v>
      </c>
      <c r="CQ3471">
        <v>0</v>
      </c>
      <c r="CR3471">
        <v>0</v>
      </c>
      <c r="CS3471">
        <v>0</v>
      </c>
      <c r="CY3471" t="s">
        <v>123</v>
      </c>
      <c r="CZ3471" t="s">
        <v>124</v>
      </c>
      <c r="DD3471" t="str" cm="1">
        <f t="array" ref="DD3471">TEXT(_xlfn.SEQUENCE(1, DATEDIF(AG3471, AH3471, "m") + 1, AG3471, 30), "YYYY-APMM")</f>
        <v>2014-AP03</v>
      </c>
      <c r="DN3471">
        <f t="shared" si="108"/>
        <v>130.80000000000001</v>
      </c>
      <c r="DO3471" t="str">
        <f t="shared" si="109"/>
        <v>LABOR- SUBCONTRACTOR</v>
      </c>
    </row>
    <row r="3472" spans="1:119" x14ac:dyDescent="0.35">
      <c r="A3472" t="s">
        <v>105</v>
      </c>
      <c r="B3472">
        <v>502757</v>
      </c>
      <c r="C3472">
        <v>6359</v>
      </c>
      <c r="D3472">
        <v>125006</v>
      </c>
      <c r="E3472">
        <v>13662</v>
      </c>
      <c r="F3472">
        <v>0</v>
      </c>
      <c r="G3472" t="s">
        <v>106</v>
      </c>
      <c r="H3472" t="s">
        <v>106</v>
      </c>
      <c r="I3472" t="s">
        <v>106</v>
      </c>
      <c r="J3472" t="s">
        <v>107</v>
      </c>
      <c r="K3472" t="s">
        <v>108</v>
      </c>
      <c r="L3472" t="s">
        <v>109</v>
      </c>
      <c r="M3472" t="s">
        <v>110</v>
      </c>
      <c r="N3472" t="s">
        <v>7983</v>
      </c>
      <c r="O3472" t="s">
        <v>3043</v>
      </c>
      <c r="P3472">
        <v>8178</v>
      </c>
      <c r="Q3472">
        <v>400</v>
      </c>
      <c r="R3472">
        <v>40</v>
      </c>
      <c r="S3472">
        <v>160</v>
      </c>
      <c r="T3472">
        <v>0</v>
      </c>
      <c r="U3472">
        <v>17.2</v>
      </c>
      <c r="V3472">
        <v>17.2</v>
      </c>
      <c r="W3472">
        <v>160</v>
      </c>
      <c r="X3472">
        <v>0</v>
      </c>
      <c r="Y3472">
        <v>0</v>
      </c>
      <c r="Z3472">
        <v>0</v>
      </c>
      <c r="AD3472" s="1">
        <v>41717.333333333336</v>
      </c>
      <c r="AE3472" s="1">
        <v>41739.708333333336</v>
      </c>
      <c r="AG3472" s="1">
        <v>41658.333333333336</v>
      </c>
      <c r="AH3472" s="1">
        <v>41680.708333333336</v>
      </c>
      <c r="AI3472" s="1">
        <v>41658.333333333336</v>
      </c>
      <c r="AJ3472" s="1">
        <v>41680.708333333336</v>
      </c>
      <c r="AK3472" s="1">
        <v>41658.333333333336</v>
      </c>
      <c r="AL3472" s="1">
        <v>41680.708333333336</v>
      </c>
      <c r="AM3472" s="1">
        <v>41717.333333333336</v>
      </c>
      <c r="AN3472" s="1">
        <v>41739.708333333336</v>
      </c>
      <c r="AP3472" t="s">
        <v>113</v>
      </c>
      <c r="AU3472" t="s">
        <v>7984</v>
      </c>
      <c r="AY3472" t="s">
        <v>106</v>
      </c>
      <c r="AZ3472">
        <v>0</v>
      </c>
      <c r="BA3472">
        <v>0</v>
      </c>
      <c r="BD3472" s="3">
        <v>41321.661805555559</v>
      </c>
      <c r="BE3472" s="3">
        <v>41328.377083333333</v>
      </c>
      <c r="BF3472" t="s">
        <v>115</v>
      </c>
      <c r="BG3472" t="s">
        <v>115</v>
      </c>
      <c r="BH3472">
        <v>8149</v>
      </c>
      <c r="BM3472">
        <v>43550</v>
      </c>
      <c r="BR3472" t="s">
        <v>116</v>
      </c>
      <c r="BS3472" t="s">
        <v>117</v>
      </c>
      <c r="BU3472">
        <v>1</v>
      </c>
      <c r="BV3472" t="s">
        <v>118</v>
      </c>
      <c r="BX3472" t="s">
        <v>119</v>
      </c>
      <c r="BY3472" t="s">
        <v>119</v>
      </c>
      <c r="BZ3472" t="s">
        <v>119</v>
      </c>
      <c r="CA3472">
        <v>1</v>
      </c>
      <c r="CC3472" t="s">
        <v>120</v>
      </c>
      <c r="CH3472">
        <v>540</v>
      </c>
      <c r="CI3472">
        <v>39790</v>
      </c>
      <c r="CJ3472" t="s">
        <v>106</v>
      </c>
      <c r="CK3472" t="s">
        <v>106</v>
      </c>
      <c r="CL3472">
        <v>20</v>
      </c>
      <c r="CM3472" t="s">
        <v>2867</v>
      </c>
      <c r="CO3472">
        <v>125004</v>
      </c>
      <c r="CQ3472">
        <v>0</v>
      </c>
      <c r="CR3472">
        <v>0</v>
      </c>
      <c r="CS3472">
        <v>0</v>
      </c>
      <c r="CY3472" t="s">
        <v>123</v>
      </c>
      <c r="CZ3472" t="s">
        <v>124</v>
      </c>
      <c r="DD3472" t="str" cm="1">
        <f t="array" ref="DD3472">TEXT(_xlfn.SEQUENCE(1, DATEDIF(AG3472, AH3472, "m") + 1, AG3472, 30), "YYYY-APMM")</f>
        <v>2014-AP01</v>
      </c>
      <c r="DN3472">
        <f t="shared" si="108"/>
        <v>17.2</v>
      </c>
      <c r="DO3472" t="str">
        <f t="shared" si="109"/>
        <v>LABOR- SUBCONTRACTOR</v>
      </c>
    </row>
    <row r="3473" spans="1:119" x14ac:dyDescent="0.35">
      <c r="A3473" t="s">
        <v>105</v>
      </c>
      <c r="B3473">
        <v>502758</v>
      </c>
      <c r="C3473">
        <v>6359</v>
      </c>
      <c r="D3473">
        <v>125008</v>
      </c>
      <c r="E3473">
        <v>13662</v>
      </c>
      <c r="F3473">
        <v>0</v>
      </c>
      <c r="G3473" t="s">
        <v>106</v>
      </c>
      <c r="H3473" t="s">
        <v>106</v>
      </c>
      <c r="I3473" t="s">
        <v>106</v>
      </c>
      <c r="J3473" t="s">
        <v>107</v>
      </c>
      <c r="K3473" t="s">
        <v>108</v>
      </c>
      <c r="L3473" t="s">
        <v>109</v>
      </c>
      <c r="M3473" t="s">
        <v>110</v>
      </c>
      <c r="N3473" t="s">
        <v>7985</v>
      </c>
      <c r="O3473" t="s">
        <v>3063</v>
      </c>
      <c r="P3473">
        <v>8178</v>
      </c>
      <c r="Q3473">
        <v>0</v>
      </c>
      <c r="R3473">
        <v>0</v>
      </c>
      <c r="S3473">
        <v>160</v>
      </c>
      <c r="T3473">
        <v>0</v>
      </c>
      <c r="U3473">
        <v>1435.2</v>
      </c>
      <c r="V3473">
        <v>1435.2</v>
      </c>
      <c r="W3473">
        <v>160</v>
      </c>
      <c r="X3473">
        <v>0</v>
      </c>
      <c r="Y3473">
        <v>0</v>
      </c>
      <c r="Z3473">
        <v>0</v>
      </c>
      <c r="AD3473" s="1">
        <v>41563.333333333336</v>
      </c>
      <c r="AE3473" s="1">
        <v>41588.708333333336</v>
      </c>
      <c r="AG3473" s="1">
        <v>41563.333333333336</v>
      </c>
      <c r="AH3473" s="1">
        <v>41588.708333333336</v>
      </c>
      <c r="AI3473" s="1">
        <v>41563.333333333336</v>
      </c>
      <c r="AJ3473" s="1">
        <v>41588.708333333336</v>
      </c>
      <c r="AK3473" s="1">
        <v>41563.333333333336</v>
      </c>
      <c r="AL3473" s="1">
        <v>41588.708333333336</v>
      </c>
      <c r="AM3473" s="1">
        <v>41563.333333333336</v>
      </c>
      <c r="AN3473" s="1">
        <v>41588.708333333336</v>
      </c>
      <c r="AP3473" t="s">
        <v>113</v>
      </c>
      <c r="AU3473" t="s">
        <v>7986</v>
      </c>
      <c r="AY3473" t="s">
        <v>106</v>
      </c>
      <c r="AZ3473">
        <v>0</v>
      </c>
      <c r="BA3473">
        <v>0</v>
      </c>
      <c r="BD3473" s="3">
        <v>41321.661805555559</v>
      </c>
      <c r="BE3473" s="3">
        <v>41321.663888888892</v>
      </c>
      <c r="BF3473" t="s">
        <v>115</v>
      </c>
      <c r="BG3473" t="s">
        <v>115</v>
      </c>
      <c r="BH3473">
        <v>8149</v>
      </c>
      <c r="BM3473">
        <v>43550</v>
      </c>
      <c r="BR3473" t="s">
        <v>116</v>
      </c>
      <c r="BS3473" t="s">
        <v>117</v>
      </c>
      <c r="BU3473">
        <v>1</v>
      </c>
      <c r="BV3473" t="s">
        <v>118</v>
      </c>
      <c r="BX3473" t="s">
        <v>119</v>
      </c>
      <c r="BY3473" t="s">
        <v>119</v>
      </c>
      <c r="BZ3473" t="s">
        <v>119</v>
      </c>
      <c r="CA3473">
        <v>1</v>
      </c>
      <c r="CC3473" t="s">
        <v>120</v>
      </c>
      <c r="CH3473">
        <v>540</v>
      </c>
      <c r="CI3473">
        <v>39730</v>
      </c>
      <c r="CJ3473" t="s">
        <v>106</v>
      </c>
      <c r="CK3473" t="s">
        <v>106</v>
      </c>
      <c r="CL3473">
        <v>10</v>
      </c>
      <c r="CM3473" t="s">
        <v>2889</v>
      </c>
      <c r="CO3473">
        <v>125007</v>
      </c>
      <c r="CQ3473">
        <v>0</v>
      </c>
      <c r="CR3473">
        <v>0</v>
      </c>
      <c r="CS3473">
        <v>0</v>
      </c>
      <c r="CY3473" t="s">
        <v>123</v>
      </c>
      <c r="CZ3473" t="s">
        <v>124</v>
      </c>
      <c r="DD3473" t="str" cm="1">
        <f t="array" ref="DD3473">TEXT(_xlfn.SEQUENCE(1, DATEDIF(AG3473, AH3473, "m") + 1, AG3473, 30), "YYYY-APMM")</f>
        <v>2013-AP10</v>
      </c>
      <c r="DN3473">
        <f t="shared" si="108"/>
        <v>1435.2</v>
      </c>
      <c r="DO3473" t="str">
        <f t="shared" si="109"/>
        <v>LABOR- SUBCONTRACTOR</v>
      </c>
    </row>
    <row r="3474" spans="1:119" x14ac:dyDescent="0.35">
      <c r="A3474" t="s">
        <v>105</v>
      </c>
      <c r="B3474">
        <v>502759</v>
      </c>
      <c r="C3474">
        <v>6359</v>
      </c>
      <c r="D3474">
        <v>125008</v>
      </c>
      <c r="E3474">
        <v>13662</v>
      </c>
      <c r="F3474">
        <v>0</v>
      </c>
      <c r="G3474" t="s">
        <v>106</v>
      </c>
      <c r="H3474" t="s">
        <v>106</v>
      </c>
      <c r="I3474" t="s">
        <v>106</v>
      </c>
      <c r="J3474" t="s">
        <v>107</v>
      </c>
      <c r="K3474" t="s">
        <v>108</v>
      </c>
      <c r="L3474" t="s">
        <v>109</v>
      </c>
      <c r="M3474" t="s">
        <v>110</v>
      </c>
      <c r="N3474" t="s">
        <v>7987</v>
      </c>
      <c r="O3474" t="s">
        <v>3066</v>
      </c>
      <c r="P3474">
        <v>8178</v>
      </c>
      <c r="Q3474">
        <v>224</v>
      </c>
      <c r="R3474">
        <v>16</v>
      </c>
      <c r="S3474">
        <v>144</v>
      </c>
      <c r="T3474">
        <v>0</v>
      </c>
      <c r="U3474">
        <v>72</v>
      </c>
      <c r="V3474">
        <v>72</v>
      </c>
      <c r="W3474">
        <v>144</v>
      </c>
      <c r="X3474">
        <v>0</v>
      </c>
      <c r="Y3474">
        <v>0</v>
      </c>
      <c r="Z3474">
        <v>0</v>
      </c>
      <c r="AD3474" s="1">
        <v>41601.333333333336</v>
      </c>
      <c r="AE3474" s="1">
        <v>41620.708333333336</v>
      </c>
      <c r="AG3474" s="1">
        <v>41568.333333333336</v>
      </c>
      <c r="AH3474" s="1">
        <v>41588.708333333336</v>
      </c>
      <c r="AI3474" s="1">
        <v>41568.333333333336</v>
      </c>
      <c r="AJ3474" s="1">
        <v>41588.708333333336</v>
      </c>
      <c r="AK3474" s="1">
        <v>41568.333333333336</v>
      </c>
      <c r="AL3474" s="1">
        <v>41588.708333333336</v>
      </c>
      <c r="AM3474" s="1">
        <v>41601.333333333336</v>
      </c>
      <c r="AN3474" s="1">
        <v>41620.708333333336</v>
      </c>
      <c r="AP3474" t="s">
        <v>113</v>
      </c>
      <c r="AU3474" t="s">
        <v>7988</v>
      </c>
      <c r="AY3474" t="s">
        <v>106</v>
      </c>
      <c r="AZ3474">
        <v>0</v>
      </c>
      <c r="BA3474">
        <v>0</v>
      </c>
      <c r="BD3474" s="3">
        <v>41321.661805555559</v>
      </c>
      <c r="BE3474" s="3">
        <v>41321.663888888892</v>
      </c>
      <c r="BF3474" t="s">
        <v>115</v>
      </c>
      <c r="BG3474" t="s">
        <v>115</v>
      </c>
      <c r="BH3474">
        <v>8149</v>
      </c>
      <c r="BM3474">
        <v>43550</v>
      </c>
      <c r="BR3474" t="s">
        <v>116</v>
      </c>
      <c r="BS3474" t="s">
        <v>117</v>
      </c>
      <c r="BU3474">
        <v>1</v>
      </c>
      <c r="BV3474" t="s">
        <v>118</v>
      </c>
      <c r="BX3474" t="s">
        <v>119</v>
      </c>
      <c r="BY3474" t="s">
        <v>119</v>
      </c>
      <c r="BZ3474" t="s">
        <v>119</v>
      </c>
      <c r="CA3474">
        <v>1</v>
      </c>
      <c r="CC3474" t="s">
        <v>120</v>
      </c>
      <c r="CH3474">
        <v>540</v>
      </c>
      <c r="CI3474">
        <v>39730</v>
      </c>
      <c r="CJ3474" t="s">
        <v>106</v>
      </c>
      <c r="CK3474" t="s">
        <v>106</v>
      </c>
      <c r="CL3474">
        <v>10</v>
      </c>
      <c r="CM3474" t="s">
        <v>2889</v>
      </c>
      <c r="CO3474">
        <v>125007</v>
      </c>
      <c r="CQ3474">
        <v>0</v>
      </c>
      <c r="CR3474">
        <v>0</v>
      </c>
      <c r="CS3474">
        <v>0</v>
      </c>
      <c r="CY3474" t="s">
        <v>123</v>
      </c>
      <c r="CZ3474" t="s">
        <v>124</v>
      </c>
      <c r="DD3474" t="str" cm="1">
        <f t="array" ref="DD3474">TEXT(_xlfn.SEQUENCE(1, DATEDIF(AG3474, AH3474, "m") + 1, AG3474, 30), "YYYY-APMM")</f>
        <v>2013-AP10</v>
      </c>
      <c r="DN3474">
        <f t="shared" si="108"/>
        <v>72</v>
      </c>
      <c r="DO3474" t="str">
        <f t="shared" si="109"/>
        <v>LABOR- SUBCONTRACTOR</v>
      </c>
    </row>
    <row r="3475" spans="1:119" x14ac:dyDescent="0.35">
      <c r="A3475" t="s">
        <v>105</v>
      </c>
      <c r="B3475">
        <v>502760</v>
      </c>
      <c r="C3475">
        <v>6359</v>
      </c>
      <c r="D3475">
        <v>125008</v>
      </c>
      <c r="E3475">
        <v>13662</v>
      </c>
      <c r="F3475">
        <v>0</v>
      </c>
      <c r="G3475" t="s">
        <v>106</v>
      </c>
      <c r="H3475" t="s">
        <v>106</v>
      </c>
      <c r="I3475" t="s">
        <v>106</v>
      </c>
      <c r="J3475" t="s">
        <v>107</v>
      </c>
      <c r="K3475" t="s">
        <v>108</v>
      </c>
      <c r="L3475" t="s">
        <v>109</v>
      </c>
      <c r="M3475" t="s">
        <v>110</v>
      </c>
      <c r="N3475" t="s">
        <v>7989</v>
      </c>
      <c r="O3475" t="s">
        <v>3069</v>
      </c>
      <c r="P3475">
        <v>8178</v>
      </c>
      <c r="Q3475">
        <v>56</v>
      </c>
      <c r="R3475">
        <v>0</v>
      </c>
      <c r="S3475">
        <v>160</v>
      </c>
      <c r="T3475">
        <v>0</v>
      </c>
      <c r="U3475">
        <v>218.4</v>
      </c>
      <c r="V3475">
        <v>218.4</v>
      </c>
      <c r="W3475">
        <v>160</v>
      </c>
      <c r="X3475">
        <v>0</v>
      </c>
      <c r="Y3475">
        <v>0</v>
      </c>
      <c r="Z3475">
        <v>0</v>
      </c>
      <c r="AD3475" s="1">
        <v>41723.333333333336</v>
      </c>
      <c r="AE3475" s="1">
        <v>41745.708333333336</v>
      </c>
      <c r="AG3475" s="1">
        <v>41715.333333333336</v>
      </c>
      <c r="AH3475" s="1">
        <v>41737.708333333336</v>
      </c>
      <c r="AI3475" s="1">
        <v>41715.333333333336</v>
      </c>
      <c r="AJ3475" s="1">
        <v>41737.708333333336</v>
      </c>
      <c r="AK3475" s="1">
        <v>41715.333333333336</v>
      </c>
      <c r="AL3475" s="1">
        <v>41737.708333333336</v>
      </c>
      <c r="AM3475" s="1">
        <v>41723.333333333336</v>
      </c>
      <c r="AN3475" s="1">
        <v>41745.708333333336</v>
      </c>
      <c r="AP3475" t="s">
        <v>113</v>
      </c>
      <c r="AU3475" t="s">
        <v>7990</v>
      </c>
      <c r="AY3475" t="s">
        <v>106</v>
      </c>
      <c r="AZ3475">
        <v>0</v>
      </c>
      <c r="BA3475">
        <v>0</v>
      </c>
      <c r="BD3475" s="3">
        <v>41321.661805555559</v>
      </c>
      <c r="BE3475" s="3">
        <v>41321.663888888892</v>
      </c>
      <c r="BF3475" t="s">
        <v>115</v>
      </c>
      <c r="BG3475" t="s">
        <v>115</v>
      </c>
      <c r="BH3475">
        <v>8149</v>
      </c>
      <c r="BM3475">
        <v>43550</v>
      </c>
      <c r="BR3475" t="s">
        <v>116</v>
      </c>
      <c r="BS3475" t="s">
        <v>117</v>
      </c>
      <c r="BU3475">
        <v>1</v>
      </c>
      <c r="BV3475" t="s">
        <v>118</v>
      </c>
      <c r="BX3475" t="s">
        <v>119</v>
      </c>
      <c r="BY3475" t="s">
        <v>119</v>
      </c>
      <c r="BZ3475" t="s">
        <v>119</v>
      </c>
      <c r="CA3475">
        <v>1</v>
      </c>
      <c r="CC3475" t="s">
        <v>120</v>
      </c>
      <c r="CH3475">
        <v>540</v>
      </c>
      <c r="CI3475">
        <v>39730</v>
      </c>
      <c r="CJ3475" t="s">
        <v>106</v>
      </c>
      <c r="CK3475" t="s">
        <v>106</v>
      </c>
      <c r="CL3475">
        <v>10</v>
      </c>
      <c r="CM3475" t="s">
        <v>2889</v>
      </c>
      <c r="CO3475">
        <v>125007</v>
      </c>
      <c r="CQ3475">
        <v>0</v>
      </c>
      <c r="CR3475">
        <v>0</v>
      </c>
      <c r="CS3475">
        <v>0</v>
      </c>
      <c r="CY3475" t="s">
        <v>123</v>
      </c>
      <c r="CZ3475" t="s">
        <v>124</v>
      </c>
      <c r="DD3475" t="str" cm="1">
        <f t="array" ref="DD3475">TEXT(_xlfn.SEQUENCE(1, DATEDIF(AG3475, AH3475, "m") + 1, AG3475, 30), "YYYY-APMM")</f>
        <v>2014-AP03</v>
      </c>
      <c r="DN3475">
        <f t="shared" si="108"/>
        <v>218.4</v>
      </c>
      <c r="DO3475" t="str">
        <f t="shared" si="109"/>
        <v>LABOR- SUBCONTRACTOR</v>
      </c>
    </row>
    <row r="3476" spans="1:119" x14ac:dyDescent="0.35">
      <c r="A3476" t="s">
        <v>105</v>
      </c>
      <c r="B3476">
        <v>502761</v>
      </c>
      <c r="C3476">
        <v>6359</v>
      </c>
      <c r="D3476">
        <v>125008</v>
      </c>
      <c r="E3476">
        <v>13662</v>
      </c>
      <c r="F3476">
        <v>0</v>
      </c>
      <c r="G3476" t="s">
        <v>106</v>
      </c>
      <c r="H3476" t="s">
        <v>106</v>
      </c>
      <c r="I3476" t="s">
        <v>106</v>
      </c>
      <c r="J3476" t="s">
        <v>107</v>
      </c>
      <c r="K3476" t="s">
        <v>108</v>
      </c>
      <c r="L3476" t="s">
        <v>109</v>
      </c>
      <c r="M3476" t="s">
        <v>110</v>
      </c>
      <c r="N3476" t="s">
        <v>7991</v>
      </c>
      <c r="O3476" t="s">
        <v>3072</v>
      </c>
      <c r="P3476">
        <v>8178</v>
      </c>
      <c r="Q3476">
        <v>216</v>
      </c>
      <c r="R3476">
        <v>32</v>
      </c>
      <c r="S3476">
        <v>120</v>
      </c>
      <c r="T3476">
        <v>0</v>
      </c>
      <c r="U3476">
        <v>151.19999999999999</v>
      </c>
      <c r="V3476">
        <v>151.19999999999999</v>
      </c>
      <c r="W3476">
        <v>120</v>
      </c>
      <c r="X3476">
        <v>0</v>
      </c>
      <c r="Y3476">
        <v>0</v>
      </c>
      <c r="Z3476">
        <v>0</v>
      </c>
      <c r="AD3476" s="1">
        <v>41758.333333333336</v>
      </c>
      <c r="AE3476" s="1">
        <v>41774.708333333336</v>
      </c>
      <c r="AG3476" s="1">
        <v>41727.333333333336</v>
      </c>
      <c r="AH3476" s="1">
        <v>41743.708333333336</v>
      </c>
      <c r="AI3476" s="1">
        <v>41727.333333333336</v>
      </c>
      <c r="AJ3476" s="1">
        <v>41743.708333333336</v>
      </c>
      <c r="AK3476" s="1">
        <v>41727.333333333336</v>
      </c>
      <c r="AL3476" s="1">
        <v>41743.708333333336</v>
      </c>
      <c r="AM3476" s="1">
        <v>41758.333333333336</v>
      </c>
      <c r="AN3476" s="1">
        <v>41774.708333333336</v>
      </c>
      <c r="AP3476" t="s">
        <v>113</v>
      </c>
      <c r="AU3476" t="s">
        <v>7992</v>
      </c>
      <c r="AY3476" t="s">
        <v>106</v>
      </c>
      <c r="AZ3476">
        <v>0</v>
      </c>
      <c r="BA3476">
        <v>0</v>
      </c>
      <c r="BD3476" s="3">
        <v>41321.661805555559</v>
      </c>
      <c r="BE3476" s="3">
        <v>41328.377083333333</v>
      </c>
      <c r="BF3476" t="s">
        <v>115</v>
      </c>
      <c r="BG3476" t="s">
        <v>115</v>
      </c>
      <c r="BH3476">
        <v>8149</v>
      </c>
      <c r="BM3476">
        <v>43550</v>
      </c>
      <c r="BR3476" t="s">
        <v>116</v>
      </c>
      <c r="BS3476" t="s">
        <v>117</v>
      </c>
      <c r="BU3476">
        <v>1</v>
      </c>
      <c r="BV3476" t="s">
        <v>118</v>
      </c>
      <c r="BX3476" t="s">
        <v>119</v>
      </c>
      <c r="BY3476" t="s">
        <v>119</v>
      </c>
      <c r="BZ3476" t="s">
        <v>119</v>
      </c>
      <c r="CA3476">
        <v>1</v>
      </c>
      <c r="CC3476" t="s">
        <v>120</v>
      </c>
      <c r="CH3476">
        <v>540</v>
      </c>
      <c r="CI3476">
        <v>39730</v>
      </c>
      <c r="CJ3476" t="s">
        <v>106</v>
      </c>
      <c r="CK3476" t="s">
        <v>106</v>
      </c>
      <c r="CL3476">
        <v>10</v>
      </c>
      <c r="CM3476" t="s">
        <v>2889</v>
      </c>
      <c r="CO3476">
        <v>125007</v>
      </c>
      <c r="CQ3476">
        <v>0</v>
      </c>
      <c r="CR3476">
        <v>0</v>
      </c>
      <c r="CS3476">
        <v>0</v>
      </c>
      <c r="CY3476" t="s">
        <v>123</v>
      </c>
      <c r="CZ3476" t="s">
        <v>124</v>
      </c>
      <c r="DD3476" t="str" cm="1">
        <f t="array" ref="DD3476">TEXT(_xlfn.SEQUENCE(1, DATEDIF(AG3476, AH3476, "m") + 1, AG3476, 30), "YYYY-APMM")</f>
        <v>2014-AP03</v>
      </c>
      <c r="DN3476">
        <f t="shared" si="108"/>
        <v>151.19999999999999</v>
      </c>
      <c r="DO3476" t="str">
        <f t="shared" si="109"/>
        <v>LABOR- SUBCONTRACTOR</v>
      </c>
    </row>
    <row r="3477" spans="1:119" x14ac:dyDescent="0.35">
      <c r="A3477" t="s">
        <v>105</v>
      </c>
      <c r="B3477">
        <v>502762</v>
      </c>
      <c r="C3477">
        <v>6359</v>
      </c>
      <c r="D3477">
        <v>125008</v>
      </c>
      <c r="E3477">
        <v>13662</v>
      </c>
      <c r="F3477">
        <v>0</v>
      </c>
      <c r="G3477" t="s">
        <v>106</v>
      </c>
      <c r="H3477" t="s">
        <v>106</v>
      </c>
      <c r="I3477" t="s">
        <v>106</v>
      </c>
      <c r="J3477" t="s">
        <v>107</v>
      </c>
      <c r="K3477" t="s">
        <v>108</v>
      </c>
      <c r="L3477" t="s">
        <v>109</v>
      </c>
      <c r="M3477" t="s">
        <v>110</v>
      </c>
      <c r="N3477" t="s">
        <v>7993</v>
      </c>
      <c r="O3477" t="s">
        <v>3075</v>
      </c>
      <c r="P3477">
        <v>8178</v>
      </c>
      <c r="Q3477">
        <v>0</v>
      </c>
      <c r="R3477">
        <v>0</v>
      </c>
      <c r="S3477">
        <v>160</v>
      </c>
      <c r="T3477">
        <v>0</v>
      </c>
      <c r="U3477">
        <v>182.4</v>
      </c>
      <c r="V3477">
        <v>182.4</v>
      </c>
      <c r="W3477">
        <v>160</v>
      </c>
      <c r="X3477">
        <v>0</v>
      </c>
      <c r="Y3477">
        <v>0</v>
      </c>
      <c r="Z3477">
        <v>0</v>
      </c>
      <c r="AD3477" s="1">
        <v>41459.333333333336</v>
      </c>
      <c r="AE3477" s="1">
        <v>41482.708333333336</v>
      </c>
      <c r="AG3477" s="1">
        <v>41459.333333333336</v>
      </c>
      <c r="AH3477" s="1">
        <v>41482.708333333336</v>
      </c>
      <c r="AI3477" s="1">
        <v>41459.333333333336</v>
      </c>
      <c r="AJ3477" s="1">
        <v>41482.708333333336</v>
      </c>
      <c r="AK3477" s="1">
        <v>41459.333333333336</v>
      </c>
      <c r="AL3477" s="1">
        <v>41482.708333333336</v>
      </c>
      <c r="AM3477" s="1">
        <v>41459.333333333336</v>
      </c>
      <c r="AN3477" s="1">
        <v>41482.708333333336</v>
      </c>
      <c r="AP3477" t="s">
        <v>113</v>
      </c>
      <c r="AU3477" t="s">
        <v>7994</v>
      </c>
      <c r="AY3477" t="s">
        <v>106</v>
      </c>
      <c r="AZ3477">
        <v>0</v>
      </c>
      <c r="BA3477">
        <v>0</v>
      </c>
      <c r="BD3477" s="3">
        <v>41321.661805555559</v>
      </c>
      <c r="BE3477" s="3">
        <v>41321.663888888892</v>
      </c>
      <c r="BF3477" t="s">
        <v>115</v>
      </c>
      <c r="BG3477" t="s">
        <v>115</v>
      </c>
      <c r="BH3477">
        <v>8149</v>
      </c>
      <c r="BM3477">
        <v>43550</v>
      </c>
      <c r="BR3477" t="s">
        <v>116</v>
      </c>
      <c r="BS3477" t="s">
        <v>117</v>
      </c>
      <c r="BU3477">
        <v>1</v>
      </c>
      <c r="BV3477" t="s">
        <v>118</v>
      </c>
      <c r="BX3477" t="s">
        <v>119</v>
      </c>
      <c r="BY3477" t="s">
        <v>119</v>
      </c>
      <c r="BZ3477" t="s">
        <v>119</v>
      </c>
      <c r="CA3477">
        <v>1</v>
      </c>
      <c r="CC3477" t="s">
        <v>120</v>
      </c>
      <c r="CH3477">
        <v>540</v>
      </c>
      <c r="CI3477">
        <v>39730</v>
      </c>
      <c r="CJ3477" t="s">
        <v>106</v>
      </c>
      <c r="CK3477" t="s">
        <v>106</v>
      </c>
      <c r="CL3477">
        <v>10</v>
      </c>
      <c r="CM3477" t="s">
        <v>2889</v>
      </c>
      <c r="CO3477">
        <v>125007</v>
      </c>
      <c r="CQ3477">
        <v>0</v>
      </c>
      <c r="CR3477">
        <v>0</v>
      </c>
      <c r="CS3477">
        <v>0</v>
      </c>
      <c r="CY3477" t="s">
        <v>123</v>
      </c>
      <c r="CZ3477" t="s">
        <v>124</v>
      </c>
      <c r="DD3477" t="str" cm="1">
        <f t="array" ref="DD3477">TEXT(_xlfn.SEQUENCE(1, DATEDIF(AG3477, AH3477, "m") + 1, AG3477, 30), "YYYY-APMM")</f>
        <v>2013-AP07</v>
      </c>
      <c r="DN3477">
        <f t="shared" si="108"/>
        <v>182.4</v>
      </c>
      <c r="DO3477" t="str">
        <f t="shared" si="109"/>
        <v>LABOR- SUBCONTRACTOR</v>
      </c>
    </row>
    <row r="3478" spans="1:119" x14ac:dyDescent="0.35">
      <c r="A3478" t="s">
        <v>105</v>
      </c>
      <c r="B3478">
        <v>502763</v>
      </c>
      <c r="C3478">
        <v>6359</v>
      </c>
      <c r="D3478">
        <v>125009</v>
      </c>
      <c r="E3478">
        <v>13662</v>
      </c>
      <c r="F3478">
        <v>0</v>
      </c>
      <c r="G3478" t="s">
        <v>106</v>
      </c>
      <c r="H3478" t="s">
        <v>106</v>
      </c>
      <c r="I3478" t="s">
        <v>106</v>
      </c>
      <c r="J3478" t="s">
        <v>107</v>
      </c>
      <c r="K3478" t="s">
        <v>108</v>
      </c>
      <c r="L3478" t="s">
        <v>109</v>
      </c>
      <c r="M3478" t="s">
        <v>110</v>
      </c>
      <c r="N3478" t="s">
        <v>7995</v>
      </c>
      <c r="O3478" t="s">
        <v>3089</v>
      </c>
      <c r="P3478">
        <v>8178</v>
      </c>
      <c r="Q3478">
        <v>240</v>
      </c>
      <c r="R3478">
        <v>80</v>
      </c>
      <c r="S3478">
        <v>120</v>
      </c>
      <c r="T3478">
        <v>0</v>
      </c>
      <c r="U3478">
        <v>265.2</v>
      </c>
      <c r="V3478">
        <v>265.2</v>
      </c>
      <c r="W3478">
        <v>120</v>
      </c>
      <c r="X3478">
        <v>0</v>
      </c>
      <c r="Y3478">
        <v>0</v>
      </c>
      <c r="Z3478">
        <v>0</v>
      </c>
      <c r="AD3478" s="1">
        <v>41709.333333333336</v>
      </c>
      <c r="AE3478" s="1">
        <v>41725.708333333336</v>
      </c>
      <c r="AG3478" s="1">
        <v>41673.333333333336</v>
      </c>
      <c r="AH3478" s="1">
        <v>41690.708333333336</v>
      </c>
      <c r="AI3478" s="1">
        <v>41673.333333333336</v>
      </c>
      <c r="AJ3478" s="1">
        <v>41690.708333333336</v>
      </c>
      <c r="AK3478" s="1">
        <v>41673.333333333336</v>
      </c>
      <c r="AL3478" s="1">
        <v>41690.708333333336</v>
      </c>
      <c r="AM3478" s="1">
        <v>41709.333333333336</v>
      </c>
      <c r="AN3478" s="1">
        <v>41725.708333333336</v>
      </c>
      <c r="AP3478" t="s">
        <v>113</v>
      </c>
      <c r="AU3478" t="s">
        <v>7996</v>
      </c>
      <c r="AY3478" t="s">
        <v>106</v>
      </c>
      <c r="AZ3478">
        <v>0</v>
      </c>
      <c r="BA3478">
        <v>0</v>
      </c>
      <c r="BD3478" s="3">
        <v>41321.661805555559</v>
      </c>
      <c r="BE3478" s="3">
        <v>41328.377083333333</v>
      </c>
      <c r="BF3478" t="s">
        <v>115</v>
      </c>
      <c r="BG3478" t="s">
        <v>115</v>
      </c>
      <c r="BH3478">
        <v>8149</v>
      </c>
      <c r="BM3478">
        <v>43550</v>
      </c>
      <c r="BR3478" t="s">
        <v>116</v>
      </c>
      <c r="BS3478" t="s">
        <v>117</v>
      </c>
      <c r="BU3478">
        <v>1</v>
      </c>
      <c r="BV3478" t="s">
        <v>118</v>
      </c>
      <c r="BX3478" t="s">
        <v>119</v>
      </c>
      <c r="BY3478" t="s">
        <v>119</v>
      </c>
      <c r="BZ3478" t="s">
        <v>119</v>
      </c>
      <c r="CA3478">
        <v>1</v>
      </c>
      <c r="CC3478" t="s">
        <v>120</v>
      </c>
      <c r="CH3478">
        <v>540</v>
      </c>
      <c r="CI3478">
        <v>39750</v>
      </c>
      <c r="CJ3478" t="s">
        <v>106</v>
      </c>
      <c r="CK3478" t="s">
        <v>106</v>
      </c>
      <c r="CL3478">
        <v>20</v>
      </c>
      <c r="CM3478" t="s">
        <v>2867</v>
      </c>
      <c r="CO3478">
        <v>125007</v>
      </c>
      <c r="CQ3478">
        <v>0</v>
      </c>
      <c r="CR3478">
        <v>0</v>
      </c>
      <c r="CS3478">
        <v>0</v>
      </c>
      <c r="CY3478" t="s">
        <v>123</v>
      </c>
      <c r="CZ3478" t="s">
        <v>124</v>
      </c>
      <c r="DD3478" t="str" cm="1">
        <f t="array" ref="DD3478">TEXT(_xlfn.SEQUENCE(1, DATEDIF(AG3478, AH3478, "m") + 1, AG3478, 30), "YYYY-APMM")</f>
        <v>2014-AP02</v>
      </c>
      <c r="DN3478">
        <f t="shared" si="108"/>
        <v>265.2</v>
      </c>
      <c r="DO3478" t="str">
        <f t="shared" si="109"/>
        <v>LABOR- SUBCONTRACTOR</v>
      </c>
    </row>
    <row r="3479" spans="1:119" x14ac:dyDescent="0.35">
      <c r="A3479" t="s">
        <v>105</v>
      </c>
      <c r="B3479">
        <v>502764</v>
      </c>
      <c r="C3479">
        <v>6359</v>
      </c>
      <c r="D3479">
        <v>125011</v>
      </c>
      <c r="E3479">
        <v>13662</v>
      </c>
      <c r="F3479">
        <v>0</v>
      </c>
      <c r="G3479" t="s">
        <v>106</v>
      </c>
      <c r="H3479" t="s">
        <v>106</v>
      </c>
      <c r="I3479" t="s">
        <v>106</v>
      </c>
      <c r="J3479" t="s">
        <v>107</v>
      </c>
      <c r="K3479" t="s">
        <v>108</v>
      </c>
      <c r="L3479" t="s">
        <v>109</v>
      </c>
      <c r="M3479" t="s">
        <v>110</v>
      </c>
      <c r="N3479" t="s">
        <v>7997</v>
      </c>
      <c r="O3479" t="s">
        <v>3231</v>
      </c>
      <c r="P3479">
        <v>8173</v>
      </c>
      <c r="Q3479">
        <v>240</v>
      </c>
      <c r="R3479">
        <v>0</v>
      </c>
      <c r="S3479">
        <v>160</v>
      </c>
      <c r="T3479">
        <v>0</v>
      </c>
      <c r="U3479">
        <v>236</v>
      </c>
      <c r="V3479">
        <v>236</v>
      </c>
      <c r="W3479">
        <v>160</v>
      </c>
      <c r="X3479">
        <v>0</v>
      </c>
      <c r="Y3479">
        <v>0</v>
      </c>
      <c r="Z3479">
        <v>0</v>
      </c>
      <c r="AD3479" s="1">
        <v>41678.333333333336</v>
      </c>
      <c r="AE3479" s="1">
        <v>41701.708333333336</v>
      </c>
      <c r="AG3479" s="1">
        <v>41643.333333333336</v>
      </c>
      <c r="AH3479" s="1">
        <v>41665.708333333336</v>
      </c>
      <c r="AI3479" s="1">
        <v>41643.333333333336</v>
      </c>
      <c r="AJ3479" s="1">
        <v>41665.708333333336</v>
      </c>
      <c r="AK3479" s="1">
        <v>41643.333333333336</v>
      </c>
      <c r="AL3479" s="1">
        <v>41665.708333333336</v>
      </c>
      <c r="AM3479" s="1">
        <v>41678.333333333336</v>
      </c>
      <c r="AN3479" s="1">
        <v>41701.708333333336</v>
      </c>
      <c r="AP3479" t="s">
        <v>113</v>
      </c>
      <c r="AU3479" t="s">
        <v>7998</v>
      </c>
      <c r="AY3479" t="s">
        <v>106</v>
      </c>
      <c r="AZ3479">
        <v>0</v>
      </c>
      <c r="BA3479">
        <v>0</v>
      </c>
      <c r="BD3479" s="3">
        <v>41321.661805555559</v>
      </c>
      <c r="BE3479" s="3">
        <v>41321.663888888892</v>
      </c>
      <c r="BF3479" t="s">
        <v>115</v>
      </c>
      <c r="BG3479" t="s">
        <v>115</v>
      </c>
      <c r="BH3479">
        <v>8149</v>
      </c>
      <c r="BM3479">
        <v>43500</v>
      </c>
      <c r="BR3479" t="s">
        <v>3233</v>
      </c>
      <c r="BS3479" t="s">
        <v>3234</v>
      </c>
      <c r="BU3479">
        <v>1</v>
      </c>
      <c r="BV3479" t="s">
        <v>118</v>
      </c>
      <c r="BX3479" t="s">
        <v>119</v>
      </c>
      <c r="BY3479" t="s">
        <v>119</v>
      </c>
      <c r="BZ3479" t="s">
        <v>119</v>
      </c>
      <c r="CA3479">
        <v>1</v>
      </c>
      <c r="CC3479" t="s">
        <v>120</v>
      </c>
      <c r="CH3479">
        <v>540</v>
      </c>
      <c r="CI3479">
        <v>39840</v>
      </c>
      <c r="CJ3479" t="s">
        <v>106</v>
      </c>
      <c r="CK3479" t="s">
        <v>106</v>
      </c>
      <c r="CL3479">
        <v>20</v>
      </c>
      <c r="CM3479" t="s">
        <v>3235</v>
      </c>
      <c r="CO3479">
        <v>125010</v>
      </c>
      <c r="CQ3479">
        <v>0</v>
      </c>
      <c r="CR3479">
        <v>0</v>
      </c>
      <c r="CS3479">
        <v>0</v>
      </c>
      <c r="CY3479" t="s">
        <v>123</v>
      </c>
      <c r="CZ3479" t="s">
        <v>124</v>
      </c>
      <c r="DD3479" t="str" cm="1">
        <f t="array" ref="DD3479">TEXT(_xlfn.SEQUENCE(1, DATEDIF(AG3479, AH3479, "m") + 1, AG3479, 30), "YYYY-APMM")</f>
        <v>2014-AP01</v>
      </c>
      <c r="DN3479">
        <f t="shared" si="108"/>
        <v>236</v>
      </c>
      <c r="DO3479" t="str">
        <f t="shared" si="109"/>
        <v>KERBSTONE MASON SK</v>
      </c>
    </row>
    <row r="3480" spans="1:119" x14ac:dyDescent="0.35">
      <c r="A3480" t="s">
        <v>105</v>
      </c>
      <c r="B3480">
        <v>502765</v>
      </c>
      <c r="C3480">
        <v>6359</v>
      </c>
      <c r="D3480">
        <v>125011</v>
      </c>
      <c r="E3480">
        <v>13662</v>
      </c>
      <c r="F3480">
        <v>0</v>
      </c>
      <c r="G3480" t="s">
        <v>106</v>
      </c>
      <c r="H3480" t="s">
        <v>106</v>
      </c>
      <c r="I3480" t="s">
        <v>106</v>
      </c>
      <c r="J3480" t="s">
        <v>107</v>
      </c>
      <c r="K3480" t="s">
        <v>108</v>
      </c>
      <c r="L3480" t="s">
        <v>109</v>
      </c>
      <c r="M3480" t="s">
        <v>110</v>
      </c>
      <c r="N3480" t="s">
        <v>7999</v>
      </c>
      <c r="O3480" t="s">
        <v>3237</v>
      </c>
      <c r="P3480">
        <v>8170</v>
      </c>
      <c r="Q3480">
        <v>240</v>
      </c>
      <c r="R3480">
        <v>0</v>
      </c>
      <c r="S3480">
        <v>160</v>
      </c>
      <c r="T3480">
        <v>0</v>
      </c>
      <c r="U3480">
        <v>86</v>
      </c>
      <c r="V3480">
        <v>86</v>
      </c>
      <c r="W3480">
        <v>160</v>
      </c>
      <c r="X3480">
        <v>0</v>
      </c>
      <c r="Y3480">
        <v>0</v>
      </c>
      <c r="Z3480">
        <v>0</v>
      </c>
      <c r="AD3480" s="1">
        <v>41690.333333333336</v>
      </c>
      <c r="AE3480" s="1">
        <v>41713.708333333336</v>
      </c>
      <c r="AG3480" s="1">
        <v>41654.333333333336</v>
      </c>
      <c r="AH3480" s="1">
        <v>41676.708333333336</v>
      </c>
      <c r="AI3480" s="1">
        <v>41654.333333333336</v>
      </c>
      <c r="AJ3480" s="1">
        <v>41676.708333333336</v>
      </c>
      <c r="AK3480" s="1">
        <v>41654.333333333336</v>
      </c>
      <c r="AL3480" s="1">
        <v>41676.708333333336</v>
      </c>
      <c r="AM3480" s="1">
        <v>41690.333333333336</v>
      </c>
      <c r="AN3480" s="1">
        <v>41713.708333333336</v>
      </c>
      <c r="AP3480" t="s">
        <v>113</v>
      </c>
      <c r="AU3480" t="s">
        <v>8000</v>
      </c>
      <c r="AY3480" t="s">
        <v>106</v>
      </c>
      <c r="AZ3480">
        <v>0</v>
      </c>
      <c r="BA3480">
        <v>0</v>
      </c>
      <c r="BD3480" s="3">
        <v>41321.661805555559</v>
      </c>
      <c r="BE3480" s="3">
        <v>41321.663888888892</v>
      </c>
      <c r="BF3480" t="s">
        <v>115</v>
      </c>
      <c r="BG3480" t="s">
        <v>115</v>
      </c>
      <c r="BH3480">
        <v>8149</v>
      </c>
      <c r="BM3480">
        <v>43470</v>
      </c>
      <c r="BR3480" t="s">
        <v>2854</v>
      </c>
      <c r="BS3480" t="s">
        <v>2855</v>
      </c>
      <c r="BU3480">
        <v>1</v>
      </c>
      <c r="BV3480" t="s">
        <v>118</v>
      </c>
      <c r="BX3480" t="s">
        <v>119</v>
      </c>
      <c r="BY3480" t="s">
        <v>119</v>
      </c>
      <c r="BZ3480" t="s">
        <v>119</v>
      </c>
      <c r="CA3480">
        <v>1</v>
      </c>
      <c r="CC3480" t="s">
        <v>120</v>
      </c>
      <c r="CH3480">
        <v>540</v>
      </c>
      <c r="CI3480">
        <v>39840</v>
      </c>
      <c r="CJ3480" t="s">
        <v>106</v>
      </c>
      <c r="CK3480" t="s">
        <v>106</v>
      </c>
      <c r="CL3480">
        <v>20</v>
      </c>
      <c r="CM3480" t="s">
        <v>3235</v>
      </c>
      <c r="CO3480">
        <v>125010</v>
      </c>
      <c r="CQ3480">
        <v>0</v>
      </c>
      <c r="CR3480">
        <v>0</v>
      </c>
      <c r="CS3480">
        <v>0</v>
      </c>
      <c r="CY3480" t="s">
        <v>123</v>
      </c>
      <c r="CZ3480" t="s">
        <v>124</v>
      </c>
      <c r="DD3480" t="str" cm="1">
        <f t="array" ref="DD3480">TEXT(_xlfn.SEQUENCE(1, DATEDIF(AG3480, AH3480, "m") + 1, AG3480, 30), "YYYY-APMM")</f>
        <v>2014-AP01</v>
      </c>
      <c r="DN3480">
        <f t="shared" si="108"/>
        <v>86</v>
      </c>
      <c r="DO3480" t="str">
        <f t="shared" si="109"/>
        <v>TILE MASON SK</v>
      </c>
    </row>
    <row r="3481" spans="1:119" x14ac:dyDescent="0.35">
      <c r="A3481" t="s">
        <v>105</v>
      </c>
      <c r="B3481">
        <v>502766</v>
      </c>
      <c r="C3481">
        <v>6359</v>
      </c>
      <c r="D3481">
        <v>125011</v>
      </c>
      <c r="E3481">
        <v>13662</v>
      </c>
      <c r="F3481">
        <v>0</v>
      </c>
      <c r="G3481" t="s">
        <v>106</v>
      </c>
      <c r="H3481" t="s">
        <v>106</v>
      </c>
      <c r="I3481" t="s">
        <v>106</v>
      </c>
      <c r="J3481" t="s">
        <v>107</v>
      </c>
      <c r="K3481" t="s">
        <v>108</v>
      </c>
      <c r="L3481" t="s">
        <v>109</v>
      </c>
      <c r="M3481" t="s">
        <v>110</v>
      </c>
      <c r="N3481" t="s">
        <v>8001</v>
      </c>
      <c r="O3481" t="s">
        <v>3240</v>
      </c>
      <c r="P3481">
        <v>8174</v>
      </c>
      <c r="Q3481">
        <v>240</v>
      </c>
      <c r="R3481">
        <v>72</v>
      </c>
      <c r="S3481">
        <v>160</v>
      </c>
      <c r="T3481">
        <v>0</v>
      </c>
      <c r="U3481">
        <v>300</v>
      </c>
      <c r="V3481">
        <v>300</v>
      </c>
      <c r="W3481">
        <v>160</v>
      </c>
      <c r="X3481">
        <v>0</v>
      </c>
      <c r="Y3481">
        <v>0</v>
      </c>
      <c r="Z3481">
        <v>0</v>
      </c>
      <c r="AD3481" s="1">
        <v>41706.333333333336</v>
      </c>
      <c r="AE3481" s="1">
        <v>41728.708333333336</v>
      </c>
      <c r="AG3481" s="1">
        <v>41669.333333333336</v>
      </c>
      <c r="AH3481" s="1">
        <v>41693.708333333336</v>
      </c>
      <c r="AI3481" s="1">
        <v>41669.333333333336</v>
      </c>
      <c r="AJ3481" s="1">
        <v>41693.708333333336</v>
      </c>
      <c r="AK3481" s="1">
        <v>41669.333333333336</v>
      </c>
      <c r="AL3481" s="1">
        <v>41693.708333333336</v>
      </c>
      <c r="AM3481" s="1">
        <v>41706.333333333336</v>
      </c>
      <c r="AN3481" s="1">
        <v>41728.708333333336</v>
      </c>
      <c r="AP3481" t="s">
        <v>113</v>
      </c>
      <c r="AU3481" t="s">
        <v>8002</v>
      </c>
      <c r="AY3481" t="s">
        <v>106</v>
      </c>
      <c r="AZ3481">
        <v>0</v>
      </c>
      <c r="BA3481">
        <v>0</v>
      </c>
      <c r="BD3481" s="3">
        <v>41321.661805555559</v>
      </c>
      <c r="BE3481" s="3">
        <v>41321.663888888892</v>
      </c>
      <c r="BF3481" t="s">
        <v>115</v>
      </c>
      <c r="BG3481" t="s">
        <v>115</v>
      </c>
      <c r="BH3481">
        <v>8149</v>
      </c>
      <c r="BM3481">
        <v>43510</v>
      </c>
      <c r="BR3481" t="s">
        <v>3242</v>
      </c>
      <c r="BS3481" t="s">
        <v>3243</v>
      </c>
      <c r="BU3481">
        <v>1</v>
      </c>
      <c r="BV3481" t="s">
        <v>118</v>
      </c>
      <c r="BX3481" t="s">
        <v>119</v>
      </c>
      <c r="BY3481" t="s">
        <v>119</v>
      </c>
      <c r="BZ3481" t="s">
        <v>119</v>
      </c>
      <c r="CA3481">
        <v>1</v>
      </c>
      <c r="CC3481" t="s">
        <v>120</v>
      </c>
      <c r="CH3481">
        <v>540</v>
      </c>
      <c r="CI3481">
        <v>39840</v>
      </c>
      <c r="CJ3481" t="s">
        <v>106</v>
      </c>
      <c r="CK3481" t="s">
        <v>106</v>
      </c>
      <c r="CL3481">
        <v>20</v>
      </c>
      <c r="CM3481" t="s">
        <v>3235</v>
      </c>
      <c r="CO3481">
        <v>125010</v>
      </c>
      <c r="CQ3481">
        <v>0</v>
      </c>
      <c r="CR3481">
        <v>0</v>
      </c>
      <c r="CS3481">
        <v>0</v>
      </c>
      <c r="CY3481" t="s">
        <v>123</v>
      </c>
      <c r="CZ3481" t="s">
        <v>124</v>
      </c>
      <c r="DD3481" t="str" cm="1">
        <f t="array" ref="DD3481">TEXT(_xlfn.SEQUENCE(1, DATEDIF(AG3481, AH3481, "m") + 1, AG3481, 30), "YYYY-APMM")</f>
        <v>2014-AP01</v>
      </c>
      <c r="DN3481">
        <f t="shared" si="108"/>
        <v>300</v>
      </c>
      <c r="DO3481" t="str">
        <f t="shared" si="109"/>
        <v>INTERLOCK MASON SK</v>
      </c>
    </row>
    <row r="3482" spans="1:119" x14ac:dyDescent="0.35">
      <c r="A3482" t="s">
        <v>105</v>
      </c>
      <c r="B3482">
        <v>502767</v>
      </c>
      <c r="C3482">
        <v>6359</v>
      </c>
      <c r="D3482">
        <v>125012</v>
      </c>
      <c r="E3482">
        <v>13662</v>
      </c>
      <c r="F3482">
        <v>0</v>
      </c>
      <c r="G3482" t="s">
        <v>106</v>
      </c>
      <c r="H3482" t="s">
        <v>106</v>
      </c>
      <c r="I3482" t="s">
        <v>106</v>
      </c>
      <c r="J3482" t="s">
        <v>107</v>
      </c>
      <c r="K3482" t="s">
        <v>108</v>
      </c>
      <c r="L3482" t="s">
        <v>109</v>
      </c>
      <c r="M3482" t="s">
        <v>110</v>
      </c>
      <c r="N3482" t="s">
        <v>8003</v>
      </c>
      <c r="O3482" t="s">
        <v>3178</v>
      </c>
      <c r="P3482">
        <v>8178</v>
      </c>
      <c r="Q3482">
        <v>168</v>
      </c>
      <c r="R3482">
        <v>0</v>
      </c>
      <c r="S3482">
        <v>160</v>
      </c>
      <c r="T3482">
        <v>0</v>
      </c>
      <c r="U3482">
        <v>2142</v>
      </c>
      <c r="V3482">
        <v>2142</v>
      </c>
      <c r="W3482">
        <v>160</v>
      </c>
      <c r="X3482">
        <v>0</v>
      </c>
      <c r="Y3482">
        <v>0</v>
      </c>
      <c r="Z3482">
        <v>0</v>
      </c>
      <c r="AD3482" s="1">
        <v>41717.333333333336</v>
      </c>
      <c r="AE3482" s="1">
        <v>41739.708333333336</v>
      </c>
      <c r="AG3482" s="1">
        <v>41693.333333333336</v>
      </c>
      <c r="AH3482" s="1">
        <v>41715.708333333336</v>
      </c>
      <c r="AI3482" s="1">
        <v>41693.333333333336</v>
      </c>
      <c r="AJ3482" s="1">
        <v>41715.708333333336</v>
      </c>
      <c r="AK3482" s="1">
        <v>41693.333333333336</v>
      </c>
      <c r="AL3482" s="1">
        <v>41715.708333333336</v>
      </c>
      <c r="AM3482" s="1">
        <v>41717.333333333336</v>
      </c>
      <c r="AN3482" s="1">
        <v>41739.708333333336</v>
      </c>
      <c r="AP3482" t="s">
        <v>113</v>
      </c>
      <c r="AU3482" t="s">
        <v>8004</v>
      </c>
      <c r="AY3482" t="s">
        <v>106</v>
      </c>
      <c r="AZ3482">
        <v>0</v>
      </c>
      <c r="BA3482">
        <v>0</v>
      </c>
      <c r="BD3482" s="3">
        <v>41321.661805555559</v>
      </c>
      <c r="BE3482" s="3">
        <v>41321.663888888892</v>
      </c>
      <c r="BF3482" t="s">
        <v>115</v>
      </c>
      <c r="BG3482" t="s">
        <v>115</v>
      </c>
      <c r="BH3482">
        <v>8149</v>
      </c>
      <c r="BM3482">
        <v>43550</v>
      </c>
      <c r="BR3482" t="s">
        <v>116</v>
      </c>
      <c r="BS3482" t="s">
        <v>117</v>
      </c>
      <c r="BU3482">
        <v>1</v>
      </c>
      <c r="BV3482" t="s">
        <v>118</v>
      </c>
      <c r="BX3482" t="s">
        <v>119</v>
      </c>
      <c r="BY3482" t="s">
        <v>119</v>
      </c>
      <c r="BZ3482" t="s">
        <v>119</v>
      </c>
      <c r="CA3482">
        <v>1</v>
      </c>
      <c r="CC3482" t="s">
        <v>120</v>
      </c>
      <c r="CH3482">
        <v>540</v>
      </c>
      <c r="CI3482">
        <v>39850</v>
      </c>
      <c r="CJ3482" t="s">
        <v>106</v>
      </c>
      <c r="CK3482" t="s">
        <v>106</v>
      </c>
      <c r="CL3482">
        <v>25</v>
      </c>
      <c r="CM3482" t="s">
        <v>3180</v>
      </c>
      <c r="CO3482">
        <v>125010</v>
      </c>
      <c r="CQ3482">
        <v>0</v>
      </c>
      <c r="CR3482">
        <v>0</v>
      </c>
      <c r="CS3482">
        <v>0</v>
      </c>
      <c r="CY3482" t="s">
        <v>123</v>
      </c>
      <c r="CZ3482" t="s">
        <v>124</v>
      </c>
      <c r="DD3482" t="str" cm="1">
        <f t="array" ref="DD3482">TEXT(_xlfn.SEQUENCE(1, DATEDIF(AG3482, AH3482, "m") + 1, AG3482, 30), "YYYY-APMM")</f>
        <v>2014-AP02</v>
      </c>
      <c r="DN3482">
        <f t="shared" si="108"/>
        <v>2142</v>
      </c>
      <c r="DO3482" t="str">
        <f t="shared" si="109"/>
        <v>LABOR- SUBCONTRACTOR</v>
      </c>
    </row>
    <row r="3483" spans="1:119" x14ac:dyDescent="0.35">
      <c r="A3483" t="s">
        <v>105</v>
      </c>
      <c r="B3483">
        <v>502768</v>
      </c>
      <c r="C3483">
        <v>6359</v>
      </c>
      <c r="D3483">
        <v>125012</v>
      </c>
      <c r="E3483">
        <v>13662</v>
      </c>
      <c r="F3483">
        <v>0</v>
      </c>
      <c r="G3483" t="s">
        <v>106</v>
      </c>
      <c r="H3483" t="s">
        <v>106</v>
      </c>
      <c r="I3483" t="s">
        <v>106</v>
      </c>
      <c r="J3483" t="s">
        <v>107</v>
      </c>
      <c r="K3483" t="s">
        <v>108</v>
      </c>
      <c r="L3483" t="s">
        <v>109</v>
      </c>
      <c r="M3483" t="s">
        <v>110</v>
      </c>
      <c r="N3483" t="s">
        <v>8005</v>
      </c>
      <c r="O3483" t="s">
        <v>3182</v>
      </c>
      <c r="P3483">
        <v>8178</v>
      </c>
      <c r="Q3483">
        <v>168</v>
      </c>
      <c r="R3483">
        <v>0</v>
      </c>
      <c r="S3483">
        <v>160</v>
      </c>
      <c r="T3483">
        <v>0</v>
      </c>
      <c r="U3483">
        <v>546</v>
      </c>
      <c r="V3483">
        <v>546</v>
      </c>
      <c r="W3483">
        <v>160</v>
      </c>
      <c r="X3483">
        <v>0</v>
      </c>
      <c r="Y3483">
        <v>0</v>
      </c>
      <c r="Z3483">
        <v>0</v>
      </c>
      <c r="AD3483" s="1">
        <v>41729.333333333336</v>
      </c>
      <c r="AE3483" s="1">
        <v>41751.708333333336</v>
      </c>
      <c r="AG3483" s="1">
        <v>41704.333333333336</v>
      </c>
      <c r="AH3483" s="1">
        <v>41727.708333333336</v>
      </c>
      <c r="AI3483" s="1">
        <v>41704.333333333336</v>
      </c>
      <c r="AJ3483" s="1">
        <v>41727.708333333336</v>
      </c>
      <c r="AK3483" s="1">
        <v>41704.333333333336</v>
      </c>
      <c r="AL3483" s="1">
        <v>41727.708333333336</v>
      </c>
      <c r="AM3483" s="1">
        <v>41729.333333333336</v>
      </c>
      <c r="AN3483" s="1">
        <v>41751.708333333336</v>
      </c>
      <c r="AP3483" t="s">
        <v>113</v>
      </c>
      <c r="AU3483" t="s">
        <v>8006</v>
      </c>
      <c r="AY3483" t="s">
        <v>106</v>
      </c>
      <c r="AZ3483">
        <v>0</v>
      </c>
      <c r="BA3483">
        <v>0</v>
      </c>
      <c r="BD3483" s="3">
        <v>41321.661805555559</v>
      </c>
      <c r="BE3483" s="3">
        <v>41321.663888888892</v>
      </c>
      <c r="BF3483" t="s">
        <v>115</v>
      </c>
      <c r="BG3483" t="s">
        <v>115</v>
      </c>
      <c r="BH3483">
        <v>8149</v>
      </c>
      <c r="BM3483">
        <v>43550</v>
      </c>
      <c r="BR3483" t="s">
        <v>116</v>
      </c>
      <c r="BS3483" t="s">
        <v>117</v>
      </c>
      <c r="BU3483">
        <v>1</v>
      </c>
      <c r="BV3483" t="s">
        <v>118</v>
      </c>
      <c r="BX3483" t="s">
        <v>119</v>
      </c>
      <c r="BY3483" t="s">
        <v>119</v>
      </c>
      <c r="BZ3483" t="s">
        <v>119</v>
      </c>
      <c r="CA3483">
        <v>1</v>
      </c>
      <c r="CC3483" t="s">
        <v>120</v>
      </c>
      <c r="CH3483">
        <v>540</v>
      </c>
      <c r="CI3483">
        <v>39850</v>
      </c>
      <c r="CJ3483" t="s">
        <v>106</v>
      </c>
      <c r="CK3483" t="s">
        <v>106</v>
      </c>
      <c r="CL3483">
        <v>25</v>
      </c>
      <c r="CM3483" t="s">
        <v>3180</v>
      </c>
      <c r="CO3483">
        <v>125010</v>
      </c>
      <c r="CQ3483">
        <v>0</v>
      </c>
      <c r="CR3483">
        <v>0</v>
      </c>
      <c r="CS3483">
        <v>0</v>
      </c>
      <c r="CY3483" t="s">
        <v>123</v>
      </c>
      <c r="CZ3483" t="s">
        <v>124</v>
      </c>
      <c r="DD3483" t="str" cm="1">
        <f t="array" ref="DD3483">TEXT(_xlfn.SEQUENCE(1, DATEDIF(AG3483, AH3483, "m") + 1, AG3483, 30), "YYYY-APMM")</f>
        <v>2014-AP03</v>
      </c>
      <c r="DN3483">
        <f t="shared" si="108"/>
        <v>546</v>
      </c>
      <c r="DO3483" t="str">
        <f t="shared" si="109"/>
        <v>LABOR- SUBCONTRACTOR</v>
      </c>
    </row>
    <row r="3484" spans="1:119" x14ac:dyDescent="0.35">
      <c r="A3484" t="s">
        <v>105</v>
      </c>
      <c r="B3484">
        <v>502769</v>
      </c>
      <c r="C3484">
        <v>6359</v>
      </c>
      <c r="D3484">
        <v>125013</v>
      </c>
      <c r="E3484">
        <v>13662</v>
      </c>
      <c r="F3484">
        <v>0</v>
      </c>
      <c r="G3484" t="s">
        <v>106</v>
      </c>
      <c r="H3484" t="s">
        <v>106</v>
      </c>
      <c r="I3484" t="s">
        <v>106</v>
      </c>
      <c r="J3484" t="s">
        <v>107</v>
      </c>
      <c r="K3484" t="s">
        <v>108</v>
      </c>
      <c r="L3484" t="s">
        <v>109</v>
      </c>
      <c r="M3484" t="s">
        <v>110</v>
      </c>
      <c r="N3484" t="s">
        <v>8007</v>
      </c>
      <c r="O3484" t="s">
        <v>3209</v>
      </c>
      <c r="P3484">
        <v>8177</v>
      </c>
      <c r="Q3484">
        <v>120</v>
      </c>
      <c r="R3484">
        <v>0</v>
      </c>
      <c r="S3484">
        <v>160</v>
      </c>
      <c r="T3484">
        <v>0</v>
      </c>
      <c r="U3484">
        <v>116</v>
      </c>
      <c r="V3484">
        <v>116</v>
      </c>
      <c r="W3484">
        <v>160</v>
      </c>
      <c r="X3484">
        <v>80</v>
      </c>
      <c r="Y3484">
        <v>0</v>
      </c>
      <c r="Z3484">
        <v>80</v>
      </c>
      <c r="AD3484" s="1">
        <v>41646.333333333336</v>
      </c>
      <c r="AE3484" s="1">
        <v>41668.708333333336</v>
      </c>
      <c r="AG3484" s="1">
        <v>41629.333333333336</v>
      </c>
      <c r="AH3484" s="1">
        <v>41651.708333333336</v>
      </c>
      <c r="AI3484" s="1">
        <v>41629.333333333336</v>
      </c>
      <c r="AJ3484" s="1">
        <v>41651.708333333336</v>
      </c>
      <c r="AK3484" s="1">
        <v>41629.333333333336</v>
      </c>
      <c r="AL3484" s="1">
        <v>41651.708333333336</v>
      </c>
      <c r="AM3484" s="1">
        <v>41646.333333333336</v>
      </c>
      <c r="AN3484" s="1">
        <v>41668.708333333336</v>
      </c>
      <c r="AP3484" t="s">
        <v>113</v>
      </c>
      <c r="AU3484" t="s">
        <v>8008</v>
      </c>
      <c r="AY3484" t="s">
        <v>106</v>
      </c>
      <c r="AZ3484">
        <v>0</v>
      </c>
      <c r="BA3484">
        <v>0</v>
      </c>
      <c r="BD3484" s="3">
        <v>41321.661805555559</v>
      </c>
      <c r="BE3484" s="3">
        <v>41321.663888888892</v>
      </c>
      <c r="BF3484" t="s">
        <v>115</v>
      </c>
      <c r="BG3484" t="s">
        <v>115</v>
      </c>
      <c r="BH3484">
        <v>8149</v>
      </c>
      <c r="BM3484">
        <v>43540</v>
      </c>
      <c r="BR3484" t="s">
        <v>1299</v>
      </c>
      <c r="BS3484" t="s">
        <v>1300</v>
      </c>
      <c r="BU3484">
        <v>1</v>
      </c>
      <c r="BV3484" t="s">
        <v>118</v>
      </c>
      <c r="BX3484" t="s">
        <v>119</v>
      </c>
      <c r="BY3484" t="s">
        <v>119</v>
      </c>
      <c r="BZ3484" t="s">
        <v>119</v>
      </c>
      <c r="CA3484">
        <v>1</v>
      </c>
      <c r="CC3484" t="s">
        <v>120</v>
      </c>
      <c r="CH3484">
        <v>540</v>
      </c>
      <c r="CI3484">
        <v>39830</v>
      </c>
      <c r="CJ3484" t="s">
        <v>106</v>
      </c>
      <c r="CK3484" t="s">
        <v>106</v>
      </c>
      <c r="CL3484">
        <v>15</v>
      </c>
      <c r="CM3484" t="s">
        <v>3211</v>
      </c>
      <c r="CO3484">
        <v>125010</v>
      </c>
      <c r="CQ3484">
        <v>0</v>
      </c>
      <c r="CR3484">
        <v>0</v>
      </c>
      <c r="CS3484">
        <v>0</v>
      </c>
      <c r="CY3484" t="s">
        <v>123</v>
      </c>
      <c r="CZ3484" t="s">
        <v>124</v>
      </c>
      <c r="DD3484" t="str" cm="1">
        <f t="array" ref="DD3484">TEXT(_xlfn.SEQUENCE(1, DATEDIF(AG3484, AH3484, "m") + 1, AG3484, 30), "YYYY-APMM")</f>
        <v>2013-AP12</v>
      </c>
      <c r="DN3484">
        <f t="shared" si="108"/>
        <v>116</v>
      </c>
      <c r="DO3484" t="str">
        <f t="shared" si="109"/>
        <v>LABOR - CIVIL</v>
      </c>
    </row>
    <row r="3485" spans="1:119" x14ac:dyDescent="0.35">
      <c r="A3485" t="s">
        <v>105</v>
      </c>
      <c r="B3485">
        <v>502770</v>
      </c>
      <c r="C3485">
        <v>6359</v>
      </c>
      <c r="D3485">
        <v>125013</v>
      </c>
      <c r="E3485">
        <v>13662</v>
      </c>
      <c r="F3485">
        <v>0</v>
      </c>
      <c r="G3485" t="s">
        <v>106</v>
      </c>
      <c r="H3485" t="s">
        <v>106</v>
      </c>
      <c r="I3485" t="s">
        <v>106</v>
      </c>
      <c r="J3485" t="s">
        <v>107</v>
      </c>
      <c r="K3485" t="s">
        <v>108</v>
      </c>
      <c r="L3485" t="s">
        <v>109</v>
      </c>
      <c r="M3485" t="s">
        <v>110</v>
      </c>
      <c r="N3485" t="s">
        <v>8009</v>
      </c>
      <c r="O3485" t="s">
        <v>3213</v>
      </c>
      <c r="P3485">
        <v>8167</v>
      </c>
      <c r="Q3485">
        <v>120</v>
      </c>
      <c r="R3485">
        <v>0</v>
      </c>
      <c r="S3485">
        <v>200</v>
      </c>
      <c r="T3485">
        <v>0</v>
      </c>
      <c r="U3485">
        <v>210</v>
      </c>
      <c r="V3485">
        <v>210</v>
      </c>
      <c r="W3485">
        <v>200</v>
      </c>
      <c r="X3485">
        <v>0</v>
      </c>
      <c r="Y3485">
        <v>0</v>
      </c>
      <c r="Z3485">
        <v>0</v>
      </c>
      <c r="AD3485" s="1">
        <v>41652.333333333336</v>
      </c>
      <c r="AE3485" s="1">
        <v>41680.708333333336</v>
      </c>
      <c r="AG3485" s="1">
        <v>41634.333333333336</v>
      </c>
      <c r="AH3485" s="1">
        <v>41662.708333333336</v>
      </c>
      <c r="AI3485" s="1">
        <v>41634.333333333336</v>
      </c>
      <c r="AJ3485" s="1">
        <v>41662.708333333336</v>
      </c>
      <c r="AK3485" s="1">
        <v>41634.333333333336</v>
      </c>
      <c r="AL3485" s="1">
        <v>41662.708333333336</v>
      </c>
      <c r="AM3485" s="1">
        <v>41652.333333333336</v>
      </c>
      <c r="AN3485" s="1">
        <v>41680.708333333336</v>
      </c>
      <c r="AP3485" t="s">
        <v>113</v>
      </c>
      <c r="AU3485" t="s">
        <v>8010</v>
      </c>
      <c r="AY3485" t="s">
        <v>106</v>
      </c>
      <c r="AZ3485">
        <v>0</v>
      </c>
      <c r="BA3485">
        <v>0</v>
      </c>
      <c r="BD3485" s="3">
        <v>41321.661805555559</v>
      </c>
      <c r="BE3485" s="3">
        <v>41321.663888888892</v>
      </c>
      <c r="BF3485" t="s">
        <v>115</v>
      </c>
      <c r="BG3485" t="s">
        <v>115</v>
      </c>
      <c r="BH3485">
        <v>8149</v>
      </c>
      <c r="BM3485">
        <v>43440</v>
      </c>
      <c r="BR3485" t="s">
        <v>3145</v>
      </c>
      <c r="BS3485" t="s">
        <v>3146</v>
      </c>
      <c r="BU3485">
        <v>1</v>
      </c>
      <c r="BV3485" t="s">
        <v>118</v>
      </c>
      <c r="BX3485" t="s">
        <v>119</v>
      </c>
      <c r="BY3485" t="s">
        <v>119</v>
      </c>
      <c r="BZ3485" t="s">
        <v>119</v>
      </c>
      <c r="CA3485">
        <v>1</v>
      </c>
      <c r="CC3485" t="s">
        <v>120</v>
      </c>
      <c r="CH3485">
        <v>540</v>
      </c>
      <c r="CI3485">
        <v>39830</v>
      </c>
      <c r="CJ3485" t="s">
        <v>106</v>
      </c>
      <c r="CK3485" t="s">
        <v>106</v>
      </c>
      <c r="CL3485">
        <v>15</v>
      </c>
      <c r="CM3485" t="s">
        <v>3211</v>
      </c>
      <c r="CO3485">
        <v>125010</v>
      </c>
      <c r="CQ3485">
        <v>0</v>
      </c>
      <c r="CR3485">
        <v>0</v>
      </c>
      <c r="CS3485">
        <v>0</v>
      </c>
      <c r="CY3485" t="s">
        <v>123</v>
      </c>
      <c r="CZ3485" t="s">
        <v>124</v>
      </c>
      <c r="DD3485" t="str" cm="1">
        <f t="array" ref="DD3485">TEXT(_xlfn.SEQUENCE(1, DATEDIF(AG3485, AH3485, "m") + 1, AG3485, 30), "YYYY-APMM")</f>
        <v>2013-AP12</v>
      </c>
      <c r="DN3485">
        <f t="shared" si="108"/>
        <v>210</v>
      </c>
      <c r="DO3485" t="str">
        <f t="shared" si="109"/>
        <v>CONCRETE MASON SK</v>
      </c>
    </row>
    <row r="3486" spans="1:119" x14ac:dyDescent="0.35">
      <c r="A3486" t="s">
        <v>105</v>
      </c>
      <c r="B3486">
        <v>502771</v>
      </c>
      <c r="C3486">
        <v>6359</v>
      </c>
      <c r="D3486">
        <v>125013</v>
      </c>
      <c r="E3486">
        <v>13662</v>
      </c>
      <c r="F3486">
        <v>0</v>
      </c>
      <c r="G3486" t="s">
        <v>106</v>
      </c>
      <c r="H3486" t="s">
        <v>106</v>
      </c>
      <c r="I3486" t="s">
        <v>106</v>
      </c>
      <c r="J3486" t="s">
        <v>107</v>
      </c>
      <c r="K3486" t="s">
        <v>108</v>
      </c>
      <c r="L3486" t="s">
        <v>109</v>
      </c>
      <c r="M3486" t="s">
        <v>110</v>
      </c>
      <c r="N3486" t="s">
        <v>8011</v>
      </c>
      <c r="O3486" t="s">
        <v>3216</v>
      </c>
      <c r="P3486">
        <v>8168</v>
      </c>
      <c r="Q3486">
        <v>160</v>
      </c>
      <c r="R3486">
        <v>0</v>
      </c>
      <c r="S3486">
        <v>200</v>
      </c>
      <c r="T3486">
        <v>0</v>
      </c>
      <c r="U3486">
        <v>692</v>
      </c>
      <c r="V3486">
        <v>692</v>
      </c>
      <c r="W3486">
        <v>200</v>
      </c>
      <c r="X3486">
        <v>0</v>
      </c>
      <c r="Y3486">
        <v>0</v>
      </c>
      <c r="Z3486">
        <v>0</v>
      </c>
      <c r="AD3486" s="1">
        <v>41667.333333333336</v>
      </c>
      <c r="AE3486" s="1">
        <v>41696.708333333336</v>
      </c>
      <c r="AG3486" s="1">
        <v>41644.333333333336</v>
      </c>
      <c r="AH3486" s="1">
        <v>41672.708333333336</v>
      </c>
      <c r="AI3486" s="1">
        <v>41644.333333333336</v>
      </c>
      <c r="AJ3486" s="1">
        <v>41672.708333333336</v>
      </c>
      <c r="AK3486" s="1">
        <v>41644.333333333336</v>
      </c>
      <c r="AL3486" s="1">
        <v>41672.708333333336</v>
      </c>
      <c r="AM3486" s="1">
        <v>41667.333333333336</v>
      </c>
      <c r="AN3486" s="1">
        <v>41696.708333333336</v>
      </c>
      <c r="AP3486" t="s">
        <v>113</v>
      </c>
      <c r="AU3486" t="s">
        <v>8012</v>
      </c>
      <c r="AY3486" t="s">
        <v>106</v>
      </c>
      <c r="AZ3486">
        <v>0</v>
      </c>
      <c r="BA3486">
        <v>0</v>
      </c>
      <c r="BD3486" s="3">
        <v>41321.661805555559</v>
      </c>
      <c r="BE3486" s="3">
        <v>41321.663888888892</v>
      </c>
      <c r="BF3486" t="s">
        <v>115</v>
      </c>
      <c r="BG3486" t="s">
        <v>115</v>
      </c>
      <c r="BH3486">
        <v>8149</v>
      </c>
      <c r="BM3486">
        <v>43450</v>
      </c>
      <c r="BR3486" t="s">
        <v>1309</v>
      </c>
      <c r="BS3486" t="s">
        <v>1310</v>
      </c>
      <c r="BU3486">
        <v>1</v>
      </c>
      <c r="BV3486" t="s">
        <v>118</v>
      </c>
      <c r="BX3486" t="s">
        <v>119</v>
      </c>
      <c r="BY3486" t="s">
        <v>119</v>
      </c>
      <c r="BZ3486" t="s">
        <v>119</v>
      </c>
      <c r="CA3486">
        <v>1</v>
      </c>
      <c r="CC3486" t="s">
        <v>120</v>
      </c>
      <c r="CH3486">
        <v>540</v>
      </c>
      <c r="CI3486">
        <v>39830</v>
      </c>
      <c r="CJ3486" t="s">
        <v>106</v>
      </c>
      <c r="CK3486" t="s">
        <v>106</v>
      </c>
      <c r="CL3486">
        <v>15</v>
      </c>
      <c r="CM3486" t="s">
        <v>3211</v>
      </c>
      <c r="CO3486">
        <v>125010</v>
      </c>
      <c r="CQ3486">
        <v>0</v>
      </c>
      <c r="CR3486">
        <v>0</v>
      </c>
      <c r="CS3486">
        <v>0</v>
      </c>
      <c r="CY3486" t="s">
        <v>123</v>
      </c>
      <c r="CZ3486" t="s">
        <v>124</v>
      </c>
      <c r="DD3486" t="str" cm="1">
        <f t="array" ref="DD3486">TEXT(_xlfn.SEQUENCE(1, DATEDIF(AG3486, AH3486, "m") + 1, AG3486, 30), "YYYY-APMM")</f>
        <v>2014-AP01</v>
      </c>
      <c r="DN3486">
        <f t="shared" si="108"/>
        <v>692</v>
      </c>
      <c r="DO3486" t="str">
        <f t="shared" si="109"/>
        <v>BLOCK MASON SK</v>
      </c>
    </row>
    <row r="3487" spans="1:119" x14ac:dyDescent="0.35">
      <c r="A3487" t="s">
        <v>105</v>
      </c>
      <c r="B3487">
        <v>502772</v>
      </c>
      <c r="C3487">
        <v>6359</v>
      </c>
      <c r="D3487">
        <v>125013</v>
      </c>
      <c r="E3487">
        <v>13662</v>
      </c>
      <c r="F3487">
        <v>0</v>
      </c>
      <c r="G3487" t="s">
        <v>106</v>
      </c>
      <c r="H3487" t="s">
        <v>106</v>
      </c>
      <c r="I3487" t="s">
        <v>106</v>
      </c>
      <c r="J3487" t="s">
        <v>107</v>
      </c>
      <c r="K3487" t="s">
        <v>108</v>
      </c>
      <c r="L3487" t="s">
        <v>109</v>
      </c>
      <c r="M3487" t="s">
        <v>110</v>
      </c>
      <c r="N3487" t="s">
        <v>8013</v>
      </c>
      <c r="O3487" t="s">
        <v>3219</v>
      </c>
      <c r="P3487">
        <v>8164</v>
      </c>
      <c r="Q3487">
        <v>160</v>
      </c>
      <c r="R3487">
        <v>0</v>
      </c>
      <c r="S3487">
        <v>200</v>
      </c>
      <c r="T3487">
        <v>0</v>
      </c>
      <c r="U3487">
        <v>336</v>
      </c>
      <c r="V3487">
        <v>336</v>
      </c>
      <c r="W3487">
        <v>200</v>
      </c>
      <c r="X3487">
        <v>0</v>
      </c>
      <c r="Y3487">
        <v>0</v>
      </c>
      <c r="Z3487">
        <v>0</v>
      </c>
      <c r="AD3487" s="1">
        <v>41679.333333333336</v>
      </c>
      <c r="AE3487" s="1">
        <v>41708.708333333336</v>
      </c>
      <c r="AG3487" s="1">
        <v>41655.333333333336</v>
      </c>
      <c r="AH3487" s="1">
        <v>41685.708333333336</v>
      </c>
      <c r="AI3487" s="1">
        <v>41655.333333333336</v>
      </c>
      <c r="AJ3487" s="1">
        <v>41685.708333333336</v>
      </c>
      <c r="AK3487" s="1">
        <v>41655.333333333336</v>
      </c>
      <c r="AL3487" s="1">
        <v>41685.708333333336</v>
      </c>
      <c r="AM3487" s="1">
        <v>41679.333333333336</v>
      </c>
      <c r="AN3487" s="1">
        <v>41708.708333333336</v>
      </c>
      <c r="AP3487" t="s">
        <v>113</v>
      </c>
      <c r="AU3487" t="s">
        <v>8014</v>
      </c>
      <c r="AY3487" t="s">
        <v>106</v>
      </c>
      <c r="AZ3487">
        <v>0</v>
      </c>
      <c r="BA3487">
        <v>0</v>
      </c>
      <c r="BD3487" s="3">
        <v>41321.661805555559</v>
      </c>
      <c r="BE3487" s="3">
        <v>41321.663888888892</v>
      </c>
      <c r="BF3487" t="s">
        <v>115</v>
      </c>
      <c r="BG3487" t="s">
        <v>115</v>
      </c>
      <c r="BH3487">
        <v>8149</v>
      </c>
      <c r="BM3487">
        <v>43410</v>
      </c>
      <c r="BR3487" t="s">
        <v>2865</v>
      </c>
      <c r="BS3487" t="s">
        <v>2866</v>
      </c>
      <c r="BU3487">
        <v>1</v>
      </c>
      <c r="BV3487" t="s">
        <v>118</v>
      </c>
      <c r="BX3487" t="s">
        <v>119</v>
      </c>
      <c r="BY3487" t="s">
        <v>119</v>
      </c>
      <c r="BZ3487" t="s">
        <v>119</v>
      </c>
      <c r="CA3487">
        <v>1</v>
      </c>
      <c r="CC3487" t="s">
        <v>120</v>
      </c>
      <c r="CH3487">
        <v>540</v>
      </c>
      <c r="CI3487">
        <v>39830</v>
      </c>
      <c r="CJ3487" t="s">
        <v>106</v>
      </c>
      <c r="CK3487" t="s">
        <v>106</v>
      </c>
      <c r="CL3487">
        <v>15</v>
      </c>
      <c r="CM3487" t="s">
        <v>3211</v>
      </c>
      <c r="CO3487">
        <v>125010</v>
      </c>
      <c r="CQ3487">
        <v>0</v>
      </c>
      <c r="CR3487">
        <v>0</v>
      </c>
      <c r="CS3487">
        <v>0</v>
      </c>
      <c r="CY3487" t="s">
        <v>123</v>
      </c>
      <c r="CZ3487" t="s">
        <v>124</v>
      </c>
      <c r="DD3487" t="str" cm="1">
        <f t="array" ref="DD3487">TEXT(_xlfn.SEQUENCE(1, DATEDIF(AG3487, AH3487, "m") + 1, AG3487, 30), "YYYY-APMM")</f>
        <v>2014-AP01</v>
      </c>
      <c r="DN3487">
        <f t="shared" si="108"/>
        <v>336</v>
      </c>
      <c r="DO3487" t="str">
        <f t="shared" si="109"/>
        <v>SCREED MASON SK</v>
      </c>
    </row>
    <row r="3488" spans="1:119" x14ac:dyDescent="0.35">
      <c r="A3488" t="s">
        <v>105</v>
      </c>
      <c r="B3488">
        <v>502773</v>
      </c>
      <c r="C3488">
        <v>6359</v>
      </c>
      <c r="D3488">
        <v>125013</v>
      </c>
      <c r="E3488">
        <v>13662</v>
      </c>
      <c r="F3488">
        <v>0</v>
      </c>
      <c r="G3488" t="s">
        <v>106</v>
      </c>
      <c r="H3488" t="s">
        <v>106</v>
      </c>
      <c r="I3488" t="s">
        <v>106</v>
      </c>
      <c r="J3488" t="s">
        <v>107</v>
      </c>
      <c r="K3488" t="s">
        <v>108</v>
      </c>
      <c r="L3488" t="s">
        <v>109</v>
      </c>
      <c r="M3488" t="s">
        <v>110</v>
      </c>
      <c r="N3488" t="s">
        <v>8015</v>
      </c>
      <c r="O3488" t="s">
        <v>3222</v>
      </c>
      <c r="P3488">
        <v>8178</v>
      </c>
      <c r="Q3488">
        <v>160</v>
      </c>
      <c r="R3488">
        <v>0</v>
      </c>
      <c r="S3488">
        <v>160</v>
      </c>
      <c r="T3488">
        <v>0</v>
      </c>
      <c r="U3488">
        <v>150</v>
      </c>
      <c r="V3488">
        <v>150</v>
      </c>
      <c r="W3488">
        <v>160</v>
      </c>
      <c r="X3488">
        <v>0</v>
      </c>
      <c r="Y3488">
        <v>0</v>
      </c>
      <c r="Z3488">
        <v>0</v>
      </c>
      <c r="AD3488" s="1">
        <v>41697.333333333336</v>
      </c>
      <c r="AE3488" s="1">
        <v>41720.708333333336</v>
      </c>
      <c r="AG3488" s="1">
        <v>41673.333333333336</v>
      </c>
      <c r="AH3488" s="1">
        <v>41696.708333333336</v>
      </c>
      <c r="AI3488" s="1">
        <v>41673.333333333336</v>
      </c>
      <c r="AJ3488" s="1">
        <v>41696.708333333336</v>
      </c>
      <c r="AK3488" s="1">
        <v>41673.333333333336</v>
      </c>
      <c r="AL3488" s="1">
        <v>41696.708333333336</v>
      </c>
      <c r="AM3488" s="1">
        <v>41697.333333333336</v>
      </c>
      <c r="AN3488" s="1">
        <v>41720.708333333336</v>
      </c>
      <c r="AP3488" t="s">
        <v>113</v>
      </c>
      <c r="AU3488" t="s">
        <v>8016</v>
      </c>
      <c r="AY3488" t="s">
        <v>106</v>
      </c>
      <c r="AZ3488">
        <v>0</v>
      </c>
      <c r="BA3488">
        <v>0</v>
      </c>
      <c r="BD3488" s="3">
        <v>41321.661805555559</v>
      </c>
      <c r="BE3488" s="3">
        <v>41321.663888888892</v>
      </c>
      <c r="BF3488" t="s">
        <v>115</v>
      </c>
      <c r="BG3488" t="s">
        <v>115</v>
      </c>
      <c r="BH3488">
        <v>8149</v>
      </c>
      <c r="BM3488">
        <v>43550</v>
      </c>
      <c r="BR3488" t="s">
        <v>116</v>
      </c>
      <c r="BS3488" t="s">
        <v>117</v>
      </c>
      <c r="BU3488">
        <v>1</v>
      </c>
      <c r="BV3488" t="s">
        <v>118</v>
      </c>
      <c r="BX3488" t="s">
        <v>119</v>
      </c>
      <c r="BY3488" t="s">
        <v>119</v>
      </c>
      <c r="BZ3488" t="s">
        <v>119</v>
      </c>
      <c r="CA3488">
        <v>1</v>
      </c>
      <c r="CC3488" t="s">
        <v>120</v>
      </c>
      <c r="CH3488">
        <v>540</v>
      </c>
      <c r="CI3488">
        <v>39830</v>
      </c>
      <c r="CJ3488" t="s">
        <v>106</v>
      </c>
      <c r="CK3488" t="s">
        <v>106</v>
      </c>
      <c r="CL3488">
        <v>15</v>
      </c>
      <c r="CM3488" t="s">
        <v>3211</v>
      </c>
      <c r="CO3488">
        <v>125010</v>
      </c>
      <c r="CQ3488">
        <v>0</v>
      </c>
      <c r="CR3488">
        <v>0</v>
      </c>
      <c r="CS3488">
        <v>0</v>
      </c>
      <c r="CY3488" t="s">
        <v>123</v>
      </c>
      <c r="CZ3488" t="s">
        <v>124</v>
      </c>
      <c r="DD3488" t="str" cm="1">
        <f t="array" ref="DD3488">TEXT(_xlfn.SEQUENCE(1, DATEDIF(AG3488, AH3488, "m") + 1, AG3488, 30), "YYYY-APMM")</f>
        <v>2014-AP02</v>
      </c>
      <c r="DN3488">
        <f t="shared" si="108"/>
        <v>150</v>
      </c>
      <c r="DO3488" t="str">
        <f t="shared" si="109"/>
        <v>LABOR- SUBCONTRACTOR</v>
      </c>
    </row>
    <row r="3489" spans="1:119" x14ac:dyDescent="0.35">
      <c r="A3489" t="s">
        <v>105</v>
      </c>
      <c r="B3489">
        <v>502774</v>
      </c>
      <c r="C3489">
        <v>6359</v>
      </c>
      <c r="D3489">
        <v>125013</v>
      </c>
      <c r="E3489">
        <v>13662</v>
      </c>
      <c r="F3489">
        <v>0</v>
      </c>
      <c r="G3489" t="s">
        <v>106</v>
      </c>
      <c r="H3489" t="s">
        <v>106</v>
      </c>
      <c r="I3489" t="s">
        <v>106</v>
      </c>
      <c r="J3489" t="s">
        <v>107</v>
      </c>
      <c r="K3489" t="s">
        <v>108</v>
      </c>
      <c r="L3489" t="s">
        <v>109</v>
      </c>
      <c r="M3489" t="s">
        <v>110</v>
      </c>
      <c r="N3489" t="s">
        <v>8017</v>
      </c>
      <c r="O3489" t="s">
        <v>3225</v>
      </c>
      <c r="P3489">
        <v>8178</v>
      </c>
      <c r="Q3489">
        <v>160</v>
      </c>
      <c r="R3489">
        <v>0</v>
      </c>
      <c r="S3489">
        <v>200</v>
      </c>
      <c r="T3489">
        <v>0</v>
      </c>
      <c r="U3489">
        <v>534</v>
      </c>
      <c r="V3489">
        <v>534</v>
      </c>
      <c r="W3489">
        <v>200</v>
      </c>
      <c r="X3489">
        <v>0</v>
      </c>
      <c r="Y3489">
        <v>0</v>
      </c>
      <c r="Z3489">
        <v>0</v>
      </c>
      <c r="AD3489" s="1">
        <v>41703.333333333336</v>
      </c>
      <c r="AE3489" s="1">
        <v>41731.708333333336</v>
      </c>
      <c r="AG3489" s="1">
        <v>41679.333333333336</v>
      </c>
      <c r="AH3489" s="1">
        <v>41708.708333333336</v>
      </c>
      <c r="AI3489" s="1">
        <v>41679.333333333336</v>
      </c>
      <c r="AJ3489" s="1">
        <v>41708.708333333336</v>
      </c>
      <c r="AK3489" s="1">
        <v>41679.333333333336</v>
      </c>
      <c r="AL3489" s="1">
        <v>41708.708333333336</v>
      </c>
      <c r="AM3489" s="1">
        <v>41703.333333333336</v>
      </c>
      <c r="AN3489" s="1">
        <v>41731.708333333336</v>
      </c>
      <c r="AP3489" t="s">
        <v>113</v>
      </c>
      <c r="AU3489" t="s">
        <v>8018</v>
      </c>
      <c r="AY3489" t="s">
        <v>106</v>
      </c>
      <c r="AZ3489">
        <v>0</v>
      </c>
      <c r="BA3489">
        <v>0</v>
      </c>
      <c r="BD3489" s="3">
        <v>41321.661805555559</v>
      </c>
      <c r="BE3489" s="3">
        <v>41321.663888888892</v>
      </c>
      <c r="BF3489" t="s">
        <v>115</v>
      </c>
      <c r="BG3489" t="s">
        <v>115</v>
      </c>
      <c r="BH3489">
        <v>8149</v>
      </c>
      <c r="BM3489">
        <v>43550</v>
      </c>
      <c r="BR3489" t="s">
        <v>116</v>
      </c>
      <c r="BS3489" t="s">
        <v>117</v>
      </c>
      <c r="BU3489">
        <v>1</v>
      </c>
      <c r="BV3489" t="s">
        <v>118</v>
      </c>
      <c r="BX3489" t="s">
        <v>119</v>
      </c>
      <c r="BY3489" t="s">
        <v>119</v>
      </c>
      <c r="BZ3489" t="s">
        <v>119</v>
      </c>
      <c r="CA3489">
        <v>1</v>
      </c>
      <c r="CC3489" t="s">
        <v>120</v>
      </c>
      <c r="CH3489">
        <v>540</v>
      </c>
      <c r="CI3489">
        <v>39830</v>
      </c>
      <c r="CJ3489" t="s">
        <v>106</v>
      </c>
      <c r="CK3489" t="s">
        <v>106</v>
      </c>
      <c r="CL3489">
        <v>15</v>
      </c>
      <c r="CM3489" t="s">
        <v>3211</v>
      </c>
      <c r="CO3489">
        <v>125010</v>
      </c>
      <c r="CQ3489">
        <v>0</v>
      </c>
      <c r="CR3489">
        <v>0</v>
      </c>
      <c r="CS3489">
        <v>0</v>
      </c>
      <c r="CY3489" t="s">
        <v>123</v>
      </c>
      <c r="CZ3489" t="s">
        <v>124</v>
      </c>
      <c r="DD3489" t="str" cm="1">
        <f t="array" ref="DD3489:DE3489">TEXT(_xlfn.SEQUENCE(1, DATEDIF(AG3489, AH3489, "m") + 1, AG3489, 30), "YYYY-APMM")</f>
        <v>2014-AP02</v>
      </c>
      <c r="DE3489" t="str">
        <v>2014-AP03</v>
      </c>
      <c r="DN3489">
        <f t="shared" si="108"/>
        <v>267</v>
      </c>
      <c r="DO3489" t="str">
        <f t="shared" si="109"/>
        <v>LABOR- SUBCONTRACTOR</v>
      </c>
    </row>
    <row r="3490" spans="1:119" x14ac:dyDescent="0.35">
      <c r="A3490" t="s">
        <v>105</v>
      </c>
      <c r="B3490">
        <v>502775</v>
      </c>
      <c r="C3490">
        <v>6359</v>
      </c>
      <c r="D3490">
        <v>125013</v>
      </c>
      <c r="E3490">
        <v>13662</v>
      </c>
      <c r="F3490">
        <v>0</v>
      </c>
      <c r="G3490" t="s">
        <v>106</v>
      </c>
      <c r="H3490" t="s">
        <v>106</v>
      </c>
      <c r="I3490" t="s">
        <v>106</v>
      </c>
      <c r="J3490" t="s">
        <v>107</v>
      </c>
      <c r="K3490" t="s">
        <v>108</v>
      </c>
      <c r="L3490" t="s">
        <v>109</v>
      </c>
      <c r="M3490" t="s">
        <v>110</v>
      </c>
      <c r="N3490" t="s">
        <v>8019</v>
      </c>
      <c r="O3490" t="s">
        <v>3228</v>
      </c>
      <c r="P3490">
        <v>8178</v>
      </c>
      <c r="Q3490">
        <v>160</v>
      </c>
      <c r="R3490">
        <v>40</v>
      </c>
      <c r="S3490">
        <v>200</v>
      </c>
      <c r="T3490">
        <v>0</v>
      </c>
      <c r="U3490">
        <v>286.8</v>
      </c>
      <c r="V3490">
        <v>286.8</v>
      </c>
      <c r="W3490">
        <v>200</v>
      </c>
      <c r="X3490">
        <v>0</v>
      </c>
      <c r="Y3490">
        <v>0</v>
      </c>
      <c r="Z3490">
        <v>0</v>
      </c>
      <c r="AD3490" s="1">
        <v>41715.333333333336</v>
      </c>
      <c r="AE3490" s="1">
        <v>41743.708333333336</v>
      </c>
      <c r="AG3490" s="1">
        <v>41692.333333333336</v>
      </c>
      <c r="AH3490" s="1">
        <v>41720.708333333336</v>
      </c>
      <c r="AI3490" s="1">
        <v>41692.333333333336</v>
      </c>
      <c r="AJ3490" s="1">
        <v>41720.708333333336</v>
      </c>
      <c r="AK3490" s="1">
        <v>41692.333333333336</v>
      </c>
      <c r="AL3490" s="1">
        <v>41720.708333333336</v>
      </c>
      <c r="AM3490" s="1">
        <v>41715.333333333336</v>
      </c>
      <c r="AN3490" s="1">
        <v>41743.708333333336</v>
      </c>
      <c r="AP3490" t="s">
        <v>113</v>
      </c>
      <c r="AU3490" t="s">
        <v>8020</v>
      </c>
      <c r="AY3490" t="s">
        <v>106</v>
      </c>
      <c r="AZ3490">
        <v>0</v>
      </c>
      <c r="BA3490">
        <v>0</v>
      </c>
      <c r="BD3490" s="3">
        <v>41321.661805555559</v>
      </c>
      <c r="BE3490" s="3">
        <v>41328.377083333333</v>
      </c>
      <c r="BF3490" t="s">
        <v>115</v>
      </c>
      <c r="BG3490" t="s">
        <v>115</v>
      </c>
      <c r="BH3490">
        <v>8149</v>
      </c>
      <c r="BM3490">
        <v>43550</v>
      </c>
      <c r="BR3490" t="s">
        <v>116</v>
      </c>
      <c r="BS3490" t="s">
        <v>117</v>
      </c>
      <c r="BU3490">
        <v>1</v>
      </c>
      <c r="BV3490" t="s">
        <v>118</v>
      </c>
      <c r="BX3490" t="s">
        <v>119</v>
      </c>
      <c r="BY3490" t="s">
        <v>119</v>
      </c>
      <c r="BZ3490" t="s">
        <v>119</v>
      </c>
      <c r="CA3490">
        <v>1</v>
      </c>
      <c r="CC3490" t="s">
        <v>120</v>
      </c>
      <c r="CH3490">
        <v>540</v>
      </c>
      <c r="CI3490">
        <v>39830</v>
      </c>
      <c r="CJ3490" t="s">
        <v>106</v>
      </c>
      <c r="CK3490" t="s">
        <v>106</v>
      </c>
      <c r="CL3490">
        <v>15</v>
      </c>
      <c r="CM3490" t="s">
        <v>3211</v>
      </c>
      <c r="CO3490">
        <v>125010</v>
      </c>
      <c r="CQ3490">
        <v>0</v>
      </c>
      <c r="CR3490">
        <v>0</v>
      </c>
      <c r="CS3490">
        <v>0</v>
      </c>
      <c r="CY3490" t="s">
        <v>123</v>
      </c>
      <c r="CZ3490" t="s">
        <v>124</v>
      </c>
      <c r="DD3490" t="str" cm="1">
        <f t="array" ref="DD3490:DE3490">TEXT(_xlfn.SEQUENCE(1, DATEDIF(AG3490, AH3490, "m") + 1, AG3490, 30), "YYYY-APMM")</f>
        <v>2014-AP02</v>
      </c>
      <c r="DE3490" t="str">
        <v>2014-AP03</v>
      </c>
      <c r="DN3490">
        <f t="shared" si="108"/>
        <v>143.4</v>
      </c>
      <c r="DO3490" t="str">
        <f t="shared" si="109"/>
        <v>LABOR- SUBCONTRACTOR</v>
      </c>
    </row>
    <row r="3491" spans="1:119" x14ac:dyDescent="0.35">
      <c r="A3491" t="s">
        <v>105</v>
      </c>
      <c r="B3491">
        <v>502776</v>
      </c>
      <c r="C3491">
        <v>6359</v>
      </c>
      <c r="D3491">
        <v>125013</v>
      </c>
      <c r="E3491">
        <v>13662</v>
      </c>
      <c r="F3491">
        <v>0</v>
      </c>
      <c r="G3491" t="s">
        <v>106</v>
      </c>
      <c r="H3491" t="s">
        <v>106</v>
      </c>
      <c r="I3491" t="s">
        <v>106</v>
      </c>
      <c r="J3491" t="s">
        <v>107</v>
      </c>
      <c r="K3491" t="s">
        <v>108</v>
      </c>
      <c r="L3491" t="s">
        <v>109</v>
      </c>
      <c r="M3491" t="s">
        <v>110</v>
      </c>
      <c r="N3491" t="s">
        <v>8021</v>
      </c>
      <c r="O3491" t="s">
        <v>7751</v>
      </c>
      <c r="P3491">
        <v>8178</v>
      </c>
      <c r="Q3491">
        <v>80</v>
      </c>
      <c r="R3491">
        <v>0</v>
      </c>
      <c r="S3491">
        <v>160</v>
      </c>
      <c r="T3491">
        <v>0</v>
      </c>
      <c r="U3491">
        <v>200</v>
      </c>
      <c r="V3491">
        <v>200</v>
      </c>
      <c r="W3491">
        <v>160</v>
      </c>
      <c r="X3491">
        <v>0</v>
      </c>
      <c r="Y3491">
        <v>0</v>
      </c>
      <c r="Z3491">
        <v>0</v>
      </c>
      <c r="AD3491" s="1">
        <v>41729.333333333336</v>
      </c>
      <c r="AE3491" s="1">
        <v>41751.708333333336</v>
      </c>
      <c r="AG3491" s="1">
        <v>41717.333333333336</v>
      </c>
      <c r="AH3491" s="1">
        <v>41739.708333333336</v>
      </c>
      <c r="AI3491" s="1">
        <v>41717.333333333336</v>
      </c>
      <c r="AJ3491" s="1">
        <v>41739.708333333336</v>
      </c>
      <c r="AK3491" s="1">
        <v>41717.333333333336</v>
      </c>
      <c r="AL3491" s="1">
        <v>41739.708333333336</v>
      </c>
      <c r="AM3491" s="1">
        <v>41729.333333333336</v>
      </c>
      <c r="AN3491" s="1">
        <v>41751.708333333336</v>
      </c>
      <c r="AP3491" t="s">
        <v>113</v>
      </c>
      <c r="AU3491" t="s">
        <v>8022</v>
      </c>
      <c r="AY3491" t="s">
        <v>106</v>
      </c>
      <c r="AZ3491">
        <v>0</v>
      </c>
      <c r="BA3491">
        <v>0</v>
      </c>
      <c r="BD3491" s="3">
        <v>41321.661805555559</v>
      </c>
      <c r="BE3491" s="3">
        <v>41321.663888888892</v>
      </c>
      <c r="BF3491" t="s">
        <v>115</v>
      </c>
      <c r="BG3491" t="s">
        <v>115</v>
      </c>
      <c r="BH3491">
        <v>8149</v>
      </c>
      <c r="BM3491">
        <v>43550</v>
      </c>
      <c r="BR3491" t="s">
        <v>116</v>
      </c>
      <c r="BS3491" t="s">
        <v>117</v>
      </c>
      <c r="BU3491">
        <v>1</v>
      </c>
      <c r="BV3491" t="s">
        <v>118</v>
      </c>
      <c r="BX3491" t="s">
        <v>119</v>
      </c>
      <c r="BY3491" t="s">
        <v>119</v>
      </c>
      <c r="BZ3491" t="s">
        <v>119</v>
      </c>
      <c r="CA3491">
        <v>1</v>
      </c>
      <c r="CC3491" t="s">
        <v>120</v>
      </c>
      <c r="CH3491">
        <v>540</v>
      </c>
      <c r="CI3491">
        <v>39830</v>
      </c>
      <c r="CJ3491" t="s">
        <v>106</v>
      </c>
      <c r="CK3491" t="s">
        <v>106</v>
      </c>
      <c r="CL3491">
        <v>15</v>
      </c>
      <c r="CM3491" t="s">
        <v>3211</v>
      </c>
      <c r="CO3491">
        <v>125010</v>
      </c>
      <c r="CQ3491">
        <v>0</v>
      </c>
      <c r="CR3491">
        <v>0</v>
      </c>
      <c r="CS3491">
        <v>0</v>
      </c>
      <c r="CY3491" t="s">
        <v>123</v>
      </c>
      <c r="CZ3491" t="s">
        <v>124</v>
      </c>
      <c r="DD3491" t="str" cm="1">
        <f t="array" ref="DD3491">TEXT(_xlfn.SEQUENCE(1, DATEDIF(AG3491, AH3491, "m") + 1, AG3491, 30), "YYYY-APMM")</f>
        <v>2014-AP03</v>
      </c>
      <c r="DN3491">
        <f t="shared" si="108"/>
        <v>200</v>
      </c>
      <c r="DO3491" t="str">
        <f t="shared" si="109"/>
        <v>LABOR- SUBCONTRACTOR</v>
      </c>
    </row>
    <row r="3492" spans="1:119" x14ac:dyDescent="0.35">
      <c r="A3492" t="s">
        <v>105</v>
      </c>
      <c r="B3492">
        <v>502777</v>
      </c>
      <c r="C3492">
        <v>6359</v>
      </c>
      <c r="D3492">
        <v>125013</v>
      </c>
      <c r="E3492">
        <v>13662</v>
      </c>
      <c r="F3492">
        <v>0</v>
      </c>
      <c r="G3492" t="s">
        <v>106</v>
      </c>
      <c r="H3492" t="s">
        <v>106</v>
      </c>
      <c r="I3492" t="s">
        <v>106</v>
      </c>
      <c r="J3492" t="s">
        <v>107</v>
      </c>
      <c r="K3492" t="s">
        <v>108</v>
      </c>
      <c r="L3492" t="s">
        <v>109</v>
      </c>
      <c r="M3492" t="s">
        <v>110</v>
      </c>
      <c r="N3492" t="s">
        <v>8023</v>
      </c>
      <c r="O3492" t="s">
        <v>3185</v>
      </c>
      <c r="P3492">
        <v>8178</v>
      </c>
      <c r="Q3492">
        <v>208</v>
      </c>
      <c r="R3492">
        <v>0</v>
      </c>
      <c r="S3492">
        <v>200</v>
      </c>
      <c r="T3492">
        <v>0</v>
      </c>
      <c r="U3492">
        <v>400</v>
      </c>
      <c r="V3492">
        <v>400</v>
      </c>
      <c r="W3492">
        <v>200</v>
      </c>
      <c r="X3492">
        <v>0</v>
      </c>
      <c r="Y3492">
        <v>0</v>
      </c>
      <c r="Z3492">
        <v>0</v>
      </c>
      <c r="AD3492" s="1">
        <v>41746.333333333336</v>
      </c>
      <c r="AE3492" s="1">
        <v>41774.708333333336</v>
      </c>
      <c r="AG3492" s="1">
        <v>41716.333333333336</v>
      </c>
      <c r="AH3492" s="1">
        <v>41744.708333333336</v>
      </c>
      <c r="AI3492" s="1">
        <v>41716.333333333336</v>
      </c>
      <c r="AJ3492" s="1">
        <v>41744.708333333336</v>
      </c>
      <c r="AK3492" s="1">
        <v>41716.333333333336</v>
      </c>
      <c r="AL3492" s="1">
        <v>41744.708333333336</v>
      </c>
      <c r="AM3492" s="1">
        <v>41746.333333333336</v>
      </c>
      <c r="AN3492" s="1">
        <v>41774.708333333336</v>
      </c>
      <c r="AP3492" t="s">
        <v>113</v>
      </c>
      <c r="AU3492" t="s">
        <v>8024</v>
      </c>
      <c r="AY3492" t="s">
        <v>106</v>
      </c>
      <c r="AZ3492">
        <v>0</v>
      </c>
      <c r="BA3492">
        <v>0</v>
      </c>
      <c r="BD3492" s="3">
        <v>41321.661805555559</v>
      </c>
      <c r="BE3492" s="3">
        <v>41321.663888888892</v>
      </c>
      <c r="BF3492" t="s">
        <v>115</v>
      </c>
      <c r="BG3492" t="s">
        <v>115</v>
      </c>
      <c r="BH3492">
        <v>8149</v>
      </c>
      <c r="BM3492">
        <v>43550</v>
      </c>
      <c r="BR3492" t="s">
        <v>116</v>
      </c>
      <c r="BS3492" t="s">
        <v>117</v>
      </c>
      <c r="BU3492">
        <v>1</v>
      </c>
      <c r="BV3492" t="s">
        <v>118</v>
      </c>
      <c r="BX3492" t="s">
        <v>119</v>
      </c>
      <c r="BY3492" t="s">
        <v>119</v>
      </c>
      <c r="BZ3492" t="s">
        <v>119</v>
      </c>
      <c r="CA3492">
        <v>1</v>
      </c>
      <c r="CC3492" t="s">
        <v>120</v>
      </c>
      <c r="CH3492">
        <v>540</v>
      </c>
      <c r="CI3492">
        <v>39830</v>
      </c>
      <c r="CJ3492" t="s">
        <v>106</v>
      </c>
      <c r="CK3492" t="s">
        <v>106</v>
      </c>
      <c r="CL3492">
        <v>15</v>
      </c>
      <c r="CM3492" t="s">
        <v>3211</v>
      </c>
      <c r="CO3492">
        <v>125010</v>
      </c>
      <c r="CQ3492">
        <v>0</v>
      </c>
      <c r="CR3492">
        <v>0</v>
      </c>
      <c r="CS3492">
        <v>0</v>
      </c>
      <c r="CY3492" t="s">
        <v>123</v>
      </c>
      <c r="CZ3492" t="s">
        <v>124</v>
      </c>
      <c r="DD3492" t="str" cm="1">
        <f t="array" ref="DD3492">TEXT(_xlfn.SEQUENCE(1, DATEDIF(AG3492, AH3492, "m") + 1, AG3492, 30), "YYYY-APMM")</f>
        <v>2014-AP03</v>
      </c>
      <c r="DN3492">
        <f t="shared" si="108"/>
        <v>400</v>
      </c>
      <c r="DO3492" t="str">
        <f t="shared" si="109"/>
        <v>LABOR- SUBCONTRACTOR</v>
      </c>
    </row>
    <row r="3493" spans="1:119" x14ac:dyDescent="0.35">
      <c r="A3493" t="s">
        <v>105</v>
      </c>
      <c r="B3493">
        <v>502778</v>
      </c>
      <c r="C3493">
        <v>6359</v>
      </c>
      <c r="D3493">
        <v>125014</v>
      </c>
      <c r="E3493">
        <v>13662</v>
      </c>
      <c r="F3493">
        <v>0</v>
      </c>
      <c r="G3493" t="s">
        <v>106</v>
      </c>
      <c r="H3493" t="s">
        <v>106</v>
      </c>
      <c r="I3493" t="s">
        <v>106</v>
      </c>
      <c r="J3493" t="s">
        <v>107</v>
      </c>
      <c r="K3493" t="s">
        <v>108</v>
      </c>
      <c r="L3493" t="s">
        <v>109</v>
      </c>
      <c r="M3493" t="s">
        <v>110</v>
      </c>
      <c r="N3493" t="s">
        <v>8025</v>
      </c>
      <c r="O3493" t="s">
        <v>3189</v>
      </c>
      <c r="P3493">
        <v>8164</v>
      </c>
      <c r="Q3493">
        <v>240</v>
      </c>
      <c r="R3493">
        <v>0</v>
      </c>
      <c r="S3493">
        <v>160</v>
      </c>
      <c r="T3493">
        <v>0</v>
      </c>
      <c r="U3493">
        <v>436</v>
      </c>
      <c r="V3493">
        <v>436</v>
      </c>
      <c r="W3493">
        <v>160</v>
      </c>
      <c r="X3493">
        <v>0</v>
      </c>
      <c r="Y3493">
        <v>0</v>
      </c>
      <c r="Z3493">
        <v>0</v>
      </c>
      <c r="AD3493" s="1">
        <v>41646.333333333336</v>
      </c>
      <c r="AE3493" s="1">
        <v>41668.708333333336</v>
      </c>
      <c r="AG3493" s="1">
        <v>41610.333333333336</v>
      </c>
      <c r="AH3493" s="1">
        <v>41633.708333333336</v>
      </c>
      <c r="AI3493" s="1">
        <v>41610.333333333336</v>
      </c>
      <c r="AJ3493" s="1">
        <v>41633.708333333336</v>
      </c>
      <c r="AK3493" s="1">
        <v>41610.333333333336</v>
      </c>
      <c r="AL3493" s="1">
        <v>41633.708333333336</v>
      </c>
      <c r="AM3493" s="1">
        <v>41646.333333333336</v>
      </c>
      <c r="AN3493" s="1">
        <v>41668.708333333336</v>
      </c>
      <c r="AP3493" t="s">
        <v>113</v>
      </c>
      <c r="AU3493" t="s">
        <v>8026</v>
      </c>
      <c r="AY3493" t="s">
        <v>106</v>
      </c>
      <c r="AZ3493">
        <v>0</v>
      </c>
      <c r="BA3493">
        <v>0</v>
      </c>
      <c r="BD3493" s="3">
        <v>41321.661805555559</v>
      </c>
      <c r="BE3493" s="3">
        <v>41321.663888888892</v>
      </c>
      <c r="BF3493" t="s">
        <v>115</v>
      </c>
      <c r="BG3493" t="s">
        <v>115</v>
      </c>
      <c r="BH3493">
        <v>8149</v>
      </c>
      <c r="BM3493">
        <v>43410</v>
      </c>
      <c r="BR3493" t="s">
        <v>2865</v>
      </c>
      <c r="BS3493" t="s">
        <v>2866</v>
      </c>
      <c r="BU3493">
        <v>1</v>
      </c>
      <c r="BV3493" t="s">
        <v>118</v>
      </c>
      <c r="BX3493" t="s">
        <v>119</v>
      </c>
      <c r="BY3493" t="s">
        <v>119</v>
      </c>
      <c r="BZ3493" t="s">
        <v>119</v>
      </c>
      <c r="CA3493">
        <v>1</v>
      </c>
      <c r="CC3493" t="s">
        <v>120</v>
      </c>
      <c r="CH3493">
        <v>540</v>
      </c>
      <c r="CI3493">
        <v>39820</v>
      </c>
      <c r="CJ3493" t="s">
        <v>106</v>
      </c>
      <c r="CK3493" t="s">
        <v>106</v>
      </c>
      <c r="CL3493">
        <v>10</v>
      </c>
      <c r="CM3493" t="s">
        <v>3187</v>
      </c>
      <c r="CO3493">
        <v>125010</v>
      </c>
      <c r="CQ3493">
        <v>0</v>
      </c>
      <c r="CR3493">
        <v>0</v>
      </c>
      <c r="CS3493">
        <v>0</v>
      </c>
      <c r="CY3493" t="s">
        <v>123</v>
      </c>
      <c r="CZ3493" t="s">
        <v>124</v>
      </c>
      <c r="DD3493" t="str" cm="1">
        <f t="array" ref="DD3493">TEXT(_xlfn.SEQUENCE(1, DATEDIF(AG3493, AH3493, "m") + 1, AG3493, 30), "YYYY-APMM")</f>
        <v>2013-AP12</v>
      </c>
      <c r="DN3493">
        <f t="shared" si="108"/>
        <v>436</v>
      </c>
      <c r="DO3493" t="str">
        <f t="shared" si="109"/>
        <v>SCREED MASON SK</v>
      </c>
    </row>
    <row r="3494" spans="1:119" x14ac:dyDescent="0.35">
      <c r="A3494" t="s">
        <v>105</v>
      </c>
      <c r="B3494">
        <v>502779</v>
      </c>
      <c r="C3494">
        <v>6359</v>
      </c>
      <c r="D3494">
        <v>125014</v>
      </c>
      <c r="E3494">
        <v>13662</v>
      </c>
      <c r="F3494">
        <v>0</v>
      </c>
      <c r="G3494" t="s">
        <v>106</v>
      </c>
      <c r="H3494" t="s">
        <v>106</v>
      </c>
      <c r="I3494" t="s">
        <v>106</v>
      </c>
      <c r="J3494" t="s">
        <v>107</v>
      </c>
      <c r="K3494" t="s">
        <v>108</v>
      </c>
      <c r="L3494" t="s">
        <v>109</v>
      </c>
      <c r="M3494" t="s">
        <v>110</v>
      </c>
      <c r="N3494" t="s">
        <v>8027</v>
      </c>
      <c r="O3494" t="s">
        <v>3192</v>
      </c>
      <c r="P3494">
        <v>8178</v>
      </c>
      <c r="Q3494">
        <v>240</v>
      </c>
      <c r="R3494">
        <v>0</v>
      </c>
      <c r="S3494">
        <v>160</v>
      </c>
      <c r="T3494">
        <v>0</v>
      </c>
      <c r="U3494">
        <v>136</v>
      </c>
      <c r="V3494">
        <v>136</v>
      </c>
      <c r="W3494">
        <v>160</v>
      </c>
      <c r="X3494">
        <v>0</v>
      </c>
      <c r="Y3494">
        <v>0</v>
      </c>
      <c r="Z3494">
        <v>0</v>
      </c>
      <c r="AD3494" s="1">
        <v>41669.333333333336</v>
      </c>
      <c r="AE3494" s="1">
        <v>41693.708333333336</v>
      </c>
      <c r="AG3494" s="1">
        <v>41634.333333333336</v>
      </c>
      <c r="AH3494" s="1">
        <v>41657.708333333336</v>
      </c>
      <c r="AI3494" s="1">
        <v>41634.333333333336</v>
      </c>
      <c r="AJ3494" s="1">
        <v>41657.708333333336</v>
      </c>
      <c r="AK3494" s="1">
        <v>41634.333333333336</v>
      </c>
      <c r="AL3494" s="1">
        <v>41657.708333333336</v>
      </c>
      <c r="AM3494" s="1">
        <v>41669.333333333336</v>
      </c>
      <c r="AN3494" s="1">
        <v>41693.708333333336</v>
      </c>
      <c r="AP3494" t="s">
        <v>113</v>
      </c>
      <c r="AU3494" t="s">
        <v>8028</v>
      </c>
      <c r="AY3494" t="s">
        <v>106</v>
      </c>
      <c r="AZ3494">
        <v>0</v>
      </c>
      <c r="BA3494">
        <v>0</v>
      </c>
      <c r="BD3494" s="3">
        <v>41321.661805555559</v>
      </c>
      <c r="BE3494" s="3">
        <v>41321.663888888892</v>
      </c>
      <c r="BF3494" t="s">
        <v>115</v>
      </c>
      <c r="BG3494" t="s">
        <v>115</v>
      </c>
      <c r="BH3494">
        <v>8149</v>
      </c>
      <c r="BM3494">
        <v>43550</v>
      </c>
      <c r="BR3494" t="s">
        <v>116</v>
      </c>
      <c r="BS3494" t="s">
        <v>117</v>
      </c>
      <c r="BU3494">
        <v>1</v>
      </c>
      <c r="BV3494" t="s">
        <v>118</v>
      </c>
      <c r="BX3494" t="s">
        <v>119</v>
      </c>
      <c r="BY3494" t="s">
        <v>119</v>
      </c>
      <c r="BZ3494" t="s">
        <v>119</v>
      </c>
      <c r="CA3494">
        <v>1</v>
      </c>
      <c r="CC3494" t="s">
        <v>120</v>
      </c>
      <c r="CH3494">
        <v>540</v>
      </c>
      <c r="CI3494">
        <v>39820</v>
      </c>
      <c r="CJ3494" t="s">
        <v>106</v>
      </c>
      <c r="CK3494" t="s">
        <v>106</v>
      </c>
      <c r="CL3494">
        <v>10</v>
      </c>
      <c r="CM3494" t="s">
        <v>3187</v>
      </c>
      <c r="CO3494">
        <v>125010</v>
      </c>
      <c r="CQ3494">
        <v>0</v>
      </c>
      <c r="CR3494">
        <v>0</v>
      </c>
      <c r="CS3494">
        <v>0</v>
      </c>
      <c r="CY3494" t="s">
        <v>123</v>
      </c>
      <c r="CZ3494" t="s">
        <v>124</v>
      </c>
      <c r="DD3494" t="str" cm="1">
        <f t="array" ref="DD3494">TEXT(_xlfn.SEQUENCE(1, DATEDIF(AG3494, AH3494, "m") + 1, AG3494, 30), "YYYY-APMM")</f>
        <v>2013-AP12</v>
      </c>
      <c r="DN3494">
        <f t="shared" si="108"/>
        <v>136</v>
      </c>
      <c r="DO3494" t="str">
        <f t="shared" si="109"/>
        <v>LABOR- SUBCONTRACTOR</v>
      </c>
    </row>
    <row r="3495" spans="1:119" x14ac:dyDescent="0.35">
      <c r="A3495" t="s">
        <v>105</v>
      </c>
      <c r="B3495">
        <v>502780</v>
      </c>
      <c r="C3495">
        <v>6359</v>
      </c>
      <c r="D3495">
        <v>125014</v>
      </c>
      <c r="E3495">
        <v>13662</v>
      </c>
      <c r="F3495">
        <v>0</v>
      </c>
      <c r="G3495" t="s">
        <v>106</v>
      </c>
      <c r="H3495" t="s">
        <v>106</v>
      </c>
      <c r="I3495" t="s">
        <v>106</v>
      </c>
      <c r="J3495" t="s">
        <v>107</v>
      </c>
      <c r="K3495" t="s">
        <v>108</v>
      </c>
      <c r="L3495" t="s">
        <v>109</v>
      </c>
      <c r="M3495" t="s">
        <v>110</v>
      </c>
      <c r="N3495" t="s">
        <v>8029</v>
      </c>
      <c r="O3495" t="s">
        <v>3195</v>
      </c>
      <c r="P3495">
        <v>8178</v>
      </c>
      <c r="Q3495">
        <v>248</v>
      </c>
      <c r="R3495">
        <v>0</v>
      </c>
      <c r="S3495">
        <v>160</v>
      </c>
      <c r="T3495">
        <v>0</v>
      </c>
      <c r="U3495">
        <v>168</v>
      </c>
      <c r="V3495">
        <v>168</v>
      </c>
      <c r="W3495">
        <v>160</v>
      </c>
      <c r="X3495">
        <v>0</v>
      </c>
      <c r="Y3495">
        <v>0</v>
      </c>
      <c r="Z3495">
        <v>0</v>
      </c>
      <c r="AD3495" s="1">
        <v>41653.333333333336</v>
      </c>
      <c r="AE3495" s="1">
        <v>41675.708333333336</v>
      </c>
      <c r="AG3495" s="1">
        <v>41616.333333333336</v>
      </c>
      <c r="AH3495" s="1">
        <v>41639.708333333336</v>
      </c>
      <c r="AI3495" s="1">
        <v>41616.333333333336</v>
      </c>
      <c r="AJ3495" s="1">
        <v>41639.708333333336</v>
      </c>
      <c r="AK3495" s="1">
        <v>41616.333333333336</v>
      </c>
      <c r="AL3495" s="1">
        <v>41639.708333333336</v>
      </c>
      <c r="AM3495" s="1">
        <v>41653.333333333336</v>
      </c>
      <c r="AN3495" s="1">
        <v>41675.708333333336</v>
      </c>
      <c r="AP3495" t="s">
        <v>113</v>
      </c>
      <c r="AU3495" t="s">
        <v>8030</v>
      </c>
      <c r="AY3495" t="s">
        <v>106</v>
      </c>
      <c r="AZ3495">
        <v>0</v>
      </c>
      <c r="BA3495">
        <v>0</v>
      </c>
      <c r="BD3495" s="3">
        <v>41321.661805555559</v>
      </c>
      <c r="BE3495" s="3">
        <v>41321.663888888892</v>
      </c>
      <c r="BF3495" t="s">
        <v>115</v>
      </c>
      <c r="BG3495" t="s">
        <v>115</v>
      </c>
      <c r="BH3495">
        <v>8149</v>
      </c>
      <c r="BM3495">
        <v>43550</v>
      </c>
      <c r="BR3495" t="s">
        <v>116</v>
      </c>
      <c r="BS3495" t="s">
        <v>117</v>
      </c>
      <c r="BU3495">
        <v>1</v>
      </c>
      <c r="BV3495" t="s">
        <v>118</v>
      </c>
      <c r="BX3495" t="s">
        <v>119</v>
      </c>
      <c r="BY3495" t="s">
        <v>119</v>
      </c>
      <c r="BZ3495" t="s">
        <v>119</v>
      </c>
      <c r="CA3495">
        <v>1</v>
      </c>
      <c r="CC3495" t="s">
        <v>120</v>
      </c>
      <c r="CH3495">
        <v>540</v>
      </c>
      <c r="CI3495">
        <v>39820</v>
      </c>
      <c r="CJ3495" t="s">
        <v>106</v>
      </c>
      <c r="CK3495" t="s">
        <v>106</v>
      </c>
      <c r="CL3495">
        <v>10</v>
      </c>
      <c r="CM3495" t="s">
        <v>3187</v>
      </c>
      <c r="CO3495">
        <v>125010</v>
      </c>
      <c r="CQ3495">
        <v>0</v>
      </c>
      <c r="CR3495">
        <v>0</v>
      </c>
      <c r="CS3495">
        <v>0</v>
      </c>
      <c r="CY3495" t="s">
        <v>123</v>
      </c>
      <c r="CZ3495" t="s">
        <v>124</v>
      </c>
      <c r="DD3495" t="str" cm="1">
        <f t="array" ref="DD3495">TEXT(_xlfn.SEQUENCE(1, DATEDIF(AG3495, AH3495, "m") + 1, AG3495, 30), "YYYY-APMM")</f>
        <v>2013-AP12</v>
      </c>
      <c r="DN3495">
        <f t="shared" si="108"/>
        <v>168</v>
      </c>
      <c r="DO3495" t="str">
        <f t="shared" si="109"/>
        <v>LABOR- SUBCONTRACTOR</v>
      </c>
    </row>
    <row r="3496" spans="1:119" x14ac:dyDescent="0.35">
      <c r="A3496" t="s">
        <v>105</v>
      </c>
      <c r="B3496">
        <v>502781</v>
      </c>
      <c r="C3496">
        <v>6359</v>
      </c>
      <c r="D3496">
        <v>125014</v>
      </c>
      <c r="E3496">
        <v>13662</v>
      </c>
      <c r="F3496">
        <v>0</v>
      </c>
      <c r="G3496" t="s">
        <v>106</v>
      </c>
      <c r="H3496" t="s">
        <v>106</v>
      </c>
      <c r="I3496" t="s">
        <v>106</v>
      </c>
      <c r="J3496" t="s">
        <v>107</v>
      </c>
      <c r="K3496" t="s">
        <v>108</v>
      </c>
      <c r="L3496" t="s">
        <v>109</v>
      </c>
      <c r="M3496" t="s">
        <v>110</v>
      </c>
      <c r="N3496" t="s">
        <v>8031</v>
      </c>
      <c r="O3496" t="s">
        <v>3198</v>
      </c>
      <c r="P3496">
        <v>8172</v>
      </c>
      <c r="Q3496">
        <v>208</v>
      </c>
      <c r="R3496">
        <v>0</v>
      </c>
      <c r="S3496">
        <v>200</v>
      </c>
      <c r="T3496">
        <v>0</v>
      </c>
      <c r="U3496">
        <v>132</v>
      </c>
      <c r="V3496">
        <v>132</v>
      </c>
      <c r="W3496">
        <v>200</v>
      </c>
      <c r="X3496">
        <v>0</v>
      </c>
      <c r="Y3496">
        <v>0</v>
      </c>
      <c r="Z3496">
        <v>0</v>
      </c>
      <c r="AD3496" s="1">
        <v>41612.333333333336</v>
      </c>
      <c r="AE3496" s="1">
        <v>41641.708333333336</v>
      </c>
      <c r="AG3496" s="1">
        <v>41582.333333333336</v>
      </c>
      <c r="AH3496" s="1">
        <v>41610.708333333336</v>
      </c>
      <c r="AI3496" s="1">
        <v>41582.333333333336</v>
      </c>
      <c r="AJ3496" s="1">
        <v>41610.708333333336</v>
      </c>
      <c r="AK3496" s="1">
        <v>41582.333333333336</v>
      </c>
      <c r="AL3496" s="1">
        <v>41610.708333333336</v>
      </c>
      <c r="AM3496" s="1">
        <v>41612.333333333336</v>
      </c>
      <c r="AN3496" s="1">
        <v>41641.708333333336</v>
      </c>
      <c r="AP3496" t="s">
        <v>113</v>
      </c>
      <c r="AU3496" t="s">
        <v>8032</v>
      </c>
      <c r="AY3496" t="s">
        <v>106</v>
      </c>
      <c r="AZ3496">
        <v>0</v>
      </c>
      <c r="BA3496">
        <v>0</v>
      </c>
      <c r="BD3496" s="3">
        <v>41321.661805555559</v>
      </c>
      <c r="BE3496" s="3">
        <v>41321.663888888892</v>
      </c>
      <c r="BF3496" t="s">
        <v>115</v>
      </c>
      <c r="BG3496" t="s">
        <v>115</v>
      </c>
      <c r="BH3496">
        <v>8149</v>
      </c>
      <c r="BM3496">
        <v>43490</v>
      </c>
      <c r="BR3496" t="s">
        <v>3200</v>
      </c>
      <c r="BS3496" t="s">
        <v>3201</v>
      </c>
      <c r="BU3496">
        <v>1</v>
      </c>
      <c r="BV3496" t="s">
        <v>118</v>
      </c>
      <c r="BX3496" t="s">
        <v>119</v>
      </c>
      <c r="BY3496" t="s">
        <v>119</v>
      </c>
      <c r="BZ3496" t="s">
        <v>119</v>
      </c>
      <c r="CA3496">
        <v>1</v>
      </c>
      <c r="CC3496" t="s">
        <v>120</v>
      </c>
      <c r="CH3496">
        <v>540</v>
      </c>
      <c r="CI3496">
        <v>39820</v>
      </c>
      <c r="CJ3496" t="s">
        <v>106</v>
      </c>
      <c r="CK3496" t="s">
        <v>106</v>
      </c>
      <c r="CL3496">
        <v>10</v>
      </c>
      <c r="CM3496" t="s">
        <v>3187</v>
      </c>
      <c r="CO3496">
        <v>125010</v>
      </c>
      <c r="CQ3496">
        <v>0</v>
      </c>
      <c r="CR3496">
        <v>0</v>
      </c>
      <c r="CS3496">
        <v>0</v>
      </c>
      <c r="CY3496" t="s">
        <v>123</v>
      </c>
      <c r="CZ3496" t="s">
        <v>124</v>
      </c>
      <c r="DD3496" t="str" cm="1">
        <f t="array" ref="DD3496">TEXT(_xlfn.SEQUENCE(1, DATEDIF(AG3496, AH3496, "m") + 1, AG3496, 30), "YYYY-APMM")</f>
        <v>2013-AP11</v>
      </c>
      <c r="DN3496">
        <f t="shared" si="108"/>
        <v>132</v>
      </c>
      <c r="DO3496" t="str">
        <f t="shared" si="109"/>
        <v>MANHOLES SK</v>
      </c>
    </row>
    <row r="3497" spans="1:119" x14ac:dyDescent="0.35">
      <c r="A3497" t="s">
        <v>105</v>
      </c>
      <c r="B3497">
        <v>502782</v>
      </c>
      <c r="C3497">
        <v>6359</v>
      </c>
      <c r="D3497">
        <v>125014</v>
      </c>
      <c r="E3497">
        <v>13662</v>
      </c>
      <c r="F3497">
        <v>0</v>
      </c>
      <c r="G3497" t="s">
        <v>106</v>
      </c>
      <c r="H3497" t="s">
        <v>106</v>
      </c>
      <c r="I3497" t="s">
        <v>106</v>
      </c>
      <c r="J3497" t="s">
        <v>107</v>
      </c>
      <c r="K3497" t="s">
        <v>108</v>
      </c>
      <c r="L3497" t="s">
        <v>109</v>
      </c>
      <c r="M3497" t="s">
        <v>110</v>
      </c>
      <c r="N3497" t="s">
        <v>8033</v>
      </c>
      <c r="O3497" t="s">
        <v>3206</v>
      </c>
      <c r="P3497">
        <v>8172</v>
      </c>
      <c r="Q3497">
        <v>248</v>
      </c>
      <c r="R3497">
        <v>0</v>
      </c>
      <c r="S3497">
        <v>200</v>
      </c>
      <c r="T3497">
        <v>0</v>
      </c>
      <c r="U3497">
        <v>66</v>
      </c>
      <c r="V3497">
        <v>66</v>
      </c>
      <c r="W3497">
        <v>200</v>
      </c>
      <c r="X3497">
        <v>0</v>
      </c>
      <c r="Y3497">
        <v>0</v>
      </c>
      <c r="Z3497">
        <v>0</v>
      </c>
      <c r="AD3497" s="1">
        <v>41633.333333333336</v>
      </c>
      <c r="AE3497" s="1">
        <v>41661.708333333336</v>
      </c>
      <c r="AG3497" s="1">
        <v>41596.333333333336</v>
      </c>
      <c r="AH3497" s="1">
        <v>41624.708333333336</v>
      </c>
      <c r="AI3497" s="1">
        <v>41596.333333333336</v>
      </c>
      <c r="AJ3497" s="1">
        <v>41624.708333333336</v>
      </c>
      <c r="AK3497" s="1">
        <v>41596.333333333336</v>
      </c>
      <c r="AL3497" s="1">
        <v>41624.708333333336</v>
      </c>
      <c r="AM3497" s="1">
        <v>41633.333333333336</v>
      </c>
      <c r="AN3497" s="1">
        <v>41661.708333333336</v>
      </c>
      <c r="AP3497" t="s">
        <v>113</v>
      </c>
      <c r="AU3497" t="s">
        <v>8034</v>
      </c>
      <c r="AY3497" t="s">
        <v>106</v>
      </c>
      <c r="AZ3497">
        <v>0</v>
      </c>
      <c r="BA3497">
        <v>0</v>
      </c>
      <c r="BD3497" s="3">
        <v>41321.661805555559</v>
      </c>
      <c r="BE3497" s="3">
        <v>41321.663888888892</v>
      </c>
      <c r="BF3497" t="s">
        <v>115</v>
      </c>
      <c r="BG3497" t="s">
        <v>115</v>
      </c>
      <c r="BH3497">
        <v>8149</v>
      </c>
      <c r="BM3497">
        <v>43490</v>
      </c>
      <c r="BR3497" t="s">
        <v>3200</v>
      </c>
      <c r="BS3497" t="s">
        <v>3201</v>
      </c>
      <c r="BU3497">
        <v>1</v>
      </c>
      <c r="BV3497" t="s">
        <v>118</v>
      </c>
      <c r="BX3497" t="s">
        <v>119</v>
      </c>
      <c r="BY3497" t="s">
        <v>119</v>
      </c>
      <c r="BZ3497" t="s">
        <v>119</v>
      </c>
      <c r="CA3497">
        <v>1</v>
      </c>
      <c r="CC3497" t="s">
        <v>120</v>
      </c>
      <c r="CH3497">
        <v>540</v>
      </c>
      <c r="CI3497">
        <v>39820</v>
      </c>
      <c r="CJ3497" t="s">
        <v>106</v>
      </c>
      <c r="CK3497" t="s">
        <v>106</v>
      </c>
      <c r="CL3497">
        <v>10</v>
      </c>
      <c r="CM3497" t="s">
        <v>3187</v>
      </c>
      <c r="CO3497">
        <v>125010</v>
      </c>
      <c r="CQ3497">
        <v>0</v>
      </c>
      <c r="CR3497">
        <v>0</v>
      </c>
      <c r="CS3497">
        <v>0</v>
      </c>
      <c r="CY3497" t="s">
        <v>123</v>
      </c>
      <c r="CZ3497" t="s">
        <v>124</v>
      </c>
      <c r="DD3497" t="str" cm="1">
        <f t="array" ref="DD3497">TEXT(_xlfn.SEQUENCE(1, DATEDIF(AG3497, AH3497, "m") + 1, AG3497, 30), "YYYY-APMM")</f>
        <v>2013-AP11</v>
      </c>
      <c r="DN3497">
        <f t="shared" si="108"/>
        <v>66</v>
      </c>
      <c r="DO3497" t="str">
        <f t="shared" si="109"/>
        <v>MANHOLES SK</v>
      </c>
    </row>
    <row r="3498" spans="1:119" x14ac:dyDescent="0.35">
      <c r="A3498" t="s">
        <v>105</v>
      </c>
      <c r="B3498">
        <v>502783</v>
      </c>
      <c r="C3498">
        <v>6359</v>
      </c>
      <c r="D3498">
        <v>125014</v>
      </c>
      <c r="E3498">
        <v>13662</v>
      </c>
      <c r="F3498">
        <v>0</v>
      </c>
      <c r="G3498" t="s">
        <v>106</v>
      </c>
      <c r="H3498" t="s">
        <v>106</v>
      </c>
      <c r="I3498" t="s">
        <v>106</v>
      </c>
      <c r="J3498" t="s">
        <v>107</v>
      </c>
      <c r="K3498" t="s">
        <v>108</v>
      </c>
      <c r="L3498" t="s">
        <v>109</v>
      </c>
      <c r="M3498" t="s">
        <v>110</v>
      </c>
      <c r="N3498" t="s">
        <v>8035</v>
      </c>
      <c r="O3498" t="s">
        <v>7734</v>
      </c>
      <c r="P3498">
        <v>8178</v>
      </c>
      <c r="Q3498">
        <v>240</v>
      </c>
      <c r="R3498">
        <v>0</v>
      </c>
      <c r="S3498">
        <v>160</v>
      </c>
      <c r="T3498">
        <v>0</v>
      </c>
      <c r="U3498">
        <v>180</v>
      </c>
      <c r="V3498">
        <v>180</v>
      </c>
      <c r="W3498">
        <v>160</v>
      </c>
      <c r="X3498">
        <v>0</v>
      </c>
      <c r="Y3498">
        <v>0</v>
      </c>
      <c r="Z3498">
        <v>0</v>
      </c>
      <c r="AD3498" s="1">
        <v>41658.333333333336</v>
      </c>
      <c r="AE3498" s="1">
        <v>41680.708333333336</v>
      </c>
      <c r="AG3498" s="1">
        <v>41622.333333333336</v>
      </c>
      <c r="AH3498" s="1">
        <v>41645.708333333336</v>
      </c>
      <c r="AI3498" s="1">
        <v>41622.333333333336</v>
      </c>
      <c r="AJ3498" s="1">
        <v>41645.708333333336</v>
      </c>
      <c r="AK3498" s="1">
        <v>41622.333333333336</v>
      </c>
      <c r="AL3498" s="1">
        <v>41645.708333333336</v>
      </c>
      <c r="AM3498" s="1">
        <v>41658.333333333336</v>
      </c>
      <c r="AN3498" s="1">
        <v>41680.708333333336</v>
      </c>
      <c r="AP3498" t="s">
        <v>113</v>
      </c>
      <c r="AU3498" t="s">
        <v>8036</v>
      </c>
      <c r="AY3498" t="s">
        <v>106</v>
      </c>
      <c r="AZ3498">
        <v>0</v>
      </c>
      <c r="BA3498">
        <v>0</v>
      </c>
      <c r="BD3498" s="3">
        <v>41321.661805555559</v>
      </c>
      <c r="BE3498" s="3">
        <v>41321.663888888892</v>
      </c>
      <c r="BF3498" t="s">
        <v>115</v>
      </c>
      <c r="BG3498" t="s">
        <v>115</v>
      </c>
      <c r="BH3498">
        <v>8149</v>
      </c>
      <c r="BM3498">
        <v>43550</v>
      </c>
      <c r="BR3498" t="s">
        <v>116</v>
      </c>
      <c r="BS3498" t="s">
        <v>117</v>
      </c>
      <c r="BU3498">
        <v>1</v>
      </c>
      <c r="BV3498" t="s">
        <v>118</v>
      </c>
      <c r="BX3498" t="s">
        <v>119</v>
      </c>
      <c r="BY3498" t="s">
        <v>119</v>
      </c>
      <c r="BZ3498" t="s">
        <v>119</v>
      </c>
      <c r="CA3498">
        <v>1</v>
      </c>
      <c r="CC3498" t="s">
        <v>120</v>
      </c>
      <c r="CH3498">
        <v>540</v>
      </c>
      <c r="CI3498">
        <v>39820</v>
      </c>
      <c r="CJ3498" t="s">
        <v>106</v>
      </c>
      <c r="CK3498" t="s">
        <v>106</v>
      </c>
      <c r="CL3498">
        <v>10</v>
      </c>
      <c r="CM3498" t="s">
        <v>3187</v>
      </c>
      <c r="CO3498">
        <v>125010</v>
      </c>
      <c r="CQ3498">
        <v>0</v>
      </c>
      <c r="CR3498">
        <v>0</v>
      </c>
      <c r="CS3498">
        <v>0</v>
      </c>
      <c r="CY3498" t="s">
        <v>123</v>
      </c>
      <c r="CZ3498" t="s">
        <v>124</v>
      </c>
      <c r="DD3498" t="str" cm="1">
        <f t="array" ref="DD3498">TEXT(_xlfn.SEQUENCE(1, DATEDIF(AG3498, AH3498, "m") + 1, AG3498, 30), "YYYY-APMM")</f>
        <v>2013-AP12</v>
      </c>
      <c r="DN3498">
        <f t="shared" si="108"/>
        <v>180</v>
      </c>
      <c r="DO3498" t="str">
        <f t="shared" si="109"/>
        <v>LABOR- SUBCONTRACTOR</v>
      </c>
    </row>
    <row r="3499" spans="1:119" x14ac:dyDescent="0.35">
      <c r="A3499" t="s">
        <v>105</v>
      </c>
      <c r="B3499">
        <v>502784</v>
      </c>
      <c r="C3499">
        <v>6359</v>
      </c>
      <c r="D3499">
        <v>125014</v>
      </c>
      <c r="E3499">
        <v>13662</v>
      </c>
      <c r="F3499">
        <v>0</v>
      </c>
      <c r="G3499" t="s">
        <v>106</v>
      </c>
      <c r="H3499" t="s">
        <v>106</v>
      </c>
      <c r="I3499" t="s">
        <v>106</v>
      </c>
      <c r="J3499" t="s">
        <v>107</v>
      </c>
      <c r="K3499" t="s">
        <v>108</v>
      </c>
      <c r="L3499" t="s">
        <v>109</v>
      </c>
      <c r="M3499" t="s">
        <v>110</v>
      </c>
      <c r="N3499" t="s">
        <v>8037</v>
      </c>
      <c r="O3499" t="s">
        <v>3203</v>
      </c>
      <c r="P3499">
        <v>8177</v>
      </c>
      <c r="Q3499">
        <v>248</v>
      </c>
      <c r="R3499">
        <v>112</v>
      </c>
      <c r="S3499">
        <v>200</v>
      </c>
      <c r="T3499">
        <v>0</v>
      </c>
      <c r="U3499">
        <v>500</v>
      </c>
      <c r="V3499">
        <v>500</v>
      </c>
      <c r="W3499">
        <v>200</v>
      </c>
      <c r="X3499">
        <v>0</v>
      </c>
      <c r="Y3499">
        <v>0</v>
      </c>
      <c r="Z3499">
        <v>0</v>
      </c>
      <c r="AD3499" s="1">
        <v>41676.333333333336</v>
      </c>
      <c r="AE3499" s="1">
        <v>41706.708333333336</v>
      </c>
      <c r="AG3499" s="1">
        <v>41640.333333333336</v>
      </c>
      <c r="AH3499" s="1">
        <v>41668.708333333336</v>
      </c>
      <c r="AI3499" s="1">
        <v>41640.333333333336</v>
      </c>
      <c r="AJ3499" s="1">
        <v>41668.708333333336</v>
      </c>
      <c r="AK3499" s="1">
        <v>41640.333333333336</v>
      </c>
      <c r="AL3499" s="1">
        <v>41668.708333333336</v>
      </c>
      <c r="AM3499" s="1">
        <v>41676.333333333336</v>
      </c>
      <c r="AN3499" s="1">
        <v>41706.708333333336</v>
      </c>
      <c r="AP3499" t="s">
        <v>113</v>
      </c>
      <c r="AU3499" t="s">
        <v>8038</v>
      </c>
      <c r="AY3499" t="s">
        <v>106</v>
      </c>
      <c r="AZ3499">
        <v>0</v>
      </c>
      <c r="BA3499">
        <v>0</v>
      </c>
      <c r="BD3499" s="3">
        <v>41321.661805555559</v>
      </c>
      <c r="BE3499" s="3">
        <v>41321.663888888892</v>
      </c>
      <c r="BF3499" t="s">
        <v>115</v>
      </c>
      <c r="BG3499" t="s">
        <v>115</v>
      </c>
      <c r="BH3499">
        <v>8149</v>
      </c>
      <c r="BM3499">
        <v>43540</v>
      </c>
      <c r="BR3499" t="s">
        <v>1299</v>
      </c>
      <c r="BS3499" t="s">
        <v>1300</v>
      </c>
      <c r="BU3499">
        <v>1</v>
      </c>
      <c r="BV3499" t="s">
        <v>118</v>
      </c>
      <c r="BX3499" t="s">
        <v>119</v>
      </c>
      <c r="BY3499" t="s">
        <v>119</v>
      </c>
      <c r="BZ3499" t="s">
        <v>119</v>
      </c>
      <c r="CA3499">
        <v>1</v>
      </c>
      <c r="CC3499" t="s">
        <v>120</v>
      </c>
      <c r="CH3499">
        <v>540</v>
      </c>
      <c r="CI3499">
        <v>39820</v>
      </c>
      <c r="CJ3499" t="s">
        <v>106</v>
      </c>
      <c r="CK3499" t="s">
        <v>106</v>
      </c>
      <c r="CL3499">
        <v>10</v>
      </c>
      <c r="CM3499" t="s">
        <v>3187</v>
      </c>
      <c r="CO3499">
        <v>125010</v>
      </c>
      <c r="CQ3499">
        <v>0</v>
      </c>
      <c r="CR3499">
        <v>0</v>
      </c>
      <c r="CS3499">
        <v>0</v>
      </c>
      <c r="CY3499" t="s">
        <v>123</v>
      </c>
      <c r="CZ3499" t="s">
        <v>124</v>
      </c>
      <c r="DD3499" t="str" cm="1">
        <f t="array" ref="DD3499">TEXT(_xlfn.SEQUENCE(1, DATEDIF(AG3499, AH3499, "m") + 1, AG3499, 30), "YYYY-APMM")</f>
        <v>2014-AP01</v>
      </c>
      <c r="DN3499">
        <f t="shared" si="108"/>
        <v>500</v>
      </c>
      <c r="DO3499" t="str">
        <f t="shared" si="109"/>
        <v>LABOR - CIVIL</v>
      </c>
    </row>
    <row r="3500" spans="1:119" x14ac:dyDescent="0.35">
      <c r="A3500" t="s">
        <v>105</v>
      </c>
      <c r="B3500">
        <v>502785</v>
      </c>
      <c r="C3500">
        <v>6359</v>
      </c>
      <c r="D3500">
        <v>125015</v>
      </c>
      <c r="E3500">
        <v>13662</v>
      </c>
      <c r="F3500">
        <v>0</v>
      </c>
      <c r="G3500" t="s">
        <v>106</v>
      </c>
      <c r="H3500" t="s">
        <v>106</v>
      </c>
      <c r="I3500" t="s">
        <v>106</v>
      </c>
      <c r="J3500" t="s">
        <v>107</v>
      </c>
      <c r="K3500" t="s">
        <v>108</v>
      </c>
      <c r="L3500" t="s">
        <v>109</v>
      </c>
      <c r="M3500" t="s">
        <v>110</v>
      </c>
      <c r="N3500" t="s">
        <v>8039</v>
      </c>
      <c r="O3500" t="s">
        <v>3099</v>
      </c>
      <c r="P3500">
        <v>8178</v>
      </c>
      <c r="Q3500">
        <v>184</v>
      </c>
      <c r="R3500">
        <v>184</v>
      </c>
      <c r="S3500">
        <v>200</v>
      </c>
      <c r="T3500">
        <v>0</v>
      </c>
      <c r="U3500">
        <v>1500</v>
      </c>
      <c r="V3500">
        <v>1500</v>
      </c>
      <c r="W3500">
        <v>200</v>
      </c>
      <c r="X3500">
        <v>0</v>
      </c>
      <c r="Y3500">
        <v>0</v>
      </c>
      <c r="Z3500">
        <v>0</v>
      </c>
      <c r="AD3500" s="1">
        <v>41776.333333333336</v>
      </c>
      <c r="AE3500" s="1">
        <v>41804.708333333336</v>
      </c>
      <c r="AG3500" s="1">
        <v>41749.333333333336</v>
      </c>
      <c r="AH3500" s="1">
        <v>41777.708333333336</v>
      </c>
      <c r="AI3500" s="1">
        <v>41749.333333333336</v>
      </c>
      <c r="AJ3500" s="1">
        <v>41777.708333333336</v>
      </c>
      <c r="AK3500" s="1">
        <v>41749.333333333336</v>
      </c>
      <c r="AL3500" s="1">
        <v>41777.708333333336</v>
      </c>
      <c r="AM3500" s="1">
        <v>41776.333333333336</v>
      </c>
      <c r="AN3500" s="1">
        <v>41804.708333333336</v>
      </c>
      <c r="AP3500" t="s">
        <v>113</v>
      </c>
      <c r="AU3500" t="s">
        <v>8040</v>
      </c>
      <c r="AY3500" t="s">
        <v>106</v>
      </c>
      <c r="AZ3500">
        <v>0</v>
      </c>
      <c r="BA3500">
        <v>0</v>
      </c>
      <c r="BD3500" s="3">
        <v>41321.661805555559</v>
      </c>
      <c r="BE3500" s="3">
        <v>41321.663888888892</v>
      </c>
      <c r="BF3500" t="s">
        <v>115</v>
      </c>
      <c r="BG3500" t="s">
        <v>115</v>
      </c>
      <c r="BH3500">
        <v>8149</v>
      </c>
      <c r="BM3500">
        <v>43550</v>
      </c>
      <c r="BR3500" t="s">
        <v>116</v>
      </c>
      <c r="BS3500" t="s">
        <v>117</v>
      </c>
      <c r="BU3500">
        <v>1</v>
      </c>
      <c r="BV3500" t="s">
        <v>118</v>
      </c>
      <c r="BX3500" t="s">
        <v>119</v>
      </c>
      <c r="BY3500" t="s">
        <v>119</v>
      </c>
      <c r="BZ3500" t="s">
        <v>119</v>
      </c>
      <c r="CA3500">
        <v>1</v>
      </c>
      <c r="CC3500" t="s">
        <v>120</v>
      </c>
      <c r="CH3500">
        <v>540</v>
      </c>
      <c r="CI3500">
        <v>39860</v>
      </c>
      <c r="CJ3500" t="s">
        <v>106</v>
      </c>
      <c r="CK3500" t="s">
        <v>106</v>
      </c>
      <c r="CL3500">
        <v>30</v>
      </c>
      <c r="CM3500" t="s">
        <v>3097</v>
      </c>
      <c r="CO3500">
        <v>124999</v>
      </c>
      <c r="CQ3500">
        <v>0</v>
      </c>
      <c r="CR3500">
        <v>0</v>
      </c>
      <c r="CS3500">
        <v>0</v>
      </c>
      <c r="CY3500" t="s">
        <v>123</v>
      </c>
      <c r="CZ3500" t="s">
        <v>124</v>
      </c>
      <c r="DD3500" t="str" cm="1">
        <f t="array" ref="DD3500">TEXT(_xlfn.SEQUENCE(1, DATEDIF(AG3500, AH3500, "m") + 1, AG3500, 30), "YYYY-APMM")</f>
        <v>2014-AP04</v>
      </c>
      <c r="DN3500">
        <f t="shared" si="108"/>
        <v>1500</v>
      </c>
      <c r="DO3500" t="str">
        <f t="shared" si="109"/>
        <v>LABOR- SUBCONTRACTOR</v>
      </c>
    </row>
    <row r="3501" spans="1:119" x14ac:dyDescent="0.35">
      <c r="A3501" t="s">
        <v>105</v>
      </c>
      <c r="B3501">
        <v>502786</v>
      </c>
      <c r="C3501">
        <v>6359</v>
      </c>
      <c r="D3501">
        <v>125015</v>
      </c>
      <c r="E3501">
        <v>13662</v>
      </c>
      <c r="F3501">
        <v>0</v>
      </c>
      <c r="G3501" t="s">
        <v>106</v>
      </c>
      <c r="H3501" t="s">
        <v>106</v>
      </c>
      <c r="I3501" t="s">
        <v>106</v>
      </c>
      <c r="J3501" t="s">
        <v>107</v>
      </c>
      <c r="K3501" t="s">
        <v>108</v>
      </c>
      <c r="L3501" t="s">
        <v>109</v>
      </c>
      <c r="M3501" t="s">
        <v>110</v>
      </c>
      <c r="N3501" t="s">
        <v>8041</v>
      </c>
      <c r="O3501" t="s">
        <v>3102</v>
      </c>
      <c r="P3501">
        <v>8178</v>
      </c>
      <c r="Q3501">
        <v>184</v>
      </c>
      <c r="R3501">
        <v>184</v>
      </c>
      <c r="S3501">
        <v>200</v>
      </c>
      <c r="T3501">
        <v>0</v>
      </c>
      <c r="U3501">
        <v>3000</v>
      </c>
      <c r="V3501">
        <v>3000</v>
      </c>
      <c r="W3501">
        <v>200</v>
      </c>
      <c r="X3501">
        <v>0</v>
      </c>
      <c r="Y3501">
        <v>0</v>
      </c>
      <c r="Z3501">
        <v>0</v>
      </c>
      <c r="AD3501" s="1">
        <v>41776.333333333336</v>
      </c>
      <c r="AE3501" s="1">
        <v>41804.708333333336</v>
      </c>
      <c r="AG3501" s="1">
        <v>41749.333333333336</v>
      </c>
      <c r="AH3501" s="1">
        <v>41777.708333333336</v>
      </c>
      <c r="AI3501" s="1">
        <v>41749.333333333336</v>
      </c>
      <c r="AJ3501" s="1">
        <v>41777.708333333336</v>
      </c>
      <c r="AK3501" s="1">
        <v>41749.333333333336</v>
      </c>
      <c r="AL3501" s="1">
        <v>41777.708333333336</v>
      </c>
      <c r="AM3501" s="1">
        <v>41776.333333333336</v>
      </c>
      <c r="AN3501" s="1">
        <v>41804.708333333336</v>
      </c>
      <c r="AP3501" t="s">
        <v>113</v>
      </c>
      <c r="AU3501" t="s">
        <v>8042</v>
      </c>
      <c r="AY3501" t="s">
        <v>106</v>
      </c>
      <c r="AZ3501">
        <v>0</v>
      </c>
      <c r="BA3501">
        <v>0</v>
      </c>
      <c r="BD3501" s="3">
        <v>41321.661805555559</v>
      </c>
      <c r="BE3501" s="3">
        <v>41321.663888888892</v>
      </c>
      <c r="BF3501" t="s">
        <v>115</v>
      </c>
      <c r="BG3501" t="s">
        <v>115</v>
      </c>
      <c r="BH3501">
        <v>8149</v>
      </c>
      <c r="BM3501">
        <v>43550</v>
      </c>
      <c r="BR3501" t="s">
        <v>116</v>
      </c>
      <c r="BS3501" t="s">
        <v>117</v>
      </c>
      <c r="BU3501">
        <v>1</v>
      </c>
      <c r="BV3501" t="s">
        <v>118</v>
      </c>
      <c r="BX3501" t="s">
        <v>119</v>
      </c>
      <c r="BY3501" t="s">
        <v>119</v>
      </c>
      <c r="BZ3501" t="s">
        <v>119</v>
      </c>
      <c r="CA3501">
        <v>1</v>
      </c>
      <c r="CC3501" t="s">
        <v>120</v>
      </c>
      <c r="CH3501">
        <v>540</v>
      </c>
      <c r="CI3501">
        <v>39860</v>
      </c>
      <c r="CJ3501" t="s">
        <v>106</v>
      </c>
      <c r="CK3501" t="s">
        <v>106</v>
      </c>
      <c r="CL3501">
        <v>30</v>
      </c>
      <c r="CM3501" t="s">
        <v>3097</v>
      </c>
      <c r="CO3501">
        <v>124999</v>
      </c>
      <c r="CQ3501">
        <v>0</v>
      </c>
      <c r="CR3501">
        <v>0</v>
      </c>
      <c r="CS3501">
        <v>0</v>
      </c>
      <c r="CY3501" t="s">
        <v>123</v>
      </c>
      <c r="CZ3501" t="s">
        <v>124</v>
      </c>
      <c r="DD3501" t="str" cm="1">
        <f t="array" ref="DD3501">TEXT(_xlfn.SEQUENCE(1, DATEDIF(AG3501, AH3501, "m") + 1, AG3501, 30), "YYYY-APMM")</f>
        <v>2014-AP04</v>
      </c>
      <c r="DN3501">
        <f t="shared" si="108"/>
        <v>3000</v>
      </c>
      <c r="DO3501" t="str">
        <f t="shared" si="109"/>
        <v>LABOR- SUBCONTRACTOR</v>
      </c>
    </row>
    <row r="3502" spans="1:119" x14ac:dyDescent="0.35">
      <c r="A3502" t="s">
        <v>105</v>
      </c>
      <c r="B3502">
        <v>502787</v>
      </c>
      <c r="C3502">
        <v>6359</v>
      </c>
      <c r="D3502">
        <v>125015</v>
      </c>
      <c r="E3502">
        <v>13662</v>
      </c>
      <c r="F3502">
        <v>0</v>
      </c>
      <c r="G3502" t="s">
        <v>106</v>
      </c>
      <c r="H3502" t="s">
        <v>106</v>
      </c>
      <c r="I3502" t="s">
        <v>106</v>
      </c>
      <c r="J3502" t="s">
        <v>107</v>
      </c>
      <c r="K3502" t="s">
        <v>108</v>
      </c>
      <c r="L3502" t="s">
        <v>109</v>
      </c>
      <c r="M3502" t="s">
        <v>110</v>
      </c>
      <c r="N3502" t="s">
        <v>8043</v>
      </c>
      <c r="O3502" t="s">
        <v>3095</v>
      </c>
      <c r="P3502">
        <v>8178</v>
      </c>
      <c r="Q3502">
        <v>184</v>
      </c>
      <c r="R3502">
        <v>184</v>
      </c>
      <c r="S3502">
        <v>200</v>
      </c>
      <c r="T3502">
        <v>0</v>
      </c>
      <c r="U3502">
        <v>3000</v>
      </c>
      <c r="V3502">
        <v>3000</v>
      </c>
      <c r="W3502">
        <v>200</v>
      </c>
      <c r="X3502">
        <v>0</v>
      </c>
      <c r="Y3502">
        <v>0</v>
      </c>
      <c r="Z3502">
        <v>0</v>
      </c>
      <c r="AD3502" s="1">
        <v>41776.333333333336</v>
      </c>
      <c r="AE3502" s="1">
        <v>41804.708333333336</v>
      </c>
      <c r="AG3502" s="1">
        <v>41749.333333333336</v>
      </c>
      <c r="AH3502" s="1">
        <v>41777.708333333336</v>
      </c>
      <c r="AI3502" s="1">
        <v>41749.333333333336</v>
      </c>
      <c r="AJ3502" s="1">
        <v>41777.708333333336</v>
      </c>
      <c r="AK3502" s="1">
        <v>41749.333333333336</v>
      </c>
      <c r="AL3502" s="1">
        <v>41777.708333333336</v>
      </c>
      <c r="AM3502" s="1">
        <v>41776.333333333336</v>
      </c>
      <c r="AN3502" s="1">
        <v>41804.708333333336</v>
      </c>
      <c r="AP3502" t="s">
        <v>113</v>
      </c>
      <c r="AU3502" t="s">
        <v>8044</v>
      </c>
      <c r="AY3502" t="s">
        <v>106</v>
      </c>
      <c r="AZ3502">
        <v>0</v>
      </c>
      <c r="BA3502">
        <v>0</v>
      </c>
      <c r="BD3502" s="3">
        <v>41321.661805555559</v>
      </c>
      <c r="BE3502" s="3">
        <v>41321.663888888892</v>
      </c>
      <c r="BF3502" t="s">
        <v>115</v>
      </c>
      <c r="BG3502" t="s">
        <v>115</v>
      </c>
      <c r="BH3502">
        <v>8149</v>
      </c>
      <c r="BM3502">
        <v>43550</v>
      </c>
      <c r="BR3502" t="s">
        <v>116</v>
      </c>
      <c r="BS3502" t="s">
        <v>117</v>
      </c>
      <c r="BU3502">
        <v>1</v>
      </c>
      <c r="BV3502" t="s">
        <v>118</v>
      </c>
      <c r="BX3502" t="s">
        <v>119</v>
      </c>
      <c r="BY3502" t="s">
        <v>119</v>
      </c>
      <c r="BZ3502" t="s">
        <v>119</v>
      </c>
      <c r="CA3502">
        <v>1</v>
      </c>
      <c r="CC3502" t="s">
        <v>120</v>
      </c>
      <c r="CH3502">
        <v>540</v>
      </c>
      <c r="CI3502">
        <v>39860</v>
      </c>
      <c r="CJ3502" t="s">
        <v>106</v>
      </c>
      <c r="CK3502" t="s">
        <v>106</v>
      </c>
      <c r="CL3502">
        <v>30</v>
      </c>
      <c r="CM3502" t="s">
        <v>3097</v>
      </c>
      <c r="CO3502">
        <v>124999</v>
      </c>
      <c r="CQ3502">
        <v>0</v>
      </c>
      <c r="CR3502">
        <v>0</v>
      </c>
      <c r="CS3502">
        <v>0</v>
      </c>
      <c r="CY3502" t="s">
        <v>123</v>
      </c>
      <c r="CZ3502" t="s">
        <v>124</v>
      </c>
      <c r="DD3502" t="str" cm="1">
        <f t="array" ref="DD3502">TEXT(_xlfn.SEQUENCE(1, DATEDIF(AG3502, AH3502, "m") + 1, AG3502, 30), "YYYY-APMM")</f>
        <v>2014-AP04</v>
      </c>
      <c r="DN3502">
        <f t="shared" si="108"/>
        <v>3000</v>
      </c>
      <c r="DO3502" t="str">
        <f t="shared" si="109"/>
        <v>LABOR- SUBCONTRACTOR</v>
      </c>
    </row>
    <row r="3503" spans="1:119" x14ac:dyDescent="0.35">
      <c r="A3503" t="s">
        <v>105</v>
      </c>
      <c r="B3503">
        <v>502788</v>
      </c>
      <c r="C3503">
        <v>6359</v>
      </c>
      <c r="D3503">
        <v>125018</v>
      </c>
      <c r="E3503">
        <v>13662</v>
      </c>
      <c r="F3503">
        <v>0</v>
      </c>
      <c r="G3503" t="s">
        <v>106</v>
      </c>
      <c r="H3503" t="s">
        <v>106</v>
      </c>
      <c r="I3503" t="s">
        <v>106</v>
      </c>
      <c r="J3503" t="s">
        <v>107</v>
      </c>
      <c r="K3503" t="s">
        <v>108</v>
      </c>
      <c r="L3503" t="s">
        <v>109</v>
      </c>
      <c r="M3503" t="s">
        <v>110</v>
      </c>
      <c r="N3503" t="s">
        <v>8045</v>
      </c>
      <c r="O3503" t="s">
        <v>3154</v>
      </c>
      <c r="P3503">
        <v>8165</v>
      </c>
      <c r="Q3503">
        <v>152</v>
      </c>
      <c r="R3503">
        <v>0</v>
      </c>
      <c r="S3503">
        <v>160</v>
      </c>
      <c r="T3503">
        <v>0</v>
      </c>
      <c r="U3503">
        <v>521.5</v>
      </c>
      <c r="V3503">
        <v>521.5</v>
      </c>
      <c r="W3503">
        <v>160</v>
      </c>
      <c r="X3503">
        <v>0</v>
      </c>
      <c r="Y3503">
        <v>0</v>
      </c>
      <c r="Z3503">
        <v>0</v>
      </c>
      <c r="AD3503" s="1">
        <v>41585.333333333336</v>
      </c>
      <c r="AE3503" s="1">
        <v>41608.708333333336</v>
      </c>
      <c r="AG3503" s="1">
        <v>41561.333333333336</v>
      </c>
      <c r="AH3503" s="1">
        <v>41585.708333333336</v>
      </c>
      <c r="AI3503" s="1">
        <v>41561.333333333336</v>
      </c>
      <c r="AJ3503" s="1">
        <v>41585.708333333336</v>
      </c>
      <c r="AK3503" s="1">
        <v>41561.333333333336</v>
      </c>
      <c r="AL3503" s="1">
        <v>41585.708333333336</v>
      </c>
      <c r="AM3503" s="1">
        <v>41585.333333333336</v>
      </c>
      <c r="AN3503" s="1">
        <v>41608.708333333336</v>
      </c>
      <c r="AP3503" t="s">
        <v>113</v>
      </c>
      <c r="AU3503" t="s">
        <v>8046</v>
      </c>
      <c r="AY3503" t="s">
        <v>106</v>
      </c>
      <c r="AZ3503">
        <v>0</v>
      </c>
      <c r="BA3503">
        <v>0</v>
      </c>
      <c r="BD3503" s="3">
        <v>41321.661805555559</v>
      </c>
      <c r="BE3503" s="3">
        <v>41321.663888888892</v>
      </c>
      <c r="BF3503" t="s">
        <v>115</v>
      </c>
      <c r="BG3503" t="s">
        <v>115</v>
      </c>
      <c r="BH3503">
        <v>8149</v>
      </c>
      <c r="BM3503">
        <v>43420</v>
      </c>
      <c r="BR3503" t="s">
        <v>3122</v>
      </c>
      <c r="BS3503" t="s">
        <v>3123</v>
      </c>
      <c r="BU3503">
        <v>1</v>
      </c>
      <c r="BV3503" t="s">
        <v>118</v>
      </c>
      <c r="BX3503" t="s">
        <v>119</v>
      </c>
      <c r="BY3503" t="s">
        <v>119</v>
      </c>
      <c r="BZ3503" t="s">
        <v>119</v>
      </c>
      <c r="CA3503">
        <v>1</v>
      </c>
      <c r="CC3503" t="s">
        <v>120</v>
      </c>
      <c r="CH3503">
        <v>540</v>
      </c>
      <c r="CI3503">
        <v>39580</v>
      </c>
      <c r="CJ3503" t="s">
        <v>106</v>
      </c>
      <c r="CK3503" t="s">
        <v>106</v>
      </c>
      <c r="CL3503">
        <v>20</v>
      </c>
      <c r="CM3503" t="s">
        <v>2867</v>
      </c>
      <c r="CO3503">
        <v>125017</v>
      </c>
      <c r="CQ3503">
        <v>0</v>
      </c>
      <c r="CR3503">
        <v>0</v>
      </c>
      <c r="CS3503">
        <v>0</v>
      </c>
      <c r="CY3503" t="s">
        <v>123</v>
      </c>
      <c r="CZ3503" t="s">
        <v>124</v>
      </c>
      <c r="DD3503" t="str" cm="1">
        <f t="array" ref="DD3503">TEXT(_xlfn.SEQUENCE(1, DATEDIF(AG3503, AH3503, "m") + 1, AG3503, 30), "YYYY-APMM")</f>
        <v>2013-AP10</v>
      </c>
      <c r="DN3503">
        <f t="shared" si="108"/>
        <v>521.5</v>
      </c>
      <c r="DO3503" t="str">
        <f t="shared" si="109"/>
        <v>STEEL FIXERS SK</v>
      </c>
    </row>
    <row r="3504" spans="1:119" x14ac:dyDescent="0.35">
      <c r="A3504" t="s">
        <v>105</v>
      </c>
      <c r="B3504">
        <v>502789</v>
      </c>
      <c r="C3504">
        <v>6359</v>
      </c>
      <c r="D3504">
        <v>125018</v>
      </c>
      <c r="E3504">
        <v>13662</v>
      </c>
      <c r="F3504">
        <v>0</v>
      </c>
      <c r="G3504" t="s">
        <v>106</v>
      </c>
      <c r="H3504" t="s">
        <v>106</v>
      </c>
      <c r="I3504" t="s">
        <v>106</v>
      </c>
      <c r="J3504" t="s">
        <v>107</v>
      </c>
      <c r="K3504" t="s">
        <v>108</v>
      </c>
      <c r="L3504" t="s">
        <v>109</v>
      </c>
      <c r="M3504" t="s">
        <v>110</v>
      </c>
      <c r="N3504" t="s">
        <v>8047</v>
      </c>
      <c r="O3504" t="s">
        <v>3157</v>
      </c>
      <c r="P3504">
        <v>8166</v>
      </c>
      <c r="Q3504">
        <v>248</v>
      </c>
      <c r="R3504">
        <v>40</v>
      </c>
      <c r="S3504">
        <v>160</v>
      </c>
      <c r="T3504">
        <v>0</v>
      </c>
      <c r="U3504">
        <v>84</v>
      </c>
      <c r="V3504">
        <v>84</v>
      </c>
      <c r="W3504">
        <v>160</v>
      </c>
      <c r="X3504">
        <v>0</v>
      </c>
      <c r="Y3504">
        <v>0</v>
      </c>
      <c r="Z3504">
        <v>0</v>
      </c>
      <c r="AD3504" s="1">
        <v>41606.333333333336</v>
      </c>
      <c r="AE3504" s="1">
        <v>41630.708333333336</v>
      </c>
      <c r="AG3504" s="1">
        <v>41570.333333333336</v>
      </c>
      <c r="AH3504" s="1">
        <v>41592.708333333336</v>
      </c>
      <c r="AI3504" s="1">
        <v>41570.333333333336</v>
      </c>
      <c r="AJ3504" s="1">
        <v>41592.708333333336</v>
      </c>
      <c r="AK3504" s="1">
        <v>41570.333333333336</v>
      </c>
      <c r="AL3504" s="1">
        <v>41592.708333333336</v>
      </c>
      <c r="AM3504" s="1">
        <v>41606.333333333336</v>
      </c>
      <c r="AN3504" s="1">
        <v>41630.708333333336</v>
      </c>
      <c r="AP3504" t="s">
        <v>113</v>
      </c>
      <c r="AU3504" t="s">
        <v>8048</v>
      </c>
      <c r="AY3504" t="s">
        <v>106</v>
      </c>
      <c r="AZ3504">
        <v>0</v>
      </c>
      <c r="BA3504">
        <v>0</v>
      </c>
      <c r="BD3504" s="3">
        <v>41321.661805555559</v>
      </c>
      <c r="BE3504" s="3">
        <v>41321.663888888892</v>
      </c>
      <c r="BF3504" t="s">
        <v>115</v>
      </c>
      <c r="BG3504" t="s">
        <v>115</v>
      </c>
      <c r="BH3504">
        <v>8149</v>
      </c>
      <c r="BM3504">
        <v>43430</v>
      </c>
      <c r="BR3504" t="s">
        <v>1304</v>
      </c>
      <c r="BS3504" t="s">
        <v>1305</v>
      </c>
      <c r="BU3504">
        <v>1</v>
      </c>
      <c r="BV3504" t="s">
        <v>118</v>
      </c>
      <c r="BX3504" t="s">
        <v>119</v>
      </c>
      <c r="BY3504" t="s">
        <v>119</v>
      </c>
      <c r="BZ3504" t="s">
        <v>119</v>
      </c>
      <c r="CA3504">
        <v>1</v>
      </c>
      <c r="CC3504" t="s">
        <v>120</v>
      </c>
      <c r="CH3504">
        <v>540</v>
      </c>
      <c r="CI3504">
        <v>39580</v>
      </c>
      <c r="CJ3504" t="s">
        <v>106</v>
      </c>
      <c r="CK3504" t="s">
        <v>106</v>
      </c>
      <c r="CL3504">
        <v>20</v>
      </c>
      <c r="CM3504" t="s">
        <v>2867</v>
      </c>
      <c r="CO3504">
        <v>125017</v>
      </c>
      <c r="CQ3504">
        <v>0</v>
      </c>
      <c r="CR3504">
        <v>0</v>
      </c>
      <c r="CS3504">
        <v>0</v>
      </c>
      <c r="CY3504" t="s">
        <v>123</v>
      </c>
      <c r="CZ3504" t="s">
        <v>124</v>
      </c>
      <c r="DD3504" t="str" cm="1">
        <f t="array" ref="DD3504">TEXT(_xlfn.SEQUENCE(1, DATEDIF(AG3504, AH3504, "m") + 1, AG3504, 30), "YYYY-APMM")</f>
        <v>2013-AP10</v>
      </c>
      <c r="DN3504">
        <f t="shared" si="108"/>
        <v>84</v>
      </c>
      <c r="DO3504" t="str">
        <f t="shared" si="109"/>
        <v>CARPENTERS SK</v>
      </c>
    </row>
    <row r="3505" spans="1:119" x14ac:dyDescent="0.35">
      <c r="A3505" t="s">
        <v>105</v>
      </c>
      <c r="B3505">
        <v>502790</v>
      </c>
      <c r="C3505">
        <v>6359</v>
      </c>
      <c r="D3505">
        <v>125019</v>
      </c>
      <c r="E3505">
        <v>13662</v>
      </c>
      <c r="F3505">
        <v>0</v>
      </c>
      <c r="G3505" t="s">
        <v>106</v>
      </c>
      <c r="H3505" t="s">
        <v>106</v>
      </c>
      <c r="I3505" t="s">
        <v>106</v>
      </c>
      <c r="J3505" t="s">
        <v>107</v>
      </c>
      <c r="K3505" t="s">
        <v>108</v>
      </c>
      <c r="L3505" t="s">
        <v>109</v>
      </c>
      <c r="M3505" t="s">
        <v>110</v>
      </c>
      <c r="N3505" t="s">
        <v>8049</v>
      </c>
      <c r="O3505" t="s">
        <v>3140</v>
      </c>
      <c r="P3505">
        <v>8165</v>
      </c>
      <c r="Q3505">
        <v>0</v>
      </c>
      <c r="R3505">
        <v>0</v>
      </c>
      <c r="S3505">
        <v>160</v>
      </c>
      <c r="T3505">
        <v>0</v>
      </c>
      <c r="U3505">
        <v>1524.25</v>
      </c>
      <c r="V3505">
        <v>1524.25</v>
      </c>
      <c r="W3505">
        <v>160</v>
      </c>
      <c r="X3505">
        <v>0</v>
      </c>
      <c r="Y3505">
        <v>0</v>
      </c>
      <c r="Z3505">
        <v>0</v>
      </c>
      <c r="AD3505" s="1">
        <v>41486.333333333336</v>
      </c>
      <c r="AE3505" s="1">
        <v>41512.708333333336</v>
      </c>
      <c r="AG3505" s="1">
        <v>41486.333333333336</v>
      </c>
      <c r="AH3505" s="1">
        <v>41512.708333333336</v>
      </c>
      <c r="AI3505" s="1">
        <v>41486.333333333336</v>
      </c>
      <c r="AJ3505" s="1">
        <v>41512.708333333336</v>
      </c>
      <c r="AK3505" s="1">
        <v>41486.333333333336</v>
      </c>
      <c r="AL3505" s="1">
        <v>41512.708333333336</v>
      </c>
      <c r="AM3505" s="1">
        <v>41486.333333333336</v>
      </c>
      <c r="AN3505" s="1">
        <v>41512.708333333336</v>
      </c>
      <c r="AP3505" t="s">
        <v>113</v>
      </c>
      <c r="AU3505" t="s">
        <v>8050</v>
      </c>
      <c r="AY3505" t="s">
        <v>106</v>
      </c>
      <c r="AZ3505">
        <v>0</v>
      </c>
      <c r="BA3505">
        <v>0</v>
      </c>
      <c r="BD3505" s="3">
        <v>41321.661805555559</v>
      </c>
      <c r="BE3505" s="3">
        <v>41321.663888888892</v>
      </c>
      <c r="BF3505" t="s">
        <v>115</v>
      </c>
      <c r="BG3505" t="s">
        <v>115</v>
      </c>
      <c r="BH3505">
        <v>8149</v>
      </c>
      <c r="BM3505">
        <v>43420</v>
      </c>
      <c r="BR3505" t="s">
        <v>3122</v>
      </c>
      <c r="BS3505" t="s">
        <v>3123</v>
      </c>
      <c r="BU3505">
        <v>1</v>
      </c>
      <c r="BV3505" t="s">
        <v>118</v>
      </c>
      <c r="BX3505" t="s">
        <v>119</v>
      </c>
      <c r="BY3505" t="s">
        <v>119</v>
      </c>
      <c r="BZ3505" t="s">
        <v>119</v>
      </c>
      <c r="CA3505">
        <v>1</v>
      </c>
      <c r="CC3505" t="s">
        <v>120</v>
      </c>
      <c r="CH3505">
        <v>540</v>
      </c>
      <c r="CI3505">
        <v>39560</v>
      </c>
      <c r="CJ3505" t="s">
        <v>106</v>
      </c>
      <c r="CK3505" t="s">
        <v>106</v>
      </c>
      <c r="CL3505">
        <v>10</v>
      </c>
      <c r="CM3505" t="s">
        <v>2889</v>
      </c>
      <c r="CO3505">
        <v>125017</v>
      </c>
      <c r="CQ3505">
        <v>0</v>
      </c>
      <c r="CR3505">
        <v>0</v>
      </c>
      <c r="CS3505">
        <v>0</v>
      </c>
      <c r="CY3505" t="s">
        <v>123</v>
      </c>
      <c r="CZ3505" t="s">
        <v>124</v>
      </c>
      <c r="DD3505" t="str" cm="1">
        <f t="array" ref="DD3505">TEXT(_xlfn.SEQUENCE(1, DATEDIF(AG3505, AH3505, "m") + 1, AG3505, 30), "YYYY-APMM")</f>
        <v>2013-AP07</v>
      </c>
      <c r="DN3505">
        <f t="shared" si="108"/>
        <v>1524.25</v>
      </c>
      <c r="DO3505" t="str">
        <f t="shared" si="109"/>
        <v>STEEL FIXERS SK</v>
      </c>
    </row>
    <row r="3506" spans="1:119" x14ac:dyDescent="0.35">
      <c r="A3506" t="s">
        <v>105</v>
      </c>
      <c r="B3506">
        <v>502791</v>
      </c>
      <c r="C3506">
        <v>6359</v>
      </c>
      <c r="D3506">
        <v>125019</v>
      </c>
      <c r="E3506">
        <v>13662</v>
      </c>
      <c r="F3506">
        <v>0</v>
      </c>
      <c r="G3506" t="s">
        <v>106</v>
      </c>
      <c r="H3506" t="s">
        <v>106</v>
      </c>
      <c r="I3506" t="s">
        <v>106</v>
      </c>
      <c r="J3506" t="s">
        <v>107</v>
      </c>
      <c r="K3506" t="s">
        <v>108</v>
      </c>
      <c r="L3506" t="s">
        <v>109</v>
      </c>
      <c r="M3506" t="s">
        <v>110</v>
      </c>
      <c r="N3506" t="s">
        <v>8051</v>
      </c>
      <c r="O3506" t="s">
        <v>3143</v>
      </c>
      <c r="P3506">
        <v>8167</v>
      </c>
      <c r="Q3506">
        <v>0</v>
      </c>
      <c r="R3506">
        <v>0</v>
      </c>
      <c r="S3506">
        <v>120</v>
      </c>
      <c r="T3506">
        <v>0</v>
      </c>
      <c r="U3506">
        <v>105</v>
      </c>
      <c r="V3506">
        <v>105</v>
      </c>
      <c r="W3506">
        <v>120</v>
      </c>
      <c r="X3506">
        <v>0</v>
      </c>
      <c r="Y3506">
        <v>0</v>
      </c>
      <c r="Z3506">
        <v>0</v>
      </c>
      <c r="AD3506" s="1">
        <v>41500.333333333336</v>
      </c>
      <c r="AE3506" s="1">
        <v>41517.708333333336</v>
      </c>
      <c r="AG3506" s="1">
        <v>41500.333333333336</v>
      </c>
      <c r="AH3506" s="1">
        <v>41517.708333333336</v>
      </c>
      <c r="AI3506" s="1">
        <v>41500.333333333336</v>
      </c>
      <c r="AJ3506" s="1">
        <v>41517.708333333336</v>
      </c>
      <c r="AK3506" s="1">
        <v>41500.333333333336</v>
      </c>
      <c r="AL3506" s="1">
        <v>41517.708333333336</v>
      </c>
      <c r="AM3506" s="1">
        <v>41500.333333333336</v>
      </c>
      <c r="AN3506" s="1">
        <v>41517.708333333336</v>
      </c>
      <c r="AP3506" t="s">
        <v>113</v>
      </c>
      <c r="AU3506" t="s">
        <v>8052</v>
      </c>
      <c r="AY3506" t="s">
        <v>106</v>
      </c>
      <c r="AZ3506">
        <v>0</v>
      </c>
      <c r="BA3506">
        <v>0</v>
      </c>
      <c r="BD3506" s="3">
        <v>41321.661805555559</v>
      </c>
      <c r="BE3506" s="3">
        <v>41321.663888888892</v>
      </c>
      <c r="BF3506" t="s">
        <v>115</v>
      </c>
      <c r="BG3506" t="s">
        <v>115</v>
      </c>
      <c r="BH3506">
        <v>8149</v>
      </c>
      <c r="BM3506">
        <v>43440</v>
      </c>
      <c r="BR3506" t="s">
        <v>3145</v>
      </c>
      <c r="BS3506" t="s">
        <v>3146</v>
      </c>
      <c r="BU3506">
        <v>1</v>
      </c>
      <c r="BV3506" t="s">
        <v>118</v>
      </c>
      <c r="BX3506" t="s">
        <v>119</v>
      </c>
      <c r="BY3506" t="s">
        <v>119</v>
      </c>
      <c r="BZ3506" t="s">
        <v>119</v>
      </c>
      <c r="CA3506">
        <v>1</v>
      </c>
      <c r="CC3506" t="s">
        <v>120</v>
      </c>
      <c r="CH3506">
        <v>540</v>
      </c>
      <c r="CI3506">
        <v>39560</v>
      </c>
      <c r="CJ3506" t="s">
        <v>106</v>
      </c>
      <c r="CK3506" t="s">
        <v>106</v>
      </c>
      <c r="CL3506">
        <v>10</v>
      </c>
      <c r="CM3506" t="s">
        <v>2889</v>
      </c>
      <c r="CO3506">
        <v>125017</v>
      </c>
      <c r="CQ3506">
        <v>0</v>
      </c>
      <c r="CR3506">
        <v>0</v>
      </c>
      <c r="CS3506">
        <v>0</v>
      </c>
      <c r="CY3506" t="s">
        <v>123</v>
      </c>
      <c r="CZ3506" t="s">
        <v>124</v>
      </c>
      <c r="DD3506" t="str" cm="1">
        <f t="array" ref="DD3506">TEXT(_xlfn.SEQUENCE(1, DATEDIF(AG3506, AH3506, "m") + 1, AG3506, 30), "YYYY-APMM")</f>
        <v>2013-AP08</v>
      </c>
      <c r="DN3506">
        <f t="shared" si="108"/>
        <v>105</v>
      </c>
      <c r="DO3506" t="str">
        <f t="shared" si="109"/>
        <v>CONCRETE MASON SK</v>
      </c>
    </row>
    <row r="3507" spans="1:119" x14ac:dyDescent="0.35">
      <c r="A3507" t="s">
        <v>105</v>
      </c>
      <c r="B3507">
        <v>502792</v>
      </c>
      <c r="C3507">
        <v>6359</v>
      </c>
      <c r="D3507">
        <v>125019</v>
      </c>
      <c r="E3507">
        <v>13662</v>
      </c>
      <c r="F3507">
        <v>0</v>
      </c>
      <c r="G3507" t="s">
        <v>106</v>
      </c>
      <c r="H3507" t="s">
        <v>106</v>
      </c>
      <c r="I3507" t="s">
        <v>106</v>
      </c>
      <c r="J3507" t="s">
        <v>107</v>
      </c>
      <c r="K3507" t="s">
        <v>108</v>
      </c>
      <c r="L3507" t="s">
        <v>109</v>
      </c>
      <c r="M3507" t="s">
        <v>110</v>
      </c>
      <c r="N3507" t="s">
        <v>8053</v>
      </c>
      <c r="O3507" t="s">
        <v>3164</v>
      </c>
      <c r="P3507">
        <v>8165</v>
      </c>
      <c r="Q3507">
        <v>0</v>
      </c>
      <c r="R3507">
        <v>0</v>
      </c>
      <c r="S3507">
        <v>200</v>
      </c>
      <c r="T3507">
        <v>0</v>
      </c>
      <c r="U3507">
        <v>6076</v>
      </c>
      <c r="V3507">
        <v>6076</v>
      </c>
      <c r="W3507">
        <v>200</v>
      </c>
      <c r="X3507">
        <v>0</v>
      </c>
      <c r="Y3507">
        <v>0</v>
      </c>
      <c r="Z3507">
        <v>0</v>
      </c>
      <c r="AD3507" s="1">
        <v>41508.333333333336</v>
      </c>
      <c r="AE3507" s="1">
        <v>41536.708333333336</v>
      </c>
      <c r="AG3507" s="1">
        <v>41508.333333333336</v>
      </c>
      <c r="AH3507" s="1">
        <v>41536.708333333336</v>
      </c>
      <c r="AI3507" s="1">
        <v>41508.333333333336</v>
      </c>
      <c r="AJ3507" s="1">
        <v>41536.708333333336</v>
      </c>
      <c r="AK3507" s="1">
        <v>41508.333333333336</v>
      </c>
      <c r="AL3507" s="1">
        <v>41536.708333333336</v>
      </c>
      <c r="AM3507" s="1">
        <v>41508.333333333336</v>
      </c>
      <c r="AN3507" s="1">
        <v>41536.708333333336</v>
      </c>
      <c r="AP3507" t="s">
        <v>113</v>
      </c>
      <c r="AU3507" t="s">
        <v>8054</v>
      </c>
      <c r="AY3507" t="s">
        <v>106</v>
      </c>
      <c r="AZ3507">
        <v>0</v>
      </c>
      <c r="BA3507">
        <v>0</v>
      </c>
      <c r="BD3507" s="3">
        <v>41321.661805555559</v>
      </c>
      <c r="BE3507" s="3">
        <v>41321.663888888892</v>
      </c>
      <c r="BF3507" t="s">
        <v>115</v>
      </c>
      <c r="BG3507" t="s">
        <v>115</v>
      </c>
      <c r="BH3507">
        <v>8149</v>
      </c>
      <c r="BM3507">
        <v>43420</v>
      </c>
      <c r="BR3507" t="s">
        <v>3122</v>
      </c>
      <c r="BS3507" t="s">
        <v>3123</v>
      </c>
      <c r="BU3507">
        <v>1</v>
      </c>
      <c r="BV3507" t="s">
        <v>118</v>
      </c>
      <c r="BX3507" t="s">
        <v>119</v>
      </c>
      <c r="BY3507" t="s">
        <v>119</v>
      </c>
      <c r="BZ3507" t="s">
        <v>119</v>
      </c>
      <c r="CA3507">
        <v>1</v>
      </c>
      <c r="CC3507" t="s">
        <v>120</v>
      </c>
      <c r="CH3507">
        <v>540</v>
      </c>
      <c r="CI3507">
        <v>39560</v>
      </c>
      <c r="CJ3507" t="s">
        <v>106</v>
      </c>
      <c r="CK3507" t="s">
        <v>106</v>
      </c>
      <c r="CL3507">
        <v>10</v>
      </c>
      <c r="CM3507" t="s">
        <v>2889</v>
      </c>
      <c r="CO3507">
        <v>125017</v>
      </c>
      <c r="CQ3507">
        <v>0</v>
      </c>
      <c r="CR3507">
        <v>0</v>
      </c>
      <c r="CS3507">
        <v>0</v>
      </c>
      <c r="CY3507" t="s">
        <v>123</v>
      </c>
      <c r="CZ3507" t="s">
        <v>124</v>
      </c>
      <c r="DD3507" t="str" cm="1">
        <f t="array" ref="DD3507">TEXT(_xlfn.SEQUENCE(1, DATEDIF(AG3507, AH3507, "m") + 1, AG3507, 30), "YYYY-APMM")</f>
        <v>2013-AP08</v>
      </c>
      <c r="DN3507">
        <f t="shared" si="108"/>
        <v>6076</v>
      </c>
      <c r="DO3507" t="str">
        <f t="shared" si="109"/>
        <v>STEEL FIXERS SK</v>
      </c>
    </row>
    <row r="3508" spans="1:119" x14ac:dyDescent="0.35">
      <c r="A3508" t="s">
        <v>105</v>
      </c>
      <c r="B3508">
        <v>502793</v>
      </c>
      <c r="C3508">
        <v>6359</v>
      </c>
      <c r="D3508">
        <v>125019</v>
      </c>
      <c r="E3508">
        <v>13662</v>
      </c>
      <c r="F3508">
        <v>0</v>
      </c>
      <c r="G3508" t="s">
        <v>106</v>
      </c>
      <c r="H3508" t="s">
        <v>106</v>
      </c>
      <c r="I3508" t="s">
        <v>106</v>
      </c>
      <c r="J3508" t="s">
        <v>107</v>
      </c>
      <c r="K3508" t="s">
        <v>108</v>
      </c>
      <c r="L3508" t="s">
        <v>109</v>
      </c>
      <c r="M3508" t="s">
        <v>110</v>
      </c>
      <c r="N3508" t="s">
        <v>8055</v>
      </c>
      <c r="O3508" t="s">
        <v>3167</v>
      </c>
      <c r="P3508">
        <v>8167</v>
      </c>
      <c r="Q3508">
        <v>0</v>
      </c>
      <c r="R3508">
        <v>0</v>
      </c>
      <c r="S3508">
        <v>120</v>
      </c>
      <c r="T3508">
        <v>0</v>
      </c>
      <c r="U3508">
        <v>1302</v>
      </c>
      <c r="V3508">
        <v>1302</v>
      </c>
      <c r="W3508">
        <v>120</v>
      </c>
      <c r="X3508">
        <v>0</v>
      </c>
      <c r="Y3508">
        <v>0</v>
      </c>
      <c r="Z3508">
        <v>0</v>
      </c>
      <c r="AD3508" s="1">
        <v>41525.333333333336</v>
      </c>
      <c r="AE3508" s="1">
        <v>41541.708333333336</v>
      </c>
      <c r="AG3508" s="1">
        <v>41525.333333333336</v>
      </c>
      <c r="AH3508" s="1">
        <v>41541.708333333336</v>
      </c>
      <c r="AI3508" s="1">
        <v>41525.333333333336</v>
      </c>
      <c r="AJ3508" s="1">
        <v>41541.708333333336</v>
      </c>
      <c r="AK3508" s="1">
        <v>41525.333333333336</v>
      </c>
      <c r="AL3508" s="1">
        <v>41541.708333333336</v>
      </c>
      <c r="AM3508" s="1">
        <v>41525.333333333336</v>
      </c>
      <c r="AN3508" s="1">
        <v>41541.708333333336</v>
      </c>
      <c r="AP3508" t="s">
        <v>113</v>
      </c>
      <c r="AU3508" t="s">
        <v>8056</v>
      </c>
      <c r="AY3508" t="s">
        <v>106</v>
      </c>
      <c r="AZ3508">
        <v>0</v>
      </c>
      <c r="BA3508">
        <v>0</v>
      </c>
      <c r="BD3508" s="3">
        <v>41321.661805555559</v>
      </c>
      <c r="BE3508" s="3">
        <v>41321.663888888892</v>
      </c>
      <c r="BF3508" t="s">
        <v>115</v>
      </c>
      <c r="BG3508" t="s">
        <v>115</v>
      </c>
      <c r="BH3508">
        <v>8149</v>
      </c>
      <c r="BM3508">
        <v>43440</v>
      </c>
      <c r="BR3508" t="s">
        <v>3145</v>
      </c>
      <c r="BS3508" t="s">
        <v>3146</v>
      </c>
      <c r="BU3508">
        <v>1</v>
      </c>
      <c r="BV3508" t="s">
        <v>118</v>
      </c>
      <c r="BX3508" t="s">
        <v>119</v>
      </c>
      <c r="BY3508" t="s">
        <v>119</v>
      </c>
      <c r="BZ3508" t="s">
        <v>119</v>
      </c>
      <c r="CA3508">
        <v>1</v>
      </c>
      <c r="CC3508" t="s">
        <v>120</v>
      </c>
      <c r="CH3508">
        <v>540</v>
      </c>
      <c r="CI3508">
        <v>39560</v>
      </c>
      <c r="CJ3508" t="s">
        <v>106</v>
      </c>
      <c r="CK3508" t="s">
        <v>106</v>
      </c>
      <c r="CL3508">
        <v>10</v>
      </c>
      <c r="CM3508" t="s">
        <v>2889</v>
      </c>
      <c r="CO3508">
        <v>125017</v>
      </c>
      <c r="CQ3508">
        <v>0</v>
      </c>
      <c r="CR3508">
        <v>0</v>
      </c>
      <c r="CS3508">
        <v>0</v>
      </c>
      <c r="CY3508" t="s">
        <v>123</v>
      </c>
      <c r="CZ3508" t="s">
        <v>124</v>
      </c>
      <c r="DD3508" t="str" cm="1">
        <f t="array" ref="DD3508">TEXT(_xlfn.SEQUENCE(1, DATEDIF(AG3508, AH3508, "m") + 1, AG3508, 30), "YYYY-APMM")</f>
        <v>2013-AP09</v>
      </c>
      <c r="DN3508">
        <f t="shared" si="108"/>
        <v>1302</v>
      </c>
      <c r="DO3508" t="str">
        <f t="shared" si="109"/>
        <v>CONCRETE MASON SK</v>
      </c>
    </row>
    <row r="3509" spans="1:119" x14ac:dyDescent="0.35">
      <c r="A3509" t="s">
        <v>105</v>
      </c>
      <c r="B3509">
        <v>502794</v>
      </c>
      <c r="C3509">
        <v>6359</v>
      </c>
      <c r="D3509">
        <v>125021</v>
      </c>
      <c r="E3509">
        <v>13662</v>
      </c>
      <c r="F3509">
        <v>0</v>
      </c>
      <c r="G3509" t="s">
        <v>106</v>
      </c>
      <c r="H3509" t="s">
        <v>106</v>
      </c>
      <c r="I3509" t="s">
        <v>106</v>
      </c>
      <c r="J3509" t="s">
        <v>107</v>
      </c>
      <c r="K3509" t="s">
        <v>108</v>
      </c>
      <c r="L3509" t="s">
        <v>109</v>
      </c>
      <c r="M3509" t="s">
        <v>110</v>
      </c>
      <c r="N3509" t="s">
        <v>8057</v>
      </c>
      <c r="O3509" t="s">
        <v>3105</v>
      </c>
      <c r="P3509">
        <v>8177</v>
      </c>
      <c r="Q3509">
        <v>0</v>
      </c>
      <c r="R3509">
        <v>0</v>
      </c>
      <c r="S3509">
        <v>200</v>
      </c>
      <c r="T3509">
        <v>0</v>
      </c>
      <c r="U3509">
        <v>476</v>
      </c>
      <c r="V3509">
        <v>476</v>
      </c>
      <c r="W3509">
        <v>200</v>
      </c>
      <c r="X3509">
        <v>224</v>
      </c>
      <c r="Y3509">
        <v>0</v>
      </c>
      <c r="Z3509">
        <v>224</v>
      </c>
      <c r="AD3509" s="1">
        <v>41373.333333333336</v>
      </c>
      <c r="AE3509" s="1">
        <v>41401.708333333336</v>
      </c>
      <c r="AG3509" s="1">
        <v>41373.333333333336</v>
      </c>
      <c r="AH3509" s="1">
        <v>41401.708333333336</v>
      </c>
      <c r="AI3509" s="1">
        <v>41373.333333333336</v>
      </c>
      <c r="AJ3509" s="1">
        <v>41401.708333333336</v>
      </c>
      <c r="AK3509" s="1">
        <v>41373.333333333336</v>
      </c>
      <c r="AL3509" s="1">
        <v>41401.708333333336</v>
      </c>
      <c r="AM3509" s="1">
        <v>41373.333333333336</v>
      </c>
      <c r="AN3509" s="1">
        <v>41401.708333333336</v>
      </c>
      <c r="AP3509" t="s">
        <v>113</v>
      </c>
      <c r="AU3509" t="s">
        <v>8058</v>
      </c>
      <c r="AY3509" t="s">
        <v>106</v>
      </c>
      <c r="AZ3509">
        <v>0</v>
      </c>
      <c r="BA3509">
        <v>0</v>
      </c>
      <c r="BD3509" s="3">
        <v>41321.661805555559</v>
      </c>
      <c r="BE3509" s="3">
        <v>41321.663888888892</v>
      </c>
      <c r="BF3509" t="s">
        <v>115</v>
      </c>
      <c r="BG3509" t="s">
        <v>115</v>
      </c>
      <c r="BH3509">
        <v>8149</v>
      </c>
      <c r="BM3509">
        <v>43540</v>
      </c>
      <c r="BR3509" t="s">
        <v>1299</v>
      </c>
      <c r="BS3509" t="s">
        <v>1300</v>
      </c>
      <c r="BU3509">
        <v>1</v>
      </c>
      <c r="BV3509" t="s">
        <v>118</v>
      </c>
      <c r="BX3509" t="s">
        <v>119</v>
      </c>
      <c r="BY3509" t="s">
        <v>119</v>
      </c>
      <c r="BZ3509" t="s">
        <v>119</v>
      </c>
      <c r="CA3509">
        <v>1</v>
      </c>
      <c r="CC3509" t="s">
        <v>120</v>
      </c>
      <c r="CH3509">
        <v>540</v>
      </c>
      <c r="CI3509">
        <v>39540</v>
      </c>
      <c r="CJ3509" t="s">
        <v>106</v>
      </c>
      <c r="CK3509" t="s">
        <v>106</v>
      </c>
      <c r="CL3509">
        <v>10</v>
      </c>
      <c r="CM3509" t="s">
        <v>3107</v>
      </c>
      <c r="CO3509">
        <v>125020</v>
      </c>
      <c r="CQ3509">
        <v>0</v>
      </c>
      <c r="CR3509">
        <v>0</v>
      </c>
      <c r="CS3509">
        <v>0</v>
      </c>
      <c r="CY3509" t="s">
        <v>123</v>
      </c>
      <c r="CZ3509" t="s">
        <v>124</v>
      </c>
      <c r="DD3509" t="str" cm="1">
        <f t="array" ref="DD3509">TEXT(_xlfn.SEQUENCE(1, DATEDIF(AG3509, AH3509, "m") + 1, AG3509, 30), "YYYY-APMM")</f>
        <v>2013-AP04</v>
      </c>
      <c r="DN3509">
        <f t="shared" si="108"/>
        <v>476</v>
      </c>
      <c r="DO3509" t="str">
        <f t="shared" si="109"/>
        <v>LABOR - CIVIL</v>
      </c>
    </row>
    <row r="3510" spans="1:119" x14ac:dyDescent="0.35">
      <c r="A3510" t="s">
        <v>105</v>
      </c>
      <c r="B3510">
        <v>502795</v>
      </c>
      <c r="C3510">
        <v>6359</v>
      </c>
      <c r="D3510">
        <v>125021</v>
      </c>
      <c r="E3510">
        <v>13662</v>
      </c>
      <c r="F3510">
        <v>0</v>
      </c>
      <c r="G3510" t="s">
        <v>106</v>
      </c>
      <c r="H3510" t="s">
        <v>106</v>
      </c>
      <c r="I3510" t="s">
        <v>106</v>
      </c>
      <c r="J3510" t="s">
        <v>107</v>
      </c>
      <c r="K3510" t="s">
        <v>108</v>
      </c>
      <c r="L3510" t="s">
        <v>109</v>
      </c>
      <c r="M3510" t="s">
        <v>110</v>
      </c>
      <c r="N3510" t="s">
        <v>8059</v>
      </c>
      <c r="O3510" t="s">
        <v>3109</v>
      </c>
      <c r="P3510">
        <v>8178</v>
      </c>
      <c r="Q3510">
        <v>0</v>
      </c>
      <c r="R3510">
        <v>0</v>
      </c>
      <c r="S3510">
        <v>160</v>
      </c>
      <c r="T3510">
        <v>0</v>
      </c>
      <c r="U3510">
        <v>902</v>
      </c>
      <c r="V3510">
        <v>902</v>
      </c>
      <c r="W3510">
        <v>160</v>
      </c>
      <c r="X3510">
        <v>0</v>
      </c>
      <c r="Y3510">
        <v>0</v>
      </c>
      <c r="Z3510">
        <v>0</v>
      </c>
      <c r="AD3510" s="1">
        <v>41385.333333333336</v>
      </c>
      <c r="AE3510" s="1">
        <v>41407.708333333336</v>
      </c>
      <c r="AG3510" s="1">
        <v>41385.333333333336</v>
      </c>
      <c r="AH3510" s="1">
        <v>41407.708333333336</v>
      </c>
      <c r="AI3510" s="1">
        <v>41385.333333333336</v>
      </c>
      <c r="AJ3510" s="1">
        <v>41407.708333333336</v>
      </c>
      <c r="AK3510" s="1">
        <v>41385.333333333336</v>
      </c>
      <c r="AL3510" s="1">
        <v>41407.708333333336</v>
      </c>
      <c r="AM3510" s="1">
        <v>41385.333333333336</v>
      </c>
      <c r="AN3510" s="1">
        <v>41407.708333333336</v>
      </c>
      <c r="AP3510" t="s">
        <v>113</v>
      </c>
      <c r="AU3510" t="s">
        <v>8060</v>
      </c>
      <c r="AY3510" t="s">
        <v>106</v>
      </c>
      <c r="AZ3510">
        <v>0</v>
      </c>
      <c r="BA3510">
        <v>0</v>
      </c>
      <c r="BD3510" s="3">
        <v>41321.661805555559</v>
      </c>
      <c r="BE3510" s="3">
        <v>41321.663888888892</v>
      </c>
      <c r="BF3510" t="s">
        <v>115</v>
      </c>
      <c r="BG3510" t="s">
        <v>115</v>
      </c>
      <c r="BH3510">
        <v>8149</v>
      </c>
      <c r="BM3510">
        <v>43550</v>
      </c>
      <c r="BR3510" t="s">
        <v>116</v>
      </c>
      <c r="BS3510" t="s">
        <v>117</v>
      </c>
      <c r="BU3510">
        <v>1</v>
      </c>
      <c r="BV3510" t="s">
        <v>118</v>
      </c>
      <c r="BX3510" t="s">
        <v>119</v>
      </c>
      <c r="BY3510" t="s">
        <v>119</v>
      </c>
      <c r="BZ3510" t="s">
        <v>119</v>
      </c>
      <c r="CA3510">
        <v>1</v>
      </c>
      <c r="CC3510" t="s">
        <v>120</v>
      </c>
      <c r="CH3510">
        <v>540</v>
      </c>
      <c r="CI3510">
        <v>39540</v>
      </c>
      <c r="CJ3510" t="s">
        <v>106</v>
      </c>
      <c r="CK3510" t="s">
        <v>106</v>
      </c>
      <c r="CL3510">
        <v>10</v>
      </c>
      <c r="CM3510" t="s">
        <v>3107</v>
      </c>
      <c r="CO3510">
        <v>125020</v>
      </c>
      <c r="CQ3510">
        <v>0</v>
      </c>
      <c r="CR3510">
        <v>0</v>
      </c>
      <c r="CS3510">
        <v>0</v>
      </c>
      <c r="CY3510" t="s">
        <v>123</v>
      </c>
      <c r="CZ3510" t="s">
        <v>124</v>
      </c>
      <c r="DD3510" t="str" cm="1">
        <f t="array" ref="DD3510">TEXT(_xlfn.SEQUENCE(1, DATEDIF(AG3510, AH3510, "m") + 1, AG3510, 30), "YYYY-APMM")</f>
        <v>2013-AP04</v>
      </c>
      <c r="DN3510">
        <f t="shared" si="108"/>
        <v>902</v>
      </c>
      <c r="DO3510" t="str">
        <f t="shared" si="109"/>
        <v>LABOR- SUBCONTRACTOR</v>
      </c>
    </row>
    <row r="3511" spans="1:119" x14ac:dyDescent="0.35">
      <c r="A3511" t="s">
        <v>105</v>
      </c>
      <c r="B3511">
        <v>502796</v>
      </c>
      <c r="C3511">
        <v>6359</v>
      </c>
      <c r="D3511">
        <v>125021</v>
      </c>
      <c r="E3511">
        <v>13662</v>
      </c>
      <c r="F3511">
        <v>0</v>
      </c>
      <c r="G3511" t="s">
        <v>106</v>
      </c>
      <c r="H3511" t="s">
        <v>106</v>
      </c>
      <c r="I3511" t="s">
        <v>106</v>
      </c>
      <c r="J3511" t="s">
        <v>107</v>
      </c>
      <c r="K3511" t="s">
        <v>108</v>
      </c>
      <c r="L3511" t="s">
        <v>109</v>
      </c>
      <c r="M3511" t="s">
        <v>110</v>
      </c>
      <c r="N3511" t="s">
        <v>8061</v>
      </c>
      <c r="O3511" t="s">
        <v>3112</v>
      </c>
      <c r="P3511">
        <v>8163</v>
      </c>
      <c r="Q3511">
        <v>0</v>
      </c>
      <c r="R3511">
        <v>0</v>
      </c>
      <c r="S3511">
        <v>160</v>
      </c>
      <c r="T3511">
        <v>0</v>
      </c>
      <c r="U3511">
        <v>29.75</v>
      </c>
      <c r="V3511">
        <v>29.75</v>
      </c>
      <c r="W3511">
        <v>160</v>
      </c>
      <c r="X3511">
        <v>0</v>
      </c>
      <c r="Y3511">
        <v>0</v>
      </c>
      <c r="Z3511">
        <v>0</v>
      </c>
      <c r="AD3511" s="1">
        <v>41387.333333333336</v>
      </c>
      <c r="AE3511" s="1">
        <v>41409.708333333336</v>
      </c>
      <c r="AG3511" s="1">
        <v>41387.333333333336</v>
      </c>
      <c r="AH3511" s="1">
        <v>41409.708333333336</v>
      </c>
      <c r="AI3511" s="1">
        <v>41387.333333333336</v>
      </c>
      <c r="AJ3511" s="1">
        <v>41409.708333333336</v>
      </c>
      <c r="AK3511" s="1">
        <v>41387.333333333336</v>
      </c>
      <c r="AL3511" s="1">
        <v>41409.708333333336</v>
      </c>
      <c r="AM3511" s="1">
        <v>41387.333333333336</v>
      </c>
      <c r="AN3511" s="1">
        <v>41409.708333333336</v>
      </c>
      <c r="AP3511" t="s">
        <v>113</v>
      </c>
      <c r="AU3511" t="s">
        <v>8062</v>
      </c>
      <c r="AY3511" t="s">
        <v>106</v>
      </c>
      <c r="AZ3511">
        <v>0</v>
      </c>
      <c r="BA3511">
        <v>0</v>
      </c>
      <c r="BD3511" s="3">
        <v>41321.661805555559</v>
      </c>
      <c r="BE3511" s="3">
        <v>41321.663888888892</v>
      </c>
      <c r="BF3511" t="s">
        <v>115</v>
      </c>
      <c r="BG3511" t="s">
        <v>115</v>
      </c>
      <c r="BH3511">
        <v>8149</v>
      </c>
      <c r="BM3511">
        <v>43400</v>
      </c>
      <c r="BR3511" t="s">
        <v>3114</v>
      </c>
      <c r="BS3511" t="s">
        <v>3115</v>
      </c>
      <c r="BU3511">
        <v>1</v>
      </c>
      <c r="BV3511" t="s">
        <v>118</v>
      </c>
      <c r="BX3511" t="s">
        <v>119</v>
      </c>
      <c r="BY3511" t="s">
        <v>119</v>
      </c>
      <c r="BZ3511" t="s">
        <v>119</v>
      </c>
      <c r="CA3511">
        <v>1</v>
      </c>
      <c r="CC3511" t="s">
        <v>120</v>
      </c>
      <c r="CH3511">
        <v>540</v>
      </c>
      <c r="CI3511">
        <v>39540</v>
      </c>
      <c r="CJ3511" t="s">
        <v>106</v>
      </c>
      <c r="CK3511" t="s">
        <v>106</v>
      </c>
      <c r="CL3511">
        <v>10</v>
      </c>
      <c r="CM3511" t="s">
        <v>3107</v>
      </c>
      <c r="CO3511">
        <v>125020</v>
      </c>
      <c r="CQ3511">
        <v>0</v>
      </c>
      <c r="CR3511">
        <v>0</v>
      </c>
      <c r="CS3511">
        <v>0</v>
      </c>
      <c r="CY3511" t="s">
        <v>123</v>
      </c>
      <c r="CZ3511" t="s">
        <v>124</v>
      </c>
      <c r="DD3511" t="str" cm="1">
        <f t="array" ref="DD3511">TEXT(_xlfn.SEQUENCE(1, DATEDIF(AG3511, AH3511, "m") + 1, AG3511, 30), "YYYY-APMM")</f>
        <v>2013-AP04</v>
      </c>
      <c r="DN3511">
        <f t="shared" si="108"/>
        <v>29.75</v>
      </c>
      <c r="DO3511" t="str">
        <f t="shared" si="109"/>
        <v>BLINDING MASON SK</v>
      </c>
    </row>
    <row r="3512" spans="1:119" x14ac:dyDescent="0.35">
      <c r="A3512" t="s">
        <v>105</v>
      </c>
      <c r="B3512">
        <v>502797</v>
      </c>
      <c r="C3512">
        <v>6359</v>
      </c>
      <c r="D3512">
        <v>125021</v>
      </c>
      <c r="E3512">
        <v>13662</v>
      </c>
      <c r="F3512">
        <v>0</v>
      </c>
      <c r="G3512" t="s">
        <v>106</v>
      </c>
      <c r="H3512" t="s">
        <v>106</v>
      </c>
      <c r="I3512" t="s">
        <v>106</v>
      </c>
      <c r="J3512" t="s">
        <v>107</v>
      </c>
      <c r="K3512" t="s">
        <v>108</v>
      </c>
      <c r="L3512" t="s">
        <v>109</v>
      </c>
      <c r="M3512" t="s">
        <v>110</v>
      </c>
      <c r="N3512" t="s">
        <v>8063</v>
      </c>
      <c r="O3512" t="s">
        <v>3120</v>
      </c>
      <c r="P3512">
        <v>8165</v>
      </c>
      <c r="Q3512">
        <v>0</v>
      </c>
      <c r="R3512">
        <v>0</v>
      </c>
      <c r="S3512">
        <v>160</v>
      </c>
      <c r="T3512">
        <v>0</v>
      </c>
      <c r="U3512">
        <v>1335.25</v>
      </c>
      <c r="V3512">
        <v>1335.25</v>
      </c>
      <c r="W3512">
        <v>160</v>
      </c>
      <c r="X3512">
        <v>0</v>
      </c>
      <c r="Y3512">
        <v>0</v>
      </c>
      <c r="Z3512">
        <v>0</v>
      </c>
      <c r="AD3512" s="1">
        <v>41402.333333333336</v>
      </c>
      <c r="AE3512" s="1">
        <v>41424.708333333336</v>
      </c>
      <c r="AG3512" s="1">
        <v>41402.333333333336</v>
      </c>
      <c r="AH3512" s="1">
        <v>41424.708333333336</v>
      </c>
      <c r="AI3512" s="1">
        <v>41402.333333333336</v>
      </c>
      <c r="AJ3512" s="1">
        <v>41424.708333333336</v>
      </c>
      <c r="AK3512" s="1">
        <v>41402.333333333336</v>
      </c>
      <c r="AL3512" s="1">
        <v>41424.708333333336</v>
      </c>
      <c r="AM3512" s="1">
        <v>41402.333333333336</v>
      </c>
      <c r="AN3512" s="1">
        <v>41424.708333333336</v>
      </c>
      <c r="AP3512" t="s">
        <v>113</v>
      </c>
      <c r="AU3512" t="s">
        <v>8064</v>
      </c>
      <c r="AY3512" t="s">
        <v>106</v>
      </c>
      <c r="AZ3512">
        <v>0</v>
      </c>
      <c r="BA3512">
        <v>0</v>
      </c>
      <c r="BD3512" s="3">
        <v>41321.661805555559</v>
      </c>
      <c r="BE3512" s="3">
        <v>41321.663888888892</v>
      </c>
      <c r="BF3512" t="s">
        <v>115</v>
      </c>
      <c r="BG3512" t="s">
        <v>115</v>
      </c>
      <c r="BH3512">
        <v>8149</v>
      </c>
      <c r="BM3512">
        <v>43420</v>
      </c>
      <c r="BR3512" t="s">
        <v>3122</v>
      </c>
      <c r="BS3512" t="s">
        <v>3123</v>
      </c>
      <c r="BU3512">
        <v>1</v>
      </c>
      <c r="BV3512" t="s">
        <v>118</v>
      </c>
      <c r="BX3512" t="s">
        <v>119</v>
      </c>
      <c r="BY3512" t="s">
        <v>119</v>
      </c>
      <c r="BZ3512" t="s">
        <v>119</v>
      </c>
      <c r="CA3512">
        <v>1</v>
      </c>
      <c r="CC3512" t="s">
        <v>120</v>
      </c>
      <c r="CH3512">
        <v>540</v>
      </c>
      <c r="CI3512">
        <v>39540</v>
      </c>
      <c r="CJ3512" t="s">
        <v>106</v>
      </c>
      <c r="CK3512" t="s">
        <v>106</v>
      </c>
      <c r="CL3512">
        <v>10</v>
      </c>
      <c r="CM3512" t="s">
        <v>3107</v>
      </c>
      <c r="CO3512">
        <v>125020</v>
      </c>
      <c r="CQ3512">
        <v>0</v>
      </c>
      <c r="CR3512">
        <v>0</v>
      </c>
      <c r="CS3512">
        <v>0</v>
      </c>
      <c r="CY3512" t="s">
        <v>123</v>
      </c>
      <c r="CZ3512" t="s">
        <v>124</v>
      </c>
      <c r="DD3512" t="str" cm="1">
        <f t="array" ref="DD3512">TEXT(_xlfn.SEQUENCE(1, DATEDIF(AG3512, AH3512, "m") + 1, AG3512, 30), "YYYY-APMM")</f>
        <v>2013-AP05</v>
      </c>
      <c r="DN3512">
        <f t="shared" si="108"/>
        <v>1335.25</v>
      </c>
      <c r="DO3512" t="str">
        <f t="shared" si="109"/>
        <v>STEEL FIXERS SK</v>
      </c>
    </row>
    <row r="3513" spans="1:119" x14ac:dyDescent="0.35">
      <c r="A3513" t="s">
        <v>105</v>
      </c>
      <c r="B3513">
        <v>502798</v>
      </c>
      <c r="C3513">
        <v>6359</v>
      </c>
      <c r="D3513">
        <v>125021</v>
      </c>
      <c r="E3513">
        <v>13662</v>
      </c>
      <c r="F3513">
        <v>0</v>
      </c>
      <c r="G3513" t="s">
        <v>106</v>
      </c>
      <c r="H3513" t="s">
        <v>106</v>
      </c>
      <c r="I3513" t="s">
        <v>106</v>
      </c>
      <c r="J3513" t="s">
        <v>107</v>
      </c>
      <c r="K3513" t="s">
        <v>108</v>
      </c>
      <c r="L3513" t="s">
        <v>109</v>
      </c>
      <c r="M3513" t="s">
        <v>110</v>
      </c>
      <c r="N3513" t="s">
        <v>8065</v>
      </c>
      <c r="O3513" t="s">
        <v>3137</v>
      </c>
      <c r="P3513">
        <v>8165</v>
      </c>
      <c r="Q3513">
        <v>0</v>
      </c>
      <c r="R3513">
        <v>0</v>
      </c>
      <c r="S3513">
        <v>160</v>
      </c>
      <c r="T3513">
        <v>0</v>
      </c>
      <c r="U3513">
        <v>1389.5</v>
      </c>
      <c r="V3513">
        <v>1389.5</v>
      </c>
      <c r="W3513">
        <v>160</v>
      </c>
      <c r="X3513">
        <v>0</v>
      </c>
      <c r="Y3513">
        <v>0</v>
      </c>
      <c r="Z3513">
        <v>0</v>
      </c>
      <c r="AD3513" s="1">
        <v>41412.333333333336</v>
      </c>
      <c r="AE3513" s="1">
        <v>41434.708333333336</v>
      </c>
      <c r="AG3513" s="1">
        <v>41412.333333333336</v>
      </c>
      <c r="AH3513" s="1">
        <v>41434.708333333336</v>
      </c>
      <c r="AI3513" s="1">
        <v>41412.333333333336</v>
      </c>
      <c r="AJ3513" s="1">
        <v>41434.708333333336</v>
      </c>
      <c r="AK3513" s="1">
        <v>41412.333333333336</v>
      </c>
      <c r="AL3513" s="1">
        <v>41434.708333333336</v>
      </c>
      <c r="AM3513" s="1">
        <v>41412.333333333336</v>
      </c>
      <c r="AN3513" s="1">
        <v>41434.708333333336</v>
      </c>
      <c r="AP3513" t="s">
        <v>113</v>
      </c>
      <c r="AU3513" t="s">
        <v>8066</v>
      </c>
      <c r="AY3513" t="s">
        <v>106</v>
      </c>
      <c r="AZ3513">
        <v>0</v>
      </c>
      <c r="BA3513">
        <v>0</v>
      </c>
      <c r="BD3513" s="3">
        <v>41321.661805555559</v>
      </c>
      <c r="BE3513" s="3">
        <v>41321.663888888892</v>
      </c>
      <c r="BF3513" t="s">
        <v>115</v>
      </c>
      <c r="BG3513" t="s">
        <v>115</v>
      </c>
      <c r="BH3513">
        <v>8149</v>
      </c>
      <c r="BM3513">
        <v>43420</v>
      </c>
      <c r="BR3513" t="s">
        <v>3122</v>
      </c>
      <c r="BS3513" t="s">
        <v>3123</v>
      </c>
      <c r="BU3513">
        <v>1</v>
      </c>
      <c r="BV3513" t="s">
        <v>118</v>
      </c>
      <c r="BX3513" t="s">
        <v>119</v>
      </c>
      <c r="BY3513" t="s">
        <v>119</v>
      </c>
      <c r="BZ3513" t="s">
        <v>119</v>
      </c>
      <c r="CA3513">
        <v>1</v>
      </c>
      <c r="CC3513" t="s">
        <v>120</v>
      </c>
      <c r="CH3513">
        <v>540</v>
      </c>
      <c r="CI3513">
        <v>39540</v>
      </c>
      <c r="CJ3513" t="s">
        <v>106</v>
      </c>
      <c r="CK3513" t="s">
        <v>106</v>
      </c>
      <c r="CL3513">
        <v>10</v>
      </c>
      <c r="CM3513" t="s">
        <v>3107</v>
      </c>
      <c r="CO3513">
        <v>125020</v>
      </c>
      <c r="CQ3513">
        <v>0</v>
      </c>
      <c r="CR3513">
        <v>0</v>
      </c>
      <c r="CS3513">
        <v>0</v>
      </c>
      <c r="CY3513" t="s">
        <v>123</v>
      </c>
      <c r="CZ3513" t="s">
        <v>124</v>
      </c>
      <c r="DD3513" t="str" cm="1">
        <f t="array" ref="DD3513">TEXT(_xlfn.SEQUENCE(1, DATEDIF(AG3513, AH3513, "m") + 1, AG3513, 30), "YYYY-APMM")</f>
        <v>2013-AP05</v>
      </c>
      <c r="DN3513">
        <f t="shared" si="108"/>
        <v>1389.5</v>
      </c>
      <c r="DO3513" t="str">
        <f t="shared" si="109"/>
        <v>STEEL FIXERS SK</v>
      </c>
    </row>
    <row r="3514" spans="1:119" x14ac:dyDescent="0.35">
      <c r="A3514" t="s">
        <v>105</v>
      </c>
      <c r="B3514">
        <v>502799</v>
      </c>
      <c r="C3514">
        <v>6359</v>
      </c>
      <c r="D3514">
        <v>125021</v>
      </c>
      <c r="E3514">
        <v>13662</v>
      </c>
      <c r="F3514">
        <v>0</v>
      </c>
      <c r="G3514" t="s">
        <v>106</v>
      </c>
      <c r="H3514" t="s">
        <v>106</v>
      </c>
      <c r="I3514" t="s">
        <v>106</v>
      </c>
      <c r="J3514" t="s">
        <v>107</v>
      </c>
      <c r="K3514" t="s">
        <v>108</v>
      </c>
      <c r="L3514" t="s">
        <v>109</v>
      </c>
      <c r="M3514" t="s">
        <v>110</v>
      </c>
      <c r="N3514" t="s">
        <v>8067</v>
      </c>
      <c r="O3514" t="s">
        <v>3125</v>
      </c>
      <c r="P3514">
        <v>8178</v>
      </c>
      <c r="Q3514">
        <v>0</v>
      </c>
      <c r="R3514">
        <v>0</v>
      </c>
      <c r="S3514">
        <v>160</v>
      </c>
      <c r="T3514">
        <v>0</v>
      </c>
      <c r="U3514">
        <v>125.5</v>
      </c>
      <c r="V3514">
        <v>125.5</v>
      </c>
      <c r="W3514">
        <v>160</v>
      </c>
      <c r="X3514">
        <v>0</v>
      </c>
      <c r="Y3514">
        <v>0</v>
      </c>
      <c r="Z3514">
        <v>0</v>
      </c>
      <c r="AD3514" s="1">
        <v>41421.333333333336</v>
      </c>
      <c r="AE3514" s="1">
        <v>41443.708333333336</v>
      </c>
      <c r="AG3514" s="1">
        <v>41421.333333333336</v>
      </c>
      <c r="AH3514" s="1">
        <v>41443.708333333336</v>
      </c>
      <c r="AI3514" s="1">
        <v>41421.333333333336</v>
      </c>
      <c r="AJ3514" s="1">
        <v>41443.708333333336</v>
      </c>
      <c r="AK3514" s="1">
        <v>41421.333333333336</v>
      </c>
      <c r="AL3514" s="1">
        <v>41443.708333333336</v>
      </c>
      <c r="AM3514" s="1">
        <v>41421.333333333336</v>
      </c>
      <c r="AN3514" s="1">
        <v>41443.708333333336</v>
      </c>
      <c r="AP3514" t="s">
        <v>113</v>
      </c>
      <c r="AU3514" t="s">
        <v>8068</v>
      </c>
      <c r="AY3514" t="s">
        <v>106</v>
      </c>
      <c r="AZ3514">
        <v>0</v>
      </c>
      <c r="BA3514">
        <v>0</v>
      </c>
      <c r="BD3514" s="3">
        <v>41321.661805555559</v>
      </c>
      <c r="BE3514" s="3">
        <v>41321.663888888892</v>
      </c>
      <c r="BF3514" t="s">
        <v>115</v>
      </c>
      <c r="BG3514" t="s">
        <v>115</v>
      </c>
      <c r="BH3514">
        <v>8149</v>
      </c>
      <c r="BM3514">
        <v>43550</v>
      </c>
      <c r="BR3514" t="s">
        <v>116</v>
      </c>
      <c r="BS3514" t="s">
        <v>117</v>
      </c>
      <c r="BU3514">
        <v>1</v>
      </c>
      <c r="BV3514" t="s">
        <v>118</v>
      </c>
      <c r="BX3514" t="s">
        <v>119</v>
      </c>
      <c r="BY3514" t="s">
        <v>119</v>
      </c>
      <c r="BZ3514" t="s">
        <v>119</v>
      </c>
      <c r="CA3514">
        <v>1</v>
      </c>
      <c r="CC3514" t="s">
        <v>120</v>
      </c>
      <c r="CH3514">
        <v>540</v>
      </c>
      <c r="CI3514">
        <v>39540</v>
      </c>
      <c r="CJ3514" t="s">
        <v>106</v>
      </c>
      <c r="CK3514" t="s">
        <v>106</v>
      </c>
      <c r="CL3514">
        <v>10</v>
      </c>
      <c r="CM3514" t="s">
        <v>3107</v>
      </c>
      <c r="CO3514">
        <v>125020</v>
      </c>
      <c r="CQ3514">
        <v>0</v>
      </c>
      <c r="CR3514">
        <v>0</v>
      </c>
      <c r="CS3514">
        <v>0</v>
      </c>
      <c r="CY3514" t="s">
        <v>123</v>
      </c>
      <c r="CZ3514" t="s">
        <v>124</v>
      </c>
      <c r="DD3514" t="str" cm="1">
        <f t="array" ref="DD3514">TEXT(_xlfn.SEQUENCE(1, DATEDIF(AG3514, AH3514, "m") + 1, AG3514, 30), "YYYY-APMM")</f>
        <v>2013-AP05</v>
      </c>
      <c r="DN3514">
        <f t="shared" si="108"/>
        <v>125.5</v>
      </c>
      <c r="DO3514" t="str">
        <f t="shared" si="109"/>
        <v>LABOR- SUBCONTRACTOR</v>
      </c>
    </row>
    <row r="3515" spans="1:119" x14ac:dyDescent="0.35">
      <c r="A3515" t="s">
        <v>105</v>
      </c>
      <c r="B3515">
        <v>502800</v>
      </c>
      <c r="C3515">
        <v>6359</v>
      </c>
      <c r="D3515">
        <v>125021</v>
      </c>
      <c r="E3515">
        <v>13662</v>
      </c>
      <c r="F3515">
        <v>0</v>
      </c>
      <c r="G3515" t="s">
        <v>106</v>
      </c>
      <c r="H3515" t="s">
        <v>106</v>
      </c>
      <c r="I3515" t="s">
        <v>106</v>
      </c>
      <c r="J3515" t="s">
        <v>107</v>
      </c>
      <c r="K3515" t="s">
        <v>108</v>
      </c>
      <c r="L3515" t="s">
        <v>109</v>
      </c>
      <c r="M3515" t="s">
        <v>110</v>
      </c>
      <c r="N3515" t="s">
        <v>8069</v>
      </c>
      <c r="O3515" t="s">
        <v>3128</v>
      </c>
      <c r="P3515">
        <v>8177</v>
      </c>
      <c r="Q3515">
        <v>0</v>
      </c>
      <c r="R3515">
        <v>0</v>
      </c>
      <c r="S3515">
        <v>160</v>
      </c>
      <c r="T3515">
        <v>0</v>
      </c>
      <c r="U3515">
        <v>822</v>
      </c>
      <c r="V3515">
        <v>822</v>
      </c>
      <c r="W3515">
        <v>160</v>
      </c>
      <c r="X3515">
        <v>660</v>
      </c>
      <c r="Y3515">
        <v>0</v>
      </c>
      <c r="Z3515">
        <v>660</v>
      </c>
      <c r="AD3515" s="1">
        <v>41433.333333333336</v>
      </c>
      <c r="AE3515" s="1">
        <v>41455.708333333336</v>
      </c>
      <c r="AG3515" s="1">
        <v>41433.333333333336</v>
      </c>
      <c r="AH3515" s="1">
        <v>41455.708333333336</v>
      </c>
      <c r="AI3515" s="1">
        <v>41433.333333333336</v>
      </c>
      <c r="AJ3515" s="1">
        <v>41455.708333333336</v>
      </c>
      <c r="AK3515" s="1">
        <v>41433.333333333336</v>
      </c>
      <c r="AL3515" s="1">
        <v>41455.708333333336</v>
      </c>
      <c r="AM3515" s="1">
        <v>41433.333333333336</v>
      </c>
      <c r="AN3515" s="1">
        <v>41455.708333333336</v>
      </c>
      <c r="AP3515" t="s">
        <v>113</v>
      </c>
      <c r="AU3515" t="s">
        <v>8070</v>
      </c>
      <c r="AY3515" t="s">
        <v>106</v>
      </c>
      <c r="AZ3515">
        <v>0</v>
      </c>
      <c r="BA3515">
        <v>0</v>
      </c>
      <c r="BD3515" s="3">
        <v>41321.661805555559</v>
      </c>
      <c r="BE3515" s="3">
        <v>41321.663888888892</v>
      </c>
      <c r="BF3515" t="s">
        <v>115</v>
      </c>
      <c r="BG3515" t="s">
        <v>115</v>
      </c>
      <c r="BH3515">
        <v>8149</v>
      </c>
      <c r="BM3515">
        <v>43540</v>
      </c>
      <c r="BR3515" t="s">
        <v>1299</v>
      </c>
      <c r="BS3515" t="s">
        <v>1300</v>
      </c>
      <c r="BU3515">
        <v>1</v>
      </c>
      <c r="BV3515" t="s">
        <v>118</v>
      </c>
      <c r="BX3515" t="s">
        <v>119</v>
      </c>
      <c r="BY3515" t="s">
        <v>119</v>
      </c>
      <c r="BZ3515" t="s">
        <v>119</v>
      </c>
      <c r="CA3515">
        <v>1</v>
      </c>
      <c r="CC3515" t="s">
        <v>120</v>
      </c>
      <c r="CH3515">
        <v>540</v>
      </c>
      <c r="CI3515">
        <v>39540</v>
      </c>
      <c r="CJ3515" t="s">
        <v>106</v>
      </c>
      <c r="CK3515" t="s">
        <v>106</v>
      </c>
      <c r="CL3515">
        <v>10</v>
      </c>
      <c r="CM3515" t="s">
        <v>3107</v>
      </c>
      <c r="CO3515">
        <v>125020</v>
      </c>
      <c r="CQ3515">
        <v>0</v>
      </c>
      <c r="CR3515">
        <v>0</v>
      </c>
      <c r="CS3515">
        <v>0</v>
      </c>
      <c r="CY3515" t="s">
        <v>123</v>
      </c>
      <c r="CZ3515" t="s">
        <v>124</v>
      </c>
      <c r="DD3515" t="str" cm="1">
        <f t="array" ref="DD3515">TEXT(_xlfn.SEQUENCE(1, DATEDIF(AG3515, AH3515, "m") + 1, AG3515, 30), "YYYY-APMM")</f>
        <v>2013-AP06</v>
      </c>
      <c r="DN3515">
        <f t="shared" si="108"/>
        <v>822</v>
      </c>
      <c r="DO3515" t="str">
        <f t="shared" si="109"/>
        <v>LABOR - CIVIL</v>
      </c>
    </row>
    <row r="3516" spans="1:119" x14ac:dyDescent="0.35">
      <c r="A3516" t="s">
        <v>105</v>
      </c>
      <c r="B3516">
        <v>502801</v>
      </c>
      <c r="C3516">
        <v>6359</v>
      </c>
      <c r="D3516">
        <v>125021</v>
      </c>
      <c r="E3516">
        <v>13662</v>
      </c>
      <c r="F3516">
        <v>0</v>
      </c>
      <c r="G3516" t="s">
        <v>106</v>
      </c>
      <c r="H3516" t="s">
        <v>106</v>
      </c>
      <c r="I3516" t="s">
        <v>106</v>
      </c>
      <c r="J3516" t="s">
        <v>107</v>
      </c>
      <c r="K3516" t="s">
        <v>108</v>
      </c>
      <c r="L3516" t="s">
        <v>109</v>
      </c>
      <c r="M3516" t="s">
        <v>110</v>
      </c>
      <c r="N3516" t="s">
        <v>8071</v>
      </c>
      <c r="O3516" t="s">
        <v>3131</v>
      </c>
      <c r="P3516">
        <v>8163</v>
      </c>
      <c r="Q3516">
        <v>0</v>
      </c>
      <c r="R3516">
        <v>0</v>
      </c>
      <c r="S3516">
        <v>200</v>
      </c>
      <c r="T3516">
        <v>0</v>
      </c>
      <c r="U3516">
        <v>2325.75</v>
      </c>
      <c r="V3516">
        <v>2325.75</v>
      </c>
      <c r="W3516">
        <v>200</v>
      </c>
      <c r="X3516">
        <v>0</v>
      </c>
      <c r="Y3516">
        <v>0</v>
      </c>
      <c r="Z3516">
        <v>0</v>
      </c>
      <c r="AD3516" s="1">
        <v>41444.333333333336</v>
      </c>
      <c r="AE3516" s="1">
        <v>41472.708333333336</v>
      </c>
      <c r="AG3516" s="1">
        <v>41444.333333333336</v>
      </c>
      <c r="AH3516" s="1">
        <v>41472.708333333336</v>
      </c>
      <c r="AI3516" s="1">
        <v>41444.333333333336</v>
      </c>
      <c r="AJ3516" s="1">
        <v>41472.708333333336</v>
      </c>
      <c r="AK3516" s="1">
        <v>41444.333333333336</v>
      </c>
      <c r="AL3516" s="1">
        <v>41472.708333333336</v>
      </c>
      <c r="AM3516" s="1">
        <v>41444.333333333336</v>
      </c>
      <c r="AN3516" s="1">
        <v>41472.708333333336</v>
      </c>
      <c r="AP3516" t="s">
        <v>113</v>
      </c>
      <c r="AU3516" t="s">
        <v>8072</v>
      </c>
      <c r="AY3516" t="s">
        <v>106</v>
      </c>
      <c r="AZ3516">
        <v>0</v>
      </c>
      <c r="BA3516">
        <v>0</v>
      </c>
      <c r="BD3516" s="3">
        <v>41321.661805555559</v>
      </c>
      <c r="BE3516" s="3">
        <v>41321.663888888892</v>
      </c>
      <c r="BF3516" t="s">
        <v>115</v>
      </c>
      <c r="BG3516" t="s">
        <v>115</v>
      </c>
      <c r="BH3516">
        <v>8149</v>
      </c>
      <c r="BM3516">
        <v>43400</v>
      </c>
      <c r="BR3516" t="s">
        <v>3114</v>
      </c>
      <c r="BS3516" t="s">
        <v>3115</v>
      </c>
      <c r="BU3516">
        <v>1</v>
      </c>
      <c r="BV3516" t="s">
        <v>118</v>
      </c>
      <c r="BX3516" t="s">
        <v>119</v>
      </c>
      <c r="BY3516" t="s">
        <v>119</v>
      </c>
      <c r="BZ3516" t="s">
        <v>119</v>
      </c>
      <c r="CA3516">
        <v>1</v>
      </c>
      <c r="CC3516" t="s">
        <v>120</v>
      </c>
      <c r="CH3516">
        <v>540</v>
      </c>
      <c r="CI3516">
        <v>39540</v>
      </c>
      <c r="CJ3516" t="s">
        <v>106</v>
      </c>
      <c r="CK3516" t="s">
        <v>106</v>
      </c>
      <c r="CL3516">
        <v>10</v>
      </c>
      <c r="CM3516" t="s">
        <v>3107</v>
      </c>
      <c r="CO3516">
        <v>125020</v>
      </c>
      <c r="CQ3516">
        <v>0</v>
      </c>
      <c r="CR3516">
        <v>0</v>
      </c>
      <c r="CS3516">
        <v>0</v>
      </c>
      <c r="CY3516" t="s">
        <v>123</v>
      </c>
      <c r="CZ3516" t="s">
        <v>124</v>
      </c>
      <c r="DD3516" t="str" cm="1">
        <f t="array" ref="DD3516">TEXT(_xlfn.SEQUENCE(1, DATEDIF(AG3516, AH3516, "m") + 1, AG3516, 30), "YYYY-APMM")</f>
        <v>2013-AP06</v>
      </c>
      <c r="DN3516">
        <f t="shared" si="108"/>
        <v>2325.75</v>
      </c>
      <c r="DO3516" t="str">
        <f t="shared" si="109"/>
        <v>BLINDING MASON SK</v>
      </c>
    </row>
    <row r="3517" spans="1:119" x14ac:dyDescent="0.35">
      <c r="A3517" t="s">
        <v>105</v>
      </c>
      <c r="B3517">
        <v>502802</v>
      </c>
      <c r="C3517">
        <v>6359</v>
      </c>
      <c r="D3517">
        <v>125021</v>
      </c>
      <c r="E3517">
        <v>13662</v>
      </c>
      <c r="F3517">
        <v>0</v>
      </c>
      <c r="G3517" t="s">
        <v>106</v>
      </c>
      <c r="H3517" t="s">
        <v>106</v>
      </c>
      <c r="I3517" t="s">
        <v>106</v>
      </c>
      <c r="J3517" t="s">
        <v>107</v>
      </c>
      <c r="K3517" t="s">
        <v>108</v>
      </c>
      <c r="L3517" t="s">
        <v>109</v>
      </c>
      <c r="M3517" t="s">
        <v>110</v>
      </c>
      <c r="N3517" t="s">
        <v>8073</v>
      </c>
      <c r="O3517" t="s">
        <v>3134</v>
      </c>
      <c r="P3517">
        <v>8163</v>
      </c>
      <c r="Q3517">
        <v>0</v>
      </c>
      <c r="R3517">
        <v>0</v>
      </c>
      <c r="S3517">
        <v>200</v>
      </c>
      <c r="T3517">
        <v>0</v>
      </c>
      <c r="U3517">
        <v>1541.75</v>
      </c>
      <c r="V3517">
        <v>1541.75</v>
      </c>
      <c r="W3517">
        <v>200</v>
      </c>
      <c r="X3517">
        <v>0</v>
      </c>
      <c r="Y3517">
        <v>0</v>
      </c>
      <c r="Z3517">
        <v>0</v>
      </c>
      <c r="AD3517" s="1">
        <v>41469.333333333336</v>
      </c>
      <c r="AE3517" s="1">
        <v>41500.708333333336</v>
      </c>
      <c r="AG3517" s="1">
        <v>41469.333333333336</v>
      </c>
      <c r="AH3517" s="1">
        <v>41500.708333333336</v>
      </c>
      <c r="AI3517" s="1">
        <v>41469.333333333336</v>
      </c>
      <c r="AJ3517" s="1">
        <v>41500.708333333336</v>
      </c>
      <c r="AK3517" s="1">
        <v>41469.333333333336</v>
      </c>
      <c r="AL3517" s="1">
        <v>41500.708333333336</v>
      </c>
      <c r="AM3517" s="1">
        <v>41469.333333333336</v>
      </c>
      <c r="AN3517" s="1">
        <v>41500.708333333336</v>
      </c>
      <c r="AP3517" t="s">
        <v>113</v>
      </c>
      <c r="AU3517" t="s">
        <v>8074</v>
      </c>
      <c r="AY3517" t="s">
        <v>106</v>
      </c>
      <c r="AZ3517">
        <v>0</v>
      </c>
      <c r="BA3517">
        <v>0</v>
      </c>
      <c r="BD3517" s="3">
        <v>41321.661805555559</v>
      </c>
      <c r="BE3517" s="3">
        <v>41321.663888888892</v>
      </c>
      <c r="BF3517" t="s">
        <v>115</v>
      </c>
      <c r="BG3517" t="s">
        <v>115</v>
      </c>
      <c r="BH3517">
        <v>8149</v>
      </c>
      <c r="BM3517">
        <v>43400</v>
      </c>
      <c r="BR3517" t="s">
        <v>3114</v>
      </c>
      <c r="BS3517" t="s">
        <v>3115</v>
      </c>
      <c r="BU3517">
        <v>1</v>
      </c>
      <c r="BV3517" t="s">
        <v>118</v>
      </c>
      <c r="BX3517" t="s">
        <v>119</v>
      </c>
      <c r="BY3517" t="s">
        <v>119</v>
      </c>
      <c r="BZ3517" t="s">
        <v>119</v>
      </c>
      <c r="CA3517">
        <v>1</v>
      </c>
      <c r="CC3517" t="s">
        <v>120</v>
      </c>
      <c r="CH3517">
        <v>540</v>
      </c>
      <c r="CI3517">
        <v>39540</v>
      </c>
      <c r="CJ3517" t="s">
        <v>106</v>
      </c>
      <c r="CK3517" t="s">
        <v>106</v>
      </c>
      <c r="CL3517">
        <v>10</v>
      </c>
      <c r="CM3517" t="s">
        <v>3107</v>
      </c>
      <c r="CO3517">
        <v>125020</v>
      </c>
      <c r="CQ3517">
        <v>0</v>
      </c>
      <c r="CR3517">
        <v>0</v>
      </c>
      <c r="CS3517">
        <v>0</v>
      </c>
      <c r="CY3517" t="s">
        <v>123</v>
      </c>
      <c r="CZ3517" t="s">
        <v>124</v>
      </c>
      <c r="DD3517" t="str" cm="1">
        <f t="array" ref="DD3517:DE3517">TEXT(_xlfn.SEQUENCE(1, DATEDIF(AG3517, AH3517, "m") + 1, AG3517, 30), "YYYY-APMM")</f>
        <v>2013-AP07</v>
      </c>
      <c r="DE3517" t="str">
        <v>2013-AP08</v>
      </c>
      <c r="DN3517">
        <f t="shared" si="108"/>
        <v>770.875</v>
      </c>
      <c r="DO3517" t="str">
        <f t="shared" si="109"/>
        <v>BLINDING MASON SK</v>
      </c>
    </row>
    <row r="3518" spans="1:119" x14ac:dyDescent="0.35">
      <c r="A3518" t="s">
        <v>105</v>
      </c>
      <c r="B3518">
        <v>502803</v>
      </c>
      <c r="C3518">
        <v>6359</v>
      </c>
      <c r="D3518">
        <v>125021</v>
      </c>
      <c r="E3518">
        <v>13662</v>
      </c>
      <c r="F3518">
        <v>0</v>
      </c>
      <c r="G3518" t="s">
        <v>106</v>
      </c>
      <c r="H3518" t="s">
        <v>106</v>
      </c>
      <c r="I3518" t="s">
        <v>106</v>
      </c>
      <c r="J3518" t="s">
        <v>107</v>
      </c>
      <c r="K3518" t="s">
        <v>108</v>
      </c>
      <c r="L3518" t="s">
        <v>109</v>
      </c>
      <c r="M3518" t="s">
        <v>110</v>
      </c>
      <c r="N3518" t="s">
        <v>8075</v>
      </c>
      <c r="O3518" t="s">
        <v>3117</v>
      </c>
      <c r="P3518">
        <v>8164</v>
      </c>
      <c r="Q3518">
        <v>0</v>
      </c>
      <c r="R3518">
        <v>0</v>
      </c>
      <c r="S3518">
        <v>160</v>
      </c>
      <c r="T3518">
        <v>0</v>
      </c>
      <c r="U3518">
        <v>483</v>
      </c>
      <c r="V3518">
        <v>483</v>
      </c>
      <c r="W3518">
        <v>160</v>
      </c>
      <c r="X3518">
        <v>0</v>
      </c>
      <c r="Y3518">
        <v>0</v>
      </c>
      <c r="Z3518">
        <v>0</v>
      </c>
      <c r="AD3518" s="1">
        <v>41393.333333333336</v>
      </c>
      <c r="AE3518" s="1">
        <v>41415.708333333336</v>
      </c>
      <c r="AG3518" s="1">
        <v>41393.333333333336</v>
      </c>
      <c r="AH3518" s="1">
        <v>41415.708333333336</v>
      </c>
      <c r="AI3518" s="1">
        <v>41393.333333333336</v>
      </c>
      <c r="AJ3518" s="1">
        <v>41415.708333333336</v>
      </c>
      <c r="AK3518" s="1">
        <v>41393.333333333336</v>
      </c>
      <c r="AL3518" s="1">
        <v>41415.708333333336</v>
      </c>
      <c r="AM3518" s="1">
        <v>41393.333333333336</v>
      </c>
      <c r="AN3518" s="1">
        <v>41415.708333333336</v>
      </c>
      <c r="AP3518" t="s">
        <v>113</v>
      </c>
      <c r="AU3518" t="s">
        <v>8076</v>
      </c>
      <c r="AY3518" t="s">
        <v>106</v>
      </c>
      <c r="AZ3518">
        <v>0</v>
      </c>
      <c r="BA3518">
        <v>0</v>
      </c>
      <c r="BD3518" s="3">
        <v>41321.661805555559</v>
      </c>
      <c r="BE3518" s="3">
        <v>41321.663888888892</v>
      </c>
      <c r="BF3518" t="s">
        <v>115</v>
      </c>
      <c r="BG3518" t="s">
        <v>115</v>
      </c>
      <c r="BH3518">
        <v>8149</v>
      </c>
      <c r="BM3518">
        <v>43410</v>
      </c>
      <c r="BR3518" t="s">
        <v>2865</v>
      </c>
      <c r="BS3518" t="s">
        <v>2866</v>
      </c>
      <c r="BU3518">
        <v>1</v>
      </c>
      <c r="BV3518" t="s">
        <v>118</v>
      </c>
      <c r="BX3518" t="s">
        <v>119</v>
      </c>
      <c r="BY3518" t="s">
        <v>119</v>
      </c>
      <c r="BZ3518" t="s">
        <v>119</v>
      </c>
      <c r="CA3518">
        <v>1</v>
      </c>
      <c r="CC3518" t="s">
        <v>120</v>
      </c>
      <c r="CH3518">
        <v>540</v>
      </c>
      <c r="CI3518">
        <v>39540</v>
      </c>
      <c r="CJ3518" t="s">
        <v>106</v>
      </c>
      <c r="CK3518" t="s">
        <v>106</v>
      </c>
      <c r="CL3518">
        <v>10</v>
      </c>
      <c r="CM3518" t="s">
        <v>3107</v>
      </c>
      <c r="CO3518">
        <v>125020</v>
      </c>
      <c r="CQ3518">
        <v>0</v>
      </c>
      <c r="CR3518">
        <v>0</v>
      </c>
      <c r="CS3518">
        <v>0</v>
      </c>
      <c r="CY3518" t="s">
        <v>123</v>
      </c>
      <c r="CZ3518" t="s">
        <v>124</v>
      </c>
      <c r="DD3518" t="str" cm="1">
        <f t="array" ref="DD3518">TEXT(_xlfn.SEQUENCE(1, DATEDIF(AG3518, AH3518, "m") + 1, AG3518, 30), "YYYY-APMM")</f>
        <v>2013-AP04</v>
      </c>
      <c r="DN3518">
        <f t="shared" si="108"/>
        <v>483</v>
      </c>
      <c r="DO3518" t="str">
        <f t="shared" si="109"/>
        <v>SCREED MASON SK</v>
      </c>
    </row>
    <row r="3519" spans="1:119" x14ac:dyDescent="0.35">
      <c r="A3519" t="s">
        <v>105</v>
      </c>
      <c r="B3519">
        <v>502804</v>
      </c>
      <c r="C3519">
        <v>6359</v>
      </c>
      <c r="D3519">
        <v>125024</v>
      </c>
      <c r="E3519">
        <v>13662</v>
      </c>
      <c r="F3519">
        <v>0</v>
      </c>
      <c r="G3519" t="s">
        <v>106</v>
      </c>
      <c r="H3519" t="s">
        <v>106</v>
      </c>
      <c r="I3519" t="s">
        <v>106</v>
      </c>
      <c r="J3519" t="s">
        <v>107</v>
      </c>
      <c r="K3519" t="s">
        <v>108</v>
      </c>
      <c r="L3519" t="s">
        <v>109</v>
      </c>
      <c r="M3519" t="s">
        <v>110</v>
      </c>
      <c r="N3519" t="s">
        <v>8077</v>
      </c>
      <c r="O3519" t="s">
        <v>2846</v>
      </c>
      <c r="P3519">
        <v>8169</v>
      </c>
      <c r="Q3519">
        <v>240</v>
      </c>
      <c r="R3519">
        <v>0</v>
      </c>
      <c r="S3519">
        <v>200</v>
      </c>
      <c r="T3519">
        <v>0</v>
      </c>
      <c r="U3519">
        <v>4012.5</v>
      </c>
      <c r="V3519">
        <v>4012.5</v>
      </c>
      <c r="W3519">
        <v>200</v>
      </c>
      <c r="X3519">
        <v>0</v>
      </c>
      <c r="Y3519">
        <v>0</v>
      </c>
      <c r="Z3519">
        <v>0</v>
      </c>
      <c r="AD3519" s="1">
        <v>41689.333333333336</v>
      </c>
      <c r="AE3519" s="1">
        <v>41717.708333333336</v>
      </c>
      <c r="AG3519" s="1">
        <v>41653.333333333336</v>
      </c>
      <c r="AH3519" s="1">
        <v>41682.708333333336</v>
      </c>
      <c r="AI3519" s="1">
        <v>41653.333333333336</v>
      </c>
      <c r="AJ3519" s="1">
        <v>41682.708333333336</v>
      </c>
      <c r="AK3519" s="1">
        <v>41653.333333333336</v>
      </c>
      <c r="AL3519" s="1">
        <v>41682.708333333336</v>
      </c>
      <c r="AM3519" s="1">
        <v>41689.333333333336</v>
      </c>
      <c r="AN3519" s="1">
        <v>41717.708333333336</v>
      </c>
      <c r="AP3519" t="s">
        <v>113</v>
      </c>
      <c r="AU3519" t="s">
        <v>8078</v>
      </c>
      <c r="AY3519" t="s">
        <v>106</v>
      </c>
      <c r="AZ3519">
        <v>0</v>
      </c>
      <c r="BA3519">
        <v>0</v>
      </c>
      <c r="BD3519" s="3">
        <v>41321.661805555559</v>
      </c>
      <c r="BE3519" s="3">
        <v>41321.663888888892</v>
      </c>
      <c r="BF3519" t="s">
        <v>115</v>
      </c>
      <c r="BG3519" t="s">
        <v>115</v>
      </c>
      <c r="BH3519">
        <v>8149</v>
      </c>
      <c r="BM3519">
        <v>43460</v>
      </c>
      <c r="BR3519" t="s">
        <v>2848</v>
      </c>
      <c r="BS3519" t="s">
        <v>2849</v>
      </c>
      <c r="BU3519">
        <v>1</v>
      </c>
      <c r="BV3519" t="s">
        <v>118</v>
      </c>
      <c r="BX3519" t="s">
        <v>119</v>
      </c>
      <c r="BY3519" t="s">
        <v>119</v>
      </c>
      <c r="BZ3519" t="s">
        <v>119</v>
      </c>
      <c r="CA3519">
        <v>1</v>
      </c>
      <c r="CC3519" t="s">
        <v>120</v>
      </c>
      <c r="CH3519">
        <v>540</v>
      </c>
      <c r="CI3519">
        <v>39660</v>
      </c>
      <c r="CJ3519" t="s">
        <v>106</v>
      </c>
      <c r="CK3519" t="s">
        <v>106</v>
      </c>
      <c r="CL3519">
        <v>15</v>
      </c>
      <c r="CM3519" t="s">
        <v>2850</v>
      </c>
      <c r="CO3519">
        <v>125023</v>
      </c>
      <c r="CQ3519">
        <v>0</v>
      </c>
      <c r="CR3519">
        <v>0</v>
      </c>
      <c r="CS3519">
        <v>0</v>
      </c>
      <c r="CY3519" t="s">
        <v>123</v>
      </c>
      <c r="CZ3519" t="s">
        <v>124</v>
      </c>
      <c r="DD3519" t="str" cm="1">
        <f t="array" ref="DD3519">TEXT(_xlfn.SEQUENCE(1, DATEDIF(AG3519, AH3519, "m") + 1, AG3519, 30), "YYYY-APMM")</f>
        <v>2014-AP01</v>
      </c>
      <c r="DN3519">
        <f t="shared" si="108"/>
        <v>4012.5</v>
      </c>
      <c r="DO3519" t="str">
        <f t="shared" si="109"/>
        <v>PLASTER MASON SK</v>
      </c>
    </row>
    <row r="3520" spans="1:119" x14ac:dyDescent="0.35">
      <c r="A3520" t="s">
        <v>105</v>
      </c>
      <c r="B3520">
        <v>502805</v>
      </c>
      <c r="C3520">
        <v>6359</v>
      </c>
      <c r="D3520">
        <v>125024</v>
      </c>
      <c r="E3520">
        <v>13662</v>
      </c>
      <c r="F3520">
        <v>0</v>
      </c>
      <c r="G3520" t="s">
        <v>106</v>
      </c>
      <c r="H3520" t="s">
        <v>106</v>
      </c>
      <c r="I3520" t="s">
        <v>106</v>
      </c>
      <c r="J3520" t="s">
        <v>107</v>
      </c>
      <c r="K3520" t="s">
        <v>108</v>
      </c>
      <c r="L3520" t="s">
        <v>109</v>
      </c>
      <c r="M3520" t="s">
        <v>110</v>
      </c>
      <c r="N3520" t="s">
        <v>8079</v>
      </c>
      <c r="O3520" t="s">
        <v>2860</v>
      </c>
      <c r="P3520">
        <v>8178</v>
      </c>
      <c r="Q3520">
        <v>360</v>
      </c>
      <c r="R3520">
        <v>40</v>
      </c>
      <c r="S3520">
        <v>160</v>
      </c>
      <c r="T3520">
        <v>0</v>
      </c>
      <c r="U3520">
        <v>1408</v>
      </c>
      <c r="V3520">
        <v>1408</v>
      </c>
      <c r="W3520">
        <v>160</v>
      </c>
      <c r="X3520">
        <v>0</v>
      </c>
      <c r="Y3520">
        <v>0</v>
      </c>
      <c r="Z3520">
        <v>0</v>
      </c>
      <c r="AD3520" s="1">
        <v>41729.333333333336</v>
      </c>
      <c r="AE3520" s="1">
        <v>41751.708333333336</v>
      </c>
      <c r="AG3520" s="1">
        <v>41675.333333333336</v>
      </c>
      <c r="AH3520" s="1">
        <v>41699.708333333336</v>
      </c>
      <c r="AI3520" s="1">
        <v>41675.333333333336</v>
      </c>
      <c r="AJ3520" s="1">
        <v>41699.708333333336</v>
      </c>
      <c r="AK3520" s="1">
        <v>41675.333333333336</v>
      </c>
      <c r="AL3520" s="1">
        <v>41699.708333333336</v>
      </c>
      <c r="AM3520" s="1">
        <v>41729.333333333336</v>
      </c>
      <c r="AN3520" s="1">
        <v>41751.708333333336</v>
      </c>
      <c r="AP3520" t="s">
        <v>113</v>
      </c>
      <c r="AU3520" t="s">
        <v>8080</v>
      </c>
      <c r="AY3520" t="s">
        <v>106</v>
      </c>
      <c r="AZ3520">
        <v>0</v>
      </c>
      <c r="BA3520">
        <v>0</v>
      </c>
      <c r="BD3520" s="3">
        <v>41321.661805555559</v>
      </c>
      <c r="BE3520" s="3">
        <v>41321.663888888892</v>
      </c>
      <c r="BF3520" t="s">
        <v>115</v>
      </c>
      <c r="BG3520" t="s">
        <v>115</v>
      </c>
      <c r="BH3520">
        <v>8149</v>
      </c>
      <c r="BM3520">
        <v>43550</v>
      </c>
      <c r="BR3520" t="s">
        <v>116</v>
      </c>
      <c r="BS3520" t="s">
        <v>117</v>
      </c>
      <c r="BU3520">
        <v>1</v>
      </c>
      <c r="BV3520" t="s">
        <v>118</v>
      </c>
      <c r="BX3520" t="s">
        <v>119</v>
      </c>
      <c r="BY3520" t="s">
        <v>119</v>
      </c>
      <c r="BZ3520" t="s">
        <v>119</v>
      </c>
      <c r="CA3520">
        <v>1</v>
      </c>
      <c r="CC3520" t="s">
        <v>120</v>
      </c>
      <c r="CH3520">
        <v>540</v>
      </c>
      <c r="CI3520">
        <v>39660</v>
      </c>
      <c r="CJ3520" t="s">
        <v>106</v>
      </c>
      <c r="CK3520" t="s">
        <v>106</v>
      </c>
      <c r="CL3520">
        <v>15</v>
      </c>
      <c r="CM3520" t="s">
        <v>2850</v>
      </c>
      <c r="CO3520">
        <v>125023</v>
      </c>
      <c r="CQ3520">
        <v>0</v>
      </c>
      <c r="CR3520">
        <v>0</v>
      </c>
      <c r="CS3520">
        <v>0</v>
      </c>
      <c r="CY3520" t="s">
        <v>123</v>
      </c>
      <c r="CZ3520" t="s">
        <v>124</v>
      </c>
      <c r="DD3520" t="str" cm="1">
        <f t="array" ref="DD3520">TEXT(_xlfn.SEQUENCE(1, DATEDIF(AG3520, AH3520, "m") + 1, AG3520, 30), "YYYY-APMM")</f>
        <v>2014-AP02</v>
      </c>
      <c r="DN3520">
        <f t="shared" si="108"/>
        <v>1408</v>
      </c>
      <c r="DO3520" t="str">
        <f t="shared" si="109"/>
        <v>LABOR- SUBCONTRACTOR</v>
      </c>
    </row>
    <row r="3521" spans="1:119" x14ac:dyDescent="0.35">
      <c r="A3521" t="s">
        <v>105</v>
      </c>
      <c r="B3521">
        <v>502806</v>
      </c>
      <c r="C3521">
        <v>6359</v>
      </c>
      <c r="D3521">
        <v>125025</v>
      </c>
      <c r="E3521">
        <v>13662</v>
      </c>
      <c r="F3521">
        <v>0</v>
      </c>
      <c r="G3521" t="s">
        <v>106</v>
      </c>
      <c r="H3521" t="s">
        <v>106</v>
      </c>
      <c r="I3521" t="s">
        <v>106</v>
      </c>
      <c r="J3521" t="s">
        <v>107</v>
      </c>
      <c r="K3521" t="s">
        <v>108</v>
      </c>
      <c r="L3521" t="s">
        <v>109</v>
      </c>
      <c r="M3521" t="s">
        <v>110</v>
      </c>
      <c r="N3521" t="s">
        <v>8081</v>
      </c>
      <c r="O3521" t="s">
        <v>7712</v>
      </c>
      <c r="P3521">
        <v>8174</v>
      </c>
      <c r="Q3521">
        <v>240</v>
      </c>
      <c r="R3521">
        <v>0</v>
      </c>
      <c r="S3521">
        <v>200</v>
      </c>
      <c r="T3521">
        <v>0</v>
      </c>
      <c r="U3521">
        <v>256</v>
      </c>
      <c r="V3521">
        <v>256</v>
      </c>
      <c r="W3521">
        <v>200</v>
      </c>
      <c r="X3521">
        <v>0</v>
      </c>
      <c r="Y3521">
        <v>0</v>
      </c>
      <c r="Z3521">
        <v>0</v>
      </c>
      <c r="AD3521" s="1">
        <v>41644.333333333336</v>
      </c>
      <c r="AE3521" s="1">
        <v>41672.708333333336</v>
      </c>
      <c r="AG3521" s="1">
        <v>41608.333333333336</v>
      </c>
      <c r="AH3521" s="1">
        <v>41637.708333333336</v>
      </c>
      <c r="AI3521" s="1">
        <v>41608.333333333336</v>
      </c>
      <c r="AJ3521" s="1">
        <v>41637.708333333336</v>
      </c>
      <c r="AK3521" s="1">
        <v>41608.333333333336</v>
      </c>
      <c r="AL3521" s="1">
        <v>41637.708333333336</v>
      </c>
      <c r="AM3521" s="1">
        <v>41644.333333333336</v>
      </c>
      <c r="AN3521" s="1">
        <v>41672.708333333336</v>
      </c>
      <c r="AP3521" t="s">
        <v>113</v>
      </c>
      <c r="AU3521" t="s">
        <v>8082</v>
      </c>
      <c r="AY3521" t="s">
        <v>106</v>
      </c>
      <c r="AZ3521">
        <v>0</v>
      </c>
      <c r="BA3521">
        <v>0</v>
      </c>
      <c r="BD3521" s="3">
        <v>41321.661805555559</v>
      </c>
      <c r="BE3521" s="3">
        <v>41321.663888888892</v>
      </c>
      <c r="BF3521" t="s">
        <v>115</v>
      </c>
      <c r="BG3521" t="s">
        <v>115</v>
      </c>
      <c r="BH3521">
        <v>8149</v>
      </c>
      <c r="BM3521">
        <v>43510</v>
      </c>
      <c r="BR3521" t="s">
        <v>3242</v>
      </c>
      <c r="BS3521" t="s">
        <v>3243</v>
      </c>
      <c r="BU3521">
        <v>1</v>
      </c>
      <c r="BV3521" t="s">
        <v>118</v>
      </c>
      <c r="BX3521" t="s">
        <v>119</v>
      </c>
      <c r="BY3521" t="s">
        <v>119</v>
      </c>
      <c r="BZ3521" t="s">
        <v>119</v>
      </c>
      <c r="CA3521">
        <v>1</v>
      </c>
      <c r="CC3521" t="s">
        <v>120</v>
      </c>
      <c r="CH3521">
        <v>540</v>
      </c>
      <c r="CI3521">
        <v>39650</v>
      </c>
      <c r="CJ3521" t="s">
        <v>106</v>
      </c>
      <c r="CK3521" t="s">
        <v>106</v>
      </c>
      <c r="CL3521">
        <v>10</v>
      </c>
      <c r="CM3521" t="s">
        <v>2867</v>
      </c>
      <c r="CO3521">
        <v>125023</v>
      </c>
      <c r="CQ3521">
        <v>0</v>
      </c>
      <c r="CR3521">
        <v>0</v>
      </c>
      <c r="CS3521">
        <v>0</v>
      </c>
      <c r="CY3521" t="s">
        <v>123</v>
      </c>
      <c r="CZ3521" t="s">
        <v>124</v>
      </c>
      <c r="DD3521" t="str" cm="1">
        <f t="array" ref="DD3521">TEXT(_xlfn.SEQUENCE(1, DATEDIF(AG3521, AH3521, "m") + 1, AG3521, 30), "YYYY-APMM")</f>
        <v>2013-AP11</v>
      </c>
      <c r="DN3521">
        <f t="shared" si="108"/>
        <v>256</v>
      </c>
      <c r="DO3521" t="str">
        <f t="shared" si="109"/>
        <v>INTERLOCK MASON SK</v>
      </c>
    </row>
    <row r="3522" spans="1:119" x14ac:dyDescent="0.35">
      <c r="A3522" t="s">
        <v>105</v>
      </c>
      <c r="B3522">
        <v>502807</v>
      </c>
      <c r="C3522">
        <v>6359</v>
      </c>
      <c r="D3522">
        <v>125025</v>
      </c>
      <c r="E3522">
        <v>13662</v>
      </c>
      <c r="F3522">
        <v>0</v>
      </c>
      <c r="G3522" t="s">
        <v>106</v>
      </c>
      <c r="H3522" t="s">
        <v>106</v>
      </c>
      <c r="I3522" t="s">
        <v>106</v>
      </c>
      <c r="J3522" t="s">
        <v>107</v>
      </c>
      <c r="K3522" t="s">
        <v>108</v>
      </c>
      <c r="L3522" t="s">
        <v>109</v>
      </c>
      <c r="M3522" t="s">
        <v>110</v>
      </c>
      <c r="N3522" t="s">
        <v>8083</v>
      </c>
      <c r="O3522" t="s">
        <v>2869</v>
      </c>
      <c r="P3522">
        <v>8178</v>
      </c>
      <c r="Q3522">
        <v>240</v>
      </c>
      <c r="R3522">
        <v>0</v>
      </c>
      <c r="S3522">
        <v>144</v>
      </c>
      <c r="T3522">
        <v>0</v>
      </c>
      <c r="U3522">
        <v>722.25</v>
      </c>
      <c r="V3522">
        <v>722.25</v>
      </c>
      <c r="W3522">
        <v>144</v>
      </c>
      <c r="X3522">
        <v>0</v>
      </c>
      <c r="Y3522">
        <v>0</v>
      </c>
      <c r="Z3522">
        <v>0</v>
      </c>
      <c r="AD3522" s="1">
        <v>41664.333333333336</v>
      </c>
      <c r="AE3522" s="1">
        <v>41685.708333333336</v>
      </c>
      <c r="AG3522" s="1">
        <v>41629.333333333336</v>
      </c>
      <c r="AH3522" s="1">
        <v>41648.708333333336</v>
      </c>
      <c r="AI3522" s="1">
        <v>41629.333333333336</v>
      </c>
      <c r="AJ3522" s="1">
        <v>41648.708333333336</v>
      </c>
      <c r="AK3522" s="1">
        <v>41629.333333333336</v>
      </c>
      <c r="AL3522" s="1">
        <v>41648.708333333336</v>
      </c>
      <c r="AM3522" s="1">
        <v>41664.333333333336</v>
      </c>
      <c r="AN3522" s="1">
        <v>41685.708333333336</v>
      </c>
      <c r="AP3522" t="s">
        <v>113</v>
      </c>
      <c r="AU3522" t="s">
        <v>8084</v>
      </c>
      <c r="AY3522" t="s">
        <v>106</v>
      </c>
      <c r="AZ3522">
        <v>0</v>
      </c>
      <c r="BA3522">
        <v>0</v>
      </c>
      <c r="BD3522" s="3">
        <v>41321.661805555559</v>
      </c>
      <c r="BE3522" s="3">
        <v>41321.663888888892</v>
      </c>
      <c r="BF3522" t="s">
        <v>115</v>
      </c>
      <c r="BG3522" t="s">
        <v>115</v>
      </c>
      <c r="BH3522">
        <v>8149</v>
      </c>
      <c r="BM3522">
        <v>43550</v>
      </c>
      <c r="BR3522" t="s">
        <v>116</v>
      </c>
      <c r="BS3522" t="s">
        <v>117</v>
      </c>
      <c r="BU3522">
        <v>1</v>
      </c>
      <c r="BV3522" t="s">
        <v>118</v>
      </c>
      <c r="BX3522" t="s">
        <v>119</v>
      </c>
      <c r="BY3522" t="s">
        <v>119</v>
      </c>
      <c r="BZ3522" t="s">
        <v>119</v>
      </c>
      <c r="CA3522">
        <v>1</v>
      </c>
      <c r="CC3522" t="s">
        <v>120</v>
      </c>
      <c r="CH3522">
        <v>540</v>
      </c>
      <c r="CI3522">
        <v>39650</v>
      </c>
      <c r="CJ3522" t="s">
        <v>106</v>
      </c>
      <c r="CK3522" t="s">
        <v>106</v>
      </c>
      <c r="CL3522">
        <v>10</v>
      </c>
      <c r="CM3522" t="s">
        <v>2867</v>
      </c>
      <c r="CO3522">
        <v>125023</v>
      </c>
      <c r="CQ3522">
        <v>0</v>
      </c>
      <c r="CR3522">
        <v>0</v>
      </c>
      <c r="CS3522">
        <v>0</v>
      </c>
      <c r="CY3522" t="s">
        <v>123</v>
      </c>
      <c r="CZ3522" t="s">
        <v>124</v>
      </c>
      <c r="DD3522" t="str" cm="1">
        <f t="array" ref="DD3522">TEXT(_xlfn.SEQUENCE(1, DATEDIF(AG3522, AH3522, "m") + 1, AG3522, 30), "YYYY-APMM")</f>
        <v>2013-AP12</v>
      </c>
      <c r="DN3522">
        <f t="shared" si="108"/>
        <v>722.25</v>
      </c>
      <c r="DO3522" t="str">
        <f t="shared" si="109"/>
        <v>LABOR- SUBCONTRACTOR</v>
      </c>
    </row>
    <row r="3523" spans="1:119" x14ac:dyDescent="0.35">
      <c r="A3523" t="s">
        <v>105</v>
      </c>
      <c r="B3523">
        <v>502808</v>
      </c>
      <c r="C3523">
        <v>6359</v>
      </c>
      <c r="D3523">
        <v>125025</v>
      </c>
      <c r="E3523">
        <v>13662</v>
      </c>
      <c r="F3523">
        <v>0</v>
      </c>
      <c r="G3523" t="s">
        <v>106</v>
      </c>
      <c r="H3523" t="s">
        <v>106</v>
      </c>
      <c r="I3523" t="s">
        <v>106</v>
      </c>
      <c r="J3523" t="s">
        <v>107</v>
      </c>
      <c r="K3523" t="s">
        <v>108</v>
      </c>
      <c r="L3523" t="s">
        <v>109</v>
      </c>
      <c r="M3523" t="s">
        <v>110</v>
      </c>
      <c r="N3523" t="s">
        <v>8085</v>
      </c>
      <c r="O3523" t="s">
        <v>2872</v>
      </c>
      <c r="P3523">
        <v>8178</v>
      </c>
      <c r="Q3523">
        <v>240</v>
      </c>
      <c r="R3523">
        <v>0</v>
      </c>
      <c r="S3523">
        <v>144</v>
      </c>
      <c r="T3523">
        <v>0</v>
      </c>
      <c r="U3523">
        <v>343.75</v>
      </c>
      <c r="V3523">
        <v>343.75</v>
      </c>
      <c r="W3523">
        <v>144</v>
      </c>
      <c r="X3523">
        <v>0</v>
      </c>
      <c r="Y3523">
        <v>0</v>
      </c>
      <c r="Z3523">
        <v>0</v>
      </c>
      <c r="AD3523" s="1">
        <v>41668.333333333336</v>
      </c>
      <c r="AE3523" s="1">
        <v>41689.708333333336</v>
      </c>
      <c r="AG3523" s="1">
        <v>41633.333333333336</v>
      </c>
      <c r="AH3523" s="1">
        <v>41653.708333333336</v>
      </c>
      <c r="AI3523" s="1">
        <v>41633.333333333336</v>
      </c>
      <c r="AJ3523" s="1">
        <v>41653.708333333336</v>
      </c>
      <c r="AK3523" s="1">
        <v>41633.333333333336</v>
      </c>
      <c r="AL3523" s="1">
        <v>41653.708333333336</v>
      </c>
      <c r="AM3523" s="1">
        <v>41668.333333333336</v>
      </c>
      <c r="AN3523" s="1">
        <v>41689.708333333336</v>
      </c>
      <c r="AP3523" t="s">
        <v>113</v>
      </c>
      <c r="AU3523" t="s">
        <v>8086</v>
      </c>
      <c r="AY3523" t="s">
        <v>106</v>
      </c>
      <c r="AZ3523">
        <v>0</v>
      </c>
      <c r="BA3523">
        <v>0</v>
      </c>
      <c r="BD3523" s="3">
        <v>41321.661805555559</v>
      </c>
      <c r="BE3523" s="3">
        <v>41321.663888888892</v>
      </c>
      <c r="BF3523" t="s">
        <v>115</v>
      </c>
      <c r="BG3523" t="s">
        <v>115</v>
      </c>
      <c r="BH3523">
        <v>8149</v>
      </c>
      <c r="BM3523">
        <v>43550</v>
      </c>
      <c r="BR3523" t="s">
        <v>116</v>
      </c>
      <c r="BS3523" t="s">
        <v>117</v>
      </c>
      <c r="BU3523">
        <v>1</v>
      </c>
      <c r="BV3523" t="s">
        <v>118</v>
      </c>
      <c r="BX3523" t="s">
        <v>119</v>
      </c>
      <c r="BY3523" t="s">
        <v>119</v>
      </c>
      <c r="BZ3523" t="s">
        <v>119</v>
      </c>
      <c r="CA3523">
        <v>1</v>
      </c>
      <c r="CC3523" t="s">
        <v>120</v>
      </c>
      <c r="CH3523">
        <v>540</v>
      </c>
      <c r="CI3523">
        <v>39650</v>
      </c>
      <c r="CJ3523" t="s">
        <v>106</v>
      </c>
      <c r="CK3523" t="s">
        <v>106</v>
      </c>
      <c r="CL3523">
        <v>10</v>
      </c>
      <c r="CM3523" t="s">
        <v>2867</v>
      </c>
      <c r="CO3523">
        <v>125023</v>
      </c>
      <c r="CQ3523">
        <v>0</v>
      </c>
      <c r="CR3523">
        <v>0</v>
      </c>
      <c r="CS3523">
        <v>0</v>
      </c>
      <c r="CY3523" t="s">
        <v>123</v>
      </c>
      <c r="CZ3523" t="s">
        <v>124</v>
      </c>
      <c r="DD3523" t="str" cm="1">
        <f t="array" ref="DD3523">TEXT(_xlfn.SEQUENCE(1, DATEDIF(AG3523, AH3523, "m") + 1, AG3523, 30), "YYYY-APMM")</f>
        <v>2013-AP12</v>
      </c>
      <c r="DN3523">
        <f t="shared" ref="DN3523:DN3586" si="110">V3523/COUNTIF(DD3523:DF3523, "&lt;&gt;")</f>
        <v>343.75</v>
      </c>
      <c r="DO3523" t="str">
        <f t="shared" ref="DO3523:DO3586" si="111">BR3523</f>
        <v>LABOR- SUBCONTRACTOR</v>
      </c>
    </row>
    <row r="3524" spans="1:119" x14ac:dyDescent="0.35">
      <c r="A3524" t="s">
        <v>105</v>
      </c>
      <c r="B3524">
        <v>502809</v>
      </c>
      <c r="C3524">
        <v>6359</v>
      </c>
      <c r="D3524">
        <v>125025</v>
      </c>
      <c r="E3524">
        <v>13662</v>
      </c>
      <c r="F3524">
        <v>0</v>
      </c>
      <c r="G3524" t="s">
        <v>106</v>
      </c>
      <c r="H3524" t="s">
        <v>106</v>
      </c>
      <c r="I3524" t="s">
        <v>106</v>
      </c>
      <c r="J3524" t="s">
        <v>107</v>
      </c>
      <c r="K3524" t="s">
        <v>108</v>
      </c>
      <c r="L3524" t="s">
        <v>109</v>
      </c>
      <c r="M3524" t="s">
        <v>110</v>
      </c>
      <c r="N3524" t="s">
        <v>8087</v>
      </c>
      <c r="O3524" t="s">
        <v>2875</v>
      </c>
      <c r="P3524">
        <v>8170</v>
      </c>
      <c r="Q3524">
        <v>240</v>
      </c>
      <c r="R3524">
        <v>0</v>
      </c>
      <c r="S3524">
        <v>144</v>
      </c>
      <c r="T3524">
        <v>0</v>
      </c>
      <c r="U3524">
        <v>344.5</v>
      </c>
      <c r="V3524">
        <v>344.5</v>
      </c>
      <c r="W3524">
        <v>144</v>
      </c>
      <c r="X3524">
        <v>0</v>
      </c>
      <c r="Y3524">
        <v>0</v>
      </c>
      <c r="Z3524">
        <v>0</v>
      </c>
      <c r="AD3524" s="1">
        <v>41676.333333333336</v>
      </c>
      <c r="AE3524" s="1">
        <v>41697.708333333336</v>
      </c>
      <c r="AG3524" s="1">
        <v>41641.333333333336</v>
      </c>
      <c r="AH3524" s="1">
        <v>41661.708333333336</v>
      </c>
      <c r="AI3524" s="1">
        <v>41641.333333333336</v>
      </c>
      <c r="AJ3524" s="1">
        <v>41661.708333333336</v>
      </c>
      <c r="AK3524" s="1">
        <v>41641.333333333336</v>
      </c>
      <c r="AL3524" s="1">
        <v>41661.708333333336</v>
      </c>
      <c r="AM3524" s="1">
        <v>41676.333333333336</v>
      </c>
      <c r="AN3524" s="1">
        <v>41697.708333333336</v>
      </c>
      <c r="AP3524" t="s">
        <v>113</v>
      </c>
      <c r="AU3524" t="s">
        <v>8088</v>
      </c>
      <c r="AY3524" t="s">
        <v>106</v>
      </c>
      <c r="AZ3524">
        <v>0</v>
      </c>
      <c r="BA3524">
        <v>0</v>
      </c>
      <c r="BD3524" s="3">
        <v>41321.661805555559</v>
      </c>
      <c r="BE3524" s="3">
        <v>41321.663888888892</v>
      </c>
      <c r="BF3524" t="s">
        <v>115</v>
      </c>
      <c r="BG3524" t="s">
        <v>115</v>
      </c>
      <c r="BH3524">
        <v>8149</v>
      </c>
      <c r="BM3524">
        <v>43470</v>
      </c>
      <c r="BR3524" t="s">
        <v>2854</v>
      </c>
      <c r="BS3524" t="s">
        <v>2855</v>
      </c>
      <c r="BU3524">
        <v>1</v>
      </c>
      <c r="BV3524" t="s">
        <v>118</v>
      </c>
      <c r="BX3524" t="s">
        <v>119</v>
      </c>
      <c r="BY3524" t="s">
        <v>119</v>
      </c>
      <c r="BZ3524" t="s">
        <v>119</v>
      </c>
      <c r="CA3524">
        <v>1</v>
      </c>
      <c r="CC3524" t="s">
        <v>120</v>
      </c>
      <c r="CH3524">
        <v>540</v>
      </c>
      <c r="CI3524">
        <v>39650</v>
      </c>
      <c r="CJ3524" t="s">
        <v>106</v>
      </c>
      <c r="CK3524" t="s">
        <v>106</v>
      </c>
      <c r="CL3524">
        <v>10</v>
      </c>
      <c r="CM3524" t="s">
        <v>2867</v>
      </c>
      <c r="CO3524">
        <v>125023</v>
      </c>
      <c r="CQ3524">
        <v>0</v>
      </c>
      <c r="CR3524">
        <v>0</v>
      </c>
      <c r="CS3524">
        <v>0</v>
      </c>
      <c r="CY3524" t="s">
        <v>123</v>
      </c>
      <c r="CZ3524" t="s">
        <v>124</v>
      </c>
      <c r="DD3524" t="str" cm="1">
        <f t="array" ref="DD3524">TEXT(_xlfn.SEQUENCE(1, DATEDIF(AG3524, AH3524, "m") + 1, AG3524, 30), "YYYY-APMM")</f>
        <v>2014-AP01</v>
      </c>
      <c r="DN3524">
        <f t="shared" si="110"/>
        <v>344.5</v>
      </c>
      <c r="DO3524" t="str">
        <f t="shared" si="111"/>
        <v>TILE MASON SK</v>
      </c>
    </row>
    <row r="3525" spans="1:119" x14ac:dyDescent="0.35">
      <c r="A3525" t="s">
        <v>105</v>
      </c>
      <c r="B3525">
        <v>502810</v>
      </c>
      <c r="C3525">
        <v>6359</v>
      </c>
      <c r="D3525">
        <v>125025</v>
      </c>
      <c r="E3525">
        <v>13662</v>
      </c>
      <c r="F3525">
        <v>0</v>
      </c>
      <c r="G3525" t="s">
        <v>106</v>
      </c>
      <c r="H3525" t="s">
        <v>106</v>
      </c>
      <c r="I3525" t="s">
        <v>106</v>
      </c>
      <c r="J3525" t="s">
        <v>107</v>
      </c>
      <c r="K3525" t="s">
        <v>108</v>
      </c>
      <c r="L3525" t="s">
        <v>109</v>
      </c>
      <c r="M3525" t="s">
        <v>110</v>
      </c>
      <c r="N3525" t="s">
        <v>8089</v>
      </c>
      <c r="O3525" t="s">
        <v>2884</v>
      </c>
      <c r="P3525">
        <v>8178</v>
      </c>
      <c r="Q3525">
        <v>472</v>
      </c>
      <c r="R3525">
        <v>40</v>
      </c>
      <c r="S3525">
        <v>160</v>
      </c>
      <c r="T3525">
        <v>0</v>
      </c>
      <c r="U3525">
        <v>132</v>
      </c>
      <c r="V3525">
        <v>132</v>
      </c>
      <c r="W3525">
        <v>160</v>
      </c>
      <c r="X3525">
        <v>0</v>
      </c>
      <c r="Y3525">
        <v>0</v>
      </c>
      <c r="Z3525">
        <v>0</v>
      </c>
      <c r="AD3525" s="1">
        <v>41717.333333333336</v>
      </c>
      <c r="AE3525" s="1">
        <v>41739.708333333336</v>
      </c>
      <c r="AG3525" s="1">
        <v>41647.333333333336</v>
      </c>
      <c r="AH3525" s="1">
        <v>41669.708333333336</v>
      </c>
      <c r="AI3525" s="1">
        <v>41647.333333333336</v>
      </c>
      <c r="AJ3525" s="1">
        <v>41669.708333333336</v>
      </c>
      <c r="AK3525" s="1">
        <v>41647.333333333336</v>
      </c>
      <c r="AL3525" s="1">
        <v>41669.708333333336</v>
      </c>
      <c r="AM3525" s="1">
        <v>41717.333333333336</v>
      </c>
      <c r="AN3525" s="1">
        <v>41739.708333333336</v>
      </c>
      <c r="AP3525" t="s">
        <v>113</v>
      </c>
      <c r="AU3525" t="s">
        <v>8090</v>
      </c>
      <c r="AY3525" t="s">
        <v>106</v>
      </c>
      <c r="AZ3525">
        <v>0</v>
      </c>
      <c r="BA3525">
        <v>0</v>
      </c>
      <c r="BD3525" s="3">
        <v>41321.661805555559</v>
      </c>
      <c r="BE3525" s="3">
        <v>41321.663888888892</v>
      </c>
      <c r="BF3525" t="s">
        <v>115</v>
      </c>
      <c r="BG3525" t="s">
        <v>115</v>
      </c>
      <c r="BH3525">
        <v>8149</v>
      </c>
      <c r="BM3525">
        <v>43550</v>
      </c>
      <c r="BR3525" t="s">
        <v>116</v>
      </c>
      <c r="BS3525" t="s">
        <v>117</v>
      </c>
      <c r="BU3525">
        <v>1</v>
      </c>
      <c r="BV3525" t="s">
        <v>118</v>
      </c>
      <c r="BX3525" t="s">
        <v>119</v>
      </c>
      <c r="BY3525" t="s">
        <v>119</v>
      </c>
      <c r="BZ3525" t="s">
        <v>119</v>
      </c>
      <c r="CA3525">
        <v>1</v>
      </c>
      <c r="CC3525" t="s">
        <v>120</v>
      </c>
      <c r="CH3525">
        <v>540</v>
      </c>
      <c r="CI3525">
        <v>39650</v>
      </c>
      <c r="CJ3525" t="s">
        <v>106</v>
      </c>
      <c r="CK3525" t="s">
        <v>106</v>
      </c>
      <c r="CL3525">
        <v>10</v>
      </c>
      <c r="CM3525" t="s">
        <v>2867</v>
      </c>
      <c r="CO3525">
        <v>125023</v>
      </c>
      <c r="CQ3525">
        <v>0</v>
      </c>
      <c r="CR3525">
        <v>0</v>
      </c>
      <c r="CS3525">
        <v>0</v>
      </c>
      <c r="CY3525" t="s">
        <v>123</v>
      </c>
      <c r="CZ3525" t="s">
        <v>124</v>
      </c>
      <c r="DD3525" t="str" cm="1">
        <f t="array" ref="DD3525">TEXT(_xlfn.SEQUENCE(1, DATEDIF(AG3525, AH3525, "m") + 1, AG3525, 30), "YYYY-APMM")</f>
        <v>2014-AP01</v>
      </c>
      <c r="DN3525">
        <f t="shared" si="110"/>
        <v>132</v>
      </c>
      <c r="DO3525" t="str">
        <f t="shared" si="111"/>
        <v>LABOR- SUBCONTRACTOR</v>
      </c>
    </row>
    <row r="3526" spans="1:119" x14ac:dyDescent="0.35">
      <c r="A3526" t="s">
        <v>105</v>
      </c>
      <c r="B3526">
        <v>502811</v>
      </c>
      <c r="C3526">
        <v>6359</v>
      </c>
      <c r="D3526">
        <v>125025</v>
      </c>
      <c r="E3526">
        <v>13662</v>
      </c>
      <c r="F3526">
        <v>0</v>
      </c>
      <c r="G3526" t="s">
        <v>106</v>
      </c>
      <c r="H3526" t="s">
        <v>106</v>
      </c>
      <c r="I3526" t="s">
        <v>106</v>
      </c>
      <c r="J3526" t="s">
        <v>107</v>
      </c>
      <c r="K3526" t="s">
        <v>108</v>
      </c>
      <c r="L3526" t="s">
        <v>109</v>
      </c>
      <c r="M3526" t="s">
        <v>110</v>
      </c>
      <c r="N3526" t="s">
        <v>8091</v>
      </c>
      <c r="O3526" t="s">
        <v>2863</v>
      </c>
      <c r="P3526">
        <v>8164</v>
      </c>
      <c r="Q3526">
        <v>240</v>
      </c>
      <c r="R3526">
        <v>0</v>
      </c>
      <c r="S3526">
        <v>144</v>
      </c>
      <c r="T3526">
        <v>0</v>
      </c>
      <c r="U3526">
        <v>195.5</v>
      </c>
      <c r="V3526">
        <v>195.5</v>
      </c>
      <c r="W3526">
        <v>144</v>
      </c>
      <c r="X3526">
        <v>0</v>
      </c>
      <c r="Y3526">
        <v>0</v>
      </c>
      <c r="Z3526">
        <v>0</v>
      </c>
      <c r="AD3526" s="1">
        <v>41658.333333333336</v>
      </c>
      <c r="AE3526" s="1">
        <v>41678.708333333336</v>
      </c>
      <c r="AG3526" s="1">
        <v>41622.333333333336</v>
      </c>
      <c r="AH3526" s="1">
        <v>41643.708333333336</v>
      </c>
      <c r="AI3526" s="1">
        <v>41622.333333333336</v>
      </c>
      <c r="AJ3526" s="1">
        <v>41643.708333333336</v>
      </c>
      <c r="AK3526" s="1">
        <v>41622.333333333336</v>
      </c>
      <c r="AL3526" s="1">
        <v>41643.708333333336</v>
      </c>
      <c r="AM3526" s="1">
        <v>41658.333333333336</v>
      </c>
      <c r="AN3526" s="1">
        <v>41678.708333333336</v>
      </c>
      <c r="AP3526" t="s">
        <v>113</v>
      </c>
      <c r="AU3526" t="s">
        <v>8092</v>
      </c>
      <c r="AY3526" t="s">
        <v>106</v>
      </c>
      <c r="AZ3526">
        <v>0</v>
      </c>
      <c r="BA3526">
        <v>0</v>
      </c>
      <c r="BD3526" s="3">
        <v>41321.661805555559</v>
      </c>
      <c r="BE3526" s="3">
        <v>41321.663888888892</v>
      </c>
      <c r="BF3526" t="s">
        <v>115</v>
      </c>
      <c r="BG3526" t="s">
        <v>115</v>
      </c>
      <c r="BH3526">
        <v>8149</v>
      </c>
      <c r="BM3526">
        <v>43410</v>
      </c>
      <c r="BR3526" t="s">
        <v>2865</v>
      </c>
      <c r="BS3526" t="s">
        <v>2866</v>
      </c>
      <c r="BU3526">
        <v>1</v>
      </c>
      <c r="BV3526" t="s">
        <v>118</v>
      </c>
      <c r="BX3526" t="s">
        <v>119</v>
      </c>
      <c r="BY3526" t="s">
        <v>119</v>
      </c>
      <c r="BZ3526" t="s">
        <v>119</v>
      </c>
      <c r="CA3526">
        <v>1</v>
      </c>
      <c r="CC3526" t="s">
        <v>120</v>
      </c>
      <c r="CH3526">
        <v>540</v>
      </c>
      <c r="CI3526">
        <v>39650</v>
      </c>
      <c r="CJ3526" t="s">
        <v>106</v>
      </c>
      <c r="CK3526" t="s">
        <v>106</v>
      </c>
      <c r="CL3526">
        <v>10</v>
      </c>
      <c r="CM3526" t="s">
        <v>2867</v>
      </c>
      <c r="CO3526">
        <v>125023</v>
      </c>
      <c r="CQ3526">
        <v>0</v>
      </c>
      <c r="CR3526">
        <v>0</v>
      </c>
      <c r="CS3526">
        <v>0</v>
      </c>
      <c r="CY3526" t="s">
        <v>123</v>
      </c>
      <c r="CZ3526" t="s">
        <v>124</v>
      </c>
      <c r="DD3526" t="str" cm="1">
        <f t="array" ref="DD3526">TEXT(_xlfn.SEQUENCE(1, DATEDIF(AG3526, AH3526, "m") + 1, AG3526, 30), "YYYY-APMM")</f>
        <v>2013-AP12</v>
      </c>
      <c r="DN3526">
        <f t="shared" si="110"/>
        <v>195.5</v>
      </c>
      <c r="DO3526" t="str">
        <f t="shared" si="111"/>
        <v>SCREED MASON SK</v>
      </c>
    </row>
    <row r="3527" spans="1:119" x14ac:dyDescent="0.35">
      <c r="A3527" t="s">
        <v>105</v>
      </c>
      <c r="B3527">
        <v>502812</v>
      </c>
      <c r="C3527">
        <v>6359</v>
      </c>
      <c r="D3527">
        <v>125027</v>
      </c>
      <c r="E3527">
        <v>13662</v>
      </c>
      <c r="F3527">
        <v>0</v>
      </c>
      <c r="G3527" t="s">
        <v>106</v>
      </c>
      <c r="H3527" t="s">
        <v>106</v>
      </c>
      <c r="I3527" t="s">
        <v>106</v>
      </c>
      <c r="J3527" t="s">
        <v>107</v>
      </c>
      <c r="K3527" t="s">
        <v>108</v>
      </c>
      <c r="L3527" t="s">
        <v>109</v>
      </c>
      <c r="M3527" t="s">
        <v>110</v>
      </c>
      <c r="N3527" t="s">
        <v>8093</v>
      </c>
      <c r="O3527" t="s">
        <v>2905</v>
      </c>
      <c r="P3527">
        <v>8168</v>
      </c>
      <c r="Q3527">
        <v>0</v>
      </c>
      <c r="R3527">
        <v>0</v>
      </c>
      <c r="S3527">
        <v>200</v>
      </c>
      <c r="T3527">
        <v>0</v>
      </c>
      <c r="U3527">
        <v>5700</v>
      </c>
      <c r="V3527">
        <v>5700</v>
      </c>
      <c r="W3527">
        <v>200</v>
      </c>
      <c r="X3527">
        <v>0</v>
      </c>
      <c r="Y3527">
        <v>0</v>
      </c>
      <c r="Z3527">
        <v>0</v>
      </c>
      <c r="AD3527" s="1">
        <v>41549.333333333336</v>
      </c>
      <c r="AE3527" s="1">
        <v>41580.708333333336</v>
      </c>
      <c r="AG3527" s="1">
        <v>41549.333333333336</v>
      </c>
      <c r="AH3527" s="1">
        <v>41580.708333333336</v>
      </c>
      <c r="AI3527" s="1">
        <v>41549.333333333336</v>
      </c>
      <c r="AJ3527" s="1">
        <v>41580.708333333336</v>
      </c>
      <c r="AK3527" s="1">
        <v>41549.333333333336</v>
      </c>
      <c r="AL3527" s="1">
        <v>41580.708333333336</v>
      </c>
      <c r="AM3527" s="1">
        <v>41549.333333333336</v>
      </c>
      <c r="AN3527" s="1">
        <v>41580.708333333336</v>
      </c>
      <c r="AP3527" t="s">
        <v>113</v>
      </c>
      <c r="AU3527" t="s">
        <v>8094</v>
      </c>
      <c r="AY3527" t="s">
        <v>106</v>
      </c>
      <c r="AZ3527">
        <v>0</v>
      </c>
      <c r="BA3527">
        <v>0</v>
      </c>
      <c r="BD3527" s="3">
        <v>41321.661805555559</v>
      </c>
      <c r="BE3527" s="3">
        <v>41321.663888888892</v>
      </c>
      <c r="BF3527" t="s">
        <v>115</v>
      </c>
      <c r="BG3527" t="s">
        <v>115</v>
      </c>
      <c r="BH3527">
        <v>8149</v>
      </c>
      <c r="BM3527">
        <v>43450</v>
      </c>
      <c r="BR3527" t="s">
        <v>1309</v>
      </c>
      <c r="BS3527" t="s">
        <v>1310</v>
      </c>
      <c r="BU3527">
        <v>1</v>
      </c>
      <c r="BV3527" t="s">
        <v>118</v>
      </c>
      <c r="BX3527" t="s">
        <v>119</v>
      </c>
      <c r="BY3527" t="s">
        <v>119</v>
      </c>
      <c r="BZ3527" t="s">
        <v>119</v>
      </c>
      <c r="CA3527">
        <v>1</v>
      </c>
      <c r="CC3527" t="s">
        <v>120</v>
      </c>
      <c r="CH3527">
        <v>540</v>
      </c>
      <c r="CI3527">
        <v>39610</v>
      </c>
      <c r="CJ3527" t="s">
        <v>106</v>
      </c>
      <c r="CK3527" t="s">
        <v>106</v>
      </c>
      <c r="CL3527">
        <v>10</v>
      </c>
      <c r="CM3527" t="s">
        <v>2889</v>
      </c>
      <c r="CO3527">
        <v>125026</v>
      </c>
      <c r="CQ3527">
        <v>0</v>
      </c>
      <c r="CR3527">
        <v>0</v>
      </c>
      <c r="CS3527">
        <v>0</v>
      </c>
      <c r="CY3527" t="s">
        <v>123</v>
      </c>
      <c r="CZ3527" t="s">
        <v>124</v>
      </c>
      <c r="DD3527" t="str" cm="1">
        <f t="array" ref="DD3527:DE3527">TEXT(_xlfn.SEQUENCE(1, DATEDIF(AG3527, AH3527, "m") + 1, AG3527, 30), "YYYY-APMM")</f>
        <v>2013-AP10</v>
      </c>
      <c r="DE3527" t="str">
        <v>2013-AP11</v>
      </c>
      <c r="DN3527">
        <f t="shared" si="110"/>
        <v>2850</v>
      </c>
      <c r="DO3527" t="str">
        <f t="shared" si="111"/>
        <v>BLOCK MASON SK</v>
      </c>
    </row>
    <row r="3528" spans="1:119" x14ac:dyDescent="0.35">
      <c r="A3528" t="s">
        <v>105</v>
      </c>
      <c r="B3528">
        <v>502813</v>
      </c>
      <c r="C3528">
        <v>6359</v>
      </c>
      <c r="D3528">
        <v>125027</v>
      </c>
      <c r="E3528">
        <v>13662</v>
      </c>
      <c r="F3528">
        <v>0</v>
      </c>
      <c r="G3528" t="s">
        <v>106</v>
      </c>
      <c r="H3528" t="s">
        <v>106</v>
      </c>
      <c r="I3528" t="s">
        <v>106</v>
      </c>
      <c r="J3528" t="s">
        <v>107</v>
      </c>
      <c r="K3528" t="s">
        <v>108</v>
      </c>
      <c r="L3528" t="s">
        <v>109</v>
      </c>
      <c r="M3528" t="s">
        <v>110</v>
      </c>
      <c r="N3528" t="s">
        <v>8095</v>
      </c>
      <c r="O3528" t="s">
        <v>2908</v>
      </c>
      <c r="P3528">
        <v>8169</v>
      </c>
      <c r="Q3528">
        <v>0</v>
      </c>
      <c r="R3528">
        <v>0</v>
      </c>
      <c r="S3528">
        <v>200</v>
      </c>
      <c r="T3528">
        <v>0</v>
      </c>
      <c r="U3528">
        <v>2850</v>
      </c>
      <c r="V3528">
        <v>2850</v>
      </c>
      <c r="W3528">
        <v>200</v>
      </c>
      <c r="X3528">
        <v>0</v>
      </c>
      <c r="Y3528">
        <v>0</v>
      </c>
      <c r="Z3528">
        <v>0</v>
      </c>
      <c r="AD3528" s="1">
        <v>41575.333333333336</v>
      </c>
      <c r="AE3528" s="1">
        <v>41603.708333333336</v>
      </c>
      <c r="AG3528" s="1">
        <v>41575.333333333336</v>
      </c>
      <c r="AH3528" s="1">
        <v>41603.708333333336</v>
      </c>
      <c r="AI3528" s="1">
        <v>41575.333333333336</v>
      </c>
      <c r="AJ3528" s="1">
        <v>41603.708333333336</v>
      </c>
      <c r="AK3528" s="1">
        <v>41575.333333333336</v>
      </c>
      <c r="AL3528" s="1">
        <v>41603.708333333336</v>
      </c>
      <c r="AM3528" s="1">
        <v>41575.333333333336</v>
      </c>
      <c r="AN3528" s="1">
        <v>41603.708333333336</v>
      </c>
      <c r="AP3528" t="s">
        <v>113</v>
      </c>
      <c r="AU3528" t="s">
        <v>8096</v>
      </c>
      <c r="AY3528" t="s">
        <v>106</v>
      </c>
      <c r="AZ3528">
        <v>0</v>
      </c>
      <c r="BA3528">
        <v>0</v>
      </c>
      <c r="BD3528" s="3">
        <v>41321.661805555559</v>
      </c>
      <c r="BE3528" s="3">
        <v>41321.663888888892</v>
      </c>
      <c r="BF3528" t="s">
        <v>115</v>
      </c>
      <c r="BG3528" t="s">
        <v>115</v>
      </c>
      <c r="BH3528">
        <v>8149</v>
      </c>
      <c r="BM3528">
        <v>43460</v>
      </c>
      <c r="BR3528" t="s">
        <v>2848</v>
      </c>
      <c r="BS3528" t="s">
        <v>2849</v>
      </c>
      <c r="BU3528">
        <v>1</v>
      </c>
      <c r="BV3528" t="s">
        <v>118</v>
      </c>
      <c r="BX3528" t="s">
        <v>119</v>
      </c>
      <c r="BY3528" t="s">
        <v>119</v>
      </c>
      <c r="BZ3528" t="s">
        <v>119</v>
      </c>
      <c r="CA3528">
        <v>1</v>
      </c>
      <c r="CC3528" t="s">
        <v>120</v>
      </c>
      <c r="CH3528">
        <v>540</v>
      </c>
      <c r="CI3528">
        <v>39610</v>
      </c>
      <c r="CJ3528" t="s">
        <v>106</v>
      </c>
      <c r="CK3528" t="s">
        <v>106</v>
      </c>
      <c r="CL3528">
        <v>10</v>
      </c>
      <c r="CM3528" t="s">
        <v>2889</v>
      </c>
      <c r="CO3528">
        <v>125026</v>
      </c>
      <c r="CQ3528">
        <v>0</v>
      </c>
      <c r="CR3528">
        <v>0</v>
      </c>
      <c r="CS3528">
        <v>0</v>
      </c>
      <c r="CY3528" t="s">
        <v>123</v>
      </c>
      <c r="CZ3528" t="s">
        <v>124</v>
      </c>
      <c r="DD3528" t="str" cm="1">
        <f t="array" ref="DD3528">TEXT(_xlfn.SEQUENCE(1, DATEDIF(AG3528, AH3528, "m") + 1, AG3528, 30), "YYYY-APMM")</f>
        <v>2013-AP10</v>
      </c>
      <c r="DN3528">
        <f t="shared" si="110"/>
        <v>2850</v>
      </c>
      <c r="DO3528" t="str">
        <f t="shared" si="111"/>
        <v>PLASTER MASON SK</v>
      </c>
    </row>
    <row r="3529" spans="1:119" x14ac:dyDescent="0.35">
      <c r="A3529" t="s">
        <v>105</v>
      </c>
      <c r="B3529">
        <v>502814</v>
      </c>
      <c r="C3529">
        <v>6359</v>
      </c>
      <c r="D3529">
        <v>125027</v>
      </c>
      <c r="E3529">
        <v>13662</v>
      </c>
      <c r="F3529">
        <v>0</v>
      </c>
      <c r="G3529" t="s">
        <v>106</v>
      </c>
      <c r="H3529" t="s">
        <v>106</v>
      </c>
      <c r="I3529" t="s">
        <v>106</v>
      </c>
      <c r="J3529" t="s">
        <v>107</v>
      </c>
      <c r="K3529" t="s">
        <v>108</v>
      </c>
      <c r="L3529" t="s">
        <v>109</v>
      </c>
      <c r="M3529" t="s">
        <v>110</v>
      </c>
      <c r="N3529" t="s">
        <v>8097</v>
      </c>
      <c r="O3529" t="s">
        <v>2911</v>
      </c>
      <c r="P3529">
        <v>8164</v>
      </c>
      <c r="Q3529">
        <v>200</v>
      </c>
      <c r="R3529">
        <v>40</v>
      </c>
      <c r="S3529">
        <v>160</v>
      </c>
      <c r="T3529">
        <v>0</v>
      </c>
      <c r="U3529">
        <v>634.25</v>
      </c>
      <c r="V3529">
        <v>634.25</v>
      </c>
      <c r="W3529">
        <v>160</v>
      </c>
      <c r="X3529">
        <v>0</v>
      </c>
      <c r="Y3529">
        <v>0</v>
      </c>
      <c r="Z3529">
        <v>0</v>
      </c>
      <c r="AD3529" s="1">
        <v>41616.333333333336</v>
      </c>
      <c r="AE3529" s="1">
        <v>41639.708333333336</v>
      </c>
      <c r="AG3529" s="1">
        <v>41587.333333333336</v>
      </c>
      <c r="AH3529" s="1">
        <v>41609.708333333336</v>
      </c>
      <c r="AI3529" s="1">
        <v>41587.333333333336</v>
      </c>
      <c r="AJ3529" s="1">
        <v>41609.708333333336</v>
      </c>
      <c r="AK3529" s="1">
        <v>41587.333333333336</v>
      </c>
      <c r="AL3529" s="1">
        <v>41609.708333333336</v>
      </c>
      <c r="AM3529" s="1">
        <v>41616.333333333336</v>
      </c>
      <c r="AN3529" s="1">
        <v>41639.708333333336</v>
      </c>
      <c r="AP3529" t="s">
        <v>113</v>
      </c>
      <c r="AU3529" t="s">
        <v>8098</v>
      </c>
      <c r="AY3529" t="s">
        <v>106</v>
      </c>
      <c r="AZ3529">
        <v>0</v>
      </c>
      <c r="BA3529">
        <v>0</v>
      </c>
      <c r="BD3529" s="3">
        <v>41321.661805555559</v>
      </c>
      <c r="BE3529" s="3">
        <v>41321.663888888892</v>
      </c>
      <c r="BF3529" t="s">
        <v>115</v>
      </c>
      <c r="BG3529" t="s">
        <v>115</v>
      </c>
      <c r="BH3529">
        <v>8149</v>
      </c>
      <c r="BM3529">
        <v>43410</v>
      </c>
      <c r="BR3529" t="s">
        <v>2865</v>
      </c>
      <c r="BS3529" t="s">
        <v>2866</v>
      </c>
      <c r="BU3529">
        <v>1</v>
      </c>
      <c r="BV3529" t="s">
        <v>118</v>
      </c>
      <c r="BX3529" t="s">
        <v>119</v>
      </c>
      <c r="BY3529" t="s">
        <v>119</v>
      </c>
      <c r="BZ3529" t="s">
        <v>119</v>
      </c>
      <c r="CA3529">
        <v>1</v>
      </c>
      <c r="CC3529" t="s">
        <v>120</v>
      </c>
      <c r="CH3529">
        <v>540</v>
      </c>
      <c r="CI3529">
        <v>39610</v>
      </c>
      <c r="CJ3529" t="s">
        <v>106</v>
      </c>
      <c r="CK3529" t="s">
        <v>106</v>
      </c>
      <c r="CL3529">
        <v>10</v>
      </c>
      <c r="CM3529" t="s">
        <v>2889</v>
      </c>
      <c r="CO3529">
        <v>125026</v>
      </c>
      <c r="CQ3529">
        <v>0</v>
      </c>
      <c r="CR3529">
        <v>0</v>
      </c>
      <c r="CS3529">
        <v>0</v>
      </c>
      <c r="CY3529" t="s">
        <v>123</v>
      </c>
      <c r="CZ3529" t="s">
        <v>124</v>
      </c>
      <c r="DD3529" t="str" cm="1">
        <f t="array" ref="DD3529">TEXT(_xlfn.SEQUENCE(1, DATEDIF(AG3529, AH3529, "m") + 1, AG3529, 30), "YYYY-APMM")</f>
        <v>2013-AP11</v>
      </c>
      <c r="DN3529">
        <f t="shared" si="110"/>
        <v>634.25</v>
      </c>
      <c r="DO3529" t="str">
        <f t="shared" si="111"/>
        <v>SCREED MASON SK</v>
      </c>
    </row>
    <row r="3530" spans="1:119" x14ac:dyDescent="0.35">
      <c r="A3530" t="s">
        <v>105</v>
      </c>
      <c r="B3530">
        <v>502815</v>
      </c>
      <c r="C3530">
        <v>6359</v>
      </c>
      <c r="D3530">
        <v>125027</v>
      </c>
      <c r="E3530">
        <v>13662</v>
      </c>
      <c r="F3530">
        <v>0</v>
      </c>
      <c r="G3530" t="s">
        <v>106</v>
      </c>
      <c r="H3530" t="s">
        <v>106</v>
      </c>
      <c r="I3530" t="s">
        <v>106</v>
      </c>
      <c r="J3530" t="s">
        <v>107</v>
      </c>
      <c r="K3530" t="s">
        <v>108</v>
      </c>
      <c r="L3530" t="s">
        <v>109</v>
      </c>
      <c r="M3530" t="s">
        <v>110</v>
      </c>
      <c r="N3530" t="s">
        <v>8099</v>
      </c>
      <c r="O3530" t="s">
        <v>2914</v>
      </c>
      <c r="P3530">
        <v>8178</v>
      </c>
      <c r="Q3530">
        <v>40</v>
      </c>
      <c r="R3530">
        <v>0</v>
      </c>
      <c r="S3530">
        <v>160</v>
      </c>
      <c r="T3530">
        <v>0</v>
      </c>
      <c r="U3530">
        <v>87</v>
      </c>
      <c r="V3530">
        <v>87</v>
      </c>
      <c r="W3530">
        <v>160</v>
      </c>
      <c r="X3530">
        <v>0</v>
      </c>
      <c r="Y3530">
        <v>0</v>
      </c>
      <c r="Z3530">
        <v>0</v>
      </c>
      <c r="AD3530" s="1">
        <v>41597.333333333336</v>
      </c>
      <c r="AE3530" s="1">
        <v>41619.708333333336</v>
      </c>
      <c r="AG3530" s="1">
        <v>41591.333333333336</v>
      </c>
      <c r="AH3530" s="1">
        <v>41613.708333333336</v>
      </c>
      <c r="AI3530" s="1">
        <v>41591.333333333336</v>
      </c>
      <c r="AJ3530" s="1">
        <v>41613.708333333336</v>
      </c>
      <c r="AK3530" s="1">
        <v>41591.333333333336</v>
      </c>
      <c r="AL3530" s="1">
        <v>41613.708333333336</v>
      </c>
      <c r="AM3530" s="1">
        <v>41597.333333333336</v>
      </c>
      <c r="AN3530" s="1">
        <v>41619.708333333336</v>
      </c>
      <c r="AP3530" t="s">
        <v>113</v>
      </c>
      <c r="AU3530" t="s">
        <v>8100</v>
      </c>
      <c r="AY3530" t="s">
        <v>106</v>
      </c>
      <c r="AZ3530">
        <v>0</v>
      </c>
      <c r="BA3530">
        <v>0</v>
      </c>
      <c r="BD3530" s="3">
        <v>41321.661805555559</v>
      </c>
      <c r="BE3530" s="3">
        <v>41321.663888888892</v>
      </c>
      <c r="BF3530" t="s">
        <v>115</v>
      </c>
      <c r="BG3530" t="s">
        <v>115</v>
      </c>
      <c r="BH3530">
        <v>8149</v>
      </c>
      <c r="BM3530">
        <v>43550</v>
      </c>
      <c r="BR3530" t="s">
        <v>116</v>
      </c>
      <c r="BS3530" t="s">
        <v>117</v>
      </c>
      <c r="BU3530">
        <v>1</v>
      </c>
      <c r="BV3530" t="s">
        <v>118</v>
      </c>
      <c r="BX3530" t="s">
        <v>119</v>
      </c>
      <c r="BY3530" t="s">
        <v>119</v>
      </c>
      <c r="BZ3530" t="s">
        <v>119</v>
      </c>
      <c r="CA3530">
        <v>1</v>
      </c>
      <c r="CC3530" t="s">
        <v>120</v>
      </c>
      <c r="CH3530">
        <v>540</v>
      </c>
      <c r="CI3530">
        <v>39610</v>
      </c>
      <c r="CJ3530" t="s">
        <v>106</v>
      </c>
      <c r="CK3530" t="s">
        <v>106</v>
      </c>
      <c r="CL3530">
        <v>10</v>
      </c>
      <c r="CM3530" t="s">
        <v>2889</v>
      </c>
      <c r="CO3530">
        <v>125026</v>
      </c>
      <c r="CQ3530">
        <v>0</v>
      </c>
      <c r="CR3530">
        <v>0</v>
      </c>
      <c r="CS3530">
        <v>0</v>
      </c>
      <c r="CY3530" t="s">
        <v>123</v>
      </c>
      <c r="CZ3530" t="s">
        <v>124</v>
      </c>
      <c r="DD3530" t="str" cm="1">
        <f t="array" ref="DD3530">TEXT(_xlfn.SEQUENCE(1, DATEDIF(AG3530, AH3530, "m") + 1, AG3530, 30), "YYYY-APMM")</f>
        <v>2013-AP11</v>
      </c>
      <c r="DN3530">
        <f t="shared" si="110"/>
        <v>87</v>
      </c>
      <c r="DO3530" t="str">
        <f t="shared" si="111"/>
        <v>LABOR- SUBCONTRACTOR</v>
      </c>
    </row>
    <row r="3531" spans="1:119" x14ac:dyDescent="0.35">
      <c r="A3531" t="s">
        <v>105</v>
      </c>
      <c r="B3531">
        <v>502816</v>
      </c>
      <c r="C3531">
        <v>6359</v>
      </c>
      <c r="D3531">
        <v>125027</v>
      </c>
      <c r="E3531">
        <v>13662</v>
      </c>
      <c r="F3531">
        <v>0</v>
      </c>
      <c r="G3531" t="s">
        <v>106</v>
      </c>
      <c r="H3531" t="s">
        <v>106</v>
      </c>
      <c r="I3531" t="s">
        <v>106</v>
      </c>
      <c r="J3531" t="s">
        <v>107</v>
      </c>
      <c r="K3531" t="s">
        <v>108</v>
      </c>
      <c r="L3531" t="s">
        <v>109</v>
      </c>
      <c r="M3531" t="s">
        <v>110</v>
      </c>
      <c r="N3531" t="s">
        <v>8101</v>
      </c>
      <c r="O3531" t="s">
        <v>2917</v>
      </c>
      <c r="P3531">
        <v>8178</v>
      </c>
      <c r="Q3531">
        <v>48</v>
      </c>
      <c r="R3531">
        <v>0</v>
      </c>
      <c r="S3531">
        <v>160</v>
      </c>
      <c r="T3531">
        <v>0</v>
      </c>
      <c r="U3531">
        <v>1815</v>
      </c>
      <c r="V3531">
        <v>1815</v>
      </c>
      <c r="W3531">
        <v>160</v>
      </c>
      <c r="X3531">
        <v>0</v>
      </c>
      <c r="Y3531">
        <v>0</v>
      </c>
      <c r="Z3531">
        <v>0</v>
      </c>
      <c r="AD3531" s="1">
        <v>41633.333333333336</v>
      </c>
      <c r="AE3531" s="1">
        <v>41655.708333333336</v>
      </c>
      <c r="AG3531" s="1">
        <v>41625.333333333336</v>
      </c>
      <c r="AH3531" s="1">
        <v>41648.708333333336</v>
      </c>
      <c r="AI3531" s="1">
        <v>41625.333333333336</v>
      </c>
      <c r="AJ3531" s="1">
        <v>41648.708333333336</v>
      </c>
      <c r="AK3531" s="1">
        <v>41625.333333333336</v>
      </c>
      <c r="AL3531" s="1">
        <v>41648.708333333336</v>
      </c>
      <c r="AM3531" s="1">
        <v>41633.333333333336</v>
      </c>
      <c r="AN3531" s="1">
        <v>41655.708333333336</v>
      </c>
      <c r="AP3531" t="s">
        <v>113</v>
      </c>
      <c r="AU3531" t="s">
        <v>8102</v>
      </c>
      <c r="AY3531" t="s">
        <v>106</v>
      </c>
      <c r="AZ3531">
        <v>0</v>
      </c>
      <c r="BA3531">
        <v>0</v>
      </c>
      <c r="BD3531" s="3">
        <v>41321.661805555559</v>
      </c>
      <c r="BE3531" s="3">
        <v>41321.663888888892</v>
      </c>
      <c r="BF3531" t="s">
        <v>115</v>
      </c>
      <c r="BG3531" t="s">
        <v>115</v>
      </c>
      <c r="BH3531">
        <v>8149</v>
      </c>
      <c r="BM3531">
        <v>43550</v>
      </c>
      <c r="BR3531" t="s">
        <v>116</v>
      </c>
      <c r="BS3531" t="s">
        <v>117</v>
      </c>
      <c r="BU3531">
        <v>1</v>
      </c>
      <c r="BV3531" t="s">
        <v>118</v>
      </c>
      <c r="BX3531" t="s">
        <v>119</v>
      </c>
      <c r="BY3531" t="s">
        <v>119</v>
      </c>
      <c r="BZ3531" t="s">
        <v>119</v>
      </c>
      <c r="CA3531">
        <v>1</v>
      </c>
      <c r="CC3531" t="s">
        <v>120</v>
      </c>
      <c r="CH3531">
        <v>540</v>
      </c>
      <c r="CI3531">
        <v>39610</v>
      </c>
      <c r="CJ3531" t="s">
        <v>106</v>
      </c>
      <c r="CK3531" t="s">
        <v>106</v>
      </c>
      <c r="CL3531">
        <v>10</v>
      </c>
      <c r="CM3531" t="s">
        <v>2889</v>
      </c>
      <c r="CO3531">
        <v>125026</v>
      </c>
      <c r="CQ3531">
        <v>0</v>
      </c>
      <c r="CR3531">
        <v>0</v>
      </c>
      <c r="CS3531">
        <v>0</v>
      </c>
      <c r="CY3531" t="s">
        <v>123</v>
      </c>
      <c r="CZ3531" t="s">
        <v>124</v>
      </c>
      <c r="DD3531" t="str" cm="1">
        <f t="array" ref="DD3531">TEXT(_xlfn.SEQUENCE(1, DATEDIF(AG3531, AH3531, "m") + 1, AG3531, 30), "YYYY-APMM")</f>
        <v>2013-AP12</v>
      </c>
      <c r="DN3531">
        <f t="shared" si="110"/>
        <v>1815</v>
      </c>
      <c r="DO3531" t="str">
        <f t="shared" si="111"/>
        <v>LABOR- SUBCONTRACTOR</v>
      </c>
    </row>
    <row r="3532" spans="1:119" x14ac:dyDescent="0.35">
      <c r="A3532" t="s">
        <v>105</v>
      </c>
      <c r="B3532">
        <v>502817</v>
      </c>
      <c r="C3532">
        <v>6359</v>
      </c>
      <c r="D3532">
        <v>125027</v>
      </c>
      <c r="E3532">
        <v>13662</v>
      </c>
      <c r="F3532">
        <v>0</v>
      </c>
      <c r="G3532" t="s">
        <v>106</v>
      </c>
      <c r="H3532" t="s">
        <v>106</v>
      </c>
      <c r="I3532" t="s">
        <v>106</v>
      </c>
      <c r="J3532" t="s">
        <v>107</v>
      </c>
      <c r="K3532" t="s">
        <v>108</v>
      </c>
      <c r="L3532" t="s">
        <v>109</v>
      </c>
      <c r="M3532" t="s">
        <v>110</v>
      </c>
      <c r="N3532" t="s">
        <v>8103</v>
      </c>
      <c r="O3532" t="s">
        <v>2920</v>
      </c>
      <c r="P3532">
        <v>8170</v>
      </c>
      <c r="Q3532">
        <v>40</v>
      </c>
      <c r="R3532">
        <v>0</v>
      </c>
      <c r="S3532">
        <v>120</v>
      </c>
      <c r="T3532">
        <v>0</v>
      </c>
      <c r="U3532">
        <v>1012.5</v>
      </c>
      <c r="V3532">
        <v>1012.5</v>
      </c>
      <c r="W3532">
        <v>120</v>
      </c>
      <c r="X3532">
        <v>0</v>
      </c>
      <c r="Y3532">
        <v>0</v>
      </c>
      <c r="Z3532">
        <v>0</v>
      </c>
      <c r="AD3532" s="1">
        <v>41616.333333333336</v>
      </c>
      <c r="AE3532" s="1">
        <v>41633.708333333336</v>
      </c>
      <c r="AG3532" s="1">
        <v>41610.333333333336</v>
      </c>
      <c r="AH3532" s="1">
        <v>41627.708333333336</v>
      </c>
      <c r="AI3532" s="1">
        <v>41610.333333333336</v>
      </c>
      <c r="AJ3532" s="1">
        <v>41627.708333333336</v>
      </c>
      <c r="AK3532" s="1">
        <v>41610.333333333336</v>
      </c>
      <c r="AL3532" s="1">
        <v>41627.708333333336</v>
      </c>
      <c r="AM3532" s="1">
        <v>41616.333333333336</v>
      </c>
      <c r="AN3532" s="1">
        <v>41633.708333333336</v>
      </c>
      <c r="AP3532" t="s">
        <v>113</v>
      </c>
      <c r="AU3532" t="s">
        <v>8104</v>
      </c>
      <c r="AY3532" t="s">
        <v>106</v>
      </c>
      <c r="AZ3532">
        <v>0</v>
      </c>
      <c r="BA3532">
        <v>0</v>
      </c>
      <c r="BD3532" s="3">
        <v>41321.661805555559</v>
      </c>
      <c r="BE3532" s="3">
        <v>41321.663888888892</v>
      </c>
      <c r="BF3532" t="s">
        <v>115</v>
      </c>
      <c r="BG3532" t="s">
        <v>115</v>
      </c>
      <c r="BH3532">
        <v>8149</v>
      </c>
      <c r="BM3532">
        <v>43470</v>
      </c>
      <c r="BR3532" t="s">
        <v>2854</v>
      </c>
      <c r="BS3532" t="s">
        <v>2855</v>
      </c>
      <c r="BU3532">
        <v>1</v>
      </c>
      <c r="BV3532" t="s">
        <v>118</v>
      </c>
      <c r="BX3532" t="s">
        <v>119</v>
      </c>
      <c r="BY3532" t="s">
        <v>119</v>
      </c>
      <c r="BZ3532" t="s">
        <v>119</v>
      </c>
      <c r="CA3532">
        <v>1</v>
      </c>
      <c r="CC3532" t="s">
        <v>120</v>
      </c>
      <c r="CH3532">
        <v>540</v>
      </c>
      <c r="CI3532">
        <v>39610</v>
      </c>
      <c r="CJ3532" t="s">
        <v>106</v>
      </c>
      <c r="CK3532" t="s">
        <v>106</v>
      </c>
      <c r="CL3532">
        <v>10</v>
      </c>
      <c r="CM3532" t="s">
        <v>2889</v>
      </c>
      <c r="CO3532">
        <v>125026</v>
      </c>
      <c r="CQ3532">
        <v>0</v>
      </c>
      <c r="CR3532">
        <v>0</v>
      </c>
      <c r="CS3532">
        <v>0</v>
      </c>
      <c r="CY3532" t="s">
        <v>123</v>
      </c>
      <c r="CZ3532" t="s">
        <v>124</v>
      </c>
      <c r="DD3532" t="str" cm="1">
        <f t="array" ref="DD3532">TEXT(_xlfn.SEQUENCE(1, DATEDIF(AG3532, AH3532, "m") + 1, AG3532, 30), "YYYY-APMM")</f>
        <v>2013-AP12</v>
      </c>
      <c r="DN3532">
        <f t="shared" si="110"/>
        <v>1012.5</v>
      </c>
      <c r="DO3532" t="str">
        <f t="shared" si="111"/>
        <v>TILE MASON SK</v>
      </c>
    </row>
    <row r="3533" spans="1:119" x14ac:dyDescent="0.35">
      <c r="A3533" t="s">
        <v>105</v>
      </c>
      <c r="B3533">
        <v>502818</v>
      </c>
      <c r="C3533">
        <v>6359</v>
      </c>
      <c r="D3533">
        <v>125027</v>
      </c>
      <c r="E3533">
        <v>13662</v>
      </c>
      <c r="F3533">
        <v>0</v>
      </c>
      <c r="G3533" t="s">
        <v>106</v>
      </c>
      <c r="H3533" t="s">
        <v>106</v>
      </c>
      <c r="I3533" t="s">
        <v>106</v>
      </c>
      <c r="J3533" t="s">
        <v>107</v>
      </c>
      <c r="K3533" t="s">
        <v>108</v>
      </c>
      <c r="L3533" t="s">
        <v>109</v>
      </c>
      <c r="M3533" t="s">
        <v>110</v>
      </c>
      <c r="N3533" t="s">
        <v>8105</v>
      </c>
      <c r="O3533" t="s">
        <v>2923</v>
      </c>
      <c r="P3533">
        <v>8170</v>
      </c>
      <c r="Q3533">
        <v>40</v>
      </c>
      <c r="R3533">
        <v>0</v>
      </c>
      <c r="S3533">
        <v>160</v>
      </c>
      <c r="T3533">
        <v>0</v>
      </c>
      <c r="U3533">
        <v>1030.25</v>
      </c>
      <c r="V3533">
        <v>1030.25</v>
      </c>
      <c r="W3533">
        <v>160</v>
      </c>
      <c r="X3533">
        <v>0</v>
      </c>
      <c r="Y3533">
        <v>0</v>
      </c>
      <c r="Z3533">
        <v>0</v>
      </c>
      <c r="AD3533" s="1">
        <v>41633.333333333336</v>
      </c>
      <c r="AE3533" s="1">
        <v>41655.708333333336</v>
      </c>
      <c r="AG3533" s="1">
        <v>41627.333333333336</v>
      </c>
      <c r="AH3533" s="1">
        <v>41650.708333333336</v>
      </c>
      <c r="AI3533" s="1">
        <v>41627.333333333336</v>
      </c>
      <c r="AJ3533" s="1">
        <v>41650.708333333336</v>
      </c>
      <c r="AK3533" s="1">
        <v>41627.333333333336</v>
      </c>
      <c r="AL3533" s="1">
        <v>41650.708333333336</v>
      </c>
      <c r="AM3533" s="1">
        <v>41633.333333333336</v>
      </c>
      <c r="AN3533" s="1">
        <v>41655.708333333336</v>
      </c>
      <c r="AP3533" t="s">
        <v>113</v>
      </c>
      <c r="AU3533" t="s">
        <v>8106</v>
      </c>
      <c r="AY3533" t="s">
        <v>106</v>
      </c>
      <c r="AZ3533">
        <v>0</v>
      </c>
      <c r="BA3533">
        <v>0</v>
      </c>
      <c r="BD3533" s="3">
        <v>41321.661805555559</v>
      </c>
      <c r="BE3533" s="3">
        <v>41321.663888888892</v>
      </c>
      <c r="BF3533" t="s">
        <v>115</v>
      </c>
      <c r="BG3533" t="s">
        <v>115</v>
      </c>
      <c r="BH3533">
        <v>8149</v>
      </c>
      <c r="BM3533">
        <v>43470</v>
      </c>
      <c r="BR3533" t="s">
        <v>2854</v>
      </c>
      <c r="BS3533" t="s">
        <v>2855</v>
      </c>
      <c r="BU3533">
        <v>1</v>
      </c>
      <c r="BV3533" t="s">
        <v>118</v>
      </c>
      <c r="BX3533" t="s">
        <v>119</v>
      </c>
      <c r="BY3533" t="s">
        <v>119</v>
      </c>
      <c r="BZ3533" t="s">
        <v>119</v>
      </c>
      <c r="CA3533">
        <v>1</v>
      </c>
      <c r="CC3533" t="s">
        <v>120</v>
      </c>
      <c r="CH3533">
        <v>540</v>
      </c>
      <c r="CI3533">
        <v>39610</v>
      </c>
      <c r="CJ3533" t="s">
        <v>106</v>
      </c>
      <c r="CK3533" t="s">
        <v>106</v>
      </c>
      <c r="CL3533">
        <v>10</v>
      </c>
      <c r="CM3533" t="s">
        <v>2889</v>
      </c>
      <c r="CO3533">
        <v>125026</v>
      </c>
      <c r="CQ3533">
        <v>0</v>
      </c>
      <c r="CR3533">
        <v>0</v>
      </c>
      <c r="CS3533">
        <v>0</v>
      </c>
      <c r="CY3533" t="s">
        <v>123</v>
      </c>
      <c r="CZ3533" t="s">
        <v>124</v>
      </c>
      <c r="DD3533" t="str" cm="1">
        <f t="array" ref="DD3533">TEXT(_xlfn.SEQUENCE(1, DATEDIF(AG3533, AH3533, "m") + 1, AG3533, 30), "YYYY-APMM")</f>
        <v>2013-AP12</v>
      </c>
      <c r="DN3533">
        <f t="shared" si="110"/>
        <v>1030.25</v>
      </c>
      <c r="DO3533" t="str">
        <f t="shared" si="111"/>
        <v>TILE MASON SK</v>
      </c>
    </row>
    <row r="3534" spans="1:119" x14ac:dyDescent="0.35">
      <c r="A3534" t="s">
        <v>105</v>
      </c>
      <c r="B3534">
        <v>502819</v>
      </c>
      <c r="C3534">
        <v>6359</v>
      </c>
      <c r="D3534">
        <v>125027</v>
      </c>
      <c r="E3534">
        <v>13662</v>
      </c>
      <c r="F3534">
        <v>0</v>
      </c>
      <c r="G3534" t="s">
        <v>106</v>
      </c>
      <c r="H3534" t="s">
        <v>106</v>
      </c>
      <c r="I3534" t="s">
        <v>106</v>
      </c>
      <c r="J3534" t="s">
        <v>107</v>
      </c>
      <c r="K3534" t="s">
        <v>108</v>
      </c>
      <c r="L3534" t="s">
        <v>109</v>
      </c>
      <c r="M3534" t="s">
        <v>110</v>
      </c>
      <c r="N3534" t="s">
        <v>8107</v>
      </c>
      <c r="O3534" t="s">
        <v>2926</v>
      </c>
      <c r="P3534">
        <v>8170</v>
      </c>
      <c r="Q3534">
        <v>160</v>
      </c>
      <c r="R3534">
        <v>24</v>
      </c>
      <c r="S3534">
        <v>120</v>
      </c>
      <c r="T3534">
        <v>0</v>
      </c>
      <c r="U3534">
        <v>300</v>
      </c>
      <c r="V3534">
        <v>300</v>
      </c>
      <c r="W3534">
        <v>120</v>
      </c>
      <c r="X3534">
        <v>0</v>
      </c>
      <c r="Y3534">
        <v>0</v>
      </c>
      <c r="Z3534">
        <v>0</v>
      </c>
      <c r="AD3534" s="1">
        <v>41714.333333333336</v>
      </c>
      <c r="AE3534" s="1">
        <v>41730.708333333336</v>
      </c>
      <c r="AG3534" s="1">
        <v>41690.333333333336</v>
      </c>
      <c r="AH3534" s="1">
        <v>41707.708333333336</v>
      </c>
      <c r="AI3534" s="1">
        <v>41690.333333333336</v>
      </c>
      <c r="AJ3534" s="1">
        <v>41707.708333333336</v>
      </c>
      <c r="AK3534" s="1">
        <v>41690.333333333336</v>
      </c>
      <c r="AL3534" s="1">
        <v>41707.708333333336</v>
      </c>
      <c r="AM3534" s="1">
        <v>41714.333333333336</v>
      </c>
      <c r="AN3534" s="1">
        <v>41730.708333333336</v>
      </c>
      <c r="AP3534" t="s">
        <v>113</v>
      </c>
      <c r="AU3534" t="s">
        <v>8108</v>
      </c>
      <c r="AY3534" t="s">
        <v>106</v>
      </c>
      <c r="AZ3534">
        <v>0</v>
      </c>
      <c r="BA3534">
        <v>0</v>
      </c>
      <c r="BD3534" s="3">
        <v>41321.661805555559</v>
      </c>
      <c r="BE3534" s="3">
        <v>41321.663888888892</v>
      </c>
      <c r="BF3534" t="s">
        <v>115</v>
      </c>
      <c r="BG3534" t="s">
        <v>115</v>
      </c>
      <c r="BH3534">
        <v>8149</v>
      </c>
      <c r="BM3534">
        <v>43470</v>
      </c>
      <c r="BR3534" t="s">
        <v>2854</v>
      </c>
      <c r="BS3534" t="s">
        <v>2855</v>
      </c>
      <c r="BU3534">
        <v>1</v>
      </c>
      <c r="BV3534" t="s">
        <v>118</v>
      </c>
      <c r="BX3534" t="s">
        <v>119</v>
      </c>
      <c r="BY3534" t="s">
        <v>119</v>
      </c>
      <c r="BZ3534" t="s">
        <v>119</v>
      </c>
      <c r="CA3534">
        <v>1</v>
      </c>
      <c r="CC3534" t="s">
        <v>120</v>
      </c>
      <c r="CH3534">
        <v>540</v>
      </c>
      <c r="CI3534">
        <v>39610</v>
      </c>
      <c r="CJ3534" t="s">
        <v>106</v>
      </c>
      <c r="CK3534" t="s">
        <v>106</v>
      </c>
      <c r="CL3534">
        <v>10</v>
      </c>
      <c r="CM3534" t="s">
        <v>2889</v>
      </c>
      <c r="CO3534">
        <v>125026</v>
      </c>
      <c r="CQ3534">
        <v>0</v>
      </c>
      <c r="CR3534">
        <v>0</v>
      </c>
      <c r="CS3534">
        <v>0</v>
      </c>
      <c r="CY3534" t="s">
        <v>123</v>
      </c>
      <c r="CZ3534" t="s">
        <v>124</v>
      </c>
      <c r="DD3534" t="str" cm="1">
        <f t="array" ref="DD3534">TEXT(_xlfn.SEQUENCE(1, DATEDIF(AG3534, AH3534, "m") + 1, AG3534, 30), "YYYY-APMM")</f>
        <v>2014-AP02</v>
      </c>
      <c r="DN3534">
        <f t="shared" si="110"/>
        <v>300</v>
      </c>
      <c r="DO3534" t="str">
        <f t="shared" si="111"/>
        <v>TILE MASON SK</v>
      </c>
    </row>
    <row r="3535" spans="1:119" x14ac:dyDescent="0.35">
      <c r="A3535" t="s">
        <v>105</v>
      </c>
      <c r="B3535">
        <v>502820</v>
      </c>
      <c r="C3535">
        <v>6359</v>
      </c>
      <c r="D3535">
        <v>125027</v>
      </c>
      <c r="E3535">
        <v>13662</v>
      </c>
      <c r="F3535">
        <v>0</v>
      </c>
      <c r="G3535" t="s">
        <v>106</v>
      </c>
      <c r="H3535" t="s">
        <v>106</v>
      </c>
      <c r="I3535" t="s">
        <v>106</v>
      </c>
      <c r="J3535" t="s">
        <v>107</v>
      </c>
      <c r="K3535" t="s">
        <v>108</v>
      </c>
      <c r="L3535" t="s">
        <v>109</v>
      </c>
      <c r="M3535" t="s">
        <v>110</v>
      </c>
      <c r="N3535" t="s">
        <v>8109</v>
      </c>
      <c r="O3535" t="s">
        <v>2929</v>
      </c>
      <c r="P3535">
        <v>8170</v>
      </c>
      <c r="Q3535">
        <v>104</v>
      </c>
      <c r="R3535">
        <v>0</v>
      </c>
      <c r="S3535">
        <v>144</v>
      </c>
      <c r="T3535">
        <v>0</v>
      </c>
      <c r="U3535">
        <v>1575</v>
      </c>
      <c r="V3535">
        <v>1575</v>
      </c>
      <c r="W3535">
        <v>144</v>
      </c>
      <c r="X3535">
        <v>0</v>
      </c>
      <c r="Y3535">
        <v>0</v>
      </c>
      <c r="Z3535">
        <v>0</v>
      </c>
      <c r="AD3535" s="1">
        <v>41687.333333333336</v>
      </c>
      <c r="AE3535" s="1">
        <v>41707.708333333336</v>
      </c>
      <c r="AG3535" s="1">
        <v>41671.333333333336</v>
      </c>
      <c r="AH3535" s="1">
        <v>41692.708333333336</v>
      </c>
      <c r="AI3535" s="1">
        <v>41671.333333333336</v>
      </c>
      <c r="AJ3535" s="1">
        <v>41692.708333333336</v>
      </c>
      <c r="AK3535" s="1">
        <v>41671.333333333336</v>
      </c>
      <c r="AL3535" s="1">
        <v>41692.708333333336</v>
      </c>
      <c r="AM3535" s="1">
        <v>41687.333333333336</v>
      </c>
      <c r="AN3535" s="1">
        <v>41707.708333333336</v>
      </c>
      <c r="AP3535" t="s">
        <v>113</v>
      </c>
      <c r="AU3535" t="s">
        <v>8110</v>
      </c>
      <c r="AY3535" t="s">
        <v>106</v>
      </c>
      <c r="AZ3535">
        <v>0</v>
      </c>
      <c r="BA3535">
        <v>0</v>
      </c>
      <c r="BD3535" s="3">
        <v>41321.661805555559</v>
      </c>
      <c r="BE3535" s="3">
        <v>41321.663888888892</v>
      </c>
      <c r="BF3535" t="s">
        <v>115</v>
      </c>
      <c r="BG3535" t="s">
        <v>115</v>
      </c>
      <c r="BH3535">
        <v>8149</v>
      </c>
      <c r="BM3535">
        <v>43470</v>
      </c>
      <c r="BR3535" t="s">
        <v>2854</v>
      </c>
      <c r="BS3535" t="s">
        <v>2855</v>
      </c>
      <c r="BU3535">
        <v>1</v>
      </c>
      <c r="BV3535" t="s">
        <v>118</v>
      </c>
      <c r="BX3535" t="s">
        <v>119</v>
      </c>
      <c r="BY3535" t="s">
        <v>119</v>
      </c>
      <c r="BZ3535" t="s">
        <v>119</v>
      </c>
      <c r="CA3535">
        <v>1</v>
      </c>
      <c r="CC3535" t="s">
        <v>120</v>
      </c>
      <c r="CH3535">
        <v>540</v>
      </c>
      <c r="CI3535">
        <v>39610</v>
      </c>
      <c r="CJ3535" t="s">
        <v>106</v>
      </c>
      <c r="CK3535" t="s">
        <v>106</v>
      </c>
      <c r="CL3535">
        <v>10</v>
      </c>
      <c r="CM3535" t="s">
        <v>2889</v>
      </c>
      <c r="CO3535">
        <v>125026</v>
      </c>
      <c r="CQ3535">
        <v>0</v>
      </c>
      <c r="CR3535">
        <v>0</v>
      </c>
      <c r="CS3535">
        <v>0</v>
      </c>
      <c r="CY3535" t="s">
        <v>123</v>
      </c>
      <c r="CZ3535" t="s">
        <v>124</v>
      </c>
      <c r="DD3535" t="str" cm="1">
        <f t="array" ref="DD3535">TEXT(_xlfn.SEQUENCE(1, DATEDIF(AG3535, AH3535, "m") + 1, AG3535, 30), "YYYY-APMM")</f>
        <v>2014-AP02</v>
      </c>
      <c r="DN3535">
        <f t="shared" si="110"/>
        <v>1575</v>
      </c>
      <c r="DO3535" t="str">
        <f t="shared" si="111"/>
        <v>TILE MASON SK</v>
      </c>
    </row>
    <row r="3536" spans="1:119" x14ac:dyDescent="0.35">
      <c r="A3536" t="s">
        <v>105</v>
      </c>
      <c r="B3536">
        <v>502821</v>
      </c>
      <c r="C3536">
        <v>6359</v>
      </c>
      <c r="D3536">
        <v>125027</v>
      </c>
      <c r="E3536">
        <v>13662</v>
      </c>
      <c r="F3536">
        <v>0</v>
      </c>
      <c r="G3536" t="s">
        <v>106</v>
      </c>
      <c r="H3536" t="s">
        <v>106</v>
      </c>
      <c r="I3536" t="s">
        <v>106</v>
      </c>
      <c r="J3536" t="s">
        <v>107</v>
      </c>
      <c r="K3536" t="s">
        <v>108</v>
      </c>
      <c r="L3536" t="s">
        <v>109</v>
      </c>
      <c r="M3536" t="s">
        <v>110</v>
      </c>
      <c r="N3536" t="s">
        <v>8111</v>
      </c>
      <c r="O3536" t="s">
        <v>2935</v>
      </c>
      <c r="P3536">
        <v>8178</v>
      </c>
      <c r="Q3536">
        <v>40</v>
      </c>
      <c r="R3536">
        <v>0</v>
      </c>
      <c r="S3536">
        <v>120</v>
      </c>
      <c r="T3536">
        <v>0</v>
      </c>
      <c r="U3536">
        <v>653.5</v>
      </c>
      <c r="V3536">
        <v>653.5</v>
      </c>
      <c r="W3536">
        <v>120</v>
      </c>
      <c r="X3536">
        <v>0</v>
      </c>
      <c r="Y3536">
        <v>0</v>
      </c>
      <c r="Z3536">
        <v>0</v>
      </c>
      <c r="AD3536" s="1">
        <v>41655.333333333336</v>
      </c>
      <c r="AE3536" s="1">
        <v>41672.708333333336</v>
      </c>
      <c r="AG3536" s="1">
        <v>41650.333333333336</v>
      </c>
      <c r="AH3536" s="1">
        <v>41666.708333333336</v>
      </c>
      <c r="AI3536" s="1">
        <v>41650.333333333336</v>
      </c>
      <c r="AJ3536" s="1">
        <v>41666.708333333336</v>
      </c>
      <c r="AK3536" s="1">
        <v>41650.333333333336</v>
      </c>
      <c r="AL3536" s="1">
        <v>41666.708333333336</v>
      </c>
      <c r="AM3536" s="1">
        <v>41655.333333333336</v>
      </c>
      <c r="AN3536" s="1">
        <v>41672.708333333336</v>
      </c>
      <c r="AP3536" t="s">
        <v>113</v>
      </c>
      <c r="AU3536" t="s">
        <v>8112</v>
      </c>
      <c r="AY3536" t="s">
        <v>106</v>
      </c>
      <c r="AZ3536">
        <v>0</v>
      </c>
      <c r="BA3536">
        <v>0</v>
      </c>
      <c r="BD3536" s="3">
        <v>41321.661805555559</v>
      </c>
      <c r="BE3536" s="3">
        <v>41321.663888888892</v>
      </c>
      <c r="BF3536" t="s">
        <v>115</v>
      </c>
      <c r="BG3536" t="s">
        <v>115</v>
      </c>
      <c r="BH3536">
        <v>8149</v>
      </c>
      <c r="BM3536">
        <v>43550</v>
      </c>
      <c r="BR3536" t="s">
        <v>116</v>
      </c>
      <c r="BS3536" t="s">
        <v>117</v>
      </c>
      <c r="BU3536">
        <v>1</v>
      </c>
      <c r="BV3536" t="s">
        <v>118</v>
      </c>
      <c r="BX3536" t="s">
        <v>119</v>
      </c>
      <c r="BY3536" t="s">
        <v>119</v>
      </c>
      <c r="BZ3536" t="s">
        <v>119</v>
      </c>
      <c r="CA3536">
        <v>1</v>
      </c>
      <c r="CC3536" t="s">
        <v>120</v>
      </c>
      <c r="CH3536">
        <v>540</v>
      </c>
      <c r="CI3536">
        <v>39610</v>
      </c>
      <c r="CJ3536" t="s">
        <v>106</v>
      </c>
      <c r="CK3536" t="s">
        <v>106</v>
      </c>
      <c r="CL3536">
        <v>10</v>
      </c>
      <c r="CM3536" t="s">
        <v>2889</v>
      </c>
      <c r="CO3536">
        <v>125026</v>
      </c>
      <c r="CQ3536">
        <v>0</v>
      </c>
      <c r="CR3536">
        <v>0</v>
      </c>
      <c r="CS3536">
        <v>0</v>
      </c>
      <c r="CY3536" t="s">
        <v>123</v>
      </c>
      <c r="CZ3536" t="s">
        <v>124</v>
      </c>
      <c r="DD3536" t="str" cm="1">
        <f t="array" ref="DD3536">TEXT(_xlfn.SEQUENCE(1, DATEDIF(AG3536, AH3536, "m") + 1, AG3536, 30), "YYYY-APMM")</f>
        <v>2014-AP01</v>
      </c>
      <c r="DN3536">
        <f t="shared" si="110"/>
        <v>653.5</v>
      </c>
      <c r="DO3536" t="str">
        <f t="shared" si="111"/>
        <v>LABOR- SUBCONTRACTOR</v>
      </c>
    </row>
    <row r="3537" spans="1:119" x14ac:dyDescent="0.35">
      <c r="A3537" t="s">
        <v>105</v>
      </c>
      <c r="B3537">
        <v>502822</v>
      </c>
      <c r="C3537">
        <v>6359</v>
      </c>
      <c r="D3537">
        <v>125027</v>
      </c>
      <c r="E3537">
        <v>13662</v>
      </c>
      <c r="F3537">
        <v>0</v>
      </c>
      <c r="G3537" t="s">
        <v>106</v>
      </c>
      <c r="H3537" t="s">
        <v>106</v>
      </c>
      <c r="I3537" t="s">
        <v>106</v>
      </c>
      <c r="J3537" t="s">
        <v>107</v>
      </c>
      <c r="K3537" t="s">
        <v>108</v>
      </c>
      <c r="L3537" t="s">
        <v>109</v>
      </c>
      <c r="M3537" t="s">
        <v>110</v>
      </c>
      <c r="N3537" t="s">
        <v>8113</v>
      </c>
      <c r="O3537" t="s">
        <v>2941</v>
      </c>
      <c r="P3537">
        <v>8178</v>
      </c>
      <c r="Q3537">
        <v>40</v>
      </c>
      <c r="R3537">
        <v>0</v>
      </c>
      <c r="S3537">
        <v>160</v>
      </c>
      <c r="T3537">
        <v>0</v>
      </c>
      <c r="U3537">
        <v>653.5</v>
      </c>
      <c r="V3537">
        <v>653.5</v>
      </c>
      <c r="W3537">
        <v>160</v>
      </c>
      <c r="X3537">
        <v>0</v>
      </c>
      <c r="Y3537">
        <v>0</v>
      </c>
      <c r="Z3537">
        <v>0</v>
      </c>
      <c r="AD3537" s="1">
        <v>41672.333333333336</v>
      </c>
      <c r="AE3537" s="1">
        <v>41695.708333333336</v>
      </c>
      <c r="AG3537" s="1">
        <v>41666.333333333336</v>
      </c>
      <c r="AH3537" s="1">
        <v>41689.708333333336</v>
      </c>
      <c r="AI3537" s="1">
        <v>41666.333333333336</v>
      </c>
      <c r="AJ3537" s="1">
        <v>41689.708333333336</v>
      </c>
      <c r="AK3537" s="1">
        <v>41666.333333333336</v>
      </c>
      <c r="AL3537" s="1">
        <v>41689.708333333336</v>
      </c>
      <c r="AM3537" s="1">
        <v>41672.333333333336</v>
      </c>
      <c r="AN3537" s="1">
        <v>41695.708333333336</v>
      </c>
      <c r="AP3537" t="s">
        <v>113</v>
      </c>
      <c r="AU3537" t="s">
        <v>8114</v>
      </c>
      <c r="AY3537" t="s">
        <v>106</v>
      </c>
      <c r="AZ3537">
        <v>0</v>
      </c>
      <c r="BA3537">
        <v>0</v>
      </c>
      <c r="BD3537" s="3">
        <v>41321.661805555559</v>
      </c>
      <c r="BE3537" s="3">
        <v>41321.663888888892</v>
      </c>
      <c r="BF3537" t="s">
        <v>115</v>
      </c>
      <c r="BG3537" t="s">
        <v>115</v>
      </c>
      <c r="BH3537">
        <v>8149</v>
      </c>
      <c r="BM3537">
        <v>43550</v>
      </c>
      <c r="BR3537" t="s">
        <v>116</v>
      </c>
      <c r="BS3537" t="s">
        <v>117</v>
      </c>
      <c r="BU3537">
        <v>1</v>
      </c>
      <c r="BV3537" t="s">
        <v>118</v>
      </c>
      <c r="BX3537" t="s">
        <v>119</v>
      </c>
      <c r="BY3537" t="s">
        <v>119</v>
      </c>
      <c r="BZ3537" t="s">
        <v>119</v>
      </c>
      <c r="CA3537">
        <v>1</v>
      </c>
      <c r="CC3537" t="s">
        <v>120</v>
      </c>
      <c r="CH3537">
        <v>540</v>
      </c>
      <c r="CI3537">
        <v>39610</v>
      </c>
      <c r="CJ3537" t="s">
        <v>106</v>
      </c>
      <c r="CK3537" t="s">
        <v>106</v>
      </c>
      <c r="CL3537">
        <v>10</v>
      </c>
      <c r="CM3537" t="s">
        <v>2889</v>
      </c>
      <c r="CO3537">
        <v>125026</v>
      </c>
      <c r="CQ3537">
        <v>0</v>
      </c>
      <c r="CR3537">
        <v>0</v>
      </c>
      <c r="CS3537">
        <v>0</v>
      </c>
      <c r="CY3537" t="s">
        <v>123</v>
      </c>
      <c r="CZ3537" t="s">
        <v>124</v>
      </c>
      <c r="DD3537" t="str" cm="1">
        <f t="array" ref="DD3537">TEXT(_xlfn.SEQUENCE(1, DATEDIF(AG3537, AH3537, "m") + 1, AG3537, 30), "YYYY-APMM")</f>
        <v>2014-AP01</v>
      </c>
      <c r="DN3537">
        <f t="shared" si="110"/>
        <v>653.5</v>
      </c>
      <c r="DO3537" t="str">
        <f t="shared" si="111"/>
        <v>LABOR- SUBCONTRACTOR</v>
      </c>
    </row>
    <row r="3538" spans="1:119" x14ac:dyDescent="0.35">
      <c r="A3538" t="s">
        <v>105</v>
      </c>
      <c r="B3538">
        <v>502823</v>
      </c>
      <c r="C3538">
        <v>6359</v>
      </c>
      <c r="D3538">
        <v>125027</v>
      </c>
      <c r="E3538">
        <v>13662</v>
      </c>
      <c r="F3538">
        <v>0</v>
      </c>
      <c r="G3538" t="s">
        <v>106</v>
      </c>
      <c r="H3538" t="s">
        <v>106</v>
      </c>
      <c r="I3538" t="s">
        <v>106</v>
      </c>
      <c r="J3538" t="s">
        <v>107</v>
      </c>
      <c r="K3538" t="s">
        <v>108</v>
      </c>
      <c r="L3538" t="s">
        <v>109</v>
      </c>
      <c r="M3538" t="s">
        <v>110</v>
      </c>
      <c r="N3538" t="s">
        <v>8115</v>
      </c>
      <c r="O3538" t="s">
        <v>2986</v>
      </c>
      <c r="P3538">
        <v>8178</v>
      </c>
      <c r="Q3538">
        <v>136</v>
      </c>
      <c r="R3538">
        <v>0</v>
      </c>
      <c r="S3538">
        <v>120</v>
      </c>
      <c r="T3538">
        <v>0</v>
      </c>
      <c r="U3538">
        <v>198</v>
      </c>
      <c r="V3538">
        <v>198</v>
      </c>
      <c r="W3538">
        <v>120</v>
      </c>
      <c r="X3538">
        <v>0</v>
      </c>
      <c r="Y3538">
        <v>0</v>
      </c>
      <c r="Z3538">
        <v>0</v>
      </c>
      <c r="AD3538" s="1">
        <v>41703.333333333336</v>
      </c>
      <c r="AE3538" s="1">
        <v>41720.708333333336</v>
      </c>
      <c r="AG3538" s="1">
        <v>41683.333333333336</v>
      </c>
      <c r="AH3538" s="1">
        <v>41700.708333333336</v>
      </c>
      <c r="AI3538" s="1">
        <v>41683.333333333336</v>
      </c>
      <c r="AJ3538" s="1">
        <v>41700.708333333336</v>
      </c>
      <c r="AK3538" s="1">
        <v>41683.333333333336</v>
      </c>
      <c r="AL3538" s="1">
        <v>41700.708333333336</v>
      </c>
      <c r="AM3538" s="1">
        <v>41703.333333333336</v>
      </c>
      <c r="AN3538" s="1">
        <v>41720.708333333336</v>
      </c>
      <c r="AP3538" t="s">
        <v>113</v>
      </c>
      <c r="AU3538" t="s">
        <v>8116</v>
      </c>
      <c r="AY3538" t="s">
        <v>106</v>
      </c>
      <c r="AZ3538">
        <v>0</v>
      </c>
      <c r="BA3538">
        <v>0</v>
      </c>
      <c r="BD3538" s="3">
        <v>41321.661805555559</v>
      </c>
      <c r="BE3538" s="3">
        <v>41321.663888888892</v>
      </c>
      <c r="BF3538" t="s">
        <v>115</v>
      </c>
      <c r="BG3538" t="s">
        <v>115</v>
      </c>
      <c r="BH3538">
        <v>8149</v>
      </c>
      <c r="BM3538">
        <v>43550</v>
      </c>
      <c r="BR3538" t="s">
        <v>116</v>
      </c>
      <c r="BS3538" t="s">
        <v>117</v>
      </c>
      <c r="BU3538">
        <v>1</v>
      </c>
      <c r="BV3538" t="s">
        <v>118</v>
      </c>
      <c r="BX3538" t="s">
        <v>119</v>
      </c>
      <c r="BY3538" t="s">
        <v>119</v>
      </c>
      <c r="BZ3538" t="s">
        <v>119</v>
      </c>
      <c r="CA3538">
        <v>1</v>
      </c>
      <c r="CC3538" t="s">
        <v>120</v>
      </c>
      <c r="CH3538">
        <v>540</v>
      </c>
      <c r="CI3538">
        <v>39610</v>
      </c>
      <c r="CJ3538" t="s">
        <v>106</v>
      </c>
      <c r="CK3538" t="s">
        <v>106</v>
      </c>
      <c r="CL3538">
        <v>10</v>
      </c>
      <c r="CM3538" t="s">
        <v>2889</v>
      </c>
      <c r="CO3538">
        <v>125026</v>
      </c>
      <c r="CQ3538">
        <v>0</v>
      </c>
      <c r="CR3538">
        <v>0</v>
      </c>
      <c r="CS3538">
        <v>0</v>
      </c>
      <c r="CY3538" t="s">
        <v>123</v>
      </c>
      <c r="CZ3538" t="s">
        <v>124</v>
      </c>
      <c r="DD3538" t="str" cm="1">
        <f t="array" ref="DD3538">TEXT(_xlfn.SEQUENCE(1, DATEDIF(AG3538, AH3538, "m") + 1, AG3538, 30), "YYYY-APMM")</f>
        <v>2014-AP02</v>
      </c>
      <c r="DN3538">
        <f t="shared" si="110"/>
        <v>198</v>
      </c>
      <c r="DO3538" t="str">
        <f t="shared" si="111"/>
        <v>LABOR- SUBCONTRACTOR</v>
      </c>
    </row>
    <row r="3539" spans="1:119" x14ac:dyDescent="0.35">
      <c r="A3539" t="s">
        <v>105</v>
      </c>
      <c r="B3539">
        <v>502824</v>
      </c>
      <c r="C3539">
        <v>6359</v>
      </c>
      <c r="D3539">
        <v>125027</v>
      </c>
      <c r="E3539">
        <v>13662</v>
      </c>
      <c r="F3539">
        <v>0</v>
      </c>
      <c r="G3539" t="s">
        <v>106</v>
      </c>
      <c r="H3539" t="s">
        <v>106</v>
      </c>
      <c r="I3539" t="s">
        <v>106</v>
      </c>
      <c r="J3539" t="s">
        <v>107</v>
      </c>
      <c r="K3539" t="s">
        <v>108</v>
      </c>
      <c r="L3539" t="s">
        <v>109</v>
      </c>
      <c r="M3539" t="s">
        <v>110</v>
      </c>
      <c r="N3539" t="s">
        <v>8117</v>
      </c>
      <c r="O3539" t="s">
        <v>2887</v>
      </c>
      <c r="P3539">
        <v>8178</v>
      </c>
      <c r="Q3539">
        <v>136</v>
      </c>
      <c r="R3539">
        <v>24</v>
      </c>
      <c r="S3539">
        <v>144</v>
      </c>
      <c r="T3539">
        <v>0</v>
      </c>
      <c r="U3539">
        <v>528</v>
      </c>
      <c r="V3539">
        <v>528</v>
      </c>
      <c r="W3539">
        <v>144</v>
      </c>
      <c r="X3539">
        <v>0</v>
      </c>
      <c r="Y3539">
        <v>0</v>
      </c>
      <c r="Z3539">
        <v>0</v>
      </c>
      <c r="AD3539" s="1">
        <v>41709.333333333336</v>
      </c>
      <c r="AE3539" s="1">
        <v>41729.708333333336</v>
      </c>
      <c r="AG3539" s="1">
        <v>41689.333333333336</v>
      </c>
      <c r="AH3539" s="1">
        <v>41709.708333333336</v>
      </c>
      <c r="AI3539" s="1">
        <v>41689.333333333336</v>
      </c>
      <c r="AJ3539" s="1">
        <v>41709.708333333336</v>
      </c>
      <c r="AK3539" s="1">
        <v>41689.333333333336</v>
      </c>
      <c r="AL3539" s="1">
        <v>41709.708333333336</v>
      </c>
      <c r="AM3539" s="1">
        <v>41709.333333333336</v>
      </c>
      <c r="AN3539" s="1">
        <v>41729.708333333336</v>
      </c>
      <c r="AP3539" t="s">
        <v>113</v>
      </c>
      <c r="AU3539" t="s">
        <v>8118</v>
      </c>
      <c r="AY3539" t="s">
        <v>106</v>
      </c>
      <c r="AZ3539">
        <v>0</v>
      </c>
      <c r="BA3539">
        <v>0</v>
      </c>
      <c r="BD3539" s="3">
        <v>41321.661805555559</v>
      </c>
      <c r="BE3539" s="3">
        <v>41321.663888888892</v>
      </c>
      <c r="BF3539" t="s">
        <v>115</v>
      </c>
      <c r="BG3539" t="s">
        <v>115</v>
      </c>
      <c r="BH3539">
        <v>8149</v>
      </c>
      <c r="BM3539">
        <v>43550</v>
      </c>
      <c r="BR3539" t="s">
        <v>116</v>
      </c>
      <c r="BS3539" t="s">
        <v>117</v>
      </c>
      <c r="BU3539">
        <v>1</v>
      </c>
      <c r="BV3539" t="s">
        <v>118</v>
      </c>
      <c r="BX3539" t="s">
        <v>119</v>
      </c>
      <c r="BY3539" t="s">
        <v>119</v>
      </c>
      <c r="BZ3539" t="s">
        <v>119</v>
      </c>
      <c r="CA3539">
        <v>1</v>
      </c>
      <c r="CC3539" t="s">
        <v>120</v>
      </c>
      <c r="CH3539">
        <v>540</v>
      </c>
      <c r="CI3539">
        <v>39610</v>
      </c>
      <c r="CJ3539" t="s">
        <v>106</v>
      </c>
      <c r="CK3539" t="s">
        <v>106</v>
      </c>
      <c r="CL3539">
        <v>10</v>
      </c>
      <c r="CM3539" t="s">
        <v>2889</v>
      </c>
      <c r="CO3539">
        <v>125026</v>
      </c>
      <c r="CQ3539">
        <v>0</v>
      </c>
      <c r="CR3539">
        <v>0</v>
      </c>
      <c r="CS3539">
        <v>0</v>
      </c>
      <c r="CY3539" t="s">
        <v>123</v>
      </c>
      <c r="CZ3539" t="s">
        <v>124</v>
      </c>
      <c r="DD3539" t="str" cm="1">
        <f t="array" ref="DD3539">TEXT(_xlfn.SEQUENCE(1, DATEDIF(AG3539, AH3539, "m") + 1, AG3539, 30), "YYYY-APMM")</f>
        <v>2014-AP02</v>
      </c>
      <c r="DN3539">
        <f t="shared" si="110"/>
        <v>528</v>
      </c>
      <c r="DO3539" t="str">
        <f t="shared" si="111"/>
        <v>LABOR- SUBCONTRACTOR</v>
      </c>
    </row>
    <row r="3540" spans="1:119" x14ac:dyDescent="0.35">
      <c r="A3540" t="s">
        <v>105</v>
      </c>
      <c r="B3540">
        <v>502825</v>
      </c>
      <c r="C3540">
        <v>6359</v>
      </c>
      <c r="D3540">
        <v>125027</v>
      </c>
      <c r="E3540">
        <v>13662</v>
      </c>
      <c r="F3540">
        <v>0</v>
      </c>
      <c r="G3540" t="s">
        <v>106</v>
      </c>
      <c r="H3540" t="s">
        <v>106</v>
      </c>
      <c r="I3540" t="s">
        <v>106</v>
      </c>
      <c r="J3540" t="s">
        <v>107</v>
      </c>
      <c r="K3540" t="s">
        <v>108</v>
      </c>
      <c r="L3540" t="s">
        <v>109</v>
      </c>
      <c r="M3540" t="s">
        <v>110</v>
      </c>
      <c r="N3540" t="s">
        <v>8119</v>
      </c>
      <c r="O3540" t="s">
        <v>2891</v>
      </c>
      <c r="P3540">
        <v>8171</v>
      </c>
      <c r="Q3540">
        <v>64</v>
      </c>
      <c r="R3540">
        <v>0</v>
      </c>
      <c r="S3540">
        <v>120</v>
      </c>
      <c r="T3540">
        <v>0</v>
      </c>
      <c r="U3540">
        <v>99</v>
      </c>
      <c r="V3540">
        <v>99</v>
      </c>
      <c r="W3540">
        <v>120</v>
      </c>
      <c r="X3540">
        <v>0</v>
      </c>
      <c r="Y3540">
        <v>0</v>
      </c>
      <c r="Z3540">
        <v>0</v>
      </c>
      <c r="AD3540" s="1">
        <v>41723.333333333336</v>
      </c>
      <c r="AE3540" s="1">
        <v>41739.708333333336</v>
      </c>
      <c r="AG3540" s="1">
        <v>41714.333333333336</v>
      </c>
      <c r="AH3540" s="1">
        <v>41730.708333333336</v>
      </c>
      <c r="AI3540" s="1">
        <v>41714.333333333336</v>
      </c>
      <c r="AJ3540" s="1">
        <v>41730.708333333336</v>
      </c>
      <c r="AK3540" s="1">
        <v>41714.333333333336</v>
      </c>
      <c r="AL3540" s="1">
        <v>41730.708333333336</v>
      </c>
      <c r="AM3540" s="1">
        <v>41723.333333333336</v>
      </c>
      <c r="AN3540" s="1">
        <v>41739.708333333336</v>
      </c>
      <c r="AP3540" t="s">
        <v>113</v>
      </c>
      <c r="AU3540" t="s">
        <v>8120</v>
      </c>
      <c r="AY3540" t="s">
        <v>106</v>
      </c>
      <c r="AZ3540">
        <v>0</v>
      </c>
      <c r="BA3540">
        <v>0</v>
      </c>
      <c r="BD3540" s="3">
        <v>41321.661805555559</v>
      </c>
      <c r="BE3540" s="3">
        <v>41321.663888888892</v>
      </c>
      <c r="BF3540" t="s">
        <v>115</v>
      </c>
      <c r="BG3540" t="s">
        <v>115</v>
      </c>
      <c r="BH3540">
        <v>8149</v>
      </c>
      <c r="BM3540">
        <v>43480</v>
      </c>
      <c r="BR3540" t="s">
        <v>2893</v>
      </c>
      <c r="BS3540" t="s">
        <v>2894</v>
      </c>
      <c r="BU3540">
        <v>1</v>
      </c>
      <c r="BV3540" t="s">
        <v>118</v>
      </c>
      <c r="BX3540" t="s">
        <v>119</v>
      </c>
      <c r="BY3540" t="s">
        <v>119</v>
      </c>
      <c r="BZ3540" t="s">
        <v>119</v>
      </c>
      <c r="CA3540">
        <v>1</v>
      </c>
      <c r="CC3540" t="s">
        <v>120</v>
      </c>
      <c r="CH3540">
        <v>540</v>
      </c>
      <c r="CI3540">
        <v>39610</v>
      </c>
      <c r="CJ3540" t="s">
        <v>106</v>
      </c>
      <c r="CK3540" t="s">
        <v>106</v>
      </c>
      <c r="CL3540">
        <v>10</v>
      </c>
      <c r="CM3540" t="s">
        <v>2889</v>
      </c>
      <c r="CO3540">
        <v>125026</v>
      </c>
      <c r="CQ3540">
        <v>0</v>
      </c>
      <c r="CR3540">
        <v>0</v>
      </c>
      <c r="CS3540">
        <v>0</v>
      </c>
      <c r="CY3540" t="s">
        <v>123</v>
      </c>
      <c r="CZ3540" t="s">
        <v>124</v>
      </c>
      <c r="DD3540" t="str" cm="1">
        <f t="array" ref="DD3540">TEXT(_xlfn.SEQUENCE(1, DATEDIF(AG3540, AH3540, "m") + 1, AG3540, 30), "YYYY-APMM")</f>
        <v>2014-AP03</v>
      </c>
      <c r="DN3540">
        <f t="shared" si="110"/>
        <v>99</v>
      </c>
      <c r="DO3540" t="str">
        <f t="shared" si="111"/>
        <v>GRANITE MASON SK</v>
      </c>
    </row>
    <row r="3541" spans="1:119" x14ac:dyDescent="0.35">
      <c r="A3541" t="s">
        <v>105</v>
      </c>
      <c r="B3541">
        <v>502826</v>
      </c>
      <c r="C3541">
        <v>6359</v>
      </c>
      <c r="D3541">
        <v>125027</v>
      </c>
      <c r="E3541">
        <v>13662</v>
      </c>
      <c r="F3541">
        <v>0</v>
      </c>
      <c r="G3541" t="s">
        <v>106</v>
      </c>
      <c r="H3541" t="s">
        <v>106</v>
      </c>
      <c r="I3541" t="s">
        <v>106</v>
      </c>
      <c r="J3541" t="s">
        <v>107</v>
      </c>
      <c r="K3541" t="s">
        <v>108</v>
      </c>
      <c r="L3541" t="s">
        <v>109</v>
      </c>
      <c r="M3541" t="s">
        <v>110</v>
      </c>
      <c r="N3541" t="s">
        <v>8121</v>
      </c>
      <c r="O3541" t="s">
        <v>2899</v>
      </c>
      <c r="P3541">
        <v>8178</v>
      </c>
      <c r="Q3541">
        <v>184</v>
      </c>
      <c r="R3541">
        <v>0</v>
      </c>
      <c r="S3541">
        <v>200</v>
      </c>
      <c r="T3541">
        <v>0</v>
      </c>
      <c r="U3541">
        <v>1815</v>
      </c>
      <c r="V3541">
        <v>1815</v>
      </c>
      <c r="W3541">
        <v>200</v>
      </c>
      <c r="X3541">
        <v>0</v>
      </c>
      <c r="Y3541">
        <v>0</v>
      </c>
      <c r="Z3541">
        <v>0</v>
      </c>
      <c r="AD3541" s="1">
        <v>41746.333333333336</v>
      </c>
      <c r="AE3541" s="1">
        <v>41774.708333333336</v>
      </c>
      <c r="AG3541" s="1">
        <v>41720.333333333336</v>
      </c>
      <c r="AH3541" s="1">
        <v>41748.708333333336</v>
      </c>
      <c r="AI3541" s="1">
        <v>41720.333333333336</v>
      </c>
      <c r="AJ3541" s="1">
        <v>41748.708333333336</v>
      </c>
      <c r="AK3541" s="1">
        <v>41720.333333333336</v>
      </c>
      <c r="AL3541" s="1">
        <v>41748.708333333336</v>
      </c>
      <c r="AM3541" s="1">
        <v>41746.333333333336</v>
      </c>
      <c r="AN3541" s="1">
        <v>41774.708333333336</v>
      </c>
      <c r="AP3541" t="s">
        <v>113</v>
      </c>
      <c r="AU3541" t="s">
        <v>8122</v>
      </c>
      <c r="AY3541" t="s">
        <v>106</v>
      </c>
      <c r="AZ3541">
        <v>0</v>
      </c>
      <c r="BA3541">
        <v>0</v>
      </c>
      <c r="BD3541" s="3">
        <v>41321.661805555559</v>
      </c>
      <c r="BE3541" s="3">
        <v>41321.663888888892</v>
      </c>
      <c r="BF3541" t="s">
        <v>115</v>
      </c>
      <c r="BG3541" t="s">
        <v>115</v>
      </c>
      <c r="BH3541">
        <v>8149</v>
      </c>
      <c r="BM3541">
        <v>43550</v>
      </c>
      <c r="BR3541" t="s">
        <v>116</v>
      </c>
      <c r="BS3541" t="s">
        <v>117</v>
      </c>
      <c r="BU3541">
        <v>1</v>
      </c>
      <c r="BV3541" t="s">
        <v>118</v>
      </c>
      <c r="BX3541" t="s">
        <v>119</v>
      </c>
      <c r="BY3541" t="s">
        <v>119</v>
      </c>
      <c r="BZ3541" t="s">
        <v>119</v>
      </c>
      <c r="CA3541">
        <v>1</v>
      </c>
      <c r="CC3541" t="s">
        <v>120</v>
      </c>
      <c r="CH3541">
        <v>540</v>
      </c>
      <c r="CI3541">
        <v>39610</v>
      </c>
      <c r="CJ3541" t="s">
        <v>106</v>
      </c>
      <c r="CK3541" t="s">
        <v>106</v>
      </c>
      <c r="CL3541">
        <v>10</v>
      </c>
      <c r="CM3541" t="s">
        <v>2889</v>
      </c>
      <c r="CO3541">
        <v>125026</v>
      </c>
      <c r="CQ3541">
        <v>0</v>
      </c>
      <c r="CR3541">
        <v>0</v>
      </c>
      <c r="CS3541">
        <v>0</v>
      </c>
      <c r="CY3541" t="s">
        <v>123</v>
      </c>
      <c r="CZ3541" t="s">
        <v>124</v>
      </c>
      <c r="DD3541" t="str" cm="1">
        <f t="array" ref="DD3541">TEXT(_xlfn.SEQUENCE(1, DATEDIF(AG3541, AH3541, "m") + 1, AG3541, 30), "YYYY-APMM")</f>
        <v>2014-AP03</v>
      </c>
      <c r="DN3541">
        <f t="shared" si="110"/>
        <v>1815</v>
      </c>
      <c r="DO3541" t="str">
        <f t="shared" si="111"/>
        <v>LABOR- SUBCONTRACTOR</v>
      </c>
    </row>
    <row r="3542" spans="1:119" x14ac:dyDescent="0.35">
      <c r="A3542" t="s">
        <v>105</v>
      </c>
      <c r="B3542">
        <v>502827</v>
      </c>
      <c r="C3542">
        <v>6359</v>
      </c>
      <c r="D3542">
        <v>125027</v>
      </c>
      <c r="E3542">
        <v>13662</v>
      </c>
      <c r="F3542">
        <v>0</v>
      </c>
      <c r="G3542" t="s">
        <v>106</v>
      </c>
      <c r="H3542" t="s">
        <v>106</v>
      </c>
      <c r="I3542" t="s">
        <v>106</v>
      </c>
      <c r="J3542" t="s">
        <v>107</v>
      </c>
      <c r="K3542" t="s">
        <v>108</v>
      </c>
      <c r="L3542" t="s">
        <v>109</v>
      </c>
      <c r="M3542" t="s">
        <v>110</v>
      </c>
      <c r="N3542" t="s">
        <v>8123</v>
      </c>
      <c r="O3542" t="s">
        <v>2947</v>
      </c>
      <c r="P3542">
        <v>8178</v>
      </c>
      <c r="Q3542">
        <v>248</v>
      </c>
      <c r="R3542">
        <v>64</v>
      </c>
      <c r="S3542">
        <v>144</v>
      </c>
      <c r="T3542">
        <v>0</v>
      </c>
      <c r="U3542">
        <v>132</v>
      </c>
      <c r="V3542">
        <v>132</v>
      </c>
      <c r="W3542">
        <v>144</v>
      </c>
      <c r="X3542">
        <v>0</v>
      </c>
      <c r="Y3542">
        <v>0</v>
      </c>
      <c r="Z3542">
        <v>0</v>
      </c>
      <c r="AD3542" s="1">
        <v>41737.333333333336</v>
      </c>
      <c r="AE3542" s="1">
        <v>41757.708333333336</v>
      </c>
      <c r="AG3542" s="1">
        <v>41701.333333333336</v>
      </c>
      <c r="AH3542" s="1">
        <v>41721.708333333336</v>
      </c>
      <c r="AI3542" s="1">
        <v>41701.333333333336</v>
      </c>
      <c r="AJ3542" s="1">
        <v>41721.708333333336</v>
      </c>
      <c r="AK3542" s="1">
        <v>41701.333333333336</v>
      </c>
      <c r="AL3542" s="1">
        <v>41721.708333333336</v>
      </c>
      <c r="AM3542" s="1">
        <v>41737.333333333336</v>
      </c>
      <c r="AN3542" s="1">
        <v>41757.708333333336</v>
      </c>
      <c r="AP3542" t="s">
        <v>113</v>
      </c>
      <c r="AU3542" t="s">
        <v>8124</v>
      </c>
      <c r="AY3542" t="s">
        <v>106</v>
      </c>
      <c r="AZ3542">
        <v>0</v>
      </c>
      <c r="BA3542">
        <v>0</v>
      </c>
      <c r="BD3542" s="3">
        <v>41321.661805555559</v>
      </c>
      <c r="BE3542" s="3">
        <v>41321.663888888892</v>
      </c>
      <c r="BF3542" t="s">
        <v>115</v>
      </c>
      <c r="BG3542" t="s">
        <v>115</v>
      </c>
      <c r="BH3542">
        <v>8149</v>
      </c>
      <c r="BM3542">
        <v>43550</v>
      </c>
      <c r="BR3542" t="s">
        <v>116</v>
      </c>
      <c r="BS3542" t="s">
        <v>117</v>
      </c>
      <c r="BU3542">
        <v>1</v>
      </c>
      <c r="BV3542" t="s">
        <v>118</v>
      </c>
      <c r="BX3542" t="s">
        <v>119</v>
      </c>
      <c r="BY3542" t="s">
        <v>119</v>
      </c>
      <c r="BZ3542" t="s">
        <v>119</v>
      </c>
      <c r="CA3542">
        <v>1</v>
      </c>
      <c r="CC3542" t="s">
        <v>120</v>
      </c>
      <c r="CH3542">
        <v>540</v>
      </c>
      <c r="CI3542">
        <v>39610</v>
      </c>
      <c r="CJ3542" t="s">
        <v>106</v>
      </c>
      <c r="CK3542" t="s">
        <v>106</v>
      </c>
      <c r="CL3542">
        <v>10</v>
      </c>
      <c r="CM3542" t="s">
        <v>2889</v>
      </c>
      <c r="CO3542">
        <v>125026</v>
      </c>
      <c r="CQ3542">
        <v>0</v>
      </c>
      <c r="CR3542">
        <v>0</v>
      </c>
      <c r="CS3542">
        <v>0</v>
      </c>
      <c r="CY3542" t="s">
        <v>123</v>
      </c>
      <c r="CZ3542" t="s">
        <v>124</v>
      </c>
      <c r="DD3542" t="str" cm="1">
        <f t="array" ref="DD3542">TEXT(_xlfn.SEQUENCE(1, DATEDIF(AG3542, AH3542, "m") + 1, AG3542, 30), "YYYY-APMM")</f>
        <v>2014-AP03</v>
      </c>
      <c r="DN3542">
        <f t="shared" si="110"/>
        <v>132</v>
      </c>
      <c r="DO3542" t="str">
        <f t="shared" si="111"/>
        <v>LABOR- SUBCONTRACTOR</v>
      </c>
    </row>
    <row r="3543" spans="1:119" x14ac:dyDescent="0.35">
      <c r="A3543" t="s">
        <v>105</v>
      </c>
      <c r="B3543">
        <v>502828</v>
      </c>
      <c r="C3543">
        <v>6359</v>
      </c>
      <c r="D3543">
        <v>125031</v>
      </c>
      <c r="E3543">
        <v>13662</v>
      </c>
      <c r="F3543">
        <v>0</v>
      </c>
      <c r="G3543" t="s">
        <v>106</v>
      </c>
      <c r="H3543" t="s">
        <v>106</v>
      </c>
      <c r="I3543" t="s">
        <v>106</v>
      </c>
      <c r="J3543" t="s">
        <v>107</v>
      </c>
      <c r="K3543" t="s">
        <v>108</v>
      </c>
      <c r="L3543" t="s">
        <v>109</v>
      </c>
      <c r="M3543" t="s">
        <v>110</v>
      </c>
      <c r="N3543" t="s">
        <v>8125</v>
      </c>
      <c r="O3543" t="s">
        <v>3209</v>
      </c>
      <c r="P3543">
        <v>8177</v>
      </c>
      <c r="Q3543">
        <v>496</v>
      </c>
      <c r="R3543">
        <v>0</v>
      </c>
      <c r="S3543">
        <v>200</v>
      </c>
      <c r="T3543">
        <v>0</v>
      </c>
      <c r="U3543">
        <v>497</v>
      </c>
      <c r="V3543">
        <v>497</v>
      </c>
      <c r="W3543">
        <v>200</v>
      </c>
      <c r="X3543">
        <v>251</v>
      </c>
      <c r="Y3543">
        <v>0</v>
      </c>
      <c r="Z3543">
        <v>251</v>
      </c>
      <c r="AD3543" s="1">
        <v>41790.333333333336</v>
      </c>
      <c r="AE3543" s="1">
        <v>41818.708333333336</v>
      </c>
      <c r="AG3543" s="1">
        <v>41717.333333333336</v>
      </c>
      <c r="AH3543" s="1">
        <v>41745.708333333336</v>
      </c>
      <c r="AI3543" s="1">
        <v>41717.333333333336</v>
      </c>
      <c r="AJ3543" s="1">
        <v>41745.708333333336</v>
      </c>
      <c r="AK3543" s="1">
        <v>41717.333333333336</v>
      </c>
      <c r="AL3543" s="1">
        <v>41745.708333333336</v>
      </c>
      <c r="AM3543" s="1">
        <v>41790.333333333336</v>
      </c>
      <c r="AN3543" s="1">
        <v>41818.708333333336</v>
      </c>
      <c r="AP3543" t="s">
        <v>113</v>
      </c>
      <c r="AU3543" t="s">
        <v>8126</v>
      </c>
      <c r="AY3543" t="s">
        <v>106</v>
      </c>
      <c r="AZ3543">
        <v>0</v>
      </c>
      <c r="BA3543">
        <v>0</v>
      </c>
      <c r="BD3543" s="3">
        <v>41321.661805555559</v>
      </c>
      <c r="BE3543" s="3">
        <v>41321.690972222219</v>
      </c>
      <c r="BF3543" t="s">
        <v>115</v>
      </c>
      <c r="BG3543" t="s">
        <v>115</v>
      </c>
      <c r="BH3543">
        <v>8149</v>
      </c>
      <c r="BM3543">
        <v>43540</v>
      </c>
      <c r="BR3543" t="s">
        <v>1299</v>
      </c>
      <c r="BS3543" t="s">
        <v>1300</v>
      </c>
      <c r="BU3543">
        <v>1</v>
      </c>
      <c r="BV3543" t="s">
        <v>118</v>
      </c>
      <c r="BX3543" t="s">
        <v>119</v>
      </c>
      <c r="BY3543" t="s">
        <v>119</v>
      </c>
      <c r="BZ3543" t="s">
        <v>119</v>
      </c>
      <c r="CA3543">
        <v>1</v>
      </c>
      <c r="CC3543" t="s">
        <v>120</v>
      </c>
      <c r="CH3543">
        <v>540</v>
      </c>
      <c r="CI3543">
        <v>33940</v>
      </c>
      <c r="CJ3543" t="s">
        <v>106</v>
      </c>
      <c r="CK3543" t="s">
        <v>106</v>
      </c>
      <c r="CL3543">
        <v>70</v>
      </c>
      <c r="CM3543" t="s">
        <v>3180</v>
      </c>
      <c r="CO3543">
        <v>125030</v>
      </c>
      <c r="CQ3543">
        <v>0</v>
      </c>
      <c r="CR3543">
        <v>0</v>
      </c>
      <c r="CS3543">
        <v>0</v>
      </c>
      <c r="CY3543" t="s">
        <v>123</v>
      </c>
      <c r="CZ3543" t="s">
        <v>124</v>
      </c>
      <c r="DD3543" t="str" cm="1">
        <f t="array" ref="DD3543">TEXT(_xlfn.SEQUENCE(1, DATEDIF(AG3543, AH3543, "m") + 1, AG3543, 30), "YYYY-APMM")</f>
        <v>2014-AP03</v>
      </c>
      <c r="DN3543">
        <f t="shared" si="110"/>
        <v>497</v>
      </c>
      <c r="DO3543" t="str">
        <f t="shared" si="111"/>
        <v>LABOR - CIVIL</v>
      </c>
    </row>
    <row r="3544" spans="1:119" x14ac:dyDescent="0.35">
      <c r="A3544" t="s">
        <v>105</v>
      </c>
      <c r="B3544">
        <v>502829</v>
      </c>
      <c r="C3544">
        <v>6359</v>
      </c>
      <c r="D3544">
        <v>125031</v>
      </c>
      <c r="E3544">
        <v>13662</v>
      </c>
      <c r="F3544">
        <v>0</v>
      </c>
      <c r="G3544" t="s">
        <v>106</v>
      </c>
      <c r="H3544" t="s">
        <v>106</v>
      </c>
      <c r="I3544" t="s">
        <v>106</v>
      </c>
      <c r="J3544" t="s">
        <v>107</v>
      </c>
      <c r="K3544" t="s">
        <v>108</v>
      </c>
      <c r="L3544" t="s">
        <v>109</v>
      </c>
      <c r="M3544" t="s">
        <v>110</v>
      </c>
      <c r="N3544" t="s">
        <v>8127</v>
      </c>
      <c r="O3544" t="s">
        <v>4748</v>
      </c>
      <c r="P3544">
        <v>8178</v>
      </c>
      <c r="Q3544">
        <v>496</v>
      </c>
      <c r="R3544">
        <v>40</v>
      </c>
      <c r="S3544">
        <v>200</v>
      </c>
      <c r="T3544">
        <v>0</v>
      </c>
      <c r="U3544">
        <v>2380</v>
      </c>
      <c r="V3544">
        <v>2380</v>
      </c>
      <c r="W3544">
        <v>200</v>
      </c>
      <c r="X3544">
        <v>0</v>
      </c>
      <c r="Y3544">
        <v>0</v>
      </c>
      <c r="Z3544">
        <v>0</v>
      </c>
      <c r="AD3544" s="1">
        <v>41801.333333333336</v>
      </c>
      <c r="AE3544" s="1">
        <v>41829.708333333336</v>
      </c>
      <c r="AG3544" s="1">
        <v>41729.333333333336</v>
      </c>
      <c r="AH3544" s="1">
        <v>41757.708333333336</v>
      </c>
      <c r="AI3544" s="1">
        <v>41729.333333333336</v>
      </c>
      <c r="AJ3544" s="1">
        <v>41757.708333333336</v>
      </c>
      <c r="AK3544" s="1">
        <v>41729.333333333336</v>
      </c>
      <c r="AL3544" s="1">
        <v>41757.708333333336</v>
      </c>
      <c r="AM3544" s="1">
        <v>41801.333333333336</v>
      </c>
      <c r="AN3544" s="1">
        <v>41829.708333333336</v>
      </c>
      <c r="AP3544" t="s">
        <v>113</v>
      </c>
      <c r="AU3544" t="s">
        <v>8128</v>
      </c>
      <c r="AY3544" t="s">
        <v>106</v>
      </c>
      <c r="AZ3544">
        <v>0</v>
      </c>
      <c r="BA3544">
        <v>0</v>
      </c>
      <c r="BD3544" s="3">
        <v>41321.661805555559</v>
      </c>
      <c r="BE3544" s="3">
        <v>41321.690972222219</v>
      </c>
      <c r="BF3544" t="s">
        <v>115</v>
      </c>
      <c r="BG3544" t="s">
        <v>115</v>
      </c>
      <c r="BH3544">
        <v>8149</v>
      </c>
      <c r="BM3544">
        <v>43550</v>
      </c>
      <c r="BR3544" t="s">
        <v>116</v>
      </c>
      <c r="BS3544" t="s">
        <v>117</v>
      </c>
      <c r="BU3544">
        <v>1</v>
      </c>
      <c r="BV3544" t="s">
        <v>118</v>
      </c>
      <c r="BX3544" t="s">
        <v>119</v>
      </c>
      <c r="BY3544" t="s">
        <v>119</v>
      </c>
      <c r="BZ3544" t="s">
        <v>119</v>
      </c>
      <c r="CA3544">
        <v>1</v>
      </c>
      <c r="CC3544" t="s">
        <v>120</v>
      </c>
      <c r="CH3544">
        <v>540</v>
      </c>
      <c r="CI3544">
        <v>33940</v>
      </c>
      <c r="CJ3544" t="s">
        <v>106</v>
      </c>
      <c r="CK3544" t="s">
        <v>106</v>
      </c>
      <c r="CL3544">
        <v>70</v>
      </c>
      <c r="CM3544" t="s">
        <v>3180</v>
      </c>
      <c r="CO3544">
        <v>125030</v>
      </c>
      <c r="CQ3544">
        <v>0</v>
      </c>
      <c r="CR3544">
        <v>0</v>
      </c>
      <c r="CS3544">
        <v>0</v>
      </c>
      <c r="CY3544" t="s">
        <v>123</v>
      </c>
      <c r="CZ3544" t="s">
        <v>124</v>
      </c>
      <c r="DD3544" t="str" cm="1">
        <f t="array" ref="DD3544">TEXT(_xlfn.SEQUENCE(1, DATEDIF(AG3544, AH3544, "m") + 1, AG3544, 30), "YYYY-APMM")</f>
        <v>2014-AP03</v>
      </c>
      <c r="DN3544">
        <f t="shared" si="110"/>
        <v>2380</v>
      </c>
      <c r="DO3544" t="str">
        <f t="shared" si="111"/>
        <v>LABOR- SUBCONTRACTOR</v>
      </c>
    </row>
    <row r="3545" spans="1:119" x14ac:dyDescent="0.35">
      <c r="A3545" t="s">
        <v>105</v>
      </c>
      <c r="B3545">
        <v>502830</v>
      </c>
      <c r="C3545">
        <v>6359</v>
      </c>
      <c r="D3545">
        <v>125031</v>
      </c>
      <c r="E3545">
        <v>13662</v>
      </c>
      <c r="F3545">
        <v>0</v>
      </c>
      <c r="G3545" t="s">
        <v>106</v>
      </c>
      <c r="H3545" t="s">
        <v>106</v>
      </c>
      <c r="I3545" t="s">
        <v>106</v>
      </c>
      <c r="J3545" t="s">
        <v>107</v>
      </c>
      <c r="K3545" t="s">
        <v>108</v>
      </c>
      <c r="L3545" t="s">
        <v>109</v>
      </c>
      <c r="M3545" t="s">
        <v>110</v>
      </c>
      <c r="N3545" t="s">
        <v>8129</v>
      </c>
      <c r="O3545" t="s">
        <v>4751</v>
      </c>
      <c r="P3545">
        <v>8178</v>
      </c>
      <c r="Q3545">
        <v>776</v>
      </c>
      <c r="R3545">
        <v>160</v>
      </c>
      <c r="S3545">
        <v>200</v>
      </c>
      <c r="T3545">
        <v>0</v>
      </c>
      <c r="U3545">
        <v>588</v>
      </c>
      <c r="V3545">
        <v>588</v>
      </c>
      <c r="W3545">
        <v>200</v>
      </c>
      <c r="X3545">
        <v>0</v>
      </c>
      <c r="Y3545">
        <v>0</v>
      </c>
      <c r="Z3545">
        <v>0</v>
      </c>
      <c r="AD3545" s="1">
        <v>41863.333333333336</v>
      </c>
      <c r="AE3545" s="1">
        <v>41891.708333333336</v>
      </c>
      <c r="AG3545" s="1">
        <v>41746.333333333336</v>
      </c>
      <c r="AH3545" s="1">
        <v>41774.708333333336</v>
      </c>
      <c r="AI3545" s="1">
        <v>41746.333333333336</v>
      </c>
      <c r="AJ3545" s="1">
        <v>41774.708333333336</v>
      </c>
      <c r="AK3545" s="1">
        <v>41746.333333333336</v>
      </c>
      <c r="AL3545" s="1">
        <v>41774.708333333336</v>
      </c>
      <c r="AM3545" s="1">
        <v>41863.333333333336</v>
      </c>
      <c r="AN3545" s="1">
        <v>41891.708333333336</v>
      </c>
      <c r="AP3545" t="s">
        <v>113</v>
      </c>
      <c r="AU3545" t="s">
        <v>8130</v>
      </c>
      <c r="AY3545" t="s">
        <v>106</v>
      </c>
      <c r="AZ3545">
        <v>0</v>
      </c>
      <c r="BA3545">
        <v>0</v>
      </c>
      <c r="BD3545" s="3">
        <v>41321.661805555559</v>
      </c>
      <c r="BE3545" s="3">
        <v>41321.690972222219</v>
      </c>
      <c r="BF3545" t="s">
        <v>115</v>
      </c>
      <c r="BG3545" t="s">
        <v>115</v>
      </c>
      <c r="BH3545">
        <v>8149</v>
      </c>
      <c r="BM3545">
        <v>43550</v>
      </c>
      <c r="BR3545" t="s">
        <v>116</v>
      </c>
      <c r="BS3545" t="s">
        <v>117</v>
      </c>
      <c r="BU3545">
        <v>1</v>
      </c>
      <c r="BV3545" t="s">
        <v>118</v>
      </c>
      <c r="BX3545" t="s">
        <v>119</v>
      </c>
      <c r="BY3545" t="s">
        <v>119</v>
      </c>
      <c r="BZ3545" t="s">
        <v>119</v>
      </c>
      <c r="CA3545">
        <v>1</v>
      </c>
      <c r="CC3545" t="s">
        <v>120</v>
      </c>
      <c r="CH3545">
        <v>540</v>
      </c>
      <c r="CI3545">
        <v>33940</v>
      </c>
      <c r="CJ3545" t="s">
        <v>106</v>
      </c>
      <c r="CK3545" t="s">
        <v>106</v>
      </c>
      <c r="CL3545">
        <v>70</v>
      </c>
      <c r="CM3545" t="s">
        <v>3180</v>
      </c>
      <c r="CO3545">
        <v>125030</v>
      </c>
      <c r="CQ3545">
        <v>0</v>
      </c>
      <c r="CR3545">
        <v>0</v>
      </c>
      <c r="CS3545">
        <v>0</v>
      </c>
      <c r="CY3545" t="s">
        <v>123</v>
      </c>
      <c r="CZ3545" t="s">
        <v>124</v>
      </c>
      <c r="DD3545" t="str" cm="1">
        <f t="array" ref="DD3545">TEXT(_xlfn.SEQUENCE(1, DATEDIF(AG3545, AH3545, "m") + 1, AG3545, 30), "YYYY-APMM")</f>
        <v>2014-AP04</v>
      </c>
      <c r="DN3545">
        <f t="shared" si="110"/>
        <v>588</v>
      </c>
      <c r="DO3545" t="str">
        <f t="shared" si="111"/>
        <v>LABOR- SUBCONTRACTOR</v>
      </c>
    </row>
    <row r="3546" spans="1:119" x14ac:dyDescent="0.35">
      <c r="A3546" t="s">
        <v>105</v>
      </c>
      <c r="B3546">
        <v>502831</v>
      </c>
      <c r="C3546">
        <v>6359</v>
      </c>
      <c r="D3546">
        <v>125032</v>
      </c>
      <c r="E3546">
        <v>13662</v>
      </c>
      <c r="F3546">
        <v>0</v>
      </c>
      <c r="G3546" t="s">
        <v>106</v>
      </c>
      <c r="H3546" t="s">
        <v>106</v>
      </c>
      <c r="I3546" t="s">
        <v>106</v>
      </c>
      <c r="J3546" t="s">
        <v>107</v>
      </c>
      <c r="K3546" t="s">
        <v>108</v>
      </c>
      <c r="L3546" t="s">
        <v>109</v>
      </c>
      <c r="M3546" t="s">
        <v>110</v>
      </c>
      <c r="N3546" t="s">
        <v>8131</v>
      </c>
      <c r="O3546" t="s">
        <v>4727</v>
      </c>
      <c r="P3546">
        <v>8177</v>
      </c>
      <c r="Q3546">
        <v>424</v>
      </c>
      <c r="R3546">
        <v>0</v>
      </c>
      <c r="S3546">
        <v>200</v>
      </c>
      <c r="T3546">
        <v>0</v>
      </c>
      <c r="U3546">
        <v>812</v>
      </c>
      <c r="V3546">
        <v>812</v>
      </c>
      <c r="W3546">
        <v>200</v>
      </c>
      <c r="X3546">
        <v>500</v>
      </c>
      <c r="Y3546">
        <v>0</v>
      </c>
      <c r="Z3546">
        <v>500</v>
      </c>
      <c r="AD3546" s="1">
        <v>41729.333333333336</v>
      </c>
      <c r="AE3546" s="1">
        <v>41757.708333333336</v>
      </c>
      <c r="AG3546" s="1">
        <v>41666.333333333336</v>
      </c>
      <c r="AH3546" s="1">
        <v>41695.708333333336</v>
      </c>
      <c r="AI3546" s="1">
        <v>41666.333333333336</v>
      </c>
      <c r="AJ3546" s="1">
        <v>41695.708333333336</v>
      </c>
      <c r="AK3546" s="1">
        <v>41666.333333333336</v>
      </c>
      <c r="AL3546" s="1">
        <v>41695.708333333336</v>
      </c>
      <c r="AM3546" s="1">
        <v>41729.333333333336</v>
      </c>
      <c r="AN3546" s="1">
        <v>41757.708333333336</v>
      </c>
      <c r="AP3546" t="s">
        <v>113</v>
      </c>
      <c r="AU3546" t="s">
        <v>8132</v>
      </c>
      <c r="AY3546" t="s">
        <v>106</v>
      </c>
      <c r="AZ3546">
        <v>0</v>
      </c>
      <c r="BA3546">
        <v>0</v>
      </c>
      <c r="BD3546" s="3">
        <v>41321.661805555559</v>
      </c>
      <c r="BE3546" s="3">
        <v>41321.690972222219</v>
      </c>
      <c r="BF3546" t="s">
        <v>115</v>
      </c>
      <c r="BG3546" t="s">
        <v>115</v>
      </c>
      <c r="BH3546">
        <v>8149</v>
      </c>
      <c r="BM3546">
        <v>43540</v>
      </c>
      <c r="BR3546" t="s">
        <v>1299</v>
      </c>
      <c r="BS3546" t="s">
        <v>1300</v>
      </c>
      <c r="BU3546">
        <v>1</v>
      </c>
      <c r="BV3546" t="s">
        <v>118</v>
      </c>
      <c r="BX3546" t="s">
        <v>119</v>
      </c>
      <c r="BY3546" t="s">
        <v>119</v>
      </c>
      <c r="BZ3546" t="s">
        <v>119</v>
      </c>
      <c r="CA3546">
        <v>1</v>
      </c>
      <c r="CC3546" t="s">
        <v>120</v>
      </c>
      <c r="CH3546">
        <v>540</v>
      </c>
      <c r="CI3546">
        <v>33880</v>
      </c>
      <c r="CJ3546" t="s">
        <v>106</v>
      </c>
      <c r="CK3546" t="s">
        <v>106</v>
      </c>
      <c r="CL3546">
        <v>40</v>
      </c>
      <c r="CM3546" t="s">
        <v>4729</v>
      </c>
      <c r="CO3546">
        <v>125030</v>
      </c>
      <c r="CQ3546">
        <v>0</v>
      </c>
      <c r="CR3546">
        <v>0</v>
      </c>
      <c r="CS3546">
        <v>0</v>
      </c>
      <c r="CY3546" t="s">
        <v>123</v>
      </c>
      <c r="CZ3546" t="s">
        <v>124</v>
      </c>
      <c r="DD3546" t="str" cm="1">
        <f t="array" ref="DD3546">TEXT(_xlfn.SEQUENCE(1, DATEDIF(AG3546, AH3546, "m") + 1, AG3546, 30), "YYYY-APMM")</f>
        <v>2014-AP01</v>
      </c>
      <c r="DN3546">
        <f t="shared" si="110"/>
        <v>812</v>
      </c>
      <c r="DO3546" t="str">
        <f t="shared" si="111"/>
        <v>LABOR - CIVIL</v>
      </c>
    </row>
    <row r="3547" spans="1:119" x14ac:dyDescent="0.35">
      <c r="A3547" t="s">
        <v>105</v>
      </c>
      <c r="B3547">
        <v>502832</v>
      </c>
      <c r="C3547">
        <v>6359</v>
      </c>
      <c r="D3547">
        <v>125032</v>
      </c>
      <c r="E3547">
        <v>13662</v>
      </c>
      <c r="F3547">
        <v>0</v>
      </c>
      <c r="G3547" t="s">
        <v>106</v>
      </c>
      <c r="H3547" t="s">
        <v>106</v>
      </c>
      <c r="I3547" t="s">
        <v>106</v>
      </c>
      <c r="J3547" t="s">
        <v>107</v>
      </c>
      <c r="K3547" t="s">
        <v>108</v>
      </c>
      <c r="L3547" t="s">
        <v>109</v>
      </c>
      <c r="M3547" t="s">
        <v>110</v>
      </c>
      <c r="N3547" t="s">
        <v>8133</v>
      </c>
      <c r="O3547" t="s">
        <v>4731</v>
      </c>
      <c r="P3547">
        <v>8178</v>
      </c>
      <c r="Q3547">
        <v>424</v>
      </c>
      <c r="R3547">
        <v>0</v>
      </c>
      <c r="S3547">
        <v>200</v>
      </c>
      <c r="T3547">
        <v>0</v>
      </c>
      <c r="U3547">
        <v>386.4</v>
      </c>
      <c r="V3547">
        <v>386.4</v>
      </c>
      <c r="W3547">
        <v>200</v>
      </c>
      <c r="X3547">
        <v>0</v>
      </c>
      <c r="Y3547">
        <v>0</v>
      </c>
      <c r="Z3547">
        <v>0</v>
      </c>
      <c r="AD3547" s="1">
        <v>41735.333333333336</v>
      </c>
      <c r="AE3547" s="1">
        <v>41763.708333333336</v>
      </c>
      <c r="AG3547" s="1">
        <v>41672.333333333336</v>
      </c>
      <c r="AH3547" s="1">
        <v>41701.708333333336</v>
      </c>
      <c r="AI3547" s="1">
        <v>41672.333333333336</v>
      </c>
      <c r="AJ3547" s="1">
        <v>41701.708333333336</v>
      </c>
      <c r="AK3547" s="1">
        <v>41672.333333333336</v>
      </c>
      <c r="AL3547" s="1">
        <v>41701.708333333336</v>
      </c>
      <c r="AM3547" s="1">
        <v>41735.333333333336</v>
      </c>
      <c r="AN3547" s="1">
        <v>41763.708333333336</v>
      </c>
      <c r="AP3547" t="s">
        <v>113</v>
      </c>
      <c r="AU3547" t="s">
        <v>8134</v>
      </c>
      <c r="AY3547" t="s">
        <v>106</v>
      </c>
      <c r="AZ3547">
        <v>0</v>
      </c>
      <c r="BA3547">
        <v>0</v>
      </c>
      <c r="BD3547" s="3">
        <v>41321.661805555559</v>
      </c>
      <c r="BE3547" s="3">
        <v>41328.377083333333</v>
      </c>
      <c r="BF3547" t="s">
        <v>115</v>
      </c>
      <c r="BG3547" t="s">
        <v>115</v>
      </c>
      <c r="BH3547">
        <v>8149</v>
      </c>
      <c r="BM3547">
        <v>43550</v>
      </c>
      <c r="BR3547" t="s">
        <v>116</v>
      </c>
      <c r="BS3547" t="s">
        <v>117</v>
      </c>
      <c r="BU3547">
        <v>1</v>
      </c>
      <c r="BV3547" t="s">
        <v>118</v>
      </c>
      <c r="BX3547" t="s">
        <v>119</v>
      </c>
      <c r="BY3547" t="s">
        <v>119</v>
      </c>
      <c r="BZ3547" t="s">
        <v>119</v>
      </c>
      <c r="CA3547">
        <v>1</v>
      </c>
      <c r="CC3547" t="s">
        <v>120</v>
      </c>
      <c r="CH3547">
        <v>540</v>
      </c>
      <c r="CI3547">
        <v>33880</v>
      </c>
      <c r="CJ3547" t="s">
        <v>106</v>
      </c>
      <c r="CK3547" t="s">
        <v>106</v>
      </c>
      <c r="CL3547">
        <v>40</v>
      </c>
      <c r="CM3547" t="s">
        <v>4729</v>
      </c>
      <c r="CO3547">
        <v>125030</v>
      </c>
      <c r="CQ3547">
        <v>0</v>
      </c>
      <c r="CR3547">
        <v>0</v>
      </c>
      <c r="CS3547">
        <v>0</v>
      </c>
      <c r="CY3547" t="s">
        <v>123</v>
      </c>
      <c r="CZ3547" t="s">
        <v>124</v>
      </c>
      <c r="DD3547" t="str" cm="1">
        <f t="array" ref="DD3547:DE3547">TEXT(_xlfn.SEQUENCE(1, DATEDIF(AG3547, AH3547, "m") + 1, AG3547, 30), "YYYY-APMM")</f>
        <v>2014-AP02</v>
      </c>
      <c r="DE3547" t="str">
        <v>2014-AP03</v>
      </c>
      <c r="DN3547">
        <f t="shared" si="110"/>
        <v>193.2</v>
      </c>
      <c r="DO3547" t="str">
        <f t="shared" si="111"/>
        <v>LABOR- SUBCONTRACTOR</v>
      </c>
    </row>
    <row r="3548" spans="1:119" x14ac:dyDescent="0.35">
      <c r="A3548" t="s">
        <v>105</v>
      </c>
      <c r="B3548">
        <v>502833</v>
      </c>
      <c r="C3548">
        <v>6359</v>
      </c>
      <c r="D3548">
        <v>125032</v>
      </c>
      <c r="E3548">
        <v>13662</v>
      </c>
      <c r="F3548">
        <v>0</v>
      </c>
      <c r="G3548" t="s">
        <v>106</v>
      </c>
      <c r="H3548" t="s">
        <v>106</v>
      </c>
      <c r="I3548" t="s">
        <v>106</v>
      </c>
      <c r="J3548" t="s">
        <v>107</v>
      </c>
      <c r="K3548" t="s">
        <v>108</v>
      </c>
      <c r="L3548" t="s">
        <v>109</v>
      </c>
      <c r="M3548" t="s">
        <v>110</v>
      </c>
      <c r="N3548" t="s">
        <v>8135</v>
      </c>
      <c r="O3548" t="s">
        <v>4734</v>
      </c>
      <c r="P3548">
        <v>8178</v>
      </c>
      <c r="Q3548">
        <v>424</v>
      </c>
      <c r="R3548">
        <v>0</v>
      </c>
      <c r="S3548">
        <v>200</v>
      </c>
      <c r="T3548">
        <v>0</v>
      </c>
      <c r="U3548">
        <v>319.2</v>
      </c>
      <c r="V3548">
        <v>319.2</v>
      </c>
      <c r="W3548">
        <v>200</v>
      </c>
      <c r="X3548">
        <v>0</v>
      </c>
      <c r="Y3548">
        <v>0</v>
      </c>
      <c r="Z3548">
        <v>0</v>
      </c>
      <c r="AD3548" s="1">
        <v>41741.333333333336</v>
      </c>
      <c r="AE3548" s="1">
        <v>41769.708333333336</v>
      </c>
      <c r="AG3548" s="1">
        <v>41678.333333333336</v>
      </c>
      <c r="AH3548" s="1">
        <v>41707.708333333336</v>
      </c>
      <c r="AI3548" s="1">
        <v>41678.333333333336</v>
      </c>
      <c r="AJ3548" s="1">
        <v>41707.708333333336</v>
      </c>
      <c r="AK3548" s="1">
        <v>41678.333333333336</v>
      </c>
      <c r="AL3548" s="1">
        <v>41707.708333333336</v>
      </c>
      <c r="AM3548" s="1">
        <v>41741.333333333336</v>
      </c>
      <c r="AN3548" s="1">
        <v>41769.708333333336</v>
      </c>
      <c r="AP3548" t="s">
        <v>113</v>
      </c>
      <c r="AU3548" t="s">
        <v>8136</v>
      </c>
      <c r="AY3548" t="s">
        <v>106</v>
      </c>
      <c r="AZ3548">
        <v>0</v>
      </c>
      <c r="BA3548">
        <v>0</v>
      </c>
      <c r="BD3548" s="3">
        <v>41321.661805555559</v>
      </c>
      <c r="BE3548" s="3">
        <v>41328.377083333333</v>
      </c>
      <c r="BF3548" t="s">
        <v>115</v>
      </c>
      <c r="BG3548" t="s">
        <v>115</v>
      </c>
      <c r="BH3548">
        <v>8149</v>
      </c>
      <c r="BM3548">
        <v>43550</v>
      </c>
      <c r="BR3548" t="s">
        <v>116</v>
      </c>
      <c r="BS3548" t="s">
        <v>117</v>
      </c>
      <c r="BU3548">
        <v>1</v>
      </c>
      <c r="BV3548" t="s">
        <v>118</v>
      </c>
      <c r="BX3548" t="s">
        <v>119</v>
      </c>
      <c r="BY3548" t="s">
        <v>119</v>
      </c>
      <c r="BZ3548" t="s">
        <v>119</v>
      </c>
      <c r="CA3548">
        <v>1</v>
      </c>
      <c r="CC3548" t="s">
        <v>120</v>
      </c>
      <c r="CH3548">
        <v>540</v>
      </c>
      <c r="CI3548">
        <v>33880</v>
      </c>
      <c r="CJ3548" t="s">
        <v>106</v>
      </c>
      <c r="CK3548" t="s">
        <v>106</v>
      </c>
      <c r="CL3548">
        <v>40</v>
      </c>
      <c r="CM3548" t="s">
        <v>4729</v>
      </c>
      <c r="CO3548">
        <v>125030</v>
      </c>
      <c r="CQ3548">
        <v>0</v>
      </c>
      <c r="CR3548">
        <v>0</v>
      </c>
      <c r="CS3548">
        <v>0</v>
      </c>
      <c r="CY3548" t="s">
        <v>123</v>
      </c>
      <c r="CZ3548" t="s">
        <v>124</v>
      </c>
      <c r="DD3548" t="str" cm="1">
        <f t="array" ref="DD3548:DE3548">TEXT(_xlfn.SEQUENCE(1, DATEDIF(AG3548, AH3548, "m") + 1, AG3548, 30), "YYYY-APMM")</f>
        <v>2014-AP02</v>
      </c>
      <c r="DE3548" t="str">
        <v>2014-AP03</v>
      </c>
      <c r="DN3548">
        <f t="shared" si="110"/>
        <v>159.6</v>
      </c>
      <c r="DO3548" t="str">
        <f t="shared" si="111"/>
        <v>LABOR- SUBCONTRACTOR</v>
      </c>
    </row>
    <row r="3549" spans="1:119" x14ac:dyDescent="0.35">
      <c r="A3549" t="s">
        <v>105</v>
      </c>
      <c r="B3549">
        <v>502834</v>
      </c>
      <c r="C3549">
        <v>6359</v>
      </c>
      <c r="D3549">
        <v>125032</v>
      </c>
      <c r="E3549">
        <v>13662</v>
      </c>
      <c r="F3549">
        <v>0</v>
      </c>
      <c r="G3549" t="s">
        <v>106</v>
      </c>
      <c r="H3549" t="s">
        <v>106</v>
      </c>
      <c r="I3549" t="s">
        <v>106</v>
      </c>
      <c r="J3549" t="s">
        <v>107</v>
      </c>
      <c r="K3549" t="s">
        <v>108</v>
      </c>
      <c r="L3549" t="s">
        <v>109</v>
      </c>
      <c r="M3549" t="s">
        <v>110</v>
      </c>
      <c r="N3549" t="s">
        <v>8137</v>
      </c>
      <c r="O3549" t="s">
        <v>4737</v>
      </c>
      <c r="P3549">
        <v>8177</v>
      </c>
      <c r="Q3549">
        <v>424</v>
      </c>
      <c r="R3549">
        <v>0</v>
      </c>
      <c r="S3549">
        <v>200</v>
      </c>
      <c r="T3549">
        <v>0</v>
      </c>
      <c r="U3549">
        <v>676</v>
      </c>
      <c r="V3549">
        <v>676</v>
      </c>
      <c r="W3549">
        <v>200</v>
      </c>
      <c r="X3549">
        <v>550</v>
      </c>
      <c r="Y3549">
        <v>0</v>
      </c>
      <c r="Z3549">
        <v>550</v>
      </c>
      <c r="AD3549" s="1">
        <v>41746.333333333336</v>
      </c>
      <c r="AE3549" s="1">
        <v>41774.708333333336</v>
      </c>
      <c r="AG3549" s="1">
        <v>41685.333333333336</v>
      </c>
      <c r="AH3549" s="1">
        <v>41713.708333333336</v>
      </c>
      <c r="AI3549" s="1">
        <v>41685.333333333336</v>
      </c>
      <c r="AJ3549" s="1">
        <v>41713.708333333336</v>
      </c>
      <c r="AK3549" s="1">
        <v>41685.333333333336</v>
      </c>
      <c r="AL3549" s="1">
        <v>41713.708333333336</v>
      </c>
      <c r="AM3549" s="1">
        <v>41746.333333333336</v>
      </c>
      <c r="AN3549" s="1">
        <v>41774.708333333336</v>
      </c>
      <c r="AP3549" t="s">
        <v>113</v>
      </c>
      <c r="AU3549" t="s">
        <v>8138</v>
      </c>
      <c r="AY3549" t="s">
        <v>106</v>
      </c>
      <c r="AZ3549">
        <v>0</v>
      </c>
      <c r="BA3549">
        <v>0</v>
      </c>
      <c r="BD3549" s="3">
        <v>41321.661805555559</v>
      </c>
      <c r="BE3549" s="3">
        <v>41321.690972222219</v>
      </c>
      <c r="BF3549" t="s">
        <v>115</v>
      </c>
      <c r="BG3549" t="s">
        <v>115</v>
      </c>
      <c r="BH3549">
        <v>8149</v>
      </c>
      <c r="BM3549">
        <v>43540</v>
      </c>
      <c r="BR3549" t="s">
        <v>1299</v>
      </c>
      <c r="BS3549" t="s">
        <v>1300</v>
      </c>
      <c r="BU3549">
        <v>1</v>
      </c>
      <c r="BV3549" t="s">
        <v>118</v>
      </c>
      <c r="BX3549" t="s">
        <v>119</v>
      </c>
      <c r="BY3549" t="s">
        <v>119</v>
      </c>
      <c r="BZ3549" t="s">
        <v>119</v>
      </c>
      <c r="CA3549">
        <v>1</v>
      </c>
      <c r="CC3549" t="s">
        <v>120</v>
      </c>
      <c r="CH3549">
        <v>540</v>
      </c>
      <c r="CI3549">
        <v>33880</v>
      </c>
      <c r="CJ3549" t="s">
        <v>106</v>
      </c>
      <c r="CK3549" t="s">
        <v>106</v>
      </c>
      <c r="CL3549">
        <v>40</v>
      </c>
      <c r="CM3549" t="s">
        <v>4729</v>
      </c>
      <c r="CO3549">
        <v>125030</v>
      </c>
      <c r="CQ3549">
        <v>0</v>
      </c>
      <c r="CR3549">
        <v>0</v>
      </c>
      <c r="CS3549">
        <v>0</v>
      </c>
      <c r="CY3549" t="s">
        <v>123</v>
      </c>
      <c r="CZ3549" t="s">
        <v>124</v>
      </c>
      <c r="DD3549" t="str" cm="1">
        <f t="array" ref="DD3549:DE3549">TEXT(_xlfn.SEQUENCE(1, DATEDIF(AG3549, AH3549, "m") + 1, AG3549, 30), "YYYY-APMM")</f>
        <v>2014-AP02</v>
      </c>
      <c r="DE3549" t="str">
        <v>2014-AP03</v>
      </c>
      <c r="DN3549">
        <f t="shared" si="110"/>
        <v>338</v>
      </c>
      <c r="DO3549" t="str">
        <f t="shared" si="111"/>
        <v>LABOR - CIVIL</v>
      </c>
    </row>
    <row r="3550" spans="1:119" x14ac:dyDescent="0.35">
      <c r="A3550" t="s">
        <v>105</v>
      </c>
      <c r="B3550">
        <v>502835</v>
      </c>
      <c r="C3550">
        <v>6359</v>
      </c>
      <c r="D3550">
        <v>125032</v>
      </c>
      <c r="E3550">
        <v>13662</v>
      </c>
      <c r="F3550">
        <v>0</v>
      </c>
      <c r="G3550" t="s">
        <v>106</v>
      </c>
      <c r="H3550" t="s">
        <v>106</v>
      </c>
      <c r="I3550" t="s">
        <v>106</v>
      </c>
      <c r="J3550" t="s">
        <v>107</v>
      </c>
      <c r="K3550" t="s">
        <v>108</v>
      </c>
      <c r="L3550" t="s">
        <v>109</v>
      </c>
      <c r="M3550" t="s">
        <v>110</v>
      </c>
      <c r="N3550" t="s">
        <v>8139</v>
      </c>
      <c r="O3550" t="s">
        <v>4740</v>
      </c>
      <c r="P3550">
        <v>8178</v>
      </c>
      <c r="Q3550">
        <v>584</v>
      </c>
      <c r="R3550">
        <v>0</v>
      </c>
      <c r="S3550">
        <v>200</v>
      </c>
      <c r="T3550">
        <v>0</v>
      </c>
      <c r="U3550">
        <v>116.4</v>
      </c>
      <c r="V3550">
        <v>116.4</v>
      </c>
      <c r="W3550">
        <v>200</v>
      </c>
      <c r="X3550">
        <v>0</v>
      </c>
      <c r="Y3550">
        <v>0</v>
      </c>
      <c r="Z3550">
        <v>0</v>
      </c>
      <c r="AD3550" s="1">
        <v>41781.333333333336</v>
      </c>
      <c r="AE3550" s="1">
        <v>41809.708333333336</v>
      </c>
      <c r="AG3550" s="1">
        <v>41696.333333333336</v>
      </c>
      <c r="AH3550" s="1">
        <v>41724.708333333336</v>
      </c>
      <c r="AI3550" s="1">
        <v>41696.333333333336</v>
      </c>
      <c r="AJ3550" s="1">
        <v>41724.708333333336</v>
      </c>
      <c r="AK3550" s="1">
        <v>41696.333333333336</v>
      </c>
      <c r="AL3550" s="1">
        <v>41724.708333333336</v>
      </c>
      <c r="AM3550" s="1">
        <v>41781.333333333336</v>
      </c>
      <c r="AN3550" s="1">
        <v>41809.708333333336</v>
      </c>
      <c r="AP3550" t="s">
        <v>113</v>
      </c>
      <c r="AU3550" t="s">
        <v>8140</v>
      </c>
      <c r="AY3550" t="s">
        <v>106</v>
      </c>
      <c r="AZ3550">
        <v>0</v>
      </c>
      <c r="BA3550">
        <v>0</v>
      </c>
      <c r="BD3550" s="3">
        <v>41321.661805555559</v>
      </c>
      <c r="BE3550" s="3">
        <v>41321.690972222219</v>
      </c>
      <c r="BF3550" t="s">
        <v>115</v>
      </c>
      <c r="BG3550" t="s">
        <v>115</v>
      </c>
      <c r="BH3550">
        <v>8149</v>
      </c>
      <c r="BM3550">
        <v>43550</v>
      </c>
      <c r="BR3550" t="s">
        <v>116</v>
      </c>
      <c r="BS3550" t="s">
        <v>117</v>
      </c>
      <c r="BU3550">
        <v>1</v>
      </c>
      <c r="BV3550" t="s">
        <v>118</v>
      </c>
      <c r="BX3550" t="s">
        <v>119</v>
      </c>
      <c r="BY3550" t="s">
        <v>119</v>
      </c>
      <c r="BZ3550" t="s">
        <v>119</v>
      </c>
      <c r="CA3550">
        <v>1</v>
      </c>
      <c r="CC3550" t="s">
        <v>120</v>
      </c>
      <c r="CH3550">
        <v>540</v>
      </c>
      <c r="CI3550">
        <v>33880</v>
      </c>
      <c r="CJ3550" t="s">
        <v>106</v>
      </c>
      <c r="CK3550" t="s">
        <v>106</v>
      </c>
      <c r="CL3550">
        <v>40</v>
      </c>
      <c r="CM3550" t="s">
        <v>4729</v>
      </c>
      <c r="CO3550">
        <v>125030</v>
      </c>
      <c r="CQ3550">
        <v>0</v>
      </c>
      <c r="CR3550">
        <v>0</v>
      </c>
      <c r="CS3550">
        <v>0</v>
      </c>
      <c r="CY3550" t="s">
        <v>123</v>
      </c>
      <c r="CZ3550" t="s">
        <v>124</v>
      </c>
      <c r="DD3550" t="str" cm="1">
        <f t="array" ref="DD3550:DE3550">TEXT(_xlfn.SEQUENCE(1, DATEDIF(AG3550, AH3550, "m") + 1, AG3550, 30), "YYYY-APMM")</f>
        <v>2014-AP02</v>
      </c>
      <c r="DE3550" t="str">
        <v>2014-AP03</v>
      </c>
      <c r="DN3550">
        <f t="shared" si="110"/>
        <v>58.2</v>
      </c>
      <c r="DO3550" t="str">
        <f t="shared" si="111"/>
        <v>LABOR- SUBCONTRACTOR</v>
      </c>
    </row>
    <row r="3551" spans="1:119" x14ac:dyDescent="0.35">
      <c r="A3551" t="s">
        <v>105</v>
      </c>
      <c r="B3551">
        <v>502836</v>
      </c>
      <c r="C3551">
        <v>6359</v>
      </c>
      <c r="D3551">
        <v>125032</v>
      </c>
      <c r="E3551">
        <v>13662</v>
      </c>
      <c r="F3551">
        <v>0</v>
      </c>
      <c r="G3551" t="s">
        <v>106</v>
      </c>
      <c r="H3551" t="s">
        <v>106</v>
      </c>
      <c r="I3551" t="s">
        <v>106</v>
      </c>
      <c r="J3551" t="s">
        <v>107</v>
      </c>
      <c r="K3551" t="s">
        <v>108</v>
      </c>
      <c r="L3551" t="s">
        <v>109</v>
      </c>
      <c r="M3551" t="s">
        <v>110</v>
      </c>
      <c r="N3551" t="s">
        <v>8141</v>
      </c>
      <c r="O3551" t="s">
        <v>4743</v>
      </c>
      <c r="P3551">
        <v>8178</v>
      </c>
      <c r="Q3551">
        <v>584</v>
      </c>
      <c r="R3551">
        <v>88</v>
      </c>
      <c r="S3551">
        <v>200</v>
      </c>
      <c r="T3551">
        <v>0</v>
      </c>
      <c r="U3551">
        <v>285.60000000000002</v>
      </c>
      <c r="V3551">
        <v>285.60000000000002</v>
      </c>
      <c r="W3551">
        <v>200</v>
      </c>
      <c r="X3551">
        <v>0</v>
      </c>
      <c r="Y3551">
        <v>0</v>
      </c>
      <c r="Z3551">
        <v>0</v>
      </c>
      <c r="AD3551" s="1">
        <v>41790.333333333336</v>
      </c>
      <c r="AE3551" s="1">
        <v>41818.708333333336</v>
      </c>
      <c r="AG3551" s="1">
        <v>41704.333333333336</v>
      </c>
      <c r="AH3551" s="1">
        <v>41732.708333333336</v>
      </c>
      <c r="AI3551" s="1">
        <v>41704.333333333336</v>
      </c>
      <c r="AJ3551" s="1">
        <v>41732.708333333336</v>
      </c>
      <c r="AK3551" s="1">
        <v>41704.333333333336</v>
      </c>
      <c r="AL3551" s="1">
        <v>41732.708333333336</v>
      </c>
      <c r="AM3551" s="1">
        <v>41790.333333333336</v>
      </c>
      <c r="AN3551" s="1">
        <v>41818.708333333336</v>
      </c>
      <c r="AP3551" t="s">
        <v>113</v>
      </c>
      <c r="AU3551" t="s">
        <v>8142</v>
      </c>
      <c r="AY3551" t="s">
        <v>106</v>
      </c>
      <c r="AZ3551">
        <v>0</v>
      </c>
      <c r="BA3551">
        <v>0</v>
      </c>
      <c r="BD3551" s="3">
        <v>41321.661805555559</v>
      </c>
      <c r="BE3551" s="3">
        <v>41321.690972222219</v>
      </c>
      <c r="BF3551" t="s">
        <v>115</v>
      </c>
      <c r="BG3551" t="s">
        <v>115</v>
      </c>
      <c r="BH3551">
        <v>8149</v>
      </c>
      <c r="BM3551">
        <v>43550</v>
      </c>
      <c r="BR3551" t="s">
        <v>116</v>
      </c>
      <c r="BS3551" t="s">
        <v>117</v>
      </c>
      <c r="BU3551">
        <v>1</v>
      </c>
      <c r="BV3551" t="s">
        <v>118</v>
      </c>
      <c r="BX3551" t="s">
        <v>119</v>
      </c>
      <c r="BY3551" t="s">
        <v>119</v>
      </c>
      <c r="BZ3551" t="s">
        <v>119</v>
      </c>
      <c r="CA3551">
        <v>1</v>
      </c>
      <c r="CC3551" t="s">
        <v>120</v>
      </c>
      <c r="CH3551">
        <v>540</v>
      </c>
      <c r="CI3551">
        <v>33880</v>
      </c>
      <c r="CJ3551" t="s">
        <v>106</v>
      </c>
      <c r="CK3551" t="s">
        <v>106</v>
      </c>
      <c r="CL3551">
        <v>40</v>
      </c>
      <c r="CM3551" t="s">
        <v>4729</v>
      </c>
      <c r="CO3551">
        <v>125030</v>
      </c>
      <c r="CQ3551">
        <v>0</v>
      </c>
      <c r="CR3551">
        <v>0</v>
      </c>
      <c r="CS3551">
        <v>0</v>
      </c>
      <c r="CY3551" t="s">
        <v>123</v>
      </c>
      <c r="CZ3551" t="s">
        <v>124</v>
      </c>
      <c r="DD3551" t="str" cm="1">
        <f t="array" ref="DD3551">TEXT(_xlfn.SEQUENCE(1, DATEDIF(AG3551, AH3551, "m") + 1, AG3551, 30), "YYYY-APMM")</f>
        <v>2014-AP03</v>
      </c>
      <c r="DN3551">
        <f t="shared" si="110"/>
        <v>285.60000000000002</v>
      </c>
      <c r="DO3551" t="str">
        <f t="shared" si="111"/>
        <v>LABOR- SUBCONTRACTOR</v>
      </c>
    </row>
    <row r="3552" spans="1:119" x14ac:dyDescent="0.35">
      <c r="A3552" t="s">
        <v>105</v>
      </c>
      <c r="B3552">
        <v>502837</v>
      </c>
      <c r="C3552">
        <v>6359</v>
      </c>
      <c r="D3552">
        <v>125033</v>
      </c>
      <c r="E3552">
        <v>13662</v>
      </c>
      <c r="F3552">
        <v>0</v>
      </c>
      <c r="G3552" t="s">
        <v>106</v>
      </c>
      <c r="H3552" t="s">
        <v>106</v>
      </c>
      <c r="I3552" t="s">
        <v>106</v>
      </c>
      <c r="J3552" t="s">
        <v>107</v>
      </c>
      <c r="K3552" t="s">
        <v>108</v>
      </c>
      <c r="L3552" t="s">
        <v>109</v>
      </c>
      <c r="M3552" t="s">
        <v>110</v>
      </c>
      <c r="N3552" t="s">
        <v>8143</v>
      </c>
      <c r="O3552" t="s">
        <v>4638</v>
      </c>
      <c r="P3552">
        <v>8177</v>
      </c>
      <c r="Q3552">
        <v>224</v>
      </c>
      <c r="R3552">
        <v>0</v>
      </c>
      <c r="S3552">
        <v>200</v>
      </c>
      <c r="T3552">
        <v>0</v>
      </c>
      <c r="U3552">
        <v>1374</v>
      </c>
      <c r="V3552">
        <v>1374</v>
      </c>
      <c r="W3552">
        <v>200</v>
      </c>
      <c r="X3552">
        <v>600</v>
      </c>
      <c r="Y3552">
        <v>0</v>
      </c>
      <c r="Z3552">
        <v>600</v>
      </c>
      <c r="AD3552" s="1">
        <v>41655.333333333336</v>
      </c>
      <c r="AE3552" s="1">
        <v>41685.708333333336</v>
      </c>
      <c r="AG3552" s="1">
        <v>41622.333333333336</v>
      </c>
      <c r="AH3552" s="1">
        <v>41651.708333333336</v>
      </c>
      <c r="AI3552" s="1">
        <v>41622.333333333336</v>
      </c>
      <c r="AJ3552" s="1">
        <v>41651.708333333336</v>
      </c>
      <c r="AK3552" s="1">
        <v>41622.333333333336</v>
      </c>
      <c r="AL3552" s="1">
        <v>41651.708333333336</v>
      </c>
      <c r="AM3552" s="1">
        <v>41655.333333333336</v>
      </c>
      <c r="AN3552" s="1">
        <v>41685.708333333336</v>
      </c>
      <c r="AP3552" t="s">
        <v>113</v>
      </c>
      <c r="AU3552" t="s">
        <v>8144</v>
      </c>
      <c r="AY3552" t="s">
        <v>106</v>
      </c>
      <c r="AZ3552">
        <v>0</v>
      </c>
      <c r="BA3552">
        <v>0</v>
      </c>
      <c r="BD3552" s="3">
        <v>41321.661805555559</v>
      </c>
      <c r="BE3552" s="3">
        <v>41321.690972222219</v>
      </c>
      <c r="BF3552" t="s">
        <v>115</v>
      </c>
      <c r="BG3552" t="s">
        <v>115</v>
      </c>
      <c r="BH3552">
        <v>8149</v>
      </c>
      <c r="BM3552">
        <v>43540</v>
      </c>
      <c r="BR3552" t="s">
        <v>1299</v>
      </c>
      <c r="BS3552" t="s">
        <v>1300</v>
      </c>
      <c r="BU3552">
        <v>1</v>
      </c>
      <c r="BV3552" t="s">
        <v>118</v>
      </c>
      <c r="BX3552" t="s">
        <v>119</v>
      </c>
      <c r="BY3552" t="s">
        <v>119</v>
      </c>
      <c r="BZ3552" t="s">
        <v>119</v>
      </c>
      <c r="CA3552">
        <v>1</v>
      </c>
      <c r="CC3552" t="s">
        <v>120</v>
      </c>
      <c r="CH3552">
        <v>540</v>
      </c>
      <c r="CI3552">
        <v>33860</v>
      </c>
      <c r="CJ3552" t="s">
        <v>106</v>
      </c>
      <c r="CK3552" t="s">
        <v>106</v>
      </c>
      <c r="CL3552">
        <v>30</v>
      </c>
      <c r="CM3552" t="s">
        <v>4640</v>
      </c>
      <c r="CO3552">
        <v>125030</v>
      </c>
      <c r="CQ3552">
        <v>0</v>
      </c>
      <c r="CR3552">
        <v>0</v>
      </c>
      <c r="CS3552">
        <v>0</v>
      </c>
      <c r="CY3552" t="s">
        <v>123</v>
      </c>
      <c r="CZ3552" t="s">
        <v>124</v>
      </c>
      <c r="DD3552" t="str" cm="1">
        <f t="array" ref="DD3552">TEXT(_xlfn.SEQUENCE(1, DATEDIF(AG3552, AH3552, "m") + 1, AG3552, 30), "YYYY-APMM")</f>
        <v>2013-AP12</v>
      </c>
      <c r="DN3552">
        <f t="shared" si="110"/>
        <v>1374</v>
      </c>
      <c r="DO3552" t="str">
        <f t="shared" si="111"/>
        <v>LABOR - CIVIL</v>
      </c>
    </row>
    <row r="3553" spans="1:119" x14ac:dyDescent="0.35">
      <c r="A3553" t="s">
        <v>105</v>
      </c>
      <c r="B3553">
        <v>502838</v>
      </c>
      <c r="C3553">
        <v>6359</v>
      </c>
      <c r="D3553">
        <v>125033</v>
      </c>
      <c r="E3553">
        <v>13662</v>
      </c>
      <c r="F3553">
        <v>0</v>
      </c>
      <c r="G3553" t="s">
        <v>106</v>
      </c>
      <c r="H3553" t="s">
        <v>106</v>
      </c>
      <c r="I3553" t="s">
        <v>106</v>
      </c>
      <c r="J3553" t="s">
        <v>107</v>
      </c>
      <c r="K3553" t="s">
        <v>108</v>
      </c>
      <c r="L3553" t="s">
        <v>109</v>
      </c>
      <c r="M3553" t="s">
        <v>110</v>
      </c>
      <c r="N3553" t="s">
        <v>8145</v>
      </c>
      <c r="O3553" t="s">
        <v>4642</v>
      </c>
      <c r="P3553">
        <v>8178</v>
      </c>
      <c r="Q3553">
        <v>248</v>
      </c>
      <c r="R3553">
        <v>0</v>
      </c>
      <c r="S3553">
        <v>200</v>
      </c>
      <c r="T3553">
        <v>0</v>
      </c>
      <c r="U3553">
        <v>1834.8</v>
      </c>
      <c r="V3553">
        <v>1834.8</v>
      </c>
      <c r="W3553">
        <v>200</v>
      </c>
      <c r="X3553">
        <v>0</v>
      </c>
      <c r="Y3553">
        <v>0</v>
      </c>
      <c r="Z3553">
        <v>0</v>
      </c>
      <c r="AD3553" s="1">
        <v>41665.333333333336</v>
      </c>
      <c r="AE3553" s="1">
        <v>41694.708333333336</v>
      </c>
      <c r="AG3553" s="1">
        <v>41629.333333333336</v>
      </c>
      <c r="AH3553" s="1">
        <v>41657.708333333336</v>
      </c>
      <c r="AI3553" s="1">
        <v>41629.333333333336</v>
      </c>
      <c r="AJ3553" s="1">
        <v>41657.708333333336</v>
      </c>
      <c r="AK3553" s="1">
        <v>41629.333333333336</v>
      </c>
      <c r="AL3553" s="1">
        <v>41657.708333333336</v>
      </c>
      <c r="AM3553" s="1">
        <v>41665.333333333336</v>
      </c>
      <c r="AN3553" s="1">
        <v>41694.708333333336</v>
      </c>
      <c r="AP3553" t="s">
        <v>113</v>
      </c>
      <c r="AU3553" t="s">
        <v>8146</v>
      </c>
      <c r="AY3553" t="s">
        <v>106</v>
      </c>
      <c r="AZ3553">
        <v>0</v>
      </c>
      <c r="BA3553">
        <v>0</v>
      </c>
      <c r="BD3553" s="3">
        <v>41321.661805555559</v>
      </c>
      <c r="BE3553" s="3">
        <v>41321.690972222219</v>
      </c>
      <c r="BF3553" t="s">
        <v>115</v>
      </c>
      <c r="BG3553" t="s">
        <v>115</v>
      </c>
      <c r="BH3553">
        <v>8149</v>
      </c>
      <c r="BM3553">
        <v>43550</v>
      </c>
      <c r="BR3553" t="s">
        <v>116</v>
      </c>
      <c r="BS3553" t="s">
        <v>117</v>
      </c>
      <c r="BU3553">
        <v>1</v>
      </c>
      <c r="BV3553" t="s">
        <v>118</v>
      </c>
      <c r="BX3553" t="s">
        <v>119</v>
      </c>
      <c r="BY3553" t="s">
        <v>119</v>
      </c>
      <c r="BZ3553" t="s">
        <v>119</v>
      </c>
      <c r="CA3553">
        <v>1</v>
      </c>
      <c r="CC3553" t="s">
        <v>120</v>
      </c>
      <c r="CH3553">
        <v>540</v>
      </c>
      <c r="CI3553">
        <v>33860</v>
      </c>
      <c r="CJ3553" t="s">
        <v>106</v>
      </c>
      <c r="CK3553" t="s">
        <v>106</v>
      </c>
      <c r="CL3553">
        <v>30</v>
      </c>
      <c r="CM3553" t="s">
        <v>4640</v>
      </c>
      <c r="CO3553">
        <v>125030</v>
      </c>
      <c r="CQ3553">
        <v>0</v>
      </c>
      <c r="CR3553">
        <v>0</v>
      </c>
      <c r="CS3553">
        <v>0</v>
      </c>
      <c r="CY3553" t="s">
        <v>123</v>
      </c>
      <c r="CZ3553" t="s">
        <v>124</v>
      </c>
      <c r="DD3553" t="str" cm="1">
        <f t="array" ref="DD3553">TEXT(_xlfn.SEQUENCE(1, DATEDIF(AG3553, AH3553, "m") + 1, AG3553, 30), "YYYY-APMM")</f>
        <v>2013-AP12</v>
      </c>
      <c r="DN3553">
        <f t="shared" si="110"/>
        <v>1834.8</v>
      </c>
      <c r="DO3553" t="str">
        <f t="shared" si="111"/>
        <v>LABOR- SUBCONTRACTOR</v>
      </c>
    </row>
    <row r="3554" spans="1:119" x14ac:dyDescent="0.35">
      <c r="A3554" t="s">
        <v>105</v>
      </c>
      <c r="B3554">
        <v>502839</v>
      </c>
      <c r="C3554">
        <v>6359</v>
      </c>
      <c r="D3554">
        <v>125033</v>
      </c>
      <c r="E3554">
        <v>13662</v>
      </c>
      <c r="F3554">
        <v>0</v>
      </c>
      <c r="G3554" t="s">
        <v>106</v>
      </c>
      <c r="H3554" t="s">
        <v>106</v>
      </c>
      <c r="I3554" t="s">
        <v>106</v>
      </c>
      <c r="J3554" t="s">
        <v>107</v>
      </c>
      <c r="K3554" t="s">
        <v>108</v>
      </c>
      <c r="L3554" t="s">
        <v>109</v>
      </c>
      <c r="M3554" t="s">
        <v>110</v>
      </c>
      <c r="N3554" t="s">
        <v>8147</v>
      </c>
      <c r="O3554" t="s">
        <v>4645</v>
      </c>
      <c r="P3554">
        <v>8177</v>
      </c>
      <c r="Q3554">
        <v>248</v>
      </c>
      <c r="R3554">
        <v>0</v>
      </c>
      <c r="S3554">
        <v>200</v>
      </c>
      <c r="T3554">
        <v>0</v>
      </c>
      <c r="U3554">
        <v>862</v>
      </c>
      <c r="V3554">
        <v>862</v>
      </c>
      <c r="W3554">
        <v>200</v>
      </c>
      <c r="X3554">
        <v>550</v>
      </c>
      <c r="Y3554">
        <v>0</v>
      </c>
      <c r="Z3554">
        <v>550</v>
      </c>
      <c r="AD3554" s="1">
        <v>41673.333333333336</v>
      </c>
      <c r="AE3554" s="1">
        <v>41702.708333333336</v>
      </c>
      <c r="AG3554" s="1">
        <v>41637.333333333336</v>
      </c>
      <c r="AH3554" s="1">
        <v>41665.708333333336</v>
      </c>
      <c r="AI3554" s="1">
        <v>41637.333333333336</v>
      </c>
      <c r="AJ3554" s="1">
        <v>41665.708333333336</v>
      </c>
      <c r="AK3554" s="1">
        <v>41637.333333333336</v>
      </c>
      <c r="AL3554" s="1">
        <v>41665.708333333336</v>
      </c>
      <c r="AM3554" s="1">
        <v>41673.333333333336</v>
      </c>
      <c r="AN3554" s="1">
        <v>41702.708333333336</v>
      </c>
      <c r="AP3554" t="s">
        <v>113</v>
      </c>
      <c r="AU3554" t="s">
        <v>8148</v>
      </c>
      <c r="AY3554" t="s">
        <v>106</v>
      </c>
      <c r="AZ3554">
        <v>0</v>
      </c>
      <c r="BA3554">
        <v>0</v>
      </c>
      <c r="BD3554" s="3">
        <v>41321.661805555559</v>
      </c>
      <c r="BE3554" s="3">
        <v>41321.690972222219</v>
      </c>
      <c r="BF3554" t="s">
        <v>115</v>
      </c>
      <c r="BG3554" t="s">
        <v>115</v>
      </c>
      <c r="BH3554">
        <v>8149</v>
      </c>
      <c r="BM3554">
        <v>43540</v>
      </c>
      <c r="BR3554" t="s">
        <v>1299</v>
      </c>
      <c r="BS3554" t="s">
        <v>1300</v>
      </c>
      <c r="BU3554">
        <v>1</v>
      </c>
      <c r="BV3554" t="s">
        <v>118</v>
      </c>
      <c r="BX3554" t="s">
        <v>119</v>
      </c>
      <c r="BY3554" t="s">
        <v>119</v>
      </c>
      <c r="BZ3554" t="s">
        <v>119</v>
      </c>
      <c r="CA3554">
        <v>1</v>
      </c>
      <c r="CC3554" t="s">
        <v>120</v>
      </c>
      <c r="CH3554">
        <v>540</v>
      </c>
      <c r="CI3554">
        <v>33860</v>
      </c>
      <c r="CJ3554" t="s">
        <v>106</v>
      </c>
      <c r="CK3554" t="s">
        <v>106</v>
      </c>
      <c r="CL3554">
        <v>30</v>
      </c>
      <c r="CM3554" t="s">
        <v>4640</v>
      </c>
      <c r="CO3554">
        <v>125030</v>
      </c>
      <c r="CQ3554">
        <v>0</v>
      </c>
      <c r="CR3554">
        <v>0</v>
      </c>
      <c r="CS3554">
        <v>0</v>
      </c>
      <c r="CY3554" t="s">
        <v>123</v>
      </c>
      <c r="CZ3554" t="s">
        <v>124</v>
      </c>
      <c r="DD3554" t="str" cm="1">
        <f t="array" ref="DD3554">TEXT(_xlfn.SEQUENCE(1, DATEDIF(AG3554, AH3554, "m") + 1, AG3554, 30), "YYYY-APMM")</f>
        <v>2013-AP12</v>
      </c>
      <c r="DN3554">
        <f t="shared" si="110"/>
        <v>862</v>
      </c>
      <c r="DO3554" t="str">
        <f t="shared" si="111"/>
        <v>LABOR - CIVIL</v>
      </c>
    </row>
    <row r="3555" spans="1:119" x14ac:dyDescent="0.35">
      <c r="A3555" t="s">
        <v>105</v>
      </c>
      <c r="B3555">
        <v>502840</v>
      </c>
      <c r="C3555">
        <v>6359</v>
      </c>
      <c r="D3555">
        <v>125033</v>
      </c>
      <c r="E3555">
        <v>13662</v>
      </c>
      <c r="F3555">
        <v>0</v>
      </c>
      <c r="G3555" t="s">
        <v>106</v>
      </c>
      <c r="H3555" t="s">
        <v>106</v>
      </c>
      <c r="I3555" t="s">
        <v>106</v>
      </c>
      <c r="J3555" t="s">
        <v>107</v>
      </c>
      <c r="K3555" t="s">
        <v>108</v>
      </c>
      <c r="L3555" t="s">
        <v>109</v>
      </c>
      <c r="M3555" t="s">
        <v>110</v>
      </c>
      <c r="N3555" t="s">
        <v>8149</v>
      </c>
      <c r="O3555" t="s">
        <v>4648</v>
      </c>
      <c r="P3555">
        <v>8165</v>
      </c>
      <c r="Q3555">
        <v>760</v>
      </c>
      <c r="R3555">
        <v>0</v>
      </c>
      <c r="S3555">
        <v>200</v>
      </c>
      <c r="T3555">
        <v>0</v>
      </c>
      <c r="U3555">
        <v>224</v>
      </c>
      <c r="V3555">
        <v>224</v>
      </c>
      <c r="W3555">
        <v>200</v>
      </c>
      <c r="X3555">
        <v>0</v>
      </c>
      <c r="Y3555">
        <v>0</v>
      </c>
      <c r="Z3555">
        <v>0</v>
      </c>
      <c r="AD3555" s="1">
        <v>41765.333333333336</v>
      </c>
      <c r="AE3555" s="1">
        <v>41793.708333333336</v>
      </c>
      <c r="AG3555" s="1">
        <v>41653.333333333336</v>
      </c>
      <c r="AH3555" s="1">
        <v>41682.708333333336</v>
      </c>
      <c r="AI3555" s="1">
        <v>41653.333333333336</v>
      </c>
      <c r="AJ3555" s="1">
        <v>41682.708333333336</v>
      </c>
      <c r="AK3555" s="1">
        <v>41653.333333333336</v>
      </c>
      <c r="AL3555" s="1">
        <v>41682.708333333336</v>
      </c>
      <c r="AM3555" s="1">
        <v>41765.333333333336</v>
      </c>
      <c r="AN3555" s="1">
        <v>41793.708333333336</v>
      </c>
      <c r="AP3555" t="s">
        <v>113</v>
      </c>
      <c r="AU3555" t="s">
        <v>8150</v>
      </c>
      <c r="AY3555" t="s">
        <v>106</v>
      </c>
      <c r="AZ3555">
        <v>0</v>
      </c>
      <c r="BA3555">
        <v>0</v>
      </c>
      <c r="BD3555" s="3">
        <v>41321.661805555559</v>
      </c>
      <c r="BE3555" s="3">
        <v>41321.690972222219</v>
      </c>
      <c r="BF3555" t="s">
        <v>115</v>
      </c>
      <c r="BG3555" t="s">
        <v>115</v>
      </c>
      <c r="BH3555">
        <v>8149</v>
      </c>
      <c r="BM3555">
        <v>43420</v>
      </c>
      <c r="BR3555" t="s">
        <v>3122</v>
      </c>
      <c r="BS3555" t="s">
        <v>3123</v>
      </c>
      <c r="BU3555">
        <v>1</v>
      </c>
      <c r="BV3555" t="s">
        <v>118</v>
      </c>
      <c r="BX3555" t="s">
        <v>119</v>
      </c>
      <c r="BY3555" t="s">
        <v>119</v>
      </c>
      <c r="BZ3555" t="s">
        <v>119</v>
      </c>
      <c r="CA3555">
        <v>1</v>
      </c>
      <c r="CC3555" t="s">
        <v>120</v>
      </c>
      <c r="CH3555">
        <v>540</v>
      </c>
      <c r="CI3555">
        <v>33860</v>
      </c>
      <c r="CJ3555" t="s">
        <v>106</v>
      </c>
      <c r="CK3555" t="s">
        <v>106</v>
      </c>
      <c r="CL3555">
        <v>30</v>
      </c>
      <c r="CM3555" t="s">
        <v>4640</v>
      </c>
      <c r="CO3555">
        <v>125030</v>
      </c>
      <c r="CQ3555">
        <v>0</v>
      </c>
      <c r="CR3555">
        <v>0</v>
      </c>
      <c r="CS3555">
        <v>0</v>
      </c>
      <c r="CY3555" t="s">
        <v>123</v>
      </c>
      <c r="CZ3555" t="s">
        <v>124</v>
      </c>
      <c r="DD3555" t="str" cm="1">
        <f t="array" ref="DD3555">TEXT(_xlfn.SEQUENCE(1, DATEDIF(AG3555, AH3555, "m") + 1, AG3555, 30), "YYYY-APMM")</f>
        <v>2014-AP01</v>
      </c>
      <c r="DN3555">
        <f t="shared" si="110"/>
        <v>224</v>
      </c>
      <c r="DO3555" t="str">
        <f t="shared" si="111"/>
        <v>STEEL FIXERS SK</v>
      </c>
    </row>
    <row r="3556" spans="1:119" x14ac:dyDescent="0.35">
      <c r="A3556" t="s">
        <v>105</v>
      </c>
      <c r="B3556">
        <v>502841</v>
      </c>
      <c r="C3556">
        <v>6359</v>
      </c>
      <c r="D3556">
        <v>125034</v>
      </c>
      <c r="E3556">
        <v>13662</v>
      </c>
      <c r="F3556">
        <v>0</v>
      </c>
      <c r="G3556" t="s">
        <v>106</v>
      </c>
      <c r="H3556" t="s">
        <v>106</v>
      </c>
      <c r="I3556" t="s">
        <v>106</v>
      </c>
      <c r="J3556" t="s">
        <v>107</v>
      </c>
      <c r="K3556" t="s">
        <v>108</v>
      </c>
      <c r="L3556" t="s">
        <v>109</v>
      </c>
      <c r="M3556" t="s">
        <v>110</v>
      </c>
      <c r="N3556" t="s">
        <v>8151</v>
      </c>
      <c r="O3556" t="s">
        <v>3209</v>
      </c>
      <c r="P3556">
        <v>8177</v>
      </c>
      <c r="Q3556">
        <v>744</v>
      </c>
      <c r="R3556">
        <v>40</v>
      </c>
      <c r="S3556">
        <v>120</v>
      </c>
      <c r="T3556">
        <v>0</v>
      </c>
      <c r="U3556">
        <v>148</v>
      </c>
      <c r="V3556">
        <v>148</v>
      </c>
      <c r="W3556">
        <v>120</v>
      </c>
      <c r="X3556">
        <v>75.999955999999997</v>
      </c>
      <c r="Y3556">
        <v>0</v>
      </c>
      <c r="Z3556">
        <v>75.999955999999997</v>
      </c>
      <c r="AD3556" s="1">
        <v>41832.333333333336</v>
      </c>
      <c r="AE3556" s="1">
        <v>41848.708333333336</v>
      </c>
      <c r="AG3556" s="1">
        <v>41723.333333333336</v>
      </c>
      <c r="AH3556" s="1">
        <v>41739.708333333336</v>
      </c>
      <c r="AI3556" s="1">
        <v>41723.333333333336</v>
      </c>
      <c r="AJ3556" s="1">
        <v>41739.708333333336</v>
      </c>
      <c r="AK3556" s="1">
        <v>41723.333333333336</v>
      </c>
      <c r="AL3556" s="1">
        <v>41739.708333333336</v>
      </c>
      <c r="AM3556" s="1">
        <v>41832.333333333336</v>
      </c>
      <c r="AN3556" s="1">
        <v>41848.708333333336</v>
      </c>
      <c r="AP3556" t="s">
        <v>113</v>
      </c>
      <c r="AU3556" t="s">
        <v>8152</v>
      </c>
      <c r="AY3556" t="s">
        <v>106</v>
      </c>
      <c r="AZ3556">
        <v>0</v>
      </c>
      <c r="BA3556">
        <v>0</v>
      </c>
      <c r="BD3556" s="3">
        <v>41321.661805555559</v>
      </c>
      <c r="BE3556" s="3">
        <v>41321.690972222219</v>
      </c>
      <c r="BF3556" t="s">
        <v>115</v>
      </c>
      <c r="BG3556" t="s">
        <v>115</v>
      </c>
      <c r="BH3556">
        <v>8149</v>
      </c>
      <c r="BM3556">
        <v>43540</v>
      </c>
      <c r="BR3556" t="s">
        <v>1299</v>
      </c>
      <c r="BS3556" t="s">
        <v>1300</v>
      </c>
      <c r="BU3556">
        <v>1</v>
      </c>
      <c r="BV3556" t="s">
        <v>118</v>
      </c>
      <c r="BX3556" t="s">
        <v>119</v>
      </c>
      <c r="BY3556" t="s">
        <v>119</v>
      </c>
      <c r="BZ3556" t="s">
        <v>119</v>
      </c>
      <c r="CA3556">
        <v>1</v>
      </c>
      <c r="CC3556" t="s">
        <v>120</v>
      </c>
      <c r="CH3556">
        <v>540</v>
      </c>
      <c r="CI3556">
        <v>33920</v>
      </c>
      <c r="CJ3556" t="s">
        <v>106</v>
      </c>
      <c r="CK3556" t="s">
        <v>106</v>
      </c>
      <c r="CL3556">
        <v>60</v>
      </c>
      <c r="CM3556" t="s">
        <v>4652</v>
      </c>
      <c r="CO3556">
        <v>125030</v>
      </c>
      <c r="CQ3556">
        <v>0</v>
      </c>
      <c r="CR3556">
        <v>0</v>
      </c>
      <c r="CS3556">
        <v>0</v>
      </c>
      <c r="CY3556" t="s">
        <v>123</v>
      </c>
      <c r="CZ3556" t="s">
        <v>124</v>
      </c>
      <c r="DD3556" t="str" cm="1">
        <f t="array" ref="DD3556">TEXT(_xlfn.SEQUENCE(1, DATEDIF(AG3556, AH3556, "m") + 1, AG3556, 30), "YYYY-APMM")</f>
        <v>2014-AP03</v>
      </c>
      <c r="DN3556">
        <f t="shared" si="110"/>
        <v>148</v>
      </c>
      <c r="DO3556" t="str">
        <f t="shared" si="111"/>
        <v>LABOR - CIVIL</v>
      </c>
    </row>
    <row r="3557" spans="1:119" x14ac:dyDescent="0.35">
      <c r="A3557" t="s">
        <v>105</v>
      </c>
      <c r="B3557">
        <v>502842</v>
      </c>
      <c r="C3557">
        <v>6359</v>
      </c>
      <c r="D3557">
        <v>125034</v>
      </c>
      <c r="E3557">
        <v>13662</v>
      </c>
      <c r="F3557">
        <v>0</v>
      </c>
      <c r="G3557" t="s">
        <v>106</v>
      </c>
      <c r="H3557" t="s">
        <v>106</v>
      </c>
      <c r="I3557" t="s">
        <v>106</v>
      </c>
      <c r="J3557" t="s">
        <v>107</v>
      </c>
      <c r="K3557" t="s">
        <v>108</v>
      </c>
      <c r="L3557" t="s">
        <v>109</v>
      </c>
      <c r="M3557" t="s">
        <v>110</v>
      </c>
      <c r="N3557" t="s">
        <v>8153</v>
      </c>
      <c r="O3557" t="s">
        <v>4654</v>
      </c>
      <c r="P3557">
        <v>8165</v>
      </c>
      <c r="Q3557">
        <v>704</v>
      </c>
      <c r="R3557">
        <v>0</v>
      </c>
      <c r="S3557">
        <v>120</v>
      </c>
      <c r="T3557">
        <v>0</v>
      </c>
      <c r="U3557">
        <v>252</v>
      </c>
      <c r="V3557">
        <v>252</v>
      </c>
      <c r="W3557">
        <v>120</v>
      </c>
      <c r="X3557">
        <v>0</v>
      </c>
      <c r="Y3557">
        <v>0</v>
      </c>
      <c r="Z3557">
        <v>0</v>
      </c>
      <c r="AD3557" s="1">
        <v>41837.333333333336</v>
      </c>
      <c r="AE3557" s="1">
        <v>41857.708333333336</v>
      </c>
      <c r="AG3557" s="1">
        <v>41735.333333333336</v>
      </c>
      <c r="AH3557" s="1">
        <v>41751.708333333336</v>
      </c>
      <c r="AI3557" s="1">
        <v>41735.333333333336</v>
      </c>
      <c r="AJ3557" s="1">
        <v>41751.708333333336</v>
      </c>
      <c r="AK3557" s="1">
        <v>41735.333333333336</v>
      </c>
      <c r="AL3557" s="1">
        <v>41751.708333333336</v>
      </c>
      <c r="AM3557" s="1">
        <v>41837.333333333336</v>
      </c>
      <c r="AN3557" s="1">
        <v>41857.708333333336</v>
      </c>
      <c r="AP3557" t="s">
        <v>113</v>
      </c>
      <c r="AU3557" t="s">
        <v>8154</v>
      </c>
      <c r="AY3557" t="s">
        <v>106</v>
      </c>
      <c r="AZ3557">
        <v>0</v>
      </c>
      <c r="BA3557">
        <v>0</v>
      </c>
      <c r="BD3557" s="3">
        <v>41321.661805555559</v>
      </c>
      <c r="BE3557" s="3">
        <v>41321.690972222219</v>
      </c>
      <c r="BF3557" t="s">
        <v>115</v>
      </c>
      <c r="BG3557" t="s">
        <v>115</v>
      </c>
      <c r="BH3557">
        <v>8149</v>
      </c>
      <c r="BM3557">
        <v>43420</v>
      </c>
      <c r="BR3557" t="s">
        <v>3122</v>
      </c>
      <c r="BS3557" t="s">
        <v>3123</v>
      </c>
      <c r="BU3557">
        <v>1</v>
      </c>
      <c r="BV3557" t="s">
        <v>118</v>
      </c>
      <c r="BX3557" t="s">
        <v>119</v>
      </c>
      <c r="BY3557" t="s">
        <v>119</v>
      </c>
      <c r="BZ3557" t="s">
        <v>119</v>
      </c>
      <c r="CA3557">
        <v>1</v>
      </c>
      <c r="CC3557" t="s">
        <v>120</v>
      </c>
      <c r="CH3557">
        <v>540</v>
      </c>
      <c r="CI3557">
        <v>33920</v>
      </c>
      <c r="CJ3557" t="s">
        <v>106</v>
      </c>
      <c r="CK3557" t="s">
        <v>106</v>
      </c>
      <c r="CL3557">
        <v>60</v>
      </c>
      <c r="CM3557" t="s">
        <v>4652</v>
      </c>
      <c r="CO3557">
        <v>125030</v>
      </c>
      <c r="CQ3557">
        <v>0</v>
      </c>
      <c r="CR3557">
        <v>0</v>
      </c>
      <c r="CS3557">
        <v>0</v>
      </c>
      <c r="CY3557" t="s">
        <v>123</v>
      </c>
      <c r="CZ3557" t="s">
        <v>124</v>
      </c>
      <c r="DD3557" t="str" cm="1">
        <f t="array" ref="DD3557">TEXT(_xlfn.SEQUENCE(1, DATEDIF(AG3557, AH3557, "m") + 1, AG3557, 30), "YYYY-APMM")</f>
        <v>2014-AP04</v>
      </c>
      <c r="DN3557">
        <f t="shared" si="110"/>
        <v>252</v>
      </c>
      <c r="DO3557" t="str">
        <f t="shared" si="111"/>
        <v>STEEL FIXERS SK</v>
      </c>
    </row>
    <row r="3558" spans="1:119" x14ac:dyDescent="0.35">
      <c r="A3558" t="s">
        <v>105</v>
      </c>
      <c r="B3558">
        <v>502843</v>
      </c>
      <c r="C3558">
        <v>6359</v>
      </c>
      <c r="D3558">
        <v>125034</v>
      </c>
      <c r="E3558">
        <v>13662</v>
      </c>
      <c r="F3558">
        <v>0</v>
      </c>
      <c r="G3558" t="s">
        <v>106</v>
      </c>
      <c r="H3558" t="s">
        <v>106</v>
      </c>
      <c r="I3558" t="s">
        <v>106</v>
      </c>
      <c r="J3558" t="s">
        <v>107</v>
      </c>
      <c r="K3558" t="s">
        <v>108</v>
      </c>
      <c r="L3558" t="s">
        <v>109</v>
      </c>
      <c r="M3558" t="s">
        <v>110</v>
      </c>
      <c r="N3558" t="s">
        <v>8155</v>
      </c>
      <c r="O3558" t="s">
        <v>4657</v>
      </c>
      <c r="P3558">
        <v>8178</v>
      </c>
      <c r="Q3558">
        <v>704</v>
      </c>
      <c r="R3558">
        <v>0</v>
      </c>
      <c r="S3558">
        <v>200</v>
      </c>
      <c r="T3558">
        <v>0</v>
      </c>
      <c r="U3558">
        <v>286</v>
      </c>
      <c r="V3558">
        <v>286</v>
      </c>
      <c r="W3558">
        <v>200</v>
      </c>
      <c r="X3558">
        <v>0</v>
      </c>
      <c r="Y3558">
        <v>0</v>
      </c>
      <c r="Z3558">
        <v>0</v>
      </c>
      <c r="AD3558" s="1">
        <v>41849.333333333336</v>
      </c>
      <c r="AE3558" s="1">
        <v>41881.708333333336</v>
      </c>
      <c r="AG3558" s="1">
        <v>41746.333333333336</v>
      </c>
      <c r="AH3558" s="1">
        <v>41774.708333333336</v>
      </c>
      <c r="AI3558" s="1">
        <v>41746.333333333336</v>
      </c>
      <c r="AJ3558" s="1">
        <v>41774.708333333336</v>
      </c>
      <c r="AK3558" s="1">
        <v>41746.333333333336</v>
      </c>
      <c r="AL3558" s="1">
        <v>41774.708333333336</v>
      </c>
      <c r="AM3558" s="1">
        <v>41849.333333333336</v>
      </c>
      <c r="AN3558" s="1">
        <v>41881.708333333336</v>
      </c>
      <c r="AP3558" t="s">
        <v>113</v>
      </c>
      <c r="AU3558" t="s">
        <v>8156</v>
      </c>
      <c r="AY3558" t="s">
        <v>106</v>
      </c>
      <c r="AZ3558">
        <v>0</v>
      </c>
      <c r="BA3558">
        <v>0</v>
      </c>
      <c r="BD3558" s="3">
        <v>41321.661805555559</v>
      </c>
      <c r="BE3558" s="3">
        <v>41321.690972222219</v>
      </c>
      <c r="BF3558" t="s">
        <v>115</v>
      </c>
      <c r="BG3558" t="s">
        <v>115</v>
      </c>
      <c r="BH3558">
        <v>8149</v>
      </c>
      <c r="BM3558">
        <v>43550</v>
      </c>
      <c r="BR3558" t="s">
        <v>116</v>
      </c>
      <c r="BS3558" t="s">
        <v>117</v>
      </c>
      <c r="BU3558">
        <v>1</v>
      </c>
      <c r="BV3558" t="s">
        <v>118</v>
      </c>
      <c r="BX3558" t="s">
        <v>119</v>
      </c>
      <c r="BY3558" t="s">
        <v>119</v>
      </c>
      <c r="BZ3558" t="s">
        <v>119</v>
      </c>
      <c r="CA3558">
        <v>1</v>
      </c>
      <c r="CC3558" t="s">
        <v>120</v>
      </c>
      <c r="CH3558">
        <v>540</v>
      </c>
      <c r="CI3558">
        <v>33920</v>
      </c>
      <c r="CJ3558" t="s">
        <v>106</v>
      </c>
      <c r="CK3558" t="s">
        <v>106</v>
      </c>
      <c r="CL3558">
        <v>60</v>
      </c>
      <c r="CM3558" t="s">
        <v>4652</v>
      </c>
      <c r="CO3558">
        <v>125030</v>
      </c>
      <c r="CQ3558">
        <v>0</v>
      </c>
      <c r="CR3558">
        <v>0</v>
      </c>
      <c r="CS3558">
        <v>0</v>
      </c>
      <c r="CY3558" t="s">
        <v>123</v>
      </c>
      <c r="CZ3558" t="s">
        <v>124</v>
      </c>
      <c r="DD3558" t="str" cm="1">
        <f t="array" ref="DD3558">TEXT(_xlfn.SEQUENCE(1, DATEDIF(AG3558, AH3558, "m") + 1, AG3558, 30), "YYYY-APMM")</f>
        <v>2014-AP04</v>
      </c>
      <c r="DN3558">
        <f t="shared" si="110"/>
        <v>286</v>
      </c>
      <c r="DO3558" t="str">
        <f t="shared" si="111"/>
        <v>LABOR- SUBCONTRACTOR</v>
      </c>
    </row>
    <row r="3559" spans="1:119" x14ac:dyDescent="0.35">
      <c r="A3559" t="s">
        <v>105</v>
      </c>
      <c r="B3559">
        <v>502844</v>
      </c>
      <c r="C3559">
        <v>6359</v>
      </c>
      <c r="D3559">
        <v>125034</v>
      </c>
      <c r="E3559">
        <v>13662</v>
      </c>
      <c r="F3559">
        <v>0</v>
      </c>
      <c r="G3559" t="s">
        <v>106</v>
      </c>
      <c r="H3559" t="s">
        <v>106</v>
      </c>
      <c r="I3559" t="s">
        <v>106</v>
      </c>
      <c r="J3559" t="s">
        <v>107</v>
      </c>
      <c r="K3559" t="s">
        <v>108</v>
      </c>
      <c r="L3559" t="s">
        <v>109</v>
      </c>
      <c r="M3559" t="s">
        <v>110</v>
      </c>
      <c r="N3559" t="s">
        <v>8157</v>
      </c>
      <c r="O3559" t="s">
        <v>4660</v>
      </c>
      <c r="P3559">
        <v>8178</v>
      </c>
      <c r="Q3559">
        <v>704</v>
      </c>
      <c r="R3559">
        <v>200</v>
      </c>
      <c r="S3559">
        <v>200</v>
      </c>
      <c r="T3559">
        <v>0</v>
      </c>
      <c r="U3559">
        <v>51.6</v>
      </c>
      <c r="V3559">
        <v>51.6</v>
      </c>
      <c r="W3559">
        <v>200</v>
      </c>
      <c r="X3559">
        <v>0</v>
      </c>
      <c r="Y3559">
        <v>0</v>
      </c>
      <c r="Z3559">
        <v>0</v>
      </c>
      <c r="AD3559" s="1">
        <v>41858.333333333336</v>
      </c>
      <c r="AE3559" s="1">
        <v>41886.708333333336</v>
      </c>
      <c r="AG3559" s="1">
        <v>41752.333333333336</v>
      </c>
      <c r="AH3559" s="1">
        <v>41780.708333333336</v>
      </c>
      <c r="AI3559" s="1">
        <v>41752.333333333336</v>
      </c>
      <c r="AJ3559" s="1">
        <v>41780.708333333336</v>
      </c>
      <c r="AK3559" s="1">
        <v>41752.333333333336</v>
      </c>
      <c r="AL3559" s="1">
        <v>41780.708333333336</v>
      </c>
      <c r="AM3559" s="1">
        <v>41858.333333333336</v>
      </c>
      <c r="AN3559" s="1">
        <v>41886.708333333336</v>
      </c>
      <c r="AP3559" t="s">
        <v>113</v>
      </c>
      <c r="AU3559" t="s">
        <v>8158</v>
      </c>
      <c r="AY3559" t="s">
        <v>106</v>
      </c>
      <c r="AZ3559">
        <v>0</v>
      </c>
      <c r="BA3559">
        <v>0</v>
      </c>
      <c r="BD3559" s="3">
        <v>41321.661805555559</v>
      </c>
      <c r="BE3559" s="3">
        <v>41321.690972222219</v>
      </c>
      <c r="BF3559" t="s">
        <v>115</v>
      </c>
      <c r="BG3559" t="s">
        <v>115</v>
      </c>
      <c r="BH3559">
        <v>8149</v>
      </c>
      <c r="BM3559">
        <v>43550</v>
      </c>
      <c r="BR3559" t="s">
        <v>116</v>
      </c>
      <c r="BS3559" t="s">
        <v>117</v>
      </c>
      <c r="BU3559">
        <v>1</v>
      </c>
      <c r="BV3559" t="s">
        <v>118</v>
      </c>
      <c r="BX3559" t="s">
        <v>119</v>
      </c>
      <c r="BY3559" t="s">
        <v>119</v>
      </c>
      <c r="BZ3559" t="s">
        <v>119</v>
      </c>
      <c r="CA3559">
        <v>1</v>
      </c>
      <c r="CC3559" t="s">
        <v>120</v>
      </c>
      <c r="CH3559">
        <v>540</v>
      </c>
      <c r="CI3559">
        <v>33920</v>
      </c>
      <c r="CJ3559" t="s">
        <v>106</v>
      </c>
      <c r="CK3559" t="s">
        <v>106</v>
      </c>
      <c r="CL3559">
        <v>60</v>
      </c>
      <c r="CM3559" t="s">
        <v>4652</v>
      </c>
      <c r="CO3559">
        <v>125030</v>
      </c>
      <c r="CQ3559">
        <v>0</v>
      </c>
      <c r="CR3559">
        <v>0</v>
      </c>
      <c r="CS3559">
        <v>0</v>
      </c>
      <c r="CY3559" t="s">
        <v>123</v>
      </c>
      <c r="CZ3559" t="s">
        <v>124</v>
      </c>
      <c r="DD3559" t="str" cm="1">
        <f t="array" ref="DD3559">TEXT(_xlfn.SEQUENCE(1, DATEDIF(AG3559, AH3559, "m") + 1, AG3559, 30), "YYYY-APMM")</f>
        <v>2014-AP04</v>
      </c>
      <c r="DN3559">
        <f t="shared" si="110"/>
        <v>51.6</v>
      </c>
      <c r="DO3559" t="str">
        <f t="shared" si="111"/>
        <v>LABOR- SUBCONTRACTOR</v>
      </c>
    </row>
    <row r="3560" spans="1:119" x14ac:dyDescent="0.35">
      <c r="A3560" t="s">
        <v>105</v>
      </c>
      <c r="B3560">
        <v>502845</v>
      </c>
      <c r="C3560">
        <v>6359</v>
      </c>
      <c r="D3560">
        <v>125035</v>
      </c>
      <c r="E3560">
        <v>13662</v>
      </c>
      <c r="F3560">
        <v>0</v>
      </c>
      <c r="G3560" t="s">
        <v>106</v>
      </c>
      <c r="H3560" t="s">
        <v>106</v>
      </c>
      <c r="I3560" t="s">
        <v>106</v>
      </c>
      <c r="J3560" t="s">
        <v>107</v>
      </c>
      <c r="K3560" t="s">
        <v>108</v>
      </c>
      <c r="L3560" t="s">
        <v>109</v>
      </c>
      <c r="M3560" t="s">
        <v>110</v>
      </c>
      <c r="N3560" t="s">
        <v>8159</v>
      </c>
      <c r="O3560" t="s">
        <v>4695</v>
      </c>
      <c r="P3560">
        <v>8177</v>
      </c>
      <c r="Q3560">
        <v>736</v>
      </c>
      <c r="R3560">
        <v>200</v>
      </c>
      <c r="S3560">
        <v>200</v>
      </c>
      <c r="T3560">
        <v>0</v>
      </c>
      <c r="U3560">
        <v>6</v>
      </c>
      <c r="V3560">
        <v>6</v>
      </c>
      <c r="W3560">
        <v>200</v>
      </c>
      <c r="X3560">
        <v>0</v>
      </c>
      <c r="Y3560">
        <v>0</v>
      </c>
      <c r="Z3560">
        <v>0</v>
      </c>
      <c r="AD3560" s="1">
        <v>41661.333333333336</v>
      </c>
      <c r="AE3560" s="1">
        <v>41690.708333333336</v>
      </c>
      <c r="AG3560" s="1">
        <v>41550.333333333336</v>
      </c>
      <c r="AH3560" s="1">
        <v>41581.708333333336</v>
      </c>
      <c r="AI3560" s="1">
        <v>41550.333333333336</v>
      </c>
      <c r="AJ3560" s="1">
        <v>41581.708333333336</v>
      </c>
      <c r="AK3560" s="1">
        <v>41550.333333333336</v>
      </c>
      <c r="AL3560" s="1">
        <v>41581.708333333336</v>
      </c>
      <c r="AM3560" s="1">
        <v>41661.333333333336</v>
      </c>
      <c r="AN3560" s="1">
        <v>41690.708333333336</v>
      </c>
      <c r="AP3560" t="s">
        <v>113</v>
      </c>
      <c r="AU3560" t="s">
        <v>8160</v>
      </c>
      <c r="AY3560" t="s">
        <v>106</v>
      </c>
      <c r="AZ3560">
        <v>0</v>
      </c>
      <c r="BA3560">
        <v>0</v>
      </c>
      <c r="BD3560" s="3">
        <v>41321.661805555559</v>
      </c>
      <c r="BE3560" s="3">
        <v>41321.663888888892</v>
      </c>
      <c r="BF3560" t="s">
        <v>115</v>
      </c>
      <c r="BG3560" t="s">
        <v>115</v>
      </c>
      <c r="BH3560">
        <v>8149</v>
      </c>
      <c r="BM3560">
        <v>43540</v>
      </c>
      <c r="BR3560" t="s">
        <v>1299</v>
      </c>
      <c r="BS3560" t="s">
        <v>1300</v>
      </c>
      <c r="BU3560">
        <v>1</v>
      </c>
      <c r="BV3560" t="s">
        <v>118</v>
      </c>
      <c r="BX3560" t="s">
        <v>119</v>
      </c>
      <c r="BY3560" t="s">
        <v>119</v>
      </c>
      <c r="BZ3560" t="s">
        <v>119</v>
      </c>
      <c r="CA3560">
        <v>1</v>
      </c>
      <c r="CC3560" t="s">
        <v>120</v>
      </c>
      <c r="CH3560">
        <v>540</v>
      </c>
      <c r="CI3560">
        <v>33830</v>
      </c>
      <c r="CJ3560" t="s">
        <v>106</v>
      </c>
      <c r="CK3560" t="s">
        <v>106</v>
      </c>
      <c r="CL3560">
        <v>15</v>
      </c>
      <c r="CM3560" t="s">
        <v>4697</v>
      </c>
      <c r="CO3560">
        <v>125030</v>
      </c>
      <c r="CQ3560">
        <v>0</v>
      </c>
      <c r="CR3560">
        <v>0</v>
      </c>
      <c r="CS3560">
        <v>0</v>
      </c>
      <c r="CY3560" t="s">
        <v>123</v>
      </c>
      <c r="CZ3560" t="s">
        <v>124</v>
      </c>
      <c r="DD3560" t="str" cm="1">
        <f t="array" ref="DD3560:DE3560">TEXT(_xlfn.SEQUENCE(1, DATEDIF(AG3560, AH3560, "m") + 1, AG3560, 30), "YYYY-APMM")</f>
        <v>2013-AP10</v>
      </c>
      <c r="DE3560" t="str">
        <v>2013-AP11</v>
      </c>
      <c r="DN3560">
        <f t="shared" si="110"/>
        <v>3</v>
      </c>
      <c r="DO3560" t="str">
        <f t="shared" si="111"/>
        <v>LABOR - CIVIL</v>
      </c>
    </row>
    <row r="3561" spans="1:119" x14ac:dyDescent="0.35">
      <c r="A3561" t="s">
        <v>105</v>
      </c>
      <c r="B3561">
        <v>502846</v>
      </c>
      <c r="C3561">
        <v>6359</v>
      </c>
      <c r="D3561">
        <v>125035</v>
      </c>
      <c r="E3561">
        <v>13662</v>
      </c>
      <c r="F3561">
        <v>0</v>
      </c>
      <c r="G3561" t="s">
        <v>106</v>
      </c>
      <c r="H3561" t="s">
        <v>106</v>
      </c>
      <c r="I3561" t="s">
        <v>106</v>
      </c>
      <c r="J3561" t="s">
        <v>107</v>
      </c>
      <c r="K3561" t="s">
        <v>108</v>
      </c>
      <c r="L3561" t="s">
        <v>109</v>
      </c>
      <c r="M3561" t="s">
        <v>110</v>
      </c>
      <c r="N3561" t="s">
        <v>8161</v>
      </c>
      <c r="O3561" t="s">
        <v>4699</v>
      </c>
      <c r="P3561">
        <v>8172</v>
      </c>
      <c r="Q3561">
        <v>160</v>
      </c>
      <c r="R3561">
        <v>0</v>
      </c>
      <c r="S3561">
        <v>200</v>
      </c>
      <c r="T3561">
        <v>0</v>
      </c>
      <c r="U3561">
        <v>154</v>
      </c>
      <c r="V3561">
        <v>154</v>
      </c>
      <c r="W3561">
        <v>200</v>
      </c>
      <c r="X3561">
        <v>0</v>
      </c>
      <c r="Y3561">
        <v>0</v>
      </c>
      <c r="Z3561">
        <v>0</v>
      </c>
      <c r="AD3561" s="1">
        <v>41576.333333333336</v>
      </c>
      <c r="AE3561" s="1">
        <v>41604.708333333336</v>
      </c>
      <c r="AG3561" s="1">
        <v>41550.333333333336</v>
      </c>
      <c r="AH3561" s="1">
        <v>41581.708333333336</v>
      </c>
      <c r="AI3561" s="1">
        <v>41550.333333333336</v>
      </c>
      <c r="AJ3561" s="1">
        <v>41581.708333333336</v>
      </c>
      <c r="AK3561" s="1">
        <v>41550.333333333336</v>
      </c>
      <c r="AL3561" s="1">
        <v>41581.708333333336</v>
      </c>
      <c r="AM3561" s="1">
        <v>41576.333333333336</v>
      </c>
      <c r="AN3561" s="1">
        <v>41604.708333333336</v>
      </c>
      <c r="AP3561" t="s">
        <v>113</v>
      </c>
      <c r="AU3561" t="s">
        <v>8162</v>
      </c>
      <c r="AY3561" t="s">
        <v>106</v>
      </c>
      <c r="AZ3561">
        <v>0</v>
      </c>
      <c r="BA3561">
        <v>0</v>
      </c>
      <c r="BD3561" s="3">
        <v>41321.661805555559</v>
      </c>
      <c r="BE3561" s="3">
        <v>41321.663888888892</v>
      </c>
      <c r="BF3561" t="s">
        <v>115</v>
      </c>
      <c r="BG3561" t="s">
        <v>115</v>
      </c>
      <c r="BH3561">
        <v>8149</v>
      </c>
      <c r="BM3561">
        <v>43490</v>
      </c>
      <c r="BR3561" t="s">
        <v>3200</v>
      </c>
      <c r="BS3561" t="s">
        <v>3201</v>
      </c>
      <c r="BU3561">
        <v>1</v>
      </c>
      <c r="BV3561" t="s">
        <v>118</v>
      </c>
      <c r="BX3561" t="s">
        <v>119</v>
      </c>
      <c r="BY3561" t="s">
        <v>119</v>
      </c>
      <c r="BZ3561" t="s">
        <v>119</v>
      </c>
      <c r="CA3561">
        <v>1</v>
      </c>
      <c r="CC3561" t="s">
        <v>120</v>
      </c>
      <c r="CH3561">
        <v>540</v>
      </c>
      <c r="CI3561">
        <v>33830</v>
      </c>
      <c r="CJ3561" t="s">
        <v>106</v>
      </c>
      <c r="CK3561" t="s">
        <v>106</v>
      </c>
      <c r="CL3561">
        <v>15</v>
      </c>
      <c r="CM3561" t="s">
        <v>4697</v>
      </c>
      <c r="CO3561">
        <v>125030</v>
      </c>
      <c r="CQ3561">
        <v>0</v>
      </c>
      <c r="CR3561">
        <v>0</v>
      </c>
      <c r="CS3561">
        <v>0</v>
      </c>
      <c r="CY3561" t="s">
        <v>123</v>
      </c>
      <c r="CZ3561" t="s">
        <v>124</v>
      </c>
      <c r="DD3561" t="str" cm="1">
        <f t="array" ref="DD3561:DE3561">TEXT(_xlfn.SEQUENCE(1, DATEDIF(AG3561, AH3561, "m") + 1, AG3561, 30), "YYYY-APMM")</f>
        <v>2013-AP10</v>
      </c>
      <c r="DE3561" t="str">
        <v>2013-AP11</v>
      </c>
      <c r="DN3561">
        <f t="shared" si="110"/>
        <v>77</v>
      </c>
      <c r="DO3561" t="str">
        <f t="shared" si="111"/>
        <v>MANHOLES SK</v>
      </c>
    </row>
    <row r="3562" spans="1:119" x14ac:dyDescent="0.35">
      <c r="A3562" t="s">
        <v>105</v>
      </c>
      <c r="B3562">
        <v>502847</v>
      </c>
      <c r="C3562">
        <v>6359</v>
      </c>
      <c r="D3562">
        <v>125035</v>
      </c>
      <c r="E3562">
        <v>13662</v>
      </c>
      <c r="F3562">
        <v>0</v>
      </c>
      <c r="G3562" t="s">
        <v>106</v>
      </c>
      <c r="H3562" t="s">
        <v>106</v>
      </c>
      <c r="I3562" t="s">
        <v>106</v>
      </c>
      <c r="J3562" t="s">
        <v>107</v>
      </c>
      <c r="K3562" t="s">
        <v>108</v>
      </c>
      <c r="L3562" t="s">
        <v>109</v>
      </c>
      <c r="M3562" t="s">
        <v>110</v>
      </c>
      <c r="N3562" t="s">
        <v>8163</v>
      </c>
      <c r="O3562" t="s">
        <v>4702</v>
      </c>
      <c r="P3562">
        <v>8172</v>
      </c>
      <c r="Q3562">
        <v>160</v>
      </c>
      <c r="R3562">
        <v>0</v>
      </c>
      <c r="S3562">
        <v>200</v>
      </c>
      <c r="T3562">
        <v>0</v>
      </c>
      <c r="U3562">
        <v>176</v>
      </c>
      <c r="V3562">
        <v>176</v>
      </c>
      <c r="W3562">
        <v>200</v>
      </c>
      <c r="X3562">
        <v>0</v>
      </c>
      <c r="Y3562">
        <v>0</v>
      </c>
      <c r="Z3562">
        <v>0</v>
      </c>
      <c r="AD3562" s="1">
        <v>41605.333333333336</v>
      </c>
      <c r="AE3562" s="1">
        <v>41634.708333333336</v>
      </c>
      <c r="AG3562" s="1">
        <v>41582.333333333336</v>
      </c>
      <c r="AH3562" s="1">
        <v>41610.708333333336</v>
      </c>
      <c r="AI3562" s="1">
        <v>41582.333333333336</v>
      </c>
      <c r="AJ3562" s="1">
        <v>41610.708333333336</v>
      </c>
      <c r="AK3562" s="1">
        <v>41582.333333333336</v>
      </c>
      <c r="AL3562" s="1">
        <v>41610.708333333336</v>
      </c>
      <c r="AM3562" s="1">
        <v>41605.333333333336</v>
      </c>
      <c r="AN3562" s="1">
        <v>41634.708333333336</v>
      </c>
      <c r="AP3562" t="s">
        <v>113</v>
      </c>
      <c r="AU3562" t="s">
        <v>8164</v>
      </c>
      <c r="AY3562" t="s">
        <v>106</v>
      </c>
      <c r="AZ3562">
        <v>0</v>
      </c>
      <c r="BA3562">
        <v>0</v>
      </c>
      <c r="BD3562" s="3">
        <v>41321.661805555559</v>
      </c>
      <c r="BE3562" s="3">
        <v>41321.663888888892</v>
      </c>
      <c r="BF3562" t="s">
        <v>115</v>
      </c>
      <c r="BG3562" t="s">
        <v>115</v>
      </c>
      <c r="BH3562">
        <v>8149</v>
      </c>
      <c r="BM3562">
        <v>43490</v>
      </c>
      <c r="BR3562" t="s">
        <v>3200</v>
      </c>
      <c r="BS3562" t="s">
        <v>3201</v>
      </c>
      <c r="BU3562">
        <v>1</v>
      </c>
      <c r="BV3562" t="s">
        <v>118</v>
      </c>
      <c r="BX3562" t="s">
        <v>119</v>
      </c>
      <c r="BY3562" t="s">
        <v>119</v>
      </c>
      <c r="BZ3562" t="s">
        <v>119</v>
      </c>
      <c r="CA3562">
        <v>1</v>
      </c>
      <c r="CC3562" t="s">
        <v>120</v>
      </c>
      <c r="CH3562">
        <v>540</v>
      </c>
      <c r="CI3562">
        <v>33830</v>
      </c>
      <c r="CJ3562" t="s">
        <v>106</v>
      </c>
      <c r="CK3562" t="s">
        <v>106</v>
      </c>
      <c r="CL3562">
        <v>15</v>
      </c>
      <c r="CM3562" t="s">
        <v>4697</v>
      </c>
      <c r="CO3562">
        <v>125030</v>
      </c>
      <c r="CQ3562">
        <v>0</v>
      </c>
      <c r="CR3562">
        <v>0</v>
      </c>
      <c r="CS3562">
        <v>0</v>
      </c>
      <c r="CY3562" t="s">
        <v>123</v>
      </c>
      <c r="CZ3562" t="s">
        <v>124</v>
      </c>
      <c r="DD3562" t="str" cm="1">
        <f t="array" ref="DD3562">TEXT(_xlfn.SEQUENCE(1, DATEDIF(AG3562, AH3562, "m") + 1, AG3562, 30), "YYYY-APMM")</f>
        <v>2013-AP11</v>
      </c>
      <c r="DN3562">
        <f t="shared" si="110"/>
        <v>176</v>
      </c>
      <c r="DO3562" t="str">
        <f t="shared" si="111"/>
        <v>MANHOLES SK</v>
      </c>
    </row>
    <row r="3563" spans="1:119" x14ac:dyDescent="0.35">
      <c r="A3563" t="s">
        <v>105</v>
      </c>
      <c r="B3563">
        <v>502848</v>
      </c>
      <c r="C3563">
        <v>6359</v>
      </c>
      <c r="D3563">
        <v>125035</v>
      </c>
      <c r="E3563">
        <v>13662</v>
      </c>
      <c r="F3563">
        <v>0</v>
      </c>
      <c r="G3563" t="s">
        <v>106</v>
      </c>
      <c r="H3563" t="s">
        <v>106</v>
      </c>
      <c r="I3563" t="s">
        <v>106</v>
      </c>
      <c r="J3563" t="s">
        <v>107</v>
      </c>
      <c r="K3563" t="s">
        <v>108</v>
      </c>
      <c r="L3563" t="s">
        <v>109</v>
      </c>
      <c r="M3563" t="s">
        <v>110</v>
      </c>
      <c r="N3563" t="s">
        <v>8165</v>
      </c>
      <c r="O3563" t="s">
        <v>4705</v>
      </c>
      <c r="P3563">
        <v>8177</v>
      </c>
      <c r="Q3563">
        <v>536</v>
      </c>
      <c r="R3563">
        <v>312</v>
      </c>
      <c r="S3563">
        <v>160</v>
      </c>
      <c r="T3563">
        <v>0</v>
      </c>
      <c r="U3563">
        <v>6</v>
      </c>
      <c r="V3563">
        <v>6</v>
      </c>
      <c r="W3563">
        <v>160</v>
      </c>
      <c r="X3563">
        <v>0</v>
      </c>
      <c r="Y3563">
        <v>0</v>
      </c>
      <c r="Z3563">
        <v>0</v>
      </c>
      <c r="AD3563" s="1">
        <v>41692.333333333336</v>
      </c>
      <c r="AE3563" s="1">
        <v>41714.708333333336</v>
      </c>
      <c r="AG3563" s="1">
        <v>41611.333333333336</v>
      </c>
      <c r="AH3563" s="1">
        <v>41634.708333333336</v>
      </c>
      <c r="AI3563" s="1">
        <v>41611.333333333336</v>
      </c>
      <c r="AJ3563" s="1">
        <v>41634.708333333336</v>
      </c>
      <c r="AK3563" s="1">
        <v>41611.333333333336</v>
      </c>
      <c r="AL3563" s="1">
        <v>41634.708333333336</v>
      </c>
      <c r="AM3563" s="1">
        <v>41692.333333333336</v>
      </c>
      <c r="AN3563" s="1">
        <v>41714.708333333336</v>
      </c>
      <c r="AP3563" t="s">
        <v>113</v>
      </c>
      <c r="AU3563" t="s">
        <v>8166</v>
      </c>
      <c r="AY3563" t="s">
        <v>106</v>
      </c>
      <c r="AZ3563">
        <v>0</v>
      </c>
      <c r="BA3563">
        <v>0</v>
      </c>
      <c r="BD3563" s="3">
        <v>41321.661805555559</v>
      </c>
      <c r="BE3563" s="3">
        <v>41321.690972222219</v>
      </c>
      <c r="BF3563" t="s">
        <v>115</v>
      </c>
      <c r="BG3563" t="s">
        <v>115</v>
      </c>
      <c r="BH3563">
        <v>8149</v>
      </c>
      <c r="BM3563">
        <v>43540</v>
      </c>
      <c r="BR3563" t="s">
        <v>1299</v>
      </c>
      <c r="BS3563" t="s">
        <v>1300</v>
      </c>
      <c r="BU3563">
        <v>1</v>
      </c>
      <c r="BV3563" t="s">
        <v>118</v>
      </c>
      <c r="BX3563" t="s">
        <v>119</v>
      </c>
      <c r="BY3563" t="s">
        <v>119</v>
      </c>
      <c r="BZ3563" t="s">
        <v>119</v>
      </c>
      <c r="CA3563">
        <v>1</v>
      </c>
      <c r="CC3563" t="s">
        <v>120</v>
      </c>
      <c r="CH3563">
        <v>540</v>
      </c>
      <c r="CI3563">
        <v>33830</v>
      </c>
      <c r="CJ3563" t="s">
        <v>106</v>
      </c>
      <c r="CK3563" t="s">
        <v>106</v>
      </c>
      <c r="CL3563">
        <v>15</v>
      </c>
      <c r="CM3563" t="s">
        <v>4697</v>
      </c>
      <c r="CO3563">
        <v>125030</v>
      </c>
      <c r="CQ3563">
        <v>0</v>
      </c>
      <c r="CR3563">
        <v>0</v>
      </c>
      <c r="CS3563">
        <v>0</v>
      </c>
      <c r="CY3563" t="s">
        <v>123</v>
      </c>
      <c r="CZ3563" t="s">
        <v>124</v>
      </c>
      <c r="DD3563" t="str" cm="1">
        <f t="array" ref="DD3563">TEXT(_xlfn.SEQUENCE(1, DATEDIF(AG3563, AH3563, "m") + 1, AG3563, 30), "YYYY-APMM")</f>
        <v>2013-AP12</v>
      </c>
      <c r="DN3563">
        <f t="shared" si="110"/>
        <v>6</v>
      </c>
      <c r="DO3563" t="str">
        <f t="shared" si="111"/>
        <v>LABOR - CIVIL</v>
      </c>
    </row>
    <row r="3564" spans="1:119" x14ac:dyDescent="0.35">
      <c r="A3564" t="s">
        <v>105</v>
      </c>
      <c r="B3564">
        <v>502849</v>
      </c>
      <c r="C3564">
        <v>6359</v>
      </c>
      <c r="D3564">
        <v>125036</v>
      </c>
      <c r="E3564">
        <v>13662</v>
      </c>
      <c r="F3564">
        <v>0</v>
      </c>
      <c r="G3564" t="s">
        <v>106</v>
      </c>
      <c r="H3564" t="s">
        <v>106</v>
      </c>
      <c r="I3564" t="s">
        <v>106</v>
      </c>
      <c r="J3564" t="s">
        <v>107</v>
      </c>
      <c r="K3564" t="s">
        <v>108</v>
      </c>
      <c r="L3564" t="s">
        <v>109</v>
      </c>
      <c r="M3564" t="s">
        <v>110</v>
      </c>
      <c r="N3564" t="s">
        <v>8167</v>
      </c>
      <c r="O3564" t="s">
        <v>4754</v>
      </c>
      <c r="P3564">
        <v>8173</v>
      </c>
      <c r="Q3564">
        <v>496</v>
      </c>
      <c r="R3564">
        <v>0</v>
      </c>
      <c r="S3564">
        <v>160</v>
      </c>
      <c r="T3564">
        <v>0</v>
      </c>
      <c r="U3564">
        <v>1178</v>
      </c>
      <c r="V3564">
        <v>1178</v>
      </c>
      <c r="W3564">
        <v>160</v>
      </c>
      <c r="X3564">
        <v>0</v>
      </c>
      <c r="Y3564">
        <v>0</v>
      </c>
      <c r="Z3564">
        <v>0</v>
      </c>
      <c r="AD3564" s="1">
        <v>41755.333333333336</v>
      </c>
      <c r="AE3564" s="1">
        <v>41777.708333333336</v>
      </c>
      <c r="AG3564" s="1">
        <v>41682.333333333336</v>
      </c>
      <c r="AH3564" s="1">
        <v>41704.708333333336</v>
      </c>
      <c r="AI3564" s="1">
        <v>41682.333333333336</v>
      </c>
      <c r="AJ3564" s="1">
        <v>41704.708333333336</v>
      </c>
      <c r="AK3564" s="1">
        <v>41682.333333333336</v>
      </c>
      <c r="AL3564" s="1">
        <v>41704.708333333336</v>
      </c>
      <c r="AM3564" s="1">
        <v>41755.333333333336</v>
      </c>
      <c r="AN3564" s="1">
        <v>41777.708333333336</v>
      </c>
      <c r="AP3564" t="s">
        <v>113</v>
      </c>
      <c r="AU3564" t="s">
        <v>8168</v>
      </c>
      <c r="AY3564" t="s">
        <v>106</v>
      </c>
      <c r="AZ3564">
        <v>0</v>
      </c>
      <c r="BA3564">
        <v>0</v>
      </c>
      <c r="BD3564" s="3">
        <v>41321.661805555559</v>
      </c>
      <c r="BE3564" s="3">
        <v>41321.690972222219</v>
      </c>
      <c r="BF3564" t="s">
        <v>115</v>
      </c>
      <c r="BG3564" t="s">
        <v>115</v>
      </c>
      <c r="BH3564">
        <v>8149</v>
      </c>
      <c r="BM3564">
        <v>43500</v>
      </c>
      <c r="BR3564" t="s">
        <v>3233</v>
      </c>
      <c r="BS3564" t="s">
        <v>3234</v>
      </c>
      <c r="BU3564">
        <v>1</v>
      </c>
      <c r="BV3564" t="s">
        <v>118</v>
      </c>
      <c r="BX3564" t="s">
        <v>119</v>
      </c>
      <c r="BY3564" t="s">
        <v>119</v>
      </c>
      <c r="BZ3564" t="s">
        <v>119</v>
      </c>
      <c r="CA3564">
        <v>1</v>
      </c>
      <c r="CC3564" t="s">
        <v>120</v>
      </c>
      <c r="CH3564">
        <v>540</v>
      </c>
      <c r="CI3564">
        <v>33930</v>
      </c>
      <c r="CJ3564" t="s">
        <v>106</v>
      </c>
      <c r="CK3564" t="s">
        <v>106</v>
      </c>
      <c r="CL3564">
        <v>65</v>
      </c>
      <c r="CM3564" t="s">
        <v>3235</v>
      </c>
      <c r="CO3564">
        <v>125030</v>
      </c>
      <c r="CQ3564">
        <v>0</v>
      </c>
      <c r="CR3564">
        <v>0</v>
      </c>
      <c r="CS3564">
        <v>0</v>
      </c>
      <c r="CY3564" t="s">
        <v>123</v>
      </c>
      <c r="CZ3564" t="s">
        <v>124</v>
      </c>
      <c r="DD3564" t="str" cm="1">
        <f t="array" ref="DD3564">TEXT(_xlfn.SEQUENCE(1, DATEDIF(AG3564, AH3564, "m") + 1, AG3564, 30), "YYYY-APMM")</f>
        <v>2014-AP02</v>
      </c>
      <c r="DN3564">
        <f t="shared" si="110"/>
        <v>1178</v>
      </c>
      <c r="DO3564" t="str">
        <f t="shared" si="111"/>
        <v>KERBSTONE MASON SK</v>
      </c>
    </row>
    <row r="3565" spans="1:119" x14ac:dyDescent="0.35">
      <c r="A3565" t="s">
        <v>105</v>
      </c>
      <c r="B3565">
        <v>502850</v>
      </c>
      <c r="C3565">
        <v>6359</v>
      </c>
      <c r="D3565">
        <v>125036</v>
      </c>
      <c r="E3565">
        <v>13662</v>
      </c>
      <c r="F3565">
        <v>0</v>
      </c>
      <c r="G3565" t="s">
        <v>106</v>
      </c>
      <c r="H3565" t="s">
        <v>106</v>
      </c>
      <c r="I3565" t="s">
        <v>106</v>
      </c>
      <c r="J3565" t="s">
        <v>107</v>
      </c>
      <c r="K3565" t="s">
        <v>108</v>
      </c>
      <c r="L3565" t="s">
        <v>109</v>
      </c>
      <c r="M3565" t="s">
        <v>110</v>
      </c>
      <c r="N3565" t="s">
        <v>8169</v>
      </c>
      <c r="O3565" t="s">
        <v>4757</v>
      </c>
      <c r="P3565">
        <v>8174</v>
      </c>
      <c r="Q3565">
        <v>496</v>
      </c>
      <c r="R3565">
        <v>0</v>
      </c>
      <c r="S3565">
        <v>200</v>
      </c>
      <c r="T3565">
        <v>0</v>
      </c>
      <c r="U3565">
        <v>806</v>
      </c>
      <c r="V3565">
        <v>806</v>
      </c>
      <c r="W3565">
        <v>200</v>
      </c>
      <c r="X3565">
        <v>0</v>
      </c>
      <c r="Y3565">
        <v>0</v>
      </c>
      <c r="Z3565">
        <v>0</v>
      </c>
      <c r="AD3565" s="1">
        <v>41766.333333333336</v>
      </c>
      <c r="AE3565" s="1">
        <v>41794.708333333336</v>
      </c>
      <c r="AG3565" s="1">
        <v>41694.333333333336</v>
      </c>
      <c r="AH3565" s="1">
        <v>41722.708333333336</v>
      </c>
      <c r="AI3565" s="1">
        <v>41694.333333333336</v>
      </c>
      <c r="AJ3565" s="1">
        <v>41722.708333333336</v>
      </c>
      <c r="AK3565" s="1">
        <v>41694.333333333336</v>
      </c>
      <c r="AL3565" s="1">
        <v>41722.708333333336</v>
      </c>
      <c r="AM3565" s="1">
        <v>41766.333333333336</v>
      </c>
      <c r="AN3565" s="1">
        <v>41794.708333333336</v>
      </c>
      <c r="AP3565" t="s">
        <v>113</v>
      </c>
      <c r="AU3565" t="s">
        <v>8170</v>
      </c>
      <c r="AY3565" t="s">
        <v>106</v>
      </c>
      <c r="AZ3565">
        <v>0</v>
      </c>
      <c r="BA3565">
        <v>0</v>
      </c>
      <c r="BD3565" s="3">
        <v>41321.661805555559</v>
      </c>
      <c r="BE3565" s="3">
        <v>41321.690972222219</v>
      </c>
      <c r="BF3565" t="s">
        <v>115</v>
      </c>
      <c r="BG3565" t="s">
        <v>115</v>
      </c>
      <c r="BH3565">
        <v>8149</v>
      </c>
      <c r="BM3565">
        <v>43510</v>
      </c>
      <c r="BR3565" t="s">
        <v>3242</v>
      </c>
      <c r="BS3565" t="s">
        <v>3243</v>
      </c>
      <c r="BU3565">
        <v>1</v>
      </c>
      <c r="BV3565" t="s">
        <v>118</v>
      </c>
      <c r="BX3565" t="s">
        <v>119</v>
      </c>
      <c r="BY3565" t="s">
        <v>119</v>
      </c>
      <c r="BZ3565" t="s">
        <v>119</v>
      </c>
      <c r="CA3565">
        <v>1</v>
      </c>
      <c r="CC3565" t="s">
        <v>120</v>
      </c>
      <c r="CH3565">
        <v>540</v>
      </c>
      <c r="CI3565">
        <v>33930</v>
      </c>
      <c r="CJ3565" t="s">
        <v>106</v>
      </c>
      <c r="CK3565" t="s">
        <v>106</v>
      </c>
      <c r="CL3565">
        <v>65</v>
      </c>
      <c r="CM3565" t="s">
        <v>3235</v>
      </c>
      <c r="CO3565">
        <v>125030</v>
      </c>
      <c r="CQ3565">
        <v>0</v>
      </c>
      <c r="CR3565">
        <v>0</v>
      </c>
      <c r="CS3565">
        <v>0</v>
      </c>
      <c r="CY3565" t="s">
        <v>123</v>
      </c>
      <c r="CZ3565" t="s">
        <v>124</v>
      </c>
      <c r="DD3565" t="str" cm="1">
        <f t="array" ref="DD3565:DE3565">TEXT(_xlfn.SEQUENCE(1, DATEDIF(AG3565, AH3565, "m") + 1, AG3565, 30), "YYYY-APMM")</f>
        <v>2014-AP02</v>
      </c>
      <c r="DE3565" t="str">
        <v>2014-AP03</v>
      </c>
      <c r="DN3565">
        <f t="shared" si="110"/>
        <v>403</v>
      </c>
      <c r="DO3565" t="str">
        <f t="shared" si="111"/>
        <v>INTERLOCK MASON SK</v>
      </c>
    </row>
    <row r="3566" spans="1:119" x14ac:dyDescent="0.35">
      <c r="A3566" t="s">
        <v>105</v>
      </c>
      <c r="B3566">
        <v>502851</v>
      </c>
      <c r="C3566">
        <v>6359</v>
      </c>
      <c r="D3566">
        <v>125036</v>
      </c>
      <c r="E3566">
        <v>13662</v>
      </c>
      <c r="F3566">
        <v>0</v>
      </c>
      <c r="G3566" t="s">
        <v>106</v>
      </c>
      <c r="H3566" t="s">
        <v>106</v>
      </c>
      <c r="I3566" t="s">
        <v>106</v>
      </c>
      <c r="J3566" t="s">
        <v>107</v>
      </c>
      <c r="K3566" t="s">
        <v>108</v>
      </c>
      <c r="L3566" t="s">
        <v>109</v>
      </c>
      <c r="M3566" t="s">
        <v>110</v>
      </c>
      <c r="N3566" t="s">
        <v>8171</v>
      </c>
      <c r="O3566" t="s">
        <v>4760</v>
      </c>
      <c r="P3566">
        <v>8165</v>
      </c>
      <c r="Q3566">
        <v>496</v>
      </c>
      <c r="R3566">
        <v>0</v>
      </c>
      <c r="S3566">
        <v>200</v>
      </c>
      <c r="T3566">
        <v>0</v>
      </c>
      <c r="U3566">
        <v>756</v>
      </c>
      <c r="V3566">
        <v>756</v>
      </c>
      <c r="W3566">
        <v>200</v>
      </c>
      <c r="X3566">
        <v>0</v>
      </c>
      <c r="Y3566">
        <v>0</v>
      </c>
      <c r="Z3566">
        <v>0</v>
      </c>
      <c r="AD3566" s="1">
        <v>41778.333333333336</v>
      </c>
      <c r="AE3566" s="1">
        <v>41806.708333333336</v>
      </c>
      <c r="AG3566" s="1">
        <v>41706.333333333336</v>
      </c>
      <c r="AH3566" s="1">
        <v>41734.708333333336</v>
      </c>
      <c r="AI3566" s="1">
        <v>41706.333333333336</v>
      </c>
      <c r="AJ3566" s="1">
        <v>41734.708333333336</v>
      </c>
      <c r="AK3566" s="1">
        <v>41706.333333333336</v>
      </c>
      <c r="AL3566" s="1">
        <v>41734.708333333336</v>
      </c>
      <c r="AM3566" s="1">
        <v>41778.333333333336</v>
      </c>
      <c r="AN3566" s="1">
        <v>41806.708333333336</v>
      </c>
      <c r="AP3566" t="s">
        <v>113</v>
      </c>
      <c r="AU3566" t="s">
        <v>8172</v>
      </c>
      <c r="AY3566" t="s">
        <v>106</v>
      </c>
      <c r="AZ3566">
        <v>0</v>
      </c>
      <c r="BA3566">
        <v>0</v>
      </c>
      <c r="BD3566" s="3">
        <v>41321.661805555559</v>
      </c>
      <c r="BE3566" s="3">
        <v>41321.690972222219</v>
      </c>
      <c r="BF3566" t="s">
        <v>115</v>
      </c>
      <c r="BG3566" t="s">
        <v>115</v>
      </c>
      <c r="BH3566">
        <v>8149</v>
      </c>
      <c r="BM3566">
        <v>43420</v>
      </c>
      <c r="BR3566" t="s">
        <v>3122</v>
      </c>
      <c r="BS3566" t="s">
        <v>3123</v>
      </c>
      <c r="BU3566">
        <v>1</v>
      </c>
      <c r="BV3566" t="s">
        <v>118</v>
      </c>
      <c r="BX3566" t="s">
        <v>119</v>
      </c>
      <c r="BY3566" t="s">
        <v>119</v>
      </c>
      <c r="BZ3566" t="s">
        <v>119</v>
      </c>
      <c r="CA3566">
        <v>1</v>
      </c>
      <c r="CC3566" t="s">
        <v>120</v>
      </c>
      <c r="CH3566">
        <v>540</v>
      </c>
      <c r="CI3566">
        <v>33930</v>
      </c>
      <c r="CJ3566" t="s">
        <v>106</v>
      </c>
      <c r="CK3566" t="s">
        <v>106</v>
      </c>
      <c r="CL3566">
        <v>65</v>
      </c>
      <c r="CM3566" t="s">
        <v>3235</v>
      </c>
      <c r="CO3566">
        <v>125030</v>
      </c>
      <c r="CQ3566">
        <v>0</v>
      </c>
      <c r="CR3566">
        <v>0</v>
      </c>
      <c r="CS3566">
        <v>0</v>
      </c>
      <c r="CY3566" t="s">
        <v>123</v>
      </c>
      <c r="CZ3566" t="s">
        <v>124</v>
      </c>
      <c r="DD3566" t="str" cm="1">
        <f t="array" ref="DD3566">TEXT(_xlfn.SEQUENCE(1, DATEDIF(AG3566, AH3566, "m") + 1, AG3566, 30), "YYYY-APMM")</f>
        <v>2014-AP03</v>
      </c>
      <c r="DN3566">
        <f t="shared" si="110"/>
        <v>756</v>
      </c>
      <c r="DO3566" t="str">
        <f t="shared" si="111"/>
        <v>STEEL FIXERS SK</v>
      </c>
    </row>
    <row r="3567" spans="1:119" x14ac:dyDescent="0.35">
      <c r="A3567" t="s">
        <v>105</v>
      </c>
      <c r="B3567">
        <v>502852</v>
      </c>
      <c r="C3567">
        <v>6359</v>
      </c>
      <c r="D3567">
        <v>125036</v>
      </c>
      <c r="E3567">
        <v>13662</v>
      </c>
      <c r="F3567">
        <v>0</v>
      </c>
      <c r="G3567" t="s">
        <v>106</v>
      </c>
      <c r="H3567" t="s">
        <v>106</v>
      </c>
      <c r="I3567" t="s">
        <v>106</v>
      </c>
      <c r="J3567" t="s">
        <v>107</v>
      </c>
      <c r="K3567" t="s">
        <v>108</v>
      </c>
      <c r="L3567" t="s">
        <v>109</v>
      </c>
      <c r="M3567" t="s">
        <v>110</v>
      </c>
      <c r="N3567" t="s">
        <v>8173</v>
      </c>
      <c r="O3567" t="s">
        <v>4763</v>
      </c>
      <c r="P3567">
        <v>8170</v>
      </c>
      <c r="Q3567">
        <v>496</v>
      </c>
      <c r="R3567">
        <v>0</v>
      </c>
      <c r="S3567">
        <v>200</v>
      </c>
      <c r="T3567">
        <v>0</v>
      </c>
      <c r="U3567">
        <v>88</v>
      </c>
      <c r="V3567">
        <v>88</v>
      </c>
      <c r="W3567">
        <v>200</v>
      </c>
      <c r="X3567">
        <v>0</v>
      </c>
      <c r="Y3567">
        <v>0</v>
      </c>
      <c r="Z3567">
        <v>0</v>
      </c>
      <c r="AD3567" s="1">
        <v>41778.333333333336</v>
      </c>
      <c r="AE3567" s="1">
        <v>41806.708333333336</v>
      </c>
      <c r="AG3567" s="1">
        <v>41706.333333333336</v>
      </c>
      <c r="AH3567" s="1">
        <v>41734.708333333336</v>
      </c>
      <c r="AI3567" s="1">
        <v>41706.333333333336</v>
      </c>
      <c r="AJ3567" s="1">
        <v>41734.708333333336</v>
      </c>
      <c r="AK3567" s="1">
        <v>41706.333333333336</v>
      </c>
      <c r="AL3567" s="1">
        <v>41734.708333333336</v>
      </c>
      <c r="AM3567" s="1">
        <v>41778.333333333336</v>
      </c>
      <c r="AN3567" s="1">
        <v>41806.708333333336</v>
      </c>
      <c r="AP3567" t="s">
        <v>113</v>
      </c>
      <c r="AU3567" t="s">
        <v>8174</v>
      </c>
      <c r="AY3567" t="s">
        <v>106</v>
      </c>
      <c r="AZ3567">
        <v>0</v>
      </c>
      <c r="BA3567">
        <v>0</v>
      </c>
      <c r="BD3567" s="3">
        <v>41321.661805555559</v>
      </c>
      <c r="BE3567" s="3">
        <v>41321.690972222219</v>
      </c>
      <c r="BF3567" t="s">
        <v>115</v>
      </c>
      <c r="BG3567" t="s">
        <v>115</v>
      </c>
      <c r="BH3567">
        <v>8149</v>
      </c>
      <c r="BM3567">
        <v>43470</v>
      </c>
      <c r="BR3567" t="s">
        <v>2854</v>
      </c>
      <c r="BS3567" t="s">
        <v>2855</v>
      </c>
      <c r="BU3567">
        <v>1</v>
      </c>
      <c r="BV3567" t="s">
        <v>118</v>
      </c>
      <c r="BX3567" t="s">
        <v>119</v>
      </c>
      <c r="BY3567" t="s">
        <v>119</v>
      </c>
      <c r="BZ3567" t="s">
        <v>119</v>
      </c>
      <c r="CA3567">
        <v>1</v>
      </c>
      <c r="CC3567" t="s">
        <v>120</v>
      </c>
      <c r="CH3567">
        <v>540</v>
      </c>
      <c r="CI3567">
        <v>33930</v>
      </c>
      <c r="CJ3567" t="s">
        <v>106</v>
      </c>
      <c r="CK3567" t="s">
        <v>106</v>
      </c>
      <c r="CL3567">
        <v>65</v>
      </c>
      <c r="CM3567" t="s">
        <v>3235</v>
      </c>
      <c r="CO3567">
        <v>125030</v>
      </c>
      <c r="CQ3567">
        <v>0</v>
      </c>
      <c r="CR3567">
        <v>0</v>
      </c>
      <c r="CS3567">
        <v>0</v>
      </c>
      <c r="CY3567" t="s">
        <v>123</v>
      </c>
      <c r="CZ3567" t="s">
        <v>124</v>
      </c>
      <c r="DD3567" t="str" cm="1">
        <f t="array" ref="DD3567">TEXT(_xlfn.SEQUENCE(1, DATEDIF(AG3567, AH3567, "m") + 1, AG3567, 30), "YYYY-APMM")</f>
        <v>2014-AP03</v>
      </c>
      <c r="DN3567">
        <f t="shared" si="110"/>
        <v>88</v>
      </c>
      <c r="DO3567" t="str">
        <f t="shared" si="111"/>
        <v>TILE MASON SK</v>
      </c>
    </row>
    <row r="3568" spans="1:119" x14ac:dyDescent="0.35">
      <c r="A3568" t="s">
        <v>105</v>
      </c>
      <c r="B3568">
        <v>502853</v>
      </c>
      <c r="C3568">
        <v>6359</v>
      </c>
      <c r="D3568">
        <v>125036</v>
      </c>
      <c r="E3568">
        <v>13662</v>
      </c>
      <c r="F3568">
        <v>0</v>
      </c>
      <c r="G3568" t="s">
        <v>106</v>
      </c>
      <c r="H3568" t="s">
        <v>106</v>
      </c>
      <c r="I3568" t="s">
        <v>106</v>
      </c>
      <c r="J3568" t="s">
        <v>107</v>
      </c>
      <c r="K3568" t="s">
        <v>108</v>
      </c>
      <c r="L3568" t="s">
        <v>109</v>
      </c>
      <c r="M3568" t="s">
        <v>110</v>
      </c>
      <c r="N3568" t="s">
        <v>8175</v>
      </c>
      <c r="O3568" t="s">
        <v>4766</v>
      </c>
      <c r="P3568">
        <v>8167</v>
      </c>
      <c r="Q3568">
        <v>776</v>
      </c>
      <c r="R3568">
        <v>0</v>
      </c>
      <c r="S3568">
        <v>160</v>
      </c>
      <c r="T3568">
        <v>0</v>
      </c>
      <c r="U3568">
        <v>14</v>
      </c>
      <c r="V3568">
        <v>14</v>
      </c>
      <c r="W3568">
        <v>160</v>
      </c>
      <c r="X3568">
        <v>0</v>
      </c>
      <c r="Y3568">
        <v>0</v>
      </c>
      <c r="Z3568">
        <v>0</v>
      </c>
      <c r="AD3568" s="1">
        <v>41869.333333333336</v>
      </c>
      <c r="AE3568" s="1">
        <v>41891.708333333336</v>
      </c>
      <c r="AG3568" s="1">
        <v>41752.333333333336</v>
      </c>
      <c r="AH3568" s="1">
        <v>41774.708333333336</v>
      </c>
      <c r="AI3568" s="1">
        <v>41752.333333333336</v>
      </c>
      <c r="AJ3568" s="1">
        <v>41774.708333333336</v>
      </c>
      <c r="AK3568" s="1">
        <v>41752.333333333336</v>
      </c>
      <c r="AL3568" s="1">
        <v>41774.708333333336</v>
      </c>
      <c r="AM3568" s="1">
        <v>41869.333333333336</v>
      </c>
      <c r="AN3568" s="1">
        <v>41891.708333333336</v>
      </c>
      <c r="AP3568" t="s">
        <v>113</v>
      </c>
      <c r="AU3568" t="s">
        <v>8176</v>
      </c>
      <c r="AY3568" t="s">
        <v>106</v>
      </c>
      <c r="AZ3568">
        <v>0</v>
      </c>
      <c r="BA3568">
        <v>0</v>
      </c>
      <c r="BD3568" s="3">
        <v>41321.661805555559</v>
      </c>
      <c r="BE3568" s="3">
        <v>41321.690972222219</v>
      </c>
      <c r="BF3568" t="s">
        <v>115</v>
      </c>
      <c r="BG3568" t="s">
        <v>115</v>
      </c>
      <c r="BH3568">
        <v>8149</v>
      </c>
      <c r="BM3568">
        <v>43440</v>
      </c>
      <c r="BR3568" t="s">
        <v>3145</v>
      </c>
      <c r="BS3568" t="s">
        <v>3146</v>
      </c>
      <c r="BU3568">
        <v>1</v>
      </c>
      <c r="BV3568" t="s">
        <v>118</v>
      </c>
      <c r="BX3568" t="s">
        <v>119</v>
      </c>
      <c r="BY3568" t="s">
        <v>119</v>
      </c>
      <c r="BZ3568" t="s">
        <v>119</v>
      </c>
      <c r="CA3568">
        <v>1</v>
      </c>
      <c r="CC3568" t="s">
        <v>120</v>
      </c>
      <c r="CH3568">
        <v>540</v>
      </c>
      <c r="CI3568">
        <v>33930</v>
      </c>
      <c r="CJ3568" t="s">
        <v>106</v>
      </c>
      <c r="CK3568" t="s">
        <v>106</v>
      </c>
      <c r="CL3568">
        <v>65</v>
      </c>
      <c r="CM3568" t="s">
        <v>3235</v>
      </c>
      <c r="CO3568">
        <v>125030</v>
      </c>
      <c r="CQ3568">
        <v>0</v>
      </c>
      <c r="CR3568">
        <v>0</v>
      </c>
      <c r="CS3568">
        <v>0</v>
      </c>
      <c r="CY3568" t="s">
        <v>123</v>
      </c>
      <c r="CZ3568" t="s">
        <v>124</v>
      </c>
      <c r="DD3568" t="str" cm="1">
        <f t="array" ref="DD3568">TEXT(_xlfn.SEQUENCE(1, DATEDIF(AG3568, AH3568, "m") + 1, AG3568, 30), "YYYY-APMM")</f>
        <v>2014-AP04</v>
      </c>
      <c r="DN3568">
        <f t="shared" si="110"/>
        <v>14</v>
      </c>
      <c r="DO3568" t="str">
        <f t="shared" si="111"/>
        <v>CONCRETE MASON SK</v>
      </c>
    </row>
    <row r="3569" spans="1:119" x14ac:dyDescent="0.35">
      <c r="A3569" t="s">
        <v>105</v>
      </c>
      <c r="B3569">
        <v>502854</v>
      </c>
      <c r="C3569">
        <v>6359</v>
      </c>
      <c r="D3569">
        <v>125037</v>
      </c>
      <c r="E3569">
        <v>13662</v>
      </c>
      <c r="F3569">
        <v>0</v>
      </c>
      <c r="G3569" t="s">
        <v>106</v>
      </c>
      <c r="H3569" t="s">
        <v>106</v>
      </c>
      <c r="I3569" t="s">
        <v>106</v>
      </c>
      <c r="J3569" t="s">
        <v>107</v>
      </c>
      <c r="K3569" t="s">
        <v>108</v>
      </c>
      <c r="L3569" t="s">
        <v>109</v>
      </c>
      <c r="M3569" t="s">
        <v>110</v>
      </c>
      <c r="N3569" t="s">
        <v>8177</v>
      </c>
      <c r="O3569" t="s">
        <v>4676</v>
      </c>
      <c r="P3569">
        <v>8177</v>
      </c>
      <c r="Q3569">
        <v>160</v>
      </c>
      <c r="R3569">
        <v>0</v>
      </c>
      <c r="S3569">
        <v>200</v>
      </c>
      <c r="T3569">
        <v>0</v>
      </c>
      <c r="U3569">
        <v>401</v>
      </c>
      <c r="V3569">
        <v>401</v>
      </c>
      <c r="W3569">
        <v>200</v>
      </c>
      <c r="X3569">
        <v>251</v>
      </c>
      <c r="Y3569">
        <v>0</v>
      </c>
      <c r="Z3569">
        <v>251</v>
      </c>
      <c r="AD3569" s="1">
        <v>41588.333333333336</v>
      </c>
      <c r="AE3569" s="1">
        <v>41616.708333333336</v>
      </c>
      <c r="AG3569" s="1">
        <v>41562.333333333336</v>
      </c>
      <c r="AH3569" s="1">
        <v>41592.708333333336</v>
      </c>
      <c r="AI3569" s="1">
        <v>41562.333333333336</v>
      </c>
      <c r="AJ3569" s="1">
        <v>41592.708333333336</v>
      </c>
      <c r="AK3569" s="1">
        <v>41562.333333333336</v>
      </c>
      <c r="AL3569" s="1">
        <v>41592.708333333336</v>
      </c>
      <c r="AM3569" s="1">
        <v>41588.333333333336</v>
      </c>
      <c r="AN3569" s="1">
        <v>41616.708333333336</v>
      </c>
      <c r="AP3569" t="s">
        <v>113</v>
      </c>
      <c r="AU3569" t="s">
        <v>8178</v>
      </c>
      <c r="AY3569" t="s">
        <v>106</v>
      </c>
      <c r="AZ3569">
        <v>0</v>
      </c>
      <c r="BA3569">
        <v>0</v>
      </c>
      <c r="BD3569" s="3">
        <v>41321.661805555559</v>
      </c>
      <c r="BE3569" s="3">
        <v>41321.663888888892</v>
      </c>
      <c r="BF3569" t="s">
        <v>115</v>
      </c>
      <c r="BG3569" t="s">
        <v>115</v>
      </c>
      <c r="BH3569">
        <v>8149</v>
      </c>
      <c r="BM3569">
        <v>43540</v>
      </c>
      <c r="BR3569" t="s">
        <v>1299</v>
      </c>
      <c r="BS3569" t="s">
        <v>1300</v>
      </c>
      <c r="BU3569">
        <v>1</v>
      </c>
      <c r="BV3569" t="s">
        <v>118</v>
      </c>
      <c r="BX3569" t="s">
        <v>119</v>
      </c>
      <c r="BY3569" t="s">
        <v>119</v>
      </c>
      <c r="BZ3569" t="s">
        <v>119</v>
      </c>
      <c r="CA3569">
        <v>1</v>
      </c>
      <c r="CC3569" t="s">
        <v>120</v>
      </c>
      <c r="CH3569">
        <v>540</v>
      </c>
      <c r="CI3569">
        <v>33840</v>
      </c>
      <c r="CJ3569" t="s">
        <v>106</v>
      </c>
      <c r="CK3569" t="s">
        <v>106</v>
      </c>
      <c r="CL3569">
        <v>20</v>
      </c>
      <c r="CM3569" t="s">
        <v>4678</v>
      </c>
      <c r="CO3569">
        <v>125030</v>
      </c>
      <c r="CQ3569">
        <v>0</v>
      </c>
      <c r="CR3569">
        <v>0</v>
      </c>
      <c r="CS3569">
        <v>0</v>
      </c>
      <c r="CY3569" t="s">
        <v>123</v>
      </c>
      <c r="CZ3569" t="s">
        <v>124</v>
      </c>
      <c r="DD3569" t="str" cm="1">
        <f t="array" ref="DD3569">TEXT(_xlfn.SEQUENCE(1, DATEDIF(AG3569, AH3569, "m") + 1, AG3569, 30), "YYYY-APMM")</f>
        <v>2013-AP10</v>
      </c>
      <c r="DN3569">
        <f t="shared" si="110"/>
        <v>401</v>
      </c>
      <c r="DO3569" t="str">
        <f t="shared" si="111"/>
        <v>LABOR - CIVIL</v>
      </c>
    </row>
    <row r="3570" spans="1:119" x14ac:dyDescent="0.35">
      <c r="A3570" t="s">
        <v>105</v>
      </c>
      <c r="B3570">
        <v>502855</v>
      </c>
      <c r="C3570">
        <v>6359</v>
      </c>
      <c r="D3570">
        <v>125037</v>
      </c>
      <c r="E3570">
        <v>13662</v>
      </c>
      <c r="F3570">
        <v>0</v>
      </c>
      <c r="G3570" t="s">
        <v>106</v>
      </c>
      <c r="H3570" t="s">
        <v>106</v>
      </c>
      <c r="I3570" t="s">
        <v>106</v>
      </c>
      <c r="J3570" t="s">
        <v>107</v>
      </c>
      <c r="K3570" t="s">
        <v>108</v>
      </c>
      <c r="L3570" t="s">
        <v>109</v>
      </c>
      <c r="M3570" t="s">
        <v>110</v>
      </c>
      <c r="N3570" t="s">
        <v>8179</v>
      </c>
      <c r="O3570" t="s">
        <v>4680</v>
      </c>
      <c r="P3570">
        <v>8178</v>
      </c>
      <c r="Q3570">
        <v>160</v>
      </c>
      <c r="R3570">
        <v>0</v>
      </c>
      <c r="S3570">
        <v>200</v>
      </c>
      <c r="T3570">
        <v>0</v>
      </c>
      <c r="U3570">
        <v>285.60000000000002</v>
      </c>
      <c r="V3570">
        <v>285.60000000000002</v>
      </c>
      <c r="W3570">
        <v>200</v>
      </c>
      <c r="X3570">
        <v>0</v>
      </c>
      <c r="Y3570">
        <v>0</v>
      </c>
      <c r="Z3570">
        <v>0</v>
      </c>
      <c r="AD3570" s="1">
        <v>41594.333333333336</v>
      </c>
      <c r="AE3570" s="1">
        <v>41622.708333333336</v>
      </c>
      <c r="AG3570" s="1">
        <v>41570.333333333336</v>
      </c>
      <c r="AH3570" s="1">
        <v>41598.708333333336</v>
      </c>
      <c r="AI3570" s="1">
        <v>41570.333333333336</v>
      </c>
      <c r="AJ3570" s="1">
        <v>41598.708333333336</v>
      </c>
      <c r="AK3570" s="1">
        <v>41570.333333333336</v>
      </c>
      <c r="AL3570" s="1">
        <v>41598.708333333336</v>
      </c>
      <c r="AM3570" s="1">
        <v>41594.333333333336</v>
      </c>
      <c r="AN3570" s="1">
        <v>41622.708333333336</v>
      </c>
      <c r="AP3570" t="s">
        <v>113</v>
      </c>
      <c r="AU3570" t="s">
        <v>8180</v>
      </c>
      <c r="AY3570" t="s">
        <v>106</v>
      </c>
      <c r="AZ3570">
        <v>0</v>
      </c>
      <c r="BA3570">
        <v>0</v>
      </c>
      <c r="BD3570" s="3">
        <v>41321.661805555559</v>
      </c>
      <c r="BE3570" s="3">
        <v>41321.663888888892</v>
      </c>
      <c r="BF3570" t="s">
        <v>115</v>
      </c>
      <c r="BG3570" t="s">
        <v>115</v>
      </c>
      <c r="BH3570">
        <v>8149</v>
      </c>
      <c r="BM3570">
        <v>43550</v>
      </c>
      <c r="BR3570" t="s">
        <v>116</v>
      </c>
      <c r="BS3570" t="s">
        <v>117</v>
      </c>
      <c r="BU3570">
        <v>1</v>
      </c>
      <c r="BV3570" t="s">
        <v>118</v>
      </c>
      <c r="BX3570" t="s">
        <v>119</v>
      </c>
      <c r="BY3570" t="s">
        <v>119</v>
      </c>
      <c r="BZ3570" t="s">
        <v>119</v>
      </c>
      <c r="CA3570">
        <v>1</v>
      </c>
      <c r="CC3570" t="s">
        <v>120</v>
      </c>
      <c r="CH3570">
        <v>540</v>
      </c>
      <c r="CI3570">
        <v>33840</v>
      </c>
      <c r="CJ3570" t="s">
        <v>106</v>
      </c>
      <c r="CK3570" t="s">
        <v>106</v>
      </c>
      <c r="CL3570">
        <v>20</v>
      </c>
      <c r="CM3570" t="s">
        <v>4678</v>
      </c>
      <c r="CO3570">
        <v>125030</v>
      </c>
      <c r="CQ3570">
        <v>0</v>
      </c>
      <c r="CR3570">
        <v>0</v>
      </c>
      <c r="CS3570">
        <v>0</v>
      </c>
      <c r="CY3570" t="s">
        <v>123</v>
      </c>
      <c r="CZ3570" t="s">
        <v>124</v>
      </c>
      <c r="DD3570" t="str" cm="1">
        <f t="array" ref="DD3570">TEXT(_xlfn.SEQUENCE(1, DATEDIF(AG3570, AH3570, "m") + 1, AG3570, 30), "YYYY-APMM")</f>
        <v>2013-AP10</v>
      </c>
      <c r="DN3570">
        <f t="shared" si="110"/>
        <v>285.60000000000002</v>
      </c>
      <c r="DO3570" t="str">
        <f t="shared" si="111"/>
        <v>LABOR- SUBCONTRACTOR</v>
      </c>
    </row>
    <row r="3571" spans="1:119" x14ac:dyDescent="0.35">
      <c r="A3571" t="s">
        <v>105</v>
      </c>
      <c r="B3571">
        <v>502856</v>
      </c>
      <c r="C3571">
        <v>6359</v>
      </c>
      <c r="D3571">
        <v>125037</v>
      </c>
      <c r="E3571">
        <v>13662</v>
      </c>
      <c r="F3571">
        <v>0</v>
      </c>
      <c r="G3571" t="s">
        <v>106</v>
      </c>
      <c r="H3571" t="s">
        <v>106</v>
      </c>
      <c r="I3571" t="s">
        <v>106</v>
      </c>
      <c r="J3571" t="s">
        <v>107</v>
      </c>
      <c r="K3571" t="s">
        <v>108</v>
      </c>
      <c r="L3571" t="s">
        <v>109</v>
      </c>
      <c r="M3571" t="s">
        <v>110</v>
      </c>
      <c r="N3571" t="s">
        <v>8181</v>
      </c>
      <c r="O3571" t="s">
        <v>4683</v>
      </c>
      <c r="P3571">
        <v>8178</v>
      </c>
      <c r="Q3571">
        <v>160</v>
      </c>
      <c r="R3571">
        <v>0</v>
      </c>
      <c r="S3571">
        <v>200</v>
      </c>
      <c r="T3571">
        <v>0</v>
      </c>
      <c r="U3571">
        <v>84</v>
      </c>
      <c r="V3571">
        <v>84</v>
      </c>
      <c r="W3571">
        <v>200</v>
      </c>
      <c r="X3571">
        <v>0</v>
      </c>
      <c r="Y3571">
        <v>0</v>
      </c>
      <c r="Z3571">
        <v>0</v>
      </c>
      <c r="AD3571" s="1">
        <v>41599.333333333336</v>
      </c>
      <c r="AE3571" s="1">
        <v>41629.708333333336</v>
      </c>
      <c r="AG3571" s="1">
        <v>41576.333333333336</v>
      </c>
      <c r="AH3571" s="1">
        <v>41604.708333333336</v>
      </c>
      <c r="AI3571" s="1">
        <v>41576.333333333336</v>
      </c>
      <c r="AJ3571" s="1">
        <v>41604.708333333336</v>
      </c>
      <c r="AK3571" s="1">
        <v>41576.333333333336</v>
      </c>
      <c r="AL3571" s="1">
        <v>41604.708333333336</v>
      </c>
      <c r="AM3571" s="1">
        <v>41599.333333333336</v>
      </c>
      <c r="AN3571" s="1">
        <v>41629.708333333336</v>
      </c>
      <c r="AP3571" t="s">
        <v>113</v>
      </c>
      <c r="AU3571" t="s">
        <v>8182</v>
      </c>
      <c r="AY3571" t="s">
        <v>106</v>
      </c>
      <c r="AZ3571">
        <v>0</v>
      </c>
      <c r="BA3571">
        <v>0</v>
      </c>
      <c r="BD3571" s="3">
        <v>41321.661805555559</v>
      </c>
      <c r="BE3571" s="3">
        <v>41321.663888888892</v>
      </c>
      <c r="BF3571" t="s">
        <v>115</v>
      </c>
      <c r="BG3571" t="s">
        <v>115</v>
      </c>
      <c r="BH3571">
        <v>8149</v>
      </c>
      <c r="BM3571">
        <v>43550</v>
      </c>
      <c r="BR3571" t="s">
        <v>116</v>
      </c>
      <c r="BS3571" t="s">
        <v>117</v>
      </c>
      <c r="BU3571">
        <v>1</v>
      </c>
      <c r="BV3571" t="s">
        <v>118</v>
      </c>
      <c r="BX3571" t="s">
        <v>119</v>
      </c>
      <c r="BY3571" t="s">
        <v>119</v>
      </c>
      <c r="BZ3571" t="s">
        <v>119</v>
      </c>
      <c r="CA3571">
        <v>1</v>
      </c>
      <c r="CC3571" t="s">
        <v>120</v>
      </c>
      <c r="CH3571">
        <v>540</v>
      </c>
      <c r="CI3571">
        <v>33840</v>
      </c>
      <c r="CJ3571" t="s">
        <v>106</v>
      </c>
      <c r="CK3571" t="s">
        <v>106</v>
      </c>
      <c r="CL3571">
        <v>20</v>
      </c>
      <c r="CM3571" t="s">
        <v>4678</v>
      </c>
      <c r="CO3571">
        <v>125030</v>
      </c>
      <c r="CQ3571">
        <v>0</v>
      </c>
      <c r="CR3571">
        <v>0</v>
      </c>
      <c r="CS3571">
        <v>0</v>
      </c>
      <c r="CY3571" t="s">
        <v>123</v>
      </c>
      <c r="CZ3571" t="s">
        <v>124</v>
      </c>
      <c r="DD3571" t="str" cm="1">
        <f t="array" ref="DD3571">TEXT(_xlfn.SEQUENCE(1, DATEDIF(AG3571, AH3571, "m") + 1, AG3571, 30), "YYYY-APMM")</f>
        <v>2013-AP10</v>
      </c>
      <c r="DN3571">
        <f t="shared" si="110"/>
        <v>84</v>
      </c>
      <c r="DO3571" t="str">
        <f t="shared" si="111"/>
        <v>LABOR- SUBCONTRACTOR</v>
      </c>
    </row>
    <row r="3572" spans="1:119" x14ac:dyDescent="0.35">
      <c r="A3572" t="s">
        <v>105</v>
      </c>
      <c r="B3572">
        <v>502857</v>
      </c>
      <c r="C3572">
        <v>6359</v>
      </c>
      <c r="D3572">
        <v>125037</v>
      </c>
      <c r="E3572">
        <v>13662</v>
      </c>
      <c r="F3572">
        <v>0</v>
      </c>
      <c r="G3572" t="s">
        <v>106</v>
      </c>
      <c r="H3572" t="s">
        <v>106</v>
      </c>
      <c r="I3572" t="s">
        <v>106</v>
      </c>
      <c r="J3572" t="s">
        <v>107</v>
      </c>
      <c r="K3572" t="s">
        <v>108</v>
      </c>
      <c r="L3572" t="s">
        <v>109</v>
      </c>
      <c r="M3572" t="s">
        <v>110</v>
      </c>
      <c r="N3572" t="s">
        <v>8183</v>
      </c>
      <c r="O3572" t="s">
        <v>4686</v>
      </c>
      <c r="P3572">
        <v>8177</v>
      </c>
      <c r="Q3572">
        <v>160</v>
      </c>
      <c r="R3572">
        <v>0</v>
      </c>
      <c r="S3572">
        <v>200</v>
      </c>
      <c r="T3572">
        <v>0</v>
      </c>
      <c r="U3572">
        <v>335</v>
      </c>
      <c r="V3572">
        <v>335</v>
      </c>
      <c r="W3572">
        <v>200</v>
      </c>
      <c r="X3572">
        <v>275</v>
      </c>
      <c r="Y3572">
        <v>0</v>
      </c>
      <c r="Z3572">
        <v>275</v>
      </c>
      <c r="AD3572" s="1">
        <v>41605.333333333336</v>
      </c>
      <c r="AE3572" s="1">
        <v>41634.708333333336</v>
      </c>
      <c r="AG3572" s="1">
        <v>41582.333333333336</v>
      </c>
      <c r="AH3572" s="1">
        <v>41610.708333333336</v>
      </c>
      <c r="AI3572" s="1">
        <v>41582.333333333336</v>
      </c>
      <c r="AJ3572" s="1">
        <v>41610.708333333336</v>
      </c>
      <c r="AK3572" s="1">
        <v>41582.333333333336</v>
      </c>
      <c r="AL3572" s="1">
        <v>41610.708333333336</v>
      </c>
      <c r="AM3572" s="1">
        <v>41605.333333333336</v>
      </c>
      <c r="AN3572" s="1">
        <v>41634.708333333336</v>
      </c>
      <c r="AP3572" t="s">
        <v>113</v>
      </c>
      <c r="AU3572" t="s">
        <v>8184</v>
      </c>
      <c r="AY3572" t="s">
        <v>106</v>
      </c>
      <c r="AZ3572">
        <v>0</v>
      </c>
      <c r="BA3572">
        <v>0</v>
      </c>
      <c r="BD3572" s="3">
        <v>41321.661805555559</v>
      </c>
      <c r="BE3572" s="3">
        <v>41321.663888888892</v>
      </c>
      <c r="BF3572" t="s">
        <v>115</v>
      </c>
      <c r="BG3572" t="s">
        <v>115</v>
      </c>
      <c r="BH3572">
        <v>8149</v>
      </c>
      <c r="BM3572">
        <v>43540</v>
      </c>
      <c r="BR3572" t="s">
        <v>1299</v>
      </c>
      <c r="BS3572" t="s">
        <v>1300</v>
      </c>
      <c r="BU3572">
        <v>1</v>
      </c>
      <c r="BV3572" t="s">
        <v>118</v>
      </c>
      <c r="BX3572" t="s">
        <v>119</v>
      </c>
      <c r="BY3572" t="s">
        <v>119</v>
      </c>
      <c r="BZ3572" t="s">
        <v>119</v>
      </c>
      <c r="CA3572">
        <v>1</v>
      </c>
      <c r="CC3572" t="s">
        <v>120</v>
      </c>
      <c r="CH3572">
        <v>540</v>
      </c>
      <c r="CI3572">
        <v>33840</v>
      </c>
      <c r="CJ3572" t="s">
        <v>106</v>
      </c>
      <c r="CK3572" t="s">
        <v>106</v>
      </c>
      <c r="CL3572">
        <v>20</v>
      </c>
      <c r="CM3572" t="s">
        <v>4678</v>
      </c>
      <c r="CO3572">
        <v>125030</v>
      </c>
      <c r="CQ3572">
        <v>0</v>
      </c>
      <c r="CR3572">
        <v>0</v>
      </c>
      <c r="CS3572">
        <v>0</v>
      </c>
      <c r="CY3572" t="s">
        <v>123</v>
      </c>
      <c r="CZ3572" t="s">
        <v>124</v>
      </c>
      <c r="DD3572" t="str" cm="1">
        <f t="array" ref="DD3572">TEXT(_xlfn.SEQUENCE(1, DATEDIF(AG3572, AH3572, "m") + 1, AG3572, 30), "YYYY-APMM")</f>
        <v>2013-AP11</v>
      </c>
      <c r="DN3572">
        <f t="shared" si="110"/>
        <v>335</v>
      </c>
      <c r="DO3572" t="str">
        <f t="shared" si="111"/>
        <v>LABOR - CIVIL</v>
      </c>
    </row>
    <row r="3573" spans="1:119" x14ac:dyDescent="0.35">
      <c r="A3573" t="s">
        <v>105</v>
      </c>
      <c r="B3573">
        <v>502858</v>
      </c>
      <c r="C3573">
        <v>6359</v>
      </c>
      <c r="D3573">
        <v>125037</v>
      </c>
      <c r="E3573">
        <v>13662</v>
      </c>
      <c r="F3573">
        <v>0</v>
      </c>
      <c r="G3573" t="s">
        <v>106</v>
      </c>
      <c r="H3573" t="s">
        <v>106</v>
      </c>
      <c r="I3573" t="s">
        <v>106</v>
      </c>
      <c r="J3573" t="s">
        <v>107</v>
      </c>
      <c r="K3573" t="s">
        <v>108</v>
      </c>
      <c r="L3573" t="s">
        <v>109</v>
      </c>
      <c r="M3573" t="s">
        <v>110</v>
      </c>
      <c r="N3573" t="s">
        <v>8185</v>
      </c>
      <c r="O3573" t="s">
        <v>4689</v>
      </c>
      <c r="P3573">
        <v>8172</v>
      </c>
      <c r="Q3573">
        <v>496</v>
      </c>
      <c r="R3573">
        <v>0</v>
      </c>
      <c r="S3573">
        <v>200</v>
      </c>
      <c r="T3573">
        <v>0</v>
      </c>
      <c r="U3573">
        <v>132</v>
      </c>
      <c r="V3573">
        <v>132</v>
      </c>
      <c r="W3573">
        <v>200</v>
      </c>
      <c r="X3573">
        <v>0</v>
      </c>
      <c r="Y3573">
        <v>0</v>
      </c>
      <c r="Z3573">
        <v>0</v>
      </c>
      <c r="AD3573" s="1">
        <v>41661.333333333336</v>
      </c>
      <c r="AE3573" s="1">
        <v>41690.708333333336</v>
      </c>
      <c r="AG3573" s="1">
        <v>41588.333333333336</v>
      </c>
      <c r="AH3573" s="1">
        <v>41616.708333333336</v>
      </c>
      <c r="AI3573" s="1">
        <v>41588.333333333336</v>
      </c>
      <c r="AJ3573" s="1">
        <v>41616.708333333336</v>
      </c>
      <c r="AK3573" s="1">
        <v>41588.333333333336</v>
      </c>
      <c r="AL3573" s="1">
        <v>41616.708333333336</v>
      </c>
      <c r="AM3573" s="1">
        <v>41661.333333333336</v>
      </c>
      <c r="AN3573" s="1">
        <v>41690.708333333336</v>
      </c>
      <c r="AP3573" t="s">
        <v>113</v>
      </c>
      <c r="AU3573" t="s">
        <v>8186</v>
      </c>
      <c r="AY3573" t="s">
        <v>106</v>
      </c>
      <c r="AZ3573">
        <v>0</v>
      </c>
      <c r="BA3573">
        <v>0</v>
      </c>
      <c r="BD3573" s="3">
        <v>41321.661805555559</v>
      </c>
      <c r="BE3573" s="3">
        <v>41321.663888888892</v>
      </c>
      <c r="BF3573" t="s">
        <v>115</v>
      </c>
      <c r="BG3573" t="s">
        <v>115</v>
      </c>
      <c r="BH3573">
        <v>8149</v>
      </c>
      <c r="BM3573">
        <v>43490</v>
      </c>
      <c r="BR3573" t="s">
        <v>3200</v>
      </c>
      <c r="BS3573" t="s">
        <v>3201</v>
      </c>
      <c r="BU3573">
        <v>1</v>
      </c>
      <c r="BV3573" t="s">
        <v>118</v>
      </c>
      <c r="BX3573" t="s">
        <v>119</v>
      </c>
      <c r="BY3573" t="s">
        <v>119</v>
      </c>
      <c r="BZ3573" t="s">
        <v>119</v>
      </c>
      <c r="CA3573">
        <v>1</v>
      </c>
      <c r="CC3573" t="s">
        <v>120</v>
      </c>
      <c r="CH3573">
        <v>540</v>
      </c>
      <c r="CI3573">
        <v>33840</v>
      </c>
      <c r="CJ3573" t="s">
        <v>106</v>
      </c>
      <c r="CK3573" t="s">
        <v>106</v>
      </c>
      <c r="CL3573">
        <v>20</v>
      </c>
      <c r="CM3573" t="s">
        <v>4678</v>
      </c>
      <c r="CO3573">
        <v>125030</v>
      </c>
      <c r="CQ3573">
        <v>0</v>
      </c>
      <c r="CR3573">
        <v>0</v>
      </c>
      <c r="CS3573">
        <v>0</v>
      </c>
      <c r="CY3573" t="s">
        <v>123</v>
      </c>
      <c r="CZ3573" t="s">
        <v>124</v>
      </c>
      <c r="DD3573" t="str" cm="1">
        <f t="array" ref="DD3573">TEXT(_xlfn.SEQUENCE(1, DATEDIF(AG3573, AH3573, "m") + 1, AG3573, 30), "YYYY-APMM")</f>
        <v>2013-AP11</v>
      </c>
      <c r="DN3573">
        <f t="shared" si="110"/>
        <v>132</v>
      </c>
      <c r="DO3573" t="str">
        <f t="shared" si="111"/>
        <v>MANHOLES SK</v>
      </c>
    </row>
    <row r="3574" spans="1:119" x14ac:dyDescent="0.35">
      <c r="A3574" t="s">
        <v>105</v>
      </c>
      <c r="B3574">
        <v>502859</v>
      </c>
      <c r="C3574">
        <v>6359</v>
      </c>
      <c r="D3574">
        <v>125037</v>
      </c>
      <c r="E3574">
        <v>13662</v>
      </c>
      <c r="F3574">
        <v>0</v>
      </c>
      <c r="G3574" t="s">
        <v>106</v>
      </c>
      <c r="H3574" t="s">
        <v>106</v>
      </c>
      <c r="I3574" t="s">
        <v>106</v>
      </c>
      <c r="J3574" t="s">
        <v>107</v>
      </c>
      <c r="K3574" t="s">
        <v>108</v>
      </c>
      <c r="L3574" t="s">
        <v>109</v>
      </c>
      <c r="M3574" t="s">
        <v>110</v>
      </c>
      <c r="N3574" t="s">
        <v>8187</v>
      </c>
      <c r="O3574" t="s">
        <v>4692</v>
      </c>
      <c r="P3574">
        <v>8178</v>
      </c>
      <c r="Q3574">
        <v>496</v>
      </c>
      <c r="R3574">
        <v>96</v>
      </c>
      <c r="S3574">
        <v>160</v>
      </c>
      <c r="T3574">
        <v>0</v>
      </c>
      <c r="U3574">
        <v>50.4</v>
      </c>
      <c r="V3574">
        <v>50.4</v>
      </c>
      <c r="W3574">
        <v>160</v>
      </c>
      <c r="X3574">
        <v>0</v>
      </c>
      <c r="Y3574">
        <v>0</v>
      </c>
      <c r="Z3574">
        <v>0</v>
      </c>
      <c r="AD3574" s="1">
        <v>41692.333333333336</v>
      </c>
      <c r="AE3574" s="1">
        <v>41714.708333333336</v>
      </c>
      <c r="AG3574" s="1">
        <v>41617.333333333336</v>
      </c>
      <c r="AH3574" s="1">
        <v>41640.708333333336</v>
      </c>
      <c r="AI3574" s="1">
        <v>41617.333333333336</v>
      </c>
      <c r="AJ3574" s="1">
        <v>41640.708333333336</v>
      </c>
      <c r="AK3574" s="1">
        <v>41617.333333333336</v>
      </c>
      <c r="AL3574" s="1">
        <v>41640.708333333336</v>
      </c>
      <c r="AM3574" s="1">
        <v>41692.333333333336</v>
      </c>
      <c r="AN3574" s="1">
        <v>41714.708333333336</v>
      </c>
      <c r="AP3574" t="s">
        <v>113</v>
      </c>
      <c r="AU3574" t="s">
        <v>8188</v>
      </c>
      <c r="AY3574" t="s">
        <v>106</v>
      </c>
      <c r="AZ3574">
        <v>0</v>
      </c>
      <c r="BA3574">
        <v>0</v>
      </c>
      <c r="BD3574" s="3">
        <v>41321.661805555559</v>
      </c>
      <c r="BE3574" s="3">
        <v>41321.690972222219</v>
      </c>
      <c r="BF3574" t="s">
        <v>115</v>
      </c>
      <c r="BG3574" t="s">
        <v>115</v>
      </c>
      <c r="BH3574">
        <v>8149</v>
      </c>
      <c r="BM3574">
        <v>43550</v>
      </c>
      <c r="BR3574" t="s">
        <v>116</v>
      </c>
      <c r="BS3574" t="s">
        <v>117</v>
      </c>
      <c r="BU3574">
        <v>1</v>
      </c>
      <c r="BV3574" t="s">
        <v>118</v>
      </c>
      <c r="BX3574" t="s">
        <v>119</v>
      </c>
      <c r="BY3574" t="s">
        <v>119</v>
      </c>
      <c r="BZ3574" t="s">
        <v>119</v>
      </c>
      <c r="CA3574">
        <v>1</v>
      </c>
      <c r="CC3574" t="s">
        <v>120</v>
      </c>
      <c r="CH3574">
        <v>540</v>
      </c>
      <c r="CI3574">
        <v>33840</v>
      </c>
      <c r="CJ3574" t="s">
        <v>106</v>
      </c>
      <c r="CK3574" t="s">
        <v>106</v>
      </c>
      <c r="CL3574">
        <v>20</v>
      </c>
      <c r="CM3574" t="s">
        <v>4678</v>
      </c>
      <c r="CO3574">
        <v>125030</v>
      </c>
      <c r="CQ3574">
        <v>0</v>
      </c>
      <c r="CR3574">
        <v>0</v>
      </c>
      <c r="CS3574">
        <v>0</v>
      </c>
      <c r="CY3574" t="s">
        <v>123</v>
      </c>
      <c r="CZ3574" t="s">
        <v>124</v>
      </c>
      <c r="DD3574" t="str" cm="1">
        <f t="array" ref="DD3574">TEXT(_xlfn.SEQUENCE(1, DATEDIF(AG3574, AH3574, "m") + 1, AG3574, 30), "YYYY-APMM")</f>
        <v>2013-AP12</v>
      </c>
      <c r="DN3574">
        <f t="shared" si="110"/>
        <v>50.4</v>
      </c>
      <c r="DO3574" t="str">
        <f t="shared" si="111"/>
        <v>LABOR- SUBCONTRACTOR</v>
      </c>
    </row>
    <row r="3575" spans="1:119" x14ac:dyDescent="0.35">
      <c r="A3575" t="s">
        <v>105</v>
      </c>
      <c r="B3575">
        <v>502860</v>
      </c>
      <c r="C3575">
        <v>6359</v>
      </c>
      <c r="D3575">
        <v>125038</v>
      </c>
      <c r="E3575">
        <v>13662</v>
      </c>
      <c r="F3575">
        <v>0</v>
      </c>
      <c r="G3575" t="s">
        <v>106</v>
      </c>
      <c r="H3575" t="s">
        <v>106</v>
      </c>
      <c r="I3575" t="s">
        <v>106</v>
      </c>
      <c r="J3575" t="s">
        <v>107</v>
      </c>
      <c r="K3575" t="s">
        <v>108</v>
      </c>
      <c r="L3575" t="s">
        <v>109</v>
      </c>
      <c r="M3575" t="s">
        <v>110</v>
      </c>
      <c r="N3575" t="s">
        <v>8189</v>
      </c>
      <c r="O3575" t="s">
        <v>4800</v>
      </c>
      <c r="P3575">
        <v>8177</v>
      </c>
      <c r="Q3575">
        <v>224</v>
      </c>
      <c r="R3575">
        <v>0</v>
      </c>
      <c r="S3575">
        <v>80</v>
      </c>
      <c r="T3575">
        <v>0</v>
      </c>
      <c r="U3575">
        <v>1232</v>
      </c>
      <c r="V3575">
        <v>1232</v>
      </c>
      <c r="W3575">
        <v>80</v>
      </c>
      <c r="X3575">
        <v>500</v>
      </c>
      <c r="Y3575">
        <v>0</v>
      </c>
      <c r="Z3575">
        <v>500</v>
      </c>
      <c r="AD3575" s="1">
        <v>41715.333333333336</v>
      </c>
      <c r="AE3575" s="1">
        <v>41725.708333333336</v>
      </c>
      <c r="AG3575" s="1">
        <v>41682.333333333336</v>
      </c>
      <c r="AH3575" s="1">
        <v>41693.708333333336</v>
      </c>
      <c r="AI3575" s="1">
        <v>41682.333333333336</v>
      </c>
      <c r="AJ3575" s="1">
        <v>41693.708333333336</v>
      </c>
      <c r="AK3575" s="1">
        <v>41682.333333333336</v>
      </c>
      <c r="AL3575" s="1">
        <v>41693.708333333336</v>
      </c>
      <c r="AM3575" s="1">
        <v>41715.333333333336</v>
      </c>
      <c r="AN3575" s="1">
        <v>41725.708333333336</v>
      </c>
      <c r="AP3575" t="s">
        <v>113</v>
      </c>
      <c r="AU3575" t="s">
        <v>8190</v>
      </c>
      <c r="AY3575" t="s">
        <v>106</v>
      </c>
      <c r="AZ3575">
        <v>0</v>
      </c>
      <c r="BA3575">
        <v>0</v>
      </c>
      <c r="BD3575" s="3">
        <v>41321.661805555559</v>
      </c>
      <c r="BE3575" s="3">
        <v>41321.690972222219</v>
      </c>
      <c r="BF3575" t="s">
        <v>115</v>
      </c>
      <c r="BG3575" t="s">
        <v>115</v>
      </c>
      <c r="BH3575">
        <v>8149</v>
      </c>
      <c r="BM3575">
        <v>43540</v>
      </c>
      <c r="BR3575" t="s">
        <v>1299</v>
      </c>
      <c r="BS3575" t="s">
        <v>1300</v>
      </c>
      <c r="BU3575">
        <v>1</v>
      </c>
      <c r="BV3575" t="s">
        <v>118</v>
      </c>
      <c r="BX3575" t="s">
        <v>119</v>
      </c>
      <c r="BY3575" t="s">
        <v>119</v>
      </c>
      <c r="BZ3575" t="s">
        <v>119</v>
      </c>
      <c r="CA3575">
        <v>1</v>
      </c>
      <c r="CC3575" t="s">
        <v>120</v>
      </c>
      <c r="CH3575">
        <v>540</v>
      </c>
      <c r="CI3575">
        <v>33910</v>
      </c>
      <c r="CJ3575" t="s">
        <v>106</v>
      </c>
      <c r="CK3575" t="s">
        <v>106</v>
      </c>
      <c r="CL3575">
        <v>55</v>
      </c>
      <c r="CM3575" t="s">
        <v>4802</v>
      </c>
      <c r="CO3575">
        <v>125030</v>
      </c>
      <c r="CQ3575">
        <v>0</v>
      </c>
      <c r="CR3575">
        <v>0</v>
      </c>
      <c r="CS3575">
        <v>0</v>
      </c>
      <c r="CY3575" t="s">
        <v>123</v>
      </c>
      <c r="CZ3575" t="s">
        <v>124</v>
      </c>
      <c r="DD3575" t="str" cm="1">
        <f t="array" ref="DD3575">TEXT(_xlfn.SEQUENCE(1, DATEDIF(AG3575, AH3575, "m") + 1, AG3575, 30), "YYYY-APMM")</f>
        <v>2014-AP02</v>
      </c>
      <c r="DN3575">
        <f t="shared" si="110"/>
        <v>1232</v>
      </c>
      <c r="DO3575" t="str">
        <f t="shared" si="111"/>
        <v>LABOR - CIVIL</v>
      </c>
    </row>
    <row r="3576" spans="1:119" x14ac:dyDescent="0.35">
      <c r="A3576" t="s">
        <v>105</v>
      </c>
      <c r="B3576">
        <v>502861</v>
      </c>
      <c r="C3576">
        <v>6359</v>
      </c>
      <c r="D3576">
        <v>125038</v>
      </c>
      <c r="E3576">
        <v>13662</v>
      </c>
      <c r="F3576">
        <v>0</v>
      </c>
      <c r="G3576" t="s">
        <v>106</v>
      </c>
      <c r="H3576" t="s">
        <v>106</v>
      </c>
      <c r="I3576" t="s">
        <v>106</v>
      </c>
      <c r="J3576" t="s">
        <v>107</v>
      </c>
      <c r="K3576" t="s">
        <v>108</v>
      </c>
      <c r="L3576" t="s">
        <v>109</v>
      </c>
      <c r="M3576" t="s">
        <v>110</v>
      </c>
      <c r="N3576" t="s">
        <v>8191</v>
      </c>
      <c r="O3576" t="s">
        <v>4804</v>
      </c>
      <c r="P3576">
        <v>8178</v>
      </c>
      <c r="Q3576">
        <v>224</v>
      </c>
      <c r="R3576">
        <v>0</v>
      </c>
      <c r="S3576">
        <v>200</v>
      </c>
      <c r="T3576">
        <v>0</v>
      </c>
      <c r="U3576">
        <v>24</v>
      </c>
      <c r="V3576">
        <v>24</v>
      </c>
      <c r="W3576">
        <v>200</v>
      </c>
      <c r="X3576">
        <v>0</v>
      </c>
      <c r="Y3576">
        <v>0</v>
      </c>
      <c r="Z3576">
        <v>0</v>
      </c>
      <c r="AD3576" s="1">
        <v>41727.333333333336</v>
      </c>
      <c r="AE3576" s="1">
        <v>41755.708333333336</v>
      </c>
      <c r="AG3576" s="1">
        <v>41694.333333333336</v>
      </c>
      <c r="AH3576" s="1">
        <v>41722.708333333336</v>
      </c>
      <c r="AI3576" s="1">
        <v>41694.333333333336</v>
      </c>
      <c r="AJ3576" s="1">
        <v>41722.708333333336</v>
      </c>
      <c r="AK3576" s="1">
        <v>41694.333333333336</v>
      </c>
      <c r="AL3576" s="1">
        <v>41722.708333333336</v>
      </c>
      <c r="AM3576" s="1">
        <v>41727.333333333336</v>
      </c>
      <c r="AN3576" s="1">
        <v>41755.708333333336</v>
      </c>
      <c r="AP3576" t="s">
        <v>113</v>
      </c>
      <c r="AU3576" t="s">
        <v>8192</v>
      </c>
      <c r="AY3576" t="s">
        <v>106</v>
      </c>
      <c r="AZ3576">
        <v>0</v>
      </c>
      <c r="BA3576">
        <v>0</v>
      </c>
      <c r="BD3576" s="3">
        <v>41321.661805555559</v>
      </c>
      <c r="BE3576" s="3">
        <v>41321.690972222219</v>
      </c>
      <c r="BF3576" t="s">
        <v>115</v>
      </c>
      <c r="BG3576" t="s">
        <v>115</v>
      </c>
      <c r="BH3576">
        <v>8149</v>
      </c>
      <c r="BM3576">
        <v>43550</v>
      </c>
      <c r="BR3576" t="s">
        <v>116</v>
      </c>
      <c r="BS3576" t="s">
        <v>117</v>
      </c>
      <c r="BU3576">
        <v>1</v>
      </c>
      <c r="BV3576" t="s">
        <v>118</v>
      </c>
      <c r="BX3576" t="s">
        <v>119</v>
      </c>
      <c r="BY3576" t="s">
        <v>119</v>
      </c>
      <c r="BZ3576" t="s">
        <v>119</v>
      </c>
      <c r="CA3576">
        <v>1</v>
      </c>
      <c r="CC3576" t="s">
        <v>120</v>
      </c>
      <c r="CH3576">
        <v>540</v>
      </c>
      <c r="CI3576">
        <v>33910</v>
      </c>
      <c r="CJ3576" t="s">
        <v>106</v>
      </c>
      <c r="CK3576" t="s">
        <v>106</v>
      </c>
      <c r="CL3576">
        <v>55</v>
      </c>
      <c r="CM3576" t="s">
        <v>4802</v>
      </c>
      <c r="CO3576">
        <v>125030</v>
      </c>
      <c r="CQ3576">
        <v>0</v>
      </c>
      <c r="CR3576">
        <v>0</v>
      </c>
      <c r="CS3576">
        <v>0</v>
      </c>
      <c r="CY3576" t="s">
        <v>123</v>
      </c>
      <c r="CZ3576" t="s">
        <v>124</v>
      </c>
      <c r="DD3576" t="str" cm="1">
        <f t="array" ref="DD3576:DE3576">TEXT(_xlfn.SEQUENCE(1, DATEDIF(AG3576, AH3576, "m") + 1, AG3576, 30), "YYYY-APMM")</f>
        <v>2014-AP02</v>
      </c>
      <c r="DE3576" t="str">
        <v>2014-AP03</v>
      </c>
      <c r="DN3576">
        <f t="shared" si="110"/>
        <v>12</v>
      </c>
      <c r="DO3576" t="str">
        <f t="shared" si="111"/>
        <v>LABOR- SUBCONTRACTOR</v>
      </c>
    </row>
    <row r="3577" spans="1:119" x14ac:dyDescent="0.35">
      <c r="A3577" t="s">
        <v>105</v>
      </c>
      <c r="B3577">
        <v>502862</v>
      </c>
      <c r="C3577">
        <v>6359</v>
      </c>
      <c r="D3577">
        <v>125038</v>
      </c>
      <c r="E3577">
        <v>13662</v>
      </c>
      <c r="F3577">
        <v>0</v>
      </c>
      <c r="G3577" t="s">
        <v>106</v>
      </c>
      <c r="H3577" t="s">
        <v>106</v>
      </c>
      <c r="I3577" t="s">
        <v>106</v>
      </c>
      <c r="J3577" t="s">
        <v>107</v>
      </c>
      <c r="K3577" t="s">
        <v>108</v>
      </c>
      <c r="L3577" t="s">
        <v>109</v>
      </c>
      <c r="M3577" t="s">
        <v>110</v>
      </c>
      <c r="N3577" t="s">
        <v>8193</v>
      </c>
      <c r="O3577" t="s">
        <v>4807</v>
      </c>
      <c r="P3577">
        <v>8178</v>
      </c>
      <c r="Q3577">
        <v>224</v>
      </c>
      <c r="R3577">
        <v>0</v>
      </c>
      <c r="S3577">
        <v>200</v>
      </c>
      <c r="T3577">
        <v>0</v>
      </c>
      <c r="U3577">
        <v>24</v>
      </c>
      <c r="V3577">
        <v>24</v>
      </c>
      <c r="W3577">
        <v>200</v>
      </c>
      <c r="X3577">
        <v>0</v>
      </c>
      <c r="Y3577">
        <v>0</v>
      </c>
      <c r="Z3577">
        <v>0</v>
      </c>
      <c r="AD3577" s="1">
        <v>41738.333333333336</v>
      </c>
      <c r="AE3577" s="1">
        <v>41766.708333333336</v>
      </c>
      <c r="AG3577" s="1">
        <v>41706.333333333336</v>
      </c>
      <c r="AH3577" s="1">
        <v>41734.708333333336</v>
      </c>
      <c r="AI3577" s="1">
        <v>41706.333333333336</v>
      </c>
      <c r="AJ3577" s="1">
        <v>41734.708333333336</v>
      </c>
      <c r="AK3577" s="1">
        <v>41706.333333333336</v>
      </c>
      <c r="AL3577" s="1">
        <v>41734.708333333336</v>
      </c>
      <c r="AM3577" s="1">
        <v>41738.333333333336</v>
      </c>
      <c r="AN3577" s="1">
        <v>41766.708333333336</v>
      </c>
      <c r="AP3577" t="s">
        <v>113</v>
      </c>
      <c r="AU3577" t="s">
        <v>8194</v>
      </c>
      <c r="AY3577" t="s">
        <v>106</v>
      </c>
      <c r="AZ3577">
        <v>0</v>
      </c>
      <c r="BA3577">
        <v>0</v>
      </c>
      <c r="BD3577" s="3">
        <v>41321.661805555559</v>
      </c>
      <c r="BE3577" s="3">
        <v>41321.690972222219</v>
      </c>
      <c r="BF3577" t="s">
        <v>115</v>
      </c>
      <c r="BG3577" t="s">
        <v>115</v>
      </c>
      <c r="BH3577">
        <v>8149</v>
      </c>
      <c r="BM3577">
        <v>43550</v>
      </c>
      <c r="BR3577" t="s">
        <v>116</v>
      </c>
      <c r="BS3577" t="s">
        <v>117</v>
      </c>
      <c r="BU3577">
        <v>1</v>
      </c>
      <c r="BV3577" t="s">
        <v>118</v>
      </c>
      <c r="BX3577" t="s">
        <v>119</v>
      </c>
      <c r="BY3577" t="s">
        <v>119</v>
      </c>
      <c r="BZ3577" t="s">
        <v>119</v>
      </c>
      <c r="CA3577">
        <v>1</v>
      </c>
      <c r="CC3577" t="s">
        <v>120</v>
      </c>
      <c r="CH3577">
        <v>540</v>
      </c>
      <c r="CI3577">
        <v>33910</v>
      </c>
      <c r="CJ3577" t="s">
        <v>106</v>
      </c>
      <c r="CK3577" t="s">
        <v>106</v>
      </c>
      <c r="CL3577">
        <v>55</v>
      </c>
      <c r="CM3577" t="s">
        <v>4802</v>
      </c>
      <c r="CO3577">
        <v>125030</v>
      </c>
      <c r="CQ3577">
        <v>0</v>
      </c>
      <c r="CR3577">
        <v>0</v>
      </c>
      <c r="CS3577">
        <v>0</v>
      </c>
      <c r="CY3577" t="s">
        <v>123</v>
      </c>
      <c r="CZ3577" t="s">
        <v>124</v>
      </c>
      <c r="DD3577" t="str" cm="1">
        <f t="array" ref="DD3577">TEXT(_xlfn.SEQUENCE(1, DATEDIF(AG3577, AH3577, "m") + 1, AG3577, 30), "YYYY-APMM")</f>
        <v>2014-AP03</v>
      </c>
      <c r="DN3577">
        <f t="shared" si="110"/>
        <v>24</v>
      </c>
      <c r="DO3577" t="str">
        <f t="shared" si="111"/>
        <v>LABOR- SUBCONTRACTOR</v>
      </c>
    </row>
    <row r="3578" spans="1:119" x14ac:dyDescent="0.35">
      <c r="A3578" t="s">
        <v>105</v>
      </c>
      <c r="B3578">
        <v>502863</v>
      </c>
      <c r="C3578">
        <v>6359</v>
      </c>
      <c r="D3578">
        <v>125038</v>
      </c>
      <c r="E3578">
        <v>13662</v>
      </c>
      <c r="F3578">
        <v>0</v>
      </c>
      <c r="G3578" t="s">
        <v>106</v>
      </c>
      <c r="H3578" t="s">
        <v>106</v>
      </c>
      <c r="I3578" t="s">
        <v>106</v>
      </c>
      <c r="J3578" t="s">
        <v>107</v>
      </c>
      <c r="K3578" t="s">
        <v>108</v>
      </c>
      <c r="L3578" t="s">
        <v>109</v>
      </c>
      <c r="M3578" t="s">
        <v>110</v>
      </c>
      <c r="N3578" t="s">
        <v>8195</v>
      </c>
      <c r="O3578" t="s">
        <v>4810</v>
      </c>
      <c r="P3578">
        <v>8173</v>
      </c>
      <c r="Q3578">
        <v>224</v>
      </c>
      <c r="R3578">
        <v>0</v>
      </c>
      <c r="S3578">
        <v>160</v>
      </c>
      <c r="T3578">
        <v>0</v>
      </c>
      <c r="U3578">
        <v>1814</v>
      </c>
      <c r="V3578">
        <v>1814</v>
      </c>
      <c r="W3578">
        <v>160</v>
      </c>
      <c r="X3578">
        <v>600</v>
      </c>
      <c r="Y3578">
        <v>0</v>
      </c>
      <c r="Z3578">
        <v>600</v>
      </c>
      <c r="AD3578" s="1">
        <v>41750.333333333336</v>
      </c>
      <c r="AE3578" s="1">
        <v>41772.708333333336</v>
      </c>
      <c r="AG3578" s="1">
        <v>41717.333333333336</v>
      </c>
      <c r="AH3578" s="1">
        <v>41739.708333333336</v>
      </c>
      <c r="AI3578" s="1">
        <v>41717.333333333336</v>
      </c>
      <c r="AJ3578" s="1">
        <v>41739.708333333336</v>
      </c>
      <c r="AK3578" s="1">
        <v>41717.333333333336</v>
      </c>
      <c r="AL3578" s="1">
        <v>41739.708333333336</v>
      </c>
      <c r="AM3578" s="1">
        <v>41750.333333333336</v>
      </c>
      <c r="AN3578" s="1">
        <v>41772.708333333336</v>
      </c>
      <c r="AP3578" t="s">
        <v>113</v>
      </c>
      <c r="AU3578" t="s">
        <v>8196</v>
      </c>
      <c r="AY3578" t="s">
        <v>106</v>
      </c>
      <c r="AZ3578">
        <v>0</v>
      </c>
      <c r="BA3578">
        <v>0</v>
      </c>
      <c r="BD3578" s="3">
        <v>41321.661805555559</v>
      </c>
      <c r="BE3578" s="3">
        <v>41321.690972222219</v>
      </c>
      <c r="BF3578" t="s">
        <v>115</v>
      </c>
      <c r="BG3578" t="s">
        <v>115</v>
      </c>
      <c r="BH3578">
        <v>8149</v>
      </c>
      <c r="BM3578">
        <v>43500</v>
      </c>
      <c r="BR3578" t="s">
        <v>3233</v>
      </c>
      <c r="BS3578" t="s">
        <v>3234</v>
      </c>
      <c r="BU3578">
        <v>1</v>
      </c>
      <c r="BV3578" t="s">
        <v>118</v>
      </c>
      <c r="BX3578" t="s">
        <v>119</v>
      </c>
      <c r="BY3578" t="s">
        <v>119</v>
      </c>
      <c r="BZ3578" t="s">
        <v>119</v>
      </c>
      <c r="CA3578">
        <v>1</v>
      </c>
      <c r="CC3578" t="s">
        <v>120</v>
      </c>
      <c r="CH3578">
        <v>540</v>
      </c>
      <c r="CI3578">
        <v>33910</v>
      </c>
      <c r="CJ3578" t="s">
        <v>106</v>
      </c>
      <c r="CK3578" t="s">
        <v>106</v>
      </c>
      <c r="CL3578">
        <v>55</v>
      </c>
      <c r="CM3578" t="s">
        <v>4802</v>
      </c>
      <c r="CO3578">
        <v>125030</v>
      </c>
      <c r="CQ3578">
        <v>0</v>
      </c>
      <c r="CR3578">
        <v>0</v>
      </c>
      <c r="CS3578">
        <v>0</v>
      </c>
      <c r="CY3578" t="s">
        <v>123</v>
      </c>
      <c r="CZ3578" t="s">
        <v>124</v>
      </c>
      <c r="DD3578" t="str" cm="1">
        <f t="array" ref="DD3578">TEXT(_xlfn.SEQUENCE(1, DATEDIF(AG3578, AH3578, "m") + 1, AG3578, 30), "YYYY-APMM")</f>
        <v>2014-AP03</v>
      </c>
      <c r="DN3578">
        <f t="shared" si="110"/>
        <v>1814</v>
      </c>
      <c r="DO3578" t="str">
        <f t="shared" si="111"/>
        <v>KERBSTONE MASON SK</v>
      </c>
    </row>
    <row r="3579" spans="1:119" x14ac:dyDescent="0.35">
      <c r="A3579" t="s">
        <v>105</v>
      </c>
      <c r="B3579">
        <v>502864</v>
      </c>
      <c r="C3579">
        <v>6359</v>
      </c>
      <c r="D3579">
        <v>125038</v>
      </c>
      <c r="E3579">
        <v>13662</v>
      </c>
      <c r="F3579">
        <v>0</v>
      </c>
      <c r="G3579" t="s">
        <v>106</v>
      </c>
      <c r="H3579" t="s">
        <v>106</v>
      </c>
      <c r="I3579" t="s">
        <v>106</v>
      </c>
      <c r="J3579" t="s">
        <v>107</v>
      </c>
      <c r="K3579" t="s">
        <v>108</v>
      </c>
      <c r="L3579" t="s">
        <v>109</v>
      </c>
      <c r="M3579" t="s">
        <v>110</v>
      </c>
      <c r="N3579" t="s">
        <v>8197</v>
      </c>
      <c r="O3579" t="s">
        <v>4813</v>
      </c>
      <c r="P3579">
        <v>8178</v>
      </c>
      <c r="Q3579">
        <v>704</v>
      </c>
      <c r="R3579">
        <v>0</v>
      </c>
      <c r="S3579">
        <v>40</v>
      </c>
      <c r="T3579">
        <v>0</v>
      </c>
      <c r="U3579">
        <v>174</v>
      </c>
      <c r="V3579">
        <v>174</v>
      </c>
      <c r="W3579">
        <v>40</v>
      </c>
      <c r="X3579">
        <v>150</v>
      </c>
      <c r="Y3579">
        <v>0</v>
      </c>
      <c r="Z3579">
        <v>150</v>
      </c>
      <c r="AD3579" s="1">
        <v>41843.333333333336</v>
      </c>
      <c r="AE3579" s="1">
        <v>41848.708333333336</v>
      </c>
      <c r="AG3579" s="1">
        <v>41741.333333333336</v>
      </c>
      <c r="AH3579" s="1">
        <v>41745.708333333336</v>
      </c>
      <c r="AI3579" s="1">
        <v>41741.333333333336</v>
      </c>
      <c r="AJ3579" s="1">
        <v>41745.708333333336</v>
      </c>
      <c r="AK3579" s="1">
        <v>41741.333333333336</v>
      </c>
      <c r="AL3579" s="1">
        <v>41745.708333333336</v>
      </c>
      <c r="AM3579" s="1">
        <v>41843.333333333336</v>
      </c>
      <c r="AN3579" s="1">
        <v>41848.708333333336</v>
      </c>
      <c r="AP3579" t="s">
        <v>113</v>
      </c>
      <c r="AU3579" t="s">
        <v>8198</v>
      </c>
      <c r="AY3579" t="s">
        <v>106</v>
      </c>
      <c r="AZ3579">
        <v>0</v>
      </c>
      <c r="BA3579">
        <v>0</v>
      </c>
      <c r="BD3579" s="3">
        <v>41321.661805555559</v>
      </c>
      <c r="BE3579" s="3">
        <v>41321.690972222219</v>
      </c>
      <c r="BF3579" t="s">
        <v>115</v>
      </c>
      <c r="BG3579" t="s">
        <v>115</v>
      </c>
      <c r="BH3579">
        <v>8149</v>
      </c>
      <c r="BM3579">
        <v>43550</v>
      </c>
      <c r="BR3579" t="s">
        <v>116</v>
      </c>
      <c r="BS3579" t="s">
        <v>117</v>
      </c>
      <c r="BU3579">
        <v>1</v>
      </c>
      <c r="BV3579" t="s">
        <v>118</v>
      </c>
      <c r="BX3579" t="s">
        <v>119</v>
      </c>
      <c r="BY3579" t="s">
        <v>119</v>
      </c>
      <c r="BZ3579" t="s">
        <v>119</v>
      </c>
      <c r="CA3579">
        <v>1</v>
      </c>
      <c r="CC3579" t="s">
        <v>120</v>
      </c>
      <c r="CH3579">
        <v>540</v>
      </c>
      <c r="CI3579">
        <v>33910</v>
      </c>
      <c r="CJ3579" t="s">
        <v>106</v>
      </c>
      <c r="CK3579" t="s">
        <v>106</v>
      </c>
      <c r="CL3579">
        <v>55</v>
      </c>
      <c r="CM3579" t="s">
        <v>4802</v>
      </c>
      <c r="CO3579">
        <v>125030</v>
      </c>
      <c r="CQ3579">
        <v>0</v>
      </c>
      <c r="CR3579">
        <v>0</v>
      </c>
      <c r="CS3579">
        <v>0</v>
      </c>
      <c r="CY3579" t="s">
        <v>123</v>
      </c>
      <c r="CZ3579" t="s">
        <v>124</v>
      </c>
      <c r="DD3579" t="str" cm="1">
        <f t="array" ref="DD3579">TEXT(_xlfn.SEQUENCE(1, DATEDIF(AG3579, AH3579, "m") + 1, AG3579, 30), "YYYY-APMM")</f>
        <v>2014-AP04</v>
      </c>
      <c r="DN3579">
        <f t="shared" si="110"/>
        <v>174</v>
      </c>
      <c r="DO3579" t="str">
        <f t="shared" si="111"/>
        <v>LABOR- SUBCONTRACTOR</v>
      </c>
    </row>
    <row r="3580" spans="1:119" x14ac:dyDescent="0.35">
      <c r="A3580" t="s">
        <v>105</v>
      </c>
      <c r="B3580">
        <v>502865</v>
      </c>
      <c r="C3580">
        <v>6359</v>
      </c>
      <c r="D3580">
        <v>125038</v>
      </c>
      <c r="E3580">
        <v>13662</v>
      </c>
      <c r="F3580">
        <v>0</v>
      </c>
      <c r="G3580" t="s">
        <v>106</v>
      </c>
      <c r="H3580" t="s">
        <v>106</v>
      </c>
      <c r="I3580" t="s">
        <v>106</v>
      </c>
      <c r="J3580" t="s">
        <v>107</v>
      </c>
      <c r="K3580" t="s">
        <v>108</v>
      </c>
      <c r="L3580" t="s">
        <v>109</v>
      </c>
      <c r="M3580" t="s">
        <v>110</v>
      </c>
      <c r="N3580" t="s">
        <v>8199</v>
      </c>
      <c r="O3580" t="s">
        <v>4816</v>
      </c>
      <c r="P3580">
        <v>8178</v>
      </c>
      <c r="Q3580">
        <v>776</v>
      </c>
      <c r="R3580">
        <v>0</v>
      </c>
      <c r="S3580">
        <v>40</v>
      </c>
      <c r="T3580">
        <v>0</v>
      </c>
      <c r="U3580">
        <v>174</v>
      </c>
      <c r="V3580">
        <v>174</v>
      </c>
      <c r="W3580">
        <v>40</v>
      </c>
      <c r="X3580">
        <v>150</v>
      </c>
      <c r="Y3580">
        <v>0</v>
      </c>
      <c r="Z3580">
        <v>150</v>
      </c>
      <c r="AD3580" s="1">
        <v>41863.333333333336</v>
      </c>
      <c r="AE3580" s="1">
        <v>41868.708333333336</v>
      </c>
      <c r="AG3580" s="1">
        <v>41746.333333333336</v>
      </c>
      <c r="AH3580" s="1">
        <v>41751.708333333336</v>
      </c>
      <c r="AI3580" s="1">
        <v>41746.333333333336</v>
      </c>
      <c r="AJ3580" s="1">
        <v>41751.708333333336</v>
      </c>
      <c r="AK3580" s="1">
        <v>41746.333333333336</v>
      </c>
      <c r="AL3580" s="1">
        <v>41751.708333333336</v>
      </c>
      <c r="AM3580" s="1">
        <v>41863.333333333336</v>
      </c>
      <c r="AN3580" s="1">
        <v>41868.708333333336</v>
      </c>
      <c r="AP3580" t="s">
        <v>113</v>
      </c>
      <c r="AU3580" t="s">
        <v>8200</v>
      </c>
      <c r="AY3580" t="s">
        <v>106</v>
      </c>
      <c r="AZ3580">
        <v>0</v>
      </c>
      <c r="BA3580">
        <v>0</v>
      </c>
      <c r="BD3580" s="3">
        <v>41321.661805555559</v>
      </c>
      <c r="BE3580" s="3">
        <v>41321.690972222219</v>
      </c>
      <c r="BF3580" t="s">
        <v>115</v>
      </c>
      <c r="BG3580" t="s">
        <v>115</v>
      </c>
      <c r="BH3580">
        <v>8149</v>
      </c>
      <c r="BM3580">
        <v>43550</v>
      </c>
      <c r="BR3580" t="s">
        <v>116</v>
      </c>
      <c r="BS3580" t="s">
        <v>117</v>
      </c>
      <c r="BU3580">
        <v>1</v>
      </c>
      <c r="BV3580" t="s">
        <v>118</v>
      </c>
      <c r="BX3580" t="s">
        <v>119</v>
      </c>
      <c r="BY3580" t="s">
        <v>119</v>
      </c>
      <c r="BZ3580" t="s">
        <v>119</v>
      </c>
      <c r="CA3580">
        <v>1</v>
      </c>
      <c r="CC3580" t="s">
        <v>120</v>
      </c>
      <c r="CH3580">
        <v>540</v>
      </c>
      <c r="CI3580">
        <v>33910</v>
      </c>
      <c r="CJ3580" t="s">
        <v>106</v>
      </c>
      <c r="CK3580" t="s">
        <v>106</v>
      </c>
      <c r="CL3580">
        <v>55</v>
      </c>
      <c r="CM3580" t="s">
        <v>4802</v>
      </c>
      <c r="CO3580">
        <v>125030</v>
      </c>
      <c r="CQ3580">
        <v>0</v>
      </c>
      <c r="CR3580">
        <v>0</v>
      </c>
      <c r="CS3580">
        <v>0</v>
      </c>
      <c r="CY3580" t="s">
        <v>123</v>
      </c>
      <c r="CZ3580" t="s">
        <v>124</v>
      </c>
      <c r="DD3580" t="str" cm="1">
        <f t="array" ref="DD3580">TEXT(_xlfn.SEQUENCE(1, DATEDIF(AG3580, AH3580, "m") + 1, AG3580, 30), "YYYY-APMM")</f>
        <v>2014-AP04</v>
      </c>
      <c r="DN3580">
        <f t="shared" si="110"/>
        <v>174</v>
      </c>
      <c r="DO3580" t="str">
        <f t="shared" si="111"/>
        <v>LABOR- SUBCONTRACTOR</v>
      </c>
    </row>
    <row r="3581" spans="1:119" x14ac:dyDescent="0.35">
      <c r="A3581" t="s">
        <v>105</v>
      </c>
      <c r="B3581">
        <v>502866</v>
      </c>
      <c r="C3581">
        <v>6359</v>
      </c>
      <c r="D3581">
        <v>125038</v>
      </c>
      <c r="E3581">
        <v>13662</v>
      </c>
      <c r="F3581">
        <v>0</v>
      </c>
      <c r="G3581" t="s">
        <v>106</v>
      </c>
      <c r="H3581" t="s">
        <v>106</v>
      </c>
      <c r="I3581" t="s">
        <v>106</v>
      </c>
      <c r="J3581" t="s">
        <v>107</v>
      </c>
      <c r="K3581" t="s">
        <v>108</v>
      </c>
      <c r="L3581" t="s">
        <v>109</v>
      </c>
      <c r="M3581" t="s">
        <v>110</v>
      </c>
      <c r="N3581" t="s">
        <v>8201</v>
      </c>
      <c r="O3581" t="s">
        <v>4819</v>
      </c>
      <c r="P3581">
        <v>8178</v>
      </c>
      <c r="Q3581">
        <v>824</v>
      </c>
      <c r="R3581">
        <v>120</v>
      </c>
      <c r="S3581">
        <v>40</v>
      </c>
      <c r="T3581">
        <v>0</v>
      </c>
      <c r="U3581">
        <v>974</v>
      </c>
      <c r="V3581">
        <v>974</v>
      </c>
      <c r="W3581">
        <v>40</v>
      </c>
      <c r="X3581">
        <v>0</v>
      </c>
      <c r="Y3581">
        <v>0</v>
      </c>
      <c r="Z3581">
        <v>0</v>
      </c>
      <c r="AD3581" s="1">
        <v>41876.333333333336</v>
      </c>
      <c r="AE3581" s="1">
        <v>41881.708333333336</v>
      </c>
      <c r="AG3581" s="1">
        <v>41752.333333333336</v>
      </c>
      <c r="AH3581" s="1">
        <v>41757.708333333336</v>
      </c>
      <c r="AI3581" s="1">
        <v>41752.333333333336</v>
      </c>
      <c r="AJ3581" s="1">
        <v>41757.708333333336</v>
      </c>
      <c r="AK3581" s="1">
        <v>41752.333333333336</v>
      </c>
      <c r="AL3581" s="1">
        <v>41757.708333333336</v>
      </c>
      <c r="AM3581" s="1">
        <v>41876.333333333336</v>
      </c>
      <c r="AN3581" s="1">
        <v>41881.708333333336</v>
      </c>
      <c r="AP3581" t="s">
        <v>113</v>
      </c>
      <c r="AU3581" t="s">
        <v>8202</v>
      </c>
      <c r="AY3581" t="s">
        <v>106</v>
      </c>
      <c r="AZ3581">
        <v>0</v>
      </c>
      <c r="BA3581">
        <v>0</v>
      </c>
      <c r="BD3581" s="3">
        <v>41321.661805555559</v>
      </c>
      <c r="BE3581" s="3">
        <v>41321.690972222219</v>
      </c>
      <c r="BF3581" t="s">
        <v>115</v>
      </c>
      <c r="BG3581" t="s">
        <v>115</v>
      </c>
      <c r="BH3581">
        <v>8149</v>
      </c>
      <c r="BM3581">
        <v>43550</v>
      </c>
      <c r="BR3581" t="s">
        <v>116</v>
      </c>
      <c r="BS3581" t="s">
        <v>117</v>
      </c>
      <c r="BU3581">
        <v>1</v>
      </c>
      <c r="BV3581" t="s">
        <v>118</v>
      </c>
      <c r="BX3581" t="s">
        <v>119</v>
      </c>
      <c r="BY3581" t="s">
        <v>119</v>
      </c>
      <c r="BZ3581" t="s">
        <v>119</v>
      </c>
      <c r="CA3581">
        <v>1</v>
      </c>
      <c r="CC3581" t="s">
        <v>120</v>
      </c>
      <c r="CH3581">
        <v>540</v>
      </c>
      <c r="CI3581">
        <v>33910</v>
      </c>
      <c r="CJ3581" t="s">
        <v>106</v>
      </c>
      <c r="CK3581" t="s">
        <v>106</v>
      </c>
      <c r="CL3581">
        <v>55</v>
      </c>
      <c r="CM3581" t="s">
        <v>4802</v>
      </c>
      <c r="CO3581">
        <v>125030</v>
      </c>
      <c r="CQ3581">
        <v>0</v>
      </c>
      <c r="CR3581">
        <v>0</v>
      </c>
      <c r="CS3581">
        <v>0</v>
      </c>
      <c r="CY3581" t="s">
        <v>123</v>
      </c>
      <c r="CZ3581" t="s">
        <v>124</v>
      </c>
      <c r="DD3581" t="str" cm="1">
        <f t="array" ref="DD3581">TEXT(_xlfn.SEQUENCE(1, DATEDIF(AG3581, AH3581, "m") + 1, AG3581, 30), "YYYY-APMM")</f>
        <v>2014-AP04</v>
      </c>
      <c r="DN3581">
        <f t="shared" si="110"/>
        <v>974</v>
      </c>
      <c r="DO3581" t="str">
        <f t="shared" si="111"/>
        <v>LABOR- SUBCONTRACTOR</v>
      </c>
    </row>
    <row r="3582" spans="1:119" x14ac:dyDescent="0.35">
      <c r="A3582" t="s">
        <v>105</v>
      </c>
      <c r="B3582">
        <v>502867</v>
      </c>
      <c r="C3582">
        <v>6359</v>
      </c>
      <c r="D3582">
        <v>125039</v>
      </c>
      <c r="E3582">
        <v>13662</v>
      </c>
      <c r="F3582">
        <v>0</v>
      </c>
      <c r="G3582" t="s">
        <v>106</v>
      </c>
      <c r="H3582" t="s">
        <v>106</v>
      </c>
      <c r="I3582" t="s">
        <v>106</v>
      </c>
      <c r="J3582" t="s">
        <v>107</v>
      </c>
      <c r="K3582" t="s">
        <v>108</v>
      </c>
      <c r="L3582" t="s">
        <v>109</v>
      </c>
      <c r="M3582" t="s">
        <v>110</v>
      </c>
      <c r="N3582" t="s">
        <v>8203</v>
      </c>
      <c r="O3582" t="s">
        <v>4708</v>
      </c>
      <c r="P3582">
        <v>8177</v>
      </c>
      <c r="Q3582">
        <v>224</v>
      </c>
      <c r="R3582">
        <v>0</v>
      </c>
      <c r="S3582">
        <v>200</v>
      </c>
      <c r="T3582">
        <v>0</v>
      </c>
      <c r="U3582">
        <v>69</v>
      </c>
      <c r="V3582">
        <v>69</v>
      </c>
      <c r="W3582">
        <v>200</v>
      </c>
      <c r="X3582">
        <v>51</v>
      </c>
      <c r="Y3582">
        <v>0</v>
      </c>
      <c r="Z3582">
        <v>51</v>
      </c>
      <c r="AD3582" s="1">
        <v>41655.333333333336</v>
      </c>
      <c r="AE3582" s="1">
        <v>41685.708333333336</v>
      </c>
      <c r="AG3582" s="1">
        <v>41622.333333333336</v>
      </c>
      <c r="AH3582" s="1">
        <v>41651.708333333336</v>
      </c>
      <c r="AI3582" s="1">
        <v>41622.333333333336</v>
      </c>
      <c r="AJ3582" s="1">
        <v>41651.708333333336</v>
      </c>
      <c r="AK3582" s="1">
        <v>41622.333333333336</v>
      </c>
      <c r="AL3582" s="1">
        <v>41651.708333333336</v>
      </c>
      <c r="AM3582" s="1">
        <v>41655.333333333336</v>
      </c>
      <c r="AN3582" s="1">
        <v>41685.708333333336</v>
      </c>
      <c r="AP3582" t="s">
        <v>113</v>
      </c>
      <c r="AU3582" t="s">
        <v>8204</v>
      </c>
      <c r="AY3582" t="s">
        <v>106</v>
      </c>
      <c r="AZ3582">
        <v>0</v>
      </c>
      <c r="BA3582">
        <v>0</v>
      </c>
      <c r="BD3582" s="3">
        <v>41321.661805555559</v>
      </c>
      <c r="BE3582" s="3">
        <v>41321.690972222219</v>
      </c>
      <c r="BF3582" t="s">
        <v>115</v>
      </c>
      <c r="BG3582" t="s">
        <v>115</v>
      </c>
      <c r="BH3582">
        <v>8149</v>
      </c>
      <c r="BM3582">
        <v>43540</v>
      </c>
      <c r="BR3582" t="s">
        <v>1299</v>
      </c>
      <c r="BS3582" t="s">
        <v>1300</v>
      </c>
      <c r="BU3582">
        <v>1</v>
      </c>
      <c r="BV3582" t="s">
        <v>118</v>
      </c>
      <c r="BX3582" t="s">
        <v>119</v>
      </c>
      <c r="BY3582" t="s">
        <v>119</v>
      </c>
      <c r="BZ3582" t="s">
        <v>119</v>
      </c>
      <c r="CA3582">
        <v>1</v>
      </c>
      <c r="CC3582" t="s">
        <v>120</v>
      </c>
      <c r="CH3582">
        <v>540</v>
      </c>
      <c r="CI3582">
        <v>33870</v>
      </c>
      <c r="CJ3582" t="s">
        <v>106</v>
      </c>
      <c r="CK3582" t="s">
        <v>106</v>
      </c>
      <c r="CL3582">
        <v>35</v>
      </c>
      <c r="CM3582" t="s">
        <v>4710</v>
      </c>
      <c r="CO3582">
        <v>125030</v>
      </c>
      <c r="CQ3582">
        <v>0</v>
      </c>
      <c r="CR3582">
        <v>0</v>
      </c>
      <c r="CS3582">
        <v>0</v>
      </c>
      <c r="CY3582" t="s">
        <v>123</v>
      </c>
      <c r="CZ3582" t="s">
        <v>124</v>
      </c>
      <c r="DD3582" t="str" cm="1">
        <f t="array" ref="DD3582">TEXT(_xlfn.SEQUENCE(1, DATEDIF(AG3582, AH3582, "m") + 1, AG3582, 30), "YYYY-APMM")</f>
        <v>2013-AP12</v>
      </c>
      <c r="DN3582">
        <f t="shared" si="110"/>
        <v>69</v>
      </c>
      <c r="DO3582" t="str">
        <f t="shared" si="111"/>
        <v>LABOR - CIVIL</v>
      </c>
    </row>
    <row r="3583" spans="1:119" x14ac:dyDescent="0.35">
      <c r="A3583" t="s">
        <v>105</v>
      </c>
      <c r="B3583">
        <v>502868</v>
      </c>
      <c r="C3583">
        <v>6359</v>
      </c>
      <c r="D3583">
        <v>125039</v>
      </c>
      <c r="E3583">
        <v>13662</v>
      </c>
      <c r="F3583">
        <v>0</v>
      </c>
      <c r="G3583" t="s">
        <v>106</v>
      </c>
      <c r="H3583" t="s">
        <v>106</v>
      </c>
      <c r="I3583" t="s">
        <v>106</v>
      </c>
      <c r="J3583" t="s">
        <v>107</v>
      </c>
      <c r="K3583" t="s">
        <v>108</v>
      </c>
      <c r="L3583" t="s">
        <v>109</v>
      </c>
      <c r="M3583" t="s">
        <v>110</v>
      </c>
      <c r="N3583" t="s">
        <v>8205</v>
      </c>
      <c r="O3583" t="s">
        <v>4712</v>
      </c>
      <c r="P3583">
        <v>8178</v>
      </c>
      <c r="Q3583">
        <v>224</v>
      </c>
      <c r="R3583">
        <v>0</v>
      </c>
      <c r="S3583">
        <v>200</v>
      </c>
      <c r="T3583">
        <v>0</v>
      </c>
      <c r="U3583">
        <v>1192.8</v>
      </c>
      <c r="V3583">
        <v>1192.8</v>
      </c>
      <c r="W3583">
        <v>200</v>
      </c>
      <c r="X3583">
        <v>0</v>
      </c>
      <c r="Y3583">
        <v>0</v>
      </c>
      <c r="Z3583">
        <v>0</v>
      </c>
      <c r="AD3583" s="1">
        <v>41661.333333333336</v>
      </c>
      <c r="AE3583" s="1">
        <v>41690.708333333336</v>
      </c>
      <c r="AG3583" s="1">
        <v>41629.333333333336</v>
      </c>
      <c r="AH3583" s="1">
        <v>41657.708333333336</v>
      </c>
      <c r="AI3583" s="1">
        <v>41629.333333333336</v>
      </c>
      <c r="AJ3583" s="1">
        <v>41657.708333333336</v>
      </c>
      <c r="AK3583" s="1">
        <v>41629.333333333336</v>
      </c>
      <c r="AL3583" s="1">
        <v>41657.708333333336</v>
      </c>
      <c r="AM3583" s="1">
        <v>41661.333333333336</v>
      </c>
      <c r="AN3583" s="1">
        <v>41690.708333333336</v>
      </c>
      <c r="AP3583" t="s">
        <v>113</v>
      </c>
      <c r="AU3583" t="s">
        <v>8206</v>
      </c>
      <c r="AY3583" t="s">
        <v>106</v>
      </c>
      <c r="AZ3583">
        <v>0</v>
      </c>
      <c r="BA3583">
        <v>0</v>
      </c>
      <c r="BD3583" s="3">
        <v>41321.661805555559</v>
      </c>
      <c r="BE3583" s="3">
        <v>41328.377083333333</v>
      </c>
      <c r="BF3583" t="s">
        <v>115</v>
      </c>
      <c r="BG3583" t="s">
        <v>115</v>
      </c>
      <c r="BH3583">
        <v>8149</v>
      </c>
      <c r="BM3583">
        <v>43550</v>
      </c>
      <c r="BR3583" t="s">
        <v>116</v>
      </c>
      <c r="BS3583" t="s">
        <v>117</v>
      </c>
      <c r="BU3583">
        <v>1</v>
      </c>
      <c r="BV3583" t="s">
        <v>118</v>
      </c>
      <c r="BX3583" t="s">
        <v>119</v>
      </c>
      <c r="BY3583" t="s">
        <v>119</v>
      </c>
      <c r="BZ3583" t="s">
        <v>119</v>
      </c>
      <c r="CA3583">
        <v>1</v>
      </c>
      <c r="CC3583" t="s">
        <v>120</v>
      </c>
      <c r="CH3583">
        <v>540</v>
      </c>
      <c r="CI3583">
        <v>33870</v>
      </c>
      <c r="CJ3583" t="s">
        <v>106</v>
      </c>
      <c r="CK3583" t="s">
        <v>106</v>
      </c>
      <c r="CL3583">
        <v>35</v>
      </c>
      <c r="CM3583" t="s">
        <v>4710</v>
      </c>
      <c r="CO3583">
        <v>125030</v>
      </c>
      <c r="CQ3583">
        <v>0</v>
      </c>
      <c r="CR3583">
        <v>0</v>
      </c>
      <c r="CS3583">
        <v>0</v>
      </c>
      <c r="CY3583" t="s">
        <v>123</v>
      </c>
      <c r="CZ3583" t="s">
        <v>124</v>
      </c>
      <c r="DD3583" t="str" cm="1">
        <f t="array" ref="DD3583">TEXT(_xlfn.SEQUENCE(1, DATEDIF(AG3583, AH3583, "m") + 1, AG3583, 30), "YYYY-APMM")</f>
        <v>2013-AP12</v>
      </c>
      <c r="DN3583">
        <f t="shared" si="110"/>
        <v>1192.8</v>
      </c>
      <c r="DO3583" t="str">
        <f t="shared" si="111"/>
        <v>LABOR- SUBCONTRACTOR</v>
      </c>
    </row>
    <row r="3584" spans="1:119" x14ac:dyDescent="0.35">
      <c r="A3584" t="s">
        <v>105</v>
      </c>
      <c r="B3584">
        <v>502869</v>
      </c>
      <c r="C3584">
        <v>6359</v>
      </c>
      <c r="D3584">
        <v>125039</v>
      </c>
      <c r="E3584">
        <v>13662</v>
      </c>
      <c r="F3584">
        <v>0</v>
      </c>
      <c r="G3584" t="s">
        <v>106</v>
      </c>
      <c r="H3584" t="s">
        <v>106</v>
      </c>
      <c r="I3584" t="s">
        <v>106</v>
      </c>
      <c r="J3584" t="s">
        <v>107</v>
      </c>
      <c r="K3584" t="s">
        <v>108</v>
      </c>
      <c r="L3584" t="s">
        <v>109</v>
      </c>
      <c r="M3584" t="s">
        <v>110</v>
      </c>
      <c r="N3584" t="s">
        <v>8207</v>
      </c>
      <c r="O3584" t="s">
        <v>4715</v>
      </c>
      <c r="P3584">
        <v>8172</v>
      </c>
      <c r="Q3584">
        <v>224</v>
      </c>
      <c r="R3584">
        <v>0</v>
      </c>
      <c r="S3584">
        <v>200</v>
      </c>
      <c r="T3584">
        <v>0</v>
      </c>
      <c r="U3584">
        <v>638</v>
      </c>
      <c r="V3584">
        <v>638</v>
      </c>
      <c r="W3584">
        <v>200</v>
      </c>
      <c r="X3584">
        <v>0</v>
      </c>
      <c r="Y3584">
        <v>0</v>
      </c>
      <c r="Z3584">
        <v>0</v>
      </c>
      <c r="AD3584" s="1">
        <v>41661.333333333336</v>
      </c>
      <c r="AE3584" s="1">
        <v>41690.708333333336</v>
      </c>
      <c r="AG3584" s="1">
        <v>41629.333333333336</v>
      </c>
      <c r="AH3584" s="1">
        <v>41657.708333333336</v>
      </c>
      <c r="AI3584" s="1">
        <v>41629.333333333336</v>
      </c>
      <c r="AJ3584" s="1">
        <v>41657.708333333336</v>
      </c>
      <c r="AK3584" s="1">
        <v>41629.333333333336</v>
      </c>
      <c r="AL3584" s="1">
        <v>41657.708333333336</v>
      </c>
      <c r="AM3584" s="1">
        <v>41661.333333333336</v>
      </c>
      <c r="AN3584" s="1">
        <v>41690.708333333336</v>
      </c>
      <c r="AP3584" t="s">
        <v>113</v>
      </c>
      <c r="AU3584" t="s">
        <v>8208</v>
      </c>
      <c r="AY3584" t="s">
        <v>106</v>
      </c>
      <c r="AZ3584">
        <v>0</v>
      </c>
      <c r="BA3584">
        <v>0</v>
      </c>
      <c r="BD3584" s="3">
        <v>41321.661805555559</v>
      </c>
      <c r="BE3584" s="3">
        <v>41321.690972222219</v>
      </c>
      <c r="BF3584" t="s">
        <v>115</v>
      </c>
      <c r="BG3584" t="s">
        <v>115</v>
      </c>
      <c r="BH3584">
        <v>8149</v>
      </c>
      <c r="BM3584">
        <v>43490</v>
      </c>
      <c r="BR3584" t="s">
        <v>3200</v>
      </c>
      <c r="BS3584" t="s">
        <v>3201</v>
      </c>
      <c r="BU3584">
        <v>1</v>
      </c>
      <c r="BV3584" t="s">
        <v>118</v>
      </c>
      <c r="BX3584" t="s">
        <v>119</v>
      </c>
      <c r="BY3584" t="s">
        <v>119</v>
      </c>
      <c r="BZ3584" t="s">
        <v>119</v>
      </c>
      <c r="CA3584">
        <v>1</v>
      </c>
      <c r="CC3584" t="s">
        <v>120</v>
      </c>
      <c r="CH3584">
        <v>540</v>
      </c>
      <c r="CI3584">
        <v>33870</v>
      </c>
      <c r="CJ3584" t="s">
        <v>106</v>
      </c>
      <c r="CK3584" t="s">
        <v>106</v>
      </c>
      <c r="CL3584">
        <v>35</v>
      </c>
      <c r="CM3584" t="s">
        <v>4710</v>
      </c>
      <c r="CO3584">
        <v>125030</v>
      </c>
      <c r="CQ3584">
        <v>0</v>
      </c>
      <c r="CR3584">
        <v>0</v>
      </c>
      <c r="CS3584">
        <v>0</v>
      </c>
      <c r="CY3584" t="s">
        <v>123</v>
      </c>
      <c r="CZ3584" t="s">
        <v>124</v>
      </c>
      <c r="DD3584" t="str" cm="1">
        <f t="array" ref="DD3584">TEXT(_xlfn.SEQUENCE(1, DATEDIF(AG3584, AH3584, "m") + 1, AG3584, 30), "YYYY-APMM")</f>
        <v>2013-AP12</v>
      </c>
      <c r="DN3584">
        <f t="shared" si="110"/>
        <v>638</v>
      </c>
      <c r="DO3584" t="str">
        <f t="shared" si="111"/>
        <v>MANHOLES SK</v>
      </c>
    </row>
    <row r="3585" spans="1:119" x14ac:dyDescent="0.35">
      <c r="A3585" t="s">
        <v>105</v>
      </c>
      <c r="B3585">
        <v>502870</v>
      </c>
      <c r="C3585">
        <v>6359</v>
      </c>
      <c r="D3585">
        <v>125039</v>
      </c>
      <c r="E3585">
        <v>13662</v>
      </c>
      <c r="F3585">
        <v>0</v>
      </c>
      <c r="G3585" t="s">
        <v>106</v>
      </c>
      <c r="H3585" t="s">
        <v>106</v>
      </c>
      <c r="I3585" t="s">
        <v>106</v>
      </c>
      <c r="J3585" t="s">
        <v>107</v>
      </c>
      <c r="K3585" t="s">
        <v>108</v>
      </c>
      <c r="L3585" t="s">
        <v>109</v>
      </c>
      <c r="M3585" t="s">
        <v>110</v>
      </c>
      <c r="N3585" t="s">
        <v>8209</v>
      </c>
      <c r="O3585" t="s">
        <v>4718</v>
      </c>
      <c r="P3585">
        <v>8177</v>
      </c>
      <c r="Q3585">
        <v>224</v>
      </c>
      <c r="R3585">
        <v>0</v>
      </c>
      <c r="S3585">
        <v>200</v>
      </c>
      <c r="T3585">
        <v>0</v>
      </c>
      <c r="U3585">
        <v>287</v>
      </c>
      <c r="V3585">
        <v>287</v>
      </c>
      <c r="W3585">
        <v>200</v>
      </c>
      <c r="X3585">
        <v>275</v>
      </c>
      <c r="Y3585">
        <v>0</v>
      </c>
      <c r="Z3585">
        <v>275</v>
      </c>
      <c r="AD3585" s="1">
        <v>41667.333333333336</v>
      </c>
      <c r="AE3585" s="1">
        <v>41696.708333333336</v>
      </c>
      <c r="AG3585" s="1">
        <v>41634.333333333336</v>
      </c>
      <c r="AH3585" s="1">
        <v>41662.708333333336</v>
      </c>
      <c r="AI3585" s="1">
        <v>41634.333333333336</v>
      </c>
      <c r="AJ3585" s="1">
        <v>41662.708333333336</v>
      </c>
      <c r="AK3585" s="1">
        <v>41634.333333333336</v>
      </c>
      <c r="AL3585" s="1">
        <v>41662.708333333336</v>
      </c>
      <c r="AM3585" s="1">
        <v>41667.333333333336</v>
      </c>
      <c r="AN3585" s="1">
        <v>41696.708333333336</v>
      </c>
      <c r="AP3585" t="s">
        <v>113</v>
      </c>
      <c r="AU3585" t="s">
        <v>8210</v>
      </c>
      <c r="AY3585" t="s">
        <v>106</v>
      </c>
      <c r="AZ3585">
        <v>0</v>
      </c>
      <c r="BA3585">
        <v>0</v>
      </c>
      <c r="BD3585" s="3">
        <v>41321.661805555559</v>
      </c>
      <c r="BE3585" s="3">
        <v>41321.690972222219</v>
      </c>
      <c r="BF3585" t="s">
        <v>115</v>
      </c>
      <c r="BG3585" t="s">
        <v>115</v>
      </c>
      <c r="BH3585">
        <v>8149</v>
      </c>
      <c r="BM3585">
        <v>43540</v>
      </c>
      <c r="BR3585" t="s">
        <v>1299</v>
      </c>
      <c r="BS3585" t="s">
        <v>1300</v>
      </c>
      <c r="BU3585">
        <v>1</v>
      </c>
      <c r="BV3585" t="s">
        <v>118</v>
      </c>
      <c r="BX3585" t="s">
        <v>119</v>
      </c>
      <c r="BY3585" t="s">
        <v>119</v>
      </c>
      <c r="BZ3585" t="s">
        <v>119</v>
      </c>
      <c r="CA3585">
        <v>1</v>
      </c>
      <c r="CC3585" t="s">
        <v>120</v>
      </c>
      <c r="CH3585">
        <v>540</v>
      </c>
      <c r="CI3585">
        <v>33870</v>
      </c>
      <c r="CJ3585" t="s">
        <v>106</v>
      </c>
      <c r="CK3585" t="s">
        <v>106</v>
      </c>
      <c r="CL3585">
        <v>35</v>
      </c>
      <c r="CM3585" t="s">
        <v>4710</v>
      </c>
      <c r="CO3585">
        <v>125030</v>
      </c>
      <c r="CQ3585">
        <v>0</v>
      </c>
      <c r="CR3585">
        <v>0</v>
      </c>
      <c r="CS3585">
        <v>0</v>
      </c>
      <c r="CY3585" t="s">
        <v>123</v>
      </c>
      <c r="CZ3585" t="s">
        <v>124</v>
      </c>
      <c r="DD3585" t="str" cm="1">
        <f t="array" ref="DD3585">TEXT(_xlfn.SEQUENCE(1, DATEDIF(AG3585, AH3585, "m") + 1, AG3585, 30), "YYYY-APMM")</f>
        <v>2013-AP12</v>
      </c>
      <c r="DN3585">
        <f t="shared" si="110"/>
        <v>287</v>
      </c>
      <c r="DO3585" t="str">
        <f t="shared" si="111"/>
        <v>LABOR - CIVIL</v>
      </c>
    </row>
    <row r="3586" spans="1:119" x14ac:dyDescent="0.35">
      <c r="A3586" t="s">
        <v>105</v>
      </c>
      <c r="B3586">
        <v>502871</v>
      </c>
      <c r="C3586">
        <v>6359</v>
      </c>
      <c r="D3586">
        <v>125039</v>
      </c>
      <c r="E3586">
        <v>13662</v>
      </c>
      <c r="F3586">
        <v>0</v>
      </c>
      <c r="G3586" t="s">
        <v>106</v>
      </c>
      <c r="H3586" t="s">
        <v>106</v>
      </c>
      <c r="I3586" t="s">
        <v>106</v>
      </c>
      <c r="J3586" t="s">
        <v>107</v>
      </c>
      <c r="K3586" t="s">
        <v>108</v>
      </c>
      <c r="L3586" t="s">
        <v>109</v>
      </c>
      <c r="M3586" t="s">
        <v>110</v>
      </c>
      <c r="N3586" t="s">
        <v>8211</v>
      </c>
      <c r="O3586" t="s">
        <v>4721</v>
      </c>
      <c r="P3586">
        <v>8178</v>
      </c>
      <c r="Q3586">
        <v>760</v>
      </c>
      <c r="R3586">
        <v>0</v>
      </c>
      <c r="S3586">
        <v>200</v>
      </c>
      <c r="T3586">
        <v>0</v>
      </c>
      <c r="U3586">
        <v>216</v>
      </c>
      <c r="V3586">
        <v>216</v>
      </c>
      <c r="W3586">
        <v>200</v>
      </c>
      <c r="X3586">
        <v>0</v>
      </c>
      <c r="Y3586">
        <v>0</v>
      </c>
      <c r="Z3586">
        <v>0</v>
      </c>
      <c r="AD3586" s="1">
        <v>41781.333333333336</v>
      </c>
      <c r="AE3586" s="1">
        <v>41809.708333333336</v>
      </c>
      <c r="AG3586" s="1">
        <v>41669.333333333336</v>
      </c>
      <c r="AH3586" s="1">
        <v>41699.708333333336</v>
      </c>
      <c r="AI3586" s="1">
        <v>41669.333333333336</v>
      </c>
      <c r="AJ3586" s="1">
        <v>41699.708333333336</v>
      </c>
      <c r="AK3586" s="1">
        <v>41669.333333333336</v>
      </c>
      <c r="AL3586" s="1">
        <v>41699.708333333336</v>
      </c>
      <c r="AM3586" s="1">
        <v>41781.333333333336</v>
      </c>
      <c r="AN3586" s="1">
        <v>41809.708333333336</v>
      </c>
      <c r="AP3586" t="s">
        <v>113</v>
      </c>
      <c r="AU3586" t="s">
        <v>8212</v>
      </c>
      <c r="AY3586" t="s">
        <v>106</v>
      </c>
      <c r="AZ3586">
        <v>0</v>
      </c>
      <c r="BA3586">
        <v>0</v>
      </c>
      <c r="BD3586" s="3">
        <v>41321.661805555559</v>
      </c>
      <c r="BE3586" s="3">
        <v>41321.690972222219</v>
      </c>
      <c r="BF3586" t="s">
        <v>115</v>
      </c>
      <c r="BG3586" t="s">
        <v>115</v>
      </c>
      <c r="BH3586">
        <v>8149</v>
      </c>
      <c r="BM3586">
        <v>43550</v>
      </c>
      <c r="BR3586" t="s">
        <v>116</v>
      </c>
      <c r="BS3586" t="s">
        <v>117</v>
      </c>
      <c r="BU3586">
        <v>1</v>
      </c>
      <c r="BV3586" t="s">
        <v>118</v>
      </c>
      <c r="BX3586" t="s">
        <v>119</v>
      </c>
      <c r="BY3586" t="s">
        <v>119</v>
      </c>
      <c r="BZ3586" t="s">
        <v>119</v>
      </c>
      <c r="CA3586">
        <v>1</v>
      </c>
      <c r="CC3586" t="s">
        <v>120</v>
      </c>
      <c r="CH3586">
        <v>540</v>
      </c>
      <c r="CI3586">
        <v>33870</v>
      </c>
      <c r="CJ3586" t="s">
        <v>106</v>
      </c>
      <c r="CK3586" t="s">
        <v>106</v>
      </c>
      <c r="CL3586">
        <v>35</v>
      </c>
      <c r="CM3586" t="s">
        <v>4710</v>
      </c>
      <c r="CO3586">
        <v>125030</v>
      </c>
      <c r="CQ3586">
        <v>0</v>
      </c>
      <c r="CR3586">
        <v>0</v>
      </c>
      <c r="CS3586">
        <v>0</v>
      </c>
      <c r="CY3586" t="s">
        <v>123</v>
      </c>
      <c r="CZ3586" t="s">
        <v>124</v>
      </c>
      <c r="DD3586" t="str" cm="1">
        <f t="array" ref="DD3586:DE3586">TEXT(_xlfn.SEQUENCE(1, DATEDIF(AG3586, AH3586, "m") + 1, AG3586, 30), "YYYY-APMM")</f>
        <v>2014-AP01</v>
      </c>
      <c r="DE3586" t="str">
        <v>2014-AP03</v>
      </c>
      <c r="DN3586">
        <f t="shared" si="110"/>
        <v>108</v>
      </c>
      <c r="DO3586" t="str">
        <f t="shared" si="111"/>
        <v>LABOR- SUBCONTRACTOR</v>
      </c>
    </row>
    <row r="3587" spans="1:119" x14ac:dyDescent="0.35">
      <c r="A3587" t="s">
        <v>105</v>
      </c>
      <c r="B3587">
        <v>502872</v>
      </c>
      <c r="C3587">
        <v>6359</v>
      </c>
      <c r="D3587">
        <v>125039</v>
      </c>
      <c r="E3587">
        <v>13662</v>
      </c>
      <c r="F3587">
        <v>0</v>
      </c>
      <c r="G3587" t="s">
        <v>106</v>
      </c>
      <c r="H3587" t="s">
        <v>106</v>
      </c>
      <c r="I3587" t="s">
        <v>106</v>
      </c>
      <c r="J3587" t="s">
        <v>107</v>
      </c>
      <c r="K3587" t="s">
        <v>108</v>
      </c>
      <c r="L3587" t="s">
        <v>109</v>
      </c>
      <c r="M3587" t="s">
        <v>110</v>
      </c>
      <c r="N3587" t="s">
        <v>8213</v>
      </c>
      <c r="O3587" t="s">
        <v>4724</v>
      </c>
      <c r="P3587">
        <v>8178</v>
      </c>
      <c r="Q3587">
        <v>760</v>
      </c>
      <c r="R3587">
        <v>0</v>
      </c>
      <c r="S3587">
        <v>200</v>
      </c>
      <c r="T3587">
        <v>0</v>
      </c>
      <c r="U3587">
        <v>823.6</v>
      </c>
      <c r="V3587">
        <v>823.6</v>
      </c>
      <c r="W3587">
        <v>200</v>
      </c>
      <c r="X3587">
        <v>0</v>
      </c>
      <c r="Y3587">
        <v>0</v>
      </c>
      <c r="Z3587">
        <v>0</v>
      </c>
      <c r="AD3587" s="1">
        <v>41819.333333333336</v>
      </c>
      <c r="AE3587" s="1">
        <v>41847.708333333336</v>
      </c>
      <c r="AG3587" s="1">
        <v>41708.333333333336</v>
      </c>
      <c r="AH3587" s="1">
        <v>41736.708333333336</v>
      </c>
      <c r="AI3587" s="1">
        <v>41708.333333333336</v>
      </c>
      <c r="AJ3587" s="1">
        <v>41736.708333333336</v>
      </c>
      <c r="AK3587" s="1">
        <v>41708.333333333336</v>
      </c>
      <c r="AL3587" s="1">
        <v>41736.708333333336</v>
      </c>
      <c r="AM3587" s="1">
        <v>41819.333333333336</v>
      </c>
      <c r="AN3587" s="1">
        <v>41847.708333333336</v>
      </c>
      <c r="AP3587" t="s">
        <v>113</v>
      </c>
      <c r="AU3587" t="s">
        <v>8214</v>
      </c>
      <c r="AY3587" t="s">
        <v>106</v>
      </c>
      <c r="AZ3587">
        <v>0</v>
      </c>
      <c r="BA3587">
        <v>0</v>
      </c>
      <c r="BD3587" s="3">
        <v>41321.661805555559</v>
      </c>
      <c r="BE3587" s="3">
        <v>41321.690972222219</v>
      </c>
      <c r="BF3587" t="s">
        <v>115</v>
      </c>
      <c r="BG3587" t="s">
        <v>115</v>
      </c>
      <c r="BH3587">
        <v>8149</v>
      </c>
      <c r="BM3587">
        <v>43550</v>
      </c>
      <c r="BR3587" t="s">
        <v>116</v>
      </c>
      <c r="BS3587" t="s">
        <v>117</v>
      </c>
      <c r="BU3587">
        <v>1</v>
      </c>
      <c r="BV3587" t="s">
        <v>118</v>
      </c>
      <c r="BX3587" t="s">
        <v>119</v>
      </c>
      <c r="BY3587" t="s">
        <v>119</v>
      </c>
      <c r="BZ3587" t="s">
        <v>119</v>
      </c>
      <c r="CA3587">
        <v>1</v>
      </c>
      <c r="CC3587" t="s">
        <v>120</v>
      </c>
      <c r="CH3587">
        <v>540</v>
      </c>
      <c r="CI3587">
        <v>33870</v>
      </c>
      <c r="CJ3587" t="s">
        <v>106</v>
      </c>
      <c r="CK3587" t="s">
        <v>106</v>
      </c>
      <c r="CL3587">
        <v>35</v>
      </c>
      <c r="CM3587" t="s">
        <v>4710</v>
      </c>
      <c r="CO3587">
        <v>125030</v>
      </c>
      <c r="CQ3587">
        <v>0</v>
      </c>
      <c r="CR3587">
        <v>0</v>
      </c>
      <c r="CS3587">
        <v>0</v>
      </c>
      <c r="CY3587" t="s">
        <v>123</v>
      </c>
      <c r="CZ3587" t="s">
        <v>124</v>
      </c>
      <c r="DD3587" t="str" cm="1">
        <f t="array" ref="DD3587">TEXT(_xlfn.SEQUENCE(1, DATEDIF(AG3587, AH3587, "m") + 1, AG3587, 30), "YYYY-APMM")</f>
        <v>2014-AP03</v>
      </c>
      <c r="DN3587">
        <f t="shared" ref="DN3587:DN3650" si="112">V3587/COUNTIF(DD3587:DF3587, "&lt;&gt;")</f>
        <v>823.6</v>
      </c>
      <c r="DO3587" t="str">
        <f t="shared" ref="DO3587:DO3650" si="113">BR3587</f>
        <v>LABOR- SUBCONTRACTOR</v>
      </c>
    </row>
    <row r="3588" spans="1:119" x14ac:dyDescent="0.35">
      <c r="A3588" t="s">
        <v>105</v>
      </c>
      <c r="B3588">
        <v>502873</v>
      </c>
      <c r="C3588">
        <v>6359</v>
      </c>
      <c r="D3588">
        <v>125040</v>
      </c>
      <c r="E3588">
        <v>13662</v>
      </c>
      <c r="F3588">
        <v>0</v>
      </c>
      <c r="G3588" t="s">
        <v>106</v>
      </c>
      <c r="H3588" t="s">
        <v>106</v>
      </c>
      <c r="I3588" t="s">
        <v>106</v>
      </c>
      <c r="J3588" t="s">
        <v>107</v>
      </c>
      <c r="K3588" t="s">
        <v>108</v>
      </c>
      <c r="L3588" t="s">
        <v>109</v>
      </c>
      <c r="M3588" t="s">
        <v>110</v>
      </c>
      <c r="N3588" t="s">
        <v>8215</v>
      </c>
      <c r="O3588" t="s">
        <v>4779</v>
      </c>
      <c r="P3588">
        <v>8177</v>
      </c>
      <c r="Q3588">
        <v>160</v>
      </c>
      <c r="R3588">
        <v>0</v>
      </c>
      <c r="S3588">
        <v>200</v>
      </c>
      <c r="T3588">
        <v>0</v>
      </c>
      <c r="U3588">
        <v>329</v>
      </c>
      <c r="V3588">
        <v>329</v>
      </c>
      <c r="W3588">
        <v>200</v>
      </c>
      <c r="X3588">
        <v>275</v>
      </c>
      <c r="Y3588">
        <v>0</v>
      </c>
      <c r="Z3588">
        <v>275</v>
      </c>
      <c r="AD3588" s="1">
        <v>41638.333333333336</v>
      </c>
      <c r="AE3588" s="1">
        <v>41666.708333333336</v>
      </c>
      <c r="AG3588" s="1">
        <v>41613.333333333336</v>
      </c>
      <c r="AH3588" s="1">
        <v>41643.708333333336</v>
      </c>
      <c r="AI3588" s="1">
        <v>41613.333333333336</v>
      </c>
      <c r="AJ3588" s="1">
        <v>41643.708333333336</v>
      </c>
      <c r="AK3588" s="1">
        <v>41613.333333333336</v>
      </c>
      <c r="AL3588" s="1">
        <v>41643.708333333336</v>
      </c>
      <c r="AM3588" s="1">
        <v>41638.333333333336</v>
      </c>
      <c r="AN3588" s="1">
        <v>41666.708333333336</v>
      </c>
      <c r="AP3588" t="s">
        <v>113</v>
      </c>
      <c r="AU3588" t="s">
        <v>8216</v>
      </c>
      <c r="AY3588" t="s">
        <v>106</v>
      </c>
      <c r="AZ3588">
        <v>0</v>
      </c>
      <c r="BA3588">
        <v>0</v>
      </c>
      <c r="BD3588" s="3">
        <v>41321.661805555559</v>
      </c>
      <c r="BE3588" s="3">
        <v>41321.690972222219</v>
      </c>
      <c r="BF3588" t="s">
        <v>115</v>
      </c>
      <c r="BG3588" t="s">
        <v>115</v>
      </c>
      <c r="BH3588">
        <v>8149</v>
      </c>
      <c r="BM3588">
        <v>43540</v>
      </c>
      <c r="BR3588" t="s">
        <v>1299</v>
      </c>
      <c r="BS3588" t="s">
        <v>1300</v>
      </c>
      <c r="BU3588">
        <v>1</v>
      </c>
      <c r="BV3588" t="s">
        <v>118</v>
      </c>
      <c r="BX3588" t="s">
        <v>119</v>
      </c>
      <c r="BY3588" t="s">
        <v>119</v>
      </c>
      <c r="BZ3588" t="s">
        <v>119</v>
      </c>
      <c r="CA3588">
        <v>1</v>
      </c>
      <c r="CC3588" t="s">
        <v>120</v>
      </c>
      <c r="CH3588">
        <v>540</v>
      </c>
      <c r="CI3588">
        <v>33850</v>
      </c>
      <c r="CJ3588" t="s">
        <v>106</v>
      </c>
      <c r="CK3588" t="s">
        <v>106</v>
      </c>
      <c r="CL3588">
        <v>25</v>
      </c>
      <c r="CM3588" t="s">
        <v>4771</v>
      </c>
      <c r="CO3588">
        <v>125030</v>
      </c>
      <c r="CQ3588">
        <v>0</v>
      </c>
      <c r="CR3588">
        <v>0</v>
      </c>
      <c r="CS3588">
        <v>0</v>
      </c>
      <c r="CY3588" t="s">
        <v>123</v>
      </c>
      <c r="CZ3588" t="s">
        <v>124</v>
      </c>
      <c r="DD3588" t="str" cm="1">
        <f t="array" ref="DD3588">TEXT(_xlfn.SEQUENCE(1, DATEDIF(AG3588, AH3588, "m") + 1, AG3588, 30), "YYYY-APMM")</f>
        <v>2013-AP12</v>
      </c>
      <c r="DN3588">
        <f t="shared" si="112"/>
        <v>329</v>
      </c>
      <c r="DO3588" t="str">
        <f t="shared" si="113"/>
        <v>LABOR - CIVIL</v>
      </c>
    </row>
    <row r="3589" spans="1:119" x14ac:dyDescent="0.35">
      <c r="A3589" t="s">
        <v>105</v>
      </c>
      <c r="B3589">
        <v>502874</v>
      </c>
      <c r="C3589">
        <v>6359</v>
      </c>
      <c r="D3589">
        <v>125040</v>
      </c>
      <c r="E3589">
        <v>13662</v>
      </c>
      <c r="F3589">
        <v>0</v>
      </c>
      <c r="G3589" t="s">
        <v>106</v>
      </c>
      <c r="H3589" t="s">
        <v>106</v>
      </c>
      <c r="I3589" t="s">
        <v>106</v>
      </c>
      <c r="J3589" t="s">
        <v>107</v>
      </c>
      <c r="K3589" t="s">
        <v>108</v>
      </c>
      <c r="L3589" t="s">
        <v>109</v>
      </c>
      <c r="M3589" t="s">
        <v>110</v>
      </c>
      <c r="N3589" t="s">
        <v>8217</v>
      </c>
      <c r="O3589" t="s">
        <v>4689</v>
      </c>
      <c r="P3589">
        <v>8165</v>
      </c>
      <c r="Q3589">
        <v>400</v>
      </c>
      <c r="R3589">
        <v>0</v>
      </c>
      <c r="S3589">
        <v>200</v>
      </c>
      <c r="T3589">
        <v>0</v>
      </c>
      <c r="U3589">
        <v>202</v>
      </c>
      <c r="V3589">
        <v>202</v>
      </c>
      <c r="W3589">
        <v>200</v>
      </c>
      <c r="X3589">
        <v>0</v>
      </c>
      <c r="Y3589">
        <v>0</v>
      </c>
      <c r="Z3589">
        <v>0</v>
      </c>
      <c r="AD3589" s="1">
        <v>41679.333333333336</v>
      </c>
      <c r="AE3589" s="1">
        <v>41708.708333333336</v>
      </c>
      <c r="AG3589" s="1">
        <v>41619.333333333336</v>
      </c>
      <c r="AH3589" s="1">
        <v>41648.708333333336</v>
      </c>
      <c r="AI3589" s="1">
        <v>41619.333333333336</v>
      </c>
      <c r="AJ3589" s="1">
        <v>41648.708333333336</v>
      </c>
      <c r="AK3589" s="1">
        <v>41619.333333333336</v>
      </c>
      <c r="AL3589" s="1">
        <v>41648.708333333336</v>
      </c>
      <c r="AM3589" s="1">
        <v>41679.333333333336</v>
      </c>
      <c r="AN3589" s="1">
        <v>41708.708333333336</v>
      </c>
      <c r="AP3589" t="s">
        <v>113</v>
      </c>
      <c r="AU3589" t="s">
        <v>8218</v>
      </c>
      <c r="AY3589" t="s">
        <v>106</v>
      </c>
      <c r="AZ3589">
        <v>0</v>
      </c>
      <c r="BA3589">
        <v>0</v>
      </c>
      <c r="BD3589" s="3">
        <v>41321.661805555559</v>
      </c>
      <c r="BE3589" s="3">
        <v>41321.690972222219</v>
      </c>
      <c r="BF3589" t="s">
        <v>115</v>
      </c>
      <c r="BG3589" t="s">
        <v>115</v>
      </c>
      <c r="BH3589">
        <v>8149</v>
      </c>
      <c r="BM3589">
        <v>43420</v>
      </c>
      <c r="BR3589" t="s">
        <v>3122</v>
      </c>
      <c r="BS3589" t="s">
        <v>3123</v>
      </c>
      <c r="BU3589">
        <v>1</v>
      </c>
      <c r="BV3589" t="s">
        <v>118</v>
      </c>
      <c r="BX3589" t="s">
        <v>119</v>
      </c>
      <c r="BY3589" t="s">
        <v>119</v>
      </c>
      <c r="BZ3589" t="s">
        <v>119</v>
      </c>
      <c r="CA3589">
        <v>1</v>
      </c>
      <c r="CC3589" t="s">
        <v>120</v>
      </c>
      <c r="CH3589">
        <v>540</v>
      </c>
      <c r="CI3589">
        <v>33850</v>
      </c>
      <c r="CJ3589" t="s">
        <v>106</v>
      </c>
      <c r="CK3589" t="s">
        <v>106</v>
      </c>
      <c r="CL3589">
        <v>25</v>
      </c>
      <c r="CM3589" t="s">
        <v>4771</v>
      </c>
      <c r="CO3589">
        <v>125030</v>
      </c>
      <c r="CQ3589">
        <v>0</v>
      </c>
      <c r="CR3589">
        <v>0</v>
      </c>
      <c r="CS3589">
        <v>0</v>
      </c>
      <c r="CY3589" t="s">
        <v>123</v>
      </c>
      <c r="CZ3589" t="s">
        <v>124</v>
      </c>
      <c r="DD3589" t="str" cm="1">
        <f t="array" ref="DD3589">TEXT(_xlfn.SEQUENCE(1, DATEDIF(AG3589, AH3589, "m") + 1, AG3589, 30), "YYYY-APMM")</f>
        <v>2013-AP12</v>
      </c>
      <c r="DN3589">
        <f t="shared" si="112"/>
        <v>202</v>
      </c>
      <c r="DO3589" t="str">
        <f t="shared" si="113"/>
        <v>STEEL FIXERS SK</v>
      </c>
    </row>
    <row r="3590" spans="1:119" x14ac:dyDescent="0.35">
      <c r="A3590" t="s">
        <v>105</v>
      </c>
      <c r="B3590">
        <v>502875</v>
      </c>
      <c r="C3590">
        <v>6359</v>
      </c>
      <c r="D3590">
        <v>125040</v>
      </c>
      <c r="E3590">
        <v>13662</v>
      </c>
      <c r="F3590">
        <v>0</v>
      </c>
      <c r="G3590" t="s">
        <v>106</v>
      </c>
      <c r="H3590" t="s">
        <v>106</v>
      </c>
      <c r="I3590" t="s">
        <v>106</v>
      </c>
      <c r="J3590" t="s">
        <v>107</v>
      </c>
      <c r="K3590" t="s">
        <v>108</v>
      </c>
      <c r="L3590" t="s">
        <v>109</v>
      </c>
      <c r="M3590" t="s">
        <v>110</v>
      </c>
      <c r="N3590" t="s">
        <v>8219</v>
      </c>
      <c r="O3590" t="s">
        <v>4784</v>
      </c>
      <c r="P3590">
        <v>8178</v>
      </c>
      <c r="Q3590">
        <v>400</v>
      </c>
      <c r="R3590">
        <v>176</v>
      </c>
      <c r="S3590">
        <v>200</v>
      </c>
      <c r="T3590">
        <v>0</v>
      </c>
      <c r="U3590">
        <v>134.4</v>
      </c>
      <c r="V3590">
        <v>134.4</v>
      </c>
      <c r="W3590">
        <v>200</v>
      </c>
      <c r="X3590">
        <v>0</v>
      </c>
      <c r="Y3590">
        <v>0</v>
      </c>
      <c r="Z3590">
        <v>0</v>
      </c>
      <c r="AD3590" s="1">
        <v>41686.333333333336</v>
      </c>
      <c r="AE3590" s="1">
        <v>41714.708333333336</v>
      </c>
      <c r="AG3590" s="1">
        <v>41625.333333333336</v>
      </c>
      <c r="AH3590" s="1">
        <v>41654.708333333336</v>
      </c>
      <c r="AI3590" s="1">
        <v>41625.333333333336</v>
      </c>
      <c r="AJ3590" s="1">
        <v>41654.708333333336</v>
      </c>
      <c r="AK3590" s="1">
        <v>41625.333333333336</v>
      </c>
      <c r="AL3590" s="1">
        <v>41654.708333333336</v>
      </c>
      <c r="AM3590" s="1">
        <v>41686.333333333336</v>
      </c>
      <c r="AN3590" s="1">
        <v>41714.708333333336</v>
      </c>
      <c r="AP3590" t="s">
        <v>113</v>
      </c>
      <c r="AU3590" t="s">
        <v>8220</v>
      </c>
      <c r="AY3590" t="s">
        <v>106</v>
      </c>
      <c r="AZ3590">
        <v>0</v>
      </c>
      <c r="BA3590">
        <v>0</v>
      </c>
      <c r="BD3590" s="3">
        <v>41321.661805555559</v>
      </c>
      <c r="BE3590" s="3">
        <v>41321.690972222219</v>
      </c>
      <c r="BF3590" t="s">
        <v>115</v>
      </c>
      <c r="BG3590" t="s">
        <v>115</v>
      </c>
      <c r="BH3590">
        <v>8149</v>
      </c>
      <c r="BM3590">
        <v>43550</v>
      </c>
      <c r="BR3590" t="s">
        <v>116</v>
      </c>
      <c r="BS3590" t="s">
        <v>117</v>
      </c>
      <c r="BU3590">
        <v>1</v>
      </c>
      <c r="BV3590" t="s">
        <v>118</v>
      </c>
      <c r="BX3590" t="s">
        <v>119</v>
      </c>
      <c r="BY3590" t="s">
        <v>119</v>
      </c>
      <c r="BZ3590" t="s">
        <v>119</v>
      </c>
      <c r="CA3590">
        <v>1</v>
      </c>
      <c r="CC3590" t="s">
        <v>120</v>
      </c>
      <c r="CH3590">
        <v>540</v>
      </c>
      <c r="CI3590">
        <v>33850</v>
      </c>
      <c r="CJ3590" t="s">
        <v>106</v>
      </c>
      <c r="CK3590" t="s">
        <v>106</v>
      </c>
      <c r="CL3590">
        <v>25</v>
      </c>
      <c r="CM3590" t="s">
        <v>4771</v>
      </c>
      <c r="CO3590">
        <v>125030</v>
      </c>
      <c r="CQ3590">
        <v>0</v>
      </c>
      <c r="CR3590">
        <v>0</v>
      </c>
      <c r="CS3590">
        <v>0</v>
      </c>
      <c r="CY3590" t="s">
        <v>123</v>
      </c>
      <c r="CZ3590" t="s">
        <v>124</v>
      </c>
      <c r="DD3590" t="str" cm="1">
        <f t="array" ref="DD3590">TEXT(_xlfn.SEQUENCE(1, DATEDIF(AG3590, AH3590, "m") + 1, AG3590, 30), "YYYY-APMM")</f>
        <v>2013-AP12</v>
      </c>
      <c r="DN3590">
        <f t="shared" si="112"/>
        <v>134.4</v>
      </c>
      <c r="DO3590" t="str">
        <f t="shared" si="113"/>
        <v>LABOR- SUBCONTRACTOR</v>
      </c>
    </row>
    <row r="3591" spans="1:119" x14ac:dyDescent="0.35">
      <c r="A3591" t="s">
        <v>105</v>
      </c>
      <c r="B3591">
        <v>502876</v>
      </c>
      <c r="C3591">
        <v>6359</v>
      </c>
      <c r="D3591">
        <v>125040</v>
      </c>
      <c r="E3591">
        <v>13662</v>
      </c>
      <c r="F3591">
        <v>0</v>
      </c>
      <c r="G3591" t="s">
        <v>106</v>
      </c>
      <c r="H3591" t="s">
        <v>106</v>
      </c>
      <c r="I3591" t="s">
        <v>106</v>
      </c>
      <c r="J3591" t="s">
        <v>107</v>
      </c>
      <c r="K3591" t="s">
        <v>108</v>
      </c>
      <c r="L3591" t="s">
        <v>109</v>
      </c>
      <c r="M3591" t="s">
        <v>110</v>
      </c>
      <c r="N3591" t="s">
        <v>8221</v>
      </c>
      <c r="O3591" t="s">
        <v>4769</v>
      </c>
      <c r="P3591">
        <v>8177</v>
      </c>
      <c r="Q3591">
        <v>160</v>
      </c>
      <c r="R3591">
        <v>0</v>
      </c>
      <c r="S3591">
        <v>200</v>
      </c>
      <c r="T3591">
        <v>0</v>
      </c>
      <c r="U3591">
        <v>283</v>
      </c>
      <c r="V3591">
        <v>283</v>
      </c>
      <c r="W3591">
        <v>200</v>
      </c>
      <c r="X3591">
        <v>151</v>
      </c>
      <c r="Y3591">
        <v>0</v>
      </c>
      <c r="Z3591">
        <v>151</v>
      </c>
      <c r="AD3591" s="1">
        <v>41617.333333333336</v>
      </c>
      <c r="AE3591" s="1">
        <v>41646.708333333336</v>
      </c>
      <c r="AG3591" s="1">
        <v>41594.333333333336</v>
      </c>
      <c r="AH3591" s="1">
        <v>41622.708333333336</v>
      </c>
      <c r="AI3591" s="1">
        <v>41594.333333333336</v>
      </c>
      <c r="AJ3591" s="1">
        <v>41622.708333333336</v>
      </c>
      <c r="AK3591" s="1">
        <v>41594.333333333336</v>
      </c>
      <c r="AL3591" s="1">
        <v>41622.708333333336</v>
      </c>
      <c r="AM3591" s="1">
        <v>41617.333333333336</v>
      </c>
      <c r="AN3591" s="1">
        <v>41646.708333333336</v>
      </c>
      <c r="AP3591" t="s">
        <v>113</v>
      </c>
      <c r="AU3591" t="s">
        <v>8222</v>
      </c>
      <c r="AY3591" t="s">
        <v>106</v>
      </c>
      <c r="AZ3591">
        <v>0</v>
      </c>
      <c r="BA3591">
        <v>0</v>
      </c>
      <c r="BD3591" s="3">
        <v>41321.661805555559</v>
      </c>
      <c r="BE3591" s="3">
        <v>41321.690972222219</v>
      </c>
      <c r="BF3591" t="s">
        <v>115</v>
      </c>
      <c r="BG3591" t="s">
        <v>115</v>
      </c>
      <c r="BH3591">
        <v>8149</v>
      </c>
      <c r="BM3591">
        <v>43540</v>
      </c>
      <c r="BR3591" t="s">
        <v>1299</v>
      </c>
      <c r="BS3591" t="s">
        <v>1300</v>
      </c>
      <c r="BU3591">
        <v>1</v>
      </c>
      <c r="BV3591" t="s">
        <v>118</v>
      </c>
      <c r="BX3591" t="s">
        <v>119</v>
      </c>
      <c r="BY3591" t="s">
        <v>119</v>
      </c>
      <c r="BZ3591" t="s">
        <v>119</v>
      </c>
      <c r="CA3591">
        <v>1</v>
      </c>
      <c r="CC3591" t="s">
        <v>120</v>
      </c>
      <c r="CH3591">
        <v>540</v>
      </c>
      <c r="CI3591">
        <v>33850</v>
      </c>
      <c r="CJ3591" t="s">
        <v>106</v>
      </c>
      <c r="CK3591" t="s">
        <v>106</v>
      </c>
      <c r="CL3591">
        <v>25</v>
      </c>
      <c r="CM3591" t="s">
        <v>4771</v>
      </c>
      <c r="CO3591">
        <v>125030</v>
      </c>
      <c r="CQ3591">
        <v>0</v>
      </c>
      <c r="CR3591">
        <v>0</v>
      </c>
      <c r="CS3591">
        <v>0</v>
      </c>
      <c r="CY3591" t="s">
        <v>123</v>
      </c>
      <c r="CZ3591" t="s">
        <v>124</v>
      </c>
      <c r="DD3591" t="str" cm="1">
        <f t="array" ref="DD3591">TEXT(_xlfn.SEQUENCE(1, DATEDIF(AG3591, AH3591, "m") + 1, AG3591, 30), "YYYY-APMM")</f>
        <v>2013-AP11</v>
      </c>
      <c r="DN3591">
        <f t="shared" si="112"/>
        <v>283</v>
      </c>
      <c r="DO3591" t="str">
        <f t="shared" si="113"/>
        <v>LABOR - CIVIL</v>
      </c>
    </row>
    <row r="3592" spans="1:119" x14ac:dyDescent="0.35">
      <c r="A3592" t="s">
        <v>105</v>
      </c>
      <c r="B3592">
        <v>502877</v>
      </c>
      <c r="C3592">
        <v>6359</v>
      </c>
      <c r="D3592">
        <v>125040</v>
      </c>
      <c r="E3592">
        <v>13662</v>
      </c>
      <c r="F3592">
        <v>0</v>
      </c>
      <c r="G3592" t="s">
        <v>106</v>
      </c>
      <c r="H3592" t="s">
        <v>106</v>
      </c>
      <c r="I3592" t="s">
        <v>106</v>
      </c>
      <c r="J3592" t="s">
        <v>107</v>
      </c>
      <c r="K3592" t="s">
        <v>108</v>
      </c>
      <c r="L3592" t="s">
        <v>109</v>
      </c>
      <c r="M3592" t="s">
        <v>110</v>
      </c>
      <c r="N3592" t="s">
        <v>8223</v>
      </c>
      <c r="O3592" t="s">
        <v>4773</v>
      </c>
      <c r="P3592">
        <v>8178</v>
      </c>
      <c r="Q3592">
        <v>160</v>
      </c>
      <c r="R3592">
        <v>0</v>
      </c>
      <c r="S3592">
        <v>200</v>
      </c>
      <c r="T3592">
        <v>0</v>
      </c>
      <c r="U3592">
        <v>303.60000000000002</v>
      </c>
      <c r="V3592">
        <v>303.60000000000002</v>
      </c>
      <c r="W3592">
        <v>200</v>
      </c>
      <c r="X3592">
        <v>0</v>
      </c>
      <c r="Y3592">
        <v>0</v>
      </c>
      <c r="Z3592">
        <v>0</v>
      </c>
      <c r="AD3592" s="1">
        <v>41625.333333333336</v>
      </c>
      <c r="AE3592" s="1">
        <v>41654.708333333336</v>
      </c>
      <c r="AG3592" s="1">
        <v>41602.333333333336</v>
      </c>
      <c r="AH3592" s="1">
        <v>41631.708333333336</v>
      </c>
      <c r="AI3592" s="1">
        <v>41602.333333333336</v>
      </c>
      <c r="AJ3592" s="1">
        <v>41631.708333333336</v>
      </c>
      <c r="AK3592" s="1">
        <v>41602.333333333336</v>
      </c>
      <c r="AL3592" s="1">
        <v>41631.708333333336</v>
      </c>
      <c r="AM3592" s="1">
        <v>41625.333333333336</v>
      </c>
      <c r="AN3592" s="1">
        <v>41654.708333333336</v>
      </c>
      <c r="AP3592" t="s">
        <v>113</v>
      </c>
      <c r="AU3592" t="s">
        <v>8224</v>
      </c>
      <c r="AY3592" t="s">
        <v>106</v>
      </c>
      <c r="AZ3592">
        <v>0</v>
      </c>
      <c r="BA3592">
        <v>0</v>
      </c>
      <c r="BD3592" s="3">
        <v>41321.661805555559</v>
      </c>
      <c r="BE3592" s="3">
        <v>41321.690972222219</v>
      </c>
      <c r="BF3592" t="s">
        <v>115</v>
      </c>
      <c r="BG3592" t="s">
        <v>115</v>
      </c>
      <c r="BH3592">
        <v>8149</v>
      </c>
      <c r="BM3592">
        <v>43550</v>
      </c>
      <c r="BR3592" t="s">
        <v>116</v>
      </c>
      <c r="BS3592" t="s">
        <v>117</v>
      </c>
      <c r="BU3592">
        <v>1</v>
      </c>
      <c r="BV3592" t="s">
        <v>118</v>
      </c>
      <c r="BX3592" t="s">
        <v>119</v>
      </c>
      <c r="BY3592" t="s">
        <v>119</v>
      </c>
      <c r="BZ3592" t="s">
        <v>119</v>
      </c>
      <c r="CA3592">
        <v>1</v>
      </c>
      <c r="CC3592" t="s">
        <v>120</v>
      </c>
      <c r="CH3592">
        <v>540</v>
      </c>
      <c r="CI3592">
        <v>33850</v>
      </c>
      <c r="CJ3592" t="s">
        <v>106</v>
      </c>
      <c r="CK3592" t="s">
        <v>106</v>
      </c>
      <c r="CL3592">
        <v>25</v>
      </c>
      <c r="CM3592" t="s">
        <v>4771</v>
      </c>
      <c r="CO3592">
        <v>125030</v>
      </c>
      <c r="CQ3592">
        <v>0</v>
      </c>
      <c r="CR3592">
        <v>0</v>
      </c>
      <c r="CS3592">
        <v>0</v>
      </c>
      <c r="CY3592" t="s">
        <v>123</v>
      </c>
      <c r="CZ3592" t="s">
        <v>124</v>
      </c>
      <c r="DD3592" t="str" cm="1">
        <f t="array" ref="DD3592">TEXT(_xlfn.SEQUENCE(1, DATEDIF(AG3592, AH3592, "m") + 1, AG3592, 30), "YYYY-APMM")</f>
        <v>2013-AP11</v>
      </c>
      <c r="DN3592">
        <f t="shared" si="112"/>
        <v>303.60000000000002</v>
      </c>
      <c r="DO3592" t="str">
        <f t="shared" si="113"/>
        <v>LABOR- SUBCONTRACTOR</v>
      </c>
    </row>
    <row r="3593" spans="1:119" x14ac:dyDescent="0.35">
      <c r="A3593" t="s">
        <v>105</v>
      </c>
      <c r="B3593">
        <v>502878</v>
      </c>
      <c r="C3593">
        <v>6359</v>
      </c>
      <c r="D3593">
        <v>125040</v>
      </c>
      <c r="E3593">
        <v>13662</v>
      </c>
      <c r="F3593">
        <v>0</v>
      </c>
      <c r="G3593" t="s">
        <v>106</v>
      </c>
      <c r="H3593" t="s">
        <v>106</v>
      </c>
      <c r="I3593" t="s">
        <v>106</v>
      </c>
      <c r="J3593" t="s">
        <v>107</v>
      </c>
      <c r="K3593" t="s">
        <v>108</v>
      </c>
      <c r="L3593" t="s">
        <v>109</v>
      </c>
      <c r="M3593" t="s">
        <v>110</v>
      </c>
      <c r="N3593" t="s">
        <v>8225</v>
      </c>
      <c r="O3593" t="s">
        <v>4776</v>
      </c>
      <c r="P3593">
        <v>8178</v>
      </c>
      <c r="Q3593">
        <v>160</v>
      </c>
      <c r="R3593">
        <v>0</v>
      </c>
      <c r="S3593">
        <v>200</v>
      </c>
      <c r="T3593">
        <v>0</v>
      </c>
      <c r="U3593">
        <v>84</v>
      </c>
      <c r="V3593">
        <v>84</v>
      </c>
      <c r="W3593">
        <v>200</v>
      </c>
      <c r="X3593">
        <v>0</v>
      </c>
      <c r="Y3593">
        <v>0</v>
      </c>
      <c r="Z3593">
        <v>0</v>
      </c>
      <c r="AD3593" s="1">
        <v>41632.333333333336</v>
      </c>
      <c r="AE3593" s="1">
        <v>41660.708333333336</v>
      </c>
      <c r="AG3593" s="1">
        <v>41608.333333333336</v>
      </c>
      <c r="AH3593" s="1">
        <v>41637.708333333336</v>
      </c>
      <c r="AI3593" s="1">
        <v>41608.333333333336</v>
      </c>
      <c r="AJ3593" s="1">
        <v>41637.708333333336</v>
      </c>
      <c r="AK3593" s="1">
        <v>41608.333333333336</v>
      </c>
      <c r="AL3593" s="1">
        <v>41637.708333333336</v>
      </c>
      <c r="AM3593" s="1">
        <v>41632.333333333336</v>
      </c>
      <c r="AN3593" s="1">
        <v>41660.708333333336</v>
      </c>
      <c r="AP3593" t="s">
        <v>113</v>
      </c>
      <c r="AU3593" t="s">
        <v>8226</v>
      </c>
      <c r="AY3593" t="s">
        <v>106</v>
      </c>
      <c r="AZ3593">
        <v>0</v>
      </c>
      <c r="BA3593">
        <v>0</v>
      </c>
      <c r="BD3593" s="3">
        <v>41321.661805555559</v>
      </c>
      <c r="BE3593" s="3">
        <v>41321.690972222219</v>
      </c>
      <c r="BF3593" t="s">
        <v>115</v>
      </c>
      <c r="BG3593" t="s">
        <v>115</v>
      </c>
      <c r="BH3593">
        <v>8149</v>
      </c>
      <c r="BM3593">
        <v>43550</v>
      </c>
      <c r="BR3593" t="s">
        <v>116</v>
      </c>
      <c r="BS3593" t="s">
        <v>117</v>
      </c>
      <c r="BU3593">
        <v>1</v>
      </c>
      <c r="BV3593" t="s">
        <v>118</v>
      </c>
      <c r="BX3593" t="s">
        <v>119</v>
      </c>
      <c r="BY3593" t="s">
        <v>119</v>
      </c>
      <c r="BZ3593" t="s">
        <v>119</v>
      </c>
      <c r="CA3593">
        <v>1</v>
      </c>
      <c r="CC3593" t="s">
        <v>120</v>
      </c>
      <c r="CH3593">
        <v>540</v>
      </c>
      <c r="CI3593">
        <v>33850</v>
      </c>
      <c r="CJ3593" t="s">
        <v>106</v>
      </c>
      <c r="CK3593" t="s">
        <v>106</v>
      </c>
      <c r="CL3593">
        <v>25</v>
      </c>
      <c r="CM3593" t="s">
        <v>4771</v>
      </c>
      <c r="CO3593">
        <v>125030</v>
      </c>
      <c r="CQ3593">
        <v>0</v>
      </c>
      <c r="CR3593">
        <v>0</v>
      </c>
      <c r="CS3593">
        <v>0</v>
      </c>
      <c r="CY3593" t="s">
        <v>123</v>
      </c>
      <c r="CZ3593" t="s">
        <v>124</v>
      </c>
      <c r="DD3593" t="str" cm="1">
        <f t="array" ref="DD3593">TEXT(_xlfn.SEQUENCE(1, DATEDIF(AG3593, AH3593, "m") + 1, AG3593, 30), "YYYY-APMM")</f>
        <v>2013-AP11</v>
      </c>
      <c r="DN3593">
        <f t="shared" si="112"/>
        <v>84</v>
      </c>
      <c r="DO3593" t="str">
        <f t="shared" si="113"/>
        <v>LABOR- SUBCONTRACTOR</v>
      </c>
    </row>
    <row r="3594" spans="1:119" x14ac:dyDescent="0.35">
      <c r="A3594" t="s">
        <v>105</v>
      </c>
      <c r="B3594">
        <v>502879</v>
      </c>
      <c r="C3594">
        <v>6359</v>
      </c>
      <c r="D3594">
        <v>125041</v>
      </c>
      <c r="E3594">
        <v>13662</v>
      </c>
      <c r="F3594">
        <v>0</v>
      </c>
      <c r="G3594" t="s">
        <v>106</v>
      </c>
      <c r="H3594" t="s">
        <v>106</v>
      </c>
      <c r="I3594" t="s">
        <v>106</v>
      </c>
      <c r="J3594" t="s">
        <v>107</v>
      </c>
      <c r="K3594" t="s">
        <v>108</v>
      </c>
      <c r="L3594" t="s">
        <v>109</v>
      </c>
      <c r="M3594" t="s">
        <v>110</v>
      </c>
      <c r="N3594" t="s">
        <v>8227</v>
      </c>
      <c r="O3594" t="s">
        <v>4822</v>
      </c>
      <c r="P3594">
        <v>8165</v>
      </c>
      <c r="Q3594">
        <v>792</v>
      </c>
      <c r="R3594">
        <v>0</v>
      </c>
      <c r="S3594">
        <v>200</v>
      </c>
      <c r="T3594">
        <v>0</v>
      </c>
      <c r="U3594">
        <v>224</v>
      </c>
      <c r="V3594">
        <v>224</v>
      </c>
      <c r="W3594">
        <v>200</v>
      </c>
      <c r="X3594">
        <v>0</v>
      </c>
      <c r="Y3594">
        <v>0</v>
      </c>
      <c r="Z3594">
        <v>0</v>
      </c>
      <c r="AD3594" s="1">
        <v>41763.333333333336</v>
      </c>
      <c r="AE3594" s="1">
        <v>41791.708333333336</v>
      </c>
      <c r="AG3594" s="1">
        <v>41646.333333333336</v>
      </c>
      <c r="AH3594" s="1">
        <v>41674.708333333336</v>
      </c>
      <c r="AI3594" s="1">
        <v>41646.333333333336</v>
      </c>
      <c r="AJ3594" s="1">
        <v>41674.708333333336</v>
      </c>
      <c r="AK3594" s="1">
        <v>41646.333333333336</v>
      </c>
      <c r="AL3594" s="1">
        <v>41674.708333333336</v>
      </c>
      <c r="AM3594" s="1">
        <v>41763.333333333336</v>
      </c>
      <c r="AN3594" s="1">
        <v>41791.708333333336</v>
      </c>
      <c r="AP3594" t="s">
        <v>113</v>
      </c>
      <c r="AU3594" t="s">
        <v>8228</v>
      </c>
      <c r="AY3594" t="s">
        <v>106</v>
      </c>
      <c r="AZ3594">
        <v>0</v>
      </c>
      <c r="BA3594">
        <v>0</v>
      </c>
      <c r="BD3594" s="3">
        <v>41321.661805555559</v>
      </c>
      <c r="BE3594" s="3">
        <v>41321.697222222225</v>
      </c>
      <c r="BF3594" t="s">
        <v>115</v>
      </c>
      <c r="BG3594" t="s">
        <v>115</v>
      </c>
      <c r="BH3594">
        <v>8149</v>
      </c>
      <c r="BM3594">
        <v>43420</v>
      </c>
      <c r="BR3594" t="s">
        <v>3122</v>
      </c>
      <c r="BS3594" t="s">
        <v>3123</v>
      </c>
      <c r="BU3594">
        <v>1</v>
      </c>
      <c r="BV3594" t="s">
        <v>118</v>
      </c>
      <c r="BX3594" t="s">
        <v>119</v>
      </c>
      <c r="BY3594" t="s">
        <v>119</v>
      </c>
      <c r="BZ3594" t="s">
        <v>119</v>
      </c>
      <c r="CA3594">
        <v>1</v>
      </c>
      <c r="CC3594" t="s">
        <v>120</v>
      </c>
      <c r="CH3594">
        <v>540</v>
      </c>
      <c r="CI3594">
        <v>33900</v>
      </c>
      <c r="CJ3594" t="s">
        <v>106</v>
      </c>
      <c r="CK3594" t="s">
        <v>106</v>
      </c>
      <c r="CL3594">
        <v>50</v>
      </c>
      <c r="CM3594" t="s">
        <v>4824</v>
      </c>
      <c r="CO3594">
        <v>125030</v>
      </c>
      <c r="CQ3594">
        <v>0</v>
      </c>
      <c r="CR3594">
        <v>0</v>
      </c>
      <c r="CS3594">
        <v>0</v>
      </c>
      <c r="CY3594" t="s">
        <v>123</v>
      </c>
      <c r="CZ3594" t="s">
        <v>124</v>
      </c>
      <c r="DD3594" t="str" cm="1">
        <f t="array" ref="DD3594">TEXT(_xlfn.SEQUENCE(1, DATEDIF(AG3594, AH3594, "m") + 1, AG3594, 30), "YYYY-APMM")</f>
        <v>2014-AP01</v>
      </c>
      <c r="DN3594">
        <f t="shared" si="112"/>
        <v>224</v>
      </c>
      <c r="DO3594" t="str">
        <f t="shared" si="113"/>
        <v>STEEL FIXERS SK</v>
      </c>
    </row>
    <row r="3595" spans="1:119" x14ac:dyDescent="0.35">
      <c r="A3595" t="s">
        <v>105</v>
      </c>
      <c r="B3595">
        <v>502880</v>
      </c>
      <c r="C3595">
        <v>6359</v>
      </c>
      <c r="D3595">
        <v>125041</v>
      </c>
      <c r="E3595">
        <v>13662</v>
      </c>
      <c r="F3595">
        <v>0</v>
      </c>
      <c r="G3595" t="s">
        <v>106</v>
      </c>
      <c r="H3595" t="s">
        <v>106</v>
      </c>
      <c r="I3595" t="s">
        <v>106</v>
      </c>
      <c r="J3595" t="s">
        <v>107</v>
      </c>
      <c r="K3595" t="s">
        <v>108</v>
      </c>
      <c r="L3595" t="s">
        <v>109</v>
      </c>
      <c r="M3595" t="s">
        <v>110</v>
      </c>
      <c r="N3595" t="s">
        <v>8229</v>
      </c>
      <c r="O3595" t="s">
        <v>4826</v>
      </c>
      <c r="P3595">
        <v>8178</v>
      </c>
      <c r="Q3595">
        <v>792</v>
      </c>
      <c r="R3595">
        <v>0</v>
      </c>
      <c r="S3595">
        <v>200</v>
      </c>
      <c r="T3595">
        <v>0</v>
      </c>
      <c r="U3595">
        <v>28</v>
      </c>
      <c r="V3595">
        <v>28</v>
      </c>
      <c r="W3595">
        <v>200</v>
      </c>
      <c r="X3595">
        <v>0</v>
      </c>
      <c r="Y3595">
        <v>0</v>
      </c>
      <c r="Z3595">
        <v>0</v>
      </c>
      <c r="AD3595" s="1">
        <v>41779.333333333336</v>
      </c>
      <c r="AE3595" s="1">
        <v>41807.708333333336</v>
      </c>
      <c r="AG3595" s="1">
        <v>41662.333333333336</v>
      </c>
      <c r="AH3595" s="1">
        <v>41692.708333333336</v>
      </c>
      <c r="AI3595" s="1">
        <v>41662.333333333336</v>
      </c>
      <c r="AJ3595" s="1">
        <v>41692.708333333336</v>
      </c>
      <c r="AK3595" s="1">
        <v>41662.333333333336</v>
      </c>
      <c r="AL3595" s="1">
        <v>41692.708333333336</v>
      </c>
      <c r="AM3595" s="1">
        <v>41779.333333333336</v>
      </c>
      <c r="AN3595" s="1">
        <v>41807.708333333336</v>
      </c>
      <c r="AP3595" t="s">
        <v>113</v>
      </c>
      <c r="AU3595" t="s">
        <v>8230</v>
      </c>
      <c r="AY3595" t="s">
        <v>106</v>
      </c>
      <c r="AZ3595">
        <v>0</v>
      </c>
      <c r="BA3595">
        <v>0</v>
      </c>
      <c r="BD3595" s="3">
        <v>41321.661805555559</v>
      </c>
      <c r="BE3595" s="3">
        <v>41321.697222222225</v>
      </c>
      <c r="BF3595" t="s">
        <v>115</v>
      </c>
      <c r="BG3595" t="s">
        <v>115</v>
      </c>
      <c r="BH3595">
        <v>8149</v>
      </c>
      <c r="BM3595">
        <v>43550</v>
      </c>
      <c r="BR3595" t="s">
        <v>116</v>
      </c>
      <c r="BS3595" t="s">
        <v>117</v>
      </c>
      <c r="BU3595">
        <v>1</v>
      </c>
      <c r="BV3595" t="s">
        <v>118</v>
      </c>
      <c r="BX3595" t="s">
        <v>119</v>
      </c>
      <c r="BY3595" t="s">
        <v>119</v>
      </c>
      <c r="BZ3595" t="s">
        <v>119</v>
      </c>
      <c r="CA3595">
        <v>1</v>
      </c>
      <c r="CC3595" t="s">
        <v>120</v>
      </c>
      <c r="CH3595">
        <v>540</v>
      </c>
      <c r="CI3595">
        <v>33900</v>
      </c>
      <c r="CJ3595" t="s">
        <v>106</v>
      </c>
      <c r="CK3595" t="s">
        <v>106</v>
      </c>
      <c r="CL3595">
        <v>50</v>
      </c>
      <c r="CM3595" t="s">
        <v>4824</v>
      </c>
      <c r="CO3595">
        <v>125030</v>
      </c>
      <c r="CQ3595">
        <v>0</v>
      </c>
      <c r="CR3595">
        <v>0</v>
      </c>
      <c r="CS3595">
        <v>0</v>
      </c>
      <c r="CY3595" t="s">
        <v>123</v>
      </c>
      <c r="CZ3595" t="s">
        <v>124</v>
      </c>
      <c r="DD3595" t="str" cm="1">
        <f t="array" ref="DD3595">TEXT(_xlfn.SEQUENCE(1, DATEDIF(AG3595, AH3595, "m") + 1, AG3595, 30), "YYYY-APMM")</f>
        <v>2014-AP01</v>
      </c>
      <c r="DN3595">
        <f t="shared" si="112"/>
        <v>28</v>
      </c>
      <c r="DO3595" t="str">
        <f t="shared" si="113"/>
        <v>LABOR- SUBCONTRACTOR</v>
      </c>
    </row>
    <row r="3596" spans="1:119" x14ac:dyDescent="0.35">
      <c r="A3596" t="s">
        <v>105</v>
      </c>
      <c r="B3596">
        <v>502881</v>
      </c>
      <c r="C3596">
        <v>6359</v>
      </c>
      <c r="D3596">
        <v>125041</v>
      </c>
      <c r="E3596">
        <v>13662</v>
      </c>
      <c r="F3596">
        <v>0</v>
      </c>
      <c r="G3596" t="s">
        <v>106</v>
      </c>
      <c r="H3596" t="s">
        <v>106</v>
      </c>
      <c r="I3596" t="s">
        <v>106</v>
      </c>
      <c r="J3596" t="s">
        <v>107</v>
      </c>
      <c r="K3596" t="s">
        <v>108</v>
      </c>
      <c r="L3596" t="s">
        <v>109</v>
      </c>
      <c r="M3596" t="s">
        <v>110</v>
      </c>
      <c r="N3596" t="s">
        <v>8231</v>
      </c>
      <c r="O3596" t="s">
        <v>4829</v>
      </c>
      <c r="P3596">
        <v>8165</v>
      </c>
      <c r="Q3596">
        <v>792</v>
      </c>
      <c r="R3596">
        <v>0</v>
      </c>
      <c r="S3596">
        <v>200</v>
      </c>
      <c r="T3596">
        <v>0</v>
      </c>
      <c r="U3596">
        <v>168</v>
      </c>
      <c r="V3596">
        <v>168</v>
      </c>
      <c r="W3596">
        <v>200</v>
      </c>
      <c r="X3596">
        <v>0</v>
      </c>
      <c r="Y3596">
        <v>0</v>
      </c>
      <c r="Z3596">
        <v>0</v>
      </c>
      <c r="AD3596" s="1">
        <v>41808.333333333336</v>
      </c>
      <c r="AE3596" s="1">
        <v>41836.708333333336</v>
      </c>
      <c r="AG3596" s="1">
        <v>41693.333333333336</v>
      </c>
      <c r="AH3596" s="1">
        <v>41721.708333333336</v>
      </c>
      <c r="AI3596" s="1">
        <v>41693.333333333336</v>
      </c>
      <c r="AJ3596" s="1">
        <v>41721.708333333336</v>
      </c>
      <c r="AK3596" s="1">
        <v>41693.333333333336</v>
      </c>
      <c r="AL3596" s="1">
        <v>41721.708333333336</v>
      </c>
      <c r="AM3596" s="1">
        <v>41808.333333333336</v>
      </c>
      <c r="AN3596" s="1">
        <v>41836.708333333336</v>
      </c>
      <c r="AP3596" t="s">
        <v>113</v>
      </c>
      <c r="AU3596" t="s">
        <v>8232</v>
      </c>
      <c r="AY3596" t="s">
        <v>106</v>
      </c>
      <c r="AZ3596">
        <v>0</v>
      </c>
      <c r="BA3596">
        <v>0</v>
      </c>
      <c r="BD3596" s="3">
        <v>41321.661805555559</v>
      </c>
      <c r="BE3596" s="3">
        <v>41321.697222222225</v>
      </c>
      <c r="BF3596" t="s">
        <v>115</v>
      </c>
      <c r="BG3596" t="s">
        <v>115</v>
      </c>
      <c r="BH3596">
        <v>8149</v>
      </c>
      <c r="BM3596">
        <v>43420</v>
      </c>
      <c r="BR3596" t="s">
        <v>3122</v>
      </c>
      <c r="BS3596" t="s">
        <v>3123</v>
      </c>
      <c r="BU3596">
        <v>1</v>
      </c>
      <c r="BV3596" t="s">
        <v>118</v>
      </c>
      <c r="BX3596" t="s">
        <v>119</v>
      </c>
      <c r="BY3596" t="s">
        <v>119</v>
      </c>
      <c r="BZ3596" t="s">
        <v>119</v>
      </c>
      <c r="CA3596">
        <v>1</v>
      </c>
      <c r="CC3596" t="s">
        <v>120</v>
      </c>
      <c r="CH3596">
        <v>540</v>
      </c>
      <c r="CI3596">
        <v>33900</v>
      </c>
      <c r="CJ3596" t="s">
        <v>106</v>
      </c>
      <c r="CK3596" t="s">
        <v>106</v>
      </c>
      <c r="CL3596">
        <v>50</v>
      </c>
      <c r="CM3596" t="s">
        <v>4824</v>
      </c>
      <c r="CO3596">
        <v>125030</v>
      </c>
      <c r="CQ3596">
        <v>0</v>
      </c>
      <c r="CR3596">
        <v>0</v>
      </c>
      <c r="CS3596">
        <v>0</v>
      </c>
      <c r="CY3596" t="s">
        <v>123</v>
      </c>
      <c r="CZ3596" t="s">
        <v>124</v>
      </c>
      <c r="DD3596" t="str" cm="1">
        <f t="array" ref="DD3596:DE3596">TEXT(_xlfn.SEQUENCE(1, DATEDIF(AG3596, AH3596, "m") + 1, AG3596, 30), "YYYY-APMM")</f>
        <v>2014-AP02</v>
      </c>
      <c r="DE3596" t="str">
        <v>2014-AP03</v>
      </c>
      <c r="DN3596">
        <f t="shared" si="112"/>
        <v>84</v>
      </c>
      <c r="DO3596" t="str">
        <f t="shared" si="113"/>
        <v>STEEL FIXERS SK</v>
      </c>
    </row>
    <row r="3597" spans="1:119" x14ac:dyDescent="0.35">
      <c r="A3597" t="s">
        <v>105</v>
      </c>
      <c r="B3597">
        <v>502882</v>
      </c>
      <c r="C3597">
        <v>6359</v>
      </c>
      <c r="D3597">
        <v>125041</v>
      </c>
      <c r="E3597">
        <v>13662</v>
      </c>
      <c r="F3597">
        <v>0</v>
      </c>
      <c r="G3597" t="s">
        <v>106</v>
      </c>
      <c r="H3597" t="s">
        <v>106</v>
      </c>
      <c r="I3597" t="s">
        <v>106</v>
      </c>
      <c r="J3597" t="s">
        <v>107</v>
      </c>
      <c r="K3597" t="s">
        <v>108</v>
      </c>
      <c r="L3597" t="s">
        <v>109</v>
      </c>
      <c r="M3597" t="s">
        <v>110</v>
      </c>
      <c r="N3597" t="s">
        <v>8233</v>
      </c>
      <c r="O3597" t="s">
        <v>4832</v>
      </c>
      <c r="P3597">
        <v>8165</v>
      </c>
      <c r="Q3597">
        <v>792</v>
      </c>
      <c r="R3597">
        <v>200</v>
      </c>
      <c r="S3597">
        <v>200</v>
      </c>
      <c r="T3597">
        <v>0</v>
      </c>
      <c r="U3597">
        <v>154</v>
      </c>
      <c r="V3597">
        <v>154</v>
      </c>
      <c r="W3597">
        <v>200</v>
      </c>
      <c r="X3597">
        <v>0</v>
      </c>
      <c r="Y3597">
        <v>0</v>
      </c>
      <c r="Z3597">
        <v>0</v>
      </c>
      <c r="AD3597" s="1">
        <v>41820.333333333336</v>
      </c>
      <c r="AE3597" s="1">
        <v>41848.708333333336</v>
      </c>
      <c r="AG3597" s="1">
        <v>41704.333333333336</v>
      </c>
      <c r="AH3597" s="1">
        <v>41732.708333333336</v>
      </c>
      <c r="AI3597" s="1">
        <v>41704.333333333336</v>
      </c>
      <c r="AJ3597" s="1">
        <v>41732.708333333336</v>
      </c>
      <c r="AK3597" s="1">
        <v>41704.333333333336</v>
      </c>
      <c r="AL3597" s="1">
        <v>41732.708333333336</v>
      </c>
      <c r="AM3597" s="1">
        <v>41820.333333333336</v>
      </c>
      <c r="AN3597" s="1">
        <v>41848.708333333336</v>
      </c>
      <c r="AP3597" t="s">
        <v>113</v>
      </c>
      <c r="AU3597" t="s">
        <v>8234</v>
      </c>
      <c r="AY3597" t="s">
        <v>106</v>
      </c>
      <c r="AZ3597">
        <v>0</v>
      </c>
      <c r="BA3597">
        <v>0</v>
      </c>
      <c r="BD3597" s="3">
        <v>41321.661805555559</v>
      </c>
      <c r="BE3597" s="3">
        <v>41321.697222222225</v>
      </c>
      <c r="BF3597" t="s">
        <v>115</v>
      </c>
      <c r="BG3597" t="s">
        <v>115</v>
      </c>
      <c r="BH3597">
        <v>8149</v>
      </c>
      <c r="BM3597">
        <v>43420</v>
      </c>
      <c r="BR3597" t="s">
        <v>3122</v>
      </c>
      <c r="BS3597" t="s">
        <v>3123</v>
      </c>
      <c r="BU3597">
        <v>1</v>
      </c>
      <c r="BV3597" t="s">
        <v>118</v>
      </c>
      <c r="BX3597" t="s">
        <v>119</v>
      </c>
      <c r="BY3597" t="s">
        <v>119</v>
      </c>
      <c r="BZ3597" t="s">
        <v>119</v>
      </c>
      <c r="CA3597">
        <v>1</v>
      </c>
      <c r="CC3597" t="s">
        <v>120</v>
      </c>
      <c r="CH3597">
        <v>540</v>
      </c>
      <c r="CI3597">
        <v>33900</v>
      </c>
      <c r="CJ3597" t="s">
        <v>106</v>
      </c>
      <c r="CK3597" t="s">
        <v>106</v>
      </c>
      <c r="CL3597">
        <v>50</v>
      </c>
      <c r="CM3597" t="s">
        <v>4824</v>
      </c>
      <c r="CO3597">
        <v>125030</v>
      </c>
      <c r="CQ3597">
        <v>0</v>
      </c>
      <c r="CR3597">
        <v>0</v>
      </c>
      <c r="CS3597">
        <v>0</v>
      </c>
      <c r="CY3597" t="s">
        <v>123</v>
      </c>
      <c r="CZ3597" t="s">
        <v>124</v>
      </c>
      <c r="DD3597" t="str" cm="1">
        <f t="array" ref="DD3597">TEXT(_xlfn.SEQUENCE(1, DATEDIF(AG3597, AH3597, "m") + 1, AG3597, 30), "YYYY-APMM")</f>
        <v>2014-AP03</v>
      </c>
      <c r="DN3597">
        <f t="shared" si="112"/>
        <v>154</v>
      </c>
      <c r="DO3597" t="str">
        <f t="shared" si="113"/>
        <v>STEEL FIXERS SK</v>
      </c>
    </row>
    <row r="3598" spans="1:119" x14ac:dyDescent="0.35">
      <c r="A3598" t="s">
        <v>105</v>
      </c>
      <c r="B3598">
        <v>502883</v>
      </c>
      <c r="C3598">
        <v>6359</v>
      </c>
      <c r="D3598">
        <v>125042</v>
      </c>
      <c r="E3598">
        <v>13662</v>
      </c>
      <c r="F3598">
        <v>0</v>
      </c>
      <c r="G3598" t="s">
        <v>106</v>
      </c>
      <c r="H3598" t="s">
        <v>106</v>
      </c>
      <c r="I3598" t="s">
        <v>106</v>
      </c>
      <c r="J3598" t="s">
        <v>107</v>
      </c>
      <c r="K3598" t="s">
        <v>108</v>
      </c>
      <c r="L3598" t="s">
        <v>109</v>
      </c>
      <c r="M3598" t="s">
        <v>110</v>
      </c>
      <c r="N3598" t="s">
        <v>8235</v>
      </c>
      <c r="O3598" t="s">
        <v>4787</v>
      </c>
      <c r="P3598">
        <v>8177</v>
      </c>
      <c r="Q3598">
        <v>160</v>
      </c>
      <c r="R3598">
        <v>0</v>
      </c>
      <c r="S3598">
        <v>200</v>
      </c>
      <c r="T3598">
        <v>0</v>
      </c>
      <c r="U3598">
        <v>431</v>
      </c>
      <c r="V3598">
        <v>431</v>
      </c>
      <c r="W3598">
        <v>200</v>
      </c>
      <c r="X3598">
        <v>251</v>
      </c>
      <c r="Y3598">
        <v>0</v>
      </c>
      <c r="Z3598">
        <v>251</v>
      </c>
      <c r="AD3598" s="1">
        <v>41533.333333333336</v>
      </c>
      <c r="AE3598" s="1">
        <v>41561.708333333336</v>
      </c>
      <c r="AG3598" s="1">
        <v>41510.333333333336</v>
      </c>
      <c r="AH3598" s="1">
        <v>41538.708333333336</v>
      </c>
      <c r="AI3598" s="1">
        <v>41510.333333333336</v>
      </c>
      <c r="AJ3598" s="1">
        <v>41538.708333333336</v>
      </c>
      <c r="AK3598" s="1">
        <v>41510.333333333336</v>
      </c>
      <c r="AL3598" s="1">
        <v>41538.708333333336</v>
      </c>
      <c r="AM3598" s="1">
        <v>41533.333333333336</v>
      </c>
      <c r="AN3598" s="1">
        <v>41561.708333333336</v>
      </c>
      <c r="AP3598" t="s">
        <v>113</v>
      </c>
      <c r="AU3598" t="s">
        <v>8236</v>
      </c>
      <c r="AY3598" t="s">
        <v>106</v>
      </c>
      <c r="AZ3598">
        <v>0</v>
      </c>
      <c r="BA3598">
        <v>0</v>
      </c>
      <c r="BD3598" s="3">
        <v>41321.661805555559</v>
      </c>
      <c r="BE3598" s="3">
        <v>41321.663888888892</v>
      </c>
      <c r="BF3598" t="s">
        <v>115</v>
      </c>
      <c r="BG3598" t="s">
        <v>115</v>
      </c>
      <c r="BH3598">
        <v>8149</v>
      </c>
      <c r="BM3598">
        <v>43540</v>
      </c>
      <c r="BR3598" t="s">
        <v>1299</v>
      </c>
      <c r="BS3598" t="s">
        <v>1300</v>
      </c>
      <c r="BU3598">
        <v>1</v>
      </c>
      <c r="BV3598" t="s">
        <v>118</v>
      </c>
      <c r="BX3598" t="s">
        <v>119</v>
      </c>
      <c r="BY3598" t="s">
        <v>119</v>
      </c>
      <c r="BZ3598" t="s">
        <v>119</v>
      </c>
      <c r="CA3598">
        <v>1</v>
      </c>
      <c r="CC3598" t="s">
        <v>120</v>
      </c>
      <c r="CH3598">
        <v>540</v>
      </c>
      <c r="CI3598">
        <v>33820</v>
      </c>
      <c r="CJ3598" t="s">
        <v>106</v>
      </c>
      <c r="CK3598" t="s">
        <v>106</v>
      </c>
      <c r="CL3598">
        <v>10</v>
      </c>
      <c r="CM3598" t="s">
        <v>4789</v>
      </c>
      <c r="CO3598">
        <v>125030</v>
      </c>
      <c r="CQ3598">
        <v>0</v>
      </c>
      <c r="CR3598">
        <v>0</v>
      </c>
      <c r="CS3598">
        <v>0</v>
      </c>
      <c r="CY3598" t="s">
        <v>123</v>
      </c>
      <c r="CZ3598" t="s">
        <v>124</v>
      </c>
      <c r="DD3598" t="str" cm="1">
        <f t="array" ref="DD3598">TEXT(_xlfn.SEQUENCE(1, DATEDIF(AG3598, AH3598, "m") + 1, AG3598, 30), "YYYY-APMM")</f>
        <v>2013-AP08</v>
      </c>
      <c r="DN3598">
        <f t="shared" si="112"/>
        <v>431</v>
      </c>
      <c r="DO3598" t="str">
        <f t="shared" si="113"/>
        <v>LABOR - CIVIL</v>
      </c>
    </row>
    <row r="3599" spans="1:119" x14ac:dyDescent="0.35">
      <c r="A3599" t="s">
        <v>105</v>
      </c>
      <c r="B3599">
        <v>502884</v>
      </c>
      <c r="C3599">
        <v>6359</v>
      </c>
      <c r="D3599">
        <v>125042</v>
      </c>
      <c r="E3599">
        <v>13662</v>
      </c>
      <c r="F3599">
        <v>0</v>
      </c>
      <c r="G3599" t="s">
        <v>106</v>
      </c>
      <c r="H3599" t="s">
        <v>106</v>
      </c>
      <c r="I3599" t="s">
        <v>106</v>
      </c>
      <c r="J3599" t="s">
        <v>107</v>
      </c>
      <c r="K3599" t="s">
        <v>108</v>
      </c>
      <c r="L3599" t="s">
        <v>109</v>
      </c>
      <c r="M3599" t="s">
        <v>110</v>
      </c>
      <c r="N3599" t="s">
        <v>8237</v>
      </c>
      <c r="O3599" t="s">
        <v>4791</v>
      </c>
      <c r="P3599">
        <v>8178</v>
      </c>
      <c r="Q3599">
        <v>160</v>
      </c>
      <c r="R3599">
        <v>0</v>
      </c>
      <c r="S3599">
        <v>200</v>
      </c>
      <c r="T3599">
        <v>0</v>
      </c>
      <c r="U3599">
        <v>276</v>
      </c>
      <c r="V3599">
        <v>276</v>
      </c>
      <c r="W3599">
        <v>200</v>
      </c>
      <c r="X3599">
        <v>0</v>
      </c>
      <c r="Y3599">
        <v>0</v>
      </c>
      <c r="Z3599">
        <v>0</v>
      </c>
      <c r="AD3599" s="1">
        <v>41545.333333333336</v>
      </c>
      <c r="AE3599" s="1">
        <v>41575.708333333336</v>
      </c>
      <c r="AG3599" s="1">
        <v>41521.333333333336</v>
      </c>
      <c r="AH3599" s="1">
        <v>41549.708333333336</v>
      </c>
      <c r="AI3599" s="1">
        <v>41521.333333333336</v>
      </c>
      <c r="AJ3599" s="1">
        <v>41549.708333333336</v>
      </c>
      <c r="AK3599" s="1">
        <v>41521.333333333336</v>
      </c>
      <c r="AL3599" s="1">
        <v>41549.708333333336</v>
      </c>
      <c r="AM3599" s="1">
        <v>41545.333333333336</v>
      </c>
      <c r="AN3599" s="1">
        <v>41575.708333333336</v>
      </c>
      <c r="AP3599" t="s">
        <v>113</v>
      </c>
      <c r="AU3599" t="s">
        <v>8238</v>
      </c>
      <c r="AY3599" t="s">
        <v>106</v>
      </c>
      <c r="AZ3599">
        <v>0</v>
      </c>
      <c r="BA3599">
        <v>0</v>
      </c>
      <c r="BD3599" s="3">
        <v>41321.661805555559</v>
      </c>
      <c r="BE3599" s="3">
        <v>41321.663888888892</v>
      </c>
      <c r="BF3599" t="s">
        <v>115</v>
      </c>
      <c r="BG3599" t="s">
        <v>115</v>
      </c>
      <c r="BH3599">
        <v>8149</v>
      </c>
      <c r="BM3599">
        <v>43550</v>
      </c>
      <c r="BR3599" t="s">
        <v>116</v>
      </c>
      <c r="BS3599" t="s">
        <v>117</v>
      </c>
      <c r="BU3599">
        <v>1</v>
      </c>
      <c r="BV3599" t="s">
        <v>118</v>
      </c>
      <c r="BX3599" t="s">
        <v>119</v>
      </c>
      <c r="BY3599" t="s">
        <v>119</v>
      </c>
      <c r="BZ3599" t="s">
        <v>119</v>
      </c>
      <c r="CA3599">
        <v>1</v>
      </c>
      <c r="CC3599" t="s">
        <v>120</v>
      </c>
      <c r="CH3599">
        <v>540</v>
      </c>
      <c r="CI3599">
        <v>33820</v>
      </c>
      <c r="CJ3599" t="s">
        <v>106</v>
      </c>
      <c r="CK3599" t="s">
        <v>106</v>
      </c>
      <c r="CL3599">
        <v>10</v>
      </c>
      <c r="CM3599" t="s">
        <v>4789</v>
      </c>
      <c r="CO3599">
        <v>125030</v>
      </c>
      <c r="CQ3599">
        <v>0</v>
      </c>
      <c r="CR3599">
        <v>0</v>
      </c>
      <c r="CS3599">
        <v>0</v>
      </c>
      <c r="CY3599" t="s">
        <v>123</v>
      </c>
      <c r="CZ3599" t="s">
        <v>124</v>
      </c>
      <c r="DD3599" t="str" cm="1">
        <f t="array" ref="DD3599">TEXT(_xlfn.SEQUENCE(1, DATEDIF(AG3599, AH3599, "m") + 1, AG3599, 30), "YYYY-APMM")</f>
        <v>2013-AP09</v>
      </c>
      <c r="DN3599">
        <f t="shared" si="112"/>
        <v>276</v>
      </c>
      <c r="DO3599" t="str">
        <f t="shared" si="113"/>
        <v>LABOR- SUBCONTRACTOR</v>
      </c>
    </row>
    <row r="3600" spans="1:119" x14ac:dyDescent="0.35">
      <c r="A3600" t="s">
        <v>105</v>
      </c>
      <c r="B3600">
        <v>502885</v>
      </c>
      <c r="C3600">
        <v>6359</v>
      </c>
      <c r="D3600">
        <v>125042</v>
      </c>
      <c r="E3600">
        <v>13662</v>
      </c>
      <c r="F3600">
        <v>0</v>
      </c>
      <c r="G3600" t="s">
        <v>106</v>
      </c>
      <c r="H3600" t="s">
        <v>106</v>
      </c>
      <c r="I3600" t="s">
        <v>106</v>
      </c>
      <c r="J3600" t="s">
        <v>107</v>
      </c>
      <c r="K3600" t="s">
        <v>108</v>
      </c>
      <c r="L3600" t="s">
        <v>109</v>
      </c>
      <c r="M3600" t="s">
        <v>110</v>
      </c>
      <c r="N3600" t="s">
        <v>8239</v>
      </c>
      <c r="O3600" t="s">
        <v>4794</v>
      </c>
      <c r="P3600">
        <v>8178</v>
      </c>
      <c r="Q3600">
        <v>160</v>
      </c>
      <c r="R3600">
        <v>0</v>
      </c>
      <c r="S3600">
        <v>200</v>
      </c>
      <c r="T3600">
        <v>0</v>
      </c>
      <c r="U3600">
        <v>134.4</v>
      </c>
      <c r="V3600">
        <v>134.4</v>
      </c>
      <c r="W3600">
        <v>200</v>
      </c>
      <c r="X3600">
        <v>0</v>
      </c>
      <c r="Y3600">
        <v>0</v>
      </c>
      <c r="Z3600">
        <v>0</v>
      </c>
      <c r="AD3600" s="1">
        <v>41556.333333333336</v>
      </c>
      <c r="AE3600" s="1">
        <v>41587.708333333336</v>
      </c>
      <c r="AG3600" s="1">
        <v>41533.333333333336</v>
      </c>
      <c r="AH3600" s="1">
        <v>41561.708333333336</v>
      </c>
      <c r="AI3600" s="1">
        <v>41533.333333333336</v>
      </c>
      <c r="AJ3600" s="1">
        <v>41561.708333333336</v>
      </c>
      <c r="AK3600" s="1">
        <v>41533.333333333336</v>
      </c>
      <c r="AL3600" s="1">
        <v>41561.708333333336</v>
      </c>
      <c r="AM3600" s="1">
        <v>41556.333333333336</v>
      </c>
      <c r="AN3600" s="1">
        <v>41587.708333333336</v>
      </c>
      <c r="AP3600" t="s">
        <v>113</v>
      </c>
      <c r="AU3600" t="s">
        <v>8240</v>
      </c>
      <c r="AY3600" t="s">
        <v>106</v>
      </c>
      <c r="AZ3600">
        <v>0</v>
      </c>
      <c r="BA3600">
        <v>0</v>
      </c>
      <c r="BD3600" s="3">
        <v>41321.661805555559</v>
      </c>
      <c r="BE3600" s="3">
        <v>41321.663888888892</v>
      </c>
      <c r="BF3600" t="s">
        <v>115</v>
      </c>
      <c r="BG3600" t="s">
        <v>115</v>
      </c>
      <c r="BH3600">
        <v>8149</v>
      </c>
      <c r="BM3600">
        <v>43550</v>
      </c>
      <c r="BR3600" t="s">
        <v>116</v>
      </c>
      <c r="BS3600" t="s">
        <v>117</v>
      </c>
      <c r="BU3600">
        <v>1</v>
      </c>
      <c r="BV3600" t="s">
        <v>118</v>
      </c>
      <c r="BX3600" t="s">
        <v>119</v>
      </c>
      <c r="BY3600" t="s">
        <v>119</v>
      </c>
      <c r="BZ3600" t="s">
        <v>119</v>
      </c>
      <c r="CA3600">
        <v>1</v>
      </c>
      <c r="CC3600" t="s">
        <v>120</v>
      </c>
      <c r="CH3600">
        <v>540</v>
      </c>
      <c r="CI3600">
        <v>33820</v>
      </c>
      <c r="CJ3600" t="s">
        <v>106</v>
      </c>
      <c r="CK3600" t="s">
        <v>106</v>
      </c>
      <c r="CL3600">
        <v>10</v>
      </c>
      <c r="CM3600" t="s">
        <v>4789</v>
      </c>
      <c r="CO3600">
        <v>125030</v>
      </c>
      <c r="CQ3600">
        <v>0</v>
      </c>
      <c r="CR3600">
        <v>0</v>
      </c>
      <c r="CS3600">
        <v>0</v>
      </c>
      <c r="CY3600" t="s">
        <v>123</v>
      </c>
      <c r="CZ3600" t="s">
        <v>124</v>
      </c>
      <c r="DD3600" t="str" cm="1">
        <f t="array" ref="DD3600">TEXT(_xlfn.SEQUENCE(1, DATEDIF(AG3600, AH3600, "m") + 1, AG3600, 30), "YYYY-APMM")</f>
        <v>2013-AP09</v>
      </c>
      <c r="DN3600">
        <f t="shared" si="112"/>
        <v>134.4</v>
      </c>
      <c r="DO3600" t="str">
        <f t="shared" si="113"/>
        <v>LABOR- SUBCONTRACTOR</v>
      </c>
    </row>
    <row r="3601" spans="1:119" x14ac:dyDescent="0.35">
      <c r="A3601" t="s">
        <v>105</v>
      </c>
      <c r="B3601">
        <v>502886</v>
      </c>
      <c r="C3601">
        <v>6359</v>
      </c>
      <c r="D3601">
        <v>125042</v>
      </c>
      <c r="E3601">
        <v>13662</v>
      </c>
      <c r="F3601">
        <v>0</v>
      </c>
      <c r="G3601" t="s">
        <v>106</v>
      </c>
      <c r="H3601" t="s">
        <v>106</v>
      </c>
      <c r="I3601" t="s">
        <v>106</v>
      </c>
      <c r="J3601" t="s">
        <v>107</v>
      </c>
      <c r="K3601" t="s">
        <v>108</v>
      </c>
      <c r="L3601" t="s">
        <v>109</v>
      </c>
      <c r="M3601" t="s">
        <v>110</v>
      </c>
      <c r="N3601" t="s">
        <v>8241</v>
      </c>
      <c r="O3601" t="s">
        <v>4797</v>
      </c>
      <c r="P3601">
        <v>8177</v>
      </c>
      <c r="Q3601">
        <v>160</v>
      </c>
      <c r="R3601">
        <v>0</v>
      </c>
      <c r="S3601">
        <v>120</v>
      </c>
      <c r="T3601">
        <v>0</v>
      </c>
      <c r="U3601">
        <v>402</v>
      </c>
      <c r="V3601">
        <v>402</v>
      </c>
      <c r="W3601">
        <v>120</v>
      </c>
      <c r="X3601">
        <v>330</v>
      </c>
      <c r="Y3601">
        <v>0</v>
      </c>
      <c r="Z3601">
        <v>330</v>
      </c>
      <c r="AD3601" s="1">
        <v>41576.333333333336</v>
      </c>
      <c r="AE3601" s="1">
        <v>41592.708333333336</v>
      </c>
      <c r="AG3601" s="1">
        <v>41550.333333333336</v>
      </c>
      <c r="AH3601" s="1">
        <v>41569.708333333336</v>
      </c>
      <c r="AI3601" s="1">
        <v>41550.333333333336</v>
      </c>
      <c r="AJ3601" s="1">
        <v>41569.708333333336</v>
      </c>
      <c r="AK3601" s="1">
        <v>41550.333333333336</v>
      </c>
      <c r="AL3601" s="1">
        <v>41569.708333333336</v>
      </c>
      <c r="AM3601" s="1">
        <v>41576.333333333336</v>
      </c>
      <c r="AN3601" s="1">
        <v>41592.708333333336</v>
      </c>
      <c r="AP3601" t="s">
        <v>113</v>
      </c>
      <c r="AU3601" t="s">
        <v>8242</v>
      </c>
      <c r="AY3601" t="s">
        <v>106</v>
      </c>
      <c r="AZ3601">
        <v>0</v>
      </c>
      <c r="BA3601">
        <v>0</v>
      </c>
      <c r="BD3601" s="3">
        <v>41321.661805555559</v>
      </c>
      <c r="BE3601" s="3">
        <v>41321.663888888892</v>
      </c>
      <c r="BF3601" t="s">
        <v>115</v>
      </c>
      <c r="BG3601" t="s">
        <v>115</v>
      </c>
      <c r="BH3601">
        <v>8149</v>
      </c>
      <c r="BM3601">
        <v>43540</v>
      </c>
      <c r="BR3601" t="s">
        <v>1299</v>
      </c>
      <c r="BS3601" t="s">
        <v>1300</v>
      </c>
      <c r="BU3601">
        <v>1</v>
      </c>
      <c r="BV3601" t="s">
        <v>118</v>
      </c>
      <c r="BX3601" t="s">
        <v>119</v>
      </c>
      <c r="BY3601" t="s">
        <v>119</v>
      </c>
      <c r="BZ3601" t="s">
        <v>119</v>
      </c>
      <c r="CA3601">
        <v>1</v>
      </c>
      <c r="CC3601" t="s">
        <v>120</v>
      </c>
      <c r="CH3601">
        <v>540</v>
      </c>
      <c r="CI3601">
        <v>33820</v>
      </c>
      <c r="CJ3601" t="s">
        <v>106</v>
      </c>
      <c r="CK3601" t="s">
        <v>106</v>
      </c>
      <c r="CL3601">
        <v>10</v>
      </c>
      <c r="CM3601" t="s">
        <v>4789</v>
      </c>
      <c r="CO3601">
        <v>125030</v>
      </c>
      <c r="CQ3601">
        <v>0</v>
      </c>
      <c r="CR3601">
        <v>0</v>
      </c>
      <c r="CS3601">
        <v>0</v>
      </c>
      <c r="CY3601" t="s">
        <v>123</v>
      </c>
      <c r="CZ3601" t="s">
        <v>124</v>
      </c>
      <c r="DD3601" t="str" cm="1">
        <f t="array" ref="DD3601">TEXT(_xlfn.SEQUENCE(1, DATEDIF(AG3601, AH3601, "m") + 1, AG3601, 30), "YYYY-APMM")</f>
        <v>2013-AP10</v>
      </c>
      <c r="DN3601">
        <f t="shared" si="112"/>
        <v>402</v>
      </c>
      <c r="DO3601" t="str">
        <f t="shared" si="113"/>
        <v>LABOR - CIVIL</v>
      </c>
    </row>
    <row r="3602" spans="1:119" x14ac:dyDescent="0.35">
      <c r="A3602" t="s">
        <v>105</v>
      </c>
      <c r="B3602">
        <v>502887</v>
      </c>
      <c r="C3602">
        <v>6359</v>
      </c>
      <c r="D3602">
        <v>125043</v>
      </c>
      <c r="E3602">
        <v>13662</v>
      </c>
      <c r="F3602">
        <v>0</v>
      </c>
      <c r="G3602" t="s">
        <v>106</v>
      </c>
      <c r="H3602" t="s">
        <v>106</v>
      </c>
      <c r="I3602" t="s">
        <v>106</v>
      </c>
      <c r="J3602" t="s">
        <v>107</v>
      </c>
      <c r="K3602" t="s">
        <v>108</v>
      </c>
      <c r="L3602" t="s">
        <v>109</v>
      </c>
      <c r="M3602" t="s">
        <v>110</v>
      </c>
      <c r="N3602" t="s">
        <v>8243</v>
      </c>
      <c r="O3602" t="s">
        <v>4663</v>
      </c>
      <c r="P3602">
        <v>8177</v>
      </c>
      <c r="Q3602">
        <v>224</v>
      </c>
      <c r="R3602">
        <v>0</v>
      </c>
      <c r="S3602">
        <v>160</v>
      </c>
      <c r="T3602">
        <v>0</v>
      </c>
      <c r="U3602">
        <v>528</v>
      </c>
      <c r="V3602">
        <v>528</v>
      </c>
      <c r="W3602">
        <v>160</v>
      </c>
      <c r="X3602">
        <v>300</v>
      </c>
      <c r="Y3602">
        <v>0</v>
      </c>
      <c r="Z3602">
        <v>300</v>
      </c>
      <c r="AD3602" s="1">
        <v>41679.333333333336</v>
      </c>
      <c r="AE3602" s="1">
        <v>41702.708333333336</v>
      </c>
      <c r="AG3602" s="1">
        <v>41646.333333333336</v>
      </c>
      <c r="AH3602" s="1">
        <v>41668.708333333336</v>
      </c>
      <c r="AI3602" s="1">
        <v>41646.333333333336</v>
      </c>
      <c r="AJ3602" s="1">
        <v>41668.708333333336</v>
      </c>
      <c r="AK3602" s="1">
        <v>41646.333333333336</v>
      </c>
      <c r="AL3602" s="1">
        <v>41668.708333333336</v>
      </c>
      <c r="AM3602" s="1">
        <v>41679.333333333336</v>
      </c>
      <c r="AN3602" s="1">
        <v>41702.708333333336</v>
      </c>
      <c r="AP3602" t="s">
        <v>113</v>
      </c>
      <c r="AU3602" t="s">
        <v>8244</v>
      </c>
      <c r="AY3602" t="s">
        <v>106</v>
      </c>
      <c r="AZ3602">
        <v>0</v>
      </c>
      <c r="BA3602">
        <v>0</v>
      </c>
      <c r="BD3602" s="3">
        <v>41321.661805555559</v>
      </c>
      <c r="BE3602" s="3">
        <v>41321.690972222219</v>
      </c>
      <c r="BF3602" t="s">
        <v>115</v>
      </c>
      <c r="BG3602" t="s">
        <v>115</v>
      </c>
      <c r="BH3602">
        <v>8149</v>
      </c>
      <c r="BM3602">
        <v>43540</v>
      </c>
      <c r="BR3602" t="s">
        <v>1299</v>
      </c>
      <c r="BS3602" t="s">
        <v>1300</v>
      </c>
      <c r="BU3602">
        <v>1</v>
      </c>
      <c r="BV3602" t="s">
        <v>118</v>
      </c>
      <c r="BX3602" t="s">
        <v>119</v>
      </c>
      <c r="BY3602" t="s">
        <v>119</v>
      </c>
      <c r="BZ3602" t="s">
        <v>119</v>
      </c>
      <c r="CA3602">
        <v>1</v>
      </c>
      <c r="CC3602" t="s">
        <v>120</v>
      </c>
      <c r="CH3602">
        <v>540</v>
      </c>
      <c r="CI3602">
        <v>33890</v>
      </c>
      <c r="CJ3602" t="s">
        <v>106</v>
      </c>
      <c r="CK3602" t="s">
        <v>106</v>
      </c>
      <c r="CL3602">
        <v>45</v>
      </c>
      <c r="CM3602" t="s">
        <v>4665</v>
      </c>
      <c r="CO3602">
        <v>125030</v>
      </c>
      <c r="CQ3602">
        <v>0</v>
      </c>
      <c r="CR3602">
        <v>0</v>
      </c>
      <c r="CS3602">
        <v>0</v>
      </c>
      <c r="CY3602" t="s">
        <v>123</v>
      </c>
      <c r="CZ3602" t="s">
        <v>124</v>
      </c>
      <c r="DD3602" t="str" cm="1">
        <f t="array" ref="DD3602">TEXT(_xlfn.SEQUENCE(1, DATEDIF(AG3602, AH3602, "m") + 1, AG3602, 30), "YYYY-APMM")</f>
        <v>2014-AP01</v>
      </c>
      <c r="DN3602">
        <f t="shared" si="112"/>
        <v>528</v>
      </c>
      <c r="DO3602" t="str">
        <f t="shared" si="113"/>
        <v>LABOR - CIVIL</v>
      </c>
    </row>
    <row r="3603" spans="1:119" x14ac:dyDescent="0.35">
      <c r="A3603" t="s">
        <v>105</v>
      </c>
      <c r="B3603">
        <v>502888</v>
      </c>
      <c r="C3603">
        <v>6359</v>
      </c>
      <c r="D3603">
        <v>125043</v>
      </c>
      <c r="E3603">
        <v>13662</v>
      </c>
      <c r="F3603">
        <v>0</v>
      </c>
      <c r="G3603" t="s">
        <v>106</v>
      </c>
      <c r="H3603" t="s">
        <v>106</v>
      </c>
      <c r="I3603" t="s">
        <v>106</v>
      </c>
      <c r="J3603" t="s">
        <v>107</v>
      </c>
      <c r="K3603" t="s">
        <v>108</v>
      </c>
      <c r="L3603" t="s">
        <v>109</v>
      </c>
      <c r="M3603" t="s">
        <v>110</v>
      </c>
      <c r="N3603" t="s">
        <v>8245</v>
      </c>
      <c r="O3603" t="s">
        <v>4667</v>
      </c>
      <c r="P3603">
        <v>8178</v>
      </c>
      <c r="Q3603">
        <v>224</v>
      </c>
      <c r="R3603">
        <v>0</v>
      </c>
      <c r="S3603">
        <v>160</v>
      </c>
      <c r="T3603">
        <v>0</v>
      </c>
      <c r="U3603">
        <v>795.2</v>
      </c>
      <c r="V3603">
        <v>795.2</v>
      </c>
      <c r="W3603">
        <v>160</v>
      </c>
      <c r="X3603">
        <v>0</v>
      </c>
      <c r="Y3603">
        <v>0</v>
      </c>
      <c r="Z3603">
        <v>0</v>
      </c>
      <c r="AD3603" s="1">
        <v>41686.333333333336</v>
      </c>
      <c r="AE3603" s="1">
        <v>41708.708333333336</v>
      </c>
      <c r="AG3603" s="1">
        <v>41652.333333333336</v>
      </c>
      <c r="AH3603" s="1">
        <v>41674.708333333336</v>
      </c>
      <c r="AI3603" s="1">
        <v>41652.333333333336</v>
      </c>
      <c r="AJ3603" s="1">
        <v>41674.708333333336</v>
      </c>
      <c r="AK3603" s="1">
        <v>41652.333333333336</v>
      </c>
      <c r="AL3603" s="1">
        <v>41674.708333333336</v>
      </c>
      <c r="AM3603" s="1">
        <v>41686.333333333336</v>
      </c>
      <c r="AN3603" s="1">
        <v>41708.708333333336</v>
      </c>
      <c r="AP3603" t="s">
        <v>113</v>
      </c>
      <c r="AU3603" t="s">
        <v>8246</v>
      </c>
      <c r="AY3603" t="s">
        <v>106</v>
      </c>
      <c r="AZ3603">
        <v>0</v>
      </c>
      <c r="BA3603">
        <v>0</v>
      </c>
      <c r="BD3603" s="3">
        <v>41321.661805555559</v>
      </c>
      <c r="BE3603" s="3">
        <v>41321.690972222219</v>
      </c>
      <c r="BF3603" t="s">
        <v>115</v>
      </c>
      <c r="BG3603" t="s">
        <v>115</v>
      </c>
      <c r="BH3603">
        <v>8149</v>
      </c>
      <c r="BM3603">
        <v>43550</v>
      </c>
      <c r="BR3603" t="s">
        <v>116</v>
      </c>
      <c r="BS3603" t="s">
        <v>117</v>
      </c>
      <c r="BU3603">
        <v>1</v>
      </c>
      <c r="BV3603" t="s">
        <v>118</v>
      </c>
      <c r="BX3603" t="s">
        <v>119</v>
      </c>
      <c r="BY3603" t="s">
        <v>119</v>
      </c>
      <c r="BZ3603" t="s">
        <v>119</v>
      </c>
      <c r="CA3603">
        <v>1</v>
      </c>
      <c r="CC3603" t="s">
        <v>120</v>
      </c>
      <c r="CH3603">
        <v>540</v>
      </c>
      <c r="CI3603">
        <v>33890</v>
      </c>
      <c r="CJ3603" t="s">
        <v>106</v>
      </c>
      <c r="CK3603" t="s">
        <v>106</v>
      </c>
      <c r="CL3603">
        <v>45</v>
      </c>
      <c r="CM3603" t="s">
        <v>4665</v>
      </c>
      <c r="CO3603">
        <v>125030</v>
      </c>
      <c r="CQ3603">
        <v>0</v>
      </c>
      <c r="CR3603">
        <v>0</v>
      </c>
      <c r="CS3603">
        <v>0</v>
      </c>
      <c r="CY3603" t="s">
        <v>123</v>
      </c>
      <c r="CZ3603" t="s">
        <v>124</v>
      </c>
      <c r="DD3603" t="str" cm="1">
        <f t="array" ref="DD3603">TEXT(_xlfn.SEQUENCE(1, DATEDIF(AG3603, AH3603, "m") + 1, AG3603, 30), "YYYY-APMM")</f>
        <v>2014-AP01</v>
      </c>
      <c r="DN3603">
        <f t="shared" si="112"/>
        <v>795.2</v>
      </c>
      <c r="DO3603" t="str">
        <f t="shared" si="113"/>
        <v>LABOR- SUBCONTRACTOR</v>
      </c>
    </row>
    <row r="3604" spans="1:119" x14ac:dyDescent="0.35">
      <c r="A3604" t="s">
        <v>105</v>
      </c>
      <c r="B3604">
        <v>502889</v>
      </c>
      <c r="C3604">
        <v>6359</v>
      </c>
      <c r="D3604">
        <v>125043</v>
      </c>
      <c r="E3604">
        <v>13662</v>
      </c>
      <c r="F3604">
        <v>0</v>
      </c>
      <c r="G3604" t="s">
        <v>106</v>
      </c>
      <c r="H3604" t="s">
        <v>106</v>
      </c>
      <c r="I3604" t="s">
        <v>106</v>
      </c>
      <c r="J3604" t="s">
        <v>107</v>
      </c>
      <c r="K3604" t="s">
        <v>108</v>
      </c>
      <c r="L3604" t="s">
        <v>109</v>
      </c>
      <c r="M3604" t="s">
        <v>110</v>
      </c>
      <c r="N3604" t="s">
        <v>8247</v>
      </c>
      <c r="O3604" t="s">
        <v>4670</v>
      </c>
      <c r="P3604">
        <v>8177</v>
      </c>
      <c r="Q3604">
        <v>224</v>
      </c>
      <c r="R3604">
        <v>0</v>
      </c>
      <c r="S3604">
        <v>160</v>
      </c>
      <c r="T3604">
        <v>0</v>
      </c>
      <c r="U3604">
        <v>530</v>
      </c>
      <c r="V3604">
        <v>530</v>
      </c>
      <c r="W3604">
        <v>160</v>
      </c>
      <c r="X3604">
        <v>440</v>
      </c>
      <c r="Y3604">
        <v>0</v>
      </c>
      <c r="Z3604">
        <v>440</v>
      </c>
      <c r="AD3604" s="1">
        <v>41692.333333333336</v>
      </c>
      <c r="AE3604" s="1">
        <v>41714.708333333336</v>
      </c>
      <c r="AG3604" s="1">
        <v>41658.333333333336</v>
      </c>
      <c r="AH3604" s="1">
        <v>41680.708333333336</v>
      </c>
      <c r="AI3604" s="1">
        <v>41658.333333333336</v>
      </c>
      <c r="AJ3604" s="1">
        <v>41680.708333333336</v>
      </c>
      <c r="AK3604" s="1">
        <v>41658.333333333336</v>
      </c>
      <c r="AL3604" s="1">
        <v>41680.708333333336</v>
      </c>
      <c r="AM3604" s="1">
        <v>41692.333333333336</v>
      </c>
      <c r="AN3604" s="1">
        <v>41714.708333333336</v>
      </c>
      <c r="AP3604" t="s">
        <v>113</v>
      </c>
      <c r="AU3604" t="s">
        <v>8248</v>
      </c>
      <c r="AY3604" t="s">
        <v>106</v>
      </c>
      <c r="AZ3604">
        <v>0</v>
      </c>
      <c r="BA3604">
        <v>0</v>
      </c>
      <c r="BD3604" s="3">
        <v>41321.661805555559</v>
      </c>
      <c r="BE3604" s="3">
        <v>41321.690972222219</v>
      </c>
      <c r="BF3604" t="s">
        <v>115</v>
      </c>
      <c r="BG3604" t="s">
        <v>115</v>
      </c>
      <c r="BH3604">
        <v>8149</v>
      </c>
      <c r="BM3604">
        <v>43540</v>
      </c>
      <c r="BR3604" t="s">
        <v>1299</v>
      </c>
      <c r="BS3604" t="s">
        <v>1300</v>
      </c>
      <c r="BU3604">
        <v>1</v>
      </c>
      <c r="BV3604" t="s">
        <v>118</v>
      </c>
      <c r="BX3604" t="s">
        <v>119</v>
      </c>
      <c r="BY3604" t="s">
        <v>119</v>
      </c>
      <c r="BZ3604" t="s">
        <v>119</v>
      </c>
      <c r="CA3604">
        <v>1</v>
      </c>
      <c r="CC3604" t="s">
        <v>120</v>
      </c>
      <c r="CH3604">
        <v>540</v>
      </c>
      <c r="CI3604">
        <v>33890</v>
      </c>
      <c r="CJ3604" t="s">
        <v>106</v>
      </c>
      <c r="CK3604" t="s">
        <v>106</v>
      </c>
      <c r="CL3604">
        <v>45</v>
      </c>
      <c r="CM3604" t="s">
        <v>4665</v>
      </c>
      <c r="CO3604">
        <v>125030</v>
      </c>
      <c r="CQ3604">
        <v>0</v>
      </c>
      <c r="CR3604">
        <v>0</v>
      </c>
      <c r="CS3604">
        <v>0</v>
      </c>
      <c r="CY3604" t="s">
        <v>123</v>
      </c>
      <c r="CZ3604" t="s">
        <v>124</v>
      </c>
      <c r="DD3604" t="str" cm="1">
        <f t="array" ref="DD3604">TEXT(_xlfn.SEQUENCE(1, DATEDIF(AG3604, AH3604, "m") + 1, AG3604, 30), "YYYY-APMM")</f>
        <v>2014-AP01</v>
      </c>
      <c r="DN3604">
        <f t="shared" si="112"/>
        <v>530</v>
      </c>
      <c r="DO3604" t="str">
        <f t="shared" si="113"/>
        <v>LABOR - CIVIL</v>
      </c>
    </row>
    <row r="3605" spans="1:119" x14ac:dyDescent="0.35">
      <c r="A3605" t="s">
        <v>105</v>
      </c>
      <c r="B3605">
        <v>502890</v>
      </c>
      <c r="C3605">
        <v>6359</v>
      </c>
      <c r="D3605">
        <v>125043</v>
      </c>
      <c r="E3605">
        <v>13662</v>
      </c>
      <c r="F3605">
        <v>0</v>
      </c>
      <c r="G3605" t="s">
        <v>106</v>
      </c>
      <c r="H3605" t="s">
        <v>106</v>
      </c>
      <c r="I3605" t="s">
        <v>106</v>
      </c>
      <c r="J3605" t="s">
        <v>107</v>
      </c>
      <c r="K3605" t="s">
        <v>108</v>
      </c>
      <c r="L3605" t="s">
        <v>109</v>
      </c>
      <c r="M3605" t="s">
        <v>110</v>
      </c>
      <c r="N3605" t="s">
        <v>8249</v>
      </c>
      <c r="O3605" t="s">
        <v>4673</v>
      </c>
      <c r="P3605">
        <v>8178</v>
      </c>
      <c r="Q3605">
        <v>264</v>
      </c>
      <c r="R3605">
        <v>40</v>
      </c>
      <c r="S3605">
        <v>160</v>
      </c>
      <c r="T3605">
        <v>0</v>
      </c>
      <c r="U3605">
        <v>344.4</v>
      </c>
      <c r="V3605">
        <v>344.4</v>
      </c>
      <c r="W3605">
        <v>160</v>
      </c>
      <c r="X3605">
        <v>0</v>
      </c>
      <c r="Y3605">
        <v>0</v>
      </c>
      <c r="Z3605">
        <v>0</v>
      </c>
      <c r="AD3605" s="1">
        <v>41709.333333333336</v>
      </c>
      <c r="AE3605" s="1">
        <v>41731.708333333336</v>
      </c>
      <c r="AG3605" s="1">
        <v>41669.333333333336</v>
      </c>
      <c r="AH3605" s="1">
        <v>41693.708333333336</v>
      </c>
      <c r="AI3605" s="1">
        <v>41669.333333333336</v>
      </c>
      <c r="AJ3605" s="1">
        <v>41693.708333333336</v>
      </c>
      <c r="AK3605" s="1">
        <v>41669.333333333336</v>
      </c>
      <c r="AL3605" s="1">
        <v>41693.708333333336</v>
      </c>
      <c r="AM3605" s="1">
        <v>41709.333333333336</v>
      </c>
      <c r="AN3605" s="1">
        <v>41731.708333333336</v>
      </c>
      <c r="AP3605" t="s">
        <v>113</v>
      </c>
      <c r="AU3605" t="s">
        <v>8250</v>
      </c>
      <c r="AY3605" t="s">
        <v>106</v>
      </c>
      <c r="AZ3605">
        <v>0</v>
      </c>
      <c r="BA3605">
        <v>0</v>
      </c>
      <c r="BD3605" s="3">
        <v>41321.661805555559</v>
      </c>
      <c r="BE3605" s="3">
        <v>41321.690972222219</v>
      </c>
      <c r="BF3605" t="s">
        <v>115</v>
      </c>
      <c r="BG3605" t="s">
        <v>115</v>
      </c>
      <c r="BH3605">
        <v>8149</v>
      </c>
      <c r="BM3605">
        <v>43550</v>
      </c>
      <c r="BR3605" t="s">
        <v>116</v>
      </c>
      <c r="BS3605" t="s">
        <v>117</v>
      </c>
      <c r="BU3605">
        <v>1</v>
      </c>
      <c r="BV3605" t="s">
        <v>118</v>
      </c>
      <c r="BX3605" t="s">
        <v>119</v>
      </c>
      <c r="BY3605" t="s">
        <v>119</v>
      </c>
      <c r="BZ3605" t="s">
        <v>119</v>
      </c>
      <c r="CA3605">
        <v>1</v>
      </c>
      <c r="CC3605" t="s">
        <v>120</v>
      </c>
      <c r="CH3605">
        <v>540</v>
      </c>
      <c r="CI3605">
        <v>33890</v>
      </c>
      <c r="CJ3605" t="s">
        <v>106</v>
      </c>
      <c r="CK3605" t="s">
        <v>106</v>
      </c>
      <c r="CL3605">
        <v>45</v>
      </c>
      <c r="CM3605" t="s">
        <v>4665</v>
      </c>
      <c r="CO3605">
        <v>125030</v>
      </c>
      <c r="CQ3605">
        <v>0</v>
      </c>
      <c r="CR3605">
        <v>0</v>
      </c>
      <c r="CS3605">
        <v>0</v>
      </c>
      <c r="CY3605" t="s">
        <v>123</v>
      </c>
      <c r="CZ3605" t="s">
        <v>124</v>
      </c>
      <c r="DD3605" t="str" cm="1">
        <f t="array" ref="DD3605">TEXT(_xlfn.SEQUENCE(1, DATEDIF(AG3605, AH3605, "m") + 1, AG3605, 30), "YYYY-APMM")</f>
        <v>2014-AP01</v>
      </c>
      <c r="DN3605">
        <f t="shared" si="112"/>
        <v>344.4</v>
      </c>
      <c r="DO3605" t="str">
        <f t="shared" si="113"/>
        <v>LABOR- SUBCONTRACTOR</v>
      </c>
    </row>
    <row r="3606" spans="1:119" x14ac:dyDescent="0.35">
      <c r="A3606" t="s">
        <v>105</v>
      </c>
      <c r="B3606">
        <v>502891</v>
      </c>
      <c r="C3606">
        <v>6359</v>
      </c>
      <c r="D3606">
        <v>125046</v>
      </c>
      <c r="E3606">
        <v>13662</v>
      </c>
      <c r="F3606">
        <v>0</v>
      </c>
      <c r="G3606" t="s">
        <v>106</v>
      </c>
      <c r="H3606" t="s">
        <v>106</v>
      </c>
      <c r="I3606" t="s">
        <v>106</v>
      </c>
      <c r="J3606" t="s">
        <v>107</v>
      </c>
      <c r="K3606" t="s">
        <v>108</v>
      </c>
      <c r="L3606" t="s">
        <v>109</v>
      </c>
      <c r="M3606" t="s">
        <v>110</v>
      </c>
      <c r="N3606" t="s">
        <v>8251</v>
      </c>
      <c r="O3606" t="s">
        <v>4663</v>
      </c>
      <c r="P3606">
        <v>8177</v>
      </c>
      <c r="Q3606">
        <v>96</v>
      </c>
      <c r="R3606">
        <v>0</v>
      </c>
      <c r="S3606">
        <v>160</v>
      </c>
      <c r="T3606">
        <v>0</v>
      </c>
      <c r="U3606">
        <v>528</v>
      </c>
      <c r="V3606">
        <v>528</v>
      </c>
      <c r="W3606">
        <v>160</v>
      </c>
      <c r="X3606">
        <v>300</v>
      </c>
      <c r="Y3606">
        <v>0</v>
      </c>
      <c r="Z3606">
        <v>300</v>
      </c>
      <c r="AD3606" s="1">
        <v>41820.333333333336</v>
      </c>
      <c r="AE3606" s="1">
        <v>41842.708333333336</v>
      </c>
      <c r="AG3606" s="1">
        <v>41806.333333333336</v>
      </c>
      <c r="AH3606" s="1">
        <v>41828.708333333336</v>
      </c>
      <c r="AI3606" s="1">
        <v>41806.333333333336</v>
      </c>
      <c r="AJ3606" s="1">
        <v>41828.708333333336</v>
      </c>
      <c r="AK3606" s="1">
        <v>41806.333333333336</v>
      </c>
      <c r="AL3606" s="1">
        <v>41828.708333333336</v>
      </c>
      <c r="AM3606" s="1">
        <v>41820.333333333336</v>
      </c>
      <c r="AN3606" s="1">
        <v>41842.708333333336</v>
      </c>
      <c r="AP3606" t="s">
        <v>113</v>
      </c>
      <c r="AU3606" t="s">
        <v>8252</v>
      </c>
      <c r="AY3606" t="s">
        <v>106</v>
      </c>
      <c r="AZ3606">
        <v>0</v>
      </c>
      <c r="BA3606">
        <v>0</v>
      </c>
      <c r="BD3606" s="3">
        <v>41321.661805555559</v>
      </c>
      <c r="BE3606" s="3">
        <v>41321.690972222219</v>
      </c>
      <c r="BF3606" t="s">
        <v>115</v>
      </c>
      <c r="BG3606" t="s">
        <v>115</v>
      </c>
      <c r="BH3606">
        <v>8149</v>
      </c>
      <c r="BM3606">
        <v>43540</v>
      </c>
      <c r="BR3606" t="s">
        <v>1299</v>
      </c>
      <c r="BS3606" t="s">
        <v>1300</v>
      </c>
      <c r="BU3606">
        <v>1</v>
      </c>
      <c r="BV3606" t="s">
        <v>118</v>
      </c>
      <c r="BX3606" t="s">
        <v>119</v>
      </c>
      <c r="BY3606" t="s">
        <v>119</v>
      </c>
      <c r="BZ3606" t="s">
        <v>119</v>
      </c>
      <c r="CA3606">
        <v>1</v>
      </c>
      <c r="CC3606" t="s">
        <v>120</v>
      </c>
      <c r="CH3606">
        <v>540</v>
      </c>
      <c r="CI3606">
        <v>34340</v>
      </c>
      <c r="CJ3606" t="s">
        <v>106</v>
      </c>
      <c r="CK3606" t="s">
        <v>106</v>
      </c>
      <c r="CL3606">
        <v>45</v>
      </c>
      <c r="CM3606" t="s">
        <v>4665</v>
      </c>
      <c r="CO3606">
        <v>125045</v>
      </c>
      <c r="CQ3606">
        <v>0</v>
      </c>
      <c r="CR3606">
        <v>0</v>
      </c>
      <c r="CS3606">
        <v>0</v>
      </c>
      <c r="CY3606" t="s">
        <v>123</v>
      </c>
      <c r="CZ3606" t="s">
        <v>124</v>
      </c>
      <c r="DD3606" t="str" cm="1">
        <f t="array" ref="DD3606">TEXT(_xlfn.SEQUENCE(1, DATEDIF(AG3606, AH3606, "m") + 1, AG3606, 30), "YYYY-APMM")</f>
        <v>2014-AP06</v>
      </c>
      <c r="DN3606">
        <f t="shared" si="112"/>
        <v>528</v>
      </c>
      <c r="DO3606" t="str">
        <f t="shared" si="113"/>
        <v>LABOR - CIVIL</v>
      </c>
    </row>
    <row r="3607" spans="1:119" x14ac:dyDescent="0.35">
      <c r="A3607" t="s">
        <v>105</v>
      </c>
      <c r="B3607">
        <v>502892</v>
      </c>
      <c r="C3607">
        <v>6359</v>
      </c>
      <c r="D3607">
        <v>125046</v>
      </c>
      <c r="E3607">
        <v>13662</v>
      </c>
      <c r="F3607">
        <v>0</v>
      </c>
      <c r="G3607" t="s">
        <v>106</v>
      </c>
      <c r="H3607" t="s">
        <v>106</v>
      </c>
      <c r="I3607" t="s">
        <v>106</v>
      </c>
      <c r="J3607" t="s">
        <v>107</v>
      </c>
      <c r="K3607" t="s">
        <v>108</v>
      </c>
      <c r="L3607" t="s">
        <v>109</v>
      </c>
      <c r="M3607" t="s">
        <v>110</v>
      </c>
      <c r="N3607" t="s">
        <v>8253</v>
      </c>
      <c r="O3607" t="s">
        <v>4667</v>
      </c>
      <c r="P3607">
        <v>8178</v>
      </c>
      <c r="Q3607">
        <v>96</v>
      </c>
      <c r="R3607">
        <v>0</v>
      </c>
      <c r="S3607">
        <v>160</v>
      </c>
      <c r="T3607">
        <v>0</v>
      </c>
      <c r="U3607">
        <v>795.2</v>
      </c>
      <c r="V3607">
        <v>795.2</v>
      </c>
      <c r="W3607">
        <v>160</v>
      </c>
      <c r="X3607">
        <v>0</v>
      </c>
      <c r="Y3607">
        <v>0</v>
      </c>
      <c r="Z3607">
        <v>0</v>
      </c>
      <c r="AD3607" s="1">
        <v>41826.333333333336</v>
      </c>
      <c r="AE3607" s="1">
        <v>41848.708333333336</v>
      </c>
      <c r="AG3607" s="1">
        <v>41812.333333333336</v>
      </c>
      <c r="AH3607" s="1">
        <v>41834.708333333336</v>
      </c>
      <c r="AI3607" s="1">
        <v>41812.333333333336</v>
      </c>
      <c r="AJ3607" s="1">
        <v>41834.708333333336</v>
      </c>
      <c r="AK3607" s="1">
        <v>41812.333333333336</v>
      </c>
      <c r="AL3607" s="1">
        <v>41834.708333333336</v>
      </c>
      <c r="AM3607" s="1">
        <v>41826.333333333336</v>
      </c>
      <c r="AN3607" s="1">
        <v>41848.708333333336</v>
      </c>
      <c r="AP3607" t="s">
        <v>113</v>
      </c>
      <c r="AU3607" t="s">
        <v>8254</v>
      </c>
      <c r="AY3607" t="s">
        <v>106</v>
      </c>
      <c r="AZ3607">
        <v>0</v>
      </c>
      <c r="BA3607">
        <v>0</v>
      </c>
      <c r="BD3607" s="3">
        <v>41321.661805555559</v>
      </c>
      <c r="BE3607" s="3">
        <v>41321.690972222219</v>
      </c>
      <c r="BF3607" t="s">
        <v>115</v>
      </c>
      <c r="BG3607" t="s">
        <v>115</v>
      </c>
      <c r="BH3607">
        <v>8149</v>
      </c>
      <c r="BM3607">
        <v>43550</v>
      </c>
      <c r="BR3607" t="s">
        <v>116</v>
      </c>
      <c r="BS3607" t="s">
        <v>117</v>
      </c>
      <c r="BU3607">
        <v>1</v>
      </c>
      <c r="BV3607" t="s">
        <v>118</v>
      </c>
      <c r="BX3607" t="s">
        <v>119</v>
      </c>
      <c r="BY3607" t="s">
        <v>119</v>
      </c>
      <c r="BZ3607" t="s">
        <v>119</v>
      </c>
      <c r="CA3607">
        <v>1</v>
      </c>
      <c r="CC3607" t="s">
        <v>120</v>
      </c>
      <c r="CH3607">
        <v>540</v>
      </c>
      <c r="CI3607">
        <v>34340</v>
      </c>
      <c r="CJ3607" t="s">
        <v>106</v>
      </c>
      <c r="CK3607" t="s">
        <v>106</v>
      </c>
      <c r="CL3607">
        <v>45</v>
      </c>
      <c r="CM3607" t="s">
        <v>4665</v>
      </c>
      <c r="CO3607">
        <v>125045</v>
      </c>
      <c r="CQ3607">
        <v>0</v>
      </c>
      <c r="CR3607">
        <v>0</v>
      </c>
      <c r="CS3607">
        <v>0</v>
      </c>
      <c r="CY3607" t="s">
        <v>123</v>
      </c>
      <c r="CZ3607" t="s">
        <v>124</v>
      </c>
      <c r="DD3607" t="str" cm="1">
        <f t="array" ref="DD3607">TEXT(_xlfn.SEQUENCE(1, DATEDIF(AG3607, AH3607, "m") + 1, AG3607, 30), "YYYY-APMM")</f>
        <v>2014-AP06</v>
      </c>
      <c r="DN3607">
        <f t="shared" si="112"/>
        <v>795.2</v>
      </c>
      <c r="DO3607" t="str">
        <f t="shared" si="113"/>
        <v>LABOR- SUBCONTRACTOR</v>
      </c>
    </row>
    <row r="3608" spans="1:119" x14ac:dyDescent="0.35">
      <c r="A3608" t="s">
        <v>105</v>
      </c>
      <c r="B3608">
        <v>502893</v>
      </c>
      <c r="C3608">
        <v>6359</v>
      </c>
      <c r="D3608">
        <v>125046</v>
      </c>
      <c r="E3608">
        <v>13662</v>
      </c>
      <c r="F3608">
        <v>0</v>
      </c>
      <c r="G3608" t="s">
        <v>106</v>
      </c>
      <c r="H3608" t="s">
        <v>106</v>
      </c>
      <c r="I3608" t="s">
        <v>106</v>
      </c>
      <c r="J3608" t="s">
        <v>107</v>
      </c>
      <c r="K3608" t="s">
        <v>108</v>
      </c>
      <c r="L3608" t="s">
        <v>109</v>
      </c>
      <c r="M3608" t="s">
        <v>110</v>
      </c>
      <c r="N3608" t="s">
        <v>8255</v>
      </c>
      <c r="O3608" t="s">
        <v>4670</v>
      </c>
      <c r="P3608">
        <v>8177</v>
      </c>
      <c r="Q3608">
        <v>96</v>
      </c>
      <c r="R3608">
        <v>0</v>
      </c>
      <c r="S3608">
        <v>160</v>
      </c>
      <c r="T3608">
        <v>0</v>
      </c>
      <c r="U3608">
        <v>530</v>
      </c>
      <c r="V3608">
        <v>530</v>
      </c>
      <c r="W3608">
        <v>160</v>
      </c>
      <c r="X3608">
        <v>440</v>
      </c>
      <c r="Y3608">
        <v>0</v>
      </c>
      <c r="Z3608">
        <v>440</v>
      </c>
      <c r="AD3608" s="1">
        <v>41832.333333333336</v>
      </c>
      <c r="AE3608" s="1">
        <v>41857.708333333336</v>
      </c>
      <c r="AG3608" s="1">
        <v>41818.333333333336</v>
      </c>
      <c r="AH3608" s="1">
        <v>41840.708333333336</v>
      </c>
      <c r="AI3608" s="1">
        <v>41818.333333333336</v>
      </c>
      <c r="AJ3608" s="1">
        <v>41840.708333333336</v>
      </c>
      <c r="AK3608" s="1">
        <v>41818.333333333336</v>
      </c>
      <c r="AL3608" s="1">
        <v>41840.708333333336</v>
      </c>
      <c r="AM3608" s="1">
        <v>41832.333333333336</v>
      </c>
      <c r="AN3608" s="1">
        <v>41857.708333333336</v>
      </c>
      <c r="AP3608" t="s">
        <v>113</v>
      </c>
      <c r="AU3608" t="s">
        <v>8256</v>
      </c>
      <c r="AY3608" t="s">
        <v>106</v>
      </c>
      <c r="AZ3608">
        <v>0</v>
      </c>
      <c r="BA3608">
        <v>0</v>
      </c>
      <c r="BD3608" s="3">
        <v>41321.661805555559</v>
      </c>
      <c r="BE3608" s="3">
        <v>41321.690972222219</v>
      </c>
      <c r="BF3608" t="s">
        <v>115</v>
      </c>
      <c r="BG3608" t="s">
        <v>115</v>
      </c>
      <c r="BH3608">
        <v>8149</v>
      </c>
      <c r="BM3608">
        <v>43540</v>
      </c>
      <c r="BR3608" t="s">
        <v>1299</v>
      </c>
      <c r="BS3608" t="s">
        <v>1300</v>
      </c>
      <c r="BU3608">
        <v>1</v>
      </c>
      <c r="BV3608" t="s">
        <v>118</v>
      </c>
      <c r="BX3608" t="s">
        <v>119</v>
      </c>
      <c r="BY3608" t="s">
        <v>119</v>
      </c>
      <c r="BZ3608" t="s">
        <v>119</v>
      </c>
      <c r="CA3608">
        <v>1</v>
      </c>
      <c r="CC3608" t="s">
        <v>120</v>
      </c>
      <c r="CH3608">
        <v>540</v>
      </c>
      <c r="CI3608">
        <v>34340</v>
      </c>
      <c r="CJ3608" t="s">
        <v>106</v>
      </c>
      <c r="CK3608" t="s">
        <v>106</v>
      </c>
      <c r="CL3608">
        <v>45</v>
      </c>
      <c r="CM3608" t="s">
        <v>4665</v>
      </c>
      <c r="CO3608">
        <v>125045</v>
      </c>
      <c r="CQ3608">
        <v>0</v>
      </c>
      <c r="CR3608">
        <v>0</v>
      </c>
      <c r="CS3608">
        <v>0</v>
      </c>
      <c r="CY3608" t="s">
        <v>123</v>
      </c>
      <c r="CZ3608" t="s">
        <v>124</v>
      </c>
      <c r="DD3608" t="str" cm="1">
        <f t="array" ref="DD3608">TEXT(_xlfn.SEQUENCE(1, DATEDIF(AG3608, AH3608, "m") + 1, AG3608, 30), "YYYY-APMM")</f>
        <v>2014-AP06</v>
      </c>
      <c r="DN3608">
        <f t="shared" si="112"/>
        <v>530</v>
      </c>
      <c r="DO3608" t="str">
        <f t="shared" si="113"/>
        <v>LABOR - CIVIL</v>
      </c>
    </row>
    <row r="3609" spans="1:119" x14ac:dyDescent="0.35">
      <c r="A3609" t="s">
        <v>105</v>
      </c>
      <c r="B3609">
        <v>502894</v>
      </c>
      <c r="C3609">
        <v>6359</v>
      </c>
      <c r="D3609">
        <v>125046</v>
      </c>
      <c r="E3609">
        <v>13662</v>
      </c>
      <c r="F3609">
        <v>0</v>
      </c>
      <c r="G3609" t="s">
        <v>106</v>
      </c>
      <c r="H3609" t="s">
        <v>106</v>
      </c>
      <c r="I3609" t="s">
        <v>106</v>
      </c>
      <c r="J3609" t="s">
        <v>107</v>
      </c>
      <c r="K3609" t="s">
        <v>108</v>
      </c>
      <c r="L3609" t="s">
        <v>109</v>
      </c>
      <c r="M3609" t="s">
        <v>110</v>
      </c>
      <c r="N3609" t="s">
        <v>8257</v>
      </c>
      <c r="O3609" t="s">
        <v>4673</v>
      </c>
      <c r="P3609">
        <v>8178</v>
      </c>
      <c r="Q3609">
        <v>408</v>
      </c>
      <c r="R3609">
        <v>184</v>
      </c>
      <c r="S3609">
        <v>160</v>
      </c>
      <c r="T3609">
        <v>0</v>
      </c>
      <c r="U3609">
        <v>344.4</v>
      </c>
      <c r="V3609">
        <v>344.4</v>
      </c>
      <c r="W3609">
        <v>160</v>
      </c>
      <c r="X3609">
        <v>0</v>
      </c>
      <c r="Y3609">
        <v>0</v>
      </c>
      <c r="Z3609">
        <v>0</v>
      </c>
      <c r="AD3609" s="1">
        <v>41892.333333333336</v>
      </c>
      <c r="AE3609" s="1">
        <v>41914.708333333336</v>
      </c>
      <c r="AG3609" s="1">
        <v>41829.333333333336</v>
      </c>
      <c r="AH3609" s="1">
        <v>41851.708333333336</v>
      </c>
      <c r="AI3609" s="1">
        <v>41829.333333333336</v>
      </c>
      <c r="AJ3609" s="1">
        <v>41851.708333333336</v>
      </c>
      <c r="AK3609" s="1">
        <v>41829.333333333336</v>
      </c>
      <c r="AL3609" s="1">
        <v>41851.708333333336</v>
      </c>
      <c r="AM3609" s="1">
        <v>41892.333333333336</v>
      </c>
      <c r="AN3609" s="1">
        <v>41914.708333333336</v>
      </c>
      <c r="AP3609" t="s">
        <v>113</v>
      </c>
      <c r="AU3609" t="s">
        <v>8258</v>
      </c>
      <c r="AY3609" t="s">
        <v>106</v>
      </c>
      <c r="AZ3609">
        <v>0</v>
      </c>
      <c r="BA3609">
        <v>0</v>
      </c>
      <c r="BD3609" s="3">
        <v>41321.661805555559</v>
      </c>
      <c r="BE3609" s="3">
        <v>41321.690972222219</v>
      </c>
      <c r="BF3609" t="s">
        <v>115</v>
      </c>
      <c r="BG3609" t="s">
        <v>115</v>
      </c>
      <c r="BH3609">
        <v>8149</v>
      </c>
      <c r="BM3609">
        <v>43550</v>
      </c>
      <c r="BR3609" t="s">
        <v>116</v>
      </c>
      <c r="BS3609" t="s">
        <v>117</v>
      </c>
      <c r="BU3609">
        <v>1</v>
      </c>
      <c r="BV3609" t="s">
        <v>118</v>
      </c>
      <c r="BX3609" t="s">
        <v>119</v>
      </c>
      <c r="BY3609" t="s">
        <v>119</v>
      </c>
      <c r="BZ3609" t="s">
        <v>119</v>
      </c>
      <c r="CA3609">
        <v>1</v>
      </c>
      <c r="CC3609" t="s">
        <v>120</v>
      </c>
      <c r="CH3609">
        <v>540</v>
      </c>
      <c r="CI3609">
        <v>34340</v>
      </c>
      <c r="CJ3609" t="s">
        <v>106</v>
      </c>
      <c r="CK3609" t="s">
        <v>106</v>
      </c>
      <c r="CL3609">
        <v>45</v>
      </c>
      <c r="CM3609" t="s">
        <v>4665</v>
      </c>
      <c r="CO3609">
        <v>125045</v>
      </c>
      <c r="CQ3609">
        <v>0</v>
      </c>
      <c r="CR3609">
        <v>0</v>
      </c>
      <c r="CS3609">
        <v>0</v>
      </c>
      <c r="CY3609" t="s">
        <v>123</v>
      </c>
      <c r="CZ3609" t="s">
        <v>124</v>
      </c>
      <c r="DD3609" t="str" cm="1">
        <f t="array" ref="DD3609">TEXT(_xlfn.SEQUENCE(1, DATEDIF(AG3609, AH3609, "m") + 1, AG3609, 30), "YYYY-APMM")</f>
        <v>2014-AP07</v>
      </c>
      <c r="DN3609">
        <f t="shared" si="112"/>
        <v>344.4</v>
      </c>
      <c r="DO3609" t="str">
        <f t="shared" si="113"/>
        <v>LABOR- SUBCONTRACTOR</v>
      </c>
    </row>
    <row r="3610" spans="1:119" x14ac:dyDescent="0.35">
      <c r="A3610" t="s">
        <v>105</v>
      </c>
      <c r="B3610">
        <v>502895</v>
      </c>
      <c r="C3610">
        <v>6359</v>
      </c>
      <c r="D3610">
        <v>125047</v>
      </c>
      <c r="E3610">
        <v>13662</v>
      </c>
      <c r="F3610">
        <v>0</v>
      </c>
      <c r="G3610" t="s">
        <v>106</v>
      </c>
      <c r="H3610" t="s">
        <v>106</v>
      </c>
      <c r="I3610" t="s">
        <v>106</v>
      </c>
      <c r="J3610" t="s">
        <v>107</v>
      </c>
      <c r="K3610" t="s">
        <v>108</v>
      </c>
      <c r="L3610" t="s">
        <v>109</v>
      </c>
      <c r="M3610" t="s">
        <v>110</v>
      </c>
      <c r="N3610" t="s">
        <v>8259</v>
      </c>
      <c r="O3610" t="s">
        <v>4800</v>
      </c>
      <c r="P3610">
        <v>8177</v>
      </c>
      <c r="Q3610">
        <v>96</v>
      </c>
      <c r="R3610">
        <v>0</v>
      </c>
      <c r="S3610">
        <v>80</v>
      </c>
      <c r="T3610">
        <v>0</v>
      </c>
      <c r="U3610">
        <v>1232</v>
      </c>
      <c r="V3610">
        <v>1232</v>
      </c>
      <c r="W3610">
        <v>80</v>
      </c>
      <c r="X3610">
        <v>500</v>
      </c>
      <c r="Y3610">
        <v>0</v>
      </c>
      <c r="Z3610">
        <v>500</v>
      </c>
      <c r="AD3610" s="1">
        <v>41858.333333333336</v>
      </c>
      <c r="AE3610" s="1">
        <v>41869.708333333336</v>
      </c>
      <c r="AG3610" s="1">
        <v>41841.333333333336</v>
      </c>
      <c r="AH3610" s="1">
        <v>41851.708333333336</v>
      </c>
      <c r="AI3610" s="1">
        <v>41841.333333333336</v>
      </c>
      <c r="AJ3610" s="1">
        <v>41851.708333333336</v>
      </c>
      <c r="AK3610" s="1">
        <v>41841.333333333336</v>
      </c>
      <c r="AL3610" s="1">
        <v>41851.708333333336</v>
      </c>
      <c r="AM3610" s="1">
        <v>41858.333333333336</v>
      </c>
      <c r="AN3610" s="1">
        <v>41869.708333333336</v>
      </c>
      <c r="AP3610" t="s">
        <v>113</v>
      </c>
      <c r="AU3610" t="s">
        <v>8260</v>
      </c>
      <c r="AY3610" t="s">
        <v>106</v>
      </c>
      <c r="AZ3610">
        <v>0</v>
      </c>
      <c r="BA3610">
        <v>0</v>
      </c>
      <c r="BD3610" s="3">
        <v>41321.661805555559</v>
      </c>
      <c r="BE3610" s="3">
        <v>41321.690972222219</v>
      </c>
      <c r="BF3610" t="s">
        <v>115</v>
      </c>
      <c r="BG3610" t="s">
        <v>115</v>
      </c>
      <c r="BH3610">
        <v>8149</v>
      </c>
      <c r="BM3610">
        <v>43540</v>
      </c>
      <c r="BR3610" t="s">
        <v>1299</v>
      </c>
      <c r="BS3610" t="s">
        <v>1300</v>
      </c>
      <c r="BU3610">
        <v>1</v>
      </c>
      <c r="BV3610" t="s">
        <v>118</v>
      </c>
      <c r="BX3610" t="s">
        <v>119</v>
      </c>
      <c r="BY3610" t="s">
        <v>119</v>
      </c>
      <c r="BZ3610" t="s">
        <v>119</v>
      </c>
      <c r="CA3610">
        <v>1</v>
      </c>
      <c r="CC3610" t="s">
        <v>120</v>
      </c>
      <c r="CH3610">
        <v>540</v>
      </c>
      <c r="CI3610">
        <v>34360</v>
      </c>
      <c r="CJ3610" t="s">
        <v>106</v>
      </c>
      <c r="CK3610" t="s">
        <v>106</v>
      </c>
      <c r="CL3610">
        <v>55</v>
      </c>
      <c r="CM3610" t="s">
        <v>4802</v>
      </c>
      <c r="CO3610">
        <v>125045</v>
      </c>
      <c r="CQ3610">
        <v>0</v>
      </c>
      <c r="CR3610">
        <v>0</v>
      </c>
      <c r="CS3610">
        <v>0</v>
      </c>
      <c r="CY3610" t="s">
        <v>123</v>
      </c>
      <c r="CZ3610" t="s">
        <v>124</v>
      </c>
      <c r="DD3610" t="str" cm="1">
        <f t="array" ref="DD3610">TEXT(_xlfn.SEQUENCE(1, DATEDIF(AG3610, AH3610, "m") + 1, AG3610, 30), "YYYY-APMM")</f>
        <v>2014-AP07</v>
      </c>
      <c r="DN3610">
        <f t="shared" si="112"/>
        <v>1232</v>
      </c>
      <c r="DO3610" t="str">
        <f t="shared" si="113"/>
        <v>LABOR - CIVIL</v>
      </c>
    </row>
    <row r="3611" spans="1:119" x14ac:dyDescent="0.35">
      <c r="A3611" t="s">
        <v>105</v>
      </c>
      <c r="B3611">
        <v>502896</v>
      </c>
      <c r="C3611">
        <v>6359</v>
      </c>
      <c r="D3611">
        <v>125047</v>
      </c>
      <c r="E3611">
        <v>13662</v>
      </c>
      <c r="F3611">
        <v>0</v>
      </c>
      <c r="G3611" t="s">
        <v>106</v>
      </c>
      <c r="H3611" t="s">
        <v>106</v>
      </c>
      <c r="I3611" t="s">
        <v>106</v>
      </c>
      <c r="J3611" t="s">
        <v>107</v>
      </c>
      <c r="K3611" t="s">
        <v>108</v>
      </c>
      <c r="L3611" t="s">
        <v>109</v>
      </c>
      <c r="M3611" t="s">
        <v>110</v>
      </c>
      <c r="N3611" t="s">
        <v>8261</v>
      </c>
      <c r="O3611" t="s">
        <v>4804</v>
      </c>
      <c r="P3611">
        <v>8178</v>
      </c>
      <c r="Q3611">
        <v>96</v>
      </c>
      <c r="R3611">
        <v>0</v>
      </c>
      <c r="S3611">
        <v>200</v>
      </c>
      <c r="T3611">
        <v>0</v>
      </c>
      <c r="U3611">
        <v>24</v>
      </c>
      <c r="V3611">
        <v>24</v>
      </c>
      <c r="W3611">
        <v>200</v>
      </c>
      <c r="X3611">
        <v>0</v>
      </c>
      <c r="Y3611">
        <v>0</v>
      </c>
      <c r="Z3611">
        <v>0</v>
      </c>
      <c r="AD3611" s="1">
        <v>41870.333333333336</v>
      </c>
      <c r="AE3611" s="1">
        <v>41898.708333333336</v>
      </c>
      <c r="AG3611" s="1">
        <v>41856.333333333336</v>
      </c>
      <c r="AH3611" s="1">
        <v>41884.708333333336</v>
      </c>
      <c r="AI3611" s="1">
        <v>41856.333333333336</v>
      </c>
      <c r="AJ3611" s="1">
        <v>41884.708333333336</v>
      </c>
      <c r="AK3611" s="1">
        <v>41856.333333333336</v>
      </c>
      <c r="AL3611" s="1">
        <v>41884.708333333336</v>
      </c>
      <c r="AM3611" s="1">
        <v>41870.333333333336</v>
      </c>
      <c r="AN3611" s="1">
        <v>41898.708333333336</v>
      </c>
      <c r="AP3611" t="s">
        <v>113</v>
      </c>
      <c r="AU3611" t="s">
        <v>8262</v>
      </c>
      <c r="AY3611" t="s">
        <v>106</v>
      </c>
      <c r="AZ3611">
        <v>0</v>
      </c>
      <c r="BA3611">
        <v>0</v>
      </c>
      <c r="BD3611" s="3">
        <v>41321.661805555559</v>
      </c>
      <c r="BE3611" s="3">
        <v>41321.690972222219</v>
      </c>
      <c r="BF3611" t="s">
        <v>115</v>
      </c>
      <c r="BG3611" t="s">
        <v>115</v>
      </c>
      <c r="BH3611">
        <v>8149</v>
      </c>
      <c r="BM3611">
        <v>43550</v>
      </c>
      <c r="BR3611" t="s">
        <v>116</v>
      </c>
      <c r="BS3611" t="s">
        <v>117</v>
      </c>
      <c r="BU3611">
        <v>1</v>
      </c>
      <c r="BV3611" t="s">
        <v>118</v>
      </c>
      <c r="BX3611" t="s">
        <v>119</v>
      </c>
      <c r="BY3611" t="s">
        <v>119</v>
      </c>
      <c r="BZ3611" t="s">
        <v>119</v>
      </c>
      <c r="CA3611">
        <v>1</v>
      </c>
      <c r="CC3611" t="s">
        <v>120</v>
      </c>
      <c r="CH3611">
        <v>540</v>
      </c>
      <c r="CI3611">
        <v>34360</v>
      </c>
      <c r="CJ3611" t="s">
        <v>106</v>
      </c>
      <c r="CK3611" t="s">
        <v>106</v>
      </c>
      <c r="CL3611">
        <v>55</v>
      </c>
      <c r="CM3611" t="s">
        <v>4802</v>
      </c>
      <c r="CO3611">
        <v>125045</v>
      </c>
      <c r="CQ3611">
        <v>0</v>
      </c>
      <c r="CR3611">
        <v>0</v>
      </c>
      <c r="CS3611">
        <v>0</v>
      </c>
      <c r="CY3611" t="s">
        <v>123</v>
      </c>
      <c r="CZ3611" t="s">
        <v>124</v>
      </c>
      <c r="DD3611" t="str" cm="1">
        <f t="array" ref="DD3611">TEXT(_xlfn.SEQUENCE(1, DATEDIF(AG3611, AH3611, "m") + 1, AG3611, 30), "YYYY-APMM")</f>
        <v>2014-AP08</v>
      </c>
      <c r="DN3611">
        <f t="shared" si="112"/>
        <v>24</v>
      </c>
      <c r="DO3611" t="str">
        <f t="shared" si="113"/>
        <v>LABOR- SUBCONTRACTOR</v>
      </c>
    </row>
    <row r="3612" spans="1:119" x14ac:dyDescent="0.35">
      <c r="A3612" t="s">
        <v>105</v>
      </c>
      <c r="B3612">
        <v>502897</v>
      </c>
      <c r="C3612">
        <v>6359</v>
      </c>
      <c r="D3612">
        <v>125047</v>
      </c>
      <c r="E3612">
        <v>13662</v>
      </c>
      <c r="F3612">
        <v>0</v>
      </c>
      <c r="G3612" t="s">
        <v>106</v>
      </c>
      <c r="H3612" t="s">
        <v>106</v>
      </c>
      <c r="I3612" t="s">
        <v>106</v>
      </c>
      <c r="J3612" t="s">
        <v>107</v>
      </c>
      <c r="K3612" t="s">
        <v>108</v>
      </c>
      <c r="L3612" t="s">
        <v>109</v>
      </c>
      <c r="M3612" t="s">
        <v>110</v>
      </c>
      <c r="N3612" t="s">
        <v>8263</v>
      </c>
      <c r="O3612" t="s">
        <v>4807</v>
      </c>
      <c r="P3612">
        <v>8178</v>
      </c>
      <c r="Q3612">
        <v>96</v>
      </c>
      <c r="R3612">
        <v>0</v>
      </c>
      <c r="S3612">
        <v>200</v>
      </c>
      <c r="T3612">
        <v>0</v>
      </c>
      <c r="U3612">
        <v>24</v>
      </c>
      <c r="V3612">
        <v>24</v>
      </c>
      <c r="W3612">
        <v>200</v>
      </c>
      <c r="X3612">
        <v>0</v>
      </c>
      <c r="Y3612">
        <v>0</v>
      </c>
      <c r="Z3612">
        <v>0</v>
      </c>
      <c r="AD3612" s="1">
        <v>41882.333333333336</v>
      </c>
      <c r="AE3612" s="1">
        <v>41910.708333333336</v>
      </c>
      <c r="AG3612" s="1">
        <v>41868.333333333336</v>
      </c>
      <c r="AH3612" s="1">
        <v>41896.708333333336</v>
      </c>
      <c r="AI3612" s="1">
        <v>41868.333333333336</v>
      </c>
      <c r="AJ3612" s="1">
        <v>41896.708333333336</v>
      </c>
      <c r="AK3612" s="1">
        <v>41868.333333333336</v>
      </c>
      <c r="AL3612" s="1">
        <v>41896.708333333336</v>
      </c>
      <c r="AM3612" s="1">
        <v>41882.333333333336</v>
      </c>
      <c r="AN3612" s="1">
        <v>41910.708333333336</v>
      </c>
      <c r="AP3612" t="s">
        <v>113</v>
      </c>
      <c r="AU3612" t="s">
        <v>8264</v>
      </c>
      <c r="AY3612" t="s">
        <v>106</v>
      </c>
      <c r="AZ3612">
        <v>0</v>
      </c>
      <c r="BA3612">
        <v>0</v>
      </c>
      <c r="BD3612" s="3">
        <v>41321.661805555559</v>
      </c>
      <c r="BE3612" s="3">
        <v>41321.690972222219</v>
      </c>
      <c r="BF3612" t="s">
        <v>115</v>
      </c>
      <c r="BG3612" t="s">
        <v>115</v>
      </c>
      <c r="BH3612">
        <v>8149</v>
      </c>
      <c r="BM3612">
        <v>43550</v>
      </c>
      <c r="BR3612" t="s">
        <v>116</v>
      </c>
      <c r="BS3612" t="s">
        <v>117</v>
      </c>
      <c r="BU3612">
        <v>1</v>
      </c>
      <c r="BV3612" t="s">
        <v>118</v>
      </c>
      <c r="BX3612" t="s">
        <v>119</v>
      </c>
      <c r="BY3612" t="s">
        <v>119</v>
      </c>
      <c r="BZ3612" t="s">
        <v>119</v>
      </c>
      <c r="CA3612">
        <v>1</v>
      </c>
      <c r="CC3612" t="s">
        <v>120</v>
      </c>
      <c r="CH3612">
        <v>540</v>
      </c>
      <c r="CI3612">
        <v>34360</v>
      </c>
      <c r="CJ3612" t="s">
        <v>106</v>
      </c>
      <c r="CK3612" t="s">
        <v>106</v>
      </c>
      <c r="CL3612">
        <v>55</v>
      </c>
      <c r="CM3612" t="s">
        <v>4802</v>
      </c>
      <c r="CO3612">
        <v>125045</v>
      </c>
      <c r="CQ3612">
        <v>0</v>
      </c>
      <c r="CR3612">
        <v>0</v>
      </c>
      <c r="CS3612">
        <v>0</v>
      </c>
      <c r="CY3612" t="s">
        <v>123</v>
      </c>
      <c r="CZ3612" t="s">
        <v>124</v>
      </c>
      <c r="DD3612" t="str" cm="1">
        <f t="array" ref="DD3612">TEXT(_xlfn.SEQUENCE(1, DATEDIF(AG3612, AH3612, "m") + 1, AG3612, 30), "YYYY-APMM")</f>
        <v>2014-AP08</v>
      </c>
      <c r="DN3612">
        <f t="shared" si="112"/>
        <v>24</v>
      </c>
      <c r="DO3612" t="str">
        <f t="shared" si="113"/>
        <v>LABOR- SUBCONTRACTOR</v>
      </c>
    </row>
    <row r="3613" spans="1:119" x14ac:dyDescent="0.35">
      <c r="A3613" t="s">
        <v>105</v>
      </c>
      <c r="B3613">
        <v>502898</v>
      </c>
      <c r="C3613">
        <v>6359</v>
      </c>
      <c r="D3613">
        <v>125047</v>
      </c>
      <c r="E3613">
        <v>13662</v>
      </c>
      <c r="F3613">
        <v>0</v>
      </c>
      <c r="G3613" t="s">
        <v>106</v>
      </c>
      <c r="H3613" t="s">
        <v>106</v>
      </c>
      <c r="I3613" t="s">
        <v>106</v>
      </c>
      <c r="J3613" t="s">
        <v>107</v>
      </c>
      <c r="K3613" t="s">
        <v>108</v>
      </c>
      <c r="L3613" t="s">
        <v>109</v>
      </c>
      <c r="M3613" t="s">
        <v>110</v>
      </c>
      <c r="N3613" t="s">
        <v>8265</v>
      </c>
      <c r="O3613" t="s">
        <v>4810</v>
      </c>
      <c r="P3613">
        <v>8173</v>
      </c>
      <c r="Q3613">
        <v>96</v>
      </c>
      <c r="R3613">
        <v>0</v>
      </c>
      <c r="S3613">
        <v>160</v>
      </c>
      <c r="T3613">
        <v>0</v>
      </c>
      <c r="U3613">
        <v>1814</v>
      </c>
      <c r="V3613">
        <v>1814</v>
      </c>
      <c r="W3613">
        <v>160</v>
      </c>
      <c r="X3613">
        <v>600</v>
      </c>
      <c r="Y3613">
        <v>0</v>
      </c>
      <c r="Z3613">
        <v>600</v>
      </c>
      <c r="AD3613" s="1">
        <v>41893.333333333336</v>
      </c>
      <c r="AE3613" s="1">
        <v>41916.708333333336</v>
      </c>
      <c r="AG3613" s="1">
        <v>41879.333333333336</v>
      </c>
      <c r="AH3613" s="1">
        <v>41902.708333333336</v>
      </c>
      <c r="AI3613" s="1">
        <v>41879.333333333336</v>
      </c>
      <c r="AJ3613" s="1">
        <v>41902.708333333336</v>
      </c>
      <c r="AK3613" s="1">
        <v>41879.333333333336</v>
      </c>
      <c r="AL3613" s="1">
        <v>41902.708333333336</v>
      </c>
      <c r="AM3613" s="1">
        <v>41893.333333333336</v>
      </c>
      <c r="AN3613" s="1">
        <v>41916.708333333336</v>
      </c>
      <c r="AP3613" t="s">
        <v>113</v>
      </c>
      <c r="AU3613" t="s">
        <v>8266</v>
      </c>
      <c r="AY3613" t="s">
        <v>106</v>
      </c>
      <c r="AZ3613">
        <v>0</v>
      </c>
      <c r="BA3613">
        <v>0</v>
      </c>
      <c r="BD3613" s="3">
        <v>41321.661805555559</v>
      </c>
      <c r="BE3613" s="3">
        <v>41321.690972222219</v>
      </c>
      <c r="BF3613" t="s">
        <v>115</v>
      </c>
      <c r="BG3613" t="s">
        <v>115</v>
      </c>
      <c r="BH3613">
        <v>8149</v>
      </c>
      <c r="BM3613">
        <v>43500</v>
      </c>
      <c r="BR3613" t="s">
        <v>3233</v>
      </c>
      <c r="BS3613" t="s">
        <v>3234</v>
      </c>
      <c r="BU3613">
        <v>1</v>
      </c>
      <c r="BV3613" t="s">
        <v>118</v>
      </c>
      <c r="BX3613" t="s">
        <v>119</v>
      </c>
      <c r="BY3613" t="s">
        <v>119</v>
      </c>
      <c r="BZ3613" t="s">
        <v>119</v>
      </c>
      <c r="CA3613">
        <v>1</v>
      </c>
      <c r="CC3613" t="s">
        <v>120</v>
      </c>
      <c r="CH3613">
        <v>540</v>
      </c>
      <c r="CI3613">
        <v>34360</v>
      </c>
      <c r="CJ3613" t="s">
        <v>106</v>
      </c>
      <c r="CK3613" t="s">
        <v>106</v>
      </c>
      <c r="CL3613">
        <v>55</v>
      </c>
      <c r="CM3613" t="s">
        <v>4802</v>
      </c>
      <c r="CO3613">
        <v>125045</v>
      </c>
      <c r="CQ3613">
        <v>0</v>
      </c>
      <c r="CR3613">
        <v>0</v>
      </c>
      <c r="CS3613">
        <v>0</v>
      </c>
      <c r="CY3613" t="s">
        <v>123</v>
      </c>
      <c r="CZ3613" t="s">
        <v>124</v>
      </c>
      <c r="DD3613" t="str" cm="1">
        <f t="array" ref="DD3613">TEXT(_xlfn.SEQUENCE(1, DATEDIF(AG3613, AH3613, "m") + 1, AG3613, 30), "YYYY-APMM")</f>
        <v>2014-AP08</v>
      </c>
      <c r="DN3613">
        <f t="shared" si="112"/>
        <v>1814</v>
      </c>
      <c r="DO3613" t="str">
        <f t="shared" si="113"/>
        <v>KERBSTONE MASON SK</v>
      </c>
    </row>
    <row r="3614" spans="1:119" x14ac:dyDescent="0.35">
      <c r="A3614" t="s">
        <v>105</v>
      </c>
      <c r="B3614">
        <v>502899</v>
      </c>
      <c r="C3614">
        <v>6359</v>
      </c>
      <c r="D3614">
        <v>125047</v>
      </c>
      <c r="E3614">
        <v>13662</v>
      </c>
      <c r="F3614">
        <v>0</v>
      </c>
      <c r="G3614" t="s">
        <v>106</v>
      </c>
      <c r="H3614" t="s">
        <v>106</v>
      </c>
      <c r="I3614" t="s">
        <v>106</v>
      </c>
      <c r="J3614" t="s">
        <v>107</v>
      </c>
      <c r="K3614" t="s">
        <v>108</v>
      </c>
      <c r="L3614" t="s">
        <v>109</v>
      </c>
      <c r="M3614" t="s">
        <v>110</v>
      </c>
      <c r="N3614" t="s">
        <v>8267</v>
      </c>
      <c r="O3614" t="s">
        <v>4813</v>
      </c>
      <c r="P3614">
        <v>8178</v>
      </c>
      <c r="Q3614">
        <v>216</v>
      </c>
      <c r="R3614">
        <v>0</v>
      </c>
      <c r="S3614">
        <v>40</v>
      </c>
      <c r="T3614">
        <v>0</v>
      </c>
      <c r="U3614">
        <v>174</v>
      </c>
      <c r="V3614">
        <v>174</v>
      </c>
      <c r="W3614">
        <v>40</v>
      </c>
      <c r="X3614">
        <v>150</v>
      </c>
      <c r="Y3614">
        <v>0</v>
      </c>
      <c r="Z3614">
        <v>150</v>
      </c>
      <c r="AD3614" s="1">
        <v>41937.333333333336</v>
      </c>
      <c r="AE3614" s="1">
        <v>41941.708333333336</v>
      </c>
      <c r="AG3614" s="1">
        <v>41903.333333333336</v>
      </c>
      <c r="AH3614" s="1">
        <v>41907.708333333336</v>
      </c>
      <c r="AI3614" s="1">
        <v>41903.333333333336</v>
      </c>
      <c r="AJ3614" s="1">
        <v>41907.708333333336</v>
      </c>
      <c r="AK3614" s="1">
        <v>41903.333333333336</v>
      </c>
      <c r="AL3614" s="1">
        <v>41907.708333333336</v>
      </c>
      <c r="AM3614" s="1">
        <v>41937.333333333336</v>
      </c>
      <c r="AN3614" s="1">
        <v>41941.708333333336</v>
      </c>
      <c r="AP3614" t="s">
        <v>113</v>
      </c>
      <c r="AU3614" t="s">
        <v>8268</v>
      </c>
      <c r="AY3614" t="s">
        <v>106</v>
      </c>
      <c r="AZ3614">
        <v>0</v>
      </c>
      <c r="BA3614">
        <v>0</v>
      </c>
      <c r="BD3614" s="3">
        <v>41321.661805555559</v>
      </c>
      <c r="BE3614" s="3">
        <v>41321.690972222219</v>
      </c>
      <c r="BF3614" t="s">
        <v>115</v>
      </c>
      <c r="BG3614" t="s">
        <v>115</v>
      </c>
      <c r="BH3614">
        <v>8149</v>
      </c>
      <c r="BM3614">
        <v>43550</v>
      </c>
      <c r="BR3614" t="s">
        <v>116</v>
      </c>
      <c r="BS3614" t="s">
        <v>117</v>
      </c>
      <c r="BU3614">
        <v>1</v>
      </c>
      <c r="BV3614" t="s">
        <v>118</v>
      </c>
      <c r="BX3614" t="s">
        <v>119</v>
      </c>
      <c r="BY3614" t="s">
        <v>119</v>
      </c>
      <c r="BZ3614" t="s">
        <v>119</v>
      </c>
      <c r="CA3614">
        <v>1</v>
      </c>
      <c r="CC3614" t="s">
        <v>120</v>
      </c>
      <c r="CH3614">
        <v>540</v>
      </c>
      <c r="CI3614">
        <v>34360</v>
      </c>
      <c r="CJ3614" t="s">
        <v>106</v>
      </c>
      <c r="CK3614" t="s">
        <v>106</v>
      </c>
      <c r="CL3614">
        <v>55</v>
      </c>
      <c r="CM3614" t="s">
        <v>4802</v>
      </c>
      <c r="CO3614">
        <v>125045</v>
      </c>
      <c r="CQ3614">
        <v>0</v>
      </c>
      <c r="CR3614">
        <v>0</v>
      </c>
      <c r="CS3614">
        <v>0</v>
      </c>
      <c r="CY3614" t="s">
        <v>123</v>
      </c>
      <c r="CZ3614" t="s">
        <v>124</v>
      </c>
      <c r="DD3614" t="str" cm="1">
        <f t="array" ref="DD3614">TEXT(_xlfn.SEQUENCE(1, DATEDIF(AG3614, AH3614, "m") + 1, AG3614, 30), "YYYY-APMM")</f>
        <v>2014-AP09</v>
      </c>
      <c r="DN3614">
        <f t="shared" si="112"/>
        <v>174</v>
      </c>
      <c r="DO3614" t="str">
        <f t="shared" si="113"/>
        <v>LABOR- SUBCONTRACTOR</v>
      </c>
    </row>
    <row r="3615" spans="1:119" x14ac:dyDescent="0.35">
      <c r="A3615" t="s">
        <v>105</v>
      </c>
      <c r="B3615">
        <v>502900</v>
      </c>
      <c r="C3615">
        <v>6359</v>
      </c>
      <c r="D3615">
        <v>125047</v>
      </c>
      <c r="E3615">
        <v>13662</v>
      </c>
      <c r="F3615">
        <v>0</v>
      </c>
      <c r="G3615" t="s">
        <v>106</v>
      </c>
      <c r="H3615" t="s">
        <v>106</v>
      </c>
      <c r="I3615" t="s">
        <v>106</v>
      </c>
      <c r="J3615" t="s">
        <v>107</v>
      </c>
      <c r="K3615" t="s">
        <v>108</v>
      </c>
      <c r="L3615" t="s">
        <v>109</v>
      </c>
      <c r="M3615" t="s">
        <v>110</v>
      </c>
      <c r="N3615" t="s">
        <v>8269</v>
      </c>
      <c r="O3615" t="s">
        <v>4816</v>
      </c>
      <c r="P3615">
        <v>8178</v>
      </c>
      <c r="Q3615">
        <v>328</v>
      </c>
      <c r="R3615">
        <v>0</v>
      </c>
      <c r="S3615">
        <v>40</v>
      </c>
      <c r="T3615">
        <v>0</v>
      </c>
      <c r="U3615">
        <v>174</v>
      </c>
      <c r="V3615">
        <v>174</v>
      </c>
      <c r="W3615">
        <v>40</v>
      </c>
      <c r="X3615">
        <v>150</v>
      </c>
      <c r="Y3615">
        <v>0</v>
      </c>
      <c r="Z3615">
        <v>150</v>
      </c>
      <c r="AD3615" s="1">
        <v>41959.333333333336</v>
      </c>
      <c r="AE3615" s="1">
        <v>41963.708333333336</v>
      </c>
      <c r="AG3615" s="1">
        <v>41909.333333333336</v>
      </c>
      <c r="AH3615" s="1">
        <v>41913.708333333336</v>
      </c>
      <c r="AI3615" s="1">
        <v>41909.333333333336</v>
      </c>
      <c r="AJ3615" s="1">
        <v>41913.708333333336</v>
      </c>
      <c r="AK3615" s="1">
        <v>41909.333333333336</v>
      </c>
      <c r="AL3615" s="1">
        <v>41913.708333333336</v>
      </c>
      <c r="AM3615" s="1">
        <v>41959.333333333336</v>
      </c>
      <c r="AN3615" s="1">
        <v>41963.708333333336</v>
      </c>
      <c r="AP3615" t="s">
        <v>113</v>
      </c>
      <c r="AU3615" t="s">
        <v>8270</v>
      </c>
      <c r="AY3615" t="s">
        <v>106</v>
      </c>
      <c r="AZ3615">
        <v>0</v>
      </c>
      <c r="BA3615">
        <v>0</v>
      </c>
      <c r="BD3615" s="3">
        <v>41321.661805555559</v>
      </c>
      <c r="BE3615" s="3">
        <v>41321.690972222219</v>
      </c>
      <c r="BF3615" t="s">
        <v>115</v>
      </c>
      <c r="BG3615" t="s">
        <v>115</v>
      </c>
      <c r="BH3615">
        <v>8149</v>
      </c>
      <c r="BM3615">
        <v>43550</v>
      </c>
      <c r="BR3615" t="s">
        <v>116</v>
      </c>
      <c r="BS3615" t="s">
        <v>117</v>
      </c>
      <c r="BU3615">
        <v>1</v>
      </c>
      <c r="BV3615" t="s">
        <v>118</v>
      </c>
      <c r="BX3615" t="s">
        <v>119</v>
      </c>
      <c r="BY3615" t="s">
        <v>119</v>
      </c>
      <c r="BZ3615" t="s">
        <v>119</v>
      </c>
      <c r="CA3615">
        <v>1</v>
      </c>
      <c r="CC3615" t="s">
        <v>120</v>
      </c>
      <c r="CH3615">
        <v>540</v>
      </c>
      <c r="CI3615">
        <v>34360</v>
      </c>
      <c r="CJ3615" t="s">
        <v>106</v>
      </c>
      <c r="CK3615" t="s">
        <v>106</v>
      </c>
      <c r="CL3615">
        <v>55</v>
      </c>
      <c r="CM3615" t="s">
        <v>4802</v>
      </c>
      <c r="CO3615">
        <v>125045</v>
      </c>
      <c r="CQ3615">
        <v>0</v>
      </c>
      <c r="CR3615">
        <v>0</v>
      </c>
      <c r="CS3615">
        <v>0</v>
      </c>
      <c r="CY3615" t="s">
        <v>123</v>
      </c>
      <c r="CZ3615" t="s">
        <v>124</v>
      </c>
      <c r="DD3615" t="str" cm="1">
        <f t="array" ref="DD3615">TEXT(_xlfn.SEQUENCE(1, DATEDIF(AG3615, AH3615, "m") + 1, AG3615, 30), "YYYY-APMM")</f>
        <v>2014-AP09</v>
      </c>
      <c r="DN3615">
        <f t="shared" si="112"/>
        <v>174</v>
      </c>
      <c r="DO3615" t="str">
        <f t="shared" si="113"/>
        <v>LABOR- SUBCONTRACTOR</v>
      </c>
    </row>
    <row r="3616" spans="1:119" x14ac:dyDescent="0.35">
      <c r="A3616" t="s">
        <v>105</v>
      </c>
      <c r="B3616">
        <v>502901</v>
      </c>
      <c r="C3616">
        <v>6359</v>
      </c>
      <c r="D3616">
        <v>125047</v>
      </c>
      <c r="E3616">
        <v>13662</v>
      </c>
      <c r="F3616">
        <v>0</v>
      </c>
      <c r="G3616" t="s">
        <v>106</v>
      </c>
      <c r="H3616" t="s">
        <v>106</v>
      </c>
      <c r="I3616" t="s">
        <v>106</v>
      </c>
      <c r="J3616" t="s">
        <v>107</v>
      </c>
      <c r="K3616" t="s">
        <v>108</v>
      </c>
      <c r="L3616" t="s">
        <v>109</v>
      </c>
      <c r="M3616" t="s">
        <v>110</v>
      </c>
      <c r="N3616" t="s">
        <v>8271</v>
      </c>
      <c r="O3616" t="s">
        <v>4819</v>
      </c>
      <c r="P3616">
        <v>8178</v>
      </c>
      <c r="Q3616">
        <v>336</v>
      </c>
      <c r="R3616">
        <v>120</v>
      </c>
      <c r="S3616">
        <v>40</v>
      </c>
      <c r="T3616">
        <v>0</v>
      </c>
      <c r="U3616">
        <v>974</v>
      </c>
      <c r="V3616">
        <v>974</v>
      </c>
      <c r="W3616">
        <v>40</v>
      </c>
      <c r="X3616">
        <v>0</v>
      </c>
      <c r="Y3616">
        <v>0</v>
      </c>
      <c r="Z3616">
        <v>0</v>
      </c>
      <c r="AD3616" s="1">
        <v>41966.333333333336</v>
      </c>
      <c r="AE3616" s="1">
        <v>41970.708333333336</v>
      </c>
      <c r="AG3616" s="1">
        <v>41914.333333333336</v>
      </c>
      <c r="AH3616" s="1">
        <v>41919.708333333336</v>
      </c>
      <c r="AI3616" s="1">
        <v>41914.333333333336</v>
      </c>
      <c r="AJ3616" s="1">
        <v>41919.708333333336</v>
      </c>
      <c r="AK3616" s="1">
        <v>41914.333333333336</v>
      </c>
      <c r="AL3616" s="1">
        <v>41919.708333333336</v>
      </c>
      <c r="AM3616" s="1">
        <v>41966.333333333336</v>
      </c>
      <c r="AN3616" s="1">
        <v>41970.708333333336</v>
      </c>
      <c r="AP3616" t="s">
        <v>113</v>
      </c>
      <c r="AU3616" t="s">
        <v>8272</v>
      </c>
      <c r="AY3616" t="s">
        <v>106</v>
      </c>
      <c r="AZ3616">
        <v>0</v>
      </c>
      <c r="BA3616">
        <v>0</v>
      </c>
      <c r="BD3616" s="3">
        <v>41321.661805555559</v>
      </c>
      <c r="BE3616" s="3">
        <v>41321.690972222219</v>
      </c>
      <c r="BF3616" t="s">
        <v>115</v>
      </c>
      <c r="BG3616" t="s">
        <v>115</v>
      </c>
      <c r="BH3616">
        <v>8149</v>
      </c>
      <c r="BM3616">
        <v>43550</v>
      </c>
      <c r="BR3616" t="s">
        <v>116</v>
      </c>
      <c r="BS3616" t="s">
        <v>117</v>
      </c>
      <c r="BU3616">
        <v>1</v>
      </c>
      <c r="BV3616" t="s">
        <v>118</v>
      </c>
      <c r="BX3616" t="s">
        <v>119</v>
      </c>
      <c r="BY3616" t="s">
        <v>119</v>
      </c>
      <c r="BZ3616" t="s">
        <v>119</v>
      </c>
      <c r="CA3616">
        <v>1</v>
      </c>
      <c r="CC3616" t="s">
        <v>120</v>
      </c>
      <c r="CH3616">
        <v>540</v>
      </c>
      <c r="CI3616">
        <v>34360</v>
      </c>
      <c r="CJ3616" t="s">
        <v>106</v>
      </c>
      <c r="CK3616" t="s">
        <v>106</v>
      </c>
      <c r="CL3616">
        <v>55</v>
      </c>
      <c r="CM3616" t="s">
        <v>4802</v>
      </c>
      <c r="CO3616">
        <v>125045</v>
      </c>
      <c r="CQ3616">
        <v>0</v>
      </c>
      <c r="CR3616">
        <v>0</v>
      </c>
      <c r="CS3616">
        <v>0</v>
      </c>
      <c r="CY3616" t="s">
        <v>123</v>
      </c>
      <c r="CZ3616" t="s">
        <v>124</v>
      </c>
      <c r="DD3616" t="str" cm="1">
        <f t="array" ref="DD3616">TEXT(_xlfn.SEQUENCE(1, DATEDIF(AG3616, AH3616, "m") + 1, AG3616, 30), "YYYY-APMM")</f>
        <v>2014-AP10</v>
      </c>
      <c r="DN3616">
        <f t="shared" si="112"/>
        <v>974</v>
      </c>
      <c r="DO3616" t="str">
        <f t="shared" si="113"/>
        <v>LABOR- SUBCONTRACTOR</v>
      </c>
    </row>
    <row r="3617" spans="1:119" x14ac:dyDescent="0.35">
      <c r="A3617" t="s">
        <v>105</v>
      </c>
      <c r="B3617">
        <v>502902</v>
      </c>
      <c r="C3617">
        <v>6359</v>
      </c>
      <c r="D3617">
        <v>125048</v>
      </c>
      <c r="E3617">
        <v>13662</v>
      </c>
      <c r="F3617">
        <v>0</v>
      </c>
      <c r="G3617" t="s">
        <v>106</v>
      </c>
      <c r="H3617" t="s">
        <v>106</v>
      </c>
      <c r="I3617" t="s">
        <v>106</v>
      </c>
      <c r="J3617" t="s">
        <v>107</v>
      </c>
      <c r="K3617" t="s">
        <v>108</v>
      </c>
      <c r="L3617" t="s">
        <v>109</v>
      </c>
      <c r="M3617" t="s">
        <v>110</v>
      </c>
      <c r="N3617" t="s">
        <v>8273</v>
      </c>
      <c r="O3617" t="s">
        <v>4727</v>
      </c>
      <c r="P3617">
        <v>8177</v>
      </c>
      <c r="Q3617">
        <v>296</v>
      </c>
      <c r="R3617">
        <v>0</v>
      </c>
      <c r="S3617">
        <v>200</v>
      </c>
      <c r="T3617">
        <v>0</v>
      </c>
      <c r="U3617">
        <v>812</v>
      </c>
      <c r="V3617">
        <v>812</v>
      </c>
      <c r="W3617">
        <v>200</v>
      </c>
      <c r="X3617">
        <v>500</v>
      </c>
      <c r="Y3617">
        <v>0</v>
      </c>
      <c r="Z3617">
        <v>500</v>
      </c>
      <c r="AD3617" s="1">
        <v>41872.333333333336</v>
      </c>
      <c r="AE3617" s="1">
        <v>41900.708333333336</v>
      </c>
      <c r="AG3617" s="1">
        <v>41826.333333333336</v>
      </c>
      <c r="AH3617" s="1">
        <v>41857.708333333336</v>
      </c>
      <c r="AI3617" s="1">
        <v>41826.333333333336</v>
      </c>
      <c r="AJ3617" s="1">
        <v>41857.708333333336</v>
      </c>
      <c r="AK3617" s="1">
        <v>41826.333333333336</v>
      </c>
      <c r="AL3617" s="1">
        <v>41857.708333333336</v>
      </c>
      <c r="AM3617" s="1">
        <v>41872.333333333336</v>
      </c>
      <c r="AN3617" s="1">
        <v>41900.708333333336</v>
      </c>
      <c r="AP3617" t="s">
        <v>113</v>
      </c>
      <c r="AU3617" t="s">
        <v>8274</v>
      </c>
      <c r="AY3617" t="s">
        <v>106</v>
      </c>
      <c r="AZ3617">
        <v>0</v>
      </c>
      <c r="BA3617">
        <v>0</v>
      </c>
      <c r="BD3617" s="3">
        <v>41321.661805555559</v>
      </c>
      <c r="BE3617" s="3">
        <v>41321.690972222219</v>
      </c>
      <c r="BF3617" t="s">
        <v>115</v>
      </c>
      <c r="BG3617" t="s">
        <v>115</v>
      </c>
      <c r="BH3617">
        <v>8149</v>
      </c>
      <c r="BM3617">
        <v>43540</v>
      </c>
      <c r="BR3617" t="s">
        <v>1299</v>
      </c>
      <c r="BS3617" t="s">
        <v>1300</v>
      </c>
      <c r="BU3617">
        <v>1</v>
      </c>
      <c r="BV3617" t="s">
        <v>118</v>
      </c>
      <c r="BX3617" t="s">
        <v>119</v>
      </c>
      <c r="BY3617" t="s">
        <v>119</v>
      </c>
      <c r="BZ3617" t="s">
        <v>119</v>
      </c>
      <c r="CA3617">
        <v>1</v>
      </c>
      <c r="CC3617" t="s">
        <v>120</v>
      </c>
      <c r="CH3617">
        <v>540</v>
      </c>
      <c r="CI3617">
        <v>34330</v>
      </c>
      <c r="CJ3617" t="s">
        <v>106</v>
      </c>
      <c r="CK3617" t="s">
        <v>106</v>
      </c>
      <c r="CL3617">
        <v>40</v>
      </c>
      <c r="CM3617" t="s">
        <v>4729</v>
      </c>
      <c r="CO3617">
        <v>125045</v>
      </c>
      <c r="CQ3617">
        <v>0</v>
      </c>
      <c r="CR3617">
        <v>0</v>
      </c>
      <c r="CS3617">
        <v>0</v>
      </c>
      <c r="CY3617" t="s">
        <v>123</v>
      </c>
      <c r="CZ3617" t="s">
        <v>124</v>
      </c>
      <c r="DD3617" t="str" cm="1">
        <f t="array" ref="DD3617:DE3617">TEXT(_xlfn.SEQUENCE(1, DATEDIF(AG3617, AH3617, "m") + 1, AG3617, 30), "YYYY-APMM")</f>
        <v>2014-AP07</v>
      </c>
      <c r="DE3617" t="str">
        <v>2014-AP08</v>
      </c>
      <c r="DN3617">
        <f t="shared" si="112"/>
        <v>406</v>
      </c>
      <c r="DO3617" t="str">
        <f t="shared" si="113"/>
        <v>LABOR - CIVIL</v>
      </c>
    </row>
    <row r="3618" spans="1:119" x14ac:dyDescent="0.35">
      <c r="A3618" t="s">
        <v>105</v>
      </c>
      <c r="B3618">
        <v>502903</v>
      </c>
      <c r="C3618">
        <v>6359</v>
      </c>
      <c r="D3618">
        <v>125048</v>
      </c>
      <c r="E3618">
        <v>13662</v>
      </c>
      <c r="F3618">
        <v>0</v>
      </c>
      <c r="G3618" t="s">
        <v>106</v>
      </c>
      <c r="H3618" t="s">
        <v>106</v>
      </c>
      <c r="I3618" t="s">
        <v>106</v>
      </c>
      <c r="J3618" t="s">
        <v>107</v>
      </c>
      <c r="K3618" t="s">
        <v>108</v>
      </c>
      <c r="L3618" t="s">
        <v>109</v>
      </c>
      <c r="M3618" t="s">
        <v>110</v>
      </c>
      <c r="N3618" t="s">
        <v>8275</v>
      </c>
      <c r="O3618" t="s">
        <v>4731</v>
      </c>
      <c r="P3618">
        <v>8178</v>
      </c>
      <c r="Q3618">
        <v>296</v>
      </c>
      <c r="R3618">
        <v>0</v>
      </c>
      <c r="S3618">
        <v>200</v>
      </c>
      <c r="T3618">
        <v>0</v>
      </c>
      <c r="U3618">
        <v>386.4</v>
      </c>
      <c r="V3618">
        <v>386.4</v>
      </c>
      <c r="W3618">
        <v>200</v>
      </c>
      <c r="X3618">
        <v>0</v>
      </c>
      <c r="Y3618">
        <v>0</v>
      </c>
      <c r="Z3618">
        <v>0</v>
      </c>
      <c r="AD3618" s="1">
        <v>41878.333333333336</v>
      </c>
      <c r="AE3618" s="1">
        <v>41906.708333333336</v>
      </c>
      <c r="AG3618" s="1">
        <v>41832.333333333336</v>
      </c>
      <c r="AH3618" s="1">
        <v>41863.708333333336</v>
      </c>
      <c r="AI3618" s="1">
        <v>41832.333333333336</v>
      </c>
      <c r="AJ3618" s="1">
        <v>41863.708333333336</v>
      </c>
      <c r="AK3618" s="1">
        <v>41832.333333333336</v>
      </c>
      <c r="AL3618" s="1">
        <v>41863.708333333336</v>
      </c>
      <c r="AM3618" s="1">
        <v>41878.333333333336</v>
      </c>
      <c r="AN3618" s="1">
        <v>41906.708333333336</v>
      </c>
      <c r="AP3618" t="s">
        <v>113</v>
      </c>
      <c r="AU3618" t="s">
        <v>8276</v>
      </c>
      <c r="AY3618" t="s">
        <v>106</v>
      </c>
      <c r="AZ3618">
        <v>0</v>
      </c>
      <c r="BA3618">
        <v>0</v>
      </c>
      <c r="BD3618" s="3">
        <v>41321.662499999999</v>
      </c>
      <c r="BE3618" s="3">
        <v>41328.377083333333</v>
      </c>
      <c r="BF3618" t="s">
        <v>115</v>
      </c>
      <c r="BG3618" t="s">
        <v>115</v>
      </c>
      <c r="BH3618">
        <v>8149</v>
      </c>
      <c r="BM3618">
        <v>43550</v>
      </c>
      <c r="BR3618" t="s">
        <v>116</v>
      </c>
      <c r="BS3618" t="s">
        <v>117</v>
      </c>
      <c r="BU3618">
        <v>1</v>
      </c>
      <c r="BV3618" t="s">
        <v>118</v>
      </c>
      <c r="BX3618" t="s">
        <v>119</v>
      </c>
      <c r="BY3618" t="s">
        <v>119</v>
      </c>
      <c r="BZ3618" t="s">
        <v>119</v>
      </c>
      <c r="CA3618">
        <v>1</v>
      </c>
      <c r="CC3618" t="s">
        <v>120</v>
      </c>
      <c r="CH3618">
        <v>540</v>
      </c>
      <c r="CI3618">
        <v>34330</v>
      </c>
      <c r="CJ3618" t="s">
        <v>106</v>
      </c>
      <c r="CK3618" t="s">
        <v>106</v>
      </c>
      <c r="CL3618">
        <v>40</v>
      </c>
      <c r="CM3618" t="s">
        <v>4729</v>
      </c>
      <c r="CO3618">
        <v>125045</v>
      </c>
      <c r="CQ3618">
        <v>0</v>
      </c>
      <c r="CR3618">
        <v>0</v>
      </c>
      <c r="CS3618">
        <v>0</v>
      </c>
      <c r="CY3618" t="s">
        <v>123</v>
      </c>
      <c r="CZ3618" t="s">
        <v>124</v>
      </c>
      <c r="DD3618" t="str" cm="1">
        <f t="array" ref="DD3618:DE3618">TEXT(_xlfn.SEQUENCE(1, DATEDIF(AG3618, AH3618, "m") + 1, AG3618, 30), "YYYY-APMM")</f>
        <v>2014-AP07</v>
      </c>
      <c r="DE3618" t="str">
        <v>2014-AP08</v>
      </c>
      <c r="DN3618">
        <f t="shared" si="112"/>
        <v>193.2</v>
      </c>
      <c r="DO3618" t="str">
        <f t="shared" si="113"/>
        <v>LABOR- SUBCONTRACTOR</v>
      </c>
    </row>
    <row r="3619" spans="1:119" x14ac:dyDescent="0.35">
      <c r="A3619" t="s">
        <v>105</v>
      </c>
      <c r="B3619">
        <v>502904</v>
      </c>
      <c r="C3619">
        <v>6359</v>
      </c>
      <c r="D3619">
        <v>125048</v>
      </c>
      <c r="E3619">
        <v>13662</v>
      </c>
      <c r="F3619">
        <v>0</v>
      </c>
      <c r="G3619" t="s">
        <v>106</v>
      </c>
      <c r="H3619" t="s">
        <v>106</v>
      </c>
      <c r="I3619" t="s">
        <v>106</v>
      </c>
      <c r="J3619" t="s">
        <v>107</v>
      </c>
      <c r="K3619" t="s">
        <v>108</v>
      </c>
      <c r="L3619" t="s">
        <v>109</v>
      </c>
      <c r="M3619" t="s">
        <v>110</v>
      </c>
      <c r="N3619" t="s">
        <v>8277</v>
      </c>
      <c r="O3619" t="s">
        <v>4734</v>
      </c>
      <c r="P3619">
        <v>8178</v>
      </c>
      <c r="Q3619">
        <v>296</v>
      </c>
      <c r="R3619">
        <v>0</v>
      </c>
      <c r="S3619">
        <v>200</v>
      </c>
      <c r="T3619">
        <v>0</v>
      </c>
      <c r="U3619">
        <v>319.2</v>
      </c>
      <c r="V3619">
        <v>319.2</v>
      </c>
      <c r="W3619">
        <v>200</v>
      </c>
      <c r="X3619">
        <v>0</v>
      </c>
      <c r="Y3619">
        <v>0</v>
      </c>
      <c r="Z3619">
        <v>0</v>
      </c>
      <c r="AD3619" s="1">
        <v>41884.333333333336</v>
      </c>
      <c r="AE3619" s="1">
        <v>41912.708333333336</v>
      </c>
      <c r="AG3619" s="1">
        <v>41837.333333333336</v>
      </c>
      <c r="AH3619" s="1">
        <v>41869.708333333336</v>
      </c>
      <c r="AI3619" s="1">
        <v>41837.333333333336</v>
      </c>
      <c r="AJ3619" s="1">
        <v>41869.708333333336</v>
      </c>
      <c r="AK3619" s="1">
        <v>41837.333333333336</v>
      </c>
      <c r="AL3619" s="1">
        <v>41869.708333333336</v>
      </c>
      <c r="AM3619" s="1">
        <v>41884.333333333336</v>
      </c>
      <c r="AN3619" s="1">
        <v>41912.708333333336</v>
      </c>
      <c r="AP3619" t="s">
        <v>113</v>
      </c>
      <c r="AU3619" t="s">
        <v>8278</v>
      </c>
      <c r="AY3619" t="s">
        <v>106</v>
      </c>
      <c r="AZ3619">
        <v>0</v>
      </c>
      <c r="BA3619">
        <v>0</v>
      </c>
      <c r="BD3619" s="3">
        <v>41321.662499999999</v>
      </c>
      <c r="BE3619" s="3">
        <v>41328.377083333333</v>
      </c>
      <c r="BF3619" t="s">
        <v>115</v>
      </c>
      <c r="BG3619" t="s">
        <v>115</v>
      </c>
      <c r="BH3619">
        <v>8149</v>
      </c>
      <c r="BM3619">
        <v>43550</v>
      </c>
      <c r="BR3619" t="s">
        <v>116</v>
      </c>
      <c r="BS3619" t="s">
        <v>117</v>
      </c>
      <c r="BU3619">
        <v>1</v>
      </c>
      <c r="BV3619" t="s">
        <v>118</v>
      </c>
      <c r="BX3619" t="s">
        <v>119</v>
      </c>
      <c r="BY3619" t="s">
        <v>119</v>
      </c>
      <c r="BZ3619" t="s">
        <v>119</v>
      </c>
      <c r="CA3619">
        <v>1</v>
      </c>
      <c r="CC3619" t="s">
        <v>120</v>
      </c>
      <c r="CH3619">
        <v>540</v>
      </c>
      <c r="CI3619">
        <v>34330</v>
      </c>
      <c r="CJ3619" t="s">
        <v>106</v>
      </c>
      <c r="CK3619" t="s">
        <v>106</v>
      </c>
      <c r="CL3619">
        <v>40</v>
      </c>
      <c r="CM3619" t="s">
        <v>4729</v>
      </c>
      <c r="CO3619">
        <v>125045</v>
      </c>
      <c r="CQ3619">
        <v>0</v>
      </c>
      <c r="CR3619">
        <v>0</v>
      </c>
      <c r="CS3619">
        <v>0</v>
      </c>
      <c r="CY3619" t="s">
        <v>123</v>
      </c>
      <c r="CZ3619" t="s">
        <v>124</v>
      </c>
      <c r="DD3619" t="str" cm="1">
        <f t="array" ref="DD3619:DE3619">TEXT(_xlfn.SEQUENCE(1, DATEDIF(AG3619, AH3619, "m") + 1, AG3619, 30), "YYYY-APMM")</f>
        <v>2014-AP07</v>
      </c>
      <c r="DE3619" t="str">
        <v>2014-AP08</v>
      </c>
      <c r="DN3619">
        <f t="shared" si="112"/>
        <v>159.6</v>
      </c>
      <c r="DO3619" t="str">
        <f t="shared" si="113"/>
        <v>LABOR- SUBCONTRACTOR</v>
      </c>
    </row>
    <row r="3620" spans="1:119" x14ac:dyDescent="0.35">
      <c r="A3620" t="s">
        <v>105</v>
      </c>
      <c r="B3620">
        <v>502905</v>
      </c>
      <c r="C3620">
        <v>6359</v>
      </c>
      <c r="D3620">
        <v>125048</v>
      </c>
      <c r="E3620">
        <v>13662</v>
      </c>
      <c r="F3620">
        <v>0</v>
      </c>
      <c r="G3620" t="s">
        <v>106</v>
      </c>
      <c r="H3620" t="s">
        <v>106</v>
      </c>
      <c r="I3620" t="s">
        <v>106</v>
      </c>
      <c r="J3620" t="s">
        <v>107</v>
      </c>
      <c r="K3620" t="s">
        <v>108</v>
      </c>
      <c r="L3620" t="s">
        <v>109</v>
      </c>
      <c r="M3620" t="s">
        <v>110</v>
      </c>
      <c r="N3620" t="s">
        <v>8279</v>
      </c>
      <c r="O3620" t="s">
        <v>4737</v>
      </c>
      <c r="P3620">
        <v>8177</v>
      </c>
      <c r="Q3620">
        <v>296</v>
      </c>
      <c r="R3620">
        <v>0</v>
      </c>
      <c r="S3620">
        <v>200</v>
      </c>
      <c r="T3620">
        <v>0</v>
      </c>
      <c r="U3620">
        <v>676</v>
      </c>
      <c r="V3620">
        <v>676</v>
      </c>
      <c r="W3620">
        <v>200</v>
      </c>
      <c r="X3620">
        <v>550</v>
      </c>
      <c r="Y3620">
        <v>0</v>
      </c>
      <c r="Z3620">
        <v>550</v>
      </c>
      <c r="AD3620" s="1">
        <v>41890.333333333336</v>
      </c>
      <c r="AE3620" s="1">
        <v>41918.708333333336</v>
      </c>
      <c r="AG3620" s="1">
        <v>41843.333333333336</v>
      </c>
      <c r="AH3620" s="1">
        <v>41875.708333333336</v>
      </c>
      <c r="AI3620" s="1">
        <v>41843.333333333336</v>
      </c>
      <c r="AJ3620" s="1">
        <v>41875.708333333336</v>
      </c>
      <c r="AK3620" s="1">
        <v>41843.333333333336</v>
      </c>
      <c r="AL3620" s="1">
        <v>41875.708333333336</v>
      </c>
      <c r="AM3620" s="1">
        <v>41890.333333333336</v>
      </c>
      <c r="AN3620" s="1">
        <v>41918.708333333336</v>
      </c>
      <c r="AP3620" t="s">
        <v>113</v>
      </c>
      <c r="AU3620" t="s">
        <v>8280</v>
      </c>
      <c r="AY3620" t="s">
        <v>106</v>
      </c>
      <c r="AZ3620">
        <v>0</v>
      </c>
      <c r="BA3620">
        <v>0</v>
      </c>
      <c r="BD3620" s="3">
        <v>41321.662499999999</v>
      </c>
      <c r="BE3620" s="3">
        <v>41321.690972222219</v>
      </c>
      <c r="BF3620" t="s">
        <v>115</v>
      </c>
      <c r="BG3620" t="s">
        <v>115</v>
      </c>
      <c r="BH3620">
        <v>8149</v>
      </c>
      <c r="BM3620">
        <v>43540</v>
      </c>
      <c r="BR3620" t="s">
        <v>1299</v>
      </c>
      <c r="BS3620" t="s">
        <v>1300</v>
      </c>
      <c r="BU3620">
        <v>1</v>
      </c>
      <c r="BV3620" t="s">
        <v>118</v>
      </c>
      <c r="BX3620" t="s">
        <v>119</v>
      </c>
      <c r="BY3620" t="s">
        <v>119</v>
      </c>
      <c r="BZ3620" t="s">
        <v>119</v>
      </c>
      <c r="CA3620">
        <v>1</v>
      </c>
      <c r="CC3620" t="s">
        <v>120</v>
      </c>
      <c r="CH3620">
        <v>540</v>
      </c>
      <c r="CI3620">
        <v>34330</v>
      </c>
      <c r="CJ3620" t="s">
        <v>106</v>
      </c>
      <c r="CK3620" t="s">
        <v>106</v>
      </c>
      <c r="CL3620">
        <v>40</v>
      </c>
      <c r="CM3620" t="s">
        <v>4729</v>
      </c>
      <c r="CO3620">
        <v>125045</v>
      </c>
      <c r="CQ3620">
        <v>0</v>
      </c>
      <c r="CR3620">
        <v>0</v>
      </c>
      <c r="CS3620">
        <v>0</v>
      </c>
      <c r="CY3620" t="s">
        <v>123</v>
      </c>
      <c r="CZ3620" t="s">
        <v>124</v>
      </c>
      <c r="DD3620" t="str" cm="1">
        <f t="array" ref="DD3620:DE3620">TEXT(_xlfn.SEQUENCE(1, DATEDIF(AG3620, AH3620, "m") + 1, AG3620, 30), "YYYY-APMM")</f>
        <v>2014-AP07</v>
      </c>
      <c r="DE3620" t="str">
        <v>2014-AP08</v>
      </c>
      <c r="DN3620">
        <f t="shared" si="112"/>
        <v>338</v>
      </c>
      <c r="DO3620" t="str">
        <f t="shared" si="113"/>
        <v>LABOR - CIVIL</v>
      </c>
    </row>
    <row r="3621" spans="1:119" x14ac:dyDescent="0.35">
      <c r="A3621" t="s">
        <v>105</v>
      </c>
      <c r="B3621">
        <v>502906</v>
      </c>
      <c r="C3621">
        <v>6359</v>
      </c>
      <c r="D3621">
        <v>125048</v>
      </c>
      <c r="E3621">
        <v>13662</v>
      </c>
      <c r="F3621">
        <v>0</v>
      </c>
      <c r="G3621" t="s">
        <v>106</v>
      </c>
      <c r="H3621" t="s">
        <v>106</v>
      </c>
      <c r="I3621" t="s">
        <v>106</v>
      </c>
      <c r="J3621" t="s">
        <v>107</v>
      </c>
      <c r="K3621" t="s">
        <v>108</v>
      </c>
      <c r="L3621" t="s">
        <v>109</v>
      </c>
      <c r="M3621" t="s">
        <v>110</v>
      </c>
      <c r="N3621" t="s">
        <v>8281</v>
      </c>
      <c r="O3621" t="s">
        <v>4740</v>
      </c>
      <c r="P3621">
        <v>8178</v>
      </c>
      <c r="Q3621">
        <v>336</v>
      </c>
      <c r="R3621">
        <v>0</v>
      </c>
      <c r="S3621">
        <v>200</v>
      </c>
      <c r="T3621">
        <v>0</v>
      </c>
      <c r="U3621">
        <v>116.4</v>
      </c>
      <c r="V3621">
        <v>116.4</v>
      </c>
      <c r="W3621">
        <v>200</v>
      </c>
      <c r="X3621">
        <v>0</v>
      </c>
      <c r="Y3621">
        <v>0</v>
      </c>
      <c r="Z3621">
        <v>0</v>
      </c>
      <c r="AD3621" s="1">
        <v>41907.333333333336</v>
      </c>
      <c r="AE3621" s="1">
        <v>41938.708333333336</v>
      </c>
      <c r="AG3621" s="1">
        <v>41858.333333333336</v>
      </c>
      <c r="AH3621" s="1">
        <v>41886.708333333336</v>
      </c>
      <c r="AI3621" s="1">
        <v>41858.333333333336</v>
      </c>
      <c r="AJ3621" s="1">
        <v>41886.708333333336</v>
      </c>
      <c r="AK3621" s="1">
        <v>41858.333333333336</v>
      </c>
      <c r="AL3621" s="1">
        <v>41886.708333333336</v>
      </c>
      <c r="AM3621" s="1">
        <v>41907.333333333336</v>
      </c>
      <c r="AN3621" s="1">
        <v>41938.708333333336</v>
      </c>
      <c r="AP3621" t="s">
        <v>113</v>
      </c>
      <c r="AU3621" t="s">
        <v>8282</v>
      </c>
      <c r="AY3621" t="s">
        <v>106</v>
      </c>
      <c r="AZ3621">
        <v>0</v>
      </c>
      <c r="BA3621">
        <v>0</v>
      </c>
      <c r="BD3621" s="3">
        <v>41321.662499999999</v>
      </c>
      <c r="BE3621" s="3">
        <v>41321.690972222219</v>
      </c>
      <c r="BF3621" t="s">
        <v>115</v>
      </c>
      <c r="BG3621" t="s">
        <v>115</v>
      </c>
      <c r="BH3621">
        <v>8149</v>
      </c>
      <c r="BM3621">
        <v>43550</v>
      </c>
      <c r="BR3621" t="s">
        <v>116</v>
      </c>
      <c r="BS3621" t="s">
        <v>117</v>
      </c>
      <c r="BU3621">
        <v>1</v>
      </c>
      <c r="BV3621" t="s">
        <v>118</v>
      </c>
      <c r="BX3621" t="s">
        <v>119</v>
      </c>
      <c r="BY3621" t="s">
        <v>119</v>
      </c>
      <c r="BZ3621" t="s">
        <v>119</v>
      </c>
      <c r="CA3621">
        <v>1</v>
      </c>
      <c r="CC3621" t="s">
        <v>120</v>
      </c>
      <c r="CH3621">
        <v>540</v>
      </c>
      <c r="CI3621">
        <v>34330</v>
      </c>
      <c r="CJ3621" t="s">
        <v>106</v>
      </c>
      <c r="CK3621" t="s">
        <v>106</v>
      </c>
      <c r="CL3621">
        <v>40</v>
      </c>
      <c r="CM3621" t="s">
        <v>4729</v>
      </c>
      <c r="CO3621">
        <v>125045</v>
      </c>
      <c r="CQ3621">
        <v>0</v>
      </c>
      <c r="CR3621">
        <v>0</v>
      </c>
      <c r="CS3621">
        <v>0</v>
      </c>
      <c r="CY3621" t="s">
        <v>123</v>
      </c>
      <c r="CZ3621" t="s">
        <v>124</v>
      </c>
      <c r="DD3621" t="str" cm="1">
        <f t="array" ref="DD3621">TEXT(_xlfn.SEQUENCE(1, DATEDIF(AG3621, AH3621, "m") + 1, AG3621, 30), "YYYY-APMM")</f>
        <v>2014-AP08</v>
      </c>
      <c r="DN3621">
        <f t="shared" si="112"/>
        <v>116.4</v>
      </c>
      <c r="DO3621" t="str">
        <f t="shared" si="113"/>
        <v>LABOR- SUBCONTRACTOR</v>
      </c>
    </row>
    <row r="3622" spans="1:119" x14ac:dyDescent="0.35">
      <c r="A3622" t="s">
        <v>105</v>
      </c>
      <c r="B3622">
        <v>502907</v>
      </c>
      <c r="C3622">
        <v>6359</v>
      </c>
      <c r="D3622">
        <v>125048</v>
      </c>
      <c r="E3622">
        <v>13662</v>
      </c>
      <c r="F3622">
        <v>0</v>
      </c>
      <c r="G3622" t="s">
        <v>106</v>
      </c>
      <c r="H3622" t="s">
        <v>106</v>
      </c>
      <c r="I3622" t="s">
        <v>106</v>
      </c>
      <c r="J3622" t="s">
        <v>107</v>
      </c>
      <c r="K3622" t="s">
        <v>108</v>
      </c>
      <c r="L3622" t="s">
        <v>109</v>
      </c>
      <c r="M3622" t="s">
        <v>110</v>
      </c>
      <c r="N3622" t="s">
        <v>8283</v>
      </c>
      <c r="O3622" t="s">
        <v>4743</v>
      </c>
      <c r="P3622">
        <v>8178</v>
      </c>
      <c r="Q3622">
        <v>336</v>
      </c>
      <c r="R3622">
        <v>88</v>
      </c>
      <c r="S3622">
        <v>200</v>
      </c>
      <c r="T3622">
        <v>0</v>
      </c>
      <c r="U3622">
        <v>285.60000000000002</v>
      </c>
      <c r="V3622">
        <v>285.60000000000002</v>
      </c>
      <c r="W3622">
        <v>200</v>
      </c>
      <c r="X3622">
        <v>0</v>
      </c>
      <c r="Y3622">
        <v>0</v>
      </c>
      <c r="Z3622">
        <v>0</v>
      </c>
      <c r="AD3622" s="1">
        <v>41916.333333333336</v>
      </c>
      <c r="AE3622" s="1">
        <v>41946.708333333336</v>
      </c>
      <c r="AG3622" s="1">
        <v>41867.333333333336</v>
      </c>
      <c r="AH3622" s="1">
        <v>41895.708333333336</v>
      </c>
      <c r="AI3622" s="1">
        <v>41867.333333333336</v>
      </c>
      <c r="AJ3622" s="1">
        <v>41895.708333333336</v>
      </c>
      <c r="AK3622" s="1">
        <v>41867.333333333336</v>
      </c>
      <c r="AL3622" s="1">
        <v>41895.708333333336</v>
      </c>
      <c r="AM3622" s="1">
        <v>41916.333333333336</v>
      </c>
      <c r="AN3622" s="1">
        <v>41946.708333333336</v>
      </c>
      <c r="AP3622" t="s">
        <v>113</v>
      </c>
      <c r="AU3622" t="s">
        <v>8284</v>
      </c>
      <c r="AY3622" t="s">
        <v>106</v>
      </c>
      <c r="AZ3622">
        <v>0</v>
      </c>
      <c r="BA3622">
        <v>0</v>
      </c>
      <c r="BD3622" s="3">
        <v>41321.662499999999</v>
      </c>
      <c r="BE3622" s="3">
        <v>41321.690972222219</v>
      </c>
      <c r="BF3622" t="s">
        <v>115</v>
      </c>
      <c r="BG3622" t="s">
        <v>115</v>
      </c>
      <c r="BH3622">
        <v>8149</v>
      </c>
      <c r="BM3622">
        <v>43550</v>
      </c>
      <c r="BR3622" t="s">
        <v>116</v>
      </c>
      <c r="BS3622" t="s">
        <v>117</v>
      </c>
      <c r="BU3622">
        <v>1</v>
      </c>
      <c r="BV3622" t="s">
        <v>118</v>
      </c>
      <c r="BX3622" t="s">
        <v>119</v>
      </c>
      <c r="BY3622" t="s">
        <v>119</v>
      </c>
      <c r="BZ3622" t="s">
        <v>119</v>
      </c>
      <c r="CA3622">
        <v>1</v>
      </c>
      <c r="CC3622" t="s">
        <v>120</v>
      </c>
      <c r="CH3622">
        <v>540</v>
      </c>
      <c r="CI3622">
        <v>34330</v>
      </c>
      <c r="CJ3622" t="s">
        <v>106</v>
      </c>
      <c r="CK3622" t="s">
        <v>106</v>
      </c>
      <c r="CL3622">
        <v>40</v>
      </c>
      <c r="CM3622" t="s">
        <v>4729</v>
      </c>
      <c r="CO3622">
        <v>125045</v>
      </c>
      <c r="CQ3622">
        <v>0</v>
      </c>
      <c r="CR3622">
        <v>0</v>
      </c>
      <c r="CS3622">
        <v>0</v>
      </c>
      <c r="CY3622" t="s">
        <v>123</v>
      </c>
      <c r="CZ3622" t="s">
        <v>124</v>
      </c>
      <c r="DD3622" t="str" cm="1">
        <f t="array" ref="DD3622">TEXT(_xlfn.SEQUENCE(1, DATEDIF(AG3622, AH3622, "m") + 1, AG3622, 30), "YYYY-APMM")</f>
        <v>2014-AP08</v>
      </c>
      <c r="DN3622">
        <f t="shared" si="112"/>
        <v>285.60000000000002</v>
      </c>
      <c r="DO3622" t="str">
        <f t="shared" si="113"/>
        <v>LABOR- SUBCONTRACTOR</v>
      </c>
    </row>
    <row r="3623" spans="1:119" x14ac:dyDescent="0.35">
      <c r="A3623" t="s">
        <v>105</v>
      </c>
      <c r="B3623">
        <v>502908</v>
      </c>
      <c r="C3623">
        <v>6359</v>
      </c>
      <c r="D3623">
        <v>125049</v>
      </c>
      <c r="E3623">
        <v>13662</v>
      </c>
      <c r="F3623">
        <v>0</v>
      </c>
      <c r="G3623" t="s">
        <v>106</v>
      </c>
      <c r="H3623" t="s">
        <v>106</v>
      </c>
      <c r="I3623" t="s">
        <v>106</v>
      </c>
      <c r="J3623" t="s">
        <v>107</v>
      </c>
      <c r="K3623" t="s">
        <v>108</v>
      </c>
      <c r="L3623" t="s">
        <v>109</v>
      </c>
      <c r="M3623" t="s">
        <v>110</v>
      </c>
      <c r="N3623" t="s">
        <v>8285</v>
      </c>
      <c r="O3623" t="s">
        <v>4676</v>
      </c>
      <c r="P3623">
        <v>8177</v>
      </c>
      <c r="Q3623">
        <v>80</v>
      </c>
      <c r="R3623">
        <v>0</v>
      </c>
      <c r="S3623">
        <v>200</v>
      </c>
      <c r="T3623">
        <v>0</v>
      </c>
      <c r="U3623">
        <v>401</v>
      </c>
      <c r="V3623">
        <v>401</v>
      </c>
      <c r="W3623">
        <v>200</v>
      </c>
      <c r="X3623">
        <v>251</v>
      </c>
      <c r="Y3623">
        <v>0</v>
      </c>
      <c r="Z3623">
        <v>251</v>
      </c>
      <c r="AD3623" s="1">
        <v>41743.333333333336</v>
      </c>
      <c r="AE3623" s="1">
        <v>41771.708333333336</v>
      </c>
      <c r="AG3623" s="1">
        <v>41731.333333333336</v>
      </c>
      <c r="AH3623" s="1">
        <v>41759.708333333336</v>
      </c>
      <c r="AI3623" s="1">
        <v>41731.333333333336</v>
      </c>
      <c r="AJ3623" s="1">
        <v>41759.708333333336</v>
      </c>
      <c r="AK3623" s="1">
        <v>41731.333333333336</v>
      </c>
      <c r="AL3623" s="1">
        <v>41759.708333333336</v>
      </c>
      <c r="AM3623" s="1">
        <v>41743.333333333336</v>
      </c>
      <c r="AN3623" s="1">
        <v>41771.708333333336</v>
      </c>
      <c r="AP3623" t="s">
        <v>113</v>
      </c>
      <c r="AU3623" t="e">
        <f>+hU8xLJLSJulw4q67gFlFg</f>
        <v>#NAME?</v>
      </c>
      <c r="AY3623" t="s">
        <v>106</v>
      </c>
      <c r="AZ3623">
        <v>0</v>
      </c>
      <c r="BA3623">
        <v>0</v>
      </c>
      <c r="BD3623" s="3">
        <v>41321.662499999999</v>
      </c>
      <c r="BE3623" s="3">
        <v>41321.663888888892</v>
      </c>
      <c r="BF3623" t="s">
        <v>115</v>
      </c>
      <c r="BG3623" t="s">
        <v>115</v>
      </c>
      <c r="BH3623">
        <v>8149</v>
      </c>
      <c r="BM3623">
        <v>43540</v>
      </c>
      <c r="BR3623" t="s">
        <v>1299</v>
      </c>
      <c r="BS3623" t="s">
        <v>1300</v>
      </c>
      <c r="BU3623">
        <v>1</v>
      </c>
      <c r="BV3623" t="s">
        <v>118</v>
      </c>
      <c r="BX3623" t="s">
        <v>119</v>
      </c>
      <c r="BY3623" t="s">
        <v>119</v>
      </c>
      <c r="BZ3623" t="s">
        <v>119</v>
      </c>
      <c r="CA3623">
        <v>1</v>
      </c>
      <c r="CC3623" t="s">
        <v>120</v>
      </c>
      <c r="CH3623">
        <v>540</v>
      </c>
      <c r="CI3623">
        <v>34290</v>
      </c>
      <c r="CJ3623" t="s">
        <v>106</v>
      </c>
      <c r="CK3623" t="s">
        <v>106</v>
      </c>
      <c r="CL3623">
        <v>20</v>
      </c>
      <c r="CM3623" t="s">
        <v>4678</v>
      </c>
      <c r="CO3623">
        <v>125045</v>
      </c>
      <c r="CQ3623">
        <v>0</v>
      </c>
      <c r="CR3623">
        <v>0</v>
      </c>
      <c r="CS3623">
        <v>0</v>
      </c>
      <c r="CY3623" t="s">
        <v>123</v>
      </c>
      <c r="CZ3623" t="s">
        <v>124</v>
      </c>
      <c r="DD3623" t="str" cm="1">
        <f t="array" ref="DD3623">TEXT(_xlfn.SEQUENCE(1, DATEDIF(AG3623, AH3623, "m") + 1, AG3623, 30), "YYYY-APMM")</f>
        <v>2014-AP04</v>
      </c>
      <c r="DN3623">
        <f t="shared" si="112"/>
        <v>401</v>
      </c>
      <c r="DO3623" t="str">
        <f t="shared" si="113"/>
        <v>LABOR - CIVIL</v>
      </c>
    </row>
    <row r="3624" spans="1:119" x14ac:dyDescent="0.35">
      <c r="A3624" t="s">
        <v>105</v>
      </c>
      <c r="B3624">
        <v>502909</v>
      </c>
      <c r="C3624">
        <v>6359</v>
      </c>
      <c r="D3624">
        <v>125049</v>
      </c>
      <c r="E3624">
        <v>13662</v>
      </c>
      <c r="F3624">
        <v>0</v>
      </c>
      <c r="G3624" t="s">
        <v>106</v>
      </c>
      <c r="H3624" t="s">
        <v>106</v>
      </c>
      <c r="I3624" t="s">
        <v>106</v>
      </c>
      <c r="J3624" t="s">
        <v>107</v>
      </c>
      <c r="K3624" t="s">
        <v>108</v>
      </c>
      <c r="L3624" t="s">
        <v>109</v>
      </c>
      <c r="M3624" t="s">
        <v>110</v>
      </c>
      <c r="N3624" t="s">
        <v>8286</v>
      </c>
      <c r="O3624" t="s">
        <v>4680</v>
      </c>
      <c r="P3624">
        <v>8178</v>
      </c>
      <c r="Q3624">
        <v>80</v>
      </c>
      <c r="R3624">
        <v>0</v>
      </c>
      <c r="S3624">
        <v>200</v>
      </c>
      <c r="T3624">
        <v>0</v>
      </c>
      <c r="U3624">
        <v>285.60000000000002</v>
      </c>
      <c r="V3624">
        <v>285.60000000000002</v>
      </c>
      <c r="W3624">
        <v>200</v>
      </c>
      <c r="X3624">
        <v>0</v>
      </c>
      <c r="Y3624">
        <v>0</v>
      </c>
      <c r="Z3624">
        <v>0</v>
      </c>
      <c r="AD3624" s="1">
        <v>41749.333333333336</v>
      </c>
      <c r="AE3624" s="1">
        <v>41777.708333333336</v>
      </c>
      <c r="AG3624" s="1">
        <v>41737.333333333336</v>
      </c>
      <c r="AH3624" s="1">
        <v>41765.708333333336</v>
      </c>
      <c r="AI3624" s="1">
        <v>41737.333333333336</v>
      </c>
      <c r="AJ3624" s="1">
        <v>41765.708333333336</v>
      </c>
      <c r="AK3624" s="1">
        <v>41737.333333333336</v>
      </c>
      <c r="AL3624" s="1">
        <v>41765.708333333336</v>
      </c>
      <c r="AM3624" s="1">
        <v>41749.333333333336</v>
      </c>
      <c r="AN3624" s="1">
        <v>41777.708333333336</v>
      </c>
      <c r="AP3624" t="s">
        <v>113</v>
      </c>
      <c r="AU3624" t="s">
        <v>8287</v>
      </c>
      <c r="AY3624" t="s">
        <v>106</v>
      </c>
      <c r="AZ3624">
        <v>0</v>
      </c>
      <c r="BA3624">
        <v>0</v>
      </c>
      <c r="BD3624" s="3">
        <v>41321.662499999999</v>
      </c>
      <c r="BE3624" s="3">
        <v>41321.663888888892</v>
      </c>
      <c r="BF3624" t="s">
        <v>115</v>
      </c>
      <c r="BG3624" t="s">
        <v>115</v>
      </c>
      <c r="BH3624">
        <v>8149</v>
      </c>
      <c r="BM3624">
        <v>43550</v>
      </c>
      <c r="BR3624" t="s">
        <v>116</v>
      </c>
      <c r="BS3624" t="s">
        <v>117</v>
      </c>
      <c r="BU3624">
        <v>1</v>
      </c>
      <c r="BV3624" t="s">
        <v>118</v>
      </c>
      <c r="BX3624" t="s">
        <v>119</v>
      </c>
      <c r="BY3624" t="s">
        <v>119</v>
      </c>
      <c r="BZ3624" t="s">
        <v>119</v>
      </c>
      <c r="CA3624">
        <v>1</v>
      </c>
      <c r="CC3624" t="s">
        <v>120</v>
      </c>
      <c r="CH3624">
        <v>540</v>
      </c>
      <c r="CI3624">
        <v>34290</v>
      </c>
      <c r="CJ3624" t="s">
        <v>106</v>
      </c>
      <c r="CK3624" t="s">
        <v>106</v>
      </c>
      <c r="CL3624">
        <v>20</v>
      </c>
      <c r="CM3624" t="s">
        <v>4678</v>
      </c>
      <c r="CO3624">
        <v>125045</v>
      </c>
      <c r="CQ3624">
        <v>0</v>
      </c>
      <c r="CR3624">
        <v>0</v>
      </c>
      <c r="CS3624">
        <v>0</v>
      </c>
      <c r="CY3624" t="s">
        <v>123</v>
      </c>
      <c r="CZ3624" t="s">
        <v>124</v>
      </c>
      <c r="DD3624" t="str" cm="1">
        <f t="array" ref="DD3624">TEXT(_xlfn.SEQUENCE(1, DATEDIF(AG3624, AH3624, "m") + 1, AG3624, 30), "YYYY-APMM")</f>
        <v>2014-AP04</v>
      </c>
      <c r="DN3624">
        <f t="shared" si="112"/>
        <v>285.60000000000002</v>
      </c>
      <c r="DO3624" t="str">
        <f t="shared" si="113"/>
        <v>LABOR- SUBCONTRACTOR</v>
      </c>
    </row>
    <row r="3625" spans="1:119" x14ac:dyDescent="0.35">
      <c r="A3625" t="s">
        <v>105</v>
      </c>
      <c r="B3625">
        <v>502910</v>
      </c>
      <c r="C3625">
        <v>6359</v>
      </c>
      <c r="D3625">
        <v>125049</v>
      </c>
      <c r="E3625">
        <v>13662</v>
      </c>
      <c r="F3625">
        <v>0</v>
      </c>
      <c r="G3625" t="s">
        <v>106</v>
      </c>
      <c r="H3625" t="s">
        <v>106</v>
      </c>
      <c r="I3625" t="s">
        <v>106</v>
      </c>
      <c r="J3625" t="s">
        <v>107</v>
      </c>
      <c r="K3625" t="s">
        <v>108</v>
      </c>
      <c r="L3625" t="s">
        <v>109</v>
      </c>
      <c r="M3625" t="s">
        <v>110</v>
      </c>
      <c r="N3625" t="s">
        <v>8288</v>
      </c>
      <c r="O3625" t="s">
        <v>4683</v>
      </c>
      <c r="P3625">
        <v>8178</v>
      </c>
      <c r="Q3625">
        <v>80</v>
      </c>
      <c r="R3625">
        <v>0</v>
      </c>
      <c r="S3625">
        <v>200</v>
      </c>
      <c r="T3625">
        <v>0</v>
      </c>
      <c r="U3625">
        <v>84</v>
      </c>
      <c r="V3625">
        <v>84</v>
      </c>
      <c r="W3625">
        <v>200</v>
      </c>
      <c r="X3625">
        <v>0</v>
      </c>
      <c r="Y3625">
        <v>0</v>
      </c>
      <c r="Z3625">
        <v>0</v>
      </c>
      <c r="AD3625" s="1">
        <v>41755.333333333336</v>
      </c>
      <c r="AE3625" s="1">
        <v>41783.708333333336</v>
      </c>
      <c r="AG3625" s="1">
        <v>41743.333333333336</v>
      </c>
      <c r="AH3625" s="1">
        <v>41771.708333333336</v>
      </c>
      <c r="AI3625" s="1">
        <v>41743.333333333336</v>
      </c>
      <c r="AJ3625" s="1">
        <v>41771.708333333336</v>
      </c>
      <c r="AK3625" s="1">
        <v>41743.333333333336</v>
      </c>
      <c r="AL3625" s="1">
        <v>41771.708333333336</v>
      </c>
      <c r="AM3625" s="1">
        <v>41755.333333333336</v>
      </c>
      <c r="AN3625" s="1">
        <v>41783.708333333336</v>
      </c>
      <c r="AP3625" t="s">
        <v>113</v>
      </c>
      <c r="AU3625" t="s">
        <v>8289</v>
      </c>
      <c r="AY3625" t="s">
        <v>106</v>
      </c>
      <c r="AZ3625">
        <v>0</v>
      </c>
      <c r="BA3625">
        <v>0</v>
      </c>
      <c r="BD3625" s="3">
        <v>41321.662499999999</v>
      </c>
      <c r="BE3625" s="3">
        <v>41321.663888888892</v>
      </c>
      <c r="BF3625" t="s">
        <v>115</v>
      </c>
      <c r="BG3625" t="s">
        <v>115</v>
      </c>
      <c r="BH3625">
        <v>8149</v>
      </c>
      <c r="BM3625">
        <v>43550</v>
      </c>
      <c r="BR3625" t="s">
        <v>116</v>
      </c>
      <c r="BS3625" t="s">
        <v>117</v>
      </c>
      <c r="BU3625">
        <v>1</v>
      </c>
      <c r="BV3625" t="s">
        <v>118</v>
      </c>
      <c r="BX3625" t="s">
        <v>119</v>
      </c>
      <c r="BY3625" t="s">
        <v>119</v>
      </c>
      <c r="BZ3625" t="s">
        <v>119</v>
      </c>
      <c r="CA3625">
        <v>1</v>
      </c>
      <c r="CC3625" t="s">
        <v>120</v>
      </c>
      <c r="CH3625">
        <v>540</v>
      </c>
      <c r="CI3625">
        <v>34290</v>
      </c>
      <c r="CJ3625" t="s">
        <v>106</v>
      </c>
      <c r="CK3625" t="s">
        <v>106</v>
      </c>
      <c r="CL3625">
        <v>20</v>
      </c>
      <c r="CM3625" t="s">
        <v>4678</v>
      </c>
      <c r="CO3625">
        <v>125045</v>
      </c>
      <c r="CQ3625">
        <v>0</v>
      </c>
      <c r="CR3625">
        <v>0</v>
      </c>
      <c r="CS3625">
        <v>0</v>
      </c>
      <c r="CY3625" t="s">
        <v>123</v>
      </c>
      <c r="CZ3625" t="s">
        <v>124</v>
      </c>
      <c r="DD3625" t="str" cm="1">
        <f t="array" ref="DD3625">TEXT(_xlfn.SEQUENCE(1, DATEDIF(AG3625, AH3625, "m") + 1, AG3625, 30), "YYYY-APMM")</f>
        <v>2014-AP04</v>
      </c>
      <c r="DN3625">
        <f t="shared" si="112"/>
        <v>84</v>
      </c>
      <c r="DO3625" t="str">
        <f t="shared" si="113"/>
        <v>LABOR- SUBCONTRACTOR</v>
      </c>
    </row>
    <row r="3626" spans="1:119" x14ac:dyDescent="0.35">
      <c r="A3626" t="s">
        <v>105</v>
      </c>
      <c r="B3626">
        <v>502911</v>
      </c>
      <c r="C3626">
        <v>6359</v>
      </c>
      <c r="D3626">
        <v>125049</v>
      </c>
      <c r="E3626">
        <v>13662</v>
      </c>
      <c r="F3626">
        <v>0</v>
      </c>
      <c r="G3626" t="s">
        <v>106</v>
      </c>
      <c r="H3626" t="s">
        <v>106</v>
      </c>
      <c r="I3626" t="s">
        <v>106</v>
      </c>
      <c r="J3626" t="s">
        <v>107</v>
      </c>
      <c r="K3626" t="s">
        <v>108</v>
      </c>
      <c r="L3626" t="s">
        <v>109</v>
      </c>
      <c r="M3626" t="s">
        <v>110</v>
      </c>
      <c r="N3626" t="s">
        <v>8290</v>
      </c>
      <c r="O3626" t="s">
        <v>4686</v>
      </c>
      <c r="P3626">
        <v>8177</v>
      </c>
      <c r="Q3626">
        <v>80</v>
      </c>
      <c r="R3626">
        <v>0</v>
      </c>
      <c r="S3626">
        <v>200</v>
      </c>
      <c r="T3626">
        <v>0</v>
      </c>
      <c r="U3626">
        <v>335</v>
      </c>
      <c r="V3626">
        <v>335</v>
      </c>
      <c r="W3626">
        <v>200</v>
      </c>
      <c r="X3626">
        <v>275</v>
      </c>
      <c r="Y3626">
        <v>0</v>
      </c>
      <c r="Z3626">
        <v>275</v>
      </c>
      <c r="AD3626" s="1">
        <v>41760.333333333336</v>
      </c>
      <c r="AE3626" s="1">
        <v>41788.708333333336</v>
      </c>
      <c r="AG3626" s="1">
        <v>41749.333333333336</v>
      </c>
      <c r="AH3626" s="1">
        <v>41777.708333333336</v>
      </c>
      <c r="AI3626" s="1">
        <v>41749.333333333336</v>
      </c>
      <c r="AJ3626" s="1">
        <v>41777.708333333336</v>
      </c>
      <c r="AK3626" s="1">
        <v>41749.333333333336</v>
      </c>
      <c r="AL3626" s="1">
        <v>41777.708333333336</v>
      </c>
      <c r="AM3626" s="1">
        <v>41760.333333333336</v>
      </c>
      <c r="AN3626" s="1">
        <v>41788.708333333336</v>
      </c>
      <c r="AP3626" t="s">
        <v>113</v>
      </c>
      <c r="AU3626" t="s">
        <v>8291</v>
      </c>
      <c r="AY3626" t="s">
        <v>106</v>
      </c>
      <c r="AZ3626">
        <v>0</v>
      </c>
      <c r="BA3626">
        <v>0</v>
      </c>
      <c r="BD3626" s="3">
        <v>41321.662499999999</v>
      </c>
      <c r="BE3626" s="3">
        <v>41321.663888888892</v>
      </c>
      <c r="BF3626" t="s">
        <v>115</v>
      </c>
      <c r="BG3626" t="s">
        <v>115</v>
      </c>
      <c r="BH3626">
        <v>8149</v>
      </c>
      <c r="BM3626">
        <v>43540</v>
      </c>
      <c r="BR3626" t="s">
        <v>1299</v>
      </c>
      <c r="BS3626" t="s">
        <v>1300</v>
      </c>
      <c r="BU3626">
        <v>1</v>
      </c>
      <c r="BV3626" t="s">
        <v>118</v>
      </c>
      <c r="BX3626" t="s">
        <v>119</v>
      </c>
      <c r="BY3626" t="s">
        <v>119</v>
      </c>
      <c r="BZ3626" t="s">
        <v>119</v>
      </c>
      <c r="CA3626">
        <v>1</v>
      </c>
      <c r="CC3626" t="s">
        <v>120</v>
      </c>
      <c r="CH3626">
        <v>540</v>
      </c>
      <c r="CI3626">
        <v>34290</v>
      </c>
      <c r="CJ3626" t="s">
        <v>106</v>
      </c>
      <c r="CK3626" t="s">
        <v>106</v>
      </c>
      <c r="CL3626">
        <v>20</v>
      </c>
      <c r="CM3626" t="s">
        <v>4678</v>
      </c>
      <c r="CO3626">
        <v>125045</v>
      </c>
      <c r="CQ3626">
        <v>0</v>
      </c>
      <c r="CR3626">
        <v>0</v>
      </c>
      <c r="CS3626">
        <v>0</v>
      </c>
      <c r="CY3626" t="s">
        <v>123</v>
      </c>
      <c r="CZ3626" t="s">
        <v>124</v>
      </c>
      <c r="DD3626" t="str" cm="1">
        <f t="array" ref="DD3626">TEXT(_xlfn.SEQUENCE(1, DATEDIF(AG3626, AH3626, "m") + 1, AG3626, 30), "YYYY-APMM")</f>
        <v>2014-AP04</v>
      </c>
      <c r="DN3626">
        <f t="shared" si="112"/>
        <v>335</v>
      </c>
      <c r="DO3626" t="str">
        <f t="shared" si="113"/>
        <v>LABOR - CIVIL</v>
      </c>
    </row>
    <row r="3627" spans="1:119" x14ac:dyDescent="0.35">
      <c r="A3627" t="s">
        <v>105</v>
      </c>
      <c r="B3627">
        <v>502912</v>
      </c>
      <c r="C3627">
        <v>6359</v>
      </c>
      <c r="D3627">
        <v>125049</v>
      </c>
      <c r="E3627">
        <v>13662</v>
      </c>
      <c r="F3627">
        <v>0</v>
      </c>
      <c r="G3627" t="s">
        <v>106</v>
      </c>
      <c r="H3627" t="s">
        <v>106</v>
      </c>
      <c r="I3627" t="s">
        <v>106</v>
      </c>
      <c r="J3627" t="s">
        <v>107</v>
      </c>
      <c r="K3627" t="s">
        <v>108</v>
      </c>
      <c r="L3627" t="s">
        <v>109</v>
      </c>
      <c r="M3627" t="s">
        <v>110</v>
      </c>
      <c r="N3627" t="s">
        <v>8292</v>
      </c>
      <c r="O3627" t="s">
        <v>4689</v>
      </c>
      <c r="P3627">
        <v>8172</v>
      </c>
      <c r="Q3627">
        <v>328</v>
      </c>
      <c r="R3627">
        <v>0</v>
      </c>
      <c r="S3627">
        <v>200</v>
      </c>
      <c r="T3627">
        <v>0</v>
      </c>
      <c r="U3627">
        <v>132</v>
      </c>
      <c r="V3627">
        <v>132</v>
      </c>
      <c r="W3627">
        <v>200</v>
      </c>
      <c r="X3627">
        <v>0</v>
      </c>
      <c r="Y3627">
        <v>0</v>
      </c>
      <c r="Z3627">
        <v>0</v>
      </c>
      <c r="AD3627" s="1">
        <v>41802.333333333336</v>
      </c>
      <c r="AE3627" s="1">
        <v>41830.708333333336</v>
      </c>
      <c r="AG3627" s="1">
        <v>41755.333333333336</v>
      </c>
      <c r="AH3627" s="1">
        <v>41783.708333333336</v>
      </c>
      <c r="AI3627" s="1">
        <v>41755.333333333336</v>
      </c>
      <c r="AJ3627" s="1">
        <v>41783.708333333336</v>
      </c>
      <c r="AK3627" s="1">
        <v>41755.333333333336</v>
      </c>
      <c r="AL3627" s="1">
        <v>41783.708333333336</v>
      </c>
      <c r="AM3627" s="1">
        <v>41802.333333333336</v>
      </c>
      <c r="AN3627" s="1">
        <v>41830.708333333336</v>
      </c>
      <c r="AP3627" t="s">
        <v>113</v>
      </c>
      <c r="AU3627" t="s">
        <v>8293</v>
      </c>
      <c r="AY3627" t="s">
        <v>106</v>
      </c>
      <c r="AZ3627">
        <v>0</v>
      </c>
      <c r="BA3627">
        <v>0</v>
      </c>
      <c r="BD3627" s="3">
        <v>41321.662499999999</v>
      </c>
      <c r="BE3627" s="3">
        <v>41321.663888888892</v>
      </c>
      <c r="BF3627" t="s">
        <v>115</v>
      </c>
      <c r="BG3627" t="s">
        <v>115</v>
      </c>
      <c r="BH3627">
        <v>8149</v>
      </c>
      <c r="BM3627">
        <v>43490</v>
      </c>
      <c r="BR3627" t="s">
        <v>3200</v>
      </c>
      <c r="BS3627" t="s">
        <v>3201</v>
      </c>
      <c r="BU3627">
        <v>1</v>
      </c>
      <c r="BV3627" t="s">
        <v>118</v>
      </c>
      <c r="BX3627" t="s">
        <v>119</v>
      </c>
      <c r="BY3627" t="s">
        <v>119</v>
      </c>
      <c r="BZ3627" t="s">
        <v>119</v>
      </c>
      <c r="CA3627">
        <v>1</v>
      </c>
      <c r="CC3627" t="s">
        <v>120</v>
      </c>
      <c r="CH3627">
        <v>540</v>
      </c>
      <c r="CI3627">
        <v>34290</v>
      </c>
      <c r="CJ3627" t="s">
        <v>106</v>
      </c>
      <c r="CK3627" t="s">
        <v>106</v>
      </c>
      <c r="CL3627">
        <v>20</v>
      </c>
      <c r="CM3627" t="s">
        <v>4678</v>
      </c>
      <c r="CO3627">
        <v>125045</v>
      </c>
      <c r="CQ3627">
        <v>0</v>
      </c>
      <c r="CR3627">
        <v>0</v>
      </c>
      <c r="CS3627">
        <v>0</v>
      </c>
      <c r="CY3627" t="s">
        <v>123</v>
      </c>
      <c r="CZ3627" t="s">
        <v>124</v>
      </c>
      <c r="DD3627" t="str" cm="1">
        <f t="array" ref="DD3627">TEXT(_xlfn.SEQUENCE(1, DATEDIF(AG3627, AH3627, "m") + 1, AG3627, 30), "YYYY-APMM")</f>
        <v>2014-AP04</v>
      </c>
      <c r="DN3627">
        <f t="shared" si="112"/>
        <v>132</v>
      </c>
      <c r="DO3627" t="str">
        <f t="shared" si="113"/>
        <v>MANHOLES SK</v>
      </c>
    </row>
    <row r="3628" spans="1:119" x14ac:dyDescent="0.35">
      <c r="A3628" t="s">
        <v>105</v>
      </c>
      <c r="B3628">
        <v>502913</v>
      </c>
      <c r="C3628">
        <v>6359</v>
      </c>
      <c r="D3628">
        <v>125049</v>
      </c>
      <c r="E3628">
        <v>13662</v>
      </c>
      <c r="F3628">
        <v>0</v>
      </c>
      <c r="G3628" t="s">
        <v>106</v>
      </c>
      <c r="H3628" t="s">
        <v>106</v>
      </c>
      <c r="I3628" t="s">
        <v>106</v>
      </c>
      <c r="J3628" t="s">
        <v>107</v>
      </c>
      <c r="K3628" t="s">
        <v>108</v>
      </c>
      <c r="L3628" t="s">
        <v>109</v>
      </c>
      <c r="M3628" t="s">
        <v>110</v>
      </c>
      <c r="N3628" t="s">
        <v>8294</v>
      </c>
      <c r="O3628" t="s">
        <v>4692</v>
      </c>
      <c r="P3628">
        <v>8178</v>
      </c>
      <c r="Q3628">
        <v>328</v>
      </c>
      <c r="R3628">
        <v>56</v>
      </c>
      <c r="S3628">
        <v>160</v>
      </c>
      <c r="T3628">
        <v>0</v>
      </c>
      <c r="U3628">
        <v>50.4</v>
      </c>
      <c r="V3628">
        <v>50.4</v>
      </c>
      <c r="W3628">
        <v>160</v>
      </c>
      <c r="X3628">
        <v>0</v>
      </c>
      <c r="Y3628">
        <v>0</v>
      </c>
      <c r="Z3628">
        <v>0</v>
      </c>
      <c r="AD3628" s="1">
        <v>41832.333333333336</v>
      </c>
      <c r="AE3628" s="1">
        <v>41857.708333333336</v>
      </c>
      <c r="AG3628" s="1">
        <v>41784.333333333336</v>
      </c>
      <c r="AH3628" s="1">
        <v>41806.708333333336</v>
      </c>
      <c r="AI3628" s="1">
        <v>41784.333333333336</v>
      </c>
      <c r="AJ3628" s="1">
        <v>41806.708333333336</v>
      </c>
      <c r="AK3628" s="1">
        <v>41784.333333333336</v>
      </c>
      <c r="AL3628" s="1">
        <v>41806.708333333336</v>
      </c>
      <c r="AM3628" s="1">
        <v>41832.333333333336</v>
      </c>
      <c r="AN3628" s="1">
        <v>41857.708333333336</v>
      </c>
      <c r="AP3628" t="s">
        <v>113</v>
      </c>
      <c r="AU3628" t="e">
        <f>+DuvchSBTwGToAeR6auCRQ</f>
        <v>#NAME?</v>
      </c>
      <c r="AY3628" t="s">
        <v>106</v>
      </c>
      <c r="AZ3628">
        <v>0</v>
      </c>
      <c r="BA3628">
        <v>0</v>
      </c>
      <c r="BD3628" s="3">
        <v>41321.662499999999</v>
      </c>
      <c r="BE3628" s="3">
        <v>41321.690972222219</v>
      </c>
      <c r="BF3628" t="s">
        <v>115</v>
      </c>
      <c r="BG3628" t="s">
        <v>115</v>
      </c>
      <c r="BH3628">
        <v>8149</v>
      </c>
      <c r="BM3628">
        <v>43550</v>
      </c>
      <c r="BR3628" t="s">
        <v>116</v>
      </c>
      <c r="BS3628" t="s">
        <v>117</v>
      </c>
      <c r="BU3628">
        <v>1</v>
      </c>
      <c r="BV3628" t="s">
        <v>118</v>
      </c>
      <c r="BX3628" t="s">
        <v>119</v>
      </c>
      <c r="BY3628" t="s">
        <v>119</v>
      </c>
      <c r="BZ3628" t="s">
        <v>119</v>
      </c>
      <c r="CA3628">
        <v>1</v>
      </c>
      <c r="CC3628" t="s">
        <v>120</v>
      </c>
      <c r="CH3628">
        <v>540</v>
      </c>
      <c r="CI3628">
        <v>34290</v>
      </c>
      <c r="CJ3628" t="s">
        <v>106</v>
      </c>
      <c r="CK3628" t="s">
        <v>106</v>
      </c>
      <c r="CL3628">
        <v>20</v>
      </c>
      <c r="CM3628" t="s">
        <v>4678</v>
      </c>
      <c r="CO3628">
        <v>125045</v>
      </c>
      <c r="CQ3628">
        <v>0</v>
      </c>
      <c r="CR3628">
        <v>0</v>
      </c>
      <c r="CS3628">
        <v>0</v>
      </c>
      <c r="CY3628" t="s">
        <v>123</v>
      </c>
      <c r="CZ3628" t="s">
        <v>124</v>
      </c>
      <c r="DD3628" t="str" cm="1">
        <f t="array" ref="DD3628">TEXT(_xlfn.SEQUENCE(1, DATEDIF(AG3628, AH3628, "m") + 1, AG3628, 30), "YYYY-APMM")</f>
        <v>2014-AP05</v>
      </c>
      <c r="DN3628">
        <f t="shared" si="112"/>
        <v>50.4</v>
      </c>
      <c r="DO3628" t="str">
        <f t="shared" si="113"/>
        <v>LABOR- SUBCONTRACTOR</v>
      </c>
    </row>
    <row r="3629" spans="1:119" x14ac:dyDescent="0.35">
      <c r="A3629" t="s">
        <v>105</v>
      </c>
      <c r="B3629">
        <v>502914</v>
      </c>
      <c r="C3629">
        <v>6359</v>
      </c>
      <c r="D3629">
        <v>125050</v>
      </c>
      <c r="E3629">
        <v>13662</v>
      </c>
      <c r="F3629">
        <v>0</v>
      </c>
      <c r="G3629" t="s">
        <v>106</v>
      </c>
      <c r="H3629" t="s">
        <v>106</v>
      </c>
      <c r="I3629" t="s">
        <v>106</v>
      </c>
      <c r="J3629" t="s">
        <v>107</v>
      </c>
      <c r="K3629" t="s">
        <v>108</v>
      </c>
      <c r="L3629" t="s">
        <v>109</v>
      </c>
      <c r="M3629" t="s">
        <v>110</v>
      </c>
      <c r="N3629" t="s">
        <v>8295</v>
      </c>
      <c r="O3629" t="s">
        <v>4769</v>
      </c>
      <c r="P3629">
        <v>8177</v>
      </c>
      <c r="Q3629">
        <v>80</v>
      </c>
      <c r="R3629">
        <v>0</v>
      </c>
      <c r="S3629">
        <v>200</v>
      </c>
      <c r="T3629">
        <v>0</v>
      </c>
      <c r="U3629">
        <v>283</v>
      </c>
      <c r="V3629">
        <v>283</v>
      </c>
      <c r="W3629">
        <v>200</v>
      </c>
      <c r="X3629">
        <v>151</v>
      </c>
      <c r="Y3629">
        <v>0</v>
      </c>
      <c r="Z3629">
        <v>151</v>
      </c>
      <c r="AD3629" s="1">
        <v>41766.333333333336</v>
      </c>
      <c r="AE3629" s="1">
        <v>41794.708333333336</v>
      </c>
      <c r="AG3629" s="1">
        <v>41755.333333333336</v>
      </c>
      <c r="AH3629" s="1">
        <v>41783.708333333336</v>
      </c>
      <c r="AI3629" s="1">
        <v>41755.333333333336</v>
      </c>
      <c r="AJ3629" s="1">
        <v>41783.708333333336</v>
      </c>
      <c r="AK3629" s="1">
        <v>41755.333333333336</v>
      </c>
      <c r="AL3629" s="1">
        <v>41783.708333333336</v>
      </c>
      <c r="AM3629" s="1">
        <v>41766.333333333336</v>
      </c>
      <c r="AN3629" s="1">
        <v>41794.708333333336</v>
      </c>
      <c r="AP3629" t="s">
        <v>113</v>
      </c>
      <c r="AU3629" t="s">
        <v>8296</v>
      </c>
      <c r="AY3629" t="s">
        <v>106</v>
      </c>
      <c r="AZ3629">
        <v>0</v>
      </c>
      <c r="BA3629">
        <v>0</v>
      </c>
      <c r="BD3629" s="3">
        <v>41321.662499999999</v>
      </c>
      <c r="BE3629" s="3">
        <v>41321.690972222219</v>
      </c>
      <c r="BF3629" t="s">
        <v>115</v>
      </c>
      <c r="BG3629" t="s">
        <v>115</v>
      </c>
      <c r="BH3629">
        <v>8149</v>
      </c>
      <c r="BM3629">
        <v>43540</v>
      </c>
      <c r="BR3629" t="s">
        <v>1299</v>
      </c>
      <c r="BS3629" t="s">
        <v>1300</v>
      </c>
      <c r="BU3629">
        <v>1</v>
      </c>
      <c r="BV3629" t="s">
        <v>118</v>
      </c>
      <c r="BX3629" t="s">
        <v>119</v>
      </c>
      <c r="BY3629" t="s">
        <v>119</v>
      </c>
      <c r="BZ3629" t="s">
        <v>119</v>
      </c>
      <c r="CA3629">
        <v>1</v>
      </c>
      <c r="CC3629" t="s">
        <v>120</v>
      </c>
      <c r="CH3629">
        <v>540</v>
      </c>
      <c r="CI3629">
        <v>34300</v>
      </c>
      <c r="CJ3629" t="s">
        <v>106</v>
      </c>
      <c r="CK3629" t="s">
        <v>106</v>
      </c>
      <c r="CL3629">
        <v>25</v>
      </c>
      <c r="CM3629" t="s">
        <v>4771</v>
      </c>
      <c r="CO3629">
        <v>125045</v>
      </c>
      <c r="CQ3629">
        <v>0</v>
      </c>
      <c r="CR3629">
        <v>0</v>
      </c>
      <c r="CS3629">
        <v>0</v>
      </c>
      <c r="CY3629" t="s">
        <v>123</v>
      </c>
      <c r="CZ3629" t="s">
        <v>124</v>
      </c>
      <c r="DD3629" t="str" cm="1">
        <f t="array" ref="DD3629">TEXT(_xlfn.SEQUENCE(1, DATEDIF(AG3629, AH3629, "m") + 1, AG3629, 30), "YYYY-APMM")</f>
        <v>2014-AP04</v>
      </c>
      <c r="DN3629">
        <f t="shared" si="112"/>
        <v>283</v>
      </c>
      <c r="DO3629" t="str">
        <f t="shared" si="113"/>
        <v>LABOR - CIVIL</v>
      </c>
    </row>
    <row r="3630" spans="1:119" x14ac:dyDescent="0.35">
      <c r="A3630" t="s">
        <v>105</v>
      </c>
      <c r="B3630">
        <v>502915</v>
      </c>
      <c r="C3630">
        <v>6359</v>
      </c>
      <c r="D3630">
        <v>125050</v>
      </c>
      <c r="E3630">
        <v>13662</v>
      </c>
      <c r="F3630">
        <v>0</v>
      </c>
      <c r="G3630" t="s">
        <v>106</v>
      </c>
      <c r="H3630" t="s">
        <v>106</v>
      </c>
      <c r="I3630" t="s">
        <v>106</v>
      </c>
      <c r="J3630" t="s">
        <v>107</v>
      </c>
      <c r="K3630" t="s">
        <v>108</v>
      </c>
      <c r="L3630" t="s">
        <v>109</v>
      </c>
      <c r="M3630" t="s">
        <v>110</v>
      </c>
      <c r="N3630" t="s">
        <v>8297</v>
      </c>
      <c r="O3630" t="s">
        <v>4773</v>
      </c>
      <c r="P3630">
        <v>8178</v>
      </c>
      <c r="Q3630">
        <v>80</v>
      </c>
      <c r="R3630">
        <v>0</v>
      </c>
      <c r="S3630">
        <v>200</v>
      </c>
      <c r="T3630">
        <v>0</v>
      </c>
      <c r="U3630">
        <v>303.60000000000002</v>
      </c>
      <c r="V3630">
        <v>303.60000000000002</v>
      </c>
      <c r="W3630">
        <v>200</v>
      </c>
      <c r="X3630">
        <v>0</v>
      </c>
      <c r="Y3630">
        <v>0</v>
      </c>
      <c r="Z3630">
        <v>0</v>
      </c>
      <c r="AD3630" s="1">
        <v>41774.333333333336</v>
      </c>
      <c r="AE3630" s="1">
        <v>41802.708333333336</v>
      </c>
      <c r="AG3630" s="1">
        <v>41763.333333333336</v>
      </c>
      <c r="AH3630" s="1">
        <v>41791.708333333336</v>
      </c>
      <c r="AI3630" s="1">
        <v>41763.333333333336</v>
      </c>
      <c r="AJ3630" s="1">
        <v>41791.708333333336</v>
      </c>
      <c r="AK3630" s="1">
        <v>41763.333333333336</v>
      </c>
      <c r="AL3630" s="1">
        <v>41791.708333333336</v>
      </c>
      <c r="AM3630" s="1">
        <v>41774.333333333336</v>
      </c>
      <c r="AN3630" s="1">
        <v>41802.708333333336</v>
      </c>
      <c r="AP3630" t="s">
        <v>113</v>
      </c>
      <c r="AU3630" t="s">
        <v>8298</v>
      </c>
      <c r="AY3630" t="s">
        <v>106</v>
      </c>
      <c r="AZ3630">
        <v>0</v>
      </c>
      <c r="BA3630">
        <v>0</v>
      </c>
      <c r="BD3630" s="3">
        <v>41321.662499999999</v>
      </c>
      <c r="BE3630" s="3">
        <v>41321.690972222219</v>
      </c>
      <c r="BF3630" t="s">
        <v>115</v>
      </c>
      <c r="BG3630" t="s">
        <v>115</v>
      </c>
      <c r="BH3630">
        <v>8149</v>
      </c>
      <c r="BM3630">
        <v>43550</v>
      </c>
      <c r="BR3630" t="s">
        <v>116</v>
      </c>
      <c r="BS3630" t="s">
        <v>117</v>
      </c>
      <c r="BU3630">
        <v>1</v>
      </c>
      <c r="BV3630" t="s">
        <v>118</v>
      </c>
      <c r="BX3630" t="s">
        <v>119</v>
      </c>
      <c r="BY3630" t="s">
        <v>119</v>
      </c>
      <c r="BZ3630" t="s">
        <v>119</v>
      </c>
      <c r="CA3630">
        <v>1</v>
      </c>
      <c r="CC3630" t="s">
        <v>120</v>
      </c>
      <c r="CH3630">
        <v>540</v>
      </c>
      <c r="CI3630">
        <v>34300</v>
      </c>
      <c r="CJ3630" t="s">
        <v>106</v>
      </c>
      <c r="CK3630" t="s">
        <v>106</v>
      </c>
      <c r="CL3630">
        <v>25</v>
      </c>
      <c r="CM3630" t="s">
        <v>4771</v>
      </c>
      <c r="CO3630">
        <v>125045</v>
      </c>
      <c r="CQ3630">
        <v>0</v>
      </c>
      <c r="CR3630">
        <v>0</v>
      </c>
      <c r="CS3630">
        <v>0</v>
      </c>
      <c r="CY3630" t="s">
        <v>123</v>
      </c>
      <c r="CZ3630" t="s">
        <v>124</v>
      </c>
      <c r="DD3630" t="str" cm="1">
        <f t="array" ref="DD3630">TEXT(_xlfn.SEQUENCE(1, DATEDIF(AG3630, AH3630, "m") + 1, AG3630, 30), "YYYY-APMM")</f>
        <v>2014-AP05</v>
      </c>
      <c r="DN3630">
        <f t="shared" si="112"/>
        <v>303.60000000000002</v>
      </c>
      <c r="DO3630" t="str">
        <f t="shared" si="113"/>
        <v>LABOR- SUBCONTRACTOR</v>
      </c>
    </row>
    <row r="3631" spans="1:119" x14ac:dyDescent="0.35">
      <c r="A3631" t="s">
        <v>105</v>
      </c>
      <c r="B3631">
        <v>502916</v>
      </c>
      <c r="C3631">
        <v>6359</v>
      </c>
      <c r="D3631">
        <v>125050</v>
      </c>
      <c r="E3631">
        <v>13662</v>
      </c>
      <c r="F3631">
        <v>0</v>
      </c>
      <c r="G3631" t="s">
        <v>106</v>
      </c>
      <c r="H3631" t="s">
        <v>106</v>
      </c>
      <c r="I3631" t="s">
        <v>106</v>
      </c>
      <c r="J3631" t="s">
        <v>107</v>
      </c>
      <c r="K3631" t="s">
        <v>108</v>
      </c>
      <c r="L3631" t="s">
        <v>109</v>
      </c>
      <c r="M3631" t="s">
        <v>110</v>
      </c>
      <c r="N3631" t="s">
        <v>8299</v>
      </c>
      <c r="O3631" t="s">
        <v>4776</v>
      </c>
      <c r="P3631">
        <v>8178</v>
      </c>
      <c r="Q3631">
        <v>80</v>
      </c>
      <c r="R3631">
        <v>0</v>
      </c>
      <c r="S3631">
        <v>200</v>
      </c>
      <c r="T3631">
        <v>0</v>
      </c>
      <c r="U3631">
        <v>84</v>
      </c>
      <c r="V3631">
        <v>84</v>
      </c>
      <c r="W3631">
        <v>200</v>
      </c>
      <c r="X3631">
        <v>0</v>
      </c>
      <c r="Y3631">
        <v>0</v>
      </c>
      <c r="Z3631">
        <v>0</v>
      </c>
      <c r="AD3631" s="1">
        <v>41780.333333333336</v>
      </c>
      <c r="AE3631" s="1">
        <v>41808.708333333336</v>
      </c>
      <c r="AG3631" s="1">
        <v>41769.333333333336</v>
      </c>
      <c r="AH3631" s="1">
        <v>41797.708333333336</v>
      </c>
      <c r="AI3631" s="1">
        <v>41769.333333333336</v>
      </c>
      <c r="AJ3631" s="1">
        <v>41797.708333333336</v>
      </c>
      <c r="AK3631" s="1">
        <v>41769.333333333336</v>
      </c>
      <c r="AL3631" s="1">
        <v>41797.708333333336</v>
      </c>
      <c r="AM3631" s="1">
        <v>41780.333333333336</v>
      </c>
      <c r="AN3631" s="1">
        <v>41808.708333333336</v>
      </c>
      <c r="AP3631" t="s">
        <v>113</v>
      </c>
      <c r="AU3631" t="s">
        <v>8300</v>
      </c>
      <c r="AY3631" t="s">
        <v>106</v>
      </c>
      <c r="AZ3631">
        <v>0</v>
      </c>
      <c r="BA3631">
        <v>0</v>
      </c>
      <c r="BD3631" s="3">
        <v>41321.662499999999</v>
      </c>
      <c r="BE3631" s="3">
        <v>41321.690972222219</v>
      </c>
      <c r="BF3631" t="s">
        <v>115</v>
      </c>
      <c r="BG3631" t="s">
        <v>115</v>
      </c>
      <c r="BH3631">
        <v>8149</v>
      </c>
      <c r="BM3631">
        <v>43550</v>
      </c>
      <c r="BR3631" t="s">
        <v>116</v>
      </c>
      <c r="BS3631" t="s">
        <v>117</v>
      </c>
      <c r="BU3631">
        <v>1</v>
      </c>
      <c r="BV3631" t="s">
        <v>118</v>
      </c>
      <c r="BX3631" t="s">
        <v>119</v>
      </c>
      <c r="BY3631" t="s">
        <v>119</v>
      </c>
      <c r="BZ3631" t="s">
        <v>119</v>
      </c>
      <c r="CA3631">
        <v>1</v>
      </c>
      <c r="CC3631" t="s">
        <v>120</v>
      </c>
      <c r="CH3631">
        <v>540</v>
      </c>
      <c r="CI3631">
        <v>34300</v>
      </c>
      <c r="CJ3631" t="s">
        <v>106</v>
      </c>
      <c r="CK3631" t="s">
        <v>106</v>
      </c>
      <c r="CL3631">
        <v>25</v>
      </c>
      <c r="CM3631" t="s">
        <v>4771</v>
      </c>
      <c r="CO3631">
        <v>125045</v>
      </c>
      <c r="CQ3631">
        <v>0</v>
      </c>
      <c r="CR3631">
        <v>0</v>
      </c>
      <c r="CS3631">
        <v>0</v>
      </c>
      <c r="CY3631" t="s">
        <v>123</v>
      </c>
      <c r="CZ3631" t="s">
        <v>124</v>
      </c>
      <c r="DD3631" t="str" cm="1">
        <f t="array" ref="DD3631">TEXT(_xlfn.SEQUENCE(1, DATEDIF(AG3631, AH3631, "m") + 1, AG3631, 30), "YYYY-APMM")</f>
        <v>2014-AP05</v>
      </c>
      <c r="DN3631">
        <f t="shared" si="112"/>
        <v>84</v>
      </c>
      <c r="DO3631" t="str">
        <f t="shared" si="113"/>
        <v>LABOR- SUBCONTRACTOR</v>
      </c>
    </row>
    <row r="3632" spans="1:119" x14ac:dyDescent="0.35">
      <c r="A3632" t="s">
        <v>105</v>
      </c>
      <c r="B3632">
        <v>502917</v>
      </c>
      <c r="C3632">
        <v>6359</v>
      </c>
      <c r="D3632">
        <v>125050</v>
      </c>
      <c r="E3632">
        <v>13662</v>
      </c>
      <c r="F3632">
        <v>0</v>
      </c>
      <c r="G3632" t="s">
        <v>106</v>
      </c>
      <c r="H3632" t="s">
        <v>106</v>
      </c>
      <c r="I3632" t="s">
        <v>106</v>
      </c>
      <c r="J3632" t="s">
        <v>107</v>
      </c>
      <c r="K3632" t="s">
        <v>108</v>
      </c>
      <c r="L3632" t="s">
        <v>109</v>
      </c>
      <c r="M3632" t="s">
        <v>110</v>
      </c>
      <c r="N3632" t="s">
        <v>8301</v>
      </c>
      <c r="O3632" t="s">
        <v>4779</v>
      </c>
      <c r="P3632">
        <v>8177</v>
      </c>
      <c r="Q3632">
        <v>80</v>
      </c>
      <c r="R3632">
        <v>0</v>
      </c>
      <c r="S3632">
        <v>200</v>
      </c>
      <c r="T3632">
        <v>0</v>
      </c>
      <c r="U3632">
        <v>329</v>
      </c>
      <c r="V3632">
        <v>329</v>
      </c>
      <c r="W3632">
        <v>200</v>
      </c>
      <c r="X3632">
        <v>275</v>
      </c>
      <c r="Y3632">
        <v>0</v>
      </c>
      <c r="Z3632">
        <v>275</v>
      </c>
      <c r="AD3632" s="1">
        <v>41786.333333333336</v>
      </c>
      <c r="AE3632" s="1">
        <v>41814.708333333336</v>
      </c>
      <c r="AG3632" s="1">
        <v>41774.333333333336</v>
      </c>
      <c r="AH3632" s="1">
        <v>41802.708333333336</v>
      </c>
      <c r="AI3632" s="1">
        <v>41774.333333333336</v>
      </c>
      <c r="AJ3632" s="1">
        <v>41802.708333333336</v>
      </c>
      <c r="AK3632" s="1">
        <v>41774.333333333336</v>
      </c>
      <c r="AL3632" s="1">
        <v>41802.708333333336</v>
      </c>
      <c r="AM3632" s="1">
        <v>41786.333333333336</v>
      </c>
      <c r="AN3632" s="1">
        <v>41814.708333333336</v>
      </c>
      <c r="AP3632" t="s">
        <v>113</v>
      </c>
      <c r="AU3632" t="s">
        <v>8302</v>
      </c>
      <c r="AY3632" t="s">
        <v>106</v>
      </c>
      <c r="AZ3632">
        <v>0</v>
      </c>
      <c r="BA3632">
        <v>0</v>
      </c>
      <c r="BD3632" s="3">
        <v>41321.662499999999</v>
      </c>
      <c r="BE3632" s="3">
        <v>41321.690972222219</v>
      </c>
      <c r="BF3632" t="s">
        <v>115</v>
      </c>
      <c r="BG3632" t="s">
        <v>115</v>
      </c>
      <c r="BH3632">
        <v>8149</v>
      </c>
      <c r="BM3632">
        <v>43540</v>
      </c>
      <c r="BR3632" t="s">
        <v>1299</v>
      </c>
      <c r="BS3632" t="s">
        <v>1300</v>
      </c>
      <c r="BU3632">
        <v>1</v>
      </c>
      <c r="BV3632" t="s">
        <v>118</v>
      </c>
      <c r="BX3632" t="s">
        <v>119</v>
      </c>
      <c r="BY3632" t="s">
        <v>119</v>
      </c>
      <c r="BZ3632" t="s">
        <v>119</v>
      </c>
      <c r="CA3632">
        <v>1</v>
      </c>
      <c r="CC3632" t="s">
        <v>120</v>
      </c>
      <c r="CH3632">
        <v>540</v>
      </c>
      <c r="CI3632">
        <v>34300</v>
      </c>
      <c r="CJ3632" t="s">
        <v>106</v>
      </c>
      <c r="CK3632" t="s">
        <v>106</v>
      </c>
      <c r="CL3632">
        <v>25</v>
      </c>
      <c r="CM3632" t="s">
        <v>4771</v>
      </c>
      <c r="CO3632">
        <v>125045</v>
      </c>
      <c r="CQ3632">
        <v>0</v>
      </c>
      <c r="CR3632">
        <v>0</v>
      </c>
      <c r="CS3632">
        <v>0</v>
      </c>
      <c r="CY3632" t="s">
        <v>123</v>
      </c>
      <c r="CZ3632" t="s">
        <v>124</v>
      </c>
      <c r="DD3632" t="str" cm="1">
        <f t="array" ref="DD3632">TEXT(_xlfn.SEQUENCE(1, DATEDIF(AG3632, AH3632, "m") + 1, AG3632, 30), "YYYY-APMM")</f>
        <v>2014-AP05</v>
      </c>
      <c r="DN3632">
        <f t="shared" si="112"/>
        <v>329</v>
      </c>
      <c r="DO3632" t="str">
        <f t="shared" si="113"/>
        <v>LABOR - CIVIL</v>
      </c>
    </row>
    <row r="3633" spans="1:119" x14ac:dyDescent="0.35">
      <c r="A3633" t="s">
        <v>105</v>
      </c>
      <c r="B3633">
        <v>502918</v>
      </c>
      <c r="C3633">
        <v>6359</v>
      </c>
      <c r="D3633">
        <v>125050</v>
      </c>
      <c r="E3633">
        <v>13662</v>
      </c>
      <c r="F3633">
        <v>0</v>
      </c>
      <c r="G3633" t="s">
        <v>106</v>
      </c>
      <c r="H3633" t="s">
        <v>106</v>
      </c>
      <c r="I3633" t="s">
        <v>106</v>
      </c>
      <c r="J3633" t="s">
        <v>107</v>
      </c>
      <c r="K3633" t="s">
        <v>108</v>
      </c>
      <c r="L3633" t="s">
        <v>109</v>
      </c>
      <c r="M3633" t="s">
        <v>110</v>
      </c>
      <c r="N3633" t="s">
        <v>8303</v>
      </c>
      <c r="O3633" t="s">
        <v>4689</v>
      </c>
      <c r="P3633">
        <v>8165</v>
      </c>
      <c r="Q3633">
        <v>272</v>
      </c>
      <c r="R3633">
        <v>0</v>
      </c>
      <c r="S3633">
        <v>200</v>
      </c>
      <c r="T3633">
        <v>0</v>
      </c>
      <c r="U3633">
        <v>202</v>
      </c>
      <c r="V3633">
        <v>202</v>
      </c>
      <c r="W3633">
        <v>200</v>
      </c>
      <c r="X3633">
        <v>0</v>
      </c>
      <c r="Y3633">
        <v>0</v>
      </c>
      <c r="Z3633">
        <v>0</v>
      </c>
      <c r="AD3633" s="1">
        <v>41820.333333333336</v>
      </c>
      <c r="AE3633" s="1">
        <v>41848.708333333336</v>
      </c>
      <c r="AG3633" s="1">
        <v>41780.333333333336</v>
      </c>
      <c r="AH3633" s="1">
        <v>41808.708333333336</v>
      </c>
      <c r="AI3633" s="1">
        <v>41780.333333333336</v>
      </c>
      <c r="AJ3633" s="1">
        <v>41808.708333333336</v>
      </c>
      <c r="AK3633" s="1">
        <v>41780.333333333336</v>
      </c>
      <c r="AL3633" s="1">
        <v>41808.708333333336</v>
      </c>
      <c r="AM3633" s="1">
        <v>41820.333333333336</v>
      </c>
      <c r="AN3633" s="1">
        <v>41848.708333333336</v>
      </c>
      <c r="AP3633" t="s">
        <v>113</v>
      </c>
      <c r="AU3633" t="s">
        <v>8304</v>
      </c>
      <c r="AY3633" t="s">
        <v>106</v>
      </c>
      <c r="AZ3633">
        <v>0</v>
      </c>
      <c r="BA3633">
        <v>0</v>
      </c>
      <c r="BD3633" s="3">
        <v>41321.662499999999</v>
      </c>
      <c r="BE3633" s="3">
        <v>41321.690972222219</v>
      </c>
      <c r="BF3633" t="s">
        <v>115</v>
      </c>
      <c r="BG3633" t="s">
        <v>115</v>
      </c>
      <c r="BH3633">
        <v>8149</v>
      </c>
      <c r="BM3633">
        <v>43420</v>
      </c>
      <c r="BR3633" t="s">
        <v>3122</v>
      </c>
      <c r="BS3633" t="s">
        <v>3123</v>
      </c>
      <c r="BU3633">
        <v>1</v>
      </c>
      <c r="BV3633" t="s">
        <v>118</v>
      </c>
      <c r="BX3633" t="s">
        <v>119</v>
      </c>
      <c r="BY3633" t="s">
        <v>119</v>
      </c>
      <c r="BZ3633" t="s">
        <v>119</v>
      </c>
      <c r="CA3633">
        <v>1</v>
      </c>
      <c r="CC3633" t="s">
        <v>120</v>
      </c>
      <c r="CH3633">
        <v>540</v>
      </c>
      <c r="CI3633">
        <v>34300</v>
      </c>
      <c r="CJ3633" t="s">
        <v>106</v>
      </c>
      <c r="CK3633" t="s">
        <v>106</v>
      </c>
      <c r="CL3633">
        <v>25</v>
      </c>
      <c r="CM3633" t="s">
        <v>4771</v>
      </c>
      <c r="CO3633">
        <v>125045</v>
      </c>
      <c r="CQ3633">
        <v>0</v>
      </c>
      <c r="CR3633">
        <v>0</v>
      </c>
      <c r="CS3633">
        <v>0</v>
      </c>
      <c r="CY3633" t="s">
        <v>123</v>
      </c>
      <c r="CZ3633" t="s">
        <v>124</v>
      </c>
      <c r="DD3633" t="str" cm="1">
        <f t="array" ref="DD3633">TEXT(_xlfn.SEQUENCE(1, DATEDIF(AG3633, AH3633, "m") + 1, AG3633, 30), "YYYY-APMM")</f>
        <v>2014-AP05</v>
      </c>
      <c r="DN3633">
        <f t="shared" si="112"/>
        <v>202</v>
      </c>
      <c r="DO3633" t="str">
        <f t="shared" si="113"/>
        <v>STEEL FIXERS SK</v>
      </c>
    </row>
    <row r="3634" spans="1:119" x14ac:dyDescent="0.35">
      <c r="A3634" t="s">
        <v>105</v>
      </c>
      <c r="B3634">
        <v>502919</v>
      </c>
      <c r="C3634">
        <v>6359</v>
      </c>
      <c r="D3634">
        <v>125050</v>
      </c>
      <c r="E3634">
        <v>13662</v>
      </c>
      <c r="F3634">
        <v>0</v>
      </c>
      <c r="G3634" t="s">
        <v>106</v>
      </c>
      <c r="H3634" t="s">
        <v>106</v>
      </c>
      <c r="I3634" t="s">
        <v>106</v>
      </c>
      <c r="J3634" t="s">
        <v>107</v>
      </c>
      <c r="K3634" t="s">
        <v>108</v>
      </c>
      <c r="L3634" t="s">
        <v>109</v>
      </c>
      <c r="M3634" t="s">
        <v>110</v>
      </c>
      <c r="N3634" t="s">
        <v>8305</v>
      </c>
      <c r="O3634" t="s">
        <v>4784</v>
      </c>
      <c r="P3634">
        <v>8178</v>
      </c>
      <c r="Q3634">
        <v>272</v>
      </c>
      <c r="R3634">
        <v>144</v>
      </c>
      <c r="S3634">
        <v>200</v>
      </c>
      <c r="T3634">
        <v>0</v>
      </c>
      <c r="U3634">
        <v>134.4</v>
      </c>
      <c r="V3634">
        <v>134.4</v>
      </c>
      <c r="W3634">
        <v>200</v>
      </c>
      <c r="X3634">
        <v>0</v>
      </c>
      <c r="Y3634">
        <v>0</v>
      </c>
      <c r="Z3634">
        <v>0</v>
      </c>
      <c r="AD3634" s="1">
        <v>41826.333333333336</v>
      </c>
      <c r="AE3634" s="1">
        <v>41857.708333333336</v>
      </c>
      <c r="AG3634" s="1">
        <v>41786.333333333336</v>
      </c>
      <c r="AH3634" s="1">
        <v>41814.708333333336</v>
      </c>
      <c r="AI3634" s="1">
        <v>41786.333333333336</v>
      </c>
      <c r="AJ3634" s="1">
        <v>41814.708333333336</v>
      </c>
      <c r="AK3634" s="1">
        <v>41786.333333333336</v>
      </c>
      <c r="AL3634" s="1">
        <v>41814.708333333336</v>
      </c>
      <c r="AM3634" s="1">
        <v>41826.333333333336</v>
      </c>
      <c r="AN3634" s="1">
        <v>41857.708333333336</v>
      </c>
      <c r="AP3634" t="s">
        <v>113</v>
      </c>
      <c r="AU3634" t="s">
        <v>8306</v>
      </c>
      <c r="AY3634" t="s">
        <v>106</v>
      </c>
      <c r="AZ3634">
        <v>0</v>
      </c>
      <c r="BA3634">
        <v>0</v>
      </c>
      <c r="BD3634" s="3">
        <v>41321.662499999999</v>
      </c>
      <c r="BE3634" s="3">
        <v>41321.690972222219</v>
      </c>
      <c r="BF3634" t="s">
        <v>115</v>
      </c>
      <c r="BG3634" t="s">
        <v>115</v>
      </c>
      <c r="BH3634">
        <v>8149</v>
      </c>
      <c r="BM3634">
        <v>43550</v>
      </c>
      <c r="BR3634" t="s">
        <v>116</v>
      </c>
      <c r="BS3634" t="s">
        <v>117</v>
      </c>
      <c r="BU3634">
        <v>1</v>
      </c>
      <c r="BV3634" t="s">
        <v>118</v>
      </c>
      <c r="BX3634" t="s">
        <v>119</v>
      </c>
      <c r="BY3634" t="s">
        <v>119</v>
      </c>
      <c r="BZ3634" t="s">
        <v>119</v>
      </c>
      <c r="CA3634">
        <v>1</v>
      </c>
      <c r="CC3634" t="s">
        <v>120</v>
      </c>
      <c r="CH3634">
        <v>540</v>
      </c>
      <c r="CI3634">
        <v>34300</v>
      </c>
      <c r="CJ3634" t="s">
        <v>106</v>
      </c>
      <c r="CK3634" t="s">
        <v>106</v>
      </c>
      <c r="CL3634">
        <v>25</v>
      </c>
      <c r="CM3634" t="s">
        <v>4771</v>
      </c>
      <c r="CO3634">
        <v>125045</v>
      </c>
      <c r="CQ3634">
        <v>0</v>
      </c>
      <c r="CR3634">
        <v>0</v>
      </c>
      <c r="CS3634">
        <v>0</v>
      </c>
      <c r="CY3634" t="s">
        <v>123</v>
      </c>
      <c r="CZ3634" t="s">
        <v>124</v>
      </c>
      <c r="DD3634" t="str" cm="1">
        <f t="array" ref="DD3634">TEXT(_xlfn.SEQUENCE(1, DATEDIF(AG3634, AH3634, "m") + 1, AG3634, 30), "YYYY-APMM")</f>
        <v>2014-AP05</v>
      </c>
      <c r="DN3634">
        <f t="shared" si="112"/>
        <v>134.4</v>
      </c>
      <c r="DO3634" t="str">
        <f t="shared" si="113"/>
        <v>LABOR- SUBCONTRACTOR</v>
      </c>
    </row>
    <row r="3635" spans="1:119" x14ac:dyDescent="0.35">
      <c r="A3635" t="s">
        <v>105</v>
      </c>
      <c r="B3635">
        <v>502920</v>
      </c>
      <c r="C3635">
        <v>6359</v>
      </c>
      <c r="D3635">
        <v>125051</v>
      </c>
      <c r="E3635">
        <v>13662</v>
      </c>
      <c r="F3635">
        <v>0</v>
      </c>
      <c r="G3635" t="s">
        <v>106</v>
      </c>
      <c r="H3635" t="s">
        <v>106</v>
      </c>
      <c r="I3635" t="s">
        <v>106</v>
      </c>
      <c r="J3635" t="s">
        <v>107</v>
      </c>
      <c r="K3635" t="s">
        <v>108</v>
      </c>
      <c r="L3635" t="s">
        <v>109</v>
      </c>
      <c r="M3635" t="s">
        <v>110</v>
      </c>
      <c r="N3635" t="s">
        <v>8307</v>
      </c>
      <c r="O3635" t="s">
        <v>4754</v>
      </c>
      <c r="P3635">
        <v>8173</v>
      </c>
      <c r="Q3635">
        <v>248</v>
      </c>
      <c r="R3635">
        <v>0</v>
      </c>
      <c r="S3635">
        <v>160</v>
      </c>
      <c r="T3635">
        <v>0</v>
      </c>
      <c r="U3635">
        <v>1178</v>
      </c>
      <c r="V3635">
        <v>1178</v>
      </c>
      <c r="W3635">
        <v>160</v>
      </c>
      <c r="X3635">
        <v>0</v>
      </c>
      <c r="Y3635">
        <v>0</v>
      </c>
      <c r="Z3635">
        <v>0</v>
      </c>
      <c r="AD3635" s="1">
        <v>41881.333333333336</v>
      </c>
      <c r="AE3635" s="1">
        <v>41903.708333333336</v>
      </c>
      <c r="AG3635" s="1">
        <v>41841.333333333336</v>
      </c>
      <c r="AH3635" s="1">
        <v>41867.708333333336</v>
      </c>
      <c r="AI3635" s="1">
        <v>41841.333333333336</v>
      </c>
      <c r="AJ3635" s="1">
        <v>41867.708333333336</v>
      </c>
      <c r="AK3635" s="1">
        <v>41841.333333333336</v>
      </c>
      <c r="AL3635" s="1">
        <v>41867.708333333336</v>
      </c>
      <c r="AM3635" s="1">
        <v>41881.333333333336</v>
      </c>
      <c r="AN3635" s="1">
        <v>41903.708333333336</v>
      </c>
      <c r="AP3635" t="s">
        <v>113</v>
      </c>
      <c r="AU3635" t="s">
        <v>8308</v>
      </c>
      <c r="AY3635" t="s">
        <v>106</v>
      </c>
      <c r="AZ3635">
        <v>0</v>
      </c>
      <c r="BA3635">
        <v>0</v>
      </c>
      <c r="BD3635" s="3">
        <v>41321.662499999999</v>
      </c>
      <c r="BE3635" s="3">
        <v>41321.690972222219</v>
      </c>
      <c r="BF3635" t="s">
        <v>115</v>
      </c>
      <c r="BG3635" t="s">
        <v>115</v>
      </c>
      <c r="BH3635">
        <v>8149</v>
      </c>
      <c r="BM3635">
        <v>43500</v>
      </c>
      <c r="BR3635" t="s">
        <v>3233</v>
      </c>
      <c r="BS3635" t="s">
        <v>3234</v>
      </c>
      <c r="BU3635">
        <v>1</v>
      </c>
      <c r="BV3635" t="s">
        <v>118</v>
      </c>
      <c r="BX3635" t="s">
        <v>119</v>
      </c>
      <c r="BY3635" t="s">
        <v>119</v>
      </c>
      <c r="BZ3635" t="s">
        <v>119</v>
      </c>
      <c r="CA3635">
        <v>1</v>
      </c>
      <c r="CC3635" t="s">
        <v>120</v>
      </c>
      <c r="CH3635">
        <v>540</v>
      </c>
      <c r="CI3635">
        <v>34380</v>
      </c>
      <c r="CJ3635" t="s">
        <v>106</v>
      </c>
      <c r="CK3635" t="s">
        <v>106</v>
      </c>
      <c r="CL3635">
        <v>65</v>
      </c>
      <c r="CM3635" t="s">
        <v>3235</v>
      </c>
      <c r="CO3635">
        <v>125045</v>
      </c>
      <c r="CQ3635">
        <v>0</v>
      </c>
      <c r="CR3635">
        <v>0</v>
      </c>
      <c r="CS3635">
        <v>0</v>
      </c>
      <c r="CY3635" t="s">
        <v>123</v>
      </c>
      <c r="CZ3635" t="s">
        <v>124</v>
      </c>
      <c r="DD3635" t="str" cm="1">
        <f t="array" ref="DD3635">TEXT(_xlfn.SEQUENCE(1, DATEDIF(AG3635, AH3635, "m") + 1, AG3635, 30), "YYYY-APMM")</f>
        <v>2014-AP07</v>
      </c>
      <c r="DN3635">
        <f t="shared" si="112"/>
        <v>1178</v>
      </c>
      <c r="DO3635" t="str">
        <f t="shared" si="113"/>
        <v>KERBSTONE MASON SK</v>
      </c>
    </row>
    <row r="3636" spans="1:119" x14ac:dyDescent="0.35">
      <c r="A3636" t="s">
        <v>105</v>
      </c>
      <c r="B3636">
        <v>502921</v>
      </c>
      <c r="C3636">
        <v>6359</v>
      </c>
      <c r="D3636">
        <v>125051</v>
      </c>
      <c r="E3636">
        <v>13662</v>
      </c>
      <c r="F3636">
        <v>0</v>
      </c>
      <c r="G3636" t="s">
        <v>106</v>
      </c>
      <c r="H3636" t="s">
        <v>106</v>
      </c>
      <c r="I3636" t="s">
        <v>106</v>
      </c>
      <c r="J3636" t="s">
        <v>107</v>
      </c>
      <c r="K3636" t="s">
        <v>108</v>
      </c>
      <c r="L3636" t="s">
        <v>109</v>
      </c>
      <c r="M3636" t="s">
        <v>110</v>
      </c>
      <c r="N3636" t="s">
        <v>8309</v>
      </c>
      <c r="O3636" t="s">
        <v>4757</v>
      </c>
      <c r="P3636">
        <v>8174</v>
      </c>
      <c r="Q3636">
        <v>248</v>
      </c>
      <c r="R3636">
        <v>0</v>
      </c>
      <c r="S3636">
        <v>200</v>
      </c>
      <c r="T3636">
        <v>0</v>
      </c>
      <c r="U3636">
        <v>806</v>
      </c>
      <c r="V3636">
        <v>806</v>
      </c>
      <c r="W3636">
        <v>200</v>
      </c>
      <c r="X3636">
        <v>0</v>
      </c>
      <c r="Y3636">
        <v>0</v>
      </c>
      <c r="Z3636">
        <v>0</v>
      </c>
      <c r="AD3636" s="1">
        <v>41892.333333333336</v>
      </c>
      <c r="AE3636" s="1">
        <v>41920.708333333336</v>
      </c>
      <c r="AG3636" s="1">
        <v>41856.333333333336</v>
      </c>
      <c r="AH3636" s="1">
        <v>41884.708333333336</v>
      </c>
      <c r="AI3636" s="1">
        <v>41856.333333333336</v>
      </c>
      <c r="AJ3636" s="1">
        <v>41884.708333333336</v>
      </c>
      <c r="AK3636" s="1">
        <v>41856.333333333336</v>
      </c>
      <c r="AL3636" s="1">
        <v>41884.708333333336</v>
      </c>
      <c r="AM3636" s="1">
        <v>41892.333333333336</v>
      </c>
      <c r="AN3636" s="1">
        <v>41920.708333333336</v>
      </c>
      <c r="AP3636" t="s">
        <v>113</v>
      </c>
      <c r="AU3636" t="s">
        <v>8310</v>
      </c>
      <c r="AY3636" t="s">
        <v>106</v>
      </c>
      <c r="AZ3636">
        <v>0</v>
      </c>
      <c r="BA3636">
        <v>0</v>
      </c>
      <c r="BD3636" s="3">
        <v>41321.662499999999</v>
      </c>
      <c r="BE3636" s="3">
        <v>41321.690972222219</v>
      </c>
      <c r="BF3636" t="s">
        <v>115</v>
      </c>
      <c r="BG3636" t="s">
        <v>115</v>
      </c>
      <c r="BH3636">
        <v>8149</v>
      </c>
      <c r="BM3636">
        <v>43510</v>
      </c>
      <c r="BR3636" t="s">
        <v>3242</v>
      </c>
      <c r="BS3636" t="s">
        <v>3243</v>
      </c>
      <c r="BU3636">
        <v>1</v>
      </c>
      <c r="BV3636" t="s">
        <v>118</v>
      </c>
      <c r="BX3636" t="s">
        <v>119</v>
      </c>
      <c r="BY3636" t="s">
        <v>119</v>
      </c>
      <c r="BZ3636" t="s">
        <v>119</v>
      </c>
      <c r="CA3636">
        <v>1</v>
      </c>
      <c r="CC3636" t="s">
        <v>120</v>
      </c>
      <c r="CH3636">
        <v>540</v>
      </c>
      <c r="CI3636">
        <v>34380</v>
      </c>
      <c r="CJ3636" t="s">
        <v>106</v>
      </c>
      <c r="CK3636" t="s">
        <v>106</v>
      </c>
      <c r="CL3636">
        <v>65</v>
      </c>
      <c r="CM3636" t="s">
        <v>3235</v>
      </c>
      <c r="CO3636">
        <v>125045</v>
      </c>
      <c r="CQ3636">
        <v>0</v>
      </c>
      <c r="CR3636">
        <v>0</v>
      </c>
      <c r="CS3636">
        <v>0</v>
      </c>
      <c r="CY3636" t="s">
        <v>123</v>
      </c>
      <c r="CZ3636" t="s">
        <v>124</v>
      </c>
      <c r="DD3636" t="str" cm="1">
        <f t="array" ref="DD3636">TEXT(_xlfn.SEQUENCE(1, DATEDIF(AG3636, AH3636, "m") + 1, AG3636, 30), "YYYY-APMM")</f>
        <v>2014-AP08</v>
      </c>
      <c r="DN3636">
        <f t="shared" si="112"/>
        <v>806</v>
      </c>
      <c r="DO3636" t="str">
        <f t="shared" si="113"/>
        <v>INTERLOCK MASON SK</v>
      </c>
    </row>
    <row r="3637" spans="1:119" x14ac:dyDescent="0.35">
      <c r="A3637" t="s">
        <v>105</v>
      </c>
      <c r="B3637">
        <v>502922</v>
      </c>
      <c r="C3637">
        <v>6359</v>
      </c>
      <c r="D3637">
        <v>125051</v>
      </c>
      <c r="E3637">
        <v>13662</v>
      </c>
      <c r="F3637">
        <v>0</v>
      </c>
      <c r="G3637" t="s">
        <v>106</v>
      </c>
      <c r="H3637" t="s">
        <v>106</v>
      </c>
      <c r="I3637" t="s">
        <v>106</v>
      </c>
      <c r="J3637" t="s">
        <v>107</v>
      </c>
      <c r="K3637" t="s">
        <v>108</v>
      </c>
      <c r="L3637" t="s">
        <v>109</v>
      </c>
      <c r="M3637" t="s">
        <v>110</v>
      </c>
      <c r="N3637" t="s">
        <v>8311</v>
      </c>
      <c r="O3637" t="s">
        <v>4760</v>
      </c>
      <c r="P3637">
        <v>8165</v>
      </c>
      <c r="Q3637">
        <v>248</v>
      </c>
      <c r="R3637">
        <v>0</v>
      </c>
      <c r="S3637">
        <v>200</v>
      </c>
      <c r="T3637">
        <v>0</v>
      </c>
      <c r="U3637">
        <v>756</v>
      </c>
      <c r="V3637">
        <v>756</v>
      </c>
      <c r="W3637">
        <v>200</v>
      </c>
      <c r="X3637">
        <v>0</v>
      </c>
      <c r="Y3637">
        <v>0</v>
      </c>
      <c r="Z3637">
        <v>0</v>
      </c>
      <c r="AD3637" s="1">
        <v>41904.333333333336</v>
      </c>
      <c r="AE3637" s="1">
        <v>41934.708333333336</v>
      </c>
      <c r="AG3637" s="1">
        <v>41868.333333333336</v>
      </c>
      <c r="AH3637" s="1">
        <v>41896.708333333336</v>
      </c>
      <c r="AI3637" s="1">
        <v>41868.333333333336</v>
      </c>
      <c r="AJ3637" s="1">
        <v>41896.708333333336</v>
      </c>
      <c r="AK3637" s="1">
        <v>41868.333333333336</v>
      </c>
      <c r="AL3637" s="1">
        <v>41896.708333333336</v>
      </c>
      <c r="AM3637" s="1">
        <v>41904.333333333336</v>
      </c>
      <c r="AN3637" s="1">
        <v>41934.708333333336</v>
      </c>
      <c r="AP3637" t="s">
        <v>113</v>
      </c>
      <c r="AU3637" t="s">
        <v>8312</v>
      </c>
      <c r="AY3637" t="s">
        <v>106</v>
      </c>
      <c r="AZ3637">
        <v>0</v>
      </c>
      <c r="BA3637">
        <v>0</v>
      </c>
      <c r="BD3637" s="3">
        <v>41321.662499999999</v>
      </c>
      <c r="BE3637" s="3">
        <v>41321.690972222219</v>
      </c>
      <c r="BF3637" t="s">
        <v>115</v>
      </c>
      <c r="BG3637" t="s">
        <v>115</v>
      </c>
      <c r="BH3637">
        <v>8149</v>
      </c>
      <c r="BM3637">
        <v>43420</v>
      </c>
      <c r="BR3637" t="s">
        <v>3122</v>
      </c>
      <c r="BS3637" t="s">
        <v>3123</v>
      </c>
      <c r="BU3637">
        <v>1</v>
      </c>
      <c r="BV3637" t="s">
        <v>118</v>
      </c>
      <c r="BX3637" t="s">
        <v>119</v>
      </c>
      <c r="BY3637" t="s">
        <v>119</v>
      </c>
      <c r="BZ3637" t="s">
        <v>119</v>
      </c>
      <c r="CA3637">
        <v>1</v>
      </c>
      <c r="CC3637" t="s">
        <v>120</v>
      </c>
      <c r="CH3637">
        <v>540</v>
      </c>
      <c r="CI3637">
        <v>34380</v>
      </c>
      <c r="CJ3637" t="s">
        <v>106</v>
      </c>
      <c r="CK3637" t="s">
        <v>106</v>
      </c>
      <c r="CL3637">
        <v>65</v>
      </c>
      <c r="CM3637" t="s">
        <v>3235</v>
      </c>
      <c r="CO3637">
        <v>125045</v>
      </c>
      <c r="CQ3637">
        <v>0</v>
      </c>
      <c r="CR3637">
        <v>0</v>
      </c>
      <c r="CS3637">
        <v>0</v>
      </c>
      <c r="CY3637" t="s">
        <v>123</v>
      </c>
      <c r="CZ3637" t="s">
        <v>124</v>
      </c>
      <c r="DD3637" t="str" cm="1">
        <f t="array" ref="DD3637">TEXT(_xlfn.SEQUENCE(1, DATEDIF(AG3637, AH3637, "m") + 1, AG3637, 30), "YYYY-APMM")</f>
        <v>2014-AP08</v>
      </c>
      <c r="DN3637">
        <f t="shared" si="112"/>
        <v>756</v>
      </c>
      <c r="DO3637" t="str">
        <f t="shared" si="113"/>
        <v>STEEL FIXERS SK</v>
      </c>
    </row>
    <row r="3638" spans="1:119" x14ac:dyDescent="0.35">
      <c r="A3638" t="s">
        <v>105</v>
      </c>
      <c r="B3638">
        <v>502923</v>
      </c>
      <c r="C3638">
        <v>6359</v>
      </c>
      <c r="D3638">
        <v>125051</v>
      </c>
      <c r="E3638">
        <v>13662</v>
      </c>
      <c r="F3638">
        <v>0</v>
      </c>
      <c r="G3638" t="s">
        <v>106</v>
      </c>
      <c r="H3638" t="s">
        <v>106</v>
      </c>
      <c r="I3638" t="s">
        <v>106</v>
      </c>
      <c r="J3638" t="s">
        <v>107</v>
      </c>
      <c r="K3638" t="s">
        <v>108</v>
      </c>
      <c r="L3638" t="s">
        <v>109</v>
      </c>
      <c r="M3638" t="s">
        <v>110</v>
      </c>
      <c r="N3638" t="s">
        <v>8313</v>
      </c>
      <c r="O3638" t="s">
        <v>4763</v>
      </c>
      <c r="P3638">
        <v>8170</v>
      </c>
      <c r="Q3638">
        <v>248</v>
      </c>
      <c r="R3638">
        <v>0</v>
      </c>
      <c r="S3638">
        <v>200</v>
      </c>
      <c r="T3638">
        <v>0</v>
      </c>
      <c r="U3638">
        <v>88</v>
      </c>
      <c r="V3638">
        <v>88</v>
      </c>
      <c r="W3638">
        <v>200</v>
      </c>
      <c r="X3638">
        <v>0</v>
      </c>
      <c r="Y3638">
        <v>0</v>
      </c>
      <c r="Z3638">
        <v>0</v>
      </c>
      <c r="AD3638" s="1">
        <v>41904.333333333336</v>
      </c>
      <c r="AE3638" s="1">
        <v>41934.708333333336</v>
      </c>
      <c r="AG3638" s="1">
        <v>41868.333333333336</v>
      </c>
      <c r="AH3638" s="1">
        <v>41896.708333333336</v>
      </c>
      <c r="AI3638" s="1">
        <v>41868.333333333336</v>
      </c>
      <c r="AJ3638" s="1">
        <v>41896.708333333336</v>
      </c>
      <c r="AK3638" s="1">
        <v>41868.333333333336</v>
      </c>
      <c r="AL3638" s="1">
        <v>41896.708333333336</v>
      </c>
      <c r="AM3638" s="1">
        <v>41904.333333333336</v>
      </c>
      <c r="AN3638" s="1">
        <v>41934.708333333336</v>
      </c>
      <c r="AP3638" t="s">
        <v>113</v>
      </c>
      <c r="AU3638" t="s">
        <v>8314</v>
      </c>
      <c r="AY3638" t="s">
        <v>106</v>
      </c>
      <c r="AZ3638">
        <v>0</v>
      </c>
      <c r="BA3638">
        <v>0</v>
      </c>
      <c r="BD3638" s="3">
        <v>41321.662499999999</v>
      </c>
      <c r="BE3638" s="3">
        <v>41321.690972222219</v>
      </c>
      <c r="BF3638" t="s">
        <v>115</v>
      </c>
      <c r="BG3638" t="s">
        <v>115</v>
      </c>
      <c r="BH3638">
        <v>8149</v>
      </c>
      <c r="BM3638">
        <v>43470</v>
      </c>
      <c r="BR3638" t="s">
        <v>2854</v>
      </c>
      <c r="BS3638" t="s">
        <v>2855</v>
      </c>
      <c r="BU3638">
        <v>1</v>
      </c>
      <c r="BV3638" t="s">
        <v>118</v>
      </c>
      <c r="BX3638" t="s">
        <v>119</v>
      </c>
      <c r="BY3638" t="s">
        <v>119</v>
      </c>
      <c r="BZ3638" t="s">
        <v>119</v>
      </c>
      <c r="CA3638">
        <v>1</v>
      </c>
      <c r="CC3638" t="s">
        <v>120</v>
      </c>
      <c r="CH3638">
        <v>540</v>
      </c>
      <c r="CI3638">
        <v>34380</v>
      </c>
      <c r="CJ3638" t="s">
        <v>106</v>
      </c>
      <c r="CK3638" t="s">
        <v>106</v>
      </c>
      <c r="CL3638">
        <v>65</v>
      </c>
      <c r="CM3638" t="s">
        <v>3235</v>
      </c>
      <c r="CO3638">
        <v>125045</v>
      </c>
      <c r="CQ3638">
        <v>0</v>
      </c>
      <c r="CR3638">
        <v>0</v>
      </c>
      <c r="CS3638">
        <v>0</v>
      </c>
      <c r="CY3638" t="s">
        <v>123</v>
      </c>
      <c r="CZ3638" t="s">
        <v>124</v>
      </c>
      <c r="DD3638" t="str" cm="1">
        <f t="array" ref="DD3638">TEXT(_xlfn.SEQUENCE(1, DATEDIF(AG3638, AH3638, "m") + 1, AG3638, 30), "YYYY-APMM")</f>
        <v>2014-AP08</v>
      </c>
      <c r="DN3638">
        <f t="shared" si="112"/>
        <v>88</v>
      </c>
      <c r="DO3638" t="str">
        <f t="shared" si="113"/>
        <v>TILE MASON SK</v>
      </c>
    </row>
    <row r="3639" spans="1:119" x14ac:dyDescent="0.35">
      <c r="A3639" t="s">
        <v>105</v>
      </c>
      <c r="B3639">
        <v>502924</v>
      </c>
      <c r="C3639">
        <v>6359</v>
      </c>
      <c r="D3639">
        <v>125051</v>
      </c>
      <c r="E3639">
        <v>13662</v>
      </c>
      <c r="F3639">
        <v>0</v>
      </c>
      <c r="G3639" t="s">
        <v>106</v>
      </c>
      <c r="H3639" t="s">
        <v>106</v>
      </c>
      <c r="I3639" t="s">
        <v>106</v>
      </c>
      <c r="J3639" t="s">
        <v>107</v>
      </c>
      <c r="K3639" t="s">
        <v>108</v>
      </c>
      <c r="L3639" t="s">
        <v>109</v>
      </c>
      <c r="M3639" t="s">
        <v>110</v>
      </c>
      <c r="N3639" t="s">
        <v>8315</v>
      </c>
      <c r="O3639" t="s">
        <v>4766</v>
      </c>
      <c r="P3639">
        <v>8167</v>
      </c>
      <c r="Q3639">
        <v>328</v>
      </c>
      <c r="R3639">
        <v>256</v>
      </c>
      <c r="S3639">
        <v>80</v>
      </c>
      <c r="T3639">
        <v>0</v>
      </c>
      <c r="U3639">
        <v>14</v>
      </c>
      <c r="V3639">
        <v>14</v>
      </c>
      <c r="W3639">
        <v>80</v>
      </c>
      <c r="X3639">
        <v>0</v>
      </c>
      <c r="Y3639">
        <v>0</v>
      </c>
      <c r="Z3639">
        <v>0</v>
      </c>
      <c r="AD3639" s="1">
        <v>41965.333333333336</v>
      </c>
      <c r="AE3639" s="1">
        <v>41975.708333333336</v>
      </c>
      <c r="AG3639" s="1">
        <v>41914.333333333336</v>
      </c>
      <c r="AH3639" s="1">
        <v>41927.708333333336</v>
      </c>
      <c r="AI3639" s="1">
        <v>41914.333333333336</v>
      </c>
      <c r="AJ3639" s="1">
        <v>41927.708333333336</v>
      </c>
      <c r="AK3639" s="1">
        <v>41914.333333333336</v>
      </c>
      <c r="AL3639" s="1">
        <v>41927.708333333336</v>
      </c>
      <c r="AM3639" s="1">
        <v>41965.333333333336</v>
      </c>
      <c r="AN3639" s="1">
        <v>41975.708333333336</v>
      </c>
      <c r="AP3639" t="s">
        <v>113</v>
      </c>
      <c r="AU3639" t="s">
        <v>8316</v>
      </c>
      <c r="AY3639" t="s">
        <v>106</v>
      </c>
      <c r="AZ3639">
        <v>0</v>
      </c>
      <c r="BA3639">
        <v>0</v>
      </c>
      <c r="BD3639" s="3">
        <v>41321.662499999999</v>
      </c>
      <c r="BE3639" s="3">
        <v>41321.690972222219</v>
      </c>
      <c r="BF3639" t="s">
        <v>115</v>
      </c>
      <c r="BG3639" t="s">
        <v>115</v>
      </c>
      <c r="BH3639">
        <v>8149</v>
      </c>
      <c r="BM3639">
        <v>43440</v>
      </c>
      <c r="BR3639" t="s">
        <v>3145</v>
      </c>
      <c r="BS3639" t="s">
        <v>3146</v>
      </c>
      <c r="BU3639">
        <v>1</v>
      </c>
      <c r="BV3639" t="s">
        <v>118</v>
      </c>
      <c r="BX3639" t="s">
        <v>119</v>
      </c>
      <c r="BY3639" t="s">
        <v>119</v>
      </c>
      <c r="BZ3639" t="s">
        <v>119</v>
      </c>
      <c r="CA3639">
        <v>1</v>
      </c>
      <c r="CC3639" t="s">
        <v>120</v>
      </c>
      <c r="CH3639">
        <v>540</v>
      </c>
      <c r="CI3639">
        <v>34380</v>
      </c>
      <c r="CJ3639" t="s">
        <v>106</v>
      </c>
      <c r="CK3639" t="s">
        <v>106</v>
      </c>
      <c r="CL3639">
        <v>65</v>
      </c>
      <c r="CM3639" t="s">
        <v>3235</v>
      </c>
      <c r="CO3639">
        <v>125045</v>
      </c>
      <c r="CQ3639">
        <v>0</v>
      </c>
      <c r="CR3639">
        <v>0</v>
      </c>
      <c r="CS3639">
        <v>0</v>
      </c>
      <c r="CY3639" t="s">
        <v>123</v>
      </c>
      <c r="CZ3639" t="s">
        <v>124</v>
      </c>
      <c r="DD3639" t="str" cm="1">
        <f t="array" ref="DD3639">TEXT(_xlfn.SEQUENCE(1, DATEDIF(AG3639, AH3639, "m") + 1, AG3639, 30), "YYYY-APMM")</f>
        <v>2014-AP10</v>
      </c>
      <c r="DN3639">
        <f t="shared" si="112"/>
        <v>14</v>
      </c>
      <c r="DO3639" t="str">
        <f t="shared" si="113"/>
        <v>CONCRETE MASON SK</v>
      </c>
    </row>
    <row r="3640" spans="1:119" x14ac:dyDescent="0.35">
      <c r="A3640" t="s">
        <v>105</v>
      </c>
      <c r="B3640">
        <v>502925</v>
      </c>
      <c r="C3640">
        <v>6359</v>
      </c>
      <c r="D3640">
        <v>125052</v>
      </c>
      <c r="E3640">
        <v>13662</v>
      </c>
      <c r="F3640">
        <v>0</v>
      </c>
      <c r="G3640" t="s">
        <v>106</v>
      </c>
      <c r="H3640" t="s">
        <v>106</v>
      </c>
      <c r="I3640" t="s">
        <v>106</v>
      </c>
      <c r="J3640" t="s">
        <v>107</v>
      </c>
      <c r="K3640" t="s">
        <v>108</v>
      </c>
      <c r="L3640" t="s">
        <v>109</v>
      </c>
      <c r="M3640" t="s">
        <v>110</v>
      </c>
      <c r="N3640" t="s">
        <v>8317</v>
      </c>
      <c r="O3640" t="s">
        <v>3209</v>
      </c>
      <c r="P3640">
        <v>8177</v>
      </c>
      <c r="Q3640">
        <v>256</v>
      </c>
      <c r="R3640">
        <v>40</v>
      </c>
      <c r="S3640">
        <v>120</v>
      </c>
      <c r="T3640">
        <v>0</v>
      </c>
      <c r="U3640">
        <v>148</v>
      </c>
      <c r="V3640">
        <v>148</v>
      </c>
      <c r="W3640">
        <v>120</v>
      </c>
      <c r="X3640">
        <v>75.999955999999997</v>
      </c>
      <c r="Y3640">
        <v>0</v>
      </c>
      <c r="Z3640">
        <v>75.999955999999997</v>
      </c>
      <c r="AD3640" s="1">
        <v>41925.333333333336</v>
      </c>
      <c r="AE3640" s="1">
        <v>41941.708333333336</v>
      </c>
      <c r="AG3640" s="1">
        <v>41885.333333333336</v>
      </c>
      <c r="AH3640" s="1">
        <v>41902.708333333336</v>
      </c>
      <c r="AI3640" s="1">
        <v>41885.333333333336</v>
      </c>
      <c r="AJ3640" s="1">
        <v>41902.708333333336</v>
      </c>
      <c r="AK3640" s="1">
        <v>41885.333333333336</v>
      </c>
      <c r="AL3640" s="1">
        <v>41902.708333333336</v>
      </c>
      <c r="AM3640" s="1">
        <v>41925.333333333336</v>
      </c>
      <c r="AN3640" s="1">
        <v>41941.708333333336</v>
      </c>
      <c r="AP3640" t="s">
        <v>113</v>
      </c>
      <c r="AU3640" t="s">
        <v>8318</v>
      </c>
      <c r="AY3640" t="s">
        <v>106</v>
      </c>
      <c r="AZ3640">
        <v>0</v>
      </c>
      <c r="BA3640">
        <v>0</v>
      </c>
      <c r="BD3640" s="3">
        <v>41321.662499999999</v>
      </c>
      <c r="BE3640" s="3">
        <v>41321.690972222219</v>
      </c>
      <c r="BF3640" t="s">
        <v>115</v>
      </c>
      <c r="BG3640" t="s">
        <v>115</v>
      </c>
      <c r="BH3640">
        <v>8149</v>
      </c>
      <c r="BM3640">
        <v>43540</v>
      </c>
      <c r="BR3640" t="s">
        <v>1299</v>
      </c>
      <c r="BS3640" t="s">
        <v>1300</v>
      </c>
      <c r="BU3640">
        <v>1</v>
      </c>
      <c r="BV3640" t="s">
        <v>118</v>
      </c>
      <c r="BX3640" t="s">
        <v>119</v>
      </c>
      <c r="BY3640" t="s">
        <v>119</v>
      </c>
      <c r="BZ3640" t="s">
        <v>119</v>
      </c>
      <c r="CA3640">
        <v>1</v>
      </c>
      <c r="CC3640" t="s">
        <v>120</v>
      </c>
      <c r="CH3640">
        <v>540</v>
      </c>
      <c r="CI3640">
        <v>34370</v>
      </c>
      <c r="CJ3640" t="s">
        <v>106</v>
      </c>
      <c r="CK3640" t="s">
        <v>106</v>
      </c>
      <c r="CL3640">
        <v>60</v>
      </c>
      <c r="CM3640" t="s">
        <v>4652</v>
      </c>
      <c r="CO3640">
        <v>125045</v>
      </c>
      <c r="CQ3640">
        <v>0</v>
      </c>
      <c r="CR3640">
        <v>0</v>
      </c>
      <c r="CS3640">
        <v>0</v>
      </c>
      <c r="CY3640" t="s">
        <v>123</v>
      </c>
      <c r="CZ3640" t="s">
        <v>124</v>
      </c>
      <c r="DD3640" t="str" cm="1">
        <f t="array" ref="DD3640">TEXT(_xlfn.SEQUENCE(1, DATEDIF(AG3640, AH3640, "m") + 1, AG3640, 30), "YYYY-APMM")</f>
        <v>2014-AP09</v>
      </c>
      <c r="DN3640">
        <f t="shared" si="112"/>
        <v>148</v>
      </c>
      <c r="DO3640" t="str">
        <f t="shared" si="113"/>
        <v>LABOR - CIVIL</v>
      </c>
    </row>
    <row r="3641" spans="1:119" x14ac:dyDescent="0.35">
      <c r="A3641" t="s">
        <v>105</v>
      </c>
      <c r="B3641">
        <v>502926</v>
      </c>
      <c r="C3641">
        <v>6359</v>
      </c>
      <c r="D3641">
        <v>125052</v>
      </c>
      <c r="E3641">
        <v>13662</v>
      </c>
      <c r="F3641">
        <v>0</v>
      </c>
      <c r="G3641" t="s">
        <v>106</v>
      </c>
      <c r="H3641" t="s">
        <v>106</v>
      </c>
      <c r="I3641" t="s">
        <v>106</v>
      </c>
      <c r="J3641" t="s">
        <v>107</v>
      </c>
      <c r="K3641" t="s">
        <v>108</v>
      </c>
      <c r="L3641" t="s">
        <v>109</v>
      </c>
      <c r="M3641" t="s">
        <v>110</v>
      </c>
      <c r="N3641" t="s">
        <v>8319</v>
      </c>
      <c r="O3641" t="s">
        <v>4654</v>
      </c>
      <c r="P3641">
        <v>8165</v>
      </c>
      <c r="Q3641">
        <v>216</v>
      </c>
      <c r="R3641">
        <v>0</v>
      </c>
      <c r="S3641">
        <v>120</v>
      </c>
      <c r="T3641">
        <v>0</v>
      </c>
      <c r="U3641">
        <v>252</v>
      </c>
      <c r="V3641">
        <v>252</v>
      </c>
      <c r="W3641">
        <v>120</v>
      </c>
      <c r="X3641">
        <v>0</v>
      </c>
      <c r="Y3641">
        <v>0</v>
      </c>
      <c r="Z3641">
        <v>0</v>
      </c>
      <c r="AD3641" s="1">
        <v>41931.333333333336</v>
      </c>
      <c r="AE3641" s="1">
        <v>41947.708333333336</v>
      </c>
      <c r="AG3641" s="1">
        <v>41897.333333333336</v>
      </c>
      <c r="AH3641" s="1">
        <v>41913.708333333336</v>
      </c>
      <c r="AI3641" s="1">
        <v>41897.333333333336</v>
      </c>
      <c r="AJ3641" s="1">
        <v>41913.708333333336</v>
      </c>
      <c r="AK3641" s="1">
        <v>41897.333333333336</v>
      </c>
      <c r="AL3641" s="1">
        <v>41913.708333333336</v>
      </c>
      <c r="AM3641" s="1">
        <v>41931.333333333336</v>
      </c>
      <c r="AN3641" s="1">
        <v>41947.708333333336</v>
      </c>
      <c r="AP3641" t="s">
        <v>113</v>
      </c>
      <c r="AU3641" t="s">
        <v>8320</v>
      </c>
      <c r="AY3641" t="s">
        <v>106</v>
      </c>
      <c r="AZ3641">
        <v>0</v>
      </c>
      <c r="BA3641">
        <v>0</v>
      </c>
      <c r="BD3641" s="3">
        <v>41321.662499999999</v>
      </c>
      <c r="BE3641" s="3">
        <v>41321.690972222219</v>
      </c>
      <c r="BF3641" t="s">
        <v>115</v>
      </c>
      <c r="BG3641" t="s">
        <v>115</v>
      </c>
      <c r="BH3641">
        <v>8149</v>
      </c>
      <c r="BM3641">
        <v>43420</v>
      </c>
      <c r="BR3641" t="s">
        <v>3122</v>
      </c>
      <c r="BS3641" t="s">
        <v>3123</v>
      </c>
      <c r="BU3641">
        <v>1</v>
      </c>
      <c r="BV3641" t="s">
        <v>118</v>
      </c>
      <c r="BX3641" t="s">
        <v>119</v>
      </c>
      <c r="BY3641" t="s">
        <v>119</v>
      </c>
      <c r="BZ3641" t="s">
        <v>119</v>
      </c>
      <c r="CA3641">
        <v>1</v>
      </c>
      <c r="CC3641" t="s">
        <v>120</v>
      </c>
      <c r="CH3641">
        <v>540</v>
      </c>
      <c r="CI3641">
        <v>34370</v>
      </c>
      <c r="CJ3641" t="s">
        <v>106</v>
      </c>
      <c r="CK3641" t="s">
        <v>106</v>
      </c>
      <c r="CL3641">
        <v>60</v>
      </c>
      <c r="CM3641" t="s">
        <v>4652</v>
      </c>
      <c r="CO3641">
        <v>125045</v>
      </c>
      <c r="CQ3641">
        <v>0</v>
      </c>
      <c r="CR3641">
        <v>0</v>
      </c>
      <c r="CS3641">
        <v>0</v>
      </c>
      <c r="CY3641" t="s">
        <v>123</v>
      </c>
      <c r="CZ3641" t="s">
        <v>124</v>
      </c>
      <c r="DD3641" t="str" cm="1">
        <f t="array" ref="DD3641">TEXT(_xlfn.SEQUENCE(1, DATEDIF(AG3641, AH3641, "m") + 1, AG3641, 30), "YYYY-APMM")</f>
        <v>2014-AP09</v>
      </c>
      <c r="DN3641">
        <f t="shared" si="112"/>
        <v>252</v>
      </c>
      <c r="DO3641" t="str">
        <f t="shared" si="113"/>
        <v>STEEL FIXERS SK</v>
      </c>
    </row>
    <row r="3642" spans="1:119" x14ac:dyDescent="0.35">
      <c r="A3642" t="s">
        <v>105</v>
      </c>
      <c r="B3642">
        <v>502927</v>
      </c>
      <c r="C3642">
        <v>6359</v>
      </c>
      <c r="D3642">
        <v>125052</v>
      </c>
      <c r="E3642">
        <v>13662</v>
      </c>
      <c r="F3642">
        <v>0</v>
      </c>
      <c r="G3642" t="s">
        <v>106</v>
      </c>
      <c r="H3642" t="s">
        <v>106</v>
      </c>
      <c r="I3642" t="s">
        <v>106</v>
      </c>
      <c r="J3642" t="s">
        <v>107</v>
      </c>
      <c r="K3642" t="s">
        <v>108</v>
      </c>
      <c r="L3642" t="s">
        <v>109</v>
      </c>
      <c r="M3642" t="s">
        <v>110</v>
      </c>
      <c r="N3642" t="s">
        <v>8321</v>
      </c>
      <c r="O3642" t="s">
        <v>4657</v>
      </c>
      <c r="P3642">
        <v>8178</v>
      </c>
      <c r="Q3642">
        <v>216</v>
      </c>
      <c r="R3642">
        <v>0</v>
      </c>
      <c r="S3642">
        <v>200</v>
      </c>
      <c r="T3642">
        <v>0</v>
      </c>
      <c r="U3642">
        <v>286</v>
      </c>
      <c r="V3642">
        <v>286</v>
      </c>
      <c r="W3642">
        <v>200</v>
      </c>
      <c r="X3642">
        <v>0</v>
      </c>
      <c r="Y3642">
        <v>0</v>
      </c>
      <c r="Z3642">
        <v>0</v>
      </c>
      <c r="AD3642" s="1">
        <v>41942.333333333336</v>
      </c>
      <c r="AE3642" s="1">
        <v>41970.708333333336</v>
      </c>
      <c r="AG3642" s="1">
        <v>41909.333333333336</v>
      </c>
      <c r="AH3642" s="1">
        <v>41939.708333333336</v>
      </c>
      <c r="AI3642" s="1">
        <v>41909.333333333336</v>
      </c>
      <c r="AJ3642" s="1">
        <v>41939.708333333336</v>
      </c>
      <c r="AK3642" s="1">
        <v>41909.333333333336</v>
      </c>
      <c r="AL3642" s="1">
        <v>41939.708333333336</v>
      </c>
      <c r="AM3642" s="1">
        <v>41942.333333333336</v>
      </c>
      <c r="AN3642" s="1">
        <v>41970.708333333336</v>
      </c>
      <c r="AP3642" t="s">
        <v>113</v>
      </c>
      <c r="AU3642" t="s">
        <v>8322</v>
      </c>
      <c r="AY3642" t="s">
        <v>106</v>
      </c>
      <c r="AZ3642">
        <v>0</v>
      </c>
      <c r="BA3642">
        <v>0</v>
      </c>
      <c r="BD3642" s="3">
        <v>41321.662499999999</v>
      </c>
      <c r="BE3642" s="3">
        <v>41321.690972222219</v>
      </c>
      <c r="BF3642" t="s">
        <v>115</v>
      </c>
      <c r="BG3642" t="s">
        <v>115</v>
      </c>
      <c r="BH3642">
        <v>8149</v>
      </c>
      <c r="BM3642">
        <v>43550</v>
      </c>
      <c r="BR3642" t="s">
        <v>116</v>
      </c>
      <c r="BS3642" t="s">
        <v>117</v>
      </c>
      <c r="BU3642">
        <v>1</v>
      </c>
      <c r="BV3642" t="s">
        <v>118</v>
      </c>
      <c r="BX3642" t="s">
        <v>119</v>
      </c>
      <c r="BY3642" t="s">
        <v>119</v>
      </c>
      <c r="BZ3642" t="s">
        <v>119</v>
      </c>
      <c r="CA3642">
        <v>1</v>
      </c>
      <c r="CC3642" t="s">
        <v>120</v>
      </c>
      <c r="CH3642">
        <v>540</v>
      </c>
      <c r="CI3642">
        <v>34370</v>
      </c>
      <c r="CJ3642" t="s">
        <v>106</v>
      </c>
      <c r="CK3642" t="s">
        <v>106</v>
      </c>
      <c r="CL3642">
        <v>60</v>
      </c>
      <c r="CM3642" t="s">
        <v>4652</v>
      </c>
      <c r="CO3642">
        <v>125045</v>
      </c>
      <c r="CQ3642">
        <v>0</v>
      </c>
      <c r="CR3642">
        <v>0</v>
      </c>
      <c r="CS3642">
        <v>0</v>
      </c>
      <c r="CY3642" t="s">
        <v>123</v>
      </c>
      <c r="CZ3642" t="s">
        <v>124</v>
      </c>
      <c r="DD3642" t="str" cm="1">
        <f t="array" ref="DD3642:DE3642">TEXT(_xlfn.SEQUENCE(1, DATEDIF(AG3642, AH3642, "m") + 1, AG3642, 30), "YYYY-APMM")</f>
        <v>2014-AP09</v>
      </c>
      <c r="DE3642" t="str">
        <v>2014-AP10</v>
      </c>
      <c r="DN3642">
        <f t="shared" si="112"/>
        <v>143</v>
      </c>
      <c r="DO3642" t="str">
        <f t="shared" si="113"/>
        <v>LABOR- SUBCONTRACTOR</v>
      </c>
    </row>
    <row r="3643" spans="1:119" x14ac:dyDescent="0.35">
      <c r="A3643" t="s">
        <v>105</v>
      </c>
      <c r="B3643">
        <v>502928</v>
      </c>
      <c r="C3643">
        <v>6359</v>
      </c>
      <c r="D3643">
        <v>125052</v>
      </c>
      <c r="E3643">
        <v>13662</v>
      </c>
      <c r="F3643">
        <v>0</v>
      </c>
      <c r="G3643" t="s">
        <v>106</v>
      </c>
      <c r="H3643" t="s">
        <v>106</v>
      </c>
      <c r="I3643" t="s">
        <v>106</v>
      </c>
      <c r="J3643" t="s">
        <v>107</v>
      </c>
      <c r="K3643" t="s">
        <v>108</v>
      </c>
      <c r="L3643" t="s">
        <v>109</v>
      </c>
      <c r="M3643" t="s">
        <v>110</v>
      </c>
      <c r="N3643" t="s">
        <v>8323</v>
      </c>
      <c r="O3643" t="s">
        <v>4660</v>
      </c>
      <c r="P3643">
        <v>8178</v>
      </c>
      <c r="Q3643">
        <v>216</v>
      </c>
      <c r="R3643">
        <v>136</v>
      </c>
      <c r="S3643">
        <v>200</v>
      </c>
      <c r="T3643">
        <v>0</v>
      </c>
      <c r="U3643">
        <v>51.6</v>
      </c>
      <c r="V3643">
        <v>51.6</v>
      </c>
      <c r="W3643">
        <v>200</v>
      </c>
      <c r="X3643">
        <v>0</v>
      </c>
      <c r="Y3643">
        <v>0</v>
      </c>
      <c r="Z3643">
        <v>0</v>
      </c>
      <c r="AD3643" s="1">
        <v>41948.333333333336</v>
      </c>
      <c r="AE3643" s="1">
        <v>41976.708333333336</v>
      </c>
      <c r="AG3643" s="1">
        <v>41914.333333333336</v>
      </c>
      <c r="AH3643" s="1">
        <v>41945.708333333336</v>
      </c>
      <c r="AI3643" s="1">
        <v>41914.333333333336</v>
      </c>
      <c r="AJ3643" s="1">
        <v>41945.708333333336</v>
      </c>
      <c r="AK3643" s="1">
        <v>41914.333333333336</v>
      </c>
      <c r="AL3643" s="1">
        <v>41945.708333333336</v>
      </c>
      <c r="AM3643" s="1">
        <v>41948.333333333336</v>
      </c>
      <c r="AN3643" s="1">
        <v>41976.708333333336</v>
      </c>
      <c r="AP3643" t="s">
        <v>113</v>
      </c>
      <c r="AU3643" t="s">
        <v>8324</v>
      </c>
      <c r="AY3643" t="s">
        <v>106</v>
      </c>
      <c r="AZ3643">
        <v>0</v>
      </c>
      <c r="BA3643">
        <v>0</v>
      </c>
      <c r="BD3643" s="3">
        <v>41321.662499999999</v>
      </c>
      <c r="BE3643" s="3">
        <v>41321.690972222219</v>
      </c>
      <c r="BF3643" t="s">
        <v>115</v>
      </c>
      <c r="BG3643" t="s">
        <v>115</v>
      </c>
      <c r="BH3643">
        <v>8149</v>
      </c>
      <c r="BM3643">
        <v>43550</v>
      </c>
      <c r="BR3643" t="s">
        <v>116</v>
      </c>
      <c r="BS3643" t="s">
        <v>117</v>
      </c>
      <c r="BU3643">
        <v>1</v>
      </c>
      <c r="BV3643" t="s">
        <v>118</v>
      </c>
      <c r="BX3643" t="s">
        <v>119</v>
      </c>
      <c r="BY3643" t="s">
        <v>119</v>
      </c>
      <c r="BZ3643" t="s">
        <v>119</v>
      </c>
      <c r="CA3643">
        <v>1</v>
      </c>
      <c r="CC3643" t="s">
        <v>120</v>
      </c>
      <c r="CH3643">
        <v>540</v>
      </c>
      <c r="CI3643">
        <v>34370</v>
      </c>
      <c r="CJ3643" t="s">
        <v>106</v>
      </c>
      <c r="CK3643" t="s">
        <v>106</v>
      </c>
      <c r="CL3643">
        <v>60</v>
      </c>
      <c r="CM3643" t="s">
        <v>4652</v>
      </c>
      <c r="CO3643">
        <v>125045</v>
      </c>
      <c r="CQ3643">
        <v>0</v>
      </c>
      <c r="CR3643">
        <v>0</v>
      </c>
      <c r="CS3643">
        <v>0</v>
      </c>
      <c r="CY3643" t="s">
        <v>123</v>
      </c>
      <c r="CZ3643" t="s">
        <v>124</v>
      </c>
      <c r="DD3643" t="str" cm="1">
        <f t="array" ref="DD3643:DE3643">TEXT(_xlfn.SEQUENCE(1, DATEDIF(AG3643, AH3643, "m") + 1, AG3643, 30), "YYYY-APMM")</f>
        <v>2014-AP10</v>
      </c>
      <c r="DE3643" t="str">
        <v>2014-AP11</v>
      </c>
      <c r="DN3643">
        <f t="shared" si="112"/>
        <v>25.8</v>
      </c>
      <c r="DO3643" t="str">
        <f t="shared" si="113"/>
        <v>LABOR- SUBCONTRACTOR</v>
      </c>
    </row>
    <row r="3644" spans="1:119" x14ac:dyDescent="0.35">
      <c r="A3644" t="s">
        <v>105</v>
      </c>
      <c r="B3644">
        <v>502929</v>
      </c>
      <c r="C3644">
        <v>6359</v>
      </c>
      <c r="D3644">
        <v>125053</v>
      </c>
      <c r="E3644">
        <v>13662</v>
      </c>
      <c r="F3644">
        <v>0</v>
      </c>
      <c r="G3644" t="s">
        <v>106</v>
      </c>
      <c r="H3644" t="s">
        <v>106</v>
      </c>
      <c r="I3644" t="s">
        <v>106</v>
      </c>
      <c r="J3644" t="s">
        <v>107</v>
      </c>
      <c r="K3644" t="s">
        <v>108</v>
      </c>
      <c r="L3644" t="s">
        <v>109</v>
      </c>
      <c r="M3644" t="s">
        <v>110</v>
      </c>
      <c r="N3644" t="s">
        <v>8325</v>
      </c>
      <c r="O3644" t="s">
        <v>3209</v>
      </c>
      <c r="P3644">
        <v>8177</v>
      </c>
      <c r="Q3644">
        <v>248</v>
      </c>
      <c r="R3644">
        <v>0</v>
      </c>
      <c r="S3644">
        <v>200</v>
      </c>
      <c r="T3644">
        <v>0</v>
      </c>
      <c r="U3644">
        <v>497</v>
      </c>
      <c r="V3644">
        <v>497</v>
      </c>
      <c r="W3644">
        <v>200</v>
      </c>
      <c r="X3644">
        <v>251</v>
      </c>
      <c r="Y3644">
        <v>0</v>
      </c>
      <c r="Z3644">
        <v>251</v>
      </c>
      <c r="AD3644" s="1">
        <v>41916.333333333336</v>
      </c>
      <c r="AE3644" s="1">
        <v>41946.708333333336</v>
      </c>
      <c r="AG3644" s="1">
        <v>41879.333333333336</v>
      </c>
      <c r="AH3644" s="1">
        <v>41907.708333333336</v>
      </c>
      <c r="AI3644" s="1">
        <v>41879.333333333336</v>
      </c>
      <c r="AJ3644" s="1">
        <v>41907.708333333336</v>
      </c>
      <c r="AK3644" s="1">
        <v>41879.333333333336</v>
      </c>
      <c r="AL3644" s="1">
        <v>41907.708333333336</v>
      </c>
      <c r="AM3644" s="1">
        <v>41916.333333333336</v>
      </c>
      <c r="AN3644" s="1">
        <v>41946.708333333336</v>
      </c>
      <c r="AP3644" t="s">
        <v>113</v>
      </c>
      <c r="AU3644" t="s">
        <v>8326</v>
      </c>
      <c r="AY3644" t="s">
        <v>106</v>
      </c>
      <c r="AZ3644">
        <v>0</v>
      </c>
      <c r="BA3644">
        <v>0</v>
      </c>
      <c r="BD3644" s="3">
        <v>41321.662499999999</v>
      </c>
      <c r="BE3644" s="3">
        <v>41321.690972222219</v>
      </c>
      <c r="BF3644" t="s">
        <v>115</v>
      </c>
      <c r="BG3644" t="s">
        <v>115</v>
      </c>
      <c r="BH3644">
        <v>8149</v>
      </c>
      <c r="BM3644">
        <v>43540</v>
      </c>
      <c r="BR3644" t="s">
        <v>1299</v>
      </c>
      <c r="BS3644" t="s">
        <v>1300</v>
      </c>
      <c r="BU3644">
        <v>1</v>
      </c>
      <c r="BV3644" t="s">
        <v>118</v>
      </c>
      <c r="BX3644" t="s">
        <v>119</v>
      </c>
      <c r="BY3644" t="s">
        <v>119</v>
      </c>
      <c r="BZ3644" t="s">
        <v>119</v>
      </c>
      <c r="CA3644">
        <v>1</v>
      </c>
      <c r="CC3644" t="s">
        <v>120</v>
      </c>
      <c r="CH3644">
        <v>540</v>
      </c>
      <c r="CI3644">
        <v>34390</v>
      </c>
      <c r="CJ3644" t="s">
        <v>106</v>
      </c>
      <c r="CK3644" t="s">
        <v>106</v>
      </c>
      <c r="CL3644">
        <v>70</v>
      </c>
      <c r="CM3644" t="s">
        <v>3180</v>
      </c>
      <c r="CO3644">
        <v>125045</v>
      </c>
      <c r="CQ3644">
        <v>0</v>
      </c>
      <c r="CR3644">
        <v>0</v>
      </c>
      <c r="CS3644">
        <v>0</v>
      </c>
      <c r="CY3644" t="s">
        <v>123</v>
      </c>
      <c r="CZ3644" t="s">
        <v>124</v>
      </c>
      <c r="DD3644" t="str" cm="1">
        <f t="array" ref="DD3644">TEXT(_xlfn.SEQUENCE(1, DATEDIF(AG3644, AH3644, "m") + 1, AG3644, 30), "YYYY-APMM")</f>
        <v>2014-AP08</v>
      </c>
      <c r="DN3644">
        <f t="shared" si="112"/>
        <v>497</v>
      </c>
      <c r="DO3644" t="str">
        <f t="shared" si="113"/>
        <v>LABOR - CIVIL</v>
      </c>
    </row>
    <row r="3645" spans="1:119" x14ac:dyDescent="0.35">
      <c r="A3645" t="s">
        <v>105</v>
      </c>
      <c r="B3645">
        <v>502930</v>
      </c>
      <c r="C3645">
        <v>6359</v>
      </c>
      <c r="D3645">
        <v>125053</v>
      </c>
      <c r="E3645">
        <v>13662</v>
      </c>
      <c r="F3645">
        <v>0</v>
      </c>
      <c r="G3645" t="s">
        <v>106</v>
      </c>
      <c r="H3645" t="s">
        <v>106</v>
      </c>
      <c r="I3645" t="s">
        <v>106</v>
      </c>
      <c r="J3645" t="s">
        <v>107</v>
      </c>
      <c r="K3645" t="s">
        <v>108</v>
      </c>
      <c r="L3645" t="s">
        <v>109</v>
      </c>
      <c r="M3645" t="s">
        <v>110</v>
      </c>
      <c r="N3645" t="s">
        <v>8327</v>
      </c>
      <c r="O3645" t="s">
        <v>4748</v>
      </c>
      <c r="P3645">
        <v>8178</v>
      </c>
      <c r="Q3645">
        <v>248</v>
      </c>
      <c r="R3645">
        <v>0</v>
      </c>
      <c r="S3645">
        <v>200</v>
      </c>
      <c r="T3645">
        <v>0</v>
      </c>
      <c r="U3645">
        <v>2380</v>
      </c>
      <c r="V3645">
        <v>2380</v>
      </c>
      <c r="W3645">
        <v>200</v>
      </c>
      <c r="X3645">
        <v>0</v>
      </c>
      <c r="Y3645">
        <v>0</v>
      </c>
      <c r="Z3645">
        <v>0</v>
      </c>
      <c r="AD3645" s="1">
        <v>41930.333333333336</v>
      </c>
      <c r="AE3645" s="1">
        <v>41958.708333333336</v>
      </c>
      <c r="AG3645" s="1">
        <v>41891.333333333336</v>
      </c>
      <c r="AH3645" s="1">
        <v>41919.708333333336</v>
      </c>
      <c r="AI3645" s="1">
        <v>41891.333333333336</v>
      </c>
      <c r="AJ3645" s="1">
        <v>41919.708333333336</v>
      </c>
      <c r="AK3645" s="1">
        <v>41891.333333333336</v>
      </c>
      <c r="AL3645" s="1">
        <v>41919.708333333336</v>
      </c>
      <c r="AM3645" s="1">
        <v>41930.333333333336</v>
      </c>
      <c r="AN3645" s="1">
        <v>41958.708333333336</v>
      </c>
      <c r="AP3645" t="s">
        <v>113</v>
      </c>
      <c r="AU3645" t="s">
        <v>8328</v>
      </c>
      <c r="AY3645" t="s">
        <v>106</v>
      </c>
      <c r="AZ3645">
        <v>0</v>
      </c>
      <c r="BA3645">
        <v>0</v>
      </c>
      <c r="BD3645" s="3">
        <v>41321.662499999999</v>
      </c>
      <c r="BE3645" s="3">
        <v>41321.690972222219</v>
      </c>
      <c r="BF3645" t="s">
        <v>115</v>
      </c>
      <c r="BG3645" t="s">
        <v>115</v>
      </c>
      <c r="BH3645">
        <v>8149</v>
      </c>
      <c r="BM3645">
        <v>43550</v>
      </c>
      <c r="BR3645" t="s">
        <v>116</v>
      </c>
      <c r="BS3645" t="s">
        <v>117</v>
      </c>
      <c r="BU3645">
        <v>1</v>
      </c>
      <c r="BV3645" t="s">
        <v>118</v>
      </c>
      <c r="BX3645" t="s">
        <v>119</v>
      </c>
      <c r="BY3645" t="s">
        <v>119</v>
      </c>
      <c r="BZ3645" t="s">
        <v>119</v>
      </c>
      <c r="CA3645">
        <v>1</v>
      </c>
      <c r="CC3645" t="s">
        <v>120</v>
      </c>
      <c r="CH3645">
        <v>540</v>
      </c>
      <c r="CI3645">
        <v>34390</v>
      </c>
      <c r="CJ3645" t="s">
        <v>106</v>
      </c>
      <c r="CK3645" t="s">
        <v>106</v>
      </c>
      <c r="CL3645">
        <v>70</v>
      </c>
      <c r="CM3645" t="s">
        <v>3180</v>
      </c>
      <c r="CO3645">
        <v>125045</v>
      </c>
      <c r="CQ3645">
        <v>0</v>
      </c>
      <c r="CR3645">
        <v>0</v>
      </c>
      <c r="CS3645">
        <v>0</v>
      </c>
      <c r="CY3645" t="s">
        <v>123</v>
      </c>
      <c r="CZ3645" t="s">
        <v>124</v>
      </c>
      <c r="DD3645" t="str" cm="1">
        <f t="array" ref="DD3645">TEXT(_xlfn.SEQUENCE(1, DATEDIF(AG3645, AH3645, "m") + 1, AG3645, 30), "YYYY-APMM")</f>
        <v>2014-AP09</v>
      </c>
      <c r="DN3645">
        <f t="shared" si="112"/>
        <v>2380</v>
      </c>
      <c r="DO3645" t="str">
        <f t="shared" si="113"/>
        <v>LABOR- SUBCONTRACTOR</v>
      </c>
    </row>
    <row r="3646" spans="1:119" x14ac:dyDescent="0.35">
      <c r="A3646" t="s">
        <v>105</v>
      </c>
      <c r="B3646">
        <v>502931</v>
      </c>
      <c r="C3646">
        <v>6359</v>
      </c>
      <c r="D3646">
        <v>125053</v>
      </c>
      <c r="E3646">
        <v>13662</v>
      </c>
      <c r="F3646">
        <v>0</v>
      </c>
      <c r="G3646" t="s">
        <v>106</v>
      </c>
      <c r="H3646" t="s">
        <v>106</v>
      </c>
      <c r="I3646" t="s">
        <v>106</v>
      </c>
      <c r="J3646" t="s">
        <v>107</v>
      </c>
      <c r="K3646" t="s">
        <v>108</v>
      </c>
      <c r="L3646" t="s">
        <v>109</v>
      </c>
      <c r="M3646" t="s">
        <v>110</v>
      </c>
      <c r="N3646" t="s">
        <v>8329</v>
      </c>
      <c r="O3646" t="s">
        <v>4751</v>
      </c>
      <c r="P3646">
        <v>8178</v>
      </c>
      <c r="Q3646">
        <v>328</v>
      </c>
      <c r="R3646">
        <v>144</v>
      </c>
      <c r="S3646">
        <v>200</v>
      </c>
      <c r="T3646">
        <v>0</v>
      </c>
      <c r="U3646">
        <v>588</v>
      </c>
      <c r="V3646">
        <v>588</v>
      </c>
      <c r="W3646">
        <v>200</v>
      </c>
      <c r="X3646">
        <v>0</v>
      </c>
      <c r="Y3646">
        <v>0</v>
      </c>
      <c r="Z3646">
        <v>0</v>
      </c>
      <c r="AD3646" s="1">
        <v>41953.333333333336</v>
      </c>
      <c r="AE3646" s="1">
        <v>41981.708333333336</v>
      </c>
      <c r="AG3646" s="1">
        <v>41903.333333333336</v>
      </c>
      <c r="AH3646" s="1">
        <v>41933.708333333336</v>
      </c>
      <c r="AI3646" s="1">
        <v>41903.333333333336</v>
      </c>
      <c r="AJ3646" s="1">
        <v>41933.708333333336</v>
      </c>
      <c r="AK3646" s="1">
        <v>41903.333333333336</v>
      </c>
      <c r="AL3646" s="1">
        <v>41933.708333333336</v>
      </c>
      <c r="AM3646" s="1">
        <v>41953.333333333336</v>
      </c>
      <c r="AN3646" s="1">
        <v>41981.708333333336</v>
      </c>
      <c r="AP3646" t="s">
        <v>113</v>
      </c>
      <c r="AU3646" t="s">
        <v>8330</v>
      </c>
      <c r="AY3646" t="s">
        <v>106</v>
      </c>
      <c r="AZ3646">
        <v>0</v>
      </c>
      <c r="BA3646">
        <v>0</v>
      </c>
      <c r="BD3646" s="3">
        <v>41321.662499999999</v>
      </c>
      <c r="BE3646" s="3">
        <v>41321.690972222219</v>
      </c>
      <c r="BF3646" t="s">
        <v>115</v>
      </c>
      <c r="BG3646" t="s">
        <v>115</v>
      </c>
      <c r="BH3646">
        <v>8149</v>
      </c>
      <c r="BM3646">
        <v>43550</v>
      </c>
      <c r="BR3646" t="s">
        <v>116</v>
      </c>
      <c r="BS3646" t="s">
        <v>117</v>
      </c>
      <c r="BU3646">
        <v>1</v>
      </c>
      <c r="BV3646" t="s">
        <v>118</v>
      </c>
      <c r="BX3646" t="s">
        <v>119</v>
      </c>
      <c r="BY3646" t="s">
        <v>119</v>
      </c>
      <c r="BZ3646" t="s">
        <v>119</v>
      </c>
      <c r="CA3646">
        <v>1</v>
      </c>
      <c r="CC3646" t="s">
        <v>120</v>
      </c>
      <c r="CH3646">
        <v>540</v>
      </c>
      <c r="CI3646">
        <v>34390</v>
      </c>
      <c r="CJ3646" t="s">
        <v>106</v>
      </c>
      <c r="CK3646" t="s">
        <v>106</v>
      </c>
      <c r="CL3646">
        <v>70</v>
      </c>
      <c r="CM3646" t="s">
        <v>3180</v>
      </c>
      <c r="CO3646">
        <v>125045</v>
      </c>
      <c r="CQ3646">
        <v>0</v>
      </c>
      <c r="CR3646">
        <v>0</v>
      </c>
      <c r="CS3646">
        <v>0</v>
      </c>
      <c r="CY3646" t="s">
        <v>123</v>
      </c>
      <c r="CZ3646" t="s">
        <v>124</v>
      </c>
      <c r="DD3646" t="str" cm="1">
        <f t="array" ref="DD3646:DE3646">TEXT(_xlfn.SEQUENCE(1, DATEDIF(AG3646, AH3646, "m") + 1, AG3646, 30), "YYYY-APMM")</f>
        <v>2014-AP09</v>
      </c>
      <c r="DE3646" t="str">
        <v>2014-AP10</v>
      </c>
      <c r="DN3646">
        <f t="shared" si="112"/>
        <v>294</v>
      </c>
      <c r="DO3646" t="str">
        <f t="shared" si="113"/>
        <v>LABOR- SUBCONTRACTOR</v>
      </c>
    </row>
    <row r="3647" spans="1:119" x14ac:dyDescent="0.35">
      <c r="A3647" t="s">
        <v>105</v>
      </c>
      <c r="B3647">
        <v>502932</v>
      </c>
      <c r="C3647">
        <v>6359</v>
      </c>
      <c r="D3647">
        <v>125054</v>
      </c>
      <c r="E3647">
        <v>13662</v>
      </c>
      <c r="F3647">
        <v>0</v>
      </c>
      <c r="G3647" t="s">
        <v>106</v>
      </c>
      <c r="H3647" t="s">
        <v>106</v>
      </c>
      <c r="I3647" t="s">
        <v>106</v>
      </c>
      <c r="J3647" t="s">
        <v>107</v>
      </c>
      <c r="K3647" t="s">
        <v>108</v>
      </c>
      <c r="L3647" t="s">
        <v>109</v>
      </c>
      <c r="M3647" t="s">
        <v>110</v>
      </c>
      <c r="N3647" t="s">
        <v>8331</v>
      </c>
      <c r="O3647" t="s">
        <v>4708</v>
      </c>
      <c r="P3647">
        <v>8177</v>
      </c>
      <c r="Q3647">
        <v>96</v>
      </c>
      <c r="R3647">
        <v>0</v>
      </c>
      <c r="S3647">
        <v>200</v>
      </c>
      <c r="T3647">
        <v>0</v>
      </c>
      <c r="U3647">
        <v>69</v>
      </c>
      <c r="V3647">
        <v>69</v>
      </c>
      <c r="W3647">
        <v>200</v>
      </c>
      <c r="X3647">
        <v>51</v>
      </c>
      <c r="Y3647">
        <v>0</v>
      </c>
      <c r="Z3647">
        <v>51</v>
      </c>
      <c r="AD3647" s="1">
        <v>41797.333333333336</v>
      </c>
      <c r="AE3647" s="1">
        <v>41825.708333333336</v>
      </c>
      <c r="AG3647" s="1">
        <v>41783.333333333336</v>
      </c>
      <c r="AH3647" s="1">
        <v>41811.708333333336</v>
      </c>
      <c r="AI3647" s="1">
        <v>41783.333333333336</v>
      </c>
      <c r="AJ3647" s="1">
        <v>41811.708333333336</v>
      </c>
      <c r="AK3647" s="1">
        <v>41783.333333333336</v>
      </c>
      <c r="AL3647" s="1">
        <v>41811.708333333336</v>
      </c>
      <c r="AM3647" s="1">
        <v>41797.333333333336</v>
      </c>
      <c r="AN3647" s="1">
        <v>41825.708333333336</v>
      </c>
      <c r="AP3647" t="s">
        <v>113</v>
      </c>
      <c r="AU3647" t="s">
        <v>8332</v>
      </c>
      <c r="AY3647" t="s">
        <v>106</v>
      </c>
      <c r="AZ3647">
        <v>0</v>
      </c>
      <c r="BA3647">
        <v>0</v>
      </c>
      <c r="BD3647" s="3">
        <v>41321.662499999999</v>
      </c>
      <c r="BE3647" s="3">
        <v>41321.690972222219</v>
      </c>
      <c r="BF3647" t="s">
        <v>115</v>
      </c>
      <c r="BG3647" t="s">
        <v>115</v>
      </c>
      <c r="BH3647">
        <v>8149</v>
      </c>
      <c r="BM3647">
        <v>43540</v>
      </c>
      <c r="BR3647" t="s">
        <v>1299</v>
      </c>
      <c r="BS3647" t="s">
        <v>1300</v>
      </c>
      <c r="BU3647">
        <v>1</v>
      </c>
      <c r="BV3647" t="s">
        <v>118</v>
      </c>
      <c r="BX3647" t="s">
        <v>119</v>
      </c>
      <c r="BY3647" t="s">
        <v>119</v>
      </c>
      <c r="BZ3647" t="s">
        <v>119</v>
      </c>
      <c r="CA3647">
        <v>1</v>
      </c>
      <c r="CC3647" t="s">
        <v>120</v>
      </c>
      <c r="CH3647">
        <v>540</v>
      </c>
      <c r="CI3647">
        <v>34320</v>
      </c>
      <c r="CJ3647" t="s">
        <v>106</v>
      </c>
      <c r="CK3647" t="s">
        <v>106</v>
      </c>
      <c r="CL3647">
        <v>35</v>
      </c>
      <c r="CM3647" t="s">
        <v>4710</v>
      </c>
      <c r="CO3647">
        <v>125045</v>
      </c>
      <c r="CQ3647">
        <v>0</v>
      </c>
      <c r="CR3647">
        <v>0</v>
      </c>
      <c r="CS3647">
        <v>0</v>
      </c>
      <c r="CY3647" t="s">
        <v>123</v>
      </c>
      <c r="CZ3647" t="s">
        <v>124</v>
      </c>
      <c r="DD3647" t="str" cm="1">
        <f t="array" ref="DD3647">TEXT(_xlfn.SEQUENCE(1, DATEDIF(AG3647, AH3647, "m") + 1, AG3647, 30), "YYYY-APMM")</f>
        <v>2014-AP05</v>
      </c>
      <c r="DN3647">
        <f t="shared" si="112"/>
        <v>69</v>
      </c>
      <c r="DO3647" t="str">
        <f t="shared" si="113"/>
        <v>LABOR - CIVIL</v>
      </c>
    </row>
    <row r="3648" spans="1:119" x14ac:dyDescent="0.35">
      <c r="A3648" t="s">
        <v>105</v>
      </c>
      <c r="B3648">
        <v>502933</v>
      </c>
      <c r="C3648">
        <v>6359</v>
      </c>
      <c r="D3648">
        <v>125054</v>
      </c>
      <c r="E3648">
        <v>13662</v>
      </c>
      <c r="F3648">
        <v>0</v>
      </c>
      <c r="G3648" t="s">
        <v>106</v>
      </c>
      <c r="H3648" t="s">
        <v>106</v>
      </c>
      <c r="I3648" t="s">
        <v>106</v>
      </c>
      <c r="J3648" t="s">
        <v>107</v>
      </c>
      <c r="K3648" t="s">
        <v>108</v>
      </c>
      <c r="L3648" t="s">
        <v>109</v>
      </c>
      <c r="M3648" t="s">
        <v>110</v>
      </c>
      <c r="N3648" t="s">
        <v>8333</v>
      </c>
      <c r="O3648" t="s">
        <v>4712</v>
      </c>
      <c r="P3648">
        <v>8178</v>
      </c>
      <c r="Q3648">
        <v>96</v>
      </c>
      <c r="R3648">
        <v>0</v>
      </c>
      <c r="S3648">
        <v>200</v>
      </c>
      <c r="T3648">
        <v>0</v>
      </c>
      <c r="U3648">
        <v>1192.8</v>
      </c>
      <c r="V3648">
        <v>1192.8</v>
      </c>
      <c r="W3648">
        <v>200</v>
      </c>
      <c r="X3648">
        <v>0</v>
      </c>
      <c r="Y3648">
        <v>0</v>
      </c>
      <c r="Z3648">
        <v>0</v>
      </c>
      <c r="AD3648" s="1">
        <v>41802.333333333336</v>
      </c>
      <c r="AE3648" s="1">
        <v>41830.708333333336</v>
      </c>
      <c r="AG3648" s="1">
        <v>41788.333333333336</v>
      </c>
      <c r="AH3648" s="1">
        <v>41816.708333333336</v>
      </c>
      <c r="AI3648" s="1">
        <v>41788.333333333336</v>
      </c>
      <c r="AJ3648" s="1">
        <v>41816.708333333336</v>
      </c>
      <c r="AK3648" s="1">
        <v>41788.333333333336</v>
      </c>
      <c r="AL3648" s="1">
        <v>41816.708333333336</v>
      </c>
      <c r="AM3648" s="1">
        <v>41802.333333333336</v>
      </c>
      <c r="AN3648" s="1">
        <v>41830.708333333336</v>
      </c>
      <c r="AP3648" t="s">
        <v>113</v>
      </c>
      <c r="AU3648" t="s">
        <v>8334</v>
      </c>
      <c r="AY3648" t="s">
        <v>106</v>
      </c>
      <c r="AZ3648">
        <v>0</v>
      </c>
      <c r="BA3648">
        <v>0</v>
      </c>
      <c r="BD3648" s="3">
        <v>41321.662499999999</v>
      </c>
      <c r="BE3648" s="3">
        <v>41328.377083333333</v>
      </c>
      <c r="BF3648" t="s">
        <v>115</v>
      </c>
      <c r="BG3648" t="s">
        <v>115</v>
      </c>
      <c r="BH3648">
        <v>8149</v>
      </c>
      <c r="BM3648">
        <v>43550</v>
      </c>
      <c r="BR3648" t="s">
        <v>116</v>
      </c>
      <c r="BS3648" t="s">
        <v>117</v>
      </c>
      <c r="BU3648">
        <v>1</v>
      </c>
      <c r="BV3648" t="s">
        <v>118</v>
      </c>
      <c r="BX3648" t="s">
        <v>119</v>
      </c>
      <c r="BY3648" t="s">
        <v>119</v>
      </c>
      <c r="BZ3648" t="s">
        <v>119</v>
      </c>
      <c r="CA3648">
        <v>1</v>
      </c>
      <c r="CC3648" t="s">
        <v>120</v>
      </c>
      <c r="CH3648">
        <v>540</v>
      </c>
      <c r="CI3648">
        <v>34320</v>
      </c>
      <c r="CJ3648" t="s">
        <v>106</v>
      </c>
      <c r="CK3648" t="s">
        <v>106</v>
      </c>
      <c r="CL3648">
        <v>35</v>
      </c>
      <c r="CM3648" t="s">
        <v>4710</v>
      </c>
      <c r="CO3648">
        <v>125045</v>
      </c>
      <c r="CQ3648">
        <v>0</v>
      </c>
      <c r="CR3648">
        <v>0</v>
      </c>
      <c r="CS3648">
        <v>0</v>
      </c>
      <c r="CY3648" t="s">
        <v>123</v>
      </c>
      <c r="CZ3648" t="s">
        <v>124</v>
      </c>
      <c r="DD3648" t="str" cm="1">
        <f t="array" ref="DD3648">TEXT(_xlfn.SEQUENCE(1, DATEDIF(AG3648, AH3648, "m") + 1, AG3648, 30), "YYYY-APMM")</f>
        <v>2014-AP05</v>
      </c>
      <c r="DN3648">
        <f t="shared" si="112"/>
        <v>1192.8</v>
      </c>
      <c r="DO3648" t="str">
        <f t="shared" si="113"/>
        <v>LABOR- SUBCONTRACTOR</v>
      </c>
    </row>
    <row r="3649" spans="1:119" x14ac:dyDescent="0.35">
      <c r="A3649" t="s">
        <v>105</v>
      </c>
      <c r="B3649">
        <v>502934</v>
      </c>
      <c r="C3649">
        <v>6359</v>
      </c>
      <c r="D3649">
        <v>125054</v>
      </c>
      <c r="E3649">
        <v>13662</v>
      </c>
      <c r="F3649">
        <v>0</v>
      </c>
      <c r="G3649" t="s">
        <v>106</v>
      </c>
      <c r="H3649" t="s">
        <v>106</v>
      </c>
      <c r="I3649" t="s">
        <v>106</v>
      </c>
      <c r="J3649" t="s">
        <v>107</v>
      </c>
      <c r="K3649" t="s">
        <v>108</v>
      </c>
      <c r="L3649" t="s">
        <v>109</v>
      </c>
      <c r="M3649" t="s">
        <v>110</v>
      </c>
      <c r="N3649" t="s">
        <v>8335</v>
      </c>
      <c r="O3649" t="s">
        <v>4715</v>
      </c>
      <c r="P3649">
        <v>8172</v>
      </c>
      <c r="Q3649">
        <v>96</v>
      </c>
      <c r="R3649">
        <v>0</v>
      </c>
      <c r="S3649">
        <v>200</v>
      </c>
      <c r="T3649">
        <v>0</v>
      </c>
      <c r="U3649">
        <v>638</v>
      </c>
      <c r="V3649">
        <v>638</v>
      </c>
      <c r="W3649">
        <v>200</v>
      </c>
      <c r="X3649">
        <v>0</v>
      </c>
      <c r="Y3649">
        <v>0</v>
      </c>
      <c r="Z3649">
        <v>0</v>
      </c>
      <c r="AD3649" s="1">
        <v>41802.333333333336</v>
      </c>
      <c r="AE3649" s="1">
        <v>41830.708333333336</v>
      </c>
      <c r="AG3649" s="1">
        <v>41788.333333333336</v>
      </c>
      <c r="AH3649" s="1">
        <v>41816.708333333336</v>
      </c>
      <c r="AI3649" s="1">
        <v>41788.333333333336</v>
      </c>
      <c r="AJ3649" s="1">
        <v>41816.708333333336</v>
      </c>
      <c r="AK3649" s="1">
        <v>41788.333333333336</v>
      </c>
      <c r="AL3649" s="1">
        <v>41816.708333333336</v>
      </c>
      <c r="AM3649" s="1">
        <v>41802.333333333336</v>
      </c>
      <c r="AN3649" s="1">
        <v>41830.708333333336</v>
      </c>
      <c r="AP3649" t="s">
        <v>113</v>
      </c>
      <c r="AU3649" t="s">
        <v>8336</v>
      </c>
      <c r="AY3649" t="s">
        <v>106</v>
      </c>
      <c r="AZ3649">
        <v>0</v>
      </c>
      <c r="BA3649">
        <v>0</v>
      </c>
      <c r="BD3649" s="3">
        <v>41321.662499999999</v>
      </c>
      <c r="BE3649" s="3">
        <v>41321.690972222219</v>
      </c>
      <c r="BF3649" t="s">
        <v>115</v>
      </c>
      <c r="BG3649" t="s">
        <v>115</v>
      </c>
      <c r="BH3649">
        <v>8149</v>
      </c>
      <c r="BM3649">
        <v>43490</v>
      </c>
      <c r="BR3649" t="s">
        <v>3200</v>
      </c>
      <c r="BS3649" t="s">
        <v>3201</v>
      </c>
      <c r="BU3649">
        <v>1</v>
      </c>
      <c r="BV3649" t="s">
        <v>118</v>
      </c>
      <c r="BX3649" t="s">
        <v>119</v>
      </c>
      <c r="BY3649" t="s">
        <v>119</v>
      </c>
      <c r="BZ3649" t="s">
        <v>119</v>
      </c>
      <c r="CA3649">
        <v>1</v>
      </c>
      <c r="CC3649" t="s">
        <v>120</v>
      </c>
      <c r="CH3649">
        <v>540</v>
      </c>
      <c r="CI3649">
        <v>34320</v>
      </c>
      <c r="CJ3649" t="s">
        <v>106</v>
      </c>
      <c r="CK3649" t="s">
        <v>106</v>
      </c>
      <c r="CL3649">
        <v>35</v>
      </c>
      <c r="CM3649" t="s">
        <v>4710</v>
      </c>
      <c r="CO3649">
        <v>125045</v>
      </c>
      <c r="CQ3649">
        <v>0</v>
      </c>
      <c r="CR3649">
        <v>0</v>
      </c>
      <c r="CS3649">
        <v>0</v>
      </c>
      <c r="CY3649" t="s">
        <v>123</v>
      </c>
      <c r="CZ3649" t="s">
        <v>124</v>
      </c>
      <c r="DD3649" t="str" cm="1">
        <f t="array" ref="DD3649">TEXT(_xlfn.SEQUENCE(1, DATEDIF(AG3649, AH3649, "m") + 1, AG3649, 30), "YYYY-APMM")</f>
        <v>2014-AP05</v>
      </c>
      <c r="DN3649">
        <f t="shared" si="112"/>
        <v>638</v>
      </c>
      <c r="DO3649" t="str">
        <f t="shared" si="113"/>
        <v>MANHOLES SK</v>
      </c>
    </row>
    <row r="3650" spans="1:119" x14ac:dyDescent="0.35">
      <c r="A3650" t="s">
        <v>105</v>
      </c>
      <c r="B3650">
        <v>502935</v>
      </c>
      <c r="C3650">
        <v>6359</v>
      </c>
      <c r="D3650">
        <v>125054</v>
      </c>
      <c r="E3650">
        <v>13662</v>
      </c>
      <c r="F3650">
        <v>0</v>
      </c>
      <c r="G3650" t="s">
        <v>106</v>
      </c>
      <c r="H3650" t="s">
        <v>106</v>
      </c>
      <c r="I3650" t="s">
        <v>106</v>
      </c>
      <c r="J3650" t="s">
        <v>107</v>
      </c>
      <c r="K3650" t="s">
        <v>108</v>
      </c>
      <c r="L3650" t="s">
        <v>109</v>
      </c>
      <c r="M3650" t="s">
        <v>110</v>
      </c>
      <c r="N3650" t="s">
        <v>8337</v>
      </c>
      <c r="O3650" t="s">
        <v>4718</v>
      </c>
      <c r="P3650">
        <v>8177</v>
      </c>
      <c r="Q3650">
        <v>96</v>
      </c>
      <c r="R3650">
        <v>0</v>
      </c>
      <c r="S3650">
        <v>200</v>
      </c>
      <c r="T3650">
        <v>0</v>
      </c>
      <c r="U3650">
        <v>287</v>
      </c>
      <c r="V3650">
        <v>287</v>
      </c>
      <c r="W3650">
        <v>200</v>
      </c>
      <c r="X3650">
        <v>275</v>
      </c>
      <c r="Y3650">
        <v>0</v>
      </c>
      <c r="Z3650">
        <v>275</v>
      </c>
      <c r="AD3650" s="1">
        <v>41808.333333333336</v>
      </c>
      <c r="AE3650" s="1">
        <v>41836.708333333336</v>
      </c>
      <c r="AG3650" s="1">
        <v>41794.333333333336</v>
      </c>
      <c r="AH3650" s="1">
        <v>41822.708333333336</v>
      </c>
      <c r="AI3650" s="1">
        <v>41794.333333333336</v>
      </c>
      <c r="AJ3650" s="1">
        <v>41822.708333333336</v>
      </c>
      <c r="AK3650" s="1">
        <v>41794.333333333336</v>
      </c>
      <c r="AL3650" s="1">
        <v>41822.708333333336</v>
      </c>
      <c r="AM3650" s="1">
        <v>41808.333333333336</v>
      </c>
      <c r="AN3650" s="1">
        <v>41836.708333333336</v>
      </c>
      <c r="AP3650" t="s">
        <v>113</v>
      </c>
      <c r="AU3650" t="s">
        <v>8338</v>
      </c>
      <c r="AY3650" t="s">
        <v>106</v>
      </c>
      <c r="AZ3650">
        <v>0</v>
      </c>
      <c r="BA3650">
        <v>0</v>
      </c>
      <c r="BD3650" s="3">
        <v>41321.662499999999</v>
      </c>
      <c r="BE3650" s="3">
        <v>41321.690972222219</v>
      </c>
      <c r="BF3650" t="s">
        <v>115</v>
      </c>
      <c r="BG3650" t="s">
        <v>115</v>
      </c>
      <c r="BH3650">
        <v>8149</v>
      </c>
      <c r="BM3650">
        <v>43540</v>
      </c>
      <c r="BR3650" t="s">
        <v>1299</v>
      </c>
      <c r="BS3650" t="s">
        <v>1300</v>
      </c>
      <c r="BU3650">
        <v>1</v>
      </c>
      <c r="BV3650" t="s">
        <v>118</v>
      </c>
      <c r="BX3650" t="s">
        <v>119</v>
      </c>
      <c r="BY3650" t="s">
        <v>119</v>
      </c>
      <c r="BZ3650" t="s">
        <v>119</v>
      </c>
      <c r="CA3650">
        <v>1</v>
      </c>
      <c r="CC3650" t="s">
        <v>120</v>
      </c>
      <c r="CH3650">
        <v>540</v>
      </c>
      <c r="CI3650">
        <v>34320</v>
      </c>
      <c r="CJ3650" t="s">
        <v>106</v>
      </c>
      <c r="CK3650" t="s">
        <v>106</v>
      </c>
      <c r="CL3650">
        <v>35</v>
      </c>
      <c r="CM3650" t="s">
        <v>4710</v>
      </c>
      <c r="CO3650">
        <v>125045</v>
      </c>
      <c r="CQ3650">
        <v>0</v>
      </c>
      <c r="CR3650">
        <v>0</v>
      </c>
      <c r="CS3650">
        <v>0</v>
      </c>
      <c r="CY3650" t="s">
        <v>123</v>
      </c>
      <c r="CZ3650" t="s">
        <v>124</v>
      </c>
      <c r="DD3650" t="str" cm="1">
        <f t="array" ref="DD3650">TEXT(_xlfn.SEQUENCE(1, DATEDIF(AG3650, AH3650, "m") + 1, AG3650, 30), "YYYY-APMM")</f>
        <v>2014-AP06</v>
      </c>
      <c r="DN3650">
        <f t="shared" si="112"/>
        <v>287</v>
      </c>
      <c r="DO3650" t="str">
        <f t="shared" si="113"/>
        <v>LABOR - CIVIL</v>
      </c>
    </row>
    <row r="3651" spans="1:119" x14ac:dyDescent="0.35">
      <c r="A3651" t="s">
        <v>105</v>
      </c>
      <c r="B3651">
        <v>502936</v>
      </c>
      <c r="C3651">
        <v>6359</v>
      </c>
      <c r="D3651">
        <v>125054</v>
      </c>
      <c r="E3651">
        <v>13662</v>
      </c>
      <c r="F3651">
        <v>0</v>
      </c>
      <c r="G3651" t="s">
        <v>106</v>
      </c>
      <c r="H3651" t="s">
        <v>106</v>
      </c>
      <c r="I3651" t="s">
        <v>106</v>
      </c>
      <c r="J3651" t="s">
        <v>107</v>
      </c>
      <c r="K3651" t="s">
        <v>108</v>
      </c>
      <c r="L3651" t="s">
        <v>109</v>
      </c>
      <c r="M3651" t="s">
        <v>110</v>
      </c>
      <c r="N3651" t="s">
        <v>8339</v>
      </c>
      <c r="O3651" t="s">
        <v>4721</v>
      </c>
      <c r="P3651">
        <v>8178</v>
      </c>
      <c r="Q3651">
        <v>608</v>
      </c>
      <c r="R3651">
        <v>144</v>
      </c>
      <c r="S3651">
        <v>200</v>
      </c>
      <c r="T3651">
        <v>0</v>
      </c>
      <c r="U3651">
        <v>216</v>
      </c>
      <c r="V3651">
        <v>216</v>
      </c>
      <c r="W3651">
        <v>200</v>
      </c>
      <c r="X3651">
        <v>0</v>
      </c>
      <c r="Y3651">
        <v>0</v>
      </c>
      <c r="Z3651">
        <v>0</v>
      </c>
      <c r="AD3651" s="1">
        <v>41898.333333333336</v>
      </c>
      <c r="AE3651" s="1">
        <v>41928.708333333336</v>
      </c>
      <c r="AG3651" s="1">
        <v>41806.333333333336</v>
      </c>
      <c r="AH3651" s="1">
        <v>41834.708333333336</v>
      </c>
      <c r="AI3651" s="1">
        <v>41806.333333333336</v>
      </c>
      <c r="AJ3651" s="1">
        <v>41834.708333333336</v>
      </c>
      <c r="AK3651" s="1">
        <v>41806.333333333336</v>
      </c>
      <c r="AL3651" s="1">
        <v>41834.708333333336</v>
      </c>
      <c r="AM3651" s="1">
        <v>41898.333333333336</v>
      </c>
      <c r="AN3651" s="1">
        <v>41928.708333333336</v>
      </c>
      <c r="AP3651" t="s">
        <v>113</v>
      </c>
      <c r="AU3651" t="s">
        <v>8340</v>
      </c>
      <c r="AY3651" t="s">
        <v>106</v>
      </c>
      <c r="AZ3651">
        <v>0</v>
      </c>
      <c r="BA3651">
        <v>0</v>
      </c>
      <c r="BD3651" s="3">
        <v>41321.662499999999</v>
      </c>
      <c r="BE3651" s="3">
        <v>41321.690972222219</v>
      </c>
      <c r="BF3651" t="s">
        <v>115</v>
      </c>
      <c r="BG3651" t="s">
        <v>115</v>
      </c>
      <c r="BH3651">
        <v>8149</v>
      </c>
      <c r="BM3651">
        <v>43550</v>
      </c>
      <c r="BR3651" t="s">
        <v>116</v>
      </c>
      <c r="BS3651" t="s">
        <v>117</v>
      </c>
      <c r="BU3651">
        <v>1</v>
      </c>
      <c r="BV3651" t="s">
        <v>118</v>
      </c>
      <c r="BX3651" t="s">
        <v>119</v>
      </c>
      <c r="BY3651" t="s">
        <v>119</v>
      </c>
      <c r="BZ3651" t="s">
        <v>119</v>
      </c>
      <c r="CA3651">
        <v>1</v>
      </c>
      <c r="CC3651" t="s">
        <v>120</v>
      </c>
      <c r="CH3651">
        <v>540</v>
      </c>
      <c r="CI3651">
        <v>34320</v>
      </c>
      <c r="CJ3651" t="s">
        <v>106</v>
      </c>
      <c r="CK3651" t="s">
        <v>106</v>
      </c>
      <c r="CL3651">
        <v>35</v>
      </c>
      <c r="CM3651" t="s">
        <v>4710</v>
      </c>
      <c r="CO3651">
        <v>125045</v>
      </c>
      <c r="CQ3651">
        <v>0</v>
      </c>
      <c r="CR3651">
        <v>0</v>
      </c>
      <c r="CS3651">
        <v>0</v>
      </c>
      <c r="CY3651" t="s">
        <v>123</v>
      </c>
      <c r="CZ3651" t="s">
        <v>124</v>
      </c>
      <c r="DD3651" t="str" cm="1">
        <f t="array" ref="DD3651">TEXT(_xlfn.SEQUENCE(1, DATEDIF(AG3651, AH3651, "m") + 1, AG3651, 30), "YYYY-APMM")</f>
        <v>2014-AP06</v>
      </c>
      <c r="DN3651">
        <f t="shared" ref="DN3651:DN3714" si="114">V3651/COUNTIF(DD3651:DF3651, "&lt;&gt;")</f>
        <v>216</v>
      </c>
      <c r="DO3651" t="str">
        <f t="shared" ref="DO3651:DO3714" si="115">BR3651</f>
        <v>LABOR- SUBCONTRACTOR</v>
      </c>
    </row>
    <row r="3652" spans="1:119" x14ac:dyDescent="0.35">
      <c r="A3652" t="s">
        <v>105</v>
      </c>
      <c r="B3652">
        <v>502937</v>
      </c>
      <c r="C3652">
        <v>6359</v>
      </c>
      <c r="D3652">
        <v>125054</v>
      </c>
      <c r="E3652">
        <v>13662</v>
      </c>
      <c r="F3652">
        <v>0</v>
      </c>
      <c r="G3652" t="s">
        <v>106</v>
      </c>
      <c r="H3652" t="s">
        <v>106</v>
      </c>
      <c r="I3652" t="s">
        <v>106</v>
      </c>
      <c r="J3652" t="s">
        <v>107</v>
      </c>
      <c r="K3652" t="s">
        <v>108</v>
      </c>
      <c r="L3652" t="s">
        <v>109</v>
      </c>
      <c r="M3652" t="s">
        <v>110</v>
      </c>
      <c r="N3652" t="s">
        <v>8341</v>
      </c>
      <c r="O3652" t="s">
        <v>4724</v>
      </c>
      <c r="P3652">
        <v>8178</v>
      </c>
      <c r="Q3652">
        <v>472</v>
      </c>
      <c r="R3652">
        <v>144</v>
      </c>
      <c r="S3652">
        <v>200</v>
      </c>
      <c r="T3652">
        <v>0</v>
      </c>
      <c r="U3652">
        <v>823.6</v>
      </c>
      <c r="V3652">
        <v>823.6</v>
      </c>
      <c r="W3652">
        <v>200</v>
      </c>
      <c r="X3652">
        <v>0</v>
      </c>
      <c r="Y3652">
        <v>0</v>
      </c>
      <c r="Z3652">
        <v>0</v>
      </c>
      <c r="AD3652" s="1">
        <v>41910.333333333336</v>
      </c>
      <c r="AE3652" s="1">
        <v>41940.708333333336</v>
      </c>
      <c r="AG3652" s="1">
        <v>41837.333333333336</v>
      </c>
      <c r="AH3652" s="1">
        <v>41869.708333333336</v>
      </c>
      <c r="AI3652" s="1">
        <v>41837.333333333336</v>
      </c>
      <c r="AJ3652" s="1">
        <v>41869.708333333336</v>
      </c>
      <c r="AK3652" s="1">
        <v>41837.333333333336</v>
      </c>
      <c r="AL3652" s="1">
        <v>41869.708333333336</v>
      </c>
      <c r="AM3652" s="1">
        <v>41910.333333333336</v>
      </c>
      <c r="AN3652" s="1">
        <v>41940.708333333336</v>
      </c>
      <c r="AP3652" t="s">
        <v>113</v>
      </c>
      <c r="AU3652" t="s">
        <v>8342</v>
      </c>
      <c r="AY3652" t="s">
        <v>106</v>
      </c>
      <c r="AZ3652">
        <v>0</v>
      </c>
      <c r="BA3652">
        <v>0</v>
      </c>
      <c r="BD3652" s="3">
        <v>41321.662499999999</v>
      </c>
      <c r="BE3652" s="3">
        <v>41321.690972222219</v>
      </c>
      <c r="BF3652" t="s">
        <v>115</v>
      </c>
      <c r="BG3652" t="s">
        <v>115</v>
      </c>
      <c r="BH3652">
        <v>8149</v>
      </c>
      <c r="BM3652">
        <v>43550</v>
      </c>
      <c r="BR3652" t="s">
        <v>116</v>
      </c>
      <c r="BS3652" t="s">
        <v>117</v>
      </c>
      <c r="BU3652">
        <v>1</v>
      </c>
      <c r="BV3652" t="s">
        <v>118</v>
      </c>
      <c r="BX3652" t="s">
        <v>119</v>
      </c>
      <c r="BY3652" t="s">
        <v>119</v>
      </c>
      <c r="BZ3652" t="s">
        <v>119</v>
      </c>
      <c r="CA3652">
        <v>1</v>
      </c>
      <c r="CC3652" t="s">
        <v>120</v>
      </c>
      <c r="CH3652">
        <v>540</v>
      </c>
      <c r="CI3652">
        <v>34320</v>
      </c>
      <c r="CJ3652" t="s">
        <v>106</v>
      </c>
      <c r="CK3652" t="s">
        <v>106</v>
      </c>
      <c r="CL3652">
        <v>35</v>
      </c>
      <c r="CM3652" t="s">
        <v>4710</v>
      </c>
      <c r="CO3652">
        <v>125045</v>
      </c>
      <c r="CQ3652">
        <v>0</v>
      </c>
      <c r="CR3652">
        <v>0</v>
      </c>
      <c r="CS3652">
        <v>0</v>
      </c>
      <c r="CY3652" t="s">
        <v>123</v>
      </c>
      <c r="CZ3652" t="s">
        <v>124</v>
      </c>
      <c r="DD3652" t="str" cm="1">
        <f t="array" ref="DD3652:DE3652">TEXT(_xlfn.SEQUENCE(1, DATEDIF(AG3652, AH3652, "m") + 1, AG3652, 30), "YYYY-APMM")</f>
        <v>2014-AP07</v>
      </c>
      <c r="DE3652" t="str">
        <v>2014-AP08</v>
      </c>
      <c r="DN3652">
        <f t="shared" si="114"/>
        <v>411.8</v>
      </c>
      <c r="DO3652" t="str">
        <f t="shared" si="115"/>
        <v>LABOR- SUBCONTRACTOR</v>
      </c>
    </row>
    <row r="3653" spans="1:119" x14ac:dyDescent="0.35">
      <c r="A3653" t="s">
        <v>105</v>
      </c>
      <c r="B3653">
        <v>502938</v>
      </c>
      <c r="C3653">
        <v>6359</v>
      </c>
      <c r="D3653">
        <v>125055</v>
      </c>
      <c r="E3653">
        <v>13662</v>
      </c>
      <c r="F3653">
        <v>0</v>
      </c>
      <c r="G3653" t="s">
        <v>106</v>
      </c>
      <c r="H3653" t="s">
        <v>106</v>
      </c>
      <c r="I3653" t="s">
        <v>106</v>
      </c>
      <c r="J3653" t="s">
        <v>107</v>
      </c>
      <c r="K3653" t="s">
        <v>108</v>
      </c>
      <c r="L3653" t="s">
        <v>109</v>
      </c>
      <c r="M3653" t="s">
        <v>110</v>
      </c>
      <c r="N3653" t="s">
        <v>8343</v>
      </c>
      <c r="O3653" t="s">
        <v>4787</v>
      </c>
      <c r="P3653">
        <v>8177</v>
      </c>
      <c r="Q3653">
        <v>72</v>
      </c>
      <c r="R3653">
        <v>0</v>
      </c>
      <c r="S3653">
        <v>200</v>
      </c>
      <c r="T3653">
        <v>0</v>
      </c>
      <c r="U3653">
        <v>431</v>
      </c>
      <c r="V3653">
        <v>431</v>
      </c>
      <c r="W3653">
        <v>200</v>
      </c>
      <c r="X3653">
        <v>251</v>
      </c>
      <c r="Y3653">
        <v>0</v>
      </c>
      <c r="Z3653">
        <v>251</v>
      </c>
      <c r="AD3653" s="1">
        <v>41697.333333333336</v>
      </c>
      <c r="AE3653" s="1">
        <v>41725.708333333336</v>
      </c>
      <c r="AG3653" s="1">
        <v>41687.333333333336</v>
      </c>
      <c r="AH3653" s="1">
        <v>41715.708333333336</v>
      </c>
      <c r="AI3653" s="1">
        <v>41687.333333333336</v>
      </c>
      <c r="AJ3653" s="1">
        <v>41715.708333333336</v>
      </c>
      <c r="AK3653" s="1">
        <v>41687.333333333336</v>
      </c>
      <c r="AL3653" s="1">
        <v>41715.708333333336</v>
      </c>
      <c r="AM3653" s="1">
        <v>41697.333333333336</v>
      </c>
      <c r="AN3653" s="1">
        <v>41725.708333333336</v>
      </c>
      <c r="AP3653" t="s">
        <v>113</v>
      </c>
      <c r="AU3653" t="s">
        <v>8344</v>
      </c>
      <c r="AY3653" t="s">
        <v>106</v>
      </c>
      <c r="AZ3653">
        <v>0</v>
      </c>
      <c r="BA3653">
        <v>0</v>
      </c>
      <c r="BD3653" s="3">
        <v>41321.662499999999</v>
      </c>
      <c r="BE3653" s="3">
        <v>41321.663888888892</v>
      </c>
      <c r="BF3653" t="s">
        <v>115</v>
      </c>
      <c r="BG3653" t="s">
        <v>115</v>
      </c>
      <c r="BH3653">
        <v>8149</v>
      </c>
      <c r="BM3653">
        <v>43540</v>
      </c>
      <c r="BR3653" t="s">
        <v>1299</v>
      </c>
      <c r="BS3653" t="s">
        <v>1300</v>
      </c>
      <c r="BU3653">
        <v>1</v>
      </c>
      <c r="BV3653" t="s">
        <v>118</v>
      </c>
      <c r="BX3653" t="s">
        <v>119</v>
      </c>
      <c r="BY3653" t="s">
        <v>119</v>
      </c>
      <c r="BZ3653" t="s">
        <v>119</v>
      </c>
      <c r="CA3653">
        <v>1</v>
      </c>
      <c r="CC3653" t="s">
        <v>120</v>
      </c>
      <c r="CH3653">
        <v>540</v>
      </c>
      <c r="CI3653">
        <v>34270</v>
      </c>
      <c r="CJ3653" t="s">
        <v>106</v>
      </c>
      <c r="CK3653" t="s">
        <v>106</v>
      </c>
      <c r="CL3653">
        <v>10</v>
      </c>
      <c r="CM3653" t="s">
        <v>4789</v>
      </c>
      <c r="CO3653">
        <v>125045</v>
      </c>
      <c r="CQ3653">
        <v>0</v>
      </c>
      <c r="CR3653">
        <v>0</v>
      </c>
      <c r="CS3653">
        <v>0</v>
      </c>
      <c r="CY3653" t="s">
        <v>123</v>
      </c>
      <c r="CZ3653" t="s">
        <v>124</v>
      </c>
      <c r="DD3653" t="str" cm="1">
        <f t="array" ref="DD3653:DE3653">TEXT(_xlfn.SEQUENCE(1, DATEDIF(AG3653, AH3653, "m") + 1, AG3653, 30), "YYYY-APMM")</f>
        <v>2014-AP02</v>
      </c>
      <c r="DE3653" t="str">
        <v>2014-AP03</v>
      </c>
      <c r="DN3653">
        <f t="shared" si="114"/>
        <v>215.5</v>
      </c>
      <c r="DO3653" t="str">
        <f t="shared" si="115"/>
        <v>LABOR - CIVIL</v>
      </c>
    </row>
    <row r="3654" spans="1:119" x14ac:dyDescent="0.35">
      <c r="A3654" t="s">
        <v>105</v>
      </c>
      <c r="B3654">
        <v>502939</v>
      </c>
      <c r="C3654">
        <v>6359</v>
      </c>
      <c r="D3654">
        <v>125055</v>
      </c>
      <c r="E3654">
        <v>13662</v>
      </c>
      <c r="F3654">
        <v>0</v>
      </c>
      <c r="G3654" t="s">
        <v>106</v>
      </c>
      <c r="H3654" t="s">
        <v>106</v>
      </c>
      <c r="I3654" t="s">
        <v>106</v>
      </c>
      <c r="J3654" t="s">
        <v>107</v>
      </c>
      <c r="K3654" t="s">
        <v>108</v>
      </c>
      <c r="L3654" t="s">
        <v>109</v>
      </c>
      <c r="M3654" t="s">
        <v>110</v>
      </c>
      <c r="N3654" t="s">
        <v>8345</v>
      </c>
      <c r="O3654" t="s">
        <v>4791</v>
      </c>
      <c r="P3654">
        <v>8178</v>
      </c>
      <c r="Q3654">
        <v>72</v>
      </c>
      <c r="R3654">
        <v>0</v>
      </c>
      <c r="S3654">
        <v>200</v>
      </c>
      <c r="T3654">
        <v>0</v>
      </c>
      <c r="U3654">
        <v>276</v>
      </c>
      <c r="V3654">
        <v>276</v>
      </c>
      <c r="W3654">
        <v>200</v>
      </c>
      <c r="X3654">
        <v>0</v>
      </c>
      <c r="Y3654">
        <v>0</v>
      </c>
      <c r="Z3654">
        <v>0</v>
      </c>
      <c r="AD3654" s="1">
        <v>41704.333333333336</v>
      </c>
      <c r="AE3654" s="1">
        <v>41732.708333333336</v>
      </c>
      <c r="AG3654" s="1">
        <v>41694.333333333336</v>
      </c>
      <c r="AH3654" s="1">
        <v>41722.708333333336</v>
      </c>
      <c r="AI3654" s="1">
        <v>41694.333333333336</v>
      </c>
      <c r="AJ3654" s="1">
        <v>41722.708333333336</v>
      </c>
      <c r="AK3654" s="1">
        <v>41694.333333333336</v>
      </c>
      <c r="AL3654" s="1">
        <v>41722.708333333336</v>
      </c>
      <c r="AM3654" s="1">
        <v>41704.333333333336</v>
      </c>
      <c r="AN3654" s="1">
        <v>41732.708333333336</v>
      </c>
      <c r="AP3654" t="s">
        <v>113</v>
      </c>
      <c r="AU3654" t="s">
        <v>8346</v>
      </c>
      <c r="AY3654" t="s">
        <v>106</v>
      </c>
      <c r="AZ3654">
        <v>0</v>
      </c>
      <c r="BA3654">
        <v>0</v>
      </c>
      <c r="BD3654" s="3">
        <v>41321.662499999999</v>
      </c>
      <c r="BE3654" s="3">
        <v>41321.663888888892</v>
      </c>
      <c r="BF3654" t="s">
        <v>115</v>
      </c>
      <c r="BG3654" t="s">
        <v>115</v>
      </c>
      <c r="BH3654">
        <v>8149</v>
      </c>
      <c r="BM3654">
        <v>43550</v>
      </c>
      <c r="BR3654" t="s">
        <v>116</v>
      </c>
      <c r="BS3654" t="s">
        <v>117</v>
      </c>
      <c r="BU3654">
        <v>1</v>
      </c>
      <c r="BV3654" t="s">
        <v>118</v>
      </c>
      <c r="BX3654" t="s">
        <v>119</v>
      </c>
      <c r="BY3654" t="s">
        <v>119</v>
      </c>
      <c r="BZ3654" t="s">
        <v>119</v>
      </c>
      <c r="CA3654">
        <v>1</v>
      </c>
      <c r="CC3654" t="s">
        <v>120</v>
      </c>
      <c r="CH3654">
        <v>540</v>
      </c>
      <c r="CI3654">
        <v>34270</v>
      </c>
      <c r="CJ3654" t="s">
        <v>106</v>
      </c>
      <c r="CK3654" t="s">
        <v>106</v>
      </c>
      <c r="CL3654">
        <v>10</v>
      </c>
      <c r="CM3654" t="s">
        <v>4789</v>
      </c>
      <c r="CO3654">
        <v>125045</v>
      </c>
      <c r="CQ3654">
        <v>0</v>
      </c>
      <c r="CR3654">
        <v>0</v>
      </c>
      <c r="CS3654">
        <v>0</v>
      </c>
      <c r="CY3654" t="s">
        <v>123</v>
      </c>
      <c r="CZ3654" t="s">
        <v>124</v>
      </c>
      <c r="DD3654" t="str" cm="1">
        <f t="array" ref="DD3654:DE3654">TEXT(_xlfn.SEQUENCE(1, DATEDIF(AG3654, AH3654, "m") + 1, AG3654, 30), "YYYY-APMM")</f>
        <v>2014-AP02</v>
      </c>
      <c r="DE3654" t="str">
        <v>2014-AP03</v>
      </c>
      <c r="DN3654">
        <f t="shared" si="114"/>
        <v>138</v>
      </c>
      <c r="DO3654" t="str">
        <f t="shared" si="115"/>
        <v>LABOR- SUBCONTRACTOR</v>
      </c>
    </row>
    <row r="3655" spans="1:119" x14ac:dyDescent="0.35">
      <c r="A3655" t="s">
        <v>105</v>
      </c>
      <c r="B3655">
        <v>502940</v>
      </c>
      <c r="C3655">
        <v>6359</v>
      </c>
      <c r="D3655">
        <v>125055</v>
      </c>
      <c r="E3655">
        <v>13662</v>
      </c>
      <c r="F3655">
        <v>0</v>
      </c>
      <c r="G3655" t="s">
        <v>106</v>
      </c>
      <c r="H3655" t="s">
        <v>106</v>
      </c>
      <c r="I3655" t="s">
        <v>106</v>
      </c>
      <c r="J3655" t="s">
        <v>107</v>
      </c>
      <c r="K3655" t="s">
        <v>108</v>
      </c>
      <c r="L3655" t="s">
        <v>109</v>
      </c>
      <c r="M3655" t="s">
        <v>110</v>
      </c>
      <c r="N3655" t="s">
        <v>8347</v>
      </c>
      <c r="O3655" t="s">
        <v>4794</v>
      </c>
      <c r="P3655">
        <v>8178</v>
      </c>
      <c r="Q3655">
        <v>72</v>
      </c>
      <c r="R3655">
        <v>0</v>
      </c>
      <c r="S3655">
        <v>200</v>
      </c>
      <c r="T3655">
        <v>0</v>
      </c>
      <c r="U3655">
        <v>134.4</v>
      </c>
      <c r="V3655">
        <v>134.4</v>
      </c>
      <c r="W3655">
        <v>200</v>
      </c>
      <c r="X3655">
        <v>0</v>
      </c>
      <c r="Y3655">
        <v>0</v>
      </c>
      <c r="Z3655">
        <v>0</v>
      </c>
      <c r="AD3655" s="1">
        <v>41713.333333333336</v>
      </c>
      <c r="AE3655" s="1">
        <v>41741.708333333336</v>
      </c>
      <c r="AG3655" s="1">
        <v>41702.333333333336</v>
      </c>
      <c r="AH3655" s="1">
        <v>41730.708333333336</v>
      </c>
      <c r="AI3655" s="1">
        <v>41702.333333333336</v>
      </c>
      <c r="AJ3655" s="1">
        <v>41730.708333333336</v>
      </c>
      <c r="AK3655" s="1">
        <v>41702.333333333336</v>
      </c>
      <c r="AL3655" s="1">
        <v>41730.708333333336</v>
      </c>
      <c r="AM3655" s="1">
        <v>41713.333333333336</v>
      </c>
      <c r="AN3655" s="1">
        <v>41741.708333333336</v>
      </c>
      <c r="AP3655" t="s">
        <v>113</v>
      </c>
      <c r="AU3655" t="s">
        <v>8348</v>
      </c>
      <c r="AY3655" t="s">
        <v>106</v>
      </c>
      <c r="AZ3655">
        <v>0</v>
      </c>
      <c r="BA3655">
        <v>0</v>
      </c>
      <c r="BD3655" s="3">
        <v>41321.662499999999</v>
      </c>
      <c r="BE3655" s="3">
        <v>41321.663888888892</v>
      </c>
      <c r="BF3655" t="s">
        <v>115</v>
      </c>
      <c r="BG3655" t="s">
        <v>115</v>
      </c>
      <c r="BH3655">
        <v>8149</v>
      </c>
      <c r="BM3655">
        <v>43550</v>
      </c>
      <c r="BR3655" t="s">
        <v>116</v>
      </c>
      <c r="BS3655" t="s">
        <v>117</v>
      </c>
      <c r="BU3655">
        <v>1</v>
      </c>
      <c r="BV3655" t="s">
        <v>118</v>
      </c>
      <c r="BX3655" t="s">
        <v>119</v>
      </c>
      <c r="BY3655" t="s">
        <v>119</v>
      </c>
      <c r="BZ3655" t="s">
        <v>119</v>
      </c>
      <c r="CA3655">
        <v>1</v>
      </c>
      <c r="CC3655" t="s">
        <v>120</v>
      </c>
      <c r="CH3655">
        <v>540</v>
      </c>
      <c r="CI3655">
        <v>34270</v>
      </c>
      <c r="CJ3655" t="s">
        <v>106</v>
      </c>
      <c r="CK3655" t="s">
        <v>106</v>
      </c>
      <c r="CL3655">
        <v>10</v>
      </c>
      <c r="CM3655" t="s">
        <v>4789</v>
      </c>
      <c r="CO3655">
        <v>125045</v>
      </c>
      <c r="CQ3655">
        <v>0</v>
      </c>
      <c r="CR3655">
        <v>0</v>
      </c>
      <c r="CS3655">
        <v>0</v>
      </c>
      <c r="CY3655" t="s">
        <v>123</v>
      </c>
      <c r="CZ3655" t="s">
        <v>124</v>
      </c>
      <c r="DD3655" t="str" cm="1">
        <f t="array" ref="DD3655">TEXT(_xlfn.SEQUENCE(1, DATEDIF(AG3655, AH3655, "m") + 1, AG3655, 30), "YYYY-APMM")</f>
        <v>2014-AP03</v>
      </c>
      <c r="DN3655">
        <f t="shared" si="114"/>
        <v>134.4</v>
      </c>
      <c r="DO3655" t="str">
        <f t="shared" si="115"/>
        <v>LABOR- SUBCONTRACTOR</v>
      </c>
    </row>
    <row r="3656" spans="1:119" x14ac:dyDescent="0.35">
      <c r="A3656" t="s">
        <v>105</v>
      </c>
      <c r="B3656">
        <v>502941</v>
      </c>
      <c r="C3656">
        <v>6359</v>
      </c>
      <c r="D3656">
        <v>125055</v>
      </c>
      <c r="E3656">
        <v>13662</v>
      </c>
      <c r="F3656">
        <v>0</v>
      </c>
      <c r="G3656" t="s">
        <v>106</v>
      </c>
      <c r="H3656" t="s">
        <v>106</v>
      </c>
      <c r="I3656" t="s">
        <v>106</v>
      </c>
      <c r="J3656" t="s">
        <v>107</v>
      </c>
      <c r="K3656" t="s">
        <v>108</v>
      </c>
      <c r="L3656" t="s">
        <v>109</v>
      </c>
      <c r="M3656" t="s">
        <v>110</v>
      </c>
      <c r="N3656" t="s">
        <v>8349</v>
      </c>
      <c r="O3656" t="s">
        <v>4797</v>
      </c>
      <c r="P3656">
        <v>8177</v>
      </c>
      <c r="Q3656">
        <v>72</v>
      </c>
      <c r="R3656">
        <v>0</v>
      </c>
      <c r="S3656">
        <v>120</v>
      </c>
      <c r="T3656">
        <v>0</v>
      </c>
      <c r="U3656">
        <v>402</v>
      </c>
      <c r="V3656">
        <v>402</v>
      </c>
      <c r="W3656">
        <v>120</v>
      </c>
      <c r="X3656">
        <v>330</v>
      </c>
      <c r="Y3656">
        <v>0</v>
      </c>
      <c r="Z3656">
        <v>330</v>
      </c>
      <c r="AD3656" s="1">
        <v>41730.333333333336</v>
      </c>
      <c r="AE3656" s="1">
        <v>41746.708333333336</v>
      </c>
      <c r="AG3656" s="1">
        <v>41720.333333333336</v>
      </c>
      <c r="AH3656" s="1">
        <v>41736.708333333336</v>
      </c>
      <c r="AI3656" s="1">
        <v>41720.333333333336</v>
      </c>
      <c r="AJ3656" s="1">
        <v>41736.708333333336</v>
      </c>
      <c r="AK3656" s="1">
        <v>41720.333333333336</v>
      </c>
      <c r="AL3656" s="1">
        <v>41736.708333333336</v>
      </c>
      <c r="AM3656" s="1">
        <v>41730.333333333336</v>
      </c>
      <c r="AN3656" s="1">
        <v>41746.708333333336</v>
      </c>
      <c r="AP3656" t="s">
        <v>113</v>
      </c>
      <c r="AU3656" t="s">
        <v>8350</v>
      </c>
      <c r="AY3656" t="s">
        <v>106</v>
      </c>
      <c r="AZ3656">
        <v>0</v>
      </c>
      <c r="BA3656">
        <v>0</v>
      </c>
      <c r="BD3656" s="3">
        <v>41321.662499999999</v>
      </c>
      <c r="BE3656" s="3">
        <v>41321.663888888892</v>
      </c>
      <c r="BF3656" t="s">
        <v>115</v>
      </c>
      <c r="BG3656" t="s">
        <v>115</v>
      </c>
      <c r="BH3656">
        <v>8149</v>
      </c>
      <c r="BM3656">
        <v>43540</v>
      </c>
      <c r="BR3656" t="s">
        <v>1299</v>
      </c>
      <c r="BS3656" t="s">
        <v>1300</v>
      </c>
      <c r="BU3656">
        <v>1</v>
      </c>
      <c r="BV3656" t="s">
        <v>118</v>
      </c>
      <c r="BX3656" t="s">
        <v>119</v>
      </c>
      <c r="BY3656" t="s">
        <v>119</v>
      </c>
      <c r="BZ3656" t="s">
        <v>119</v>
      </c>
      <c r="CA3656">
        <v>1</v>
      </c>
      <c r="CC3656" t="s">
        <v>120</v>
      </c>
      <c r="CH3656">
        <v>540</v>
      </c>
      <c r="CI3656">
        <v>34270</v>
      </c>
      <c r="CJ3656" t="s">
        <v>106</v>
      </c>
      <c r="CK3656" t="s">
        <v>106</v>
      </c>
      <c r="CL3656">
        <v>10</v>
      </c>
      <c r="CM3656" t="s">
        <v>4789</v>
      </c>
      <c r="CO3656">
        <v>125045</v>
      </c>
      <c r="CQ3656">
        <v>0</v>
      </c>
      <c r="CR3656">
        <v>0</v>
      </c>
      <c r="CS3656">
        <v>0</v>
      </c>
      <c r="CY3656" t="s">
        <v>123</v>
      </c>
      <c r="CZ3656" t="s">
        <v>124</v>
      </c>
      <c r="DD3656" t="str" cm="1">
        <f t="array" ref="DD3656">TEXT(_xlfn.SEQUENCE(1, DATEDIF(AG3656, AH3656, "m") + 1, AG3656, 30), "YYYY-APMM")</f>
        <v>2014-AP03</v>
      </c>
      <c r="DN3656">
        <f t="shared" si="114"/>
        <v>402</v>
      </c>
      <c r="DO3656" t="str">
        <f t="shared" si="115"/>
        <v>LABOR - CIVIL</v>
      </c>
    </row>
    <row r="3657" spans="1:119" x14ac:dyDescent="0.35">
      <c r="A3657" t="s">
        <v>105</v>
      </c>
      <c r="B3657">
        <v>502942</v>
      </c>
      <c r="C3657">
        <v>6359</v>
      </c>
      <c r="D3657">
        <v>125056</v>
      </c>
      <c r="E3657">
        <v>13662</v>
      </c>
      <c r="F3657">
        <v>0</v>
      </c>
      <c r="G3657" t="s">
        <v>106</v>
      </c>
      <c r="H3657" t="s">
        <v>106</v>
      </c>
      <c r="I3657" t="s">
        <v>106</v>
      </c>
      <c r="J3657" t="s">
        <v>107</v>
      </c>
      <c r="K3657" t="s">
        <v>108</v>
      </c>
      <c r="L3657" t="s">
        <v>109</v>
      </c>
      <c r="M3657" t="s">
        <v>110</v>
      </c>
      <c r="N3657" t="s">
        <v>8351</v>
      </c>
      <c r="O3657" t="s">
        <v>4695</v>
      </c>
      <c r="P3657">
        <v>8177</v>
      </c>
      <c r="Q3657">
        <v>568</v>
      </c>
      <c r="R3657">
        <v>144</v>
      </c>
      <c r="S3657">
        <v>200</v>
      </c>
      <c r="T3657">
        <v>0</v>
      </c>
      <c r="U3657">
        <v>6</v>
      </c>
      <c r="V3657">
        <v>6</v>
      </c>
      <c r="W3657">
        <v>200</v>
      </c>
      <c r="X3657">
        <v>0</v>
      </c>
      <c r="Y3657">
        <v>0</v>
      </c>
      <c r="Z3657">
        <v>0</v>
      </c>
      <c r="AD3657" s="1">
        <v>41802.333333333336</v>
      </c>
      <c r="AE3657" s="1">
        <v>41830.708333333336</v>
      </c>
      <c r="AG3657" s="1">
        <v>41720.333333333336</v>
      </c>
      <c r="AH3657" s="1">
        <v>41748.708333333336</v>
      </c>
      <c r="AI3657" s="1">
        <v>41720.333333333336</v>
      </c>
      <c r="AJ3657" s="1">
        <v>41748.708333333336</v>
      </c>
      <c r="AK3657" s="1">
        <v>41720.333333333336</v>
      </c>
      <c r="AL3657" s="1">
        <v>41748.708333333336</v>
      </c>
      <c r="AM3657" s="1">
        <v>41802.333333333336</v>
      </c>
      <c r="AN3657" s="1">
        <v>41830.708333333336</v>
      </c>
      <c r="AP3657" t="s">
        <v>113</v>
      </c>
      <c r="AU3657" t="s">
        <v>8352</v>
      </c>
      <c r="AY3657" t="s">
        <v>106</v>
      </c>
      <c r="AZ3657">
        <v>0</v>
      </c>
      <c r="BA3657">
        <v>0</v>
      </c>
      <c r="BD3657" s="3">
        <v>41321.662499999999</v>
      </c>
      <c r="BE3657" s="3">
        <v>41321.663888888892</v>
      </c>
      <c r="BF3657" t="s">
        <v>115</v>
      </c>
      <c r="BG3657" t="s">
        <v>115</v>
      </c>
      <c r="BH3657">
        <v>8149</v>
      </c>
      <c r="BM3657">
        <v>43540</v>
      </c>
      <c r="BR3657" t="s">
        <v>1299</v>
      </c>
      <c r="BS3657" t="s">
        <v>1300</v>
      </c>
      <c r="BU3657">
        <v>1</v>
      </c>
      <c r="BV3657" t="s">
        <v>118</v>
      </c>
      <c r="BX3657" t="s">
        <v>119</v>
      </c>
      <c r="BY3657" t="s">
        <v>119</v>
      </c>
      <c r="BZ3657" t="s">
        <v>119</v>
      </c>
      <c r="CA3657">
        <v>1</v>
      </c>
      <c r="CC3657" t="s">
        <v>120</v>
      </c>
      <c r="CH3657">
        <v>540</v>
      </c>
      <c r="CI3657">
        <v>34280</v>
      </c>
      <c r="CJ3657" t="s">
        <v>106</v>
      </c>
      <c r="CK3657" t="s">
        <v>106</v>
      </c>
      <c r="CL3657">
        <v>15</v>
      </c>
      <c r="CM3657" t="s">
        <v>4697</v>
      </c>
      <c r="CO3657">
        <v>125045</v>
      </c>
      <c r="CQ3657">
        <v>0</v>
      </c>
      <c r="CR3657">
        <v>0</v>
      </c>
      <c r="CS3657">
        <v>0</v>
      </c>
      <c r="CY3657" t="s">
        <v>123</v>
      </c>
      <c r="CZ3657" t="s">
        <v>124</v>
      </c>
      <c r="DD3657" t="str" cm="1">
        <f t="array" ref="DD3657">TEXT(_xlfn.SEQUENCE(1, DATEDIF(AG3657, AH3657, "m") + 1, AG3657, 30), "YYYY-APMM")</f>
        <v>2014-AP03</v>
      </c>
      <c r="DN3657">
        <f t="shared" si="114"/>
        <v>6</v>
      </c>
      <c r="DO3657" t="str">
        <f t="shared" si="115"/>
        <v>LABOR - CIVIL</v>
      </c>
    </row>
    <row r="3658" spans="1:119" x14ac:dyDescent="0.35">
      <c r="A3658" t="s">
        <v>105</v>
      </c>
      <c r="B3658">
        <v>502943</v>
      </c>
      <c r="C3658">
        <v>6359</v>
      </c>
      <c r="D3658">
        <v>125056</v>
      </c>
      <c r="E3658">
        <v>13662</v>
      </c>
      <c r="F3658">
        <v>0</v>
      </c>
      <c r="G3658" t="s">
        <v>106</v>
      </c>
      <c r="H3658" t="s">
        <v>106</v>
      </c>
      <c r="I3658" t="s">
        <v>106</v>
      </c>
      <c r="J3658" t="s">
        <v>107</v>
      </c>
      <c r="K3658" t="s">
        <v>108</v>
      </c>
      <c r="L3658" t="s">
        <v>109</v>
      </c>
      <c r="M3658" t="s">
        <v>110</v>
      </c>
      <c r="N3658" t="s">
        <v>8353</v>
      </c>
      <c r="O3658" t="s">
        <v>4699</v>
      </c>
      <c r="P3658">
        <v>8172</v>
      </c>
      <c r="Q3658">
        <v>96</v>
      </c>
      <c r="R3658">
        <v>0</v>
      </c>
      <c r="S3658">
        <v>200</v>
      </c>
      <c r="T3658">
        <v>0</v>
      </c>
      <c r="U3658">
        <v>154</v>
      </c>
      <c r="V3658">
        <v>154</v>
      </c>
      <c r="W3658">
        <v>200</v>
      </c>
      <c r="X3658">
        <v>0</v>
      </c>
      <c r="Y3658">
        <v>0</v>
      </c>
      <c r="Z3658">
        <v>0</v>
      </c>
      <c r="AD3658" s="1">
        <v>41731.333333333336</v>
      </c>
      <c r="AE3658" s="1">
        <v>41759.708333333336</v>
      </c>
      <c r="AG3658" s="1">
        <v>41717.333333333336</v>
      </c>
      <c r="AH3658" s="1">
        <v>41745.708333333336</v>
      </c>
      <c r="AI3658" s="1">
        <v>41717.333333333336</v>
      </c>
      <c r="AJ3658" s="1">
        <v>41745.708333333336</v>
      </c>
      <c r="AK3658" s="1">
        <v>41717.333333333336</v>
      </c>
      <c r="AL3658" s="1">
        <v>41745.708333333336</v>
      </c>
      <c r="AM3658" s="1">
        <v>41731.333333333336</v>
      </c>
      <c r="AN3658" s="1">
        <v>41759.708333333336</v>
      </c>
      <c r="AP3658" t="s">
        <v>113</v>
      </c>
      <c r="AU3658" t="s">
        <v>8354</v>
      </c>
      <c r="AY3658" t="s">
        <v>106</v>
      </c>
      <c r="AZ3658">
        <v>0</v>
      </c>
      <c r="BA3658">
        <v>0</v>
      </c>
      <c r="BD3658" s="3">
        <v>41321.662499999999</v>
      </c>
      <c r="BE3658" s="3">
        <v>41321.663888888892</v>
      </c>
      <c r="BF3658" t="s">
        <v>115</v>
      </c>
      <c r="BG3658" t="s">
        <v>115</v>
      </c>
      <c r="BH3658">
        <v>8149</v>
      </c>
      <c r="BM3658">
        <v>43490</v>
      </c>
      <c r="BR3658" t="s">
        <v>3200</v>
      </c>
      <c r="BS3658" t="s">
        <v>3201</v>
      </c>
      <c r="BU3658">
        <v>1</v>
      </c>
      <c r="BV3658" t="s">
        <v>118</v>
      </c>
      <c r="BX3658" t="s">
        <v>119</v>
      </c>
      <c r="BY3658" t="s">
        <v>119</v>
      </c>
      <c r="BZ3658" t="s">
        <v>119</v>
      </c>
      <c r="CA3658">
        <v>1</v>
      </c>
      <c r="CC3658" t="s">
        <v>120</v>
      </c>
      <c r="CH3658">
        <v>540</v>
      </c>
      <c r="CI3658">
        <v>34280</v>
      </c>
      <c r="CJ3658" t="s">
        <v>106</v>
      </c>
      <c r="CK3658" t="s">
        <v>106</v>
      </c>
      <c r="CL3658">
        <v>15</v>
      </c>
      <c r="CM3658" t="s">
        <v>4697</v>
      </c>
      <c r="CO3658">
        <v>125045</v>
      </c>
      <c r="CQ3658">
        <v>0</v>
      </c>
      <c r="CR3658">
        <v>0</v>
      </c>
      <c r="CS3658">
        <v>0</v>
      </c>
      <c r="CY3658" t="s">
        <v>123</v>
      </c>
      <c r="CZ3658" t="s">
        <v>124</v>
      </c>
      <c r="DD3658" t="str" cm="1">
        <f t="array" ref="DD3658">TEXT(_xlfn.SEQUENCE(1, DATEDIF(AG3658, AH3658, "m") + 1, AG3658, 30), "YYYY-APMM")</f>
        <v>2014-AP03</v>
      </c>
      <c r="DN3658">
        <f t="shared" si="114"/>
        <v>154</v>
      </c>
      <c r="DO3658" t="str">
        <f t="shared" si="115"/>
        <v>MANHOLES SK</v>
      </c>
    </row>
    <row r="3659" spans="1:119" x14ac:dyDescent="0.35">
      <c r="A3659" t="s">
        <v>105</v>
      </c>
      <c r="B3659">
        <v>502944</v>
      </c>
      <c r="C3659">
        <v>6359</v>
      </c>
      <c r="D3659">
        <v>125056</v>
      </c>
      <c r="E3659">
        <v>13662</v>
      </c>
      <c r="F3659">
        <v>0</v>
      </c>
      <c r="G3659" t="s">
        <v>106</v>
      </c>
      <c r="H3659" t="s">
        <v>106</v>
      </c>
      <c r="I3659" t="s">
        <v>106</v>
      </c>
      <c r="J3659" t="s">
        <v>107</v>
      </c>
      <c r="K3659" t="s">
        <v>108</v>
      </c>
      <c r="L3659" t="s">
        <v>109</v>
      </c>
      <c r="M3659" t="s">
        <v>110</v>
      </c>
      <c r="N3659" t="s">
        <v>8355</v>
      </c>
      <c r="O3659" t="s">
        <v>4702</v>
      </c>
      <c r="P3659">
        <v>8172</v>
      </c>
      <c r="Q3659">
        <v>96</v>
      </c>
      <c r="R3659">
        <v>0</v>
      </c>
      <c r="S3659">
        <v>200</v>
      </c>
      <c r="T3659">
        <v>0</v>
      </c>
      <c r="U3659">
        <v>176</v>
      </c>
      <c r="V3659">
        <v>176</v>
      </c>
      <c r="W3659">
        <v>200</v>
      </c>
      <c r="X3659">
        <v>0</v>
      </c>
      <c r="Y3659">
        <v>0</v>
      </c>
      <c r="Z3659">
        <v>0</v>
      </c>
      <c r="AD3659" s="1">
        <v>41760.333333333336</v>
      </c>
      <c r="AE3659" s="1">
        <v>41788.708333333336</v>
      </c>
      <c r="AG3659" s="1">
        <v>41746.333333333336</v>
      </c>
      <c r="AH3659" s="1">
        <v>41774.708333333336</v>
      </c>
      <c r="AI3659" s="1">
        <v>41746.333333333336</v>
      </c>
      <c r="AJ3659" s="1">
        <v>41774.708333333336</v>
      </c>
      <c r="AK3659" s="1">
        <v>41746.333333333336</v>
      </c>
      <c r="AL3659" s="1">
        <v>41774.708333333336</v>
      </c>
      <c r="AM3659" s="1">
        <v>41760.333333333336</v>
      </c>
      <c r="AN3659" s="1">
        <v>41788.708333333336</v>
      </c>
      <c r="AP3659" t="s">
        <v>113</v>
      </c>
      <c r="AU3659" t="s">
        <v>8356</v>
      </c>
      <c r="AY3659" t="s">
        <v>106</v>
      </c>
      <c r="AZ3659">
        <v>0</v>
      </c>
      <c r="BA3659">
        <v>0</v>
      </c>
      <c r="BD3659" s="3">
        <v>41321.662499999999</v>
      </c>
      <c r="BE3659" s="3">
        <v>41321.663888888892</v>
      </c>
      <c r="BF3659" t="s">
        <v>115</v>
      </c>
      <c r="BG3659" t="s">
        <v>115</v>
      </c>
      <c r="BH3659">
        <v>8149</v>
      </c>
      <c r="BM3659">
        <v>43490</v>
      </c>
      <c r="BR3659" t="s">
        <v>3200</v>
      </c>
      <c r="BS3659" t="s">
        <v>3201</v>
      </c>
      <c r="BU3659">
        <v>1</v>
      </c>
      <c r="BV3659" t="s">
        <v>118</v>
      </c>
      <c r="BX3659" t="s">
        <v>119</v>
      </c>
      <c r="BY3659" t="s">
        <v>119</v>
      </c>
      <c r="BZ3659" t="s">
        <v>119</v>
      </c>
      <c r="CA3659">
        <v>1</v>
      </c>
      <c r="CC3659" t="s">
        <v>120</v>
      </c>
      <c r="CH3659">
        <v>540</v>
      </c>
      <c r="CI3659">
        <v>34280</v>
      </c>
      <c r="CJ3659" t="s">
        <v>106</v>
      </c>
      <c r="CK3659" t="s">
        <v>106</v>
      </c>
      <c r="CL3659">
        <v>15</v>
      </c>
      <c r="CM3659" t="s">
        <v>4697</v>
      </c>
      <c r="CO3659">
        <v>125045</v>
      </c>
      <c r="CQ3659">
        <v>0</v>
      </c>
      <c r="CR3659">
        <v>0</v>
      </c>
      <c r="CS3659">
        <v>0</v>
      </c>
      <c r="CY3659" t="s">
        <v>123</v>
      </c>
      <c r="CZ3659" t="s">
        <v>124</v>
      </c>
      <c r="DD3659" t="str" cm="1">
        <f t="array" ref="DD3659">TEXT(_xlfn.SEQUENCE(1, DATEDIF(AG3659, AH3659, "m") + 1, AG3659, 30), "YYYY-APMM")</f>
        <v>2014-AP04</v>
      </c>
      <c r="DN3659">
        <f t="shared" si="114"/>
        <v>176</v>
      </c>
      <c r="DO3659" t="str">
        <f t="shared" si="115"/>
        <v>MANHOLES SK</v>
      </c>
    </row>
    <row r="3660" spans="1:119" x14ac:dyDescent="0.35">
      <c r="A3660" t="s">
        <v>105</v>
      </c>
      <c r="B3660">
        <v>502945</v>
      </c>
      <c r="C3660">
        <v>6359</v>
      </c>
      <c r="D3660">
        <v>125056</v>
      </c>
      <c r="E3660">
        <v>13662</v>
      </c>
      <c r="F3660">
        <v>0</v>
      </c>
      <c r="G3660" t="s">
        <v>106</v>
      </c>
      <c r="H3660" t="s">
        <v>106</v>
      </c>
      <c r="I3660" t="s">
        <v>106</v>
      </c>
      <c r="J3660" t="s">
        <v>107</v>
      </c>
      <c r="K3660" t="s">
        <v>108</v>
      </c>
      <c r="L3660" t="s">
        <v>109</v>
      </c>
      <c r="M3660" t="s">
        <v>110</v>
      </c>
      <c r="N3660" t="s">
        <v>8357</v>
      </c>
      <c r="O3660" t="s">
        <v>4705</v>
      </c>
      <c r="P3660">
        <v>8177</v>
      </c>
      <c r="Q3660">
        <v>384</v>
      </c>
      <c r="R3660">
        <v>288</v>
      </c>
      <c r="S3660">
        <v>160</v>
      </c>
      <c r="T3660">
        <v>0</v>
      </c>
      <c r="U3660">
        <v>6</v>
      </c>
      <c r="V3660">
        <v>6</v>
      </c>
      <c r="W3660">
        <v>160</v>
      </c>
      <c r="X3660">
        <v>0</v>
      </c>
      <c r="Y3660">
        <v>0</v>
      </c>
      <c r="Z3660">
        <v>0</v>
      </c>
      <c r="AD3660" s="1">
        <v>41832.333333333336</v>
      </c>
      <c r="AE3660" s="1">
        <v>41857.708333333336</v>
      </c>
      <c r="AG3660" s="1">
        <v>41776.333333333336</v>
      </c>
      <c r="AH3660" s="1">
        <v>41798.708333333336</v>
      </c>
      <c r="AI3660" s="1">
        <v>41776.333333333336</v>
      </c>
      <c r="AJ3660" s="1">
        <v>41798.708333333336</v>
      </c>
      <c r="AK3660" s="1">
        <v>41776.333333333336</v>
      </c>
      <c r="AL3660" s="1">
        <v>41798.708333333336</v>
      </c>
      <c r="AM3660" s="1">
        <v>41832.333333333336</v>
      </c>
      <c r="AN3660" s="1">
        <v>41857.708333333336</v>
      </c>
      <c r="AP3660" t="s">
        <v>113</v>
      </c>
      <c r="AU3660" t="s">
        <v>8358</v>
      </c>
      <c r="AY3660" t="s">
        <v>106</v>
      </c>
      <c r="AZ3660">
        <v>0</v>
      </c>
      <c r="BA3660">
        <v>0</v>
      </c>
      <c r="BD3660" s="3">
        <v>41321.662499999999</v>
      </c>
      <c r="BE3660" s="3">
        <v>41321.690972222219</v>
      </c>
      <c r="BF3660" t="s">
        <v>115</v>
      </c>
      <c r="BG3660" t="s">
        <v>115</v>
      </c>
      <c r="BH3660">
        <v>8149</v>
      </c>
      <c r="BM3660">
        <v>43540</v>
      </c>
      <c r="BR3660" t="s">
        <v>1299</v>
      </c>
      <c r="BS3660" t="s">
        <v>1300</v>
      </c>
      <c r="BU3660">
        <v>1</v>
      </c>
      <c r="BV3660" t="s">
        <v>118</v>
      </c>
      <c r="BX3660" t="s">
        <v>119</v>
      </c>
      <c r="BY3660" t="s">
        <v>119</v>
      </c>
      <c r="BZ3660" t="s">
        <v>119</v>
      </c>
      <c r="CA3660">
        <v>1</v>
      </c>
      <c r="CC3660" t="s">
        <v>120</v>
      </c>
      <c r="CH3660">
        <v>540</v>
      </c>
      <c r="CI3660">
        <v>34280</v>
      </c>
      <c r="CJ3660" t="s">
        <v>106</v>
      </c>
      <c r="CK3660" t="s">
        <v>106</v>
      </c>
      <c r="CL3660">
        <v>15</v>
      </c>
      <c r="CM3660" t="s">
        <v>4697</v>
      </c>
      <c r="CO3660">
        <v>125045</v>
      </c>
      <c r="CQ3660">
        <v>0</v>
      </c>
      <c r="CR3660">
        <v>0</v>
      </c>
      <c r="CS3660">
        <v>0</v>
      </c>
      <c r="CY3660" t="s">
        <v>123</v>
      </c>
      <c r="CZ3660" t="s">
        <v>124</v>
      </c>
      <c r="DD3660" t="str" cm="1">
        <f t="array" ref="DD3660">TEXT(_xlfn.SEQUENCE(1, DATEDIF(AG3660, AH3660, "m") + 1, AG3660, 30), "YYYY-APMM")</f>
        <v>2014-AP05</v>
      </c>
      <c r="DN3660">
        <f t="shared" si="114"/>
        <v>6</v>
      </c>
      <c r="DO3660" t="str">
        <f t="shared" si="115"/>
        <v>LABOR - CIVIL</v>
      </c>
    </row>
    <row r="3661" spans="1:119" x14ac:dyDescent="0.35">
      <c r="A3661" t="s">
        <v>105</v>
      </c>
      <c r="B3661">
        <v>502946</v>
      </c>
      <c r="C3661">
        <v>6359</v>
      </c>
      <c r="D3661">
        <v>125057</v>
      </c>
      <c r="E3661">
        <v>13662</v>
      </c>
      <c r="F3661">
        <v>0</v>
      </c>
      <c r="G3661" t="s">
        <v>106</v>
      </c>
      <c r="H3661" t="s">
        <v>106</v>
      </c>
      <c r="I3661" t="s">
        <v>106</v>
      </c>
      <c r="J3661" t="s">
        <v>107</v>
      </c>
      <c r="K3661" t="s">
        <v>108</v>
      </c>
      <c r="L3661" t="s">
        <v>109</v>
      </c>
      <c r="M3661" t="s">
        <v>110</v>
      </c>
      <c r="N3661" t="s">
        <v>8359</v>
      </c>
      <c r="O3661" t="s">
        <v>4638</v>
      </c>
      <c r="P3661">
        <v>8177</v>
      </c>
      <c r="Q3661">
        <v>96</v>
      </c>
      <c r="R3661">
        <v>0</v>
      </c>
      <c r="S3661">
        <v>200</v>
      </c>
      <c r="T3661">
        <v>0</v>
      </c>
      <c r="U3661">
        <v>1374</v>
      </c>
      <c r="V3661">
        <v>1374</v>
      </c>
      <c r="W3661">
        <v>200</v>
      </c>
      <c r="X3661">
        <v>600</v>
      </c>
      <c r="Y3661">
        <v>0</v>
      </c>
      <c r="Z3661">
        <v>600</v>
      </c>
      <c r="AD3661" s="1">
        <v>41797.333333333336</v>
      </c>
      <c r="AE3661" s="1">
        <v>41825.708333333336</v>
      </c>
      <c r="AG3661" s="1">
        <v>41783.333333333336</v>
      </c>
      <c r="AH3661" s="1">
        <v>41811.708333333336</v>
      </c>
      <c r="AI3661" s="1">
        <v>41783.333333333336</v>
      </c>
      <c r="AJ3661" s="1">
        <v>41811.708333333336</v>
      </c>
      <c r="AK3661" s="1">
        <v>41783.333333333336</v>
      </c>
      <c r="AL3661" s="1">
        <v>41811.708333333336</v>
      </c>
      <c r="AM3661" s="1">
        <v>41797.333333333336</v>
      </c>
      <c r="AN3661" s="1">
        <v>41825.708333333336</v>
      </c>
      <c r="AP3661" t="s">
        <v>113</v>
      </c>
      <c r="AU3661" t="s">
        <v>8360</v>
      </c>
      <c r="AY3661" t="s">
        <v>106</v>
      </c>
      <c r="AZ3661">
        <v>0</v>
      </c>
      <c r="BA3661">
        <v>0</v>
      </c>
      <c r="BD3661" s="3">
        <v>41321.662499999999</v>
      </c>
      <c r="BE3661" s="3">
        <v>41321.690972222219</v>
      </c>
      <c r="BF3661" t="s">
        <v>115</v>
      </c>
      <c r="BG3661" t="s">
        <v>115</v>
      </c>
      <c r="BH3661">
        <v>8149</v>
      </c>
      <c r="BM3661">
        <v>43540</v>
      </c>
      <c r="BR3661" t="s">
        <v>1299</v>
      </c>
      <c r="BS3661" t="s">
        <v>1300</v>
      </c>
      <c r="BU3661">
        <v>1</v>
      </c>
      <c r="BV3661" t="s">
        <v>118</v>
      </c>
      <c r="BX3661" t="s">
        <v>119</v>
      </c>
      <c r="BY3661" t="s">
        <v>119</v>
      </c>
      <c r="BZ3661" t="s">
        <v>119</v>
      </c>
      <c r="CA3661">
        <v>1</v>
      </c>
      <c r="CC3661" t="s">
        <v>120</v>
      </c>
      <c r="CH3661">
        <v>540</v>
      </c>
      <c r="CI3661">
        <v>34310</v>
      </c>
      <c r="CJ3661" t="s">
        <v>106</v>
      </c>
      <c r="CK3661" t="s">
        <v>106</v>
      </c>
      <c r="CL3661">
        <v>30</v>
      </c>
      <c r="CM3661" t="s">
        <v>4640</v>
      </c>
      <c r="CO3661">
        <v>125045</v>
      </c>
      <c r="CQ3661">
        <v>0</v>
      </c>
      <c r="CR3661">
        <v>0</v>
      </c>
      <c r="CS3661">
        <v>0</v>
      </c>
      <c r="CY3661" t="s">
        <v>123</v>
      </c>
      <c r="CZ3661" t="s">
        <v>124</v>
      </c>
      <c r="DD3661" t="str" cm="1">
        <f t="array" ref="DD3661">TEXT(_xlfn.SEQUENCE(1, DATEDIF(AG3661, AH3661, "m") + 1, AG3661, 30), "YYYY-APMM")</f>
        <v>2014-AP05</v>
      </c>
      <c r="DN3661">
        <f t="shared" si="114"/>
        <v>1374</v>
      </c>
      <c r="DO3661" t="str">
        <f t="shared" si="115"/>
        <v>LABOR - CIVIL</v>
      </c>
    </row>
    <row r="3662" spans="1:119" x14ac:dyDescent="0.35">
      <c r="A3662" t="s">
        <v>105</v>
      </c>
      <c r="B3662">
        <v>502947</v>
      </c>
      <c r="C3662">
        <v>6359</v>
      </c>
      <c r="D3662">
        <v>125057</v>
      </c>
      <c r="E3662">
        <v>13662</v>
      </c>
      <c r="F3662">
        <v>0</v>
      </c>
      <c r="G3662" t="s">
        <v>106</v>
      </c>
      <c r="H3662" t="s">
        <v>106</v>
      </c>
      <c r="I3662" t="s">
        <v>106</v>
      </c>
      <c r="J3662" t="s">
        <v>107</v>
      </c>
      <c r="K3662" t="s">
        <v>108</v>
      </c>
      <c r="L3662" t="s">
        <v>109</v>
      </c>
      <c r="M3662" t="s">
        <v>110</v>
      </c>
      <c r="N3662" t="s">
        <v>8361</v>
      </c>
      <c r="O3662" t="s">
        <v>4642</v>
      </c>
      <c r="P3662">
        <v>8178</v>
      </c>
      <c r="Q3662">
        <v>120</v>
      </c>
      <c r="R3662">
        <v>0</v>
      </c>
      <c r="S3662">
        <v>200</v>
      </c>
      <c r="T3662">
        <v>0</v>
      </c>
      <c r="U3662">
        <v>1834.8</v>
      </c>
      <c r="V3662">
        <v>1834.8</v>
      </c>
      <c r="W3662">
        <v>200</v>
      </c>
      <c r="X3662">
        <v>0</v>
      </c>
      <c r="Y3662">
        <v>0</v>
      </c>
      <c r="Z3662">
        <v>0</v>
      </c>
      <c r="AD3662" s="1">
        <v>41806.333333333336</v>
      </c>
      <c r="AE3662" s="1">
        <v>41834.708333333336</v>
      </c>
      <c r="AG3662" s="1">
        <v>41788.333333333336</v>
      </c>
      <c r="AH3662" s="1">
        <v>41816.708333333336</v>
      </c>
      <c r="AI3662" s="1">
        <v>41788.333333333336</v>
      </c>
      <c r="AJ3662" s="1">
        <v>41816.708333333336</v>
      </c>
      <c r="AK3662" s="1">
        <v>41788.333333333336</v>
      </c>
      <c r="AL3662" s="1">
        <v>41816.708333333336</v>
      </c>
      <c r="AM3662" s="1">
        <v>41806.333333333336</v>
      </c>
      <c r="AN3662" s="1">
        <v>41834.708333333336</v>
      </c>
      <c r="AP3662" t="s">
        <v>113</v>
      </c>
      <c r="AU3662" t="s">
        <v>8362</v>
      </c>
      <c r="AY3662" t="s">
        <v>106</v>
      </c>
      <c r="AZ3662">
        <v>0</v>
      </c>
      <c r="BA3662">
        <v>0</v>
      </c>
      <c r="BD3662" s="3">
        <v>41321.662499999999</v>
      </c>
      <c r="BE3662" s="3">
        <v>41321.690972222219</v>
      </c>
      <c r="BF3662" t="s">
        <v>115</v>
      </c>
      <c r="BG3662" t="s">
        <v>115</v>
      </c>
      <c r="BH3662">
        <v>8149</v>
      </c>
      <c r="BM3662">
        <v>43550</v>
      </c>
      <c r="BR3662" t="s">
        <v>116</v>
      </c>
      <c r="BS3662" t="s">
        <v>117</v>
      </c>
      <c r="BU3662">
        <v>1</v>
      </c>
      <c r="BV3662" t="s">
        <v>118</v>
      </c>
      <c r="BX3662" t="s">
        <v>119</v>
      </c>
      <c r="BY3662" t="s">
        <v>119</v>
      </c>
      <c r="BZ3662" t="s">
        <v>119</v>
      </c>
      <c r="CA3662">
        <v>1</v>
      </c>
      <c r="CC3662" t="s">
        <v>120</v>
      </c>
      <c r="CH3662">
        <v>540</v>
      </c>
      <c r="CI3662">
        <v>34310</v>
      </c>
      <c r="CJ3662" t="s">
        <v>106</v>
      </c>
      <c r="CK3662" t="s">
        <v>106</v>
      </c>
      <c r="CL3662">
        <v>30</v>
      </c>
      <c r="CM3662" t="s">
        <v>4640</v>
      </c>
      <c r="CO3662">
        <v>125045</v>
      </c>
      <c r="CQ3662">
        <v>0</v>
      </c>
      <c r="CR3662">
        <v>0</v>
      </c>
      <c r="CS3662">
        <v>0</v>
      </c>
      <c r="CY3662" t="s">
        <v>123</v>
      </c>
      <c r="CZ3662" t="s">
        <v>124</v>
      </c>
      <c r="DD3662" t="str" cm="1">
        <f t="array" ref="DD3662">TEXT(_xlfn.SEQUENCE(1, DATEDIF(AG3662, AH3662, "m") + 1, AG3662, 30), "YYYY-APMM")</f>
        <v>2014-AP05</v>
      </c>
      <c r="DN3662">
        <f t="shared" si="114"/>
        <v>1834.8</v>
      </c>
      <c r="DO3662" t="str">
        <f t="shared" si="115"/>
        <v>LABOR- SUBCONTRACTOR</v>
      </c>
    </row>
    <row r="3663" spans="1:119" x14ac:dyDescent="0.35">
      <c r="A3663" t="s">
        <v>105</v>
      </c>
      <c r="B3663">
        <v>502948</v>
      </c>
      <c r="C3663">
        <v>6359</v>
      </c>
      <c r="D3663">
        <v>125057</v>
      </c>
      <c r="E3663">
        <v>13662</v>
      </c>
      <c r="F3663">
        <v>0</v>
      </c>
      <c r="G3663" t="s">
        <v>106</v>
      </c>
      <c r="H3663" t="s">
        <v>106</v>
      </c>
      <c r="I3663" t="s">
        <v>106</v>
      </c>
      <c r="J3663" t="s">
        <v>107</v>
      </c>
      <c r="K3663" t="s">
        <v>108</v>
      </c>
      <c r="L3663" t="s">
        <v>109</v>
      </c>
      <c r="M3663" t="s">
        <v>110</v>
      </c>
      <c r="N3663" t="s">
        <v>8363</v>
      </c>
      <c r="O3663" t="s">
        <v>4645</v>
      </c>
      <c r="P3663">
        <v>8177</v>
      </c>
      <c r="Q3663">
        <v>120</v>
      </c>
      <c r="R3663">
        <v>0</v>
      </c>
      <c r="S3663">
        <v>200</v>
      </c>
      <c r="T3663">
        <v>0</v>
      </c>
      <c r="U3663">
        <v>862</v>
      </c>
      <c r="V3663">
        <v>862</v>
      </c>
      <c r="W3663">
        <v>200</v>
      </c>
      <c r="X3663">
        <v>550</v>
      </c>
      <c r="Y3663">
        <v>0</v>
      </c>
      <c r="Z3663">
        <v>550</v>
      </c>
      <c r="AD3663" s="1">
        <v>41814.333333333336</v>
      </c>
      <c r="AE3663" s="1">
        <v>41842.708333333336</v>
      </c>
      <c r="AG3663" s="1">
        <v>41797.333333333336</v>
      </c>
      <c r="AH3663" s="1">
        <v>41825.708333333336</v>
      </c>
      <c r="AI3663" s="1">
        <v>41797.333333333336</v>
      </c>
      <c r="AJ3663" s="1">
        <v>41825.708333333336</v>
      </c>
      <c r="AK3663" s="1">
        <v>41797.333333333336</v>
      </c>
      <c r="AL3663" s="1">
        <v>41825.708333333336</v>
      </c>
      <c r="AM3663" s="1">
        <v>41814.333333333336</v>
      </c>
      <c r="AN3663" s="1">
        <v>41842.708333333336</v>
      </c>
      <c r="AP3663" t="s">
        <v>113</v>
      </c>
      <c r="AU3663" t="s">
        <v>8364</v>
      </c>
      <c r="AY3663" t="s">
        <v>106</v>
      </c>
      <c r="AZ3663">
        <v>0</v>
      </c>
      <c r="BA3663">
        <v>0</v>
      </c>
      <c r="BD3663" s="3">
        <v>41321.662499999999</v>
      </c>
      <c r="BE3663" s="3">
        <v>41321.690972222219</v>
      </c>
      <c r="BF3663" t="s">
        <v>115</v>
      </c>
      <c r="BG3663" t="s">
        <v>115</v>
      </c>
      <c r="BH3663">
        <v>8149</v>
      </c>
      <c r="BM3663">
        <v>43540</v>
      </c>
      <c r="BR3663" t="s">
        <v>1299</v>
      </c>
      <c r="BS3663" t="s">
        <v>1300</v>
      </c>
      <c r="BU3663">
        <v>1</v>
      </c>
      <c r="BV3663" t="s">
        <v>118</v>
      </c>
      <c r="BX3663" t="s">
        <v>119</v>
      </c>
      <c r="BY3663" t="s">
        <v>119</v>
      </c>
      <c r="BZ3663" t="s">
        <v>119</v>
      </c>
      <c r="CA3663">
        <v>1</v>
      </c>
      <c r="CC3663" t="s">
        <v>120</v>
      </c>
      <c r="CH3663">
        <v>540</v>
      </c>
      <c r="CI3663">
        <v>34310</v>
      </c>
      <c r="CJ3663" t="s">
        <v>106</v>
      </c>
      <c r="CK3663" t="s">
        <v>106</v>
      </c>
      <c r="CL3663">
        <v>30</v>
      </c>
      <c r="CM3663" t="s">
        <v>4640</v>
      </c>
      <c r="CO3663">
        <v>125045</v>
      </c>
      <c r="CQ3663">
        <v>0</v>
      </c>
      <c r="CR3663">
        <v>0</v>
      </c>
      <c r="CS3663">
        <v>0</v>
      </c>
      <c r="CY3663" t="s">
        <v>123</v>
      </c>
      <c r="CZ3663" t="s">
        <v>124</v>
      </c>
      <c r="DD3663" t="str" cm="1">
        <f t="array" ref="DD3663">TEXT(_xlfn.SEQUENCE(1, DATEDIF(AG3663, AH3663, "m") + 1, AG3663, 30), "YYYY-APMM")</f>
        <v>2014-AP06</v>
      </c>
      <c r="DN3663">
        <f t="shared" si="114"/>
        <v>862</v>
      </c>
      <c r="DO3663" t="str">
        <f t="shared" si="115"/>
        <v>LABOR - CIVIL</v>
      </c>
    </row>
    <row r="3664" spans="1:119" x14ac:dyDescent="0.35">
      <c r="A3664" t="s">
        <v>105</v>
      </c>
      <c r="B3664">
        <v>502949</v>
      </c>
      <c r="C3664">
        <v>6359</v>
      </c>
      <c r="D3664">
        <v>125057</v>
      </c>
      <c r="E3664">
        <v>13662</v>
      </c>
      <c r="F3664">
        <v>0</v>
      </c>
      <c r="G3664" t="s">
        <v>106</v>
      </c>
      <c r="H3664" t="s">
        <v>106</v>
      </c>
      <c r="I3664" t="s">
        <v>106</v>
      </c>
      <c r="J3664" t="s">
        <v>107</v>
      </c>
      <c r="K3664" t="s">
        <v>108</v>
      </c>
      <c r="L3664" t="s">
        <v>109</v>
      </c>
      <c r="M3664" t="s">
        <v>110</v>
      </c>
      <c r="N3664" t="s">
        <v>8365</v>
      </c>
      <c r="O3664" t="s">
        <v>4648</v>
      </c>
      <c r="P3664">
        <v>8165</v>
      </c>
      <c r="Q3664">
        <v>472</v>
      </c>
      <c r="R3664">
        <v>0</v>
      </c>
      <c r="S3664">
        <v>200</v>
      </c>
      <c r="T3664">
        <v>0</v>
      </c>
      <c r="U3664">
        <v>224</v>
      </c>
      <c r="V3664">
        <v>224</v>
      </c>
      <c r="W3664">
        <v>200</v>
      </c>
      <c r="X3664">
        <v>0</v>
      </c>
      <c r="Y3664">
        <v>0</v>
      </c>
      <c r="Z3664">
        <v>0</v>
      </c>
      <c r="AD3664" s="1">
        <v>41881.333333333336</v>
      </c>
      <c r="AE3664" s="1">
        <v>41909.708333333336</v>
      </c>
      <c r="AG3664" s="1">
        <v>41808.333333333336</v>
      </c>
      <c r="AH3664" s="1">
        <v>41836.708333333336</v>
      </c>
      <c r="AI3664" s="1">
        <v>41808.333333333336</v>
      </c>
      <c r="AJ3664" s="1">
        <v>41836.708333333336</v>
      </c>
      <c r="AK3664" s="1">
        <v>41808.333333333336</v>
      </c>
      <c r="AL3664" s="1">
        <v>41836.708333333336</v>
      </c>
      <c r="AM3664" s="1">
        <v>41881.333333333336</v>
      </c>
      <c r="AN3664" s="1">
        <v>41909.708333333336</v>
      </c>
      <c r="AP3664" t="s">
        <v>113</v>
      </c>
      <c r="AU3664" t="s">
        <v>8366</v>
      </c>
      <c r="AY3664" t="s">
        <v>106</v>
      </c>
      <c r="AZ3664">
        <v>0</v>
      </c>
      <c r="BA3664">
        <v>0</v>
      </c>
      <c r="BD3664" s="3">
        <v>41321.662499999999</v>
      </c>
      <c r="BE3664" s="3">
        <v>41321.690972222219</v>
      </c>
      <c r="BF3664" t="s">
        <v>115</v>
      </c>
      <c r="BG3664" t="s">
        <v>115</v>
      </c>
      <c r="BH3664">
        <v>8149</v>
      </c>
      <c r="BM3664">
        <v>43420</v>
      </c>
      <c r="BR3664" t="s">
        <v>3122</v>
      </c>
      <c r="BS3664" t="s">
        <v>3123</v>
      </c>
      <c r="BU3664">
        <v>1</v>
      </c>
      <c r="BV3664" t="s">
        <v>118</v>
      </c>
      <c r="BX3664" t="s">
        <v>119</v>
      </c>
      <c r="BY3664" t="s">
        <v>119</v>
      </c>
      <c r="BZ3664" t="s">
        <v>119</v>
      </c>
      <c r="CA3664">
        <v>1</v>
      </c>
      <c r="CC3664" t="s">
        <v>120</v>
      </c>
      <c r="CH3664">
        <v>540</v>
      </c>
      <c r="CI3664">
        <v>34310</v>
      </c>
      <c r="CJ3664" t="s">
        <v>106</v>
      </c>
      <c r="CK3664" t="s">
        <v>106</v>
      </c>
      <c r="CL3664">
        <v>30</v>
      </c>
      <c r="CM3664" t="s">
        <v>4640</v>
      </c>
      <c r="CO3664">
        <v>125045</v>
      </c>
      <c r="CQ3664">
        <v>0</v>
      </c>
      <c r="CR3664">
        <v>0</v>
      </c>
      <c r="CS3664">
        <v>0</v>
      </c>
      <c r="CY3664" t="s">
        <v>123</v>
      </c>
      <c r="CZ3664" t="s">
        <v>124</v>
      </c>
      <c r="DD3664" t="str" cm="1">
        <f t="array" ref="DD3664">TEXT(_xlfn.SEQUENCE(1, DATEDIF(AG3664, AH3664, "m") + 1, AG3664, 30), "YYYY-APMM")</f>
        <v>2014-AP06</v>
      </c>
      <c r="DN3664">
        <f t="shared" si="114"/>
        <v>224</v>
      </c>
      <c r="DO3664" t="str">
        <f t="shared" si="115"/>
        <v>STEEL FIXERS SK</v>
      </c>
    </row>
    <row r="3665" spans="1:119" x14ac:dyDescent="0.35">
      <c r="A3665" t="s">
        <v>105</v>
      </c>
      <c r="B3665">
        <v>502950</v>
      </c>
      <c r="C3665">
        <v>6359</v>
      </c>
      <c r="D3665">
        <v>125058</v>
      </c>
      <c r="E3665">
        <v>13662</v>
      </c>
      <c r="F3665">
        <v>0</v>
      </c>
      <c r="G3665" t="s">
        <v>106</v>
      </c>
      <c r="H3665" t="s">
        <v>106</v>
      </c>
      <c r="I3665" t="s">
        <v>106</v>
      </c>
      <c r="J3665" t="s">
        <v>107</v>
      </c>
      <c r="K3665" t="s">
        <v>108</v>
      </c>
      <c r="L3665" t="s">
        <v>109</v>
      </c>
      <c r="M3665" t="s">
        <v>110</v>
      </c>
      <c r="N3665" t="s">
        <v>8367</v>
      </c>
      <c r="O3665" t="s">
        <v>4822</v>
      </c>
      <c r="P3665">
        <v>8165</v>
      </c>
      <c r="Q3665">
        <v>416</v>
      </c>
      <c r="R3665">
        <v>0</v>
      </c>
      <c r="S3665">
        <v>200</v>
      </c>
      <c r="T3665">
        <v>0</v>
      </c>
      <c r="U3665">
        <v>224</v>
      </c>
      <c r="V3665">
        <v>224</v>
      </c>
      <c r="W3665">
        <v>200</v>
      </c>
      <c r="X3665">
        <v>0</v>
      </c>
      <c r="Y3665">
        <v>0</v>
      </c>
      <c r="Z3665">
        <v>0</v>
      </c>
      <c r="AD3665" s="1">
        <v>41870.333333333336</v>
      </c>
      <c r="AE3665" s="1">
        <v>41898.708333333336</v>
      </c>
      <c r="AG3665" s="1">
        <v>41806.333333333336</v>
      </c>
      <c r="AH3665" s="1">
        <v>41834.708333333336</v>
      </c>
      <c r="AI3665" s="1">
        <v>41806.333333333336</v>
      </c>
      <c r="AJ3665" s="1">
        <v>41834.708333333336</v>
      </c>
      <c r="AK3665" s="1">
        <v>41806.333333333336</v>
      </c>
      <c r="AL3665" s="1">
        <v>41834.708333333336</v>
      </c>
      <c r="AM3665" s="1">
        <v>41870.333333333336</v>
      </c>
      <c r="AN3665" s="1">
        <v>41898.708333333336</v>
      </c>
      <c r="AP3665" t="s">
        <v>113</v>
      </c>
      <c r="AU3665" t="s">
        <v>8368</v>
      </c>
      <c r="AY3665" t="s">
        <v>106</v>
      </c>
      <c r="AZ3665">
        <v>0</v>
      </c>
      <c r="BA3665">
        <v>0</v>
      </c>
      <c r="BD3665" s="3">
        <v>41321.662499999999</v>
      </c>
      <c r="BE3665" s="3">
        <v>41321.690972222219</v>
      </c>
      <c r="BF3665" t="s">
        <v>115</v>
      </c>
      <c r="BG3665" t="s">
        <v>115</v>
      </c>
      <c r="BH3665">
        <v>8149</v>
      </c>
      <c r="BM3665">
        <v>43420</v>
      </c>
      <c r="BR3665" t="s">
        <v>3122</v>
      </c>
      <c r="BS3665" t="s">
        <v>3123</v>
      </c>
      <c r="BU3665">
        <v>1</v>
      </c>
      <c r="BV3665" t="s">
        <v>118</v>
      </c>
      <c r="BX3665" t="s">
        <v>119</v>
      </c>
      <c r="BY3665" t="s">
        <v>119</v>
      </c>
      <c r="BZ3665" t="s">
        <v>119</v>
      </c>
      <c r="CA3665">
        <v>1</v>
      </c>
      <c r="CC3665" t="s">
        <v>120</v>
      </c>
      <c r="CH3665">
        <v>540</v>
      </c>
      <c r="CI3665">
        <v>34350</v>
      </c>
      <c r="CJ3665" t="s">
        <v>106</v>
      </c>
      <c r="CK3665" t="s">
        <v>106</v>
      </c>
      <c r="CL3665">
        <v>50</v>
      </c>
      <c r="CM3665" t="s">
        <v>4824</v>
      </c>
      <c r="CO3665">
        <v>125045</v>
      </c>
      <c r="CQ3665">
        <v>0</v>
      </c>
      <c r="CR3665">
        <v>0</v>
      </c>
      <c r="CS3665">
        <v>0</v>
      </c>
      <c r="CY3665" t="s">
        <v>123</v>
      </c>
      <c r="CZ3665" t="s">
        <v>124</v>
      </c>
      <c r="DD3665" t="str" cm="1">
        <f t="array" ref="DD3665">TEXT(_xlfn.SEQUENCE(1, DATEDIF(AG3665, AH3665, "m") + 1, AG3665, 30), "YYYY-APMM")</f>
        <v>2014-AP06</v>
      </c>
      <c r="DN3665">
        <f t="shared" si="114"/>
        <v>224</v>
      </c>
      <c r="DO3665" t="str">
        <f t="shared" si="115"/>
        <v>STEEL FIXERS SK</v>
      </c>
    </row>
    <row r="3666" spans="1:119" x14ac:dyDescent="0.35">
      <c r="A3666" t="s">
        <v>105</v>
      </c>
      <c r="B3666">
        <v>502951</v>
      </c>
      <c r="C3666">
        <v>6359</v>
      </c>
      <c r="D3666">
        <v>125058</v>
      </c>
      <c r="E3666">
        <v>13662</v>
      </c>
      <c r="F3666">
        <v>0</v>
      </c>
      <c r="G3666" t="s">
        <v>106</v>
      </c>
      <c r="H3666" t="s">
        <v>106</v>
      </c>
      <c r="I3666" t="s">
        <v>106</v>
      </c>
      <c r="J3666" t="s">
        <v>107</v>
      </c>
      <c r="K3666" t="s">
        <v>108</v>
      </c>
      <c r="L3666" t="s">
        <v>109</v>
      </c>
      <c r="M3666" t="s">
        <v>110</v>
      </c>
      <c r="N3666" t="s">
        <v>8369</v>
      </c>
      <c r="O3666" t="s">
        <v>4826</v>
      </c>
      <c r="P3666">
        <v>8178</v>
      </c>
      <c r="Q3666">
        <v>416</v>
      </c>
      <c r="R3666">
        <v>0</v>
      </c>
      <c r="S3666">
        <v>200</v>
      </c>
      <c r="T3666">
        <v>0</v>
      </c>
      <c r="U3666">
        <v>28</v>
      </c>
      <c r="V3666">
        <v>28</v>
      </c>
      <c r="W3666">
        <v>200</v>
      </c>
      <c r="X3666">
        <v>0</v>
      </c>
      <c r="Y3666">
        <v>0</v>
      </c>
      <c r="Z3666">
        <v>0</v>
      </c>
      <c r="AD3666" s="1">
        <v>41886.333333333336</v>
      </c>
      <c r="AE3666" s="1">
        <v>41914.708333333336</v>
      </c>
      <c r="AG3666" s="1">
        <v>41822.333333333336</v>
      </c>
      <c r="AH3666" s="1">
        <v>41850.708333333336</v>
      </c>
      <c r="AI3666" s="1">
        <v>41822.333333333336</v>
      </c>
      <c r="AJ3666" s="1">
        <v>41850.708333333336</v>
      </c>
      <c r="AK3666" s="1">
        <v>41822.333333333336</v>
      </c>
      <c r="AL3666" s="1">
        <v>41850.708333333336</v>
      </c>
      <c r="AM3666" s="1">
        <v>41886.333333333336</v>
      </c>
      <c r="AN3666" s="1">
        <v>41914.708333333336</v>
      </c>
      <c r="AP3666" t="s">
        <v>113</v>
      </c>
      <c r="AU3666" t="s">
        <v>8370</v>
      </c>
      <c r="AY3666" t="s">
        <v>106</v>
      </c>
      <c r="AZ3666">
        <v>0</v>
      </c>
      <c r="BA3666">
        <v>0</v>
      </c>
      <c r="BD3666" s="3">
        <v>41321.662499999999</v>
      </c>
      <c r="BE3666" s="3">
        <v>41321.690972222219</v>
      </c>
      <c r="BF3666" t="s">
        <v>115</v>
      </c>
      <c r="BG3666" t="s">
        <v>115</v>
      </c>
      <c r="BH3666">
        <v>8149</v>
      </c>
      <c r="BM3666">
        <v>43550</v>
      </c>
      <c r="BR3666" t="s">
        <v>116</v>
      </c>
      <c r="BS3666" t="s">
        <v>117</v>
      </c>
      <c r="BU3666">
        <v>1</v>
      </c>
      <c r="BV3666" t="s">
        <v>118</v>
      </c>
      <c r="BX3666" t="s">
        <v>119</v>
      </c>
      <c r="BY3666" t="s">
        <v>119</v>
      </c>
      <c r="BZ3666" t="s">
        <v>119</v>
      </c>
      <c r="CA3666">
        <v>1</v>
      </c>
      <c r="CC3666" t="s">
        <v>120</v>
      </c>
      <c r="CH3666">
        <v>540</v>
      </c>
      <c r="CI3666">
        <v>34350</v>
      </c>
      <c r="CJ3666" t="s">
        <v>106</v>
      </c>
      <c r="CK3666" t="s">
        <v>106</v>
      </c>
      <c r="CL3666">
        <v>50</v>
      </c>
      <c r="CM3666" t="s">
        <v>4824</v>
      </c>
      <c r="CO3666">
        <v>125045</v>
      </c>
      <c r="CQ3666">
        <v>0</v>
      </c>
      <c r="CR3666">
        <v>0</v>
      </c>
      <c r="CS3666">
        <v>0</v>
      </c>
      <c r="CY3666" t="s">
        <v>123</v>
      </c>
      <c r="CZ3666" t="s">
        <v>124</v>
      </c>
      <c r="DD3666" t="str" cm="1">
        <f t="array" ref="DD3666">TEXT(_xlfn.SEQUENCE(1, DATEDIF(AG3666, AH3666, "m") + 1, AG3666, 30), "YYYY-APMM")</f>
        <v>2014-AP07</v>
      </c>
      <c r="DN3666">
        <f t="shared" si="114"/>
        <v>28</v>
      </c>
      <c r="DO3666" t="str">
        <f t="shared" si="115"/>
        <v>LABOR- SUBCONTRACTOR</v>
      </c>
    </row>
    <row r="3667" spans="1:119" x14ac:dyDescent="0.35">
      <c r="A3667" t="s">
        <v>105</v>
      </c>
      <c r="B3667">
        <v>502952</v>
      </c>
      <c r="C3667">
        <v>6359</v>
      </c>
      <c r="D3667">
        <v>125058</v>
      </c>
      <c r="E3667">
        <v>13662</v>
      </c>
      <c r="F3667">
        <v>0</v>
      </c>
      <c r="G3667" t="s">
        <v>106</v>
      </c>
      <c r="H3667" t="s">
        <v>106</v>
      </c>
      <c r="I3667" t="s">
        <v>106</v>
      </c>
      <c r="J3667" t="s">
        <v>107</v>
      </c>
      <c r="K3667" t="s">
        <v>108</v>
      </c>
      <c r="L3667" t="s">
        <v>109</v>
      </c>
      <c r="M3667" t="s">
        <v>110</v>
      </c>
      <c r="N3667" t="s">
        <v>8371</v>
      </c>
      <c r="O3667" t="s">
        <v>4829</v>
      </c>
      <c r="P3667">
        <v>8165</v>
      </c>
      <c r="Q3667">
        <v>416</v>
      </c>
      <c r="R3667">
        <v>0</v>
      </c>
      <c r="S3667">
        <v>200</v>
      </c>
      <c r="T3667">
        <v>0</v>
      </c>
      <c r="U3667">
        <v>168</v>
      </c>
      <c r="V3667">
        <v>168</v>
      </c>
      <c r="W3667">
        <v>200</v>
      </c>
      <c r="X3667">
        <v>0</v>
      </c>
      <c r="Y3667">
        <v>0</v>
      </c>
      <c r="Z3667">
        <v>0</v>
      </c>
      <c r="AD3667" s="1">
        <v>41916.333333333336</v>
      </c>
      <c r="AE3667" s="1">
        <v>41946.708333333336</v>
      </c>
      <c r="AG3667" s="1">
        <v>41851.333333333336</v>
      </c>
      <c r="AH3667" s="1">
        <v>41883.708333333336</v>
      </c>
      <c r="AI3667" s="1">
        <v>41851.333333333336</v>
      </c>
      <c r="AJ3667" s="1">
        <v>41883.708333333336</v>
      </c>
      <c r="AK3667" s="1">
        <v>41851.333333333336</v>
      </c>
      <c r="AL3667" s="1">
        <v>41883.708333333336</v>
      </c>
      <c r="AM3667" s="1">
        <v>41916.333333333336</v>
      </c>
      <c r="AN3667" s="1">
        <v>41946.708333333336</v>
      </c>
      <c r="AP3667" t="s">
        <v>113</v>
      </c>
      <c r="AU3667" t="s">
        <v>8372</v>
      </c>
      <c r="AY3667" t="s">
        <v>106</v>
      </c>
      <c r="AZ3667">
        <v>0</v>
      </c>
      <c r="BA3667">
        <v>0</v>
      </c>
      <c r="BD3667" s="3">
        <v>41321.662499999999</v>
      </c>
      <c r="BE3667" s="3">
        <v>41321.690972222219</v>
      </c>
      <c r="BF3667" t="s">
        <v>115</v>
      </c>
      <c r="BG3667" t="s">
        <v>115</v>
      </c>
      <c r="BH3667">
        <v>8149</v>
      </c>
      <c r="BM3667">
        <v>43420</v>
      </c>
      <c r="BR3667" t="s">
        <v>3122</v>
      </c>
      <c r="BS3667" t="s">
        <v>3123</v>
      </c>
      <c r="BU3667">
        <v>1</v>
      </c>
      <c r="BV3667" t="s">
        <v>118</v>
      </c>
      <c r="BX3667" t="s">
        <v>119</v>
      </c>
      <c r="BY3667" t="s">
        <v>119</v>
      </c>
      <c r="BZ3667" t="s">
        <v>119</v>
      </c>
      <c r="CA3667">
        <v>1</v>
      </c>
      <c r="CC3667" t="s">
        <v>120</v>
      </c>
      <c r="CH3667">
        <v>540</v>
      </c>
      <c r="CI3667">
        <v>34350</v>
      </c>
      <c r="CJ3667" t="s">
        <v>106</v>
      </c>
      <c r="CK3667" t="s">
        <v>106</v>
      </c>
      <c r="CL3667">
        <v>50</v>
      </c>
      <c r="CM3667" t="s">
        <v>4824</v>
      </c>
      <c r="CO3667">
        <v>125045</v>
      </c>
      <c r="CQ3667">
        <v>0</v>
      </c>
      <c r="CR3667">
        <v>0</v>
      </c>
      <c r="CS3667">
        <v>0</v>
      </c>
      <c r="CY3667" t="s">
        <v>123</v>
      </c>
      <c r="CZ3667" t="s">
        <v>124</v>
      </c>
      <c r="DD3667" t="str" cm="1">
        <f t="array" ref="DD3667:DE3667">TEXT(_xlfn.SEQUENCE(1, DATEDIF(AG3667, AH3667, "m") + 1, AG3667, 30), "YYYY-APMM")</f>
        <v>2014-AP07</v>
      </c>
      <c r="DE3667" t="str">
        <v>2014-AP08</v>
      </c>
      <c r="DN3667">
        <f t="shared" si="114"/>
        <v>84</v>
      </c>
      <c r="DO3667" t="str">
        <f t="shared" si="115"/>
        <v>STEEL FIXERS SK</v>
      </c>
    </row>
    <row r="3668" spans="1:119" x14ac:dyDescent="0.35">
      <c r="A3668" t="s">
        <v>105</v>
      </c>
      <c r="B3668">
        <v>502953</v>
      </c>
      <c r="C3668">
        <v>6359</v>
      </c>
      <c r="D3668">
        <v>125058</v>
      </c>
      <c r="E3668">
        <v>13662</v>
      </c>
      <c r="F3668">
        <v>0</v>
      </c>
      <c r="G3668" t="s">
        <v>106</v>
      </c>
      <c r="H3668" t="s">
        <v>106</v>
      </c>
      <c r="I3668" t="s">
        <v>106</v>
      </c>
      <c r="J3668" t="s">
        <v>107</v>
      </c>
      <c r="K3668" t="s">
        <v>108</v>
      </c>
      <c r="L3668" t="s">
        <v>109</v>
      </c>
      <c r="M3668" t="s">
        <v>110</v>
      </c>
      <c r="N3668" t="s">
        <v>8373</v>
      </c>
      <c r="O3668" t="s">
        <v>4832</v>
      </c>
      <c r="P3668">
        <v>8165</v>
      </c>
      <c r="Q3668">
        <v>504</v>
      </c>
      <c r="R3668">
        <v>144</v>
      </c>
      <c r="S3668">
        <v>200</v>
      </c>
      <c r="T3668">
        <v>0</v>
      </c>
      <c r="U3668">
        <v>154</v>
      </c>
      <c r="V3668">
        <v>154</v>
      </c>
      <c r="W3668">
        <v>200</v>
      </c>
      <c r="X3668">
        <v>0</v>
      </c>
      <c r="Y3668">
        <v>0</v>
      </c>
      <c r="Z3668">
        <v>0</v>
      </c>
      <c r="AD3668" s="1">
        <v>41942.333333333336</v>
      </c>
      <c r="AE3668" s="1">
        <v>41970.708333333336</v>
      </c>
      <c r="AG3668" s="1">
        <v>41867.333333333336</v>
      </c>
      <c r="AH3668" s="1">
        <v>41895.708333333336</v>
      </c>
      <c r="AI3668" s="1">
        <v>41867.333333333336</v>
      </c>
      <c r="AJ3668" s="1">
        <v>41895.708333333336</v>
      </c>
      <c r="AK3668" s="1">
        <v>41867.333333333336</v>
      </c>
      <c r="AL3668" s="1">
        <v>41895.708333333336</v>
      </c>
      <c r="AM3668" s="1">
        <v>41942.333333333336</v>
      </c>
      <c r="AN3668" s="1">
        <v>41970.708333333336</v>
      </c>
      <c r="AP3668" t="s">
        <v>113</v>
      </c>
      <c r="AU3668" t="s">
        <v>8374</v>
      </c>
      <c r="AY3668" t="s">
        <v>106</v>
      </c>
      <c r="AZ3668">
        <v>0</v>
      </c>
      <c r="BA3668">
        <v>0</v>
      </c>
      <c r="BD3668" s="3">
        <v>41321.662499999999</v>
      </c>
      <c r="BE3668" s="3">
        <v>41321.690972222219</v>
      </c>
      <c r="BF3668" t="s">
        <v>115</v>
      </c>
      <c r="BG3668" t="s">
        <v>115</v>
      </c>
      <c r="BH3668">
        <v>8149</v>
      </c>
      <c r="BM3668">
        <v>43420</v>
      </c>
      <c r="BR3668" t="s">
        <v>3122</v>
      </c>
      <c r="BS3668" t="s">
        <v>3123</v>
      </c>
      <c r="BU3668">
        <v>1</v>
      </c>
      <c r="BV3668" t="s">
        <v>118</v>
      </c>
      <c r="BX3668" t="s">
        <v>119</v>
      </c>
      <c r="BY3668" t="s">
        <v>119</v>
      </c>
      <c r="BZ3668" t="s">
        <v>119</v>
      </c>
      <c r="CA3668">
        <v>1</v>
      </c>
      <c r="CC3668" t="s">
        <v>120</v>
      </c>
      <c r="CH3668">
        <v>540</v>
      </c>
      <c r="CI3668">
        <v>34350</v>
      </c>
      <c r="CJ3668" t="s">
        <v>106</v>
      </c>
      <c r="CK3668" t="s">
        <v>106</v>
      </c>
      <c r="CL3668">
        <v>50</v>
      </c>
      <c r="CM3668" t="s">
        <v>4824</v>
      </c>
      <c r="CO3668">
        <v>125045</v>
      </c>
      <c r="CQ3668">
        <v>0</v>
      </c>
      <c r="CR3668">
        <v>0</v>
      </c>
      <c r="CS3668">
        <v>0</v>
      </c>
      <c r="CY3668" t="s">
        <v>123</v>
      </c>
      <c r="CZ3668" t="s">
        <v>124</v>
      </c>
      <c r="DD3668" t="str" cm="1">
        <f t="array" ref="DD3668">TEXT(_xlfn.SEQUENCE(1, DATEDIF(AG3668, AH3668, "m") + 1, AG3668, 30), "YYYY-APMM")</f>
        <v>2014-AP08</v>
      </c>
      <c r="DN3668">
        <f t="shared" si="114"/>
        <v>154</v>
      </c>
      <c r="DO3668" t="str">
        <f t="shared" si="115"/>
        <v>STEEL FIXERS SK</v>
      </c>
    </row>
    <row r="3669" spans="1:119" x14ac:dyDescent="0.35">
      <c r="A3669" t="s">
        <v>105</v>
      </c>
      <c r="B3669">
        <v>502954</v>
      </c>
      <c r="C3669">
        <v>6359</v>
      </c>
      <c r="D3669">
        <v>125061</v>
      </c>
      <c r="E3669">
        <v>13662</v>
      </c>
      <c r="F3669">
        <v>0</v>
      </c>
      <c r="G3669" t="s">
        <v>106</v>
      </c>
      <c r="H3669" t="s">
        <v>106</v>
      </c>
      <c r="I3669" t="s">
        <v>106</v>
      </c>
      <c r="J3669" t="s">
        <v>107</v>
      </c>
      <c r="K3669" t="s">
        <v>108</v>
      </c>
      <c r="L3669" t="s">
        <v>109</v>
      </c>
      <c r="M3669" t="s">
        <v>110</v>
      </c>
      <c r="N3669" t="s">
        <v>8375</v>
      </c>
      <c r="O3669" t="s">
        <v>4638</v>
      </c>
      <c r="P3669">
        <v>8177</v>
      </c>
      <c r="Q3669">
        <v>144</v>
      </c>
      <c r="R3669">
        <v>0</v>
      </c>
      <c r="S3669">
        <v>200</v>
      </c>
      <c r="T3669">
        <v>0</v>
      </c>
      <c r="U3669">
        <v>1374</v>
      </c>
      <c r="V3669">
        <v>1374</v>
      </c>
      <c r="W3669">
        <v>200</v>
      </c>
      <c r="X3669">
        <v>600</v>
      </c>
      <c r="Y3669">
        <v>0</v>
      </c>
      <c r="Z3669">
        <v>600</v>
      </c>
      <c r="AD3669" s="1">
        <v>41703.333333333336</v>
      </c>
      <c r="AE3669" s="1">
        <v>41731.708333333336</v>
      </c>
      <c r="AG3669" s="1">
        <v>41682.333333333336</v>
      </c>
      <c r="AH3669" s="1">
        <v>41710.708333333336</v>
      </c>
      <c r="AI3669" s="1">
        <v>41682.333333333336</v>
      </c>
      <c r="AJ3669" s="1">
        <v>41710.708333333336</v>
      </c>
      <c r="AK3669" s="1">
        <v>41682.333333333336</v>
      </c>
      <c r="AL3669" s="1">
        <v>41710.708333333336</v>
      </c>
      <c r="AM3669" s="1">
        <v>41703.333333333336</v>
      </c>
      <c r="AN3669" s="1">
        <v>41731.708333333336</v>
      </c>
      <c r="AP3669" t="s">
        <v>113</v>
      </c>
      <c r="AU3669" t="s">
        <v>8376</v>
      </c>
      <c r="AY3669" t="s">
        <v>106</v>
      </c>
      <c r="AZ3669">
        <v>0</v>
      </c>
      <c r="BA3669">
        <v>0</v>
      </c>
      <c r="BD3669" s="3">
        <v>41321.662499999999</v>
      </c>
      <c r="BE3669" s="3">
        <v>41321.690972222219</v>
      </c>
      <c r="BF3669" t="s">
        <v>115</v>
      </c>
      <c r="BG3669" t="s">
        <v>115</v>
      </c>
      <c r="BH3669">
        <v>8149</v>
      </c>
      <c r="BM3669">
        <v>43540</v>
      </c>
      <c r="BR3669" t="s">
        <v>1299</v>
      </c>
      <c r="BS3669" t="s">
        <v>1300</v>
      </c>
      <c r="BU3669">
        <v>1</v>
      </c>
      <c r="BV3669" t="s">
        <v>118</v>
      </c>
      <c r="BX3669" t="s">
        <v>119</v>
      </c>
      <c r="BY3669" t="s">
        <v>119</v>
      </c>
      <c r="BZ3669" t="s">
        <v>119</v>
      </c>
      <c r="CA3669">
        <v>1</v>
      </c>
      <c r="CC3669" t="s">
        <v>120</v>
      </c>
      <c r="CH3669">
        <v>540</v>
      </c>
      <c r="CI3669">
        <v>34010</v>
      </c>
      <c r="CJ3669" t="s">
        <v>106</v>
      </c>
      <c r="CK3669" t="s">
        <v>106</v>
      </c>
      <c r="CL3669">
        <v>30</v>
      </c>
      <c r="CM3669" t="s">
        <v>4640</v>
      </c>
      <c r="CO3669">
        <v>125060</v>
      </c>
      <c r="CQ3669">
        <v>0</v>
      </c>
      <c r="CR3669">
        <v>0</v>
      </c>
      <c r="CS3669">
        <v>0</v>
      </c>
      <c r="CY3669" t="s">
        <v>123</v>
      </c>
      <c r="CZ3669" t="s">
        <v>124</v>
      </c>
      <c r="DD3669" t="str" cm="1">
        <f t="array" ref="DD3669:DE3669">TEXT(_xlfn.SEQUENCE(1, DATEDIF(AG3669, AH3669, "m") + 1, AG3669, 30), "YYYY-APMM")</f>
        <v>2014-AP02</v>
      </c>
      <c r="DE3669" t="str">
        <v>2014-AP03</v>
      </c>
      <c r="DN3669">
        <f t="shared" si="114"/>
        <v>687</v>
      </c>
      <c r="DO3669" t="str">
        <f t="shared" si="115"/>
        <v>LABOR - CIVIL</v>
      </c>
    </row>
    <row r="3670" spans="1:119" x14ac:dyDescent="0.35">
      <c r="A3670" t="s">
        <v>105</v>
      </c>
      <c r="B3670">
        <v>502955</v>
      </c>
      <c r="C3670">
        <v>6359</v>
      </c>
      <c r="D3670">
        <v>125061</v>
      </c>
      <c r="E3670">
        <v>13662</v>
      </c>
      <c r="F3670">
        <v>0</v>
      </c>
      <c r="G3670" t="s">
        <v>106</v>
      </c>
      <c r="H3670" t="s">
        <v>106</v>
      </c>
      <c r="I3670" t="s">
        <v>106</v>
      </c>
      <c r="J3670" t="s">
        <v>107</v>
      </c>
      <c r="K3670" t="s">
        <v>108</v>
      </c>
      <c r="L3670" t="s">
        <v>109</v>
      </c>
      <c r="M3670" t="s">
        <v>110</v>
      </c>
      <c r="N3670" t="s">
        <v>8377</v>
      </c>
      <c r="O3670" t="s">
        <v>4642</v>
      </c>
      <c r="P3670">
        <v>8178</v>
      </c>
      <c r="Q3670">
        <v>168</v>
      </c>
      <c r="R3670">
        <v>0</v>
      </c>
      <c r="S3670">
        <v>200</v>
      </c>
      <c r="T3670">
        <v>0</v>
      </c>
      <c r="U3670">
        <v>1834.8</v>
      </c>
      <c r="V3670">
        <v>1834.8</v>
      </c>
      <c r="W3670">
        <v>200</v>
      </c>
      <c r="X3670">
        <v>0</v>
      </c>
      <c r="Y3670">
        <v>0</v>
      </c>
      <c r="Z3670">
        <v>0</v>
      </c>
      <c r="AD3670" s="1">
        <v>41713.333333333336</v>
      </c>
      <c r="AE3670" s="1">
        <v>41741.708333333336</v>
      </c>
      <c r="AG3670" s="1">
        <v>41688.333333333336</v>
      </c>
      <c r="AH3670" s="1">
        <v>41716.708333333336</v>
      </c>
      <c r="AI3670" s="1">
        <v>41688.333333333336</v>
      </c>
      <c r="AJ3670" s="1">
        <v>41716.708333333336</v>
      </c>
      <c r="AK3670" s="1">
        <v>41688.333333333336</v>
      </c>
      <c r="AL3670" s="1">
        <v>41716.708333333336</v>
      </c>
      <c r="AM3670" s="1">
        <v>41713.333333333336</v>
      </c>
      <c r="AN3670" s="1">
        <v>41741.708333333336</v>
      </c>
      <c r="AP3670" t="s">
        <v>113</v>
      </c>
      <c r="AU3670" t="s">
        <v>8378</v>
      </c>
      <c r="AY3670" t="s">
        <v>106</v>
      </c>
      <c r="AZ3670">
        <v>0</v>
      </c>
      <c r="BA3670">
        <v>0</v>
      </c>
      <c r="BD3670" s="3">
        <v>41321.662499999999</v>
      </c>
      <c r="BE3670" s="3">
        <v>41321.690972222219</v>
      </c>
      <c r="BF3670" t="s">
        <v>115</v>
      </c>
      <c r="BG3670" t="s">
        <v>115</v>
      </c>
      <c r="BH3670">
        <v>8149</v>
      </c>
      <c r="BM3670">
        <v>43550</v>
      </c>
      <c r="BR3670" t="s">
        <v>116</v>
      </c>
      <c r="BS3670" t="s">
        <v>117</v>
      </c>
      <c r="BU3670">
        <v>1</v>
      </c>
      <c r="BV3670" t="s">
        <v>118</v>
      </c>
      <c r="BX3670" t="s">
        <v>119</v>
      </c>
      <c r="BY3670" t="s">
        <v>119</v>
      </c>
      <c r="BZ3670" t="s">
        <v>119</v>
      </c>
      <c r="CA3670">
        <v>1</v>
      </c>
      <c r="CC3670" t="s">
        <v>120</v>
      </c>
      <c r="CH3670">
        <v>540</v>
      </c>
      <c r="CI3670">
        <v>34010</v>
      </c>
      <c r="CJ3670" t="s">
        <v>106</v>
      </c>
      <c r="CK3670" t="s">
        <v>106</v>
      </c>
      <c r="CL3670">
        <v>30</v>
      </c>
      <c r="CM3670" t="s">
        <v>4640</v>
      </c>
      <c r="CO3670">
        <v>125060</v>
      </c>
      <c r="CQ3670">
        <v>0</v>
      </c>
      <c r="CR3670">
        <v>0</v>
      </c>
      <c r="CS3670">
        <v>0</v>
      </c>
      <c r="CY3670" t="s">
        <v>123</v>
      </c>
      <c r="CZ3670" t="s">
        <v>124</v>
      </c>
      <c r="DD3670" t="str" cm="1">
        <f t="array" ref="DD3670:DE3670">TEXT(_xlfn.SEQUENCE(1, DATEDIF(AG3670, AH3670, "m") + 1, AG3670, 30), "YYYY-APMM")</f>
        <v>2014-AP02</v>
      </c>
      <c r="DE3670" t="str">
        <v>2014-AP03</v>
      </c>
      <c r="DN3670">
        <f t="shared" si="114"/>
        <v>917.4</v>
      </c>
      <c r="DO3670" t="str">
        <f t="shared" si="115"/>
        <v>LABOR- SUBCONTRACTOR</v>
      </c>
    </row>
    <row r="3671" spans="1:119" x14ac:dyDescent="0.35">
      <c r="A3671" t="s">
        <v>105</v>
      </c>
      <c r="B3671">
        <v>502956</v>
      </c>
      <c r="C3671">
        <v>6359</v>
      </c>
      <c r="D3671">
        <v>125061</v>
      </c>
      <c r="E3671">
        <v>13662</v>
      </c>
      <c r="F3671">
        <v>0</v>
      </c>
      <c r="G3671" t="s">
        <v>106</v>
      </c>
      <c r="H3671" t="s">
        <v>106</v>
      </c>
      <c r="I3671" t="s">
        <v>106</v>
      </c>
      <c r="J3671" t="s">
        <v>107</v>
      </c>
      <c r="K3671" t="s">
        <v>108</v>
      </c>
      <c r="L3671" t="s">
        <v>109</v>
      </c>
      <c r="M3671" t="s">
        <v>110</v>
      </c>
      <c r="N3671" t="s">
        <v>8379</v>
      </c>
      <c r="O3671" t="s">
        <v>4645</v>
      </c>
      <c r="P3671">
        <v>8177</v>
      </c>
      <c r="Q3671">
        <v>168</v>
      </c>
      <c r="R3671">
        <v>0</v>
      </c>
      <c r="S3671">
        <v>200</v>
      </c>
      <c r="T3671">
        <v>0</v>
      </c>
      <c r="U3671">
        <v>862</v>
      </c>
      <c r="V3671">
        <v>862</v>
      </c>
      <c r="W3671">
        <v>200</v>
      </c>
      <c r="X3671">
        <v>550</v>
      </c>
      <c r="Y3671">
        <v>0</v>
      </c>
      <c r="Z3671">
        <v>550</v>
      </c>
      <c r="AD3671" s="1">
        <v>41721.333333333336</v>
      </c>
      <c r="AE3671" s="1">
        <v>41749.708333333336</v>
      </c>
      <c r="AG3671" s="1">
        <v>41696.333333333336</v>
      </c>
      <c r="AH3671" s="1">
        <v>41724.708333333336</v>
      </c>
      <c r="AI3671" s="1">
        <v>41696.333333333336</v>
      </c>
      <c r="AJ3671" s="1">
        <v>41724.708333333336</v>
      </c>
      <c r="AK3671" s="1">
        <v>41696.333333333336</v>
      </c>
      <c r="AL3671" s="1">
        <v>41724.708333333336</v>
      </c>
      <c r="AM3671" s="1">
        <v>41721.333333333336</v>
      </c>
      <c r="AN3671" s="1">
        <v>41749.708333333336</v>
      </c>
      <c r="AP3671" t="s">
        <v>113</v>
      </c>
      <c r="AU3671" t="s">
        <v>8380</v>
      </c>
      <c r="AY3671" t="s">
        <v>106</v>
      </c>
      <c r="AZ3671">
        <v>0</v>
      </c>
      <c r="BA3671">
        <v>0</v>
      </c>
      <c r="BD3671" s="3">
        <v>41321.662499999999</v>
      </c>
      <c r="BE3671" s="3">
        <v>41321.690972222219</v>
      </c>
      <c r="BF3671" t="s">
        <v>115</v>
      </c>
      <c r="BG3671" t="s">
        <v>115</v>
      </c>
      <c r="BH3671">
        <v>8149</v>
      </c>
      <c r="BM3671">
        <v>43540</v>
      </c>
      <c r="BR3671" t="s">
        <v>1299</v>
      </c>
      <c r="BS3671" t="s">
        <v>1300</v>
      </c>
      <c r="BU3671">
        <v>1</v>
      </c>
      <c r="BV3671" t="s">
        <v>118</v>
      </c>
      <c r="BX3671" t="s">
        <v>119</v>
      </c>
      <c r="BY3671" t="s">
        <v>119</v>
      </c>
      <c r="BZ3671" t="s">
        <v>119</v>
      </c>
      <c r="CA3671">
        <v>1</v>
      </c>
      <c r="CC3671" t="s">
        <v>120</v>
      </c>
      <c r="CH3671">
        <v>540</v>
      </c>
      <c r="CI3671">
        <v>34010</v>
      </c>
      <c r="CJ3671" t="s">
        <v>106</v>
      </c>
      <c r="CK3671" t="s">
        <v>106</v>
      </c>
      <c r="CL3671">
        <v>30</v>
      </c>
      <c r="CM3671" t="s">
        <v>4640</v>
      </c>
      <c r="CO3671">
        <v>125060</v>
      </c>
      <c r="CQ3671">
        <v>0</v>
      </c>
      <c r="CR3671">
        <v>0</v>
      </c>
      <c r="CS3671">
        <v>0</v>
      </c>
      <c r="CY3671" t="s">
        <v>123</v>
      </c>
      <c r="CZ3671" t="s">
        <v>124</v>
      </c>
      <c r="DD3671" t="str" cm="1">
        <f t="array" ref="DD3671:DE3671">TEXT(_xlfn.SEQUENCE(1, DATEDIF(AG3671, AH3671, "m") + 1, AG3671, 30), "YYYY-APMM")</f>
        <v>2014-AP02</v>
      </c>
      <c r="DE3671" t="str">
        <v>2014-AP03</v>
      </c>
      <c r="DN3671">
        <f t="shared" si="114"/>
        <v>431</v>
      </c>
      <c r="DO3671" t="str">
        <f t="shared" si="115"/>
        <v>LABOR - CIVIL</v>
      </c>
    </row>
    <row r="3672" spans="1:119" x14ac:dyDescent="0.35">
      <c r="A3672" t="s">
        <v>105</v>
      </c>
      <c r="B3672">
        <v>502957</v>
      </c>
      <c r="C3672">
        <v>6359</v>
      </c>
      <c r="D3672">
        <v>125061</v>
      </c>
      <c r="E3672">
        <v>13662</v>
      </c>
      <c r="F3672">
        <v>0</v>
      </c>
      <c r="G3672" t="s">
        <v>106</v>
      </c>
      <c r="H3672" t="s">
        <v>106</v>
      </c>
      <c r="I3672" t="s">
        <v>106</v>
      </c>
      <c r="J3672" t="s">
        <v>107</v>
      </c>
      <c r="K3672" t="s">
        <v>108</v>
      </c>
      <c r="L3672" t="s">
        <v>109</v>
      </c>
      <c r="M3672" t="s">
        <v>110</v>
      </c>
      <c r="N3672" t="s">
        <v>8381</v>
      </c>
      <c r="O3672" t="s">
        <v>4648</v>
      </c>
      <c r="P3672">
        <v>8165</v>
      </c>
      <c r="Q3672">
        <v>760</v>
      </c>
      <c r="R3672">
        <v>0</v>
      </c>
      <c r="S3672">
        <v>200</v>
      </c>
      <c r="T3672">
        <v>0</v>
      </c>
      <c r="U3672">
        <v>224</v>
      </c>
      <c r="V3672">
        <v>224</v>
      </c>
      <c r="W3672">
        <v>200</v>
      </c>
      <c r="X3672">
        <v>0</v>
      </c>
      <c r="Y3672">
        <v>0</v>
      </c>
      <c r="Z3672">
        <v>0</v>
      </c>
      <c r="AD3672" s="1">
        <v>41819.333333333336</v>
      </c>
      <c r="AE3672" s="1">
        <v>41847.708333333336</v>
      </c>
      <c r="AG3672" s="1">
        <v>41708.333333333336</v>
      </c>
      <c r="AH3672" s="1">
        <v>41736.708333333336</v>
      </c>
      <c r="AI3672" s="1">
        <v>41708.333333333336</v>
      </c>
      <c r="AJ3672" s="1">
        <v>41736.708333333336</v>
      </c>
      <c r="AK3672" s="1">
        <v>41708.333333333336</v>
      </c>
      <c r="AL3672" s="1">
        <v>41736.708333333336</v>
      </c>
      <c r="AM3672" s="1">
        <v>41819.333333333336</v>
      </c>
      <c r="AN3672" s="1">
        <v>41847.708333333336</v>
      </c>
      <c r="AP3672" t="s">
        <v>113</v>
      </c>
      <c r="AU3672" t="s">
        <v>8382</v>
      </c>
      <c r="AY3672" t="s">
        <v>106</v>
      </c>
      <c r="AZ3672">
        <v>0</v>
      </c>
      <c r="BA3672">
        <v>0</v>
      </c>
      <c r="BD3672" s="3">
        <v>41321.662499999999</v>
      </c>
      <c r="BE3672" s="3">
        <v>41321.690972222219</v>
      </c>
      <c r="BF3672" t="s">
        <v>115</v>
      </c>
      <c r="BG3672" t="s">
        <v>115</v>
      </c>
      <c r="BH3672">
        <v>8149</v>
      </c>
      <c r="BM3672">
        <v>43420</v>
      </c>
      <c r="BR3672" t="s">
        <v>3122</v>
      </c>
      <c r="BS3672" t="s">
        <v>3123</v>
      </c>
      <c r="BU3672">
        <v>1</v>
      </c>
      <c r="BV3672" t="s">
        <v>118</v>
      </c>
      <c r="BX3672" t="s">
        <v>119</v>
      </c>
      <c r="BY3672" t="s">
        <v>119</v>
      </c>
      <c r="BZ3672" t="s">
        <v>119</v>
      </c>
      <c r="CA3672">
        <v>1</v>
      </c>
      <c r="CC3672" t="s">
        <v>120</v>
      </c>
      <c r="CH3672">
        <v>540</v>
      </c>
      <c r="CI3672">
        <v>34010</v>
      </c>
      <c r="CJ3672" t="s">
        <v>106</v>
      </c>
      <c r="CK3672" t="s">
        <v>106</v>
      </c>
      <c r="CL3672">
        <v>30</v>
      </c>
      <c r="CM3672" t="s">
        <v>4640</v>
      </c>
      <c r="CO3672">
        <v>125060</v>
      </c>
      <c r="CQ3672">
        <v>0</v>
      </c>
      <c r="CR3672">
        <v>0</v>
      </c>
      <c r="CS3672">
        <v>0</v>
      </c>
      <c r="CY3672" t="s">
        <v>123</v>
      </c>
      <c r="CZ3672" t="s">
        <v>124</v>
      </c>
      <c r="DD3672" t="str" cm="1">
        <f t="array" ref="DD3672">TEXT(_xlfn.SEQUENCE(1, DATEDIF(AG3672, AH3672, "m") + 1, AG3672, 30), "YYYY-APMM")</f>
        <v>2014-AP03</v>
      </c>
      <c r="DN3672">
        <f t="shared" si="114"/>
        <v>224</v>
      </c>
      <c r="DO3672" t="str">
        <f t="shared" si="115"/>
        <v>STEEL FIXERS SK</v>
      </c>
    </row>
    <row r="3673" spans="1:119" x14ac:dyDescent="0.35">
      <c r="A3673" t="s">
        <v>105</v>
      </c>
      <c r="B3673">
        <v>502958</v>
      </c>
      <c r="C3673">
        <v>6359</v>
      </c>
      <c r="D3673">
        <v>125062</v>
      </c>
      <c r="E3673">
        <v>13662</v>
      </c>
      <c r="F3673">
        <v>0</v>
      </c>
      <c r="G3673" t="s">
        <v>106</v>
      </c>
      <c r="H3673" t="s">
        <v>106</v>
      </c>
      <c r="I3673" t="s">
        <v>106</v>
      </c>
      <c r="J3673" t="s">
        <v>107</v>
      </c>
      <c r="K3673" t="s">
        <v>108</v>
      </c>
      <c r="L3673" t="s">
        <v>109</v>
      </c>
      <c r="M3673" t="s">
        <v>110</v>
      </c>
      <c r="N3673" t="s">
        <v>8383</v>
      </c>
      <c r="O3673" t="s">
        <v>3209</v>
      </c>
      <c r="P3673">
        <v>8177</v>
      </c>
      <c r="Q3673">
        <v>376</v>
      </c>
      <c r="R3673">
        <v>0</v>
      </c>
      <c r="S3673">
        <v>200</v>
      </c>
      <c r="T3673">
        <v>0</v>
      </c>
      <c r="U3673">
        <v>497</v>
      </c>
      <c r="V3673">
        <v>497</v>
      </c>
      <c r="W3673">
        <v>200</v>
      </c>
      <c r="X3673">
        <v>251</v>
      </c>
      <c r="Y3673">
        <v>0</v>
      </c>
      <c r="Z3673">
        <v>251</v>
      </c>
      <c r="AD3673" s="1">
        <v>41830.333333333336</v>
      </c>
      <c r="AE3673" s="1">
        <v>41862.708333333336</v>
      </c>
      <c r="AG3673" s="1">
        <v>41776.333333333336</v>
      </c>
      <c r="AH3673" s="1">
        <v>41804.708333333336</v>
      </c>
      <c r="AI3673" s="1">
        <v>41776.333333333336</v>
      </c>
      <c r="AJ3673" s="1">
        <v>41804.708333333336</v>
      </c>
      <c r="AK3673" s="1">
        <v>41776.333333333336</v>
      </c>
      <c r="AL3673" s="1">
        <v>41804.708333333336</v>
      </c>
      <c r="AM3673" s="1">
        <v>41830.333333333336</v>
      </c>
      <c r="AN3673" s="1">
        <v>41862.708333333336</v>
      </c>
      <c r="AP3673" t="s">
        <v>113</v>
      </c>
      <c r="AU3673" t="s">
        <v>8384</v>
      </c>
      <c r="AY3673" t="s">
        <v>106</v>
      </c>
      <c r="AZ3673">
        <v>0</v>
      </c>
      <c r="BA3673">
        <v>0</v>
      </c>
      <c r="BD3673" s="3">
        <v>41321.662499999999</v>
      </c>
      <c r="BE3673" s="3">
        <v>41321.690972222219</v>
      </c>
      <c r="BF3673" t="s">
        <v>115</v>
      </c>
      <c r="BG3673" t="s">
        <v>115</v>
      </c>
      <c r="BH3673">
        <v>8149</v>
      </c>
      <c r="BM3673">
        <v>43540</v>
      </c>
      <c r="BR3673" t="s">
        <v>1299</v>
      </c>
      <c r="BS3673" t="s">
        <v>1300</v>
      </c>
      <c r="BU3673">
        <v>1</v>
      </c>
      <c r="BV3673" t="s">
        <v>118</v>
      </c>
      <c r="BX3673" t="s">
        <v>119</v>
      </c>
      <c r="BY3673" t="s">
        <v>119</v>
      </c>
      <c r="BZ3673" t="s">
        <v>119</v>
      </c>
      <c r="CA3673">
        <v>1</v>
      </c>
      <c r="CC3673" t="s">
        <v>120</v>
      </c>
      <c r="CH3673">
        <v>540</v>
      </c>
      <c r="CI3673">
        <v>34090</v>
      </c>
      <c r="CJ3673" t="s">
        <v>106</v>
      </c>
      <c r="CK3673" t="s">
        <v>106</v>
      </c>
      <c r="CL3673">
        <v>70</v>
      </c>
      <c r="CM3673" t="s">
        <v>3180</v>
      </c>
      <c r="CO3673">
        <v>125060</v>
      </c>
      <c r="CQ3673">
        <v>0</v>
      </c>
      <c r="CR3673">
        <v>0</v>
      </c>
      <c r="CS3673">
        <v>0</v>
      </c>
      <c r="CY3673" t="s">
        <v>123</v>
      </c>
      <c r="CZ3673" t="s">
        <v>124</v>
      </c>
      <c r="DD3673" t="str" cm="1">
        <f t="array" ref="DD3673">TEXT(_xlfn.SEQUENCE(1, DATEDIF(AG3673, AH3673, "m") + 1, AG3673, 30), "YYYY-APMM")</f>
        <v>2014-AP05</v>
      </c>
      <c r="DN3673">
        <f t="shared" si="114"/>
        <v>497</v>
      </c>
      <c r="DO3673" t="str">
        <f t="shared" si="115"/>
        <v>LABOR - CIVIL</v>
      </c>
    </row>
    <row r="3674" spans="1:119" x14ac:dyDescent="0.35">
      <c r="A3674" t="s">
        <v>105</v>
      </c>
      <c r="B3674">
        <v>502959</v>
      </c>
      <c r="C3674">
        <v>6359</v>
      </c>
      <c r="D3674">
        <v>125062</v>
      </c>
      <c r="E3674">
        <v>13662</v>
      </c>
      <c r="F3674">
        <v>0</v>
      </c>
      <c r="G3674" t="s">
        <v>106</v>
      </c>
      <c r="H3674" t="s">
        <v>106</v>
      </c>
      <c r="I3674" t="s">
        <v>106</v>
      </c>
      <c r="J3674" t="s">
        <v>107</v>
      </c>
      <c r="K3674" t="s">
        <v>108</v>
      </c>
      <c r="L3674" t="s">
        <v>109</v>
      </c>
      <c r="M3674" t="s">
        <v>110</v>
      </c>
      <c r="N3674" t="s">
        <v>8385</v>
      </c>
      <c r="O3674" t="s">
        <v>4748</v>
      </c>
      <c r="P3674">
        <v>8178</v>
      </c>
      <c r="Q3674">
        <v>376</v>
      </c>
      <c r="R3674">
        <v>0</v>
      </c>
      <c r="S3674">
        <v>200</v>
      </c>
      <c r="T3674">
        <v>0</v>
      </c>
      <c r="U3674">
        <v>2380</v>
      </c>
      <c r="V3674">
        <v>2380</v>
      </c>
      <c r="W3674">
        <v>200</v>
      </c>
      <c r="X3674">
        <v>0</v>
      </c>
      <c r="Y3674">
        <v>0</v>
      </c>
      <c r="Z3674">
        <v>0</v>
      </c>
      <c r="AD3674" s="1">
        <v>41842.333333333336</v>
      </c>
      <c r="AE3674" s="1">
        <v>41874.708333333336</v>
      </c>
      <c r="AG3674" s="1">
        <v>41787.333333333336</v>
      </c>
      <c r="AH3674" s="1">
        <v>41815.708333333336</v>
      </c>
      <c r="AI3674" s="1">
        <v>41787.333333333336</v>
      </c>
      <c r="AJ3674" s="1">
        <v>41815.708333333336</v>
      </c>
      <c r="AK3674" s="1">
        <v>41787.333333333336</v>
      </c>
      <c r="AL3674" s="1">
        <v>41815.708333333336</v>
      </c>
      <c r="AM3674" s="1">
        <v>41842.333333333336</v>
      </c>
      <c r="AN3674" s="1">
        <v>41874.708333333336</v>
      </c>
      <c r="AP3674" t="s">
        <v>113</v>
      </c>
      <c r="AU3674" t="s">
        <v>8386</v>
      </c>
      <c r="AY3674" t="s">
        <v>106</v>
      </c>
      <c r="AZ3674">
        <v>0</v>
      </c>
      <c r="BA3674">
        <v>0</v>
      </c>
      <c r="BD3674" s="3">
        <v>41321.662499999999</v>
      </c>
      <c r="BE3674" s="3">
        <v>41321.690972222219</v>
      </c>
      <c r="BF3674" t="s">
        <v>115</v>
      </c>
      <c r="BG3674" t="s">
        <v>115</v>
      </c>
      <c r="BH3674">
        <v>8149</v>
      </c>
      <c r="BM3674">
        <v>43550</v>
      </c>
      <c r="BR3674" t="s">
        <v>116</v>
      </c>
      <c r="BS3674" t="s">
        <v>117</v>
      </c>
      <c r="BU3674">
        <v>1</v>
      </c>
      <c r="BV3674" t="s">
        <v>118</v>
      </c>
      <c r="BX3674" t="s">
        <v>119</v>
      </c>
      <c r="BY3674" t="s">
        <v>119</v>
      </c>
      <c r="BZ3674" t="s">
        <v>119</v>
      </c>
      <c r="CA3674">
        <v>1</v>
      </c>
      <c r="CC3674" t="s">
        <v>120</v>
      </c>
      <c r="CH3674">
        <v>540</v>
      </c>
      <c r="CI3674">
        <v>34090</v>
      </c>
      <c r="CJ3674" t="s">
        <v>106</v>
      </c>
      <c r="CK3674" t="s">
        <v>106</v>
      </c>
      <c r="CL3674">
        <v>70</v>
      </c>
      <c r="CM3674" t="s">
        <v>3180</v>
      </c>
      <c r="CO3674">
        <v>125060</v>
      </c>
      <c r="CQ3674">
        <v>0</v>
      </c>
      <c r="CR3674">
        <v>0</v>
      </c>
      <c r="CS3674">
        <v>0</v>
      </c>
      <c r="CY3674" t="s">
        <v>123</v>
      </c>
      <c r="CZ3674" t="s">
        <v>124</v>
      </c>
      <c r="DD3674" t="str" cm="1">
        <f t="array" ref="DD3674">TEXT(_xlfn.SEQUENCE(1, DATEDIF(AG3674, AH3674, "m") + 1, AG3674, 30), "YYYY-APMM")</f>
        <v>2014-AP05</v>
      </c>
      <c r="DN3674">
        <f t="shared" si="114"/>
        <v>2380</v>
      </c>
      <c r="DO3674" t="str">
        <f t="shared" si="115"/>
        <v>LABOR- SUBCONTRACTOR</v>
      </c>
    </row>
    <row r="3675" spans="1:119" x14ac:dyDescent="0.35">
      <c r="A3675" t="s">
        <v>105</v>
      </c>
      <c r="B3675">
        <v>502960</v>
      </c>
      <c r="C3675">
        <v>6359</v>
      </c>
      <c r="D3675">
        <v>125062</v>
      </c>
      <c r="E3675">
        <v>13662</v>
      </c>
      <c r="F3675">
        <v>0</v>
      </c>
      <c r="G3675" t="s">
        <v>106</v>
      </c>
      <c r="H3675" t="s">
        <v>106</v>
      </c>
      <c r="I3675" t="s">
        <v>106</v>
      </c>
      <c r="J3675" t="s">
        <v>107</v>
      </c>
      <c r="K3675" t="s">
        <v>108</v>
      </c>
      <c r="L3675" t="s">
        <v>109</v>
      </c>
      <c r="M3675" t="s">
        <v>110</v>
      </c>
      <c r="N3675" t="s">
        <v>8387</v>
      </c>
      <c r="O3675" t="s">
        <v>4751</v>
      </c>
      <c r="P3675">
        <v>8178</v>
      </c>
      <c r="Q3675">
        <v>616</v>
      </c>
      <c r="R3675">
        <v>144</v>
      </c>
      <c r="S3675">
        <v>200</v>
      </c>
      <c r="T3675">
        <v>0</v>
      </c>
      <c r="U3675">
        <v>588</v>
      </c>
      <c r="V3675">
        <v>588</v>
      </c>
      <c r="W3675">
        <v>200</v>
      </c>
      <c r="X3675">
        <v>0</v>
      </c>
      <c r="Y3675">
        <v>0</v>
      </c>
      <c r="Z3675">
        <v>0</v>
      </c>
      <c r="AD3675" s="1">
        <v>41892.333333333336</v>
      </c>
      <c r="AE3675" s="1">
        <v>41920.708333333336</v>
      </c>
      <c r="AG3675" s="1">
        <v>41799.333333333336</v>
      </c>
      <c r="AH3675" s="1">
        <v>41827.708333333336</v>
      </c>
      <c r="AI3675" s="1">
        <v>41799.333333333336</v>
      </c>
      <c r="AJ3675" s="1">
        <v>41827.708333333336</v>
      </c>
      <c r="AK3675" s="1">
        <v>41799.333333333336</v>
      </c>
      <c r="AL3675" s="1">
        <v>41827.708333333336</v>
      </c>
      <c r="AM3675" s="1">
        <v>41892.333333333336</v>
      </c>
      <c r="AN3675" s="1">
        <v>41920.708333333336</v>
      </c>
      <c r="AP3675" t="s">
        <v>113</v>
      </c>
      <c r="AU3675" t="s">
        <v>8388</v>
      </c>
      <c r="AY3675" t="s">
        <v>106</v>
      </c>
      <c r="AZ3675">
        <v>0</v>
      </c>
      <c r="BA3675">
        <v>0</v>
      </c>
      <c r="BD3675" s="3">
        <v>41321.662499999999</v>
      </c>
      <c r="BE3675" s="3">
        <v>41321.690972222219</v>
      </c>
      <c r="BF3675" t="s">
        <v>115</v>
      </c>
      <c r="BG3675" t="s">
        <v>115</v>
      </c>
      <c r="BH3675">
        <v>8149</v>
      </c>
      <c r="BM3675">
        <v>43550</v>
      </c>
      <c r="BR3675" t="s">
        <v>116</v>
      </c>
      <c r="BS3675" t="s">
        <v>117</v>
      </c>
      <c r="BU3675">
        <v>1</v>
      </c>
      <c r="BV3675" t="s">
        <v>118</v>
      </c>
      <c r="BX3675" t="s">
        <v>119</v>
      </c>
      <c r="BY3675" t="s">
        <v>119</v>
      </c>
      <c r="BZ3675" t="s">
        <v>119</v>
      </c>
      <c r="CA3675">
        <v>1</v>
      </c>
      <c r="CC3675" t="s">
        <v>120</v>
      </c>
      <c r="CH3675">
        <v>540</v>
      </c>
      <c r="CI3675">
        <v>34090</v>
      </c>
      <c r="CJ3675" t="s">
        <v>106</v>
      </c>
      <c r="CK3675" t="s">
        <v>106</v>
      </c>
      <c r="CL3675">
        <v>70</v>
      </c>
      <c r="CM3675" t="s">
        <v>3180</v>
      </c>
      <c r="CO3675">
        <v>125060</v>
      </c>
      <c r="CQ3675">
        <v>0</v>
      </c>
      <c r="CR3675">
        <v>0</v>
      </c>
      <c r="CS3675">
        <v>0</v>
      </c>
      <c r="CY3675" t="s">
        <v>123</v>
      </c>
      <c r="CZ3675" t="s">
        <v>124</v>
      </c>
      <c r="DD3675" t="str" cm="1">
        <f t="array" ref="DD3675">TEXT(_xlfn.SEQUENCE(1, DATEDIF(AG3675, AH3675, "m") + 1, AG3675, 30), "YYYY-APMM")</f>
        <v>2014-AP06</v>
      </c>
      <c r="DN3675">
        <f t="shared" si="114"/>
        <v>588</v>
      </c>
      <c r="DO3675" t="str">
        <f t="shared" si="115"/>
        <v>LABOR- SUBCONTRACTOR</v>
      </c>
    </row>
    <row r="3676" spans="1:119" x14ac:dyDescent="0.35">
      <c r="A3676" t="s">
        <v>105</v>
      </c>
      <c r="B3676">
        <v>502961</v>
      </c>
      <c r="C3676">
        <v>6359</v>
      </c>
      <c r="D3676">
        <v>125063</v>
      </c>
      <c r="E3676">
        <v>13662</v>
      </c>
      <c r="F3676">
        <v>0</v>
      </c>
      <c r="G3676" t="s">
        <v>106</v>
      </c>
      <c r="H3676" t="s">
        <v>106</v>
      </c>
      <c r="I3676" t="s">
        <v>106</v>
      </c>
      <c r="J3676" t="s">
        <v>107</v>
      </c>
      <c r="K3676" t="s">
        <v>108</v>
      </c>
      <c r="L3676" t="s">
        <v>109</v>
      </c>
      <c r="M3676" t="s">
        <v>110</v>
      </c>
      <c r="N3676" t="s">
        <v>8389</v>
      </c>
      <c r="O3676" t="s">
        <v>4663</v>
      </c>
      <c r="P3676">
        <v>8177</v>
      </c>
      <c r="Q3676">
        <v>144</v>
      </c>
      <c r="R3676">
        <v>0</v>
      </c>
      <c r="S3676">
        <v>160</v>
      </c>
      <c r="T3676">
        <v>0</v>
      </c>
      <c r="U3676">
        <v>528</v>
      </c>
      <c r="V3676">
        <v>528</v>
      </c>
      <c r="W3676">
        <v>160</v>
      </c>
      <c r="X3676">
        <v>300</v>
      </c>
      <c r="Y3676">
        <v>0</v>
      </c>
      <c r="Z3676">
        <v>300</v>
      </c>
      <c r="AD3676" s="1">
        <v>41727.333333333336</v>
      </c>
      <c r="AE3676" s="1">
        <v>41749.708333333336</v>
      </c>
      <c r="AG3676" s="1">
        <v>41706.333333333336</v>
      </c>
      <c r="AH3676" s="1">
        <v>41728.708333333336</v>
      </c>
      <c r="AI3676" s="1">
        <v>41706.333333333336</v>
      </c>
      <c r="AJ3676" s="1">
        <v>41728.708333333336</v>
      </c>
      <c r="AK3676" s="1">
        <v>41706.333333333336</v>
      </c>
      <c r="AL3676" s="1">
        <v>41728.708333333336</v>
      </c>
      <c r="AM3676" s="1">
        <v>41727.333333333336</v>
      </c>
      <c r="AN3676" s="1">
        <v>41749.708333333336</v>
      </c>
      <c r="AP3676" t="s">
        <v>113</v>
      </c>
      <c r="AU3676" t="s">
        <v>8390</v>
      </c>
      <c r="AY3676" t="s">
        <v>106</v>
      </c>
      <c r="AZ3676">
        <v>0</v>
      </c>
      <c r="BA3676">
        <v>0</v>
      </c>
      <c r="BD3676" s="3">
        <v>41321.662499999999</v>
      </c>
      <c r="BE3676" s="3">
        <v>41321.690972222219</v>
      </c>
      <c r="BF3676" t="s">
        <v>115</v>
      </c>
      <c r="BG3676" t="s">
        <v>115</v>
      </c>
      <c r="BH3676">
        <v>8149</v>
      </c>
      <c r="BM3676">
        <v>43540</v>
      </c>
      <c r="BR3676" t="s">
        <v>1299</v>
      </c>
      <c r="BS3676" t="s">
        <v>1300</v>
      </c>
      <c r="BU3676">
        <v>1</v>
      </c>
      <c r="BV3676" t="s">
        <v>118</v>
      </c>
      <c r="BX3676" t="s">
        <v>119</v>
      </c>
      <c r="BY3676" t="s">
        <v>119</v>
      </c>
      <c r="BZ3676" t="s">
        <v>119</v>
      </c>
      <c r="CA3676">
        <v>1</v>
      </c>
      <c r="CC3676" t="s">
        <v>120</v>
      </c>
      <c r="CH3676">
        <v>540</v>
      </c>
      <c r="CI3676">
        <v>34040</v>
      </c>
      <c r="CJ3676" t="s">
        <v>106</v>
      </c>
      <c r="CK3676" t="s">
        <v>106</v>
      </c>
      <c r="CL3676">
        <v>45</v>
      </c>
      <c r="CM3676" t="s">
        <v>4665</v>
      </c>
      <c r="CO3676">
        <v>125060</v>
      </c>
      <c r="CQ3676">
        <v>0</v>
      </c>
      <c r="CR3676">
        <v>0</v>
      </c>
      <c r="CS3676">
        <v>0</v>
      </c>
      <c r="CY3676" t="s">
        <v>123</v>
      </c>
      <c r="CZ3676" t="s">
        <v>124</v>
      </c>
      <c r="DD3676" t="str" cm="1">
        <f t="array" ref="DD3676">TEXT(_xlfn.SEQUENCE(1, DATEDIF(AG3676, AH3676, "m") + 1, AG3676, 30), "YYYY-APMM")</f>
        <v>2014-AP03</v>
      </c>
      <c r="DN3676">
        <f t="shared" si="114"/>
        <v>528</v>
      </c>
      <c r="DO3676" t="str">
        <f t="shared" si="115"/>
        <v>LABOR - CIVIL</v>
      </c>
    </row>
    <row r="3677" spans="1:119" x14ac:dyDescent="0.35">
      <c r="A3677" t="s">
        <v>105</v>
      </c>
      <c r="B3677">
        <v>502962</v>
      </c>
      <c r="C3677">
        <v>6359</v>
      </c>
      <c r="D3677">
        <v>125063</v>
      </c>
      <c r="E3677">
        <v>13662</v>
      </c>
      <c r="F3677">
        <v>0</v>
      </c>
      <c r="G3677" t="s">
        <v>106</v>
      </c>
      <c r="H3677" t="s">
        <v>106</v>
      </c>
      <c r="I3677" t="s">
        <v>106</v>
      </c>
      <c r="J3677" t="s">
        <v>107</v>
      </c>
      <c r="K3677" t="s">
        <v>108</v>
      </c>
      <c r="L3677" t="s">
        <v>109</v>
      </c>
      <c r="M3677" t="s">
        <v>110</v>
      </c>
      <c r="N3677" t="s">
        <v>8391</v>
      </c>
      <c r="O3677" t="s">
        <v>4667</v>
      </c>
      <c r="P3677">
        <v>8178</v>
      </c>
      <c r="Q3677">
        <v>144</v>
      </c>
      <c r="R3677">
        <v>0</v>
      </c>
      <c r="S3677">
        <v>160</v>
      </c>
      <c r="T3677">
        <v>0</v>
      </c>
      <c r="U3677">
        <v>795.2</v>
      </c>
      <c r="V3677">
        <v>795.2</v>
      </c>
      <c r="W3677">
        <v>160</v>
      </c>
      <c r="X3677">
        <v>0</v>
      </c>
      <c r="Y3677">
        <v>0</v>
      </c>
      <c r="Z3677">
        <v>0</v>
      </c>
      <c r="AD3677" s="1">
        <v>41732.333333333336</v>
      </c>
      <c r="AE3677" s="1">
        <v>41755.708333333336</v>
      </c>
      <c r="AG3677" s="1">
        <v>41711.333333333336</v>
      </c>
      <c r="AH3677" s="1">
        <v>41734.708333333336</v>
      </c>
      <c r="AI3677" s="1">
        <v>41711.333333333336</v>
      </c>
      <c r="AJ3677" s="1">
        <v>41734.708333333336</v>
      </c>
      <c r="AK3677" s="1">
        <v>41711.333333333336</v>
      </c>
      <c r="AL3677" s="1">
        <v>41734.708333333336</v>
      </c>
      <c r="AM3677" s="1">
        <v>41732.333333333336</v>
      </c>
      <c r="AN3677" s="1">
        <v>41755.708333333336</v>
      </c>
      <c r="AP3677" t="s">
        <v>113</v>
      </c>
      <c r="AU3677" t="s">
        <v>8392</v>
      </c>
      <c r="AY3677" t="s">
        <v>106</v>
      </c>
      <c r="AZ3677">
        <v>0</v>
      </c>
      <c r="BA3677">
        <v>0</v>
      </c>
      <c r="BD3677" s="3">
        <v>41321.662499999999</v>
      </c>
      <c r="BE3677" s="3">
        <v>41321.690972222219</v>
      </c>
      <c r="BF3677" t="s">
        <v>115</v>
      </c>
      <c r="BG3677" t="s">
        <v>115</v>
      </c>
      <c r="BH3677">
        <v>8149</v>
      </c>
      <c r="BM3677">
        <v>43550</v>
      </c>
      <c r="BR3677" t="s">
        <v>116</v>
      </c>
      <c r="BS3677" t="s">
        <v>117</v>
      </c>
      <c r="BU3677">
        <v>1</v>
      </c>
      <c r="BV3677" t="s">
        <v>118</v>
      </c>
      <c r="BX3677" t="s">
        <v>119</v>
      </c>
      <c r="BY3677" t="s">
        <v>119</v>
      </c>
      <c r="BZ3677" t="s">
        <v>119</v>
      </c>
      <c r="CA3677">
        <v>1</v>
      </c>
      <c r="CC3677" t="s">
        <v>120</v>
      </c>
      <c r="CH3677">
        <v>540</v>
      </c>
      <c r="CI3677">
        <v>34040</v>
      </c>
      <c r="CJ3677" t="s">
        <v>106</v>
      </c>
      <c r="CK3677" t="s">
        <v>106</v>
      </c>
      <c r="CL3677">
        <v>45</v>
      </c>
      <c r="CM3677" t="s">
        <v>4665</v>
      </c>
      <c r="CO3677">
        <v>125060</v>
      </c>
      <c r="CQ3677">
        <v>0</v>
      </c>
      <c r="CR3677">
        <v>0</v>
      </c>
      <c r="CS3677">
        <v>0</v>
      </c>
      <c r="CY3677" t="s">
        <v>123</v>
      </c>
      <c r="CZ3677" t="s">
        <v>124</v>
      </c>
      <c r="DD3677" t="str" cm="1">
        <f t="array" ref="DD3677">TEXT(_xlfn.SEQUENCE(1, DATEDIF(AG3677, AH3677, "m") + 1, AG3677, 30), "YYYY-APMM")</f>
        <v>2014-AP03</v>
      </c>
      <c r="DN3677">
        <f t="shared" si="114"/>
        <v>795.2</v>
      </c>
      <c r="DO3677" t="str">
        <f t="shared" si="115"/>
        <v>LABOR- SUBCONTRACTOR</v>
      </c>
    </row>
    <row r="3678" spans="1:119" x14ac:dyDescent="0.35">
      <c r="A3678" t="s">
        <v>105</v>
      </c>
      <c r="B3678">
        <v>502963</v>
      </c>
      <c r="C3678">
        <v>6359</v>
      </c>
      <c r="D3678">
        <v>125063</v>
      </c>
      <c r="E3678">
        <v>13662</v>
      </c>
      <c r="F3678">
        <v>0</v>
      </c>
      <c r="G3678" t="s">
        <v>106</v>
      </c>
      <c r="H3678" t="s">
        <v>106</v>
      </c>
      <c r="I3678" t="s">
        <v>106</v>
      </c>
      <c r="J3678" t="s">
        <v>107</v>
      </c>
      <c r="K3678" t="s">
        <v>108</v>
      </c>
      <c r="L3678" t="s">
        <v>109</v>
      </c>
      <c r="M3678" t="s">
        <v>110</v>
      </c>
      <c r="N3678" t="s">
        <v>8393</v>
      </c>
      <c r="O3678" t="s">
        <v>4670</v>
      </c>
      <c r="P3678">
        <v>8177</v>
      </c>
      <c r="Q3678">
        <v>144</v>
      </c>
      <c r="R3678">
        <v>0</v>
      </c>
      <c r="S3678">
        <v>160</v>
      </c>
      <c r="T3678">
        <v>0</v>
      </c>
      <c r="U3678">
        <v>530</v>
      </c>
      <c r="V3678">
        <v>530</v>
      </c>
      <c r="W3678">
        <v>160</v>
      </c>
      <c r="X3678">
        <v>440</v>
      </c>
      <c r="Y3678">
        <v>0</v>
      </c>
      <c r="Z3678">
        <v>440</v>
      </c>
      <c r="AD3678" s="1">
        <v>41738.333333333336</v>
      </c>
      <c r="AE3678" s="1">
        <v>41760.708333333336</v>
      </c>
      <c r="AG3678" s="1">
        <v>41717.333333333336</v>
      </c>
      <c r="AH3678" s="1">
        <v>41739.708333333336</v>
      </c>
      <c r="AI3678" s="1">
        <v>41717.333333333336</v>
      </c>
      <c r="AJ3678" s="1">
        <v>41739.708333333336</v>
      </c>
      <c r="AK3678" s="1">
        <v>41717.333333333336</v>
      </c>
      <c r="AL3678" s="1">
        <v>41739.708333333336</v>
      </c>
      <c r="AM3678" s="1">
        <v>41738.333333333336</v>
      </c>
      <c r="AN3678" s="1">
        <v>41760.708333333336</v>
      </c>
      <c r="AP3678" t="s">
        <v>113</v>
      </c>
      <c r="AU3678" t="s">
        <v>8394</v>
      </c>
      <c r="AY3678" t="s">
        <v>106</v>
      </c>
      <c r="AZ3678">
        <v>0</v>
      </c>
      <c r="BA3678">
        <v>0</v>
      </c>
      <c r="BD3678" s="3">
        <v>41321.662499999999</v>
      </c>
      <c r="BE3678" s="3">
        <v>41321.690972222219</v>
      </c>
      <c r="BF3678" t="s">
        <v>115</v>
      </c>
      <c r="BG3678" t="s">
        <v>115</v>
      </c>
      <c r="BH3678">
        <v>8149</v>
      </c>
      <c r="BM3678">
        <v>43540</v>
      </c>
      <c r="BR3678" t="s">
        <v>1299</v>
      </c>
      <c r="BS3678" t="s">
        <v>1300</v>
      </c>
      <c r="BU3678">
        <v>1</v>
      </c>
      <c r="BV3678" t="s">
        <v>118</v>
      </c>
      <c r="BX3678" t="s">
        <v>119</v>
      </c>
      <c r="BY3678" t="s">
        <v>119</v>
      </c>
      <c r="BZ3678" t="s">
        <v>119</v>
      </c>
      <c r="CA3678">
        <v>1</v>
      </c>
      <c r="CC3678" t="s">
        <v>120</v>
      </c>
      <c r="CH3678">
        <v>540</v>
      </c>
      <c r="CI3678">
        <v>34040</v>
      </c>
      <c r="CJ3678" t="s">
        <v>106</v>
      </c>
      <c r="CK3678" t="s">
        <v>106</v>
      </c>
      <c r="CL3678">
        <v>45</v>
      </c>
      <c r="CM3678" t="s">
        <v>4665</v>
      </c>
      <c r="CO3678">
        <v>125060</v>
      </c>
      <c r="CQ3678">
        <v>0</v>
      </c>
      <c r="CR3678">
        <v>0</v>
      </c>
      <c r="CS3678">
        <v>0</v>
      </c>
      <c r="CY3678" t="s">
        <v>123</v>
      </c>
      <c r="CZ3678" t="s">
        <v>124</v>
      </c>
      <c r="DD3678" t="str" cm="1">
        <f t="array" ref="DD3678">TEXT(_xlfn.SEQUENCE(1, DATEDIF(AG3678, AH3678, "m") + 1, AG3678, 30), "YYYY-APMM")</f>
        <v>2014-AP03</v>
      </c>
      <c r="DN3678">
        <f t="shared" si="114"/>
        <v>530</v>
      </c>
      <c r="DO3678" t="str">
        <f t="shared" si="115"/>
        <v>LABOR - CIVIL</v>
      </c>
    </row>
    <row r="3679" spans="1:119" x14ac:dyDescent="0.35">
      <c r="A3679" t="s">
        <v>105</v>
      </c>
      <c r="B3679">
        <v>502964</v>
      </c>
      <c r="C3679">
        <v>6359</v>
      </c>
      <c r="D3679">
        <v>125063</v>
      </c>
      <c r="E3679">
        <v>13662</v>
      </c>
      <c r="F3679">
        <v>0</v>
      </c>
      <c r="G3679" t="s">
        <v>106</v>
      </c>
      <c r="H3679" t="s">
        <v>106</v>
      </c>
      <c r="I3679" t="s">
        <v>106</v>
      </c>
      <c r="J3679" t="s">
        <v>107</v>
      </c>
      <c r="K3679" t="s">
        <v>108</v>
      </c>
      <c r="L3679" t="s">
        <v>109</v>
      </c>
      <c r="M3679" t="s">
        <v>110</v>
      </c>
      <c r="N3679" t="s">
        <v>8395</v>
      </c>
      <c r="O3679" t="s">
        <v>4673</v>
      </c>
      <c r="P3679">
        <v>8178</v>
      </c>
      <c r="Q3679">
        <v>776</v>
      </c>
      <c r="R3679">
        <v>184</v>
      </c>
      <c r="S3679">
        <v>160</v>
      </c>
      <c r="T3679">
        <v>0</v>
      </c>
      <c r="U3679">
        <v>344.4</v>
      </c>
      <c r="V3679">
        <v>344.4</v>
      </c>
      <c r="W3679">
        <v>160</v>
      </c>
      <c r="X3679">
        <v>0</v>
      </c>
      <c r="Y3679">
        <v>0</v>
      </c>
      <c r="Z3679">
        <v>0</v>
      </c>
      <c r="AD3679" s="1">
        <v>41842.333333333336</v>
      </c>
      <c r="AE3679" s="1">
        <v>41868.708333333336</v>
      </c>
      <c r="AG3679" s="1">
        <v>41729.333333333336</v>
      </c>
      <c r="AH3679" s="1">
        <v>41751.708333333336</v>
      </c>
      <c r="AI3679" s="1">
        <v>41729.333333333336</v>
      </c>
      <c r="AJ3679" s="1">
        <v>41751.708333333336</v>
      </c>
      <c r="AK3679" s="1">
        <v>41729.333333333336</v>
      </c>
      <c r="AL3679" s="1">
        <v>41751.708333333336</v>
      </c>
      <c r="AM3679" s="1">
        <v>41842.333333333336</v>
      </c>
      <c r="AN3679" s="1">
        <v>41868.708333333336</v>
      </c>
      <c r="AP3679" t="s">
        <v>113</v>
      </c>
      <c r="AU3679" t="s">
        <v>8396</v>
      </c>
      <c r="AY3679" t="s">
        <v>106</v>
      </c>
      <c r="AZ3679">
        <v>0</v>
      </c>
      <c r="BA3679">
        <v>0</v>
      </c>
      <c r="BD3679" s="3">
        <v>41321.662499999999</v>
      </c>
      <c r="BE3679" s="3">
        <v>41321.690972222219</v>
      </c>
      <c r="BF3679" t="s">
        <v>115</v>
      </c>
      <c r="BG3679" t="s">
        <v>115</v>
      </c>
      <c r="BH3679">
        <v>8149</v>
      </c>
      <c r="BM3679">
        <v>43550</v>
      </c>
      <c r="BR3679" t="s">
        <v>116</v>
      </c>
      <c r="BS3679" t="s">
        <v>117</v>
      </c>
      <c r="BU3679">
        <v>1</v>
      </c>
      <c r="BV3679" t="s">
        <v>118</v>
      </c>
      <c r="BX3679" t="s">
        <v>119</v>
      </c>
      <c r="BY3679" t="s">
        <v>119</v>
      </c>
      <c r="BZ3679" t="s">
        <v>119</v>
      </c>
      <c r="CA3679">
        <v>1</v>
      </c>
      <c r="CC3679" t="s">
        <v>120</v>
      </c>
      <c r="CH3679">
        <v>540</v>
      </c>
      <c r="CI3679">
        <v>34040</v>
      </c>
      <c r="CJ3679" t="s">
        <v>106</v>
      </c>
      <c r="CK3679" t="s">
        <v>106</v>
      </c>
      <c r="CL3679">
        <v>45</v>
      </c>
      <c r="CM3679" t="s">
        <v>4665</v>
      </c>
      <c r="CO3679">
        <v>125060</v>
      </c>
      <c r="CQ3679">
        <v>0</v>
      </c>
      <c r="CR3679">
        <v>0</v>
      </c>
      <c r="CS3679">
        <v>0</v>
      </c>
      <c r="CY3679" t="s">
        <v>123</v>
      </c>
      <c r="CZ3679" t="s">
        <v>124</v>
      </c>
      <c r="DD3679" t="str" cm="1">
        <f t="array" ref="DD3679">TEXT(_xlfn.SEQUENCE(1, DATEDIF(AG3679, AH3679, "m") + 1, AG3679, 30), "YYYY-APMM")</f>
        <v>2014-AP03</v>
      </c>
      <c r="DN3679">
        <f t="shared" si="114"/>
        <v>344.4</v>
      </c>
      <c r="DO3679" t="str">
        <f t="shared" si="115"/>
        <v>LABOR- SUBCONTRACTOR</v>
      </c>
    </row>
    <row r="3680" spans="1:119" x14ac:dyDescent="0.35">
      <c r="A3680" t="s">
        <v>105</v>
      </c>
      <c r="B3680">
        <v>502965</v>
      </c>
      <c r="C3680">
        <v>6359</v>
      </c>
      <c r="D3680">
        <v>125064</v>
      </c>
      <c r="E3680">
        <v>13662</v>
      </c>
      <c r="F3680">
        <v>0</v>
      </c>
      <c r="G3680" t="s">
        <v>106</v>
      </c>
      <c r="H3680" t="s">
        <v>106</v>
      </c>
      <c r="I3680" t="s">
        <v>106</v>
      </c>
      <c r="J3680" t="s">
        <v>107</v>
      </c>
      <c r="K3680" t="s">
        <v>108</v>
      </c>
      <c r="L3680" t="s">
        <v>109</v>
      </c>
      <c r="M3680" t="s">
        <v>110</v>
      </c>
      <c r="N3680" t="s">
        <v>8397</v>
      </c>
      <c r="O3680" t="s">
        <v>4727</v>
      </c>
      <c r="P3680">
        <v>8177</v>
      </c>
      <c r="Q3680">
        <v>344</v>
      </c>
      <c r="R3680">
        <v>0</v>
      </c>
      <c r="S3680">
        <v>200</v>
      </c>
      <c r="T3680">
        <v>0</v>
      </c>
      <c r="U3680">
        <v>812</v>
      </c>
      <c r="V3680">
        <v>812</v>
      </c>
      <c r="W3680">
        <v>200</v>
      </c>
      <c r="X3680">
        <v>500</v>
      </c>
      <c r="Y3680">
        <v>0</v>
      </c>
      <c r="Z3680">
        <v>500</v>
      </c>
      <c r="AD3680" s="1">
        <v>41776.333333333336</v>
      </c>
      <c r="AE3680" s="1">
        <v>41804.708333333336</v>
      </c>
      <c r="AG3680" s="1">
        <v>41725.333333333336</v>
      </c>
      <c r="AH3680" s="1">
        <v>41753.708333333336</v>
      </c>
      <c r="AI3680" s="1">
        <v>41725.333333333336</v>
      </c>
      <c r="AJ3680" s="1">
        <v>41753.708333333336</v>
      </c>
      <c r="AK3680" s="1">
        <v>41725.333333333336</v>
      </c>
      <c r="AL3680" s="1">
        <v>41753.708333333336</v>
      </c>
      <c r="AM3680" s="1">
        <v>41776.333333333336</v>
      </c>
      <c r="AN3680" s="1">
        <v>41804.708333333336</v>
      </c>
      <c r="AP3680" t="s">
        <v>113</v>
      </c>
      <c r="AU3680" t="s">
        <v>8398</v>
      </c>
      <c r="AY3680" t="s">
        <v>106</v>
      </c>
      <c r="AZ3680">
        <v>0</v>
      </c>
      <c r="BA3680">
        <v>0</v>
      </c>
      <c r="BD3680" s="3">
        <v>41321.662499999999</v>
      </c>
      <c r="BE3680" s="3">
        <v>41321.690972222219</v>
      </c>
      <c r="BF3680" t="s">
        <v>115</v>
      </c>
      <c r="BG3680" t="s">
        <v>115</v>
      </c>
      <c r="BH3680">
        <v>8149</v>
      </c>
      <c r="BM3680">
        <v>43540</v>
      </c>
      <c r="BR3680" t="s">
        <v>1299</v>
      </c>
      <c r="BS3680" t="s">
        <v>1300</v>
      </c>
      <c r="BU3680">
        <v>1</v>
      </c>
      <c r="BV3680" t="s">
        <v>118</v>
      </c>
      <c r="BX3680" t="s">
        <v>119</v>
      </c>
      <c r="BY3680" t="s">
        <v>119</v>
      </c>
      <c r="BZ3680" t="s">
        <v>119</v>
      </c>
      <c r="CA3680">
        <v>1</v>
      </c>
      <c r="CC3680" t="s">
        <v>120</v>
      </c>
      <c r="CH3680">
        <v>540</v>
      </c>
      <c r="CI3680">
        <v>34030</v>
      </c>
      <c r="CJ3680" t="s">
        <v>106</v>
      </c>
      <c r="CK3680" t="s">
        <v>106</v>
      </c>
      <c r="CL3680">
        <v>40</v>
      </c>
      <c r="CM3680" t="s">
        <v>4729</v>
      </c>
      <c r="CO3680">
        <v>125060</v>
      </c>
      <c r="CQ3680">
        <v>0</v>
      </c>
      <c r="CR3680">
        <v>0</v>
      </c>
      <c r="CS3680">
        <v>0</v>
      </c>
      <c r="CY3680" t="s">
        <v>123</v>
      </c>
      <c r="CZ3680" t="s">
        <v>124</v>
      </c>
      <c r="DD3680" t="str" cm="1">
        <f t="array" ref="DD3680">TEXT(_xlfn.SEQUENCE(1, DATEDIF(AG3680, AH3680, "m") + 1, AG3680, 30), "YYYY-APMM")</f>
        <v>2014-AP03</v>
      </c>
      <c r="DN3680">
        <f t="shared" si="114"/>
        <v>812</v>
      </c>
      <c r="DO3680" t="str">
        <f t="shared" si="115"/>
        <v>LABOR - CIVIL</v>
      </c>
    </row>
    <row r="3681" spans="1:119" x14ac:dyDescent="0.35">
      <c r="A3681" t="s">
        <v>105</v>
      </c>
      <c r="B3681">
        <v>502966</v>
      </c>
      <c r="C3681">
        <v>6359</v>
      </c>
      <c r="D3681">
        <v>125064</v>
      </c>
      <c r="E3681">
        <v>13662</v>
      </c>
      <c r="F3681">
        <v>0</v>
      </c>
      <c r="G3681" t="s">
        <v>106</v>
      </c>
      <c r="H3681" t="s">
        <v>106</v>
      </c>
      <c r="I3681" t="s">
        <v>106</v>
      </c>
      <c r="J3681" t="s">
        <v>107</v>
      </c>
      <c r="K3681" t="s">
        <v>108</v>
      </c>
      <c r="L3681" t="s">
        <v>109</v>
      </c>
      <c r="M3681" t="s">
        <v>110</v>
      </c>
      <c r="N3681" t="s">
        <v>8399</v>
      </c>
      <c r="O3681" t="s">
        <v>4731</v>
      </c>
      <c r="P3681">
        <v>8178</v>
      </c>
      <c r="Q3681">
        <v>344</v>
      </c>
      <c r="R3681">
        <v>0</v>
      </c>
      <c r="S3681">
        <v>200</v>
      </c>
      <c r="T3681">
        <v>0</v>
      </c>
      <c r="U3681">
        <v>386.4</v>
      </c>
      <c r="V3681">
        <v>386.4</v>
      </c>
      <c r="W3681">
        <v>200</v>
      </c>
      <c r="X3681">
        <v>0</v>
      </c>
      <c r="Y3681">
        <v>0</v>
      </c>
      <c r="Z3681">
        <v>0</v>
      </c>
      <c r="AD3681" s="1">
        <v>41781.333333333336</v>
      </c>
      <c r="AE3681" s="1">
        <v>41809.708333333336</v>
      </c>
      <c r="AG3681" s="1">
        <v>41731.333333333336</v>
      </c>
      <c r="AH3681" s="1">
        <v>41759.708333333336</v>
      </c>
      <c r="AI3681" s="1">
        <v>41731.333333333336</v>
      </c>
      <c r="AJ3681" s="1">
        <v>41759.708333333336</v>
      </c>
      <c r="AK3681" s="1">
        <v>41731.333333333336</v>
      </c>
      <c r="AL3681" s="1">
        <v>41759.708333333336</v>
      </c>
      <c r="AM3681" s="1">
        <v>41781.333333333336</v>
      </c>
      <c r="AN3681" s="1">
        <v>41809.708333333336</v>
      </c>
      <c r="AP3681" t="s">
        <v>113</v>
      </c>
      <c r="AU3681" t="s">
        <v>8400</v>
      </c>
      <c r="AY3681" t="s">
        <v>106</v>
      </c>
      <c r="AZ3681">
        <v>0</v>
      </c>
      <c r="BA3681">
        <v>0</v>
      </c>
      <c r="BD3681" s="3">
        <v>41321.662499999999</v>
      </c>
      <c r="BE3681" s="3">
        <v>41328.377083333333</v>
      </c>
      <c r="BF3681" t="s">
        <v>115</v>
      </c>
      <c r="BG3681" t="s">
        <v>115</v>
      </c>
      <c r="BH3681">
        <v>8149</v>
      </c>
      <c r="BM3681">
        <v>43550</v>
      </c>
      <c r="BR3681" t="s">
        <v>116</v>
      </c>
      <c r="BS3681" t="s">
        <v>117</v>
      </c>
      <c r="BU3681">
        <v>1</v>
      </c>
      <c r="BV3681" t="s">
        <v>118</v>
      </c>
      <c r="BX3681" t="s">
        <v>119</v>
      </c>
      <c r="BY3681" t="s">
        <v>119</v>
      </c>
      <c r="BZ3681" t="s">
        <v>119</v>
      </c>
      <c r="CA3681">
        <v>1</v>
      </c>
      <c r="CC3681" t="s">
        <v>120</v>
      </c>
      <c r="CH3681">
        <v>540</v>
      </c>
      <c r="CI3681">
        <v>34030</v>
      </c>
      <c r="CJ3681" t="s">
        <v>106</v>
      </c>
      <c r="CK3681" t="s">
        <v>106</v>
      </c>
      <c r="CL3681">
        <v>40</v>
      </c>
      <c r="CM3681" t="s">
        <v>4729</v>
      </c>
      <c r="CO3681">
        <v>125060</v>
      </c>
      <c r="CQ3681">
        <v>0</v>
      </c>
      <c r="CR3681">
        <v>0</v>
      </c>
      <c r="CS3681">
        <v>0</v>
      </c>
      <c r="CY3681" t="s">
        <v>123</v>
      </c>
      <c r="CZ3681" t="s">
        <v>124</v>
      </c>
      <c r="DD3681" t="str" cm="1">
        <f t="array" ref="DD3681">TEXT(_xlfn.SEQUENCE(1, DATEDIF(AG3681, AH3681, "m") + 1, AG3681, 30), "YYYY-APMM")</f>
        <v>2014-AP04</v>
      </c>
      <c r="DN3681">
        <f t="shared" si="114"/>
        <v>386.4</v>
      </c>
      <c r="DO3681" t="str">
        <f t="shared" si="115"/>
        <v>LABOR- SUBCONTRACTOR</v>
      </c>
    </row>
    <row r="3682" spans="1:119" x14ac:dyDescent="0.35">
      <c r="A3682" t="s">
        <v>105</v>
      </c>
      <c r="B3682">
        <v>502967</v>
      </c>
      <c r="C3682">
        <v>6359</v>
      </c>
      <c r="D3682">
        <v>125064</v>
      </c>
      <c r="E3682">
        <v>13662</v>
      </c>
      <c r="F3682">
        <v>0</v>
      </c>
      <c r="G3682" t="s">
        <v>106</v>
      </c>
      <c r="H3682" t="s">
        <v>106</v>
      </c>
      <c r="I3682" t="s">
        <v>106</v>
      </c>
      <c r="J3682" t="s">
        <v>107</v>
      </c>
      <c r="K3682" t="s">
        <v>108</v>
      </c>
      <c r="L3682" t="s">
        <v>109</v>
      </c>
      <c r="M3682" t="s">
        <v>110</v>
      </c>
      <c r="N3682" t="s">
        <v>8401</v>
      </c>
      <c r="O3682" t="s">
        <v>4734</v>
      </c>
      <c r="P3682">
        <v>8178</v>
      </c>
      <c r="Q3682">
        <v>344</v>
      </c>
      <c r="R3682">
        <v>0</v>
      </c>
      <c r="S3682">
        <v>200</v>
      </c>
      <c r="T3682">
        <v>0</v>
      </c>
      <c r="U3682">
        <v>319.2</v>
      </c>
      <c r="V3682">
        <v>319.2</v>
      </c>
      <c r="W3682">
        <v>200</v>
      </c>
      <c r="X3682">
        <v>0</v>
      </c>
      <c r="Y3682">
        <v>0</v>
      </c>
      <c r="Z3682">
        <v>0</v>
      </c>
      <c r="AD3682" s="1">
        <v>41787.333333333336</v>
      </c>
      <c r="AE3682" s="1">
        <v>41815.708333333336</v>
      </c>
      <c r="AG3682" s="1">
        <v>41737.333333333336</v>
      </c>
      <c r="AH3682" s="1">
        <v>41765.708333333336</v>
      </c>
      <c r="AI3682" s="1">
        <v>41737.333333333336</v>
      </c>
      <c r="AJ3682" s="1">
        <v>41765.708333333336</v>
      </c>
      <c r="AK3682" s="1">
        <v>41737.333333333336</v>
      </c>
      <c r="AL3682" s="1">
        <v>41765.708333333336</v>
      </c>
      <c r="AM3682" s="1">
        <v>41787.333333333336</v>
      </c>
      <c r="AN3682" s="1">
        <v>41815.708333333336</v>
      </c>
      <c r="AP3682" t="s">
        <v>113</v>
      </c>
      <c r="AU3682" t="s">
        <v>8402</v>
      </c>
      <c r="AY3682" t="s">
        <v>106</v>
      </c>
      <c r="AZ3682">
        <v>0</v>
      </c>
      <c r="BA3682">
        <v>0</v>
      </c>
      <c r="BD3682" s="3">
        <v>41321.662499999999</v>
      </c>
      <c r="BE3682" s="3">
        <v>41328.377083333333</v>
      </c>
      <c r="BF3682" t="s">
        <v>115</v>
      </c>
      <c r="BG3682" t="s">
        <v>115</v>
      </c>
      <c r="BH3682">
        <v>8149</v>
      </c>
      <c r="BM3682">
        <v>43550</v>
      </c>
      <c r="BR3682" t="s">
        <v>116</v>
      </c>
      <c r="BS3682" t="s">
        <v>117</v>
      </c>
      <c r="BU3682">
        <v>1</v>
      </c>
      <c r="BV3682" t="s">
        <v>118</v>
      </c>
      <c r="BX3682" t="s">
        <v>119</v>
      </c>
      <c r="BY3682" t="s">
        <v>119</v>
      </c>
      <c r="BZ3682" t="s">
        <v>119</v>
      </c>
      <c r="CA3682">
        <v>1</v>
      </c>
      <c r="CC3682" t="s">
        <v>120</v>
      </c>
      <c r="CH3682">
        <v>540</v>
      </c>
      <c r="CI3682">
        <v>34030</v>
      </c>
      <c r="CJ3682" t="s">
        <v>106</v>
      </c>
      <c r="CK3682" t="s">
        <v>106</v>
      </c>
      <c r="CL3682">
        <v>40</v>
      </c>
      <c r="CM3682" t="s">
        <v>4729</v>
      </c>
      <c r="CO3682">
        <v>125060</v>
      </c>
      <c r="CQ3682">
        <v>0</v>
      </c>
      <c r="CR3682">
        <v>0</v>
      </c>
      <c r="CS3682">
        <v>0</v>
      </c>
      <c r="CY3682" t="s">
        <v>123</v>
      </c>
      <c r="CZ3682" t="s">
        <v>124</v>
      </c>
      <c r="DD3682" t="str" cm="1">
        <f t="array" ref="DD3682">TEXT(_xlfn.SEQUENCE(1, DATEDIF(AG3682, AH3682, "m") + 1, AG3682, 30), "YYYY-APMM")</f>
        <v>2014-AP04</v>
      </c>
      <c r="DN3682">
        <f t="shared" si="114"/>
        <v>319.2</v>
      </c>
      <c r="DO3682" t="str">
        <f t="shared" si="115"/>
        <v>LABOR- SUBCONTRACTOR</v>
      </c>
    </row>
    <row r="3683" spans="1:119" x14ac:dyDescent="0.35">
      <c r="A3683" t="s">
        <v>105</v>
      </c>
      <c r="B3683">
        <v>502968</v>
      </c>
      <c r="C3683">
        <v>6359</v>
      </c>
      <c r="D3683">
        <v>125064</v>
      </c>
      <c r="E3683">
        <v>13662</v>
      </c>
      <c r="F3683">
        <v>0</v>
      </c>
      <c r="G3683" t="s">
        <v>106</v>
      </c>
      <c r="H3683" t="s">
        <v>106</v>
      </c>
      <c r="I3683" t="s">
        <v>106</v>
      </c>
      <c r="J3683" t="s">
        <v>107</v>
      </c>
      <c r="K3683" t="s">
        <v>108</v>
      </c>
      <c r="L3683" t="s">
        <v>109</v>
      </c>
      <c r="M3683" t="s">
        <v>110</v>
      </c>
      <c r="N3683" t="s">
        <v>8403</v>
      </c>
      <c r="O3683" t="s">
        <v>4737</v>
      </c>
      <c r="P3683">
        <v>8177</v>
      </c>
      <c r="Q3683">
        <v>344</v>
      </c>
      <c r="R3683">
        <v>0</v>
      </c>
      <c r="S3683">
        <v>200</v>
      </c>
      <c r="T3683">
        <v>0</v>
      </c>
      <c r="U3683">
        <v>676</v>
      </c>
      <c r="V3683">
        <v>676</v>
      </c>
      <c r="W3683">
        <v>200</v>
      </c>
      <c r="X3683">
        <v>550</v>
      </c>
      <c r="Y3683">
        <v>0</v>
      </c>
      <c r="Z3683">
        <v>550</v>
      </c>
      <c r="AD3683" s="1">
        <v>41793.333333333336</v>
      </c>
      <c r="AE3683" s="1">
        <v>41821.708333333336</v>
      </c>
      <c r="AG3683" s="1">
        <v>41743.333333333336</v>
      </c>
      <c r="AH3683" s="1">
        <v>41771.708333333336</v>
      </c>
      <c r="AI3683" s="1">
        <v>41743.333333333336</v>
      </c>
      <c r="AJ3683" s="1">
        <v>41771.708333333336</v>
      </c>
      <c r="AK3683" s="1">
        <v>41743.333333333336</v>
      </c>
      <c r="AL3683" s="1">
        <v>41771.708333333336</v>
      </c>
      <c r="AM3683" s="1">
        <v>41793.333333333336</v>
      </c>
      <c r="AN3683" s="1">
        <v>41821.708333333336</v>
      </c>
      <c r="AP3683" t="s">
        <v>113</v>
      </c>
      <c r="AU3683" t="s">
        <v>8404</v>
      </c>
      <c r="AY3683" t="s">
        <v>106</v>
      </c>
      <c r="AZ3683">
        <v>0</v>
      </c>
      <c r="BA3683">
        <v>0</v>
      </c>
      <c r="BD3683" s="3">
        <v>41321.662499999999</v>
      </c>
      <c r="BE3683" s="3">
        <v>41321.690972222219</v>
      </c>
      <c r="BF3683" t="s">
        <v>115</v>
      </c>
      <c r="BG3683" t="s">
        <v>115</v>
      </c>
      <c r="BH3683">
        <v>8149</v>
      </c>
      <c r="BM3683">
        <v>43540</v>
      </c>
      <c r="BR3683" t="s">
        <v>1299</v>
      </c>
      <c r="BS3683" t="s">
        <v>1300</v>
      </c>
      <c r="BU3683">
        <v>1</v>
      </c>
      <c r="BV3683" t="s">
        <v>118</v>
      </c>
      <c r="BX3683" t="s">
        <v>119</v>
      </c>
      <c r="BY3683" t="s">
        <v>119</v>
      </c>
      <c r="BZ3683" t="s">
        <v>119</v>
      </c>
      <c r="CA3683">
        <v>1</v>
      </c>
      <c r="CC3683" t="s">
        <v>120</v>
      </c>
      <c r="CH3683">
        <v>540</v>
      </c>
      <c r="CI3683">
        <v>34030</v>
      </c>
      <c r="CJ3683" t="s">
        <v>106</v>
      </c>
      <c r="CK3683" t="s">
        <v>106</v>
      </c>
      <c r="CL3683">
        <v>40</v>
      </c>
      <c r="CM3683" t="s">
        <v>4729</v>
      </c>
      <c r="CO3683">
        <v>125060</v>
      </c>
      <c r="CQ3683">
        <v>0</v>
      </c>
      <c r="CR3683">
        <v>0</v>
      </c>
      <c r="CS3683">
        <v>0</v>
      </c>
      <c r="CY3683" t="s">
        <v>123</v>
      </c>
      <c r="CZ3683" t="s">
        <v>124</v>
      </c>
      <c r="DD3683" t="str" cm="1">
        <f t="array" ref="DD3683">TEXT(_xlfn.SEQUENCE(1, DATEDIF(AG3683, AH3683, "m") + 1, AG3683, 30), "YYYY-APMM")</f>
        <v>2014-AP04</v>
      </c>
      <c r="DN3683">
        <f t="shared" si="114"/>
        <v>676</v>
      </c>
      <c r="DO3683" t="str">
        <f t="shared" si="115"/>
        <v>LABOR - CIVIL</v>
      </c>
    </row>
    <row r="3684" spans="1:119" x14ac:dyDescent="0.35">
      <c r="A3684" t="s">
        <v>105</v>
      </c>
      <c r="B3684">
        <v>502969</v>
      </c>
      <c r="C3684">
        <v>6359</v>
      </c>
      <c r="D3684">
        <v>125064</v>
      </c>
      <c r="E3684">
        <v>13662</v>
      </c>
      <c r="F3684">
        <v>0</v>
      </c>
      <c r="G3684" t="s">
        <v>106</v>
      </c>
      <c r="H3684" t="s">
        <v>106</v>
      </c>
      <c r="I3684" t="s">
        <v>106</v>
      </c>
      <c r="J3684" t="s">
        <v>107</v>
      </c>
      <c r="K3684" t="s">
        <v>108</v>
      </c>
      <c r="L3684" t="s">
        <v>109</v>
      </c>
      <c r="M3684" t="s">
        <v>110</v>
      </c>
      <c r="N3684" t="s">
        <v>8405</v>
      </c>
      <c r="O3684" t="s">
        <v>4740</v>
      </c>
      <c r="P3684">
        <v>8178</v>
      </c>
      <c r="Q3684">
        <v>464</v>
      </c>
      <c r="R3684">
        <v>0</v>
      </c>
      <c r="S3684">
        <v>200</v>
      </c>
      <c r="T3684">
        <v>0</v>
      </c>
      <c r="U3684">
        <v>116.4</v>
      </c>
      <c r="V3684">
        <v>116.4</v>
      </c>
      <c r="W3684">
        <v>200</v>
      </c>
      <c r="X3684">
        <v>0</v>
      </c>
      <c r="Y3684">
        <v>0</v>
      </c>
      <c r="Z3684">
        <v>0</v>
      </c>
      <c r="AD3684" s="1">
        <v>41822.333333333336</v>
      </c>
      <c r="AE3684" s="1">
        <v>41850.708333333336</v>
      </c>
      <c r="AG3684" s="1">
        <v>41755.333333333336</v>
      </c>
      <c r="AH3684" s="1">
        <v>41783.708333333336</v>
      </c>
      <c r="AI3684" s="1">
        <v>41755.333333333336</v>
      </c>
      <c r="AJ3684" s="1">
        <v>41783.708333333336</v>
      </c>
      <c r="AK3684" s="1">
        <v>41755.333333333336</v>
      </c>
      <c r="AL3684" s="1">
        <v>41783.708333333336</v>
      </c>
      <c r="AM3684" s="1">
        <v>41822.333333333336</v>
      </c>
      <c r="AN3684" s="1">
        <v>41850.708333333336</v>
      </c>
      <c r="AP3684" t="s">
        <v>113</v>
      </c>
      <c r="AU3684" t="s">
        <v>8406</v>
      </c>
      <c r="AY3684" t="s">
        <v>106</v>
      </c>
      <c r="AZ3684">
        <v>0</v>
      </c>
      <c r="BA3684">
        <v>0</v>
      </c>
      <c r="BD3684" s="3">
        <v>41321.662499999999</v>
      </c>
      <c r="BE3684" s="3">
        <v>41321.690972222219</v>
      </c>
      <c r="BF3684" t="s">
        <v>115</v>
      </c>
      <c r="BG3684" t="s">
        <v>115</v>
      </c>
      <c r="BH3684">
        <v>8149</v>
      </c>
      <c r="BM3684">
        <v>43550</v>
      </c>
      <c r="BR3684" t="s">
        <v>116</v>
      </c>
      <c r="BS3684" t="s">
        <v>117</v>
      </c>
      <c r="BU3684">
        <v>1</v>
      </c>
      <c r="BV3684" t="s">
        <v>118</v>
      </c>
      <c r="BX3684" t="s">
        <v>119</v>
      </c>
      <c r="BY3684" t="s">
        <v>119</v>
      </c>
      <c r="BZ3684" t="s">
        <v>119</v>
      </c>
      <c r="CA3684">
        <v>1</v>
      </c>
      <c r="CC3684" t="s">
        <v>120</v>
      </c>
      <c r="CH3684">
        <v>540</v>
      </c>
      <c r="CI3684">
        <v>34030</v>
      </c>
      <c r="CJ3684" t="s">
        <v>106</v>
      </c>
      <c r="CK3684" t="s">
        <v>106</v>
      </c>
      <c r="CL3684">
        <v>40</v>
      </c>
      <c r="CM3684" t="s">
        <v>4729</v>
      </c>
      <c r="CO3684">
        <v>125060</v>
      </c>
      <c r="CQ3684">
        <v>0</v>
      </c>
      <c r="CR3684">
        <v>0</v>
      </c>
      <c r="CS3684">
        <v>0</v>
      </c>
      <c r="CY3684" t="s">
        <v>123</v>
      </c>
      <c r="CZ3684" t="s">
        <v>124</v>
      </c>
      <c r="DD3684" t="str" cm="1">
        <f t="array" ref="DD3684">TEXT(_xlfn.SEQUENCE(1, DATEDIF(AG3684, AH3684, "m") + 1, AG3684, 30), "YYYY-APMM")</f>
        <v>2014-AP04</v>
      </c>
      <c r="DN3684">
        <f t="shared" si="114"/>
        <v>116.4</v>
      </c>
      <c r="DO3684" t="str">
        <f t="shared" si="115"/>
        <v>LABOR- SUBCONTRACTOR</v>
      </c>
    </row>
    <row r="3685" spans="1:119" x14ac:dyDescent="0.35">
      <c r="A3685" t="s">
        <v>105</v>
      </c>
      <c r="B3685">
        <v>502970</v>
      </c>
      <c r="C3685">
        <v>6359</v>
      </c>
      <c r="D3685">
        <v>125064</v>
      </c>
      <c r="E3685">
        <v>13662</v>
      </c>
      <c r="F3685">
        <v>0</v>
      </c>
      <c r="G3685" t="s">
        <v>106</v>
      </c>
      <c r="H3685" t="s">
        <v>106</v>
      </c>
      <c r="I3685" t="s">
        <v>106</v>
      </c>
      <c r="J3685" t="s">
        <v>107</v>
      </c>
      <c r="K3685" t="s">
        <v>108</v>
      </c>
      <c r="L3685" t="s">
        <v>109</v>
      </c>
      <c r="M3685" t="s">
        <v>110</v>
      </c>
      <c r="N3685" t="s">
        <v>8407</v>
      </c>
      <c r="O3685" t="s">
        <v>4743</v>
      </c>
      <c r="P3685">
        <v>8178</v>
      </c>
      <c r="Q3685">
        <v>464</v>
      </c>
      <c r="R3685">
        <v>88</v>
      </c>
      <c r="S3685">
        <v>200</v>
      </c>
      <c r="T3685">
        <v>0</v>
      </c>
      <c r="U3685">
        <v>285.60000000000002</v>
      </c>
      <c r="V3685">
        <v>285.60000000000002</v>
      </c>
      <c r="W3685">
        <v>200</v>
      </c>
      <c r="X3685">
        <v>0</v>
      </c>
      <c r="Y3685">
        <v>0</v>
      </c>
      <c r="Z3685">
        <v>0</v>
      </c>
      <c r="AD3685" s="1">
        <v>41830.333333333336</v>
      </c>
      <c r="AE3685" s="1">
        <v>41862.708333333336</v>
      </c>
      <c r="AG3685" s="1">
        <v>41763.333333333336</v>
      </c>
      <c r="AH3685" s="1">
        <v>41791.708333333336</v>
      </c>
      <c r="AI3685" s="1">
        <v>41763.333333333336</v>
      </c>
      <c r="AJ3685" s="1">
        <v>41791.708333333336</v>
      </c>
      <c r="AK3685" s="1">
        <v>41763.333333333336</v>
      </c>
      <c r="AL3685" s="1">
        <v>41791.708333333336</v>
      </c>
      <c r="AM3685" s="1">
        <v>41830.333333333336</v>
      </c>
      <c r="AN3685" s="1">
        <v>41862.708333333336</v>
      </c>
      <c r="AP3685" t="s">
        <v>113</v>
      </c>
      <c r="AU3685" t="s">
        <v>8408</v>
      </c>
      <c r="AY3685" t="s">
        <v>106</v>
      </c>
      <c r="AZ3685">
        <v>0</v>
      </c>
      <c r="BA3685">
        <v>0</v>
      </c>
      <c r="BD3685" s="3">
        <v>41321.662499999999</v>
      </c>
      <c r="BE3685" s="3">
        <v>41321.690972222219</v>
      </c>
      <c r="BF3685" t="s">
        <v>115</v>
      </c>
      <c r="BG3685" t="s">
        <v>115</v>
      </c>
      <c r="BH3685">
        <v>8149</v>
      </c>
      <c r="BM3685">
        <v>43550</v>
      </c>
      <c r="BR3685" t="s">
        <v>116</v>
      </c>
      <c r="BS3685" t="s">
        <v>117</v>
      </c>
      <c r="BU3685">
        <v>1</v>
      </c>
      <c r="BV3685" t="s">
        <v>118</v>
      </c>
      <c r="BX3685" t="s">
        <v>119</v>
      </c>
      <c r="BY3685" t="s">
        <v>119</v>
      </c>
      <c r="BZ3685" t="s">
        <v>119</v>
      </c>
      <c r="CA3685">
        <v>1</v>
      </c>
      <c r="CC3685" t="s">
        <v>120</v>
      </c>
      <c r="CH3685">
        <v>540</v>
      </c>
      <c r="CI3685">
        <v>34030</v>
      </c>
      <c r="CJ3685" t="s">
        <v>106</v>
      </c>
      <c r="CK3685" t="s">
        <v>106</v>
      </c>
      <c r="CL3685">
        <v>40</v>
      </c>
      <c r="CM3685" t="s">
        <v>4729</v>
      </c>
      <c r="CO3685">
        <v>125060</v>
      </c>
      <c r="CQ3685">
        <v>0</v>
      </c>
      <c r="CR3685">
        <v>0</v>
      </c>
      <c r="CS3685">
        <v>0</v>
      </c>
      <c r="CY3685" t="s">
        <v>123</v>
      </c>
      <c r="CZ3685" t="s">
        <v>124</v>
      </c>
      <c r="DD3685" t="str" cm="1">
        <f t="array" ref="DD3685">TEXT(_xlfn.SEQUENCE(1, DATEDIF(AG3685, AH3685, "m") + 1, AG3685, 30), "YYYY-APMM")</f>
        <v>2014-AP05</v>
      </c>
      <c r="DN3685">
        <f t="shared" si="114"/>
        <v>285.60000000000002</v>
      </c>
      <c r="DO3685" t="str">
        <f t="shared" si="115"/>
        <v>LABOR- SUBCONTRACTOR</v>
      </c>
    </row>
    <row r="3686" spans="1:119" x14ac:dyDescent="0.35">
      <c r="A3686" t="s">
        <v>105</v>
      </c>
      <c r="B3686">
        <v>502971</v>
      </c>
      <c r="C3686">
        <v>6359</v>
      </c>
      <c r="D3686">
        <v>125065</v>
      </c>
      <c r="E3686">
        <v>13662</v>
      </c>
      <c r="F3686">
        <v>0</v>
      </c>
      <c r="G3686" t="s">
        <v>106</v>
      </c>
      <c r="H3686" t="s">
        <v>106</v>
      </c>
      <c r="I3686" t="s">
        <v>106</v>
      </c>
      <c r="J3686" t="s">
        <v>107</v>
      </c>
      <c r="K3686" t="s">
        <v>108</v>
      </c>
      <c r="L3686" t="s">
        <v>109</v>
      </c>
      <c r="M3686" t="s">
        <v>110</v>
      </c>
      <c r="N3686" t="s">
        <v>8409</v>
      </c>
      <c r="O3686" t="s">
        <v>4754</v>
      </c>
      <c r="P3686">
        <v>8173</v>
      </c>
      <c r="Q3686">
        <v>376</v>
      </c>
      <c r="R3686">
        <v>0</v>
      </c>
      <c r="S3686">
        <v>160</v>
      </c>
      <c r="T3686">
        <v>0</v>
      </c>
      <c r="U3686">
        <v>1178</v>
      </c>
      <c r="V3686">
        <v>1178</v>
      </c>
      <c r="W3686">
        <v>160</v>
      </c>
      <c r="X3686">
        <v>0</v>
      </c>
      <c r="Y3686">
        <v>0</v>
      </c>
      <c r="Z3686">
        <v>0</v>
      </c>
      <c r="AD3686" s="1">
        <v>41795.333333333336</v>
      </c>
      <c r="AE3686" s="1">
        <v>41818.708333333336</v>
      </c>
      <c r="AG3686" s="1">
        <v>41741.333333333336</v>
      </c>
      <c r="AH3686" s="1">
        <v>41763.708333333336</v>
      </c>
      <c r="AI3686" s="1">
        <v>41741.333333333336</v>
      </c>
      <c r="AJ3686" s="1">
        <v>41763.708333333336</v>
      </c>
      <c r="AK3686" s="1">
        <v>41741.333333333336</v>
      </c>
      <c r="AL3686" s="1">
        <v>41763.708333333336</v>
      </c>
      <c r="AM3686" s="1">
        <v>41795.333333333336</v>
      </c>
      <c r="AN3686" s="1">
        <v>41818.708333333336</v>
      </c>
      <c r="AP3686" t="s">
        <v>113</v>
      </c>
      <c r="AU3686" t="s">
        <v>8410</v>
      </c>
      <c r="AY3686" t="s">
        <v>106</v>
      </c>
      <c r="AZ3686">
        <v>0</v>
      </c>
      <c r="BA3686">
        <v>0</v>
      </c>
      <c r="BD3686" s="3">
        <v>41321.662499999999</v>
      </c>
      <c r="BE3686" s="3">
        <v>41321.690972222219</v>
      </c>
      <c r="BF3686" t="s">
        <v>115</v>
      </c>
      <c r="BG3686" t="s">
        <v>115</v>
      </c>
      <c r="BH3686">
        <v>8149</v>
      </c>
      <c r="BM3686">
        <v>43500</v>
      </c>
      <c r="BR3686" t="s">
        <v>3233</v>
      </c>
      <c r="BS3686" t="s">
        <v>3234</v>
      </c>
      <c r="BU3686">
        <v>1</v>
      </c>
      <c r="BV3686" t="s">
        <v>118</v>
      </c>
      <c r="BX3686" t="s">
        <v>119</v>
      </c>
      <c r="BY3686" t="s">
        <v>119</v>
      </c>
      <c r="BZ3686" t="s">
        <v>119</v>
      </c>
      <c r="CA3686">
        <v>1</v>
      </c>
      <c r="CC3686" t="s">
        <v>120</v>
      </c>
      <c r="CH3686">
        <v>540</v>
      </c>
      <c r="CI3686">
        <v>34080</v>
      </c>
      <c r="CJ3686" t="s">
        <v>106</v>
      </c>
      <c r="CK3686" t="s">
        <v>106</v>
      </c>
      <c r="CL3686">
        <v>65</v>
      </c>
      <c r="CM3686" t="s">
        <v>3235</v>
      </c>
      <c r="CO3686">
        <v>125060</v>
      </c>
      <c r="CQ3686">
        <v>0</v>
      </c>
      <c r="CR3686">
        <v>0</v>
      </c>
      <c r="CS3686">
        <v>0</v>
      </c>
      <c r="CY3686" t="s">
        <v>123</v>
      </c>
      <c r="CZ3686" t="s">
        <v>124</v>
      </c>
      <c r="DD3686" t="str" cm="1">
        <f t="array" ref="DD3686">TEXT(_xlfn.SEQUENCE(1, DATEDIF(AG3686, AH3686, "m") + 1, AG3686, 30), "YYYY-APMM")</f>
        <v>2014-AP04</v>
      </c>
      <c r="DN3686">
        <f t="shared" si="114"/>
        <v>1178</v>
      </c>
      <c r="DO3686" t="str">
        <f t="shared" si="115"/>
        <v>KERBSTONE MASON SK</v>
      </c>
    </row>
    <row r="3687" spans="1:119" x14ac:dyDescent="0.35">
      <c r="A3687" t="s">
        <v>105</v>
      </c>
      <c r="B3687">
        <v>502972</v>
      </c>
      <c r="C3687">
        <v>6359</v>
      </c>
      <c r="D3687">
        <v>125065</v>
      </c>
      <c r="E3687">
        <v>13662</v>
      </c>
      <c r="F3687">
        <v>0</v>
      </c>
      <c r="G3687" t="s">
        <v>106</v>
      </c>
      <c r="H3687" t="s">
        <v>106</v>
      </c>
      <c r="I3687" t="s">
        <v>106</v>
      </c>
      <c r="J3687" t="s">
        <v>107</v>
      </c>
      <c r="K3687" t="s">
        <v>108</v>
      </c>
      <c r="L3687" t="s">
        <v>109</v>
      </c>
      <c r="M3687" t="s">
        <v>110</v>
      </c>
      <c r="N3687" t="s">
        <v>8411</v>
      </c>
      <c r="O3687" t="s">
        <v>4757</v>
      </c>
      <c r="P3687">
        <v>8174</v>
      </c>
      <c r="Q3687">
        <v>376</v>
      </c>
      <c r="R3687">
        <v>0</v>
      </c>
      <c r="S3687">
        <v>200</v>
      </c>
      <c r="T3687">
        <v>0</v>
      </c>
      <c r="U3687">
        <v>806</v>
      </c>
      <c r="V3687">
        <v>806</v>
      </c>
      <c r="W3687">
        <v>200</v>
      </c>
      <c r="X3687">
        <v>0</v>
      </c>
      <c r="Y3687">
        <v>0</v>
      </c>
      <c r="Z3687">
        <v>0</v>
      </c>
      <c r="AD3687" s="1">
        <v>41807.333333333336</v>
      </c>
      <c r="AE3687" s="1">
        <v>41835.708333333336</v>
      </c>
      <c r="AG3687" s="1">
        <v>41752.333333333336</v>
      </c>
      <c r="AH3687" s="1">
        <v>41780.708333333336</v>
      </c>
      <c r="AI3687" s="1">
        <v>41752.333333333336</v>
      </c>
      <c r="AJ3687" s="1">
        <v>41780.708333333336</v>
      </c>
      <c r="AK3687" s="1">
        <v>41752.333333333336</v>
      </c>
      <c r="AL3687" s="1">
        <v>41780.708333333336</v>
      </c>
      <c r="AM3687" s="1">
        <v>41807.333333333336</v>
      </c>
      <c r="AN3687" s="1">
        <v>41835.708333333336</v>
      </c>
      <c r="AP3687" t="s">
        <v>113</v>
      </c>
      <c r="AU3687" t="s">
        <v>8412</v>
      </c>
      <c r="AY3687" t="s">
        <v>106</v>
      </c>
      <c r="AZ3687">
        <v>0</v>
      </c>
      <c r="BA3687">
        <v>0</v>
      </c>
      <c r="BD3687" s="3">
        <v>41321.662499999999</v>
      </c>
      <c r="BE3687" s="3">
        <v>41321.690972222219</v>
      </c>
      <c r="BF3687" t="s">
        <v>115</v>
      </c>
      <c r="BG3687" t="s">
        <v>115</v>
      </c>
      <c r="BH3687">
        <v>8149</v>
      </c>
      <c r="BM3687">
        <v>43510</v>
      </c>
      <c r="BR3687" t="s">
        <v>3242</v>
      </c>
      <c r="BS3687" t="s">
        <v>3243</v>
      </c>
      <c r="BU3687">
        <v>1</v>
      </c>
      <c r="BV3687" t="s">
        <v>118</v>
      </c>
      <c r="BX3687" t="s">
        <v>119</v>
      </c>
      <c r="BY3687" t="s">
        <v>119</v>
      </c>
      <c r="BZ3687" t="s">
        <v>119</v>
      </c>
      <c r="CA3687">
        <v>1</v>
      </c>
      <c r="CC3687" t="s">
        <v>120</v>
      </c>
      <c r="CH3687">
        <v>540</v>
      </c>
      <c r="CI3687">
        <v>34080</v>
      </c>
      <c r="CJ3687" t="s">
        <v>106</v>
      </c>
      <c r="CK3687" t="s">
        <v>106</v>
      </c>
      <c r="CL3687">
        <v>65</v>
      </c>
      <c r="CM3687" t="s">
        <v>3235</v>
      </c>
      <c r="CO3687">
        <v>125060</v>
      </c>
      <c r="CQ3687">
        <v>0</v>
      </c>
      <c r="CR3687">
        <v>0</v>
      </c>
      <c r="CS3687">
        <v>0</v>
      </c>
      <c r="CY3687" t="s">
        <v>123</v>
      </c>
      <c r="CZ3687" t="s">
        <v>124</v>
      </c>
      <c r="DD3687" t="str" cm="1">
        <f t="array" ref="DD3687">TEXT(_xlfn.SEQUENCE(1, DATEDIF(AG3687, AH3687, "m") + 1, AG3687, 30), "YYYY-APMM")</f>
        <v>2014-AP04</v>
      </c>
      <c r="DN3687">
        <f t="shared" si="114"/>
        <v>806</v>
      </c>
      <c r="DO3687" t="str">
        <f t="shared" si="115"/>
        <v>INTERLOCK MASON SK</v>
      </c>
    </row>
    <row r="3688" spans="1:119" x14ac:dyDescent="0.35">
      <c r="A3688" t="s">
        <v>105</v>
      </c>
      <c r="B3688">
        <v>502973</v>
      </c>
      <c r="C3688">
        <v>6359</v>
      </c>
      <c r="D3688">
        <v>125065</v>
      </c>
      <c r="E3688">
        <v>13662</v>
      </c>
      <c r="F3688">
        <v>0</v>
      </c>
      <c r="G3688" t="s">
        <v>106</v>
      </c>
      <c r="H3688" t="s">
        <v>106</v>
      </c>
      <c r="I3688" t="s">
        <v>106</v>
      </c>
      <c r="J3688" t="s">
        <v>107</v>
      </c>
      <c r="K3688" t="s">
        <v>108</v>
      </c>
      <c r="L3688" t="s">
        <v>109</v>
      </c>
      <c r="M3688" t="s">
        <v>110</v>
      </c>
      <c r="N3688" t="s">
        <v>8413</v>
      </c>
      <c r="O3688" t="s">
        <v>4760</v>
      </c>
      <c r="P3688">
        <v>8165</v>
      </c>
      <c r="Q3688">
        <v>376</v>
      </c>
      <c r="R3688">
        <v>0</v>
      </c>
      <c r="S3688">
        <v>200</v>
      </c>
      <c r="T3688">
        <v>0</v>
      </c>
      <c r="U3688">
        <v>756</v>
      </c>
      <c r="V3688">
        <v>756</v>
      </c>
      <c r="W3688">
        <v>200</v>
      </c>
      <c r="X3688">
        <v>0</v>
      </c>
      <c r="Y3688">
        <v>0</v>
      </c>
      <c r="Z3688">
        <v>0</v>
      </c>
      <c r="AD3688" s="1">
        <v>41819.333333333336</v>
      </c>
      <c r="AE3688" s="1">
        <v>41847.708333333336</v>
      </c>
      <c r="AG3688" s="1">
        <v>41764.333333333336</v>
      </c>
      <c r="AH3688" s="1">
        <v>41792.708333333336</v>
      </c>
      <c r="AI3688" s="1">
        <v>41764.333333333336</v>
      </c>
      <c r="AJ3688" s="1">
        <v>41792.708333333336</v>
      </c>
      <c r="AK3688" s="1">
        <v>41764.333333333336</v>
      </c>
      <c r="AL3688" s="1">
        <v>41792.708333333336</v>
      </c>
      <c r="AM3688" s="1">
        <v>41819.333333333336</v>
      </c>
      <c r="AN3688" s="1">
        <v>41847.708333333336</v>
      </c>
      <c r="AP3688" t="s">
        <v>113</v>
      </c>
      <c r="AU3688" t="s">
        <v>8414</v>
      </c>
      <c r="AY3688" t="s">
        <v>106</v>
      </c>
      <c r="AZ3688">
        <v>0</v>
      </c>
      <c r="BA3688">
        <v>0</v>
      </c>
      <c r="BD3688" s="3">
        <v>41321.662499999999</v>
      </c>
      <c r="BE3688" s="3">
        <v>41321.690972222219</v>
      </c>
      <c r="BF3688" t="s">
        <v>115</v>
      </c>
      <c r="BG3688" t="s">
        <v>115</v>
      </c>
      <c r="BH3688">
        <v>8149</v>
      </c>
      <c r="BM3688">
        <v>43420</v>
      </c>
      <c r="BR3688" t="s">
        <v>3122</v>
      </c>
      <c r="BS3688" t="s">
        <v>3123</v>
      </c>
      <c r="BU3688">
        <v>1</v>
      </c>
      <c r="BV3688" t="s">
        <v>118</v>
      </c>
      <c r="BX3688" t="s">
        <v>119</v>
      </c>
      <c r="BY3688" t="s">
        <v>119</v>
      </c>
      <c r="BZ3688" t="s">
        <v>119</v>
      </c>
      <c r="CA3688">
        <v>1</v>
      </c>
      <c r="CC3688" t="s">
        <v>120</v>
      </c>
      <c r="CH3688">
        <v>540</v>
      </c>
      <c r="CI3688">
        <v>34080</v>
      </c>
      <c r="CJ3688" t="s">
        <v>106</v>
      </c>
      <c r="CK3688" t="s">
        <v>106</v>
      </c>
      <c r="CL3688">
        <v>65</v>
      </c>
      <c r="CM3688" t="s">
        <v>3235</v>
      </c>
      <c r="CO3688">
        <v>125060</v>
      </c>
      <c r="CQ3688">
        <v>0</v>
      </c>
      <c r="CR3688">
        <v>0</v>
      </c>
      <c r="CS3688">
        <v>0</v>
      </c>
      <c r="CY3688" t="s">
        <v>123</v>
      </c>
      <c r="CZ3688" t="s">
        <v>124</v>
      </c>
      <c r="DD3688" t="str" cm="1">
        <f t="array" ref="DD3688">TEXT(_xlfn.SEQUENCE(1, DATEDIF(AG3688, AH3688, "m") + 1, AG3688, 30), "YYYY-APMM")</f>
        <v>2014-AP05</v>
      </c>
      <c r="DN3688">
        <f t="shared" si="114"/>
        <v>756</v>
      </c>
      <c r="DO3688" t="str">
        <f t="shared" si="115"/>
        <v>STEEL FIXERS SK</v>
      </c>
    </row>
    <row r="3689" spans="1:119" x14ac:dyDescent="0.35">
      <c r="A3689" t="s">
        <v>105</v>
      </c>
      <c r="B3689">
        <v>502974</v>
      </c>
      <c r="C3689">
        <v>6359</v>
      </c>
      <c r="D3689">
        <v>125065</v>
      </c>
      <c r="E3689">
        <v>13662</v>
      </c>
      <c r="F3689">
        <v>0</v>
      </c>
      <c r="G3689" t="s">
        <v>106</v>
      </c>
      <c r="H3689" t="s">
        <v>106</v>
      </c>
      <c r="I3689" t="s">
        <v>106</v>
      </c>
      <c r="J3689" t="s">
        <v>107</v>
      </c>
      <c r="K3689" t="s">
        <v>108</v>
      </c>
      <c r="L3689" t="s">
        <v>109</v>
      </c>
      <c r="M3689" t="s">
        <v>110</v>
      </c>
      <c r="N3689" t="s">
        <v>8415</v>
      </c>
      <c r="O3689" t="s">
        <v>4763</v>
      </c>
      <c r="P3689">
        <v>8170</v>
      </c>
      <c r="Q3689">
        <v>376</v>
      </c>
      <c r="R3689">
        <v>0</v>
      </c>
      <c r="S3689">
        <v>200</v>
      </c>
      <c r="T3689">
        <v>0</v>
      </c>
      <c r="U3689">
        <v>88</v>
      </c>
      <c r="V3689">
        <v>88</v>
      </c>
      <c r="W3689">
        <v>200</v>
      </c>
      <c r="X3689">
        <v>0</v>
      </c>
      <c r="Y3689">
        <v>0</v>
      </c>
      <c r="Z3689">
        <v>0</v>
      </c>
      <c r="AD3689" s="1">
        <v>41819.333333333336</v>
      </c>
      <c r="AE3689" s="1">
        <v>41847.708333333336</v>
      </c>
      <c r="AG3689" s="1">
        <v>41764.333333333336</v>
      </c>
      <c r="AH3689" s="1">
        <v>41792.708333333336</v>
      </c>
      <c r="AI3689" s="1">
        <v>41764.333333333336</v>
      </c>
      <c r="AJ3689" s="1">
        <v>41792.708333333336</v>
      </c>
      <c r="AK3689" s="1">
        <v>41764.333333333336</v>
      </c>
      <c r="AL3689" s="1">
        <v>41792.708333333336</v>
      </c>
      <c r="AM3689" s="1">
        <v>41819.333333333336</v>
      </c>
      <c r="AN3689" s="1">
        <v>41847.708333333336</v>
      </c>
      <c r="AP3689" t="s">
        <v>113</v>
      </c>
      <c r="AU3689" t="s">
        <v>8416</v>
      </c>
      <c r="AY3689" t="s">
        <v>106</v>
      </c>
      <c r="AZ3689">
        <v>0</v>
      </c>
      <c r="BA3689">
        <v>0</v>
      </c>
      <c r="BD3689" s="3">
        <v>41321.662499999999</v>
      </c>
      <c r="BE3689" s="3">
        <v>41321.690972222219</v>
      </c>
      <c r="BF3689" t="s">
        <v>115</v>
      </c>
      <c r="BG3689" t="s">
        <v>115</v>
      </c>
      <c r="BH3689">
        <v>8149</v>
      </c>
      <c r="BM3689">
        <v>43470</v>
      </c>
      <c r="BR3689" t="s">
        <v>2854</v>
      </c>
      <c r="BS3689" t="s">
        <v>2855</v>
      </c>
      <c r="BU3689">
        <v>1</v>
      </c>
      <c r="BV3689" t="s">
        <v>118</v>
      </c>
      <c r="BX3689" t="s">
        <v>119</v>
      </c>
      <c r="BY3689" t="s">
        <v>119</v>
      </c>
      <c r="BZ3689" t="s">
        <v>119</v>
      </c>
      <c r="CA3689">
        <v>1</v>
      </c>
      <c r="CC3689" t="s">
        <v>120</v>
      </c>
      <c r="CH3689">
        <v>540</v>
      </c>
      <c r="CI3689">
        <v>34080</v>
      </c>
      <c r="CJ3689" t="s">
        <v>106</v>
      </c>
      <c r="CK3689" t="s">
        <v>106</v>
      </c>
      <c r="CL3689">
        <v>65</v>
      </c>
      <c r="CM3689" t="s">
        <v>3235</v>
      </c>
      <c r="CO3689">
        <v>125060</v>
      </c>
      <c r="CQ3689">
        <v>0</v>
      </c>
      <c r="CR3689">
        <v>0</v>
      </c>
      <c r="CS3689">
        <v>0</v>
      </c>
      <c r="CY3689" t="s">
        <v>123</v>
      </c>
      <c r="CZ3689" t="s">
        <v>124</v>
      </c>
      <c r="DD3689" t="str" cm="1">
        <f t="array" ref="DD3689">TEXT(_xlfn.SEQUENCE(1, DATEDIF(AG3689, AH3689, "m") + 1, AG3689, 30), "YYYY-APMM")</f>
        <v>2014-AP05</v>
      </c>
      <c r="DN3689">
        <f t="shared" si="114"/>
        <v>88</v>
      </c>
      <c r="DO3689" t="str">
        <f t="shared" si="115"/>
        <v>TILE MASON SK</v>
      </c>
    </row>
    <row r="3690" spans="1:119" x14ac:dyDescent="0.35">
      <c r="A3690" t="s">
        <v>105</v>
      </c>
      <c r="B3690">
        <v>502975</v>
      </c>
      <c r="C3690">
        <v>6359</v>
      </c>
      <c r="D3690">
        <v>125065</v>
      </c>
      <c r="E3690">
        <v>13662</v>
      </c>
      <c r="F3690">
        <v>0</v>
      </c>
      <c r="G3690" t="s">
        <v>106</v>
      </c>
      <c r="H3690" t="s">
        <v>106</v>
      </c>
      <c r="I3690" t="s">
        <v>106</v>
      </c>
      <c r="J3690" t="s">
        <v>107</v>
      </c>
      <c r="K3690" t="s">
        <v>108</v>
      </c>
      <c r="L3690" t="s">
        <v>109</v>
      </c>
      <c r="M3690" t="s">
        <v>110</v>
      </c>
      <c r="N3690" t="s">
        <v>8417</v>
      </c>
      <c r="O3690" t="s">
        <v>4766</v>
      </c>
      <c r="P3690">
        <v>8167</v>
      </c>
      <c r="Q3690">
        <v>776</v>
      </c>
      <c r="R3690">
        <v>184</v>
      </c>
      <c r="S3690">
        <v>160</v>
      </c>
      <c r="T3690">
        <v>0</v>
      </c>
      <c r="U3690">
        <v>14</v>
      </c>
      <c r="V3690">
        <v>14</v>
      </c>
      <c r="W3690">
        <v>160</v>
      </c>
      <c r="X3690">
        <v>0</v>
      </c>
      <c r="Y3690">
        <v>0</v>
      </c>
      <c r="Z3690">
        <v>0</v>
      </c>
      <c r="AD3690" s="1">
        <v>41930.333333333336</v>
      </c>
      <c r="AE3690" s="1">
        <v>41952.708333333336</v>
      </c>
      <c r="AG3690" s="1">
        <v>41811.333333333336</v>
      </c>
      <c r="AH3690" s="1">
        <v>41833.708333333336</v>
      </c>
      <c r="AI3690" s="1">
        <v>41811.333333333336</v>
      </c>
      <c r="AJ3690" s="1">
        <v>41833.708333333336</v>
      </c>
      <c r="AK3690" s="1">
        <v>41811.333333333336</v>
      </c>
      <c r="AL3690" s="1">
        <v>41833.708333333336</v>
      </c>
      <c r="AM3690" s="1">
        <v>41930.333333333336</v>
      </c>
      <c r="AN3690" s="1">
        <v>41952.708333333336</v>
      </c>
      <c r="AP3690" t="s">
        <v>113</v>
      </c>
      <c r="AU3690" t="s">
        <v>8418</v>
      </c>
      <c r="AY3690" t="s">
        <v>106</v>
      </c>
      <c r="AZ3690">
        <v>0</v>
      </c>
      <c r="BA3690">
        <v>0</v>
      </c>
      <c r="BD3690" s="3">
        <v>41321.662499999999</v>
      </c>
      <c r="BE3690" s="3">
        <v>41321.690972222219</v>
      </c>
      <c r="BF3690" t="s">
        <v>115</v>
      </c>
      <c r="BG3690" t="s">
        <v>115</v>
      </c>
      <c r="BH3690">
        <v>8149</v>
      </c>
      <c r="BM3690">
        <v>43440</v>
      </c>
      <c r="BR3690" t="s">
        <v>3145</v>
      </c>
      <c r="BS3690" t="s">
        <v>3146</v>
      </c>
      <c r="BU3690">
        <v>1</v>
      </c>
      <c r="BV3690" t="s">
        <v>118</v>
      </c>
      <c r="BX3690" t="s">
        <v>119</v>
      </c>
      <c r="BY3690" t="s">
        <v>119</v>
      </c>
      <c r="BZ3690" t="s">
        <v>119</v>
      </c>
      <c r="CA3690">
        <v>1</v>
      </c>
      <c r="CC3690" t="s">
        <v>120</v>
      </c>
      <c r="CH3690">
        <v>540</v>
      </c>
      <c r="CI3690">
        <v>34080</v>
      </c>
      <c r="CJ3690" t="s">
        <v>106</v>
      </c>
      <c r="CK3690" t="s">
        <v>106</v>
      </c>
      <c r="CL3690">
        <v>65</v>
      </c>
      <c r="CM3690" t="s">
        <v>3235</v>
      </c>
      <c r="CO3690">
        <v>125060</v>
      </c>
      <c r="CQ3690">
        <v>0</v>
      </c>
      <c r="CR3690">
        <v>0</v>
      </c>
      <c r="CS3690">
        <v>0</v>
      </c>
      <c r="CY3690" t="s">
        <v>123</v>
      </c>
      <c r="CZ3690" t="s">
        <v>124</v>
      </c>
      <c r="DD3690" t="str" cm="1">
        <f t="array" ref="DD3690">TEXT(_xlfn.SEQUENCE(1, DATEDIF(AG3690, AH3690, "m") + 1, AG3690, 30), "YYYY-APMM")</f>
        <v>2014-AP06</v>
      </c>
      <c r="DN3690">
        <f t="shared" si="114"/>
        <v>14</v>
      </c>
      <c r="DO3690" t="str">
        <f t="shared" si="115"/>
        <v>CONCRETE MASON SK</v>
      </c>
    </row>
    <row r="3691" spans="1:119" x14ac:dyDescent="0.35">
      <c r="A3691" t="s">
        <v>105</v>
      </c>
      <c r="B3691">
        <v>502976</v>
      </c>
      <c r="C3691">
        <v>6359</v>
      </c>
      <c r="D3691">
        <v>125066</v>
      </c>
      <c r="E3691">
        <v>13662</v>
      </c>
      <c r="F3691">
        <v>0</v>
      </c>
      <c r="G3691" t="s">
        <v>106</v>
      </c>
      <c r="H3691" t="s">
        <v>106</v>
      </c>
      <c r="I3691" t="s">
        <v>106</v>
      </c>
      <c r="J3691" t="s">
        <v>107</v>
      </c>
      <c r="K3691" t="s">
        <v>108</v>
      </c>
      <c r="L3691" t="s">
        <v>109</v>
      </c>
      <c r="M3691" t="s">
        <v>110</v>
      </c>
      <c r="N3691" t="s">
        <v>8419</v>
      </c>
      <c r="O3691" t="s">
        <v>4800</v>
      </c>
      <c r="P3691">
        <v>8177</v>
      </c>
      <c r="Q3691">
        <v>144</v>
      </c>
      <c r="R3691">
        <v>0</v>
      </c>
      <c r="S3691">
        <v>80</v>
      </c>
      <c r="T3691">
        <v>0</v>
      </c>
      <c r="U3691">
        <v>1232</v>
      </c>
      <c r="V3691">
        <v>1232</v>
      </c>
      <c r="W3691">
        <v>80</v>
      </c>
      <c r="X3691">
        <v>500</v>
      </c>
      <c r="Y3691">
        <v>0</v>
      </c>
      <c r="Z3691">
        <v>500</v>
      </c>
      <c r="AD3691" s="1">
        <v>41762.333333333336</v>
      </c>
      <c r="AE3691" s="1">
        <v>41772.708333333336</v>
      </c>
      <c r="AG3691" s="1">
        <v>41741.333333333336</v>
      </c>
      <c r="AH3691" s="1">
        <v>41751.708333333336</v>
      </c>
      <c r="AI3691" s="1">
        <v>41741.333333333336</v>
      </c>
      <c r="AJ3691" s="1">
        <v>41751.708333333336</v>
      </c>
      <c r="AK3691" s="1">
        <v>41741.333333333336</v>
      </c>
      <c r="AL3691" s="1">
        <v>41751.708333333336</v>
      </c>
      <c r="AM3691" s="1">
        <v>41762.333333333336</v>
      </c>
      <c r="AN3691" s="1">
        <v>41772.708333333336</v>
      </c>
      <c r="AP3691" t="s">
        <v>113</v>
      </c>
      <c r="AU3691" t="s">
        <v>8420</v>
      </c>
      <c r="AY3691" t="s">
        <v>106</v>
      </c>
      <c r="AZ3691">
        <v>0</v>
      </c>
      <c r="BA3691">
        <v>0</v>
      </c>
      <c r="BD3691" s="3">
        <v>41321.662499999999</v>
      </c>
      <c r="BE3691" s="3">
        <v>41321.690972222219</v>
      </c>
      <c r="BF3691" t="s">
        <v>115</v>
      </c>
      <c r="BG3691" t="s">
        <v>115</v>
      </c>
      <c r="BH3691">
        <v>8149</v>
      </c>
      <c r="BM3691">
        <v>43540</v>
      </c>
      <c r="BR3691" t="s">
        <v>1299</v>
      </c>
      <c r="BS3691" t="s">
        <v>1300</v>
      </c>
      <c r="BU3691">
        <v>1</v>
      </c>
      <c r="BV3691" t="s">
        <v>118</v>
      </c>
      <c r="BX3691" t="s">
        <v>119</v>
      </c>
      <c r="BY3691" t="s">
        <v>119</v>
      </c>
      <c r="BZ3691" t="s">
        <v>119</v>
      </c>
      <c r="CA3691">
        <v>1</v>
      </c>
      <c r="CC3691" t="s">
        <v>120</v>
      </c>
      <c r="CH3691">
        <v>540</v>
      </c>
      <c r="CI3691">
        <v>34060</v>
      </c>
      <c r="CJ3691" t="s">
        <v>106</v>
      </c>
      <c r="CK3691" t="s">
        <v>106</v>
      </c>
      <c r="CL3691">
        <v>55</v>
      </c>
      <c r="CM3691" t="s">
        <v>4802</v>
      </c>
      <c r="CO3691">
        <v>125060</v>
      </c>
      <c r="CQ3691">
        <v>0</v>
      </c>
      <c r="CR3691">
        <v>0</v>
      </c>
      <c r="CS3691">
        <v>0</v>
      </c>
      <c r="CY3691" t="s">
        <v>123</v>
      </c>
      <c r="CZ3691" t="s">
        <v>124</v>
      </c>
      <c r="DD3691" t="str" cm="1">
        <f t="array" ref="DD3691">TEXT(_xlfn.SEQUENCE(1, DATEDIF(AG3691, AH3691, "m") + 1, AG3691, 30), "YYYY-APMM")</f>
        <v>2014-AP04</v>
      </c>
      <c r="DN3691">
        <f t="shared" si="114"/>
        <v>1232</v>
      </c>
      <c r="DO3691" t="str">
        <f t="shared" si="115"/>
        <v>LABOR - CIVIL</v>
      </c>
    </row>
    <row r="3692" spans="1:119" x14ac:dyDescent="0.35">
      <c r="A3692" t="s">
        <v>105</v>
      </c>
      <c r="B3692">
        <v>502977</v>
      </c>
      <c r="C3692">
        <v>6359</v>
      </c>
      <c r="D3692">
        <v>125066</v>
      </c>
      <c r="E3692">
        <v>13662</v>
      </c>
      <c r="F3692">
        <v>0</v>
      </c>
      <c r="G3692" t="s">
        <v>106</v>
      </c>
      <c r="H3692" t="s">
        <v>106</v>
      </c>
      <c r="I3692" t="s">
        <v>106</v>
      </c>
      <c r="J3692" t="s">
        <v>107</v>
      </c>
      <c r="K3692" t="s">
        <v>108</v>
      </c>
      <c r="L3692" t="s">
        <v>109</v>
      </c>
      <c r="M3692" t="s">
        <v>110</v>
      </c>
      <c r="N3692" t="s">
        <v>8421</v>
      </c>
      <c r="O3692" t="s">
        <v>4804</v>
      </c>
      <c r="P3692">
        <v>8178</v>
      </c>
      <c r="Q3692">
        <v>144</v>
      </c>
      <c r="R3692">
        <v>0</v>
      </c>
      <c r="S3692">
        <v>200</v>
      </c>
      <c r="T3692">
        <v>0</v>
      </c>
      <c r="U3692">
        <v>24</v>
      </c>
      <c r="V3692">
        <v>24</v>
      </c>
      <c r="W3692">
        <v>200</v>
      </c>
      <c r="X3692">
        <v>0</v>
      </c>
      <c r="Y3692">
        <v>0</v>
      </c>
      <c r="Z3692">
        <v>0</v>
      </c>
      <c r="AD3692" s="1">
        <v>41773.333333333336</v>
      </c>
      <c r="AE3692" s="1">
        <v>41801.708333333336</v>
      </c>
      <c r="AG3692" s="1">
        <v>41752.333333333336</v>
      </c>
      <c r="AH3692" s="1">
        <v>41780.708333333336</v>
      </c>
      <c r="AI3692" s="1">
        <v>41752.333333333336</v>
      </c>
      <c r="AJ3692" s="1">
        <v>41780.708333333336</v>
      </c>
      <c r="AK3692" s="1">
        <v>41752.333333333336</v>
      </c>
      <c r="AL3692" s="1">
        <v>41780.708333333336</v>
      </c>
      <c r="AM3692" s="1">
        <v>41773.333333333336</v>
      </c>
      <c r="AN3692" s="1">
        <v>41801.708333333336</v>
      </c>
      <c r="AP3692" t="s">
        <v>113</v>
      </c>
      <c r="AU3692" t="s">
        <v>8422</v>
      </c>
      <c r="AY3692" t="s">
        <v>106</v>
      </c>
      <c r="AZ3692">
        <v>0</v>
      </c>
      <c r="BA3692">
        <v>0</v>
      </c>
      <c r="BD3692" s="3">
        <v>41321.662499999999</v>
      </c>
      <c r="BE3692" s="3">
        <v>41321.690972222219</v>
      </c>
      <c r="BF3692" t="s">
        <v>115</v>
      </c>
      <c r="BG3692" t="s">
        <v>115</v>
      </c>
      <c r="BH3692">
        <v>8149</v>
      </c>
      <c r="BM3692">
        <v>43550</v>
      </c>
      <c r="BR3692" t="s">
        <v>116</v>
      </c>
      <c r="BS3692" t="s">
        <v>117</v>
      </c>
      <c r="BU3692">
        <v>1</v>
      </c>
      <c r="BV3692" t="s">
        <v>118</v>
      </c>
      <c r="BX3692" t="s">
        <v>119</v>
      </c>
      <c r="BY3692" t="s">
        <v>119</v>
      </c>
      <c r="BZ3692" t="s">
        <v>119</v>
      </c>
      <c r="CA3692">
        <v>1</v>
      </c>
      <c r="CC3692" t="s">
        <v>120</v>
      </c>
      <c r="CH3692">
        <v>540</v>
      </c>
      <c r="CI3692">
        <v>34060</v>
      </c>
      <c r="CJ3692" t="s">
        <v>106</v>
      </c>
      <c r="CK3692" t="s">
        <v>106</v>
      </c>
      <c r="CL3692">
        <v>55</v>
      </c>
      <c r="CM3692" t="s">
        <v>4802</v>
      </c>
      <c r="CO3692">
        <v>125060</v>
      </c>
      <c r="CQ3692">
        <v>0</v>
      </c>
      <c r="CR3692">
        <v>0</v>
      </c>
      <c r="CS3692">
        <v>0</v>
      </c>
      <c r="CY3692" t="s">
        <v>123</v>
      </c>
      <c r="CZ3692" t="s">
        <v>124</v>
      </c>
      <c r="DD3692" t="str" cm="1">
        <f t="array" ref="DD3692">TEXT(_xlfn.SEQUENCE(1, DATEDIF(AG3692, AH3692, "m") + 1, AG3692, 30), "YYYY-APMM")</f>
        <v>2014-AP04</v>
      </c>
      <c r="DN3692">
        <f t="shared" si="114"/>
        <v>24</v>
      </c>
      <c r="DO3692" t="str">
        <f t="shared" si="115"/>
        <v>LABOR- SUBCONTRACTOR</v>
      </c>
    </row>
    <row r="3693" spans="1:119" x14ac:dyDescent="0.35">
      <c r="A3693" t="s">
        <v>105</v>
      </c>
      <c r="B3693">
        <v>502978</v>
      </c>
      <c r="C3693">
        <v>6359</v>
      </c>
      <c r="D3693">
        <v>125066</v>
      </c>
      <c r="E3693">
        <v>13662</v>
      </c>
      <c r="F3693">
        <v>0</v>
      </c>
      <c r="G3693" t="s">
        <v>106</v>
      </c>
      <c r="H3693" t="s">
        <v>106</v>
      </c>
      <c r="I3693" t="s">
        <v>106</v>
      </c>
      <c r="J3693" t="s">
        <v>107</v>
      </c>
      <c r="K3693" t="s">
        <v>108</v>
      </c>
      <c r="L3693" t="s">
        <v>109</v>
      </c>
      <c r="M3693" t="s">
        <v>110</v>
      </c>
      <c r="N3693" t="s">
        <v>8423</v>
      </c>
      <c r="O3693" t="s">
        <v>4807</v>
      </c>
      <c r="P3693">
        <v>8178</v>
      </c>
      <c r="Q3693">
        <v>144</v>
      </c>
      <c r="R3693">
        <v>0</v>
      </c>
      <c r="S3693">
        <v>200</v>
      </c>
      <c r="T3693">
        <v>0</v>
      </c>
      <c r="U3693">
        <v>24</v>
      </c>
      <c r="V3693">
        <v>24</v>
      </c>
      <c r="W3693">
        <v>200</v>
      </c>
      <c r="X3693">
        <v>0</v>
      </c>
      <c r="Y3693">
        <v>0</v>
      </c>
      <c r="Z3693">
        <v>0</v>
      </c>
      <c r="AD3693" s="1">
        <v>41785.333333333336</v>
      </c>
      <c r="AE3693" s="1">
        <v>41813.708333333336</v>
      </c>
      <c r="AG3693" s="1">
        <v>41764.333333333336</v>
      </c>
      <c r="AH3693" s="1">
        <v>41792.708333333336</v>
      </c>
      <c r="AI3693" s="1">
        <v>41764.333333333336</v>
      </c>
      <c r="AJ3693" s="1">
        <v>41792.708333333336</v>
      </c>
      <c r="AK3693" s="1">
        <v>41764.333333333336</v>
      </c>
      <c r="AL3693" s="1">
        <v>41792.708333333336</v>
      </c>
      <c r="AM3693" s="1">
        <v>41785.333333333336</v>
      </c>
      <c r="AN3693" s="1">
        <v>41813.708333333336</v>
      </c>
      <c r="AP3693" t="s">
        <v>113</v>
      </c>
      <c r="AU3693" t="s">
        <v>8424</v>
      </c>
      <c r="AY3693" t="s">
        <v>106</v>
      </c>
      <c r="AZ3693">
        <v>0</v>
      </c>
      <c r="BA3693">
        <v>0</v>
      </c>
      <c r="BD3693" s="3">
        <v>41321.662499999999</v>
      </c>
      <c r="BE3693" s="3">
        <v>41321.690972222219</v>
      </c>
      <c r="BF3693" t="s">
        <v>115</v>
      </c>
      <c r="BG3693" t="s">
        <v>115</v>
      </c>
      <c r="BH3693">
        <v>8149</v>
      </c>
      <c r="BM3693">
        <v>43550</v>
      </c>
      <c r="BR3693" t="s">
        <v>116</v>
      </c>
      <c r="BS3693" t="s">
        <v>117</v>
      </c>
      <c r="BU3693">
        <v>1</v>
      </c>
      <c r="BV3693" t="s">
        <v>118</v>
      </c>
      <c r="BX3693" t="s">
        <v>119</v>
      </c>
      <c r="BY3693" t="s">
        <v>119</v>
      </c>
      <c r="BZ3693" t="s">
        <v>119</v>
      </c>
      <c r="CA3693">
        <v>1</v>
      </c>
      <c r="CC3693" t="s">
        <v>120</v>
      </c>
      <c r="CH3693">
        <v>540</v>
      </c>
      <c r="CI3693">
        <v>34060</v>
      </c>
      <c r="CJ3693" t="s">
        <v>106</v>
      </c>
      <c r="CK3693" t="s">
        <v>106</v>
      </c>
      <c r="CL3693">
        <v>55</v>
      </c>
      <c r="CM3693" t="s">
        <v>4802</v>
      </c>
      <c r="CO3693">
        <v>125060</v>
      </c>
      <c r="CQ3693">
        <v>0</v>
      </c>
      <c r="CR3693">
        <v>0</v>
      </c>
      <c r="CS3693">
        <v>0</v>
      </c>
      <c r="CY3693" t="s">
        <v>123</v>
      </c>
      <c r="CZ3693" t="s">
        <v>124</v>
      </c>
      <c r="DD3693" t="str" cm="1">
        <f t="array" ref="DD3693">TEXT(_xlfn.SEQUENCE(1, DATEDIF(AG3693, AH3693, "m") + 1, AG3693, 30), "YYYY-APMM")</f>
        <v>2014-AP05</v>
      </c>
      <c r="DN3693">
        <f t="shared" si="114"/>
        <v>24</v>
      </c>
      <c r="DO3693" t="str">
        <f t="shared" si="115"/>
        <v>LABOR- SUBCONTRACTOR</v>
      </c>
    </row>
    <row r="3694" spans="1:119" x14ac:dyDescent="0.35">
      <c r="A3694" t="s">
        <v>105</v>
      </c>
      <c r="B3694">
        <v>502979</v>
      </c>
      <c r="C3694">
        <v>6359</v>
      </c>
      <c r="D3694">
        <v>125066</v>
      </c>
      <c r="E3694">
        <v>13662</v>
      </c>
      <c r="F3694">
        <v>0</v>
      </c>
      <c r="G3694" t="s">
        <v>106</v>
      </c>
      <c r="H3694" t="s">
        <v>106</v>
      </c>
      <c r="I3694" t="s">
        <v>106</v>
      </c>
      <c r="J3694" t="s">
        <v>107</v>
      </c>
      <c r="K3694" t="s">
        <v>108</v>
      </c>
      <c r="L3694" t="s">
        <v>109</v>
      </c>
      <c r="M3694" t="s">
        <v>110</v>
      </c>
      <c r="N3694" t="s">
        <v>8425</v>
      </c>
      <c r="O3694" t="s">
        <v>4810</v>
      </c>
      <c r="P3694">
        <v>8173</v>
      </c>
      <c r="Q3694">
        <v>144</v>
      </c>
      <c r="R3694">
        <v>0</v>
      </c>
      <c r="S3694">
        <v>160</v>
      </c>
      <c r="T3694">
        <v>0</v>
      </c>
      <c r="U3694">
        <v>1814</v>
      </c>
      <c r="V3694">
        <v>1814</v>
      </c>
      <c r="W3694">
        <v>160</v>
      </c>
      <c r="X3694">
        <v>600</v>
      </c>
      <c r="Y3694">
        <v>0</v>
      </c>
      <c r="Z3694">
        <v>600</v>
      </c>
      <c r="AD3694" s="1">
        <v>41797.333333333336</v>
      </c>
      <c r="AE3694" s="1">
        <v>41819.708333333336</v>
      </c>
      <c r="AG3694" s="1">
        <v>41776.333333333336</v>
      </c>
      <c r="AH3694" s="1">
        <v>41798.708333333336</v>
      </c>
      <c r="AI3694" s="1">
        <v>41776.333333333336</v>
      </c>
      <c r="AJ3694" s="1">
        <v>41798.708333333336</v>
      </c>
      <c r="AK3694" s="1">
        <v>41776.333333333336</v>
      </c>
      <c r="AL3694" s="1">
        <v>41798.708333333336</v>
      </c>
      <c r="AM3694" s="1">
        <v>41797.333333333336</v>
      </c>
      <c r="AN3694" s="1">
        <v>41819.708333333336</v>
      </c>
      <c r="AP3694" t="s">
        <v>113</v>
      </c>
      <c r="AU3694" t="s">
        <v>8426</v>
      </c>
      <c r="AY3694" t="s">
        <v>106</v>
      </c>
      <c r="AZ3694">
        <v>0</v>
      </c>
      <c r="BA3694">
        <v>0</v>
      </c>
      <c r="BD3694" s="3">
        <v>41321.662499999999</v>
      </c>
      <c r="BE3694" s="3">
        <v>41321.690972222219</v>
      </c>
      <c r="BF3694" t="s">
        <v>115</v>
      </c>
      <c r="BG3694" t="s">
        <v>115</v>
      </c>
      <c r="BH3694">
        <v>8149</v>
      </c>
      <c r="BM3694">
        <v>43500</v>
      </c>
      <c r="BR3694" t="s">
        <v>3233</v>
      </c>
      <c r="BS3694" t="s">
        <v>3234</v>
      </c>
      <c r="BU3694">
        <v>1</v>
      </c>
      <c r="BV3694" t="s">
        <v>118</v>
      </c>
      <c r="BX3694" t="s">
        <v>119</v>
      </c>
      <c r="BY3694" t="s">
        <v>119</v>
      </c>
      <c r="BZ3694" t="s">
        <v>119</v>
      </c>
      <c r="CA3694">
        <v>1</v>
      </c>
      <c r="CC3694" t="s">
        <v>120</v>
      </c>
      <c r="CH3694">
        <v>540</v>
      </c>
      <c r="CI3694">
        <v>34060</v>
      </c>
      <c r="CJ3694" t="s">
        <v>106</v>
      </c>
      <c r="CK3694" t="s">
        <v>106</v>
      </c>
      <c r="CL3694">
        <v>55</v>
      </c>
      <c r="CM3694" t="s">
        <v>4802</v>
      </c>
      <c r="CO3694">
        <v>125060</v>
      </c>
      <c r="CQ3694">
        <v>0</v>
      </c>
      <c r="CR3694">
        <v>0</v>
      </c>
      <c r="CS3694">
        <v>0</v>
      </c>
      <c r="CY3694" t="s">
        <v>123</v>
      </c>
      <c r="CZ3694" t="s">
        <v>124</v>
      </c>
      <c r="DD3694" t="str" cm="1">
        <f t="array" ref="DD3694">TEXT(_xlfn.SEQUENCE(1, DATEDIF(AG3694, AH3694, "m") + 1, AG3694, 30), "YYYY-APMM")</f>
        <v>2014-AP05</v>
      </c>
      <c r="DN3694">
        <f t="shared" si="114"/>
        <v>1814</v>
      </c>
      <c r="DO3694" t="str">
        <f t="shared" si="115"/>
        <v>KERBSTONE MASON SK</v>
      </c>
    </row>
    <row r="3695" spans="1:119" x14ac:dyDescent="0.35">
      <c r="A3695" t="s">
        <v>105</v>
      </c>
      <c r="B3695">
        <v>502980</v>
      </c>
      <c r="C3695">
        <v>6359</v>
      </c>
      <c r="D3695">
        <v>125066</v>
      </c>
      <c r="E3695">
        <v>13662</v>
      </c>
      <c r="F3695">
        <v>0</v>
      </c>
      <c r="G3695" t="s">
        <v>106</v>
      </c>
      <c r="H3695" t="s">
        <v>106</v>
      </c>
      <c r="I3695" t="s">
        <v>106</v>
      </c>
      <c r="J3695" t="s">
        <v>107</v>
      </c>
      <c r="K3695" t="s">
        <v>108</v>
      </c>
      <c r="L3695" t="s">
        <v>109</v>
      </c>
      <c r="M3695" t="s">
        <v>110</v>
      </c>
      <c r="N3695" t="s">
        <v>8427</v>
      </c>
      <c r="O3695" t="s">
        <v>4813</v>
      </c>
      <c r="P3695">
        <v>8178</v>
      </c>
      <c r="Q3695">
        <v>504</v>
      </c>
      <c r="R3695">
        <v>0</v>
      </c>
      <c r="S3695">
        <v>40</v>
      </c>
      <c r="T3695">
        <v>0</v>
      </c>
      <c r="U3695">
        <v>174</v>
      </c>
      <c r="V3695">
        <v>174</v>
      </c>
      <c r="W3695">
        <v>40</v>
      </c>
      <c r="X3695">
        <v>150</v>
      </c>
      <c r="Y3695">
        <v>0</v>
      </c>
      <c r="Z3695">
        <v>150</v>
      </c>
      <c r="AD3695" s="1">
        <v>41876.333333333336</v>
      </c>
      <c r="AE3695" s="1">
        <v>41881.708333333336</v>
      </c>
      <c r="AG3695" s="1">
        <v>41799.333333333336</v>
      </c>
      <c r="AH3695" s="1">
        <v>41804.708333333336</v>
      </c>
      <c r="AI3695" s="1">
        <v>41799.333333333336</v>
      </c>
      <c r="AJ3695" s="1">
        <v>41804.708333333336</v>
      </c>
      <c r="AK3695" s="1">
        <v>41799.333333333336</v>
      </c>
      <c r="AL3695" s="1">
        <v>41804.708333333336</v>
      </c>
      <c r="AM3695" s="1">
        <v>41876.333333333336</v>
      </c>
      <c r="AN3695" s="1">
        <v>41881.708333333336</v>
      </c>
      <c r="AP3695" t="s">
        <v>113</v>
      </c>
      <c r="AU3695" t="s">
        <v>8428</v>
      </c>
      <c r="AY3695" t="s">
        <v>106</v>
      </c>
      <c r="AZ3695">
        <v>0</v>
      </c>
      <c r="BA3695">
        <v>0</v>
      </c>
      <c r="BD3695" s="3">
        <v>41321.662499999999</v>
      </c>
      <c r="BE3695" s="3">
        <v>41321.690972222219</v>
      </c>
      <c r="BF3695" t="s">
        <v>115</v>
      </c>
      <c r="BG3695" t="s">
        <v>115</v>
      </c>
      <c r="BH3695">
        <v>8149</v>
      </c>
      <c r="BM3695">
        <v>43550</v>
      </c>
      <c r="BR3695" t="s">
        <v>116</v>
      </c>
      <c r="BS3695" t="s">
        <v>117</v>
      </c>
      <c r="BU3695">
        <v>1</v>
      </c>
      <c r="BV3695" t="s">
        <v>118</v>
      </c>
      <c r="BX3695" t="s">
        <v>119</v>
      </c>
      <c r="BY3695" t="s">
        <v>119</v>
      </c>
      <c r="BZ3695" t="s">
        <v>119</v>
      </c>
      <c r="CA3695">
        <v>1</v>
      </c>
      <c r="CC3695" t="s">
        <v>120</v>
      </c>
      <c r="CH3695">
        <v>540</v>
      </c>
      <c r="CI3695">
        <v>34060</v>
      </c>
      <c r="CJ3695" t="s">
        <v>106</v>
      </c>
      <c r="CK3695" t="s">
        <v>106</v>
      </c>
      <c r="CL3695">
        <v>55</v>
      </c>
      <c r="CM3695" t="s">
        <v>4802</v>
      </c>
      <c r="CO3695">
        <v>125060</v>
      </c>
      <c r="CQ3695">
        <v>0</v>
      </c>
      <c r="CR3695">
        <v>0</v>
      </c>
      <c r="CS3695">
        <v>0</v>
      </c>
      <c r="CY3695" t="s">
        <v>123</v>
      </c>
      <c r="CZ3695" t="s">
        <v>124</v>
      </c>
      <c r="DD3695" t="str" cm="1">
        <f t="array" ref="DD3695">TEXT(_xlfn.SEQUENCE(1, DATEDIF(AG3695, AH3695, "m") + 1, AG3695, 30), "YYYY-APMM")</f>
        <v>2014-AP06</v>
      </c>
      <c r="DN3695">
        <f t="shared" si="114"/>
        <v>174</v>
      </c>
      <c r="DO3695" t="str">
        <f t="shared" si="115"/>
        <v>LABOR- SUBCONTRACTOR</v>
      </c>
    </row>
    <row r="3696" spans="1:119" x14ac:dyDescent="0.35">
      <c r="A3696" t="s">
        <v>105</v>
      </c>
      <c r="B3696">
        <v>502981</v>
      </c>
      <c r="C3696">
        <v>6359</v>
      </c>
      <c r="D3696">
        <v>125066</v>
      </c>
      <c r="E3696">
        <v>13662</v>
      </c>
      <c r="F3696">
        <v>0</v>
      </c>
      <c r="G3696" t="s">
        <v>106</v>
      </c>
      <c r="H3696" t="s">
        <v>106</v>
      </c>
      <c r="I3696" t="s">
        <v>106</v>
      </c>
      <c r="J3696" t="s">
        <v>107</v>
      </c>
      <c r="K3696" t="s">
        <v>108</v>
      </c>
      <c r="L3696" t="s">
        <v>109</v>
      </c>
      <c r="M3696" t="s">
        <v>110</v>
      </c>
      <c r="N3696" t="s">
        <v>8429</v>
      </c>
      <c r="O3696" t="s">
        <v>4816</v>
      </c>
      <c r="P3696">
        <v>8178</v>
      </c>
      <c r="Q3696">
        <v>624</v>
      </c>
      <c r="R3696">
        <v>0</v>
      </c>
      <c r="S3696">
        <v>40</v>
      </c>
      <c r="T3696">
        <v>0</v>
      </c>
      <c r="U3696">
        <v>174</v>
      </c>
      <c r="V3696">
        <v>174</v>
      </c>
      <c r="W3696">
        <v>40</v>
      </c>
      <c r="X3696">
        <v>150</v>
      </c>
      <c r="Y3696">
        <v>0</v>
      </c>
      <c r="Z3696">
        <v>150</v>
      </c>
      <c r="AD3696" s="1">
        <v>41899.333333333336</v>
      </c>
      <c r="AE3696" s="1">
        <v>41904.708333333336</v>
      </c>
      <c r="AG3696" s="1">
        <v>41805.333333333336</v>
      </c>
      <c r="AH3696" s="1">
        <v>41809.708333333336</v>
      </c>
      <c r="AI3696" s="1">
        <v>41805.333333333336</v>
      </c>
      <c r="AJ3696" s="1">
        <v>41809.708333333336</v>
      </c>
      <c r="AK3696" s="1">
        <v>41805.333333333336</v>
      </c>
      <c r="AL3696" s="1">
        <v>41809.708333333336</v>
      </c>
      <c r="AM3696" s="1">
        <v>41899.333333333336</v>
      </c>
      <c r="AN3696" s="1">
        <v>41904.708333333336</v>
      </c>
      <c r="AP3696" t="s">
        <v>113</v>
      </c>
      <c r="AU3696" t="s">
        <v>8430</v>
      </c>
      <c r="AY3696" t="s">
        <v>106</v>
      </c>
      <c r="AZ3696">
        <v>0</v>
      </c>
      <c r="BA3696">
        <v>0</v>
      </c>
      <c r="BD3696" s="3">
        <v>41321.662499999999</v>
      </c>
      <c r="BE3696" s="3">
        <v>41321.690972222219</v>
      </c>
      <c r="BF3696" t="s">
        <v>115</v>
      </c>
      <c r="BG3696" t="s">
        <v>115</v>
      </c>
      <c r="BH3696">
        <v>8149</v>
      </c>
      <c r="BM3696">
        <v>43550</v>
      </c>
      <c r="BR3696" t="s">
        <v>116</v>
      </c>
      <c r="BS3696" t="s">
        <v>117</v>
      </c>
      <c r="BU3696">
        <v>1</v>
      </c>
      <c r="BV3696" t="s">
        <v>118</v>
      </c>
      <c r="BX3696" t="s">
        <v>119</v>
      </c>
      <c r="BY3696" t="s">
        <v>119</v>
      </c>
      <c r="BZ3696" t="s">
        <v>119</v>
      </c>
      <c r="CA3696">
        <v>1</v>
      </c>
      <c r="CC3696" t="s">
        <v>120</v>
      </c>
      <c r="CH3696">
        <v>540</v>
      </c>
      <c r="CI3696">
        <v>34060</v>
      </c>
      <c r="CJ3696" t="s">
        <v>106</v>
      </c>
      <c r="CK3696" t="s">
        <v>106</v>
      </c>
      <c r="CL3696">
        <v>55</v>
      </c>
      <c r="CM3696" t="s">
        <v>4802</v>
      </c>
      <c r="CO3696">
        <v>125060</v>
      </c>
      <c r="CQ3696">
        <v>0</v>
      </c>
      <c r="CR3696">
        <v>0</v>
      </c>
      <c r="CS3696">
        <v>0</v>
      </c>
      <c r="CY3696" t="s">
        <v>123</v>
      </c>
      <c r="CZ3696" t="s">
        <v>124</v>
      </c>
      <c r="DD3696" t="str" cm="1">
        <f t="array" ref="DD3696">TEXT(_xlfn.SEQUENCE(1, DATEDIF(AG3696, AH3696, "m") + 1, AG3696, 30), "YYYY-APMM")</f>
        <v>2014-AP06</v>
      </c>
      <c r="DN3696">
        <f t="shared" si="114"/>
        <v>174</v>
      </c>
      <c r="DO3696" t="str">
        <f t="shared" si="115"/>
        <v>LABOR- SUBCONTRACTOR</v>
      </c>
    </row>
    <row r="3697" spans="1:119" x14ac:dyDescent="0.35">
      <c r="A3697" t="s">
        <v>105</v>
      </c>
      <c r="B3697">
        <v>502982</v>
      </c>
      <c r="C3697">
        <v>6359</v>
      </c>
      <c r="D3697">
        <v>125066</v>
      </c>
      <c r="E3697">
        <v>13662</v>
      </c>
      <c r="F3697">
        <v>0</v>
      </c>
      <c r="G3697" t="s">
        <v>106</v>
      </c>
      <c r="H3697" t="s">
        <v>106</v>
      </c>
      <c r="I3697" t="s">
        <v>106</v>
      </c>
      <c r="J3697" t="s">
        <v>107</v>
      </c>
      <c r="K3697" t="s">
        <v>108</v>
      </c>
      <c r="L3697" t="s">
        <v>109</v>
      </c>
      <c r="M3697" t="s">
        <v>110</v>
      </c>
      <c r="N3697" t="s">
        <v>8431</v>
      </c>
      <c r="O3697" t="s">
        <v>4819</v>
      </c>
      <c r="P3697">
        <v>8178</v>
      </c>
      <c r="Q3697">
        <v>624</v>
      </c>
      <c r="R3697">
        <v>120</v>
      </c>
      <c r="S3697">
        <v>40</v>
      </c>
      <c r="T3697">
        <v>0</v>
      </c>
      <c r="U3697">
        <v>974</v>
      </c>
      <c r="V3697">
        <v>974</v>
      </c>
      <c r="W3697">
        <v>40</v>
      </c>
      <c r="X3697">
        <v>0</v>
      </c>
      <c r="Y3697">
        <v>0</v>
      </c>
      <c r="Z3697">
        <v>0</v>
      </c>
      <c r="AD3697" s="1">
        <v>41905.333333333336</v>
      </c>
      <c r="AE3697" s="1">
        <v>41910.708333333336</v>
      </c>
      <c r="AG3697" s="1">
        <v>41811.333333333336</v>
      </c>
      <c r="AH3697" s="1">
        <v>41815.708333333336</v>
      </c>
      <c r="AI3697" s="1">
        <v>41811.333333333336</v>
      </c>
      <c r="AJ3697" s="1">
        <v>41815.708333333336</v>
      </c>
      <c r="AK3697" s="1">
        <v>41811.333333333336</v>
      </c>
      <c r="AL3697" s="1">
        <v>41815.708333333336</v>
      </c>
      <c r="AM3697" s="1">
        <v>41905.333333333336</v>
      </c>
      <c r="AN3697" s="1">
        <v>41910.708333333336</v>
      </c>
      <c r="AP3697" t="s">
        <v>113</v>
      </c>
      <c r="AU3697" t="s">
        <v>8432</v>
      </c>
      <c r="AY3697" t="s">
        <v>106</v>
      </c>
      <c r="AZ3697">
        <v>0</v>
      </c>
      <c r="BA3697">
        <v>0</v>
      </c>
      <c r="BD3697" s="3">
        <v>41321.662499999999</v>
      </c>
      <c r="BE3697" s="3">
        <v>41321.690972222219</v>
      </c>
      <c r="BF3697" t="s">
        <v>115</v>
      </c>
      <c r="BG3697" t="s">
        <v>115</v>
      </c>
      <c r="BH3697">
        <v>8149</v>
      </c>
      <c r="BM3697">
        <v>43550</v>
      </c>
      <c r="BR3697" t="s">
        <v>116</v>
      </c>
      <c r="BS3697" t="s">
        <v>117</v>
      </c>
      <c r="BU3697">
        <v>1</v>
      </c>
      <c r="BV3697" t="s">
        <v>118</v>
      </c>
      <c r="BX3697" t="s">
        <v>119</v>
      </c>
      <c r="BY3697" t="s">
        <v>119</v>
      </c>
      <c r="BZ3697" t="s">
        <v>119</v>
      </c>
      <c r="CA3697">
        <v>1</v>
      </c>
      <c r="CC3697" t="s">
        <v>120</v>
      </c>
      <c r="CH3697">
        <v>540</v>
      </c>
      <c r="CI3697">
        <v>34060</v>
      </c>
      <c r="CJ3697" t="s">
        <v>106</v>
      </c>
      <c r="CK3697" t="s">
        <v>106</v>
      </c>
      <c r="CL3697">
        <v>55</v>
      </c>
      <c r="CM3697" t="s">
        <v>4802</v>
      </c>
      <c r="CO3697">
        <v>125060</v>
      </c>
      <c r="CQ3697">
        <v>0</v>
      </c>
      <c r="CR3697">
        <v>0</v>
      </c>
      <c r="CS3697">
        <v>0</v>
      </c>
      <c r="CY3697" t="s">
        <v>123</v>
      </c>
      <c r="CZ3697" t="s">
        <v>124</v>
      </c>
      <c r="DD3697" t="str" cm="1">
        <f t="array" ref="DD3697">TEXT(_xlfn.SEQUENCE(1, DATEDIF(AG3697, AH3697, "m") + 1, AG3697, 30), "YYYY-APMM")</f>
        <v>2014-AP06</v>
      </c>
      <c r="DN3697">
        <f t="shared" si="114"/>
        <v>974</v>
      </c>
      <c r="DO3697" t="str">
        <f t="shared" si="115"/>
        <v>LABOR- SUBCONTRACTOR</v>
      </c>
    </row>
    <row r="3698" spans="1:119" x14ac:dyDescent="0.35">
      <c r="A3698" t="s">
        <v>105</v>
      </c>
      <c r="B3698">
        <v>502983</v>
      </c>
      <c r="C3698">
        <v>6359</v>
      </c>
      <c r="D3698">
        <v>125067</v>
      </c>
      <c r="E3698">
        <v>13662</v>
      </c>
      <c r="F3698">
        <v>0</v>
      </c>
      <c r="G3698" t="s">
        <v>106</v>
      </c>
      <c r="H3698" t="s">
        <v>106</v>
      </c>
      <c r="I3698" t="s">
        <v>106</v>
      </c>
      <c r="J3698" t="s">
        <v>107</v>
      </c>
      <c r="K3698" t="s">
        <v>108</v>
      </c>
      <c r="L3698" t="s">
        <v>109</v>
      </c>
      <c r="M3698" t="s">
        <v>110</v>
      </c>
      <c r="N3698" t="s">
        <v>8433</v>
      </c>
      <c r="O3698" t="s">
        <v>4769</v>
      </c>
      <c r="P3698">
        <v>8177</v>
      </c>
      <c r="Q3698">
        <v>96</v>
      </c>
      <c r="R3698">
        <v>0</v>
      </c>
      <c r="S3698">
        <v>200</v>
      </c>
      <c r="T3698">
        <v>0</v>
      </c>
      <c r="U3698">
        <v>283</v>
      </c>
      <c r="V3698">
        <v>283</v>
      </c>
      <c r="W3698">
        <v>200</v>
      </c>
      <c r="X3698">
        <v>151</v>
      </c>
      <c r="Y3698">
        <v>0</v>
      </c>
      <c r="Z3698">
        <v>151</v>
      </c>
      <c r="AD3698" s="1">
        <v>41667.333333333336</v>
      </c>
      <c r="AE3698" s="1">
        <v>41696.708333333336</v>
      </c>
      <c r="AG3698" s="1">
        <v>41653.333333333336</v>
      </c>
      <c r="AH3698" s="1">
        <v>41682.708333333336</v>
      </c>
      <c r="AI3698" s="1">
        <v>41653.333333333336</v>
      </c>
      <c r="AJ3698" s="1">
        <v>41682.708333333336</v>
      </c>
      <c r="AK3698" s="1">
        <v>41653.333333333336</v>
      </c>
      <c r="AL3698" s="1">
        <v>41682.708333333336</v>
      </c>
      <c r="AM3698" s="1">
        <v>41667.333333333336</v>
      </c>
      <c r="AN3698" s="1">
        <v>41696.708333333336</v>
      </c>
      <c r="AP3698" t="s">
        <v>113</v>
      </c>
      <c r="AU3698" t="s">
        <v>8434</v>
      </c>
      <c r="AY3698" t="s">
        <v>106</v>
      </c>
      <c r="AZ3698">
        <v>0</v>
      </c>
      <c r="BA3698">
        <v>0</v>
      </c>
      <c r="BD3698" s="3">
        <v>41321.662499999999</v>
      </c>
      <c r="BE3698" s="3">
        <v>41321.690972222219</v>
      </c>
      <c r="BF3698" t="s">
        <v>115</v>
      </c>
      <c r="BG3698" t="s">
        <v>115</v>
      </c>
      <c r="BH3698">
        <v>8149</v>
      </c>
      <c r="BM3698">
        <v>43540</v>
      </c>
      <c r="BR3698" t="s">
        <v>1299</v>
      </c>
      <c r="BS3698" t="s">
        <v>1300</v>
      </c>
      <c r="BU3698">
        <v>1</v>
      </c>
      <c r="BV3698" t="s">
        <v>118</v>
      </c>
      <c r="BX3698" t="s">
        <v>119</v>
      </c>
      <c r="BY3698" t="s">
        <v>119</v>
      </c>
      <c r="BZ3698" t="s">
        <v>119</v>
      </c>
      <c r="CA3698">
        <v>1</v>
      </c>
      <c r="CC3698" t="s">
        <v>120</v>
      </c>
      <c r="CH3698">
        <v>540</v>
      </c>
      <c r="CI3698">
        <v>34000</v>
      </c>
      <c r="CJ3698" t="s">
        <v>106</v>
      </c>
      <c r="CK3698" t="s">
        <v>106</v>
      </c>
      <c r="CL3698">
        <v>25</v>
      </c>
      <c r="CM3698" t="s">
        <v>4771</v>
      </c>
      <c r="CO3698">
        <v>125060</v>
      </c>
      <c r="CQ3698">
        <v>0</v>
      </c>
      <c r="CR3698">
        <v>0</v>
      </c>
      <c r="CS3698">
        <v>0</v>
      </c>
      <c r="CY3698" t="s">
        <v>123</v>
      </c>
      <c r="CZ3698" t="s">
        <v>124</v>
      </c>
      <c r="DD3698" t="str" cm="1">
        <f t="array" ref="DD3698">TEXT(_xlfn.SEQUENCE(1, DATEDIF(AG3698, AH3698, "m") + 1, AG3698, 30), "YYYY-APMM")</f>
        <v>2014-AP01</v>
      </c>
      <c r="DN3698">
        <f t="shared" si="114"/>
        <v>283</v>
      </c>
      <c r="DO3698" t="str">
        <f t="shared" si="115"/>
        <v>LABOR - CIVIL</v>
      </c>
    </row>
    <row r="3699" spans="1:119" x14ac:dyDescent="0.35">
      <c r="A3699" t="s">
        <v>105</v>
      </c>
      <c r="B3699">
        <v>502984</v>
      </c>
      <c r="C3699">
        <v>6359</v>
      </c>
      <c r="D3699">
        <v>125067</v>
      </c>
      <c r="E3699">
        <v>13662</v>
      </c>
      <c r="F3699">
        <v>0</v>
      </c>
      <c r="G3699" t="s">
        <v>106</v>
      </c>
      <c r="H3699" t="s">
        <v>106</v>
      </c>
      <c r="I3699" t="s">
        <v>106</v>
      </c>
      <c r="J3699" t="s">
        <v>107</v>
      </c>
      <c r="K3699" t="s">
        <v>108</v>
      </c>
      <c r="L3699" t="s">
        <v>109</v>
      </c>
      <c r="M3699" t="s">
        <v>110</v>
      </c>
      <c r="N3699" t="s">
        <v>8435</v>
      </c>
      <c r="O3699" t="s">
        <v>4773</v>
      </c>
      <c r="P3699">
        <v>8178</v>
      </c>
      <c r="Q3699">
        <v>96</v>
      </c>
      <c r="R3699">
        <v>0</v>
      </c>
      <c r="S3699">
        <v>200</v>
      </c>
      <c r="T3699">
        <v>0</v>
      </c>
      <c r="U3699">
        <v>303.60000000000002</v>
      </c>
      <c r="V3699">
        <v>303.60000000000002</v>
      </c>
      <c r="W3699">
        <v>200</v>
      </c>
      <c r="X3699">
        <v>0</v>
      </c>
      <c r="Y3699">
        <v>0</v>
      </c>
      <c r="Z3699">
        <v>0</v>
      </c>
      <c r="AD3699" s="1">
        <v>41675.333333333336</v>
      </c>
      <c r="AE3699" s="1">
        <v>41704.708333333336</v>
      </c>
      <c r="AG3699" s="1">
        <v>41661.333333333336</v>
      </c>
      <c r="AH3699" s="1">
        <v>41690.708333333336</v>
      </c>
      <c r="AI3699" s="1">
        <v>41661.333333333336</v>
      </c>
      <c r="AJ3699" s="1">
        <v>41690.708333333336</v>
      </c>
      <c r="AK3699" s="1">
        <v>41661.333333333336</v>
      </c>
      <c r="AL3699" s="1">
        <v>41690.708333333336</v>
      </c>
      <c r="AM3699" s="1">
        <v>41675.333333333336</v>
      </c>
      <c r="AN3699" s="1">
        <v>41704.708333333336</v>
      </c>
      <c r="AP3699" t="s">
        <v>113</v>
      </c>
      <c r="AU3699" t="s">
        <v>8436</v>
      </c>
      <c r="AY3699" t="s">
        <v>106</v>
      </c>
      <c r="AZ3699">
        <v>0</v>
      </c>
      <c r="BA3699">
        <v>0</v>
      </c>
      <c r="BD3699" s="3">
        <v>41321.662499999999</v>
      </c>
      <c r="BE3699" s="3">
        <v>41321.690972222219</v>
      </c>
      <c r="BF3699" t="s">
        <v>115</v>
      </c>
      <c r="BG3699" t="s">
        <v>115</v>
      </c>
      <c r="BH3699">
        <v>8149</v>
      </c>
      <c r="BM3699">
        <v>43550</v>
      </c>
      <c r="BR3699" t="s">
        <v>116</v>
      </c>
      <c r="BS3699" t="s">
        <v>117</v>
      </c>
      <c r="BU3699">
        <v>1</v>
      </c>
      <c r="BV3699" t="s">
        <v>118</v>
      </c>
      <c r="BX3699" t="s">
        <v>119</v>
      </c>
      <c r="BY3699" t="s">
        <v>119</v>
      </c>
      <c r="BZ3699" t="s">
        <v>119</v>
      </c>
      <c r="CA3699">
        <v>1</v>
      </c>
      <c r="CC3699" t="s">
        <v>120</v>
      </c>
      <c r="CH3699">
        <v>540</v>
      </c>
      <c r="CI3699">
        <v>34000</v>
      </c>
      <c r="CJ3699" t="s">
        <v>106</v>
      </c>
      <c r="CK3699" t="s">
        <v>106</v>
      </c>
      <c r="CL3699">
        <v>25</v>
      </c>
      <c r="CM3699" t="s">
        <v>4771</v>
      </c>
      <c r="CO3699">
        <v>125060</v>
      </c>
      <c r="CQ3699">
        <v>0</v>
      </c>
      <c r="CR3699">
        <v>0</v>
      </c>
      <c r="CS3699">
        <v>0</v>
      </c>
      <c r="CY3699" t="s">
        <v>123</v>
      </c>
      <c r="CZ3699" t="s">
        <v>124</v>
      </c>
      <c r="DD3699" t="str" cm="1">
        <f t="array" ref="DD3699">TEXT(_xlfn.SEQUENCE(1, DATEDIF(AG3699, AH3699, "m") + 1, AG3699, 30), "YYYY-APMM")</f>
        <v>2014-AP01</v>
      </c>
      <c r="DN3699">
        <f t="shared" si="114"/>
        <v>303.60000000000002</v>
      </c>
      <c r="DO3699" t="str">
        <f t="shared" si="115"/>
        <v>LABOR- SUBCONTRACTOR</v>
      </c>
    </row>
    <row r="3700" spans="1:119" x14ac:dyDescent="0.35">
      <c r="A3700" t="s">
        <v>105</v>
      </c>
      <c r="B3700">
        <v>502985</v>
      </c>
      <c r="C3700">
        <v>6359</v>
      </c>
      <c r="D3700">
        <v>125067</v>
      </c>
      <c r="E3700">
        <v>13662</v>
      </c>
      <c r="F3700">
        <v>0</v>
      </c>
      <c r="G3700" t="s">
        <v>106</v>
      </c>
      <c r="H3700" t="s">
        <v>106</v>
      </c>
      <c r="I3700" t="s">
        <v>106</v>
      </c>
      <c r="J3700" t="s">
        <v>107</v>
      </c>
      <c r="K3700" t="s">
        <v>108</v>
      </c>
      <c r="L3700" t="s">
        <v>109</v>
      </c>
      <c r="M3700" t="s">
        <v>110</v>
      </c>
      <c r="N3700" t="s">
        <v>8437</v>
      </c>
      <c r="O3700" t="s">
        <v>4776</v>
      </c>
      <c r="P3700">
        <v>8178</v>
      </c>
      <c r="Q3700">
        <v>96</v>
      </c>
      <c r="R3700">
        <v>0</v>
      </c>
      <c r="S3700">
        <v>200</v>
      </c>
      <c r="T3700">
        <v>0</v>
      </c>
      <c r="U3700">
        <v>84</v>
      </c>
      <c r="V3700">
        <v>84</v>
      </c>
      <c r="W3700">
        <v>200</v>
      </c>
      <c r="X3700">
        <v>0</v>
      </c>
      <c r="Y3700">
        <v>0</v>
      </c>
      <c r="Z3700">
        <v>0</v>
      </c>
      <c r="AD3700" s="1">
        <v>41682.333333333336</v>
      </c>
      <c r="AE3700" s="1">
        <v>41710.708333333336</v>
      </c>
      <c r="AG3700" s="1">
        <v>41667.333333333336</v>
      </c>
      <c r="AH3700" s="1">
        <v>41696.708333333336</v>
      </c>
      <c r="AI3700" s="1">
        <v>41667.333333333336</v>
      </c>
      <c r="AJ3700" s="1">
        <v>41696.708333333336</v>
      </c>
      <c r="AK3700" s="1">
        <v>41667.333333333336</v>
      </c>
      <c r="AL3700" s="1">
        <v>41696.708333333336</v>
      </c>
      <c r="AM3700" s="1">
        <v>41682.333333333336</v>
      </c>
      <c r="AN3700" s="1">
        <v>41710.708333333336</v>
      </c>
      <c r="AP3700" t="s">
        <v>113</v>
      </c>
      <c r="AU3700" t="s">
        <v>8438</v>
      </c>
      <c r="AY3700" t="s">
        <v>106</v>
      </c>
      <c r="AZ3700">
        <v>0</v>
      </c>
      <c r="BA3700">
        <v>0</v>
      </c>
      <c r="BD3700" s="3">
        <v>41321.662499999999</v>
      </c>
      <c r="BE3700" s="3">
        <v>41321.690972222219</v>
      </c>
      <c r="BF3700" t="s">
        <v>115</v>
      </c>
      <c r="BG3700" t="s">
        <v>115</v>
      </c>
      <c r="BH3700">
        <v>8149</v>
      </c>
      <c r="BM3700">
        <v>43550</v>
      </c>
      <c r="BR3700" t="s">
        <v>116</v>
      </c>
      <c r="BS3700" t="s">
        <v>117</v>
      </c>
      <c r="BU3700">
        <v>1</v>
      </c>
      <c r="BV3700" t="s">
        <v>118</v>
      </c>
      <c r="BX3700" t="s">
        <v>119</v>
      </c>
      <c r="BY3700" t="s">
        <v>119</v>
      </c>
      <c r="BZ3700" t="s">
        <v>119</v>
      </c>
      <c r="CA3700">
        <v>1</v>
      </c>
      <c r="CC3700" t="s">
        <v>120</v>
      </c>
      <c r="CH3700">
        <v>540</v>
      </c>
      <c r="CI3700">
        <v>34000</v>
      </c>
      <c r="CJ3700" t="s">
        <v>106</v>
      </c>
      <c r="CK3700" t="s">
        <v>106</v>
      </c>
      <c r="CL3700">
        <v>25</v>
      </c>
      <c r="CM3700" t="s">
        <v>4771</v>
      </c>
      <c r="CO3700">
        <v>125060</v>
      </c>
      <c r="CQ3700">
        <v>0</v>
      </c>
      <c r="CR3700">
        <v>0</v>
      </c>
      <c r="CS3700">
        <v>0</v>
      </c>
      <c r="CY3700" t="s">
        <v>123</v>
      </c>
      <c r="CZ3700" t="s">
        <v>124</v>
      </c>
      <c r="DD3700" t="str" cm="1">
        <f t="array" ref="DD3700">TEXT(_xlfn.SEQUENCE(1, DATEDIF(AG3700, AH3700, "m") + 1, AG3700, 30), "YYYY-APMM")</f>
        <v>2014-AP01</v>
      </c>
      <c r="DN3700">
        <f t="shared" si="114"/>
        <v>84</v>
      </c>
      <c r="DO3700" t="str">
        <f t="shared" si="115"/>
        <v>LABOR- SUBCONTRACTOR</v>
      </c>
    </row>
    <row r="3701" spans="1:119" x14ac:dyDescent="0.35">
      <c r="A3701" t="s">
        <v>105</v>
      </c>
      <c r="B3701">
        <v>502986</v>
      </c>
      <c r="C3701">
        <v>6359</v>
      </c>
      <c r="D3701">
        <v>125067</v>
      </c>
      <c r="E3701">
        <v>13662</v>
      </c>
      <c r="F3701">
        <v>0</v>
      </c>
      <c r="G3701" t="s">
        <v>106</v>
      </c>
      <c r="H3701" t="s">
        <v>106</v>
      </c>
      <c r="I3701" t="s">
        <v>106</v>
      </c>
      <c r="J3701" t="s">
        <v>107</v>
      </c>
      <c r="K3701" t="s">
        <v>108</v>
      </c>
      <c r="L3701" t="s">
        <v>109</v>
      </c>
      <c r="M3701" t="s">
        <v>110</v>
      </c>
      <c r="N3701" t="s">
        <v>8439</v>
      </c>
      <c r="O3701" t="s">
        <v>4779</v>
      </c>
      <c r="P3701">
        <v>8177</v>
      </c>
      <c r="Q3701">
        <v>96</v>
      </c>
      <c r="R3701">
        <v>0</v>
      </c>
      <c r="S3701">
        <v>200</v>
      </c>
      <c r="T3701">
        <v>0</v>
      </c>
      <c r="U3701">
        <v>329</v>
      </c>
      <c r="V3701">
        <v>329</v>
      </c>
      <c r="W3701">
        <v>200</v>
      </c>
      <c r="X3701">
        <v>275</v>
      </c>
      <c r="Y3701">
        <v>0</v>
      </c>
      <c r="Z3701">
        <v>275</v>
      </c>
      <c r="AD3701" s="1">
        <v>41688.333333333336</v>
      </c>
      <c r="AE3701" s="1">
        <v>41716.708333333336</v>
      </c>
      <c r="AG3701" s="1">
        <v>41673.333333333336</v>
      </c>
      <c r="AH3701" s="1">
        <v>41702.708333333336</v>
      </c>
      <c r="AI3701" s="1">
        <v>41673.333333333336</v>
      </c>
      <c r="AJ3701" s="1">
        <v>41702.708333333336</v>
      </c>
      <c r="AK3701" s="1">
        <v>41673.333333333336</v>
      </c>
      <c r="AL3701" s="1">
        <v>41702.708333333336</v>
      </c>
      <c r="AM3701" s="1">
        <v>41688.333333333336</v>
      </c>
      <c r="AN3701" s="1">
        <v>41716.708333333336</v>
      </c>
      <c r="AP3701" t="s">
        <v>113</v>
      </c>
      <c r="AU3701" t="s">
        <v>8440</v>
      </c>
      <c r="AY3701" t="s">
        <v>106</v>
      </c>
      <c r="AZ3701">
        <v>0</v>
      </c>
      <c r="BA3701">
        <v>0</v>
      </c>
      <c r="BD3701" s="3">
        <v>41321.662499999999</v>
      </c>
      <c r="BE3701" s="3">
        <v>41321.690972222219</v>
      </c>
      <c r="BF3701" t="s">
        <v>115</v>
      </c>
      <c r="BG3701" t="s">
        <v>115</v>
      </c>
      <c r="BH3701">
        <v>8149</v>
      </c>
      <c r="BM3701">
        <v>43540</v>
      </c>
      <c r="BR3701" t="s">
        <v>1299</v>
      </c>
      <c r="BS3701" t="s">
        <v>1300</v>
      </c>
      <c r="BU3701">
        <v>1</v>
      </c>
      <c r="BV3701" t="s">
        <v>118</v>
      </c>
      <c r="BX3701" t="s">
        <v>119</v>
      </c>
      <c r="BY3701" t="s">
        <v>119</v>
      </c>
      <c r="BZ3701" t="s">
        <v>119</v>
      </c>
      <c r="CA3701">
        <v>1</v>
      </c>
      <c r="CC3701" t="s">
        <v>120</v>
      </c>
      <c r="CH3701">
        <v>540</v>
      </c>
      <c r="CI3701">
        <v>34000</v>
      </c>
      <c r="CJ3701" t="s">
        <v>106</v>
      </c>
      <c r="CK3701" t="s">
        <v>106</v>
      </c>
      <c r="CL3701">
        <v>25</v>
      </c>
      <c r="CM3701" t="s">
        <v>4771</v>
      </c>
      <c r="CO3701">
        <v>125060</v>
      </c>
      <c r="CQ3701">
        <v>0</v>
      </c>
      <c r="CR3701">
        <v>0</v>
      </c>
      <c r="CS3701">
        <v>0</v>
      </c>
      <c r="CY3701" t="s">
        <v>123</v>
      </c>
      <c r="CZ3701" t="s">
        <v>124</v>
      </c>
      <c r="DD3701" t="str" cm="1">
        <f t="array" ref="DD3701:DE3701">TEXT(_xlfn.SEQUENCE(1, DATEDIF(AG3701, AH3701, "m") + 1, AG3701, 30), "YYYY-APMM")</f>
        <v>2014-AP02</v>
      </c>
      <c r="DE3701" t="str">
        <v>2014-AP03</v>
      </c>
      <c r="DN3701">
        <f t="shared" si="114"/>
        <v>164.5</v>
      </c>
      <c r="DO3701" t="str">
        <f t="shared" si="115"/>
        <v>LABOR - CIVIL</v>
      </c>
    </row>
    <row r="3702" spans="1:119" x14ac:dyDescent="0.35">
      <c r="A3702" t="s">
        <v>105</v>
      </c>
      <c r="B3702">
        <v>502987</v>
      </c>
      <c r="C3702">
        <v>6359</v>
      </c>
      <c r="D3702">
        <v>125067</v>
      </c>
      <c r="E3702">
        <v>13662</v>
      </c>
      <c r="F3702">
        <v>0</v>
      </c>
      <c r="G3702" t="s">
        <v>106</v>
      </c>
      <c r="H3702" t="s">
        <v>106</v>
      </c>
      <c r="I3702" t="s">
        <v>106</v>
      </c>
      <c r="J3702" t="s">
        <v>107</v>
      </c>
      <c r="K3702" t="s">
        <v>108</v>
      </c>
      <c r="L3702" t="s">
        <v>109</v>
      </c>
      <c r="M3702" t="s">
        <v>110</v>
      </c>
      <c r="N3702" t="s">
        <v>8441</v>
      </c>
      <c r="O3702" t="s">
        <v>4689</v>
      </c>
      <c r="P3702">
        <v>8165</v>
      </c>
      <c r="Q3702">
        <v>320</v>
      </c>
      <c r="R3702">
        <v>0</v>
      </c>
      <c r="S3702">
        <v>200</v>
      </c>
      <c r="T3702">
        <v>0</v>
      </c>
      <c r="U3702">
        <v>202</v>
      </c>
      <c r="V3702">
        <v>202</v>
      </c>
      <c r="W3702">
        <v>200</v>
      </c>
      <c r="X3702">
        <v>0</v>
      </c>
      <c r="Y3702">
        <v>0</v>
      </c>
      <c r="Z3702">
        <v>0</v>
      </c>
      <c r="AD3702" s="1">
        <v>41727.333333333336</v>
      </c>
      <c r="AE3702" s="1">
        <v>41755.708333333336</v>
      </c>
      <c r="AG3702" s="1">
        <v>41679.333333333336</v>
      </c>
      <c r="AH3702" s="1">
        <v>41708.708333333336</v>
      </c>
      <c r="AI3702" s="1">
        <v>41679.333333333336</v>
      </c>
      <c r="AJ3702" s="1">
        <v>41708.708333333336</v>
      </c>
      <c r="AK3702" s="1">
        <v>41679.333333333336</v>
      </c>
      <c r="AL3702" s="1">
        <v>41708.708333333336</v>
      </c>
      <c r="AM3702" s="1">
        <v>41727.333333333336</v>
      </c>
      <c r="AN3702" s="1">
        <v>41755.708333333336</v>
      </c>
      <c r="AP3702" t="s">
        <v>113</v>
      </c>
      <c r="AU3702" t="s">
        <v>8442</v>
      </c>
      <c r="AY3702" t="s">
        <v>106</v>
      </c>
      <c r="AZ3702">
        <v>0</v>
      </c>
      <c r="BA3702">
        <v>0</v>
      </c>
      <c r="BD3702" s="3">
        <v>41321.662499999999</v>
      </c>
      <c r="BE3702" s="3">
        <v>41321.690972222219</v>
      </c>
      <c r="BF3702" t="s">
        <v>115</v>
      </c>
      <c r="BG3702" t="s">
        <v>115</v>
      </c>
      <c r="BH3702">
        <v>8149</v>
      </c>
      <c r="BM3702">
        <v>43420</v>
      </c>
      <c r="BR3702" t="s">
        <v>3122</v>
      </c>
      <c r="BS3702" t="s">
        <v>3123</v>
      </c>
      <c r="BU3702">
        <v>1</v>
      </c>
      <c r="BV3702" t="s">
        <v>118</v>
      </c>
      <c r="BX3702" t="s">
        <v>119</v>
      </c>
      <c r="BY3702" t="s">
        <v>119</v>
      </c>
      <c r="BZ3702" t="s">
        <v>119</v>
      </c>
      <c r="CA3702">
        <v>1</v>
      </c>
      <c r="CC3702" t="s">
        <v>120</v>
      </c>
      <c r="CH3702">
        <v>540</v>
      </c>
      <c r="CI3702">
        <v>34000</v>
      </c>
      <c r="CJ3702" t="s">
        <v>106</v>
      </c>
      <c r="CK3702" t="s">
        <v>106</v>
      </c>
      <c r="CL3702">
        <v>25</v>
      </c>
      <c r="CM3702" t="s">
        <v>4771</v>
      </c>
      <c r="CO3702">
        <v>125060</v>
      </c>
      <c r="CQ3702">
        <v>0</v>
      </c>
      <c r="CR3702">
        <v>0</v>
      </c>
      <c r="CS3702">
        <v>0</v>
      </c>
      <c r="CY3702" t="s">
        <v>123</v>
      </c>
      <c r="CZ3702" t="s">
        <v>124</v>
      </c>
      <c r="DD3702" t="str" cm="1">
        <f t="array" ref="DD3702:DE3702">TEXT(_xlfn.SEQUENCE(1, DATEDIF(AG3702, AH3702, "m") + 1, AG3702, 30), "YYYY-APMM")</f>
        <v>2014-AP02</v>
      </c>
      <c r="DE3702" t="str">
        <v>2014-AP03</v>
      </c>
      <c r="DN3702">
        <f t="shared" si="114"/>
        <v>101</v>
      </c>
      <c r="DO3702" t="str">
        <f t="shared" si="115"/>
        <v>STEEL FIXERS SK</v>
      </c>
    </row>
    <row r="3703" spans="1:119" x14ac:dyDescent="0.35">
      <c r="A3703" t="s">
        <v>105</v>
      </c>
      <c r="B3703">
        <v>502988</v>
      </c>
      <c r="C3703">
        <v>6359</v>
      </c>
      <c r="D3703">
        <v>125067</v>
      </c>
      <c r="E3703">
        <v>13662</v>
      </c>
      <c r="F3703">
        <v>0</v>
      </c>
      <c r="G3703" t="s">
        <v>106</v>
      </c>
      <c r="H3703" t="s">
        <v>106</v>
      </c>
      <c r="I3703" t="s">
        <v>106</v>
      </c>
      <c r="J3703" t="s">
        <v>107</v>
      </c>
      <c r="K3703" t="s">
        <v>108</v>
      </c>
      <c r="L3703" t="s">
        <v>109</v>
      </c>
      <c r="M3703" t="s">
        <v>110</v>
      </c>
      <c r="N3703" t="s">
        <v>8443</v>
      </c>
      <c r="O3703" t="s">
        <v>4784</v>
      </c>
      <c r="P3703">
        <v>8178</v>
      </c>
      <c r="Q3703">
        <v>320</v>
      </c>
      <c r="R3703">
        <v>144</v>
      </c>
      <c r="S3703">
        <v>200</v>
      </c>
      <c r="T3703">
        <v>0</v>
      </c>
      <c r="U3703">
        <v>134.4</v>
      </c>
      <c r="V3703">
        <v>134.4</v>
      </c>
      <c r="W3703">
        <v>200</v>
      </c>
      <c r="X3703">
        <v>0</v>
      </c>
      <c r="Y3703">
        <v>0</v>
      </c>
      <c r="Z3703">
        <v>0</v>
      </c>
      <c r="AD3703" s="1">
        <v>41732.333333333336</v>
      </c>
      <c r="AE3703" s="1">
        <v>41760.708333333336</v>
      </c>
      <c r="AG3703" s="1">
        <v>41686.333333333336</v>
      </c>
      <c r="AH3703" s="1">
        <v>41714.708333333336</v>
      </c>
      <c r="AI3703" s="1">
        <v>41686.333333333336</v>
      </c>
      <c r="AJ3703" s="1">
        <v>41714.708333333336</v>
      </c>
      <c r="AK3703" s="1">
        <v>41686.333333333336</v>
      </c>
      <c r="AL3703" s="1">
        <v>41714.708333333336</v>
      </c>
      <c r="AM3703" s="1">
        <v>41732.333333333336</v>
      </c>
      <c r="AN3703" s="1">
        <v>41760.708333333336</v>
      </c>
      <c r="AP3703" t="s">
        <v>113</v>
      </c>
      <c r="AU3703" t="s">
        <v>8444</v>
      </c>
      <c r="AY3703" t="s">
        <v>106</v>
      </c>
      <c r="AZ3703">
        <v>0</v>
      </c>
      <c r="BA3703">
        <v>0</v>
      </c>
      <c r="BD3703" s="3">
        <v>41321.662499999999</v>
      </c>
      <c r="BE3703" s="3">
        <v>41321.690972222219</v>
      </c>
      <c r="BF3703" t="s">
        <v>115</v>
      </c>
      <c r="BG3703" t="s">
        <v>115</v>
      </c>
      <c r="BH3703">
        <v>8149</v>
      </c>
      <c r="BM3703">
        <v>43550</v>
      </c>
      <c r="BR3703" t="s">
        <v>116</v>
      </c>
      <c r="BS3703" t="s">
        <v>117</v>
      </c>
      <c r="BU3703">
        <v>1</v>
      </c>
      <c r="BV3703" t="s">
        <v>118</v>
      </c>
      <c r="BX3703" t="s">
        <v>119</v>
      </c>
      <c r="BY3703" t="s">
        <v>119</v>
      </c>
      <c r="BZ3703" t="s">
        <v>119</v>
      </c>
      <c r="CA3703">
        <v>1</v>
      </c>
      <c r="CC3703" t="s">
        <v>120</v>
      </c>
      <c r="CH3703">
        <v>540</v>
      </c>
      <c r="CI3703">
        <v>34000</v>
      </c>
      <c r="CJ3703" t="s">
        <v>106</v>
      </c>
      <c r="CK3703" t="s">
        <v>106</v>
      </c>
      <c r="CL3703">
        <v>25</v>
      </c>
      <c r="CM3703" t="s">
        <v>4771</v>
      </c>
      <c r="CO3703">
        <v>125060</v>
      </c>
      <c r="CQ3703">
        <v>0</v>
      </c>
      <c r="CR3703">
        <v>0</v>
      </c>
      <c r="CS3703">
        <v>0</v>
      </c>
      <c r="CY3703" t="s">
        <v>123</v>
      </c>
      <c r="CZ3703" t="s">
        <v>124</v>
      </c>
      <c r="DD3703" t="str" cm="1">
        <f t="array" ref="DD3703:DE3703">TEXT(_xlfn.SEQUENCE(1, DATEDIF(AG3703, AH3703, "m") + 1, AG3703, 30), "YYYY-APMM")</f>
        <v>2014-AP02</v>
      </c>
      <c r="DE3703" t="str">
        <v>2014-AP03</v>
      </c>
      <c r="DN3703">
        <f t="shared" si="114"/>
        <v>67.2</v>
      </c>
      <c r="DO3703" t="str">
        <f t="shared" si="115"/>
        <v>LABOR- SUBCONTRACTOR</v>
      </c>
    </row>
    <row r="3704" spans="1:119" x14ac:dyDescent="0.35">
      <c r="A3704" t="s">
        <v>105</v>
      </c>
      <c r="B3704">
        <v>502989</v>
      </c>
      <c r="C3704">
        <v>6359</v>
      </c>
      <c r="D3704">
        <v>125068</v>
      </c>
      <c r="E3704">
        <v>13662</v>
      </c>
      <c r="F3704">
        <v>0</v>
      </c>
      <c r="G3704" t="s">
        <v>106</v>
      </c>
      <c r="H3704" t="s">
        <v>106</v>
      </c>
      <c r="I3704" t="s">
        <v>106</v>
      </c>
      <c r="J3704" t="s">
        <v>107</v>
      </c>
      <c r="K3704" t="s">
        <v>108</v>
      </c>
      <c r="L3704" t="s">
        <v>109</v>
      </c>
      <c r="M3704" t="s">
        <v>110</v>
      </c>
      <c r="N3704" t="s">
        <v>8445</v>
      </c>
      <c r="O3704" t="s">
        <v>4708</v>
      </c>
      <c r="P3704">
        <v>8177</v>
      </c>
      <c r="Q3704">
        <v>144</v>
      </c>
      <c r="R3704">
        <v>0</v>
      </c>
      <c r="S3704">
        <v>200</v>
      </c>
      <c r="T3704">
        <v>0</v>
      </c>
      <c r="U3704">
        <v>69</v>
      </c>
      <c r="V3704">
        <v>69</v>
      </c>
      <c r="W3704">
        <v>200</v>
      </c>
      <c r="X3704">
        <v>51</v>
      </c>
      <c r="Y3704">
        <v>0</v>
      </c>
      <c r="Z3704">
        <v>51</v>
      </c>
      <c r="AD3704" s="1">
        <v>41703.333333333336</v>
      </c>
      <c r="AE3704" s="1">
        <v>41731.708333333336</v>
      </c>
      <c r="AG3704" s="1">
        <v>41682.333333333336</v>
      </c>
      <c r="AH3704" s="1">
        <v>41710.708333333336</v>
      </c>
      <c r="AI3704" s="1">
        <v>41682.333333333336</v>
      </c>
      <c r="AJ3704" s="1">
        <v>41710.708333333336</v>
      </c>
      <c r="AK3704" s="1">
        <v>41682.333333333336</v>
      </c>
      <c r="AL3704" s="1">
        <v>41710.708333333336</v>
      </c>
      <c r="AM3704" s="1">
        <v>41703.333333333336</v>
      </c>
      <c r="AN3704" s="1">
        <v>41731.708333333336</v>
      </c>
      <c r="AP3704" t="s">
        <v>113</v>
      </c>
      <c r="AU3704" t="s">
        <v>8446</v>
      </c>
      <c r="AY3704" t="s">
        <v>106</v>
      </c>
      <c r="AZ3704">
        <v>0</v>
      </c>
      <c r="BA3704">
        <v>0</v>
      </c>
      <c r="BD3704" s="3">
        <v>41321.662499999999</v>
      </c>
      <c r="BE3704" s="3">
        <v>41321.690972222219</v>
      </c>
      <c r="BF3704" t="s">
        <v>115</v>
      </c>
      <c r="BG3704" t="s">
        <v>115</v>
      </c>
      <c r="BH3704">
        <v>8149</v>
      </c>
      <c r="BM3704">
        <v>43540</v>
      </c>
      <c r="BR3704" t="s">
        <v>1299</v>
      </c>
      <c r="BS3704" t="s">
        <v>1300</v>
      </c>
      <c r="BU3704">
        <v>1</v>
      </c>
      <c r="BV3704" t="s">
        <v>118</v>
      </c>
      <c r="BX3704" t="s">
        <v>119</v>
      </c>
      <c r="BY3704" t="s">
        <v>119</v>
      </c>
      <c r="BZ3704" t="s">
        <v>119</v>
      </c>
      <c r="CA3704">
        <v>1</v>
      </c>
      <c r="CC3704" t="s">
        <v>120</v>
      </c>
      <c r="CH3704">
        <v>540</v>
      </c>
      <c r="CI3704">
        <v>34020</v>
      </c>
      <c r="CJ3704" t="s">
        <v>106</v>
      </c>
      <c r="CK3704" t="s">
        <v>106</v>
      </c>
      <c r="CL3704">
        <v>35</v>
      </c>
      <c r="CM3704" t="s">
        <v>4710</v>
      </c>
      <c r="CO3704">
        <v>125060</v>
      </c>
      <c r="CQ3704">
        <v>0</v>
      </c>
      <c r="CR3704">
        <v>0</v>
      </c>
      <c r="CS3704">
        <v>0</v>
      </c>
      <c r="CY3704" t="s">
        <v>123</v>
      </c>
      <c r="CZ3704" t="s">
        <v>124</v>
      </c>
      <c r="DD3704" t="str" cm="1">
        <f t="array" ref="DD3704:DE3704">TEXT(_xlfn.SEQUENCE(1, DATEDIF(AG3704, AH3704, "m") + 1, AG3704, 30), "YYYY-APMM")</f>
        <v>2014-AP02</v>
      </c>
      <c r="DE3704" t="str">
        <v>2014-AP03</v>
      </c>
      <c r="DN3704">
        <f t="shared" si="114"/>
        <v>34.5</v>
      </c>
      <c r="DO3704" t="str">
        <f t="shared" si="115"/>
        <v>LABOR - CIVIL</v>
      </c>
    </row>
    <row r="3705" spans="1:119" x14ac:dyDescent="0.35">
      <c r="A3705" t="s">
        <v>105</v>
      </c>
      <c r="B3705">
        <v>502990</v>
      </c>
      <c r="C3705">
        <v>6359</v>
      </c>
      <c r="D3705">
        <v>125068</v>
      </c>
      <c r="E3705">
        <v>13662</v>
      </c>
      <c r="F3705">
        <v>0</v>
      </c>
      <c r="G3705" t="s">
        <v>106</v>
      </c>
      <c r="H3705" t="s">
        <v>106</v>
      </c>
      <c r="I3705" t="s">
        <v>106</v>
      </c>
      <c r="J3705" t="s">
        <v>107</v>
      </c>
      <c r="K3705" t="s">
        <v>108</v>
      </c>
      <c r="L3705" t="s">
        <v>109</v>
      </c>
      <c r="M3705" t="s">
        <v>110</v>
      </c>
      <c r="N3705" t="s">
        <v>8447</v>
      </c>
      <c r="O3705" t="s">
        <v>4712</v>
      </c>
      <c r="P3705">
        <v>8178</v>
      </c>
      <c r="Q3705">
        <v>144</v>
      </c>
      <c r="R3705">
        <v>0</v>
      </c>
      <c r="S3705">
        <v>200</v>
      </c>
      <c r="T3705">
        <v>0</v>
      </c>
      <c r="U3705">
        <v>1192.8</v>
      </c>
      <c r="V3705">
        <v>1192.8</v>
      </c>
      <c r="W3705">
        <v>200</v>
      </c>
      <c r="X3705">
        <v>0</v>
      </c>
      <c r="Y3705">
        <v>0</v>
      </c>
      <c r="Z3705">
        <v>0</v>
      </c>
      <c r="AD3705" s="1">
        <v>41709.333333333336</v>
      </c>
      <c r="AE3705" s="1">
        <v>41737.708333333336</v>
      </c>
      <c r="AG3705" s="1">
        <v>41688.333333333336</v>
      </c>
      <c r="AH3705" s="1">
        <v>41716.708333333336</v>
      </c>
      <c r="AI3705" s="1">
        <v>41688.333333333336</v>
      </c>
      <c r="AJ3705" s="1">
        <v>41716.708333333336</v>
      </c>
      <c r="AK3705" s="1">
        <v>41688.333333333336</v>
      </c>
      <c r="AL3705" s="1">
        <v>41716.708333333336</v>
      </c>
      <c r="AM3705" s="1">
        <v>41709.333333333336</v>
      </c>
      <c r="AN3705" s="1">
        <v>41737.708333333336</v>
      </c>
      <c r="AP3705" t="s">
        <v>113</v>
      </c>
      <c r="AU3705" t="e">
        <f>+WrRwPEfQjyaQGqlRnctBA</f>
        <v>#NAME?</v>
      </c>
      <c r="AY3705" t="s">
        <v>106</v>
      </c>
      <c r="AZ3705">
        <v>0</v>
      </c>
      <c r="BA3705">
        <v>0</v>
      </c>
      <c r="BD3705" s="3">
        <v>41321.662499999999</v>
      </c>
      <c r="BE3705" s="3">
        <v>41328.377083333333</v>
      </c>
      <c r="BF3705" t="s">
        <v>115</v>
      </c>
      <c r="BG3705" t="s">
        <v>115</v>
      </c>
      <c r="BH3705">
        <v>8149</v>
      </c>
      <c r="BM3705">
        <v>43550</v>
      </c>
      <c r="BR3705" t="s">
        <v>116</v>
      </c>
      <c r="BS3705" t="s">
        <v>117</v>
      </c>
      <c r="BU3705">
        <v>1</v>
      </c>
      <c r="BV3705" t="s">
        <v>118</v>
      </c>
      <c r="BX3705" t="s">
        <v>119</v>
      </c>
      <c r="BY3705" t="s">
        <v>119</v>
      </c>
      <c r="BZ3705" t="s">
        <v>119</v>
      </c>
      <c r="CA3705">
        <v>1</v>
      </c>
      <c r="CC3705" t="s">
        <v>120</v>
      </c>
      <c r="CH3705">
        <v>540</v>
      </c>
      <c r="CI3705">
        <v>34020</v>
      </c>
      <c r="CJ3705" t="s">
        <v>106</v>
      </c>
      <c r="CK3705" t="s">
        <v>106</v>
      </c>
      <c r="CL3705">
        <v>35</v>
      </c>
      <c r="CM3705" t="s">
        <v>4710</v>
      </c>
      <c r="CO3705">
        <v>125060</v>
      </c>
      <c r="CQ3705">
        <v>0</v>
      </c>
      <c r="CR3705">
        <v>0</v>
      </c>
      <c r="CS3705">
        <v>0</v>
      </c>
      <c r="CY3705" t="s">
        <v>123</v>
      </c>
      <c r="CZ3705" t="s">
        <v>124</v>
      </c>
      <c r="DD3705" t="str" cm="1">
        <f t="array" ref="DD3705:DE3705">TEXT(_xlfn.SEQUENCE(1, DATEDIF(AG3705, AH3705, "m") + 1, AG3705, 30), "YYYY-APMM")</f>
        <v>2014-AP02</v>
      </c>
      <c r="DE3705" t="str">
        <v>2014-AP03</v>
      </c>
      <c r="DN3705">
        <f t="shared" si="114"/>
        <v>596.4</v>
      </c>
      <c r="DO3705" t="str">
        <f t="shared" si="115"/>
        <v>LABOR- SUBCONTRACTOR</v>
      </c>
    </row>
    <row r="3706" spans="1:119" x14ac:dyDescent="0.35">
      <c r="A3706" t="s">
        <v>105</v>
      </c>
      <c r="B3706">
        <v>502991</v>
      </c>
      <c r="C3706">
        <v>6359</v>
      </c>
      <c r="D3706">
        <v>125068</v>
      </c>
      <c r="E3706">
        <v>13662</v>
      </c>
      <c r="F3706">
        <v>0</v>
      </c>
      <c r="G3706" t="s">
        <v>106</v>
      </c>
      <c r="H3706" t="s">
        <v>106</v>
      </c>
      <c r="I3706" t="s">
        <v>106</v>
      </c>
      <c r="J3706" t="s">
        <v>107</v>
      </c>
      <c r="K3706" t="s">
        <v>108</v>
      </c>
      <c r="L3706" t="s">
        <v>109</v>
      </c>
      <c r="M3706" t="s">
        <v>110</v>
      </c>
      <c r="N3706" t="s">
        <v>8448</v>
      </c>
      <c r="O3706" t="s">
        <v>4715</v>
      </c>
      <c r="P3706">
        <v>8172</v>
      </c>
      <c r="Q3706">
        <v>144</v>
      </c>
      <c r="R3706">
        <v>0</v>
      </c>
      <c r="S3706">
        <v>200</v>
      </c>
      <c r="T3706">
        <v>0</v>
      </c>
      <c r="U3706">
        <v>638</v>
      </c>
      <c r="V3706">
        <v>638</v>
      </c>
      <c r="W3706">
        <v>200</v>
      </c>
      <c r="X3706">
        <v>0</v>
      </c>
      <c r="Y3706">
        <v>0</v>
      </c>
      <c r="Z3706">
        <v>0</v>
      </c>
      <c r="AD3706" s="1">
        <v>41709.333333333336</v>
      </c>
      <c r="AE3706" s="1">
        <v>41737.708333333336</v>
      </c>
      <c r="AG3706" s="1">
        <v>41688.333333333336</v>
      </c>
      <c r="AH3706" s="1">
        <v>41716.708333333336</v>
      </c>
      <c r="AI3706" s="1">
        <v>41688.333333333336</v>
      </c>
      <c r="AJ3706" s="1">
        <v>41716.708333333336</v>
      </c>
      <c r="AK3706" s="1">
        <v>41688.333333333336</v>
      </c>
      <c r="AL3706" s="1">
        <v>41716.708333333336</v>
      </c>
      <c r="AM3706" s="1">
        <v>41709.333333333336</v>
      </c>
      <c r="AN3706" s="1">
        <v>41737.708333333336</v>
      </c>
      <c r="AP3706" t="s">
        <v>113</v>
      </c>
      <c r="AU3706" t="s">
        <v>8449</v>
      </c>
      <c r="AY3706" t="s">
        <v>106</v>
      </c>
      <c r="AZ3706">
        <v>0</v>
      </c>
      <c r="BA3706">
        <v>0</v>
      </c>
      <c r="BD3706" s="3">
        <v>41321.662499999999</v>
      </c>
      <c r="BE3706" s="3">
        <v>41321.690972222219</v>
      </c>
      <c r="BF3706" t="s">
        <v>115</v>
      </c>
      <c r="BG3706" t="s">
        <v>115</v>
      </c>
      <c r="BH3706">
        <v>8149</v>
      </c>
      <c r="BM3706">
        <v>43490</v>
      </c>
      <c r="BR3706" t="s">
        <v>3200</v>
      </c>
      <c r="BS3706" t="s">
        <v>3201</v>
      </c>
      <c r="BU3706">
        <v>1</v>
      </c>
      <c r="BV3706" t="s">
        <v>118</v>
      </c>
      <c r="BX3706" t="s">
        <v>119</v>
      </c>
      <c r="BY3706" t="s">
        <v>119</v>
      </c>
      <c r="BZ3706" t="s">
        <v>119</v>
      </c>
      <c r="CA3706">
        <v>1</v>
      </c>
      <c r="CC3706" t="s">
        <v>120</v>
      </c>
      <c r="CH3706">
        <v>540</v>
      </c>
      <c r="CI3706">
        <v>34020</v>
      </c>
      <c r="CJ3706" t="s">
        <v>106</v>
      </c>
      <c r="CK3706" t="s">
        <v>106</v>
      </c>
      <c r="CL3706">
        <v>35</v>
      </c>
      <c r="CM3706" t="s">
        <v>4710</v>
      </c>
      <c r="CO3706">
        <v>125060</v>
      </c>
      <c r="CQ3706">
        <v>0</v>
      </c>
      <c r="CR3706">
        <v>0</v>
      </c>
      <c r="CS3706">
        <v>0</v>
      </c>
      <c r="CY3706" t="s">
        <v>123</v>
      </c>
      <c r="CZ3706" t="s">
        <v>124</v>
      </c>
      <c r="DD3706" t="str" cm="1">
        <f t="array" ref="DD3706:DE3706">TEXT(_xlfn.SEQUENCE(1, DATEDIF(AG3706, AH3706, "m") + 1, AG3706, 30), "YYYY-APMM")</f>
        <v>2014-AP02</v>
      </c>
      <c r="DE3706" t="str">
        <v>2014-AP03</v>
      </c>
      <c r="DN3706">
        <f t="shared" si="114"/>
        <v>319</v>
      </c>
      <c r="DO3706" t="str">
        <f t="shared" si="115"/>
        <v>MANHOLES SK</v>
      </c>
    </row>
    <row r="3707" spans="1:119" x14ac:dyDescent="0.35">
      <c r="A3707" t="s">
        <v>105</v>
      </c>
      <c r="B3707">
        <v>502992</v>
      </c>
      <c r="C3707">
        <v>6359</v>
      </c>
      <c r="D3707">
        <v>125068</v>
      </c>
      <c r="E3707">
        <v>13662</v>
      </c>
      <c r="F3707">
        <v>0</v>
      </c>
      <c r="G3707" t="s">
        <v>106</v>
      </c>
      <c r="H3707" t="s">
        <v>106</v>
      </c>
      <c r="I3707" t="s">
        <v>106</v>
      </c>
      <c r="J3707" t="s">
        <v>107</v>
      </c>
      <c r="K3707" t="s">
        <v>108</v>
      </c>
      <c r="L3707" t="s">
        <v>109</v>
      </c>
      <c r="M3707" t="s">
        <v>110</v>
      </c>
      <c r="N3707" t="s">
        <v>8450</v>
      </c>
      <c r="O3707" t="s">
        <v>4718</v>
      </c>
      <c r="P3707">
        <v>8177</v>
      </c>
      <c r="Q3707">
        <v>144</v>
      </c>
      <c r="R3707">
        <v>0</v>
      </c>
      <c r="S3707">
        <v>200</v>
      </c>
      <c r="T3707">
        <v>0</v>
      </c>
      <c r="U3707">
        <v>287</v>
      </c>
      <c r="V3707">
        <v>287</v>
      </c>
      <c r="W3707">
        <v>200</v>
      </c>
      <c r="X3707">
        <v>275</v>
      </c>
      <c r="Y3707">
        <v>0</v>
      </c>
      <c r="Z3707">
        <v>275</v>
      </c>
      <c r="AD3707" s="1">
        <v>41715.333333333336</v>
      </c>
      <c r="AE3707" s="1">
        <v>41743.708333333336</v>
      </c>
      <c r="AG3707" s="1">
        <v>41694.333333333336</v>
      </c>
      <c r="AH3707" s="1">
        <v>41722.708333333336</v>
      </c>
      <c r="AI3707" s="1">
        <v>41694.333333333336</v>
      </c>
      <c r="AJ3707" s="1">
        <v>41722.708333333336</v>
      </c>
      <c r="AK3707" s="1">
        <v>41694.333333333336</v>
      </c>
      <c r="AL3707" s="1">
        <v>41722.708333333336</v>
      </c>
      <c r="AM3707" s="1">
        <v>41715.333333333336</v>
      </c>
      <c r="AN3707" s="1">
        <v>41743.708333333336</v>
      </c>
      <c r="AP3707" t="s">
        <v>113</v>
      </c>
      <c r="AU3707" t="s">
        <v>8451</v>
      </c>
      <c r="AY3707" t="s">
        <v>106</v>
      </c>
      <c r="AZ3707">
        <v>0</v>
      </c>
      <c r="BA3707">
        <v>0</v>
      </c>
      <c r="BD3707" s="3">
        <v>41321.662499999999</v>
      </c>
      <c r="BE3707" s="3">
        <v>41321.690972222219</v>
      </c>
      <c r="BF3707" t="s">
        <v>115</v>
      </c>
      <c r="BG3707" t="s">
        <v>115</v>
      </c>
      <c r="BH3707">
        <v>8149</v>
      </c>
      <c r="BM3707">
        <v>43540</v>
      </c>
      <c r="BR3707" t="s">
        <v>1299</v>
      </c>
      <c r="BS3707" t="s">
        <v>1300</v>
      </c>
      <c r="BU3707">
        <v>1</v>
      </c>
      <c r="BV3707" t="s">
        <v>118</v>
      </c>
      <c r="BX3707" t="s">
        <v>119</v>
      </c>
      <c r="BY3707" t="s">
        <v>119</v>
      </c>
      <c r="BZ3707" t="s">
        <v>119</v>
      </c>
      <c r="CA3707">
        <v>1</v>
      </c>
      <c r="CC3707" t="s">
        <v>120</v>
      </c>
      <c r="CH3707">
        <v>540</v>
      </c>
      <c r="CI3707">
        <v>34020</v>
      </c>
      <c r="CJ3707" t="s">
        <v>106</v>
      </c>
      <c r="CK3707" t="s">
        <v>106</v>
      </c>
      <c r="CL3707">
        <v>35</v>
      </c>
      <c r="CM3707" t="s">
        <v>4710</v>
      </c>
      <c r="CO3707">
        <v>125060</v>
      </c>
      <c r="CQ3707">
        <v>0</v>
      </c>
      <c r="CR3707">
        <v>0</v>
      </c>
      <c r="CS3707">
        <v>0</v>
      </c>
      <c r="CY3707" t="s">
        <v>123</v>
      </c>
      <c r="CZ3707" t="s">
        <v>124</v>
      </c>
      <c r="DD3707" t="str" cm="1">
        <f t="array" ref="DD3707:DE3707">TEXT(_xlfn.SEQUENCE(1, DATEDIF(AG3707, AH3707, "m") + 1, AG3707, 30), "YYYY-APMM")</f>
        <v>2014-AP02</v>
      </c>
      <c r="DE3707" t="str">
        <v>2014-AP03</v>
      </c>
      <c r="DN3707">
        <f t="shared" si="114"/>
        <v>143.5</v>
      </c>
      <c r="DO3707" t="str">
        <f t="shared" si="115"/>
        <v>LABOR - CIVIL</v>
      </c>
    </row>
    <row r="3708" spans="1:119" x14ac:dyDescent="0.35">
      <c r="A3708" t="s">
        <v>105</v>
      </c>
      <c r="B3708">
        <v>502993</v>
      </c>
      <c r="C3708">
        <v>6359</v>
      </c>
      <c r="D3708">
        <v>125068</v>
      </c>
      <c r="E3708">
        <v>13662</v>
      </c>
      <c r="F3708">
        <v>0</v>
      </c>
      <c r="G3708" t="s">
        <v>106</v>
      </c>
      <c r="H3708" t="s">
        <v>106</v>
      </c>
      <c r="I3708" t="s">
        <v>106</v>
      </c>
      <c r="J3708" t="s">
        <v>107</v>
      </c>
      <c r="K3708" t="s">
        <v>108</v>
      </c>
      <c r="L3708" t="s">
        <v>109</v>
      </c>
      <c r="M3708" t="s">
        <v>110</v>
      </c>
      <c r="N3708" t="s">
        <v>8452</v>
      </c>
      <c r="O3708" t="s">
        <v>4721</v>
      </c>
      <c r="P3708">
        <v>8178</v>
      </c>
      <c r="Q3708">
        <v>744</v>
      </c>
      <c r="R3708">
        <v>72</v>
      </c>
      <c r="S3708">
        <v>200</v>
      </c>
      <c r="T3708">
        <v>0</v>
      </c>
      <c r="U3708">
        <v>216</v>
      </c>
      <c r="V3708">
        <v>216</v>
      </c>
      <c r="W3708">
        <v>200</v>
      </c>
      <c r="X3708">
        <v>0</v>
      </c>
      <c r="Y3708">
        <v>0</v>
      </c>
      <c r="Z3708">
        <v>0</v>
      </c>
      <c r="AD3708" s="1">
        <v>41819.333333333336</v>
      </c>
      <c r="AE3708" s="1">
        <v>41847.708333333336</v>
      </c>
      <c r="AG3708" s="1">
        <v>41710.333333333336</v>
      </c>
      <c r="AH3708" s="1">
        <v>41738.708333333336</v>
      </c>
      <c r="AI3708" s="1">
        <v>41710.333333333336</v>
      </c>
      <c r="AJ3708" s="1">
        <v>41738.708333333336</v>
      </c>
      <c r="AK3708" s="1">
        <v>41710.333333333336</v>
      </c>
      <c r="AL3708" s="1">
        <v>41738.708333333336</v>
      </c>
      <c r="AM3708" s="1">
        <v>41819.333333333336</v>
      </c>
      <c r="AN3708" s="1">
        <v>41847.708333333336</v>
      </c>
      <c r="AP3708" t="s">
        <v>113</v>
      </c>
      <c r="AU3708" t="s">
        <v>8453</v>
      </c>
      <c r="AY3708" t="s">
        <v>106</v>
      </c>
      <c r="AZ3708">
        <v>0</v>
      </c>
      <c r="BA3708">
        <v>0</v>
      </c>
      <c r="BD3708" s="3">
        <v>41321.662499999999</v>
      </c>
      <c r="BE3708" s="3">
        <v>41321.690972222219</v>
      </c>
      <c r="BF3708" t="s">
        <v>115</v>
      </c>
      <c r="BG3708" t="s">
        <v>115</v>
      </c>
      <c r="BH3708">
        <v>8149</v>
      </c>
      <c r="BM3708">
        <v>43550</v>
      </c>
      <c r="BR3708" t="s">
        <v>116</v>
      </c>
      <c r="BS3708" t="s">
        <v>117</v>
      </c>
      <c r="BU3708">
        <v>1</v>
      </c>
      <c r="BV3708" t="s">
        <v>118</v>
      </c>
      <c r="BX3708" t="s">
        <v>119</v>
      </c>
      <c r="BY3708" t="s">
        <v>119</v>
      </c>
      <c r="BZ3708" t="s">
        <v>119</v>
      </c>
      <c r="CA3708">
        <v>1</v>
      </c>
      <c r="CC3708" t="s">
        <v>120</v>
      </c>
      <c r="CH3708">
        <v>540</v>
      </c>
      <c r="CI3708">
        <v>34020</v>
      </c>
      <c r="CJ3708" t="s">
        <v>106</v>
      </c>
      <c r="CK3708" t="s">
        <v>106</v>
      </c>
      <c r="CL3708">
        <v>35</v>
      </c>
      <c r="CM3708" t="s">
        <v>4710</v>
      </c>
      <c r="CO3708">
        <v>125060</v>
      </c>
      <c r="CQ3708">
        <v>0</v>
      </c>
      <c r="CR3708">
        <v>0</v>
      </c>
      <c r="CS3708">
        <v>0</v>
      </c>
      <c r="CY3708" t="s">
        <v>123</v>
      </c>
      <c r="CZ3708" t="s">
        <v>124</v>
      </c>
      <c r="DD3708" t="str" cm="1">
        <f t="array" ref="DD3708">TEXT(_xlfn.SEQUENCE(1, DATEDIF(AG3708, AH3708, "m") + 1, AG3708, 30), "YYYY-APMM")</f>
        <v>2014-AP03</v>
      </c>
      <c r="DN3708">
        <f t="shared" si="114"/>
        <v>216</v>
      </c>
      <c r="DO3708" t="str">
        <f t="shared" si="115"/>
        <v>LABOR- SUBCONTRACTOR</v>
      </c>
    </row>
    <row r="3709" spans="1:119" x14ac:dyDescent="0.35">
      <c r="A3709" t="s">
        <v>105</v>
      </c>
      <c r="B3709">
        <v>502994</v>
      </c>
      <c r="C3709">
        <v>6359</v>
      </c>
      <c r="D3709">
        <v>125068</v>
      </c>
      <c r="E3709">
        <v>13662</v>
      </c>
      <c r="F3709">
        <v>0</v>
      </c>
      <c r="G3709" t="s">
        <v>106</v>
      </c>
      <c r="H3709" t="s">
        <v>106</v>
      </c>
      <c r="I3709" t="s">
        <v>106</v>
      </c>
      <c r="J3709" t="s">
        <v>107</v>
      </c>
      <c r="K3709" t="s">
        <v>108</v>
      </c>
      <c r="L3709" t="s">
        <v>109</v>
      </c>
      <c r="M3709" t="s">
        <v>110</v>
      </c>
      <c r="N3709" t="s">
        <v>8454</v>
      </c>
      <c r="O3709" t="s">
        <v>4724</v>
      </c>
      <c r="P3709">
        <v>8178</v>
      </c>
      <c r="Q3709">
        <v>760</v>
      </c>
      <c r="R3709">
        <v>144</v>
      </c>
      <c r="S3709">
        <v>200</v>
      </c>
      <c r="T3709">
        <v>0</v>
      </c>
      <c r="U3709">
        <v>823.6</v>
      </c>
      <c r="V3709">
        <v>823.6</v>
      </c>
      <c r="W3709">
        <v>200</v>
      </c>
      <c r="X3709">
        <v>0</v>
      </c>
      <c r="Y3709">
        <v>0</v>
      </c>
      <c r="Z3709">
        <v>0</v>
      </c>
      <c r="AD3709" s="1">
        <v>41848.333333333336</v>
      </c>
      <c r="AE3709" s="1">
        <v>41879.708333333336</v>
      </c>
      <c r="AG3709" s="1">
        <v>41737.333333333336</v>
      </c>
      <c r="AH3709" s="1">
        <v>41765.708333333336</v>
      </c>
      <c r="AI3709" s="1">
        <v>41737.333333333336</v>
      </c>
      <c r="AJ3709" s="1">
        <v>41765.708333333336</v>
      </c>
      <c r="AK3709" s="1">
        <v>41737.333333333336</v>
      </c>
      <c r="AL3709" s="1">
        <v>41765.708333333336</v>
      </c>
      <c r="AM3709" s="1">
        <v>41848.333333333336</v>
      </c>
      <c r="AN3709" s="1">
        <v>41879.708333333336</v>
      </c>
      <c r="AP3709" t="s">
        <v>113</v>
      </c>
      <c r="AU3709" t="s">
        <v>8455</v>
      </c>
      <c r="AY3709" t="s">
        <v>106</v>
      </c>
      <c r="AZ3709">
        <v>0</v>
      </c>
      <c r="BA3709">
        <v>0</v>
      </c>
      <c r="BD3709" s="3">
        <v>41321.662499999999</v>
      </c>
      <c r="BE3709" s="3">
        <v>41321.690972222219</v>
      </c>
      <c r="BF3709" t="s">
        <v>115</v>
      </c>
      <c r="BG3709" t="s">
        <v>115</v>
      </c>
      <c r="BH3709">
        <v>8149</v>
      </c>
      <c r="BM3709">
        <v>43550</v>
      </c>
      <c r="BR3709" t="s">
        <v>116</v>
      </c>
      <c r="BS3709" t="s">
        <v>117</v>
      </c>
      <c r="BU3709">
        <v>1</v>
      </c>
      <c r="BV3709" t="s">
        <v>118</v>
      </c>
      <c r="BX3709" t="s">
        <v>119</v>
      </c>
      <c r="BY3709" t="s">
        <v>119</v>
      </c>
      <c r="BZ3709" t="s">
        <v>119</v>
      </c>
      <c r="CA3709">
        <v>1</v>
      </c>
      <c r="CC3709" t="s">
        <v>120</v>
      </c>
      <c r="CH3709">
        <v>540</v>
      </c>
      <c r="CI3709">
        <v>34020</v>
      </c>
      <c r="CJ3709" t="s">
        <v>106</v>
      </c>
      <c r="CK3709" t="s">
        <v>106</v>
      </c>
      <c r="CL3709">
        <v>35</v>
      </c>
      <c r="CM3709" t="s">
        <v>4710</v>
      </c>
      <c r="CO3709">
        <v>125060</v>
      </c>
      <c r="CQ3709">
        <v>0</v>
      </c>
      <c r="CR3709">
        <v>0</v>
      </c>
      <c r="CS3709">
        <v>0</v>
      </c>
      <c r="CY3709" t="s">
        <v>123</v>
      </c>
      <c r="CZ3709" t="s">
        <v>124</v>
      </c>
      <c r="DD3709" t="str" cm="1">
        <f t="array" ref="DD3709">TEXT(_xlfn.SEQUENCE(1, DATEDIF(AG3709, AH3709, "m") + 1, AG3709, 30), "YYYY-APMM")</f>
        <v>2014-AP04</v>
      </c>
      <c r="DN3709">
        <f t="shared" si="114"/>
        <v>823.6</v>
      </c>
      <c r="DO3709" t="str">
        <f t="shared" si="115"/>
        <v>LABOR- SUBCONTRACTOR</v>
      </c>
    </row>
    <row r="3710" spans="1:119" x14ac:dyDescent="0.35">
      <c r="A3710" t="s">
        <v>105</v>
      </c>
      <c r="B3710">
        <v>502995</v>
      </c>
      <c r="C3710">
        <v>6359</v>
      </c>
      <c r="D3710">
        <v>125069</v>
      </c>
      <c r="E3710">
        <v>13662</v>
      </c>
      <c r="F3710">
        <v>0</v>
      </c>
      <c r="G3710" t="s">
        <v>106</v>
      </c>
      <c r="H3710" t="s">
        <v>106</v>
      </c>
      <c r="I3710" t="s">
        <v>106</v>
      </c>
      <c r="J3710" t="s">
        <v>107</v>
      </c>
      <c r="K3710" t="s">
        <v>108</v>
      </c>
      <c r="L3710" t="s">
        <v>109</v>
      </c>
      <c r="M3710" t="s">
        <v>110</v>
      </c>
      <c r="N3710" t="s">
        <v>8456</v>
      </c>
      <c r="O3710" t="s">
        <v>4822</v>
      </c>
      <c r="P3710">
        <v>8165</v>
      </c>
      <c r="Q3710">
        <v>592</v>
      </c>
      <c r="R3710">
        <v>0</v>
      </c>
      <c r="S3710">
        <v>200</v>
      </c>
      <c r="T3710">
        <v>0</v>
      </c>
      <c r="U3710">
        <v>224</v>
      </c>
      <c r="V3710">
        <v>224</v>
      </c>
      <c r="W3710">
        <v>200</v>
      </c>
      <c r="X3710">
        <v>0</v>
      </c>
      <c r="Y3710">
        <v>0</v>
      </c>
      <c r="Z3710">
        <v>0</v>
      </c>
      <c r="AD3710" s="1">
        <v>41792.333333333336</v>
      </c>
      <c r="AE3710" s="1">
        <v>41820.708333333336</v>
      </c>
      <c r="AG3710" s="1">
        <v>41706.333333333336</v>
      </c>
      <c r="AH3710" s="1">
        <v>41734.708333333336</v>
      </c>
      <c r="AI3710" s="1">
        <v>41706.333333333336</v>
      </c>
      <c r="AJ3710" s="1">
        <v>41734.708333333336</v>
      </c>
      <c r="AK3710" s="1">
        <v>41706.333333333336</v>
      </c>
      <c r="AL3710" s="1">
        <v>41734.708333333336</v>
      </c>
      <c r="AM3710" s="1">
        <v>41792.333333333336</v>
      </c>
      <c r="AN3710" s="1">
        <v>41820.708333333336</v>
      </c>
      <c r="AP3710" t="s">
        <v>113</v>
      </c>
      <c r="AU3710" t="s">
        <v>8457</v>
      </c>
      <c r="AY3710" t="s">
        <v>106</v>
      </c>
      <c r="AZ3710">
        <v>0</v>
      </c>
      <c r="BA3710">
        <v>0</v>
      </c>
      <c r="BD3710" s="3">
        <v>41321.662499999999</v>
      </c>
      <c r="BE3710" s="3">
        <v>41321.690972222219</v>
      </c>
      <c r="BF3710" t="s">
        <v>115</v>
      </c>
      <c r="BG3710" t="s">
        <v>115</v>
      </c>
      <c r="BH3710">
        <v>8149</v>
      </c>
      <c r="BM3710">
        <v>43420</v>
      </c>
      <c r="BR3710" t="s">
        <v>3122</v>
      </c>
      <c r="BS3710" t="s">
        <v>3123</v>
      </c>
      <c r="BU3710">
        <v>1</v>
      </c>
      <c r="BV3710" t="s">
        <v>118</v>
      </c>
      <c r="BX3710" t="s">
        <v>119</v>
      </c>
      <c r="BY3710" t="s">
        <v>119</v>
      </c>
      <c r="BZ3710" t="s">
        <v>119</v>
      </c>
      <c r="CA3710">
        <v>1</v>
      </c>
      <c r="CC3710" t="s">
        <v>120</v>
      </c>
      <c r="CH3710">
        <v>540</v>
      </c>
      <c r="CI3710">
        <v>34050</v>
      </c>
      <c r="CJ3710" t="s">
        <v>106</v>
      </c>
      <c r="CK3710" t="s">
        <v>106</v>
      </c>
      <c r="CL3710">
        <v>50</v>
      </c>
      <c r="CM3710" t="s">
        <v>4824</v>
      </c>
      <c r="CO3710">
        <v>125060</v>
      </c>
      <c r="CQ3710">
        <v>0</v>
      </c>
      <c r="CR3710">
        <v>0</v>
      </c>
      <c r="CS3710">
        <v>0</v>
      </c>
      <c r="CY3710" t="s">
        <v>123</v>
      </c>
      <c r="CZ3710" t="s">
        <v>124</v>
      </c>
      <c r="DD3710" t="str" cm="1">
        <f t="array" ref="DD3710">TEXT(_xlfn.SEQUENCE(1, DATEDIF(AG3710, AH3710, "m") + 1, AG3710, 30), "YYYY-APMM")</f>
        <v>2014-AP03</v>
      </c>
      <c r="DN3710">
        <f t="shared" si="114"/>
        <v>224</v>
      </c>
      <c r="DO3710" t="str">
        <f t="shared" si="115"/>
        <v>STEEL FIXERS SK</v>
      </c>
    </row>
    <row r="3711" spans="1:119" x14ac:dyDescent="0.35">
      <c r="A3711" t="s">
        <v>105</v>
      </c>
      <c r="B3711">
        <v>502996</v>
      </c>
      <c r="C3711">
        <v>6359</v>
      </c>
      <c r="D3711">
        <v>125069</v>
      </c>
      <c r="E3711">
        <v>13662</v>
      </c>
      <c r="F3711">
        <v>0</v>
      </c>
      <c r="G3711" t="s">
        <v>106</v>
      </c>
      <c r="H3711" t="s">
        <v>106</v>
      </c>
      <c r="I3711" t="s">
        <v>106</v>
      </c>
      <c r="J3711" t="s">
        <v>107</v>
      </c>
      <c r="K3711" t="s">
        <v>108</v>
      </c>
      <c r="L3711" t="s">
        <v>109</v>
      </c>
      <c r="M3711" t="s">
        <v>110</v>
      </c>
      <c r="N3711" t="s">
        <v>8458</v>
      </c>
      <c r="O3711" t="s">
        <v>4826</v>
      </c>
      <c r="P3711">
        <v>8178</v>
      </c>
      <c r="Q3711">
        <v>592</v>
      </c>
      <c r="R3711">
        <v>0</v>
      </c>
      <c r="S3711">
        <v>200</v>
      </c>
      <c r="T3711">
        <v>0</v>
      </c>
      <c r="U3711">
        <v>28</v>
      </c>
      <c r="V3711">
        <v>28</v>
      </c>
      <c r="W3711">
        <v>200</v>
      </c>
      <c r="X3711">
        <v>0</v>
      </c>
      <c r="Y3711">
        <v>0</v>
      </c>
      <c r="Z3711">
        <v>0</v>
      </c>
      <c r="AD3711" s="1">
        <v>41808.333333333336</v>
      </c>
      <c r="AE3711" s="1">
        <v>41836.708333333336</v>
      </c>
      <c r="AG3711" s="1">
        <v>41722.333333333336</v>
      </c>
      <c r="AH3711" s="1">
        <v>41750.708333333336</v>
      </c>
      <c r="AI3711" s="1">
        <v>41722.333333333336</v>
      </c>
      <c r="AJ3711" s="1">
        <v>41750.708333333336</v>
      </c>
      <c r="AK3711" s="1">
        <v>41722.333333333336</v>
      </c>
      <c r="AL3711" s="1">
        <v>41750.708333333336</v>
      </c>
      <c r="AM3711" s="1">
        <v>41808.333333333336</v>
      </c>
      <c r="AN3711" s="1">
        <v>41836.708333333336</v>
      </c>
      <c r="AP3711" t="s">
        <v>113</v>
      </c>
      <c r="AU3711" t="s">
        <v>8459</v>
      </c>
      <c r="AY3711" t="s">
        <v>106</v>
      </c>
      <c r="AZ3711">
        <v>0</v>
      </c>
      <c r="BA3711">
        <v>0</v>
      </c>
      <c r="BD3711" s="3">
        <v>41321.662499999999</v>
      </c>
      <c r="BE3711" s="3">
        <v>41321.690972222219</v>
      </c>
      <c r="BF3711" t="s">
        <v>115</v>
      </c>
      <c r="BG3711" t="s">
        <v>115</v>
      </c>
      <c r="BH3711">
        <v>8149</v>
      </c>
      <c r="BM3711">
        <v>43550</v>
      </c>
      <c r="BR3711" t="s">
        <v>116</v>
      </c>
      <c r="BS3711" t="s">
        <v>117</v>
      </c>
      <c r="BU3711">
        <v>1</v>
      </c>
      <c r="BV3711" t="s">
        <v>118</v>
      </c>
      <c r="BX3711" t="s">
        <v>119</v>
      </c>
      <c r="BY3711" t="s">
        <v>119</v>
      </c>
      <c r="BZ3711" t="s">
        <v>119</v>
      </c>
      <c r="CA3711">
        <v>1</v>
      </c>
      <c r="CC3711" t="s">
        <v>120</v>
      </c>
      <c r="CH3711">
        <v>540</v>
      </c>
      <c r="CI3711">
        <v>34050</v>
      </c>
      <c r="CJ3711" t="s">
        <v>106</v>
      </c>
      <c r="CK3711" t="s">
        <v>106</v>
      </c>
      <c r="CL3711">
        <v>50</v>
      </c>
      <c r="CM3711" t="s">
        <v>4824</v>
      </c>
      <c r="CO3711">
        <v>125060</v>
      </c>
      <c r="CQ3711">
        <v>0</v>
      </c>
      <c r="CR3711">
        <v>0</v>
      </c>
      <c r="CS3711">
        <v>0</v>
      </c>
      <c r="CY3711" t="s">
        <v>123</v>
      </c>
      <c r="CZ3711" t="s">
        <v>124</v>
      </c>
      <c r="DD3711" t="str" cm="1">
        <f t="array" ref="DD3711">TEXT(_xlfn.SEQUENCE(1, DATEDIF(AG3711, AH3711, "m") + 1, AG3711, 30), "YYYY-APMM")</f>
        <v>2014-AP03</v>
      </c>
      <c r="DN3711">
        <f t="shared" si="114"/>
        <v>28</v>
      </c>
      <c r="DO3711" t="str">
        <f t="shared" si="115"/>
        <v>LABOR- SUBCONTRACTOR</v>
      </c>
    </row>
    <row r="3712" spans="1:119" x14ac:dyDescent="0.35">
      <c r="A3712" t="s">
        <v>105</v>
      </c>
      <c r="B3712">
        <v>502997</v>
      </c>
      <c r="C3712">
        <v>6359</v>
      </c>
      <c r="D3712">
        <v>125069</v>
      </c>
      <c r="E3712">
        <v>13662</v>
      </c>
      <c r="F3712">
        <v>0</v>
      </c>
      <c r="G3712" t="s">
        <v>106</v>
      </c>
      <c r="H3712" t="s">
        <v>106</v>
      </c>
      <c r="I3712" t="s">
        <v>106</v>
      </c>
      <c r="J3712" t="s">
        <v>107</v>
      </c>
      <c r="K3712" t="s">
        <v>108</v>
      </c>
      <c r="L3712" t="s">
        <v>109</v>
      </c>
      <c r="M3712" t="s">
        <v>110</v>
      </c>
      <c r="N3712" t="s">
        <v>8460</v>
      </c>
      <c r="O3712" t="s">
        <v>4829</v>
      </c>
      <c r="P3712">
        <v>8165</v>
      </c>
      <c r="Q3712">
        <v>592</v>
      </c>
      <c r="R3712">
        <v>0</v>
      </c>
      <c r="S3712">
        <v>200</v>
      </c>
      <c r="T3712">
        <v>0</v>
      </c>
      <c r="U3712">
        <v>168</v>
      </c>
      <c r="V3712">
        <v>168</v>
      </c>
      <c r="W3712">
        <v>200</v>
      </c>
      <c r="X3712">
        <v>0</v>
      </c>
      <c r="Y3712">
        <v>0</v>
      </c>
      <c r="Z3712">
        <v>0</v>
      </c>
      <c r="AD3712" s="1">
        <v>41837.333333333336</v>
      </c>
      <c r="AE3712" s="1">
        <v>41869.708333333336</v>
      </c>
      <c r="AG3712" s="1">
        <v>41751.333333333336</v>
      </c>
      <c r="AH3712" s="1">
        <v>41779.708333333336</v>
      </c>
      <c r="AI3712" s="1">
        <v>41751.333333333336</v>
      </c>
      <c r="AJ3712" s="1">
        <v>41779.708333333336</v>
      </c>
      <c r="AK3712" s="1">
        <v>41751.333333333336</v>
      </c>
      <c r="AL3712" s="1">
        <v>41779.708333333336</v>
      </c>
      <c r="AM3712" s="1">
        <v>41837.333333333336</v>
      </c>
      <c r="AN3712" s="1">
        <v>41869.708333333336</v>
      </c>
      <c r="AP3712" t="s">
        <v>113</v>
      </c>
      <c r="AU3712" t="s">
        <v>8461</v>
      </c>
      <c r="AY3712" t="s">
        <v>106</v>
      </c>
      <c r="AZ3712">
        <v>0</v>
      </c>
      <c r="BA3712">
        <v>0</v>
      </c>
      <c r="BD3712" s="3">
        <v>41321.662499999999</v>
      </c>
      <c r="BE3712" s="3">
        <v>41321.690972222219</v>
      </c>
      <c r="BF3712" t="s">
        <v>115</v>
      </c>
      <c r="BG3712" t="s">
        <v>115</v>
      </c>
      <c r="BH3712">
        <v>8149</v>
      </c>
      <c r="BM3712">
        <v>43420</v>
      </c>
      <c r="BR3712" t="s">
        <v>3122</v>
      </c>
      <c r="BS3712" t="s">
        <v>3123</v>
      </c>
      <c r="BU3712">
        <v>1</v>
      </c>
      <c r="BV3712" t="s">
        <v>118</v>
      </c>
      <c r="BX3712" t="s">
        <v>119</v>
      </c>
      <c r="BY3712" t="s">
        <v>119</v>
      </c>
      <c r="BZ3712" t="s">
        <v>119</v>
      </c>
      <c r="CA3712">
        <v>1</v>
      </c>
      <c r="CC3712" t="s">
        <v>120</v>
      </c>
      <c r="CH3712">
        <v>540</v>
      </c>
      <c r="CI3712">
        <v>34050</v>
      </c>
      <c r="CJ3712" t="s">
        <v>106</v>
      </c>
      <c r="CK3712" t="s">
        <v>106</v>
      </c>
      <c r="CL3712">
        <v>50</v>
      </c>
      <c r="CM3712" t="s">
        <v>4824</v>
      </c>
      <c r="CO3712">
        <v>125060</v>
      </c>
      <c r="CQ3712">
        <v>0</v>
      </c>
      <c r="CR3712">
        <v>0</v>
      </c>
      <c r="CS3712">
        <v>0</v>
      </c>
      <c r="CY3712" t="s">
        <v>123</v>
      </c>
      <c r="CZ3712" t="s">
        <v>124</v>
      </c>
      <c r="DD3712" t="str" cm="1">
        <f t="array" ref="DD3712">TEXT(_xlfn.SEQUENCE(1, DATEDIF(AG3712, AH3712, "m") + 1, AG3712, 30), "YYYY-APMM")</f>
        <v>2014-AP04</v>
      </c>
      <c r="DN3712">
        <f t="shared" si="114"/>
        <v>168</v>
      </c>
      <c r="DO3712" t="str">
        <f t="shared" si="115"/>
        <v>STEEL FIXERS SK</v>
      </c>
    </row>
    <row r="3713" spans="1:119" x14ac:dyDescent="0.35">
      <c r="A3713" t="s">
        <v>105</v>
      </c>
      <c r="B3713">
        <v>502998</v>
      </c>
      <c r="C3713">
        <v>6359</v>
      </c>
      <c r="D3713">
        <v>125069</v>
      </c>
      <c r="E3713">
        <v>13662</v>
      </c>
      <c r="F3713">
        <v>0</v>
      </c>
      <c r="G3713" t="s">
        <v>106</v>
      </c>
      <c r="H3713" t="s">
        <v>106</v>
      </c>
      <c r="I3713" t="s">
        <v>106</v>
      </c>
      <c r="J3713" t="s">
        <v>107</v>
      </c>
      <c r="K3713" t="s">
        <v>108</v>
      </c>
      <c r="L3713" t="s">
        <v>109</v>
      </c>
      <c r="M3713" t="s">
        <v>110</v>
      </c>
      <c r="N3713" t="s">
        <v>8462</v>
      </c>
      <c r="O3713" t="s">
        <v>4832</v>
      </c>
      <c r="P3713">
        <v>8165</v>
      </c>
      <c r="Q3713">
        <v>592</v>
      </c>
      <c r="R3713">
        <v>88</v>
      </c>
      <c r="S3713">
        <v>200</v>
      </c>
      <c r="T3713">
        <v>0</v>
      </c>
      <c r="U3713">
        <v>154</v>
      </c>
      <c r="V3713">
        <v>154</v>
      </c>
      <c r="W3713">
        <v>200</v>
      </c>
      <c r="X3713">
        <v>0</v>
      </c>
      <c r="Y3713">
        <v>0</v>
      </c>
      <c r="Z3713">
        <v>0</v>
      </c>
      <c r="AD3713" s="1">
        <v>41849.333333333336</v>
      </c>
      <c r="AE3713" s="1">
        <v>41881.708333333336</v>
      </c>
      <c r="AG3713" s="1">
        <v>41763.333333333336</v>
      </c>
      <c r="AH3713" s="1">
        <v>41791.708333333336</v>
      </c>
      <c r="AI3713" s="1">
        <v>41763.333333333336</v>
      </c>
      <c r="AJ3713" s="1">
        <v>41791.708333333336</v>
      </c>
      <c r="AK3713" s="1">
        <v>41763.333333333336</v>
      </c>
      <c r="AL3713" s="1">
        <v>41791.708333333336</v>
      </c>
      <c r="AM3713" s="1">
        <v>41849.333333333336</v>
      </c>
      <c r="AN3713" s="1">
        <v>41881.708333333336</v>
      </c>
      <c r="AP3713" t="s">
        <v>113</v>
      </c>
      <c r="AU3713" t="s">
        <v>8463</v>
      </c>
      <c r="AY3713" t="s">
        <v>106</v>
      </c>
      <c r="AZ3713">
        <v>0</v>
      </c>
      <c r="BA3713">
        <v>0</v>
      </c>
      <c r="BD3713" s="3">
        <v>41321.662499999999</v>
      </c>
      <c r="BE3713" s="3">
        <v>41321.690972222219</v>
      </c>
      <c r="BF3713" t="s">
        <v>115</v>
      </c>
      <c r="BG3713" t="s">
        <v>115</v>
      </c>
      <c r="BH3713">
        <v>8149</v>
      </c>
      <c r="BM3713">
        <v>43420</v>
      </c>
      <c r="BR3713" t="s">
        <v>3122</v>
      </c>
      <c r="BS3713" t="s">
        <v>3123</v>
      </c>
      <c r="BU3713">
        <v>1</v>
      </c>
      <c r="BV3713" t="s">
        <v>118</v>
      </c>
      <c r="BX3713" t="s">
        <v>119</v>
      </c>
      <c r="BY3713" t="s">
        <v>119</v>
      </c>
      <c r="BZ3713" t="s">
        <v>119</v>
      </c>
      <c r="CA3713">
        <v>1</v>
      </c>
      <c r="CC3713" t="s">
        <v>120</v>
      </c>
      <c r="CH3713">
        <v>540</v>
      </c>
      <c r="CI3713">
        <v>34050</v>
      </c>
      <c r="CJ3713" t="s">
        <v>106</v>
      </c>
      <c r="CK3713" t="s">
        <v>106</v>
      </c>
      <c r="CL3713">
        <v>50</v>
      </c>
      <c r="CM3713" t="s">
        <v>4824</v>
      </c>
      <c r="CO3713">
        <v>125060</v>
      </c>
      <c r="CQ3713">
        <v>0</v>
      </c>
      <c r="CR3713">
        <v>0</v>
      </c>
      <c r="CS3713">
        <v>0</v>
      </c>
      <c r="CY3713" t="s">
        <v>123</v>
      </c>
      <c r="CZ3713" t="s">
        <v>124</v>
      </c>
      <c r="DD3713" t="str" cm="1">
        <f t="array" ref="DD3713">TEXT(_xlfn.SEQUENCE(1, DATEDIF(AG3713, AH3713, "m") + 1, AG3713, 30), "YYYY-APMM")</f>
        <v>2014-AP05</v>
      </c>
      <c r="DN3713">
        <f t="shared" si="114"/>
        <v>154</v>
      </c>
      <c r="DO3713" t="str">
        <f t="shared" si="115"/>
        <v>STEEL FIXERS SK</v>
      </c>
    </row>
    <row r="3714" spans="1:119" x14ac:dyDescent="0.35">
      <c r="A3714" t="s">
        <v>105</v>
      </c>
      <c r="B3714">
        <v>502999</v>
      </c>
      <c r="C3714">
        <v>6359</v>
      </c>
      <c r="D3714">
        <v>125070</v>
      </c>
      <c r="E3714">
        <v>13662</v>
      </c>
      <c r="F3714">
        <v>0</v>
      </c>
      <c r="G3714" t="s">
        <v>106</v>
      </c>
      <c r="H3714" t="s">
        <v>106</v>
      </c>
      <c r="I3714" t="s">
        <v>106</v>
      </c>
      <c r="J3714" t="s">
        <v>107</v>
      </c>
      <c r="K3714" t="s">
        <v>108</v>
      </c>
      <c r="L3714" t="s">
        <v>109</v>
      </c>
      <c r="M3714" t="s">
        <v>110</v>
      </c>
      <c r="N3714" t="s">
        <v>8464</v>
      </c>
      <c r="O3714" t="s">
        <v>4692</v>
      </c>
      <c r="P3714">
        <v>8178</v>
      </c>
      <c r="Q3714">
        <v>376</v>
      </c>
      <c r="R3714">
        <v>56</v>
      </c>
      <c r="S3714">
        <v>160</v>
      </c>
      <c r="T3714">
        <v>0</v>
      </c>
      <c r="U3714">
        <v>50.4</v>
      </c>
      <c r="V3714">
        <v>50.4</v>
      </c>
      <c r="W3714">
        <v>160</v>
      </c>
      <c r="X3714">
        <v>0</v>
      </c>
      <c r="Y3714">
        <v>0</v>
      </c>
      <c r="Z3714">
        <v>0</v>
      </c>
      <c r="AD3714" s="1">
        <v>41738.333333333336</v>
      </c>
      <c r="AE3714" s="1">
        <v>41760.708333333336</v>
      </c>
      <c r="AG3714" s="1">
        <v>41683.333333333336</v>
      </c>
      <c r="AH3714" s="1">
        <v>41706.708333333336</v>
      </c>
      <c r="AI3714" s="1">
        <v>41683.333333333336</v>
      </c>
      <c r="AJ3714" s="1">
        <v>41706.708333333336</v>
      </c>
      <c r="AK3714" s="1">
        <v>41683.333333333336</v>
      </c>
      <c r="AL3714" s="1">
        <v>41706.708333333336</v>
      </c>
      <c r="AM3714" s="1">
        <v>41738.333333333336</v>
      </c>
      <c r="AN3714" s="1">
        <v>41760.708333333336</v>
      </c>
      <c r="AP3714" t="s">
        <v>113</v>
      </c>
      <c r="AU3714" t="s">
        <v>8465</v>
      </c>
      <c r="AY3714" t="s">
        <v>106</v>
      </c>
      <c r="AZ3714">
        <v>0</v>
      </c>
      <c r="BA3714">
        <v>0</v>
      </c>
      <c r="BD3714" s="3">
        <v>41321.662499999999</v>
      </c>
      <c r="BE3714" s="3">
        <v>41321.690972222219</v>
      </c>
      <c r="BF3714" t="s">
        <v>115</v>
      </c>
      <c r="BG3714" t="s">
        <v>115</v>
      </c>
      <c r="BH3714">
        <v>8149</v>
      </c>
      <c r="BM3714">
        <v>43550</v>
      </c>
      <c r="BR3714" t="s">
        <v>116</v>
      </c>
      <c r="BS3714" t="s">
        <v>117</v>
      </c>
      <c r="BU3714">
        <v>1</v>
      </c>
      <c r="BV3714" t="s">
        <v>118</v>
      </c>
      <c r="BX3714" t="s">
        <v>119</v>
      </c>
      <c r="BY3714" t="s">
        <v>119</v>
      </c>
      <c r="BZ3714" t="s">
        <v>119</v>
      </c>
      <c r="CA3714">
        <v>1</v>
      </c>
      <c r="CC3714" t="s">
        <v>120</v>
      </c>
      <c r="CH3714">
        <v>540</v>
      </c>
      <c r="CI3714">
        <v>33990</v>
      </c>
      <c r="CJ3714" t="s">
        <v>106</v>
      </c>
      <c r="CK3714" t="s">
        <v>106</v>
      </c>
      <c r="CL3714">
        <v>20</v>
      </c>
      <c r="CM3714" t="s">
        <v>4678</v>
      </c>
      <c r="CO3714">
        <v>125060</v>
      </c>
      <c r="CQ3714">
        <v>0</v>
      </c>
      <c r="CR3714">
        <v>0</v>
      </c>
      <c r="CS3714">
        <v>0</v>
      </c>
      <c r="CY3714" t="s">
        <v>123</v>
      </c>
      <c r="CZ3714" t="s">
        <v>124</v>
      </c>
      <c r="DD3714" t="str" cm="1">
        <f t="array" ref="DD3714">TEXT(_xlfn.SEQUENCE(1, DATEDIF(AG3714, AH3714, "m") + 1, AG3714, 30), "YYYY-APMM")</f>
        <v>2014-AP02</v>
      </c>
      <c r="DN3714">
        <f t="shared" si="114"/>
        <v>50.4</v>
      </c>
      <c r="DO3714" t="str">
        <f t="shared" si="115"/>
        <v>LABOR- SUBCONTRACTOR</v>
      </c>
    </row>
    <row r="3715" spans="1:119" x14ac:dyDescent="0.35">
      <c r="A3715" t="s">
        <v>105</v>
      </c>
      <c r="B3715">
        <v>503000</v>
      </c>
      <c r="C3715">
        <v>6359</v>
      </c>
      <c r="D3715">
        <v>125070</v>
      </c>
      <c r="E3715">
        <v>13662</v>
      </c>
      <c r="F3715">
        <v>0</v>
      </c>
      <c r="G3715" t="s">
        <v>106</v>
      </c>
      <c r="H3715" t="s">
        <v>106</v>
      </c>
      <c r="I3715" t="s">
        <v>106</v>
      </c>
      <c r="J3715" t="s">
        <v>107</v>
      </c>
      <c r="K3715" t="s">
        <v>108</v>
      </c>
      <c r="L3715" t="s">
        <v>109</v>
      </c>
      <c r="M3715" t="s">
        <v>110</v>
      </c>
      <c r="N3715" t="s">
        <v>8466</v>
      </c>
      <c r="O3715" t="s">
        <v>4680</v>
      </c>
      <c r="P3715">
        <v>8178</v>
      </c>
      <c r="Q3715">
        <v>96</v>
      </c>
      <c r="R3715">
        <v>0</v>
      </c>
      <c r="S3715">
        <v>200</v>
      </c>
      <c r="T3715">
        <v>0</v>
      </c>
      <c r="U3715">
        <v>285.60000000000002</v>
      </c>
      <c r="V3715">
        <v>285.60000000000002</v>
      </c>
      <c r="W3715">
        <v>200</v>
      </c>
      <c r="X3715">
        <v>0</v>
      </c>
      <c r="Y3715">
        <v>0</v>
      </c>
      <c r="Z3715">
        <v>0</v>
      </c>
      <c r="AD3715" s="1">
        <v>41650.333333333336</v>
      </c>
      <c r="AE3715" s="1">
        <v>41678.708333333336</v>
      </c>
      <c r="AG3715" s="1">
        <v>41636.333333333336</v>
      </c>
      <c r="AH3715" s="1">
        <v>41664.708333333336</v>
      </c>
      <c r="AI3715" s="1">
        <v>41636.333333333336</v>
      </c>
      <c r="AJ3715" s="1">
        <v>41664.708333333336</v>
      </c>
      <c r="AK3715" s="1">
        <v>41636.333333333336</v>
      </c>
      <c r="AL3715" s="1">
        <v>41664.708333333336</v>
      </c>
      <c r="AM3715" s="1">
        <v>41650.333333333336</v>
      </c>
      <c r="AN3715" s="1">
        <v>41678.708333333336</v>
      </c>
      <c r="AP3715" t="s">
        <v>113</v>
      </c>
      <c r="AU3715" t="s">
        <v>8467</v>
      </c>
      <c r="AY3715" t="s">
        <v>106</v>
      </c>
      <c r="AZ3715">
        <v>0</v>
      </c>
      <c r="BA3715">
        <v>0</v>
      </c>
      <c r="BD3715" s="3">
        <v>41321.662499999999</v>
      </c>
      <c r="BE3715" s="3">
        <v>41321.663888888892</v>
      </c>
      <c r="BF3715" t="s">
        <v>115</v>
      </c>
      <c r="BG3715" t="s">
        <v>115</v>
      </c>
      <c r="BH3715">
        <v>8149</v>
      </c>
      <c r="BM3715">
        <v>43550</v>
      </c>
      <c r="BR3715" t="s">
        <v>116</v>
      </c>
      <c r="BS3715" t="s">
        <v>117</v>
      </c>
      <c r="BU3715">
        <v>1</v>
      </c>
      <c r="BV3715" t="s">
        <v>118</v>
      </c>
      <c r="BX3715" t="s">
        <v>119</v>
      </c>
      <c r="BY3715" t="s">
        <v>119</v>
      </c>
      <c r="BZ3715" t="s">
        <v>119</v>
      </c>
      <c r="CA3715">
        <v>1</v>
      </c>
      <c r="CC3715" t="s">
        <v>120</v>
      </c>
      <c r="CH3715">
        <v>540</v>
      </c>
      <c r="CI3715">
        <v>33990</v>
      </c>
      <c r="CJ3715" t="s">
        <v>106</v>
      </c>
      <c r="CK3715" t="s">
        <v>106</v>
      </c>
      <c r="CL3715">
        <v>20</v>
      </c>
      <c r="CM3715" t="s">
        <v>4678</v>
      </c>
      <c r="CO3715">
        <v>125060</v>
      </c>
      <c r="CQ3715">
        <v>0</v>
      </c>
      <c r="CR3715">
        <v>0</v>
      </c>
      <c r="CS3715">
        <v>0</v>
      </c>
      <c r="CY3715" t="s">
        <v>123</v>
      </c>
      <c r="CZ3715" t="s">
        <v>124</v>
      </c>
      <c r="DD3715" t="str" cm="1">
        <f t="array" ref="DD3715">TEXT(_xlfn.SEQUENCE(1, DATEDIF(AG3715, AH3715, "m") + 1, AG3715, 30), "YYYY-APMM")</f>
        <v>2013-AP12</v>
      </c>
      <c r="DN3715">
        <f t="shared" ref="DN3715:DN3778" si="116">V3715/COUNTIF(DD3715:DF3715, "&lt;&gt;")</f>
        <v>285.60000000000002</v>
      </c>
      <c r="DO3715" t="str">
        <f t="shared" ref="DO3715:DO3778" si="117">BR3715</f>
        <v>LABOR- SUBCONTRACTOR</v>
      </c>
    </row>
    <row r="3716" spans="1:119" x14ac:dyDescent="0.35">
      <c r="A3716" t="s">
        <v>105</v>
      </c>
      <c r="B3716">
        <v>503001</v>
      </c>
      <c r="C3716">
        <v>6359</v>
      </c>
      <c r="D3716">
        <v>125070</v>
      </c>
      <c r="E3716">
        <v>13662</v>
      </c>
      <c r="F3716">
        <v>0</v>
      </c>
      <c r="G3716" t="s">
        <v>106</v>
      </c>
      <c r="H3716" t="s">
        <v>106</v>
      </c>
      <c r="I3716" t="s">
        <v>106</v>
      </c>
      <c r="J3716" t="s">
        <v>107</v>
      </c>
      <c r="K3716" t="s">
        <v>108</v>
      </c>
      <c r="L3716" t="s">
        <v>109</v>
      </c>
      <c r="M3716" t="s">
        <v>110</v>
      </c>
      <c r="N3716" t="s">
        <v>8468</v>
      </c>
      <c r="O3716" t="s">
        <v>4676</v>
      </c>
      <c r="P3716">
        <v>8177</v>
      </c>
      <c r="Q3716">
        <v>96</v>
      </c>
      <c r="R3716">
        <v>0</v>
      </c>
      <c r="S3716">
        <v>200</v>
      </c>
      <c r="T3716">
        <v>0</v>
      </c>
      <c r="U3716">
        <v>401</v>
      </c>
      <c r="V3716">
        <v>401</v>
      </c>
      <c r="W3716">
        <v>200</v>
      </c>
      <c r="X3716">
        <v>251</v>
      </c>
      <c r="Y3716">
        <v>0</v>
      </c>
      <c r="Z3716">
        <v>251</v>
      </c>
      <c r="AD3716" s="1">
        <v>41644.333333333336</v>
      </c>
      <c r="AE3716" s="1">
        <v>41672.708333333336</v>
      </c>
      <c r="AG3716" s="1">
        <v>41630.333333333336</v>
      </c>
      <c r="AH3716" s="1">
        <v>41658.708333333336</v>
      </c>
      <c r="AI3716" s="1">
        <v>41630.333333333336</v>
      </c>
      <c r="AJ3716" s="1">
        <v>41658.708333333336</v>
      </c>
      <c r="AK3716" s="1">
        <v>41630.333333333336</v>
      </c>
      <c r="AL3716" s="1">
        <v>41658.708333333336</v>
      </c>
      <c r="AM3716" s="1">
        <v>41644.333333333336</v>
      </c>
      <c r="AN3716" s="1">
        <v>41672.708333333336</v>
      </c>
      <c r="AP3716" t="s">
        <v>113</v>
      </c>
      <c r="AU3716" t="s">
        <v>8469</v>
      </c>
      <c r="AY3716" t="s">
        <v>106</v>
      </c>
      <c r="AZ3716">
        <v>0</v>
      </c>
      <c r="BA3716">
        <v>0</v>
      </c>
      <c r="BD3716" s="3">
        <v>41321.662499999999</v>
      </c>
      <c r="BE3716" s="3">
        <v>41321.663888888892</v>
      </c>
      <c r="BF3716" t="s">
        <v>115</v>
      </c>
      <c r="BG3716" t="s">
        <v>115</v>
      </c>
      <c r="BH3716">
        <v>8149</v>
      </c>
      <c r="BM3716">
        <v>43540</v>
      </c>
      <c r="BR3716" t="s">
        <v>1299</v>
      </c>
      <c r="BS3716" t="s">
        <v>1300</v>
      </c>
      <c r="BU3716">
        <v>1</v>
      </c>
      <c r="BV3716" t="s">
        <v>118</v>
      </c>
      <c r="BX3716" t="s">
        <v>119</v>
      </c>
      <c r="BY3716" t="s">
        <v>119</v>
      </c>
      <c r="BZ3716" t="s">
        <v>119</v>
      </c>
      <c r="CA3716">
        <v>1</v>
      </c>
      <c r="CC3716" t="s">
        <v>120</v>
      </c>
      <c r="CH3716">
        <v>540</v>
      </c>
      <c r="CI3716">
        <v>33990</v>
      </c>
      <c r="CJ3716" t="s">
        <v>106</v>
      </c>
      <c r="CK3716" t="s">
        <v>106</v>
      </c>
      <c r="CL3716">
        <v>20</v>
      </c>
      <c r="CM3716" t="s">
        <v>4678</v>
      </c>
      <c r="CO3716">
        <v>125060</v>
      </c>
      <c r="CQ3716">
        <v>0</v>
      </c>
      <c r="CR3716">
        <v>0</v>
      </c>
      <c r="CS3716">
        <v>0</v>
      </c>
      <c r="CY3716" t="s">
        <v>123</v>
      </c>
      <c r="CZ3716" t="s">
        <v>124</v>
      </c>
      <c r="DD3716" t="str" cm="1">
        <f t="array" ref="DD3716">TEXT(_xlfn.SEQUENCE(1, DATEDIF(AG3716, AH3716, "m") + 1, AG3716, 30), "YYYY-APMM")</f>
        <v>2013-AP12</v>
      </c>
      <c r="DN3716">
        <f t="shared" si="116"/>
        <v>401</v>
      </c>
      <c r="DO3716" t="str">
        <f t="shared" si="117"/>
        <v>LABOR - CIVIL</v>
      </c>
    </row>
    <row r="3717" spans="1:119" x14ac:dyDescent="0.35">
      <c r="A3717" t="s">
        <v>105</v>
      </c>
      <c r="B3717">
        <v>503002</v>
      </c>
      <c r="C3717">
        <v>6359</v>
      </c>
      <c r="D3717">
        <v>125070</v>
      </c>
      <c r="E3717">
        <v>13662</v>
      </c>
      <c r="F3717">
        <v>0</v>
      </c>
      <c r="G3717" t="s">
        <v>106</v>
      </c>
      <c r="H3717" t="s">
        <v>106</v>
      </c>
      <c r="I3717" t="s">
        <v>106</v>
      </c>
      <c r="J3717" t="s">
        <v>107</v>
      </c>
      <c r="K3717" t="s">
        <v>108</v>
      </c>
      <c r="L3717" t="s">
        <v>109</v>
      </c>
      <c r="M3717" t="s">
        <v>110</v>
      </c>
      <c r="N3717" t="s">
        <v>8470</v>
      </c>
      <c r="O3717" t="s">
        <v>4683</v>
      </c>
      <c r="P3717">
        <v>8178</v>
      </c>
      <c r="Q3717">
        <v>96</v>
      </c>
      <c r="R3717">
        <v>0</v>
      </c>
      <c r="S3717">
        <v>200</v>
      </c>
      <c r="T3717">
        <v>0</v>
      </c>
      <c r="U3717">
        <v>84</v>
      </c>
      <c r="V3717">
        <v>84</v>
      </c>
      <c r="W3717">
        <v>200</v>
      </c>
      <c r="X3717">
        <v>0</v>
      </c>
      <c r="Y3717">
        <v>0</v>
      </c>
      <c r="Z3717">
        <v>0</v>
      </c>
      <c r="AD3717" s="1">
        <v>41655.333333333336</v>
      </c>
      <c r="AE3717" s="1">
        <v>41685.708333333336</v>
      </c>
      <c r="AG3717" s="1">
        <v>41641.333333333336</v>
      </c>
      <c r="AH3717" s="1">
        <v>41669.708333333336</v>
      </c>
      <c r="AI3717" s="1">
        <v>41641.333333333336</v>
      </c>
      <c r="AJ3717" s="1">
        <v>41669.708333333336</v>
      </c>
      <c r="AK3717" s="1">
        <v>41641.333333333336</v>
      </c>
      <c r="AL3717" s="1">
        <v>41669.708333333336</v>
      </c>
      <c r="AM3717" s="1">
        <v>41655.333333333336</v>
      </c>
      <c r="AN3717" s="1">
        <v>41685.708333333336</v>
      </c>
      <c r="AP3717" t="s">
        <v>113</v>
      </c>
      <c r="AU3717" t="s">
        <v>8471</v>
      </c>
      <c r="AY3717" t="s">
        <v>106</v>
      </c>
      <c r="AZ3717">
        <v>0</v>
      </c>
      <c r="BA3717">
        <v>0</v>
      </c>
      <c r="BD3717" s="3">
        <v>41321.662499999999</v>
      </c>
      <c r="BE3717" s="3">
        <v>41321.663888888892</v>
      </c>
      <c r="BF3717" t="s">
        <v>115</v>
      </c>
      <c r="BG3717" t="s">
        <v>115</v>
      </c>
      <c r="BH3717">
        <v>8149</v>
      </c>
      <c r="BM3717">
        <v>43550</v>
      </c>
      <c r="BR3717" t="s">
        <v>116</v>
      </c>
      <c r="BS3717" t="s">
        <v>117</v>
      </c>
      <c r="BU3717">
        <v>1</v>
      </c>
      <c r="BV3717" t="s">
        <v>118</v>
      </c>
      <c r="BX3717" t="s">
        <v>119</v>
      </c>
      <c r="BY3717" t="s">
        <v>119</v>
      </c>
      <c r="BZ3717" t="s">
        <v>119</v>
      </c>
      <c r="CA3717">
        <v>1</v>
      </c>
      <c r="CC3717" t="s">
        <v>120</v>
      </c>
      <c r="CH3717">
        <v>540</v>
      </c>
      <c r="CI3717">
        <v>33990</v>
      </c>
      <c r="CJ3717" t="s">
        <v>106</v>
      </c>
      <c r="CK3717" t="s">
        <v>106</v>
      </c>
      <c r="CL3717">
        <v>20</v>
      </c>
      <c r="CM3717" t="s">
        <v>4678</v>
      </c>
      <c r="CO3717">
        <v>125060</v>
      </c>
      <c r="CQ3717">
        <v>0</v>
      </c>
      <c r="CR3717">
        <v>0</v>
      </c>
      <c r="CS3717">
        <v>0</v>
      </c>
      <c r="CY3717" t="s">
        <v>123</v>
      </c>
      <c r="CZ3717" t="s">
        <v>124</v>
      </c>
      <c r="DD3717" t="str" cm="1">
        <f t="array" ref="DD3717">TEXT(_xlfn.SEQUENCE(1, DATEDIF(AG3717, AH3717, "m") + 1, AG3717, 30), "YYYY-APMM")</f>
        <v>2014-AP01</v>
      </c>
      <c r="DN3717">
        <f t="shared" si="116"/>
        <v>84</v>
      </c>
      <c r="DO3717" t="str">
        <f t="shared" si="117"/>
        <v>LABOR- SUBCONTRACTOR</v>
      </c>
    </row>
    <row r="3718" spans="1:119" x14ac:dyDescent="0.35">
      <c r="A3718" t="s">
        <v>105</v>
      </c>
      <c r="B3718">
        <v>503003</v>
      </c>
      <c r="C3718">
        <v>6359</v>
      </c>
      <c r="D3718">
        <v>125070</v>
      </c>
      <c r="E3718">
        <v>13662</v>
      </c>
      <c r="F3718">
        <v>0</v>
      </c>
      <c r="G3718" t="s">
        <v>106</v>
      </c>
      <c r="H3718" t="s">
        <v>106</v>
      </c>
      <c r="I3718" t="s">
        <v>106</v>
      </c>
      <c r="J3718" t="s">
        <v>107</v>
      </c>
      <c r="K3718" t="s">
        <v>108</v>
      </c>
      <c r="L3718" t="s">
        <v>109</v>
      </c>
      <c r="M3718" t="s">
        <v>110</v>
      </c>
      <c r="N3718" t="s">
        <v>8472</v>
      </c>
      <c r="O3718" t="s">
        <v>4686</v>
      </c>
      <c r="P3718">
        <v>8177</v>
      </c>
      <c r="Q3718">
        <v>96</v>
      </c>
      <c r="R3718">
        <v>0</v>
      </c>
      <c r="S3718">
        <v>200</v>
      </c>
      <c r="T3718">
        <v>0</v>
      </c>
      <c r="U3718">
        <v>335</v>
      </c>
      <c r="V3718">
        <v>335</v>
      </c>
      <c r="W3718">
        <v>200</v>
      </c>
      <c r="X3718">
        <v>275</v>
      </c>
      <c r="Y3718">
        <v>0</v>
      </c>
      <c r="Z3718">
        <v>275</v>
      </c>
      <c r="AD3718" s="1">
        <v>41661.333333333336</v>
      </c>
      <c r="AE3718" s="1">
        <v>41690.708333333336</v>
      </c>
      <c r="AG3718" s="1">
        <v>41647.333333333336</v>
      </c>
      <c r="AH3718" s="1">
        <v>41675.708333333336</v>
      </c>
      <c r="AI3718" s="1">
        <v>41647.333333333336</v>
      </c>
      <c r="AJ3718" s="1">
        <v>41675.708333333336</v>
      </c>
      <c r="AK3718" s="1">
        <v>41647.333333333336</v>
      </c>
      <c r="AL3718" s="1">
        <v>41675.708333333336</v>
      </c>
      <c r="AM3718" s="1">
        <v>41661.333333333336</v>
      </c>
      <c r="AN3718" s="1">
        <v>41690.708333333336</v>
      </c>
      <c r="AP3718" t="s">
        <v>113</v>
      </c>
      <c r="AU3718" t="s">
        <v>8473</v>
      </c>
      <c r="AY3718" t="s">
        <v>106</v>
      </c>
      <c r="AZ3718">
        <v>0</v>
      </c>
      <c r="BA3718">
        <v>0</v>
      </c>
      <c r="BD3718" s="3">
        <v>41321.662499999999</v>
      </c>
      <c r="BE3718" s="3">
        <v>41321.663888888892</v>
      </c>
      <c r="BF3718" t="s">
        <v>115</v>
      </c>
      <c r="BG3718" t="s">
        <v>115</v>
      </c>
      <c r="BH3718">
        <v>8149</v>
      </c>
      <c r="BM3718">
        <v>43540</v>
      </c>
      <c r="BR3718" t="s">
        <v>1299</v>
      </c>
      <c r="BS3718" t="s">
        <v>1300</v>
      </c>
      <c r="BU3718">
        <v>1</v>
      </c>
      <c r="BV3718" t="s">
        <v>118</v>
      </c>
      <c r="BX3718" t="s">
        <v>119</v>
      </c>
      <c r="BY3718" t="s">
        <v>119</v>
      </c>
      <c r="BZ3718" t="s">
        <v>119</v>
      </c>
      <c r="CA3718">
        <v>1</v>
      </c>
      <c r="CC3718" t="s">
        <v>120</v>
      </c>
      <c r="CH3718">
        <v>540</v>
      </c>
      <c r="CI3718">
        <v>33990</v>
      </c>
      <c r="CJ3718" t="s">
        <v>106</v>
      </c>
      <c r="CK3718" t="s">
        <v>106</v>
      </c>
      <c r="CL3718">
        <v>20</v>
      </c>
      <c r="CM3718" t="s">
        <v>4678</v>
      </c>
      <c r="CO3718">
        <v>125060</v>
      </c>
      <c r="CQ3718">
        <v>0</v>
      </c>
      <c r="CR3718">
        <v>0</v>
      </c>
      <c r="CS3718">
        <v>0</v>
      </c>
      <c r="CY3718" t="s">
        <v>123</v>
      </c>
      <c r="CZ3718" t="s">
        <v>124</v>
      </c>
      <c r="DD3718" t="str" cm="1">
        <f t="array" ref="DD3718">TEXT(_xlfn.SEQUENCE(1, DATEDIF(AG3718, AH3718, "m") + 1, AG3718, 30), "YYYY-APMM")</f>
        <v>2014-AP01</v>
      </c>
      <c r="DN3718">
        <f t="shared" si="116"/>
        <v>335</v>
      </c>
      <c r="DO3718" t="str">
        <f t="shared" si="117"/>
        <v>LABOR - CIVIL</v>
      </c>
    </row>
    <row r="3719" spans="1:119" x14ac:dyDescent="0.35">
      <c r="A3719" t="s">
        <v>105</v>
      </c>
      <c r="B3719">
        <v>503004</v>
      </c>
      <c r="C3719">
        <v>6359</v>
      </c>
      <c r="D3719">
        <v>125070</v>
      </c>
      <c r="E3719">
        <v>13662</v>
      </c>
      <c r="F3719">
        <v>0</v>
      </c>
      <c r="G3719" t="s">
        <v>106</v>
      </c>
      <c r="H3719" t="s">
        <v>106</v>
      </c>
      <c r="I3719" t="s">
        <v>106</v>
      </c>
      <c r="J3719" t="s">
        <v>107</v>
      </c>
      <c r="K3719" t="s">
        <v>108</v>
      </c>
      <c r="L3719" t="s">
        <v>109</v>
      </c>
      <c r="M3719" t="s">
        <v>110</v>
      </c>
      <c r="N3719" t="s">
        <v>8474</v>
      </c>
      <c r="O3719" t="s">
        <v>4689</v>
      </c>
      <c r="P3719">
        <v>8172</v>
      </c>
      <c r="Q3719">
        <v>376</v>
      </c>
      <c r="R3719">
        <v>0</v>
      </c>
      <c r="S3719">
        <v>200</v>
      </c>
      <c r="T3719">
        <v>0</v>
      </c>
      <c r="U3719">
        <v>132</v>
      </c>
      <c r="V3719">
        <v>132</v>
      </c>
      <c r="W3719">
        <v>200</v>
      </c>
      <c r="X3719">
        <v>0</v>
      </c>
      <c r="Y3719">
        <v>0</v>
      </c>
      <c r="Z3719">
        <v>0</v>
      </c>
      <c r="AD3719" s="1">
        <v>41709.333333333336</v>
      </c>
      <c r="AE3719" s="1">
        <v>41737.708333333336</v>
      </c>
      <c r="AG3719" s="1">
        <v>41653.333333333336</v>
      </c>
      <c r="AH3719" s="1">
        <v>41682.708333333336</v>
      </c>
      <c r="AI3719" s="1">
        <v>41653.333333333336</v>
      </c>
      <c r="AJ3719" s="1">
        <v>41682.708333333336</v>
      </c>
      <c r="AK3719" s="1">
        <v>41653.333333333336</v>
      </c>
      <c r="AL3719" s="1">
        <v>41682.708333333336</v>
      </c>
      <c r="AM3719" s="1">
        <v>41709.333333333336</v>
      </c>
      <c r="AN3719" s="1">
        <v>41737.708333333336</v>
      </c>
      <c r="AP3719" t="s">
        <v>113</v>
      </c>
      <c r="AU3719" t="s">
        <v>8475</v>
      </c>
      <c r="AY3719" t="s">
        <v>106</v>
      </c>
      <c r="AZ3719">
        <v>0</v>
      </c>
      <c r="BA3719">
        <v>0</v>
      </c>
      <c r="BD3719" s="3">
        <v>41321.662499999999</v>
      </c>
      <c r="BE3719" s="3">
        <v>41321.663888888892</v>
      </c>
      <c r="BF3719" t="s">
        <v>115</v>
      </c>
      <c r="BG3719" t="s">
        <v>115</v>
      </c>
      <c r="BH3719">
        <v>8149</v>
      </c>
      <c r="BM3719">
        <v>43490</v>
      </c>
      <c r="BR3719" t="s">
        <v>3200</v>
      </c>
      <c r="BS3719" t="s">
        <v>3201</v>
      </c>
      <c r="BU3719">
        <v>1</v>
      </c>
      <c r="BV3719" t="s">
        <v>118</v>
      </c>
      <c r="BX3719" t="s">
        <v>119</v>
      </c>
      <c r="BY3719" t="s">
        <v>119</v>
      </c>
      <c r="BZ3719" t="s">
        <v>119</v>
      </c>
      <c r="CA3719">
        <v>1</v>
      </c>
      <c r="CC3719" t="s">
        <v>120</v>
      </c>
      <c r="CH3719">
        <v>540</v>
      </c>
      <c r="CI3719">
        <v>33990</v>
      </c>
      <c r="CJ3719" t="s">
        <v>106</v>
      </c>
      <c r="CK3719" t="s">
        <v>106</v>
      </c>
      <c r="CL3719">
        <v>20</v>
      </c>
      <c r="CM3719" t="s">
        <v>4678</v>
      </c>
      <c r="CO3719">
        <v>125060</v>
      </c>
      <c r="CQ3719">
        <v>0</v>
      </c>
      <c r="CR3719">
        <v>0</v>
      </c>
      <c r="CS3719">
        <v>0</v>
      </c>
      <c r="CY3719" t="s">
        <v>123</v>
      </c>
      <c r="CZ3719" t="s">
        <v>124</v>
      </c>
      <c r="DD3719" t="str" cm="1">
        <f t="array" ref="DD3719">TEXT(_xlfn.SEQUENCE(1, DATEDIF(AG3719, AH3719, "m") + 1, AG3719, 30), "YYYY-APMM")</f>
        <v>2014-AP01</v>
      </c>
      <c r="DN3719">
        <f t="shared" si="116"/>
        <v>132</v>
      </c>
      <c r="DO3719" t="str">
        <f t="shared" si="117"/>
        <v>MANHOLES SK</v>
      </c>
    </row>
    <row r="3720" spans="1:119" x14ac:dyDescent="0.35">
      <c r="A3720" t="s">
        <v>105</v>
      </c>
      <c r="B3720">
        <v>503005</v>
      </c>
      <c r="C3720">
        <v>6359</v>
      </c>
      <c r="D3720">
        <v>125071</v>
      </c>
      <c r="E3720">
        <v>13662</v>
      </c>
      <c r="F3720">
        <v>0</v>
      </c>
      <c r="G3720" t="s">
        <v>106</v>
      </c>
      <c r="H3720" t="s">
        <v>106</v>
      </c>
      <c r="I3720" t="s">
        <v>106</v>
      </c>
      <c r="J3720" t="s">
        <v>107</v>
      </c>
      <c r="K3720" t="s">
        <v>108</v>
      </c>
      <c r="L3720" t="s">
        <v>109</v>
      </c>
      <c r="M3720" t="s">
        <v>110</v>
      </c>
      <c r="N3720" t="s">
        <v>8476</v>
      </c>
      <c r="O3720" t="s">
        <v>4794</v>
      </c>
      <c r="P3720">
        <v>8178</v>
      </c>
      <c r="Q3720">
        <v>72</v>
      </c>
      <c r="R3720">
        <v>0</v>
      </c>
      <c r="S3720">
        <v>200</v>
      </c>
      <c r="T3720">
        <v>0</v>
      </c>
      <c r="U3720">
        <v>134.4</v>
      </c>
      <c r="V3720">
        <v>134.4</v>
      </c>
      <c r="W3720">
        <v>200</v>
      </c>
      <c r="X3720">
        <v>0</v>
      </c>
      <c r="Y3720">
        <v>0</v>
      </c>
      <c r="Z3720">
        <v>0</v>
      </c>
      <c r="AD3720" s="1">
        <v>41610.333333333336</v>
      </c>
      <c r="AE3720" s="1">
        <v>41639.708333333336</v>
      </c>
      <c r="AG3720" s="1">
        <v>41599.333333333336</v>
      </c>
      <c r="AH3720" s="1">
        <v>41629.708333333336</v>
      </c>
      <c r="AI3720" s="1">
        <v>41599.333333333336</v>
      </c>
      <c r="AJ3720" s="1">
        <v>41629.708333333336</v>
      </c>
      <c r="AK3720" s="1">
        <v>41599.333333333336</v>
      </c>
      <c r="AL3720" s="1">
        <v>41629.708333333336</v>
      </c>
      <c r="AM3720" s="1">
        <v>41610.333333333336</v>
      </c>
      <c r="AN3720" s="1">
        <v>41639.708333333336</v>
      </c>
      <c r="AP3720" t="s">
        <v>113</v>
      </c>
      <c r="AU3720" t="s">
        <v>8477</v>
      </c>
      <c r="AY3720" t="s">
        <v>106</v>
      </c>
      <c r="AZ3720">
        <v>0</v>
      </c>
      <c r="BA3720">
        <v>0</v>
      </c>
      <c r="BD3720" s="3">
        <v>41321.662499999999</v>
      </c>
      <c r="BE3720" s="3">
        <v>41321.663888888892</v>
      </c>
      <c r="BF3720" t="s">
        <v>115</v>
      </c>
      <c r="BG3720" t="s">
        <v>115</v>
      </c>
      <c r="BH3720">
        <v>8149</v>
      </c>
      <c r="BM3720">
        <v>43550</v>
      </c>
      <c r="BR3720" t="s">
        <v>116</v>
      </c>
      <c r="BS3720" t="s">
        <v>117</v>
      </c>
      <c r="BU3720">
        <v>1</v>
      </c>
      <c r="BV3720" t="s">
        <v>118</v>
      </c>
      <c r="BX3720" t="s">
        <v>119</v>
      </c>
      <c r="BY3720" t="s">
        <v>119</v>
      </c>
      <c r="BZ3720" t="s">
        <v>119</v>
      </c>
      <c r="CA3720">
        <v>1</v>
      </c>
      <c r="CC3720" t="s">
        <v>120</v>
      </c>
      <c r="CH3720">
        <v>540</v>
      </c>
      <c r="CI3720">
        <v>33970</v>
      </c>
      <c r="CJ3720" t="s">
        <v>106</v>
      </c>
      <c r="CK3720" t="s">
        <v>106</v>
      </c>
      <c r="CL3720">
        <v>10</v>
      </c>
      <c r="CM3720" t="s">
        <v>4789</v>
      </c>
      <c r="CO3720">
        <v>125060</v>
      </c>
      <c r="CQ3720">
        <v>0</v>
      </c>
      <c r="CR3720">
        <v>0</v>
      </c>
      <c r="CS3720">
        <v>0</v>
      </c>
      <c r="CY3720" t="s">
        <v>123</v>
      </c>
      <c r="CZ3720" t="s">
        <v>124</v>
      </c>
      <c r="DD3720" t="str" cm="1">
        <f t="array" ref="DD3720:DE3720">TEXT(_xlfn.SEQUENCE(1, DATEDIF(AG3720, AH3720, "m") + 1, AG3720, 30), "YYYY-APMM")</f>
        <v>2013-AP11</v>
      </c>
      <c r="DE3720" t="str">
        <v>2013-AP12</v>
      </c>
      <c r="DN3720">
        <f t="shared" si="116"/>
        <v>67.2</v>
      </c>
      <c r="DO3720" t="str">
        <f t="shared" si="117"/>
        <v>LABOR- SUBCONTRACTOR</v>
      </c>
    </row>
    <row r="3721" spans="1:119" x14ac:dyDescent="0.35">
      <c r="A3721" t="s">
        <v>105</v>
      </c>
      <c r="B3721">
        <v>503006</v>
      </c>
      <c r="C3721">
        <v>6359</v>
      </c>
      <c r="D3721">
        <v>125071</v>
      </c>
      <c r="E3721">
        <v>13662</v>
      </c>
      <c r="F3721">
        <v>0</v>
      </c>
      <c r="G3721" t="s">
        <v>106</v>
      </c>
      <c r="H3721" t="s">
        <v>106</v>
      </c>
      <c r="I3721" t="s">
        <v>106</v>
      </c>
      <c r="J3721" t="s">
        <v>107</v>
      </c>
      <c r="K3721" t="s">
        <v>108</v>
      </c>
      <c r="L3721" t="s">
        <v>109</v>
      </c>
      <c r="M3721" t="s">
        <v>110</v>
      </c>
      <c r="N3721" t="s">
        <v>8478</v>
      </c>
      <c r="O3721" t="s">
        <v>4797</v>
      </c>
      <c r="P3721">
        <v>8177</v>
      </c>
      <c r="Q3721">
        <v>72</v>
      </c>
      <c r="R3721">
        <v>0</v>
      </c>
      <c r="S3721">
        <v>120</v>
      </c>
      <c r="T3721">
        <v>0</v>
      </c>
      <c r="U3721">
        <v>402</v>
      </c>
      <c r="V3721">
        <v>402</v>
      </c>
      <c r="W3721">
        <v>120</v>
      </c>
      <c r="X3721">
        <v>330</v>
      </c>
      <c r="Y3721">
        <v>0</v>
      </c>
      <c r="Z3721">
        <v>330</v>
      </c>
      <c r="AD3721" s="1">
        <v>41629.333333333336</v>
      </c>
      <c r="AE3721" s="1">
        <v>41645.708333333336</v>
      </c>
      <c r="AG3721" s="1">
        <v>41617.333333333336</v>
      </c>
      <c r="AH3721" s="1">
        <v>41634.708333333336</v>
      </c>
      <c r="AI3721" s="1">
        <v>41617.333333333336</v>
      </c>
      <c r="AJ3721" s="1">
        <v>41634.708333333336</v>
      </c>
      <c r="AK3721" s="1">
        <v>41617.333333333336</v>
      </c>
      <c r="AL3721" s="1">
        <v>41634.708333333336</v>
      </c>
      <c r="AM3721" s="1">
        <v>41629.333333333336</v>
      </c>
      <c r="AN3721" s="1">
        <v>41645.708333333336</v>
      </c>
      <c r="AP3721" t="s">
        <v>113</v>
      </c>
      <c r="AU3721" t="s">
        <v>8479</v>
      </c>
      <c r="AY3721" t="s">
        <v>106</v>
      </c>
      <c r="AZ3721">
        <v>0</v>
      </c>
      <c r="BA3721">
        <v>0</v>
      </c>
      <c r="BD3721" s="3">
        <v>41321.662499999999</v>
      </c>
      <c r="BE3721" s="3">
        <v>41321.663888888892</v>
      </c>
      <c r="BF3721" t="s">
        <v>115</v>
      </c>
      <c r="BG3721" t="s">
        <v>115</v>
      </c>
      <c r="BH3721">
        <v>8149</v>
      </c>
      <c r="BM3721">
        <v>43540</v>
      </c>
      <c r="BR3721" t="s">
        <v>1299</v>
      </c>
      <c r="BS3721" t="s">
        <v>1300</v>
      </c>
      <c r="BU3721">
        <v>1</v>
      </c>
      <c r="BV3721" t="s">
        <v>118</v>
      </c>
      <c r="BX3721" t="s">
        <v>119</v>
      </c>
      <c r="BY3721" t="s">
        <v>119</v>
      </c>
      <c r="BZ3721" t="s">
        <v>119</v>
      </c>
      <c r="CA3721">
        <v>1</v>
      </c>
      <c r="CC3721" t="s">
        <v>120</v>
      </c>
      <c r="CH3721">
        <v>540</v>
      </c>
      <c r="CI3721">
        <v>33970</v>
      </c>
      <c r="CJ3721" t="s">
        <v>106</v>
      </c>
      <c r="CK3721" t="s">
        <v>106</v>
      </c>
      <c r="CL3721">
        <v>10</v>
      </c>
      <c r="CM3721" t="s">
        <v>4789</v>
      </c>
      <c r="CO3721">
        <v>125060</v>
      </c>
      <c r="CQ3721">
        <v>0</v>
      </c>
      <c r="CR3721">
        <v>0</v>
      </c>
      <c r="CS3721">
        <v>0</v>
      </c>
      <c r="CY3721" t="s">
        <v>123</v>
      </c>
      <c r="CZ3721" t="s">
        <v>124</v>
      </c>
      <c r="DD3721" t="str" cm="1">
        <f t="array" ref="DD3721">TEXT(_xlfn.SEQUENCE(1, DATEDIF(AG3721, AH3721, "m") + 1, AG3721, 30), "YYYY-APMM")</f>
        <v>2013-AP12</v>
      </c>
      <c r="DN3721">
        <f t="shared" si="116"/>
        <v>402</v>
      </c>
      <c r="DO3721" t="str">
        <f t="shared" si="117"/>
        <v>LABOR - CIVIL</v>
      </c>
    </row>
    <row r="3722" spans="1:119" x14ac:dyDescent="0.35">
      <c r="A3722" t="s">
        <v>105</v>
      </c>
      <c r="B3722">
        <v>503007</v>
      </c>
      <c r="C3722">
        <v>6359</v>
      </c>
      <c r="D3722">
        <v>125071</v>
      </c>
      <c r="E3722">
        <v>13662</v>
      </c>
      <c r="F3722">
        <v>0</v>
      </c>
      <c r="G3722" t="s">
        <v>106</v>
      </c>
      <c r="H3722" t="s">
        <v>106</v>
      </c>
      <c r="I3722" t="s">
        <v>106</v>
      </c>
      <c r="J3722" t="s">
        <v>107</v>
      </c>
      <c r="K3722" t="s">
        <v>108</v>
      </c>
      <c r="L3722" t="s">
        <v>109</v>
      </c>
      <c r="M3722" t="s">
        <v>110</v>
      </c>
      <c r="N3722" t="s">
        <v>8480</v>
      </c>
      <c r="O3722" t="s">
        <v>4787</v>
      </c>
      <c r="P3722">
        <v>8177</v>
      </c>
      <c r="Q3722">
        <v>72</v>
      </c>
      <c r="R3722">
        <v>0</v>
      </c>
      <c r="S3722">
        <v>200</v>
      </c>
      <c r="T3722">
        <v>0</v>
      </c>
      <c r="U3722">
        <v>431</v>
      </c>
      <c r="V3722">
        <v>431</v>
      </c>
      <c r="W3722">
        <v>200</v>
      </c>
      <c r="X3722">
        <v>251</v>
      </c>
      <c r="Y3722">
        <v>0</v>
      </c>
      <c r="Z3722">
        <v>251</v>
      </c>
      <c r="AD3722" s="1">
        <v>41595.333333333336</v>
      </c>
      <c r="AE3722" s="1">
        <v>41623.708333333336</v>
      </c>
      <c r="AG3722" s="1">
        <v>41584.333333333336</v>
      </c>
      <c r="AH3722" s="1">
        <v>41612.708333333336</v>
      </c>
      <c r="AI3722" s="1">
        <v>41584.333333333336</v>
      </c>
      <c r="AJ3722" s="1">
        <v>41612.708333333336</v>
      </c>
      <c r="AK3722" s="1">
        <v>41584.333333333336</v>
      </c>
      <c r="AL3722" s="1">
        <v>41612.708333333336</v>
      </c>
      <c r="AM3722" s="1">
        <v>41595.333333333336</v>
      </c>
      <c r="AN3722" s="1">
        <v>41623.708333333336</v>
      </c>
      <c r="AP3722" t="s">
        <v>113</v>
      </c>
      <c r="AU3722" t="s">
        <v>8481</v>
      </c>
      <c r="AY3722" t="s">
        <v>106</v>
      </c>
      <c r="AZ3722">
        <v>0</v>
      </c>
      <c r="BA3722">
        <v>0</v>
      </c>
      <c r="BD3722" s="3">
        <v>41321.662499999999</v>
      </c>
      <c r="BE3722" s="3">
        <v>41321.663888888892</v>
      </c>
      <c r="BF3722" t="s">
        <v>115</v>
      </c>
      <c r="BG3722" t="s">
        <v>115</v>
      </c>
      <c r="BH3722">
        <v>8149</v>
      </c>
      <c r="BM3722">
        <v>43540</v>
      </c>
      <c r="BR3722" t="s">
        <v>1299</v>
      </c>
      <c r="BS3722" t="s">
        <v>1300</v>
      </c>
      <c r="BU3722">
        <v>1</v>
      </c>
      <c r="BV3722" t="s">
        <v>118</v>
      </c>
      <c r="BX3722" t="s">
        <v>119</v>
      </c>
      <c r="BY3722" t="s">
        <v>119</v>
      </c>
      <c r="BZ3722" t="s">
        <v>119</v>
      </c>
      <c r="CA3722">
        <v>1</v>
      </c>
      <c r="CC3722" t="s">
        <v>120</v>
      </c>
      <c r="CH3722">
        <v>540</v>
      </c>
      <c r="CI3722">
        <v>33970</v>
      </c>
      <c r="CJ3722" t="s">
        <v>106</v>
      </c>
      <c r="CK3722" t="s">
        <v>106</v>
      </c>
      <c r="CL3722">
        <v>10</v>
      </c>
      <c r="CM3722" t="s">
        <v>4789</v>
      </c>
      <c r="CO3722">
        <v>125060</v>
      </c>
      <c r="CQ3722">
        <v>0</v>
      </c>
      <c r="CR3722">
        <v>0</v>
      </c>
      <c r="CS3722">
        <v>0</v>
      </c>
      <c r="CY3722" t="s">
        <v>123</v>
      </c>
      <c r="CZ3722" t="s">
        <v>124</v>
      </c>
      <c r="DD3722" t="str" cm="1">
        <f t="array" ref="DD3722">TEXT(_xlfn.SEQUENCE(1, DATEDIF(AG3722, AH3722, "m") + 1, AG3722, 30), "YYYY-APMM")</f>
        <v>2013-AP11</v>
      </c>
      <c r="DN3722">
        <f t="shared" si="116"/>
        <v>431</v>
      </c>
      <c r="DO3722" t="str">
        <f t="shared" si="117"/>
        <v>LABOR - CIVIL</v>
      </c>
    </row>
    <row r="3723" spans="1:119" x14ac:dyDescent="0.35">
      <c r="A3723" t="s">
        <v>105</v>
      </c>
      <c r="B3723">
        <v>503008</v>
      </c>
      <c r="C3723">
        <v>6359</v>
      </c>
      <c r="D3723">
        <v>125071</v>
      </c>
      <c r="E3723">
        <v>13662</v>
      </c>
      <c r="F3723">
        <v>0</v>
      </c>
      <c r="G3723" t="s">
        <v>106</v>
      </c>
      <c r="H3723" t="s">
        <v>106</v>
      </c>
      <c r="I3723" t="s">
        <v>106</v>
      </c>
      <c r="J3723" t="s">
        <v>107</v>
      </c>
      <c r="K3723" t="s">
        <v>108</v>
      </c>
      <c r="L3723" t="s">
        <v>109</v>
      </c>
      <c r="M3723" t="s">
        <v>110</v>
      </c>
      <c r="N3723" t="s">
        <v>8482</v>
      </c>
      <c r="O3723" t="s">
        <v>4791</v>
      </c>
      <c r="P3723">
        <v>8178</v>
      </c>
      <c r="Q3723">
        <v>72</v>
      </c>
      <c r="R3723">
        <v>0</v>
      </c>
      <c r="S3723">
        <v>200</v>
      </c>
      <c r="T3723">
        <v>0</v>
      </c>
      <c r="U3723">
        <v>276</v>
      </c>
      <c r="V3723">
        <v>276</v>
      </c>
      <c r="W3723">
        <v>200</v>
      </c>
      <c r="X3723">
        <v>0</v>
      </c>
      <c r="Y3723">
        <v>0</v>
      </c>
      <c r="Z3723">
        <v>0</v>
      </c>
      <c r="AD3723" s="1">
        <v>41602.333333333336</v>
      </c>
      <c r="AE3723" s="1">
        <v>41631.708333333336</v>
      </c>
      <c r="AG3723" s="1">
        <v>41591.333333333336</v>
      </c>
      <c r="AH3723" s="1">
        <v>41619.708333333336</v>
      </c>
      <c r="AI3723" s="1">
        <v>41591.333333333336</v>
      </c>
      <c r="AJ3723" s="1">
        <v>41619.708333333336</v>
      </c>
      <c r="AK3723" s="1">
        <v>41591.333333333336</v>
      </c>
      <c r="AL3723" s="1">
        <v>41619.708333333336</v>
      </c>
      <c r="AM3723" s="1">
        <v>41602.333333333336</v>
      </c>
      <c r="AN3723" s="1">
        <v>41631.708333333336</v>
      </c>
      <c r="AP3723" t="s">
        <v>113</v>
      </c>
      <c r="AU3723" t="s">
        <v>8483</v>
      </c>
      <c r="AY3723" t="s">
        <v>106</v>
      </c>
      <c r="AZ3723">
        <v>0</v>
      </c>
      <c r="BA3723">
        <v>0</v>
      </c>
      <c r="BD3723" s="3">
        <v>41321.662499999999</v>
      </c>
      <c r="BE3723" s="3">
        <v>41321.663888888892</v>
      </c>
      <c r="BF3723" t="s">
        <v>115</v>
      </c>
      <c r="BG3723" t="s">
        <v>115</v>
      </c>
      <c r="BH3723">
        <v>8149</v>
      </c>
      <c r="BM3723">
        <v>43550</v>
      </c>
      <c r="BR3723" t="s">
        <v>116</v>
      </c>
      <c r="BS3723" t="s">
        <v>117</v>
      </c>
      <c r="BU3723">
        <v>1</v>
      </c>
      <c r="BV3723" t="s">
        <v>118</v>
      </c>
      <c r="BX3723" t="s">
        <v>119</v>
      </c>
      <c r="BY3723" t="s">
        <v>119</v>
      </c>
      <c r="BZ3723" t="s">
        <v>119</v>
      </c>
      <c r="CA3723">
        <v>1</v>
      </c>
      <c r="CC3723" t="s">
        <v>120</v>
      </c>
      <c r="CH3723">
        <v>540</v>
      </c>
      <c r="CI3723">
        <v>33970</v>
      </c>
      <c r="CJ3723" t="s">
        <v>106</v>
      </c>
      <c r="CK3723" t="s">
        <v>106</v>
      </c>
      <c r="CL3723">
        <v>10</v>
      </c>
      <c r="CM3723" t="s">
        <v>4789</v>
      </c>
      <c r="CO3723">
        <v>125060</v>
      </c>
      <c r="CQ3723">
        <v>0</v>
      </c>
      <c r="CR3723">
        <v>0</v>
      </c>
      <c r="CS3723">
        <v>0</v>
      </c>
      <c r="CY3723" t="s">
        <v>123</v>
      </c>
      <c r="CZ3723" t="s">
        <v>124</v>
      </c>
      <c r="DD3723" t="str" cm="1">
        <f t="array" ref="DD3723">TEXT(_xlfn.SEQUENCE(1, DATEDIF(AG3723, AH3723, "m") + 1, AG3723, 30), "YYYY-APMM")</f>
        <v>2013-AP11</v>
      </c>
      <c r="DN3723">
        <f t="shared" si="116"/>
        <v>276</v>
      </c>
      <c r="DO3723" t="str">
        <f t="shared" si="117"/>
        <v>LABOR- SUBCONTRACTOR</v>
      </c>
    </row>
    <row r="3724" spans="1:119" x14ac:dyDescent="0.35">
      <c r="A3724" t="s">
        <v>105</v>
      </c>
      <c r="B3724">
        <v>503009</v>
      </c>
      <c r="C3724">
        <v>6359</v>
      </c>
      <c r="D3724">
        <v>125072</v>
      </c>
      <c r="E3724">
        <v>13662</v>
      </c>
      <c r="F3724">
        <v>0</v>
      </c>
      <c r="G3724" t="s">
        <v>106</v>
      </c>
      <c r="H3724" t="s">
        <v>106</v>
      </c>
      <c r="I3724" t="s">
        <v>106</v>
      </c>
      <c r="J3724" t="s">
        <v>107</v>
      </c>
      <c r="K3724" t="s">
        <v>108</v>
      </c>
      <c r="L3724" t="s">
        <v>109</v>
      </c>
      <c r="M3724" t="s">
        <v>110</v>
      </c>
      <c r="N3724" t="s">
        <v>8484</v>
      </c>
      <c r="O3724" t="s">
        <v>4695</v>
      </c>
      <c r="P3724">
        <v>8177</v>
      </c>
      <c r="Q3724">
        <v>616</v>
      </c>
      <c r="R3724">
        <v>144</v>
      </c>
      <c r="S3724">
        <v>200</v>
      </c>
      <c r="T3724">
        <v>0</v>
      </c>
      <c r="U3724">
        <v>6</v>
      </c>
      <c r="V3724">
        <v>6</v>
      </c>
      <c r="W3724">
        <v>200</v>
      </c>
      <c r="X3724">
        <v>0</v>
      </c>
      <c r="Y3724">
        <v>0</v>
      </c>
      <c r="Z3724">
        <v>0</v>
      </c>
      <c r="AD3724" s="1">
        <v>41709.333333333336</v>
      </c>
      <c r="AE3724" s="1">
        <v>41737.708333333336</v>
      </c>
      <c r="AG3724" s="1">
        <v>41617.333333333336</v>
      </c>
      <c r="AH3724" s="1">
        <v>41646.708333333336</v>
      </c>
      <c r="AI3724" s="1">
        <v>41617.333333333336</v>
      </c>
      <c r="AJ3724" s="1">
        <v>41646.708333333336</v>
      </c>
      <c r="AK3724" s="1">
        <v>41617.333333333336</v>
      </c>
      <c r="AL3724" s="1">
        <v>41646.708333333336</v>
      </c>
      <c r="AM3724" s="1">
        <v>41709.333333333336</v>
      </c>
      <c r="AN3724" s="1">
        <v>41737.708333333336</v>
      </c>
      <c r="AP3724" t="s">
        <v>113</v>
      </c>
      <c r="AU3724" t="s">
        <v>8485</v>
      </c>
      <c r="AY3724" t="s">
        <v>106</v>
      </c>
      <c r="AZ3724">
        <v>0</v>
      </c>
      <c r="BA3724">
        <v>0</v>
      </c>
      <c r="BD3724" s="3">
        <v>41321.662499999999</v>
      </c>
      <c r="BE3724" s="3">
        <v>41321.663888888892</v>
      </c>
      <c r="BF3724" t="s">
        <v>115</v>
      </c>
      <c r="BG3724" t="s">
        <v>115</v>
      </c>
      <c r="BH3724">
        <v>8149</v>
      </c>
      <c r="BM3724">
        <v>43540</v>
      </c>
      <c r="BR3724" t="s">
        <v>1299</v>
      </c>
      <c r="BS3724" t="s">
        <v>1300</v>
      </c>
      <c r="BU3724">
        <v>1</v>
      </c>
      <c r="BV3724" t="s">
        <v>118</v>
      </c>
      <c r="BX3724" t="s">
        <v>119</v>
      </c>
      <c r="BY3724" t="s">
        <v>119</v>
      </c>
      <c r="BZ3724" t="s">
        <v>119</v>
      </c>
      <c r="CA3724">
        <v>1</v>
      </c>
      <c r="CC3724" t="s">
        <v>120</v>
      </c>
      <c r="CH3724">
        <v>540</v>
      </c>
      <c r="CI3724">
        <v>33980</v>
      </c>
      <c r="CJ3724" t="s">
        <v>106</v>
      </c>
      <c r="CK3724" t="s">
        <v>106</v>
      </c>
      <c r="CL3724">
        <v>15</v>
      </c>
      <c r="CM3724" t="s">
        <v>4697</v>
      </c>
      <c r="CO3724">
        <v>125060</v>
      </c>
      <c r="CQ3724">
        <v>0</v>
      </c>
      <c r="CR3724">
        <v>0</v>
      </c>
      <c r="CS3724">
        <v>0</v>
      </c>
      <c r="CY3724" t="s">
        <v>123</v>
      </c>
      <c r="CZ3724" t="s">
        <v>124</v>
      </c>
      <c r="DD3724" t="str" cm="1">
        <f t="array" ref="DD3724">TEXT(_xlfn.SEQUENCE(1, DATEDIF(AG3724, AH3724, "m") + 1, AG3724, 30), "YYYY-APMM")</f>
        <v>2013-AP12</v>
      </c>
      <c r="DN3724">
        <f t="shared" si="116"/>
        <v>6</v>
      </c>
      <c r="DO3724" t="str">
        <f t="shared" si="117"/>
        <v>LABOR - CIVIL</v>
      </c>
    </row>
    <row r="3725" spans="1:119" x14ac:dyDescent="0.35">
      <c r="A3725" t="s">
        <v>105</v>
      </c>
      <c r="B3725">
        <v>503010</v>
      </c>
      <c r="C3725">
        <v>6359</v>
      </c>
      <c r="D3725">
        <v>125072</v>
      </c>
      <c r="E3725">
        <v>13662</v>
      </c>
      <c r="F3725">
        <v>0</v>
      </c>
      <c r="G3725" t="s">
        <v>106</v>
      </c>
      <c r="H3725" t="s">
        <v>106</v>
      </c>
      <c r="I3725" t="s">
        <v>106</v>
      </c>
      <c r="J3725" t="s">
        <v>107</v>
      </c>
      <c r="K3725" t="s">
        <v>108</v>
      </c>
      <c r="L3725" t="s">
        <v>109</v>
      </c>
      <c r="M3725" t="s">
        <v>110</v>
      </c>
      <c r="N3725" t="s">
        <v>8486</v>
      </c>
      <c r="O3725" t="s">
        <v>4699</v>
      </c>
      <c r="P3725">
        <v>8172</v>
      </c>
      <c r="Q3725">
        <v>112</v>
      </c>
      <c r="R3725">
        <v>0</v>
      </c>
      <c r="S3725">
        <v>200</v>
      </c>
      <c r="T3725">
        <v>0</v>
      </c>
      <c r="U3725">
        <v>154</v>
      </c>
      <c r="V3725">
        <v>154</v>
      </c>
      <c r="W3725">
        <v>200</v>
      </c>
      <c r="X3725">
        <v>0</v>
      </c>
      <c r="Y3725">
        <v>0</v>
      </c>
      <c r="Z3725">
        <v>0</v>
      </c>
      <c r="AD3725" s="1">
        <v>41632.333333333336</v>
      </c>
      <c r="AE3725" s="1">
        <v>41660.708333333336</v>
      </c>
      <c r="AG3725" s="1">
        <v>41615.333333333336</v>
      </c>
      <c r="AH3725" s="1">
        <v>41644.708333333336</v>
      </c>
      <c r="AI3725" s="1">
        <v>41615.333333333336</v>
      </c>
      <c r="AJ3725" s="1">
        <v>41644.708333333336</v>
      </c>
      <c r="AK3725" s="1">
        <v>41615.333333333336</v>
      </c>
      <c r="AL3725" s="1">
        <v>41644.708333333336</v>
      </c>
      <c r="AM3725" s="1">
        <v>41632.333333333336</v>
      </c>
      <c r="AN3725" s="1">
        <v>41660.708333333336</v>
      </c>
      <c r="AP3725" t="s">
        <v>113</v>
      </c>
      <c r="AU3725" t="s">
        <v>8487</v>
      </c>
      <c r="AY3725" t="s">
        <v>106</v>
      </c>
      <c r="AZ3725">
        <v>0</v>
      </c>
      <c r="BA3725">
        <v>0</v>
      </c>
      <c r="BD3725" s="3">
        <v>41321.662499999999</v>
      </c>
      <c r="BE3725" s="3">
        <v>41321.663888888892</v>
      </c>
      <c r="BF3725" t="s">
        <v>115</v>
      </c>
      <c r="BG3725" t="s">
        <v>115</v>
      </c>
      <c r="BH3725">
        <v>8149</v>
      </c>
      <c r="BM3725">
        <v>43490</v>
      </c>
      <c r="BR3725" t="s">
        <v>3200</v>
      </c>
      <c r="BS3725" t="s">
        <v>3201</v>
      </c>
      <c r="BU3725">
        <v>1</v>
      </c>
      <c r="BV3725" t="s">
        <v>118</v>
      </c>
      <c r="BX3725" t="s">
        <v>119</v>
      </c>
      <c r="BY3725" t="s">
        <v>119</v>
      </c>
      <c r="BZ3725" t="s">
        <v>119</v>
      </c>
      <c r="CA3725">
        <v>1</v>
      </c>
      <c r="CC3725" t="s">
        <v>120</v>
      </c>
      <c r="CH3725">
        <v>540</v>
      </c>
      <c r="CI3725">
        <v>33980</v>
      </c>
      <c r="CJ3725" t="s">
        <v>106</v>
      </c>
      <c r="CK3725" t="s">
        <v>106</v>
      </c>
      <c r="CL3725">
        <v>15</v>
      </c>
      <c r="CM3725" t="s">
        <v>4697</v>
      </c>
      <c r="CO3725">
        <v>125060</v>
      </c>
      <c r="CQ3725">
        <v>0</v>
      </c>
      <c r="CR3725">
        <v>0</v>
      </c>
      <c r="CS3725">
        <v>0</v>
      </c>
      <c r="CY3725" t="s">
        <v>123</v>
      </c>
      <c r="CZ3725" t="s">
        <v>124</v>
      </c>
      <c r="DD3725" t="str" cm="1">
        <f t="array" ref="DD3725">TEXT(_xlfn.SEQUENCE(1, DATEDIF(AG3725, AH3725, "m") + 1, AG3725, 30), "YYYY-APMM")</f>
        <v>2013-AP12</v>
      </c>
      <c r="DN3725">
        <f t="shared" si="116"/>
        <v>154</v>
      </c>
      <c r="DO3725" t="str">
        <f t="shared" si="117"/>
        <v>MANHOLES SK</v>
      </c>
    </row>
    <row r="3726" spans="1:119" x14ac:dyDescent="0.35">
      <c r="A3726" t="s">
        <v>105</v>
      </c>
      <c r="B3726">
        <v>503011</v>
      </c>
      <c r="C3726">
        <v>6359</v>
      </c>
      <c r="D3726">
        <v>125072</v>
      </c>
      <c r="E3726">
        <v>13662</v>
      </c>
      <c r="F3726">
        <v>0</v>
      </c>
      <c r="G3726" t="s">
        <v>106</v>
      </c>
      <c r="H3726" t="s">
        <v>106</v>
      </c>
      <c r="I3726" t="s">
        <v>106</v>
      </c>
      <c r="J3726" t="s">
        <v>107</v>
      </c>
      <c r="K3726" t="s">
        <v>108</v>
      </c>
      <c r="L3726" t="s">
        <v>109</v>
      </c>
      <c r="M3726" t="s">
        <v>110</v>
      </c>
      <c r="N3726" t="s">
        <v>8488</v>
      </c>
      <c r="O3726" t="s">
        <v>4702</v>
      </c>
      <c r="P3726">
        <v>8172</v>
      </c>
      <c r="Q3726">
        <v>112</v>
      </c>
      <c r="R3726">
        <v>0</v>
      </c>
      <c r="S3726">
        <v>200</v>
      </c>
      <c r="T3726">
        <v>0</v>
      </c>
      <c r="U3726">
        <v>176</v>
      </c>
      <c r="V3726">
        <v>176</v>
      </c>
      <c r="W3726">
        <v>200</v>
      </c>
      <c r="X3726">
        <v>0</v>
      </c>
      <c r="Y3726">
        <v>0</v>
      </c>
      <c r="Z3726">
        <v>0</v>
      </c>
      <c r="AD3726" s="1">
        <v>41661.333333333336</v>
      </c>
      <c r="AE3726" s="1">
        <v>41690.708333333336</v>
      </c>
      <c r="AG3726" s="1">
        <v>41645.333333333336</v>
      </c>
      <c r="AH3726" s="1">
        <v>41673.708333333336</v>
      </c>
      <c r="AI3726" s="1">
        <v>41645.333333333336</v>
      </c>
      <c r="AJ3726" s="1">
        <v>41673.708333333336</v>
      </c>
      <c r="AK3726" s="1">
        <v>41645.333333333336</v>
      </c>
      <c r="AL3726" s="1">
        <v>41673.708333333336</v>
      </c>
      <c r="AM3726" s="1">
        <v>41661.333333333336</v>
      </c>
      <c r="AN3726" s="1">
        <v>41690.708333333336</v>
      </c>
      <c r="AP3726" t="s">
        <v>113</v>
      </c>
      <c r="AU3726" t="s">
        <v>8489</v>
      </c>
      <c r="AY3726" t="s">
        <v>106</v>
      </c>
      <c r="AZ3726">
        <v>0</v>
      </c>
      <c r="BA3726">
        <v>0</v>
      </c>
      <c r="BD3726" s="3">
        <v>41321.662499999999</v>
      </c>
      <c r="BE3726" s="3">
        <v>41321.663888888892</v>
      </c>
      <c r="BF3726" t="s">
        <v>115</v>
      </c>
      <c r="BG3726" t="s">
        <v>115</v>
      </c>
      <c r="BH3726">
        <v>8149</v>
      </c>
      <c r="BM3726">
        <v>43490</v>
      </c>
      <c r="BR3726" t="s">
        <v>3200</v>
      </c>
      <c r="BS3726" t="s">
        <v>3201</v>
      </c>
      <c r="BU3726">
        <v>1</v>
      </c>
      <c r="BV3726" t="s">
        <v>118</v>
      </c>
      <c r="BX3726" t="s">
        <v>119</v>
      </c>
      <c r="BY3726" t="s">
        <v>119</v>
      </c>
      <c r="BZ3726" t="s">
        <v>119</v>
      </c>
      <c r="CA3726">
        <v>1</v>
      </c>
      <c r="CC3726" t="s">
        <v>120</v>
      </c>
      <c r="CH3726">
        <v>540</v>
      </c>
      <c r="CI3726">
        <v>33980</v>
      </c>
      <c r="CJ3726" t="s">
        <v>106</v>
      </c>
      <c r="CK3726" t="s">
        <v>106</v>
      </c>
      <c r="CL3726">
        <v>15</v>
      </c>
      <c r="CM3726" t="s">
        <v>4697</v>
      </c>
      <c r="CO3726">
        <v>125060</v>
      </c>
      <c r="CQ3726">
        <v>0</v>
      </c>
      <c r="CR3726">
        <v>0</v>
      </c>
      <c r="CS3726">
        <v>0</v>
      </c>
      <c r="CY3726" t="s">
        <v>123</v>
      </c>
      <c r="CZ3726" t="s">
        <v>124</v>
      </c>
      <c r="DD3726" t="str" cm="1">
        <f t="array" ref="DD3726">TEXT(_xlfn.SEQUENCE(1, DATEDIF(AG3726, AH3726, "m") + 1, AG3726, 30), "YYYY-APMM")</f>
        <v>2014-AP01</v>
      </c>
      <c r="DN3726">
        <f t="shared" si="116"/>
        <v>176</v>
      </c>
      <c r="DO3726" t="str">
        <f t="shared" si="117"/>
        <v>MANHOLES SK</v>
      </c>
    </row>
    <row r="3727" spans="1:119" x14ac:dyDescent="0.35">
      <c r="A3727" t="s">
        <v>105</v>
      </c>
      <c r="B3727">
        <v>503012</v>
      </c>
      <c r="C3727">
        <v>6359</v>
      </c>
      <c r="D3727">
        <v>125072</v>
      </c>
      <c r="E3727">
        <v>13662</v>
      </c>
      <c r="F3727">
        <v>0</v>
      </c>
      <c r="G3727" t="s">
        <v>106</v>
      </c>
      <c r="H3727" t="s">
        <v>106</v>
      </c>
      <c r="I3727" t="s">
        <v>106</v>
      </c>
      <c r="J3727" t="s">
        <v>107</v>
      </c>
      <c r="K3727" t="s">
        <v>108</v>
      </c>
      <c r="L3727" t="s">
        <v>109</v>
      </c>
      <c r="M3727" t="s">
        <v>110</v>
      </c>
      <c r="N3727" t="s">
        <v>8490</v>
      </c>
      <c r="O3727" t="s">
        <v>4705</v>
      </c>
      <c r="P3727">
        <v>8177</v>
      </c>
      <c r="Q3727">
        <v>432</v>
      </c>
      <c r="R3727">
        <v>288</v>
      </c>
      <c r="S3727">
        <v>160</v>
      </c>
      <c r="T3727">
        <v>0</v>
      </c>
      <c r="U3727">
        <v>6</v>
      </c>
      <c r="V3727">
        <v>6</v>
      </c>
      <c r="W3727">
        <v>160</v>
      </c>
      <c r="X3727">
        <v>0</v>
      </c>
      <c r="Y3727">
        <v>0</v>
      </c>
      <c r="Z3727">
        <v>0</v>
      </c>
      <c r="AD3727" s="1">
        <v>41738.333333333336</v>
      </c>
      <c r="AE3727" s="1">
        <v>41760.708333333336</v>
      </c>
      <c r="AG3727" s="1">
        <v>41674.333333333336</v>
      </c>
      <c r="AH3727" s="1">
        <v>41697.708333333336</v>
      </c>
      <c r="AI3727" s="1">
        <v>41674.333333333336</v>
      </c>
      <c r="AJ3727" s="1">
        <v>41697.708333333336</v>
      </c>
      <c r="AK3727" s="1">
        <v>41674.333333333336</v>
      </c>
      <c r="AL3727" s="1">
        <v>41697.708333333336</v>
      </c>
      <c r="AM3727" s="1">
        <v>41738.333333333336</v>
      </c>
      <c r="AN3727" s="1">
        <v>41760.708333333336</v>
      </c>
      <c r="AP3727" t="s">
        <v>113</v>
      </c>
      <c r="AU3727" t="s">
        <v>8491</v>
      </c>
      <c r="AY3727" t="s">
        <v>106</v>
      </c>
      <c r="AZ3727">
        <v>0</v>
      </c>
      <c r="BA3727">
        <v>0</v>
      </c>
      <c r="BD3727" s="3">
        <v>41321.662499999999</v>
      </c>
      <c r="BE3727" s="3">
        <v>41321.690972222219</v>
      </c>
      <c r="BF3727" t="s">
        <v>115</v>
      </c>
      <c r="BG3727" t="s">
        <v>115</v>
      </c>
      <c r="BH3727">
        <v>8149</v>
      </c>
      <c r="BM3727">
        <v>43540</v>
      </c>
      <c r="BR3727" t="s">
        <v>1299</v>
      </c>
      <c r="BS3727" t="s">
        <v>1300</v>
      </c>
      <c r="BU3727">
        <v>1</v>
      </c>
      <c r="BV3727" t="s">
        <v>118</v>
      </c>
      <c r="BX3727" t="s">
        <v>119</v>
      </c>
      <c r="BY3727" t="s">
        <v>119</v>
      </c>
      <c r="BZ3727" t="s">
        <v>119</v>
      </c>
      <c r="CA3727">
        <v>1</v>
      </c>
      <c r="CC3727" t="s">
        <v>120</v>
      </c>
      <c r="CH3727">
        <v>540</v>
      </c>
      <c r="CI3727">
        <v>33980</v>
      </c>
      <c r="CJ3727" t="s">
        <v>106</v>
      </c>
      <c r="CK3727" t="s">
        <v>106</v>
      </c>
      <c r="CL3727">
        <v>15</v>
      </c>
      <c r="CM3727" t="s">
        <v>4697</v>
      </c>
      <c r="CO3727">
        <v>125060</v>
      </c>
      <c r="CQ3727">
        <v>0</v>
      </c>
      <c r="CR3727">
        <v>0</v>
      </c>
      <c r="CS3727">
        <v>0</v>
      </c>
      <c r="CY3727" t="s">
        <v>123</v>
      </c>
      <c r="CZ3727" t="s">
        <v>124</v>
      </c>
      <c r="DD3727" t="str" cm="1">
        <f t="array" ref="DD3727">TEXT(_xlfn.SEQUENCE(1, DATEDIF(AG3727, AH3727, "m") + 1, AG3727, 30), "YYYY-APMM")</f>
        <v>2014-AP02</v>
      </c>
      <c r="DN3727">
        <f t="shared" si="116"/>
        <v>6</v>
      </c>
      <c r="DO3727" t="str">
        <f t="shared" si="117"/>
        <v>LABOR - CIVIL</v>
      </c>
    </row>
    <row r="3728" spans="1:119" x14ac:dyDescent="0.35">
      <c r="A3728" t="s">
        <v>105</v>
      </c>
      <c r="B3728">
        <v>503013</v>
      </c>
      <c r="C3728">
        <v>6359</v>
      </c>
      <c r="D3728">
        <v>125073</v>
      </c>
      <c r="E3728">
        <v>13662</v>
      </c>
      <c r="F3728">
        <v>0</v>
      </c>
      <c r="G3728" t="s">
        <v>106</v>
      </c>
      <c r="H3728" t="s">
        <v>106</v>
      </c>
      <c r="I3728" t="s">
        <v>106</v>
      </c>
      <c r="J3728" t="s">
        <v>107</v>
      </c>
      <c r="K3728" t="s">
        <v>108</v>
      </c>
      <c r="L3728" t="s">
        <v>109</v>
      </c>
      <c r="M3728" t="s">
        <v>110</v>
      </c>
      <c r="N3728" t="s">
        <v>8492</v>
      </c>
      <c r="O3728" t="s">
        <v>4660</v>
      </c>
      <c r="P3728">
        <v>8178</v>
      </c>
      <c r="Q3728">
        <v>504</v>
      </c>
      <c r="R3728">
        <v>144</v>
      </c>
      <c r="S3728">
        <v>200</v>
      </c>
      <c r="T3728">
        <v>0</v>
      </c>
      <c r="U3728">
        <v>51.6</v>
      </c>
      <c r="V3728">
        <v>51.6</v>
      </c>
      <c r="W3728">
        <v>200</v>
      </c>
      <c r="X3728">
        <v>0</v>
      </c>
      <c r="Y3728">
        <v>0</v>
      </c>
      <c r="Z3728">
        <v>0</v>
      </c>
      <c r="AD3728" s="1">
        <v>41888.333333333336</v>
      </c>
      <c r="AE3728" s="1">
        <v>41916.708333333336</v>
      </c>
      <c r="AG3728" s="1">
        <v>41811.333333333336</v>
      </c>
      <c r="AH3728" s="1">
        <v>41839.708333333336</v>
      </c>
      <c r="AI3728" s="1">
        <v>41811.333333333336</v>
      </c>
      <c r="AJ3728" s="1">
        <v>41839.708333333336</v>
      </c>
      <c r="AK3728" s="1">
        <v>41811.333333333336</v>
      </c>
      <c r="AL3728" s="1">
        <v>41839.708333333336</v>
      </c>
      <c r="AM3728" s="1">
        <v>41888.333333333336</v>
      </c>
      <c r="AN3728" s="1">
        <v>41916.708333333336</v>
      </c>
      <c r="AP3728" t="s">
        <v>113</v>
      </c>
      <c r="AU3728" t="s">
        <v>8493</v>
      </c>
      <c r="AY3728" t="s">
        <v>106</v>
      </c>
      <c r="AZ3728">
        <v>0</v>
      </c>
      <c r="BA3728">
        <v>0</v>
      </c>
      <c r="BD3728" s="3">
        <v>41321.662499999999</v>
      </c>
      <c r="BE3728" s="3">
        <v>41321.690972222219</v>
      </c>
      <c r="BF3728" t="s">
        <v>115</v>
      </c>
      <c r="BG3728" t="s">
        <v>115</v>
      </c>
      <c r="BH3728">
        <v>8149</v>
      </c>
      <c r="BM3728">
        <v>43550</v>
      </c>
      <c r="BR3728" t="s">
        <v>116</v>
      </c>
      <c r="BS3728" t="s">
        <v>117</v>
      </c>
      <c r="BU3728">
        <v>1</v>
      </c>
      <c r="BV3728" t="s">
        <v>118</v>
      </c>
      <c r="BX3728" t="s">
        <v>119</v>
      </c>
      <c r="BY3728" t="s">
        <v>119</v>
      </c>
      <c r="BZ3728" t="s">
        <v>119</v>
      </c>
      <c r="CA3728">
        <v>1</v>
      </c>
      <c r="CC3728" t="s">
        <v>120</v>
      </c>
      <c r="CH3728">
        <v>540</v>
      </c>
      <c r="CI3728">
        <v>34070</v>
      </c>
      <c r="CJ3728" t="s">
        <v>106</v>
      </c>
      <c r="CK3728" t="s">
        <v>106</v>
      </c>
      <c r="CL3728">
        <v>60</v>
      </c>
      <c r="CM3728" t="s">
        <v>4652</v>
      </c>
      <c r="CO3728">
        <v>125060</v>
      </c>
      <c r="CQ3728">
        <v>0</v>
      </c>
      <c r="CR3728">
        <v>0</v>
      </c>
      <c r="CS3728">
        <v>0</v>
      </c>
      <c r="CY3728" t="s">
        <v>123</v>
      </c>
      <c r="CZ3728" t="s">
        <v>124</v>
      </c>
      <c r="DD3728" t="str" cm="1">
        <f t="array" ref="DD3728">TEXT(_xlfn.SEQUENCE(1, DATEDIF(AG3728, AH3728, "m") + 1, AG3728, 30), "YYYY-APMM")</f>
        <v>2014-AP06</v>
      </c>
      <c r="DN3728">
        <f t="shared" si="116"/>
        <v>51.6</v>
      </c>
      <c r="DO3728" t="str">
        <f t="shared" si="117"/>
        <v>LABOR- SUBCONTRACTOR</v>
      </c>
    </row>
    <row r="3729" spans="1:119" x14ac:dyDescent="0.35">
      <c r="A3729" t="s">
        <v>105</v>
      </c>
      <c r="B3729">
        <v>503014</v>
      </c>
      <c r="C3729">
        <v>6359</v>
      </c>
      <c r="D3729">
        <v>125073</v>
      </c>
      <c r="E3729">
        <v>13662</v>
      </c>
      <c r="F3729">
        <v>0</v>
      </c>
      <c r="G3729" t="s">
        <v>106</v>
      </c>
      <c r="H3729" t="s">
        <v>106</v>
      </c>
      <c r="I3729" t="s">
        <v>106</v>
      </c>
      <c r="J3729" t="s">
        <v>107</v>
      </c>
      <c r="K3729" t="s">
        <v>108</v>
      </c>
      <c r="L3729" t="s">
        <v>109</v>
      </c>
      <c r="M3729" t="s">
        <v>110</v>
      </c>
      <c r="N3729" t="s">
        <v>8494</v>
      </c>
      <c r="O3729" t="s">
        <v>3209</v>
      </c>
      <c r="P3729">
        <v>8177</v>
      </c>
      <c r="Q3729">
        <v>544</v>
      </c>
      <c r="R3729">
        <v>40</v>
      </c>
      <c r="S3729">
        <v>120</v>
      </c>
      <c r="T3729">
        <v>0</v>
      </c>
      <c r="U3729">
        <v>148</v>
      </c>
      <c r="V3729">
        <v>148</v>
      </c>
      <c r="W3729">
        <v>120</v>
      </c>
      <c r="X3729">
        <v>75.999955999999997</v>
      </c>
      <c r="Y3729">
        <v>0</v>
      </c>
      <c r="Z3729">
        <v>75.999955999999997</v>
      </c>
      <c r="AD3729" s="1">
        <v>41864.333333333336</v>
      </c>
      <c r="AE3729" s="1">
        <v>41881.708333333336</v>
      </c>
      <c r="AG3729" s="1">
        <v>41781.333333333336</v>
      </c>
      <c r="AH3729" s="1">
        <v>41798.708333333336</v>
      </c>
      <c r="AI3729" s="1">
        <v>41781.333333333336</v>
      </c>
      <c r="AJ3729" s="1">
        <v>41798.708333333336</v>
      </c>
      <c r="AK3729" s="1">
        <v>41781.333333333336</v>
      </c>
      <c r="AL3729" s="1">
        <v>41798.708333333336</v>
      </c>
      <c r="AM3729" s="1">
        <v>41864.333333333336</v>
      </c>
      <c r="AN3729" s="1">
        <v>41881.708333333336</v>
      </c>
      <c r="AP3729" t="s">
        <v>113</v>
      </c>
      <c r="AU3729" t="s">
        <v>8495</v>
      </c>
      <c r="AY3729" t="s">
        <v>106</v>
      </c>
      <c r="AZ3729">
        <v>0</v>
      </c>
      <c r="BA3729">
        <v>0</v>
      </c>
      <c r="BD3729" s="3">
        <v>41321.662499999999</v>
      </c>
      <c r="BE3729" s="3">
        <v>41321.690972222219</v>
      </c>
      <c r="BF3729" t="s">
        <v>115</v>
      </c>
      <c r="BG3729" t="s">
        <v>115</v>
      </c>
      <c r="BH3729">
        <v>8149</v>
      </c>
      <c r="BM3729">
        <v>43540</v>
      </c>
      <c r="BR3729" t="s">
        <v>1299</v>
      </c>
      <c r="BS3729" t="s">
        <v>1300</v>
      </c>
      <c r="BU3729">
        <v>1</v>
      </c>
      <c r="BV3729" t="s">
        <v>118</v>
      </c>
      <c r="BX3729" t="s">
        <v>119</v>
      </c>
      <c r="BY3729" t="s">
        <v>119</v>
      </c>
      <c r="BZ3729" t="s">
        <v>119</v>
      </c>
      <c r="CA3729">
        <v>1</v>
      </c>
      <c r="CC3729" t="s">
        <v>120</v>
      </c>
      <c r="CH3729">
        <v>540</v>
      </c>
      <c r="CI3729">
        <v>34070</v>
      </c>
      <c r="CJ3729" t="s">
        <v>106</v>
      </c>
      <c r="CK3729" t="s">
        <v>106</v>
      </c>
      <c r="CL3729">
        <v>60</v>
      </c>
      <c r="CM3729" t="s">
        <v>4652</v>
      </c>
      <c r="CO3729">
        <v>125060</v>
      </c>
      <c r="CQ3729">
        <v>0</v>
      </c>
      <c r="CR3729">
        <v>0</v>
      </c>
      <c r="CS3729">
        <v>0</v>
      </c>
      <c r="CY3729" t="s">
        <v>123</v>
      </c>
      <c r="CZ3729" t="s">
        <v>124</v>
      </c>
      <c r="DD3729" t="str" cm="1">
        <f t="array" ref="DD3729">TEXT(_xlfn.SEQUENCE(1, DATEDIF(AG3729, AH3729, "m") + 1, AG3729, 30), "YYYY-APMM")</f>
        <v>2014-AP05</v>
      </c>
      <c r="DN3729">
        <f t="shared" si="116"/>
        <v>148</v>
      </c>
      <c r="DO3729" t="str">
        <f t="shared" si="117"/>
        <v>LABOR - CIVIL</v>
      </c>
    </row>
    <row r="3730" spans="1:119" x14ac:dyDescent="0.35">
      <c r="A3730" t="s">
        <v>105</v>
      </c>
      <c r="B3730">
        <v>503015</v>
      </c>
      <c r="C3730">
        <v>6359</v>
      </c>
      <c r="D3730">
        <v>125073</v>
      </c>
      <c r="E3730">
        <v>13662</v>
      </c>
      <c r="F3730">
        <v>0</v>
      </c>
      <c r="G3730" t="s">
        <v>106</v>
      </c>
      <c r="H3730" t="s">
        <v>106</v>
      </c>
      <c r="I3730" t="s">
        <v>106</v>
      </c>
      <c r="J3730" t="s">
        <v>107</v>
      </c>
      <c r="K3730" t="s">
        <v>108</v>
      </c>
      <c r="L3730" t="s">
        <v>109</v>
      </c>
      <c r="M3730" t="s">
        <v>110</v>
      </c>
      <c r="N3730" t="s">
        <v>8496</v>
      </c>
      <c r="O3730" t="s">
        <v>4654</v>
      </c>
      <c r="P3730">
        <v>8165</v>
      </c>
      <c r="Q3730">
        <v>504</v>
      </c>
      <c r="R3730">
        <v>0</v>
      </c>
      <c r="S3730">
        <v>120</v>
      </c>
      <c r="T3730">
        <v>0</v>
      </c>
      <c r="U3730">
        <v>252</v>
      </c>
      <c r="V3730">
        <v>252</v>
      </c>
      <c r="W3730">
        <v>120</v>
      </c>
      <c r="X3730">
        <v>0</v>
      </c>
      <c r="Y3730">
        <v>0</v>
      </c>
      <c r="Z3730">
        <v>0</v>
      </c>
      <c r="AD3730" s="1">
        <v>41870.333333333336</v>
      </c>
      <c r="AE3730" s="1">
        <v>41886.708333333336</v>
      </c>
      <c r="AG3730" s="1">
        <v>41793.333333333336</v>
      </c>
      <c r="AH3730" s="1">
        <v>41809.708333333336</v>
      </c>
      <c r="AI3730" s="1">
        <v>41793.333333333336</v>
      </c>
      <c r="AJ3730" s="1">
        <v>41809.708333333336</v>
      </c>
      <c r="AK3730" s="1">
        <v>41793.333333333336</v>
      </c>
      <c r="AL3730" s="1">
        <v>41809.708333333336</v>
      </c>
      <c r="AM3730" s="1">
        <v>41870.333333333336</v>
      </c>
      <c r="AN3730" s="1">
        <v>41886.708333333336</v>
      </c>
      <c r="AP3730" t="s">
        <v>113</v>
      </c>
      <c r="AU3730" t="s">
        <v>8497</v>
      </c>
      <c r="AY3730" t="s">
        <v>106</v>
      </c>
      <c r="AZ3730">
        <v>0</v>
      </c>
      <c r="BA3730">
        <v>0</v>
      </c>
      <c r="BD3730" s="3">
        <v>41321.662499999999</v>
      </c>
      <c r="BE3730" s="3">
        <v>41321.690972222219</v>
      </c>
      <c r="BF3730" t="s">
        <v>115</v>
      </c>
      <c r="BG3730" t="s">
        <v>115</v>
      </c>
      <c r="BH3730">
        <v>8149</v>
      </c>
      <c r="BM3730">
        <v>43420</v>
      </c>
      <c r="BR3730" t="s">
        <v>3122</v>
      </c>
      <c r="BS3730" t="s">
        <v>3123</v>
      </c>
      <c r="BU3730">
        <v>1</v>
      </c>
      <c r="BV3730" t="s">
        <v>118</v>
      </c>
      <c r="BX3730" t="s">
        <v>119</v>
      </c>
      <c r="BY3730" t="s">
        <v>119</v>
      </c>
      <c r="BZ3730" t="s">
        <v>119</v>
      </c>
      <c r="CA3730">
        <v>1</v>
      </c>
      <c r="CC3730" t="s">
        <v>120</v>
      </c>
      <c r="CH3730">
        <v>540</v>
      </c>
      <c r="CI3730">
        <v>34070</v>
      </c>
      <c r="CJ3730" t="s">
        <v>106</v>
      </c>
      <c r="CK3730" t="s">
        <v>106</v>
      </c>
      <c r="CL3730">
        <v>60</v>
      </c>
      <c r="CM3730" t="s">
        <v>4652</v>
      </c>
      <c r="CO3730">
        <v>125060</v>
      </c>
      <c r="CQ3730">
        <v>0</v>
      </c>
      <c r="CR3730">
        <v>0</v>
      </c>
      <c r="CS3730">
        <v>0</v>
      </c>
      <c r="CY3730" t="s">
        <v>123</v>
      </c>
      <c r="CZ3730" t="s">
        <v>124</v>
      </c>
      <c r="DD3730" t="str" cm="1">
        <f t="array" ref="DD3730">TEXT(_xlfn.SEQUENCE(1, DATEDIF(AG3730, AH3730, "m") + 1, AG3730, 30), "YYYY-APMM")</f>
        <v>2014-AP06</v>
      </c>
      <c r="DN3730">
        <f t="shared" si="116"/>
        <v>252</v>
      </c>
      <c r="DO3730" t="str">
        <f t="shared" si="117"/>
        <v>STEEL FIXERS SK</v>
      </c>
    </row>
    <row r="3731" spans="1:119" x14ac:dyDescent="0.35">
      <c r="A3731" t="s">
        <v>105</v>
      </c>
      <c r="B3731">
        <v>503016</v>
      </c>
      <c r="C3731">
        <v>6359</v>
      </c>
      <c r="D3731">
        <v>125073</v>
      </c>
      <c r="E3731">
        <v>13662</v>
      </c>
      <c r="F3731">
        <v>0</v>
      </c>
      <c r="G3731" t="s">
        <v>106</v>
      </c>
      <c r="H3731" t="s">
        <v>106</v>
      </c>
      <c r="I3731" t="s">
        <v>106</v>
      </c>
      <c r="J3731" t="s">
        <v>107</v>
      </c>
      <c r="K3731" t="s">
        <v>108</v>
      </c>
      <c r="L3731" t="s">
        <v>109</v>
      </c>
      <c r="M3731" t="s">
        <v>110</v>
      </c>
      <c r="N3731" t="s">
        <v>8498</v>
      </c>
      <c r="O3731" t="s">
        <v>4657</v>
      </c>
      <c r="P3731">
        <v>8178</v>
      </c>
      <c r="Q3731">
        <v>504</v>
      </c>
      <c r="R3731">
        <v>0</v>
      </c>
      <c r="S3731">
        <v>200</v>
      </c>
      <c r="T3731">
        <v>0</v>
      </c>
      <c r="U3731">
        <v>286</v>
      </c>
      <c r="V3731">
        <v>286</v>
      </c>
      <c r="W3731">
        <v>200</v>
      </c>
      <c r="X3731">
        <v>0</v>
      </c>
      <c r="Y3731">
        <v>0</v>
      </c>
      <c r="Z3731">
        <v>0</v>
      </c>
      <c r="AD3731" s="1">
        <v>41882.333333333336</v>
      </c>
      <c r="AE3731" s="1">
        <v>41910.708333333336</v>
      </c>
      <c r="AG3731" s="1">
        <v>41805.333333333336</v>
      </c>
      <c r="AH3731" s="1">
        <v>41833.708333333336</v>
      </c>
      <c r="AI3731" s="1">
        <v>41805.333333333336</v>
      </c>
      <c r="AJ3731" s="1">
        <v>41833.708333333336</v>
      </c>
      <c r="AK3731" s="1">
        <v>41805.333333333336</v>
      </c>
      <c r="AL3731" s="1">
        <v>41833.708333333336</v>
      </c>
      <c r="AM3731" s="1">
        <v>41882.333333333336</v>
      </c>
      <c r="AN3731" s="1">
        <v>41910.708333333336</v>
      </c>
      <c r="AP3731" t="s">
        <v>113</v>
      </c>
      <c r="AU3731" t="s">
        <v>8499</v>
      </c>
      <c r="AY3731" t="s">
        <v>106</v>
      </c>
      <c r="AZ3731">
        <v>0</v>
      </c>
      <c r="BA3731">
        <v>0</v>
      </c>
      <c r="BD3731" s="3">
        <v>41321.662499999999</v>
      </c>
      <c r="BE3731" s="3">
        <v>41321.690972222219</v>
      </c>
      <c r="BF3731" t="s">
        <v>115</v>
      </c>
      <c r="BG3731" t="s">
        <v>115</v>
      </c>
      <c r="BH3731">
        <v>8149</v>
      </c>
      <c r="BM3731">
        <v>43550</v>
      </c>
      <c r="BR3731" t="s">
        <v>116</v>
      </c>
      <c r="BS3731" t="s">
        <v>117</v>
      </c>
      <c r="BU3731">
        <v>1</v>
      </c>
      <c r="BV3731" t="s">
        <v>118</v>
      </c>
      <c r="BX3731" t="s">
        <v>119</v>
      </c>
      <c r="BY3731" t="s">
        <v>119</v>
      </c>
      <c r="BZ3731" t="s">
        <v>119</v>
      </c>
      <c r="CA3731">
        <v>1</v>
      </c>
      <c r="CC3731" t="s">
        <v>120</v>
      </c>
      <c r="CH3731">
        <v>540</v>
      </c>
      <c r="CI3731">
        <v>34070</v>
      </c>
      <c r="CJ3731" t="s">
        <v>106</v>
      </c>
      <c r="CK3731" t="s">
        <v>106</v>
      </c>
      <c r="CL3731">
        <v>60</v>
      </c>
      <c r="CM3731" t="s">
        <v>4652</v>
      </c>
      <c r="CO3731">
        <v>125060</v>
      </c>
      <c r="CQ3731">
        <v>0</v>
      </c>
      <c r="CR3731">
        <v>0</v>
      </c>
      <c r="CS3731">
        <v>0</v>
      </c>
      <c r="CY3731" t="s">
        <v>123</v>
      </c>
      <c r="CZ3731" t="s">
        <v>124</v>
      </c>
      <c r="DD3731" t="str" cm="1">
        <f t="array" ref="DD3731">TEXT(_xlfn.SEQUENCE(1, DATEDIF(AG3731, AH3731, "m") + 1, AG3731, 30), "YYYY-APMM")</f>
        <v>2014-AP06</v>
      </c>
      <c r="DN3731">
        <f t="shared" si="116"/>
        <v>286</v>
      </c>
      <c r="DO3731" t="str">
        <f t="shared" si="117"/>
        <v>LABOR- SUBCONTRACTOR</v>
      </c>
    </row>
    <row r="3732" spans="1:119" x14ac:dyDescent="0.35">
      <c r="A3732" t="s">
        <v>105</v>
      </c>
      <c r="B3732">
        <v>503017</v>
      </c>
      <c r="C3732">
        <v>6359</v>
      </c>
      <c r="D3732">
        <v>125076</v>
      </c>
      <c r="E3732">
        <v>13662</v>
      </c>
      <c r="F3732">
        <v>0</v>
      </c>
      <c r="G3732" t="s">
        <v>106</v>
      </c>
      <c r="H3732" t="s">
        <v>106</v>
      </c>
      <c r="I3732" t="s">
        <v>106</v>
      </c>
      <c r="J3732" t="s">
        <v>107</v>
      </c>
      <c r="K3732" t="s">
        <v>108</v>
      </c>
      <c r="L3732" t="s">
        <v>109</v>
      </c>
      <c r="M3732" t="s">
        <v>110</v>
      </c>
      <c r="N3732" t="s">
        <v>8500</v>
      </c>
      <c r="O3732" t="s">
        <v>4708</v>
      </c>
      <c r="P3732">
        <v>8177</v>
      </c>
      <c r="Q3732">
        <v>72</v>
      </c>
      <c r="R3732">
        <v>0</v>
      </c>
      <c r="S3732">
        <v>200</v>
      </c>
      <c r="T3732">
        <v>0</v>
      </c>
      <c r="U3732">
        <v>69</v>
      </c>
      <c r="V3732">
        <v>69</v>
      </c>
      <c r="W3732">
        <v>200</v>
      </c>
      <c r="X3732">
        <v>51</v>
      </c>
      <c r="Y3732">
        <v>0</v>
      </c>
      <c r="Z3732">
        <v>51</v>
      </c>
      <c r="AD3732" s="1">
        <v>41843.333333333336</v>
      </c>
      <c r="AE3732" s="1">
        <v>41875.708333333336</v>
      </c>
      <c r="AG3732" s="1">
        <v>41833.333333333336</v>
      </c>
      <c r="AH3732" s="1">
        <v>41864.708333333336</v>
      </c>
      <c r="AI3732" s="1">
        <v>41833.333333333336</v>
      </c>
      <c r="AJ3732" s="1">
        <v>41864.708333333336</v>
      </c>
      <c r="AK3732" s="1">
        <v>41833.333333333336</v>
      </c>
      <c r="AL3732" s="1">
        <v>41864.708333333336</v>
      </c>
      <c r="AM3732" s="1">
        <v>41843.333333333336</v>
      </c>
      <c r="AN3732" s="1">
        <v>41875.708333333336</v>
      </c>
      <c r="AP3732" t="s">
        <v>113</v>
      </c>
      <c r="AU3732" t="s">
        <v>8501</v>
      </c>
      <c r="AY3732" t="s">
        <v>106</v>
      </c>
      <c r="AZ3732">
        <v>0</v>
      </c>
      <c r="BA3732">
        <v>0</v>
      </c>
      <c r="BD3732" s="3">
        <v>41321.662499999999</v>
      </c>
      <c r="BE3732" s="3">
        <v>41321.690972222219</v>
      </c>
      <c r="BF3732" t="s">
        <v>115</v>
      </c>
      <c r="BG3732" t="s">
        <v>115</v>
      </c>
      <c r="BH3732">
        <v>8149</v>
      </c>
      <c r="BM3732">
        <v>43540</v>
      </c>
      <c r="BR3732" t="s">
        <v>1299</v>
      </c>
      <c r="BS3732" t="s">
        <v>1300</v>
      </c>
      <c r="BU3732">
        <v>1</v>
      </c>
      <c r="BV3732" t="s">
        <v>118</v>
      </c>
      <c r="BX3732" t="s">
        <v>119</v>
      </c>
      <c r="BY3732" t="s">
        <v>119</v>
      </c>
      <c r="BZ3732" t="s">
        <v>119</v>
      </c>
      <c r="CA3732">
        <v>1</v>
      </c>
      <c r="CC3732" t="s">
        <v>120</v>
      </c>
      <c r="CH3732">
        <v>540</v>
      </c>
      <c r="CI3732">
        <v>34470</v>
      </c>
      <c r="CJ3732" t="s">
        <v>106</v>
      </c>
      <c r="CK3732" t="s">
        <v>106</v>
      </c>
      <c r="CL3732">
        <v>35</v>
      </c>
      <c r="CM3732" t="s">
        <v>4710</v>
      </c>
      <c r="CO3732">
        <v>125075</v>
      </c>
      <c r="CQ3732">
        <v>0</v>
      </c>
      <c r="CR3732">
        <v>0</v>
      </c>
      <c r="CS3732">
        <v>0</v>
      </c>
      <c r="CY3732" t="s">
        <v>123</v>
      </c>
      <c r="CZ3732" t="s">
        <v>124</v>
      </c>
      <c r="DD3732" t="str" cm="1">
        <f t="array" ref="DD3732:DE3732">TEXT(_xlfn.SEQUENCE(1, DATEDIF(AG3732, AH3732, "m") + 1, AG3732, 30), "YYYY-APMM")</f>
        <v>2014-AP07</v>
      </c>
      <c r="DE3732" t="str">
        <v>2014-AP08</v>
      </c>
      <c r="DN3732">
        <f t="shared" si="116"/>
        <v>34.5</v>
      </c>
      <c r="DO3732" t="str">
        <f t="shared" si="117"/>
        <v>LABOR - CIVIL</v>
      </c>
    </row>
    <row r="3733" spans="1:119" x14ac:dyDescent="0.35">
      <c r="A3733" t="s">
        <v>105</v>
      </c>
      <c r="B3733">
        <v>503018</v>
      </c>
      <c r="C3733">
        <v>6359</v>
      </c>
      <c r="D3733">
        <v>125076</v>
      </c>
      <c r="E3733">
        <v>13662</v>
      </c>
      <c r="F3733">
        <v>0</v>
      </c>
      <c r="G3733" t="s">
        <v>106</v>
      </c>
      <c r="H3733" t="s">
        <v>106</v>
      </c>
      <c r="I3733" t="s">
        <v>106</v>
      </c>
      <c r="J3733" t="s">
        <v>107</v>
      </c>
      <c r="K3733" t="s">
        <v>108</v>
      </c>
      <c r="L3733" t="s">
        <v>109</v>
      </c>
      <c r="M3733" t="s">
        <v>110</v>
      </c>
      <c r="N3733" t="s">
        <v>8502</v>
      </c>
      <c r="O3733" t="s">
        <v>4712</v>
      </c>
      <c r="P3733">
        <v>8178</v>
      </c>
      <c r="Q3733">
        <v>72</v>
      </c>
      <c r="R3733">
        <v>0</v>
      </c>
      <c r="S3733">
        <v>200</v>
      </c>
      <c r="T3733">
        <v>0</v>
      </c>
      <c r="U3733">
        <v>1192.8</v>
      </c>
      <c r="V3733">
        <v>1192.8</v>
      </c>
      <c r="W3733">
        <v>200</v>
      </c>
      <c r="X3733">
        <v>0</v>
      </c>
      <c r="Y3733">
        <v>0</v>
      </c>
      <c r="Z3733">
        <v>0</v>
      </c>
      <c r="AD3733" s="1">
        <v>41849.333333333336</v>
      </c>
      <c r="AE3733" s="1">
        <v>41881.708333333336</v>
      </c>
      <c r="AG3733" s="1">
        <v>41839.333333333336</v>
      </c>
      <c r="AH3733" s="1">
        <v>41870.708333333336</v>
      </c>
      <c r="AI3733" s="1">
        <v>41839.333333333336</v>
      </c>
      <c r="AJ3733" s="1">
        <v>41870.708333333336</v>
      </c>
      <c r="AK3733" s="1">
        <v>41839.333333333336</v>
      </c>
      <c r="AL3733" s="1">
        <v>41870.708333333336</v>
      </c>
      <c r="AM3733" s="1">
        <v>41849.333333333336</v>
      </c>
      <c r="AN3733" s="1">
        <v>41881.708333333336</v>
      </c>
      <c r="AP3733" t="s">
        <v>113</v>
      </c>
      <c r="AU3733" t="s">
        <v>8503</v>
      </c>
      <c r="AY3733" t="s">
        <v>106</v>
      </c>
      <c r="AZ3733">
        <v>0</v>
      </c>
      <c r="BA3733">
        <v>0</v>
      </c>
      <c r="BD3733" s="3">
        <v>41321.662499999999</v>
      </c>
      <c r="BE3733" s="3">
        <v>41328.377083333333</v>
      </c>
      <c r="BF3733" t="s">
        <v>115</v>
      </c>
      <c r="BG3733" t="s">
        <v>115</v>
      </c>
      <c r="BH3733">
        <v>8149</v>
      </c>
      <c r="BM3733">
        <v>43550</v>
      </c>
      <c r="BR3733" t="s">
        <v>116</v>
      </c>
      <c r="BS3733" t="s">
        <v>117</v>
      </c>
      <c r="BU3733">
        <v>1</v>
      </c>
      <c r="BV3733" t="s">
        <v>118</v>
      </c>
      <c r="BX3733" t="s">
        <v>119</v>
      </c>
      <c r="BY3733" t="s">
        <v>119</v>
      </c>
      <c r="BZ3733" t="s">
        <v>119</v>
      </c>
      <c r="CA3733">
        <v>1</v>
      </c>
      <c r="CC3733" t="s">
        <v>120</v>
      </c>
      <c r="CH3733">
        <v>540</v>
      </c>
      <c r="CI3733">
        <v>34470</v>
      </c>
      <c r="CJ3733" t="s">
        <v>106</v>
      </c>
      <c r="CK3733" t="s">
        <v>106</v>
      </c>
      <c r="CL3733">
        <v>35</v>
      </c>
      <c r="CM3733" t="s">
        <v>4710</v>
      </c>
      <c r="CO3733">
        <v>125075</v>
      </c>
      <c r="CQ3733">
        <v>0</v>
      </c>
      <c r="CR3733">
        <v>0</v>
      </c>
      <c r="CS3733">
        <v>0</v>
      </c>
      <c r="CY3733" t="s">
        <v>123</v>
      </c>
      <c r="CZ3733" t="s">
        <v>124</v>
      </c>
      <c r="DD3733" t="str" cm="1">
        <f t="array" ref="DD3733:DE3733">TEXT(_xlfn.SEQUENCE(1, DATEDIF(AG3733, AH3733, "m") + 1, AG3733, 30), "YYYY-APMM")</f>
        <v>2014-AP07</v>
      </c>
      <c r="DE3733" t="str">
        <v>2014-AP08</v>
      </c>
      <c r="DN3733">
        <f t="shared" si="116"/>
        <v>596.4</v>
      </c>
      <c r="DO3733" t="str">
        <f t="shared" si="117"/>
        <v>LABOR- SUBCONTRACTOR</v>
      </c>
    </row>
    <row r="3734" spans="1:119" x14ac:dyDescent="0.35">
      <c r="A3734" t="s">
        <v>105</v>
      </c>
      <c r="B3734">
        <v>503019</v>
      </c>
      <c r="C3734">
        <v>6359</v>
      </c>
      <c r="D3734">
        <v>125076</v>
      </c>
      <c r="E3734">
        <v>13662</v>
      </c>
      <c r="F3734">
        <v>0</v>
      </c>
      <c r="G3734" t="s">
        <v>106</v>
      </c>
      <c r="H3734" t="s">
        <v>106</v>
      </c>
      <c r="I3734" t="s">
        <v>106</v>
      </c>
      <c r="J3734" t="s">
        <v>107</v>
      </c>
      <c r="K3734" t="s">
        <v>108</v>
      </c>
      <c r="L3734" t="s">
        <v>109</v>
      </c>
      <c r="M3734" t="s">
        <v>110</v>
      </c>
      <c r="N3734" t="s">
        <v>8504</v>
      </c>
      <c r="O3734" t="s">
        <v>4715</v>
      </c>
      <c r="P3734">
        <v>8172</v>
      </c>
      <c r="Q3734">
        <v>72</v>
      </c>
      <c r="R3734">
        <v>0</v>
      </c>
      <c r="S3734">
        <v>200</v>
      </c>
      <c r="T3734">
        <v>0</v>
      </c>
      <c r="U3734">
        <v>638</v>
      </c>
      <c r="V3734">
        <v>638</v>
      </c>
      <c r="W3734">
        <v>200</v>
      </c>
      <c r="X3734">
        <v>0</v>
      </c>
      <c r="Y3734">
        <v>0</v>
      </c>
      <c r="Z3734">
        <v>0</v>
      </c>
      <c r="AD3734" s="1">
        <v>41849.333333333336</v>
      </c>
      <c r="AE3734" s="1">
        <v>41881.708333333336</v>
      </c>
      <c r="AG3734" s="1">
        <v>41839.333333333336</v>
      </c>
      <c r="AH3734" s="1">
        <v>41870.708333333336</v>
      </c>
      <c r="AI3734" s="1">
        <v>41839.333333333336</v>
      </c>
      <c r="AJ3734" s="1">
        <v>41870.708333333336</v>
      </c>
      <c r="AK3734" s="1">
        <v>41839.333333333336</v>
      </c>
      <c r="AL3734" s="1">
        <v>41870.708333333336</v>
      </c>
      <c r="AM3734" s="1">
        <v>41849.333333333336</v>
      </c>
      <c r="AN3734" s="1">
        <v>41881.708333333336</v>
      </c>
      <c r="AP3734" t="s">
        <v>113</v>
      </c>
      <c r="AU3734" t="s">
        <v>8505</v>
      </c>
      <c r="AY3734" t="s">
        <v>106</v>
      </c>
      <c r="AZ3734">
        <v>0</v>
      </c>
      <c r="BA3734">
        <v>0</v>
      </c>
      <c r="BD3734" s="3">
        <v>41321.662499999999</v>
      </c>
      <c r="BE3734" s="3">
        <v>41321.690972222219</v>
      </c>
      <c r="BF3734" t="s">
        <v>115</v>
      </c>
      <c r="BG3734" t="s">
        <v>115</v>
      </c>
      <c r="BH3734">
        <v>8149</v>
      </c>
      <c r="BM3734">
        <v>43490</v>
      </c>
      <c r="BR3734" t="s">
        <v>3200</v>
      </c>
      <c r="BS3734" t="s">
        <v>3201</v>
      </c>
      <c r="BU3734">
        <v>1</v>
      </c>
      <c r="BV3734" t="s">
        <v>118</v>
      </c>
      <c r="BX3734" t="s">
        <v>119</v>
      </c>
      <c r="BY3734" t="s">
        <v>119</v>
      </c>
      <c r="BZ3734" t="s">
        <v>119</v>
      </c>
      <c r="CA3734">
        <v>1</v>
      </c>
      <c r="CC3734" t="s">
        <v>120</v>
      </c>
      <c r="CH3734">
        <v>540</v>
      </c>
      <c r="CI3734">
        <v>34470</v>
      </c>
      <c r="CJ3734" t="s">
        <v>106</v>
      </c>
      <c r="CK3734" t="s">
        <v>106</v>
      </c>
      <c r="CL3734">
        <v>35</v>
      </c>
      <c r="CM3734" t="s">
        <v>4710</v>
      </c>
      <c r="CO3734">
        <v>125075</v>
      </c>
      <c r="CQ3734">
        <v>0</v>
      </c>
      <c r="CR3734">
        <v>0</v>
      </c>
      <c r="CS3734">
        <v>0</v>
      </c>
      <c r="CY3734" t="s">
        <v>123</v>
      </c>
      <c r="CZ3734" t="s">
        <v>124</v>
      </c>
      <c r="DD3734" t="str" cm="1">
        <f t="array" ref="DD3734:DE3734">TEXT(_xlfn.SEQUENCE(1, DATEDIF(AG3734, AH3734, "m") + 1, AG3734, 30), "YYYY-APMM")</f>
        <v>2014-AP07</v>
      </c>
      <c r="DE3734" t="str">
        <v>2014-AP08</v>
      </c>
      <c r="DN3734">
        <f t="shared" si="116"/>
        <v>319</v>
      </c>
      <c r="DO3734" t="str">
        <f t="shared" si="117"/>
        <v>MANHOLES SK</v>
      </c>
    </row>
    <row r="3735" spans="1:119" x14ac:dyDescent="0.35">
      <c r="A3735" t="s">
        <v>105</v>
      </c>
      <c r="B3735">
        <v>503020</v>
      </c>
      <c r="C3735">
        <v>6359</v>
      </c>
      <c r="D3735">
        <v>125076</v>
      </c>
      <c r="E3735">
        <v>13662</v>
      </c>
      <c r="F3735">
        <v>0</v>
      </c>
      <c r="G3735" t="s">
        <v>106</v>
      </c>
      <c r="H3735" t="s">
        <v>106</v>
      </c>
      <c r="I3735" t="s">
        <v>106</v>
      </c>
      <c r="J3735" t="s">
        <v>107</v>
      </c>
      <c r="K3735" t="s">
        <v>108</v>
      </c>
      <c r="L3735" t="s">
        <v>109</v>
      </c>
      <c r="M3735" t="s">
        <v>110</v>
      </c>
      <c r="N3735" t="s">
        <v>8506</v>
      </c>
      <c r="O3735" t="s">
        <v>4718</v>
      </c>
      <c r="P3735">
        <v>8177</v>
      </c>
      <c r="Q3735">
        <v>72</v>
      </c>
      <c r="R3735">
        <v>0</v>
      </c>
      <c r="S3735">
        <v>200</v>
      </c>
      <c r="T3735">
        <v>0</v>
      </c>
      <c r="U3735">
        <v>287</v>
      </c>
      <c r="V3735">
        <v>287</v>
      </c>
      <c r="W3735">
        <v>200</v>
      </c>
      <c r="X3735">
        <v>275</v>
      </c>
      <c r="Y3735">
        <v>0</v>
      </c>
      <c r="Z3735">
        <v>275</v>
      </c>
      <c r="AD3735" s="1">
        <v>41858.333333333336</v>
      </c>
      <c r="AE3735" s="1">
        <v>41886.708333333336</v>
      </c>
      <c r="AG3735" s="1">
        <v>41844.333333333336</v>
      </c>
      <c r="AH3735" s="1">
        <v>41876.708333333336</v>
      </c>
      <c r="AI3735" s="1">
        <v>41844.333333333336</v>
      </c>
      <c r="AJ3735" s="1">
        <v>41876.708333333336</v>
      </c>
      <c r="AK3735" s="1">
        <v>41844.333333333336</v>
      </c>
      <c r="AL3735" s="1">
        <v>41876.708333333336</v>
      </c>
      <c r="AM3735" s="1">
        <v>41858.333333333336</v>
      </c>
      <c r="AN3735" s="1">
        <v>41886.708333333336</v>
      </c>
      <c r="AP3735" t="s">
        <v>113</v>
      </c>
      <c r="AU3735" t="s">
        <v>8507</v>
      </c>
      <c r="AY3735" t="s">
        <v>106</v>
      </c>
      <c r="AZ3735">
        <v>0</v>
      </c>
      <c r="BA3735">
        <v>0</v>
      </c>
      <c r="BD3735" s="3">
        <v>41321.662499999999</v>
      </c>
      <c r="BE3735" s="3">
        <v>41321.690972222219</v>
      </c>
      <c r="BF3735" t="s">
        <v>115</v>
      </c>
      <c r="BG3735" t="s">
        <v>115</v>
      </c>
      <c r="BH3735">
        <v>8149</v>
      </c>
      <c r="BM3735">
        <v>43540</v>
      </c>
      <c r="BR3735" t="s">
        <v>1299</v>
      </c>
      <c r="BS3735" t="s">
        <v>1300</v>
      </c>
      <c r="BU3735">
        <v>1</v>
      </c>
      <c r="BV3735" t="s">
        <v>118</v>
      </c>
      <c r="BX3735" t="s">
        <v>119</v>
      </c>
      <c r="BY3735" t="s">
        <v>119</v>
      </c>
      <c r="BZ3735" t="s">
        <v>119</v>
      </c>
      <c r="CA3735">
        <v>1</v>
      </c>
      <c r="CC3735" t="s">
        <v>120</v>
      </c>
      <c r="CH3735">
        <v>540</v>
      </c>
      <c r="CI3735">
        <v>34470</v>
      </c>
      <c r="CJ3735" t="s">
        <v>106</v>
      </c>
      <c r="CK3735" t="s">
        <v>106</v>
      </c>
      <c r="CL3735">
        <v>35</v>
      </c>
      <c r="CM3735" t="s">
        <v>4710</v>
      </c>
      <c r="CO3735">
        <v>125075</v>
      </c>
      <c r="CQ3735">
        <v>0</v>
      </c>
      <c r="CR3735">
        <v>0</v>
      </c>
      <c r="CS3735">
        <v>0</v>
      </c>
      <c r="CY3735" t="s">
        <v>123</v>
      </c>
      <c r="CZ3735" t="s">
        <v>124</v>
      </c>
      <c r="DD3735" t="str" cm="1">
        <f t="array" ref="DD3735:DE3735">TEXT(_xlfn.SEQUENCE(1, DATEDIF(AG3735, AH3735, "m") + 1, AG3735, 30), "YYYY-APMM")</f>
        <v>2014-AP07</v>
      </c>
      <c r="DE3735" t="str">
        <v>2014-AP08</v>
      </c>
      <c r="DN3735">
        <f t="shared" si="116"/>
        <v>143.5</v>
      </c>
      <c r="DO3735" t="str">
        <f t="shared" si="117"/>
        <v>LABOR - CIVIL</v>
      </c>
    </row>
    <row r="3736" spans="1:119" x14ac:dyDescent="0.35">
      <c r="A3736" t="s">
        <v>105</v>
      </c>
      <c r="B3736">
        <v>503021</v>
      </c>
      <c r="C3736">
        <v>6359</v>
      </c>
      <c r="D3736">
        <v>125076</v>
      </c>
      <c r="E3736">
        <v>13662</v>
      </c>
      <c r="F3736">
        <v>0</v>
      </c>
      <c r="G3736" t="s">
        <v>106</v>
      </c>
      <c r="H3736" t="s">
        <v>106</v>
      </c>
      <c r="I3736" t="s">
        <v>106</v>
      </c>
      <c r="J3736" t="s">
        <v>107</v>
      </c>
      <c r="K3736" t="s">
        <v>108</v>
      </c>
      <c r="L3736" t="s">
        <v>109</v>
      </c>
      <c r="M3736" t="s">
        <v>110</v>
      </c>
      <c r="N3736" t="s">
        <v>8508</v>
      </c>
      <c r="O3736" t="s">
        <v>4721</v>
      </c>
      <c r="P3736">
        <v>8178</v>
      </c>
      <c r="Q3736">
        <v>464</v>
      </c>
      <c r="R3736">
        <v>136</v>
      </c>
      <c r="S3736">
        <v>200</v>
      </c>
      <c r="T3736">
        <v>0</v>
      </c>
      <c r="U3736">
        <v>216</v>
      </c>
      <c r="V3736">
        <v>216</v>
      </c>
      <c r="W3736">
        <v>200</v>
      </c>
      <c r="X3736">
        <v>0</v>
      </c>
      <c r="Y3736">
        <v>0</v>
      </c>
      <c r="Z3736">
        <v>0</v>
      </c>
      <c r="AD3736" s="1">
        <v>41930.333333333336</v>
      </c>
      <c r="AE3736" s="1">
        <v>41958.708333333336</v>
      </c>
      <c r="AG3736" s="1">
        <v>41860.333333333336</v>
      </c>
      <c r="AH3736" s="1">
        <v>41888.708333333336</v>
      </c>
      <c r="AI3736" s="1">
        <v>41860.333333333336</v>
      </c>
      <c r="AJ3736" s="1">
        <v>41888.708333333336</v>
      </c>
      <c r="AK3736" s="1">
        <v>41860.333333333336</v>
      </c>
      <c r="AL3736" s="1">
        <v>41888.708333333336</v>
      </c>
      <c r="AM3736" s="1">
        <v>41930.333333333336</v>
      </c>
      <c r="AN3736" s="1">
        <v>41958.708333333336</v>
      </c>
      <c r="AP3736" t="s">
        <v>113</v>
      </c>
      <c r="AU3736" t="s">
        <v>8509</v>
      </c>
      <c r="AY3736" t="s">
        <v>106</v>
      </c>
      <c r="AZ3736">
        <v>0</v>
      </c>
      <c r="BA3736">
        <v>0</v>
      </c>
      <c r="BD3736" s="3">
        <v>41321.662499999999</v>
      </c>
      <c r="BE3736" s="3">
        <v>41321.690972222219</v>
      </c>
      <c r="BF3736" t="s">
        <v>115</v>
      </c>
      <c r="BG3736" t="s">
        <v>115</v>
      </c>
      <c r="BH3736">
        <v>8149</v>
      </c>
      <c r="BM3736">
        <v>43550</v>
      </c>
      <c r="BR3736" t="s">
        <v>116</v>
      </c>
      <c r="BS3736" t="s">
        <v>117</v>
      </c>
      <c r="BU3736">
        <v>1</v>
      </c>
      <c r="BV3736" t="s">
        <v>118</v>
      </c>
      <c r="BX3736" t="s">
        <v>119</v>
      </c>
      <c r="BY3736" t="s">
        <v>119</v>
      </c>
      <c r="BZ3736" t="s">
        <v>119</v>
      </c>
      <c r="CA3736">
        <v>1</v>
      </c>
      <c r="CC3736" t="s">
        <v>120</v>
      </c>
      <c r="CH3736">
        <v>540</v>
      </c>
      <c r="CI3736">
        <v>34470</v>
      </c>
      <c r="CJ3736" t="s">
        <v>106</v>
      </c>
      <c r="CK3736" t="s">
        <v>106</v>
      </c>
      <c r="CL3736">
        <v>35</v>
      </c>
      <c r="CM3736" t="s">
        <v>4710</v>
      </c>
      <c r="CO3736">
        <v>125075</v>
      </c>
      <c r="CQ3736">
        <v>0</v>
      </c>
      <c r="CR3736">
        <v>0</v>
      </c>
      <c r="CS3736">
        <v>0</v>
      </c>
      <c r="CY3736" t="s">
        <v>123</v>
      </c>
      <c r="CZ3736" t="s">
        <v>124</v>
      </c>
      <c r="DD3736" t="str" cm="1">
        <f t="array" ref="DD3736">TEXT(_xlfn.SEQUENCE(1, DATEDIF(AG3736, AH3736, "m") + 1, AG3736, 30), "YYYY-APMM")</f>
        <v>2014-AP08</v>
      </c>
      <c r="DN3736">
        <f t="shared" si="116"/>
        <v>216</v>
      </c>
      <c r="DO3736" t="str">
        <f t="shared" si="117"/>
        <v>LABOR- SUBCONTRACTOR</v>
      </c>
    </row>
    <row r="3737" spans="1:119" x14ac:dyDescent="0.35">
      <c r="A3737" t="s">
        <v>105</v>
      </c>
      <c r="B3737">
        <v>503022</v>
      </c>
      <c r="C3737">
        <v>6359</v>
      </c>
      <c r="D3737">
        <v>125076</v>
      </c>
      <c r="E3737">
        <v>13662</v>
      </c>
      <c r="F3737">
        <v>0</v>
      </c>
      <c r="G3737" t="s">
        <v>106</v>
      </c>
      <c r="H3737" t="s">
        <v>106</v>
      </c>
      <c r="I3737" t="s">
        <v>106</v>
      </c>
      <c r="J3737" t="s">
        <v>107</v>
      </c>
      <c r="K3737" t="s">
        <v>108</v>
      </c>
      <c r="L3737" t="s">
        <v>109</v>
      </c>
      <c r="M3737" t="s">
        <v>110</v>
      </c>
      <c r="N3737" t="s">
        <v>8510</v>
      </c>
      <c r="O3737" t="s">
        <v>4724</v>
      </c>
      <c r="P3737">
        <v>8178</v>
      </c>
      <c r="Q3737">
        <v>328</v>
      </c>
      <c r="R3737">
        <v>184</v>
      </c>
      <c r="S3737">
        <v>200</v>
      </c>
      <c r="T3737">
        <v>0</v>
      </c>
      <c r="U3737">
        <v>823.6</v>
      </c>
      <c r="V3737">
        <v>823.6</v>
      </c>
      <c r="W3737">
        <v>200</v>
      </c>
      <c r="X3737">
        <v>0</v>
      </c>
      <c r="Y3737">
        <v>0</v>
      </c>
      <c r="Z3737">
        <v>0</v>
      </c>
      <c r="AD3737" s="1">
        <v>41941.333333333336</v>
      </c>
      <c r="AE3737" s="1">
        <v>41969.708333333336</v>
      </c>
      <c r="AG3737" s="1">
        <v>41891.333333333336</v>
      </c>
      <c r="AH3737" s="1">
        <v>41919.708333333336</v>
      </c>
      <c r="AI3737" s="1">
        <v>41891.333333333336</v>
      </c>
      <c r="AJ3737" s="1">
        <v>41919.708333333336</v>
      </c>
      <c r="AK3737" s="1">
        <v>41891.333333333336</v>
      </c>
      <c r="AL3737" s="1">
        <v>41919.708333333336</v>
      </c>
      <c r="AM3737" s="1">
        <v>41941.333333333336</v>
      </c>
      <c r="AN3737" s="1">
        <v>41969.708333333336</v>
      </c>
      <c r="AP3737" t="s">
        <v>113</v>
      </c>
      <c r="AU3737" t="s">
        <v>8511</v>
      </c>
      <c r="AY3737" t="s">
        <v>106</v>
      </c>
      <c r="AZ3737">
        <v>0</v>
      </c>
      <c r="BA3737">
        <v>0</v>
      </c>
      <c r="BD3737" s="3">
        <v>41321.662499999999</v>
      </c>
      <c r="BE3737" s="3">
        <v>41321.690972222219</v>
      </c>
      <c r="BF3737" t="s">
        <v>115</v>
      </c>
      <c r="BG3737" t="s">
        <v>115</v>
      </c>
      <c r="BH3737">
        <v>8149</v>
      </c>
      <c r="BM3737">
        <v>43550</v>
      </c>
      <c r="BR3737" t="s">
        <v>116</v>
      </c>
      <c r="BS3737" t="s">
        <v>117</v>
      </c>
      <c r="BU3737">
        <v>1</v>
      </c>
      <c r="BV3737" t="s">
        <v>118</v>
      </c>
      <c r="BX3737" t="s">
        <v>119</v>
      </c>
      <c r="BY3737" t="s">
        <v>119</v>
      </c>
      <c r="BZ3737" t="s">
        <v>119</v>
      </c>
      <c r="CA3737">
        <v>1</v>
      </c>
      <c r="CC3737" t="s">
        <v>120</v>
      </c>
      <c r="CH3737">
        <v>540</v>
      </c>
      <c r="CI3737">
        <v>34470</v>
      </c>
      <c r="CJ3737" t="s">
        <v>106</v>
      </c>
      <c r="CK3737" t="s">
        <v>106</v>
      </c>
      <c r="CL3737">
        <v>35</v>
      </c>
      <c r="CM3737" t="s">
        <v>4710</v>
      </c>
      <c r="CO3737">
        <v>125075</v>
      </c>
      <c r="CQ3737">
        <v>0</v>
      </c>
      <c r="CR3737">
        <v>0</v>
      </c>
      <c r="CS3737">
        <v>0</v>
      </c>
      <c r="CY3737" t="s">
        <v>123</v>
      </c>
      <c r="CZ3737" t="s">
        <v>124</v>
      </c>
      <c r="DD3737" t="str" cm="1">
        <f t="array" ref="DD3737">TEXT(_xlfn.SEQUENCE(1, DATEDIF(AG3737, AH3737, "m") + 1, AG3737, 30), "YYYY-APMM")</f>
        <v>2014-AP09</v>
      </c>
      <c r="DN3737">
        <f t="shared" si="116"/>
        <v>823.6</v>
      </c>
      <c r="DO3737" t="str">
        <f t="shared" si="117"/>
        <v>LABOR- SUBCONTRACTOR</v>
      </c>
    </row>
    <row r="3738" spans="1:119" x14ac:dyDescent="0.35">
      <c r="A3738" t="s">
        <v>105</v>
      </c>
      <c r="B3738">
        <v>503023</v>
      </c>
      <c r="C3738">
        <v>6359</v>
      </c>
      <c r="D3738">
        <v>125077</v>
      </c>
      <c r="E3738">
        <v>13662</v>
      </c>
      <c r="F3738">
        <v>0</v>
      </c>
      <c r="G3738" t="s">
        <v>106</v>
      </c>
      <c r="H3738" t="s">
        <v>106</v>
      </c>
      <c r="I3738" t="s">
        <v>106</v>
      </c>
      <c r="J3738" t="s">
        <v>107</v>
      </c>
      <c r="K3738" t="s">
        <v>108</v>
      </c>
      <c r="L3738" t="s">
        <v>109</v>
      </c>
      <c r="M3738" t="s">
        <v>110</v>
      </c>
      <c r="N3738" t="s">
        <v>8512</v>
      </c>
      <c r="O3738" t="s">
        <v>4748</v>
      </c>
      <c r="P3738">
        <v>8178</v>
      </c>
      <c r="Q3738">
        <v>184</v>
      </c>
      <c r="R3738">
        <v>0</v>
      </c>
      <c r="S3738">
        <v>200</v>
      </c>
      <c r="T3738">
        <v>0</v>
      </c>
      <c r="U3738">
        <v>2380</v>
      </c>
      <c r="V3738">
        <v>2380</v>
      </c>
      <c r="W3738">
        <v>200</v>
      </c>
      <c r="X3738">
        <v>0</v>
      </c>
      <c r="Y3738">
        <v>0</v>
      </c>
      <c r="Z3738">
        <v>0</v>
      </c>
      <c r="AD3738" s="1">
        <v>41970.333333333336</v>
      </c>
      <c r="AE3738" s="1">
        <v>42000.708333333336</v>
      </c>
      <c r="AG3738" s="1">
        <v>41944.333333333336</v>
      </c>
      <c r="AH3738" s="1">
        <v>41972.708333333336</v>
      </c>
      <c r="AI3738" s="1">
        <v>41944.333333333336</v>
      </c>
      <c r="AJ3738" s="1">
        <v>41972.708333333336</v>
      </c>
      <c r="AK3738" s="1">
        <v>41944.333333333336</v>
      </c>
      <c r="AL3738" s="1">
        <v>41972.708333333336</v>
      </c>
      <c r="AM3738" s="1">
        <v>41970.333333333336</v>
      </c>
      <c r="AN3738" s="1">
        <v>42000.708333333336</v>
      </c>
      <c r="AP3738" t="s">
        <v>113</v>
      </c>
      <c r="AU3738" t="s">
        <v>8513</v>
      </c>
      <c r="AY3738" t="s">
        <v>106</v>
      </c>
      <c r="AZ3738">
        <v>0</v>
      </c>
      <c r="BA3738">
        <v>0</v>
      </c>
      <c r="BD3738" s="3">
        <v>41321.662499999999</v>
      </c>
      <c r="BE3738" s="3">
        <v>41321.690972222219</v>
      </c>
      <c r="BF3738" t="s">
        <v>115</v>
      </c>
      <c r="BG3738" t="s">
        <v>115</v>
      </c>
      <c r="BH3738">
        <v>8149</v>
      </c>
      <c r="BM3738">
        <v>43550</v>
      </c>
      <c r="BR3738" t="s">
        <v>116</v>
      </c>
      <c r="BS3738" t="s">
        <v>117</v>
      </c>
      <c r="BU3738">
        <v>1</v>
      </c>
      <c r="BV3738" t="s">
        <v>118</v>
      </c>
      <c r="BX3738" t="s">
        <v>119</v>
      </c>
      <c r="BY3738" t="s">
        <v>119</v>
      </c>
      <c r="BZ3738" t="s">
        <v>119</v>
      </c>
      <c r="CA3738">
        <v>1</v>
      </c>
      <c r="CC3738" t="s">
        <v>120</v>
      </c>
      <c r="CH3738">
        <v>540</v>
      </c>
      <c r="CI3738">
        <v>34540</v>
      </c>
      <c r="CJ3738" t="s">
        <v>106</v>
      </c>
      <c r="CK3738" t="s">
        <v>106</v>
      </c>
      <c r="CL3738">
        <v>70</v>
      </c>
      <c r="CM3738" t="s">
        <v>3180</v>
      </c>
      <c r="CO3738">
        <v>125075</v>
      </c>
      <c r="CQ3738">
        <v>0</v>
      </c>
      <c r="CR3738">
        <v>0</v>
      </c>
      <c r="CS3738">
        <v>0</v>
      </c>
      <c r="CY3738" t="s">
        <v>123</v>
      </c>
      <c r="CZ3738" t="s">
        <v>124</v>
      </c>
      <c r="DD3738" t="str" cm="1">
        <f t="array" ref="DD3738">TEXT(_xlfn.SEQUENCE(1, DATEDIF(AG3738, AH3738, "m") + 1, AG3738, 30), "YYYY-APMM")</f>
        <v>2014-AP11</v>
      </c>
      <c r="DN3738">
        <f t="shared" si="116"/>
        <v>2380</v>
      </c>
      <c r="DO3738" t="str">
        <f t="shared" si="117"/>
        <v>LABOR- SUBCONTRACTOR</v>
      </c>
    </row>
    <row r="3739" spans="1:119" x14ac:dyDescent="0.35">
      <c r="A3739" t="s">
        <v>105</v>
      </c>
      <c r="B3739">
        <v>503024</v>
      </c>
      <c r="C3739">
        <v>6359</v>
      </c>
      <c r="D3739">
        <v>125077</v>
      </c>
      <c r="E3739">
        <v>13662</v>
      </c>
      <c r="F3739">
        <v>0</v>
      </c>
      <c r="G3739" t="s">
        <v>106</v>
      </c>
      <c r="H3739" t="s">
        <v>106</v>
      </c>
      <c r="I3739" t="s">
        <v>106</v>
      </c>
      <c r="J3739" t="s">
        <v>107</v>
      </c>
      <c r="K3739" t="s">
        <v>108</v>
      </c>
      <c r="L3739" t="s">
        <v>109</v>
      </c>
      <c r="M3739" t="s">
        <v>110</v>
      </c>
      <c r="N3739" t="s">
        <v>8514</v>
      </c>
      <c r="O3739" t="s">
        <v>4751</v>
      </c>
      <c r="P3739">
        <v>8178</v>
      </c>
      <c r="Q3739">
        <v>184</v>
      </c>
      <c r="R3739">
        <v>184</v>
      </c>
      <c r="S3739">
        <v>200</v>
      </c>
      <c r="T3739">
        <v>0</v>
      </c>
      <c r="U3739">
        <v>588</v>
      </c>
      <c r="V3739">
        <v>588</v>
      </c>
      <c r="W3739">
        <v>200</v>
      </c>
      <c r="X3739">
        <v>0</v>
      </c>
      <c r="Y3739">
        <v>0</v>
      </c>
      <c r="Z3739">
        <v>0</v>
      </c>
      <c r="AD3739" s="1">
        <v>41982.333333333336</v>
      </c>
      <c r="AE3739" s="1">
        <v>42011.708333333336</v>
      </c>
      <c r="AG3739" s="1">
        <v>41955.333333333336</v>
      </c>
      <c r="AH3739" s="1">
        <v>41983.708333333336</v>
      </c>
      <c r="AI3739" s="1">
        <v>41955.333333333336</v>
      </c>
      <c r="AJ3739" s="1">
        <v>41983.708333333336</v>
      </c>
      <c r="AK3739" s="1">
        <v>41955.333333333336</v>
      </c>
      <c r="AL3739" s="1">
        <v>41983.708333333336</v>
      </c>
      <c r="AM3739" s="1">
        <v>41982.333333333336</v>
      </c>
      <c r="AN3739" s="1">
        <v>42011.708333333336</v>
      </c>
      <c r="AP3739" t="s">
        <v>113</v>
      </c>
      <c r="AU3739" t="s">
        <v>8515</v>
      </c>
      <c r="AY3739" t="s">
        <v>106</v>
      </c>
      <c r="AZ3739">
        <v>0</v>
      </c>
      <c r="BA3739">
        <v>0</v>
      </c>
      <c r="BD3739" s="3">
        <v>41321.662499999999</v>
      </c>
      <c r="BE3739" s="3">
        <v>41321.690972222219</v>
      </c>
      <c r="BF3739" t="s">
        <v>115</v>
      </c>
      <c r="BG3739" t="s">
        <v>115</v>
      </c>
      <c r="BH3739">
        <v>8149</v>
      </c>
      <c r="BM3739">
        <v>43550</v>
      </c>
      <c r="BR3739" t="s">
        <v>116</v>
      </c>
      <c r="BS3739" t="s">
        <v>117</v>
      </c>
      <c r="BU3739">
        <v>1</v>
      </c>
      <c r="BV3739" t="s">
        <v>118</v>
      </c>
      <c r="BX3739" t="s">
        <v>119</v>
      </c>
      <c r="BY3739" t="s">
        <v>119</v>
      </c>
      <c r="BZ3739" t="s">
        <v>119</v>
      </c>
      <c r="CA3739">
        <v>1</v>
      </c>
      <c r="CC3739" t="s">
        <v>120</v>
      </c>
      <c r="CH3739">
        <v>540</v>
      </c>
      <c r="CI3739">
        <v>34540</v>
      </c>
      <c r="CJ3739" t="s">
        <v>106</v>
      </c>
      <c r="CK3739" t="s">
        <v>106</v>
      </c>
      <c r="CL3739">
        <v>70</v>
      </c>
      <c r="CM3739" t="s">
        <v>3180</v>
      </c>
      <c r="CO3739">
        <v>125075</v>
      </c>
      <c r="CQ3739">
        <v>0</v>
      </c>
      <c r="CR3739">
        <v>0</v>
      </c>
      <c r="CS3739">
        <v>0</v>
      </c>
      <c r="CY3739" t="s">
        <v>123</v>
      </c>
      <c r="CZ3739" t="s">
        <v>124</v>
      </c>
      <c r="DD3739" t="str" cm="1">
        <f t="array" ref="DD3739">TEXT(_xlfn.SEQUENCE(1, DATEDIF(AG3739, AH3739, "m") + 1, AG3739, 30), "YYYY-APMM")</f>
        <v>2014-AP11</v>
      </c>
      <c r="DN3739">
        <f t="shared" si="116"/>
        <v>588</v>
      </c>
      <c r="DO3739" t="str">
        <f t="shared" si="117"/>
        <v>LABOR- SUBCONTRACTOR</v>
      </c>
    </row>
    <row r="3740" spans="1:119" x14ac:dyDescent="0.35">
      <c r="A3740" t="s">
        <v>105</v>
      </c>
      <c r="B3740">
        <v>503025</v>
      </c>
      <c r="C3740">
        <v>6359</v>
      </c>
      <c r="D3740">
        <v>125077</v>
      </c>
      <c r="E3740">
        <v>13662</v>
      </c>
      <c r="F3740">
        <v>0</v>
      </c>
      <c r="G3740" t="s">
        <v>106</v>
      </c>
      <c r="H3740" t="s">
        <v>106</v>
      </c>
      <c r="I3740" t="s">
        <v>106</v>
      </c>
      <c r="J3740" t="s">
        <v>107</v>
      </c>
      <c r="K3740" t="s">
        <v>108</v>
      </c>
      <c r="L3740" t="s">
        <v>109</v>
      </c>
      <c r="M3740" t="s">
        <v>110</v>
      </c>
      <c r="N3740" t="s">
        <v>8516</v>
      </c>
      <c r="O3740" t="s">
        <v>4904</v>
      </c>
      <c r="P3740">
        <v>8177</v>
      </c>
      <c r="Q3740">
        <v>184</v>
      </c>
      <c r="R3740">
        <v>0</v>
      </c>
      <c r="S3740">
        <v>200</v>
      </c>
      <c r="T3740">
        <v>0</v>
      </c>
      <c r="U3740">
        <v>497</v>
      </c>
      <c r="V3740">
        <v>497</v>
      </c>
      <c r="W3740">
        <v>200</v>
      </c>
      <c r="X3740">
        <v>251</v>
      </c>
      <c r="Y3740">
        <v>0</v>
      </c>
      <c r="Z3740">
        <v>251</v>
      </c>
      <c r="AD3740" s="1">
        <v>41959.333333333336</v>
      </c>
      <c r="AE3740" s="1">
        <v>41987.708333333336</v>
      </c>
      <c r="AG3740" s="1">
        <v>41932.333333333336</v>
      </c>
      <c r="AH3740" s="1">
        <v>41960.708333333336</v>
      </c>
      <c r="AI3740" s="1">
        <v>41932.333333333336</v>
      </c>
      <c r="AJ3740" s="1">
        <v>41960.708333333336</v>
      </c>
      <c r="AK3740" s="1">
        <v>41932.333333333336</v>
      </c>
      <c r="AL3740" s="1">
        <v>41960.708333333336</v>
      </c>
      <c r="AM3740" s="1">
        <v>41959.333333333336</v>
      </c>
      <c r="AN3740" s="1">
        <v>41987.708333333336</v>
      </c>
      <c r="AP3740" t="s">
        <v>113</v>
      </c>
      <c r="AU3740" t="s">
        <v>8517</v>
      </c>
      <c r="AY3740" t="s">
        <v>106</v>
      </c>
      <c r="AZ3740">
        <v>0</v>
      </c>
      <c r="BA3740">
        <v>0</v>
      </c>
      <c r="BD3740" s="3">
        <v>41321.662499999999</v>
      </c>
      <c r="BE3740" s="3">
        <v>41321.690972222219</v>
      </c>
      <c r="BF3740" t="s">
        <v>115</v>
      </c>
      <c r="BG3740" t="s">
        <v>115</v>
      </c>
      <c r="BH3740">
        <v>8149</v>
      </c>
      <c r="BM3740">
        <v>43540</v>
      </c>
      <c r="BR3740" t="s">
        <v>1299</v>
      </c>
      <c r="BS3740" t="s">
        <v>1300</v>
      </c>
      <c r="BU3740">
        <v>1</v>
      </c>
      <c r="BV3740" t="s">
        <v>118</v>
      </c>
      <c r="BX3740" t="s">
        <v>119</v>
      </c>
      <c r="BY3740" t="s">
        <v>119</v>
      </c>
      <c r="BZ3740" t="s">
        <v>119</v>
      </c>
      <c r="CA3740">
        <v>1</v>
      </c>
      <c r="CC3740" t="s">
        <v>120</v>
      </c>
      <c r="CH3740">
        <v>540</v>
      </c>
      <c r="CI3740">
        <v>34540</v>
      </c>
      <c r="CJ3740" t="s">
        <v>106</v>
      </c>
      <c r="CK3740" t="s">
        <v>106</v>
      </c>
      <c r="CL3740">
        <v>70</v>
      </c>
      <c r="CM3740" t="s">
        <v>3180</v>
      </c>
      <c r="CO3740">
        <v>125075</v>
      </c>
      <c r="CQ3740">
        <v>0</v>
      </c>
      <c r="CR3740">
        <v>0</v>
      </c>
      <c r="CS3740">
        <v>0</v>
      </c>
      <c r="CY3740" t="s">
        <v>123</v>
      </c>
      <c r="CZ3740" t="s">
        <v>124</v>
      </c>
      <c r="DD3740" t="str" cm="1">
        <f t="array" ref="DD3740">TEXT(_xlfn.SEQUENCE(1, DATEDIF(AG3740, AH3740, "m") + 1, AG3740, 30), "YYYY-APMM")</f>
        <v>2014-AP10</v>
      </c>
      <c r="DN3740">
        <f t="shared" si="116"/>
        <v>497</v>
      </c>
      <c r="DO3740" t="str">
        <f t="shared" si="117"/>
        <v>LABOR - CIVIL</v>
      </c>
    </row>
    <row r="3741" spans="1:119" x14ac:dyDescent="0.35">
      <c r="A3741" t="s">
        <v>105</v>
      </c>
      <c r="B3741">
        <v>503026</v>
      </c>
      <c r="C3741">
        <v>6359</v>
      </c>
      <c r="D3741">
        <v>125078</v>
      </c>
      <c r="E3741">
        <v>13662</v>
      </c>
      <c r="F3741">
        <v>0</v>
      </c>
      <c r="G3741" t="s">
        <v>106</v>
      </c>
      <c r="H3741" t="s">
        <v>106</v>
      </c>
      <c r="I3741" t="s">
        <v>106</v>
      </c>
      <c r="J3741" t="s">
        <v>107</v>
      </c>
      <c r="K3741" t="s">
        <v>108</v>
      </c>
      <c r="L3741" t="s">
        <v>109</v>
      </c>
      <c r="M3741" t="s">
        <v>110</v>
      </c>
      <c r="N3741" t="s">
        <v>8518</v>
      </c>
      <c r="O3741" t="s">
        <v>4638</v>
      </c>
      <c r="P3741">
        <v>8177</v>
      </c>
      <c r="Q3741">
        <v>72</v>
      </c>
      <c r="R3741">
        <v>0</v>
      </c>
      <c r="S3741">
        <v>200</v>
      </c>
      <c r="T3741">
        <v>0</v>
      </c>
      <c r="U3741">
        <v>1374</v>
      </c>
      <c r="V3741">
        <v>1374</v>
      </c>
      <c r="W3741">
        <v>200</v>
      </c>
      <c r="X3741">
        <v>600</v>
      </c>
      <c r="Y3741">
        <v>0</v>
      </c>
      <c r="Z3741">
        <v>600</v>
      </c>
      <c r="AD3741" s="1">
        <v>41843.333333333336</v>
      </c>
      <c r="AE3741" s="1">
        <v>41875.708333333336</v>
      </c>
      <c r="AG3741" s="1">
        <v>41833.333333333336</v>
      </c>
      <c r="AH3741" s="1">
        <v>41864.708333333336</v>
      </c>
      <c r="AI3741" s="1">
        <v>41833.333333333336</v>
      </c>
      <c r="AJ3741" s="1">
        <v>41864.708333333336</v>
      </c>
      <c r="AK3741" s="1">
        <v>41833.333333333336</v>
      </c>
      <c r="AL3741" s="1">
        <v>41864.708333333336</v>
      </c>
      <c r="AM3741" s="1">
        <v>41843.333333333336</v>
      </c>
      <c r="AN3741" s="1">
        <v>41875.708333333336</v>
      </c>
      <c r="AP3741" t="s">
        <v>113</v>
      </c>
      <c r="AU3741" t="s">
        <v>8519</v>
      </c>
      <c r="AY3741" t="s">
        <v>106</v>
      </c>
      <c r="AZ3741">
        <v>0</v>
      </c>
      <c r="BA3741">
        <v>0</v>
      </c>
      <c r="BD3741" s="3">
        <v>41321.662499999999</v>
      </c>
      <c r="BE3741" s="3">
        <v>41321.690972222219</v>
      </c>
      <c r="BF3741" t="s">
        <v>115</v>
      </c>
      <c r="BG3741" t="s">
        <v>115</v>
      </c>
      <c r="BH3741">
        <v>8149</v>
      </c>
      <c r="BM3741">
        <v>43540</v>
      </c>
      <c r="BR3741" t="s">
        <v>1299</v>
      </c>
      <c r="BS3741" t="s">
        <v>1300</v>
      </c>
      <c r="BU3741">
        <v>1</v>
      </c>
      <c r="BV3741" t="s">
        <v>118</v>
      </c>
      <c r="BX3741" t="s">
        <v>119</v>
      </c>
      <c r="BY3741" t="s">
        <v>119</v>
      </c>
      <c r="BZ3741" t="s">
        <v>119</v>
      </c>
      <c r="CA3741">
        <v>1</v>
      </c>
      <c r="CC3741" t="s">
        <v>120</v>
      </c>
      <c r="CH3741">
        <v>540</v>
      </c>
      <c r="CI3741">
        <v>34460</v>
      </c>
      <c r="CJ3741" t="s">
        <v>106</v>
      </c>
      <c r="CK3741" t="s">
        <v>106</v>
      </c>
      <c r="CL3741">
        <v>30</v>
      </c>
      <c r="CM3741" t="s">
        <v>4640</v>
      </c>
      <c r="CO3741">
        <v>125075</v>
      </c>
      <c r="CQ3741">
        <v>0</v>
      </c>
      <c r="CR3741">
        <v>0</v>
      </c>
      <c r="CS3741">
        <v>0</v>
      </c>
      <c r="CY3741" t="s">
        <v>123</v>
      </c>
      <c r="CZ3741" t="s">
        <v>124</v>
      </c>
      <c r="DD3741" t="str" cm="1">
        <f t="array" ref="DD3741:DE3741">TEXT(_xlfn.SEQUENCE(1, DATEDIF(AG3741, AH3741, "m") + 1, AG3741, 30), "YYYY-APMM")</f>
        <v>2014-AP07</v>
      </c>
      <c r="DE3741" t="str">
        <v>2014-AP08</v>
      </c>
      <c r="DN3741">
        <f t="shared" si="116"/>
        <v>687</v>
      </c>
      <c r="DO3741" t="str">
        <f t="shared" si="117"/>
        <v>LABOR - CIVIL</v>
      </c>
    </row>
    <row r="3742" spans="1:119" x14ac:dyDescent="0.35">
      <c r="A3742" t="s">
        <v>105</v>
      </c>
      <c r="B3742">
        <v>503027</v>
      </c>
      <c r="C3742">
        <v>6359</v>
      </c>
      <c r="D3742">
        <v>125078</v>
      </c>
      <c r="E3742">
        <v>13662</v>
      </c>
      <c r="F3742">
        <v>0</v>
      </c>
      <c r="G3742" t="s">
        <v>106</v>
      </c>
      <c r="H3742" t="s">
        <v>106</v>
      </c>
      <c r="I3742" t="s">
        <v>106</v>
      </c>
      <c r="J3742" t="s">
        <v>107</v>
      </c>
      <c r="K3742" t="s">
        <v>108</v>
      </c>
      <c r="L3742" t="s">
        <v>109</v>
      </c>
      <c r="M3742" t="s">
        <v>110</v>
      </c>
      <c r="N3742" t="s">
        <v>8520</v>
      </c>
      <c r="O3742" t="s">
        <v>4642</v>
      </c>
      <c r="P3742">
        <v>8178</v>
      </c>
      <c r="Q3742">
        <v>176</v>
      </c>
      <c r="R3742">
        <v>0</v>
      </c>
      <c r="S3742">
        <v>200</v>
      </c>
      <c r="T3742">
        <v>0</v>
      </c>
      <c r="U3742">
        <v>1834.8</v>
      </c>
      <c r="V3742">
        <v>1834.8</v>
      </c>
      <c r="W3742">
        <v>200</v>
      </c>
      <c r="X3742">
        <v>0</v>
      </c>
      <c r="Y3742">
        <v>0</v>
      </c>
      <c r="Z3742">
        <v>0</v>
      </c>
      <c r="AD3742" s="1">
        <v>41868.333333333336</v>
      </c>
      <c r="AE3742" s="1">
        <v>41896.708333333336</v>
      </c>
      <c r="AG3742" s="1">
        <v>41839.333333333336</v>
      </c>
      <c r="AH3742" s="1">
        <v>41870.708333333336</v>
      </c>
      <c r="AI3742" s="1">
        <v>41839.333333333336</v>
      </c>
      <c r="AJ3742" s="1">
        <v>41870.708333333336</v>
      </c>
      <c r="AK3742" s="1">
        <v>41839.333333333336</v>
      </c>
      <c r="AL3742" s="1">
        <v>41870.708333333336</v>
      </c>
      <c r="AM3742" s="1">
        <v>41868.333333333336</v>
      </c>
      <c r="AN3742" s="1">
        <v>41896.708333333336</v>
      </c>
      <c r="AP3742" t="s">
        <v>113</v>
      </c>
      <c r="AU3742" t="s">
        <v>8521</v>
      </c>
      <c r="AY3742" t="s">
        <v>106</v>
      </c>
      <c r="AZ3742">
        <v>0</v>
      </c>
      <c r="BA3742">
        <v>0</v>
      </c>
      <c r="BD3742" s="3">
        <v>41321.662499999999</v>
      </c>
      <c r="BE3742" s="3">
        <v>41321.690972222219</v>
      </c>
      <c r="BF3742" t="s">
        <v>115</v>
      </c>
      <c r="BG3742" t="s">
        <v>115</v>
      </c>
      <c r="BH3742">
        <v>8149</v>
      </c>
      <c r="BM3742">
        <v>43550</v>
      </c>
      <c r="BR3742" t="s">
        <v>116</v>
      </c>
      <c r="BS3742" t="s">
        <v>117</v>
      </c>
      <c r="BU3742">
        <v>1</v>
      </c>
      <c r="BV3742" t="s">
        <v>118</v>
      </c>
      <c r="BX3742" t="s">
        <v>119</v>
      </c>
      <c r="BY3742" t="s">
        <v>119</v>
      </c>
      <c r="BZ3742" t="s">
        <v>119</v>
      </c>
      <c r="CA3742">
        <v>1</v>
      </c>
      <c r="CC3742" t="s">
        <v>120</v>
      </c>
      <c r="CH3742">
        <v>540</v>
      </c>
      <c r="CI3742">
        <v>34460</v>
      </c>
      <c r="CJ3742" t="s">
        <v>106</v>
      </c>
      <c r="CK3742" t="s">
        <v>106</v>
      </c>
      <c r="CL3742">
        <v>30</v>
      </c>
      <c r="CM3742" t="s">
        <v>4640</v>
      </c>
      <c r="CO3742">
        <v>125075</v>
      </c>
      <c r="CQ3742">
        <v>0</v>
      </c>
      <c r="CR3742">
        <v>0</v>
      </c>
      <c r="CS3742">
        <v>0</v>
      </c>
      <c r="CY3742" t="s">
        <v>123</v>
      </c>
      <c r="CZ3742" t="s">
        <v>124</v>
      </c>
      <c r="DD3742" t="str" cm="1">
        <f t="array" ref="DD3742:DE3742">TEXT(_xlfn.SEQUENCE(1, DATEDIF(AG3742, AH3742, "m") + 1, AG3742, 30), "YYYY-APMM")</f>
        <v>2014-AP07</v>
      </c>
      <c r="DE3742" t="str">
        <v>2014-AP08</v>
      </c>
      <c r="DN3742">
        <f t="shared" si="116"/>
        <v>917.4</v>
      </c>
      <c r="DO3742" t="str">
        <f t="shared" si="117"/>
        <v>LABOR- SUBCONTRACTOR</v>
      </c>
    </row>
    <row r="3743" spans="1:119" x14ac:dyDescent="0.35">
      <c r="A3743" t="s">
        <v>105</v>
      </c>
      <c r="B3743">
        <v>503028</v>
      </c>
      <c r="C3743">
        <v>6359</v>
      </c>
      <c r="D3743">
        <v>125078</v>
      </c>
      <c r="E3743">
        <v>13662</v>
      </c>
      <c r="F3743">
        <v>0</v>
      </c>
      <c r="G3743" t="s">
        <v>106</v>
      </c>
      <c r="H3743" t="s">
        <v>106</v>
      </c>
      <c r="I3743" t="s">
        <v>106</v>
      </c>
      <c r="J3743" t="s">
        <v>107</v>
      </c>
      <c r="K3743" t="s">
        <v>108</v>
      </c>
      <c r="L3743" t="s">
        <v>109</v>
      </c>
      <c r="M3743" t="s">
        <v>110</v>
      </c>
      <c r="N3743" t="s">
        <v>8522</v>
      </c>
      <c r="O3743" t="s">
        <v>4645</v>
      </c>
      <c r="P3743">
        <v>8177</v>
      </c>
      <c r="Q3743">
        <v>176</v>
      </c>
      <c r="R3743">
        <v>0</v>
      </c>
      <c r="S3743">
        <v>200</v>
      </c>
      <c r="T3743">
        <v>0</v>
      </c>
      <c r="U3743">
        <v>862</v>
      </c>
      <c r="V3743">
        <v>862</v>
      </c>
      <c r="W3743">
        <v>200</v>
      </c>
      <c r="X3743">
        <v>550</v>
      </c>
      <c r="Y3743">
        <v>0</v>
      </c>
      <c r="Z3743">
        <v>550</v>
      </c>
      <c r="AD3743" s="1">
        <v>41876.333333333336</v>
      </c>
      <c r="AE3743" s="1">
        <v>41904.708333333336</v>
      </c>
      <c r="AG3743" s="1">
        <v>41847.333333333336</v>
      </c>
      <c r="AH3743" s="1">
        <v>41878.708333333336</v>
      </c>
      <c r="AI3743" s="1">
        <v>41847.333333333336</v>
      </c>
      <c r="AJ3743" s="1">
        <v>41878.708333333336</v>
      </c>
      <c r="AK3743" s="1">
        <v>41847.333333333336</v>
      </c>
      <c r="AL3743" s="1">
        <v>41878.708333333336</v>
      </c>
      <c r="AM3743" s="1">
        <v>41876.333333333336</v>
      </c>
      <c r="AN3743" s="1">
        <v>41904.708333333336</v>
      </c>
      <c r="AP3743" t="s">
        <v>113</v>
      </c>
      <c r="AU3743" t="s">
        <v>8523</v>
      </c>
      <c r="AY3743" t="s">
        <v>106</v>
      </c>
      <c r="AZ3743">
        <v>0</v>
      </c>
      <c r="BA3743">
        <v>0</v>
      </c>
      <c r="BD3743" s="3">
        <v>41321.662499999999</v>
      </c>
      <c r="BE3743" s="3">
        <v>41321.690972222219</v>
      </c>
      <c r="BF3743" t="s">
        <v>115</v>
      </c>
      <c r="BG3743" t="s">
        <v>115</v>
      </c>
      <c r="BH3743">
        <v>8149</v>
      </c>
      <c r="BM3743">
        <v>43540</v>
      </c>
      <c r="BR3743" t="s">
        <v>1299</v>
      </c>
      <c r="BS3743" t="s">
        <v>1300</v>
      </c>
      <c r="BU3743">
        <v>1</v>
      </c>
      <c r="BV3743" t="s">
        <v>118</v>
      </c>
      <c r="BX3743" t="s">
        <v>119</v>
      </c>
      <c r="BY3743" t="s">
        <v>119</v>
      </c>
      <c r="BZ3743" t="s">
        <v>119</v>
      </c>
      <c r="CA3743">
        <v>1</v>
      </c>
      <c r="CC3743" t="s">
        <v>120</v>
      </c>
      <c r="CH3743">
        <v>540</v>
      </c>
      <c r="CI3743">
        <v>34460</v>
      </c>
      <c r="CJ3743" t="s">
        <v>106</v>
      </c>
      <c r="CK3743" t="s">
        <v>106</v>
      </c>
      <c r="CL3743">
        <v>30</v>
      </c>
      <c r="CM3743" t="s">
        <v>4640</v>
      </c>
      <c r="CO3743">
        <v>125075</v>
      </c>
      <c r="CQ3743">
        <v>0</v>
      </c>
      <c r="CR3743">
        <v>0</v>
      </c>
      <c r="CS3743">
        <v>0</v>
      </c>
      <c r="CY3743" t="s">
        <v>123</v>
      </c>
      <c r="CZ3743" t="s">
        <v>124</v>
      </c>
      <c r="DD3743" t="str" cm="1">
        <f t="array" ref="DD3743:DE3743">TEXT(_xlfn.SEQUENCE(1, DATEDIF(AG3743, AH3743, "m") + 1, AG3743, 30), "YYYY-APMM")</f>
        <v>2014-AP07</v>
      </c>
      <c r="DE3743" t="str">
        <v>2014-AP08</v>
      </c>
      <c r="DN3743">
        <f t="shared" si="116"/>
        <v>431</v>
      </c>
      <c r="DO3743" t="str">
        <f t="shared" si="117"/>
        <v>LABOR - CIVIL</v>
      </c>
    </row>
    <row r="3744" spans="1:119" x14ac:dyDescent="0.35">
      <c r="A3744" t="s">
        <v>105</v>
      </c>
      <c r="B3744">
        <v>503029</v>
      </c>
      <c r="C3744">
        <v>6359</v>
      </c>
      <c r="D3744">
        <v>125078</v>
      </c>
      <c r="E3744">
        <v>13662</v>
      </c>
      <c r="F3744">
        <v>0</v>
      </c>
      <c r="G3744" t="s">
        <v>106</v>
      </c>
      <c r="H3744" t="s">
        <v>106</v>
      </c>
      <c r="I3744" t="s">
        <v>106</v>
      </c>
      <c r="J3744" t="s">
        <v>107</v>
      </c>
      <c r="K3744" t="s">
        <v>108</v>
      </c>
      <c r="L3744" t="s">
        <v>109</v>
      </c>
      <c r="M3744" t="s">
        <v>110</v>
      </c>
      <c r="N3744" t="s">
        <v>8524</v>
      </c>
      <c r="O3744" t="s">
        <v>4648</v>
      </c>
      <c r="P3744">
        <v>8165</v>
      </c>
      <c r="Q3744">
        <v>328</v>
      </c>
      <c r="R3744">
        <v>0</v>
      </c>
      <c r="S3744">
        <v>200</v>
      </c>
      <c r="T3744">
        <v>0</v>
      </c>
      <c r="U3744">
        <v>224</v>
      </c>
      <c r="V3744">
        <v>224</v>
      </c>
      <c r="W3744">
        <v>200</v>
      </c>
      <c r="X3744">
        <v>0</v>
      </c>
      <c r="Y3744">
        <v>0</v>
      </c>
      <c r="Z3744">
        <v>0</v>
      </c>
      <c r="AD3744" s="1">
        <v>41910.333333333336</v>
      </c>
      <c r="AE3744" s="1">
        <v>41940.708333333336</v>
      </c>
      <c r="AG3744" s="1">
        <v>41862.333333333336</v>
      </c>
      <c r="AH3744" s="1">
        <v>41890.708333333336</v>
      </c>
      <c r="AI3744" s="1">
        <v>41862.333333333336</v>
      </c>
      <c r="AJ3744" s="1">
        <v>41890.708333333336</v>
      </c>
      <c r="AK3744" s="1">
        <v>41862.333333333336</v>
      </c>
      <c r="AL3744" s="1">
        <v>41890.708333333336</v>
      </c>
      <c r="AM3744" s="1">
        <v>41910.333333333336</v>
      </c>
      <c r="AN3744" s="1">
        <v>41940.708333333336</v>
      </c>
      <c r="AP3744" t="s">
        <v>113</v>
      </c>
      <c r="AU3744" t="s">
        <v>8525</v>
      </c>
      <c r="AY3744" t="s">
        <v>106</v>
      </c>
      <c r="AZ3744">
        <v>0</v>
      </c>
      <c r="BA3744">
        <v>0</v>
      </c>
      <c r="BD3744" s="3">
        <v>41321.662499999999</v>
      </c>
      <c r="BE3744" s="3">
        <v>41321.690972222219</v>
      </c>
      <c r="BF3744" t="s">
        <v>115</v>
      </c>
      <c r="BG3744" t="s">
        <v>115</v>
      </c>
      <c r="BH3744">
        <v>8149</v>
      </c>
      <c r="BM3744">
        <v>43420</v>
      </c>
      <c r="BR3744" t="s">
        <v>3122</v>
      </c>
      <c r="BS3744" t="s">
        <v>3123</v>
      </c>
      <c r="BU3744">
        <v>1</v>
      </c>
      <c r="BV3744" t="s">
        <v>118</v>
      </c>
      <c r="BX3744" t="s">
        <v>119</v>
      </c>
      <c r="BY3744" t="s">
        <v>119</v>
      </c>
      <c r="BZ3744" t="s">
        <v>119</v>
      </c>
      <c r="CA3744">
        <v>1</v>
      </c>
      <c r="CC3744" t="s">
        <v>120</v>
      </c>
      <c r="CH3744">
        <v>540</v>
      </c>
      <c r="CI3744">
        <v>34460</v>
      </c>
      <c r="CJ3744" t="s">
        <v>106</v>
      </c>
      <c r="CK3744" t="s">
        <v>106</v>
      </c>
      <c r="CL3744">
        <v>30</v>
      </c>
      <c r="CM3744" t="s">
        <v>4640</v>
      </c>
      <c r="CO3744">
        <v>125075</v>
      </c>
      <c r="CQ3744">
        <v>0</v>
      </c>
      <c r="CR3744">
        <v>0</v>
      </c>
      <c r="CS3744">
        <v>0</v>
      </c>
      <c r="CY3744" t="s">
        <v>123</v>
      </c>
      <c r="CZ3744" t="s">
        <v>124</v>
      </c>
      <c r="DD3744" t="str" cm="1">
        <f t="array" ref="DD3744">TEXT(_xlfn.SEQUENCE(1, DATEDIF(AG3744, AH3744, "m") + 1, AG3744, 30), "YYYY-APMM")</f>
        <v>2014-AP08</v>
      </c>
      <c r="DN3744">
        <f t="shared" si="116"/>
        <v>224</v>
      </c>
      <c r="DO3744" t="str">
        <f t="shared" si="117"/>
        <v>STEEL FIXERS SK</v>
      </c>
    </row>
    <row r="3745" spans="1:119" x14ac:dyDescent="0.35">
      <c r="A3745" t="s">
        <v>105</v>
      </c>
      <c r="B3745">
        <v>503030</v>
      </c>
      <c r="C3745">
        <v>6359</v>
      </c>
      <c r="D3745">
        <v>125079</v>
      </c>
      <c r="E3745">
        <v>13662</v>
      </c>
      <c r="F3745">
        <v>0</v>
      </c>
      <c r="G3745" t="s">
        <v>106</v>
      </c>
      <c r="H3745" t="s">
        <v>106</v>
      </c>
      <c r="I3745" t="s">
        <v>106</v>
      </c>
      <c r="J3745" t="s">
        <v>107</v>
      </c>
      <c r="K3745" t="s">
        <v>108</v>
      </c>
      <c r="L3745" t="s">
        <v>109</v>
      </c>
      <c r="M3745" t="s">
        <v>110</v>
      </c>
      <c r="N3745" t="s">
        <v>8526</v>
      </c>
      <c r="O3745" t="s">
        <v>4822</v>
      </c>
      <c r="P3745">
        <v>8165</v>
      </c>
      <c r="Q3745">
        <v>272</v>
      </c>
      <c r="R3745">
        <v>0</v>
      </c>
      <c r="S3745">
        <v>200</v>
      </c>
      <c r="T3745">
        <v>0</v>
      </c>
      <c r="U3745">
        <v>224</v>
      </c>
      <c r="V3745">
        <v>224</v>
      </c>
      <c r="W3745">
        <v>200</v>
      </c>
      <c r="X3745">
        <v>0</v>
      </c>
      <c r="Y3745">
        <v>0</v>
      </c>
      <c r="Z3745">
        <v>0</v>
      </c>
      <c r="AD3745" s="1">
        <v>41899.333333333336</v>
      </c>
      <c r="AE3745" s="1">
        <v>41930.708333333336</v>
      </c>
      <c r="AG3745" s="1">
        <v>41860.333333333336</v>
      </c>
      <c r="AH3745" s="1">
        <v>41888.708333333336</v>
      </c>
      <c r="AI3745" s="1">
        <v>41860.333333333336</v>
      </c>
      <c r="AJ3745" s="1">
        <v>41888.708333333336</v>
      </c>
      <c r="AK3745" s="1">
        <v>41860.333333333336</v>
      </c>
      <c r="AL3745" s="1">
        <v>41888.708333333336</v>
      </c>
      <c r="AM3745" s="1">
        <v>41899.333333333336</v>
      </c>
      <c r="AN3745" s="1">
        <v>41930.708333333336</v>
      </c>
      <c r="AP3745" t="s">
        <v>113</v>
      </c>
      <c r="AU3745" t="s">
        <v>8527</v>
      </c>
      <c r="AY3745" t="s">
        <v>106</v>
      </c>
      <c r="AZ3745">
        <v>0</v>
      </c>
      <c r="BA3745">
        <v>0</v>
      </c>
      <c r="BD3745" s="3">
        <v>41321.662499999999</v>
      </c>
      <c r="BE3745" s="3">
        <v>41321.690972222219</v>
      </c>
      <c r="BF3745" t="s">
        <v>115</v>
      </c>
      <c r="BG3745" t="s">
        <v>115</v>
      </c>
      <c r="BH3745">
        <v>8149</v>
      </c>
      <c r="BM3745">
        <v>43420</v>
      </c>
      <c r="BR3745" t="s">
        <v>3122</v>
      </c>
      <c r="BS3745" t="s">
        <v>3123</v>
      </c>
      <c r="BU3745">
        <v>1</v>
      </c>
      <c r="BV3745" t="s">
        <v>118</v>
      </c>
      <c r="BX3745" t="s">
        <v>119</v>
      </c>
      <c r="BY3745" t="s">
        <v>119</v>
      </c>
      <c r="BZ3745" t="s">
        <v>119</v>
      </c>
      <c r="CA3745">
        <v>1</v>
      </c>
      <c r="CC3745" t="s">
        <v>120</v>
      </c>
      <c r="CH3745">
        <v>540</v>
      </c>
      <c r="CI3745">
        <v>34500</v>
      </c>
      <c r="CJ3745" t="s">
        <v>106</v>
      </c>
      <c r="CK3745" t="s">
        <v>106</v>
      </c>
      <c r="CL3745">
        <v>50</v>
      </c>
      <c r="CM3745" t="s">
        <v>4824</v>
      </c>
      <c r="CO3745">
        <v>125075</v>
      </c>
      <c r="CQ3745">
        <v>0</v>
      </c>
      <c r="CR3745">
        <v>0</v>
      </c>
      <c r="CS3745">
        <v>0</v>
      </c>
      <c r="CY3745" t="s">
        <v>123</v>
      </c>
      <c r="CZ3745" t="s">
        <v>124</v>
      </c>
      <c r="DD3745" t="str" cm="1">
        <f t="array" ref="DD3745">TEXT(_xlfn.SEQUENCE(1, DATEDIF(AG3745, AH3745, "m") + 1, AG3745, 30), "YYYY-APMM")</f>
        <v>2014-AP08</v>
      </c>
      <c r="DN3745">
        <f t="shared" si="116"/>
        <v>224</v>
      </c>
      <c r="DO3745" t="str">
        <f t="shared" si="117"/>
        <v>STEEL FIXERS SK</v>
      </c>
    </row>
    <row r="3746" spans="1:119" x14ac:dyDescent="0.35">
      <c r="A3746" t="s">
        <v>105</v>
      </c>
      <c r="B3746">
        <v>503031</v>
      </c>
      <c r="C3746">
        <v>6359</v>
      </c>
      <c r="D3746">
        <v>125079</v>
      </c>
      <c r="E3746">
        <v>13662</v>
      </c>
      <c r="F3746">
        <v>0</v>
      </c>
      <c r="G3746" t="s">
        <v>106</v>
      </c>
      <c r="H3746" t="s">
        <v>106</v>
      </c>
      <c r="I3746" t="s">
        <v>106</v>
      </c>
      <c r="J3746" t="s">
        <v>107</v>
      </c>
      <c r="K3746" t="s">
        <v>108</v>
      </c>
      <c r="L3746" t="s">
        <v>109</v>
      </c>
      <c r="M3746" t="s">
        <v>110</v>
      </c>
      <c r="N3746" t="s">
        <v>8528</v>
      </c>
      <c r="O3746" t="s">
        <v>4826</v>
      </c>
      <c r="P3746">
        <v>8178</v>
      </c>
      <c r="Q3746">
        <v>272</v>
      </c>
      <c r="R3746">
        <v>0</v>
      </c>
      <c r="S3746">
        <v>200</v>
      </c>
      <c r="T3746">
        <v>0</v>
      </c>
      <c r="U3746">
        <v>28</v>
      </c>
      <c r="V3746">
        <v>28</v>
      </c>
      <c r="W3746">
        <v>200</v>
      </c>
      <c r="X3746">
        <v>0</v>
      </c>
      <c r="Y3746">
        <v>0</v>
      </c>
      <c r="Z3746">
        <v>0</v>
      </c>
      <c r="AD3746" s="1">
        <v>41916.333333333336</v>
      </c>
      <c r="AE3746" s="1">
        <v>41946.708333333336</v>
      </c>
      <c r="AG3746" s="1">
        <v>41876.333333333336</v>
      </c>
      <c r="AH3746" s="1">
        <v>41904.708333333336</v>
      </c>
      <c r="AI3746" s="1">
        <v>41876.333333333336</v>
      </c>
      <c r="AJ3746" s="1">
        <v>41904.708333333336</v>
      </c>
      <c r="AK3746" s="1">
        <v>41876.333333333336</v>
      </c>
      <c r="AL3746" s="1">
        <v>41904.708333333336</v>
      </c>
      <c r="AM3746" s="1">
        <v>41916.333333333336</v>
      </c>
      <c r="AN3746" s="1">
        <v>41946.708333333336</v>
      </c>
      <c r="AP3746" t="s">
        <v>113</v>
      </c>
      <c r="AU3746" t="s">
        <v>8529</v>
      </c>
      <c r="AY3746" t="s">
        <v>106</v>
      </c>
      <c r="AZ3746">
        <v>0</v>
      </c>
      <c r="BA3746">
        <v>0</v>
      </c>
      <c r="BD3746" s="3">
        <v>41321.662499999999</v>
      </c>
      <c r="BE3746" s="3">
        <v>41321.690972222219</v>
      </c>
      <c r="BF3746" t="s">
        <v>115</v>
      </c>
      <c r="BG3746" t="s">
        <v>115</v>
      </c>
      <c r="BH3746">
        <v>8149</v>
      </c>
      <c r="BM3746">
        <v>43550</v>
      </c>
      <c r="BR3746" t="s">
        <v>116</v>
      </c>
      <c r="BS3746" t="s">
        <v>117</v>
      </c>
      <c r="BU3746">
        <v>1</v>
      </c>
      <c r="BV3746" t="s">
        <v>118</v>
      </c>
      <c r="BX3746" t="s">
        <v>119</v>
      </c>
      <c r="BY3746" t="s">
        <v>119</v>
      </c>
      <c r="BZ3746" t="s">
        <v>119</v>
      </c>
      <c r="CA3746">
        <v>1</v>
      </c>
      <c r="CC3746" t="s">
        <v>120</v>
      </c>
      <c r="CH3746">
        <v>540</v>
      </c>
      <c r="CI3746">
        <v>34500</v>
      </c>
      <c r="CJ3746" t="s">
        <v>106</v>
      </c>
      <c r="CK3746" t="s">
        <v>106</v>
      </c>
      <c r="CL3746">
        <v>50</v>
      </c>
      <c r="CM3746" t="s">
        <v>4824</v>
      </c>
      <c r="CO3746">
        <v>125075</v>
      </c>
      <c r="CQ3746">
        <v>0</v>
      </c>
      <c r="CR3746">
        <v>0</v>
      </c>
      <c r="CS3746">
        <v>0</v>
      </c>
      <c r="CY3746" t="s">
        <v>123</v>
      </c>
      <c r="CZ3746" t="s">
        <v>124</v>
      </c>
      <c r="DD3746" t="str" cm="1">
        <f t="array" ref="DD3746">TEXT(_xlfn.SEQUENCE(1, DATEDIF(AG3746, AH3746, "m") + 1, AG3746, 30), "YYYY-APMM")</f>
        <v>2014-AP08</v>
      </c>
      <c r="DN3746">
        <f t="shared" si="116"/>
        <v>28</v>
      </c>
      <c r="DO3746" t="str">
        <f t="shared" si="117"/>
        <v>LABOR- SUBCONTRACTOR</v>
      </c>
    </row>
    <row r="3747" spans="1:119" x14ac:dyDescent="0.35">
      <c r="A3747" t="s">
        <v>105</v>
      </c>
      <c r="B3747">
        <v>503032</v>
      </c>
      <c r="C3747">
        <v>6359</v>
      </c>
      <c r="D3747">
        <v>125079</v>
      </c>
      <c r="E3747">
        <v>13662</v>
      </c>
      <c r="F3747">
        <v>0</v>
      </c>
      <c r="G3747" t="s">
        <v>106</v>
      </c>
      <c r="H3747" t="s">
        <v>106</v>
      </c>
      <c r="I3747" t="s">
        <v>106</v>
      </c>
      <c r="J3747" t="s">
        <v>107</v>
      </c>
      <c r="K3747" t="s">
        <v>108</v>
      </c>
      <c r="L3747" t="s">
        <v>109</v>
      </c>
      <c r="M3747" t="s">
        <v>110</v>
      </c>
      <c r="N3747" t="s">
        <v>8530</v>
      </c>
      <c r="O3747" t="s">
        <v>4829</v>
      </c>
      <c r="P3747">
        <v>8165</v>
      </c>
      <c r="Q3747">
        <v>272</v>
      </c>
      <c r="R3747">
        <v>0</v>
      </c>
      <c r="S3747">
        <v>200</v>
      </c>
      <c r="T3747">
        <v>0</v>
      </c>
      <c r="U3747">
        <v>168</v>
      </c>
      <c r="V3747">
        <v>168</v>
      </c>
      <c r="W3747">
        <v>200</v>
      </c>
      <c r="X3747">
        <v>0</v>
      </c>
      <c r="Y3747">
        <v>0</v>
      </c>
      <c r="Z3747">
        <v>0</v>
      </c>
      <c r="AD3747" s="1">
        <v>41947.333333333336</v>
      </c>
      <c r="AE3747" s="1">
        <v>41975.708333333336</v>
      </c>
      <c r="AG3747" s="1">
        <v>41905.333333333336</v>
      </c>
      <c r="AH3747" s="1">
        <v>41935.708333333336</v>
      </c>
      <c r="AI3747" s="1">
        <v>41905.333333333336</v>
      </c>
      <c r="AJ3747" s="1">
        <v>41935.708333333336</v>
      </c>
      <c r="AK3747" s="1">
        <v>41905.333333333336</v>
      </c>
      <c r="AL3747" s="1">
        <v>41935.708333333336</v>
      </c>
      <c r="AM3747" s="1">
        <v>41947.333333333336</v>
      </c>
      <c r="AN3747" s="1">
        <v>41975.708333333336</v>
      </c>
      <c r="AP3747" t="s">
        <v>113</v>
      </c>
      <c r="AU3747" t="s">
        <v>8531</v>
      </c>
      <c r="AY3747" t="s">
        <v>106</v>
      </c>
      <c r="AZ3747">
        <v>0</v>
      </c>
      <c r="BA3747">
        <v>0</v>
      </c>
      <c r="BD3747" s="3">
        <v>41321.662499999999</v>
      </c>
      <c r="BE3747" s="3">
        <v>41321.690972222219</v>
      </c>
      <c r="BF3747" t="s">
        <v>115</v>
      </c>
      <c r="BG3747" t="s">
        <v>115</v>
      </c>
      <c r="BH3747">
        <v>8149</v>
      </c>
      <c r="BM3747">
        <v>43420</v>
      </c>
      <c r="BR3747" t="s">
        <v>3122</v>
      </c>
      <c r="BS3747" t="s">
        <v>3123</v>
      </c>
      <c r="BU3747">
        <v>1</v>
      </c>
      <c r="BV3747" t="s">
        <v>118</v>
      </c>
      <c r="BX3747" t="s">
        <v>119</v>
      </c>
      <c r="BY3747" t="s">
        <v>119</v>
      </c>
      <c r="BZ3747" t="s">
        <v>119</v>
      </c>
      <c r="CA3747">
        <v>1</v>
      </c>
      <c r="CC3747" t="s">
        <v>120</v>
      </c>
      <c r="CH3747">
        <v>540</v>
      </c>
      <c r="CI3747">
        <v>34500</v>
      </c>
      <c r="CJ3747" t="s">
        <v>106</v>
      </c>
      <c r="CK3747" t="s">
        <v>106</v>
      </c>
      <c r="CL3747">
        <v>50</v>
      </c>
      <c r="CM3747" t="s">
        <v>4824</v>
      </c>
      <c r="CO3747">
        <v>125075</v>
      </c>
      <c r="CQ3747">
        <v>0</v>
      </c>
      <c r="CR3747">
        <v>0</v>
      </c>
      <c r="CS3747">
        <v>0</v>
      </c>
      <c r="CY3747" t="s">
        <v>123</v>
      </c>
      <c r="CZ3747" t="s">
        <v>124</v>
      </c>
      <c r="DD3747" t="str" cm="1">
        <f t="array" ref="DD3747:DE3747">TEXT(_xlfn.SEQUENCE(1, DATEDIF(AG3747, AH3747, "m") + 1, AG3747, 30), "YYYY-APMM")</f>
        <v>2014-AP09</v>
      </c>
      <c r="DE3747" t="str">
        <v>2014-AP10</v>
      </c>
      <c r="DN3747">
        <f t="shared" si="116"/>
        <v>84</v>
      </c>
      <c r="DO3747" t="str">
        <f t="shared" si="117"/>
        <v>STEEL FIXERS SK</v>
      </c>
    </row>
    <row r="3748" spans="1:119" x14ac:dyDescent="0.35">
      <c r="A3748" t="s">
        <v>105</v>
      </c>
      <c r="B3748">
        <v>503033</v>
      </c>
      <c r="C3748">
        <v>6359</v>
      </c>
      <c r="D3748">
        <v>125079</v>
      </c>
      <c r="E3748">
        <v>13662</v>
      </c>
      <c r="F3748">
        <v>0</v>
      </c>
      <c r="G3748" t="s">
        <v>106</v>
      </c>
      <c r="H3748" t="s">
        <v>106</v>
      </c>
      <c r="I3748" t="s">
        <v>106</v>
      </c>
      <c r="J3748" t="s">
        <v>107</v>
      </c>
      <c r="K3748" t="s">
        <v>108</v>
      </c>
      <c r="L3748" t="s">
        <v>109</v>
      </c>
      <c r="M3748" t="s">
        <v>110</v>
      </c>
      <c r="N3748" t="s">
        <v>8532</v>
      </c>
      <c r="O3748" t="s">
        <v>4832</v>
      </c>
      <c r="P3748">
        <v>8165</v>
      </c>
      <c r="Q3748">
        <v>360</v>
      </c>
      <c r="R3748">
        <v>280</v>
      </c>
      <c r="S3748">
        <v>200</v>
      </c>
      <c r="T3748">
        <v>0</v>
      </c>
      <c r="U3748">
        <v>154</v>
      </c>
      <c r="V3748">
        <v>154</v>
      </c>
      <c r="W3748">
        <v>200</v>
      </c>
      <c r="X3748">
        <v>0</v>
      </c>
      <c r="Y3748">
        <v>0</v>
      </c>
      <c r="Z3748">
        <v>0</v>
      </c>
      <c r="AD3748" s="1">
        <v>41972.333333333336</v>
      </c>
      <c r="AE3748" s="1">
        <v>42001.708333333336</v>
      </c>
      <c r="AG3748" s="1">
        <v>41917.333333333336</v>
      </c>
      <c r="AH3748" s="1">
        <v>41947.708333333336</v>
      </c>
      <c r="AI3748" s="1">
        <v>41917.333333333336</v>
      </c>
      <c r="AJ3748" s="1">
        <v>41947.708333333336</v>
      </c>
      <c r="AK3748" s="1">
        <v>41917.333333333336</v>
      </c>
      <c r="AL3748" s="1">
        <v>41947.708333333336</v>
      </c>
      <c r="AM3748" s="1">
        <v>41972.333333333336</v>
      </c>
      <c r="AN3748" s="1">
        <v>42001.708333333336</v>
      </c>
      <c r="AP3748" t="s">
        <v>113</v>
      </c>
      <c r="AU3748" t="s">
        <v>8533</v>
      </c>
      <c r="AY3748" t="s">
        <v>106</v>
      </c>
      <c r="AZ3748">
        <v>0</v>
      </c>
      <c r="BA3748">
        <v>0</v>
      </c>
      <c r="BD3748" s="3">
        <v>41321.662499999999</v>
      </c>
      <c r="BE3748" s="3">
        <v>41321.690972222219</v>
      </c>
      <c r="BF3748" t="s">
        <v>115</v>
      </c>
      <c r="BG3748" t="s">
        <v>115</v>
      </c>
      <c r="BH3748">
        <v>8149</v>
      </c>
      <c r="BM3748">
        <v>43420</v>
      </c>
      <c r="BR3748" t="s">
        <v>3122</v>
      </c>
      <c r="BS3748" t="s">
        <v>3123</v>
      </c>
      <c r="BU3748">
        <v>1</v>
      </c>
      <c r="BV3748" t="s">
        <v>118</v>
      </c>
      <c r="BX3748" t="s">
        <v>119</v>
      </c>
      <c r="BY3748" t="s">
        <v>119</v>
      </c>
      <c r="BZ3748" t="s">
        <v>119</v>
      </c>
      <c r="CA3748">
        <v>1</v>
      </c>
      <c r="CC3748" t="s">
        <v>120</v>
      </c>
      <c r="CH3748">
        <v>540</v>
      </c>
      <c r="CI3748">
        <v>34500</v>
      </c>
      <c r="CJ3748" t="s">
        <v>106</v>
      </c>
      <c r="CK3748" t="s">
        <v>106</v>
      </c>
      <c r="CL3748">
        <v>50</v>
      </c>
      <c r="CM3748" t="s">
        <v>4824</v>
      </c>
      <c r="CO3748">
        <v>125075</v>
      </c>
      <c r="CQ3748">
        <v>0</v>
      </c>
      <c r="CR3748">
        <v>0</v>
      </c>
      <c r="CS3748">
        <v>0</v>
      </c>
      <c r="CY3748" t="s">
        <v>123</v>
      </c>
      <c r="CZ3748" t="s">
        <v>124</v>
      </c>
      <c r="DD3748" t="str" cm="1">
        <f t="array" ref="DD3748">TEXT(_xlfn.SEQUENCE(1, DATEDIF(AG3748, AH3748, "m") + 1, AG3748, 30), "YYYY-APMM")</f>
        <v>2014-AP10</v>
      </c>
      <c r="DN3748">
        <f t="shared" si="116"/>
        <v>154</v>
      </c>
      <c r="DO3748" t="str">
        <f t="shared" si="117"/>
        <v>STEEL FIXERS SK</v>
      </c>
    </row>
    <row r="3749" spans="1:119" x14ac:dyDescent="0.35">
      <c r="A3749" t="s">
        <v>105</v>
      </c>
      <c r="B3749">
        <v>503034</v>
      </c>
      <c r="C3749">
        <v>6359</v>
      </c>
      <c r="D3749">
        <v>125080</v>
      </c>
      <c r="E3749">
        <v>13662</v>
      </c>
      <c r="F3749">
        <v>0</v>
      </c>
      <c r="G3749" t="s">
        <v>106</v>
      </c>
      <c r="H3749" t="s">
        <v>106</v>
      </c>
      <c r="I3749" t="s">
        <v>106</v>
      </c>
      <c r="J3749" t="s">
        <v>107</v>
      </c>
      <c r="K3749" t="s">
        <v>108</v>
      </c>
      <c r="L3749" t="s">
        <v>109</v>
      </c>
      <c r="M3749" t="s">
        <v>110</v>
      </c>
      <c r="N3749" t="s">
        <v>8534</v>
      </c>
      <c r="O3749" t="s">
        <v>4695</v>
      </c>
      <c r="P3749">
        <v>8177</v>
      </c>
      <c r="Q3749">
        <v>544</v>
      </c>
      <c r="R3749">
        <v>184</v>
      </c>
      <c r="S3749">
        <v>200</v>
      </c>
      <c r="T3749">
        <v>0</v>
      </c>
      <c r="U3749">
        <v>6</v>
      </c>
      <c r="V3749">
        <v>6</v>
      </c>
      <c r="W3749">
        <v>200</v>
      </c>
      <c r="X3749">
        <v>0</v>
      </c>
      <c r="Y3749">
        <v>0</v>
      </c>
      <c r="Z3749">
        <v>0</v>
      </c>
      <c r="AD3749" s="1">
        <v>41849.333333333336</v>
      </c>
      <c r="AE3749" s="1">
        <v>41881.708333333336</v>
      </c>
      <c r="AG3749" s="1">
        <v>41770.333333333336</v>
      </c>
      <c r="AH3749" s="1">
        <v>41798.708333333336</v>
      </c>
      <c r="AI3749" s="1">
        <v>41770.333333333336</v>
      </c>
      <c r="AJ3749" s="1">
        <v>41798.708333333336</v>
      </c>
      <c r="AK3749" s="1">
        <v>41770.333333333336</v>
      </c>
      <c r="AL3749" s="1">
        <v>41798.708333333336</v>
      </c>
      <c r="AM3749" s="1">
        <v>41849.333333333336</v>
      </c>
      <c r="AN3749" s="1">
        <v>41881.708333333336</v>
      </c>
      <c r="AP3749" t="s">
        <v>113</v>
      </c>
      <c r="AU3749" t="s">
        <v>8535</v>
      </c>
      <c r="AY3749" t="s">
        <v>106</v>
      </c>
      <c r="AZ3749">
        <v>0</v>
      </c>
      <c r="BA3749">
        <v>0</v>
      </c>
      <c r="BD3749" s="3">
        <v>41321.662499999999</v>
      </c>
      <c r="BE3749" s="3">
        <v>41321.663888888892</v>
      </c>
      <c r="BF3749" t="s">
        <v>115</v>
      </c>
      <c r="BG3749" t="s">
        <v>115</v>
      </c>
      <c r="BH3749">
        <v>8149</v>
      </c>
      <c r="BM3749">
        <v>43540</v>
      </c>
      <c r="BR3749" t="s">
        <v>1299</v>
      </c>
      <c r="BS3749" t="s">
        <v>1300</v>
      </c>
      <c r="BU3749">
        <v>1</v>
      </c>
      <c r="BV3749" t="s">
        <v>118</v>
      </c>
      <c r="BX3749" t="s">
        <v>119</v>
      </c>
      <c r="BY3749" t="s">
        <v>119</v>
      </c>
      <c r="BZ3749" t="s">
        <v>119</v>
      </c>
      <c r="CA3749">
        <v>1</v>
      </c>
      <c r="CC3749" t="s">
        <v>120</v>
      </c>
      <c r="CH3749">
        <v>540</v>
      </c>
      <c r="CI3749">
        <v>34430</v>
      </c>
      <c r="CJ3749" t="s">
        <v>106</v>
      </c>
      <c r="CK3749" t="s">
        <v>106</v>
      </c>
      <c r="CL3749">
        <v>15</v>
      </c>
      <c r="CM3749" t="s">
        <v>4697</v>
      </c>
      <c r="CO3749">
        <v>125075</v>
      </c>
      <c r="CQ3749">
        <v>0</v>
      </c>
      <c r="CR3749">
        <v>0</v>
      </c>
      <c r="CS3749">
        <v>0</v>
      </c>
      <c r="CY3749" t="s">
        <v>123</v>
      </c>
      <c r="CZ3749" t="s">
        <v>124</v>
      </c>
      <c r="DD3749" t="str" cm="1">
        <f t="array" ref="DD3749">TEXT(_xlfn.SEQUENCE(1, DATEDIF(AG3749, AH3749, "m") + 1, AG3749, 30), "YYYY-APMM")</f>
        <v>2014-AP05</v>
      </c>
      <c r="DN3749">
        <f t="shared" si="116"/>
        <v>6</v>
      </c>
      <c r="DO3749" t="str">
        <f t="shared" si="117"/>
        <v>LABOR - CIVIL</v>
      </c>
    </row>
    <row r="3750" spans="1:119" x14ac:dyDescent="0.35">
      <c r="A3750" t="s">
        <v>105</v>
      </c>
      <c r="B3750">
        <v>503035</v>
      </c>
      <c r="C3750">
        <v>6359</v>
      </c>
      <c r="D3750">
        <v>125080</v>
      </c>
      <c r="E3750">
        <v>13662</v>
      </c>
      <c r="F3750">
        <v>0</v>
      </c>
      <c r="G3750" t="s">
        <v>106</v>
      </c>
      <c r="H3750" t="s">
        <v>106</v>
      </c>
      <c r="I3750" t="s">
        <v>106</v>
      </c>
      <c r="J3750" t="s">
        <v>107</v>
      </c>
      <c r="K3750" t="s">
        <v>108</v>
      </c>
      <c r="L3750" t="s">
        <v>109</v>
      </c>
      <c r="M3750" t="s">
        <v>110</v>
      </c>
      <c r="N3750" t="s">
        <v>8536</v>
      </c>
      <c r="O3750" t="s">
        <v>4699</v>
      </c>
      <c r="P3750">
        <v>8172</v>
      </c>
      <c r="Q3750">
        <v>88</v>
      </c>
      <c r="R3750">
        <v>0</v>
      </c>
      <c r="S3750">
        <v>200</v>
      </c>
      <c r="T3750">
        <v>0</v>
      </c>
      <c r="U3750">
        <v>154</v>
      </c>
      <c r="V3750">
        <v>154</v>
      </c>
      <c r="W3750">
        <v>200</v>
      </c>
      <c r="X3750">
        <v>0</v>
      </c>
      <c r="Y3750">
        <v>0</v>
      </c>
      <c r="Z3750">
        <v>0</v>
      </c>
      <c r="AD3750" s="1">
        <v>41780.333333333336</v>
      </c>
      <c r="AE3750" s="1">
        <v>41808.708333333336</v>
      </c>
      <c r="AG3750" s="1">
        <v>41767.333333333336</v>
      </c>
      <c r="AH3750" s="1">
        <v>41795.708333333336</v>
      </c>
      <c r="AI3750" s="1">
        <v>41767.333333333336</v>
      </c>
      <c r="AJ3750" s="1">
        <v>41795.708333333336</v>
      </c>
      <c r="AK3750" s="1">
        <v>41767.333333333336</v>
      </c>
      <c r="AL3750" s="1">
        <v>41795.708333333336</v>
      </c>
      <c r="AM3750" s="1">
        <v>41780.333333333336</v>
      </c>
      <c r="AN3750" s="1">
        <v>41808.708333333336</v>
      </c>
      <c r="AP3750" t="s">
        <v>113</v>
      </c>
      <c r="AU3750" t="s">
        <v>8537</v>
      </c>
      <c r="AY3750" t="s">
        <v>106</v>
      </c>
      <c r="AZ3750">
        <v>0</v>
      </c>
      <c r="BA3750">
        <v>0</v>
      </c>
      <c r="BD3750" s="3">
        <v>41321.662499999999</v>
      </c>
      <c r="BE3750" s="3">
        <v>41321.663888888892</v>
      </c>
      <c r="BF3750" t="s">
        <v>115</v>
      </c>
      <c r="BG3750" t="s">
        <v>115</v>
      </c>
      <c r="BH3750">
        <v>8149</v>
      </c>
      <c r="BM3750">
        <v>43490</v>
      </c>
      <c r="BR3750" t="s">
        <v>3200</v>
      </c>
      <c r="BS3750" t="s">
        <v>3201</v>
      </c>
      <c r="BU3750">
        <v>1</v>
      </c>
      <c r="BV3750" t="s">
        <v>118</v>
      </c>
      <c r="BX3750" t="s">
        <v>119</v>
      </c>
      <c r="BY3750" t="s">
        <v>119</v>
      </c>
      <c r="BZ3750" t="s">
        <v>119</v>
      </c>
      <c r="CA3750">
        <v>1</v>
      </c>
      <c r="CC3750" t="s">
        <v>120</v>
      </c>
      <c r="CH3750">
        <v>540</v>
      </c>
      <c r="CI3750">
        <v>34430</v>
      </c>
      <c r="CJ3750" t="s">
        <v>106</v>
      </c>
      <c r="CK3750" t="s">
        <v>106</v>
      </c>
      <c r="CL3750">
        <v>15</v>
      </c>
      <c r="CM3750" t="s">
        <v>4697</v>
      </c>
      <c r="CO3750">
        <v>125075</v>
      </c>
      <c r="CQ3750">
        <v>0</v>
      </c>
      <c r="CR3750">
        <v>0</v>
      </c>
      <c r="CS3750">
        <v>0</v>
      </c>
      <c r="CY3750" t="s">
        <v>123</v>
      </c>
      <c r="CZ3750" t="s">
        <v>124</v>
      </c>
      <c r="DD3750" t="str" cm="1">
        <f t="array" ref="DD3750">TEXT(_xlfn.SEQUENCE(1, DATEDIF(AG3750, AH3750, "m") + 1, AG3750, 30), "YYYY-APMM")</f>
        <v>2014-AP05</v>
      </c>
      <c r="DN3750">
        <f t="shared" si="116"/>
        <v>154</v>
      </c>
      <c r="DO3750" t="str">
        <f t="shared" si="117"/>
        <v>MANHOLES SK</v>
      </c>
    </row>
    <row r="3751" spans="1:119" x14ac:dyDescent="0.35">
      <c r="A3751" t="s">
        <v>105</v>
      </c>
      <c r="B3751">
        <v>503036</v>
      </c>
      <c r="C3751">
        <v>6359</v>
      </c>
      <c r="D3751">
        <v>125080</v>
      </c>
      <c r="E3751">
        <v>13662</v>
      </c>
      <c r="F3751">
        <v>0</v>
      </c>
      <c r="G3751" t="s">
        <v>106</v>
      </c>
      <c r="H3751" t="s">
        <v>106</v>
      </c>
      <c r="I3751" t="s">
        <v>106</v>
      </c>
      <c r="J3751" t="s">
        <v>107</v>
      </c>
      <c r="K3751" t="s">
        <v>108</v>
      </c>
      <c r="L3751" t="s">
        <v>109</v>
      </c>
      <c r="M3751" t="s">
        <v>110</v>
      </c>
      <c r="N3751" t="s">
        <v>8538</v>
      </c>
      <c r="O3751" t="s">
        <v>4702</v>
      </c>
      <c r="P3751">
        <v>8172</v>
      </c>
      <c r="Q3751">
        <v>88</v>
      </c>
      <c r="R3751">
        <v>0</v>
      </c>
      <c r="S3751">
        <v>200</v>
      </c>
      <c r="T3751">
        <v>0</v>
      </c>
      <c r="U3751">
        <v>176</v>
      </c>
      <c r="V3751">
        <v>176</v>
      </c>
      <c r="W3751">
        <v>200</v>
      </c>
      <c r="X3751">
        <v>0</v>
      </c>
      <c r="Y3751">
        <v>0</v>
      </c>
      <c r="Z3751">
        <v>0</v>
      </c>
      <c r="AD3751" s="1">
        <v>41809.333333333336</v>
      </c>
      <c r="AE3751" s="1">
        <v>41837.708333333336</v>
      </c>
      <c r="AG3751" s="1">
        <v>41797.333333333336</v>
      </c>
      <c r="AH3751" s="1">
        <v>41825.708333333336</v>
      </c>
      <c r="AI3751" s="1">
        <v>41797.333333333336</v>
      </c>
      <c r="AJ3751" s="1">
        <v>41825.708333333336</v>
      </c>
      <c r="AK3751" s="1">
        <v>41797.333333333336</v>
      </c>
      <c r="AL3751" s="1">
        <v>41825.708333333336</v>
      </c>
      <c r="AM3751" s="1">
        <v>41809.333333333336</v>
      </c>
      <c r="AN3751" s="1">
        <v>41837.708333333336</v>
      </c>
      <c r="AP3751" t="s">
        <v>113</v>
      </c>
      <c r="AU3751" t="s">
        <v>8539</v>
      </c>
      <c r="AY3751" t="s">
        <v>106</v>
      </c>
      <c r="AZ3751">
        <v>0</v>
      </c>
      <c r="BA3751">
        <v>0</v>
      </c>
      <c r="BD3751" s="3">
        <v>41321.662499999999</v>
      </c>
      <c r="BE3751" s="3">
        <v>41321.663888888892</v>
      </c>
      <c r="BF3751" t="s">
        <v>115</v>
      </c>
      <c r="BG3751" t="s">
        <v>115</v>
      </c>
      <c r="BH3751">
        <v>8149</v>
      </c>
      <c r="BM3751">
        <v>43490</v>
      </c>
      <c r="BR3751" t="s">
        <v>3200</v>
      </c>
      <c r="BS3751" t="s">
        <v>3201</v>
      </c>
      <c r="BU3751">
        <v>1</v>
      </c>
      <c r="BV3751" t="s">
        <v>118</v>
      </c>
      <c r="BX3751" t="s">
        <v>119</v>
      </c>
      <c r="BY3751" t="s">
        <v>119</v>
      </c>
      <c r="BZ3751" t="s">
        <v>119</v>
      </c>
      <c r="CA3751">
        <v>1</v>
      </c>
      <c r="CC3751" t="s">
        <v>120</v>
      </c>
      <c r="CH3751">
        <v>540</v>
      </c>
      <c r="CI3751">
        <v>34430</v>
      </c>
      <c r="CJ3751" t="s">
        <v>106</v>
      </c>
      <c r="CK3751" t="s">
        <v>106</v>
      </c>
      <c r="CL3751">
        <v>15</v>
      </c>
      <c r="CM3751" t="s">
        <v>4697</v>
      </c>
      <c r="CO3751">
        <v>125075</v>
      </c>
      <c r="CQ3751">
        <v>0</v>
      </c>
      <c r="CR3751">
        <v>0</v>
      </c>
      <c r="CS3751">
        <v>0</v>
      </c>
      <c r="CY3751" t="s">
        <v>123</v>
      </c>
      <c r="CZ3751" t="s">
        <v>124</v>
      </c>
      <c r="DD3751" t="str" cm="1">
        <f t="array" ref="DD3751">TEXT(_xlfn.SEQUENCE(1, DATEDIF(AG3751, AH3751, "m") + 1, AG3751, 30), "YYYY-APMM")</f>
        <v>2014-AP06</v>
      </c>
      <c r="DN3751">
        <f t="shared" si="116"/>
        <v>176</v>
      </c>
      <c r="DO3751" t="str">
        <f t="shared" si="117"/>
        <v>MANHOLES SK</v>
      </c>
    </row>
    <row r="3752" spans="1:119" x14ac:dyDescent="0.35">
      <c r="A3752" t="s">
        <v>105</v>
      </c>
      <c r="B3752">
        <v>503037</v>
      </c>
      <c r="C3752">
        <v>6359</v>
      </c>
      <c r="D3752">
        <v>125080</v>
      </c>
      <c r="E3752">
        <v>13662</v>
      </c>
      <c r="F3752">
        <v>0</v>
      </c>
      <c r="G3752" t="s">
        <v>106</v>
      </c>
      <c r="H3752" t="s">
        <v>106</v>
      </c>
      <c r="I3752" t="s">
        <v>106</v>
      </c>
      <c r="J3752" t="s">
        <v>107</v>
      </c>
      <c r="K3752" t="s">
        <v>108</v>
      </c>
      <c r="L3752" t="s">
        <v>109</v>
      </c>
      <c r="M3752" t="s">
        <v>110</v>
      </c>
      <c r="N3752" t="s">
        <v>8540</v>
      </c>
      <c r="O3752" t="s">
        <v>4705</v>
      </c>
      <c r="P3752">
        <v>8177</v>
      </c>
      <c r="Q3752">
        <v>360</v>
      </c>
      <c r="R3752">
        <v>288</v>
      </c>
      <c r="S3752">
        <v>160</v>
      </c>
      <c r="T3752">
        <v>0</v>
      </c>
      <c r="U3752">
        <v>6</v>
      </c>
      <c r="V3752">
        <v>6</v>
      </c>
      <c r="W3752">
        <v>160</v>
      </c>
      <c r="X3752">
        <v>0</v>
      </c>
      <c r="Y3752">
        <v>0</v>
      </c>
      <c r="Z3752">
        <v>0</v>
      </c>
      <c r="AD3752" s="1">
        <v>41882.333333333336</v>
      </c>
      <c r="AE3752" s="1">
        <v>41904.708333333336</v>
      </c>
      <c r="AG3752" s="1">
        <v>41826.333333333336</v>
      </c>
      <c r="AH3752" s="1">
        <v>41848.708333333336</v>
      </c>
      <c r="AI3752" s="1">
        <v>41826.333333333336</v>
      </c>
      <c r="AJ3752" s="1">
        <v>41848.708333333336</v>
      </c>
      <c r="AK3752" s="1">
        <v>41826.333333333336</v>
      </c>
      <c r="AL3752" s="1">
        <v>41848.708333333336</v>
      </c>
      <c r="AM3752" s="1">
        <v>41882.333333333336</v>
      </c>
      <c r="AN3752" s="1">
        <v>41904.708333333336</v>
      </c>
      <c r="AP3752" t="s">
        <v>113</v>
      </c>
      <c r="AU3752" t="s">
        <v>8541</v>
      </c>
      <c r="AY3752" t="s">
        <v>106</v>
      </c>
      <c r="AZ3752">
        <v>0</v>
      </c>
      <c r="BA3752">
        <v>0</v>
      </c>
      <c r="BD3752" s="3">
        <v>41321.662499999999</v>
      </c>
      <c r="BE3752" s="3">
        <v>41321.690972222219</v>
      </c>
      <c r="BF3752" t="s">
        <v>115</v>
      </c>
      <c r="BG3752" t="s">
        <v>115</v>
      </c>
      <c r="BH3752">
        <v>8149</v>
      </c>
      <c r="BM3752">
        <v>43540</v>
      </c>
      <c r="BR3752" t="s">
        <v>1299</v>
      </c>
      <c r="BS3752" t="s">
        <v>1300</v>
      </c>
      <c r="BU3752">
        <v>1</v>
      </c>
      <c r="BV3752" t="s">
        <v>118</v>
      </c>
      <c r="BX3752" t="s">
        <v>119</v>
      </c>
      <c r="BY3752" t="s">
        <v>119</v>
      </c>
      <c r="BZ3752" t="s">
        <v>119</v>
      </c>
      <c r="CA3752">
        <v>1</v>
      </c>
      <c r="CC3752" t="s">
        <v>120</v>
      </c>
      <c r="CH3752">
        <v>540</v>
      </c>
      <c r="CI3752">
        <v>34430</v>
      </c>
      <c r="CJ3752" t="s">
        <v>106</v>
      </c>
      <c r="CK3752" t="s">
        <v>106</v>
      </c>
      <c r="CL3752">
        <v>15</v>
      </c>
      <c r="CM3752" t="s">
        <v>4697</v>
      </c>
      <c r="CO3752">
        <v>125075</v>
      </c>
      <c r="CQ3752">
        <v>0</v>
      </c>
      <c r="CR3752">
        <v>0</v>
      </c>
      <c r="CS3752">
        <v>0</v>
      </c>
      <c r="CY3752" t="s">
        <v>123</v>
      </c>
      <c r="CZ3752" t="s">
        <v>124</v>
      </c>
      <c r="DD3752" t="str" cm="1">
        <f t="array" ref="DD3752">TEXT(_xlfn.SEQUENCE(1, DATEDIF(AG3752, AH3752, "m") + 1, AG3752, 30), "YYYY-APMM")</f>
        <v>2014-AP07</v>
      </c>
      <c r="DN3752">
        <f t="shared" si="116"/>
        <v>6</v>
      </c>
      <c r="DO3752" t="str">
        <f t="shared" si="117"/>
        <v>LABOR - CIVIL</v>
      </c>
    </row>
    <row r="3753" spans="1:119" x14ac:dyDescent="0.35">
      <c r="A3753" t="s">
        <v>105</v>
      </c>
      <c r="B3753">
        <v>503038</v>
      </c>
      <c r="C3753">
        <v>6359</v>
      </c>
      <c r="D3753">
        <v>125081</v>
      </c>
      <c r="E3753">
        <v>13662</v>
      </c>
      <c r="F3753">
        <v>0</v>
      </c>
      <c r="G3753" t="s">
        <v>106</v>
      </c>
      <c r="H3753" t="s">
        <v>106</v>
      </c>
      <c r="I3753" t="s">
        <v>106</v>
      </c>
      <c r="J3753" t="s">
        <v>107</v>
      </c>
      <c r="K3753" t="s">
        <v>108</v>
      </c>
      <c r="L3753" t="s">
        <v>109</v>
      </c>
      <c r="M3753" t="s">
        <v>110</v>
      </c>
      <c r="N3753" t="s">
        <v>8542</v>
      </c>
      <c r="O3753" t="s">
        <v>4800</v>
      </c>
      <c r="P3753">
        <v>8177</v>
      </c>
      <c r="Q3753">
        <v>72</v>
      </c>
      <c r="R3753">
        <v>0</v>
      </c>
      <c r="S3753">
        <v>80</v>
      </c>
      <c r="T3753">
        <v>0</v>
      </c>
      <c r="U3753">
        <v>1232</v>
      </c>
      <c r="V3753">
        <v>1232</v>
      </c>
      <c r="W3753">
        <v>80</v>
      </c>
      <c r="X3753">
        <v>500</v>
      </c>
      <c r="Y3753">
        <v>0</v>
      </c>
      <c r="Z3753">
        <v>500</v>
      </c>
      <c r="AD3753" s="1">
        <v>41905.333333333336</v>
      </c>
      <c r="AE3753" s="1">
        <v>41916.708333333336</v>
      </c>
      <c r="AG3753" s="1">
        <v>41895.333333333336</v>
      </c>
      <c r="AH3753" s="1">
        <v>41905.708333333336</v>
      </c>
      <c r="AI3753" s="1">
        <v>41895.333333333336</v>
      </c>
      <c r="AJ3753" s="1">
        <v>41905.708333333336</v>
      </c>
      <c r="AK3753" s="1">
        <v>41895.333333333336</v>
      </c>
      <c r="AL3753" s="1">
        <v>41905.708333333336</v>
      </c>
      <c r="AM3753" s="1">
        <v>41905.333333333336</v>
      </c>
      <c r="AN3753" s="1">
        <v>41916.708333333336</v>
      </c>
      <c r="AP3753" t="s">
        <v>113</v>
      </c>
      <c r="AU3753" t="s">
        <v>8543</v>
      </c>
      <c r="AY3753" t="s">
        <v>106</v>
      </c>
      <c r="AZ3753">
        <v>0</v>
      </c>
      <c r="BA3753">
        <v>0</v>
      </c>
      <c r="BD3753" s="3">
        <v>41321.662499999999</v>
      </c>
      <c r="BE3753" s="3">
        <v>41321.690972222219</v>
      </c>
      <c r="BF3753" t="s">
        <v>115</v>
      </c>
      <c r="BG3753" t="s">
        <v>115</v>
      </c>
      <c r="BH3753">
        <v>8149</v>
      </c>
      <c r="BM3753">
        <v>43540</v>
      </c>
      <c r="BR3753" t="s">
        <v>1299</v>
      </c>
      <c r="BS3753" t="s">
        <v>1300</v>
      </c>
      <c r="BU3753">
        <v>1</v>
      </c>
      <c r="BV3753" t="s">
        <v>118</v>
      </c>
      <c r="BX3753" t="s">
        <v>119</v>
      </c>
      <c r="BY3753" t="s">
        <v>119</v>
      </c>
      <c r="BZ3753" t="s">
        <v>119</v>
      </c>
      <c r="CA3753">
        <v>1</v>
      </c>
      <c r="CC3753" t="s">
        <v>120</v>
      </c>
      <c r="CH3753">
        <v>540</v>
      </c>
      <c r="CI3753">
        <v>34510</v>
      </c>
      <c r="CJ3753" t="s">
        <v>106</v>
      </c>
      <c r="CK3753" t="s">
        <v>106</v>
      </c>
      <c r="CL3753">
        <v>55</v>
      </c>
      <c r="CM3753" t="s">
        <v>4802</v>
      </c>
      <c r="CO3753">
        <v>125075</v>
      </c>
      <c r="CQ3753">
        <v>0</v>
      </c>
      <c r="CR3753">
        <v>0</v>
      </c>
      <c r="CS3753">
        <v>0</v>
      </c>
      <c r="CY3753" t="s">
        <v>123</v>
      </c>
      <c r="CZ3753" t="s">
        <v>124</v>
      </c>
      <c r="DD3753" t="str" cm="1">
        <f t="array" ref="DD3753">TEXT(_xlfn.SEQUENCE(1, DATEDIF(AG3753, AH3753, "m") + 1, AG3753, 30), "YYYY-APMM")</f>
        <v>2014-AP09</v>
      </c>
      <c r="DN3753">
        <f t="shared" si="116"/>
        <v>1232</v>
      </c>
      <c r="DO3753" t="str">
        <f t="shared" si="117"/>
        <v>LABOR - CIVIL</v>
      </c>
    </row>
    <row r="3754" spans="1:119" x14ac:dyDescent="0.35">
      <c r="A3754" t="s">
        <v>105</v>
      </c>
      <c r="B3754">
        <v>503039</v>
      </c>
      <c r="C3754">
        <v>6359</v>
      </c>
      <c r="D3754">
        <v>125081</v>
      </c>
      <c r="E3754">
        <v>13662</v>
      </c>
      <c r="F3754">
        <v>0</v>
      </c>
      <c r="G3754" t="s">
        <v>106</v>
      </c>
      <c r="H3754" t="s">
        <v>106</v>
      </c>
      <c r="I3754" t="s">
        <v>106</v>
      </c>
      <c r="J3754" t="s">
        <v>107</v>
      </c>
      <c r="K3754" t="s">
        <v>108</v>
      </c>
      <c r="L3754" t="s">
        <v>109</v>
      </c>
      <c r="M3754" t="s">
        <v>110</v>
      </c>
      <c r="N3754" t="s">
        <v>8544</v>
      </c>
      <c r="O3754" t="s">
        <v>4804</v>
      </c>
      <c r="P3754">
        <v>8178</v>
      </c>
      <c r="Q3754">
        <v>72</v>
      </c>
      <c r="R3754">
        <v>0</v>
      </c>
      <c r="S3754">
        <v>200</v>
      </c>
      <c r="T3754">
        <v>0</v>
      </c>
      <c r="U3754">
        <v>24</v>
      </c>
      <c r="V3754">
        <v>24</v>
      </c>
      <c r="W3754">
        <v>200</v>
      </c>
      <c r="X3754">
        <v>0</v>
      </c>
      <c r="Y3754">
        <v>0</v>
      </c>
      <c r="Z3754">
        <v>0</v>
      </c>
      <c r="AD3754" s="1">
        <v>41917.333333333336</v>
      </c>
      <c r="AE3754" s="1">
        <v>41947.708333333336</v>
      </c>
      <c r="AG3754" s="1">
        <v>41906.333333333336</v>
      </c>
      <c r="AH3754" s="1">
        <v>41937.708333333336</v>
      </c>
      <c r="AI3754" s="1">
        <v>41906.333333333336</v>
      </c>
      <c r="AJ3754" s="1">
        <v>41937.708333333336</v>
      </c>
      <c r="AK3754" s="1">
        <v>41906.333333333336</v>
      </c>
      <c r="AL3754" s="1">
        <v>41937.708333333336</v>
      </c>
      <c r="AM3754" s="1">
        <v>41917.333333333336</v>
      </c>
      <c r="AN3754" s="1">
        <v>41947.708333333336</v>
      </c>
      <c r="AP3754" t="s">
        <v>113</v>
      </c>
      <c r="AU3754" t="s">
        <v>8545</v>
      </c>
      <c r="AY3754" t="s">
        <v>106</v>
      </c>
      <c r="AZ3754">
        <v>0</v>
      </c>
      <c r="BA3754">
        <v>0</v>
      </c>
      <c r="BD3754" s="3">
        <v>41321.662499999999</v>
      </c>
      <c r="BE3754" s="3">
        <v>41321.690972222219</v>
      </c>
      <c r="BF3754" t="s">
        <v>115</v>
      </c>
      <c r="BG3754" t="s">
        <v>115</v>
      </c>
      <c r="BH3754">
        <v>8149</v>
      </c>
      <c r="BM3754">
        <v>43550</v>
      </c>
      <c r="BR3754" t="s">
        <v>116</v>
      </c>
      <c r="BS3754" t="s">
        <v>117</v>
      </c>
      <c r="BU3754">
        <v>1</v>
      </c>
      <c r="BV3754" t="s">
        <v>118</v>
      </c>
      <c r="BX3754" t="s">
        <v>119</v>
      </c>
      <c r="BY3754" t="s">
        <v>119</v>
      </c>
      <c r="BZ3754" t="s">
        <v>119</v>
      </c>
      <c r="CA3754">
        <v>1</v>
      </c>
      <c r="CC3754" t="s">
        <v>120</v>
      </c>
      <c r="CH3754">
        <v>540</v>
      </c>
      <c r="CI3754">
        <v>34510</v>
      </c>
      <c r="CJ3754" t="s">
        <v>106</v>
      </c>
      <c r="CK3754" t="s">
        <v>106</v>
      </c>
      <c r="CL3754">
        <v>55</v>
      </c>
      <c r="CM3754" t="s">
        <v>4802</v>
      </c>
      <c r="CO3754">
        <v>125075</v>
      </c>
      <c r="CQ3754">
        <v>0</v>
      </c>
      <c r="CR3754">
        <v>0</v>
      </c>
      <c r="CS3754">
        <v>0</v>
      </c>
      <c r="CY3754" t="s">
        <v>123</v>
      </c>
      <c r="CZ3754" t="s">
        <v>124</v>
      </c>
      <c r="DD3754" t="str" cm="1">
        <f t="array" ref="DD3754:DE3754">TEXT(_xlfn.SEQUENCE(1, DATEDIF(AG3754, AH3754, "m") + 1, AG3754, 30), "YYYY-APMM")</f>
        <v>2014-AP09</v>
      </c>
      <c r="DE3754" t="str">
        <v>2014-AP10</v>
      </c>
      <c r="DN3754">
        <f t="shared" si="116"/>
        <v>12</v>
      </c>
      <c r="DO3754" t="str">
        <f t="shared" si="117"/>
        <v>LABOR- SUBCONTRACTOR</v>
      </c>
    </row>
    <row r="3755" spans="1:119" x14ac:dyDescent="0.35">
      <c r="A3755" t="s">
        <v>105</v>
      </c>
      <c r="B3755">
        <v>503040</v>
      </c>
      <c r="C3755">
        <v>6359</v>
      </c>
      <c r="D3755">
        <v>125081</v>
      </c>
      <c r="E3755">
        <v>13662</v>
      </c>
      <c r="F3755">
        <v>0</v>
      </c>
      <c r="G3755" t="s">
        <v>106</v>
      </c>
      <c r="H3755" t="s">
        <v>106</v>
      </c>
      <c r="I3755" t="s">
        <v>106</v>
      </c>
      <c r="J3755" t="s">
        <v>107</v>
      </c>
      <c r="K3755" t="s">
        <v>108</v>
      </c>
      <c r="L3755" t="s">
        <v>109</v>
      </c>
      <c r="M3755" t="s">
        <v>110</v>
      </c>
      <c r="N3755" t="s">
        <v>8546</v>
      </c>
      <c r="O3755" t="s">
        <v>4810</v>
      </c>
      <c r="P3755">
        <v>8173</v>
      </c>
      <c r="Q3755">
        <v>72</v>
      </c>
      <c r="R3755">
        <v>0</v>
      </c>
      <c r="S3755">
        <v>160</v>
      </c>
      <c r="T3755">
        <v>0</v>
      </c>
      <c r="U3755">
        <v>1814</v>
      </c>
      <c r="V3755">
        <v>1814</v>
      </c>
      <c r="W3755">
        <v>160</v>
      </c>
      <c r="X3755">
        <v>600</v>
      </c>
      <c r="Y3755">
        <v>0</v>
      </c>
      <c r="Z3755">
        <v>600</v>
      </c>
      <c r="AD3755" s="1">
        <v>41941.333333333336</v>
      </c>
      <c r="AE3755" s="1">
        <v>41963.708333333336</v>
      </c>
      <c r="AG3755" s="1">
        <v>41931.333333333336</v>
      </c>
      <c r="AH3755" s="1">
        <v>41953.708333333336</v>
      </c>
      <c r="AI3755" s="1">
        <v>41931.333333333336</v>
      </c>
      <c r="AJ3755" s="1">
        <v>41953.708333333336</v>
      </c>
      <c r="AK3755" s="1">
        <v>41931.333333333336</v>
      </c>
      <c r="AL3755" s="1">
        <v>41953.708333333336</v>
      </c>
      <c r="AM3755" s="1">
        <v>41941.333333333336</v>
      </c>
      <c r="AN3755" s="1">
        <v>41963.708333333336</v>
      </c>
      <c r="AP3755" t="s">
        <v>113</v>
      </c>
      <c r="AU3755" t="s">
        <v>8547</v>
      </c>
      <c r="AY3755" t="s">
        <v>106</v>
      </c>
      <c r="AZ3755">
        <v>0</v>
      </c>
      <c r="BA3755">
        <v>0</v>
      </c>
      <c r="BD3755" s="3">
        <v>41321.662499999999</v>
      </c>
      <c r="BE3755" s="3">
        <v>41321.690972222219</v>
      </c>
      <c r="BF3755" t="s">
        <v>115</v>
      </c>
      <c r="BG3755" t="s">
        <v>115</v>
      </c>
      <c r="BH3755">
        <v>8149</v>
      </c>
      <c r="BM3755">
        <v>43500</v>
      </c>
      <c r="BR3755" t="s">
        <v>3233</v>
      </c>
      <c r="BS3755" t="s">
        <v>3234</v>
      </c>
      <c r="BU3755">
        <v>1</v>
      </c>
      <c r="BV3755" t="s">
        <v>118</v>
      </c>
      <c r="BX3755" t="s">
        <v>119</v>
      </c>
      <c r="BY3755" t="s">
        <v>119</v>
      </c>
      <c r="BZ3755" t="s">
        <v>119</v>
      </c>
      <c r="CA3755">
        <v>1</v>
      </c>
      <c r="CC3755" t="s">
        <v>120</v>
      </c>
      <c r="CH3755">
        <v>540</v>
      </c>
      <c r="CI3755">
        <v>34510</v>
      </c>
      <c r="CJ3755" t="s">
        <v>106</v>
      </c>
      <c r="CK3755" t="s">
        <v>106</v>
      </c>
      <c r="CL3755">
        <v>55</v>
      </c>
      <c r="CM3755" t="s">
        <v>4802</v>
      </c>
      <c r="CO3755">
        <v>125075</v>
      </c>
      <c r="CQ3755">
        <v>0</v>
      </c>
      <c r="CR3755">
        <v>0</v>
      </c>
      <c r="CS3755">
        <v>0</v>
      </c>
      <c r="CY3755" t="s">
        <v>123</v>
      </c>
      <c r="CZ3755" t="s">
        <v>124</v>
      </c>
      <c r="DD3755" t="str" cm="1">
        <f t="array" ref="DD3755">TEXT(_xlfn.SEQUENCE(1, DATEDIF(AG3755, AH3755, "m") + 1, AG3755, 30), "YYYY-APMM")</f>
        <v>2014-AP10</v>
      </c>
      <c r="DN3755">
        <f t="shared" si="116"/>
        <v>1814</v>
      </c>
      <c r="DO3755" t="str">
        <f t="shared" si="117"/>
        <v>KERBSTONE MASON SK</v>
      </c>
    </row>
    <row r="3756" spans="1:119" x14ac:dyDescent="0.35">
      <c r="A3756" t="s">
        <v>105</v>
      </c>
      <c r="B3756">
        <v>503041</v>
      </c>
      <c r="C3756">
        <v>6359</v>
      </c>
      <c r="D3756">
        <v>125081</v>
      </c>
      <c r="E3756">
        <v>13662</v>
      </c>
      <c r="F3756">
        <v>0</v>
      </c>
      <c r="G3756" t="s">
        <v>106</v>
      </c>
      <c r="H3756" t="s">
        <v>106</v>
      </c>
      <c r="I3756" t="s">
        <v>106</v>
      </c>
      <c r="J3756" t="s">
        <v>107</v>
      </c>
      <c r="K3756" t="s">
        <v>108</v>
      </c>
      <c r="L3756" t="s">
        <v>109</v>
      </c>
      <c r="M3756" t="s">
        <v>110</v>
      </c>
      <c r="N3756" t="s">
        <v>8548</v>
      </c>
      <c r="O3756" t="s">
        <v>4813</v>
      </c>
      <c r="P3756">
        <v>8178</v>
      </c>
      <c r="Q3756">
        <v>72</v>
      </c>
      <c r="R3756">
        <v>0</v>
      </c>
      <c r="S3756">
        <v>40</v>
      </c>
      <c r="T3756">
        <v>0</v>
      </c>
      <c r="U3756">
        <v>174</v>
      </c>
      <c r="V3756">
        <v>174</v>
      </c>
      <c r="W3756">
        <v>40</v>
      </c>
      <c r="X3756">
        <v>150</v>
      </c>
      <c r="Y3756">
        <v>0</v>
      </c>
      <c r="Z3756">
        <v>150</v>
      </c>
      <c r="AD3756" s="1">
        <v>41965.333333333336</v>
      </c>
      <c r="AE3756" s="1">
        <v>41969.708333333336</v>
      </c>
      <c r="AG3756" s="1">
        <v>41954.333333333336</v>
      </c>
      <c r="AH3756" s="1">
        <v>41959.708333333336</v>
      </c>
      <c r="AI3756" s="1">
        <v>41954.333333333336</v>
      </c>
      <c r="AJ3756" s="1">
        <v>41959.708333333336</v>
      </c>
      <c r="AK3756" s="1">
        <v>41954.333333333336</v>
      </c>
      <c r="AL3756" s="1">
        <v>41959.708333333336</v>
      </c>
      <c r="AM3756" s="1">
        <v>41965.333333333336</v>
      </c>
      <c r="AN3756" s="1">
        <v>41969.708333333336</v>
      </c>
      <c r="AP3756" t="s">
        <v>113</v>
      </c>
      <c r="AU3756" t="s">
        <v>8549</v>
      </c>
      <c r="AY3756" t="s">
        <v>106</v>
      </c>
      <c r="AZ3756">
        <v>0</v>
      </c>
      <c r="BA3756">
        <v>0</v>
      </c>
      <c r="BD3756" s="3">
        <v>41321.662499999999</v>
      </c>
      <c r="BE3756" s="3">
        <v>41321.690972222219</v>
      </c>
      <c r="BF3756" t="s">
        <v>115</v>
      </c>
      <c r="BG3756" t="s">
        <v>115</v>
      </c>
      <c r="BH3756">
        <v>8149</v>
      </c>
      <c r="BM3756">
        <v>43550</v>
      </c>
      <c r="BR3756" t="s">
        <v>116</v>
      </c>
      <c r="BS3756" t="s">
        <v>117</v>
      </c>
      <c r="BU3756">
        <v>1</v>
      </c>
      <c r="BV3756" t="s">
        <v>118</v>
      </c>
      <c r="BX3756" t="s">
        <v>119</v>
      </c>
      <c r="BY3756" t="s">
        <v>119</v>
      </c>
      <c r="BZ3756" t="s">
        <v>119</v>
      </c>
      <c r="CA3756">
        <v>1</v>
      </c>
      <c r="CC3756" t="s">
        <v>120</v>
      </c>
      <c r="CH3756">
        <v>540</v>
      </c>
      <c r="CI3756">
        <v>34510</v>
      </c>
      <c r="CJ3756" t="s">
        <v>106</v>
      </c>
      <c r="CK3756" t="s">
        <v>106</v>
      </c>
      <c r="CL3756">
        <v>55</v>
      </c>
      <c r="CM3756" t="s">
        <v>4802</v>
      </c>
      <c r="CO3756">
        <v>125075</v>
      </c>
      <c r="CQ3756">
        <v>0</v>
      </c>
      <c r="CR3756">
        <v>0</v>
      </c>
      <c r="CS3756">
        <v>0</v>
      </c>
      <c r="CY3756" t="s">
        <v>123</v>
      </c>
      <c r="CZ3756" t="s">
        <v>124</v>
      </c>
      <c r="DD3756" t="str" cm="1">
        <f t="array" ref="DD3756">TEXT(_xlfn.SEQUENCE(1, DATEDIF(AG3756, AH3756, "m") + 1, AG3756, 30), "YYYY-APMM")</f>
        <v>2014-AP11</v>
      </c>
      <c r="DN3756">
        <f t="shared" si="116"/>
        <v>174</v>
      </c>
      <c r="DO3756" t="str">
        <f t="shared" si="117"/>
        <v>LABOR- SUBCONTRACTOR</v>
      </c>
    </row>
    <row r="3757" spans="1:119" x14ac:dyDescent="0.35">
      <c r="A3757" t="s">
        <v>105</v>
      </c>
      <c r="B3757">
        <v>503042</v>
      </c>
      <c r="C3757">
        <v>6359</v>
      </c>
      <c r="D3757">
        <v>125081</v>
      </c>
      <c r="E3757">
        <v>13662</v>
      </c>
      <c r="F3757">
        <v>0</v>
      </c>
      <c r="G3757" t="s">
        <v>106</v>
      </c>
      <c r="H3757" t="s">
        <v>106</v>
      </c>
      <c r="I3757" t="s">
        <v>106</v>
      </c>
      <c r="J3757" t="s">
        <v>107</v>
      </c>
      <c r="K3757" t="s">
        <v>108</v>
      </c>
      <c r="L3757" t="s">
        <v>109</v>
      </c>
      <c r="M3757" t="s">
        <v>110</v>
      </c>
      <c r="N3757" t="s">
        <v>8550</v>
      </c>
      <c r="O3757" t="s">
        <v>4816</v>
      </c>
      <c r="P3757">
        <v>8178</v>
      </c>
      <c r="Q3757">
        <v>72</v>
      </c>
      <c r="R3757">
        <v>0</v>
      </c>
      <c r="S3757">
        <v>40</v>
      </c>
      <c r="T3757">
        <v>0</v>
      </c>
      <c r="U3757">
        <v>174</v>
      </c>
      <c r="V3757">
        <v>174</v>
      </c>
      <c r="W3757">
        <v>40</v>
      </c>
      <c r="X3757">
        <v>150</v>
      </c>
      <c r="Y3757">
        <v>0</v>
      </c>
      <c r="Z3757">
        <v>150</v>
      </c>
      <c r="AD3757" s="1">
        <v>41970.333333333336</v>
      </c>
      <c r="AE3757" s="1">
        <v>41975.708333333336</v>
      </c>
      <c r="AG3757" s="1">
        <v>41960.333333333336</v>
      </c>
      <c r="AH3757" s="1">
        <v>41965.708333333336</v>
      </c>
      <c r="AI3757" s="1">
        <v>41960.333333333336</v>
      </c>
      <c r="AJ3757" s="1">
        <v>41965.708333333336</v>
      </c>
      <c r="AK3757" s="1">
        <v>41960.333333333336</v>
      </c>
      <c r="AL3757" s="1">
        <v>41965.708333333336</v>
      </c>
      <c r="AM3757" s="1">
        <v>41970.333333333336</v>
      </c>
      <c r="AN3757" s="1">
        <v>41975.708333333336</v>
      </c>
      <c r="AP3757" t="s">
        <v>113</v>
      </c>
      <c r="AU3757" t="s">
        <v>8551</v>
      </c>
      <c r="AY3757" t="s">
        <v>106</v>
      </c>
      <c r="AZ3757">
        <v>0</v>
      </c>
      <c r="BA3757">
        <v>0</v>
      </c>
      <c r="BD3757" s="3">
        <v>41321.662499999999</v>
      </c>
      <c r="BE3757" s="3">
        <v>41321.690972222219</v>
      </c>
      <c r="BF3757" t="s">
        <v>115</v>
      </c>
      <c r="BG3757" t="s">
        <v>115</v>
      </c>
      <c r="BH3757">
        <v>8149</v>
      </c>
      <c r="BM3757">
        <v>43550</v>
      </c>
      <c r="BR3757" t="s">
        <v>116</v>
      </c>
      <c r="BS3757" t="s">
        <v>117</v>
      </c>
      <c r="BU3757">
        <v>1</v>
      </c>
      <c r="BV3757" t="s">
        <v>118</v>
      </c>
      <c r="BX3757" t="s">
        <v>119</v>
      </c>
      <c r="BY3757" t="s">
        <v>119</v>
      </c>
      <c r="BZ3757" t="s">
        <v>119</v>
      </c>
      <c r="CA3757">
        <v>1</v>
      </c>
      <c r="CC3757" t="s">
        <v>120</v>
      </c>
      <c r="CH3757">
        <v>540</v>
      </c>
      <c r="CI3757">
        <v>34510</v>
      </c>
      <c r="CJ3757" t="s">
        <v>106</v>
      </c>
      <c r="CK3757" t="s">
        <v>106</v>
      </c>
      <c r="CL3757">
        <v>55</v>
      </c>
      <c r="CM3757" t="s">
        <v>4802</v>
      </c>
      <c r="CO3757">
        <v>125075</v>
      </c>
      <c r="CQ3757">
        <v>0</v>
      </c>
      <c r="CR3757">
        <v>0</v>
      </c>
      <c r="CS3757">
        <v>0</v>
      </c>
      <c r="CY3757" t="s">
        <v>123</v>
      </c>
      <c r="CZ3757" t="s">
        <v>124</v>
      </c>
      <c r="DD3757" t="str" cm="1">
        <f t="array" ref="DD3757">TEXT(_xlfn.SEQUENCE(1, DATEDIF(AG3757, AH3757, "m") + 1, AG3757, 30), "YYYY-APMM")</f>
        <v>2014-AP11</v>
      </c>
      <c r="DN3757">
        <f t="shared" si="116"/>
        <v>174</v>
      </c>
      <c r="DO3757" t="str">
        <f t="shared" si="117"/>
        <v>LABOR- SUBCONTRACTOR</v>
      </c>
    </row>
    <row r="3758" spans="1:119" x14ac:dyDescent="0.35">
      <c r="A3758" t="s">
        <v>105</v>
      </c>
      <c r="B3758">
        <v>503043</v>
      </c>
      <c r="C3758">
        <v>6359</v>
      </c>
      <c r="D3758">
        <v>125081</v>
      </c>
      <c r="E3758">
        <v>13662</v>
      </c>
      <c r="F3758">
        <v>0</v>
      </c>
      <c r="G3758" t="s">
        <v>106</v>
      </c>
      <c r="H3758" t="s">
        <v>106</v>
      </c>
      <c r="I3758" t="s">
        <v>106</v>
      </c>
      <c r="J3758" t="s">
        <v>107</v>
      </c>
      <c r="K3758" t="s">
        <v>108</v>
      </c>
      <c r="L3758" t="s">
        <v>109</v>
      </c>
      <c r="M3758" t="s">
        <v>110</v>
      </c>
      <c r="N3758" t="s">
        <v>8552</v>
      </c>
      <c r="O3758" t="s">
        <v>4819</v>
      </c>
      <c r="P3758">
        <v>8178</v>
      </c>
      <c r="Q3758">
        <v>200</v>
      </c>
      <c r="R3758">
        <v>120</v>
      </c>
      <c r="S3758">
        <v>40</v>
      </c>
      <c r="T3758">
        <v>0</v>
      </c>
      <c r="U3758">
        <v>974</v>
      </c>
      <c r="V3758">
        <v>974</v>
      </c>
      <c r="W3758">
        <v>40</v>
      </c>
      <c r="X3758">
        <v>0</v>
      </c>
      <c r="Y3758">
        <v>0</v>
      </c>
      <c r="Z3758">
        <v>0</v>
      </c>
      <c r="AD3758" s="1">
        <v>41996.333333333336</v>
      </c>
      <c r="AE3758" s="1">
        <v>42001.708333333336</v>
      </c>
      <c r="AG3758" s="1">
        <v>41966.333333333336</v>
      </c>
      <c r="AH3758" s="1">
        <v>41970.708333333336</v>
      </c>
      <c r="AI3758" s="1">
        <v>41966.333333333336</v>
      </c>
      <c r="AJ3758" s="1">
        <v>41970.708333333336</v>
      </c>
      <c r="AK3758" s="1">
        <v>41966.333333333336</v>
      </c>
      <c r="AL3758" s="1">
        <v>41970.708333333336</v>
      </c>
      <c r="AM3758" s="1">
        <v>41996.333333333336</v>
      </c>
      <c r="AN3758" s="1">
        <v>42001.708333333336</v>
      </c>
      <c r="AP3758" t="s">
        <v>113</v>
      </c>
      <c r="AU3758" t="s">
        <v>8553</v>
      </c>
      <c r="AY3758" t="s">
        <v>106</v>
      </c>
      <c r="AZ3758">
        <v>0</v>
      </c>
      <c r="BA3758">
        <v>0</v>
      </c>
      <c r="BD3758" s="3">
        <v>41321.662499999999</v>
      </c>
      <c r="BE3758" s="3">
        <v>41321.690972222219</v>
      </c>
      <c r="BF3758" t="s">
        <v>115</v>
      </c>
      <c r="BG3758" t="s">
        <v>115</v>
      </c>
      <c r="BH3758">
        <v>8149</v>
      </c>
      <c r="BM3758">
        <v>43550</v>
      </c>
      <c r="BR3758" t="s">
        <v>116</v>
      </c>
      <c r="BS3758" t="s">
        <v>117</v>
      </c>
      <c r="BU3758">
        <v>1</v>
      </c>
      <c r="BV3758" t="s">
        <v>118</v>
      </c>
      <c r="BX3758" t="s">
        <v>119</v>
      </c>
      <c r="BY3758" t="s">
        <v>119</v>
      </c>
      <c r="BZ3758" t="s">
        <v>119</v>
      </c>
      <c r="CA3758">
        <v>1</v>
      </c>
      <c r="CC3758" t="s">
        <v>120</v>
      </c>
      <c r="CH3758">
        <v>540</v>
      </c>
      <c r="CI3758">
        <v>34510</v>
      </c>
      <c r="CJ3758" t="s">
        <v>106</v>
      </c>
      <c r="CK3758" t="s">
        <v>106</v>
      </c>
      <c r="CL3758">
        <v>55</v>
      </c>
      <c r="CM3758" t="s">
        <v>4802</v>
      </c>
      <c r="CO3758">
        <v>125075</v>
      </c>
      <c r="CQ3758">
        <v>0</v>
      </c>
      <c r="CR3758">
        <v>0</v>
      </c>
      <c r="CS3758">
        <v>0</v>
      </c>
      <c r="CY3758" t="s">
        <v>123</v>
      </c>
      <c r="CZ3758" t="s">
        <v>124</v>
      </c>
      <c r="DD3758" t="str" cm="1">
        <f t="array" ref="DD3758">TEXT(_xlfn.SEQUENCE(1, DATEDIF(AG3758, AH3758, "m") + 1, AG3758, 30), "YYYY-APMM")</f>
        <v>2014-AP11</v>
      </c>
      <c r="DN3758">
        <f t="shared" si="116"/>
        <v>974</v>
      </c>
      <c r="DO3758" t="str">
        <f t="shared" si="117"/>
        <v>LABOR- SUBCONTRACTOR</v>
      </c>
    </row>
    <row r="3759" spans="1:119" x14ac:dyDescent="0.35">
      <c r="A3759" t="s">
        <v>105</v>
      </c>
      <c r="B3759">
        <v>503044</v>
      </c>
      <c r="C3759">
        <v>6359</v>
      </c>
      <c r="D3759">
        <v>125081</v>
      </c>
      <c r="E3759">
        <v>13662</v>
      </c>
      <c r="F3759">
        <v>0</v>
      </c>
      <c r="G3759" t="s">
        <v>106</v>
      </c>
      <c r="H3759" t="s">
        <v>106</v>
      </c>
      <c r="I3759" t="s">
        <v>106</v>
      </c>
      <c r="J3759" t="s">
        <v>107</v>
      </c>
      <c r="K3759" t="s">
        <v>108</v>
      </c>
      <c r="L3759" t="s">
        <v>109</v>
      </c>
      <c r="M3759" t="s">
        <v>110</v>
      </c>
      <c r="N3759" t="s">
        <v>8554</v>
      </c>
      <c r="O3759" t="s">
        <v>4807</v>
      </c>
      <c r="P3759">
        <v>8178</v>
      </c>
      <c r="Q3759">
        <v>72</v>
      </c>
      <c r="R3759">
        <v>0</v>
      </c>
      <c r="S3759">
        <v>200</v>
      </c>
      <c r="T3759">
        <v>0</v>
      </c>
      <c r="U3759">
        <v>24</v>
      </c>
      <c r="V3759">
        <v>24</v>
      </c>
      <c r="W3759">
        <v>200</v>
      </c>
      <c r="X3759">
        <v>0</v>
      </c>
      <c r="Y3759">
        <v>0</v>
      </c>
      <c r="Z3759">
        <v>0</v>
      </c>
      <c r="AD3759" s="1">
        <v>41931.333333333336</v>
      </c>
      <c r="AE3759" s="1">
        <v>41959.708333333336</v>
      </c>
      <c r="AG3759" s="1">
        <v>41918.333333333336</v>
      </c>
      <c r="AH3759" s="1">
        <v>41948.708333333336</v>
      </c>
      <c r="AI3759" s="1">
        <v>41918.333333333336</v>
      </c>
      <c r="AJ3759" s="1">
        <v>41948.708333333336</v>
      </c>
      <c r="AK3759" s="1">
        <v>41918.333333333336</v>
      </c>
      <c r="AL3759" s="1">
        <v>41948.708333333336</v>
      </c>
      <c r="AM3759" s="1">
        <v>41931.333333333336</v>
      </c>
      <c r="AN3759" s="1">
        <v>41959.708333333336</v>
      </c>
      <c r="AP3759" t="s">
        <v>113</v>
      </c>
      <c r="AU3759" t="s">
        <v>8555</v>
      </c>
      <c r="AY3759" t="s">
        <v>106</v>
      </c>
      <c r="AZ3759">
        <v>0</v>
      </c>
      <c r="BA3759">
        <v>0</v>
      </c>
      <c r="BD3759" s="3">
        <v>41321.662499999999</v>
      </c>
      <c r="BE3759" s="3">
        <v>41321.690972222219</v>
      </c>
      <c r="BF3759" t="s">
        <v>115</v>
      </c>
      <c r="BG3759" t="s">
        <v>115</v>
      </c>
      <c r="BH3759">
        <v>8149</v>
      </c>
      <c r="BM3759">
        <v>43550</v>
      </c>
      <c r="BR3759" t="s">
        <v>116</v>
      </c>
      <c r="BS3759" t="s">
        <v>117</v>
      </c>
      <c r="BU3759">
        <v>1</v>
      </c>
      <c r="BV3759" t="s">
        <v>118</v>
      </c>
      <c r="BX3759" t="s">
        <v>119</v>
      </c>
      <c r="BY3759" t="s">
        <v>119</v>
      </c>
      <c r="BZ3759" t="s">
        <v>119</v>
      </c>
      <c r="CA3759">
        <v>1</v>
      </c>
      <c r="CC3759" t="s">
        <v>120</v>
      </c>
      <c r="CH3759">
        <v>540</v>
      </c>
      <c r="CI3759">
        <v>34510</v>
      </c>
      <c r="CJ3759" t="s">
        <v>106</v>
      </c>
      <c r="CK3759" t="s">
        <v>106</v>
      </c>
      <c r="CL3759">
        <v>55</v>
      </c>
      <c r="CM3759" t="s">
        <v>4802</v>
      </c>
      <c r="CO3759">
        <v>125075</v>
      </c>
      <c r="CQ3759">
        <v>0</v>
      </c>
      <c r="CR3759">
        <v>0</v>
      </c>
      <c r="CS3759">
        <v>0</v>
      </c>
      <c r="CY3759" t="s">
        <v>123</v>
      </c>
      <c r="CZ3759" t="s">
        <v>124</v>
      </c>
      <c r="DD3759" t="str" cm="1">
        <f t="array" ref="DD3759">TEXT(_xlfn.SEQUENCE(1, DATEDIF(AG3759, AH3759, "m") + 1, AG3759, 30), "YYYY-APMM")</f>
        <v>2014-AP10</v>
      </c>
      <c r="DN3759">
        <f t="shared" si="116"/>
        <v>24</v>
      </c>
      <c r="DO3759" t="str">
        <f t="shared" si="117"/>
        <v>LABOR- SUBCONTRACTOR</v>
      </c>
    </row>
    <row r="3760" spans="1:119" x14ac:dyDescent="0.35">
      <c r="A3760" t="s">
        <v>105</v>
      </c>
      <c r="B3760">
        <v>503045</v>
      </c>
      <c r="C3760">
        <v>6359</v>
      </c>
      <c r="D3760">
        <v>125082</v>
      </c>
      <c r="E3760">
        <v>13662</v>
      </c>
      <c r="F3760">
        <v>0</v>
      </c>
      <c r="G3760" t="s">
        <v>106</v>
      </c>
      <c r="H3760" t="s">
        <v>106</v>
      </c>
      <c r="I3760" t="s">
        <v>106</v>
      </c>
      <c r="J3760" t="s">
        <v>107</v>
      </c>
      <c r="K3760" t="s">
        <v>108</v>
      </c>
      <c r="L3760" t="s">
        <v>109</v>
      </c>
      <c r="M3760" t="s">
        <v>110</v>
      </c>
      <c r="N3760" t="s">
        <v>8556</v>
      </c>
      <c r="O3760" t="s">
        <v>4663</v>
      </c>
      <c r="P3760">
        <v>8177</v>
      </c>
      <c r="Q3760">
        <v>72</v>
      </c>
      <c r="R3760">
        <v>0</v>
      </c>
      <c r="S3760">
        <v>160</v>
      </c>
      <c r="T3760">
        <v>0</v>
      </c>
      <c r="U3760">
        <v>528</v>
      </c>
      <c r="V3760">
        <v>528</v>
      </c>
      <c r="W3760">
        <v>160</v>
      </c>
      <c r="X3760">
        <v>300</v>
      </c>
      <c r="Y3760">
        <v>0</v>
      </c>
      <c r="Z3760">
        <v>300</v>
      </c>
      <c r="AD3760" s="1">
        <v>41870.333333333336</v>
      </c>
      <c r="AE3760" s="1">
        <v>41892.708333333336</v>
      </c>
      <c r="AG3760" s="1">
        <v>41860.333333333336</v>
      </c>
      <c r="AH3760" s="1">
        <v>41882.708333333336</v>
      </c>
      <c r="AI3760" s="1">
        <v>41860.333333333336</v>
      </c>
      <c r="AJ3760" s="1">
        <v>41882.708333333336</v>
      </c>
      <c r="AK3760" s="1">
        <v>41860.333333333336</v>
      </c>
      <c r="AL3760" s="1">
        <v>41882.708333333336</v>
      </c>
      <c r="AM3760" s="1">
        <v>41870.333333333336</v>
      </c>
      <c r="AN3760" s="1">
        <v>41892.708333333336</v>
      </c>
      <c r="AP3760" t="s">
        <v>113</v>
      </c>
      <c r="AU3760" t="s">
        <v>8557</v>
      </c>
      <c r="AY3760" t="s">
        <v>106</v>
      </c>
      <c r="AZ3760">
        <v>0</v>
      </c>
      <c r="BA3760">
        <v>0</v>
      </c>
      <c r="BD3760" s="3">
        <v>41321.662499999999</v>
      </c>
      <c r="BE3760" s="3">
        <v>41321.690972222219</v>
      </c>
      <c r="BF3760" t="s">
        <v>115</v>
      </c>
      <c r="BG3760" t="s">
        <v>115</v>
      </c>
      <c r="BH3760">
        <v>8149</v>
      </c>
      <c r="BM3760">
        <v>43540</v>
      </c>
      <c r="BR3760" t="s">
        <v>1299</v>
      </c>
      <c r="BS3760" t="s">
        <v>1300</v>
      </c>
      <c r="BU3760">
        <v>1</v>
      </c>
      <c r="BV3760" t="s">
        <v>118</v>
      </c>
      <c r="BX3760" t="s">
        <v>119</v>
      </c>
      <c r="BY3760" t="s">
        <v>119</v>
      </c>
      <c r="BZ3760" t="s">
        <v>119</v>
      </c>
      <c r="CA3760">
        <v>1</v>
      </c>
      <c r="CC3760" t="s">
        <v>120</v>
      </c>
      <c r="CH3760">
        <v>540</v>
      </c>
      <c r="CI3760">
        <v>34490</v>
      </c>
      <c r="CJ3760" t="s">
        <v>106</v>
      </c>
      <c r="CK3760" t="s">
        <v>106</v>
      </c>
      <c r="CL3760">
        <v>45</v>
      </c>
      <c r="CM3760" t="s">
        <v>4665</v>
      </c>
      <c r="CO3760">
        <v>125075</v>
      </c>
      <c r="CQ3760">
        <v>0</v>
      </c>
      <c r="CR3760">
        <v>0</v>
      </c>
      <c r="CS3760">
        <v>0</v>
      </c>
      <c r="CY3760" t="s">
        <v>123</v>
      </c>
      <c r="CZ3760" t="s">
        <v>124</v>
      </c>
      <c r="DD3760" t="str" cm="1">
        <f t="array" ref="DD3760">TEXT(_xlfn.SEQUENCE(1, DATEDIF(AG3760, AH3760, "m") + 1, AG3760, 30), "YYYY-APMM")</f>
        <v>2014-AP08</v>
      </c>
      <c r="DN3760">
        <f t="shared" si="116"/>
        <v>528</v>
      </c>
      <c r="DO3760" t="str">
        <f t="shared" si="117"/>
        <v>LABOR - CIVIL</v>
      </c>
    </row>
    <row r="3761" spans="1:119" x14ac:dyDescent="0.35">
      <c r="A3761" t="s">
        <v>105</v>
      </c>
      <c r="B3761">
        <v>503046</v>
      </c>
      <c r="C3761">
        <v>6359</v>
      </c>
      <c r="D3761">
        <v>125082</v>
      </c>
      <c r="E3761">
        <v>13662</v>
      </c>
      <c r="F3761">
        <v>0</v>
      </c>
      <c r="G3761" t="s">
        <v>106</v>
      </c>
      <c r="H3761" t="s">
        <v>106</v>
      </c>
      <c r="I3761" t="s">
        <v>106</v>
      </c>
      <c r="J3761" t="s">
        <v>107</v>
      </c>
      <c r="K3761" t="s">
        <v>108</v>
      </c>
      <c r="L3761" t="s">
        <v>109</v>
      </c>
      <c r="M3761" t="s">
        <v>110</v>
      </c>
      <c r="N3761" t="s">
        <v>8558</v>
      </c>
      <c r="O3761" t="s">
        <v>4667</v>
      </c>
      <c r="P3761">
        <v>8178</v>
      </c>
      <c r="Q3761">
        <v>72</v>
      </c>
      <c r="R3761">
        <v>0</v>
      </c>
      <c r="S3761">
        <v>160</v>
      </c>
      <c r="T3761">
        <v>0</v>
      </c>
      <c r="U3761">
        <v>795.2</v>
      </c>
      <c r="V3761">
        <v>795.2</v>
      </c>
      <c r="W3761">
        <v>160</v>
      </c>
      <c r="X3761">
        <v>0</v>
      </c>
      <c r="Y3761">
        <v>0</v>
      </c>
      <c r="Z3761">
        <v>0</v>
      </c>
      <c r="AD3761" s="1">
        <v>41876.333333333336</v>
      </c>
      <c r="AE3761" s="1">
        <v>41898.708333333336</v>
      </c>
      <c r="AG3761" s="1">
        <v>41865.333333333336</v>
      </c>
      <c r="AH3761" s="1">
        <v>41888.708333333336</v>
      </c>
      <c r="AI3761" s="1">
        <v>41865.333333333336</v>
      </c>
      <c r="AJ3761" s="1">
        <v>41888.708333333336</v>
      </c>
      <c r="AK3761" s="1">
        <v>41865.333333333336</v>
      </c>
      <c r="AL3761" s="1">
        <v>41888.708333333336</v>
      </c>
      <c r="AM3761" s="1">
        <v>41876.333333333336</v>
      </c>
      <c r="AN3761" s="1">
        <v>41898.708333333336</v>
      </c>
      <c r="AP3761" t="s">
        <v>113</v>
      </c>
      <c r="AU3761" t="s">
        <v>8559</v>
      </c>
      <c r="AY3761" t="s">
        <v>106</v>
      </c>
      <c r="AZ3761">
        <v>0</v>
      </c>
      <c r="BA3761">
        <v>0</v>
      </c>
      <c r="BD3761" s="3">
        <v>41321.662499999999</v>
      </c>
      <c r="BE3761" s="3">
        <v>41321.690972222219</v>
      </c>
      <c r="BF3761" t="s">
        <v>115</v>
      </c>
      <c r="BG3761" t="s">
        <v>115</v>
      </c>
      <c r="BH3761">
        <v>8149</v>
      </c>
      <c r="BM3761">
        <v>43550</v>
      </c>
      <c r="BR3761" t="s">
        <v>116</v>
      </c>
      <c r="BS3761" t="s">
        <v>117</v>
      </c>
      <c r="BU3761">
        <v>1</v>
      </c>
      <c r="BV3761" t="s">
        <v>118</v>
      </c>
      <c r="BX3761" t="s">
        <v>119</v>
      </c>
      <c r="BY3761" t="s">
        <v>119</v>
      </c>
      <c r="BZ3761" t="s">
        <v>119</v>
      </c>
      <c r="CA3761">
        <v>1</v>
      </c>
      <c r="CC3761" t="s">
        <v>120</v>
      </c>
      <c r="CH3761">
        <v>540</v>
      </c>
      <c r="CI3761">
        <v>34490</v>
      </c>
      <c r="CJ3761" t="s">
        <v>106</v>
      </c>
      <c r="CK3761" t="s">
        <v>106</v>
      </c>
      <c r="CL3761">
        <v>45</v>
      </c>
      <c r="CM3761" t="s">
        <v>4665</v>
      </c>
      <c r="CO3761">
        <v>125075</v>
      </c>
      <c r="CQ3761">
        <v>0</v>
      </c>
      <c r="CR3761">
        <v>0</v>
      </c>
      <c r="CS3761">
        <v>0</v>
      </c>
      <c r="CY3761" t="s">
        <v>123</v>
      </c>
      <c r="CZ3761" t="s">
        <v>124</v>
      </c>
      <c r="DD3761" t="str" cm="1">
        <f t="array" ref="DD3761">TEXT(_xlfn.SEQUENCE(1, DATEDIF(AG3761, AH3761, "m") + 1, AG3761, 30), "YYYY-APMM")</f>
        <v>2014-AP08</v>
      </c>
      <c r="DN3761">
        <f t="shared" si="116"/>
        <v>795.2</v>
      </c>
      <c r="DO3761" t="str">
        <f t="shared" si="117"/>
        <v>LABOR- SUBCONTRACTOR</v>
      </c>
    </row>
    <row r="3762" spans="1:119" x14ac:dyDescent="0.35">
      <c r="A3762" t="s">
        <v>105</v>
      </c>
      <c r="B3762">
        <v>503047</v>
      </c>
      <c r="C3762">
        <v>6359</v>
      </c>
      <c r="D3762">
        <v>125082</v>
      </c>
      <c r="E3762">
        <v>13662</v>
      </c>
      <c r="F3762">
        <v>0</v>
      </c>
      <c r="G3762" t="s">
        <v>106</v>
      </c>
      <c r="H3762" t="s">
        <v>106</v>
      </c>
      <c r="I3762" t="s">
        <v>106</v>
      </c>
      <c r="J3762" t="s">
        <v>107</v>
      </c>
      <c r="K3762" t="s">
        <v>108</v>
      </c>
      <c r="L3762" t="s">
        <v>109</v>
      </c>
      <c r="M3762" t="s">
        <v>110</v>
      </c>
      <c r="N3762" t="s">
        <v>8560</v>
      </c>
      <c r="O3762" t="s">
        <v>4670</v>
      </c>
      <c r="P3762">
        <v>8177</v>
      </c>
      <c r="Q3762">
        <v>72</v>
      </c>
      <c r="R3762">
        <v>0</v>
      </c>
      <c r="S3762">
        <v>160</v>
      </c>
      <c r="T3762">
        <v>0</v>
      </c>
      <c r="U3762">
        <v>530</v>
      </c>
      <c r="V3762">
        <v>530</v>
      </c>
      <c r="W3762">
        <v>160</v>
      </c>
      <c r="X3762">
        <v>440</v>
      </c>
      <c r="Y3762">
        <v>0</v>
      </c>
      <c r="Z3762">
        <v>440</v>
      </c>
      <c r="AD3762" s="1">
        <v>41882.333333333336</v>
      </c>
      <c r="AE3762" s="1">
        <v>41904.708333333336</v>
      </c>
      <c r="AG3762" s="1">
        <v>41871.333333333336</v>
      </c>
      <c r="AH3762" s="1">
        <v>41893.708333333336</v>
      </c>
      <c r="AI3762" s="1">
        <v>41871.333333333336</v>
      </c>
      <c r="AJ3762" s="1">
        <v>41893.708333333336</v>
      </c>
      <c r="AK3762" s="1">
        <v>41871.333333333336</v>
      </c>
      <c r="AL3762" s="1">
        <v>41893.708333333336</v>
      </c>
      <c r="AM3762" s="1">
        <v>41882.333333333336</v>
      </c>
      <c r="AN3762" s="1">
        <v>41904.708333333336</v>
      </c>
      <c r="AP3762" t="s">
        <v>113</v>
      </c>
      <c r="AU3762" t="s">
        <v>8561</v>
      </c>
      <c r="AY3762" t="s">
        <v>106</v>
      </c>
      <c r="AZ3762">
        <v>0</v>
      </c>
      <c r="BA3762">
        <v>0</v>
      </c>
      <c r="BD3762" s="3">
        <v>41321.662499999999</v>
      </c>
      <c r="BE3762" s="3">
        <v>41321.690972222219</v>
      </c>
      <c r="BF3762" t="s">
        <v>115</v>
      </c>
      <c r="BG3762" t="s">
        <v>115</v>
      </c>
      <c r="BH3762">
        <v>8149</v>
      </c>
      <c r="BM3762">
        <v>43540</v>
      </c>
      <c r="BR3762" t="s">
        <v>1299</v>
      </c>
      <c r="BS3762" t="s">
        <v>1300</v>
      </c>
      <c r="BU3762">
        <v>1</v>
      </c>
      <c r="BV3762" t="s">
        <v>118</v>
      </c>
      <c r="BX3762" t="s">
        <v>119</v>
      </c>
      <c r="BY3762" t="s">
        <v>119</v>
      </c>
      <c r="BZ3762" t="s">
        <v>119</v>
      </c>
      <c r="CA3762">
        <v>1</v>
      </c>
      <c r="CC3762" t="s">
        <v>120</v>
      </c>
      <c r="CH3762">
        <v>540</v>
      </c>
      <c r="CI3762">
        <v>34490</v>
      </c>
      <c r="CJ3762" t="s">
        <v>106</v>
      </c>
      <c r="CK3762" t="s">
        <v>106</v>
      </c>
      <c r="CL3762">
        <v>45</v>
      </c>
      <c r="CM3762" t="s">
        <v>4665</v>
      </c>
      <c r="CO3762">
        <v>125075</v>
      </c>
      <c r="CQ3762">
        <v>0</v>
      </c>
      <c r="CR3762">
        <v>0</v>
      </c>
      <c r="CS3762">
        <v>0</v>
      </c>
      <c r="CY3762" t="s">
        <v>123</v>
      </c>
      <c r="CZ3762" t="s">
        <v>124</v>
      </c>
      <c r="DD3762" t="str" cm="1">
        <f t="array" ref="DD3762">TEXT(_xlfn.SEQUENCE(1, DATEDIF(AG3762, AH3762, "m") + 1, AG3762, 30), "YYYY-APMM")</f>
        <v>2014-AP08</v>
      </c>
      <c r="DN3762">
        <f t="shared" si="116"/>
        <v>530</v>
      </c>
      <c r="DO3762" t="str">
        <f t="shared" si="117"/>
        <v>LABOR - CIVIL</v>
      </c>
    </row>
    <row r="3763" spans="1:119" x14ac:dyDescent="0.35">
      <c r="A3763" t="s">
        <v>105</v>
      </c>
      <c r="B3763">
        <v>503048</v>
      </c>
      <c r="C3763">
        <v>6359</v>
      </c>
      <c r="D3763">
        <v>125082</v>
      </c>
      <c r="E3763">
        <v>13662</v>
      </c>
      <c r="F3763">
        <v>0</v>
      </c>
      <c r="G3763" t="s">
        <v>106</v>
      </c>
      <c r="H3763" t="s">
        <v>106</v>
      </c>
      <c r="I3763" t="s">
        <v>106</v>
      </c>
      <c r="J3763" t="s">
        <v>107</v>
      </c>
      <c r="K3763" t="s">
        <v>108</v>
      </c>
      <c r="L3763" t="s">
        <v>109</v>
      </c>
      <c r="M3763" t="s">
        <v>110</v>
      </c>
      <c r="N3763" t="s">
        <v>8562</v>
      </c>
      <c r="O3763" t="s">
        <v>4673</v>
      </c>
      <c r="P3763">
        <v>8178</v>
      </c>
      <c r="Q3763">
        <v>224</v>
      </c>
      <c r="R3763">
        <v>16</v>
      </c>
      <c r="S3763">
        <v>160</v>
      </c>
      <c r="T3763">
        <v>0</v>
      </c>
      <c r="U3763">
        <v>344.4</v>
      </c>
      <c r="V3763">
        <v>344.4</v>
      </c>
      <c r="W3763">
        <v>160</v>
      </c>
      <c r="X3763">
        <v>0</v>
      </c>
      <c r="Y3763">
        <v>0</v>
      </c>
      <c r="Z3763">
        <v>0</v>
      </c>
      <c r="AD3763" s="1">
        <v>41916.333333333336</v>
      </c>
      <c r="AE3763" s="1">
        <v>41940.708333333336</v>
      </c>
      <c r="AG3763" s="1">
        <v>41883.333333333336</v>
      </c>
      <c r="AH3763" s="1">
        <v>41905.708333333336</v>
      </c>
      <c r="AI3763" s="1">
        <v>41883.333333333336</v>
      </c>
      <c r="AJ3763" s="1">
        <v>41905.708333333336</v>
      </c>
      <c r="AK3763" s="1">
        <v>41883.333333333336</v>
      </c>
      <c r="AL3763" s="1">
        <v>41905.708333333336</v>
      </c>
      <c r="AM3763" s="1">
        <v>41916.333333333336</v>
      </c>
      <c r="AN3763" s="1">
        <v>41940.708333333336</v>
      </c>
      <c r="AP3763" t="s">
        <v>113</v>
      </c>
      <c r="AU3763" t="s">
        <v>8563</v>
      </c>
      <c r="AY3763" t="s">
        <v>106</v>
      </c>
      <c r="AZ3763">
        <v>0</v>
      </c>
      <c r="BA3763">
        <v>0</v>
      </c>
      <c r="BD3763" s="3">
        <v>41321.662499999999</v>
      </c>
      <c r="BE3763" s="3">
        <v>41321.690972222219</v>
      </c>
      <c r="BF3763" t="s">
        <v>115</v>
      </c>
      <c r="BG3763" t="s">
        <v>115</v>
      </c>
      <c r="BH3763">
        <v>8149</v>
      </c>
      <c r="BM3763">
        <v>43550</v>
      </c>
      <c r="BR3763" t="s">
        <v>116</v>
      </c>
      <c r="BS3763" t="s">
        <v>117</v>
      </c>
      <c r="BU3763">
        <v>1</v>
      </c>
      <c r="BV3763" t="s">
        <v>118</v>
      </c>
      <c r="BX3763" t="s">
        <v>119</v>
      </c>
      <c r="BY3763" t="s">
        <v>119</v>
      </c>
      <c r="BZ3763" t="s">
        <v>119</v>
      </c>
      <c r="CA3763">
        <v>1</v>
      </c>
      <c r="CC3763" t="s">
        <v>120</v>
      </c>
      <c r="CH3763">
        <v>540</v>
      </c>
      <c r="CI3763">
        <v>34490</v>
      </c>
      <c r="CJ3763" t="s">
        <v>106</v>
      </c>
      <c r="CK3763" t="s">
        <v>106</v>
      </c>
      <c r="CL3763">
        <v>45</v>
      </c>
      <c r="CM3763" t="s">
        <v>4665</v>
      </c>
      <c r="CO3763">
        <v>125075</v>
      </c>
      <c r="CQ3763">
        <v>0</v>
      </c>
      <c r="CR3763">
        <v>0</v>
      </c>
      <c r="CS3763">
        <v>0</v>
      </c>
      <c r="CY3763" t="s">
        <v>123</v>
      </c>
      <c r="CZ3763" t="s">
        <v>124</v>
      </c>
      <c r="DD3763" t="str" cm="1">
        <f t="array" ref="DD3763">TEXT(_xlfn.SEQUENCE(1, DATEDIF(AG3763, AH3763, "m") + 1, AG3763, 30), "YYYY-APMM")</f>
        <v>2014-AP09</v>
      </c>
      <c r="DN3763">
        <f t="shared" si="116"/>
        <v>344.4</v>
      </c>
      <c r="DO3763" t="str">
        <f t="shared" si="117"/>
        <v>LABOR- SUBCONTRACTOR</v>
      </c>
    </row>
    <row r="3764" spans="1:119" x14ac:dyDescent="0.35">
      <c r="A3764" t="s">
        <v>105</v>
      </c>
      <c r="B3764">
        <v>503049</v>
      </c>
      <c r="C3764">
        <v>6359</v>
      </c>
      <c r="D3764">
        <v>125083</v>
      </c>
      <c r="E3764">
        <v>13662</v>
      </c>
      <c r="F3764">
        <v>0</v>
      </c>
      <c r="G3764" t="s">
        <v>106</v>
      </c>
      <c r="H3764" t="s">
        <v>106</v>
      </c>
      <c r="I3764" t="s">
        <v>106</v>
      </c>
      <c r="J3764" t="s">
        <v>107</v>
      </c>
      <c r="K3764" t="s">
        <v>108</v>
      </c>
      <c r="L3764" t="s">
        <v>109</v>
      </c>
      <c r="M3764" t="s">
        <v>110</v>
      </c>
      <c r="N3764" t="s">
        <v>8564</v>
      </c>
      <c r="O3764" t="s">
        <v>4769</v>
      </c>
      <c r="P3764">
        <v>8177</v>
      </c>
      <c r="Q3764">
        <v>72</v>
      </c>
      <c r="R3764">
        <v>0</v>
      </c>
      <c r="S3764">
        <v>200</v>
      </c>
      <c r="T3764">
        <v>0</v>
      </c>
      <c r="U3764">
        <v>283</v>
      </c>
      <c r="V3764">
        <v>283</v>
      </c>
      <c r="W3764">
        <v>200</v>
      </c>
      <c r="X3764">
        <v>151</v>
      </c>
      <c r="Y3764">
        <v>0</v>
      </c>
      <c r="Z3764">
        <v>151</v>
      </c>
      <c r="AD3764" s="1">
        <v>41815.333333333336</v>
      </c>
      <c r="AE3764" s="1">
        <v>41843.708333333336</v>
      </c>
      <c r="AG3764" s="1">
        <v>41805.333333333336</v>
      </c>
      <c r="AH3764" s="1">
        <v>41833.708333333336</v>
      </c>
      <c r="AI3764" s="1">
        <v>41805.333333333336</v>
      </c>
      <c r="AJ3764" s="1">
        <v>41833.708333333336</v>
      </c>
      <c r="AK3764" s="1">
        <v>41805.333333333336</v>
      </c>
      <c r="AL3764" s="1">
        <v>41833.708333333336</v>
      </c>
      <c r="AM3764" s="1">
        <v>41815.333333333336</v>
      </c>
      <c r="AN3764" s="1">
        <v>41843.708333333336</v>
      </c>
      <c r="AP3764" t="s">
        <v>113</v>
      </c>
      <c r="AU3764" t="s">
        <v>8565</v>
      </c>
      <c r="AY3764" t="s">
        <v>106</v>
      </c>
      <c r="AZ3764">
        <v>0</v>
      </c>
      <c r="BA3764">
        <v>0</v>
      </c>
      <c r="BD3764" s="3">
        <v>41321.662499999999</v>
      </c>
      <c r="BE3764" s="3">
        <v>41321.690972222219</v>
      </c>
      <c r="BF3764" t="s">
        <v>115</v>
      </c>
      <c r="BG3764" t="s">
        <v>115</v>
      </c>
      <c r="BH3764">
        <v>8149</v>
      </c>
      <c r="BM3764">
        <v>43540</v>
      </c>
      <c r="BR3764" t="s">
        <v>1299</v>
      </c>
      <c r="BS3764" t="s">
        <v>1300</v>
      </c>
      <c r="BU3764">
        <v>1</v>
      </c>
      <c r="BV3764" t="s">
        <v>118</v>
      </c>
      <c r="BX3764" t="s">
        <v>119</v>
      </c>
      <c r="BY3764" t="s">
        <v>119</v>
      </c>
      <c r="BZ3764" t="s">
        <v>119</v>
      </c>
      <c r="CA3764">
        <v>1</v>
      </c>
      <c r="CC3764" t="s">
        <v>120</v>
      </c>
      <c r="CH3764">
        <v>540</v>
      </c>
      <c r="CI3764">
        <v>34450</v>
      </c>
      <c r="CJ3764" t="s">
        <v>106</v>
      </c>
      <c r="CK3764" t="s">
        <v>106</v>
      </c>
      <c r="CL3764">
        <v>25</v>
      </c>
      <c r="CM3764" t="s">
        <v>4771</v>
      </c>
      <c r="CO3764">
        <v>125075</v>
      </c>
      <c r="CQ3764">
        <v>0</v>
      </c>
      <c r="CR3764">
        <v>0</v>
      </c>
      <c r="CS3764">
        <v>0</v>
      </c>
      <c r="CY3764" t="s">
        <v>123</v>
      </c>
      <c r="CZ3764" t="s">
        <v>124</v>
      </c>
      <c r="DD3764" t="str" cm="1">
        <f t="array" ref="DD3764">TEXT(_xlfn.SEQUENCE(1, DATEDIF(AG3764, AH3764, "m") + 1, AG3764, 30), "YYYY-APMM")</f>
        <v>2014-AP06</v>
      </c>
      <c r="DN3764">
        <f t="shared" si="116"/>
        <v>283</v>
      </c>
      <c r="DO3764" t="str">
        <f t="shared" si="117"/>
        <v>LABOR - CIVIL</v>
      </c>
    </row>
    <row r="3765" spans="1:119" x14ac:dyDescent="0.35">
      <c r="A3765" t="s">
        <v>105</v>
      </c>
      <c r="B3765">
        <v>503050</v>
      </c>
      <c r="C3765">
        <v>6359</v>
      </c>
      <c r="D3765">
        <v>125083</v>
      </c>
      <c r="E3765">
        <v>13662</v>
      </c>
      <c r="F3765">
        <v>0</v>
      </c>
      <c r="G3765" t="s">
        <v>106</v>
      </c>
      <c r="H3765" t="s">
        <v>106</v>
      </c>
      <c r="I3765" t="s">
        <v>106</v>
      </c>
      <c r="J3765" t="s">
        <v>107</v>
      </c>
      <c r="K3765" t="s">
        <v>108</v>
      </c>
      <c r="L3765" t="s">
        <v>109</v>
      </c>
      <c r="M3765" t="s">
        <v>110</v>
      </c>
      <c r="N3765" t="s">
        <v>8566</v>
      </c>
      <c r="O3765" t="s">
        <v>4773</v>
      </c>
      <c r="P3765">
        <v>8178</v>
      </c>
      <c r="Q3765">
        <v>72</v>
      </c>
      <c r="R3765">
        <v>0</v>
      </c>
      <c r="S3765">
        <v>200</v>
      </c>
      <c r="T3765">
        <v>0</v>
      </c>
      <c r="U3765">
        <v>303.60000000000002</v>
      </c>
      <c r="V3765">
        <v>303.60000000000002</v>
      </c>
      <c r="W3765">
        <v>200</v>
      </c>
      <c r="X3765">
        <v>0</v>
      </c>
      <c r="Y3765">
        <v>0</v>
      </c>
      <c r="Z3765">
        <v>0</v>
      </c>
      <c r="AD3765" s="1">
        <v>41823.333333333336</v>
      </c>
      <c r="AE3765" s="1">
        <v>41851.708333333336</v>
      </c>
      <c r="AG3765" s="1">
        <v>41813.333333333336</v>
      </c>
      <c r="AH3765" s="1">
        <v>41841.708333333336</v>
      </c>
      <c r="AI3765" s="1">
        <v>41813.333333333336</v>
      </c>
      <c r="AJ3765" s="1">
        <v>41841.708333333336</v>
      </c>
      <c r="AK3765" s="1">
        <v>41813.333333333336</v>
      </c>
      <c r="AL3765" s="1">
        <v>41841.708333333336</v>
      </c>
      <c r="AM3765" s="1">
        <v>41823.333333333336</v>
      </c>
      <c r="AN3765" s="1">
        <v>41851.708333333336</v>
      </c>
      <c r="AP3765" t="s">
        <v>113</v>
      </c>
      <c r="AU3765" t="s">
        <v>8567</v>
      </c>
      <c r="AY3765" t="s">
        <v>106</v>
      </c>
      <c r="AZ3765">
        <v>0</v>
      </c>
      <c r="BA3765">
        <v>0</v>
      </c>
      <c r="BD3765" s="3">
        <v>41321.662499999999</v>
      </c>
      <c r="BE3765" s="3">
        <v>41321.690972222219</v>
      </c>
      <c r="BF3765" t="s">
        <v>115</v>
      </c>
      <c r="BG3765" t="s">
        <v>115</v>
      </c>
      <c r="BH3765">
        <v>8149</v>
      </c>
      <c r="BM3765">
        <v>43550</v>
      </c>
      <c r="BR3765" t="s">
        <v>116</v>
      </c>
      <c r="BS3765" t="s">
        <v>117</v>
      </c>
      <c r="BU3765">
        <v>1</v>
      </c>
      <c r="BV3765" t="s">
        <v>118</v>
      </c>
      <c r="BX3765" t="s">
        <v>119</v>
      </c>
      <c r="BY3765" t="s">
        <v>119</v>
      </c>
      <c r="BZ3765" t="s">
        <v>119</v>
      </c>
      <c r="CA3765">
        <v>1</v>
      </c>
      <c r="CC3765" t="s">
        <v>120</v>
      </c>
      <c r="CH3765">
        <v>540</v>
      </c>
      <c r="CI3765">
        <v>34450</v>
      </c>
      <c r="CJ3765" t="s">
        <v>106</v>
      </c>
      <c r="CK3765" t="s">
        <v>106</v>
      </c>
      <c r="CL3765">
        <v>25</v>
      </c>
      <c r="CM3765" t="s">
        <v>4771</v>
      </c>
      <c r="CO3765">
        <v>125075</v>
      </c>
      <c r="CQ3765">
        <v>0</v>
      </c>
      <c r="CR3765">
        <v>0</v>
      </c>
      <c r="CS3765">
        <v>0</v>
      </c>
      <c r="CY3765" t="s">
        <v>123</v>
      </c>
      <c r="CZ3765" t="s">
        <v>124</v>
      </c>
      <c r="DD3765" t="str" cm="1">
        <f t="array" ref="DD3765">TEXT(_xlfn.SEQUENCE(1, DATEDIF(AG3765, AH3765, "m") + 1, AG3765, 30), "YYYY-APMM")</f>
        <v>2014-AP06</v>
      </c>
      <c r="DN3765">
        <f t="shared" si="116"/>
        <v>303.60000000000002</v>
      </c>
      <c r="DO3765" t="str">
        <f t="shared" si="117"/>
        <v>LABOR- SUBCONTRACTOR</v>
      </c>
    </row>
    <row r="3766" spans="1:119" x14ac:dyDescent="0.35">
      <c r="A3766" t="s">
        <v>105</v>
      </c>
      <c r="B3766">
        <v>503051</v>
      </c>
      <c r="C3766">
        <v>6359</v>
      </c>
      <c r="D3766">
        <v>125083</v>
      </c>
      <c r="E3766">
        <v>13662</v>
      </c>
      <c r="F3766">
        <v>0</v>
      </c>
      <c r="G3766" t="s">
        <v>106</v>
      </c>
      <c r="H3766" t="s">
        <v>106</v>
      </c>
      <c r="I3766" t="s">
        <v>106</v>
      </c>
      <c r="J3766" t="s">
        <v>107</v>
      </c>
      <c r="K3766" t="s">
        <v>108</v>
      </c>
      <c r="L3766" t="s">
        <v>109</v>
      </c>
      <c r="M3766" t="s">
        <v>110</v>
      </c>
      <c r="N3766" t="s">
        <v>8568</v>
      </c>
      <c r="O3766" t="s">
        <v>4776</v>
      </c>
      <c r="P3766">
        <v>8178</v>
      </c>
      <c r="Q3766">
        <v>72</v>
      </c>
      <c r="R3766">
        <v>0</v>
      </c>
      <c r="S3766">
        <v>200</v>
      </c>
      <c r="T3766">
        <v>0</v>
      </c>
      <c r="U3766">
        <v>84</v>
      </c>
      <c r="V3766">
        <v>84</v>
      </c>
      <c r="W3766">
        <v>200</v>
      </c>
      <c r="X3766">
        <v>0</v>
      </c>
      <c r="Y3766">
        <v>0</v>
      </c>
      <c r="Z3766">
        <v>0</v>
      </c>
      <c r="AD3766" s="1">
        <v>41829.333333333336</v>
      </c>
      <c r="AE3766" s="1">
        <v>41861.708333333336</v>
      </c>
      <c r="AG3766" s="1">
        <v>41819.333333333336</v>
      </c>
      <c r="AH3766" s="1">
        <v>41847.708333333336</v>
      </c>
      <c r="AI3766" s="1">
        <v>41819.333333333336</v>
      </c>
      <c r="AJ3766" s="1">
        <v>41847.708333333336</v>
      </c>
      <c r="AK3766" s="1">
        <v>41819.333333333336</v>
      </c>
      <c r="AL3766" s="1">
        <v>41847.708333333336</v>
      </c>
      <c r="AM3766" s="1">
        <v>41829.333333333336</v>
      </c>
      <c r="AN3766" s="1">
        <v>41861.708333333336</v>
      </c>
      <c r="AP3766" t="s">
        <v>113</v>
      </c>
      <c r="AU3766" t="s">
        <v>8569</v>
      </c>
      <c r="AY3766" t="s">
        <v>106</v>
      </c>
      <c r="AZ3766">
        <v>0</v>
      </c>
      <c r="BA3766">
        <v>0</v>
      </c>
      <c r="BD3766" s="3">
        <v>41321.662499999999</v>
      </c>
      <c r="BE3766" s="3">
        <v>41321.690972222219</v>
      </c>
      <c r="BF3766" t="s">
        <v>115</v>
      </c>
      <c r="BG3766" t="s">
        <v>115</v>
      </c>
      <c r="BH3766">
        <v>8149</v>
      </c>
      <c r="BM3766">
        <v>43550</v>
      </c>
      <c r="BR3766" t="s">
        <v>116</v>
      </c>
      <c r="BS3766" t="s">
        <v>117</v>
      </c>
      <c r="BU3766">
        <v>1</v>
      </c>
      <c r="BV3766" t="s">
        <v>118</v>
      </c>
      <c r="BX3766" t="s">
        <v>119</v>
      </c>
      <c r="BY3766" t="s">
        <v>119</v>
      </c>
      <c r="BZ3766" t="s">
        <v>119</v>
      </c>
      <c r="CA3766">
        <v>1</v>
      </c>
      <c r="CC3766" t="s">
        <v>120</v>
      </c>
      <c r="CH3766">
        <v>540</v>
      </c>
      <c r="CI3766">
        <v>34450</v>
      </c>
      <c r="CJ3766" t="s">
        <v>106</v>
      </c>
      <c r="CK3766" t="s">
        <v>106</v>
      </c>
      <c r="CL3766">
        <v>25</v>
      </c>
      <c r="CM3766" t="s">
        <v>4771</v>
      </c>
      <c r="CO3766">
        <v>125075</v>
      </c>
      <c r="CQ3766">
        <v>0</v>
      </c>
      <c r="CR3766">
        <v>0</v>
      </c>
      <c r="CS3766">
        <v>0</v>
      </c>
      <c r="CY3766" t="s">
        <v>123</v>
      </c>
      <c r="CZ3766" t="s">
        <v>124</v>
      </c>
      <c r="DD3766" t="str" cm="1">
        <f t="array" ref="DD3766">TEXT(_xlfn.SEQUENCE(1, DATEDIF(AG3766, AH3766, "m") + 1, AG3766, 30), "YYYY-APMM")</f>
        <v>2014-AP06</v>
      </c>
      <c r="DN3766">
        <f t="shared" si="116"/>
        <v>84</v>
      </c>
      <c r="DO3766" t="str">
        <f t="shared" si="117"/>
        <v>LABOR- SUBCONTRACTOR</v>
      </c>
    </row>
    <row r="3767" spans="1:119" x14ac:dyDescent="0.35">
      <c r="A3767" t="s">
        <v>105</v>
      </c>
      <c r="B3767">
        <v>503052</v>
      </c>
      <c r="C3767">
        <v>6359</v>
      </c>
      <c r="D3767">
        <v>125083</v>
      </c>
      <c r="E3767">
        <v>13662</v>
      </c>
      <c r="F3767">
        <v>0</v>
      </c>
      <c r="G3767" t="s">
        <v>106</v>
      </c>
      <c r="H3767" t="s">
        <v>106</v>
      </c>
      <c r="I3767" t="s">
        <v>106</v>
      </c>
      <c r="J3767" t="s">
        <v>107</v>
      </c>
      <c r="K3767" t="s">
        <v>108</v>
      </c>
      <c r="L3767" t="s">
        <v>109</v>
      </c>
      <c r="M3767" t="s">
        <v>110</v>
      </c>
      <c r="N3767" t="s">
        <v>8570</v>
      </c>
      <c r="O3767" t="s">
        <v>4779</v>
      </c>
      <c r="P3767">
        <v>8177</v>
      </c>
      <c r="Q3767">
        <v>72</v>
      </c>
      <c r="R3767">
        <v>0</v>
      </c>
      <c r="S3767">
        <v>200</v>
      </c>
      <c r="T3767">
        <v>0</v>
      </c>
      <c r="U3767">
        <v>329</v>
      </c>
      <c r="V3767">
        <v>329</v>
      </c>
      <c r="W3767">
        <v>200</v>
      </c>
      <c r="X3767">
        <v>275</v>
      </c>
      <c r="Y3767">
        <v>0</v>
      </c>
      <c r="Z3767">
        <v>275</v>
      </c>
      <c r="AD3767" s="1">
        <v>41835.333333333336</v>
      </c>
      <c r="AE3767" s="1">
        <v>41867.708333333336</v>
      </c>
      <c r="AG3767" s="1">
        <v>41825.333333333336</v>
      </c>
      <c r="AH3767" s="1">
        <v>41856.708333333336</v>
      </c>
      <c r="AI3767" s="1">
        <v>41825.333333333336</v>
      </c>
      <c r="AJ3767" s="1">
        <v>41856.708333333336</v>
      </c>
      <c r="AK3767" s="1">
        <v>41825.333333333336</v>
      </c>
      <c r="AL3767" s="1">
        <v>41856.708333333336</v>
      </c>
      <c r="AM3767" s="1">
        <v>41835.333333333336</v>
      </c>
      <c r="AN3767" s="1">
        <v>41867.708333333336</v>
      </c>
      <c r="AP3767" t="s">
        <v>113</v>
      </c>
      <c r="AU3767" t="s">
        <v>8571</v>
      </c>
      <c r="AY3767" t="s">
        <v>106</v>
      </c>
      <c r="AZ3767">
        <v>0</v>
      </c>
      <c r="BA3767">
        <v>0</v>
      </c>
      <c r="BD3767" s="3">
        <v>41321.662499999999</v>
      </c>
      <c r="BE3767" s="3">
        <v>41321.690972222219</v>
      </c>
      <c r="BF3767" t="s">
        <v>115</v>
      </c>
      <c r="BG3767" t="s">
        <v>115</v>
      </c>
      <c r="BH3767">
        <v>8149</v>
      </c>
      <c r="BM3767">
        <v>43540</v>
      </c>
      <c r="BR3767" t="s">
        <v>1299</v>
      </c>
      <c r="BS3767" t="s">
        <v>1300</v>
      </c>
      <c r="BU3767">
        <v>1</v>
      </c>
      <c r="BV3767" t="s">
        <v>118</v>
      </c>
      <c r="BX3767" t="s">
        <v>119</v>
      </c>
      <c r="BY3767" t="s">
        <v>119</v>
      </c>
      <c r="BZ3767" t="s">
        <v>119</v>
      </c>
      <c r="CA3767">
        <v>1</v>
      </c>
      <c r="CC3767" t="s">
        <v>120</v>
      </c>
      <c r="CH3767">
        <v>540</v>
      </c>
      <c r="CI3767">
        <v>34450</v>
      </c>
      <c r="CJ3767" t="s">
        <v>106</v>
      </c>
      <c r="CK3767" t="s">
        <v>106</v>
      </c>
      <c r="CL3767">
        <v>25</v>
      </c>
      <c r="CM3767" t="s">
        <v>4771</v>
      </c>
      <c r="CO3767">
        <v>125075</v>
      </c>
      <c r="CQ3767">
        <v>0</v>
      </c>
      <c r="CR3767">
        <v>0</v>
      </c>
      <c r="CS3767">
        <v>0</v>
      </c>
      <c r="CY3767" t="s">
        <v>123</v>
      </c>
      <c r="CZ3767" t="s">
        <v>124</v>
      </c>
      <c r="DD3767" t="str" cm="1">
        <f t="array" ref="DD3767:DE3767">TEXT(_xlfn.SEQUENCE(1, DATEDIF(AG3767, AH3767, "m") + 1, AG3767, 30), "YYYY-APMM")</f>
        <v>2014-AP07</v>
      </c>
      <c r="DE3767" t="str">
        <v>2014-AP08</v>
      </c>
      <c r="DN3767">
        <f t="shared" si="116"/>
        <v>164.5</v>
      </c>
      <c r="DO3767" t="str">
        <f t="shared" si="117"/>
        <v>LABOR - CIVIL</v>
      </c>
    </row>
    <row r="3768" spans="1:119" x14ac:dyDescent="0.35">
      <c r="A3768" t="s">
        <v>105</v>
      </c>
      <c r="B3768">
        <v>503053</v>
      </c>
      <c r="C3768">
        <v>6359</v>
      </c>
      <c r="D3768">
        <v>125083</v>
      </c>
      <c r="E3768">
        <v>13662</v>
      </c>
      <c r="F3768">
        <v>0</v>
      </c>
      <c r="G3768" t="s">
        <v>106</v>
      </c>
      <c r="H3768" t="s">
        <v>106</v>
      </c>
      <c r="I3768" t="s">
        <v>106</v>
      </c>
      <c r="J3768" t="s">
        <v>107</v>
      </c>
      <c r="K3768" t="s">
        <v>108</v>
      </c>
      <c r="L3768" t="s">
        <v>109</v>
      </c>
      <c r="M3768" t="s">
        <v>110</v>
      </c>
      <c r="N3768" t="s">
        <v>8572</v>
      </c>
      <c r="O3768" t="s">
        <v>4689</v>
      </c>
      <c r="P3768">
        <v>8165</v>
      </c>
      <c r="Q3768">
        <v>248</v>
      </c>
      <c r="R3768">
        <v>0</v>
      </c>
      <c r="S3768">
        <v>200</v>
      </c>
      <c r="T3768">
        <v>0</v>
      </c>
      <c r="U3768">
        <v>202</v>
      </c>
      <c r="V3768">
        <v>202</v>
      </c>
      <c r="W3768">
        <v>200</v>
      </c>
      <c r="X3768">
        <v>0</v>
      </c>
      <c r="Y3768">
        <v>0</v>
      </c>
      <c r="Z3768">
        <v>0</v>
      </c>
      <c r="AD3768" s="1">
        <v>41870.333333333336</v>
      </c>
      <c r="AE3768" s="1">
        <v>41898.708333333336</v>
      </c>
      <c r="AG3768" s="1">
        <v>41830.333333333336</v>
      </c>
      <c r="AH3768" s="1">
        <v>41862.708333333336</v>
      </c>
      <c r="AI3768" s="1">
        <v>41830.333333333336</v>
      </c>
      <c r="AJ3768" s="1">
        <v>41862.708333333336</v>
      </c>
      <c r="AK3768" s="1">
        <v>41830.333333333336</v>
      </c>
      <c r="AL3768" s="1">
        <v>41862.708333333336</v>
      </c>
      <c r="AM3768" s="1">
        <v>41870.333333333336</v>
      </c>
      <c r="AN3768" s="1">
        <v>41898.708333333336</v>
      </c>
      <c r="AP3768" t="s">
        <v>113</v>
      </c>
      <c r="AU3768" t="s">
        <v>8573</v>
      </c>
      <c r="AY3768" t="s">
        <v>106</v>
      </c>
      <c r="AZ3768">
        <v>0</v>
      </c>
      <c r="BA3768">
        <v>0</v>
      </c>
      <c r="BD3768" s="3">
        <v>41321.662499999999</v>
      </c>
      <c r="BE3768" s="3">
        <v>41321.690972222219</v>
      </c>
      <c r="BF3768" t="s">
        <v>115</v>
      </c>
      <c r="BG3768" t="s">
        <v>115</v>
      </c>
      <c r="BH3768">
        <v>8149</v>
      </c>
      <c r="BM3768">
        <v>43420</v>
      </c>
      <c r="BR3768" t="s">
        <v>3122</v>
      </c>
      <c r="BS3768" t="s">
        <v>3123</v>
      </c>
      <c r="BU3768">
        <v>1</v>
      </c>
      <c r="BV3768" t="s">
        <v>118</v>
      </c>
      <c r="BX3768" t="s">
        <v>119</v>
      </c>
      <c r="BY3768" t="s">
        <v>119</v>
      </c>
      <c r="BZ3768" t="s">
        <v>119</v>
      </c>
      <c r="CA3768">
        <v>1</v>
      </c>
      <c r="CC3768" t="s">
        <v>120</v>
      </c>
      <c r="CH3768">
        <v>540</v>
      </c>
      <c r="CI3768">
        <v>34450</v>
      </c>
      <c r="CJ3768" t="s">
        <v>106</v>
      </c>
      <c r="CK3768" t="s">
        <v>106</v>
      </c>
      <c r="CL3768">
        <v>25</v>
      </c>
      <c r="CM3768" t="s">
        <v>4771</v>
      </c>
      <c r="CO3768">
        <v>125075</v>
      </c>
      <c r="CQ3768">
        <v>0</v>
      </c>
      <c r="CR3768">
        <v>0</v>
      </c>
      <c r="CS3768">
        <v>0</v>
      </c>
      <c r="CY3768" t="s">
        <v>123</v>
      </c>
      <c r="CZ3768" t="s">
        <v>124</v>
      </c>
      <c r="DD3768" t="str" cm="1">
        <f t="array" ref="DD3768:DE3768">TEXT(_xlfn.SEQUENCE(1, DATEDIF(AG3768, AH3768, "m") + 1, AG3768, 30), "YYYY-APMM")</f>
        <v>2014-AP07</v>
      </c>
      <c r="DE3768" t="str">
        <v>2014-AP08</v>
      </c>
      <c r="DN3768">
        <f t="shared" si="116"/>
        <v>101</v>
      </c>
      <c r="DO3768" t="str">
        <f t="shared" si="117"/>
        <v>STEEL FIXERS SK</v>
      </c>
    </row>
    <row r="3769" spans="1:119" x14ac:dyDescent="0.35">
      <c r="A3769" t="s">
        <v>105</v>
      </c>
      <c r="B3769">
        <v>503054</v>
      </c>
      <c r="C3769">
        <v>6359</v>
      </c>
      <c r="D3769">
        <v>125083</v>
      </c>
      <c r="E3769">
        <v>13662</v>
      </c>
      <c r="F3769">
        <v>0</v>
      </c>
      <c r="G3769" t="s">
        <v>106</v>
      </c>
      <c r="H3769" t="s">
        <v>106</v>
      </c>
      <c r="I3769" t="s">
        <v>106</v>
      </c>
      <c r="J3769" t="s">
        <v>107</v>
      </c>
      <c r="K3769" t="s">
        <v>108</v>
      </c>
      <c r="L3769" t="s">
        <v>109</v>
      </c>
      <c r="M3769" t="s">
        <v>110</v>
      </c>
      <c r="N3769" t="s">
        <v>8574</v>
      </c>
      <c r="O3769" t="s">
        <v>4784</v>
      </c>
      <c r="P3769">
        <v>8178</v>
      </c>
      <c r="Q3769">
        <v>248</v>
      </c>
      <c r="R3769">
        <v>176</v>
      </c>
      <c r="S3769">
        <v>200</v>
      </c>
      <c r="T3769">
        <v>0</v>
      </c>
      <c r="U3769">
        <v>134.4</v>
      </c>
      <c r="V3769">
        <v>134.4</v>
      </c>
      <c r="W3769">
        <v>200</v>
      </c>
      <c r="X3769">
        <v>0</v>
      </c>
      <c r="Y3769">
        <v>0</v>
      </c>
      <c r="Z3769">
        <v>0</v>
      </c>
      <c r="AD3769" s="1">
        <v>41876.333333333336</v>
      </c>
      <c r="AE3769" s="1">
        <v>41904.708333333336</v>
      </c>
      <c r="AG3769" s="1">
        <v>41836.333333333336</v>
      </c>
      <c r="AH3769" s="1">
        <v>41868.708333333336</v>
      </c>
      <c r="AI3769" s="1">
        <v>41836.333333333336</v>
      </c>
      <c r="AJ3769" s="1">
        <v>41868.708333333336</v>
      </c>
      <c r="AK3769" s="1">
        <v>41836.333333333336</v>
      </c>
      <c r="AL3769" s="1">
        <v>41868.708333333336</v>
      </c>
      <c r="AM3769" s="1">
        <v>41876.333333333336</v>
      </c>
      <c r="AN3769" s="1">
        <v>41904.708333333336</v>
      </c>
      <c r="AP3769" t="s">
        <v>113</v>
      </c>
      <c r="AU3769" t="s">
        <v>8575</v>
      </c>
      <c r="AY3769" t="s">
        <v>106</v>
      </c>
      <c r="AZ3769">
        <v>0</v>
      </c>
      <c r="BA3769">
        <v>0</v>
      </c>
      <c r="BD3769" s="3">
        <v>41321.662499999999</v>
      </c>
      <c r="BE3769" s="3">
        <v>41321.690972222219</v>
      </c>
      <c r="BF3769" t="s">
        <v>115</v>
      </c>
      <c r="BG3769" t="s">
        <v>115</v>
      </c>
      <c r="BH3769">
        <v>8149</v>
      </c>
      <c r="BM3769">
        <v>43550</v>
      </c>
      <c r="BR3769" t="s">
        <v>116</v>
      </c>
      <c r="BS3769" t="s">
        <v>117</v>
      </c>
      <c r="BU3769">
        <v>1</v>
      </c>
      <c r="BV3769" t="s">
        <v>118</v>
      </c>
      <c r="BX3769" t="s">
        <v>119</v>
      </c>
      <c r="BY3769" t="s">
        <v>119</v>
      </c>
      <c r="BZ3769" t="s">
        <v>119</v>
      </c>
      <c r="CA3769">
        <v>1</v>
      </c>
      <c r="CC3769" t="s">
        <v>120</v>
      </c>
      <c r="CH3769">
        <v>540</v>
      </c>
      <c r="CI3769">
        <v>34450</v>
      </c>
      <c r="CJ3769" t="s">
        <v>106</v>
      </c>
      <c r="CK3769" t="s">
        <v>106</v>
      </c>
      <c r="CL3769">
        <v>25</v>
      </c>
      <c r="CM3769" t="s">
        <v>4771</v>
      </c>
      <c r="CO3769">
        <v>125075</v>
      </c>
      <c r="CQ3769">
        <v>0</v>
      </c>
      <c r="CR3769">
        <v>0</v>
      </c>
      <c r="CS3769">
        <v>0</v>
      </c>
      <c r="CY3769" t="s">
        <v>123</v>
      </c>
      <c r="CZ3769" t="s">
        <v>124</v>
      </c>
      <c r="DD3769" t="str" cm="1">
        <f t="array" ref="DD3769:DE3769">TEXT(_xlfn.SEQUENCE(1, DATEDIF(AG3769, AH3769, "m") + 1, AG3769, 30), "YYYY-APMM")</f>
        <v>2014-AP07</v>
      </c>
      <c r="DE3769" t="str">
        <v>2014-AP08</v>
      </c>
      <c r="DN3769">
        <f t="shared" si="116"/>
        <v>67.2</v>
      </c>
      <c r="DO3769" t="str">
        <f t="shared" si="117"/>
        <v>LABOR- SUBCONTRACTOR</v>
      </c>
    </row>
    <row r="3770" spans="1:119" x14ac:dyDescent="0.35">
      <c r="A3770" t="s">
        <v>105</v>
      </c>
      <c r="B3770">
        <v>503055</v>
      </c>
      <c r="C3770">
        <v>6359</v>
      </c>
      <c r="D3770">
        <v>125084</v>
      </c>
      <c r="E3770">
        <v>13662</v>
      </c>
      <c r="F3770">
        <v>0</v>
      </c>
      <c r="G3770" t="s">
        <v>106</v>
      </c>
      <c r="H3770" t="s">
        <v>106</v>
      </c>
      <c r="I3770" t="s">
        <v>106</v>
      </c>
      <c r="J3770" t="s">
        <v>107</v>
      </c>
      <c r="K3770" t="s">
        <v>108</v>
      </c>
      <c r="L3770" t="s">
        <v>109</v>
      </c>
      <c r="M3770" t="s">
        <v>110</v>
      </c>
      <c r="N3770" t="s">
        <v>8576</v>
      </c>
      <c r="O3770" t="s">
        <v>4754</v>
      </c>
      <c r="P3770">
        <v>8173</v>
      </c>
      <c r="Q3770">
        <v>184</v>
      </c>
      <c r="R3770">
        <v>0</v>
      </c>
      <c r="S3770">
        <v>160</v>
      </c>
      <c r="T3770">
        <v>0</v>
      </c>
      <c r="U3770">
        <v>1178</v>
      </c>
      <c r="V3770">
        <v>1178</v>
      </c>
      <c r="W3770">
        <v>160</v>
      </c>
      <c r="X3770">
        <v>0</v>
      </c>
      <c r="Y3770">
        <v>0</v>
      </c>
      <c r="Z3770">
        <v>0</v>
      </c>
      <c r="AD3770" s="1">
        <v>41924.333333333336</v>
      </c>
      <c r="AE3770" s="1">
        <v>41946.708333333336</v>
      </c>
      <c r="AG3770" s="1">
        <v>41895.333333333336</v>
      </c>
      <c r="AH3770" s="1">
        <v>41917.708333333336</v>
      </c>
      <c r="AI3770" s="1">
        <v>41895.333333333336</v>
      </c>
      <c r="AJ3770" s="1">
        <v>41917.708333333336</v>
      </c>
      <c r="AK3770" s="1">
        <v>41895.333333333336</v>
      </c>
      <c r="AL3770" s="1">
        <v>41917.708333333336</v>
      </c>
      <c r="AM3770" s="1">
        <v>41924.333333333336</v>
      </c>
      <c r="AN3770" s="1">
        <v>41946.708333333336</v>
      </c>
      <c r="AP3770" t="s">
        <v>113</v>
      </c>
      <c r="AU3770" t="s">
        <v>8577</v>
      </c>
      <c r="AY3770" t="s">
        <v>106</v>
      </c>
      <c r="AZ3770">
        <v>0</v>
      </c>
      <c r="BA3770">
        <v>0</v>
      </c>
      <c r="BD3770" s="3">
        <v>41321.662499999999</v>
      </c>
      <c r="BE3770" s="3">
        <v>41321.690972222219</v>
      </c>
      <c r="BF3770" t="s">
        <v>115</v>
      </c>
      <c r="BG3770" t="s">
        <v>115</v>
      </c>
      <c r="BH3770">
        <v>8149</v>
      </c>
      <c r="BM3770">
        <v>43500</v>
      </c>
      <c r="BR3770" t="s">
        <v>3233</v>
      </c>
      <c r="BS3770" t="s">
        <v>3234</v>
      </c>
      <c r="BU3770">
        <v>1</v>
      </c>
      <c r="BV3770" t="s">
        <v>118</v>
      </c>
      <c r="BX3770" t="s">
        <v>119</v>
      </c>
      <c r="BY3770" t="s">
        <v>119</v>
      </c>
      <c r="BZ3770" t="s">
        <v>119</v>
      </c>
      <c r="CA3770">
        <v>1</v>
      </c>
      <c r="CC3770" t="s">
        <v>120</v>
      </c>
      <c r="CH3770">
        <v>540</v>
      </c>
      <c r="CI3770">
        <v>34530</v>
      </c>
      <c r="CJ3770" t="s">
        <v>106</v>
      </c>
      <c r="CK3770" t="s">
        <v>106</v>
      </c>
      <c r="CL3770">
        <v>65</v>
      </c>
      <c r="CM3770" t="s">
        <v>3235</v>
      </c>
      <c r="CO3770">
        <v>125075</v>
      </c>
      <c r="CQ3770">
        <v>0</v>
      </c>
      <c r="CR3770">
        <v>0</v>
      </c>
      <c r="CS3770">
        <v>0</v>
      </c>
      <c r="CY3770" t="s">
        <v>123</v>
      </c>
      <c r="CZ3770" t="s">
        <v>124</v>
      </c>
      <c r="DD3770" t="str" cm="1">
        <f t="array" ref="DD3770">TEXT(_xlfn.SEQUENCE(1, DATEDIF(AG3770, AH3770, "m") + 1, AG3770, 30), "YYYY-APMM")</f>
        <v>2014-AP09</v>
      </c>
      <c r="DN3770">
        <f t="shared" si="116"/>
        <v>1178</v>
      </c>
      <c r="DO3770" t="str">
        <f t="shared" si="117"/>
        <v>KERBSTONE MASON SK</v>
      </c>
    </row>
    <row r="3771" spans="1:119" x14ac:dyDescent="0.35">
      <c r="A3771" t="s">
        <v>105</v>
      </c>
      <c r="B3771">
        <v>503056</v>
      </c>
      <c r="C3771">
        <v>6359</v>
      </c>
      <c r="D3771">
        <v>125084</v>
      </c>
      <c r="E3771">
        <v>13662</v>
      </c>
      <c r="F3771">
        <v>0</v>
      </c>
      <c r="G3771" t="s">
        <v>106</v>
      </c>
      <c r="H3771" t="s">
        <v>106</v>
      </c>
      <c r="I3771" t="s">
        <v>106</v>
      </c>
      <c r="J3771" t="s">
        <v>107</v>
      </c>
      <c r="K3771" t="s">
        <v>108</v>
      </c>
      <c r="L3771" t="s">
        <v>109</v>
      </c>
      <c r="M3771" t="s">
        <v>110</v>
      </c>
      <c r="N3771" t="s">
        <v>8578</v>
      </c>
      <c r="O3771" t="s">
        <v>4757</v>
      </c>
      <c r="P3771">
        <v>8174</v>
      </c>
      <c r="Q3771">
        <v>184</v>
      </c>
      <c r="R3771">
        <v>0</v>
      </c>
      <c r="S3771">
        <v>200</v>
      </c>
      <c r="T3771">
        <v>0</v>
      </c>
      <c r="U3771">
        <v>806</v>
      </c>
      <c r="V3771">
        <v>806</v>
      </c>
      <c r="W3771">
        <v>200</v>
      </c>
      <c r="X3771">
        <v>0</v>
      </c>
      <c r="Y3771">
        <v>0</v>
      </c>
      <c r="Z3771">
        <v>0</v>
      </c>
      <c r="AD3771" s="1">
        <v>41935.333333333336</v>
      </c>
      <c r="AE3771" s="1">
        <v>41963.708333333336</v>
      </c>
      <c r="AG3771" s="1">
        <v>41906.333333333336</v>
      </c>
      <c r="AH3771" s="1">
        <v>41937.708333333336</v>
      </c>
      <c r="AI3771" s="1">
        <v>41906.333333333336</v>
      </c>
      <c r="AJ3771" s="1">
        <v>41937.708333333336</v>
      </c>
      <c r="AK3771" s="1">
        <v>41906.333333333336</v>
      </c>
      <c r="AL3771" s="1">
        <v>41937.708333333336</v>
      </c>
      <c r="AM3771" s="1">
        <v>41935.333333333336</v>
      </c>
      <c r="AN3771" s="1">
        <v>41963.708333333336</v>
      </c>
      <c r="AP3771" t="s">
        <v>113</v>
      </c>
      <c r="AU3771" t="s">
        <v>8579</v>
      </c>
      <c r="AY3771" t="s">
        <v>106</v>
      </c>
      <c r="AZ3771">
        <v>0</v>
      </c>
      <c r="BA3771">
        <v>0</v>
      </c>
      <c r="BD3771" s="3">
        <v>41321.662499999999</v>
      </c>
      <c r="BE3771" s="3">
        <v>41321.690972222219</v>
      </c>
      <c r="BF3771" t="s">
        <v>115</v>
      </c>
      <c r="BG3771" t="s">
        <v>115</v>
      </c>
      <c r="BH3771">
        <v>8149</v>
      </c>
      <c r="BM3771">
        <v>43510</v>
      </c>
      <c r="BR3771" t="s">
        <v>3242</v>
      </c>
      <c r="BS3771" t="s">
        <v>3243</v>
      </c>
      <c r="BU3771">
        <v>1</v>
      </c>
      <c r="BV3771" t="s">
        <v>118</v>
      </c>
      <c r="BX3771" t="s">
        <v>119</v>
      </c>
      <c r="BY3771" t="s">
        <v>119</v>
      </c>
      <c r="BZ3771" t="s">
        <v>119</v>
      </c>
      <c r="CA3771">
        <v>1</v>
      </c>
      <c r="CC3771" t="s">
        <v>120</v>
      </c>
      <c r="CH3771">
        <v>540</v>
      </c>
      <c r="CI3771">
        <v>34530</v>
      </c>
      <c r="CJ3771" t="s">
        <v>106</v>
      </c>
      <c r="CK3771" t="s">
        <v>106</v>
      </c>
      <c r="CL3771">
        <v>65</v>
      </c>
      <c r="CM3771" t="s">
        <v>3235</v>
      </c>
      <c r="CO3771">
        <v>125075</v>
      </c>
      <c r="CQ3771">
        <v>0</v>
      </c>
      <c r="CR3771">
        <v>0</v>
      </c>
      <c r="CS3771">
        <v>0</v>
      </c>
      <c r="CY3771" t="s">
        <v>123</v>
      </c>
      <c r="CZ3771" t="s">
        <v>124</v>
      </c>
      <c r="DD3771" t="str" cm="1">
        <f t="array" ref="DD3771:DE3771">TEXT(_xlfn.SEQUENCE(1, DATEDIF(AG3771, AH3771, "m") + 1, AG3771, 30), "YYYY-APMM")</f>
        <v>2014-AP09</v>
      </c>
      <c r="DE3771" t="str">
        <v>2014-AP10</v>
      </c>
      <c r="DN3771">
        <f t="shared" si="116"/>
        <v>403</v>
      </c>
      <c r="DO3771" t="str">
        <f t="shared" si="117"/>
        <v>INTERLOCK MASON SK</v>
      </c>
    </row>
    <row r="3772" spans="1:119" x14ac:dyDescent="0.35">
      <c r="A3772" t="s">
        <v>105</v>
      </c>
      <c r="B3772">
        <v>503057</v>
      </c>
      <c r="C3772">
        <v>6359</v>
      </c>
      <c r="D3772">
        <v>125084</v>
      </c>
      <c r="E3772">
        <v>13662</v>
      </c>
      <c r="F3772">
        <v>0</v>
      </c>
      <c r="G3772" t="s">
        <v>106</v>
      </c>
      <c r="H3772" t="s">
        <v>106</v>
      </c>
      <c r="I3772" t="s">
        <v>106</v>
      </c>
      <c r="J3772" t="s">
        <v>107</v>
      </c>
      <c r="K3772" t="s">
        <v>108</v>
      </c>
      <c r="L3772" t="s">
        <v>109</v>
      </c>
      <c r="M3772" t="s">
        <v>110</v>
      </c>
      <c r="N3772" t="s">
        <v>8580</v>
      </c>
      <c r="O3772" t="s">
        <v>4760</v>
      </c>
      <c r="P3772">
        <v>8165</v>
      </c>
      <c r="Q3772">
        <v>184</v>
      </c>
      <c r="R3772">
        <v>0</v>
      </c>
      <c r="S3772">
        <v>200</v>
      </c>
      <c r="T3772">
        <v>0</v>
      </c>
      <c r="U3772">
        <v>756</v>
      </c>
      <c r="V3772">
        <v>756</v>
      </c>
      <c r="W3772">
        <v>200</v>
      </c>
      <c r="X3772">
        <v>0</v>
      </c>
      <c r="Y3772">
        <v>0</v>
      </c>
      <c r="Z3772">
        <v>0</v>
      </c>
      <c r="AD3772" s="1">
        <v>41947.333333333336</v>
      </c>
      <c r="AE3772" s="1">
        <v>41975.708333333336</v>
      </c>
      <c r="AG3772" s="1">
        <v>41918.333333333336</v>
      </c>
      <c r="AH3772" s="1">
        <v>41948.708333333336</v>
      </c>
      <c r="AI3772" s="1">
        <v>41918.333333333336</v>
      </c>
      <c r="AJ3772" s="1">
        <v>41948.708333333336</v>
      </c>
      <c r="AK3772" s="1">
        <v>41918.333333333336</v>
      </c>
      <c r="AL3772" s="1">
        <v>41948.708333333336</v>
      </c>
      <c r="AM3772" s="1">
        <v>41947.333333333336</v>
      </c>
      <c r="AN3772" s="1">
        <v>41975.708333333336</v>
      </c>
      <c r="AP3772" t="s">
        <v>113</v>
      </c>
      <c r="AU3772" t="s">
        <v>8581</v>
      </c>
      <c r="AY3772" t="s">
        <v>106</v>
      </c>
      <c r="AZ3772">
        <v>0</v>
      </c>
      <c r="BA3772">
        <v>0</v>
      </c>
      <c r="BD3772" s="3">
        <v>41321.662499999999</v>
      </c>
      <c r="BE3772" s="3">
        <v>41321.690972222219</v>
      </c>
      <c r="BF3772" t="s">
        <v>115</v>
      </c>
      <c r="BG3772" t="s">
        <v>115</v>
      </c>
      <c r="BH3772">
        <v>8149</v>
      </c>
      <c r="BM3772">
        <v>43420</v>
      </c>
      <c r="BR3772" t="s">
        <v>3122</v>
      </c>
      <c r="BS3772" t="s">
        <v>3123</v>
      </c>
      <c r="BU3772">
        <v>1</v>
      </c>
      <c r="BV3772" t="s">
        <v>118</v>
      </c>
      <c r="BX3772" t="s">
        <v>119</v>
      </c>
      <c r="BY3772" t="s">
        <v>119</v>
      </c>
      <c r="BZ3772" t="s">
        <v>119</v>
      </c>
      <c r="CA3772">
        <v>1</v>
      </c>
      <c r="CC3772" t="s">
        <v>120</v>
      </c>
      <c r="CH3772">
        <v>540</v>
      </c>
      <c r="CI3772">
        <v>34530</v>
      </c>
      <c r="CJ3772" t="s">
        <v>106</v>
      </c>
      <c r="CK3772" t="s">
        <v>106</v>
      </c>
      <c r="CL3772">
        <v>65</v>
      </c>
      <c r="CM3772" t="s">
        <v>3235</v>
      </c>
      <c r="CO3772">
        <v>125075</v>
      </c>
      <c r="CQ3772">
        <v>0</v>
      </c>
      <c r="CR3772">
        <v>0</v>
      </c>
      <c r="CS3772">
        <v>0</v>
      </c>
      <c r="CY3772" t="s">
        <v>123</v>
      </c>
      <c r="CZ3772" t="s">
        <v>124</v>
      </c>
      <c r="DD3772" t="str" cm="1">
        <f t="array" ref="DD3772">TEXT(_xlfn.SEQUENCE(1, DATEDIF(AG3772, AH3772, "m") + 1, AG3772, 30), "YYYY-APMM")</f>
        <v>2014-AP10</v>
      </c>
      <c r="DN3772">
        <f t="shared" si="116"/>
        <v>756</v>
      </c>
      <c r="DO3772" t="str">
        <f t="shared" si="117"/>
        <v>STEEL FIXERS SK</v>
      </c>
    </row>
    <row r="3773" spans="1:119" x14ac:dyDescent="0.35">
      <c r="A3773" t="s">
        <v>105</v>
      </c>
      <c r="B3773">
        <v>503058</v>
      </c>
      <c r="C3773">
        <v>6359</v>
      </c>
      <c r="D3773">
        <v>125084</v>
      </c>
      <c r="E3773">
        <v>13662</v>
      </c>
      <c r="F3773">
        <v>0</v>
      </c>
      <c r="G3773" t="s">
        <v>106</v>
      </c>
      <c r="H3773" t="s">
        <v>106</v>
      </c>
      <c r="I3773" t="s">
        <v>106</v>
      </c>
      <c r="J3773" t="s">
        <v>107</v>
      </c>
      <c r="K3773" t="s">
        <v>108</v>
      </c>
      <c r="L3773" t="s">
        <v>109</v>
      </c>
      <c r="M3773" t="s">
        <v>110</v>
      </c>
      <c r="N3773" t="s">
        <v>8582</v>
      </c>
      <c r="O3773" t="s">
        <v>4763</v>
      </c>
      <c r="P3773">
        <v>8170</v>
      </c>
      <c r="Q3773">
        <v>184</v>
      </c>
      <c r="R3773">
        <v>0</v>
      </c>
      <c r="S3773">
        <v>200</v>
      </c>
      <c r="T3773">
        <v>0</v>
      </c>
      <c r="U3773">
        <v>88</v>
      </c>
      <c r="V3773">
        <v>88</v>
      </c>
      <c r="W3773">
        <v>200</v>
      </c>
      <c r="X3773">
        <v>0</v>
      </c>
      <c r="Y3773">
        <v>0</v>
      </c>
      <c r="Z3773">
        <v>0</v>
      </c>
      <c r="AD3773" s="1">
        <v>41947.333333333336</v>
      </c>
      <c r="AE3773" s="1">
        <v>41975.708333333336</v>
      </c>
      <c r="AG3773" s="1">
        <v>41918.333333333336</v>
      </c>
      <c r="AH3773" s="1">
        <v>41948.708333333336</v>
      </c>
      <c r="AI3773" s="1">
        <v>41918.333333333336</v>
      </c>
      <c r="AJ3773" s="1">
        <v>41948.708333333336</v>
      </c>
      <c r="AK3773" s="1">
        <v>41918.333333333336</v>
      </c>
      <c r="AL3773" s="1">
        <v>41948.708333333336</v>
      </c>
      <c r="AM3773" s="1">
        <v>41947.333333333336</v>
      </c>
      <c r="AN3773" s="1">
        <v>41975.708333333336</v>
      </c>
      <c r="AP3773" t="s">
        <v>113</v>
      </c>
      <c r="AU3773" t="s">
        <v>8583</v>
      </c>
      <c r="AY3773" t="s">
        <v>106</v>
      </c>
      <c r="AZ3773">
        <v>0</v>
      </c>
      <c r="BA3773">
        <v>0</v>
      </c>
      <c r="BD3773" s="3">
        <v>41321.662499999999</v>
      </c>
      <c r="BE3773" s="3">
        <v>41321.690972222219</v>
      </c>
      <c r="BF3773" t="s">
        <v>115</v>
      </c>
      <c r="BG3773" t="s">
        <v>115</v>
      </c>
      <c r="BH3773">
        <v>8149</v>
      </c>
      <c r="BM3773">
        <v>43470</v>
      </c>
      <c r="BR3773" t="s">
        <v>2854</v>
      </c>
      <c r="BS3773" t="s">
        <v>2855</v>
      </c>
      <c r="BU3773">
        <v>1</v>
      </c>
      <c r="BV3773" t="s">
        <v>118</v>
      </c>
      <c r="BX3773" t="s">
        <v>119</v>
      </c>
      <c r="BY3773" t="s">
        <v>119</v>
      </c>
      <c r="BZ3773" t="s">
        <v>119</v>
      </c>
      <c r="CA3773">
        <v>1</v>
      </c>
      <c r="CC3773" t="s">
        <v>120</v>
      </c>
      <c r="CH3773">
        <v>540</v>
      </c>
      <c r="CI3773">
        <v>34530</v>
      </c>
      <c r="CJ3773" t="s">
        <v>106</v>
      </c>
      <c r="CK3773" t="s">
        <v>106</v>
      </c>
      <c r="CL3773">
        <v>65</v>
      </c>
      <c r="CM3773" t="s">
        <v>3235</v>
      </c>
      <c r="CO3773">
        <v>125075</v>
      </c>
      <c r="CQ3773">
        <v>0</v>
      </c>
      <c r="CR3773">
        <v>0</v>
      </c>
      <c r="CS3773">
        <v>0</v>
      </c>
      <c r="CY3773" t="s">
        <v>123</v>
      </c>
      <c r="CZ3773" t="s">
        <v>124</v>
      </c>
      <c r="DD3773" t="str" cm="1">
        <f t="array" ref="DD3773">TEXT(_xlfn.SEQUENCE(1, DATEDIF(AG3773, AH3773, "m") + 1, AG3773, 30), "YYYY-APMM")</f>
        <v>2014-AP10</v>
      </c>
      <c r="DN3773">
        <f t="shared" si="116"/>
        <v>88</v>
      </c>
      <c r="DO3773" t="str">
        <f t="shared" si="117"/>
        <v>TILE MASON SK</v>
      </c>
    </row>
    <row r="3774" spans="1:119" x14ac:dyDescent="0.35">
      <c r="A3774" t="s">
        <v>105</v>
      </c>
      <c r="B3774">
        <v>503059</v>
      </c>
      <c r="C3774">
        <v>6359</v>
      </c>
      <c r="D3774">
        <v>125084</v>
      </c>
      <c r="E3774">
        <v>13662</v>
      </c>
      <c r="F3774">
        <v>0</v>
      </c>
      <c r="G3774" t="s">
        <v>106</v>
      </c>
      <c r="H3774" t="s">
        <v>106</v>
      </c>
      <c r="I3774" t="s">
        <v>106</v>
      </c>
      <c r="J3774" t="s">
        <v>107</v>
      </c>
      <c r="K3774" t="s">
        <v>108</v>
      </c>
      <c r="L3774" t="s">
        <v>109</v>
      </c>
      <c r="M3774" t="s">
        <v>110</v>
      </c>
      <c r="N3774" t="s">
        <v>8584</v>
      </c>
      <c r="O3774" t="s">
        <v>4766</v>
      </c>
      <c r="P3774">
        <v>8167</v>
      </c>
      <c r="Q3774">
        <v>72</v>
      </c>
      <c r="R3774">
        <v>72</v>
      </c>
      <c r="S3774">
        <v>80</v>
      </c>
      <c r="T3774">
        <v>0</v>
      </c>
      <c r="U3774">
        <v>14</v>
      </c>
      <c r="V3774">
        <v>14</v>
      </c>
      <c r="W3774">
        <v>80</v>
      </c>
      <c r="X3774">
        <v>0</v>
      </c>
      <c r="Y3774">
        <v>0</v>
      </c>
      <c r="Z3774">
        <v>0</v>
      </c>
      <c r="AD3774" s="1">
        <v>41976.333333333336</v>
      </c>
      <c r="AE3774" s="1">
        <v>41987.708333333336</v>
      </c>
      <c r="AG3774" s="1">
        <v>41966.333333333336</v>
      </c>
      <c r="AH3774" s="1">
        <v>41976.708333333336</v>
      </c>
      <c r="AI3774" s="1">
        <v>41966.333333333336</v>
      </c>
      <c r="AJ3774" s="1">
        <v>41976.708333333336</v>
      </c>
      <c r="AK3774" s="1">
        <v>41966.333333333336</v>
      </c>
      <c r="AL3774" s="1">
        <v>41976.708333333336</v>
      </c>
      <c r="AM3774" s="1">
        <v>41976.333333333336</v>
      </c>
      <c r="AN3774" s="1">
        <v>41987.708333333336</v>
      </c>
      <c r="AP3774" t="s">
        <v>113</v>
      </c>
      <c r="AU3774" t="s">
        <v>8585</v>
      </c>
      <c r="AY3774" t="s">
        <v>106</v>
      </c>
      <c r="AZ3774">
        <v>0</v>
      </c>
      <c r="BA3774">
        <v>0</v>
      </c>
      <c r="BD3774" s="3">
        <v>41321.662499999999</v>
      </c>
      <c r="BE3774" s="3">
        <v>41321.690972222219</v>
      </c>
      <c r="BF3774" t="s">
        <v>115</v>
      </c>
      <c r="BG3774" t="s">
        <v>115</v>
      </c>
      <c r="BH3774">
        <v>8149</v>
      </c>
      <c r="BM3774">
        <v>43440</v>
      </c>
      <c r="BR3774" t="s">
        <v>3145</v>
      </c>
      <c r="BS3774" t="s">
        <v>3146</v>
      </c>
      <c r="BU3774">
        <v>1</v>
      </c>
      <c r="BV3774" t="s">
        <v>118</v>
      </c>
      <c r="BX3774" t="s">
        <v>119</v>
      </c>
      <c r="BY3774" t="s">
        <v>119</v>
      </c>
      <c r="BZ3774" t="s">
        <v>119</v>
      </c>
      <c r="CA3774">
        <v>1</v>
      </c>
      <c r="CC3774" t="s">
        <v>120</v>
      </c>
      <c r="CH3774">
        <v>540</v>
      </c>
      <c r="CI3774">
        <v>34530</v>
      </c>
      <c r="CJ3774" t="s">
        <v>106</v>
      </c>
      <c r="CK3774" t="s">
        <v>106</v>
      </c>
      <c r="CL3774">
        <v>65</v>
      </c>
      <c r="CM3774" t="s">
        <v>3235</v>
      </c>
      <c r="CO3774">
        <v>125075</v>
      </c>
      <c r="CQ3774">
        <v>0</v>
      </c>
      <c r="CR3774">
        <v>0</v>
      </c>
      <c r="CS3774">
        <v>0</v>
      </c>
      <c r="CY3774" t="s">
        <v>123</v>
      </c>
      <c r="CZ3774" t="s">
        <v>124</v>
      </c>
      <c r="DD3774" t="str" cm="1">
        <f t="array" ref="DD3774">TEXT(_xlfn.SEQUENCE(1, DATEDIF(AG3774, AH3774, "m") + 1, AG3774, 30), "YYYY-APMM")</f>
        <v>2014-AP11</v>
      </c>
      <c r="DN3774">
        <f t="shared" si="116"/>
        <v>14</v>
      </c>
      <c r="DO3774" t="str">
        <f t="shared" si="117"/>
        <v>CONCRETE MASON SK</v>
      </c>
    </row>
    <row r="3775" spans="1:119" x14ac:dyDescent="0.35">
      <c r="A3775" t="s">
        <v>105</v>
      </c>
      <c r="B3775">
        <v>503060</v>
      </c>
      <c r="C3775">
        <v>6359</v>
      </c>
      <c r="D3775">
        <v>125085</v>
      </c>
      <c r="E3775">
        <v>13662</v>
      </c>
      <c r="F3775">
        <v>0</v>
      </c>
      <c r="G3775" t="s">
        <v>106</v>
      </c>
      <c r="H3775" t="s">
        <v>106</v>
      </c>
      <c r="I3775" t="s">
        <v>106</v>
      </c>
      <c r="J3775" t="s">
        <v>107</v>
      </c>
      <c r="K3775" t="s">
        <v>108</v>
      </c>
      <c r="L3775" t="s">
        <v>109</v>
      </c>
      <c r="M3775" t="s">
        <v>110</v>
      </c>
      <c r="N3775" t="s">
        <v>8586</v>
      </c>
      <c r="O3775" t="s">
        <v>4787</v>
      </c>
      <c r="P3775">
        <v>8177</v>
      </c>
      <c r="Q3775">
        <v>72</v>
      </c>
      <c r="R3775">
        <v>0</v>
      </c>
      <c r="S3775">
        <v>200</v>
      </c>
      <c r="T3775">
        <v>0</v>
      </c>
      <c r="U3775">
        <v>431</v>
      </c>
      <c r="V3775">
        <v>431</v>
      </c>
      <c r="W3775">
        <v>200</v>
      </c>
      <c r="X3775">
        <v>251</v>
      </c>
      <c r="Y3775">
        <v>0</v>
      </c>
      <c r="Z3775">
        <v>251</v>
      </c>
      <c r="AD3775" s="1">
        <v>41748.333333333336</v>
      </c>
      <c r="AE3775" s="1">
        <v>41776.708333333336</v>
      </c>
      <c r="AG3775" s="1">
        <v>41737.333333333336</v>
      </c>
      <c r="AH3775" s="1">
        <v>41765.708333333336</v>
      </c>
      <c r="AI3775" s="1">
        <v>41737.333333333336</v>
      </c>
      <c r="AJ3775" s="1">
        <v>41765.708333333336</v>
      </c>
      <c r="AK3775" s="1">
        <v>41737.333333333336</v>
      </c>
      <c r="AL3775" s="1">
        <v>41765.708333333336</v>
      </c>
      <c r="AM3775" s="1">
        <v>41748.333333333336</v>
      </c>
      <c r="AN3775" s="1">
        <v>41776.708333333336</v>
      </c>
      <c r="AP3775" t="s">
        <v>113</v>
      </c>
      <c r="AU3775" t="s">
        <v>8587</v>
      </c>
      <c r="AY3775" t="s">
        <v>106</v>
      </c>
      <c r="AZ3775">
        <v>0</v>
      </c>
      <c r="BA3775">
        <v>0</v>
      </c>
      <c r="BD3775" s="3">
        <v>41321.662499999999</v>
      </c>
      <c r="BE3775" s="3">
        <v>41321.663888888892</v>
      </c>
      <c r="BF3775" t="s">
        <v>115</v>
      </c>
      <c r="BG3775" t="s">
        <v>115</v>
      </c>
      <c r="BH3775">
        <v>8149</v>
      </c>
      <c r="BM3775">
        <v>43540</v>
      </c>
      <c r="BR3775" t="s">
        <v>1299</v>
      </c>
      <c r="BS3775" t="s">
        <v>1300</v>
      </c>
      <c r="BU3775">
        <v>1</v>
      </c>
      <c r="BV3775" t="s">
        <v>118</v>
      </c>
      <c r="BX3775" t="s">
        <v>119</v>
      </c>
      <c r="BY3775" t="s">
        <v>119</v>
      </c>
      <c r="BZ3775" t="s">
        <v>119</v>
      </c>
      <c r="CA3775">
        <v>1</v>
      </c>
      <c r="CC3775" t="s">
        <v>120</v>
      </c>
      <c r="CH3775">
        <v>540</v>
      </c>
      <c r="CI3775">
        <v>34420</v>
      </c>
      <c r="CJ3775" t="s">
        <v>106</v>
      </c>
      <c r="CK3775" t="s">
        <v>106</v>
      </c>
      <c r="CL3775">
        <v>10</v>
      </c>
      <c r="CM3775" t="s">
        <v>4789</v>
      </c>
      <c r="CO3775">
        <v>125075</v>
      </c>
      <c r="CQ3775">
        <v>0</v>
      </c>
      <c r="CR3775">
        <v>0</v>
      </c>
      <c r="CS3775">
        <v>0</v>
      </c>
      <c r="CY3775" t="s">
        <v>123</v>
      </c>
      <c r="CZ3775" t="s">
        <v>124</v>
      </c>
      <c r="DD3775" t="str" cm="1">
        <f t="array" ref="DD3775">TEXT(_xlfn.SEQUENCE(1, DATEDIF(AG3775, AH3775, "m") + 1, AG3775, 30), "YYYY-APMM")</f>
        <v>2014-AP04</v>
      </c>
      <c r="DN3775">
        <f t="shared" si="116"/>
        <v>431</v>
      </c>
      <c r="DO3775" t="str">
        <f t="shared" si="117"/>
        <v>LABOR - CIVIL</v>
      </c>
    </row>
    <row r="3776" spans="1:119" x14ac:dyDescent="0.35">
      <c r="A3776" t="s">
        <v>105</v>
      </c>
      <c r="B3776">
        <v>503061</v>
      </c>
      <c r="C3776">
        <v>6359</v>
      </c>
      <c r="D3776">
        <v>125085</v>
      </c>
      <c r="E3776">
        <v>13662</v>
      </c>
      <c r="F3776">
        <v>0</v>
      </c>
      <c r="G3776" t="s">
        <v>106</v>
      </c>
      <c r="H3776" t="s">
        <v>106</v>
      </c>
      <c r="I3776" t="s">
        <v>106</v>
      </c>
      <c r="J3776" t="s">
        <v>107</v>
      </c>
      <c r="K3776" t="s">
        <v>108</v>
      </c>
      <c r="L3776" t="s">
        <v>109</v>
      </c>
      <c r="M3776" t="s">
        <v>110</v>
      </c>
      <c r="N3776" t="s">
        <v>8588</v>
      </c>
      <c r="O3776" t="s">
        <v>4791</v>
      </c>
      <c r="P3776">
        <v>8178</v>
      </c>
      <c r="Q3776">
        <v>72</v>
      </c>
      <c r="R3776">
        <v>0</v>
      </c>
      <c r="S3776">
        <v>200</v>
      </c>
      <c r="T3776">
        <v>0</v>
      </c>
      <c r="U3776">
        <v>276</v>
      </c>
      <c r="V3776">
        <v>276</v>
      </c>
      <c r="W3776">
        <v>200</v>
      </c>
      <c r="X3776">
        <v>0</v>
      </c>
      <c r="Y3776">
        <v>0</v>
      </c>
      <c r="Z3776">
        <v>0</v>
      </c>
      <c r="AD3776" s="1">
        <v>41755.333333333336</v>
      </c>
      <c r="AE3776" s="1">
        <v>41783.708333333336</v>
      </c>
      <c r="AG3776" s="1">
        <v>41744.333333333336</v>
      </c>
      <c r="AH3776" s="1">
        <v>41772.708333333336</v>
      </c>
      <c r="AI3776" s="1">
        <v>41744.333333333336</v>
      </c>
      <c r="AJ3776" s="1">
        <v>41772.708333333336</v>
      </c>
      <c r="AK3776" s="1">
        <v>41744.333333333336</v>
      </c>
      <c r="AL3776" s="1">
        <v>41772.708333333336</v>
      </c>
      <c r="AM3776" s="1">
        <v>41755.333333333336</v>
      </c>
      <c r="AN3776" s="1">
        <v>41783.708333333336</v>
      </c>
      <c r="AP3776" t="s">
        <v>113</v>
      </c>
      <c r="AU3776" t="s">
        <v>8589</v>
      </c>
      <c r="AY3776" t="s">
        <v>106</v>
      </c>
      <c r="AZ3776">
        <v>0</v>
      </c>
      <c r="BA3776">
        <v>0</v>
      </c>
      <c r="BD3776" s="3">
        <v>41321.662499999999</v>
      </c>
      <c r="BE3776" s="3">
        <v>41321.663888888892</v>
      </c>
      <c r="BF3776" t="s">
        <v>115</v>
      </c>
      <c r="BG3776" t="s">
        <v>115</v>
      </c>
      <c r="BH3776">
        <v>8149</v>
      </c>
      <c r="BM3776">
        <v>43550</v>
      </c>
      <c r="BR3776" t="s">
        <v>116</v>
      </c>
      <c r="BS3776" t="s">
        <v>117</v>
      </c>
      <c r="BU3776">
        <v>1</v>
      </c>
      <c r="BV3776" t="s">
        <v>118</v>
      </c>
      <c r="BX3776" t="s">
        <v>119</v>
      </c>
      <c r="BY3776" t="s">
        <v>119</v>
      </c>
      <c r="BZ3776" t="s">
        <v>119</v>
      </c>
      <c r="CA3776">
        <v>1</v>
      </c>
      <c r="CC3776" t="s">
        <v>120</v>
      </c>
      <c r="CH3776">
        <v>540</v>
      </c>
      <c r="CI3776">
        <v>34420</v>
      </c>
      <c r="CJ3776" t="s">
        <v>106</v>
      </c>
      <c r="CK3776" t="s">
        <v>106</v>
      </c>
      <c r="CL3776">
        <v>10</v>
      </c>
      <c r="CM3776" t="s">
        <v>4789</v>
      </c>
      <c r="CO3776">
        <v>125075</v>
      </c>
      <c r="CQ3776">
        <v>0</v>
      </c>
      <c r="CR3776">
        <v>0</v>
      </c>
      <c r="CS3776">
        <v>0</v>
      </c>
      <c r="CY3776" t="s">
        <v>123</v>
      </c>
      <c r="CZ3776" t="s">
        <v>124</v>
      </c>
      <c r="DD3776" t="str" cm="1">
        <f t="array" ref="DD3776">TEXT(_xlfn.SEQUENCE(1, DATEDIF(AG3776, AH3776, "m") + 1, AG3776, 30), "YYYY-APMM")</f>
        <v>2014-AP04</v>
      </c>
      <c r="DN3776">
        <f t="shared" si="116"/>
        <v>276</v>
      </c>
      <c r="DO3776" t="str">
        <f t="shared" si="117"/>
        <v>LABOR- SUBCONTRACTOR</v>
      </c>
    </row>
    <row r="3777" spans="1:119" x14ac:dyDescent="0.35">
      <c r="A3777" t="s">
        <v>105</v>
      </c>
      <c r="B3777">
        <v>503062</v>
      </c>
      <c r="C3777">
        <v>6359</v>
      </c>
      <c r="D3777">
        <v>125085</v>
      </c>
      <c r="E3777">
        <v>13662</v>
      </c>
      <c r="F3777">
        <v>0</v>
      </c>
      <c r="G3777" t="s">
        <v>106</v>
      </c>
      <c r="H3777" t="s">
        <v>106</v>
      </c>
      <c r="I3777" t="s">
        <v>106</v>
      </c>
      <c r="J3777" t="s">
        <v>107</v>
      </c>
      <c r="K3777" t="s">
        <v>108</v>
      </c>
      <c r="L3777" t="s">
        <v>109</v>
      </c>
      <c r="M3777" t="s">
        <v>110</v>
      </c>
      <c r="N3777" t="s">
        <v>8590</v>
      </c>
      <c r="O3777" t="s">
        <v>4794</v>
      </c>
      <c r="P3777">
        <v>8178</v>
      </c>
      <c r="Q3777">
        <v>72</v>
      </c>
      <c r="R3777">
        <v>0</v>
      </c>
      <c r="S3777">
        <v>200</v>
      </c>
      <c r="T3777">
        <v>0</v>
      </c>
      <c r="U3777">
        <v>134.4</v>
      </c>
      <c r="V3777">
        <v>134.4</v>
      </c>
      <c r="W3777">
        <v>200</v>
      </c>
      <c r="X3777">
        <v>0</v>
      </c>
      <c r="Y3777">
        <v>0</v>
      </c>
      <c r="Z3777">
        <v>0</v>
      </c>
      <c r="AD3777" s="1">
        <v>41763.333333333336</v>
      </c>
      <c r="AE3777" s="1">
        <v>41791.708333333336</v>
      </c>
      <c r="AG3777" s="1">
        <v>41752.333333333336</v>
      </c>
      <c r="AH3777" s="1">
        <v>41780.708333333336</v>
      </c>
      <c r="AI3777" s="1">
        <v>41752.333333333336</v>
      </c>
      <c r="AJ3777" s="1">
        <v>41780.708333333336</v>
      </c>
      <c r="AK3777" s="1">
        <v>41752.333333333336</v>
      </c>
      <c r="AL3777" s="1">
        <v>41780.708333333336</v>
      </c>
      <c r="AM3777" s="1">
        <v>41763.333333333336</v>
      </c>
      <c r="AN3777" s="1">
        <v>41791.708333333336</v>
      </c>
      <c r="AP3777" t="s">
        <v>113</v>
      </c>
      <c r="AU3777" t="s">
        <v>8591</v>
      </c>
      <c r="AY3777" t="s">
        <v>106</v>
      </c>
      <c r="AZ3777">
        <v>0</v>
      </c>
      <c r="BA3777">
        <v>0</v>
      </c>
      <c r="BD3777" s="3">
        <v>41321.662499999999</v>
      </c>
      <c r="BE3777" s="3">
        <v>41321.663888888892</v>
      </c>
      <c r="BF3777" t="s">
        <v>115</v>
      </c>
      <c r="BG3777" t="s">
        <v>115</v>
      </c>
      <c r="BH3777">
        <v>8149</v>
      </c>
      <c r="BM3777">
        <v>43550</v>
      </c>
      <c r="BR3777" t="s">
        <v>116</v>
      </c>
      <c r="BS3777" t="s">
        <v>117</v>
      </c>
      <c r="BU3777">
        <v>1</v>
      </c>
      <c r="BV3777" t="s">
        <v>118</v>
      </c>
      <c r="BX3777" t="s">
        <v>119</v>
      </c>
      <c r="BY3777" t="s">
        <v>119</v>
      </c>
      <c r="BZ3777" t="s">
        <v>119</v>
      </c>
      <c r="CA3777">
        <v>1</v>
      </c>
      <c r="CC3777" t="s">
        <v>120</v>
      </c>
      <c r="CH3777">
        <v>540</v>
      </c>
      <c r="CI3777">
        <v>34420</v>
      </c>
      <c r="CJ3777" t="s">
        <v>106</v>
      </c>
      <c r="CK3777" t="s">
        <v>106</v>
      </c>
      <c r="CL3777">
        <v>10</v>
      </c>
      <c r="CM3777" t="s">
        <v>4789</v>
      </c>
      <c r="CO3777">
        <v>125075</v>
      </c>
      <c r="CQ3777">
        <v>0</v>
      </c>
      <c r="CR3777">
        <v>0</v>
      </c>
      <c r="CS3777">
        <v>0</v>
      </c>
      <c r="CY3777" t="s">
        <v>123</v>
      </c>
      <c r="CZ3777" t="s">
        <v>124</v>
      </c>
      <c r="DD3777" t="str" cm="1">
        <f t="array" ref="DD3777">TEXT(_xlfn.SEQUENCE(1, DATEDIF(AG3777, AH3777, "m") + 1, AG3777, 30), "YYYY-APMM")</f>
        <v>2014-AP04</v>
      </c>
      <c r="DN3777">
        <f t="shared" si="116"/>
        <v>134.4</v>
      </c>
      <c r="DO3777" t="str">
        <f t="shared" si="117"/>
        <v>LABOR- SUBCONTRACTOR</v>
      </c>
    </row>
    <row r="3778" spans="1:119" x14ac:dyDescent="0.35">
      <c r="A3778" t="s">
        <v>105</v>
      </c>
      <c r="B3778">
        <v>503063</v>
      </c>
      <c r="C3778">
        <v>6359</v>
      </c>
      <c r="D3778">
        <v>125085</v>
      </c>
      <c r="E3778">
        <v>13662</v>
      </c>
      <c r="F3778">
        <v>0</v>
      </c>
      <c r="G3778" t="s">
        <v>106</v>
      </c>
      <c r="H3778" t="s">
        <v>106</v>
      </c>
      <c r="I3778" t="s">
        <v>106</v>
      </c>
      <c r="J3778" t="s">
        <v>107</v>
      </c>
      <c r="K3778" t="s">
        <v>108</v>
      </c>
      <c r="L3778" t="s">
        <v>109</v>
      </c>
      <c r="M3778" t="s">
        <v>110</v>
      </c>
      <c r="N3778" t="s">
        <v>8592</v>
      </c>
      <c r="O3778" t="s">
        <v>4797</v>
      </c>
      <c r="P3778">
        <v>8177</v>
      </c>
      <c r="Q3778">
        <v>72</v>
      </c>
      <c r="R3778">
        <v>0</v>
      </c>
      <c r="S3778">
        <v>120</v>
      </c>
      <c r="T3778">
        <v>0</v>
      </c>
      <c r="U3778">
        <v>402</v>
      </c>
      <c r="V3778">
        <v>402</v>
      </c>
      <c r="W3778">
        <v>120</v>
      </c>
      <c r="X3778">
        <v>330</v>
      </c>
      <c r="Y3778">
        <v>0</v>
      </c>
      <c r="Z3778">
        <v>330</v>
      </c>
      <c r="AD3778" s="1">
        <v>41780.333333333336</v>
      </c>
      <c r="AE3778" s="1">
        <v>41797.708333333336</v>
      </c>
      <c r="AG3778" s="1">
        <v>41770.333333333336</v>
      </c>
      <c r="AH3778" s="1">
        <v>41786.708333333336</v>
      </c>
      <c r="AI3778" s="1">
        <v>41770.333333333336</v>
      </c>
      <c r="AJ3778" s="1">
        <v>41786.708333333336</v>
      </c>
      <c r="AK3778" s="1">
        <v>41770.333333333336</v>
      </c>
      <c r="AL3778" s="1">
        <v>41786.708333333336</v>
      </c>
      <c r="AM3778" s="1">
        <v>41780.333333333336</v>
      </c>
      <c r="AN3778" s="1">
        <v>41797.708333333336</v>
      </c>
      <c r="AP3778" t="s">
        <v>113</v>
      </c>
      <c r="AU3778" t="s">
        <v>8593</v>
      </c>
      <c r="AY3778" t="s">
        <v>106</v>
      </c>
      <c r="AZ3778">
        <v>0</v>
      </c>
      <c r="BA3778">
        <v>0</v>
      </c>
      <c r="BD3778" s="3">
        <v>41321.662499999999</v>
      </c>
      <c r="BE3778" s="3">
        <v>41321.663888888892</v>
      </c>
      <c r="BF3778" t="s">
        <v>115</v>
      </c>
      <c r="BG3778" t="s">
        <v>115</v>
      </c>
      <c r="BH3778">
        <v>8149</v>
      </c>
      <c r="BM3778">
        <v>43540</v>
      </c>
      <c r="BR3778" t="s">
        <v>1299</v>
      </c>
      <c r="BS3778" t="s">
        <v>1300</v>
      </c>
      <c r="BU3778">
        <v>1</v>
      </c>
      <c r="BV3778" t="s">
        <v>118</v>
      </c>
      <c r="BX3778" t="s">
        <v>119</v>
      </c>
      <c r="BY3778" t="s">
        <v>119</v>
      </c>
      <c r="BZ3778" t="s">
        <v>119</v>
      </c>
      <c r="CA3778">
        <v>1</v>
      </c>
      <c r="CC3778" t="s">
        <v>120</v>
      </c>
      <c r="CH3778">
        <v>540</v>
      </c>
      <c r="CI3778">
        <v>34420</v>
      </c>
      <c r="CJ3778" t="s">
        <v>106</v>
      </c>
      <c r="CK3778" t="s">
        <v>106</v>
      </c>
      <c r="CL3778">
        <v>10</v>
      </c>
      <c r="CM3778" t="s">
        <v>4789</v>
      </c>
      <c r="CO3778">
        <v>125075</v>
      </c>
      <c r="CQ3778">
        <v>0</v>
      </c>
      <c r="CR3778">
        <v>0</v>
      </c>
      <c r="CS3778">
        <v>0</v>
      </c>
      <c r="CY3778" t="s">
        <v>123</v>
      </c>
      <c r="CZ3778" t="s">
        <v>124</v>
      </c>
      <c r="DD3778" t="str" cm="1">
        <f t="array" ref="DD3778">TEXT(_xlfn.SEQUENCE(1, DATEDIF(AG3778, AH3778, "m") + 1, AG3778, 30), "YYYY-APMM")</f>
        <v>2014-AP05</v>
      </c>
      <c r="DN3778">
        <f t="shared" si="116"/>
        <v>402</v>
      </c>
      <c r="DO3778" t="str">
        <f t="shared" si="117"/>
        <v>LABOR - CIVIL</v>
      </c>
    </row>
    <row r="3779" spans="1:119" x14ac:dyDescent="0.35">
      <c r="A3779" t="s">
        <v>105</v>
      </c>
      <c r="B3779">
        <v>503064</v>
      </c>
      <c r="C3779">
        <v>6359</v>
      </c>
      <c r="D3779">
        <v>125086</v>
      </c>
      <c r="E3779">
        <v>13662</v>
      </c>
      <c r="F3779">
        <v>0</v>
      </c>
      <c r="G3779" t="s">
        <v>106</v>
      </c>
      <c r="H3779" t="s">
        <v>106</v>
      </c>
      <c r="I3779" t="s">
        <v>106</v>
      </c>
      <c r="J3779" t="s">
        <v>107</v>
      </c>
      <c r="K3779" t="s">
        <v>108</v>
      </c>
      <c r="L3779" t="s">
        <v>109</v>
      </c>
      <c r="M3779" t="s">
        <v>110</v>
      </c>
      <c r="N3779" t="s">
        <v>8594</v>
      </c>
      <c r="O3779" t="s">
        <v>3209</v>
      </c>
      <c r="P3779">
        <v>8177</v>
      </c>
      <c r="Q3779">
        <v>120</v>
      </c>
      <c r="R3779">
        <v>40</v>
      </c>
      <c r="S3779">
        <v>120</v>
      </c>
      <c r="T3779">
        <v>0</v>
      </c>
      <c r="U3779">
        <v>148</v>
      </c>
      <c r="V3779">
        <v>148</v>
      </c>
      <c r="W3779">
        <v>120</v>
      </c>
      <c r="X3779">
        <v>75.999955999999997</v>
      </c>
      <c r="Y3779">
        <v>0</v>
      </c>
      <c r="Z3779">
        <v>75.999955999999997</v>
      </c>
      <c r="AD3779" s="1">
        <v>41954.333333333336</v>
      </c>
      <c r="AE3779" s="1">
        <v>41970.708333333336</v>
      </c>
      <c r="AG3779" s="1">
        <v>41937.333333333336</v>
      </c>
      <c r="AH3779" s="1">
        <v>41953.708333333336</v>
      </c>
      <c r="AI3779" s="1">
        <v>41937.333333333336</v>
      </c>
      <c r="AJ3779" s="1">
        <v>41953.708333333336</v>
      </c>
      <c r="AK3779" s="1">
        <v>41937.333333333336</v>
      </c>
      <c r="AL3779" s="1">
        <v>41953.708333333336</v>
      </c>
      <c r="AM3779" s="1">
        <v>41954.333333333336</v>
      </c>
      <c r="AN3779" s="1">
        <v>41970.708333333336</v>
      </c>
      <c r="AP3779" t="s">
        <v>113</v>
      </c>
      <c r="AU3779" t="s">
        <v>8595</v>
      </c>
      <c r="AY3779" t="s">
        <v>106</v>
      </c>
      <c r="AZ3779">
        <v>0</v>
      </c>
      <c r="BA3779">
        <v>0</v>
      </c>
      <c r="BD3779" s="3">
        <v>41321.662499999999</v>
      </c>
      <c r="BE3779" s="3">
        <v>41321.690972222219</v>
      </c>
      <c r="BF3779" t="s">
        <v>115</v>
      </c>
      <c r="BG3779" t="s">
        <v>115</v>
      </c>
      <c r="BH3779">
        <v>8149</v>
      </c>
      <c r="BM3779">
        <v>43540</v>
      </c>
      <c r="BR3779" t="s">
        <v>1299</v>
      </c>
      <c r="BS3779" t="s">
        <v>1300</v>
      </c>
      <c r="BU3779">
        <v>1</v>
      </c>
      <c r="BV3779" t="s">
        <v>118</v>
      </c>
      <c r="BX3779" t="s">
        <v>119</v>
      </c>
      <c r="BY3779" t="s">
        <v>119</v>
      </c>
      <c r="BZ3779" t="s">
        <v>119</v>
      </c>
      <c r="CA3779">
        <v>1</v>
      </c>
      <c r="CC3779" t="s">
        <v>120</v>
      </c>
      <c r="CH3779">
        <v>540</v>
      </c>
      <c r="CI3779">
        <v>34520</v>
      </c>
      <c r="CJ3779" t="s">
        <v>106</v>
      </c>
      <c r="CK3779" t="s">
        <v>106</v>
      </c>
      <c r="CL3779">
        <v>60</v>
      </c>
      <c r="CM3779" t="s">
        <v>4652</v>
      </c>
      <c r="CO3779">
        <v>125075</v>
      </c>
      <c r="CQ3779">
        <v>0</v>
      </c>
      <c r="CR3779">
        <v>0</v>
      </c>
      <c r="CS3779">
        <v>0</v>
      </c>
      <c r="CY3779" t="s">
        <v>123</v>
      </c>
      <c r="CZ3779" t="s">
        <v>124</v>
      </c>
      <c r="DD3779" t="str" cm="1">
        <f t="array" ref="DD3779">TEXT(_xlfn.SEQUENCE(1, DATEDIF(AG3779, AH3779, "m") + 1, AG3779, 30), "YYYY-APMM")</f>
        <v>2014-AP10</v>
      </c>
      <c r="DN3779">
        <f t="shared" ref="DN3779:DN3842" si="118">V3779/COUNTIF(DD3779:DF3779, "&lt;&gt;")</f>
        <v>148</v>
      </c>
      <c r="DO3779" t="str">
        <f t="shared" ref="DO3779:DO3842" si="119">BR3779</f>
        <v>LABOR - CIVIL</v>
      </c>
    </row>
    <row r="3780" spans="1:119" x14ac:dyDescent="0.35">
      <c r="A3780" t="s">
        <v>105</v>
      </c>
      <c r="B3780">
        <v>503065</v>
      </c>
      <c r="C3780">
        <v>6359</v>
      </c>
      <c r="D3780">
        <v>125086</v>
      </c>
      <c r="E3780">
        <v>13662</v>
      </c>
      <c r="F3780">
        <v>0</v>
      </c>
      <c r="G3780" t="s">
        <v>106</v>
      </c>
      <c r="H3780" t="s">
        <v>106</v>
      </c>
      <c r="I3780" t="s">
        <v>106</v>
      </c>
      <c r="J3780" t="s">
        <v>107</v>
      </c>
      <c r="K3780" t="s">
        <v>108</v>
      </c>
      <c r="L3780" t="s">
        <v>109</v>
      </c>
      <c r="M3780" t="s">
        <v>110</v>
      </c>
      <c r="N3780" t="s">
        <v>8596</v>
      </c>
      <c r="O3780" t="s">
        <v>4654</v>
      </c>
      <c r="P3780">
        <v>8165</v>
      </c>
      <c r="Q3780">
        <v>80</v>
      </c>
      <c r="R3780">
        <v>0</v>
      </c>
      <c r="S3780">
        <v>120</v>
      </c>
      <c r="T3780">
        <v>0</v>
      </c>
      <c r="U3780">
        <v>252</v>
      </c>
      <c r="V3780">
        <v>252</v>
      </c>
      <c r="W3780">
        <v>120</v>
      </c>
      <c r="X3780">
        <v>0</v>
      </c>
      <c r="Y3780">
        <v>0</v>
      </c>
      <c r="Z3780">
        <v>0</v>
      </c>
      <c r="AD3780" s="1">
        <v>41960.333333333336</v>
      </c>
      <c r="AE3780" s="1">
        <v>41976.708333333336</v>
      </c>
      <c r="AG3780" s="1">
        <v>41948.333333333336</v>
      </c>
      <c r="AH3780" s="1">
        <v>41965.708333333336</v>
      </c>
      <c r="AI3780" s="1">
        <v>41948.333333333336</v>
      </c>
      <c r="AJ3780" s="1">
        <v>41965.708333333336</v>
      </c>
      <c r="AK3780" s="1">
        <v>41948.333333333336</v>
      </c>
      <c r="AL3780" s="1">
        <v>41965.708333333336</v>
      </c>
      <c r="AM3780" s="1">
        <v>41960.333333333336</v>
      </c>
      <c r="AN3780" s="1">
        <v>41976.708333333336</v>
      </c>
      <c r="AP3780" t="s">
        <v>113</v>
      </c>
      <c r="AU3780" t="s">
        <v>8597</v>
      </c>
      <c r="AY3780" t="s">
        <v>106</v>
      </c>
      <c r="AZ3780">
        <v>0</v>
      </c>
      <c r="BA3780">
        <v>0</v>
      </c>
      <c r="BD3780" s="3">
        <v>41321.662499999999</v>
      </c>
      <c r="BE3780" s="3">
        <v>41321.690972222219</v>
      </c>
      <c r="BF3780" t="s">
        <v>115</v>
      </c>
      <c r="BG3780" t="s">
        <v>115</v>
      </c>
      <c r="BH3780">
        <v>8149</v>
      </c>
      <c r="BM3780">
        <v>43420</v>
      </c>
      <c r="BR3780" t="s">
        <v>3122</v>
      </c>
      <c r="BS3780" t="s">
        <v>3123</v>
      </c>
      <c r="BU3780">
        <v>1</v>
      </c>
      <c r="BV3780" t="s">
        <v>118</v>
      </c>
      <c r="BX3780" t="s">
        <v>119</v>
      </c>
      <c r="BY3780" t="s">
        <v>119</v>
      </c>
      <c r="BZ3780" t="s">
        <v>119</v>
      </c>
      <c r="CA3780">
        <v>1</v>
      </c>
      <c r="CC3780" t="s">
        <v>120</v>
      </c>
      <c r="CH3780">
        <v>540</v>
      </c>
      <c r="CI3780">
        <v>34520</v>
      </c>
      <c r="CJ3780" t="s">
        <v>106</v>
      </c>
      <c r="CK3780" t="s">
        <v>106</v>
      </c>
      <c r="CL3780">
        <v>60</v>
      </c>
      <c r="CM3780" t="s">
        <v>4652</v>
      </c>
      <c r="CO3780">
        <v>125075</v>
      </c>
      <c r="CQ3780">
        <v>0</v>
      </c>
      <c r="CR3780">
        <v>0</v>
      </c>
      <c r="CS3780">
        <v>0</v>
      </c>
      <c r="CY3780" t="s">
        <v>123</v>
      </c>
      <c r="CZ3780" t="s">
        <v>124</v>
      </c>
      <c r="DD3780" t="str" cm="1">
        <f t="array" ref="DD3780">TEXT(_xlfn.SEQUENCE(1, DATEDIF(AG3780, AH3780, "m") + 1, AG3780, 30), "YYYY-APMM")</f>
        <v>2014-AP11</v>
      </c>
      <c r="DN3780">
        <f t="shared" si="118"/>
        <v>252</v>
      </c>
      <c r="DO3780" t="str">
        <f t="shared" si="119"/>
        <v>STEEL FIXERS SK</v>
      </c>
    </row>
    <row r="3781" spans="1:119" x14ac:dyDescent="0.35">
      <c r="A3781" t="s">
        <v>105</v>
      </c>
      <c r="B3781">
        <v>503066</v>
      </c>
      <c r="C3781">
        <v>6359</v>
      </c>
      <c r="D3781">
        <v>125086</v>
      </c>
      <c r="E3781">
        <v>13662</v>
      </c>
      <c r="F3781">
        <v>0</v>
      </c>
      <c r="G3781" t="s">
        <v>106</v>
      </c>
      <c r="H3781" t="s">
        <v>106</v>
      </c>
      <c r="I3781" t="s">
        <v>106</v>
      </c>
      <c r="J3781" t="s">
        <v>107</v>
      </c>
      <c r="K3781" t="s">
        <v>108</v>
      </c>
      <c r="L3781" t="s">
        <v>109</v>
      </c>
      <c r="M3781" t="s">
        <v>110</v>
      </c>
      <c r="N3781" t="s">
        <v>8598</v>
      </c>
      <c r="O3781" t="s">
        <v>4657</v>
      </c>
      <c r="P3781">
        <v>8178</v>
      </c>
      <c r="Q3781">
        <v>80</v>
      </c>
      <c r="R3781">
        <v>0</v>
      </c>
      <c r="S3781">
        <v>200</v>
      </c>
      <c r="T3781">
        <v>0</v>
      </c>
      <c r="U3781">
        <v>286</v>
      </c>
      <c r="V3781">
        <v>286</v>
      </c>
      <c r="W3781">
        <v>200</v>
      </c>
      <c r="X3781">
        <v>0</v>
      </c>
      <c r="Y3781">
        <v>0</v>
      </c>
      <c r="Z3781">
        <v>0</v>
      </c>
      <c r="AD3781" s="1">
        <v>41972.333333333336</v>
      </c>
      <c r="AE3781" s="1">
        <v>42001.708333333336</v>
      </c>
      <c r="AG3781" s="1">
        <v>41960.333333333336</v>
      </c>
      <c r="AH3781" s="1">
        <v>41988.708333333336</v>
      </c>
      <c r="AI3781" s="1">
        <v>41960.333333333336</v>
      </c>
      <c r="AJ3781" s="1">
        <v>41988.708333333336</v>
      </c>
      <c r="AK3781" s="1">
        <v>41960.333333333336</v>
      </c>
      <c r="AL3781" s="1">
        <v>41988.708333333336</v>
      </c>
      <c r="AM3781" s="1">
        <v>41972.333333333336</v>
      </c>
      <c r="AN3781" s="1">
        <v>42001.708333333336</v>
      </c>
      <c r="AP3781" t="s">
        <v>113</v>
      </c>
      <c r="AU3781" t="s">
        <v>8599</v>
      </c>
      <c r="AY3781" t="s">
        <v>106</v>
      </c>
      <c r="AZ3781">
        <v>0</v>
      </c>
      <c r="BA3781">
        <v>0</v>
      </c>
      <c r="BD3781" s="3">
        <v>41321.662499999999</v>
      </c>
      <c r="BE3781" s="3">
        <v>41321.690972222219</v>
      </c>
      <c r="BF3781" t="s">
        <v>115</v>
      </c>
      <c r="BG3781" t="s">
        <v>115</v>
      </c>
      <c r="BH3781">
        <v>8149</v>
      </c>
      <c r="BM3781">
        <v>43550</v>
      </c>
      <c r="BR3781" t="s">
        <v>116</v>
      </c>
      <c r="BS3781" t="s">
        <v>117</v>
      </c>
      <c r="BU3781">
        <v>1</v>
      </c>
      <c r="BV3781" t="s">
        <v>118</v>
      </c>
      <c r="BX3781" t="s">
        <v>119</v>
      </c>
      <c r="BY3781" t="s">
        <v>119</v>
      </c>
      <c r="BZ3781" t="s">
        <v>119</v>
      </c>
      <c r="CA3781">
        <v>1</v>
      </c>
      <c r="CC3781" t="s">
        <v>120</v>
      </c>
      <c r="CH3781">
        <v>540</v>
      </c>
      <c r="CI3781">
        <v>34520</v>
      </c>
      <c r="CJ3781" t="s">
        <v>106</v>
      </c>
      <c r="CK3781" t="s">
        <v>106</v>
      </c>
      <c r="CL3781">
        <v>60</v>
      </c>
      <c r="CM3781" t="s">
        <v>4652</v>
      </c>
      <c r="CO3781">
        <v>125075</v>
      </c>
      <c r="CQ3781">
        <v>0</v>
      </c>
      <c r="CR3781">
        <v>0</v>
      </c>
      <c r="CS3781">
        <v>0</v>
      </c>
      <c r="CY3781" t="s">
        <v>123</v>
      </c>
      <c r="CZ3781" t="s">
        <v>124</v>
      </c>
      <c r="DD3781" t="str" cm="1">
        <f t="array" ref="DD3781">TEXT(_xlfn.SEQUENCE(1, DATEDIF(AG3781, AH3781, "m") + 1, AG3781, 30), "YYYY-APMM")</f>
        <v>2014-AP11</v>
      </c>
      <c r="DN3781">
        <f t="shared" si="118"/>
        <v>286</v>
      </c>
      <c r="DO3781" t="str">
        <f t="shared" si="119"/>
        <v>LABOR- SUBCONTRACTOR</v>
      </c>
    </row>
    <row r="3782" spans="1:119" x14ac:dyDescent="0.35">
      <c r="A3782" t="s">
        <v>105</v>
      </c>
      <c r="B3782">
        <v>503067</v>
      </c>
      <c r="C3782">
        <v>6359</v>
      </c>
      <c r="D3782">
        <v>125086</v>
      </c>
      <c r="E3782">
        <v>13662</v>
      </c>
      <c r="F3782">
        <v>0</v>
      </c>
      <c r="G3782" t="s">
        <v>106</v>
      </c>
      <c r="H3782" t="s">
        <v>106</v>
      </c>
      <c r="I3782" t="s">
        <v>106</v>
      </c>
      <c r="J3782" t="s">
        <v>107</v>
      </c>
      <c r="K3782" t="s">
        <v>108</v>
      </c>
      <c r="L3782" t="s">
        <v>109</v>
      </c>
      <c r="M3782" t="s">
        <v>110</v>
      </c>
      <c r="N3782" t="s">
        <v>8600</v>
      </c>
      <c r="O3782" t="s">
        <v>4660</v>
      </c>
      <c r="P3782">
        <v>8178</v>
      </c>
      <c r="Q3782">
        <v>80</v>
      </c>
      <c r="R3782">
        <v>80</v>
      </c>
      <c r="S3782">
        <v>200</v>
      </c>
      <c r="T3782">
        <v>0</v>
      </c>
      <c r="U3782">
        <v>51.6</v>
      </c>
      <c r="V3782">
        <v>51.6</v>
      </c>
      <c r="W3782">
        <v>200</v>
      </c>
      <c r="X3782">
        <v>0</v>
      </c>
      <c r="Y3782">
        <v>0</v>
      </c>
      <c r="Z3782">
        <v>0</v>
      </c>
      <c r="AD3782" s="1">
        <v>41977.333333333336</v>
      </c>
      <c r="AE3782" s="1">
        <v>42007.708333333336</v>
      </c>
      <c r="AG3782" s="1">
        <v>41966.333333333336</v>
      </c>
      <c r="AH3782" s="1">
        <v>41995.708333333336</v>
      </c>
      <c r="AI3782" s="1">
        <v>41966.333333333336</v>
      </c>
      <c r="AJ3782" s="1">
        <v>41995.708333333336</v>
      </c>
      <c r="AK3782" s="1">
        <v>41966.333333333336</v>
      </c>
      <c r="AL3782" s="1">
        <v>41995.708333333336</v>
      </c>
      <c r="AM3782" s="1">
        <v>41977.333333333336</v>
      </c>
      <c r="AN3782" s="1">
        <v>42007.708333333336</v>
      </c>
      <c r="AP3782" t="s">
        <v>113</v>
      </c>
      <c r="AU3782" t="s">
        <v>8601</v>
      </c>
      <c r="AY3782" t="s">
        <v>106</v>
      </c>
      <c r="AZ3782">
        <v>0</v>
      </c>
      <c r="BA3782">
        <v>0</v>
      </c>
      <c r="BD3782" s="3">
        <v>41321.662499999999</v>
      </c>
      <c r="BE3782" s="3">
        <v>41321.690972222219</v>
      </c>
      <c r="BF3782" t="s">
        <v>115</v>
      </c>
      <c r="BG3782" t="s">
        <v>115</v>
      </c>
      <c r="BH3782">
        <v>8149</v>
      </c>
      <c r="BM3782">
        <v>43550</v>
      </c>
      <c r="BR3782" t="s">
        <v>116</v>
      </c>
      <c r="BS3782" t="s">
        <v>117</v>
      </c>
      <c r="BU3782">
        <v>1</v>
      </c>
      <c r="BV3782" t="s">
        <v>118</v>
      </c>
      <c r="BX3782" t="s">
        <v>119</v>
      </c>
      <c r="BY3782" t="s">
        <v>119</v>
      </c>
      <c r="BZ3782" t="s">
        <v>119</v>
      </c>
      <c r="CA3782">
        <v>1</v>
      </c>
      <c r="CC3782" t="s">
        <v>120</v>
      </c>
      <c r="CH3782">
        <v>540</v>
      </c>
      <c r="CI3782">
        <v>34520</v>
      </c>
      <c r="CJ3782" t="s">
        <v>106</v>
      </c>
      <c r="CK3782" t="s">
        <v>106</v>
      </c>
      <c r="CL3782">
        <v>60</v>
      </c>
      <c r="CM3782" t="s">
        <v>4652</v>
      </c>
      <c r="CO3782">
        <v>125075</v>
      </c>
      <c r="CQ3782">
        <v>0</v>
      </c>
      <c r="CR3782">
        <v>0</v>
      </c>
      <c r="CS3782">
        <v>0</v>
      </c>
      <c r="CY3782" t="s">
        <v>123</v>
      </c>
      <c r="CZ3782" t="s">
        <v>124</v>
      </c>
      <c r="DD3782" t="str" cm="1">
        <f t="array" ref="DD3782">TEXT(_xlfn.SEQUENCE(1, DATEDIF(AG3782, AH3782, "m") + 1, AG3782, 30), "YYYY-APMM")</f>
        <v>2014-AP11</v>
      </c>
      <c r="DN3782">
        <f t="shared" si="118"/>
        <v>51.6</v>
      </c>
      <c r="DO3782" t="str">
        <f t="shared" si="119"/>
        <v>LABOR- SUBCONTRACTOR</v>
      </c>
    </row>
    <row r="3783" spans="1:119" x14ac:dyDescent="0.35">
      <c r="A3783" t="s">
        <v>105</v>
      </c>
      <c r="B3783">
        <v>503068</v>
      </c>
      <c r="C3783">
        <v>6359</v>
      </c>
      <c r="D3783">
        <v>125087</v>
      </c>
      <c r="E3783">
        <v>13662</v>
      </c>
      <c r="F3783">
        <v>0</v>
      </c>
      <c r="G3783" t="s">
        <v>106</v>
      </c>
      <c r="H3783" t="s">
        <v>106</v>
      </c>
      <c r="I3783" t="s">
        <v>106</v>
      </c>
      <c r="J3783" t="s">
        <v>107</v>
      </c>
      <c r="K3783" t="s">
        <v>108</v>
      </c>
      <c r="L3783" t="s">
        <v>109</v>
      </c>
      <c r="M3783" t="s">
        <v>110</v>
      </c>
      <c r="N3783" t="s">
        <v>8602</v>
      </c>
      <c r="O3783" t="s">
        <v>4727</v>
      </c>
      <c r="P3783">
        <v>8177</v>
      </c>
      <c r="Q3783">
        <v>272</v>
      </c>
      <c r="R3783">
        <v>0</v>
      </c>
      <c r="S3783">
        <v>200</v>
      </c>
      <c r="T3783">
        <v>0</v>
      </c>
      <c r="U3783">
        <v>812</v>
      </c>
      <c r="V3783">
        <v>812</v>
      </c>
      <c r="W3783">
        <v>200</v>
      </c>
      <c r="X3783">
        <v>500</v>
      </c>
      <c r="Y3783">
        <v>0</v>
      </c>
      <c r="Z3783">
        <v>500</v>
      </c>
      <c r="AD3783" s="1">
        <v>41919.333333333336</v>
      </c>
      <c r="AE3783" s="1">
        <v>41949.708333333336</v>
      </c>
      <c r="AG3783" s="1">
        <v>41879.333333333336</v>
      </c>
      <c r="AH3783" s="1">
        <v>41907.708333333336</v>
      </c>
      <c r="AI3783" s="1">
        <v>41879.333333333336</v>
      </c>
      <c r="AJ3783" s="1">
        <v>41907.708333333336</v>
      </c>
      <c r="AK3783" s="1">
        <v>41879.333333333336</v>
      </c>
      <c r="AL3783" s="1">
        <v>41907.708333333336</v>
      </c>
      <c r="AM3783" s="1">
        <v>41919.333333333336</v>
      </c>
      <c r="AN3783" s="1">
        <v>41949.708333333336</v>
      </c>
      <c r="AP3783" t="s">
        <v>113</v>
      </c>
      <c r="AU3783" t="s">
        <v>8603</v>
      </c>
      <c r="AY3783" t="s">
        <v>106</v>
      </c>
      <c r="AZ3783">
        <v>0</v>
      </c>
      <c r="BA3783">
        <v>0</v>
      </c>
      <c r="BD3783" s="3">
        <v>41321.662499999999</v>
      </c>
      <c r="BE3783" s="3">
        <v>41321.690972222219</v>
      </c>
      <c r="BF3783" t="s">
        <v>115</v>
      </c>
      <c r="BG3783" t="s">
        <v>115</v>
      </c>
      <c r="BH3783">
        <v>8149</v>
      </c>
      <c r="BM3783">
        <v>43540</v>
      </c>
      <c r="BR3783" t="s">
        <v>1299</v>
      </c>
      <c r="BS3783" t="s">
        <v>1300</v>
      </c>
      <c r="BU3783">
        <v>1</v>
      </c>
      <c r="BV3783" t="s">
        <v>118</v>
      </c>
      <c r="BX3783" t="s">
        <v>119</v>
      </c>
      <c r="BY3783" t="s">
        <v>119</v>
      </c>
      <c r="BZ3783" t="s">
        <v>119</v>
      </c>
      <c r="CA3783">
        <v>1</v>
      </c>
      <c r="CC3783" t="s">
        <v>120</v>
      </c>
      <c r="CH3783">
        <v>540</v>
      </c>
      <c r="CI3783">
        <v>34480</v>
      </c>
      <c r="CJ3783" t="s">
        <v>106</v>
      </c>
      <c r="CK3783" t="s">
        <v>106</v>
      </c>
      <c r="CL3783">
        <v>40</v>
      </c>
      <c r="CM3783" t="s">
        <v>4729</v>
      </c>
      <c r="CO3783">
        <v>125075</v>
      </c>
      <c r="CQ3783">
        <v>0</v>
      </c>
      <c r="CR3783">
        <v>0</v>
      </c>
      <c r="CS3783">
        <v>0</v>
      </c>
      <c r="CY3783" t="s">
        <v>123</v>
      </c>
      <c r="CZ3783" t="s">
        <v>124</v>
      </c>
      <c r="DD3783" t="str" cm="1">
        <f t="array" ref="DD3783">TEXT(_xlfn.SEQUENCE(1, DATEDIF(AG3783, AH3783, "m") + 1, AG3783, 30), "YYYY-APMM")</f>
        <v>2014-AP08</v>
      </c>
      <c r="DN3783">
        <f t="shared" si="118"/>
        <v>812</v>
      </c>
      <c r="DO3783" t="str">
        <f t="shared" si="119"/>
        <v>LABOR - CIVIL</v>
      </c>
    </row>
    <row r="3784" spans="1:119" x14ac:dyDescent="0.35">
      <c r="A3784" t="s">
        <v>105</v>
      </c>
      <c r="B3784">
        <v>503069</v>
      </c>
      <c r="C3784">
        <v>6359</v>
      </c>
      <c r="D3784">
        <v>125087</v>
      </c>
      <c r="E3784">
        <v>13662</v>
      </c>
      <c r="F3784">
        <v>0</v>
      </c>
      <c r="G3784" t="s">
        <v>106</v>
      </c>
      <c r="H3784" t="s">
        <v>106</v>
      </c>
      <c r="I3784" t="s">
        <v>106</v>
      </c>
      <c r="J3784" t="s">
        <v>107</v>
      </c>
      <c r="K3784" t="s">
        <v>108</v>
      </c>
      <c r="L3784" t="s">
        <v>109</v>
      </c>
      <c r="M3784" t="s">
        <v>110</v>
      </c>
      <c r="N3784" t="s">
        <v>8604</v>
      </c>
      <c r="O3784" t="s">
        <v>4731</v>
      </c>
      <c r="P3784">
        <v>8178</v>
      </c>
      <c r="Q3784">
        <v>272</v>
      </c>
      <c r="R3784">
        <v>0</v>
      </c>
      <c r="S3784">
        <v>200</v>
      </c>
      <c r="T3784">
        <v>0</v>
      </c>
      <c r="U3784">
        <v>386.4</v>
      </c>
      <c r="V3784">
        <v>386.4</v>
      </c>
      <c r="W3784">
        <v>200</v>
      </c>
      <c r="X3784">
        <v>0</v>
      </c>
      <c r="Y3784">
        <v>0</v>
      </c>
      <c r="Z3784">
        <v>0</v>
      </c>
      <c r="AD3784" s="1">
        <v>41927.333333333336</v>
      </c>
      <c r="AE3784" s="1">
        <v>41955.708333333336</v>
      </c>
      <c r="AG3784" s="1">
        <v>41885.333333333336</v>
      </c>
      <c r="AH3784" s="1">
        <v>41913.708333333336</v>
      </c>
      <c r="AI3784" s="1">
        <v>41885.333333333336</v>
      </c>
      <c r="AJ3784" s="1">
        <v>41913.708333333336</v>
      </c>
      <c r="AK3784" s="1">
        <v>41885.333333333336</v>
      </c>
      <c r="AL3784" s="1">
        <v>41913.708333333336</v>
      </c>
      <c r="AM3784" s="1">
        <v>41927.333333333336</v>
      </c>
      <c r="AN3784" s="1">
        <v>41955.708333333336</v>
      </c>
      <c r="AP3784" t="s">
        <v>113</v>
      </c>
      <c r="AU3784" t="s">
        <v>8605</v>
      </c>
      <c r="AY3784" t="s">
        <v>106</v>
      </c>
      <c r="AZ3784">
        <v>0</v>
      </c>
      <c r="BA3784">
        <v>0</v>
      </c>
      <c r="BD3784" s="3">
        <v>41321.662499999999</v>
      </c>
      <c r="BE3784" s="3">
        <v>41328.377083333333</v>
      </c>
      <c r="BF3784" t="s">
        <v>115</v>
      </c>
      <c r="BG3784" t="s">
        <v>115</v>
      </c>
      <c r="BH3784">
        <v>8149</v>
      </c>
      <c r="BM3784">
        <v>43550</v>
      </c>
      <c r="BR3784" t="s">
        <v>116</v>
      </c>
      <c r="BS3784" t="s">
        <v>117</v>
      </c>
      <c r="BU3784">
        <v>1</v>
      </c>
      <c r="BV3784" t="s">
        <v>118</v>
      </c>
      <c r="BX3784" t="s">
        <v>119</v>
      </c>
      <c r="BY3784" t="s">
        <v>119</v>
      </c>
      <c r="BZ3784" t="s">
        <v>119</v>
      </c>
      <c r="CA3784">
        <v>1</v>
      </c>
      <c r="CC3784" t="s">
        <v>120</v>
      </c>
      <c r="CH3784">
        <v>540</v>
      </c>
      <c r="CI3784">
        <v>34480</v>
      </c>
      <c r="CJ3784" t="s">
        <v>106</v>
      </c>
      <c r="CK3784" t="s">
        <v>106</v>
      </c>
      <c r="CL3784">
        <v>40</v>
      </c>
      <c r="CM3784" t="s">
        <v>4729</v>
      </c>
      <c r="CO3784">
        <v>125075</v>
      </c>
      <c r="CQ3784">
        <v>0</v>
      </c>
      <c r="CR3784">
        <v>0</v>
      </c>
      <c r="CS3784">
        <v>0</v>
      </c>
      <c r="CY3784" t="s">
        <v>123</v>
      </c>
      <c r="CZ3784" t="s">
        <v>124</v>
      </c>
      <c r="DD3784" t="str" cm="1">
        <f t="array" ref="DD3784">TEXT(_xlfn.SEQUENCE(1, DATEDIF(AG3784, AH3784, "m") + 1, AG3784, 30), "YYYY-APMM")</f>
        <v>2014-AP09</v>
      </c>
      <c r="DN3784">
        <f t="shared" si="118"/>
        <v>386.4</v>
      </c>
      <c r="DO3784" t="str">
        <f t="shared" si="119"/>
        <v>LABOR- SUBCONTRACTOR</v>
      </c>
    </row>
    <row r="3785" spans="1:119" x14ac:dyDescent="0.35">
      <c r="A3785" t="s">
        <v>105</v>
      </c>
      <c r="B3785">
        <v>503070</v>
      </c>
      <c r="C3785">
        <v>6359</v>
      </c>
      <c r="D3785">
        <v>125087</v>
      </c>
      <c r="E3785">
        <v>13662</v>
      </c>
      <c r="F3785">
        <v>0</v>
      </c>
      <c r="G3785" t="s">
        <v>106</v>
      </c>
      <c r="H3785" t="s">
        <v>106</v>
      </c>
      <c r="I3785" t="s">
        <v>106</v>
      </c>
      <c r="J3785" t="s">
        <v>107</v>
      </c>
      <c r="K3785" t="s">
        <v>108</v>
      </c>
      <c r="L3785" t="s">
        <v>109</v>
      </c>
      <c r="M3785" t="s">
        <v>110</v>
      </c>
      <c r="N3785" t="s">
        <v>8606</v>
      </c>
      <c r="O3785" t="s">
        <v>4734</v>
      </c>
      <c r="P3785">
        <v>8178</v>
      </c>
      <c r="Q3785">
        <v>272</v>
      </c>
      <c r="R3785">
        <v>0</v>
      </c>
      <c r="S3785">
        <v>200</v>
      </c>
      <c r="T3785">
        <v>0</v>
      </c>
      <c r="U3785">
        <v>319.2</v>
      </c>
      <c r="V3785">
        <v>319.2</v>
      </c>
      <c r="W3785">
        <v>200</v>
      </c>
      <c r="X3785">
        <v>0</v>
      </c>
      <c r="Y3785">
        <v>0</v>
      </c>
      <c r="Z3785">
        <v>0</v>
      </c>
      <c r="AD3785" s="1">
        <v>41933.333333333336</v>
      </c>
      <c r="AE3785" s="1">
        <v>41961.708333333336</v>
      </c>
      <c r="AG3785" s="1">
        <v>41891.333333333336</v>
      </c>
      <c r="AH3785" s="1">
        <v>41919.708333333336</v>
      </c>
      <c r="AI3785" s="1">
        <v>41891.333333333336</v>
      </c>
      <c r="AJ3785" s="1">
        <v>41919.708333333336</v>
      </c>
      <c r="AK3785" s="1">
        <v>41891.333333333336</v>
      </c>
      <c r="AL3785" s="1">
        <v>41919.708333333336</v>
      </c>
      <c r="AM3785" s="1">
        <v>41933.333333333336</v>
      </c>
      <c r="AN3785" s="1">
        <v>41961.708333333336</v>
      </c>
      <c r="AP3785" t="s">
        <v>113</v>
      </c>
      <c r="AU3785" t="s">
        <v>8607</v>
      </c>
      <c r="AY3785" t="s">
        <v>106</v>
      </c>
      <c r="AZ3785">
        <v>0</v>
      </c>
      <c r="BA3785">
        <v>0</v>
      </c>
      <c r="BD3785" s="3">
        <v>41321.662499999999</v>
      </c>
      <c r="BE3785" s="3">
        <v>41328.377083333333</v>
      </c>
      <c r="BF3785" t="s">
        <v>115</v>
      </c>
      <c r="BG3785" t="s">
        <v>115</v>
      </c>
      <c r="BH3785">
        <v>8149</v>
      </c>
      <c r="BM3785">
        <v>43550</v>
      </c>
      <c r="BR3785" t="s">
        <v>116</v>
      </c>
      <c r="BS3785" t="s">
        <v>117</v>
      </c>
      <c r="BU3785">
        <v>1</v>
      </c>
      <c r="BV3785" t="s">
        <v>118</v>
      </c>
      <c r="BX3785" t="s">
        <v>119</v>
      </c>
      <c r="BY3785" t="s">
        <v>119</v>
      </c>
      <c r="BZ3785" t="s">
        <v>119</v>
      </c>
      <c r="CA3785">
        <v>1</v>
      </c>
      <c r="CC3785" t="s">
        <v>120</v>
      </c>
      <c r="CH3785">
        <v>540</v>
      </c>
      <c r="CI3785">
        <v>34480</v>
      </c>
      <c r="CJ3785" t="s">
        <v>106</v>
      </c>
      <c r="CK3785" t="s">
        <v>106</v>
      </c>
      <c r="CL3785">
        <v>40</v>
      </c>
      <c r="CM3785" t="s">
        <v>4729</v>
      </c>
      <c r="CO3785">
        <v>125075</v>
      </c>
      <c r="CQ3785">
        <v>0</v>
      </c>
      <c r="CR3785">
        <v>0</v>
      </c>
      <c r="CS3785">
        <v>0</v>
      </c>
      <c r="CY3785" t="s">
        <v>123</v>
      </c>
      <c r="CZ3785" t="s">
        <v>124</v>
      </c>
      <c r="DD3785" t="str" cm="1">
        <f t="array" ref="DD3785">TEXT(_xlfn.SEQUENCE(1, DATEDIF(AG3785, AH3785, "m") + 1, AG3785, 30), "YYYY-APMM")</f>
        <v>2014-AP09</v>
      </c>
      <c r="DN3785">
        <f t="shared" si="118"/>
        <v>319.2</v>
      </c>
      <c r="DO3785" t="str">
        <f t="shared" si="119"/>
        <v>LABOR- SUBCONTRACTOR</v>
      </c>
    </row>
    <row r="3786" spans="1:119" x14ac:dyDescent="0.35">
      <c r="A3786" t="s">
        <v>105</v>
      </c>
      <c r="B3786">
        <v>503071</v>
      </c>
      <c r="C3786">
        <v>6359</v>
      </c>
      <c r="D3786">
        <v>125087</v>
      </c>
      <c r="E3786">
        <v>13662</v>
      </c>
      <c r="F3786">
        <v>0</v>
      </c>
      <c r="G3786" t="s">
        <v>106</v>
      </c>
      <c r="H3786" t="s">
        <v>106</v>
      </c>
      <c r="I3786" t="s">
        <v>106</v>
      </c>
      <c r="J3786" t="s">
        <v>107</v>
      </c>
      <c r="K3786" t="s">
        <v>108</v>
      </c>
      <c r="L3786" t="s">
        <v>109</v>
      </c>
      <c r="M3786" t="s">
        <v>110</v>
      </c>
      <c r="N3786" t="s">
        <v>8608</v>
      </c>
      <c r="O3786" t="s">
        <v>4737</v>
      </c>
      <c r="P3786">
        <v>8177</v>
      </c>
      <c r="Q3786">
        <v>272</v>
      </c>
      <c r="R3786">
        <v>0</v>
      </c>
      <c r="S3786">
        <v>200</v>
      </c>
      <c r="T3786">
        <v>0</v>
      </c>
      <c r="U3786">
        <v>676</v>
      </c>
      <c r="V3786">
        <v>676</v>
      </c>
      <c r="W3786">
        <v>200</v>
      </c>
      <c r="X3786">
        <v>550</v>
      </c>
      <c r="Y3786">
        <v>0</v>
      </c>
      <c r="Z3786">
        <v>550</v>
      </c>
      <c r="AD3786" s="1">
        <v>41939.333333333336</v>
      </c>
      <c r="AE3786" s="1">
        <v>41967.708333333336</v>
      </c>
      <c r="AG3786" s="1">
        <v>41897.333333333336</v>
      </c>
      <c r="AH3786" s="1">
        <v>41927.708333333336</v>
      </c>
      <c r="AI3786" s="1">
        <v>41897.333333333336</v>
      </c>
      <c r="AJ3786" s="1">
        <v>41927.708333333336</v>
      </c>
      <c r="AK3786" s="1">
        <v>41897.333333333336</v>
      </c>
      <c r="AL3786" s="1">
        <v>41927.708333333336</v>
      </c>
      <c r="AM3786" s="1">
        <v>41939.333333333336</v>
      </c>
      <c r="AN3786" s="1">
        <v>41967.708333333336</v>
      </c>
      <c r="AP3786" t="s">
        <v>113</v>
      </c>
      <c r="AU3786" t="s">
        <v>8609</v>
      </c>
      <c r="AY3786" t="s">
        <v>106</v>
      </c>
      <c r="AZ3786">
        <v>0</v>
      </c>
      <c r="BA3786">
        <v>0</v>
      </c>
      <c r="BD3786" s="3">
        <v>41321.662499999999</v>
      </c>
      <c r="BE3786" s="3">
        <v>41321.690972222219</v>
      </c>
      <c r="BF3786" t="s">
        <v>115</v>
      </c>
      <c r="BG3786" t="s">
        <v>115</v>
      </c>
      <c r="BH3786">
        <v>8149</v>
      </c>
      <c r="BM3786">
        <v>43540</v>
      </c>
      <c r="BR3786" t="s">
        <v>1299</v>
      </c>
      <c r="BS3786" t="s">
        <v>1300</v>
      </c>
      <c r="BU3786">
        <v>1</v>
      </c>
      <c r="BV3786" t="s">
        <v>118</v>
      </c>
      <c r="BX3786" t="s">
        <v>119</v>
      </c>
      <c r="BY3786" t="s">
        <v>119</v>
      </c>
      <c r="BZ3786" t="s">
        <v>119</v>
      </c>
      <c r="CA3786">
        <v>1</v>
      </c>
      <c r="CC3786" t="s">
        <v>120</v>
      </c>
      <c r="CH3786">
        <v>540</v>
      </c>
      <c r="CI3786">
        <v>34480</v>
      </c>
      <c r="CJ3786" t="s">
        <v>106</v>
      </c>
      <c r="CK3786" t="s">
        <v>106</v>
      </c>
      <c r="CL3786">
        <v>40</v>
      </c>
      <c r="CM3786" t="s">
        <v>4729</v>
      </c>
      <c r="CO3786">
        <v>125075</v>
      </c>
      <c r="CQ3786">
        <v>0</v>
      </c>
      <c r="CR3786">
        <v>0</v>
      </c>
      <c r="CS3786">
        <v>0</v>
      </c>
      <c r="CY3786" t="s">
        <v>123</v>
      </c>
      <c r="CZ3786" t="s">
        <v>124</v>
      </c>
      <c r="DD3786" t="str" cm="1">
        <f t="array" ref="DD3786:DE3786">TEXT(_xlfn.SEQUENCE(1, DATEDIF(AG3786, AH3786, "m") + 1, AG3786, 30), "YYYY-APMM")</f>
        <v>2014-AP09</v>
      </c>
      <c r="DE3786" t="str">
        <v>2014-AP10</v>
      </c>
      <c r="DN3786">
        <f t="shared" si="118"/>
        <v>338</v>
      </c>
      <c r="DO3786" t="str">
        <f t="shared" si="119"/>
        <v>LABOR - CIVIL</v>
      </c>
    </row>
    <row r="3787" spans="1:119" x14ac:dyDescent="0.35">
      <c r="A3787" t="s">
        <v>105</v>
      </c>
      <c r="B3787">
        <v>503072</v>
      </c>
      <c r="C3787">
        <v>6359</v>
      </c>
      <c r="D3787">
        <v>125087</v>
      </c>
      <c r="E3787">
        <v>13662</v>
      </c>
      <c r="F3787">
        <v>0</v>
      </c>
      <c r="G3787" t="s">
        <v>106</v>
      </c>
      <c r="H3787" t="s">
        <v>106</v>
      </c>
      <c r="I3787" t="s">
        <v>106</v>
      </c>
      <c r="J3787" t="s">
        <v>107</v>
      </c>
      <c r="K3787" t="s">
        <v>108</v>
      </c>
      <c r="L3787" t="s">
        <v>109</v>
      </c>
      <c r="M3787" t="s">
        <v>110</v>
      </c>
      <c r="N3787" t="s">
        <v>8610</v>
      </c>
      <c r="O3787" t="s">
        <v>4740</v>
      </c>
      <c r="P3787">
        <v>8178</v>
      </c>
      <c r="Q3787">
        <v>272</v>
      </c>
      <c r="R3787">
        <v>0</v>
      </c>
      <c r="S3787">
        <v>200</v>
      </c>
      <c r="T3787">
        <v>0</v>
      </c>
      <c r="U3787">
        <v>116.4</v>
      </c>
      <c r="V3787">
        <v>116.4</v>
      </c>
      <c r="W3787">
        <v>200</v>
      </c>
      <c r="X3787">
        <v>0</v>
      </c>
      <c r="Y3787">
        <v>0</v>
      </c>
      <c r="Z3787">
        <v>0</v>
      </c>
      <c r="AD3787" s="1">
        <v>41951.333333333336</v>
      </c>
      <c r="AE3787" s="1">
        <v>41979.708333333336</v>
      </c>
      <c r="AG3787" s="1">
        <v>41909.333333333336</v>
      </c>
      <c r="AH3787" s="1">
        <v>41939.708333333336</v>
      </c>
      <c r="AI3787" s="1">
        <v>41909.333333333336</v>
      </c>
      <c r="AJ3787" s="1">
        <v>41939.708333333336</v>
      </c>
      <c r="AK3787" s="1">
        <v>41909.333333333336</v>
      </c>
      <c r="AL3787" s="1">
        <v>41939.708333333336</v>
      </c>
      <c r="AM3787" s="1">
        <v>41951.333333333336</v>
      </c>
      <c r="AN3787" s="1">
        <v>41979.708333333336</v>
      </c>
      <c r="AP3787" t="s">
        <v>113</v>
      </c>
      <c r="AU3787" t="s">
        <v>8611</v>
      </c>
      <c r="AY3787" t="s">
        <v>106</v>
      </c>
      <c r="AZ3787">
        <v>0</v>
      </c>
      <c r="BA3787">
        <v>0</v>
      </c>
      <c r="BD3787" s="3">
        <v>41321.662499999999</v>
      </c>
      <c r="BE3787" s="3">
        <v>41321.690972222219</v>
      </c>
      <c r="BF3787" t="s">
        <v>115</v>
      </c>
      <c r="BG3787" t="s">
        <v>115</v>
      </c>
      <c r="BH3787">
        <v>8149</v>
      </c>
      <c r="BM3787">
        <v>43550</v>
      </c>
      <c r="BR3787" t="s">
        <v>116</v>
      </c>
      <c r="BS3787" t="s">
        <v>117</v>
      </c>
      <c r="BU3787">
        <v>1</v>
      </c>
      <c r="BV3787" t="s">
        <v>118</v>
      </c>
      <c r="BX3787" t="s">
        <v>119</v>
      </c>
      <c r="BY3787" t="s">
        <v>119</v>
      </c>
      <c r="BZ3787" t="s">
        <v>119</v>
      </c>
      <c r="CA3787">
        <v>1</v>
      </c>
      <c r="CC3787" t="s">
        <v>120</v>
      </c>
      <c r="CH3787">
        <v>540</v>
      </c>
      <c r="CI3787">
        <v>34480</v>
      </c>
      <c r="CJ3787" t="s">
        <v>106</v>
      </c>
      <c r="CK3787" t="s">
        <v>106</v>
      </c>
      <c r="CL3787">
        <v>40</v>
      </c>
      <c r="CM3787" t="s">
        <v>4729</v>
      </c>
      <c r="CO3787">
        <v>125075</v>
      </c>
      <c r="CQ3787">
        <v>0</v>
      </c>
      <c r="CR3787">
        <v>0</v>
      </c>
      <c r="CS3787">
        <v>0</v>
      </c>
      <c r="CY3787" t="s">
        <v>123</v>
      </c>
      <c r="CZ3787" t="s">
        <v>124</v>
      </c>
      <c r="DD3787" t="str" cm="1">
        <f t="array" ref="DD3787:DE3787">TEXT(_xlfn.SEQUENCE(1, DATEDIF(AG3787, AH3787, "m") + 1, AG3787, 30), "YYYY-APMM")</f>
        <v>2014-AP09</v>
      </c>
      <c r="DE3787" t="str">
        <v>2014-AP10</v>
      </c>
      <c r="DN3787">
        <f t="shared" si="118"/>
        <v>58.2</v>
      </c>
      <c r="DO3787" t="str">
        <f t="shared" si="119"/>
        <v>LABOR- SUBCONTRACTOR</v>
      </c>
    </row>
    <row r="3788" spans="1:119" x14ac:dyDescent="0.35">
      <c r="A3788" t="s">
        <v>105</v>
      </c>
      <c r="B3788">
        <v>503073</v>
      </c>
      <c r="C3788">
        <v>6359</v>
      </c>
      <c r="D3788">
        <v>125087</v>
      </c>
      <c r="E3788">
        <v>13662</v>
      </c>
      <c r="F3788">
        <v>0</v>
      </c>
      <c r="G3788" t="s">
        <v>106</v>
      </c>
      <c r="H3788" t="s">
        <v>106</v>
      </c>
      <c r="I3788" t="s">
        <v>106</v>
      </c>
      <c r="J3788" t="s">
        <v>107</v>
      </c>
      <c r="K3788" t="s">
        <v>108</v>
      </c>
      <c r="L3788" t="s">
        <v>109</v>
      </c>
      <c r="M3788" t="s">
        <v>110</v>
      </c>
      <c r="N3788" t="s">
        <v>8612</v>
      </c>
      <c r="O3788" t="s">
        <v>4743</v>
      </c>
      <c r="P3788">
        <v>8178</v>
      </c>
      <c r="Q3788">
        <v>272</v>
      </c>
      <c r="R3788">
        <v>88</v>
      </c>
      <c r="S3788">
        <v>200</v>
      </c>
      <c r="T3788">
        <v>0</v>
      </c>
      <c r="U3788">
        <v>285.60000000000002</v>
      </c>
      <c r="V3788">
        <v>285.60000000000002</v>
      </c>
      <c r="W3788">
        <v>200</v>
      </c>
      <c r="X3788">
        <v>0</v>
      </c>
      <c r="Y3788">
        <v>0</v>
      </c>
      <c r="Z3788">
        <v>0</v>
      </c>
      <c r="AD3788" s="1">
        <v>41959.333333333336</v>
      </c>
      <c r="AE3788" s="1">
        <v>41987.708333333336</v>
      </c>
      <c r="AG3788" s="1">
        <v>41917.333333333336</v>
      </c>
      <c r="AH3788" s="1">
        <v>41947.708333333336</v>
      </c>
      <c r="AI3788" s="1">
        <v>41917.333333333336</v>
      </c>
      <c r="AJ3788" s="1">
        <v>41947.708333333336</v>
      </c>
      <c r="AK3788" s="1">
        <v>41917.333333333336</v>
      </c>
      <c r="AL3788" s="1">
        <v>41947.708333333336</v>
      </c>
      <c r="AM3788" s="1">
        <v>41959.333333333336</v>
      </c>
      <c r="AN3788" s="1">
        <v>41987.708333333336</v>
      </c>
      <c r="AP3788" t="s">
        <v>113</v>
      </c>
      <c r="AU3788" t="s">
        <v>8613</v>
      </c>
      <c r="AY3788" t="s">
        <v>106</v>
      </c>
      <c r="AZ3788">
        <v>0</v>
      </c>
      <c r="BA3788">
        <v>0</v>
      </c>
      <c r="BD3788" s="3">
        <v>41321.662499999999</v>
      </c>
      <c r="BE3788" s="3">
        <v>41321.690972222219</v>
      </c>
      <c r="BF3788" t="s">
        <v>115</v>
      </c>
      <c r="BG3788" t="s">
        <v>115</v>
      </c>
      <c r="BH3788">
        <v>8149</v>
      </c>
      <c r="BM3788">
        <v>43550</v>
      </c>
      <c r="BR3788" t="s">
        <v>116</v>
      </c>
      <c r="BS3788" t="s">
        <v>117</v>
      </c>
      <c r="BU3788">
        <v>1</v>
      </c>
      <c r="BV3788" t="s">
        <v>118</v>
      </c>
      <c r="BX3788" t="s">
        <v>119</v>
      </c>
      <c r="BY3788" t="s">
        <v>119</v>
      </c>
      <c r="BZ3788" t="s">
        <v>119</v>
      </c>
      <c r="CA3788">
        <v>1</v>
      </c>
      <c r="CC3788" t="s">
        <v>120</v>
      </c>
      <c r="CH3788">
        <v>540</v>
      </c>
      <c r="CI3788">
        <v>34480</v>
      </c>
      <c r="CJ3788" t="s">
        <v>106</v>
      </c>
      <c r="CK3788" t="s">
        <v>106</v>
      </c>
      <c r="CL3788">
        <v>40</v>
      </c>
      <c r="CM3788" t="s">
        <v>4729</v>
      </c>
      <c r="CO3788">
        <v>125075</v>
      </c>
      <c r="CQ3788">
        <v>0</v>
      </c>
      <c r="CR3788">
        <v>0</v>
      </c>
      <c r="CS3788">
        <v>0</v>
      </c>
      <c r="CY3788" t="s">
        <v>123</v>
      </c>
      <c r="CZ3788" t="s">
        <v>124</v>
      </c>
      <c r="DD3788" t="str" cm="1">
        <f t="array" ref="DD3788">TEXT(_xlfn.SEQUENCE(1, DATEDIF(AG3788, AH3788, "m") + 1, AG3788, 30), "YYYY-APMM")</f>
        <v>2014-AP10</v>
      </c>
      <c r="DN3788">
        <f t="shared" si="118"/>
        <v>285.60000000000002</v>
      </c>
      <c r="DO3788" t="str">
        <f t="shared" si="119"/>
        <v>LABOR- SUBCONTRACTOR</v>
      </c>
    </row>
    <row r="3789" spans="1:119" x14ac:dyDescent="0.35">
      <c r="A3789" t="s">
        <v>105</v>
      </c>
      <c r="B3789">
        <v>503074</v>
      </c>
      <c r="C3789">
        <v>6359</v>
      </c>
      <c r="D3789">
        <v>125088</v>
      </c>
      <c r="E3789">
        <v>13662</v>
      </c>
      <c r="F3789">
        <v>0</v>
      </c>
      <c r="G3789" t="s">
        <v>106</v>
      </c>
      <c r="H3789" t="s">
        <v>106</v>
      </c>
      <c r="I3789" t="s">
        <v>106</v>
      </c>
      <c r="J3789" t="s">
        <v>107</v>
      </c>
      <c r="K3789" t="s">
        <v>108</v>
      </c>
      <c r="L3789" t="s">
        <v>109</v>
      </c>
      <c r="M3789" t="s">
        <v>110</v>
      </c>
      <c r="N3789" t="s">
        <v>8614</v>
      </c>
      <c r="O3789" t="s">
        <v>4676</v>
      </c>
      <c r="P3789">
        <v>8177</v>
      </c>
      <c r="Q3789">
        <v>72</v>
      </c>
      <c r="R3789">
        <v>0</v>
      </c>
      <c r="S3789">
        <v>200</v>
      </c>
      <c r="T3789">
        <v>0</v>
      </c>
      <c r="U3789">
        <v>401</v>
      </c>
      <c r="V3789">
        <v>401</v>
      </c>
      <c r="W3789">
        <v>200</v>
      </c>
      <c r="X3789">
        <v>251</v>
      </c>
      <c r="Y3789">
        <v>0</v>
      </c>
      <c r="Z3789">
        <v>251</v>
      </c>
      <c r="AD3789" s="1">
        <v>41792.333333333336</v>
      </c>
      <c r="AE3789" s="1">
        <v>41820.708333333336</v>
      </c>
      <c r="AG3789" s="1">
        <v>41781.333333333336</v>
      </c>
      <c r="AH3789" s="1">
        <v>41809.708333333336</v>
      </c>
      <c r="AI3789" s="1">
        <v>41781.333333333336</v>
      </c>
      <c r="AJ3789" s="1">
        <v>41809.708333333336</v>
      </c>
      <c r="AK3789" s="1">
        <v>41781.333333333336</v>
      </c>
      <c r="AL3789" s="1">
        <v>41809.708333333336</v>
      </c>
      <c r="AM3789" s="1">
        <v>41792.333333333336</v>
      </c>
      <c r="AN3789" s="1">
        <v>41820.708333333336</v>
      </c>
      <c r="AP3789" t="s">
        <v>113</v>
      </c>
      <c r="AU3789" t="s">
        <v>8615</v>
      </c>
      <c r="AY3789" t="s">
        <v>106</v>
      </c>
      <c r="AZ3789">
        <v>0</v>
      </c>
      <c r="BA3789">
        <v>0</v>
      </c>
      <c r="BD3789" s="3">
        <v>41321.662499999999</v>
      </c>
      <c r="BE3789" s="3">
        <v>41321.663888888892</v>
      </c>
      <c r="BF3789" t="s">
        <v>115</v>
      </c>
      <c r="BG3789" t="s">
        <v>115</v>
      </c>
      <c r="BH3789">
        <v>8149</v>
      </c>
      <c r="BM3789">
        <v>43540</v>
      </c>
      <c r="BR3789" t="s">
        <v>1299</v>
      </c>
      <c r="BS3789" t="s">
        <v>1300</v>
      </c>
      <c r="BU3789">
        <v>1</v>
      </c>
      <c r="BV3789" t="s">
        <v>118</v>
      </c>
      <c r="BX3789" t="s">
        <v>119</v>
      </c>
      <c r="BY3789" t="s">
        <v>119</v>
      </c>
      <c r="BZ3789" t="s">
        <v>119</v>
      </c>
      <c r="CA3789">
        <v>1</v>
      </c>
      <c r="CC3789" t="s">
        <v>120</v>
      </c>
      <c r="CH3789">
        <v>540</v>
      </c>
      <c r="CI3789">
        <v>34440</v>
      </c>
      <c r="CJ3789" t="s">
        <v>106</v>
      </c>
      <c r="CK3789" t="s">
        <v>106</v>
      </c>
      <c r="CL3789">
        <v>20</v>
      </c>
      <c r="CM3789" t="s">
        <v>4678</v>
      </c>
      <c r="CO3789">
        <v>125075</v>
      </c>
      <c r="CQ3789">
        <v>0</v>
      </c>
      <c r="CR3789">
        <v>0</v>
      </c>
      <c r="CS3789">
        <v>0</v>
      </c>
      <c r="CY3789" t="s">
        <v>123</v>
      </c>
      <c r="CZ3789" t="s">
        <v>124</v>
      </c>
      <c r="DD3789" t="str" cm="1">
        <f t="array" ref="DD3789">TEXT(_xlfn.SEQUENCE(1, DATEDIF(AG3789, AH3789, "m") + 1, AG3789, 30), "YYYY-APMM")</f>
        <v>2014-AP05</v>
      </c>
      <c r="DN3789">
        <f t="shared" si="118"/>
        <v>401</v>
      </c>
      <c r="DO3789" t="str">
        <f t="shared" si="119"/>
        <v>LABOR - CIVIL</v>
      </c>
    </row>
    <row r="3790" spans="1:119" x14ac:dyDescent="0.35">
      <c r="A3790" t="s">
        <v>105</v>
      </c>
      <c r="B3790">
        <v>503075</v>
      </c>
      <c r="C3790">
        <v>6359</v>
      </c>
      <c r="D3790">
        <v>125088</v>
      </c>
      <c r="E3790">
        <v>13662</v>
      </c>
      <c r="F3790">
        <v>0</v>
      </c>
      <c r="G3790" t="s">
        <v>106</v>
      </c>
      <c r="H3790" t="s">
        <v>106</v>
      </c>
      <c r="I3790" t="s">
        <v>106</v>
      </c>
      <c r="J3790" t="s">
        <v>107</v>
      </c>
      <c r="K3790" t="s">
        <v>108</v>
      </c>
      <c r="L3790" t="s">
        <v>109</v>
      </c>
      <c r="M3790" t="s">
        <v>110</v>
      </c>
      <c r="N3790" t="s">
        <v>8616</v>
      </c>
      <c r="O3790" t="s">
        <v>4680</v>
      </c>
      <c r="P3790">
        <v>8178</v>
      </c>
      <c r="Q3790">
        <v>72</v>
      </c>
      <c r="R3790">
        <v>0</v>
      </c>
      <c r="S3790">
        <v>200</v>
      </c>
      <c r="T3790">
        <v>0</v>
      </c>
      <c r="U3790">
        <v>285.60000000000002</v>
      </c>
      <c r="V3790">
        <v>285.60000000000002</v>
      </c>
      <c r="W3790">
        <v>200</v>
      </c>
      <c r="X3790">
        <v>0</v>
      </c>
      <c r="Y3790">
        <v>0</v>
      </c>
      <c r="Z3790">
        <v>0</v>
      </c>
      <c r="AD3790" s="1">
        <v>41798.333333333336</v>
      </c>
      <c r="AE3790" s="1">
        <v>41826.708333333336</v>
      </c>
      <c r="AG3790" s="1">
        <v>41787.333333333336</v>
      </c>
      <c r="AH3790" s="1">
        <v>41815.708333333336</v>
      </c>
      <c r="AI3790" s="1">
        <v>41787.333333333336</v>
      </c>
      <c r="AJ3790" s="1">
        <v>41815.708333333336</v>
      </c>
      <c r="AK3790" s="1">
        <v>41787.333333333336</v>
      </c>
      <c r="AL3790" s="1">
        <v>41815.708333333336</v>
      </c>
      <c r="AM3790" s="1">
        <v>41798.333333333336</v>
      </c>
      <c r="AN3790" s="1">
        <v>41826.708333333336</v>
      </c>
      <c r="AP3790" t="s">
        <v>113</v>
      </c>
      <c r="AU3790" t="s">
        <v>8617</v>
      </c>
      <c r="AY3790" t="s">
        <v>106</v>
      </c>
      <c r="AZ3790">
        <v>0</v>
      </c>
      <c r="BA3790">
        <v>0</v>
      </c>
      <c r="BD3790" s="3">
        <v>41321.662499999999</v>
      </c>
      <c r="BE3790" s="3">
        <v>41321.663888888892</v>
      </c>
      <c r="BF3790" t="s">
        <v>115</v>
      </c>
      <c r="BG3790" t="s">
        <v>115</v>
      </c>
      <c r="BH3790">
        <v>8149</v>
      </c>
      <c r="BM3790">
        <v>43550</v>
      </c>
      <c r="BR3790" t="s">
        <v>116</v>
      </c>
      <c r="BS3790" t="s">
        <v>117</v>
      </c>
      <c r="BU3790">
        <v>1</v>
      </c>
      <c r="BV3790" t="s">
        <v>118</v>
      </c>
      <c r="BX3790" t="s">
        <v>119</v>
      </c>
      <c r="BY3790" t="s">
        <v>119</v>
      </c>
      <c r="BZ3790" t="s">
        <v>119</v>
      </c>
      <c r="CA3790">
        <v>1</v>
      </c>
      <c r="CC3790" t="s">
        <v>120</v>
      </c>
      <c r="CH3790">
        <v>540</v>
      </c>
      <c r="CI3790">
        <v>34440</v>
      </c>
      <c r="CJ3790" t="s">
        <v>106</v>
      </c>
      <c r="CK3790" t="s">
        <v>106</v>
      </c>
      <c r="CL3790">
        <v>20</v>
      </c>
      <c r="CM3790" t="s">
        <v>4678</v>
      </c>
      <c r="CO3790">
        <v>125075</v>
      </c>
      <c r="CQ3790">
        <v>0</v>
      </c>
      <c r="CR3790">
        <v>0</v>
      </c>
      <c r="CS3790">
        <v>0</v>
      </c>
      <c r="CY3790" t="s">
        <v>123</v>
      </c>
      <c r="CZ3790" t="s">
        <v>124</v>
      </c>
      <c r="DD3790" t="str" cm="1">
        <f t="array" ref="DD3790">TEXT(_xlfn.SEQUENCE(1, DATEDIF(AG3790, AH3790, "m") + 1, AG3790, 30), "YYYY-APMM")</f>
        <v>2014-AP05</v>
      </c>
      <c r="DN3790">
        <f t="shared" si="118"/>
        <v>285.60000000000002</v>
      </c>
      <c r="DO3790" t="str">
        <f t="shared" si="119"/>
        <v>LABOR- SUBCONTRACTOR</v>
      </c>
    </row>
    <row r="3791" spans="1:119" x14ac:dyDescent="0.35">
      <c r="A3791" t="s">
        <v>105</v>
      </c>
      <c r="B3791">
        <v>503076</v>
      </c>
      <c r="C3791">
        <v>6359</v>
      </c>
      <c r="D3791">
        <v>125088</v>
      </c>
      <c r="E3791">
        <v>13662</v>
      </c>
      <c r="F3791">
        <v>0</v>
      </c>
      <c r="G3791" t="s">
        <v>106</v>
      </c>
      <c r="H3791" t="s">
        <v>106</v>
      </c>
      <c r="I3791" t="s">
        <v>106</v>
      </c>
      <c r="J3791" t="s">
        <v>107</v>
      </c>
      <c r="K3791" t="s">
        <v>108</v>
      </c>
      <c r="L3791" t="s">
        <v>109</v>
      </c>
      <c r="M3791" t="s">
        <v>110</v>
      </c>
      <c r="N3791" t="s">
        <v>8618</v>
      </c>
      <c r="O3791" t="s">
        <v>4683</v>
      </c>
      <c r="P3791">
        <v>8178</v>
      </c>
      <c r="Q3791">
        <v>72</v>
      </c>
      <c r="R3791">
        <v>0</v>
      </c>
      <c r="S3791">
        <v>200</v>
      </c>
      <c r="T3791">
        <v>0</v>
      </c>
      <c r="U3791">
        <v>84</v>
      </c>
      <c r="V3791">
        <v>84</v>
      </c>
      <c r="W3791">
        <v>200</v>
      </c>
      <c r="X3791">
        <v>0</v>
      </c>
      <c r="Y3791">
        <v>0</v>
      </c>
      <c r="Z3791">
        <v>0</v>
      </c>
      <c r="AD3791" s="1">
        <v>41804.333333333336</v>
      </c>
      <c r="AE3791" s="1">
        <v>41832.708333333336</v>
      </c>
      <c r="AG3791" s="1">
        <v>41793.333333333336</v>
      </c>
      <c r="AH3791" s="1">
        <v>41821.708333333336</v>
      </c>
      <c r="AI3791" s="1">
        <v>41793.333333333336</v>
      </c>
      <c r="AJ3791" s="1">
        <v>41821.708333333336</v>
      </c>
      <c r="AK3791" s="1">
        <v>41793.333333333336</v>
      </c>
      <c r="AL3791" s="1">
        <v>41821.708333333336</v>
      </c>
      <c r="AM3791" s="1">
        <v>41804.333333333336</v>
      </c>
      <c r="AN3791" s="1">
        <v>41832.708333333336</v>
      </c>
      <c r="AP3791" t="s">
        <v>113</v>
      </c>
      <c r="AU3791" t="s">
        <v>8619</v>
      </c>
      <c r="AY3791" t="s">
        <v>106</v>
      </c>
      <c r="AZ3791">
        <v>0</v>
      </c>
      <c r="BA3791">
        <v>0</v>
      </c>
      <c r="BD3791" s="3">
        <v>41321.662499999999</v>
      </c>
      <c r="BE3791" s="3">
        <v>41321.663888888892</v>
      </c>
      <c r="BF3791" t="s">
        <v>115</v>
      </c>
      <c r="BG3791" t="s">
        <v>115</v>
      </c>
      <c r="BH3791">
        <v>8149</v>
      </c>
      <c r="BM3791">
        <v>43550</v>
      </c>
      <c r="BR3791" t="s">
        <v>116</v>
      </c>
      <c r="BS3791" t="s">
        <v>117</v>
      </c>
      <c r="BU3791">
        <v>1</v>
      </c>
      <c r="BV3791" t="s">
        <v>118</v>
      </c>
      <c r="BX3791" t="s">
        <v>119</v>
      </c>
      <c r="BY3791" t="s">
        <v>119</v>
      </c>
      <c r="BZ3791" t="s">
        <v>119</v>
      </c>
      <c r="CA3791">
        <v>1</v>
      </c>
      <c r="CC3791" t="s">
        <v>120</v>
      </c>
      <c r="CH3791">
        <v>540</v>
      </c>
      <c r="CI3791">
        <v>34440</v>
      </c>
      <c r="CJ3791" t="s">
        <v>106</v>
      </c>
      <c r="CK3791" t="s">
        <v>106</v>
      </c>
      <c r="CL3791">
        <v>20</v>
      </c>
      <c r="CM3791" t="s">
        <v>4678</v>
      </c>
      <c r="CO3791">
        <v>125075</v>
      </c>
      <c r="CQ3791">
        <v>0</v>
      </c>
      <c r="CR3791">
        <v>0</v>
      </c>
      <c r="CS3791">
        <v>0</v>
      </c>
      <c r="CY3791" t="s">
        <v>123</v>
      </c>
      <c r="CZ3791" t="s">
        <v>124</v>
      </c>
      <c r="DD3791" t="str" cm="1">
        <f t="array" ref="DD3791">TEXT(_xlfn.SEQUENCE(1, DATEDIF(AG3791, AH3791, "m") + 1, AG3791, 30), "YYYY-APMM")</f>
        <v>2014-AP06</v>
      </c>
      <c r="DN3791">
        <f t="shared" si="118"/>
        <v>84</v>
      </c>
      <c r="DO3791" t="str">
        <f t="shared" si="119"/>
        <v>LABOR- SUBCONTRACTOR</v>
      </c>
    </row>
    <row r="3792" spans="1:119" x14ac:dyDescent="0.35">
      <c r="A3792" t="s">
        <v>105</v>
      </c>
      <c r="B3792">
        <v>503077</v>
      </c>
      <c r="C3792">
        <v>6359</v>
      </c>
      <c r="D3792">
        <v>125088</v>
      </c>
      <c r="E3792">
        <v>13662</v>
      </c>
      <c r="F3792">
        <v>0</v>
      </c>
      <c r="G3792" t="s">
        <v>106</v>
      </c>
      <c r="H3792" t="s">
        <v>106</v>
      </c>
      <c r="I3792" t="s">
        <v>106</v>
      </c>
      <c r="J3792" t="s">
        <v>107</v>
      </c>
      <c r="K3792" t="s">
        <v>108</v>
      </c>
      <c r="L3792" t="s">
        <v>109</v>
      </c>
      <c r="M3792" t="s">
        <v>110</v>
      </c>
      <c r="N3792" t="s">
        <v>8620</v>
      </c>
      <c r="O3792" t="s">
        <v>4686</v>
      </c>
      <c r="P3792">
        <v>8177</v>
      </c>
      <c r="Q3792">
        <v>72</v>
      </c>
      <c r="R3792">
        <v>0</v>
      </c>
      <c r="S3792">
        <v>200</v>
      </c>
      <c r="T3792">
        <v>0</v>
      </c>
      <c r="U3792">
        <v>335</v>
      </c>
      <c r="V3792">
        <v>335</v>
      </c>
      <c r="W3792">
        <v>200</v>
      </c>
      <c r="X3792">
        <v>275</v>
      </c>
      <c r="Y3792">
        <v>0</v>
      </c>
      <c r="Z3792">
        <v>275</v>
      </c>
      <c r="AD3792" s="1">
        <v>41809.333333333336</v>
      </c>
      <c r="AE3792" s="1">
        <v>41837.708333333336</v>
      </c>
      <c r="AG3792" s="1">
        <v>41799.333333333336</v>
      </c>
      <c r="AH3792" s="1">
        <v>41827.708333333336</v>
      </c>
      <c r="AI3792" s="1">
        <v>41799.333333333336</v>
      </c>
      <c r="AJ3792" s="1">
        <v>41827.708333333336</v>
      </c>
      <c r="AK3792" s="1">
        <v>41799.333333333336</v>
      </c>
      <c r="AL3792" s="1">
        <v>41827.708333333336</v>
      </c>
      <c r="AM3792" s="1">
        <v>41809.333333333336</v>
      </c>
      <c r="AN3792" s="1">
        <v>41837.708333333336</v>
      </c>
      <c r="AP3792" t="s">
        <v>113</v>
      </c>
      <c r="AU3792" t="s">
        <v>8621</v>
      </c>
      <c r="AY3792" t="s">
        <v>106</v>
      </c>
      <c r="AZ3792">
        <v>0</v>
      </c>
      <c r="BA3792">
        <v>0</v>
      </c>
      <c r="BD3792" s="3">
        <v>41321.662499999999</v>
      </c>
      <c r="BE3792" s="3">
        <v>41321.663888888892</v>
      </c>
      <c r="BF3792" t="s">
        <v>115</v>
      </c>
      <c r="BG3792" t="s">
        <v>115</v>
      </c>
      <c r="BH3792">
        <v>8149</v>
      </c>
      <c r="BM3792">
        <v>43540</v>
      </c>
      <c r="BR3792" t="s">
        <v>1299</v>
      </c>
      <c r="BS3792" t="s">
        <v>1300</v>
      </c>
      <c r="BU3792">
        <v>1</v>
      </c>
      <c r="BV3792" t="s">
        <v>118</v>
      </c>
      <c r="BX3792" t="s">
        <v>119</v>
      </c>
      <c r="BY3792" t="s">
        <v>119</v>
      </c>
      <c r="BZ3792" t="s">
        <v>119</v>
      </c>
      <c r="CA3792">
        <v>1</v>
      </c>
      <c r="CC3792" t="s">
        <v>120</v>
      </c>
      <c r="CH3792">
        <v>540</v>
      </c>
      <c r="CI3792">
        <v>34440</v>
      </c>
      <c r="CJ3792" t="s">
        <v>106</v>
      </c>
      <c r="CK3792" t="s">
        <v>106</v>
      </c>
      <c r="CL3792">
        <v>20</v>
      </c>
      <c r="CM3792" t="s">
        <v>4678</v>
      </c>
      <c r="CO3792">
        <v>125075</v>
      </c>
      <c r="CQ3792">
        <v>0</v>
      </c>
      <c r="CR3792">
        <v>0</v>
      </c>
      <c r="CS3792">
        <v>0</v>
      </c>
      <c r="CY3792" t="s">
        <v>123</v>
      </c>
      <c r="CZ3792" t="s">
        <v>124</v>
      </c>
      <c r="DD3792" t="str" cm="1">
        <f t="array" ref="DD3792">TEXT(_xlfn.SEQUENCE(1, DATEDIF(AG3792, AH3792, "m") + 1, AG3792, 30), "YYYY-APMM")</f>
        <v>2014-AP06</v>
      </c>
      <c r="DN3792">
        <f t="shared" si="118"/>
        <v>335</v>
      </c>
      <c r="DO3792" t="str">
        <f t="shared" si="119"/>
        <v>LABOR - CIVIL</v>
      </c>
    </row>
    <row r="3793" spans="1:119" x14ac:dyDescent="0.35">
      <c r="A3793" t="s">
        <v>105</v>
      </c>
      <c r="B3793">
        <v>503078</v>
      </c>
      <c r="C3793">
        <v>6359</v>
      </c>
      <c r="D3793">
        <v>125088</v>
      </c>
      <c r="E3793">
        <v>13662</v>
      </c>
      <c r="F3793">
        <v>0</v>
      </c>
      <c r="G3793" t="s">
        <v>106</v>
      </c>
      <c r="H3793" t="s">
        <v>106</v>
      </c>
      <c r="I3793" t="s">
        <v>106</v>
      </c>
      <c r="J3793" t="s">
        <v>107</v>
      </c>
      <c r="K3793" t="s">
        <v>108</v>
      </c>
      <c r="L3793" t="s">
        <v>109</v>
      </c>
      <c r="M3793" t="s">
        <v>110</v>
      </c>
      <c r="N3793" t="s">
        <v>8622</v>
      </c>
      <c r="O3793" t="s">
        <v>4689</v>
      </c>
      <c r="P3793">
        <v>8172</v>
      </c>
      <c r="Q3793">
        <v>304</v>
      </c>
      <c r="R3793">
        <v>0</v>
      </c>
      <c r="S3793">
        <v>200</v>
      </c>
      <c r="T3793">
        <v>0</v>
      </c>
      <c r="U3793">
        <v>132</v>
      </c>
      <c r="V3793">
        <v>132</v>
      </c>
      <c r="W3793">
        <v>200</v>
      </c>
      <c r="X3793">
        <v>0</v>
      </c>
      <c r="Y3793">
        <v>0</v>
      </c>
      <c r="Z3793">
        <v>0</v>
      </c>
      <c r="AD3793" s="1">
        <v>41849.333333333336</v>
      </c>
      <c r="AE3793" s="1">
        <v>41881.708333333336</v>
      </c>
      <c r="AG3793" s="1">
        <v>41805.333333333336</v>
      </c>
      <c r="AH3793" s="1">
        <v>41833.708333333336</v>
      </c>
      <c r="AI3793" s="1">
        <v>41805.333333333336</v>
      </c>
      <c r="AJ3793" s="1">
        <v>41833.708333333336</v>
      </c>
      <c r="AK3793" s="1">
        <v>41805.333333333336</v>
      </c>
      <c r="AL3793" s="1">
        <v>41833.708333333336</v>
      </c>
      <c r="AM3793" s="1">
        <v>41849.333333333336</v>
      </c>
      <c r="AN3793" s="1">
        <v>41881.708333333336</v>
      </c>
      <c r="AP3793" t="s">
        <v>113</v>
      </c>
      <c r="AU3793" t="s">
        <v>8623</v>
      </c>
      <c r="AY3793" t="s">
        <v>106</v>
      </c>
      <c r="AZ3793">
        <v>0</v>
      </c>
      <c r="BA3793">
        <v>0</v>
      </c>
      <c r="BD3793" s="3">
        <v>41321.662499999999</v>
      </c>
      <c r="BE3793" s="3">
        <v>41321.663888888892</v>
      </c>
      <c r="BF3793" t="s">
        <v>115</v>
      </c>
      <c r="BG3793" t="s">
        <v>115</v>
      </c>
      <c r="BH3793">
        <v>8149</v>
      </c>
      <c r="BM3793">
        <v>43490</v>
      </c>
      <c r="BR3793" t="s">
        <v>3200</v>
      </c>
      <c r="BS3793" t="s">
        <v>3201</v>
      </c>
      <c r="BU3793">
        <v>1</v>
      </c>
      <c r="BV3793" t="s">
        <v>118</v>
      </c>
      <c r="BX3793" t="s">
        <v>119</v>
      </c>
      <c r="BY3793" t="s">
        <v>119</v>
      </c>
      <c r="BZ3793" t="s">
        <v>119</v>
      </c>
      <c r="CA3793">
        <v>1</v>
      </c>
      <c r="CC3793" t="s">
        <v>120</v>
      </c>
      <c r="CH3793">
        <v>540</v>
      </c>
      <c r="CI3793">
        <v>34440</v>
      </c>
      <c r="CJ3793" t="s">
        <v>106</v>
      </c>
      <c r="CK3793" t="s">
        <v>106</v>
      </c>
      <c r="CL3793">
        <v>20</v>
      </c>
      <c r="CM3793" t="s">
        <v>4678</v>
      </c>
      <c r="CO3793">
        <v>125075</v>
      </c>
      <c r="CQ3793">
        <v>0</v>
      </c>
      <c r="CR3793">
        <v>0</v>
      </c>
      <c r="CS3793">
        <v>0</v>
      </c>
      <c r="CY3793" t="s">
        <v>123</v>
      </c>
      <c r="CZ3793" t="s">
        <v>124</v>
      </c>
      <c r="DD3793" t="str" cm="1">
        <f t="array" ref="DD3793">TEXT(_xlfn.SEQUENCE(1, DATEDIF(AG3793, AH3793, "m") + 1, AG3793, 30), "YYYY-APMM")</f>
        <v>2014-AP06</v>
      </c>
      <c r="DN3793">
        <f t="shared" si="118"/>
        <v>132</v>
      </c>
      <c r="DO3793" t="str">
        <f t="shared" si="119"/>
        <v>MANHOLES SK</v>
      </c>
    </row>
    <row r="3794" spans="1:119" x14ac:dyDescent="0.35">
      <c r="A3794" t="s">
        <v>105</v>
      </c>
      <c r="B3794">
        <v>503079</v>
      </c>
      <c r="C3794">
        <v>6359</v>
      </c>
      <c r="D3794">
        <v>125088</v>
      </c>
      <c r="E3794">
        <v>13662</v>
      </c>
      <c r="F3794">
        <v>0</v>
      </c>
      <c r="G3794" t="s">
        <v>106</v>
      </c>
      <c r="H3794" t="s">
        <v>106</v>
      </c>
      <c r="I3794" t="s">
        <v>106</v>
      </c>
      <c r="J3794" t="s">
        <v>107</v>
      </c>
      <c r="K3794" t="s">
        <v>108</v>
      </c>
      <c r="L3794" t="s">
        <v>109</v>
      </c>
      <c r="M3794" t="s">
        <v>110</v>
      </c>
      <c r="N3794" t="s">
        <v>8624</v>
      </c>
      <c r="O3794" t="s">
        <v>4692</v>
      </c>
      <c r="P3794">
        <v>8178</v>
      </c>
      <c r="Q3794">
        <v>304</v>
      </c>
      <c r="R3794">
        <v>56</v>
      </c>
      <c r="S3794">
        <v>160</v>
      </c>
      <c r="T3794">
        <v>0</v>
      </c>
      <c r="U3794">
        <v>50.4</v>
      </c>
      <c r="V3794">
        <v>50.4</v>
      </c>
      <c r="W3794">
        <v>160</v>
      </c>
      <c r="X3794">
        <v>0</v>
      </c>
      <c r="Y3794">
        <v>0</v>
      </c>
      <c r="Z3794">
        <v>0</v>
      </c>
      <c r="AD3794" s="1">
        <v>41882.333333333336</v>
      </c>
      <c r="AE3794" s="1">
        <v>41904.708333333336</v>
      </c>
      <c r="AG3794" s="1">
        <v>41834.333333333336</v>
      </c>
      <c r="AH3794" s="1">
        <v>41860.708333333336</v>
      </c>
      <c r="AI3794" s="1">
        <v>41834.333333333336</v>
      </c>
      <c r="AJ3794" s="1">
        <v>41860.708333333336</v>
      </c>
      <c r="AK3794" s="1">
        <v>41834.333333333336</v>
      </c>
      <c r="AL3794" s="1">
        <v>41860.708333333336</v>
      </c>
      <c r="AM3794" s="1">
        <v>41882.333333333336</v>
      </c>
      <c r="AN3794" s="1">
        <v>41904.708333333336</v>
      </c>
      <c r="AP3794" t="s">
        <v>113</v>
      </c>
      <c r="AU3794" t="s">
        <v>8625</v>
      </c>
      <c r="AY3794" t="s">
        <v>106</v>
      </c>
      <c r="AZ3794">
        <v>0</v>
      </c>
      <c r="BA3794">
        <v>0</v>
      </c>
      <c r="BD3794" s="3">
        <v>41321.662499999999</v>
      </c>
      <c r="BE3794" s="3">
        <v>41321.690972222219</v>
      </c>
      <c r="BF3794" t="s">
        <v>115</v>
      </c>
      <c r="BG3794" t="s">
        <v>115</v>
      </c>
      <c r="BH3794">
        <v>8149</v>
      </c>
      <c r="BM3794">
        <v>43550</v>
      </c>
      <c r="BR3794" t="s">
        <v>116</v>
      </c>
      <c r="BS3794" t="s">
        <v>117</v>
      </c>
      <c r="BU3794">
        <v>1</v>
      </c>
      <c r="BV3794" t="s">
        <v>118</v>
      </c>
      <c r="BX3794" t="s">
        <v>119</v>
      </c>
      <c r="BY3794" t="s">
        <v>119</v>
      </c>
      <c r="BZ3794" t="s">
        <v>119</v>
      </c>
      <c r="CA3794">
        <v>1</v>
      </c>
      <c r="CC3794" t="s">
        <v>120</v>
      </c>
      <c r="CH3794">
        <v>540</v>
      </c>
      <c r="CI3794">
        <v>34440</v>
      </c>
      <c r="CJ3794" t="s">
        <v>106</v>
      </c>
      <c r="CK3794" t="s">
        <v>106</v>
      </c>
      <c r="CL3794">
        <v>20</v>
      </c>
      <c r="CM3794" t="s">
        <v>4678</v>
      </c>
      <c r="CO3794">
        <v>125075</v>
      </c>
      <c r="CQ3794">
        <v>0</v>
      </c>
      <c r="CR3794">
        <v>0</v>
      </c>
      <c r="CS3794">
        <v>0</v>
      </c>
      <c r="CY3794" t="s">
        <v>123</v>
      </c>
      <c r="CZ3794" t="s">
        <v>124</v>
      </c>
      <c r="DD3794" t="str" cm="1">
        <f t="array" ref="DD3794">TEXT(_xlfn.SEQUENCE(1, DATEDIF(AG3794, AH3794, "m") + 1, AG3794, 30), "YYYY-APMM")</f>
        <v>2014-AP07</v>
      </c>
      <c r="DN3794">
        <f t="shared" si="118"/>
        <v>50.4</v>
      </c>
      <c r="DO3794" t="str">
        <f t="shared" si="119"/>
        <v>LABOR- SUBCONTRACTOR</v>
      </c>
    </row>
    <row r="3795" spans="1:119" x14ac:dyDescent="0.35">
      <c r="A3795" t="s">
        <v>105</v>
      </c>
      <c r="B3795">
        <v>503080</v>
      </c>
      <c r="C3795">
        <v>6359</v>
      </c>
      <c r="D3795">
        <v>125091</v>
      </c>
      <c r="E3795">
        <v>13662</v>
      </c>
      <c r="F3795">
        <v>0</v>
      </c>
      <c r="G3795" t="s">
        <v>106</v>
      </c>
      <c r="H3795" t="s">
        <v>106</v>
      </c>
      <c r="I3795" t="s">
        <v>106</v>
      </c>
      <c r="J3795" t="s">
        <v>107</v>
      </c>
      <c r="K3795" t="s">
        <v>108</v>
      </c>
      <c r="L3795" t="s">
        <v>109</v>
      </c>
      <c r="M3795" t="s">
        <v>110</v>
      </c>
      <c r="N3795" t="s">
        <v>8626</v>
      </c>
      <c r="O3795" t="s">
        <v>3209</v>
      </c>
      <c r="P3795">
        <v>8177</v>
      </c>
      <c r="Q3795">
        <v>144</v>
      </c>
      <c r="R3795">
        <v>0</v>
      </c>
      <c r="S3795">
        <v>144</v>
      </c>
      <c r="T3795">
        <v>0</v>
      </c>
      <c r="U3795">
        <v>324</v>
      </c>
      <c r="V3795">
        <v>324</v>
      </c>
      <c r="W3795">
        <v>144</v>
      </c>
      <c r="X3795">
        <v>180</v>
      </c>
      <c r="Y3795">
        <v>0</v>
      </c>
      <c r="Z3795">
        <v>180</v>
      </c>
      <c r="AD3795" s="1">
        <v>41806.333333333336</v>
      </c>
      <c r="AE3795" s="1">
        <v>41826.708333333336</v>
      </c>
      <c r="AG3795" s="1">
        <v>41785.333333333336</v>
      </c>
      <c r="AH3795" s="1">
        <v>41805.708333333336</v>
      </c>
      <c r="AI3795" s="1">
        <v>41785.333333333336</v>
      </c>
      <c r="AJ3795" s="1">
        <v>41805.708333333336</v>
      </c>
      <c r="AK3795" s="1">
        <v>41785.333333333336</v>
      </c>
      <c r="AL3795" s="1">
        <v>41805.708333333336</v>
      </c>
      <c r="AM3795" s="1">
        <v>41806.333333333336</v>
      </c>
      <c r="AN3795" s="1">
        <v>41826.708333333336</v>
      </c>
      <c r="AP3795" t="s">
        <v>113</v>
      </c>
      <c r="AU3795" t="s">
        <v>8627</v>
      </c>
      <c r="AY3795" t="s">
        <v>106</v>
      </c>
      <c r="AZ3795">
        <v>0</v>
      </c>
      <c r="BA3795">
        <v>0</v>
      </c>
      <c r="BD3795" s="3">
        <v>41321.662499999999</v>
      </c>
      <c r="BE3795" s="3">
        <v>41321.663888888892</v>
      </c>
      <c r="BF3795" t="s">
        <v>115</v>
      </c>
      <c r="BG3795" t="s">
        <v>115</v>
      </c>
      <c r="BH3795">
        <v>8149</v>
      </c>
      <c r="BM3795">
        <v>43540</v>
      </c>
      <c r="BR3795" t="s">
        <v>1299</v>
      </c>
      <c r="BS3795" t="s">
        <v>1300</v>
      </c>
      <c r="BU3795">
        <v>1</v>
      </c>
      <c r="BV3795" t="s">
        <v>118</v>
      </c>
      <c r="BX3795" t="s">
        <v>119</v>
      </c>
      <c r="BY3795" t="s">
        <v>119</v>
      </c>
      <c r="BZ3795" t="s">
        <v>119</v>
      </c>
      <c r="CA3795">
        <v>1</v>
      </c>
      <c r="CC3795" t="s">
        <v>120</v>
      </c>
      <c r="CH3795">
        <v>540</v>
      </c>
      <c r="CI3795">
        <v>34570</v>
      </c>
      <c r="CJ3795" t="s">
        <v>106</v>
      </c>
      <c r="CK3795" t="s">
        <v>106</v>
      </c>
      <c r="CL3795">
        <v>10</v>
      </c>
      <c r="CM3795" t="s">
        <v>4836</v>
      </c>
      <c r="CO3795">
        <v>125090</v>
      </c>
      <c r="CQ3795">
        <v>0</v>
      </c>
      <c r="CR3795">
        <v>0</v>
      </c>
      <c r="CS3795">
        <v>0</v>
      </c>
      <c r="CY3795" t="s">
        <v>123</v>
      </c>
      <c r="CZ3795" t="s">
        <v>124</v>
      </c>
      <c r="DD3795" t="str" cm="1">
        <f t="array" ref="DD3795">TEXT(_xlfn.SEQUENCE(1, DATEDIF(AG3795, AH3795, "m") + 1, AG3795, 30), "YYYY-APMM")</f>
        <v>2014-AP05</v>
      </c>
      <c r="DN3795">
        <f t="shared" si="118"/>
        <v>324</v>
      </c>
      <c r="DO3795" t="str">
        <f t="shared" si="119"/>
        <v>LABOR - CIVIL</v>
      </c>
    </row>
    <row r="3796" spans="1:119" x14ac:dyDescent="0.35">
      <c r="A3796" t="s">
        <v>105</v>
      </c>
      <c r="B3796">
        <v>503081</v>
      </c>
      <c r="C3796">
        <v>6359</v>
      </c>
      <c r="D3796">
        <v>125091</v>
      </c>
      <c r="E3796">
        <v>13662</v>
      </c>
      <c r="F3796">
        <v>0</v>
      </c>
      <c r="G3796" t="s">
        <v>106</v>
      </c>
      <c r="H3796" t="s">
        <v>106</v>
      </c>
      <c r="I3796" t="s">
        <v>106</v>
      </c>
      <c r="J3796" t="s">
        <v>107</v>
      </c>
      <c r="K3796" t="s">
        <v>108</v>
      </c>
      <c r="L3796" t="s">
        <v>109</v>
      </c>
      <c r="M3796" t="s">
        <v>110</v>
      </c>
      <c r="N3796" t="s">
        <v>8628</v>
      </c>
      <c r="O3796" t="s">
        <v>4838</v>
      </c>
      <c r="P3796">
        <v>8163</v>
      </c>
      <c r="Q3796">
        <v>144</v>
      </c>
      <c r="R3796">
        <v>0</v>
      </c>
      <c r="S3796">
        <v>80</v>
      </c>
      <c r="T3796">
        <v>0</v>
      </c>
      <c r="U3796">
        <v>200</v>
      </c>
      <c r="V3796">
        <v>200</v>
      </c>
      <c r="W3796">
        <v>80</v>
      </c>
      <c r="X3796">
        <v>0</v>
      </c>
      <c r="Y3796">
        <v>0</v>
      </c>
      <c r="Z3796">
        <v>0</v>
      </c>
      <c r="AD3796" s="1">
        <v>41827.333333333336</v>
      </c>
      <c r="AE3796" s="1">
        <v>41837.708333333336</v>
      </c>
      <c r="AG3796" s="1">
        <v>41806.333333333336</v>
      </c>
      <c r="AH3796" s="1">
        <v>41816.708333333336</v>
      </c>
      <c r="AI3796" s="1">
        <v>41806.333333333336</v>
      </c>
      <c r="AJ3796" s="1">
        <v>41816.708333333336</v>
      </c>
      <c r="AK3796" s="1">
        <v>41806.333333333336</v>
      </c>
      <c r="AL3796" s="1">
        <v>41816.708333333336</v>
      </c>
      <c r="AM3796" s="1">
        <v>41827.333333333336</v>
      </c>
      <c r="AN3796" s="1">
        <v>41837.708333333336</v>
      </c>
      <c r="AP3796" t="s">
        <v>113</v>
      </c>
      <c r="AU3796" t="s">
        <v>8629</v>
      </c>
      <c r="AY3796" t="s">
        <v>106</v>
      </c>
      <c r="AZ3796">
        <v>0</v>
      </c>
      <c r="BA3796">
        <v>0</v>
      </c>
      <c r="BD3796" s="3">
        <v>41321.662499999999</v>
      </c>
      <c r="BE3796" s="3">
        <v>41321.663888888892</v>
      </c>
      <c r="BF3796" t="s">
        <v>115</v>
      </c>
      <c r="BG3796" t="s">
        <v>115</v>
      </c>
      <c r="BH3796">
        <v>8149</v>
      </c>
      <c r="BM3796">
        <v>43400</v>
      </c>
      <c r="BR3796" t="s">
        <v>3114</v>
      </c>
      <c r="BS3796" t="s">
        <v>3115</v>
      </c>
      <c r="BU3796">
        <v>1</v>
      </c>
      <c r="BV3796" t="s">
        <v>118</v>
      </c>
      <c r="BX3796" t="s">
        <v>119</v>
      </c>
      <c r="BY3796" t="s">
        <v>119</v>
      </c>
      <c r="BZ3796" t="s">
        <v>119</v>
      </c>
      <c r="CA3796">
        <v>1</v>
      </c>
      <c r="CC3796" t="s">
        <v>120</v>
      </c>
      <c r="CH3796">
        <v>540</v>
      </c>
      <c r="CI3796">
        <v>34570</v>
      </c>
      <c r="CJ3796" t="s">
        <v>106</v>
      </c>
      <c r="CK3796" t="s">
        <v>106</v>
      </c>
      <c r="CL3796">
        <v>10</v>
      </c>
      <c r="CM3796" t="s">
        <v>4836</v>
      </c>
      <c r="CO3796">
        <v>125090</v>
      </c>
      <c r="CQ3796">
        <v>0</v>
      </c>
      <c r="CR3796">
        <v>0</v>
      </c>
      <c r="CS3796">
        <v>0</v>
      </c>
      <c r="CY3796" t="s">
        <v>123</v>
      </c>
      <c r="CZ3796" t="s">
        <v>124</v>
      </c>
      <c r="DD3796" t="str" cm="1">
        <f t="array" ref="DD3796">TEXT(_xlfn.SEQUENCE(1, DATEDIF(AG3796, AH3796, "m") + 1, AG3796, 30), "YYYY-APMM")</f>
        <v>2014-AP06</v>
      </c>
      <c r="DN3796">
        <f t="shared" si="118"/>
        <v>200</v>
      </c>
      <c r="DO3796" t="str">
        <f t="shared" si="119"/>
        <v>BLINDING MASON SK</v>
      </c>
    </row>
    <row r="3797" spans="1:119" x14ac:dyDescent="0.35">
      <c r="A3797" t="s">
        <v>105</v>
      </c>
      <c r="B3797">
        <v>503082</v>
      </c>
      <c r="C3797">
        <v>6359</v>
      </c>
      <c r="D3797">
        <v>125091</v>
      </c>
      <c r="E3797">
        <v>13662</v>
      </c>
      <c r="F3797">
        <v>0</v>
      </c>
      <c r="G3797" t="s">
        <v>106</v>
      </c>
      <c r="H3797" t="s">
        <v>106</v>
      </c>
      <c r="I3797" t="s">
        <v>106</v>
      </c>
      <c r="J3797" t="s">
        <v>107</v>
      </c>
      <c r="K3797" t="s">
        <v>108</v>
      </c>
      <c r="L3797" t="s">
        <v>109</v>
      </c>
      <c r="M3797" t="s">
        <v>110</v>
      </c>
      <c r="N3797" t="s">
        <v>8630</v>
      </c>
      <c r="O3797" t="s">
        <v>4841</v>
      </c>
      <c r="P3797">
        <v>8165</v>
      </c>
      <c r="Q3797">
        <v>144</v>
      </c>
      <c r="R3797">
        <v>0</v>
      </c>
      <c r="S3797">
        <v>96</v>
      </c>
      <c r="T3797">
        <v>0</v>
      </c>
      <c r="U3797">
        <v>630</v>
      </c>
      <c r="V3797">
        <v>630</v>
      </c>
      <c r="W3797">
        <v>96</v>
      </c>
      <c r="X3797">
        <v>0</v>
      </c>
      <c r="Y3797">
        <v>0</v>
      </c>
      <c r="Z3797">
        <v>0</v>
      </c>
      <c r="AD3797" s="1">
        <v>41839.333333333336</v>
      </c>
      <c r="AE3797" s="1">
        <v>41851.708333333336</v>
      </c>
      <c r="AG3797" s="1">
        <v>41818.333333333336</v>
      </c>
      <c r="AH3797" s="1">
        <v>41830.708333333336</v>
      </c>
      <c r="AI3797" s="1">
        <v>41818.333333333336</v>
      </c>
      <c r="AJ3797" s="1">
        <v>41830.708333333336</v>
      </c>
      <c r="AK3797" s="1">
        <v>41818.333333333336</v>
      </c>
      <c r="AL3797" s="1">
        <v>41830.708333333336</v>
      </c>
      <c r="AM3797" s="1">
        <v>41839.333333333336</v>
      </c>
      <c r="AN3797" s="1">
        <v>41851.708333333336</v>
      </c>
      <c r="AP3797" t="s">
        <v>113</v>
      </c>
      <c r="AU3797" t="s">
        <v>8631</v>
      </c>
      <c r="AY3797" t="s">
        <v>106</v>
      </c>
      <c r="AZ3797">
        <v>0</v>
      </c>
      <c r="BA3797">
        <v>0</v>
      </c>
      <c r="BD3797" s="3">
        <v>41321.662499999999</v>
      </c>
      <c r="BE3797" s="3">
        <v>41321.663888888892</v>
      </c>
      <c r="BF3797" t="s">
        <v>115</v>
      </c>
      <c r="BG3797" t="s">
        <v>115</v>
      </c>
      <c r="BH3797">
        <v>8149</v>
      </c>
      <c r="BM3797">
        <v>43420</v>
      </c>
      <c r="BR3797" t="s">
        <v>3122</v>
      </c>
      <c r="BS3797" t="s">
        <v>3123</v>
      </c>
      <c r="BU3797">
        <v>1</v>
      </c>
      <c r="BV3797" t="s">
        <v>118</v>
      </c>
      <c r="BX3797" t="s">
        <v>119</v>
      </c>
      <c r="BY3797" t="s">
        <v>119</v>
      </c>
      <c r="BZ3797" t="s">
        <v>119</v>
      </c>
      <c r="CA3797">
        <v>1</v>
      </c>
      <c r="CC3797" t="s">
        <v>120</v>
      </c>
      <c r="CH3797">
        <v>540</v>
      </c>
      <c r="CI3797">
        <v>34570</v>
      </c>
      <c r="CJ3797" t="s">
        <v>106</v>
      </c>
      <c r="CK3797" t="s">
        <v>106</v>
      </c>
      <c r="CL3797">
        <v>10</v>
      </c>
      <c r="CM3797" t="s">
        <v>4836</v>
      </c>
      <c r="CO3797">
        <v>125090</v>
      </c>
      <c r="CQ3797">
        <v>0</v>
      </c>
      <c r="CR3797">
        <v>0</v>
      </c>
      <c r="CS3797">
        <v>0</v>
      </c>
      <c r="CY3797" t="s">
        <v>123</v>
      </c>
      <c r="CZ3797" t="s">
        <v>124</v>
      </c>
      <c r="DD3797" t="str" cm="1">
        <f t="array" ref="DD3797">TEXT(_xlfn.SEQUENCE(1, DATEDIF(AG3797, AH3797, "m") + 1, AG3797, 30), "YYYY-APMM")</f>
        <v>2014-AP06</v>
      </c>
      <c r="DN3797">
        <f t="shared" si="118"/>
        <v>630</v>
      </c>
      <c r="DO3797" t="str">
        <f t="shared" si="119"/>
        <v>STEEL FIXERS SK</v>
      </c>
    </row>
    <row r="3798" spans="1:119" x14ac:dyDescent="0.35">
      <c r="A3798" t="s">
        <v>105</v>
      </c>
      <c r="B3798">
        <v>503083</v>
      </c>
      <c r="C3798">
        <v>6359</v>
      </c>
      <c r="D3798">
        <v>125091</v>
      </c>
      <c r="E3798">
        <v>13662</v>
      </c>
      <c r="F3798">
        <v>0</v>
      </c>
      <c r="G3798" t="s">
        <v>106</v>
      </c>
      <c r="H3798" t="s">
        <v>106</v>
      </c>
      <c r="I3798" t="s">
        <v>106</v>
      </c>
      <c r="J3798" t="s">
        <v>107</v>
      </c>
      <c r="K3798" t="s">
        <v>108</v>
      </c>
      <c r="L3798" t="s">
        <v>109</v>
      </c>
      <c r="M3798" t="s">
        <v>110</v>
      </c>
      <c r="N3798" t="s">
        <v>8632</v>
      </c>
      <c r="O3798" t="s">
        <v>4844</v>
      </c>
      <c r="P3798">
        <v>8165</v>
      </c>
      <c r="Q3798">
        <v>144</v>
      </c>
      <c r="R3798">
        <v>0</v>
      </c>
      <c r="S3798">
        <v>200</v>
      </c>
      <c r="T3798">
        <v>0</v>
      </c>
      <c r="U3798">
        <v>1708</v>
      </c>
      <c r="V3798">
        <v>1708</v>
      </c>
      <c r="W3798">
        <v>200</v>
      </c>
      <c r="X3798">
        <v>0</v>
      </c>
      <c r="Y3798">
        <v>0</v>
      </c>
      <c r="Z3798">
        <v>0</v>
      </c>
      <c r="AD3798" s="1">
        <v>41856.333333333336</v>
      </c>
      <c r="AE3798" s="1">
        <v>41884.708333333336</v>
      </c>
      <c r="AG3798" s="1">
        <v>41832.333333333336</v>
      </c>
      <c r="AH3798" s="1">
        <v>41863.708333333336</v>
      </c>
      <c r="AI3798" s="1">
        <v>41832.333333333336</v>
      </c>
      <c r="AJ3798" s="1">
        <v>41863.708333333336</v>
      </c>
      <c r="AK3798" s="1">
        <v>41832.333333333336</v>
      </c>
      <c r="AL3798" s="1">
        <v>41863.708333333336</v>
      </c>
      <c r="AM3798" s="1">
        <v>41856.333333333336</v>
      </c>
      <c r="AN3798" s="1">
        <v>41884.708333333336</v>
      </c>
      <c r="AP3798" t="s">
        <v>113</v>
      </c>
      <c r="AU3798" t="s">
        <v>8633</v>
      </c>
      <c r="AY3798" t="s">
        <v>106</v>
      </c>
      <c r="AZ3798">
        <v>0</v>
      </c>
      <c r="BA3798">
        <v>0</v>
      </c>
      <c r="BD3798" s="3">
        <v>41321.662499999999</v>
      </c>
      <c r="BE3798" s="3">
        <v>41321.663888888892</v>
      </c>
      <c r="BF3798" t="s">
        <v>115</v>
      </c>
      <c r="BG3798" t="s">
        <v>115</v>
      </c>
      <c r="BH3798">
        <v>8149</v>
      </c>
      <c r="BM3798">
        <v>43420</v>
      </c>
      <c r="BR3798" t="s">
        <v>3122</v>
      </c>
      <c r="BS3798" t="s">
        <v>3123</v>
      </c>
      <c r="BU3798">
        <v>1</v>
      </c>
      <c r="BV3798" t="s">
        <v>118</v>
      </c>
      <c r="BX3798" t="s">
        <v>119</v>
      </c>
      <c r="BY3798" t="s">
        <v>119</v>
      </c>
      <c r="BZ3798" t="s">
        <v>119</v>
      </c>
      <c r="CA3798">
        <v>1</v>
      </c>
      <c r="CC3798" t="s">
        <v>120</v>
      </c>
      <c r="CH3798">
        <v>540</v>
      </c>
      <c r="CI3798">
        <v>34570</v>
      </c>
      <c r="CJ3798" t="s">
        <v>106</v>
      </c>
      <c r="CK3798" t="s">
        <v>106</v>
      </c>
      <c r="CL3798">
        <v>10</v>
      </c>
      <c r="CM3798" t="s">
        <v>4836</v>
      </c>
      <c r="CO3798">
        <v>125090</v>
      </c>
      <c r="CQ3798">
        <v>0</v>
      </c>
      <c r="CR3798">
        <v>0</v>
      </c>
      <c r="CS3798">
        <v>0</v>
      </c>
      <c r="CY3798" t="s">
        <v>123</v>
      </c>
      <c r="CZ3798" t="s">
        <v>124</v>
      </c>
      <c r="DD3798" t="str" cm="1">
        <f t="array" ref="DD3798:DE3798">TEXT(_xlfn.SEQUENCE(1, DATEDIF(AG3798, AH3798, "m") + 1, AG3798, 30), "YYYY-APMM")</f>
        <v>2014-AP07</v>
      </c>
      <c r="DE3798" t="str">
        <v>2014-AP08</v>
      </c>
      <c r="DN3798">
        <f t="shared" si="118"/>
        <v>854</v>
      </c>
      <c r="DO3798" t="str">
        <f t="shared" si="119"/>
        <v>STEEL FIXERS SK</v>
      </c>
    </row>
    <row r="3799" spans="1:119" x14ac:dyDescent="0.35">
      <c r="A3799" t="s">
        <v>105</v>
      </c>
      <c r="B3799">
        <v>503084</v>
      </c>
      <c r="C3799">
        <v>6359</v>
      </c>
      <c r="D3799">
        <v>125091</v>
      </c>
      <c r="E3799">
        <v>13662</v>
      </c>
      <c r="F3799">
        <v>0</v>
      </c>
      <c r="G3799" t="s">
        <v>106</v>
      </c>
      <c r="H3799" t="s">
        <v>106</v>
      </c>
      <c r="I3799" t="s">
        <v>106</v>
      </c>
      <c r="J3799" t="s">
        <v>107</v>
      </c>
      <c r="K3799" t="s">
        <v>108</v>
      </c>
      <c r="L3799" t="s">
        <v>109</v>
      </c>
      <c r="M3799" t="s">
        <v>110</v>
      </c>
      <c r="N3799" t="s">
        <v>8634</v>
      </c>
      <c r="O3799" t="s">
        <v>4847</v>
      </c>
      <c r="P3799">
        <v>8165</v>
      </c>
      <c r="Q3799">
        <v>144</v>
      </c>
      <c r="R3799">
        <v>0</v>
      </c>
      <c r="S3799">
        <v>160</v>
      </c>
      <c r="T3799">
        <v>0</v>
      </c>
      <c r="U3799">
        <v>490</v>
      </c>
      <c r="V3799">
        <v>490</v>
      </c>
      <c r="W3799">
        <v>160</v>
      </c>
      <c r="X3799">
        <v>0</v>
      </c>
      <c r="Y3799">
        <v>0</v>
      </c>
      <c r="Z3799">
        <v>0</v>
      </c>
      <c r="AD3799" s="1">
        <v>41885.333333333336</v>
      </c>
      <c r="AE3799" s="1">
        <v>41907.708333333336</v>
      </c>
      <c r="AG3799" s="1">
        <v>41864.333333333336</v>
      </c>
      <c r="AH3799" s="1">
        <v>41886.708333333336</v>
      </c>
      <c r="AI3799" s="1">
        <v>41864.333333333336</v>
      </c>
      <c r="AJ3799" s="1">
        <v>41886.708333333336</v>
      </c>
      <c r="AK3799" s="1">
        <v>41864.333333333336</v>
      </c>
      <c r="AL3799" s="1">
        <v>41886.708333333336</v>
      </c>
      <c r="AM3799" s="1">
        <v>41885.333333333336</v>
      </c>
      <c r="AN3799" s="1">
        <v>41907.708333333336</v>
      </c>
      <c r="AP3799" t="s">
        <v>113</v>
      </c>
      <c r="AU3799" t="s">
        <v>8635</v>
      </c>
      <c r="AY3799" t="s">
        <v>106</v>
      </c>
      <c r="AZ3799">
        <v>0</v>
      </c>
      <c r="BA3799">
        <v>0</v>
      </c>
      <c r="BD3799" s="3">
        <v>41321.662499999999</v>
      </c>
      <c r="BE3799" s="3">
        <v>41321.663888888892</v>
      </c>
      <c r="BF3799" t="s">
        <v>115</v>
      </c>
      <c r="BG3799" t="s">
        <v>115</v>
      </c>
      <c r="BH3799">
        <v>8149</v>
      </c>
      <c r="BM3799">
        <v>43420</v>
      </c>
      <c r="BR3799" t="s">
        <v>3122</v>
      </c>
      <c r="BS3799" t="s">
        <v>3123</v>
      </c>
      <c r="BU3799">
        <v>1</v>
      </c>
      <c r="BV3799" t="s">
        <v>118</v>
      </c>
      <c r="BX3799" t="s">
        <v>119</v>
      </c>
      <c r="BY3799" t="s">
        <v>119</v>
      </c>
      <c r="BZ3799" t="s">
        <v>119</v>
      </c>
      <c r="CA3799">
        <v>1</v>
      </c>
      <c r="CC3799" t="s">
        <v>120</v>
      </c>
      <c r="CH3799">
        <v>540</v>
      </c>
      <c r="CI3799">
        <v>34570</v>
      </c>
      <c r="CJ3799" t="s">
        <v>106</v>
      </c>
      <c r="CK3799" t="s">
        <v>106</v>
      </c>
      <c r="CL3799">
        <v>10</v>
      </c>
      <c r="CM3799" t="s">
        <v>4836</v>
      </c>
      <c r="CO3799">
        <v>125090</v>
      </c>
      <c r="CQ3799">
        <v>0</v>
      </c>
      <c r="CR3799">
        <v>0</v>
      </c>
      <c r="CS3799">
        <v>0</v>
      </c>
      <c r="CY3799" t="s">
        <v>123</v>
      </c>
      <c r="CZ3799" t="s">
        <v>124</v>
      </c>
      <c r="DD3799" t="str" cm="1">
        <f t="array" ref="DD3799">TEXT(_xlfn.SEQUENCE(1, DATEDIF(AG3799, AH3799, "m") + 1, AG3799, 30), "YYYY-APMM")</f>
        <v>2014-AP08</v>
      </c>
      <c r="DN3799">
        <f t="shared" si="118"/>
        <v>490</v>
      </c>
      <c r="DO3799" t="str">
        <f t="shared" si="119"/>
        <v>STEEL FIXERS SK</v>
      </c>
    </row>
    <row r="3800" spans="1:119" x14ac:dyDescent="0.35">
      <c r="A3800" t="s">
        <v>105</v>
      </c>
      <c r="B3800">
        <v>503085</v>
      </c>
      <c r="C3800">
        <v>6359</v>
      </c>
      <c r="D3800">
        <v>125091</v>
      </c>
      <c r="E3800">
        <v>13662</v>
      </c>
      <c r="F3800">
        <v>0</v>
      </c>
      <c r="G3800" t="s">
        <v>106</v>
      </c>
      <c r="H3800" t="s">
        <v>106</v>
      </c>
      <c r="I3800" t="s">
        <v>106</v>
      </c>
      <c r="J3800" t="s">
        <v>107</v>
      </c>
      <c r="K3800" t="s">
        <v>108</v>
      </c>
      <c r="L3800" t="s">
        <v>109</v>
      </c>
      <c r="M3800" t="s">
        <v>110</v>
      </c>
      <c r="N3800" t="s">
        <v>8636</v>
      </c>
      <c r="O3800" t="s">
        <v>4850</v>
      </c>
      <c r="P3800">
        <v>8177</v>
      </c>
      <c r="Q3800">
        <v>192</v>
      </c>
      <c r="R3800">
        <v>0</v>
      </c>
      <c r="S3800">
        <v>120</v>
      </c>
      <c r="T3800">
        <v>0</v>
      </c>
      <c r="U3800">
        <v>273</v>
      </c>
      <c r="V3800">
        <v>273</v>
      </c>
      <c r="W3800">
        <v>120</v>
      </c>
      <c r="X3800">
        <v>165</v>
      </c>
      <c r="Y3800">
        <v>0</v>
      </c>
      <c r="Z3800">
        <v>165</v>
      </c>
      <c r="AD3800" s="1">
        <v>41916.333333333336</v>
      </c>
      <c r="AE3800" s="1">
        <v>41934.708333333336</v>
      </c>
      <c r="AG3800" s="1">
        <v>41888.333333333336</v>
      </c>
      <c r="AH3800" s="1">
        <v>41904.708333333336</v>
      </c>
      <c r="AI3800" s="1">
        <v>41888.333333333336</v>
      </c>
      <c r="AJ3800" s="1">
        <v>41904.708333333336</v>
      </c>
      <c r="AK3800" s="1">
        <v>41888.333333333336</v>
      </c>
      <c r="AL3800" s="1">
        <v>41904.708333333336</v>
      </c>
      <c r="AM3800" s="1">
        <v>41916.333333333336</v>
      </c>
      <c r="AN3800" s="1">
        <v>41934.708333333336</v>
      </c>
      <c r="AP3800" t="s">
        <v>113</v>
      </c>
      <c r="AU3800" t="s">
        <v>8637</v>
      </c>
      <c r="AY3800" t="s">
        <v>106</v>
      </c>
      <c r="AZ3800">
        <v>0</v>
      </c>
      <c r="BA3800">
        <v>0</v>
      </c>
      <c r="BD3800" s="3">
        <v>41321.662499999999</v>
      </c>
      <c r="BE3800" s="3">
        <v>41321.663888888892</v>
      </c>
      <c r="BF3800" t="s">
        <v>115</v>
      </c>
      <c r="BG3800" t="s">
        <v>115</v>
      </c>
      <c r="BH3800">
        <v>8149</v>
      </c>
      <c r="BM3800">
        <v>43540</v>
      </c>
      <c r="BR3800" t="s">
        <v>1299</v>
      </c>
      <c r="BS3800" t="s">
        <v>1300</v>
      </c>
      <c r="BU3800">
        <v>1</v>
      </c>
      <c r="BV3800" t="s">
        <v>118</v>
      </c>
      <c r="BX3800" t="s">
        <v>119</v>
      </c>
      <c r="BY3800" t="s">
        <v>119</v>
      </c>
      <c r="BZ3800" t="s">
        <v>119</v>
      </c>
      <c r="CA3800">
        <v>1</v>
      </c>
      <c r="CC3800" t="s">
        <v>120</v>
      </c>
      <c r="CH3800">
        <v>540</v>
      </c>
      <c r="CI3800">
        <v>34570</v>
      </c>
      <c r="CJ3800" t="s">
        <v>106</v>
      </c>
      <c r="CK3800" t="s">
        <v>106</v>
      </c>
      <c r="CL3800">
        <v>10</v>
      </c>
      <c r="CM3800" t="s">
        <v>4836</v>
      </c>
      <c r="CO3800">
        <v>125090</v>
      </c>
      <c r="CQ3800">
        <v>0</v>
      </c>
      <c r="CR3800">
        <v>0</v>
      </c>
      <c r="CS3800">
        <v>0</v>
      </c>
      <c r="CY3800" t="s">
        <v>123</v>
      </c>
      <c r="CZ3800" t="s">
        <v>124</v>
      </c>
      <c r="DD3800" t="str" cm="1">
        <f t="array" ref="DD3800">TEXT(_xlfn.SEQUENCE(1, DATEDIF(AG3800, AH3800, "m") + 1, AG3800, 30), "YYYY-APMM")</f>
        <v>2014-AP09</v>
      </c>
      <c r="DN3800">
        <f t="shared" si="118"/>
        <v>273</v>
      </c>
      <c r="DO3800" t="str">
        <f t="shared" si="119"/>
        <v>LABOR - CIVIL</v>
      </c>
    </row>
    <row r="3801" spans="1:119" x14ac:dyDescent="0.35">
      <c r="A3801" t="s">
        <v>105</v>
      </c>
      <c r="B3801">
        <v>503086</v>
      </c>
      <c r="C3801">
        <v>6359</v>
      </c>
      <c r="D3801">
        <v>125091</v>
      </c>
      <c r="E3801">
        <v>13662</v>
      </c>
      <c r="F3801">
        <v>0</v>
      </c>
      <c r="G3801" t="s">
        <v>106</v>
      </c>
      <c r="H3801" t="s">
        <v>106</v>
      </c>
      <c r="I3801" t="s">
        <v>106</v>
      </c>
      <c r="J3801" t="s">
        <v>107</v>
      </c>
      <c r="K3801" t="s">
        <v>108</v>
      </c>
      <c r="L3801" t="s">
        <v>109</v>
      </c>
      <c r="M3801" t="s">
        <v>110</v>
      </c>
      <c r="N3801" t="s">
        <v>8638</v>
      </c>
      <c r="O3801" t="s">
        <v>4853</v>
      </c>
      <c r="P3801">
        <v>8164</v>
      </c>
      <c r="Q3801">
        <v>144</v>
      </c>
      <c r="R3801">
        <v>0</v>
      </c>
      <c r="S3801">
        <v>40</v>
      </c>
      <c r="T3801">
        <v>0</v>
      </c>
      <c r="U3801">
        <v>66</v>
      </c>
      <c r="V3801">
        <v>66</v>
      </c>
      <c r="W3801">
        <v>40</v>
      </c>
      <c r="X3801">
        <v>0</v>
      </c>
      <c r="Y3801">
        <v>0</v>
      </c>
      <c r="Z3801">
        <v>0</v>
      </c>
      <c r="AD3801" s="1">
        <v>41935.333333333336</v>
      </c>
      <c r="AE3801" s="1">
        <v>41940.708333333336</v>
      </c>
      <c r="AG3801" s="1">
        <v>41912.333333333336</v>
      </c>
      <c r="AH3801" s="1">
        <v>41917.708333333336</v>
      </c>
      <c r="AI3801" s="1">
        <v>41912.333333333336</v>
      </c>
      <c r="AJ3801" s="1">
        <v>41917.708333333336</v>
      </c>
      <c r="AK3801" s="1">
        <v>41912.333333333336</v>
      </c>
      <c r="AL3801" s="1">
        <v>41917.708333333336</v>
      </c>
      <c r="AM3801" s="1">
        <v>41935.333333333336</v>
      </c>
      <c r="AN3801" s="1">
        <v>41940.708333333336</v>
      </c>
      <c r="AP3801" t="s">
        <v>113</v>
      </c>
      <c r="AU3801" t="s">
        <v>8639</v>
      </c>
      <c r="AY3801" t="s">
        <v>106</v>
      </c>
      <c r="AZ3801">
        <v>0</v>
      </c>
      <c r="BA3801">
        <v>0</v>
      </c>
      <c r="BD3801" s="3">
        <v>41321.662499999999</v>
      </c>
      <c r="BE3801" s="3">
        <v>41321.663888888892</v>
      </c>
      <c r="BF3801" t="s">
        <v>115</v>
      </c>
      <c r="BG3801" t="s">
        <v>115</v>
      </c>
      <c r="BH3801">
        <v>8149</v>
      </c>
      <c r="BM3801">
        <v>43410</v>
      </c>
      <c r="BR3801" t="s">
        <v>2865</v>
      </c>
      <c r="BS3801" t="s">
        <v>2866</v>
      </c>
      <c r="BU3801">
        <v>1</v>
      </c>
      <c r="BV3801" t="s">
        <v>118</v>
      </c>
      <c r="BX3801" t="s">
        <v>119</v>
      </c>
      <c r="BY3801" t="s">
        <v>119</v>
      </c>
      <c r="BZ3801" t="s">
        <v>119</v>
      </c>
      <c r="CA3801">
        <v>1</v>
      </c>
      <c r="CC3801" t="s">
        <v>120</v>
      </c>
      <c r="CH3801">
        <v>540</v>
      </c>
      <c r="CI3801">
        <v>34570</v>
      </c>
      <c r="CJ3801" t="s">
        <v>106</v>
      </c>
      <c r="CK3801" t="s">
        <v>106</v>
      </c>
      <c r="CL3801">
        <v>10</v>
      </c>
      <c r="CM3801" t="s">
        <v>4836</v>
      </c>
      <c r="CO3801">
        <v>125090</v>
      </c>
      <c r="CQ3801">
        <v>0</v>
      </c>
      <c r="CR3801">
        <v>0</v>
      </c>
      <c r="CS3801">
        <v>0</v>
      </c>
      <c r="CY3801" t="s">
        <v>123</v>
      </c>
      <c r="CZ3801" t="s">
        <v>124</v>
      </c>
      <c r="DD3801" t="str" cm="1">
        <f t="array" ref="DD3801">TEXT(_xlfn.SEQUENCE(1, DATEDIF(AG3801, AH3801, "m") + 1, AG3801, 30), "YYYY-APMM")</f>
        <v>2014-AP09</v>
      </c>
      <c r="DN3801">
        <f t="shared" si="118"/>
        <v>66</v>
      </c>
      <c r="DO3801" t="str">
        <f t="shared" si="119"/>
        <v>SCREED MASON SK</v>
      </c>
    </row>
    <row r="3802" spans="1:119" x14ac:dyDescent="0.35">
      <c r="A3802" t="s">
        <v>105</v>
      </c>
      <c r="B3802">
        <v>503087</v>
      </c>
      <c r="C3802">
        <v>6359</v>
      </c>
      <c r="D3802">
        <v>125091</v>
      </c>
      <c r="E3802">
        <v>13662</v>
      </c>
      <c r="F3802">
        <v>0</v>
      </c>
      <c r="G3802" t="s">
        <v>106</v>
      </c>
      <c r="H3802" t="s">
        <v>106</v>
      </c>
      <c r="I3802" t="s">
        <v>106</v>
      </c>
      <c r="J3802" t="s">
        <v>107</v>
      </c>
      <c r="K3802" t="s">
        <v>108</v>
      </c>
      <c r="L3802" t="s">
        <v>109</v>
      </c>
      <c r="M3802" t="s">
        <v>110</v>
      </c>
      <c r="N3802" t="s">
        <v>8640</v>
      </c>
      <c r="O3802" t="s">
        <v>4856</v>
      </c>
      <c r="P3802">
        <v>8178</v>
      </c>
      <c r="Q3802">
        <v>144</v>
      </c>
      <c r="R3802">
        <v>0</v>
      </c>
      <c r="S3802">
        <v>40</v>
      </c>
      <c r="T3802">
        <v>0</v>
      </c>
      <c r="U3802">
        <v>44</v>
      </c>
      <c r="V3802">
        <v>44</v>
      </c>
      <c r="W3802">
        <v>40</v>
      </c>
      <c r="X3802">
        <v>0</v>
      </c>
      <c r="Y3802">
        <v>0</v>
      </c>
      <c r="Z3802">
        <v>0</v>
      </c>
      <c r="AD3802" s="1">
        <v>41970.333333333336</v>
      </c>
      <c r="AE3802" s="1">
        <v>41975.708333333336</v>
      </c>
      <c r="AG3802" s="1">
        <v>41949.333333333336</v>
      </c>
      <c r="AH3802" s="1">
        <v>41954.708333333336</v>
      </c>
      <c r="AI3802" s="1">
        <v>41949.333333333336</v>
      </c>
      <c r="AJ3802" s="1">
        <v>41954.708333333336</v>
      </c>
      <c r="AK3802" s="1">
        <v>41949.333333333336</v>
      </c>
      <c r="AL3802" s="1">
        <v>41954.708333333336</v>
      </c>
      <c r="AM3802" s="1">
        <v>41970.333333333336</v>
      </c>
      <c r="AN3802" s="1">
        <v>41975.708333333336</v>
      </c>
      <c r="AP3802" t="s">
        <v>113</v>
      </c>
      <c r="AU3802" t="s">
        <v>8641</v>
      </c>
      <c r="AY3802" t="s">
        <v>106</v>
      </c>
      <c r="AZ3802">
        <v>0</v>
      </c>
      <c r="BA3802">
        <v>0</v>
      </c>
      <c r="BD3802" s="3">
        <v>41321.662499999999</v>
      </c>
      <c r="BE3802" s="3">
        <v>41321.663888888892</v>
      </c>
      <c r="BF3802" t="s">
        <v>115</v>
      </c>
      <c r="BG3802" t="s">
        <v>115</v>
      </c>
      <c r="BH3802">
        <v>8149</v>
      </c>
      <c r="BM3802">
        <v>43550</v>
      </c>
      <c r="BR3802" t="s">
        <v>116</v>
      </c>
      <c r="BS3802" t="s">
        <v>117</v>
      </c>
      <c r="BU3802">
        <v>1</v>
      </c>
      <c r="BV3802" t="s">
        <v>118</v>
      </c>
      <c r="BX3802" t="s">
        <v>119</v>
      </c>
      <c r="BY3802" t="s">
        <v>119</v>
      </c>
      <c r="BZ3802" t="s">
        <v>119</v>
      </c>
      <c r="CA3802">
        <v>1</v>
      </c>
      <c r="CC3802" t="s">
        <v>120</v>
      </c>
      <c r="CH3802">
        <v>540</v>
      </c>
      <c r="CI3802">
        <v>34570</v>
      </c>
      <c r="CJ3802" t="s">
        <v>106</v>
      </c>
      <c r="CK3802" t="s">
        <v>106</v>
      </c>
      <c r="CL3802">
        <v>10</v>
      </c>
      <c r="CM3802" t="s">
        <v>4836</v>
      </c>
      <c r="CO3802">
        <v>125090</v>
      </c>
      <c r="CQ3802">
        <v>0</v>
      </c>
      <c r="CR3802">
        <v>0</v>
      </c>
      <c r="CS3802">
        <v>0</v>
      </c>
      <c r="CY3802" t="s">
        <v>123</v>
      </c>
      <c r="CZ3802" t="s">
        <v>124</v>
      </c>
      <c r="DD3802" t="str" cm="1">
        <f t="array" ref="DD3802">TEXT(_xlfn.SEQUENCE(1, DATEDIF(AG3802, AH3802, "m") + 1, AG3802, 30), "YYYY-APMM")</f>
        <v>2014-AP11</v>
      </c>
      <c r="DN3802">
        <f t="shared" si="118"/>
        <v>44</v>
      </c>
      <c r="DO3802" t="str">
        <f t="shared" si="119"/>
        <v>LABOR- SUBCONTRACTOR</v>
      </c>
    </row>
    <row r="3803" spans="1:119" x14ac:dyDescent="0.35">
      <c r="A3803" t="s">
        <v>105</v>
      </c>
      <c r="B3803">
        <v>503088</v>
      </c>
      <c r="C3803">
        <v>6359</v>
      </c>
      <c r="D3803">
        <v>125091</v>
      </c>
      <c r="E3803">
        <v>13662</v>
      </c>
      <c r="F3803">
        <v>0</v>
      </c>
      <c r="G3803" t="s">
        <v>106</v>
      </c>
      <c r="H3803" t="s">
        <v>106</v>
      </c>
      <c r="I3803" t="s">
        <v>106</v>
      </c>
      <c r="J3803" t="s">
        <v>107</v>
      </c>
      <c r="K3803" t="s">
        <v>108</v>
      </c>
      <c r="L3803" t="s">
        <v>109</v>
      </c>
      <c r="M3803" t="s">
        <v>110</v>
      </c>
      <c r="N3803" t="s">
        <v>8642</v>
      </c>
      <c r="O3803" t="s">
        <v>4859</v>
      </c>
      <c r="P3803">
        <v>8178</v>
      </c>
      <c r="Q3803">
        <v>144</v>
      </c>
      <c r="R3803">
        <v>0</v>
      </c>
      <c r="S3803">
        <v>40</v>
      </c>
      <c r="T3803">
        <v>0</v>
      </c>
      <c r="U3803">
        <v>14</v>
      </c>
      <c r="V3803">
        <v>14</v>
      </c>
      <c r="W3803">
        <v>40</v>
      </c>
      <c r="X3803">
        <v>0</v>
      </c>
      <c r="Y3803">
        <v>0</v>
      </c>
      <c r="Z3803">
        <v>0</v>
      </c>
      <c r="AD3803" s="1">
        <v>41976.333333333336</v>
      </c>
      <c r="AE3803" s="1">
        <v>41981.708333333336</v>
      </c>
      <c r="AG3803" s="1">
        <v>41955.333333333336</v>
      </c>
      <c r="AH3803" s="1">
        <v>41960.708333333336</v>
      </c>
      <c r="AI3803" s="1">
        <v>41955.333333333336</v>
      </c>
      <c r="AJ3803" s="1">
        <v>41960.708333333336</v>
      </c>
      <c r="AK3803" s="1">
        <v>41955.333333333336</v>
      </c>
      <c r="AL3803" s="1">
        <v>41960.708333333336</v>
      </c>
      <c r="AM3803" s="1">
        <v>41976.333333333336</v>
      </c>
      <c r="AN3803" s="1">
        <v>41981.708333333336</v>
      </c>
      <c r="AP3803" t="s">
        <v>113</v>
      </c>
      <c r="AU3803" t="s">
        <v>8643</v>
      </c>
      <c r="AY3803" t="s">
        <v>106</v>
      </c>
      <c r="AZ3803">
        <v>0</v>
      </c>
      <c r="BA3803">
        <v>0</v>
      </c>
      <c r="BD3803" s="3">
        <v>41321.662499999999</v>
      </c>
      <c r="BE3803" s="3">
        <v>41321.663888888892</v>
      </c>
      <c r="BF3803" t="s">
        <v>115</v>
      </c>
      <c r="BG3803" t="s">
        <v>115</v>
      </c>
      <c r="BH3803">
        <v>8149</v>
      </c>
      <c r="BM3803">
        <v>43550</v>
      </c>
      <c r="BR3803" t="s">
        <v>116</v>
      </c>
      <c r="BS3803" t="s">
        <v>117</v>
      </c>
      <c r="BU3803">
        <v>1</v>
      </c>
      <c r="BV3803" t="s">
        <v>118</v>
      </c>
      <c r="BX3803" t="s">
        <v>119</v>
      </c>
      <c r="BY3803" t="s">
        <v>119</v>
      </c>
      <c r="BZ3803" t="s">
        <v>119</v>
      </c>
      <c r="CA3803">
        <v>1</v>
      </c>
      <c r="CC3803" t="s">
        <v>120</v>
      </c>
      <c r="CH3803">
        <v>540</v>
      </c>
      <c r="CI3803">
        <v>34570</v>
      </c>
      <c r="CJ3803" t="s">
        <v>106</v>
      </c>
      <c r="CK3803" t="s">
        <v>106</v>
      </c>
      <c r="CL3803">
        <v>10</v>
      </c>
      <c r="CM3803" t="s">
        <v>4836</v>
      </c>
      <c r="CO3803">
        <v>125090</v>
      </c>
      <c r="CQ3803">
        <v>0</v>
      </c>
      <c r="CR3803">
        <v>0</v>
      </c>
      <c r="CS3803">
        <v>0</v>
      </c>
      <c r="CY3803" t="s">
        <v>123</v>
      </c>
      <c r="CZ3803" t="s">
        <v>124</v>
      </c>
      <c r="DD3803" t="str" cm="1">
        <f t="array" ref="DD3803">TEXT(_xlfn.SEQUENCE(1, DATEDIF(AG3803, AH3803, "m") + 1, AG3803, 30), "YYYY-APMM")</f>
        <v>2014-AP11</v>
      </c>
      <c r="DN3803">
        <f t="shared" si="118"/>
        <v>14</v>
      </c>
      <c r="DO3803" t="str">
        <f t="shared" si="119"/>
        <v>LABOR- SUBCONTRACTOR</v>
      </c>
    </row>
    <row r="3804" spans="1:119" x14ac:dyDescent="0.35">
      <c r="A3804" t="s">
        <v>105</v>
      </c>
      <c r="B3804">
        <v>503089</v>
      </c>
      <c r="C3804">
        <v>6359</v>
      </c>
      <c r="D3804">
        <v>125091</v>
      </c>
      <c r="E3804">
        <v>13662</v>
      </c>
      <c r="F3804">
        <v>0</v>
      </c>
      <c r="G3804" t="s">
        <v>106</v>
      </c>
      <c r="H3804" t="s">
        <v>106</v>
      </c>
      <c r="I3804" t="s">
        <v>106</v>
      </c>
      <c r="J3804" t="s">
        <v>107</v>
      </c>
      <c r="K3804" t="s">
        <v>108</v>
      </c>
      <c r="L3804" t="s">
        <v>109</v>
      </c>
      <c r="M3804" t="s">
        <v>110</v>
      </c>
      <c r="N3804" t="s">
        <v>8644</v>
      </c>
      <c r="O3804" t="s">
        <v>4862</v>
      </c>
      <c r="P3804">
        <v>8178</v>
      </c>
      <c r="Q3804">
        <v>144</v>
      </c>
      <c r="R3804">
        <v>144</v>
      </c>
      <c r="S3804">
        <v>40</v>
      </c>
      <c r="T3804">
        <v>0</v>
      </c>
      <c r="U3804">
        <v>164</v>
      </c>
      <c r="V3804">
        <v>164</v>
      </c>
      <c r="W3804">
        <v>40</v>
      </c>
      <c r="X3804">
        <v>0</v>
      </c>
      <c r="Y3804">
        <v>0</v>
      </c>
      <c r="Z3804">
        <v>0</v>
      </c>
      <c r="AD3804" s="1">
        <v>41982.333333333336</v>
      </c>
      <c r="AE3804" s="1">
        <v>41987.708333333336</v>
      </c>
      <c r="AG3804" s="1">
        <v>41961.333333333336</v>
      </c>
      <c r="AH3804" s="1">
        <v>41966.708333333336</v>
      </c>
      <c r="AI3804" s="1">
        <v>41961.333333333336</v>
      </c>
      <c r="AJ3804" s="1">
        <v>41966.708333333336</v>
      </c>
      <c r="AK3804" s="1">
        <v>41961.333333333336</v>
      </c>
      <c r="AL3804" s="1">
        <v>41966.708333333336</v>
      </c>
      <c r="AM3804" s="1">
        <v>41982.333333333336</v>
      </c>
      <c r="AN3804" s="1">
        <v>41987.708333333336</v>
      </c>
      <c r="AP3804" t="s">
        <v>113</v>
      </c>
      <c r="AU3804" t="s">
        <v>8645</v>
      </c>
      <c r="AY3804" t="s">
        <v>106</v>
      </c>
      <c r="AZ3804">
        <v>0</v>
      </c>
      <c r="BA3804">
        <v>0</v>
      </c>
      <c r="BD3804" s="3">
        <v>41321.662499999999</v>
      </c>
      <c r="BE3804" s="3">
        <v>41321.663888888892</v>
      </c>
      <c r="BF3804" t="s">
        <v>115</v>
      </c>
      <c r="BG3804" t="s">
        <v>115</v>
      </c>
      <c r="BH3804">
        <v>8149</v>
      </c>
      <c r="BM3804">
        <v>43550</v>
      </c>
      <c r="BR3804" t="s">
        <v>116</v>
      </c>
      <c r="BS3804" t="s">
        <v>117</v>
      </c>
      <c r="BU3804">
        <v>1</v>
      </c>
      <c r="BV3804" t="s">
        <v>118</v>
      </c>
      <c r="BX3804" t="s">
        <v>119</v>
      </c>
      <c r="BY3804" t="s">
        <v>119</v>
      </c>
      <c r="BZ3804" t="s">
        <v>119</v>
      </c>
      <c r="CA3804">
        <v>1</v>
      </c>
      <c r="CC3804" t="s">
        <v>120</v>
      </c>
      <c r="CH3804">
        <v>540</v>
      </c>
      <c r="CI3804">
        <v>34570</v>
      </c>
      <c r="CJ3804" t="s">
        <v>106</v>
      </c>
      <c r="CK3804" t="s">
        <v>106</v>
      </c>
      <c r="CL3804">
        <v>10</v>
      </c>
      <c r="CM3804" t="s">
        <v>4836</v>
      </c>
      <c r="CO3804">
        <v>125090</v>
      </c>
      <c r="CQ3804">
        <v>0</v>
      </c>
      <c r="CR3804">
        <v>0</v>
      </c>
      <c r="CS3804">
        <v>0</v>
      </c>
      <c r="CY3804" t="s">
        <v>123</v>
      </c>
      <c r="CZ3804" t="s">
        <v>124</v>
      </c>
      <c r="DD3804" t="str" cm="1">
        <f t="array" ref="DD3804">TEXT(_xlfn.SEQUENCE(1, DATEDIF(AG3804, AH3804, "m") + 1, AG3804, 30), "YYYY-APMM")</f>
        <v>2014-AP11</v>
      </c>
      <c r="DN3804">
        <f t="shared" si="118"/>
        <v>164</v>
      </c>
      <c r="DO3804" t="str">
        <f t="shared" si="119"/>
        <v>LABOR- SUBCONTRACTOR</v>
      </c>
    </row>
    <row r="3805" spans="1:119" x14ac:dyDescent="0.35">
      <c r="A3805" t="s">
        <v>105</v>
      </c>
      <c r="B3805">
        <v>503090</v>
      </c>
      <c r="C3805">
        <v>6359</v>
      </c>
      <c r="D3805">
        <v>125091</v>
      </c>
      <c r="E3805">
        <v>13662</v>
      </c>
      <c r="F3805">
        <v>0</v>
      </c>
      <c r="G3805" t="s">
        <v>106</v>
      </c>
      <c r="H3805" t="s">
        <v>106</v>
      </c>
      <c r="I3805" t="s">
        <v>106</v>
      </c>
      <c r="J3805" t="s">
        <v>107</v>
      </c>
      <c r="K3805" t="s">
        <v>108</v>
      </c>
      <c r="L3805" t="s">
        <v>109</v>
      </c>
      <c r="M3805" t="s">
        <v>110</v>
      </c>
      <c r="N3805" t="s">
        <v>8646</v>
      </c>
      <c r="O3805" t="s">
        <v>4865</v>
      </c>
      <c r="P3805">
        <v>8178</v>
      </c>
      <c r="Q3805">
        <v>144</v>
      </c>
      <c r="R3805">
        <v>0</v>
      </c>
      <c r="S3805">
        <v>200</v>
      </c>
      <c r="T3805">
        <v>0</v>
      </c>
      <c r="U3805">
        <v>50.4</v>
      </c>
      <c r="V3805">
        <v>50.4</v>
      </c>
      <c r="W3805">
        <v>200</v>
      </c>
      <c r="X3805">
        <v>0</v>
      </c>
      <c r="Y3805">
        <v>0</v>
      </c>
      <c r="Z3805">
        <v>0</v>
      </c>
      <c r="AD3805" s="1">
        <v>41941.333333333336</v>
      </c>
      <c r="AE3805" s="1">
        <v>41969.708333333336</v>
      </c>
      <c r="AG3805" s="1">
        <v>41918.333333333336</v>
      </c>
      <c r="AH3805" s="1">
        <v>41948.708333333336</v>
      </c>
      <c r="AI3805" s="1">
        <v>41918.333333333336</v>
      </c>
      <c r="AJ3805" s="1">
        <v>41948.708333333336</v>
      </c>
      <c r="AK3805" s="1">
        <v>41918.333333333336</v>
      </c>
      <c r="AL3805" s="1">
        <v>41948.708333333336</v>
      </c>
      <c r="AM3805" s="1">
        <v>41941.333333333336</v>
      </c>
      <c r="AN3805" s="1">
        <v>41969.708333333336</v>
      </c>
      <c r="AP3805" t="s">
        <v>113</v>
      </c>
      <c r="AU3805" t="s">
        <v>8647</v>
      </c>
      <c r="AY3805" t="s">
        <v>106</v>
      </c>
      <c r="AZ3805">
        <v>0</v>
      </c>
      <c r="BA3805">
        <v>0</v>
      </c>
      <c r="BD3805" s="3">
        <v>41321.662499999999</v>
      </c>
      <c r="BE3805" s="3">
        <v>41321.663888888892</v>
      </c>
      <c r="BF3805" t="s">
        <v>115</v>
      </c>
      <c r="BG3805" t="s">
        <v>115</v>
      </c>
      <c r="BH3805">
        <v>8149</v>
      </c>
      <c r="BM3805">
        <v>43550</v>
      </c>
      <c r="BR3805" t="s">
        <v>116</v>
      </c>
      <c r="BS3805" t="s">
        <v>117</v>
      </c>
      <c r="BU3805">
        <v>1</v>
      </c>
      <c r="BV3805" t="s">
        <v>118</v>
      </c>
      <c r="BX3805" t="s">
        <v>119</v>
      </c>
      <c r="BY3805" t="s">
        <v>119</v>
      </c>
      <c r="BZ3805" t="s">
        <v>119</v>
      </c>
      <c r="CA3805">
        <v>1</v>
      </c>
      <c r="CC3805" t="s">
        <v>120</v>
      </c>
      <c r="CH3805">
        <v>540</v>
      </c>
      <c r="CI3805">
        <v>34570</v>
      </c>
      <c r="CJ3805" t="s">
        <v>106</v>
      </c>
      <c r="CK3805" t="s">
        <v>106</v>
      </c>
      <c r="CL3805">
        <v>10</v>
      </c>
      <c r="CM3805" t="s">
        <v>4836</v>
      </c>
      <c r="CO3805">
        <v>125090</v>
      </c>
      <c r="CQ3805">
        <v>0</v>
      </c>
      <c r="CR3805">
        <v>0</v>
      </c>
      <c r="CS3805">
        <v>0</v>
      </c>
      <c r="CY3805" t="s">
        <v>123</v>
      </c>
      <c r="CZ3805" t="s">
        <v>124</v>
      </c>
      <c r="DD3805" t="str" cm="1">
        <f t="array" ref="DD3805">TEXT(_xlfn.SEQUENCE(1, DATEDIF(AG3805, AH3805, "m") + 1, AG3805, 30), "YYYY-APMM")</f>
        <v>2014-AP10</v>
      </c>
      <c r="DN3805">
        <f t="shared" si="118"/>
        <v>50.4</v>
      </c>
      <c r="DO3805" t="str">
        <f t="shared" si="119"/>
        <v>LABOR- SUBCONTRACTOR</v>
      </c>
    </row>
    <row r="3806" spans="1:119" x14ac:dyDescent="0.35">
      <c r="A3806" t="s">
        <v>105</v>
      </c>
      <c r="B3806">
        <v>503091</v>
      </c>
      <c r="C3806">
        <v>6359</v>
      </c>
      <c r="D3806">
        <v>125091</v>
      </c>
      <c r="E3806">
        <v>13662</v>
      </c>
      <c r="F3806">
        <v>0</v>
      </c>
      <c r="G3806" t="s">
        <v>106</v>
      </c>
      <c r="H3806" t="s">
        <v>106</v>
      </c>
      <c r="I3806" t="s">
        <v>106</v>
      </c>
      <c r="J3806" t="s">
        <v>107</v>
      </c>
      <c r="K3806" t="s">
        <v>108</v>
      </c>
      <c r="L3806" t="s">
        <v>109</v>
      </c>
      <c r="M3806" t="s">
        <v>110</v>
      </c>
      <c r="N3806" t="s">
        <v>8648</v>
      </c>
      <c r="O3806" t="s">
        <v>4868</v>
      </c>
      <c r="P3806">
        <v>8178</v>
      </c>
      <c r="Q3806">
        <v>144</v>
      </c>
      <c r="R3806">
        <v>0</v>
      </c>
      <c r="S3806">
        <v>200</v>
      </c>
      <c r="T3806">
        <v>0</v>
      </c>
      <c r="U3806">
        <v>159.19999999999999</v>
      </c>
      <c r="V3806">
        <v>159.19999999999999</v>
      </c>
      <c r="W3806">
        <v>200</v>
      </c>
      <c r="X3806">
        <v>0</v>
      </c>
      <c r="Y3806">
        <v>0</v>
      </c>
      <c r="Z3806">
        <v>0</v>
      </c>
      <c r="AD3806" s="1">
        <v>41941.333333333336</v>
      </c>
      <c r="AE3806" s="1">
        <v>41969.708333333336</v>
      </c>
      <c r="AG3806" s="1">
        <v>41918.333333333336</v>
      </c>
      <c r="AH3806" s="1">
        <v>41948.708333333336</v>
      </c>
      <c r="AI3806" s="1">
        <v>41918.333333333336</v>
      </c>
      <c r="AJ3806" s="1">
        <v>41948.708333333336</v>
      </c>
      <c r="AK3806" s="1">
        <v>41918.333333333336</v>
      </c>
      <c r="AL3806" s="1">
        <v>41948.708333333336</v>
      </c>
      <c r="AM3806" s="1">
        <v>41941.333333333336</v>
      </c>
      <c r="AN3806" s="1">
        <v>41969.708333333336</v>
      </c>
      <c r="AP3806" t="s">
        <v>113</v>
      </c>
      <c r="AU3806" t="s">
        <v>8649</v>
      </c>
      <c r="AY3806" t="s">
        <v>106</v>
      </c>
      <c r="AZ3806">
        <v>0</v>
      </c>
      <c r="BA3806">
        <v>0</v>
      </c>
      <c r="BD3806" s="3">
        <v>41321.662499999999</v>
      </c>
      <c r="BE3806" s="3">
        <v>41328.377083333333</v>
      </c>
      <c r="BF3806" t="s">
        <v>115</v>
      </c>
      <c r="BG3806" t="s">
        <v>115</v>
      </c>
      <c r="BH3806">
        <v>8149</v>
      </c>
      <c r="BM3806">
        <v>43550</v>
      </c>
      <c r="BR3806" t="s">
        <v>116</v>
      </c>
      <c r="BS3806" t="s">
        <v>117</v>
      </c>
      <c r="BU3806">
        <v>1</v>
      </c>
      <c r="BV3806" t="s">
        <v>118</v>
      </c>
      <c r="BX3806" t="s">
        <v>119</v>
      </c>
      <c r="BY3806" t="s">
        <v>119</v>
      </c>
      <c r="BZ3806" t="s">
        <v>119</v>
      </c>
      <c r="CA3806">
        <v>1</v>
      </c>
      <c r="CC3806" t="s">
        <v>120</v>
      </c>
      <c r="CH3806">
        <v>540</v>
      </c>
      <c r="CI3806">
        <v>34570</v>
      </c>
      <c r="CJ3806" t="s">
        <v>106</v>
      </c>
      <c r="CK3806" t="s">
        <v>106</v>
      </c>
      <c r="CL3806">
        <v>10</v>
      </c>
      <c r="CM3806" t="s">
        <v>4836</v>
      </c>
      <c r="CO3806">
        <v>125090</v>
      </c>
      <c r="CQ3806">
        <v>0</v>
      </c>
      <c r="CR3806">
        <v>0</v>
      </c>
      <c r="CS3806">
        <v>0</v>
      </c>
      <c r="CY3806" t="s">
        <v>123</v>
      </c>
      <c r="CZ3806" t="s">
        <v>124</v>
      </c>
      <c r="DD3806" t="str" cm="1">
        <f t="array" ref="DD3806">TEXT(_xlfn.SEQUENCE(1, DATEDIF(AG3806, AH3806, "m") + 1, AG3806, 30), "YYYY-APMM")</f>
        <v>2014-AP10</v>
      </c>
      <c r="DN3806">
        <f t="shared" si="118"/>
        <v>159.19999999999999</v>
      </c>
      <c r="DO3806" t="str">
        <f t="shared" si="119"/>
        <v>LABOR- SUBCONTRACTOR</v>
      </c>
    </row>
    <row r="3807" spans="1:119" x14ac:dyDescent="0.35">
      <c r="A3807" t="s">
        <v>105</v>
      </c>
      <c r="B3807">
        <v>503092</v>
      </c>
      <c r="C3807">
        <v>6359</v>
      </c>
      <c r="D3807">
        <v>125091</v>
      </c>
      <c r="E3807">
        <v>13662</v>
      </c>
      <c r="F3807">
        <v>0</v>
      </c>
      <c r="G3807" t="s">
        <v>106</v>
      </c>
      <c r="H3807" t="s">
        <v>106</v>
      </c>
      <c r="I3807" t="s">
        <v>106</v>
      </c>
      <c r="J3807" t="s">
        <v>107</v>
      </c>
      <c r="K3807" t="s">
        <v>108</v>
      </c>
      <c r="L3807" t="s">
        <v>109</v>
      </c>
      <c r="M3807" t="s">
        <v>110</v>
      </c>
      <c r="N3807" t="s">
        <v>8650</v>
      </c>
      <c r="O3807" t="s">
        <v>4724</v>
      </c>
      <c r="P3807">
        <v>8178</v>
      </c>
      <c r="Q3807">
        <v>144</v>
      </c>
      <c r="R3807">
        <v>0</v>
      </c>
      <c r="S3807">
        <v>200</v>
      </c>
      <c r="T3807">
        <v>0</v>
      </c>
      <c r="U3807">
        <v>325.2</v>
      </c>
      <c r="V3807">
        <v>325.2</v>
      </c>
      <c r="W3807">
        <v>200</v>
      </c>
      <c r="X3807">
        <v>0</v>
      </c>
      <c r="Y3807">
        <v>0</v>
      </c>
      <c r="Z3807">
        <v>0</v>
      </c>
      <c r="AD3807" s="1">
        <v>41941.333333333336</v>
      </c>
      <c r="AE3807" s="1">
        <v>41969.708333333336</v>
      </c>
      <c r="AG3807" s="1">
        <v>41918.333333333336</v>
      </c>
      <c r="AH3807" s="1">
        <v>41948.708333333336</v>
      </c>
      <c r="AI3807" s="1">
        <v>41918.333333333336</v>
      </c>
      <c r="AJ3807" s="1">
        <v>41948.708333333336</v>
      </c>
      <c r="AK3807" s="1">
        <v>41918.333333333336</v>
      </c>
      <c r="AL3807" s="1">
        <v>41948.708333333336</v>
      </c>
      <c r="AM3807" s="1">
        <v>41941.333333333336</v>
      </c>
      <c r="AN3807" s="1">
        <v>41969.708333333336</v>
      </c>
      <c r="AP3807" t="s">
        <v>113</v>
      </c>
      <c r="AU3807" t="s">
        <v>8651</v>
      </c>
      <c r="AY3807" t="s">
        <v>106</v>
      </c>
      <c r="AZ3807">
        <v>0</v>
      </c>
      <c r="BA3807">
        <v>0</v>
      </c>
      <c r="BD3807" s="3">
        <v>41321.662499999999</v>
      </c>
      <c r="BE3807" s="3">
        <v>41328.377083333333</v>
      </c>
      <c r="BF3807" t="s">
        <v>115</v>
      </c>
      <c r="BG3807" t="s">
        <v>115</v>
      </c>
      <c r="BH3807">
        <v>8149</v>
      </c>
      <c r="BM3807">
        <v>43550</v>
      </c>
      <c r="BR3807" t="s">
        <v>116</v>
      </c>
      <c r="BS3807" t="s">
        <v>117</v>
      </c>
      <c r="BU3807">
        <v>1</v>
      </c>
      <c r="BV3807" t="s">
        <v>118</v>
      </c>
      <c r="BX3807" t="s">
        <v>119</v>
      </c>
      <c r="BY3807" t="s">
        <v>119</v>
      </c>
      <c r="BZ3807" t="s">
        <v>119</v>
      </c>
      <c r="CA3807">
        <v>1</v>
      </c>
      <c r="CC3807" t="s">
        <v>120</v>
      </c>
      <c r="CH3807">
        <v>540</v>
      </c>
      <c r="CI3807">
        <v>34570</v>
      </c>
      <c r="CJ3807" t="s">
        <v>106</v>
      </c>
      <c r="CK3807" t="s">
        <v>106</v>
      </c>
      <c r="CL3807">
        <v>10</v>
      </c>
      <c r="CM3807" t="s">
        <v>4836</v>
      </c>
      <c r="CO3807">
        <v>125090</v>
      </c>
      <c r="CQ3807">
        <v>0</v>
      </c>
      <c r="CR3807">
        <v>0</v>
      </c>
      <c r="CS3807">
        <v>0</v>
      </c>
      <c r="CY3807" t="s">
        <v>123</v>
      </c>
      <c r="CZ3807" t="s">
        <v>124</v>
      </c>
      <c r="DD3807" t="str" cm="1">
        <f t="array" ref="DD3807">TEXT(_xlfn.SEQUENCE(1, DATEDIF(AG3807, AH3807, "m") + 1, AG3807, 30), "YYYY-APMM")</f>
        <v>2014-AP10</v>
      </c>
      <c r="DN3807">
        <f t="shared" si="118"/>
        <v>325.2</v>
      </c>
      <c r="DO3807" t="str">
        <f t="shared" si="119"/>
        <v>LABOR- SUBCONTRACTOR</v>
      </c>
    </row>
    <row r="3808" spans="1:119" x14ac:dyDescent="0.35">
      <c r="A3808" t="s">
        <v>105</v>
      </c>
      <c r="B3808">
        <v>503093</v>
      </c>
      <c r="C3808">
        <v>6359</v>
      </c>
      <c r="D3808">
        <v>125091</v>
      </c>
      <c r="E3808">
        <v>13662</v>
      </c>
      <c r="F3808">
        <v>0</v>
      </c>
      <c r="G3808" t="s">
        <v>106</v>
      </c>
      <c r="H3808" t="s">
        <v>106</v>
      </c>
      <c r="I3808" t="s">
        <v>106</v>
      </c>
      <c r="J3808" t="s">
        <v>107</v>
      </c>
      <c r="K3808" t="s">
        <v>108</v>
      </c>
      <c r="L3808" t="s">
        <v>109</v>
      </c>
      <c r="M3808" t="s">
        <v>110</v>
      </c>
      <c r="N3808" t="s">
        <v>8652</v>
      </c>
      <c r="O3808" t="s">
        <v>4873</v>
      </c>
      <c r="P3808">
        <v>8174</v>
      </c>
      <c r="Q3808">
        <v>312</v>
      </c>
      <c r="R3808">
        <v>0</v>
      </c>
      <c r="S3808">
        <v>80</v>
      </c>
      <c r="T3808">
        <v>0</v>
      </c>
      <c r="U3808">
        <v>58</v>
      </c>
      <c r="V3808">
        <v>58</v>
      </c>
      <c r="W3808">
        <v>80</v>
      </c>
      <c r="X3808">
        <v>0</v>
      </c>
      <c r="Y3808">
        <v>0</v>
      </c>
      <c r="Z3808">
        <v>0</v>
      </c>
      <c r="AD3808" s="1">
        <v>41953.333333333336</v>
      </c>
      <c r="AE3808" s="1">
        <v>41963.708333333336</v>
      </c>
      <c r="AG3808" s="1">
        <v>41905.333333333336</v>
      </c>
      <c r="AH3808" s="1">
        <v>41916.708333333336</v>
      </c>
      <c r="AI3808" s="1">
        <v>41905.333333333336</v>
      </c>
      <c r="AJ3808" s="1">
        <v>41916.708333333336</v>
      </c>
      <c r="AK3808" s="1">
        <v>41905.333333333336</v>
      </c>
      <c r="AL3808" s="1">
        <v>41916.708333333336</v>
      </c>
      <c r="AM3808" s="1">
        <v>41953.333333333336</v>
      </c>
      <c r="AN3808" s="1">
        <v>41963.708333333336</v>
      </c>
      <c r="AP3808" t="s">
        <v>113</v>
      </c>
      <c r="AU3808" t="s">
        <v>8653</v>
      </c>
      <c r="AY3808" t="s">
        <v>106</v>
      </c>
      <c r="AZ3808">
        <v>0</v>
      </c>
      <c r="BA3808">
        <v>0</v>
      </c>
      <c r="BD3808" s="3">
        <v>41321.662499999999</v>
      </c>
      <c r="BE3808" s="3">
        <v>41321.663888888892</v>
      </c>
      <c r="BF3808" t="s">
        <v>115</v>
      </c>
      <c r="BG3808" t="s">
        <v>115</v>
      </c>
      <c r="BH3808">
        <v>8149</v>
      </c>
      <c r="BM3808">
        <v>43510</v>
      </c>
      <c r="BR3808" t="s">
        <v>3242</v>
      </c>
      <c r="BS3808" t="s">
        <v>3243</v>
      </c>
      <c r="BU3808">
        <v>1</v>
      </c>
      <c r="BV3808" t="s">
        <v>118</v>
      </c>
      <c r="BX3808" t="s">
        <v>119</v>
      </c>
      <c r="BY3808" t="s">
        <v>119</v>
      </c>
      <c r="BZ3808" t="s">
        <v>119</v>
      </c>
      <c r="CA3808">
        <v>1</v>
      </c>
      <c r="CC3808" t="s">
        <v>120</v>
      </c>
      <c r="CH3808">
        <v>540</v>
      </c>
      <c r="CI3808">
        <v>34570</v>
      </c>
      <c r="CJ3808" t="s">
        <v>106</v>
      </c>
      <c r="CK3808" t="s">
        <v>106</v>
      </c>
      <c r="CL3808">
        <v>10</v>
      </c>
      <c r="CM3808" t="s">
        <v>4836</v>
      </c>
      <c r="CO3808">
        <v>125090</v>
      </c>
      <c r="CQ3808">
        <v>0</v>
      </c>
      <c r="CR3808">
        <v>0</v>
      </c>
      <c r="CS3808">
        <v>0</v>
      </c>
      <c r="CY3808" t="s">
        <v>123</v>
      </c>
      <c r="CZ3808" t="s">
        <v>124</v>
      </c>
      <c r="DD3808" t="str" cm="1">
        <f t="array" ref="DD3808">TEXT(_xlfn.SEQUENCE(1, DATEDIF(AG3808, AH3808, "m") + 1, AG3808, 30), "YYYY-APMM")</f>
        <v>2014-AP09</v>
      </c>
      <c r="DN3808">
        <f t="shared" si="118"/>
        <v>58</v>
      </c>
      <c r="DO3808" t="str">
        <f t="shared" si="119"/>
        <v>INTERLOCK MASON SK</v>
      </c>
    </row>
    <row r="3809" spans="1:119" x14ac:dyDescent="0.35">
      <c r="A3809" t="s">
        <v>105</v>
      </c>
      <c r="B3809">
        <v>503094</v>
      </c>
      <c r="C3809">
        <v>6359</v>
      </c>
      <c r="D3809">
        <v>125091</v>
      </c>
      <c r="E3809">
        <v>13662</v>
      </c>
      <c r="F3809">
        <v>0</v>
      </c>
      <c r="G3809" t="s">
        <v>106</v>
      </c>
      <c r="H3809" t="s">
        <v>106</v>
      </c>
      <c r="I3809" t="s">
        <v>106</v>
      </c>
      <c r="J3809" t="s">
        <v>107</v>
      </c>
      <c r="K3809" t="s">
        <v>108</v>
      </c>
      <c r="L3809" t="s">
        <v>109</v>
      </c>
      <c r="M3809" t="s">
        <v>110</v>
      </c>
      <c r="N3809" t="s">
        <v>8654</v>
      </c>
      <c r="O3809" t="s">
        <v>4876</v>
      </c>
      <c r="P3809">
        <v>8165</v>
      </c>
      <c r="Q3809">
        <v>312</v>
      </c>
      <c r="R3809">
        <v>168</v>
      </c>
      <c r="S3809">
        <v>120</v>
      </c>
      <c r="T3809">
        <v>0</v>
      </c>
      <c r="U3809">
        <v>42</v>
      </c>
      <c r="V3809">
        <v>42</v>
      </c>
      <c r="W3809">
        <v>120</v>
      </c>
      <c r="X3809">
        <v>0</v>
      </c>
      <c r="Y3809">
        <v>0</v>
      </c>
      <c r="Z3809">
        <v>0</v>
      </c>
      <c r="AD3809" s="1">
        <v>41965.333333333336</v>
      </c>
      <c r="AE3809" s="1">
        <v>41981.708333333336</v>
      </c>
      <c r="AG3809" s="1">
        <v>41917.333333333336</v>
      </c>
      <c r="AH3809" s="1">
        <v>41935.708333333336</v>
      </c>
      <c r="AI3809" s="1">
        <v>41917.333333333336</v>
      </c>
      <c r="AJ3809" s="1">
        <v>41935.708333333336</v>
      </c>
      <c r="AK3809" s="1">
        <v>41917.333333333336</v>
      </c>
      <c r="AL3809" s="1">
        <v>41935.708333333336</v>
      </c>
      <c r="AM3809" s="1">
        <v>41965.333333333336</v>
      </c>
      <c r="AN3809" s="1">
        <v>41981.708333333336</v>
      </c>
      <c r="AP3809" t="s">
        <v>113</v>
      </c>
      <c r="AU3809" t="s">
        <v>8655</v>
      </c>
      <c r="AY3809" t="s">
        <v>106</v>
      </c>
      <c r="AZ3809">
        <v>0</v>
      </c>
      <c r="BA3809">
        <v>0</v>
      </c>
      <c r="BD3809" s="3">
        <v>41321.662499999999</v>
      </c>
      <c r="BE3809" s="3">
        <v>41321.663888888892</v>
      </c>
      <c r="BF3809" t="s">
        <v>115</v>
      </c>
      <c r="BG3809" t="s">
        <v>115</v>
      </c>
      <c r="BH3809">
        <v>8149</v>
      </c>
      <c r="BM3809">
        <v>43420</v>
      </c>
      <c r="BR3809" t="s">
        <v>3122</v>
      </c>
      <c r="BS3809" t="s">
        <v>3123</v>
      </c>
      <c r="BU3809">
        <v>1</v>
      </c>
      <c r="BV3809" t="s">
        <v>118</v>
      </c>
      <c r="BX3809" t="s">
        <v>119</v>
      </c>
      <c r="BY3809" t="s">
        <v>119</v>
      </c>
      <c r="BZ3809" t="s">
        <v>119</v>
      </c>
      <c r="CA3809">
        <v>1</v>
      </c>
      <c r="CC3809" t="s">
        <v>120</v>
      </c>
      <c r="CH3809">
        <v>540</v>
      </c>
      <c r="CI3809">
        <v>34570</v>
      </c>
      <c r="CJ3809" t="s">
        <v>106</v>
      </c>
      <c r="CK3809" t="s">
        <v>106</v>
      </c>
      <c r="CL3809">
        <v>10</v>
      </c>
      <c r="CM3809" t="s">
        <v>4836</v>
      </c>
      <c r="CO3809">
        <v>125090</v>
      </c>
      <c r="CQ3809">
        <v>0</v>
      </c>
      <c r="CR3809">
        <v>0</v>
      </c>
      <c r="CS3809">
        <v>0</v>
      </c>
      <c r="CY3809" t="s">
        <v>123</v>
      </c>
      <c r="CZ3809" t="s">
        <v>124</v>
      </c>
      <c r="DD3809" t="str" cm="1">
        <f t="array" ref="DD3809">TEXT(_xlfn.SEQUENCE(1, DATEDIF(AG3809, AH3809, "m") + 1, AG3809, 30), "YYYY-APMM")</f>
        <v>2014-AP10</v>
      </c>
      <c r="DN3809">
        <f t="shared" si="118"/>
        <v>42</v>
      </c>
      <c r="DO3809" t="str">
        <f t="shared" si="119"/>
        <v>STEEL FIXERS SK</v>
      </c>
    </row>
    <row r="3810" spans="1:119" x14ac:dyDescent="0.35">
      <c r="A3810" t="s">
        <v>105</v>
      </c>
      <c r="B3810">
        <v>503095</v>
      </c>
      <c r="C3810">
        <v>6359</v>
      </c>
      <c r="D3810">
        <v>125092</v>
      </c>
      <c r="E3810">
        <v>13662</v>
      </c>
      <c r="F3810">
        <v>0</v>
      </c>
      <c r="G3810" t="s">
        <v>106</v>
      </c>
      <c r="H3810" t="s">
        <v>106</v>
      </c>
      <c r="I3810" t="s">
        <v>106</v>
      </c>
      <c r="J3810" t="s">
        <v>107</v>
      </c>
      <c r="K3810" t="s">
        <v>108</v>
      </c>
      <c r="L3810" t="s">
        <v>109</v>
      </c>
      <c r="M3810" t="s">
        <v>110</v>
      </c>
      <c r="N3810" t="s">
        <v>8656</v>
      </c>
      <c r="O3810" t="s">
        <v>3209</v>
      </c>
      <c r="P3810">
        <v>8162</v>
      </c>
      <c r="Q3810">
        <v>240</v>
      </c>
      <c r="R3810">
        <v>0</v>
      </c>
      <c r="S3810">
        <v>80</v>
      </c>
      <c r="T3810">
        <v>0</v>
      </c>
      <c r="U3810">
        <v>32</v>
      </c>
      <c r="V3810">
        <v>32</v>
      </c>
      <c r="W3810">
        <v>80</v>
      </c>
      <c r="X3810">
        <v>20</v>
      </c>
      <c r="Y3810">
        <v>0</v>
      </c>
      <c r="Z3810">
        <v>20</v>
      </c>
      <c r="AD3810" s="1">
        <v>41856.333333333336</v>
      </c>
      <c r="AE3810" s="1">
        <v>41867.708333333336</v>
      </c>
      <c r="AG3810" s="1">
        <v>41818.333333333336</v>
      </c>
      <c r="AH3810" s="1">
        <v>41828.708333333336</v>
      </c>
      <c r="AI3810" s="1">
        <v>41818.333333333336</v>
      </c>
      <c r="AJ3810" s="1">
        <v>41828.708333333336</v>
      </c>
      <c r="AK3810" s="1">
        <v>41818.333333333336</v>
      </c>
      <c r="AL3810" s="1">
        <v>41828.708333333336</v>
      </c>
      <c r="AM3810" s="1">
        <v>41856.333333333336</v>
      </c>
      <c r="AN3810" s="1">
        <v>41867.708333333336</v>
      </c>
      <c r="AP3810" t="s">
        <v>113</v>
      </c>
      <c r="AU3810" t="s">
        <v>8657</v>
      </c>
      <c r="AY3810" t="s">
        <v>106</v>
      </c>
      <c r="AZ3810">
        <v>0</v>
      </c>
      <c r="BA3810">
        <v>0</v>
      </c>
      <c r="BD3810" s="3">
        <v>41321.662499999999</v>
      </c>
      <c r="BE3810" s="3">
        <v>41321.663888888892</v>
      </c>
      <c r="BF3810" t="s">
        <v>115</v>
      </c>
      <c r="BG3810" t="s">
        <v>115</v>
      </c>
      <c r="BH3810">
        <v>8149</v>
      </c>
      <c r="BM3810">
        <v>43390</v>
      </c>
      <c r="BR3810" t="s">
        <v>5041</v>
      </c>
      <c r="BS3810" t="s">
        <v>5042</v>
      </c>
      <c r="BU3810">
        <v>1</v>
      </c>
      <c r="BV3810" t="s">
        <v>118</v>
      </c>
      <c r="BX3810" t="s">
        <v>119</v>
      </c>
      <c r="BY3810" t="s">
        <v>119</v>
      </c>
      <c r="BZ3810" t="s">
        <v>119</v>
      </c>
      <c r="CA3810">
        <v>1</v>
      </c>
      <c r="CC3810" t="s">
        <v>120</v>
      </c>
      <c r="CH3810">
        <v>540</v>
      </c>
      <c r="CI3810">
        <v>34590</v>
      </c>
      <c r="CJ3810" t="s">
        <v>106</v>
      </c>
      <c r="CK3810" t="s">
        <v>106</v>
      </c>
      <c r="CL3810">
        <v>20</v>
      </c>
      <c r="CM3810" t="s">
        <v>5081</v>
      </c>
      <c r="CO3810">
        <v>125090</v>
      </c>
      <c r="CQ3810">
        <v>0</v>
      </c>
      <c r="CR3810">
        <v>0</v>
      </c>
      <c r="CS3810">
        <v>0</v>
      </c>
      <c r="CY3810" t="s">
        <v>123</v>
      </c>
      <c r="CZ3810" t="s">
        <v>124</v>
      </c>
      <c r="DD3810" t="str" cm="1">
        <f t="array" ref="DD3810">TEXT(_xlfn.SEQUENCE(1, DATEDIF(AG3810, AH3810, "m") + 1, AG3810, 30), "YYYY-APMM")</f>
        <v>2014-AP06</v>
      </c>
      <c r="DN3810">
        <f t="shared" si="118"/>
        <v>32</v>
      </c>
      <c r="DO3810" t="str">
        <f t="shared" si="119"/>
        <v>EQUIP OPERATORS</v>
      </c>
    </row>
    <row r="3811" spans="1:119" x14ac:dyDescent="0.35">
      <c r="A3811" t="s">
        <v>105</v>
      </c>
      <c r="B3811">
        <v>503096</v>
      </c>
      <c r="C3811">
        <v>6359</v>
      </c>
      <c r="D3811">
        <v>125092</v>
      </c>
      <c r="E3811">
        <v>13662</v>
      </c>
      <c r="F3811">
        <v>0</v>
      </c>
      <c r="G3811" t="s">
        <v>106</v>
      </c>
      <c r="H3811" t="s">
        <v>106</v>
      </c>
      <c r="I3811" t="s">
        <v>106</v>
      </c>
      <c r="J3811" t="s">
        <v>107</v>
      </c>
      <c r="K3811" t="s">
        <v>108</v>
      </c>
      <c r="L3811" t="s">
        <v>109</v>
      </c>
      <c r="M3811" t="s">
        <v>110</v>
      </c>
      <c r="N3811" t="s">
        <v>8658</v>
      </c>
      <c r="O3811" t="s">
        <v>5061</v>
      </c>
      <c r="P3811">
        <v>8165</v>
      </c>
      <c r="Q3811">
        <v>240</v>
      </c>
      <c r="R3811">
        <v>0</v>
      </c>
      <c r="S3811">
        <v>160</v>
      </c>
      <c r="T3811">
        <v>0</v>
      </c>
      <c r="U3811">
        <v>280</v>
      </c>
      <c r="V3811">
        <v>280</v>
      </c>
      <c r="W3811">
        <v>160</v>
      </c>
      <c r="X3811">
        <v>0</v>
      </c>
      <c r="Y3811">
        <v>0</v>
      </c>
      <c r="Z3811">
        <v>0</v>
      </c>
      <c r="AD3811" s="1">
        <v>41868.333333333336</v>
      </c>
      <c r="AE3811" s="1">
        <v>41890.708333333336</v>
      </c>
      <c r="AG3811" s="1">
        <v>41829.333333333336</v>
      </c>
      <c r="AH3811" s="1">
        <v>41851.708333333336</v>
      </c>
      <c r="AI3811" s="1">
        <v>41829.333333333336</v>
      </c>
      <c r="AJ3811" s="1">
        <v>41851.708333333336</v>
      </c>
      <c r="AK3811" s="1">
        <v>41829.333333333336</v>
      </c>
      <c r="AL3811" s="1">
        <v>41851.708333333336</v>
      </c>
      <c r="AM3811" s="1">
        <v>41868.333333333336</v>
      </c>
      <c r="AN3811" s="1">
        <v>41890.708333333336</v>
      </c>
      <c r="AP3811" t="s">
        <v>113</v>
      </c>
      <c r="AU3811" t="s">
        <v>8659</v>
      </c>
      <c r="AY3811" t="s">
        <v>106</v>
      </c>
      <c r="AZ3811">
        <v>0</v>
      </c>
      <c r="BA3811">
        <v>0</v>
      </c>
      <c r="BD3811" s="3">
        <v>41321.662499999999</v>
      </c>
      <c r="BE3811" s="3">
        <v>41321.663888888892</v>
      </c>
      <c r="BF3811" t="s">
        <v>115</v>
      </c>
      <c r="BG3811" t="s">
        <v>115</v>
      </c>
      <c r="BH3811">
        <v>8149</v>
      </c>
      <c r="BM3811">
        <v>43420</v>
      </c>
      <c r="BR3811" t="s">
        <v>3122</v>
      </c>
      <c r="BS3811" t="s">
        <v>3123</v>
      </c>
      <c r="BU3811">
        <v>1</v>
      </c>
      <c r="BV3811" t="s">
        <v>118</v>
      </c>
      <c r="BX3811" t="s">
        <v>119</v>
      </c>
      <c r="BY3811" t="s">
        <v>119</v>
      </c>
      <c r="BZ3811" t="s">
        <v>119</v>
      </c>
      <c r="CA3811">
        <v>1</v>
      </c>
      <c r="CC3811" t="s">
        <v>120</v>
      </c>
      <c r="CH3811">
        <v>540</v>
      </c>
      <c r="CI3811">
        <v>34590</v>
      </c>
      <c r="CJ3811" t="s">
        <v>106</v>
      </c>
      <c r="CK3811" t="s">
        <v>106</v>
      </c>
      <c r="CL3811">
        <v>20</v>
      </c>
      <c r="CM3811" t="s">
        <v>5081</v>
      </c>
      <c r="CO3811">
        <v>125090</v>
      </c>
      <c r="CQ3811">
        <v>0</v>
      </c>
      <c r="CR3811">
        <v>0</v>
      </c>
      <c r="CS3811">
        <v>0</v>
      </c>
      <c r="CY3811" t="s">
        <v>123</v>
      </c>
      <c r="CZ3811" t="s">
        <v>124</v>
      </c>
      <c r="DD3811" t="str" cm="1">
        <f t="array" ref="DD3811">TEXT(_xlfn.SEQUENCE(1, DATEDIF(AG3811, AH3811, "m") + 1, AG3811, 30), "YYYY-APMM")</f>
        <v>2014-AP07</v>
      </c>
      <c r="DN3811">
        <f t="shared" si="118"/>
        <v>280</v>
      </c>
      <c r="DO3811" t="str">
        <f t="shared" si="119"/>
        <v>STEEL FIXERS SK</v>
      </c>
    </row>
    <row r="3812" spans="1:119" x14ac:dyDescent="0.35">
      <c r="A3812" t="s">
        <v>105</v>
      </c>
      <c r="B3812">
        <v>503097</v>
      </c>
      <c r="C3812">
        <v>6359</v>
      </c>
      <c r="D3812">
        <v>125092</v>
      </c>
      <c r="E3812">
        <v>13662</v>
      </c>
      <c r="F3812">
        <v>0</v>
      </c>
      <c r="G3812" t="s">
        <v>106</v>
      </c>
      <c r="H3812" t="s">
        <v>106</v>
      </c>
      <c r="I3812" t="s">
        <v>106</v>
      </c>
      <c r="J3812" t="s">
        <v>107</v>
      </c>
      <c r="K3812" t="s">
        <v>108</v>
      </c>
      <c r="L3812" t="s">
        <v>109</v>
      </c>
      <c r="M3812" t="s">
        <v>110</v>
      </c>
      <c r="N3812" t="s">
        <v>8660</v>
      </c>
      <c r="O3812" t="s">
        <v>5064</v>
      </c>
      <c r="P3812">
        <v>8165</v>
      </c>
      <c r="Q3812">
        <v>240</v>
      </c>
      <c r="R3812">
        <v>0</v>
      </c>
      <c r="S3812">
        <v>160</v>
      </c>
      <c r="T3812">
        <v>0</v>
      </c>
      <c r="U3812">
        <v>280</v>
      </c>
      <c r="V3812">
        <v>280</v>
      </c>
      <c r="W3812">
        <v>160</v>
      </c>
      <c r="X3812">
        <v>0</v>
      </c>
      <c r="Y3812">
        <v>0</v>
      </c>
      <c r="Z3812">
        <v>0</v>
      </c>
      <c r="AD3812" s="1">
        <v>41891.333333333336</v>
      </c>
      <c r="AE3812" s="1">
        <v>41913.708333333336</v>
      </c>
      <c r="AG3812" s="1">
        <v>41856.333333333336</v>
      </c>
      <c r="AH3812" s="1">
        <v>41878.708333333336</v>
      </c>
      <c r="AI3812" s="1">
        <v>41856.333333333336</v>
      </c>
      <c r="AJ3812" s="1">
        <v>41878.708333333336</v>
      </c>
      <c r="AK3812" s="1">
        <v>41856.333333333336</v>
      </c>
      <c r="AL3812" s="1">
        <v>41878.708333333336</v>
      </c>
      <c r="AM3812" s="1">
        <v>41891.333333333336</v>
      </c>
      <c r="AN3812" s="1">
        <v>41913.708333333336</v>
      </c>
      <c r="AP3812" t="s">
        <v>113</v>
      </c>
      <c r="AU3812" t="s">
        <v>8661</v>
      </c>
      <c r="AY3812" t="s">
        <v>106</v>
      </c>
      <c r="AZ3812">
        <v>0</v>
      </c>
      <c r="BA3812">
        <v>0</v>
      </c>
      <c r="BD3812" s="3">
        <v>41321.662499999999</v>
      </c>
      <c r="BE3812" s="3">
        <v>41321.663888888892</v>
      </c>
      <c r="BF3812" t="s">
        <v>115</v>
      </c>
      <c r="BG3812" t="s">
        <v>115</v>
      </c>
      <c r="BH3812">
        <v>8149</v>
      </c>
      <c r="BM3812">
        <v>43420</v>
      </c>
      <c r="BR3812" t="s">
        <v>3122</v>
      </c>
      <c r="BS3812" t="s">
        <v>3123</v>
      </c>
      <c r="BU3812">
        <v>1</v>
      </c>
      <c r="BV3812" t="s">
        <v>118</v>
      </c>
      <c r="BX3812" t="s">
        <v>119</v>
      </c>
      <c r="BY3812" t="s">
        <v>119</v>
      </c>
      <c r="BZ3812" t="s">
        <v>119</v>
      </c>
      <c r="CA3812">
        <v>1</v>
      </c>
      <c r="CC3812" t="s">
        <v>120</v>
      </c>
      <c r="CH3812">
        <v>540</v>
      </c>
      <c r="CI3812">
        <v>34590</v>
      </c>
      <c r="CJ3812" t="s">
        <v>106</v>
      </c>
      <c r="CK3812" t="s">
        <v>106</v>
      </c>
      <c r="CL3812">
        <v>20</v>
      </c>
      <c r="CM3812" t="s">
        <v>5081</v>
      </c>
      <c r="CO3812">
        <v>125090</v>
      </c>
      <c r="CQ3812">
        <v>0</v>
      </c>
      <c r="CR3812">
        <v>0</v>
      </c>
      <c r="CS3812">
        <v>0</v>
      </c>
      <c r="CY3812" t="s">
        <v>123</v>
      </c>
      <c r="CZ3812" t="s">
        <v>124</v>
      </c>
      <c r="DD3812" t="str" cm="1">
        <f t="array" ref="DD3812">TEXT(_xlfn.SEQUENCE(1, DATEDIF(AG3812, AH3812, "m") + 1, AG3812, 30), "YYYY-APMM")</f>
        <v>2014-AP08</v>
      </c>
      <c r="DN3812">
        <f t="shared" si="118"/>
        <v>280</v>
      </c>
      <c r="DO3812" t="str">
        <f t="shared" si="119"/>
        <v>STEEL FIXERS SK</v>
      </c>
    </row>
    <row r="3813" spans="1:119" x14ac:dyDescent="0.35">
      <c r="A3813" t="s">
        <v>105</v>
      </c>
      <c r="B3813">
        <v>503098</v>
      </c>
      <c r="C3813">
        <v>6359</v>
      </c>
      <c r="D3813">
        <v>125092</v>
      </c>
      <c r="E3813">
        <v>13662</v>
      </c>
      <c r="F3813">
        <v>0</v>
      </c>
      <c r="G3813" t="s">
        <v>106</v>
      </c>
      <c r="H3813" t="s">
        <v>106</v>
      </c>
      <c r="I3813" t="s">
        <v>106</v>
      </c>
      <c r="J3813" t="s">
        <v>107</v>
      </c>
      <c r="K3813" t="s">
        <v>108</v>
      </c>
      <c r="L3813" t="s">
        <v>109</v>
      </c>
      <c r="M3813" t="s">
        <v>110</v>
      </c>
      <c r="N3813" t="s">
        <v>8662</v>
      </c>
      <c r="O3813" t="s">
        <v>5067</v>
      </c>
      <c r="P3813">
        <v>8164</v>
      </c>
      <c r="Q3813">
        <v>240</v>
      </c>
      <c r="R3813">
        <v>0</v>
      </c>
      <c r="S3813">
        <v>200</v>
      </c>
      <c r="T3813">
        <v>0</v>
      </c>
      <c r="U3813">
        <v>1000</v>
      </c>
      <c r="V3813">
        <v>1000</v>
      </c>
      <c r="W3813">
        <v>200</v>
      </c>
      <c r="X3813">
        <v>0</v>
      </c>
      <c r="Y3813">
        <v>0</v>
      </c>
      <c r="Z3813">
        <v>0</v>
      </c>
      <c r="AD3813" s="1">
        <v>41941.333333333336</v>
      </c>
      <c r="AE3813" s="1">
        <v>41969.708333333336</v>
      </c>
      <c r="AG3813" s="1">
        <v>41904.333333333336</v>
      </c>
      <c r="AH3813" s="1">
        <v>41934.708333333336</v>
      </c>
      <c r="AI3813" s="1">
        <v>41904.333333333336</v>
      </c>
      <c r="AJ3813" s="1">
        <v>41934.708333333336</v>
      </c>
      <c r="AK3813" s="1">
        <v>41904.333333333336</v>
      </c>
      <c r="AL3813" s="1">
        <v>41934.708333333336</v>
      </c>
      <c r="AM3813" s="1">
        <v>41941.333333333336</v>
      </c>
      <c r="AN3813" s="1">
        <v>41969.708333333336</v>
      </c>
      <c r="AP3813" t="s">
        <v>113</v>
      </c>
      <c r="AU3813" t="s">
        <v>8663</v>
      </c>
      <c r="AY3813" t="s">
        <v>106</v>
      </c>
      <c r="AZ3813">
        <v>0</v>
      </c>
      <c r="BA3813">
        <v>0</v>
      </c>
      <c r="BD3813" s="3">
        <v>41321.662499999999</v>
      </c>
      <c r="BE3813" s="3">
        <v>41321.663888888892</v>
      </c>
      <c r="BF3813" t="s">
        <v>115</v>
      </c>
      <c r="BG3813" t="s">
        <v>115</v>
      </c>
      <c r="BH3813">
        <v>8149</v>
      </c>
      <c r="BM3813">
        <v>43410</v>
      </c>
      <c r="BR3813" t="s">
        <v>2865</v>
      </c>
      <c r="BS3813" t="s">
        <v>2866</v>
      </c>
      <c r="BU3813">
        <v>1</v>
      </c>
      <c r="BV3813" t="s">
        <v>118</v>
      </c>
      <c r="BX3813" t="s">
        <v>119</v>
      </c>
      <c r="BY3813" t="s">
        <v>119</v>
      </c>
      <c r="BZ3813" t="s">
        <v>119</v>
      </c>
      <c r="CA3813">
        <v>1</v>
      </c>
      <c r="CC3813" t="s">
        <v>120</v>
      </c>
      <c r="CH3813">
        <v>540</v>
      </c>
      <c r="CI3813">
        <v>34590</v>
      </c>
      <c r="CJ3813" t="s">
        <v>106</v>
      </c>
      <c r="CK3813" t="s">
        <v>106</v>
      </c>
      <c r="CL3813">
        <v>20</v>
      </c>
      <c r="CM3813" t="s">
        <v>5081</v>
      </c>
      <c r="CO3813">
        <v>125090</v>
      </c>
      <c r="CQ3813">
        <v>0</v>
      </c>
      <c r="CR3813">
        <v>0</v>
      </c>
      <c r="CS3813">
        <v>0</v>
      </c>
      <c r="CY3813" t="s">
        <v>123</v>
      </c>
      <c r="CZ3813" t="s">
        <v>124</v>
      </c>
      <c r="DD3813" t="str" cm="1">
        <f t="array" ref="DD3813:DE3813">TEXT(_xlfn.SEQUENCE(1, DATEDIF(AG3813, AH3813, "m") + 1, AG3813, 30), "YYYY-APMM")</f>
        <v>2014-AP09</v>
      </c>
      <c r="DE3813" t="str">
        <v>2014-AP10</v>
      </c>
      <c r="DN3813">
        <f t="shared" si="118"/>
        <v>500</v>
      </c>
      <c r="DO3813" t="str">
        <f t="shared" si="119"/>
        <v>SCREED MASON SK</v>
      </c>
    </row>
    <row r="3814" spans="1:119" x14ac:dyDescent="0.35">
      <c r="A3814" t="s">
        <v>105</v>
      </c>
      <c r="B3814">
        <v>503099</v>
      </c>
      <c r="C3814">
        <v>6359</v>
      </c>
      <c r="D3814">
        <v>125092</v>
      </c>
      <c r="E3814">
        <v>13662</v>
      </c>
      <c r="F3814">
        <v>0</v>
      </c>
      <c r="G3814" t="s">
        <v>106</v>
      </c>
      <c r="H3814" t="s">
        <v>106</v>
      </c>
      <c r="I3814" t="s">
        <v>106</v>
      </c>
      <c r="J3814" t="s">
        <v>107</v>
      </c>
      <c r="K3814" t="s">
        <v>108</v>
      </c>
      <c r="L3814" t="s">
        <v>109</v>
      </c>
      <c r="M3814" t="s">
        <v>110</v>
      </c>
      <c r="N3814" t="s">
        <v>8664</v>
      </c>
      <c r="O3814" t="s">
        <v>4865</v>
      </c>
      <c r="P3814">
        <v>8181</v>
      </c>
      <c r="Q3814">
        <v>240</v>
      </c>
      <c r="R3814">
        <v>0</v>
      </c>
      <c r="S3814">
        <v>200</v>
      </c>
      <c r="T3814">
        <v>0</v>
      </c>
      <c r="U3814">
        <v>282.8</v>
      </c>
      <c r="V3814">
        <v>282.8</v>
      </c>
      <c r="W3814">
        <v>200</v>
      </c>
      <c r="X3814">
        <v>0</v>
      </c>
      <c r="Y3814">
        <v>0</v>
      </c>
      <c r="Z3814">
        <v>0</v>
      </c>
      <c r="AD3814" s="1">
        <v>41953.333333333336</v>
      </c>
      <c r="AE3814" s="1">
        <v>41981.708333333336</v>
      </c>
      <c r="AG3814" s="1">
        <v>41916.333333333336</v>
      </c>
      <c r="AH3814" s="1">
        <v>41946.708333333336</v>
      </c>
      <c r="AI3814" s="1">
        <v>41916.333333333336</v>
      </c>
      <c r="AJ3814" s="1">
        <v>41946.708333333336</v>
      </c>
      <c r="AK3814" s="1">
        <v>41916.333333333336</v>
      </c>
      <c r="AL3814" s="1">
        <v>41946.708333333336</v>
      </c>
      <c r="AM3814" s="1">
        <v>41953.333333333336</v>
      </c>
      <c r="AN3814" s="1">
        <v>41981.708333333336</v>
      </c>
      <c r="AP3814" t="s">
        <v>113</v>
      </c>
      <c r="AU3814" t="s">
        <v>8665</v>
      </c>
      <c r="AY3814" t="s">
        <v>106</v>
      </c>
      <c r="AZ3814">
        <v>0</v>
      </c>
      <c r="BA3814">
        <v>0</v>
      </c>
      <c r="BD3814" s="3">
        <v>41321.662499999999</v>
      </c>
      <c r="BE3814" s="3">
        <v>41321.663888888892</v>
      </c>
      <c r="BF3814" t="s">
        <v>115</v>
      </c>
      <c r="BG3814" t="s">
        <v>115</v>
      </c>
      <c r="BH3814">
        <v>8149</v>
      </c>
      <c r="BM3814">
        <v>43581</v>
      </c>
      <c r="BR3814" t="s">
        <v>5090</v>
      </c>
      <c r="BS3814" t="s">
        <v>5091</v>
      </c>
      <c r="BU3814">
        <v>1</v>
      </c>
      <c r="BV3814" t="s">
        <v>118</v>
      </c>
      <c r="BX3814" t="s">
        <v>119</v>
      </c>
      <c r="BY3814" t="s">
        <v>119</v>
      </c>
      <c r="BZ3814" t="s">
        <v>119</v>
      </c>
      <c r="CA3814">
        <v>1</v>
      </c>
      <c r="CC3814" t="s">
        <v>120</v>
      </c>
      <c r="CH3814">
        <v>540</v>
      </c>
      <c r="CI3814">
        <v>34590</v>
      </c>
      <c r="CJ3814" t="s">
        <v>106</v>
      </c>
      <c r="CK3814" t="s">
        <v>106</v>
      </c>
      <c r="CL3814">
        <v>20</v>
      </c>
      <c r="CM3814" t="s">
        <v>5081</v>
      </c>
      <c r="CO3814">
        <v>125090</v>
      </c>
      <c r="CQ3814">
        <v>0</v>
      </c>
      <c r="CR3814">
        <v>0</v>
      </c>
      <c r="CS3814">
        <v>0</v>
      </c>
      <c r="CY3814" t="s">
        <v>123</v>
      </c>
      <c r="CZ3814" t="s">
        <v>124</v>
      </c>
      <c r="DD3814" t="str" cm="1">
        <f t="array" ref="DD3814">TEXT(_xlfn.SEQUENCE(1, DATEDIF(AG3814, AH3814, "m") + 1, AG3814, 30), "YYYY-APMM")</f>
        <v>2014-AP10</v>
      </c>
      <c r="DN3814">
        <f t="shared" si="118"/>
        <v>282.8</v>
      </c>
      <c r="DO3814" t="str">
        <f t="shared" si="119"/>
        <v>MECHANICALS SK</v>
      </c>
    </row>
    <row r="3815" spans="1:119" x14ac:dyDescent="0.35">
      <c r="A3815" t="s">
        <v>105</v>
      </c>
      <c r="B3815">
        <v>503100</v>
      </c>
      <c r="C3815">
        <v>6359</v>
      </c>
      <c r="D3815">
        <v>125092</v>
      </c>
      <c r="E3815">
        <v>13662</v>
      </c>
      <c r="F3815">
        <v>0</v>
      </c>
      <c r="G3815" t="s">
        <v>106</v>
      </c>
      <c r="H3815" t="s">
        <v>106</v>
      </c>
      <c r="I3815" t="s">
        <v>106</v>
      </c>
      <c r="J3815" t="s">
        <v>107</v>
      </c>
      <c r="K3815" t="s">
        <v>108</v>
      </c>
      <c r="L3815" t="s">
        <v>109</v>
      </c>
      <c r="M3815" t="s">
        <v>110</v>
      </c>
      <c r="N3815" t="s">
        <v>8666</v>
      </c>
      <c r="O3815" t="s">
        <v>4868</v>
      </c>
      <c r="Q3815">
        <v>240</v>
      </c>
      <c r="R3815">
        <v>0</v>
      </c>
      <c r="S3815">
        <v>200</v>
      </c>
      <c r="T3815">
        <v>0</v>
      </c>
      <c r="U3815">
        <v>0</v>
      </c>
      <c r="V3815">
        <v>0</v>
      </c>
      <c r="W3815">
        <v>200</v>
      </c>
      <c r="X3815">
        <v>0</v>
      </c>
      <c r="Y3815">
        <v>0</v>
      </c>
      <c r="Z3815">
        <v>0</v>
      </c>
      <c r="AD3815" s="1">
        <v>41953.333333333336</v>
      </c>
      <c r="AE3815" s="1">
        <v>41981.708333333336</v>
      </c>
      <c r="AG3815" s="1">
        <v>41916.333333333336</v>
      </c>
      <c r="AH3815" s="1">
        <v>41946.708333333336</v>
      </c>
      <c r="AI3815" s="1">
        <v>41916.333333333336</v>
      </c>
      <c r="AJ3815" s="1">
        <v>41946.708333333336</v>
      </c>
      <c r="AK3815" s="1">
        <v>41916.333333333336</v>
      </c>
      <c r="AL3815" s="1">
        <v>41946.708333333336</v>
      </c>
      <c r="AM3815" s="1">
        <v>41953.333333333336</v>
      </c>
      <c r="AN3815" s="1">
        <v>41981.708333333336</v>
      </c>
      <c r="AP3815" t="s">
        <v>113</v>
      </c>
      <c r="AU3815" t="s">
        <v>8667</v>
      </c>
      <c r="AY3815" t="s">
        <v>106</v>
      </c>
      <c r="AZ3815">
        <v>0</v>
      </c>
      <c r="BA3815">
        <v>0</v>
      </c>
      <c r="BD3815" s="3">
        <v>41321.662499999999</v>
      </c>
      <c r="BE3815" s="3">
        <v>41321.663888888892</v>
      </c>
      <c r="BF3815" t="s">
        <v>115</v>
      </c>
      <c r="BG3815" t="s">
        <v>115</v>
      </c>
      <c r="CH3815">
        <v>540</v>
      </c>
      <c r="CI3815">
        <v>34590</v>
      </c>
      <c r="CJ3815" t="s">
        <v>106</v>
      </c>
      <c r="CK3815" t="s">
        <v>106</v>
      </c>
      <c r="CL3815">
        <v>20</v>
      </c>
      <c r="CM3815" t="s">
        <v>5081</v>
      </c>
      <c r="CO3815">
        <v>125090</v>
      </c>
      <c r="CQ3815">
        <v>0</v>
      </c>
      <c r="CR3815">
        <v>0</v>
      </c>
      <c r="CS3815">
        <v>0</v>
      </c>
      <c r="CY3815" t="s">
        <v>123</v>
      </c>
      <c r="CZ3815" t="s">
        <v>124</v>
      </c>
      <c r="DD3815" t="str" cm="1">
        <f t="array" ref="DD3815">TEXT(_xlfn.SEQUENCE(1, DATEDIF(AG3815, AH3815, "m") + 1, AG3815, 30), "YYYY-APMM")</f>
        <v>2014-AP10</v>
      </c>
      <c r="DN3815">
        <f t="shared" si="118"/>
        <v>0</v>
      </c>
      <c r="DO3815">
        <f t="shared" si="119"/>
        <v>0</v>
      </c>
    </row>
    <row r="3816" spans="1:119" x14ac:dyDescent="0.35">
      <c r="A3816" t="s">
        <v>105</v>
      </c>
      <c r="B3816">
        <v>503101</v>
      </c>
      <c r="C3816">
        <v>6359</v>
      </c>
      <c r="D3816">
        <v>125092</v>
      </c>
      <c r="E3816">
        <v>13662</v>
      </c>
      <c r="F3816">
        <v>0</v>
      </c>
      <c r="G3816" t="s">
        <v>106</v>
      </c>
      <c r="H3816" t="s">
        <v>106</v>
      </c>
      <c r="I3816" t="s">
        <v>106</v>
      </c>
      <c r="J3816" t="s">
        <v>107</v>
      </c>
      <c r="K3816" t="s">
        <v>108</v>
      </c>
      <c r="L3816" t="s">
        <v>109</v>
      </c>
      <c r="M3816" t="s">
        <v>110</v>
      </c>
      <c r="N3816" t="s">
        <v>8668</v>
      </c>
      <c r="O3816" t="s">
        <v>5074</v>
      </c>
      <c r="P3816">
        <v>8180</v>
      </c>
      <c r="Q3816">
        <v>240</v>
      </c>
      <c r="R3816">
        <v>0</v>
      </c>
      <c r="S3816">
        <v>200</v>
      </c>
      <c r="T3816">
        <v>0</v>
      </c>
      <c r="U3816">
        <v>416</v>
      </c>
      <c r="V3816">
        <v>416</v>
      </c>
      <c r="W3816">
        <v>200</v>
      </c>
      <c r="X3816">
        <v>0</v>
      </c>
      <c r="Y3816">
        <v>0</v>
      </c>
      <c r="Z3816">
        <v>0</v>
      </c>
      <c r="AD3816" s="1">
        <v>41953.333333333336</v>
      </c>
      <c r="AE3816" s="1">
        <v>41981.708333333336</v>
      </c>
      <c r="AG3816" s="1">
        <v>41916.333333333336</v>
      </c>
      <c r="AH3816" s="1">
        <v>41946.708333333336</v>
      </c>
      <c r="AI3816" s="1">
        <v>41916.333333333336</v>
      </c>
      <c r="AJ3816" s="1">
        <v>41946.708333333336</v>
      </c>
      <c r="AK3816" s="1">
        <v>41916.333333333336</v>
      </c>
      <c r="AL3816" s="1">
        <v>41946.708333333336</v>
      </c>
      <c r="AM3816" s="1">
        <v>41953.333333333336</v>
      </c>
      <c r="AN3816" s="1">
        <v>41981.708333333336</v>
      </c>
      <c r="AP3816" t="s">
        <v>113</v>
      </c>
      <c r="AU3816" t="s">
        <v>8669</v>
      </c>
      <c r="AY3816" t="s">
        <v>106</v>
      </c>
      <c r="AZ3816">
        <v>0</v>
      </c>
      <c r="BA3816">
        <v>0</v>
      </c>
      <c r="BD3816" s="3">
        <v>41321.662499999999</v>
      </c>
      <c r="BE3816" s="3">
        <v>41321.663888888892</v>
      </c>
      <c r="BF3816" t="s">
        <v>115</v>
      </c>
      <c r="BG3816" t="s">
        <v>115</v>
      </c>
      <c r="BH3816">
        <v>8149</v>
      </c>
      <c r="BM3816">
        <v>43571</v>
      </c>
      <c r="BR3816" t="s">
        <v>3254</v>
      </c>
      <c r="BS3816" t="s">
        <v>3255</v>
      </c>
      <c r="BU3816">
        <v>1</v>
      </c>
      <c r="BV3816" t="s">
        <v>118</v>
      </c>
      <c r="BX3816" t="s">
        <v>119</v>
      </c>
      <c r="BY3816" t="s">
        <v>119</v>
      </c>
      <c r="BZ3816" t="s">
        <v>119</v>
      </c>
      <c r="CA3816">
        <v>1</v>
      </c>
      <c r="CC3816" t="s">
        <v>120</v>
      </c>
      <c r="CH3816">
        <v>540</v>
      </c>
      <c r="CI3816">
        <v>34590</v>
      </c>
      <c r="CJ3816" t="s">
        <v>106</v>
      </c>
      <c r="CK3816" t="s">
        <v>106</v>
      </c>
      <c r="CL3816">
        <v>20</v>
      </c>
      <c r="CM3816" t="s">
        <v>5081</v>
      </c>
      <c r="CO3816">
        <v>125090</v>
      </c>
      <c r="CQ3816">
        <v>0</v>
      </c>
      <c r="CR3816">
        <v>0</v>
      </c>
      <c r="CS3816">
        <v>0</v>
      </c>
      <c r="CY3816" t="s">
        <v>123</v>
      </c>
      <c r="CZ3816" t="s">
        <v>124</v>
      </c>
      <c r="DD3816" t="str" cm="1">
        <f t="array" ref="DD3816">TEXT(_xlfn.SEQUENCE(1, DATEDIF(AG3816, AH3816, "m") + 1, AG3816, 30), "YYYY-APMM")</f>
        <v>2014-AP10</v>
      </c>
      <c r="DN3816">
        <f t="shared" si="118"/>
        <v>416</v>
      </c>
      <c r="DO3816" t="str">
        <f t="shared" si="119"/>
        <v>ELECTRICIANS SK</v>
      </c>
    </row>
    <row r="3817" spans="1:119" x14ac:dyDescent="0.35">
      <c r="A3817" t="s">
        <v>105</v>
      </c>
      <c r="B3817">
        <v>503102</v>
      </c>
      <c r="C3817">
        <v>6359</v>
      </c>
      <c r="D3817">
        <v>125092</v>
      </c>
      <c r="E3817">
        <v>13662</v>
      </c>
      <c r="F3817">
        <v>0</v>
      </c>
      <c r="G3817" t="s">
        <v>106</v>
      </c>
      <c r="H3817" t="s">
        <v>106</v>
      </c>
      <c r="I3817" t="s">
        <v>106</v>
      </c>
      <c r="J3817" t="s">
        <v>107</v>
      </c>
      <c r="K3817" t="s">
        <v>108</v>
      </c>
      <c r="L3817" t="s">
        <v>109</v>
      </c>
      <c r="M3817" t="s">
        <v>110</v>
      </c>
      <c r="N3817" t="s">
        <v>8670</v>
      </c>
      <c r="O3817" t="s">
        <v>5077</v>
      </c>
      <c r="P3817">
        <v>8178</v>
      </c>
      <c r="Q3817">
        <v>240</v>
      </c>
      <c r="R3817">
        <v>240</v>
      </c>
      <c r="S3817">
        <v>40</v>
      </c>
      <c r="T3817">
        <v>0</v>
      </c>
      <c r="U3817">
        <v>275</v>
      </c>
      <c r="V3817">
        <v>275</v>
      </c>
      <c r="W3817">
        <v>40</v>
      </c>
      <c r="X3817">
        <v>0</v>
      </c>
      <c r="Y3817">
        <v>0</v>
      </c>
      <c r="Z3817">
        <v>0</v>
      </c>
      <c r="AD3817" s="1">
        <v>41982.333333333336</v>
      </c>
      <c r="AE3817" s="1">
        <v>41987.708333333336</v>
      </c>
      <c r="AG3817" s="1">
        <v>41947.333333333336</v>
      </c>
      <c r="AH3817" s="1">
        <v>41952.708333333336</v>
      </c>
      <c r="AI3817" s="1">
        <v>41947.333333333336</v>
      </c>
      <c r="AJ3817" s="1">
        <v>41952.708333333336</v>
      </c>
      <c r="AK3817" s="1">
        <v>41947.333333333336</v>
      </c>
      <c r="AL3817" s="1">
        <v>41952.708333333336</v>
      </c>
      <c r="AM3817" s="1">
        <v>41982.333333333336</v>
      </c>
      <c r="AN3817" s="1">
        <v>41987.708333333336</v>
      </c>
      <c r="AP3817" t="s">
        <v>113</v>
      </c>
      <c r="AU3817" t="s">
        <v>8671</v>
      </c>
      <c r="AY3817" t="s">
        <v>106</v>
      </c>
      <c r="AZ3817">
        <v>0</v>
      </c>
      <c r="BA3817">
        <v>0</v>
      </c>
      <c r="BD3817" s="3">
        <v>41321.662499999999</v>
      </c>
      <c r="BE3817" s="3">
        <v>41321.663888888892</v>
      </c>
      <c r="BF3817" t="s">
        <v>115</v>
      </c>
      <c r="BG3817" t="s">
        <v>115</v>
      </c>
      <c r="BH3817">
        <v>8149</v>
      </c>
      <c r="BM3817">
        <v>43550</v>
      </c>
      <c r="BR3817" t="s">
        <v>116</v>
      </c>
      <c r="BS3817" t="s">
        <v>117</v>
      </c>
      <c r="BU3817">
        <v>1</v>
      </c>
      <c r="BV3817" t="s">
        <v>118</v>
      </c>
      <c r="BX3817" t="s">
        <v>119</v>
      </c>
      <c r="BY3817" t="s">
        <v>119</v>
      </c>
      <c r="BZ3817" t="s">
        <v>119</v>
      </c>
      <c r="CA3817">
        <v>1</v>
      </c>
      <c r="CC3817" t="s">
        <v>120</v>
      </c>
      <c r="CH3817">
        <v>540</v>
      </c>
      <c r="CI3817">
        <v>34590</v>
      </c>
      <c r="CJ3817" t="s">
        <v>106</v>
      </c>
      <c r="CK3817" t="s">
        <v>106</v>
      </c>
      <c r="CL3817">
        <v>20</v>
      </c>
      <c r="CM3817" t="s">
        <v>5081</v>
      </c>
      <c r="CO3817">
        <v>125090</v>
      </c>
      <c r="CQ3817">
        <v>0</v>
      </c>
      <c r="CR3817">
        <v>0</v>
      </c>
      <c r="CS3817">
        <v>0</v>
      </c>
      <c r="CY3817" t="s">
        <v>123</v>
      </c>
      <c r="CZ3817" t="s">
        <v>124</v>
      </c>
      <c r="DD3817" t="str" cm="1">
        <f t="array" ref="DD3817">TEXT(_xlfn.SEQUENCE(1, DATEDIF(AG3817, AH3817, "m") + 1, AG3817, 30), "YYYY-APMM")</f>
        <v>2014-AP11</v>
      </c>
      <c r="DN3817">
        <f t="shared" si="118"/>
        <v>275</v>
      </c>
      <c r="DO3817" t="str">
        <f t="shared" si="119"/>
        <v>LABOR- SUBCONTRACTOR</v>
      </c>
    </row>
    <row r="3818" spans="1:119" x14ac:dyDescent="0.35">
      <c r="A3818" t="s">
        <v>105</v>
      </c>
      <c r="B3818">
        <v>503103</v>
      </c>
      <c r="C3818">
        <v>6359</v>
      </c>
      <c r="D3818">
        <v>125093</v>
      </c>
      <c r="E3818">
        <v>13662</v>
      </c>
      <c r="F3818">
        <v>0</v>
      </c>
      <c r="G3818" t="s">
        <v>106</v>
      </c>
      <c r="H3818" t="s">
        <v>106</v>
      </c>
      <c r="I3818" t="s">
        <v>106</v>
      </c>
      <c r="J3818" t="s">
        <v>107</v>
      </c>
      <c r="K3818" t="s">
        <v>108</v>
      </c>
      <c r="L3818" t="s">
        <v>109</v>
      </c>
      <c r="M3818" t="s">
        <v>110</v>
      </c>
      <c r="N3818" t="s">
        <v>8672</v>
      </c>
      <c r="O3818" t="s">
        <v>3209</v>
      </c>
      <c r="P3818">
        <v>8177</v>
      </c>
      <c r="Q3818">
        <v>240</v>
      </c>
      <c r="R3818">
        <v>0</v>
      </c>
      <c r="S3818">
        <v>80</v>
      </c>
      <c r="T3818">
        <v>0</v>
      </c>
      <c r="U3818">
        <v>32</v>
      </c>
      <c r="V3818">
        <v>32</v>
      </c>
      <c r="W3818">
        <v>80</v>
      </c>
      <c r="X3818">
        <v>20</v>
      </c>
      <c r="Y3818">
        <v>0</v>
      </c>
      <c r="Z3818">
        <v>20</v>
      </c>
      <c r="AD3818" s="1">
        <v>41841.333333333336</v>
      </c>
      <c r="AE3818" s="1">
        <v>41851.708333333336</v>
      </c>
      <c r="AG3818" s="1">
        <v>41806.333333333336</v>
      </c>
      <c r="AH3818" s="1">
        <v>41816.708333333336</v>
      </c>
      <c r="AI3818" s="1">
        <v>41806.333333333336</v>
      </c>
      <c r="AJ3818" s="1">
        <v>41816.708333333336</v>
      </c>
      <c r="AK3818" s="1">
        <v>41806.333333333336</v>
      </c>
      <c r="AL3818" s="1">
        <v>41816.708333333336</v>
      </c>
      <c r="AM3818" s="1">
        <v>41841.333333333336</v>
      </c>
      <c r="AN3818" s="1">
        <v>41851.708333333336</v>
      </c>
      <c r="AP3818" t="s">
        <v>113</v>
      </c>
      <c r="AU3818" t="s">
        <v>8673</v>
      </c>
      <c r="AY3818" t="s">
        <v>106</v>
      </c>
      <c r="AZ3818">
        <v>0</v>
      </c>
      <c r="BA3818">
        <v>0</v>
      </c>
      <c r="BD3818" s="3">
        <v>41321.662499999999</v>
      </c>
      <c r="BE3818" s="3">
        <v>41321.663888888892</v>
      </c>
      <c r="BF3818" t="s">
        <v>115</v>
      </c>
      <c r="BG3818" t="s">
        <v>115</v>
      </c>
      <c r="BH3818">
        <v>8149</v>
      </c>
      <c r="BM3818">
        <v>43540</v>
      </c>
      <c r="BR3818" t="s">
        <v>1299</v>
      </c>
      <c r="BS3818" t="s">
        <v>1300</v>
      </c>
      <c r="BU3818">
        <v>1</v>
      </c>
      <c r="BV3818" t="s">
        <v>118</v>
      </c>
      <c r="BX3818" t="s">
        <v>119</v>
      </c>
      <c r="BY3818" t="s">
        <v>119</v>
      </c>
      <c r="BZ3818" t="s">
        <v>119</v>
      </c>
      <c r="CA3818">
        <v>1</v>
      </c>
      <c r="CC3818" t="s">
        <v>120</v>
      </c>
      <c r="CH3818">
        <v>540</v>
      </c>
      <c r="CI3818">
        <v>34580</v>
      </c>
      <c r="CJ3818" t="s">
        <v>106</v>
      </c>
      <c r="CK3818" t="s">
        <v>106</v>
      </c>
      <c r="CL3818">
        <v>15</v>
      </c>
      <c r="CM3818" t="s">
        <v>5059</v>
      </c>
      <c r="CO3818">
        <v>125090</v>
      </c>
      <c r="CQ3818">
        <v>0</v>
      </c>
      <c r="CR3818">
        <v>0</v>
      </c>
      <c r="CS3818">
        <v>0</v>
      </c>
      <c r="CY3818" t="s">
        <v>123</v>
      </c>
      <c r="CZ3818" t="s">
        <v>124</v>
      </c>
      <c r="DD3818" t="str" cm="1">
        <f t="array" ref="DD3818">TEXT(_xlfn.SEQUENCE(1, DATEDIF(AG3818, AH3818, "m") + 1, AG3818, 30), "YYYY-APMM")</f>
        <v>2014-AP06</v>
      </c>
      <c r="DN3818">
        <f t="shared" si="118"/>
        <v>32</v>
      </c>
      <c r="DO3818" t="str">
        <f t="shared" si="119"/>
        <v>LABOR - CIVIL</v>
      </c>
    </row>
    <row r="3819" spans="1:119" x14ac:dyDescent="0.35">
      <c r="A3819" t="s">
        <v>105</v>
      </c>
      <c r="B3819">
        <v>503104</v>
      </c>
      <c r="C3819">
        <v>6359</v>
      </c>
      <c r="D3819">
        <v>125093</v>
      </c>
      <c r="E3819">
        <v>13662</v>
      </c>
      <c r="F3819">
        <v>0</v>
      </c>
      <c r="G3819" t="s">
        <v>106</v>
      </c>
      <c r="H3819" t="s">
        <v>106</v>
      </c>
      <c r="I3819" t="s">
        <v>106</v>
      </c>
      <c r="J3819" t="s">
        <v>107</v>
      </c>
      <c r="K3819" t="s">
        <v>108</v>
      </c>
      <c r="L3819" t="s">
        <v>109</v>
      </c>
      <c r="M3819" t="s">
        <v>110</v>
      </c>
      <c r="N3819" t="s">
        <v>8674</v>
      </c>
      <c r="O3819" t="s">
        <v>5061</v>
      </c>
      <c r="P3819">
        <v>8165</v>
      </c>
      <c r="Q3819">
        <v>320</v>
      </c>
      <c r="R3819">
        <v>0</v>
      </c>
      <c r="S3819">
        <v>160</v>
      </c>
      <c r="T3819">
        <v>0</v>
      </c>
      <c r="U3819">
        <v>280</v>
      </c>
      <c r="V3819">
        <v>280</v>
      </c>
      <c r="W3819">
        <v>160</v>
      </c>
      <c r="X3819">
        <v>0</v>
      </c>
      <c r="Y3819">
        <v>0</v>
      </c>
      <c r="Z3819">
        <v>0</v>
      </c>
      <c r="AD3819" s="1">
        <v>41868.333333333336</v>
      </c>
      <c r="AE3819" s="1">
        <v>41890.708333333336</v>
      </c>
      <c r="AG3819" s="1">
        <v>41818.333333333336</v>
      </c>
      <c r="AH3819" s="1">
        <v>41840.708333333336</v>
      </c>
      <c r="AI3819" s="1">
        <v>41818.333333333336</v>
      </c>
      <c r="AJ3819" s="1">
        <v>41840.708333333336</v>
      </c>
      <c r="AK3819" s="1">
        <v>41818.333333333336</v>
      </c>
      <c r="AL3819" s="1">
        <v>41840.708333333336</v>
      </c>
      <c r="AM3819" s="1">
        <v>41868.333333333336</v>
      </c>
      <c r="AN3819" s="1">
        <v>41890.708333333336</v>
      </c>
      <c r="AP3819" t="s">
        <v>113</v>
      </c>
      <c r="AU3819" t="s">
        <v>8675</v>
      </c>
      <c r="AY3819" t="s">
        <v>106</v>
      </c>
      <c r="AZ3819">
        <v>0</v>
      </c>
      <c r="BA3819">
        <v>0</v>
      </c>
      <c r="BD3819" s="3">
        <v>41321.662499999999</v>
      </c>
      <c r="BE3819" s="3">
        <v>41321.663888888892</v>
      </c>
      <c r="BF3819" t="s">
        <v>115</v>
      </c>
      <c r="BG3819" t="s">
        <v>115</v>
      </c>
      <c r="BH3819">
        <v>8149</v>
      </c>
      <c r="BM3819">
        <v>43420</v>
      </c>
      <c r="BR3819" t="s">
        <v>3122</v>
      </c>
      <c r="BS3819" t="s">
        <v>3123</v>
      </c>
      <c r="BU3819">
        <v>1</v>
      </c>
      <c r="BV3819" t="s">
        <v>118</v>
      </c>
      <c r="BX3819" t="s">
        <v>119</v>
      </c>
      <c r="BY3819" t="s">
        <v>119</v>
      </c>
      <c r="BZ3819" t="s">
        <v>119</v>
      </c>
      <c r="CA3819">
        <v>1</v>
      </c>
      <c r="CC3819" t="s">
        <v>120</v>
      </c>
      <c r="CH3819">
        <v>540</v>
      </c>
      <c r="CI3819">
        <v>34580</v>
      </c>
      <c r="CJ3819" t="s">
        <v>106</v>
      </c>
      <c r="CK3819" t="s">
        <v>106</v>
      </c>
      <c r="CL3819">
        <v>15</v>
      </c>
      <c r="CM3819" t="s">
        <v>5059</v>
      </c>
      <c r="CO3819">
        <v>125090</v>
      </c>
      <c r="CQ3819">
        <v>0</v>
      </c>
      <c r="CR3819">
        <v>0</v>
      </c>
      <c r="CS3819">
        <v>0</v>
      </c>
      <c r="CY3819" t="s">
        <v>123</v>
      </c>
      <c r="CZ3819" t="s">
        <v>124</v>
      </c>
      <c r="DD3819" t="str" cm="1">
        <f t="array" ref="DD3819">TEXT(_xlfn.SEQUENCE(1, DATEDIF(AG3819, AH3819, "m") + 1, AG3819, 30), "YYYY-APMM")</f>
        <v>2014-AP06</v>
      </c>
      <c r="DN3819">
        <f t="shared" si="118"/>
        <v>280</v>
      </c>
      <c r="DO3819" t="str">
        <f t="shared" si="119"/>
        <v>STEEL FIXERS SK</v>
      </c>
    </row>
    <row r="3820" spans="1:119" x14ac:dyDescent="0.35">
      <c r="A3820" t="s">
        <v>105</v>
      </c>
      <c r="B3820">
        <v>503105</v>
      </c>
      <c r="C3820">
        <v>6359</v>
      </c>
      <c r="D3820">
        <v>125093</v>
      </c>
      <c r="E3820">
        <v>13662</v>
      </c>
      <c r="F3820">
        <v>0</v>
      </c>
      <c r="G3820" t="s">
        <v>106</v>
      </c>
      <c r="H3820" t="s">
        <v>106</v>
      </c>
      <c r="I3820" t="s">
        <v>106</v>
      </c>
      <c r="J3820" t="s">
        <v>107</v>
      </c>
      <c r="K3820" t="s">
        <v>108</v>
      </c>
      <c r="L3820" t="s">
        <v>109</v>
      </c>
      <c r="M3820" t="s">
        <v>110</v>
      </c>
      <c r="N3820" t="s">
        <v>8676</v>
      </c>
      <c r="O3820" t="s">
        <v>5064</v>
      </c>
      <c r="P3820">
        <v>8165</v>
      </c>
      <c r="Q3820">
        <v>320</v>
      </c>
      <c r="R3820">
        <v>0</v>
      </c>
      <c r="S3820">
        <v>160</v>
      </c>
      <c r="T3820">
        <v>0</v>
      </c>
      <c r="U3820">
        <v>280</v>
      </c>
      <c r="V3820">
        <v>280</v>
      </c>
      <c r="W3820">
        <v>160</v>
      </c>
      <c r="X3820">
        <v>0</v>
      </c>
      <c r="Y3820">
        <v>0</v>
      </c>
      <c r="Z3820">
        <v>0</v>
      </c>
      <c r="AD3820" s="1">
        <v>41891.333333333336</v>
      </c>
      <c r="AE3820" s="1">
        <v>41913.708333333336</v>
      </c>
      <c r="AG3820" s="1">
        <v>41841.333333333336</v>
      </c>
      <c r="AH3820" s="1">
        <v>41867.708333333336</v>
      </c>
      <c r="AI3820" s="1">
        <v>41841.333333333336</v>
      </c>
      <c r="AJ3820" s="1">
        <v>41867.708333333336</v>
      </c>
      <c r="AK3820" s="1">
        <v>41841.333333333336</v>
      </c>
      <c r="AL3820" s="1">
        <v>41867.708333333336</v>
      </c>
      <c r="AM3820" s="1">
        <v>41891.333333333336</v>
      </c>
      <c r="AN3820" s="1">
        <v>41913.708333333336</v>
      </c>
      <c r="AP3820" t="s">
        <v>113</v>
      </c>
      <c r="AU3820" t="s">
        <v>8677</v>
      </c>
      <c r="AY3820" t="s">
        <v>106</v>
      </c>
      <c r="AZ3820">
        <v>0</v>
      </c>
      <c r="BA3820">
        <v>0</v>
      </c>
      <c r="BD3820" s="3">
        <v>41321.662499999999</v>
      </c>
      <c r="BE3820" s="3">
        <v>41321.663888888892</v>
      </c>
      <c r="BF3820" t="s">
        <v>115</v>
      </c>
      <c r="BG3820" t="s">
        <v>115</v>
      </c>
      <c r="BH3820">
        <v>8149</v>
      </c>
      <c r="BM3820">
        <v>43420</v>
      </c>
      <c r="BR3820" t="s">
        <v>3122</v>
      </c>
      <c r="BS3820" t="s">
        <v>3123</v>
      </c>
      <c r="BU3820">
        <v>1</v>
      </c>
      <c r="BV3820" t="s">
        <v>118</v>
      </c>
      <c r="BX3820" t="s">
        <v>119</v>
      </c>
      <c r="BY3820" t="s">
        <v>119</v>
      </c>
      <c r="BZ3820" t="s">
        <v>119</v>
      </c>
      <c r="CA3820">
        <v>1</v>
      </c>
      <c r="CC3820" t="s">
        <v>120</v>
      </c>
      <c r="CH3820">
        <v>540</v>
      </c>
      <c r="CI3820">
        <v>34580</v>
      </c>
      <c r="CJ3820" t="s">
        <v>106</v>
      </c>
      <c r="CK3820" t="s">
        <v>106</v>
      </c>
      <c r="CL3820">
        <v>15</v>
      </c>
      <c r="CM3820" t="s">
        <v>5059</v>
      </c>
      <c r="CO3820">
        <v>125090</v>
      </c>
      <c r="CQ3820">
        <v>0</v>
      </c>
      <c r="CR3820">
        <v>0</v>
      </c>
      <c r="CS3820">
        <v>0</v>
      </c>
      <c r="CY3820" t="s">
        <v>123</v>
      </c>
      <c r="CZ3820" t="s">
        <v>124</v>
      </c>
      <c r="DD3820" t="str" cm="1">
        <f t="array" ref="DD3820">TEXT(_xlfn.SEQUENCE(1, DATEDIF(AG3820, AH3820, "m") + 1, AG3820, 30), "YYYY-APMM")</f>
        <v>2014-AP07</v>
      </c>
      <c r="DN3820">
        <f t="shared" si="118"/>
        <v>280</v>
      </c>
      <c r="DO3820" t="str">
        <f t="shared" si="119"/>
        <v>STEEL FIXERS SK</v>
      </c>
    </row>
    <row r="3821" spans="1:119" x14ac:dyDescent="0.35">
      <c r="A3821" t="s">
        <v>105</v>
      </c>
      <c r="B3821">
        <v>503106</v>
      </c>
      <c r="C3821">
        <v>6359</v>
      </c>
      <c r="D3821">
        <v>125093</v>
      </c>
      <c r="E3821">
        <v>13662</v>
      </c>
      <c r="F3821">
        <v>0</v>
      </c>
      <c r="G3821" t="s">
        <v>106</v>
      </c>
      <c r="H3821" t="s">
        <v>106</v>
      </c>
      <c r="I3821" t="s">
        <v>106</v>
      </c>
      <c r="J3821" t="s">
        <v>107</v>
      </c>
      <c r="K3821" t="s">
        <v>108</v>
      </c>
      <c r="L3821" t="s">
        <v>109</v>
      </c>
      <c r="M3821" t="s">
        <v>110</v>
      </c>
      <c r="N3821" t="s">
        <v>8678</v>
      </c>
      <c r="O3821" t="s">
        <v>5067</v>
      </c>
      <c r="P3821">
        <v>8164</v>
      </c>
      <c r="Q3821">
        <v>320</v>
      </c>
      <c r="R3821">
        <v>32</v>
      </c>
      <c r="S3821">
        <v>200</v>
      </c>
      <c r="T3821">
        <v>0</v>
      </c>
      <c r="U3821">
        <v>1000</v>
      </c>
      <c r="V3821">
        <v>1000</v>
      </c>
      <c r="W3821">
        <v>200</v>
      </c>
      <c r="X3821">
        <v>0</v>
      </c>
      <c r="Y3821">
        <v>0</v>
      </c>
      <c r="Z3821">
        <v>0</v>
      </c>
      <c r="AD3821" s="1">
        <v>41941.333333333336</v>
      </c>
      <c r="AE3821" s="1">
        <v>41969.708333333336</v>
      </c>
      <c r="AG3821" s="1">
        <v>41892.333333333336</v>
      </c>
      <c r="AH3821" s="1">
        <v>41920.708333333336</v>
      </c>
      <c r="AI3821" s="1">
        <v>41892.333333333336</v>
      </c>
      <c r="AJ3821" s="1">
        <v>41920.708333333336</v>
      </c>
      <c r="AK3821" s="1">
        <v>41892.333333333336</v>
      </c>
      <c r="AL3821" s="1">
        <v>41920.708333333336</v>
      </c>
      <c r="AM3821" s="1">
        <v>41941.333333333336</v>
      </c>
      <c r="AN3821" s="1">
        <v>41969.708333333336</v>
      </c>
      <c r="AP3821" t="s">
        <v>113</v>
      </c>
      <c r="AU3821" t="s">
        <v>8679</v>
      </c>
      <c r="AY3821" t="s">
        <v>106</v>
      </c>
      <c r="AZ3821">
        <v>0</v>
      </c>
      <c r="BA3821">
        <v>0</v>
      </c>
      <c r="BD3821" s="3">
        <v>41321.662499999999</v>
      </c>
      <c r="BE3821" s="3">
        <v>41321.690972222219</v>
      </c>
      <c r="BF3821" t="s">
        <v>115</v>
      </c>
      <c r="BG3821" t="s">
        <v>115</v>
      </c>
      <c r="BH3821">
        <v>8149</v>
      </c>
      <c r="BM3821">
        <v>43410</v>
      </c>
      <c r="BR3821" t="s">
        <v>2865</v>
      </c>
      <c r="BS3821" t="s">
        <v>2866</v>
      </c>
      <c r="BU3821">
        <v>1</v>
      </c>
      <c r="BV3821" t="s">
        <v>118</v>
      </c>
      <c r="BX3821" t="s">
        <v>119</v>
      </c>
      <c r="BY3821" t="s">
        <v>119</v>
      </c>
      <c r="BZ3821" t="s">
        <v>119</v>
      </c>
      <c r="CA3821">
        <v>1</v>
      </c>
      <c r="CC3821" t="s">
        <v>120</v>
      </c>
      <c r="CH3821">
        <v>540</v>
      </c>
      <c r="CI3821">
        <v>34580</v>
      </c>
      <c r="CJ3821" t="s">
        <v>106</v>
      </c>
      <c r="CK3821" t="s">
        <v>106</v>
      </c>
      <c r="CL3821">
        <v>15</v>
      </c>
      <c r="CM3821" t="s">
        <v>5059</v>
      </c>
      <c r="CO3821">
        <v>125090</v>
      </c>
      <c r="CQ3821">
        <v>0</v>
      </c>
      <c r="CR3821">
        <v>0</v>
      </c>
      <c r="CS3821">
        <v>0</v>
      </c>
      <c r="CY3821" t="s">
        <v>123</v>
      </c>
      <c r="CZ3821" t="s">
        <v>124</v>
      </c>
      <c r="DD3821" t="str" cm="1">
        <f t="array" ref="DD3821">TEXT(_xlfn.SEQUENCE(1, DATEDIF(AG3821, AH3821, "m") + 1, AG3821, 30), "YYYY-APMM")</f>
        <v>2014-AP09</v>
      </c>
      <c r="DN3821">
        <f t="shared" si="118"/>
        <v>1000</v>
      </c>
      <c r="DO3821" t="str">
        <f t="shared" si="119"/>
        <v>SCREED MASON SK</v>
      </c>
    </row>
    <row r="3822" spans="1:119" x14ac:dyDescent="0.35">
      <c r="A3822" t="s">
        <v>105</v>
      </c>
      <c r="B3822">
        <v>503107</v>
      </c>
      <c r="C3822">
        <v>6359</v>
      </c>
      <c r="D3822">
        <v>125093</v>
      </c>
      <c r="E3822">
        <v>13662</v>
      </c>
      <c r="F3822">
        <v>0</v>
      </c>
      <c r="G3822" t="s">
        <v>106</v>
      </c>
      <c r="H3822" t="s">
        <v>106</v>
      </c>
      <c r="I3822" t="s">
        <v>106</v>
      </c>
      <c r="J3822" t="s">
        <v>107</v>
      </c>
      <c r="K3822" t="s">
        <v>108</v>
      </c>
      <c r="L3822" t="s">
        <v>109</v>
      </c>
      <c r="M3822" t="s">
        <v>110</v>
      </c>
      <c r="N3822" t="s">
        <v>8680</v>
      </c>
      <c r="O3822" t="s">
        <v>4865</v>
      </c>
      <c r="P3822">
        <v>8178</v>
      </c>
      <c r="Q3822">
        <v>288</v>
      </c>
      <c r="R3822">
        <v>0</v>
      </c>
      <c r="S3822">
        <v>200</v>
      </c>
      <c r="T3822">
        <v>0</v>
      </c>
      <c r="U3822">
        <v>282.8</v>
      </c>
      <c r="V3822">
        <v>282.8</v>
      </c>
      <c r="W3822">
        <v>200</v>
      </c>
      <c r="X3822">
        <v>0</v>
      </c>
      <c r="Y3822">
        <v>0</v>
      </c>
      <c r="Z3822">
        <v>0</v>
      </c>
      <c r="AD3822" s="1">
        <v>41953.333333333336</v>
      </c>
      <c r="AE3822" s="1">
        <v>41981.708333333336</v>
      </c>
      <c r="AG3822" s="1">
        <v>41909.333333333336</v>
      </c>
      <c r="AH3822" s="1">
        <v>41939.708333333336</v>
      </c>
      <c r="AI3822" s="1">
        <v>41909.333333333336</v>
      </c>
      <c r="AJ3822" s="1">
        <v>41939.708333333336</v>
      </c>
      <c r="AK3822" s="1">
        <v>41909.333333333336</v>
      </c>
      <c r="AL3822" s="1">
        <v>41939.708333333336</v>
      </c>
      <c r="AM3822" s="1">
        <v>41953.333333333336</v>
      </c>
      <c r="AN3822" s="1">
        <v>41981.708333333336</v>
      </c>
      <c r="AP3822" t="s">
        <v>113</v>
      </c>
      <c r="AU3822" t="s">
        <v>8681</v>
      </c>
      <c r="AY3822" t="s">
        <v>106</v>
      </c>
      <c r="AZ3822">
        <v>0</v>
      </c>
      <c r="BA3822">
        <v>0</v>
      </c>
      <c r="BD3822" s="3">
        <v>41321.662499999999</v>
      </c>
      <c r="BE3822" s="3">
        <v>41321.690972222219</v>
      </c>
      <c r="BF3822" t="s">
        <v>115</v>
      </c>
      <c r="BG3822" t="s">
        <v>115</v>
      </c>
      <c r="BH3822">
        <v>8149</v>
      </c>
      <c r="BM3822">
        <v>43550</v>
      </c>
      <c r="BR3822" t="s">
        <v>116</v>
      </c>
      <c r="BS3822" t="s">
        <v>117</v>
      </c>
      <c r="BU3822">
        <v>1</v>
      </c>
      <c r="BV3822" t="s">
        <v>118</v>
      </c>
      <c r="BX3822" t="s">
        <v>119</v>
      </c>
      <c r="BY3822" t="s">
        <v>119</v>
      </c>
      <c r="BZ3822" t="s">
        <v>119</v>
      </c>
      <c r="CA3822">
        <v>1</v>
      </c>
      <c r="CC3822" t="s">
        <v>120</v>
      </c>
      <c r="CH3822">
        <v>540</v>
      </c>
      <c r="CI3822">
        <v>34580</v>
      </c>
      <c r="CJ3822" t="s">
        <v>106</v>
      </c>
      <c r="CK3822" t="s">
        <v>106</v>
      </c>
      <c r="CL3822">
        <v>15</v>
      </c>
      <c r="CM3822" t="s">
        <v>5059</v>
      </c>
      <c r="CO3822">
        <v>125090</v>
      </c>
      <c r="CQ3822">
        <v>0</v>
      </c>
      <c r="CR3822">
        <v>0</v>
      </c>
      <c r="CS3822">
        <v>0</v>
      </c>
      <c r="CY3822" t="s">
        <v>123</v>
      </c>
      <c r="CZ3822" t="s">
        <v>124</v>
      </c>
      <c r="DD3822" t="str" cm="1">
        <f t="array" ref="DD3822:DE3822">TEXT(_xlfn.SEQUENCE(1, DATEDIF(AG3822, AH3822, "m") + 1, AG3822, 30), "YYYY-APMM")</f>
        <v>2014-AP09</v>
      </c>
      <c r="DE3822" t="str">
        <v>2014-AP10</v>
      </c>
      <c r="DN3822">
        <f t="shared" si="118"/>
        <v>141.4</v>
      </c>
      <c r="DO3822" t="str">
        <f t="shared" si="119"/>
        <v>LABOR- SUBCONTRACTOR</v>
      </c>
    </row>
    <row r="3823" spans="1:119" x14ac:dyDescent="0.35">
      <c r="A3823" t="s">
        <v>105</v>
      </c>
      <c r="B3823">
        <v>503108</v>
      </c>
      <c r="C3823">
        <v>6359</v>
      </c>
      <c r="D3823">
        <v>125093</v>
      </c>
      <c r="E3823">
        <v>13662</v>
      </c>
      <c r="F3823">
        <v>0</v>
      </c>
      <c r="G3823" t="s">
        <v>106</v>
      </c>
      <c r="H3823" t="s">
        <v>106</v>
      </c>
      <c r="I3823" t="s">
        <v>106</v>
      </c>
      <c r="J3823" t="s">
        <v>107</v>
      </c>
      <c r="K3823" t="s">
        <v>108</v>
      </c>
      <c r="L3823" t="s">
        <v>109</v>
      </c>
      <c r="M3823" t="s">
        <v>110</v>
      </c>
      <c r="N3823" t="s">
        <v>8682</v>
      </c>
      <c r="O3823" t="s">
        <v>4868</v>
      </c>
      <c r="P3823">
        <v>8178</v>
      </c>
      <c r="Q3823">
        <v>288</v>
      </c>
      <c r="R3823">
        <v>0</v>
      </c>
      <c r="S3823">
        <v>200</v>
      </c>
      <c r="T3823">
        <v>0</v>
      </c>
      <c r="U3823">
        <v>284</v>
      </c>
      <c r="V3823">
        <v>284</v>
      </c>
      <c r="W3823">
        <v>200</v>
      </c>
      <c r="X3823">
        <v>0</v>
      </c>
      <c r="Y3823">
        <v>0</v>
      </c>
      <c r="Z3823">
        <v>0</v>
      </c>
      <c r="AD3823" s="1">
        <v>41953.333333333336</v>
      </c>
      <c r="AE3823" s="1">
        <v>41981.708333333336</v>
      </c>
      <c r="AG3823" s="1">
        <v>41909.333333333336</v>
      </c>
      <c r="AH3823" s="1">
        <v>41939.708333333336</v>
      </c>
      <c r="AI3823" s="1">
        <v>41909.333333333336</v>
      </c>
      <c r="AJ3823" s="1">
        <v>41939.708333333336</v>
      </c>
      <c r="AK3823" s="1">
        <v>41909.333333333336</v>
      </c>
      <c r="AL3823" s="1">
        <v>41939.708333333336</v>
      </c>
      <c r="AM3823" s="1">
        <v>41953.333333333336</v>
      </c>
      <c r="AN3823" s="1">
        <v>41981.708333333336</v>
      </c>
      <c r="AP3823" t="s">
        <v>113</v>
      </c>
      <c r="AU3823" t="s">
        <v>8683</v>
      </c>
      <c r="AY3823" t="s">
        <v>106</v>
      </c>
      <c r="AZ3823">
        <v>0</v>
      </c>
      <c r="BA3823">
        <v>0</v>
      </c>
      <c r="BD3823" s="3">
        <v>41321.662499999999</v>
      </c>
      <c r="BE3823" s="3">
        <v>41321.690972222219</v>
      </c>
      <c r="BF3823" t="s">
        <v>115</v>
      </c>
      <c r="BG3823" t="s">
        <v>115</v>
      </c>
      <c r="BH3823">
        <v>8149</v>
      </c>
      <c r="BM3823">
        <v>43550</v>
      </c>
      <c r="BR3823" t="s">
        <v>116</v>
      </c>
      <c r="BS3823" t="s">
        <v>117</v>
      </c>
      <c r="BU3823">
        <v>1</v>
      </c>
      <c r="BV3823" t="s">
        <v>118</v>
      </c>
      <c r="BX3823" t="s">
        <v>119</v>
      </c>
      <c r="BY3823" t="s">
        <v>119</v>
      </c>
      <c r="BZ3823" t="s">
        <v>119</v>
      </c>
      <c r="CA3823">
        <v>1</v>
      </c>
      <c r="CC3823" t="s">
        <v>120</v>
      </c>
      <c r="CH3823">
        <v>540</v>
      </c>
      <c r="CI3823">
        <v>34580</v>
      </c>
      <c r="CJ3823" t="s">
        <v>106</v>
      </c>
      <c r="CK3823" t="s">
        <v>106</v>
      </c>
      <c r="CL3823">
        <v>15</v>
      </c>
      <c r="CM3823" t="s">
        <v>5059</v>
      </c>
      <c r="CO3823">
        <v>125090</v>
      </c>
      <c r="CQ3823">
        <v>0</v>
      </c>
      <c r="CR3823">
        <v>0</v>
      </c>
      <c r="CS3823">
        <v>0</v>
      </c>
      <c r="CY3823" t="s">
        <v>123</v>
      </c>
      <c r="CZ3823" t="s">
        <v>124</v>
      </c>
      <c r="DD3823" t="str" cm="1">
        <f t="array" ref="DD3823:DE3823">TEXT(_xlfn.SEQUENCE(1, DATEDIF(AG3823, AH3823, "m") + 1, AG3823, 30), "YYYY-APMM")</f>
        <v>2014-AP09</v>
      </c>
      <c r="DE3823" t="str">
        <v>2014-AP10</v>
      </c>
      <c r="DN3823">
        <f t="shared" si="118"/>
        <v>142</v>
      </c>
      <c r="DO3823" t="str">
        <f t="shared" si="119"/>
        <v>LABOR- SUBCONTRACTOR</v>
      </c>
    </row>
    <row r="3824" spans="1:119" x14ac:dyDescent="0.35">
      <c r="A3824" t="s">
        <v>105</v>
      </c>
      <c r="B3824">
        <v>503109</v>
      </c>
      <c r="C3824">
        <v>6359</v>
      </c>
      <c r="D3824">
        <v>125093</v>
      </c>
      <c r="E3824">
        <v>13662</v>
      </c>
      <c r="F3824">
        <v>0</v>
      </c>
      <c r="G3824" t="s">
        <v>106</v>
      </c>
      <c r="H3824" t="s">
        <v>106</v>
      </c>
      <c r="I3824" t="s">
        <v>106</v>
      </c>
      <c r="J3824" t="s">
        <v>107</v>
      </c>
      <c r="K3824" t="s">
        <v>108</v>
      </c>
      <c r="L3824" t="s">
        <v>109</v>
      </c>
      <c r="M3824" t="s">
        <v>110</v>
      </c>
      <c r="N3824" t="s">
        <v>8684</v>
      </c>
      <c r="O3824" t="s">
        <v>5074</v>
      </c>
      <c r="P3824">
        <v>8178</v>
      </c>
      <c r="Q3824">
        <v>288</v>
      </c>
      <c r="R3824">
        <v>0</v>
      </c>
      <c r="S3824">
        <v>200</v>
      </c>
      <c r="T3824">
        <v>0</v>
      </c>
      <c r="U3824">
        <v>416</v>
      </c>
      <c r="V3824">
        <v>416</v>
      </c>
      <c r="W3824">
        <v>200</v>
      </c>
      <c r="X3824">
        <v>0</v>
      </c>
      <c r="Y3824">
        <v>0</v>
      </c>
      <c r="Z3824">
        <v>0</v>
      </c>
      <c r="AD3824" s="1">
        <v>41953.333333333336</v>
      </c>
      <c r="AE3824" s="1">
        <v>41981.708333333336</v>
      </c>
      <c r="AG3824" s="1">
        <v>41909.333333333336</v>
      </c>
      <c r="AH3824" s="1">
        <v>41939.708333333336</v>
      </c>
      <c r="AI3824" s="1">
        <v>41909.333333333336</v>
      </c>
      <c r="AJ3824" s="1">
        <v>41939.708333333336</v>
      </c>
      <c r="AK3824" s="1">
        <v>41909.333333333336</v>
      </c>
      <c r="AL3824" s="1">
        <v>41939.708333333336</v>
      </c>
      <c r="AM3824" s="1">
        <v>41953.333333333336</v>
      </c>
      <c r="AN3824" s="1">
        <v>41981.708333333336</v>
      </c>
      <c r="AP3824" t="s">
        <v>113</v>
      </c>
      <c r="AU3824" t="s">
        <v>8685</v>
      </c>
      <c r="AY3824" t="s">
        <v>106</v>
      </c>
      <c r="AZ3824">
        <v>0</v>
      </c>
      <c r="BA3824">
        <v>0</v>
      </c>
      <c r="BD3824" s="3">
        <v>41321.662499999999</v>
      </c>
      <c r="BE3824" s="3">
        <v>41321.690972222219</v>
      </c>
      <c r="BF3824" t="s">
        <v>115</v>
      </c>
      <c r="BG3824" t="s">
        <v>115</v>
      </c>
      <c r="BH3824">
        <v>8149</v>
      </c>
      <c r="BM3824">
        <v>43550</v>
      </c>
      <c r="BR3824" t="s">
        <v>116</v>
      </c>
      <c r="BS3824" t="s">
        <v>117</v>
      </c>
      <c r="BU3824">
        <v>1</v>
      </c>
      <c r="BV3824" t="s">
        <v>118</v>
      </c>
      <c r="BX3824" t="s">
        <v>119</v>
      </c>
      <c r="BY3824" t="s">
        <v>119</v>
      </c>
      <c r="BZ3824" t="s">
        <v>119</v>
      </c>
      <c r="CA3824">
        <v>1</v>
      </c>
      <c r="CC3824" t="s">
        <v>120</v>
      </c>
      <c r="CH3824">
        <v>540</v>
      </c>
      <c r="CI3824">
        <v>34580</v>
      </c>
      <c r="CJ3824" t="s">
        <v>106</v>
      </c>
      <c r="CK3824" t="s">
        <v>106</v>
      </c>
      <c r="CL3824">
        <v>15</v>
      </c>
      <c r="CM3824" t="s">
        <v>5059</v>
      </c>
      <c r="CO3824">
        <v>125090</v>
      </c>
      <c r="CQ3824">
        <v>0</v>
      </c>
      <c r="CR3824">
        <v>0</v>
      </c>
      <c r="CS3824">
        <v>0</v>
      </c>
      <c r="CY3824" t="s">
        <v>123</v>
      </c>
      <c r="CZ3824" t="s">
        <v>124</v>
      </c>
      <c r="DD3824" t="str" cm="1">
        <f t="array" ref="DD3824:DE3824">TEXT(_xlfn.SEQUENCE(1, DATEDIF(AG3824, AH3824, "m") + 1, AG3824, 30), "YYYY-APMM")</f>
        <v>2014-AP09</v>
      </c>
      <c r="DE3824" t="str">
        <v>2014-AP10</v>
      </c>
      <c r="DN3824">
        <f t="shared" si="118"/>
        <v>208</v>
      </c>
      <c r="DO3824" t="str">
        <f t="shared" si="119"/>
        <v>LABOR- SUBCONTRACTOR</v>
      </c>
    </row>
    <row r="3825" spans="1:119" x14ac:dyDescent="0.35">
      <c r="A3825" t="s">
        <v>105</v>
      </c>
      <c r="B3825">
        <v>503110</v>
      </c>
      <c r="C3825">
        <v>6359</v>
      </c>
      <c r="D3825">
        <v>125093</v>
      </c>
      <c r="E3825">
        <v>13662</v>
      </c>
      <c r="F3825">
        <v>0</v>
      </c>
      <c r="G3825" t="s">
        <v>106</v>
      </c>
      <c r="H3825" t="s">
        <v>106</v>
      </c>
      <c r="I3825" t="s">
        <v>106</v>
      </c>
      <c r="J3825" t="s">
        <v>107</v>
      </c>
      <c r="K3825" t="s">
        <v>108</v>
      </c>
      <c r="L3825" t="s">
        <v>109</v>
      </c>
      <c r="M3825" t="s">
        <v>110</v>
      </c>
      <c r="N3825" t="s">
        <v>8686</v>
      </c>
      <c r="O3825" t="s">
        <v>5077</v>
      </c>
      <c r="P3825">
        <v>8178</v>
      </c>
      <c r="Q3825">
        <v>288</v>
      </c>
      <c r="R3825">
        <v>288</v>
      </c>
      <c r="S3825">
        <v>40</v>
      </c>
      <c r="T3825">
        <v>0</v>
      </c>
      <c r="U3825">
        <v>275</v>
      </c>
      <c r="V3825">
        <v>275</v>
      </c>
      <c r="W3825">
        <v>40</v>
      </c>
      <c r="X3825">
        <v>0</v>
      </c>
      <c r="Y3825">
        <v>0</v>
      </c>
      <c r="Z3825">
        <v>0</v>
      </c>
      <c r="AD3825" s="1">
        <v>41982.333333333336</v>
      </c>
      <c r="AE3825" s="1">
        <v>41987.708333333336</v>
      </c>
      <c r="AG3825" s="1">
        <v>41940.333333333336</v>
      </c>
      <c r="AH3825" s="1">
        <v>41945.708333333336</v>
      </c>
      <c r="AI3825" s="1">
        <v>41940.333333333336</v>
      </c>
      <c r="AJ3825" s="1">
        <v>41945.708333333336</v>
      </c>
      <c r="AK3825" s="1">
        <v>41940.333333333336</v>
      </c>
      <c r="AL3825" s="1">
        <v>41945.708333333336</v>
      </c>
      <c r="AM3825" s="1">
        <v>41982.333333333336</v>
      </c>
      <c r="AN3825" s="1">
        <v>41987.708333333336</v>
      </c>
      <c r="AP3825" t="s">
        <v>113</v>
      </c>
      <c r="AU3825" t="s">
        <v>8687</v>
      </c>
      <c r="AY3825" t="s">
        <v>106</v>
      </c>
      <c r="AZ3825">
        <v>0</v>
      </c>
      <c r="BA3825">
        <v>0</v>
      </c>
      <c r="BD3825" s="3">
        <v>41321.662499999999</v>
      </c>
      <c r="BE3825" s="3">
        <v>41321.690972222219</v>
      </c>
      <c r="BF3825" t="s">
        <v>115</v>
      </c>
      <c r="BG3825" t="s">
        <v>115</v>
      </c>
      <c r="BH3825">
        <v>8149</v>
      </c>
      <c r="BM3825">
        <v>43550</v>
      </c>
      <c r="BR3825" t="s">
        <v>116</v>
      </c>
      <c r="BS3825" t="s">
        <v>117</v>
      </c>
      <c r="BU3825">
        <v>1</v>
      </c>
      <c r="BV3825" t="s">
        <v>118</v>
      </c>
      <c r="BX3825" t="s">
        <v>119</v>
      </c>
      <c r="BY3825" t="s">
        <v>119</v>
      </c>
      <c r="BZ3825" t="s">
        <v>119</v>
      </c>
      <c r="CA3825">
        <v>1</v>
      </c>
      <c r="CC3825" t="s">
        <v>120</v>
      </c>
      <c r="CH3825">
        <v>540</v>
      </c>
      <c r="CI3825">
        <v>34580</v>
      </c>
      <c r="CJ3825" t="s">
        <v>106</v>
      </c>
      <c r="CK3825" t="s">
        <v>106</v>
      </c>
      <c r="CL3825">
        <v>15</v>
      </c>
      <c r="CM3825" t="s">
        <v>5059</v>
      </c>
      <c r="CO3825">
        <v>125090</v>
      </c>
      <c r="CQ3825">
        <v>0</v>
      </c>
      <c r="CR3825">
        <v>0</v>
      </c>
      <c r="CS3825">
        <v>0</v>
      </c>
      <c r="CY3825" t="s">
        <v>123</v>
      </c>
      <c r="CZ3825" t="s">
        <v>124</v>
      </c>
      <c r="DD3825" t="str" cm="1">
        <f t="array" ref="DD3825">TEXT(_xlfn.SEQUENCE(1, DATEDIF(AG3825, AH3825, "m") + 1, AG3825, 30), "YYYY-APMM")</f>
        <v>2014-AP10</v>
      </c>
      <c r="DN3825">
        <f t="shared" si="118"/>
        <v>275</v>
      </c>
      <c r="DO3825" t="str">
        <f t="shared" si="119"/>
        <v>LABOR- SUBCONTRACTOR</v>
      </c>
    </row>
    <row r="3826" spans="1:119" x14ac:dyDescent="0.35">
      <c r="A3826" t="s">
        <v>105</v>
      </c>
      <c r="B3826">
        <v>503111</v>
      </c>
      <c r="C3826">
        <v>6359</v>
      </c>
      <c r="D3826">
        <v>125094</v>
      </c>
      <c r="E3826">
        <v>13662</v>
      </c>
      <c r="F3826">
        <v>0</v>
      </c>
      <c r="G3826" t="s">
        <v>106</v>
      </c>
      <c r="H3826" t="s">
        <v>106</v>
      </c>
      <c r="I3826" t="s">
        <v>106</v>
      </c>
      <c r="J3826" t="s">
        <v>107</v>
      </c>
      <c r="K3826" t="s">
        <v>108</v>
      </c>
      <c r="L3826" t="s">
        <v>109</v>
      </c>
      <c r="M3826" t="s">
        <v>110</v>
      </c>
      <c r="N3826" t="s">
        <v>8688</v>
      </c>
      <c r="O3826" t="s">
        <v>8689</v>
      </c>
      <c r="P3826">
        <v>8178</v>
      </c>
      <c r="Q3826">
        <v>280</v>
      </c>
      <c r="R3826">
        <v>0</v>
      </c>
      <c r="S3826">
        <v>240</v>
      </c>
      <c r="T3826">
        <v>0</v>
      </c>
      <c r="U3826">
        <v>720</v>
      </c>
      <c r="V3826">
        <v>720</v>
      </c>
      <c r="W3826">
        <v>240</v>
      </c>
      <c r="X3826">
        <v>0</v>
      </c>
      <c r="Y3826">
        <v>0</v>
      </c>
      <c r="Z3826">
        <v>0</v>
      </c>
      <c r="AD3826" s="1">
        <v>41948.333333333336</v>
      </c>
      <c r="AE3826" s="1">
        <v>41982.708333333336</v>
      </c>
      <c r="AG3826" s="1">
        <v>41905.333333333336</v>
      </c>
      <c r="AH3826" s="1">
        <v>41941.708333333336</v>
      </c>
      <c r="AI3826" s="1">
        <v>41905.333333333336</v>
      </c>
      <c r="AJ3826" s="1">
        <v>41941.708333333336</v>
      </c>
      <c r="AK3826" s="1">
        <v>41905.333333333336</v>
      </c>
      <c r="AL3826" s="1">
        <v>41941.708333333336</v>
      </c>
      <c r="AM3826" s="1">
        <v>41948.333333333336</v>
      </c>
      <c r="AN3826" s="1">
        <v>41982.708333333336</v>
      </c>
      <c r="AP3826" t="s">
        <v>113</v>
      </c>
      <c r="AU3826" t="s">
        <v>8690</v>
      </c>
      <c r="AY3826" t="s">
        <v>106</v>
      </c>
      <c r="AZ3826">
        <v>0</v>
      </c>
      <c r="BA3826">
        <v>0</v>
      </c>
      <c r="BD3826" s="3">
        <v>41321.662499999999</v>
      </c>
      <c r="BE3826" s="3">
        <v>41321.690972222219</v>
      </c>
      <c r="BF3826" t="s">
        <v>115</v>
      </c>
      <c r="BG3826" t="s">
        <v>115</v>
      </c>
      <c r="BH3826">
        <v>8149</v>
      </c>
      <c r="BM3826">
        <v>43550</v>
      </c>
      <c r="BR3826" t="s">
        <v>116</v>
      </c>
      <c r="BS3826" t="s">
        <v>117</v>
      </c>
      <c r="BU3826">
        <v>1</v>
      </c>
      <c r="BV3826" t="s">
        <v>118</v>
      </c>
      <c r="BX3826" t="s">
        <v>119</v>
      </c>
      <c r="BY3826" t="s">
        <v>119</v>
      </c>
      <c r="BZ3826" t="s">
        <v>119</v>
      </c>
      <c r="CA3826">
        <v>1</v>
      </c>
      <c r="CC3826" t="s">
        <v>120</v>
      </c>
      <c r="CH3826">
        <v>540</v>
      </c>
      <c r="CI3826">
        <v>34610</v>
      </c>
      <c r="CJ3826" t="s">
        <v>106</v>
      </c>
      <c r="CK3826" t="s">
        <v>106</v>
      </c>
      <c r="CL3826">
        <v>30</v>
      </c>
      <c r="CM3826" t="s">
        <v>8691</v>
      </c>
      <c r="CO3826">
        <v>125090</v>
      </c>
      <c r="CQ3826">
        <v>0</v>
      </c>
      <c r="CR3826">
        <v>0</v>
      </c>
      <c r="CS3826">
        <v>0</v>
      </c>
      <c r="CY3826" t="s">
        <v>123</v>
      </c>
      <c r="CZ3826" t="s">
        <v>124</v>
      </c>
      <c r="DD3826" t="str" cm="1">
        <f t="array" ref="DD3826:DE3826">TEXT(_xlfn.SEQUENCE(1, DATEDIF(AG3826, AH3826, "m") + 1, AG3826, 30), "YYYY-APMM")</f>
        <v>2014-AP09</v>
      </c>
      <c r="DE3826" t="str">
        <v>2014-AP10</v>
      </c>
      <c r="DN3826">
        <f t="shared" si="118"/>
        <v>360</v>
      </c>
      <c r="DO3826" t="str">
        <f t="shared" si="119"/>
        <v>LABOR- SUBCONTRACTOR</v>
      </c>
    </row>
    <row r="3827" spans="1:119" x14ac:dyDescent="0.35">
      <c r="A3827" t="s">
        <v>105</v>
      </c>
      <c r="B3827">
        <v>503112</v>
      </c>
      <c r="C3827">
        <v>6359</v>
      </c>
      <c r="D3827">
        <v>125094</v>
      </c>
      <c r="E3827">
        <v>13662</v>
      </c>
      <c r="F3827">
        <v>0</v>
      </c>
      <c r="G3827" t="s">
        <v>106</v>
      </c>
      <c r="H3827" t="s">
        <v>106</v>
      </c>
      <c r="I3827" t="s">
        <v>106</v>
      </c>
      <c r="J3827" t="s">
        <v>107</v>
      </c>
      <c r="K3827" t="s">
        <v>108</v>
      </c>
      <c r="L3827" t="s">
        <v>109</v>
      </c>
      <c r="M3827" t="s">
        <v>110</v>
      </c>
      <c r="N3827" t="s">
        <v>8692</v>
      </c>
      <c r="O3827" t="s">
        <v>8693</v>
      </c>
      <c r="P3827">
        <v>8305</v>
      </c>
      <c r="Q3827">
        <v>280</v>
      </c>
      <c r="R3827">
        <v>0</v>
      </c>
      <c r="S3827">
        <v>240</v>
      </c>
      <c r="T3827">
        <v>0</v>
      </c>
      <c r="U3827">
        <v>480</v>
      </c>
      <c r="V3827">
        <v>480</v>
      </c>
      <c r="W3827">
        <v>240</v>
      </c>
      <c r="X3827">
        <v>0</v>
      </c>
      <c r="Y3827">
        <v>0</v>
      </c>
      <c r="Z3827">
        <v>0</v>
      </c>
      <c r="AD3827" s="1">
        <v>41962.333333333336</v>
      </c>
      <c r="AE3827" s="1">
        <v>41997.708333333336</v>
      </c>
      <c r="AG3827" s="1">
        <v>41919.333333333336</v>
      </c>
      <c r="AH3827" s="1">
        <v>41955.708333333336</v>
      </c>
      <c r="AI3827" s="1">
        <v>41919.333333333336</v>
      </c>
      <c r="AJ3827" s="1">
        <v>41955.708333333336</v>
      </c>
      <c r="AK3827" s="1">
        <v>41919.333333333336</v>
      </c>
      <c r="AL3827" s="1">
        <v>41955.708333333336</v>
      </c>
      <c r="AM3827" s="1">
        <v>41962.333333333336</v>
      </c>
      <c r="AN3827" s="1">
        <v>41997.708333333336</v>
      </c>
      <c r="AP3827" t="s">
        <v>113</v>
      </c>
      <c r="AU3827" t="s">
        <v>8694</v>
      </c>
      <c r="AY3827" t="s">
        <v>106</v>
      </c>
      <c r="AZ3827">
        <v>0</v>
      </c>
      <c r="BA3827">
        <v>0</v>
      </c>
      <c r="BD3827" s="3">
        <v>41321.662499999999</v>
      </c>
      <c r="BE3827" s="3">
        <v>41321.690972222219</v>
      </c>
      <c r="BF3827" t="s">
        <v>115</v>
      </c>
      <c r="BG3827" t="s">
        <v>115</v>
      </c>
      <c r="BH3827">
        <v>8149</v>
      </c>
      <c r="BM3827">
        <v>45940</v>
      </c>
      <c r="BR3827" t="s">
        <v>8695</v>
      </c>
      <c r="BS3827" t="s">
        <v>8696</v>
      </c>
      <c r="BU3827">
        <v>1</v>
      </c>
      <c r="BV3827" t="s">
        <v>118</v>
      </c>
      <c r="BX3827" t="s">
        <v>119</v>
      </c>
      <c r="BY3827" t="s">
        <v>119</v>
      </c>
      <c r="BZ3827" t="s">
        <v>119</v>
      </c>
      <c r="CA3827">
        <v>1</v>
      </c>
      <c r="CC3827" t="s">
        <v>120</v>
      </c>
      <c r="CH3827">
        <v>540</v>
      </c>
      <c r="CI3827">
        <v>34610</v>
      </c>
      <c r="CJ3827" t="s">
        <v>106</v>
      </c>
      <c r="CK3827" t="s">
        <v>106</v>
      </c>
      <c r="CL3827">
        <v>30</v>
      </c>
      <c r="CM3827" t="s">
        <v>8691</v>
      </c>
      <c r="CO3827">
        <v>125090</v>
      </c>
      <c r="CQ3827">
        <v>0</v>
      </c>
      <c r="CR3827">
        <v>0</v>
      </c>
      <c r="CS3827">
        <v>0</v>
      </c>
      <c r="CY3827" t="s">
        <v>123</v>
      </c>
      <c r="CZ3827" t="s">
        <v>124</v>
      </c>
      <c r="DD3827" t="str" cm="1">
        <f t="array" ref="DD3827:DE3827">TEXT(_xlfn.SEQUENCE(1, DATEDIF(AG3827, AH3827, "m") + 1, AG3827, 30), "YYYY-APMM")</f>
        <v>2014-AP10</v>
      </c>
      <c r="DE3827" t="str">
        <v>2014-AP11</v>
      </c>
      <c r="DN3827">
        <f t="shared" si="118"/>
        <v>240</v>
      </c>
      <c r="DO3827" t="str">
        <f t="shared" si="119"/>
        <v>LANDSCAPING SK</v>
      </c>
    </row>
    <row r="3828" spans="1:119" x14ac:dyDescent="0.35">
      <c r="A3828" t="s">
        <v>105</v>
      </c>
      <c r="B3828">
        <v>503113</v>
      </c>
      <c r="C3828">
        <v>6359</v>
      </c>
      <c r="D3828">
        <v>125094</v>
      </c>
      <c r="E3828">
        <v>13662</v>
      </c>
      <c r="F3828">
        <v>0</v>
      </c>
      <c r="G3828" t="s">
        <v>106</v>
      </c>
      <c r="H3828" t="s">
        <v>106</v>
      </c>
      <c r="I3828" t="s">
        <v>106</v>
      </c>
      <c r="J3828" t="s">
        <v>107</v>
      </c>
      <c r="K3828" t="s">
        <v>108</v>
      </c>
      <c r="L3828" t="s">
        <v>109</v>
      </c>
      <c r="M3828" t="s">
        <v>110</v>
      </c>
      <c r="N3828" t="s">
        <v>8697</v>
      </c>
      <c r="O3828" t="s">
        <v>8698</v>
      </c>
      <c r="P3828">
        <v>8177</v>
      </c>
      <c r="Q3828">
        <v>280</v>
      </c>
      <c r="R3828">
        <v>0</v>
      </c>
      <c r="S3828">
        <v>240</v>
      </c>
      <c r="T3828">
        <v>0</v>
      </c>
      <c r="U3828">
        <v>720</v>
      </c>
      <c r="V3828">
        <v>720</v>
      </c>
      <c r="W3828">
        <v>240</v>
      </c>
      <c r="X3828">
        <v>0</v>
      </c>
      <c r="Y3828">
        <v>0</v>
      </c>
      <c r="Z3828">
        <v>0</v>
      </c>
      <c r="AD3828" s="1">
        <v>41934.333333333336</v>
      </c>
      <c r="AE3828" s="1">
        <v>41968.708333333336</v>
      </c>
      <c r="AG3828" s="1">
        <v>41891.333333333336</v>
      </c>
      <c r="AH3828" s="1">
        <v>41927.708333333336</v>
      </c>
      <c r="AI3828" s="1">
        <v>41891.333333333336</v>
      </c>
      <c r="AJ3828" s="1">
        <v>41927.708333333336</v>
      </c>
      <c r="AK3828" s="1">
        <v>41891.333333333336</v>
      </c>
      <c r="AL3828" s="1">
        <v>41927.708333333336</v>
      </c>
      <c r="AM3828" s="1">
        <v>41934.333333333336</v>
      </c>
      <c r="AN3828" s="1">
        <v>41968.708333333336</v>
      </c>
      <c r="AP3828" t="s">
        <v>113</v>
      </c>
      <c r="AU3828" t="s">
        <v>8699</v>
      </c>
      <c r="AY3828" t="s">
        <v>106</v>
      </c>
      <c r="AZ3828">
        <v>0</v>
      </c>
      <c r="BA3828">
        <v>0</v>
      </c>
      <c r="BD3828" s="3">
        <v>41321.662499999999</v>
      </c>
      <c r="BE3828" s="3">
        <v>41321.690972222219</v>
      </c>
      <c r="BF3828" t="s">
        <v>115</v>
      </c>
      <c r="BG3828" t="s">
        <v>115</v>
      </c>
      <c r="BH3828">
        <v>8149</v>
      </c>
      <c r="BM3828">
        <v>43540</v>
      </c>
      <c r="BR3828" t="s">
        <v>1299</v>
      </c>
      <c r="BS3828" t="s">
        <v>1300</v>
      </c>
      <c r="BU3828">
        <v>1</v>
      </c>
      <c r="BV3828" t="s">
        <v>118</v>
      </c>
      <c r="BX3828" t="s">
        <v>119</v>
      </c>
      <c r="BY3828" t="s">
        <v>119</v>
      </c>
      <c r="BZ3828" t="s">
        <v>119</v>
      </c>
      <c r="CA3828">
        <v>1</v>
      </c>
      <c r="CC3828" t="s">
        <v>120</v>
      </c>
      <c r="CH3828">
        <v>540</v>
      </c>
      <c r="CI3828">
        <v>34610</v>
      </c>
      <c r="CJ3828" t="s">
        <v>106</v>
      </c>
      <c r="CK3828" t="s">
        <v>106</v>
      </c>
      <c r="CL3828">
        <v>30</v>
      </c>
      <c r="CM3828" t="s">
        <v>8691</v>
      </c>
      <c r="CO3828">
        <v>125090</v>
      </c>
      <c r="CQ3828">
        <v>0</v>
      </c>
      <c r="CR3828">
        <v>0</v>
      </c>
      <c r="CS3828">
        <v>0</v>
      </c>
      <c r="CY3828" t="s">
        <v>123</v>
      </c>
      <c r="CZ3828" t="s">
        <v>124</v>
      </c>
      <c r="DD3828" t="str" cm="1">
        <f t="array" ref="DD3828:DE3828">TEXT(_xlfn.SEQUENCE(1, DATEDIF(AG3828, AH3828, "m") + 1, AG3828, 30), "YYYY-APMM")</f>
        <v>2014-AP09</v>
      </c>
      <c r="DE3828" t="str">
        <v>2014-AP10</v>
      </c>
      <c r="DN3828">
        <f t="shared" si="118"/>
        <v>360</v>
      </c>
      <c r="DO3828" t="str">
        <f t="shared" si="119"/>
        <v>LABOR - CIVIL</v>
      </c>
    </row>
    <row r="3829" spans="1:119" x14ac:dyDescent="0.35">
      <c r="A3829" t="s">
        <v>105</v>
      </c>
      <c r="B3829">
        <v>503114</v>
      </c>
      <c r="C3829">
        <v>6359</v>
      </c>
      <c r="D3829">
        <v>125094</v>
      </c>
      <c r="E3829">
        <v>13662</v>
      </c>
      <c r="F3829">
        <v>0</v>
      </c>
      <c r="G3829" t="s">
        <v>106</v>
      </c>
      <c r="H3829" t="s">
        <v>106</v>
      </c>
      <c r="I3829" t="s">
        <v>106</v>
      </c>
      <c r="J3829" t="s">
        <v>107</v>
      </c>
      <c r="K3829" t="s">
        <v>108</v>
      </c>
      <c r="L3829" t="s">
        <v>109</v>
      </c>
      <c r="M3829" t="s">
        <v>110</v>
      </c>
      <c r="N3829" t="s">
        <v>8700</v>
      </c>
      <c r="O3829" t="s">
        <v>8701</v>
      </c>
      <c r="P3829">
        <v>8177</v>
      </c>
      <c r="Q3829">
        <v>280</v>
      </c>
      <c r="R3829">
        <v>96</v>
      </c>
      <c r="S3829">
        <v>240</v>
      </c>
      <c r="T3829">
        <v>0</v>
      </c>
      <c r="U3829">
        <v>720</v>
      </c>
      <c r="V3829">
        <v>720</v>
      </c>
      <c r="W3829">
        <v>240</v>
      </c>
      <c r="X3829">
        <v>0</v>
      </c>
      <c r="Y3829">
        <v>0</v>
      </c>
      <c r="Z3829">
        <v>0</v>
      </c>
      <c r="AD3829" s="1">
        <v>41976.333333333336</v>
      </c>
      <c r="AE3829" s="1">
        <v>42011.708333333336</v>
      </c>
      <c r="AG3829" s="1">
        <v>41935.333333333336</v>
      </c>
      <c r="AH3829" s="1">
        <v>41969.708333333336</v>
      </c>
      <c r="AI3829" s="1">
        <v>41935.333333333336</v>
      </c>
      <c r="AJ3829" s="1">
        <v>41969.708333333336</v>
      </c>
      <c r="AK3829" s="1">
        <v>41935.333333333336</v>
      </c>
      <c r="AL3829" s="1">
        <v>41969.708333333336</v>
      </c>
      <c r="AM3829" s="1">
        <v>41976.333333333336</v>
      </c>
      <c r="AN3829" s="1">
        <v>42011.708333333336</v>
      </c>
      <c r="AP3829" t="s">
        <v>113</v>
      </c>
      <c r="AU3829" t="s">
        <v>8702</v>
      </c>
      <c r="AY3829" t="s">
        <v>106</v>
      </c>
      <c r="AZ3829">
        <v>0</v>
      </c>
      <c r="BA3829">
        <v>0</v>
      </c>
      <c r="BD3829" s="3">
        <v>41321.662499999999</v>
      </c>
      <c r="BE3829" s="3">
        <v>41321.690972222219</v>
      </c>
      <c r="BF3829" t="s">
        <v>115</v>
      </c>
      <c r="BG3829" t="s">
        <v>115</v>
      </c>
      <c r="BH3829">
        <v>8149</v>
      </c>
      <c r="BM3829">
        <v>43540</v>
      </c>
      <c r="BR3829" t="s">
        <v>1299</v>
      </c>
      <c r="BS3829" t="s">
        <v>1300</v>
      </c>
      <c r="BU3829">
        <v>1</v>
      </c>
      <c r="BV3829" t="s">
        <v>118</v>
      </c>
      <c r="BX3829" t="s">
        <v>119</v>
      </c>
      <c r="BY3829" t="s">
        <v>119</v>
      </c>
      <c r="BZ3829" t="s">
        <v>119</v>
      </c>
      <c r="CA3829">
        <v>1</v>
      </c>
      <c r="CC3829" t="s">
        <v>120</v>
      </c>
      <c r="CH3829">
        <v>540</v>
      </c>
      <c r="CI3829">
        <v>34610</v>
      </c>
      <c r="CJ3829" t="s">
        <v>106</v>
      </c>
      <c r="CK3829" t="s">
        <v>106</v>
      </c>
      <c r="CL3829">
        <v>30</v>
      </c>
      <c r="CM3829" t="s">
        <v>8691</v>
      </c>
      <c r="CO3829">
        <v>125090</v>
      </c>
      <c r="CQ3829">
        <v>0</v>
      </c>
      <c r="CR3829">
        <v>0</v>
      </c>
      <c r="CS3829">
        <v>0</v>
      </c>
      <c r="CY3829" t="s">
        <v>123</v>
      </c>
      <c r="CZ3829" t="s">
        <v>124</v>
      </c>
      <c r="DD3829" t="str" cm="1">
        <f t="array" ref="DD3829:DE3829">TEXT(_xlfn.SEQUENCE(1, DATEDIF(AG3829, AH3829, "m") + 1, AG3829, 30), "YYYY-APMM")</f>
        <v>2014-AP10</v>
      </c>
      <c r="DE3829" t="str">
        <v>2014-AP11</v>
      </c>
      <c r="DN3829">
        <f t="shared" si="118"/>
        <v>360</v>
      </c>
      <c r="DO3829" t="str">
        <f t="shared" si="119"/>
        <v>LABOR - CIVIL</v>
      </c>
    </row>
    <row r="3830" spans="1:119" x14ac:dyDescent="0.35">
      <c r="A3830" t="s">
        <v>105</v>
      </c>
      <c r="B3830">
        <v>503115</v>
      </c>
      <c r="C3830">
        <v>6359</v>
      </c>
      <c r="D3830">
        <v>125095</v>
      </c>
      <c r="E3830">
        <v>13662</v>
      </c>
      <c r="F3830">
        <v>0</v>
      </c>
      <c r="G3830" t="s">
        <v>106</v>
      </c>
      <c r="H3830" t="s">
        <v>106</v>
      </c>
      <c r="I3830" t="s">
        <v>106</v>
      </c>
      <c r="J3830" t="s">
        <v>107</v>
      </c>
      <c r="K3830" t="s">
        <v>108</v>
      </c>
      <c r="L3830" t="s">
        <v>109</v>
      </c>
      <c r="M3830" t="s">
        <v>110</v>
      </c>
      <c r="N3830" t="s">
        <v>8703</v>
      </c>
      <c r="O3830" t="s">
        <v>4879</v>
      </c>
      <c r="P3830">
        <v>8165</v>
      </c>
      <c r="Q3830">
        <v>248</v>
      </c>
      <c r="R3830">
        <v>0</v>
      </c>
      <c r="S3830">
        <v>160</v>
      </c>
      <c r="T3830">
        <v>0</v>
      </c>
      <c r="U3830">
        <v>124</v>
      </c>
      <c r="V3830">
        <v>124</v>
      </c>
      <c r="W3830">
        <v>160</v>
      </c>
      <c r="X3830">
        <v>0</v>
      </c>
      <c r="Y3830">
        <v>0</v>
      </c>
      <c r="Z3830">
        <v>0</v>
      </c>
      <c r="AD3830" s="1">
        <v>41904.333333333336</v>
      </c>
      <c r="AE3830" s="1">
        <v>41928.708333333336</v>
      </c>
      <c r="AG3830" s="1">
        <v>41868.333333333336</v>
      </c>
      <c r="AH3830" s="1">
        <v>41890.708333333336</v>
      </c>
      <c r="AI3830" s="1">
        <v>41868.333333333336</v>
      </c>
      <c r="AJ3830" s="1">
        <v>41890.708333333336</v>
      </c>
      <c r="AK3830" s="1">
        <v>41868.333333333336</v>
      </c>
      <c r="AL3830" s="1">
        <v>41890.708333333336</v>
      </c>
      <c r="AM3830" s="1">
        <v>41904.333333333336</v>
      </c>
      <c r="AN3830" s="1">
        <v>41928.708333333336</v>
      </c>
      <c r="AP3830" t="s">
        <v>113</v>
      </c>
      <c r="AU3830" t="s">
        <v>8704</v>
      </c>
      <c r="AY3830" t="s">
        <v>106</v>
      </c>
      <c r="AZ3830">
        <v>0</v>
      </c>
      <c r="BA3830">
        <v>0</v>
      </c>
      <c r="BD3830" s="3">
        <v>41321.662499999999</v>
      </c>
      <c r="BE3830" s="3">
        <v>41321.690972222219</v>
      </c>
      <c r="BF3830" t="s">
        <v>115</v>
      </c>
      <c r="BG3830" t="s">
        <v>115</v>
      </c>
      <c r="BH3830">
        <v>8149</v>
      </c>
      <c r="BM3830">
        <v>43420</v>
      </c>
      <c r="BR3830" t="s">
        <v>3122</v>
      </c>
      <c r="BS3830" t="s">
        <v>3123</v>
      </c>
      <c r="BU3830">
        <v>1</v>
      </c>
      <c r="BV3830" t="s">
        <v>118</v>
      </c>
      <c r="BX3830" t="s">
        <v>119</v>
      </c>
      <c r="BY3830" t="s">
        <v>119</v>
      </c>
      <c r="BZ3830" t="s">
        <v>119</v>
      </c>
      <c r="CA3830">
        <v>1</v>
      </c>
      <c r="CC3830" t="s">
        <v>120</v>
      </c>
      <c r="CH3830">
        <v>540</v>
      </c>
      <c r="CI3830">
        <v>34600</v>
      </c>
      <c r="CJ3830" t="s">
        <v>106</v>
      </c>
      <c r="CK3830" t="s">
        <v>106</v>
      </c>
      <c r="CL3830">
        <v>25</v>
      </c>
      <c r="CM3830" t="s">
        <v>4881</v>
      </c>
      <c r="CO3830">
        <v>125090</v>
      </c>
      <c r="CQ3830">
        <v>0</v>
      </c>
      <c r="CR3830">
        <v>0</v>
      </c>
      <c r="CS3830">
        <v>0</v>
      </c>
      <c r="CY3830" t="s">
        <v>123</v>
      </c>
      <c r="CZ3830" t="s">
        <v>124</v>
      </c>
      <c r="DD3830" t="str" cm="1">
        <f t="array" ref="DD3830">TEXT(_xlfn.SEQUENCE(1, DATEDIF(AG3830, AH3830, "m") + 1, AG3830, 30), "YYYY-APMM")</f>
        <v>2014-AP08</v>
      </c>
      <c r="DN3830">
        <f t="shared" si="118"/>
        <v>124</v>
      </c>
      <c r="DO3830" t="str">
        <f t="shared" si="119"/>
        <v>STEEL FIXERS SK</v>
      </c>
    </row>
    <row r="3831" spans="1:119" x14ac:dyDescent="0.35">
      <c r="A3831" t="s">
        <v>105</v>
      </c>
      <c r="B3831">
        <v>503116</v>
      </c>
      <c r="C3831">
        <v>6359</v>
      </c>
      <c r="D3831">
        <v>125095</v>
      </c>
      <c r="E3831">
        <v>13662</v>
      </c>
      <c r="F3831">
        <v>0</v>
      </c>
      <c r="G3831" t="s">
        <v>106</v>
      </c>
      <c r="H3831" t="s">
        <v>106</v>
      </c>
      <c r="I3831" t="s">
        <v>106</v>
      </c>
      <c r="J3831" t="s">
        <v>107</v>
      </c>
      <c r="K3831" t="s">
        <v>108</v>
      </c>
      <c r="L3831" t="s">
        <v>109</v>
      </c>
      <c r="M3831" t="s">
        <v>110</v>
      </c>
      <c r="N3831" t="s">
        <v>8705</v>
      </c>
      <c r="O3831" t="s">
        <v>4883</v>
      </c>
      <c r="P3831">
        <v>8178</v>
      </c>
      <c r="Q3831">
        <v>248</v>
      </c>
      <c r="R3831">
        <v>0</v>
      </c>
      <c r="S3831">
        <v>200</v>
      </c>
      <c r="T3831">
        <v>0</v>
      </c>
      <c r="U3831">
        <v>300</v>
      </c>
      <c r="V3831">
        <v>300</v>
      </c>
      <c r="W3831">
        <v>200</v>
      </c>
      <c r="X3831">
        <v>0</v>
      </c>
      <c r="Y3831">
        <v>0</v>
      </c>
      <c r="Z3831">
        <v>0</v>
      </c>
      <c r="AD3831" s="1">
        <v>41916.333333333336</v>
      </c>
      <c r="AE3831" s="1">
        <v>41946.708333333336</v>
      </c>
      <c r="AG3831" s="1">
        <v>41879.333333333336</v>
      </c>
      <c r="AH3831" s="1">
        <v>41907.708333333336</v>
      </c>
      <c r="AI3831" s="1">
        <v>41879.333333333336</v>
      </c>
      <c r="AJ3831" s="1">
        <v>41907.708333333336</v>
      </c>
      <c r="AK3831" s="1">
        <v>41879.333333333336</v>
      </c>
      <c r="AL3831" s="1">
        <v>41907.708333333336</v>
      </c>
      <c r="AM3831" s="1">
        <v>41916.333333333336</v>
      </c>
      <c r="AN3831" s="1">
        <v>41946.708333333336</v>
      </c>
      <c r="AP3831" t="s">
        <v>113</v>
      </c>
      <c r="AU3831" t="s">
        <v>8706</v>
      </c>
      <c r="AY3831" t="s">
        <v>106</v>
      </c>
      <c r="AZ3831">
        <v>0</v>
      </c>
      <c r="BA3831">
        <v>0</v>
      </c>
      <c r="BD3831" s="3">
        <v>41321.662499999999</v>
      </c>
      <c r="BE3831" s="3">
        <v>41321.690972222219</v>
      </c>
      <c r="BF3831" t="s">
        <v>115</v>
      </c>
      <c r="BG3831" t="s">
        <v>115</v>
      </c>
      <c r="BH3831">
        <v>8149</v>
      </c>
      <c r="BM3831">
        <v>43550</v>
      </c>
      <c r="BR3831" t="s">
        <v>116</v>
      </c>
      <c r="BS3831" t="s">
        <v>117</v>
      </c>
      <c r="BU3831">
        <v>1</v>
      </c>
      <c r="BV3831" t="s">
        <v>118</v>
      </c>
      <c r="BX3831" t="s">
        <v>119</v>
      </c>
      <c r="BY3831" t="s">
        <v>119</v>
      </c>
      <c r="BZ3831" t="s">
        <v>119</v>
      </c>
      <c r="CA3831">
        <v>1</v>
      </c>
      <c r="CC3831" t="s">
        <v>120</v>
      </c>
      <c r="CH3831">
        <v>540</v>
      </c>
      <c r="CI3831">
        <v>34600</v>
      </c>
      <c r="CJ3831" t="s">
        <v>106</v>
      </c>
      <c r="CK3831" t="s">
        <v>106</v>
      </c>
      <c r="CL3831">
        <v>25</v>
      </c>
      <c r="CM3831" t="s">
        <v>4881</v>
      </c>
      <c r="CO3831">
        <v>125090</v>
      </c>
      <c r="CQ3831">
        <v>0</v>
      </c>
      <c r="CR3831">
        <v>0</v>
      </c>
      <c r="CS3831">
        <v>0</v>
      </c>
      <c r="CY3831" t="s">
        <v>123</v>
      </c>
      <c r="CZ3831" t="s">
        <v>124</v>
      </c>
      <c r="DD3831" t="str" cm="1">
        <f t="array" ref="DD3831">TEXT(_xlfn.SEQUENCE(1, DATEDIF(AG3831, AH3831, "m") + 1, AG3831, 30), "YYYY-APMM")</f>
        <v>2014-AP08</v>
      </c>
      <c r="DN3831">
        <f t="shared" si="118"/>
        <v>300</v>
      </c>
      <c r="DO3831" t="str">
        <f t="shared" si="119"/>
        <v>LABOR- SUBCONTRACTOR</v>
      </c>
    </row>
    <row r="3832" spans="1:119" x14ac:dyDescent="0.35">
      <c r="A3832" t="s">
        <v>105</v>
      </c>
      <c r="B3832">
        <v>503117</v>
      </c>
      <c r="C3832">
        <v>6359</v>
      </c>
      <c r="D3832">
        <v>125095</v>
      </c>
      <c r="E3832">
        <v>13662</v>
      </c>
      <c r="F3832">
        <v>0</v>
      </c>
      <c r="G3832" t="s">
        <v>106</v>
      </c>
      <c r="H3832" t="s">
        <v>106</v>
      </c>
      <c r="I3832" t="s">
        <v>106</v>
      </c>
      <c r="J3832" t="s">
        <v>107</v>
      </c>
      <c r="K3832" t="s">
        <v>108</v>
      </c>
      <c r="L3832" t="s">
        <v>109</v>
      </c>
      <c r="M3832" t="s">
        <v>110</v>
      </c>
      <c r="N3832" t="s">
        <v>8707</v>
      </c>
      <c r="O3832" t="s">
        <v>4886</v>
      </c>
      <c r="P3832">
        <v>8178</v>
      </c>
      <c r="Q3832">
        <v>248</v>
      </c>
      <c r="R3832">
        <v>64</v>
      </c>
      <c r="S3832">
        <v>120</v>
      </c>
      <c r="T3832">
        <v>0</v>
      </c>
      <c r="U3832">
        <v>125.6</v>
      </c>
      <c r="V3832">
        <v>125.6</v>
      </c>
      <c r="W3832">
        <v>120</v>
      </c>
      <c r="X3832">
        <v>0</v>
      </c>
      <c r="Y3832">
        <v>0</v>
      </c>
      <c r="Z3832">
        <v>0</v>
      </c>
      <c r="AD3832" s="1">
        <v>41947.333333333336</v>
      </c>
      <c r="AE3832" s="1">
        <v>41963.708333333336</v>
      </c>
      <c r="AG3832" s="1">
        <v>41909.333333333336</v>
      </c>
      <c r="AH3832" s="1">
        <v>41927.708333333336</v>
      </c>
      <c r="AI3832" s="1">
        <v>41909.333333333336</v>
      </c>
      <c r="AJ3832" s="1">
        <v>41927.708333333336</v>
      </c>
      <c r="AK3832" s="1">
        <v>41909.333333333336</v>
      </c>
      <c r="AL3832" s="1">
        <v>41927.708333333336</v>
      </c>
      <c r="AM3832" s="1">
        <v>41947.333333333336</v>
      </c>
      <c r="AN3832" s="1">
        <v>41963.708333333336</v>
      </c>
      <c r="AP3832" t="s">
        <v>113</v>
      </c>
      <c r="AU3832" t="s">
        <v>8708</v>
      </c>
      <c r="AY3832" t="s">
        <v>106</v>
      </c>
      <c r="AZ3832">
        <v>0</v>
      </c>
      <c r="BA3832">
        <v>0</v>
      </c>
      <c r="BD3832" s="3">
        <v>41321.662499999999</v>
      </c>
      <c r="BE3832" s="3">
        <v>41321.690972222219</v>
      </c>
      <c r="BF3832" t="s">
        <v>115</v>
      </c>
      <c r="BG3832" t="s">
        <v>115</v>
      </c>
      <c r="BH3832">
        <v>8149</v>
      </c>
      <c r="BM3832">
        <v>43550</v>
      </c>
      <c r="BR3832" t="s">
        <v>116</v>
      </c>
      <c r="BS3832" t="s">
        <v>117</v>
      </c>
      <c r="BU3832">
        <v>1</v>
      </c>
      <c r="BV3832" t="s">
        <v>118</v>
      </c>
      <c r="BX3832" t="s">
        <v>119</v>
      </c>
      <c r="BY3832" t="s">
        <v>119</v>
      </c>
      <c r="BZ3832" t="s">
        <v>119</v>
      </c>
      <c r="CA3832">
        <v>1</v>
      </c>
      <c r="CC3832" t="s">
        <v>120</v>
      </c>
      <c r="CH3832">
        <v>540</v>
      </c>
      <c r="CI3832">
        <v>34600</v>
      </c>
      <c r="CJ3832" t="s">
        <v>106</v>
      </c>
      <c r="CK3832" t="s">
        <v>106</v>
      </c>
      <c r="CL3832">
        <v>25</v>
      </c>
      <c r="CM3832" t="s">
        <v>4881</v>
      </c>
      <c r="CO3832">
        <v>125090</v>
      </c>
      <c r="CQ3832">
        <v>0</v>
      </c>
      <c r="CR3832">
        <v>0</v>
      </c>
      <c r="CS3832">
        <v>0</v>
      </c>
      <c r="CY3832" t="s">
        <v>123</v>
      </c>
      <c r="CZ3832" t="s">
        <v>124</v>
      </c>
      <c r="DD3832" t="str" cm="1">
        <f t="array" ref="DD3832">TEXT(_xlfn.SEQUENCE(1, DATEDIF(AG3832, AH3832, "m") + 1, AG3832, 30), "YYYY-APMM")</f>
        <v>2014-AP09</v>
      </c>
      <c r="DN3832">
        <f t="shared" si="118"/>
        <v>125.6</v>
      </c>
      <c r="DO3832" t="str">
        <f t="shared" si="119"/>
        <v>LABOR- SUBCONTRACTOR</v>
      </c>
    </row>
    <row r="3833" spans="1:119" x14ac:dyDescent="0.35">
      <c r="A3833" t="s">
        <v>105</v>
      </c>
      <c r="B3833">
        <v>503118</v>
      </c>
      <c r="C3833">
        <v>6359</v>
      </c>
      <c r="D3833">
        <v>125095</v>
      </c>
      <c r="E3833">
        <v>13662</v>
      </c>
      <c r="F3833">
        <v>0</v>
      </c>
      <c r="G3833" t="s">
        <v>106</v>
      </c>
      <c r="H3833" t="s">
        <v>106</v>
      </c>
      <c r="I3833" t="s">
        <v>106</v>
      </c>
      <c r="J3833" t="s">
        <v>107</v>
      </c>
      <c r="K3833" t="s">
        <v>108</v>
      </c>
      <c r="L3833" t="s">
        <v>109</v>
      </c>
      <c r="M3833" t="s">
        <v>110</v>
      </c>
      <c r="N3833" t="s">
        <v>8709</v>
      </c>
      <c r="O3833" t="s">
        <v>4889</v>
      </c>
      <c r="P3833">
        <v>8178</v>
      </c>
      <c r="Q3833">
        <v>328</v>
      </c>
      <c r="R3833">
        <v>80</v>
      </c>
      <c r="S3833">
        <v>120</v>
      </c>
      <c r="T3833">
        <v>0</v>
      </c>
      <c r="U3833">
        <v>120</v>
      </c>
      <c r="V3833">
        <v>120</v>
      </c>
      <c r="W3833">
        <v>120</v>
      </c>
      <c r="X3833">
        <v>0</v>
      </c>
      <c r="Y3833">
        <v>0</v>
      </c>
      <c r="Z3833">
        <v>0</v>
      </c>
      <c r="AD3833" s="1">
        <v>41930.333333333336</v>
      </c>
      <c r="AE3833" s="1">
        <v>41946.708333333336</v>
      </c>
      <c r="AG3833" s="1">
        <v>41879.333333333336</v>
      </c>
      <c r="AH3833" s="1">
        <v>41896.708333333336</v>
      </c>
      <c r="AI3833" s="1">
        <v>41879.333333333336</v>
      </c>
      <c r="AJ3833" s="1">
        <v>41896.708333333336</v>
      </c>
      <c r="AK3833" s="1">
        <v>41879.333333333336</v>
      </c>
      <c r="AL3833" s="1">
        <v>41896.708333333336</v>
      </c>
      <c r="AM3833" s="1">
        <v>41930.333333333336</v>
      </c>
      <c r="AN3833" s="1">
        <v>41946.708333333336</v>
      </c>
      <c r="AP3833" t="s">
        <v>113</v>
      </c>
      <c r="AU3833" t="s">
        <v>8710</v>
      </c>
      <c r="AY3833" t="s">
        <v>106</v>
      </c>
      <c r="AZ3833">
        <v>0</v>
      </c>
      <c r="BA3833">
        <v>0</v>
      </c>
      <c r="BD3833" s="3">
        <v>41321.662499999999</v>
      </c>
      <c r="BE3833" s="3">
        <v>41321.690972222219</v>
      </c>
      <c r="BF3833" t="s">
        <v>115</v>
      </c>
      <c r="BG3833" t="s">
        <v>115</v>
      </c>
      <c r="BH3833">
        <v>8149</v>
      </c>
      <c r="BM3833">
        <v>43550</v>
      </c>
      <c r="BR3833" t="s">
        <v>116</v>
      </c>
      <c r="BS3833" t="s">
        <v>117</v>
      </c>
      <c r="BU3833">
        <v>1</v>
      </c>
      <c r="BV3833" t="s">
        <v>118</v>
      </c>
      <c r="BX3833" t="s">
        <v>119</v>
      </c>
      <c r="BY3833" t="s">
        <v>119</v>
      </c>
      <c r="BZ3833" t="s">
        <v>119</v>
      </c>
      <c r="CA3833">
        <v>1</v>
      </c>
      <c r="CC3833" t="s">
        <v>120</v>
      </c>
      <c r="CH3833">
        <v>540</v>
      </c>
      <c r="CI3833">
        <v>34600</v>
      </c>
      <c r="CJ3833" t="s">
        <v>106</v>
      </c>
      <c r="CK3833" t="s">
        <v>106</v>
      </c>
      <c r="CL3833">
        <v>25</v>
      </c>
      <c r="CM3833" t="s">
        <v>4881</v>
      </c>
      <c r="CO3833">
        <v>125090</v>
      </c>
      <c r="CQ3833">
        <v>0</v>
      </c>
      <c r="CR3833">
        <v>0</v>
      </c>
      <c r="CS3833">
        <v>0</v>
      </c>
      <c r="CY3833" t="s">
        <v>123</v>
      </c>
      <c r="CZ3833" t="s">
        <v>124</v>
      </c>
      <c r="DD3833" t="str" cm="1">
        <f t="array" ref="DD3833">TEXT(_xlfn.SEQUENCE(1, DATEDIF(AG3833, AH3833, "m") + 1, AG3833, 30), "YYYY-APMM")</f>
        <v>2014-AP08</v>
      </c>
      <c r="DN3833">
        <f t="shared" si="118"/>
        <v>120</v>
      </c>
      <c r="DO3833" t="str">
        <f t="shared" si="119"/>
        <v>LABOR- SUBCONTRACTOR</v>
      </c>
    </row>
    <row r="3834" spans="1:119" x14ac:dyDescent="0.35">
      <c r="A3834" t="s">
        <v>105</v>
      </c>
      <c r="B3834">
        <v>503119</v>
      </c>
      <c r="C3834">
        <v>6359</v>
      </c>
      <c r="D3834">
        <v>125098</v>
      </c>
      <c r="E3834">
        <v>13662</v>
      </c>
      <c r="F3834">
        <v>0</v>
      </c>
      <c r="G3834" t="s">
        <v>106</v>
      </c>
      <c r="H3834" t="s">
        <v>106</v>
      </c>
      <c r="I3834" t="s">
        <v>106</v>
      </c>
      <c r="J3834" t="s">
        <v>107</v>
      </c>
      <c r="K3834" t="s">
        <v>108</v>
      </c>
      <c r="L3834" t="s">
        <v>109</v>
      </c>
      <c r="M3834" t="s">
        <v>110</v>
      </c>
      <c r="N3834" t="s">
        <v>8711</v>
      </c>
      <c r="O3834" t="s">
        <v>4787</v>
      </c>
      <c r="P3834">
        <v>8177</v>
      </c>
      <c r="Q3834">
        <v>72</v>
      </c>
      <c r="R3834">
        <v>0</v>
      </c>
      <c r="S3834">
        <v>200</v>
      </c>
      <c r="T3834">
        <v>0</v>
      </c>
      <c r="U3834">
        <v>431</v>
      </c>
      <c r="V3834">
        <v>431</v>
      </c>
      <c r="W3834">
        <v>200</v>
      </c>
      <c r="X3834">
        <v>251</v>
      </c>
      <c r="Y3834">
        <v>0</v>
      </c>
      <c r="Z3834">
        <v>251</v>
      </c>
      <c r="AD3834" s="1">
        <v>41646.333333333336</v>
      </c>
      <c r="AE3834" s="1">
        <v>41674.708333333336</v>
      </c>
      <c r="AG3834" s="1">
        <v>41636.333333333336</v>
      </c>
      <c r="AH3834" s="1">
        <v>41664.708333333336</v>
      </c>
      <c r="AI3834" s="1">
        <v>41636.333333333336</v>
      </c>
      <c r="AJ3834" s="1">
        <v>41664.708333333336</v>
      </c>
      <c r="AK3834" s="1">
        <v>41636.333333333336</v>
      </c>
      <c r="AL3834" s="1">
        <v>41664.708333333336</v>
      </c>
      <c r="AM3834" s="1">
        <v>41646.333333333336</v>
      </c>
      <c r="AN3834" s="1">
        <v>41674.708333333336</v>
      </c>
      <c r="AP3834" t="s">
        <v>113</v>
      </c>
      <c r="AU3834" t="s">
        <v>8712</v>
      </c>
      <c r="AY3834" t="s">
        <v>106</v>
      </c>
      <c r="AZ3834">
        <v>0</v>
      </c>
      <c r="BA3834">
        <v>0</v>
      </c>
      <c r="BD3834" s="3">
        <v>41321.662499999999</v>
      </c>
      <c r="BE3834" s="3">
        <v>41321.663888888892</v>
      </c>
      <c r="BF3834" t="s">
        <v>115</v>
      </c>
      <c r="BG3834" t="s">
        <v>115</v>
      </c>
      <c r="BH3834">
        <v>8149</v>
      </c>
      <c r="BM3834">
        <v>43540</v>
      </c>
      <c r="BR3834" t="s">
        <v>1299</v>
      </c>
      <c r="BS3834" t="s">
        <v>1300</v>
      </c>
      <c r="BU3834">
        <v>1</v>
      </c>
      <c r="BV3834" t="s">
        <v>118</v>
      </c>
      <c r="BX3834" t="s">
        <v>119</v>
      </c>
      <c r="BY3834" t="s">
        <v>119</v>
      </c>
      <c r="BZ3834" t="s">
        <v>119</v>
      </c>
      <c r="CA3834">
        <v>1</v>
      </c>
      <c r="CC3834" t="s">
        <v>120</v>
      </c>
      <c r="CH3834">
        <v>540</v>
      </c>
      <c r="CI3834">
        <v>34120</v>
      </c>
      <c r="CJ3834" t="s">
        <v>106</v>
      </c>
      <c r="CK3834" t="s">
        <v>106</v>
      </c>
      <c r="CL3834">
        <v>10</v>
      </c>
      <c r="CM3834" t="s">
        <v>4789</v>
      </c>
      <c r="CO3834">
        <v>125097</v>
      </c>
      <c r="CQ3834">
        <v>0</v>
      </c>
      <c r="CR3834">
        <v>0</v>
      </c>
      <c r="CS3834">
        <v>0</v>
      </c>
      <c r="CY3834" t="s">
        <v>123</v>
      </c>
      <c r="CZ3834" t="s">
        <v>124</v>
      </c>
      <c r="DD3834" t="str" cm="1">
        <f t="array" ref="DD3834">TEXT(_xlfn.SEQUENCE(1, DATEDIF(AG3834, AH3834, "m") + 1, AG3834, 30), "YYYY-APMM")</f>
        <v>2013-AP12</v>
      </c>
      <c r="DN3834">
        <f t="shared" si="118"/>
        <v>431</v>
      </c>
      <c r="DO3834" t="str">
        <f t="shared" si="119"/>
        <v>LABOR - CIVIL</v>
      </c>
    </row>
    <row r="3835" spans="1:119" x14ac:dyDescent="0.35">
      <c r="A3835" t="s">
        <v>105</v>
      </c>
      <c r="B3835">
        <v>503120</v>
      </c>
      <c r="C3835">
        <v>6359</v>
      </c>
      <c r="D3835">
        <v>125098</v>
      </c>
      <c r="E3835">
        <v>13662</v>
      </c>
      <c r="F3835">
        <v>0</v>
      </c>
      <c r="G3835" t="s">
        <v>106</v>
      </c>
      <c r="H3835" t="s">
        <v>106</v>
      </c>
      <c r="I3835" t="s">
        <v>106</v>
      </c>
      <c r="J3835" t="s">
        <v>107</v>
      </c>
      <c r="K3835" t="s">
        <v>108</v>
      </c>
      <c r="L3835" t="s">
        <v>109</v>
      </c>
      <c r="M3835" t="s">
        <v>110</v>
      </c>
      <c r="N3835" t="s">
        <v>8713</v>
      </c>
      <c r="O3835" t="s">
        <v>4791</v>
      </c>
      <c r="P3835">
        <v>8178</v>
      </c>
      <c r="Q3835">
        <v>72</v>
      </c>
      <c r="R3835">
        <v>0</v>
      </c>
      <c r="S3835">
        <v>200</v>
      </c>
      <c r="T3835">
        <v>0</v>
      </c>
      <c r="U3835">
        <v>276</v>
      </c>
      <c r="V3835">
        <v>276</v>
      </c>
      <c r="W3835">
        <v>200</v>
      </c>
      <c r="X3835">
        <v>0</v>
      </c>
      <c r="Y3835">
        <v>0</v>
      </c>
      <c r="Z3835">
        <v>0</v>
      </c>
      <c r="AD3835" s="1">
        <v>41653.333333333336</v>
      </c>
      <c r="AE3835" s="1">
        <v>41682.708333333336</v>
      </c>
      <c r="AG3835" s="1">
        <v>41643.333333333336</v>
      </c>
      <c r="AH3835" s="1">
        <v>41671.708333333336</v>
      </c>
      <c r="AI3835" s="1">
        <v>41643.333333333336</v>
      </c>
      <c r="AJ3835" s="1">
        <v>41671.708333333336</v>
      </c>
      <c r="AK3835" s="1">
        <v>41643.333333333336</v>
      </c>
      <c r="AL3835" s="1">
        <v>41671.708333333336</v>
      </c>
      <c r="AM3835" s="1">
        <v>41653.333333333336</v>
      </c>
      <c r="AN3835" s="1">
        <v>41682.708333333336</v>
      </c>
      <c r="AP3835" t="s">
        <v>113</v>
      </c>
      <c r="AU3835" t="s">
        <v>8714</v>
      </c>
      <c r="AY3835" t="s">
        <v>106</v>
      </c>
      <c r="AZ3835">
        <v>0</v>
      </c>
      <c r="BA3835">
        <v>0</v>
      </c>
      <c r="BD3835" s="3">
        <v>41321.662499999999</v>
      </c>
      <c r="BE3835" s="3">
        <v>41321.663888888892</v>
      </c>
      <c r="BF3835" t="s">
        <v>115</v>
      </c>
      <c r="BG3835" t="s">
        <v>115</v>
      </c>
      <c r="BH3835">
        <v>8149</v>
      </c>
      <c r="BM3835">
        <v>43550</v>
      </c>
      <c r="BR3835" t="s">
        <v>116</v>
      </c>
      <c r="BS3835" t="s">
        <v>117</v>
      </c>
      <c r="BU3835">
        <v>1</v>
      </c>
      <c r="BV3835" t="s">
        <v>118</v>
      </c>
      <c r="BX3835" t="s">
        <v>119</v>
      </c>
      <c r="BY3835" t="s">
        <v>119</v>
      </c>
      <c r="BZ3835" t="s">
        <v>119</v>
      </c>
      <c r="CA3835">
        <v>1</v>
      </c>
      <c r="CC3835" t="s">
        <v>120</v>
      </c>
      <c r="CH3835">
        <v>540</v>
      </c>
      <c r="CI3835">
        <v>34120</v>
      </c>
      <c r="CJ3835" t="s">
        <v>106</v>
      </c>
      <c r="CK3835" t="s">
        <v>106</v>
      </c>
      <c r="CL3835">
        <v>10</v>
      </c>
      <c r="CM3835" t="s">
        <v>4789</v>
      </c>
      <c r="CO3835">
        <v>125097</v>
      </c>
      <c r="CQ3835">
        <v>0</v>
      </c>
      <c r="CR3835">
        <v>0</v>
      </c>
      <c r="CS3835">
        <v>0</v>
      </c>
      <c r="CY3835" t="s">
        <v>123</v>
      </c>
      <c r="CZ3835" t="s">
        <v>124</v>
      </c>
      <c r="DD3835" t="str" cm="1">
        <f t="array" ref="DD3835">TEXT(_xlfn.SEQUENCE(1, DATEDIF(AG3835, AH3835, "m") + 1, AG3835, 30), "YYYY-APMM")</f>
        <v>2014-AP01</v>
      </c>
      <c r="DN3835">
        <f t="shared" si="118"/>
        <v>276</v>
      </c>
      <c r="DO3835" t="str">
        <f t="shared" si="119"/>
        <v>LABOR- SUBCONTRACTOR</v>
      </c>
    </row>
    <row r="3836" spans="1:119" x14ac:dyDescent="0.35">
      <c r="A3836" t="s">
        <v>105</v>
      </c>
      <c r="B3836">
        <v>503121</v>
      </c>
      <c r="C3836">
        <v>6359</v>
      </c>
      <c r="D3836">
        <v>125098</v>
      </c>
      <c r="E3836">
        <v>13662</v>
      </c>
      <c r="F3836">
        <v>0</v>
      </c>
      <c r="G3836" t="s">
        <v>106</v>
      </c>
      <c r="H3836" t="s">
        <v>106</v>
      </c>
      <c r="I3836" t="s">
        <v>106</v>
      </c>
      <c r="J3836" t="s">
        <v>107</v>
      </c>
      <c r="K3836" t="s">
        <v>108</v>
      </c>
      <c r="L3836" t="s">
        <v>109</v>
      </c>
      <c r="M3836" t="s">
        <v>110</v>
      </c>
      <c r="N3836" t="s">
        <v>8715</v>
      </c>
      <c r="O3836" t="s">
        <v>4794</v>
      </c>
      <c r="P3836">
        <v>8178</v>
      </c>
      <c r="Q3836">
        <v>72</v>
      </c>
      <c r="R3836">
        <v>0</v>
      </c>
      <c r="S3836">
        <v>200</v>
      </c>
      <c r="T3836">
        <v>0</v>
      </c>
      <c r="U3836">
        <v>134.4</v>
      </c>
      <c r="V3836">
        <v>134.4</v>
      </c>
      <c r="W3836">
        <v>200</v>
      </c>
      <c r="X3836">
        <v>0</v>
      </c>
      <c r="Y3836">
        <v>0</v>
      </c>
      <c r="Z3836">
        <v>0</v>
      </c>
      <c r="AD3836" s="1">
        <v>41661.333333333336</v>
      </c>
      <c r="AE3836" s="1">
        <v>41690.708333333336</v>
      </c>
      <c r="AG3836" s="1">
        <v>41651.333333333336</v>
      </c>
      <c r="AH3836" s="1">
        <v>41679.708333333336</v>
      </c>
      <c r="AI3836" s="1">
        <v>41651.333333333336</v>
      </c>
      <c r="AJ3836" s="1">
        <v>41679.708333333336</v>
      </c>
      <c r="AK3836" s="1">
        <v>41651.333333333336</v>
      </c>
      <c r="AL3836" s="1">
        <v>41679.708333333336</v>
      </c>
      <c r="AM3836" s="1">
        <v>41661.333333333336</v>
      </c>
      <c r="AN3836" s="1">
        <v>41690.708333333336</v>
      </c>
      <c r="AP3836" t="s">
        <v>113</v>
      </c>
      <c r="AU3836" t="s">
        <v>8716</v>
      </c>
      <c r="AY3836" t="s">
        <v>106</v>
      </c>
      <c r="AZ3836">
        <v>0</v>
      </c>
      <c r="BA3836">
        <v>0</v>
      </c>
      <c r="BD3836" s="3">
        <v>41321.662499999999</v>
      </c>
      <c r="BE3836" s="3">
        <v>41321.663888888892</v>
      </c>
      <c r="BF3836" t="s">
        <v>115</v>
      </c>
      <c r="BG3836" t="s">
        <v>115</v>
      </c>
      <c r="BH3836">
        <v>8149</v>
      </c>
      <c r="BM3836">
        <v>43550</v>
      </c>
      <c r="BR3836" t="s">
        <v>116</v>
      </c>
      <c r="BS3836" t="s">
        <v>117</v>
      </c>
      <c r="BU3836">
        <v>1</v>
      </c>
      <c r="BV3836" t="s">
        <v>118</v>
      </c>
      <c r="BX3836" t="s">
        <v>119</v>
      </c>
      <c r="BY3836" t="s">
        <v>119</v>
      </c>
      <c r="BZ3836" t="s">
        <v>119</v>
      </c>
      <c r="CA3836">
        <v>1</v>
      </c>
      <c r="CC3836" t="s">
        <v>120</v>
      </c>
      <c r="CH3836">
        <v>540</v>
      </c>
      <c r="CI3836">
        <v>34120</v>
      </c>
      <c r="CJ3836" t="s">
        <v>106</v>
      </c>
      <c r="CK3836" t="s">
        <v>106</v>
      </c>
      <c r="CL3836">
        <v>10</v>
      </c>
      <c r="CM3836" t="s">
        <v>4789</v>
      </c>
      <c r="CO3836">
        <v>125097</v>
      </c>
      <c r="CQ3836">
        <v>0</v>
      </c>
      <c r="CR3836">
        <v>0</v>
      </c>
      <c r="CS3836">
        <v>0</v>
      </c>
      <c r="CY3836" t="s">
        <v>123</v>
      </c>
      <c r="CZ3836" t="s">
        <v>124</v>
      </c>
      <c r="DD3836" t="str" cm="1">
        <f t="array" ref="DD3836">TEXT(_xlfn.SEQUENCE(1, DATEDIF(AG3836, AH3836, "m") + 1, AG3836, 30), "YYYY-APMM")</f>
        <v>2014-AP01</v>
      </c>
      <c r="DN3836">
        <f t="shared" si="118"/>
        <v>134.4</v>
      </c>
      <c r="DO3836" t="str">
        <f t="shared" si="119"/>
        <v>LABOR- SUBCONTRACTOR</v>
      </c>
    </row>
    <row r="3837" spans="1:119" x14ac:dyDescent="0.35">
      <c r="A3837" t="s">
        <v>105</v>
      </c>
      <c r="B3837">
        <v>503122</v>
      </c>
      <c r="C3837">
        <v>6359</v>
      </c>
      <c r="D3837">
        <v>125098</v>
      </c>
      <c r="E3837">
        <v>13662</v>
      </c>
      <c r="F3837">
        <v>0</v>
      </c>
      <c r="G3837" t="s">
        <v>106</v>
      </c>
      <c r="H3837" t="s">
        <v>106</v>
      </c>
      <c r="I3837" t="s">
        <v>106</v>
      </c>
      <c r="J3837" t="s">
        <v>107</v>
      </c>
      <c r="K3837" t="s">
        <v>108</v>
      </c>
      <c r="L3837" t="s">
        <v>109</v>
      </c>
      <c r="M3837" t="s">
        <v>110</v>
      </c>
      <c r="N3837" t="s">
        <v>8717</v>
      </c>
      <c r="O3837" t="s">
        <v>4797</v>
      </c>
      <c r="P3837">
        <v>8177</v>
      </c>
      <c r="Q3837">
        <v>72</v>
      </c>
      <c r="R3837">
        <v>0</v>
      </c>
      <c r="S3837">
        <v>120</v>
      </c>
      <c r="T3837">
        <v>0</v>
      </c>
      <c r="U3837">
        <v>402</v>
      </c>
      <c r="V3837">
        <v>402</v>
      </c>
      <c r="W3837">
        <v>120</v>
      </c>
      <c r="X3837">
        <v>330</v>
      </c>
      <c r="Y3837">
        <v>0</v>
      </c>
      <c r="Z3837">
        <v>330</v>
      </c>
      <c r="AD3837" s="1">
        <v>41679.333333333336</v>
      </c>
      <c r="AE3837" s="1">
        <v>41696.708333333336</v>
      </c>
      <c r="AG3837" s="1">
        <v>41668.333333333336</v>
      </c>
      <c r="AH3837" s="1">
        <v>41686.708333333336</v>
      </c>
      <c r="AI3837" s="1">
        <v>41668.333333333336</v>
      </c>
      <c r="AJ3837" s="1">
        <v>41686.708333333336</v>
      </c>
      <c r="AK3837" s="1">
        <v>41668.333333333336</v>
      </c>
      <c r="AL3837" s="1">
        <v>41686.708333333336</v>
      </c>
      <c r="AM3837" s="1">
        <v>41679.333333333336</v>
      </c>
      <c r="AN3837" s="1">
        <v>41696.708333333336</v>
      </c>
      <c r="AP3837" t="s">
        <v>113</v>
      </c>
      <c r="AU3837" t="s">
        <v>8718</v>
      </c>
      <c r="AY3837" t="s">
        <v>106</v>
      </c>
      <c r="AZ3837">
        <v>0</v>
      </c>
      <c r="BA3837">
        <v>0</v>
      </c>
      <c r="BD3837" s="3">
        <v>41321.662499999999</v>
      </c>
      <c r="BE3837" s="3">
        <v>41321.663888888892</v>
      </c>
      <c r="BF3837" t="s">
        <v>115</v>
      </c>
      <c r="BG3837" t="s">
        <v>115</v>
      </c>
      <c r="BH3837">
        <v>8149</v>
      </c>
      <c r="BM3837">
        <v>43540</v>
      </c>
      <c r="BR3837" t="s">
        <v>1299</v>
      </c>
      <c r="BS3837" t="s">
        <v>1300</v>
      </c>
      <c r="BU3837">
        <v>1</v>
      </c>
      <c r="BV3837" t="s">
        <v>118</v>
      </c>
      <c r="BX3837" t="s">
        <v>119</v>
      </c>
      <c r="BY3837" t="s">
        <v>119</v>
      </c>
      <c r="BZ3837" t="s">
        <v>119</v>
      </c>
      <c r="CA3837">
        <v>1</v>
      </c>
      <c r="CC3837" t="s">
        <v>120</v>
      </c>
      <c r="CH3837">
        <v>540</v>
      </c>
      <c r="CI3837">
        <v>34120</v>
      </c>
      <c r="CJ3837" t="s">
        <v>106</v>
      </c>
      <c r="CK3837" t="s">
        <v>106</v>
      </c>
      <c r="CL3837">
        <v>10</v>
      </c>
      <c r="CM3837" t="s">
        <v>4789</v>
      </c>
      <c r="CO3837">
        <v>125097</v>
      </c>
      <c r="CQ3837">
        <v>0</v>
      </c>
      <c r="CR3837">
        <v>0</v>
      </c>
      <c r="CS3837">
        <v>0</v>
      </c>
      <c r="CY3837" t="s">
        <v>123</v>
      </c>
      <c r="CZ3837" t="s">
        <v>124</v>
      </c>
      <c r="DD3837" t="str" cm="1">
        <f t="array" ref="DD3837">TEXT(_xlfn.SEQUENCE(1, DATEDIF(AG3837, AH3837, "m") + 1, AG3837, 30), "YYYY-APMM")</f>
        <v>2014-AP01</v>
      </c>
      <c r="DN3837">
        <f t="shared" si="118"/>
        <v>402</v>
      </c>
      <c r="DO3837" t="str">
        <f t="shared" si="119"/>
        <v>LABOR - CIVIL</v>
      </c>
    </row>
    <row r="3838" spans="1:119" x14ac:dyDescent="0.35">
      <c r="A3838" t="s">
        <v>105</v>
      </c>
      <c r="B3838">
        <v>503123</v>
      </c>
      <c r="C3838">
        <v>6359</v>
      </c>
      <c r="D3838">
        <v>125099</v>
      </c>
      <c r="E3838">
        <v>13662</v>
      </c>
      <c r="F3838">
        <v>0</v>
      </c>
      <c r="G3838" t="s">
        <v>106</v>
      </c>
      <c r="H3838" t="s">
        <v>106</v>
      </c>
      <c r="I3838" t="s">
        <v>106</v>
      </c>
      <c r="J3838" t="s">
        <v>107</v>
      </c>
      <c r="K3838" t="s">
        <v>108</v>
      </c>
      <c r="L3838" t="s">
        <v>109</v>
      </c>
      <c r="M3838" t="s">
        <v>110</v>
      </c>
      <c r="N3838" t="s">
        <v>8719</v>
      </c>
      <c r="O3838" t="s">
        <v>4822</v>
      </c>
      <c r="P3838">
        <v>8165</v>
      </c>
      <c r="Q3838">
        <v>560</v>
      </c>
      <c r="R3838">
        <v>0</v>
      </c>
      <c r="S3838">
        <v>200</v>
      </c>
      <c r="T3838">
        <v>0</v>
      </c>
      <c r="U3838">
        <v>224</v>
      </c>
      <c r="V3838">
        <v>224</v>
      </c>
      <c r="W3838">
        <v>200</v>
      </c>
      <c r="X3838">
        <v>0</v>
      </c>
      <c r="Y3838">
        <v>0</v>
      </c>
      <c r="Z3838">
        <v>0</v>
      </c>
      <c r="AD3838" s="1">
        <v>41837.333333333336</v>
      </c>
      <c r="AE3838" s="1">
        <v>41869.708333333336</v>
      </c>
      <c r="AG3838" s="1">
        <v>41756.333333333336</v>
      </c>
      <c r="AH3838" s="1">
        <v>41784.708333333336</v>
      </c>
      <c r="AI3838" s="1">
        <v>41756.333333333336</v>
      </c>
      <c r="AJ3838" s="1">
        <v>41784.708333333336</v>
      </c>
      <c r="AK3838" s="1">
        <v>41756.333333333336</v>
      </c>
      <c r="AL3838" s="1">
        <v>41784.708333333336</v>
      </c>
      <c r="AM3838" s="1">
        <v>41837.333333333336</v>
      </c>
      <c r="AN3838" s="1">
        <v>41869.708333333336</v>
      </c>
      <c r="AP3838" t="s">
        <v>113</v>
      </c>
      <c r="AU3838" t="s">
        <v>8720</v>
      </c>
      <c r="AY3838" t="s">
        <v>106</v>
      </c>
      <c r="AZ3838">
        <v>0</v>
      </c>
      <c r="BA3838">
        <v>0</v>
      </c>
      <c r="BD3838" s="3">
        <v>41321.662499999999</v>
      </c>
      <c r="BE3838" s="3">
        <v>41321.690972222219</v>
      </c>
      <c r="BF3838" t="s">
        <v>115</v>
      </c>
      <c r="BG3838" t="s">
        <v>115</v>
      </c>
      <c r="BH3838">
        <v>8149</v>
      </c>
      <c r="BM3838">
        <v>43420</v>
      </c>
      <c r="BR3838" t="s">
        <v>3122</v>
      </c>
      <c r="BS3838" t="s">
        <v>3123</v>
      </c>
      <c r="BU3838">
        <v>1</v>
      </c>
      <c r="BV3838" t="s">
        <v>118</v>
      </c>
      <c r="BX3838" t="s">
        <v>119</v>
      </c>
      <c r="BY3838" t="s">
        <v>119</v>
      </c>
      <c r="BZ3838" t="s">
        <v>119</v>
      </c>
      <c r="CA3838">
        <v>1</v>
      </c>
      <c r="CC3838" t="s">
        <v>120</v>
      </c>
      <c r="CH3838">
        <v>540</v>
      </c>
      <c r="CI3838">
        <v>34200</v>
      </c>
      <c r="CJ3838" t="s">
        <v>106</v>
      </c>
      <c r="CK3838" t="s">
        <v>106</v>
      </c>
      <c r="CL3838">
        <v>50</v>
      </c>
      <c r="CM3838" t="s">
        <v>4824</v>
      </c>
      <c r="CO3838">
        <v>125097</v>
      </c>
      <c r="CQ3838">
        <v>0</v>
      </c>
      <c r="CR3838">
        <v>0</v>
      </c>
      <c r="CS3838">
        <v>0</v>
      </c>
      <c r="CY3838" t="s">
        <v>123</v>
      </c>
      <c r="CZ3838" t="s">
        <v>124</v>
      </c>
      <c r="DD3838" t="str" cm="1">
        <f t="array" ref="DD3838">TEXT(_xlfn.SEQUENCE(1, DATEDIF(AG3838, AH3838, "m") + 1, AG3838, 30), "YYYY-APMM")</f>
        <v>2014-AP04</v>
      </c>
      <c r="DN3838">
        <f t="shared" si="118"/>
        <v>224</v>
      </c>
      <c r="DO3838" t="str">
        <f t="shared" si="119"/>
        <v>STEEL FIXERS SK</v>
      </c>
    </row>
    <row r="3839" spans="1:119" x14ac:dyDescent="0.35">
      <c r="A3839" t="s">
        <v>105</v>
      </c>
      <c r="B3839">
        <v>503124</v>
      </c>
      <c r="C3839">
        <v>6359</v>
      </c>
      <c r="D3839">
        <v>125099</v>
      </c>
      <c r="E3839">
        <v>13662</v>
      </c>
      <c r="F3839">
        <v>0</v>
      </c>
      <c r="G3839" t="s">
        <v>106</v>
      </c>
      <c r="H3839" t="s">
        <v>106</v>
      </c>
      <c r="I3839" t="s">
        <v>106</v>
      </c>
      <c r="J3839" t="s">
        <v>107</v>
      </c>
      <c r="K3839" t="s">
        <v>108</v>
      </c>
      <c r="L3839" t="s">
        <v>109</v>
      </c>
      <c r="M3839" t="s">
        <v>110</v>
      </c>
      <c r="N3839" t="s">
        <v>8721</v>
      </c>
      <c r="O3839" t="s">
        <v>4826</v>
      </c>
      <c r="P3839">
        <v>8178</v>
      </c>
      <c r="Q3839">
        <v>560</v>
      </c>
      <c r="R3839">
        <v>0</v>
      </c>
      <c r="S3839">
        <v>200</v>
      </c>
      <c r="T3839">
        <v>0</v>
      </c>
      <c r="U3839">
        <v>28</v>
      </c>
      <c r="V3839">
        <v>28</v>
      </c>
      <c r="W3839">
        <v>200</v>
      </c>
      <c r="X3839">
        <v>0</v>
      </c>
      <c r="Y3839">
        <v>0</v>
      </c>
      <c r="Z3839">
        <v>0</v>
      </c>
      <c r="AD3839" s="1">
        <v>41857.333333333336</v>
      </c>
      <c r="AE3839" s="1">
        <v>41885.708333333336</v>
      </c>
      <c r="AG3839" s="1">
        <v>41772.333333333336</v>
      </c>
      <c r="AH3839" s="1">
        <v>41800.708333333336</v>
      </c>
      <c r="AI3839" s="1">
        <v>41772.333333333336</v>
      </c>
      <c r="AJ3839" s="1">
        <v>41800.708333333336</v>
      </c>
      <c r="AK3839" s="1">
        <v>41772.333333333336</v>
      </c>
      <c r="AL3839" s="1">
        <v>41800.708333333336</v>
      </c>
      <c r="AM3839" s="1">
        <v>41857.333333333336</v>
      </c>
      <c r="AN3839" s="1">
        <v>41885.708333333336</v>
      </c>
      <c r="AP3839" t="s">
        <v>113</v>
      </c>
      <c r="AU3839" t="s">
        <v>8722</v>
      </c>
      <c r="AY3839" t="s">
        <v>106</v>
      </c>
      <c r="AZ3839">
        <v>0</v>
      </c>
      <c r="BA3839">
        <v>0</v>
      </c>
      <c r="BD3839" s="3">
        <v>41321.662499999999</v>
      </c>
      <c r="BE3839" s="3">
        <v>41321.690972222219</v>
      </c>
      <c r="BF3839" t="s">
        <v>115</v>
      </c>
      <c r="BG3839" t="s">
        <v>115</v>
      </c>
      <c r="BH3839">
        <v>8149</v>
      </c>
      <c r="BM3839">
        <v>43550</v>
      </c>
      <c r="BR3839" t="s">
        <v>116</v>
      </c>
      <c r="BS3839" t="s">
        <v>117</v>
      </c>
      <c r="BU3839">
        <v>1</v>
      </c>
      <c r="BV3839" t="s">
        <v>118</v>
      </c>
      <c r="BX3839" t="s">
        <v>119</v>
      </c>
      <c r="BY3839" t="s">
        <v>119</v>
      </c>
      <c r="BZ3839" t="s">
        <v>119</v>
      </c>
      <c r="CA3839">
        <v>1</v>
      </c>
      <c r="CC3839" t="s">
        <v>120</v>
      </c>
      <c r="CH3839">
        <v>540</v>
      </c>
      <c r="CI3839">
        <v>34200</v>
      </c>
      <c r="CJ3839" t="s">
        <v>106</v>
      </c>
      <c r="CK3839" t="s">
        <v>106</v>
      </c>
      <c r="CL3839">
        <v>50</v>
      </c>
      <c r="CM3839" t="s">
        <v>4824</v>
      </c>
      <c r="CO3839">
        <v>125097</v>
      </c>
      <c r="CQ3839">
        <v>0</v>
      </c>
      <c r="CR3839">
        <v>0</v>
      </c>
      <c r="CS3839">
        <v>0</v>
      </c>
      <c r="CY3839" t="s">
        <v>123</v>
      </c>
      <c r="CZ3839" t="s">
        <v>124</v>
      </c>
      <c r="DD3839" t="str" cm="1">
        <f t="array" ref="DD3839">TEXT(_xlfn.SEQUENCE(1, DATEDIF(AG3839, AH3839, "m") + 1, AG3839, 30), "YYYY-APMM")</f>
        <v>2014-AP05</v>
      </c>
      <c r="DN3839">
        <f t="shared" si="118"/>
        <v>28</v>
      </c>
      <c r="DO3839" t="str">
        <f t="shared" si="119"/>
        <v>LABOR- SUBCONTRACTOR</v>
      </c>
    </row>
    <row r="3840" spans="1:119" x14ac:dyDescent="0.35">
      <c r="A3840" t="s">
        <v>105</v>
      </c>
      <c r="B3840">
        <v>503125</v>
      </c>
      <c r="C3840">
        <v>6359</v>
      </c>
      <c r="D3840">
        <v>125099</v>
      </c>
      <c r="E3840">
        <v>13662</v>
      </c>
      <c r="F3840">
        <v>0</v>
      </c>
      <c r="G3840" t="s">
        <v>106</v>
      </c>
      <c r="H3840" t="s">
        <v>106</v>
      </c>
      <c r="I3840" t="s">
        <v>106</v>
      </c>
      <c r="J3840" t="s">
        <v>107</v>
      </c>
      <c r="K3840" t="s">
        <v>108</v>
      </c>
      <c r="L3840" t="s">
        <v>109</v>
      </c>
      <c r="M3840" t="s">
        <v>110</v>
      </c>
      <c r="N3840" t="s">
        <v>8723</v>
      </c>
      <c r="O3840" t="s">
        <v>4829</v>
      </c>
      <c r="P3840">
        <v>8165</v>
      </c>
      <c r="Q3840">
        <v>560</v>
      </c>
      <c r="R3840">
        <v>0</v>
      </c>
      <c r="S3840">
        <v>200</v>
      </c>
      <c r="T3840">
        <v>0</v>
      </c>
      <c r="U3840">
        <v>168</v>
      </c>
      <c r="V3840">
        <v>168</v>
      </c>
      <c r="W3840">
        <v>200</v>
      </c>
      <c r="X3840">
        <v>0</v>
      </c>
      <c r="Y3840">
        <v>0</v>
      </c>
      <c r="Z3840">
        <v>0</v>
      </c>
      <c r="AD3840" s="1">
        <v>41886.333333333336</v>
      </c>
      <c r="AE3840" s="1">
        <v>41914.708333333336</v>
      </c>
      <c r="AG3840" s="1">
        <v>41801.333333333336</v>
      </c>
      <c r="AH3840" s="1">
        <v>41829.708333333336</v>
      </c>
      <c r="AI3840" s="1">
        <v>41801.333333333336</v>
      </c>
      <c r="AJ3840" s="1">
        <v>41829.708333333336</v>
      </c>
      <c r="AK3840" s="1">
        <v>41801.333333333336</v>
      </c>
      <c r="AL3840" s="1">
        <v>41829.708333333336</v>
      </c>
      <c r="AM3840" s="1">
        <v>41886.333333333336</v>
      </c>
      <c r="AN3840" s="1">
        <v>41914.708333333336</v>
      </c>
      <c r="AP3840" t="s">
        <v>113</v>
      </c>
      <c r="AU3840" t="s">
        <v>8724</v>
      </c>
      <c r="AY3840" t="s">
        <v>106</v>
      </c>
      <c r="AZ3840">
        <v>0</v>
      </c>
      <c r="BA3840">
        <v>0</v>
      </c>
      <c r="BD3840" s="3">
        <v>41321.662499999999</v>
      </c>
      <c r="BE3840" s="3">
        <v>41321.690972222219</v>
      </c>
      <c r="BF3840" t="s">
        <v>115</v>
      </c>
      <c r="BG3840" t="s">
        <v>115</v>
      </c>
      <c r="BH3840">
        <v>8149</v>
      </c>
      <c r="BM3840">
        <v>43420</v>
      </c>
      <c r="BR3840" t="s">
        <v>3122</v>
      </c>
      <c r="BS3840" t="s">
        <v>3123</v>
      </c>
      <c r="BU3840">
        <v>1</v>
      </c>
      <c r="BV3840" t="s">
        <v>118</v>
      </c>
      <c r="BX3840" t="s">
        <v>119</v>
      </c>
      <c r="BY3840" t="s">
        <v>119</v>
      </c>
      <c r="BZ3840" t="s">
        <v>119</v>
      </c>
      <c r="CA3840">
        <v>1</v>
      </c>
      <c r="CC3840" t="s">
        <v>120</v>
      </c>
      <c r="CH3840">
        <v>540</v>
      </c>
      <c r="CI3840">
        <v>34200</v>
      </c>
      <c r="CJ3840" t="s">
        <v>106</v>
      </c>
      <c r="CK3840" t="s">
        <v>106</v>
      </c>
      <c r="CL3840">
        <v>50</v>
      </c>
      <c r="CM3840" t="s">
        <v>4824</v>
      </c>
      <c r="CO3840">
        <v>125097</v>
      </c>
      <c r="CQ3840">
        <v>0</v>
      </c>
      <c r="CR3840">
        <v>0</v>
      </c>
      <c r="CS3840">
        <v>0</v>
      </c>
      <c r="CY3840" t="s">
        <v>123</v>
      </c>
      <c r="CZ3840" t="s">
        <v>124</v>
      </c>
      <c r="DD3840" t="str" cm="1">
        <f t="array" ref="DD3840">TEXT(_xlfn.SEQUENCE(1, DATEDIF(AG3840, AH3840, "m") + 1, AG3840, 30), "YYYY-APMM")</f>
        <v>2014-AP06</v>
      </c>
      <c r="DN3840">
        <f t="shared" si="118"/>
        <v>168</v>
      </c>
      <c r="DO3840" t="str">
        <f t="shared" si="119"/>
        <v>STEEL FIXERS SK</v>
      </c>
    </row>
    <row r="3841" spans="1:119" x14ac:dyDescent="0.35">
      <c r="A3841" t="s">
        <v>105</v>
      </c>
      <c r="B3841">
        <v>503126</v>
      </c>
      <c r="C3841">
        <v>6359</v>
      </c>
      <c r="D3841">
        <v>125099</v>
      </c>
      <c r="E3841">
        <v>13662</v>
      </c>
      <c r="F3841">
        <v>0</v>
      </c>
      <c r="G3841" t="s">
        <v>106</v>
      </c>
      <c r="H3841" t="s">
        <v>106</v>
      </c>
      <c r="I3841" t="s">
        <v>106</v>
      </c>
      <c r="J3841" t="s">
        <v>107</v>
      </c>
      <c r="K3841" t="s">
        <v>108</v>
      </c>
      <c r="L3841" t="s">
        <v>109</v>
      </c>
      <c r="M3841" t="s">
        <v>110</v>
      </c>
      <c r="N3841" t="s">
        <v>8725</v>
      </c>
      <c r="O3841" t="s">
        <v>4832</v>
      </c>
      <c r="P3841">
        <v>8165</v>
      </c>
      <c r="Q3841">
        <v>648</v>
      </c>
      <c r="R3841">
        <v>144</v>
      </c>
      <c r="S3841">
        <v>200</v>
      </c>
      <c r="T3841">
        <v>0</v>
      </c>
      <c r="U3841">
        <v>154</v>
      </c>
      <c r="V3841">
        <v>154</v>
      </c>
      <c r="W3841">
        <v>200</v>
      </c>
      <c r="X3841">
        <v>0</v>
      </c>
      <c r="Y3841">
        <v>0</v>
      </c>
      <c r="Z3841">
        <v>0</v>
      </c>
      <c r="AD3841" s="1">
        <v>41911.333333333336</v>
      </c>
      <c r="AE3841" s="1">
        <v>41941.708333333336</v>
      </c>
      <c r="AG3841" s="1">
        <v>41813.333333333336</v>
      </c>
      <c r="AH3841" s="1">
        <v>41841.708333333336</v>
      </c>
      <c r="AI3841" s="1">
        <v>41813.333333333336</v>
      </c>
      <c r="AJ3841" s="1">
        <v>41841.708333333336</v>
      </c>
      <c r="AK3841" s="1">
        <v>41813.333333333336</v>
      </c>
      <c r="AL3841" s="1">
        <v>41841.708333333336</v>
      </c>
      <c r="AM3841" s="1">
        <v>41911.333333333336</v>
      </c>
      <c r="AN3841" s="1">
        <v>41941.708333333336</v>
      </c>
      <c r="AP3841" t="s">
        <v>113</v>
      </c>
      <c r="AU3841" t="s">
        <v>8726</v>
      </c>
      <c r="AY3841" t="s">
        <v>106</v>
      </c>
      <c r="AZ3841">
        <v>0</v>
      </c>
      <c r="BA3841">
        <v>0</v>
      </c>
      <c r="BD3841" s="3">
        <v>41321.662499999999</v>
      </c>
      <c r="BE3841" s="3">
        <v>41321.690972222219</v>
      </c>
      <c r="BF3841" t="s">
        <v>115</v>
      </c>
      <c r="BG3841" t="s">
        <v>115</v>
      </c>
      <c r="BH3841">
        <v>8149</v>
      </c>
      <c r="BM3841">
        <v>43420</v>
      </c>
      <c r="BR3841" t="s">
        <v>3122</v>
      </c>
      <c r="BS3841" t="s">
        <v>3123</v>
      </c>
      <c r="BU3841">
        <v>1</v>
      </c>
      <c r="BV3841" t="s">
        <v>118</v>
      </c>
      <c r="BX3841" t="s">
        <v>119</v>
      </c>
      <c r="BY3841" t="s">
        <v>119</v>
      </c>
      <c r="BZ3841" t="s">
        <v>119</v>
      </c>
      <c r="CA3841">
        <v>1</v>
      </c>
      <c r="CC3841" t="s">
        <v>120</v>
      </c>
      <c r="CH3841">
        <v>540</v>
      </c>
      <c r="CI3841">
        <v>34200</v>
      </c>
      <c r="CJ3841" t="s">
        <v>106</v>
      </c>
      <c r="CK3841" t="s">
        <v>106</v>
      </c>
      <c r="CL3841">
        <v>50</v>
      </c>
      <c r="CM3841" t="s">
        <v>4824</v>
      </c>
      <c r="CO3841">
        <v>125097</v>
      </c>
      <c r="CQ3841">
        <v>0</v>
      </c>
      <c r="CR3841">
        <v>0</v>
      </c>
      <c r="CS3841">
        <v>0</v>
      </c>
      <c r="CY3841" t="s">
        <v>123</v>
      </c>
      <c r="CZ3841" t="s">
        <v>124</v>
      </c>
      <c r="DD3841" t="str" cm="1">
        <f t="array" ref="DD3841">TEXT(_xlfn.SEQUENCE(1, DATEDIF(AG3841, AH3841, "m") + 1, AG3841, 30), "YYYY-APMM")</f>
        <v>2014-AP06</v>
      </c>
      <c r="DN3841">
        <f t="shared" si="118"/>
        <v>154</v>
      </c>
      <c r="DO3841" t="str">
        <f t="shared" si="119"/>
        <v>STEEL FIXERS SK</v>
      </c>
    </row>
    <row r="3842" spans="1:119" x14ac:dyDescent="0.35">
      <c r="A3842" t="s">
        <v>105</v>
      </c>
      <c r="B3842">
        <v>503127</v>
      </c>
      <c r="C3842">
        <v>6359</v>
      </c>
      <c r="D3842">
        <v>125100</v>
      </c>
      <c r="E3842">
        <v>13662</v>
      </c>
      <c r="F3842">
        <v>0</v>
      </c>
      <c r="G3842" t="s">
        <v>106</v>
      </c>
      <c r="H3842" t="s">
        <v>106</v>
      </c>
      <c r="I3842" t="s">
        <v>106</v>
      </c>
      <c r="J3842" t="s">
        <v>107</v>
      </c>
      <c r="K3842" t="s">
        <v>108</v>
      </c>
      <c r="L3842" t="s">
        <v>109</v>
      </c>
      <c r="M3842" t="s">
        <v>110</v>
      </c>
      <c r="N3842" t="s">
        <v>8727</v>
      </c>
      <c r="O3842" t="s">
        <v>4695</v>
      </c>
      <c r="P3842">
        <v>8177</v>
      </c>
      <c r="Q3842">
        <v>592</v>
      </c>
      <c r="R3842">
        <v>144</v>
      </c>
      <c r="S3842">
        <v>200</v>
      </c>
      <c r="T3842">
        <v>0</v>
      </c>
      <c r="U3842">
        <v>6</v>
      </c>
      <c r="V3842">
        <v>6</v>
      </c>
      <c r="W3842">
        <v>200</v>
      </c>
      <c r="X3842">
        <v>0</v>
      </c>
      <c r="Y3842">
        <v>0</v>
      </c>
      <c r="Z3842">
        <v>0</v>
      </c>
      <c r="AD3842" s="1">
        <v>41756.333333333336</v>
      </c>
      <c r="AE3842" s="1">
        <v>41784.708333333336</v>
      </c>
      <c r="AG3842" s="1">
        <v>41668.333333333336</v>
      </c>
      <c r="AH3842" s="1">
        <v>41697.708333333336</v>
      </c>
      <c r="AI3842" s="1">
        <v>41668.333333333336</v>
      </c>
      <c r="AJ3842" s="1">
        <v>41697.708333333336</v>
      </c>
      <c r="AK3842" s="1">
        <v>41668.333333333336</v>
      </c>
      <c r="AL3842" s="1">
        <v>41697.708333333336</v>
      </c>
      <c r="AM3842" s="1">
        <v>41756.333333333336</v>
      </c>
      <c r="AN3842" s="1">
        <v>41784.708333333336</v>
      </c>
      <c r="AP3842" t="s">
        <v>113</v>
      </c>
      <c r="AU3842" t="s">
        <v>8728</v>
      </c>
      <c r="AY3842" t="s">
        <v>106</v>
      </c>
      <c r="AZ3842">
        <v>0</v>
      </c>
      <c r="BA3842">
        <v>0</v>
      </c>
      <c r="BD3842" s="3">
        <v>41321.662499999999</v>
      </c>
      <c r="BE3842" s="3">
        <v>41321.663888888892</v>
      </c>
      <c r="BF3842" t="s">
        <v>115</v>
      </c>
      <c r="BG3842" t="s">
        <v>115</v>
      </c>
      <c r="BH3842">
        <v>8149</v>
      </c>
      <c r="BM3842">
        <v>43540</v>
      </c>
      <c r="BR3842" t="s">
        <v>1299</v>
      </c>
      <c r="BS3842" t="s">
        <v>1300</v>
      </c>
      <c r="BU3842">
        <v>1</v>
      </c>
      <c r="BV3842" t="s">
        <v>118</v>
      </c>
      <c r="BX3842" t="s">
        <v>119</v>
      </c>
      <c r="BY3842" t="s">
        <v>119</v>
      </c>
      <c r="BZ3842" t="s">
        <v>119</v>
      </c>
      <c r="CA3842">
        <v>1</v>
      </c>
      <c r="CC3842" t="s">
        <v>120</v>
      </c>
      <c r="CH3842">
        <v>540</v>
      </c>
      <c r="CI3842">
        <v>34130</v>
      </c>
      <c r="CJ3842" t="s">
        <v>106</v>
      </c>
      <c r="CK3842" t="s">
        <v>106</v>
      </c>
      <c r="CL3842">
        <v>15</v>
      </c>
      <c r="CM3842" t="s">
        <v>4697</v>
      </c>
      <c r="CO3842">
        <v>125097</v>
      </c>
      <c r="CQ3842">
        <v>0</v>
      </c>
      <c r="CR3842">
        <v>0</v>
      </c>
      <c r="CS3842">
        <v>0</v>
      </c>
      <c r="CY3842" t="s">
        <v>123</v>
      </c>
      <c r="CZ3842" t="s">
        <v>124</v>
      </c>
      <c r="DD3842" t="str" cm="1">
        <f t="array" ref="DD3842">TEXT(_xlfn.SEQUENCE(1, DATEDIF(AG3842, AH3842, "m") + 1, AG3842, 30), "YYYY-APMM")</f>
        <v>2014-AP01</v>
      </c>
      <c r="DN3842">
        <f t="shared" si="118"/>
        <v>6</v>
      </c>
      <c r="DO3842" t="str">
        <f t="shared" si="119"/>
        <v>LABOR - CIVIL</v>
      </c>
    </row>
    <row r="3843" spans="1:119" x14ac:dyDescent="0.35">
      <c r="A3843" t="s">
        <v>105</v>
      </c>
      <c r="B3843">
        <v>503128</v>
      </c>
      <c r="C3843">
        <v>6359</v>
      </c>
      <c r="D3843">
        <v>125100</v>
      </c>
      <c r="E3843">
        <v>13662</v>
      </c>
      <c r="F3843">
        <v>0</v>
      </c>
      <c r="G3843" t="s">
        <v>106</v>
      </c>
      <c r="H3843" t="s">
        <v>106</v>
      </c>
      <c r="I3843" t="s">
        <v>106</v>
      </c>
      <c r="J3843" t="s">
        <v>107</v>
      </c>
      <c r="K3843" t="s">
        <v>108</v>
      </c>
      <c r="L3843" t="s">
        <v>109</v>
      </c>
      <c r="M3843" t="s">
        <v>110</v>
      </c>
      <c r="N3843" t="s">
        <v>8729</v>
      </c>
      <c r="O3843" t="s">
        <v>4699</v>
      </c>
      <c r="P3843">
        <v>8172</v>
      </c>
      <c r="Q3843">
        <v>104</v>
      </c>
      <c r="R3843">
        <v>0</v>
      </c>
      <c r="S3843">
        <v>200</v>
      </c>
      <c r="T3843">
        <v>0</v>
      </c>
      <c r="U3843">
        <v>154</v>
      </c>
      <c r="V3843">
        <v>154</v>
      </c>
      <c r="W3843">
        <v>200</v>
      </c>
      <c r="X3843">
        <v>0</v>
      </c>
      <c r="Y3843">
        <v>0</v>
      </c>
      <c r="Z3843">
        <v>0</v>
      </c>
      <c r="AD3843" s="1">
        <v>41682.333333333336</v>
      </c>
      <c r="AE3843" s="1">
        <v>41710.708333333336</v>
      </c>
      <c r="AG3843" s="1">
        <v>41666.333333333336</v>
      </c>
      <c r="AH3843" s="1">
        <v>41695.708333333336</v>
      </c>
      <c r="AI3843" s="1">
        <v>41666.333333333336</v>
      </c>
      <c r="AJ3843" s="1">
        <v>41695.708333333336</v>
      </c>
      <c r="AK3843" s="1">
        <v>41666.333333333336</v>
      </c>
      <c r="AL3843" s="1">
        <v>41695.708333333336</v>
      </c>
      <c r="AM3843" s="1">
        <v>41682.333333333336</v>
      </c>
      <c r="AN3843" s="1">
        <v>41710.708333333336</v>
      </c>
      <c r="AP3843" t="s">
        <v>113</v>
      </c>
      <c r="AU3843" t="s">
        <v>8730</v>
      </c>
      <c r="AY3843" t="s">
        <v>106</v>
      </c>
      <c r="AZ3843">
        <v>0</v>
      </c>
      <c r="BA3843">
        <v>0</v>
      </c>
      <c r="BD3843" s="3">
        <v>41321.662499999999</v>
      </c>
      <c r="BE3843" s="3">
        <v>41321.663888888892</v>
      </c>
      <c r="BF3843" t="s">
        <v>115</v>
      </c>
      <c r="BG3843" t="s">
        <v>115</v>
      </c>
      <c r="BH3843">
        <v>8149</v>
      </c>
      <c r="BM3843">
        <v>43490</v>
      </c>
      <c r="BR3843" t="s">
        <v>3200</v>
      </c>
      <c r="BS3843" t="s">
        <v>3201</v>
      </c>
      <c r="BU3843">
        <v>1</v>
      </c>
      <c r="BV3843" t="s">
        <v>118</v>
      </c>
      <c r="BX3843" t="s">
        <v>119</v>
      </c>
      <c r="BY3843" t="s">
        <v>119</v>
      </c>
      <c r="BZ3843" t="s">
        <v>119</v>
      </c>
      <c r="CA3843">
        <v>1</v>
      </c>
      <c r="CC3843" t="s">
        <v>120</v>
      </c>
      <c r="CH3843">
        <v>540</v>
      </c>
      <c r="CI3843">
        <v>34130</v>
      </c>
      <c r="CJ3843" t="s">
        <v>106</v>
      </c>
      <c r="CK3843" t="s">
        <v>106</v>
      </c>
      <c r="CL3843">
        <v>15</v>
      </c>
      <c r="CM3843" t="s">
        <v>4697</v>
      </c>
      <c r="CO3843">
        <v>125097</v>
      </c>
      <c r="CQ3843">
        <v>0</v>
      </c>
      <c r="CR3843">
        <v>0</v>
      </c>
      <c r="CS3843">
        <v>0</v>
      </c>
      <c r="CY3843" t="s">
        <v>123</v>
      </c>
      <c r="CZ3843" t="s">
        <v>124</v>
      </c>
      <c r="DD3843" t="str" cm="1">
        <f t="array" ref="DD3843">TEXT(_xlfn.SEQUENCE(1, DATEDIF(AG3843, AH3843, "m") + 1, AG3843, 30), "YYYY-APMM")</f>
        <v>2014-AP01</v>
      </c>
      <c r="DN3843">
        <f t="shared" ref="DN3843:DN3906" si="120">V3843/COUNTIF(DD3843:DF3843, "&lt;&gt;")</f>
        <v>154</v>
      </c>
      <c r="DO3843" t="str">
        <f t="shared" ref="DO3843:DO3906" si="121">BR3843</f>
        <v>MANHOLES SK</v>
      </c>
    </row>
    <row r="3844" spans="1:119" x14ac:dyDescent="0.35">
      <c r="A3844" t="s">
        <v>105</v>
      </c>
      <c r="B3844">
        <v>503129</v>
      </c>
      <c r="C3844">
        <v>6359</v>
      </c>
      <c r="D3844">
        <v>125100</v>
      </c>
      <c r="E3844">
        <v>13662</v>
      </c>
      <c r="F3844">
        <v>0</v>
      </c>
      <c r="G3844" t="s">
        <v>106</v>
      </c>
      <c r="H3844" t="s">
        <v>106</v>
      </c>
      <c r="I3844" t="s">
        <v>106</v>
      </c>
      <c r="J3844" t="s">
        <v>107</v>
      </c>
      <c r="K3844" t="s">
        <v>108</v>
      </c>
      <c r="L3844" t="s">
        <v>109</v>
      </c>
      <c r="M3844" t="s">
        <v>110</v>
      </c>
      <c r="N3844" t="s">
        <v>8731</v>
      </c>
      <c r="O3844" t="s">
        <v>4702</v>
      </c>
      <c r="P3844">
        <v>8172</v>
      </c>
      <c r="Q3844">
        <v>104</v>
      </c>
      <c r="R3844">
        <v>0</v>
      </c>
      <c r="S3844">
        <v>200</v>
      </c>
      <c r="T3844">
        <v>0</v>
      </c>
      <c r="U3844">
        <v>176</v>
      </c>
      <c r="V3844">
        <v>176</v>
      </c>
      <c r="W3844">
        <v>200</v>
      </c>
      <c r="X3844">
        <v>0</v>
      </c>
      <c r="Y3844">
        <v>0</v>
      </c>
      <c r="Z3844">
        <v>0</v>
      </c>
      <c r="AD3844" s="1">
        <v>41711.333333333336</v>
      </c>
      <c r="AE3844" s="1">
        <v>41739.708333333336</v>
      </c>
      <c r="AG3844" s="1">
        <v>41696.333333333336</v>
      </c>
      <c r="AH3844" s="1">
        <v>41724.708333333336</v>
      </c>
      <c r="AI3844" s="1">
        <v>41696.333333333336</v>
      </c>
      <c r="AJ3844" s="1">
        <v>41724.708333333336</v>
      </c>
      <c r="AK3844" s="1">
        <v>41696.333333333336</v>
      </c>
      <c r="AL3844" s="1">
        <v>41724.708333333336</v>
      </c>
      <c r="AM3844" s="1">
        <v>41711.333333333336</v>
      </c>
      <c r="AN3844" s="1">
        <v>41739.708333333336</v>
      </c>
      <c r="AP3844" t="s">
        <v>113</v>
      </c>
      <c r="AU3844" t="s">
        <v>8732</v>
      </c>
      <c r="AY3844" t="s">
        <v>106</v>
      </c>
      <c r="AZ3844">
        <v>0</v>
      </c>
      <c r="BA3844">
        <v>0</v>
      </c>
      <c r="BD3844" s="3">
        <v>41321.662499999999</v>
      </c>
      <c r="BE3844" s="3">
        <v>41321.663888888892</v>
      </c>
      <c r="BF3844" t="s">
        <v>115</v>
      </c>
      <c r="BG3844" t="s">
        <v>115</v>
      </c>
      <c r="BH3844">
        <v>8149</v>
      </c>
      <c r="BM3844">
        <v>43490</v>
      </c>
      <c r="BR3844" t="s">
        <v>3200</v>
      </c>
      <c r="BS3844" t="s">
        <v>3201</v>
      </c>
      <c r="BU3844">
        <v>1</v>
      </c>
      <c r="BV3844" t="s">
        <v>118</v>
      </c>
      <c r="BX3844" t="s">
        <v>119</v>
      </c>
      <c r="BY3844" t="s">
        <v>119</v>
      </c>
      <c r="BZ3844" t="s">
        <v>119</v>
      </c>
      <c r="CA3844">
        <v>1</v>
      </c>
      <c r="CC3844" t="s">
        <v>120</v>
      </c>
      <c r="CH3844">
        <v>540</v>
      </c>
      <c r="CI3844">
        <v>34130</v>
      </c>
      <c r="CJ3844" t="s">
        <v>106</v>
      </c>
      <c r="CK3844" t="s">
        <v>106</v>
      </c>
      <c r="CL3844">
        <v>15</v>
      </c>
      <c r="CM3844" t="s">
        <v>4697</v>
      </c>
      <c r="CO3844">
        <v>125097</v>
      </c>
      <c r="CQ3844">
        <v>0</v>
      </c>
      <c r="CR3844">
        <v>0</v>
      </c>
      <c r="CS3844">
        <v>0</v>
      </c>
      <c r="CY3844" t="s">
        <v>123</v>
      </c>
      <c r="CZ3844" t="s">
        <v>124</v>
      </c>
      <c r="DD3844" t="str" cm="1">
        <f t="array" ref="DD3844:DE3844">TEXT(_xlfn.SEQUENCE(1, DATEDIF(AG3844, AH3844, "m") + 1, AG3844, 30), "YYYY-APMM")</f>
        <v>2014-AP02</v>
      </c>
      <c r="DE3844" t="str">
        <v>2014-AP03</v>
      </c>
      <c r="DN3844">
        <f t="shared" si="120"/>
        <v>88</v>
      </c>
      <c r="DO3844" t="str">
        <f t="shared" si="121"/>
        <v>MANHOLES SK</v>
      </c>
    </row>
    <row r="3845" spans="1:119" x14ac:dyDescent="0.35">
      <c r="A3845" t="s">
        <v>105</v>
      </c>
      <c r="B3845">
        <v>503130</v>
      </c>
      <c r="C3845">
        <v>6359</v>
      </c>
      <c r="D3845">
        <v>125100</v>
      </c>
      <c r="E3845">
        <v>13662</v>
      </c>
      <c r="F3845">
        <v>0</v>
      </c>
      <c r="G3845" t="s">
        <v>106</v>
      </c>
      <c r="H3845" t="s">
        <v>106</v>
      </c>
      <c r="I3845" t="s">
        <v>106</v>
      </c>
      <c r="J3845" t="s">
        <v>107</v>
      </c>
      <c r="K3845" t="s">
        <v>108</v>
      </c>
      <c r="L3845" t="s">
        <v>109</v>
      </c>
      <c r="M3845" t="s">
        <v>110</v>
      </c>
      <c r="N3845" t="s">
        <v>8733</v>
      </c>
      <c r="O3845" t="s">
        <v>4705</v>
      </c>
      <c r="P3845">
        <v>8177</v>
      </c>
      <c r="Q3845">
        <v>408</v>
      </c>
      <c r="R3845">
        <v>288</v>
      </c>
      <c r="S3845">
        <v>160</v>
      </c>
      <c r="T3845">
        <v>0</v>
      </c>
      <c r="U3845">
        <v>6</v>
      </c>
      <c r="V3845">
        <v>6</v>
      </c>
      <c r="W3845">
        <v>160</v>
      </c>
      <c r="X3845">
        <v>0</v>
      </c>
      <c r="Y3845">
        <v>0</v>
      </c>
      <c r="Z3845">
        <v>0</v>
      </c>
      <c r="AD3845" s="1">
        <v>41785.333333333336</v>
      </c>
      <c r="AE3845" s="1">
        <v>41807.708333333336</v>
      </c>
      <c r="AG3845" s="1">
        <v>41725.333333333336</v>
      </c>
      <c r="AH3845" s="1">
        <v>41748.708333333336</v>
      </c>
      <c r="AI3845" s="1">
        <v>41725.333333333336</v>
      </c>
      <c r="AJ3845" s="1">
        <v>41748.708333333336</v>
      </c>
      <c r="AK3845" s="1">
        <v>41725.333333333336</v>
      </c>
      <c r="AL3845" s="1">
        <v>41748.708333333336</v>
      </c>
      <c r="AM3845" s="1">
        <v>41785.333333333336</v>
      </c>
      <c r="AN3845" s="1">
        <v>41807.708333333336</v>
      </c>
      <c r="AP3845" t="s">
        <v>113</v>
      </c>
      <c r="AU3845" t="s">
        <v>8734</v>
      </c>
      <c r="AY3845" t="s">
        <v>106</v>
      </c>
      <c r="AZ3845">
        <v>0</v>
      </c>
      <c r="BA3845">
        <v>0</v>
      </c>
      <c r="BD3845" s="3">
        <v>41321.662499999999</v>
      </c>
      <c r="BE3845" s="3">
        <v>41321.690972222219</v>
      </c>
      <c r="BF3845" t="s">
        <v>115</v>
      </c>
      <c r="BG3845" t="s">
        <v>115</v>
      </c>
      <c r="BH3845">
        <v>8149</v>
      </c>
      <c r="BM3845">
        <v>43540</v>
      </c>
      <c r="BR3845" t="s">
        <v>1299</v>
      </c>
      <c r="BS3845" t="s">
        <v>1300</v>
      </c>
      <c r="BU3845">
        <v>1</v>
      </c>
      <c r="BV3845" t="s">
        <v>118</v>
      </c>
      <c r="BX3845" t="s">
        <v>119</v>
      </c>
      <c r="BY3845" t="s">
        <v>119</v>
      </c>
      <c r="BZ3845" t="s">
        <v>119</v>
      </c>
      <c r="CA3845">
        <v>1</v>
      </c>
      <c r="CC3845" t="s">
        <v>120</v>
      </c>
      <c r="CH3845">
        <v>540</v>
      </c>
      <c r="CI3845">
        <v>34130</v>
      </c>
      <c r="CJ3845" t="s">
        <v>106</v>
      </c>
      <c r="CK3845" t="s">
        <v>106</v>
      </c>
      <c r="CL3845">
        <v>15</v>
      </c>
      <c r="CM3845" t="s">
        <v>4697</v>
      </c>
      <c r="CO3845">
        <v>125097</v>
      </c>
      <c r="CQ3845">
        <v>0</v>
      </c>
      <c r="CR3845">
        <v>0</v>
      </c>
      <c r="CS3845">
        <v>0</v>
      </c>
      <c r="CY3845" t="s">
        <v>123</v>
      </c>
      <c r="CZ3845" t="s">
        <v>124</v>
      </c>
      <c r="DD3845" t="str" cm="1">
        <f t="array" ref="DD3845">TEXT(_xlfn.SEQUENCE(1, DATEDIF(AG3845, AH3845, "m") + 1, AG3845, 30), "YYYY-APMM")</f>
        <v>2014-AP03</v>
      </c>
      <c r="DN3845">
        <f t="shared" si="120"/>
        <v>6</v>
      </c>
      <c r="DO3845" t="str">
        <f t="shared" si="121"/>
        <v>LABOR - CIVIL</v>
      </c>
    </row>
    <row r="3846" spans="1:119" x14ac:dyDescent="0.35">
      <c r="A3846" t="s">
        <v>105</v>
      </c>
      <c r="B3846">
        <v>503131</v>
      </c>
      <c r="C3846">
        <v>6359</v>
      </c>
      <c r="D3846">
        <v>125101</v>
      </c>
      <c r="E3846">
        <v>13662</v>
      </c>
      <c r="F3846">
        <v>0</v>
      </c>
      <c r="G3846" t="s">
        <v>106</v>
      </c>
      <c r="H3846" t="s">
        <v>106</v>
      </c>
      <c r="I3846" t="s">
        <v>106</v>
      </c>
      <c r="J3846" t="s">
        <v>107</v>
      </c>
      <c r="K3846" t="s">
        <v>108</v>
      </c>
      <c r="L3846" t="s">
        <v>109</v>
      </c>
      <c r="M3846" t="s">
        <v>110</v>
      </c>
      <c r="N3846" t="s">
        <v>8735</v>
      </c>
      <c r="O3846" t="s">
        <v>4769</v>
      </c>
      <c r="P3846">
        <v>8177</v>
      </c>
      <c r="Q3846">
        <v>88</v>
      </c>
      <c r="R3846">
        <v>0</v>
      </c>
      <c r="S3846">
        <v>200</v>
      </c>
      <c r="T3846">
        <v>0</v>
      </c>
      <c r="U3846">
        <v>283</v>
      </c>
      <c r="V3846">
        <v>283</v>
      </c>
      <c r="W3846">
        <v>200</v>
      </c>
      <c r="X3846">
        <v>151</v>
      </c>
      <c r="Y3846">
        <v>0</v>
      </c>
      <c r="Z3846">
        <v>151</v>
      </c>
      <c r="AD3846" s="1">
        <v>41717.333333333336</v>
      </c>
      <c r="AE3846" s="1">
        <v>41745.708333333336</v>
      </c>
      <c r="AG3846" s="1">
        <v>41704.333333333336</v>
      </c>
      <c r="AH3846" s="1">
        <v>41732.708333333336</v>
      </c>
      <c r="AI3846" s="1">
        <v>41704.333333333336</v>
      </c>
      <c r="AJ3846" s="1">
        <v>41732.708333333336</v>
      </c>
      <c r="AK3846" s="1">
        <v>41704.333333333336</v>
      </c>
      <c r="AL3846" s="1">
        <v>41732.708333333336</v>
      </c>
      <c r="AM3846" s="1">
        <v>41717.333333333336</v>
      </c>
      <c r="AN3846" s="1">
        <v>41745.708333333336</v>
      </c>
      <c r="AP3846" t="s">
        <v>113</v>
      </c>
      <c r="AU3846" t="s">
        <v>8736</v>
      </c>
      <c r="AY3846" t="s">
        <v>106</v>
      </c>
      <c r="AZ3846">
        <v>0</v>
      </c>
      <c r="BA3846">
        <v>0</v>
      </c>
      <c r="BD3846" s="3">
        <v>41321.662499999999</v>
      </c>
      <c r="BE3846" s="3">
        <v>41321.690972222219</v>
      </c>
      <c r="BF3846" t="s">
        <v>115</v>
      </c>
      <c r="BG3846" t="s">
        <v>115</v>
      </c>
      <c r="BH3846">
        <v>8149</v>
      </c>
      <c r="BM3846">
        <v>43540</v>
      </c>
      <c r="BR3846" t="s">
        <v>1299</v>
      </c>
      <c r="BS3846" t="s">
        <v>1300</v>
      </c>
      <c r="BU3846">
        <v>1</v>
      </c>
      <c r="BV3846" t="s">
        <v>118</v>
      </c>
      <c r="BX3846" t="s">
        <v>119</v>
      </c>
      <c r="BY3846" t="s">
        <v>119</v>
      </c>
      <c r="BZ3846" t="s">
        <v>119</v>
      </c>
      <c r="CA3846">
        <v>1</v>
      </c>
      <c r="CC3846" t="s">
        <v>120</v>
      </c>
      <c r="CH3846">
        <v>540</v>
      </c>
      <c r="CI3846">
        <v>34150</v>
      </c>
      <c r="CJ3846" t="s">
        <v>106</v>
      </c>
      <c r="CK3846" t="s">
        <v>106</v>
      </c>
      <c r="CL3846">
        <v>25</v>
      </c>
      <c r="CM3846" t="s">
        <v>4771</v>
      </c>
      <c r="CO3846">
        <v>125097</v>
      </c>
      <c r="CQ3846">
        <v>0</v>
      </c>
      <c r="CR3846">
        <v>0</v>
      </c>
      <c r="CS3846">
        <v>0</v>
      </c>
      <c r="CY3846" t="s">
        <v>123</v>
      </c>
      <c r="CZ3846" t="s">
        <v>124</v>
      </c>
      <c r="DD3846" t="str" cm="1">
        <f t="array" ref="DD3846">TEXT(_xlfn.SEQUENCE(1, DATEDIF(AG3846, AH3846, "m") + 1, AG3846, 30), "YYYY-APMM")</f>
        <v>2014-AP03</v>
      </c>
      <c r="DN3846">
        <f t="shared" si="120"/>
        <v>283</v>
      </c>
      <c r="DO3846" t="str">
        <f t="shared" si="121"/>
        <v>LABOR - CIVIL</v>
      </c>
    </row>
    <row r="3847" spans="1:119" x14ac:dyDescent="0.35">
      <c r="A3847" t="s">
        <v>105</v>
      </c>
      <c r="B3847">
        <v>503132</v>
      </c>
      <c r="C3847">
        <v>6359</v>
      </c>
      <c r="D3847">
        <v>125101</v>
      </c>
      <c r="E3847">
        <v>13662</v>
      </c>
      <c r="F3847">
        <v>0</v>
      </c>
      <c r="G3847" t="s">
        <v>106</v>
      </c>
      <c r="H3847" t="s">
        <v>106</v>
      </c>
      <c r="I3847" t="s">
        <v>106</v>
      </c>
      <c r="J3847" t="s">
        <v>107</v>
      </c>
      <c r="K3847" t="s">
        <v>108</v>
      </c>
      <c r="L3847" t="s">
        <v>109</v>
      </c>
      <c r="M3847" t="s">
        <v>110</v>
      </c>
      <c r="N3847" t="s">
        <v>8737</v>
      </c>
      <c r="O3847" t="s">
        <v>4773</v>
      </c>
      <c r="P3847">
        <v>8178</v>
      </c>
      <c r="Q3847">
        <v>88</v>
      </c>
      <c r="R3847">
        <v>0</v>
      </c>
      <c r="S3847">
        <v>200</v>
      </c>
      <c r="T3847">
        <v>0</v>
      </c>
      <c r="U3847">
        <v>303.60000000000002</v>
      </c>
      <c r="V3847">
        <v>303.60000000000002</v>
      </c>
      <c r="W3847">
        <v>200</v>
      </c>
      <c r="X3847">
        <v>0</v>
      </c>
      <c r="Y3847">
        <v>0</v>
      </c>
      <c r="Z3847">
        <v>0</v>
      </c>
      <c r="AD3847" s="1">
        <v>41725.333333333336</v>
      </c>
      <c r="AE3847" s="1">
        <v>41753.708333333336</v>
      </c>
      <c r="AG3847" s="1">
        <v>41713.333333333336</v>
      </c>
      <c r="AH3847" s="1">
        <v>41741.708333333336</v>
      </c>
      <c r="AI3847" s="1">
        <v>41713.333333333336</v>
      </c>
      <c r="AJ3847" s="1">
        <v>41741.708333333336</v>
      </c>
      <c r="AK3847" s="1">
        <v>41713.333333333336</v>
      </c>
      <c r="AL3847" s="1">
        <v>41741.708333333336</v>
      </c>
      <c r="AM3847" s="1">
        <v>41725.333333333336</v>
      </c>
      <c r="AN3847" s="1">
        <v>41753.708333333336</v>
      </c>
      <c r="AP3847" t="s">
        <v>113</v>
      </c>
      <c r="AU3847" t="s">
        <v>8738</v>
      </c>
      <c r="AY3847" t="s">
        <v>106</v>
      </c>
      <c r="AZ3847">
        <v>0</v>
      </c>
      <c r="BA3847">
        <v>0</v>
      </c>
      <c r="BD3847" s="3">
        <v>41321.662499999999</v>
      </c>
      <c r="BE3847" s="3">
        <v>41321.690972222219</v>
      </c>
      <c r="BF3847" t="s">
        <v>115</v>
      </c>
      <c r="BG3847" t="s">
        <v>115</v>
      </c>
      <c r="BH3847">
        <v>8149</v>
      </c>
      <c r="BM3847">
        <v>43550</v>
      </c>
      <c r="BR3847" t="s">
        <v>116</v>
      </c>
      <c r="BS3847" t="s">
        <v>117</v>
      </c>
      <c r="BU3847">
        <v>1</v>
      </c>
      <c r="BV3847" t="s">
        <v>118</v>
      </c>
      <c r="BX3847" t="s">
        <v>119</v>
      </c>
      <c r="BY3847" t="s">
        <v>119</v>
      </c>
      <c r="BZ3847" t="s">
        <v>119</v>
      </c>
      <c r="CA3847">
        <v>1</v>
      </c>
      <c r="CC3847" t="s">
        <v>120</v>
      </c>
      <c r="CH3847">
        <v>540</v>
      </c>
      <c r="CI3847">
        <v>34150</v>
      </c>
      <c r="CJ3847" t="s">
        <v>106</v>
      </c>
      <c r="CK3847" t="s">
        <v>106</v>
      </c>
      <c r="CL3847">
        <v>25</v>
      </c>
      <c r="CM3847" t="s">
        <v>4771</v>
      </c>
      <c r="CO3847">
        <v>125097</v>
      </c>
      <c r="CQ3847">
        <v>0</v>
      </c>
      <c r="CR3847">
        <v>0</v>
      </c>
      <c r="CS3847">
        <v>0</v>
      </c>
      <c r="CY3847" t="s">
        <v>123</v>
      </c>
      <c r="CZ3847" t="s">
        <v>124</v>
      </c>
      <c r="DD3847" t="str" cm="1">
        <f t="array" ref="DD3847">TEXT(_xlfn.SEQUENCE(1, DATEDIF(AG3847, AH3847, "m") + 1, AG3847, 30), "YYYY-APMM")</f>
        <v>2014-AP03</v>
      </c>
      <c r="DN3847">
        <f t="shared" si="120"/>
        <v>303.60000000000002</v>
      </c>
      <c r="DO3847" t="str">
        <f t="shared" si="121"/>
        <v>LABOR- SUBCONTRACTOR</v>
      </c>
    </row>
    <row r="3848" spans="1:119" x14ac:dyDescent="0.35">
      <c r="A3848" t="s">
        <v>105</v>
      </c>
      <c r="B3848">
        <v>503133</v>
      </c>
      <c r="C3848">
        <v>6359</v>
      </c>
      <c r="D3848">
        <v>125101</v>
      </c>
      <c r="E3848">
        <v>13662</v>
      </c>
      <c r="F3848">
        <v>0</v>
      </c>
      <c r="G3848" t="s">
        <v>106</v>
      </c>
      <c r="H3848" t="s">
        <v>106</v>
      </c>
      <c r="I3848" t="s">
        <v>106</v>
      </c>
      <c r="J3848" t="s">
        <v>107</v>
      </c>
      <c r="K3848" t="s">
        <v>108</v>
      </c>
      <c r="L3848" t="s">
        <v>109</v>
      </c>
      <c r="M3848" t="s">
        <v>110</v>
      </c>
      <c r="N3848" t="s">
        <v>8739</v>
      </c>
      <c r="O3848" t="s">
        <v>4776</v>
      </c>
      <c r="P3848">
        <v>8178</v>
      </c>
      <c r="Q3848">
        <v>88</v>
      </c>
      <c r="R3848">
        <v>0</v>
      </c>
      <c r="S3848">
        <v>200</v>
      </c>
      <c r="T3848">
        <v>0</v>
      </c>
      <c r="U3848">
        <v>84</v>
      </c>
      <c r="V3848">
        <v>84</v>
      </c>
      <c r="W3848">
        <v>200</v>
      </c>
      <c r="X3848">
        <v>0</v>
      </c>
      <c r="Y3848">
        <v>0</v>
      </c>
      <c r="Z3848">
        <v>0</v>
      </c>
      <c r="AD3848" s="1">
        <v>41731.333333333336</v>
      </c>
      <c r="AE3848" s="1">
        <v>41759.708333333336</v>
      </c>
      <c r="AG3848" s="1">
        <v>41718.333333333336</v>
      </c>
      <c r="AH3848" s="1">
        <v>41746.708333333336</v>
      </c>
      <c r="AI3848" s="1">
        <v>41718.333333333336</v>
      </c>
      <c r="AJ3848" s="1">
        <v>41746.708333333336</v>
      </c>
      <c r="AK3848" s="1">
        <v>41718.333333333336</v>
      </c>
      <c r="AL3848" s="1">
        <v>41746.708333333336</v>
      </c>
      <c r="AM3848" s="1">
        <v>41731.333333333336</v>
      </c>
      <c r="AN3848" s="1">
        <v>41759.708333333336</v>
      </c>
      <c r="AP3848" t="s">
        <v>113</v>
      </c>
      <c r="AU3848" t="s">
        <v>8740</v>
      </c>
      <c r="AY3848" t="s">
        <v>106</v>
      </c>
      <c r="AZ3848">
        <v>0</v>
      </c>
      <c r="BA3848">
        <v>0</v>
      </c>
      <c r="BD3848" s="3">
        <v>41321.662499999999</v>
      </c>
      <c r="BE3848" s="3">
        <v>41321.690972222219</v>
      </c>
      <c r="BF3848" t="s">
        <v>115</v>
      </c>
      <c r="BG3848" t="s">
        <v>115</v>
      </c>
      <c r="BH3848">
        <v>8149</v>
      </c>
      <c r="BM3848">
        <v>43550</v>
      </c>
      <c r="BR3848" t="s">
        <v>116</v>
      </c>
      <c r="BS3848" t="s">
        <v>117</v>
      </c>
      <c r="BU3848">
        <v>1</v>
      </c>
      <c r="BV3848" t="s">
        <v>118</v>
      </c>
      <c r="BX3848" t="s">
        <v>119</v>
      </c>
      <c r="BY3848" t="s">
        <v>119</v>
      </c>
      <c r="BZ3848" t="s">
        <v>119</v>
      </c>
      <c r="CA3848">
        <v>1</v>
      </c>
      <c r="CC3848" t="s">
        <v>120</v>
      </c>
      <c r="CH3848">
        <v>540</v>
      </c>
      <c r="CI3848">
        <v>34150</v>
      </c>
      <c r="CJ3848" t="s">
        <v>106</v>
      </c>
      <c r="CK3848" t="s">
        <v>106</v>
      </c>
      <c r="CL3848">
        <v>25</v>
      </c>
      <c r="CM3848" t="s">
        <v>4771</v>
      </c>
      <c r="CO3848">
        <v>125097</v>
      </c>
      <c r="CQ3848">
        <v>0</v>
      </c>
      <c r="CR3848">
        <v>0</v>
      </c>
      <c r="CS3848">
        <v>0</v>
      </c>
      <c r="CY3848" t="s">
        <v>123</v>
      </c>
      <c r="CZ3848" t="s">
        <v>124</v>
      </c>
      <c r="DD3848" t="str" cm="1">
        <f t="array" ref="DD3848">TEXT(_xlfn.SEQUENCE(1, DATEDIF(AG3848, AH3848, "m") + 1, AG3848, 30), "YYYY-APMM")</f>
        <v>2014-AP03</v>
      </c>
      <c r="DN3848">
        <f t="shared" si="120"/>
        <v>84</v>
      </c>
      <c r="DO3848" t="str">
        <f t="shared" si="121"/>
        <v>LABOR- SUBCONTRACTOR</v>
      </c>
    </row>
    <row r="3849" spans="1:119" x14ac:dyDescent="0.35">
      <c r="A3849" t="s">
        <v>105</v>
      </c>
      <c r="B3849">
        <v>503134</v>
      </c>
      <c r="C3849">
        <v>6359</v>
      </c>
      <c r="D3849">
        <v>125101</v>
      </c>
      <c r="E3849">
        <v>13662</v>
      </c>
      <c r="F3849">
        <v>0</v>
      </c>
      <c r="G3849" t="s">
        <v>106</v>
      </c>
      <c r="H3849" t="s">
        <v>106</v>
      </c>
      <c r="I3849" t="s">
        <v>106</v>
      </c>
      <c r="J3849" t="s">
        <v>107</v>
      </c>
      <c r="K3849" t="s">
        <v>108</v>
      </c>
      <c r="L3849" t="s">
        <v>109</v>
      </c>
      <c r="M3849" t="s">
        <v>110</v>
      </c>
      <c r="N3849" t="s">
        <v>8741</v>
      </c>
      <c r="O3849" t="s">
        <v>4779</v>
      </c>
      <c r="P3849">
        <v>8177</v>
      </c>
      <c r="Q3849">
        <v>88</v>
      </c>
      <c r="R3849">
        <v>0</v>
      </c>
      <c r="S3849">
        <v>200</v>
      </c>
      <c r="T3849">
        <v>0</v>
      </c>
      <c r="U3849">
        <v>329</v>
      </c>
      <c r="V3849">
        <v>329</v>
      </c>
      <c r="W3849">
        <v>200</v>
      </c>
      <c r="X3849">
        <v>275</v>
      </c>
      <c r="Y3849">
        <v>0</v>
      </c>
      <c r="Z3849">
        <v>275</v>
      </c>
      <c r="AD3849" s="1">
        <v>41737.333333333336</v>
      </c>
      <c r="AE3849" s="1">
        <v>41765.708333333336</v>
      </c>
      <c r="AG3849" s="1">
        <v>41724.333333333336</v>
      </c>
      <c r="AH3849" s="1">
        <v>41752.708333333336</v>
      </c>
      <c r="AI3849" s="1">
        <v>41724.333333333336</v>
      </c>
      <c r="AJ3849" s="1">
        <v>41752.708333333336</v>
      </c>
      <c r="AK3849" s="1">
        <v>41724.333333333336</v>
      </c>
      <c r="AL3849" s="1">
        <v>41752.708333333336</v>
      </c>
      <c r="AM3849" s="1">
        <v>41737.333333333336</v>
      </c>
      <c r="AN3849" s="1">
        <v>41765.708333333336</v>
      </c>
      <c r="AP3849" t="s">
        <v>113</v>
      </c>
      <c r="AU3849" t="s">
        <v>8742</v>
      </c>
      <c r="AY3849" t="s">
        <v>106</v>
      </c>
      <c r="AZ3849">
        <v>0</v>
      </c>
      <c r="BA3849">
        <v>0</v>
      </c>
      <c r="BD3849" s="3">
        <v>41321.662499999999</v>
      </c>
      <c r="BE3849" s="3">
        <v>41321.690972222219</v>
      </c>
      <c r="BF3849" t="s">
        <v>115</v>
      </c>
      <c r="BG3849" t="s">
        <v>115</v>
      </c>
      <c r="BH3849">
        <v>8149</v>
      </c>
      <c r="BM3849">
        <v>43540</v>
      </c>
      <c r="BR3849" t="s">
        <v>1299</v>
      </c>
      <c r="BS3849" t="s">
        <v>1300</v>
      </c>
      <c r="BU3849">
        <v>1</v>
      </c>
      <c r="BV3849" t="s">
        <v>118</v>
      </c>
      <c r="BX3849" t="s">
        <v>119</v>
      </c>
      <c r="BY3849" t="s">
        <v>119</v>
      </c>
      <c r="BZ3849" t="s">
        <v>119</v>
      </c>
      <c r="CA3849">
        <v>1</v>
      </c>
      <c r="CC3849" t="s">
        <v>120</v>
      </c>
      <c r="CH3849">
        <v>540</v>
      </c>
      <c r="CI3849">
        <v>34150</v>
      </c>
      <c r="CJ3849" t="s">
        <v>106</v>
      </c>
      <c r="CK3849" t="s">
        <v>106</v>
      </c>
      <c r="CL3849">
        <v>25</v>
      </c>
      <c r="CM3849" t="s">
        <v>4771</v>
      </c>
      <c r="CO3849">
        <v>125097</v>
      </c>
      <c r="CQ3849">
        <v>0</v>
      </c>
      <c r="CR3849">
        <v>0</v>
      </c>
      <c r="CS3849">
        <v>0</v>
      </c>
      <c r="CY3849" t="s">
        <v>123</v>
      </c>
      <c r="CZ3849" t="s">
        <v>124</v>
      </c>
      <c r="DD3849" t="str" cm="1">
        <f t="array" ref="DD3849">TEXT(_xlfn.SEQUENCE(1, DATEDIF(AG3849, AH3849, "m") + 1, AG3849, 30), "YYYY-APMM")</f>
        <v>2014-AP03</v>
      </c>
      <c r="DN3849">
        <f t="shared" si="120"/>
        <v>329</v>
      </c>
      <c r="DO3849" t="str">
        <f t="shared" si="121"/>
        <v>LABOR - CIVIL</v>
      </c>
    </row>
    <row r="3850" spans="1:119" x14ac:dyDescent="0.35">
      <c r="A3850" t="s">
        <v>105</v>
      </c>
      <c r="B3850">
        <v>503135</v>
      </c>
      <c r="C3850">
        <v>6359</v>
      </c>
      <c r="D3850">
        <v>125101</v>
      </c>
      <c r="E3850">
        <v>13662</v>
      </c>
      <c r="F3850">
        <v>0</v>
      </c>
      <c r="G3850" t="s">
        <v>106</v>
      </c>
      <c r="H3850" t="s">
        <v>106</v>
      </c>
      <c r="I3850" t="s">
        <v>106</v>
      </c>
      <c r="J3850" t="s">
        <v>107</v>
      </c>
      <c r="K3850" t="s">
        <v>108</v>
      </c>
      <c r="L3850" t="s">
        <v>109</v>
      </c>
      <c r="M3850" t="s">
        <v>110</v>
      </c>
      <c r="N3850" t="s">
        <v>8743</v>
      </c>
      <c r="O3850" t="s">
        <v>4689</v>
      </c>
      <c r="P3850">
        <v>8165</v>
      </c>
      <c r="Q3850">
        <v>296</v>
      </c>
      <c r="R3850">
        <v>0</v>
      </c>
      <c r="S3850">
        <v>200</v>
      </c>
      <c r="T3850">
        <v>0</v>
      </c>
      <c r="U3850">
        <v>202</v>
      </c>
      <c r="V3850">
        <v>202</v>
      </c>
      <c r="W3850">
        <v>200</v>
      </c>
      <c r="X3850">
        <v>0</v>
      </c>
      <c r="Y3850">
        <v>0</v>
      </c>
      <c r="Z3850">
        <v>0</v>
      </c>
      <c r="AD3850" s="1">
        <v>41773.333333333336</v>
      </c>
      <c r="AE3850" s="1">
        <v>41801.708333333336</v>
      </c>
      <c r="AG3850" s="1">
        <v>41730.333333333336</v>
      </c>
      <c r="AH3850" s="1">
        <v>41758.708333333336</v>
      </c>
      <c r="AI3850" s="1">
        <v>41730.333333333336</v>
      </c>
      <c r="AJ3850" s="1">
        <v>41758.708333333336</v>
      </c>
      <c r="AK3850" s="1">
        <v>41730.333333333336</v>
      </c>
      <c r="AL3850" s="1">
        <v>41758.708333333336</v>
      </c>
      <c r="AM3850" s="1">
        <v>41773.333333333336</v>
      </c>
      <c r="AN3850" s="1">
        <v>41801.708333333336</v>
      </c>
      <c r="AP3850" t="s">
        <v>113</v>
      </c>
      <c r="AU3850" t="s">
        <v>8744</v>
      </c>
      <c r="AY3850" t="s">
        <v>106</v>
      </c>
      <c r="AZ3850">
        <v>0</v>
      </c>
      <c r="BA3850">
        <v>0</v>
      </c>
      <c r="BD3850" s="3">
        <v>41321.662499999999</v>
      </c>
      <c r="BE3850" s="3">
        <v>41321.690972222219</v>
      </c>
      <c r="BF3850" t="s">
        <v>115</v>
      </c>
      <c r="BG3850" t="s">
        <v>115</v>
      </c>
      <c r="BH3850">
        <v>8149</v>
      </c>
      <c r="BM3850">
        <v>43420</v>
      </c>
      <c r="BR3850" t="s">
        <v>3122</v>
      </c>
      <c r="BS3850" t="s">
        <v>3123</v>
      </c>
      <c r="BU3850">
        <v>1</v>
      </c>
      <c r="BV3850" t="s">
        <v>118</v>
      </c>
      <c r="BX3850" t="s">
        <v>119</v>
      </c>
      <c r="BY3850" t="s">
        <v>119</v>
      </c>
      <c r="BZ3850" t="s">
        <v>119</v>
      </c>
      <c r="CA3850">
        <v>1</v>
      </c>
      <c r="CC3850" t="s">
        <v>120</v>
      </c>
      <c r="CH3850">
        <v>540</v>
      </c>
      <c r="CI3850">
        <v>34150</v>
      </c>
      <c r="CJ3850" t="s">
        <v>106</v>
      </c>
      <c r="CK3850" t="s">
        <v>106</v>
      </c>
      <c r="CL3850">
        <v>25</v>
      </c>
      <c r="CM3850" t="s">
        <v>4771</v>
      </c>
      <c r="CO3850">
        <v>125097</v>
      </c>
      <c r="CQ3850">
        <v>0</v>
      </c>
      <c r="CR3850">
        <v>0</v>
      </c>
      <c r="CS3850">
        <v>0</v>
      </c>
      <c r="CY3850" t="s">
        <v>123</v>
      </c>
      <c r="CZ3850" t="s">
        <v>124</v>
      </c>
      <c r="DD3850" t="str" cm="1">
        <f t="array" ref="DD3850">TEXT(_xlfn.SEQUENCE(1, DATEDIF(AG3850, AH3850, "m") + 1, AG3850, 30), "YYYY-APMM")</f>
        <v>2014-AP04</v>
      </c>
      <c r="DN3850">
        <f t="shared" si="120"/>
        <v>202</v>
      </c>
      <c r="DO3850" t="str">
        <f t="shared" si="121"/>
        <v>STEEL FIXERS SK</v>
      </c>
    </row>
    <row r="3851" spans="1:119" x14ac:dyDescent="0.35">
      <c r="A3851" t="s">
        <v>105</v>
      </c>
      <c r="B3851">
        <v>503136</v>
      </c>
      <c r="C3851">
        <v>6359</v>
      </c>
      <c r="D3851">
        <v>125101</v>
      </c>
      <c r="E3851">
        <v>13662</v>
      </c>
      <c r="F3851">
        <v>0</v>
      </c>
      <c r="G3851" t="s">
        <v>106</v>
      </c>
      <c r="H3851" t="s">
        <v>106</v>
      </c>
      <c r="I3851" t="s">
        <v>106</v>
      </c>
      <c r="J3851" t="s">
        <v>107</v>
      </c>
      <c r="K3851" t="s">
        <v>108</v>
      </c>
      <c r="L3851" t="s">
        <v>109</v>
      </c>
      <c r="M3851" t="s">
        <v>110</v>
      </c>
      <c r="N3851" t="s">
        <v>8745</v>
      </c>
      <c r="O3851" t="s">
        <v>4784</v>
      </c>
      <c r="P3851">
        <v>8178</v>
      </c>
      <c r="Q3851">
        <v>296</v>
      </c>
      <c r="R3851">
        <v>144</v>
      </c>
      <c r="S3851">
        <v>200</v>
      </c>
      <c r="T3851">
        <v>0</v>
      </c>
      <c r="U3851">
        <v>134.4</v>
      </c>
      <c r="V3851">
        <v>134.4</v>
      </c>
      <c r="W3851">
        <v>200</v>
      </c>
      <c r="X3851">
        <v>0</v>
      </c>
      <c r="Y3851">
        <v>0</v>
      </c>
      <c r="Z3851">
        <v>0</v>
      </c>
      <c r="AD3851" s="1">
        <v>41779.333333333336</v>
      </c>
      <c r="AE3851" s="1">
        <v>41807.708333333336</v>
      </c>
      <c r="AG3851" s="1">
        <v>41736.333333333336</v>
      </c>
      <c r="AH3851" s="1">
        <v>41764.708333333336</v>
      </c>
      <c r="AI3851" s="1">
        <v>41736.333333333336</v>
      </c>
      <c r="AJ3851" s="1">
        <v>41764.708333333336</v>
      </c>
      <c r="AK3851" s="1">
        <v>41736.333333333336</v>
      </c>
      <c r="AL3851" s="1">
        <v>41764.708333333336</v>
      </c>
      <c r="AM3851" s="1">
        <v>41779.333333333336</v>
      </c>
      <c r="AN3851" s="1">
        <v>41807.708333333336</v>
      </c>
      <c r="AP3851" t="s">
        <v>113</v>
      </c>
      <c r="AU3851" t="e">
        <f>+V9Bej99S7u82Wk+W3f+tA</f>
        <v>#NAME?</v>
      </c>
      <c r="AY3851" t="s">
        <v>106</v>
      </c>
      <c r="AZ3851">
        <v>0</v>
      </c>
      <c r="BA3851">
        <v>0</v>
      </c>
      <c r="BD3851" s="3">
        <v>41321.662499999999</v>
      </c>
      <c r="BE3851" s="3">
        <v>41321.690972222219</v>
      </c>
      <c r="BF3851" t="s">
        <v>115</v>
      </c>
      <c r="BG3851" t="s">
        <v>115</v>
      </c>
      <c r="BH3851">
        <v>8149</v>
      </c>
      <c r="BM3851">
        <v>43550</v>
      </c>
      <c r="BR3851" t="s">
        <v>116</v>
      </c>
      <c r="BS3851" t="s">
        <v>117</v>
      </c>
      <c r="BU3851">
        <v>1</v>
      </c>
      <c r="BV3851" t="s">
        <v>118</v>
      </c>
      <c r="BX3851" t="s">
        <v>119</v>
      </c>
      <c r="BY3851" t="s">
        <v>119</v>
      </c>
      <c r="BZ3851" t="s">
        <v>119</v>
      </c>
      <c r="CA3851">
        <v>1</v>
      </c>
      <c r="CC3851" t="s">
        <v>120</v>
      </c>
      <c r="CH3851">
        <v>540</v>
      </c>
      <c r="CI3851">
        <v>34150</v>
      </c>
      <c r="CJ3851" t="s">
        <v>106</v>
      </c>
      <c r="CK3851" t="s">
        <v>106</v>
      </c>
      <c r="CL3851">
        <v>25</v>
      </c>
      <c r="CM3851" t="s">
        <v>4771</v>
      </c>
      <c r="CO3851">
        <v>125097</v>
      </c>
      <c r="CQ3851">
        <v>0</v>
      </c>
      <c r="CR3851">
        <v>0</v>
      </c>
      <c r="CS3851">
        <v>0</v>
      </c>
      <c r="CY3851" t="s">
        <v>123</v>
      </c>
      <c r="CZ3851" t="s">
        <v>124</v>
      </c>
      <c r="DD3851" t="str" cm="1">
        <f t="array" ref="DD3851">TEXT(_xlfn.SEQUENCE(1, DATEDIF(AG3851, AH3851, "m") + 1, AG3851, 30), "YYYY-APMM")</f>
        <v>2014-AP04</v>
      </c>
      <c r="DN3851">
        <f t="shared" si="120"/>
        <v>134.4</v>
      </c>
      <c r="DO3851" t="str">
        <f t="shared" si="121"/>
        <v>LABOR- SUBCONTRACTOR</v>
      </c>
    </row>
    <row r="3852" spans="1:119" x14ac:dyDescent="0.35">
      <c r="A3852" t="s">
        <v>105</v>
      </c>
      <c r="B3852">
        <v>503137</v>
      </c>
      <c r="C3852">
        <v>6359</v>
      </c>
      <c r="D3852">
        <v>125102</v>
      </c>
      <c r="E3852">
        <v>13662</v>
      </c>
      <c r="F3852">
        <v>0</v>
      </c>
      <c r="G3852" t="s">
        <v>106</v>
      </c>
      <c r="H3852" t="s">
        <v>106</v>
      </c>
      <c r="I3852" t="s">
        <v>106</v>
      </c>
      <c r="J3852" t="s">
        <v>107</v>
      </c>
      <c r="K3852" t="s">
        <v>108</v>
      </c>
      <c r="L3852" t="s">
        <v>109</v>
      </c>
      <c r="M3852" t="s">
        <v>110</v>
      </c>
      <c r="N3852" t="s">
        <v>8746</v>
      </c>
      <c r="O3852" t="s">
        <v>4638</v>
      </c>
      <c r="P3852">
        <v>8177</v>
      </c>
      <c r="Q3852">
        <v>120</v>
      </c>
      <c r="R3852">
        <v>0</v>
      </c>
      <c r="S3852">
        <v>200</v>
      </c>
      <c r="T3852">
        <v>0</v>
      </c>
      <c r="U3852">
        <v>1374</v>
      </c>
      <c r="V3852">
        <v>1374</v>
      </c>
      <c r="W3852">
        <v>200</v>
      </c>
      <c r="X3852">
        <v>600</v>
      </c>
      <c r="Y3852">
        <v>0</v>
      </c>
      <c r="Z3852">
        <v>600</v>
      </c>
      <c r="AD3852" s="1">
        <v>41750.333333333336</v>
      </c>
      <c r="AE3852" s="1">
        <v>41778.708333333336</v>
      </c>
      <c r="AG3852" s="1">
        <v>41732.333333333336</v>
      </c>
      <c r="AH3852" s="1">
        <v>41760.708333333336</v>
      </c>
      <c r="AI3852" s="1">
        <v>41732.333333333336</v>
      </c>
      <c r="AJ3852" s="1">
        <v>41760.708333333336</v>
      </c>
      <c r="AK3852" s="1">
        <v>41732.333333333336</v>
      </c>
      <c r="AL3852" s="1">
        <v>41760.708333333336</v>
      </c>
      <c r="AM3852" s="1">
        <v>41750.333333333336</v>
      </c>
      <c r="AN3852" s="1">
        <v>41778.708333333336</v>
      </c>
      <c r="AP3852" t="s">
        <v>113</v>
      </c>
      <c r="AU3852" t="s">
        <v>8747</v>
      </c>
      <c r="AY3852" t="s">
        <v>106</v>
      </c>
      <c r="AZ3852">
        <v>0</v>
      </c>
      <c r="BA3852">
        <v>0</v>
      </c>
      <c r="BD3852" s="3">
        <v>41321.662499999999</v>
      </c>
      <c r="BE3852" s="3">
        <v>41321.690972222219</v>
      </c>
      <c r="BF3852" t="s">
        <v>115</v>
      </c>
      <c r="BG3852" t="s">
        <v>115</v>
      </c>
      <c r="BH3852">
        <v>8149</v>
      </c>
      <c r="BM3852">
        <v>43540</v>
      </c>
      <c r="BR3852" t="s">
        <v>1299</v>
      </c>
      <c r="BS3852" t="s">
        <v>1300</v>
      </c>
      <c r="BU3852">
        <v>1</v>
      </c>
      <c r="BV3852" t="s">
        <v>118</v>
      </c>
      <c r="BX3852" t="s">
        <v>119</v>
      </c>
      <c r="BY3852" t="s">
        <v>119</v>
      </c>
      <c r="BZ3852" t="s">
        <v>119</v>
      </c>
      <c r="CA3852">
        <v>1</v>
      </c>
      <c r="CC3852" t="s">
        <v>120</v>
      </c>
      <c r="CH3852">
        <v>540</v>
      </c>
      <c r="CI3852">
        <v>34160</v>
      </c>
      <c r="CJ3852" t="s">
        <v>106</v>
      </c>
      <c r="CK3852" t="s">
        <v>106</v>
      </c>
      <c r="CL3852">
        <v>30</v>
      </c>
      <c r="CM3852" t="s">
        <v>4640</v>
      </c>
      <c r="CO3852">
        <v>125097</v>
      </c>
      <c r="CQ3852">
        <v>0</v>
      </c>
      <c r="CR3852">
        <v>0</v>
      </c>
      <c r="CS3852">
        <v>0</v>
      </c>
      <c r="CY3852" t="s">
        <v>123</v>
      </c>
      <c r="CZ3852" t="s">
        <v>124</v>
      </c>
      <c r="DD3852" t="str" cm="1">
        <f t="array" ref="DD3852">TEXT(_xlfn.SEQUENCE(1, DATEDIF(AG3852, AH3852, "m") + 1, AG3852, 30), "YYYY-APMM")</f>
        <v>2014-AP04</v>
      </c>
      <c r="DN3852">
        <f t="shared" si="120"/>
        <v>1374</v>
      </c>
      <c r="DO3852" t="str">
        <f t="shared" si="121"/>
        <v>LABOR - CIVIL</v>
      </c>
    </row>
    <row r="3853" spans="1:119" x14ac:dyDescent="0.35">
      <c r="A3853" t="s">
        <v>105</v>
      </c>
      <c r="B3853">
        <v>503138</v>
      </c>
      <c r="C3853">
        <v>6359</v>
      </c>
      <c r="D3853">
        <v>125102</v>
      </c>
      <c r="E3853">
        <v>13662</v>
      </c>
      <c r="F3853">
        <v>0</v>
      </c>
      <c r="G3853" t="s">
        <v>106</v>
      </c>
      <c r="H3853" t="s">
        <v>106</v>
      </c>
      <c r="I3853" t="s">
        <v>106</v>
      </c>
      <c r="J3853" t="s">
        <v>107</v>
      </c>
      <c r="K3853" t="s">
        <v>108</v>
      </c>
      <c r="L3853" t="s">
        <v>109</v>
      </c>
      <c r="M3853" t="s">
        <v>110</v>
      </c>
      <c r="N3853" t="s">
        <v>8748</v>
      </c>
      <c r="O3853" t="s">
        <v>4642</v>
      </c>
      <c r="P3853">
        <v>8178</v>
      </c>
      <c r="Q3853">
        <v>144</v>
      </c>
      <c r="R3853">
        <v>0</v>
      </c>
      <c r="S3853">
        <v>200</v>
      </c>
      <c r="T3853">
        <v>0</v>
      </c>
      <c r="U3853">
        <v>1834.8</v>
      </c>
      <c r="V3853">
        <v>1834.8</v>
      </c>
      <c r="W3853">
        <v>200</v>
      </c>
      <c r="X3853">
        <v>0</v>
      </c>
      <c r="Y3853">
        <v>0</v>
      </c>
      <c r="Z3853">
        <v>0</v>
      </c>
      <c r="AD3853" s="1">
        <v>41759.333333333336</v>
      </c>
      <c r="AE3853" s="1">
        <v>41787.708333333336</v>
      </c>
      <c r="AG3853" s="1">
        <v>41738.333333333336</v>
      </c>
      <c r="AH3853" s="1">
        <v>41766.708333333336</v>
      </c>
      <c r="AI3853" s="1">
        <v>41738.333333333336</v>
      </c>
      <c r="AJ3853" s="1">
        <v>41766.708333333336</v>
      </c>
      <c r="AK3853" s="1">
        <v>41738.333333333336</v>
      </c>
      <c r="AL3853" s="1">
        <v>41766.708333333336</v>
      </c>
      <c r="AM3853" s="1">
        <v>41759.333333333336</v>
      </c>
      <c r="AN3853" s="1">
        <v>41787.708333333336</v>
      </c>
      <c r="AP3853" t="s">
        <v>113</v>
      </c>
      <c r="AU3853" t="s">
        <v>8749</v>
      </c>
      <c r="AY3853" t="s">
        <v>106</v>
      </c>
      <c r="AZ3853">
        <v>0</v>
      </c>
      <c r="BA3853">
        <v>0</v>
      </c>
      <c r="BD3853" s="3">
        <v>41321.662499999999</v>
      </c>
      <c r="BE3853" s="3">
        <v>41321.690972222219</v>
      </c>
      <c r="BF3853" t="s">
        <v>115</v>
      </c>
      <c r="BG3853" t="s">
        <v>115</v>
      </c>
      <c r="BH3853">
        <v>8149</v>
      </c>
      <c r="BM3853">
        <v>43550</v>
      </c>
      <c r="BR3853" t="s">
        <v>116</v>
      </c>
      <c r="BS3853" t="s">
        <v>117</v>
      </c>
      <c r="BU3853">
        <v>1</v>
      </c>
      <c r="BV3853" t="s">
        <v>118</v>
      </c>
      <c r="BX3853" t="s">
        <v>119</v>
      </c>
      <c r="BY3853" t="s">
        <v>119</v>
      </c>
      <c r="BZ3853" t="s">
        <v>119</v>
      </c>
      <c r="CA3853">
        <v>1</v>
      </c>
      <c r="CC3853" t="s">
        <v>120</v>
      </c>
      <c r="CH3853">
        <v>540</v>
      </c>
      <c r="CI3853">
        <v>34160</v>
      </c>
      <c r="CJ3853" t="s">
        <v>106</v>
      </c>
      <c r="CK3853" t="s">
        <v>106</v>
      </c>
      <c r="CL3853">
        <v>30</v>
      </c>
      <c r="CM3853" t="s">
        <v>4640</v>
      </c>
      <c r="CO3853">
        <v>125097</v>
      </c>
      <c r="CQ3853">
        <v>0</v>
      </c>
      <c r="CR3853">
        <v>0</v>
      </c>
      <c r="CS3853">
        <v>0</v>
      </c>
      <c r="CY3853" t="s">
        <v>123</v>
      </c>
      <c r="CZ3853" t="s">
        <v>124</v>
      </c>
      <c r="DD3853" t="str" cm="1">
        <f t="array" ref="DD3853">TEXT(_xlfn.SEQUENCE(1, DATEDIF(AG3853, AH3853, "m") + 1, AG3853, 30), "YYYY-APMM")</f>
        <v>2014-AP04</v>
      </c>
      <c r="DN3853">
        <f t="shared" si="120"/>
        <v>1834.8</v>
      </c>
      <c r="DO3853" t="str">
        <f t="shared" si="121"/>
        <v>LABOR- SUBCONTRACTOR</v>
      </c>
    </row>
    <row r="3854" spans="1:119" x14ac:dyDescent="0.35">
      <c r="A3854" t="s">
        <v>105</v>
      </c>
      <c r="B3854">
        <v>503139</v>
      </c>
      <c r="C3854">
        <v>6359</v>
      </c>
      <c r="D3854">
        <v>125102</v>
      </c>
      <c r="E3854">
        <v>13662</v>
      </c>
      <c r="F3854">
        <v>0</v>
      </c>
      <c r="G3854" t="s">
        <v>106</v>
      </c>
      <c r="H3854" t="s">
        <v>106</v>
      </c>
      <c r="I3854" t="s">
        <v>106</v>
      </c>
      <c r="J3854" t="s">
        <v>107</v>
      </c>
      <c r="K3854" t="s">
        <v>108</v>
      </c>
      <c r="L3854" t="s">
        <v>109</v>
      </c>
      <c r="M3854" t="s">
        <v>110</v>
      </c>
      <c r="N3854" t="s">
        <v>8750</v>
      </c>
      <c r="O3854" t="s">
        <v>4645</v>
      </c>
      <c r="P3854">
        <v>8177</v>
      </c>
      <c r="Q3854">
        <v>144</v>
      </c>
      <c r="R3854">
        <v>0</v>
      </c>
      <c r="S3854">
        <v>200</v>
      </c>
      <c r="T3854">
        <v>0</v>
      </c>
      <c r="U3854">
        <v>862</v>
      </c>
      <c r="V3854">
        <v>862</v>
      </c>
      <c r="W3854">
        <v>200</v>
      </c>
      <c r="X3854">
        <v>550</v>
      </c>
      <c r="Y3854">
        <v>0</v>
      </c>
      <c r="Z3854">
        <v>550</v>
      </c>
      <c r="AD3854" s="1">
        <v>41767.333333333336</v>
      </c>
      <c r="AE3854" s="1">
        <v>41795.708333333336</v>
      </c>
      <c r="AG3854" s="1">
        <v>41746.333333333336</v>
      </c>
      <c r="AH3854" s="1">
        <v>41774.708333333336</v>
      </c>
      <c r="AI3854" s="1">
        <v>41746.333333333336</v>
      </c>
      <c r="AJ3854" s="1">
        <v>41774.708333333336</v>
      </c>
      <c r="AK3854" s="1">
        <v>41746.333333333336</v>
      </c>
      <c r="AL3854" s="1">
        <v>41774.708333333336</v>
      </c>
      <c r="AM3854" s="1">
        <v>41767.333333333336</v>
      </c>
      <c r="AN3854" s="1">
        <v>41795.708333333336</v>
      </c>
      <c r="AP3854" t="s">
        <v>113</v>
      </c>
      <c r="AU3854" t="s">
        <v>8751</v>
      </c>
      <c r="AY3854" t="s">
        <v>106</v>
      </c>
      <c r="AZ3854">
        <v>0</v>
      </c>
      <c r="BA3854">
        <v>0</v>
      </c>
      <c r="BD3854" s="3">
        <v>41321.662499999999</v>
      </c>
      <c r="BE3854" s="3">
        <v>41321.690972222219</v>
      </c>
      <c r="BF3854" t="s">
        <v>115</v>
      </c>
      <c r="BG3854" t="s">
        <v>115</v>
      </c>
      <c r="BH3854">
        <v>8149</v>
      </c>
      <c r="BM3854">
        <v>43540</v>
      </c>
      <c r="BR3854" t="s">
        <v>1299</v>
      </c>
      <c r="BS3854" t="s">
        <v>1300</v>
      </c>
      <c r="BU3854">
        <v>1</v>
      </c>
      <c r="BV3854" t="s">
        <v>118</v>
      </c>
      <c r="BX3854" t="s">
        <v>119</v>
      </c>
      <c r="BY3854" t="s">
        <v>119</v>
      </c>
      <c r="BZ3854" t="s">
        <v>119</v>
      </c>
      <c r="CA3854">
        <v>1</v>
      </c>
      <c r="CC3854" t="s">
        <v>120</v>
      </c>
      <c r="CH3854">
        <v>540</v>
      </c>
      <c r="CI3854">
        <v>34160</v>
      </c>
      <c r="CJ3854" t="s">
        <v>106</v>
      </c>
      <c r="CK3854" t="s">
        <v>106</v>
      </c>
      <c r="CL3854">
        <v>30</v>
      </c>
      <c r="CM3854" t="s">
        <v>4640</v>
      </c>
      <c r="CO3854">
        <v>125097</v>
      </c>
      <c r="CQ3854">
        <v>0</v>
      </c>
      <c r="CR3854">
        <v>0</v>
      </c>
      <c r="CS3854">
        <v>0</v>
      </c>
      <c r="CY3854" t="s">
        <v>123</v>
      </c>
      <c r="CZ3854" t="s">
        <v>124</v>
      </c>
      <c r="DD3854" t="str" cm="1">
        <f t="array" ref="DD3854">TEXT(_xlfn.SEQUENCE(1, DATEDIF(AG3854, AH3854, "m") + 1, AG3854, 30), "YYYY-APMM")</f>
        <v>2014-AP04</v>
      </c>
      <c r="DN3854">
        <f t="shared" si="120"/>
        <v>862</v>
      </c>
      <c r="DO3854" t="str">
        <f t="shared" si="121"/>
        <v>LABOR - CIVIL</v>
      </c>
    </row>
    <row r="3855" spans="1:119" x14ac:dyDescent="0.35">
      <c r="A3855" t="s">
        <v>105</v>
      </c>
      <c r="B3855">
        <v>503140</v>
      </c>
      <c r="C3855">
        <v>6359</v>
      </c>
      <c r="D3855">
        <v>125102</v>
      </c>
      <c r="E3855">
        <v>13662</v>
      </c>
      <c r="F3855">
        <v>0</v>
      </c>
      <c r="G3855" t="s">
        <v>106</v>
      </c>
      <c r="H3855" t="s">
        <v>106</v>
      </c>
      <c r="I3855" t="s">
        <v>106</v>
      </c>
      <c r="J3855" t="s">
        <v>107</v>
      </c>
      <c r="K3855" t="s">
        <v>108</v>
      </c>
      <c r="L3855" t="s">
        <v>109</v>
      </c>
      <c r="M3855" t="s">
        <v>110</v>
      </c>
      <c r="N3855" t="s">
        <v>8752</v>
      </c>
      <c r="O3855" t="s">
        <v>4648</v>
      </c>
      <c r="P3855">
        <v>8165</v>
      </c>
      <c r="Q3855">
        <v>616</v>
      </c>
      <c r="R3855">
        <v>0</v>
      </c>
      <c r="S3855">
        <v>200</v>
      </c>
      <c r="T3855">
        <v>0</v>
      </c>
      <c r="U3855">
        <v>224</v>
      </c>
      <c r="V3855">
        <v>224</v>
      </c>
      <c r="W3855">
        <v>200</v>
      </c>
      <c r="X3855">
        <v>0</v>
      </c>
      <c r="Y3855">
        <v>0</v>
      </c>
      <c r="Z3855">
        <v>0</v>
      </c>
      <c r="AD3855" s="1">
        <v>41848.333333333336</v>
      </c>
      <c r="AE3855" s="1">
        <v>41879.708333333336</v>
      </c>
      <c r="AG3855" s="1">
        <v>41758.333333333336</v>
      </c>
      <c r="AH3855" s="1">
        <v>41786.708333333336</v>
      </c>
      <c r="AI3855" s="1">
        <v>41758.333333333336</v>
      </c>
      <c r="AJ3855" s="1">
        <v>41786.708333333336</v>
      </c>
      <c r="AK3855" s="1">
        <v>41758.333333333336</v>
      </c>
      <c r="AL3855" s="1">
        <v>41786.708333333336</v>
      </c>
      <c r="AM3855" s="1">
        <v>41848.333333333336</v>
      </c>
      <c r="AN3855" s="1">
        <v>41879.708333333336</v>
      </c>
      <c r="AP3855" t="s">
        <v>113</v>
      </c>
      <c r="AU3855" t="s">
        <v>8753</v>
      </c>
      <c r="AY3855" t="s">
        <v>106</v>
      </c>
      <c r="AZ3855">
        <v>0</v>
      </c>
      <c r="BA3855">
        <v>0</v>
      </c>
      <c r="BD3855" s="3">
        <v>41321.662499999999</v>
      </c>
      <c r="BE3855" s="3">
        <v>41321.690972222219</v>
      </c>
      <c r="BF3855" t="s">
        <v>115</v>
      </c>
      <c r="BG3855" t="s">
        <v>115</v>
      </c>
      <c r="BH3855">
        <v>8149</v>
      </c>
      <c r="BM3855">
        <v>43420</v>
      </c>
      <c r="BR3855" t="s">
        <v>3122</v>
      </c>
      <c r="BS3855" t="s">
        <v>3123</v>
      </c>
      <c r="BU3855">
        <v>1</v>
      </c>
      <c r="BV3855" t="s">
        <v>118</v>
      </c>
      <c r="BX3855" t="s">
        <v>119</v>
      </c>
      <c r="BY3855" t="s">
        <v>119</v>
      </c>
      <c r="BZ3855" t="s">
        <v>119</v>
      </c>
      <c r="CA3855">
        <v>1</v>
      </c>
      <c r="CC3855" t="s">
        <v>120</v>
      </c>
      <c r="CH3855">
        <v>540</v>
      </c>
      <c r="CI3855">
        <v>34160</v>
      </c>
      <c r="CJ3855" t="s">
        <v>106</v>
      </c>
      <c r="CK3855" t="s">
        <v>106</v>
      </c>
      <c r="CL3855">
        <v>30</v>
      </c>
      <c r="CM3855" t="s">
        <v>4640</v>
      </c>
      <c r="CO3855">
        <v>125097</v>
      </c>
      <c r="CQ3855">
        <v>0</v>
      </c>
      <c r="CR3855">
        <v>0</v>
      </c>
      <c r="CS3855">
        <v>0</v>
      </c>
      <c r="CY3855" t="s">
        <v>123</v>
      </c>
      <c r="CZ3855" t="s">
        <v>124</v>
      </c>
      <c r="DD3855" t="str" cm="1">
        <f t="array" ref="DD3855">TEXT(_xlfn.SEQUENCE(1, DATEDIF(AG3855, AH3855, "m") + 1, AG3855, 30), "YYYY-APMM")</f>
        <v>2014-AP04</v>
      </c>
      <c r="DN3855">
        <f t="shared" si="120"/>
        <v>224</v>
      </c>
      <c r="DO3855" t="str">
        <f t="shared" si="121"/>
        <v>STEEL FIXERS SK</v>
      </c>
    </row>
    <row r="3856" spans="1:119" x14ac:dyDescent="0.35">
      <c r="A3856" t="s">
        <v>105</v>
      </c>
      <c r="B3856">
        <v>503141</v>
      </c>
      <c r="C3856">
        <v>6359</v>
      </c>
      <c r="D3856">
        <v>125103</v>
      </c>
      <c r="E3856">
        <v>13662</v>
      </c>
      <c r="F3856">
        <v>0</v>
      </c>
      <c r="G3856" t="s">
        <v>106</v>
      </c>
      <c r="H3856" t="s">
        <v>106</v>
      </c>
      <c r="I3856" t="s">
        <v>106</v>
      </c>
      <c r="J3856" t="s">
        <v>107</v>
      </c>
      <c r="K3856" t="s">
        <v>108</v>
      </c>
      <c r="L3856" t="s">
        <v>109</v>
      </c>
      <c r="M3856" t="s">
        <v>110</v>
      </c>
      <c r="N3856" t="s">
        <v>8754</v>
      </c>
      <c r="O3856" t="s">
        <v>4708</v>
      </c>
      <c r="P3856">
        <v>8177</v>
      </c>
      <c r="Q3856">
        <v>120</v>
      </c>
      <c r="R3856">
        <v>0</v>
      </c>
      <c r="S3856">
        <v>200</v>
      </c>
      <c r="T3856">
        <v>0</v>
      </c>
      <c r="U3856">
        <v>69</v>
      </c>
      <c r="V3856">
        <v>69</v>
      </c>
      <c r="W3856">
        <v>200</v>
      </c>
      <c r="X3856">
        <v>51</v>
      </c>
      <c r="Y3856">
        <v>0</v>
      </c>
      <c r="Z3856">
        <v>51</v>
      </c>
      <c r="AD3856" s="1">
        <v>41750.333333333336</v>
      </c>
      <c r="AE3856" s="1">
        <v>41778.708333333336</v>
      </c>
      <c r="AG3856" s="1">
        <v>41732.333333333336</v>
      </c>
      <c r="AH3856" s="1">
        <v>41760.708333333336</v>
      </c>
      <c r="AI3856" s="1">
        <v>41732.333333333336</v>
      </c>
      <c r="AJ3856" s="1">
        <v>41760.708333333336</v>
      </c>
      <c r="AK3856" s="1">
        <v>41732.333333333336</v>
      </c>
      <c r="AL3856" s="1">
        <v>41760.708333333336</v>
      </c>
      <c r="AM3856" s="1">
        <v>41750.333333333336</v>
      </c>
      <c r="AN3856" s="1">
        <v>41778.708333333336</v>
      </c>
      <c r="AP3856" t="s">
        <v>113</v>
      </c>
      <c r="AU3856" t="e">
        <f>+zHM405zTyyE34uoQdYZEg</f>
        <v>#NAME?</v>
      </c>
      <c r="AY3856" t="s">
        <v>106</v>
      </c>
      <c r="AZ3856">
        <v>0</v>
      </c>
      <c r="BA3856">
        <v>0</v>
      </c>
      <c r="BD3856" s="3">
        <v>41321.662499999999</v>
      </c>
      <c r="BE3856" s="3">
        <v>41321.690972222219</v>
      </c>
      <c r="BF3856" t="s">
        <v>115</v>
      </c>
      <c r="BG3856" t="s">
        <v>115</v>
      </c>
      <c r="BH3856">
        <v>8149</v>
      </c>
      <c r="BM3856">
        <v>43540</v>
      </c>
      <c r="BR3856" t="s">
        <v>1299</v>
      </c>
      <c r="BS3856" t="s">
        <v>1300</v>
      </c>
      <c r="BU3856">
        <v>1</v>
      </c>
      <c r="BV3856" t="s">
        <v>118</v>
      </c>
      <c r="BX3856" t="s">
        <v>119</v>
      </c>
      <c r="BY3856" t="s">
        <v>119</v>
      </c>
      <c r="BZ3856" t="s">
        <v>119</v>
      </c>
      <c r="CA3856">
        <v>1</v>
      </c>
      <c r="CC3856" t="s">
        <v>120</v>
      </c>
      <c r="CH3856">
        <v>540</v>
      </c>
      <c r="CI3856">
        <v>34170</v>
      </c>
      <c r="CJ3856" t="s">
        <v>106</v>
      </c>
      <c r="CK3856" t="s">
        <v>106</v>
      </c>
      <c r="CL3856">
        <v>35</v>
      </c>
      <c r="CM3856" t="s">
        <v>4710</v>
      </c>
      <c r="CO3856">
        <v>125097</v>
      </c>
      <c r="CQ3856">
        <v>0</v>
      </c>
      <c r="CR3856">
        <v>0</v>
      </c>
      <c r="CS3856">
        <v>0</v>
      </c>
      <c r="CY3856" t="s">
        <v>123</v>
      </c>
      <c r="CZ3856" t="s">
        <v>124</v>
      </c>
      <c r="DD3856" t="str" cm="1">
        <f t="array" ref="DD3856">TEXT(_xlfn.SEQUENCE(1, DATEDIF(AG3856, AH3856, "m") + 1, AG3856, 30), "YYYY-APMM")</f>
        <v>2014-AP04</v>
      </c>
      <c r="DN3856">
        <f t="shared" si="120"/>
        <v>69</v>
      </c>
      <c r="DO3856" t="str">
        <f t="shared" si="121"/>
        <v>LABOR - CIVIL</v>
      </c>
    </row>
    <row r="3857" spans="1:119" x14ac:dyDescent="0.35">
      <c r="A3857" t="s">
        <v>105</v>
      </c>
      <c r="B3857">
        <v>503142</v>
      </c>
      <c r="C3857">
        <v>6359</v>
      </c>
      <c r="D3857">
        <v>125103</v>
      </c>
      <c r="E3857">
        <v>13662</v>
      </c>
      <c r="F3857">
        <v>0</v>
      </c>
      <c r="G3857" t="s">
        <v>106</v>
      </c>
      <c r="H3857" t="s">
        <v>106</v>
      </c>
      <c r="I3857" t="s">
        <v>106</v>
      </c>
      <c r="J3857" t="s">
        <v>107</v>
      </c>
      <c r="K3857" t="s">
        <v>108</v>
      </c>
      <c r="L3857" t="s">
        <v>109</v>
      </c>
      <c r="M3857" t="s">
        <v>110</v>
      </c>
      <c r="N3857" t="s">
        <v>8755</v>
      </c>
      <c r="O3857" t="s">
        <v>4712</v>
      </c>
      <c r="P3857">
        <v>8178</v>
      </c>
      <c r="Q3857">
        <v>120</v>
      </c>
      <c r="R3857">
        <v>0</v>
      </c>
      <c r="S3857">
        <v>200</v>
      </c>
      <c r="T3857">
        <v>0</v>
      </c>
      <c r="U3857">
        <v>1192.8</v>
      </c>
      <c r="V3857">
        <v>1192.8</v>
      </c>
      <c r="W3857">
        <v>200</v>
      </c>
      <c r="X3857">
        <v>0</v>
      </c>
      <c r="Y3857">
        <v>0</v>
      </c>
      <c r="Z3857">
        <v>0</v>
      </c>
      <c r="AD3857" s="1">
        <v>41756.333333333336</v>
      </c>
      <c r="AE3857" s="1">
        <v>41784.708333333336</v>
      </c>
      <c r="AG3857" s="1">
        <v>41738.333333333336</v>
      </c>
      <c r="AH3857" s="1">
        <v>41766.708333333336</v>
      </c>
      <c r="AI3857" s="1">
        <v>41738.333333333336</v>
      </c>
      <c r="AJ3857" s="1">
        <v>41766.708333333336</v>
      </c>
      <c r="AK3857" s="1">
        <v>41738.333333333336</v>
      </c>
      <c r="AL3857" s="1">
        <v>41766.708333333336</v>
      </c>
      <c r="AM3857" s="1">
        <v>41756.333333333336</v>
      </c>
      <c r="AN3857" s="1">
        <v>41784.708333333336</v>
      </c>
      <c r="AP3857" t="s">
        <v>113</v>
      </c>
      <c r="AU3857" t="s">
        <v>8756</v>
      </c>
      <c r="AY3857" t="s">
        <v>106</v>
      </c>
      <c r="AZ3857">
        <v>0</v>
      </c>
      <c r="BA3857">
        <v>0</v>
      </c>
      <c r="BD3857" s="3">
        <v>41321.662499999999</v>
      </c>
      <c r="BE3857" s="3">
        <v>41328.377083333333</v>
      </c>
      <c r="BF3857" t="s">
        <v>115</v>
      </c>
      <c r="BG3857" t="s">
        <v>115</v>
      </c>
      <c r="BH3857">
        <v>8149</v>
      </c>
      <c r="BM3857">
        <v>43550</v>
      </c>
      <c r="BR3857" t="s">
        <v>116</v>
      </c>
      <c r="BS3857" t="s">
        <v>117</v>
      </c>
      <c r="BU3857">
        <v>1</v>
      </c>
      <c r="BV3857" t="s">
        <v>118</v>
      </c>
      <c r="BX3857" t="s">
        <v>119</v>
      </c>
      <c r="BY3857" t="s">
        <v>119</v>
      </c>
      <c r="BZ3857" t="s">
        <v>119</v>
      </c>
      <c r="CA3857">
        <v>1</v>
      </c>
      <c r="CC3857" t="s">
        <v>120</v>
      </c>
      <c r="CH3857">
        <v>540</v>
      </c>
      <c r="CI3857">
        <v>34170</v>
      </c>
      <c r="CJ3857" t="s">
        <v>106</v>
      </c>
      <c r="CK3857" t="s">
        <v>106</v>
      </c>
      <c r="CL3857">
        <v>35</v>
      </c>
      <c r="CM3857" t="s">
        <v>4710</v>
      </c>
      <c r="CO3857">
        <v>125097</v>
      </c>
      <c r="CQ3857">
        <v>0</v>
      </c>
      <c r="CR3857">
        <v>0</v>
      </c>
      <c r="CS3857">
        <v>0</v>
      </c>
      <c r="CY3857" t="s">
        <v>123</v>
      </c>
      <c r="CZ3857" t="s">
        <v>124</v>
      </c>
      <c r="DD3857" t="str" cm="1">
        <f t="array" ref="DD3857">TEXT(_xlfn.SEQUENCE(1, DATEDIF(AG3857, AH3857, "m") + 1, AG3857, 30), "YYYY-APMM")</f>
        <v>2014-AP04</v>
      </c>
      <c r="DN3857">
        <f t="shared" si="120"/>
        <v>1192.8</v>
      </c>
      <c r="DO3857" t="str">
        <f t="shared" si="121"/>
        <v>LABOR- SUBCONTRACTOR</v>
      </c>
    </row>
    <row r="3858" spans="1:119" x14ac:dyDescent="0.35">
      <c r="A3858" t="s">
        <v>105</v>
      </c>
      <c r="B3858">
        <v>503143</v>
      </c>
      <c r="C3858">
        <v>6359</v>
      </c>
      <c r="D3858">
        <v>125103</v>
      </c>
      <c r="E3858">
        <v>13662</v>
      </c>
      <c r="F3858">
        <v>0</v>
      </c>
      <c r="G3858" t="s">
        <v>106</v>
      </c>
      <c r="H3858" t="s">
        <v>106</v>
      </c>
      <c r="I3858" t="s">
        <v>106</v>
      </c>
      <c r="J3858" t="s">
        <v>107</v>
      </c>
      <c r="K3858" t="s">
        <v>108</v>
      </c>
      <c r="L3858" t="s">
        <v>109</v>
      </c>
      <c r="M3858" t="s">
        <v>110</v>
      </c>
      <c r="N3858" t="s">
        <v>8757</v>
      </c>
      <c r="O3858" t="s">
        <v>4715</v>
      </c>
      <c r="P3858">
        <v>8172</v>
      </c>
      <c r="Q3858">
        <v>120</v>
      </c>
      <c r="R3858">
        <v>0</v>
      </c>
      <c r="S3858">
        <v>200</v>
      </c>
      <c r="T3858">
        <v>0</v>
      </c>
      <c r="U3858">
        <v>638</v>
      </c>
      <c r="V3858">
        <v>638</v>
      </c>
      <c r="W3858">
        <v>200</v>
      </c>
      <c r="X3858">
        <v>0</v>
      </c>
      <c r="Y3858">
        <v>0</v>
      </c>
      <c r="Z3858">
        <v>0</v>
      </c>
      <c r="AD3858" s="1">
        <v>41756.333333333336</v>
      </c>
      <c r="AE3858" s="1">
        <v>41784.708333333336</v>
      </c>
      <c r="AG3858" s="1">
        <v>41738.333333333336</v>
      </c>
      <c r="AH3858" s="1">
        <v>41766.708333333336</v>
      </c>
      <c r="AI3858" s="1">
        <v>41738.333333333336</v>
      </c>
      <c r="AJ3858" s="1">
        <v>41766.708333333336</v>
      </c>
      <c r="AK3858" s="1">
        <v>41738.333333333336</v>
      </c>
      <c r="AL3858" s="1">
        <v>41766.708333333336</v>
      </c>
      <c r="AM3858" s="1">
        <v>41756.333333333336</v>
      </c>
      <c r="AN3858" s="1">
        <v>41784.708333333336</v>
      </c>
      <c r="AP3858" t="s">
        <v>113</v>
      </c>
      <c r="AU3858" t="s">
        <v>8758</v>
      </c>
      <c r="AY3858" t="s">
        <v>106</v>
      </c>
      <c r="AZ3858">
        <v>0</v>
      </c>
      <c r="BA3858">
        <v>0</v>
      </c>
      <c r="BD3858" s="3">
        <v>41321.662499999999</v>
      </c>
      <c r="BE3858" s="3">
        <v>41321.690972222219</v>
      </c>
      <c r="BF3858" t="s">
        <v>115</v>
      </c>
      <c r="BG3858" t="s">
        <v>115</v>
      </c>
      <c r="BH3858">
        <v>8149</v>
      </c>
      <c r="BM3858">
        <v>43490</v>
      </c>
      <c r="BR3858" t="s">
        <v>3200</v>
      </c>
      <c r="BS3858" t="s">
        <v>3201</v>
      </c>
      <c r="BU3858">
        <v>1</v>
      </c>
      <c r="BV3858" t="s">
        <v>118</v>
      </c>
      <c r="BX3858" t="s">
        <v>119</v>
      </c>
      <c r="BY3858" t="s">
        <v>119</v>
      </c>
      <c r="BZ3858" t="s">
        <v>119</v>
      </c>
      <c r="CA3858">
        <v>1</v>
      </c>
      <c r="CC3858" t="s">
        <v>120</v>
      </c>
      <c r="CH3858">
        <v>540</v>
      </c>
      <c r="CI3858">
        <v>34170</v>
      </c>
      <c r="CJ3858" t="s">
        <v>106</v>
      </c>
      <c r="CK3858" t="s">
        <v>106</v>
      </c>
      <c r="CL3858">
        <v>35</v>
      </c>
      <c r="CM3858" t="s">
        <v>4710</v>
      </c>
      <c r="CO3858">
        <v>125097</v>
      </c>
      <c r="CQ3858">
        <v>0</v>
      </c>
      <c r="CR3858">
        <v>0</v>
      </c>
      <c r="CS3858">
        <v>0</v>
      </c>
      <c r="CY3858" t="s">
        <v>123</v>
      </c>
      <c r="CZ3858" t="s">
        <v>124</v>
      </c>
      <c r="DD3858" t="str" cm="1">
        <f t="array" ref="DD3858">TEXT(_xlfn.SEQUENCE(1, DATEDIF(AG3858, AH3858, "m") + 1, AG3858, 30), "YYYY-APMM")</f>
        <v>2014-AP04</v>
      </c>
      <c r="DN3858">
        <f t="shared" si="120"/>
        <v>638</v>
      </c>
      <c r="DO3858" t="str">
        <f t="shared" si="121"/>
        <v>MANHOLES SK</v>
      </c>
    </row>
    <row r="3859" spans="1:119" x14ac:dyDescent="0.35">
      <c r="A3859" t="s">
        <v>105</v>
      </c>
      <c r="B3859">
        <v>503144</v>
      </c>
      <c r="C3859">
        <v>6359</v>
      </c>
      <c r="D3859">
        <v>125103</v>
      </c>
      <c r="E3859">
        <v>13662</v>
      </c>
      <c r="F3859">
        <v>0</v>
      </c>
      <c r="G3859" t="s">
        <v>106</v>
      </c>
      <c r="H3859" t="s">
        <v>106</v>
      </c>
      <c r="I3859" t="s">
        <v>106</v>
      </c>
      <c r="J3859" t="s">
        <v>107</v>
      </c>
      <c r="K3859" t="s">
        <v>108</v>
      </c>
      <c r="L3859" t="s">
        <v>109</v>
      </c>
      <c r="M3859" t="s">
        <v>110</v>
      </c>
      <c r="N3859" t="s">
        <v>8759</v>
      </c>
      <c r="O3859" t="s">
        <v>4718</v>
      </c>
      <c r="P3859">
        <v>8177</v>
      </c>
      <c r="Q3859">
        <v>120</v>
      </c>
      <c r="R3859">
        <v>0</v>
      </c>
      <c r="S3859">
        <v>200</v>
      </c>
      <c r="T3859">
        <v>0</v>
      </c>
      <c r="U3859">
        <v>287</v>
      </c>
      <c r="V3859">
        <v>287</v>
      </c>
      <c r="W3859">
        <v>200</v>
      </c>
      <c r="X3859">
        <v>275</v>
      </c>
      <c r="Y3859">
        <v>0</v>
      </c>
      <c r="Z3859">
        <v>275</v>
      </c>
      <c r="AD3859" s="1">
        <v>41762.333333333336</v>
      </c>
      <c r="AE3859" s="1">
        <v>41790.708333333336</v>
      </c>
      <c r="AG3859" s="1">
        <v>41744.333333333336</v>
      </c>
      <c r="AH3859" s="1">
        <v>41772.708333333336</v>
      </c>
      <c r="AI3859" s="1">
        <v>41744.333333333336</v>
      </c>
      <c r="AJ3859" s="1">
        <v>41772.708333333336</v>
      </c>
      <c r="AK3859" s="1">
        <v>41744.333333333336</v>
      </c>
      <c r="AL3859" s="1">
        <v>41772.708333333336</v>
      </c>
      <c r="AM3859" s="1">
        <v>41762.333333333336</v>
      </c>
      <c r="AN3859" s="1">
        <v>41790.708333333336</v>
      </c>
      <c r="AP3859" t="s">
        <v>113</v>
      </c>
      <c r="AU3859" t="s">
        <v>8760</v>
      </c>
      <c r="AY3859" t="s">
        <v>106</v>
      </c>
      <c r="AZ3859">
        <v>0</v>
      </c>
      <c r="BA3859">
        <v>0</v>
      </c>
      <c r="BD3859" s="3">
        <v>41321.662499999999</v>
      </c>
      <c r="BE3859" s="3">
        <v>41321.690972222219</v>
      </c>
      <c r="BF3859" t="s">
        <v>115</v>
      </c>
      <c r="BG3859" t="s">
        <v>115</v>
      </c>
      <c r="BH3859">
        <v>8149</v>
      </c>
      <c r="BM3859">
        <v>43540</v>
      </c>
      <c r="BR3859" t="s">
        <v>1299</v>
      </c>
      <c r="BS3859" t="s">
        <v>1300</v>
      </c>
      <c r="BU3859">
        <v>1</v>
      </c>
      <c r="BV3859" t="s">
        <v>118</v>
      </c>
      <c r="BX3859" t="s">
        <v>119</v>
      </c>
      <c r="BY3859" t="s">
        <v>119</v>
      </c>
      <c r="BZ3859" t="s">
        <v>119</v>
      </c>
      <c r="CA3859">
        <v>1</v>
      </c>
      <c r="CC3859" t="s">
        <v>120</v>
      </c>
      <c r="CH3859">
        <v>540</v>
      </c>
      <c r="CI3859">
        <v>34170</v>
      </c>
      <c r="CJ3859" t="s">
        <v>106</v>
      </c>
      <c r="CK3859" t="s">
        <v>106</v>
      </c>
      <c r="CL3859">
        <v>35</v>
      </c>
      <c r="CM3859" t="s">
        <v>4710</v>
      </c>
      <c r="CO3859">
        <v>125097</v>
      </c>
      <c r="CQ3859">
        <v>0</v>
      </c>
      <c r="CR3859">
        <v>0</v>
      </c>
      <c r="CS3859">
        <v>0</v>
      </c>
      <c r="CY3859" t="s">
        <v>123</v>
      </c>
      <c r="CZ3859" t="s">
        <v>124</v>
      </c>
      <c r="DD3859" t="str" cm="1">
        <f t="array" ref="DD3859">TEXT(_xlfn.SEQUENCE(1, DATEDIF(AG3859, AH3859, "m") + 1, AG3859, 30), "YYYY-APMM")</f>
        <v>2014-AP04</v>
      </c>
      <c r="DN3859">
        <f t="shared" si="120"/>
        <v>287</v>
      </c>
      <c r="DO3859" t="str">
        <f t="shared" si="121"/>
        <v>LABOR - CIVIL</v>
      </c>
    </row>
    <row r="3860" spans="1:119" x14ac:dyDescent="0.35">
      <c r="A3860" t="s">
        <v>105</v>
      </c>
      <c r="B3860">
        <v>503145</v>
      </c>
      <c r="C3860">
        <v>6359</v>
      </c>
      <c r="D3860">
        <v>125103</v>
      </c>
      <c r="E3860">
        <v>13662</v>
      </c>
      <c r="F3860">
        <v>0</v>
      </c>
      <c r="G3860" t="s">
        <v>106</v>
      </c>
      <c r="H3860" t="s">
        <v>106</v>
      </c>
      <c r="I3860" t="s">
        <v>106</v>
      </c>
      <c r="J3860" t="s">
        <v>107</v>
      </c>
      <c r="K3860" t="s">
        <v>108</v>
      </c>
      <c r="L3860" t="s">
        <v>109</v>
      </c>
      <c r="M3860" t="s">
        <v>110</v>
      </c>
      <c r="N3860" t="s">
        <v>8761</v>
      </c>
      <c r="O3860" t="s">
        <v>4721</v>
      </c>
      <c r="P3860">
        <v>8178</v>
      </c>
      <c r="Q3860">
        <v>632</v>
      </c>
      <c r="R3860">
        <v>16</v>
      </c>
      <c r="S3860">
        <v>200</v>
      </c>
      <c r="T3860">
        <v>0</v>
      </c>
      <c r="U3860">
        <v>216</v>
      </c>
      <c r="V3860">
        <v>216</v>
      </c>
      <c r="W3860">
        <v>200</v>
      </c>
      <c r="X3860">
        <v>0</v>
      </c>
      <c r="Y3860">
        <v>0</v>
      </c>
      <c r="Z3860">
        <v>0</v>
      </c>
      <c r="AD3860" s="1">
        <v>41848.333333333336</v>
      </c>
      <c r="AE3860" s="1">
        <v>41879.708333333336</v>
      </c>
      <c r="AG3860" s="1">
        <v>41756.333333333336</v>
      </c>
      <c r="AH3860" s="1">
        <v>41784.708333333336</v>
      </c>
      <c r="AI3860" s="1">
        <v>41756.333333333336</v>
      </c>
      <c r="AJ3860" s="1">
        <v>41784.708333333336</v>
      </c>
      <c r="AK3860" s="1">
        <v>41756.333333333336</v>
      </c>
      <c r="AL3860" s="1">
        <v>41784.708333333336</v>
      </c>
      <c r="AM3860" s="1">
        <v>41848.333333333336</v>
      </c>
      <c r="AN3860" s="1">
        <v>41879.708333333336</v>
      </c>
      <c r="AP3860" t="s">
        <v>113</v>
      </c>
      <c r="AU3860" t="s">
        <v>8762</v>
      </c>
      <c r="AY3860" t="s">
        <v>106</v>
      </c>
      <c r="AZ3860">
        <v>0</v>
      </c>
      <c r="BA3860">
        <v>0</v>
      </c>
      <c r="BD3860" s="3">
        <v>41321.662499999999</v>
      </c>
      <c r="BE3860" s="3">
        <v>41321.690972222219</v>
      </c>
      <c r="BF3860" t="s">
        <v>115</v>
      </c>
      <c r="BG3860" t="s">
        <v>115</v>
      </c>
      <c r="BH3860">
        <v>8149</v>
      </c>
      <c r="BM3860">
        <v>43550</v>
      </c>
      <c r="BR3860" t="s">
        <v>116</v>
      </c>
      <c r="BS3860" t="s">
        <v>117</v>
      </c>
      <c r="BU3860">
        <v>1</v>
      </c>
      <c r="BV3860" t="s">
        <v>118</v>
      </c>
      <c r="BX3860" t="s">
        <v>119</v>
      </c>
      <c r="BY3860" t="s">
        <v>119</v>
      </c>
      <c r="BZ3860" t="s">
        <v>119</v>
      </c>
      <c r="CA3860">
        <v>1</v>
      </c>
      <c r="CC3860" t="s">
        <v>120</v>
      </c>
      <c r="CH3860">
        <v>540</v>
      </c>
      <c r="CI3860">
        <v>34170</v>
      </c>
      <c r="CJ3860" t="s">
        <v>106</v>
      </c>
      <c r="CK3860" t="s">
        <v>106</v>
      </c>
      <c r="CL3860">
        <v>35</v>
      </c>
      <c r="CM3860" t="s">
        <v>4710</v>
      </c>
      <c r="CO3860">
        <v>125097</v>
      </c>
      <c r="CQ3860">
        <v>0</v>
      </c>
      <c r="CR3860">
        <v>0</v>
      </c>
      <c r="CS3860">
        <v>0</v>
      </c>
      <c r="CY3860" t="s">
        <v>123</v>
      </c>
      <c r="CZ3860" t="s">
        <v>124</v>
      </c>
      <c r="DD3860" t="str" cm="1">
        <f t="array" ref="DD3860">TEXT(_xlfn.SEQUENCE(1, DATEDIF(AG3860, AH3860, "m") + 1, AG3860, 30), "YYYY-APMM")</f>
        <v>2014-AP04</v>
      </c>
      <c r="DN3860">
        <f t="shared" si="120"/>
        <v>216</v>
      </c>
      <c r="DO3860" t="str">
        <f t="shared" si="121"/>
        <v>LABOR- SUBCONTRACTOR</v>
      </c>
    </row>
    <row r="3861" spans="1:119" x14ac:dyDescent="0.35">
      <c r="A3861" t="s">
        <v>105</v>
      </c>
      <c r="B3861">
        <v>503146</v>
      </c>
      <c r="C3861">
        <v>6359</v>
      </c>
      <c r="D3861">
        <v>125103</v>
      </c>
      <c r="E3861">
        <v>13662</v>
      </c>
      <c r="F3861">
        <v>0</v>
      </c>
      <c r="G3861" t="s">
        <v>106</v>
      </c>
      <c r="H3861" t="s">
        <v>106</v>
      </c>
      <c r="I3861" t="s">
        <v>106</v>
      </c>
      <c r="J3861" t="s">
        <v>107</v>
      </c>
      <c r="K3861" t="s">
        <v>108</v>
      </c>
      <c r="L3861" t="s">
        <v>109</v>
      </c>
      <c r="M3861" t="s">
        <v>110</v>
      </c>
      <c r="N3861" t="s">
        <v>8763</v>
      </c>
      <c r="O3861" t="s">
        <v>4724</v>
      </c>
      <c r="P3861">
        <v>8178</v>
      </c>
      <c r="Q3861">
        <v>616</v>
      </c>
      <c r="R3861">
        <v>144</v>
      </c>
      <c r="S3861">
        <v>200</v>
      </c>
      <c r="T3861">
        <v>0</v>
      </c>
      <c r="U3861">
        <v>823.6</v>
      </c>
      <c r="V3861">
        <v>823.6</v>
      </c>
      <c r="W3861">
        <v>200</v>
      </c>
      <c r="X3861">
        <v>0</v>
      </c>
      <c r="Y3861">
        <v>0</v>
      </c>
      <c r="Z3861">
        <v>0</v>
      </c>
      <c r="AD3861" s="1">
        <v>41881.333333333336</v>
      </c>
      <c r="AE3861" s="1">
        <v>41909.708333333336</v>
      </c>
      <c r="AG3861" s="1">
        <v>41787.333333333336</v>
      </c>
      <c r="AH3861" s="1">
        <v>41815.708333333336</v>
      </c>
      <c r="AI3861" s="1">
        <v>41787.333333333336</v>
      </c>
      <c r="AJ3861" s="1">
        <v>41815.708333333336</v>
      </c>
      <c r="AK3861" s="1">
        <v>41787.333333333336</v>
      </c>
      <c r="AL3861" s="1">
        <v>41815.708333333336</v>
      </c>
      <c r="AM3861" s="1">
        <v>41881.333333333336</v>
      </c>
      <c r="AN3861" s="1">
        <v>41909.708333333336</v>
      </c>
      <c r="AP3861" t="s">
        <v>113</v>
      </c>
      <c r="AU3861" t="s">
        <v>8764</v>
      </c>
      <c r="AY3861" t="s">
        <v>106</v>
      </c>
      <c r="AZ3861">
        <v>0</v>
      </c>
      <c r="BA3861">
        <v>0</v>
      </c>
      <c r="BD3861" s="3">
        <v>41321.662499999999</v>
      </c>
      <c r="BE3861" s="3">
        <v>41321.690972222219</v>
      </c>
      <c r="BF3861" t="s">
        <v>115</v>
      </c>
      <c r="BG3861" t="s">
        <v>115</v>
      </c>
      <c r="BH3861">
        <v>8149</v>
      </c>
      <c r="BM3861">
        <v>43550</v>
      </c>
      <c r="BR3861" t="s">
        <v>116</v>
      </c>
      <c r="BS3861" t="s">
        <v>117</v>
      </c>
      <c r="BU3861">
        <v>1</v>
      </c>
      <c r="BV3861" t="s">
        <v>118</v>
      </c>
      <c r="BX3861" t="s">
        <v>119</v>
      </c>
      <c r="BY3861" t="s">
        <v>119</v>
      </c>
      <c r="BZ3861" t="s">
        <v>119</v>
      </c>
      <c r="CA3861">
        <v>1</v>
      </c>
      <c r="CC3861" t="s">
        <v>120</v>
      </c>
      <c r="CH3861">
        <v>540</v>
      </c>
      <c r="CI3861">
        <v>34170</v>
      </c>
      <c r="CJ3861" t="s">
        <v>106</v>
      </c>
      <c r="CK3861" t="s">
        <v>106</v>
      </c>
      <c r="CL3861">
        <v>35</v>
      </c>
      <c r="CM3861" t="s">
        <v>4710</v>
      </c>
      <c r="CO3861">
        <v>125097</v>
      </c>
      <c r="CQ3861">
        <v>0</v>
      </c>
      <c r="CR3861">
        <v>0</v>
      </c>
      <c r="CS3861">
        <v>0</v>
      </c>
      <c r="CY3861" t="s">
        <v>123</v>
      </c>
      <c r="CZ3861" t="s">
        <v>124</v>
      </c>
      <c r="DD3861" t="str" cm="1">
        <f t="array" ref="DD3861">TEXT(_xlfn.SEQUENCE(1, DATEDIF(AG3861, AH3861, "m") + 1, AG3861, 30), "YYYY-APMM")</f>
        <v>2014-AP05</v>
      </c>
      <c r="DN3861">
        <f t="shared" si="120"/>
        <v>823.6</v>
      </c>
      <c r="DO3861" t="str">
        <f t="shared" si="121"/>
        <v>LABOR- SUBCONTRACTOR</v>
      </c>
    </row>
    <row r="3862" spans="1:119" x14ac:dyDescent="0.35">
      <c r="A3862" t="s">
        <v>105</v>
      </c>
      <c r="B3862">
        <v>503147</v>
      </c>
      <c r="C3862">
        <v>6359</v>
      </c>
      <c r="D3862">
        <v>125104</v>
      </c>
      <c r="E3862">
        <v>13662</v>
      </c>
      <c r="F3862">
        <v>0</v>
      </c>
      <c r="G3862" t="s">
        <v>106</v>
      </c>
      <c r="H3862" t="s">
        <v>106</v>
      </c>
      <c r="I3862" t="s">
        <v>106</v>
      </c>
      <c r="J3862" t="s">
        <v>107</v>
      </c>
      <c r="K3862" t="s">
        <v>108</v>
      </c>
      <c r="L3862" t="s">
        <v>109</v>
      </c>
      <c r="M3862" t="s">
        <v>110</v>
      </c>
      <c r="N3862" t="s">
        <v>8765</v>
      </c>
      <c r="O3862" t="s">
        <v>4800</v>
      </c>
      <c r="P3862">
        <v>8177</v>
      </c>
      <c r="Q3862">
        <v>120</v>
      </c>
      <c r="R3862">
        <v>0</v>
      </c>
      <c r="S3862">
        <v>80</v>
      </c>
      <c r="T3862">
        <v>0</v>
      </c>
      <c r="U3862">
        <v>1232</v>
      </c>
      <c r="V3862">
        <v>1232</v>
      </c>
      <c r="W3862">
        <v>80</v>
      </c>
      <c r="X3862">
        <v>500</v>
      </c>
      <c r="Y3862">
        <v>0</v>
      </c>
      <c r="Z3862">
        <v>500</v>
      </c>
      <c r="AD3862" s="1">
        <v>41808.333333333336</v>
      </c>
      <c r="AE3862" s="1">
        <v>41819.708333333336</v>
      </c>
      <c r="AG3862" s="1">
        <v>41791.333333333336</v>
      </c>
      <c r="AH3862" s="1">
        <v>41801.708333333336</v>
      </c>
      <c r="AI3862" s="1">
        <v>41791.333333333336</v>
      </c>
      <c r="AJ3862" s="1">
        <v>41801.708333333336</v>
      </c>
      <c r="AK3862" s="1">
        <v>41791.333333333336</v>
      </c>
      <c r="AL3862" s="1">
        <v>41801.708333333336</v>
      </c>
      <c r="AM3862" s="1">
        <v>41808.333333333336</v>
      </c>
      <c r="AN3862" s="1">
        <v>41819.708333333336</v>
      </c>
      <c r="AP3862" t="s">
        <v>113</v>
      </c>
      <c r="AU3862" t="s">
        <v>8766</v>
      </c>
      <c r="AY3862" t="s">
        <v>106</v>
      </c>
      <c r="AZ3862">
        <v>0</v>
      </c>
      <c r="BA3862">
        <v>0</v>
      </c>
      <c r="BD3862" s="3">
        <v>41321.662499999999</v>
      </c>
      <c r="BE3862" s="3">
        <v>41321.690972222219</v>
      </c>
      <c r="BF3862" t="s">
        <v>115</v>
      </c>
      <c r="BG3862" t="s">
        <v>115</v>
      </c>
      <c r="BH3862">
        <v>8149</v>
      </c>
      <c r="BM3862">
        <v>43540</v>
      </c>
      <c r="BR3862" t="s">
        <v>1299</v>
      </c>
      <c r="BS3862" t="s">
        <v>1300</v>
      </c>
      <c r="BU3862">
        <v>1</v>
      </c>
      <c r="BV3862" t="s">
        <v>118</v>
      </c>
      <c r="BX3862" t="s">
        <v>119</v>
      </c>
      <c r="BY3862" t="s">
        <v>119</v>
      </c>
      <c r="BZ3862" t="s">
        <v>119</v>
      </c>
      <c r="CA3862">
        <v>1</v>
      </c>
      <c r="CC3862" t="s">
        <v>120</v>
      </c>
      <c r="CH3862">
        <v>540</v>
      </c>
      <c r="CI3862">
        <v>34210</v>
      </c>
      <c r="CJ3862" t="s">
        <v>106</v>
      </c>
      <c r="CK3862" t="s">
        <v>106</v>
      </c>
      <c r="CL3862">
        <v>55</v>
      </c>
      <c r="CM3862" t="s">
        <v>4802</v>
      </c>
      <c r="CO3862">
        <v>125097</v>
      </c>
      <c r="CQ3862">
        <v>0</v>
      </c>
      <c r="CR3862">
        <v>0</v>
      </c>
      <c r="CS3862">
        <v>0</v>
      </c>
      <c r="CY3862" t="s">
        <v>123</v>
      </c>
      <c r="CZ3862" t="s">
        <v>124</v>
      </c>
      <c r="DD3862" t="str" cm="1">
        <f t="array" ref="DD3862">TEXT(_xlfn.SEQUENCE(1, DATEDIF(AG3862, AH3862, "m") + 1, AG3862, 30), "YYYY-APMM")</f>
        <v>2014-AP06</v>
      </c>
      <c r="DN3862">
        <f t="shared" si="120"/>
        <v>1232</v>
      </c>
      <c r="DO3862" t="str">
        <f t="shared" si="121"/>
        <v>LABOR - CIVIL</v>
      </c>
    </row>
    <row r="3863" spans="1:119" x14ac:dyDescent="0.35">
      <c r="A3863" t="s">
        <v>105</v>
      </c>
      <c r="B3863">
        <v>503148</v>
      </c>
      <c r="C3863">
        <v>6359</v>
      </c>
      <c r="D3863">
        <v>125104</v>
      </c>
      <c r="E3863">
        <v>13662</v>
      </c>
      <c r="F3863">
        <v>0</v>
      </c>
      <c r="G3863" t="s">
        <v>106</v>
      </c>
      <c r="H3863" t="s">
        <v>106</v>
      </c>
      <c r="I3863" t="s">
        <v>106</v>
      </c>
      <c r="J3863" t="s">
        <v>107</v>
      </c>
      <c r="K3863" t="s">
        <v>108</v>
      </c>
      <c r="L3863" t="s">
        <v>109</v>
      </c>
      <c r="M3863" t="s">
        <v>110</v>
      </c>
      <c r="N3863" t="s">
        <v>8767</v>
      </c>
      <c r="O3863" t="s">
        <v>4804</v>
      </c>
      <c r="P3863">
        <v>8178</v>
      </c>
      <c r="Q3863">
        <v>120</v>
      </c>
      <c r="R3863">
        <v>0</v>
      </c>
      <c r="S3863">
        <v>200</v>
      </c>
      <c r="T3863">
        <v>0</v>
      </c>
      <c r="U3863">
        <v>24</v>
      </c>
      <c r="V3863">
        <v>24</v>
      </c>
      <c r="W3863">
        <v>200</v>
      </c>
      <c r="X3863">
        <v>0</v>
      </c>
      <c r="Y3863">
        <v>0</v>
      </c>
      <c r="Z3863">
        <v>0</v>
      </c>
      <c r="AD3863" s="1">
        <v>41820.333333333336</v>
      </c>
      <c r="AE3863" s="1">
        <v>41848.708333333336</v>
      </c>
      <c r="AG3863" s="1">
        <v>41802.333333333336</v>
      </c>
      <c r="AH3863" s="1">
        <v>41830.708333333336</v>
      </c>
      <c r="AI3863" s="1">
        <v>41802.333333333336</v>
      </c>
      <c r="AJ3863" s="1">
        <v>41830.708333333336</v>
      </c>
      <c r="AK3863" s="1">
        <v>41802.333333333336</v>
      </c>
      <c r="AL3863" s="1">
        <v>41830.708333333336</v>
      </c>
      <c r="AM3863" s="1">
        <v>41820.333333333336</v>
      </c>
      <c r="AN3863" s="1">
        <v>41848.708333333336</v>
      </c>
      <c r="AP3863" t="s">
        <v>113</v>
      </c>
      <c r="AU3863" t="s">
        <v>8768</v>
      </c>
      <c r="AY3863" t="s">
        <v>106</v>
      </c>
      <c r="AZ3863">
        <v>0</v>
      </c>
      <c r="BA3863">
        <v>0</v>
      </c>
      <c r="BD3863" s="3">
        <v>41321.662499999999</v>
      </c>
      <c r="BE3863" s="3">
        <v>41321.690972222219</v>
      </c>
      <c r="BF3863" t="s">
        <v>115</v>
      </c>
      <c r="BG3863" t="s">
        <v>115</v>
      </c>
      <c r="BH3863">
        <v>8149</v>
      </c>
      <c r="BM3863">
        <v>43550</v>
      </c>
      <c r="BR3863" t="s">
        <v>116</v>
      </c>
      <c r="BS3863" t="s">
        <v>117</v>
      </c>
      <c r="BU3863">
        <v>1</v>
      </c>
      <c r="BV3863" t="s">
        <v>118</v>
      </c>
      <c r="BX3863" t="s">
        <v>119</v>
      </c>
      <c r="BY3863" t="s">
        <v>119</v>
      </c>
      <c r="BZ3863" t="s">
        <v>119</v>
      </c>
      <c r="CA3863">
        <v>1</v>
      </c>
      <c r="CC3863" t="s">
        <v>120</v>
      </c>
      <c r="CH3863">
        <v>540</v>
      </c>
      <c r="CI3863">
        <v>34210</v>
      </c>
      <c r="CJ3863" t="s">
        <v>106</v>
      </c>
      <c r="CK3863" t="s">
        <v>106</v>
      </c>
      <c r="CL3863">
        <v>55</v>
      </c>
      <c r="CM3863" t="s">
        <v>4802</v>
      </c>
      <c r="CO3863">
        <v>125097</v>
      </c>
      <c r="CQ3863">
        <v>0</v>
      </c>
      <c r="CR3863">
        <v>0</v>
      </c>
      <c r="CS3863">
        <v>0</v>
      </c>
      <c r="CY3863" t="s">
        <v>123</v>
      </c>
      <c r="CZ3863" t="s">
        <v>124</v>
      </c>
      <c r="DD3863" t="str" cm="1">
        <f t="array" ref="DD3863">TEXT(_xlfn.SEQUENCE(1, DATEDIF(AG3863, AH3863, "m") + 1, AG3863, 30), "YYYY-APMM")</f>
        <v>2014-AP06</v>
      </c>
      <c r="DN3863">
        <f t="shared" si="120"/>
        <v>24</v>
      </c>
      <c r="DO3863" t="str">
        <f t="shared" si="121"/>
        <v>LABOR- SUBCONTRACTOR</v>
      </c>
    </row>
    <row r="3864" spans="1:119" x14ac:dyDescent="0.35">
      <c r="A3864" t="s">
        <v>105</v>
      </c>
      <c r="B3864">
        <v>503149</v>
      </c>
      <c r="C3864">
        <v>6359</v>
      </c>
      <c r="D3864">
        <v>125104</v>
      </c>
      <c r="E3864">
        <v>13662</v>
      </c>
      <c r="F3864">
        <v>0</v>
      </c>
      <c r="G3864" t="s">
        <v>106</v>
      </c>
      <c r="H3864" t="s">
        <v>106</v>
      </c>
      <c r="I3864" t="s">
        <v>106</v>
      </c>
      <c r="J3864" t="s">
        <v>107</v>
      </c>
      <c r="K3864" t="s">
        <v>108</v>
      </c>
      <c r="L3864" t="s">
        <v>109</v>
      </c>
      <c r="M3864" t="s">
        <v>110</v>
      </c>
      <c r="N3864" t="s">
        <v>8769</v>
      </c>
      <c r="O3864" t="s">
        <v>4807</v>
      </c>
      <c r="P3864">
        <v>8178</v>
      </c>
      <c r="Q3864">
        <v>120</v>
      </c>
      <c r="R3864">
        <v>0</v>
      </c>
      <c r="S3864">
        <v>200</v>
      </c>
      <c r="T3864">
        <v>0</v>
      </c>
      <c r="U3864">
        <v>24</v>
      </c>
      <c r="V3864">
        <v>24</v>
      </c>
      <c r="W3864">
        <v>200</v>
      </c>
      <c r="X3864">
        <v>0</v>
      </c>
      <c r="Y3864">
        <v>0</v>
      </c>
      <c r="Z3864">
        <v>0</v>
      </c>
      <c r="AD3864" s="1">
        <v>41832.333333333336</v>
      </c>
      <c r="AE3864" s="1">
        <v>41863.708333333336</v>
      </c>
      <c r="AG3864" s="1">
        <v>41814.333333333336</v>
      </c>
      <c r="AH3864" s="1">
        <v>41842.708333333336</v>
      </c>
      <c r="AI3864" s="1">
        <v>41814.333333333336</v>
      </c>
      <c r="AJ3864" s="1">
        <v>41842.708333333336</v>
      </c>
      <c r="AK3864" s="1">
        <v>41814.333333333336</v>
      </c>
      <c r="AL3864" s="1">
        <v>41842.708333333336</v>
      </c>
      <c r="AM3864" s="1">
        <v>41832.333333333336</v>
      </c>
      <c r="AN3864" s="1">
        <v>41863.708333333336</v>
      </c>
      <c r="AP3864" t="s">
        <v>113</v>
      </c>
      <c r="AU3864" t="s">
        <v>8770</v>
      </c>
      <c r="AY3864" t="s">
        <v>106</v>
      </c>
      <c r="AZ3864">
        <v>0</v>
      </c>
      <c r="BA3864">
        <v>0</v>
      </c>
      <c r="BD3864" s="3">
        <v>41321.662499999999</v>
      </c>
      <c r="BE3864" s="3">
        <v>41321.690972222219</v>
      </c>
      <c r="BF3864" t="s">
        <v>115</v>
      </c>
      <c r="BG3864" t="s">
        <v>115</v>
      </c>
      <c r="BH3864">
        <v>8149</v>
      </c>
      <c r="BM3864">
        <v>43550</v>
      </c>
      <c r="BR3864" t="s">
        <v>116</v>
      </c>
      <c r="BS3864" t="s">
        <v>117</v>
      </c>
      <c r="BU3864">
        <v>1</v>
      </c>
      <c r="BV3864" t="s">
        <v>118</v>
      </c>
      <c r="BX3864" t="s">
        <v>119</v>
      </c>
      <c r="BY3864" t="s">
        <v>119</v>
      </c>
      <c r="BZ3864" t="s">
        <v>119</v>
      </c>
      <c r="CA3864">
        <v>1</v>
      </c>
      <c r="CC3864" t="s">
        <v>120</v>
      </c>
      <c r="CH3864">
        <v>540</v>
      </c>
      <c r="CI3864">
        <v>34210</v>
      </c>
      <c r="CJ3864" t="s">
        <v>106</v>
      </c>
      <c r="CK3864" t="s">
        <v>106</v>
      </c>
      <c r="CL3864">
        <v>55</v>
      </c>
      <c r="CM3864" t="s">
        <v>4802</v>
      </c>
      <c r="CO3864">
        <v>125097</v>
      </c>
      <c r="CQ3864">
        <v>0</v>
      </c>
      <c r="CR3864">
        <v>0</v>
      </c>
      <c r="CS3864">
        <v>0</v>
      </c>
      <c r="CY3864" t="s">
        <v>123</v>
      </c>
      <c r="CZ3864" t="s">
        <v>124</v>
      </c>
      <c r="DD3864" t="str" cm="1">
        <f t="array" ref="DD3864">TEXT(_xlfn.SEQUENCE(1, DATEDIF(AG3864, AH3864, "m") + 1, AG3864, 30), "YYYY-APMM")</f>
        <v>2014-AP06</v>
      </c>
      <c r="DN3864">
        <f t="shared" si="120"/>
        <v>24</v>
      </c>
      <c r="DO3864" t="str">
        <f t="shared" si="121"/>
        <v>LABOR- SUBCONTRACTOR</v>
      </c>
    </row>
    <row r="3865" spans="1:119" x14ac:dyDescent="0.35">
      <c r="A3865" t="s">
        <v>105</v>
      </c>
      <c r="B3865">
        <v>503150</v>
      </c>
      <c r="C3865">
        <v>6359</v>
      </c>
      <c r="D3865">
        <v>125104</v>
      </c>
      <c r="E3865">
        <v>13662</v>
      </c>
      <c r="F3865">
        <v>0</v>
      </c>
      <c r="G3865" t="s">
        <v>106</v>
      </c>
      <c r="H3865" t="s">
        <v>106</v>
      </c>
      <c r="I3865" t="s">
        <v>106</v>
      </c>
      <c r="J3865" t="s">
        <v>107</v>
      </c>
      <c r="K3865" t="s">
        <v>108</v>
      </c>
      <c r="L3865" t="s">
        <v>109</v>
      </c>
      <c r="M3865" t="s">
        <v>110</v>
      </c>
      <c r="N3865" t="s">
        <v>8771</v>
      </c>
      <c r="O3865" t="s">
        <v>4810</v>
      </c>
      <c r="P3865">
        <v>8173</v>
      </c>
      <c r="Q3865">
        <v>120</v>
      </c>
      <c r="R3865">
        <v>0</v>
      </c>
      <c r="S3865">
        <v>160</v>
      </c>
      <c r="T3865">
        <v>0</v>
      </c>
      <c r="U3865">
        <v>1814</v>
      </c>
      <c r="V3865">
        <v>1814</v>
      </c>
      <c r="W3865">
        <v>160</v>
      </c>
      <c r="X3865">
        <v>600</v>
      </c>
      <c r="Y3865">
        <v>0</v>
      </c>
      <c r="Z3865">
        <v>600</v>
      </c>
      <c r="AD3865" s="1">
        <v>41843.333333333336</v>
      </c>
      <c r="AE3865" s="1">
        <v>41869.708333333336</v>
      </c>
      <c r="AG3865" s="1">
        <v>41826.333333333336</v>
      </c>
      <c r="AH3865" s="1">
        <v>41848.708333333336</v>
      </c>
      <c r="AI3865" s="1">
        <v>41826.333333333336</v>
      </c>
      <c r="AJ3865" s="1">
        <v>41848.708333333336</v>
      </c>
      <c r="AK3865" s="1">
        <v>41826.333333333336</v>
      </c>
      <c r="AL3865" s="1">
        <v>41848.708333333336</v>
      </c>
      <c r="AM3865" s="1">
        <v>41843.333333333336</v>
      </c>
      <c r="AN3865" s="1">
        <v>41869.708333333336</v>
      </c>
      <c r="AP3865" t="s">
        <v>113</v>
      </c>
      <c r="AU3865" t="s">
        <v>8772</v>
      </c>
      <c r="AY3865" t="s">
        <v>106</v>
      </c>
      <c r="AZ3865">
        <v>0</v>
      </c>
      <c r="BA3865">
        <v>0</v>
      </c>
      <c r="BD3865" s="3">
        <v>41321.662499999999</v>
      </c>
      <c r="BE3865" s="3">
        <v>41321.690972222219</v>
      </c>
      <c r="BF3865" t="s">
        <v>115</v>
      </c>
      <c r="BG3865" t="s">
        <v>115</v>
      </c>
      <c r="BH3865">
        <v>8149</v>
      </c>
      <c r="BM3865">
        <v>43500</v>
      </c>
      <c r="BR3865" t="s">
        <v>3233</v>
      </c>
      <c r="BS3865" t="s">
        <v>3234</v>
      </c>
      <c r="BU3865">
        <v>1</v>
      </c>
      <c r="BV3865" t="s">
        <v>118</v>
      </c>
      <c r="BX3865" t="s">
        <v>119</v>
      </c>
      <c r="BY3865" t="s">
        <v>119</v>
      </c>
      <c r="BZ3865" t="s">
        <v>119</v>
      </c>
      <c r="CA3865">
        <v>1</v>
      </c>
      <c r="CC3865" t="s">
        <v>120</v>
      </c>
      <c r="CH3865">
        <v>540</v>
      </c>
      <c r="CI3865">
        <v>34210</v>
      </c>
      <c r="CJ3865" t="s">
        <v>106</v>
      </c>
      <c r="CK3865" t="s">
        <v>106</v>
      </c>
      <c r="CL3865">
        <v>55</v>
      </c>
      <c r="CM3865" t="s">
        <v>4802</v>
      </c>
      <c r="CO3865">
        <v>125097</v>
      </c>
      <c r="CQ3865">
        <v>0</v>
      </c>
      <c r="CR3865">
        <v>0</v>
      </c>
      <c r="CS3865">
        <v>0</v>
      </c>
      <c r="CY3865" t="s">
        <v>123</v>
      </c>
      <c r="CZ3865" t="s">
        <v>124</v>
      </c>
      <c r="DD3865" t="str" cm="1">
        <f t="array" ref="DD3865">TEXT(_xlfn.SEQUENCE(1, DATEDIF(AG3865, AH3865, "m") + 1, AG3865, 30), "YYYY-APMM")</f>
        <v>2014-AP07</v>
      </c>
      <c r="DN3865">
        <f t="shared" si="120"/>
        <v>1814</v>
      </c>
      <c r="DO3865" t="str">
        <f t="shared" si="121"/>
        <v>KERBSTONE MASON SK</v>
      </c>
    </row>
    <row r="3866" spans="1:119" x14ac:dyDescent="0.35">
      <c r="A3866" t="s">
        <v>105</v>
      </c>
      <c r="B3866">
        <v>503151</v>
      </c>
      <c r="C3866">
        <v>6359</v>
      </c>
      <c r="D3866">
        <v>125104</v>
      </c>
      <c r="E3866">
        <v>13662</v>
      </c>
      <c r="F3866">
        <v>0</v>
      </c>
      <c r="G3866" t="s">
        <v>106</v>
      </c>
      <c r="H3866" t="s">
        <v>106</v>
      </c>
      <c r="I3866" t="s">
        <v>106</v>
      </c>
      <c r="J3866" t="s">
        <v>107</v>
      </c>
      <c r="K3866" t="s">
        <v>108</v>
      </c>
      <c r="L3866" t="s">
        <v>109</v>
      </c>
      <c r="M3866" t="s">
        <v>110</v>
      </c>
      <c r="N3866" t="s">
        <v>8773</v>
      </c>
      <c r="O3866" t="s">
        <v>4813</v>
      </c>
      <c r="P3866">
        <v>8178</v>
      </c>
      <c r="Q3866">
        <v>360</v>
      </c>
      <c r="R3866">
        <v>0</v>
      </c>
      <c r="S3866">
        <v>40</v>
      </c>
      <c r="T3866">
        <v>0</v>
      </c>
      <c r="U3866">
        <v>174</v>
      </c>
      <c r="V3866">
        <v>174</v>
      </c>
      <c r="W3866">
        <v>40</v>
      </c>
      <c r="X3866">
        <v>150</v>
      </c>
      <c r="Y3866">
        <v>0</v>
      </c>
      <c r="Z3866">
        <v>150</v>
      </c>
      <c r="AD3866" s="1">
        <v>41905.333333333336</v>
      </c>
      <c r="AE3866" s="1">
        <v>41910.708333333336</v>
      </c>
      <c r="AG3866" s="1">
        <v>41849.333333333336</v>
      </c>
      <c r="AH3866" s="1">
        <v>41857.708333333336</v>
      </c>
      <c r="AI3866" s="1">
        <v>41849.333333333336</v>
      </c>
      <c r="AJ3866" s="1">
        <v>41857.708333333336</v>
      </c>
      <c r="AK3866" s="1">
        <v>41849.333333333336</v>
      </c>
      <c r="AL3866" s="1">
        <v>41857.708333333336</v>
      </c>
      <c r="AM3866" s="1">
        <v>41905.333333333336</v>
      </c>
      <c r="AN3866" s="1">
        <v>41910.708333333336</v>
      </c>
      <c r="AP3866" t="s">
        <v>113</v>
      </c>
      <c r="AU3866" t="s">
        <v>8774</v>
      </c>
      <c r="AY3866" t="s">
        <v>106</v>
      </c>
      <c r="AZ3866">
        <v>0</v>
      </c>
      <c r="BA3866">
        <v>0</v>
      </c>
      <c r="BD3866" s="3">
        <v>41321.662499999999</v>
      </c>
      <c r="BE3866" s="3">
        <v>41321.690972222219</v>
      </c>
      <c r="BF3866" t="s">
        <v>115</v>
      </c>
      <c r="BG3866" t="s">
        <v>115</v>
      </c>
      <c r="BH3866">
        <v>8149</v>
      </c>
      <c r="BM3866">
        <v>43550</v>
      </c>
      <c r="BR3866" t="s">
        <v>116</v>
      </c>
      <c r="BS3866" t="s">
        <v>117</v>
      </c>
      <c r="BU3866">
        <v>1</v>
      </c>
      <c r="BV3866" t="s">
        <v>118</v>
      </c>
      <c r="BX3866" t="s">
        <v>119</v>
      </c>
      <c r="BY3866" t="s">
        <v>119</v>
      </c>
      <c r="BZ3866" t="s">
        <v>119</v>
      </c>
      <c r="CA3866">
        <v>1</v>
      </c>
      <c r="CC3866" t="s">
        <v>120</v>
      </c>
      <c r="CH3866">
        <v>540</v>
      </c>
      <c r="CI3866">
        <v>34210</v>
      </c>
      <c r="CJ3866" t="s">
        <v>106</v>
      </c>
      <c r="CK3866" t="s">
        <v>106</v>
      </c>
      <c r="CL3866">
        <v>55</v>
      </c>
      <c r="CM3866" t="s">
        <v>4802</v>
      </c>
      <c r="CO3866">
        <v>125097</v>
      </c>
      <c r="CQ3866">
        <v>0</v>
      </c>
      <c r="CR3866">
        <v>0</v>
      </c>
      <c r="CS3866">
        <v>0</v>
      </c>
      <c r="CY3866" t="s">
        <v>123</v>
      </c>
      <c r="CZ3866" t="s">
        <v>124</v>
      </c>
      <c r="DD3866" t="str" cm="1">
        <f t="array" ref="DD3866">TEXT(_xlfn.SEQUENCE(1, DATEDIF(AG3866, AH3866, "m") + 1, AG3866, 30), "YYYY-APMM")</f>
        <v>2014-AP07</v>
      </c>
      <c r="DN3866">
        <f t="shared" si="120"/>
        <v>174</v>
      </c>
      <c r="DO3866" t="str">
        <f t="shared" si="121"/>
        <v>LABOR- SUBCONTRACTOR</v>
      </c>
    </row>
    <row r="3867" spans="1:119" x14ac:dyDescent="0.35">
      <c r="A3867" t="s">
        <v>105</v>
      </c>
      <c r="B3867">
        <v>503152</v>
      </c>
      <c r="C3867">
        <v>6359</v>
      </c>
      <c r="D3867">
        <v>125104</v>
      </c>
      <c r="E3867">
        <v>13662</v>
      </c>
      <c r="F3867">
        <v>0</v>
      </c>
      <c r="G3867" t="s">
        <v>106</v>
      </c>
      <c r="H3867" t="s">
        <v>106</v>
      </c>
      <c r="I3867" t="s">
        <v>106</v>
      </c>
      <c r="J3867" t="s">
        <v>107</v>
      </c>
      <c r="K3867" t="s">
        <v>108</v>
      </c>
      <c r="L3867" t="s">
        <v>109</v>
      </c>
      <c r="M3867" t="s">
        <v>110</v>
      </c>
      <c r="N3867" t="s">
        <v>8775</v>
      </c>
      <c r="O3867" t="s">
        <v>4816</v>
      </c>
      <c r="P3867">
        <v>8178</v>
      </c>
      <c r="Q3867">
        <v>480</v>
      </c>
      <c r="R3867">
        <v>0</v>
      </c>
      <c r="S3867">
        <v>40</v>
      </c>
      <c r="T3867">
        <v>0</v>
      </c>
      <c r="U3867">
        <v>174</v>
      </c>
      <c r="V3867">
        <v>174</v>
      </c>
      <c r="W3867">
        <v>40</v>
      </c>
      <c r="X3867">
        <v>150</v>
      </c>
      <c r="Y3867">
        <v>0</v>
      </c>
      <c r="Z3867">
        <v>150</v>
      </c>
      <c r="AD3867" s="1">
        <v>41931.333333333336</v>
      </c>
      <c r="AE3867" s="1">
        <v>41935.708333333336</v>
      </c>
      <c r="AG3867" s="1">
        <v>41858.333333333336</v>
      </c>
      <c r="AH3867" s="1">
        <v>41863.708333333336</v>
      </c>
      <c r="AI3867" s="1">
        <v>41858.333333333336</v>
      </c>
      <c r="AJ3867" s="1">
        <v>41863.708333333336</v>
      </c>
      <c r="AK3867" s="1">
        <v>41858.333333333336</v>
      </c>
      <c r="AL3867" s="1">
        <v>41863.708333333336</v>
      </c>
      <c r="AM3867" s="1">
        <v>41931.333333333336</v>
      </c>
      <c r="AN3867" s="1">
        <v>41935.708333333336</v>
      </c>
      <c r="AP3867" t="s">
        <v>113</v>
      </c>
      <c r="AU3867" t="s">
        <v>8776</v>
      </c>
      <c r="AY3867" t="s">
        <v>106</v>
      </c>
      <c r="AZ3867">
        <v>0</v>
      </c>
      <c r="BA3867">
        <v>0</v>
      </c>
      <c r="BD3867" s="3">
        <v>41321.662499999999</v>
      </c>
      <c r="BE3867" s="3">
        <v>41321.690972222219</v>
      </c>
      <c r="BF3867" t="s">
        <v>115</v>
      </c>
      <c r="BG3867" t="s">
        <v>115</v>
      </c>
      <c r="BH3867">
        <v>8149</v>
      </c>
      <c r="BM3867">
        <v>43550</v>
      </c>
      <c r="BR3867" t="s">
        <v>116</v>
      </c>
      <c r="BS3867" t="s">
        <v>117</v>
      </c>
      <c r="BU3867">
        <v>1</v>
      </c>
      <c r="BV3867" t="s">
        <v>118</v>
      </c>
      <c r="BX3867" t="s">
        <v>119</v>
      </c>
      <c r="BY3867" t="s">
        <v>119</v>
      </c>
      <c r="BZ3867" t="s">
        <v>119</v>
      </c>
      <c r="CA3867">
        <v>1</v>
      </c>
      <c r="CC3867" t="s">
        <v>120</v>
      </c>
      <c r="CH3867">
        <v>540</v>
      </c>
      <c r="CI3867">
        <v>34210</v>
      </c>
      <c r="CJ3867" t="s">
        <v>106</v>
      </c>
      <c r="CK3867" t="s">
        <v>106</v>
      </c>
      <c r="CL3867">
        <v>55</v>
      </c>
      <c r="CM3867" t="s">
        <v>4802</v>
      </c>
      <c r="CO3867">
        <v>125097</v>
      </c>
      <c r="CQ3867">
        <v>0</v>
      </c>
      <c r="CR3867">
        <v>0</v>
      </c>
      <c r="CS3867">
        <v>0</v>
      </c>
      <c r="CY3867" t="s">
        <v>123</v>
      </c>
      <c r="CZ3867" t="s">
        <v>124</v>
      </c>
      <c r="DD3867" t="str" cm="1">
        <f t="array" ref="DD3867">TEXT(_xlfn.SEQUENCE(1, DATEDIF(AG3867, AH3867, "m") + 1, AG3867, 30), "YYYY-APMM")</f>
        <v>2014-AP08</v>
      </c>
      <c r="DN3867">
        <f t="shared" si="120"/>
        <v>174</v>
      </c>
      <c r="DO3867" t="str">
        <f t="shared" si="121"/>
        <v>LABOR- SUBCONTRACTOR</v>
      </c>
    </row>
    <row r="3868" spans="1:119" x14ac:dyDescent="0.35">
      <c r="A3868" t="s">
        <v>105</v>
      </c>
      <c r="B3868">
        <v>503153</v>
      </c>
      <c r="C3868">
        <v>6359</v>
      </c>
      <c r="D3868">
        <v>125104</v>
      </c>
      <c r="E3868">
        <v>13662</v>
      </c>
      <c r="F3868">
        <v>0</v>
      </c>
      <c r="G3868" t="s">
        <v>106</v>
      </c>
      <c r="H3868" t="s">
        <v>106</v>
      </c>
      <c r="I3868" t="s">
        <v>106</v>
      </c>
      <c r="J3868" t="s">
        <v>107</v>
      </c>
      <c r="K3868" t="s">
        <v>108</v>
      </c>
      <c r="L3868" t="s">
        <v>109</v>
      </c>
      <c r="M3868" t="s">
        <v>110</v>
      </c>
      <c r="N3868" t="s">
        <v>8777</v>
      </c>
      <c r="O3868" t="s">
        <v>4819</v>
      </c>
      <c r="P3868">
        <v>8178</v>
      </c>
      <c r="Q3868">
        <v>480</v>
      </c>
      <c r="R3868">
        <v>120</v>
      </c>
      <c r="S3868">
        <v>40</v>
      </c>
      <c r="T3868">
        <v>0</v>
      </c>
      <c r="U3868">
        <v>974</v>
      </c>
      <c r="V3868">
        <v>974</v>
      </c>
      <c r="W3868">
        <v>40</v>
      </c>
      <c r="X3868">
        <v>0</v>
      </c>
      <c r="Y3868">
        <v>0</v>
      </c>
      <c r="Z3868">
        <v>0</v>
      </c>
      <c r="AD3868" s="1">
        <v>41937.333333333336</v>
      </c>
      <c r="AE3868" s="1">
        <v>41941.708333333336</v>
      </c>
      <c r="AG3868" s="1">
        <v>41864.333333333336</v>
      </c>
      <c r="AH3868" s="1">
        <v>41869.708333333336</v>
      </c>
      <c r="AI3868" s="1">
        <v>41864.333333333336</v>
      </c>
      <c r="AJ3868" s="1">
        <v>41869.708333333336</v>
      </c>
      <c r="AK3868" s="1">
        <v>41864.333333333336</v>
      </c>
      <c r="AL3868" s="1">
        <v>41869.708333333336</v>
      </c>
      <c r="AM3868" s="1">
        <v>41937.333333333336</v>
      </c>
      <c r="AN3868" s="1">
        <v>41941.708333333336</v>
      </c>
      <c r="AP3868" t="s">
        <v>113</v>
      </c>
      <c r="AU3868" t="s">
        <v>8778</v>
      </c>
      <c r="AY3868" t="s">
        <v>106</v>
      </c>
      <c r="AZ3868">
        <v>0</v>
      </c>
      <c r="BA3868">
        <v>0</v>
      </c>
      <c r="BD3868" s="3">
        <v>41321.662499999999</v>
      </c>
      <c r="BE3868" s="3">
        <v>41321.690972222219</v>
      </c>
      <c r="BF3868" t="s">
        <v>115</v>
      </c>
      <c r="BG3868" t="s">
        <v>115</v>
      </c>
      <c r="BH3868">
        <v>8149</v>
      </c>
      <c r="BM3868">
        <v>43550</v>
      </c>
      <c r="BR3868" t="s">
        <v>116</v>
      </c>
      <c r="BS3868" t="s">
        <v>117</v>
      </c>
      <c r="BU3868">
        <v>1</v>
      </c>
      <c r="BV3868" t="s">
        <v>118</v>
      </c>
      <c r="BX3868" t="s">
        <v>119</v>
      </c>
      <c r="BY3868" t="s">
        <v>119</v>
      </c>
      <c r="BZ3868" t="s">
        <v>119</v>
      </c>
      <c r="CA3868">
        <v>1</v>
      </c>
      <c r="CC3868" t="s">
        <v>120</v>
      </c>
      <c r="CH3868">
        <v>540</v>
      </c>
      <c r="CI3868">
        <v>34210</v>
      </c>
      <c r="CJ3868" t="s">
        <v>106</v>
      </c>
      <c r="CK3868" t="s">
        <v>106</v>
      </c>
      <c r="CL3868">
        <v>55</v>
      </c>
      <c r="CM3868" t="s">
        <v>4802</v>
      </c>
      <c r="CO3868">
        <v>125097</v>
      </c>
      <c r="CQ3868">
        <v>0</v>
      </c>
      <c r="CR3868">
        <v>0</v>
      </c>
      <c r="CS3868">
        <v>0</v>
      </c>
      <c r="CY3868" t="s">
        <v>123</v>
      </c>
      <c r="CZ3868" t="s">
        <v>124</v>
      </c>
      <c r="DD3868" t="str" cm="1">
        <f t="array" ref="DD3868">TEXT(_xlfn.SEQUENCE(1, DATEDIF(AG3868, AH3868, "m") + 1, AG3868, 30), "YYYY-APMM")</f>
        <v>2014-AP08</v>
      </c>
      <c r="DN3868">
        <f t="shared" si="120"/>
        <v>974</v>
      </c>
      <c r="DO3868" t="str">
        <f t="shared" si="121"/>
        <v>LABOR- SUBCONTRACTOR</v>
      </c>
    </row>
    <row r="3869" spans="1:119" x14ac:dyDescent="0.35">
      <c r="A3869" t="s">
        <v>105</v>
      </c>
      <c r="B3869">
        <v>503154</v>
      </c>
      <c r="C3869">
        <v>6359</v>
      </c>
      <c r="D3869">
        <v>125105</v>
      </c>
      <c r="E3869">
        <v>13662</v>
      </c>
      <c r="F3869">
        <v>0</v>
      </c>
      <c r="G3869" t="s">
        <v>106</v>
      </c>
      <c r="H3869" t="s">
        <v>106</v>
      </c>
      <c r="I3869" t="s">
        <v>106</v>
      </c>
      <c r="J3869" t="s">
        <v>107</v>
      </c>
      <c r="K3869" t="s">
        <v>108</v>
      </c>
      <c r="L3869" t="s">
        <v>109</v>
      </c>
      <c r="M3869" t="s">
        <v>110</v>
      </c>
      <c r="N3869" t="s">
        <v>8779</v>
      </c>
      <c r="O3869" t="s">
        <v>4676</v>
      </c>
      <c r="P3869">
        <v>8177</v>
      </c>
      <c r="Q3869">
        <v>88</v>
      </c>
      <c r="R3869">
        <v>0</v>
      </c>
      <c r="S3869">
        <v>200</v>
      </c>
      <c r="T3869">
        <v>0</v>
      </c>
      <c r="U3869">
        <v>401</v>
      </c>
      <c r="V3869">
        <v>401</v>
      </c>
      <c r="W3869">
        <v>200</v>
      </c>
      <c r="X3869">
        <v>251</v>
      </c>
      <c r="Y3869">
        <v>0</v>
      </c>
      <c r="Z3869">
        <v>251</v>
      </c>
      <c r="AD3869" s="1">
        <v>41694.333333333336</v>
      </c>
      <c r="AE3869" s="1">
        <v>41722.708333333336</v>
      </c>
      <c r="AG3869" s="1">
        <v>41680.333333333336</v>
      </c>
      <c r="AH3869" s="1">
        <v>41709.708333333336</v>
      </c>
      <c r="AI3869" s="1">
        <v>41680.333333333336</v>
      </c>
      <c r="AJ3869" s="1">
        <v>41709.708333333336</v>
      </c>
      <c r="AK3869" s="1">
        <v>41680.333333333336</v>
      </c>
      <c r="AL3869" s="1">
        <v>41709.708333333336</v>
      </c>
      <c r="AM3869" s="1">
        <v>41694.333333333336</v>
      </c>
      <c r="AN3869" s="1">
        <v>41722.708333333336</v>
      </c>
      <c r="AP3869" t="s">
        <v>113</v>
      </c>
      <c r="AU3869" t="s">
        <v>8780</v>
      </c>
      <c r="AY3869" t="s">
        <v>106</v>
      </c>
      <c r="AZ3869">
        <v>0</v>
      </c>
      <c r="BA3869">
        <v>0</v>
      </c>
      <c r="BD3869" s="3">
        <v>41321.662499999999</v>
      </c>
      <c r="BE3869" s="3">
        <v>41321.663888888892</v>
      </c>
      <c r="BF3869" t="s">
        <v>115</v>
      </c>
      <c r="BG3869" t="s">
        <v>115</v>
      </c>
      <c r="BH3869">
        <v>8149</v>
      </c>
      <c r="BM3869">
        <v>43540</v>
      </c>
      <c r="BR3869" t="s">
        <v>1299</v>
      </c>
      <c r="BS3869" t="s">
        <v>1300</v>
      </c>
      <c r="BU3869">
        <v>1</v>
      </c>
      <c r="BV3869" t="s">
        <v>118</v>
      </c>
      <c r="BX3869" t="s">
        <v>119</v>
      </c>
      <c r="BY3869" t="s">
        <v>119</v>
      </c>
      <c r="BZ3869" t="s">
        <v>119</v>
      </c>
      <c r="CA3869">
        <v>1</v>
      </c>
      <c r="CC3869" t="s">
        <v>120</v>
      </c>
      <c r="CH3869">
        <v>540</v>
      </c>
      <c r="CI3869">
        <v>34140</v>
      </c>
      <c r="CJ3869" t="s">
        <v>106</v>
      </c>
      <c r="CK3869" t="s">
        <v>106</v>
      </c>
      <c r="CL3869">
        <v>20</v>
      </c>
      <c r="CM3869" t="s">
        <v>4678</v>
      </c>
      <c r="CO3869">
        <v>125097</v>
      </c>
      <c r="CQ3869">
        <v>0</v>
      </c>
      <c r="CR3869">
        <v>0</v>
      </c>
      <c r="CS3869">
        <v>0</v>
      </c>
      <c r="CY3869" t="s">
        <v>123</v>
      </c>
      <c r="CZ3869" t="s">
        <v>124</v>
      </c>
      <c r="DD3869" t="str" cm="1">
        <f t="array" ref="DD3869:DE3869">TEXT(_xlfn.SEQUENCE(1, DATEDIF(AG3869, AH3869, "m") + 1, AG3869, 30), "YYYY-APMM")</f>
        <v>2014-AP02</v>
      </c>
      <c r="DE3869" t="str">
        <v>2014-AP03</v>
      </c>
      <c r="DN3869">
        <f t="shared" si="120"/>
        <v>200.5</v>
      </c>
      <c r="DO3869" t="str">
        <f t="shared" si="121"/>
        <v>LABOR - CIVIL</v>
      </c>
    </row>
    <row r="3870" spans="1:119" x14ac:dyDescent="0.35">
      <c r="A3870" t="s">
        <v>105</v>
      </c>
      <c r="B3870">
        <v>503155</v>
      </c>
      <c r="C3870">
        <v>6359</v>
      </c>
      <c r="D3870">
        <v>125105</v>
      </c>
      <c r="E3870">
        <v>13662</v>
      </c>
      <c r="F3870">
        <v>0</v>
      </c>
      <c r="G3870" t="s">
        <v>106</v>
      </c>
      <c r="H3870" t="s">
        <v>106</v>
      </c>
      <c r="I3870" t="s">
        <v>106</v>
      </c>
      <c r="J3870" t="s">
        <v>107</v>
      </c>
      <c r="K3870" t="s">
        <v>108</v>
      </c>
      <c r="L3870" t="s">
        <v>109</v>
      </c>
      <c r="M3870" t="s">
        <v>110</v>
      </c>
      <c r="N3870" t="s">
        <v>8781</v>
      </c>
      <c r="O3870" t="s">
        <v>4680</v>
      </c>
      <c r="P3870">
        <v>8178</v>
      </c>
      <c r="Q3870">
        <v>88</v>
      </c>
      <c r="R3870">
        <v>0</v>
      </c>
      <c r="S3870">
        <v>200</v>
      </c>
      <c r="T3870">
        <v>0</v>
      </c>
      <c r="U3870">
        <v>285.60000000000002</v>
      </c>
      <c r="V3870">
        <v>285.60000000000002</v>
      </c>
      <c r="W3870">
        <v>200</v>
      </c>
      <c r="X3870">
        <v>0</v>
      </c>
      <c r="Y3870">
        <v>0</v>
      </c>
      <c r="Z3870">
        <v>0</v>
      </c>
      <c r="AD3870" s="1">
        <v>41700.333333333336</v>
      </c>
      <c r="AE3870" s="1">
        <v>41728.708333333336</v>
      </c>
      <c r="AG3870" s="1">
        <v>41687.333333333336</v>
      </c>
      <c r="AH3870" s="1">
        <v>41715.708333333336</v>
      </c>
      <c r="AI3870" s="1">
        <v>41687.333333333336</v>
      </c>
      <c r="AJ3870" s="1">
        <v>41715.708333333336</v>
      </c>
      <c r="AK3870" s="1">
        <v>41687.333333333336</v>
      </c>
      <c r="AL3870" s="1">
        <v>41715.708333333336</v>
      </c>
      <c r="AM3870" s="1">
        <v>41700.333333333336</v>
      </c>
      <c r="AN3870" s="1">
        <v>41728.708333333336</v>
      </c>
      <c r="AP3870" t="s">
        <v>113</v>
      </c>
      <c r="AU3870" t="s">
        <v>8782</v>
      </c>
      <c r="AY3870" t="s">
        <v>106</v>
      </c>
      <c r="AZ3870">
        <v>0</v>
      </c>
      <c r="BA3870">
        <v>0</v>
      </c>
      <c r="BD3870" s="3">
        <v>41321.662499999999</v>
      </c>
      <c r="BE3870" s="3">
        <v>41321.663888888892</v>
      </c>
      <c r="BF3870" t="s">
        <v>115</v>
      </c>
      <c r="BG3870" t="s">
        <v>115</v>
      </c>
      <c r="BH3870">
        <v>8149</v>
      </c>
      <c r="BM3870">
        <v>43550</v>
      </c>
      <c r="BR3870" t="s">
        <v>116</v>
      </c>
      <c r="BS3870" t="s">
        <v>117</v>
      </c>
      <c r="BU3870">
        <v>1</v>
      </c>
      <c r="BV3870" t="s">
        <v>118</v>
      </c>
      <c r="BX3870" t="s">
        <v>119</v>
      </c>
      <c r="BY3870" t="s">
        <v>119</v>
      </c>
      <c r="BZ3870" t="s">
        <v>119</v>
      </c>
      <c r="CA3870">
        <v>1</v>
      </c>
      <c r="CC3870" t="s">
        <v>120</v>
      </c>
      <c r="CH3870">
        <v>540</v>
      </c>
      <c r="CI3870">
        <v>34140</v>
      </c>
      <c r="CJ3870" t="s">
        <v>106</v>
      </c>
      <c r="CK3870" t="s">
        <v>106</v>
      </c>
      <c r="CL3870">
        <v>20</v>
      </c>
      <c r="CM3870" t="s">
        <v>4678</v>
      </c>
      <c r="CO3870">
        <v>125097</v>
      </c>
      <c r="CQ3870">
        <v>0</v>
      </c>
      <c r="CR3870">
        <v>0</v>
      </c>
      <c r="CS3870">
        <v>0</v>
      </c>
      <c r="CY3870" t="s">
        <v>123</v>
      </c>
      <c r="CZ3870" t="s">
        <v>124</v>
      </c>
      <c r="DD3870" t="str" cm="1">
        <f t="array" ref="DD3870:DE3870">TEXT(_xlfn.SEQUENCE(1, DATEDIF(AG3870, AH3870, "m") + 1, AG3870, 30), "YYYY-APMM")</f>
        <v>2014-AP02</v>
      </c>
      <c r="DE3870" t="str">
        <v>2014-AP03</v>
      </c>
      <c r="DN3870">
        <f t="shared" si="120"/>
        <v>142.80000000000001</v>
      </c>
      <c r="DO3870" t="str">
        <f t="shared" si="121"/>
        <v>LABOR- SUBCONTRACTOR</v>
      </c>
    </row>
    <row r="3871" spans="1:119" x14ac:dyDescent="0.35">
      <c r="A3871" t="s">
        <v>105</v>
      </c>
      <c r="B3871">
        <v>503156</v>
      </c>
      <c r="C3871">
        <v>6359</v>
      </c>
      <c r="D3871">
        <v>125105</v>
      </c>
      <c r="E3871">
        <v>13662</v>
      </c>
      <c r="F3871">
        <v>0</v>
      </c>
      <c r="G3871" t="s">
        <v>106</v>
      </c>
      <c r="H3871" t="s">
        <v>106</v>
      </c>
      <c r="I3871" t="s">
        <v>106</v>
      </c>
      <c r="J3871" t="s">
        <v>107</v>
      </c>
      <c r="K3871" t="s">
        <v>108</v>
      </c>
      <c r="L3871" t="s">
        <v>109</v>
      </c>
      <c r="M3871" t="s">
        <v>110</v>
      </c>
      <c r="N3871" t="s">
        <v>8783</v>
      </c>
      <c r="O3871" t="s">
        <v>4683</v>
      </c>
      <c r="P3871">
        <v>8178</v>
      </c>
      <c r="Q3871">
        <v>88</v>
      </c>
      <c r="R3871">
        <v>0</v>
      </c>
      <c r="S3871">
        <v>200</v>
      </c>
      <c r="T3871">
        <v>0</v>
      </c>
      <c r="U3871">
        <v>84</v>
      </c>
      <c r="V3871">
        <v>84</v>
      </c>
      <c r="W3871">
        <v>200</v>
      </c>
      <c r="X3871">
        <v>0</v>
      </c>
      <c r="Y3871">
        <v>0</v>
      </c>
      <c r="Z3871">
        <v>0</v>
      </c>
      <c r="AD3871" s="1">
        <v>41706.333333333336</v>
      </c>
      <c r="AE3871" s="1">
        <v>41734.708333333336</v>
      </c>
      <c r="AG3871" s="1">
        <v>41693.333333333336</v>
      </c>
      <c r="AH3871" s="1">
        <v>41721.708333333336</v>
      </c>
      <c r="AI3871" s="1">
        <v>41693.333333333336</v>
      </c>
      <c r="AJ3871" s="1">
        <v>41721.708333333336</v>
      </c>
      <c r="AK3871" s="1">
        <v>41693.333333333336</v>
      </c>
      <c r="AL3871" s="1">
        <v>41721.708333333336</v>
      </c>
      <c r="AM3871" s="1">
        <v>41706.333333333336</v>
      </c>
      <c r="AN3871" s="1">
        <v>41734.708333333336</v>
      </c>
      <c r="AP3871" t="s">
        <v>113</v>
      </c>
      <c r="AU3871" t="s">
        <v>8784</v>
      </c>
      <c r="AY3871" t="s">
        <v>106</v>
      </c>
      <c r="AZ3871">
        <v>0</v>
      </c>
      <c r="BA3871">
        <v>0</v>
      </c>
      <c r="BD3871" s="3">
        <v>41321.662499999999</v>
      </c>
      <c r="BE3871" s="3">
        <v>41321.663888888892</v>
      </c>
      <c r="BF3871" t="s">
        <v>115</v>
      </c>
      <c r="BG3871" t="s">
        <v>115</v>
      </c>
      <c r="BH3871">
        <v>8149</v>
      </c>
      <c r="BM3871">
        <v>43550</v>
      </c>
      <c r="BR3871" t="s">
        <v>116</v>
      </c>
      <c r="BS3871" t="s">
        <v>117</v>
      </c>
      <c r="BU3871">
        <v>1</v>
      </c>
      <c r="BV3871" t="s">
        <v>118</v>
      </c>
      <c r="BX3871" t="s">
        <v>119</v>
      </c>
      <c r="BY3871" t="s">
        <v>119</v>
      </c>
      <c r="BZ3871" t="s">
        <v>119</v>
      </c>
      <c r="CA3871">
        <v>1</v>
      </c>
      <c r="CC3871" t="s">
        <v>120</v>
      </c>
      <c r="CH3871">
        <v>540</v>
      </c>
      <c r="CI3871">
        <v>34140</v>
      </c>
      <c r="CJ3871" t="s">
        <v>106</v>
      </c>
      <c r="CK3871" t="s">
        <v>106</v>
      </c>
      <c r="CL3871">
        <v>20</v>
      </c>
      <c r="CM3871" t="s">
        <v>4678</v>
      </c>
      <c r="CO3871">
        <v>125097</v>
      </c>
      <c r="CQ3871">
        <v>0</v>
      </c>
      <c r="CR3871">
        <v>0</v>
      </c>
      <c r="CS3871">
        <v>0</v>
      </c>
      <c r="CY3871" t="s">
        <v>123</v>
      </c>
      <c r="CZ3871" t="s">
        <v>124</v>
      </c>
      <c r="DD3871" t="str" cm="1">
        <f t="array" ref="DD3871:DE3871">TEXT(_xlfn.SEQUENCE(1, DATEDIF(AG3871, AH3871, "m") + 1, AG3871, 30), "YYYY-APMM")</f>
        <v>2014-AP02</v>
      </c>
      <c r="DE3871" t="str">
        <v>2014-AP03</v>
      </c>
      <c r="DN3871">
        <f t="shared" si="120"/>
        <v>42</v>
      </c>
      <c r="DO3871" t="str">
        <f t="shared" si="121"/>
        <v>LABOR- SUBCONTRACTOR</v>
      </c>
    </row>
    <row r="3872" spans="1:119" x14ac:dyDescent="0.35">
      <c r="A3872" t="s">
        <v>105</v>
      </c>
      <c r="B3872">
        <v>503157</v>
      </c>
      <c r="C3872">
        <v>6359</v>
      </c>
      <c r="D3872">
        <v>125105</v>
      </c>
      <c r="E3872">
        <v>13662</v>
      </c>
      <c r="F3872">
        <v>0</v>
      </c>
      <c r="G3872" t="s">
        <v>106</v>
      </c>
      <c r="H3872" t="s">
        <v>106</v>
      </c>
      <c r="I3872" t="s">
        <v>106</v>
      </c>
      <c r="J3872" t="s">
        <v>107</v>
      </c>
      <c r="K3872" t="s">
        <v>108</v>
      </c>
      <c r="L3872" t="s">
        <v>109</v>
      </c>
      <c r="M3872" t="s">
        <v>110</v>
      </c>
      <c r="N3872" t="s">
        <v>8785</v>
      </c>
      <c r="O3872" t="s">
        <v>4686</v>
      </c>
      <c r="P3872">
        <v>8177</v>
      </c>
      <c r="Q3872">
        <v>88</v>
      </c>
      <c r="R3872">
        <v>0</v>
      </c>
      <c r="S3872">
        <v>200</v>
      </c>
      <c r="T3872">
        <v>0</v>
      </c>
      <c r="U3872">
        <v>335</v>
      </c>
      <c r="V3872">
        <v>335</v>
      </c>
      <c r="W3872">
        <v>200</v>
      </c>
      <c r="X3872">
        <v>275</v>
      </c>
      <c r="Y3872">
        <v>0</v>
      </c>
      <c r="Z3872">
        <v>275</v>
      </c>
      <c r="AD3872" s="1">
        <v>41711.333333333336</v>
      </c>
      <c r="AE3872" s="1">
        <v>41739.708333333336</v>
      </c>
      <c r="AG3872" s="1">
        <v>41699.333333333336</v>
      </c>
      <c r="AH3872" s="1">
        <v>41727.708333333336</v>
      </c>
      <c r="AI3872" s="1">
        <v>41699.333333333336</v>
      </c>
      <c r="AJ3872" s="1">
        <v>41727.708333333336</v>
      </c>
      <c r="AK3872" s="1">
        <v>41699.333333333336</v>
      </c>
      <c r="AL3872" s="1">
        <v>41727.708333333336</v>
      </c>
      <c r="AM3872" s="1">
        <v>41711.333333333336</v>
      </c>
      <c r="AN3872" s="1">
        <v>41739.708333333336</v>
      </c>
      <c r="AP3872" t="s">
        <v>113</v>
      </c>
      <c r="AU3872" t="s">
        <v>8786</v>
      </c>
      <c r="AY3872" t="s">
        <v>106</v>
      </c>
      <c r="AZ3872">
        <v>0</v>
      </c>
      <c r="BA3872">
        <v>0</v>
      </c>
      <c r="BD3872" s="3">
        <v>41321.662499999999</v>
      </c>
      <c r="BE3872" s="3">
        <v>41321.663888888892</v>
      </c>
      <c r="BF3872" t="s">
        <v>115</v>
      </c>
      <c r="BG3872" t="s">
        <v>115</v>
      </c>
      <c r="BH3872">
        <v>8149</v>
      </c>
      <c r="BM3872">
        <v>43540</v>
      </c>
      <c r="BR3872" t="s">
        <v>1299</v>
      </c>
      <c r="BS3872" t="s">
        <v>1300</v>
      </c>
      <c r="BU3872">
        <v>1</v>
      </c>
      <c r="BV3872" t="s">
        <v>118</v>
      </c>
      <c r="BX3872" t="s">
        <v>119</v>
      </c>
      <c r="BY3872" t="s">
        <v>119</v>
      </c>
      <c r="BZ3872" t="s">
        <v>119</v>
      </c>
      <c r="CA3872">
        <v>1</v>
      </c>
      <c r="CC3872" t="s">
        <v>120</v>
      </c>
      <c r="CH3872">
        <v>540</v>
      </c>
      <c r="CI3872">
        <v>34140</v>
      </c>
      <c r="CJ3872" t="s">
        <v>106</v>
      </c>
      <c r="CK3872" t="s">
        <v>106</v>
      </c>
      <c r="CL3872">
        <v>20</v>
      </c>
      <c r="CM3872" t="s">
        <v>4678</v>
      </c>
      <c r="CO3872">
        <v>125097</v>
      </c>
      <c r="CQ3872">
        <v>0</v>
      </c>
      <c r="CR3872">
        <v>0</v>
      </c>
      <c r="CS3872">
        <v>0</v>
      </c>
      <c r="CY3872" t="s">
        <v>123</v>
      </c>
      <c r="CZ3872" t="s">
        <v>124</v>
      </c>
      <c r="DD3872" t="str" cm="1">
        <f t="array" ref="DD3872">TEXT(_xlfn.SEQUENCE(1, DATEDIF(AG3872, AH3872, "m") + 1, AG3872, 30), "YYYY-APMM")</f>
        <v>2014-AP03</v>
      </c>
      <c r="DN3872">
        <f t="shared" si="120"/>
        <v>335</v>
      </c>
      <c r="DO3872" t="str">
        <f t="shared" si="121"/>
        <v>LABOR - CIVIL</v>
      </c>
    </row>
    <row r="3873" spans="1:119" x14ac:dyDescent="0.35">
      <c r="A3873" t="s">
        <v>105</v>
      </c>
      <c r="B3873">
        <v>503158</v>
      </c>
      <c r="C3873">
        <v>6359</v>
      </c>
      <c r="D3873">
        <v>125105</v>
      </c>
      <c r="E3873">
        <v>13662</v>
      </c>
      <c r="F3873">
        <v>0</v>
      </c>
      <c r="G3873" t="s">
        <v>106</v>
      </c>
      <c r="H3873" t="s">
        <v>106</v>
      </c>
      <c r="I3873" t="s">
        <v>106</v>
      </c>
      <c r="J3873" t="s">
        <v>107</v>
      </c>
      <c r="K3873" t="s">
        <v>108</v>
      </c>
      <c r="L3873" t="s">
        <v>109</v>
      </c>
      <c r="M3873" t="s">
        <v>110</v>
      </c>
      <c r="N3873" t="s">
        <v>8787</v>
      </c>
      <c r="O3873" t="s">
        <v>4689</v>
      </c>
      <c r="P3873">
        <v>8172</v>
      </c>
      <c r="Q3873">
        <v>352</v>
      </c>
      <c r="R3873">
        <v>0</v>
      </c>
      <c r="S3873">
        <v>200</v>
      </c>
      <c r="T3873">
        <v>0</v>
      </c>
      <c r="U3873">
        <v>132</v>
      </c>
      <c r="V3873">
        <v>132</v>
      </c>
      <c r="W3873">
        <v>200</v>
      </c>
      <c r="X3873">
        <v>0</v>
      </c>
      <c r="Y3873">
        <v>0</v>
      </c>
      <c r="Z3873">
        <v>0</v>
      </c>
      <c r="AD3873" s="1">
        <v>41756.333333333336</v>
      </c>
      <c r="AE3873" s="1">
        <v>41784.708333333336</v>
      </c>
      <c r="AG3873" s="1">
        <v>41704.333333333336</v>
      </c>
      <c r="AH3873" s="1">
        <v>41732.708333333336</v>
      </c>
      <c r="AI3873" s="1">
        <v>41704.333333333336</v>
      </c>
      <c r="AJ3873" s="1">
        <v>41732.708333333336</v>
      </c>
      <c r="AK3873" s="1">
        <v>41704.333333333336</v>
      </c>
      <c r="AL3873" s="1">
        <v>41732.708333333336</v>
      </c>
      <c r="AM3873" s="1">
        <v>41756.333333333336</v>
      </c>
      <c r="AN3873" s="1">
        <v>41784.708333333336</v>
      </c>
      <c r="AP3873" t="s">
        <v>113</v>
      </c>
      <c r="AU3873" t="s">
        <v>8788</v>
      </c>
      <c r="AY3873" t="s">
        <v>106</v>
      </c>
      <c r="AZ3873">
        <v>0</v>
      </c>
      <c r="BA3873">
        <v>0</v>
      </c>
      <c r="BD3873" s="3">
        <v>41321.662499999999</v>
      </c>
      <c r="BE3873" s="3">
        <v>41321.663888888892</v>
      </c>
      <c r="BF3873" t="s">
        <v>115</v>
      </c>
      <c r="BG3873" t="s">
        <v>115</v>
      </c>
      <c r="BH3873">
        <v>8149</v>
      </c>
      <c r="BM3873">
        <v>43490</v>
      </c>
      <c r="BR3873" t="s">
        <v>3200</v>
      </c>
      <c r="BS3873" t="s">
        <v>3201</v>
      </c>
      <c r="BU3873">
        <v>1</v>
      </c>
      <c r="BV3873" t="s">
        <v>118</v>
      </c>
      <c r="BX3873" t="s">
        <v>119</v>
      </c>
      <c r="BY3873" t="s">
        <v>119</v>
      </c>
      <c r="BZ3873" t="s">
        <v>119</v>
      </c>
      <c r="CA3873">
        <v>1</v>
      </c>
      <c r="CC3873" t="s">
        <v>120</v>
      </c>
      <c r="CH3873">
        <v>540</v>
      </c>
      <c r="CI3873">
        <v>34140</v>
      </c>
      <c r="CJ3873" t="s">
        <v>106</v>
      </c>
      <c r="CK3873" t="s">
        <v>106</v>
      </c>
      <c r="CL3873">
        <v>20</v>
      </c>
      <c r="CM3873" t="s">
        <v>4678</v>
      </c>
      <c r="CO3873">
        <v>125097</v>
      </c>
      <c r="CQ3873">
        <v>0</v>
      </c>
      <c r="CR3873">
        <v>0</v>
      </c>
      <c r="CS3873">
        <v>0</v>
      </c>
      <c r="CY3873" t="s">
        <v>123</v>
      </c>
      <c r="CZ3873" t="s">
        <v>124</v>
      </c>
      <c r="DD3873" t="str" cm="1">
        <f t="array" ref="DD3873">TEXT(_xlfn.SEQUENCE(1, DATEDIF(AG3873, AH3873, "m") + 1, AG3873, 30), "YYYY-APMM")</f>
        <v>2014-AP03</v>
      </c>
      <c r="DN3873">
        <f t="shared" si="120"/>
        <v>132</v>
      </c>
      <c r="DO3873" t="str">
        <f t="shared" si="121"/>
        <v>MANHOLES SK</v>
      </c>
    </row>
    <row r="3874" spans="1:119" x14ac:dyDescent="0.35">
      <c r="A3874" t="s">
        <v>105</v>
      </c>
      <c r="B3874">
        <v>503159</v>
      </c>
      <c r="C3874">
        <v>6359</v>
      </c>
      <c r="D3874">
        <v>125105</v>
      </c>
      <c r="E3874">
        <v>13662</v>
      </c>
      <c r="F3874">
        <v>0</v>
      </c>
      <c r="G3874" t="s">
        <v>106</v>
      </c>
      <c r="H3874" t="s">
        <v>106</v>
      </c>
      <c r="I3874" t="s">
        <v>106</v>
      </c>
      <c r="J3874" t="s">
        <v>107</v>
      </c>
      <c r="K3874" t="s">
        <v>108</v>
      </c>
      <c r="L3874" t="s">
        <v>109</v>
      </c>
      <c r="M3874" t="s">
        <v>110</v>
      </c>
      <c r="N3874" t="s">
        <v>8789</v>
      </c>
      <c r="O3874" t="s">
        <v>4692</v>
      </c>
      <c r="P3874">
        <v>8178</v>
      </c>
      <c r="Q3874">
        <v>352</v>
      </c>
      <c r="R3874">
        <v>56</v>
      </c>
      <c r="S3874">
        <v>160</v>
      </c>
      <c r="T3874">
        <v>0</v>
      </c>
      <c r="U3874">
        <v>50.4</v>
      </c>
      <c r="V3874">
        <v>50.4</v>
      </c>
      <c r="W3874">
        <v>160</v>
      </c>
      <c r="X3874">
        <v>0</v>
      </c>
      <c r="Y3874">
        <v>0</v>
      </c>
      <c r="Z3874">
        <v>0</v>
      </c>
      <c r="AD3874" s="1">
        <v>41785.333333333336</v>
      </c>
      <c r="AE3874" s="1">
        <v>41807.708333333336</v>
      </c>
      <c r="AG3874" s="1">
        <v>41734.333333333336</v>
      </c>
      <c r="AH3874" s="1">
        <v>41756.708333333336</v>
      </c>
      <c r="AI3874" s="1">
        <v>41734.333333333336</v>
      </c>
      <c r="AJ3874" s="1">
        <v>41756.708333333336</v>
      </c>
      <c r="AK3874" s="1">
        <v>41734.333333333336</v>
      </c>
      <c r="AL3874" s="1">
        <v>41756.708333333336</v>
      </c>
      <c r="AM3874" s="1">
        <v>41785.333333333336</v>
      </c>
      <c r="AN3874" s="1">
        <v>41807.708333333336</v>
      </c>
      <c r="AP3874" t="s">
        <v>113</v>
      </c>
      <c r="AU3874" t="s">
        <v>8790</v>
      </c>
      <c r="AY3874" t="s">
        <v>106</v>
      </c>
      <c r="AZ3874">
        <v>0</v>
      </c>
      <c r="BA3874">
        <v>0</v>
      </c>
      <c r="BD3874" s="3">
        <v>41321.662499999999</v>
      </c>
      <c r="BE3874" s="3">
        <v>41321.690972222219</v>
      </c>
      <c r="BF3874" t="s">
        <v>115</v>
      </c>
      <c r="BG3874" t="s">
        <v>115</v>
      </c>
      <c r="BH3874">
        <v>8149</v>
      </c>
      <c r="BM3874">
        <v>43550</v>
      </c>
      <c r="BR3874" t="s">
        <v>116</v>
      </c>
      <c r="BS3874" t="s">
        <v>117</v>
      </c>
      <c r="BU3874">
        <v>1</v>
      </c>
      <c r="BV3874" t="s">
        <v>118</v>
      </c>
      <c r="BX3874" t="s">
        <v>119</v>
      </c>
      <c r="BY3874" t="s">
        <v>119</v>
      </c>
      <c r="BZ3874" t="s">
        <v>119</v>
      </c>
      <c r="CA3874">
        <v>1</v>
      </c>
      <c r="CC3874" t="s">
        <v>120</v>
      </c>
      <c r="CH3874">
        <v>540</v>
      </c>
      <c r="CI3874">
        <v>34140</v>
      </c>
      <c r="CJ3874" t="s">
        <v>106</v>
      </c>
      <c r="CK3874" t="s">
        <v>106</v>
      </c>
      <c r="CL3874">
        <v>20</v>
      </c>
      <c r="CM3874" t="s">
        <v>4678</v>
      </c>
      <c r="CO3874">
        <v>125097</v>
      </c>
      <c r="CQ3874">
        <v>0</v>
      </c>
      <c r="CR3874">
        <v>0</v>
      </c>
      <c r="CS3874">
        <v>0</v>
      </c>
      <c r="CY3874" t="s">
        <v>123</v>
      </c>
      <c r="CZ3874" t="s">
        <v>124</v>
      </c>
      <c r="DD3874" t="str" cm="1">
        <f t="array" ref="DD3874">TEXT(_xlfn.SEQUENCE(1, DATEDIF(AG3874, AH3874, "m") + 1, AG3874, 30), "YYYY-APMM")</f>
        <v>2014-AP04</v>
      </c>
      <c r="DN3874">
        <f t="shared" si="120"/>
        <v>50.4</v>
      </c>
      <c r="DO3874" t="str">
        <f t="shared" si="121"/>
        <v>LABOR- SUBCONTRACTOR</v>
      </c>
    </row>
    <row r="3875" spans="1:119" x14ac:dyDescent="0.35">
      <c r="A3875" t="s">
        <v>105</v>
      </c>
      <c r="B3875">
        <v>503160</v>
      </c>
      <c r="C3875">
        <v>6359</v>
      </c>
      <c r="D3875">
        <v>125106</v>
      </c>
      <c r="E3875">
        <v>13662</v>
      </c>
      <c r="F3875">
        <v>0</v>
      </c>
      <c r="G3875" t="s">
        <v>106</v>
      </c>
      <c r="H3875" t="s">
        <v>106</v>
      </c>
      <c r="I3875" t="s">
        <v>106</v>
      </c>
      <c r="J3875" t="s">
        <v>107</v>
      </c>
      <c r="K3875" t="s">
        <v>108</v>
      </c>
      <c r="L3875" t="s">
        <v>109</v>
      </c>
      <c r="M3875" t="s">
        <v>110</v>
      </c>
      <c r="N3875" t="s">
        <v>8791</v>
      </c>
      <c r="O3875" t="s">
        <v>4663</v>
      </c>
      <c r="P3875">
        <v>8177</v>
      </c>
      <c r="Q3875">
        <v>120</v>
      </c>
      <c r="R3875">
        <v>0</v>
      </c>
      <c r="S3875">
        <v>160</v>
      </c>
      <c r="T3875">
        <v>0</v>
      </c>
      <c r="U3875">
        <v>528</v>
      </c>
      <c r="V3875">
        <v>528</v>
      </c>
      <c r="W3875">
        <v>160</v>
      </c>
      <c r="X3875">
        <v>300</v>
      </c>
      <c r="Y3875">
        <v>0</v>
      </c>
      <c r="Z3875">
        <v>300</v>
      </c>
      <c r="AD3875" s="1">
        <v>41773.333333333336</v>
      </c>
      <c r="AE3875" s="1">
        <v>41795.708333333336</v>
      </c>
      <c r="AG3875" s="1">
        <v>41756.333333333336</v>
      </c>
      <c r="AH3875" s="1">
        <v>41778.708333333336</v>
      </c>
      <c r="AI3875" s="1">
        <v>41756.333333333336</v>
      </c>
      <c r="AJ3875" s="1">
        <v>41778.708333333336</v>
      </c>
      <c r="AK3875" s="1">
        <v>41756.333333333336</v>
      </c>
      <c r="AL3875" s="1">
        <v>41778.708333333336</v>
      </c>
      <c r="AM3875" s="1">
        <v>41773.333333333336</v>
      </c>
      <c r="AN3875" s="1">
        <v>41795.708333333336</v>
      </c>
      <c r="AP3875" t="s">
        <v>113</v>
      </c>
      <c r="AU3875" t="s">
        <v>8792</v>
      </c>
      <c r="AY3875" t="s">
        <v>106</v>
      </c>
      <c r="AZ3875">
        <v>0</v>
      </c>
      <c r="BA3875">
        <v>0</v>
      </c>
      <c r="BD3875" s="3">
        <v>41321.662499999999</v>
      </c>
      <c r="BE3875" s="3">
        <v>41321.690972222219</v>
      </c>
      <c r="BF3875" t="s">
        <v>115</v>
      </c>
      <c r="BG3875" t="s">
        <v>115</v>
      </c>
      <c r="BH3875">
        <v>8149</v>
      </c>
      <c r="BM3875">
        <v>43540</v>
      </c>
      <c r="BR3875" t="s">
        <v>1299</v>
      </c>
      <c r="BS3875" t="s">
        <v>1300</v>
      </c>
      <c r="BU3875">
        <v>1</v>
      </c>
      <c r="BV3875" t="s">
        <v>118</v>
      </c>
      <c r="BX3875" t="s">
        <v>119</v>
      </c>
      <c r="BY3875" t="s">
        <v>119</v>
      </c>
      <c r="BZ3875" t="s">
        <v>119</v>
      </c>
      <c r="CA3875">
        <v>1</v>
      </c>
      <c r="CC3875" t="s">
        <v>120</v>
      </c>
      <c r="CH3875">
        <v>540</v>
      </c>
      <c r="CI3875">
        <v>34190</v>
      </c>
      <c r="CJ3875" t="s">
        <v>106</v>
      </c>
      <c r="CK3875" t="s">
        <v>106</v>
      </c>
      <c r="CL3875">
        <v>45</v>
      </c>
      <c r="CM3875" t="s">
        <v>4665</v>
      </c>
      <c r="CO3875">
        <v>125097</v>
      </c>
      <c r="CQ3875">
        <v>0</v>
      </c>
      <c r="CR3875">
        <v>0</v>
      </c>
      <c r="CS3875">
        <v>0</v>
      </c>
      <c r="CY3875" t="s">
        <v>123</v>
      </c>
      <c r="CZ3875" t="s">
        <v>124</v>
      </c>
      <c r="DD3875" t="str" cm="1">
        <f t="array" ref="DD3875">TEXT(_xlfn.SEQUENCE(1, DATEDIF(AG3875, AH3875, "m") + 1, AG3875, 30), "YYYY-APMM")</f>
        <v>2014-AP04</v>
      </c>
      <c r="DN3875">
        <f t="shared" si="120"/>
        <v>528</v>
      </c>
      <c r="DO3875" t="str">
        <f t="shared" si="121"/>
        <v>LABOR - CIVIL</v>
      </c>
    </row>
    <row r="3876" spans="1:119" x14ac:dyDescent="0.35">
      <c r="A3876" t="s">
        <v>105</v>
      </c>
      <c r="B3876">
        <v>503161</v>
      </c>
      <c r="C3876">
        <v>6359</v>
      </c>
      <c r="D3876">
        <v>125106</v>
      </c>
      <c r="E3876">
        <v>13662</v>
      </c>
      <c r="F3876">
        <v>0</v>
      </c>
      <c r="G3876" t="s">
        <v>106</v>
      </c>
      <c r="H3876" t="s">
        <v>106</v>
      </c>
      <c r="I3876" t="s">
        <v>106</v>
      </c>
      <c r="J3876" t="s">
        <v>107</v>
      </c>
      <c r="K3876" t="s">
        <v>108</v>
      </c>
      <c r="L3876" t="s">
        <v>109</v>
      </c>
      <c r="M3876" t="s">
        <v>110</v>
      </c>
      <c r="N3876" t="s">
        <v>8793</v>
      </c>
      <c r="O3876" t="s">
        <v>4667</v>
      </c>
      <c r="P3876">
        <v>8178</v>
      </c>
      <c r="Q3876">
        <v>120</v>
      </c>
      <c r="R3876">
        <v>0</v>
      </c>
      <c r="S3876">
        <v>160</v>
      </c>
      <c r="T3876">
        <v>0</v>
      </c>
      <c r="U3876">
        <v>795.2</v>
      </c>
      <c r="V3876">
        <v>795.2</v>
      </c>
      <c r="W3876">
        <v>160</v>
      </c>
      <c r="X3876">
        <v>0</v>
      </c>
      <c r="Y3876">
        <v>0</v>
      </c>
      <c r="Z3876">
        <v>0</v>
      </c>
      <c r="AD3876" s="1">
        <v>41779.333333333336</v>
      </c>
      <c r="AE3876" s="1">
        <v>41801.708333333336</v>
      </c>
      <c r="AG3876" s="1">
        <v>41762.333333333336</v>
      </c>
      <c r="AH3876" s="1">
        <v>41784.708333333336</v>
      </c>
      <c r="AI3876" s="1">
        <v>41762.333333333336</v>
      </c>
      <c r="AJ3876" s="1">
        <v>41784.708333333336</v>
      </c>
      <c r="AK3876" s="1">
        <v>41762.333333333336</v>
      </c>
      <c r="AL3876" s="1">
        <v>41784.708333333336</v>
      </c>
      <c r="AM3876" s="1">
        <v>41779.333333333336</v>
      </c>
      <c r="AN3876" s="1">
        <v>41801.708333333336</v>
      </c>
      <c r="AP3876" t="s">
        <v>113</v>
      </c>
      <c r="AU3876" t="s">
        <v>8794</v>
      </c>
      <c r="AY3876" t="s">
        <v>106</v>
      </c>
      <c r="AZ3876">
        <v>0</v>
      </c>
      <c r="BA3876">
        <v>0</v>
      </c>
      <c r="BD3876" s="3">
        <v>41321.662499999999</v>
      </c>
      <c r="BE3876" s="3">
        <v>41321.690972222219</v>
      </c>
      <c r="BF3876" t="s">
        <v>115</v>
      </c>
      <c r="BG3876" t="s">
        <v>115</v>
      </c>
      <c r="BH3876">
        <v>8149</v>
      </c>
      <c r="BM3876">
        <v>43550</v>
      </c>
      <c r="BR3876" t="s">
        <v>116</v>
      </c>
      <c r="BS3876" t="s">
        <v>117</v>
      </c>
      <c r="BU3876">
        <v>1</v>
      </c>
      <c r="BV3876" t="s">
        <v>118</v>
      </c>
      <c r="BX3876" t="s">
        <v>119</v>
      </c>
      <c r="BY3876" t="s">
        <v>119</v>
      </c>
      <c r="BZ3876" t="s">
        <v>119</v>
      </c>
      <c r="CA3876">
        <v>1</v>
      </c>
      <c r="CC3876" t="s">
        <v>120</v>
      </c>
      <c r="CH3876">
        <v>540</v>
      </c>
      <c r="CI3876">
        <v>34190</v>
      </c>
      <c r="CJ3876" t="s">
        <v>106</v>
      </c>
      <c r="CK3876" t="s">
        <v>106</v>
      </c>
      <c r="CL3876">
        <v>45</v>
      </c>
      <c r="CM3876" t="s">
        <v>4665</v>
      </c>
      <c r="CO3876">
        <v>125097</v>
      </c>
      <c r="CQ3876">
        <v>0</v>
      </c>
      <c r="CR3876">
        <v>0</v>
      </c>
      <c r="CS3876">
        <v>0</v>
      </c>
      <c r="CY3876" t="s">
        <v>123</v>
      </c>
      <c r="CZ3876" t="s">
        <v>124</v>
      </c>
      <c r="DD3876" t="str" cm="1">
        <f t="array" ref="DD3876">TEXT(_xlfn.SEQUENCE(1, DATEDIF(AG3876, AH3876, "m") + 1, AG3876, 30), "YYYY-APMM")</f>
        <v>2014-AP05</v>
      </c>
      <c r="DN3876">
        <f t="shared" si="120"/>
        <v>795.2</v>
      </c>
      <c r="DO3876" t="str">
        <f t="shared" si="121"/>
        <v>LABOR- SUBCONTRACTOR</v>
      </c>
    </row>
    <row r="3877" spans="1:119" x14ac:dyDescent="0.35">
      <c r="A3877" t="s">
        <v>105</v>
      </c>
      <c r="B3877">
        <v>503162</v>
      </c>
      <c r="C3877">
        <v>6359</v>
      </c>
      <c r="D3877">
        <v>125106</v>
      </c>
      <c r="E3877">
        <v>13662</v>
      </c>
      <c r="F3877">
        <v>0</v>
      </c>
      <c r="G3877" t="s">
        <v>106</v>
      </c>
      <c r="H3877" t="s">
        <v>106</v>
      </c>
      <c r="I3877" t="s">
        <v>106</v>
      </c>
      <c r="J3877" t="s">
        <v>107</v>
      </c>
      <c r="K3877" t="s">
        <v>108</v>
      </c>
      <c r="L3877" t="s">
        <v>109</v>
      </c>
      <c r="M3877" t="s">
        <v>110</v>
      </c>
      <c r="N3877" t="s">
        <v>8795</v>
      </c>
      <c r="O3877" t="s">
        <v>4670</v>
      </c>
      <c r="P3877">
        <v>8177</v>
      </c>
      <c r="Q3877">
        <v>120</v>
      </c>
      <c r="R3877">
        <v>0</v>
      </c>
      <c r="S3877">
        <v>160</v>
      </c>
      <c r="T3877">
        <v>0</v>
      </c>
      <c r="U3877">
        <v>530</v>
      </c>
      <c r="V3877">
        <v>530</v>
      </c>
      <c r="W3877">
        <v>160</v>
      </c>
      <c r="X3877">
        <v>440</v>
      </c>
      <c r="Y3877">
        <v>0</v>
      </c>
      <c r="Z3877">
        <v>440</v>
      </c>
      <c r="AD3877" s="1">
        <v>41785.333333333336</v>
      </c>
      <c r="AE3877" s="1">
        <v>41807.708333333336</v>
      </c>
      <c r="AG3877" s="1">
        <v>41767.333333333336</v>
      </c>
      <c r="AH3877" s="1">
        <v>41790.708333333336</v>
      </c>
      <c r="AI3877" s="1">
        <v>41767.333333333336</v>
      </c>
      <c r="AJ3877" s="1">
        <v>41790.708333333336</v>
      </c>
      <c r="AK3877" s="1">
        <v>41767.333333333336</v>
      </c>
      <c r="AL3877" s="1">
        <v>41790.708333333336</v>
      </c>
      <c r="AM3877" s="1">
        <v>41785.333333333336</v>
      </c>
      <c r="AN3877" s="1">
        <v>41807.708333333336</v>
      </c>
      <c r="AP3877" t="s">
        <v>113</v>
      </c>
      <c r="AU3877" t="s">
        <v>8796</v>
      </c>
      <c r="AY3877" t="s">
        <v>106</v>
      </c>
      <c r="AZ3877">
        <v>0</v>
      </c>
      <c r="BA3877">
        <v>0</v>
      </c>
      <c r="BD3877" s="3">
        <v>41321.662499999999</v>
      </c>
      <c r="BE3877" s="3">
        <v>41321.690972222219</v>
      </c>
      <c r="BF3877" t="s">
        <v>115</v>
      </c>
      <c r="BG3877" t="s">
        <v>115</v>
      </c>
      <c r="BH3877">
        <v>8149</v>
      </c>
      <c r="BM3877">
        <v>43540</v>
      </c>
      <c r="BR3877" t="s">
        <v>1299</v>
      </c>
      <c r="BS3877" t="s">
        <v>1300</v>
      </c>
      <c r="BU3877">
        <v>1</v>
      </c>
      <c r="BV3877" t="s">
        <v>118</v>
      </c>
      <c r="BX3877" t="s">
        <v>119</v>
      </c>
      <c r="BY3877" t="s">
        <v>119</v>
      </c>
      <c r="BZ3877" t="s">
        <v>119</v>
      </c>
      <c r="CA3877">
        <v>1</v>
      </c>
      <c r="CC3877" t="s">
        <v>120</v>
      </c>
      <c r="CH3877">
        <v>540</v>
      </c>
      <c r="CI3877">
        <v>34190</v>
      </c>
      <c r="CJ3877" t="s">
        <v>106</v>
      </c>
      <c r="CK3877" t="s">
        <v>106</v>
      </c>
      <c r="CL3877">
        <v>45</v>
      </c>
      <c r="CM3877" t="s">
        <v>4665</v>
      </c>
      <c r="CO3877">
        <v>125097</v>
      </c>
      <c r="CQ3877">
        <v>0</v>
      </c>
      <c r="CR3877">
        <v>0</v>
      </c>
      <c r="CS3877">
        <v>0</v>
      </c>
      <c r="CY3877" t="s">
        <v>123</v>
      </c>
      <c r="CZ3877" t="s">
        <v>124</v>
      </c>
      <c r="DD3877" t="str" cm="1">
        <f t="array" ref="DD3877">TEXT(_xlfn.SEQUENCE(1, DATEDIF(AG3877, AH3877, "m") + 1, AG3877, 30), "YYYY-APMM")</f>
        <v>2014-AP05</v>
      </c>
      <c r="DN3877">
        <f t="shared" si="120"/>
        <v>530</v>
      </c>
      <c r="DO3877" t="str">
        <f t="shared" si="121"/>
        <v>LABOR - CIVIL</v>
      </c>
    </row>
    <row r="3878" spans="1:119" x14ac:dyDescent="0.35">
      <c r="A3878" t="s">
        <v>105</v>
      </c>
      <c r="B3878">
        <v>503163</v>
      </c>
      <c r="C3878">
        <v>6359</v>
      </c>
      <c r="D3878">
        <v>125106</v>
      </c>
      <c r="E3878">
        <v>13662</v>
      </c>
      <c r="F3878">
        <v>0</v>
      </c>
      <c r="G3878" t="s">
        <v>106</v>
      </c>
      <c r="H3878" t="s">
        <v>106</v>
      </c>
      <c r="I3878" t="s">
        <v>106</v>
      </c>
      <c r="J3878" t="s">
        <v>107</v>
      </c>
      <c r="K3878" t="s">
        <v>108</v>
      </c>
      <c r="L3878" t="s">
        <v>109</v>
      </c>
      <c r="M3878" t="s">
        <v>110</v>
      </c>
      <c r="N3878" t="s">
        <v>8797</v>
      </c>
      <c r="O3878" t="s">
        <v>4673</v>
      </c>
      <c r="P3878">
        <v>8178</v>
      </c>
      <c r="Q3878">
        <v>592</v>
      </c>
      <c r="R3878">
        <v>184</v>
      </c>
      <c r="S3878">
        <v>160</v>
      </c>
      <c r="T3878">
        <v>0</v>
      </c>
      <c r="U3878">
        <v>344.4</v>
      </c>
      <c r="V3878">
        <v>344.4</v>
      </c>
      <c r="W3878">
        <v>160</v>
      </c>
      <c r="X3878">
        <v>0</v>
      </c>
      <c r="Y3878">
        <v>0</v>
      </c>
      <c r="Z3878">
        <v>0</v>
      </c>
      <c r="AD3878" s="1">
        <v>41869.333333333336</v>
      </c>
      <c r="AE3878" s="1">
        <v>41891.708333333336</v>
      </c>
      <c r="AG3878" s="1">
        <v>41779.333333333336</v>
      </c>
      <c r="AH3878" s="1">
        <v>41801.708333333336</v>
      </c>
      <c r="AI3878" s="1">
        <v>41779.333333333336</v>
      </c>
      <c r="AJ3878" s="1">
        <v>41801.708333333336</v>
      </c>
      <c r="AK3878" s="1">
        <v>41779.333333333336</v>
      </c>
      <c r="AL3878" s="1">
        <v>41801.708333333336</v>
      </c>
      <c r="AM3878" s="1">
        <v>41869.333333333336</v>
      </c>
      <c r="AN3878" s="1">
        <v>41891.708333333336</v>
      </c>
      <c r="AP3878" t="s">
        <v>113</v>
      </c>
      <c r="AU3878" t="s">
        <v>8798</v>
      </c>
      <c r="AY3878" t="s">
        <v>106</v>
      </c>
      <c r="AZ3878">
        <v>0</v>
      </c>
      <c r="BA3878">
        <v>0</v>
      </c>
      <c r="BD3878" s="3">
        <v>41321.662499999999</v>
      </c>
      <c r="BE3878" s="3">
        <v>41321.690972222219</v>
      </c>
      <c r="BF3878" t="s">
        <v>115</v>
      </c>
      <c r="BG3878" t="s">
        <v>115</v>
      </c>
      <c r="BH3878">
        <v>8149</v>
      </c>
      <c r="BM3878">
        <v>43550</v>
      </c>
      <c r="BR3878" t="s">
        <v>116</v>
      </c>
      <c r="BS3878" t="s">
        <v>117</v>
      </c>
      <c r="BU3878">
        <v>1</v>
      </c>
      <c r="BV3878" t="s">
        <v>118</v>
      </c>
      <c r="BX3878" t="s">
        <v>119</v>
      </c>
      <c r="BY3878" t="s">
        <v>119</v>
      </c>
      <c r="BZ3878" t="s">
        <v>119</v>
      </c>
      <c r="CA3878">
        <v>1</v>
      </c>
      <c r="CC3878" t="s">
        <v>120</v>
      </c>
      <c r="CH3878">
        <v>540</v>
      </c>
      <c r="CI3878">
        <v>34190</v>
      </c>
      <c r="CJ3878" t="s">
        <v>106</v>
      </c>
      <c r="CK3878" t="s">
        <v>106</v>
      </c>
      <c r="CL3878">
        <v>45</v>
      </c>
      <c r="CM3878" t="s">
        <v>4665</v>
      </c>
      <c r="CO3878">
        <v>125097</v>
      </c>
      <c r="CQ3878">
        <v>0</v>
      </c>
      <c r="CR3878">
        <v>0</v>
      </c>
      <c r="CS3878">
        <v>0</v>
      </c>
      <c r="CY3878" t="s">
        <v>123</v>
      </c>
      <c r="CZ3878" t="s">
        <v>124</v>
      </c>
      <c r="DD3878" t="str" cm="1">
        <f t="array" ref="DD3878">TEXT(_xlfn.SEQUENCE(1, DATEDIF(AG3878, AH3878, "m") + 1, AG3878, 30), "YYYY-APMM")</f>
        <v>2014-AP05</v>
      </c>
      <c r="DN3878">
        <f t="shared" si="120"/>
        <v>344.4</v>
      </c>
      <c r="DO3878" t="str">
        <f t="shared" si="121"/>
        <v>LABOR- SUBCONTRACTOR</v>
      </c>
    </row>
    <row r="3879" spans="1:119" x14ac:dyDescent="0.35">
      <c r="A3879" t="s">
        <v>105</v>
      </c>
      <c r="B3879">
        <v>503164</v>
      </c>
      <c r="C3879">
        <v>6359</v>
      </c>
      <c r="D3879">
        <v>125107</v>
      </c>
      <c r="E3879">
        <v>13662</v>
      </c>
      <c r="F3879">
        <v>0</v>
      </c>
      <c r="G3879" t="s">
        <v>106</v>
      </c>
      <c r="H3879" t="s">
        <v>106</v>
      </c>
      <c r="I3879" t="s">
        <v>106</v>
      </c>
      <c r="J3879" t="s">
        <v>107</v>
      </c>
      <c r="K3879" t="s">
        <v>108</v>
      </c>
      <c r="L3879" t="s">
        <v>109</v>
      </c>
      <c r="M3879" t="s">
        <v>110</v>
      </c>
      <c r="N3879" t="s">
        <v>8799</v>
      </c>
      <c r="O3879" t="s">
        <v>3209</v>
      </c>
      <c r="P3879">
        <v>8177</v>
      </c>
      <c r="Q3879">
        <v>312</v>
      </c>
      <c r="R3879">
        <v>0</v>
      </c>
      <c r="S3879">
        <v>200</v>
      </c>
      <c r="T3879">
        <v>0</v>
      </c>
      <c r="U3879">
        <v>497</v>
      </c>
      <c r="V3879">
        <v>497</v>
      </c>
      <c r="W3879">
        <v>200</v>
      </c>
      <c r="X3879">
        <v>251</v>
      </c>
      <c r="Y3879">
        <v>0</v>
      </c>
      <c r="Z3879">
        <v>251</v>
      </c>
      <c r="AD3879" s="1">
        <v>41875.333333333336</v>
      </c>
      <c r="AE3879" s="1">
        <v>41903.708333333336</v>
      </c>
      <c r="AG3879" s="1">
        <v>41826.333333333336</v>
      </c>
      <c r="AH3879" s="1">
        <v>41857.708333333336</v>
      </c>
      <c r="AI3879" s="1">
        <v>41826.333333333336</v>
      </c>
      <c r="AJ3879" s="1">
        <v>41857.708333333336</v>
      </c>
      <c r="AK3879" s="1">
        <v>41826.333333333336</v>
      </c>
      <c r="AL3879" s="1">
        <v>41857.708333333336</v>
      </c>
      <c r="AM3879" s="1">
        <v>41875.333333333336</v>
      </c>
      <c r="AN3879" s="1">
        <v>41903.708333333336</v>
      </c>
      <c r="AP3879" t="s">
        <v>113</v>
      </c>
      <c r="AU3879" t="s">
        <v>8800</v>
      </c>
      <c r="AY3879" t="s">
        <v>106</v>
      </c>
      <c r="AZ3879">
        <v>0</v>
      </c>
      <c r="BA3879">
        <v>0</v>
      </c>
      <c r="BD3879" s="3">
        <v>41321.662499999999</v>
      </c>
      <c r="BE3879" s="3">
        <v>41321.690972222219</v>
      </c>
      <c r="BF3879" t="s">
        <v>115</v>
      </c>
      <c r="BG3879" t="s">
        <v>115</v>
      </c>
      <c r="BH3879">
        <v>8149</v>
      </c>
      <c r="BM3879">
        <v>43540</v>
      </c>
      <c r="BR3879" t="s">
        <v>1299</v>
      </c>
      <c r="BS3879" t="s">
        <v>1300</v>
      </c>
      <c r="BU3879">
        <v>1</v>
      </c>
      <c r="BV3879" t="s">
        <v>118</v>
      </c>
      <c r="BX3879" t="s">
        <v>119</v>
      </c>
      <c r="BY3879" t="s">
        <v>119</v>
      </c>
      <c r="BZ3879" t="s">
        <v>119</v>
      </c>
      <c r="CA3879">
        <v>1</v>
      </c>
      <c r="CC3879" t="s">
        <v>120</v>
      </c>
      <c r="CH3879">
        <v>540</v>
      </c>
      <c r="CI3879">
        <v>34240</v>
      </c>
      <c r="CJ3879" t="s">
        <v>106</v>
      </c>
      <c r="CK3879" t="s">
        <v>106</v>
      </c>
      <c r="CL3879">
        <v>70</v>
      </c>
      <c r="CM3879" t="s">
        <v>3180</v>
      </c>
      <c r="CO3879">
        <v>125097</v>
      </c>
      <c r="CQ3879">
        <v>0</v>
      </c>
      <c r="CR3879">
        <v>0</v>
      </c>
      <c r="CS3879">
        <v>0</v>
      </c>
      <c r="CY3879" t="s">
        <v>123</v>
      </c>
      <c r="CZ3879" t="s">
        <v>124</v>
      </c>
      <c r="DD3879" t="str" cm="1">
        <f t="array" ref="DD3879:DE3879">TEXT(_xlfn.SEQUENCE(1, DATEDIF(AG3879, AH3879, "m") + 1, AG3879, 30), "YYYY-APMM")</f>
        <v>2014-AP07</v>
      </c>
      <c r="DE3879" t="str">
        <v>2014-AP08</v>
      </c>
      <c r="DN3879">
        <f t="shared" si="120"/>
        <v>248.5</v>
      </c>
      <c r="DO3879" t="str">
        <f t="shared" si="121"/>
        <v>LABOR - CIVIL</v>
      </c>
    </row>
    <row r="3880" spans="1:119" x14ac:dyDescent="0.35">
      <c r="A3880" t="s">
        <v>105</v>
      </c>
      <c r="B3880">
        <v>503165</v>
      </c>
      <c r="C3880">
        <v>6359</v>
      </c>
      <c r="D3880">
        <v>125107</v>
      </c>
      <c r="E3880">
        <v>13662</v>
      </c>
      <c r="F3880">
        <v>0</v>
      </c>
      <c r="G3880" t="s">
        <v>106</v>
      </c>
      <c r="H3880" t="s">
        <v>106</v>
      </c>
      <c r="I3880" t="s">
        <v>106</v>
      </c>
      <c r="J3880" t="s">
        <v>107</v>
      </c>
      <c r="K3880" t="s">
        <v>108</v>
      </c>
      <c r="L3880" t="s">
        <v>109</v>
      </c>
      <c r="M3880" t="s">
        <v>110</v>
      </c>
      <c r="N3880" t="s">
        <v>8801</v>
      </c>
      <c r="O3880" t="s">
        <v>4748</v>
      </c>
      <c r="P3880">
        <v>8178</v>
      </c>
      <c r="Q3880">
        <v>312</v>
      </c>
      <c r="R3880">
        <v>0</v>
      </c>
      <c r="S3880">
        <v>200</v>
      </c>
      <c r="T3880">
        <v>0</v>
      </c>
      <c r="U3880">
        <v>2380</v>
      </c>
      <c r="V3880">
        <v>2380</v>
      </c>
      <c r="W3880">
        <v>200</v>
      </c>
      <c r="X3880">
        <v>0</v>
      </c>
      <c r="Y3880">
        <v>0</v>
      </c>
      <c r="Z3880">
        <v>0</v>
      </c>
      <c r="AD3880" s="1">
        <v>41886.333333333336</v>
      </c>
      <c r="AE3880" s="1">
        <v>41914.708333333336</v>
      </c>
      <c r="AG3880" s="1">
        <v>41837.333333333336</v>
      </c>
      <c r="AH3880" s="1">
        <v>41869.708333333336</v>
      </c>
      <c r="AI3880" s="1">
        <v>41837.333333333336</v>
      </c>
      <c r="AJ3880" s="1">
        <v>41869.708333333336</v>
      </c>
      <c r="AK3880" s="1">
        <v>41837.333333333336</v>
      </c>
      <c r="AL3880" s="1">
        <v>41869.708333333336</v>
      </c>
      <c r="AM3880" s="1">
        <v>41886.333333333336</v>
      </c>
      <c r="AN3880" s="1">
        <v>41914.708333333336</v>
      </c>
      <c r="AP3880" t="s">
        <v>113</v>
      </c>
      <c r="AU3880" t="s">
        <v>8802</v>
      </c>
      <c r="AY3880" t="s">
        <v>106</v>
      </c>
      <c r="AZ3880">
        <v>0</v>
      </c>
      <c r="BA3880">
        <v>0</v>
      </c>
      <c r="BD3880" s="3">
        <v>41321.662499999999</v>
      </c>
      <c r="BE3880" s="3">
        <v>41321.690972222219</v>
      </c>
      <c r="BF3880" t="s">
        <v>115</v>
      </c>
      <c r="BG3880" t="s">
        <v>115</v>
      </c>
      <c r="BH3880">
        <v>8149</v>
      </c>
      <c r="BM3880">
        <v>43550</v>
      </c>
      <c r="BR3880" t="s">
        <v>116</v>
      </c>
      <c r="BS3880" t="s">
        <v>117</v>
      </c>
      <c r="BU3880">
        <v>1</v>
      </c>
      <c r="BV3880" t="s">
        <v>118</v>
      </c>
      <c r="BX3880" t="s">
        <v>119</v>
      </c>
      <c r="BY3880" t="s">
        <v>119</v>
      </c>
      <c r="BZ3880" t="s">
        <v>119</v>
      </c>
      <c r="CA3880">
        <v>1</v>
      </c>
      <c r="CC3880" t="s">
        <v>120</v>
      </c>
      <c r="CH3880">
        <v>540</v>
      </c>
      <c r="CI3880">
        <v>34240</v>
      </c>
      <c r="CJ3880" t="s">
        <v>106</v>
      </c>
      <c r="CK3880" t="s">
        <v>106</v>
      </c>
      <c r="CL3880">
        <v>70</v>
      </c>
      <c r="CM3880" t="s">
        <v>3180</v>
      </c>
      <c r="CO3880">
        <v>125097</v>
      </c>
      <c r="CQ3880">
        <v>0</v>
      </c>
      <c r="CR3880">
        <v>0</v>
      </c>
      <c r="CS3880">
        <v>0</v>
      </c>
      <c r="CY3880" t="s">
        <v>123</v>
      </c>
      <c r="CZ3880" t="s">
        <v>124</v>
      </c>
      <c r="DD3880" t="str" cm="1">
        <f t="array" ref="DD3880:DE3880">TEXT(_xlfn.SEQUENCE(1, DATEDIF(AG3880, AH3880, "m") + 1, AG3880, 30), "YYYY-APMM")</f>
        <v>2014-AP07</v>
      </c>
      <c r="DE3880" t="str">
        <v>2014-AP08</v>
      </c>
      <c r="DN3880">
        <f t="shared" si="120"/>
        <v>1190</v>
      </c>
      <c r="DO3880" t="str">
        <f t="shared" si="121"/>
        <v>LABOR- SUBCONTRACTOR</v>
      </c>
    </row>
    <row r="3881" spans="1:119" x14ac:dyDescent="0.35">
      <c r="A3881" t="s">
        <v>105</v>
      </c>
      <c r="B3881">
        <v>503166</v>
      </c>
      <c r="C3881">
        <v>6359</v>
      </c>
      <c r="D3881">
        <v>125107</v>
      </c>
      <c r="E3881">
        <v>13662</v>
      </c>
      <c r="F3881">
        <v>0</v>
      </c>
      <c r="G3881" t="s">
        <v>106</v>
      </c>
      <c r="H3881" t="s">
        <v>106</v>
      </c>
      <c r="I3881" t="s">
        <v>106</v>
      </c>
      <c r="J3881" t="s">
        <v>107</v>
      </c>
      <c r="K3881" t="s">
        <v>108</v>
      </c>
      <c r="L3881" t="s">
        <v>109</v>
      </c>
      <c r="M3881" t="s">
        <v>110</v>
      </c>
      <c r="N3881" t="s">
        <v>8803</v>
      </c>
      <c r="O3881" t="s">
        <v>4751</v>
      </c>
      <c r="P3881">
        <v>8178</v>
      </c>
      <c r="Q3881">
        <v>472</v>
      </c>
      <c r="R3881">
        <v>144</v>
      </c>
      <c r="S3881">
        <v>200</v>
      </c>
      <c r="T3881">
        <v>0</v>
      </c>
      <c r="U3881">
        <v>588</v>
      </c>
      <c r="V3881">
        <v>588</v>
      </c>
      <c r="W3881">
        <v>200</v>
      </c>
      <c r="X3881">
        <v>0</v>
      </c>
      <c r="Y3881">
        <v>0</v>
      </c>
      <c r="Z3881">
        <v>0</v>
      </c>
      <c r="AD3881" s="1">
        <v>41924.333333333336</v>
      </c>
      <c r="AE3881" s="1">
        <v>41952.708333333336</v>
      </c>
      <c r="AG3881" s="1">
        <v>41849.333333333336</v>
      </c>
      <c r="AH3881" s="1">
        <v>41881.708333333336</v>
      </c>
      <c r="AI3881" s="1">
        <v>41849.333333333336</v>
      </c>
      <c r="AJ3881" s="1">
        <v>41881.708333333336</v>
      </c>
      <c r="AK3881" s="1">
        <v>41849.333333333336</v>
      </c>
      <c r="AL3881" s="1">
        <v>41881.708333333336</v>
      </c>
      <c r="AM3881" s="1">
        <v>41924.333333333336</v>
      </c>
      <c r="AN3881" s="1">
        <v>41952.708333333336</v>
      </c>
      <c r="AP3881" t="s">
        <v>113</v>
      </c>
      <c r="AU3881" t="s">
        <v>8804</v>
      </c>
      <c r="AY3881" t="s">
        <v>106</v>
      </c>
      <c r="AZ3881">
        <v>0</v>
      </c>
      <c r="BA3881">
        <v>0</v>
      </c>
      <c r="BD3881" s="3">
        <v>41321.662499999999</v>
      </c>
      <c r="BE3881" s="3">
        <v>41321.690972222219</v>
      </c>
      <c r="BF3881" t="s">
        <v>115</v>
      </c>
      <c r="BG3881" t="s">
        <v>115</v>
      </c>
      <c r="BH3881">
        <v>8149</v>
      </c>
      <c r="BM3881">
        <v>43550</v>
      </c>
      <c r="BR3881" t="s">
        <v>116</v>
      </c>
      <c r="BS3881" t="s">
        <v>117</v>
      </c>
      <c r="BU3881">
        <v>1</v>
      </c>
      <c r="BV3881" t="s">
        <v>118</v>
      </c>
      <c r="BX3881" t="s">
        <v>119</v>
      </c>
      <c r="BY3881" t="s">
        <v>119</v>
      </c>
      <c r="BZ3881" t="s">
        <v>119</v>
      </c>
      <c r="CA3881">
        <v>1</v>
      </c>
      <c r="CC3881" t="s">
        <v>120</v>
      </c>
      <c r="CH3881">
        <v>540</v>
      </c>
      <c r="CI3881">
        <v>34240</v>
      </c>
      <c r="CJ3881" t="s">
        <v>106</v>
      </c>
      <c r="CK3881" t="s">
        <v>106</v>
      </c>
      <c r="CL3881">
        <v>70</v>
      </c>
      <c r="CM3881" t="s">
        <v>3180</v>
      </c>
      <c r="CO3881">
        <v>125097</v>
      </c>
      <c r="CQ3881">
        <v>0</v>
      </c>
      <c r="CR3881">
        <v>0</v>
      </c>
      <c r="CS3881">
        <v>0</v>
      </c>
      <c r="CY3881" t="s">
        <v>123</v>
      </c>
      <c r="CZ3881" t="s">
        <v>124</v>
      </c>
      <c r="DD3881" t="str" cm="1">
        <f t="array" ref="DD3881:DE3881">TEXT(_xlfn.SEQUENCE(1, DATEDIF(AG3881, AH3881, "m") + 1, AG3881, 30), "YYYY-APMM")</f>
        <v>2014-AP07</v>
      </c>
      <c r="DE3881" t="str">
        <v>2014-AP08</v>
      </c>
      <c r="DN3881">
        <f t="shared" si="120"/>
        <v>294</v>
      </c>
      <c r="DO3881" t="str">
        <f t="shared" si="121"/>
        <v>LABOR- SUBCONTRACTOR</v>
      </c>
    </row>
    <row r="3882" spans="1:119" x14ac:dyDescent="0.35">
      <c r="A3882" t="s">
        <v>105</v>
      </c>
      <c r="B3882">
        <v>503167</v>
      </c>
      <c r="C3882">
        <v>6359</v>
      </c>
      <c r="D3882">
        <v>125108</v>
      </c>
      <c r="E3882">
        <v>13662</v>
      </c>
      <c r="F3882">
        <v>0</v>
      </c>
      <c r="G3882" t="s">
        <v>106</v>
      </c>
      <c r="H3882" t="s">
        <v>106</v>
      </c>
      <c r="I3882" t="s">
        <v>106</v>
      </c>
      <c r="J3882" t="s">
        <v>107</v>
      </c>
      <c r="K3882" t="s">
        <v>108</v>
      </c>
      <c r="L3882" t="s">
        <v>109</v>
      </c>
      <c r="M3882" t="s">
        <v>110</v>
      </c>
      <c r="N3882" t="s">
        <v>8805</v>
      </c>
      <c r="O3882" t="s">
        <v>4754</v>
      </c>
      <c r="P3882">
        <v>8173</v>
      </c>
      <c r="Q3882">
        <v>312</v>
      </c>
      <c r="R3882">
        <v>0</v>
      </c>
      <c r="S3882">
        <v>160</v>
      </c>
      <c r="T3882">
        <v>0</v>
      </c>
      <c r="U3882">
        <v>1178</v>
      </c>
      <c r="V3882">
        <v>1178</v>
      </c>
      <c r="W3882">
        <v>160</v>
      </c>
      <c r="X3882">
        <v>0</v>
      </c>
      <c r="Y3882">
        <v>0</v>
      </c>
      <c r="Z3882">
        <v>0</v>
      </c>
      <c r="AD3882" s="1">
        <v>41836.333333333336</v>
      </c>
      <c r="AE3882" s="1">
        <v>41862.708333333336</v>
      </c>
      <c r="AG3882" s="1">
        <v>41791.333333333336</v>
      </c>
      <c r="AH3882" s="1">
        <v>41813.708333333336</v>
      </c>
      <c r="AI3882" s="1">
        <v>41791.333333333336</v>
      </c>
      <c r="AJ3882" s="1">
        <v>41813.708333333336</v>
      </c>
      <c r="AK3882" s="1">
        <v>41791.333333333336</v>
      </c>
      <c r="AL3882" s="1">
        <v>41813.708333333336</v>
      </c>
      <c r="AM3882" s="1">
        <v>41836.333333333336</v>
      </c>
      <c r="AN3882" s="1">
        <v>41862.708333333336</v>
      </c>
      <c r="AP3882" t="s">
        <v>113</v>
      </c>
      <c r="AU3882" t="s">
        <v>8806</v>
      </c>
      <c r="AY3882" t="s">
        <v>106</v>
      </c>
      <c r="AZ3882">
        <v>0</v>
      </c>
      <c r="BA3882">
        <v>0</v>
      </c>
      <c r="BD3882" s="3">
        <v>41321.662499999999</v>
      </c>
      <c r="BE3882" s="3">
        <v>41321.690972222219</v>
      </c>
      <c r="BF3882" t="s">
        <v>115</v>
      </c>
      <c r="BG3882" t="s">
        <v>115</v>
      </c>
      <c r="BH3882">
        <v>8149</v>
      </c>
      <c r="BM3882">
        <v>43500</v>
      </c>
      <c r="BR3882" t="s">
        <v>3233</v>
      </c>
      <c r="BS3882" t="s">
        <v>3234</v>
      </c>
      <c r="BU3882">
        <v>1</v>
      </c>
      <c r="BV3882" t="s">
        <v>118</v>
      </c>
      <c r="BX3882" t="s">
        <v>119</v>
      </c>
      <c r="BY3882" t="s">
        <v>119</v>
      </c>
      <c r="BZ3882" t="s">
        <v>119</v>
      </c>
      <c r="CA3882">
        <v>1</v>
      </c>
      <c r="CC3882" t="s">
        <v>120</v>
      </c>
      <c r="CH3882">
        <v>540</v>
      </c>
      <c r="CI3882">
        <v>34230</v>
      </c>
      <c r="CJ3882" t="s">
        <v>106</v>
      </c>
      <c r="CK3882" t="s">
        <v>106</v>
      </c>
      <c r="CL3882">
        <v>65</v>
      </c>
      <c r="CM3882" t="s">
        <v>3235</v>
      </c>
      <c r="CO3882">
        <v>125097</v>
      </c>
      <c r="CQ3882">
        <v>0</v>
      </c>
      <c r="CR3882">
        <v>0</v>
      </c>
      <c r="CS3882">
        <v>0</v>
      </c>
      <c r="CY3882" t="s">
        <v>123</v>
      </c>
      <c r="CZ3882" t="s">
        <v>124</v>
      </c>
      <c r="DD3882" t="str" cm="1">
        <f t="array" ref="DD3882">TEXT(_xlfn.SEQUENCE(1, DATEDIF(AG3882, AH3882, "m") + 1, AG3882, 30), "YYYY-APMM")</f>
        <v>2014-AP06</v>
      </c>
      <c r="DN3882">
        <f t="shared" si="120"/>
        <v>1178</v>
      </c>
      <c r="DO3882" t="str">
        <f t="shared" si="121"/>
        <v>KERBSTONE MASON SK</v>
      </c>
    </row>
    <row r="3883" spans="1:119" x14ac:dyDescent="0.35">
      <c r="A3883" t="s">
        <v>105</v>
      </c>
      <c r="B3883">
        <v>503168</v>
      </c>
      <c r="C3883">
        <v>6359</v>
      </c>
      <c r="D3883">
        <v>125108</v>
      </c>
      <c r="E3883">
        <v>13662</v>
      </c>
      <c r="F3883">
        <v>0</v>
      </c>
      <c r="G3883" t="s">
        <v>106</v>
      </c>
      <c r="H3883" t="s">
        <v>106</v>
      </c>
      <c r="I3883" t="s">
        <v>106</v>
      </c>
      <c r="J3883" t="s">
        <v>107</v>
      </c>
      <c r="K3883" t="s">
        <v>108</v>
      </c>
      <c r="L3883" t="s">
        <v>109</v>
      </c>
      <c r="M3883" t="s">
        <v>110</v>
      </c>
      <c r="N3883" t="s">
        <v>8807</v>
      </c>
      <c r="O3883" t="s">
        <v>4757</v>
      </c>
      <c r="P3883">
        <v>8174</v>
      </c>
      <c r="Q3883">
        <v>312</v>
      </c>
      <c r="R3883">
        <v>0</v>
      </c>
      <c r="S3883">
        <v>200</v>
      </c>
      <c r="T3883">
        <v>0</v>
      </c>
      <c r="U3883">
        <v>806</v>
      </c>
      <c r="V3883">
        <v>806</v>
      </c>
      <c r="W3883">
        <v>200</v>
      </c>
      <c r="X3883">
        <v>0</v>
      </c>
      <c r="Y3883">
        <v>0</v>
      </c>
      <c r="Z3883">
        <v>0</v>
      </c>
      <c r="AD3883" s="1">
        <v>41848.333333333336</v>
      </c>
      <c r="AE3883" s="1">
        <v>41879.708333333336</v>
      </c>
      <c r="AG3883" s="1">
        <v>41802.333333333336</v>
      </c>
      <c r="AH3883" s="1">
        <v>41830.708333333336</v>
      </c>
      <c r="AI3883" s="1">
        <v>41802.333333333336</v>
      </c>
      <c r="AJ3883" s="1">
        <v>41830.708333333336</v>
      </c>
      <c r="AK3883" s="1">
        <v>41802.333333333336</v>
      </c>
      <c r="AL3883" s="1">
        <v>41830.708333333336</v>
      </c>
      <c r="AM3883" s="1">
        <v>41848.333333333336</v>
      </c>
      <c r="AN3883" s="1">
        <v>41879.708333333336</v>
      </c>
      <c r="AP3883" t="s">
        <v>113</v>
      </c>
      <c r="AU3883" t="s">
        <v>8808</v>
      </c>
      <c r="AY3883" t="s">
        <v>106</v>
      </c>
      <c r="AZ3883">
        <v>0</v>
      </c>
      <c r="BA3883">
        <v>0</v>
      </c>
      <c r="BD3883" s="3">
        <v>41321.662499999999</v>
      </c>
      <c r="BE3883" s="3">
        <v>41321.690972222219</v>
      </c>
      <c r="BF3883" t="s">
        <v>115</v>
      </c>
      <c r="BG3883" t="s">
        <v>115</v>
      </c>
      <c r="BH3883">
        <v>8149</v>
      </c>
      <c r="BM3883">
        <v>43510</v>
      </c>
      <c r="BR3883" t="s">
        <v>3242</v>
      </c>
      <c r="BS3883" t="s">
        <v>3243</v>
      </c>
      <c r="BU3883">
        <v>1</v>
      </c>
      <c r="BV3883" t="s">
        <v>118</v>
      </c>
      <c r="BX3883" t="s">
        <v>119</v>
      </c>
      <c r="BY3883" t="s">
        <v>119</v>
      </c>
      <c r="BZ3883" t="s">
        <v>119</v>
      </c>
      <c r="CA3883">
        <v>1</v>
      </c>
      <c r="CC3883" t="s">
        <v>120</v>
      </c>
      <c r="CH3883">
        <v>540</v>
      </c>
      <c r="CI3883">
        <v>34230</v>
      </c>
      <c r="CJ3883" t="s">
        <v>106</v>
      </c>
      <c r="CK3883" t="s">
        <v>106</v>
      </c>
      <c r="CL3883">
        <v>65</v>
      </c>
      <c r="CM3883" t="s">
        <v>3235</v>
      </c>
      <c r="CO3883">
        <v>125097</v>
      </c>
      <c r="CQ3883">
        <v>0</v>
      </c>
      <c r="CR3883">
        <v>0</v>
      </c>
      <c r="CS3883">
        <v>0</v>
      </c>
      <c r="CY3883" t="s">
        <v>123</v>
      </c>
      <c r="CZ3883" t="s">
        <v>124</v>
      </c>
      <c r="DD3883" t="str" cm="1">
        <f t="array" ref="DD3883">TEXT(_xlfn.SEQUENCE(1, DATEDIF(AG3883, AH3883, "m") + 1, AG3883, 30), "YYYY-APMM")</f>
        <v>2014-AP06</v>
      </c>
      <c r="DN3883">
        <f t="shared" si="120"/>
        <v>806</v>
      </c>
      <c r="DO3883" t="str">
        <f t="shared" si="121"/>
        <v>INTERLOCK MASON SK</v>
      </c>
    </row>
    <row r="3884" spans="1:119" x14ac:dyDescent="0.35">
      <c r="A3884" t="s">
        <v>105</v>
      </c>
      <c r="B3884">
        <v>503169</v>
      </c>
      <c r="C3884">
        <v>6359</v>
      </c>
      <c r="D3884">
        <v>125108</v>
      </c>
      <c r="E3884">
        <v>13662</v>
      </c>
      <c r="F3884">
        <v>0</v>
      </c>
      <c r="G3884" t="s">
        <v>106</v>
      </c>
      <c r="H3884" t="s">
        <v>106</v>
      </c>
      <c r="I3884" t="s">
        <v>106</v>
      </c>
      <c r="J3884" t="s">
        <v>107</v>
      </c>
      <c r="K3884" t="s">
        <v>108</v>
      </c>
      <c r="L3884" t="s">
        <v>109</v>
      </c>
      <c r="M3884" t="s">
        <v>110</v>
      </c>
      <c r="N3884" t="s">
        <v>8809</v>
      </c>
      <c r="O3884" t="s">
        <v>4760</v>
      </c>
      <c r="P3884">
        <v>8165</v>
      </c>
      <c r="Q3884">
        <v>312</v>
      </c>
      <c r="R3884">
        <v>0</v>
      </c>
      <c r="S3884">
        <v>200</v>
      </c>
      <c r="T3884">
        <v>0</v>
      </c>
      <c r="U3884">
        <v>756</v>
      </c>
      <c r="V3884">
        <v>756</v>
      </c>
      <c r="W3884">
        <v>200</v>
      </c>
      <c r="X3884">
        <v>0</v>
      </c>
      <c r="Y3884">
        <v>0</v>
      </c>
      <c r="Z3884">
        <v>0</v>
      </c>
      <c r="AD3884" s="1">
        <v>41863.333333333336</v>
      </c>
      <c r="AE3884" s="1">
        <v>41891.708333333336</v>
      </c>
      <c r="AG3884" s="1">
        <v>41814.333333333336</v>
      </c>
      <c r="AH3884" s="1">
        <v>41842.708333333336</v>
      </c>
      <c r="AI3884" s="1">
        <v>41814.333333333336</v>
      </c>
      <c r="AJ3884" s="1">
        <v>41842.708333333336</v>
      </c>
      <c r="AK3884" s="1">
        <v>41814.333333333336</v>
      </c>
      <c r="AL3884" s="1">
        <v>41842.708333333336</v>
      </c>
      <c r="AM3884" s="1">
        <v>41863.333333333336</v>
      </c>
      <c r="AN3884" s="1">
        <v>41891.708333333336</v>
      </c>
      <c r="AP3884" t="s">
        <v>113</v>
      </c>
      <c r="AU3884" t="s">
        <v>8810</v>
      </c>
      <c r="AY3884" t="s">
        <v>106</v>
      </c>
      <c r="AZ3884">
        <v>0</v>
      </c>
      <c r="BA3884">
        <v>0</v>
      </c>
      <c r="BD3884" s="3">
        <v>41321.662499999999</v>
      </c>
      <c r="BE3884" s="3">
        <v>41321.690972222219</v>
      </c>
      <c r="BF3884" t="s">
        <v>115</v>
      </c>
      <c r="BG3884" t="s">
        <v>115</v>
      </c>
      <c r="BH3884">
        <v>8149</v>
      </c>
      <c r="BM3884">
        <v>43420</v>
      </c>
      <c r="BR3884" t="s">
        <v>3122</v>
      </c>
      <c r="BS3884" t="s">
        <v>3123</v>
      </c>
      <c r="BU3884">
        <v>1</v>
      </c>
      <c r="BV3884" t="s">
        <v>118</v>
      </c>
      <c r="BX3884" t="s">
        <v>119</v>
      </c>
      <c r="BY3884" t="s">
        <v>119</v>
      </c>
      <c r="BZ3884" t="s">
        <v>119</v>
      </c>
      <c r="CA3884">
        <v>1</v>
      </c>
      <c r="CC3884" t="s">
        <v>120</v>
      </c>
      <c r="CH3884">
        <v>540</v>
      </c>
      <c r="CI3884">
        <v>34230</v>
      </c>
      <c r="CJ3884" t="s">
        <v>106</v>
      </c>
      <c r="CK3884" t="s">
        <v>106</v>
      </c>
      <c r="CL3884">
        <v>65</v>
      </c>
      <c r="CM3884" t="s">
        <v>3235</v>
      </c>
      <c r="CO3884">
        <v>125097</v>
      </c>
      <c r="CQ3884">
        <v>0</v>
      </c>
      <c r="CR3884">
        <v>0</v>
      </c>
      <c r="CS3884">
        <v>0</v>
      </c>
      <c r="CY3884" t="s">
        <v>123</v>
      </c>
      <c r="CZ3884" t="s">
        <v>124</v>
      </c>
      <c r="DD3884" t="str" cm="1">
        <f t="array" ref="DD3884">TEXT(_xlfn.SEQUENCE(1, DATEDIF(AG3884, AH3884, "m") + 1, AG3884, 30), "YYYY-APMM")</f>
        <v>2014-AP06</v>
      </c>
      <c r="DN3884">
        <f t="shared" si="120"/>
        <v>756</v>
      </c>
      <c r="DO3884" t="str">
        <f t="shared" si="121"/>
        <v>STEEL FIXERS SK</v>
      </c>
    </row>
    <row r="3885" spans="1:119" x14ac:dyDescent="0.35">
      <c r="A3885" t="s">
        <v>105</v>
      </c>
      <c r="B3885">
        <v>503170</v>
      </c>
      <c r="C3885">
        <v>6359</v>
      </c>
      <c r="D3885">
        <v>125108</v>
      </c>
      <c r="E3885">
        <v>13662</v>
      </c>
      <c r="F3885">
        <v>0</v>
      </c>
      <c r="G3885" t="s">
        <v>106</v>
      </c>
      <c r="H3885" t="s">
        <v>106</v>
      </c>
      <c r="I3885" t="s">
        <v>106</v>
      </c>
      <c r="J3885" t="s">
        <v>107</v>
      </c>
      <c r="K3885" t="s">
        <v>108</v>
      </c>
      <c r="L3885" t="s">
        <v>109</v>
      </c>
      <c r="M3885" t="s">
        <v>110</v>
      </c>
      <c r="N3885" t="s">
        <v>8811</v>
      </c>
      <c r="O3885" t="s">
        <v>4766</v>
      </c>
      <c r="P3885">
        <v>8167</v>
      </c>
      <c r="Q3885">
        <v>592</v>
      </c>
      <c r="R3885">
        <v>264</v>
      </c>
      <c r="S3885">
        <v>80</v>
      </c>
      <c r="T3885">
        <v>0</v>
      </c>
      <c r="U3885">
        <v>14</v>
      </c>
      <c r="V3885">
        <v>14</v>
      </c>
      <c r="W3885">
        <v>80</v>
      </c>
      <c r="X3885">
        <v>0</v>
      </c>
      <c r="Y3885">
        <v>0</v>
      </c>
      <c r="Z3885">
        <v>0</v>
      </c>
      <c r="AD3885" s="1">
        <v>41953.333333333336</v>
      </c>
      <c r="AE3885" s="1">
        <v>41963.708333333336</v>
      </c>
      <c r="AG3885" s="1">
        <v>41864.333333333336</v>
      </c>
      <c r="AH3885" s="1">
        <v>41875.708333333336</v>
      </c>
      <c r="AI3885" s="1">
        <v>41864.333333333336</v>
      </c>
      <c r="AJ3885" s="1">
        <v>41875.708333333336</v>
      </c>
      <c r="AK3885" s="1">
        <v>41864.333333333336</v>
      </c>
      <c r="AL3885" s="1">
        <v>41875.708333333336</v>
      </c>
      <c r="AM3885" s="1">
        <v>41953.333333333336</v>
      </c>
      <c r="AN3885" s="1">
        <v>41963.708333333336</v>
      </c>
      <c r="AP3885" t="s">
        <v>113</v>
      </c>
      <c r="AU3885" t="s">
        <v>8812</v>
      </c>
      <c r="AY3885" t="s">
        <v>106</v>
      </c>
      <c r="AZ3885">
        <v>0</v>
      </c>
      <c r="BA3885">
        <v>0</v>
      </c>
      <c r="BD3885" s="3">
        <v>41321.662499999999</v>
      </c>
      <c r="BE3885" s="3">
        <v>41321.690972222219</v>
      </c>
      <c r="BF3885" t="s">
        <v>115</v>
      </c>
      <c r="BG3885" t="s">
        <v>115</v>
      </c>
      <c r="BH3885">
        <v>8149</v>
      </c>
      <c r="BM3885">
        <v>43440</v>
      </c>
      <c r="BR3885" t="s">
        <v>3145</v>
      </c>
      <c r="BS3885" t="s">
        <v>3146</v>
      </c>
      <c r="BU3885">
        <v>1</v>
      </c>
      <c r="BV3885" t="s">
        <v>118</v>
      </c>
      <c r="BX3885" t="s">
        <v>119</v>
      </c>
      <c r="BY3885" t="s">
        <v>119</v>
      </c>
      <c r="BZ3885" t="s">
        <v>119</v>
      </c>
      <c r="CA3885">
        <v>1</v>
      </c>
      <c r="CC3885" t="s">
        <v>120</v>
      </c>
      <c r="CH3885">
        <v>540</v>
      </c>
      <c r="CI3885">
        <v>34230</v>
      </c>
      <c r="CJ3885" t="s">
        <v>106</v>
      </c>
      <c r="CK3885" t="s">
        <v>106</v>
      </c>
      <c r="CL3885">
        <v>65</v>
      </c>
      <c r="CM3885" t="s">
        <v>3235</v>
      </c>
      <c r="CO3885">
        <v>125097</v>
      </c>
      <c r="CQ3885">
        <v>0</v>
      </c>
      <c r="CR3885">
        <v>0</v>
      </c>
      <c r="CS3885">
        <v>0</v>
      </c>
      <c r="CY3885" t="s">
        <v>123</v>
      </c>
      <c r="CZ3885" t="s">
        <v>124</v>
      </c>
      <c r="DD3885" t="str" cm="1">
        <f t="array" ref="DD3885">TEXT(_xlfn.SEQUENCE(1, DATEDIF(AG3885, AH3885, "m") + 1, AG3885, 30), "YYYY-APMM")</f>
        <v>2014-AP08</v>
      </c>
      <c r="DN3885">
        <f t="shared" si="120"/>
        <v>14</v>
      </c>
      <c r="DO3885" t="str">
        <f t="shared" si="121"/>
        <v>CONCRETE MASON SK</v>
      </c>
    </row>
    <row r="3886" spans="1:119" x14ac:dyDescent="0.35">
      <c r="A3886" t="s">
        <v>105</v>
      </c>
      <c r="B3886">
        <v>503171</v>
      </c>
      <c r="C3886">
        <v>6359</v>
      </c>
      <c r="D3886">
        <v>125108</v>
      </c>
      <c r="E3886">
        <v>13662</v>
      </c>
      <c r="F3886">
        <v>0</v>
      </c>
      <c r="G3886" t="s">
        <v>106</v>
      </c>
      <c r="H3886" t="s">
        <v>106</v>
      </c>
      <c r="I3886" t="s">
        <v>106</v>
      </c>
      <c r="J3886" t="s">
        <v>107</v>
      </c>
      <c r="K3886" t="s">
        <v>108</v>
      </c>
      <c r="L3886" t="s">
        <v>109</v>
      </c>
      <c r="M3886" t="s">
        <v>110</v>
      </c>
      <c r="N3886" t="s">
        <v>8813</v>
      </c>
      <c r="O3886" t="s">
        <v>4763</v>
      </c>
      <c r="P3886">
        <v>8170</v>
      </c>
      <c r="Q3886">
        <v>312</v>
      </c>
      <c r="R3886">
        <v>0</v>
      </c>
      <c r="S3886">
        <v>200</v>
      </c>
      <c r="T3886">
        <v>0</v>
      </c>
      <c r="U3886">
        <v>88</v>
      </c>
      <c r="V3886">
        <v>88</v>
      </c>
      <c r="W3886">
        <v>200</v>
      </c>
      <c r="X3886">
        <v>0</v>
      </c>
      <c r="Y3886">
        <v>0</v>
      </c>
      <c r="Z3886">
        <v>0</v>
      </c>
      <c r="AD3886" s="1">
        <v>41863.333333333336</v>
      </c>
      <c r="AE3886" s="1">
        <v>41891.708333333336</v>
      </c>
      <c r="AG3886" s="1">
        <v>41814.333333333336</v>
      </c>
      <c r="AH3886" s="1">
        <v>41842.708333333336</v>
      </c>
      <c r="AI3886" s="1">
        <v>41814.333333333336</v>
      </c>
      <c r="AJ3886" s="1">
        <v>41842.708333333336</v>
      </c>
      <c r="AK3886" s="1">
        <v>41814.333333333336</v>
      </c>
      <c r="AL3886" s="1">
        <v>41842.708333333336</v>
      </c>
      <c r="AM3886" s="1">
        <v>41863.333333333336</v>
      </c>
      <c r="AN3886" s="1">
        <v>41891.708333333336</v>
      </c>
      <c r="AP3886" t="s">
        <v>113</v>
      </c>
      <c r="AU3886" t="s">
        <v>8814</v>
      </c>
      <c r="AY3886" t="s">
        <v>106</v>
      </c>
      <c r="AZ3886">
        <v>0</v>
      </c>
      <c r="BA3886">
        <v>0</v>
      </c>
      <c r="BD3886" s="3">
        <v>41321.662499999999</v>
      </c>
      <c r="BE3886" s="3">
        <v>41321.690972222219</v>
      </c>
      <c r="BF3886" t="s">
        <v>115</v>
      </c>
      <c r="BG3886" t="s">
        <v>115</v>
      </c>
      <c r="BH3886">
        <v>8149</v>
      </c>
      <c r="BM3886">
        <v>43470</v>
      </c>
      <c r="BR3886" t="s">
        <v>2854</v>
      </c>
      <c r="BS3886" t="s">
        <v>2855</v>
      </c>
      <c r="BU3886">
        <v>1</v>
      </c>
      <c r="BV3886" t="s">
        <v>118</v>
      </c>
      <c r="BX3886" t="s">
        <v>119</v>
      </c>
      <c r="BY3886" t="s">
        <v>119</v>
      </c>
      <c r="BZ3886" t="s">
        <v>119</v>
      </c>
      <c r="CA3886">
        <v>1</v>
      </c>
      <c r="CC3886" t="s">
        <v>120</v>
      </c>
      <c r="CH3886">
        <v>540</v>
      </c>
      <c r="CI3886">
        <v>34230</v>
      </c>
      <c r="CJ3886" t="s">
        <v>106</v>
      </c>
      <c r="CK3886" t="s">
        <v>106</v>
      </c>
      <c r="CL3886">
        <v>65</v>
      </c>
      <c r="CM3886" t="s">
        <v>3235</v>
      </c>
      <c r="CO3886">
        <v>125097</v>
      </c>
      <c r="CQ3886">
        <v>0</v>
      </c>
      <c r="CR3886">
        <v>0</v>
      </c>
      <c r="CS3886">
        <v>0</v>
      </c>
      <c r="CY3886" t="s">
        <v>123</v>
      </c>
      <c r="CZ3886" t="s">
        <v>124</v>
      </c>
      <c r="DD3886" t="str" cm="1">
        <f t="array" ref="DD3886">TEXT(_xlfn.SEQUENCE(1, DATEDIF(AG3886, AH3886, "m") + 1, AG3886, 30), "YYYY-APMM")</f>
        <v>2014-AP06</v>
      </c>
      <c r="DN3886">
        <f t="shared" si="120"/>
        <v>88</v>
      </c>
      <c r="DO3886" t="str">
        <f t="shared" si="121"/>
        <v>TILE MASON SK</v>
      </c>
    </row>
    <row r="3887" spans="1:119" x14ac:dyDescent="0.35">
      <c r="A3887" t="s">
        <v>105</v>
      </c>
      <c r="B3887">
        <v>503172</v>
      </c>
      <c r="C3887">
        <v>6359</v>
      </c>
      <c r="D3887">
        <v>125109</v>
      </c>
      <c r="E3887">
        <v>13662</v>
      </c>
      <c r="F3887">
        <v>0</v>
      </c>
      <c r="G3887" t="s">
        <v>106</v>
      </c>
      <c r="H3887" t="s">
        <v>106</v>
      </c>
      <c r="I3887" t="s">
        <v>106</v>
      </c>
      <c r="J3887" t="s">
        <v>107</v>
      </c>
      <c r="K3887" t="s">
        <v>108</v>
      </c>
      <c r="L3887" t="s">
        <v>109</v>
      </c>
      <c r="M3887" t="s">
        <v>110</v>
      </c>
      <c r="N3887" t="s">
        <v>8815</v>
      </c>
      <c r="O3887" t="s">
        <v>4727</v>
      </c>
      <c r="P3887">
        <v>8177</v>
      </c>
      <c r="Q3887">
        <v>320</v>
      </c>
      <c r="R3887">
        <v>0</v>
      </c>
      <c r="S3887">
        <v>200</v>
      </c>
      <c r="T3887">
        <v>0</v>
      </c>
      <c r="U3887">
        <v>812</v>
      </c>
      <c r="V3887">
        <v>812</v>
      </c>
      <c r="W3887">
        <v>200</v>
      </c>
      <c r="X3887">
        <v>500</v>
      </c>
      <c r="Y3887">
        <v>0</v>
      </c>
      <c r="Z3887">
        <v>500</v>
      </c>
      <c r="AD3887" s="1">
        <v>41822.333333333336</v>
      </c>
      <c r="AE3887" s="1">
        <v>41850.708333333336</v>
      </c>
      <c r="AG3887" s="1">
        <v>41776.333333333336</v>
      </c>
      <c r="AH3887" s="1">
        <v>41804.708333333336</v>
      </c>
      <c r="AI3887" s="1">
        <v>41776.333333333336</v>
      </c>
      <c r="AJ3887" s="1">
        <v>41804.708333333336</v>
      </c>
      <c r="AK3887" s="1">
        <v>41776.333333333336</v>
      </c>
      <c r="AL3887" s="1">
        <v>41804.708333333336</v>
      </c>
      <c r="AM3887" s="1">
        <v>41822.333333333336</v>
      </c>
      <c r="AN3887" s="1">
        <v>41850.708333333336</v>
      </c>
      <c r="AP3887" t="s">
        <v>113</v>
      </c>
      <c r="AU3887" t="e">
        <f>+U0MPfOIRg2OE7o7h04+zg</f>
        <v>#NAME?</v>
      </c>
      <c r="AY3887" t="s">
        <v>106</v>
      </c>
      <c r="AZ3887">
        <v>0</v>
      </c>
      <c r="BA3887">
        <v>0</v>
      </c>
      <c r="BD3887" s="3">
        <v>41321.662499999999</v>
      </c>
      <c r="BE3887" s="3">
        <v>41321.690972222219</v>
      </c>
      <c r="BF3887" t="s">
        <v>115</v>
      </c>
      <c r="BG3887" t="s">
        <v>115</v>
      </c>
      <c r="BH3887">
        <v>8149</v>
      </c>
      <c r="BM3887">
        <v>43540</v>
      </c>
      <c r="BR3887" t="s">
        <v>1299</v>
      </c>
      <c r="BS3887" t="s">
        <v>1300</v>
      </c>
      <c r="BU3887">
        <v>1</v>
      </c>
      <c r="BV3887" t="s">
        <v>118</v>
      </c>
      <c r="BX3887" t="s">
        <v>119</v>
      </c>
      <c r="BY3887" t="s">
        <v>119</v>
      </c>
      <c r="BZ3887" t="s">
        <v>119</v>
      </c>
      <c r="CA3887">
        <v>1</v>
      </c>
      <c r="CC3887" t="s">
        <v>120</v>
      </c>
      <c r="CH3887">
        <v>540</v>
      </c>
      <c r="CI3887">
        <v>34180</v>
      </c>
      <c r="CJ3887" t="s">
        <v>106</v>
      </c>
      <c r="CK3887" t="s">
        <v>106</v>
      </c>
      <c r="CL3887">
        <v>40</v>
      </c>
      <c r="CM3887" t="s">
        <v>4729</v>
      </c>
      <c r="CO3887">
        <v>125097</v>
      </c>
      <c r="CQ3887">
        <v>0</v>
      </c>
      <c r="CR3887">
        <v>0</v>
      </c>
      <c r="CS3887">
        <v>0</v>
      </c>
      <c r="CY3887" t="s">
        <v>123</v>
      </c>
      <c r="CZ3887" t="s">
        <v>124</v>
      </c>
      <c r="DD3887" t="str" cm="1">
        <f t="array" ref="DD3887">TEXT(_xlfn.SEQUENCE(1, DATEDIF(AG3887, AH3887, "m") + 1, AG3887, 30), "YYYY-APMM")</f>
        <v>2014-AP05</v>
      </c>
      <c r="DN3887">
        <f t="shared" si="120"/>
        <v>812</v>
      </c>
      <c r="DO3887" t="str">
        <f t="shared" si="121"/>
        <v>LABOR - CIVIL</v>
      </c>
    </row>
    <row r="3888" spans="1:119" x14ac:dyDescent="0.35">
      <c r="A3888" t="s">
        <v>105</v>
      </c>
      <c r="B3888">
        <v>503173</v>
      </c>
      <c r="C3888">
        <v>6359</v>
      </c>
      <c r="D3888">
        <v>125109</v>
      </c>
      <c r="E3888">
        <v>13662</v>
      </c>
      <c r="F3888">
        <v>0</v>
      </c>
      <c r="G3888" t="s">
        <v>106</v>
      </c>
      <c r="H3888" t="s">
        <v>106</v>
      </c>
      <c r="I3888" t="s">
        <v>106</v>
      </c>
      <c r="J3888" t="s">
        <v>107</v>
      </c>
      <c r="K3888" t="s">
        <v>108</v>
      </c>
      <c r="L3888" t="s">
        <v>109</v>
      </c>
      <c r="M3888" t="s">
        <v>110</v>
      </c>
      <c r="N3888" t="s">
        <v>8816</v>
      </c>
      <c r="O3888" t="s">
        <v>4731</v>
      </c>
      <c r="P3888">
        <v>8178</v>
      </c>
      <c r="Q3888">
        <v>320</v>
      </c>
      <c r="R3888">
        <v>0</v>
      </c>
      <c r="S3888">
        <v>200</v>
      </c>
      <c r="T3888">
        <v>0</v>
      </c>
      <c r="U3888">
        <v>386.4</v>
      </c>
      <c r="V3888">
        <v>386.4</v>
      </c>
      <c r="W3888">
        <v>200</v>
      </c>
      <c r="X3888">
        <v>0</v>
      </c>
      <c r="Y3888">
        <v>0</v>
      </c>
      <c r="Z3888">
        <v>0</v>
      </c>
      <c r="AD3888" s="1">
        <v>41828.333333333336</v>
      </c>
      <c r="AE3888" s="1">
        <v>41860.708333333336</v>
      </c>
      <c r="AG3888" s="1">
        <v>41781.333333333336</v>
      </c>
      <c r="AH3888" s="1">
        <v>41809.708333333336</v>
      </c>
      <c r="AI3888" s="1">
        <v>41781.333333333336</v>
      </c>
      <c r="AJ3888" s="1">
        <v>41809.708333333336</v>
      </c>
      <c r="AK3888" s="1">
        <v>41781.333333333336</v>
      </c>
      <c r="AL3888" s="1">
        <v>41809.708333333336</v>
      </c>
      <c r="AM3888" s="1">
        <v>41828.333333333336</v>
      </c>
      <c r="AN3888" s="1">
        <v>41860.708333333336</v>
      </c>
      <c r="AP3888" t="s">
        <v>113</v>
      </c>
      <c r="AU3888" t="s">
        <v>8817</v>
      </c>
      <c r="AY3888" t="s">
        <v>106</v>
      </c>
      <c r="AZ3888">
        <v>0</v>
      </c>
      <c r="BA3888">
        <v>0</v>
      </c>
      <c r="BD3888" s="3">
        <v>41321.662499999999</v>
      </c>
      <c r="BE3888" s="3">
        <v>41328.377083333333</v>
      </c>
      <c r="BF3888" t="s">
        <v>115</v>
      </c>
      <c r="BG3888" t="s">
        <v>115</v>
      </c>
      <c r="BH3888">
        <v>8149</v>
      </c>
      <c r="BM3888">
        <v>43550</v>
      </c>
      <c r="BR3888" t="s">
        <v>116</v>
      </c>
      <c r="BS3888" t="s">
        <v>117</v>
      </c>
      <c r="BU3888">
        <v>1</v>
      </c>
      <c r="BV3888" t="s">
        <v>118</v>
      </c>
      <c r="BX3888" t="s">
        <v>119</v>
      </c>
      <c r="BY3888" t="s">
        <v>119</v>
      </c>
      <c r="BZ3888" t="s">
        <v>119</v>
      </c>
      <c r="CA3888">
        <v>1</v>
      </c>
      <c r="CC3888" t="s">
        <v>120</v>
      </c>
      <c r="CH3888">
        <v>540</v>
      </c>
      <c r="CI3888">
        <v>34180</v>
      </c>
      <c r="CJ3888" t="s">
        <v>106</v>
      </c>
      <c r="CK3888" t="s">
        <v>106</v>
      </c>
      <c r="CL3888">
        <v>40</v>
      </c>
      <c r="CM3888" t="s">
        <v>4729</v>
      </c>
      <c r="CO3888">
        <v>125097</v>
      </c>
      <c r="CQ3888">
        <v>0</v>
      </c>
      <c r="CR3888">
        <v>0</v>
      </c>
      <c r="CS3888">
        <v>0</v>
      </c>
      <c r="CY3888" t="s">
        <v>123</v>
      </c>
      <c r="CZ3888" t="s">
        <v>124</v>
      </c>
      <c r="DD3888" t="str" cm="1">
        <f t="array" ref="DD3888">TEXT(_xlfn.SEQUENCE(1, DATEDIF(AG3888, AH3888, "m") + 1, AG3888, 30), "YYYY-APMM")</f>
        <v>2014-AP05</v>
      </c>
      <c r="DN3888">
        <f t="shared" si="120"/>
        <v>386.4</v>
      </c>
      <c r="DO3888" t="str">
        <f t="shared" si="121"/>
        <v>LABOR- SUBCONTRACTOR</v>
      </c>
    </row>
    <row r="3889" spans="1:119" x14ac:dyDescent="0.35">
      <c r="A3889" t="s">
        <v>105</v>
      </c>
      <c r="B3889">
        <v>503174</v>
      </c>
      <c r="C3889">
        <v>6359</v>
      </c>
      <c r="D3889">
        <v>125109</v>
      </c>
      <c r="E3889">
        <v>13662</v>
      </c>
      <c r="F3889">
        <v>0</v>
      </c>
      <c r="G3889" t="s">
        <v>106</v>
      </c>
      <c r="H3889" t="s">
        <v>106</v>
      </c>
      <c r="I3889" t="s">
        <v>106</v>
      </c>
      <c r="J3889" t="s">
        <v>107</v>
      </c>
      <c r="K3889" t="s">
        <v>108</v>
      </c>
      <c r="L3889" t="s">
        <v>109</v>
      </c>
      <c r="M3889" t="s">
        <v>110</v>
      </c>
      <c r="N3889" t="s">
        <v>8818</v>
      </c>
      <c r="O3889" t="s">
        <v>4734</v>
      </c>
      <c r="P3889">
        <v>8178</v>
      </c>
      <c r="Q3889">
        <v>320</v>
      </c>
      <c r="R3889">
        <v>0</v>
      </c>
      <c r="S3889">
        <v>200</v>
      </c>
      <c r="T3889">
        <v>0</v>
      </c>
      <c r="U3889">
        <v>319.2</v>
      </c>
      <c r="V3889">
        <v>319.2</v>
      </c>
      <c r="W3889">
        <v>200</v>
      </c>
      <c r="X3889">
        <v>0</v>
      </c>
      <c r="Y3889">
        <v>0</v>
      </c>
      <c r="Z3889">
        <v>0</v>
      </c>
      <c r="AD3889" s="1">
        <v>41834.333333333336</v>
      </c>
      <c r="AE3889" s="1">
        <v>41865.708333333336</v>
      </c>
      <c r="AG3889" s="1">
        <v>41787.333333333336</v>
      </c>
      <c r="AH3889" s="1">
        <v>41815.708333333336</v>
      </c>
      <c r="AI3889" s="1">
        <v>41787.333333333336</v>
      </c>
      <c r="AJ3889" s="1">
        <v>41815.708333333336</v>
      </c>
      <c r="AK3889" s="1">
        <v>41787.333333333336</v>
      </c>
      <c r="AL3889" s="1">
        <v>41815.708333333336</v>
      </c>
      <c r="AM3889" s="1">
        <v>41834.333333333336</v>
      </c>
      <c r="AN3889" s="1">
        <v>41865.708333333336</v>
      </c>
      <c r="AP3889" t="s">
        <v>113</v>
      </c>
      <c r="AU3889" t="s">
        <v>8819</v>
      </c>
      <c r="AY3889" t="s">
        <v>106</v>
      </c>
      <c r="AZ3889">
        <v>0</v>
      </c>
      <c r="BA3889">
        <v>0</v>
      </c>
      <c r="BD3889" s="3">
        <v>41321.662499999999</v>
      </c>
      <c r="BE3889" s="3">
        <v>41328.377083333333</v>
      </c>
      <c r="BF3889" t="s">
        <v>115</v>
      </c>
      <c r="BG3889" t="s">
        <v>115</v>
      </c>
      <c r="BH3889">
        <v>8149</v>
      </c>
      <c r="BM3889">
        <v>43550</v>
      </c>
      <c r="BR3889" t="s">
        <v>116</v>
      </c>
      <c r="BS3889" t="s">
        <v>117</v>
      </c>
      <c r="BU3889">
        <v>1</v>
      </c>
      <c r="BV3889" t="s">
        <v>118</v>
      </c>
      <c r="BX3889" t="s">
        <v>119</v>
      </c>
      <c r="BY3889" t="s">
        <v>119</v>
      </c>
      <c r="BZ3889" t="s">
        <v>119</v>
      </c>
      <c r="CA3889">
        <v>1</v>
      </c>
      <c r="CC3889" t="s">
        <v>120</v>
      </c>
      <c r="CH3889">
        <v>540</v>
      </c>
      <c r="CI3889">
        <v>34180</v>
      </c>
      <c r="CJ3889" t="s">
        <v>106</v>
      </c>
      <c r="CK3889" t="s">
        <v>106</v>
      </c>
      <c r="CL3889">
        <v>40</v>
      </c>
      <c r="CM3889" t="s">
        <v>4729</v>
      </c>
      <c r="CO3889">
        <v>125097</v>
      </c>
      <c r="CQ3889">
        <v>0</v>
      </c>
      <c r="CR3889">
        <v>0</v>
      </c>
      <c r="CS3889">
        <v>0</v>
      </c>
      <c r="CY3889" t="s">
        <v>123</v>
      </c>
      <c r="CZ3889" t="s">
        <v>124</v>
      </c>
      <c r="DD3889" t="str" cm="1">
        <f t="array" ref="DD3889">TEXT(_xlfn.SEQUENCE(1, DATEDIF(AG3889, AH3889, "m") + 1, AG3889, 30), "YYYY-APMM")</f>
        <v>2014-AP05</v>
      </c>
      <c r="DN3889">
        <f t="shared" si="120"/>
        <v>319.2</v>
      </c>
      <c r="DO3889" t="str">
        <f t="shared" si="121"/>
        <v>LABOR- SUBCONTRACTOR</v>
      </c>
    </row>
    <row r="3890" spans="1:119" x14ac:dyDescent="0.35">
      <c r="A3890" t="s">
        <v>105</v>
      </c>
      <c r="B3890">
        <v>503175</v>
      </c>
      <c r="C3890">
        <v>6359</v>
      </c>
      <c r="D3890">
        <v>125109</v>
      </c>
      <c r="E3890">
        <v>13662</v>
      </c>
      <c r="F3890">
        <v>0</v>
      </c>
      <c r="G3890" t="s">
        <v>106</v>
      </c>
      <c r="H3890" t="s">
        <v>106</v>
      </c>
      <c r="I3890" t="s">
        <v>106</v>
      </c>
      <c r="J3890" t="s">
        <v>107</v>
      </c>
      <c r="K3890" t="s">
        <v>108</v>
      </c>
      <c r="L3890" t="s">
        <v>109</v>
      </c>
      <c r="M3890" t="s">
        <v>110</v>
      </c>
      <c r="N3890" t="s">
        <v>8820</v>
      </c>
      <c r="O3890" t="s">
        <v>4737</v>
      </c>
      <c r="P3890">
        <v>8177</v>
      </c>
      <c r="Q3890">
        <v>320</v>
      </c>
      <c r="R3890">
        <v>0</v>
      </c>
      <c r="S3890">
        <v>200</v>
      </c>
      <c r="T3890">
        <v>0</v>
      </c>
      <c r="U3890">
        <v>676</v>
      </c>
      <c r="V3890">
        <v>676</v>
      </c>
      <c r="W3890">
        <v>200</v>
      </c>
      <c r="X3890">
        <v>550</v>
      </c>
      <c r="Y3890">
        <v>0</v>
      </c>
      <c r="Z3890">
        <v>550</v>
      </c>
      <c r="AD3890" s="1">
        <v>41840.333333333336</v>
      </c>
      <c r="AE3890" s="1">
        <v>41871.708333333336</v>
      </c>
      <c r="AG3890" s="1">
        <v>41793.333333333336</v>
      </c>
      <c r="AH3890" s="1">
        <v>41821.708333333336</v>
      </c>
      <c r="AI3890" s="1">
        <v>41793.333333333336</v>
      </c>
      <c r="AJ3890" s="1">
        <v>41821.708333333336</v>
      </c>
      <c r="AK3890" s="1">
        <v>41793.333333333336</v>
      </c>
      <c r="AL3890" s="1">
        <v>41821.708333333336</v>
      </c>
      <c r="AM3890" s="1">
        <v>41840.333333333336</v>
      </c>
      <c r="AN3890" s="1">
        <v>41871.708333333336</v>
      </c>
      <c r="AP3890" t="s">
        <v>113</v>
      </c>
      <c r="AU3890" t="s">
        <v>8821</v>
      </c>
      <c r="AY3890" t="s">
        <v>106</v>
      </c>
      <c r="AZ3890">
        <v>0</v>
      </c>
      <c r="BA3890">
        <v>0</v>
      </c>
      <c r="BD3890" s="3">
        <v>41321.662499999999</v>
      </c>
      <c r="BE3890" s="3">
        <v>41321.690972222219</v>
      </c>
      <c r="BF3890" t="s">
        <v>115</v>
      </c>
      <c r="BG3890" t="s">
        <v>115</v>
      </c>
      <c r="BH3890">
        <v>8149</v>
      </c>
      <c r="BM3890">
        <v>43540</v>
      </c>
      <c r="BR3890" t="s">
        <v>1299</v>
      </c>
      <c r="BS3890" t="s">
        <v>1300</v>
      </c>
      <c r="BU3890">
        <v>1</v>
      </c>
      <c r="BV3890" t="s">
        <v>118</v>
      </c>
      <c r="BX3890" t="s">
        <v>119</v>
      </c>
      <c r="BY3890" t="s">
        <v>119</v>
      </c>
      <c r="BZ3890" t="s">
        <v>119</v>
      </c>
      <c r="CA3890">
        <v>1</v>
      </c>
      <c r="CC3890" t="s">
        <v>120</v>
      </c>
      <c r="CH3890">
        <v>540</v>
      </c>
      <c r="CI3890">
        <v>34180</v>
      </c>
      <c r="CJ3890" t="s">
        <v>106</v>
      </c>
      <c r="CK3890" t="s">
        <v>106</v>
      </c>
      <c r="CL3890">
        <v>40</v>
      </c>
      <c r="CM3890" t="s">
        <v>4729</v>
      </c>
      <c r="CO3890">
        <v>125097</v>
      </c>
      <c r="CQ3890">
        <v>0</v>
      </c>
      <c r="CR3890">
        <v>0</v>
      </c>
      <c r="CS3890">
        <v>0</v>
      </c>
      <c r="CY3890" t="s">
        <v>123</v>
      </c>
      <c r="CZ3890" t="s">
        <v>124</v>
      </c>
      <c r="DD3890" t="str" cm="1">
        <f t="array" ref="DD3890">TEXT(_xlfn.SEQUENCE(1, DATEDIF(AG3890, AH3890, "m") + 1, AG3890, 30), "YYYY-APMM")</f>
        <v>2014-AP06</v>
      </c>
      <c r="DN3890">
        <f t="shared" si="120"/>
        <v>676</v>
      </c>
      <c r="DO3890" t="str">
        <f t="shared" si="121"/>
        <v>LABOR - CIVIL</v>
      </c>
    </row>
    <row r="3891" spans="1:119" x14ac:dyDescent="0.35">
      <c r="A3891" t="s">
        <v>105</v>
      </c>
      <c r="B3891">
        <v>503176</v>
      </c>
      <c r="C3891">
        <v>6359</v>
      </c>
      <c r="D3891">
        <v>125109</v>
      </c>
      <c r="E3891">
        <v>13662</v>
      </c>
      <c r="F3891">
        <v>0</v>
      </c>
      <c r="G3891" t="s">
        <v>106</v>
      </c>
      <c r="H3891" t="s">
        <v>106</v>
      </c>
      <c r="I3891" t="s">
        <v>106</v>
      </c>
      <c r="J3891" t="s">
        <v>107</v>
      </c>
      <c r="K3891" t="s">
        <v>108</v>
      </c>
      <c r="L3891" t="s">
        <v>109</v>
      </c>
      <c r="M3891" t="s">
        <v>110</v>
      </c>
      <c r="N3891" t="s">
        <v>8822</v>
      </c>
      <c r="O3891" t="s">
        <v>4740</v>
      </c>
      <c r="P3891">
        <v>8178</v>
      </c>
      <c r="Q3891">
        <v>400</v>
      </c>
      <c r="R3891">
        <v>0</v>
      </c>
      <c r="S3891">
        <v>200</v>
      </c>
      <c r="T3891">
        <v>0</v>
      </c>
      <c r="U3891">
        <v>116.4</v>
      </c>
      <c r="V3891">
        <v>116.4</v>
      </c>
      <c r="W3891">
        <v>200</v>
      </c>
      <c r="X3891">
        <v>0</v>
      </c>
      <c r="Y3891">
        <v>0</v>
      </c>
      <c r="Z3891">
        <v>0</v>
      </c>
      <c r="AD3891" s="1">
        <v>41867.333333333336</v>
      </c>
      <c r="AE3891" s="1">
        <v>41895.708333333336</v>
      </c>
      <c r="AG3891" s="1">
        <v>41805.333333333336</v>
      </c>
      <c r="AH3891" s="1">
        <v>41833.708333333336</v>
      </c>
      <c r="AI3891" s="1">
        <v>41805.333333333336</v>
      </c>
      <c r="AJ3891" s="1">
        <v>41833.708333333336</v>
      </c>
      <c r="AK3891" s="1">
        <v>41805.333333333336</v>
      </c>
      <c r="AL3891" s="1">
        <v>41833.708333333336</v>
      </c>
      <c r="AM3891" s="1">
        <v>41867.333333333336</v>
      </c>
      <c r="AN3891" s="1">
        <v>41895.708333333336</v>
      </c>
      <c r="AP3891" t="s">
        <v>113</v>
      </c>
      <c r="AU3891" t="s">
        <v>8823</v>
      </c>
      <c r="AY3891" t="s">
        <v>106</v>
      </c>
      <c r="AZ3891">
        <v>0</v>
      </c>
      <c r="BA3891">
        <v>0</v>
      </c>
      <c r="BD3891" s="3">
        <v>41321.662499999999</v>
      </c>
      <c r="BE3891" s="3">
        <v>41321.690972222219</v>
      </c>
      <c r="BF3891" t="s">
        <v>115</v>
      </c>
      <c r="BG3891" t="s">
        <v>115</v>
      </c>
      <c r="BH3891">
        <v>8149</v>
      </c>
      <c r="BM3891">
        <v>43550</v>
      </c>
      <c r="BR3891" t="s">
        <v>116</v>
      </c>
      <c r="BS3891" t="s">
        <v>117</v>
      </c>
      <c r="BU3891">
        <v>1</v>
      </c>
      <c r="BV3891" t="s">
        <v>118</v>
      </c>
      <c r="BX3891" t="s">
        <v>119</v>
      </c>
      <c r="BY3891" t="s">
        <v>119</v>
      </c>
      <c r="BZ3891" t="s">
        <v>119</v>
      </c>
      <c r="CA3891">
        <v>1</v>
      </c>
      <c r="CC3891" t="s">
        <v>120</v>
      </c>
      <c r="CH3891">
        <v>540</v>
      </c>
      <c r="CI3891">
        <v>34180</v>
      </c>
      <c r="CJ3891" t="s">
        <v>106</v>
      </c>
      <c r="CK3891" t="s">
        <v>106</v>
      </c>
      <c r="CL3891">
        <v>40</v>
      </c>
      <c r="CM3891" t="s">
        <v>4729</v>
      </c>
      <c r="CO3891">
        <v>125097</v>
      </c>
      <c r="CQ3891">
        <v>0</v>
      </c>
      <c r="CR3891">
        <v>0</v>
      </c>
      <c r="CS3891">
        <v>0</v>
      </c>
      <c r="CY3891" t="s">
        <v>123</v>
      </c>
      <c r="CZ3891" t="s">
        <v>124</v>
      </c>
      <c r="DD3891" t="str" cm="1">
        <f t="array" ref="DD3891">TEXT(_xlfn.SEQUENCE(1, DATEDIF(AG3891, AH3891, "m") + 1, AG3891, 30), "YYYY-APMM")</f>
        <v>2014-AP06</v>
      </c>
      <c r="DN3891">
        <f t="shared" si="120"/>
        <v>116.4</v>
      </c>
      <c r="DO3891" t="str">
        <f t="shared" si="121"/>
        <v>LABOR- SUBCONTRACTOR</v>
      </c>
    </row>
    <row r="3892" spans="1:119" x14ac:dyDescent="0.35">
      <c r="A3892" t="s">
        <v>105</v>
      </c>
      <c r="B3892">
        <v>503177</v>
      </c>
      <c r="C3892">
        <v>6359</v>
      </c>
      <c r="D3892">
        <v>125109</v>
      </c>
      <c r="E3892">
        <v>13662</v>
      </c>
      <c r="F3892">
        <v>0</v>
      </c>
      <c r="G3892" t="s">
        <v>106</v>
      </c>
      <c r="H3892" t="s">
        <v>106</v>
      </c>
      <c r="I3892" t="s">
        <v>106</v>
      </c>
      <c r="J3892" t="s">
        <v>107</v>
      </c>
      <c r="K3892" t="s">
        <v>108</v>
      </c>
      <c r="L3892" t="s">
        <v>109</v>
      </c>
      <c r="M3892" t="s">
        <v>110</v>
      </c>
      <c r="N3892" t="s">
        <v>8824</v>
      </c>
      <c r="O3892" t="s">
        <v>4743</v>
      </c>
      <c r="P3892">
        <v>8178</v>
      </c>
      <c r="Q3892">
        <v>400</v>
      </c>
      <c r="R3892">
        <v>88</v>
      </c>
      <c r="S3892">
        <v>200</v>
      </c>
      <c r="T3892">
        <v>0</v>
      </c>
      <c r="U3892">
        <v>285.60000000000002</v>
      </c>
      <c r="V3892">
        <v>285.60000000000002</v>
      </c>
      <c r="W3892">
        <v>200</v>
      </c>
      <c r="X3892">
        <v>0</v>
      </c>
      <c r="Y3892">
        <v>0</v>
      </c>
      <c r="Z3892">
        <v>0</v>
      </c>
      <c r="AD3892" s="1">
        <v>41875.333333333336</v>
      </c>
      <c r="AE3892" s="1">
        <v>41903.708333333336</v>
      </c>
      <c r="AG3892" s="1">
        <v>41813.333333333336</v>
      </c>
      <c r="AH3892" s="1">
        <v>41841.708333333336</v>
      </c>
      <c r="AI3892" s="1">
        <v>41813.333333333336</v>
      </c>
      <c r="AJ3892" s="1">
        <v>41841.708333333336</v>
      </c>
      <c r="AK3892" s="1">
        <v>41813.333333333336</v>
      </c>
      <c r="AL3892" s="1">
        <v>41841.708333333336</v>
      </c>
      <c r="AM3892" s="1">
        <v>41875.333333333336</v>
      </c>
      <c r="AN3892" s="1">
        <v>41903.708333333336</v>
      </c>
      <c r="AP3892" t="s">
        <v>113</v>
      </c>
      <c r="AU3892" t="s">
        <v>8825</v>
      </c>
      <c r="AY3892" t="s">
        <v>106</v>
      </c>
      <c r="AZ3892">
        <v>0</v>
      </c>
      <c r="BA3892">
        <v>0</v>
      </c>
      <c r="BD3892" s="3">
        <v>41321.662499999999</v>
      </c>
      <c r="BE3892" s="3">
        <v>41321.690972222219</v>
      </c>
      <c r="BF3892" t="s">
        <v>115</v>
      </c>
      <c r="BG3892" t="s">
        <v>115</v>
      </c>
      <c r="BH3892">
        <v>8149</v>
      </c>
      <c r="BM3892">
        <v>43550</v>
      </c>
      <c r="BR3892" t="s">
        <v>116</v>
      </c>
      <c r="BS3892" t="s">
        <v>117</v>
      </c>
      <c r="BU3892">
        <v>1</v>
      </c>
      <c r="BV3892" t="s">
        <v>118</v>
      </c>
      <c r="BX3892" t="s">
        <v>119</v>
      </c>
      <c r="BY3892" t="s">
        <v>119</v>
      </c>
      <c r="BZ3892" t="s">
        <v>119</v>
      </c>
      <c r="CA3892">
        <v>1</v>
      </c>
      <c r="CC3892" t="s">
        <v>120</v>
      </c>
      <c r="CH3892">
        <v>540</v>
      </c>
      <c r="CI3892">
        <v>34180</v>
      </c>
      <c r="CJ3892" t="s">
        <v>106</v>
      </c>
      <c r="CK3892" t="s">
        <v>106</v>
      </c>
      <c r="CL3892">
        <v>40</v>
      </c>
      <c r="CM3892" t="s">
        <v>4729</v>
      </c>
      <c r="CO3892">
        <v>125097</v>
      </c>
      <c r="CQ3892">
        <v>0</v>
      </c>
      <c r="CR3892">
        <v>0</v>
      </c>
      <c r="CS3892">
        <v>0</v>
      </c>
      <c r="CY3892" t="s">
        <v>123</v>
      </c>
      <c r="CZ3892" t="s">
        <v>124</v>
      </c>
      <c r="DD3892" t="str" cm="1">
        <f t="array" ref="DD3892">TEXT(_xlfn.SEQUENCE(1, DATEDIF(AG3892, AH3892, "m") + 1, AG3892, 30), "YYYY-APMM")</f>
        <v>2014-AP06</v>
      </c>
      <c r="DN3892">
        <f t="shared" si="120"/>
        <v>285.60000000000002</v>
      </c>
      <c r="DO3892" t="str">
        <f t="shared" si="121"/>
        <v>LABOR- SUBCONTRACTOR</v>
      </c>
    </row>
    <row r="3893" spans="1:119" x14ac:dyDescent="0.35">
      <c r="A3893" t="s">
        <v>105</v>
      </c>
      <c r="B3893">
        <v>503178</v>
      </c>
      <c r="C3893">
        <v>6359</v>
      </c>
      <c r="D3893">
        <v>125110</v>
      </c>
      <c r="E3893">
        <v>13662</v>
      </c>
      <c r="F3893">
        <v>0</v>
      </c>
      <c r="G3893" t="s">
        <v>106</v>
      </c>
      <c r="H3893" t="s">
        <v>106</v>
      </c>
      <c r="I3893" t="s">
        <v>106</v>
      </c>
      <c r="J3893" t="s">
        <v>107</v>
      </c>
      <c r="K3893" t="s">
        <v>108</v>
      </c>
      <c r="L3893" t="s">
        <v>109</v>
      </c>
      <c r="M3893" t="s">
        <v>110</v>
      </c>
      <c r="N3893" t="s">
        <v>8826</v>
      </c>
      <c r="O3893" t="s">
        <v>4657</v>
      </c>
      <c r="P3893">
        <v>8178</v>
      </c>
      <c r="Q3893">
        <v>360</v>
      </c>
      <c r="R3893">
        <v>0</v>
      </c>
      <c r="S3893">
        <v>200</v>
      </c>
      <c r="T3893">
        <v>0</v>
      </c>
      <c r="U3893">
        <v>286</v>
      </c>
      <c r="V3893">
        <v>286</v>
      </c>
      <c r="W3893">
        <v>200</v>
      </c>
      <c r="X3893">
        <v>0</v>
      </c>
      <c r="Y3893">
        <v>0</v>
      </c>
      <c r="Z3893">
        <v>0</v>
      </c>
      <c r="AD3893" s="1">
        <v>41911.333333333336</v>
      </c>
      <c r="AE3893" s="1">
        <v>41941.708333333336</v>
      </c>
      <c r="AG3893" s="1">
        <v>41858.333333333336</v>
      </c>
      <c r="AH3893" s="1">
        <v>41886.708333333336</v>
      </c>
      <c r="AI3893" s="1">
        <v>41858.333333333336</v>
      </c>
      <c r="AJ3893" s="1">
        <v>41886.708333333336</v>
      </c>
      <c r="AK3893" s="1">
        <v>41858.333333333336</v>
      </c>
      <c r="AL3893" s="1">
        <v>41886.708333333336</v>
      </c>
      <c r="AM3893" s="1">
        <v>41911.333333333336</v>
      </c>
      <c r="AN3893" s="1">
        <v>41941.708333333336</v>
      </c>
      <c r="AP3893" t="s">
        <v>113</v>
      </c>
      <c r="AU3893" t="s">
        <v>8827</v>
      </c>
      <c r="AY3893" t="s">
        <v>106</v>
      </c>
      <c r="AZ3893">
        <v>0</v>
      </c>
      <c r="BA3893">
        <v>0</v>
      </c>
      <c r="BD3893" s="3">
        <v>41321.662499999999</v>
      </c>
      <c r="BE3893" s="3">
        <v>41321.690972222219</v>
      </c>
      <c r="BF3893" t="s">
        <v>115</v>
      </c>
      <c r="BG3893" t="s">
        <v>115</v>
      </c>
      <c r="BH3893">
        <v>8149</v>
      </c>
      <c r="BM3893">
        <v>43550</v>
      </c>
      <c r="BR3893" t="s">
        <v>116</v>
      </c>
      <c r="BS3893" t="s">
        <v>117</v>
      </c>
      <c r="BU3893">
        <v>1</v>
      </c>
      <c r="BV3893" t="s">
        <v>118</v>
      </c>
      <c r="BX3893" t="s">
        <v>119</v>
      </c>
      <c r="BY3893" t="s">
        <v>119</v>
      </c>
      <c r="BZ3893" t="s">
        <v>119</v>
      </c>
      <c r="CA3893">
        <v>1</v>
      </c>
      <c r="CC3893" t="s">
        <v>120</v>
      </c>
      <c r="CH3893">
        <v>540</v>
      </c>
      <c r="CI3893">
        <v>34220</v>
      </c>
      <c r="CJ3893" t="s">
        <v>106</v>
      </c>
      <c r="CK3893" t="s">
        <v>106</v>
      </c>
      <c r="CL3893">
        <v>60</v>
      </c>
      <c r="CM3893" t="s">
        <v>4652</v>
      </c>
      <c r="CO3893">
        <v>125097</v>
      </c>
      <c r="CQ3893">
        <v>0</v>
      </c>
      <c r="CR3893">
        <v>0</v>
      </c>
      <c r="CS3893">
        <v>0</v>
      </c>
      <c r="CY3893" t="s">
        <v>123</v>
      </c>
      <c r="CZ3893" t="s">
        <v>124</v>
      </c>
      <c r="DD3893" t="str" cm="1">
        <f t="array" ref="DD3893">TEXT(_xlfn.SEQUENCE(1, DATEDIF(AG3893, AH3893, "m") + 1, AG3893, 30), "YYYY-APMM")</f>
        <v>2014-AP08</v>
      </c>
      <c r="DN3893">
        <f t="shared" si="120"/>
        <v>286</v>
      </c>
      <c r="DO3893" t="str">
        <f t="shared" si="121"/>
        <v>LABOR- SUBCONTRACTOR</v>
      </c>
    </row>
    <row r="3894" spans="1:119" x14ac:dyDescent="0.35">
      <c r="A3894" t="s">
        <v>105</v>
      </c>
      <c r="B3894">
        <v>503179</v>
      </c>
      <c r="C3894">
        <v>6359</v>
      </c>
      <c r="D3894">
        <v>125110</v>
      </c>
      <c r="E3894">
        <v>13662</v>
      </c>
      <c r="F3894">
        <v>0</v>
      </c>
      <c r="G3894" t="s">
        <v>106</v>
      </c>
      <c r="H3894" t="s">
        <v>106</v>
      </c>
      <c r="I3894" t="s">
        <v>106</v>
      </c>
      <c r="J3894" t="s">
        <v>107</v>
      </c>
      <c r="K3894" t="s">
        <v>108</v>
      </c>
      <c r="L3894" t="s">
        <v>109</v>
      </c>
      <c r="M3894" t="s">
        <v>110</v>
      </c>
      <c r="N3894" t="s">
        <v>8828</v>
      </c>
      <c r="O3894" t="s">
        <v>4660</v>
      </c>
      <c r="P3894">
        <v>8178</v>
      </c>
      <c r="Q3894">
        <v>360</v>
      </c>
      <c r="R3894">
        <v>144</v>
      </c>
      <c r="S3894">
        <v>200</v>
      </c>
      <c r="T3894">
        <v>0</v>
      </c>
      <c r="U3894">
        <v>51.6</v>
      </c>
      <c r="V3894">
        <v>51.6</v>
      </c>
      <c r="W3894">
        <v>200</v>
      </c>
      <c r="X3894">
        <v>0</v>
      </c>
      <c r="Y3894">
        <v>0</v>
      </c>
      <c r="Z3894">
        <v>0</v>
      </c>
      <c r="AD3894" s="1">
        <v>41917.333333333336</v>
      </c>
      <c r="AE3894" s="1">
        <v>41947.708333333336</v>
      </c>
      <c r="AG3894" s="1">
        <v>41864.333333333336</v>
      </c>
      <c r="AH3894" s="1">
        <v>41892.708333333336</v>
      </c>
      <c r="AI3894" s="1">
        <v>41864.333333333336</v>
      </c>
      <c r="AJ3894" s="1">
        <v>41892.708333333336</v>
      </c>
      <c r="AK3894" s="1">
        <v>41864.333333333336</v>
      </c>
      <c r="AL3894" s="1">
        <v>41892.708333333336</v>
      </c>
      <c r="AM3894" s="1">
        <v>41917.333333333336</v>
      </c>
      <c r="AN3894" s="1">
        <v>41947.708333333336</v>
      </c>
      <c r="AP3894" t="s">
        <v>113</v>
      </c>
      <c r="AU3894" t="s">
        <v>8829</v>
      </c>
      <c r="AY3894" t="s">
        <v>106</v>
      </c>
      <c r="AZ3894">
        <v>0</v>
      </c>
      <c r="BA3894">
        <v>0</v>
      </c>
      <c r="BD3894" s="3">
        <v>41321.662499999999</v>
      </c>
      <c r="BE3894" s="3">
        <v>41321.690972222219</v>
      </c>
      <c r="BF3894" t="s">
        <v>115</v>
      </c>
      <c r="BG3894" t="s">
        <v>115</v>
      </c>
      <c r="BH3894">
        <v>8149</v>
      </c>
      <c r="BM3894">
        <v>43550</v>
      </c>
      <c r="BR3894" t="s">
        <v>116</v>
      </c>
      <c r="BS3894" t="s">
        <v>117</v>
      </c>
      <c r="BU3894">
        <v>1</v>
      </c>
      <c r="BV3894" t="s">
        <v>118</v>
      </c>
      <c r="BX3894" t="s">
        <v>119</v>
      </c>
      <c r="BY3894" t="s">
        <v>119</v>
      </c>
      <c r="BZ3894" t="s">
        <v>119</v>
      </c>
      <c r="CA3894">
        <v>1</v>
      </c>
      <c r="CC3894" t="s">
        <v>120</v>
      </c>
      <c r="CH3894">
        <v>540</v>
      </c>
      <c r="CI3894">
        <v>34220</v>
      </c>
      <c r="CJ3894" t="s">
        <v>106</v>
      </c>
      <c r="CK3894" t="s">
        <v>106</v>
      </c>
      <c r="CL3894">
        <v>60</v>
      </c>
      <c r="CM3894" t="s">
        <v>4652</v>
      </c>
      <c r="CO3894">
        <v>125097</v>
      </c>
      <c r="CQ3894">
        <v>0</v>
      </c>
      <c r="CR3894">
        <v>0</v>
      </c>
      <c r="CS3894">
        <v>0</v>
      </c>
      <c r="CY3894" t="s">
        <v>123</v>
      </c>
      <c r="CZ3894" t="s">
        <v>124</v>
      </c>
      <c r="DD3894" t="str" cm="1">
        <f t="array" ref="DD3894">TEXT(_xlfn.SEQUENCE(1, DATEDIF(AG3894, AH3894, "m") + 1, AG3894, 30), "YYYY-APMM")</f>
        <v>2014-AP08</v>
      </c>
      <c r="DN3894">
        <f t="shared" si="120"/>
        <v>51.6</v>
      </c>
      <c r="DO3894" t="str">
        <f t="shared" si="121"/>
        <v>LABOR- SUBCONTRACTOR</v>
      </c>
    </row>
    <row r="3895" spans="1:119" x14ac:dyDescent="0.35">
      <c r="A3895" t="s">
        <v>105</v>
      </c>
      <c r="B3895">
        <v>503180</v>
      </c>
      <c r="C3895">
        <v>6359</v>
      </c>
      <c r="D3895">
        <v>125110</v>
      </c>
      <c r="E3895">
        <v>13662</v>
      </c>
      <c r="F3895">
        <v>0</v>
      </c>
      <c r="G3895" t="s">
        <v>106</v>
      </c>
      <c r="H3895" t="s">
        <v>106</v>
      </c>
      <c r="I3895" t="s">
        <v>106</v>
      </c>
      <c r="J3895" t="s">
        <v>107</v>
      </c>
      <c r="K3895" t="s">
        <v>108</v>
      </c>
      <c r="L3895" t="s">
        <v>109</v>
      </c>
      <c r="M3895" t="s">
        <v>110</v>
      </c>
      <c r="N3895" t="s">
        <v>8830</v>
      </c>
      <c r="O3895" t="s">
        <v>3209</v>
      </c>
      <c r="P3895">
        <v>8177</v>
      </c>
      <c r="Q3895">
        <v>400</v>
      </c>
      <c r="R3895">
        <v>40</v>
      </c>
      <c r="S3895">
        <v>120</v>
      </c>
      <c r="T3895">
        <v>0</v>
      </c>
      <c r="U3895">
        <v>148</v>
      </c>
      <c r="V3895">
        <v>148</v>
      </c>
      <c r="W3895">
        <v>120</v>
      </c>
      <c r="X3895">
        <v>75.999955999999997</v>
      </c>
      <c r="Y3895">
        <v>0</v>
      </c>
      <c r="Z3895">
        <v>75.999955999999997</v>
      </c>
      <c r="AD3895" s="1">
        <v>41893.333333333336</v>
      </c>
      <c r="AE3895" s="1">
        <v>41910.708333333336</v>
      </c>
      <c r="AG3895" s="1">
        <v>41832.333333333336</v>
      </c>
      <c r="AH3895" s="1">
        <v>41848.708333333336</v>
      </c>
      <c r="AI3895" s="1">
        <v>41832.333333333336</v>
      </c>
      <c r="AJ3895" s="1">
        <v>41848.708333333336</v>
      </c>
      <c r="AK3895" s="1">
        <v>41832.333333333336</v>
      </c>
      <c r="AL3895" s="1">
        <v>41848.708333333336</v>
      </c>
      <c r="AM3895" s="1">
        <v>41893.333333333336</v>
      </c>
      <c r="AN3895" s="1">
        <v>41910.708333333336</v>
      </c>
      <c r="AP3895" t="s">
        <v>113</v>
      </c>
      <c r="AU3895" t="s">
        <v>8831</v>
      </c>
      <c r="AY3895" t="s">
        <v>106</v>
      </c>
      <c r="AZ3895">
        <v>0</v>
      </c>
      <c r="BA3895">
        <v>0</v>
      </c>
      <c r="BD3895" s="3">
        <v>41321.662499999999</v>
      </c>
      <c r="BE3895" s="3">
        <v>41321.690972222219</v>
      </c>
      <c r="BF3895" t="s">
        <v>115</v>
      </c>
      <c r="BG3895" t="s">
        <v>115</v>
      </c>
      <c r="BH3895">
        <v>8149</v>
      </c>
      <c r="BM3895">
        <v>43540</v>
      </c>
      <c r="BR3895" t="s">
        <v>1299</v>
      </c>
      <c r="BS3895" t="s">
        <v>1300</v>
      </c>
      <c r="BU3895">
        <v>1</v>
      </c>
      <c r="BV3895" t="s">
        <v>118</v>
      </c>
      <c r="BX3895" t="s">
        <v>119</v>
      </c>
      <c r="BY3895" t="s">
        <v>119</v>
      </c>
      <c r="BZ3895" t="s">
        <v>119</v>
      </c>
      <c r="CA3895">
        <v>1</v>
      </c>
      <c r="CC3895" t="s">
        <v>120</v>
      </c>
      <c r="CH3895">
        <v>540</v>
      </c>
      <c r="CI3895">
        <v>34220</v>
      </c>
      <c r="CJ3895" t="s">
        <v>106</v>
      </c>
      <c r="CK3895" t="s">
        <v>106</v>
      </c>
      <c r="CL3895">
        <v>60</v>
      </c>
      <c r="CM3895" t="s">
        <v>4652</v>
      </c>
      <c r="CO3895">
        <v>125097</v>
      </c>
      <c r="CQ3895">
        <v>0</v>
      </c>
      <c r="CR3895">
        <v>0</v>
      </c>
      <c r="CS3895">
        <v>0</v>
      </c>
      <c r="CY3895" t="s">
        <v>123</v>
      </c>
      <c r="CZ3895" t="s">
        <v>124</v>
      </c>
      <c r="DD3895" t="str" cm="1">
        <f t="array" ref="DD3895">TEXT(_xlfn.SEQUENCE(1, DATEDIF(AG3895, AH3895, "m") + 1, AG3895, 30), "YYYY-APMM")</f>
        <v>2014-AP07</v>
      </c>
      <c r="DN3895">
        <f t="shared" si="120"/>
        <v>148</v>
      </c>
      <c r="DO3895" t="str">
        <f t="shared" si="121"/>
        <v>LABOR - CIVIL</v>
      </c>
    </row>
    <row r="3896" spans="1:119" x14ac:dyDescent="0.35">
      <c r="A3896" t="s">
        <v>105</v>
      </c>
      <c r="B3896">
        <v>503181</v>
      </c>
      <c r="C3896">
        <v>6359</v>
      </c>
      <c r="D3896">
        <v>125110</v>
      </c>
      <c r="E3896">
        <v>13662</v>
      </c>
      <c r="F3896">
        <v>0</v>
      </c>
      <c r="G3896" t="s">
        <v>106</v>
      </c>
      <c r="H3896" t="s">
        <v>106</v>
      </c>
      <c r="I3896" t="s">
        <v>106</v>
      </c>
      <c r="J3896" t="s">
        <v>107</v>
      </c>
      <c r="K3896" t="s">
        <v>108</v>
      </c>
      <c r="L3896" t="s">
        <v>109</v>
      </c>
      <c r="M3896" t="s">
        <v>110</v>
      </c>
      <c r="N3896" t="s">
        <v>8832</v>
      </c>
      <c r="O3896" t="s">
        <v>4654</v>
      </c>
      <c r="P3896">
        <v>8165</v>
      </c>
      <c r="Q3896">
        <v>360</v>
      </c>
      <c r="R3896">
        <v>0</v>
      </c>
      <c r="S3896">
        <v>120</v>
      </c>
      <c r="T3896">
        <v>0</v>
      </c>
      <c r="U3896">
        <v>252</v>
      </c>
      <c r="V3896">
        <v>252</v>
      </c>
      <c r="W3896">
        <v>120</v>
      </c>
      <c r="X3896">
        <v>0</v>
      </c>
      <c r="Y3896">
        <v>0</v>
      </c>
      <c r="Z3896">
        <v>0</v>
      </c>
      <c r="AD3896" s="1">
        <v>41899.333333333336</v>
      </c>
      <c r="AE3896" s="1">
        <v>41916.708333333336</v>
      </c>
      <c r="AG3896" s="1">
        <v>41843.333333333336</v>
      </c>
      <c r="AH3896" s="1">
        <v>41863.708333333336</v>
      </c>
      <c r="AI3896" s="1">
        <v>41843.333333333336</v>
      </c>
      <c r="AJ3896" s="1">
        <v>41863.708333333336</v>
      </c>
      <c r="AK3896" s="1">
        <v>41843.333333333336</v>
      </c>
      <c r="AL3896" s="1">
        <v>41863.708333333336</v>
      </c>
      <c r="AM3896" s="1">
        <v>41899.333333333336</v>
      </c>
      <c r="AN3896" s="1">
        <v>41916.708333333336</v>
      </c>
      <c r="AP3896" t="s">
        <v>113</v>
      </c>
      <c r="AU3896" t="s">
        <v>8833</v>
      </c>
      <c r="AY3896" t="s">
        <v>106</v>
      </c>
      <c r="AZ3896">
        <v>0</v>
      </c>
      <c r="BA3896">
        <v>0</v>
      </c>
      <c r="BD3896" s="3">
        <v>41321.662499999999</v>
      </c>
      <c r="BE3896" s="3">
        <v>41321.690972222219</v>
      </c>
      <c r="BF3896" t="s">
        <v>115</v>
      </c>
      <c r="BG3896" t="s">
        <v>115</v>
      </c>
      <c r="BH3896">
        <v>8149</v>
      </c>
      <c r="BM3896">
        <v>43420</v>
      </c>
      <c r="BR3896" t="s">
        <v>3122</v>
      </c>
      <c r="BS3896" t="s">
        <v>3123</v>
      </c>
      <c r="BU3896">
        <v>1</v>
      </c>
      <c r="BV3896" t="s">
        <v>118</v>
      </c>
      <c r="BX3896" t="s">
        <v>119</v>
      </c>
      <c r="BY3896" t="s">
        <v>119</v>
      </c>
      <c r="BZ3896" t="s">
        <v>119</v>
      </c>
      <c r="CA3896">
        <v>1</v>
      </c>
      <c r="CC3896" t="s">
        <v>120</v>
      </c>
      <c r="CH3896">
        <v>540</v>
      </c>
      <c r="CI3896">
        <v>34220</v>
      </c>
      <c r="CJ3896" t="s">
        <v>106</v>
      </c>
      <c r="CK3896" t="s">
        <v>106</v>
      </c>
      <c r="CL3896">
        <v>60</v>
      </c>
      <c r="CM3896" t="s">
        <v>4652</v>
      </c>
      <c r="CO3896">
        <v>125097</v>
      </c>
      <c r="CQ3896">
        <v>0</v>
      </c>
      <c r="CR3896">
        <v>0</v>
      </c>
      <c r="CS3896">
        <v>0</v>
      </c>
      <c r="CY3896" t="s">
        <v>123</v>
      </c>
      <c r="CZ3896" t="s">
        <v>124</v>
      </c>
      <c r="DD3896" t="str" cm="1">
        <f t="array" ref="DD3896">TEXT(_xlfn.SEQUENCE(1, DATEDIF(AG3896, AH3896, "m") + 1, AG3896, 30), "YYYY-APMM")</f>
        <v>2014-AP07</v>
      </c>
      <c r="DN3896">
        <f t="shared" si="120"/>
        <v>252</v>
      </c>
      <c r="DO3896" t="str">
        <f t="shared" si="121"/>
        <v>STEEL FIXERS SK</v>
      </c>
    </row>
    <row r="3897" spans="1:119" x14ac:dyDescent="0.35">
      <c r="A3897" t="s">
        <v>105</v>
      </c>
      <c r="B3897">
        <v>503182</v>
      </c>
      <c r="C3897">
        <v>6359</v>
      </c>
      <c r="D3897">
        <v>125115</v>
      </c>
      <c r="E3897">
        <v>13662</v>
      </c>
      <c r="F3897">
        <v>0</v>
      </c>
      <c r="G3897" t="s">
        <v>106</v>
      </c>
      <c r="H3897" t="s">
        <v>106</v>
      </c>
      <c r="I3897" t="s">
        <v>106</v>
      </c>
      <c r="J3897" t="s">
        <v>107</v>
      </c>
      <c r="K3897" t="s">
        <v>108</v>
      </c>
      <c r="L3897" t="s">
        <v>109</v>
      </c>
      <c r="M3897" t="s">
        <v>110</v>
      </c>
      <c r="N3897" t="s">
        <v>8834</v>
      </c>
      <c r="O3897" t="s">
        <v>3105</v>
      </c>
      <c r="P3897">
        <v>8177</v>
      </c>
      <c r="Q3897">
        <v>0</v>
      </c>
      <c r="R3897">
        <v>0</v>
      </c>
      <c r="S3897">
        <v>200</v>
      </c>
      <c r="T3897">
        <v>0</v>
      </c>
      <c r="U3897">
        <v>476</v>
      </c>
      <c r="V3897">
        <v>476</v>
      </c>
      <c r="W3897">
        <v>200</v>
      </c>
      <c r="X3897">
        <v>224</v>
      </c>
      <c r="Y3897">
        <v>0</v>
      </c>
      <c r="Z3897">
        <v>224</v>
      </c>
      <c r="AD3897" s="1">
        <v>41328.333333333336</v>
      </c>
      <c r="AE3897" s="1">
        <v>41356.708333333336</v>
      </c>
      <c r="AG3897" s="1">
        <v>41328.333333333336</v>
      </c>
      <c r="AH3897" s="1">
        <v>41356.708333333336</v>
      </c>
      <c r="AI3897" s="1">
        <v>41328.333333333336</v>
      </c>
      <c r="AJ3897" s="1">
        <v>41356.708333333336</v>
      </c>
      <c r="AK3897" s="1">
        <v>41328.333333333336</v>
      </c>
      <c r="AL3897" s="1">
        <v>41356.708333333336</v>
      </c>
      <c r="AM3897" s="1">
        <v>41328.333333333336</v>
      </c>
      <c r="AN3897" s="1">
        <v>41356.708333333336</v>
      </c>
      <c r="AP3897" t="s">
        <v>113</v>
      </c>
      <c r="AU3897" t="s">
        <v>8835</v>
      </c>
      <c r="AY3897" t="s">
        <v>106</v>
      </c>
      <c r="AZ3897">
        <v>0</v>
      </c>
      <c r="BA3897">
        <v>0</v>
      </c>
      <c r="BD3897" s="3">
        <v>41321.662499999999</v>
      </c>
      <c r="BE3897" s="3">
        <v>41321.663888888892</v>
      </c>
      <c r="BF3897" t="s">
        <v>115</v>
      </c>
      <c r="BG3897" t="s">
        <v>115</v>
      </c>
      <c r="BH3897">
        <v>8149</v>
      </c>
      <c r="BM3897">
        <v>43540</v>
      </c>
      <c r="BR3897" t="s">
        <v>1299</v>
      </c>
      <c r="BS3897" t="s">
        <v>1300</v>
      </c>
      <c r="BU3897">
        <v>1</v>
      </c>
      <c r="BV3897" t="s">
        <v>118</v>
      </c>
      <c r="BX3897" t="s">
        <v>119</v>
      </c>
      <c r="BY3897" t="s">
        <v>119</v>
      </c>
      <c r="BZ3897" t="s">
        <v>119</v>
      </c>
      <c r="CA3897">
        <v>1</v>
      </c>
      <c r="CC3897" t="s">
        <v>120</v>
      </c>
      <c r="CH3897">
        <v>540</v>
      </c>
      <c r="CI3897">
        <v>38010</v>
      </c>
      <c r="CJ3897" t="s">
        <v>106</v>
      </c>
      <c r="CK3897" t="s">
        <v>106</v>
      </c>
      <c r="CL3897">
        <v>10</v>
      </c>
      <c r="CM3897" t="s">
        <v>3107</v>
      </c>
      <c r="CO3897">
        <v>125114</v>
      </c>
      <c r="CQ3897">
        <v>0</v>
      </c>
      <c r="CR3897">
        <v>0</v>
      </c>
      <c r="CS3897">
        <v>0</v>
      </c>
      <c r="CY3897" t="s">
        <v>123</v>
      </c>
      <c r="CZ3897" t="s">
        <v>124</v>
      </c>
      <c r="DD3897" t="str" cm="1">
        <f t="array" ref="DD3897:DE3897">TEXT(_xlfn.SEQUENCE(1, DATEDIF(AG3897, AH3897, "m") + 1, AG3897, 30), "YYYY-APMM")</f>
        <v>2013-AP02</v>
      </c>
      <c r="DE3897" t="str">
        <v>2013-AP03</v>
      </c>
      <c r="DN3897">
        <f t="shared" si="120"/>
        <v>238</v>
      </c>
      <c r="DO3897" t="str">
        <f t="shared" si="121"/>
        <v>LABOR - CIVIL</v>
      </c>
    </row>
    <row r="3898" spans="1:119" x14ac:dyDescent="0.35">
      <c r="A3898" t="s">
        <v>105</v>
      </c>
      <c r="B3898">
        <v>503183</v>
      </c>
      <c r="C3898">
        <v>6359</v>
      </c>
      <c r="D3898">
        <v>125115</v>
      </c>
      <c r="E3898">
        <v>13662</v>
      </c>
      <c r="F3898">
        <v>0</v>
      </c>
      <c r="G3898" t="s">
        <v>106</v>
      </c>
      <c r="H3898" t="s">
        <v>106</v>
      </c>
      <c r="I3898" t="s">
        <v>106</v>
      </c>
      <c r="J3898" t="s">
        <v>107</v>
      </c>
      <c r="K3898" t="s">
        <v>108</v>
      </c>
      <c r="L3898" t="s">
        <v>109</v>
      </c>
      <c r="M3898" t="s">
        <v>110</v>
      </c>
      <c r="N3898" t="s">
        <v>8836</v>
      </c>
      <c r="O3898" t="s">
        <v>3109</v>
      </c>
      <c r="P3898">
        <v>8178</v>
      </c>
      <c r="Q3898">
        <v>0</v>
      </c>
      <c r="R3898">
        <v>0</v>
      </c>
      <c r="S3898">
        <v>160</v>
      </c>
      <c r="T3898">
        <v>0</v>
      </c>
      <c r="U3898">
        <v>902</v>
      </c>
      <c r="V3898">
        <v>902</v>
      </c>
      <c r="W3898">
        <v>160</v>
      </c>
      <c r="X3898">
        <v>0</v>
      </c>
      <c r="Y3898">
        <v>0</v>
      </c>
      <c r="Z3898">
        <v>0</v>
      </c>
      <c r="AD3898" s="1">
        <v>41339.333333333336</v>
      </c>
      <c r="AE3898" s="1">
        <v>41361.708333333336</v>
      </c>
      <c r="AG3898" s="1">
        <v>41339.333333333336</v>
      </c>
      <c r="AH3898" s="1">
        <v>41361.708333333336</v>
      </c>
      <c r="AI3898" s="1">
        <v>41339.333333333336</v>
      </c>
      <c r="AJ3898" s="1">
        <v>41361.708333333336</v>
      </c>
      <c r="AK3898" s="1">
        <v>41339.333333333336</v>
      </c>
      <c r="AL3898" s="1">
        <v>41361.708333333336</v>
      </c>
      <c r="AM3898" s="1">
        <v>41339.333333333336</v>
      </c>
      <c r="AN3898" s="1">
        <v>41361.708333333336</v>
      </c>
      <c r="AP3898" t="s">
        <v>113</v>
      </c>
      <c r="AU3898" t="s">
        <v>8837</v>
      </c>
      <c r="AY3898" t="s">
        <v>106</v>
      </c>
      <c r="AZ3898">
        <v>0</v>
      </c>
      <c r="BA3898">
        <v>0</v>
      </c>
      <c r="BD3898" s="3">
        <v>41321.662499999999</v>
      </c>
      <c r="BE3898" s="3">
        <v>41321.663888888892</v>
      </c>
      <c r="BF3898" t="s">
        <v>115</v>
      </c>
      <c r="BG3898" t="s">
        <v>115</v>
      </c>
      <c r="BH3898">
        <v>8149</v>
      </c>
      <c r="BM3898">
        <v>43550</v>
      </c>
      <c r="BR3898" t="s">
        <v>116</v>
      </c>
      <c r="BS3898" t="s">
        <v>117</v>
      </c>
      <c r="BU3898">
        <v>1</v>
      </c>
      <c r="BV3898" t="s">
        <v>118</v>
      </c>
      <c r="BX3898" t="s">
        <v>119</v>
      </c>
      <c r="BY3898" t="s">
        <v>119</v>
      </c>
      <c r="BZ3898" t="s">
        <v>119</v>
      </c>
      <c r="CA3898">
        <v>1</v>
      </c>
      <c r="CC3898" t="s">
        <v>120</v>
      </c>
      <c r="CH3898">
        <v>540</v>
      </c>
      <c r="CI3898">
        <v>38010</v>
      </c>
      <c r="CJ3898" t="s">
        <v>106</v>
      </c>
      <c r="CK3898" t="s">
        <v>106</v>
      </c>
      <c r="CL3898">
        <v>10</v>
      </c>
      <c r="CM3898" t="s">
        <v>3107</v>
      </c>
      <c r="CO3898">
        <v>125114</v>
      </c>
      <c r="CQ3898">
        <v>0</v>
      </c>
      <c r="CR3898">
        <v>0</v>
      </c>
      <c r="CS3898">
        <v>0</v>
      </c>
      <c r="CY3898" t="s">
        <v>123</v>
      </c>
      <c r="CZ3898" t="s">
        <v>124</v>
      </c>
      <c r="DD3898" t="str" cm="1">
        <f t="array" ref="DD3898">TEXT(_xlfn.SEQUENCE(1, DATEDIF(AG3898, AH3898, "m") + 1, AG3898, 30), "YYYY-APMM")</f>
        <v>2013-AP03</v>
      </c>
      <c r="DN3898">
        <f t="shared" si="120"/>
        <v>902</v>
      </c>
      <c r="DO3898" t="str">
        <f t="shared" si="121"/>
        <v>LABOR- SUBCONTRACTOR</v>
      </c>
    </row>
    <row r="3899" spans="1:119" x14ac:dyDescent="0.35">
      <c r="A3899" t="s">
        <v>105</v>
      </c>
      <c r="B3899">
        <v>503184</v>
      </c>
      <c r="C3899">
        <v>6359</v>
      </c>
      <c r="D3899">
        <v>125115</v>
      </c>
      <c r="E3899">
        <v>13662</v>
      </c>
      <c r="F3899">
        <v>0</v>
      </c>
      <c r="G3899" t="s">
        <v>106</v>
      </c>
      <c r="H3899" t="s">
        <v>106</v>
      </c>
      <c r="I3899" t="s">
        <v>106</v>
      </c>
      <c r="J3899" t="s">
        <v>107</v>
      </c>
      <c r="K3899" t="s">
        <v>108</v>
      </c>
      <c r="L3899" t="s">
        <v>109</v>
      </c>
      <c r="M3899" t="s">
        <v>110</v>
      </c>
      <c r="N3899" t="s">
        <v>8838</v>
      </c>
      <c r="O3899" t="s">
        <v>3112</v>
      </c>
      <c r="P3899">
        <v>8163</v>
      </c>
      <c r="Q3899">
        <v>0</v>
      </c>
      <c r="R3899">
        <v>0</v>
      </c>
      <c r="S3899">
        <v>160</v>
      </c>
      <c r="T3899">
        <v>0</v>
      </c>
      <c r="U3899">
        <v>29.75</v>
      </c>
      <c r="V3899">
        <v>29.75</v>
      </c>
      <c r="W3899">
        <v>160</v>
      </c>
      <c r="X3899">
        <v>0</v>
      </c>
      <c r="Y3899">
        <v>0</v>
      </c>
      <c r="Z3899">
        <v>0</v>
      </c>
      <c r="AD3899" s="1">
        <v>41342.333333333336</v>
      </c>
      <c r="AE3899" s="1">
        <v>41364.708333333336</v>
      </c>
      <c r="AG3899" s="1">
        <v>41342.333333333336</v>
      </c>
      <c r="AH3899" s="1">
        <v>41364.708333333336</v>
      </c>
      <c r="AI3899" s="1">
        <v>41342.333333333336</v>
      </c>
      <c r="AJ3899" s="1">
        <v>41364.708333333336</v>
      </c>
      <c r="AK3899" s="1">
        <v>41342.333333333336</v>
      </c>
      <c r="AL3899" s="1">
        <v>41364.708333333336</v>
      </c>
      <c r="AM3899" s="1">
        <v>41342.333333333336</v>
      </c>
      <c r="AN3899" s="1">
        <v>41364.708333333336</v>
      </c>
      <c r="AP3899" t="s">
        <v>113</v>
      </c>
      <c r="AU3899" t="s">
        <v>8839</v>
      </c>
      <c r="AY3899" t="s">
        <v>106</v>
      </c>
      <c r="AZ3899">
        <v>0</v>
      </c>
      <c r="BA3899">
        <v>0</v>
      </c>
      <c r="BD3899" s="3">
        <v>41321.662499999999</v>
      </c>
      <c r="BE3899" s="3">
        <v>41321.663888888892</v>
      </c>
      <c r="BF3899" t="s">
        <v>115</v>
      </c>
      <c r="BG3899" t="s">
        <v>115</v>
      </c>
      <c r="BH3899">
        <v>8149</v>
      </c>
      <c r="BM3899">
        <v>43400</v>
      </c>
      <c r="BR3899" t="s">
        <v>3114</v>
      </c>
      <c r="BS3899" t="s">
        <v>3115</v>
      </c>
      <c r="BU3899">
        <v>1</v>
      </c>
      <c r="BV3899" t="s">
        <v>118</v>
      </c>
      <c r="BX3899" t="s">
        <v>119</v>
      </c>
      <c r="BY3899" t="s">
        <v>119</v>
      </c>
      <c r="BZ3899" t="s">
        <v>119</v>
      </c>
      <c r="CA3899">
        <v>1</v>
      </c>
      <c r="CC3899" t="s">
        <v>120</v>
      </c>
      <c r="CH3899">
        <v>540</v>
      </c>
      <c r="CI3899">
        <v>38010</v>
      </c>
      <c r="CJ3899" t="s">
        <v>106</v>
      </c>
      <c r="CK3899" t="s">
        <v>106</v>
      </c>
      <c r="CL3899">
        <v>10</v>
      </c>
      <c r="CM3899" t="s">
        <v>3107</v>
      </c>
      <c r="CO3899">
        <v>125114</v>
      </c>
      <c r="CQ3899">
        <v>0</v>
      </c>
      <c r="CR3899">
        <v>0</v>
      </c>
      <c r="CS3899">
        <v>0</v>
      </c>
      <c r="CY3899" t="s">
        <v>123</v>
      </c>
      <c r="CZ3899" t="s">
        <v>124</v>
      </c>
      <c r="DD3899" t="str" cm="1">
        <f t="array" ref="DD3899">TEXT(_xlfn.SEQUENCE(1, DATEDIF(AG3899, AH3899, "m") + 1, AG3899, 30), "YYYY-APMM")</f>
        <v>2013-AP03</v>
      </c>
      <c r="DN3899">
        <f t="shared" si="120"/>
        <v>29.75</v>
      </c>
      <c r="DO3899" t="str">
        <f t="shared" si="121"/>
        <v>BLINDING MASON SK</v>
      </c>
    </row>
    <row r="3900" spans="1:119" x14ac:dyDescent="0.35">
      <c r="A3900" t="s">
        <v>105</v>
      </c>
      <c r="B3900">
        <v>503185</v>
      </c>
      <c r="C3900">
        <v>6359</v>
      </c>
      <c r="D3900">
        <v>125115</v>
      </c>
      <c r="E3900">
        <v>13662</v>
      </c>
      <c r="F3900">
        <v>0</v>
      </c>
      <c r="G3900" t="s">
        <v>106</v>
      </c>
      <c r="H3900" t="s">
        <v>106</v>
      </c>
      <c r="I3900" t="s">
        <v>106</v>
      </c>
      <c r="J3900" t="s">
        <v>107</v>
      </c>
      <c r="K3900" t="s">
        <v>108</v>
      </c>
      <c r="L3900" t="s">
        <v>109</v>
      </c>
      <c r="M3900" t="s">
        <v>110</v>
      </c>
      <c r="N3900" t="s">
        <v>8840</v>
      </c>
      <c r="O3900" t="s">
        <v>3117</v>
      </c>
      <c r="P3900">
        <v>8164</v>
      </c>
      <c r="Q3900">
        <v>0</v>
      </c>
      <c r="R3900">
        <v>0</v>
      </c>
      <c r="S3900">
        <v>160</v>
      </c>
      <c r="T3900">
        <v>0</v>
      </c>
      <c r="U3900">
        <v>681</v>
      </c>
      <c r="V3900">
        <v>681</v>
      </c>
      <c r="W3900">
        <v>160</v>
      </c>
      <c r="X3900">
        <v>0</v>
      </c>
      <c r="Y3900">
        <v>0</v>
      </c>
      <c r="Z3900">
        <v>0</v>
      </c>
      <c r="AD3900" s="1">
        <v>41345.333333333336</v>
      </c>
      <c r="AE3900" s="1">
        <v>41367.708333333336</v>
      </c>
      <c r="AG3900" s="1">
        <v>41345.333333333336</v>
      </c>
      <c r="AH3900" s="1">
        <v>41367.708333333336</v>
      </c>
      <c r="AI3900" s="1">
        <v>41345.333333333336</v>
      </c>
      <c r="AJ3900" s="1">
        <v>41367.708333333336</v>
      </c>
      <c r="AK3900" s="1">
        <v>41345.333333333336</v>
      </c>
      <c r="AL3900" s="1">
        <v>41367.708333333336</v>
      </c>
      <c r="AM3900" s="1">
        <v>41345.333333333336</v>
      </c>
      <c r="AN3900" s="1">
        <v>41367.708333333336</v>
      </c>
      <c r="AP3900" t="s">
        <v>113</v>
      </c>
      <c r="AU3900" t="s">
        <v>8841</v>
      </c>
      <c r="AY3900" t="s">
        <v>106</v>
      </c>
      <c r="AZ3900">
        <v>0</v>
      </c>
      <c r="BA3900">
        <v>0</v>
      </c>
      <c r="BD3900" s="3">
        <v>41321.662499999999</v>
      </c>
      <c r="BE3900" s="3">
        <v>41321.663888888892</v>
      </c>
      <c r="BF3900" t="s">
        <v>115</v>
      </c>
      <c r="BG3900" t="s">
        <v>115</v>
      </c>
      <c r="BH3900">
        <v>8149</v>
      </c>
      <c r="BM3900">
        <v>43410</v>
      </c>
      <c r="BR3900" t="s">
        <v>2865</v>
      </c>
      <c r="BS3900" t="s">
        <v>2866</v>
      </c>
      <c r="BU3900">
        <v>1</v>
      </c>
      <c r="BV3900" t="s">
        <v>118</v>
      </c>
      <c r="BX3900" t="s">
        <v>119</v>
      </c>
      <c r="BY3900" t="s">
        <v>119</v>
      </c>
      <c r="BZ3900" t="s">
        <v>119</v>
      </c>
      <c r="CA3900">
        <v>1</v>
      </c>
      <c r="CC3900" t="s">
        <v>120</v>
      </c>
      <c r="CH3900">
        <v>540</v>
      </c>
      <c r="CI3900">
        <v>38010</v>
      </c>
      <c r="CJ3900" t="s">
        <v>106</v>
      </c>
      <c r="CK3900" t="s">
        <v>106</v>
      </c>
      <c r="CL3900">
        <v>10</v>
      </c>
      <c r="CM3900" t="s">
        <v>3107</v>
      </c>
      <c r="CO3900">
        <v>125114</v>
      </c>
      <c r="CQ3900">
        <v>0</v>
      </c>
      <c r="CR3900">
        <v>0</v>
      </c>
      <c r="CS3900">
        <v>0</v>
      </c>
      <c r="CY3900" t="s">
        <v>123</v>
      </c>
      <c r="CZ3900" t="s">
        <v>124</v>
      </c>
      <c r="DD3900" t="str" cm="1">
        <f t="array" ref="DD3900">TEXT(_xlfn.SEQUENCE(1, DATEDIF(AG3900, AH3900, "m") + 1, AG3900, 30), "YYYY-APMM")</f>
        <v>2013-AP03</v>
      </c>
      <c r="DN3900">
        <f t="shared" si="120"/>
        <v>681</v>
      </c>
      <c r="DO3900" t="str">
        <f t="shared" si="121"/>
        <v>SCREED MASON SK</v>
      </c>
    </row>
    <row r="3901" spans="1:119" x14ac:dyDescent="0.35">
      <c r="A3901" t="s">
        <v>105</v>
      </c>
      <c r="B3901">
        <v>503186</v>
      </c>
      <c r="C3901">
        <v>6359</v>
      </c>
      <c r="D3901">
        <v>125115</v>
      </c>
      <c r="E3901">
        <v>13662</v>
      </c>
      <c r="F3901">
        <v>0</v>
      </c>
      <c r="G3901" t="s">
        <v>106</v>
      </c>
      <c r="H3901" t="s">
        <v>106</v>
      </c>
      <c r="I3901" t="s">
        <v>106</v>
      </c>
      <c r="J3901" t="s">
        <v>107</v>
      </c>
      <c r="K3901" t="s">
        <v>108</v>
      </c>
      <c r="L3901" t="s">
        <v>109</v>
      </c>
      <c r="M3901" t="s">
        <v>110</v>
      </c>
      <c r="N3901" t="s">
        <v>8842</v>
      </c>
      <c r="O3901" t="s">
        <v>3120</v>
      </c>
      <c r="P3901">
        <v>8165</v>
      </c>
      <c r="Q3901">
        <v>0</v>
      </c>
      <c r="R3901">
        <v>0</v>
      </c>
      <c r="S3901">
        <v>160</v>
      </c>
      <c r="T3901">
        <v>0</v>
      </c>
      <c r="U3901">
        <v>1335.25</v>
      </c>
      <c r="V3901">
        <v>1335.25</v>
      </c>
      <c r="W3901">
        <v>160</v>
      </c>
      <c r="X3901">
        <v>0</v>
      </c>
      <c r="Y3901">
        <v>0</v>
      </c>
      <c r="Z3901">
        <v>0</v>
      </c>
      <c r="AD3901" s="1">
        <v>41357.333333333336</v>
      </c>
      <c r="AE3901" s="1">
        <v>41379.708333333336</v>
      </c>
      <c r="AG3901" s="1">
        <v>41357.333333333336</v>
      </c>
      <c r="AH3901" s="1">
        <v>41379.708333333336</v>
      </c>
      <c r="AI3901" s="1">
        <v>41357.333333333336</v>
      </c>
      <c r="AJ3901" s="1">
        <v>41379.708333333336</v>
      </c>
      <c r="AK3901" s="1">
        <v>41357.333333333336</v>
      </c>
      <c r="AL3901" s="1">
        <v>41379.708333333336</v>
      </c>
      <c r="AM3901" s="1">
        <v>41357.333333333336</v>
      </c>
      <c r="AN3901" s="1">
        <v>41379.708333333336</v>
      </c>
      <c r="AP3901" t="s">
        <v>113</v>
      </c>
      <c r="AU3901" t="s">
        <v>8843</v>
      </c>
      <c r="AY3901" t="s">
        <v>106</v>
      </c>
      <c r="AZ3901">
        <v>0</v>
      </c>
      <c r="BA3901">
        <v>0</v>
      </c>
      <c r="BD3901" s="3">
        <v>41321.662499999999</v>
      </c>
      <c r="BE3901" s="3">
        <v>41321.663888888892</v>
      </c>
      <c r="BF3901" t="s">
        <v>115</v>
      </c>
      <c r="BG3901" t="s">
        <v>115</v>
      </c>
      <c r="BH3901">
        <v>8149</v>
      </c>
      <c r="BM3901">
        <v>43420</v>
      </c>
      <c r="BR3901" t="s">
        <v>3122</v>
      </c>
      <c r="BS3901" t="s">
        <v>3123</v>
      </c>
      <c r="BU3901">
        <v>1</v>
      </c>
      <c r="BV3901" t="s">
        <v>118</v>
      </c>
      <c r="BX3901" t="s">
        <v>119</v>
      </c>
      <c r="BY3901" t="s">
        <v>119</v>
      </c>
      <c r="BZ3901" t="s">
        <v>119</v>
      </c>
      <c r="CA3901">
        <v>1</v>
      </c>
      <c r="CC3901" t="s">
        <v>120</v>
      </c>
      <c r="CH3901">
        <v>540</v>
      </c>
      <c r="CI3901">
        <v>38010</v>
      </c>
      <c r="CJ3901" t="s">
        <v>106</v>
      </c>
      <c r="CK3901" t="s">
        <v>106</v>
      </c>
      <c r="CL3901">
        <v>10</v>
      </c>
      <c r="CM3901" t="s">
        <v>3107</v>
      </c>
      <c r="CO3901">
        <v>125114</v>
      </c>
      <c r="CQ3901">
        <v>0</v>
      </c>
      <c r="CR3901">
        <v>0</v>
      </c>
      <c r="CS3901">
        <v>0</v>
      </c>
      <c r="CY3901" t="s">
        <v>123</v>
      </c>
      <c r="CZ3901" t="s">
        <v>124</v>
      </c>
      <c r="DD3901" t="str" cm="1">
        <f t="array" ref="DD3901">TEXT(_xlfn.SEQUENCE(1, DATEDIF(AG3901, AH3901, "m") + 1, AG3901, 30), "YYYY-APMM")</f>
        <v>2013-AP03</v>
      </c>
      <c r="DN3901">
        <f t="shared" si="120"/>
        <v>1335.25</v>
      </c>
      <c r="DO3901" t="str">
        <f t="shared" si="121"/>
        <v>STEEL FIXERS SK</v>
      </c>
    </row>
    <row r="3902" spans="1:119" x14ac:dyDescent="0.35">
      <c r="A3902" t="s">
        <v>105</v>
      </c>
      <c r="B3902">
        <v>503187</v>
      </c>
      <c r="C3902">
        <v>6359</v>
      </c>
      <c r="D3902">
        <v>125115</v>
      </c>
      <c r="E3902">
        <v>13662</v>
      </c>
      <c r="F3902">
        <v>0</v>
      </c>
      <c r="G3902" t="s">
        <v>106</v>
      </c>
      <c r="H3902" t="s">
        <v>106</v>
      </c>
      <c r="I3902" t="s">
        <v>106</v>
      </c>
      <c r="J3902" t="s">
        <v>107</v>
      </c>
      <c r="K3902" t="s">
        <v>108</v>
      </c>
      <c r="L3902" t="s">
        <v>109</v>
      </c>
      <c r="M3902" t="s">
        <v>110</v>
      </c>
      <c r="N3902" t="s">
        <v>8844</v>
      </c>
      <c r="O3902" t="s">
        <v>3137</v>
      </c>
      <c r="P3902">
        <v>8165</v>
      </c>
      <c r="Q3902">
        <v>0</v>
      </c>
      <c r="R3902">
        <v>0</v>
      </c>
      <c r="S3902">
        <v>160</v>
      </c>
      <c r="T3902">
        <v>0</v>
      </c>
      <c r="U3902">
        <v>1389.5</v>
      </c>
      <c r="V3902">
        <v>1389.5</v>
      </c>
      <c r="W3902">
        <v>160</v>
      </c>
      <c r="X3902">
        <v>0</v>
      </c>
      <c r="Y3902">
        <v>0</v>
      </c>
      <c r="Z3902">
        <v>0</v>
      </c>
      <c r="AD3902" s="1">
        <v>41366.333333333336</v>
      </c>
      <c r="AE3902" s="1">
        <v>41388.708333333336</v>
      </c>
      <c r="AG3902" s="1">
        <v>41366.333333333336</v>
      </c>
      <c r="AH3902" s="1">
        <v>41388.708333333336</v>
      </c>
      <c r="AI3902" s="1">
        <v>41366.333333333336</v>
      </c>
      <c r="AJ3902" s="1">
        <v>41388.708333333336</v>
      </c>
      <c r="AK3902" s="1">
        <v>41366.333333333336</v>
      </c>
      <c r="AL3902" s="1">
        <v>41388.708333333336</v>
      </c>
      <c r="AM3902" s="1">
        <v>41366.333333333336</v>
      </c>
      <c r="AN3902" s="1">
        <v>41388.708333333336</v>
      </c>
      <c r="AP3902" t="s">
        <v>113</v>
      </c>
      <c r="AU3902" t="s">
        <v>8845</v>
      </c>
      <c r="AY3902" t="s">
        <v>106</v>
      </c>
      <c r="AZ3902">
        <v>0</v>
      </c>
      <c r="BA3902">
        <v>0</v>
      </c>
      <c r="BD3902" s="3">
        <v>41321.662499999999</v>
      </c>
      <c r="BE3902" s="3">
        <v>41321.663888888892</v>
      </c>
      <c r="BF3902" t="s">
        <v>115</v>
      </c>
      <c r="BG3902" t="s">
        <v>115</v>
      </c>
      <c r="BH3902">
        <v>8149</v>
      </c>
      <c r="BM3902">
        <v>43420</v>
      </c>
      <c r="BR3902" t="s">
        <v>3122</v>
      </c>
      <c r="BS3902" t="s">
        <v>3123</v>
      </c>
      <c r="BU3902">
        <v>1</v>
      </c>
      <c r="BV3902" t="s">
        <v>118</v>
      </c>
      <c r="BX3902" t="s">
        <v>119</v>
      </c>
      <c r="BY3902" t="s">
        <v>119</v>
      </c>
      <c r="BZ3902" t="s">
        <v>119</v>
      </c>
      <c r="CA3902">
        <v>1</v>
      </c>
      <c r="CC3902" t="s">
        <v>120</v>
      </c>
      <c r="CH3902">
        <v>540</v>
      </c>
      <c r="CI3902">
        <v>38010</v>
      </c>
      <c r="CJ3902" t="s">
        <v>106</v>
      </c>
      <c r="CK3902" t="s">
        <v>106</v>
      </c>
      <c r="CL3902">
        <v>10</v>
      </c>
      <c r="CM3902" t="s">
        <v>3107</v>
      </c>
      <c r="CO3902">
        <v>125114</v>
      </c>
      <c r="CQ3902">
        <v>0</v>
      </c>
      <c r="CR3902">
        <v>0</v>
      </c>
      <c r="CS3902">
        <v>0</v>
      </c>
      <c r="CY3902" t="s">
        <v>123</v>
      </c>
      <c r="CZ3902" t="s">
        <v>124</v>
      </c>
      <c r="DD3902" t="str" cm="1">
        <f t="array" ref="DD3902">TEXT(_xlfn.SEQUENCE(1, DATEDIF(AG3902, AH3902, "m") + 1, AG3902, 30), "YYYY-APMM")</f>
        <v>2013-AP04</v>
      </c>
      <c r="DN3902">
        <f t="shared" si="120"/>
        <v>1389.5</v>
      </c>
      <c r="DO3902" t="str">
        <f t="shared" si="121"/>
        <v>STEEL FIXERS SK</v>
      </c>
    </row>
    <row r="3903" spans="1:119" x14ac:dyDescent="0.35">
      <c r="A3903" t="s">
        <v>105</v>
      </c>
      <c r="B3903">
        <v>503188</v>
      </c>
      <c r="C3903">
        <v>6359</v>
      </c>
      <c r="D3903">
        <v>125115</v>
      </c>
      <c r="E3903">
        <v>13662</v>
      </c>
      <c r="F3903">
        <v>0</v>
      </c>
      <c r="G3903" t="s">
        <v>106</v>
      </c>
      <c r="H3903" t="s">
        <v>106</v>
      </c>
      <c r="I3903" t="s">
        <v>106</v>
      </c>
      <c r="J3903" t="s">
        <v>107</v>
      </c>
      <c r="K3903" t="s">
        <v>108</v>
      </c>
      <c r="L3903" t="s">
        <v>109</v>
      </c>
      <c r="M3903" t="s">
        <v>110</v>
      </c>
      <c r="N3903" t="s">
        <v>8846</v>
      </c>
      <c r="O3903" t="s">
        <v>3125</v>
      </c>
      <c r="P3903">
        <v>8178</v>
      </c>
      <c r="Q3903">
        <v>0</v>
      </c>
      <c r="R3903">
        <v>0</v>
      </c>
      <c r="S3903">
        <v>160</v>
      </c>
      <c r="T3903">
        <v>0</v>
      </c>
      <c r="U3903">
        <v>125.5</v>
      </c>
      <c r="V3903">
        <v>125.5</v>
      </c>
      <c r="W3903">
        <v>160</v>
      </c>
      <c r="X3903">
        <v>0</v>
      </c>
      <c r="Y3903">
        <v>0</v>
      </c>
      <c r="Z3903">
        <v>0</v>
      </c>
      <c r="AD3903" s="1">
        <v>41375.333333333336</v>
      </c>
      <c r="AE3903" s="1">
        <v>41398.708333333336</v>
      </c>
      <c r="AG3903" s="1">
        <v>41375.333333333336</v>
      </c>
      <c r="AH3903" s="1">
        <v>41398.708333333336</v>
      </c>
      <c r="AI3903" s="1">
        <v>41375.333333333336</v>
      </c>
      <c r="AJ3903" s="1">
        <v>41398.708333333336</v>
      </c>
      <c r="AK3903" s="1">
        <v>41375.333333333336</v>
      </c>
      <c r="AL3903" s="1">
        <v>41398.708333333336</v>
      </c>
      <c r="AM3903" s="1">
        <v>41375.333333333336</v>
      </c>
      <c r="AN3903" s="1">
        <v>41398.708333333336</v>
      </c>
      <c r="AP3903" t="s">
        <v>113</v>
      </c>
      <c r="AU3903" t="s">
        <v>8847</v>
      </c>
      <c r="AY3903" t="s">
        <v>106</v>
      </c>
      <c r="AZ3903">
        <v>0</v>
      </c>
      <c r="BA3903">
        <v>0</v>
      </c>
      <c r="BD3903" s="3">
        <v>41321.662499999999</v>
      </c>
      <c r="BE3903" s="3">
        <v>41321.663888888892</v>
      </c>
      <c r="BF3903" t="s">
        <v>115</v>
      </c>
      <c r="BG3903" t="s">
        <v>115</v>
      </c>
      <c r="BH3903">
        <v>8149</v>
      </c>
      <c r="BM3903">
        <v>43550</v>
      </c>
      <c r="BR3903" t="s">
        <v>116</v>
      </c>
      <c r="BS3903" t="s">
        <v>117</v>
      </c>
      <c r="BU3903">
        <v>1</v>
      </c>
      <c r="BV3903" t="s">
        <v>118</v>
      </c>
      <c r="BX3903" t="s">
        <v>119</v>
      </c>
      <c r="BY3903" t="s">
        <v>119</v>
      </c>
      <c r="BZ3903" t="s">
        <v>119</v>
      </c>
      <c r="CA3903">
        <v>1</v>
      </c>
      <c r="CC3903" t="s">
        <v>120</v>
      </c>
      <c r="CH3903">
        <v>540</v>
      </c>
      <c r="CI3903">
        <v>38010</v>
      </c>
      <c r="CJ3903" t="s">
        <v>106</v>
      </c>
      <c r="CK3903" t="s">
        <v>106</v>
      </c>
      <c r="CL3903">
        <v>10</v>
      </c>
      <c r="CM3903" t="s">
        <v>3107</v>
      </c>
      <c r="CO3903">
        <v>125114</v>
      </c>
      <c r="CQ3903">
        <v>0</v>
      </c>
      <c r="CR3903">
        <v>0</v>
      </c>
      <c r="CS3903">
        <v>0</v>
      </c>
      <c r="CY3903" t="s">
        <v>123</v>
      </c>
      <c r="CZ3903" t="s">
        <v>124</v>
      </c>
      <c r="DD3903" t="str" cm="1">
        <f t="array" ref="DD3903">TEXT(_xlfn.SEQUENCE(1, DATEDIF(AG3903, AH3903, "m") + 1, AG3903, 30), "YYYY-APMM")</f>
        <v>2013-AP04</v>
      </c>
      <c r="DN3903">
        <f t="shared" si="120"/>
        <v>125.5</v>
      </c>
      <c r="DO3903" t="str">
        <f t="shared" si="121"/>
        <v>LABOR- SUBCONTRACTOR</v>
      </c>
    </row>
    <row r="3904" spans="1:119" x14ac:dyDescent="0.35">
      <c r="A3904" t="s">
        <v>105</v>
      </c>
      <c r="B3904">
        <v>503189</v>
      </c>
      <c r="C3904">
        <v>6359</v>
      </c>
      <c r="D3904">
        <v>125115</v>
      </c>
      <c r="E3904">
        <v>13662</v>
      </c>
      <c r="F3904">
        <v>0</v>
      </c>
      <c r="G3904" t="s">
        <v>106</v>
      </c>
      <c r="H3904" t="s">
        <v>106</v>
      </c>
      <c r="I3904" t="s">
        <v>106</v>
      </c>
      <c r="J3904" t="s">
        <v>107</v>
      </c>
      <c r="K3904" t="s">
        <v>108</v>
      </c>
      <c r="L3904" t="s">
        <v>109</v>
      </c>
      <c r="M3904" t="s">
        <v>110</v>
      </c>
      <c r="N3904" t="s">
        <v>8848</v>
      </c>
      <c r="O3904" t="s">
        <v>3128</v>
      </c>
      <c r="P3904">
        <v>8177</v>
      </c>
      <c r="Q3904">
        <v>0</v>
      </c>
      <c r="R3904">
        <v>0</v>
      </c>
      <c r="S3904">
        <v>160</v>
      </c>
      <c r="T3904">
        <v>0</v>
      </c>
      <c r="U3904">
        <v>822</v>
      </c>
      <c r="V3904">
        <v>822</v>
      </c>
      <c r="W3904">
        <v>160</v>
      </c>
      <c r="X3904">
        <v>660</v>
      </c>
      <c r="Y3904">
        <v>0</v>
      </c>
      <c r="Z3904">
        <v>660</v>
      </c>
      <c r="AD3904" s="1">
        <v>41387.333333333336</v>
      </c>
      <c r="AE3904" s="1">
        <v>41409.708333333336</v>
      </c>
      <c r="AG3904" s="1">
        <v>41387.333333333336</v>
      </c>
      <c r="AH3904" s="1">
        <v>41409.708333333336</v>
      </c>
      <c r="AI3904" s="1">
        <v>41387.333333333336</v>
      </c>
      <c r="AJ3904" s="1">
        <v>41409.708333333336</v>
      </c>
      <c r="AK3904" s="1">
        <v>41387.333333333336</v>
      </c>
      <c r="AL3904" s="1">
        <v>41409.708333333336</v>
      </c>
      <c r="AM3904" s="1">
        <v>41387.333333333336</v>
      </c>
      <c r="AN3904" s="1">
        <v>41409.708333333336</v>
      </c>
      <c r="AP3904" t="s">
        <v>113</v>
      </c>
      <c r="AU3904" t="s">
        <v>8849</v>
      </c>
      <c r="AY3904" t="s">
        <v>106</v>
      </c>
      <c r="AZ3904">
        <v>0</v>
      </c>
      <c r="BA3904">
        <v>0</v>
      </c>
      <c r="BD3904" s="3">
        <v>41321.662499999999</v>
      </c>
      <c r="BE3904" s="3">
        <v>41321.663888888892</v>
      </c>
      <c r="BF3904" t="s">
        <v>115</v>
      </c>
      <c r="BG3904" t="s">
        <v>115</v>
      </c>
      <c r="BH3904">
        <v>8149</v>
      </c>
      <c r="BM3904">
        <v>43540</v>
      </c>
      <c r="BR3904" t="s">
        <v>1299</v>
      </c>
      <c r="BS3904" t="s">
        <v>1300</v>
      </c>
      <c r="BU3904">
        <v>1</v>
      </c>
      <c r="BV3904" t="s">
        <v>118</v>
      </c>
      <c r="BX3904" t="s">
        <v>119</v>
      </c>
      <c r="BY3904" t="s">
        <v>119</v>
      </c>
      <c r="BZ3904" t="s">
        <v>119</v>
      </c>
      <c r="CA3904">
        <v>1</v>
      </c>
      <c r="CC3904" t="s">
        <v>120</v>
      </c>
      <c r="CH3904">
        <v>540</v>
      </c>
      <c r="CI3904">
        <v>38010</v>
      </c>
      <c r="CJ3904" t="s">
        <v>106</v>
      </c>
      <c r="CK3904" t="s">
        <v>106</v>
      </c>
      <c r="CL3904">
        <v>10</v>
      </c>
      <c r="CM3904" t="s">
        <v>3107</v>
      </c>
      <c r="CO3904">
        <v>125114</v>
      </c>
      <c r="CQ3904">
        <v>0</v>
      </c>
      <c r="CR3904">
        <v>0</v>
      </c>
      <c r="CS3904">
        <v>0</v>
      </c>
      <c r="CY3904" t="s">
        <v>123</v>
      </c>
      <c r="CZ3904" t="s">
        <v>124</v>
      </c>
      <c r="DD3904" t="str" cm="1">
        <f t="array" ref="DD3904">TEXT(_xlfn.SEQUENCE(1, DATEDIF(AG3904, AH3904, "m") + 1, AG3904, 30), "YYYY-APMM")</f>
        <v>2013-AP04</v>
      </c>
      <c r="DN3904">
        <f t="shared" si="120"/>
        <v>822</v>
      </c>
      <c r="DO3904" t="str">
        <f t="shared" si="121"/>
        <v>LABOR - CIVIL</v>
      </c>
    </row>
    <row r="3905" spans="1:119" x14ac:dyDescent="0.35">
      <c r="A3905" t="s">
        <v>105</v>
      </c>
      <c r="B3905">
        <v>503190</v>
      </c>
      <c r="C3905">
        <v>6359</v>
      </c>
      <c r="D3905">
        <v>125115</v>
      </c>
      <c r="E3905">
        <v>13662</v>
      </c>
      <c r="F3905">
        <v>0</v>
      </c>
      <c r="G3905" t="s">
        <v>106</v>
      </c>
      <c r="H3905" t="s">
        <v>106</v>
      </c>
      <c r="I3905" t="s">
        <v>106</v>
      </c>
      <c r="J3905" t="s">
        <v>107</v>
      </c>
      <c r="K3905" t="s">
        <v>108</v>
      </c>
      <c r="L3905" t="s">
        <v>109</v>
      </c>
      <c r="M3905" t="s">
        <v>110</v>
      </c>
      <c r="N3905" t="s">
        <v>8850</v>
      </c>
      <c r="O3905" t="s">
        <v>3131</v>
      </c>
      <c r="P3905">
        <v>8163</v>
      </c>
      <c r="Q3905">
        <v>0</v>
      </c>
      <c r="R3905">
        <v>0</v>
      </c>
      <c r="S3905">
        <v>200</v>
      </c>
      <c r="T3905">
        <v>0</v>
      </c>
      <c r="U3905">
        <v>2514.75</v>
      </c>
      <c r="V3905">
        <v>2514.75</v>
      </c>
      <c r="W3905">
        <v>200</v>
      </c>
      <c r="X3905">
        <v>0</v>
      </c>
      <c r="Y3905">
        <v>0</v>
      </c>
      <c r="Z3905">
        <v>0</v>
      </c>
      <c r="AD3905" s="1">
        <v>41399.333333333336</v>
      </c>
      <c r="AE3905" s="1">
        <v>41427.708333333336</v>
      </c>
      <c r="AG3905" s="1">
        <v>41399.333333333336</v>
      </c>
      <c r="AH3905" s="1">
        <v>41427.708333333336</v>
      </c>
      <c r="AI3905" s="1">
        <v>41399.333333333336</v>
      </c>
      <c r="AJ3905" s="1">
        <v>41427.708333333336</v>
      </c>
      <c r="AK3905" s="1">
        <v>41399.333333333336</v>
      </c>
      <c r="AL3905" s="1">
        <v>41427.708333333336</v>
      </c>
      <c r="AM3905" s="1">
        <v>41399.333333333336</v>
      </c>
      <c r="AN3905" s="1">
        <v>41427.708333333336</v>
      </c>
      <c r="AP3905" t="s">
        <v>113</v>
      </c>
      <c r="AU3905" t="s">
        <v>8851</v>
      </c>
      <c r="AY3905" t="s">
        <v>106</v>
      </c>
      <c r="AZ3905">
        <v>0</v>
      </c>
      <c r="BA3905">
        <v>0</v>
      </c>
      <c r="BD3905" s="3">
        <v>41321.662499999999</v>
      </c>
      <c r="BE3905" s="3">
        <v>41321.663888888892</v>
      </c>
      <c r="BF3905" t="s">
        <v>115</v>
      </c>
      <c r="BG3905" t="s">
        <v>115</v>
      </c>
      <c r="BH3905">
        <v>8149</v>
      </c>
      <c r="BM3905">
        <v>43400</v>
      </c>
      <c r="BR3905" t="s">
        <v>3114</v>
      </c>
      <c r="BS3905" t="s">
        <v>3115</v>
      </c>
      <c r="BU3905">
        <v>1</v>
      </c>
      <c r="BV3905" t="s">
        <v>118</v>
      </c>
      <c r="BX3905" t="s">
        <v>119</v>
      </c>
      <c r="BY3905" t="s">
        <v>119</v>
      </c>
      <c r="BZ3905" t="s">
        <v>119</v>
      </c>
      <c r="CA3905">
        <v>1</v>
      </c>
      <c r="CC3905" t="s">
        <v>120</v>
      </c>
      <c r="CH3905">
        <v>540</v>
      </c>
      <c r="CI3905">
        <v>38010</v>
      </c>
      <c r="CJ3905" t="s">
        <v>106</v>
      </c>
      <c r="CK3905" t="s">
        <v>106</v>
      </c>
      <c r="CL3905">
        <v>10</v>
      </c>
      <c r="CM3905" t="s">
        <v>3107</v>
      </c>
      <c r="CO3905">
        <v>125114</v>
      </c>
      <c r="CQ3905">
        <v>0</v>
      </c>
      <c r="CR3905">
        <v>0</v>
      </c>
      <c r="CS3905">
        <v>0</v>
      </c>
      <c r="CY3905" t="s">
        <v>123</v>
      </c>
      <c r="CZ3905" t="s">
        <v>124</v>
      </c>
      <c r="DD3905" t="str" cm="1">
        <f t="array" ref="DD3905">TEXT(_xlfn.SEQUENCE(1, DATEDIF(AG3905, AH3905, "m") + 1, AG3905, 30), "YYYY-APMM")</f>
        <v>2013-AP05</v>
      </c>
      <c r="DN3905">
        <f t="shared" si="120"/>
        <v>2514.75</v>
      </c>
      <c r="DO3905" t="str">
        <f t="shared" si="121"/>
        <v>BLINDING MASON SK</v>
      </c>
    </row>
    <row r="3906" spans="1:119" x14ac:dyDescent="0.35">
      <c r="A3906" t="s">
        <v>105</v>
      </c>
      <c r="B3906">
        <v>503191</v>
      </c>
      <c r="C3906">
        <v>6359</v>
      </c>
      <c r="D3906">
        <v>125115</v>
      </c>
      <c r="E3906">
        <v>13662</v>
      </c>
      <c r="F3906">
        <v>0</v>
      </c>
      <c r="G3906" t="s">
        <v>106</v>
      </c>
      <c r="H3906" t="s">
        <v>106</v>
      </c>
      <c r="I3906" t="s">
        <v>106</v>
      </c>
      <c r="J3906" t="s">
        <v>107</v>
      </c>
      <c r="K3906" t="s">
        <v>108</v>
      </c>
      <c r="L3906" t="s">
        <v>109</v>
      </c>
      <c r="M3906" t="s">
        <v>110</v>
      </c>
      <c r="N3906" t="s">
        <v>8852</v>
      </c>
      <c r="O3906" t="s">
        <v>3134</v>
      </c>
      <c r="P3906">
        <v>8163</v>
      </c>
      <c r="Q3906">
        <v>0</v>
      </c>
      <c r="R3906">
        <v>0</v>
      </c>
      <c r="S3906">
        <v>200</v>
      </c>
      <c r="T3906">
        <v>0</v>
      </c>
      <c r="U3906">
        <v>1541.75</v>
      </c>
      <c r="V3906">
        <v>1541.75</v>
      </c>
      <c r="W3906">
        <v>200</v>
      </c>
      <c r="X3906">
        <v>0</v>
      </c>
      <c r="Y3906">
        <v>0</v>
      </c>
      <c r="Z3906">
        <v>0</v>
      </c>
      <c r="AD3906" s="1">
        <v>41427.333333333336</v>
      </c>
      <c r="AE3906" s="1">
        <v>41455.708333333336</v>
      </c>
      <c r="AG3906" s="1">
        <v>41427.333333333336</v>
      </c>
      <c r="AH3906" s="1">
        <v>41455.708333333336</v>
      </c>
      <c r="AI3906" s="1">
        <v>41427.333333333336</v>
      </c>
      <c r="AJ3906" s="1">
        <v>41455.708333333336</v>
      </c>
      <c r="AK3906" s="1">
        <v>41427.333333333336</v>
      </c>
      <c r="AL3906" s="1">
        <v>41455.708333333336</v>
      </c>
      <c r="AM3906" s="1">
        <v>41427.333333333336</v>
      </c>
      <c r="AN3906" s="1">
        <v>41455.708333333336</v>
      </c>
      <c r="AP3906" t="s">
        <v>113</v>
      </c>
      <c r="AU3906" t="s">
        <v>8853</v>
      </c>
      <c r="AY3906" t="s">
        <v>106</v>
      </c>
      <c r="AZ3906">
        <v>0</v>
      </c>
      <c r="BA3906">
        <v>0</v>
      </c>
      <c r="BD3906" s="3">
        <v>41321.662499999999</v>
      </c>
      <c r="BE3906" s="3">
        <v>41321.663888888892</v>
      </c>
      <c r="BF3906" t="s">
        <v>115</v>
      </c>
      <c r="BG3906" t="s">
        <v>115</v>
      </c>
      <c r="BH3906">
        <v>8149</v>
      </c>
      <c r="BM3906">
        <v>43400</v>
      </c>
      <c r="BR3906" t="s">
        <v>3114</v>
      </c>
      <c r="BS3906" t="s">
        <v>3115</v>
      </c>
      <c r="BU3906">
        <v>1</v>
      </c>
      <c r="BV3906" t="s">
        <v>118</v>
      </c>
      <c r="BX3906" t="s">
        <v>119</v>
      </c>
      <c r="BY3906" t="s">
        <v>119</v>
      </c>
      <c r="BZ3906" t="s">
        <v>119</v>
      </c>
      <c r="CA3906">
        <v>1</v>
      </c>
      <c r="CC3906" t="s">
        <v>120</v>
      </c>
      <c r="CH3906">
        <v>540</v>
      </c>
      <c r="CI3906">
        <v>38010</v>
      </c>
      <c r="CJ3906" t="s">
        <v>106</v>
      </c>
      <c r="CK3906" t="s">
        <v>106</v>
      </c>
      <c r="CL3906">
        <v>10</v>
      </c>
      <c r="CM3906" t="s">
        <v>3107</v>
      </c>
      <c r="CO3906">
        <v>125114</v>
      </c>
      <c r="CQ3906">
        <v>0</v>
      </c>
      <c r="CR3906">
        <v>0</v>
      </c>
      <c r="CS3906">
        <v>0</v>
      </c>
      <c r="CY3906" t="s">
        <v>123</v>
      </c>
      <c r="CZ3906" t="s">
        <v>124</v>
      </c>
      <c r="DD3906" t="str" cm="1">
        <f t="array" ref="DD3906">TEXT(_xlfn.SEQUENCE(1, DATEDIF(AG3906, AH3906, "m") + 1, AG3906, 30), "YYYY-APMM")</f>
        <v>2013-AP06</v>
      </c>
      <c r="DN3906">
        <f t="shared" si="120"/>
        <v>1541.75</v>
      </c>
      <c r="DO3906" t="str">
        <f t="shared" si="121"/>
        <v>BLINDING MASON SK</v>
      </c>
    </row>
    <row r="3907" spans="1:119" x14ac:dyDescent="0.35">
      <c r="A3907" t="s">
        <v>105</v>
      </c>
      <c r="B3907">
        <v>503192</v>
      </c>
      <c r="C3907">
        <v>6359</v>
      </c>
      <c r="D3907">
        <v>125117</v>
      </c>
      <c r="E3907">
        <v>13662</v>
      </c>
      <c r="F3907">
        <v>0</v>
      </c>
      <c r="G3907" t="s">
        <v>106</v>
      </c>
      <c r="H3907" t="s">
        <v>106</v>
      </c>
      <c r="I3907" t="s">
        <v>106</v>
      </c>
      <c r="J3907" t="s">
        <v>107</v>
      </c>
      <c r="K3907" t="s">
        <v>108</v>
      </c>
      <c r="L3907" t="s">
        <v>109</v>
      </c>
      <c r="M3907" t="s">
        <v>110</v>
      </c>
      <c r="N3907" t="s">
        <v>8854</v>
      </c>
      <c r="O3907" t="s">
        <v>3154</v>
      </c>
      <c r="P3907">
        <v>8165</v>
      </c>
      <c r="Q3907">
        <v>0</v>
      </c>
      <c r="R3907">
        <v>0</v>
      </c>
      <c r="S3907">
        <v>160</v>
      </c>
      <c r="T3907">
        <v>0</v>
      </c>
      <c r="U3907">
        <v>521.5</v>
      </c>
      <c r="V3907">
        <v>521.5</v>
      </c>
      <c r="W3907">
        <v>160</v>
      </c>
      <c r="X3907">
        <v>0</v>
      </c>
      <c r="Y3907">
        <v>0</v>
      </c>
      <c r="Z3907">
        <v>0</v>
      </c>
      <c r="AD3907" s="1">
        <v>41487.333333333336</v>
      </c>
      <c r="AE3907" s="1">
        <v>41513.708333333336</v>
      </c>
      <c r="AG3907" s="1">
        <v>41487.333333333336</v>
      </c>
      <c r="AH3907" s="1">
        <v>41513.708333333336</v>
      </c>
      <c r="AI3907" s="1">
        <v>41487.333333333336</v>
      </c>
      <c r="AJ3907" s="1">
        <v>41513.708333333336</v>
      </c>
      <c r="AK3907" s="1">
        <v>41487.333333333336</v>
      </c>
      <c r="AL3907" s="1">
        <v>41513.708333333336</v>
      </c>
      <c r="AM3907" s="1">
        <v>41487.333333333336</v>
      </c>
      <c r="AN3907" s="1">
        <v>41513.708333333336</v>
      </c>
      <c r="AP3907" t="s">
        <v>113</v>
      </c>
      <c r="AU3907" t="s">
        <v>8855</v>
      </c>
      <c r="AY3907" t="s">
        <v>106</v>
      </c>
      <c r="AZ3907">
        <v>0</v>
      </c>
      <c r="BA3907">
        <v>0</v>
      </c>
      <c r="BD3907" s="3">
        <v>41321.662499999999</v>
      </c>
      <c r="BE3907" s="3">
        <v>41321.663888888892</v>
      </c>
      <c r="BF3907" t="s">
        <v>115</v>
      </c>
      <c r="BG3907" t="s">
        <v>115</v>
      </c>
      <c r="BH3907">
        <v>8149</v>
      </c>
      <c r="BM3907">
        <v>43420</v>
      </c>
      <c r="BR3907" t="s">
        <v>3122</v>
      </c>
      <c r="BS3907" t="s">
        <v>3123</v>
      </c>
      <c r="BU3907">
        <v>1</v>
      </c>
      <c r="BV3907" t="s">
        <v>118</v>
      </c>
      <c r="BX3907" t="s">
        <v>119</v>
      </c>
      <c r="BY3907" t="s">
        <v>119</v>
      </c>
      <c r="BZ3907" t="s">
        <v>119</v>
      </c>
      <c r="CA3907">
        <v>1</v>
      </c>
      <c r="CC3907" t="s">
        <v>120</v>
      </c>
      <c r="CH3907">
        <v>540</v>
      </c>
      <c r="CI3907">
        <v>38050</v>
      </c>
      <c r="CJ3907" t="s">
        <v>106</v>
      </c>
      <c r="CK3907" t="s">
        <v>106</v>
      </c>
      <c r="CL3907">
        <v>20</v>
      </c>
      <c r="CM3907" t="s">
        <v>2867</v>
      </c>
      <c r="CO3907">
        <v>125116</v>
      </c>
      <c r="CQ3907">
        <v>0</v>
      </c>
      <c r="CR3907">
        <v>0</v>
      </c>
      <c r="CS3907">
        <v>0</v>
      </c>
      <c r="CY3907" t="s">
        <v>123</v>
      </c>
      <c r="CZ3907" t="s">
        <v>124</v>
      </c>
      <c r="DD3907" t="str" cm="1">
        <f t="array" ref="DD3907">TEXT(_xlfn.SEQUENCE(1, DATEDIF(AG3907, AH3907, "m") + 1, AG3907, 30), "YYYY-APMM")</f>
        <v>2013-AP08</v>
      </c>
      <c r="DN3907">
        <f t="shared" ref="DN3907:DN3970" si="122">V3907/COUNTIF(DD3907:DF3907, "&lt;&gt;")</f>
        <v>521.5</v>
      </c>
      <c r="DO3907" t="str">
        <f t="shared" ref="DO3907:DO3970" si="123">BR3907</f>
        <v>STEEL FIXERS SK</v>
      </c>
    </row>
    <row r="3908" spans="1:119" x14ac:dyDescent="0.35">
      <c r="A3908" t="s">
        <v>105</v>
      </c>
      <c r="B3908">
        <v>503193</v>
      </c>
      <c r="C3908">
        <v>6359</v>
      </c>
      <c r="D3908">
        <v>125117</v>
      </c>
      <c r="E3908">
        <v>13662</v>
      </c>
      <c r="F3908">
        <v>0</v>
      </c>
      <c r="G3908" t="s">
        <v>106</v>
      </c>
      <c r="H3908" t="s">
        <v>106</v>
      </c>
      <c r="I3908" t="s">
        <v>106</v>
      </c>
      <c r="J3908" t="s">
        <v>107</v>
      </c>
      <c r="K3908" t="s">
        <v>108</v>
      </c>
      <c r="L3908" t="s">
        <v>109</v>
      </c>
      <c r="M3908" t="s">
        <v>110</v>
      </c>
      <c r="N3908" t="s">
        <v>8856</v>
      </c>
      <c r="O3908" t="s">
        <v>3157</v>
      </c>
      <c r="P3908">
        <v>8166</v>
      </c>
      <c r="Q3908">
        <v>240</v>
      </c>
      <c r="R3908">
        <v>0</v>
      </c>
      <c r="S3908">
        <v>160</v>
      </c>
      <c r="T3908">
        <v>0</v>
      </c>
      <c r="U3908">
        <v>84</v>
      </c>
      <c r="V3908">
        <v>84</v>
      </c>
      <c r="W3908">
        <v>160</v>
      </c>
      <c r="X3908">
        <v>0</v>
      </c>
      <c r="Y3908">
        <v>0</v>
      </c>
      <c r="Z3908">
        <v>0</v>
      </c>
      <c r="AD3908" s="1">
        <v>41533.333333333336</v>
      </c>
      <c r="AE3908" s="1">
        <v>41555.708333333336</v>
      </c>
      <c r="AG3908" s="1">
        <v>41494.333333333336</v>
      </c>
      <c r="AH3908" s="1">
        <v>41520.708333333336</v>
      </c>
      <c r="AI3908" s="1">
        <v>41494.333333333336</v>
      </c>
      <c r="AJ3908" s="1">
        <v>41520.708333333336</v>
      </c>
      <c r="AK3908" s="1">
        <v>41494.333333333336</v>
      </c>
      <c r="AL3908" s="1">
        <v>41520.708333333336</v>
      </c>
      <c r="AM3908" s="1">
        <v>41533.333333333336</v>
      </c>
      <c r="AN3908" s="1">
        <v>41555.708333333336</v>
      </c>
      <c r="AP3908" t="s">
        <v>113</v>
      </c>
      <c r="AU3908" t="s">
        <v>8857</v>
      </c>
      <c r="AY3908" t="s">
        <v>106</v>
      </c>
      <c r="AZ3908">
        <v>0</v>
      </c>
      <c r="BA3908">
        <v>0</v>
      </c>
      <c r="BD3908" s="3">
        <v>41321.662499999999</v>
      </c>
      <c r="BE3908" s="3">
        <v>41321.663888888892</v>
      </c>
      <c r="BF3908" t="s">
        <v>115</v>
      </c>
      <c r="BG3908" t="s">
        <v>115</v>
      </c>
      <c r="BH3908">
        <v>8149</v>
      </c>
      <c r="BM3908">
        <v>43430</v>
      </c>
      <c r="BR3908" t="s">
        <v>1304</v>
      </c>
      <c r="BS3908" t="s">
        <v>1305</v>
      </c>
      <c r="BU3908">
        <v>1</v>
      </c>
      <c r="BV3908" t="s">
        <v>118</v>
      </c>
      <c r="BX3908" t="s">
        <v>119</v>
      </c>
      <c r="BY3908" t="s">
        <v>119</v>
      </c>
      <c r="BZ3908" t="s">
        <v>119</v>
      </c>
      <c r="CA3908">
        <v>1</v>
      </c>
      <c r="CC3908" t="s">
        <v>120</v>
      </c>
      <c r="CH3908">
        <v>540</v>
      </c>
      <c r="CI3908">
        <v>38050</v>
      </c>
      <c r="CJ3908" t="s">
        <v>106</v>
      </c>
      <c r="CK3908" t="s">
        <v>106</v>
      </c>
      <c r="CL3908">
        <v>20</v>
      </c>
      <c r="CM3908" t="s">
        <v>2867</v>
      </c>
      <c r="CO3908">
        <v>125116</v>
      </c>
      <c r="CQ3908">
        <v>0</v>
      </c>
      <c r="CR3908">
        <v>0</v>
      </c>
      <c r="CS3908">
        <v>0</v>
      </c>
      <c r="CY3908" t="s">
        <v>123</v>
      </c>
      <c r="CZ3908" t="s">
        <v>124</v>
      </c>
      <c r="DD3908" t="str" cm="1">
        <f t="array" ref="DD3908">TEXT(_xlfn.SEQUENCE(1, DATEDIF(AG3908, AH3908, "m") + 1, AG3908, 30), "YYYY-APMM")</f>
        <v>2013-AP08</v>
      </c>
      <c r="DN3908">
        <f t="shared" si="122"/>
        <v>84</v>
      </c>
      <c r="DO3908" t="str">
        <f t="shared" si="123"/>
        <v>CARPENTERS SK</v>
      </c>
    </row>
    <row r="3909" spans="1:119" x14ac:dyDescent="0.35">
      <c r="A3909" t="s">
        <v>105</v>
      </c>
      <c r="B3909">
        <v>503194</v>
      </c>
      <c r="C3909">
        <v>6359</v>
      </c>
      <c r="D3909">
        <v>125118</v>
      </c>
      <c r="E3909">
        <v>13662</v>
      </c>
      <c r="F3909">
        <v>0</v>
      </c>
      <c r="G3909" t="s">
        <v>106</v>
      </c>
      <c r="H3909" t="s">
        <v>106</v>
      </c>
      <c r="I3909" t="s">
        <v>106</v>
      </c>
      <c r="J3909" t="s">
        <v>107</v>
      </c>
      <c r="K3909" t="s">
        <v>108</v>
      </c>
      <c r="L3909" t="s">
        <v>109</v>
      </c>
      <c r="M3909" t="s">
        <v>110</v>
      </c>
      <c r="N3909" t="s">
        <v>8858</v>
      </c>
      <c r="O3909" t="s">
        <v>3140</v>
      </c>
      <c r="P3909">
        <v>8165</v>
      </c>
      <c r="Q3909">
        <v>0</v>
      </c>
      <c r="R3909">
        <v>0</v>
      </c>
      <c r="S3909">
        <v>160</v>
      </c>
      <c r="T3909">
        <v>0</v>
      </c>
      <c r="U3909">
        <v>1524.25</v>
      </c>
      <c r="V3909">
        <v>1524.25</v>
      </c>
      <c r="W3909">
        <v>160</v>
      </c>
      <c r="X3909">
        <v>0</v>
      </c>
      <c r="Y3909">
        <v>0</v>
      </c>
      <c r="Z3909">
        <v>0</v>
      </c>
      <c r="AD3909" s="1">
        <v>41444.333333333336</v>
      </c>
      <c r="AE3909" s="1">
        <v>41466.708333333336</v>
      </c>
      <c r="AG3909" s="1">
        <v>41444.333333333336</v>
      </c>
      <c r="AH3909" s="1">
        <v>41466.708333333336</v>
      </c>
      <c r="AI3909" s="1">
        <v>41444.333333333336</v>
      </c>
      <c r="AJ3909" s="1">
        <v>41466.708333333336</v>
      </c>
      <c r="AK3909" s="1">
        <v>41444.333333333336</v>
      </c>
      <c r="AL3909" s="1">
        <v>41466.708333333336</v>
      </c>
      <c r="AM3909" s="1">
        <v>41444.333333333336</v>
      </c>
      <c r="AN3909" s="1">
        <v>41466.708333333336</v>
      </c>
      <c r="AP3909" t="s">
        <v>113</v>
      </c>
      <c r="AU3909" t="s">
        <v>8859</v>
      </c>
      <c r="AY3909" t="s">
        <v>106</v>
      </c>
      <c r="AZ3909">
        <v>0</v>
      </c>
      <c r="BA3909">
        <v>0</v>
      </c>
      <c r="BD3909" s="3">
        <v>41321.662499999999</v>
      </c>
      <c r="BE3909" s="3">
        <v>41321.663888888892</v>
      </c>
      <c r="BF3909" t="s">
        <v>115</v>
      </c>
      <c r="BG3909" t="s">
        <v>115</v>
      </c>
      <c r="BH3909">
        <v>8149</v>
      </c>
      <c r="BM3909">
        <v>43420</v>
      </c>
      <c r="BR3909" t="s">
        <v>3122</v>
      </c>
      <c r="BS3909" t="s">
        <v>3123</v>
      </c>
      <c r="BU3909">
        <v>1</v>
      </c>
      <c r="BV3909" t="s">
        <v>118</v>
      </c>
      <c r="BX3909" t="s">
        <v>119</v>
      </c>
      <c r="BY3909" t="s">
        <v>119</v>
      </c>
      <c r="BZ3909" t="s">
        <v>119</v>
      </c>
      <c r="CA3909">
        <v>1</v>
      </c>
      <c r="CC3909" t="s">
        <v>120</v>
      </c>
      <c r="CH3909">
        <v>540</v>
      </c>
      <c r="CI3909">
        <v>38030</v>
      </c>
      <c r="CJ3909" t="s">
        <v>106</v>
      </c>
      <c r="CK3909" t="s">
        <v>106</v>
      </c>
      <c r="CL3909">
        <v>10</v>
      </c>
      <c r="CM3909" t="s">
        <v>2889</v>
      </c>
      <c r="CO3909">
        <v>125116</v>
      </c>
      <c r="CQ3909">
        <v>0</v>
      </c>
      <c r="CR3909">
        <v>0</v>
      </c>
      <c r="CS3909">
        <v>0</v>
      </c>
      <c r="CY3909" t="s">
        <v>123</v>
      </c>
      <c r="CZ3909" t="s">
        <v>124</v>
      </c>
      <c r="DD3909" t="str" cm="1">
        <f t="array" ref="DD3909">TEXT(_xlfn.SEQUENCE(1, DATEDIF(AG3909, AH3909, "m") + 1, AG3909, 30), "YYYY-APMM")</f>
        <v>2013-AP06</v>
      </c>
      <c r="DN3909">
        <f t="shared" si="122"/>
        <v>1524.25</v>
      </c>
      <c r="DO3909" t="str">
        <f t="shared" si="123"/>
        <v>STEEL FIXERS SK</v>
      </c>
    </row>
    <row r="3910" spans="1:119" x14ac:dyDescent="0.35">
      <c r="A3910" t="s">
        <v>105</v>
      </c>
      <c r="B3910">
        <v>503195</v>
      </c>
      <c r="C3910">
        <v>6359</v>
      </c>
      <c r="D3910">
        <v>125118</v>
      </c>
      <c r="E3910">
        <v>13662</v>
      </c>
      <c r="F3910">
        <v>0</v>
      </c>
      <c r="G3910" t="s">
        <v>106</v>
      </c>
      <c r="H3910" t="s">
        <v>106</v>
      </c>
      <c r="I3910" t="s">
        <v>106</v>
      </c>
      <c r="J3910" t="s">
        <v>107</v>
      </c>
      <c r="K3910" t="s">
        <v>108</v>
      </c>
      <c r="L3910" t="s">
        <v>109</v>
      </c>
      <c r="M3910" t="s">
        <v>110</v>
      </c>
      <c r="N3910" t="s">
        <v>8860</v>
      </c>
      <c r="O3910" t="s">
        <v>3143</v>
      </c>
      <c r="P3910">
        <v>8167</v>
      </c>
      <c r="Q3910">
        <v>0</v>
      </c>
      <c r="R3910">
        <v>0</v>
      </c>
      <c r="S3910">
        <v>120</v>
      </c>
      <c r="T3910">
        <v>0</v>
      </c>
      <c r="U3910">
        <v>105</v>
      </c>
      <c r="V3910">
        <v>105</v>
      </c>
      <c r="W3910">
        <v>120</v>
      </c>
      <c r="X3910">
        <v>0</v>
      </c>
      <c r="Y3910">
        <v>0</v>
      </c>
      <c r="Z3910">
        <v>0</v>
      </c>
      <c r="AD3910" s="1">
        <v>41455.333333333336</v>
      </c>
      <c r="AE3910" s="1">
        <v>41471.708333333336</v>
      </c>
      <c r="AG3910" s="1">
        <v>41455.333333333336</v>
      </c>
      <c r="AH3910" s="1">
        <v>41471.708333333336</v>
      </c>
      <c r="AI3910" s="1">
        <v>41455.333333333336</v>
      </c>
      <c r="AJ3910" s="1">
        <v>41471.708333333336</v>
      </c>
      <c r="AK3910" s="1">
        <v>41455.333333333336</v>
      </c>
      <c r="AL3910" s="1">
        <v>41471.708333333336</v>
      </c>
      <c r="AM3910" s="1">
        <v>41455.333333333336</v>
      </c>
      <c r="AN3910" s="1">
        <v>41471.708333333336</v>
      </c>
      <c r="AP3910" t="s">
        <v>113</v>
      </c>
      <c r="AU3910" t="s">
        <v>8861</v>
      </c>
      <c r="AY3910" t="s">
        <v>106</v>
      </c>
      <c r="AZ3910">
        <v>0</v>
      </c>
      <c r="BA3910">
        <v>0</v>
      </c>
      <c r="BD3910" s="3">
        <v>41321.662499999999</v>
      </c>
      <c r="BE3910" s="3">
        <v>41321.663888888892</v>
      </c>
      <c r="BF3910" t="s">
        <v>115</v>
      </c>
      <c r="BG3910" t="s">
        <v>115</v>
      </c>
      <c r="BH3910">
        <v>8149</v>
      </c>
      <c r="BM3910">
        <v>43440</v>
      </c>
      <c r="BR3910" t="s">
        <v>3145</v>
      </c>
      <c r="BS3910" t="s">
        <v>3146</v>
      </c>
      <c r="BU3910">
        <v>1</v>
      </c>
      <c r="BV3910" t="s">
        <v>118</v>
      </c>
      <c r="BX3910" t="s">
        <v>119</v>
      </c>
      <c r="BY3910" t="s">
        <v>119</v>
      </c>
      <c r="BZ3910" t="s">
        <v>119</v>
      </c>
      <c r="CA3910">
        <v>1</v>
      </c>
      <c r="CC3910" t="s">
        <v>120</v>
      </c>
      <c r="CH3910">
        <v>540</v>
      </c>
      <c r="CI3910">
        <v>38030</v>
      </c>
      <c r="CJ3910" t="s">
        <v>106</v>
      </c>
      <c r="CK3910" t="s">
        <v>106</v>
      </c>
      <c r="CL3910">
        <v>10</v>
      </c>
      <c r="CM3910" t="s">
        <v>2889</v>
      </c>
      <c r="CO3910">
        <v>125116</v>
      </c>
      <c r="CQ3910">
        <v>0</v>
      </c>
      <c r="CR3910">
        <v>0</v>
      </c>
      <c r="CS3910">
        <v>0</v>
      </c>
      <c r="CY3910" t="s">
        <v>123</v>
      </c>
      <c r="CZ3910" t="s">
        <v>124</v>
      </c>
      <c r="DD3910" t="str" cm="1">
        <f t="array" ref="DD3910">TEXT(_xlfn.SEQUENCE(1, DATEDIF(AG3910, AH3910, "m") + 1, AG3910, 30), "YYYY-APMM")</f>
        <v>2013-AP06</v>
      </c>
      <c r="DN3910">
        <f t="shared" si="122"/>
        <v>105</v>
      </c>
      <c r="DO3910" t="str">
        <f t="shared" si="123"/>
        <v>CONCRETE MASON SK</v>
      </c>
    </row>
    <row r="3911" spans="1:119" x14ac:dyDescent="0.35">
      <c r="A3911" t="s">
        <v>105</v>
      </c>
      <c r="B3911">
        <v>503196</v>
      </c>
      <c r="C3911">
        <v>6359</v>
      </c>
      <c r="D3911">
        <v>125118</v>
      </c>
      <c r="E3911">
        <v>13662</v>
      </c>
      <c r="F3911">
        <v>0</v>
      </c>
      <c r="G3911" t="s">
        <v>106</v>
      </c>
      <c r="H3911" t="s">
        <v>106</v>
      </c>
      <c r="I3911" t="s">
        <v>106</v>
      </c>
      <c r="J3911" t="s">
        <v>107</v>
      </c>
      <c r="K3911" t="s">
        <v>108</v>
      </c>
      <c r="L3911" t="s">
        <v>109</v>
      </c>
      <c r="M3911" t="s">
        <v>110</v>
      </c>
      <c r="N3911" t="s">
        <v>8862</v>
      </c>
      <c r="O3911" t="s">
        <v>3164</v>
      </c>
      <c r="P3911">
        <v>8165</v>
      </c>
      <c r="Q3911">
        <v>0</v>
      </c>
      <c r="R3911">
        <v>0</v>
      </c>
      <c r="S3911">
        <v>200</v>
      </c>
      <c r="T3911">
        <v>0</v>
      </c>
      <c r="U3911">
        <v>6076</v>
      </c>
      <c r="V3911">
        <v>6076</v>
      </c>
      <c r="W3911">
        <v>200</v>
      </c>
      <c r="X3911">
        <v>0</v>
      </c>
      <c r="Y3911">
        <v>0</v>
      </c>
      <c r="Z3911">
        <v>0</v>
      </c>
      <c r="AD3911" s="1">
        <v>41463.333333333336</v>
      </c>
      <c r="AE3911" s="1">
        <v>41491.708333333336</v>
      </c>
      <c r="AG3911" s="1">
        <v>41463.333333333336</v>
      </c>
      <c r="AH3911" s="1">
        <v>41491.708333333336</v>
      </c>
      <c r="AI3911" s="1">
        <v>41463.333333333336</v>
      </c>
      <c r="AJ3911" s="1">
        <v>41491.708333333336</v>
      </c>
      <c r="AK3911" s="1">
        <v>41463.333333333336</v>
      </c>
      <c r="AL3911" s="1">
        <v>41491.708333333336</v>
      </c>
      <c r="AM3911" s="1">
        <v>41463.333333333336</v>
      </c>
      <c r="AN3911" s="1">
        <v>41491.708333333336</v>
      </c>
      <c r="AP3911" t="s">
        <v>113</v>
      </c>
      <c r="AU3911" t="s">
        <v>8863</v>
      </c>
      <c r="AY3911" t="s">
        <v>106</v>
      </c>
      <c r="AZ3911">
        <v>0</v>
      </c>
      <c r="BA3911">
        <v>0</v>
      </c>
      <c r="BD3911" s="3">
        <v>41321.662499999999</v>
      </c>
      <c r="BE3911" s="3">
        <v>41321.663888888892</v>
      </c>
      <c r="BF3911" t="s">
        <v>115</v>
      </c>
      <c r="BG3911" t="s">
        <v>115</v>
      </c>
      <c r="BH3911">
        <v>8149</v>
      </c>
      <c r="BM3911">
        <v>43420</v>
      </c>
      <c r="BR3911" t="s">
        <v>3122</v>
      </c>
      <c r="BS3911" t="s">
        <v>3123</v>
      </c>
      <c r="BU3911">
        <v>1</v>
      </c>
      <c r="BV3911" t="s">
        <v>118</v>
      </c>
      <c r="BX3911" t="s">
        <v>119</v>
      </c>
      <c r="BY3911" t="s">
        <v>119</v>
      </c>
      <c r="BZ3911" t="s">
        <v>119</v>
      </c>
      <c r="CA3911">
        <v>1</v>
      </c>
      <c r="CC3911" t="s">
        <v>120</v>
      </c>
      <c r="CH3911">
        <v>540</v>
      </c>
      <c r="CI3911">
        <v>38030</v>
      </c>
      <c r="CJ3911" t="s">
        <v>106</v>
      </c>
      <c r="CK3911" t="s">
        <v>106</v>
      </c>
      <c r="CL3911">
        <v>10</v>
      </c>
      <c r="CM3911" t="s">
        <v>2889</v>
      </c>
      <c r="CO3911">
        <v>125116</v>
      </c>
      <c r="CQ3911">
        <v>0</v>
      </c>
      <c r="CR3911">
        <v>0</v>
      </c>
      <c r="CS3911">
        <v>0</v>
      </c>
      <c r="CY3911" t="s">
        <v>123</v>
      </c>
      <c r="CZ3911" t="s">
        <v>124</v>
      </c>
      <c r="DD3911" t="str" cm="1">
        <f t="array" ref="DD3911">TEXT(_xlfn.SEQUENCE(1, DATEDIF(AG3911, AH3911, "m") + 1, AG3911, 30), "YYYY-APMM")</f>
        <v>2013-AP07</v>
      </c>
      <c r="DN3911">
        <f t="shared" si="122"/>
        <v>6076</v>
      </c>
      <c r="DO3911" t="str">
        <f t="shared" si="123"/>
        <v>STEEL FIXERS SK</v>
      </c>
    </row>
    <row r="3912" spans="1:119" x14ac:dyDescent="0.35">
      <c r="A3912" t="s">
        <v>105</v>
      </c>
      <c r="B3912">
        <v>503197</v>
      </c>
      <c r="C3912">
        <v>6359</v>
      </c>
      <c r="D3912">
        <v>125118</v>
      </c>
      <c r="E3912">
        <v>13662</v>
      </c>
      <c r="F3912">
        <v>0</v>
      </c>
      <c r="G3912" t="s">
        <v>106</v>
      </c>
      <c r="H3912" t="s">
        <v>106</v>
      </c>
      <c r="I3912" t="s">
        <v>106</v>
      </c>
      <c r="J3912" t="s">
        <v>107</v>
      </c>
      <c r="K3912" t="s">
        <v>108</v>
      </c>
      <c r="L3912" t="s">
        <v>109</v>
      </c>
      <c r="M3912" t="s">
        <v>110</v>
      </c>
      <c r="N3912" t="s">
        <v>8864</v>
      </c>
      <c r="O3912" t="s">
        <v>3167</v>
      </c>
      <c r="P3912">
        <v>8167</v>
      </c>
      <c r="Q3912">
        <v>0</v>
      </c>
      <c r="R3912">
        <v>0</v>
      </c>
      <c r="S3912">
        <v>120</v>
      </c>
      <c r="T3912">
        <v>0</v>
      </c>
      <c r="U3912">
        <v>1302</v>
      </c>
      <c r="V3912">
        <v>1302</v>
      </c>
      <c r="W3912">
        <v>120</v>
      </c>
      <c r="X3912">
        <v>0</v>
      </c>
      <c r="Y3912">
        <v>0</v>
      </c>
      <c r="Z3912">
        <v>0</v>
      </c>
      <c r="AD3912" s="1">
        <v>41479.333333333336</v>
      </c>
      <c r="AE3912" s="1">
        <v>41499.708333333336</v>
      </c>
      <c r="AG3912" s="1">
        <v>41479.333333333336</v>
      </c>
      <c r="AH3912" s="1">
        <v>41499.708333333336</v>
      </c>
      <c r="AI3912" s="1">
        <v>41479.333333333336</v>
      </c>
      <c r="AJ3912" s="1">
        <v>41499.708333333336</v>
      </c>
      <c r="AK3912" s="1">
        <v>41479.333333333336</v>
      </c>
      <c r="AL3912" s="1">
        <v>41499.708333333336</v>
      </c>
      <c r="AM3912" s="1">
        <v>41479.333333333336</v>
      </c>
      <c r="AN3912" s="1">
        <v>41499.708333333336</v>
      </c>
      <c r="AP3912" t="s">
        <v>113</v>
      </c>
      <c r="AU3912" t="s">
        <v>8865</v>
      </c>
      <c r="AY3912" t="s">
        <v>106</v>
      </c>
      <c r="AZ3912">
        <v>0</v>
      </c>
      <c r="BA3912">
        <v>0</v>
      </c>
      <c r="BD3912" s="3">
        <v>41321.662499999999</v>
      </c>
      <c r="BE3912" s="3">
        <v>41321.663888888892</v>
      </c>
      <c r="BF3912" t="s">
        <v>115</v>
      </c>
      <c r="BG3912" t="s">
        <v>115</v>
      </c>
      <c r="BH3912">
        <v>8149</v>
      </c>
      <c r="BM3912">
        <v>43440</v>
      </c>
      <c r="BR3912" t="s">
        <v>3145</v>
      </c>
      <c r="BS3912" t="s">
        <v>3146</v>
      </c>
      <c r="BU3912">
        <v>1</v>
      </c>
      <c r="BV3912" t="s">
        <v>118</v>
      </c>
      <c r="BX3912" t="s">
        <v>119</v>
      </c>
      <c r="BY3912" t="s">
        <v>119</v>
      </c>
      <c r="BZ3912" t="s">
        <v>119</v>
      </c>
      <c r="CA3912">
        <v>1</v>
      </c>
      <c r="CC3912" t="s">
        <v>120</v>
      </c>
      <c r="CH3912">
        <v>540</v>
      </c>
      <c r="CI3912">
        <v>38030</v>
      </c>
      <c r="CJ3912" t="s">
        <v>106</v>
      </c>
      <c r="CK3912" t="s">
        <v>106</v>
      </c>
      <c r="CL3912">
        <v>10</v>
      </c>
      <c r="CM3912" t="s">
        <v>2889</v>
      </c>
      <c r="CO3912">
        <v>125116</v>
      </c>
      <c r="CQ3912">
        <v>0</v>
      </c>
      <c r="CR3912">
        <v>0</v>
      </c>
      <c r="CS3912">
        <v>0</v>
      </c>
      <c r="CY3912" t="s">
        <v>123</v>
      </c>
      <c r="CZ3912" t="s">
        <v>124</v>
      </c>
      <c r="DD3912" t="str" cm="1">
        <f t="array" ref="DD3912">TEXT(_xlfn.SEQUENCE(1, DATEDIF(AG3912, AH3912, "m") + 1, AG3912, 30), "YYYY-APMM")</f>
        <v>2013-AP07</v>
      </c>
      <c r="DN3912">
        <f t="shared" si="122"/>
        <v>1302</v>
      </c>
      <c r="DO3912" t="str">
        <f t="shared" si="123"/>
        <v>CONCRETE MASON SK</v>
      </c>
    </row>
    <row r="3913" spans="1:119" x14ac:dyDescent="0.35">
      <c r="A3913" t="s">
        <v>105</v>
      </c>
      <c r="B3913">
        <v>503198</v>
      </c>
      <c r="C3913">
        <v>6359</v>
      </c>
      <c r="D3913">
        <v>125120</v>
      </c>
      <c r="E3913">
        <v>13662</v>
      </c>
      <c r="F3913">
        <v>0</v>
      </c>
      <c r="G3913" t="s">
        <v>106</v>
      </c>
      <c r="H3913" t="s">
        <v>106</v>
      </c>
      <c r="I3913" t="s">
        <v>106</v>
      </c>
      <c r="J3913" t="s">
        <v>107</v>
      </c>
      <c r="K3913" t="s">
        <v>108</v>
      </c>
      <c r="L3913" t="s">
        <v>109</v>
      </c>
      <c r="M3913" t="s">
        <v>110</v>
      </c>
      <c r="N3913" t="s">
        <v>8866</v>
      </c>
      <c r="O3913" t="s">
        <v>3185</v>
      </c>
      <c r="P3913">
        <v>8178</v>
      </c>
      <c r="Q3913">
        <v>232</v>
      </c>
      <c r="R3913">
        <v>16</v>
      </c>
      <c r="S3913">
        <v>200</v>
      </c>
      <c r="T3913">
        <v>0</v>
      </c>
      <c r="U3913">
        <v>400</v>
      </c>
      <c r="V3913">
        <v>400</v>
      </c>
      <c r="W3913">
        <v>200</v>
      </c>
      <c r="X3913">
        <v>0</v>
      </c>
      <c r="Y3913">
        <v>0</v>
      </c>
      <c r="Z3913">
        <v>0</v>
      </c>
      <c r="AD3913" s="1">
        <v>41746.333333333336</v>
      </c>
      <c r="AE3913" s="1">
        <v>41774.708333333336</v>
      </c>
      <c r="AG3913" s="1">
        <v>41713.333333333336</v>
      </c>
      <c r="AH3913" s="1">
        <v>41741.708333333336</v>
      </c>
      <c r="AI3913" s="1">
        <v>41713.333333333336</v>
      </c>
      <c r="AJ3913" s="1">
        <v>41741.708333333336</v>
      </c>
      <c r="AK3913" s="1">
        <v>41713.333333333336</v>
      </c>
      <c r="AL3913" s="1">
        <v>41741.708333333336</v>
      </c>
      <c r="AM3913" s="1">
        <v>41746.333333333336</v>
      </c>
      <c r="AN3913" s="1">
        <v>41774.708333333336</v>
      </c>
      <c r="AP3913" t="s">
        <v>113</v>
      </c>
      <c r="AU3913" t="s">
        <v>8867</v>
      </c>
      <c r="AY3913" t="s">
        <v>106</v>
      </c>
      <c r="AZ3913">
        <v>0</v>
      </c>
      <c r="BA3913">
        <v>0</v>
      </c>
      <c r="BD3913" s="3">
        <v>41321.662499999999</v>
      </c>
      <c r="BE3913" s="3">
        <v>41321.697916666664</v>
      </c>
      <c r="BF3913" t="s">
        <v>115</v>
      </c>
      <c r="BG3913" t="s">
        <v>115</v>
      </c>
      <c r="BH3913">
        <v>8149</v>
      </c>
      <c r="BM3913">
        <v>43550</v>
      </c>
      <c r="BR3913" t="s">
        <v>116</v>
      </c>
      <c r="BS3913" t="s">
        <v>117</v>
      </c>
      <c r="BU3913">
        <v>1</v>
      </c>
      <c r="BV3913" t="s">
        <v>118</v>
      </c>
      <c r="BX3913" t="s">
        <v>119</v>
      </c>
      <c r="BY3913" t="s">
        <v>119</v>
      </c>
      <c r="BZ3913" t="s">
        <v>119</v>
      </c>
      <c r="CA3913">
        <v>1</v>
      </c>
      <c r="CC3913" t="s">
        <v>120</v>
      </c>
      <c r="CH3913">
        <v>540</v>
      </c>
      <c r="CI3913">
        <v>38290</v>
      </c>
      <c r="CJ3913" t="s">
        <v>106</v>
      </c>
      <c r="CK3913" t="s">
        <v>106</v>
      </c>
      <c r="CL3913">
        <v>10</v>
      </c>
      <c r="CM3913" t="s">
        <v>3187</v>
      </c>
      <c r="CO3913">
        <v>125119</v>
      </c>
      <c r="CQ3913">
        <v>0</v>
      </c>
      <c r="CR3913">
        <v>0</v>
      </c>
      <c r="CS3913">
        <v>0</v>
      </c>
      <c r="CY3913" t="s">
        <v>123</v>
      </c>
      <c r="CZ3913" t="s">
        <v>124</v>
      </c>
      <c r="DD3913" t="str" cm="1">
        <f t="array" ref="DD3913">TEXT(_xlfn.SEQUENCE(1, DATEDIF(AG3913, AH3913, "m") + 1, AG3913, 30), "YYYY-APMM")</f>
        <v>2014-AP03</v>
      </c>
      <c r="DN3913">
        <f t="shared" si="122"/>
        <v>400</v>
      </c>
      <c r="DO3913" t="str">
        <f t="shared" si="123"/>
        <v>LABOR- SUBCONTRACTOR</v>
      </c>
    </row>
    <row r="3914" spans="1:119" x14ac:dyDescent="0.35">
      <c r="A3914" t="s">
        <v>105</v>
      </c>
      <c r="B3914">
        <v>503199</v>
      </c>
      <c r="C3914">
        <v>6359</v>
      </c>
      <c r="D3914">
        <v>125120</v>
      </c>
      <c r="E3914">
        <v>13662</v>
      </c>
      <c r="F3914">
        <v>0</v>
      </c>
      <c r="G3914" t="s">
        <v>106</v>
      </c>
      <c r="H3914" t="s">
        <v>106</v>
      </c>
      <c r="I3914" t="s">
        <v>106</v>
      </c>
      <c r="J3914" t="s">
        <v>107</v>
      </c>
      <c r="K3914" t="s">
        <v>108</v>
      </c>
      <c r="L3914" t="s">
        <v>109</v>
      </c>
      <c r="M3914" t="s">
        <v>110</v>
      </c>
      <c r="N3914" t="s">
        <v>8868</v>
      </c>
      <c r="O3914" t="s">
        <v>3189</v>
      </c>
      <c r="P3914">
        <v>8164</v>
      </c>
      <c r="Q3914">
        <v>240</v>
      </c>
      <c r="R3914">
        <v>0</v>
      </c>
      <c r="S3914">
        <v>160</v>
      </c>
      <c r="T3914">
        <v>0</v>
      </c>
      <c r="U3914">
        <v>363.25</v>
      </c>
      <c r="V3914">
        <v>363.25</v>
      </c>
      <c r="W3914">
        <v>160</v>
      </c>
      <c r="X3914">
        <v>0</v>
      </c>
      <c r="Y3914">
        <v>0</v>
      </c>
      <c r="Z3914">
        <v>0</v>
      </c>
      <c r="AD3914" s="1">
        <v>41575.333333333336</v>
      </c>
      <c r="AE3914" s="1">
        <v>41597.708333333336</v>
      </c>
      <c r="AG3914" s="1">
        <v>41538.333333333336</v>
      </c>
      <c r="AH3914" s="1">
        <v>41560.708333333336</v>
      </c>
      <c r="AI3914" s="1">
        <v>41538.333333333336</v>
      </c>
      <c r="AJ3914" s="1">
        <v>41560.708333333336</v>
      </c>
      <c r="AK3914" s="1">
        <v>41538.333333333336</v>
      </c>
      <c r="AL3914" s="1">
        <v>41560.708333333336</v>
      </c>
      <c r="AM3914" s="1">
        <v>41575.333333333336</v>
      </c>
      <c r="AN3914" s="1">
        <v>41597.708333333336</v>
      </c>
      <c r="AP3914" t="s">
        <v>113</v>
      </c>
      <c r="AU3914" t="s">
        <v>8869</v>
      </c>
      <c r="AY3914" t="s">
        <v>106</v>
      </c>
      <c r="AZ3914">
        <v>0</v>
      </c>
      <c r="BA3914">
        <v>0</v>
      </c>
      <c r="BD3914" s="3">
        <v>41321.662499999999</v>
      </c>
      <c r="BE3914" s="3">
        <v>41321.663888888892</v>
      </c>
      <c r="BF3914" t="s">
        <v>115</v>
      </c>
      <c r="BG3914" t="s">
        <v>115</v>
      </c>
      <c r="BH3914">
        <v>8149</v>
      </c>
      <c r="BM3914">
        <v>43410</v>
      </c>
      <c r="BR3914" t="s">
        <v>2865</v>
      </c>
      <c r="BS3914" t="s">
        <v>2866</v>
      </c>
      <c r="BU3914">
        <v>1</v>
      </c>
      <c r="BV3914" t="s">
        <v>118</v>
      </c>
      <c r="BX3914" t="s">
        <v>119</v>
      </c>
      <c r="BY3914" t="s">
        <v>119</v>
      </c>
      <c r="BZ3914" t="s">
        <v>119</v>
      </c>
      <c r="CA3914">
        <v>1</v>
      </c>
      <c r="CC3914" t="s">
        <v>120</v>
      </c>
      <c r="CH3914">
        <v>540</v>
      </c>
      <c r="CI3914">
        <v>38290</v>
      </c>
      <c r="CJ3914" t="s">
        <v>106</v>
      </c>
      <c r="CK3914" t="s">
        <v>106</v>
      </c>
      <c r="CL3914">
        <v>10</v>
      </c>
      <c r="CM3914" t="s">
        <v>3187</v>
      </c>
      <c r="CO3914">
        <v>125119</v>
      </c>
      <c r="CQ3914">
        <v>0</v>
      </c>
      <c r="CR3914">
        <v>0</v>
      </c>
      <c r="CS3914">
        <v>0</v>
      </c>
      <c r="CY3914" t="s">
        <v>123</v>
      </c>
      <c r="CZ3914" t="s">
        <v>124</v>
      </c>
      <c r="DD3914" t="str" cm="1">
        <f t="array" ref="DD3914">TEXT(_xlfn.SEQUENCE(1, DATEDIF(AG3914, AH3914, "m") + 1, AG3914, 30), "YYYY-APMM")</f>
        <v>2013-AP09</v>
      </c>
      <c r="DN3914">
        <f t="shared" si="122"/>
        <v>363.25</v>
      </c>
      <c r="DO3914" t="str">
        <f t="shared" si="123"/>
        <v>SCREED MASON SK</v>
      </c>
    </row>
    <row r="3915" spans="1:119" x14ac:dyDescent="0.35">
      <c r="A3915" t="s">
        <v>105</v>
      </c>
      <c r="B3915">
        <v>503200</v>
      </c>
      <c r="C3915">
        <v>6359</v>
      </c>
      <c r="D3915">
        <v>125120</v>
      </c>
      <c r="E3915">
        <v>13662</v>
      </c>
      <c r="F3915">
        <v>0</v>
      </c>
      <c r="G3915" t="s">
        <v>106</v>
      </c>
      <c r="H3915" t="s">
        <v>106</v>
      </c>
      <c r="I3915" t="s">
        <v>106</v>
      </c>
      <c r="J3915" t="s">
        <v>107</v>
      </c>
      <c r="K3915" t="s">
        <v>108</v>
      </c>
      <c r="L3915" t="s">
        <v>109</v>
      </c>
      <c r="M3915" t="s">
        <v>110</v>
      </c>
      <c r="N3915" t="s">
        <v>8870</v>
      </c>
      <c r="O3915" t="s">
        <v>3192</v>
      </c>
      <c r="P3915">
        <v>8178</v>
      </c>
      <c r="Q3915">
        <v>280</v>
      </c>
      <c r="R3915">
        <v>0</v>
      </c>
      <c r="S3915">
        <v>160</v>
      </c>
      <c r="T3915">
        <v>0</v>
      </c>
      <c r="U3915">
        <v>112.75</v>
      </c>
      <c r="V3915">
        <v>112.75</v>
      </c>
      <c r="W3915">
        <v>160</v>
      </c>
      <c r="X3915">
        <v>0</v>
      </c>
      <c r="Y3915">
        <v>0</v>
      </c>
      <c r="Z3915">
        <v>0</v>
      </c>
      <c r="AD3915" s="1">
        <v>41598.333333333336</v>
      </c>
      <c r="AE3915" s="1">
        <v>41620.708333333336</v>
      </c>
      <c r="AG3915" s="1">
        <v>41555.333333333336</v>
      </c>
      <c r="AH3915" s="1">
        <v>41580.708333333336</v>
      </c>
      <c r="AI3915" s="1">
        <v>41555.333333333336</v>
      </c>
      <c r="AJ3915" s="1">
        <v>41580.708333333336</v>
      </c>
      <c r="AK3915" s="1">
        <v>41555.333333333336</v>
      </c>
      <c r="AL3915" s="1">
        <v>41580.708333333336</v>
      </c>
      <c r="AM3915" s="1">
        <v>41598.333333333336</v>
      </c>
      <c r="AN3915" s="1">
        <v>41620.708333333336</v>
      </c>
      <c r="AP3915" t="s">
        <v>113</v>
      </c>
      <c r="AU3915" t="s">
        <v>8871</v>
      </c>
      <c r="AY3915" t="s">
        <v>106</v>
      </c>
      <c r="AZ3915">
        <v>0</v>
      </c>
      <c r="BA3915">
        <v>0</v>
      </c>
      <c r="BD3915" s="3">
        <v>41321.662499999999</v>
      </c>
      <c r="BE3915" s="3">
        <v>41321.663888888892</v>
      </c>
      <c r="BF3915" t="s">
        <v>115</v>
      </c>
      <c r="BG3915" t="s">
        <v>115</v>
      </c>
      <c r="BH3915">
        <v>8149</v>
      </c>
      <c r="BM3915">
        <v>43550</v>
      </c>
      <c r="BR3915" t="s">
        <v>116</v>
      </c>
      <c r="BS3915" t="s">
        <v>117</v>
      </c>
      <c r="BU3915">
        <v>1</v>
      </c>
      <c r="BV3915" t="s">
        <v>118</v>
      </c>
      <c r="BX3915" t="s">
        <v>119</v>
      </c>
      <c r="BY3915" t="s">
        <v>119</v>
      </c>
      <c r="BZ3915" t="s">
        <v>119</v>
      </c>
      <c r="CA3915">
        <v>1</v>
      </c>
      <c r="CC3915" t="s">
        <v>120</v>
      </c>
      <c r="CH3915">
        <v>540</v>
      </c>
      <c r="CI3915">
        <v>38290</v>
      </c>
      <c r="CJ3915" t="s">
        <v>106</v>
      </c>
      <c r="CK3915" t="s">
        <v>106</v>
      </c>
      <c r="CL3915">
        <v>10</v>
      </c>
      <c r="CM3915" t="s">
        <v>3187</v>
      </c>
      <c r="CO3915">
        <v>125119</v>
      </c>
      <c r="CQ3915">
        <v>0</v>
      </c>
      <c r="CR3915">
        <v>0</v>
      </c>
      <c r="CS3915">
        <v>0</v>
      </c>
      <c r="CY3915" t="s">
        <v>123</v>
      </c>
      <c r="CZ3915" t="s">
        <v>124</v>
      </c>
      <c r="DD3915" t="str" cm="1">
        <f t="array" ref="DD3915">TEXT(_xlfn.SEQUENCE(1, DATEDIF(AG3915, AH3915, "m") + 1, AG3915, 30), "YYYY-APMM")</f>
        <v>2013-AP10</v>
      </c>
      <c r="DN3915">
        <f t="shared" si="122"/>
        <v>112.75</v>
      </c>
      <c r="DO3915" t="str">
        <f t="shared" si="123"/>
        <v>LABOR- SUBCONTRACTOR</v>
      </c>
    </row>
    <row r="3916" spans="1:119" x14ac:dyDescent="0.35">
      <c r="A3916" t="s">
        <v>105</v>
      </c>
      <c r="B3916">
        <v>503201</v>
      </c>
      <c r="C3916">
        <v>6359</v>
      </c>
      <c r="D3916">
        <v>125120</v>
      </c>
      <c r="E3916">
        <v>13662</v>
      </c>
      <c r="F3916">
        <v>0</v>
      </c>
      <c r="G3916" t="s">
        <v>106</v>
      </c>
      <c r="H3916" t="s">
        <v>106</v>
      </c>
      <c r="I3916" t="s">
        <v>106</v>
      </c>
      <c r="J3916" t="s">
        <v>107</v>
      </c>
      <c r="K3916" t="s">
        <v>108</v>
      </c>
      <c r="L3916" t="s">
        <v>109</v>
      </c>
      <c r="M3916" t="s">
        <v>110</v>
      </c>
      <c r="N3916" t="s">
        <v>8872</v>
      </c>
      <c r="O3916" t="s">
        <v>3195</v>
      </c>
      <c r="P3916">
        <v>8178</v>
      </c>
      <c r="Q3916">
        <v>336</v>
      </c>
      <c r="R3916">
        <v>0</v>
      </c>
      <c r="S3916">
        <v>160</v>
      </c>
      <c r="T3916">
        <v>0</v>
      </c>
      <c r="U3916">
        <v>139.75</v>
      </c>
      <c r="V3916">
        <v>139.75</v>
      </c>
      <c r="W3916">
        <v>160</v>
      </c>
      <c r="X3916">
        <v>0</v>
      </c>
      <c r="Y3916">
        <v>0</v>
      </c>
      <c r="Z3916">
        <v>0</v>
      </c>
      <c r="AD3916" s="1">
        <v>41632.333333333336</v>
      </c>
      <c r="AE3916" s="1">
        <v>41654.708333333336</v>
      </c>
      <c r="AG3916" s="1">
        <v>41582.333333333336</v>
      </c>
      <c r="AH3916" s="1">
        <v>41604.708333333336</v>
      </c>
      <c r="AI3916" s="1">
        <v>41582.333333333336</v>
      </c>
      <c r="AJ3916" s="1">
        <v>41604.708333333336</v>
      </c>
      <c r="AK3916" s="1">
        <v>41582.333333333336</v>
      </c>
      <c r="AL3916" s="1">
        <v>41604.708333333336</v>
      </c>
      <c r="AM3916" s="1">
        <v>41632.333333333336</v>
      </c>
      <c r="AN3916" s="1">
        <v>41654.708333333336</v>
      </c>
      <c r="AP3916" t="s">
        <v>113</v>
      </c>
      <c r="AU3916" t="s">
        <v>8873</v>
      </c>
      <c r="AY3916" t="s">
        <v>106</v>
      </c>
      <c r="AZ3916">
        <v>0</v>
      </c>
      <c r="BA3916">
        <v>0</v>
      </c>
      <c r="BD3916" s="3">
        <v>41321.662499999999</v>
      </c>
      <c r="BE3916" s="3">
        <v>41321.663888888892</v>
      </c>
      <c r="BF3916" t="s">
        <v>115</v>
      </c>
      <c r="BG3916" t="s">
        <v>115</v>
      </c>
      <c r="BH3916">
        <v>8149</v>
      </c>
      <c r="BM3916">
        <v>43550</v>
      </c>
      <c r="BR3916" t="s">
        <v>116</v>
      </c>
      <c r="BS3916" t="s">
        <v>117</v>
      </c>
      <c r="BU3916">
        <v>1</v>
      </c>
      <c r="BV3916" t="s">
        <v>118</v>
      </c>
      <c r="BX3916" t="s">
        <v>119</v>
      </c>
      <c r="BY3916" t="s">
        <v>119</v>
      </c>
      <c r="BZ3916" t="s">
        <v>119</v>
      </c>
      <c r="CA3916">
        <v>1</v>
      </c>
      <c r="CC3916" t="s">
        <v>120</v>
      </c>
      <c r="CH3916">
        <v>540</v>
      </c>
      <c r="CI3916">
        <v>38290</v>
      </c>
      <c r="CJ3916" t="s">
        <v>106</v>
      </c>
      <c r="CK3916" t="s">
        <v>106</v>
      </c>
      <c r="CL3916">
        <v>10</v>
      </c>
      <c r="CM3916" t="s">
        <v>3187</v>
      </c>
      <c r="CO3916">
        <v>125119</v>
      </c>
      <c r="CQ3916">
        <v>0</v>
      </c>
      <c r="CR3916">
        <v>0</v>
      </c>
      <c r="CS3916">
        <v>0</v>
      </c>
      <c r="CY3916" t="s">
        <v>123</v>
      </c>
      <c r="CZ3916" t="s">
        <v>124</v>
      </c>
      <c r="DD3916" t="str" cm="1">
        <f t="array" ref="DD3916">TEXT(_xlfn.SEQUENCE(1, DATEDIF(AG3916, AH3916, "m") + 1, AG3916, 30), "YYYY-APMM")</f>
        <v>2013-AP11</v>
      </c>
      <c r="DN3916">
        <f t="shared" si="122"/>
        <v>139.75</v>
      </c>
      <c r="DO3916" t="str">
        <f t="shared" si="123"/>
        <v>LABOR- SUBCONTRACTOR</v>
      </c>
    </row>
    <row r="3917" spans="1:119" x14ac:dyDescent="0.35">
      <c r="A3917" t="s">
        <v>105</v>
      </c>
      <c r="B3917">
        <v>503202</v>
      </c>
      <c r="C3917">
        <v>6359</v>
      </c>
      <c r="D3917">
        <v>125120</v>
      </c>
      <c r="E3917">
        <v>13662</v>
      </c>
      <c r="F3917">
        <v>0</v>
      </c>
      <c r="G3917" t="s">
        <v>106</v>
      </c>
      <c r="H3917" t="s">
        <v>106</v>
      </c>
      <c r="I3917" t="s">
        <v>106</v>
      </c>
      <c r="J3917" t="s">
        <v>107</v>
      </c>
      <c r="K3917" t="s">
        <v>108</v>
      </c>
      <c r="L3917" t="s">
        <v>109</v>
      </c>
      <c r="M3917" t="s">
        <v>110</v>
      </c>
      <c r="N3917" t="s">
        <v>8874</v>
      </c>
      <c r="O3917" t="s">
        <v>3206</v>
      </c>
      <c r="P3917">
        <v>8172</v>
      </c>
      <c r="Q3917">
        <v>336</v>
      </c>
      <c r="R3917">
        <v>0</v>
      </c>
      <c r="S3917">
        <v>200</v>
      </c>
      <c r="T3917">
        <v>0</v>
      </c>
      <c r="U3917">
        <v>55</v>
      </c>
      <c r="V3917">
        <v>55</v>
      </c>
      <c r="W3917">
        <v>200</v>
      </c>
      <c r="X3917">
        <v>0</v>
      </c>
      <c r="Y3917">
        <v>0</v>
      </c>
      <c r="Z3917">
        <v>0</v>
      </c>
      <c r="AD3917" s="1">
        <v>41611.333333333336</v>
      </c>
      <c r="AE3917" s="1">
        <v>41640.708333333336</v>
      </c>
      <c r="AG3917" s="1">
        <v>41560.333333333336</v>
      </c>
      <c r="AH3917" s="1">
        <v>41590.708333333336</v>
      </c>
      <c r="AI3917" s="1">
        <v>41560.333333333336</v>
      </c>
      <c r="AJ3917" s="1">
        <v>41590.708333333336</v>
      </c>
      <c r="AK3917" s="1">
        <v>41560.333333333336</v>
      </c>
      <c r="AL3917" s="1">
        <v>41590.708333333336</v>
      </c>
      <c r="AM3917" s="1">
        <v>41611.333333333336</v>
      </c>
      <c r="AN3917" s="1">
        <v>41640.708333333336</v>
      </c>
      <c r="AP3917" t="s">
        <v>113</v>
      </c>
      <c r="AU3917" t="s">
        <v>8875</v>
      </c>
      <c r="AY3917" t="s">
        <v>106</v>
      </c>
      <c r="AZ3917">
        <v>0</v>
      </c>
      <c r="BA3917">
        <v>0</v>
      </c>
      <c r="BD3917" s="3">
        <v>41321.662499999999</v>
      </c>
      <c r="BE3917" s="3">
        <v>41321.663888888892</v>
      </c>
      <c r="BF3917" t="s">
        <v>115</v>
      </c>
      <c r="BG3917" t="s">
        <v>115</v>
      </c>
      <c r="BH3917">
        <v>8149</v>
      </c>
      <c r="BM3917">
        <v>43490</v>
      </c>
      <c r="BR3917" t="s">
        <v>3200</v>
      </c>
      <c r="BS3917" t="s">
        <v>3201</v>
      </c>
      <c r="BU3917">
        <v>1</v>
      </c>
      <c r="BV3917" t="s">
        <v>118</v>
      </c>
      <c r="BX3917" t="s">
        <v>119</v>
      </c>
      <c r="BY3917" t="s">
        <v>119</v>
      </c>
      <c r="BZ3917" t="s">
        <v>119</v>
      </c>
      <c r="CA3917">
        <v>1</v>
      </c>
      <c r="CC3917" t="s">
        <v>120</v>
      </c>
      <c r="CH3917">
        <v>540</v>
      </c>
      <c r="CI3917">
        <v>38290</v>
      </c>
      <c r="CJ3917" t="s">
        <v>106</v>
      </c>
      <c r="CK3917" t="s">
        <v>106</v>
      </c>
      <c r="CL3917">
        <v>10</v>
      </c>
      <c r="CM3917" t="s">
        <v>3187</v>
      </c>
      <c r="CO3917">
        <v>125119</v>
      </c>
      <c r="CQ3917">
        <v>0</v>
      </c>
      <c r="CR3917">
        <v>0</v>
      </c>
      <c r="CS3917">
        <v>0</v>
      </c>
      <c r="CY3917" t="s">
        <v>123</v>
      </c>
      <c r="CZ3917" t="s">
        <v>124</v>
      </c>
      <c r="DD3917" t="str" cm="1">
        <f t="array" ref="DD3917">TEXT(_xlfn.SEQUENCE(1, DATEDIF(AG3917, AH3917, "m") + 1, AG3917, 30), "YYYY-APMM")</f>
        <v>2013-AP10</v>
      </c>
      <c r="DN3917">
        <f t="shared" si="122"/>
        <v>55</v>
      </c>
      <c r="DO3917" t="str">
        <f t="shared" si="123"/>
        <v>MANHOLES SK</v>
      </c>
    </row>
    <row r="3918" spans="1:119" x14ac:dyDescent="0.35">
      <c r="A3918" t="s">
        <v>105</v>
      </c>
      <c r="B3918">
        <v>503203</v>
      </c>
      <c r="C3918">
        <v>6359</v>
      </c>
      <c r="D3918">
        <v>125120</v>
      </c>
      <c r="E3918">
        <v>13662</v>
      </c>
      <c r="F3918">
        <v>0</v>
      </c>
      <c r="G3918" t="s">
        <v>106</v>
      </c>
      <c r="H3918" t="s">
        <v>106</v>
      </c>
      <c r="I3918" t="s">
        <v>106</v>
      </c>
      <c r="J3918" t="s">
        <v>107</v>
      </c>
      <c r="K3918" t="s">
        <v>108</v>
      </c>
      <c r="L3918" t="s">
        <v>109</v>
      </c>
      <c r="M3918" t="s">
        <v>110</v>
      </c>
      <c r="N3918" t="s">
        <v>8876</v>
      </c>
      <c r="O3918" t="s">
        <v>7734</v>
      </c>
      <c r="P3918">
        <v>8178</v>
      </c>
      <c r="Q3918">
        <v>280</v>
      </c>
      <c r="R3918">
        <v>0</v>
      </c>
      <c r="S3918">
        <v>160</v>
      </c>
      <c r="T3918">
        <v>0</v>
      </c>
      <c r="U3918">
        <v>180</v>
      </c>
      <c r="V3918">
        <v>180</v>
      </c>
      <c r="W3918">
        <v>160</v>
      </c>
      <c r="X3918">
        <v>0</v>
      </c>
      <c r="Y3918">
        <v>0</v>
      </c>
      <c r="Z3918">
        <v>0</v>
      </c>
      <c r="AD3918" s="1">
        <v>41587.333333333336</v>
      </c>
      <c r="AE3918" s="1">
        <v>41609.708333333336</v>
      </c>
      <c r="AG3918" s="1">
        <v>41543.333333333336</v>
      </c>
      <c r="AH3918" s="1">
        <v>41568.708333333336</v>
      </c>
      <c r="AI3918" s="1">
        <v>41543.333333333336</v>
      </c>
      <c r="AJ3918" s="1">
        <v>41568.708333333336</v>
      </c>
      <c r="AK3918" s="1">
        <v>41543.333333333336</v>
      </c>
      <c r="AL3918" s="1">
        <v>41568.708333333336</v>
      </c>
      <c r="AM3918" s="1">
        <v>41587.333333333336</v>
      </c>
      <c r="AN3918" s="1">
        <v>41609.708333333336</v>
      </c>
      <c r="AP3918" t="s">
        <v>113</v>
      </c>
      <c r="AU3918" t="s">
        <v>8877</v>
      </c>
      <c r="AY3918" t="s">
        <v>106</v>
      </c>
      <c r="AZ3918">
        <v>0</v>
      </c>
      <c r="BA3918">
        <v>0</v>
      </c>
      <c r="BD3918" s="3">
        <v>41321.662499999999</v>
      </c>
      <c r="BE3918" s="3">
        <v>41321.663888888892</v>
      </c>
      <c r="BF3918" t="s">
        <v>115</v>
      </c>
      <c r="BG3918" t="s">
        <v>115</v>
      </c>
      <c r="BH3918">
        <v>8149</v>
      </c>
      <c r="BM3918">
        <v>43550</v>
      </c>
      <c r="BR3918" t="s">
        <v>116</v>
      </c>
      <c r="BS3918" t="s">
        <v>117</v>
      </c>
      <c r="BU3918">
        <v>1</v>
      </c>
      <c r="BV3918" t="s">
        <v>118</v>
      </c>
      <c r="BX3918" t="s">
        <v>119</v>
      </c>
      <c r="BY3918" t="s">
        <v>119</v>
      </c>
      <c r="BZ3918" t="s">
        <v>119</v>
      </c>
      <c r="CA3918">
        <v>1</v>
      </c>
      <c r="CC3918" t="s">
        <v>120</v>
      </c>
      <c r="CH3918">
        <v>540</v>
      </c>
      <c r="CI3918">
        <v>38290</v>
      </c>
      <c r="CJ3918" t="s">
        <v>106</v>
      </c>
      <c r="CK3918" t="s">
        <v>106</v>
      </c>
      <c r="CL3918">
        <v>10</v>
      </c>
      <c r="CM3918" t="s">
        <v>3187</v>
      </c>
      <c r="CO3918">
        <v>125119</v>
      </c>
      <c r="CQ3918">
        <v>0</v>
      </c>
      <c r="CR3918">
        <v>0</v>
      </c>
      <c r="CS3918">
        <v>0</v>
      </c>
      <c r="CY3918" t="s">
        <v>123</v>
      </c>
      <c r="CZ3918" t="s">
        <v>124</v>
      </c>
      <c r="DD3918" t="str" cm="1">
        <f t="array" ref="DD3918">TEXT(_xlfn.SEQUENCE(1, DATEDIF(AG3918, AH3918, "m") + 1, AG3918, 30), "YYYY-APMM")</f>
        <v>2013-AP09</v>
      </c>
      <c r="DN3918">
        <f t="shared" si="122"/>
        <v>180</v>
      </c>
      <c r="DO3918" t="str">
        <f t="shared" si="123"/>
        <v>LABOR- SUBCONTRACTOR</v>
      </c>
    </row>
    <row r="3919" spans="1:119" x14ac:dyDescent="0.35">
      <c r="A3919" t="s">
        <v>105</v>
      </c>
      <c r="B3919">
        <v>503204</v>
      </c>
      <c r="C3919">
        <v>6359</v>
      </c>
      <c r="D3919">
        <v>125120</v>
      </c>
      <c r="E3919">
        <v>13662</v>
      </c>
      <c r="F3919">
        <v>0</v>
      </c>
      <c r="G3919" t="s">
        <v>106</v>
      </c>
      <c r="H3919" t="s">
        <v>106</v>
      </c>
      <c r="I3919" t="s">
        <v>106</v>
      </c>
      <c r="J3919" t="s">
        <v>107</v>
      </c>
      <c r="K3919" t="s">
        <v>108</v>
      </c>
      <c r="L3919" t="s">
        <v>109</v>
      </c>
      <c r="M3919" t="s">
        <v>110</v>
      </c>
      <c r="N3919" t="s">
        <v>8878</v>
      </c>
      <c r="O3919" t="s">
        <v>3203</v>
      </c>
      <c r="P3919">
        <v>8177</v>
      </c>
      <c r="Q3919">
        <v>480</v>
      </c>
      <c r="R3919">
        <v>72</v>
      </c>
      <c r="S3919">
        <v>200</v>
      </c>
      <c r="T3919">
        <v>0</v>
      </c>
      <c r="U3919">
        <v>500</v>
      </c>
      <c r="V3919">
        <v>500</v>
      </c>
      <c r="W3919">
        <v>200</v>
      </c>
      <c r="X3919">
        <v>0</v>
      </c>
      <c r="Y3919">
        <v>0</v>
      </c>
      <c r="Z3919">
        <v>0</v>
      </c>
      <c r="AD3919" s="1">
        <v>41676.333333333336</v>
      </c>
      <c r="AE3919" s="1">
        <v>41706.708333333336</v>
      </c>
      <c r="AG3919" s="1">
        <v>41605.333333333336</v>
      </c>
      <c r="AH3919" s="1">
        <v>41634.708333333336</v>
      </c>
      <c r="AI3919" s="1">
        <v>41605.333333333336</v>
      </c>
      <c r="AJ3919" s="1">
        <v>41634.708333333336</v>
      </c>
      <c r="AK3919" s="1">
        <v>41605.333333333336</v>
      </c>
      <c r="AL3919" s="1">
        <v>41634.708333333336</v>
      </c>
      <c r="AM3919" s="1">
        <v>41676.333333333336</v>
      </c>
      <c r="AN3919" s="1">
        <v>41706.708333333336</v>
      </c>
      <c r="AP3919" t="s">
        <v>113</v>
      </c>
      <c r="AU3919" t="s">
        <v>8879</v>
      </c>
      <c r="AY3919" t="s">
        <v>106</v>
      </c>
      <c r="AZ3919">
        <v>0</v>
      </c>
      <c r="BA3919">
        <v>0</v>
      </c>
      <c r="BD3919" s="3">
        <v>41321.662499999999</v>
      </c>
      <c r="BE3919" s="3">
        <v>41321.663888888892</v>
      </c>
      <c r="BF3919" t="s">
        <v>115</v>
      </c>
      <c r="BG3919" t="s">
        <v>115</v>
      </c>
      <c r="BH3919">
        <v>8149</v>
      </c>
      <c r="BM3919">
        <v>43540</v>
      </c>
      <c r="BR3919" t="s">
        <v>1299</v>
      </c>
      <c r="BS3919" t="s">
        <v>1300</v>
      </c>
      <c r="BU3919">
        <v>1</v>
      </c>
      <c r="BV3919" t="s">
        <v>118</v>
      </c>
      <c r="BX3919" t="s">
        <v>119</v>
      </c>
      <c r="BY3919" t="s">
        <v>119</v>
      </c>
      <c r="BZ3919" t="s">
        <v>119</v>
      </c>
      <c r="CA3919">
        <v>1</v>
      </c>
      <c r="CC3919" t="s">
        <v>120</v>
      </c>
      <c r="CH3919">
        <v>540</v>
      </c>
      <c r="CI3919">
        <v>38290</v>
      </c>
      <c r="CJ3919" t="s">
        <v>106</v>
      </c>
      <c r="CK3919" t="s">
        <v>106</v>
      </c>
      <c r="CL3919">
        <v>10</v>
      </c>
      <c r="CM3919" t="s">
        <v>3187</v>
      </c>
      <c r="CO3919">
        <v>125119</v>
      </c>
      <c r="CQ3919">
        <v>0</v>
      </c>
      <c r="CR3919">
        <v>0</v>
      </c>
      <c r="CS3919">
        <v>0</v>
      </c>
      <c r="CY3919" t="s">
        <v>123</v>
      </c>
      <c r="CZ3919" t="s">
        <v>124</v>
      </c>
      <c r="DD3919" t="str" cm="1">
        <f t="array" ref="DD3919">TEXT(_xlfn.SEQUENCE(1, DATEDIF(AG3919, AH3919, "m") + 1, AG3919, 30), "YYYY-APMM")</f>
        <v>2013-AP11</v>
      </c>
      <c r="DN3919">
        <f t="shared" si="122"/>
        <v>500</v>
      </c>
      <c r="DO3919" t="str">
        <f t="shared" si="123"/>
        <v>LABOR - CIVIL</v>
      </c>
    </row>
    <row r="3920" spans="1:119" x14ac:dyDescent="0.35">
      <c r="A3920" t="s">
        <v>105</v>
      </c>
      <c r="B3920">
        <v>503205</v>
      </c>
      <c r="C3920">
        <v>6359</v>
      </c>
      <c r="D3920">
        <v>125120</v>
      </c>
      <c r="E3920">
        <v>13662</v>
      </c>
      <c r="F3920">
        <v>0</v>
      </c>
      <c r="G3920" t="s">
        <v>106</v>
      </c>
      <c r="H3920" t="s">
        <v>106</v>
      </c>
      <c r="I3920" t="s">
        <v>106</v>
      </c>
      <c r="J3920" t="s">
        <v>107</v>
      </c>
      <c r="K3920" t="s">
        <v>108</v>
      </c>
      <c r="L3920" t="s">
        <v>109</v>
      </c>
      <c r="M3920" t="s">
        <v>110</v>
      </c>
      <c r="N3920" t="s">
        <v>8880</v>
      </c>
      <c r="O3920" t="s">
        <v>3198</v>
      </c>
      <c r="P3920">
        <v>8172</v>
      </c>
      <c r="Q3920">
        <v>336</v>
      </c>
      <c r="R3920">
        <v>0</v>
      </c>
      <c r="S3920">
        <v>200</v>
      </c>
      <c r="T3920">
        <v>0</v>
      </c>
      <c r="U3920">
        <v>110</v>
      </c>
      <c r="V3920">
        <v>110</v>
      </c>
      <c r="W3920">
        <v>200</v>
      </c>
      <c r="X3920">
        <v>0</v>
      </c>
      <c r="Y3920">
        <v>0</v>
      </c>
      <c r="Z3920">
        <v>0</v>
      </c>
      <c r="AD3920" s="1">
        <v>41597.333333333336</v>
      </c>
      <c r="AE3920" s="1">
        <v>41625.708333333336</v>
      </c>
      <c r="AG3920" s="1">
        <v>41546.333333333336</v>
      </c>
      <c r="AH3920" s="1">
        <v>41576.708333333336</v>
      </c>
      <c r="AI3920" s="1">
        <v>41546.333333333336</v>
      </c>
      <c r="AJ3920" s="1">
        <v>41576.708333333336</v>
      </c>
      <c r="AK3920" s="1">
        <v>41546.333333333336</v>
      </c>
      <c r="AL3920" s="1">
        <v>41576.708333333336</v>
      </c>
      <c r="AM3920" s="1">
        <v>41597.333333333336</v>
      </c>
      <c r="AN3920" s="1">
        <v>41625.708333333336</v>
      </c>
      <c r="AP3920" t="s">
        <v>113</v>
      </c>
      <c r="AU3920" t="s">
        <v>8881</v>
      </c>
      <c r="AY3920" t="s">
        <v>106</v>
      </c>
      <c r="AZ3920">
        <v>0</v>
      </c>
      <c r="BA3920">
        <v>0</v>
      </c>
      <c r="BD3920" s="3">
        <v>41321.662499999999</v>
      </c>
      <c r="BE3920" s="3">
        <v>41321.663888888892</v>
      </c>
      <c r="BF3920" t="s">
        <v>115</v>
      </c>
      <c r="BG3920" t="s">
        <v>115</v>
      </c>
      <c r="BH3920">
        <v>8149</v>
      </c>
      <c r="BM3920">
        <v>43490</v>
      </c>
      <c r="BR3920" t="s">
        <v>3200</v>
      </c>
      <c r="BS3920" t="s">
        <v>3201</v>
      </c>
      <c r="BU3920">
        <v>1</v>
      </c>
      <c r="BV3920" t="s">
        <v>118</v>
      </c>
      <c r="BX3920" t="s">
        <v>119</v>
      </c>
      <c r="BY3920" t="s">
        <v>119</v>
      </c>
      <c r="BZ3920" t="s">
        <v>119</v>
      </c>
      <c r="CA3920">
        <v>1</v>
      </c>
      <c r="CC3920" t="s">
        <v>120</v>
      </c>
      <c r="CH3920">
        <v>540</v>
      </c>
      <c r="CI3920">
        <v>38290</v>
      </c>
      <c r="CJ3920" t="s">
        <v>106</v>
      </c>
      <c r="CK3920" t="s">
        <v>106</v>
      </c>
      <c r="CL3920">
        <v>10</v>
      </c>
      <c r="CM3920" t="s">
        <v>3187</v>
      </c>
      <c r="CO3920">
        <v>125119</v>
      </c>
      <c r="CQ3920">
        <v>0</v>
      </c>
      <c r="CR3920">
        <v>0</v>
      </c>
      <c r="CS3920">
        <v>0</v>
      </c>
      <c r="CY3920" t="s">
        <v>123</v>
      </c>
      <c r="CZ3920" t="s">
        <v>124</v>
      </c>
      <c r="DD3920" t="str" cm="1">
        <f t="array" ref="DD3920:DE3920">TEXT(_xlfn.SEQUENCE(1, DATEDIF(AG3920, AH3920, "m") + 1, AG3920, 30), "YYYY-APMM")</f>
        <v>2013-AP09</v>
      </c>
      <c r="DE3920" t="str">
        <v>2013-AP10</v>
      </c>
      <c r="DN3920">
        <f t="shared" si="122"/>
        <v>55</v>
      </c>
      <c r="DO3920" t="str">
        <f t="shared" si="123"/>
        <v>MANHOLES SK</v>
      </c>
    </row>
    <row r="3921" spans="1:119" x14ac:dyDescent="0.35">
      <c r="A3921" t="s">
        <v>105</v>
      </c>
      <c r="B3921">
        <v>503206</v>
      </c>
      <c r="C3921">
        <v>6359</v>
      </c>
      <c r="D3921">
        <v>125121</v>
      </c>
      <c r="E3921">
        <v>13662</v>
      </c>
      <c r="F3921">
        <v>0</v>
      </c>
      <c r="G3921" t="s">
        <v>106</v>
      </c>
      <c r="H3921" t="s">
        <v>106</v>
      </c>
      <c r="I3921" t="s">
        <v>106</v>
      </c>
      <c r="J3921" t="s">
        <v>107</v>
      </c>
      <c r="K3921" t="s">
        <v>108</v>
      </c>
      <c r="L3921" t="s">
        <v>109</v>
      </c>
      <c r="M3921" t="s">
        <v>110</v>
      </c>
      <c r="N3921" t="s">
        <v>8882</v>
      </c>
      <c r="O3921" t="s">
        <v>3178</v>
      </c>
      <c r="P3921">
        <v>8178</v>
      </c>
      <c r="Q3921">
        <v>168</v>
      </c>
      <c r="R3921">
        <v>0</v>
      </c>
      <c r="S3921">
        <v>160</v>
      </c>
      <c r="T3921">
        <v>0</v>
      </c>
      <c r="U3921">
        <v>1785</v>
      </c>
      <c r="V3921">
        <v>1785</v>
      </c>
      <c r="W3921">
        <v>160</v>
      </c>
      <c r="X3921">
        <v>0</v>
      </c>
      <c r="Y3921">
        <v>0</v>
      </c>
      <c r="Z3921">
        <v>0</v>
      </c>
      <c r="AD3921" s="1">
        <v>41646.333333333336</v>
      </c>
      <c r="AE3921" s="1">
        <v>41668.708333333336</v>
      </c>
      <c r="AG3921" s="1">
        <v>41620.333333333336</v>
      </c>
      <c r="AH3921" s="1">
        <v>41644.708333333336</v>
      </c>
      <c r="AI3921" s="1">
        <v>41620.333333333336</v>
      </c>
      <c r="AJ3921" s="1">
        <v>41644.708333333336</v>
      </c>
      <c r="AK3921" s="1">
        <v>41620.333333333336</v>
      </c>
      <c r="AL3921" s="1">
        <v>41644.708333333336</v>
      </c>
      <c r="AM3921" s="1">
        <v>41646.333333333336</v>
      </c>
      <c r="AN3921" s="1">
        <v>41668.708333333336</v>
      </c>
      <c r="AP3921" t="s">
        <v>113</v>
      </c>
      <c r="AU3921" t="s">
        <v>8883</v>
      </c>
      <c r="AY3921" t="s">
        <v>106</v>
      </c>
      <c r="AZ3921">
        <v>0</v>
      </c>
      <c r="BA3921">
        <v>0</v>
      </c>
      <c r="BD3921" s="3">
        <v>41321.662499999999</v>
      </c>
      <c r="BE3921" s="3">
        <v>41321.663888888892</v>
      </c>
      <c r="BF3921" t="s">
        <v>115</v>
      </c>
      <c r="BG3921" t="s">
        <v>115</v>
      </c>
      <c r="BH3921">
        <v>8149</v>
      </c>
      <c r="BM3921">
        <v>43550</v>
      </c>
      <c r="BR3921" t="s">
        <v>116</v>
      </c>
      <c r="BS3921" t="s">
        <v>117</v>
      </c>
      <c r="BU3921">
        <v>1</v>
      </c>
      <c r="BV3921" t="s">
        <v>118</v>
      </c>
      <c r="BX3921" t="s">
        <v>119</v>
      </c>
      <c r="BY3921" t="s">
        <v>119</v>
      </c>
      <c r="BZ3921" t="s">
        <v>119</v>
      </c>
      <c r="CA3921">
        <v>1</v>
      </c>
      <c r="CC3921" t="s">
        <v>120</v>
      </c>
      <c r="CH3921">
        <v>540</v>
      </c>
      <c r="CI3921">
        <v>38320</v>
      </c>
      <c r="CJ3921" t="s">
        <v>106</v>
      </c>
      <c r="CK3921" t="s">
        <v>106</v>
      </c>
      <c r="CL3921">
        <v>25</v>
      </c>
      <c r="CM3921" t="s">
        <v>3180</v>
      </c>
      <c r="CO3921">
        <v>125119</v>
      </c>
      <c r="CQ3921">
        <v>0</v>
      </c>
      <c r="CR3921">
        <v>0</v>
      </c>
      <c r="CS3921">
        <v>0</v>
      </c>
      <c r="CY3921" t="s">
        <v>123</v>
      </c>
      <c r="CZ3921" t="s">
        <v>124</v>
      </c>
      <c r="DD3921" t="str" cm="1">
        <f t="array" ref="DD3921">TEXT(_xlfn.SEQUENCE(1, DATEDIF(AG3921, AH3921, "m") + 1, AG3921, 30), "YYYY-APMM")</f>
        <v>2013-AP12</v>
      </c>
      <c r="DN3921">
        <f t="shared" si="122"/>
        <v>1785</v>
      </c>
      <c r="DO3921" t="str">
        <f t="shared" si="123"/>
        <v>LABOR- SUBCONTRACTOR</v>
      </c>
    </row>
    <row r="3922" spans="1:119" x14ac:dyDescent="0.35">
      <c r="A3922" t="s">
        <v>105</v>
      </c>
      <c r="B3922">
        <v>503207</v>
      </c>
      <c r="C3922">
        <v>6359</v>
      </c>
      <c r="D3922">
        <v>125121</v>
      </c>
      <c r="E3922">
        <v>13662</v>
      </c>
      <c r="F3922">
        <v>0</v>
      </c>
      <c r="G3922" t="s">
        <v>106</v>
      </c>
      <c r="H3922" t="s">
        <v>106</v>
      </c>
      <c r="I3922" t="s">
        <v>106</v>
      </c>
      <c r="J3922" t="s">
        <v>107</v>
      </c>
      <c r="K3922" t="s">
        <v>108</v>
      </c>
      <c r="L3922" t="s">
        <v>109</v>
      </c>
      <c r="M3922" t="s">
        <v>110</v>
      </c>
      <c r="N3922" t="s">
        <v>8884</v>
      </c>
      <c r="O3922" t="s">
        <v>3182</v>
      </c>
      <c r="P3922">
        <v>8178</v>
      </c>
      <c r="Q3922">
        <v>488</v>
      </c>
      <c r="R3922">
        <v>0</v>
      </c>
      <c r="S3922">
        <v>160</v>
      </c>
      <c r="T3922">
        <v>0</v>
      </c>
      <c r="U3922">
        <v>455</v>
      </c>
      <c r="V3922">
        <v>455</v>
      </c>
      <c r="W3922">
        <v>160</v>
      </c>
      <c r="X3922">
        <v>0</v>
      </c>
      <c r="Y3922">
        <v>0</v>
      </c>
      <c r="Z3922">
        <v>0</v>
      </c>
      <c r="AD3922" s="1">
        <v>41706.333333333336</v>
      </c>
      <c r="AE3922" s="1">
        <v>41728.708333333336</v>
      </c>
      <c r="AG3922" s="1">
        <v>41633.333333333336</v>
      </c>
      <c r="AH3922" s="1">
        <v>41655.708333333336</v>
      </c>
      <c r="AI3922" s="1">
        <v>41633.333333333336</v>
      </c>
      <c r="AJ3922" s="1">
        <v>41655.708333333336</v>
      </c>
      <c r="AK3922" s="1">
        <v>41633.333333333336</v>
      </c>
      <c r="AL3922" s="1">
        <v>41655.708333333336</v>
      </c>
      <c r="AM3922" s="1">
        <v>41706.333333333336</v>
      </c>
      <c r="AN3922" s="1">
        <v>41728.708333333336</v>
      </c>
      <c r="AP3922" t="s">
        <v>113</v>
      </c>
      <c r="AU3922" t="s">
        <v>8885</v>
      </c>
      <c r="AY3922" t="s">
        <v>106</v>
      </c>
      <c r="AZ3922">
        <v>0</v>
      </c>
      <c r="BA3922">
        <v>0</v>
      </c>
      <c r="BD3922" s="3">
        <v>41321.662499999999</v>
      </c>
      <c r="BE3922" s="3">
        <v>41321.663888888892</v>
      </c>
      <c r="BF3922" t="s">
        <v>115</v>
      </c>
      <c r="BG3922" t="s">
        <v>115</v>
      </c>
      <c r="BH3922">
        <v>8149</v>
      </c>
      <c r="BM3922">
        <v>43550</v>
      </c>
      <c r="BR3922" t="s">
        <v>116</v>
      </c>
      <c r="BS3922" t="s">
        <v>117</v>
      </c>
      <c r="BU3922">
        <v>1</v>
      </c>
      <c r="BV3922" t="s">
        <v>118</v>
      </c>
      <c r="BX3922" t="s">
        <v>119</v>
      </c>
      <c r="BY3922" t="s">
        <v>119</v>
      </c>
      <c r="BZ3922" t="s">
        <v>119</v>
      </c>
      <c r="CA3922">
        <v>1</v>
      </c>
      <c r="CC3922" t="s">
        <v>120</v>
      </c>
      <c r="CH3922">
        <v>540</v>
      </c>
      <c r="CI3922">
        <v>38320</v>
      </c>
      <c r="CJ3922" t="s">
        <v>106</v>
      </c>
      <c r="CK3922" t="s">
        <v>106</v>
      </c>
      <c r="CL3922">
        <v>25</v>
      </c>
      <c r="CM3922" t="s">
        <v>3180</v>
      </c>
      <c r="CO3922">
        <v>125119</v>
      </c>
      <c r="CQ3922">
        <v>0</v>
      </c>
      <c r="CR3922">
        <v>0</v>
      </c>
      <c r="CS3922">
        <v>0</v>
      </c>
      <c r="CY3922" t="s">
        <v>123</v>
      </c>
      <c r="CZ3922" t="s">
        <v>124</v>
      </c>
      <c r="DD3922" t="str" cm="1">
        <f t="array" ref="DD3922">TEXT(_xlfn.SEQUENCE(1, DATEDIF(AG3922, AH3922, "m") + 1, AG3922, 30), "YYYY-APMM")</f>
        <v>2013-AP12</v>
      </c>
      <c r="DN3922">
        <f t="shared" si="122"/>
        <v>455</v>
      </c>
      <c r="DO3922" t="str">
        <f t="shared" si="123"/>
        <v>LABOR- SUBCONTRACTOR</v>
      </c>
    </row>
    <row r="3923" spans="1:119" x14ac:dyDescent="0.35">
      <c r="A3923" t="s">
        <v>105</v>
      </c>
      <c r="B3923">
        <v>503208</v>
      </c>
      <c r="C3923">
        <v>6359</v>
      </c>
      <c r="D3923">
        <v>125122</v>
      </c>
      <c r="E3923">
        <v>13662</v>
      </c>
      <c r="F3923">
        <v>0</v>
      </c>
      <c r="G3923" t="s">
        <v>106</v>
      </c>
      <c r="H3923" t="s">
        <v>106</v>
      </c>
      <c r="I3923" t="s">
        <v>106</v>
      </c>
      <c r="J3923" t="s">
        <v>107</v>
      </c>
      <c r="K3923" t="s">
        <v>108</v>
      </c>
      <c r="L3923" t="s">
        <v>109</v>
      </c>
      <c r="M3923" t="s">
        <v>110</v>
      </c>
      <c r="N3923" t="s">
        <v>8886</v>
      </c>
      <c r="O3923" t="s">
        <v>3209</v>
      </c>
      <c r="P3923">
        <v>8177</v>
      </c>
      <c r="Q3923">
        <v>120</v>
      </c>
      <c r="R3923">
        <v>0</v>
      </c>
      <c r="S3923">
        <v>160</v>
      </c>
      <c r="T3923">
        <v>0</v>
      </c>
      <c r="U3923">
        <v>110</v>
      </c>
      <c r="V3923">
        <v>110</v>
      </c>
      <c r="W3923">
        <v>160</v>
      </c>
      <c r="X3923">
        <v>80</v>
      </c>
      <c r="Y3923">
        <v>0</v>
      </c>
      <c r="Z3923">
        <v>80</v>
      </c>
      <c r="AD3923" s="1">
        <v>41559.333333333336</v>
      </c>
      <c r="AE3923" s="1">
        <v>41583.708333333336</v>
      </c>
      <c r="AG3923" s="1">
        <v>41541.333333333336</v>
      </c>
      <c r="AH3923" s="1">
        <v>41563.708333333336</v>
      </c>
      <c r="AI3923" s="1">
        <v>41541.333333333336</v>
      </c>
      <c r="AJ3923" s="1">
        <v>41563.708333333336</v>
      </c>
      <c r="AK3923" s="1">
        <v>41541.333333333336</v>
      </c>
      <c r="AL3923" s="1">
        <v>41563.708333333336</v>
      </c>
      <c r="AM3923" s="1">
        <v>41559.333333333336</v>
      </c>
      <c r="AN3923" s="1">
        <v>41583.708333333336</v>
      </c>
      <c r="AP3923" t="s">
        <v>113</v>
      </c>
      <c r="AU3923" t="s">
        <v>8887</v>
      </c>
      <c r="AY3923" t="s">
        <v>106</v>
      </c>
      <c r="AZ3923">
        <v>0</v>
      </c>
      <c r="BA3923">
        <v>0</v>
      </c>
      <c r="BD3923" s="3">
        <v>41321.662499999999</v>
      </c>
      <c r="BE3923" s="3">
        <v>41321.663888888892</v>
      </c>
      <c r="BF3923" t="s">
        <v>115</v>
      </c>
      <c r="BG3923" t="s">
        <v>115</v>
      </c>
      <c r="BH3923">
        <v>8149</v>
      </c>
      <c r="BM3923">
        <v>43540</v>
      </c>
      <c r="BR3923" t="s">
        <v>1299</v>
      </c>
      <c r="BS3923" t="s">
        <v>1300</v>
      </c>
      <c r="BU3923">
        <v>1</v>
      </c>
      <c r="BV3923" t="s">
        <v>118</v>
      </c>
      <c r="BX3923" t="s">
        <v>119</v>
      </c>
      <c r="BY3923" t="s">
        <v>119</v>
      </c>
      <c r="BZ3923" t="s">
        <v>119</v>
      </c>
      <c r="CA3923">
        <v>1</v>
      </c>
      <c r="CC3923" t="s">
        <v>120</v>
      </c>
      <c r="CH3923">
        <v>540</v>
      </c>
      <c r="CI3923">
        <v>38300</v>
      </c>
      <c r="CJ3923" t="s">
        <v>106</v>
      </c>
      <c r="CK3923" t="s">
        <v>106</v>
      </c>
      <c r="CL3923">
        <v>15</v>
      </c>
      <c r="CM3923" t="s">
        <v>3211</v>
      </c>
      <c r="CO3923">
        <v>125119</v>
      </c>
      <c r="CQ3923">
        <v>0</v>
      </c>
      <c r="CR3923">
        <v>0</v>
      </c>
      <c r="CS3923">
        <v>0</v>
      </c>
      <c r="CY3923" t="s">
        <v>123</v>
      </c>
      <c r="CZ3923" t="s">
        <v>124</v>
      </c>
      <c r="DD3923" t="str" cm="1">
        <f t="array" ref="DD3923">TEXT(_xlfn.SEQUENCE(1, DATEDIF(AG3923, AH3923, "m") + 1, AG3923, 30), "YYYY-APMM")</f>
        <v>2013-AP09</v>
      </c>
      <c r="DN3923">
        <f t="shared" si="122"/>
        <v>110</v>
      </c>
      <c r="DO3923" t="str">
        <f t="shared" si="123"/>
        <v>LABOR - CIVIL</v>
      </c>
    </row>
    <row r="3924" spans="1:119" x14ac:dyDescent="0.35">
      <c r="A3924" t="s">
        <v>105</v>
      </c>
      <c r="B3924">
        <v>503209</v>
      </c>
      <c r="C3924">
        <v>6359</v>
      </c>
      <c r="D3924">
        <v>125122</v>
      </c>
      <c r="E3924">
        <v>13662</v>
      </c>
      <c r="F3924">
        <v>0</v>
      </c>
      <c r="G3924" t="s">
        <v>106</v>
      </c>
      <c r="H3924" t="s">
        <v>106</v>
      </c>
      <c r="I3924" t="s">
        <v>106</v>
      </c>
      <c r="J3924" t="s">
        <v>107</v>
      </c>
      <c r="K3924" t="s">
        <v>108</v>
      </c>
      <c r="L3924" t="s">
        <v>109</v>
      </c>
      <c r="M3924" t="s">
        <v>110</v>
      </c>
      <c r="N3924" t="s">
        <v>8888</v>
      </c>
      <c r="O3924" t="s">
        <v>3213</v>
      </c>
      <c r="P3924">
        <v>8167</v>
      </c>
      <c r="Q3924">
        <v>200</v>
      </c>
      <c r="R3924">
        <v>0</v>
      </c>
      <c r="S3924">
        <v>200</v>
      </c>
      <c r="T3924">
        <v>0</v>
      </c>
      <c r="U3924">
        <v>175</v>
      </c>
      <c r="V3924">
        <v>175</v>
      </c>
      <c r="W3924">
        <v>200</v>
      </c>
      <c r="X3924">
        <v>0</v>
      </c>
      <c r="Y3924">
        <v>0</v>
      </c>
      <c r="Z3924">
        <v>0</v>
      </c>
      <c r="AD3924" s="1">
        <v>41581.333333333336</v>
      </c>
      <c r="AE3924" s="1">
        <v>41609.708333333336</v>
      </c>
      <c r="AG3924" s="1">
        <v>41549.333333333336</v>
      </c>
      <c r="AH3924" s="1">
        <v>41580.708333333336</v>
      </c>
      <c r="AI3924" s="1">
        <v>41549.333333333336</v>
      </c>
      <c r="AJ3924" s="1">
        <v>41580.708333333336</v>
      </c>
      <c r="AK3924" s="1">
        <v>41549.333333333336</v>
      </c>
      <c r="AL3924" s="1">
        <v>41580.708333333336</v>
      </c>
      <c r="AM3924" s="1">
        <v>41581.333333333336</v>
      </c>
      <c r="AN3924" s="1">
        <v>41609.708333333336</v>
      </c>
      <c r="AP3924" t="s">
        <v>113</v>
      </c>
      <c r="AU3924" t="s">
        <v>8889</v>
      </c>
      <c r="AY3924" t="s">
        <v>106</v>
      </c>
      <c r="AZ3924">
        <v>0</v>
      </c>
      <c r="BA3924">
        <v>0</v>
      </c>
      <c r="BD3924" s="3">
        <v>41321.662499999999</v>
      </c>
      <c r="BE3924" s="3">
        <v>41321.663888888892</v>
      </c>
      <c r="BF3924" t="s">
        <v>115</v>
      </c>
      <c r="BG3924" t="s">
        <v>115</v>
      </c>
      <c r="BH3924">
        <v>8149</v>
      </c>
      <c r="BM3924">
        <v>43440</v>
      </c>
      <c r="BR3924" t="s">
        <v>3145</v>
      </c>
      <c r="BS3924" t="s">
        <v>3146</v>
      </c>
      <c r="BU3924">
        <v>1</v>
      </c>
      <c r="BV3924" t="s">
        <v>118</v>
      </c>
      <c r="BX3924" t="s">
        <v>119</v>
      </c>
      <c r="BY3924" t="s">
        <v>119</v>
      </c>
      <c r="BZ3924" t="s">
        <v>119</v>
      </c>
      <c r="CA3924">
        <v>1</v>
      </c>
      <c r="CC3924" t="s">
        <v>120</v>
      </c>
      <c r="CH3924">
        <v>540</v>
      </c>
      <c r="CI3924">
        <v>38300</v>
      </c>
      <c r="CJ3924" t="s">
        <v>106</v>
      </c>
      <c r="CK3924" t="s">
        <v>106</v>
      </c>
      <c r="CL3924">
        <v>15</v>
      </c>
      <c r="CM3924" t="s">
        <v>3211</v>
      </c>
      <c r="CO3924">
        <v>125119</v>
      </c>
      <c r="CQ3924">
        <v>0</v>
      </c>
      <c r="CR3924">
        <v>0</v>
      </c>
      <c r="CS3924">
        <v>0</v>
      </c>
      <c r="CY3924" t="s">
        <v>123</v>
      </c>
      <c r="CZ3924" t="s">
        <v>124</v>
      </c>
      <c r="DD3924" t="str" cm="1">
        <f t="array" ref="DD3924:DE3924">TEXT(_xlfn.SEQUENCE(1, DATEDIF(AG3924, AH3924, "m") + 1, AG3924, 30), "YYYY-APMM")</f>
        <v>2013-AP10</v>
      </c>
      <c r="DE3924" t="str">
        <v>2013-AP11</v>
      </c>
      <c r="DN3924">
        <f t="shared" si="122"/>
        <v>87.5</v>
      </c>
      <c r="DO3924" t="str">
        <f t="shared" si="123"/>
        <v>CONCRETE MASON SK</v>
      </c>
    </row>
    <row r="3925" spans="1:119" x14ac:dyDescent="0.35">
      <c r="A3925" t="s">
        <v>105</v>
      </c>
      <c r="B3925">
        <v>503210</v>
      </c>
      <c r="C3925">
        <v>6359</v>
      </c>
      <c r="D3925">
        <v>125122</v>
      </c>
      <c r="E3925">
        <v>13662</v>
      </c>
      <c r="F3925">
        <v>0</v>
      </c>
      <c r="G3925" t="s">
        <v>106</v>
      </c>
      <c r="H3925" t="s">
        <v>106</v>
      </c>
      <c r="I3925" t="s">
        <v>106</v>
      </c>
      <c r="J3925" t="s">
        <v>107</v>
      </c>
      <c r="K3925" t="s">
        <v>108</v>
      </c>
      <c r="L3925" t="s">
        <v>109</v>
      </c>
      <c r="M3925" t="s">
        <v>110</v>
      </c>
      <c r="N3925" t="s">
        <v>8890</v>
      </c>
      <c r="O3925" t="s">
        <v>3216</v>
      </c>
      <c r="P3925">
        <v>8168</v>
      </c>
      <c r="Q3925">
        <v>200</v>
      </c>
      <c r="R3925">
        <v>0</v>
      </c>
      <c r="S3925">
        <v>200</v>
      </c>
      <c r="T3925">
        <v>0</v>
      </c>
      <c r="U3925">
        <v>577</v>
      </c>
      <c r="V3925">
        <v>577</v>
      </c>
      <c r="W3925">
        <v>200</v>
      </c>
      <c r="X3925">
        <v>0</v>
      </c>
      <c r="Y3925">
        <v>0</v>
      </c>
      <c r="Z3925">
        <v>0</v>
      </c>
      <c r="AD3925" s="1">
        <v>41590.333333333336</v>
      </c>
      <c r="AE3925" s="1">
        <v>41618.708333333336</v>
      </c>
      <c r="AG3925" s="1">
        <v>41559.333333333336</v>
      </c>
      <c r="AH3925" s="1">
        <v>41589.708333333336</v>
      </c>
      <c r="AI3925" s="1">
        <v>41559.333333333336</v>
      </c>
      <c r="AJ3925" s="1">
        <v>41589.708333333336</v>
      </c>
      <c r="AK3925" s="1">
        <v>41559.333333333336</v>
      </c>
      <c r="AL3925" s="1">
        <v>41589.708333333336</v>
      </c>
      <c r="AM3925" s="1">
        <v>41590.333333333336</v>
      </c>
      <c r="AN3925" s="1">
        <v>41618.708333333336</v>
      </c>
      <c r="AP3925" t="s">
        <v>113</v>
      </c>
      <c r="AU3925" t="s">
        <v>8891</v>
      </c>
      <c r="AY3925" t="s">
        <v>106</v>
      </c>
      <c r="AZ3925">
        <v>0</v>
      </c>
      <c r="BA3925">
        <v>0</v>
      </c>
      <c r="BD3925" s="3">
        <v>41321.662499999999</v>
      </c>
      <c r="BE3925" s="3">
        <v>41321.663888888892</v>
      </c>
      <c r="BF3925" t="s">
        <v>115</v>
      </c>
      <c r="BG3925" t="s">
        <v>115</v>
      </c>
      <c r="BH3925">
        <v>8149</v>
      </c>
      <c r="BM3925">
        <v>43450</v>
      </c>
      <c r="BR3925" t="s">
        <v>1309</v>
      </c>
      <c r="BS3925" t="s">
        <v>1310</v>
      </c>
      <c r="BU3925">
        <v>1</v>
      </c>
      <c r="BV3925" t="s">
        <v>118</v>
      </c>
      <c r="BX3925" t="s">
        <v>119</v>
      </c>
      <c r="BY3925" t="s">
        <v>119</v>
      </c>
      <c r="BZ3925" t="s">
        <v>119</v>
      </c>
      <c r="CA3925">
        <v>1</v>
      </c>
      <c r="CC3925" t="s">
        <v>120</v>
      </c>
      <c r="CH3925">
        <v>540</v>
      </c>
      <c r="CI3925">
        <v>38300</v>
      </c>
      <c r="CJ3925" t="s">
        <v>106</v>
      </c>
      <c r="CK3925" t="s">
        <v>106</v>
      </c>
      <c r="CL3925">
        <v>15</v>
      </c>
      <c r="CM3925" t="s">
        <v>3211</v>
      </c>
      <c r="CO3925">
        <v>125119</v>
      </c>
      <c r="CQ3925">
        <v>0</v>
      </c>
      <c r="CR3925">
        <v>0</v>
      </c>
      <c r="CS3925">
        <v>0</v>
      </c>
      <c r="CY3925" t="s">
        <v>123</v>
      </c>
      <c r="CZ3925" t="s">
        <v>124</v>
      </c>
      <c r="DD3925" t="str" cm="1">
        <f t="array" ref="DD3925">TEXT(_xlfn.SEQUENCE(1, DATEDIF(AG3925, AH3925, "m") + 1, AG3925, 30), "YYYY-APMM")</f>
        <v>2013-AP10</v>
      </c>
      <c r="DN3925">
        <f t="shared" si="122"/>
        <v>577</v>
      </c>
      <c r="DO3925" t="str">
        <f t="shared" si="123"/>
        <v>BLOCK MASON SK</v>
      </c>
    </row>
    <row r="3926" spans="1:119" x14ac:dyDescent="0.35">
      <c r="A3926" t="s">
        <v>105</v>
      </c>
      <c r="B3926">
        <v>503211</v>
      </c>
      <c r="C3926">
        <v>6359</v>
      </c>
      <c r="D3926">
        <v>125122</v>
      </c>
      <c r="E3926">
        <v>13662</v>
      </c>
      <c r="F3926">
        <v>0</v>
      </c>
      <c r="G3926" t="s">
        <v>106</v>
      </c>
      <c r="H3926" t="s">
        <v>106</v>
      </c>
      <c r="I3926" t="s">
        <v>106</v>
      </c>
      <c r="J3926" t="s">
        <v>107</v>
      </c>
      <c r="K3926" t="s">
        <v>108</v>
      </c>
      <c r="L3926" t="s">
        <v>109</v>
      </c>
      <c r="M3926" t="s">
        <v>110</v>
      </c>
      <c r="N3926" t="s">
        <v>8892</v>
      </c>
      <c r="O3926" t="s">
        <v>3222</v>
      </c>
      <c r="P3926">
        <v>8178</v>
      </c>
      <c r="Q3926">
        <v>200</v>
      </c>
      <c r="R3926">
        <v>0</v>
      </c>
      <c r="S3926">
        <v>160</v>
      </c>
      <c r="T3926">
        <v>0</v>
      </c>
      <c r="U3926">
        <v>125</v>
      </c>
      <c r="V3926">
        <v>125</v>
      </c>
      <c r="W3926">
        <v>160</v>
      </c>
      <c r="X3926">
        <v>0</v>
      </c>
      <c r="Y3926">
        <v>0</v>
      </c>
      <c r="Z3926">
        <v>0</v>
      </c>
      <c r="AD3926" s="1">
        <v>41619.333333333336</v>
      </c>
      <c r="AE3926" s="1">
        <v>41643.708333333336</v>
      </c>
      <c r="AG3926" s="1">
        <v>41590.333333333336</v>
      </c>
      <c r="AH3926" s="1">
        <v>41612.708333333336</v>
      </c>
      <c r="AI3926" s="1">
        <v>41590.333333333336</v>
      </c>
      <c r="AJ3926" s="1">
        <v>41612.708333333336</v>
      </c>
      <c r="AK3926" s="1">
        <v>41590.333333333336</v>
      </c>
      <c r="AL3926" s="1">
        <v>41612.708333333336</v>
      </c>
      <c r="AM3926" s="1">
        <v>41619.333333333336</v>
      </c>
      <c r="AN3926" s="1">
        <v>41643.708333333336</v>
      </c>
      <c r="AP3926" t="s">
        <v>113</v>
      </c>
      <c r="AU3926" t="s">
        <v>8893</v>
      </c>
      <c r="AY3926" t="s">
        <v>106</v>
      </c>
      <c r="AZ3926">
        <v>0</v>
      </c>
      <c r="BA3926">
        <v>0</v>
      </c>
      <c r="BD3926" s="3">
        <v>41321.662499999999</v>
      </c>
      <c r="BE3926" s="3">
        <v>41321.663888888892</v>
      </c>
      <c r="BF3926" t="s">
        <v>115</v>
      </c>
      <c r="BG3926" t="s">
        <v>115</v>
      </c>
      <c r="BH3926">
        <v>8149</v>
      </c>
      <c r="BM3926">
        <v>43550</v>
      </c>
      <c r="BR3926" t="s">
        <v>116</v>
      </c>
      <c r="BS3926" t="s">
        <v>117</v>
      </c>
      <c r="BU3926">
        <v>1</v>
      </c>
      <c r="BV3926" t="s">
        <v>118</v>
      </c>
      <c r="BX3926" t="s">
        <v>119</v>
      </c>
      <c r="BY3926" t="s">
        <v>119</v>
      </c>
      <c r="BZ3926" t="s">
        <v>119</v>
      </c>
      <c r="CA3926">
        <v>1</v>
      </c>
      <c r="CC3926" t="s">
        <v>120</v>
      </c>
      <c r="CH3926">
        <v>540</v>
      </c>
      <c r="CI3926">
        <v>38300</v>
      </c>
      <c r="CJ3926" t="s">
        <v>106</v>
      </c>
      <c r="CK3926" t="s">
        <v>106</v>
      </c>
      <c r="CL3926">
        <v>15</v>
      </c>
      <c r="CM3926" t="s">
        <v>3211</v>
      </c>
      <c r="CO3926">
        <v>125119</v>
      </c>
      <c r="CQ3926">
        <v>0</v>
      </c>
      <c r="CR3926">
        <v>0</v>
      </c>
      <c r="CS3926">
        <v>0</v>
      </c>
      <c r="CY3926" t="s">
        <v>123</v>
      </c>
      <c r="CZ3926" t="s">
        <v>124</v>
      </c>
      <c r="DD3926" t="str" cm="1">
        <f t="array" ref="DD3926">TEXT(_xlfn.SEQUENCE(1, DATEDIF(AG3926, AH3926, "m") + 1, AG3926, 30), "YYYY-APMM")</f>
        <v>2013-AP11</v>
      </c>
      <c r="DN3926">
        <f t="shared" si="122"/>
        <v>125</v>
      </c>
      <c r="DO3926" t="str">
        <f t="shared" si="123"/>
        <v>LABOR- SUBCONTRACTOR</v>
      </c>
    </row>
    <row r="3927" spans="1:119" x14ac:dyDescent="0.35">
      <c r="A3927" t="s">
        <v>105</v>
      </c>
      <c r="B3927">
        <v>503212</v>
      </c>
      <c r="C3927">
        <v>6359</v>
      </c>
      <c r="D3927">
        <v>125122</v>
      </c>
      <c r="E3927">
        <v>13662</v>
      </c>
      <c r="F3927">
        <v>0</v>
      </c>
      <c r="G3927" t="s">
        <v>106</v>
      </c>
      <c r="H3927" t="s">
        <v>106</v>
      </c>
      <c r="I3927" t="s">
        <v>106</v>
      </c>
      <c r="J3927" t="s">
        <v>107</v>
      </c>
      <c r="K3927" t="s">
        <v>108</v>
      </c>
      <c r="L3927" t="s">
        <v>109</v>
      </c>
      <c r="M3927" t="s">
        <v>110</v>
      </c>
      <c r="N3927" t="s">
        <v>8894</v>
      </c>
      <c r="O3927" t="s">
        <v>3225</v>
      </c>
      <c r="P3927">
        <v>8178</v>
      </c>
      <c r="Q3927">
        <v>200</v>
      </c>
      <c r="R3927">
        <v>120</v>
      </c>
      <c r="S3927">
        <v>200</v>
      </c>
      <c r="T3927">
        <v>0</v>
      </c>
      <c r="U3927">
        <v>445.25</v>
      </c>
      <c r="V3927">
        <v>445.25</v>
      </c>
      <c r="W3927">
        <v>200</v>
      </c>
      <c r="X3927">
        <v>0</v>
      </c>
      <c r="Y3927">
        <v>0</v>
      </c>
      <c r="Z3927">
        <v>0</v>
      </c>
      <c r="AD3927" s="1">
        <v>41625.333333333336</v>
      </c>
      <c r="AE3927" s="1">
        <v>41654.708333333336</v>
      </c>
      <c r="AG3927" s="1">
        <v>41596.333333333336</v>
      </c>
      <c r="AH3927" s="1">
        <v>41624.708333333336</v>
      </c>
      <c r="AI3927" s="1">
        <v>41596.333333333336</v>
      </c>
      <c r="AJ3927" s="1">
        <v>41624.708333333336</v>
      </c>
      <c r="AK3927" s="1">
        <v>41596.333333333336</v>
      </c>
      <c r="AL3927" s="1">
        <v>41624.708333333336</v>
      </c>
      <c r="AM3927" s="1">
        <v>41625.333333333336</v>
      </c>
      <c r="AN3927" s="1">
        <v>41654.708333333336</v>
      </c>
      <c r="AP3927" t="s">
        <v>113</v>
      </c>
      <c r="AU3927" t="s">
        <v>8895</v>
      </c>
      <c r="AY3927" t="s">
        <v>106</v>
      </c>
      <c r="AZ3927">
        <v>0</v>
      </c>
      <c r="BA3927">
        <v>0</v>
      </c>
      <c r="BD3927" s="3">
        <v>41321.662499999999</v>
      </c>
      <c r="BE3927" s="3">
        <v>41321.663888888892</v>
      </c>
      <c r="BF3927" t="s">
        <v>115</v>
      </c>
      <c r="BG3927" t="s">
        <v>115</v>
      </c>
      <c r="BH3927">
        <v>8149</v>
      </c>
      <c r="BM3927">
        <v>43550</v>
      </c>
      <c r="BR3927" t="s">
        <v>116</v>
      </c>
      <c r="BS3927" t="s">
        <v>117</v>
      </c>
      <c r="BU3927">
        <v>1</v>
      </c>
      <c r="BV3927" t="s">
        <v>118</v>
      </c>
      <c r="BX3927" t="s">
        <v>119</v>
      </c>
      <c r="BY3927" t="s">
        <v>119</v>
      </c>
      <c r="BZ3927" t="s">
        <v>119</v>
      </c>
      <c r="CA3927">
        <v>1</v>
      </c>
      <c r="CC3927" t="s">
        <v>120</v>
      </c>
      <c r="CH3927">
        <v>540</v>
      </c>
      <c r="CI3927">
        <v>38300</v>
      </c>
      <c r="CJ3927" t="s">
        <v>106</v>
      </c>
      <c r="CK3927" t="s">
        <v>106</v>
      </c>
      <c r="CL3927">
        <v>15</v>
      </c>
      <c r="CM3927" t="s">
        <v>3211</v>
      </c>
      <c r="CO3927">
        <v>125119</v>
      </c>
      <c r="CQ3927">
        <v>0</v>
      </c>
      <c r="CR3927">
        <v>0</v>
      </c>
      <c r="CS3927">
        <v>0</v>
      </c>
      <c r="CY3927" t="s">
        <v>123</v>
      </c>
      <c r="CZ3927" t="s">
        <v>124</v>
      </c>
      <c r="DD3927" t="str" cm="1">
        <f t="array" ref="DD3927">TEXT(_xlfn.SEQUENCE(1, DATEDIF(AG3927, AH3927, "m") + 1, AG3927, 30), "YYYY-APMM")</f>
        <v>2013-AP11</v>
      </c>
      <c r="DN3927">
        <f t="shared" si="122"/>
        <v>445.25</v>
      </c>
      <c r="DO3927" t="str">
        <f t="shared" si="123"/>
        <v>LABOR- SUBCONTRACTOR</v>
      </c>
    </row>
    <row r="3928" spans="1:119" x14ac:dyDescent="0.35">
      <c r="A3928" t="s">
        <v>105</v>
      </c>
      <c r="B3928">
        <v>503213</v>
      </c>
      <c r="C3928">
        <v>6359</v>
      </c>
      <c r="D3928">
        <v>125122</v>
      </c>
      <c r="E3928">
        <v>13662</v>
      </c>
      <c r="F3928">
        <v>0</v>
      </c>
      <c r="G3928" t="s">
        <v>106</v>
      </c>
      <c r="H3928" t="s">
        <v>106</v>
      </c>
      <c r="I3928" t="s">
        <v>106</v>
      </c>
      <c r="J3928" t="s">
        <v>107</v>
      </c>
      <c r="K3928" t="s">
        <v>108</v>
      </c>
      <c r="L3928" t="s">
        <v>109</v>
      </c>
      <c r="M3928" t="s">
        <v>110</v>
      </c>
      <c r="N3928" t="s">
        <v>8896</v>
      </c>
      <c r="O3928" t="s">
        <v>3228</v>
      </c>
      <c r="P3928">
        <v>8178</v>
      </c>
      <c r="Q3928">
        <v>80</v>
      </c>
      <c r="R3928">
        <v>0</v>
      </c>
      <c r="S3928">
        <v>200</v>
      </c>
      <c r="T3928">
        <v>0</v>
      </c>
      <c r="U3928">
        <v>239</v>
      </c>
      <c r="V3928">
        <v>239</v>
      </c>
      <c r="W3928">
        <v>200</v>
      </c>
      <c r="X3928">
        <v>0</v>
      </c>
      <c r="Y3928">
        <v>0</v>
      </c>
      <c r="Z3928">
        <v>0</v>
      </c>
      <c r="AD3928" s="1">
        <v>41638.333333333336</v>
      </c>
      <c r="AE3928" s="1">
        <v>41666.708333333336</v>
      </c>
      <c r="AG3928" s="1">
        <v>41625.333333333336</v>
      </c>
      <c r="AH3928" s="1">
        <v>41654.708333333336</v>
      </c>
      <c r="AI3928" s="1">
        <v>41625.333333333336</v>
      </c>
      <c r="AJ3928" s="1">
        <v>41654.708333333336</v>
      </c>
      <c r="AK3928" s="1">
        <v>41625.333333333336</v>
      </c>
      <c r="AL3928" s="1">
        <v>41654.708333333336</v>
      </c>
      <c r="AM3928" s="1">
        <v>41638.333333333336</v>
      </c>
      <c r="AN3928" s="1">
        <v>41666.708333333336</v>
      </c>
      <c r="AP3928" t="s">
        <v>113</v>
      </c>
      <c r="AU3928" t="s">
        <v>8897</v>
      </c>
      <c r="AY3928" t="s">
        <v>106</v>
      </c>
      <c r="AZ3928">
        <v>0</v>
      </c>
      <c r="BA3928">
        <v>0</v>
      </c>
      <c r="BD3928" s="3">
        <v>41321.662499999999</v>
      </c>
      <c r="BE3928" s="3">
        <v>41321.663888888892</v>
      </c>
      <c r="BF3928" t="s">
        <v>115</v>
      </c>
      <c r="BG3928" t="s">
        <v>115</v>
      </c>
      <c r="BH3928">
        <v>8149</v>
      </c>
      <c r="BM3928">
        <v>43550</v>
      </c>
      <c r="BR3928" t="s">
        <v>116</v>
      </c>
      <c r="BS3928" t="s">
        <v>117</v>
      </c>
      <c r="BU3928">
        <v>1</v>
      </c>
      <c r="BV3928" t="s">
        <v>118</v>
      </c>
      <c r="BX3928" t="s">
        <v>119</v>
      </c>
      <c r="BY3928" t="s">
        <v>119</v>
      </c>
      <c r="BZ3928" t="s">
        <v>119</v>
      </c>
      <c r="CA3928">
        <v>1</v>
      </c>
      <c r="CC3928" t="s">
        <v>120</v>
      </c>
      <c r="CH3928">
        <v>540</v>
      </c>
      <c r="CI3928">
        <v>38300</v>
      </c>
      <c r="CJ3928" t="s">
        <v>106</v>
      </c>
      <c r="CK3928" t="s">
        <v>106</v>
      </c>
      <c r="CL3928">
        <v>15</v>
      </c>
      <c r="CM3928" t="s">
        <v>3211</v>
      </c>
      <c r="CO3928">
        <v>125119</v>
      </c>
      <c r="CQ3928">
        <v>0</v>
      </c>
      <c r="CR3928">
        <v>0</v>
      </c>
      <c r="CS3928">
        <v>0</v>
      </c>
      <c r="CY3928" t="s">
        <v>123</v>
      </c>
      <c r="CZ3928" t="s">
        <v>124</v>
      </c>
      <c r="DD3928" t="str" cm="1">
        <f t="array" ref="DD3928">TEXT(_xlfn.SEQUENCE(1, DATEDIF(AG3928, AH3928, "m") + 1, AG3928, 30), "YYYY-APMM")</f>
        <v>2013-AP12</v>
      </c>
      <c r="DN3928">
        <f t="shared" si="122"/>
        <v>239</v>
      </c>
      <c r="DO3928" t="str">
        <f t="shared" si="123"/>
        <v>LABOR- SUBCONTRACTOR</v>
      </c>
    </row>
    <row r="3929" spans="1:119" x14ac:dyDescent="0.35">
      <c r="A3929" t="s">
        <v>105</v>
      </c>
      <c r="B3929">
        <v>503214</v>
      </c>
      <c r="C3929">
        <v>6359</v>
      </c>
      <c r="D3929">
        <v>125122</v>
      </c>
      <c r="E3929">
        <v>13662</v>
      </c>
      <c r="F3929">
        <v>0</v>
      </c>
      <c r="G3929" t="s">
        <v>106</v>
      </c>
      <c r="H3929" t="s">
        <v>106</v>
      </c>
      <c r="I3929" t="s">
        <v>106</v>
      </c>
      <c r="J3929" t="s">
        <v>107</v>
      </c>
      <c r="K3929" t="s">
        <v>108</v>
      </c>
      <c r="L3929" t="s">
        <v>109</v>
      </c>
      <c r="M3929" t="s">
        <v>110</v>
      </c>
      <c r="N3929" t="s">
        <v>8898</v>
      </c>
      <c r="O3929" t="s">
        <v>7751</v>
      </c>
      <c r="P3929">
        <v>8178</v>
      </c>
      <c r="Q3929">
        <v>160</v>
      </c>
      <c r="R3929">
        <v>40</v>
      </c>
      <c r="S3929">
        <v>160</v>
      </c>
      <c r="T3929">
        <v>0</v>
      </c>
      <c r="U3929">
        <v>200</v>
      </c>
      <c r="V3929">
        <v>200</v>
      </c>
      <c r="W3929">
        <v>160</v>
      </c>
      <c r="X3929">
        <v>0</v>
      </c>
      <c r="Y3929">
        <v>0</v>
      </c>
      <c r="Z3929">
        <v>0</v>
      </c>
      <c r="AD3929" s="1">
        <v>41658.333333333336</v>
      </c>
      <c r="AE3929" s="1">
        <v>41680.708333333336</v>
      </c>
      <c r="AG3929" s="1">
        <v>41634.333333333336</v>
      </c>
      <c r="AH3929" s="1">
        <v>41657.708333333336</v>
      </c>
      <c r="AI3929" s="1">
        <v>41634.333333333336</v>
      </c>
      <c r="AJ3929" s="1">
        <v>41657.708333333336</v>
      </c>
      <c r="AK3929" s="1">
        <v>41634.333333333336</v>
      </c>
      <c r="AL3929" s="1">
        <v>41657.708333333336</v>
      </c>
      <c r="AM3929" s="1">
        <v>41658.333333333336</v>
      </c>
      <c r="AN3929" s="1">
        <v>41680.708333333336</v>
      </c>
      <c r="AP3929" t="s">
        <v>113</v>
      </c>
      <c r="AU3929" t="s">
        <v>8899</v>
      </c>
      <c r="AY3929" t="s">
        <v>106</v>
      </c>
      <c r="AZ3929">
        <v>0</v>
      </c>
      <c r="BA3929">
        <v>0</v>
      </c>
      <c r="BD3929" s="3">
        <v>41321.662499999999</v>
      </c>
      <c r="BE3929" s="3">
        <v>41321.663888888892</v>
      </c>
      <c r="BF3929" t="s">
        <v>115</v>
      </c>
      <c r="BG3929" t="s">
        <v>115</v>
      </c>
      <c r="BH3929">
        <v>8149</v>
      </c>
      <c r="BM3929">
        <v>43550</v>
      </c>
      <c r="BR3929" t="s">
        <v>116</v>
      </c>
      <c r="BS3929" t="s">
        <v>117</v>
      </c>
      <c r="BU3929">
        <v>1</v>
      </c>
      <c r="BV3929" t="s">
        <v>118</v>
      </c>
      <c r="BX3929" t="s">
        <v>119</v>
      </c>
      <c r="BY3929" t="s">
        <v>119</v>
      </c>
      <c r="BZ3929" t="s">
        <v>119</v>
      </c>
      <c r="CA3929">
        <v>1</v>
      </c>
      <c r="CC3929" t="s">
        <v>120</v>
      </c>
      <c r="CH3929">
        <v>540</v>
      </c>
      <c r="CI3929">
        <v>38300</v>
      </c>
      <c r="CJ3929" t="s">
        <v>106</v>
      </c>
      <c r="CK3929" t="s">
        <v>106</v>
      </c>
      <c r="CL3929">
        <v>15</v>
      </c>
      <c r="CM3929" t="s">
        <v>3211</v>
      </c>
      <c r="CO3929">
        <v>125119</v>
      </c>
      <c r="CQ3929">
        <v>0</v>
      </c>
      <c r="CR3929">
        <v>0</v>
      </c>
      <c r="CS3929">
        <v>0</v>
      </c>
      <c r="CY3929" t="s">
        <v>123</v>
      </c>
      <c r="CZ3929" t="s">
        <v>124</v>
      </c>
      <c r="DD3929" t="str" cm="1">
        <f t="array" ref="DD3929">TEXT(_xlfn.SEQUENCE(1, DATEDIF(AG3929, AH3929, "m") + 1, AG3929, 30), "YYYY-APMM")</f>
        <v>2013-AP12</v>
      </c>
      <c r="DN3929">
        <f t="shared" si="122"/>
        <v>200</v>
      </c>
      <c r="DO3929" t="str">
        <f t="shared" si="123"/>
        <v>LABOR- SUBCONTRACTOR</v>
      </c>
    </row>
    <row r="3930" spans="1:119" x14ac:dyDescent="0.35">
      <c r="A3930" t="s">
        <v>105</v>
      </c>
      <c r="B3930">
        <v>503215</v>
      </c>
      <c r="C3930">
        <v>6359</v>
      </c>
      <c r="D3930">
        <v>125122</v>
      </c>
      <c r="E3930">
        <v>13662</v>
      </c>
      <c r="F3930">
        <v>0</v>
      </c>
      <c r="G3930" t="s">
        <v>106</v>
      </c>
      <c r="H3930" t="s">
        <v>106</v>
      </c>
      <c r="I3930" t="s">
        <v>106</v>
      </c>
      <c r="J3930" t="s">
        <v>107</v>
      </c>
      <c r="K3930" t="s">
        <v>108</v>
      </c>
      <c r="L3930" t="s">
        <v>109</v>
      </c>
      <c r="M3930" t="s">
        <v>110</v>
      </c>
      <c r="N3930" t="s">
        <v>8900</v>
      </c>
      <c r="O3930" t="s">
        <v>3219</v>
      </c>
      <c r="P3930">
        <v>8164</v>
      </c>
      <c r="Q3930">
        <v>200</v>
      </c>
      <c r="R3930">
        <v>0</v>
      </c>
      <c r="S3930">
        <v>200</v>
      </c>
      <c r="T3930">
        <v>0</v>
      </c>
      <c r="U3930">
        <v>280.25</v>
      </c>
      <c r="V3930">
        <v>280.25</v>
      </c>
      <c r="W3930">
        <v>200</v>
      </c>
      <c r="X3930">
        <v>0</v>
      </c>
      <c r="Y3930">
        <v>0</v>
      </c>
      <c r="Z3930">
        <v>0</v>
      </c>
      <c r="AD3930" s="1">
        <v>41602.333333333336</v>
      </c>
      <c r="AE3930" s="1">
        <v>41631.708333333336</v>
      </c>
      <c r="AG3930" s="1">
        <v>41573.333333333336</v>
      </c>
      <c r="AH3930" s="1">
        <v>41601.708333333336</v>
      </c>
      <c r="AI3930" s="1">
        <v>41573.333333333336</v>
      </c>
      <c r="AJ3930" s="1">
        <v>41601.708333333336</v>
      </c>
      <c r="AK3930" s="1">
        <v>41573.333333333336</v>
      </c>
      <c r="AL3930" s="1">
        <v>41601.708333333336</v>
      </c>
      <c r="AM3930" s="1">
        <v>41602.333333333336</v>
      </c>
      <c r="AN3930" s="1">
        <v>41631.708333333336</v>
      </c>
      <c r="AP3930" t="s">
        <v>113</v>
      </c>
      <c r="AU3930" t="s">
        <v>8901</v>
      </c>
      <c r="AY3930" t="s">
        <v>106</v>
      </c>
      <c r="AZ3930">
        <v>0</v>
      </c>
      <c r="BA3930">
        <v>0</v>
      </c>
      <c r="BD3930" s="3">
        <v>41321.662499999999</v>
      </c>
      <c r="BE3930" s="3">
        <v>41321.663888888892</v>
      </c>
      <c r="BF3930" t="s">
        <v>115</v>
      </c>
      <c r="BG3930" t="s">
        <v>115</v>
      </c>
      <c r="BH3930">
        <v>8149</v>
      </c>
      <c r="BM3930">
        <v>43410</v>
      </c>
      <c r="BR3930" t="s">
        <v>2865</v>
      </c>
      <c r="BS3930" t="s">
        <v>2866</v>
      </c>
      <c r="BU3930">
        <v>1</v>
      </c>
      <c r="BV3930" t="s">
        <v>118</v>
      </c>
      <c r="BX3930" t="s">
        <v>119</v>
      </c>
      <c r="BY3930" t="s">
        <v>119</v>
      </c>
      <c r="BZ3930" t="s">
        <v>119</v>
      </c>
      <c r="CA3930">
        <v>1</v>
      </c>
      <c r="CC3930" t="s">
        <v>120</v>
      </c>
      <c r="CH3930">
        <v>540</v>
      </c>
      <c r="CI3930">
        <v>38300</v>
      </c>
      <c r="CJ3930" t="s">
        <v>106</v>
      </c>
      <c r="CK3930" t="s">
        <v>106</v>
      </c>
      <c r="CL3930">
        <v>15</v>
      </c>
      <c r="CM3930" t="s">
        <v>3211</v>
      </c>
      <c r="CO3930">
        <v>125119</v>
      </c>
      <c r="CQ3930">
        <v>0</v>
      </c>
      <c r="CR3930">
        <v>0</v>
      </c>
      <c r="CS3930">
        <v>0</v>
      </c>
      <c r="CY3930" t="s">
        <v>123</v>
      </c>
      <c r="CZ3930" t="s">
        <v>124</v>
      </c>
      <c r="DD3930" t="str" cm="1">
        <f t="array" ref="DD3930">TEXT(_xlfn.SEQUENCE(1, DATEDIF(AG3930, AH3930, "m") + 1, AG3930, 30), "YYYY-APMM")</f>
        <v>2013-AP10</v>
      </c>
      <c r="DN3930">
        <f t="shared" si="122"/>
        <v>280.25</v>
      </c>
      <c r="DO3930" t="str">
        <f t="shared" si="123"/>
        <v>SCREED MASON SK</v>
      </c>
    </row>
    <row r="3931" spans="1:119" x14ac:dyDescent="0.35">
      <c r="A3931" t="s">
        <v>105</v>
      </c>
      <c r="B3931">
        <v>503216</v>
      </c>
      <c r="C3931">
        <v>6359</v>
      </c>
      <c r="D3931">
        <v>125123</v>
      </c>
      <c r="E3931">
        <v>13662</v>
      </c>
      <c r="F3931">
        <v>0</v>
      </c>
      <c r="G3931" t="s">
        <v>106</v>
      </c>
      <c r="H3931" t="s">
        <v>106</v>
      </c>
      <c r="I3931" t="s">
        <v>106</v>
      </c>
      <c r="J3931" t="s">
        <v>107</v>
      </c>
      <c r="K3931" t="s">
        <v>108</v>
      </c>
      <c r="L3931" t="s">
        <v>109</v>
      </c>
      <c r="M3931" t="s">
        <v>110</v>
      </c>
      <c r="N3931" t="s">
        <v>8902</v>
      </c>
      <c r="O3931" t="s">
        <v>3231</v>
      </c>
      <c r="P3931">
        <v>8173</v>
      </c>
      <c r="Q3931">
        <v>280</v>
      </c>
      <c r="R3931">
        <v>0</v>
      </c>
      <c r="S3931">
        <v>160</v>
      </c>
      <c r="T3931">
        <v>0</v>
      </c>
      <c r="U3931">
        <v>196.75</v>
      </c>
      <c r="V3931">
        <v>196.75</v>
      </c>
      <c r="W3931">
        <v>160</v>
      </c>
      <c r="X3931">
        <v>0</v>
      </c>
      <c r="Y3931">
        <v>0</v>
      </c>
      <c r="Z3931">
        <v>0</v>
      </c>
      <c r="AD3931" s="1">
        <v>41606.333333333336</v>
      </c>
      <c r="AE3931" s="1">
        <v>41630.708333333336</v>
      </c>
      <c r="AG3931" s="1">
        <v>41563.333333333336</v>
      </c>
      <c r="AH3931" s="1">
        <v>41588.708333333336</v>
      </c>
      <c r="AI3931" s="1">
        <v>41563.333333333336</v>
      </c>
      <c r="AJ3931" s="1">
        <v>41588.708333333336</v>
      </c>
      <c r="AK3931" s="1">
        <v>41563.333333333336</v>
      </c>
      <c r="AL3931" s="1">
        <v>41588.708333333336</v>
      </c>
      <c r="AM3931" s="1">
        <v>41606.333333333336</v>
      </c>
      <c r="AN3931" s="1">
        <v>41630.708333333336</v>
      </c>
      <c r="AP3931" t="s">
        <v>113</v>
      </c>
      <c r="AU3931" t="s">
        <v>8903</v>
      </c>
      <c r="AY3931" t="s">
        <v>106</v>
      </c>
      <c r="AZ3931">
        <v>0</v>
      </c>
      <c r="BA3931">
        <v>0</v>
      </c>
      <c r="BD3931" s="3">
        <v>41321.662499999999</v>
      </c>
      <c r="BE3931" s="3">
        <v>41321.663888888892</v>
      </c>
      <c r="BF3931" t="s">
        <v>115</v>
      </c>
      <c r="BG3931" t="s">
        <v>115</v>
      </c>
      <c r="BH3931">
        <v>8149</v>
      </c>
      <c r="BM3931">
        <v>43500</v>
      </c>
      <c r="BR3931" t="s">
        <v>3233</v>
      </c>
      <c r="BS3931" t="s">
        <v>3234</v>
      </c>
      <c r="BU3931">
        <v>1</v>
      </c>
      <c r="BV3931" t="s">
        <v>118</v>
      </c>
      <c r="BX3931" t="s">
        <v>119</v>
      </c>
      <c r="BY3931" t="s">
        <v>119</v>
      </c>
      <c r="BZ3931" t="s">
        <v>119</v>
      </c>
      <c r="CA3931">
        <v>1</v>
      </c>
      <c r="CC3931" t="s">
        <v>120</v>
      </c>
      <c r="CH3931">
        <v>540</v>
      </c>
      <c r="CI3931">
        <v>38310</v>
      </c>
      <c r="CJ3931" t="s">
        <v>106</v>
      </c>
      <c r="CK3931" t="s">
        <v>106</v>
      </c>
      <c r="CL3931">
        <v>20</v>
      </c>
      <c r="CM3931" t="s">
        <v>3235</v>
      </c>
      <c r="CO3931">
        <v>125119</v>
      </c>
      <c r="CQ3931">
        <v>0</v>
      </c>
      <c r="CR3931">
        <v>0</v>
      </c>
      <c r="CS3931">
        <v>0</v>
      </c>
      <c r="CY3931" t="s">
        <v>123</v>
      </c>
      <c r="CZ3931" t="s">
        <v>124</v>
      </c>
      <c r="DD3931" t="str" cm="1">
        <f t="array" ref="DD3931">TEXT(_xlfn.SEQUENCE(1, DATEDIF(AG3931, AH3931, "m") + 1, AG3931, 30), "YYYY-APMM")</f>
        <v>2013-AP10</v>
      </c>
      <c r="DN3931">
        <f t="shared" si="122"/>
        <v>196.75</v>
      </c>
      <c r="DO3931" t="str">
        <f t="shared" si="123"/>
        <v>KERBSTONE MASON SK</v>
      </c>
    </row>
    <row r="3932" spans="1:119" x14ac:dyDescent="0.35">
      <c r="A3932" t="s">
        <v>105</v>
      </c>
      <c r="B3932">
        <v>503217</v>
      </c>
      <c r="C3932">
        <v>6359</v>
      </c>
      <c r="D3932">
        <v>125123</v>
      </c>
      <c r="E3932">
        <v>13662</v>
      </c>
      <c r="F3932">
        <v>0</v>
      </c>
      <c r="G3932" t="s">
        <v>106</v>
      </c>
      <c r="H3932" t="s">
        <v>106</v>
      </c>
      <c r="I3932" t="s">
        <v>106</v>
      </c>
      <c r="J3932" t="s">
        <v>107</v>
      </c>
      <c r="K3932" t="s">
        <v>108</v>
      </c>
      <c r="L3932" t="s">
        <v>109</v>
      </c>
      <c r="M3932" t="s">
        <v>110</v>
      </c>
      <c r="N3932" t="s">
        <v>8904</v>
      </c>
      <c r="O3932" t="s">
        <v>3237</v>
      </c>
      <c r="P3932">
        <v>8170</v>
      </c>
      <c r="Q3932">
        <v>280</v>
      </c>
      <c r="R3932">
        <v>0</v>
      </c>
      <c r="S3932">
        <v>160</v>
      </c>
      <c r="T3932">
        <v>0</v>
      </c>
      <c r="U3932">
        <v>71.75</v>
      </c>
      <c r="V3932">
        <v>71.75</v>
      </c>
      <c r="W3932">
        <v>160</v>
      </c>
      <c r="X3932">
        <v>0</v>
      </c>
      <c r="Y3932">
        <v>0</v>
      </c>
      <c r="Z3932">
        <v>0</v>
      </c>
      <c r="AD3932" s="1">
        <v>41618.333333333336</v>
      </c>
      <c r="AE3932" s="1">
        <v>41641.708333333336</v>
      </c>
      <c r="AG3932" s="1">
        <v>41577.333333333336</v>
      </c>
      <c r="AH3932" s="1">
        <v>41599.708333333336</v>
      </c>
      <c r="AI3932" s="1">
        <v>41577.333333333336</v>
      </c>
      <c r="AJ3932" s="1">
        <v>41599.708333333336</v>
      </c>
      <c r="AK3932" s="1">
        <v>41577.333333333336</v>
      </c>
      <c r="AL3932" s="1">
        <v>41599.708333333336</v>
      </c>
      <c r="AM3932" s="1">
        <v>41618.333333333336</v>
      </c>
      <c r="AN3932" s="1">
        <v>41641.708333333336</v>
      </c>
      <c r="AP3932" t="s">
        <v>113</v>
      </c>
      <c r="AU3932" t="s">
        <v>8905</v>
      </c>
      <c r="AY3932" t="s">
        <v>106</v>
      </c>
      <c r="AZ3932">
        <v>0</v>
      </c>
      <c r="BA3932">
        <v>0</v>
      </c>
      <c r="BD3932" s="3">
        <v>41321.662499999999</v>
      </c>
      <c r="BE3932" s="3">
        <v>41321.663888888892</v>
      </c>
      <c r="BF3932" t="s">
        <v>115</v>
      </c>
      <c r="BG3932" t="s">
        <v>115</v>
      </c>
      <c r="BH3932">
        <v>8149</v>
      </c>
      <c r="BM3932">
        <v>43470</v>
      </c>
      <c r="BR3932" t="s">
        <v>2854</v>
      </c>
      <c r="BS3932" t="s">
        <v>2855</v>
      </c>
      <c r="BU3932">
        <v>1</v>
      </c>
      <c r="BV3932" t="s">
        <v>118</v>
      </c>
      <c r="BX3932" t="s">
        <v>119</v>
      </c>
      <c r="BY3932" t="s">
        <v>119</v>
      </c>
      <c r="BZ3932" t="s">
        <v>119</v>
      </c>
      <c r="CA3932">
        <v>1</v>
      </c>
      <c r="CC3932" t="s">
        <v>120</v>
      </c>
      <c r="CH3932">
        <v>540</v>
      </c>
      <c r="CI3932">
        <v>38310</v>
      </c>
      <c r="CJ3932" t="s">
        <v>106</v>
      </c>
      <c r="CK3932" t="s">
        <v>106</v>
      </c>
      <c r="CL3932">
        <v>20</v>
      </c>
      <c r="CM3932" t="s">
        <v>3235</v>
      </c>
      <c r="CO3932">
        <v>125119</v>
      </c>
      <c r="CQ3932">
        <v>0</v>
      </c>
      <c r="CR3932">
        <v>0</v>
      </c>
      <c r="CS3932">
        <v>0</v>
      </c>
      <c r="CY3932" t="s">
        <v>123</v>
      </c>
      <c r="CZ3932" t="s">
        <v>124</v>
      </c>
      <c r="DD3932" t="str" cm="1">
        <f t="array" ref="DD3932">TEXT(_xlfn.SEQUENCE(1, DATEDIF(AG3932, AH3932, "m") + 1, AG3932, 30), "YYYY-APMM")</f>
        <v>2013-AP10</v>
      </c>
      <c r="DN3932">
        <f t="shared" si="122"/>
        <v>71.75</v>
      </c>
      <c r="DO3932" t="str">
        <f t="shared" si="123"/>
        <v>TILE MASON SK</v>
      </c>
    </row>
    <row r="3933" spans="1:119" x14ac:dyDescent="0.35">
      <c r="A3933" t="s">
        <v>105</v>
      </c>
      <c r="B3933">
        <v>503218</v>
      </c>
      <c r="C3933">
        <v>6359</v>
      </c>
      <c r="D3933">
        <v>125123</v>
      </c>
      <c r="E3933">
        <v>13662</v>
      </c>
      <c r="F3933">
        <v>0</v>
      </c>
      <c r="G3933" t="s">
        <v>106</v>
      </c>
      <c r="H3933" t="s">
        <v>106</v>
      </c>
      <c r="I3933" t="s">
        <v>106</v>
      </c>
      <c r="J3933" t="s">
        <v>107</v>
      </c>
      <c r="K3933" t="s">
        <v>108</v>
      </c>
      <c r="L3933" t="s">
        <v>109</v>
      </c>
      <c r="M3933" t="s">
        <v>110</v>
      </c>
      <c r="N3933" t="s">
        <v>8906</v>
      </c>
      <c r="O3933" t="s">
        <v>3240</v>
      </c>
      <c r="P3933">
        <v>8174</v>
      </c>
      <c r="Q3933">
        <v>280</v>
      </c>
      <c r="R3933">
        <v>112</v>
      </c>
      <c r="S3933">
        <v>160</v>
      </c>
      <c r="T3933">
        <v>0</v>
      </c>
      <c r="U3933">
        <v>249.75</v>
      </c>
      <c r="V3933">
        <v>249.75</v>
      </c>
      <c r="W3933">
        <v>160</v>
      </c>
      <c r="X3933">
        <v>0</v>
      </c>
      <c r="Y3933">
        <v>0</v>
      </c>
      <c r="Z3933">
        <v>0</v>
      </c>
      <c r="AD3933" s="1">
        <v>41634.333333333336</v>
      </c>
      <c r="AE3933" s="1">
        <v>41657.708333333336</v>
      </c>
      <c r="AG3933" s="1">
        <v>41592.333333333336</v>
      </c>
      <c r="AH3933" s="1">
        <v>41615.708333333336</v>
      </c>
      <c r="AI3933" s="1">
        <v>41592.333333333336</v>
      </c>
      <c r="AJ3933" s="1">
        <v>41615.708333333336</v>
      </c>
      <c r="AK3933" s="1">
        <v>41592.333333333336</v>
      </c>
      <c r="AL3933" s="1">
        <v>41615.708333333336</v>
      </c>
      <c r="AM3933" s="1">
        <v>41634.333333333336</v>
      </c>
      <c r="AN3933" s="1">
        <v>41657.708333333336</v>
      </c>
      <c r="AP3933" t="s">
        <v>113</v>
      </c>
      <c r="AU3933" t="s">
        <v>8907</v>
      </c>
      <c r="AY3933" t="s">
        <v>106</v>
      </c>
      <c r="AZ3933">
        <v>0</v>
      </c>
      <c r="BA3933">
        <v>0</v>
      </c>
      <c r="BD3933" s="3">
        <v>41321.662499999999</v>
      </c>
      <c r="BE3933" s="3">
        <v>41321.663888888892</v>
      </c>
      <c r="BF3933" t="s">
        <v>115</v>
      </c>
      <c r="BG3933" t="s">
        <v>115</v>
      </c>
      <c r="BH3933">
        <v>8149</v>
      </c>
      <c r="BM3933">
        <v>43510</v>
      </c>
      <c r="BR3933" t="s">
        <v>3242</v>
      </c>
      <c r="BS3933" t="s">
        <v>3243</v>
      </c>
      <c r="BU3933">
        <v>1</v>
      </c>
      <c r="BV3933" t="s">
        <v>118</v>
      </c>
      <c r="BX3933" t="s">
        <v>119</v>
      </c>
      <c r="BY3933" t="s">
        <v>119</v>
      </c>
      <c r="BZ3933" t="s">
        <v>119</v>
      </c>
      <c r="CA3933">
        <v>1</v>
      </c>
      <c r="CC3933" t="s">
        <v>120</v>
      </c>
      <c r="CH3933">
        <v>540</v>
      </c>
      <c r="CI3933">
        <v>38310</v>
      </c>
      <c r="CJ3933" t="s">
        <v>106</v>
      </c>
      <c r="CK3933" t="s">
        <v>106</v>
      </c>
      <c r="CL3933">
        <v>20</v>
      </c>
      <c r="CM3933" t="s">
        <v>3235</v>
      </c>
      <c r="CO3933">
        <v>125119</v>
      </c>
      <c r="CQ3933">
        <v>0</v>
      </c>
      <c r="CR3933">
        <v>0</v>
      </c>
      <c r="CS3933">
        <v>0</v>
      </c>
      <c r="CY3933" t="s">
        <v>123</v>
      </c>
      <c r="CZ3933" t="s">
        <v>124</v>
      </c>
      <c r="DD3933" t="str" cm="1">
        <f t="array" ref="DD3933">TEXT(_xlfn.SEQUENCE(1, DATEDIF(AG3933, AH3933, "m") + 1, AG3933, 30), "YYYY-APMM")</f>
        <v>2013-AP11</v>
      </c>
      <c r="DN3933">
        <f t="shared" si="122"/>
        <v>249.75</v>
      </c>
      <c r="DO3933" t="str">
        <f t="shared" si="123"/>
        <v>INTERLOCK MASON SK</v>
      </c>
    </row>
    <row r="3934" spans="1:119" x14ac:dyDescent="0.35">
      <c r="A3934" t="s">
        <v>105</v>
      </c>
      <c r="B3934">
        <v>503219</v>
      </c>
      <c r="C3934">
        <v>6359</v>
      </c>
      <c r="D3934">
        <v>125126</v>
      </c>
      <c r="E3934">
        <v>13662</v>
      </c>
      <c r="F3934">
        <v>0</v>
      </c>
      <c r="G3934" t="s">
        <v>106</v>
      </c>
      <c r="H3934" t="s">
        <v>106</v>
      </c>
      <c r="I3934" t="s">
        <v>106</v>
      </c>
      <c r="J3934" t="s">
        <v>107</v>
      </c>
      <c r="K3934" t="s">
        <v>108</v>
      </c>
      <c r="L3934" t="s">
        <v>109</v>
      </c>
      <c r="M3934" t="s">
        <v>110</v>
      </c>
      <c r="N3934" t="s">
        <v>8908</v>
      </c>
      <c r="O3934" t="s">
        <v>3048</v>
      </c>
      <c r="P3934">
        <v>8178</v>
      </c>
      <c r="Q3934">
        <v>224</v>
      </c>
      <c r="R3934">
        <v>0</v>
      </c>
      <c r="S3934">
        <v>160</v>
      </c>
      <c r="T3934">
        <v>0</v>
      </c>
      <c r="U3934">
        <v>463.75</v>
      </c>
      <c r="V3934">
        <v>463.75</v>
      </c>
      <c r="W3934">
        <v>160</v>
      </c>
      <c r="X3934">
        <v>0</v>
      </c>
      <c r="Y3934">
        <v>0</v>
      </c>
      <c r="Z3934">
        <v>0</v>
      </c>
      <c r="AD3934" s="1">
        <v>41584.333333333336</v>
      </c>
      <c r="AE3934" s="1">
        <v>41606.708333333336</v>
      </c>
      <c r="AG3934" s="1">
        <v>41549.333333333336</v>
      </c>
      <c r="AH3934" s="1">
        <v>41574.708333333336</v>
      </c>
      <c r="AI3934" s="1">
        <v>41549.333333333336</v>
      </c>
      <c r="AJ3934" s="1">
        <v>41574.708333333336</v>
      </c>
      <c r="AK3934" s="1">
        <v>41549.333333333336</v>
      </c>
      <c r="AL3934" s="1">
        <v>41574.708333333336</v>
      </c>
      <c r="AM3934" s="1">
        <v>41584.333333333336</v>
      </c>
      <c r="AN3934" s="1">
        <v>41606.708333333336</v>
      </c>
      <c r="AP3934" t="s">
        <v>113</v>
      </c>
      <c r="AU3934" t="s">
        <v>8909</v>
      </c>
      <c r="AY3934" t="s">
        <v>106</v>
      </c>
      <c r="AZ3934">
        <v>0</v>
      </c>
      <c r="BA3934">
        <v>0</v>
      </c>
      <c r="BD3934" s="3">
        <v>41321.662499999999</v>
      </c>
      <c r="BE3934" s="3">
        <v>41321.663888888892</v>
      </c>
      <c r="BF3934" t="s">
        <v>115</v>
      </c>
      <c r="BG3934" t="s">
        <v>115</v>
      </c>
      <c r="BH3934">
        <v>8149</v>
      </c>
      <c r="BM3934">
        <v>43550</v>
      </c>
      <c r="BR3934" t="s">
        <v>116</v>
      </c>
      <c r="BS3934" t="s">
        <v>117</v>
      </c>
      <c r="BU3934">
        <v>1</v>
      </c>
      <c r="BV3934" t="s">
        <v>118</v>
      </c>
      <c r="BX3934" t="s">
        <v>119</v>
      </c>
      <c r="BY3934" t="s">
        <v>119</v>
      </c>
      <c r="BZ3934" t="s">
        <v>119</v>
      </c>
      <c r="CA3934">
        <v>1</v>
      </c>
      <c r="CC3934" t="s">
        <v>120</v>
      </c>
      <c r="CH3934">
        <v>540</v>
      </c>
      <c r="CI3934">
        <v>38240</v>
      </c>
      <c r="CJ3934" t="s">
        <v>106</v>
      </c>
      <c r="CK3934" t="s">
        <v>106</v>
      </c>
      <c r="CL3934">
        <v>10</v>
      </c>
      <c r="CM3934" t="s">
        <v>2889</v>
      </c>
      <c r="CO3934">
        <v>125125</v>
      </c>
      <c r="CQ3934">
        <v>0</v>
      </c>
      <c r="CR3934">
        <v>0</v>
      </c>
      <c r="CS3934">
        <v>0</v>
      </c>
      <c r="CY3934" t="s">
        <v>123</v>
      </c>
      <c r="CZ3934" t="s">
        <v>124</v>
      </c>
      <c r="DD3934" t="str" cm="1">
        <f t="array" ref="DD3934">TEXT(_xlfn.SEQUENCE(1, DATEDIF(AG3934, AH3934, "m") + 1, AG3934, 30), "YYYY-APMM")</f>
        <v>2013-AP10</v>
      </c>
      <c r="DN3934">
        <f t="shared" si="122"/>
        <v>463.75</v>
      </c>
      <c r="DO3934" t="str">
        <f t="shared" si="123"/>
        <v>LABOR- SUBCONTRACTOR</v>
      </c>
    </row>
    <row r="3935" spans="1:119" x14ac:dyDescent="0.35">
      <c r="A3935" t="s">
        <v>105</v>
      </c>
      <c r="B3935">
        <v>503220</v>
      </c>
      <c r="C3935">
        <v>6359</v>
      </c>
      <c r="D3935">
        <v>125126</v>
      </c>
      <c r="E3935">
        <v>13662</v>
      </c>
      <c r="F3935">
        <v>0</v>
      </c>
      <c r="G3935" t="s">
        <v>106</v>
      </c>
      <c r="H3935" t="s">
        <v>106</v>
      </c>
      <c r="I3935" t="s">
        <v>106</v>
      </c>
      <c r="J3935" t="s">
        <v>107</v>
      </c>
      <c r="K3935" t="s">
        <v>108</v>
      </c>
      <c r="L3935" t="s">
        <v>109</v>
      </c>
      <c r="M3935" t="s">
        <v>110</v>
      </c>
      <c r="N3935" t="s">
        <v>8910</v>
      </c>
      <c r="O3935" t="s">
        <v>3051</v>
      </c>
      <c r="P3935">
        <v>8178</v>
      </c>
      <c r="Q3935">
        <v>272</v>
      </c>
      <c r="R3935">
        <v>0</v>
      </c>
      <c r="S3935">
        <v>200</v>
      </c>
      <c r="T3935">
        <v>0</v>
      </c>
      <c r="U3935">
        <v>71</v>
      </c>
      <c r="V3935">
        <v>71</v>
      </c>
      <c r="W3935">
        <v>200</v>
      </c>
      <c r="X3935">
        <v>0</v>
      </c>
      <c r="Y3935">
        <v>0</v>
      </c>
      <c r="Z3935">
        <v>0</v>
      </c>
      <c r="AD3935" s="1">
        <v>41683.333333333336</v>
      </c>
      <c r="AE3935" s="1">
        <v>41711.708333333336</v>
      </c>
      <c r="AG3935" s="1">
        <v>41643.333333333336</v>
      </c>
      <c r="AH3935" s="1">
        <v>41671.708333333336</v>
      </c>
      <c r="AI3935" s="1">
        <v>41643.333333333336</v>
      </c>
      <c r="AJ3935" s="1">
        <v>41671.708333333336</v>
      </c>
      <c r="AK3935" s="1">
        <v>41643.333333333336</v>
      </c>
      <c r="AL3935" s="1">
        <v>41671.708333333336</v>
      </c>
      <c r="AM3935" s="1">
        <v>41683.333333333336</v>
      </c>
      <c r="AN3935" s="1">
        <v>41711.708333333336</v>
      </c>
      <c r="AP3935" t="s">
        <v>113</v>
      </c>
      <c r="AU3935" t="s">
        <v>8911</v>
      </c>
      <c r="AY3935" t="s">
        <v>106</v>
      </c>
      <c r="AZ3935">
        <v>0</v>
      </c>
      <c r="BA3935">
        <v>0</v>
      </c>
      <c r="BD3935" s="3">
        <v>41321.662499999999</v>
      </c>
      <c r="BE3935" s="3">
        <v>41321.663888888892</v>
      </c>
      <c r="BF3935" t="s">
        <v>115</v>
      </c>
      <c r="BG3935" t="s">
        <v>115</v>
      </c>
      <c r="BH3935">
        <v>8149</v>
      </c>
      <c r="BM3935">
        <v>43550</v>
      </c>
      <c r="BR3935" t="s">
        <v>116</v>
      </c>
      <c r="BS3935" t="s">
        <v>117</v>
      </c>
      <c r="BU3935">
        <v>1</v>
      </c>
      <c r="BV3935" t="s">
        <v>118</v>
      </c>
      <c r="BX3935" t="s">
        <v>119</v>
      </c>
      <c r="BY3935" t="s">
        <v>119</v>
      </c>
      <c r="BZ3935" t="s">
        <v>119</v>
      </c>
      <c r="CA3935">
        <v>1</v>
      </c>
      <c r="CC3935" t="s">
        <v>120</v>
      </c>
      <c r="CH3935">
        <v>540</v>
      </c>
      <c r="CI3935">
        <v>38240</v>
      </c>
      <c r="CJ3935" t="s">
        <v>106</v>
      </c>
      <c r="CK3935" t="s">
        <v>106</v>
      </c>
      <c r="CL3935">
        <v>10</v>
      </c>
      <c r="CM3935" t="s">
        <v>2889</v>
      </c>
      <c r="CO3935">
        <v>125125</v>
      </c>
      <c r="CQ3935">
        <v>0</v>
      </c>
      <c r="CR3935">
        <v>0</v>
      </c>
      <c r="CS3935">
        <v>0</v>
      </c>
      <c r="CY3935" t="s">
        <v>123</v>
      </c>
      <c r="CZ3935" t="s">
        <v>124</v>
      </c>
      <c r="DD3935" t="str" cm="1">
        <f t="array" ref="DD3935">TEXT(_xlfn.SEQUENCE(1, DATEDIF(AG3935, AH3935, "m") + 1, AG3935, 30), "YYYY-APMM")</f>
        <v>2014-AP01</v>
      </c>
      <c r="DN3935">
        <f t="shared" si="122"/>
        <v>71</v>
      </c>
      <c r="DO3935" t="str">
        <f t="shared" si="123"/>
        <v>LABOR- SUBCONTRACTOR</v>
      </c>
    </row>
    <row r="3936" spans="1:119" x14ac:dyDescent="0.35">
      <c r="A3936" t="s">
        <v>105</v>
      </c>
      <c r="B3936">
        <v>503221</v>
      </c>
      <c r="C3936">
        <v>6359</v>
      </c>
      <c r="D3936">
        <v>125126</v>
      </c>
      <c r="E3936">
        <v>13662</v>
      </c>
      <c r="F3936">
        <v>0</v>
      </c>
      <c r="G3936" t="s">
        <v>106</v>
      </c>
      <c r="H3936" t="s">
        <v>106</v>
      </c>
      <c r="I3936" t="s">
        <v>106</v>
      </c>
      <c r="J3936" t="s">
        <v>107</v>
      </c>
      <c r="K3936" t="s">
        <v>108</v>
      </c>
      <c r="L3936" t="s">
        <v>109</v>
      </c>
      <c r="M3936" t="s">
        <v>110</v>
      </c>
      <c r="N3936" t="s">
        <v>8912</v>
      </c>
      <c r="O3936" t="s">
        <v>3054</v>
      </c>
      <c r="P3936">
        <v>8178</v>
      </c>
      <c r="Q3936">
        <v>272</v>
      </c>
      <c r="R3936">
        <v>0</v>
      </c>
      <c r="S3936">
        <v>160</v>
      </c>
      <c r="T3936">
        <v>0</v>
      </c>
      <c r="U3936">
        <v>129</v>
      </c>
      <c r="V3936">
        <v>129</v>
      </c>
      <c r="W3936">
        <v>160</v>
      </c>
      <c r="X3936">
        <v>0</v>
      </c>
      <c r="Y3936">
        <v>0</v>
      </c>
      <c r="Z3936">
        <v>0</v>
      </c>
      <c r="AD3936" s="1">
        <v>41706.333333333336</v>
      </c>
      <c r="AE3936" s="1">
        <v>41728.708333333336</v>
      </c>
      <c r="AG3936" s="1">
        <v>41665.333333333336</v>
      </c>
      <c r="AH3936" s="1">
        <v>41688.708333333336</v>
      </c>
      <c r="AI3936" s="1">
        <v>41665.333333333336</v>
      </c>
      <c r="AJ3936" s="1">
        <v>41688.708333333336</v>
      </c>
      <c r="AK3936" s="1">
        <v>41665.333333333336</v>
      </c>
      <c r="AL3936" s="1">
        <v>41688.708333333336</v>
      </c>
      <c r="AM3936" s="1">
        <v>41706.333333333336</v>
      </c>
      <c r="AN3936" s="1">
        <v>41728.708333333336</v>
      </c>
      <c r="AP3936" t="s">
        <v>113</v>
      </c>
      <c r="AU3936" t="s">
        <v>8913</v>
      </c>
      <c r="AY3936" t="s">
        <v>106</v>
      </c>
      <c r="AZ3936">
        <v>0</v>
      </c>
      <c r="BA3936">
        <v>0</v>
      </c>
      <c r="BD3936" s="3">
        <v>41321.662499999999</v>
      </c>
      <c r="BE3936" s="3">
        <v>41321.663888888892</v>
      </c>
      <c r="BF3936" t="s">
        <v>115</v>
      </c>
      <c r="BG3936" t="s">
        <v>115</v>
      </c>
      <c r="BH3936">
        <v>8149</v>
      </c>
      <c r="BM3936">
        <v>43550</v>
      </c>
      <c r="BR3936" t="s">
        <v>116</v>
      </c>
      <c r="BS3936" t="s">
        <v>117</v>
      </c>
      <c r="BU3936">
        <v>1</v>
      </c>
      <c r="BV3936" t="s">
        <v>118</v>
      </c>
      <c r="BX3936" t="s">
        <v>119</v>
      </c>
      <c r="BY3936" t="s">
        <v>119</v>
      </c>
      <c r="BZ3936" t="s">
        <v>119</v>
      </c>
      <c r="CA3936">
        <v>1</v>
      </c>
      <c r="CC3936" t="s">
        <v>120</v>
      </c>
      <c r="CH3936">
        <v>540</v>
      </c>
      <c r="CI3936">
        <v>38240</v>
      </c>
      <c r="CJ3936" t="s">
        <v>106</v>
      </c>
      <c r="CK3936" t="s">
        <v>106</v>
      </c>
      <c r="CL3936">
        <v>10</v>
      </c>
      <c r="CM3936" t="s">
        <v>2889</v>
      </c>
      <c r="CO3936">
        <v>125125</v>
      </c>
      <c r="CQ3936">
        <v>0</v>
      </c>
      <c r="CR3936">
        <v>0</v>
      </c>
      <c r="CS3936">
        <v>0</v>
      </c>
      <c r="CY3936" t="s">
        <v>123</v>
      </c>
      <c r="CZ3936" t="s">
        <v>124</v>
      </c>
      <c r="DD3936" t="str" cm="1">
        <f t="array" ref="DD3936">TEXT(_xlfn.SEQUENCE(1, DATEDIF(AG3936, AH3936, "m") + 1, AG3936, 30), "YYYY-APMM")</f>
        <v>2014-AP01</v>
      </c>
      <c r="DN3936">
        <f t="shared" si="122"/>
        <v>129</v>
      </c>
      <c r="DO3936" t="str">
        <f t="shared" si="123"/>
        <v>LABOR- SUBCONTRACTOR</v>
      </c>
    </row>
    <row r="3937" spans="1:119" x14ac:dyDescent="0.35">
      <c r="A3937" t="s">
        <v>105</v>
      </c>
      <c r="B3937">
        <v>503222</v>
      </c>
      <c r="C3937">
        <v>6359</v>
      </c>
      <c r="D3937">
        <v>125127</v>
      </c>
      <c r="E3937">
        <v>13662</v>
      </c>
      <c r="F3937">
        <v>0</v>
      </c>
      <c r="G3937" t="s">
        <v>106</v>
      </c>
      <c r="H3937" t="s">
        <v>106</v>
      </c>
      <c r="I3937" t="s">
        <v>106</v>
      </c>
      <c r="J3937" t="s">
        <v>107</v>
      </c>
      <c r="K3937" t="s">
        <v>108</v>
      </c>
      <c r="L3937" t="s">
        <v>109</v>
      </c>
      <c r="M3937" t="s">
        <v>110</v>
      </c>
      <c r="N3937" t="s">
        <v>8914</v>
      </c>
      <c r="O3937" t="s">
        <v>3043</v>
      </c>
      <c r="P3937">
        <v>8178</v>
      </c>
      <c r="Q3937">
        <v>528</v>
      </c>
      <c r="R3937">
        <v>48</v>
      </c>
      <c r="S3937">
        <v>160</v>
      </c>
      <c r="T3937">
        <v>0</v>
      </c>
      <c r="U3937">
        <v>15.05</v>
      </c>
      <c r="V3937">
        <v>15.05</v>
      </c>
      <c r="W3937">
        <v>160</v>
      </c>
      <c r="X3937">
        <v>0</v>
      </c>
      <c r="Y3937">
        <v>0</v>
      </c>
      <c r="Z3937">
        <v>0</v>
      </c>
      <c r="AD3937" s="1">
        <v>41646.333333333336</v>
      </c>
      <c r="AE3937" s="1">
        <v>41668.708333333336</v>
      </c>
      <c r="AG3937" s="1">
        <v>41568.333333333336</v>
      </c>
      <c r="AH3937" s="1">
        <v>41590.708333333336</v>
      </c>
      <c r="AI3937" s="1">
        <v>41568.333333333336</v>
      </c>
      <c r="AJ3937" s="1">
        <v>41590.708333333336</v>
      </c>
      <c r="AK3937" s="1">
        <v>41568.333333333336</v>
      </c>
      <c r="AL3937" s="1">
        <v>41590.708333333336</v>
      </c>
      <c r="AM3937" s="1">
        <v>41646.333333333336</v>
      </c>
      <c r="AN3937" s="1">
        <v>41668.708333333336</v>
      </c>
      <c r="AP3937" t="s">
        <v>113</v>
      </c>
      <c r="AU3937" t="s">
        <v>8915</v>
      </c>
      <c r="AY3937" t="s">
        <v>106</v>
      </c>
      <c r="AZ3937">
        <v>0</v>
      </c>
      <c r="BA3937">
        <v>0</v>
      </c>
      <c r="BD3937" s="3">
        <v>41321.662499999999</v>
      </c>
      <c r="BE3937" s="3">
        <v>41321.663888888892</v>
      </c>
      <c r="BF3937" t="s">
        <v>115</v>
      </c>
      <c r="BG3937" t="s">
        <v>115</v>
      </c>
      <c r="BH3937">
        <v>8149</v>
      </c>
      <c r="BM3937">
        <v>43550</v>
      </c>
      <c r="BR3937" t="s">
        <v>116</v>
      </c>
      <c r="BS3937" t="s">
        <v>117</v>
      </c>
      <c r="BU3937">
        <v>1</v>
      </c>
      <c r="BV3937" t="s">
        <v>118</v>
      </c>
      <c r="BX3937" t="s">
        <v>119</v>
      </c>
      <c r="BY3937" t="s">
        <v>119</v>
      </c>
      <c r="BZ3937" t="s">
        <v>119</v>
      </c>
      <c r="CA3937">
        <v>1</v>
      </c>
      <c r="CC3937" t="s">
        <v>120</v>
      </c>
      <c r="CH3937">
        <v>540</v>
      </c>
      <c r="CI3937">
        <v>38260</v>
      </c>
      <c r="CJ3937" t="s">
        <v>106</v>
      </c>
      <c r="CK3937" t="s">
        <v>106</v>
      </c>
      <c r="CL3937">
        <v>20</v>
      </c>
      <c r="CM3937" t="s">
        <v>2867</v>
      </c>
      <c r="CO3937">
        <v>125125</v>
      </c>
      <c r="CQ3937">
        <v>0</v>
      </c>
      <c r="CR3937">
        <v>0</v>
      </c>
      <c r="CS3937">
        <v>0</v>
      </c>
      <c r="CY3937" t="s">
        <v>123</v>
      </c>
      <c r="CZ3937" t="s">
        <v>124</v>
      </c>
      <c r="DD3937" t="str" cm="1">
        <f t="array" ref="DD3937">TEXT(_xlfn.SEQUENCE(1, DATEDIF(AG3937, AH3937, "m") + 1, AG3937, 30), "YYYY-APMM")</f>
        <v>2013-AP10</v>
      </c>
      <c r="DN3937">
        <f t="shared" si="122"/>
        <v>15.05</v>
      </c>
      <c r="DO3937" t="str">
        <f t="shared" si="123"/>
        <v>LABOR- SUBCONTRACTOR</v>
      </c>
    </row>
    <row r="3938" spans="1:119" x14ac:dyDescent="0.35">
      <c r="A3938" t="s">
        <v>105</v>
      </c>
      <c r="B3938">
        <v>503223</v>
      </c>
      <c r="C3938">
        <v>6359</v>
      </c>
      <c r="D3938">
        <v>125127</v>
      </c>
      <c r="E3938">
        <v>13662</v>
      </c>
      <c r="F3938">
        <v>0</v>
      </c>
      <c r="G3938" t="s">
        <v>106</v>
      </c>
      <c r="H3938" t="s">
        <v>106</v>
      </c>
      <c r="I3938" t="s">
        <v>106</v>
      </c>
      <c r="J3938" t="s">
        <v>107</v>
      </c>
      <c r="K3938" t="s">
        <v>108</v>
      </c>
      <c r="L3938" t="s">
        <v>109</v>
      </c>
      <c r="M3938" t="s">
        <v>110</v>
      </c>
      <c r="N3938" t="s">
        <v>8916</v>
      </c>
      <c r="O3938" t="s">
        <v>3045</v>
      </c>
      <c r="P3938">
        <v>8178</v>
      </c>
      <c r="Q3938">
        <v>312</v>
      </c>
      <c r="R3938">
        <v>0</v>
      </c>
      <c r="S3938">
        <v>200</v>
      </c>
      <c r="T3938">
        <v>0</v>
      </c>
      <c r="U3938">
        <v>108.75</v>
      </c>
      <c r="V3938">
        <v>108.75</v>
      </c>
      <c r="W3938">
        <v>200</v>
      </c>
      <c r="X3938">
        <v>0</v>
      </c>
      <c r="Y3938">
        <v>0</v>
      </c>
      <c r="Z3938">
        <v>0</v>
      </c>
      <c r="AD3938" s="1">
        <v>41717.333333333336</v>
      </c>
      <c r="AE3938" s="1">
        <v>41745.708333333336</v>
      </c>
      <c r="AG3938" s="1">
        <v>41671.333333333336</v>
      </c>
      <c r="AH3938" s="1">
        <v>41700.708333333336</v>
      </c>
      <c r="AI3938" s="1">
        <v>41671.333333333336</v>
      </c>
      <c r="AJ3938" s="1">
        <v>41700.708333333336</v>
      </c>
      <c r="AK3938" s="1">
        <v>41671.333333333336</v>
      </c>
      <c r="AL3938" s="1">
        <v>41700.708333333336</v>
      </c>
      <c r="AM3938" s="1">
        <v>41717.333333333336</v>
      </c>
      <c r="AN3938" s="1">
        <v>41745.708333333336</v>
      </c>
      <c r="AP3938" t="s">
        <v>113</v>
      </c>
      <c r="AU3938" t="s">
        <v>8917</v>
      </c>
      <c r="AY3938" t="s">
        <v>106</v>
      </c>
      <c r="AZ3938">
        <v>0</v>
      </c>
      <c r="BA3938">
        <v>0</v>
      </c>
      <c r="BD3938" s="3">
        <v>41321.662499999999</v>
      </c>
      <c r="BE3938" s="3">
        <v>41321.663888888892</v>
      </c>
      <c r="BF3938" t="s">
        <v>115</v>
      </c>
      <c r="BG3938" t="s">
        <v>115</v>
      </c>
      <c r="BH3938">
        <v>8149</v>
      </c>
      <c r="BM3938">
        <v>43550</v>
      </c>
      <c r="BR3938" t="s">
        <v>116</v>
      </c>
      <c r="BS3938" t="s">
        <v>117</v>
      </c>
      <c r="BU3938">
        <v>1</v>
      </c>
      <c r="BV3938" t="s">
        <v>118</v>
      </c>
      <c r="BX3938" t="s">
        <v>119</v>
      </c>
      <c r="BY3938" t="s">
        <v>119</v>
      </c>
      <c r="BZ3938" t="s">
        <v>119</v>
      </c>
      <c r="CA3938">
        <v>1</v>
      </c>
      <c r="CC3938" t="s">
        <v>120</v>
      </c>
      <c r="CH3938">
        <v>540</v>
      </c>
      <c r="CI3938">
        <v>38260</v>
      </c>
      <c r="CJ3938" t="s">
        <v>106</v>
      </c>
      <c r="CK3938" t="s">
        <v>106</v>
      </c>
      <c r="CL3938">
        <v>20</v>
      </c>
      <c r="CM3938" t="s">
        <v>2867</v>
      </c>
      <c r="CO3938">
        <v>125125</v>
      </c>
      <c r="CQ3938">
        <v>0</v>
      </c>
      <c r="CR3938">
        <v>0</v>
      </c>
      <c r="CS3938">
        <v>0</v>
      </c>
      <c r="CY3938" t="s">
        <v>123</v>
      </c>
      <c r="CZ3938" t="s">
        <v>124</v>
      </c>
      <c r="DD3938" t="str" cm="1">
        <f t="array" ref="DD3938:DE3938">TEXT(_xlfn.SEQUENCE(1, DATEDIF(AG3938, AH3938, "m") + 1, AG3938, 30), "YYYY-APMM")</f>
        <v>2014-AP02</v>
      </c>
      <c r="DE3938" t="str">
        <v>2014-AP03</v>
      </c>
      <c r="DN3938">
        <f t="shared" si="122"/>
        <v>54.375</v>
      </c>
      <c r="DO3938" t="str">
        <f t="shared" si="123"/>
        <v>LABOR- SUBCONTRACTOR</v>
      </c>
    </row>
    <row r="3939" spans="1:119" x14ac:dyDescent="0.35">
      <c r="A3939" t="s">
        <v>105</v>
      </c>
      <c r="B3939">
        <v>503224</v>
      </c>
      <c r="C3939">
        <v>6359</v>
      </c>
      <c r="D3939">
        <v>125129</v>
      </c>
      <c r="E3939">
        <v>13662</v>
      </c>
      <c r="F3939">
        <v>0</v>
      </c>
      <c r="G3939" t="s">
        <v>106</v>
      </c>
      <c r="H3939" t="s">
        <v>106</v>
      </c>
      <c r="I3939" t="s">
        <v>106</v>
      </c>
      <c r="J3939" t="s">
        <v>107</v>
      </c>
      <c r="K3939" t="s">
        <v>108</v>
      </c>
      <c r="L3939" t="s">
        <v>109</v>
      </c>
      <c r="M3939" t="s">
        <v>110</v>
      </c>
      <c r="N3939" t="s">
        <v>8918</v>
      </c>
      <c r="O3939" t="s">
        <v>3023</v>
      </c>
      <c r="P3939">
        <v>8178</v>
      </c>
      <c r="Q3939">
        <v>384</v>
      </c>
      <c r="R3939">
        <v>0</v>
      </c>
      <c r="S3939">
        <v>144</v>
      </c>
      <c r="T3939">
        <v>0</v>
      </c>
      <c r="U3939">
        <v>301</v>
      </c>
      <c r="V3939">
        <v>301</v>
      </c>
      <c r="W3939">
        <v>144</v>
      </c>
      <c r="X3939">
        <v>0</v>
      </c>
      <c r="Y3939">
        <v>0</v>
      </c>
      <c r="Z3939">
        <v>0</v>
      </c>
      <c r="AD3939" s="1">
        <v>41717.333333333336</v>
      </c>
      <c r="AE3939" s="1">
        <v>41737.708333333336</v>
      </c>
      <c r="AG3939" s="1">
        <v>41660.333333333336</v>
      </c>
      <c r="AH3939" s="1">
        <v>41680.708333333336</v>
      </c>
      <c r="AI3939" s="1">
        <v>41660.333333333336</v>
      </c>
      <c r="AJ3939" s="1">
        <v>41680.708333333336</v>
      </c>
      <c r="AK3939" s="1">
        <v>41660.333333333336</v>
      </c>
      <c r="AL3939" s="1">
        <v>41680.708333333336</v>
      </c>
      <c r="AM3939" s="1">
        <v>41717.333333333336</v>
      </c>
      <c r="AN3939" s="1">
        <v>41737.708333333336</v>
      </c>
      <c r="AP3939" t="s">
        <v>113</v>
      </c>
      <c r="AU3939" t="s">
        <v>8919</v>
      </c>
      <c r="AY3939" t="s">
        <v>106</v>
      </c>
      <c r="AZ3939">
        <v>0</v>
      </c>
      <c r="BA3939">
        <v>0</v>
      </c>
      <c r="BD3939" s="3">
        <v>41321.662499999999</v>
      </c>
      <c r="BE3939" s="3">
        <v>41321.663888888892</v>
      </c>
      <c r="BF3939" t="s">
        <v>115</v>
      </c>
      <c r="BG3939" t="s">
        <v>115</v>
      </c>
      <c r="BH3939">
        <v>8149</v>
      </c>
      <c r="BM3939">
        <v>43550</v>
      </c>
      <c r="BR3939" t="s">
        <v>116</v>
      </c>
      <c r="BS3939" t="s">
        <v>117</v>
      </c>
      <c r="BU3939">
        <v>1</v>
      </c>
      <c r="BV3939" t="s">
        <v>118</v>
      </c>
      <c r="BX3939" t="s">
        <v>119</v>
      </c>
      <c r="BY3939" t="s">
        <v>119</v>
      </c>
      <c r="BZ3939" t="s">
        <v>119</v>
      </c>
      <c r="CA3939">
        <v>1</v>
      </c>
      <c r="CC3939" t="s">
        <v>120</v>
      </c>
      <c r="CH3939">
        <v>540</v>
      </c>
      <c r="CI3939">
        <v>38180</v>
      </c>
      <c r="CJ3939" t="s">
        <v>106</v>
      </c>
      <c r="CK3939" t="s">
        <v>106</v>
      </c>
      <c r="CL3939">
        <v>20</v>
      </c>
      <c r="CM3939" t="s">
        <v>2867</v>
      </c>
      <c r="CO3939">
        <v>125128</v>
      </c>
      <c r="CQ3939">
        <v>0</v>
      </c>
      <c r="CR3939">
        <v>0</v>
      </c>
      <c r="CS3939">
        <v>0</v>
      </c>
      <c r="CY3939" t="s">
        <v>123</v>
      </c>
      <c r="CZ3939" t="s">
        <v>124</v>
      </c>
      <c r="DD3939" t="str" cm="1">
        <f t="array" ref="DD3939">TEXT(_xlfn.SEQUENCE(1, DATEDIF(AG3939, AH3939, "m") + 1, AG3939, 30), "YYYY-APMM")</f>
        <v>2014-AP01</v>
      </c>
      <c r="DN3939">
        <f t="shared" si="122"/>
        <v>301</v>
      </c>
      <c r="DO3939" t="str">
        <f t="shared" si="123"/>
        <v>LABOR- SUBCONTRACTOR</v>
      </c>
    </row>
    <row r="3940" spans="1:119" x14ac:dyDescent="0.35">
      <c r="A3940" t="s">
        <v>105</v>
      </c>
      <c r="B3940">
        <v>503225</v>
      </c>
      <c r="C3940">
        <v>6359</v>
      </c>
      <c r="D3940">
        <v>125129</v>
      </c>
      <c r="E3940">
        <v>13662</v>
      </c>
      <c r="F3940">
        <v>0</v>
      </c>
      <c r="G3940" t="s">
        <v>106</v>
      </c>
      <c r="H3940" t="s">
        <v>106</v>
      </c>
      <c r="I3940" t="s">
        <v>106</v>
      </c>
      <c r="J3940" t="s">
        <v>107</v>
      </c>
      <c r="K3940" t="s">
        <v>108</v>
      </c>
      <c r="L3940" t="s">
        <v>109</v>
      </c>
      <c r="M3940" t="s">
        <v>110</v>
      </c>
      <c r="N3940" t="s">
        <v>8920</v>
      </c>
      <c r="O3940" t="s">
        <v>3026</v>
      </c>
      <c r="P3940">
        <v>8178</v>
      </c>
      <c r="Q3940">
        <v>384</v>
      </c>
      <c r="R3940">
        <v>0</v>
      </c>
      <c r="S3940">
        <v>160</v>
      </c>
      <c r="T3940">
        <v>0</v>
      </c>
      <c r="U3940">
        <v>157</v>
      </c>
      <c r="V3940">
        <v>157</v>
      </c>
      <c r="W3940">
        <v>160</v>
      </c>
      <c r="X3940">
        <v>0</v>
      </c>
      <c r="Y3940">
        <v>0</v>
      </c>
      <c r="Z3940">
        <v>0</v>
      </c>
      <c r="AD3940" s="1">
        <v>41729.333333333336</v>
      </c>
      <c r="AE3940" s="1">
        <v>41751.708333333336</v>
      </c>
      <c r="AG3940" s="1">
        <v>41672.333333333336</v>
      </c>
      <c r="AH3940" s="1">
        <v>41695.708333333336</v>
      </c>
      <c r="AI3940" s="1">
        <v>41672.333333333336</v>
      </c>
      <c r="AJ3940" s="1">
        <v>41695.708333333336</v>
      </c>
      <c r="AK3940" s="1">
        <v>41672.333333333336</v>
      </c>
      <c r="AL3940" s="1">
        <v>41695.708333333336</v>
      </c>
      <c r="AM3940" s="1">
        <v>41729.333333333336</v>
      </c>
      <c r="AN3940" s="1">
        <v>41751.708333333336</v>
      </c>
      <c r="AP3940" t="s">
        <v>113</v>
      </c>
      <c r="AU3940" t="s">
        <v>8921</v>
      </c>
      <c r="AY3940" t="s">
        <v>106</v>
      </c>
      <c r="AZ3940">
        <v>0</v>
      </c>
      <c r="BA3940">
        <v>0</v>
      </c>
      <c r="BD3940" s="3">
        <v>41321.662499999999</v>
      </c>
      <c r="BE3940" s="3">
        <v>41321.663888888892</v>
      </c>
      <c r="BF3940" t="s">
        <v>115</v>
      </c>
      <c r="BG3940" t="s">
        <v>115</v>
      </c>
      <c r="BH3940">
        <v>8149</v>
      </c>
      <c r="BM3940">
        <v>43550</v>
      </c>
      <c r="BR3940" t="s">
        <v>116</v>
      </c>
      <c r="BS3940" t="s">
        <v>117</v>
      </c>
      <c r="BU3940">
        <v>1</v>
      </c>
      <c r="BV3940" t="s">
        <v>118</v>
      </c>
      <c r="BX3940" t="s">
        <v>119</v>
      </c>
      <c r="BY3940" t="s">
        <v>119</v>
      </c>
      <c r="BZ3940" t="s">
        <v>119</v>
      </c>
      <c r="CA3940">
        <v>1</v>
      </c>
      <c r="CC3940" t="s">
        <v>120</v>
      </c>
      <c r="CH3940">
        <v>540</v>
      </c>
      <c r="CI3940">
        <v>38180</v>
      </c>
      <c r="CJ3940" t="s">
        <v>106</v>
      </c>
      <c r="CK3940" t="s">
        <v>106</v>
      </c>
      <c r="CL3940">
        <v>20</v>
      </c>
      <c r="CM3940" t="s">
        <v>2867</v>
      </c>
      <c r="CO3940">
        <v>125128</v>
      </c>
      <c r="CQ3940">
        <v>0</v>
      </c>
      <c r="CR3940">
        <v>0</v>
      </c>
      <c r="CS3940">
        <v>0</v>
      </c>
      <c r="CY3940" t="s">
        <v>123</v>
      </c>
      <c r="CZ3940" t="s">
        <v>124</v>
      </c>
      <c r="DD3940" t="str" cm="1">
        <f t="array" ref="DD3940">TEXT(_xlfn.SEQUENCE(1, DATEDIF(AG3940, AH3940, "m") + 1, AG3940, 30), "YYYY-APMM")</f>
        <v>2014-AP02</v>
      </c>
      <c r="DN3940">
        <f t="shared" si="122"/>
        <v>157</v>
      </c>
      <c r="DO3940" t="str">
        <f t="shared" si="123"/>
        <v>LABOR- SUBCONTRACTOR</v>
      </c>
    </row>
    <row r="3941" spans="1:119" x14ac:dyDescent="0.35">
      <c r="A3941" t="s">
        <v>105</v>
      </c>
      <c r="B3941">
        <v>503226</v>
      </c>
      <c r="C3941">
        <v>6359</v>
      </c>
      <c r="D3941">
        <v>125130</v>
      </c>
      <c r="E3941">
        <v>13662</v>
      </c>
      <c r="F3941">
        <v>0</v>
      </c>
      <c r="G3941" t="s">
        <v>106</v>
      </c>
      <c r="H3941" t="s">
        <v>106</v>
      </c>
      <c r="I3941" t="s">
        <v>106</v>
      </c>
      <c r="J3941" t="s">
        <v>107</v>
      </c>
      <c r="K3941" t="s">
        <v>108</v>
      </c>
      <c r="L3941" t="s">
        <v>109</v>
      </c>
      <c r="M3941" t="s">
        <v>110</v>
      </c>
      <c r="N3941" t="s">
        <v>8922</v>
      </c>
      <c r="O3941" t="s">
        <v>3002</v>
      </c>
      <c r="P3941">
        <v>8178</v>
      </c>
      <c r="Q3941">
        <v>56</v>
      </c>
      <c r="R3941">
        <v>0</v>
      </c>
      <c r="S3941">
        <v>160</v>
      </c>
      <c r="T3941">
        <v>0</v>
      </c>
      <c r="U3941">
        <v>494.95</v>
      </c>
      <c r="V3941">
        <v>494.95</v>
      </c>
      <c r="W3941">
        <v>160</v>
      </c>
      <c r="X3941">
        <v>0</v>
      </c>
      <c r="Y3941">
        <v>0</v>
      </c>
      <c r="Z3941">
        <v>0</v>
      </c>
      <c r="AD3941" s="1">
        <v>41536.333333333336</v>
      </c>
      <c r="AE3941" s="1">
        <v>41559.708333333336</v>
      </c>
      <c r="AG3941" s="1">
        <v>41528.333333333336</v>
      </c>
      <c r="AH3941" s="1">
        <v>41550.708333333336</v>
      </c>
      <c r="AI3941" s="1">
        <v>41528.333333333336</v>
      </c>
      <c r="AJ3941" s="1">
        <v>41550.708333333336</v>
      </c>
      <c r="AK3941" s="1">
        <v>41528.333333333336</v>
      </c>
      <c r="AL3941" s="1">
        <v>41550.708333333336</v>
      </c>
      <c r="AM3941" s="1">
        <v>41536.333333333336</v>
      </c>
      <c r="AN3941" s="1">
        <v>41559.708333333336</v>
      </c>
      <c r="AP3941" t="s">
        <v>113</v>
      </c>
      <c r="AU3941" t="s">
        <v>8923</v>
      </c>
      <c r="AY3941" t="s">
        <v>106</v>
      </c>
      <c r="AZ3941">
        <v>0</v>
      </c>
      <c r="BA3941">
        <v>0</v>
      </c>
      <c r="BD3941" s="3">
        <v>41321.662499999999</v>
      </c>
      <c r="BE3941" s="3">
        <v>41321.663888888892</v>
      </c>
      <c r="BF3941" t="s">
        <v>115</v>
      </c>
      <c r="BG3941" t="s">
        <v>115</v>
      </c>
      <c r="BH3941">
        <v>8149</v>
      </c>
      <c r="BM3941">
        <v>43550</v>
      </c>
      <c r="BR3941" t="s">
        <v>116</v>
      </c>
      <c r="BS3941" t="s">
        <v>117</v>
      </c>
      <c r="BU3941">
        <v>1</v>
      </c>
      <c r="BV3941" t="s">
        <v>118</v>
      </c>
      <c r="BX3941" t="s">
        <v>119</v>
      </c>
      <c r="BY3941" t="s">
        <v>119</v>
      </c>
      <c r="BZ3941" t="s">
        <v>119</v>
      </c>
      <c r="CA3941">
        <v>1</v>
      </c>
      <c r="CC3941" t="s">
        <v>120</v>
      </c>
      <c r="CH3941">
        <v>540</v>
      </c>
      <c r="CI3941">
        <v>38160</v>
      </c>
      <c r="CJ3941" t="s">
        <v>106</v>
      </c>
      <c r="CK3941" t="s">
        <v>106</v>
      </c>
      <c r="CL3941">
        <v>10</v>
      </c>
      <c r="CM3941" t="s">
        <v>2889</v>
      </c>
      <c r="CO3941">
        <v>125128</v>
      </c>
      <c r="CQ3941">
        <v>0</v>
      </c>
      <c r="CR3941">
        <v>0</v>
      </c>
      <c r="CS3941">
        <v>0</v>
      </c>
      <c r="CY3941" t="s">
        <v>123</v>
      </c>
      <c r="CZ3941" t="s">
        <v>124</v>
      </c>
      <c r="DD3941" t="str" cm="1">
        <f t="array" ref="DD3941">TEXT(_xlfn.SEQUENCE(1, DATEDIF(AG3941, AH3941, "m") + 1, AG3941, 30), "YYYY-APMM")</f>
        <v>2013-AP09</v>
      </c>
      <c r="DN3941">
        <f t="shared" si="122"/>
        <v>494.95</v>
      </c>
      <c r="DO3941" t="str">
        <f t="shared" si="123"/>
        <v>LABOR- SUBCONTRACTOR</v>
      </c>
    </row>
    <row r="3942" spans="1:119" x14ac:dyDescent="0.35">
      <c r="A3942" t="s">
        <v>105</v>
      </c>
      <c r="B3942">
        <v>503227</v>
      </c>
      <c r="C3942">
        <v>6359</v>
      </c>
      <c r="D3942">
        <v>125130</v>
      </c>
      <c r="E3942">
        <v>13662</v>
      </c>
      <c r="F3942">
        <v>0</v>
      </c>
      <c r="G3942" t="s">
        <v>106</v>
      </c>
      <c r="H3942" t="s">
        <v>106</v>
      </c>
      <c r="I3942" t="s">
        <v>106</v>
      </c>
      <c r="J3942" t="s">
        <v>107</v>
      </c>
      <c r="K3942" t="s">
        <v>108</v>
      </c>
      <c r="L3942" t="s">
        <v>109</v>
      </c>
      <c r="M3942" t="s">
        <v>110</v>
      </c>
      <c r="N3942" t="s">
        <v>8924</v>
      </c>
      <c r="O3942" t="s">
        <v>3005</v>
      </c>
      <c r="P3942">
        <v>8178</v>
      </c>
      <c r="Q3942">
        <v>104</v>
      </c>
      <c r="R3942">
        <v>0</v>
      </c>
      <c r="S3942">
        <v>160</v>
      </c>
      <c r="T3942">
        <v>0</v>
      </c>
      <c r="U3942">
        <v>1704</v>
      </c>
      <c r="V3942">
        <v>1704</v>
      </c>
      <c r="W3942">
        <v>160</v>
      </c>
      <c r="X3942">
        <v>0</v>
      </c>
      <c r="Y3942">
        <v>0</v>
      </c>
      <c r="Z3942">
        <v>0</v>
      </c>
      <c r="AD3942" s="1">
        <v>41552.333333333336</v>
      </c>
      <c r="AE3942" s="1">
        <v>41576.708333333336</v>
      </c>
      <c r="AG3942" s="1">
        <v>41536.333333333336</v>
      </c>
      <c r="AH3942" s="1">
        <v>41559.708333333336</v>
      </c>
      <c r="AI3942" s="1">
        <v>41536.333333333336</v>
      </c>
      <c r="AJ3942" s="1">
        <v>41559.708333333336</v>
      </c>
      <c r="AK3942" s="1">
        <v>41536.333333333336</v>
      </c>
      <c r="AL3942" s="1">
        <v>41559.708333333336</v>
      </c>
      <c r="AM3942" s="1">
        <v>41552.333333333336</v>
      </c>
      <c r="AN3942" s="1">
        <v>41576.708333333336</v>
      </c>
      <c r="AP3942" t="s">
        <v>113</v>
      </c>
      <c r="AU3942" t="s">
        <v>8925</v>
      </c>
      <c r="AY3942" t="s">
        <v>106</v>
      </c>
      <c r="AZ3942">
        <v>0</v>
      </c>
      <c r="BA3942">
        <v>0</v>
      </c>
      <c r="BD3942" s="3">
        <v>41321.662499999999</v>
      </c>
      <c r="BE3942" s="3">
        <v>41321.663888888892</v>
      </c>
      <c r="BF3942" t="s">
        <v>115</v>
      </c>
      <c r="BG3942" t="s">
        <v>115</v>
      </c>
      <c r="BH3942">
        <v>8149</v>
      </c>
      <c r="BM3942">
        <v>43550</v>
      </c>
      <c r="BR3942" t="s">
        <v>116</v>
      </c>
      <c r="BS3942" t="s">
        <v>117</v>
      </c>
      <c r="BU3942">
        <v>1</v>
      </c>
      <c r="BV3942" t="s">
        <v>118</v>
      </c>
      <c r="BX3942" t="s">
        <v>119</v>
      </c>
      <c r="BY3942" t="s">
        <v>119</v>
      </c>
      <c r="BZ3942" t="s">
        <v>119</v>
      </c>
      <c r="CA3942">
        <v>1</v>
      </c>
      <c r="CC3942" t="s">
        <v>120</v>
      </c>
      <c r="CH3942">
        <v>540</v>
      </c>
      <c r="CI3942">
        <v>38160</v>
      </c>
      <c r="CJ3942" t="s">
        <v>106</v>
      </c>
      <c r="CK3942" t="s">
        <v>106</v>
      </c>
      <c r="CL3942">
        <v>10</v>
      </c>
      <c r="CM3942" t="s">
        <v>2889</v>
      </c>
      <c r="CO3942">
        <v>125128</v>
      </c>
      <c r="CQ3942">
        <v>0</v>
      </c>
      <c r="CR3942">
        <v>0</v>
      </c>
      <c r="CS3942">
        <v>0</v>
      </c>
      <c r="CY3942" t="s">
        <v>123</v>
      </c>
      <c r="CZ3942" t="s">
        <v>124</v>
      </c>
      <c r="DD3942" t="str" cm="1">
        <f t="array" ref="DD3942">TEXT(_xlfn.SEQUENCE(1, DATEDIF(AG3942, AH3942, "m") + 1, AG3942, 30), "YYYY-APMM")</f>
        <v>2013-AP09</v>
      </c>
      <c r="DN3942">
        <f t="shared" si="122"/>
        <v>1704</v>
      </c>
      <c r="DO3942" t="str">
        <f t="shared" si="123"/>
        <v>LABOR- SUBCONTRACTOR</v>
      </c>
    </row>
    <row r="3943" spans="1:119" x14ac:dyDescent="0.35">
      <c r="A3943" t="s">
        <v>105</v>
      </c>
      <c r="B3943">
        <v>503228</v>
      </c>
      <c r="C3943">
        <v>6359</v>
      </c>
      <c r="D3943">
        <v>125130</v>
      </c>
      <c r="E3943">
        <v>13662</v>
      </c>
      <c r="F3943">
        <v>0</v>
      </c>
      <c r="G3943" t="s">
        <v>106</v>
      </c>
      <c r="H3943" t="s">
        <v>106</v>
      </c>
      <c r="I3943" t="s">
        <v>106</v>
      </c>
      <c r="J3943" t="s">
        <v>107</v>
      </c>
      <c r="K3943" t="s">
        <v>108</v>
      </c>
      <c r="L3943" t="s">
        <v>109</v>
      </c>
      <c r="M3943" t="s">
        <v>110</v>
      </c>
      <c r="N3943" t="s">
        <v>8926</v>
      </c>
      <c r="O3943" t="s">
        <v>3008</v>
      </c>
      <c r="P3943">
        <v>8178</v>
      </c>
      <c r="Q3943">
        <v>328</v>
      </c>
      <c r="R3943">
        <v>272</v>
      </c>
      <c r="S3943">
        <v>160</v>
      </c>
      <c r="T3943">
        <v>0</v>
      </c>
      <c r="U3943">
        <v>345.2</v>
      </c>
      <c r="V3943">
        <v>345.2</v>
      </c>
      <c r="W3943">
        <v>160</v>
      </c>
      <c r="X3943">
        <v>0</v>
      </c>
      <c r="Y3943">
        <v>0</v>
      </c>
      <c r="Z3943">
        <v>0</v>
      </c>
      <c r="AD3943" s="1">
        <v>41595.333333333336</v>
      </c>
      <c r="AE3943" s="1">
        <v>41617.708333333336</v>
      </c>
      <c r="AG3943" s="1">
        <v>41545.333333333336</v>
      </c>
      <c r="AH3943" s="1">
        <v>41569.708333333336</v>
      </c>
      <c r="AI3943" s="1">
        <v>41545.333333333336</v>
      </c>
      <c r="AJ3943" s="1">
        <v>41569.708333333336</v>
      </c>
      <c r="AK3943" s="1">
        <v>41545.333333333336</v>
      </c>
      <c r="AL3943" s="1">
        <v>41569.708333333336</v>
      </c>
      <c r="AM3943" s="1">
        <v>41595.333333333336</v>
      </c>
      <c r="AN3943" s="1">
        <v>41617.708333333336</v>
      </c>
      <c r="AP3943" t="s">
        <v>113</v>
      </c>
      <c r="AU3943" t="s">
        <v>8927</v>
      </c>
      <c r="AY3943" t="s">
        <v>106</v>
      </c>
      <c r="AZ3943">
        <v>0</v>
      </c>
      <c r="BA3943">
        <v>0</v>
      </c>
      <c r="BD3943" s="3">
        <v>41321.662499999999</v>
      </c>
      <c r="BE3943" s="3">
        <v>41321.663888888892</v>
      </c>
      <c r="BF3943" t="s">
        <v>115</v>
      </c>
      <c r="BG3943" t="s">
        <v>115</v>
      </c>
      <c r="BH3943">
        <v>8149</v>
      </c>
      <c r="BM3943">
        <v>43550</v>
      </c>
      <c r="BR3943" t="s">
        <v>116</v>
      </c>
      <c r="BS3943" t="s">
        <v>117</v>
      </c>
      <c r="BU3943">
        <v>1</v>
      </c>
      <c r="BV3943" t="s">
        <v>118</v>
      </c>
      <c r="BX3943" t="s">
        <v>119</v>
      </c>
      <c r="BY3943" t="s">
        <v>119</v>
      </c>
      <c r="BZ3943" t="s">
        <v>119</v>
      </c>
      <c r="CA3943">
        <v>1</v>
      </c>
      <c r="CC3943" t="s">
        <v>120</v>
      </c>
      <c r="CH3943">
        <v>540</v>
      </c>
      <c r="CI3943">
        <v>38160</v>
      </c>
      <c r="CJ3943" t="s">
        <v>106</v>
      </c>
      <c r="CK3943" t="s">
        <v>106</v>
      </c>
      <c r="CL3943">
        <v>10</v>
      </c>
      <c r="CM3943" t="s">
        <v>2889</v>
      </c>
      <c r="CO3943">
        <v>125128</v>
      </c>
      <c r="CQ3943">
        <v>0</v>
      </c>
      <c r="CR3943">
        <v>0</v>
      </c>
      <c r="CS3943">
        <v>0</v>
      </c>
      <c r="CY3943" t="s">
        <v>123</v>
      </c>
      <c r="CZ3943" t="s">
        <v>124</v>
      </c>
      <c r="DD3943" t="str" cm="1">
        <f t="array" ref="DD3943">TEXT(_xlfn.SEQUENCE(1, DATEDIF(AG3943, AH3943, "m") + 1, AG3943, 30), "YYYY-APMM")</f>
        <v>2013-AP09</v>
      </c>
      <c r="DN3943">
        <f t="shared" si="122"/>
        <v>345.2</v>
      </c>
      <c r="DO3943" t="str">
        <f t="shared" si="123"/>
        <v>LABOR- SUBCONTRACTOR</v>
      </c>
    </row>
    <row r="3944" spans="1:119" x14ac:dyDescent="0.35">
      <c r="A3944" t="s">
        <v>105</v>
      </c>
      <c r="B3944">
        <v>503229</v>
      </c>
      <c r="C3944">
        <v>6359</v>
      </c>
      <c r="D3944">
        <v>125130</v>
      </c>
      <c r="E3944">
        <v>13662</v>
      </c>
      <c r="F3944">
        <v>0</v>
      </c>
      <c r="G3944" t="s">
        <v>106</v>
      </c>
      <c r="H3944" t="s">
        <v>106</v>
      </c>
      <c r="I3944" t="s">
        <v>106</v>
      </c>
      <c r="J3944" t="s">
        <v>107</v>
      </c>
      <c r="K3944" t="s">
        <v>108</v>
      </c>
      <c r="L3944" t="s">
        <v>109</v>
      </c>
      <c r="M3944" t="s">
        <v>110</v>
      </c>
      <c r="N3944" t="s">
        <v>8928</v>
      </c>
      <c r="O3944" t="s">
        <v>3011</v>
      </c>
      <c r="P3944">
        <v>8178</v>
      </c>
      <c r="Q3944">
        <v>384</v>
      </c>
      <c r="R3944">
        <v>0</v>
      </c>
      <c r="S3944">
        <v>160</v>
      </c>
      <c r="T3944">
        <v>0</v>
      </c>
      <c r="U3944">
        <v>142</v>
      </c>
      <c r="V3944">
        <v>142</v>
      </c>
      <c r="W3944">
        <v>160</v>
      </c>
      <c r="X3944">
        <v>0</v>
      </c>
      <c r="Y3944">
        <v>0</v>
      </c>
      <c r="Z3944">
        <v>0</v>
      </c>
      <c r="AD3944" s="1">
        <v>41692.333333333336</v>
      </c>
      <c r="AE3944" s="1">
        <v>41714.708333333336</v>
      </c>
      <c r="AG3944" s="1">
        <v>41634.333333333336</v>
      </c>
      <c r="AH3944" s="1">
        <v>41657.708333333336</v>
      </c>
      <c r="AI3944" s="1">
        <v>41634.333333333336</v>
      </c>
      <c r="AJ3944" s="1">
        <v>41657.708333333336</v>
      </c>
      <c r="AK3944" s="1">
        <v>41634.333333333336</v>
      </c>
      <c r="AL3944" s="1">
        <v>41657.708333333336</v>
      </c>
      <c r="AM3944" s="1">
        <v>41692.333333333336</v>
      </c>
      <c r="AN3944" s="1">
        <v>41714.708333333336</v>
      </c>
      <c r="AP3944" t="s">
        <v>113</v>
      </c>
      <c r="AU3944" t="s">
        <v>8929</v>
      </c>
      <c r="AY3944" t="s">
        <v>106</v>
      </c>
      <c r="AZ3944">
        <v>0</v>
      </c>
      <c r="BA3944">
        <v>0</v>
      </c>
      <c r="BD3944" s="3">
        <v>41321.662499999999</v>
      </c>
      <c r="BE3944" s="3">
        <v>41321.663888888892</v>
      </c>
      <c r="BF3944" t="s">
        <v>115</v>
      </c>
      <c r="BG3944" t="s">
        <v>115</v>
      </c>
      <c r="BH3944">
        <v>8149</v>
      </c>
      <c r="BM3944">
        <v>43550</v>
      </c>
      <c r="BR3944" t="s">
        <v>116</v>
      </c>
      <c r="BS3944" t="s">
        <v>117</v>
      </c>
      <c r="BU3944">
        <v>1</v>
      </c>
      <c r="BV3944" t="s">
        <v>118</v>
      </c>
      <c r="BX3944" t="s">
        <v>119</v>
      </c>
      <c r="BY3944" t="s">
        <v>119</v>
      </c>
      <c r="BZ3944" t="s">
        <v>119</v>
      </c>
      <c r="CA3944">
        <v>1</v>
      </c>
      <c r="CC3944" t="s">
        <v>120</v>
      </c>
      <c r="CH3944">
        <v>540</v>
      </c>
      <c r="CI3944">
        <v>38160</v>
      </c>
      <c r="CJ3944" t="s">
        <v>106</v>
      </c>
      <c r="CK3944" t="s">
        <v>106</v>
      </c>
      <c r="CL3944">
        <v>10</v>
      </c>
      <c r="CM3944" t="s">
        <v>2889</v>
      </c>
      <c r="CO3944">
        <v>125128</v>
      </c>
      <c r="CQ3944">
        <v>0</v>
      </c>
      <c r="CR3944">
        <v>0</v>
      </c>
      <c r="CS3944">
        <v>0</v>
      </c>
      <c r="CY3944" t="s">
        <v>123</v>
      </c>
      <c r="CZ3944" t="s">
        <v>124</v>
      </c>
      <c r="DD3944" t="str" cm="1">
        <f t="array" ref="DD3944">TEXT(_xlfn.SEQUENCE(1, DATEDIF(AG3944, AH3944, "m") + 1, AG3944, 30), "YYYY-APMM")</f>
        <v>2013-AP12</v>
      </c>
      <c r="DN3944">
        <f t="shared" si="122"/>
        <v>142</v>
      </c>
      <c r="DO3944" t="str">
        <f t="shared" si="123"/>
        <v>LABOR- SUBCONTRACTOR</v>
      </c>
    </row>
    <row r="3945" spans="1:119" x14ac:dyDescent="0.35">
      <c r="A3945" t="s">
        <v>105</v>
      </c>
      <c r="B3945">
        <v>503230</v>
      </c>
      <c r="C3945">
        <v>6359</v>
      </c>
      <c r="D3945">
        <v>125130</v>
      </c>
      <c r="E3945">
        <v>13662</v>
      </c>
      <c r="F3945">
        <v>0</v>
      </c>
      <c r="G3945" t="s">
        <v>106</v>
      </c>
      <c r="H3945" t="s">
        <v>106</v>
      </c>
      <c r="I3945" t="s">
        <v>106</v>
      </c>
      <c r="J3945" t="s">
        <v>107</v>
      </c>
      <c r="K3945" t="s">
        <v>108</v>
      </c>
      <c r="L3945" t="s">
        <v>109</v>
      </c>
      <c r="M3945" t="s">
        <v>110</v>
      </c>
      <c r="N3945" t="s">
        <v>8930</v>
      </c>
      <c r="O3945" t="s">
        <v>3014</v>
      </c>
      <c r="P3945">
        <v>8178</v>
      </c>
      <c r="Q3945">
        <v>384</v>
      </c>
      <c r="R3945">
        <v>0</v>
      </c>
      <c r="S3945">
        <v>160</v>
      </c>
      <c r="T3945">
        <v>0</v>
      </c>
      <c r="U3945">
        <v>328.95</v>
      </c>
      <c r="V3945">
        <v>328.95</v>
      </c>
      <c r="W3945">
        <v>160</v>
      </c>
      <c r="X3945">
        <v>0</v>
      </c>
      <c r="Y3945">
        <v>0</v>
      </c>
      <c r="Z3945">
        <v>0</v>
      </c>
      <c r="AD3945" s="1">
        <v>41703.333333333336</v>
      </c>
      <c r="AE3945" s="1">
        <v>41725.708333333336</v>
      </c>
      <c r="AG3945" s="1">
        <v>41646.333333333336</v>
      </c>
      <c r="AH3945" s="1">
        <v>41668.708333333336</v>
      </c>
      <c r="AI3945" s="1">
        <v>41646.333333333336</v>
      </c>
      <c r="AJ3945" s="1">
        <v>41668.708333333336</v>
      </c>
      <c r="AK3945" s="1">
        <v>41646.333333333336</v>
      </c>
      <c r="AL3945" s="1">
        <v>41668.708333333336</v>
      </c>
      <c r="AM3945" s="1">
        <v>41703.333333333336</v>
      </c>
      <c r="AN3945" s="1">
        <v>41725.708333333336</v>
      </c>
      <c r="AP3945" t="s">
        <v>113</v>
      </c>
      <c r="AU3945" t="s">
        <v>8931</v>
      </c>
      <c r="AY3945" t="s">
        <v>106</v>
      </c>
      <c r="AZ3945">
        <v>0</v>
      </c>
      <c r="BA3945">
        <v>0</v>
      </c>
      <c r="BD3945" s="3">
        <v>41321.662499999999</v>
      </c>
      <c r="BE3945" s="3">
        <v>41328.377083333333</v>
      </c>
      <c r="BF3945" t="s">
        <v>115</v>
      </c>
      <c r="BG3945" t="s">
        <v>115</v>
      </c>
      <c r="BH3945">
        <v>8149</v>
      </c>
      <c r="BM3945">
        <v>43550</v>
      </c>
      <c r="BR3945" t="s">
        <v>116</v>
      </c>
      <c r="BS3945" t="s">
        <v>117</v>
      </c>
      <c r="BU3945">
        <v>1</v>
      </c>
      <c r="BV3945" t="s">
        <v>118</v>
      </c>
      <c r="BX3945" t="s">
        <v>119</v>
      </c>
      <c r="BY3945" t="s">
        <v>119</v>
      </c>
      <c r="BZ3945" t="s">
        <v>119</v>
      </c>
      <c r="CA3945">
        <v>1</v>
      </c>
      <c r="CC3945" t="s">
        <v>120</v>
      </c>
      <c r="CH3945">
        <v>540</v>
      </c>
      <c r="CI3945">
        <v>38160</v>
      </c>
      <c r="CJ3945" t="s">
        <v>106</v>
      </c>
      <c r="CK3945" t="s">
        <v>106</v>
      </c>
      <c r="CL3945">
        <v>10</v>
      </c>
      <c r="CM3945" t="s">
        <v>2889</v>
      </c>
      <c r="CO3945">
        <v>125128</v>
      </c>
      <c r="CQ3945">
        <v>0</v>
      </c>
      <c r="CR3945">
        <v>0</v>
      </c>
      <c r="CS3945">
        <v>0</v>
      </c>
      <c r="CY3945" t="s">
        <v>123</v>
      </c>
      <c r="CZ3945" t="s">
        <v>124</v>
      </c>
      <c r="DD3945" t="str" cm="1">
        <f t="array" ref="DD3945">TEXT(_xlfn.SEQUENCE(1, DATEDIF(AG3945, AH3945, "m") + 1, AG3945, 30), "YYYY-APMM")</f>
        <v>2014-AP01</v>
      </c>
      <c r="DN3945">
        <f t="shared" si="122"/>
        <v>328.95</v>
      </c>
      <c r="DO3945" t="str">
        <f t="shared" si="123"/>
        <v>LABOR- SUBCONTRACTOR</v>
      </c>
    </row>
    <row r="3946" spans="1:119" x14ac:dyDescent="0.35">
      <c r="A3946" t="s">
        <v>105</v>
      </c>
      <c r="B3946">
        <v>503231</v>
      </c>
      <c r="C3946">
        <v>6359</v>
      </c>
      <c r="D3946">
        <v>125130</v>
      </c>
      <c r="E3946">
        <v>13662</v>
      </c>
      <c r="F3946">
        <v>0</v>
      </c>
      <c r="G3946" t="s">
        <v>106</v>
      </c>
      <c r="H3946" t="s">
        <v>106</v>
      </c>
      <c r="I3946" t="s">
        <v>106</v>
      </c>
      <c r="J3946" t="s">
        <v>107</v>
      </c>
      <c r="K3946" t="s">
        <v>108</v>
      </c>
      <c r="L3946" t="s">
        <v>109</v>
      </c>
      <c r="M3946" t="s">
        <v>110</v>
      </c>
      <c r="N3946" t="s">
        <v>8932</v>
      </c>
      <c r="O3946" t="s">
        <v>3017</v>
      </c>
      <c r="P3946">
        <v>8178</v>
      </c>
      <c r="Q3946">
        <v>104</v>
      </c>
      <c r="R3946">
        <v>0</v>
      </c>
      <c r="S3946">
        <v>160</v>
      </c>
      <c r="T3946">
        <v>0</v>
      </c>
      <c r="U3946">
        <v>924</v>
      </c>
      <c r="V3946">
        <v>924</v>
      </c>
      <c r="W3946">
        <v>160</v>
      </c>
      <c r="X3946">
        <v>0</v>
      </c>
      <c r="Y3946">
        <v>0</v>
      </c>
      <c r="Z3946">
        <v>0</v>
      </c>
      <c r="AD3946" s="1">
        <v>41658.333333333336</v>
      </c>
      <c r="AE3946" s="1">
        <v>41680.708333333336</v>
      </c>
      <c r="AG3946" s="1">
        <v>41643.333333333336</v>
      </c>
      <c r="AH3946" s="1">
        <v>41665.708333333336</v>
      </c>
      <c r="AI3946" s="1">
        <v>41643.333333333336</v>
      </c>
      <c r="AJ3946" s="1">
        <v>41665.708333333336</v>
      </c>
      <c r="AK3946" s="1">
        <v>41643.333333333336</v>
      </c>
      <c r="AL3946" s="1">
        <v>41665.708333333336</v>
      </c>
      <c r="AM3946" s="1">
        <v>41658.333333333336</v>
      </c>
      <c r="AN3946" s="1">
        <v>41680.708333333336</v>
      </c>
      <c r="AP3946" t="s">
        <v>113</v>
      </c>
      <c r="AU3946" t="s">
        <v>8933</v>
      </c>
      <c r="AY3946" t="s">
        <v>106</v>
      </c>
      <c r="AZ3946">
        <v>0</v>
      </c>
      <c r="BA3946">
        <v>0</v>
      </c>
      <c r="BD3946" s="3">
        <v>41321.662499999999</v>
      </c>
      <c r="BE3946" s="3">
        <v>41321.663888888892</v>
      </c>
      <c r="BF3946" t="s">
        <v>115</v>
      </c>
      <c r="BG3946" t="s">
        <v>115</v>
      </c>
      <c r="BH3946">
        <v>8149</v>
      </c>
      <c r="BM3946">
        <v>43550</v>
      </c>
      <c r="BR3946" t="s">
        <v>116</v>
      </c>
      <c r="BS3946" t="s">
        <v>117</v>
      </c>
      <c r="BU3946">
        <v>1</v>
      </c>
      <c r="BV3946" t="s">
        <v>118</v>
      </c>
      <c r="BX3946" t="s">
        <v>119</v>
      </c>
      <c r="BY3946" t="s">
        <v>119</v>
      </c>
      <c r="BZ3946" t="s">
        <v>119</v>
      </c>
      <c r="CA3946">
        <v>1</v>
      </c>
      <c r="CC3946" t="s">
        <v>120</v>
      </c>
      <c r="CH3946">
        <v>540</v>
      </c>
      <c r="CI3946">
        <v>38160</v>
      </c>
      <c r="CJ3946" t="s">
        <v>106</v>
      </c>
      <c r="CK3946" t="s">
        <v>106</v>
      </c>
      <c r="CL3946">
        <v>10</v>
      </c>
      <c r="CM3946" t="s">
        <v>2889</v>
      </c>
      <c r="CO3946">
        <v>125128</v>
      </c>
      <c r="CQ3946">
        <v>0</v>
      </c>
      <c r="CR3946">
        <v>0</v>
      </c>
      <c r="CS3946">
        <v>0</v>
      </c>
      <c r="CY3946" t="s">
        <v>123</v>
      </c>
      <c r="CZ3946" t="s">
        <v>124</v>
      </c>
      <c r="DD3946" t="str" cm="1">
        <f t="array" ref="DD3946">TEXT(_xlfn.SEQUENCE(1, DATEDIF(AG3946, AH3946, "m") + 1, AG3946, 30), "YYYY-APMM")</f>
        <v>2014-AP01</v>
      </c>
      <c r="DN3946">
        <f t="shared" si="122"/>
        <v>924</v>
      </c>
      <c r="DO3946" t="str">
        <f t="shared" si="123"/>
        <v>LABOR- SUBCONTRACTOR</v>
      </c>
    </row>
    <row r="3947" spans="1:119" x14ac:dyDescent="0.35">
      <c r="A3947" t="s">
        <v>105</v>
      </c>
      <c r="B3947">
        <v>503232</v>
      </c>
      <c r="C3947">
        <v>6359</v>
      </c>
      <c r="D3947">
        <v>125130</v>
      </c>
      <c r="E3947">
        <v>13662</v>
      </c>
      <c r="F3947">
        <v>0</v>
      </c>
      <c r="G3947" t="s">
        <v>106</v>
      </c>
      <c r="H3947" t="s">
        <v>106</v>
      </c>
      <c r="I3947" t="s">
        <v>106</v>
      </c>
      <c r="J3947" t="s">
        <v>107</v>
      </c>
      <c r="K3947" t="s">
        <v>108</v>
      </c>
      <c r="L3947" t="s">
        <v>109</v>
      </c>
      <c r="M3947" t="s">
        <v>110</v>
      </c>
      <c r="N3947" t="s">
        <v>8934</v>
      </c>
      <c r="O3947" t="s">
        <v>3020</v>
      </c>
      <c r="P3947">
        <v>8178</v>
      </c>
      <c r="Q3947">
        <v>408</v>
      </c>
      <c r="R3947">
        <v>0</v>
      </c>
      <c r="S3947">
        <v>160</v>
      </c>
      <c r="T3947">
        <v>0</v>
      </c>
      <c r="U3947">
        <v>127</v>
      </c>
      <c r="V3947">
        <v>127</v>
      </c>
      <c r="W3947">
        <v>160</v>
      </c>
      <c r="X3947">
        <v>0</v>
      </c>
      <c r="Y3947">
        <v>0</v>
      </c>
      <c r="Z3947">
        <v>0</v>
      </c>
      <c r="AD3947" s="1">
        <v>41707.333333333336</v>
      </c>
      <c r="AE3947" s="1">
        <v>41729.708333333336</v>
      </c>
      <c r="AG3947" s="1">
        <v>41646.333333333336</v>
      </c>
      <c r="AH3947" s="1">
        <v>41668.708333333336</v>
      </c>
      <c r="AI3947" s="1">
        <v>41646.333333333336</v>
      </c>
      <c r="AJ3947" s="1">
        <v>41668.708333333336</v>
      </c>
      <c r="AK3947" s="1">
        <v>41646.333333333336</v>
      </c>
      <c r="AL3947" s="1">
        <v>41668.708333333336</v>
      </c>
      <c r="AM3947" s="1">
        <v>41707.333333333336</v>
      </c>
      <c r="AN3947" s="1">
        <v>41729.708333333336</v>
      </c>
      <c r="AP3947" t="s">
        <v>113</v>
      </c>
      <c r="AU3947" t="s">
        <v>8935</v>
      </c>
      <c r="AY3947" t="s">
        <v>106</v>
      </c>
      <c r="AZ3947">
        <v>0</v>
      </c>
      <c r="BA3947">
        <v>0</v>
      </c>
      <c r="BD3947" s="3">
        <v>41321.662499999999</v>
      </c>
      <c r="BE3947" s="3">
        <v>41321.663888888892</v>
      </c>
      <c r="BF3947" t="s">
        <v>115</v>
      </c>
      <c r="BG3947" t="s">
        <v>115</v>
      </c>
      <c r="BH3947">
        <v>8149</v>
      </c>
      <c r="BM3947">
        <v>43550</v>
      </c>
      <c r="BR3947" t="s">
        <v>116</v>
      </c>
      <c r="BS3947" t="s">
        <v>117</v>
      </c>
      <c r="BU3947">
        <v>1</v>
      </c>
      <c r="BV3947" t="s">
        <v>118</v>
      </c>
      <c r="BX3947" t="s">
        <v>119</v>
      </c>
      <c r="BY3947" t="s">
        <v>119</v>
      </c>
      <c r="BZ3947" t="s">
        <v>119</v>
      </c>
      <c r="CA3947">
        <v>1</v>
      </c>
      <c r="CC3947" t="s">
        <v>120</v>
      </c>
      <c r="CH3947">
        <v>540</v>
      </c>
      <c r="CI3947">
        <v>38160</v>
      </c>
      <c r="CJ3947" t="s">
        <v>106</v>
      </c>
      <c r="CK3947" t="s">
        <v>106</v>
      </c>
      <c r="CL3947">
        <v>10</v>
      </c>
      <c r="CM3947" t="s">
        <v>2889</v>
      </c>
      <c r="CO3947">
        <v>125128</v>
      </c>
      <c r="CQ3947">
        <v>0</v>
      </c>
      <c r="CR3947">
        <v>0</v>
      </c>
      <c r="CS3947">
        <v>0</v>
      </c>
      <c r="CY3947" t="s">
        <v>123</v>
      </c>
      <c r="CZ3947" t="s">
        <v>124</v>
      </c>
      <c r="DD3947" t="str" cm="1">
        <f t="array" ref="DD3947">TEXT(_xlfn.SEQUENCE(1, DATEDIF(AG3947, AH3947, "m") + 1, AG3947, 30), "YYYY-APMM")</f>
        <v>2014-AP01</v>
      </c>
      <c r="DN3947">
        <f t="shared" si="122"/>
        <v>127</v>
      </c>
      <c r="DO3947" t="str">
        <f t="shared" si="123"/>
        <v>LABOR- SUBCONTRACTOR</v>
      </c>
    </row>
    <row r="3948" spans="1:119" x14ac:dyDescent="0.35">
      <c r="A3948" t="s">
        <v>105</v>
      </c>
      <c r="B3948">
        <v>503233</v>
      </c>
      <c r="C3948">
        <v>6359</v>
      </c>
      <c r="D3948">
        <v>125132</v>
      </c>
      <c r="E3948">
        <v>13662</v>
      </c>
      <c r="F3948">
        <v>0</v>
      </c>
      <c r="G3948" t="s">
        <v>106</v>
      </c>
      <c r="H3948" t="s">
        <v>106</v>
      </c>
      <c r="I3948" t="s">
        <v>106</v>
      </c>
      <c r="J3948" t="s">
        <v>107</v>
      </c>
      <c r="K3948" t="s">
        <v>108</v>
      </c>
      <c r="L3948" t="s">
        <v>109</v>
      </c>
      <c r="M3948" t="s">
        <v>110</v>
      </c>
      <c r="N3948" t="s">
        <v>8936</v>
      </c>
      <c r="O3948" t="s">
        <v>3063</v>
      </c>
      <c r="P3948">
        <v>8178</v>
      </c>
      <c r="Q3948">
        <v>48</v>
      </c>
      <c r="R3948">
        <v>0</v>
      </c>
      <c r="S3948">
        <v>160</v>
      </c>
      <c r="T3948">
        <v>0</v>
      </c>
      <c r="U3948">
        <v>1195.8</v>
      </c>
      <c r="V3948">
        <v>1195.8</v>
      </c>
      <c r="W3948">
        <v>160</v>
      </c>
      <c r="X3948">
        <v>0</v>
      </c>
      <c r="Y3948">
        <v>0</v>
      </c>
      <c r="Z3948">
        <v>0</v>
      </c>
      <c r="AD3948" s="1">
        <v>41536.333333333336</v>
      </c>
      <c r="AE3948" s="1">
        <v>41559.708333333336</v>
      </c>
      <c r="AG3948" s="1">
        <v>41529.333333333336</v>
      </c>
      <c r="AH3948" s="1">
        <v>41552.708333333336</v>
      </c>
      <c r="AI3948" s="1">
        <v>41529.333333333336</v>
      </c>
      <c r="AJ3948" s="1">
        <v>41552.708333333336</v>
      </c>
      <c r="AK3948" s="1">
        <v>41529.333333333336</v>
      </c>
      <c r="AL3948" s="1">
        <v>41552.708333333336</v>
      </c>
      <c r="AM3948" s="1">
        <v>41536.333333333336</v>
      </c>
      <c r="AN3948" s="1">
        <v>41559.708333333336</v>
      </c>
      <c r="AP3948" t="s">
        <v>113</v>
      </c>
      <c r="AU3948" t="s">
        <v>8937</v>
      </c>
      <c r="AY3948" t="s">
        <v>106</v>
      </c>
      <c r="AZ3948">
        <v>0</v>
      </c>
      <c r="BA3948">
        <v>0</v>
      </c>
      <c r="BD3948" s="3">
        <v>41321.662499999999</v>
      </c>
      <c r="BE3948" s="3">
        <v>41328.377083333333</v>
      </c>
      <c r="BF3948" t="s">
        <v>115</v>
      </c>
      <c r="BG3948" t="s">
        <v>115</v>
      </c>
      <c r="BH3948">
        <v>8149</v>
      </c>
      <c r="BM3948">
        <v>43550</v>
      </c>
      <c r="BR3948" t="s">
        <v>116</v>
      </c>
      <c r="BS3948" t="s">
        <v>117</v>
      </c>
      <c r="BU3948">
        <v>1</v>
      </c>
      <c r="BV3948" t="s">
        <v>118</v>
      </c>
      <c r="BX3948" t="s">
        <v>119</v>
      </c>
      <c r="BY3948" t="s">
        <v>119</v>
      </c>
      <c r="BZ3948" t="s">
        <v>119</v>
      </c>
      <c r="CA3948">
        <v>1</v>
      </c>
      <c r="CC3948" t="s">
        <v>120</v>
      </c>
      <c r="CH3948">
        <v>540</v>
      </c>
      <c r="CI3948">
        <v>38200</v>
      </c>
      <c r="CJ3948" t="s">
        <v>106</v>
      </c>
      <c r="CK3948" t="s">
        <v>106</v>
      </c>
      <c r="CL3948">
        <v>10</v>
      </c>
      <c r="CM3948" t="s">
        <v>2889</v>
      </c>
      <c r="CO3948">
        <v>125131</v>
      </c>
      <c r="CQ3948">
        <v>0</v>
      </c>
      <c r="CR3948">
        <v>0</v>
      </c>
      <c r="CS3948">
        <v>0</v>
      </c>
      <c r="CY3948" t="s">
        <v>123</v>
      </c>
      <c r="CZ3948" t="s">
        <v>124</v>
      </c>
      <c r="DD3948" t="str" cm="1">
        <f t="array" ref="DD3948">TEXT(_xlfn.SEQUENCE(1, DATEDIF(AG3948, AH3948, "m") + 1, AG3948, 30), "YYYY-APMM")</f>
        <v>2013-AP09</v>
      </c>
      <c r="DN3948">
        <f t="shared" si="122"/>
        <v>1195.8</v>
      </c>
      <c r="DO3948" t="str">
        <f t="shared" si="123"/>
        <v>LABOR- SUBCONTRACTOR</v>
      </c>
    </row>
    <row r="3949" spans="1:119" x14ac:dyDescent="0.35">
      <c r="A3949" t="s">
        <v>105</v>
      </c>
      <c r="B3949">
        <v>503234</v>
      </c>
      <c r="C3949">
        <v>6359</v>
      </c>
      <c r="D3949">
        <v>125132</v>
      </c>
      <c r="E3949">
        <v>13662</v>
      </c>
      <c r="F3949">
        <v>0</v>
      </c>
      <c r="G3949" t="s">
        <v>106</v>
      </c>
      <c r="H3949" t="s">
        <v>106</v>
      </c>
      <c r="I3949" t="s">
        <v>106</v>
      </c>
      <c r="J3949" t="s">
        <v>107</v>
      </c>
      <c r="K3949" t="s">
        <v>108</v>
      </c>
      <c r="L3949" t="s">
        <v>109</v>
      </c>
      <c r="M3949" t="s">
        <v>110</v>
      </c>
      <c r="N3949" t="s">
        <v>8938</v>
      </c>
      <c r="O3949" t="s">
        <v>3066</v>
      </c>
      <c r="P3949">
        <v>8178</v>
      </c>
      <c r="Q3949">
        <v>240</v>
      </c>
      <c r="R3949">
        <v>0</v>
      </c>
      <c r="S3949">
        <v>144</v>
      </c>
      <c r="T3949">
        <v>0</v>
      </c>
      <c r="U3949">
        <v>59.55</v>
      </c>
      <c r="V3949">
        <v>59.55</v>
      </c>
      <c r="W3949">
        <v>144</v>
      </c>
      <c r="X3949">
        <v>0</v>
      </c>
      <c r="Y3949">
        <v>0</v>
      </c>
      <c r="Z3949">
        <v>0</v>
      </c>
      <c r="AD3949" s="1">
        <v>41569.333333333336</v>
      </c>
      <c r="AE3949" s="1">
        <v>41589.708333333336</v>
      </c>
      <c r="AG3949" s="1">
        <v>41532.333333333336</v>
      </c>
      <c r="AH3949" s="1">
        <v>41552.708333333336</v>
      </c>
      <c r="AI3949" s="1">
        <v>41532.333333333336</v>
      </c>
      <c r="AJ3949" s="1">
        <v>41552.708333333336</v>
      </c>
      <c r="AK3949" s="1">
        <v>41532.333333333336</v>
      </c>
      <c r="AL3949" s="1">
        <v>41552.708333333336</v>
      </c>
      <c r="AM3949" s="1">
        <v>41569.333333333336</v>
      </c>
      <c r="AN3949" s="1">
        <v>41589.708333333336</v>
      </c>
      <c r="AP3949" t="s">
        <v>113</v>
      </c>
      <c r="AU3949" t="s">
        <v>8939</v>
      </c>
      <c r="AY3949" t="s">
        <v>106</v>
      </c>
      <c r="AZ3949">
        <v>0</v>
      </c>
      <c r="BA3949">
        <v>0</v>
      </c>
      <c r="BD3949" s="3">
        <v>41321.662499999999</v>
      </c>
      <c r="BE3949" s="3">
        <v>41321.663888888892</v>
      </c>
      <c r="BF3949" t="s">
        <v>115</v>
      </c>
      <c r="BG3949" t="s">
        <v>115</v>
      </c>
      <c r="BH3949">
        <v>8149</v>
      </c>
      <c r="BM3949">
        <v>43550</v>
      </c>
      <c r="BR3949" t="s">
        <v>116</v>
      </c>
      <c r="BS3949" t="s">
        <v>117</v>
      </c>
      <c r="BU3949">
        <v>1</v>
      </c>
      <c r="BV3949" t="s">
        <v>118</v>
      </c>
      <c r="BX3949" t="s">
        <v>119</v>
      </c>
      <c r="BY3949" t="s">
        <v>119</v>
      </c>
      <c r="BZ3949" t="s">
        <v>119</v>
      </c>
      <c r="CA3949">
        <v>1</v>
      </c>
      <c r="CC3949" t="s">
        <v>120</v>
      </c>
      <c r="CH3949">
        <v>540</v>
      </c>
      <c r="CI3949">
        <v>38200</v>
      </c>
      <c r="CJ3949" t="s">
        <v>106</v>
      </c>
      <c r="CK3949" t="s">
        <v>106</v>
      </c>
      <c r="CL3949">
        <v>10</v>
      </c>
      <c r="CM3949" t="s">
        <v>2889</v>
      </c>
      <c r="CO3949">
        <v>125131</v>
      </c>
      <c r="CQ3949">
        <v>0</v>
      </c>
      <c r="CR3949">
        <v>0</v>
      </c>
      <c r="CS3949">
        <v>0</v>
      </c>
      <c r="CY3949" t="s">
        <v>123</v>
      </c>
      <c r="CZ3949" t="s">
        <v>124</v>
      </c>
      <c r="DD3949" t="str" cm="1">
        <f t="array" ref="DD3949">TEXT(_xlfn.SEQUENCE(1, DATEDIF(AG3949, AH3949, "m") + 1, AG3949, 30), "YYYY-APMM")</f>
        <v>2013-AP09</v>
      </c>
      <c r="DN3949">
        <f t="shared" si="122"/>
        <v>59.55</v>
      </c>
      <c r="DO3949" t="str">
        <f t="shared" si="123"/>
        <v>LABOR- SUBCONTRACTOR</v>
      </c>
    </row>
    <row r="3950" spans="1:119" x14ac:dyDescent="0.35">
      <c r="A3950" t="s">
        <v>105</v>
      </c>
      <c r="B3950">
        <v>503235</v>
      </c>
      <c r="C3950">
        <v>6359</v>
      </c>
      <c r="D3950">
        <v>125132</v>
      </c>
      <c r="E3950">
        <v>13662</v>
      </c>
      <c r="F3950">
        <v>0</v>
      </c>
      <c r="G3950" t="s">
        <v>106</v>
      </c>
      <c r="H3950" t="s">
        <v>106</v>
      </c>
      <c r="I3950" t="s">
        <v>106</v>
      </c>
      <c r="J3950" t="s">
        <v>107</v>
      </c>
      <c r="K3950" t="s">
        <v>108</v>
      </c>
      <c r="L3950" t="s">
        <v>109</v>
      </c>
      <c r="M3950" t="s">
        <v>110</v>
      </c>
      <c r="N3950" t="s">
        <v>8940</v>
      </c>
      <c r="O3950" t="s">
        <v>3069</v>
      </c>
      <c r="P3950">
        <v>8178</v>
      </c>
      <c r="Q3950">
        <v>56</v>
      </c>
      <c r="R3950">
        <v>0</v>
      </c>
      <c r="S3950">
        <v>160</v>
      </c>
      <c r="T3950">
        <v>0</v>
      </c>
      <c r="U3950">
        <v>182.7</v>
      </c>
      <c r="V3950">
        <v>182.7</v>
      </c>
      <c r="W3950">
        <v>160</v>
      </c>
      <c r="X3950">
        <v>0</v>
      </c>
      <c r="Y3950">
        <v>0</v>
      </c>
      <c r="Z3950">
        <v>0</v>
      </c>
      <c r="AD3950" s="1">
        <v>41652.333333333336</v>
      </c>
      <c r="AE3950" s="1">
        <v>41674.708333333336</v>
      </c>
      <c r="AG3950" s="1">
        <v>41644.333333333336</v>
      </c>
      <c r="AH3950" s="1">
        <v>41666.708333333336</v>
      </c>
      <c r="AI3950" s="1">
        <v>41644.333333333336</v>
      </c>
      <c r="AJ3950" s="1">
        <v>41666.708333333336</v>
      </c>
      <c r="AK3950" s="1">
        <v>41644.333333333336</v>
      </c>
      <c r="AL3950" s="1">
        <v>41666.708333333336</v>
      </c>
      <c r="AM3950" s="1">
        <v>41652.333333333336</v>
      </c>
      <c r="AN3950" s="1">
        <v>41674.708333333336</v>
      </c>
      <c r="AP3950" t="s">
        <v>113</v>
      </c>
      <c r="AU3950" t="s">
        <v>8941</v>
      </c>
      <c r="AY3950" t="s">
        <v>106</v>
      </c>
      <c r="AZ3950">
        <v>0</v>
      </c>
      <c r="BA3950">
        <v>0</v>
      </c>
      <c r="BD3950" s="3">
        <v>41321.662499999999</v>
      </c>
      <c r="BE3950" s="3">
        <v>41328.377083333333</v>
      </c>
      <c r="BF3950" t="s">
        <v>115</v>
      </c>
      <c r="BG3950" t="s">
        <v>115</v>
      </c>
      <c r="BH3950">
        <v>8149</v>
      </c>
      <c r="BM3950">
        <v>43550</v>
      </c>
      <c r="BR3950" t="s">
        <v>116</v>
      </c>
      <c r="BS3950" t="s">
        <v>117</v>
      </c>
      <c r="BU3950">
        <v>1</v>
      </c>
      <c r="BV3950" t="s">
        <v>118</v>
      </c>
      <c r="BX3950" t="s">
        <v>119</v>
      </c>
      <c r="BY3950" t="s">
        <v>119</v>
      </c>
      <c r="BZ3950" t="s">
        <v>119</v>
      </c>
      <c r="CA3950">
        <v>1</v>
      </c>
      <c r="CC3950" t="s">
        <v>120</v>
      </c>
      <c r="CH3950">
        <v>540</v>
      </c>
      <c r="CI3950">
        <v>38200</v>
      </c>
      <c r="CJ3950" t="s">
        <v>106</v>
      </c>
      <c r="CK3950" t="s">
        <v>106</v>
      </c>
      <c r="CL3950">
        <v>10</v>
      </c>
      <c r="CM3950" t="s">
        <v>2889</v>
      </c>
      <c r="CO3950">
        <v>125131</v>
      </c>
      <c r="CQ3950">
        <v>0</v>
      </c>
      <c r="CR3950">
        <v>0</v>
      </c>
      <c r="CS3950">
        <v>0</v>
      </c>
      <c r="CY3950" t="s">
        <v>123</v>
      </c>
      <c r="CZ3950" t="s">
        <v>124</v>
      </c>
      <c r="DD3950" t="str" cm="1">
        <f t="array" ref="DD3950">TEXT(_xlfn.SEQUENCE(1, DATEDIF(AG3950, AH3950, "m") + 1, AG3950, 30), "YYYY-APMM")</f>
        <v>2014-AP01</v>
      </c>
      <c r="DN3950">
        <f t="shared" si="122"/>
        <v>182.7</v>
      </c>
      <c r="DO3950" t="str">
        <f t="shared" si="123"/>
        <v>LABOR- SUBCONTRACTOR</v>
      </c>
    </row>
    <row r="3951" spans="1:119" x14ac:dyDescent="0.35">
      <c r="A3951" t="s">
        <v>105</v>
      </c>
      <c r="B3951">
        <v>503236</v>
      </c>
      <c r="C3951">
        <v>6359</v>
      </c>
      <c r="D3951">
        <v>125132</v>
      </c>
      <c r="E3951">
        <v>13662</v>
      </c>
      <c r="F3951">
        <v>0</v>
      </c>
      <c r="G3951" t="s">
        <v>106</v>
      </c>
      <c r="H3951" t="s">
        <v>106</v>
      </c>
      <c r="I3951" t="s">
        <v>106</v>
      </c>
      <c r="J3951" t="s">
        <v>107</v>
      </c>
      <c r="K3951" t="s">
        <v>108</v>
      </c>
      <c r="L3951" t="s">
        <v>109</v>
      </c>
      <c r="M3951" t="s">
        <v>110</v>
      </c>
      <c r="N3951" t="s">
        <v>8942</v>
      </c>
      <c r="O3951" t="s">
        <v>3072</v>
      </c>
      <c r="P3951">
        <v>8178</v>
      </c>
      <c r="Q3951">
        <v>496</v>
      </c>
      <c r="R3951">
        <v>0</v>
      </c>
      <c r="S3951">
        <v>120</v>
      </c>
      <c r="T3951">
        <v>0</v>
      </c>
      <c r="U3951">
        <v>126</v>
      </c>
      <c r="V3951">
        <v>126</v>
      </c>
      <c r="W3951">
        <v>120</v>
      </c>
      <c r="X3951">
        <v>0</v>
      </c>
      <c r="Y3951">
        <v>0</v>
      </c>
      <c r="Z3951">
        <v>0</v>
      </c>
      <c r="AD3951" s="1">
        <v>41741.333333333336</v>
      </c>
      <c r="AE3951" s="1">
        <v>41757.708333333336</v>
      </c>
      <c r="AG3951" s="1">
        <v>41667.333333333336</v>
      </c>
      <c r="AH3951" s="1">
        <v>41685.708333333336</v>
      </c>
      <c r="AI3951" s="1">
        <v>41667.333333333336</v>
      </c>
      <c r="AJ3951" s="1">
        <v>41685.708333333336</v>
      </c>
      <c r="AK3951" s="1">
        <v>41667.333333333336</v>
      </c>
      <c r="AL3951" s="1">
        <v>41685.708333333336</v>
      </c>
      <c r="AM3951" s="1">
        <v>41741.333333333336</v>
      </c>
      <c r="AN3951" s="1">
        <v>41757.708333333336</v>
      </c>
      <c r="AP3951" t="s">
        <v>113</v>
      </c>
      <c r="AU3951" t="s">
        <v>8943</v>
      </c>
      <c r="AY3951" t="s">
        <v>106</v>
      </c>
      <c r="AZ3951">
        <v>0</v>
      </c>
      <c r="BA3951">
        <v>0</v>
      </c>
      <c r="BD3951" s="3">
        <v>41321.662499999999</v>
      </c>
      <c r="BE3951" s="3">
        <v>41321.663888888892</v>
      </c>
      <c r="BF3951" t="s">
        <v>115</v>
      </c>
      <c r="BG3951" t="s">
        <v>115</v>
      </c>
      <c r="BH3951">
        <v>8149</v>
      </c>
      <c r="BM3951">
        <v>43550</v>
      </c>
      <c r="BR3951" t="s">
        <v>116</v>
      </c>
      <c r="BS3951" t="s">
        <v>117</v>
      </c>
      <c r="BU3951">
        <v>1</v>
      </c>
      <c r="BV3951" t="s">
        <v>118</v>
      </c>
      <c r="BX3951" t="s">
        <v>119</v>
      </c>
      <c r="BY3951" t="s">
        <v>119</v>
      </c>
      <c r="BZ3951" t="s">
        <v>119</v>
      </c>
      <c r="CA3951">
        <v>1</v>
      </c>
      <c r="CC3951" t="s">
        <v>120</v>
      </c>
      <c r="CH3951">
        <v>540</v>
      </c>
      <c r="CI3951">
        <v>38200</v>
      </c>
      <c r="CJ3951" t="s">
        <v>106</v>
      </c>
      <c r="CK3951" t="s">
        <v>106</v>
      </c>
      <c r="CL3951">
        <v>10</v>
      </c>
      <c r="CM3951" t="s">
        <v>2889</v>
      </c>
      <c r="CO3951">
        <v>125131</v>
      </c>
      <c r="CQ3951">
        <v>0</v>
      </c>
      <c r="CR3951">
        <v>0</v>
      </c>
      <c r="CS3951">
        <v>0</v>
      </c>
      <c r="CY3951" t="s">
        <v>123</v>
      </c>
      <c r="CZ3951" t="s">
        <v>124</v>
      </c>
      <c r="DD3951" t="str" cm="1">
        <f t="array" ref="DD3951">TEXT(_xlfn.SEQUENCE(1, DATEDIF(AG3951, AH3951, "m") + 1, AG3951, 30), "YYYY-APMM")</f>
        <v>2014-AP01</v>
      </c>
      <c r="DN3951">
        <f t="shared" si="122"/>
        <v>126</v>
      </c>
      <c r="DO3951" t="str">
        <f t="shared" si="123"/>
        <v>LABOR- SUBCONTRACTOR</v>
      </c>
    </row>
    <row r="3952" spans="1:119" x14ac:dyDescent="0.35">
      <c r="A3952" t="s">
        <v>105</v>
      </c>
      <c r="B3952">
        <v>503237</v>
      </c>
      <c r="C3952">
        <v>6359</v>
      </c>
      <c r="D3952">
        <v>125132</v>
      </c>
      <c r="E3952">
        <v>13662</v>
      </c>
      <c r="F3952">
        <v>0</v>
      </c>
      <c r="G3952" t="s">
        <v>106</v>
      </c>
      <c r="H3952" t="s">
        <v>106</v>
      </c>
      <c r="I3952" t="s">
        <v>106</v>
      </c>
      <c r="J3952" t="s">
        <v>107</v>
      </c>
      <c r="K3952" t="s">
        <v>108</v>
      </c>
      <c r="L3952" t="s">
        <v>109</v>
      </c>
      <c r="M3952" t="s">
        <v>110</v>
      </c>
      <c r="N3952" t="s">
        <v>8944</v>
      </c>
      <c r="O3952" t="s">
        <v>3075</v>
      </c>
      <c r="P3952">
        <v>8178</v>
      </c>
      <c r="Q3952">
        <v>0</v>
      </c>
      <c r="R3952">
        <v>0</v>
      </c>
      <c r="S3952">
        <v>160</v>
      </c>
      <c r="T3952">
        <v>0</v>
      </c>
      <c r="U3952">
        <v>182.4</v>
      </c>
      <c r="V3952">
        <v>182.4</v>
      </c>
      <c r="W3952">
        <v>160</v>
      </c>
      <c r="X3952">
        <v>0</v>
      </c>
      <c r="Y3952">
        <v>0</v>
      </c>
      <c r="Z3952">
        <v>0</v>
      </c>
      <c r="AD3952" s="1">
        <v>41417.333333333336</v>
      </c>
      <c r="AE3952" s="1">
        <v>41440.708333333336</v>
      </c>
      <c r="AG3952" s="1">
        <v>41417.333333333336</v>
      </c>
      <c r="AH3952" s="1">
        <v>41440.708333333336</v>
      </c>
      <c r="AI3952" s="1">
        <v>41417.333333333336</v>
      </c>
      <c r="AJ3952" s="1">
        <v>41440.708333333336</v>
      </c>
      <c r="AK3952" s="1">
        <v>41417.333333333336</v>
      </c>
      <c r="AL3952" s="1">
        <v>41440.708333333336</v>
      </c>
      <c r="AM3952" s="1">
        <v>41417.333333333336</v>
      </c>
      <c r="AN3952" s="1">
        <v>41440.708333333336</v>
      </c>
      <c r="AP3952" t="s">
        <v>113</v>
      </c>
      <c r="AU3952" t="s">
        <v>8945</v>
      </c>
      <c r="AY3952" t="s">
        <v>106</v>
      </c>
      <c r="AZ3952">
        <v>0</v>
      </c>
      <c r="BA3952">
        <v>0</v>
      </c>
      <c r="BD3952" s="3">
        <v>41321.662499999999</v>
      </c>
      <c r="BE3952" s="3">
        <v>41321.663888888892</v>
      </c>
      <c r="BF3952" t="s">
        <v>115</v>
      </c>
      <c r="BG3952" t="s">
        <v>115</v>
      </c>
      <c r="BH3952">
        <v>8149</v>
      </c>
      <c r="BM3952">
        <v>43550</v>
      </c>
      <c r="BR3952" t="s">
        <v>116</v>
      </c>
      <c r="BS3952" t="s">
        <v>117</v>
      </c>
      <c r="BU3952">
        <v>1</v>
      </c>
      <c r="BV3952" t="s">
        <v>118</v>
      </c>
      <c r="BX3952" t="s">
        <v>119</v>
      </c>
      <c r="BY3952" t="s">
        <v>119</v>
      </c>
      <c r="BZ3952" t="s">
        <v>119</v>
      </c>
      <c r="CA3952">
        <v>1</v>
      </c>
      <c r="CC3952" t="s">
        <v>120</v>
      </c>
      <c r="CH3952">
        <v>540</v>
      </c>
      <c r="CI3952">
        <v>38200</v>
      </c>
      <c r="CJ3952" t="s">
        <v>106</v>
      </c>
      <c r="CK3952" t="s">
        <v>106</v>
      </c>
      <c r="CL3952">
        <v>10</v>
      </c>
      <c r="CM3952" t="s">
        <v>2889</v>
      </c>
      <c r="CO3952">
        <v>125131</v>
      </c>
      <c r="CQ3952">
        <v>0</v>
      </c>
      <c r="CR3952">
        <v>0</v>
      </c>
      <c r="CS3952">
        <v>0</v>
      </c>
      <c r="CY3952" t="s">
        <v>123</v>
      </c>
      <c r="CZ3952" t="s">
        <v>124</v>
      </c>
      <c r="DD3952" t="str" cm="1">
        <f t="array" ref="DD3952">TEXT(_xlfn.SEQUENCE(1, DATEDIF(AG3952, AH3952, "m") + 1, AG3952, 30), "YYYY-APMM")</f>
        <v>2013-AP05</v>
      </c>
      <c r="DN3952">
        <f t="shared" si="122"/>
        <v>182.4</v>
      </c>
      <c r="DO3952" t="str">
        <f t="shared" si="123"/>
        <v>LABOR- SUBCONTRACTOR</v>
      </c>
    </row>
    <row r="3953" spans="1:119" x14ac:dyDescent="0.35">
      <c r="A3953" t="s">
        <v>105</v>
      </c>
      <c r="B3953">
        <v>503238</v>
      </c>
      <c r="C3953">
        <v>6359</v>
      </c>
      <c r="D3953">
        <v>125133</v>
      </c>
      <c r="E3953">
        <v>13662</v>
      </c>
      <c r="F3953">
        <v>0</v>
      </c>
      <c r="G3953" t="s">
        <v>106</v>
      </c>
      <c r="H3953" t="s">
        <v>106</v>
      </c>
      <c r="I3953" t="s">
        <v>106</v>
      </c>
      <c r="J3953" t="s">
        <v>107</v>
      </c>
      <c r="K3953" t="s">
        <v>108</v>
      </c>
      <c r="L3953" t="s">
        <v>109</v>
      </c>
      <c r="M3953" t="s">
        <v>110</v>
      </c>
      <c r="N3953" t="s">
        <v>8946</v>
      </c>
      <c r="O3953" t="s">
        <v>3089</v>
      </c>
      <c r="P3953">
        <v>8178</v>
      </c>
      <c r="Q3953">
        <v>120</v>
      </c>
      <c r="R3953">
        <v>0</v>
      </c>
      <c r="S3953">
        <v>120</v>
      </c>
      <c r="T3953">
        <v>0</v>
      </c>
      <c r="U3953">
        <v>221.7</v>
      </c>
      <c r="V3953">
        <v>221.7</v>
      </c>
      <c r="W3953">
        <v>120</v>
      </c>
      <c r="X3953">
        <v>0</v>
      </c>
      <c r="Y3953">
        <v>0</v>
      </c>
      <c r="Z3953">
        <v>0</v>
      </c>
      <c r="AD3953" s="1">
        <v>41632.333333333336</v>
      </c>
      <c r="AE3953" s="1">
        <v>41648.708333333336</v>
      </c>
      <c r="AG3953" s="1">
        <v>41613.333333333336</v>
      </c>
      <c r="AH3953" s="1">
        <v>41631.708333333336</v>
      </c>
      <c r="AI3953" s="1">
        <v>41613.333333333336</v>
      </c>
      <c r="AJ3953" s="1">
        <v>41631.708333333336</v>
      </c>
      <c r="AK3953" s="1">
        <v>41613.333333333336</v>
      </c>
      <c r="AL3953" s="1">
        <v>41631.708333333336</v>
      </c>
      <c r="AM3953" s="1">
        <v>41632.333333333336</v>
      </c>
      <c r="AN3953" s="1">
        <v>41648.708333333336</v>
      </c>
      <c r="AP3953" t="s">
        <v>113</v>
      </c>
      <c r="AU3953" t="s">
        <v>8947</v>
      </c>
      <c r="AY3953" t="s">
        <v>106</v>
      </c>
      <c r="AZ3953">
        <v>0</v>
      </c>
      <c r="BA3953">
        <v>0</v>
      </c>
      <c r="BD3953" s="3">
        <v>41321.662499999999</v>
      </c>
      <c r="BE3953" s="3">
        <v>41321.663888888892</v>
      </c>
      <c r="BF3953" t="s">
        <v>115</v>
      </c>
      <c r="BG3953" t="s">
        <v>115</v>
      </c>
      <c r="BH3953">
        <v>8149</v>
      </c>
      <c r="BM3953">
        <v>43550</v>
      </c>
      <c r="BR3953" t="s">
        <v>116</v>
      </c>
      <c r="BS3953" t="s">
        <v>117</v>
      </c>
      <c r="BU3953">
        <v>1</v>
      </c>
      <c r="BV3953" t="s">
        <v>118</v>
      </c>
      <c r="BX3953" t="s">
        <v>119</v>
      </c>
      <c r="BY3953" t="s">
        <v>119</v>
      </c>
      <c r="BZ3953" t="s">
        <v>119</v>
      </c>
      <c r="CA3953">
        <v>1</v>
      </c>
      <c r="CC3953" t="s">
        <v>120</v>
      </c>
      <c r="CH3953">
        <v>540</v>
      </c>
      <c r="CI3953">
        <v>38220</v>
      </c>
      <c r="CJ3953" t="s">
        <v>106</v>
      </c>
      <c r="CK3953" t="s">
        <v>106</v>
      </c>
      <c r="CL3953">
        <v>20</v>
      </c>
      <c r="CM3953" t="s">
        <v>2867</v>
      </c>
      <c r="CO3953">
        <v>125131</v>
      </c>
      <c r="CQ3953">
        <v>0</v>
      </c>
      <c r="CR3953">
        <v>0</v>
      </c>
      <c r="CS3953">
        <v>0</v>
      </c>
      <c r="CY3953" t="s">
        <v>123</v>
      </c>
      <c r="CZ3953" t="s">
        <v>124</v>
      </c>
      <c r="DD3953" t="str" cm="1">
        <f t="array" ref="DD3953">TEXT(_xlfn.SEQUENCE(1, DATEDIF(AG3953, AH3953, "m") + 1, AG3953, 30), "YYYY-APMM")</f>
        <v>2013-AP12</v>
      </c>
      <c r="DN3953">
        <f t="shared" si="122"/>
        <v>221.7</v>
      </c>
      <c r="DO3953" t="str">
        <f t="shared" si="123"/>
        <v>LABOR- SUBCONTRACTOR</v>
      </c>
    </row>
    <row r="3954" spans="1:119" x14ac:dyDescent="0.35">
      <c r="A3954" t="s">
        <v>105</v>
      </c>
      <c r="B3954">
        <v>503239</v>
      </c>
      <c r="C3954">
        <v>6359</v>
      </c>
      <c r="D3954">
        <v>125134</v>
      </c>
      <c r="E3954">
        <v>13662</v>
      </c>
      <c r="F3954">
        <v>0</v>
      </c>
      <c r="G3954" t="s">
        <v>106</v>
      </c>
      <c r="H3954" t="s">
        <v>106</v>
      </c>
      <c r="I3954" t="s">
        <v>106</v>
      </c>
      <c r="J3954" t="s">
        <v>107</v>
      </c>
      <c r="K3954" t="s">
        <v>108</v>
      </c>
      <c r="L3954" t="s">
        <v>109</v>
      </c>
      <c r="M3954" t="s">
        <v>110</v>
      </c>
      <c r="N3954" t="s">
        <v>8948</v>
      </c>
      <c r="O3954" t="s">
        <v>3099</v>
      </c>
      <c r="P3954">
        <v>8178</v>
      </c>
      <c r="Q3954">
        <v>472</v>
      </c>
      <c r="R3954">
        <v>472</v>
      </c>
      <c r="S3954">
        <v>200</v>
      </c>
      <c r="T3954">
        <v>0</v>
      </c>
      <c r="U3954">
        <v>1500</v>
      </c>
      <c r="V3954">
        <v>1500</v>
      </c>
      <c r="W3954">
        <v>200</v>
      </c>
      <c r="X3954">
        <v>0</v>
      </c>
      <c r="Y3954">
        <v>0</v>
      </c>
      <c r="Z3954">
        <v>0</v>
      </c>
      <c r="AD3954" s="1">
        <v>41776.333333333336</v>
      </c>
      <c r="AE3954" s="1">
        <v>41804.708333333336</v>
      </c>
      <c r="AG3954" s="1">
        <v>41707.333333333336</v>
      </c>
      <c r="AH3954" s="1">
        <v>41735.708333333336</v>
      </c>
      <c r="AI3954" s="1">
        <v>41707.333333333336</v>
      </c>
      <c r="AJ3954" s="1">
        <v>41735.708333333336</v>
      </c>
      <c r="AK3954" s="1">
        <v>41707.333333333336</v>
      </c>
      <c r="AL3954" s="1">
        <v>41735.708333333336</v>
      </c>
      <c r="AM3954" s="1">
        <v>41776.333333333336</v>
      </c>
      <c r="AN3954" s="1">
        <v>41804.708333333336</v>
      </c>
      <c r="AP3954" t="s">
        <v>113</v>
      </c>
      <c r="AU3954" t="s">
        <v>8949</v>
      </c>
      <c r="AY3954" t="s">
        <v>106</v>
      </c>
      <c r="AZ3954">
        <v>0</v>
      </c>
      <c r="BA3954">
        <v>0</v>
      </c>
      <c r="BD3954" s="3">
        <v>41321.662499999999</v>
      </c>
      <c r="BE3954" s="3">
        <v>41321.690972222219</v>
      </c>
      <c r="BF3954" t="s">
        <v>115</v>
      </c>
      <c r="BG3954" t="s">
        <v>115</v>
      </c>
      <c r="BH3954">
        <v>8149</v>
      </c>
      <c r="BM3954">
        <v>43550</v>
      </c>
      <c r="BR3954" t="s">
        <v>116</v>
      </c>
      <c r="BS3954" t="s">
        <v>117</v>
      </c>
      <c r="BU3954">
        <v>1</v>
      </c>
      <c r="BV3954" t="s">
        <v>118</v>
      </c>
      <c r="BX3954" t="s">
        <v>119</v>
      </c>
      <c r="BY3954" t="s">
        <v>119</v>
      </c>
      <c r="BZ3954" t="s">
        <v>119</v>
      </c>
      <c r="CA3954">
        <v>1</v>
      </c>
      <c r="CC3954" t="s">
        <v>120</v>
      </c>
      <c r="CH3954">
        <v>540</v>
      </c>
      <c r="CI3954">
        <v>38330</v>
      </c>
      <c r="CJ3954" t="s">
        <v>106</v>
      </c>
      <c r="CK3954" t="s">
        <v>106</v>
      </c>
      <c r="CL3954">
        <v>30</v>
      </c>
      <c r="CM3954" t="s">
        <v>3097</v>
      </c>
      <c r="CO3954">
        <v>125112</v>
      </c>
      <c r="CQ3954">
        <v>0</v>
      </c>
      <c r="CR3954">
        <v>0</v>
      </c>
      <c r="CS3954">
        <v>0</v>
      </c>
      <c r="CY3954" t="s">
        <v>123</v>
      </c>
      <c r="CZ3954" t="s">
        <v>124</v>
      </c>
      <c r="DD3954" t="str" cm="1">
        <f t="array" ref="DD3954">TEXT(_xlfn.SEQUENCE(1, DATEDIF(AG3954, AH3954, "m") + 1, AG3954, 30), "YYYY-APMM")</f>
        <v>2014-AP03</v>
      </c>
      <c r="DN3954">
        <f t="shared" si="122"/>
        <v>1500</v>
      </c>
      <c r="DO3954" t="str">
        <f t="shared" si="123"/>
        <v>LABOR- SUBCONTRACTOR</v>
      </c>
    </row>
    <row r="3955" spans="1:119" x14ac:dyDescent="0.35">
      <c r="A3955" t="s">
        <v>105</v>
      </c>
      <c r="B3955">
        <v>503240</v>
      </c>
      <c r="C3955">
        <v>6359</v>
      </c>
      <c r="D3955">
        <v>125134</v>
      </c>
      <c r="E3955">
        <v>13662</v>
      </c>
      <c r="F3955">
        <v>0</v>
      </c>
      <c r="G3955" t="s">
        <v>106</v>
      </c>
      <c r="H3955" t="s">
        <v>106</v>
      </c>
      <c r="I3955" t="s">
        <v>106</v>
      </c>
      <c r="J3955" t="s">
        <v>107</v>
      </c>
      <c r="K3955" t="s">
        <v>108</v>
      </c>
      <c r="L3955" t="s">
        <v>109</v>
      </c>
      <c r="M3955" t="s">
        <v>110</v>
      </c>
      <c r="N3955" t="s">
        <v>8950</v>
      </c>
      <c r="O3955" t="s">
        <v>3102</v>
      </c>
      <c r="P3955">
        <v>8178</v>
      </c>
      <c r="Q3955">
        <v>472</v>
      </c>
      <c r="R3955">
        <v>472</v>
      </c>
      <c r="S3955">
        <v>200</v>
      </c>
      <c r="T3955">
        <v>0</v>
      </c>
      <c r="U3955">
        <v>3000</v>
      </c>
      <c r="V3955">
        <v>3000</v>
      </c>
      <c r="W3955">
        <v>200</v>
      </c>
      <c r="X3955">
        <v>0</v>
      </c>
      <c r="Y3955">
        <v>0</v>
      </c>
      <c r="Z3955">
        <v>0</v>
      </c>
      <c r="AD3955" s="1">
        <v>41776.333333333336</v>
      </c>
      <c r="AE3955" s="1">
        <v>41804.708333333336</v>
      </c>
      <c r="AG3955" s="1">
        <v>41707.333333333336</v>
      </c>
      <c r="AH3955" s="1">
        <v>41735.708333333336</v>
      </c>
      <c r="AI3955" s="1">
        <v>41707.333333333336</v>
      </c>
      <c r="AJ3955" s="1">
        <v>41735.708333333336</v>
      </c>
      <c r="AK3955" s="1">
        <v>41707.333333333336</v>
      </c>
      <c r="AL3955" s="1">
        <v>41735.708333333336</v>
      </c>
      <c r="AM3955" s="1">
        <v>41776.333333333336</v>
      </c>
      <c r="AN3955" s="1">
        <v>41804.708333333336</v>
      </c>
      <c r="AP3955" t="s">
        <v>113</v>
      </c>
      <c r="AU3955" t="s">
        <v>8951</v>
      </c>
      <c r="AY3955" t="s">
        <v>106</v>
      </c>
      <c r="AZ3955">
        <v>0</v>
      </c>
      <c r="BA3955">
        <v>0</v>
      </c>
      <c r="BD3955" s="3">
        <v>41321.662499999999</v>
      </c>
      <c r="BE3955" s="3">
        <v>41321.690972222219</v>
      </c>
      <c r="BF3955" t="s">
        <v>115</v>
      </c>
      <c r="BG3955" t="s">
        <v>115</v>
      </c>
      <c r="BH3955">
        <v>8149</v>
      </c>
      <c r="BM3955">
        <v>43550</v>
      </c>
      <c r="BR3955" t="s">
        <v>116</v>
      </c>
      <c r="BS3955" t="s">
        <v>117</v>
      </c>
      <c r="BU3955">
        <v>1</v>
      </c>
      <c r="BV3955" t="s">
        <v>118</v>
      </c>
      <c r="BX3955" t="s">
        <v>119</v>
      </c>
      <c r="BY3955" t="s">
        <v>119</v>
      </c>
      <c r="BZ3955" t="s">
        <v>119</v>
      </c>
      <c r="CA3955">
        <v>1</v>
      </c>
      <c r="CC3955" t="s">
        <v>120</v>
      </c>
      <c r="CH3955">
        <v>540</v>
      </c>
      <c r="CI3955">
        <v>38330</v>
      </c>
      <c r="CJ3955" t="s">
        <v>106</v>
      </c>
      <c r="CK3955" t="s">
        <v>106</v>
      </c>
      <c r="CL3955">
        <v>30</v>
      </c>
      <c r="CM3955" t="s">
        <v>3097</v>
      </c>
      <c r="CO3955">
        <v>125112</v>
      </c>
      <c r="CQ3955">
        <v>0</v>
      </c>
      <c r="CR3955">
        <v>0</v>
      </c>
      <c r="CS3955">
        <v>0</v>
      </c>
      <c r="CY3955" t="s">
        <v>123</v>
      </c>
      <c r="CZ3955" t="s">
        <v>124</v>
      </c>
      <c r="DD3955" t="str" cm="1">
        <f t="array" ref="DD3955">TEXT(_xlfn.SEQUENCE(1, DATEDIF(AG3955, AH3955, "m") + 1, AG3955, 30), "YYYY-APMM")</f>
        <v>2014-AP03</v>
      </c>
      <c r="DN3955">
        <f t="shared" si="122"/>
        <v>3000</v>
      </c>
      <c r="DO3955" t="str">
        <f t="shared" si="123"/>
        <v>LABOR- SUBCONTRACTOR</v>
      </c>
    </row>
    <row r="3956" spans="1:119" x14ac:dyDescent="0.35">
      <c r="A3956" t="s">
        <v>105</v>
      </c>
      <c r="B3956">
        <v>503241</v>
      </c>
      <c r="C3956">
        <v>6359</v>
      </c>
      <c r="D3956">
        <v>125134</v>
      </c>
      <c r="E3956">
        <v>13662</v>
      </c>
      <c r="F3956">
        <v>0</v>
      </c>
      <c r="G3956" t="s">
        <v>106</v>
      </c>
      <c r="H3956" t="s">
        <v>106</v>
      </c>
      <c r="I3956" t="s">
        <v>106</v>
      </c>
      <c r="J3956" t="s">
        <v>107</v>
      </c>
      <c r="K3956" t="s">
        <v>108</v>
      </c>
      <c r="L3956" t="s">
        <v>109</v>
      </c>
      <c r="M3956" t="s">
        <v>110</v>
      </c>
      <c r="N3956" t="s">
        <v>8952</v>
      </c>
      <c r="O3956" t="s">
        <v>3095</v>
      </c>
      <c r="P3956">
        <v>8178</v>
      </c>
      <c r="Q3956">
        <v>472</v>
      </c>
      <c r="R3956">
        <v>472</v>
      </c>
      <c r="S3956">
        <v>200</v>
      </c>
      <c r="T3956">
        <v>0</v>
      </c>
      <c r="U3956">
        <v>3000</v>
      </c>
      <c r="V3956">
        <v>3000</v>
      </c>
      <c r="W3956">
        <v>200</v>
      </c>
      <c r="X3956">
        <v>0</v>
      </c>
      <c r="Y3956">
        <v>0</v>
      </c>
      <c r="Z3956">
        <v>0</v>
      </c>
      <c r="AD3956" s="1">
        <v>41776.333333333336</v>
      </c>
      <c r="AE3956" s="1">
        <v>41804.708333333336</v>
      </c>
      <c r="AG3956" s="1">
        <v>41707.333333333336</v>
      </c>
      <c r="AH3956" s="1">
        <v>41735.708333333336</v>
      </c>
      <c r="AI3956" s="1">
        <v>41707.333333333336</v>
      </c>
      <c r="AJ3956" s="1">
        <v>41735.708333333336</v>
      </c>
      <c r="AK3956" s="1">
        <v>41707.333333333336</v>
      </c>
      <c r="AL3956" s="1">
        <v>41735.708333333336</v>
      </c>
      <c r="AM3956" s="1">
        <v>41776.333333333336</v>
      </c>
      <c r="AN3956" s="1">
        <v>41804.708333333336</v>
      </c>
      <c r="AP3956" t="s">
        <v>113</v>
      </c>
      <c r="AU3956" t="s">
        <v>8953</v>
      </c>
      <c r="AY3956" t="s">
        <v>106</v>
      </c>
      <c r="AZ3956">
        <v>0</v>
      </c>
      <c r="BA3956">
        <v>0</v>
      </c>
      <c r="BD3956" s="3">
        <v>41321.662499999999</v>
      </c>
      <c r="BE3956" s="3">
        <v>41321.690972222219</v>
      </c>
      <c r="BF3956" t="s">
        <v>115</v>
      </c>
      <c r="BG3956" t="s">
        <v>115</v>
      </c>
      <c r="BH3956">
        <v>8149</v>
      </c>
      <c r="BM3956">
        <v>43550</v>
      </c>
      <c r="BR3956" t="s">
        <v>116</v>
      </c>
      <c r="BS3956" t="s">
        <v>117</v>
      </c>
      <c r="BU3956">
        <v>1</v>
      </c>
      <c r="BV3956" t="s">
        <v>118</v>
      </c>
      <c r="BX3956" t="s">
        <v>119</v>
      </c>
      <c r="BY3956" t="s">
        <v>119</v>
      </c>
      <c r="BZ3956" t="s">
        <v>119</v>
      </c>
      <c r="CA3956">
        <v>1</v>
      </c>
      <c r="CC3956" t="s">
        <v>120</v>
      </c>
      <c r="CH3956">
        <v>540</v>
      </c>
      <c r="CI3956">
        <v>38330</v>
      </c>
      <c r="CJ3956" t="s">
        <v>106</v>
      </c>
      <c r="CK3956" t="s">
        <v>106</v>
      </c>
      <c r="CL3956">
        <v>30</v>
      </c>
      <c r="CM3956" t="s">
        <v>3097</v>
      </c>
      <c r="CO3956">
        <v>125112</v>
      </c>
      <c r="CQ3956">
        <v>0</v>
      </c>
      <c r="CR3956">
        <v>0</v>
      </c>
      <c r="CS3956">
        <v>0</v>
      </c>
      <c r="CY3956" t="s">
        <v>123</v>
      </c>
      <c r="CZ3956" t="s">
        <v>124</v>
      </c>
      <c r="DD3956" t="str" cm="1">
        <f t="array" ref="DD3956">TEXT(_xlfn.SEQUENCE(1, DATEDIF(AG3956, AH3956, "m") + 1, AG3956, 30), "YYYY-APMM")</f>
        <v>2014-AP03</v>
      </c>
      <c r="DN3956">
        <f t="shared" si="122"/>
        <v>3000</v>
      </c>
      <c r="DO3956" t="str">
        <f t="shared" si="123"/>
        <v>LABOR- SUBCONTRACTOR</v>
      </c>
    </row>
    <row r="3957" spans="1:119" x14ac:dyDescent="0.35">
      <c r="A3957" t="s">
        <v>105</v>
      </c>
      <c r="B3957">
        <v>503242</v>
      </c>
      <c r="C3957">
        <v>6359</v>
      </c>
      <c r="D3957">
        <v>125137</v>
      </c>
      <c r="E3957">
        <v>13662</v>
      </c>
      <c r="F3957">
        <v>0</v>
      </c>
      <c r="G3957" t="s">
        <v>106</v>
      </c>
      <c r="H3957" t="s">
        <v>106</v>
      </c>
      <c r="I3957" t="s">
        <v>106</v>
      </c>
      <c r="J3957" t="s">
        <v>107</v>
      </c>
      <c r="K3957" t="s">
        <v>108</v>
      </c>
      <c r="L3957" t="s">
        <v>109</v>
      </c>
      <c r="M3957" t="s">
        <v>110</v>
      </c>
      <c r="N3957" t="s">
        <v>8954</v>
      </c>
      <c r="O3957" t="s">
        <v>2935</v>
      </c>
      <c r="P3957">
        <v>8178</v>
      </c>
      <c r="Q3957">
        <v>56</v>
      </c>
      <c r="R3957">
        <v>0</v>
      </c>
      <c r="S3957">
        <v>120</v>
      </c>
      <c r="T3957">
        <v>0</v>
      </c>
      <c r="U3957">
        <v>543.75</v>
      </c>
      <c r="V3957">
        <v>543.75</v>
      </c>
      <c r="W3957">
        <v>120</v>
      </c>
      <c r="X3957">
        <v>0</v>
      </c>
      <c r="Y3957">
        <v>0</v>
      </c>
      <c r="Z3957">
        <v>0</v>
      </c>
      <c r="AD3957" s="1">
        <v>41617.333333333336</v>
      </c>
      <c r="AE3957" s="1">
        <v>41634.708333333336</v>
      </c>
      <c r="AG3957" s="1">
        <v>41609.333333333336</v>
      </c>
      <c r="AH3957" s="1">
        <v>41625.708333333336</v>
      </c>
      <c r="AI3957" s="1">
        <v>41609.333333333336</v>
      </c>
      <c r="AJ3957" s="1">
        <v>41625.708333333336</v>
      </c>
      <c r="AK3957" s="1">
        <v>41609.333333333336</v>
      </c>
      <c r="AL3957" s="1">
        <v>41625.708333333336</v>
      </c>
      <c r="AM3957" s="1">
        <v>41617.333333333336</v>
      </c>
      <c r="AN3957" s="1">
        <v>41634.708333333336</v>
      </c>
      <c r="AP3957" t="s">
        <v>113</v>
      </c>
      <c r="AU3957" t="s">
        <v>8955</v>
      </c>
      <c r="AY3957" t="s">
        <v>106</v>
      </c>
      <c r="AZ3957">
        <v>0</v>
      </c>
      <c r="BA3957">
        <v>0</v>
      </c>
      <c r="BD3957" s="3">
        <v>41321.662499999999</v>
      </c>
      <c r="BE3957" s="3">
        <v>41321.663888888892</v>
      </c>
      <c r="BF3957" t="s">
        <v>115</v>
      </c>
      <c r="BG3957" t="s">
        <v>115</v>
      </c>
      <c r="BH3957">
        <v>8149</v>
      </c>
      <c r="BM3957">
        <v>43550</v>
      </c>
      <c r="BR3957" t="s">
        <v>116</v>
      </c>
      <c r="BS3957" t="s">
        <v>117</v>
      </c>
      <c r="BU3957">
        <v>1</v>
      </c>
      <c r="BV3957" t="s">
        <v>118</v>
      </c>
      <c r="BX3957" t="s">
        <v>119</v>
      </c>
      <c r="BY3957" t="s">
        <v>119</v>
      </c>
      <c r="BZ3957" t="s">
        <v>119</v>
      </c>
      <c r="CA3957">
        <v>1</v>
      </c>
      <c r="CC3957" t="s">
        <v>120</v>
      </c>
      <c r="CH3957">
        <v>540</v>
      </c>
      <c r="CI3957">
        <v>38080</v>
      </c>
      <c r="CJ3957" t="s">
        <v>106</v>
      </c>
      <c r="CK3957" t="s">
        <v>106</v>
      </c>
      <c r="CL3957">
        <v>10</v>
      </c>
      <c r="CM3957" t="s">
        <v>2889</v>
      </c>
      <c r="CO3957">
        <v>125136</v>
      </c>
      <c r="CQ3957">
        <v>0</v>
      </c>
      <c r="CR3957">
        <v>0</v>
      </c>
      <c r="CS3957">
        <v>0</v>
      </c>
      <c r="CY3957" t="s">
        <v>123</v>
      </c>
      <c r="CZ3957" t="s">
        <v>124</v>
      </c>
      <c r="DD3957" t="str" cm="1">
        <f t="array" ref="DD3957">TEXT(_xlfn.SEQUENCE(1, DATEDIF(AG3957, AH3957, "m") + 1, AG3957, 30), "YYYY-APMM")</f>
        <v>2013-AP12</v>
      </c>
      <c r="DN3957">
        <f t="shared" si="122"/>
        <v>543.75</v>
      </c>
      <c r="DO3957" t="str">
        <f t="shared" si="123"/>
        <v>LABOR- SUBCONTRACTOR</v>
      </c>
    </row>
    <row r="3958" spans="1:119" x14ac:dyDescent="0.35">
      <c r="A3958" t="s">
        <v>105</v>
      </c>
      <c r="B3958">
        <v>503243</v>
      </c>
      <c r="C3958">
        <v>6359</v>
      </c>
      <c r="D3958">
        <v>125137</v>
      </c>
      <c r="E3958">
        <v>13662</v>
      </c>
      <c r="F3958">
        <v>0</v>
      </c>
      <c r="G3958" t="s">
        <v>106</v>
      </c>
      <c r="H3958" t="s">
        <v>106</v>
      </c>
      <c r="I3958" t="s">
        <v>106</v>
      </c>
      <c r="J3958" t="s">
        <v>107</v>
      </c>
      <c r="K3958" t="s">
        <v>108</v>
      </c>
      <c r="L3958" t="s">
        <v>109</v>
      </c>
      <c r="M3958" t="s">
        <v>110</v>
      </c>
      <c r="N3958" t="s">
        <v>8956</v>
      </c>
      <c r="O3958" t="s">
        <v>2941</v>
      </c>
      <c r="P3958">
        <v>8178</v>
      </c>
      <c r="Q3958">
        <v>56</v>
      </c>
      <c r="R3958">
        <v>0</v>
      </c>
      <c r="S3958">
        <v>160</v>
      </c>
      <c r="T3958">
        <v>0</v>
      </c>
      <c r="U3958">
        <v>543.75</v>
      </c>
      <c r="V3958">
        <v>543.75</v>
      </c>
      <c r="W3958">
        <v>160</v>
      </c>
      <c r="X3958">
        <v>0</v>
      </c>
      <c r="Y3958">
        <v>0</v>
      </c>
      <c r="Z3958">
        <v>0</v>
      </c>
      <c r="AD3958" s="1">
        <v>41634.333333333336</v>
      </c>
      <c r="AE3958" s="1">
        <v>41657.708333333336</v>
      </c>
      <c r="AG3958" s="1">
        <v>41625.333333333336</v>
      </c>
      <c r="AH3958" s="1">
        <v>41648.708333333336</v>
      </c>
      <c r="AI3958" s="1">
        <v>41625.333333333336</v>
      </c>
      <c r="AJ3958" s="1">
        <v>41648.708333333336</v>
      </c>
      <c r="AK3958" s="1">
        <v>41625.333333333336</v>
      </c>
      <c r="AL3958" s="1">
        <v>41648.708333333336</v>
      </c>
      <c r="AM3958" s="1">
        <v>41634.333333333336</v>
      </c>
      <c r="AN3958" s="1">
        <v>41657.708333333336</v>
      </c>
      <c r="AP3958" t="s">
        <v>113</v>
      </c>
      <c r="AU3958" t="s">
        <v>8957</v>
      </c>
      <c r="AY3958" t="s">
        <v>106</v>
      </c>
      <c r="AZ3958">
        <v>0</v>
      </c>
      <c r="BA3958">
        <v>0</v>
      </c>
      <c r="BD3958" s="3">
        <v>41321.662499999999</v>
      </c>
      <c r="BE3958" s="3">
        <v>41321.663888888892</v>
      </c>
      <c r="BF3958" t="s">
        <v>115</v>
      </c>
      <c r="BG3958" t="s">
        <v>115</v>
      </c>
      <c r="BH3958">
        <v>8149</v>
      </c>
      <c r="BM3958">
        <v>43550</v>
      </c>
      <c r="BR3958" t="s">
        <v>116</v>
      </c>
      <c r="BS3958" t="s">
        <v>117</v>
      </c>
      <c r="BU3958">
        <v>1</v>
      </c>
      <c r="BV3958" t="s">
        <v>118</v>
      </c>
      <c r="BX3958" t="s">
        <v>119</v>
      </c>
      <c r="BY3958" t="s">
        <v>119</v>
      </c>
      <c r="BZ3958" t="s">
        <v>119</v>
      </c>
      <c r="CA3958">
        <v>1</v>
      </c>
      <c r="CC3958" t="s">
        <v>120</v>
      </c>
      <c r="CH3958">
        <v>540</v>
      </c>
      <c r="CI3958">
        <v>38080</v>
      </c>
      <c r="CJ3958" t="s">
        <v>106</v>
      </c>
      <c r="CK3958" t="s">
        <v>106</v>
      </c>
      <c r="CL3958">
        <v>10</v>
      </c>
      <c r="CM3958" t="s">
        <v>2889</v>
      </c>
      <c r="CO3958">
        <v>125136</v>
      </c>
      <c r="CQ3958">
        <v>0</v>
      </c>
      <c r="CR3958">
        <v>0</v>
      </c>
      <c r="CS3958">
        <v>0</v>
      </c>
      <c r="CY3958" t="s">
        <v>123</v>
      </c>
      <c r="CZ3958" t="s">
        <v>124</v>
      </c>
      <c r="DD3958" t="str" cm="1">
        <f t="array" ref="DD3958">TEXT(_xlfn.SEQUENCE(1, DATEDIF(AG3958, AH3958, "m") + 1, AG3958, 30), "YYYY-APMM")</f>
        <v>2013-AP12</v>
      </c>
      <c r="DN3958">
        <f t="shared" si="122"/>
        <v>543.75</v>
      </c>
      <c r="DO3958" t="str">
        <f t="shared" si="123"/>
        <v>LABOR- SUBCONTRACTOR</v>
      </c>
    </row>
    <row r="3959" spans="1:119" x14ac:dyDescent="0.35">
      <c r="A3959" t="s">
        <v>105</v>
      </c>
      <c r="B3959">
        <v>503244</v>
      </c>
      <c r="C3959">
        <v>6359</v>
      </c>
      <c r="D3959">
        <v>125137</v>
      </c>
      <c r="E3959">
        <v>13662</v>
      </c>
      <c r="F3959">
        <v>0</v>
      </c>
      <c r="G3959" t="s">
        <v>106</v>
      </c>
      <c r="H3959" t="s">
        <v>106</v>
      </c>
      <c r="I3959" t="s">
        <v>106</v>
      </c>
      <c r="J3959" t="s">
        <v>107</v>
      </c>
      <c r="K3959" t="s">
        <v>108</v>
      </c>
      <c r="L3959" t="s">
        <v>109</v>
      </c>
      <c r="M3959" t="s">
        <v>110</v>
      </c>
      <c r="N3959" t="s">
        <v>8958</v>
      </c>
      <c r="O3959" t="s">
        <v>2986</v>
      </c>
      <c r="P3959">
        <v>8178</v>
      </c>
      <c r="Q3959">
        <v>56</v>
      </c>
      <c r="R3959">
        <v>0</v>
      </c>
      <c r="S3959">
        <v>120</v>
      </c>
      <c r="T3959">
        <v>0</v>
      </c>
      <c r="U3959">
        <v>165</v>
      </c>
      <c r="V3959">
        <v>165</v>
      </c>
      <c r="W3959">
        <v>120</v>
      </c>
      <c r="X3959">
        <v>0</v>
      </c>
      <c r="Y3959">
        <v>0</v>
      </c>
      <c r="Z3959">
        <v>0</v>
      </c>
      <c r="AD3959" s="1">
        <v>41646.333333333336</v>
      </c>
      <c r="AE3959" s="1">
        <v>41662.708333333336</v>
      </c>
      <c r="AG3959" s="1">
        <v>41638.333333333336</v>
      </c>
      <c r="AH3959" s="1">
        <v>41654.708333333336</v>
      </c>
      <c r="AI3959" s="1">
        <v>41638.333333333336</v>
      </c>
      <c r="AJ3959" s="1">
        <v>41654.708333333336</v>
      </c>
      <c r="AK3959" s="1">
        <v>41638.333333333336</v>
      </c>
      <c r="AL3959" s="1">
        <v>41654.708333333336</v>
      </c>
      <c r="AM3959" s="1">
        <v>41646.333333333336</v>
      </c>
      <c r="AN3959" s="1">
        <v>41662.708333333336</v>
      </c>
      <c r="AP3959" t="s">
        <v>113</v>
      </c>
      <c r="AU3959" t="s">
        <v>8959</v>
      </c>
      <c r="AY3959" t="s">
        <v>106</v>
      </c>
      <c r="AZ3959">
        <v>0</v>
      </c>
      <c r="BA3959">
        <v>0</v>
      </c>
      <c r="BD3959" s="3">
        <v>41321.662499999999</v>
      </c>
      <c r="BE3959" s="3">
        <v>41321.663888888892</v>
      </c>
      <c r="BF3959" t="s">
        <v>115</v>
      </c>
      <c r="BG3959" t="s">
        <v>115</v>
      </c>
      <c r="BH3959">
        <v>8149</v>
      </c>
      <c r="BM3959">
        <v>43550</v>
      </c>
      <c r="BR3959" t="s">
        <v>116</v>
      </c>
      <c r="BS3959" t="s">
        <v>117</v>
      </c>
      <c r="BU3959">
        <v>1</v>
      </c>
      <c r="BV3959" t="s">
        <v>118</v>
      </c>
      <c r="BX3959" t="s">
        <v>119</v>
      </c>
      <c r="BY3959" t="s">
        <v>119</v>
      </c>
      <c r="BZ3959" t="s">
        <v>119</v>
      </c>
      <c r="CA3959">
        <v>1</v>
      </c>
      <c r="CC3959" t="s">
        <v>120</v>
      </c>
      <c r="CH3959">
        <v>540</v>
      </c>
      <c r="CI3959">
        <v>38080</v>
      </c>
      <c r="CJ3959" t="s">
        <v>106</v>
      </c>
      <c r="CK3959" t="s">
        <v>106</v>
      </c>
      <c r="CL3959">
        <v>10</v>
      </c>
      <c r="CM3959" t="s">
        <v>2889</v>
      </c>
      <c r="CO3959">
        <v>125136</v>
      </c>
      <c r="CQ3959">
        <v>0</v>
      </c>
      <c r="CR3959">
        <v>0</v>
      </c>
      <c r="CS3959">
        <v>0</v>
      </c>
      <c r="CY3959" t="s">
        <v>123</v>
      </c>
      <c r="CZ3959" t="s">
        <v>124</v>
      </c>
      <c r="DD3959" t="str" cm="1">
        <f t="array" ref="DD3959">TEXT(_xlfn.SEQUENCE(1, DATEDIF(AG3959, AH3959, "m") + 1, AG3959, 30), "YYYY-APMM")</f>
        <v>2013-AP12</v>
      </c>
      <c r="DN3959">
        <f t="shared" si="122"/>
        <v>165</v>
      </c>
      <c r="DO3959" t="str">
        <f t="shared" si="123"/>
        <v>LABOR- SUBCONTRACTOR</v>
      </c>
    </row>
    <row r="3960" spans="1:119" x14ac:dyDescent="0.35">
      <c r="A3960" t="s">
        <v>105</v>
      </c>
      <c r="B3960">
        <v>503245</v>
      </c>
      <c r="C3960">
        <v>6359</v>
      </c>
      <c r="D3960">
        <v>125137</v>
      </c>
      <c r="E3960">
        <v>13662</v>
      </c>
      <c r="F3960">
        <v>0</v>
      </c>
      <c r="G3960" t="s">
        <v>106</v>
      </c>
      <c r="H3960" t="s">
        <v>106</v>
      </c>
      <c r="I3960" t="s">
        <v>106</v>
      </c>
      <c r="J3960" t="s">
        <v>107</v>
      </c>
      <c r="K3960" t="s">
        <v>108</v>
      </c>
      <c r="L3960" t="s">
        <v>109</v>
      </c>
      <c r="M3960" t="s">
        <v>110</v>
      </c>
      <c r="N3960" t="s">
        <v>8960</v>
      </c>
      <c r="O3960" t="s">
        <v>2947</v>
      </c>
      <c r="P3960">
        <v>8178</v>
      </c>
      <c r="Q3960">
        <v>352</v>
      </c>
      <c r="R3960">
        <v>16</v>
      </c>
      <c r="S3960">
        <v>144</v>
      </c>
      <c r="T3960">
        <v>0</v>
      </c>
      <c r="U3960">
        <v>110</v>
      </c>
      <c r="V3960">
        <v>110</v>
      </c>
      <c r="W3960">
        <v>144</v>
      </c>
      <c r="X3960">
        <v>0</v>
      </c>
      <c r="Y3960">
        <v>0</v>
      </c>
      <c r="Z3960">
        <v>0</v>
      </c>
      <c r="AD3960" s="1">
        <v>41708.333333333336</v>
      </c>
      <c r="AE3960" s="1">
        <v>41728.708333333336</v>
      </c>
      <c r="AG3960" s="1">
        <v>41655.333333333336</v>
      </c>
      <c r="AH3960" s="1">
        <v>41675.708333333336</v>
      </c>
      <c r="AI3960" s="1">
        <v>41655.333333333336</v>
      </c>
      <c r="AJ3960" s="1">
        <v>41675.708333333336</v>
      </c>
      <c r="AK3960" s="1">
        <v>41655.333333333336</v>
      </c>
      <c r="AL3960" s="1">
        <v>41675.708333333336</v>
      </c>
      <c r="AM3960" s="1">
        <v>41708.333333333336</v>
      </c>
      <c r="AN3960" s="1">
        <v>41728.708333333336</v>
      </c>
      <c r="AP3960" t="s">
        <v>113</v>
      </c>
      <c r="AU3960" t="s">
        <v>8961</v>
      </c>
      <c r="AY3960" t="s">
        <v>106</v>
      </c>
      <c r="AZ3960">
        <v>0</v>
      </c>
      <c r="BA3960">
        <v>0</v>
      </c>
      <c r="BD3960" s="3">
        <v>41321.662499999999</v>
      </c>
      <c r="BE3960" s="3">
        <v>41321.663888888892</v>
      </c>
      <c r="BF3960" t="s">
        <v>115</v>
      </c>
      <c r="BG3960" t="s">
        <v>115</v>
      </c>
      <c r="BH3960">
        <v>8149</v>
      </c>
      <c r="BM3960">
        <v>43550</v>
      </c>
      <c r="BR3960" t="s">
        <v>116</v>
      </c>
      <c r="BS3960" t="s">
        <v>117</v>
      </c>
      <c r="BU3960">
        <v>1</v>
      </c>
      <c r="BV3960" t="s">
        <v>118</v>
      </c>
      <c r="BX3960" t="s">
        <v>119</v>
      </c>
      <c r="BY3960" t="s">
        <v>119</v>
      </c>
      <c r="BZ3960" t="s">
        <v>119</v>
      </c>
      <c r="CA3960">
        <v>1</v>
      </c>
      <c r="CC3960" t="s">
        <v>120</v>
      </c>
      <c r="CH3960">
        <v>540</v>
      </c>
      <c r="CI3960">
        <v>38080</v>
      </c>
      <c r="CJ3960" t="s">
        <v>106</v>
      </c>
      <c r="CK3960" t="s">
        <v>106</v>
      </c>
      <c r="CL3960">
        <v>10</v>
      </c>
      <c r="CM3960" t="s">
        <v>2889</v>
      </c>
      <c r="CO3960">
        <v>125136</v>
      </c>
      <c r="CQ3960">
        <v>0</v>
      </c>
      <c r="CR3960">
        <v>0</v>
      </c>
      <c r="CS3960">
        <v>0</v>
      </c>
      <c r="CY3960" t="s">
        <v>123</v>
      </c>
      <c r="CZ3960" t="s">
        <v>124</v>
      </c>
      <c r="DD3960" t="str" cm="1">
        <f t="array" ref="DD3960">TEXT(_xlfn.SEQUENCE(1, DATEDIF(AG3960, AH3960, "m") + 1, AG3960, 30), "YYYY-APMM")</f>
        <v>2014-AP01</v>
      </c>
      <c r="DN3960">
        <f t="shared" si="122"/>
        <v>110</v>
      </c>
      <c r="DO3960" t="str">
        <f t="shared" si="123"/>
        <v>LABOR- SUBCONTRACTOR</v>
      </c>
    </row>
    <row r="3961" spans="1:119" x14ac:dyDescent="0.35">
      <c r="A3961" t="s">
        <v>105</v>
      </c>
      <c r="B3961">
        <v>503246</v>
      </c>
      <c r="C3961">
        <v>6359</v>
      </c>
      <c r="D3961">
        <v>125137</v>
      </c>
      <c r="E3961">
        <v>13662</v>
      </c>
      <c r="F3961">
        <v>0</v>
      </c>
      <c r="G3961" t="s">
        <v>106</v>
      </c>
      <c r="H3961" t="s">
        <v>106</v>
      </c>
      <c r="I3961" t="s">
        <v>106</v>
      </c>
      <c r="J3961" t="s">
        <v>107</v>
      </c>
      <c r="K3961" t="s">
        <v>108</v>
      </c>
      <c r="L3961" t="s">
        <v>109</v>
      </c>
      <c r="M3961" t="s">
        <v>110</v>
      </c>
      <c r="N3961" t="s">
        <v>8962</v>
      </c>
      <c r="O3961" t="s">
        <v>2887</v>
      </c>
      <c r="P3961">
        <v>8178</v>
      </c>
      <c r="Q3961">
        <v>80</v>
      </c>
      <c r="R3961">
        <v>0</v>
      </c>
      <c r="S3961">
        <v>144</v>
      </c>
      <c r="T3961">
        <v>0</v>
      </c>
      <c r="U3961">
        <v>440</v>
      </c>
      <c r="V3961">
        <v>440</v>
      </c>
      <c r="W3961">
        <v>144</v>
      </c>
      <c r="X3961">
        <v>0</v>
      </c>
      <c r="Y3961">
        <v>0</v>
      </c>
      <c r="Z3961">
        <v>0</v>
      </c>
      <c r="AD3961" s="1">
        <v>41655.333333333336</v>
      </c>
      <c r="AE3961" s="1">
        <v>41675.708333333336</v>
      </c>
      <c r="AG3961" s="1">
        <v>41644.333333333336</v>
      </c>
      <c r="AH3961" s="1">
        <v>41664.708333333336</v>
      </c>
      <c r="AI3961" s="1">
        <v>41644.333333333336</v>
      </c>
      <c r="AJ3961" s="1">
        <v>41664.708333333336</v>
      </c>
      <c r="AK3961" s="1">
        <v>41644.333333333336</v>
      </c>
      <c r="AL3961" s="1">
        <v>41664.708333333336</v>
      </c>
      <c r="AM3961" s="1">
        <v>41655.333333333336</v>
      </c>
      <c r="AN3961" s="1">
        <v>41675.708333333336</v>
      </c>
      <c r="AP3961" t="s">
        <v>113</v>
      </c>
      <c r="AU3961" t="s">
        <v>8963</v>
      </c>
      <c r="AY3961" t="s">
        <v>106</v>
      </c>
      <c r="AZ3961">
        <v>0</v>
      </c>
      <c r="BA3961">
        <v>0</v>
      </c>
      <c r="BD3961" s="3">
        <v>41321.662499999999</v>
      </c>
      <c r="BE3961" s="3">
        <v>41321.663888888892</v>
      </c>
      <c r="BF3961" t="s">
        <v>115</v>
      </c>
      <c r="BG3961" t="s">
        <v>115</v>
      </c>
      <c r="BH3961">
        <v>8149</v>
      </c>
      <c r="BM3961">
        <v>43550</v>
      </c>
      <c r="BR3961" t="s">
        <v>116</v>
      </c>
      <c r="BS3961" t="s">
        <v>117</v>
      </c>
      <c r="BU3961">
        <v>1</v>
      </c>
      <c r="BV3961" t="s">
        <v>118</v>
      </c>
      <c r="BX3961" t="s">
        <v>119</v>
      </c>
      <c r="BY3961" t="s">
        <v>119</v>
      </c>
      <c r="BZ3961" t="s">
        <v>119</v>
      </c>
      <c r="CA3961">
        <v>1</v>
      </c>
      <c r="CC3961" t="s">
        <v>120</v>
      </c>
      <c r="CH3961">
        <v>540</v>
      </c>
      <c r="CI3961">
        <v>38080</v>
      </c>
      <c r="CJ3961" t="s">
        <v>106</v>
      </c>
      <c r="CK3961" t="s">
        <v>106</v>
      </c>
      <c r="CL3961">
        <v>10</v>
      </c>
      <c r="CM3961" t="s">
        <v>2889</v>
      </c>
      <c r="CO3961">
        <v>125136</v>
      </c>
      <c r="CQ3961">
        <v>0</v>
      </c>
      <c r="CR3961">
        <v>0</v>
      </c>
      <c r="CS3961">
        <v>0</v>
      </c>
      <c r="CY3961" t="s">
        <v>123</v>
      </c>
      <c r="CZ3961" t="s">
        <v>124</v>
      </c>
      <c r="DD3961" t="str" cm="1">
        <f t="array" ref="DD3961">TEXT(_xlfn.SEQUENCE(1, DATEDIF(AG3961, AH3961, "m") + 1, AG3961, 30), "YYYY-APMM")</f>
        <v>2014-AP01</v>
      </c>
      <c r="DN3961">
        <f t="shared" si="122"/>
        <v>440</v>
      </c>
      <c r="DO3961" t="str">
        <f t="shared" si="123"/>
        <v>LABOR- SUBCONTRACTOR</v>
      </c>
    </row>
    <row r="3962" spans="1:119" x14ac:dyDescent="0.35">
      <c r="A3962" t="s">
        <v>105</v>
      </c>
      <c r="B3962">
        <v>503247</v>
      </c>
      <c r="C3962">
        <v>6359</v>
      </c>
      <c r="D3962">
        <v>125137</v>
      </c>
      <c r="E3962">
        <v>13662</v>
      </c>
      <c r="F3962">
        <v>0</v>
      </c>
      <c r="G3962" t="s">
        <v>106</v>
      </c>
      <c r="H3962" t="s">
        <v>106</v>
      </c>
      <c r="I3962" t="s">
        <v>106</v>
      </c>
      <c r="J3962" t="s">
        <v>107</v>
      </c>
      <c r="K3962" t="s">
        <v>108</v>
      </c>
      <c r="L3962" t="s">
        <v>109</v>
      </c>
      <c r="M3962" t="s">
        <v>110</v>
      </c>
      <c r="N3962" t="s">
        <v>8964</v>
      </c>
      <c r="O3962" t="s">
        <v>2891</v>
      </c>
      <c r="P3962">
        <v>8171</v>
      </c>
      <c r="Q3962">
        <v>104</v>
      </c>
      <c r="R3962">
        <v>40</v>
      </c>
      <c r="S3962">
        <v>120</v>
      </c>
      <c r="T3962">
        <v>0</v>
      </c>
      <c r="U3962">
        <v>82.5</v>
      </c>
      <c r="V3962">
        <v>82.5</v>
      </c>
      <c r="W3962">
        <v>120</v>
      </c>
      <c r="X3962">
        <v>0</v>
      </c>
      <c r="Y3962">
        <v>0</v>
      </c>
      <c r="Z3962">
        <v>0</v>
      </c>
      <c r="AD3962" s="1">
        <v>41669.333333333336</v>
      </c>
      <c r="AE3962" s="1">
        <v>41687.708333333336</v>
      </c>
      <c r="AG3962" s="1">
        <v>41654.333333333336</v>
      </c>
      <c r="AH3962" s="1">
        <v>41671.708333333336</v>
      </c>
      <c r="AI3962" s="1">
        <v>41654.333333333336</v>
      </c>
      <c r="AJ3962" s="1">
        <v>41671.708333333336</v>
      </c>
      <c r="AK3962" s="1">
        <v>41654.333333333336</v>
      </c>
      <c r="AL3962" s="1">
        <v>41671.708333333336</v>
      </c>
      <c r="AM3962" s="1">
        <v>41669.333333333336</v>
      </c>
      <c r="AN3962" s="1">
        <v>41687.708333333336</v>
      </c>
      <c r="AP3962" t="s">
        <v>113</v>
      </c>
      <c r="AU3962" t="s">
        <v>8965</v>
      </c>
      <c r="AY3962" t="s">
        <v>106</v>
      </c>
      <c r="AZ3962">
        <v>0</v>
      </c>
      <c r="BA3962">
        <v>0</v>
      </c>
      <c r="BD3962" s="3">
        <v>41321.662499999999</v>
      </c>
      <c r="BE3962" s="3">
        <v>41321.663888888892</v>
      </c>
      <c r="BF3962" t="s">
        <v>115</v>
      </c>
      <c r="BG3962" t="s">
        <v>115</v>
      </c>
      <c r="BH3962">
        <v>8149</v>
      </c>
      <c r="BM3962">
        <v>43480</v>
      </c>
      <c r="BR3962" t="s">
        <v>2893</v>
      </c>
      <c r="BS3962" t="s">
        <v>2894</v>
      </c>
      <c r="BU3962">
        <v>1</v>
      </c>
      <c r="BV3962" t="s">
        <v>118</v>
      </c>
      <c r="BX3962" t="s">
        <v>119</v>
      </c>
      <c r="BY3962" t="s">
        <v>119</v>
      </c>
      <c r="BZ3962" t="s">
        <v>119</v>
      </c>
      <c r="CA3962">
        <v>1</v>
      </c>
      <c r="CC3962" t="s">
        <v>120</v>
      </c>
      <c r="CH3962">
        <v>540</v>
      </c>
      <c r="CI3962">
        <v>38080</v>
      </c>
      <c r="CJ3962" t="s">
        <v>106</v>
      </c>
      <c r="CK3962" t="s">
        <v>106</v>
      </c>
      <c r="CL3962">
        <v>10</v>
      </c>
      <c r="CM3962" t="s">
        <v>2889</v>
      </c>
      <c r="CO3962">
        <v>125136</v>
      </c>
      <c r="CQ3962">
        <v>0</v>
      </c>
      <c r="CR3962">
        <v>0</v>
      </c>
      <c r="CS3962">
        <v>0</v>
      </c>
      <c r="CY3962" t="s">
        <v>123</v>
      </c>
      <c r="CZ3962" t="s">
        <v>124</v>
      </c>
      <c r="DD3962" t="str" cm="1">
        <f t="array" ref="DD3962">TEXT(_xlfn.SEQUENCE(1, DATEDIF(AG3962, AH3962, "m") + 1, AG3962, 30), "YYYY-APMM")</f>
        <v>2014-AP01</v>
      </c>
      <c r="DN3962">
        <f t="shared" si="122"/>
        <v>82.5</v>
      </c>
      <c r="DO3962" t="str">
        <f t="shared" si="123"/>
        <v>GRANITE MASON SK</v>
      </c>
    </row>
    <row r="3963" spans="1:119" x14ac:dyDescent="0.35">
      <c r="A3963" t="s">
        <v>105</v>
      </c>
      <c r="B3963">
        <v>503248</v>
      </c>
      <c r="C3963">
        <v>6359</v>
      </c>
      <c r="D3963">
        <v>125137</v>
      </c>
      <c r="E3963">
        <v>13662</v>
      </c>
      <c r="F3963">
        <v>0</v>
      </c>
      <c r="G3963" t="s">
        <v>106</v>
      </c>
      <c r="H3963" t="s">
        <v>106</v>
      </c>
      <c r="I3963" t="s">
        <v>106</v>
      </c>
      <c r="J3963" t="s">
        <v>107</v>
      </c>
      <c r="K3963" t="s">
        <v>108</v>
      </c>
      <c r="L3963" t="s">
        <v>109</v>
      </c>
      <c r="M3963" t="s">
        <v>110</v>
      </c>
      <c r="N3963" t="s">
        <v>8966</v>
      </c>
      <c r="O3963" t="s">
        <v>2899</v>
      </c>
      <c r="P3963">
        <v>8178</v>
      </c>
      <c r="Q3963">
        <v>272</v>
      </c>
      <c r="R3963">
        <v>0</v>
      </c>
      <c r="S3963">
        <v>200</v>
      </c>
      <c r="T3963">
        <v>0</v>
      </c>
      <c r="U3963">
        <v>1501.5</v>
      </c>
      <c r="V3963">
        <v>1501.5</v>
      </c>
      <c r="W3963">
        <v>200</v>
      </c>
      <c r="X3963">
        <v>0</v>
      </c>
      <c r="Y3963">
        <v>0</v>
      </c>
      <c r="Z3963">
        <v>0</v>
      </c>
      <c r="AD3963" s="1">
        <v>41717.333333333336</v>
      </c>
      <c r="AE3963" s="1">
        <v>41745.708333333336</v>
      </c>
      <c r="AG3963" s="1">
        <v>41676.333333333336</v>
      </c>
      <c r="AH3963" s="1">
        <v>41706.708333333336</v>
      </c>
      <c r="AI3963" s="1">
        <v>41676.333333333336</v>
      </c>
      <c r="AJ3963" s="1">
        <v>41706.708333333336</v>
      </c>
      <c r="AK3963" s="1">
        <v>41676.333333333336</v>
      </c>
      <c r="AL3963" s="1">
        <v>41706.708333333336</v>
      </c>
      <c r="AM3963" s="1">
        <v>41717.333333333336</v>
      </c>
      <c r="AN3963" s="1">
        <v>41745.708333333336</v>
      </c>
      <c r="AP3963" t="s">
        <v>113</v>
      </c>
      <c r="AU3963" t="s">
        <v>8967</v>
      </c>
      <c r="AY3963" t="s">
        <v>106</v>
      </c>
      <c r="AZ3963">
        <v>0</v>
      </c>
      <c r="BA3963">
        <v>0</v>
      </c>
      <c r="BD3963" s="3">
        <v>41321.662499999999</v>
      </c>
      <c r="BE3963" s="3">
        <v>41321.663888888892</v>
      </c>
      <c r="BF3963" t="s">
        <v>115</v>
      </c>
      <c r="BG3963" t="s">
        <v>115</v>
      </c>
      <c r="BH3963">
        <v>8149</v>
      </c>
      <c r="BM3963">
        <v>43550</v>
      </c>
      <c r="BR3963" t="s">
        <v>116</v>
      </c>
      <c r="BS3963" t="s">
        <v>117</v>
      </c>
      <c r="BU3963">
        <v>1</v>
      </c>
      <c r="BV3963" t="s">
        <v>118</v>
      </c>
      <c r="BX3963" t="s">
        <v>119</v>
      </c>
      <c r="BY3963" t="s">
        <v>119</v>
      </c>
      <c r="BZ3963" t="s">
        <v>119</v>
      </c>
      <c r="CA3963">
        <v>1</v>
      </c>
      <c r="CC3963" t="s">
        <v>120</v>
      </c>
      <c r="CH3963">
        <v>540</v>
      </c>
      <c r="CI3963">
        <v>38080</v>
      </c>
      <c r="CJ3963" t="s">
        <v>106</v>
      </c>
      <c r="CK3963" t="s">
        <v>106</v>
      </c>
      <c r="CL3963">
        <v>10</v>
      </c>
      <c r="CM3963" t="s">
        <v>2889</v>
      </c>
      <c r="CO3963">
        <v>125136</v>
      </c>
      <c r="CQ3963">
        <v>0</v>
      </c>
      <c r="CR3963">
        <v>0</v>
      </c>
      <c r="CS3963">
        <v>0</v>
      </c>
      <c r="CY3963" t="s">
        <v>123</v>
      </c>
      <c r="CZ3963" t="s">
        <v>124</v>
      </c>
      <c r="DD3963" t="str" cm="1">
        <f t="array" ref="DD3963:DE3963">TEXT(_xlfn.SEQUENCE(1, DATEDIF(AG3963, AH3963, "m") + 1, AG3963, 30), "YYYY-APMM")</f>
        <v>2014-AP02</v>
      </c>
      <c r="DE3963" t="str">
        <v>2014-AP03</v>
      </c>
      <c r="DN3963">
        <f t="shared" si="122"/>
        <v>750.75</v>
      </c>
      <c r="DO3963" t="str">
        <f t="shared" si="123"/>
        <v>LABOR- SUBCONTRACTOR</v>
      </c>
    </row>
    <row r="3964" spans="1:119" x14ac:dyDescent="0.35">
      <c r="A3964" t="s">
        <v>105</v>
      </c>
      <c r="B3964">
        <v>503249</v>
      </c>
      <c r="C3964">
        <v>6359</v>
      </c>
      <c r="D3964">
        <v>125137</v>
      </c>
      <c r="E3964">
        <v>13662</v>
      </c>
      <c r="F3964">
        <v>0</v>
      </c>
      <c r="G3964" t="s">
        <v>106</v>
      </c>
      <c r="H3964" t="s">
        <v>106</v>
      </c>
      <c r="I3964" t="s">
        <v>106</v>
      </c>
      <c r="J3964" t="s">
        <v>107</v>
      </c>
      <c r="K3964" t="s">
        <v>108</v>
      </c>
      <c r="L3964" t="s">
        <v>109</v>
      </c>
      <c r="M3964" t="s">
        <v>110</v>
      </c>
      <c r="N3964" t="s">
        <v>8968</v>
      </c>
      <c r="O3964" t="s">
        <v>2905</v>
      </c>
      <c r="P3964">
        <v>8168</v>
      </c>
      <c r="Q3964">
        <v>48</v>
      </c>
      <c r="R3964">
        <v>0</v>
      </c>
      <c r="S3964">
        <v>200</v>
      </c>
      <c r="T3964">
        <v>0</v>
      </c>
      <c r="U3964">
        <v>4750</v>
      </c>
      <c r="V3964">
        <v>4750</v>
      </c>
      <c r="W3964">
        <v>200</v>
      </c>
      <c r="X3964">
        <v>0</v>
      </c>
      <c r="Y3964">
        <v>0</v>
      </c>
      <c r="Z3964">
        <v>0</v>
      </c>
      <c r="AD3964" s="1">
        <v>41521.333333333336</v>
      </c>
      <c r="AE3964" s="1">
        <v>41549.708333333336</v>
      </c>
      <c r="AG3964" s="1">
        <v>41514.333333333336</v>
      </c>
      <c r="AH3964" s="1">
        <v>41542.708333333336</v>
      </c>
      <c r="AI3964" s="1">
        <v>41514.333333333336</v>
      </c>
      <c r="AJ3964" s="1">
        <v>41542.708333333336</v>
      </c>
      <c r="AK3964" s="1">
        <v>41514.333333333336</v>
      </c>
      <c r="AL3964" s="1">
        <v>41542.708333333336</v>
      </c>
      <c r="AM3964" s="1">
        <v>41521.333333333336</v>
      </c>
      <c r="AN3964" s="1">
        <v>41549.708333333336</v>
      </c>
      <c r="AP3964" t="s">
        <v>113</v>
      </c>
      <c r="AU3964" t="s">
        <v>8969</v>
      </c>
      <c r="AY3964" t="s">
        <v>106</v>
      </c>
      <c r="AZ3964">
        <v>0</v>
      </c>
      <c r="BA3964">
        <v>0</v>
      </c>
      <c r="BD3964" s="3">
        <v>41321.662499999999</v>
      </c>
      <c r="BE3964" s="3">
        <v>41321.663888888892</v>
      </c>
      <c r="BF3964" t="s">
        <v>115</v>
      </c>
      <c r="BG3964" t="s">
        <v>115</v>
      </c>
      <c r="BH3964">
        <v>8149</v>
      </c>
      <c r="BM3964">
        <v>43450</v>
      </c>
      <c r="BR3964" t="s">
        <v>1309</v>
      </c>
      <c r="BS3964" t="s">
        <v>1310</v>
      </c>
      <c r="BU3964">
        <v>1</v>
      </c>
      <c r="BV3964" t="s">
        <v>118</v>
      </c>
      <c r="BX3964" t="s">
        <v>119</v>
      </c>
      <c r="BY3964" t="s">
        <v>119</v>
      </c>
      <c r="BZ3964" t="s">
        <v>119</v>
      </c>
      <c r="CA3964">
        <v>1</v>
      </c>
      <c r="CC3964" t="s">
        <v>120</v>
      </c>
      <c r="CH3964">
        <v>540</v>
      </c>
      <c r="CI3964">
        <v>38080</v>
      </c>
      <c r="CJ3964" t="s">
        <v>106</v>
      </c>
      <c r="CK3964" t="s">
        <v>106</v>
      </c>
      <c r="CL3964">
        <v>10</v>
      </c>
      <c r="CM3964" t="s">
        <v>2889</v>
      </c>
      <c r="CO3964">
        <v>125136</v>
      </c>
      <c r="CQ3964">
        <v>0</v>
      </c>
      <c r="CR3964">
        <v>0</v>
      </c>
      <c r="CS3964">
        <v>0</v>
      </c>
      <c r="CY3964" t="s">
        <v>123</v>
      </c>
      <c r="CZ3964" t="s">
        <v>124</v>
      </c>
      <c r="DD3964" t="str" cm="1">
        <f t="array" ref="DD3964">TEXT(_xlfn.SEQUENCE(1, DATEDIF(AG3964, AH3964, "m") + 1, AG3964, 30), "YYYY-APMM")</f>
        <v>2013-AP08</v>
      </c>
      <c r="DN3964">
        <f t="shared" si="122"/>
        <v>4750</v>
      </c>
      <c r="DO3964" t="str">
        <f t="shared" si="123"/>
        <v>BLOCK MASON SK</v>
      </c>
    </row>
    <row r="3965" spans="1:119" x14ac:dyDescent="0.35">
      <c r="A3965" t="s">
        <v>105</v>
      </c>
      <c r="B3965">
        <v>503250</v>
      </c>
      <c r="C3965">
        <v>6359</v>
      </c>
      <c r="D3965">
        <v>125137</v>
      </c>
      <c r="E3965">
        <v>13662</v>
      </c>
      <c r="F3965">
        <v>0</v>
      </c>
      <c r="G3965" t="s">
        <v>106</v>
      </c>
      <c r="H3965" t="s">
        <v>106</v>
      </c>
      <c r="I3965" t="s">
        <v>106</v>
      </c>
      <c r="J3965" t="s">
        <v>107</v>
      </c>
      <c r="K3965" t="s">
        <v>108</v>
      </c>
      <c r="L3965" t="s">
        <v>109</v>
      </c>
      <c r="M3965" t="s">
        <v>110</v>
      </c>
      <c r="N3965" t="s">
        <v>8970</v>
      </c>
      <c r="O3965" t="s">
        <v>2908</v>
      </c>
      <c r="P3965">
        <v>8169</v>
      </c>
      <c r="Q3965">
        <v>48</v>
      </c>
      <c r="R3965">
        <v>0</v>
      </c>
      <c r="S3965">
        <v>200</v>
      </c>
      <c r="T3965">
        <v>0</v>
      </c>
      <c r="U3965">
        <v>2375</v>
      </c>
      <c r="V3965">
        <v>2375</v>
      </c>
      <c r="W3965">
        <v>200</v>
      </c>
      <c r="X3965">
        <v>0</v>
      </c>
      <c r="Y3965">
        <v>0</v>
      </c>
      <c r="Z3965">
        <v>0</v>
      </c>
      <c r="AD3965" s="1">
        <v>41542.333333333336</v>
      </c>
      <c r="AE3965" s="1">
        <v>41573.708333333336</v>
      </c>
      <c r="AG3965" s="1">
        <v>41535.333333333336</v>
      </c>
      <c r="AH3965" s="1">
        <v>41563.708333333336</v>
      </c>
      <c r="AI3965" s="1">
        <v>41535.333333333336</v>
      </c>
      <c r="AJ3965" s="1">
        <v>41563.708333333336</v>
      </c>
      <c r="AK3965" s="1">
        <v>41535.333333333336</v>
      </c>
      <c r="AL3965" s="1">
        <v>41563.708333333336</v>
      </c>
      <c r="AM3965" s="1">
        <v>41542.333333333336</v>
      </c>
      <c r="AN3965" s="1">
        <v>41573.708333333336</v>
      </c>
      <c r="AP3965" t="s">
        <v>113</v>
      </c>
      <c r="AU3965" t="s">
        <v>8971</v>
      </c>
      <c r="AY3965" t="s">
        <v>106</v>
      </c>
      <c r="AZ3965">
        <v>0</v>
      </c>
      <c r="BA3965">
        <v>0</v>
      </c>
      <c r="BD3965" s="3">
        <v>41321.662499999999</v>
      </c>
      <c r="BE3965" s="3">
        <v>41321.663888888892</v>
      </c>
      <c r="BF3965" t="s">
        <v>115</v>
      </c>
      <c r="BG3965" t="s">
        <v>115</v>
      </c>
      <c r="BH3965">
        <v>8149</v>
      </c>
      <c r="BM3965">
        <v>43460</v>
      </c>
      <c r="BR3965" t="s">
        <v>2848</v>
      </c>
      <c r="BS3965" t="s">
        <v>2849</v>
      </c>
      <c r="BU3965">
        <v>1</v>
      </c>
      <c r="BV3965" t="s">
        <v>118</v>
      </c>
      <c r="BX3965" t="s">
        <v>119</v>
      </c>
      <c r="BY3965" t="s">
        <v>119</v>
      </c>
      <c r="BZ3965" t="s">
        <v>119</v>
      </c>
      <c r="CA3965">
        <v>1</v>
      </c>
      <c r="CC3965" t="s">
        <v>120</v>
      </c>
      <c r="CH3965">
        <v>540</v>
      </c>
      <c r="CI3965">
        <v>38080</v>
      </c>
      <c r="CJ3965" t="s">
        <v>106</v>
      </c>
      <c r="CK3965" t="s">
        <v>106</v>
      </c>
      <c r="CL3965">
        <v>10</v>
      </c>
      <c r="CM3965" t="s">
        <v>2889</v>
      </c>
      <c r="CO3965">
        <v>125136</v>
      </c>
      <c r="CQ3965">
        <v>0</v>
      </c>
      <c r="CR3965">
        <v>0</v>
      </c>
      <c r="CS3965">
        <v>0</v>
      </c>
      <c r="CY3965" t="s">
        <v>123</v>
      </c>
      <c r="CZ3965" t="s">
        <v>124</v>
      </c>
      <c r="DD3965" t="str" cm="1">
        <f t="array" ref="DD3965">TEXT(_xlfn.SEQUENCE(1, DATEDIF(AG3965, AH3965, "m") + 1, AG3965, 30), "YYYY-APMM")</f>
        <v>2013-AP09</v>
      </c>
      <c r="DN3965">
        <f t="shared" si="122"/>
        <v>2375</v>
      </c>
      <c r="DO3965" t="str">
        <f t="shared" si="123"/>
        <v>PLASTER MASON SK</v>
      </c>
    </row>
    <row r="3966" spans="1:119" x14ac:dyDescent="0.35">
      <c r="A3966" t="s">
        <v>105</v>
      </c>
      <c r="B3966">
        <v>503251</v>
      </c>
      <c r="C3966">
        <v>6359</v>
      </c>
      <c r="D3966">
        <v>125137</v>
      </c>
      <c r="E3966">
        <v>13662</v>
      </c>
      <c r="F3966">
        <v>0</v>
      </c>
      <c r="G3966" t="s">
        <v>106</v>
      </c>
      <c r="H3966" t="s">
        <v>106</v>
      </c>
      <c r="I3966" t="s">
        <v>106</v>
      </c>
      <c r="J3966" t="s">
        <v>107</v>
      </c>
      <c r="K3966" t="s">
        <v>108</v>
      </c>
      <c r="L3966" t="s">
        <v>109</v>
      </c>
      <c r="M3966" t="s">
        <v>110</v>
      </c>
      <c r="N3966" t="s">
        <v>8972</v>
      </c>
      <c r="O3966" t="s">
        <v>2911</v>
      </c>
      <c r="P3966">
        <v>8164</v>
      </c>
      <c r="Q3966">
        <v>200</v>
      </c>
      <c r="R3966">
        <v>0</v>
      </c>
      <c r="S3966">
        <v>160</v>
      </c>
      <c r="T3966">
        <v>0</v>
      </c>
      <c r="U3966">
        <v>528</v>
      </c>
      <c r="V3966">
        <v>528</v>
      </c>
      <c r="W3966">
        <v>160</v>
      </c>
      <c r="X3966">
        <v>0</v>
      </c>
      <c r="Y3966">
        <v>0</v>
      </c>
      <c r="Z3966">
        <v>0</v>
      </c>
      <c r="AD3966" s="1">
        <v>41578.333333333336</v>
      </c>
      <c r="AE3966" s="1">
        <v>41601.708333333336</v>
      </c>
      <c r="AG3966" s="1">
        <v>41547.333333333336</v>
      </c>
      <c r="AH3966" s="1">
        <v>41571.708333333336</v>
      </c>
      <c r="AI3966" s="1">
        <v>41547.333333333336</v>
      </c>
      <c r="AJ3966" s="1">
        <v>41571.708333333336</v>
      </c>
      <c r="AK3966" s="1">
        <v>41547.333333333336</v>
      </c>
      <c r="AL3966" s="1">
        <v>41571.708333333336</v>
      </c>
      <c r="AM3966" s="1">
        <v>41578.333333333336</v>
      </c>
      <c r="AN3966" s="1">
        <v>41601.708333333336</v>
      </c>
      <c r="AP3966" t="s">
        <v>113</v>
      </c>
      <c r="AU3966" t="s">
        <v>8973</v>
      </c>
      <c r="AY3966" t="s">
        <v>106</v>
      </c>
      <c r="AZ3966">
        <v>0</v>
      </c>
      <c r="BA3966">
        <v>0</v>
      </c>
      <c r="BD3966" s="3">
        <v>41321.662499999999</v>
      </c>
      <c r="BE3966" s="3">
        <v>41321.663888888892</v>
      </c>
      <c r="BF3966" t="s">
        <v>115</v>
      </c>
      <c r="BG3966" t="s">
        <v>115</v>
      </c>
      <c r="BH3966">
        <v>8149</v>
      </c>
      <c r="BM3966">
        <v>43410</v>
      </c>
      <c r="BR3966" t="s">
        <v>2865</v>
      </c>
      <c r="BS3966" t="s">
        <v>2866</v>
      </c>
      <c r="BU3966">
        <v>1</v>
      </c>
      <c r="BV3966" t="s">
        <v>118</v>
      </c>
      <c r="BX3966" t="s">
        <v>119</v>
      </c>
      <c r="BY3966" t="s">
        <v>119</v>
      </c>
      <c r="BZ3966" t="s">
        <v>119</v>
      </c>
      <c r="CA3966">
        <v>1</v>
      </c>
      <c r="CC3966" t="s">
        <v>120</v>
      </c>
      <c r="CH3966">
        <v>540</v>
      </c>
      <c r="CI3966">
        <v>38080</v>
      </c>
      <c r="CJ3966" t="s">
        <v>106</v>
      </c>
      <c r="CK3966" t="s">
        <v>106</v>
      </c>
      <c r="CL3966">
        <v>10</v>
      </c>
      <c r="CM3966" t="s">
        <v>2889</v>
      </c>
      <c r="CO3966">
        <v>125136</v>
      </c>
      <c r="CQ3966">
        <v>0</v>
      </c>
      <c r="CR3966">
        <v>0</v>
      </c>
      <c r="CS3966">
        <v>0</v>
      </c>
      <c r="CY3966" t="s">
        <v>123</v>
      </c>
      <c r="CZ3966" t="s">
        <v>124</v>
      </c>
      <c r="DD3966" t="str" cm="1">
        <f t="array" ref="DD3966">TEXT(_xlfn.SEQUENCE(1, DATEDIF(AG3966, AH3966, "m") + 1, AG3966, 30), "YYYY-APMM")</f>
        <v>2013-AP09</v>
      </c>
      <c r="DN3966">
        <f t="shared" si="122"/>
        <v>528</v>
      </c>
      <c r="DO3966" t="str">
        <f t="shared" si="123"/>
        <v>SCREED MASON SK</v>
      </c>
    </row>
    <row r="3967" spans="1:119" x14ac:dyDescent="0.35">
      <c r="A3967" t="s">
        <v>105</v>
      </c>
      <c r="B3967">
        <v>503252</v>
      </c>
      <c r="C3967">
        <v>6359</v>
      </c>
      <c r="D3967">
        <v>125137</v>
      </c>
      <c r="E3967">
        <v>13662</v>
      </c>
      <c r="F3967">
        <v>0</v>
      </c>
      <c r="G3967" t="s">
        <v>106</v>
      </c>
      <c r="H3967" t="s">
        <v>106</v>
      </c>
      <c r="I3967" t="s">
        <v>106</v>
      </c>
      <c r="J3967" t="s">
        <v>107</v>
      </c>
      <c r="K3967" t="s">
        <v>108</v>
      </c>
      <c r="L3967" t="s">
        <v>109</v>
      </c>
      <c r="M3967" t="s">
        <v>110</v>
      </c>
      <c r="N3967" t="s">
        <v>8974</v>
      </c>
      <c r="O3967" t="s">
        <v>2914</v>
      </c>
      <c r="P3967">
        <v>8178</v>
      </c>
      <c r="Q3967">
        <v>56</v>
      </c>
      <c r="R3967">
        <v>0</v>
      </c>
      <c r="S3967">
        <v>160</v>
      </c>
      <c r="T3967">
        <v>0</v>
      </c>
      <c r="U3967">
        <v>71.5</v>
      </c>
      <c r="V3967">
        <v>71.5</v>
      </c>
      <c r="W3967">
        <v>160</v>
      </c>
      <c r="X3967">
        <v>0</v>
      </c>
      <c r="Y3967">
        <v>0</v>
      </c>
      <c r="Z3967">
        <v>0</v>
      </c>
      <c r="AD3967" s="1">
        <v>41557.333333333336</v>
      </c>
      <c r="AE3967" s="1">
        <v>41582.708333333336</v>
      </c>
      <c r="AG3967" s="1">
        <v>41549.333333333336</v>
      </c>
      <c r="AH3967" s="1">
        <v>41574.708333333336</v>
      </c>
      <c r="AI3967" s="1">
        <v>41549.333333333336</v>
      </c>
      <c r="AJ3967" s="1">
        <v>41574.708333333336</v>
      </c>
      <c r="AK3967" s="1">
        <v>41549.333333333336</v>
      </c>
      <c r="AL3967" s="1">
        <v>41574.708333333336</v>
      </c>
      <c r="AM3967" s="1">
        <v>41557.333333333336</v>
      </c>
      <c r="AN3967" s="1">
        <v>41582.708333333336</v>
      </c>
      <c r="AP3967" t="s">
        <v>113</v>
      </c>
      <c r="AU3967" t="s">
        <v>8975</v>
      </c>
      <c r="AY3967" t="s">
        <v>106</v>
      </c>
      <c r="AZ3967">
        <v>0</v>
      </c>
      <c r="BA3967">
        <v>0</v>
      </c>
      <c r="BD3967" s="3">
        <v>41321.662499999999</v>
      </c>
      <c r="BE3967" s="3">
        <v>41321.663888888892</v>
      </c>
      <c r="BF3967" t="s">
        <v>115</v>
      </c>
      <c r="BG3967" t="s">
        <v>115</v>
      </c>
      <c r="BH3967">
        <v>8149</v>
      </c>
      <c r="BM3967">
        <v>43550</v>
      </c>
      <c r="BR3967" t="s">
        <v>116</v>
      </c>
      <c r="BS3967" t="s">
        <v>117</v>
      </c>
      <c r="BU3967">
        <v>1</v>
      </c>
      <c r="BV3967" t="s">
        <v>118</v>
      </c>
      <c r="BX3967" t="s">
        <v>119</v>
      </c>
      <c r="BY3967" t="s">
        <v>119</v>
      </c>
      <c r="BZ3967" t="s">
        <v>119</v>
      </c>
      <c r="CA3967">
        <v>1</v>
      </c>
      <c r="CC3967" t="s">
        <v>120</v>
      </c>
      <c r="CH3967">
        <v>540</v>
      </c>
      <c r="CI3967">
        <v>38080</v>
      </c>
      <c r="CJ3967" t="s">
        <v>106</v>
      </c>
      <c r="CK3967" t="s">
        <v>106</v>
      </c>
      <c r="CL3967">
        <v>10</v>
      </c>
      <c r="CM3967" t="s">
        <v>2889</v>
      </c>
      <c r="CO3967">
        <v>125136</v>
      </c>
      <c r="CQ3967">
        <v>0</v>
      </c>
      <c r="CR3967">
        <v>0</v>
      </c>
      <c r="CS3967">
        <v>0</v>
      </c>
      <c r="CY3967" t="s">
        <v>123</v>
      </c>
      <c r="CZ3967" t="s">
        <v>124</v>
      </c>
      <c r="DD3967" t="str" cm="1">
        <f t="array" ref="DD3967">TEXT(_xlfn.SEQUENCE(1, DATEDIF(AG3967, AH3967, "m") + 1, AG3967, 30), "YYYY-APMM")</f>
        <v>2013-AP10</v>
      </c>
      <c r="DN3967">
        <f t="shared" si="122"/>
        <v>71.5</v>
      </c>
      <c r="DO3967" t="str">
        <f t="shared" si="123"/>
        <v>LABOR- SUBCONTRACTOR</v>
      </c>
    </row>
    <row r="3968" spans="1:119" x14ac:dyDescent="0.35">
      <c r="A3968" t="s">
        <v>105</v>
      </c>
      <c r="B3968">
        <v>503253</v>
      </c>
      <c r="C3968">
        <v>6359</v>
      </c>
      <c r="D3968">
        <v>125137</v>
      </c>
      <c r="E3968">
        <v>13662</v>
      </c>
      <c r="F3968">
        <v>0</v>
      </c>
      <c r="G3968" t="s">
        <v>106</v>
      </c>
      <c r="H3968" t="s">
        <v>106</v>
      </c>
      <c r="I3968" t="s">
        <v>106</v>
      </c>
      <c r="J3968" t="s">
        <v>107</v>
      </c>
      <c r="K3968" t="s">
        <v>108</v>
      </c>
      <c r="L3968" t="s">
        <v>109</v>
      </c>
      <c r="M3968" t="s">
        <v>110</v>
      </c>
      <c r="N3968" t="s">
        <v>8976</v>
      </c>
      <c r="O3968" t="s">
        <v>2917</v>
      </c>
      <c r="P3968">
        <v>8178</v>
      </c>
      <c r="Q3968">
        <v>48</v>
      </c>
      <c r="R3968">
        <v>0</v>
      </c>
      <c r="S3968">
        <v>160</v>
      </c>
      <c r="T3968">
        <v>0</v>
      </c>
      <c r="U3968">
        <v>1501.5</v>
      </c>
      <c r="V3968">
        <v>1501.5</v>
      </c>
      <c r="W3968">
        <v>160</v>
      </c>
      <c r="X3968">
        <v>0</v>
      </c>
      <c r="Y3968">
        <v>0</v>
      </c>
      <c r="Z3968">
        <v>0</v>
      </c>
      <c r="AD3968" s="1">
        <v>41560.333333333336</v>
      </c>
      <c r="AE3968" s="1">
        <v>41584.708333333336</v>
      </c>
      <c r="AG3968" s="1">
        <v>41553.333333333336</v>
      </c>
      <c r="AH3968" s="1">
        <v>41577.708333333336</v>
      </c>
      <c r="AI3968" s="1">
        <v>41553.333333333336</v>
      </c>
      <c r="AJ3968" s="1">
        <v>41577.708333333336</v>
      </c>
      <c r="AK3968" s="1">
        <v>41553.333333333336</v>
      </c>
      <c r="AL3968" s="1">
        <v>41577.708333333336</v>
      </c>
      <c r="AM3968" s="1">
        <v>41560.333333333336</v>
      </c>
      <c r="AN3968" s="1">
        <v>41584.708333333336</v>
      </c>
      <c r="AP3968" t="s">
        <v>113</v>
      </c>
      <c r="AU3968" t="s">
        <v>8977</v>
      </c>
      <c r="AY3968" t="s">
        <v>106</v>
      </c>
      <c r="AZ3968">
        <v>0</v>
      </c>
      <c r="BA3968">
        <v>0</v>
      </c>
      <c r="BD3968" s="3">
        <v>41321.662499999999</v>
      </c>
      <c r="BE3968" s="3">
        <v>41321.663888888892</v>
      </c>
      <c r="BF3968" t="s">
        <v>115</v>
      </c>
      <c r="BG3968" t="s">
        <v>115</v>
      </c>
      <c r="BH3968">
        <v>8149</v>
      </c>
      <c r="BM3968">
        <v>43550</v>
      </c>
      <c r="BR3968" t="s">
        <v>116</v>
      </c>
      <c r="BS3968" t="s">
        <v>117</v>
      </c>
      <c r="BU3968">
        <v>1</v>
      </c>
      <c r="BV3968" t="s">
        <v>118</v>
      </c>
      <c r="BX3968" t="s">
        <v>119</v>
      </c>
      <c r="BY3968" t="s">
        <v>119</v>
      </c>
      <c r="BZ3968" t="s">
        <v>119</v>
      </c>
      <c r="CA3968">
        <v>1</v>
      </c>
      <c r="CC3968" t="s">
        <v>120</v>
      </c>
      <c r="CH3968">
        <v>540</v>
      </c>
      <c r="CI3968">
        <v>38080</v>
      </c>
      <c r="CJ3968" t="s">
        <v>106</v>
      </c>
      <c r="CK3968" t="s">
        <v>106</v>
      </c>
      <c r="CL3968">
        <v>10</v>
      </c>
      <c r="CM3968" t="s">
        <v>2889</v>
      </c>
      <c r="CO3968">
        <v>125136</v>
      </c>
      <c r="CQ3968">
        <v>0</v>
      </c>
      <c r="CR3968">
        <v>0</v>
      </c>
      <c r="CS3968">
        <v>0</v>
      </c>
      <c r="CY3968" t="s">
        <v>123</v>
      </c>
      <c r="CZ3968" t="s">
        <v>124</v>
      </c>
      <c r="DD3968" t="str" cm="1">
        <f t="array" ref="DD3968">TEXT(_xlfn.SEQUENCE(1, DATEDIF(AG3968, AH3968, "m") + 1, AG3968, 30), "YYYY-APMM")</f>
        <v>2013-AP10</v>
      </c>
      <c r="DN3968">
        <f t="shared" si="122"/>
        <v>1501.5</v>
      </c>
      <c r="DO3968" t="str">
        <f t="shared" si="123"/>
        <v>LABOR- SUBCONTRACTOR</v>
      </c>
    </row>
    <row r="3969" spans="1:119" x14ac:dyDescent="0.35">
      <c r="A3969" t="s">
        <v>105</v>
      </c>
      <c r="B3969">
        <v>503254</v>
      </c>
      <c r="C3969">
        <v>6359</v>
      </c>
      <c r="D3969">
        <v>125137</v>
      </c>
      <c r="E3969">
        <v>13662</v>
      </c>
      <c r="F3969">
        <v>0</v>
      </c>
      <c r="G3969" t="s">
        <v>106</v>
      </c>
      <c r="H3969" t="s">
        <v>106</v>
      </c>
      <c r="I3969" t="s">
        <v>106</v>
      </c>
      <c r="J3969" t="s">
        <v>107</v>
      </c>
      <c r="K3969" t="s">
        <v>108</v>
      </c>
      <c r="L3969" t="s">
        <v>109</v>
      </c>
      <c r="M3969" t="s">
        <v>110</v>
      </c>
      <c r="N3969" t="s">
        <v>8978</v>
      </c>
      <c r="O3969" t="s">
        <v>2920</v>
      </c>
      <c r="P3969">
        <v>8170</v>
      </c>
      <c r="Q3969">
        <v>56</v>
      </c>
      <c r="R3969">
        <v>0</v>
      </c>
      <c r="S3969">
        <v>120</v>
      </c>
      <c r="T3969">
        <v>0</v>
      </c>
      <c r="U3969">
        <v>843.75</v>
      </c>
      <c r="V3969">
        <v>843.75</v>
      </c>
      <c r="W3969">
        <v>120</v>
      </c>
      <c r="X3969">
        <v>0</v>
      </c>
      <c r="Y3969">
        <v>0</v>
      </c>
      <c r="Z3969">
        <v>0</v>
      </c>
      <c r="AD3969" s="1">
        <v>41578.333333333336</v>
      </c>
      <c r="AE3969" s="1">
        <v>41595.708333333336</v>
      </c>
      <c r="AG3969" s="1">
        <v>41570.333333333336</v>
      </c>
      <c r="AH3969" s="1">
        <v>41587.708333333336</v>
      </c>
      <c r="AI3969" s="1">
        <v>41570.333333333336</v>
      </c>
      <c r="AJ3969" s="1">
        <v>41587.708333333336</v>
      </c>
      <c r="AK3969" s="1">
        <v>41570.333333333336</v>
      </c>
      <c r="AL3969" s="1">
        <v>41587.708333333336</v>
      </c>
      <c r="AM3969" s="1">
        <v>41578.333333333336</v>
      </c>
      <c r="AN3969" s="1">
        <v>41595.708333333336</v>
      </c>
      <c r="AP3969" t="s">
        <v>113</v>
      </c>
      <c r="AU3969" t="s">
        <v>8979</v>
      </c>
      <c r="AY3969" t="s">
        <v>106</v>
      </c>
      <c r="AZ3969">
        <v>0</v>
      </c>
      <c r="BA3969">
        <v>0</v>
      </c>
      <c r="BD3969" s="3">
        <v>41321.662499999999</v>
      </c>
      <c r="BE3969" s="3">
        <v>41321.663888888892</v>
      </c>
      <c r="BF3969" t="s">
        <v>115</v>
      </c>
      <c r="BG3969" t="s">
        <v>115</v>
      </c>
      <c r="BH3969">
        <v>8149</v>
      </c>
      <c r="BM3969">
        <v>43470</v>
      </c>
      <c r="BR3969" t="s">
        <v>2854</v>
      </c>
      <c r="BS3969" t="s">
        <v>2855</v>
      </c>
      <c r="BU3969">
        <v>1</v>
      </c>
      <c r="BV3969" t="s">
        <v>118</v>
      </c>
      <c r="BX3969" t="s">
        <v>119</v>
      </c>
      <c r="BY3969" t="s">
        <v>119</v>
      </c>
      <c r="BZ3969" t="s">
        <v>119</v>
      </c>
      <c r="CA3969">
        <v>1</v>
      </c>
      <c r="CC3969" t="s">
        <v>120</v>
      </c>
      <c r="CH3969">
        <v>540</v>
      </c>
      <c r="CI3969">
        <v>38080</v>
      </c>
      <c r="CJ3969" t="s">
        <v>106</v>
      </c>
      <c r="CK3969" t="s">
        <v>106</v>
      </c>
      <c r="CL3969">
        <v>10</v>
      </c>
      <c r="CM3969" t="s">
        <v>2889</v>
      </c>
      <c r="CO3969">
        <v>125136</v>
      </c>
      <c r="CQ3969">
        <v>0</v>
      </c>
      <c r="CR3969">
        <v>0</v>
      </c>
      <c r="CS3969">
        <v>0</v>
      </c>
      <c r="CY3969" t="s">
        <v>123</v>
      </c>
      <c r="CZ3969" t="s">
        <v>124</v>
      </c>
      <c r="DD3969" t="str" cm="1">
        <f t="array" ref="DD3969">TEXT(_xlfn.SEQUENCE(1, DATEDIF(AG3969, AH3969, "m") + 1, AG3969, 30), "YYYY-APMM")</f>
        <v>2013-AP10</v>
      </c>
      <c r="DN3969">
        <f t="shared" si="122"/>
        <v>843.75</v>
      </c>
      <c r="DO3969" t="str">
        <f t="shared" si="123"/>
        <v>TILE MASON SK</v>
      </c>
    </row>
    <row r="3970" spans="1:119" x14ac:dyDescent="0.35">
      <c r="A3970" t="s">
        <v>105</v>
      </c>
      <c r="B3970">
        <v>503255</v>
      </c>
      <c r="C3970">
        <v>6359</v>
      </c>
      <c r="D3970">
        <v>125137</v>
      </c>
      <c r="E3970">
        <v>13662</v>
      </c>
      <c r="F3970">
        <v>0</v>
      </c>
      <c r="G3970" t="s">
        <v>106</v>
      </c>
      <c r="H3970" t="s">
        <v>106</v>
      </c>
      <c r="I3970" t="s">
        <v>106</v>
      </c>
      <c r="J3970" t="s">
        <v>107</v>
      </c>
      <c r="K3970" t="s">
        <v>108</v>
      </c>
      <c r="L3970" t="s">
        <v>109</v>
      </c>
      <c r="M3970" t="s">
        <v>110</v>
      </c>
      <c r="N3970" t="s">
        <v>8980</v>
      </c>
      <c r="O3970" t="s">
        <v>2923</v>
      </c>
      <c r="P3970">
        <v>8170</v>
      </c>
      <c r="Q3970">
        <v>56</v>
      </c>
      <c r="R3970">
        <v>0</v>
      </c>
      <c r="S3970">
        <v>160</v>
      </c>
      <c r="T3970">
        <v>0</v>
      </c>
      <c r="U3970">
        <v>858</v>
      </c>
      <c r="V3970">
        <v>858</v>
      </c>
      <c r="W3970">
        <v>160</v>
      </c>
      <c r="X3970">
        <v>0</v>
      </c>
      <c r="Y3970">
        <v>0</v>
      </c>
      <c r="Z3970">
        <v>0</v>
      </c>
      <c r="AD3970" s="1">
        <v>41595.333333333336</v>
      </c>
      <c r="AE3970" s="1">
        <v>41617.708333333336</v>
      </c>
      <c r="AG3970" s="1">
        <v>41587.333333333336</v>
      </c>
      <c r="AH3970" s="1">
        <v>41609.708333333336</v>
      </c>
      <c r="AI3970" s="1">
        <v>41587.333333333336</v>
      </c>
      <c r="AJ3970" s="1">
        <v>41609.708333333336</v>
      </c>
      <c r="AK3970" s="1">
        <v>41587.333333333336</v>
      </c>
      <c r="AL3970" s="1">
        <v>41609.708333333336</v>
      </c>
      <c r="AM3970" s="1">
        <v>41595.333333333336</v>
      </c>
      <c r="AN3970" s="1">
        <v>41617.708333333336</v>
      </c>
      <c r="AP3970" t="s">
        <v>113</v>
      </c>
      <c r="AU3970" t="s">
        <v>8981</v>
      </c>
      <c r="AY3970" t="s">
        <v>106</v>
      </c>
      <c r="AZ3970">
        <v>0</v>
      </c>
      <c r="BA3970">
        <v>0</v>
      </c>
      <c r="BD3970" s="3">
        <v>41321.662499999999</v>
      </c>
      <c r="BE3970" s="3">
        <v>41321.663888888892</v>
      </c>
      <c r="BF3970" t="s">
        <v>115</v>
      </c>
      <c r="BG3970" t="s">
        <v>115</v>
      </c>
      <c r="BH3970">
        <v>8149</v>
      </c>
      <c r="BM3970">
        <v>43470</v>
      </c>
      <c r="BR3970" t="s">
        <v>2854</v>
      </c>
      <c r="BS3970" t="s">
        <v>2855</v>
      </c>
      <c r="BU3970">
        <v>1</v>
      </c>
      <c r="BV3970" t="s">
        <v>118</v>
      </c>
      <c r="BX3970" t="s">
        <v>119</v>
      </c>
      <c r="BY3970" t="s">
        <v>119</v>
      </c>
      <c r="BZ3970" t="s">
        <v>119</v>
      </c>
      <c r="CA3970">
        <v>1</v>
      </c>
      <c r="CC3970" t="s">
        <v>120</v>
      </c>
      <c r="CH3970">
        <v>540</v>
      </c>
      <c r="CI3970">
        <v>38080</v>
      </c>
      <c r="CJ3970" t="s">
        <v>106</v>
      </c>
      <c r="CK3970" t="s">
        <v>106</v>
      </c>
      <c r="CL3970">
        <v>10</v>
      </c>
      <c r="CM3970" t="s">
        <v>2889</v>
      </c>
      <c r="CO3970">
        <v>125136</v>
      </c>
      <c r="CQ3970">
        <v>0</v>
      </c>
      <c r="CR3970">
        <v>0</v>
      </c>
      <c r="CS3970">
        <v>0</v>
      </c>
      <c r="CY3970" t="s">
        <v>123</v>
      </c>
      <c r="CZ3970" t="s">
        <v>124</v>
      </c>
      <c r="DD3970" t="str" cm="1">
        <f t="array" ref="DD3970">TEXT(_xlfn.SEQUENCE(1, DATEDIF(AG3970, AH3970, "m") + 1, AG3970, 30), "YYYY-APMM")</f>
        <v>2013-AP11</v>
      </c>
      <c r="DN3970">
        <f t="shared" si="122"/>
        <v>858</v>
      </c>
      <c r="DO3970" t="str">
        <f t="shared" si="123"/>
        <v>TILE MASON SK</v>
      </c>
    </row>
    <row r="3971" spans="1:119" x14ac:dyDescent="0.35">
      <c r="A3971" t="s">
        <v>105</v>
      </c>
      <c r="B3971">
        <v>503256</v>
      </c>
      <c r="C3971">
        <v>6359</v>
      </c>
      <c r="D3971">
        <v>125137</v>
      </c>
      <c r="E3971">
        <v>13662</v>
      </c>
      <c r="F3971">
        <v>0</v>
      </c>
      <c r="G3971" t="s">
        <v>106</v>
      </c>
      <c r="H3971" t="s">
        <v>106</v>
      </c>
      <c r="I3971" t="s">
        <v>106</v>
      </c>
      <c r="J3971" t="s">
        <v>107</v>
      </c>
      <c r="K3971" t="s">
        <v>108</v>
      </c>
      <c r="L3971" t="s">
        <v>109</v>
      </c>
      <c r="M3971" t="s">
        <v>110</v>
      </c>
      <c r="N3971" t="s">
        <v>8982</v>
      </c>
      <c r="O3971" t="s">
        <v>2926</v>
      </c>
      <c r="P3971">
        <v>8170</v>
      </c>
      <c r="Q3971">
        <v>248</v>
      </c>
      <c r="R3971">
        <v>40</v>
      </c>
      <c r="S3971">
        <v>120</v>
      </c>
      <c r="T3971">
        <v>0</v>
      </c>
      <c r="U3971">
        <v>250</v>
      </c>
      <c r="V3971">
        <v>250</v>
      </c>
      <c r="W3971">
        <v>120</v>
      </c>
      <c r="X3971">
        <v>0</v>
      </c>
      <c r="Y3971">
        <v>0</v>
      </c>
      <c r="Z3971">
        <v>0</v>
      </c>
      <c r="AD3971" s="1">
        <v>41660.333333333336</v>
      </c>
      <c r="AE3971" s="1">
        <v>41676.708333333336</v>
      </c>
      <c r="AG3971" s="1">
        <v>41623.333333333336</v>
      </c>
      <c r="AH3971" s="1">
        <v>41640.708333333336</v>
      </c>
      <c r="AI3971" s="1">
        <v>41623.333333333336</v>
      </c>
      <c r="AJ3971" s="1">
        <v>41640.708333333336</v>
      </c>
      <c r="AK3971" s="1">
        <v>41623.333333333336</v>
      </c>
      <c r="AL3971" s="1">
        <v>41640.708333333336</v>
      </c>
      <c r="AM3971" s="1">
        <v>41660.333333333336</v>
      </c>
      <c r="AN3971" s="1">
        <v>41676.708333333336</v>
      </c>
      <c r="AP3971" t="s">
        <v>113</v>
      </c>
      <c r="AU3971" t="s">
        <v>8983</v>
      </c>
      <c r="AY3971" t="s">
        <v>106</v>
      </c>
      <c r="AZ3971">
        <v>0</v>
      </c>
      <c r="BA3971">
        <v>0</v>
      </c>
      <c r="BD3971" s="3">
        <v>41321.662499999999</v>
      </c>
      <c r="BE3971" s="3">
        <v>41321.663888888892</v>
      </c>
      <c r="BF3971" t="s">
        <v>115</v>
      </c>
      <c r="BG3971" t="s">
        <v>115</v>
      </c>
      <c r="BH3971">
        <v>8149</v>
      </c>
      <c r="BM3971">
        <v>43470</v>
      </c>
      <c r="BR3971" t="s">
        <v>2854</v>
      </c>
      <c r="BS3971" t="s">
        <v>2855</v>
      </c>
      <c r="BU3971">
        <v>1</v>
      </c>
      <c r="BV3971" t="s">
        <v>118</v>
      </c>
      <c r="BX3971" t="s">
        <v>119</v>
      </c>
      <c r="BY3971" t="s">
        <v>119</v>
      </c>
      <c r="BZ3971" t="s">
        <v>119</v>
      </c>
      <c r="CA3971">
        <v>1</v>
      </c>
      <c r="CC3971" t="s">
        <v>120</v>
      </c>
      <c r="CH3971">
        <v>540</v>
      </c>
      <c r="CI3971">
        <v>38080</v>
      </c>
      <c r="CJ3971" t="s">
        <v>106</v>
      </c>
      <c r="CK3971" t="s">
        <v>106</v>
      </c>
      <c r="CL3971">
        <v>10</v>
      </c>
      <c r="CM3971" t="s">
        <v>2889</v>
      </c>
      <c r="CO3971">
        <v>125136</v>
      </c>
      <c r="CQ3971">
        <v>0</v>
      </c>
      <c r="CR3971">
        <v>0</v>
      </c>
      <c r="CS3971">
        <v>0</v>
      </c>
      <c r="CY3971" t="s">
        <v>123</v>
      </c>
      <c r="CZ3971" t="s">
        <v>124</v>
      </c>
      <c r="DD3971" t="str" cm="1">
        <f t="array" ref="DD3971">TEXT(_xlfn.SEQUENCE(1, DATEDIF(AG3971, AH3971, "m") + 1, AG3971, 30), "YYYY-APMM")</f>
        <v>2013-AP12</v>
      </c>
      <c r="DN3971">
        <f t="shared" ref="DN3971:DN4034" si="124">V3971/COUNTIF(DD3971:DF3971, "&lt;&gt;")</f>
        <v>250</v>
      </c>
      <c r="DO3971" t="str">
        <f t="shared" ref="DO3971:DO4034" si="125">BR3971</f>
        <v>TILE MASON SK</v>
      </c>
    </row>
    <row r="3972" spans="1:119" x14ac:dyDescent="0.35">
      <c r="A3972" t="s">
        <v>105</v>
      </c>
      <c r="B3972">
        <v>503257</v>
      </c>
      <c r="C3972">
        <v>6359</v>
      </c>
      <c r="D3972">
        <v>125137</v>
      </c>
      <c r="E3972">
        <v>13662</v>
      </c>
      <c r="F3972">
        <v>0</v>
      </c>
      <c r="G3972" t="s">
        <v>106</v>
      </c>
      <c r="H3972" t="s">
        <v>106</v>
      </c>
      <c r="I3972" t="s">
        <v>106</v>
      </c>
      <c r="J3972" t="s">
        <v>107</v>
      </c>
      <c r="K3972" t="s">
        <v>108</v>
      </c>
      <c r="L3972" t="s">
        <v>109</v>
      </c>
      <c r="M3972" t="s">
        <v>110</v>
      </c>
      <c r="N3972" t="s">
        <v>8984</v>
      </c>
      <c r="O3972" t="s">
        <v>2929</v>
      </c>
      <c r="P3972">
        <v>8170</v>
      </c>
      <c r="Q3972">
        <v>120</v>
      </c>
      <c r="R3972">
        <v>0</v>
      </c>
      <c r="S3972">
        <v>144</v>
      </c>
      <c r="T3972">
        <v>0</v>
      </c>
      <c r="U3972">
        <v>1312.5</v>
      </c>
      <c r="V3972">
        <v>1312.5</v>
      </c>
      <c r="W3972">
        <v>144</v>
      </c>
      <c r="X3972">
        <v>0</v>
      </c>
      <c r="Y3972">
        <v>0</v>
      </c>
      <c r="Z3972">
        <v>0</v>
      </c>
      <c r="AD3972" s="1">
        <v>41622.333333333336</v>
      </c>
      <c r="AE3972" s="1">
        <v>41643.708333333336</v>
      </c>
      <c r="AG3972" s="1">
        <v>41604.333333333336</v>
      </c>
      <c r="AH3972" s="1">
        <v>41624.708333333336</v>
      </c>
      <c r="AI3972" s="1">
        <v>41604.333333333336</v>
      </c>
      <c r="AJ3972" s="1">
        <v>41624.708333333336</v>
      </c>
      <c r="AK3972" s="1">
        <v>41604.333333333336</v>
      </c>
      <c r="AL3972" s="1">
        <v>41624.708333333336</v>
      </c>
      <c r="AM3972" s="1">
        <v>41622.333333333336</v>
      </c>
      <c r="AN3972" s="1">
        <v>41643.708333333336</v>
      </c>
      <c r="AP3972" t="s">
        <v>113</v>
      </c>
      <c r="AU3972" t="s">
        <v>8985</v>
      </c>
      <c r="AY3972" t="s">
        <v>106</v>
      </c>
      <c r="AZ3972">
        <v>0</v>
      </c>
      <c r="BA3972">
        <v>0</v>
      </c>
      <c r="BD3972" s="3">
        <v>41321.662499999999</v>
      </c>
      <c r="BE3972" s="3">
        <v>41321.663888888892</v>
      </c>
      <c r="BF3972" t="s">
        <v>115</v>
      </c>
      <c r="BG3972" t="s">
        <v>115</v>
      </c>
      <c r="BH3972">
        <v>8149</v>
      </c>
      <c r="BM3972">
        <v>43470</v>
      </c>
      <c r="BR3972" t="s">
        <v>2854</v>
      </c>
      <c r="BS3972" t="s">
        <v>2855</v>
      </c>
      <c r="BU3972">
        <v>1</v>
      </c>
      <c r="BV3972" t="s">
        <v>118</v>
      </c>
      <c r="BX3972" t="s">
        <v>119</v>
      </c>
      <c r="BY3972" t="s">
        <v>119</v>
      </c>
      <c r="BZ3972" t="s">
        <v>119</v>
      </c>
      <c r="CA3972">
        <v>1</v>
      </c>
      <c r="CC3972" t="s">
        <v>120</v>
      </c>
      <c r="CH3972">
        <v>540</v>
      </c>
      <c r="CI3972">
        <v>38080</v>
      </c>
      <c r="CJ3972" t="s">
        <v>106</v>
      </c>
      <c r="CK3972" t="s">
        <v>106</v>
      </c>
      <c r="CL3972">
        <v>10</v>
      </c>
      <c r="CM3972" t="s">
        <v>2889</v>
      </c>
      <c r="CO3972">
        <v>125136</v>
      </c>
      <c r="CQ3972">
        <v>0</v>
      </c>
      <c r="CR3972">
        <v>0</v>
      </c>
      <c r="CS3972">
        <v>0</v>
      </c>
      <c r="CY3972" t="s">
        <v>123</v>
      </c>
      <c r="CZ3972" t="s">
        <v>124</v>
      </c>
      <c r="DD3972" t="str" cm="1">
        <f t="array" ref="DD3972">TEXT(_xlfn.SEQUENCE(1, DATEDIF(AG3972, AH3972, "m") + 1, AG3972, 30), "YYYY-APMM")</f>
        <v>2013-AP11</v>
      </c>
      <c r="DN3972">
        <f t="shared" si="124"/>
        <v>1312.5</v>
      </c>
      <c r="DO3972" t="str">
        <f t="shared" si="125"/>
        <v>TILE MASON SK</v>
      </c>
    </row>
    <row r="3973" spans="1:119" x14ac:dyDescent="0.35">
      <c r="A3973" t="s">
        <v>105</v>
      </c>
      <c r="B3973">
        <v>503258</v>
      </c>
      <c r="C3973">
        <v>6359</v>
      </c>
      <c r="D3973">
        <v>125139</v>
      </c>
      <c r="E3973">
        <v>13662</v>
      </c>
      <c r="F3973">
        <v>0</v>
      </c>
      <c r="G3973" t="s">
        <v>106</v>
      </c>
      <c r="H3973" t="s">
        <v>106</v>
      </c>
      <c r="I3973" t="s">
        <v>106</v>
      </c>
      <c r="J3973" t="s">
        <v>107</v>
      </c>
      <c r="K3973" t="s">
        <v>108</v>
      </c>
      <c r="L3973" t="s">
        <v>109</v>
      </c>
      <c r="M3973" t="s">
        <v>110</v>
      </c>
      <c r="N3973" t="s">
        <v>8986</v>
      </c>
      <c r="O3973" t="s">
        <v>2846</v>
      </c>
      <c r="P3973">
        <v>8169</v>
      </c>
      <c r="Q3973">
        <v>280</v>
      </c>
      <c r="R3973">
        <v>0</v>
      </c>
      <c r="S3973">
        <v>200</v>
      </c>
      <c r="T3973">
        <v>0</v>
      </c>
      <c r="U3973">
        <v>3343.75</v>
      </c>
      <c r="V3973">
        <v>3343.75</v>
      </c>
      <c r="W3973">
        <v>200</v>
      </c>
      <c r="X3973">
        <v>0</v>
      </c>
      <c r="Y3973">
        <v>0</v>
      </c>
      <c r="Z3973">
        <v>0</v>
      </c>
      <c r="AD3973" s="1">
        <v>41599.333333333336</v>
      </c>
      <c r="AE3973" s="1">
        <v>41629.708333333336</v>
      </c>
      <c r="AG3973" s="1">
        <v>41556.333333333336</v>
      </c>
      <c r="AH3973" s="1">
        <v>41587.708333333336</v>
      </c>
      <c r="AI3973" s="1">
        <v>41556.333333333336</v>
      </c>
      <c r="AJ3973" s="1">
        <v>41587.708333333336</v>
      </c>
      <c r="AK3973" s="1">
        <v>41556.333333333336</v>
      </c>
      <c r="AL3973" s="1">
        <v>41587.708333333336</v>
      </c>
      <c r="AM3973" s="1">
        <v>41599.333333333336</v>
      </c>
      <c r="AN3973" s="1">
        <v>41629.708333333336</v>
      </c>
      <c r="AP3973" t="s">
        <v>113</v>
      </c>
      <c r="AU3973" t="s">
        <v>8987</v>
      </c>
      <c r="AY3973" t="s">
        <v>106</v>
      </c>
      <c r="AZ3973">
        <v>0</v>
      </c>
      <c r="BA3973">
        <v>0</v>
      </c>
      <c r="BD3973" s="3">
        <v>41321.662499999999</v>
      </c>
      <c r="BE3973" s="3">
        <v>41321.663888888892</v>
      </c>
      <c r="BF3973" t="s">
        <v>115</v>
      </c>
      <c r="BG3973" t="s">
        <v>115</v>
      </c>
      <c r="BH3973">
        <v>8149</v>
      </c>
      <c r="BM3973">
        <v>43460</v>
      </c>
      <c r="BR3973" t="s">
        <v>2848</v>
      </c>
      <c r="BS3973" t="s">
        <v>2849</v>
      </c>
      <c r="BU3973">
        <v>1</v>
      </c>
      <c r="BV3973" t="s">
        <v>118</v>
      </c>
      <c r="BX3973" t="s">
        <v>119</v>
      </c>
      <c r="BY3973" t="s">
        <v>119</v>
      </c>
      <c r="BZ3973" t="s">
        <v>119</v>
      </c>
      <c r="CA3973">
        <v>1</v>
      </c>
      <c r="CC3973" t="s">
        <v>120</v>
      </c>
      <c r="CH3973">
        <v>540</v>
      </c>
      <c r="CI3973">
        <v>38130</v>
      </c>
      <c r="CJ3973" t="s">
        <v>106</v>
      </c>
      <c r="CK3973" t="s">
        <v>106</v>
      </c>
      <c r="CL3973">
        <v>15</v>
      </c>
      <c r="CM3973" t="s">
        <v>2850</v>
      </c>
      <c r="CO3973">
        <v>125138</v>
      </c>
      <c r="CQ3973">
        <v>0</v>
      </c>
      <c r="CR3973">
        <v>0</v>
      </c>
      <c r="CS3973">
        <v>0</v>
      </c>
      <c r="CY3973" t="s">
        <v>123</v>
      </c>
      <c r="CZ3973" t="s">
        <v>124</v>
      </c>
      <c r="DD3973" t="str" cm="1">
        <f t="array" ref="DD3973:DE3973">TEXT(_xlfn.SEQUENCE(1, DATEDIF(AG3973, AH3973, "m") + 1, AG3973, 30), "YYYY-APMM")</f>
        <v>2013-AP10</v>
      </c>
      <c r="DE3973" t="str">
        <v>2013-AP11</v>
      </c>
      <c r="DN3973">
        <f t="shared" si="124"/>
        <v>1671.875</v>
      </c>
      <c r="DO3973" t="str">
        <f t="shared" si="125"/>
        <v>PLASTER MASON SK</v>
      </c>
    </row>
    <row r="3974" spans="1:119" x14ac:dyDescent="0.35">
      <c r="A3974" t="s">
        <v>105</v>
      </c>
      <c r="B3974">
        <v>503259</v>
      </c>
      <c r="C3974">
        <v>6359</v>
      </c>
      <c r="D3974">
        <v>125139</v>
      </c>
      <c r="E3974">
        <v>13662</v>
      </c>
      <c r="F3974">
        <v>0</v>
      </c>
      <c r="G3974" t="s">
        <v>106</v>
      </c>
      <c r="H3974" t="s">
        <v>106</v>
      </c>
      <c r="I3974" t="s">
        <v>106</v>
      </c>
      <c r="J3974" t="s">
        <v>107</v>
      </c>
      <c r="K3974" t="s">
        <v>108</v>
      </c>
      <c r="L3974" t="s">
        <v>109</v>
      </c>
      <c r="M3974" t="s">
        <v>110</v>
      </c>
      <c r="N3974" t="s">
        <v>8988</v>
      </c>
      <c r="O3974" t="s">
        <v>2860</v>
      </c>
      <c r="P3974">
        <v>8178</v>
      </c>
      <c r="Q3974">
        <v>520</v>
      </c>
      <c r="R3974">
        <v>80</v>
      </c>
      <c r="S3974">
        <v>160</v>
      </c>
      <c r="T3974">
        <v>0</v>
      </c>
      <c r="U3974">
        <v>1173.25</v>
      </c>
      <c r="V3974">
        <v>1173.25</v>
      </c>
      <c r="W3974">
        <v>160</v>
      </c>
      <c r="X3974">
        <v>0</v>
      </c>
      <c r="Y3974">
        <v>0</v>
      </c>
      <c r="Z3974">
        <v>0</v>
      </c>
      <c r="AD3974" s="1">
        <v>41658.333333333336</v>
      </c>
      <c r="AE3974" s="1">
        <v>41680.708333333336</v>
      </c>
      <c r="AG3974" s="1">
        <v>41581.333333333336</v>
      </c>
      <c r="AH3974" s="1">
        <v>41603.708333333336</v>
      </c>
      <c r="AI3974" s="1">
        <v>41581.333333333336</v>
      </c>
      <c r="AJ3974" s="1">
        <v>41603.708333333336</v>
      </c>
      <c r="AK3974" s="1">
        <v>41581.333333333336</v>
      </c>
      <c r="AL3974" s="1">
        <v>41603.708333333336</v>
      </c>
      <c r="AM3974" s="1">
        <v>41658.333333333336</v>
      </c>
      <c r="AN3974" s="1">
        <v>41680.708333333336</v>
      </c>
      <c r="AP3974" t="s">
        <v>113</v>
      </c>
      <c r="AU3974" t="s">
        <v>8989</v>
      </c>
      <c r="AY3974" t="s">
        <v>106</v>
      </c>
      <c r="AZ3974">
        <v>0</v>
      </c>
      <c r="BA3974">
        <v>0</v>
      </c>
      <c r="BD3974" s="3">
        <v>41321.662499999999</v>
      </c>
      <c r="BE3974" s="3">
        <v>41321.663888888892</v>
      </c>
      <c r="BF3974" t="s">
        <v>115</v>
      </c>
      <c r="BG3974" t="s">
        <v>115</v>
      </c>
      <c r="BH3974">
        <v>8149</v>
      </c>
      <c r="BM3974">
        <v>43550</v>
      </c>
      <c r="BR3974" t="s">
        <v>116</v>
      </c>
      <c r="BS3974" t="s">
        <v>117</v>
      </c>
      <c r="BU3974">
        <v>1</v>
      </c>
      <c r="BV3974" t="s">
        <v>118</v>
      </c>
      <c r="BX3974" t="s">
        <v>119</v>
      </c>
      <c r="BY3974" t="s">
        <v>119</v>
      </c>
      <c r="BZ3974" t="s">
        <v>119</v>
      </c>
      <c r="CA3974">
        <v>1</v>
      </c>
      <c r="CC3974" t="s">
        <v>120</v>
      </c>
      <c r="CH3974">
        <v>540</v>
      </c>
      <c r="CI3974">
        <v>38130</v>
      </c>
      <c r="CJ3974" t="s">
        <v>106</v>
      </c>
      <c r="CK3974" t="s">
        <v>106</v>
      </c>
      <c r="CL3974">
        <v>15</v>
      </c>
      <c r="CM3974" t="s">
        <v>2850</v>
      </c>
      <c r="CO3974">
        <v>125138</v>
      </c>
      <c r="CQ3974">
        <v>0</v>
      </c>
      <c r="CR3974">
        <v>0</v>
      </c>
      <c r="CS3974">
        <v>0</v>
      </c>
      <c r="CY3974" t="s">
        <v>123</v>
      </c>
      <c r="CZ3974" t="s">
        <v>124</v>
      </c>
      <c r="DD3974" t="str" cm="1">
        <f t="array" ref="DD3974">TEXT(_xlfn.SEQUENCE(1, DATEDIF(AG3974, AH3974, "m") + 1, AG3974, 30), "YYYY-APMM")</f>
        <v>2013-AP11</v>
      </c>
      <c r="DN3974">
        <f t="shared" si="124"/>
        <v>1173.25</v>
      </c>
      <c r="DO3974" t="str">
        <f t="shared" si="125"/>
        <v>LABOR- SUBCONTRACTOR</v>
      </c>
    </row>
    <row r="3975" spans="1:119" x14ac:dyDescent="0.35">
      <c r="A3975" t="s">
        <v>105</v>
      </c>
      <c r="B3975">
        <v>503260</v>
      </c>
      <c r="C3975">
        <v>6359</v>
      </c>
      <c r="D3975">
        <v>125140</v>
      </c>
      <c r="E3975">
        <v>13662</v>
      </c>
      <c r="F3975">
        <v>0</v>
      </c>
      <c r="G3975" t="s">
        <v>106</v>
      </c>
      <c r="H3975" t="s">
        <v>106</v>
      </c>
      <c r="I3975" t="s">
        <v>106</v>
      </c>
      <c r="J3975" t="s">
        <v>107</v>
      </c>
      <c r="K3975" t="s">
        <v>108</v>
      </c>
      <c r="L3975" t="s">
        <v>109</v>
      </c>
      <c r="M3975" t="s">
        <v>110</v>
      </c>
      <c r="N3975" t="s">
        <v>8990</v>
      </c>
      <c r="O3975" t="s">
        <v>7712</v>
      </c>
      <c r="P3975">
        <v>8174</v>
      </c>
      <c r="Q3975">
        <v>240</v>
      </c>
      <c r="R3975">
        <v>0</v>
      </c>
      <c r="S3975">
        <v>200</v>
      </c>
      <c r="T3975">
        <v>0</v>
      </c>
      <c r="U3975">
        <v>213</v>
      </c>
      <c r="V3975">
        <v>213</v>
      </c>
      <c r="W3975">
        <v>200</v>
      </c>
      <c r="X3975">
        <v>0</v>
      </c>
      <c r="Y3975">
        <v>0</v>
      </c>
      <c r="Z3975">
        <v>0</v>
      </c>
      <c r="AD3975" s="1">
        <v>41547.333333333336</v>
      </c>
      <c r="AE3975" s="1">
        <v>41577.708333333336</v>
      </c>
      <c r="AG3975" s="1">
        <v>41512.333333333336</v>
      </c>
      <c r="AH3975" s="1">
        <v>41540.708333333336</v>
      </c>
      <c r="AI3975" s="1">
        <v>41512.333333333336</v>
      </c>
      <c r="AJ3975" s="1">
        <v>41540.708333333336</v>
      </c>
      <c r="AK3975" s="1">
        <v>41512.333333333336</v>
      </c>
      <c r="AL3975" s="1">
        <v>41540.708333333336</v>
      </c>
      <c r="AM3975" s="1">
        <v>41547.333333333336</v>
      </c>
      <c r="AN3975" s="1">
        <v>41577.708333333336</v>
      </c>
      <c r="AP3975" t="s">
        <v>113</v>
      </c>
      <c r="AU3975" t="s">
        <v>8991</v>
      </c>
      <c r="AY3975" t="s">
        <v>106</v>
      </c>
      <c r="AZ3975">
        <v>0</v>
      </c>
      <c r="BA3975">
        <v>0</v>
      </c>
      <c r="BD3975" s="3">
        <v>41321.662499999999</v>
      </c>
      <c r="BE3975" s="3">
        <v>41321.663888888892</v>
      </c>
      <c r="BF3975" t="s">
        <v>115</v>
      </c>
      <c r="BG3975" t="s">
        <v>115</v>
      </c>
      <c r="BH3975">
        <v>8149</v>
      </c>
      <c r="BM3975">
        <v>43510</v>
      </c>
      <c r="BR3975" t="s">
        <v>3242</v>
      </c>
      <c r="BS3975" t="s">
        <v>3243</v>
      </c>
      <c r="BU3975">
        <v>1</v>
      </c>
      <c r="BV3975" t="s">
        <v>118</v>
      </c>
      <c r="BX3975" t="s">
        <v>119</v>
      </c>
      <c r="BY3975" t="s">
        <v>119</v>
      </c>
      <c r="BZ3975" t="s">
        <v>119</v>
      </c>
      <c r="CA3975">
        <v>1</v>
      </c>
      <c r="CC3975" t="s">
        <v>120</v>
      </c>
      <c r="CH3975">
        <v>540</v>
      </c>
      <c r="CI3975">
        <v>38120</v>
      </c>
      <c r="CJ3975" t="s">
        <v>106</v>
      </c>
      <c r="CK3975" t="s">
        <v>106</v>
      </c>
      <c r="CL3975">
        <v>10</v>
      </c>
      <c r="CM3975" t="s">
        <v>2867</v>
      </c>
      <c r="CO3975">
        <v>125138</v>
      </c>
      <c r="CQ3975">
        <v>0</v>
      </c>
      <c r="CR3975">
        <v>0</v>
      </c>
      <c r="CS3975">
        <v>0</v>
      </c>
      <c r="CY3975" t="s">
        <v>123</v>
      </c>
      <c r="CZ3975" t="s">
        <v>124</v>
      </c>
      <c r="DD3975" t="str" cm="1">
        <f t="array" ref="DD3975">TEXT(_xlfn.SEQUENCE(1, DATEDIF(AG3975, AH3975, "m") + 1, AG3975, 30), "YYYY-APMM")</f>
        <v>2013-AP08</v>
      </c>
      <c r="DN3975">
        <f t="shared" si="124"/>
        <v>213</v>
      </c>
      <c r="DO3975" t="str">
        <f t="shared" si="125"/>
        <v>INTERLOCK MASON SK</v>
      </c>
    </row>
    <row r="3976" spans="1:119" x14ac:dyDescent="0.35">
      <c r="A3976" t="s">
        <v>105</v>
      </c>
      <c r="B3976">
        <v>503261</v>
      </c>
      <c r="C3976">
        <v>6359</v>
      </c>
      <c r="D3976">
        <v>125140</v>
      </c>
      <c r="E3976">
        <v>13662</v>
      </c>
      <c r="F3976">
        <v>0</v>
      </c>
      <c r="G3976" t="s">
        <v>106</v>
      </c>
      <c r="H3976" t="s">
        <v>106</v>
      </c>
      <c r="I3976" t="s">
        <v>106</v>
      </c>
      <c r="J3976" t="s">
        <v>107</v>
      </c>
      <c r="K3976" t="s">
        <v>108</v>
      </c>
      <c r="L3976" t="s">
        <v>109</v>
      </c>
      <c r="M3976" t="s">
        <v>110</v>
      </c>
      <c r="N3976" t="s">
        <v>8992</v>
      </c>
      <c r="O3976" t="s">
        <v>2863</v>
      </c>
      <c r="P3976">
        <v>8164</v>
      </c>
      <c r="Q3976">
        <v>240</v>
      </c>
      <c r="R3976">
        <v>0</v>
      </c>
      <c r="S3976">
        <v>144</v>
      </c>
      <c r="T3976">
        <v>0</v>
      </c>
      <c r="U3976">
        <v>162.5</v>
      </c>
      <c r="V3976">
        <v>162.5</v>
      </c>
      <c r="W3976">
        <v>144</v>
      </c>
      <c r="X3976">
        <v>0</v>
      </c>
      <c r="Y3976">
        <v>0</v>
      </c>
      <c r="Z3976">
        <v>0</v>
      </c>
      <c r="AD3976" s="1">
        <v>41561.333333333336</v>
      </c>
      <c r="AE3976" s="1">
        <v>41583.708333333336</v>
      </c>
      <c r="AG3976" s="1">
        <v>41526.333333333336</v>
      </c>
      <c r="AH3976" s="1">
        <v>41546.708333333336</v>
      </c>
      <c r="AI3976" s="1">
        <v>41526.333333333336</v>
      </c>
      <c r="AJ3976" s="1">
        <v>41546.708333333336</v>
      </c>
      <c r="AK3976" s="1">
        <v>41526.333333333336</v>
      </c>
      <c r="AL3976" s="1">
        <v>41546.708333333336</v>
      </c>
      <c r="AM3976" s="1">
        <v>41561.333333333336</v>
      </c>
      <c r="AN3976" s="1">
        <v>41583.708333333336</v>
      </c>
      <c r="AP3976" t="s">
        <v>113</v>
      </c>
      <c r="AU3976" t="s">
        <v>8993</v>
      </c>
      <c r="AY3976" t="s">
        <v>106</v>
      </c>
      <c r="AZ3976">
        <v>0</v>
      </c>
      <c r="BA3976">
        <v>0</v>
      </c>
      <c r="BD3976" s="3">
        <v>41321.662499999999</v>
      </c>
      <c r="BE3976" s="3">
        <v>41321.663888888892</v>
      </c>
      <c r="BF3976" t="s">
        <v>115</v>
      </c>
      <c r="BG3976" t="s">
        <v>115</v>
      </c>
      <c r="BH3976">
        <v>8149</v>
      </c>
      <c r="BM3976">
        <v>43410</v>
      </c>
      <c r="BR3976" t="s">
        <v>2865</v>
      </c>
      <c r="BS3976" t="s">
        <v>2866</v>
      </c>
      <c r="BU3976">
        <v>1</v>
      </c>
      <c r="BV3976" t="s">
        <v>118</v>
      </c>
      <c r="BX3976" t="s">
        <v>119</v>
      </c>
      <c r="BY3976" t="s">
        <v>119</v>
      </c>
      <c r="BZ3976" t="s">
        <v>119</v>
      </c>
      <c r="CA3976">
        <v>1</v>
      </c>
      <c r="CC3976" t="s">
        <v>120</v>
      </c>
      <c r="CH3976">
        <v>540</v>
      </c>
      <c r="CI3976">
        <v>38120</v>
      </c>
      <c r="CJ3976" t="s">
        <v>106</v>
      </c>
      <c r="CK3976" t="s">
        <v>106</v>
      </c>
      <c r="CL3976">
        <v>10</v>
      </c>
      <c r="CM3976" t="s">
        <v>2867</v>
      </c>
      <c r="CO3976">
        <v>125138</v>
      </c>
      <c r="CQ3976">
        <v>0</v>
      </c>
      <c r="CR3976">
        <v>0</v>
      </c>
      <c r="CS3976">
        <v>0</v>
      </c>
      <c r="CY3976" t="s">
        <v>123</v>
      </c>
      <c r="CZ3976" t="s">
        <v>124</v>
      </c>
      <c r="DD3976" t="str" cm="1">
        <f t="array" ref="DD3976">TEXT(_xlfn.SEQUENCE(1, DATEDIF(AG3976, AH3976, "m") + 1, AG3976, 30), "YYYY-APMM")</f>
        <v>2013-AP09</v>
      </c>
      <c r="DN3976">
        <f t="shared" si="124"/>
        <v>162.5</v>
      </c>
      <c r="DO3976" t="str">
        <f t="shared" si="125"/>
        <v>SCREED MASON SK</v>
      </c>
    </row>
    <row r="3977" spans="1:119" x14ac:dyDescent="0.35">
      <c r="A3977" t="s">
        <v>105</v>
      </c>
      <c r="B3977">
        <v>503262</v>
      </c>
      <c r="C3977">
        <v>6359</v>
      </c>
      <c r="D3977">
        <v>125140</v>
      </c>
      <c r="E3977">
        <v>13662</v>
      </c>
      <c r="F3977">
        <v>0</v>
      </c>
      <c r="G3977" t="s">
        <v>106</v>
      </c>
      <c r="H3977" t="s">
        <v>106</v>
      </c>
      <c r="I3977" t="s">
        <v>106</v>
      </c>
      <c r="J3977" t="s">
        <v>107</v>
      </c>
      <c r="K3977" t="s">
        <v>108</v>
      </c>
      <c r="L3977" t="s">
        <v>109</v>
      </c>
      <c r="M3977" t="s">
        <v>110</v>
      </c>
      <c r="N3977" t="s">
        <v>8994</v>
      </c>
      <c r="O3977" t="s">
        <v>2869</v>
      </c>
      <c r="P3977">
        <v>8178</v>
      </c>
      <c r="Q3977">
        <v>280</v>
      </c>
      <c r="R3977">
        <v>0</v>
      </c>
      <c r="S3977">
        <v>144</v>
      </c>
      <c r="T3977">
        <v>0</v>
      </c>
      <c r="U3977">
        <v>602.25</v>
      </c>
      <c r="V3977">
        <v>602.25</v>
      </c>
      <c r="W3977">
        <v>144</v>
      </c>
      <c r="X3977">
        <v>0</v>
      </c>
      <c r="Y3977">
        <v>0</v>
      </c>
      <c r="Z3977">
        <v>0</v>
      </c>
      <c r="AD3977" s="1">
        <v>41575.333333333336</v>
      </c>
      <c r="AE3977" s="1">
        <v>41595.708333333336</v>
      </c>
      <c r="AG3977" s="1">
        <v>41532.333333333336</v>
      </c>
      <c r="AH3977" s="1">
        <v>41552.708333333336</v>
      </c>
      <c r="AI3977" s="1">
        <v>41532.333333333336</v>
      </c>
      <c r="AJ3977" s="1">
        <v>41552.708333333336</v>
      </c>
      <c r="AK3977" s="1">
        <v>41532.333333333336</v>
      </c>
      <c r="AL3977" s="1">
        <v>41552.708333333336</v>
      </c>
      <c r="AM3977" s="1">
        <v>41575.333333333336</v>
      </c>
      <c r="AN3977" s="1">
        <v>41595.708333333336</v>
      </c>
      <c r="AP3977" t="s">
        <v>113</v>
      </c>
      <c r="AU3977" t="s">
        <v>8995</v>
      </c>
      <c r="AY3977" t="s">
        <v>106</v>
      </c>
      <c r="AZ3977">
        <v>0</v>
      </c>
      <c r="BA3977">
        <v>0</v>
      </c>
      <c r="BD3977" s="3">
        <v>41321.662499999999</v>
      </c>
      <c r="BE3977" s="3">
        <v>41321.663888888892</v>
      </c>
      <c r="BF3977" t="s">
        <v>115</v>
      </c>
      <c r="BG3977" t="s">
        <v>115</v>
      </c>
      <c r="BH3977">
        <v>8149</v>
      </c>
      <c r="BM3977">
        <v>43550</v>
      </c>
      <c r="BR3977" t="s">
        <v>116</v>
      </c>
      <c r="BS3977" t="s">
        <v>117</v>
      </c>
      <c r="BU3977">
        <v>1</v>
      </c>
      <c r="BV3977" t="s">
        <v>118</v>
      </c>
      <c r="BX3977" t="s">
        <v>119</v>
      </c>
      <c r="BY3977" t="s">
        <v>119</v>
      </c>
      <c r="BZ3977" t="s">
        <v>119</v>
      </c>
      <c r="CA3977">
        <v>1</v>
      </c>
      <c r="CC3977" t="s">
        <v>120</v>
      </c>
      <c r="CH3977">
        <v>540</v>
      </c>
      <c r="CI3977">
        <v>38120</v>
      </c>
      <c r="CJ3977" t="s">
        <v>106</v>
      </c>
      <c r="CK3977" t="s">
        <v>106</v>
      </c>
      <c r="CL3977">
        <v>10</v>
      </c>
      <c r="CM3977" t="s">
        <v>2867</v>
      </c>
      <c r="CO3977">
        <v>125138</v>
      </c>
      <c r="CQ3977">
        <v>0</v>
      </c>
      <c r="CR3977">
        <v>0</v>
      </c>
      <c r="CS3977">
        <v>0</v>
      </c>
      <c r="CY3977" t="s">
        <v>123</v>
      </c>
      <c r="CZ3977" t="s">
        <v>124</v>
      </c>
      <c r="DD3977" t="str" cm="1">
        <f t="array" ref="DD3977">TEXT(_xlfn.SEQUENCE(1, DATEDIF(AG3977, AH3977, "m") + 1, AG3977, 30), "YYYY-APMM")</f>
        <v>2013-AP09</v>
      </c>
      <c r="DN3977">
        <f t="shared" si="124"/>
        <v>602.25</v>
      </c>
      <c r="DO3977" t="str">
        <f t="shared" si="125"/>
        <v>LABOR- SUBCONTRACTOR</v>
      </c>
    </row>
    <row r="3978" spans="1:119" x14ac:dyDescent="0.35">
      <c r="A3978" t="s">
        <v>105</v>
      </c>
      <c r="B3978">
        <v>503263</v>
      </c>
      <c r="C3978">
        <v>6359</v>
      </c>
      <c r="D3978">
        <v>125140</v>
      </c>
      <c r="E3978">
        <v>13662</v>
      </c>
      <c r="F3978">
        <v>0</v>
      </c>
      <c r="G3978" t="s">
        <v>106</v>
      </c>
      <c r="H3978" t="s">
        <v>106</v>
      </c>
      <c r="I3978" t="s">
        <v>106</v>
      </c>
      <c r="J3978" t="s">
        <v>107</v>
      </c>
      <c r="K3978" t="s">
        <v>108</v>
      </c>
      <c r="L3978" t="s">
        <v>109</v>
      </c>
      <c r="M3978" t="s">
        <v>110</v>
      </c>
      <c r="N3978" t="s">
        <v>8996</v>
      </c>
      <c r="O3978" t="s">
        <v>2872</v>
      </c>
      <c r="P3978">
        <v>8178</v>
      </c>
      <c r="Q3978">
        <v>280</v>
      </c>
      <c r="R3978">
        <v>0</v>
      </c>
      <c r="S3978">
        <v>144</v>
      </c>
      <c r="T3978">
        <v>0</v>
      </c>
      <c r="U3978">
        <v>286</v>
      </c>
      <c r="V3978">
        <v>286</v>
      </c>
      <c r="W3978">
        <v>144</v>
      </c>
      <c r="X3978">
        <v>0</v>
      </c>
      <c r="Y3978">
        <v>0</v>
      </c>
      <c r="Z3978">
        <v>0</v>
      </c>
      <c r="AD3978" s="1">
        <v>41580.333333333336</v>
      </c>
      <c r="AE3978" s="1">
        <v>41599.708333333336</v>
      </c>
      <c r="AG3978" s="1">
        <v>41536.333333333336</v>
      </c>
      <c r="AH3978" s="1">
        <v>41556.708333333336</v>
      </c>
      <c r="AI3978" s="1">
        <v>41536.333333333336</v>
      </c>
      <c r="AJ3978" s="1">
        <v>41556.708333333336</v>
      </c>
      <c r="AK3978" s="1">
        <v>41536.333333333336</v>
      </c>
      <c r="AL3978" s="1">
        <v>41556.708333333336</v>
      </c>
      <c r="AM3978" s="1">
        <v>41580.333333333336</v>
      </c>
      <c r="AN3978" s="1">
        <v>41599.708333333336</v>
      </c>
      <c r="AP3978" t="s">
        <v>113</v>
      </c>
      <c r="AU3978" t="s">
        <v>8997</v>
      </c>
      <c r="AY3978" t="s">
        <v>106</v>
      </c>
      <c r="AZ3978">
        <v>0</v>
      </c>
      <c r="BA3978">
        <v>0</v>
      </c>
      <c r="BD3978" s="3">
        <v>41321.662499999999</v>
      </c>
      <c r="BE3978" s="3">
        <v>41321.663888888892</v>
      </c>
      <c r="BF3978" t="s">
        <v>115</v>
      </c>
      <c r="BG3978" t="s">
        <v>115</v>
      </c>
      <c r="BH3978">
        <v>8149</v>
      </c>
      <c r="BM3978">
        <v>43550</v>
      </c>
      <c r="BR3978" t="s">
        <v>116</v>
      </c>
      <c r="BS3978" t="s">
        <v>117</v>
      </c>
      <c r="BU3978">
        <v>1</v>
      </c>
      <c r="BV3978" t="s">
        <v>118</v>
      </c>
      <c r="BX3978" t="s">
        <v>119</v>
      </c>
      <c r="BY3978" t="s">
        <v>119</v>
      </c>
      <c r="BZ3978" t="s">
        <v>119</v>
      </c>
      <c r="CA3978">
        <v>1</v>
      </c>
      <c r="CC3978" t="s">
        <v>120</v>
      </c>
      <c r="CH3978">
        <v>540</v>
      </c>
      <c r="CI3978">
        <v>38120</v>
      </c>
      <c r="CJ3978" t="s">
        <v>106</v>
      </c>
      <c r="CK3978" t="s">
        <v>106</v>
      </c>
      <c r="CL3978">
        <v>10</v>
      </c>
      <c r="CM3978" t="s">
        <v>2867</v>
      </c>
      <c r="CO3978">
        <v>125138</v>
      </c>
      <c r="CQ3978">
        <v>0</v>
      </c>
      <c r="CR3978">
        <v>0</v>
      </c>
      <c r="CS3978">
        <v>0</v>
      </c>
      <c r="CY3978" t="s">
        <v>123</v>
      </c>
      <c r="CZ3978" t="s">
        <v>124</v>
      </c>
      <c r="DD3978" t="str" cm="1">
        <f t="array" ref="DD3978">TEXT(_xlfn.SEQUENCE(1, DATEDIF(AG3978, AH3978, "m") + 1, AG3978, 30), "YYYY-APMM")</f>
        <v>2013-AP09</v>
      </c>
      <c r="DN3978">
        <f t="shared" si="124"/>
        <v>286</v>
      </c>
      <c r="DO3978" t="str">
        <f t="shared" si="125"/>
        <v>LABOR- SUBCONTRACTOR</v>
      </c>
    </row>
    <row r="3979" spans="1:119" x14ac:dyDescent="0.35">
      <c r="A3979" t="s">
        <v>105</v>
      </c>
      <c r="B3979">
        <v>503264</v>
      </c>
      <c r="C3979">
        <v>6359</v>
      </c>
      <c r="D3979">
        <v>125140</v>
      </c>
      <c r="E3979">
        <v>13662</v>
      </c>
      <c r="F3979">
        <v>0</v>
      </c>
      <c r="G3979" t="s">
        <v>106</v>
      </c>
      <c r="H3979" t="s">
        <v>106</v>
      </c>
      <c r="I3979" t="s">
        <v>106</v>
      </c>
      <c r="J3979" t="s">
        <v>107</v>
      </c>
      <c r="K3979" t="s">
        <v>108</v>
      </c>
      <c r="L3979" t="s">
        <v>109</v>
      </c>
      <c r="M3979" t="s">
        <v>110</v>
      </c>
      <c r="N3979" t="s">
        <v>8998</v>
      </c>
      <c r="O3979" t="s">
        <v>2875</v>
      </c>
      <c r="P3979">
        <v>8170</v>
      </c>
      <c r="Q3979">
        <v>280</v>
      </c>
      <c r="R3979">
        <v>0</v>
      </c>
      <c r="S3979">
        <v>144</v>
      </c>
      <c r="T3979">
        <v>0</v>
      </c>
      <c r="U3979">
        <v>286</v>
      </c>
      <c r="V3979">
        <v>286</v>
      </c>
      <c r="W3979">
        <v>144</v>
      </c>
      <c r="X3979">
        <v>0</v>
      </c>
      <c r="Y3979">
        <v>0</v>
      </c>
      <c r="Z3979">
        <v>0</v>
      </c>
      <c r="AD3979" s="1">
        <v>41588.333333333336</v>
      </c>
      <c r="AE3979" s="1">
        <v>41608.708333333336</v>
      </c>
      <c r="AG3979" s="1">
        <v>41545.333333333336</v>
      </c>
      <c r="AH3979" s="1">
        <v>41567.708333333336</v>
      </c>
      <c r="AI3979" s="1">
        <v>41545.333333333336</v>
      </c>
      <c r="AJ3979" s="1">
        <v>41567.708333333336</v>
      </c>
      <c r="AK3979" s="1">
        <v>41545.333333333336</v>
      </c>
      <c r="AL3979" s="1">
        <v>41567.708333333336</v>
      </c>
      <c r="AM3979" s="1">
        <v>41588.333333333336</v>
      </c>
      <c r="AN3979" s="1">
        <v>41608.708333333336</v>
      </c>
      <c r="AP3979" t="s">
        <v>113</v>
      </c>
      <c r="AU3979" t="s">
        <v>8999</v>
      </c>
      <c r="AY3979" t="s">
        <v>106</v>
      </c>
      <c r="AZ3979">
        <v>0</v>
      </c>
      <c r="BA3979">
        <v>0</v>
      </c>
      <c r="BD3979" s="3">
        <v>41321.662499999999</v>
      </c>
      <c r="BE3979" s="3">
        <v>41321.663888888892</v>
      </c>
      <c r="BF3979" t="s">
        <v>115</v>
      </c>
      <c r="BG3979" t="s">
        <v>115</v>
      </c>
      <c r="BH3979">
        <v>8149</v>
      </c>
      <c r="BM3979">
        <v>43470</v>
      </c>
      <c r="BR3979" t="s">
        <v>2854</v>
      </c>
      <c r="BS3979" t="s">
        <v>2855</v>
      </c>
      <c r="BU3979">
        <v>1</v>
      </c>
      <c r="BV3979" t="s">
        <v>118</v>
      </c>
      <c r="BX3979" t="s">
        <v>119</v>
      </c>
      <c r="BY3979" t="s">
        <v>119</v>
      </c>
      <c r="BZ3979" t="s">
        <v>119</v>
      </c>
      <c r="CA3979">
        <v>1</v>
      </c>
      <c r="CC3979" t="s">
        <v>120</v>
      </c>
      <c r="CH3979">
        <v>540</v>
      </c>
      <c r="CI3979">
        <v>38120</v>
      </c>
      <c r="CJ3979" t="s">
        <v>106</v>
      </c>
      <c r="CK3979" t="s">
        <v>106</v>
      </c>
      <c r="CL3979">
        <v>10</v>
      </c>
      <c r="CM3979" t="s">
        <v>2867</v>
      </c>
      <c r="CO3979">
        <v>125138</v>
      </c>
      <c r="CQ3979">
        <v>0</v>
      </c>
      <c r="CR3979">
        <v>0</v>
      </c>
      <c r="CS3979">
        <v>0</v>
      </c>
      <c r="CY3979" t="s">
        <v>123</v>
      </c>
      <c r="CZ3979" t="s">
        <v>124</v>
      </c>
      <c r="DD3979" t="str" cm="1">
        <f t="array" ref="DD3979">TEXT(_xlfn.SEQUENCE(1, DATEDIF(AG3979, AH3979, "m") + 1, AG3979, 30), "YYYY-APMM")</f>
        <v>2013-AP09</v>
      </c>
      <c r="DN3979">
        <f t="shared" si="124"/>
        <v>286</v>
      </c>
      <c r="DO3979" t="str">
        <f t="shared" si="125"/>
        <v>TILE MASON SK</v>
      </c>
    </row>
    <row r="3980" spans="1:119" x14ac:dyDescent="0.35">
      <c r="A3980" t="s">
        <v>105</v>
      </c>
      <c r="B3980">
        <v>503265</v>
      </c>
      <c r="C3980">
        <v>6359</v>
      </c>
      <c r="D3980">
        <v>125140</v>
      </c>
      <c r="E3980">
        <v>13662</v>
      </c>
      <c r="F3980">
        <v>0</v>
      </c>
      <c r="G3980" t="s">
        <v>106</v>
      </c>
      <c r="H3980" t="s">
        <v>106</v>
      </c>
      <c r="I3980" t="s">
        <v>106</v>
      </c>
      <c r="J3980" t="s">
        <v>107</v>
      </c>
      <c r="K3980" t="s">
        <v>108</v>
      </c>
      <c r="L3980" t="s">
        <v>109</v>
      </c>
      <c r="M3980" t="s">
        <v>110</v>
      </c>
      <c r="N3980" t="s">
        <v>9000</v>
      </c>
      <c r="O3980" t="s">
        <v>2884</v>
      </c>
      <c r="P3980">
        <v>8178</v>
      </c>
      <c r="Q3980">
        <v>632</v>
      </c>
      <c r="R3980">
        <v>80</v>
      </c>
      <c r="S3980">
        <v>160</v>
      </c>
      <c r="T3980">
        <v>0</v>
      </c>
      <c r="U3980">
        <v>110</v>
      </c>
      <c r="V3980">
        <v>110</v>
      </c>
      <c r="W3980">
        <v>160</v>
      </c>
      <c r="X3980">
        <v>0</v>
      </c>
      <c r="Y3980">
        <v>0</v>
      </c>
      <c r="Z3980">
        <v>0</v>
      </c>
      <c r="AD3980" s="1">
        <v>41646.333333333336</v>
      </c>
      <c r="AE3980" s="1">
        <v>41668.708333333336</v>
      </c>
      <c r="AG3980" s="1">
        <v>41550.333333333336</v>
      </c>
      <c r="AH3980" s="1">
        <v>41575.708333333336</v>
      </c>
      <c r="AI3980" s="1">
        <v>41550.333333333336</v>
      </c>
      <c r="AJ3980" s="1">
        <v>41575.708333333336</v>
      </c>
      <c r="AK3980" s="1">
        <v>41550.333333333336</v>
      </c>
      <c r="AL3980" s="1">
        <v>41575.708333333336</v>
      </c>
      <c r="AM3980" s="1">
        <v>41646.333333333336</v>
      </c>
      <c r="AN3980" s="1">
        <v>41668.708333333336</v>
      </c>
      <c r="AP3980" t="s">
        <v>113</v>
      </c>
      <c r="AU3980" t="s">
        <v>9001</v>
      </c>
      <c r="AY3980" t="s">
        <v>106</v>
      </c>
      <c r="AZ3980">
        <v>0</v>
      </c>
      <c r="BA3980">
        <v>0</v>
      </c>
      <c r="BD3980" s="3">
        <v>41321.662499999999</v>
      </c>
      <c r="BE3980" s="3">
        <v>41321.663888888892</v>
      </c>
      <c r="BF3980" t="s">
        <v>115</v>
      </c>
      <c r="BG3980" t="s">
        <v>115</v>
      </c>
      <c r="BH3980">
        <v>8149</v>
      </c>
      <c r="BM3980">
        <v>43550</v>
      </c>
      <c r="BR3980" t="s">
        <v>116</v>
      </c>
      <c r="BS3980" t="s">
        <v>117</v>
      </c>
      <c r="BU3980">
        <v>1</v>
      </c>
      <c r="BV3980" t="s">
        <v>118</v>
      </c>
      <c r="BX3980" t="s">
        <v>119</v>
      </c>
      <c r="BY3980" t="s">
        <v>119</v>
      </c>
      <c r="BZ3980" t="s">
        <v>119</v>
      </c>
      <c r="CA3980">
        <v>1</v>
      </c>
      <c r="CC3980" t="s">
        <v>120</v>
      </c>
      <c r="CH3980">
        <v>540</v>
      </c>
      <c r="CI3980">
        <v>38120</v>
      </c>
      <c r="CJ3980" t="s">
        <v>106</v>
      </c>
      <c r="CK3980" t="s">
        <v>106</v>
      </c>
      <c r="CL3980">
        <v>10</v>
      </c>
      <c r="CM3980" t="s">
        <v>2867</v>
      </c>
      <c r="CO3980">
        <v>125138</v>
      </c>
      <c r="CQ3980">
        <v>0</v>
      </c>
      <c r="CR3980">
        <v>0</v>
      </c>
      <c r="CS3980">
        <v>0</v>
      </c>
      <c r="CY3980" t="s">
        <v>123</v>
      </c>
      <c r="CZ3980" t="s">
        <v>124</v>
      </c>
      <c r="DD3980" t="str" cm="1">
        <f t="array" ref="DD3980">TEXT(_xlfn.SEQUENCE(1, DATEDIF(AG3980, AH3980, "m") + 1, AG3980, 30), "YYYY-APMM")</f>
        <v>2013-AP10</v>
      </c>
      <c r="DN3980">
        <f t="shared" si="124"/>
        <v>110</v>
      </c>
      <c r="DO3980" t="str">
        <f t="shared" si="125"/>
        <v>LABOR- SUBCONTRACTOR</v>
      </c>
    </row>
    <row r="3981" spans="1:119" x14ac:dyDescent="0.35">
      <c r="A3981" t="s">
        <v>105</v>
      </c>
      <c r="B3981">
        <v>503266</v>
      </c>
      <c r="C3981">
        <v>6359</v>
      </c>
      <c r="D3981">
        <v>125141</v>
      </c>
      <c r="E3981">
        <v>13662</v>
      </c>
      <c r="F3981">
        <v>0</v>
      </c>
      <c r="G3981" t="s">
        <v>106</v>
      </c>
      <c r="H3981" t="s">
        <v>106</v>
      </c>
      <c r="I3981" t="s">
        <v>106</v>
      </c>
      <c r="J3981" t="s">
        <v>107</v>
      </c>
      <c r="K3981" t="s">
        <v>108</v>
      </c>
      <c r="L3981" t="s">
        <v>109</v>
      </c>
      <c r="M3981" t="s">
        <v>110</v>
      </c>
      <c r="N3981" t="s">
        <v>9002</v>
      </c>
      <c r="O3981" t="s">
        <v>3245</v>
      </c>
      <c r="P3981">
        <v>8175</v>
      </c>
      <c r="Q3981">
        <v>0</v>
      </c>
      <c r="R3981">
        <v>0</v>
      </c>
      <c r="S3981">
        <v>160</v>
      </c>
      <c r="T3981">
        <v>0</v>
      </c>
      <c r="U3981">
        <v>87.5</v>
      </c>
      <c r="V3981">
        <v>87.5</v>
      </c>
      <c r="W3981">
        <v>160</v>
      </c>
      <c r="X3981">
        <v>0</v>
      </c>
      <c r="Y3981">
        <v>0</v>
      </c>
      <c r="Z3981">
        <v>0</v>
      </c>
      <c r="AD3981" s="1">
        <v>41231.333333333336</v>
      </c>
      <c r="AE3981" s="1">
        <v>41253.708333333336</v>
      </c>
      <c r="AG3981" s="1">
        <v>41231.333333333336</v>
      </c>
      <c r="AH3981" s="1">
        <v>41253.708333333336</v>
      </c>
      <c r="AI3981" s="1">
        <v>41231.333333333336</v>
      </c>
      <c r="AJ3981" s="1">
        <v>41253.708333333336</v>
      </c>
      <c r="AK3981" s="1">
        <v>41231.333333333336</v>
      </c>
      <c r="AL3981" s="1">
        <v>41253.708333333336</v>
      </c>
      <c r="AM3981" s="1">
        <v>41231.333333333336</v>
      </c>
      <c r="AN3981" s="1">
        <v>41253.708333333336</v>
      </c>
      <c r="AP3981" t="s">
        <v>113</v>
      </c>
      <c r="AU3981" t="s">
        <v>9003</v>
      </c>
      <c r="AY3981" t="s">
        <v>106</v>
      </c>
      <c r="AZ3981">
        <v>0</v>
      </c>
      <c r="BA3981">
        <v>0</v>
      </c>
      <c r="BD3981" s="3">
        <v>41321.662499999999</v>
      </c>
      <c r="BE3981" s="3">
        <v>41321.663888888892</v>
      </c>
      <c r="BF3981" t="s">
        <v>115</v>
      </c>
      <c r="BG3981" t="s">
        <v>115</v>
      </c>
      <c r="BH3981">
        <v>8149</v>
      </c>
      <c r="BM3981">
        <v>43520</v>
      </c>
      <c r="BR3981" t="s">
        <v>3247</v>
      </c>
      <c r="BS3981" t="s">
        <v>3248</v>
      </c>
      <c r="BU3981">
        <v>1</v>
      </c>
      <c r="BV3981" t="s">
        <v>118</v>
      </c>
      <c r="BX3981" t="s">
        <v>119</v>
      </c>
      <c r="BY3981" t="s">
        <v>119</v>
      </c>
      <c r="BZ3981" t="s">
        <v>119</v>
      </c>
      <c r="CA3981">
        <v>1</v>
      </c>
      <c r="CC3981" t="s">
        <v>120</v>
      </c>
      <c r="CH3981">
        <v>540</v>
      </c>
      <c r="CI3981">
        <v>37680</v>
      </c>
      <c r="CJ3981" t="s">
        <v>106</v>
      </c>
      <c r="CK3981" t="s">
        <v>106</v>
      </c>
      <c r="CL3981" s="2" t="s">
        <v>3249</v>
      </c>
      <c r="CM3981" t="s">
        <v>3250</v>
      </c>
      <c r="CO3981">
        <v>125111</v>
      </c>
      <c r="CQ3981">
        <v>0</v>
      </c>
      <c r="CR3981">
        <v>0</v>
      </c>
      <c r="CS3981">
        <v>0</v>
      </c>
      <c r="CY3981" t="s">
        <v>123</v>
      </c>
      <c r="CZ3981" t="s">
        <v>124</v>
      </c>
      <c r="DD3981" t="str" cm="1">
        <f t="array" ref="DD3981">TEXT(_xlfn.SEQUENCE(1, DATEDIF(AG3981, AH3981, "m") + 1, AG3981, 30), "YYYY-APMM")</f>
        <v>2012-AP11</v>
      </c>
      <c r="DN3981">
        <f t="shared" si="124"/>
        <v>87.5</v>
      </c>
      <c r="DO3981" t="str">
        <f t="shared" si="125"/>
        <v>SURVEYOR SK</v>
      </c>
    </row>
    <row r="3982" spans="1:119" x14ac:dyDescent="0.35">
      <c r="A3982" t="s">
        <v>105</v>
      </c>
      <c r="B3982">
        <v>503267</v>
      </c>
      <c r="C3982">
        <v>6359</v>
      </c>
      <c r="D3982">
        <v>125141</v>
      </c>
      <c r="E3982">
        <v>13662</v>
      </c>
      <c r="F3982">
        <v>0</v>
      </c>
      <c r="G3982" t="s">
        <v>106</v>
      </c>
      <c r="H3982" t="s">
        <v>106</v>
      </c>
      <c r="I3982" t="s">
        <v>106</v>
      </c>
      <c r="J3982" t="s">
        <v>107</v>
      </c>
      <c r="K3982" t="s">
        <v>108</v>
      </c>
      <c r="L3982" t="s">
        <v>109</v>
      </c>
      <c r="M3982" t="s">
        <v>110</v>
      </c>
      <c r="N3982" t="s">
        <v>9004</v>
      </c>
      <c r="O3982" t="s">
        <v>3252</v>
      </c>
      <c r="P3982">
        <v>8180</v>
      </c>
      <c r="Q3982">
        <v>0</v>
      </c>
      <c r="R3982">
        <v>0</v>
      </c>
      <c r="S3982">
        <v>80</v>
      </c>
      <c r="T3982">
        <v>0</v>
      </c>
      <c r="U3982">
        <v>325</v>
      </c>
      <c r="V3982">
        <v>325</v>
      </c>
      <c r="W3982">
        <v>80</v>
      </c>
      <c r="X3982">
        <v>0</v>
      </c>
      <c r="Y3982">
        <v>0</v>
      </c>
      <c r="Z3982">
        <v>0</v>
      </c>
      <c r="AD3982" s="1">
        <v>41248.333333333336</v>
      </c>
      <c r="AE3982" s="1">
        <v>41259.708333333336</v>
      </c>
      <c r="AG3982" s="1">
        <v>41248.333333333336</v>
      </c>
      <c r="AH3982" s="1">
        <v>41259.708333333336</v>
      </c>
      <c r="AI3982" s="1">
        <v>41248.333333333336</v>
      </c>
      <c r="AJ3982" s="1">
        <v>41259.708333333336</v>
      </c>
      <c r="AK3982" s="1">
        <v>41248.333333333336</v>
      </c>
      <c r="AL3982" s="1">
        <v>41259.708333333336</v>
      </c>
      <c r="AM3982" s="1">
        <v>41248.333333333336</v>
      </c>
      <c r="AN3982" s="1">
        <v>41259.708333333336</v>
      </c>
      <c r="AP3982" t="s">
        <v>113</v>
      </c>
      <c r="AU3982" t="s">
        <v>9005</v>
      </c>
      <c r="AY3982" t="s">
        <v>106</v>
      </c>
      <c r="AZ3982">
        <v>0</v>
      </c>
      <c r="BA3982">
        <v>0</v>
      </c>
      <c r="BD3982" s="3">
        <v>41321.662499999999</v>
      </c>
      <c r="BE3982" s="3">
        <v>41321.663888888892</v>
      </c>
      <c r="BF3982" t="s">
        <v>115</v>
      </c>
      <c r="BG3982" t="s">
        <v>115</v>
      </c>
      <c r="BH3982">
        <v>8149</v>
      </c>
      <c r="BM3982">
        <v>43571</v>
      </c>
      <c r="BR3982" t="s">
        <v>3254</v>
      </c>
      <c r="BS3982" t="s">
        <v>3255</v>
      </c>
      <c r="BU3982">
        <v>1</v>
      </c>
      <c r="BV3982" t="s">
        <v>118</v>
      </c>
      <c r="BX3982" t="s">
        <v>119</v>
      </c>
      <c r="BY3982" t="s">
        <v>119</v>
      </c>
      <c r="BZ3982" t="s">
        <v>119</v>
      </c>
      <c r="CA3982">
        <v>1</v>
      </c>
      <c r="CC3982" t="s">
        <v>120</v>
      </c>
      <c r="CH3982">
        <v>540</v>
      </c>
      <c r="CI3982">
        <v>37680</v>
      </c>
      <c r="CJ3982" t="s">
        <v>106</v>
      </c>
      <c r="CK3982" t="s">
        <v>106</v>
      </c>
      <c r="CL3982" s="2" t="s">
        <v>3249</v>
      </c>
      <c r="CM3982" t="s">
        <v>3250</v>
      </c>
      <c r="CO3982">
        <v>125111</v>
      </c>
      <c r="CQ3982">
        <v>0</v>
      </c>
      <c r="CR3982">
        <v>0</v>
      </c>
      <c r="CS3982">
        <v>0</v>
      </c>
      <c r="CY3982" t="s">
        <v>123</v>
      </c>
      <c r="CZ3982" t="s">
        <v>124</v>
      </c>
      <c r="DD3982" t="str" cm="1">
        <f t="array" ref="DD3982">TEXT(_xlfn.SEQUENCE(1, DATEDIF(AG3982, AH3982, "m") + 1, AG3982, 30), "YYYY-APMM")</f>
        <v>2012-AP12</v>
      </c>
      <c r="DN3982">
        <f t="shared" si="124"/>
        <v>325</v>
      </c>
      <c r="DO3982" t="str">
        <f t="shared" si="125"/>
        <v>ELECTRICIANS SK</v>
      </c>
    </row>
    <row r="3983" spans="1:119" x14ac:dyDescent="0.35">
      <c r="A3983" t="s">
        <v>105</v>
      </c>
      <c r="B3983">
        <v>503268</v>
      </c>
      <c r="C3983">
        <v>6359</v>
      </c>
      <c r="D3983">
        <v>125141</v>
      </c>
      <c r="E3983">
        <v>13662</v>
      </c>
      <c r="F3983">
        <v>0</v>
      </c>
      <c r="G3983" t="s">
        <v>106</v>
      </c>
      <c r="H3983" t="s">
        <v>106</v>
      </c>
      <c r="I3983" t="s">
        <v>106</v>
      </c>
      <c r="J3983" t="s">
        <v>107</v>
      </c>
      <c r="K3983" t="s">
        <v>108</v>
      </c>
      <c r="L3983" t="s">
        <v>109</v>
      </c>
      <c r="M3983" t="s">
        <v>110</v>
      </c>
      <c r="N3983" t="s">
        <v>9006</v>
      </c>
      <c r="O3983" t="s">
        <v>3263</v>
      </c>
      <c r="P3983">
        <v>8177</v>
      </c>
      <c r="Q3983">
        <v>384</v>
      </c>
      <c r="R3983">
        <v>0</v>
      </c>
      <c r="S3983">
        <v>160</v>
      </c>
      <c r="T3983">
        <v>0</v>
      </c>
      <c r="U3983">
        <v>675</v>
      </c>
      <c r="V3983">
        <v>675</v>
      </c>
      <c r="W3983">
        <v>160</v>
      </c>
      <c r="X3983">
        <v>300</v>
      </c>
      <c r="Y3983">
        <v>0</v>
      </c>
      <c r="Z3983">
        <v>300</v>
      </c>
      <c r="AD3983" s="1">
        <v>41305.333333333336</v>
      </c>
      <c r="AE3983" s="1">
        <v>41329.708333333336</v>
      </c>
      <c r="AG3983" s="1">
        <v>41248.333333333336</v>
      </c>
      <c r="AH3983" s="1">
        <v>41272.708333333336</v>
      </c>
      <c r="AI3983" s="1">
        <v>41248.333333333336</v>
      </c>
      <c r="AJ3983" s="1">
        <v>41272.708333333336</v>
      </c>
      <c r="AK3983" s="1">
        <v>41248.333333333336</v>
      </c>
      <c r="AL3983" s="1">
        <v>41272.708333333336</v>
      </c>
      <c r="AM3983" s="1">
        <v>41305.333333333336</v>
      </c>
      <c r="AN3983" s="1">
        <v>41329.708333333336</v>
      </c>
      <c r="AP3983" t="s">
        <v>113</v>
      </c>
      <c r="AU3983" t="s">
        <v>9007</v>
      </c>
      <c r="AY3983" t="s">
        <v>106</v>
      </c>
      <c r="AZ3983">
        <v>0</v>
      </c>
      <c r="BA3983">
        <v>0</v>
      </c>
      <c r="BD3983" s="3">
        <v>41321.662499999999</v>
      </c>
      <c r="BE3983" s="3">
        <v>41321.663888888892</v>
      </c>
      <c r="BF3983" t="s">
        <v>115</v>
      </c>
      <c r="BG3983" t="s">
        <v>115</v>
      </c>
      <c r="BH3983">
        <v>8149</v>
      </c>
      <c r="BM3983">
        <v>43540</v>
      </c>
      <c r="BR3983" t="s">
        <v>1299</v>
      </c>
      <c r="BS3983" t="s">
        <v>1300</v>
      </c>
      <c r="BU3983">
        <v>1</v>
      </c>
      <c r="BV3983" t="s">
        <v>118</v>
      </c>
      <c r="BX3983" t="s">
        <v>119</v>
      </c>
      <c r="BY3983" t="s">
        <v>119</v>
      </c>
      <c r="BZ3983" t="s">
        <v>119</v>
      </c>
      <c r="CA3983">
        <v>1</v>
      </c>
      <c r="CC3983" t="s">
        <v>120</v>
      </c>
      <c r="CH3983">
        <v>540</v>
      </c>
      <c r="CI3983">
        <v>37680</v>
      </c>
      <c r="CJ3983" t="s">
        <v>106</v>
      </c>
      <c r="CK3983" t="s">
        <v>106</v>
      </c>
      <c r="CL3983" s="2" t="s">
        <v>3249</v>
      </c>
      <c r="CM3983" t="s">
        <v>3250</v>
      </c>
      <c r="CO3983">
        <v>125111</v>
      </c>
      <c r="CQ3983">
        <v>0</v>
      </c>
      <c r="CR3983">
        <v>0</v>
      </c>
      <c r="CS3983">
        <v>0</v>
      </c>
      <c r="CY3983" t="s">
        <v>123</v>
      </c>
      <c r="CZ3983" t="s">
        <v>124</v>
      </c>
      <c r="DD3983" t="str" cm="1">
        <f t="array" ref="DD3983">TEXT(_xlfn.SEQUENCE(1, DATEDIF(AG3983, AH3983, "m") + 1, AG3983, 30), "YYYY-APMM")</f>
        <v>2012-AP12</v>
      </c>
      <c r="DN3983">
        <f t="shared" si="124"/>
        <v>675</v>
      </c>
      <c r="DO3983" t="str">
        <f t="shared" si="125"/>
        <v>LABOR - CIVIL</v>
      </c>
    </row>
    <row r="3984" spans="1:119" x14ac:dyDescent="0.35">
      <c r="A3984" t="s">
        <v>105</v>
      </c>
      <c r="B3984">
        <v>503269</v>
      </c>
      <c r="C3984">
        <v>6359</v>
      </c>
      <c r="D3984">
        <v>125141</v>
      </c>
      <c r="E3984">
        <v>13662</v>
      </c>
      <c r="F3984">
        <v>0</v>
      </c>
      <c r="G3984" t="s">
        <v>106</v>
      </c>
      <c r="H3984" t="s">
        <v>106</v>
      </c>
      <c r="I3984" t="s">
        <v>106</v>
      </c>
      <c r="J3984" t="s">
        <v>107</v>
      </c>
      <c r="K3984" t="s">
        <v>108</v>
      </c>
      <c r="L3984" t="s">
        <v>109</v>
      </c>
      <c r="M3984" t="s">
        <v>110</v>
      </c>
      <c r="N3984" t="s">
        <v>9008</v>
      </c>
      <c r="O3984" t="s">
        <v>3257</v>
      </c>
      <c r="P3984">
        <v>8177</v>
      </c>
      <c r="Q3984">
        <v>384</v>
      </c>
      <c r="R3984">
        <v>0</v>
      </c>
      <c r="S3984">
        <v>160</v>
      </c>
      <c r="T3984">
        <v>0</v>
      </c>
      <c r="U3984">
        <v>2687.5</v>
      </c>
      <c r="V3984">
        <v>2687.5</v>
      </c>
      <c r="W3984">
        <v>160</v>
      </c>
      <c r="X3984">
        <v>1750</v>
      </c>
      <c r="Y3984">
        <v>0</v>
      </c>
      <c r="Z3984">
        <v>1750</v>
      </c>
      <c r="AD3984" s="1">
        <v>41312.333333333336</v>
      </c>
      <c r="AE3984" s="1">
        <v>41336.708333333336</v>
      </c>
      <c r="AG3984" s="1">
        <v>41255.333333333336</v>
      </c>
      <c r="AH3984" s="1">
        <v>41279.708333333336</v>
      </c>
      <c r="AI3984" s="1">
        <v>41255.333333333336</v>
      </c>
      <c r="AJ3984" s="1">
        <v>41279.708333333336</v>
      </c>
      <c r="AK3984" s="1">
        <v>41255.333333333336</v>
      </c>
      <c r="AL3984" s="1">
        <v>41279.708333333336</v>
      </c>
      <c r="AM3984" s="1">
        <v>41312.333333333336</v>
      </c>
      <c r="AN3984" s="1">
        <v>41336.708333333336</v>
      </c>
      <c r="AP3984" t="s">
        <v>113</v>
      </c>
      <c r="AU3984" t="s">
        <v>9009</v>
      </c>
      <c r="AY3984" t="s">
        <v>106</v>
      </c>
      <c r="AZ3984">
        <v>0</v>
      </c>
      <c r="BA3984">
        <v>0</v>
      </c>
      <c r="BD3984" s="3">
        <v>41321.662499999999</v>
      </c>
      <c r="BE3984" s="3">
        <v>41321.663888888892</v>
      </c>
      <c r="BF3984" t="s">
        <v>115</v>
      </c>
      <c r="BG3984" t="s">
        <v>115</v>
      </c>
      <c r="BH3984">
        <v>8149</v>
      </c>
      <c r="BM3984">
        <v>43540</v>
      </c>
      <c r="BR3984" t="s">
        <v>1299</v>
      </c>
      <c r="BS3984" t="s">
        <v>1300</v>
      </c>
      <c r="BU3984">
        <v>1</v>
      </c>
      <c r="BV3984" t="s">
        <v>118</v>
      </c>
      <c r="BX3984" t="s">
        <v>119</v>
      </c>
      <c r="BY3984" t="s">
        <v>119</v>
      </c>
      <c r="BZ3984" t="s">
        <v>119</v>
      </c>
      <c r="CA3984">
        <v>1</v>
      </c>
      <c r="CC3984" t="s">
        <v>120</v>
      </c>
      <c r="CH3984">
        <v>540</v>
      </c>
      <c r="CI3984">
        <v>37680</v>
      </c>
      <c r="CJ3984" t="s">
        <v>106</v>
      </c>
      <c r="CK3984" t="s">
        <v>106</v>
      </c>
      <c r="CL3984" s="2" t="s">
        <v>3249</v>
      </c>
      <c r="CM3984" t="s">
        <v>3250</v>
      </c>
      <c r="CO3984">
        <v>125111</v>
      </c>
      <c r="CQ3984">
        <v>0</v>
      </c>
      <c r="CR3984">
        <v>0</v>
      </c>
      <c r="CS3984">
        <v>0</v>
      </c>
      <c r="CY3984" t="s">
        <v>123</v>
      </c>
      <c r="CZ3984" t="s">
        <v>124</v>
      </c>
      <c r="DD3984" t="str" cm="1">
        <f t="array" ref="DD3984">TEXT(_xlfn.SEQUENCE(1, DATEDIF(AG3984, AH3984, "m") + 1, AG3984, 30), "YYYY-APMM")</f>
        <v>2012-AP12</v>
      </c>
      <c r="DN3984">
        <f t="shared" si="124"/>
        <v>2687.5</v>
      </c>
      <c r="DO3984" t="str">
        <f t="shared" si="125"/>
        <v>LABOR - CIVIL</v>
      </c>
    </row>
    <row r="3985" spans="1:119" x14ac:dyDescent="0.35">
      <c r="A3985" t="s">
        <v>105</v>
      </c>
      <c r="B3985">
        <v>503270</v>
      </c>
      <c r="C3985">
        <v>6359</v>
      </c>
      <c r="D3985">
        <v>125141</v>
      </c>
      <c r="E3985">
        <v>13662</v>
      </c>
      <c r="F3985">
        <v>0</v>
      </c>
      <c r="G3985" t="s">
        <v>106</v>
      </c>
      <c r="H3985" t="s">
        <v>106</v>
      </c>
      <c r="I3985" t="s">
        <v>106</v>
      </c>
      <c r="J3985" t="s">
        <v>107</v>
      </c>
      <c r="K3985" t="s">
        <v>108</v>
      </c>
      <c r="L3985" t="s">
        <v>109</v>
      </c>
      <c r="M3985" t="s">
        <v>110</v>
      </c>
      <c r="N3985" t="s">
        <v>9010</v>
      </c>
      <c r="O3985" t="s">
        <v>3260</v>
      </c>
      <c r="P3985">
        <v>8177</v>
      </c>
      <c r="Q3985">
        <v>384</v>
      </c>
      <c r="R3985">
        <v>384</v>
      </c>
      <c r="S3985">
        <v>160</v>
      </c>
      <c r="T3985">
        <v>0</v>
      </c>
      <c r="U3985">
        <v>775</v>
      </c>
      <c r="V3985">
        <v>775</v>
      </c>
      <c r="W3985">
        <v>160</v>
      </c>
      <c r="X3985">
        <v>400</v>
      </c>
      <c r="Y3985">
        <v>0</v>
      </c>
      <c r="Z3985">
        <v>400</v>
      </c>
      <c r="AD3985" s="1">
        <v>41321.333333333336</v>
      </c>
      <c r="AE3985" s="1">
        <v>41343.708333333336</v>
      </c>
      <c r="AG3985" s="1">
        <v>41263.333333333336</v>
      </c>
      <c r="AH3985" s="1">
        <v>41286.708333333336</v>
      </c>
      <c r="AI3985" s="1">
        <v>41263.333333333336</v>
      </c>
      <c r="AJ3985" s="1">
        <v>41286.708333333336</v>
      </c>
      <c r="AK3985" s="1">
        <v>41263.333333333336</v>
      </c>
      <c r="AL3985" s="1">
        <v>41286.708333333336</v>
      </c>
      <c r="AM3985" s="1">
        <v>41321.333333333336</v>
      </c>
      <c r="AN3985" s="1">
        <v>41343.708333333336</v>
      </c>
      <c r="AP3985" t="s">
        <v>113</v>
      </c>
      <c r="AU3985" t="s">
        <v>9011</v>
      </c>
      <c r="AY3985" t="s">
        <v>106</v>
      </c>
      <c r="AZ3985">
        <v>0</v>
      </c>
      <c r="BA3985">
        <v>0</v>
      </c>
      <c r="BD3985" s="3">
        <v>41321.662499999999</v>
      </c>
      <c r="BE3985" s="3">
        <v>41321.663888888892</v>
      </c>
      <c r="BF3985" t="s">
        <v>115</v>
      </c>
      <c r="BG3985" t="s">
        <v>115</v>
      </c>
      <c r="BH3985">
        <v>8149</v>
      </c>
      <c r="BM3985">
        <v>43540</v>
      </c>
      <c r="BR3985" t="s">
        <v>1299</v>
      </c>
      <c r="BS3985" t="s">
        <v>1300</v>
      </c>
      <c r="BU3985">
        <v>1</v>
      </c>
      <c r="BV3985" t="s">
        <v>118</v>
      </c>
      <c r="BX3985" t="s">
        <v>119</v>
      </c>
      <c r="BY3985" t="s">
        <v>119</v>
      </c>
      <c r="BZ3985" t="s">
        <v>119</v>
      </c>
      <c r="CA3985">
        <v>1</v>
      </c>
      <c r="CC3985" t="s">
        <v>120</v>
      </c>
      <c r="CH3985">
        <v>540</v>
      </c>
      <c r="CI3985">
        <v>37680</v>
      </c>
      <c r="CJ3985" t="s">
        <v>106</v>
      </c>
      <c r="CK3985" t="s">
        <v>106</v>
      </c>
      <c r="CL3985" s="2" t="s">
        <v>3249</v>
      </c>
      <c r="CM3985" t="s">
        <v>3250</v>
      </c>
      <c r="CO3985">
        <v>125111</v>
      </c>
      <c r="CQ3985">
        <v>0</v>
      </c>
      <c r="CR3985">
        <v>0</v>
      </c>
      <c r="CS3985">
        <v>0</v>
      </c>
      <c r="CY3985" t="s">
        <v>123</v>
      </c>
      <c r="CZ3985" t="s">
        <v>124</v>
      </c>
      <c r="DD3985" t="str" cm="1">
        <f t="array" ref="DD3985">TEXT(_xlfn.SEQUENCE(1, DATEDIF(AG3985, AH3985, "m") + 1, AG3985, 30), "YYYY-APMM")</f>
        <v>2012-AP12</v>
      </c>
      <c r="DN3985">
        <f t="shared" si="124"/>
        <v>775</v>
      </c>
      <c r="DO3985" t="str">
        <f t="shared" si="125"/>
        <v>LABOR - CIVIL</v>
      </c>
    </row>
    <row r="3986" spans="1:119" x14ac:dyDescent="0.35">
      <c r="A3986" t="s">
        <v>105</v>
      </c>
      <c r="B3986">
        <v>503271</v>
      </c>
      <c r="C3986">
        <v>6359</v>
      </c>
      <c r="D3986">
        <v>125141</v>
      </c>
      <c r="E3986">
        <v>13662</v>
      </c>
      <c r="F3986">
        <v>0</v>
      </c>
      <c r="G3986" t="s">
        <v>106</v>
      </c>
      <c r="H3986" t="s">
        <v>106</v>
      </c>
      <c r="I3986" t="s">
        <v>106</v>
      </c>
      <c r="J3986" t="s">
        <v>107</v>
      </c>
      <c r="K3986" t="s">
        <v>108</v>
      </c>
      <c r="L3986" t="s">
        <v>109</v>
      </c>
      <c r="M3986" t="s">
        <v>110</v>
      </c>
      <c r="N3986" t="s">
        <v>9012</v>
      </c>
      <c r="O3986" t="s">
        <v>3266</v>
      </c>
      <c r="Q3986">
        <v>0</v>
      </c>
      <c r="R3986">
        <v>0</v>
      </c>
      <c r="S3986">
        <v>56</v>
      </c>
      <c r="T3986">
        <v>0</v>
      </c>
      <c r="U3986">
        <v>48</v>
      </c>
      <c r="V3986">
        <v>48</v>
      </c>
      <c r="W3986">
        <v>56</v>
      </c>
      <c r="X3986">
        <v>0</v>
      </c>
      <c r="Y3986">
        <v>0</v>
      </c>
      <c r="Z3986">
        <v>0</v>
      </c>
      <c r="AD3986" s="1">
        <v>41260.333333333336</v>
      </c>
      <c r="AE3986" s="1">
        <v>41268.708333333336</v>
      </c>
      <c r="AG3986" s="1">
        <v>41260.333333333336</v>
      </c>
      <c r="AH3986" s="1">
        <v>41268.708333333336</v>
      </c>
      <c r="AI3986" s="1">
        <v>41260.333333333336</v>
      </c>
      <c r="AJ3986" s="1">
        <v>41268.708333333336</v>
      </c>
      <c r="AK3986" s="1">
        <v>41260.333333333336</v>
      </c>
      <c r="AL3986" s="1">
        <v>41268.708333333336</v>
      </c>
      <c r="AM3986" s="1">
        <v>41260.333333333336</v>
      </c>
      <c r="AN3986" s="1">
        <v>41268.708333333336</v>
      </c>
      <c r="AP3986" t="s">
        <v>113</v>
      </c>
      <c r="AU3986" t="s">
        <v>9013</v>
      </c>
      <c r="AV3986" t="s">
        <v>9014</v>
      </c>
      <c r="AY3986" t="s">
        <v>106</v>
      </c>
      <c r="AZ3986">
        <v>0</v>
      </c>
      <c r="BA3986">
        <v>0</v>
      </c>
      <c r="BD3986" s="3">
        <v>41321.662499999999</v>
      </c>
      <c r="BE3986" s="3">
        <v>41321.663888888892</v>
      </c>
      <c r="BF3986" t="s">
        <v>115</v>
      </c>
      <c r="BG3986" t="s">
        <v>115</v>
      </c>
      <c r="CH3986">
        <v>540</v>
      </c>
      <c r="CI3986">
        <v>37680</v>
      </c>
      <c r="CJ3986" t="s">
        <v>106</v>
      </c>
      <c r="CK3986" t="s">
        <v>106</v>
      </c>
      <c r="CL3986" s="2" t="s">
        <v>3249</v>
      </c>
      <c r="CM3986" t="s">
        <v>3250</v>
      </c>
      <c r="CO3986">
        <v>125111</v>
      </c>
      <c r="CQ3986">
        <v>0</v>
      </c>
      <c r="CR3986">
        <v>0</v>
      </c>
      <c r="CS3986">
        <v>0</v>
      </c>
      <c r="CY3986" t="s">
        <v>123</v>
      </c>
      <c r="CZ3986" t="s">
        <v>124</v>
      </c>
      <c r="DD3986" t="str" cm="1">
        <f t="array" ref="DD3986">TEXT(_xlfn.SEQUENCE(1, DATEDIF(AG3986, AH3986, "m") + 1, AG3986, 30), "YYYY-APMM")</f>
        <v>2012-AP12</v>
      </c>
      <c r="DN3986">
        <f t="shared" si="124"/>
        <v>48</v>
      </c>
      <c r="DO3986">
        <f t="shared" si="125"/>
        <v>0</v>
      </c>
    </row>
    <row r="3987" spans="1:119" x14ac:dyDescent="0.35">
      <c r="A3987" t="s">
        <v>105</v>
      </c>
      <c r="B3987">
        <v>503272</v>
      </c>
      <c r="C3987">
        <v>6359</v>
      </c>
      <c r="D3987">
        <v>125141</v>
      </c>
      <c r="E3987">
        <v>13662</v>
      </c>
      <c r="F3987">
        <v>0</v>
      </c>
      <c r="G3987" t="s">
        <v>106</v>
      </c>
      <c r="H3987" t="s">
        <v>106</v>
      </c>
      <c r="I3987" t="s">
        <v>106</v>
      </c>
      <c r="J3987" t="s">
        <v>107</v>
      </c>
      <c r="K3987" t="s">
        <v>108</v>
      </c>
      <c r="L3987" t="s">
        <v>109</v>
      </c>
      <c r="M3987" t="s">
        <v>110</v>
      </c>
      <c r="N3987" t="s">
        <v>9015</v>
      </c>
      <c r="O3987" t="s">
        <v>3270</v>
      </c>
      <c r="Q3987">
        <v>0</v>
      </c>
      <c r="R3987">
        <v>0</v>
      </c>
      <c r="S3987">
        <v>112</v>
      </c>
      <c r="T3987">
        <v>0</v>
      </c>
      <c r="U3987">
        <v>0</v>
      </c>
      <c r="V3987">
        <v>0</v>
      </c>
      <c r="W3987">
        <v>112</v>
      </c>
      <c r="X3987">
        <v>0</v>
      </c>
      <c r="Y3987">
        <v>0</v>
      </c>
      <c r="Z3987">
        <v>0</v>
      </c>
      <c r="AD3987" s="1">
        <v>41269.333333333336</v>
      </c>
      <c r="AE3987" s="1">
        <v>41284.708333333336</v>
      </c>
      <c r="AG3987" s="1">
        <v>41269.333333333336</v>
      </c>
      <c r="AH3987" s="1">
        <v>41284.708333333336</v>
      </c>
      <c r="AI3987" s="1">
        <v>41269.333333333336</v>
      </c>
      <c r="AJ3987" s="1">
        <v>41284.708333333336</v>
      </c>
      <c r="AK3987" s="1">
        <v>41269.333333333336</v>
      </c>
      <c r="AL3987" s="1">
        <v>41284.708333333336</v>
      </c>
      <c r="AM3987" s="1">
        <v>41269.333333333336</v>
      </c>
      <c r="AN3987" s="1">
        <v>41284.708333333336</v>
      </c>
      <c r="AP3987" t="s">
        <v>113</v>
      </c>
      <c r="AU3987" t="s">
        <v>9016</v>
      </c>
      <c r="AV3987" t="s">
        <v>9017</v>
      </c>
      <c r="AY3987" t="s">
        <v>106</v>
      </c>
      <c r="AZ3987">
        <v>0</v>
      </c>
      <c r="BA3987">
        <v>0</v>
      </c>
      <c r="BD3987" s="3">
        <v>41321.662499999999</v>
      </c>
      <c r="BE3987" s="3">
        <v>41321.663888888892</v>
      </c>
      <c r="BF3987" t="s">
        <v>115</v>
      </c>
      <c r="BG3987" t="s">
        <v>115</v>
      </c>
      <c r="CH3987">
        <v>540</v>
      </c>
      <c r="CI3987">
        <v>37680</v>
      </c>
      <c r="CJ3987" t="s">
        <v>106</v>
      </c>
      <c r="CK3987" t="s">
        <v>106</v>
      </c>
      <c r="CL3987" s="2" t="s">
        <v>3249</v>
      </c>
      <c r="CM3987" t="s">
        <v>3250</v>
      </c>
      <c r="CO3987">
        <v>125111</v>
      </c>
      <c r="CQ3987">
        <v>0</v>
      </c>
      <c r="CR3987">
        <v>0</v>
      </c>
      <c r="CS3987">
        <v>0</v>
      </c>
      <c r="CY3987" t="s">
        <v>123</v>
      </c>
      <c r="CZ3987" t="s">
        <v>124</v>
      </c>
      <c r="DD3987" t="str" cm="1">
        <f t="array" ref="DD3987">TEXT(_xlfn.SEQUENCE(1, DATEDIF(AG3987, AH3987, "m") + 1, AG3987, 30), "YYYY-APMM")</f>
        <v>2012-AP12</v>
      </c>
      <c r="DN3987">
        <f t="shared" si="124"/>
        <v>0</v>
      </c>
      <c r="DO3987">
        <f t="shared" si="125"/>
        <v>0</v>
      </c>
    </row>
    <row r="3988" spans="1:119" x14ac:dyDescent="0.35">
      <c r="A3988" t="s">
        <v>105</v>
      </c>
      <c r="B3988">
        <v>503273</v>
      </c>
      <c r="C3988">
        <v>6359</v>
      </c>
      <c r="D3988">
        <v>125141</v>
      </c>
      <c r="E3988">
        <v>13662</v>
      </c>
      <c r="F3988">
        <v>0</v>
      </c>
      <c r="G3988" t="s">
        <v>106</v>
      </c>
      <c r="H3988" t="s">
        <v>106</v>
      </c>
      <c r="I3988" t="s">
        <v>106</v>
      </c>
      <c r="J3988" t="s">
        <v>107</v>
      </c>
      <c r="K3988" t="s">
        <v>108</v>
      </c>
      <c r="L3988" t="s">
        <v>109</v>
      </c>
      <c r="M3988" t="s">
        <v>110</v>
      </c>
      <c r="N3988" t="s">
        <v>9018</v>
      </c>
      <c r="O3988" t="s">
        <v>6694</v>
      </c>
      <c r="Q3988">
        <v>0</v>
      </c>
      <c r="R3988">
        <v>0</v>
      </c>
      <c r="S3988">
        <v>56</v>
      </c>
      <c r="T3988">
        <v>0</v>
      </c>
      <c r="U3988">
        <v>40</v>
      </c>
      <c r="V3988">
        <v>40</v>
      </c>
      <c r="W3988">
        <v>56</v>
      </c>
      <c r="X3988">
        <v>0</v>
      </c>
      <c r="Y3988">
        <v>0</v>
      </c>
      <c r="Z3988">
        <v>0</v>
      </c>
      <c r="AD3988" s="1">
        <v>41286.333333333336</v>
      </c>
      <c r="AE3988" s="1">
        <v>41293.708333333336</v>
      </c>
      <c r="AG3988" s="1">
        <v>41286.333333333336</v>
      </c>
      <c r="AH3988" s="1">
        <v>41293.708333333336</v>
      </c>
      <c r="AI3988" s="1">
        <v>41286.333333333336</v>
      </c>
      <c r="AJ3988" s="1">
        <v>41293.708333333336</v>
      </c>
      <c r="AK3988" s="1">
        <v>41286.333333333336</v>
      </c>
      <c r="AL3988" s="1">
        <v>41293.708333333336</v>
      </c>
      <c r="AM3988" s="1">
        <v>41286.333333333336</v>
      </c>
      <c r="AN3988" s="1">
        <v>41293.708333333336</v>
      </c>
      <c r="AP3988" t="s">
        <v>113</v>
      </c>
      <c r="AU3988" t="s">
        <v>9019</v>
      </c>
      <c r="AV3988" t="s">
        <v>9020</v>
      </c>
      <c r="AY3988" t="s">
        <v>106</v>
      </c>
      <c r="AZ3988">
        <v>0</v>
      </c>
      <c r="BA3988">
        <v>0</v>
      </c>
      <c r="BD3988" s="3">
        <v>41321.662499999999</v>
      </c>
      <c r="BE3988" s="3">
        <v>41321.663888888892</v>
      </c>
      <c r="BF3988" t="s">
        <v>115</v>
      </c>
      <c r="BG3988" t="s">
        <v>115</v>
      </c>
      <c r="CH3988">
        <v>540</v>
      </c>
      <c r="CI3988">
        <v>37680</v>
      </c>
      <c r="CJ3988" t="s">
        <v>106</v>
      </c>
      <c r="CK3988" t="s">
        <v>106</v>
      </c>
      <c r="CL3988" s="2" t="s">
        <v>3249</v>
      </c>
      <c r="CM3988" t="s">
        <v>3250</v>
      </c>
      <c r="CO3988">
        <v>125111</v>
      </c>
      <c r="CQ3988">
        <v>0</v>
      </c>
      <c r="CR3988">
        <v>0</v>
      </c>
      <c r="CS3988">
        <v>0</v>
      </c>
      <c r="CY3988" t="s">
        <v>123</v>
      </c>
      <c r="CZ3988" t="s">
        <v>124</v>
      </c>
      <c r="DD3988" t="str" cm="1">
        <f t="array" ref="DD3988">TEXT(_xlfn.SEQUENCE(1, DATEDIF(AG3988, AH3988, "m") + 1, AG3988, 30), "YYYY-APMM")</f>
        <v>2013-AP01</v>
      </c>
      <c r="DN3988">
        <f t="shared" si="124"/>
        <v>40</v>
      </c>
      <c r="DO3988">
        <f t="shared" si="125"/>
        <v>0</v>
      </c>
    </row>
    <row r="3989" spans="1:119" x14ac:dyDescent="0.35">
      <c r="A3989" t="s">
        <v>105</v>
      </c>
      <c r="B3989">
        <v>503274</v>
      </c>
      <c r="C3989">
        <v>6359</v>
      </c>
      <c r="D3989">
        <v>125141</v>
      </c>
      <c r="E3989">
        <v>13662</v>
      </c>
      <c r="F3989">
        <v>0</v>
      </c>
      <c r="G3989" t="s">
        <v>106</v>
      </c>
      <c r="H3989" t="s">
        <v>106</v>
      </c>
      <c r="I3989" t="s">
        <v>106</v>
      </c>
      <c r="J3989" t="s">
        <v>107</v>
      </c>
      <c r="K3989" t="s">
        <v>108</v>
      </c>
      <c r="L3989" t="s">
        <v>109</v>
      </c>
      <c r="M3989" t="s">
        <v>110</v>
      </c>
      <c r="N3989" t="s">
        <v>9021</v>
      </c>
      <c r="O3989" t="s">
        <v>3277</v>
      </c>
      <c r="Q3989">
        <v>0</v>
      </c>
      <c r="R3989">
        <v>0</v>
      </c>
      <c r="S3989">
        <v>112</v>
      </c>
      <c r="T3989">
        <v>0</v>
      </c>
      <c r="U3989">
        <v>0</v>
      </c>
      <c r="V3989">
        <v>0</v>
      </c>
      <c r="W3989">
        <v>112</v>
      </c>
      <c r="X3989">
        <v>0</v>
      </c>
      <c r="Y3989">
        <v>0</v>
      </c>
      <c r="Z3989">
        <v>0</v>
      </c>
      <c r="AD3989" s="1">
        <v>41294.333333333336</v>
      </c>
      <c r="AE3989" s="1">
        <v>41309.708333333336</v>
      </c>
      <c r="AG3989" s="1">
        <v>41294.333333333336</v>
      </c>
      <c r="AH3989" s="1">
        <v>41309.708333333336</v>
      </c>
      <c r="AI3989" s="1">
        <v>41294.333333333336</v>
      </c>
      <c r="AJ3989" s="1">
        <v>41309.708333333336</v>
      </c>
      <c r="AK3989" s="1">
        <v>41294.333333333336</v>
      </c>
      <c r="AL3989" s="1">
        <v>41309.708333333336</v>
      </c>
      <c r="AM3989" s="1">
        <v>41294.333333333336</v>
      </c>
      <c r="AN3989" s="1">
        <v>41309.708333333336</v>
      </c>
      <c r="AP3989" t="s">
        <v>113</v>
      </c>
      <c r="AU3989" t="s">
        <v>9022</v>
      </c>
      <c r="AV3989" t="s">
        <v>9023</v>
      </c>
      <c r="AY3989" t="s">
        <v>106</v>
      </c>
      <c r="AZ3989">
        <v>0</v>
      </c>
      <c r="BA3989">
        <v>0</v>
      </c>
      <c r="BD3989" s="3">
        <v>41321.662499999999</v>
      </c>
      <c r="BE3989" s="3">
        <v>41321.663888888892</v>
      </c>
      <c r="BF3989" t="s">
        <v>115</v>
      </c>
      <c r="BG3989" t="s">
        <v>115</v>
      </c>
      <c r="CH3989">
        <v>540</v>
      </c>
      <c r="CI3989">
        <v>37680</v>
      </c>
      <c r="CJ3989" t="s">
        <v>106</v>
      </c>
      <c r="CK3989" t="s">
        <v>106</v>
      </c>
      <c r="CL3989" s="2" t="s">
        <v>3249</v>
      </c>
      <c r="CM3989" t="s">
        <v>3250</v>
      </c>
      <c r="CO3989">
        <v>125111</v>
      </c>
      <c r="CQ3989">
        <v>0</v>
      </c>
      <c r="CR3989">
        <v>0</v>
      </c>
      <c r="CS3989">
        <v>0</v>
      </c>
      <c r="CY3989" t="s">
        <v>123</v>
      </c>
      <c r="CZ3989" t="s">
        <v>124</v>
      </c>
      <c r="DD3989" t="str" cm="1">
        <f t="array" ref="DD3989">TEXT(_xlfn.SEQUENCE(1, DATEDIF(AG3989, AH3989, "m") + 1, AG3989, 30), "YYYY-APMM")</f>
        <v>2013-AP01</v>
      </c>
      <c r="DN3989">
        <f t="shared" si="124"/>
        <v>0</v>
      </c>
      <c r="DO3989">
        <f t="shared" si="125"/>
        <v>0</v>
      </c>
    </row>
    <row r="3990" spans="1:119" x14ac:dyDescent="0.35">
      <c r="A3990" t="s">
        <v>105</v>
      </c>
      <c r="B3990">
        <v>503275</v>
      </c>
      <c r="C3990">
        <v>6359</v>
      </c>
      <c r="D3990">
        <v>125141</v>
      </c>
      <c r="E3990">
        <v>13662</v>
      </c>
      <c r="F3990">
        <v>0</v>
      </c>
      <c r="G3990" t="s">
        <v>106</v>
      </c>
      <c r="H3990" t="s">
        <v>106</v>
      </c>
      <c r="I3990" t="s">
        <v>106</v>
      </c>
      <c r="J3990" t="s">
        <v>107</v>
      </c>
      <c r="K3990" t="s">
        <v>108</v>
      </c>
      <c r="L3990" t="s">
        <v>109</v>
      </c>
      <c r="M3990" t="s">
        <v>110</v>
      </c>
      <c r="N3990" t="s">
        <v>9024</v>
      </c>
      <c r="O3990" t="s">
        <v>3281</v>
      </c>
      <c r="P3990">
        <v>8180</v>
      </c>
      <c r="Q3990">
        <v>0</v>
      </c>
      <c r="R3990">
        <v>0</v>
      </c>
      <c r="S3990">
        <v>200</v>
      </c>
      <c r="T3990">
        <v>0</v>
      </c>
      <c r="U3990">
        <v>325</v>
      </c>
      <c r="V3990">
        <v>325</v>
      </c>
      <c r="W3990">
        <v>200</v>
      </c>
      <c r="X3990">
        <v>0</v>
      </c>
      <c r="Y3990">
        <v>0</v>
      </c>
      <c r="Z3990">
        <v>0</v>
      </c>
      <c r="AD3990" s="1">
        <v>41310.333333333336</v>
      </c>
      <c r="AE3990" s="1">
        <v>41339.708333333336</v>
      </c>
      <c r="AG3990" s="1">
        <v>41310.333333333336</v>
      </c>
      <c r="AH3990" s="1">
        <v>41339.708333333336</v>
      </c>
      <c r="AI3990" s="1">
        <v>41310.333333333336</v>
      </c>
      <c r="AJ3990" s="1">
        <v>41339.708333333336</v>
      </c>
      <c r="AK3990" s="1">
        <v>41310.333333333336</v>
      </c>
      <c r="AL3990" s="1">
        <v>41339.708333333336</v>
      </c>
      <c r="AM3990" s="1">
        <v>41310.333333333336</v>
      </c>
      <c r="AN3990" s="1">
        <v>41339.708333333336</v>
      </c>
      <c r="AP3990" t="s">
        <v>113</v>
      </c>
      <c r="AU3990" t="s">
        <v>9025</v>
      </c>
      <c r="AV3990" t="s">
        <v>9026</v>
      </c>
      <c r="AY3990" t="s">
        <v>106</v>
      </c>
      <c r="AZ3990">
        <v>0</v>
      </c>
      <c r="BA3990">
        <v>0</v>
      </c>
      <c r="BD3990" s="3">
        <v>41321.662499999999</v>
      </c>
      <c r="BE3990" s="3">
        <v>41321.663888888892</v>
      </c>
      <c r="BF3990" t="s">
        <v>115</v>
      </c>
      <c r="BG3990" t="s">
        <v>115</v>
      </c>
      <c r="BH3990">
        <v>8149</v>
      </c>
      <c r="BM3990">
        <v>43571</v>
      </c>
      <c r="BR3990" t="s">
        <v>3254</v>
      </c>
      <c r="BS3990" t="s">
        <v>3255</v>
      </c>
      <c r="BU3990">
        <v>1</v>
      </c>
      <c r="BV3990" t="s">
        <v>118</v>
      </c>
      <c r="BX3990" t="s">
        <v>119</v>
      </c>
      <c r="BY3990" t="s">
        <v>119</v>
      </c>
      <c r="BZ3990" t="s">
        <v>119</v>
      </c>
      <c r="CA3990">
        <v>1</v>
      </c>
      <c r="CC3990" t="s">
        <v>120</v>
      </c>
      <c r="CH3990">
        <v>540</v>
      </c>
      <c r="CI3990">
        <v>37680</v>
      </c>
      <c r="CJ3990" t="s">
        <v>106</v>
      </c>
      <c r="CK3990" t="s">
        <v>106</v>
      </c>
      <c r="CL3990" s="2" t="s">
        <v>3249</v>
      </c>
      <c r="CM3990" t="s">
        <v>3250</v>
      </c>
      <c r="CO3990">
        <v>125111</v>
      </c>
      <c r="CQ3990">
        <v>0</v>
      </c>
      <c r="CR3990">
        <v>0</v>
      </c>
      <c r="CS3990">
        <v>0</v>
      </c>
      <c r="CY3990" t="s">
        <v>123</v>
      </c>
      <c r="CZ3990" t="s">
        <v>124</v>
      </c>
      <c r="DD3990" t="str" cm="1">
        <f t="array" ref="DD3990:DE3990">TEXT(_xlfn.SEQUENCE(1, DATEDIF(AG3990, AH3990, "m") + 1, AG3990, 30), "YYYY-APMM")</f>
        <v>2013-AP02</v>
      </c>
      <c r="DE3990" t="str">
        <v>2013-AP03</v>
      </c>
      <c r="DN3990">
        <f t="shared" si="124"/>
        <v>162.5</v>
      </c>
      <c r="DO3990" t="str">
        <f t="shared" si="125"/>
        <v>ELECTRICIANS SK</v>
      </c>
    </row>
    <row r="3991" spans="1:119" x14ac:dyDescent="0.35">
      <c r="A3991" t="s">
        <v>105</v>
      </c>
      <c r="B3991">
        <v>503276</v>
      </c>
      <c r="C3991">
        <v>6359</v>
      </c>
      <c r="D3991">
        <v>125145</v>
      </c>
      <c r="E3991">
        <v>13662</v>
      </c>
      <c r="F3991">
        <v>0</v>
      </c>
      <c r="G3991" t="s">
        <v>106</v>
      </c>
      <c r="H3991" t="s">
        <v>106</v>
      </c>
      <c r="I3991" t="s">
        <v>106</v>
      </c>
      <c r="J3991" t="s">
        <v>107</v>
      </c>
      <c r="K3991" t="s">
        <v>108</v>
      </c>
      <c r="L3991" t="s">
        <v>109</v>
      </c>
      <c r="M3991" t="s">
        <v>110</v>
      </c>
      <c r="N3991" t="s">
        <v>9027</v>
      </c>
      <c r="O3991" t="s">
        <v>2905</v>
      </c>
      <c r="P3991">
        <v>8168</v>
      </c>
      <c r="Q3991">
        <v>48</v>
      </c>
      <c r="R3991">
        <v>0</v>
      </c>
      <c r="S3991">
        <v>48</v>
      </c>
      <c r="T3991">
        <v>0</v>
      </c>
      <c r="U3991">
        <v>950</v>
      </c>
      <c r="V3991">
        <v>950</v>
      </c>
      <c r="W3991">
        <v>48</v>
      </c>
      <c r="X3991">
        <v>0</v>
      </c>
      <c r="Y3991">
        <v>0</v>
      </c>
      <c r="Z3991">
        <v>0</v>
      </c>
      <c r="AD3991" s="1">
        <v>41514.333333333336</v>
      </c>
      <c r="AE3991" s="1">
        <v>41520.708333333336</v>
      </c>
      <c r="AG3991" s="1">
        <v>41507.333333333336</v>
      </c>
      <c r="AH3991" s="1">
        <v>41513.708333333336</v>
      </c>
      <c r="AI3991" s="1">
        <v>41507.333333333336</v>
      </c>
      <c r="AJ3991" s="1">
        <v>41513.708333333336</v>
      </c>
      <c r="AK3991" s="1">
        <v>41507.333333333336</v>
      </c>
      <c r="AL3991" s="1">
        <v>41513.708333333336</v>
      </c>
      <c r="AM3991" s="1">
        <v>41514.333333333336</v>
      </c>
      <c r="AN3991" s="1">
        <v>41520.708333333336</v>
      </c>
      <c r="AP3991" t="s">
        <v>113</v>
      </c>
      <c r="AU3991" t="s">
        <v>9028</v>
      </c>
      <c r="AY3991" t="s">
        <v>106</v>
      </c>
      <c r="AZ3991">
        <v>0</v>
      </c>
      <c r="BA3991">
        <v>0</v>
      </c>
      <c r="BD3991" s="3">
        <v>41321.662499999999</v>
      </c>
      <c r="BE3991" s="3">
        <v>41321.663888888892</v>
      </c>
      <c r="BF3991" t="s">
        <v>115</v>
      </c>
      <c r="BG3991" t="s">
        <v>115</v>
      </c>
      <c r="BH3991">
        <v>8149</v>
      </c>
      <c r="BM3991">
        <v>43450</v>
      </c>
      <c r="BR3991" t="s">
        <v>1309</v>
      </c>
      <c r="BS3991" t="s">
        <v>1310</v>
      </c>
      <c r="BU3991">
        <v>1</v>
      </c>
      <c r="BV3991" t="s">
        <v>118</v>
      </c>
      <c r="BX3991" t="s">
        <v>119</v>
      </c>
      <c r="BY3991" t="s">
        <v>119</v>
      </c>
      <c r="BZ3991" t="s">
        <v>119</v>
      </c>
      <c r="CA3991">
        <v>1</v>
      </c>
      <c r="CC3991" t="s">
        <v>120</v>
      </c>
      <c r="CH3991">
        <v>540</v>
      </c>
      <c r="CI3991">
        <v>37720</v>
      </c>
      <c r="CJ3991" t="s">
        <v>106</v>
      </c>
      <c r="CK3991" t="s">
        <v>106</v>
      </c>
      <c r="CL3991">
        <v>10</v>
      </c>
      <c r="CM3991" t="s">
        <v>2889</v>
      </c>
      <c r="CO3991">
        <v>125144</v>
      </c>
      <c r="CQ3991">
        <v>0</v>
      </c>
      <c r="CR3991">
        <v>0</v>
      </c>
      <c r="CS3991">
        <v>0</v>
      </c>
      <c r="CY3991" t="s">
        <v>123</v>
      </c>
      <c r="CZ3991" t="s">
        <v>124</v>
      </c>
      <c r="DD3991" t="str" cm="1">
        <f t="array" ref="DD3991">TEXT(_xlfn.SEQUENCE(1, DATEDIF(AG3991, AH3991, "m") + 1, AG3991, 30), "YYYY-APMM")</f>
        <v>2013-AP08</v>
      </c>
      <c r="DN3991">
        <f t="shared" si="124"/>
        <v>950</v>
      </c>
      <c r="DO3991" t="str">
        <f t="shared" si="125"/>
        <v>BLOCK MASON SK</v>
      </c>
    </row>
    <row r="3992" spans="1:119" x14ac:dyDescent="0.35">
      <c r="A3992" t="s">
        <v>105</v>
      </c>
      <c r="B3992">
        <v>503277</v>
      </c>
      <c r="C3992">
        <v>6359</v>
      </c>
      <c r="D3992">
        <v>125145</v>
      </c>
      <c r="E3992">
        <v>13662</v>
      </c>
      <c r="F3992">
        <v>0</v>
      </c>
      <c r="G3992" t="s">
        <v>106</v>
      </c>
      <c r="H3992" t="s">
        <v>106</v>
      </c>
      <c r="I3992" t="s">
        <v>106</v>
      </c>
      <c r="J3992" t="s">
        <v>107</v>
      </c>
      <c r="K3992" t="s">
        <v>108</v>
      </c>
      <c r="L3992" t="s">
        <v>109</v>
      </c>
      <c r="M3992" t="s">
        <v>110</v>
      </c>
      <c r="N3992" t="s">
        <v>9029</v>
      </c>
      <c r="O3992" t="s">
        <v>2908</v>
      </c>
      <c r="P3992">
        <v>8169</v>
      </c>
      <c r="Q3992">
        <v>96</v>
      </c>
      <c r="R3992">
        <v>0</v>
      </c>
      <c r="S3992">
        <v>56</v>
      </c>
      <c r="T3992">
        <v>0</v>
      </c>
      <c r="U3992">
        <v>475</v>
      </c>
      <c r="V3992">
        <v>475</v>
      </c>
      <c r="W3992">
        <v>56</v>
      </c>
      <c r="X3992">
        <v>0</v>
      </c>
      <c r="Y3992">
        <v>0</v>
      </c>
      <c r="Z3992">
        <v>0</v>
      </c>
      <c r="AD3992" s="1">
        <v>41534.333333333336</v>
      </c>
      <c r="AE3992" s="1">
        <v>41541.708333333336</v>
      </c>
      <c r="AG3992" s="1">
        <v>41520.333333333336</v>
      </c>
      <c r="AH3992" s="1">
        <v>41527.708333333336</v>
      </c>
      <c r="AI3992" s="1">
        <v>41520.333333333336</v>
      </c>
      <c r="AJ3992" s="1">
        <v>41527.708333333336</v>
      </c>
      <c r="AK3992" s="1">
        <v>41520.333333333336</v>
      </c>
      <c r="AL3992" s="1">
        <v>41527.708333333336</v>
      </c>
      <c r="AM3992" s="1">
        <v>41534.333333333336</v>
      </c>
      <c r="AN3992" s="1">
        <v>41541.708333333336</v>
      </c>
      <c r="AP3992" t="s">
        <v>113</v>
      </c>
      <c r="AU3992" t="s">
        <v>9030</v>
      </c>
      <c r="AY3992" t="s">
        <v>106</v>
      </c>
      <c r="AZ3992">
        <v>0</v>
      </c>
      <c r="BA3992">
        <v>0</v>
      </c>
      <c r="BD3992" s="3">
        <v>41321.662499999999</v>
      </c>
      <c r="BE3992" s="3">
        <v>41321.663888888892</v>
      </c>
      <c r="BF3992" t="s">
        <v>115</v>
      </c>
      <c r="BG3992" t="s">
        <v>115</v>
      </c>
      <c r="BH3992">
        <v>8149</v>
      </c>
      <c r="BM3992">
        <v>43460</v>
      </c>
      <c r="BR3992" t="s">
        <v>2848</v>
      </c>
      <c r="BS3992" t="s">
        <v>2849</v>
      </c>
      <c r="BU3992">
        <v>1</v>
      </c>
      <c r="BV3992" t="s">
        <v>118</v>
      </c>
      <c r="BX3992" t="s">
        <v>119</v>
      </c>
      <c r="BY3992" t="s">
        <v>119</v>
      </c>
      <c r="BZ3992" t="s">
        <v>119</v>
      </c>
      <c r="CA3992">
        <v>1</v>
      </c>
      <c r="CC3992" t="s">
        <v>120</v>
      </c>
      <c r="CH3992">
        <v>540</v>
      </c>
      <c r="CI3992">
        <v>37720</v>
      </c>
      <c r="CJ3992" t="s">
        <v>106</v>
      </c>
      <c r="CK3992" t="s">
        <v>106</v>
      </c>
      <c r="CL3992">
        <v>10</v>
      </c>
      <c r="CM3992" t="s">
        <v>2889</v>
      </c>
      <c r="CO3992">
        <v>125144</v>
      </c>
      <c r="CQ3992">
        <v>0</v>
      </c>
      <c r="CR3992">
        <v>0</v>
      </c>
      <c r="CS3992">
        <v>0</v>
      </c>
      <c r="CY3992" t="s">
        <v>123</v>
      </c>
      <c r="CZ3992" t="s">
        <v>124</v>
      </c>
      <c r="DD3992" t="str" cm="1">
        <f t="array" ref="DD3992">TEXT(_xlfn.SEQUENCE(1, DATEDIF(AG3992, AH3992, "m") + 1, AG3992, 30), "YYYY-APMM")</f>
        <v>2013-AP09</v>
      </c>
      <c r="DN3992">
        <f t="shared" si="124"/>
        <v>475</v>
      </c>
      <c r="DO3992" t="str">
        <f t="shared" si="125"/>
        <v>PLASTER MASON SK</v>
      </c>
    </row>
    <row r="3993" spans="1:119" x14ac:dyDescent="0.35">
      <c r="A3993" t="s">
        <v>105</v>
      </c>
      <c r="B3993">
        <v>503278</v>
      </c>
      <c r="C3993">
        <v>6359</v>
      </c>
      <c r="D3993">
        <v>125145</v>
      </c>
      <c r="E3993">
        <v>13662</v>
      </c>
      <c r="F3993">
        <v>0</v>
      </c>
      <c r="G3993" t="s">
        <v>106</v>
      </c>
      <c r="H3993" t="s">
        <v>106</v>
      </c>
      <c r="I3993" t="s">
        <v>106</v>
      </c>
      <c r="J3993" t="s">
        <v>107</v>
      </c>
      <c r="K3993" t="s">
        <v>108</v>
      </c>
      <c r="L3993" t="s">
        <v>109</v>
      </c>
      <c r="M3993" t="s">
        <v>110</v>
      </c>
      <c r="N3993" t="s">
        <v>9031</v>
      </c>
      <c r="O3993" t="s">
        <v>2911</v>
      </c>
      <c r="P3993">
        <v>8164</v>
      </c>
      <c r="Q3993">
        <v>168</v>
      </c>
      <c r="R3993">
        <v>0</v>
      </c>
      <c r="S3993">
        <v>56</v>
      </c>
      <c r="T3993">
        <v>0</v>
      </c>
      <c r="U3993">
        <v>106.25</v>
      </c>
      <c r="V3993">
        <v>106.25</v>
      </c>
      <c r="W3993">
        <v>56</v>
      </c>
      <c r="X3993">
        <v>0</v>
      </c>
      <c r="Y3993">
        <v>0</v>
      </c>
      <c r="Z3993">
        <v>0</v>
      </c>
      <c r="AD3993" s="1">
        <v>41548.333333333336</v>
      </c>
      <c r="AE3993" s="1">
        <v>41555.708333333336</v>
      </c>
      <c r="AG3993" s="1">
        <v>41524.333333333336</v>
      </c>
      <c r="AH3993" s="1">
        <v>41531.708333333336</v>
      </c>
      <c r="AI3993" s="1">
        <v>41524.333333333336</v>
      </c>
      <c r="AJ3993" s="1">
        <v>41531.708333333336</v>
      </c>
      <c r="AK3993" s="1">
        <v>41524.333333333336</v>
      </c>
      <c r="AL3993" s="1">
        <v>41531.708333333336</v>
      </c>
      <c r="AM3993" s="1">
        <v>41548.333333333336</v>
      </c>
      <c r="AN3993" s="1">
        <v>41555.708333333336</v>
      </c>
      <c r="AP3993" t="s">
        <v>113</v>
      </c>
      <c r="AU3993" t="s">
        <v>9032</v>
      </c>
      <c r="AY3993" t="s">
        <v>106</v>
      </c>
      <c r="AZ3993">
        <v>0</v>
      </c>
      <c r="BA3993">
        <v>0</v>
      </c>
      <c r="BD3993" s="3">
        <v>41321.662499999999</v>
      </c>
      <c r="BE3993" s="3">
        <v>41321.663888888892</v>
      </c>
      <c r="BF3993" t="s">
        <v>115</v>
      </c>
      <c r="BG3993" t="s">
        <v>115</v>
      </c>
      <c r="BH3993">
        <v>8149</v>
      </c>
      <c r="BM3993">
        <v>43410</v>
      </c>
      <c r="BR3993" t="s">
        <v>2865</v>
      </c>
      <c r="BS3993" t="s">
        <v>2866</v>
      </c>
      <c r="BU3993">
        <v>1</v>
      </c>
      <c r="BV3993" t="s">
        <v>118</v>
      </c>
      <c r="BX3993" t="s">
        <v>119</v>
      </c>
      <c r="BY3993" t="s">
        <v>119</v>
      </c>
      <c r="BZ3993" t="s">
        <v>119</v>
      </c>
      <c r="CA3993">
        <v>1</v>
      </c>
      <c r="CC3993" t="s">
        <v>120</v>
      </c>
      <c r="CH3993">
        <v>540</v>
      </c>
      <c r="CI3993">
        <v>37720</v>
      </c>
      <c r="CJ3993" t="s">
        <v>106</v>
      </c>
      <c r="CK3993" t="s">
        <v>106</v>
      </c>
      <c r="CL3993">
        <v>10</v>
      </c>
      <c r="CM3993" t="s">
        <v>2889</v>
      </c>
      <c r="CO3993">
        <v>125144</v>
      </c>
      <c r="CQ3993">
        <v>0</v>
      </c>
      <c r="CR3993">
        <v>0</v>
      </c>
      <c r="CS3993">
        <v>0</v>
      </c>
      <c r="CY3993" t="s">
        <v>123</v>
      </c>
      <c r="CZ3993" t="s">
        <v>124</v>
      </c>
      <c r="DD3993" t="str" cm="1">
        <f t="array" ref="DD3993">TEXT(_xlfn.SEQUENCE(1, DATEDIF(AG3993, AH3993, "m") + 1, AG3993, 30), "YYYY-APMM")</f>
        <v>2013-AP09</v>
      </c>
      <c r="DN3993">
        <f t="shared" si="124"/>
        <v>106.25</v>
      </c>
      <c r="DO3993" t="str">
        <f t="shared" si="125"/>
        <v>SCREED MASON SK</v>
      </c>
    </row>
    <row r="3994" spans="1:119" x14ac:dyDescent="0.35">
      <c r="A3994" t="s">
        <v>105</v>
      </c>
      <c r="B3994">
        <v>503279</v>
      </c>
      <c r="C3994">
        <v>6359</v>
      </c>
      <c r="D3994">
        <v>125145</v>
      </c>
      <c r="E3994">
        <v>13662</v>
      </c>
      <c r="F3994">
        <v>0</v>
      </c>
      <c r="G3994" t="s">
        <v>106</v>
      </c>
      <c r="H3994" t="s">
        <v>106</v>
      </c>
      <c r="I3994" t="s">
        <v>106</v>
      </c>
      <c r="J3994" t="s">
        <v>107</v>
      </c>
      <c r="K3994" t="s">
        <v>108</v>
      </c>
      <c r="L3994" t="s">
        <v>109</v>
      </c>
      <c r="M3994" t="s">
        <v>110</v>
      </c>
      <c r="N3994" t="s">
        <v>9033</v>
      </c>
      <c r="O3994" t="s">
        <v>2914</v>
      </c>
      <c r="P3994">
        <v>8178</v>
      </c>
      <c r="Q3994">
        <v>168</v>
      </c>
      <c r="R3994">
        <v>0</v>
      </c>
      <c r="S3994">
        <v>40</v>
      </c>
      <c r="T3994">
        <v>0</v>
      </c>
      <c r="U3994">
        <v>15.5</v>
      </c>
      <c r="V3994">
        <v>15.5</v>
      </c>
      <c r="W3994">
        <v>40</v>
      </c>
      <c r="X3994">
        <v>0</v>
      </c>
      <c r="Y3994">
        <v>0</v>
      </c>
      <c r="Z3994">
        <v>0</v>
      </c>
      <c r="AD3994" s="1">
        <v>41552.333333333336</v>
      </c>
      <c r="AE3994" s="1">
        <v>41556.708333333336</v>
      </c>
      <c r="AG3994" s="1">
        <v>41527.333333333336</v>
      </c>
      <c r="AH3994" s="1">
        <v>41532.708333333336</v>
      </c>
      <c r="AI3994" s="1">
        <v>41527.333333333336</v>
      </c>
      <c r="AJ3994" s="1">
        <v>41532.708333333336</v>
      </c>
      <c r="AK3994" s="1">
        <v>41527.333333333336</v>
      </c>
      <c r="AL3994" s="1">
        <v>41532.708333333336</v>
      </c>
      <c r="AM3994" s="1">
        <v>41552.333333333336</v>
      </c>
      <c r="AN3994" s="1">
        <v>41556.708333333336</v>
      </c>
      <c r="AP3994" t="s">
        <v>113</v>
      </c>
      <c r="AU3994" t="s">
        <v>9034</v>
      </c>
      <c r="AY3994" t="s">
        <v>106</v>
      </c>
      <c r="AZ3994">
        <v>0</v>
      </c>
      <c r="BA3994">
        <v>0</v>
      </c>
      <c r="BD3994" s="3">
        <v>41321.662499999999</v>
      </c>
      <c r="BE3994" s="3">
        <v>41321.663888888892</v>
      </c>
      <c r="BF3994" t="s">
        <v>115</v>
      </c>
      <c r="BG3994" t="s">
        <v>115</v>
      </c>
      <c r="BH3994">
        <v>8149</v>
      </c>
      <c r="BM3994">
        <v>43550</v>
      </c>
      <c r="BR3994" t="s">
        <v>116</v>
      </c>
      <c r="BS3994" t="s">
        <v>117</v>
      </c>
      <c r="BU3994">
        <v>1</v>
      </c>
      <c r="BV3994" t="s">
        <v>118</v>
      </c>
      <c r="BX3994" t="s">
        <v>119</v>
      </c>
      <c r="BY3994" t="s">
        <v>119</v>
      </c>
      <c r="BZ3994" t="s">
        <v>119</v>
      </c>
      <c r="CA3994">
        <v>1</v>
      </c>
      <c r="CC3994" t="s">
        <v>120</v>
      </c>
      <c r="CH3994">
        <v>540</v>
      </c>
      <c r="CI3994">
        <v>37720</v>
      </c>
      <c r="CJ3994" t="s">
        <v>106</v>
      </c>
      <c r="CK3994" t="s">
        <v>106</v>
      </c>
      <c r="CL3994">
        <v>10</v>
      </c>
      <c r="CM3994" t="s">
        <v>2889</v>
      </c>
      <c r="CO3994">
        <v>125144</v>
      </c>
      <c r="CQ3994">
        <v>0</v>
      </c>
      <c r="CR3994">
        <v>0</v>
      </c>
      <c r="CS3994">
        <v>0</v>
      </c>
      <c r="CY3994" t="s">
        <v>123</v>
      </c>
      <c r="CZ3994" t="s">
        <v>124</v>
      </c>
      <c r="DD3994" t="str" cm="1">
        <f t="array" ref="DD3994">TEXT(_xlfn.SEQUENCE(1, DATEDIF(AG3994, AH3994, "m") + 1, AG3994, 30), "YYYY-APMM")</f>
        <v>2013-AP09</v>
      </c>
      <c r="DN3994">
        <f t="shared" si="124"/>
        <v>15.5</v>
      </c>
      <c r="DO3994" t="str">
        <f t="shared" si="125"/>
        <v>LABOR- SUBCONTRACTOR</v>
      </c>
    </row>
    <row r="3995" spans="1:119" x14ac:dyDescent="0.35">
      <c r="A3995" t="s">
        <v>105</v>
      </c>
      <c r="B3995">
        <v>503280</v>
      </c>
      <c r="C3995">
        <v>6359</v>
      </c>
      <c r="D3995">
        <v>125145</v>
      </c>
      <c r="E3995">
        <v>13662</v>
      </c>
      <c r="F3995">
        <v>0</v>
      </c>
      <c r="G3995" t="s">
        <v>106</v>
      </c>
      <c r="H3995" t="s">
        <v>106</v>
      </c>
      <c r="I3995" t="s">
        <v>106</v>
      </c>
      <c r="J3995" t="s">
        <v>107</v>
      </c>
      <c r="K3995" t="s">
        <v>108</v>
      </c>
      <c r="L3995" t="s">
        <v>109</v>
      </c>
      <c r="M3995" t="s">
        <v>110</v>
      </c>
      <c r="N3995" t="s">
        <v>9035</v>
      </c>
      <c r="O3995" t="s">
        <v>2917</v>
      </c>
      <c r="P3995">
        <v>8178</v>
      </c>
      <c r="Q3995">
        <v>80</v>
      </c>
      <c r="R3995">
        <v>0</v>
      </c>
      <c r="S3995">
        <v>40</v>
      </c>
      <c r="T3995">
        <v>0</v>
      </c>
      <c r="U3995">
        <v>300.3</v>
      </c>
      <c r="V3995">
        <v>300.3</v>
      </c>
      <c r="W3995">
        <v>40</v>
      </c>
      <c r="X3995">
        <v>0</v>
      </c>
      <c r="Y3995">
        <v>0</v>
      </c>
      <c r="Z3995">
        <v>0</v>
      </c>
      <c r="AD3995" s="1">
        <v>41554.333333333336</v>
      </c>
      <c r="AE3995" s="1">
        <v>41559.708333333336</v>
      </c>
      <c r="AG3995" s="1">
        <v>41542.333333333336</v>
      </c>
      <c r="AH3995" s="1">
        <v>41547.708333333336</v>
      </c>
      <c r="AI3995" s="1">
        <v>41542.333333333336</v>
      </c>
      <c r="AJ3995" s="1">
        <v>41547.708333333336</v>
      </c>
      <c r="AK3995" s="1">
        <v>41542.333333333336</v>
      </c>
      <c r="AL3995" s="1">
        <v>41547.708333333336</v>
      </c>
      <c r="AM3995" s="1">
        <v>41554.333333333336</v>
      </c>
      <c r="AN3995" s="1">
        <v>41559.708333333336</v>
      </c>
      <c r="AP3995" t="s">
        <v>113</v>
      </c>
      <c r="AU3995" t="s">
        <v>9036</v>
      </c>
      <c r="AY3995" t="s">
        <v>106</v>
      </c>
      <c r="AZ3995">
        <v>0</v>
      </c>
      <c r="BA3995">
        <v>0</v>
      </c>
      <c r="BD3995" s="3">
        <v>41321.662499999999</v>
      </c>
      <c r="BE3995" s="3">
        <v>41321.663888888892</v>
      </c>
      <c r="BF3995" t="s">
        <v>115</v>
      </c>
      <c r="BG3995" t="s">
        <v>115</v>
      </c>
      <c r="BH3995">
        <v>8149</v>
      </c>
      <c r="BM3995">
        <v>43550</v>
      </c>
      <c r="BR3995" t="s">
        <v>116</v>
      </c>
      <c r="BS3995" t="s">
        <v>117</v>
      </c>
      <c r="BU3995">
        <v>1</v>
      </c>
      <c r="BV3995" t="s">
        <v>118</v>
      </c>
      <c r="BX3995" t="s">
        <v>119</v>
      </c>
      <c r="BY3995" t="s">
        <v>119</v>
      </c>
      <c r="BZ3995" t="s">
        <v>119</v>
      </c>
      <c r="CA3995">
        <v>1</v>
      </c>
      <c r="CC3995" t="s">
        <v>120</v>
      </c>
      <c r="CH3995">
        <v>540</v>
      </c>
      <c r="CI3995">
        <v>37720</v>
      </c>
      <c r="CJ3995" t="s">
        <v>106</v>
      </c>
      <c r="CK3995" t="s">
        <v>106</v>
      </c>
      <c r="CL3995">
        <v>10</v>
      </c>
      <c r="CM3995" t="s">
        <v>2889</v>
      </c>
      <c r="CO3995">
        <v>125144</v>
      </c>
      <c r="CQ3995">
        <v>0</v>
      </c>
      <c r="CR3995">
        <v>0</v>
      </c>
      <c r="CS3995">
        <v>0</v>
      </c>
      <c r="CY3995" t="s">
        <v>123</v>
      </c>
      <c r="CZ3995" t="s">
        <v>124</v>
      </c>
      <c r="DD3995" t="str" cm="1">
        <f t="array" ref="DD3995">TEXT(_xlfn.SEQUENCE(1, DATEDIF(AG3995, AH3995, "m") + 1, AG3995, 30), "YYYY-APMM")</f>
        <v>2013-AP09</v>
      </c>
      <c r="DN3995">
        <f t="shared" si="124"/>
        <v>300.3</v>
      </c>
      <c r="DO3995" t="str">
        <f t="shared" si="125"/>
        <v>LABOR- SUBCONTRACTOR</v>
      </c>
    </row>
    <row r="3996" spans="1:119" x14ac:dyDescent="0.35">
      <c r="A3996" t="s">
        <v>105</v>
      </c>
      <c r="B3996">
        <v>503281</v>
      </c>
      <c r="C3996">
        <v>6359</v>
      </c>
      <c r="D3996">
        <v>125145</v>
      </c>
      <c r="E3996">
        <v>13662</v>
      </c>
      <c r="F3996">
        <v>0</v>
      </c>
      <c r="G3996" t="s">
        <v>106</v>
      </c>
      <c r="H3996" t="s">
        <v>106</v>
      </c>
      <c r="I3996" t="s">
        <v>106</v>
      </c>
      <c r="J3996" t="s">
        <v>107</v>
      </c>
      <c r="K3996" t="s">
        <v>108</v>
      </c>
      <c r="L3996" t="s">
        <v>109</v>
      </c>
      <c r="M3996" t="s">
        <v>110</v>
      </c>
      <c r="N3996" t="s">
        <v>9037</v>
      </c>
      <c r="O3996" t="s">
        <v>2920</v>
      </c>
      <c r="P3996">
        <v>8170</v>
      </c>
      <c r="Q3996">
        <v>208</v>
      </c>
      <c r="R3996">
        <v>0</v>
      </c>
      <c r="S3996">
        <v>48</v>
      </c>
      <c r="T3996">
        <v>0</v>
      </c>
      <c r="U3996">
        <v>168.75</v>
      </c>
      <c r="V3996">
        <v>168.75</v>
      </c>
      <c r="W3996">
        <v>48</v>
      </c>
      <c r="X3996">
        <v>0</v>
      </c>
      <c r="Y3996">
        <v>0</v>
      </c>
      <c r="Z3996">
        <v>0</v>
      </c>
      <c r="AD3996" s="1">
        <v>41563.333333333336</v>
      </c>
      <c r="AE3996" s="1">
        <v>41571.708333333336</v>
      </c>
      <c r="AG3996" s="1">
        <v>41533.333333333336</v>
      </c>
      <c r="AH3996" s="1">
        <v>41539.708333333336</v>
      </c>
      <c r="AI3996" s="1">
        <v>41533.333333333336</v>
      </c>
      <c r="AJ3996" s="1">
        <v>41539.708333333336</v>
      </c>
      <c r="AK3996" s="1">
        <v>41533.333333333336</v>
      </c>
      <c r="AL3996" s="1">
        <v>41539.708333333336</v>
      </c>
      <c r="AM3996" s="1">
        <v>41563.333333333336</v>
      </c>
      <c r="AN3996" s="1">
        <v>41571.708333333336</v>
      </c>
      <c r="AP3996" t="s">
        <v>113</v>
      </c>
      <c r="AU3996" t="s">
        <v>9038</v>
      </c>
      <c r="AY3996" t="s">
        <v>106</v>
      </c>
      <c r="AZ3996">
        <v>0</v>
      </c>
      <c r="BA3996">
        <v>0</v>
      </c>
      <c r="BD3996" s="3">
        <v>41321.662499999999</v>
      </c>
      <c r="BE3996" s="3">
        <v>41321.663888888892</v>
      </c>
      <c r="BF3996" t="s">
        <v>115</v>
      </c>
      <c r="BG3996" t="s">
        <v>115</v>
      </c>
      <c r="BH3996">
        <v>8149</v>
      </c>
      <c r="BM3996">
        <v>43470</v>
      </c>
      <c r="BR3996" t="s">
        <v>2854</v>
      </c>
      <c r="BS3996" t="s">
        <v>2855</v>
      </c>
      <c r="BU3996">
        <v>1</v>
      </c>
      <c r="BV3996" t="s">
        <v>118</v>
      </c>
      <c r="BX3996" t="s">
        <v>119</v>
      </c>
      <c r="BY3996" t="s">
        <v>119</v>
      </c>
      <c r="BZ3996" t="s">
        <v>119</v>
      </c>
      <c r="CA3996">
        <v>1</v>
      </c>
      <c r="CC3996" t="s">
        <v>120</v>
      </c>
      <c r="CH3996">
        <v>540</v>
      </c>
      <c r="CI3996">
        <v>37720</v>
      </c>
      <c r="CJ3996" t="s">
        <v>106</v>
      </c>
      <c r="CK3996" t="s">
        <v>106</v>
      </c>
      <c r="CL3996">
        <v>10</v>
      </c>
      <c r="CM3996" t="s">
        <v>2889</v>
      </c>
      <c r="CO3996">
        <v>125144</v>
      </c>
      <c r="CQ3996">
        <v>0</v>
      </c>
      <c r="CR3996">
        <v>0</v>
      </c>
      <c r="CS3996">
        <v>0</v>
      </c>
      <c r="CY3996" t="s">
        <v>123</v>
      </c>
      <c r="CZ3996" t="s">
        <v>124</v>
      </c>
      <c r="DD3996" t="str" cm="1">
        <f t="array" ref="DD3996">TEXT(_xlfn.SEQUENCE(1, DATEDIF(AG3996, AH3996, "m") + 1, AG3996, 30), "YYYY-APMM")</f>
        <v>2013-AP09</v>
      </c>
      <c r="DN3996">
        <f t="shared" si="124"/>
        <v>168.75</v>
      </c>
      <c r="DO3996" t="str">
        <f t="shared" si="125"/>
        <v>TILE MASON SK</v>
      </c>
    </row>
    <row r="3997" spans="1:119" x14ac:dyDescent="0.35">
      <c r="A3997" t="s">
        <v>105</v>
      </c>
      <c r="B3997">
        <v>503282</v>
      </c>
      <c r="C3997">
        <v>6359</v>
      </c>
      <c r="D3997">
        <v>125145</v>
      </c>
      <c r="E3997">
        <v>13662</v>
      </c>
      <c r="F3997">
        <v>0</v>
      </c>
      <c r="G3997" t="s">
        <v>106</v>
      </c>
      <c r="H3997" t="s">
        <v>106</v>
      </c>
      <c r="I3997" t="s">
        <v>106</v>
      </c>
      <c r="J3997" t="s">
        <v>107</v>
      </c>
      <c r="K3997" t="s">
        <v>108</v>
      </c>
      <c r="L3997" t="s">
        <v>109</v>
      </c>
      <c r="M3997" t="s">
        <v>110</v>
      </c>
      <c r="N3997" t="s">
        <v>9039</v>
      </c>
      <c r="O3997" t="s">
        <v>2923</v>
      </c>
      <c r="P3997">
        <v>8170</v>
      </c>
      <c r="Q3997">
        <v>208</v>
      </c>
      <c r="R3997">
        <v>0</v>
      </c>
      <c r="S3997">
        <v>48</v>
      </c>
      <c r="T3997">
        <v>0</v>
      </c>
      <c r="U3997">
        <v>172.25</v>
      </c>
      <c r="V3997">
        <v>172.25</v>
      </c>
      <c r="W3997">
        <v>48</v>
      </c>
      <c r="X3997">
        <v>0</v>
      </c>
      <c r="Y3997">
        <v>0</v>
      </c>
      <c r="Z3997">
        <v>0</v>
      </c>
      <c r="AD3997" s="1">
        <v>41573.333333333336</v>
      </c>
      <c r="AE3997" s="1">
        <v>41578.708333333336</v>
      </c>
      <c r="AG3997" s="1">
        <v>41540.333333333336</v>
      </c>
      <c r="AH3997" s="1">
        <v>41546.708333333336</v>
      </c>
      <c r="AI3997" s="1">
        <v>41540.333333333336</v>
      </c>
      <c r="AJ3997" s="1">
        <v>41546.708333333336</v>
      </c>
      <c r="AK3997" s="1">
        <v>41540.333333333336</v>
      </c>
      <c r="AL3997" s="1">
        <v>41546.708333333336</v>
      </c>
      <c r="AM3997" s="1">
        <v>41573.333333333336</v>
      </c>
      <c r="AN3997" s="1">
        <v>41578.708333333336</v>
      </c>
      <c r="AP3997" t="s">
        <v>113</v>
      </c>
      <c r="AU3997" t="s">
        <v>9040</v>
      </c>
      <c r="AY3997" t="s">
        <v>106</v>
      </c>
      <c r="AZ3997">
        <v>0</v>
      </c>
      <c r="BA3997">
        <v>0</v>
      </c>
      <c r="BD3997" s="3">
        <v>41321.662499999999</v>
      </c>
      <c r="BE3997" s="3">
        <v>41321.663888888892</v>
      </c>
      <c r="BF3997" t="s">
        <v>115</v>
      </c>
      <c r="BG3997" t="s">
        <v>115</v>
      </c>
      <c r="BH3997">
        <v>8149</v>
      </c>
      <c r="BM3997">
        <v>43470</v>
      </c>
      <c r="BR3997" t="s">
        <v>2854</v>
      </c>
      <c r="BS3997" t="s">
        <v>2855</v>
      </c>
      <c r="BU3997">
        <v>1</v>
      </c>
      <c r="BV3997" t="s">
        <v>118</v>
      </c>
      <c r="BX3997" t="s">
        <v>119</v>
      </c>
      <c r="BY3997" t="s">
        <v>119</v>
      </c>
      <c r="BZ3997" t="s">
        <v>119</v>
      </c>
      <c r="CA3997">
        <v>1</v>
      </c>
      <c r="CC3997" t="s">
        <v>120</v>
      </c>
      <c r="CH3997">
        <v>540</v>
      </c>
      <c r="CI3997">
        <v>37720</v>
      </c>
      <c r="CJ3997" t="s">
        <v>106</v>
      </c>
      <c r="CK3997" t="s">
        <v>106</v>
      </c>
      <c r="CL3997">
        <v>10</v>
      </c>
      <c r="CM3997" t="s">
        <v>2889</v>
      </c>
      <c r="CO3997">
        <v>125144</v>
      </c>
      <c r="CQ3997">
        <v>0</v>
      </c>
      <c r="CR3997">
        <v>0</v>
      </c>
      <c r="CS3997">
        <v>0</v>
      </c>
      <c r="CY3997" t="s">
        <v>123</v>
      </c>
      <c r="CZ3997" t="s">
        <v>124</v>
      </c>
      <c r="DD3997" t="str" cm="1">
        <f t="array" ref="DD3997">TEXT(_xlfn.SEQUENCE(1, DATEDIF(AG3997, AH3997, "m") + 1, AG3997, 30), "YYYY-APMM")</f>
        <v>2013-AP09</v>
      </c>
      <c r="DN3997">
        <f t="shared" si="124"/>
        <v>172.25</v>
      </c>
      <c r="DO3997" t="str">
        <f t="shared" si="125"/>
        <v>TILE MASON SK</v>
      </c>
    </row>
    <row r="3998" spans="1:119" x14ac:dyDescent="0.35">
      <c r="A3998" t="s">
        <v>105</v>
      </c>
      <c r="B3998">
        <v>503283</v>
      </c>
      <c r="C3998">
        <v>6359</v>
      </c>
      <c r="D3998">
        <v>125145</v>
      </c>
      <c r="E3998">
        <v>13662</v>
      </c>
      <c r="F3998">
        <v>0</v>
      </c>
      <c r="G3998" t="s">
        <v>106</v>
      </c>
      <c r="H3998" t="s">
        <v>106</v>
      </c>
      <c r="I3998" t="s">
        <v>106</v>
      </c>
      <c r="J3998" t="s">
        <v>107</v>
      </c>
      <c r="K3998" t="s">
        <v>108</v>
      </c>
      <c r="L3998" t="s">
        <v>109</v>
      </c>
      <c r="M3998" t="s">
        <v>110</v>
      </c>
      <c r="N3998" t="s">
        <v>9041</v>
      </c>
      <c r="O3998" t="s">
        <v>2926</v>
      </c>
      <c r="P3998">
        <v>8170</v>
      </c>
      <c r="Q3998">
        <v>416</v>
      </c>
      <c r="R3998">
        <v>0</v>
      </c>
      <c r="S3998">
        <v>40</v>
      </c>
      <c r="T3998">
        <v>0</v>
      </c>
      <c r="U3998">
        <v>50</v>
      </c>
      <c r="V3998">
        <v>50</v>
      </c>
      <c r="W3998">
        <v>40</v>
      </c>
      <c r="X3998">
        <v>0</v>
      </c>
      <c r="Y3998">
        <v>0</v>
      </c>
      <c r="Z3998">
        <v>0</v>
      </c>
      <c r="AD3998" s="1">
        <v>41610.333333333336</v>
      </c>
      <c r="AE3998" s="1">
        <v>41615.708333333336</v>
      </c>
      <c r="AG3998" s="1">
        <v>41547.333333333336</v>
      </c>
      <c r="AH3998" s="1">
        <v>41552.708333333336</v>
      </c>
      <c r="AI3998" s="1">
        <v>41547.333333333336</v>
      </c>
      <c r="AJ3998" s="1">
        <v>41552.708333333336</v>
      </c>
      <c r="AK3998" s="1">
        <v>41547.333333333336</v>
      </c>
      <c r="AL3998" s="1">
        <v>41552.708333333336</v>
      </c>
      <c r="AM3998" s="1">
        <v>41610.333333333336</v>
      </c>
      <c r="AN3998" s="1">
        <v>41615.708333333336</v>
      </c>
      <c r="AP3998" t="s">
        <v>113</v>
      </c>
      <c r="AU3998" t="s">
        <v>9042</v>
      </c>
      <c r="AY3998" t="s">
        <v>106</v>
      </c>
      <c r="AZ3998">
        <v>0</v>
      </c>
      <c r="BA3998">
        <v>0</v>
      </c>
      <c r="BD3998" s="3">
        <v>41321.662499999999</v>
      </c>
      <c r="BE3998" s="3">
        <v>41321.663888888892</v>
      </c>
      <c r="BF3998" t="s">
        <v>115</v>
      </c>
      <c r="BG3998" t="s">
        <v>115</v>
      </c>
      <c r="BH3998">
        <v>8149</v>
      </c>
      <c r="BM3998">
        <v>43470</v>
      </c>
      <c r="BR3998" t="s">
        <v>2854</v>
      </c>
      <c r="BS3998" t="s">
        <v>2855</v>
      </c>
      <c r="BU3998">
        <v>1</v>
      </c>
      <c r="BV3998" t="s">
        <v>118</v>
      </c>
      <c r="BX3998" t="s">
        <v>119</v>
      </c>
      <c r="BY3998" t="s">
        <v>119</v>
      </c>
      <c r="BZ3998" t="s">
        <v>119</v>
      </c>
      <c r="CA3998">
        <v>1</v>
      </c>
      <c r="CC3998" t="s">
        <v>120</v>
      </c>
      <c r="CH3998">
        <v>540</v>
      </c>
      <c r="CI3998">
        <v>37720</v>
      </c>
      <c r="CJ3998" t="s">
        <v>106</v>
      </c>
      <c r="CK3998" t="s">
        <v>106</v>
      </c>
      <c r="CL3998">
        <v>10</v>
      </c>
      <c r="CM3998" t="s">
        <v>2889</v>
      </c>
      <c r="CO3998">
        <v>125144</v>
      </c>
      <c r="CQ3998">
        <v>0</v>
      </c>
      <c r="CR3998">
        <v>0</v>
      </c>
      <c r="CS3998">
        <v>0</v>
      </c>
      <c r="CY3998" t="s">
        <v>123</v>
      </c>
      <c r="CZ3998" t="s">
        <v>124</v>
      </c>
      <c r="DD3998" t="str" cm="1">
        <f t="array" ref="DD3998">TEXT(_xlfn.SEQUENCE(1, DATEDIF(AG3998, AH3998, "m") + 1, AG3998, 30), "YYYY-APMM")</f>
        <v>2013-AP09</v>
      </c>
      <c r="DN3998">
        <f t="shared" si="124"/>
        <v>50</v>
      </c>
      <c r="DO3998" t="str">
        <f t="shared" si="125"/>
        <v>TILE MASON SK</v>
      </c>
    </row>
    <row r="3999" spans="1:119" x14ac:dyDescent="0.35">
      <c r="A3999" t="s">
        <v>105</v>
      </c>
      <c r="B3999">
        <v>503284</v>
      </c>
      <c r="C3999">
        <v>6359</v>
      </c>
      <c r="D3999">
        <v>125145</v>
      </c>
      <c r="E3999">
        <v>13662</v>
      </c>
      <c r="F3999">
        <v>0</v>
      </c>
      <c r="G3999" t="s">
        <v>106</v>
      </c>
      <c r="H3999" t="s">
        <v>106</v>
      </c>
      <c r="I3999" t="s">
        <v>106</v>
      </c>
      <c r="J3999" t="s">
        <v>107</v>
      </c>
      <c r="K3999" t="s">
        <v>108</v>
      </c>
      <c r="L3999" t="s">
        <v>109</v>
      </c>
      <c r="M3999" t="s">
        <v>110</v>
      </c>
      <c r="N3999" t="s">
        <v>9043</v>
      </c>
      <c r="O3999" t="s">
        <v>2929</v>
      </c>
      <c r="P3999">
        <v>8170</v>
      </c>
      <c r="Q3999">
        <v>416</v>
      </c>
      <c r="R3999">
        <v>296</v>
      </c>
      <c r="S3999">
        <v>40</v>
      </c>
      <c r="T3999">
        <v>0</v>
      </c>
      <c r="U3999">
        <v>262.5</v>
      </c>
      <c r="V3999">
        <v>262.5</v>
      </c>
      <c r="W3999">
        <v>40</v>
      </c>
      <c r="X3999">
        <v>0</v>
      </c>
      <c r="Y3999">
        <v>0</v>
      </c>
      <c r="Z3999">
        <v>0</v>
      </c>
      <c r="AD3999" s="1">
        <v>41616.333333333336</v>
      </c>
      <c r="AE3999" s="1">
        <v>41620.708333333336</v>
      </c>
      <c r="AG3999" s="1">
        <v>41553.333333333336</v>
      </c>
      <c r="AH3999" s="1">
        <v>41557.708333333336</v>
      </c>
      <c r="AI3999" s="1">
        <v>41553.333333333336</v>
      </c>
      <c r="AJ3999" s="1">
        <v>41557.708333333336</v>
      </c>
      <c r="AK3999" s="1">
        <v>41553.333333333336</v>
      </c>
      <c r="AL3999" s="1">
        <v>41557.708333333336</v>
      </c>
      <c r="AM3999" s="1">
        <v>41616.333333333336</v>
      </c>
      <c r="AN3999" s="1">
        <v>41620.708333333336</v>
      </c>
      <c r="AP3999" t="s">
        <v>113</v>
      </c>
      <c r="AU3999" t="s">
        <v>9044</v>
      </c>
      <c r="AY3999" t="s">
        <v>106</v>
      </c>
      <c r="AZ3999">
        <v>0</v>
      </c>
      <c r="BA3999">
        <v>0</v>
      </c>
      <c r="BD3999" s="3">
        <v>41321.662499999999</v>
      </c>
      <c r="BE3999" s="3">
        <v>41321.663888888892</v>
      </c>
      <c r="BF3999" t="s">
        <v>115</v>
      </c>
      <c r="BG3999" t="s">
        <v>115</v>
      </c>
      <c r="BH3999">
        <v>8149</v>
      </c>
      <c r="BM3999">
        <v>43470</v>
      </c>
      <c r="BR3999" t="s">
        <v>2854</v>
      </c>
      <c r="BS3999" t="s">
        <v>2855</v>
      </c>
      <c r="BU3999">
        <v>1</v>
      </c>
      <c r="BV3999" t="s">
        <v>118</v>
      </c>
      <c r="BX3999" t="s">
        <v>119</v>
      </c>
      <c r="BY3999" t="s">
        <v>119</v>
      </c>
      <c r="BZ3999" t="s">
        <v>119</v>
      </c>
      <c r="CA3999">
        <v>1</v>
      </c>
      <c r="CC3999" t="s">
        <v>120</v>
      </c>
      <c r="CH3999">
        <v>540</v>
      </c>
      <c r="CI3999">
        <v>37720</v>
      </c>
      <c r="CJ3999" t="s">
        <v>106</v>
      </c>
      <c r="CK3999" t="s">
        <v>106</v>
      </c>
      <c r="CL3999">
        <v>10</v>
      </c>
      <c r="CM3999" t="s">
        <v>2889</v>
      </c>
      <c r="CO3999">
        <v>125144</v>
      </c>
      <c r="CQ3999">
        <v>0</v>
      </c>
      <c r="CR3999">
        <v>0</v>
      </c>
      <c r="CS3999">
        <v>0</v>
      </c>
      <c r="CY3999" t="s">
        <v>123</v>
      </c>
      <c r="CZ3999" t="s">
        <v>124</v>
      </c>
      <c r="DD3999" t="str" cm="1">
        <f t="array" ref="DD3999">TEXT(_xlfn.SEQUENCE(1, DATEDIF(AG3999, AH3999, "m") + 1, AG3999, 30), "YYYY-APMM")</f>
        <v>2013-AP10</v>
      </c>
      <c r="DN3999">
        <f t="shared" si="124"/>
        <v>262.5</v>
      </c>
      <c r="DO3999" t="str">
        <f t="shared" si="125"/>
        <v>TILE MASON SK</v>
      </c>
    </row>
    <row r="4000" spans="1:119" x14ac:dyDescent="0.35">
      <c r="A4000" t="s">
        <v>105</v>
      </c>
      <c r="B4000">
        <v>503285</v>
      </c>
      <c r="C4000">
        <v>6359</v>
      </c>
      <c r="D4000">
        <v>125145</v>
      </c>
      <c r="E4000">
        <v>13662</v>
      </c>
      <c r="F4000">
        <v>0</v>
      </c>
      <c r="G4000" t="s">
        <v>106</v>
      </c>
      <c r="H4000" t="s">
        <v>106</v>
      </c>
      <c r="I4000" t="s">
        <v>106</v>
      </c>
      <c r="J4000" t="s">
        <v>107</v>
      </c>
      <c r="K4000" t="s">
        <v>108</v>
      </c>
      <c r="L4000" t="s">
        <v>109</v>
      </c>
      <c r="M4000" t="s">
        <v>110</v>
      </c>
      <c r="N4000" t="s">
        <v>9045</v>
      </c>
      <c r="O4000" t="s">
        <v>2935</v>
      </c>
      <c r="P4000">
        <v>8178</v>
      </c>
      <c r="Q4000">
        <v>200</v>
      </c>
      <c r="R4000">
        <v>0</v>
      </c>
      <c r="S4000">
        <v>56</v>
      </c>
      <c r="T4000">
        <v>0</v>
      </c>
      <c r="U4000">
        <v>109.75</v>
      </c>
      <c r="V4000">
        <v>109.75</v>
      </c>
      <c r="W4000">
        <v>56</v>
      </c>
      <c r="X4000">
        <v>0</v>
      </c>
      <c r="Y4000">
        <v>0</v>
      </c>
      <c r="Z4000">
        <v>0</v>
      </c>
      <c r="AD4000" s="1">
        <v>41580.333333333336</v>
      </c>
      <c r="AE4000" s="1">
        <v>41587.708333333336</v>
      </c>
      <c r="AG4000" s="1">
        <v>41548.333333333336</v>
      </c>
      <c r="AH4000" s="1">
        <v>41555.708333333336</v>
      </c>
      <c r="AI4000" s="1">
        <v>41548.333333333336</v>
      </c>
      <c r="AJ4000" s="1">
        <v>41555.708333333336</v>
      </c>
      <c r="AK4000" s="1">
        <v>41548.333333333336</v>
      </c>
      <c r="AL4000" s="1">
        <v>41555.708333333336</v>
      </c>
      <c r="AM4000" s="1">
        <v>41580.333333333336</v>
      </c>
      <c r="AN4000" s="1">
        <v>41587.708333333336</v>
      </c>
      <c r="AP4000" t="s">
        <v>113</v>
      </c>
      <c r="AU4000" t="s">
        <v>9046</v>
      </c>
      <c r="AY4000" t="s">
        <v>106</v>
      </c>
      <c r="AZ4000">
        <v>0</v>
      </c>
      <c r="BA4000">
        <v>0</v>
      </c>
      <c r="BD4000" s="3">
        <v>41321.662499999999</v>
      </c>
      <c r="BE4000" s="3">
        <v>41321.663888888892</v>
      </c>
      <c r="BF4000" t="s">
        <v>115</v>
      </c>
      <c r="BG4000" t="s">
        <v>115</v>
      </c>
      <c r="BH4000">
        <v>8149</v>
      </c>
      <c r="BM4000">
        <v>43550</v>
      </c>
      <c r="BR4000" t="s">
        <v>116</v>
      </c>
      <c r="BS4000" t="s">
        <v>117</v>
      </c>
      <c r="BU4000">
        <v>1</v>
      </c>
      <c r="BV4000" t="s">
        <v>118</v>
      </c>
      <c r="BX4000" t="s">
        <v>119</v>
      </c>
      <c r="BY4000" t="s">
        <v>119</v>
      </c>
      <c r="BZ4000" t="s">
        <v>119</v>
      </c>
      <c r="CA4000">
        <v>1</v>
      </c>
      <c r="CC4000" t="s">
        <v>120</v>
      </c>
      <c r="CH4000">
        <v>540</v>
      </c>
      <c r="CI4000">
        <v>37720</v>
      </c>
      <c r="CJ4000" t="s">
        <v>106</v>
      </c>
      <c r="CK4000" t="s">
        <v>106</v>
      </c>
      <c r="CL4000">
        <v>10</v>
      </c>
      <c r="CM4000" t="s">
        <v>2889</v>
      </c>
      <c r="CO4000">
        <v>125144</v>
      </c>
      <c r="CQ4000">
        <v>0</v>
      </c>
      <c r="CR4000">
        <v>0</v>
      </c>
      <c r="CS4000">
        <v>0</v>
      </c>
      <c r="CY4000" t="s">
        <v>123</v>
      </c>
      <c r="CZ4000" t="s">
        <v>124</v>
      </c>
      <c r="DD4000" t="str" cm="1">
        <f t="array" ref="DD4000">TEXT(_xlfn.SEQUENCE(1, DATEDIF(AG4000, AH4000, "m") + 1, AG4000, 30), "YYYY-APMM")</f>
        <v>2013-AP10</v>
      </c>
      <c r="DN4000">
        <f t="shared" si="124"/>
        <v>109.75</v>
      </c>
      <c r="DO4000" t="str">
        <f t="shared" si="125"/>
        <v>LABOR- SUBCONTRACTOR</v>
      </c>
    </row>
    <row r="4001" spans="1:119" x14ac:dyDescent="0.35">
      <c r="A4001" t="s">
        <v>105</v>
      </c>
      <c r="B4001">
        <v>503286</v>
      </c>
      <c r="C4001">
        <v>6359</v>
      </c>
      <c r="D4001">
        <v>125145</v>
      </c>
      <c r="E4001">
        <v>13662</v>
      </c>
      <c r="F4001">
        <v>0</v>
      </c>
      <c r="G4001" t="s">
        <v>106</v>
      </c>
      <c r="H4001" t="s">
        <v>106</v>
      </c>
      <c r="I4001" t="s">
        <v>106</v>
      </c>
      <c r="J4001" t="s">
        <v>107</v>
      </c>
      <c r="K4001" t="s">
        <v>108</v>
      </c>
      <c r="L4001" t="s">
        <v>109</v>
      </c>
      <c r="M4001" t="s">
        <v>110</v>
      </c>
      <c r="N4001" t="s">
        <v>9047</v>
      </c>
      <c r="O4001" t="s">
        <v>2941</v>
      </c>
      <c r="P4001">
        <v>8178</v>
      </c>
      <c r="Q4001">
        <v>200</v>
      </c>
      <c r="R4001">
        <v>0</v>
      </c>
      <c r="S4001">
        <v>64</v>
      </c>
      <c r="T4001">
        <v>0</v>
      </c>
      <c r="U4001">
        <v>109.75</v>
      </c>
      <c r="V4001">
        <v>109.75</v>
      </c>
      <c r="W4001">
        <v>64</v>
      </c>
      <c r="X4001">
        <v>0</v>
      </c>
      <c r="Y4001">
        <v>0</v>
      </c>
      <c r="Z4001">
        <v>0</v>
      </c>
      <c r="AD4001" s="1">
        <v>41588.333333333336</v>
      </c>
      <c r="AE4001" s="1">
        <v>41596.708333333336</v>
      </c>
      <c r="AG4001" s="1">
        <v>41556.333333333336</v>
      </c>
      <c r="AH4001" s="1">
        <v>41567.708333333336</v>
      </c>
      <c r="AI4001" s="1">
        <v>41556.333333333336</v>
      </c>
      <c r="AJ4001" s="1">
        <v>41567.708333333336</v>
      </c>
      <c r="AK4001" s="1">
        <v>41556.333333333336</v>
      </c>
      <c r="AL4001" s="1">
        <v>41567.708333333336</v>
      </c>
      <c r="AM4001" s="1">
        <v>41588.333333333336</v>
      </c>
      <c r="AN4001" s="1">
        <v>41596.708333333336</v>
      </c>
      <c r="AP4001" t="s">
        <v>113</v>
      </c>
      <c r="AU4001" t="s">
        <v>9048</v>
      </c>
      <c r="AY4001" t="s">
        <v>106</v>
      </c>
      <c r="AZ4001">
        <v>0</v>
      </c>
      <c r="BA4001">
        <v>0</v>
      </c>
      <c r="BD4001" s="3">
        <v>41321.662499999999</v>
      </c>
      <c r="BE4001" s="3">
        <v>41321.663888888892</v>
      </c>
      <c r="BF4001" t="s">
        <v>115</v>
      </c>
      <c r="BG4001" t="s">
        <v>115</v>
      </c>
      <c r="BH4001">
        <v>8149</v>
      </c>
      <c r="BM4001">
        <v>43550</v>
      </c>
      <c r="BR4001" t="s">
        <v>116</v>
      </c>
      <c r="BS4001" t="s">
        <v>117</v>
      </c>
      <c r="BU4001">
        <v>1</v>
      </c>
      <c r="BV4001" t="s">
        <v>118</v>
      </c>
      <c r="BX4001" t="s">
        <v>119</v>
      </c>
      <c r="BY4001" t="s">
        <v>119</v>
      </c>
      <c r="BZ4001" t="s">
        <v>119</v>
      </c>
      <c r="CA4001">
        <v>1</v>
      </c>
      <c r="CC4001" t="s">
        <v>120</v>
      </c>
      <c r="CH4001">
        <v>540</v>
      </c>
      <c r="CI4001">
        <v>37720</v>
      </c>
      <c r="CJ4001" t="s">
        <v>106</v>
      </c>
      <c r="CK4001" t="s">
        <v>106</v>
      </c>
      <c r="CL4001">
        <v>10</v>
      </c>
      <c r="CM4001" t="s">
        <v>2889</v>
      </c>
      <c r="CO4001">
        <v>125144</v>
      </c>
      <c r="CQ4001">
        <v>0</v>
      </c>
      <c r="CR4001">
        <v>0</v>
      </c>
      <c r="CS4001">
        <v>0</v>
      </c>
      <c r="CY4001" t="s">
        <v>123</v>
      </c>
      <c r="CZ4001" t="s">
        <v>124</v>
      </c>
      <c r="DD4001" t="str" cm="1">
        <f t="array" ref="DD4001">TEXT(_xlfn.SEQUENCE(1, DATEDIF(AG4001, AH4001, "m") + 1, AG4001, 30), "YYYY-APMM")</f>
        <v>2013-AP10</v>
      </c>
      <c r="DN4001">
        <f t="shared" si="124"/>
        <v>109.75</v>
      </c>
      <c r="DO4001" t="str">
        <f t="shared" si="125"/>
        <v>LABOR- SUBCONTRACTOR</v>
      </c>
    </row>
    <row r="4002" spans="1:119" x14ac:dyDescent="0.35">
      <c r="A4002" t="s">
        <v>105</v>
      </c>
      <c r="B4002">
        <v>503287</v>
      </c>
      <c r="C4002">
        <v>6359</v>
      </c>
      <c r="D4002">
        <v>125145</v>
      </c>
      <c r="E4002">
        <v>13662</v>
      </c>
      <c r="F4002">
        <v>0</v>
      </c>
      <c r="G4002" t="s">
        <v>106</v>
      </c>
      <c r="H4002" t="s">
        <v>106</v>
      </c>
      <c r="I4002" t="s">
        <v>106</v>
      </c>
      <c r="J4002" t="s">
        <v>107</v>
      </c>
      <c r="K4002" t="s">
        <v>108</v>
      </c>
      <c r="L4002" t="s">
        <v>109</v>
      </c>
      <c r="M4002" t="s">
        <v>110</v>
      </c>
      <c r="N4002" t="s">
        <v>9049</v>
      </c>
      <c r="O4002" t="s">
        <v>2986</v>
      </c>
      <c r="P4002">
        <v>8178</v>
      </c>
      <c r="Q4002">
        <v>200</v>
      </c>
      <c r="R4002">
        <v>0</v>
      </c>
      <c r="S4002">
        <v>56</v>
      </c>
      <c r="T4002">
        <v>0</v>
      </c>
      <c r="U4002">
        <v>33</v>
      </c>
      <c r="V4002">
        <v>33</v>
      </c>
      <c r="W4002">
        <v>56</v>
      </c>
      <c r="X4002">
        <v>0</v>
      </c>
      <c r="Y4002">
        <v>0</v>
      </c>
      <c r="Z4002">
        <v>0</v>
      </c>
      <c r="AD4002" s="1">
        <v>41597.333333333336</v>
      </c>
      <c r="AE4002" s="1">
        <v>41604.708333333336</v>
      </c>
      <c r="AG4002" s="1">
        <v>41568.333333333336</v>
      </c>
      <c r="AH4002" s="1">
        <v>41575.708333333336</v>
      </c>
      <c r="AI4002" s="1">
        <v>41568.333333333336</v>
      </c>
      <c r="AJ4002" s="1">
        <v>41575.708333333336</v>
      </c>
      <c r="AK4002" s="1">
        <v>41568.333333333336</v>
      </c>
      <c r="AL4002" s="1">
        <v>41575.708333333336</v>
      </c>
      <c r="AM4002" s="1">
        <v>41597.333333333336</v>
      </c>
      <c r="AN4002" s="1">
        <v>41604.708333333336</v>
      </c>
      <c r="AP4002" t="s">
        <v>113</v>
      </c>
      <c r="AU4002" t="s">
        <v>9050</v>
      </c>
      <c r="AY4002" t="s">
        <v>106</v>
      </c>
      <c r="AZ4002">
        <v>0</v>
      </c>
      <c r="BA4002">
        <v>0</v>
      </c>
      <c r="BD4002" s="3">
        <v>41321.662499999999</v>
      </c>
      <c r="BE4002" s="3">
        <v>41321.663888888892</v>
      </c>
      <c r="BF4002" t="s">
        <v>115</v>
      </c>
      <c r="BG4002" t="s">
        <v>115</v>
      </c>
      <c r="BH4002">
        <v>8149</v>
      </c>
      <c r="BM4002">
        <v>43550</v>
      </c>
      <c r="BR4002" t="s">
        <v>116</v>
      </c>
      <c r="BS4002" t="s">
        <v>117</v>
      </c>
      <c r="BU4002">
        <v>1</v>
      </c>
      <c r="BV4002" t="s">
        <v>118</v>
      </c>
      <c r="BX4002" t="s">
        <v>119</v>
      </c>
      <c r="BY4002" t="s">
        <v>119</v>
      </c>
      <c r="BZ4002" t="s">
        <v>119</v>
      </c>
      <c r="CA4002">
        <v>1</v>
      </c>
      <c r="CC4002" t="s">
        <v>120</v>
      </c>
      <c r="CH4002">
        <v>540</v>
      </c>
      <c r="CI4002">
        <v>37720</v>
      </c>
      <c r="CJ4002" t="s">
        <v>106</v>
      </c>
      <c r="CK4002" t="s">
        <v>106</v>
      </c>
      <c r="CL4002">
        <v>10</v>
      </c>
      <c r="CM4002" t="s">
        <v>2889</v>
      </c>
      <c r="CO4002">
        <v>125144</v>
      </c>
      <c r="CQ4002">
        <v>0</v>
      </c>
      <c r="CR4002">
        <v>0</v>
      </c>
      <c r="CS4002">
        <v>0</v>
      </c>
      <c r="CY4002" t="s">
        <v>123</v>
      </c>
      <c r="CZ4002" t="s">
        <v>124</v>
      </c>
      <c r="DD4002" t="str" cm="1">
        <f t="array" ref="DD4002">TEXT(_xlfn.SEQUENCE(1, DATEDIF(AG4002, AH4002, "m") + 1, AG4002, 30), "YYYY-APMM")</f>
        <v>2013-AP10</v>
      </c>
      <c r="DN4002">
        <f t="shared" si="124"/>
        <v>33</v>
      </c>
      <c r="DO4002" t="str">
        <f t="shared" si="125"/>
        <v>LABOR- SUBCONTRACTOR</v>
      </c>
    </row>
    <row r="4003" spans="1:119" x14ac:dyDescent="0.35">
      <c r="A4003" t="s">
        <v>105</v>
      </c>
      <c r="B4003">
        <v>503288</v>
      </c>
      <c r="C4003">
        <v>6359</v>
      </c>
      <c r="D4003">
        <v>125145</v>
      </c>
      <c r="E4003">
        <v>13662</v>
      </c>
      <c r="F4003">
        <v>0</v>
      </c>
      <c r="G4003" t="s">
        <v>106</v>
      </c>
      <c r="H4003" t="s">
        <v>106</v>
      </c>
      <c r="I4003" t="s">
        <v>106</v>
      </c>
      <c r="J4003" t="s">
        <v>107</v>
      </c>
      <c r="K4003" t="s">
        <v>108</v>
      </c>
      <c r="L4003" t="s">
        <v>109</v>
      </c>
      <c r="M4003" t="s">
        <v>110</v>
      </c>
      <c r="N4003" t="s">
        <v>9051</v>
      </c>
      <c r="O4003" t="s">
        <v>2947</v>
      </c>
      <c r="P4003">
        <v>8178</v>
      </c>
      <c r="Q4003">
        <v>520</v>
      </c>
      <c r="R4003">
        <v>120</v>
      </c>
      <c r="S4003">
        <v>56</v>
      </c>
      <c r="T4003">
        <v>0</v>
      </c>
      <c r="U4003">
        <v>22</v>
      </c>
      <c r="V4003">
        <v>22</v>
      </c>
      <c r="W4003">
        <v>56</v>
      </c>
      <c r="X4003">
        <v>0</v>
      </c>
      <c r="Y4003">
        <v>0</v>
      </c>
      <c r="Z4003">
        <v>0</v>
      </c>
      <c r="AD4003" s="1">
        <v>41653.333333333336</v>
      </c>
      <c r="AE4003" s="1">
        <v>41660.708333333336</v>
      </c>
      <c r="AG4003" s="1">
        <v>41576.333333333336</v>
      </c>
      <c r="AH4003" s="1">
        <v>41583.708333333336</v>
      </c>
      <c r="AI4003" s="1">
        <v>41576.333333333336</v>
      </c>
      <c r="AJ4003" s="1">
        <v>41583.708333333336</v>
      </c>
      <c r="AK4003" s="1">
        <v>41576.333333333336</v>
      </c>
      <c r="AL4003" s="1">
        <v>41583.708333333336</v>
      </c>
      <c r="AM4003" s="1">
        <v>41653.333333333336</v>
      </c>
      <c r="AN4003" s="1">
        <v>41660.708333333336</v>
      </c>
      <c r="AP4003" t="s">
        <v>113</v>
      </c>
      <c r="AU4003" t="s">
        <v>9052</v>
      </c>
      <c r="AY4003" t="s">
        <v>106</v>
      </c>
      <c r="AZ4003">
        <v>0</v>
      </c>
      <c r="BA4003">
        <v>0</v>
      </c>
      <c r="BD4003" s="3">
        <v>41321.662499999999</v>
      </c>
      <c r="BE4003" s="3">
        <v>41321.663888888892</v>
      </c>
      <c r="BF4003" t="s">
        <v>115</v>
      </c>
      <c r="BG4003" t="s">
        <v>115</v>
      </c>
      <c r="BH4003">
        <v>8149</v>
      </c>
      <c r="BM4003">
        <v>43550</v>
      </c>
      <c r="BR4003" t="s">
        <v>116</v>
      </c>
      <c r="BS4003" t="s">
        <v>117</v>
      </c>
      <c r="BU4003">
        <v>1</v>
      </c>
      <c r="BV4003" t="s">
        <v>118</v>
      </c>
      <c r="BX4003" t="s">
        <v>119</v>
      </c>
      <c r="BY4003" t="s">
        <v>119</v>
      </c>
      <c r="BZ4003" t="s">
        <v>119</v>
      </c>
      <c r="CA4003">
        <v>1</v>
      </c>
      <c r="CC4003" t="s">
        <v>120</v>
      </c>
      <c r="CH4003">
        <v>540</v>
      </c>
      <c r="CI4003">
        <v>37720</v>
      </c>
      <c r="CJ4003" t="s">
        <v>106</v>
      </c>
      <c r="CK4003" t="s">
        <v>106</v>
      </c>
      <c r="CL4003">
        <v>10</v>
      </c>
      <c r="CM4003" t="s">
        <v>2889</v>
      </c>
      <c r="CO4003">
        <v>125144</v>
      </c>
      <c r="CQ4003">
        <v>0</v>
      </c>
      <c r="CR4003">
        <v>0</v>
      </c>
      <c r="CS4003">
        <v>0</v>
      </c>
      <c r="CY4003" t="s">
        <v>123</v>
      </c>
      <c r="CZ4003" t="s">
        <v>124</v>
      </c>
      <c r="DD4003" t="str" cm="1">
        <f t="array" ref="DD4003">TEXT(_xlfn.SEQUENCE(1, DATEDIF(AG4003, AH4003, "m") + 1, AG4003, 30), "YYYY-APMM")</f>
        <v>2013-AP10</v>
      </c>
      <c r="DN4003">
        <f t="shared" si="124"/>
        <v>22</v>
      </c>
      <c r="DO4003" t="str">
        <f t="shared" si="125"/>
        <v>LABOR- SUBCONTRACTOR</v>
      </c>
    </row>
    <row r="4004" spans="1:119" x14ac:dyDescent="0.35">
      <c r="A4004" t="s">
        <v>105</v>
      </c>
      <c r="B4004">
        <v>503289</v>
      </c>
      <c r="C4004">
        <v>6359</v>
      </c>
      <c r="D4004">
        <v>125145</v>
      </c>
      <c r="E4004">
        <v>13662</v>
      </c>
      <c r="F4004">
        <v>0</v>
      </c>
      <c r="G4004" t="s">
        <v>106</v>
      </c>
      <c r="H4004" t="s">
        <v>106</v>
      </c>
      <c r="I4004" t="s">
        <v>106</v>
      </c>
      <c r="J4004" t="s">
        <v>107</v>
      </c>
      <c r="K4004" t="s">
        <v>108</v>
      </c>
      <c r="L4004" t="s">
        <v>109</v>
      </c>
      <c r="M4004" t="s">
        <v>110</v>
      </c>
      <c r="N4004" t="s">
        <v>9053</v>
      </c>
      <c r="O4004" t="s">
        <v>2887</v>
      </c>
      <c r="P4004">
        <v>8178</v>
      </c>
      <c r="Q4004">
        <v>360</v>
      </c>
      <c r="R4004">
        <v>0</v>
      </c>
      <c r="S4004">
        <v>80</v>
      </c>
      <c r="T4004">
        <v>0</v>
      </c>
      <c r="U4004">
        <v>88</v>
      </c>
      <c r="V4004">
        <v>88</v>
      </c>
      <c r="W4004">
        <v>80</v>
      </c>
      <c r="X4004">
        <v>0</v>
      </c>
      <c r="Y4004">
        <v>0</v>
      </c>
      <c r="Z4004">
        <v>0</v>
      </c>
      <c r="AD4004" s="1">
        <v>41644.333333333336</v>
      </c>
      <c r="AE4004" s="1">
        <v>41654.708333333336</v>
      </c>
      <c r="AG4004" s="1">
        <v>41590.333333333336</v>
      </c>
      <c r="AH4004" s="1">
        <v>41601.708333333336</v>
      </c>
      <c r="AI4004" s="1">
        <v>41590.333333333336</v>
      </c>
      <c r="AJ4004" s="1">
        <v>41601.708333333336</v>
      </c>
      <c r="AK4004" s="1">
        <v>41590.333333333336</v>
      </c>
      <c r="AL4004" s="1">
        <v>41601.708333333336</v>
      </c>
      <c r="AM4004" s="1">
        <v>41644.333333333336</v>
      </c>
      <c r="AN4004" s="1">
        <v>41654.708333333336</v>
      </c>
      <c r="AP4004" t="s">
        <v>113</v>
      </c>
      <c r="AU4004" t="s">
        <v>9054</v>
      </c>
      <c r="AY4004" t="s">
        <v>106</v>
      </c>
      <c r="AZ4004">
        <v>0</v>
      </c>
      <c r="BA4004">
        <v>0</v>
      </c>
      <c r="BD4004" s="3">
        <v>41321.662499999999</v>
      </c>
      <c r="BE4004" s="3">
        <v>41321.663888888892</v>
      </c>
      <c r="BF4004" t="s">
        <v>115</v>
      </c>
      <c r="BG4004" t="s">
        <v>115</v>
      </c>
      <c r="BH4004">
        <v>8149</v>
      </c>
      <c r="BM4004">
        <v>43550</v>
      </c>
      <c r="BR4004" t="s">
        <v>116</v>
      </c>
      <c r="BS4004" t="s">
        <v>117</v>
      </c>
      <c r="BU4004">
        <v>1</v>
      </c>
      <c r="BV4004" t="s">
        <v>118</v>
      </c>
      <c r="BX4004" t="s">
        <v>119</v>
      </c>
      <c r="BY4004" t="s">
        <v>119</v>
      </c>
      <c r="BZ4004" t="s">
        <v>119</v>
      </c>
      <c r="CA4004">
        <v>1</v>
      </c>
      <c r="CC4004" t="s">
        <v>120</v>
      </c>
      <c r="CH4004">
        <v>540</v>
      </c>
      <c r="CI4004">
        <v>37720</v>
      </c>
      <c r="CJ4004" t="s">
        <v>106</v>
      </c>
      <c r="CK4004" t="s">
        <v>106</v>
      </c>
      <c r="CL4004">
        <v>10</v>
      </c>
      <c r="CM4004" t="s">
        <v>2889</v>
      </c>
      <c r="CO4004">
        <v>125144</v>
      </c>
      <c r="CQ4004">
        <v>0</v>
      </c>
      <c r="CR4004">
        <v>0</v>
      </c>
      <c r="CS4004">
        <v>0</v>
      </c>
      <c r="CY4004" t="s">
        <v>123</v>
      </c>
      <c r="CZ4004" t="s">
        <v>124</v>
      </c>
      <c r="DD4004" t="str" cm="1">
        <f t="array" ref="DD4004">TEXT(_xlfn.SEQUENCE(1, DATEDIF(AG4004, AH4004, "m") + 1, AG4004, 30), "YYYY-APMM")</f>
        <v>2013-AP11</v>
      </c>
      <c r="DN4004">
        <f t="shared" si="124"/>
        <v>88</v>
      </c>
      <c r="DO4004" t="str">
        <f t="shared" si="125"/>
        <v>LABOR- SUBCONTRACTOR</v>
      </c>
    </row>
    <row r="4005" spans="1:119" x14ac:dyDescent="0.35">
      <c r="A4005" t="s">
        <v>105</v>
      </c>
      <c r="B4005">
        <v>503290</v>
      </c>
      <c r="C4005">
        <v>6359</v>
      </c>
      <c r="D4005">
        <v>125145</v>
      </c>
      <c r="E4005">
        <v>13662</v>
      </c>
      <c r="F4005">
        <v>0</v>
      </c>
      <c r="G4005" t="s">
        <v>106</v>
      </c>
      <c r="H4005" t="s">
        <v>106</v>
      </c>
      <c r="I4005" t="s">
        <v>106</v>
      </c>
      <c r="J4005" t="s">
        <v>107</v>
      </c>
      <c r="K4005" t="s">
        <v>108</v>
      </c>
      <c r="L4005" t="s">
        <v>109</v>
      </c>
      <c r="M4005" t="s">
        <v>110</v>
      </c>
      <c r="N4005" t="s">
        <v>9055</v>
      </c>
      <c r="O4005" t="s">
        <v>2891</v>
      </c>
      <c r="P4005">
        <v>8171</v>
      </c>
      <c r="Q4005">
        <v>400</v>
      </c>
      <c r="R4005">
        <v>0</v>
      </c>
      <c r="S4005">
        <v>56</v>
      </c>
      <c r="T4005">
        <v>0</v>
      </c>
      <c r="U4005">
        <v>16.5</v>
      </c>
      <c r="V4005">
        <v>16.5</v>
      </c>
      <c r="W4005">
        <v>56</v>
      </c>
      <c r="X4005">
        <v>0</v>
      </c>
      <c r="Y4005">
        <v>0</v>
      </c>
      <c r="Z4005">
        <v>0</v>
      </c>
      <c r="AD4005" s="1">
        <v>41661.333333333336</v>
      </c>
      <c r="AE4005" s="1">
        <v>41668.708333333336</v>
      </c>
      <c r="AG4005" s="1">
        <v>41602.333333333336</v>
      </c>
      <c r="AH4005" s="1">
        <v>41609.708333333336</v>
      </c>
      <c r="AI4005" s="1">
        <v>41602.333333333336</v>
      </c>
      <c r="AJ4005" s="1">
        <v>41609.708333333336</v>
      </c>
      <c r="AK4005" s="1">
        <v>41602.333333333336</v>
      </c>
      <c r="AL4005" s="1">
        <v>41609.708333333336</v>
      </c>
      <c r="AM4005" s="1">
        <v>41661.333333333336</v>
      </c>
      <c r="AN4005" s="1">
        <v>41668.708333333336</v>
      </c>
      <c r="AP4005" t="s">
        <v>113</v>
      </c>
      <c r="AU4005" t="s">
        <v>9056</v>
      </c>
      <c r="AY4005" t="s">
        <v>106</v>
      </c>
      <c r="AZ4005">
        <v>0</v>
      </c>
      <c r="BA4005">
        <v>0</v>
      </c>
      <c r="BD4005" s="3">
        <v>41321.662499999999</v>
      </c>
      <c r="BE4005" s="3">
        <v>41321.663888888892</v>
      </c>
      <c r="BF4005" t="s">
        <v>115</v>
      </c>
      <c r="BG4005" t="s">
        <v>115</v>
      </c>
      <c r="BH4005">
        <v>8149</v>
      </c>
      <c r="BM4005">
        <v>43480</v>
      </c>
      <c r="BR4005" t="s">
        <v>2893</v>
      </c>
      <c r="BS4005" t="s">
        <v>2894</v>
      </c>
      <c r="BU4005">
        <v>1</v>
      </c>
      <c r="BV4005" t="s">
        <v>118</v>
      </c>
      <c r="BX4005" t="s">
        <v>119</v>
      </c>
      <c r="BY4005" t="s">
        <v>119</v>
      </c>
      <c r="BZ4005" t="s">
        <v>119</v>
      </c>
      <c r="CA4005">
        <v>1</v>
      </c>
      <c r="CC4005" t="s">
        <v>120</v>
      </c>
      <c r="CH4005">
        <v>540</v>
      </c>
      <c r="CI4005">
        <v>37720</v>
      </c>
      <c r="CJ4005" t="s">
        <v>106</v>
      </c>
      <c r="CK4005" t="s">
        <v>106</v>
      </c>
      <c r="CL4005">
        <v>10</v>
      </c>
      <c r="CM4005" t="s">
        <v>2889</v>
      </c>
      <c r="CO4005">
        <v>125144</v>
      </c>
      <c r="CQ4005">
        <v>0</v>
      </c>
      <c r="CR4005">
        <v>0</v>
      </c>
      <c r="CS4005">
        <v>0</v>
      </c>
      <c r="CY4005" t="s">
        <v>123</v>
      </c>
      <c r="CZ4005" t="s">
        <v>124</v>
      </c>
      <c r="DD4005" t="str" cm="1">
        <f t="array" ref="DD4005">TEXT(_xlfn.SEQUENCE(1, DATEDIF(AG4005, AH4005, "m") + 1, AG4005, 30), "YYYY-APMM")</f>
        <v>2013-AP11</v>
      </c>
      <c r="DN4005">
        <f t="shared" si="124"/>
        <v>16.5</v>
      </c>
      <c r="DO4005" t="str">
        <f t="shared" si="125"/>
        <v>GRANITE MASON SK</v>
      </c>
    </row>
    <row r="4006" spans="1:119" x14ac:dyDescent="0.35">
      <c r="A4006" t="s">
        <v>105</v>
      </c>
      <c r="B4006">
        <v>503291</v>
      </c>
      <c r="C4006">
        <v>6359</v>
      </c>
      <c r="D4006">
        <v>125145</v>
      </c>
      <c r="E4006">
        <v>13662</v>
      </c>
      <c r="F4006">
        <v>0</v>
      </c>
      <c r="G4006" t="s">
        <v>106</v>
      </c>
      <c r="H4006" t="s">
        <v>106</v>
      </c>
      <c r="I4006" t="s">
        <v>106</v>
      </c>
      <c r="J4006" t="s">
        <v>107</v>
      </c>
      <c r="K4006" t="s">
        <v>108</v>
      </c>
      <c r="L4006" t="s">
        <v>109</v>
      </c>
      <c r="M4006" t="s">
        <v>110</v>
      </c>
      <c r="N4006" t="s">
        <v>9057</v>
      </c>
      <c r="O4006" t="s">
        <v>2899</v>
      </c>
      <c r="P4006">
        <v>8178</v>
      </c>
      <c r="Q4006">
        <v>664</v>
      </c>
      <c r="R4006">
        <v>392</v>
      </c>
      <c r="S4006">
        <v>56</v>
      </c>
      <c r="T4006">
        <v>0</v>
      </c>
      <c r="U4006">
        <v>300.3</v>
      </c>
      <c r="V4006">
        <v>300.3</v>
      </c>
      <c r="W4006">
        <v>56</v>
      </c>
      <c r="X4006">
        <v>0</v>
      </c>
      <c r="Y4006">
        <v>0</v>
      </c>
      <c r="Z4006">
        <v>0</v>
      </c>
      <c r="AD4006" s="1">
        <v>41709.333333333336</v>
      </c>
      <c r="AE4006" s="1">
        <v>41716.708333333336</v>
      </c>
      <c r="AG4006" s="1">
        <v>41610.333333333336</v>
      </c>
      <c r="AH4006" s="1">
        <v>41617.708333333336</v>
      </c>
      <c r="AI4006" s="1">
        <v>41610.333333333336</v>
      </c>
      <c r="AJ4006" s="1">
        <v>41617.708333333336</v>
      </c>
      <c r="AK4006" s="1">
        <v>41610.333333333336</v>
      </c>
      <c r="AL4006" s="1">
        <v>41617.708333333336</v>
      </c>
      <c r="AM4006" s="1">
        <v>41709.333333333336</v>
      </c>
      <c r="AN4006" s="1">
        <v>41716.708333333336</v>
      </c>
      <c r="AP4006" t="s">
        <v>113</v>
      </c>
      <c r="AU4006" t="s">
        <v>9058</v>
      </c>
      <c r="AY4006" t="s">
        <v>106</v>
      </c>
      <c r="AZ4006">
        <v>0</v>
      </c>
      <c r="BA4006">
        <v>0</v>
      </c>
      <c r="BD4006" s="3">
        <v>41321.662499999999</v>
      </c>
      <c r="BE4006" s="3">
        <v>41321.663888888892</v>
      </c>
      <c r="BF4006" t="s">
        <v>115</v>
      </c>
      <c r="BG4006" t="s">
        <v>115</v>
      </c>
      <c r="BH4006">
        <v>8149</v>
      </c>
      <c r="BM4006">
        <v>43550</v>
      </c>
      <c r="BR4006" t="s">
        <v>116</v>
      </c>
      <c r="BS4006" t="s">
        <v>117</v>
      </c>
      <c r="BU4006">
        <v>1</v>
      </c>
      <c r="BV4006" t="s">
        <v>118</v>
      </c>
      <c r="BX4006" t="s">
        <v>119</v>
      </c>
      <c r="BY4006" t="s">
        <v>119</v>
      </c>
      <c r="BZ4006" t="s">
        <v>119</v>
      </c>
      <c r="CA4006">
        <v>1</v>
      </c>
      <c r="CC4006" t="s">
        <v>120</v>
      </c>
      <c r="CH4006">
        <v>540</v>
      </c>
      <c r="CI4006">
        <v>37720</v>
      </c>
      <c r="CJ4006" t="s">
        <v>106</v>
      </c>
      <c r="CK4006" t="s">
        <v>106</v>
      </c>
      <c r="CL4006">
        <v>10</v>
      </c>
      <c r="CM4006" t="s">
        <v>2889</v>
      </c>
      <c r="CO4006">
        <v>125144</v>
      </c>
      <c r="CQ4006">
        <v>0</v>
      </c>
      <c r="CR4006">
        <v>0</v>
      </c>
      <c r="CS4006">
        <v>0</v>
      </c>
      <c r="CY4006" t="s">
        <v>123</v>
      </c>
      <c r="CZ4006" t="s">
        <v>124</v>
      </c>
      <c r="DD4006" t="str" cm="1">
        <f t="array" ref="DD4006">TEXT(_xlfn.SEQUENCE(1, DATEDIF(AG4006, AH4006, "m") + 1, AG4006, 30), "YYYY-APMM")</f>
        <v>2013-AP12</v>
      </c>
      <c r="DN4006">
        <f t="shared" si="124"/>
        <v>300.3</v>
      </c>
      <c r="DO4006" t="str">
        <f t="shared" si="125"/>
        <v>LABOR- SUBCONTRACTOR</v>
      </c>
    </row>
    <row r="4007" spans="1:119" x14ac:dyDescent="0.35">
      <c r="A4007" t="s">
        <v>105</v>
      </c>
      <c r="B4007">
        <v>503292</v>
      </c>
      <c r="C4007">
        <v>6359</v>
      </c>
      <c r="D4007">
        <v>125147</v>
      </c>
      <c r="E4007">
        <v>13662</v>
      </c>
      <c r="F4007">
        <v>0</v>
      </c>
      <c r="G4007" t="s">
        <v>106</v>
      </c>
      <c r="H4007" t="s">
        <v>106</v>
      </c>
      <c r="I4007" t="s">
        <v>106</v>
      </c>
      <c r="J4007" t="s">
        <v>107</v>
      </c>
      <c r="K4007" t="s">
        <v>108</v>
      </c>
      <c r="L4007" t="s">
        <v>109</v>
      </c>
      <c r="M4007" t="s">
        <v>110</v>
      </c>
      <c r="N4007" t="s">
        <v>9059</v>
      </c>
      <c r="O4007" t="s">
        <v>2846</v>
      </c>
      <c r="P4007">
        <v>8169</v>
      </c>
      <c r="Q4007">
        <v>240</v>
      </c>
      <c r="R4007">
        <v>0</v>
      </c>
      <c r="S4007">
        <v>80</v>
      </c>
      <c r="T4007">
        <v>0</v>
      </c>
      <c r="U4007">
        <v>668.75</v>
      </c>
      <c r="V4007">
        <v>668.75</v>
      </c>
      <c r="W4007">
        <v>80</v>
      </c>
      <c r="X4007">
        <v>0</v>
      </c>
      <c r="Y4007">
        <v>0</v>
      </c>
      <c r="Z4007">
        <v>0</v>
      </c>
      <c r="AD4007" s="1">
        <v>41561.333333333336</v>
      </c>
      <c r="AE4007" s="1">
        <v>41574.708333333336</v>
      </c>
      <c r="AG4007" s="1">
        <v>41526.333333333336</v>
      </c>
      <c r="AH4007" s="1">
        <v>41536.708333333336</v>
      </c>
      <c r="AI4007" s="1">
        <v>41526.333333333336</v>
      </c>
      <c r="AJ4007" s="1">
        <v>41536.708333333336</v>
      </c>
      <c r="AK4007" s="1">
        <v>41526.333333333336</v>
      </c>
      <c r="AL4007" s="1">
        <v>41536.708333333336</v>
      </c>
      <c r="AM4007" s="1">
        <v>41561.333333333336</v>
      </c>
      <c r="AN4007" s="1">
        <v>41574.708333333336</v>
      </c>
      <c r="AP4007" t="s">
        <v>113</v>
      </c>
      <c r="AU4007" t="s">
        <v>9060</v>
      </c>
      <c r="AY4007" t="s">
        <v>106</v>
      </c>
      <c r="AZ4007">
        <v>0</v>
      </c>
      <c r="BA4007">
        <v>0</v>
      </c>
      <c r="BD4007" s="3">
        <v>41321.662499999999</v>
      </c>
      <c r="BE4007" s="3">
        <v>41321.663888888892</v>
      </c>
      <c r="BF4007" t="s">
        <v>115</v>
      </c>
      <c r="BG4007" t="s">
        <v>115</v>
      </c>
      <c r="BH4007">
        <v>8149</v>
      </c>
      <c r="BM4007">
        <v>43460</v>
      </c>
      <c r="BR4007" t="s">
        <v>2848</v>
      </c>
      <c r="BS4007" t="s">
        <v>2849</v>
      </c>
      <c r="BU4007">
        <v>1</v>
      </c>
      <c r="BV4007" t="s">
        <v>118</v>
      </c>
      <c r="BX4007" t="s">
        <v>119</v>
      </c>
      <c r="BY4007" t="s">
        <v>119</v>
      </c>
      <c r="BZ4007" t="s">
        <v>119</v>
      </c>
      <c r="CA4007">
        <v>1</v>
      </c>
      <c r="CC4007" t="s">
        <v>120</v>
      </c>
      <c r="CH4007">
        <v>540</v>
      </c>
      <c r="CI4007">
        <v>37770</v>
      </c>
      <c r="CJ4007" t="s">
        <v>106</v>
      </c>
      <c r="CK4007" t="s">
        <v>106</v>
      </c>
      <c r="CL4007">
        <v>15</v>
      </c>
      <c r="CM4007" t="s">
        <v>2850</v>
      </c>
      <c r="CO4007">
        <v>125146</v>
      </c>
      <c r="CQ4007">
        <v>0</v>
      </c>
      <c r="CR4007">
        <v>0</v>
      </c>
      <c r="CS4007">
        <v>0</v>
      </c>
      <c r="CY4007" t="s">
        <v>123</v>
      </c>
      <c r="CZ4007" t="s">
        <v>124</v>
      </c>
      <c r="DD4007" t="str" cm="1">
        <f t="array" ref="DD4007">TEXT(_xlfn.SEQUENCE(1, DATEDIF(AG4007, AH4007, "m") + 1, AG4007, 30), "YYYY-APMM")</f>
        <v>2013-AP09</v>
      </c>
      <c r="DN4007">
        <f t="shared" si="124"/>
        <v>668.75</v>
      </c>
      <c r="DO4007" t="str">
        <f t="shared" si="125"/>
        <v>PLASTER MASON SK</v>
      </c>
    </row>
    <row r="4008" spans="1:119" x14ac:dyDescent="0.35">
      <c r="A4008" t="s">
        <v>105</v>
      </c>
      <c r="B4008">
        <v>503293</v>
      </c>
      <c r="C4008">
        <v>6359</v>
      </c>
      <c r="D4008">
        <v>125147</v>
      </c>
      <c r="E4008">
        <v>13662</v>
      </c>
      <c r="F4008">
        <v>0</v>
      </c>
      <c r="G4008" t="s">
        <v>106</v>
      </c>
      <c r="H4008" t="s">
        <v>106</v>
      </c>
      <c r="I4008" t="s">
        <v>106</v>
      </c>
      <c r="J4008" t="s">
        <v>107</v>
      </c>
      <c r="K4008" t="s">
        <v>108</v>
      </c>
      <c r="L4008" t="s">
        <v>109</v>
      </c>
      <c r="M4008" t="s">
        <v>110</v>
      </c>
      <c r="N4008" t="s">
        <v>9061</v>
      </c>
      <c r="O4008" t="s">
        <v>2860</v>
      </c>
      <c r="P4008">
        <v>8178</v>
      </c>
      <c r="Q4008">
        <v>304</v>
      </c>
      <c r="R4008">
        <v>0</v>
      </c>
      <c r="S4008">
        <v>56</v>
      </c>
      <c r="T4008">
        <v>0</v>
      </c>
      <c r="U4008">
        <v>234.75</v>
      </c>
      <c r="V4008">
        <v>234.75</v>
      </c>
      <c r="W4008">
        <v>56</v>
      </c>
      <c r="X4008">
        <v>0</v>
      </c>
      <c r="Y4008">
        <v>0</v>
      </c>
      <c r="Z4008">
        <v>0</v>
      </c>
      <c r="AD4008" s="1">
        <v>41584.333333333336</v>
      </c>
      <c r="AE4008" s="1">
        <v>41591.708333333336</v>
      </c>
      <c r="AG4008" s="1">
        <v>41538.333333333336</v>
      </c>
      <c r="AH4008" s="1">
        <v>41545.708333333336</v>
      </c>
      <c r="AI4008" s="1">
        <v>41538.333333333336</v>
      </c>
      <c r="AJ4008" s="1">
        <v>41545.708333333336</v>
      </c>
      <c r="AK4008" s="1">
        <v>41538.333333333336</v>
      </c>
      <c r="AL4008" s="1">
        <v>41545.708333333336</v>
      </c>
      <c r="AM4008" s="1">
        <v>41584.333333333336</v>
      </c>
      <c r="AN4008" s="1">
        <v>41591.708333333336</v>
      </c>
      <c r="AP4008" t="s">
        <v>113</v>
      </c>
      <c r="AU4008" t="s">
        <v>9062</v>
      </c>
      <c r="AY4008" t="s">
        <v>106</v>
      </c>
      <c r="AZ4008">
        <v>0</v>
      </c>
      <c r="BA4008">
        <v>0</v>
      </c>
      <c r="BD4008" s="3">
        <v>41321.662499999999</v>
      </c>
      <c r="BE4008" s="3">
        <v>41321.663888888892</v>
      </c>
      <c r="BF4008" t="s">
        <v>115</v>
      </c>
      <c r="BG4008" t="s">
        <v>115</v>
      </c>
      <c r="BH4008">
        <v>8149</v>
      </c>
      <c r="BM4008">
        <v>43550</v>
      </c>
      <c r="BR4008" t="s">
        <v>116</v>
      </c>
      <c r="BS4008" t="s">
        <v>117</v>
      </c>
      <c r="BU4008">
        <v>1</v>
      </c>
      <c r="BV4008" t="s">
        <v>118</v>
      </c>
      <c r="BX4008" t="s">
        <v>119</v>
      </c>
      <c r="BY4008" t="s">
        <v>119</v>
      </c>
      <c r="BZ4008" t="s">
        <v>119</v>
      </c>
      <c r="CA4008">
        <v>1</v>
      </c>
      <c r="CC4008" t="s">
        <v>120</v>
      </c>
      <c r="CH4008">
        <v>540</v>
      </c>
      <c r="CI4008">
        <v>37770</v>
      </c>
      <c r="CJ4008" t="s">
        <v>106</v>
      </c>
      <c r="CK4008" t="s">
        <v>106</v>
      </c>
      <c r="CL4008">
        <v>15</v>
      </c>
      <c r="CM4008" t="s">
        <v>2850</v>
      </c>
      <c r="CO4008">
        <v>125146</v>
      </c>
      <c r="CQ4008">
        <v>0</v>
      </c>
      <c r="CR4008">
        <v>0</v>
      </c>
      <c r="CS4008">
        <v>0</v>
      </c>
      <c r="CY4008" t="s">
        <v>123</v>
      </c>
      <c r="CZ4008" t="s">
        <v>124</v>
      </c>
      <c r="DD4008" t="str" cm="1">
        <f t="array" ref="DD4008">TEXT(_xlfn.SEQUENCE(1, DATEDIF(AG4008, AH4008, "m") + 1, AG4008, 30), "YYYY-APMM")</f>
        <v>2013-AP09</v>
      </c>
      <c r="DN4008">
        <f t="shared" si="124"/>
        <v>234.75</v>
      </c>
      <c r="DO4008" t="str">
        <f t="shared" si="125"/>
        <v>LABOR- SUBCONTRACTOR</v>
      </c>
    </row>
    <row r="4009" spans="1:119" x14ac:dyDescent="0.35">
      <c r="A4009" t="s">
        <v>105</v>
      </c>
      <c r="B4009">
        <v>503294</v>
      </c>
      <c r="C4009">
        <v>6359</v>
      </c>
      <c r="D4009">
        <v>125148</v>
      </c>
      <c r="E4009">
        <v>13662</v>
      </c>
      <c r="F4009">
        <v>0</v>
      </c>
      <c r="G4009" t="s">
        <v>106</v>
      </c>
      <c r="H4009" t="s">
        <v>106</v>
      </c>
      <c r="I4009" t="s">
        <v>106</v>
      </c>
      <c r="J4009" t="s">
        <v>107</v>
      </c>
      <c r="K4009" t="s">
        <v>108</v>
      </c>
      <c r="L4009" t="s">
        <v>109</v>
      </c>
      <c r="M4009" t="s">
        <v>110</v>
      </c>
      <c r="N4009" t="s">
        <v>9063</v>
      </c>
      <c r="O4009" t="s">
        <v>7712</v>
      </c>
      <c r="P4009">
        <v>8174</v>
      </c>
      <c r="Q4009">
        <v>240</v>
      </c>
      <c r="R4009">
        <v>0</v>
      </c>
      <c r="S4009">
        <v>56</v>
      </c>
      <c r="T4009">
        <v>0</v>
      </c>
      <c r="U4009">
        <v>43</v>
      </c>
      <c r="V4009">
        <v>43</v>
      </c>
      <c r="W4009">
        <v>56</v>
      </c>
      <c r="X4009">
        <v>0</v>
      </c>
      <c r="Y4009">
        <v>0</v>
      </c>
      <c r="Z4009">
        <v>0</v>
      </c>
      <c r="AD4009" s="1">
        <v>41539.333333333336</v>
      </c>
      <c r="AE4009" s="1">
        <v>41546.708333333336</v>
      </c>
      <c r="AG4009" s="1">
        <v>41504.333333333336</v>
      </c>
      <c r="AH4009" s="1">
        <v>41511.708333333336</v>
      </c>
      <c r="AI4009" s="1">
        <v>41504.333333333336</v>
      </c>
      <c r="AJ4009" s="1">
        <v>41511.708333333336</v>
      </c>
      <c r="AK4009" s="1">
        <v>41504.333333333336</v>
      </c>
      <c r="AL4009" s="1">
        <v>41511.708333333336</v>
      </c>
      <c r="AM4009" s="1">
        <v>41539.333333333336</v>
      </c>
      <c r="AN4009" s="1">
        <v>41546.708333333336</v>
      </c>
      <c r="AP4009" t="s">
        <v>113</v>
      </c>
      <c r="AU4009" t="s">
        <v>9064</v>
      </c>
      <c r="AY4009" t="s">
        <v>106</v>
      </c>
      <c r="AZ4009">
        <v>0</v>
      </c>
      <c r="BA4009">
        <v>0</v>
      </c>
      <c r="BD4009" s="3">
        <v>41321.662499999999</v>
      </c>
      <c r="BE4009" s="3">
        <v>41321.663888888892</v>
      </c>
      <c r="BF4009" t="s">
        <v>115</v>
      </c>
      <c r="BG4009" t="s">
        <v>115</v>
      </c>
      <c r="BH4009">
        <v>8149</v>
      </c>
      <c r="BM4009">
        <v>43510</v>
      </c>
      <c r="BR4009" t="s">
        <v>3242</v>
      </c>
      <c r="BS4009" t="s">
        <v>3243</v>
      </c>
      <c r="BU4009">
        <v>1</v>
      </c>
      <c r="BV4009" t="s">
        <v>118</v>
      </c>
      <c r="BX4009" t="s">
        <v>119</v>
      </c>
      <c r="BY4009" t="s">
        <v>119</v>
      </c>
      <c r="BZ4009" t="s">
        <v>119</v>
      </c>
      <c r="CA4009">
        <v>1</v>
      </c>
      <c r="CC4009" t="s">
        <v>120</v>
      </c>
      <c r="CH4009">
        <v>540</v>
      </c>
      <c r="CI4009">
        <v>37760</v>
      </c>
      <c r="CJ4009" t="s">
        <v>106</v>
      </c>
      <c r="CK4009" t="s">
        <v>106</v>
      </c>
      <c r="CL4009">
        <v>10</v>
      </c>
      <c r="CM4009" t="s">
        <v>2867</v>
      </c>
      <c r="CO4009">
        <v>125146</v>
      </c>
      <c r="CQ4009">
        <v>0</v>
      </c>
      <c r="CR4009">
        <v>0</v>
      </c>
      <c r="CS4009">
        <v>0</v>
      </c>
      <c r="CY4009" t="s">
        <v>123</v>
      </c>
      <c r="CZ4009" t="s">
        <v>124</v>
      </c>
      <c r="DD4009" t="str" cm="1">
        <f t="array" ref="DD4009">TEXT(_xlfn.SEQUENCE(1, DATEDIF(AG4009, AH4009, "m") + 1, AG4009, 30), "YYYY-APMM")</f>
        <v>2013-AP08</v>
      </c>
      <c r="DN4009">
        <f t="shared" si="124"/>
        <v>43</v>
      </c>
      <c r="DO4009" t="str">
        <f t="shared" si="125"/>
        <v>INTERLOCK MASON SK</v>
      </c>
    </row>
    <row r="4010" spans="1:119" x14ac:dyDescent="0.35">
      <c r="A4010" t="s">
        <v>105</v>
      </c>
      <c r="B4010">
        <v>503295</v>
      </c>
      <c r="C4010">
        <v>6359</v>
      </c>
      <c r="D4010">
        <v>125148</v>
      </c>
      <c r="E4010">
        <v>13662</v>
      </c>
      <c r="F4010">
        <v>0</v>
      </c>
      <c r="G4010" t="s">
        <v>106</v>
      </c>
      <c r="H4010" t="s">
        <v>106</v>
      </c>
      <c r="I4010" t="s">
        <v>106</v>
      </c>
      <c r="J4010" t="s">
        <v>107</v>
      </c>
      <c r="K4010" t="s">
        <v>108</v>
      </c>
      <c r="L4010" t="s">
        <v>109</v>
      </c>
      <c r="M4010" t="s">
        <v>110</v>
      </c>
      <c r="N4010" t="s">
        <v>9065</v>
      </c>
      <c r="O4010" t="s">
        <v>2863</v>
      </c>
      <c r="P4010">
        <v>8164</v>
      </c>
      <c r="Q4010">
        <v>240</v>
      </c>
      <c r="R4010">
        <v>0</v>
      </c>
      <c r="S4010">
        <v>16</v>
      </c>
      <c r="T4010">
        <v>0</v>
      </c>
      <c r="U4010">
        <v>33</v>
      </c>
      <c r="V4010">
        <v>33</v>
      </c>
      <c r="W4010">
        <v>16</v>
      </c>
      <c r="X4010">
        <v>0</v>
      </c>
      <c r="Y4010">
        <v>0</v>
      </c>
      <c r="Z4010">
        <v>0</v>
      </c>
      <c r="AD4010" s="1">
        <v>41547.333333333336</v>
      </c>
      <c r="AE4010" s="1">
        <v>41548.708333333336</v>
      </c>
      <c r="AG4010" s="1">
        <v>41512.333333333336</v>
      </c>
      <c r="AH4010" s="1">
        <v>41513.708333333336</v>
      </c>
      <c r="AI4010" s="1">
        <v>41512.333333333336</v>
      </c>
      <c r="AJ4010" s="1">
        <v>41513.708333333336</v>
      </c>
      <c r="AK4010" s="1">
        <v>41512.333333333336</v>
      </c>
      <c r="AL4010" s="1">
        <v>41513.708333333336</v>
      </c>
      <c r="AM4010" s="1">
        <v>41547.333333333336</v>
      </c>
      <c r="AN4010" s="1">
        <v>41548.708333333336</v>
      </c>
      <c r="AP4010" t="s">
        <v>113</v>
      </c>
      <c r="AU4010" t="s">
        <v>9066</v>
      </c>
      <c r="AY4010" t="s">
        <v>106</v>
      </c>
      <c r="AZ4010">
        <v>0</v>
      </c>
      <c r="BA4010">
        <v>0</v>
      </c>
      <c r="BD4010" s="3">
        <v>41321.662499999999</v>
      </c>
      <c r="BE4010" s="3">
        <v>41321.663888888892</v>
      </c>
      <c r="BF4010" t="s">
        <v>115</v>
      </c>
      <c r="BG4010" t="s">
        <v>115</v>
      </c>
      <c r="BH4010">
        <v>8149</v>
      </c>
      <c r="BM4010">
        <v>43410</v>
      </c>
      <c r="BR4010" t="s">
        <v>2865</v>
      </c>
      <c r="BS4010" t="s">
        <v>2866</v>
      </c>
      <c r="BU4010">
        <v>1</v>
      </c>
      <c r="BV4010" t="s">
        <v>118</v>
      </c>
      <c r="BX4010" t="s">
        <v>119</v>
      </c>
      <c r="BY4010" t="s">
        <v>119</v>
      </c>
      <c r="BZ4010" t="s">
        <v>119</v>
      </c>
      <c r="CA4010">
        <v>1</v>
      </c>
      <c r="CC4010" t="s">
        <v>120</v>
      </c>
      <c r="CH4010">
        <v>540</v>
      </c>
      <c r="CI4010">
        <v>37760</v>
      </c>
      <c r="CJ4010" t="s">
        <v>106</v>
      </c>
      <c r="CK4010" t="s">
        <v>106</v>
      </c>
      <c r="CL4010">
        <v>10</v>
      </c>
      <c r="CM4010" t="s">
        <v>2867</v>
      </c>
      <c r="CO4010">
        <v>125146</v>
      </c>
      <c r="CQ4010">
        <v>0</v>
      </c>
      <c r="CR4010">
        <v>0</v>
      </c>
      <c r="CS4010">
        <v>0</v>
      </c>
      <c r="CY4010" t="s">
        <v>123</v>
      </c>
      <c r="CZ4010" t="s">
        <v>124</v>
      </c>
      <c r="DD4010" t="str" cm="1">
        <f t="array" ref="DD4010">TEXT(_xlfn.SEQUENCE(1, DATEDIF(AG4010, AH4010, "m") + 1, AG4010, 30), "YYYY-APMM")</f>
        <v>2013-AP08</v>
      </c>
      <c r="DN4010">
        <f t="shared" si="124"/>
        <v>33</v>
      </c>
      <c r="DO4010" t="str">
        <f t="shared" si="125"/>
        <v>SCREED MASON SK</v>
      </c>
    </row>
    <row r="4011" spans="1:119" x14ac:dyDescent="0.35">
      <c r="A4011" t="s">
        <v>105</v>
      </c>
      <c r="B4011">
        <v>503296</v>
      </c>
      <c r="C4011">
        <v>6359</v>
      </c>
      <c r="D4011">
        <v>125148</v>
      </c>
      <c r="E4011">
        <v>13662</v>
      </c>
      <c r="F4011">
        <v>0</v>
      </c>
      <c r="G4011" t="s">
        <v>106</v>
      </c>
      <c r="H4011" t="s">
        <v>106</v>
      </c>
      <c r="I4011" t="s">
        <v>106</v>
      </c>
      <c r="J4011" t="s">
        <v>107</v>
      </c>
      <c r="K4011" t="s">
        <v>108</v>
      </c>
      <c r="L4011" t="s">
        <v>109</v>
      </c>
      <c r="M4011" t="s">
        <v>110</v>
      </c>
      <c r="N4011" t="s">
        <v>9067</v>
      </c>
      <c r="O4011" t="s">
        <v>2869</v>
      </c>
      <c r="P4011">
        <v>8178</v>
      </c>
      <c r="Q4011">
        <v>240</v>
      </c>
      <c r="R4011">
        <v>0</v>
      </c>
      <c r="S4011">
        <v>32</v>
      </c>
      <c r="T4011">
        <v>0</v>
      </c>
      <c r="U4011">
        <v>121</v>
      </c>
      <c r="V4011">
        <v>121</v>
      </c>
      <c r="W4011">
        <v>32</v>
      </c>
      <c r="X4011">
        <v>0</v>
      </c>
      <c r="Y4011">
        <v>0</v>
      </c>
      <c r="Z4011">
        <v>0</v>
      </c>
      <c r="AD4011" s="1">
        <v>41549.333333333336</v>
      </c>
      <c r="AE4011" s="1">
        <v>41553.708333333336</v>
      </c>
      <c r="AG4011" s="1">
        <v>41514.333333333336</v>
      </c>
      <c r="AH4011" s="1">
        <v>41518.708333333336</v>
      </c>
      <c r="AI4011" s="1">
        <v>41514.333333333336</v>
      </c>
      <c r="AJ4011" s="1">
        <v>41518.708333333336</v>
      </c>
      <c r="AK4011" s="1">
        <v>41514.333333333336</v>
      </c>
      <c r="AL4011" s="1">
        <v>41518.708333333336</v>
      </c>
      <c r="AM4011" s="1">
        <v>41549.333333333336</v>
      </c>
      <c r="AN4011" s="1">
        <v>41553.708333333336</v>
      </c>
      <c r="AP4011" t="s">
        <v>113</v>
      </c>
      <c r="AU4011" t="s">
        <v>9068</v>
      </c>
      <c r="AY4011" t="s">
        <v>106</v>
      </c>
      <c r="AZ4011">
        <v>0</v>
      </c>
      <c r="BA4011">
        <v>0</v>
      </c>
      <c r="BD4011" s="3">
        <v>41321.662499999999</v>
      </c>
      <c r="BE4011" s="3">
        <v>41321.663888888892</v>
      </c>
      <c r="BF4011" t="s">
        <v>115</v>
      </c>
      <c r="BG4011" t="s">
        <v>115</v>
      </c>
      <c r="BH4011">
        <v>8149</v>
      </c>
      <c r="BM4011">
        <v>43550</v>
      </c>
      <c r="BR4011" t="s">
        <v>116</v>
      </c>
      <c r="BS4011" t="s">
        <v>117</v>
      </c>
      <c r="BU4011">
        <v>1</v>
      </c>
      <c r="BV4011" t="s">
        <v>118</v>
      </c>
      <c r="BX4011" t="s">
        <v>119</v>
      </c>
      <c r="BY4011" t="s">
        <v>119</v>
      </c>
      <c r="BZ4011" t="s">
        <v>119</v>
      </c>
      <c r="CA4011">
        <v>1</v>
      </c>
      <c r="CC4011" t="s">
        <v>120</v>
      </c>
      <c r="CH4011">
        <v>540</v>
      </c>
      <c r="CI4011">
        <v>37760</v>
      </c>
      <c r="CJ4011" t="s">
        <v>106</v>
      </c>
      <c r="CK4011" t="s">
        <v>106</v>
      </c>
      <c r="CL4011">
        <v>10</v>
      </c>
      <c r="CM4011" t="s">
        <v>2867</v>
      </c>
      <c r="CO4011">
        <v>125146</v>
      </c>
      <c r="CQ4011">
        <v>0</v>
      </c>
      <c r="CR4011">
        <v>0</v>
      </c>
      <c r="CS4011">
        <v>0</v>
      </c>
      <c r="CY4011" t="s">
        <v>123</v>
      </c>
      <c r="CZ4011" t="s">
        <v>124</v>
      </c>
      <c r="DD4011" t="str" cm="1">
        <f t="array" ref="DD4011">TEXT(_xlfn.SEQUENCE(1, DATEDIF(AG4011, AH4011, "m") + 1, AG4011, 30), "YYYY-APMM")</f>
        <v>2013-AP08</v>
      </c>
      <c r="DN4011">
        <f t="shared" si="124"/>
        <v>121</v>
      </c>
      <c r="DO4011" t="str">
        <f t="shared" si="125"/>
        <v>LABOR- SUBCONTRACTOR</v>
      </c>
    </row>
    <row r="4012" spans="1:119" x14ac:dyDescent="0.35">
      <c r="A4012" t="s">
        <v>105</v>
      </c>
      <c r="B4012">
        <v>503297</v>
      </c>
      <c r="C4012">
        <v>6359</v>
      </c>
      <c r="D4012">
        <v>125148</v>
      </c>
      <c r="E4012">
        <v>13662</v>
      </c>
      <c r="F4012">
        <v>0</v>
      </c>
      <c r="G4012" t="s">
        <v>106</v>
      </c>
      <c r="H4012" t="s">
        <v>106</v>
      </c>
      <c r="I4012" t="s">
        <v>106</v>
      </c>
      <c r="J4012" t="s">
        <v>107</v>
      </c>
      <c r="K4012" t="s">
        <v>108</v>
      </c>
      <c r="L4012" t="s">
        <v>109</v>
      </c>
      <c r="M4012" t="s">
        <v>110</v>
      </c>
      <c r="N4012" t="s">
        <v>9069</v>
      </c>
      <c r="O4012" t="s">
        <v>2872</v>
      </c>
      <c r="P4012">
        <v>8178</v>
      </c>
      <c r="Q4012">
        <v>240</v>
      </c>
      <c r="R4012">
        <v>0</v>
      </c>
      <c r="S4012">
        <v>32</v>
      </c>
      <c r="T4012">
        <v>0</v>
      </c>
      <c r="U4012">
        <v>57.75</v>
      </c>
      <c r="V4012">
        <v>57.75</v>
      </c>
      <c r="W4012">
        <v>32</v>
      </c>
      <c r="X4012">
        <v>0</v>
      </c>
      <c r="Y4012">
        <v>0</v>
      </c>
      <c r="Z4012">
        <v>0</v>
      </c>
      <c r="AD4012" s="1">
        <v>41554.333333333336</v>
      </c>
      <c r="AE4012" s="1">
        <v>41557.708333333336</v>
      </c>
      <c r="AG4012" s="1">
        <v>41519.333333333336</v>
      </c>
      <c r="AH4012" s="1">
        <v>41522.708333333336</v>
      </c>
      <c r="AI4012" s="1">
        <v>41519.333333333336</v>
      </c>
      <c r="AJ4012" s="1">
        <v>41522.708333333336</v>
      </c>
      <c r="AK4012" s="1">
        <v>41519.333333333336</v>
      </c>
      <c r="AL4012" s="1">
        <v>41522.708333333336</v>
      </c>
      <c r="AM4012" s="1">
        <v>41554.333333333336</v>
      </c>
      <c r="AN4012" s="1">
        <v>41557.708333333336</v>
      </c>
      <c r="AP4012" t="s">
        <v>113</v>
      </c>
      <c r="AU4012" t="s">
        <v>9070</v>
      </c>
      <c r="AY4012" t="s">
        <v>106</v>
      </c>
      <c r="AZ4012">
        <v>0</v>
      </c>
      <c r="BA4012">
        <v>0</v>
      </c>
      <c r="BD4012" s="3">
        <v>41321.662499999999</v>
      </c>
      <c r="BE4012" s="3">
        <v>41321.663888888892</v>
      </c>
      <c r="BF4012" t="s">
        <v>115</v>
      </c>
      <c r="BG4012" t="s">
        <v>115</v>
      </c>
      <c r="BH4012">
        <v>8149</v>
      </c>
      <c r="BM4012">
        <v>43550</v>
      </c>
      <c r="BR4012" t="s">
        <v>116</v>
      </c>
      <c r="BS4012" t="s">
        <v>117</v>
      </c>
      <c r="BU4012">
        <v>1</v>
      </c>
      <c r="BV4012" t="s">
        <v>118</v>
      </c>
      <c r="BX4012" t="s">
        <v>119</v>
      </c>
      <c r="BY4012" t="s">
        <v>119</v>
      </c>
      <c r="BZ4012" t="s">
        <v>119</v>
      </c>
      <c r="CA4012">
        <v>1</v>
      </c>
      <c r="CC4012" t="s">
        <v>120</v>
      </c>
      <c r="CH4012">
        <v>540</v>
      </c>
      <c r="CI4012">
        <v>37760</v>
      </c>
      <c r="CJ4012" t="s">
        <v>106</v>
      </c>
      <c r="CK4012" t="s">
        <v>106</v>
      </c>
      <c r="CL4012">
        <v>10</v>
      </c>
      <c r="CM4012" t="s">
        <v>2867</v>
      </c>
      <c r="CO4012">
        <v>125146</v>
      </c>
      <c r="CQ4012">
        <v>0</v>
      </c>
      <c r="CR4012">
        <v>0</v>
      </c>
      <c r="CS4012">
        <v>0</v>
      </c>
      <c r="CY4012" t="s">
        <v>123</v>
      </c>
      <c r="CZ4012" t="s">
        <v>124</v>
      </c>
      <c r="DD4012" t="str" cm="1">
        <f t="array" ref="DD4012">TEXT(_xlfn.SEQUENCE(1, DATEDIF(AG4012, AH4012, "m") + 1, AG4012, 30), "YYYY-APMM")</f>
        <v>2013-AP09</v>
      </c>
      <c r="DN4012">
        <f t="shared" si="124"/>
        <v>57.75</v>
      </c>
      <c r="DO4012" t="str">
        <f t="shared" si="125"/>
        <v>LABOR- SUBCONTRACTOR</v>
      </c>
    </row>
    <row r="4013" spans="1:119" x14ac:dyDescent="0.35">
      <c r="A4013" t="s">
        <v>105</v>
      </c>
      <c r="B4013">
        <v>503298</v>
      </c>
      <c r="C4013">
        <v>6359</v>
      </c>
      <c r="D4013">
        <v>125148</v>
      </c>
      <c r="E4013">
        <v>13662</v>
      </c>
      <c r="F4013">
        <v>0</v>
      </c>
      <c r="G4013" t="s">
        <v>106</v>
      </c>
      <c r="H4013" t="s">
        <v>106</v>
      </c>
      <c r="I4013" t="s">
        <v>106</v>
      </c>
      <c r="J4013" t="s">
        <v>107</v>
      </c>
      <c r="K4013" t="s">
        <v>108</v>
      </c>
      <c r="L4013" t="s">
        <v>109</v>
      </c>
      <c r="M4013" t="s">
        <v>110</v>
      </c>
      <c r="N4013" t="s">
        <v>9071</v>
      </c>
      <c r="O4013" t="s">
        <v>2875</v>
      </c>
      <c r="P4013">
        <v>8170</v>
      </c>
      <c r="Q4013">
        <v>240</v>
      </c>
      <c r="R4013">
        <v>0</v>
      </c>
      <c r="S4013">
        <v>16</v>
      </c>
      <c r="T4013">
        <v>0</v>
      </c>
      <c r="U4013">
        <v>58.5</v>
      </c>
      <c r="V4013">
        <v>58.5</v>
      </c>
      <c r="W4013">
        <v>16</v>
      </c>
      <c r="X4013">
        <v>0</v>
      </c>
      <c r="Y4013">
        <v>0</v>
      </c>
      <c r="Z4013">
        <v>0</v>
      </c>
      <c r="AD4013" s="1">
        <v>41559.333333333336</v>
      </c>
      <c r="AE4013" s="1">
        <v>41560.708333333336</v>
      </c>
      <c r="AG4013" s="1">
        <v>41524.333333333336</v>
      </c>
      <c r="AH4013" s="1">
        <v>41525.708333333336</v>
      </c>
      <c r="AI4013" s="1">
        <v>41524.333333333336</v>
      </c>
      <c r="AJ4013" s="1">
        <v>41525.708333333336</v>
      </c>
      <c r="AK4013" s="1">
        <v>41524.333333333336</v>
      </c>
      <c r="AL4013" s="1">
        <v>41525.708333333336</v>
      </c>
      <c r="AM4013" s="1">
        <v>41559.333333333336</v>
      </c>
      <c r="AN4013" s="1">
        <v>41560.708333333336</v>
      </c>
      <c r="AP4013" t="s">
        <v>113</v>
      </c>
      <c r="AU4013" t="s">
        <v>9072</v>
      </c>
      <c r="AY4013" t="s">
        <v>106</v>
      </c>
      <c r="AZ4013">
        <v>0</v>
      </c>
      <c r="BA4013">
        <v>0</v>
      </c>
      <c r="BD4013" s="3">
        <v>41321.662499999999</v>
      </c>
      <c r="BE4013" s="3">
        <v>41321.663888888892</v>
      </c>
      <c r="BF4013" t="s">
        <v>115</v>
      </c>
      <c r="BG4013" t="s">
        <v>115</v>
      </c>
      <c r="BH4013">
        <v>8149</v>
      </c>
      <c r="BM4013">
        <v>43470</v>
      </c>
      <c r="BR4013" t="s">
        <v>2854</v>
      </c>
      <c r="BS4013" t="s">
        <v>2855</v>
      </c>
      <c r="BU4013">
        <v>1</v>
      </c>
      <c r="BV4013" t="s">
        <v>118</v>
      </c>
      <c r="BX4013" t="s">
        <v>119</v>
      </c>
      <c r="BY4013" t="s">
        <v>119</v>
      </c>
      <c r="BZ4013" t="s">
        <v>119</v>
      </c>
      <c r="CA4013">
        <v>1</v>
      </c>
      <c r="CC4013" t="s">
        <v>120</v>
      </c>
      <c r="CH4013">
        <v>540</v>
      </c>
      <c r="CI4013">
        <v>37760</v>
      </c>
      <c r="CJ4013" t="s">
        <v>106</v>
      </c>
      <c r="CK4013" t="s">
        <v>106</v>
      </c>
      <c r="CL4013">
        <v>10</v>
      </c>
      <c r="CM4013" t="s">
        <v>2867</v>
      </c>
      <c r="CO4013">
        <v>125146</v>
      </c>
      <c r="CQ4013">
        <v>0</v>
      </c>
      <c r="CR4013">
        <v>0</v>
      </c>
      <c r="CS4013">
        <v>0</v>
      </c>
      <c r="CY4013" t="s">
        <v>123</v>
      </c>
      <c r="CZ4013" t="s">
        <v>124</v>
      </c>
      <c r="DD4013" t="str" cm="1">
        <f t="array" ref="DD4013">TEXT(_xlfn.SEQUENCE(1, DATEDIF(AG4013, AH4013, "m") + 1, AG4013, 30), "YYYY-APMM")</f>
        <v>2013-AP09</v>
      </c>
      <c r="DN4013">
        <f t="shared" si="124"/>
        <v>58.5</v>
      </c>
      <c r="DO4013" t="str">
        <f t="shared" si="125"/>
        <v>TILE MASON SK</v>
      </c>
    </row>
    <row r="4014" spans="1:119" x14ac:dyDescent="0.35">
      <c r="A4014" t="s">
        <v>105</v>
      </c>
      <c r="B4014">
        <v>503299</v>
      </c>
      <c r="C4014">
        <v>6359</v>
      </c>
      <c r="D4014">
        <v>125148</v>
      </c>
      <c r="E4014">
        <v>13662</v>
      </c>
      <c r="F4014">
        <v>0</v>
      </c>
      <c r="G4014" t="s">
        <v>106</v>
      </c>
      <c r="H4014" t="s">
        <v>106</v>
      </c>
      <c r="I4014" t="s">
        <v>106</v>
      </c>
      <c r="J4014" t="s">
        <v>107</v>
      </c>
      <c r="K4014" t="s">
        <v>108</v>
      </c>
      <c r="L4014" t="s">
        <v>109</v>
      </c>
      <c r="M4014" t="s">
        <v>110</v>
      </c>
      <c r="N4014" t="s">
        <v>9073</v>
      </c>
      <c r="O4014" t="s">
        <v>2884</v>
      </c>
      <c r="P4014">
        <v>8178</v>
      </c>
      <c r="Q4014">
        <v>728</v>
      </c>
      <c r="R4014">
        <v>96</v>
      </c>
      <c r="S4014">
        <v>40</v>
      </c>
      <c r="T4014">
        <v>0</v>
      </c>
      <c r="U4014">
        <v>22</v>
      </c>
      <c r="V4014">
        <v>22</v>
      </c>
      <c r="W4014">
        <v>40</v>
      </c>
      <c r="X4014">
        <v>0</v>
      </c>
      <c r="Y4014">
        <v>0</v>
      </c>
      <c r="Z4014">
        <v>0</v>
      </c>
      <c r="AD4014" s="1">
        <v>41640.333333333336</v>
      </c>
      <c r="AE4014" s="1">
        <v>41645.708333333336</v>
      </c>
      <c r="AG4014" s="1">
        <v>41531.333333333336</v>
      </c>
      <c r="AH4014" s="1">
        <v>41535.708333333336</v>
      </c>
      <c r="AI4014" s="1">
        <v>41531.333333333336</v>
      </c>
      <c r="AJ4014" s="1">
        <v>41535.708333333336</v>
      </c>
      <c r="AK4014" s="1">
        <v>41531.333333333336</v>
      </c>
      <c r="AL4014" s="1">
        <v>41535.708333333336</v>
      </c>
      <c r="AM4014" s="1">
        <v>41640.333333333336</v>
      </c>
      <c r="AN4014" s="1">
        <v>41645.708333333336</v>
      </c>
      <c r="AP4014" t="s">
        <v>113</v>
      </c>
      <c r="AU4014" t="s">
        <v>9074</v>
      </c>
      <c r="AY4014" t="s">
        <v>106</v>
      </c>
      <c r="AZ4014">
        <v>0</v>
      </c>
      <c r="BA4014">
        <v>0</v>
      </c>
      <c r="BD4014" s="3">
        <v>41321.662499999999</v>
      </c>
      <c r="BE4014" s="3">
        <v>41321.663888888892</v>
      </c>
      <c r="BF4014" t="s">
        <v>115</v>
      </c>
      <c r="BG4014" t="s">
        <v>115</v>
      </c>
      <c r="BH4014">
        <v>8149</v>
      </c>
      <c r="BM4014">
        <v>43550</v>
      </c>
      <c r="BR4014" t="s">
        <v>116</v>
      </c>
      <c r="BS4014" t="s">
        <v>117</v>
      </c>
      <c r="BU4014">
        <v>1</v>
      </c>
      <c r="BV4014" t="s">
        <v>118</v>
      </c>
      <c r="BX4014" t="s">
        <v>119</v>
      </c>
      <c r="BY4014" t="s">
        <v>119</v>
      </c>
      <c r="BZ4014" t="s">
        <v>119</v>
      </c>
      <c r="CA4014">
        <v>1</v>
      </c>
      <c r="CC4014" t="s">
        <v>120</v>
      </c>
      <c r="CH4014">
        <v>540</v>
      </c>
      <c r="CI4014">
        <v>37760</v>
      </c>
      <c r="CJ4014" t="s">
        <v>106</v>
      </c>
      <c r="CK4014" t="s">
        <v>106</v>
      </c>
      <c r="CL4014">
        <v>10</v>
      </c>
      <c r="CM4014" t="s">
        <v>2867</v>
      </c>
      <c r="CO4014">
        <v>125146</v>
      </c>
      <c r="CQ4014">
        <v>0</v>
      </c>
      <c r="CR4014">
        <v>0</v>
      </c>
      <c r="CS4014">
        <v>0</v>
      </c>
      <c r="CY4014" t="s">
        <v>123</v>
      </c>
      <c r="CZ4014" t="s">
        <v>124</v>
      </c>
      <c r="DD4014" t="str" cm="1">
        <f t="array" ref="DD4014">TEXT(_xlfn.SEQUENCE(1, DATEDIF(AG4014, AH4014, "m") + 1, AG4014, 30), "YYYY-APMM")</f>
        <v>2013-AP09</v>
      </c>
      <c r="DN4014">
        <f t="shared" si="124"/>
        <v>22</v>
      </c>
      <c r="DO4014" t="str">
        <f t="shared" si="125"/>
        <v>LABOR- SUBCONTRACTOR</v>
      </c>
    </row>
    <row r="4015" spans="1:119" x14ac:dyDescent="0.35">
      <c r="A4015" t="s">
        <v>105</v>
      </c>
      <c r="B4015">
        <v>503300</v>
      </c>
      <c r="C4015">
        <v>6359</v>
      </c>
      <c r="D4015">
        <v>125151</v>
      </c>
      <c r="E4015">
        <v>13662</v>
      </c>
      <c r="F4015">
        <v>0</v>
      </c>
      <c r="G4015" t="s">
        <v>106</v>
      </c>
      <c r="H4015" t="s">
        <v>106</v>
      </c>
      <c r="I4015" t="s">
        <v>106</v>
      </c>
      <c r="J4015" t="s">
        <v>107</v>
      </c>
      <c r="K4015" t="s">
        <v>108</v>
      </c>
      <c r="L4015" t="s">
        <v>109</v>
      </c>
      <c r="M4015" t="s">
        <v>110</v>
      </c>
      <c r="N4015" t="s">
        <v>9075</v>
      </c>
      <c r="O4015" t="s">
        <v>3043</v>
      </c>
      <c r="P4015">
        <v>8178</v>
      </c>
      <c r="Q4015">
        <v>704</v>
      </c>
      <c r="R4015">
        <v>176</v>
      </c>
      <c r="S4015">
        <v>40</v>
      </c>
      <c r="T4015">
        <v>0</v>
      </c>
      <c r="U4015">
        <v>2.15</v>
      </c>
      <c r="V4015">
        <v>2.15</v>
      </c>
      <c r="W4015">
        <v>40</v>
      </c>
      <c r="X4015">
        <v>0</v>
      </c>
      <c r="Y4015">
        <v>0</v>
      </c>
      <c r="Z4015">
        <v>0</v>
      </c>
      <c r="AD4015" s="1">
        <v>41640.333333333336</v>
      </c>
      <c r="AE4015" s="1">
        <v>41645.708333333336</v>
      </c>
      <c r="AG4015" s="1">
        <v>41534.333333333336</v>
      </c>
      <c r="AH4015" s="1">
        <v>41539.708333333336</v>
      </c>
      <c r="AI4015" s="1">
        <v>41534.333333333336</v>
      </c>
      <c r="AJ4015" s="1">
        <v>41539.708333333336</v>
      </c>
      <c r="AK4015" s="1">
        <v>41534.333333333336</v>
      </c>
      <c r="AL4015" s="1">
        <v>41539.708333333336</v>
      </c>
      <c r="AM4015" s="1">
        <v>41640.333333333336</v>
      </c>
      <c r="AN4015" s="1">
        <v>41645.708333333336</v>
      </c>
      <c r="AP4015" t="s">
        <v>113</v>
      </c>
      <c r="AU4015" t="s">
        <v>9076</v>
      </c>
      <c r="AY4015" t="s">
        <v>106</v>
      </c>
      <c r="AZ4015">
        <v>0</v>
      </c>
      <c r="BA4015">
        <v>0</v>
      </c>
      <c r="BD4015" s="3">
        <v>41321.662499999999</v>
      </c>
      <c r="BE4015" s="3">
        <v>41328.377083333333</v>
      </c>
      <c r="BF4015" t="s">
        <v>115</v>
      </c>
      <c r="BG4015" t="s">
        <v>115</v>
      </c>
      <c r="BH4015">
        <v>8149</v>
      </c>
      <c r="BM4015">
        <v>43550</v>
      </c>
      <c r="BR4015" t="s">
        <v>116</v>
      </c>
      <c r="BS4015" t="s">
        <v>117</v>
      </c>
      <c r="BU4015">
        <v>1</v>
      </c>
      <c r="BV4015" t="s">
        <v>118</v>
      </c>
      <c r="BX4015" t="s">
        <v>119</v>
      </c>
      <c r="BY4015" t="s">
        <v>119</v>
      </c>
      <c r="BZ4015" t="s">
        <v>119</v>
      </c>
      <c r="CA4015">
        <v>1</v>
      </c>
      <c r="CC4015" t="s">
        <v>120</v>
      </c>
      <c r="CH4015">
        <v>540</v>
      </c>
      <c r="CI4015">
        <v>37900</v>
      </c>
      <c r="CJ4015" t="s">
        <v>106</v>
      </c>
      <c r="CK4015" t="s">
        <v>106</v>
      </c>
      <c r="CL4015">
        <v>20</v>
      </c>
      <c r="CM4015" t="s">
        <v>2867</v>
      </c>
      <c r="CO4015">
        <v>125150</v>
      </c>
      <c r="CQ4015">
        <v>0</v>
      </c>
      <c r="CR4015">
        <v>0</v>
      </c>
      <c r="CS4015">
        <v>0</v>
      </c>
      <c r="CY4015" t="s">
        <v>123</v>
      </c>
      <c r="CZ4015" t="s">
        <v>124</v>
      </c>
      <c r="DD4015" t="str" cm="1">
        <f t="array" ref="DD4015">TEXT(_xlfn.SEQUENCE(1, DATEDIF(AG4015, AH4015, "m") + 1, AG4015, 30), "YYYY-APMM")</f>
        <v>2013-AP09</v>
      </c>
      <c r="DN4015">
        <f t="shared" si="124"/>
        <v>2.15</v>
      </c>
      <c r="DO4015" t="str">
        <f t="shared" si="125"/>
        <v>LABOR- SUBCONTRACTOR</v>
      </c>
    </row>
    <row r="4016" spans="1:119" x14ac:dyDescent="0.35">
      <c r="A4016" t="s">
        <v>105</v>
      </c>
      <c r="B4016">
        <v>503301</v>
      </c>
      <c r="C4016">
        <v>6359</v>
      </c>
      <c r="D4016">
        <v>125151</v>
      </c>
      <c r="E4016">
        <v>13662</v>
      </c>
      <c r="F4016">
        <v>0</v>
      </c>
      <c r="G4016" t="s">
        <v>106</v>
      </c>
      <c r="H4016" t="s">
        <v>106</v>
      </c>
      <c r="I4016" t="s">
        <v>106</v>
      </c>
      <c r="J4016" t="s">
        <v>107</v>
      </c>
      <c r="K4016" t="s">
        <v>108</v>
      </c>
      <c r="L4016" t="s">
        <v>109</v>
      </c>
      <c r="M4016" t="s">
        <v>110</v>
      </c>
      <c r="N4016" t="s">
        <v>9077</v>
      </c>
      <c r="O4016" t="s">
        <v>3045</v>
      </c>
      <c r="P4016">
        <v>8178</v>
      </c>
      <c r="Q4016">
        <v>784</v>
      </c>
      <c r="R4016">
        <v>120</v>
      </c>
      <c r="S4016">
        <v>64</v>
      </c>
      <c r="T4016">
        <v>0</v>
      </c>
      <c r="U4016">
        <v>22.05</v>
      </c>
      <c r="V4016">
        <v>22.05</v>
      </c>
      <c r="W4016">
        <v>64</v>
      </c>
      <c r="X4016">
        <v>0</v>
      </c>
      <c r="Y4016">
        <v>0</v>
      </c>
      <c r="Z4016">
        <v>0</v>
      </c>
      <c r="AD4016" s="1">
        <v>41700.333333333336</v>
      </c>
      <c r="AE4016" s="1">
        <v>41708.708333333336</v>
      </c>
      <c r="AG4016" s="1">
        <v>41583.333333333336</v>
      </c>
      <c r="AH4016" s="1">
        <v>41591.708333333336</v>
      </c>
      <c r="AI4016" s="1">
        <v>41583.333333333336</v>
      </c>
      <c r="AJ4016" s="1">
        <v>41591.708333333336</v>
      </c>
      <c r="AK4016" s="1">
        <v>41583.333333333336</v>
      </c>
      <c r="AL4016" s="1">
        <v>41591.708333333336</v>
      </c>
      <c r="AM4016" s="1">
        <v>41700.333333333336</v>
      </c>
      <c r="AN4016" s="1">
        <v>41708.708333333336</v>
      </c>
      <c r="AP4016" t="s">
        <v>113</v>
      </c>
      <c r="AU4016" t="s">
        <v>9078</v>
      </c>
      <c r="AY4016" t="s">
        <v>106</v>
      </c>
      <c r="AZ4016">
        <v>0</v>
      </c>
      <c r="BA4016">
        <v>0</v>
      </c>
      <c r="BD4016" s="3">
        <v>41321.662499999999</v>
      </c>
      <c r="BE4016" s="3">
        <v>41321.663888888892</v>
      </c>
      <c r="BF4016" t="s">
        <v>115</v>
      </c>
      <c r="BG4016" t="s">
        <v>115</v>
      </c>
      <c r="BH4016">
        <v>8149</v>
      </c>
      <c r="BM4016">
        <v>43550</v>
      </c>
      <c r="BR4016" t="s">
        <v>116</v>
      </c>
      <c r="BS4016" t="s">
        <v>117</v>
      </c>
      <c r="BU4016">
        <v>1</v>
      </c>
      <c r="BV4016" t="s">
        <v>118</v>
      </c>
      <c r="BX4016" t="s">
        <v>119</v>
      </c>
      <c r="BY4016" t="s">
        <v>119</v>
      </c>
      <c r="BZ4016" t="s">
        <v>119</v>
      </c>
      <c r="CA4016">
        <v>1</v>
      </c>
      <c r="CC4016" t="s">
        <v>120</v>
      </c>
      <c r="CH4016">
        <v>540</v>
      </c>
      <c r="CI4016">
        <v>37900</v>
      </c>
      <c r="CJ4016" t="s">
        <v>106</v>
      </c>
      <c r="CK4016" t="s">
        <v>106</v>
      </c>
      <c r="CL4016">
        <v>20</v>
      </c>
      <c r="CM4016" t="s">
        <v>2867</v>
      </c>
      <c r="CO4016">
        <v>125150</v>
      </c>
      <c r="CQ4016">
        <v>0</v>
      </c>
      <c r="CR4016">
        <v>0</v>
      </c>
      <c r="CS4016">
        <v>0</v>
      </c>
      <c r="CY4016" t="s">
        <v>123</v>
      </c>
      <c r="CZ4016" t="s">
        <v>124</v>
      </c>
      <c r="DD4016" t="str" cm="1">
        <f t="array" ref="DD4016">TEXT(_xlfn.SEQUENCE(1, DATEDIF(AG4016, AH4016, "m") + 1, AG4016, 30), "YYYY-APMM")</f>
        <v>2013-AP11</v>
      </c>
      <c r="DN4016">
        <f t="shared" si="124"/>
        <v>22.05</v>
      </c>
      <c r="DO4016" t="str">
        <f t="shared" si="125"/>
        <v>LABOR- SUBCONTRACTOR</v>
      </c>
    </row>
    <row r="4017" spans="1:119" x14ac:dyDescent="0.35">
      <c r="A4017" t="s">
        <v>105</v>
      </c>
      <c r="B4017">
        <v>503302</v>
      </c>
      <c r="C4017">
        <v>6359</v>
      </c>
      <c r="D4017">
        <v>125152</v>
      </c>
      <c r="E4017">
        <v>13662</v>
      </c>
      <c r="F4017">
        <v>0</v>
      </c>
      <c r="G4017" t="s">
        <v>106</v>
      </c>
      <c r="H4017" t="s">
        <v>106</v>
      </c>
      <c r="I4017" t="s">
        <v>106</v>
      </c>
      <c r="J4017" t="s">
        <v>107</v>
      </c>
      <c r="K4017" t="s">
        <v>108</v>
      </c>
      <c r="L4017" t="s">
        <v>109</v>
      </c>
      <c r="M4017" t="s">
        <v>110</v>
      </c>
      <c r="N4017" t="s">
        <v>9079</v>
      </c>
      <c r="O4017" t="s">
        <v>3048</v>
      </c>
      <c r="P4017">
        <v>8178</v>
      </c>
      <c r="Q4017">
        <v>328</v>
      </c>
      <c r="R4017">
        <v>0</v>
      </c>
      <c r="S4017">
        <v>40</v>
      </c>
      <c r="T4017">
        <v>0</v>
      </c>
      <c r="U4017">
        <v>93.05</v>
      </c>
      <c r="V4017">
        <v>93.05</v>
      </c>
      <c r="W4017">
        <v>40</v>
      </c>
      <c r="X4017">
        <v>0</v>
      </c>
      <c r="Y4017">
        <v>0</v>
      </c>
      <c r="Z4017">
        <v>0</v>
      </c>
      <c r="AD4017" s="1">
        <v>41578.333333333336</v>
      </c>
      <c r="AE4017" s="1">
        <v>41583.708333333336</v>
      </c>
      <c r="AG4017" s="1">
        <v>41528.333333333336</v>
      </c>
      <c r="AH4017" s="1">
        <v>41533.708333333336</v>
      </c>
      <c r="AI4017" s="1">
        <v>41528.333333333336</v>
      </c>
      <c r="AJ4017" s="1">
        <v>41533.708333333336</v>
      </c>
      <c r="AK4017" s="1">
        <v>41528.333333333336</v>
      </c>
      <c r="AL4017" s="1">
        <v>41533.708333333336</v>
      </c>
      <c r="AM4017" s="1">
        <v>41578.333333333336</v>
      </c>
      <c r="AN4017" s="1">
        <v>41583.708333333336</v>
      </c>
      <c r="AP4017" t="s">
        <v>113</v>
      </c>
      <c r="AU4017" t="s">
        <v>9080</v>
      </c>
      <c r="AY4017" t="s">
        <v>106</v>
      </c>
      <c r="AZ4017">
        <v>0</v>
      </c>
      <c r="BA4017">
        <v>0</v>
      </c>
      <c r="BD4017" s="3">
        <v>41321.662499999999</v>
      </c>
      <c r="BE4017" s="3">
        <v>41321.663888888892</v>
      </c>
      <c r="BF4017" t="s">
        <v>115</v>
      </c>
      <c r="BG4017" t="s">
        <v>115</v>
      </c>
      <c r="BH4017">
        <v>8149</v>
      </c>
      <c r="BM4017">
        <v>43550</v>
      </c>
      <c r="BR4017" t="s">
        <v>116</v>
      </c>
      <c r="BS4017" t="s">
        <v>117</v>
      </c>
      <c r="BU4017">
        <v>1</v>
      </c>
      <c r="BV4017" t="s">
        <v>118</v>
      </c>
      <c r="BX4017" t="s">
        <v>119</v>
      </c>
      <c r="BY4017" t="s">
        <v>119</v>
      </c>
      <c r="BZ4017" t="s">
        <v>119</v>
      </c>
      <c r="CA4017">
        <v>1</v>
      </c>
      <c r="CC4017" t="s">
        <v>120</v>
      </c>
      <c r="CH4017">
        <v>540</v>
      </c>
      <c r="CI4017">
        <v>37880</v>
      </c>
      <c r="CJ4017" t="s">
        <v>106</v>
      </c>
      <c r="CK4017" t="s">
        <v>106</v>
      </c>
      <c r="CL4017">
        <v>10</v>
      </c>
      <c r="CM4017" t="s">
        <v>2889</v>
      </c>
      <c r="CO4017">
        <v>125150</v>
      </c>
      <c r="CQ4017">
        <v>0</v>
      </c>
      <c r="CR4017">
        <v>0</v>
      </c>
      <c r="CS4017">
        <v>0</v>
      </c>
      <c r="CY4017" t="s">
        <v>123</v>
      </c>
      <c r="CZ4017" t="s">
        <v>124</v>
      </c>
      <c r="DD4017" t="str" cm="1">
        <f t="array" ref="DD4017">TEXT(_xlfn.SEQUENCE(1, DATEDIF(AG4017, AH4017, "m") + 1, AG4017, 30), "YYYY-APMM")</f>
        <v>2013-AP09</v>
      </c>
      <c r="DN4017">
        <f t="shared" si="124"/>
        <v>93.05</v>
      </c>
      <c r="DO4017" t="str">
        <f t="shared" si="125"/>
        <v>LABOR- SUBCONTRACTOR</v>
      </c>
    </row>
    <row r="4018" spans="1:119" x14ac:dyDescent="0.35">
      <c r="A4018" t="s">
        <v>105</v>
      </c>
      <c r="B4018">
        <v>503303</v>
      </c>
      <c r="C4018">
        <v>6359</v>
      </c>
      <c r="D4018">
        <v>125152</v>
      </c>
      <c r="E4018">
        <v>13662</v>
      </c>
      <c r="F4018">
        <v>0</v>
      </c>
      <c r="G4018" t="s">
        <v>106</v>
      </c>
      <c r="H4018" t="s">
        <v>106</v>
      </c>
      <c r="I4018" t="s">
        <v>106</v>
      </c>
      <c r="J4018" t="s">
        <v>107</v>
      </c>
      <c r="K4018" t="s">
        <v>108</v>
      </c>
      <c r="L4018" t="s">
        <v>109</v>
      </c>
      <c r="M4018" t="s">
        <v>110</v>
      </c>
      <c r="N4018" t="s">
        <v>9081</v>
      </c>
      <c r="O4018" t="s">
        <v>3051</v>
      </c>
      <c r="P4018">
        <v>8178</v>
      </c>
      <c r="Q4018">
        <v>736</v>
      </c>
      <c r="R4018">
        <v>0</v>
      </c>
      <c r="S4018">
        <v>40</v>
      </c>
      <c r="T4018">
        <v>0</v>
      </c>
      <c r="U4018">
        <v>14.2</v>
      </c>
      <c r="V4018">
        <v>14.2</v>
      </c>
      <c r="W4018">
        <v>40</v>
      </c>
      <c r="X4018">
        <v>0</v>
      </c>
      <c r="Y4018">
        <v>0</v>
      </c>
      <c r="Z4018">
        <v>0</v>
      </c>
      <c r="AD4018" s="1">
        <v>41676.333333333336</v>
      </c>
      <c r="AE4018" s="1">
        <v>41682.708333333336</v>
      </c>
      <c r="AG4018" s="1">
        <v>41568.333333333336</v>
      </c>
      <c r="AH4018" s="1">
        <v>41573.708333333336</v>
      </c>
      <c r="AI4018" s="1">
        <v>41568.333333333336</v>
      </c>
      <c r="AJ4018" s="1">
        <v>41573.708333333336</v>
      </c>
      <c r="AK4018" s="1">
        <v>41568.333333333336</v>
      </c>
      <c r="AL4018" s="1">
        <v>41573.708333333336</v>
      </c>
      <c r="AM4018" s="1">
        <v>41676.333333333336</v>
      </c>
      <c r="AN4018" s="1">
        <v>41682.708333333336</v>
      </c>
      <c r="AP4018" t="s">
        <v>113</v>
      </c>
      <c r="AU4018" t="s">
        <v>9082</v>
      </c>
      <c r="AY4018" t="s">
        <v>106</v>
      </c>
      <c r="AZ4018">
        <v>0</v>
      </c>
      <c r="BA4018">
        <v>0</v>
      </c>
      <c r="BD4018" s="3">
        <v>41321.662499999999</v>
      </c>
      <c r="BE4018" s="3">
        <v>41321.663888888892</v>
      </c>
      <c r="BF4018" t="s">
        <v>115</v>
      </c>
      <c r="BG4018" t="s">
        <v>115</v>
      </c>
      <c r="BH4018">
        <v>8149</v>
      </c>
      <c r="BM4018">
        <v>43550</v>
      </c>
      <c r="BR4018" t="s">
        <v>116</v>
      </c>
      <c r="BS4018" t="s">
        <v>117</v>
      </c>
      <c r="BU4018">
        <v>1</v>
      </c>
      <c r="BV4018" t="s">
        <v>118</v>
      </c>
      <c r="BX4018" t="s">
        <v>119</v>
      </c>
      <c r="BY4018" t="s">
        <v>119</v>
      </c>
      <c r="BZ4018" t="s">
        <v>119</v>
      </c>
      <c r="CA4018">
        <v>1</v>
      </c>
      <c r="CC4018" t="s">
        <v>120</v>
      </c>
      <c r="CH4018">
        <v>540</v>
      </c>
      <c r="CI4018">
        <v>37880</v>
      </c>
      <c r="CJ4018" t="s">
        <v>106</v>
      </c>
      <c r="CK4018" t="s">
        <v>106</v>
      </c>
      <c r="CL4018">
        <v>10</v>
      </c>
      <c r="CM4018" t="s">
        <v>2889</v>
      </c>
      <c r="CO4018">
        <v>125150</v>
      </c>
      <c r="CQ4018">
        <v>0</v>
      </c>
      <c r="CR4018">
        <v>0</v>
      </c>
      <c r="CS4018">
        <v>0</v>
      </c>
      <c r="CY4018" t="s">
        <v>123</v>
      </c>
      <c r="CZ4018" t="s">
        <v>124</v>
      </c>
      <c r="DD4018" t="str" cm="1">
        <f t="array" ref="DD4018">TEXT(_xlfn.SEQUENCE(1, DATEDIF(AG4018, AH4018, "m") + 1, AG4018, 30), "YYYY-APMM")</f>
        <v>2013-AP10</v>
      </c>
      <c r="DN4018">
        <f t="shared" si="124"/>
        <v>14.2</v>
      </c>
      <c r="DO4018" t="str">
        <f t="shared" si="125"/>
        <v>LABOR- SUBCONTRACTOR</v>
      </c>
    </row>
    <row r="4019" spans="1:119" x14ac:dyDescent="0.35">
      <c r="A4019" t="s">
        <v>105</v>
      </c>
      <c r="B4019">
        <v>503304</v>
      </c>
      <c r="C4019">
        <v>6359</v>
      </c>
      <c r="D4019">
        <v>125152</v>
      </c>
      <c r="E4019">
        <v>13662</v>
      </c>
      <c r="F4019">
        <v>0</v>
      </c>
      <c r="G4019" t="s">
        <v>106</v>
      </c>
      <c r="H4019" t="s">
        <v>106</v>
      </c>
      <c r="I4019" t="s">
        <v>106</v>
      </c>
      <c r="J4019" t="s">
        <v>107</v>
      </c>
      <c r="K4019" t="s">
        <v>108</v>
      </c>
      <c r="L4019" t="s">
        <v>109</v>
      </c>
      <c r="M4019" t="s">
        <v>110</v>
      </c>
      <c r="N4019" t="s">
        <v>9083</v>
      </c>
      <c r="O4019" t="s">
        <v>3054</v>
      </c>
      <c r="P4019">
        <v>8178</v>
      </c>
      <c r="Q4019">
        <v>784</v>
      </c>
      <c r="R4019">
        <v>0</v>
      </c>
      <c r="S4019">
        <v>64</v>
      </c>
      <c r="T4019">
        <v>0</v>
      </c>
      <c r="U4019">
        <v>25.8</v>
      </c>
      <c r="V4019">
        <v>25.8</v>
      </c>
      <c r="W4019">
        <v>64</v>
      </c>
      <c r="X4019">
        <v>0</v>
      </c>
      <c r="Y4019">
        <v>0</v>
      </c>
      <c r="Z4019">
        <v>0</v>
      </c>
      <c r="AD4019" s="1">
        <v>41690.333333333336</v>
      </c>
      <c r="AE4019" s="1">
        <v>41699.708333333336</v>
      </c>
      <c r="AG4019" s="1">
        <v>41574.333333333336</v>
      </c>
      <c r="AH4019" s="1">
        <v>41582.708333333336</v>
      </c>
      <c r="AI4019" s="1">
        <v>41574.333333333336</v>
      </c>
      <c r="AJ4019" s="1">
        <v>41582.708333333336</v>
      </c>
      <c r="AK4019" s="1">
        <v>41574.333333333336</v>
      </c>
      <c r="AL4019" s="1">
        <v>41582.708333333336</v>
      </c>
      <c r="AM4019" s="1">
        <v>41690.333333333336</v>
      </c>
      <c r="AN4019" s="1">
        <v>41699.708333333336</v>
      </c>
      <c r="AP4019" t="s">
        <v>113</v>
      </c>
      <c r="AU4019" t="s">
        <v>9084</v>
      </c>
      <c r="AY4019" t="s">
        <v>106</v>
      </c>
      <c r="AZ4019">
        <v>0</v>
      </c>
      <c r="BA4019">
        <v>0</v>
      </c>
      <c r="BD4019" s="3">
        <v>41321.662499999999</v>
      </c>
      <c r="BE4019" s="3">
        <v>41321.663888888892</v>
      </c>
      <c r="BF4019" t="s">
        <v>115</v>
      </c>
      <c r="BG4019" t="s">
        <v>115</v>
      </c>
      <c r="BH4019">
        <v>8149</v>
      </c>
      <c r="BM4019">
        <v>43550</v>
      </c>
      <c r="BR4019" t="s">
        <v>116</v>
      </c>
      <c r="BS4019" t="s">
        <v>117</v>
      </c>
      <c r="BU4019">
        <v>1</v>
      </c>
      <c r="BV4019" t="s">
        <v>118</v>
      </c>
      <c r="BX4019" t="s">
        <v>119</v>
      </c>
      <c r="BY4019" t="s">
        <v>119</v>
      </c>
      <c r="BZ4019" t="s">
        <v>119</v>
      </c>
      <c r="CA4019">
        <v>1</v>
      </c>
      <c r="CC4019" t="s">
        <v>120</v>
      </c>
      <c r="CH4019">
        <v>540</v>
      </c>
      <c r="CI4019">
        <v>37880</v>
      </c>
      <c r="CJ4019" t="s">
        <v>106</v>
      </c>
      <c r="CK4019" t="s">
        <v>106</v>
      </c>
      <c r="CL4019">
        <v>10</v>
      </c>
      <c r="CM4019" t="s">
        <v>2889</v>
      </c>
      <c r="CO4019">
        <v>125150</v>
      </c>
      <c r="CQ4019">
        <v>0</v>
      </c>
      <c r="CR4019">
        <v>0</v>
      </c>
      <c r="CS4019">
        <v>0</v>
      </c>
      <c r="CY4019" t="s">
        <v>123</v>
      </c>
      <c r="CZ4019" t="s">
        <v>124</v>
      </c>
      <c r="DD4019" t="str" cm="1">
        <f t="array" ref="DD4019">TEXT(_xlfn.SEQUENCE(1, DATEDIF(AG4019, AH4019, "m") + 1, AG4019, 30), "YYYY-APMM")</f>
        <v>2013-AP10</v>
      </c>
      <c r="DN4019">
        <f t="shared" si="124"/>
        <v>25.8</v>
      </c>
      <c r="DO4019" t="str">
        <f t="shared" si="125"/>
        <v>LABOR- SUBCONTRACTOR</v>
      </c>
    </row>
    <row r="4020" spans="1:119" x14ac:dyDescent="0.35">
      <c r="A4020" t="s">
        <v>105</v>
      </c>
      <c r="B4020">
        <v>503305</v>
      </c>
      <c r="C4020">
        <v>6359</v>
      </c>
      <c r="D4020">
        <v>125154</v>
      </c>
      <c r="E4020">
        <v>13662</v>
      </c>
      <c r="F4020">
        <v>0</v>
      </c>
      <c r="G4020" t="s">
        <v>106</v>
      </c>
      <c r="H4020" t="s">
        <v>106</v>
      </c>
      <c r="I4020" t="s">
        <v>106</v>
      </c>
      <c r="J4020" t="s">
        <v>107</v>
      </c>
      <c r="K4020" t="s">
        <v>108</v>
      </c>
      <c r="L4020" t="s">
        <v>109</v>
      </c>
      <c r="M4020" t="s">
        <v>110</v>
      </c>
      <c r="N4020" t="s">
        <v>9085</v>
      </c>
      <c r="O4020" t="s">
        <v>3023</v>
      </c>
      <c r="P4020">
        <v>8178</v>
      </c>
      <c r="Q4020">
        <v>776</v>
      </c>
      <c r="R4020">
        <v>0</v>
      </c>
      <c r="S4020">
        <v>40</v>
      </c>
      <c r="T4020">
        <v>0</v>
      </c>
      <c r="U4020">
        <v>60.2</v>
      </c>
      <c r="V4020">
        <v>60.2</v>
      </c>
      <c r="W4020">
        <v>40</v>
      </c>
      <c r="X4020">
        <v>0</v>
      </c>
      <c r="Y4020">
        <v>0</v>
      </c>
      <c r="Z4020">
        <v>0</v>
      </c>
      <c r="AD4020" s="1">
        <v>41695.333333333336</v>
      </c>
      <c r="AE4020" s="1">
        <v>41700.708333333336</v>
      </c>
      <c r="AG4020" s="1">
        <v>41580.333333333336</v>
      </c>
      <c r="AH4020" s="1">
        <v>41584.708333333336</v>
      </c>
      <c r="AI4020" s="1">
        <v>41580.333333333336</v>
      </c>
      <c r="AJ4020" s="1">
        <v>41584.708333333336</v>
      </c>
      <c r="AK4020" s="1">
        <v>41580.333333333336</v>
      </c>
      <c r="AL4020" s="1">
        <v>41584.708333333336</v>
      </c>
      <c r="AM4020" s="1">
        <v>41695.333333333336</v>
      </c>
      <c r="AN4020" s="1">
        <v>41700.708333333336</v>
      </c>
      <c r="AP4020" t="s">
        <v>113</v>
      </c>
      <c r="AU4020" t="s">
        <v>9086</v>
      </c>
      <c r="AY4020" t="s">
        <v>106</v>
      </c>
      <c r="AZ4020">
        <v>0</v>
      </c>
      <c r="BA4020">
        <v>0</v>
      </c>
      <c r="BD4020" s="3">
        <v>41321.662499999999</v>
      </c>
      <c r="BE4020" s="3">
        <v>41321.663888888892</v>
      </c>
      <c r="BF4020" t="s">
        <v>115</v>
      </c>
      <c r="BG4020" t="s">
        <v>115</v>
      </c>
      <c r="BH4020">
        <v>8149</v>
      </c>
      <c r="BM4020">
        <v>43550</v>
      </c>
      <c r="BR4020" t="s">
        <v>116</v>
      </c>
      <c r="BS4020" t="s">
        <v>117</v>
      </c>
      <c r="BU4020">
        <v>1</v>
      </c>
      <c r="BV4020" t="s">
        <v>118</v>
      </c>
      <c r="BX4020" t="s">
        <v>119</v>
      </c>
      <c r="BY4020" t="s">
        <v>119</v>
      </c>
      <c r="BZ4020" t="s">
        <v>119</v>
      </c>
      <c r="CA4020">
        <v>1</v>
      </c>
      <c r="CC4020" t="s">
        <v>120</v>
      </c>
      <c r="CH4020">
        <v>540</v>
      </c>
      <c r="CI4020">
        <v>37820</v>
      </c>
      <c r="CJ4020" t="s">
        <v>106</v>
      </c>
      <c r="CK4020" t="s">
        <v>106</v>
      </c>
      <c r="CL4020">
        <v>20</v>
      </c>
      <c r="CM4020" t="s">
        <v>2867</v>
      </c>
      <c r="CO4020">
        <v>125153</v>
      </c>
      <c r="CQ4020">
        <v>0</v>
      </c>
      <c r="CR4020">
        <v>0</v>
      </c>
      <c r="CS4020">
        <v>0</v>
      </c>
      <c r="CY4020" t="s">
        <v>123</v>
      </c>
      <c r="CZ4020" t="s">
        <v>124</v>
      </c>
      <c r="DD4020" t="str" cm="1">
        <f t="array" ref="DD4020">TEXT(_xlfn.SEQUENCE(1, DATEDIF(AG4020, AH4020, "m") + 1, AG4020, 30), "YYYY-APMM")</f>
        <v>2013-AP11</v>
      </c>
      <c r="DN4020">
        <f t="shared" si="124"/>
        <v>60.2</v>
      </c>
      <c r="DO4020" t="str">
        <f t="shared" si="125"/>
        <v>LABOR- SUBCONTRACTOR</v>
      </c>
    </row>
    <row r="4021" spans="1:119" x14ac:dyDescent="0.35">
      <c r="A4021" t="s">
        <v>105</v>
      </c>
      <c r="B4021">
        <v>503306</v>
      </c>
      <c r="C4021">
        <v>6359</v>
      </c>
      <c r="D4021">
        <v>125154</v>
      </c>
      <c r="E4021">
        <v>13662</v>
      </c>
      <c r="F4021">
        <v>0</v>
      </c>
      <c r="G4021" t="s">
        <v>106</v>
      </c>
      <c r="H4021" t="s">
        <v>106</v>
      </c>
      <c r="I4021" t="s">
        <v>106</v>
      </c>
      <c r="J4021" t="s">
        <v>107</v>
      </c>
      <c r="K4021" t="s">
        <v>108</v>
      </c>
      <c r="L4021" t="s">
        <v>109</v>
      </c>
      <c r="M4021" t="s">
        <v>110</v>
      </c>
      <c r="N4021" t="s">
        <v>9087</v>
      </c>
      <c r="O4021" t="s">
        <v>3026</v>
      </c>
      <c r="P4021">
        <v>8178</v>
      </c>
      <c r="Q4021">
        <v>776</v>
      </c>
      <c r="R4021">
        <v>112</v>
      </c>
      <c r="S4021">
        <v>56</v>
      </c>
      <c r="T4021">
        <v>0</v>
      </c>
      <c r="U4021">
        <v>31.4</v>
      </c>
      <c r="V4021">
        <v>31.4</v>
      </c>
      <c r="W4021">
        <v>56</v>
      </c>
      <c r="X4021">
        <v>0</v>
      </c>
      <c r="Y4021">
        <v>0</v>
      </c>
      <c r="Z4021">
        <v>0</v>
      </c>
      <c r="AD4021" s="1">
        <v>41701.333333333336</v>
      </c>
      <c r="AE4021" s="1">
        <v>41708.708333333336</v>
      </c>
      <c r="AG4021" s="1">
        <v>41585.333333333336</v>
      </c>
      <c r="AH4021" s="1">
        <v>41592.708333333336</v>
      </c>
      <c r="AI4021" s="1">
        <v>41585.333333333336</v>
      </c>
      <c r="AJ4021" s="1">
        <v>41592.708333333336</v>
      </c>
      <c r="AK4021" s="1">
        <v>41585.333333333336</v>
      </c>
      <c r="AL4021" s="1">
        <v>41592.708333333336</v>
      </c>
      <c r="AM4021" s="1">
        <v>41701.333333333336</v>
      </c>
      <c r="AN4021" s="1">
        <v>41708.708333333336</v>
      </c>
      <c r="AP4021" t="s">
        <v>113</v>
      </c>
      <c r="AU4021" t="s">
        <v>9088</v>
      </c>
      <c r="AY4021" t="s">
        <v>106</v>
      </c>
      <c r="AZ4021">
        <v>0</v>
      </c>
      <c r="BA4021">
        <v>0</v>
      </c>
      <c r="BD4021" s="3">
        <v>41321.662499999999</v>
      </c>
      <c r="BE4021" s="3">
        <v>41321.663888888892</v>
      </c>
      <c r="BF4021" t="s">
        <v>115</v>
      </c>
      <c r="BG4021" t="s">
        <v>115</v>
      </c>
      <c r="BH4021">
        <v>8149</v>
      </c>
      <c r="BM4021">
        <v>43550</v>
      </c>
      <c r="BR4021" t="s">
        <v>116</v>
      </c>
      <c r="BS4021" t="s">
        <v>117</v>
      </c>
      <c r="BU4021">
        <v>1</v>
      </c>
      <c r="BV4021" t="s">
        <v>118</v>
      </c>
      <c r="BX4021" t="s">
        <v>119</v>
      </c>
      <c r="BY4021" t="s">
        <v>119</v>
      </c>
      <c r="BZ4021" t="s">
        <v>119</v>
      </c>
      <c r="CA4021">
        <v>1</v>
      </c>
      <c r="CC4021" t="s">
        <v>120</v>
      </c>
      <c r="CH4021">
        <v>540</v>
      </c>
      <c r="CI4021">
        <v>37820</v>
      </c>
      <c r="CJ4021" t="s">
        <v>106</v>
      </c>
      <c r="CK4021" t="s">
        <v>106</v>
      </c>
      <c r="CL4021">
        <v>20</v>
      </c>
      <c r="CM4021" t="s">
        <v>2867</v>
      </c>
      <c r="CO4021">
        <v>125153</v>
      </c>
      <c r="CQ4021">
        <v>0</v>
      </c>
      <c r="CR4021">
        <v>0</v>
      </c>
      <c r="CS4021">
        <v>0</v>
      </c>
      <c r="CY4021" t="s">
        <v>123</v>
      </c>
      <c r="CZ4021" t="s">
        <v>124</v>
      </c>
      <c r="DD4021" t="str" cm="1">
        <f t="array" ref="DD4021">TEXT(_xlfn.SEQUENCE(1, DATEDIF(AG4021, AH4021, "m") + 1, AG4021, 30), "YYYY-APMM")</f>
        <v>2013-AP11</v>
      </c>
      <c r="DN4021">
        <f t="shared" si="124"/>
        <v>31.4</v>
      </c>
      <c r="DO4021" t="str">
        <f t="shared" si="125"/>
        <v>LABOR- SUBCONTRACTOR</v>
      </c>
    </row>
    <row r="4022" spans="1:119" x14ac:dyDescent="0.35">
      <c r="A4022" t="s">
        <v>105</v>
      </c>
      <c r="B4022">
        <v>503307</v>
      </c>
      <c r="C4022">
        <v>6359</v>
      </c>
      <c r="D4022">
        <v>125155</v>
      </c>
      <c r="E4022">
        <v>13662</v>
      </c>
      <c r="F4022">
        <v>0</v>
      </c>
      <c r="G4022" t="s">
        <v>106</v>
      </c>
      <c r="H4022" t="s">
        <v>106</v>
      </c>
      <c r="I4022" t="s">
        <v>106</v>
      </c>
      <c r="J4022" t="s">
        <v>107</v>
      </c>
      <c r="K4022" t="s">
        <v>108</v>
      </c>
      <c r="L4022" t="s">
        <v>109</v>
      </c>
      <c r="M4022" t="s">
        <v>110</v>
      </c>
      <c r="N4022" t="s">
        <v>9089</v>
      </c>
      <c r="O4022" t="s">
        <v>3002</v>
      </c>
      <c r="P4022">
        <v>8178</v>
      </c>
      <c r="Q4022">
        <v>96</v>
      </c>
      <c r="R4022">
        <v>0</v>
      </c>
      <c r="S4022">
        <v>40</v>
      </c>
      <c r="T4022">
        <v>0</v>
      </c>
      <c r="U4022">
        <v>99.85</v>
      </c>
      <c r="V4022">
        <v>99.85</v>
      </c>
      <c r="W4022">
        <v>40</v>
      </c>
      <c r="X4022">
        <v>0</v>
      </c>
      <c r="Y4022">
        <v>0</v>
      </c>
      <c r="Z4022">
        <v>0</v>
      </c>
      <c r="AD4022" s="1">
        <v>41528.333333333336</v>
      </c>
      <c r="AE4022" s="1">
        <v>41533.708333333336</v>
      </c>
      <c r="AG4022" s="1">
        <v>41514.333333333336</v>
      </c>
      <c r="AH4022" s="1">
        <v>41519.708333333336</v>
      </c>
      <c r="AI4022" s="1">
        <v>41514.333333333336</v>
      </c>
      <c r="AJ4022" s="1">
        <v>41519.708333333336</v>
      </c>
      <c r="AK4022" s="1">
        <v>41514.333333333336</v>
      </c>
      <c r="AL4022" s="1">
        <v>41519.708333333336</v>
      </c>
      <c r="AM4022" s="1">
        <v>41528.333333333336</v>
      </c>
      <c r="AN4022" s="1">
        <v>41533.708333333336</v>
      </c>
      <c r="AP4022" t="s">
        <v>113</v>
      </c>
      <c r="AU4022" t="s">
        <v>9090</v>
      </c>
      <c r="AY4022" t="s">
        <v>106</v>
      </c>
      <c r="AZ4022">
        <v>0</v>
      </c>
      <c r="BA4022">
        <v>0</v>
      </c>
      <c r="BD4022" s="3">
        <v>41321.662499999999</v>
      </c>
      <c r="BE4022" s="3">
        <v>41321.663888888892</v>
      </c>
      <c r="BF4022" t="s">
        <v>115</v>
      </c>
      <c r="BG4022" t="s">
        <v>115</v>
      </c>
      <c r="BH4022">
        <v>8149</v>
      </c>
      <c r="BM4022">
        <v>43550</v>
      </c>
      <c r="BR4022" t="s">
        <v>116</v>
      </c>
      <c r="BS4022" t="s">
        <v>117</v>
      </c>
      <c r="BU4022">
        <v>1</v>
      </c>
      <c r="BV4022" t="s">
        <v>118</v>
      </c>
      <c r="BX4022" t="s">
        <v>119</v>
      </c>
      <c r="BY4022" t="s">
        <v>119</v>
      </c>
      <c r="BZ4022" t="s">
        <v>119</v>
      </c>
      <c r="CA4022">
        <v>1</v>
      </c>
      <c r="CC4022" t="s">
        <v>120</v>
      </c>
      <c r="CH4022">
        <v>540</v>
      </c>
      <c r="CI4022">
        <v>37800</v>
      </c>
      <c r="CJ4022" t="s">
        <v>106</v>
      </c>
      <c r="CK4022" t="s">
        <v>106</v>
      </c>
      <c r="CL4022">
        <v>10</v>
      </c>
      <c r="CM4022" t="s">
        <v>2889</v>
      </c>
      <c r="CO4022">
        <v>125153</v>
      </c>
      <c r="CQ4022">
        <v>0</v>
      </c>
      <c r="CR4022">
        <v>0</v>
      </c>
      <c r="CS4022">
        <v>0</v>
      </c>
      <c r="CY4022" t="s">
        <v>123</v>
      </c>
      <c r="CZ4022" t="s">
        <v>124</v>
      </c>
      <c r="DD4022" t="str" cm="1">
        <f t="array" ref="DD4022">TEXT(_xlfn.SEQUENCE(1, DATEDIF(AG4022, AH4022, "m") + 1, AG4022, 30), "YYYY-APMM")</f>
        <v>2013-AP08</v>
      </c>
      <c r="DN4022">
        <f t="shared" si="124"/>
        <v>99.85</v>
      </c>
      <c r="DO4022" t="str">
        <f t="shared" si="125"/>
        <v>LABOR- SUBCONTRACTOR</v>
      </c>
    </row>
    <row r="4023" spans="1:119" x14ac:dyDescent="0.35">
      <c r="A4023" t="s">
        <v>105</v>
      </c>
      <c r="B4023">
        <v>503308</v>
      </c>
      <c r="C4023">
        <v>6359</v>
      </c>
      <c r="D4023">
        <v>125155</v>
      </c>
      <c r="E4023">
        <v>13662</v>
      </c>
      <c r="F4023">
        <v>0</v>
      </c>
      <c r="G4023" t="s">
        <v>106</v>
      </c>
      <c r="H4023" t="s">
        <v>106</v>
      </c>
      <c r="I4023" t="s">
        <v>106</v>
      </c>
      <c r="J4023" t="s">
        <v>107</v>
      </c>
      <c r="K4023" t="s">
        <v>108</v>
      </c>
      <c r="L4023" t="s">
        <v>109</v>
      </c>
      <c r="M4023" t="s">
        <v>110</v>
      </c>
      <c r="N4023" t="s">
        <v>9091</v>
      </c>
      <c r="O4023" t="s">
        <v>3005</v>
      </c>
      <c r="P4023">
        <v>8178</v>
      </c>
      <c r="Q4023">
        <v>120</v>
      </c>
      <c r="R4023">
        <v>0</v>
      </c>
      <c r="S4023">
        <v>40</v>
      </c>
      <c r="T4023">
        <v>0</v>
      </c>
      <c r="U4023">
        <v>340.8</v>
      </c>
      <c r="V4023">
        <v>340.8</v>
      </c>
      <c r="W4023">
        <v>40</v>
      </c>
      <c r="X4023">
        <v>0</v>
      </c>
      <c r="Y4023">
        <v>0</v>
      </c>
      <c r="Z4023">
        <v>0</v>
      </c>
      <c r="AD4023" s="1">
        <v>41546.333333333336</v>
      </c>
      <c r="AE4023" s="1">
        <v>41550.708333333336</v>
      </c>
      <c r="AG4023" s="1">
        <v>41528.333333333336</v>
      </c>
      <c r="AH4023" s="1">
        <v>41533.708333333336</v>
      </c>
      <c r="AI4023" s="1">
        <v>41528.333333333336</v>
      </c>
      <c r="AJ4023" s="1">
        <v>41533.708333333336</v>
      </c>
      <c r="AK4023" s="1">
        <v>41528.333333333336</v>
      </c>
      <c r="AL4023" s="1">
        <v>41533.708333333336</v>
      </c>
      <c r="AM4023" s="1">
        <v>41546.333333333336</v>
      </c>
      <c r="AN4023" s="1">
        <v>41550.708333333336</v>
      </c>
      <c r="AP4023" t="s">
        <v>113</v>
      </c>
      <c r="AU4023" t="s">
        <v>9092</v>
      </c>
      <c r="AY4023" t="s">
        <v>106</v>
      </c>
      <c r="AZ4023">
        <v>0</v>
      </c>
      <c r="BA4023">
        <v>0</v>
      </c>
      <c r="BD4023" s="3">
        <v>41321.662499999999</v>
      </c>
      <c r="BE4023" s="3">
        <v>41321.663888888892</v>
      </c>
      <c r="BF4023" t="s">
        <v>115</v>
      </c>
      <c r="BG4023" t="s">
        <v>115</v>
      </c>
      <c r="BH4023">
        <v>8149</v>
      </c>
      <c r="BM4023">
        <v>43550</v>
      </c>
      <c r="BR4023" t="s">
        <v>116</v>
      </c>
      <c r="BS4023" t="s">
        <v>117</v>
      </c>
      <c r="BU4023">
        <v>1</v>
      </c>
      <c r="BV4023" t="s">
        <v>118</v>
      </c>
      <c r="BX4023" t="s">
        <v>119</v>
      </c>
      <c r="BY4023" t="s">
        <v>119</v>
      </c>
      <c r="BZ4023" t="s">
        <v>119</v>
      </c>
      <c r="CA4023">
        <v>1</v>
      </c>
      <c r="CC4023" t="s">
        <v>120</v>
      </c>
      <c r="CH4023">
        <v>540</v>
      </c>
      <c r="CI4023">
        <v>37800</v>
      </c>
      <c r="CJ4023" t="s">
        <v>106</v>
      </c>
      <c r="CK4023" t="s">
        <v>106</v>
      </c>
      <c r="CL4023">
        <v>10</v>
      </c>
      <c r="CM4023" t="s">
        <v>2889</v>
      </c>
      <c r="CO4023">
        <v>125153</v>
      </c>
      <c r="CQ4023">
        <v>0</v>
      </c>
      <c r="CR4023">
        <v>0</v>
      </c>
      <c r="CS4023">
        <v>0</v>
      </c>
      <c r="CY4023" t="s">
        <v>123</v>
      </c>
      <c r="CZ4023" t="s">
        <v>124</v>
      </c>
      <c r="DD4023" t="str" cm="1">
        <f t="array" ref="DD4023">TEXT(_xlfn.SEQUENCE(1, DATEDIF(AG4023, AH4023, "m") + 1, AG4023, 30), "YYYY-APMM")</f>
        <v>2013-AP09</v>
      </c>
      <c r="DN4023">
        <f t="shared" si="124"/>
        <v>340.8</v>
      </c>
      <c r="DO4023" t="str">
        <f t="shared" si="125"/>
        <v>LABOR- SUBCONTRACTOR</v>
      </c>
    </row>
    <row r="4024" spans="1:119" x14ac:dyDescent="0.35">
      <c r="A4024" t="s">
        <v>105</v>
      </c>
      <c r="B4024">
        <v>503309</v>
      </c>
      <c r="C4024">
        <v>6359</v>
      </c>
      <c r="D4024">
        <v>125155</v>
      </c>
      <c r="E4024">
        <v>13662</v>
      </c>
      <c r="F4024">
        <v>0</v>
      </c>
      <c r="G4024" t="s">
        <v>106</v>
      </c>
      <c r="H4024" t="s">
        <v>106</v>
      </c>
      <c r="I4024" t="s">
        <v>106</v>
      </c>
      <c r="J4024" t="s">
        <v>107</v>
      </c>
      <c r="K4024" t="s">
        <v>108</v>
      </c>
      <c r="L4024" t="s">
        <v>109</v>
      </c>
      <c r="M4024" t="s">
        <v>110</v>
      </c>
      <c r="N4024" t="s">
        <v>9093</v>
      </c>
      <c r="O4024" t="s">
        <v>3008</v>
      </c>
      <c r="P4024">
        <v>8178</v>
      </c>
      <c r="Q4024">
        <v>256</v>
      </c>
      <c r="R4024">
        <v>32</v>
      </c>
      <c r="S4024">
        <v>40</v>
      </c>
      <c r="T4024">
        <v>0</v>
      </c>
      <c r="U4024">
        <v>69.599999999999994</v>
      </c>
      <c r="V4024">
        <v>69.599999999999994</v>
      </c>
      <c r="W4024">
        <v>40</v>
      </c>
      <c r="X4024">
        <v>0</v>
      </c>
      <c r="Y4024">
        <v>0</v>
      </c>
      <c r="Z4024">
        <v>0</v>
      </c>
      <c r="AD4024" s="1">
        <v>41574.333333333336</v>
      </c>
      <c r="AE4024" s="1">
        <v>41578.708333333336</v>
      </c>
      <c r="AG4024" s="1">
        <v>41534.333333333336</v>
      </c>
      <c r="AH4024" s="1">
        <v>41539.708333333336</v>
      </c>
      <c r="AI4024" s="1">
        <v>41534.333333333336</v>
      </c>
      <c r="AJ4024" s="1">
        <v>41539.708333333336</v>
      </c>
      <c r="AK4024" s="1">
        <v>41534.333333333336</v>
      </c>
      <c r="AL4024" s="1">
        <v>41539.708333333336</v>
      </c>
      <c r="AM4024" s="1">
        <v>41574.333333333336</v>
      </c>
      <c r="AN4024" s="1">
        <v>41578.708333333336</v>
      </c>
      <c r="AP4024" t="s">
        <v>113</v>
      </c>
      <c r="AU4024" t="s">
        <v>9094</v>
      </c>
      <c r="AY4024" t="s">
        <v>106</v>
      </c>
      <c r="AZ4024">
        <v>0</v>
      </c>
      <c r="BA4024">
        <v>0</v>
      </c>
      <c r="BD4024" s="3">
        <v>41321.662499999999</v>
      </c>
      <c r="BE4024" s="3">
        <v>41328.377083333333</v>
      </c>
      <c r="BF4024" t="s">
        <v>115</v>
      </c>
      <c r="BG4024" t="s">
        <v>115</v>
      </c>
      <c r="BH4024">
        <v>8149</v>
      </c>
      <c r="BM4024">
        <v>43550</v>
      </c>
      <c r="BR4024" t="s">
        <v>116</v>
      </c>
      <c r="BS4024" t="s">
        <v>117</v>
      </c>
      <c r="BU4024">
        <v>1</v>
      </c>
      <c r="BV4024" t="s">
        <v>118</v>
      </c>
      <c r="BX4024" t="s">
        <v>119</v>
      </c>
      <c r="BY4024" t="s">
        <v>119</v>
      </c>
      <c r="BZ4024" t="s">
        <v>119</v>
      </c>
      <c r="CA4024">
        <v>1</v>
      </c>
      <c r="CC4024" t="s">
        <v>120</v>
      </c>
      <c r="CH4024">
        <v>540</v>
      </c>
      <c r="CI4024">
        <v>37800</v>
      </c>
      <c r="CJ4024" t="s">
        <v>106</v>
      </c>
      <c r="CK4024" t="s">
        <v>106</v>
      </c>
      <c r="CL4024">
        <v>10</v>
      </c>
      <c r="CM4024" t="s">
        <v>2889</v>
      </c>
      <c r="CO4024">
        <v>125153</v>
      </c>
      <c r="CQ4024">
        <v>0</v>
      </c>
      <c r="CR4024">
        <v>0</v>
      </c>
      <c r="CS4024">
        <v>0</v>
      </c>
      <c r="CY4024" t="s">
        <v>123</v>
      </c>
      <c r="CZ4024" t="s">
        <v>124</v>
      </c>
      <c r="DD4024" t="str" cm="1">
        <f t="array" ref="DD4024">TEXT(_xlfn.SEQUENCE(1, DATEDIF(AG4024, AH4024, "m") + 1, AG4024, 30), "YYYY-APMM")</f>
        <v>2013-AP09</v>
      </c>
      <c r="DN4024">
        <f t="shared" si="124"/>
        <v>69.599999999999994</v>
      </c>
      <c r="DO4024" t="str">
        <f t="shared" si="125"/>
        <v>LABOR- SUBCONTRACTOR</v>
      </c>
    </row>
    <row r="4025" spans="1:119" x14ac:dyDescent="0.35">
      <c r="A4025" t="s">
        <v>105</v>
      </c>
      <c r="B4025">
        <v>503310</v>
      </c>
      <c r="C4025">
        <v>6359</v>
      </c>
      <c r="D4025">
        <v>125155</v>
      </c>
      <c r="E4025">
        <v>13662</v>
      </c>
      <c r="F4025">
        <v>0</v>
      </c>
      <c r="G4025" t="s">
        <v>106</v>
      </c>
      <c r="H4025" t="s">
        <v>106</v>
      </c>
      <c r="I4025" t="s">
        <v>106</v>
      </c>
      <c r="J4025" t="s">
        <v>107</v>
      </c>
      <c r="K4025" t="s">
        <v>108</v>
      </c>
      <c r="L4025" t="s">
        <v>109</v>
      </c>
      <c r="M4025" t="s">
        <v>110</v>
      </c>
      <c r="N4025" t="s">
        <v>9095</v>
      </c>
      <c r="O4025" t="s">
        <v>3011</v>
      </c>
      <c r="P4025">
        <v>8178</v>
      </c>
      <c r="Q4025">
        <v>528</v>
      </c>
      <c r="R4025">
        <v>0</v>
      </c>
      <c r="S4025">
        <v>40</v>
      </c>
      <c r="T4025">
        <v>0</v>
      </c>
      <c r="U4025">
        <v>28.4</v>
      </c>
      <c r="V4025">
        <v>28.4</v>
      </c>
      <c r="W4025">
        <v>40</v>
      </c>
      <c r="X4025">
        <v>0</v>
      </c>
      <c r="Y4025">
        <v>0</v>
      </c>
      <c r="Z4025">
        <v>0</v>
      </c>
      <c r="AD4025" s="1">
        <v>41646.333333333336</v>
      </c>
      <c r="AE4025" s="1">
        <v>41651.708333333336</v>
      </c>
      <c r="AG4025" s="1">
        <v>41568.333333333336</v>
      </c>
      <c r="AH4025" s="1">
        <v>41573.708333333336</v>
      </c>
      <c r="AI4025" s="1">
        <v>41568.333333333336</v>
      </c>
      <c r="AJ4025" s="1">
        <v>41573.708333333336</v>
      </c>
      <c r="AK4025" s="1">
        <v>41568.333333333336</v>
      </c>
      <c r="AL4025" s="1">
        <v>41573.708333333336</v>
      </c>
      <c r="AM4025" s="1">
        <v>41646.333333333336</v>
      </c>
      <c r="AN4025" s="1">
        <v>41651.708333333336</v>
      </c>
      <c r="AP4025" t="s">
        <v>113</v>
      </c>
      <c r="AU4025" t="s">
        <v>9096</v>
      </c>
      <c r="AY4025" t="s">
        <v>106</v>
      </c>
      <c r="AZ4025">
        <v>0</v>
      </c>
      <c r="BA4025">
        <v>0</v>
      </c>
      <c r="BD4025" s="3">
        <v>41321.662499999999</v>
      </c>
      <c r="BE4025" s="3">
        <v>41321.663888888892</v>
      </c>
      <c r="BF4025" t="s">
        <v>115</v>
      </c>
      <c r="BG4025" t="s">
        <v>115</v>
      </c>
      <c r="BH4025">
        <v>8149</v>
      </c>
      <c r="BM4025">
        <v>43550</v>
      </c>
      <c r="BR4025" t="s">
        <v>116</v>
      </c>
      <c r="BS4025" t="s">
        <v>117</v>
      </c>
      <c r="BU4025">
        <v>1</v>
      </c>
      <c r="BV4025" t="s">
        <v>118</v>
      </c>
      <c r="BX4025" t="s">
        <v>119</v>
      </c>
      <c r="BY4025" t="s">
        <v>119</v>
      </c>
      <c r="BZ4025" t="s">
        <v>119</v>
      </c>
      <c r="CA4025">
        <v>1</v>
      </c>
      <c r="CC4025" t="s">
        <v>120</v>
      </c>
      <c r="CH4025">
        <v>540</v>
      </c>
      <c r="CI4025">
        <v>37800</v>
      </c>
      <c r="CJ4025" t="s">
        <v>106</v>
      </c>
      <c r="CK4025" t="s">
        <v>106</v>
      </c>
      <c r="CL4025">
        <v>10</v>
      </c>
      <c r="CM4025" t="s">
        <v>2889</v>
      </c>
      <c r="CO4025">
        <v>125153</v>
      </c>
      <c r="CQ4025">
        <v>0</v>
      </c>
      <c r="CR4025">
        <v>0</v>
      </c>
      <c r="CS4025">
        <v>0</v>
      </c>
      <c r="CY4025" t="s">
        <v>123</v>
      </c>
      <c r="CZ4025" t="s">
        <v>124</v>
      </c>
      <c r="DD4025" t="str" cm="1">
        <f t="array" ref="DD4025">TEXT(_xlfn.SEQUENCE(1, DATEDIF(AG4025, AH4025, "m") + 1, AG4025, 30), "YYYY-APMM")</f>
        <v>2013-AP10</v>
      </c>
      <c r="DN4025">
        <f t="shared" si="124"/>
        <v>28.4</v>
      </c>
      <c r="DO4025" t="str">
        <f t="shared" si="125"/>
        <v>LABOR- SUBCONTRACTOR</v>
      </c>
    </row>
    <row r="4026" spans="1:119" x14ac:dyDescent="0.35">
      <c r="A4026" t="s">
        <v>105</v>
      </c>
      <c r="B4026">
        <v>503311</v>
      </c>
      <c r="C4026">
        <v>6359</v>
      </c>
      <c r="D4026">
        <v>125155</v>
      </c>
      <c r="E4026">
        <v>13662</v>
      </c>
      <c r="F4026">
        <v>0</v>
      </c>
      <c r="G4026" t="s">
        <v>106</v>
      </c>
      <c r="H4026" t="s">
        <v>106</v>
      </c>
      <c r="I4026" t="s">
        <v>106</v>
      </c>
      <c r="J4026" t="s">
        <v>107</v>
      </c>
      <c r="K4026" t="s">
        <v>108</v>
      </c>
      <c r="L4026" t="s">
        <v>109</v>
      </c>
      <c r="M4026" t="s">
        <v>110</v>
      </c>
      <c r="N4026" t="s">
        <v>9097</v>
      </c>
      <c r="O4026" t="s">
        <v>3014</v>
      </c>
      <c r="P4026">
        <v>8178</v>
      </c>
      <c r="Q4026">
        <v>528</v>
      </c>
      <c r="R4026">
        <v>0</v>
      </c>
      <c r="S4026">
        <v>40</v>
      </c>
      <c r="T4026">
        <v>0</v>
      </c>
      <c r="U4026">
        <v>66.650000000000006</v>
      </c>
      <c r="V4026">
        <v>66.650000000000006</v>
      </c>
      <c r="W4026">
        <v>40</v>
      </c>
      <c r="X4026">
        <v>0</v>
      </c>
      <c r="Y4026">
        <v>0</v>
      </c>
      <c r="Z4026">
        <v>0</v>
      </c>
      <c r="AD4026" s="1">
        <v>41652.333333333336</v>
      </c>
      <c r="AE4026" s="1">
        <v>41657.708333333336</v>
      </c>
      <c r="AG4026" s="1">
        <v>41574.333333333336</v>
      </c>
      <c r="AH4026" s="1">
        <v>41578.708333333336</v>
      </c>
      <c r="AI4026" s="1">
        <v>41574.333333333336</v>
      </c>
      <c r="AJ4026" s="1">
        <v>41578.708333333336</v>
      </c>
      <c r="AK4026" s="1">
        <v>41574.333333333336</v>
      </c>
      <c r="AL4026" s="1">
        <v>41578.708333333336</v>
      </c>
      <c r="AM4026" s="1">
        <v>41652.333333333336</v>
      </c>
      <c r="AN4026" s="1">
        <v>41657.708333333336</v>
      </c>
      <c r="AP4026" t="s">
        <v>113</v>
      </c>
      <c r="AU4026" t="s">
        <v>9098</v>
      </c>
      <c r="AY4026" t="s">
        <v>106</v>
      </c>
      <c r="AZ4026">
        <v>0</v>
      </c>
      <c r="BA4026">
        <v>0</v>
      </c>
      <c r="BD4026" s="3">
        <v>41321.662499999999</v>
      </c>
      <c r="BE4026" s="3">
        <v>41321.663888888892</v>
      </c>
      <c r="BF4026" t="s">
        <v>115</v>
      </c>
      <c r="BG4026" t="s">
        <v>115</v>
      </c>
      <c r="BH4026">
        <v>8149</v>
      </c>
      <c r="BM4026">
        <v>43550</v>
      </c>
      <c r="BR4026" t="s">
        <v>116</v>
      </c>
      <c r="BS4026" t="s">
        <v>117</v>
      </c>
      <c r="BU4026">
        <v>1</v>
      </c>
      <c r="BV4026" t="s">
        <v>118</v>
      </c>
      <c r="BX4026" t="s">
        <v>119</v>
      </c>
      <c r="BY4026" t="s">
        <v>119</v>
      </c>
      <c r="BZ4026" t="s">
        <v>119</v>
      </c>
      <c r="CA4026">
        <v>1</v>
      </c>
      <c r="CC4026" t="s">
        <v>120</v>
      </c>
      <c r="CH4026">
        <v>540</v>
      </c>
      <c r="CI4026">
        <v>37800</v>
      </c>
      <c r="CJ4026" t="s">
        <v>106</v>
      </c>
      <c r="CK4026" t="s">
        <v>106</v>
      </c>
      <c r="CL4026">
        <v>10</v>
      </c>
      <c r="CM4026" t="s">
        <v>2889</v>
      </c>
      <c r="CO4026">
        <v>125153</v>
      </c>
      <c r="CQ4026">
        <v>0</v>
      </c>
      <c r="CR4026">
        <v>0</v>
      </c>
      <c r="CS4026">
        <v>0</v>
      </c>
      <c r="CY4026" t="s">
        <v>123</v>
      </c>
      <c r="CZ4026" t="s">
        <v>124</v>
      </c>
      <c r="DD4026" t="str" cm="1">
        <f t="array" ref="DD4026">TEXT(_xlfn.SEQUENCE(1, DATEDIF(AG4026, AH4026, "m") + 1, AG4026, 30), "YYYY-APMM")</f>
        <v>2013-AP10</v>
      </c>
      <c r="DN4026">
        <f t="shared" si="124"/>
        <v>66.650000000000006</v>
      </c>
      <c r="DO4026" t="str">
        <f t="shared" si="125"/>
        <v>LABOR- SUBCONTRACTOR</v>
      </c>
    </row>
    <row r="4027" spans="1:119" x14ac:dyDescent="0.35">
      <c r="A4027" t="s">
        <v>105</v>
      </c>
      <c r="B4027">
        <v>503312</v>
      </c>
      <c r="C4027">
        <v>6359</v>
      </c>
      <c r="D4027">
        <v>125155</v>
      </c>
      <c r="E4027">
        <v>13662</v>
      </c>
      <c r="F4027">
        <v>0</v>
      </c>
      <c r="G4027" t="s">
        <v>106</v>
      </c>
      <c r="H4027" t="s">
        <v>106</v>
      </c>
      <c r="I4027" t="s">
        <v>106</v>
      </c>
      <c r="J4027" t="s">
        <v>107</v>
      </c>
      <c r="K4027" t="s">
        <v>108</v>
      </c>
      <c r="L4027" t="s">
        <v>109</v>
      </c>
      <c r="M4027" t="s">
        <v>110</v>
      </c>
      <c r="N4027" t="s">
        <v>9099</v>
      </c>
      <c r="O4027" t="s">
        <v>3017</v>
      </c>
      <c r="P4027">
        <v>8178</v>
      </c>
      <c r="Q4027">
        <v>472</v>
      </c>
      <c r="R4027">
        <v>368</v>
      </c>
      <c r="S4027">
        <v>56</v>
      </c>
      <c r="T4027">
        <v>0</v>
      </c>
      <c r="U4027">
        <v>184.8</v>
      </c>
      <c r="V4027">
        <v>184.8</v>
      </c>
      <c r="W4027">
        <v>56</v>
      </c>
      <c r="X4027">
        <v>0</v>
      </c>
      <c r="Y4027">
        <v>0</v>
      </c>
      <c r="Z4027">
        <v>0</v>
      </c>
      <c r="AD4027" s="1">
        <v>41650.333333333336</v>
      </c>
      <c r="AE4027" s="1">
        <v>41657.708333333336</v>
      </c>
      <c r="AG4027" s="1">
        <v>41580.333333333336</v>
      </c>
      <c r="AH4027" s="1">
        <v>41587.708333333336</v>
      </c>
      <c r="AI4027" s="1">
        <v>41580.333333333336</v>
      </c>
      <c r="AJ4027" s="1">
        <v>41587.708333333336</v>
      </c>
      <c r="AK4027" s="1">
        <v>41580.333333333336</v>
      </c>
      <c r="AL4027" s="1">
        <v>41587.708333333336</v>
      </c>
      <c r="AM4027" s="1">
        <v>41650.333333333336</v>
      </c>
      <c r="AN4027" s="1">
        <v>41657.708333333336</v>
      </c>
      <c r="AP4027" t="s">
        <v>113</v>
      </c>
      <c r="AU4027" t="s">
        <v>9100</v>
      </c>
      <c r="AY4027" t="s">
        <v>106</v>
      </c>
      <c r="AZ4027">
        <v>0</v>
      </c>
      <c r="BA4027">
        <v>0</v>
      </c>
      <c r="BD4027" s="3">
        <v>41321.662499999999</v>
      </c>
      <c r="BE4027" s="3">
        <v>41321.663888888892</v>
      </c>
      <c r="BF4027" t="s">
        <v>115</v>
      </c>
      <c r="BG4027" t="s">
        <v>115</v>
      </c>
      <c r="BH4027">
        <v>8149</v>
      </c>
      <c r="BM4027">
        <v>43550</v>
      </c>
      <c r="BR4027" t="s">
        <v>116</v>
      </c>
      <c r="BS4027" t="s">
        <v>117</v>
      </c>
      <c r="BU4027">
        <v>1</v>
      </c>
      <c r="BV4027" t="s">
        <v>118</v>
      </c>
      <c r="BX4027" t="s">
        <v>119</v>
      </c>
      <c r="BY4027" t="s">
        <v>119</v>
      </c>
      <c r="BZ4027" t="s">
        <v>119</v>
      </c>
      <c r="CA4027">
        <v>1</v>
      </c>
      <c r="CC4027" t="s">
        <v>120</v>
      </c>
      <c r="CH4027">
        <v>540</v>
      </c>
      <c r="CI4027">
        <v>37800</v>
      </c>
      <c r="CJ4027" t="s">
        <v>106</v>
      </c>
      <c r="CK4027" t="s">
        <v>106</v>
      </c>
      <c r="CL4027">
        <v>10</v>
      </c>
      <c r="CM4027" t="s">
        <v>2889</v>
      </c>
      <c r="CO4027">
        <v>125153</v>
      </c>
      <c r="CQ4027">
        <v>0</v>
      </c>
      <c r="CR4027">
        <v>0</v>
      </c>
      <c r="CS4027">
        <v>0</v>
      </c>
      <c r="CY4027" t="s">
        <v>123</v>
      </c>
      <c r="CZ4027" t="s">
        <v>124</v>
      </c>
      <c r="DD4027" t="str" cm="1">
        <f t="array" ref="DD4027">TEXT(_xlfn.SEQUENCE(1, DATEDIF(AG4027, AH4027, "m") + 1, AG4027, 30), "YYYY-APMM")</f>
        <v>2013-AP11</v>
      </c>
      <c r="DN4027">
        <f t="shared" si="124"/>
        <v>184.8</v>
      </c>
      <c r="DO4027" t="str">
        <f t="shared" si="125"/>
        <v>LABOR- SUBCONTRACTOR</v>
      </c>
    </row>
    <row r="4028" spans="1:119" x14ac:dyDescent="0.35">
      <c r="A4028" t="s">
        <v>105</v>
      </c>
      <c r="B4028">
        <v>503313</v>
      </c>
      <c r="C4028">
        <v>6359</v>
      </c>
      <c r="D4028">
        <v>125155</v>
      </c>
      <c r="E4028">
        <v>13662</v>
      </c>
      <c r="F4028">
        <v>0</v>
      </c>
      <c r="G4028" t="s">
        <v>106</v>
      </c>
      <c r="H4028" t="s">
        <v>106</v>
      </c>
      <c r="I4028" t="s">
        <v>106</v>
      </c>
      <c r="J4028" t="s">
        <v>107</v>
      </c>
      <c r="K4028" t="s">
        <v>108</v>
      </c>
      <c r="L4028" t="s">
        <v>109</v>
      </c>
      <c r="M4028" t="s">
        <v>110</v>
      </c>
      <c r="N4028" t="s">
        <v>9101</v>
      </c>
      <c r="O4028" t="s">
        <v>3020</v>
      </c>
      <c r="P4028">
        <v>8178</v>
      </c>
      <c r="Q4028">
        <v>776</v>
      </c>
      <c r="R4028">
        <v>0</v>
      </c>
      <c r="S4028">
        <v>40</v>
      </c>
      <c r="T4028">
        <v>0</v>
      </c>
      <c r="U4028">
        <v>25.4</v>
      </c>
      <c r="V4028">
        <v>25.4</v>
      </c>
      <c r="W4028">
        <v>40</v>
      </c>
      <c r="X4028">
        <v>0</v>
      </c>
      <c r="Y4028">
        <v>0</v>
      </c>
      <c r="Z4028">
        <v>0</v>
      </c>
      <c r="AD4028" s="1">
        <v>41689.333333333336</v>
      </c>
      <c r="AE4028" s="1">
        <v>41694.708333333336</v>
      </c>
      <c r="AG4028" s="1">
        <v>41574.333333333336</v>
      </c>
      <c r="AH4028" s="1">
        <v>41578.708333333336</v>
      </c>
      <c r="AI4028" s="1">
        <v>41574.333333333336</v>
      </c>
      <c r="AJ4028" s="1">
        <v>41578.708333333336</v>
      </c>
      <c r="AK4028" s="1">
        <v>41574.333333333336</v>
      </c>
      <c r="AL4028" s="1">
        <v>41578.708333333336</v>
      </c>
      <c r="AM4028" s="1">
        <v>41689.333333333336</v>
      </c>
      <c r="AN4028" s="1">
        <v>41694.708333333336</v>
      </c>
      <c r="AP4028" t="s">
        <v>113</v>
      </c>
      <c r="AU4028" t="s">
        <v>9102</v>
      </c>
      <c r="AY4028" t="s">
        <v>106</v>
      </c>
      <c r="AZ4028">
        <v>0</v>
      </c>
      <c r="BA4028">
        <v>0</v>
      </c>
      <c r="BD4028" s="3">
        <v>41321.662499999999</v>
      </c>
      <c r="BE4028" s="3">
        <v>41321.663888888892</v>
      </c>
      <c r="BF4028" t="s">
        <v>115</v>
      </c>
      <c r="BG4028" t="s">
        <v>115</v>
      </c>
      <c r="BH4028">
        <v>8149</v>
      </c>
      <c r="BM4028">
        <v>43550</v>
      </c>
      <c r="BR4028" t="s">
        <v>116</v>
      </c>
      <c r="BS4028" t="s">
        <v>117</v>
      </c>
      <c r="BU4028">
        <v>1</v>
      </c>
      <c r="BV4028" t="s">
        <v>118</v>
      </c>
      <c r="BX4028" t="s">
        <v>119</v>
      </c>
      <c r="BY4028" t="s">
        <v>119</v>
      </c>
      <c r="BZ4028" t="s">
        <v>119</v>
      </c>
      <c r="CA4028">
        <v>1</v>
      </c>
      <c r="CC4028" t="s">
        <v>120</v>
      </c>
      <c r="CH4028">
        <v>540</v>
      </c>
      <c r="CI4028">
        <v>37800</v>
      </c>
      <c r="CJ4028" t="s">
        <v>106</v>
      </c>
      <c r="CK4028" t="s">
        <v>106</v>
      </c>
      <c r="CL4028">
        <v>10</v>
      </c>
      <c r="CM4028" t="s">
        <v>2889</v>
      </c>
      <c r="CO4028">
        <v>125153</v>
      </c>
      <c r="CQ4028">
        <v>0</v>
      </c>
      <c r="CR4028">
        <v>0</v>
      </c>
      <c r="CS4028">
        <v>0</v>
      </c>
      <c r="CY4028" t="s">
        <v>123</v>
      </c>
      <c r="CZ4028" t="s">
        <v>124</v>
      </c>
      <c r="DD4028" t="str" cm="1">
        <f t="array" ref="DD4028">TEXT(_xlfn.SEQUENCE(1, DATEDIF(AG4028, AH4028, "m") + 1, AG4028, 30), "YYYY-APMM")</f>
        <v>2013-AP10</v>
      </c>
      <c r="DN4028">
        <f t="shared" si="124"/>
        <v>25.4</v>
      </c>
      <c r="DO4028" t="str">
        <f t="shared" si="125"/>
        <v>LABOR- SUBCONTRACTOR</v>
      </c>
    </row>
    <row r="4029" spans="1:119" x14ac:dyDescent="0.35">
      <c r="A4029" t="s">
        <v>105</v>
      </c>
      <c r="B4029">
        <v>503314</v>
      </c>
      <c r="C4029">
        <v>6359</v>
      </c>
      <c r="D4029">
        <v>125157</v>
      </c>
      <c r="E4029">
        <v>13662</v>
      </c>
      <c r="F4029">
        <v>0</v>
      </c>
      <c r="G4029" t="s">
        <v>106</v>
      </c>
      <c r="H4029" t="s">
        <v>106</v>
      </c>
      <c r="I4029" t="s">
        <v>106</v>
      </c>
      <c r="J4029" t="s">
        <v>107</v>
      </c>
      <c r="K4029" t="s">
        <v>108</v>
      </c>
      <c r="L4029" t="s">
        <v>109</v>
      </c>
      <c r="M4029" t="s">
        <v>110</v>
      </c>
      <c r="N4029" t="s">
        <v>9103</v>
      </c>
      <c r="O4029" t="s">
        <v>3089</v>
      </c>
      <c r="P4029">
        <v>8178</v>
      </c>
      <c r="Q4029">
        <v>80</v>
      </c>
      <c r="R4029">
        <v>0</v>
      </c>
      <c r="S4029">
        <v>40</v>
      </c>
      <c r="T4029">
        <v>0</v>
      </c>
      <c r="U4029">
        <v>43.5</v>
      </c>
      <c r="V4029">
        <v>43.5</v>
      </c>
      <c r="W4029">
        <v>40</v>
      </c>
      <c r="X4029">
        <v>0</v>
      </c>
      <c r="Y4029">
        <v>0</v>
      </c>
      <c r="Z4029">
        <v>0</v>
      </c>
      <c r="AD4029" s="1">
        <v>41619.333333333336</v>
      </c>
      <c r="AE4029" s="1">
        <v>41624.708333333336</v>
      </c>
      <c r="AG4029" s="1">
        <v>41608.333333333336</v>
      </c>
      <c r="AH4029" s="1">
        <v>41612.708333333336</v>
      </c>
      <c r="AI4029" s="1">
        <v>41608.333333333336</v>
      </c>
      <c r="AJ4029" s="1">
        <v>41612.708333333336</v>
      </c>
      <c r="AK4029" s="1">
        <v>41608.333333333336</v>
      </c>
      <c r="AL4029" s="1">
        <v>41612.708333333336</v>
      </c>
      <c r="AM4029" s="1">
        <v>41619.333333333336</v>
      </c>
      <c r="AN4029" s="1">
        <v>41624.708333333336</v>
      </c>
      <c r="AP4029" t="s">
        <v>113</v>
      </c>
      <c r="AU4029" t="s">
        <v>9104</v>
      </c>
      <c r="AY4029" t="s">
        <v>106</v>
      </c>
      <c r="AZ4029">
        <v>0</v>
      </c>
      <c r="BA4029">
        <v>0</v>
      </c>
      <c r="BD4029" s="3">
        <v>41321.662499999999</v>
      </c>
      <c r="BE4029" s="3">
        <v>41321.663888888892</v>
      </c>
      <c r="BF4029" t="s">
        <v>115</v>
      </c>
      <c r="BG4029" t="s">
        <v>115</v>
      </c>
      <c r="BH4029">
        <v>8149</v>
      </c>
      <c r="BM4029">
        <v>43550</v>
      </c>
      <c r="BR4029" t="s">
        <v>116</v>
      </c>
      <c r="BS4029" t="s">
        <v>117</v>
      </c>
      <c r="BU4029">
        <v>1</v>
      </c>
      <c r="BV4029" t="s">
        <v>118</v>
      </c>
      <c r="BX4029" t="s">
        <v>119</v>
      </c>
      <c r="BY4029" t="s">
        <v>119</v>
      </c>
      <c r="BZ4029" t="s">
        <v>119</v>
      </c>
      <c r="CA4029">
        <v>1</v>
      </c>
      <c r="CC4029" t="s">
        <v>120</v>
      </c>
      <c r="CH4029">
        <v>540</v>
      </c>
      <c r="CI4029">
        <v>37860</v>
      </c>
      <c r="CJ4029" t="s">
        <v>106</v>
      </c>
      <c r="CK4029" t="s">
        <v>106</v>
      </c>
      <c r="CL4029">
        <v>20</v>
      </c>
      <c r="CM4029" t="s">
        <v>2867</v>
      </c>
      <c r="CO4029">
        <v>125156</v>
      </c>
      <c r="CQ4029">
        <v>0</v>
      </c>
      <c r="CR4029">
        <v>0</v>
      </c>
      <c r="CS4029">
        <v>0</v>
      </c>
      <c r="CY4029" t="s">
        <v>123</v>
      </c>
      <c r="CZ4029" t="s">
        <v>124</v>
      </c>
      <c r="DD4029" t="str" cm="1">
        <f t="array" ref="DD4029">TEXT(_xlfn.SEQUENCE(1, DATEDIF(AG4029, AH4029, "m") + 1, AG4029, 30), "YYYY-APMM")</f>
        <v>2013-AP11</v>
      </c>
      <c r="DN4029">
        <f t="shared" si="124"/>
        <v>43.5</v>
      </c>
      <c r="DO4029" t="str">
        <f t="shared" si="125"/>
        <v>LABOR- SUBCONTRACTOR</v>
      </c>
    </row>
    <row r="4030" spans="1:119" x14ac:dyDescent="0.35">
      <c r="A4030" t="s">
        <v>105</v>
      </c>
      <c r="B4030">
        <v>503315</v>
      </c>
      <c r="C4030">
        <v>6359</v>
      </c>
      <c r="D4030">
        <v>125158</v>
      </c>
      <c r="E4030">
        <v>13662</v>
      </c>
      <c r="F4030">
        <v>0</v>
      </c>
      <c r="G4030" t="s">
        <v>106</v>
      </c>
      <c r="H4030" t="s">
        <v>106</v>
      </c>
      <c r="I4030" t="s">
        <v>106</v>
      </c>
      <c r="J4030" t="s">
        <v>107</v>
      </c>
      <c r="K4030" t="s">
        <v>108</v>
      </c>
      <c r="L4030" t="s">
        <v>109</v>
      </c>
      <c r="M4030" t="s">
        <v>110</v>
      </c>
      <c r="N4030" t="s">
        <v>9105</v>
      </c>
      <c r="O4030" t="s">
        <v>3063</v>
      </c>
      <c r="P4030">
        <v>8178</v>
      </c>
      <c r="Q4030">
        <v>112</v>
      </c>
      <c r="R4030">
        <v>0</v>
      </c>
      <c r="S4030">
        <v>40</v>
      </c>
      <c r="T4030">
        <v>0</v>
      </c>
      <c r="U4030">
        <v>239.4</v>
      </c>
      <c r="V4030">
        <v>239.4</v>
      </c>
      <c r="W4030">
        <v>40</v>
      </c>
      <c r="X4030">
        <v>0</v>
      </c>
      <c r="Y4030">
        <v>0</v>
      </c>
      <c r="Z4030">
        <v>0</v>
      </c>
      <c r="AD4030" s="1">
        <v>41531.333333333336</v>
      </c>
      <c r="AE4030" s="1">
        <v>41535.708333333336</v>
      </c>
      <c r="AG4030" s="1">
        <v>41514.333333333336</v>
      </c>
      <c r="AH4030" s="1">
        <v>41519.708333333336</v>
      </c>
      <c r="AI4030" s="1">
        <v>41514.333333333336</v>
      </c>
      <c r="AJ4030" s="1">
        <v>41519.708333333336</v>
      </c>
      <c r="AK4030" s="1">
        <v>41514.333333333336</v>
      </c>
      <c r="AL4030" s="1">
        <v>41519.708333333336</v>
      </c>
      <c r="AM4030" s="1">
        <v>41531.333333333336</v>
      </c>
      <c r="AN4030" s="1">
        <v>41535.708333333336</v>
      </c>
      <c r="AP4030" t="s">
        <v>113</v>
      </c>
      <c r="AU4030" t="s">
        <v>9106</v>
      </c>
      <c r="AY4030" t="s">
        <v>106</v>
      </c>
      <c r="AZ4030">
        <v>0</v>
      </c>
      <c r="BA4030">
        <v>0</v>
      </c>
      <c r="BD4030" s="3">
        <v>41321.662499999999</v>
      </c>
      <c r="BE4030" s="3">
        <v>41321.663888888892</v>
      </c>
      <c r="BF4030" t="s">
        <v>115</v>
      </c>
      <c r="BG4030" t="s">
        <v>115</v>
      </c>
      <c r="BH4030">
        <v>8149</v>
      </c>
      <c r="BM4030">
        <v>43550</v>
      </c>
      <c r="BR4030" t="s">
        <v>116</v>
      </c>
      <c r="BS4030" t="s">
        <v>117</v>
      </c>
      <c r="BU4030">
        <v>1</v>
      </c>
      <c r="BV4030" t="s">
        <v>118</v>
      </c>
      <c r="BX4030" t="s">
        <v>119</v>
      </c>
      <c r="BY4030" t="s">
        <v>119</v>
      </c>
      <c r="BZ4030" t="s">
        <v>119</v>
      </c>
      <c r="CA4030">
        <v>1</v>
      </c>
      <c r="CC4030" t="s">
        <v>120</v>
      </c>
      <c r="CH4030">
        <v>540</v>
      </c>
      <c r="CI4030">
        <v>37840</v>
      </c>
      <c r="CJ4030" t="s">
        <v>106</v>
      </c>
      <c r="CK4030" t="s">
        <v>106</v>
      </c>
      <c r="CL4030">
        <v>10</v>
      </c>
      <c r="CM4030" t="s">
        <v>2889</v>
      </c>
      <c r="CO4030">
        <v>125156</v>
      </c>
      <c r="CQ4030">
        <v>0</v>
      </c>
      <c r="CR4030">
        <v>0</v>
      </c>
      <c r="CS4030">
        <v>0</v>
      </c>
      <c r="CY4030" t="s">
        <v>123</v>
      </c>
      <c r="CZ4030" t="s">
        <v>124</v>
      </c>
      <c r="DD4030" t="str" cm="1">
        <f t="array" ref="DD4030">TEXT(_xlfn.SEQUENCE(1, DATEDIF(AG4030, AH4030, "m") + 1, AG4030, 30), "YYYY-APMM")</f>
        <v>2013-AP08</v>
      </c>
      <c r="DN4030">
        <f t="shared" si="124"/>
        <v>239.4</v>
      </c>
      <c r="DO4030" t="str">
        <f t="shared" si="125"/>
        <v>LABOR- SUBCONTRACTOR</v>
      </c>
    </row>
    <row r="4031" spans="1:119" x14ac:dyDescent="0.35">
      <c r="A4031" t="s">
        <v>105</v>
      </c>
      <c r="B4031">
        <v>503316</v>
      </c>
      <c r="C4031">
        <v>6359</v>
      </c>
      <c r="D4031">
        <v>125158</v>
      </c>
      <c r="E4031">
        <v>13662</v>
      </c>
      <c r="F4031">
        <v>0</v>
      </c>
      <c r="G4031" t="s">
        <v>106</v>
      </c>
      <c r="H4031" t="s">
        <v>106</v>
      </c>
      <c r="I4031" t="s">
        <v>106</v>
      </c>
      <c r="J4031" t="s">
        <v>107</v>
      </c>
      <c r="K4031" t="s">
        <v>108</v>
      </c>
      <c r="L4031" t="s">
        <v>109</v>
      </c>
      <c r="M4031" t="s">
        <v>110</v>
      </c>
      <c r="N4031" t="s">
        <v>9107</v>
      </c>
      <c r="O4031" t="s">
        <v>3066</v>
      </c>
      <c r="P4031">
        <v>8178</v>
      </c>
      <c r="Q4031">
        <v>120</v>
      </c>
      <c r="R4031">
        <v>0</v>
      </c>
      <c r="S4031">
        <v>40</v>
      </c>
      <c r="T4031">
        <v>0</v>
      </c>
      <c r="U4031">
        <v>12.45</v>
      </c>
      <c r="V4031">
        <v>12.45</v>
      </c>
      <c r="W4031">
        <v>40</v>
      </c>
      <c r="X4031">
        <v>0</v>
      </c>
      <c r="Y4031">
        <v>0</v>
      </c>
      <c r="Z4031">
        <v>0</v>
      </c>
      <c r="AD4031" s="1">
        <v>41532.333333333336</v>
      </c>
      <c r="AE4031" s="1">
        <v>41536.708333333336</v>
      </c>
      <c r="AG4031" s="1">
        <v>41514.333333333336</v>
      </c>
      <c r="AH4031" s="1">
        <v>41519.708333333336</v>
      </c>
      <c r="AI4031" s="1">
        <v>41514.333333333336</v>
      </c>
      <c r="AJ4031" s="1">
        <v>41519.708333333336</v>
      </c>
      <c r="AK4031" s="1">
        <v>41514.333333333336</v>
      </c>
      <c r="AL4031" s="1">
        <v>41519.708333333336</v>
      </c>
      <c r="AM4031" s="1">
        <v>41532.333333333336</v>
      </c>
      <c r="AN4031" s="1">
        <v>41536.708333333336</v>
      </c>
      <c r="AP4031" t="s">
        <v>113</v>
      </c>
      <c r="AU4031" t="s">
        <v>9108</v>
      </c>
      <c r="AY4031" t="s">
        <v>106</v>
      </c>
      <c r="AZ4031">
        <v>0</v>
      </c>
      <c r="BA4031">
        <v>0</v>
      </c>
      <c r="BD4031" s="3">
        <v>41321.662499999999</v>
      </c>
      <c r="BE4031" s="3">
        <v>41321.663888888892</v>
      </c>
      <c r="BF4031" t="s">
        <v>115</v>
      </c>
      <c r="BG4031" t="s">
        <v>115</v>
      </c>
      <c r="BH4031">
        <v>8149</v>
      </c>
      <c r="BM4031">
        <v>43550</v>
      </c>
      <c r="BR4031" t="s">
        <v>116</v>
      </c>
      <c r="BS4031" t="s">
        <v>117</v>
      </c>
      <c r="BU4031">
        <v>1</v>
      </c>
      <c r="BV4031" t="s">
        <v>118</v>
      </c>
      <c r="BX4031" t="s">
        <v>119</v>
      </c>
      <c r="BY4031" t="s">
        <v>119</v>
      </c>
      <c r="BZ4031" t="s">
        <v>119</v>
      </c>
      <c r="CA4031">
        <v>1</v>
      </c>
      <c r="CC4031" t="s">
        <v>120</v>
      </c>
      <c r="CH4031">
        <v>540</v>
      </c>
      <c r="CI4031">
        <v>37840</v>
      </c>
      <c r="CJ4031" t="s">
        <v>106</v>
      </c>
      <c r="CK4031" t="s">
        <v>106</v>
      </c>
      <c r="CL4031">
        <v>10</v>
      </c>
      <c r="CM4031" t="s">
        <v>2889</v>
      </c>
      <c r="CO4031">
        <v>125156</v>
      </c>
      <c r="CQ4031">
        <v>0</v>
      </c>
      <c r="CR4031">
        <v>0</v>
      </c>
      <c r="CS4031">
        <v>0</v>
      </c>
      <c r="CY4031" t="s">
        <v>123</v>
      </c>
      <c r="CZ4031" t="s">
        <v>124</v>
      </c>
      <c r="DD4031" t="str" cm="1">
        <f t="array" ref="DD4031">TEXT(_xlfn.SEQUENCE(1, DATEDIF(AG4031, AH4031, "m") + 1, AG4031, 30), "YYYY-APMM")</f>
        <v>2013-AP08</v>
      </c>
      <c r="DN4031">
        <f t="shared" si="124"/>
        <v>12.45</v>
      </c>
      <c r="DO4031" t="str">
        <f t="shared" si="125"/>
        <v>LABOR- SUBCONTRACTOR</v>
      </c>
    </row>
    <row r="4032" spans="1:119" x14ac:dyDescent="0.35">
      <c r="A4032" t="s">
        <v>105</v>
      </c>
      <c r="B4032">
        <v>503317</v>
      </c>
      <c r="C4032">
        <v>6359</v>
      </c>
      <c r="D4032">
        <v>125158</v>
      </c>
      <c r="E4032">
        <v>13662</v>
      </c>
      <c r="F4032">
        <v>0</v>
      </c>
      <c r="G4032" t="s">
        <v>106</v>
      </c>
      <c r="H4032" t="s">
        <v>106</v>
      </c>
      <c r="I4032" t="s">
        <v>106</v>
      </c>
      <c r="J4032" t="s">
        <v>107</v>
      </c>
      <c r="K4032" t="s">
        <v>108</v>
      </c>
      <c r="L4032" t="s">
        <v>109</v>
      </c>
      <c r="M4032" t="s">
        <v>110</v>
      </c>
      <c r="N4032" t="s">
        <v>9109</v>
      </c>
      <c r="O4032" t="s">
        <v>3069</v>
      </c>
      <c r="P4032">
        <v>8178</v>
      </c>
      <c r="Q4032">
        <v>80</v>
      </c>
      <c r="R4032">
        <v>0</v>
      </c>
      <c r="S4032">
        <v>56</v>
      </c>
      <c r="T4032">
        <v>0</v>
      </c>
      <c r="U4032">
        <v>35.700000000000003</v>
      </c>
      <c r="V4032">
        <v>35.700000000000003</v>
      </c>
      <c r="W4032">
        <v>56</v>
      </c>
      <c r="X4032">
        <v>0</v>
      </c>
      <c r="Y4032">
        <v>0</v>
      </c>
      <c r="Z4032">
        <v>0</v>
      </c>
      <c r="AD4032" s="1">
        <v>41605.333333333336</v>
      </c>
      <c r="AE4032" s="1">
        <v>41612.708333333336</v>
      </c>
      <c r="AG4032" s="1">
        <v>41594.333333333336</v>
      </c>
      <c r="AH4032" s="1">
        <v>41601.708333333336</v>
      </c>
      <c r="AI4032" s="1">
        <v>41594.333333333336</v>
      </c>
      <c r="AJ4032" s="1">
        <v>41601.708333333336</v>
      </c>
      <c r="AK4032" s="1">
        <v>41594.333333333336</v>
      </c>
      <c r="AL4032" s="1">
        <v>41601.708333333336</v>
      </c>
      <c r="AM4032" s="1">
        <v>41605.333333333336</v>
      </c>
      <c r="AN4032" s="1">
        <v>41612.708333333336</v>
      </c>
      <c r="AP4032" t="s">
        <v>113</v>
      </c>
      <c r="AU4032" t="s">
        <v>9110</v>
      </c>
      <c r="AY4032" t="s">
        <v>106</v>
      </c>
      <c r="AZ4032">
        <v>0</v>
      </c>
      <c r="BA4032">
        <v>0</v>
      </c>
      <c r="BD4032" s="3">
        <v>41321.662499999999</v>
      </c>
      <c r="BE4032" s="3">
        <v>41321.663888888892</v>
      </c>
      <c r="BF4032" t="s">
        <v>115</v>
      </c>
      <c r="BG4032" t="s">
        <v>115</v>
      </c>
      <c r="BH4032">
        <v>8149</v>
      </c>
      <c r="BM4032">
        <v>43550</v>
      </c>
      <c r="BR4032" t="s">
        <v>116</v>
      </c>
      <c r="BS4032" t="s">
        <v>117</v>
      </c>
      <c r="BU4032">
        <v>1</v>
      </c>
      <c r="BV4032" t="s">
        <v>118</v>
      </c>
      <c r="BX4032" t="s">
        <v>119</v>
      </c>
      <c r="BY4032" t="s">
        <v>119</v>
      </c>
      <c r="BZ4032" t="s">
        <v>119</v>
      </c>
      <c r="CA4032">
        <v>1</v>
      </c>
      <c r="CC4032" t="s">
        <v>120</v>
      </c>
      <c r="CH4032">
        <v>540</v>
      </c>
      <c r="CI4032">
        <v>37840</v>
      </c>
      <c r="CJ4032" t="s">
        <v>106</v>
      </c>
      <c r="CK4032" t="s">
        <v>106</v>
      </c>
      <c r="CL4032">
        <v>10</v>
      </c>
      <c r="CM4032" t="s">
        <v>2889</v>
      </c>
      <c r="CO4032">
        <v>125156</v>
      </c>
      <c r="CQ4032">
        <v>0</v>
      </c>
      <c r="CR4032">
        <v>0</v>
      </c>
      <c r="CS4032">
        <v>0</v>
      </c>
      <c r="CY4032" t="s">
        <v>123</v>
      </c>
      <c r="CZ4032" t="s">
        <v>124</v>
      </c>
      <c r="DD4032" t="str" cm="1">
        <f t="array" ref="DD4032">TEXT(_xlfn.SEQUENCE(1, DATEDIF(AG4032, AH4032, "m") + 1, AG4032, 30), "YYYY-APMM")</f>
        <v>2013-AP11</v>
      </c>
      <c r="DN4032">
        <f t="shared" si="124"/>
        <v>35.700000000000003</v>
      </c>
      <c r="DO4032" t="str">
        <f t="shared" si="125"/>
        <v>LABOR- SUBCONTRACTOR</v>
      </c>
    </row>
    <row r="4033" spans="1:119" x14ac:dyDescent="0.35">
      <c r="A4033" t="s">
        <v>105</v>
      </c>
      <c r="B4033">
        <v>503318</v>
      </c>
      <c r="C4033">
        <v>6359</v>
      </c>
      <c r="D4033">
        <v>125158</v>
      </c>
      <c r="E4033">
        <v>13662</v>
      </c>
      <c r="F4033">
        <v>0</v>
      </c>
      <c r="G4033" t="s">
        <v>106</v>
      </c>
      <c r="H4033" t="s">
        <v>106</v>
      </c>
      <c r="I4033" t="s">
        <v>106</v>
      </c>
      <c r="J4033" t="s">
        <v>107</v>
      </c>
      <c r="K4033" t="s">
        <v>108</v>
      </c>
      <c r="L4033" t="s">
        <v>109</v>
      </c>
      <c r="M4033" t="s">
        <v>110</v>
      </c>
      <c r="N4033" t="s">
        <v>9111</v>
      </c>
      <c r="O4033" t="s">
        <v>3072</v>
      </c>
      <c r="P4033">
        <v>8178</v>
      </c>
      <c r="Q4033">
        <v>80</v>
      </c>
      <c r="R4033">
        <v>0</v>
      </c>
      <c r="S4033">
        <v>40</v>
      </c>
      <c r="T4033">
        <v>0</v>
      </c>
      <c r="U4033">
        <v>25.2</v>
      </c>
      <c r="V4033">
        <v>25.2</v>
      </c>
      <c r="W4033">
        <v>40</v>
      </c>
      <c r="X4033">
        <v>0</v>
      </c>
      <c r="Y4033">
        <v>0</v>
      </c>
      <c r="Z4033">
        <v>0</v>
      </c>
      <c r="AD4033" s="1">
        <v>41613.333333333336</v>
      </c>
      <c r="AE4033" s="1">
        <v>41618.708333333336</v>
      </c>
      <c r="AG4033" s="1">
        <v>41602.333333333336</v>
      </c>
      <c r="AH4033" s="1">
        <v>41606.708333333336</v>
      </c>
      <c r="AI4033" s="1">
        <v>41602.333333333336</v>
      </c>
      <c r="AJ4033" s="1">
        <v>41606.708333333336</v>
      </c>
      <c r="AK4033" s="1">
        <v>41602.333333333336</v>
      </c>
      <c r="AL4033" s="1">
        <v>41606.708333333336</v>
      </c>
      <c r="AM4033" s="1">
        <v>41613.333333333336</v>
      </c>
      <c r="AN4033" s="1">
        <v>41618.708333333336</v>
      </c>
      <c r="AP4033" t="s">
        <v>113</v>
      </c>
      <c r="AU4033" t="s">
        <v>9112</v>
      </c>
      <c r="AY4033" t="s">
        <v>106</v>
      </c>
      <c r="AZ4033">
        <v>0</v>
      </c>
      <c r="BA4033">
        <v>0</v>
      </c>
      <c r="BD4033" s="3">
        <v>41321.662499999999</v>
      </c>
      <c r="BE4033" s="3">
        <v>41321.663888888892</v>
      </c>
      <c r="BF4033" t="s">
        <v>115</v>
      </c>
      <c r="BG4033" t="s">
        <v>115</v>
      </c>
      <c r="BH4033">
        <v>8149</v>
      </c>
      <c r="BM4033">
        <v>43550</v>
      </c>
      <c r="BR4033" t="s">
        <v>116</v>
      </c>
      <c r="BS4033" t="s">
        <v>117</v>
      </c>
      <c r="BU4033">
        <v>1</v>
      </c>
      <c r="BV4033" t="s">
        <v>118</v>
      </c>
      <c r="BX4033" t="s">
        <v>119</v>
      </c>
      <c r="BY4033" t="s">
        <v>119</v>
      </c>
      <c r="BZ4033" t="s">
        <v>119</v>
      </c>
      <c r="CA4033">
        <v>1</v>
      </c>
      <c r="CC4033" t="s">
        <v>120</v>
      </c>
      <c r="CH4033">
        <v>540</v>
      </c>
      <c r="CI4033">
        <v>37840</v>
      </c>
      <c r="CJ4033" t="s">
        <v>106</v>
      </c>
      <c r="CK4033" t="s">
        <v>106</v>
      </c>
      <c r="CL4033">
        <v>10</v>
      </c>
      <c r="CM4033" t="s">
        <v>2889</v>
      </c>
      <c r="CO4033">
        <v>125156</v>
      </c>
      <c r="CQ4033">
        <v>0</v>
      </c>
      <c r="CR4033">
        <v>0</v>
      </c>
      <c r="CS4033">
        <v>0</v>
      </c>
      <c r="CY4033" t="s">
        <v>123</v>
      </c>
      <c r="CZ4033" t="s">
        <v>124</v>
      </c>
      <c r="DD4033" t="str" cm="1">
        <f t="array" ref="DD4033">TEXT(_xlfn.SEQUENCE(1, DATEDIF(AG4033, AH4033, "m") + 1, AG4033, 30), "YYYY-APMM")</f>
        <v>2013-AP11</v>
      </c>
      <c r="DN4033">
        <f t="shared" si="124"/>
        <v>25.2</v>
      </c>
      <c r="DO4033" t="str">
        <f t="shared" si="125"/>
        <v>LABOR- SUBCONTRACTOR</v>
      </c>
    </row>
    <row r="4034" spans="1:119" x14ac:dyDescent="0.35">
      <c r="A4034" t="s">
        <v>105</v>
      </c>
      <c r="B4034">
        <v>503319</v>
      </c>
      <c r="C4034">
        <v>6359</v>
      </c>
      <c r="D4034">
        <v>125160</v>
      </c>
      <c r="E4034">
        <v>13662</v>
      </c>
      <c r="F4034">
        <v>0</v>
      </c>
      <c r="G4034" t="s">
        <v>106</v>
      </c>
      <c r="H4034" t="s">
        <v>106</v>
      </c>
      <c r="I4034" t="s">
        <v>106</v>
      </c>
      <c r="J4034" t="s">
        <v>107</v>
      </c>
      <c r="K4034" t="s">
        <v>108</v>
      </c>
      <c r="L4034" t="s">
        <v>109</v>
      </c>
      <c r="M4034" t="s">
        <v>110</v>
      </c>
      <c r="N4034" t="s">
        <v>9113</v>
      </c>
      <c r="O4034" t="s">
        <v>3178</v>
      </c>
      <c r="P4034">
        <v>8178</v>
      </c>
      <c r="Q4034">
        <v>168</v>
      </c>
      <c r="R4034">
        <v>0</v>
      </c>
      <c r="S4034">
        <v>56</v>
      </c>
      <c r="T4034">
        <v>0</v>
      </c>
      <c r="U4034">
        <v>357</v>
      </c>
      <c r="V4034">
        <v>357</v>
      </c>
      <c r="W4034">
        <v>56</v>
      </c>
      <c r="X4034">
        <v>0</v>
      </c>
      <c r="Y4034">
        <v>0</v>
      </c>
      <c r="Z4034">
        <v>0</v>
      </c>
      <c r="AD4034" s="1">
        <v>41638.333333333336</v>
      </c>
      <c r="AE4034" s="1">
        <v>41645.708333333336</v>
      </c>
      <c r="AG4034" s="1">
        <v>41612.333333333336</v>
      </c>
      <c r="AH4034" s="1">
        <v>41619.708333333336</v>
      </c>
      <c r="AI4034" s="1">
        <v>41612.333333333336</v>
      </c>
      <c r="AJ4034" s="1">
        <v>41619.708333333336</v>
      </c>
      <c r="AK4034" s="1">
        <v>41612.333333333336</v>
      </c>
      <c r="AL4034" s="1">
        <v>41619.708333333336</v>
      </c>
      <c r="AM4034" s="1">
        <v>41638.333333333336</v>
      </c>
      <c r="AN4034" s="1">
        <v>41645.708333333336</v>
      </c>
      <c r="AP4034" t="s">
        <v>113</v>
      </c>
      <c r="AU4034" t="s">
        <v>9114</v>
      </c>
      <c r="AY4034" t="s">
        <v>106</v>
      </c>
      <c r="AZ4034">
        <v>0</v>
      </c>
      <c r="BA4034">
        <v>0</v>
      </c>
      <c r="BD4034" s="3">
        <v>41321.662499999999</v>
      </c>
      <c r="BE4034" s="3">
        <v>41321.663888888892</v>
      </c>
      <c r="BF4034" t="s">
        <v>115</v>
      </c>
      <c r="BG4034" t="s">
        <v>115</v>
      </c>
      <c r="BH4034">
        <v>8149</v>
      </c>
      <c r="BM4034">
        <v>43550</v>
      </c>
      <c r="BR4034" t="s">
        <v>116</v>
      </c>
      <c r="BS4034" t="s">
        <v>117</v>
      </c>
      <c r="BU4034">
        <v>1</v>
      </c>
      <c r="BV4034" t="s">
        <v>118</v>
      </c>
      <c r="BX4034" t="s">
        <v>119</v>
      </c>
      <c r="BY4034" t="s">
        <v>119</v>
      </c>
      <c r="BZ4034" t="s">
        <v>119</v>
      </c>
      <c r="CA4034">
        <v>1</v>
      </c>
      <c r="CC4034" t="s">
        <v>120</v>
      </c>
      <c r="CH4034">
        <v>540</v>
      </c>
      <c r="CI4034">
        <v>37960</v>
      </c>
      <c r="CJ4034" t="s">
        <v>106</v>
      </c>
      <c r="CK4034" t="s">
        <v>106</v>
      </c>
      <c r="CL4034">
        <v>25</v>
      </c>
      <c r="CM4034" t="s">
        <v>3180</v>
      </c>
      <c r="CO4034">
        <v>125159</v>
      </c>
      <c r="CQ4034">
        <v>0</v>
      </c>
      <c r="CR4034">
        <v>0</v>
      </c>
      <c r="CS4034">
        <v>0</v>
      </c>
      <c r="CY4034" t="s">
        <v>123</v>
      </c>
      <c r="CZ4034" t="s">
        <v>124</v>
      </c>
      <c r="DD4034" t="str" cm="1">
        <f t="array" ref="DD4034">TEXT(_xlfn.SEQUENCE(1, DATEDIF(AG4034, AH4034, "m") + 1, AG4034, 30), "YYYY-APMM")</f>
        <v>2013-AP12</v>
      </c>
      <c r="DN4034">
        <f t="shared" si="124"/>
        <v>357</v>
      </c>
      <c r="DO4034" t="str">
        <f t="shared" si="125"/>
        <v>LABOR- SUBCONTRACTOR</v>
      </c>
    </row>
    <row r="4035" spans="1:119" x14ac:dyDescent="0.35">
      <c r="A4035" t="s">
        <v>105</v>
      </c>
      <c r="B4035">
        <v>503320</v>
      </c>
      <c r="C4035">
        <v>6359</v>
      </c>
      <c r="D4035">
        <v>125160</v>
      </c>
      <c r="E4035">
        <v>13662</v>
      </c>
      <c r="F4035">
        <v>0</v>
      </c>
      <c r="G4035" t="s">
        <v>106</v>
      </c>
      <c r="H4035" t="s">
        <v>106</v>
      </c>
      <c r="I4035" t="s">
        <v>106</v>
      </c>
      <c r="J4035" t="s">
        <v>107</v>
      </c>
      <c r="K4035" t="s">
        <v>108</v>
      </c>
      <c r="L4035" t="s">
        <v>109</v>
      </c>
      <c r="M4035" t="s">
        <v>110</v>
      </c>
      <c r="N4035" t="s">
        <v>9115</v>
      </c>
      <c r="O4035" t="s">
        <v>3182</v>
      </c>
      <c r="P4035">
        <v>8178</v>
      </c>
      <c r="Q4035">
        <v>512</v>
      </c>
      <c r="R4035">
        <v>24</v>
      </c>
      <c r="S4035">
        <v>56</v>
      </c>
      <c r="T4035">
        <v>0</v>
      </c>
      <c r="U4035">
        <v>91</v>
      </c>
      <c r="V4035">
        <v>91</v>
      </c>
      <c r="W4035">
        <v>56</v>
      </c>
      <c r="X4035">
        <v>0</v>
      </c>
      <c r="Y4035">
        <v>0</v>
      </c>
      <c r="Z4035">
        <v>0</v>
      </c>
      <c r="AD4035" s="1">
        <v>41697.333333333336</v>
      </c>
      <c r="AE4035" s="1">
        <v>41704.708333333336</v>
      </c>
      <c r="AG4035" s="1">
        <v>41620.333333333336</v>
      </c>
      <c r="AH4035" s="1">
        <v>41629.708333333336</v>
      </c>
      <c r="AI4035" s="1">
        <v>41620.333333333336</v>
      </c>
      <c r="AJ4035" s="1">
        <v>41629.708333333336</v>
      </c>
      <c r="AK4035" s="1">
        <v>41620.333333333336</v>
      </c>
      <c r="AL4035" s="1">
        <v>41629.708333333336</v>
      </c>
      <c r="AM4035" s="1">
        <v>41697.333333333336</v>
      </c>
      <c r="AN4035" s="1">
        <v>41704.708333333336</v>
      </c>
      <c r="AP4035" t="s">
        <v>113</v>
      </c>
      <c r="AU4035" t="s">
        <v>9116</v>
      </c>
      <c r="AY4035" t="s">
        <v>106</v>
      </c>
      <c r="AZ4035">
        <v>0</v>
      </c>
      <c r="BA4035">
        <v>0</v>
      </c>
      <c r="BD4035" s="3">
        <v>41321.662499999999</v>
      </c>
      <c r="BE4035" s="3">
        <v>41321.663888888892</v>
      </c>
      <c r="BF4035" t="s">
        <v>115</v>
      </c>
      <c r="BG4035" t="s">
        <v>115</v>
      </c>
      <c r="BH4035">
        <v>8149</v>
      </c>
      <c r="BM4035">
        <v>43550</v>
      </c>
      <c r="BR4035" t="s">
        <v>116</v>
      </c>
      <c r="BS4035" t="s">
        <v>117</v>
      </c>
      <c r="BU4035">
        <v>1</v>
      </c>
      <c r="BV4035" t="s">
        <v>118</v>
      </c>
      <c r="BX4035" t="s">
        <v>119</v>
      </c>
      <c r="BY4035" t="s">
        <v>119</v>
      </c>
      <c r="BZ4035" t="s">
        <v>119</v>
      </c>
      <c r="CA4035">
        <v>1</v>
      </c>
      <c r="CC4035" t="s">
        <v>120</v>
      </c>
      <c r="CH4035">
        <v>540</v>
      </c>
      <c r="CI4035">
        <v>37960</v>
      </c>
      <c r="CJ4035" t="s">
        <v>106</v>
      </c>
      <c r="CK4035" t="s">
        <v>106</v>
      </c>
      <c r="CL4035">
        <v>25</v>
      </c>
      <c r="CM4035" t="s">
        <v>3180</v>
      </c>
      <c r="CO4035">
        <v>125159</v>
      </c>
      <c r="CQ4035">
        <v>0</v>
      </c>
      <c r="CR4035">
        <v>0</v>
      </c>
      <c r="CS4035">
        <v>0</v>
      </c>
      <c r="CY4035" t="s">
        <v>123</v>
      </c>
      <c r="CZ4035" t="s">
        <v>124</v>
      </c>
      <c r="DD4035" t="str" cm="1">
        <f t="array" ref="DD4035">TEXT(_xlfn.SEQUENCE(1, DATEDIF(AG4035, AH4035, "m") + 1, AG4035, 30), "YYYY-APMM")</f>
        <v>2013-AP12</v>
      </c>
      <c r="DN4035">
        <f t="shared" ref="DN4035:DN4098" si="126">V4035/COUNTIF(DD4035:DF4035, "&lt;&gt;")</f>
        <v>91</v>
      </c>
      <c r="DO4035" t="str">
        <f t="shared" ref="DO4035:DO4098" si="127">BR4035</f>
        <v>LABOR- SUBCONTRACTOR</v>
      </c>
    </row>
    <row r="4036" spans="1:119" x14ac:dyDescent="0.35">
      <c r="A4036" t="s">
        <v>105</v>
      </c>
      <c r="B4036">
        <v>503321</v>
      </c>
      <c r="C4036">
        <v>6359</v>
      </c>
      <c r="D4036">
        <v>125161</v>
      </c>
      <c r="E4036">
        <v>13662</v>
      </c>
      <c r="F4036">
        <v>0</v>
      </c>
      <c r="G4036" t="s">
        <v>106</v>
      </c>
      <c r="H4036" t="s">
        <v>106</v>
      </c>
      <c r="I4036" t="s">
        <v>106</v>
      </c>
      <c r="J4036" t="s">
        <v>107</v>
      </c>
      <c r="K4036" t="s">
        <v>108</v>
      </c>
      <c r="L4036" t="s">
        <v>109</v>
      </c>
      <c r="M4036" t="s">
        <v>110</v>
      </c>
      <c r="N4036" t="s">
        <v>9117</v>
      </c>
      <c r="O4036" t="s">
        <v>3240</v>
      </c>
      <c r="P4036">
        <v>8174</v>
      </c>
      <c r="Q4036">
        <v>424</v>
      </c>
      <c r="R4036">
        <v>144</v>
      </c>
      <c r="S4036">
        <v>40</v>
      </c>
      <c r="T4036">
        <v>0</v>
      </c>
      <c r="U4036">
        <v>50.25</v>
      </c>
      <c r="V4036">
        <v>50.25</v>
      </c>
      <c r="W4036">
        <v>40</v>
      </c>
      <c r="X4036">
        <v>0</v>
      </c>
      <c r="Y4036">
        <v>0</v>
      </c>
      <c r="Z4036">
        <v>0</v>
      </c>
      <c r="AD4036" s="1">
        <v>41629.333333333336</v>
      </c>
      <c r="AE4036" s="1">
        <v>41633.708333333336</v>
      </c>
      <c r="AG4036" s="1">
        <v>41563.333333333336</v>
      </c>
      <c r="AH4036" s="1">
        <v>41570.708333333336</v>
      </c>
      <c r="AI4036" s="1">
        <v>41563.333333333336</v>
      </c>
      <c r="AJ4036" s="1">
        <v>41570.708333333336</v>
      </c>
      <c r="AK4036" s="1">
        <v>41563.333333333336</v>
      </c>
      <c r="AL4036" s="1">
        <v>41570.708333333336</v>
      </c>
      <c r="AM4036" s="1">
        <v>41629.333333333336</v>
      </c>
      <c r="AN4036" s="1">
        <v>41633.708333333336</v>
      </c>
      <c r="AP4036" t="s">
        <v>113</v>
      </c>
      <c r="AU4036" t="s">
        <v>9118</v>
      </c>
      <c r="AY4036" t="s">
        <v>106</v>
      </c>
      <c r="AZ4036">
        <v>0</v>
      </c>
      <c r="BA4036">
        <v>0</v>
      </c>
      <c r="BD4036" s="3">
        <v>41321.662499999999</v>
      </c>
      <c r="BE4036" s="3">
        <v>41321.663888888892</v>
      </c>
      <c r="BF4036" t="s">
        <v>115</v>
      </c>
      <c r="BG4036" t="s">
        <v>115</v>
      </c>
      <c r="BH4036">
        <v>8149</v>
      </c>
      <c r="BM4036">
        <v>43510</v>
      </c>
      <c r="BR4036" t="s">
        <v>3242</v>
      </c>
      <c r="BS4036" t="s">
        <v>3243</v>
      </c>
      <c r="BU4036">
        <v>1</v>
      </c>
      <c r="BV4036" t="s">
        <v>118</v>
      </c>
      <c r="BX4036" t="s">
        <v>119</v>
      </c>
      <c r="BY4036" t="s">
        <v>119</v>
      </c>
      <c r="BZ4036" t="s">
        <v>119</v>
      </c>
      <c r="CA4036">
        <v>1</v>
      </c>
      <c r="CC4036" t="s">
        <v>120</v>
      </c>
      <c r="CH4036">
        <v>540</v>
      </c>
      <c r="CI4036">
        <v>37950</v>
      </c>
      <c r="CJ4036" t="s">
        <v>106</v>
      </c>
      <c r="CK4036" t="s">
        <v>106</v>
      </c>
      <c r="CL4036">
        <v>20</v>
      </c>
      <c r="CM4036" t="s">
        <v>3235</v>
      </c>
      <c r="CO4036">
        <v>125159</v>
      </c>
      <c r="CQ4036">
        <v>0</v>
      </c>
      <c r="CR4036">
        <v>0</v>
      </c>
      <c r="CS4036">
        <v>0</v>
      </c>
      <c r="CY4036" t="s">
        <v>123</v>
      </c>
      <c r="CZ4036" t="s">
        <v>124</v>
      </c>
      <c r="DD4036" t="str" cm="1">
        <f t="array" ref="DD4036">TEXT(_xlfn.SEQUENCE(1, DATEDIF(AG4036, AH4036, "m") + 1, AG4036, 30), "YYYY-APMM")</f>
        <v>2013-AP10</v>
      </c>
      <c r="DN4036">
        <f t="shared" si="126"/>
        <v>50.25</v>
      </c>
      <c r="DO4036" t="str">
        <f t="shared" si="127"/>
        <v>INTERLOCK MASON SK</v>
      </c>
    </row>
    <row r="4037" spans="1:119" x14ac:dyDescent="0.35">
      <c r="A4037" t="s">
        <v>105</v>
      </c>
      <c r="B4037">
        <v>503322</v>
      </c>
      <c r="C4037">
        <v>6359</v>
      </c>
      <c r="D4037">
        <v>125161</v>
      </c>
      <c r="E4037">
        <v>13662</v>
      </c>
      <c r="F4037">
        <v>0</v>
      </c>
      <c r="G4037" t="s">
        <v>106</v>
      </c>
      <c r="H4037" t="s">
        <v>106</v>
      </c>
      <c r="I4037" t="s">
        <v>106</v>
      </c>
      <c r="J4037" t="s">
        <v>107</v>
      </c>
      <c r="K4037" t="s">
        <v>108</v>
      </c>
      <c r="L4037" t="s">
        <v>109</v>
      </c>
      <c r="M4037" t="s">
        <v>110</v>
      </c>
      <c r="N4037" t="s">
        <v>9119</v>
      </c>
      <c r="O4037" t="s">
        <v>3231</v>
      </c>
      <c r="P4037">
        <v>8173</v>
      </c>
      <c r="Q4037">
        <v>320</v>
      </c>
      <c r="R4037">
        <v>0</v>
      </c>
      <c r="S4037">
        <v>40</v>
      </c>
      <c r="T4037">
        <v>0</v>
      </c>
      <c r="U4037">
        <v>39.25</v>
      </c>
      <c r="V4037">
        <v>39.25</v>
      </c>
      <c r="W4037">
        <v>40</v>
      </c>
      <c r="X4037">
        <v>0</v>
      </c>
      <c r="Y4037">
        <v>0</v>
      </c>
      <c r="Z4037">
        <v>0</v>
      </c>
      <c r="AD4037" s="1">
        <v>41601.333333333336</v>
      </c>
      <c r="AE4037" s="1">
        <v>41605.708333333336</v>
      </c>
      <c r="AG4037" s="1">
        <v>41552.333333333336</v>
      </c>
      <c r="AH4037" s="1">
        <v>41556.708333333336</v>
      </c>
      <c r="AI4037" s="1">
        <v>41552.333333333336</v>
      </c>
      <c r="AJ4037" s="1">
        <v>41556.708333333336</v>
      </c>
      <c r="AK4037" s="1">
        <v>41552.333333333336</v>
      </c>
      <c r="AL4037" s="1">
        <v>41556.708333333336</v>
      </c>
      <c r="AM4037" s="1">
        <v>41601.333333333336</v>
      </c>
      <c r="AN4037" s="1">
        <v>41605.708333333336</v>
      </c>
      <c r="AP4037" t="s">
        <v>113</v>
      </c>
      <c r="AU4037" t="s">
        <v>9120</v>
      </c>
      <c r="AY4037" t="s">
        <v>106</v>
      </c>
      <c r="AZ4037">
        <v>0</v>
      </c>
      <c r="BA4037">
        <v>0</v>
      </c>
      <c r="BD4037" s="3">
        <v>41321.662499999999</v>
      </c>
      <c r="BE4037" s="3">
        <v>41321.663888888892</v>
      </c>
      <c r="BF4037" t="s">
        <v>115</v>
      </c>
      <c r="BG4037" t="s">
        <v>115</v>
      </c>
      <c r="BH4037">
        <v>8149</v>
      </c>
      <c r="BM4037">
        <v>43500</v>
      </c>
      <c r="BR4037" t="s">
        <v>3233</v>
      </c>
      <c r="BS4037" t="s">
        <v>3234</v>
      </c>
      <c r="BU4037">
        <v>1</v>
      </c>
      <c r="BV4037" t="s">
        <v>118</v>
      </c>
      <c r="BX4037" t="s">
        <v>119</v>
      </c>
      <c r="BY4037" t="s">
        <v>119</v>
      </c>
      <c r="BZ4037" t="s">
        <v>119</v>
      </c>
      <c r="CA4037">
        <v>1</v>
      </c>
      <c r="CC4037" t="s">
        <v>120</v>
      </c>
      <c r="CH4037">
        <v>540</v>
      </c>
      <c r="CI4037">
        <v>37950</v>
      </c>
      <c r="CJ4037" t="s">
        <v>106</v>
      </c>
      <c r="CK4037" t="s">
        <v>106</v>
      </c>
      <c r="CL4037">
        <v>20</v>
      </c>
      <c r="CM4037" t="s">
        <v>3235</v>
      </c>
      <c r="CO4037">
        <v>125159</v>
      </c>
      <c r="CQ4037">
        <v>0</v>
      </c>
      <c r="CR4037">
        <v>0</v>
      </c>
      <c r="CS4037">
        <v>0</v>
      </c>
      <c r="CY4037" t="s">
        <v>123</v>
      </c>
      <c r="CZ4037" t="s">
        <v>124</v>
      </c>
      <c r="DD4037" t="str" cm="1">
        <f t="array" ref="DD4037">TEXT(_xlfn.SEQUENCE(1, DATEDIF(AG4037, AH4037, "m") + 1, AG4037, 30), "YYYY-APMM")</f>
        <v>2013-AP10</v>
      </c>
      <c r="DN4037">
        <f t="shared" si="126"/>
        <v>39.25</v>
      </c>
      <c r="DO4037" t="str">
        <f t="shared" si="127"/>
        <v>KERBSTONE MASON SK</v>
      </c>
    </row>
    <row r="4038" spans="1:119" x14ac:dyDescent="0.35">
      <c r="A4038" t="s">
        <v>105</v>
      </c>
      <c r="B4038">
        <v>503323</v>
      </c>
      <c r="C4038">
        <v>6359</v>
      </c>
      <c r="D4038">
        <v>125161</v>
      </c>
      <c r="E4038">
        <v>13662</v>
      </c>
      <c r="F4038">
        <v>0</v>
      </c>
      <c r="G4038" t="s">
        <v>106</v>
      </c>
      <c r="H4038" t="s">
        <v>106</v>
      </c>
      <c r="I4038" t="s">
        <v>106</v>
      </c>
      <c r="J4038" t="s">
        <v>107</v>
      </c>
      <c r="K4038" t="s">
        <v>108</v>
      </c>
      <c r="L4038" t="s">
        <v>109</v>
      </c>
      <c r="M4038" t="s">
        <v>110</v>
      </c>
      <c r="N4038" t="s">
        <v>9121</v>
      </c>
      <c r="O4038" t="s">
        <v>3237</v>
      </c>
      <c r="P4038">
        <v>8170</v>
      </c>
      <c r="Q4038">
        <v>360</v>
      </c>
      <c r="R4038">
        <v>0</v>
      </c>
      <c r="S4038">
        <v>40</v>
      </c>
      <c r="T4038">
        <v>0</v>
      </c>
      <c r="U4038">
        <v>14.25</v>
      </c>
      <c r="V4038">
        <v>14.25</v>
      </c>
      <c r="W4038">
        <v>40</v>
      </c>
      <c r="X4038">
        <v>0</v>
      </c>
      <c r="Y4038">
        <v>0</v>
      </c>
      <c r="Z4038">
        <v>0</v>
      </c>
      <c r="AD4038" s="1">
        <v>41612.333333333336</v>
      </c>
      <c r="AE4038" s="1">
        <v>41617.708333333336</v>
      </c>
      <c r="AG4038" s="1">
        <v>41557.333333333336</v>
      </c>
      <c r="AH4038" s="1">
        <v>41562.708333333336</v>
      </c>
      <c r="AI4038" s="1">
        <v>41557.333333333336</v>
      </c>
      <c r="AJ4038" s="1">
        <v>41562.708333333336</v>
      </c>
      <c r="AK4038" s="1">
        <v>41557.333333333336</v>
      </c>
      <c r="AL4038" s="1">
        <v>41562.708333333336</v>
      </c>
      <c r="AM4038" s="1">
        <v>41612.333333333336</v>
      </c>
      <c r="AN4038" s="1">
        <v>41617.708333333336</v>
      </c>
      <c r="AP4038" t="s">
        <v>113</v>
      </c>
      <c r="AU4038" t="s">
        <v>9122</v>
      </c>
      <c r="AY4038" t="s">
        <v>106</v>
      </c>
      <c r="AZ4038">
        <v>0</v>
      </c>
      <c r="BA4038">
        <v>0</v>
      </c>
      <c r="BD4038" s="3">
        <v>41321.662499999999</v>
      </c>
      <c r="BE4038" s="3">
        <v>41321.663888888892</v>
      </c>
      <c r="BF4038" t="s">
        <v>115</v>
      </c>
      <c r="BG4038" t="s">
        <v>115</v>
      </c>
      <c r="BH4038">
        <v>8149</v>
      </c>
      <c r="BM4038">
        <v>43470</v>
      </c>
      <c r="BR4038" t="s">
        <v>2854</v>
      </c>
      <c r="BS4038" t="s">
        <v>2855</v>
      </c>
      <c r="BU4038">
        <v>1</v>
      </c>
      <c r="BV4038" t="s">
        <v>118</v>
      </c>
      <c r="BX4038" t="s">
        <v>119</v>
      </c>
      <c r="BY4038" t="s">
        <v>119</v>
      </c>
      <c r="BZ4038" t="s">
        <v>119</v>
      </c>
      <c r="CA4038">
        <v>1</v>
      </c>
      <c r="CC4038" t="s">
        <v>120</v>
      </c>
      <c r="CH4038">
        <v>540</v>
      </c>
      <c r="CI4038">
        <v>37950</v>
      </c>
      <c r="CJ4038" t="s">
        <v>106</v>
      </c>
      <c r="CK4038" t="s">
        <v>106</v>
      </c>
      <c r="CL4038">
        <v>20</v>
      </c>
      <c r="CM4038" t="s">
        <v>3235</v>
      </c>
      <c r="CO4038">
        <v>125159</v>
      </c>
      <c r="CQ4038">
        <v>0</v>
      </c>
      <c r="CR4038">
        <v>0</v>
      </c>
      <c r="CS4038">
        <v>0</v>
      </c>
      <c r="CY4038" t="s">
        <v>123</v>
      </c>
      <c r="CZ4038" t="s">
        <v>124</v>
      </c>
      <c r="DD4038" t="str" cm="1">
        <f t="array" ref="DD4038">TEXT(_xlfn.SEQUENCE(1, DATEDIF(AG4038, AH4038, "m") + 1, AG4038, 30), "YYYY-APMM")</f>
        <v>2013-AP10</v>
      </c>
      <c r="DN4038">
        <f t="shared" si="126"/>
        <v>14.25</v>
      </c>
      <c r="DO4038" t="str">
        <f t="shared" si="127"/>
        <v>TILE MASON SK</v>
      </c>
    </row>
    <row r="4039" spans="1:119" x14ac:dyDescent="0.35">
      <c r="A4039" t="s">
        <v>105</v>
      </c>
      <c r="B4039">
        <v>503324</v>
      </c>
      <c r="C4039">
        <v>6359</v>
      </c>
      <c r="D4039">
        <v>125162</v>
      </c>
      <c r="E4039">
        <v>13662</v>
      </c>
      <c r="F4039">
        <v>0</v>
      </c>
      <c r="G4039" t="s">
        <v>106</v>
      </c>
      <c r="H4039" t="s">
        <v>106</v>
      </c>
      <c r="I4039" t="s">
        <v>106</v>
      </c>
      <c r="J4039" t="s">
        <v>107</v>
      </c>
      <c r="K4039" t="s">
        <v>108</v>
      </c>
      <c r="L4039" t="s">
        <v>109</v>
      </c>
      <c r="M4039" t="s">
        <v>110</v>
      </c>
      <c r="N4039" t="s">
        <v>9123</v>
      </c>
      <c r="O4039" t="s">
        <v>3206</v>
      </c>
      <c r="P4039">
        <v>8172</v>
      </c>
      <c r="Q4039">
        <v>120</v>
      </c>
      <c r="R4039">
        <v>0</v>
      </c>
      <c r="S4039">
        <v>56</v>
      </c>
      <c r="T4039">
        <v>0</v>
      </c>
      <c r="U4039">
        <v>11</v>
      </c>
      <c r="V4039">
        <v>11</v>
      </c>
      <c r="W4039">
        <v>56</v>
      </c>
      <c r="X4039">
        <v>0</v>
      </c>
      <c r="Y4039">
        <v>0</v>
      </c>
      <c r="Z4039">
        <v>0</v>
      </c>
      <c r="AD4039" s="1">
        <v>41546.333333333336</v>
      </c>
      <c r="AE4039" s="1">
        <v>41553.708333333336</v>
      </c>
      <c r="AG4039" s="1">
        <v>41528.333333333336</v>
      </c>
      <c r="AH4039" s="1">
        <v>41535.708333333336</v>
      </c>
      <c r="AI4039" s="1">
        <v>41528.333333333336</v>
      </c>
      <c r="AJ4039" s="1">
        <v>41535.708333333336</v>
      </c>
      <c r="AK4039" s="1">
        <v>41528.333333333336</v>
      </c>
      <c r="AL4039" s="1">
        <v>41535.708333333336</v>
      </c>
      <c r="AM4039" s="1">
        <v>41546.333333333336</v>
      </c>
      <c r="AN4039" s="1">
        <v>41553.708333333336</v>
      </c>
      <c r="AP4039" t="s">
        <v>113</v>
      </c>
      <c r="AU4039" t="s">
        <v>9124</v>
      </c>
      <c r="AY4039" t="s">
        <v>106</v>
      </c>
      <c r="AZ4039">
        <v>0</v>
      </c>
      <c r="BA4039">
        <v>0</v>
      </c>
      <c r="BD4039" s="3">
        <v>41321.662499999999</v>
      </c>
      <c r="BE4039" s="3">
        <v>41321.663888888892</v>
      </c>
      <c r="BF4039" t="s">
        <v>115</v>
      </c>
      <c r="BG4039" t="s">
        <v>115</v>
      </c>
      <c r="BH4039">
        <v>8149</v>
      </c>
      <c r="BM4039">
        <v>43490</v>
      </c>
      <c r="BR4039" t="s">
        <v>3200</v>
      </c>
      <c r="BS4039" t="s">
        <v>3201</v>
      </c>
      <c r="BU4039">
        <v>1</v>
      </c>
      <c r="BV4039" t="s">
        <v>118</v>
      </c>
      <c r="BX4039" t="s">
        <v>119</v>
      </c>
      <c r="BY4039" t="s">
        <v>119</v>
      </c>
      <c r="BZ4039" t="s">
        <v>119</v>
      </c>
      <c r="CA4039">
        <v>1</v>
      </c>
      <c r="CC4039" t="s">
        <v>120</v>
      </c>
      <c r="CH4039">
        <v>540</v>
      </c>
      <c r="CI4039">
        <v>37930</v>
      </c>
      <c r="CJ4039" t="s">
        <v>106</v>
      </c>
      <c r="CK4039" t="s">
        <v>106</v>
      </c>
      <c r="CL4039">
        <v>10</v>
      </c>
      <c r="CM4039" t="s">
        <v>3187</v>
      </c>
      <c r="CO4039">
        <v>125159</v>
      </c>
      <c r="CQ4039">
        <v>0</v>
      </c>
      <c r="CR4039">
        <v>0</v>
      </c>
      <c r="CS4039">
        <v>0</v>
      </c>
      <c r="CY4039" t="s">
        <v>123</v>
      </c>
      <c r="CZ4039" t="s">
        <v>124</v>
      </c>
      <c r="DD4039" t="str" cm="1">
        <f t="array" ref="DD4039">TEXT(_xlfn.SEQUENCE(1, DATEDIF(AG4039, AH4039, "m") + 1, AG4039, 30), "YYYY-APMM")</f>
        <v>2013-AP09</v>
      </c>
      <c r="DN4039">
        <f t="shared" si="126"/>
        <v>11</v>
      </c>
      <c r="DO4039" t="str">
        <f t="shared" si="127"/>
        <v>MANHOLES SK</v>
      </c>
    </row>
    <row r="4040" spans="1:119" x14ac:dyDescent="0.35">
      <c r="A4040" t="s">
        <v>105</v>
      </c>
      <c r="B4040">
        <v>503325</v>
      </c>
      <c r="C4040">
        <v>6359</v>
      </c>
      <c r="D4040">
        <v>125162</v>
      </c>
      <c r="E4040">
        <v>13662</v>
      </c>
      <c r="F4040">
        <v>0</v>
      </c>
      <c r="G4040" t="s">
        <v>106</v>
      </c>
      <c r="H4040" t="s">
        <v>106</v>
      </c>
      <c r="I4040" t="s">
        <v>106</v>
      </c>
      <c r="J4040" t="s">
        <v>107</v>
      </c>
      <c r="K4040" t="s">
        <v>108</v>
      </c>
      <c r="L4040" t="s">
        <v>109</v>
      </c>
      <c r="M4040" t="s">
        <v>110</v>
      </c>
      <c r="N4040" t="s">
        <v>9125</v>
      </c>
      <c r="O4040" t="s">
        <v>3189</v>
      </c>
      <c r="P4040">
        <v>8164</v>
      </c>
      <c r="Q4040">
        <v>240</v>
      </c>
      <c r="R4040">
        <v>0</v>
      </c>
      <c r="S4040">
        <v>56</v>
      </c>
      <c r="T4040">
        <v>0</v>
      </c>
      <c r="U4040">
        <v>72.75</v>
      </c>
      <c r="V4040">
        <v>72.75</v>
      </c>
      <c r="W4040">
        <v>56</v>
      </c>
      <c r="X4040">
        <v>0</v>
      </c>
      <c r="Y4040">
        <v>0</v>
      </c>
      <c r="Z4040">
        <v>0</v>
      </c>
      <c r="AD4040" s="1">
        <v>41575.333333333336</v>
      </c>
      <c r="AE4040" s="1">
        <v>41582.708333333336</v>
      </c>
      <c r="AG4040" s="1">
        <v>41538.333333333336</v>
      </c>
      <c r="AH4040" s="1">
        <v>41545.708333333336</v>
      </c>
      <c r="AI4040" s="1">
        <v>41538.333333333336</v>
      </c>
      <c r="AJ4040" s="1">
        <v>41545.708333333336</v>
      </c>
      <c r="AK4040" s="1">
        <v>41538.333333333336</v>
      </c>
      <c r="AL4040" s="1">
        <v>41545.708333333336</v>
      </c>
      <c r="AM4040" s="1">
        <v>41575.333333333336</v>
      </c>
      <c r="AN4040" s="1">
        <v>41582.708333333336</v>
      </c>
      <c r="AP4040" t="s">
        <v>113</v>
      </c>
      <c r="AU4040" t="s">
        <v>9126</v>
      </c>
      <c r="AY4040" t="s">
        <v>106</v>
      </c>
      <c r="AZ4040">
        <v>0</v>
      </c>
      <c r="BA4040">
        <v>0</v>
      </c>
      <c r="BD4040" s="3">
        <v>41321.662499999999</v>
      </c>
      <c r="BE4040" s="3">
        <v>41321.663888888892</v>
      </c>
      <c r="BF4040" t="s">
        <v>115</v>
      </c>
      <c r="BG4040" t="s">
        <v>115</v>
      </c>
      <c r="BH4040">
        <v>8149</v>
      </c>
      <c r="BM4040">
        <v>43410</v>
      </c>
      <c r="BR4040" t="s">
        <v>2865</v>
      </c>
      <c r="BS4040" t="s">
        <v>2866</v>
      </c>
      <c r="BU4040">
        <v>1</v>
      </c>
      <c r="BV4040" t="s">
        <v>118</v>
      </c>
      <c r="BX4040" t="s">
        <v>119</v>
      </c>
      <c r="BY4040" t="s">
        <v>119</v>
      </c>
      <c r="BZ4040" t="s">
        <v>119</v>
      </c>
      <c r="CA4040">
        <v>1</v>
      </c>
      <c r="CC4040" t="s">
        <v>120</v>
      </c>
      <c r="CH4040">
        <v>540</v>
      </c>
      <c r="CI4040">
        <v>37930</v>
      </c>
      <c r="CJ4040" t="s">
        <v>106</v>
      </c>
      <c r="CK4040" t="s">
        <v>106</v>
      </c>
      <c r="CL4040">
        <v>10</v>
      </c>
      <c r="CM4040" t="s">
        <v>3187</v>
      </c>
      <c r="CO4040">
        <v>125159</v>
      </c>
      <c r="CQ4040">
        <v>0</v>
      </c>
      <c r="CR4040">
        <v>0</v>
      </c>
      <c r="CS4040">
        <v>0</v>
      </c>
      <c r="CY4040" t="s">
        <v>123</v>
      </c>
      <c r="CZ4040" t="s">
        <v>124</v>
      </c>
      <c r="DD4040" t="str" cm="1">
        <f t="array" ref="DD4040">TEXT(_xlfn.SEQUENCE(1, DATEDIF(AG4040, AH4040, "m") + 1, AG4040, 30), "YYYY-APMM")</f>
        <v>2013-AP09</v>
      </c>
      <c r="DN4040">
        <f t="shared" si="126"/>
        <v>72.75</v>
      </c>
      <c r="DO4040" t="str">
        <f t="shared" si="127"/>
        <v>SCREED MASON SK</v>
      </c>
    </row>
    <row r="4041" spans="1:119" x14ac:dyDescent="0.35">
      <c r="A4041" t="s">
        <v>105</v>
      </c>
      <c r="B4041">
        <v>503326</v>
      </c>
      <c r="C4041">
        <v>6359</v>
      </c>
      <c r="D4041">
        <v>125162</v>
      </c>
      <c r="E4041">
        <v>13662</v>
      </c>
      <c r="F4041">
        <v>0</v>
      </c>
      <c r="G4041" t="s">
        <v>106</v>
      </c>
      <c r="H4041" t="s">
        <v>106</v>
      </c>
      <c r="I4041" t="s">
        <v>106</v>
      </c>
      <c r="J4041" t="s">
        <v>107</v>
      </c>
      <c r="K4041" t="s">
        <v>108</v>
      </c>
      <c r="L4041" t="s">
        <v>109</v>
      </c>
      <c r="M4041" t="s">
        <v>110</v>
      </c>
      <c r="N4041" t="s">
        <v>9127</v>
      </c>
      <c r="O4041" t="s">
        <v>3192</v>
      </c>
      <c r="P4041">
        <v>8178</v>
      </c>
      <c r="Q4041">
        <v>304</v>
      </c>
      <c r="R4041">
        <v>0</v>
      </c>
      <c r="S4041">
        <v>40</v>
      </c>
      <c r="T4041">
        <v>0</v>
      </c>
      <c r="U4041">
        <v>23.25</v>
      </c>
      <c r="V4041">
        <v>23.25</v>
      </c>
      <c r="W4041">
        <v>40</v>
      </c>
      <c r="X4041">
        <v>0</v>
      </c>
      <c r="Y4041">
        <v>0</v>
      </c>
      <c r="Z4041">
        <v>0</v>
      </c>
      <c r="AD4041" s="1">
        <v>41592.333333333336</v>
      </c>
      <c r="AE4041" s="1">
        <v>41597.708333333336</v>
      </c>
      <c r="AG4041" s="1">
        <v>41546.333333333336</v>
      </c>
      <c r="AH4041" s="1">
        <v>41550.708333333336</v>
      </c>
      <c r="AI4041" s="1">
        <v>41546.333333333336</v>
      </c>
      <c r="AJ4041" s="1">
        <v>41550.708333333336</v>
      </c>
      <c r="AK4041" s="1">
        <v>41546.333333333336</v>
      </c>
      <c r="AL4041" s="1">
        <v>41550.708333333336</v>
      </c>
      <c r="AM4041" s="1">
        <v>41592.333333333336</v>
      </c>
      <c r="AN4041" s="1">
        <v>41597.708333333336</v>
      </c>
      <c r="AP4041" t="s">
        <v>113</v>
      </c>
      <c r="AU4041" t="s">
        <v>9128</v>
      </c>
      <c r="AY4041" t="s">
        <v>106</v>
      </c>
      <c r="AZ4041">
        <v>0</v>
      </c>
      <c r="BA4041">
        <v>0</v>
      </c>
      <c r="BD4041" s="3">
        <v>41321.662499999999</v>
      </c>
      <c r="BE4041" s="3">
        <v>41321.663888888892</v>
      </c>
      <c r="BF4041" t="s">
        <v>115</v>
      </c>
      <c r="BG4041" t="s">
        <v>115</v>
      </c>
      <c r="BH4041">
        <v>8149</v>
      </c>
      <c r="BM4041">
        <v>43550</v>
      </c>
      <c r="BR4041" t="s">
        <v>116</v>
      </c>
      <c r="BS4041" t="s">
        <v>117</v>
      </c>
      <c r="BU4041">
        <v>1</v>
      </c>
      <c r="BV4041" t="s">
        <v>118</v>
      </c>
      <c r="BX4041" t="s">
        <v>119</v>
      </c>
      <c r="BY4041" t="s">
        <v>119</v>
      </c>
      <c r="BZ4041" t="s">
        <v>119</v>
      </c>
      <c r="CA4041">
        <v>1</v>
      </c>
      <c r="CC4041" t="s">
        <v>120</v>
      </c>
      <c r="CH4041">
        <v>540</v>
      </c>
      <c r="CI4041">
        <v>37930</v>
      </c>
      <c r="CJ4041" t="s">
        <v>106</v>
      </c>
      <c r="CK4041" t="s">
        <v>106</v>
      </c>
      <c r="CL4041">
        <v>10</v>
      </c>
      <c r="CM4041" t="s">
        <v>3187</v>
      </c>
      <c r="CO4041">
        <v>125159</v>
      </c>
      <c r="CQ4041">
        <v>0</v>
      </c>
      <c r="CR4041">
        <v>0</v>
      </c>
      <c r="CS4041">
        <v>0</v>
      </c>
      <c r="CY4041" t="s">
        <v>123</v>
      </c>
      <c r="CZ4041" t="s">
        <v>124</v>
      </c>
      <c r="DD4041" t="str" cm="1">
        <f t="array" ref="DD4041">TEXT(_xlfn.SEQUENCE(1, DATEDIF(AG4041, AH4041, "m") + 1, AG4041, 30), "YYYY-APMM")</f>
        <v>2013-AP09</v>
      </c>
      <c r="DN4041">
        <f t="shared" si="126"/>
        <v>23.25</v>
      </c>
      <c r="DO4041" t="str">
        <f t="shared" si="127"/>
        <v>LABOR- SUBCONTRACTOR</v>
      </c>
    </row>
    <row r="4042" spans="1:119" x14ac:dyDescent="0.35">
      <c r="A4042" t="s">
        <v>105</v>
      </c>
      <c r="B4042">
        <v>503327</v>
      </c>
      <c r="C4042">
        <v>6359</v>
      </c>
      <c r="D4042">
        <v>125162</v>
      </c>
      <c r="E4042">
        <v>13662</v>
      </c>
      <c r="F4042">
        <v>0</v>
      </c>
      <c r="G4042" t="s">
        <v>106</v>
      </c>
      <c r="H4042" t="s">
        <v>106</v>
      </c>
      <c r="I4042" t="s">
        <v>106</v>
      </c>
      <c r="J4042" t="s">
        <v>107</v>
      </c>
      <c r="K4042" t="s">
        <v>108</v>
      </c>
      <c r="L4042" t="s">
        <v>109</v>
      </c>
      <c r="M4042" t="s">
        <v>110</v>
      </c>
      <c r="N4042" t="s">
        <v>9129</v>
      </c>
      <c r="O4042" t="s">
        <v>3195</v>
      </c>
      <c r="P4042">
        <v>8178</v>
      </c>
      <c r="Q4042">
        <v>120</v>
      </c>
      <c r="R4042">
        <v>0</v>
      </c>
      <c r="S4042">
        <v>56</v>
      </c>
      <c r="T4042">
        <v>0</v>
      </c>
      <c r="U4042">
        <v>28.25</v>
      </c>
      <c r="V4042">
        <v>28.25</v>
      </c>
      <c r="W4042">
        <v>56</v>
      </c>
      <c r="X4042">
        <v>0</v>
      </c>
      <c r="Y4042">
        <v>0</v>
      </c>
      <c r="Z4042">
        <v>0</v>
      </c>
      <c r="AD4042" s="1">
        <v>41554.333333333336</v>
      </c>
      <c r="AE4042" s="1">
        <v>41561.708333333336</v>
      </c>
      <c r="AG4042" s="1">
        <v>41536.333333333336</v>
      </c>
      <c r="AH4042" s="1">
        <v>41543.708333333336</v>
      </c>
      <c r="AI4042" s="1">
        <v>41536.333333333336</v>
      </c>
      <c r="AJ4042" s="1">
        <v>41543.708333333336</v>
      </c>
      <c r="AK4042" s="1">
        <v>41536.333333333336</v>
      </c>
      <c r="AL4042" s="1">
        <v>41543.708333333336</v>
      </c>
      <c r="AM4042" s="1">
        <v>41554.333333333336</v>
      </c>
      <c r="AN4042" s="1">
        <v>41561.708333333336</v>
      </c>
      <c r="AP4042" t="s">
        <v>113</v>
      </c>
      <c r="AU4042" t="s">
        <v>9130</v>
      </c>
      <c r="AY4042" t="s">
        <v>106</v>
      </c>
      <c r="AZ4042">
        <v>0</v>
      </c>
      <c r="BA4042">
        <v>0</v>
      </c>
      <c r="BD4042" s="3">
        <v>41321.662499999999</v>
      </c>
      <c r="BE4042" s="3">
        <v>41321.663888888892</v>
      </c>
      <c r="BF4042" t="s">
        <v>115</v>
      </c>
      <c r="BG4042" t="s">
        <v>115</v>
      </c>
      <c r="BH4042">
        <v>8149</v>
      </c>
      <c r="BM4042">
        <v>43550</v>
      </c>
      <c r="BR4042" t="s">
        <v>116</v>
      </c>
      <c r="BS4042" t="s">
        <v>117</v>
      </c>
      <c r="BU4042">
        <v>1</v>
      </c>
      <c r="BV4042" t="s">
        <v>118</v>
      </c>
      <c r="BX4042" t="s">
        <v>119</v>
      </c>
      <c r="BY4042" t="s">
        <v>119</v>
      </c>
      <c r="BZ4042" t="s">
        <v>119</v>
      </c>
      <c r="CA4042">
        <v>1</v>
      </c>
      <c r="CC4042" t="s">
        <v>120</v>
      </c>
      <c r="CH4042">
        <v>540</v>
      </c>
      <c r="CI4042">
        <v>37930</v>
      </c>
      <c r="CJ4042" t="s">
        <v>106</v>
      </c>
      <c r="CK4042" t="s">
        <v>106</v>
      </c>
      <c r="CL4042">
        <v>10</v>
      </c>
      <c r="CM4042" t="s">
        <v>3187</v>
      </c>
      <c r="CO4042">
        <v>125159</v>
      </c>
      <c r="CQ4042">
        <v>0</v>
      </c>
      <c r="CR4042">
        <v>0</v>
      </c>
      <c r="CS4042">
        <v>0</v>
      </c>
      <c r="CY4042" t="s">
        <v>123</v>
      </c>
      <c r="CZ4042" t="s">
        <v>124</v>
      </c>
      <c r="DD4042" t="str" cm="1">
        <f t="array" ref="DD4042">TEXT(_xlfn.SEQUENCE(1, DATEDIF(AG4042, AH4042, "m") + 1, AG4042, 30), "YYYY-APMM")</f>
        <v>2013-AP09</v>
      </c>
      <c r="DN4042">
        <f t="shared" si="126"/>
        <v>28.25</v>
      </c>
      <c r="DO4042" t="str">
        <f t="shared" si="127"/>
        <v>LABOR- SUBCONTRACTOR</v>
      </c>
    </row>
    <row r="4043" spans="1:119" x14ac:dyDescent="0.35">
      <c r="A4043" t="s">
        <v>105</v>
      </c>
      <c r="B4043">
        <v>503328</v>
      </c>
      <c r="C4043">
        <v>6359</v>
      </c>
      <c r="D4043">
        <v>125162</v>
      </c>
      <c r="E4043">
        <v>13662</v>
      </c>
      <c r="F4043">
        <v>0</v>
      </c>
      <c r="G4043" t="s">
        <v>106</v>
      </c>
      <c r="H4043" t="s">
        <v>106</v>
      </c>
      <c r="I4043" t="s">
        <v>106</v>
      </c>
      <c r="J4043" t="s">
        <v>107</v>
      </c>
      <c r="K4043" t="s">
        <v>108</v>
      </c>
      <c r="L4043" t="s">
        <v>109</v>
      </c>
      <c r="M4043" t="s">
        <v>110</v>
      </c>
      <c r="N4043" t="s">
        <v>9131</v>
      </c>
      <c r="O4043" t="s">
        <v>3198</v>
      </c>
      <c r="P4043">
        <v>8172</v>
      </c>
      <c r="Q4043">
        <v>120</v>
      </c>
      <c r="R4043">
        <v>0</v>
      </c>
      <c r="S4043">
        <v>56</v>
      </c>
      <c r="T4043">
        <v>0</v>
      </c>
      <c r="U4043">
        <v>22</v>
      </c>
      <c r="V4043">
        <v>22</v>
      </c>
      <c r="W4043">
        <v>56</v>
      </c>
      <c r="X4043">
        <v>0</v>
      </c>
      <c r="Y4043">
        <v>0</v>
      </c>
      <c r="Z4043">
        <v>0</v>
      </c>
      <c r="AD4043" s="1">
        <v>41538.333333333336</v>
      </c>
      <c r="AE4043" s="1">
        <v>41545.708333333336</v>
      </c>
      <c r="AG4043" s="1">
        <v>41520.333333333336</v>
      </c>
      <c r="AH4043" s="1">
        <v>41527.708333333336</v>
      </c>
      <c r="AI4043" s="1">
        <v>41520.333333333336</v>
      </c>
      <c r="AJ4043" s="1">
        <v>41527.708333333336</v>
      </c>
      <c r="AK4043" s="1">
        <v>41520.333333333336</v>
      </c>
      <c r="AL4043" s="1">
        <v>41527.708333333336</v>
      </c>
      <c r="AM4043" s="1">
        <v>41538.333333333336</v>
      </c>
      <c r="AN4043" s="1">
        <v>41545.708333333336</v>
      </c>
      <c r="AP4043" t="s">
        <v>113</v>
      </c>
      <c r="AU4043" t="s">
        <v>9132</v>
      </c>
      <c r="AY4043" t="s">
        <v>106</v>
      </c>
      <c r="AZ4043">
        <v>0</v>
      </c>
      <c r="BA4043">
        <v>0</v>
      </c>
      <c r="BD4043" s="3">
        <v>41321.662499999999</v>
      </c>
      <c r="BE4043" s="3">
        <v>41321.663888888892</v>
      </c>
      <c r="BF4043" t="s">
        <v>115</v>
      </c>
      <c r="BG4043" t="s">
        <v>115</v>
      </c>
      <c r="BH4043">
        <v>8149</v>
      </c>
      <c r="BM4043">
        <v>43490</v>
      </c>
      <c r="BR4043" t="s">
        <v>3200</v>
      </c>
      <c r="BS4043" t="s">
        <v>3201</v>
      </c>
      <c r="BU4043">
        <v>1</v>
      </c>
      <c r="BV4043" t="s">
        <v>118</v>
      </c>
      <c r="BX4043" t="s">
        <v>119</v>
      </c>
      <c r="BY4043" t="s">
        <v>119</v>
      </c>
      <c r="BZ4043" t="s">
        <v>119</v>
      </c>
      <c r="CA4043">
        <v>1</v>
      </c>
      <c r="CC4043" t="s">
        <v>120</v>
      </c>
      <c r="CH4043">
        <v>540</v>
      </c>
      <c r="CI4043">
        <v>37930</v>
      </c>
      <c r="CJ4043" t="s">
        <v>106</v>
      </c>
      <c r="CK4043" t="s">
        <v>106</v>
      </c>
      <c r="CL4043">
        <v>10</v>
      </c>
      <c r="CM4043" t="s">
        <v>3187</v>
      </c>
      <c r="CO4043">
        <v>125159</v>
      </c>
      <c r="CQ4043">
        <v>0</v>
      </c>
      <c r="CR4043">
        <v>0</v>
      </c>
      <c r="CS4043">
        <v>0</v>
      </c>
      <c r="CY4043" t="s">
        <v>123</v>
      </c>
      <c r="CZ4043" t="s">
        <v>124</v>
      </c>
      <c r="DD4043" t="str" cm="1">
        <f t="array" ref="DD4043">TEXT(_xlfn.SEQUENCE(1, DATEDIF(AG4043, AH4043, "m") + 1, AG4043, 30), "YYYY-APMM")</f>
        <v>2013-AP09</v>
      </c>
      <c r="DN4043">
        <f t="shared" si="126"/>
        <v>22</v>
      </c>
      <c r="DO4043" t="str">
        <f t="shared" si="127"/>
        <v>MANHOLES SK</v>
      </c>
    </row>
    <row r="4044" spans="1:119" x14ac:dyDescent="0.35">
      <c r="A4044" t="s">
        <v>105</v>
      </c>
      <c r="B4044">
        <v>503329</v>
      </c>
      <c r="C4044">
        <v>6359</v>
      </c>
      <c r="D4044">
        <v>125163</v>
      </c>
      <c r="E4044">
        <v>13662</v>
      </c>
      <c r="F4044">
        <v>0</v>
      </c>
      <c r="G4044" t="s">
        <v>106</v>
      </c>
      <c r="H4044" t="s">
        <v>106</v>
      </c>
      <c r="I4044" t="s">
        <v>106</v>
      </c>
      <c r="J4044" t="s">
        <v>107</v>
      </c>
      <c r="K4044" t="s">
        <v>108</v>
      </c>
      <c r="L4044" t="s">
        <v>109</v>
      </c>
      <c r="M4044" t="s">
        <v>110</v>
      </c>
      <c r="N4044" t="s">
        <v>9133</v>
      </c>
      <c r="O4044" t="s">
        <v>3209</v>
      </c>
      <c r="P4044">
        <v>8177</v>
      </c>
      <c r="Q4044">
        <v>120</v>
      </c>
      <c r="R4044">
        <v>0</v>
      </c>
      <c r="S4044">
        <v>32</v>
      </c>
      <c r="T4044">
        <v>0</v>
      </c>
      <c r="U4044">
        <v>78</v>
      </c>
      <c r="V4044">
        <v>78</v>
      </c>
      <c r="W4044">
        <v>32</v>
      </c>
      <c r="X4044">
        <v>72</v>
      </c>
      <c r="Y4044">
        <v>0</v>
      </c>
      <c r="Z4044">
        <v>72</v>
      </c>
      <c r="AD4044" s="1">
        <v>41554.333333333336</v>
      </c>
      <c r="AE4044" s="1">
        <v>41557.708333333336</v>
      </c>
      <c r="AG4044" s="1">
        <v>41536.333333333336</v>
      </c>
      <c r="AH4044" s="1">
        <v>41540.708333333336</v>
      </c>
      <c r="AI4044" s="1">
        <v>41536.333333333336</v>
      </c>
      <c r="AJ4044" s="1">
        <v>41540.708333333336</v>
      </c>
      <c r="AK4044" s="1">
        <v>41536.333333333336</v>
      </c>
      <c r="AL4044" s="1">
        <v>41540.708333333336</v>
      </c>
      <c r="AM4044" s="1">
        <v>41554.333333333336</v>
      </c>
      <c r="AN4044" s="1">
        <v>41557.708333333336</v>
      </c>
      <c r="AP4044" t="s">
        <v>113</v>
      </c>
      <c r="AU4044" t="s">
        <v>9134</v>
      </c>
      <c r="AY4044" t="s">
        <v>106</v>
      </c>
      <c r="AZ4044">
        <v>0</v>
      </c>
      <c r="BA4044">
        <v>0</v>
      </c>
      <c r="BD4044" s="3">
        <v>41321.662499999999</v>
      </c>
      <c r="BE4044" s="3">
        <v>41321.663888888892</v>
      </c>
      <c r="BF4044" t="s">
        <v>115</v>
      </c>
      <c r="BG4044" t="s">
        <v>115</v>
      </c>
      <c r="BH4044">
        <v>8149</v>
      </c>
      <c r="BM4044">
        <v>43540</v>
      </c>
      <c r="BR4044" t="s">
        <v>1299</v>
      </c>
      <c r="BS4044" t="s">
        <v>1300</v>
      </c>
      <c r="BU4044">
        <v>1</v>
      </c>
      <c r="BV4044" t="s">
        <v>118</v>
      </c>
      <c r="BX4044" t="s">
        <v>119</v>
      </c>
      <c r="BY4044" t="s">
        <v>119</v>
      </c>
      <c r="BZ4044" t="s">
        <v>119</v>
      </c>
      <c r="CA4044">
        <v>1</v>
      </c>
      <c r="CC4044" t="s">
        <v>120</v>
      </c>
      <c r="CH4044">
        <v>540</v>
      </c>
      <c r="CI4044">
        <v>37940</v>
      </c>
      <c r="CJ4044" t="s">
        <v>106</v>
      </c>
      <c r="CK4044" t="s">
        <v>106</v>
      </c>
      <c r="CL4044">
        <v>15</v>
      </c>
      <c r="CM4044" t="s">
        <v>3211</v>
      </c>
      <c r="CO4044">
        <v>125159</v>
      </c>
      <c r="CQ4044">
        <v>0</v>
      </c>
      <c r="CR4044">
        <v>0</v>
      </c>
      <c r="CS4044">
        <v>0</v>
      </c>
      <c r="CY4044" t="s">
        <v>123</v>
      </c>
      <c r="CZ4044" t="s">
        <v>124</v>
      </c>
      <c r="DD4044" t="str" cm="1">
        <f t="array" ref="DD4044">TEXT(_xlfn.SEQUENCE(1, DATEDIF(AG4044, AH4044, "m") + 1, AG4044, 30), "YYYY-APMM")</f>
        <v>2013-AP09</v>
      </c>
      <c r="DN4044">
        <f t="shared" si="126"/>
        <v>78</v>
      </c>
      <c r="DO4044" t="str">
        <f t="shared" si="127"/>
        <v>LABOR - CIVIL</v>
      </c>
    </row>
    <row r="4045" spans="1:119" x14ac:dyDescent="0.35">
      <c r="A4045" t="s">
        <v>105</v>
      </c>
      <c r="B4045">
        <v>503330</v>
      </c>
      <c r="C4045">
        <v>6359</v>
      </c>
      <c r="D4045">
        <v>125163</v>
      </c>
      <c r="E4045">
        <v>13662</v>
      </c>
      <c r="F4045">
        <v>0</v>
      </c>
      <c r="G4045" t="s">
        <v>106</v>
      </c>
      <c r="H4045" t="s">
        <v>106</v>
      </c>
      <c r="I4045" t="s">
        <v>106</v>
      </c>
      <c r="J4045" t="s">
        <v>107</v>
      </c>
      <c r="K4045" t="s">
        <v>108</v>
      </c>
      <c r="L4045" t="s">
        <v>109</v>
      </c>
      <c r="M4045" t="s">
        <v>110</v>
      </c>
      <c r="N4045" t="s">
        <v>9135</v>
      </c>
      <c r="O4045" t="s">
        <v>3213</v>
      </c>
      <c r="P4045">
        <v>8167</v>
      </c>
      <c r="Q4045">
        <v>200</v>
      </c>
      <c r="R4045">
        <v>0</v>
      </c>
      <c r="S4045">
        <v>56</v>
      </c>
      <c r="T4045">
        <v>0</v>
      </c>
      <c r="U4045">
        <v>35</v>
      </c>
      <c r="V4045">
        <v>35</v>
      </c>
      <c r="W4045">
        <v>56</v>
      </c>
      <c r="X4045">
        <v>0</v>
      </c>
      <c r="Y4045">
        <v>0</v>
      </c>
      <c r="Z4045">
        <v>0</v>
      </c>
      <c r="AD4045" s="1">
        <v>41573.333333333336</v>
      </c>
      <c r="AE4045" s="1">
        <v>41580.708333333336</v>
      </c>
      <c r="AG4045" s="1">
        <v>41541.333333333336</v>
      </c>
      <c r="AH4045" s="1">
        <v>41548.708333333336</v>
      </c>
      <c r="AI4045" s="1">
        <v>41541.333333333336</v>
      </c>
      <c r="AJ4045" s="1">
        <v>41548.708333333336</v>
      </c>
      <c r="AK4045" s="1">
        <v>41541.333333333336</v>
      </c>
      <c r="AL4045" s="1">
        <v>41548.708333333336</v>
      </c>
      <c r="AM4045" s="1">
        <v>41573.333333333336</v>
      </c>
      <c r="AN4045" s="1">
        <v>41580.708333333336</v>
      </c>
      <c r="AP4045" t="s">
        <v>113</v>
      </c>
      <c r="AU4045" t="s">
        <v>9136</v>
      </c>
      <c r="AY4045" t="s">
        <v>106</v>
      </c>
      <c r="AZ4045">
        <v>0</v>
      </c>
      <c r="BA4045">
        <v>0</v>
      </c>
      <c r="BD4045" s="3">
        <v>41321.662499999999</v>
      </c>
      <c r="BE4045" s="3">
        <v>41321.663888888892</v>
      </c>
      <c r="BF4045" t="s">
        <v>115</v>
      </c>
      <c r="BG4045" t="s">
        <v>115</v>
      </c>
      <c r="BH4045">
        <v>8149</v>
      </c>
      <c r="BM4045">
        <v>43440</v>
      </c>
      <c r="BR4045" t="s">
        <v>3145</v>
      </c>
      <c r="BS4045" t="s">
        <v>3146</v>
      </c>
      <c r="BU4045">
        <v>1</v>
      </c>
      <c r="BV4045" t="s">
        <v>118</v>
      </c>
      <c r="BX4045" t="s">
        <v>119</v>
      </c>
      <c r="BY4045" t="s">
        <v>119</v>
      </c>
      <c r="BZ4045" t="s">
        <v>119</v>
      </c>
      <c r="CA4045">
        <v>1</v>
      </c>
      <c r="CC4045" t="s">
        <v>120</v>
      </c>
      <c r="CH4045">
        <v>540</v>
      </c>
      <c r="CI4045">
        <v>37940</v>
      </c>
      <c r="CJ4045" t="s">
        <v>106</v>
      </c>
      <c r="CK4045" t="s">
        <v>106</v>
      </c>
      <c r="CL4045">
        <v>15</v>
      </c>
      <c r="CM4045" t="s">
        <v>3211</v>
      </c>
      <c r="CO4045">
        <v>125159</v>
      </c>
      <c r="CQ4045">
        <v>0</v>
      </c>
      <c r="CR4045">
        <v>0</v>
      </c>
      <c r="CS4045">
        <v>0</v>
      </c>
      <c r="CY4045" t="s">
        <v>123</v>
      </c>
      <c r="CZ4045" t="s">
        <v>124</v>
      </c>
      <c r="DD4045" t="str" cm="1">
        <f t="array" ref="DD4045">TEXT(_xlfn.SEQUENCE(1, DATEDIF(AG4045, AH4045, "m") + 1, AG4045, 30), "YYYY-APMM")</f>
        <v>2013-AP09</v>
      </c>
      <c r="DN4045">
        <f t="shared" si="126"/>
        <v>35</v>
      </c>
      <c r="DO4045" t="str">
        <f t="shared" si="127"/>
        <v>CONCRETE MASON SK</v>
      </c>
    </row>
    <row r="4046" spans="1:119" x14ac:dyDescent="0.35">
      <c r="A4046" t="s">
        <v>105</v>
      </c>
      <c r="B4046">
        <v>503331</v>
      </c>
      <c r="C4046">
        <v>6359</v>
      </c>
      <c r="D4046">
        <v>125163</v>
      </c>
      <c r="E4046">
        <v>13662</v>
      </c>
      <c r="F4046">
        <v>0</v>
      </c>
      <c r="G4046" t="s">
        <v>106</v>
      </c>
      <c r="H4046" t="s">
        <v>106</v>
      </c>
      <c r="I4046" t="s">
        <v>106</v>
      </c>
      <c r="J4046" t="s">
        <v>107</v>
      </c>
      <c r="K4046" t="s">
        <v>108</v>
      </c>
      <c r="L4046" t="s">
        <v>109</v>
      </c>
      <c r="M4046" t="s">
        <v>110</v>
      </c>
      <c r="N4046" t="s">
        <v>9137</v>
      </c>
      <c r="O4046" t="s">
        <v>3216</v>
      </c>
      <c r="P4046">
        <v>8168</v>
      </c>
      <c r="Q4046">
        <v>208</v>
      </c>
      <c r="R4046">
        <v>0</v>
      </c>
      <c r="S4046">
        <v>56</v>
      </c>
      <c r="T4046">
        <v>0</v>
      </c>
      <c r="U4046">
        <v>115</v>
      </c>
      <c r="V4046">
        <v>115</v>
      </c>
      <c r="W4046">
        <v>56</v>
      </c>
      <c r="X4046">
        <v>0</v>
      </c>
      <c r="Y4046">
        <v>0</v>
      </c>
      <c r="Z4046">
        <v>0</v>
      </c>
      <c r="AD4046" s="1">
        <v>41582.333333333336</v>
      </c>
      <c r="AE4046" s="1">
        <v>41589.708333333336</v>
      </c>
      <c r="AG4046" s="1">
        <v>41549.333333333336</v>
      </c>
      <c r="AH4046" s="1">
        <v>41556.708333333336</v>
      </c>
      <c r="AI4046" s="1">
        <v>41549.333333333336</v>
      </c>
      <c r="AJ4046" s="1">
        <v>41556.708333333336</v>
      </c>
      <c r="AK4046" s="1">
        <v>41549.333333333336</v>
      </c>
      <c r="AL4046" s="1">
        <v>41556.708333333336</v>
      </c>
      <c r="AM4046" s="1">
        <v>41582.333333333336</v>
      </c>
      <c r="AN4046" s="1">
        <v>41589.708333333336</v>
      </c>
      <c r="AP4046" t="s">
        <v>113</v>
      </c>
      <c r="AU4046" t="s">
        <v>9138</v>
      </c>
      <c r="AY4046" t="s">
        <v>106</v>
      </c>
      <c r="AZ4046">
        <v>0</v>
      </c>
      <c r="BA4046">
        <v>0</v>
      </c>
      <c r="BD4046" s="3">
        <v>41321.662499999999</v>
      </c>
      <c r="BE4046" s="3">
        <v>41321.663888888892</v>
      </c>
      <c r="BF4046" t="s">
        <v>115</v>
      </c>
      <c r="BG4046" t="s">
        <v>115</v>
      </c>
      <c r="BH4046">
        <v>8149</v>
      </c>
      <c r="BM4046">
        <v>43450</v>
      </c>
      <c r="BR4046" t="s">
        <v>1309</v>
      </c>
      <c r="BS4046" t="s">
        <v>1310</v>
      </c>
      <c r="BU4046">
        <v>1</v>
      </c>
      <c r="BV4046" t="s">
        <v>118</v>
      </c>
      <c r="BX4046" t="s">
        <v>119</v>
      </c>
      <c r="BY4046" t="s">
        <v>119</v>
      </c>
      <c r="BZ4046" t="s">
        <v>119</v>
      </c>
      <c r="CA4046">
        <v>1</v>
      </c>
      <c r="CC4046" t="s">
        <v>120</v>
      </c>
      <c r="CH4046">
        <v>540</v>
      </c>
      <c r="CI4046">
        <v>37940</v>
      </c>
      <c r="CJ4046" t="s">
        <v>106</v>
      </c>
      <c r="CK4046" t="s">
        <v>106</v>
      </c>
      <c r="CL4046">
        <v>15</v>
      </c>
      <c r="CM4046" t="s">
        <v>3211</v>
      </c>
      <c r="CO4046">
        <v>125159</v>
      </c>
      <c r="CQ4046">
        <v>0</v>
      </c>
      <c r="CR4046">
        <v>0</v>
      </c>
      <c r="CS4046">
        <v>0</v>
      </c>
      <c r="CY4046" t="s">
        <v>123</v>
      </c>
      <c r="CZ4046" t="s">
        <v>124</v>
      </c>
      <c r="DD4046" t="str" cm="1">
        <f t="array" ref="DD4046">TEXT(_xlfn.SEQUENCE(1, DATEDIF(AG4046, AH4046, "m") + 1, AG4046, 30), "YYYY-APMM")</f>
        <v>2013-AP10</v>
      </c>
      <c r="DN4046">
        <f t="shared" si="126"/>
        <v>115</v>
      </c>
      <c r="DO4046" t="str">
        <f t="shared" si="127"/>
        <v>BLOCK MASON SK</v>
      </c>
    </row>
    <row r="4047" spans="1:119" x14ac:dyDescent="0.35">
      <c r="A4047" t="s">
        <v>105</v>
      </c>
      <c r="B4047">
        <v>503332</v>
      </c>
      <c r="C4047">
        <v>6359</v>
      </c>
      <c r="D4047">
        <v>125163</v>
      </c>
      <c r="E4047">
        <v>13662</v>
      </c>
      <c r="F4047">
        <v>0</v>
      </c>
      <c r="G4047" t="s">
        <v>106</v>
      </c>
      <c r="H4047" t="s">
        <v>106</v>
      </c>
      <c r="I4047" t="s">
        <v>106</v>
      </c>
      <c r="J4047" t="s">
        <v>107</v>
      </c>
      <c r="K4047" t="s">
        <v>108</v>
      </c>
      <c r="L4047" t="s">
        <v>109</v>
      </c>
      <c r="M4047" t="s">
        <v>110</v>
      </c>
      <c r="N4047" t="s">
        <v>9139</v>
      </c>
      <c r="O4047" t="s">
        <v>3219</v>
      </c>
      <c r="P4047">
        <v>8164</v>
      </c>
      <c r="Q4047">
        <v>232</v>
      </c>
      <c r="R4047">
        <v>32</v>
      </c>
      <c r="S4047">
        <v>56</v>
      </c>
      <c r="T4047">
        <v>0</v>
      </c>
      <c r="U4047">
        <v>55.75</v>
      </c>
      <c r="V4047">
        <v>55.75</v>
      </c>
      <c r="W4047">
        <v>56</v>
      </c>
      <c r="X4047">
        <v>0</v>
      </c>
      <c r="Y4047">
        <v>0</v>
      </c>
      <c r="Z4047">
        <v>0</v>
      </c>
      <c r="AD4047" s="1">
        <v>41594.333333333336</v>
      </c>
      <c r="AE4047" s="1">
        <v>41601.708333333336</v>
      </c>
      <c r="AG4047" s="1">
        <v>41557.333333333336</v>
      </c>
      <c r="AH4047" s="1">
        <v>41567.708333333336</v>
      </c>
      <c r="AI4047" s="1">
        <v>41557.333333333336</v>
      </c>
      <c r="AJ4047" s="1">
        <v>41567.708333333336</v>
      </c>
      <c r="AK4047" s="1">
        <v>41557.333333333336</v>
      </c>
      <c r="AL4047" s="1">
        <v>41567.708333333336</v>
      </c>
      <c r="AM4047" s="1">
        <v>41594.333333333336</v>
      </c>
      <c r="AN4047" s="1">
        <v>41601.708333333336</v>
      </c>
      <c r="AP4047" t="s">
        <v>113</v>
      </c>
      <c r="AU4047" t="s">
        <v>9140</v>
      </c>
      <c r="AY4047" t="s">
        <v>106</v>
      </c>
      <c r="AZ4047">
        <v>0</v>
      </c>
      <c r="BA4047">
        <v>0</v>
      </c>
      <c r="BD4047" s="3">
        <v>41321.662499999999</v>
      </c>
      <c r="BE4047" s="3">
        <v>41321.663888888892</v>
      </c>
      <c r="BF4047" t="s">
        <v>115</v>
      </c>
      <c r="BG4047" t="s">
        <v>115</v>
      </c>
      <c r="BH4047">
        <v>8149</v>
      </c>
      <c r="BM4047">
        <v>43410</v>
      </c>
      <c r="BR4047" t="s">
        <v>2865</v>
      </c>
      <c r="BS4047" t="s">
        <v>2866</v>
      </c>
      <c r="BU4047">
        <v>1</v>
      </c>
      <c r="BV4047" t="s">
        <v>118</v>
      </c>
      <c r="BX4047" t="s">
        <v>119</v>
      </c>
      <c r="BY4047" t="s">
        <v>119</v>
      </c>
      <c r="BZ4047" t="s">
        <v>119</v>
      </c>
      <c r="CA4047">
        <v>1</v>
      </c>
      <c r="CC4047" t="s">
        <v>120</v>
      </c>
      <c r="CH4047">
        <v>540</v>
      </c>
      <c r="CI4047">
        <v>37940</v>
      </c>
      <c r="CJ4047" t="s">
        <v>106</v>
      </c>
      <c r="CK4047" t="s">
        <v>106</v>
      </c>
      <c r="CL4047">
        <v>15</v>
      </c>
      <c r="CM4047" t="s">
        <v>3211</v>
      </c>
      <c r="CO4047">
        <v>125159</v>
      </c>
      <c r="CQ4047">
        <v>0</v>
      </c>
      <c r="CR4047">
        <v>0</v>
      </c>
      <c r="CS4047">
        <v>0</v>
      </c>
      <c r="CY4047" t="s">
        <v>123</v>
      </c>
      <c r="CZ4047" t="s">
        <v>124</v>
      </c>
      <c r="DD4047" t="str" cm="1">
        <f t="array" ref="DD4047">TEXT(_xlfn.SEQUENCE(1, DATEDIF(AG4047, AH4047, "m") + 1, AG4047, 30), "YYYY-APMM")</f>
        <v>2013-AP10</v>
      </c>
      <c r="DN4047">
        <f t="shared" si="126"/>
        <v>55.75</v>
      </c>
      <c r="DO4047" t="str">
        <f t="shared" si="127"/>
        <v>SCREED MASON SK</v>
      </c>
    </row>
    <row r="4048" spans="1:119" x14ac:dyDescent="0.35">
      <c r="A4048" t="s">
        <v>105</v>
      </c>
      <c r="B4048">
        <v>503333</v>
      </c>
      <c r="C4048">
        <v>6359</v>
      </c>
      <c r="D4048">
        <v>125163</v>
      </c>
      <c r="E4048">
        <v>13662</v>
      </c>
      <c r="F4048">
        <v>0</v>
      </c>
      <c r="G4048" t="s">
        <v>106</v>
      </c>
      <c r="H4048" t="s">
        <v>106</v>
      </c>
      <c r="I4048" t="s">
        <v>106</v>
      </c>
      <c r="J4048" t="s">
        <v>107</v>
      </c>
      <c r="K4048" t="s">
        <v>108</v>
      </c>
      <c r="L4048" t="s">
        <v>109</v>
      </c>
      <c r="M4048" t="s">
        <v>110</v>
      </c>
      <c r="N4048" t="s">
        <v>9141</v>
      </c>
      <c r="O4048" t="s">
        <v>3222</v>
      </c>
      <c r="P4048">
        <v>8178</v>
      </c>
      <c r="Q4048">
        <v>224</v>
      </c>
      <c r="R4048">
        <v>0</v>
      </c>
      <c r="S4048">
        <v>40</v>
      </c>
      <c r="T4048">
        <v>0</v>
      </c>
      <c r="U4048">
        <v>25</v>
      </c>
      <c r="V4048">
        <v>25</v>
      </c>
      <c r="W4048">
        <v>40</v>
      </c>
      <c r="X4048">
        <v>0</v>
      </c>
      <c r="Y4048">
        <v>0</v>
      </c>
      <c r="Z4048">
        <v>0</v>
      </c>
      <c r="AD4048" s="1">
        <v>41608.333333333336</v>
      </c>
      <c r="AE4048" s="1">
        <v>41612.708333333336</v>
      </c>
      <c r="AG4048" s="1">
        <v>41575.333333333336</v>
      </c>
      <c r="AH4048" s="1">
        <v>41580.708333333336</v>
      </c>
      <c r="AI4048" s="1">
        <v>41575.333333333336</v>
      </c>
      <c r="AJ4048" s="1">
        <v>41580.708333333336</v>
      </c>
      <c r="AK4048" s="1">
        <v>41575.333333333336</v>
      </c>
      <c r="AL4048" s="1">
        <v>41580.708333333336</v>
      </c>
      <c r="AM4048" s="1">
        <v>41608.333333333336</v>
      </c>
      <c r="AN4048" s="1">
        <v>41612.708333333336</v>
      </c>
      <c r="AP4048" t="s">
        <v>113</v>
      </c>
      <c r="AU4048" t="s">
        <v>9142</v>
      </c>
      <c r="AY4048" t="s">
        <v>106</v>
      </c>
      <c r="AZ4048">
        <v>0</v>
      </c>
      <c r="BA4048">
        <v>0</v>
      </c>
      <c r="BD4048" s="3">
        <v>41321.662499999999</v>
      </c>
      <c r="BE4048" s="3">
        <v>41321.663888888892</v>
      </c>
      <c r="BF4048" t="s">
        <v>115</v>
      </c>
      <c r="BG4048" t="s">
        <v>115</v>
      </c>
      <c r="BH4048">
        <v>8149</v>
      </c>
      <c r="BM4048">
        <v>43550</v>
      </c>
      <c r="BR4048" t="s">
        <v>116</v>
      </c>
      <c r="BS4048" t="s">
        <v>117</v>
      </c>
      <c r="BU4048">
        <v>1</v>
      </c>
      <c r="BV4048" t="s">
        <v>118</v>
      </c>
      <c r="BX4048" t="s">
        <v>119</v>
      </c>
      <c r="BY4048" t="s">
        <v>119</v>
      </c>
      <c r="BZ4048" t="s">
        <v>119</v>
      </c>
      <c r="CA4048">
        <v>1</v>
      </c>
      <c r="CC4048" t="s">
        <v>120</v>
      </c>
      <c r="CH4048">
        <v>540</v>
      </c>
      <c r="CI4048">
        <v>37940</v>
      </c>
      <c r="CJ4048" t="s">
        <v>106</v>
      </c>
      <c r="CK4048" t="s">
        <v>106</v>
      </c>
      <c r="CL4048">
        <v>15</v>
      </c>
      <c r="CM4048" t="s">
        <v>3211</v>
      </c>
      <c r="CO4048">
        <v>125159</v>
      </c>
      <c r="CQ4048">
        <v>0</v>
      </c>
      <c r="CR4048">
        <v>0</v>
      </c>
      <c r="CS4048">
        <v>0</v>
      </c>
      <c r="CY4048" t="s">
        <v>123</v>
      </c>
      <c r="CZ4048" t="s">
        <v>124</v>
      </c>
      <c r="DD4048" t="str" cm="1">
        <f t="array" ref="DD4048">TEXT(_xlfn.SEQUENCE(1, DATEDIF(AG4048, AH4048, "m") + 1, AG4048, 30), "YYYY-APMM")</f>
        <v>2013-AP10</v>
      </c>
      <c r="DN4048">
        <f t="shared" si="126"/>
        <v>25</v>
      </c>
      <c r="DO4048" t="str">
        <f t="shared" si="127"/>
        <v>LABOR- SUBCONTRACTOR</v>
      </c>
    </row>
    <row r="4049" spans="1:119" x14ac:dyDescent="0.35">
      <c r="A4049" t="s">
        <v>105</v>
      </c>
      <c r="B4049">
        <v>503334</v>
      </c>
      <c r="C4049">
        <v>6359</v>
      </c>
      <c r="D4049">
        <v>125163</v>
      </c>
      <c r="E4049">
        <v>13662</v>
      </c>
      <c r="F4049">
        <v>0</v>
      </c>
      <c r="G4049" t="s">
        <v>106</v>
      </c>
      <c r="H4049" t="s">
        <v>106</v>
      </c>
      <c r="I4049" t="s">
        <v>106</v>
      </c>
      <c r="J4049" t="s">
        <v>107</v>
      </c>
      <c r="K4049" t="s">
        <v>108</v>
      </c>
      <c r="L4049" t="s">
        <v>109</v>
      </c>
      <c r="M4049" t="s">
        <v>110</v>
      </c>
      <c r="N4049" t="s">
        <v>9143</v>
      </c>
      <c r="O4049" t="s">
        <v>3225</v>
      </c>
      <c r="P4049">
        <v>8178</v>
      </c>
      <c r="Q4049">
        <v>224</v>
      </c>
      <c r="R4049">
        <v>24</v>
      </c>
      <c r="S4049">
        <v>80</v>
      </c>
      <c r="T4049">
        <v>0</v>
      </c>
      <c r="U4049">
        <v>88.75</v>
      </c>
      <c r="V4049">
        <v>88.75</v>
      </c>
      <c r="W4049">
        <v>80</v>
      </c>
      <c r="X4049">
        <v>0</v>
      </c>
      <c r="Y4049">
        <v>0</v>
      </c>
      <c r="Z4049">
        <v>0</v>
      </c>
      <c r="AD4049" s="1">
        <v>41613.333333333336</v>
      </c>
      <c r="AE4049" s="1">
        <v>41624.708333333336</v>
      </c>
      <c r="AG4049" s="1">
        <v>41581.333333333336</v>
      </c>
      <c r="AH4049" s="1">
        <v>41591.708333333336</v>
      </c>
      <c r="AI4049" s="1">
        <v>41581.333333333336</v>
      </c>
      <c r="AJ4049" s="1">
        <v>41591.708333333336</v>
      </c>
      <c r="AK4049" s="1">
        <v>41581.333333333336</v>
      </c>
      <c r="AL4049" s="1">
        <v>41591.708333333336</v>
      </c>
      <c r="AM4049" s="1">
        <v>41613.333333333336</v>
      </c>
      <c r="AN4049" s="1">
        <v>41624.708333333336</v>
      </c>
      <c r="AP4049" t="s">
        <v>113</v>
      </c>
      <c r="AU4049" t="s">
        <v>9144</v>
      </c>
      <c r="AY4049" t="s">
        <v>106</v>
      </c>
      <c r="AZ4049">
        <v>0</v>
      </c>
      <c r="BA4049">
        <v>0</v>
      </c>
      <c r="BD4049" s="3">
        <v>41321.662499999999</v>
      </c>
      <c r="BE4049" s="3">
        <v>41321.663888888892</v>
      </c>
      <c r="BF4049" t="s">
        <v>115</v>
      </c>
      <c r="BG4049" t="s">
        <v>115</v>
      </c>
      <c r="BH4049">
        <v>8149</v>
      </c>
      <c r="BM4049">
        <v>43550</v>
      </c>
      <c r="BR4049" t="s">
        <v>116</v>
      </c>
      <c r="BS4049" t="s">
        <v>117</v>
      </c>
      <c r="BU4049">
        <v>1</v>
      </c>
      <c r="BV4049" t="s">
        <v>118</v>
      </c>
      <c r="BX4049" t="s">
        <v>119</v>
      </c>
      <c r="BY4049" t="s">
        <v>119</v>
      </c>
      <c r="BZ4049" t="s">
        <v>119</v>
      </c>
      <c r="CA4049">
        <v>1</v>
      </c>
      <c r="CC4049" t="s">
        <v>120</v>
      </c>
      <c r="CH4049">
        <v>540</v>
      </c>
      <c r="CI4049">
        <v>37940</v>
      </c>
      <c r="CJ4049" t="s">
        <v>106</v>
      </c>
      <c r="CK4049" t="s">
        <v>106</v>
      </c>
      <c r="CL4049">
        <v>15</v>
      </c>
      <c r="CM4049" t="s">
        <v>3211</v>
      </c>
      <c r="CO4049">
        <v>125159</v>
      </c>
      <c r="CQ4049">
        <v>0</v>
      </c>
      <c r="CR4049">
        <v>0</v>
      </c>
      <c r="CS4049">
        <v>0</v>
      </c>
      <c r="CY4049" t="s">
        <v>123</v>
      </c>
      <c r="CZ4049" t="s">
        <v>124</v>
      </c>
      <c r="DD4049" t="str" cm="1">
        <f t="array" ref="DD4049">TEXT(_xlfn.SEQUENCE(1, DATEDIF(AG4049, AH4049, "m") + 1, AG4049, 30), "YYYY-APMM")</f>
        <v>2013-AP11</v>
      </c>
      <c r="DN4049">
        <f t="shared" si="126"/>
        <v>88.75</v>
      </c>
      <c r="DO4049" t="str">
        <f t="shared" si="127"/>
        <v>LABOR- SUBCONTRACTOR</v>
      </c>
    </row>
    <row r="4050" spans="1:119" x14ac:dyDescent="0.35">
      <c r="A4050" t="s">
        <v>105</v>
      </c>
      <c r="B4050">
        <v>503335</v>
      </c>
      <c r="C4050">
        <v>6359</v>
      </c>
      <c r="D4050">
        <v>125163</v>
      </c>
      <c r="E4050">
        <v>13662</v>
      </c>
      <c r="F4050">
        <v>0</v>
      </c>
      <c r="G4050" t="s">
        <v>106</v>
      </c>
      <c r="H4050" t="s">
        <v>106</v>
      </c>
      <c r="I4050" t="s">
        <v>106</v>
      </c>
      <c r="J4050" t="s">
        <v>107</v>
      </c>
      <c r="K4050" t="s">
        <v>108</v>
      </c>
      <c r="L4050" t="s">
        <v>109</v>
      </c>
      <c r="M4050" t="s">
        <v>110</v>
      </c>
      <c r="N4050" t="s">
        <v>9145</v>
      </c>
      <c r="O4050" t="s">
        <v>3228</v>
      </c>
      <c r="P4050">
        <v>8178</v>
      </c>
      <c r="Q4050">
        <v>80</v>
      </c>
      <c r="R4050">
        <v>0</v>
      </c>
      <c r="S4050">
        <v>80</v>
      </c>
      <c r="T4050">
        <v>0</v>
      </c>
      <c r="U4050">
        <v>47.8</v>
      </c>
      <c r="V4050">
        <v>47.8</v>
      </c>
      <c r="W4050">
        <v>80</v>
      </c>
      <c r="X4050">
        <v>0</v>
      </c>
      <c r="Y4050">
        <v>0</v>
      </c>
      <c r="Z4050">
        <v>0</v>
      </c>
      <c r="AD4050" s="1">
        <v>41625.333333333336</v>
      </c>
      <c r="AE4050" s="1">
        <v>41637.708333333336</v>
      </c>
      <c r="AG4050" s="1">
        <v>41613.333333333336</v>
      </c>
      <c r="AH4050" s="1">
        <v>41624.708333333336</v>
      </c>
      <c r="AI4050" s="1">
        <v>41613.333333333336</v>
      </c>
      <c r="AJ4050" s="1">
        <v>41624.708333333336</v>
      </c>
      <c r="AK4050" s="1">
        <v>41613.333333333336</v>
      </c>
      <c r="AL4050" s="1">
        <v>41624.708333333336</v>
      </c>
      <c r="AM4050" s="1">
        <v>41625.333333333336</v>
      </c>
      <c r="AN4050" s="1">
        <v>41637.708333333336</v>
      </c>
      <c r="AP4050" t="s">
        <v>113</v>
      </c>
      <c r="AU4050" t="s">
        <v>9146</v>
      </c>
      <c r="AY4050" t="s">
        <v>106</v>
      </c>
      <c r="AZ4050">
        <v>0</v>
      </c>
      <c r="BA4050">
        <v>0</v>
      </c>
      <c r="BD4050" s="3">
        <v>41321.662499999999</v>
      </c>
      <c r="BE4050" s="3">
        <v>41321.663888888892</v>
      </c>
      <c r="BF4050" t="s">
        <v>115</v>
      </c>
      <c r="BG4050" t="s">
        <v>115</v>
      </c>
      <c r="BH4050">
        <v>8149</v>
      </c>
      <c r="BM4050">
        <v>43550</v>
      </c>
      <c r="BR4050" t="s">
        <v>116</v>
      </c>
      <c r="BS4050" t="s">
        <v>117</v>
      </c>
      <c r="BU4050">
        <v>1</v>
      </c>
      <c r="BV4050" t="s">
        <v>118</v>
      </c>
      <c r="BX4050" t="s">
        <v>119</v>
      </c>
      <c r="BY4050" t="s">
        <v>119</v>
      </c>
      <c r="BZ4050" t="s">
        <v>119</v>
      </c>
      <c r="CA4050">
        <v>1</v>
      </c>
      <c r="CC4050" t="s">
        <v>120</v>
      </c>
      <c r="CH4050">
        <v>540</v>
      </c>
      <c r="CI4050">
        <v>37940</v>
      </c>
      <c r="CJ4050" t="s">
        <v>106</v>
      </c>
      <c r="CK4050" t="s">
        <v>106</v>
      </c>
      <c r="CL4050">
        <v>15</v>
      </c>
      <c r="CM4050" t="s">
        <v>3211</v>
      </c>
      <c r="CO4050">
        <v>125159</v>
      </c>
      <c r="CQ4050">
        <v>0</v>
      </c>
      <c r="CR4050">
        <v>0</v>
      </c>
      <c r="CS4050">
        <v>0</v>
      </c>
      <c r="CY4050" t="s">
        <v>123</v>
      </c>
      <c r="CZ4050" t="s">
        <v>124</v>
      </c>
      <c r="DD4050" t="str" cm="1">
        <f t="array" ref="DD4050">TEXT(_xlfn.SEQUENCE(1, DATEDIF(AG4050, AH4050, "m") + 1, AG4050, 30), "YYYY-APMM")</f>
        <v>2013-AP12</v>
      </c>
      <c r="DN4050">
        <f t="shared" si="126"/>
        <v>47.8</v>
      </c>
      <c r="DO4050" t="str">
        <f t="shared" si="127"/>
        <v>LABOR- SUBCONTRACTOR</v>
      </c>
    </row>
    <row r="4051" spans="1:119" x14ac:dyDescent="0.35">
      <c r="A4051" t="s">
        <v>105</v>
      </c>
      <c r="B4051">
        <v>503336</v>
      </c>
      <c r="C4051">
        <v>6359</v>
      </c>
      <c r="D4051">
        <v>125167</v>
      </c>
      <c r="E4051">
        <v>13662</v>
      </c>
      <c r="F4051">
        <v>0</v>
      </c>
      <c r="G4051" t="s">
        <v>106</v>
      </c>
      <c r="H4051" t="s">
        <v>106</v>
      </c>
      <c r="I4051" t="s">
        <v>106</v>
      </c>
      <c r="J4051" t="s">
        <v>107</v>
      </c>
      <c r="K4051" t="s">
        <v>108</v>
      </c>
      <c r="L4051" t="s">
        <v>109</v>
      </c>
      <c r="M4051" t="s">
        <v>110</v>
      </c>
      <c r="N4051" t="s">
        <v>9147</v>
      </c>
      <c r="O4051" t="s">
        <v>3075</v>
      </c>
      <c r="P4051">
        <v>8178</v>
      </c>
      <c r="Q4051">
        <v>104</v>
      </c>
      <c r="R4051">
        <v>0</v>
      </c>
      <c r="S4051">
        <v>160</v>
      </c>
      <c r="T4051">
        <v>0</v>
      </c>
      <c r="U4051">
        <v>182.4</v>
      </c>
      <c r="V4051">
        <v>182.4</v>
      </c>
      <c r="W4051">
        <v>160</v>
      </c>
      <c r="X4051">
        <v>0</v>
      </c>
      <c r="Y4051">
        <v>0</v>
      </c>
      <c r="Z4051">
        <v>0</v>
      </c>
      <c r="AD4051" s="1">
        <v>41457.333333333336</v>
      </c>
      <c r="AE4051" s="1">
        <v>41479.708333333336</v>
      </c>
      <c r="AG4051" s="1">
        <v>41442.333333333336</v>
      </c>
      <c r="AH4051" s="1">
        <v>41464.708333333336</v>
      </c>
      <c r="AI4051" s="1">
        <v>41442.333333333336</v>
      </c>
      <c r="AJ4051" s="1">
        <v>41464.708333333336</v>
      </c>
      <c r="AK4051" s="1">
        <v>41442.333333333336</v>
      </c>
      <c r="AL4051" s="1">
        <v>41464.708333333336</v>
      </c>
      <c r="AM4051" s="1">
        <v>41457.333333333336</v>
      </c>
      <c r="AN4051" s="1">
        <v>41479.708333333336</v>
      </c>
      <c r="AP4051" t="s">
        <v>113</v>
      </c>
      <c r="AU4051" t="s">
        <v>9148</v>
      </c>
      <c r="AY4051" t="s">
        <v>106</v>
      </c>
      <c r="AZ4051">
        <v>0</v>
      </c>
      <c r="BA4051">
        <v>0</v>
      </c>
      <c r="BD4051" s="3">
        <v>41321.662499999999</v>
      </c>
      <c r="BE4051" s="3">
        <v>41321.663888888892</v>
      </c>
      <c r="BF4051" t="s">
        <v>115</v>
      </c>
      <c r="BG4051" t="s">
        <v>115</v>
      </c>
      <c r="BH4051">
        <v>8149</v>
      </c>
      <c r="BM4051">
        <v>43550</v>
      </c>
      <c r="BR4051" t="s">
        <v>116</v>
      </c>
      <c r="BS4051" t="s">
        <v>117</v>
      </c>
      <c r="BU4051">
        <v>1</v>
      </c>
      <c r="BV4051" t="s">
        <v>118</v>
      </c>
      <c r="BX4051" t="s">
        <v>119</v>
      </c>
      <c r="BY4051" t="s">
        <v>119</v>
      </c>
      <c r="BZ4051" t="s">
        <v>119</v>
      </c>
      <c r="CA4051">
        <v>1</v>
      </c>
      <c r="CC4051" t="s">
        <v>120</v>
      </c>
      <c r="CH4051">
        <v>540</v>
      </c>
      <c r="CI4051">
        <v>38560</v>
      </c>
      <c r="CJ4051" t="s">
        <v>106</v>
      </c>
      <c r="CK4051" t="s">
        <v>106</v>
      </c>
      <c r="CL4051">
        <v>10</v>
      </c>
      <c r="CM4051" t="s">
        <v>2889</v>
      </c>
      <c r="CO4051">
        <v>125166</v>
      </c>
      <c r="CQ4051">
        <v>0</v>
      </c>
      <c r="CR4051">
        <v>0</v>
      </c>
      <c r="CS4051">
        <v>0</v>
      </c>
      <c r="CY4051" t="s">
        <v>123</v>
      </c>
      <c r="CZ4051" t="s">
        <v>124</v>
      </c>
      <c r="DD4051" t="str" cm="1">
        <f t="array" ref="DD4051">TEXT(_xlfn.SEQUENCE(1, DATEDIF(AG4051, AH4051, "m") + 1, AG4051, 30), "YYYY-APMM")</f>
        <v>2013-AP06</v>
      </c>
      <c r="DN4051">
        <f t="shared" si="126"/>
        <v>182.4</v>
      </c>
      <c r="DO4051" t="str">
        <f t="shared" si="127"/>
        <v>LABOR- SUBCONTRACTOR</v>
      </c>
    </row>
    <row r="4052" spans="1:119" x14ac:dyDescent="0.35">
      <c r="A4052" t="s">
        <v>105</v>
      </c>
      <c r="B4052">
        <v>503337</v>
      </c>
      <c r="C4052">
        <v>6359</v>
      </c>
      <c r="D4052">
        <v>125167</v>
      </c>
      <c r="E4052">
        <v>13662</v>
      </c>
      <c r="F4052">
        <v>0</v>
      </c>
      <c r="G4052" t="s">
        <v>106</v>
      </c>
      <c r="H4052" t="s">
        <v>106</v>
      </c>
      <c r="I4052" t="s">
        <v>106</v>
      </c>
      <c r="J4052" t="s">
        <v>107</v>
      </c>
      <c r="K4052" t="s">
        <v>108</v>
      </c>
      <c r="L4052" t="s">
        <v>109</v>
      </c>
      <c r="M4052" t="s">
        <v>110</v>
      </c>
      <c r="N4052" t="s">
        <v>9149</v>
      </c>
      <c r="O4052" t="s">
        <v>3072</v>
      </c>
      <c r="P4052">
        <v>8178</v>
      </c>
      <c r="Q4052">
        <v>496</v>
      </c>
      <c r="R4052">
        <v>224</v>
      </c>
      <c r="S4052">
        <v>120</v>
      </c>
      <c r="T4052">
        <v>0</v>
      </c>
      <c r="U4052">
        <v>151.19999999999999</v>
      </c>
      <c r="V4052">
        <v>151.19999999999999</v>
      </c>
      <c r="W4052">
        <v>120</v>
      </c>
      <c r="X4052">
        <v>0</v>
      </c>
      <c r="Y4052">
        <v>0</v>
      </c>
      <c r="Z4052">
        <v>0</v>
      </c>
      <c r="AD4052" s="1">
        <v>41758.333333333336</v>
      </c>
      <c r="AE4052" s="1">
        <v>41774.708333333336</v>
      </c>
      <c r="AG4052" s="1">
        <v>41686.333333333336</v>
      </c>
      <c r="AH4052" s="1">
        <v>41702.708333333336</v>
      </c>
      <c r="AI4052" s="1">
        <v>41686.333333333336</v>
      </c>
      <c r="AJ4052" s="1">
        <v>41702.708333333336</v>
      </c>
      <c r="AK4052" s="1">
        <v>41686.333333333336</v>
      </c>
      <c r="AL4052" s="1">
        <v>41702.708333333336</v>
      </c>
      <c r="AM4052" s="1">
        <v>41758.333333333336</v>
      </c>
      <c r="AN4052" s="1">
        <v>41774.708333333336</v>
      </c>
      <c r="AP4052" t="s">
        <v>113</v>
      </c>
      <c r="AU4052" t="s">
        <v>9150</v>
      </c>
      <c r="AY4052" t="s">
        <v>106</v>
      </c>
      <c r="AZ4052">
        <v>0</v>
      </c>
      <c r="BA4052">
        <v>0</v>
      </c>
      <c r="BD4052" s="3">
        <v>41321.662499999999</v>
      </c>
      <c r="BE4052" s="3">
        <v>41328.377083333333</v>
      </c>
      <c r="BF4052" t="s">
        <v>115</v>
      </c>
      <c r="BG4052" t="s">
        <v>115</v>
      </c>
      <c r="BH4052">
        <v>8149</v>
      </c>
      <c r="BM4052">
        <v>43550</v>
      </c>
      <c r="BR4052" t="s">
        <v>116</v>
      </c>
      <c r="BS4052" t="s">
        <v>117</v>
      </c>
      <c r="BU4052">
        <v>1</v>
      </c>
      <c r="BV4052" t="s">
        <v>118</v>
      </c>
      <c r="BX4052" t="s">
        <v>119</v>
      </c>
      <c r="BY4052" t="s">
        <v>119</v>
      </c>
      <c r="BZ4052" t="s">
        <v>119</v>
      </c>
      <c r="CA4052">
        <v>1</v>
      </c>
      <c r="CC4052" t="s">
        <v>120</v>
      </c>
      <c r="CH4052">
        <v>540</v>
      </c>
      <c r="CI4052">
        <v>38560</v>
      </c>
      <c r="CJ4052" t="s">
        <v>106</v>
      </c>
      <c r="CK4052" t="s">
        <v>106</v>
      </c>
      <c r="CL4052">
        <v>10</v>
      </c>
      <c r="CM4052" t="s">
        <v>2889</v>
      </c>
      <c r="CO4052">
        <v>125166</v>
      </c>
      <c r="CQ4052">
        <v>0</v>
      </c>
      <c r="CR4052">
        <v>0</v>
      </c>
      <c r="CS4052">
        <v>0</v>
      </c>
      <c r="CY4052" t="s">
        <v>123</v>
      </c>
      <c r="CZ4052" t="s">
        <v>124</v>
      </c>
      <c r="DD4052" t="str" cm="1">
        <f t="array" ref="DD4052">TEXT(_xlfn.SEQUENCE(1, DATEDIF(AG4052, AH4052, "m") + 1, AG4052, 30), "YYYY-APMM")</f>
        <v>2014-AP02</v>
      </c>
      <c r="DN4052">
        <f t="shared" si="126"/>
        <v>151.19999999999999</v>
      </c>
      <c r="DO4052" t="str">
        <f t="shared" si="127"/>
        <v>LABOR- SUBCONTRACTOR</v>
      </c>
    </row>
    <row r="4053" spans="1:119" x14ac:dyDescent="0.35">
      <c r="A4053" t="s">
        <v>105</v>
      </c>
      <c r="B4053">
        <v>503338</v>
      </c>
      <c r="C4053">
        <v>6359</v>
      </c>
      <c r="D4053">
        <v>125167</v>
      </c>
      <c r="E4053">
        <v>13662</v>
      </c>
      <c r="F4053">
        <v>0</v>
      </c>
      <c r="G4053" t="s">
        <v>106</v>
      </c>
      <c r="H4053" t="s">
        <v>106</v>
      </c>
      <c r="I4053" t="s">
        <v>106</v>
      </c>
      <c r="J4053" t="s">
        <v>107</v>
      </c>
      <c r="K4053" t="s">
        <v>108</v>
      </c>
      <c r="L4053" t="s">
        <v>109</v>
      </c>
      <c r="M4053" t="s">
        <v>110</v>
      </c>
      <c r="N4053" t="s">
        <v>9151</v>
      </c>
      <c r="O4053" t="s">
        <v>3063</v>
      </c>
      <c r="P4053">
        <v>8178</v>
      </c>
      <c r="Q4053">
        <v>104</v>
      </c>
      <c r="R4053">
        <v>0</v>
      </c>
      <c r="S4053">
        <v>160</v>
      </c>
      <c r="T4053">
        <v>0</v>
      </c>
      <c r="U4053">
        <v>1435.2</v>
      </c>
      <c r="V4053">
        <v>1435.2</v>
      </c>
      <c r="W4053">
        <v>160</v>
      </c>
      <c r="X4053">
        <v>0</v>
      </c>
      <c r="Y4053">
        <v>0</v>
      </c>
      <c r="Z4053">
        <v>0</v>
      </c>
      <c r="AD4053" s="1">
        <v>41560.333333333336</v>
      </c>
      <c r="AE4053" s="1">
        <v>41584.708333333336</v>
      </c>
      <c r="AG4053" s="1">
        <v>41545.333333333336</v>
      </c>
      <c r="AH4053" s="1">
        <v>41569.708333333336</v>
      </c>
      <c r="AI4053" s="1">
        <v>41545.333333333336</v>
      </c>
      <c r="AJ4053" s="1">
        <v>41569.708333333336</v>
      </c>
      <c r="AK4053" s="1">
        <v>41545.333333333336</v>
      </c>
      <c r="AL4053" s="1">
        <v>41569.708333333336</v>
      </c>
      <c r="AM4053" s="1">
        <v>41560.333333333336</v>
      </c>
      <c r="AN4053" s="1">
        <v>41584.708333333336</v>
      </c>
      <c r="AP4053" t="s">
        <v>113</v>
      </c>
      <c r="AU4053" t="s">
        <v>9152</v>
      </c>
      <c r="AY4053" t="s">
        <v>106</v>
      </c>
      <c r="AZ4053">
        <v>0</v>
      </c>
      <c r="BA4053">
        <v>0</v>
      </c>
      <c r="BD4053" s="3">
        <v>41321.662499999999</v>
      </c>
      <c r="BE4053" s="3">
        <v>41321.663888888892</v>
      </c>
      <c r="BF4053" t="s">
        <v>115</v>
      </c>
      <c r="BG4053" t="s">
        <v>115</v>
      </c>
      <c r="BH4053">
        <v>8149</v>
      </c>
      <c r="BM4053">
        <v>43550</v>
      </c>
      <c r="BR4053" t="s">
        <v>116</v>
      </c>
      <c r="BS4053" t="s">
        <v>117</v>
      </c>
      <c r="BU4053">
        <v>1</v>
      </c>
      <c r="BV4053" t="s">
        <v>118</v>
      </c>
      <c r="BX4053" t="s">
        <v>119</v>
      </c>
      <c r="BY4053" t="s">
        <v>119</v>
      </c>
      <c r="BZ4053" t="s">
        <v>119</v>
      </c>
      <c r="CA4053">
        <v>1</v>
      </c>
      <c r="CC4053" t="s">
        <v>120</v>
      </c>
      <c r="CH4053">
        <v>540</v>
      </c>
      <c r="CI4053">
        <v>38560</v>
      </c>
      <c r="CJ4053" t="s">
        <v>106</v>
      </c>
      <c r="CK4053" t="s">
        <v>106</v>
      </c>
      <c r="CL4053">
        <v>10</v>
      </c>
      <c r="CM4053" t="s">
        <v>2889</v>
      </c>
      <c r="CO4053">
        <v>125166</v>
      </c>
      <c r="CQ4053">
        <v>0</v>
      </c>
      <c r="CR4053">
        <v>0</v>
      </c>
      <c r="CS4053">
        <v>0</v>
      </c>
      <c r="CY4053" t="s">
        <v>123</v>
      </c>
      <c r="CZ4053" t="s">
        <v>124</v>
      </c>
      <c r="DD4053" t="str" cm="1">
        <f t="array" ref="DD4053">TEXT(_xlfn.SEQUENCE(1, DATEDIF(AG4053, AH4053, "m") + 1, AG4053, 30), "YYYY-APMM")</f>
        <v>2013-AP09</v>
      </c>
      <c r="DN4053">
        <f t="shared" si="126"/>
        <v>1435.2</v>
      </c>
      <c r="DO4053" t="str">
        <f t="shared" si="127"/>
        <v>LABOR- SUBCONTRACTOR</v>
      </c>
    </row>
    <row r="4054" spans="1:119" x14ac:dyDescent="0.35">
      <c r="A4054" t="s">
        <v>105</v>
      </c>
      <c r="B4054">
        <v>503339</v>
      </c>
      <c r="C4054">
        <v>6359</v>
      </c>
      <c r="D4054">
        <v>125167</v>
      </c>
      <c r="E4054">
        <v>13662</v>
      </c>
      <c r="F4054">
        <v>0</v>
      </c>
      <c r="G4054" t="s">
        <v>106</v>
      </c>
      <c r="H4054" t="s">
        <v>106</v>
      </c>
      <c r="I4054" t="s">
        <v>106</v>
      </c>
      <c r="J4054" t="s">
        <v>107</v>
      </c>
      <c r="K4054" t="s">
        <v>108</v>
      </c>
      <c r="L4054" t="s">
        <v>109</v>
      </c>
      <c r="M4054" t="s">
        <v>110</v>
      </c>
      <c r="N4054" t="s">
        <v>9153</v>
      </c>
      <c r="O4054" t="s">
        <v>3066</v>
      </c>
      <c r="P4054">
        <v>8178</v>
      </c>
      <c r="Q4054">
        <v>256</v>
      </c>
      <c r="R4054">
        <v>72</v>
      </c>
      <c r="S4054">
        <v>144</v>
      </c>
      <c r="T4054">
        <v>0</v>
      </c>
      <c r="U4054">
        <v>72</v>
      </c>
      <c r="V4054">
        <v>72</v>
      </c>
      <c r="W4054">
        <v>144</v>
      </c>
      <c r="X4054">
        <v>0</v>
      </c>
      <c r="Y4054">
        <v>0</v>
      </c>
      <c r="Z4054">
        <v>0</v>
      </c>
      <c r="AD4054" s="1">
        <v>41592.333333333336</v>
      </c>
      <c r="AE4054" s="1">
        <v>41612.708333333336</v>
      </c>
      <c r="AG4054" s="1">
        <v>41553.333333333336</v>
      </c>
      <c r="AH4054" s="1">
        <v>41575.708333333336</v>
      </c>
      <c r="AI4054" s="1">
        <v>41553.333333333336</v>
      </c>
      <c r="AJ4054" s="1">
        <v>41575.708333333336</v>
      </c>
      <c r="AK4054" s="1">
        <v>41553.333333333336</v>
      </c>
      <c r="AL4054" s="1">
        <v>41575.708333333336</v>
      </c>
      <c r="AM4054" s="1">
        <v>41592.333333333336</v>
      </c>
      <c r="AN4054" s="1">
        <v>41612.708333333336</v>
      </c>
      <c r="AP4054" t="s">
        <v>113</v>
      </c>
      <c r="AU4054" t="s">
        <v>9154</v>
      </c>
      <c r="AY4054" t="s">
        <v>106</v>
      </c>
      <c r="AZ4054">
        <v>0</v>
      </c>
      <c r="BA4054">
        <v>0</v>
      </c>
      <c r="BD4054" s="3">
        <v>41321.662499999999</v>
      </c>
      <c r="BE4054" s="3">
        <v>41321.663888888892</v>
      </c>
      <c r="BF4054" t="s">
        <v>115</v>
      </c>
      <c r="BG4054" t="s">
        <v>115</v>
      </c>
      <c r="BH4054">
        <v>8149</v>
      </c>
      <c r="BM4054">
        <v>43550</v>
      </c>
      <c r="BR4054" t="s">
        <v>116</v>
      </c>
      <c r="BS4054" t="s">
        <v>117</v>
      </c>
      <c r="BU4054">
        <v>1</v>
      </c>
      <c r="BV4054" t="s">
        <v>118</v>
      </c>
      <c r="BX4054" t="s">
        <v>119</v>
      </c>
      <c r="BY4054" t="s">
        <v>119</v>
      </c>
      <c r="BZ4054" t="s">
        <v>119</v>
      </c>
      <c r="CA4054">
        <v>1</v>
      </c>
      <c r="CC4054" t="s">
        <v>120</v>
      </c>
      <c r="CH4054">
        <v>540</v>
      </c>
      <c r="CI4054">
        <v>38560</v>
      </c>
      <c r="CJ4054" t="s">
        <v>106</v>
      </c>
      <c r="CK4054" t="s">
        <v>106</v>
      </c>
      <c r="CL4054">
        <v>10</v>
      </c>
      <c r="CM4054" t="s">
        <v>2889</v>
      </c>
      <c r="CO4054">
        <v>125166</v>
      </c>
      <c r="CQ4054">
        <v>0</v>
      </c>
      <c r="CR4054">
        <v>0</v>
      </c>
      <c r="CS4054">
        <v>0</v>
      </c>
      <c r="CY4054" t="s">
        <v>123</v>
      </c>
      <c r="CZ4054" t="s">
        <v>124</v>
      </c>
      <c r="DD4054" t="str" cm="1">
        <f t="array" ref="DD4054">TEXT(_xlfn.SEQUENCE(1, DATEDIF(AG4054, AH4054, "m") + 1, AG4054, 30), "YYYY-APMM")</f>
        <v>2013-AP10</v>
      </c>
      <c r="DN4054">
        <f t="shared" si="126"/>
        <v>72</v>
      </c>
      <c r="DO4054" t="str">
        <f t="shared" si="127"/>
        <v>LABOR- SUBCONTRACTOR</v>
      </c>
    </row>
    <row r="4055" spans="1:119" x14ac:dyDescent="0.35">
      <c r="A4055" t="s">
        <v>105</v>
      </c>
      <c r="B4055">
        <v>503340</v>
      </c>
      <c r="C4055">
        <v>6359</v>
      </c>
      <c r="D4055">
        <v>125167</v>
      </c>
      <c r="E4055">
        <v>13662</v>
      </c>
      <c r="F4055">
        <v>0</v>
      </c>
      <c r="G4055" t="s">
        <v>106</v>
      </c>
      <c r="H4055" t="s">
        <v>106</v>
      </c>
      <c r="I4055" t="s">
        <v>106</v>
      </c>
      <c r="J4055" t="s">
        <v>107</v>
      </c>
      <c r="K4055" t="s">
        <v>108</v>
      </c>
      <c r="L4055" t="s">
        <v>109</v>
      </c>
      <c r="M4055" t="s">
        <v>110</v>
      </c>
      <c r="N4055" t="s">
        <v>9155</v>
      </c>
      <c r="O4055" t="s">
        <v>3069</v>
      </c>
      <c r="P4055">
        <v>8178</v>
      </c>
      <c r="Q4055">
        <v>56</v>
      </c>
      <c r="R4055">
        <v>0</v>
      </c>
      <c r="S4055">
        <v>160</v>
      </c>
      <c r="T4055">
        <v>0</v>
      </c>
      <c r="U4055">
        <v>218.4</v>
      </c>
      <c r="V4055">
        <v>218.4</v>
      </c>
      <c r="W4055">
        <v>160</v>
      </c>
      <c r="X4055">
        <v>0</v>
      </c>
      <c r="Y4055">
        <v>0</v>
      </c>
      <c r="Z4055">
        <v>0</v>
      </c>
      <c r="AD4055" s="1">
        <v>41675.333333333336</v>
      </c>
      <c r="AE4055" s="1">
        <v>41699.708333333336</v>
      </c>
      <c r="AG4055" s="1">
        <v>41667.333333333336</v>
      </c>
      <c r="AH4055" s="1">
        <v>41690.708333333336</v>
      </c>
      <c r="AI4055" s="1">
        <v>41667.333333333336</v>
      </c>
      <c r="AJ4055" s="1">
        <v>41690.708333333336</v>
      </c>
      <c r="AK4055" s="1">
        <v>41667.333333333336</v>
      </c>
      <c r="AL4055" s="1">
        <v>41690.708333333336</v>
      </c>
      <c r="AM4055" s="1">
        <v>41675.333333333336</v>
      </c>
      <c r="AN4055" s="1">
        <v>41699.708333333336</v>
      </c>
      <c r="AP4055" t="s">
        <v>113</v>
      </c>
      <c r="AU4055" t="s">
        <v>9156</v>
      </c>
      <c r="AY4055" t="s">
        <v>106</v>
      </c>
      <c r="AZ4055">
        <v>0</v>
      </c>
      <c r="BA4055">
        <v>0</v>
      </c>
      <c r="BD4055" s="3">
        <v>41321.662499999999</v>
      </c>
      <c r="BE4055" s="3">
        <v>41321.663888888892</v>
      </c>
      <c r="BF4055" t="s">
        <v>115</v>
      </c>
      <c r="BG4055" t="s">
        <v>115</v>
      </c>
      <c r="BH4055">
        <v>8149</v>
      </c>
      <c r="BM4055">
        <v>43550</v>
      </c>
      <c r="BR4055" t="s">
        <v>116</v>
      </c>
      <c r="BS4055" t="s">
        <v>117</v>
      </c>
      <c r="BU4055">
        <v>1</v>
      </c>
      <c r="BV4055" t="s">
        <v>118</v>
      </c>
      <c r="BX4055" t="s">
        <v>119</v>
      </c>
      <c r="BY4055" t="s">
        <v>119</v>
      </c>
      <c r="BZ4055" t="s">
        <v>119</v>
      </c>
      <c r="CA4055">
        <v>1</v>
      </c>
      <c r="CC4055" t="s">
        <v>120</v>
      </c>
      <c r="CH4055">
        <v>540</v>
      </c>
      <c r="CI4055">
        <v>38560</v>
      </c>
      <c r="CJ4055" t="s">
        <v>106</v>
      </c>
      <c r="CK4055" t="s">
        <v>106</v>
      </c>
      <c r="CL4055">
        <v>10</v>
      </c>
      <c r="CM4055" t="s">
        <v>2889</v>
      </c>
      <c r="CO4055">
        <v>125166</v>
      </c>
      <c r="CQ4055">
        <v>0</v>
      </c>
      <c r="CR4055">
        <v>0</v>
      </c>
      <c r="CS4055">
        <v>0</v>
      </c>
      <c r="CY4055" t="s">
        <v>123</v>
      </c>
      <c r="CZ4055" t="s">
        <v>124</v>
      </c>
      <c r="DD4055" t="str" cm="1">
        <f t="array" ref="DD4055">TEXT(_xlfn.SEQUENCE(1, DATEDIF(AG4055, AH4055, "m") + 1, AG4055, 30), "YYYY-APMM")</f>
        <v>2014-AP01</v>
      </c>
      <c r="DN4055">
        <f t="shared" si="126"/>
        <v>218.4</v>
      </c>
      <c r="DO4055" t="str">
        <f t="shared" si="127"/>
        <v>LABOR- SUBCONTRACTOR</v>
      </c>
    </row>
    <row r="4056" spans="1:119" x14ac:dyDescent="0.35">
      <c r="A4056" t="s">
        <v>105</v>
      </c>
      <c r="B4056">
        <v>503341</v>
      </c>
      <c r="C4056">
        <v>6359</v>
      </c>
      <c r="D4056">
        <v>125168</v>
      </c>
      <c r="E4056">
        <v>13662</v>
      </c>
      <c r="F4056">
        <v>0</v>
      </c>
      <c r="G4056" t="s">
        <v>106</v>
      </c>
      <c r="H4056" t="s">
        <v>106</v>
      </c>
      <c r="I4056" t="s">
        <v>106</v>
      </c>
      <c r="J4056" t="s">
        <v>107</v>
      </c>
      <c r="K4056" t="s">
        <v>108</v>
      </c>
      <c r="L4056" t="s">
        <v>109</v>
      </c>
      <c r="M4056" t="s">
        <v>110</v>
      </c>
      <c r="N4056" t="s">
        <v>9157</v>
      </c>
      <c r="O4056" t="s">
        <v>3089</v>
      </c>
      <c r="P4056">
        <v>8178</v>
      </c>
      <c r="Q4056">
        <v>200</v>
      </c>
      <c r="R4056">
        <v>0</v>
      </c>
      <c r="S4056">
        <v>120</v>
      </c>
      <c r="T4056">
        <v>0</v>
      </c>
      <c r="U4056">
        <v>265.2</v>
      </c>
      <c r="V4056">
        <v>265.2</v>
      </c>
      <c r="W4056">
        <v>120</v>
      </c>
      <c r="X4056">
        <v>0</v>
      </c>
      <c r="Y4056">
        <v>0</v>
      </c>
      <c r="Z4056">
        <v>0</v>
      </c>
      <c r="AD4056" s="1">
        <v>41661.333333333336</v>
      </c>
      <c r="AE4056" s="1">
        <v>41678.708333333336</v>
      </c>
      <c r="AG4056" s="1">
        <v>41632.333333333336</v>
      </c>
      <c r="AH4056" s="1">
        <v>41648.708333333336</v>
      </c>
      <c r="AI4056" s="1">
        <v>41632.333333333336</v>
      </c>
      <c r="AJ4056" s="1">
        <v>41648.708333333336</v>
      </c>
      <c r="AK4056" s="1">
        <v>41632.333333333336</v>
      </c>
      <c r="AL4056" s="1">
        <v>41648.708333333336</v>
      </c>
      <c r="AM4056" s="1">
        <v>41661.333333333336</v>
      </c>
      <c r="AN4056" s="1">
        <v>41678.708333333336</v>
      </c>
      <c r="AP4056" t="s">
        <v>113</v>
      </c>
      <c r="AU4056" t="s">
        <v>9158</v>
      </c>
      <c r="AY4056" t="s">
        <v>106</v>
      </c>
      <c r="AZ4056">
        <v>0</v>
      </c>
      <c r="BA4056">
        <v>0</v>
      </c>
      <c r="BD4056" s="3">
        <v>41321.662499999999</v>
      </c>
      <c r="BE4056" s="3">
        <v>41328.377083333333</v>
      </c>
      <c r="BF4056" t="s">
        <v>115</v>
      </c>
      <c r="BG4056" t="s">
        <v>115</v>
      </c>
      <c r="BH4056">
        <v>8149</v>
      </c>
      <c r="BM4056">
        <v>43550</v>
      </c>
      <c r="BR4056" t="s">
        <v>116</v>
      </c>
      <c r="BS4056" t="s">
        <v>117</v>
      </c>
      <c r="BU4056">
        <v>1</v>
      </c>
      <c r="BV4056" t="s">
        <v>118</v>
      </c>
      <c r="BX4056" t="s">
        <v>119</v>
      </c>
      <c r="BY4056" t="s">
        <v>119</v>
      </c>
      <c r="BZ4056" t="s">
        <v>119</v>
      </c>
      <c r="CA4056">
        <v>1</v>
      </c>
      <c r="CC4056" t="s">
        <v>120</v>
      </c>
      <c r="CH4056">
        <v>540</v>
      </c>
      <c r="CI4056">
        <v>38580</v>
      </c>
      <c r="CJ4056" t="s">
        <v>106</v>
      </c>
      <c r="CK4056" t="s">
        <v>106</v>
      </c>
      <c r="CL4056">
        <v>20</v>
      </c>
      <c r="CM4056" t="s">
        <v>2867</v>
      </c>
      <c r="CO4056">
        <v>125166</v>
      </c>
      <c r="CQ4056">
        <v>0</v>
      </c>
      <c r="CR4056">
        <v>0</v>
      </c>
      <c r="CS4056">
        <v>0</v>
      </c>
      <c r="CY4056" t="s">
        <v>123</v>
      </c>
      <c r="CZ4056" t="s">
        <v>124</v>
      </c>
      <c r="DD4056" t="str" cm="1">
        <f t="array" ref="DD4056">TEXT(_xlfn.SEQUENCE(1, DATEDIF(AG4056, AH4056, "m") + 1, AG4056, 30), "YYYY-APMM")</f>
        <v>2013-AP12</v>
      </c>
      <c r="DN4056">
        <f t="shared" si="126"/>
        <v>265.2</v>
      </c>
      <c r="DO4056" t="str">
        <f t="shared" si="127"/>
        <v>LABOR- SUBCONTRACTOR</v>
      </c>
    </row>
    <row r="4057" spans="1:119" x14ac:dyDescent="0.35">
      <c r="A4057" t="s">
        <v>105</v>
      </c>
      <c r="B4057">
        <v>503342</v>
      </c>
      <c r="C4057">
        <v>6359</v>
      </c>
      <c r="D4057">
        <v>125170</v>
      </c>
      <c r="E4057">
        <v>13662</v>
      </c>
      <c r="F4057">
        <v>0</v>
      </c>
      <c r="G4057" t="s">
        <v>106</v>
      </c>
      <c r="H4057" t="s">
        <v>106</v>
      </c>
      <c r="I4057" t="s">
        <v>106</v>
      </c>
      <c r="J4057" t="s">
        <v>107</v>
      </c>
      <c r="K4057" t="s">
        <v>108</v>
      </c>
      <c r="L4057" t="s">
        <v>109</v>
      </c>
      <c r="M4057" t="s">
        <v>110</v>
      </c>
      <c r="N4057" t="s">
        <v>9159</v>
      </c>
      <c r="O4057" t="s">
        <v>3002</v>
      </c>
      <c r="P4057">
        <v>8178</v>
      </c>
      <c r="Q4057">
        <v>104</v>
      </c>
      <c r="R4057">
        <v>0</v>
      </c>
      <c r="S4057">
        <v>160</v>
      </c>
      <c r="T4057">
        <v>0</v>
      </c>
      <c r="U4057">
        <v>594.79999999999995</v>
      </c>
      <c r="V4057">
        <v>594.79999999999995</v>
      </c>
      <c r="W4057">
        <v>160</v>
      </c>
      <c r="X4057">
        <v>0</v>
      </c>
      <c r="Y4057">
        <v>0</v>
      </c>
      <c r="Z4057">
        <v>0</v>
      </c>
      <c r="AD4057" s="1">
        <v>41560.333333333336</v>
      </c>
      <c r="AE4057" s="1">
        <v>41584.708333333336</v>
      </c>
      <c r="AG4057" s="1">
        <v>41545.333333333336</v>
      </c>
      <c r="AH4057" s="1">
        <v>41569.708333333336</v>
      </c>
      <c r="AI4057" s="1">
        <v>41545.333333333336</v>
      </c>
      <c r="AJ4057" s="1">
        <v>41569.708333333336</v>
      </c>
      <c r="AK4057" s="1">
        <v>41545.333333333336</v>
      </c>
      <c r="AL4057" s="1">
        <v>41569.708333333336</v>
      </c>
      <c r="AM4057" s="1">
        <v>41560.333333333336</v>
      </c>
      <c r="AN4057" s="1">
        <v>41584.708333333336</v>
      </c>
      <c r="AP4057" t="s">
        <v>113</v>
      </c>
      <c r="AU4057" t="s">
        <v>9160</v>
      </c>
      <c r="AY4057" t="s">
        <v>106</v>
      </c>
      <c r="AZ4057">
        <v>0</v>
      </c>
      <c r="BA4057">
        <v>0</v>
      </c>
      <c r="BD4057" s="3">
        <v>41321.662499999999</v>
      </c>
      <c r="BE4057" s="3">
        <v>41328.377083333333</v>
      </c>
      <c r="BF4057" t="s">
        <v>115</v>
      </c>
      <c r="BG4057" t="s">
        <v>115</v>
      </c>
      <c r="BH4057">
        <v>8149</v>
      </c>
      <c r="BM4057">
        <v>43550</v>
      </c>
      <c r="BR4057" t="s">
        <v>116</v>
      </c>
      <c r="BS4057" t="s">
        <v>117</v>
      </c>
      <c r="BU4057">
        <v>1</v>
      </c>
      <c r="BV4057" t="s">
        <v>118</v>
      </c>
      <c r="BX4057" t="s">
        <v>119</v>
      </c>
      <c r="BY4057" t="s">
        <v>119</v>
      </c>
      <c r="BZ4057" t="s">
        <v>119</v>
      </c>
      <c r="CA4057">
        <v>1</v>
      </c>
      <c r="CC4057" t="s">
        <v>120</v>
      </c>
      <c r="CH4057">
        <v>540</v>
      </c>
      <c r="CI4057">
        <v>38520</v>
      </c>
      <c r="CJ4057" t="s">
        <v>106</v>
      </c>
      <c r="CK4057" t="s">
        <v>106</v>
      </c>
      <c r="CL4057">
        <v>10</v>
      </c>
      <c r="CM4057" t="s">
        <v>2889</v>
      </c>
      <c r="CO4057">
        <v>125169</v>
      </c>
      <c r="CQ4057">
        <v>0</v>
      </c>
      <c r="CR4057">
        <v>0</v>
      </c>
      <c r="CS4057">
        <v>0</v>
      </c>
      <c r="CY4057" t="s">
        <v>123</v>
      </c>
      <c r="CZ4057" t="s">
        <v>124</v>
      </c>
      <c r="DD4057" t="str" cm="1">
        <f t="array" ref="DD4057">TEXT(_xlfn.SEQUENCE(1, DATEDIF(AG4057, AH4057, "m") + 1, AG4057, 30), "YYYY-APMM")</f>
        <v>2013-AP09</v>
      </c>
      <c r="DN4057">
        <f t="shared" si="126"/>
        <v>594.79999999999995</v>
      </c>
      <c r="DO4057" t="str">
        <f t="shared" si="127"/>
        <v>LABOR- SUBCONTRACTOR</v>
      </c>
    </row>
    <row r="4058" spans="1:119" x14ac:dyDescent="0.35">
      <c r="A4058" t="s">
        <v>105</v>
      </c>
      <c r="B4058">
        <v>503343</v>
      </c>
      <c r="C4058">
        <v>6359</v>
      </c>
      <c r="D4058">
        <v>125170</v>
      </c>
      <c r="E4058">
        <v>13662</v>
      </c>
      <c r="F4058">
        <v>0</v>
      </c>
      <c r="G4058" t="s">
        <v>106</v>
      </c>
      <c r="H4058" t="s">
        <v>106</v>
      </c>
      <c r="I4058" t="s">
        <v>106</v>
      </c>
      <c r="J4058" t="s">
        <v>107</v>
      </c>
      <c r="K4058" t="s">
        <v>108</v>
      </c>
      <c r="L4058" t="s">
        <v>109</v>
      </c>
      <c r="M4058" t="s">
        <v>110</v>
      </c>
      <c r="N4058" t="s">
        <v>9161</v>
      </c>
      <c r="O4058" t="s">
        <v>3005</v>
      </c>
      <c r="P4058">
        <v>8178</v>
      </c>
      <c r="Q4058">
        <v>104</v>
      </c>
      <c r="R4058">
        <v>0</v>
      </c>
      <c r="S4058">
        <v>160</v>
      </c>
      <c r="T4058">
        <v>0</v>
      </c>
      <c r="U4058">
        <v>2044.8</v>
      </c>
      <c r="V4058">
        <v>2044.8</v>
      </c>
      <c r="W4058">
        <v>160</v>
      </c>
      <c r="X4058">
        <v>0</v>
      </c>
      <c r="Y4058">
        <v>0</v>
      </c>
      <c r="Z4058">
        <v>0</v>
      </c>
      <c r="AD4058" s="1">
        <v>41577.333333333336</v>
      </c>
      <c r="AE4058" s="1">
        <v>41599.708333333336</v>
      </c>
      <c r="AG4058" s="1">
        <v>41560.333333333336</v>
      </c>
      <c r="AH4058" s="1">
        <v>41584.708333333336</v>
      </c>
      <c r="AI4058" s="1">
        <v>41560.333333333336</v>
      </c>
      <c r="AJ4058" s="1">
        <v>41584.708333333336</v>
      </c>
      <c r="AK4058" s="1">
        <v>41560.333333333336</v>
      </c>
      <c r="AL4058" s="1">
        <v>41584.708333333336</v>
      </c>
      <c r="AM4058" s="1">
        <v>41577.333333333336</v>
      </c>
      <c r="AN4058" s="1">
        <v>41599.708333333336</v>
      </c>
      <c r="AP4058" t="s">
        <v>113</v>
      </c>
      <c r="AU4058" t="s">
        <v>9162</v>
      </c>
      <c r="AY4058" t="s">
        <v>106</v>
      </c>
      <c r="AZ4058">
        <v>0</v>
      </c>
      <c r="BA4058">
        <v>0</v>
      </c>
      <c r="BD4058" s="3">
        <v>41321.662499999999</v>
      </c>
      <c r="BE4058" s="3">
        <v>41321.663888888892</v>
      </c>
      <c r="BF4058" t="s">
        <v>115</v>
      </c>
      <c r="BG4058" t="s">
        <v>115</v>
      </c>
      <c r="BH4058">
        <v>8149</v>
      </c>
      <c r="BM4058">
        <v>43550</v>
      </c>
      <c r="BR4058" t="s">
        <v>116</v>
      </c>
      <c r="BS4058" t="s">
        <v>117</v>
      </c>
      <c r="BU4058">
        <v>1</v>
      </c>
      <c r="BV4058" t="s">
        <v>118</v>
      </c>
      <c r="BX4058" t="s">
        <v>119</v>
      </c>
      <c r="BY4058" t="s">
        <v>119</v>
      </c>
      <c r="BZ4058" t="s">
        <v>119</v>
      </c>
      <c r="CA4058">
        <v>1</v>
      </c>
      <c r="CC4058" t="s">
        <v>120</v>
      </c>
      <c r="CH4058">
        <v>540</v>
      </c>
      <c r="CI4058">
        <v>38520</v>
      </c>
      <c r="CJ4058" t="s">
        <v>106</v>
      </c>
      <c r="CK4058" t="s">
        <v>106</v>
      </c>
      <c r="CL4058">
        <v>10</v>
      </c>
      <c r="CM4058" t="s">
        <v>2889</v>
      </c>
      <c r="CO4058">
        <v>125169</v>
      </c>
      <c r="CQ4058">
        <v>0</v>
      </c>
      <c r="CR4058">
        <v>0</v>
      </c>
      <c r="CS4058">
        <v>0</v>
      </c>
      <c r="CY4058" t="s">
        <v>123</v>
      </c>
      <c r="CZ4058" t="s">
        <v>124</v>
      </c>
      <c r="DD4058" t="str" cm="1">
        <f t="array" ref="DD4058">TEXT(_xlfn.SEQUENCE(1, DATEDIF(AG4058, AH4058, "m") + 1, AG4058, 30), "YYYY-APMM")</f>
        <v>2013-AP10</v>
      </c>
      <c r="DN4058">
        <f t="shared" si="126"/>
        <v>2044.8</v>
      </c>
      <c r="DO4058" t="str">
        <f t="shared" si="127"/>
        <v>LABOR- SUBCONTRACTOR</v>
      </c>
    </row>
    <row r="4059" spans="1:119" x14ac:dyDescent="0.35">
      <c r="A4059" t="s">
        <v>105</v>
      </c>
      <c r="B4059">
        <v>503344</v>
      </c>
      <c r="C4059">
        <v>6359</v>
      </c>
      <c r="D4059">
        <v>125170</v>
      </c>
      <c r="E4059">
        <v>13662</v>
      </c>
      <c r="F4059">
        <v>0</v>
      </c>
      <c r="G4059" t="s">
        <v>106</v>
      </c>
      <c r="H4059" t="s">
        <v>106</v>
      </c>
      <c r="I4059" t="s">
        <v>106</v>
      </c>
      <c r="J4059" t="s">
        <v>107</v>
      </c>
      <c r="K4059" t="s">
        <v>108</v>
      </c>
      <c r="L4059" t="s">
        <v>109</v>
      </c>
      <c r="M4059" t="s">
        <v>110</v>
      </c>
      <c r="N4059" t="s">
        <v>9163</v>
      </c>
      <c r="O4059" t="s">
        <v>3008</v>
      </c>
      <c r="P4059">
        <v>8178</v>
      </c>
      <c r="Q4059">
        <v>328</v>
      </c>
      <c r="R4059">
        <v>272</v>
      </c>
      <c r="S4059">
        <v>160</v>
      </c>
      <c r="T4059">
        <v>0</v>
      </c>
      <c r="U4059">
        <v>414.8</v>
      </c>
      <c r="V4059">
        <v>414.8</v>
      </c>
      <c r="W4059">
        <v>160</v>
      </c>
      <c r="X4059">
        <v>0</v>
      </c>
      <c r="Y4059">
        <v>0</v>
      </c>
      <c r="Z4059">
        <v>0</v>
      </c>
      <c r="AD4059" s="1">
        <v>41618.333333333336</v>
      </c>
      <c r="AE4059" s="1">
        <v>41641.708333333336</v>
      </c>
      <c r="AG4059" s="1">
        <v>41570.333333333336</v>
      </c>
      <c r="AH4059" s="1">
        <v>41592.708333333336</v>
      </c>
      <c r="AI4059" s="1">
        <v>41570.333333333336</v>
      </c>
      <c r="AJ4059" s="1">
        <v>41592.708333333336</v>
      </c>
      <c r="AK4059" s="1">
        <v>41570.333333333336</v>
      </c>
      <c r="AL4059" s="1">
        <v>41592.708333333336</v>
      </c>
      <c r="AM4059" s="1">
        <v>41618.333333333336</v>
      </c>
      <c r="AN4059" s="1">
        <v>41641.708333333336</v>
      </c>
      <c r="AP4059" t="s">
        <v>113</v>
      </c>
      <c r="AU4059" t="s">
        <v>9164</v>
      </c>
      <c r="AY4059" t="s">
        <v>106</v>
      </c>
      <c r="AZ4059">
        <v>0</v>
      </c>
      <c r="BA4059">
        <v>0</v>
      </c>
      <c r="BD4059" s="3">
        <v>41321.662499999999</v>
      </c>
      <c r="BE4059" s="3">
        <v>41321.663888888892</v>
      </c>
      <c r="BF4059" t="s">
        <v>115</v>
      </c>
      <c r="BG4059" t="s">
        <v>115</v>
      </c>
      <c r="BH4059">
        <v>8149</v>
      </c>
      <c r="BM4059">
        <v>43550</v>
      </c>
      <c r="BR4059" t="s">
        <v>116</v>
      </c>
      <c r="BS4059" t="s">
        <v>117</v>
      </c>
      <c r="BU4059">
        <v>1</v>
      </c>
      <c r="BV4059" t="s">
        <v>118</v>
      </c>
      <c r="BX4059" t="s">
        <v>119</v>
      </c>
      <c r="BY4059" t="s">
        <v>119</v>
      </c>
      <c r="BZ4059" t="s">
        <v>119</v>
      </c>
      <c r="CA4059">
        <v>1</v>
      </c>
      <c r="CC4059" t="s">
        <v>120</v>
      </c>
      <c r="CH4059">
        <v>540</v>
      </c>
      <c r="CI4059">
        <v>38520</v>
      </c>
      <c r="CJ4059" t="s">
        <v>106</v>
      </c>
      <c r="CK4059" t="s">
        <v>106</v>
      </c>
      <c r="CL4059">
        <v>10</v>
      </c>
      <c r="CM4059" t="s">
        <v>2889</v>
      </c>
      <c r="CO4059">
        <v>125169</v>
      </c>
      <c r="CQ4059">
        <v>0</v>
      </c>
      <c r="CR4059">
        <v>0</v>
      </c>
      <c r="CS4059">
        <v>0</v>
      </c>
      <c r="CY4059" t="s">
        <v>123</v>
      </c>
      <c r="CZ4059" t="s">
        <v>124</v>
      </c>
      <c r="DD4059" t="str" cm="1">
        <f t="array" ref="DD4059">TEXT(_xlfn.SEQUENCE(1, DATEDIF(AG4059, AH4059, "m") + 1, AG4059, 30), "YYYY-APMM")</f>
        <v>2013-AP10</v>
      </c>
      <c r="DN4059">
        <f t="shared" si="126"/>
        <v>414.8</v>
      </c>
      <c r="DO4059" t="str">
        <f t="shared" si="127"/>
        <v>LABOR- SUBCONTRACTOR</v>
      </c>
    </row>
    <row r="4060" spans="1:119" x14ac:dyDescent="0.35">
      <c r="A4060" t="s">
        <v>105</v>
      </c>
      <c r="B4060">
        <v>503345</v>
      </c>
      <c r="C4060">
        <v>6359</v>
      </c>
      <c r="D4060">
        <v>125170</v>
      </c>
      <c r="E4060">
        <v>13662</v>
      </c>
      <c r="F4060">
        <v>0</v>
      </c>
      <c r="G4060" t="s">
        <v>106</v>
      </c>
      <c r="H4060" t="s">
        <v>106</v>
      </c>
      <c r="I4060" t="s">
        <v>106</v>
      </c>
      <c r="J4060" t="s">
        <v>107</v>
      </c>
      <c r="K4060" t="s">
        <v>108</v>
      </c>
      <c r="L4060" t="s">
        <v>109</v>
      </c>
      <c r="M4060" t="s">
        <v>110</v>
      </c>
      <c r="N4060" t="s">
        <v>9165</v>
      </c>
      <c r="O4060" t="s">
        <v>3011</v>
      </c>
      <c r="P4060">
        <v>8178</v>
      </c>
      <c r="Q4060">
        <v>384</v>
      </c>
      <c r="R4060">
        <v>0</v>
      </c>
      <c r="S4060">
        <v>160</v>
      </c>
      <c r="T4060">
        <v>0</v>
      </c>
      <c r="U4060">
        <v>170.4</v>
      </c>
      <c r="V4060">
        <v>170.4</v>
      </c>
      <c r="W4060">
        <v>160</v>
      </c>
      <c r="X4060">
        <v>0</v>
      </c>
      <c r="Y4060">
        <v>0</v>
      </c>
      <c r="Z4060">
        <v>0</v>
      </c>
      <c r="AD4060" s="1">
        <v>41715.333333333336</v>
      </c>
      <c r="AE4060" s="1">
        <v>41737.708333333336</v>
      </c>
      <c r="AG4060" s="1">
        <v>41658.333333333336</v>
      </c>
      <c r="AH4060" s="1">
        <v>41680.708333333336</v>
      </c>
      <c r="AI4060" s="1">
        <v>41658.333333333336</v>
      </c>
      <c r="AJ4060" s="1">
        <v>41680.708333333336</v>
      </c>
      <c r="AK4060" s="1">
        <v>41658.333333333336</v>
      </c>
      <c r="AL4060" s="1">
        <v>41680.708333333336</v>
      </c>
      <c r="AM4060" s="1">
        <v>41715.333333333336</v>
      </c>
      <c r="AN4060" s="1">
        <v>41737.708333333336</v>
      </c>
      <c r="AP4060" t="s">
        <v>113</v>
      </c>
      <c r="AU4060" t="s">
        <v>9166</v>
      </c>
      <c r="AY4060" t="s">
        <v>106</v>
      </c>
      <c r="AZ4060">
        <v>0</v>
      </c>
      <c r="BA4060">
        <v>0</v>
      </c>
      <c r="BD4060" s="3">
        <v>41321.662499999999</v>
      </c>
      <c r="BE4060" s="3">
        <v>41321.663888888892</v>
      </c>
      <c r="BF4060" t="s">
        <v>115</v>
      </c>
      <c r="BG4060" t="s">
        <v>115</v>
      </c>
      <c r="BH4060">
        <v>8149</v>
      </c>
      <c r="BM4060">
        <v>43550</v>
      </c>
      <c r="BR4060" t="s">
        <v>116</v>
      </c>
      <c r="BS4060" t="s">
        <v>117</v>
      </c>
      <c r="BU4060">
        <v>1</v>
      </c>
      <c r="BV4060" t="s">
        <v>118</v>
      </c>
      <c r="BX4060" t="s">
        <v>119</v>
      </c>
      <c r="BY4060" t="s">
        <v>119</v>
      </c>
      <c r="BZ4060" t="s">
        <v>119</v>
      </c>
      <c r="CA4060">
        <v>1</v>
      </c>
      <c r="CC4060" t="s">
        <v>120</v>
      </c>
      <c r="CH4060">
        <v>540</v>
      </c>
      <c r="CI4060">
        <v>38520</v>
      </c>
      <c r="CJ4060" t="s">
        <v>106</v>
      </c>
      <c r="CK4060" t="s">
        <v>106</v>
      </c>
      <c r="CL4060">
        <v>10</v>
      </c>
      <c r="CM4060" t="s">
        <v>2889</v>
      </c>
      <c r="CO4060">
        <v>125169</v>
      </c>
      <c r="CQ4060">
        <v>0</v>
      </c>
      <c r="CR4060">
        <v>0</v>
      </c>
      <c r="CS4060">
        <v>0</v>
      </c>
      <c r="CY4060" t="s">
        <v>123</v>
      </c>
      <c r="CZ4060" t="s">
        <v>124</v>
      </c>
      <c r="DD4060" t="str" cm="1">
        <f t="array" ref="DD4060">TEXT(_xlfn.SEQUENCE(1, DATEDIF(AG4060, AH4060, "m") + 1, AG4060, 30), "YYYY-APMM")</f>
        <v>2014-AP01</v>
      </c>
      <c r="DN4060">
        <f t="shared" si="126"/>
        <v>170.4</v>
      </c>
      <c r="DO4060" t="str">
        <f t="shared" si="127"/>
        <v>LABOR- SUBCONTRACTOR</v>
      </c>
    </row>
    <row r="4061" spans="1:119" x14ac:dyDescent="0.35">
      <c r="A4061" t="s">
        <v>105</v>
      </c>
      <c r="B4061">
        <v>503346</v>
      </c>
      <c r="C4061">
        <v>6359</v>
      </c>
      <c r="D4061">
        <v>125170</v>
      </c>
      <c r="E4061">
        <v>13662</v>
      </c>
      <c r="F4061">
        <v>0</v>
      </c>
      <c r="G4061" t="s">
        <v>106</v>
      </c>
      <c r="H4061" t="s">
        <v>106</v>
      </c>
      <c r="I4061" t="s">
        <v>106</v>
      </c>
      <c r="J4061" t="s">
        <v>107</v>
      </c>
      <c r="K4061" t="s">
        <v>108</v>
      </c>
      <c r="L4061" t="s">
        <v>109</v>
      </c>
      <c r="M4061" t="s">
        <v>110</v>
      </c>
      <c r="N4061" t="s">
        <v>9167</v>
      </c>
      <c r="O4061" t="s">
        <v>3014</v>
      </c>
      <c r="P4061">
        <v>8178</v>
      </c>
      <c r="Q4061">
        <v>384</v>
      </c>
      <c r="R4061">
        <v>0</v>
      </c>
      <c r="S4061">
        <v>160</v>
      </c>
      <c r="T4061">
        <v>0</v>
      </c>
      <c r="U4061">
        <v>395.6</v>
      </c>
      <c r="V4061">
        <v>395.6</v>
      </c>
      <c r="W4061">
        <v>160</v>
      </c>
      <c r="X4061">
        <v>0</v>
      </c>
      <c r="Y4061">
        <v>0</v>
      </c>
      <c r="Z4061">
        <v>0</v>
      </c>
      <c r="AD4061" s="1">
        <v>41727.333333333336</v>
      </c>
      <c r="AE4061" s="1">
        <v>41749.708333333336</v>
      </c>
      <c r="AG4061" s="1">
        <v>41669.333333333336</v>
      </c>
      <c r="AH4061" s="1">
        <v>41693.708333333336</v>
      </c>
      <c r="AI4061" s="1">
        <v>41669.333333333336</v>
      </c>
      <c r="AJ4061" s="1">
        <v>41693.708333333336</v>
      </c>
      <c r="AK4061" s="1">
        <v>41669.333333333336</v>
      </c>
      <c r="AL4061" s="1">
        <v>41693.708333333336</v>
      </c>
      <c r="AM4061" s="1">
        <v>41727.333333333336</v>
      </c>
      <c r="AN4061" s="1">
        <v>41749.708333333336</v>
      </c>
      <c r="AP4061" t="s">
        <v>113</v>
      </c>
      <c r="AU4061" t="s">
        <v>9168</v>
      </c>
      <c r="AY4061" t="s">
        <v>106</v>
      </c>
      <c r="AZ4061">
        <v>0</v>
      </c>
      <c r="BA4061">
        <v>0</v>
      </c>
      <c r="BD4061" s="3">
        <v>41321.662499999999</v>
      </c>
      <c r="BE4061" s="3">
        <v>41321.663888888892</v>
      </c>
      <c r="BF4061" t="s">
        <v>115</v>
      </c>
      <c r="BG4061" t="s">
        <v>115</v>
      </c>
      <c r="BH4061">
        <v>8149</v>
      </c>
      <c r="BM4061">
        <v>43550</v>
      </c>
      <c r="BR4061" t="s">
        <v>116</v>
      </c>
      <c r="BS4061" t="s">
        <v>117</v>
      </c>
      <c r="BU4061">
        <v>1</v>
      </c>
      <c r="BV4061" t="s">
        <v>118</v>
      </c>
      <c r="BX4061" t="s">
        <v>119</v>
      </c>
      <c r="BY4061" t="s">
        <v>119</v>
      </c>
      <c r="BZ4061" t="s">
        <v>119</v>
      </c>
      <c r="CA4061">
        <v>1</v>
      </c>
      <c r="CC4061" t="s">
        <v>120</v>
      </c>
      <c r="CH4061">
        <v>540</v>
      </c>
      <c r="CI4061">
        <v>38520</v>
      </c>
      <c r="CJ4061" t="s">
        <v>106</v>
      </c>
      <c r="CK4061" t="s">
        <v>106</v>
      </c>
      <c r="CL4061">
        <v>10</v>
      </c>
      <c r="CM4061" t="s">
        <v>2889</v>
      </c>
      <c r="CO4061">
        <v>125169</v>
      </c>
      <c r="CQ4061">
        <v>0</v>
      </c>
      <c r="CR4061">
        <v>0</v>
      </c>
      <c r="CS4061">
        <v>0</v>
      </c>
      <c r="CY4061" t="s">
        <v>123</v>
      </c>
      <c r="CZ4061" t="s">
        <v>124</v>
      </c>
      <c r="DD4061" t="str" cm="1">
        <f t="array" ref="DD4061">TEXT(_xlfn.SEQUENCE(1, DATEDIF(AG4061, AH4061, "m") + 1, AG4061, 30), "YYYY-APMM")</f>
        <v>2014-AP01</v>
      </c>
      <c r="DN4061">
        <f t="shared" si="126"/>
        <v>395.6</v>
      </c>
      <c r="DO4061" t="str">
        <f t="shared" si="127"/>
        <v>LABOR- SUBCONTRACTOR</v>
      </c>
    </row>
    <row r="4062" spans="1:119" x14ac:dyDescent="0.35">
      <c r="A4062" t="s">
        <v>105</v>
      </c>
      <c r="B4062">
        <v>503347</v>
      </c>
      <c r="C4062">
        <v>6359</v>
      </c>
      <c r="D4062">
        <v>125170</v>
      </c>
      <c r="E4062">
        <v>13662</v>
      </c>
      <c r="F4062">
        <v>0</v>
      </c>
      <c r="G4062" t="s">
        <v>106</v>
      </c>
      <c r="H4062" t="s">
        <v>106</v>
      </c>
      <c r="I4062" t="s">
        <v>106</v>
      </c>
      <c r="J4062" t="s">
        <v>107</v>
      </c>
      <c r="K4062" t="s">
        <v>108</v>
      </c>
      <c r="L4062" t="s">
        <v>109</v>
      </c>
      <c r="M4062" t="s">
        <v>110</v>
      </c>
      <c r="N4062" t="s">
        <v>9169</v>
      </c>
      <c r="O4062" t="s">
        <v>3017</v>
      </c>
      <c r="P4062">
        <v>8178</v>
      </c>
      <c r="Q4062">
        <v>104</v>
      </c>
      <c r="R4062">
        <v>0</v>
      </c>
      <c r="S4062">
        <v>160</v>
      </c>
      <c r="T4062">
        <v>0</v>
      </c>
      <c r="U4062">
        <v>1108.8</v>
      </c>
      <c r="V4062">
        <v>1108.8</v>
      </c>
      <c r="W4062">
        <v>160</v>
      </c>
      <c r="X4062">
        <v>0</v>
      </c>
      <c r="Y4062">
        <v>0</v>
      </c>
      <c r="Z4062">
        <v>0</v>
      </c>
      <c r="AD4062" s="1">
        <v>41682.333333333336</v>
      </c>
      <c r="AE4062" s="1">
        <v>41704.708333333336</v>
      </c>
      <c r="AG4062" s="1">
        <v>41666.333333333336</v>
      </c>
      <c r="AH4062" s="1">
        <v>41689.708333333336</v>
      </c>
      <c r="AI4062" s="1">
        <v>41666.333333333336</v>
      </c>
      <c r="AJ4062" s="1">
        <v>41689.708333333336</v>
      </c>
      <c r="AK4062" s="1">
        <v>41666.333333333336</v>
      </c>
      <c r="AL4062" s="1">
        <v>41689.708333333336</v>
      </c>
      <c r="AM4062" s="1">
        <v>41682.333333333336</v>
      </c>
      <c r="AN4062" s="1">
        <v>41704.708333333336</v>
      </c>
      <c r="AP4062" t="s">
        <v>113</v>
      </c>
      <c r="AU4062" t="s">
        <v>9170</v>
      </c>
      <c r="AY4062" t="s">
        <v>106</v>
      </c>
      <c r="AZ4062">
        <v>0</v>
      </c>
      <c r="BA4062">
        <v>0</v>
      </c>
      <c r="BD4062" s="3">
        <v>41321.662499999999</v>
      </c>
      <c r="BE4062" s="3">
        <v>41328.377083333333</v>
      </c>
      <c r="BF4062" t="s">
        <v>115</v>
      </c>
      <c r="BG4062" t="s">
        <v>115</v>
      </c>
      <c r="BH4062">
        <v>8149</v>
      </c>
      <c r="BM4062">
        <v>43550</v>
      </c>
      <c r="BR4062" t="s">
        <v>116</v>
      </c>
      <c r="BS4062" t="s">
        <v>117</v>
      </c>
      <c r="BU4062">
        <v>1</v>
      </c>
      <c r="BV4062" t="s">
        <v>118</v>
      </c>
      <c r="BX4062" t="s">
        <v>119</v>
      </c>
      <c r="BY4062" t="s">
        <v>119</v>
      </c>
      <c r="BZ4062" t="s">
        <v>119</v>
      </c>
      <c r="CA4062">
        <v>1</v>
      </c>
      <c r="CC4062" t="s">
        <v>120</v>
      </c>
      <c r="CH4062">
        <v>540</v>
      </c>
      <c r="CI4062">
        <v>38520</v>
      </c>
      <c r="CJ4062" t="s">
        <v>106</v>
      </c>
      <c r="CK4062" t="s">
        <v>106</v>
      </c>
      <c r="CL4062">
        <v>10</v>
      </c>
      <c r="CM4062" t="s">
        <v>2889</v>
      </c>
      <c r="CO4062">
        <v>125169</v>
      </c>
      <c r="CQ4062">
        <v>0</v>
      </c>
      <c r="CR4062">
        <v>0</v>
      </c>
      <c r="CS4062">
        <v>0</v>
      </c>
      <c r="CY4062" t="s">
        <v>123</v>
      </c>
      <c r="CZ4062" t="s">
        <v>124</v>
      </c>
      <c r="DD4062" t="str" cm="1">
        <f t="array" ref="DD4062">TEXT(_xlfn.SEQUENCE(1, DATEDIF(AG4062, AH4062, "m") + 1, AG4062, 30), "YYYY-APMM")</f>
        <v>2014-AP01</v>
      </c>
      <c r="DN4062">
        <f t="shared" si="126"/>
        <v>1108.8</v>
      </c>
      <c r="DO4062" t="str">
        <f t="shared" si="127"/>
        <v>LABOR- SUBCONTRACTOR</v>
      </c>
    </row>
    <row r="4063" spans="1:119" x14ac:dyDescent="0.35">
      <c r="A4063" t="s">
        <v>105</v>
      </c>
      <c r="B4063">
        <v>503348</v>
      </c>
      <c r="C4063">
        <v>6359</v>
      </c>
      <c r="D4063">
        <v>125170</v>
      </c>
      <c r="E4063">
        <v>13662</v>
      </c>
      <c r="F4063">
        <v>0</v>
      </c>
      <c r="G4063" t="s">
        <v>106</v>
      </c>
      <c r="H4063" t="s">
        <v>106</v>
      </c>
      <c r="I4063" t="s">
        <v>106</v>
      </c>
      <c r="J4063" t="s">
        <v>107</v>
      </c>
      <c r="K4063" t="s">
        <v>108</v>
      </c>
      <c r="L4063" t="s">
        <v>109</v>
      </c>
      <c r="M4063" t="s">
        <v>110</v>
      </c>
      <c r="N4063" t="s">
        <v>9171</v>
      </c>
      <c r="O4063" t="s">
        <v>3020</v>
      </c>
      <c r="P4063">
        <v>8178</v>
      </c>
      <c r="Q4063">
        <v>408</v>
      </c>
      <c r="R4063">
        <v>24</v>
      </c>
      <c r="S4063">
        <v>160</v>
      </c>
      <c r="T4063">
        <v>0</v>
      </c>
      <c r="U4063">
        <v>152.4</v>
      </c>
      <c r="V4063">
        <v>152.4</v>
      </c>
      <c r="W4063">
        <v>160</v>
      </c>
      <c r="X4063">
        <v>0</v>
      </c>
      <c r="Y4063">
        <v>0</v>
      </c>
      <c r="Z4063">
        <v>0</v>
      </c>
      <c r="AD4063" s="1">
        <v>41730.333333333336</v>
      </c>
      <c r="AE4063" s="1">
        <v>41752.708333333336</v>
      </c>
      <c r="AG4063" s="1">
        <v>41669.333333333336</v>
      </c>
      <c r="AH4063" s="1">
        <v>41693.708333333336</v>
      </c>
      <c r="AI4063" s="1">
        <v>41669.333333333336</v>
      </c>
      <c r="AJ4063" s="1">
        <v>41693.708333333336</v>
      </c>
      <c r="AK4063" s="1">
        <v>41669.333333333336</v>
      </c>
      <c r="AL4063" s="1">
        <v>41693.708333333336</v>
      </c>
      <c r="AM4063" s="1">
        <v>41730.333333333336</v>
      </c>
      <c r="AN4063" s="1">
        <v>41752.708333333336</v>
      </c>
      <c r="AP4063" t="s">
        <v>113</v>
      </c>
      <c r="AU4063" t="s">
        <v>9172</v>
      </c>
      <c r="AY4063" t="s">
        <v>106</v>
      </c>
      <c r="AZ4063">
        <v>0</v>
      </c>
      <c r="BA4063">
        <v>0</v>
      </c>
      <c r="BD4063" s="3">
        <v>41321.662499999999</v>
      </c>
      <c r="BE4063" s="3">
        <v>41321.663888888892</v>
      </c>
      <c r="BF4063" t="s">
        <v>115</v>
      </c>
      <c r="BG4063" t="s">
        <v>115</v>
      </c>
      <c r="BH4063">
        <v>8149</v>
      </c>
      <c r="BM4063">
        <v>43550</v>
      </c>
      <c r="BR4063" t="s">
        <v>116</v>
      </c>
      <c r="BS4063" t="s">
        <v>117</v>
      </c>
      <c r="BU4063">
        <v>1</v>
      </c>
      <c r="BV4063" t="s">
        <v>118</v>
      </c>
      <c r="BX4063" t="s">
        <v>119</v>
      </c>
      <c r="BY4063" t="s">
        <v>119</v>
      </c>
      <c r="BZ4063" t="s">
        <v>119</v>
      </c>
      <c r="CA4063">
        <v>1</v>
      </c>
      <c r="CC4063" t="s">
        <v>120</v>
      </c>
      <c r="CH4063">
        <v>540</v>
      </c>
      <c r="CI4063">
        <v>38520</v>
      </c>
      <c r="CJ4063" t="s">
        <v>106</v>
      </c>
      <c r="CK4063" t="s">
        <v>106</v>
      </c>
      <c r="CL4063">
        <v>10</v>
      </c>
      <c r="CM4063" t="s">
        <v>2889</v>
      </c>
      <c r="CO4063">
        <v>125169</v>
      </c>
      <c r="CQ4063">
        <v>0</v>
      </c>
      <c r="CR4063">
        <v>0</v>
      </c>
      <c r="CS4063">
        <v>0</v>
      </c>
      <c r="CY4063" t="s">
        <v>123</v>
      </c>
      <c r="CZ4063" t="s">
        <v>124</v>
      </c>
      <c r="DD4063" t="str" cm="1">
        <f t="array" ref="DD4063">TEXT(_xlfn.SEQUENCE(1, DATEDIF(AG4063, AH4063, "m") + 1, AG4063, 30), "YYYY-APMM")</f>
        <v>2014-AP01</v>
      </c>
      <c r="DN4063">
        <f t="shared" si="126"/>
        <v>152.4</v>
      </c>
      <c r="DO4063" t="str">
        <f t="shared" si="127"/>
        <v>LABOR- SUBCONTRACTOR</v>
      </c>
    </row>
    <row r="4064" spans="1:119" x14ac:dyDescent="0.35">
      <c r="A4064" t="s">
        <v>105</v>
      </c>
      <c r="B4064">
        <v>503349</v>
      </c>
      <c r="C4064">
        <v>6359</v>
      </c>
      <c r="D4064">
        <v>125171</v>
      </c>
      <c r="E4064">
        <v>13662</v>
      </c>
      <c r="F4064">
        <v>0</v>
      </c>
      <c r="G4064" t="s">
        <v>106</v>
      </c>
      <c r="H4064" t="s">
        <v>106</v>
      </c>
      <c r="I4064" t="s">
        <v>106</v>
      </c>
      <c r="J4064" t="s">
        <v>107</v>
      </c>
      <c r="K4064" t="s">
        <v>108</v>
      </c>
      <c r="L4064" t="s">
        <v>109</v>
      </c>
      <c r="M4064" t="s">
        <v>110</v>
      </c>
      <c r="N4064" t="s">
        <v>9173</v>
      </c>
      <c r="O4064" t="s">
        <v>3023</v>
      </c>
      <c r="P4064">
        <v>8178</v>
      </c>
      <c r="Q4064">
        <v>384</v>
      </c>
      <c r="R4064">
        <v>0</v>
      </c>
      <c r="S4064">
        <v>144</v>
      </c>
      <c r="T4064">
        <v>0</v>
      </c>
      <c r="U4064">
        <v>361.2</v>
      </c>
      <c r="V4064">
        <v>361.2</v>
      </c>
      <c r="W4064">
        <v>144</v>
      </c>
      <c r="X4064">
        <v>0</v>
      </c>
      <c r="Y4064">
        <v>0</v>
      </c>
      <c r="Z4064">
        <v>0</v>
      </c>
      <c r="AD4064" s="1">
        <v>41741.333333333336</v>
      </c>
      <c r="AE4064" s="1">
        <v>41760.708333333336</v>
      </c>
      <c r="AG4064" s="1">
        <v>41685.333333333336</v>
      </c>
      <c r="AH4064" s="1">
        <v>41704.708333333336</v>
      </c>
      <c r="AI4064" s="1">
        <v>41685.333333333336</v>
      </c>
      <c r="AJ4064" s="1">
        <v>41704.708333333336</v>
      </c>
      <c r="AK4064" s="1">
        <v>41685.333333333336</v>
      </c>
      <c r="AL4064" s="1">
        <v>41704.708333333336</v>
      </c>
      <c r="AM4064" s="1">
        <v>41741.333333333336</v>
      </c>
      <c r="AN4064" s="1">
        <v>41760.708333333336</v>
      </c>
      <c r="AP4064" t="s">
        <v>113</v>
      </c>
      <c r="AU4064" t="s">
        <v>9174</v>
      </c>
      <c r="AY4064" t="s">
        <v>106</v>
      </c>
      <c r="AZ4064">
        <v>0</v>
      </c>
      <c r="BA4064">
        <v>0</v>
      </c>
      <c r="BD4064" s="3">
        <v>41321.662499999999</v>
      </c>
      <c r="BE4064" s="3">
        <v>41328.377083333333</v>
      </c>
      <c r="BF4064" t="s">
        <v>115</v>
      </c>
      <c r="BG4064" t="s">
        <v>115</v>
      </c>
      <c r="BH4064">
        <v>8149</v>
      </c>
      <c r="BM4064">
        <v>43550</v>
      </c>
      <c r="BR4064" t="s">
        <v>116</v>
      </c>
      <c r="BS4064" t="s">
        <v>117</v>
      </c>
      <c r="BU4064">
        <v>1</v>
      </c>
      <c r="BV4064" t="s">
        <v>118</v>
      </c>
      <c r="BX4064" t="s">
        <v>119</v>
      </c>
      <c r="BY4064" t="s">
        <v>119</v>
      </c>
      <c r="BZ4064" t="s">
        <v>119</v>
      </c>
      <c r="CA4064">
        <v>1</v>
      </c>
      <c r="CC4064" t="s">
        <v>120</v>
      </c>
      <c r="CH4064">
        <v>540</v>
      </c>
      <c r="CI4064">
        <v>38540</v>
      </c>
      <c r="CJ4064" t="s">
        <v>106</v>
      </c>
      <c r="CK4064" t="s">
        <v>106</v>
      </c>
      <c r="CL4064">
        <v>20</v>
      </c>
      <c r="CM4064" t="s">
        <v>2867</v>
      </c>
      <c r="CO4064">
        <v>125169</v>
      </c>
      <c r="CQ4064">
        <v>0</v>
      </c>
      <c r="CR4064">
        <v>0</v>
      </c>
      <c r="CS4064">
        <v>0</v>
      </c>
      <c r="CY4064" t="s">
        <v>123</v>
      </c>
      <c r="CZ4064" t="s">
        <v>124</v>
      </c>
      <c r="DD4064" t="str" cm="1">
        <f t="array" ref="DD4064">TEXT(_xlfn.SEQUENCE(1, DATEDIF(AG4064, AH4064, "m") + 1, AG4064, 30), "YYYY-APMM")</f>
        <v>2014-AP02</v>
      </c>
      <c r="DN4064">
        <f t="shared" si="126"/>
        <v>361.2</v>
      </c>
      <c r="DO4064" t="str">
        <f t="shared" si="127"/>
        <v>LABOR- SUBCONTRACTOR</v>
      </c>
    </row>
    <row r="4065" spans="1:119" x14ac:dyDescent="0.35">
      <c r="A4065" t="s">
        <v>105</v>
      </c>
      <c r="B4065">
        <v>503350</v>
      </c>
      <c r="C4065">
        <v>6359</v>
      </c>
      <c r="D4065">
        <v>125171</v>
      </c>
      <c r="E4065">
        <v>13662</v>
      </c>
      <c r="F4065">
        <v>0</v>
      </c>
      <c r="G4065" t="s">
        <v>106</v>
      </c>
      <c r="H4065" t="s">
        <v>106</v>
      </c>
      <c r="I4065" t="s">
        <v>106</v>
      </c>
      <c r="J4065" t="s">
        <v>107</v>
      </c>
      <c r="K4065" t="s">
        <v>108</v>
      </c>
      <c r="L4065" t="s">
        <v>109</v>
      </c>
      <c r="M4065" t="s">
        <v>110</v>
      </c>
      <c r="N4065" t="s">
        <v>9175</v>
      </c>
      <c r="O4065" t="s">
        <v>3026</v>
      </c>
      <c r="P4065">
        <v>8178</v>
      </c>
      <c r="Q4065">
        <v>384</v>
      </c>
      <c r="R4065">
        <v>112</v>
      </c>
      <c r="S4065">
        <v>160</v>
      </c>
      <c r="T4065">
        <v>0</v>
      </c>
      <c r="U4065">
        <v>188.4</v>
      </c>
      <c r="V4065">
        <v>188.4</v>
      </c>
      <c r="W4065">
        <v>160</v>
      </c>
      <c r="X4065">
        <v>0</v>
      </c>
      <c r="Y4065">
        <v>0</v>
      </c>
      <c r="Z4065">
        <v>0</v>
      </c>
      <c r="AD4065" s="1">
        <v>41752.333333333336</v>
      </c>
      <c r="AE4065" s="1">
        <v>41774.708333333336</v>
      </c>
      <c r="AG4065" s="1">
        <v>41696.333333333336</v>
      </c>
      <c r="AH4065" s="1">
        <v>41718.708333333336</v>
      </c>
      <c r="AI4065" s="1">
        <v>41696.333333333336</v>
      </c>
      <c r="AJ4065" s="1">
        <v>41718.708333333336</v>
      </c>
      <c r="AK4065" s="1">
        <v>41696.333333333336</v>
      </c>
      <c r="AL4065" s="1">
        <v>41718.708333333336</v>
      </c>
      <c r="AM4065" s="1">
        <v>41752.333333333336</v>
      </c>
      <c r="AN4065" s="1">
        <v>41774.708333333336</v>
      </c>
      <c r="AP4065" t="s">
        <v>113</v>
      </c>
      <c r="AU4065" t="s">
        <v>9176</v>
      </c>
      <c r="AY4065" t="s">
        <v>106</v>
      </c>
      <c r="AZ4065">
        <v>0</v>
      </c>
      <c r="BA4065">
        <v>0</v>
      </c>
      <c r="BD4065" s="3">
        <v>41321.662499999999</v>
      </c>
      <c r="BE4065" s="3">
        <v>41321.663888888892</v>
      </c>
      <c r="BF4065" t="s">
        <v>115</v>
      </c>
      <c r="BG4065" t="s">
        <v>115</v>
      </c>
      <c r="BH4065">
        <v>8149</v>
      </c>
      <c r="BM4065">
        <v>43550</v>
      </c>
      <c r="BR4065" t="s">
        <v>116</v>
      </c>
      <c r="BS4065" t="s">
        <v>117</v>
      </c>
      <c r="BU4065">
        <v>1</v>
      </c>
      <c r="BV4065" t="s">
        <v>118</v>
      </c>
      <c r="BX4065" t="s">
        <v>119</v>
      </c>
      <c r="BY4065" t="s">
        <v>119</v>
      </c>
      <c r="BZ4065" t="s">
        <v>119</v>
      </c>
      <c r="CA4065">
        <v>1</v>
      </c>
      <c r="CC4065" t="s">
        <v>120</v>
      </c>
      <c r="CH4065">
        <v>540</v>
      </c>
      <c r="CI4065">
        <v>38540</v>
      </c>
      <c r="CJ4065" t="s">
        <v>106</v>
      </c>
      <c r="CK4065" t="s">
        <v>106</v>
      </c>
      <c r="CL4065">
        <v>20</v>
      </c>
      <c r="CM4065" t="s">
        <v>2867</v>
      </c>
      <c r="CO4065">
        <v>125169</v>
      </c>
      <c r="CQ4065">
        <v>0</v>
      </c>
      <c r="CR4065">
        <v>0</v>
      </c>
      <c r="CS4065">
        <v>0</v>
      </c>
      <c r="CY4065" t="s">
        <v>123</v>
      </c>
      <c r="CZ4065" t="s">
        <v>124</v>
      </c>
      <c r="DD4065" t="str" cm="1">
        <f t="array" ref="DD4065">TEXT(_xlfn.SEQUENCE(1, DATEDIF(AG4065, AH4065, "m") + 1, AG4065, 30), "YYYY-APMM")</f>
        <v>2014-AP02</v>
      </c>
      <c r="DN4065">
        <f t="shared" si="126"/>
        <v>188.4</v>
      </c>
      <c r="DO4065" t="str">
        <f t="shared" si="127"/>
        <v>LABOR- SUBCONTRACTOR</v>
      </c>
    </row>
    <row r="4066" spans="1:119" x14ac:dyDescent="0.35">
      <c r="A4066" t="s">
        <v>105</v>
      </c>
      <c r="B4066">
        <v>503351</v>
      </c>
      <c r="C4066">
        <v>6359</v>
      </c>
      <c r="D4066">
        <v>125173</v>
      </c>
      <c r="E4066">
        <v>13662</v>
      </c>
      <c r="F4066">
        <v>0</v>
      </c>
      <c r="G4066" t="s">
        <v>106</v>
      </c>
      <c r="H4066" t="s">
        <v>106</v>
      </c>
      <c r="I4066" t="s">
        <v>106</v>
      </c>
      <c r="J4066" t="s">
        <v>107</v>
      </c>
      <c r="K4066" t="s">
        <v>108</v>
      </c>
      <c r="L4066" t="s">
        <v>109</v>
      </c>
      <c r="M4066" t="s">
        <v>110</v>
      </c>
      <c r="N4066" t="s">
        <v>9177</v>
      </c>
      <c r="O4066" t="s">
        <v>3043</v>
      </c>
      <c r="P4066">
        <v>8178</v>
      </c>
      <c r="Q4066">
        <v>480</v>
      </c>
      <c r="R4066">
        <v>40</v>
      </c>
      <c r="S4066">
        <v>160</v>
      </c>
      <c r="T4066">
        <v>0</v>
      </c>
      <c r="U4066">
        <v>17.2</v>
      </c>
      <c r="V4066">
        <v>17.2</v>
      </c>
      <c r="W4066">
        <v>160</v>
      </c>
      <c r="X4066">
        <v>0</v>
      </c>
      <c r="Y4066">
        <v>0</v>
      </c>
      <c r="Z4066">
        <v>0</v>
      </c>
      <c r="AD4066" s="1">
        <v>41669.333333333336</v>
      </c>
      <c r="AE4066" s="1">
        <v>41693.708333333336</v>
      </c>
      <c r="AG4066" s="1">
        <v>41598.333333333336</v>
      </c>
      <c r="AH4066" s="1">
        <v>41620.708333333336</v>
      </c>
      <c r="AI4066" s="1">
        <v>41598.333333333336</v>
      </c>
      <c r="AJ4066" s="1">
        <v>41620.708333333336</v>
      </c>
      <c r="AK4066" s="1">
        <v>41598.333333333336</v>
      </c>
      <c r="AL4066" s="1">
        <v>41620.708333333336</v>
      </c>
      <c r="AM4066" s="1">
        <v>41669.333333333336</v>
      </c>
      <c r="AN4066" s="1">
        <v>41693.708333333336</v>
      </c>
      <c r="AP4066" t="s">
        <v>113</v>
      </c>
      <c r="AU4066" t="s">
        <v>9178</v>
      </c>
      <c r="AY4066" t="s">
        <v>106</v>
      </c>
      <c r="AZ4066">
        <v>0</v>
      </c>
      <c r="BA4066">
        <v>0</v>
      </c>
      <c r="BD4066" s="3">
        <v>41321.662499999999</v>
      </c>
      <c r="BE4066" s="3">
        <v>41328.377083333333</v>
      </c>
      <c r="BF4066" t="s">
        <v>115</v>
      </c>
      <c r="BG4066" t="s">
        <v>115</v>
      </c>
      <c r="BH4066">
        <v>8149</v>
      </c>
      <c r="BM4066">
        <v>43550</v>
      </c>
      <c r="BR4066" t="s">
        <v>116</v>
      </c>
      <c r="BS4066" t="s">
        <v>117</v>
      </c>
      <c r="BU4066">
        <v>1</v>
      </c>
      <c r="BV4066" t="s">
        <v>118</v>
      </c>
      <c r="BX4066" t="s">
        <v>119</v>
      </c>
      <c r="BY4066" t="s">
        <v>119</v>
      </c>
      <c r="BZ4066" t="s">
        <v>119</v>
      </c>
      <c r="CA4066">
        <v>1</v>
      </c>
      <c r="CC4066" t="s">
        <v>120</v>
      </c>
      <c r="CH4066">
        <v>540</v>
      </c>
      <c r="CI4066">
        <v>38620</v>
      </c>
      <c r="CJ4066" t="s">
        <v>106</v>
      </c>
      <c r="CK4066" t="s">
        <v>106</v>
      </c>
      <c r="CL4066">
        <v>20</v>
      </c>
      <c r="CM4066" t="s">
        <v>2867</v>
      </c>
      <c r="CO4066">
        <v>125172</v>
      </c>
      <c r="CQ4066">
        <v>0</v>
      </c>
      <c r="CR4066">
        <v>0</v>
      </c>
      <c r="CS4066">
        <v>0</v>
      </c>
      <c r="CY4066" t="s">
        <v>123</v>
      </c>
      <c r="CZ4066" t="s">
        <v>124</v>
      </c>
      <c r="DD4066" t="str" cm="1">
        <f t="array" ref="DD4066">TEXT(_xlfn.SEQUENCE(1, DATEDIF(AG4066, AH4066, "m") + 1, AG4066, 30), "YYYY-APMM")</f>
        <v>2013-AP11</v>
      </c>
      <c r="DN4066">
        <f t="shared" si="126"/>
        <v>17.2</v>
      </c>
      <c r="DO4066" t="str">
        <f t="shared" si="127"/>
        <v>LABOR- SUBCONTRACTOR</v>
      </c>
    </row>
    <row r="4067" spans="1:119" x14ac:dyDescent="0.35">
      <c r="A4067" t="s">
        <v>105</v>
      </c>
      <c r="B4067">
        <v>503352</v>
      </c>
      <c r="C4067">
        <v>6359</v>
      </c>
      <c r="D4067">
        <v>125173</v>
      </c>
      <c r="E4067">
        <v>13662</v>
      </c>
      <c r="F4067">
        <v>0</v>
      </c>
      <c r="G4067" t="s">
        <v>106</v>
      </c>
      <c r="H4067" t="s">
        <v>106</v>
      </c>
      <c r="I4067" t="s">
        <v>106</v>
      </c>
      <c r="J4067" t="s">
        <v>107</v>
      </c>
      <c r="K4067" t="s">
        <v>108</v>
      </c>
      <c r="L4067" t="s">
        <v>109</v>
      </c>
      <c r="M4067" t="s">
        <v>110</v>
      </c>
      <c r="N4067" t="s">
        <v>9179</v>
      </c>
      <c r="O4067" t="s">
        <v>3045</v>
      </c>
      <c r="P4067">
        <v>8178</v>
      </c>
      <c r="Q4067">
        <v>312</v>
      </c>
      <c r="R4067">
        <v>40</v>
      </c>
      <c r="S4067">
        <v>200</v>
      </c>
      <c r="T4067">
        <v>0</v>
      </c>
      <c r="U4067">
        <v>130.80000000000001</v>
      </c>
      <c r="V4067">
        <v>130.80000000000001</v>
      </c>
      <c r="W4067">
        <v>200</v>
      </c>
      <c r="X4067">
        <v>0</v>
      </c>
      <c r="Y4067">
        <v>0</v>
      </c>
      <c r="Z4067">
        <v>0</v>
      </c>
      <c r="AD4067" s="1">
        <v>41746.333333333336</v>
      </c>
      <c r="AE4067" s="1">
        <v>41774.708333333336</v>
      </c>
      <c r="AG4067" s="1">
        <v>41701.333333333336</v>
      </c>
      <c r="AH4067" s="1">
        <v>41729.708333333336</v>
      </c>
      <c r="AI4067" s="1">
        <v>41701.333333333336</v>
      </c>
      <c r="AJ4067" s="1">
        <v>41729.708333333336</v>
      </c>
      <c r="AK4067" s="1">
        <v>41701.333333333336</v>
      </c>
      <c r="AL4067" s="1">
        <v>41729.708333333336</v>
      </c>
      <c r="AM4067" s="1">
        <v>41746.333333333336</v>
      </c>
      <c r="AN4067" s="1">
        <v>41774.708333333336</v>
      </c>
      <c r="AP4067" t="s">
        <v>113</v>
      </c>
      <c r="AU4067" t="s">
        <v>9180</v>
      </c>
      <c r="AY4067" t="s">
        <v>106</v>
      </c>
      <c r="AZ4067">
        <v>0</v>
      </c>
      <c r="BA4067">
        <v>0</v>
      </c>
      <c r="BD4067" s="3">
        <v>41321.662499999999</v>
      </c>
      <c r="BE4067" s="3">
        <v>41321.663888888892</v>
      </c>
      <c r="BF4067" t="s">
        <v>115</v>
      </c>
      <c r="BG4067" t="s">
        <v>115</v>
      </c>
      <c r="BH4067">
        <v>8149</v>
      </c>
      <c r="BM4067">
        <v>43550</v>
      </c>
      <c r="BR4067" t="s">
        <v>116</v>
      </c>
      <c r="BS4067" t="s">
        <v>117</v>
      </c>
      <c r="BU4067">
        <v>1</v>
      </c>
      <c r="BV4067" t="s">
        <v>118</v>
      </c>
      <c r="BX4067" t="s">
        <v>119</v>
      </c>
      <c r="BY4067" t="s">
        <v>119</v>
      </c>
      <c r="BZ4067" t="s">
        <v>119</v>
      </c>
      <c r="CA4067">
        <v>1</v>
      </c>
      <c r="CC4067" t="s">
        <v>120</v>
      </c>
      <c r="CH4067">
        <v>540</v>
      </c>
      <c r="CI4067">
        <v>38620</v>
      </c>
      <c r="CJ4067" t="s">
        <v>106</v>
      </c>
      <c r="CK4067" t="s">
        <v>106</v>
      </c>
      <c r="CL4067">
        <v>20</v>
      </c>
      <c r="CM4067" t="s">
        <v>2867</v>
      </c>
      <c r="CO4067">
        <v>125172</v>
      </c>
      <c r="CQ4067">
        <v>0</v>
      </c>
      <c r="CR4067">
        <v>0</v>
      </c>
      <c r="CS4067">
        <v>0</v>
      </c>
      <c r="CY4067" t="s">
        <v>123</v>
      </c>
      <c r="CZ4067" t="s">
        <v>124</v>
      </c>
      <c r="DD4067" t="str" cm="1">
        <f t="array" ref="DD4067">TEXT(_xlfn.SEQUENCE(1, DATEDIF(AG4067, AH4067, "m") + 1, AG4067, 30), "YYYY-APMM")</f>
        <v>2014-AP03</v>
      </c>
      <c r="DN4067">
        <f t="shared" si="126"/>
        <v>130.80000000000001</v>
      </c>
      <c r="DO4067" t="str">
        <f t="shared" si="127"/>
        <v>LABOR- SUBCONTRACTOR</v>
      </c>
    </row>
    <row r="4068" spans="1:119" x14ac:dyDescent="0.35">
      <c r="A4068" t="s">
        <v>105</v>
      </c>
      <c r="B4068">
        <v>503353</v>
      </c>
      <c r="C4068">
        <v>6359</v>
      </c>
      <c r="D4068">
        <v>125174</v>
      </c>
      <c r="E4068">
        <v>13662</v>
      </c>
      <c r="F4068">
        <v>0</v>
      </c>
      <c r="G4068" t="s">
        <v>106</v>
      </c>
      <c r="H4068" t="s">
        <v>106</v>
      </c>
      <c r="I4068" t="s">
        <v>106</v>
      </c>
      <c r="J4068" t="s">
        <v>107</v>
      </c>
      <c r="K4068" t="s">
        <v>108</v>
      </c>
      <c r="L4068" t="s">
        <v>109</v>
      </c>
      <c r="M4068" t="s">
        <v>110</v>
      </c>
      <c r="N4068" t="s">
        <v>9181</v>
      </c>
      <c r="O4068" t="s">
        <v>3048</v>
      </c>
      <c r="P4068">
        <v>8178</v>
      </c>
      <c r="Q4068">
        <v>224</v>
      </c>
      <c r="R4068">
        <v>0</v>
      </c>
      <c r="S4068">
        <v>160</v>
      </c>
      <c r="T4068">
        <v>0</v>
      </c>
      <c r="U4068">
        <v>556.79999999999995</v>
      </c>
      <c r="V4068">
        <v>556.79999999999995</v>
      </c>
      <c r="W4068">
        <v>160</v>
      </c>
      <c r="X4068">
        <v>0</v>
      </c>
      <c r="Y4068">
        <v>0</v>
      </c>
      <c r="Z4068">
        <v>0</v>
      </c>
      <c r="AD4068" s="1">
        <v>41608.333333333336</v>
      </c>
      <c r="AE4068" s="1">
        <v>41631.708333333336</v>
      </c>
      <c r="AG4068" s="1">
        <v>41575.333333333336</v>
      </c>
      <c r="AH4068" s="1">
        <v>41597.708333333336</v>
      </c>
      <c r="AI4068" s="1">
        <v>41575.333333333336</v>
      </c>
      <c r="AJ4068" s="1">
        <v>41597.708333333336</v>
      </c>
      <c r="AK4068" s="1">
        <v>41575.333333333336</v>
      </c>
      <c r="AL4068" s="1">
        <v>41597.708333333336</v>
      </c>
      <c r="AM4068" s="1">
        <v>41608.333333333336</v>
      </c>
      <c r="AN4068" s="1">
        <v>41631.708333333336</v>
      </c>
      <c r="AP4068" t="s">
        <v>113</v>
      </c>
      <c r="AU4068" t="s">
        <v>9182</v>
      </c>
      <c r="AY4068" t="s">
        <v>106</v>
      </c>
      <c r="AZ4068">
        <v>0</v>
      </c>
      <c r="BA4068">
        <v>0</v>
      </c>
      <c r="BD4068" s="3">
        <v>41321.662499999999</v>
      </c>
      <c r="BE4068" s="3">
        <v>41328.377083333333</v>
      </c>
      <c r="BF4068" t="s">
        <v>115</v>
      </c>
      <c r="BG4068" t="s">
        <v>115</v>
      </c>
      <c r="BH4068">
        <v>8149</v>
      </c>
      <c r="BM4068">
        <v>43550</v>
      </c>
      <c r="BR4068" t="s">
        <v>116</v>
      </c>
      <c r="BS4068" t="s">
        <v>117</v>
      </c>
      <c r="BU4068">
        <v>1</v>
      </c>
      <c r="BV4068" t="s">
        <v>118</v>
      </c>
      <c r="BX4068" t="s">
        <v>119</v>
      </c>
      <c r="BY4068" t="s">
        <v>119</v>
      </c>
      <c r="BZ4068" t="s">
        <v>119</v>
      </c>
      <c r="CA4068">
        <v>1</v>
      </c>
      <c r="CC4068" t="s">
        <v>120</v>
      </c>
      <c r="CH4068">
        <v>540</v>
      </c>
      <c r="CI4068">
        <v>38600</v>
      </c>
      <c r="CJ4068" t="s">
        <v>106</v>
      </c>
      <c r="CK4068" t="s">
        <v>106</v>
      </c>
      <c r="CL4068">
        <v>10</v>
      </c>
      <c r="CM4068" t="s">
        <v>2889</v>
      </c>
      <c r="CO4068">
        <v>125172</v>
      </c>
      <c r="CQ4068">
        <v>0</v>
      </c>
      <c r="CR4068">
        <v>0</v>
      </c>
      <c r="CS4068">
        <v>0</v>
      </c>
      <c r="CY4068" t="s">
        <v>123</v>
      </c>
      <c r="CZ4068" t="s">
        <v>124</v>
      </c>
      <c r="DD4068" t="str" cm="1">
        <f t="array" ref="DD4068">TEXT(_xlfn.SEQUENCE(1, DATEDIF(AG4068, AH4068, "m") + 1, AG4068, 30), "YYYY-APMM")</f>
        <v>2013-AP10</v>
      </c>
      <c r="DN4068">
        <f t="shared" si="126"/>
        <v>556.79999999999995</v>
      </c>
      <c r="DO4068" t="str">
        <f t="shared" si="127"/>
        <v>LABOR- SUBCONTRACTOR</v>
      </c>
    </row>
    <row r="4069" spans="1:119" x14ac:dyDescent="0.35">
      <c r="A4069" t="s">
        <v>105</v>
      </c>
      <c r="B4069">
        <v>503354</v>
      </c>
      <c r="C4069">
        <v>6359</v>
      </c>
      <c r="D4069">
        <v>125174</v>
      </c>
      <c r="E4069">
        <v>13662</v>
      </c>
      <c r="F4069">
        <v>0</v>
      </c>
      <c r="G4069" t="s">
        <v>106</v>
      </c>
      <c r="H4069" t="s">
        <v>106</v>
      </c>
      <c r="I4069" t="s">
        <v>106</v>
      </c>
      <c r="J4069" t="s">
        <v>107</v>
      </c>
      <c r="K4069" t="s">
        <v>108</v>
      </c>
      <c r="L4069" t="s">
        <v>109</v>
      </c>
      <c r="M4069" t="s">
        <v>110</v>
      </c>
      <c r="N4069" t="s">
        <v>9183</v>
      </c>
      <c r="O4069" t="s">
        <v>3051</v>
      </c>
      <c r="P4069">
        <v>8178</v>
      </c>
      <c r="Q4069">
        <v>312</v>
      </c>
      <c r="R4069">
        <v>0</v>
      </c>
      <c r="S4069">
        <v>200</v>
      </c>
      <c r="T4069">
        <v>0</v>
      </c>
      <c r="U4069">
        <v>85.2</v>
      </c>
      <c r="V4069">
        <v>85.2</v>
      </c>
      <c r="W4069">
        <v>200</v>
      </c>
      <c r="X4069">
        <v>0</v>
      </c>
      <c r="Y4069">
        <v>0</v>
      </c>
      <c r="Z4069">
        <v>0</v>
      </c>
      <c r="AD4069" s="1">
        <v>41713.333333333336</v>
      </c>
      <c r="AE4069" s="1">
        <v>41741.708333333336</v>
      </c>
      <c r="AG4069" s="1">
        <v>41666.333333333336</v>
      </c>
      <c r="AH4069" s="1">
        <v>41695.708333333336</v>
      </c>
      <c r="AI4069" s="1">
        <v>41666.333333333336</v>
      </c>
      <c r="AJ4069" s="1">
        <v>41695.708333333336</v>
      </c>
      <c r="AK4069" s="1">
        <v>41666.333333333336</v>
      </c>
      <c r="AL4069" s="1">
        <v>41695.708333333336</v>
      </c>
      <c r="AM4069" s="1">
        <v>41713.333333333336</v>
      </c>
      <c r="AN4069" s="1">
        <v>41741.708333333336</v>
      </c>
      <c r="AP4069" t="s">
        <v>113</v>
      </c>
      <c r="AU4069" t="s">
        <v>9184</v>
      </c>
      <c r="AY4069" t="s">
        <v>106</v>
      </c>
      <c r="AZ4069">
        <v>0</v>
      </c>
      <c r="BA4069">
        <v>0</v>
      </c>
      <c r="BD4069" s="3">
        <v>41321.662499999999</v>
      </c>
      <c r="BE4069" s="3">
        <v>41321.663888888892</v>
      </c>
      <c r="BF4069" t="s">
        <v>115</v>
      </c>
      <c r="BG4069" t="s">
        <v>115</v>
      </c>
      <c r="BH4069">
        <v>8149</v>
      </c>
      <c r="BM4069">
        <v>43550</v>
      </c>
      <c r="BR4069" t="s">
        <v>116</v>
      </c>
      <c r="BS4069" t="s">
        <v>117</v>
      </c>
      <c r="BU4069">
        <v>1</v>
      </c>
      <c r="BV4069" t="s">
        <v>118</v>
      </c>
      <c r="BX4069" t="s">
        <v>119</v>
      </c>
      <c r="BY4069" t="s">
        <v>119</v>
      </c>
      <c r="BZ4069" t="s">
        <v>119</v>
      </c>
      <c r="CA4069">
        <v>1</v>
      </c>
      <c r="CC4069" t="s">
        <v>120</v>
      </c>
      <c r="CH4069">
        <v>540</v>
      </c>
      <c r="CI4069">
        <v>38600</v>
      </c>
      <c r="CJ4069" t="s">
        <v>106</v>
      </c>
      <c r="CK4069" t="s">
        <v>106</v>
      </c>
      <c r="CL4069">
        <v>10</v>
      </c>
      <c r="CM4069" t="s">
        <v>2889</v>
      </c>
      <c r="CO4069">
        <v>125172</v>
      </c>
      <c r="CQ4069">
        <v>0</v>
      </c>
      <c r="CR4069">
        <v>0</v>
      </c>
      <c r="CS4069">
        <v>0</v>
      </c>
      <c r="CY4069" t="s">
        <v>123</v>
      </c>
      <c r="CZ4069" t="s">
        <v>124</v>
      </c>
      <c r="DD4069" t="str" cm="1">
        <f t="array" ref="DD4069">TEXT(_xlfn.SEQUENCE(1, DATEDIF(AG4069, AH4069, "m") + 1, AG4069, 30), "YYYY-APMM")</f>
        <v>2014-AP01</v>
      </c>
      <c r="DN4069">
        <f t="shared" si="126"/>
        <v>85.2</v>
      </c>
      <c r="DO4069" t="str">
        <f t="shared" si="127"/>
        <v>LABOR- SUBCONTRACTOR</v>
      </c>
    </row>
    <row r="4070" spans="1:119" x14ac:dyDescent="0.35">
      <c r="A4070" t="s">
        <v>105</v>
      </c>
      <c r="B4070">
        <v>503355</v>
      </c>
      <c r="C4070">
        <v>6359</v>
      </c>
      <c r="D4070">
        <v>125174</v>
      </c>
      <c r="E4070">
        <v>13662</v>
      </c>
      <c r="F4070">
        <v>0</v>
      </c>
      <c r="G4070" t="s">
        <v>106</v>
      </c>
      <c r="H4070" t="s">
        <v>106</v>
      </c>
      <c r="I4070" t="s">
        <v>106</v>
      </c>
      <c r="J4070" t="s">
        <v>107</v>
      </c>
      <c r="K4070" t="s">
        <v>108</v>
      </c>
      <c r="L4070" t="s">
        <v>109</v>
      </c>
      <c r="M4070" t="s">
        <v>110</v>
      </c>
      <c r="N4070" t="s">
        <v>9185</v>
      </c>
      <c r="O4070" t="s">
        <v>3054</v>
      </c>
      <c r="P4070">
        <v>8178</v>
      </c>
      <c r="Q4070">
        <v>312</v>
      </c>
      <c r="R4070">
        <v>40</v>
      </c>
      <c r="S4070">
        <v>160</v>
      </c>
      <c r="T4070">
        <v>0</v>
      </c>
      <c r="U4070">
        <v>154.80000000000001</v>
      </c>
      <c r="V4070">
        <v>154.80000000000001</v>
      </c>
      <c r="W4070">
        <v>160</v>
      </c>
      <c r="X4070">
        <v>0</v>
      </c>
      <c r="Y4070">
        <v>0</v>
      </c>
      <c r="Z4070">
        <v>0</v>
      </c>
      <c r="AD4070" s="1">
        <v>41735.333333333336</v>
      </c>
      <c r="AE4070" s="1">
        <v>41757.708333333336</v>
      </c>
      <c r="AG4070" s="1">
        <v>41689.333333333336</v>
      </c>
      <c r="AH4070" s="1">
        <v>41711.708333333336</v>
      </c>
      <c r="AI4070" s="1">
        <v>41689.333333333336</v>
      </c>
      <c r="AJ4070" s="1">
        <v>41711.708333333336</v>
      </c>
      <c r="AK4070" s="1">
        <v>41689.333333333336</v>
      </c>
      <c r="AL4070" s="1">
        <v>41711.708333333336</v>
      </c>
      <c r="AM4070" s="1">
        <v>41735.333333333336</v>
      </c>
      <c r="AN4070" s="1">
        <v>41757.708333333336</v>
      </c>
      <c r="AP4070" t="s">
        <v>113</v>
      </c>
      <c r="AU4070" t="s">
        <v>9186</v>
      </c>
      <c r="AY4070" t="s">
        <v>106</v>
      </c>
      <c r="AZ4070">
        <v>0</v>
      </c>
      <c r="BA4070">
        <v>0</v>
      </c>
      <c r="BD4070" s="3">
        <v>41321.662499999999</v>
      </c>
      <c r="BE4070" s="3">
        <v>41321.663888888892</v>
      </c>
      <c r="BF4070" t="s">
        <v>115</v>
      </c>
      <c r="BG4070" t="s">
        <v>115</v>
      </c>
      <c r="BH4070">
        <v>8149</v>
      </c>
      <c r="BM4070">
        <v>43550</v>
      </c>
      <c r="BR4070" t="s">
        <v>116</v>
      </c>
      <c r="BS4070" t="s">
        <v>117</v>
      </c>
      <c r="BU4070">
        <v>1</v>
      </c>
      <c r="BV4070" t="s">
        <v>118</v>
      </c>
      <c r="BX4070" t="s">
        <v>119</v>
      </c>
      <c r="BY4070" t="s">
        <v>119</v>
      </c>
      <c r="BZ4070" t="s">
        <v>119</v>
      </c>
      <c r="CA4070">
        <v>1</v>
      </c>
      <c r="CC4070" t="s">
        <v>120</v>
      </c>
      <c r="CH4070">
        <v>540</v>
      </c>
      <c r="CI4070">
        <v>38600</v>
      </c>
      <c r="CJ4070" t="s">
        <v>106</v>
      </c>
      <c r="CK4070" t="s">
        <v>106</v>
      </c>
      <c r="CL4070">
        <v>10</v>
      </c>
      <c r="CM4070" t="s">
        <v>2889</v>
      </c>
      <c r="CO4070">
        <v>125172</v>
      </c>
      <c r="CQ4070">
        <v>0</v>
      </c>
      <c r="CR4070">
        <v>0</v>
      </c>
      <c r="CS4070">
        <v>0</v>
      </c>
      <c r="CY4070" t="s">
        <v>123</v>
      </c>
      <c r="CZ4070" t="s">
        <v>124</v>
      </c>
      <c r="DD4070" t="str" cm="1">
        <f t="array" ref="DD4070">TEXT(_xlfn.SEQUENCE(1, DATEDIF(AG4070, AH4070, "m") + 1, AG4070, 30), "YYYY-APMM")</f>
        <v>2014-AP02</v>
      </c>
      <c r="DN4070">
        <f t="shared" si="126"/>
        <v>154.80000000000001</v>
      </c>
      <c r="DO4070" t="str">
        <f t="shared" si="127"/>
        <v>LABOR- SUBCONTRACTOR</v>
      </c>
    </row>
    <row r="4071" spans="1:119" x14ac:dyDescent="0.35">
      <c r="A4071" t="s">
        <v>105</v>
      </c>
      <c r="B4071">
        <v>503356</v>
      </c>
      <c r="C4071">
        <v>6359</v>
      </c>
      <c r="D4071">
        <v>125177</v>
      </c>
      <c r="E4071">
        <v>13662</v>
      </c>
      <c r="F4071">
        <v>0</v>
      </c>
      <c r="G4071" t="s">
        <v>106</v>
      </c>
      <c r="H4071" t="s">
        <v>106</v>
      </c>
      <c r="I4071" t="s">
        <v>106</v>
      </c>
      <c r="J4071" t="s">
        <v>107</v>
      </c>
      <c r="K4071" t="s">
        <v>108</v>
      </c>
      <c r="L4071" t="s">
        <v>109</v>
      </c>
      <c r="M4071" t="s">
        <v>110</v>
      </c>
      <c r="N4071" t="s">
        <v>9187</v>
      </c>
      <c r="O4071" t="s">
        <v>2875</v>
      </c>
      <c r="P4071">
        <v>8170</v>
      </c>
      <c r="Q4071">
        <v>240</v>
      </c>
      <c r="R4071">
        <v>0</v>
      </c>
      <c r="S4071">
        <v>144</v>
      </c>
      <c r="T4071">
        <v>0</v>
      </c>
      <c r="U4071">
        <v>344.5</v>
      </c>
      <c r="V4071">
        <v>344.5</v>
      </c>
      <c r="W4071">
        <v>144</v>
      </c>
      <c r="X4071">
        <v>0</v>
      </c>
      <c r="Y4071">
        <v>0</v>
      </c>
      <c r="Z4071">
        <v>0</v>
      </c>
      <c r="AD4071" s="1">
        <v>41617.333333333336</v>
      </c>
      <c r="AE4071" s="1">
        <v>41638.708333333336</v>
      </c>
      <c r="AG4071" s="1">
        <v>41582.333333333336</v>
      </c>
      <c r="AH4071" s="1">
        <v>41602.708333333336</v>
      </c>
      <c r="AI4071" s="1">
        <v>41582.333333333336</v>
      </c>
      <c r="AJ4071" s="1">
        <v>41602.708333333336</v>
      </c>
      <c r="AK4071" s="1">
        <v>41582.333333333336</v>
      </c>
      <c r="AL4071" s="1">
        <v>41602.708333333336</v>
      </c>
      <c r="AM4071" s="1">
        <v>41617.333333333336</v>
      </c>
      <c r="AN4071" s="1">
        <v>41638.708333333336</v>
      </c>
      <c r="AP4071" t="s">
        <v>113</v>
      </c>
      <c r="AU4071" t="s">
        <v>9188</v>
      </c>
      <c r="AY4071" t="s">
        <v>106</v>
      </c>
      <c r="AZ4071">
        <v>0</v>
      </c>
      <c r="BA4071">
        <v>0</v>
      </c>
      <c r="BD4071" s="3">
        <v>41321.662499999999</v>
      </c>
      <c r="BE4071" s="3">
        <v>41321.663888888892</v>
      </c>
      <c r="BF4071" t="s">
        <v>115</v>
      </c>
      <c r="BG4071" t="s">
        <v>115</v>
      </c>
      <c r="BH4071">
        <v>8149</v>
      </c>
      <c r="BM4071">
        <v>43470</v>
      </c>
      <c r="BR4071" t="s">
        <v>2854</v>
      </c>
      <c r="BS4071" t="s">
        <v>2855</v>
      </c>
      <c r="BU4071">
        <v>1</v>
      </c>
      <c r="BV4071" t="s">
        <v>118</v>
      </c>
      <c r="BX4071" t="s">
        <v>119</v>
      </c>
      <c r="BY4071" t="s">
        <v>119</v>
      </c>
      <c r="BZ4071" t="s">
        <v>119</v>
      </c>
      <c r="CA4071">
        <v>1</v>
      </c>
      <c r="CC4071" t="s">
        <v>120</v>
      </c>
      <c r="CH4071">
        <v>540</v>
      </c>
      <c r="CI4071">
        <v>38480</v>
      </c>
      <c r="CJ4071" t="s">
        <v>106</v>
      </c>
      <c r="CK4071" t="s">
        <v>106</v>
      </c>
      <c r="CL4071">
        <v>10</v>
      </c>
      <c r="CM4071" t="s">
        <v>2867</v>
      </c>
      <c r="CO4071">
        <v>125176</v>
      </c>
      <c r="CQ4071">
        <v>0</v>
      </c>
      <c r="CR4071">
        <v>0</v>
      </c>
      <c r="CS4071">
        <v>0</v>
      </c>
      <c r="CY4071" t="s">
        <v>123</v>
      </c>
      <c r="CZ4071" t="s">
        <v>124</v>
      </c>
      <c r="DD4071" t="str" cm="1">
        <f t="array" ref="DD4071">TEXT(_xlfn.SEQUENCE(1, DATEDIF(AG4071, AH4071, "m") + 1, AG4071, 30), "YYYY-APMM")</f>
        <v>2013-AP11</v>
      </c>
      <c r="DN4071">
        <f t="shared" si="126"/>
        <v>344.5</v>
      </c>
      <c r="DO4071" t="str">
        <f t="shared" si="127"/>
        <v>TILE MASON SK</v>
      </c>
    </row>
    <row r="4072" spans="1:119" x14ac:dyDescent="0.35">
      <c r="A4072" t="s">
        <v>105</v>
      </c>
      <c r="B4072">
        <v>503357</v>
      </c>
      <c r="C4072">
        <v>6359</v>
      </c>
      <c r="D4072">
        <v>125177</v>
      </c>
      <c r="E4072">
        <v>13662</v>
      </c>
      <c r="F4072">
        <v>0</v>
      </c>
      <c r="G4072" t="s">
        <v>106</v>
      </c>
      <c r="H4072" t="s">
        <v>106</v>
      </c>
      <c r="I4072" t="s">
        <v>106</v>
      </c>
      <c r="J4072" t="s">
        <v>107</v>
      </c>
      <c r="K4072" t="s">
        <v>108</v>
      </c>
      <c r="L4072" t="s">
        <v>109</v>
      </c>
      <c r="M4072" t="s">
        <v>110</v>
      </c>
      <c r="N4072" t="s">
        <v>9189</v>
      </c>
      <c r="O4072" t="s">
        <v>2884</v>
      </c>
      <c r="P4072">
        <v>8178</v>
      </c>
      <c r="Q4072">
        <v>552</v>
      </c>
      <c r="R4072">
        <v>40</v>
      </c>
      <c r="S4072">
        <v>160</v>
      </c>
      <c r="T4072">
        <v>0</v>
      </c>
      <c r="U4072">
        <v>132</v>
      </c>
      <c r="V4072">
        <v>132</v>
      </c>
      <c r="W4072">
        <v>160</v>
      </c>
      <c r="X4072">
        <v>0</v>
      </c>
      <c r="Y4072">
        <v>0</v>
      </c>
      <c r="Z4072">
        <v>0</v>
      </c>
      <c r="AD4072" s="1">
        <v>41669.333333333336</v>
      </c>
      <c r="AE4072" s="1">
        <v>41693.708333333336</v>
      </c>
      <c r="AG4072" s="1">
        <v>41588.333333333336</v>
      </c>
      <c r="AH4072" s="1">
        <v>41610.708333333336</v>
      </c>
      <c r="AI4072" s="1">
        <v>41588.333333333336</v>
      </c>
      <c r="AJ4072" s="1">
        <v>41610.708333333336</v>
      </c>
      <c r="AK4072" s="1">
        <v>41588.333333333336</v>
      </c>
      <c r="AL4072" s="1">
        <v>41610.708333333336</v>
      </c>
      <c r="AM4072" s="1">
        <v>41669.333333333336</v>
      </c>
      <c r="AN4072" s="1">
        <v>41693.708333333336</v>
      </c>
      <c r="AP4072" t="s">
        <v>113</v>
      </c>
      <c r="AU4072" t="s">
        <v>9190</v>
      </c>
      <c r="AY4072" t="s">
        <v>106</v>
      </c>
      <c r="AZ4072">
        <v>0</v>
      </c>
      <c r="BA4072">
        <v>0</v>
      </c>
      <c r="BD4072" s="3">
        <v>41321.662499999999</v>
      </c>
      <c r="BE4072" s="3">
        <v>41321.663888888892</v>
      </c>
      <c r="BF4072" t="s">
        <v>115</v>
      </c>
      <c r="BG4072" t="s">
        <v>115</v>
      </c>
      <c r="BH4072">
        <v>8149</v>
      </c>
      <c r="BM4072">
        <v>43550</v>
      </c>
      <c r="BR4072" t="s">
        <v>116</v>
      </c>
      <c r="BS4072" t="s">
        <v>117</v>
      </c>
      <c r="BU4072">
        <v>1</v>
      </c>
      <c r="BV4072" t="s">
        <v>118</v>
      </c>
      <c r="BX4072" t="s">
        <v>119</v>
      </c>
      <c r="BY4072" t="s">
        <v>119</v>
      </c>
      <c r="BZ4072" t="s">
        <v>119</v>
      </c>
      <c r="CA4072">
        <v>1</v>
      </c>
      <c r="CC4072" t="s">
        <v>120</v>
      </c>
      <c r="CH4072">
        <v>540</v>
      </c>
      <c r="CI4072">
        <v>38480</v>
      </c>
      <c r="CJ4072" t="s">
        <v>106</v>
      </c>
      <c r="CK4072" t="s">
        <v>106</v>
      </c>
      <c r="CL4072">
        <v>10</v>
      </c>
      <c r="CM4072" t="s">
        <v>2867</v>
      </c>
      <c r="CO4072">
        <v>125176</v>
      </c>
      <c r="CQ4072">
        <v>0</v>
      </c>
      <c r="CR4072">
        <v>0</v>
      </c>
      <c r="CS4072">
        <v>0</v>
      </c>
      <c r="CY4072" t="s">
        <v>123</v>
      </c>
      <c r="CZ4072" t="s">
        <v>124</v>
      </c>
      <c r="DD4072" t="str" cm="1">
        <f t="array" ref="DD4072">TEXT(_xlfn.SEQUENCE(1, DATEDIF(AG4072, AH4072, "m") + 1, AG4072, 30), "YYYY-APMM")</f>
        <v>2013-AP11</v>
      </c>
      <c r="DN4072">
        <f t="shared" si="126"/>
        <v>132</v>
      </c>
      <c r="DO4072" t="str">
        <f t="shared" si="127"/>
        <v>LABOR- SUBCONTRACTOR</v>
      </c>
    </row>
    <row r="4073" spans="1:119" x14ac:dyDescent="0.35">
      <c r="A4073" t="s">
        <v>105</v>
      </c>
      <c r="B4073">
        <v>503358</v>
      </c>
      <c r="C4073">
        <v>6359</v>
      </c>
      <c r="D4073">
        <v>125177</v>
      </c>
      <c r="E4073">
        <v>13662</v>
      </c>
      <c r="F4073">
        <v>0</v>
      </c>
      <c r="G4073" t="s">
        <v>106</v>
      </c>
      <c r="H4073" t="s">
        <v>106</v>
      </c>
      <c r="I4073" t="s">
        <v>106</v>
      </c>
      <c r="J4073" t="s">
        <v>107</v>
      </c>
      <c r="K4073" t="s">
        <v>108</v>
      </c>
      <c r="L4073" t="s">
        <v>109</v>
      </c>
      <c r="M4073" t="s">
        <v>110</v>
      </c>
      <c r="N4073" t="s">
        <v>9191</v>
      </c>
      <c r="O4073" t="s">
        <v>7712</v>
      </c>
      <c r="P4073">
        <v>8174</v>
      </c>
      <c r="Q4073">
        <v>240</v>
      </c>
      <c r="R4073">
        <v>0</v>
      </c>
      <c r="S4073">
        <v>200</v>
      </c>
      <c r="T4073">
        <v>0</v>
      </c>
      <c r="U4073">
        <v>256</v>
      </c>
      <c r="V4073">
        <v>256</v>
      </c>
      <c r="W4073">
        <v>200</v>
      </c>
      <c r="X4073">
        <v>0</v>
      </c>
      <c r="Y4073">
        <v>0</v>
      </c>
      <c r="Z4073">
        <v>0</v>
      </c>
      <c r="AD4073" s="1">
        <v>41584.333333333336</v>
      </c>
      <c r="AE4073" s="1">
        <v>41612.708333333336</v>
      </c>
      <c r="AG4073" s="1">
        <v>41547.333333333336</v>
      </c>
      <c r="AH4073" s="1">
        <v>41577.708333333336</v>
      </c>
      <c r="AI4073" s="1">
        <v>41547.333333333336</v>
      </c>
      <c r="AJ4073" s="1">
        <v>41577.708333333336</v>
      </c>
      <c r="AK4073" s="1">
        <v>41547.333333333336</v>
      </c>
      <c r="AL4073" s="1">
        <v>41577.708333333336</v>
      </c>
      <c r="AM4073" s="1">
        <v>41584.333333333336</v>
      </c>
      <c r="AN4073" s="1">
        <v>41612.708333333336</v>
      </c>
      <c r="AP4073" t="s">
        <v>113</v>
      </c>
      <c r="AU4073" t="s">
        <v>9192</v>
      </c>
      <c r="AY4073" t="s">
        <v>106</v>
      </c>
      <c r="AZ4073">
        <v>0</v>
      </c>
      <c r="BA4073">
        <v>0</v>
      </c>
      <c r="BD4073" s="3">
        <v>41321.662499999999</v>
      </c>
      <c r="BE4073" s="3">
        <v>41321.663888888892</v>
      </c>
      <c r="BF4073" t="s">
        <v>115</v>
      </c>
      <c r="BG4073" t="s">
        <v>115</v>
      </c>
      <c r="BH4073">
        <v>8149</v>
      </c>
      <c r="BM4073">
        <v>43510</v>
      </c>
      <c r="BR4073" t="s">
        <v>3242</v>
      </c>
      <c r="BS4073" t="s">
        <v>3243</v>
      </c>
      <c r="BU4073">
        <v>1</v>
      </c>
      <c r="BV4073" t="s">
        <v>118</v>
      </c>
      <c r="BX4073" t="s">
        <v>119</v>
      </c>
      <c r="BY4073" t="s">
        <v>119</v>
      </c>
      <c r="BZ4073" t="s">
        <v>119</v>
      </c>
      <c r="CA4073">
        <v>1</v>
      </c>
      <c r="CC4073" t="s">
        <v>120</v>
      </c>
      <c r="CH4073">
        <v>540</v>
      </c>
      <c r="CI4073">
        <v>38480</v>
      </c>
      <c r="CJ4073" t="s">
        <v>106</v>
      </c>
      <c r="CK4073" t="s">
        <v>106</v>
      </c>
      <c r="CL4073">
        <v>10</v>
      </c>
      <c r="CM4073" t="s">
        <v>2867</v>
      </c>
      <c r="CO4073">
        <v>125176</v>
      </c>
      <c r="CQ4073">
        <v>0</v>
      </c>
      <c r="CR4073">
        <v>0</v>
      </c>
      <c r="CS4073">
        <v>0</v>
      </c>
      <c r="CY4073" t="s">
        <v>123</v>
      </c>
      <c r="CZ4073" t="s">
        <v>124</v>
      </c>
      <c r="DD4073" t="str" cm="1">
        <f t="array" ref="DD4073:DE4073">TEXT(_xlfn.SEQUENCE(1, DATEDIF(AG4073, AH4073, "m") + 1, AG4073, 30), "YYYY-APMM")</f>
        <v>2013-AP09</v>
      </c>
      <c r="DE4073" t="str">
        <v>2013-AP10</v>
      </c>
      <c r="DN4073">
        <f t="shared" si="126"/>
        <v>128</v>
      </c>
      <c r="DO4073" t="str">
        <f t="shared" si="127"/>
        <v>INTERLOCK MASON SK</v>
      </c>
    </row>
    <row r="4074" spans="1:119" x14ac:dyDescent="0.35">
      <c r="A4074" t="s">
        <v>105</v>
      </c>
      <c r="B4074">
        <v>503359</v>
      </c>
      <c r="C4074">
        <v>6359</v>
      </c>
      <c r="D4074">
        <v>125177</v>
      </c>
      <c r="E4074">
        <v>13662</v>
      </c>
      <c r="F4074">
        <v>0</v>
      </c>
      <c r="G4074" t="s">
        <v>106</v>
      </c>
      <c r="H4074" t="s">
        <v>106</v>
      </c>
      <c r="I4074" t="s">
        <v>106</v>
      </c>
      <c r="J4074" t="s">
        <v>107</v>
      </c>
      <c r="K4074" t="s">
        <v>108</v>
      </c>
      <c r="L4074" t="s">
        <v>109</v>
      </c>
      <c r="M4074" t="s">
        <v>110</v>
      </c>
      <c r="N4074" t="s">
        <v>9193</v>
      </c>
      <c r="O4074" t="s">
        <v>2863</v>
      </c>
      <c r="P4074">
        <v>8164</v>
      </c>
      <c r="Q4074">
        <v>240</v>
      </c>
      <c r="R4074">
        <v>0</v>
      </c>
      <c r="S4074">
        <v>144</v>
      </c>
      <c r="T4074">
        <v>0</v>
      </c>
      <c r="U4074">
        <v>195.5</v>
      </c>
      <c r="V4074">
        <v>195.5</v>
      </c>
      <c r="W4074">
        <v>144</v>
      </c>
      <c r="X4074">
        <v>0</v>
      </c>
      <c r="Y4074">
        <v>0</v>
      </c>
      <c r="Z4074">
        <v>0</v>
      </c>
      <c r="AD4074" s="1">
        <v>41598.333333333336</v>
      </c>
      <c r="AE4074" s="1">
        <v>41618.708333333336</v>
      </c>
      <c r="AG4074" s="1">
        <v>41561.333333333336</v>
      </c>
      <c r="AH4074" s="1">
        <v>41583.708333333336</v>
      </c>
      <c r="AI4074" s="1">
        <v>41561.333333333336</v>
      </c>
      <c r="AJ4074" s="1">
        <v>41583.708333333336</v>
      </c>
      <c r="AK4074" s="1">
        <v>41561.333333333336</v>
      </c>
      <c r="AL4074" s="1">
        <v>41583.708333333336</v>
      </c>
      <c r="AM4074" s="1">
        <v>41598.333333333336</v>
      </c>
      <c r="AN4074" s="1">
        <v>41618.708333333336</v>
      </c>
      <c r="AP4074" t="s">
        <v>113</v>
      </c>
      <c r="AU4074" t="s">
        <v>9194</v>
      </c>
      <c r="AY4074" t="s">
        <v>106</v>
      </c>
      <c r="AZ4074">
        <v>0</v>
      </c>
      <c r="BA4074">
        <v>0</v>
      </c>
      <c r="BD4074" s="3">
        <v>41321.662499999999</v>
      </c>
      <c r="BE4074" s="3">
        <v>41321.663888888892</v>
      </c>
      <c r="BF4074" t="s">
        <v>115</v>
      </c>
      <c r="BG4074" t="s">
        <v>115</v>
      </c>
      <c r="BH4074">
        <v>8149</v>
      </c>
      <c r="BM4074">
        <v>43410</v>
      </c>
      <c r="BR4074" t="s">
        <v>2865</v>
      </c>
      <c r="BS4074" t="s">
        <v>2866</v>
      </c>
      <c r="BU4074">
        <v>1</v>
      </c>
      <c r="BV4074" t="s">
        <v>118</v>
      </c>
      <c r="BX4074" t="s">
        <v>119</v>
      </c>
      <c r="BY4074" t="s">
        <v>119</v>
      </c>
      <c r="BZ4074" t="s">
        <v>119</v>
      </c>
      <c r="CA4074">
        <v>1</v>
      </c>
      <c r="CC4074" t="s">
        <v>120</v>
      </c>
      <c r="CH4074">
        <v>540</v>
      </c>
      <c r="CI4074">
        <v>38480</v>
      </c>
      <c r="CJ4074" t="s">
        <v>106</v>
      </c>
      <c r="CK4074" t="s">
        <v>106</v>
      </c>
      <c r="CL4074">
        <v>10</v>
      </c>
      <c r="CM4074" t="s">
        <v>2867</v>
      </c>
      <c r="CO4074">
        <v>125176</v>
      </c>
      <c r="CQ4074">
        <v>0</v>
      </c>
      <c r="CR4074">
        <v>0</v>
      </c>
      <c r="CS4074">
        <v>0</v>
      </c>
      <c r="CY4074" t="s">
        <v>123</v>
      </c>
      <c r="CZ4074" t="s">
        <v>124</v>
      </c>
      <c r="DD4074" t="str" cm="1">
        <f t="array" ref="DD4074">TEXT(_xlfn.SEQUENCE(1, DATEDIF(AG4074, AH4074, "m") + 1, AG4074, 30), "YYYY-APMM")</f>
        <v>2013-AP10</v>
      </c>
      <c r="DN4074">
        <f t="shared" si="126"/>
        <v>195.5</v>
      </c>
      <c r="DO4074" t="str">
        <f t="shared" si="127"/>
        <v>SCREED MASON SK</v>
      </c>
    </row>
    <row r="4075" spans="1:119" x14ac:dyDescent="0.35">
      <c r="A4075" t="s">
        <v>105</v>
      </c>
      <c r="B4075">
        <v>503360</v>
      </c>
      <c r="C4075">
        <v>6359</v>
      </c>
      <c r="D4075">
        <v>125177</v>
      </c>
      <c r="E4075">
        <v>13662</v>
      </c>
      <c r="F4075">
        <v>0</v>
      </c>
      <c r="G4075" t="s">
        <v>106</v>
      </c>
      <c r="H4075" t="s">
        <v>106</v>
      </c>
      <c r="I4075" t="s">
        <v>106</v>
      </c>
      <c r="J4075" t="s">
        <v>107</v>
      </c>
      <c r="K4075" t="s">
        <v>108</v>
      </c>
      <c r="L4075" t="s">
        <v>109</v>
      </c>
      <c r="M4075" t="s">
        <v>110</v>
      </c>
      <c r="N4075" t="s">
        <v>9195</v>
      </c>
      <c r="O4075" t="s">
        <v>2869</v>
      </c>
      <c r="P4075">
        <v>8178</v>
      </c>
      <c r="Q4075">
        <v>240</v>
      </c>
      <c r="R4075">
        <v>0</v>
      </c>
      <c r="S4075">
        <v>144</v>
      </c>
      <c r="T4075">
        <v>0</v>
      </c>
      <c r="U4075">
        <v>722.25</v>
      </c>
      <c r="V4075">
        <v>722.25</v>
      </c>
      <c r="W4075">
        <v>144</v>
      </c>
      <c r="X4075">
        <v>0</v>
      </c>
      <c r="Y4075">
        <v>0</v>
      </c>
      <c r="Z4075">
        <v>0</v>
      </c>
      <c r="AD4075" s="1">
        <v>41604.333333333336</v>
      </c>
      <c r="AE4075" s="1">
        <v>41624.708333333336</v>
      </c>
      <c r="AG4075" s="1">
        <v>41569.333333333336</v>
      </c>
      <c r="AH4075" s="1">
        <v>41589.708333333336</v>
      </c>
      <c r="AI4075" s="1">
        <v>41569.333333333336</v>
      </c>
      <c r="AJ4075" s="1">
        <v>41589.708333333336</v>
      </c>
      <c r="AK4075" s="1">
        <v>41569.333333333336</v>
      </c>
      <c r="AL4075" s="1">
        <v>41589.708333333336</v>
      </c>
      <c r="AM4075" s="1">
        <v>41604.333333333336</v>
      </c>
      <c r="AN4075" s="1">
        <v>41624.708333333336</v>
      </c>
      <c r="AP4075" t="s">
        <v>113</v>
      </c>
      <c r="AU4075" t="s">
        <v>9196</v>
      </c>
      <c r="AY4075" t="s">
        <v>106</v>
      </c>
      <c r="AZ4075">
        <v>0</v>
      </c>
      <c r="BA4075">
        <v>0</v>
      </c>
      <c r="BD4075" s="3">
        <v>41321.662499999999</v>
      </c>
      <c r="BE4075" s="3">
        <v>41321.663888888892</v>
      </c>
      <c r="BF4075" t="s">
        <v>115</v>
      </c>
      <c r="BG4075" t="s">
        <v>115</v>
      </c>
      <c r="BH4075">
        <v>8149</v>
      </c>
      <c r="BM4075">
        <v>43550</v>
      </c>
      <c r="BR4075" t="s">
        <v>116</v>
      </c>
      <c r="BS4075" t="s">
        <v>117</v>
      </c>
      <c r="BU4075">
        <v>1</v>
      </c>
      <c r="BV4075" t="s">
        <v>118</v>
      </c>
      <c r="BX4075" t="s">
        <v>119</v>
      </c>
      <c r="BY4075" t="s">
        <v>119</v>
      </c>
      <c r="BZ4075" t="s">
        <v>119</v>
      </c>
      <c r="CA4075">
        <v>1</v>
      </c>
      <c r="CC4075" t="s">
        <v>120</v>
      </c>
      <c r="CH4075">
        <v>540</v>
      </c>
      <c r="CI4075">
        <v>38480</v>
      </c>
      <c r="CJ4075" t="s">
        <v>106</v>
      </c>
      <c r="CK4075" t="s">
        <v>106</v>
      </c>
      <c r="CL4075">
        <v>10</v>
      </c>
      <c r="CM4075" t="s">
        <v>2867</v>
      </c>
      <c r="CO4075">
        <v>125176</v>
      </c>
      <c r="CQ4075">
        <v>0</v>
      </c>
      <c r="CR4075">
        <v>0</v>
      </c>
      <c r="CS4075">
        <v>0</v>
      </c>
      <c r="CY4075" t="s">
        <v>123</v>
      </c>
      <c r="CZ4075" t="s">
        <v>124</v>
      </c>
      <c r="DD4075" t="str" cm="1">
        <f t="array" ref="DD4075">TEXT(_xlfn.SEQUENCE(1, DATEDIF(AG4075, AH4075, "m") + 1, AG4075, 30), "YYYY-APMM")</f>
        <v>2013-AP10</v>
      </c>
      <c r="DN4075">
        <f t="shared" si="126"/>
        <v>722.25</v>
      </c>
      <c r="DO4075" t="str">
        <f t="shared" si="127"/>
        <v>LABOR- SUBCONTRACTOR</v>
      </c>
    </row>
    <row r="4076" spans="1:119" x14ac:dyDescent="0.35">
      <c r="A4076" t="s">
        <v>105</v>
      </c>
      <c r="B4076">
        <v>503361</v>
      </c>
      <c r="C4076">
        <v>6359</v>
      </c>
      <c r="D4076">
        <v>125177</v>
      </c>
      <c r="E4076">
        <v>13662</v>
      </c>
      <c r="F4076">
        <v>0</v>
      </c>
      <c r="G4076" t="s">
        <v>106</v>
      </c>
      <c r="H4076" t="s">
        <v>106</v>
      </c>
      <c r="I4076" t="s">
        <v>106</v>
      </c>
      <c r="J4076" t="s">
        <v>107</v>
      </c>
      <c r="K4076" t="s">
        <v>108</v>
      </c>
      <c r="L4076" t="s">
        <v>109</v>
      </c>
      <c r="M4076" t="s">
        <v>110</v>
      </c>
      <c r="N4076" t="s">
        <v>9197</v>
      </c>
      <c r="O4076" t="s">
        <v>2872</v>
      </c>
      <c r="P4076">
        <v>8178</v>
      </c>
      <c r="Q4076">
        <v>240</v>
      </c>
      <c r="R4076">
        <v>0</v>
      </c>
      <c r="S4076">
        <v>144</v>
      </c>
      <c r="T4076">
        <v>0</v>
      </c>
      <c r="U4076">
        <v>343.75</v>
      </c>
      <c r="V4076">
        <v>343.75</v>
      </c>
      <c r="W4076">
        <v>144</v>
      </c>
      <c r="X4076">
        <v>0</v>
      </c>
      <c r="Y4076">
        <v>0</v>
      </c>
      <c r="Z4076">
        <v>0</v>
      </c>
      <c r="AD4076" s="1">
        <v>41609.333333333336</v>
      </c>
      <c r="AE4076" s="1">
        <v>41630.708333333336</v>
      </c>
      <c r="AG4076" s="1">
        <v>41574.333333333336</v>
      </c>
      <c r="AH4076" s="1">
        <v>41594.708333333336</v>
      </c>
      <c r="AI4076" s="1">
        <v>41574.333333333336</v>
      </c>
      <c r="AJ4076" s="1">
        <v>41594.708333333336</v>
      </c>
      <c r="AK4076" s="1">
        <v>41574.333333333336</v>
      </c>
      <c r="AL4076" s="1">
        <v>41594.708333333336</v>
      </c>
      <c r="AM4076" s="1">
        <v>41609.333333333336</v>
      </c>
      <c r="AN4076" s="1">
        <v>41630.708333333336</v>
      </c>
      <c r="AP4076" t="s">
        <v>113</v>
      </c>
      <c r="AU4076" t="s">
        <v>9198</v>
      </c>
      <c r="AY4076" t="s">
        <v>106</v>
      </c>
      <c r="AZ4076">
        <v>0</v>
      </c>
      <c r="BA4076">
        <v>0</v>
      </c>
      <c r="BD4076" s="3">
        <v>41321.662499999999</v>
      </c>
      <c r="BE4076" s="3">
        <v>41321.663888888892</v>
      </c>
      <c r="BF4076" t="s">
        <v>115</v>
      </c>
      <c r="BG4076" t="s">
        <v>115</v>
      </c>
      <c r="BH4076">
        <v>8149</v>
      </c>
      <c r="BM4076">
        <v>43550</v>
      </c>
      <c r="BR4076" t="s">
        <v>116</v>
      </c>
      <c r="BS4076" t="s">
        <v>117</v>
      </c>
      <c r="BU4076">
        <v>1</v>
      </c>
      <c r="BV4076" t="s">
        <v>118</v>
      </c>
      <c r="BX4076" t="s">
        <v>119</v>
      </c>
      <c r="BY4076" t="s">
        <v>119</v>
      </c>
      <c r="BZ4076" t="s">
        <v>119</v>
      </c>
      <c r="CA4076">
        <v>1</v>
      </c>
      <c r="CC4076" t="s">
        <v>120</v>
      </c>
      <c r="CH4076">
        <v>540</v>
      </c>
      <c r="CI4076">
        <v>38480</v>
      </c>
      <c r="CJ4076" t="s">
        <v>106</v>
      </c>
      <c r="CK4076" t="s">
        <v>106</v>
      </c>
      <c r="CL4076">
        <v>10</v>
      </c>
      <c r="CM4076" t="s">
        <v>2867</v>
      </c>
      <c r="CO4076">
        <v>125176</v>
      </c>
      <c r="CQ4076">
        <v>0</v>
      </c>
      <c r="CR4076">
        <v>0</v>
      </c>
      <c r="CS4076">
        <v>0</v>
      </c>
      <c r="CY4076" t="s">
        <v>123</v>
      </c>
      <c r="CZ4076" t="s">
        <v>124</v>
      </c>
      <c r="DD4076" t="str" cm="1">
        <f t="array" ref="DD4076">TEXT(_xlfn.SEQUENCE(1, DATEDIF(AG4076, AH4076, "m") + 1, AG4076, 30), "YYYY-APMM")</f>
        <v>2013-AP10</v>
      </c>
      <c r="DN4076">
        <f t="shared" si="126"/>
        <v>343.75</v>
      </c>
      <c r="DO4076" t="str">
        <f t="shared" si="127"/>
        <v>LABOR- SUBCONTRACTOR</v>
      </c>
    </row>
    <row r="4077" spans="1:119" x14ac:dyDescent="0.35">
      <c r="A4077" t="s">
        <v>105</v>
      </c>
      <c r="B4077">
        <v>503362</v>
      </c>
      <c r="C4077">
        <v>6359</v>
      </c>
      <c r="D4077">
        <v>125178</v>
      </c>
      <c r="E4077">
        <v>13662</v>
      </c>
      <c r="F4077">
        <v>0</v>
      </c>
      <c r="G4077" t="s">
        <v>106</v>
      </c>
      <c r="H4077" t="s">
        <v>106</v>
      </c>
      <c r="I4077" t="s">
        <v>106</v>
      </c>
      <c r="J4077" t="s">
        <v>107</v>
      </c>
      <c r="K4077" t="s">
        <v>108</v>
      </c>
      <c r="L4077" t="s">
        <v>109</v>
      </c>
      <c r="M4077" t="s">
        <v>110</v>
      </c>
      <c r="N4077" t="s">
        <v>9199</v>
      </c>
      <c r="O4077" t="s">
        <v>2846</v>
      </c>
      <c r="P4077">
        <v>8169</v>
      </c>
      <c r="Q4077">
        <v>240</v>
      </c>
      <c r="R4077">
        <v>0</v>
      </c>
      <c r="S4077">
        <v>200</v>
      </c>
      <c r="T4077">
        <v>0</v>
      </c>
      <c r="U4077">
        <v>4012.5</v>
      </c>
      <c r="V4077">
        <v>4012.5</v>
      </c>
      <c r="W4077">
        <v>200</v>
      </c>
      <c r="X4077">
        <v>0</v>
      </c>
      <c r="Y4077">
        <v>0</v>
      </c>
      <c r="Z4077">
        <v>0</v>
      </c>
      <c r="AD4077" s="1">
        <v>41630.333333333336</v>
      </c>
      <c r="AE4077" s="1">
        <v>41658.708333333336</v>
      </c>
      <c r="AG4077" s="1">
        <v>41594.333333333336</v>
      </c>
      <c r="AH4077" s="1">
        <v>41622.708333333336</v>
      </c>
      <c r="AI4077" s="1">
        <v>41594.333333333336</v>
      </c>
      <c r="AJ4077" s="1">
        <v>41622.708333333336</v>
      </c>
      <c r="AK4077" s="1">
        <v>41594.333333333336</v>
      </c>
      <c r="AL4077" s="1">
        <v>41622.708333333336</v>
      </c>
      <c r="AM4077" s="1">
        <v>41630.333333333336</v>
      </c>
      <c r="AN4077" s="1">
        <v>41658.708333333336</v>
      </c>
      <c r="AP4077" t="s">
        <v>113</v>
      </c>
      <c r="AU4077" t="s">
        <v>9200</v>
      </c>
      <c r="AY4077" t="s">
        <v>106</v>
      </c>
      <c r="AZ4077">
        <v>0</v>
      </c>
      <c r="BA4077">
        <v>0</v>
      </c>
      <c r="BD4077" s="3">
        <v>41321.662499999999</v>
      </c>
      <c r="BE4077" s="3">
        <v>41321.663888888892</v>
      </c>
      <c r="BF4077" t="s">
        <v>115</v>
      </c>
      <c r="BG4077" t="s">
        <v>115</v>
      </c>
      <c r="BH4077">
        <v>8149</v>
      </c>
      <c r="BM4077">
        <v>43460</v>
      </c>
      <c r="BR4077" t="s">
        <v>2848</v>
      </c>
      <c r="BS4077" t="s">
        <v>2849</v>
      </c>
      <c r="BU4077">
        <v>1</v>
      </c>
      <c r="BV4077" t="s">
        <v>118</v>
      </c>
      <c r="BX4077" t="s">
        <v>119</v>
      </c>
      <c r="BY4077" t="s">
        <v>119</v>
      </c>
      <c r="BZ4077" t="s">
        <v>119</v>
      </c>
      <c r="CA4077">
        <v>1</v>
      </c>
      <c r="CC4077" t="s">
        <v>120</v>
      </c>
      <c r="CH4077">
        <v>540</v>
      </c>
      <c r="CI4077">
        <v>38490</v>
      </c>
      <c r="CJ4077" t="s">
        <v>106</v>
      </c>
      <c r="CK4077" t="s">
        <v>106</v>
      </c>
      <c r="CL4077">
        <v>15</v>
      </c>
      <c r="CM4077" t="s">
        <v>2850</v>
      </c>
      <c r="CO4077">
        <v>125176</v>
      </c>
      <c r="CQ4077">
        <v>0</v>
      </c>
      <c r="CR4077">
        <v>0</v>
      </c>
      <c r="CS4077">
        <v>0</v>
      </c>
      <c r="CY4077" t="s">
        <v>123</v>
      </c>
      <c r="CZ4077" t="s">
        <v>124</v>
      </c>
      <c r="DD4077" t="str" cm="1">
        <f t="array" ref="DD4077">TEXT(_xlfn.SEQUENCE(1, DATEDIF(AG4077, AH4077, "m") + 1, AG4077, 30), "YYYY-APMM")</f>
        <v>2013-AP11</v>
      </c>
      <c r="DN4077">
        <f t="shared" si="126"/>
        <v>4012.5</v>
      </c>
      <c r="DO4077" t="str">
        <f t="shared" si="127"/>
        <v>PLASTER MASON SK</v>
      </c>
    </row>
    <row r="4078" spans="1:119" x14ac:dyDescent="0.35">
      <c r="A4078" t="s">
        <v>105</v>
      </c>
      <c r="B4078">
        <v>503363</v>
      </c>
      <c r="C4078">
        <v>6359</v>
      </c>
      <c r="D4078">
        <v>125178</v>
      </c>
      <c r="E4078">
        <v>13662</v>
      </c>
      <c r="F4078">
        <v>0</v>
      </c>
      <c r="G4078" t="s">
        <v>106</v>
      </c>
      <c r="H4078" t="s">
        <v>106</v>
      </c>
      <c r="I4078" t="s">
        <v>106</v>
      </c>
      <c r="J4078" t="s">
        <v>107</v>
      </c>
      <c r="K4078" t="s">
        <v>108</v>
      </c>
      <c r="L4078" t="s">
        <v>109</v>
      </c>
      <c r="M4078" t="s">
        <v>110</v>
      </c>
      <c r="N4078" t="s">
        <v>9201</v>
      </c>
      <c r="O4078" t="s">
        <v>2860</v>
      </c>
      <c r="P4078">
        <v>8178</v>
      </c>
      <c r="Q4078">
        <v>440</v>
      </c>
      <c r="R4078">
        <v>40</v>
      </c>
      <c r="S4078">
        <v>160</v>
      </c>
      <c r="T4078">
        <v>0</v>
      </c>
      <c r="U4078">
        <v>1408</v>
      </c>
      <c r="V4078">
        <v>1408</v>
      </c>
      <c r="W4078">
        <v>160</v>
      </c>
      <c r="X4078">
        <v>0</v>
      </c>
      <c r="Y4078">
        <v>0</v>
      </c>
      <c r="Z4078">
        <v>0</v>
      </c>
      <c r="AD4078" s="1">
        <v>41682.333333333336</v>
      </c>
      <c r="AE4078" s="1">
        <v>41704.708333333336</v>
      </c>
      <c r="AG4078" s="1">
        <v>41616.333333333336</v>
      </c>
      <c r="AH4078" s="1">
        <v>41639.708333333336</v>
      </c>
      <c r="AI4078" s="1">
        <v>41616.333333333336</v>
      </c>
      <c r="AJ4078" s="1">
        <v>41639.708333333336</v>
      </c>
      <c r="AK4078" s="1">
        <v>41616.333333333336</v>
      </c>
      <c r="AL4078" s="1">
        <v>41639.708333333336</v>
      </c>
      <c r="AM4078" s="1">
        <v>41682.333333333336</v>
      </c>
      <c r="AN4078" s="1">
        <v>41704.708333333336</v>
      </c>
      <c r="AP4078" t="s">
        <v>113</v>
      </c>
      <c r="AU4078" t="s">
        <v>9202</v>
      </c>
      <c r="AY4078" t="s">
        <v>106</v>
      </c>
      <c r="AZ4078">
        <v>0</v>
      </c>
      <c r="BA4078">
        <v>0</v>
      </c>
      <c r="BD4078" s="3">
        <v>41321.662499999999</v>
      </c>
      <c r="BE4078" s="3">
        <v>41321.663888888892</v>
      </c>
      <c r="BF4078" t="s">
        <v>115</v>
      </c>
      <c r="BG4078" t="s">
        <v>115</v>
      </c>
      <c r="BH4078">
        <v>8149</v>
      </c>
      <c r="BM4078">
        <v>43550</v>
      </c>
      <c r="BR4078" t="s">
        <v>116</v>
      </c>
      <c r="BS4078" t="s">
        <v>117</v>
      </c>
      <c r="BU4078">
        <v>1</v>
      </c>
      <c r="BV4078" t="s">
        <v>118</v>
      </c>
      <c r="BX4078" t="s">
        <v>119</v>
      </c>
      <c r="BY4078" t="s">
        <v>119</v>
      </c>
      <c r="BZ4078" t="s">
        <v>119</v>
      </c>
      <c r="CA4078">
        <v>1</v>
      </c>
      <c r="CC4078" t="s">
        <v>120</v>
      </c>
      <c r="CH4078">
        <v>540</v>
      </c>
      <c r="CI4078">
        <v>38490</v>
      </c>
      <c r="CJ4078" t="s">
        <v>106</v>
      </c>
      <c r="CK4078" t="s">
        <v>106</v>
      </c>
      <c r="CL4078">
        <v>15</v>
      </c>
      <c r="CM4078" t="s">
        <v>2850</v>
      </c>
      <c r="CO4078">
        <v>125176</v>
      </c>
      <c r="CQ4078">
        <v>0</v>
      </c>
      <c r="CR4078">
        <v>0</v>
      </c>
      <c r="CS4078">
        <v>0</v>
      </c>
      <c r="CY4078" t="s">
        <v>123</v>
      </c>
      <c r="CZ4078" t="s">
        <v>124</v>
      </c>
      <c r="DD4078" t="str" cm="1">
        <f t="array" ref="DD4078">TEXT(_xlfn.SEQUENCE(1, DATEDIF(AG4078, AH4078, "m") + 1, AG4078, 30), "YYYY-APMM")</f>
        <v>2013-AP12</v>
      </c>
      <c r="DN4078">
        <f t="shared" si="126"/>
        <v>1408</v>
      </c>
      <c r="DO4078" t="str">
        <f t="shared" si="127"/>
        <v>LABOR- SUBCONTRACTOR</v>
      </c>
    </row>
    <row r="4079" spans="1:119" x14ac:dyDescent="0.35">
      <c r="A4079" t="s">
        <v>105</v>
      </c>
      <c r="B4079">
        <v>503364</v>
      </c>
      <c r="C4079">
        <v>6359</v>
      </c>
      <c r="D4079">
        <v>125180</v>
      </c>
      <c r="E4079">
        <v>13662</v>
      </c>
      <c r="F4079">
        <v>0</v>
      </c>
      <c r="G4079" t="s">
        <v>106</v>
      </c>
      <c r="H4079" t="s">
        <v>106</v>
      </c>
      <c r="I4079" t="s">
        <v>106</v>
      </c>
      <c r="J4079" t="s">
        <v>107</v>
      </c>
      <c r="K4079" t="s">
        <v>108</v>
      </c>
      <c r="L4079" t="s">
        <v>109</v>
      </c>
      <c r="M4079" t="s">
        <v>110</v>
      </c>
      <c r="N4079" t="s">
        <v>9203</v>
      </c>
      <c r="O4079" t="s">
        <v>2905</v>
      </c>
      <c r="P4079">
        <v>8168</v>
      </c>
      <c r="Q4079">
        <v>104</v>
      </c>
      <c r="R4079">
        <v>0</v>
      </c>
      <c r="S4079">
        <v>200</v>
      </c>
      <c r="T4079">
        <v>0</v>
      </c>
      <c r="U4079">
        <v>5700</v>
      </c>
      <c r="V4079">
        <v>5700</v>
      </c>
      <c r="W4079">
        <v>200</v>
      </c>
      <c r="X4079">
        <v>0</v>
      </c>
      <c r="Y4079">
        <v>0</v>
      </c>
      <c r="Z4079">
        <v>0</v>
      </c>
      <c r="AD4079" s="1">
        <v>41546.333333333336</v>
      </c>
      <c r="AE4079" s="1">
        <v>41576.708333333336</v>
      </c>
      <c r="AG4079" s="1">
        <v>41531.333333333336</v>
      </c>
      <c r="AH4079" s="1">
        <v>41559.708333333336</v>
      </c>
      <c r="AI4079" s="1">
        <v>41531.333333333336</v>
      </c>
      <c r="AJ4079" s="1">
        <v>41559.708333333336</v>
      </c>
      <c r="AK4079" s="1">
        <v>41531.333333333336</v>
      </c>
      <c r="AL4079" s="1">
        <v>41559.708333333336</v>
      </c>
      <c r="AM4079" s="1">
        <v>41546.333333333336</v>
      </c>
      <c r="AN4079" s="1">
        <v>41576.708333333336</v>
      </c>
      <c r="AP4079" t="s">
        <v>113</v>
      </c>
      <c r="AU4079" t="s">
        <v>9204</v>
      </c>
      <c r="AY4079" t="s">
        <v>106</v>
      </c>
      <c r="AZ4079">
        <v>0</v>
      </c>
      <c r="BA4079">
        <v>0</v>
      </c>
      <c r="BD4079" s="3">
        <v>41321.662499999999</v>
      </c>
      <c r="BE4079" s="3">
        <v>41321.663888888892</v>
      </c>
      <c r="BF4079" t="s">
        <v>115</v>
      </c>
      <c r="BG4079" t="s">
        <v>115</v>
      </c>
      <c r="BH4079">
        <v>8149</v>
      </c>
      <c r="BM4079">
        <v>43450</v>
      </c>
      <c r="BR4079" t="s">
        <v>1309</v>
      </c>
      <c r="BS4079" t="s">
        <v>1310</v>
      </c>
      <c r="BU4079">
        <v>1</v>
      </c>
      <c r="BV4079" t="s">
        <v>118</v>
      </c>
      <c r="BX4079" t="s">
        <v>119</v>
      </c>
      <c r="BY4079" t="s">
        <v>119</v>
      </c>
      <c r="BZ4079" t="s">
        <v>119</v>
      </c>
      <c r="CA4079">
        <v>1</v>
      </c>
      <c r="CC4079" t="s">
        <v>120</v>
      </c>
      <c r="CH4079">
        <v>540</v>
      </c>
      <c r="CI4079">
        <v>38440</v>
      </c>
      <c r="CJ4079" t="s">
        <v>106</v>
      </c>
      <c r="CK4079" t="s">
        <v>106</v>
      </c>
      <c r="CL4079">
        <v>10</v>
      </c>
      <c r="CM4079" t="s">
        <v>2889</v>
      </c>
      <c r="CO4079">
        <v>125179</v>
      </c>
      <c r="CQ4079">
        <v>0</v>
      </c>
      <c r="CR4079">
        <v>0</v>
      </c>
      <c r="CS4079">
        <v>0</v>
      </c>
      <c r="CY4079" t="s">
        <v>123</v>
      </c>
      <c r="CZ4079" t="s">
        <v>124</v>
      </c>
      <c r="DD4079" t="str" cm="1">
        <f t="array" ref="DD4079">TEXT(_xlfn.SEQUENCE(1, DATEDIF(AG4079, AH4079, "m") + 1, AG4079, 30), "YYYY-APMM")</f>
        <v>2013-AP09</v>
      </c>
      <c r="DN4079">
        <f t="shared" si="126"/>
        <v>5700</v>
      </c>
      <c r="DO4079" t="str">
        <f t="shared" si="127"/>
        <v>BLOCK MASON SK</v>
      </c>
    </row>
    <row r="4080" spans="1:119" x14ac:dyDescent="0.35">
      <c r="A4080" t="s">
        <v>105</v>
      </c>
      <c r="B4080">
        <v>503365</v>
      </c>
      <c r="C4080">
        <v>6359</v>
      </c>
      <c r="D4080">
        <v>125180</v>
      </c>
      <c r="E4080">
        <v>13662</v>
      </c>
      <c r="F4080">
        <v>0</v>
      </c>
      <c r="G4080" t="s">
        <v>106</v>
      </c>
      <c r="H4080" t="s">
        <v>106</v>
      </c>
      <c r="I4080" t="s">
        <v>106</v>
      </c>
      <c r="J4080" t="s">
        <v>107</v>
      </c>
      <c r="K4080" t="s">
        <v>108</v>
      </c>
      <c r="L4080" t="s">
        <v>109</v>
      </c>
      <c r="M4080" t="s">
        <v>110</v>
      </c>
      <c r="N4080" t="s">
        <v>9205</v>
      </c>
      <c r="O4080" t="s">
        <v>2908</v>
      </c>
      <c r="P4080">
        <v>8169</v>
      </c>
      <c r="Q4080">
        <v>104</v>
      </c>
      <c r="R4080">
        <v>0</v>
      </c>
      <c r="S4080">
        <v>200</v>
      </c>
      <c r="T4080">
        <v>0</v>
      </c>
      <c r="U4080">
        <v>2850</v>
      </c>
      <c r="V4080">
        <v>2850</v>
      </c>
      <c r="W4080">
        <v>200</v>
      </c>
      <c r="X4080">
        <v>0</v>
      </c>
      <c r="Y4080">
        <v>0</v>
      </c>
      <c r="Z4080">
        <v>0</v>
      </c>
      <c r="AD4080" s="1">
        <v>41568.333333333336</v>
      </c>
      <c r="AE4080" s="1">
        <v>41596.708333333336</v>
      </c>
      <c r="AG4080" s="1">
        <v>41550.333333333336</v>
      </c>
      <c r="AH4080" s="1">
        <v>41581.708333333336</v>
      </c>
      <c r="AI4080" s="1">
        <v>41550.333333333336</v>
      </c>
      <c r="AJ4080" s="1">
        <v>41581.708333333336</v>
      </c>
      <c r="AK4080" s="1">
        <v>41550.333333333336</v>
      </c>
      <c r="AL4080" s="1">
        <v>41581.708333333336</v>
      </c>
      <c r="AM4080" s="1">
        <v>41568.333333333336</v>
      </c>
      <c r="AN4080" s="1">
        <v>41596.708333333336</v>
      </c>
      <c r="AP4080" t="s">
        <v>113</v>
      </c>
      <c r="AU4080" t="s">
        <v>9206</v>
      </c>
      <c r="AY4080" t="s">
        <v>106</v>
      </c>
      <c r="AZ4080">
        <v>0</v>
      </c>
      <c r="BA4080">
        <v>0</v>
      </c>
      <c r="BD4080" s="3">
        <v>41321.662499999999</v>
      </c>
      <c r="BE4080" s="3">
        <v>41321.663888888892</v>
      </c>
      <c r="BF4080" t="s">
        <v>115</v>
      </c>
      <c r="BG4080" t="s">
        <v>115</v>
      </c>
      <c r="BH4080">
        <v>8149</v>
      </c>
      <c r="BM4080">
        <v>43460</v>
      </c>
      <c r="BR4080" t="s">
        <v>2848</v>
      </c>
      <c r="BS4080" t="s">
        <v>2849</v>
      </c>
      <c r="BU4080">
        <v>1</v>
      </c>
      <c r="BV4080" t="s">
        <v>118</v>
      </c>
      <c r="BX4080" t="s">
        <v>119</v>
      </c>
      <c r="BY4080" t="s">
        <v>119</v>
      </c>
      <c r="BZ4080" t="s">
        <v>119</v>
      </c>
      <c r="CA4080">
        <v>1</v>
      </c>
      <c r="CC4080" t="s">
        <v>120</v>
      </c>
      <c r="CH4080">
        <v>540</v>
      </c>
      <c r="CI4080">
        <v>38440</v>
      </c>
      <c r="CJ4080" t="s">
        <v>106</v>
      </c>
      <c r="CK4080" t="s">
        <v>106</v>
      </c>
      <c r="CL4080">
        <v>10</v>
      </c>
      <c r="CM4080" t="s">
        <v>2889</v>
      </c>
      <c r="CO4080">
        <v>125179</v>
      </c>
      <c r="CQ4080">
        <v>0</v>
      </c>
      <c r="CR4080">
        <v>0</v>
      </c>
      <c r="CS4080">
        <v>0</v>
      </c>
      <c r="CY4080" t="s">
        <v>123</v>
      </c>
      <c r="CZ4080" t="s">
        <v>124</v>
      </c>
      <c r="DD4080" t="str" cm="1">
        <f t="array" ref="DD4080:DE4080">TEXT(_xlfn.SEQUENCE(1, DATEDIF(AG4080, AH4080, "m") + 1, AG4080, 30), "YYYY-APMM")</f>
        <v>2013-AP10</v>
      </c>
      <c r="DE4080" t="str">
        <v>2013-AP11</v>
      </c>
      <c r="DN4080">
        <f t="shared" si="126"/>
        <v>1425</v>
      </c>
      <c r="DO4080" t="str">
        <f t="shared" si="127"/>
        <v>PLASTER MASON SK</v>
      </c>
    </row>
    <row r="4081" spans="1:119" x14ac:dyDescent="0.35">
      <c r="A4081" t="s">
        <v>105</v>
      </c>
      <c r="B4081">
        <v>503366</v>
      </c>
      <c r="C4081">
        <v>6359</v>
      </c>
      <c r="D4081">
        <v>125180</v>
      </c>
      <c r="E4081">
        <v>13662</v>
      </c>
      <c r="F4081">
        <v>0</v>
      </c>
      <c r="G4081" t="s">
        <v>106</v>
      </c>
      <c r="H4081" t="s">
        <v>106</v>
      </c>
      <c r="I4081" t="s">
        <v>106</v>
      </c>
      <c r="J4081" t="s">
        <v>107</v>
      </c>
      <c r="K4081" t="s">
        <v>108</v>
      </c>
      <c r="L4081" t="s">
        <v>109</v>
      </c>
      <c r="M4081" t="s">
        <v>110</v>
      </c>
      <c r="N4081" t="s">
        <v>9207</v>
      </c>
      <c r="O4081" t="s">
        <v>2911</v>
      </c>
      <c r="P4081">
        <v>8164</v>
      </c>
      <c r="Q4081">
        <v>200</v>
      </c>
      <c r="R4081">
        <v>144</v>
      </c>
      <c r="S4081">
        <v>160</v>
      </c>
      <c r="T4081">
        <v>0</v>
      </c>
      <c r="U4081">
        <v>634.25</v>
      </c>
      <c r="V4081">
        <v>634.25</v>
      </c>
      <c r="W4081">
        <v>160</v>
      </c>
      <c r="X4081">
        <v>0</v>
      </c>
      <c r="Y4081">
        <v>0</v>
      </c>
      <c r="Z4081">
        <v>0</v>
      </c>
      <c r="AD4081" s="1">
        <v>41602.333333333336</v>
      </c>
      <c r="AE4081" s="1">
        <v>41624.708333333336</v>
      </c>
      <c r="AG4081" s="1">
        <v>41573.333333333336</v>
      </c>
      <c r="AH4081" s="1">
        <v>41595.708333333336</v>
      </c>
      <c r="AI4081" s="1">
        <v>41573.333333333336</v>
      </c>
      <c r="AJ4081" s="1">
        <v>41595.708333333336</v>
      </c>
      <c r="AK4081" s="1">
        <v>41573.333333333336</v>
      </c>
      <c r="AL4081" s="1">
        <v>41595.708333333336</v>
      </c>
      <c r="AM4081" s="1">
        <v>41602.333333333336</v>
      </c>
      <c r="AN4081" s="1">
        <v>41624.708333333336</v>
      </c>
      <c r="AP4081" t="s">
        <v>113</v>
      </c>
      <c r="AU4081" t="s">
        <v>9208</v>
      </c>
      <c r="AY4081" t="s">
        <v>106</v>
      </c>
      <c r="AZ4081">
        <v>0</v>
      </c>
      <c r="BA4081">
        <v>0</v>
      </c>
      <c r="BD4081" s="3">
        <v>41321.662499999999</v>
      </c>
      <c r="BE4081" s="3">
        <v>41321.663888888892</v>
      </c>
      <c r="BF4081" t="s">
        <v>115</v>
      </c>
      <c r="BG4081" t="s">
        <v>115</v>
      </c>
      <c r="BH4081">
        <v>8149</v>
      </c>
      <c r="BM4081">
        <v>43410</v>
      </c>
      <c r="BR4081" t="s">
        <v>2865</v>
      </c>
      <c r="BS4081" t="s">
        <v>2866</v>
      </c>
      <c r="BU4081">
        <v>1</v>
      </c>
      <c r="BV4081" t="s">
        <v>118</v>
      </c>
      <c r="BX4081" t="s">
        <v>119</v>
      </c>
      <c r="BY4081" t="s">
        <v>119</v>
      </c>
      <c r="BZ4081" t="s">
        <v>119</v>
      </c>
      <c r="CA4081">
        <v>1</v>
      </c>
      <c r="CC4081" t="s">
        <v>120</v>
      </c>
      <c r="CH4081">
        <v>540</v>
      </c>
      <c r="CI4081">
        <v>38440</v>
      </c>
      <c r="CJ4081" t="s">
        <v>106</v>
      </c>
      <c r="CK4081" t="s">
        <v>106</v>
      </c>
      <c r="CL4081">
        <v>10</v>
      </c>
      <c r="CM4081" t="s">
        <v>2889</v>
      </c>
      <c r="CO4081">
        <v>125179</v>
      </c>
      <c r="CQ4081">
        <v>0</v>
      </c>
      <c r="CR4081">
        <v>0</v>
      </c>
      <c r="CS4081">
        <v>0</v>
      </c>
      <c r="CY4081" t="s">
        <v>123</v>
      </c>
      <c r="CZ4081" t="s">
        <v>124</v>
      </c>
      <c r="DD4081" t="str" cm="1">
        <f t="array" ref="DD4081">TEXT(_xlfn.SEQUENCE(1, DATEDIF(AG4081, AH4081, "m") + 1, AG4081, 30), "YYYY-APMM")</f>
        <v>2013-AP10</v>
      </c>
      <c r="DN4081">
        <f t="shared" si="126"/>
        <v>634.25</v>
      </c>
      <c r="DO4081" t="str">
        <f t="shared" si="127"/>
        <v>SCREED MASON SK</v>
      </c>
    </row>
    <row r="4082" spans="1:119" x14ac:dyDescent="0.35">
      <c r="A4082" t="s">
        <v>105</v>
      </c>
      <c r="B4082">
        <v>503367</v>
      </c>
      <c r="C4082">
        <v>6359</v>
      </c>
      <c r="D4082">
        <v>125180</v>
      </c>
      <c r="E4082">
        <v>13662</v>
      </c>
      <c r="F4082">
        <v>0</v>
      </c>
      <c r="G4082" t="s">
        <v>106</v>
      </c>
      <c r="H4082" t="s">
        <v>106</v>
      </c>
      <c r="I4082" t="s">
        <v>106</v>
      </c>
      <c r="J4082" t="s">
        <v>107</v>
      </c>
      <c r="K4082" t="s">
        <v>108</v>
      </c>
      <c r="L4082" t="s">
        <v>109</v>
      </c>
      <c r="M4082" t="s">
        <v>110</v>
      </c>
      <c r="N4082" t="s">
        <v>9209</v>
      </c>
      <c r="O4082" t="s">
        <v>2914</v>
      </c>
      <c r="P4082">
        <v>8178</v>
      </c>
      <c r="Q4082">
        <v>112</v>
      </c>
      <c r="R4082">
        <v>0</v>
      </c>
      <c r="S4082">
        <v>160</v>
      </c>
      <c r="T4082">
        <v>0</v>
      </c>
      <c r="U4082">
        <v>87</v>
      </c>
      <c r="V4082">
        <v>87</v>
      </c>
      <c r="W4082">
        <v>160</v>
      </c>
      <c r="X4082">
        <v>0</v>
      </c>
      <c r="Y4082">
        <v>0</v>
      </c>
      <c r="Z4082">
        <v>0</v>
      </c>
      <c r="AD4082" s="1">
        <v>41583.333333333336</v>
      </c>
      <c r="AE4082" s="1">
        <v>41605.708333333336</v>
      </c>
      <c r="AG4082" s="1">
        <v>41567.333333333336</v>
      </c>
      <c r="AH4082" s="1">
        <v>41589.708333333336</v>
      </c>
      <c r="AI4082" s="1">
        <v>41567.333333333336</v>
      </c>
      <c r="AJ4082" s="1">
        <v>41589.708333333336</v>
      </c>
      <c r="AK4082" s="1">
        <v>41567.333333333336</v>
      </c>
      <c r="AL4082" s="1">
        <v>41589.708333333336</v>
      </c>
      <c r="AM4082" s="1">
        <v>41583.333333333336</v>
      </c>
      <c r="AN4082" s="1">
        <v>41605.708333333336</v>
      </c>
      <c r="AP4082" t="s">
        <v>113</v>
      </c>
      <c r="AU4082" t="s">
        <v>9210</v>
      </c>
      <c r="AY4082" t="s">
        <v>106</v>
      </c>
      <c r="AZ4082">
        <v>0</v>
      </c>
      <c r="BA4082">
        <v>0</v>
      </c>
      <c r="BD4082" s="3">
        <v>41321.662499999999</v>
      </c>
      <c r="BE4082" s="3">
        <v>41321.663888888892</v>
      </c>
      <c r="BF4082" t="s">
        <v>115</v>
      </c>
      <c r="BG4082" t="s">
        <v>115</v>
      </c>
      <c r="BH4082">
        <v>8149</v>
      </c>
      <c r="BM4082">
        <v>43550</v>
      </c>
      <c r="BR4082" t="s">
        <v>116</v>
      </c>
      <c r="BS4082" t="s">
        <v>117</v>
      </c>
      <c r="BU4082">
        <v>1</v>
      </c>
      <c r="BV4082" t="s">
        <v>118</v>
      </c>
      <c r="BX4082" t="s">
        <v>119</v>
      </c>
      <c r="BY4082" t="s">
        <v>119</v>
      </c>
      <c r="BZ4082" t="s">
        <v>119</v>
      </c>
      <c r="CA4082">
        <v>1</v>
      </c>
      <c r="CC4082" t="s">
        <v>120</v>
      </c>
      <c r="CH4082">
        <v>540</v>
      </c>
      <c r="CI4082">
        <v>38440</v>
      </c>
      <c r="CJ4082" t="s">
        <v>106</v>
      </c>
      <c r="CK4082" t="s">
        <v>106</v>
      </c>
      <c r="CL4082">
        <v>10</v>
      </c>
      <c r="CM4082" t="s">
        <v>2889</v>
      </c>
      <c r="CO4082">
        <v>125179</v>
      </c>
      <c r="CQ4082">
        <v>0</v>
      </c>
      <c r="CR4082">
        <v>0</v>
      </c>
      <c r="CS4082">
        <v>0</v>
      </c>
      <c r="CY4082" t="s">
        <v>123</v>
      </c>
      <c r="CZ4082" t="s">
        <v>124</v>
      </c>
      <c r="DD4082" t="str" cm="1">
        <f t="array" ref="DD4082">TEXT(_xlfn.SEQUENCE(1, DATEDIF(AG4082, AH4082, "m") + 1, AG4082, 30), "YYYY-APMM")</f>
        <v>2013-AP10</v>
      </c>
      <c r="DN4082">
        <f t="shared" si="126"/>
        <v>87</v>
      </c>
      <c r="DO4082" t="str">
        <f t="shared" si="127"/>
        <v>LABOR- SUBCONTRACTOR</v>
      </c>
    </row>
    <row r="4083" spans="1:119" x14ac:dyDescent="0.35">
      <c r="A4083" t="s">
        <v>105</v>
      </c>
      <c r="B4083">
        <v>503368</v>
      </c>
      <c r="C4083">
        <v>6359</v>
      </c>
      <c r="D4083">
        <v>125180</v>
      </c>
      <c r="E4083">
        <v>13662</v>
      </c>
      <c r="F4083">
        <v>0</v>
      </c>
      <c r="G4083" t="s">
        <v>106</v>
      </c>
      <c r="H4083" t="s">
        <v>106</v>
      </c>
      <c r="I4083" t="s">
        <v>106</v>
      </c>
      <c r="J4083" t="s">
        <v>107</v>
      </c>
      <c r="K4083" t="s">
        <v>108</v>
      </c>
      <c r="L4083" t="s">
        <v>109</v>
      </c>
      <c r="M4083" t="s">
        <v>110</v>
      </c>
      <c r="N4083" t="s">
        <v>9211</v>
      </c>
      <c r="O4083" t="s">
        <v>2917</v>
      </c>
      <c r="P4083">
        <v>8178</v>
      </c>
      <c r="Q4083">
        <v>48</v>
      </c>
      <c r="R4083">
        <v>0</v>
      </c>
      <c r="S4083">
        <v>160</v>
      </c>
      <c r="T4083">
        <v>0</v>
      </c>
      <c r="U4083">
        <v>1801.8</v>
      </c>
      <c r="V4083">
        <v>1801.8</v>
      </c>
      <c r="W4083">
        <v>160</v>
      </c>
      <c r="X4083">
        <v>0</v>
      </c>
      <c r="Y4083">
        <v>0</v>
      </c>
      <c r="Z4083">
        <v>0</v>
      </c>
      <c r="AD4083" s="1">
        <v>41585.333333333336</v>
      </c>
      <c r="AE4083" s="1">
        <v>41608.708333333336</v>
      </c>
      <c r="AG4083" s="1">
        <v>41578.333333333336</v>
      </c>
      <c r="AH4083" s="1">
        <v>41601.708333333336</v>
      </c>
      <c r="AI4083" s="1">
        <v>41578.333333333336</v>
      </c>
      <c r="AJ4083" s="1">
        <v>41601.708333333336</v>
      </c>
      <c r="AK4083" s="1">
        <v>41578.333333333336</v>
      </c>
      <c r="AL4083" s="1">
        <v>41601.708333333336</v>
      </c>
      <c r="AM4083" s="1">
        <v>41585.333333333336</v>
      </c>
      <c r="AN4083" s="1">
        <v>41608.708333333336</v>
      </c>
      <c r="AP4083" t="s">
        <v>113</v>
      </c>
      <c r="AU4083" t="s">
        <v>9212</v>
      </c>
      <c r="AY4083" t="s">
        <v>106</v>
      </c>
      <c r="AZ4083">
        <v>0</v>
      </c>
      <c r="BA4083">
        <v>0</v>
      </c>
      <c r="BD4083" s="3">
        <v>41321.662499999999</v>
      </c>
      <c r="BE4083" s="3">
        <v>41328.377083333333</v>
      </c>
      <c r="BF4083" t="s">
        <v>115</v>
      </c>
      <c r="BG4083" t="s">
        <v>115</v>
      </c>
      <c r="BH4083">
        <v>8149</v>
      </c>
      <c r="BM4083">
        <v>43550</v>
      </c>
      <c r="BR4083" t="s">
        <v>116</v>
      </c>
      <c r="BS4083" t="s">
        <v>117</v>
      </c>
      <c r="BU4083">
        <v>1</v>
      </c>
      <c r="BV4083" t="s">
        <v>118</v>
      </c>
      <c r="BX4083" t="s">
        <v>119</v>
      </c>
      <c r="BY4083" t="s">
        <v>119</v>
      </c>
      <c r="BZ4083" t="s">
        <v>119</v>
      </c>
      <c r="CA4083">
        <v>1</v>
      </c>
      <c r="CC4083" t="s">
        <v>120</v>
      </c>
      <c r="CH4083">
        <v>540</v>
      </c>
      <c r="CI4083">
        <v>38440</v>
      </c>
      <c r="CJ4083" t="s">
        <v>106</v>
      </c>
      <c r="CK4083" t="s">
        <v>106</v>
      </c>
      <c r="CL4083">
        <v>10</v>
      </c>
      <c r="CM4083" t="s">
        <v>2889</v>
      </c>
      <c r="CO4083">
        <v>125179</v>
      </c>
      <c r="CQ4083">
        <v>0</v>
      </c>
      <c r="CR4083">
        <v>0</v>
      </c>
      <c r="CS4083">
        <v>0</v>
      </c>
      <c r="CY4083" t="s">
        <v>123</v>
      </c>
      <c r="CZ4083" t="s">
        <v>124</v>
      </c>
      <c r="DD4083" t="str" cm="1">
        <f t="array" ref="DD4083">TEXT(_xlfn.SEQUENCE(1, DATEDIF(AG4083, AH4083, "m") + 1, AG4083, 30), "YYYY-APMM")</f>
        <v>2013-AP10</v>
      </c>
      <c r="DN4083">
        <f t="shared" si="126"/>
        <v>1801.8</v>
      </c>
      <c r="DO4083" t="str">
        <f t="shared" si="127"/>
        <v>LABOR- SUBCONTRACTOR</v>
      </c>
    </row>
    <row r="4084" spans="1:119" x14ac:dyDescent="0.35">
      <c r="A4084" t="s">
        <v>105</v>
      </c>
      <c r="B4084">
        <v>503369</v>
      </c>
      <c r="C4084">
        <v>6359</v>
      </c>
      <c r="D4084">
        <v>125180</v>
      </c>
      <c r="E4084">
        <v>13662</v>
      </c>
      <c r="F4084">
        <v>0</v>
      </c>
      <c r="G4084" t="s">
        <v>106</v>
      </c>
      <c r="H4084" t="s">
        <v>106</v>
      </c>
      <c r="I4084" t="s">
        <v>106</v>
      </c>
      <c r="J4084" t="s">
        <v>107</v>
      </c>
      <c r="K4084" t="s">
        <v>108</v>
      </c>
      <c r="L4084" t="s">
        <v>109</v>
      </c>
      <c r="M4084" t="s">
        <v>110</v>
      </c>
      <c r="N4084" t="s">
        <v>9213</v>
      </c>
      <c r="O4084" t="s">
        <v>2920</v>
      </c>
      <c r="P4084">
        <v>8170</v>
      </c>
      <c r="Q4084">
        <v>112</v>
      </c>
      <c r="R4084">
        <v>56</v>
      </c>
      <c r="S4084">
        <v>120</v>
      </c>
      <c r="T4084">
        <v>0</v>
      </c>
      <c r="U4084">
        <v>1012.5</v>
      </c>
      <c r="V4084">
        <v>1012.5</v>
      </c>
      <c r="W4084">
        <v>120</v>
      </c>
      <c r="X4084">
        <v>0</v>
      </c>
      <c r="Y4084">
        <v>0</v>
      </c>
      <c r="Z4084">
        <v>0</v>
      </c>
      <c r="AD4084" s="1">
        <v>41602.333333333336</v>
      </c>
      <c r="AE4084" s="1">
        <v>41618.708333333336</v>
      </c>
      <c r="AG4084" s="1">
        <v>41585.333333333336</v>
      </c>
      <c r="AH4084" s="1">
        <v>41602.708333333336</v>
      </c>
      <c r="AI4084" s="1">
        <v>41585.333333333336</v>
      </c>
      <c r="AJ4084" s="1">
        <v>41602.708333333336</v>
      </c>
      <c r="AK4084" s="1">
        <v>41585.333333333336</v>
      </c>
      <c r="AL4084" s="1">
        <v>41602.708333333336</v>
      </c>
      <c r="AM4084" s="1">
        <v>41602.333333333336</v>
      </c>
      <c r="AN4084" s="1">
        <v>41618.708333333336</v>
      </c>
      <c r="AP4084" t="s">
        <v>113</v>
      </c>
      <c r="AU4084" t="s">
        <v>9214</v>
      </c>
      <c r="AY4084" t="s">
        <v>106</v>
      </c>
      <c r="AZ4084">
        <v>0</v>
      </c>
      <c r="BA4084">
        <v>0</v>
      </c>
      <c r="BD4084" s="3">
        <v>41321.662499999999</v>
      </c>
      <c r="BE4084" s="3">
        <v>41321.663888888892</v>
      </c>
      <c r="BF4084" t="s">
        <v>115</v>
      </c>
      <c r="BG4084" t="s">
        <v>115</v>
      </c>
      <c r="BH4084">
        <v>8149</v>
      </c>
      <c r="BM4084">
        <v>43470</v>
      </c>
      <c r="BR4084" t="s">
        <v>2854</v>
      </c>
      <c r="BS4084" t="s">
        <v>2855</v>
      </c>
      <c r="BU4084">
        <v>1</v>
      </c>
      <c r="BV4084" t="s">
        <v>118</v>
      </c>
      <c r="BX4084" t="s">
        <v>119</v>
      </c>
      <c r="BY4084" t="s">
        <v>119</v>
      </c>
      <c r="BZ4084" t="s">
        <v>119</v>
      </c>
      <c r="CA4084">
        <v>1</v>
      </c>
      <c r="CC4084" t="s">
        <v>120</v>
      </c>
      <c r="CH4084">
        <v>540</v>
      </c>
      <c r="CI4084">
        <v>38440</v>
      </c>
      <c r="CJ4084" t="s">
        <v>106</v>
      </c>
      <c r="CK4084" t="s">
        <v>106</v>
      </c>
      <c r="CL4084">
        <v>10</v>
      </c>
      <c r="CM4084" t="s">
        <v>2889</v>
      </c>
      <c r="CO4084">
        <v>125179</v>
      </c>
      <c r="CQ4084">
        <v>0</v>
      </c>
      <c r="CR4084">
        <v>0</v>
      </c>
      <c r="CS4084">
        <v>0</v>
      </c>
      <c r="CY4084" t="s">
        <v>123</v>
      </c>
      <c r="CZ4084" t="s">
        <v>124</v>
      </c>
      <c r="DD4084" t="str" cm="1">
        <f t="array" ref="DD4084">TEXT(_xlfn.SEQUENCE(1, DATEDIF(AG4084, AH4084, "m") + 1, AG4084, 30), "YYYY-APMM")</f>
        <v>2013-AP11</v>
      </c>
      <c r="DN4084">
        <f t="shared" si="126"/>
        <v>1012.5</v>
      </c>
      <c r="DO4084" t="str">
        <f t="shared" si="127"/>
        <v>TILE MASON SK</v>
      </c>
    </row>
    <row r="4085" spans="1:119" x14ac:dyDescent="0.35">
      <c r="A4085" t="s">
        <v>105</v>
      </c>
      <c r="B4085">
        <v>503370</v>
      </c>
      <c r="C4085">
        <v>6359</v>
      </c>
      <c r="D4085">
        <v>125180</v>
      </c>
      <c r="E4085">
        <v>13662</v>
      </c>
      <c r="F4085">
        <v>0</v>
      </c>
      <c r="G4085" t="s">
        <v>106</v>
      </c>
      <c r="H4085" t="s">
        <v>106</v>
      </c>
      <c r="I4085" t="s">
        <v>106</v>
      </c>
      <c r="J4085" t="s">
        <v>107</v>
      </c>
      <c r="K4085" t="s">
        <v>108</v>
      </c>
      <c r="L4085" t="s">
        <v>109</v>
      </c>
      <c r="M4085" t="s">
        <v>110</v>
      </c>
      <c r="N4085" t="s">
        <v>9215</v>
      </c>
      <c r="O4085" t="s">
        <v>2923</v>
      </c>
      <c r="P4085">
        <v>8170</v>
      </c>
      <c r="Q4085">
        <v>56</v>
      </c>
      <c r="R4085">
        <v>0</v>
      </c>
      <c r="S4085">
        <v>160</v>
      </c>
      <c r="T4085">
        <v>0</v>
      </c>
      <c r="U4085">
        <v>1030.25</v>
      </c>
      <c r="V4085">
        <v>1030.25</v>
      </c>
      <c r="W4085">
        <v>160</v>
      </c>
      <c r="X4085">
        <v>0</v>
      </c>
      <c r="Y4085">
        <v>0</v>
      </c>
      <c r="Z4085">
        <v>0</v>
      </c>
      <c r="AD4085" s="1">
        <v>41618.333333333336</v>
      </c>
      <c r="AE4085" s="1">
        <v>41641.708333333336</v>
      </c>
      <c r="AG4085" s="1">
        <v>41610.333333333336</v>
      </c>
      <c r="AH4085" s="1">
        <v>41633.708333333336</v>
      </c>
      <c r="AI4085" s="1">
        <v>41610.333333333336</v>
      </c>
      <c r="AJ4085" s="1">
        <v>41633.708333333336</v>
      </c>
      <c r="AK4085" s="1">
        <v>41610.333333333336</v>
      </c>
      <c r="AL4085" s="1">
        <v>41633.708333333336</v>
      </c>
      <c r="AM4085" s="1">
        <v>41618.333333333336</v>
      </c>
      <c r="AN4085" s="1">
        <v>41641.708333333336</v>
      </c>
      <c r="AP4085" t="s">
        <v>113</v>
      </c>
      <c r="AU4085" t="s">
        <v>9216</v>
      </c>
      <c r="AY4085" t="s">
        <v>106</v>
      </c>
      <c r="AZ4085">
        <v>0</v>
      </c>
      <c r="BA4085">
        <v>0</v>
      </c>
      <c r="BD4085" s="3">
        <v>41321.662499999999</v>
      </c>
      <c r="BE4085" s="3">
        <v>41321.663888888892</v>
      </c>
      <c r="BF4085" t="s">
        <v>115</v>
      </c>
      <c r="BG4085" t="s">
        <v>115</v>
      </c>
      <c r="BH4085">
        <v>8149</v>
      </c>
      <c r="BM4085">
        <v>43470</v>
      </c>
      <c r="BR4085" t="s">
        <v>2854</v>
      </c>
      <c r="BS4085" t="s">
        <v>2855</v>
      </c>
      <c r="BU4085">
        <v>1</v>
      </c>
      <c r="BV4085" t="s">
        <v>118</v>
      </c>
      <c r="BX4085" t="s">
        <v>119</v>
      </c>
      <c r="BY4085" t="s">
        <v>119</v>
      </c>
      <c r="BZ4085" t="s">
        <v>119</v>
      </c>
      <c r="CA4085">
        <v>1</v>
      </c>
      <c r="CC4085" t="s">
        <v>120</v>
      </c>
      <c r="CH4085">
        <v>540</v>
      </c>
      <c r="CI4085">
        <v>38440</v>
      </c>
      <c r="CJ4085" t="s">
        <v>106</v>
      </c>
      <c r="CK4085" t="s">
        <v>106</v>
      </c>
      <c r="CL4085">
        <v>10</v>
      </c>
      <c r="CM4085" t="s">
        <v>2889</v>
      </c>
      <c r="CO4085">
        <v>125179</v>
      </c>
      <c r="CQ4085">
        <v>0</v>
      </c>
      <c r="CR4085">
        <v>0</v>
      </c>
      <c r="CS4085">
        <v>0</v>
      </c>
      <c r="CY4085" t="s">
        <v>123</v>
      </c>
      <c r="CZ4085" t="s">
        <v>124</v>
      </c>
      <c r="DD4085" t="str" cm="1">
        <f t="array" ref="DD4085">TEXT(_xlfn.SEQUENCE(1, DATEDIF(AG4085, AH4085, "m") + 1, AG4085, 30), "YYYY-APMM")</f>
        <v>2013-AP12</v>
      </c>
      <c r="DN4085">
        <f t="shared" si="126"/>
        <v>1030.25</v>
      </c>
      <c r="DO4085" t="str">
        <f t="shared" si="127"/>
        <v>TILE MASON SK</v>
      </c>
    </row>
    <row r="4086" spans="1:119" x14ac:dyDescent="0.35">
      <c r="A4086" t="s">
        <v>105</v>
      </c>
      <c r="B4086">
        <v>503371</v>
      </c>
      <c r="C4086">
        <v>6359</v>
      </c>
      <c r="D4086">
        <v>125180</v>
      </c>
      <c r="E4086">
        <v>13662</v>
      </c>
      <c r="F4086">
        <v>0</v>
      </c>
      <c r="G4086" t="s">
        <v>106</v>
      </c>
      <c r="H4086" t="s">
        <v>106</v>
      </c>
      <c r="I4086" t="s">
        <v>106</v>
      </c>
      <c r="J4086" t="s">
        <v>107</v>
      </c>
      <c r="K4086" t="s">
        <v>108</v>
      </c>
      <c r="L4086" t="s">
        <v>109</v>
      </c>
      <c r="M4086" t="s">
        <v>110</v>
      </c>
      <c r="N4086" t="s">
        <v>9217</v>
      </c>
      <c r="O4086" t="s">
        <v>2926</v>
      </c>
      <c r="P4086">
        <v>8170</v>
      </c>
      <c r="Q4086">
        <v>208</v>
      </c>
      <c r="R4086">
        <v>24</v>
      </c>
      <c r="S4086">
        <v>120</v>
      </c>
      <c r="T4086">
        <v>0</v>
      </c>
      <c r="U4086">
        <v>300</v>
      </c>
      <c r="V4086">
        <v>300</v>
      </c>
      <c r="W4086">
        <v>120</v>
      </c>
      <c r="X4086">
        <v>0</v>
      </c>
      <c r="Y4086">
        <v>0</v>
      </c>
      <c r="Z4086">
        <v>0</v>
      </c>
      <c r="AD4086" s="1">
        <v>41678.333333333336</v>
      </c>
      <c r="AE4086" s="1">
        <v>41695.708333333336</v>
      </c>
      <c r="AG4086" s="1">
        <v>41647.333333333336</v>
      </c>
      <c r="AH4086" s="1">
        <v>41664.708333333336</v>
      </c>
      <c r="AI4086" s="1">
        <v>41647.333333333336</v>
      </c>
      <c r="AJ4086" s="1">
        <v>41664.708333333336</v>
      </c>
      <c r="AK4086" s="1">
        <v>41647.333333333336</v>
      </c>
      <c r="AL4086" s="1">
        <v>41664.708333333336</v>
      </c>
      <c r="AM4086" s="1">
        <v>41678.333333333336</v>
      </c>
      <c r="AN4086" s="1">
        <v>41695.708333333336</v>
      </c>
      <c r="AP4086" t="s">
        <v>113</v>
      </c>
      <c r="AU4086" t="s">
        <v>9218</v>
      </c>
      <c r="AY4086" t="s">
        <v>106</v>
      </c>
      <c r="AZ4086">
        <v>0</v>
      </c>
      <c r="BA4086">
        <v>0</v>
      </c>
      <c r="BD4086" s="3">
        <v>41321.662499999999</v>
      </c>
      <c r="BE4086" s="3">
        <v>41321.663888888892</v>
      </c>
      <c r="BF4086" t="s">
        <v>115</v>
      </c>
      <c r="BG4086" t="s">
        <v>115</v>
      </c>
      <c r="BH4086">
        <v>8149</v>
      </c>
      <c r="BM4086">
        <v>43470</v>
      </c>
      <c r="BR4086" t="s">
        <v>2854</v>
      </c>
      <c r="BS4086" t="s">
        <v>2855</v>
      </c>
      <c r="BU4086">
        <v>1</v>
      </c>
      <c r="BV4086" t="s">
        <v>118</v>
      </c>
      <c r="BX4086" t="s">
        <v>119</v>
      </c>
      <c r="BY4086" t="s">
        <v>119</v>
      </c>
      <c r="BZ4086" t="s">
        <v>119</v>
      </c>
      <c r="CA4086">
        <v>1</v>
      </c>
      <c r="CC4086" t="s">
        <v>120</v>
      </c>
      <c r="CH4086">
        <v>540</v>
      </c>
      <c r="CI4086">
        <v>38440</v>
      </c>
      <c r="CJ4086" t="s">
        <v>106</v>
      </c>
      <c r="CK4086" t="s">
        <v>106</v>
      </c>
      <c r="CL4086">
        <v>10</v>
      </c>
      <c r="CM4086" t="s">
        <v>2889</v>
      </c>
      <c r="CO4086">
        <v>125179</v>
      </c>
      <c r="CQ4086">
        <v>0</v>
      </c>
      <c r="CR4086">
        <v>0</v>
      </c>
      <c r="CS4086">
        <v>0</v>
      </c>
      <c r="CY4086" t="s">
        <v>123</v>
      </c>
      <c r="CZ4086" t="s">
        <v>124</v>
      </c>
      <c r="DD4086" t="str" cm="1">
        <f t="array" ref="DD4086">TEXT(_xlfn.SEQUENCE(1, DATEDIF(AG4086, AH4086, "m") + 1, AG4086, 30), "YYYY-APMM")</f>
        <v>2014-AP01</v>
      </c>
      <c r="DN4086">
        <f t="shared" si="126"/>
        <v>300</v>
      </c>
      <c r="DO4086" t="str">
        <f t="shared" si="127"/>
        <v>TILE MASON SK</v>
      </c>
    </row>
    <row r="4087" spans="1:119" x14ac:dyDescent="0.35">
      <c r="A4087" t="s">
        <v>105</v>
      </c>
      <c r="B4087">
        <v>503372</v>
      </c>
      <c r="C4087">
        <v>6359</v>
      </c>
      <c r="D4087">
        <v>125180</v>
      </c>
      <c r="E4087">
        <v>13662</v>
      </c>
      <c r="F4087">
        <v>0</v>
      </c>
      <c r="G4087" t="s">
        <v>106</v>
      </c>
      <c r="H4087" t="s">
        <v>106</v>
      </c>
      <c r="I4087" t="s">
        <v>106</v>
      </c>
      <c r="J4087" t="s">
        <v>107</v>
      </c>
      <c r="K4087" t="s">
        <v>108</v>
      </c>
      <c r="L4087" t="s">
        <v>109</v>
      </c>
      <c r="M4087" t="s">
        <v>110</v>
      </c>
      <c r="N4087" t="s">
        <v>9219</v>
      </c>
      <c r="O4087" t="s">
        <v>2929</v>
      </c>
      <c r="P4087">
        <v>8170</v>
      </c>
      <c r="Q4087">
        <v>104</v>
      </c>
      <c r="R4087">
        <v>0</v>
      </c>
      <c r="S4087">
        <v>144</v>
      </c>
      <c r="T4087">
        <v>0</v>
      </c>
      <c r="U4087">
        <v>1575</v>
      </c>
      <c r="V4087">
        <v>1575</v>
      </c>
      <c r="W4087">
        <v>144</v>
      </c>
      <c r="X4087">
        <v>0</v>
      </c>
      <c r="Y4087">
        <v>0</v>
      </c>
      <c r="Z4087">
        <v>0</v>
      </c>
      <c r="AD4087" s="1">
        <v>41644.333333333336</v>
      </c>
      <c r="AE4087" s="1">
        <v>41664.708333333336</v>
      </c>
      <c r="AG4087" s="1">
        <v>41629.333333333336</v>
      </c>
      <c r="AH4087" s="1">
        <v>41648.708333333336</v>
      </c>
      <c r="AI4087" s="1">
        <v>41629.333333333336</v>
      </c>
      <c r="AJ4087" s="1">
        <v>41648.708333333336</v>
      </c>
      <c r="AK4087" s="1">
        <v>41629.333333333336</v>
      </c>
      <c r="AL4087" s="1">
        <v>41648.708333333336</v>
      </c>
      <c r="AM4087" s="1">
        <v>41644.333333333336</v>
      </c>
      <c r="AN4087" s="1">
        <v>41664.708333333336</v>
      </c>
      <c r="AP4087" t="s">
        <v>113</v>
      </c>
      <c r="AU4087" t="s">
        <v>9220</v>
      </c>
      <c r="AY4087" t="s">
        <v>106</v>
      </c>
      <c r="AZ4087">
        <v>0</v>
      </c>
      <c r="BA4087">
        <v>0</v>
      </c>
      <c r="BD4087" s="3">
        <v>41321.662499999999</v>
      </c>
      <c r="BE4087" s="3">
        <v>41321.663888888892</v>
      </c>
      <c r="BF4087" t="s">
        <v>115</v>
      </c>
      <c r="BG4087" t="s">
        <v>115</v>
      </c>
      <c r="BH4087">
        <v>8149</v>
      </c>
      <c r="BM4087">
        <v>43470</v>
      </c>
      <c r="BR4087" t="s">
        <v>2854</v>
      </c>
      <c r="BS4087" t="s">
        <v>2855</v>
      </c>
      <c r="BU4087">
        <v>1</v>
      </c>
      <c r="BV4087" t="s">
        <v>118</v>
      </c>
      <c r="BX4087" t="s">
        <v>119</v>
      </c>
      <c r="BY4087" t="s">
        <v>119</v>
      </c>
      <c r="BZ4087" t="s">
        <v>119</v>
      </c>
      <c r="CA4087">
        <v>1</v>
      </c>
      <c r="CC4087" t="s">
        <v>120</v>
      </c>
      <c r="CH4087">
        <v>540</v>
      </c>
      <c r="CI4087">
        <v>38440</v>
      </c>
      <c r="CJ4087" t="s">
        <v>106</v>
      </c>
      <c r="CK4087" t="s">
        <v>106</v>
      </c>
      <c r="CL4087">
        <v>10</v>
      </c>
      <c r="CM4087" t="s">
        <v>2889</v>
      </c>
      <c r="CO4087">
        <v>125179</v>
      </c>
      <c r="CQ4087">
        <v>0</v>
      </c>
      <c r="CR4087">
        <v>0</v>
      </c>
      <c r="CS4087">
        <v>0</v>
      </c>
      <c r="CY4087" t="s">
        <v>123</v>
      </c>
      <c r="CZ4087" t="s">
        <v>124</v>
      </c>
      <c r="DD4087" t="str" cm="1">
        <f t="array" ref="DD4087">TEXT(_xlfn.SEQUENCE(1, DATEDIF(AG4087, AH4087, "m") + 1, AG4087, 30), "YYYY-APMM")</f>
        <v>2013-AP12</v>
      </c>
      <c r="DN4087">
        <f t="shared" si="126"/>
        <v>1575</v>
      </c>
      <c r="DO4087" t="str">
        <f t="shared" si="127"/>
        <v>TILE MASON SK</v>
      </c>
    </row>
    <row r="4088" spans="1:119" x14ac:dyDescent="0.35">
      <c r="A4088" t="s">
        <v>105</v>
      </c>
      <c r="B4088">
        <v>503373</v>
      </c>
      <c r="C4088">
        <v>6359</v>
      </c>
      <c r="D4088">
        <v>125180</v>
      </c>
      <c r="E4088">
        <v>13662</v>
      </c>
      <c r="F4088">
        <v>0</v>
      </c>
      <c r="G4088" t="s">
        <v>106</v>
      </c>
      <c r="H4088" t="s">
        <v>106</v>
      </c>
      <c r="I4088" t="s">
        <v>106</v>
      </c>
      <c r="J4088" t="s">
        <v>107</v>
      </c>
      <c r="K4088" t="s">
        <v>108</v>
      </c>
      <c r="L4088" t="s">
        <v>109</v>
      </c>
      <c r="M4088" t="s">
        <v>110</v>
      </c>
      <c r="N4088" t="s">
        <v>9221</v>
      </c>
      <c r="O4088" t="s">
        <v>2935</v>
      </c>
      <c r="P4088">
        <v>8178</v>
      </c>
      <c r="Q4088">
        <v>56</v>
      </c>
      <c r="R4088">
        <v>0</v>
      </c>
      <c r="S4088">
        <v>120</v>
      </c>
      <c r="T4088">
        <v>0</v>
      </c>
      <c r="U4088">
        <v>653.5</v>
      </c>
      <c r="V4088">
        <v>653.5</v>
      </c>
      <c r="W4088">
        <v>120</v>
      </c>
      <c r="X4088">
        <v>0</v>
      </c>
      <c r="Y4088">
        <v>0</v>
      </c>
      <c r="Z4088">
        <v>0</v>
      </c>
      <c r="AD4088" s="1">
        <v>41641.333333333336</v>
      </c>
      <c r="AE4088" s="1">
        <v>41658.708333333336</v>
      </c>
      <c r="AG4088" s="1">
        <v>41633.333333333336</v>
      </c>
      <c r="AH4088" s="1">
        <v>41650.708333333336</v>
      </c>
      <c r="AI4088" s="1">
        <v>41633.333333333336</v>
      </c>
      <c r="AJ4088" s="1">
        <v>41650.708333333336</v>
      </c>
      <c r="AK4088" s="1">
        <v>41633.333333333336</v>
      </c>
      <c r="AL4088" s="1">
        <v>41650.708333333336</v>
      </c>
      <c r="AM4088" s="1">
        <v>41641.333333333336</v>
      </c>
      <c r="AN4088" s="1">
        <v>41658.708333333336</v>
      </c>
      <c r="AP4088" t="s">
        <v>113</v>
      </c>
      <c r="AU4088" t="s">
        <v>9222</v>
      </c>
      <c r="AY4088" t="s">
        <v>106</v>
      </c>
      <c r="AZ4088">
        <v>0</v>
      </c>
      <c r="BA4088">
        <v>0</v>
      </c>
      <c r="BD4088" s="3">
        <v>41321.662499999999</v>
      </c>
      <c r="BE4088" s="3">
        <v>41321.663888888892</v>
      </c>
      <c r="BF4088" t="s">
        <v>115</v>
      </c>
      <c r="BG4088" t="s">
        <v>115</v>
      </c>
      <c r="BH4088">
        <v>8149</v>
      </c>
      <c r="BM4088">
        <v>43550</v>
      </c>
      <c r="BR4088" t="s">
        <v>116</v>
      </c>
      <c r="BS4088" t="s">
        <v>117</v>
      </c>
      <c r="BU4088">
        <v>1</v>
      </c>
      <c r="BV4088" t="s">
        <v>118</v>
      </c>
      <c r="BX4088" t="s">
        <v>119</v>
      </c>
      <c r="BY4088" t="s">
        <v>119</v>
      </c>
      <c r="BZ4088" t="s">
        <v>119</v>
      </c>
      <c r="CA4088">
        <v>1</v>
      </c>
      <c r="CC4088" t="s">
        <v>120</v>
      </c>
      <c r="CH4088">
        <v>540</v>
      </c>
      <c r="CI4088">
        <v>38440</v>
      </c>
      <c r="CJ4088" t="s">
        <v>106</v>
      </c>
      <c r="CK4088" t="s">
        <v>106</v>
      </c>
      <c r="CL4088">
        <v>10</v>
      </c>
      <c r="CM4088" t="s">
        <v>2889</v>
      </c>
      <c r="CO4088">
        <v>125179</v>
      </c>
      <c r="CQ4088">
        <v>0</v>
      </c>
      <c r="CR4088">
        <v>0</v>
      </c>
      <c r="CS4088">
        <v>0</v>
      </c>
      <c r="CY4088" t="s">
        <v>123</v>
      </c>
      <c r="CZ4088" t="s">
        <v>124</v>
      </c>
      <c r="DD4088" t="str" cm="1">
        <f t="array" ref="DD4088">TEXT(_xlfn.SEQUENCE(1, DATEDIF(AG4088, AH4088, "m") + 1, AG4088, 30), "YYYY-APMM")</f>
        <v>2013-AP12</v>
      </c>
      <c r="DN4088">
        <f t="shared" si="126"/>
        <v>653.5</v>
      </c>
      <c r="DO4088" t="str">
        <f t="shared" si="127"/>
        <v>LABOR- SUBCONTRACTOR</v>
      </c>
    </row>
    <row r="4089" spans="1:119" x14ac:dyDescent="0.35">
      <c r="A4089" t="s">
        <v>105</v>
      </c>
      <c r="B4089">
        <v>503374</v>
      </c>
      <c r="C4089">
        <v>6359</v>
      </c>
      <c r="D4089">
        <v>125180</v>
      </c>
      <c r="E4089">
        <v>13662</v>
      </c>
      <c r="F4089">
        <v>0</v>
      </c>
      <c r="G4089" t="s">
        <v>106</v>
      </c>
      <c r="H4089" t="s">
        <v>106</v>
      </c>
      <c r="I4089" t="s">
        <v>106</v>
      </c>
      <c r="J4089" t="s">
        <v>107</v>
      </c>
      <c r="K4089" t="s">
        <v>108</v>
      </c>
      <c r="L4089" t="s">
        <v>109</v>
      </c>
      <c r="M4089" t="s">
        <v>110</v>
      </c>
      <c r="N4089" t="s">
        <v>9223</v>
      </c>
      <c r="O4089" t="s">
        <v>2941</v>
      </c>
      <c r="P4089">
        <v>8178</v>
      </c>
      <c r="Q4089">
        <v>56</v>
      </c>
      <c r="R4089">
        <v>0</v>
      </c>
      <c r="S4089">
        <v>160</v>
      </c>
      <c r="T4089">
        <v>0</v>
      </c>
      <c r="U4089">
        <v>653.5</v>
      </c>
      <c r="V4089">
        <v>653.5</v>
      </c>
      <c r="W4089">
        <v>160</v>
      </c>
      <c r="X4089">
        <v>0</v>
      </c>
      <c r="Y4089">
        <v>0</v>
      </c>
      <c r="Z4089">
        <v>0</v>
      </c>
      <c r="AD4089" s="1">
        <v>41658.333333333336</v>
      </c>
      <c r="AE4089" s="1">
        <v>41680.708333333336</v>
      </c>
      <c r="AG4089" s="1">
        <v>41650.333333333336</v>
      </c>
      <c r="AH4089" s="1">
        <v>41672.708333333336</v>
      </c>
      <c r="AI4089" s="1">
        <v>41650.333333333336</v>
      </c>
      <c r="AJ4089" s="1">
        <v>41672.708333333336</v>
      </c>
      <c r="AK4089" s="1">
        <v>41650.333333333336</v>
      </c>
      <c r="AL4089" s="1">
        <v>41672.708333333336</v>
      </c>
      <c r="AM4089" s="1">
        <v>41658.333333333336</v>
      </c>
      <c r="AN4089" s="1">
        <v>41680.708333333336</v>
      </c>
      <c r="AP4089" t="s">
        <v>113</v>
      </c>
      <c r="AU4089" t="s">
        <v>9224</v>
      </c>
      <c r="AY4089" t="s">
        <v>106</v>
      </c>
      <c r="AZ4089">
        <v>0</v>
      </c>
      <c r="BA4089">
        <v>0</v>
      </c>
      <c r="BD4089" s="3">
        <v>41321.662499999999</v>
      </c>
      <c r="BE4089" s="3">
        <v>41321.663888888892</v>
      </c>
      <c r="BF4089" t="s">
        <v>115</v>
      </c>
      <c r="BG4089" t="s">
        <v>115</v>
      </c>
      <c r="BH4089">
        <v>8149</v>
      </c>
      <c r="BM4089">
        <v>43550</v>
      </c>
      <c r="BR4089" t="s">
        <v>116</v>
      </c>
      <c r="BS4089" t="s">
        <v>117</v>
      </c>
      <c r="BU4089">
        <v>1</v>
      </c>
      <c r="BV4089" t="s">
        <v>118</v>
      </c>
      <c r="BX4089" t="s">
        <v>119</v>
      </c>
      <c r="BY4089" t="s">
        <v>119</v>
      </c>
      <c r="BZ4089" t="s">
        <v>119</v>
      </c>
      <c r="CA4089">
        <v>1</v>
      </c>
      <c r="CC4089" t="s">
        <v>120</v>
      </c>
      <c r="CH4089">
        <v>540</v>
      </c>
      <c r="CI4089">
        <v>38440</v>
      </c>
      <c r="CJ4089" t="s">
        <v>106</v>
      </c>
      <c r="CK4089" t="s">
        <v>106</v>
      </c>
      <c r="CL4089">
        <v>10</v>
      </c>
      <c r="CM4089" t="s">
        <v>2889</v>
      </c>
      <c r="CO4089">
        <v>125179</v>
      </c>
      <c r="CQ4089">
        <v>0</v>
      </c>
      <c r="CR4089">
        <v>0</v>
      </c>
      <c r="CS4089">
        <v>0</v>
      </c>
      <c r="CY4089" t="s">
        <v>123</v>
      </c>
      <c r="CZ4089" t="s">
        <v>124</v>
      </c>
      <c r="DD4089" t="str" cm="1">
        <f t="array" ref="DD4089">TEXT(_xlfn.SEQUENCE(1, DATEDIF(AG4089, AH4089, "m") + 1, AG4089, 30), "YYYY-APMM")</f>
        <v>2014-AP01</v>
      </c>
      <c r="DN4089">
        <f t="shared" si="126"/>
        <v>653.5</v>
      </c>
      <c r="DO4089" t="str">
        <f t="shared" si="127"/>
        <v>LABOR- SUBCONTRACTOR</v>
      </c>
    </row>
    <row r="4090" spans="1:119" x14ac:dyDescent="0.35">
      <c r="A4090" t="s">
        <v>105</v>
      </c>
      <c r="B4090">
        <v>503375</v>
      </c>
      <c r="C4090">
        <v>6359</v>
      </c>
      <c r="D4090">
        <v>125180</v>
      </c>
      <c r="E4090">
        <v>13662</v>
      </c>
      <c r="F4090">
        <v>0</v>
      </c>
      <c r="G4090" t="s">
        <v>106</v>
      </c>
      <c r="H4090" t="s">
        <v>106</v>
      </c>
      <c r="I4090" t="s">
        <v>106</v>
      </c>
      <c r="J4090" t="s">
        <v>107</v>
      </c>
      <c r="K4090" t="s">
        <v>108</v>
      </c>
      <c r="L4090" t="s">
        <v>109</v>
      </c>
      <c r="M4090" t="s">
        <v>110</v>
      </c>
      <c r="N4090" t="s">
        <v>9225</v>
      </c>
      <c r="O4090" t="s">
        <v>2986</v>
      </c>
      <c r="P4090">
        <v>8178</v>
      </c>
      <c r="Q4090">
        <v>56</v>
      </c>
      <c r="R4090">
        <v>0</v>
      </c>
      <c r="S4090">
        <v>120</v>
      </c>
      <c r="T4090">
        <v>0</v>
      </c>
      <c r="U4090">
        <v>198</v>
      </c>
      <c r="V4090">
        <v>198</v>
      </c>
      <c r="W4090">
        <v>120</v>
      </c>
      <c r="X4090">
        <v>0</v>
      </c>
      <c r="Y4090">
        <v>0</v>
      </c>
      <c r="Z4090">
        <v>0</v>
      </c>
      <c r="AD4090" s="1">
        <v>41669.333333333336</v>
      </c>
      <c r="AE4090" s="1">
        <v>41687.708333333336</v>
      </c>
      <c r="AG4090" s="1">
        <v>41661.333333333336</v>
      </c>
      <c r="AH4090" s="1">
        <v>41678.708333333336</v>
      </c>
      <c r="AI4090" s="1">
        <v>41661.333333333336</v>
      </c>
      <c r="AJ4090" s="1">
        <v>41678.708333333336</v>
      </c>
      <c r="AK4090" s="1">
        <v>41661.333333333336</v>
      </c>
      <c r="AL4090" s="1">
        <v>41678.708333333336</v>
      </c>
      <c r="AM4090" s="1">
        <v>41669.333333333336</v>
      </c>
      <c r="AN4090" s="1">
        <v>41687.708333333336</v>
      </c>
      <c r="AP4090" t="s">
        <v>113</v>
      </c>
      <c r="AU4090" t="s">
        <v>9226</v>
      </c>
      <c r="AY4090" t="s">
        <v>106</v>
      </c>
      <c r="AZ4090">
        <v>0</v>
      </c>
      <c r="BA4090">
        <v>0</v>
      </c>
      <c r="BD4090" s="3">
        <v>41321.662499999999</v>
      </c>
      <c r="BE4090" s="3">
        <v>41321.663888888892</v>
      </c>
      <c r="BF4090" t="s">
        <v>115</v>
      </c>
      <c r="BG4090" t="s">
        <v>115</v>
      </c>
      <c r="BH4090">
        <v>8149</v>
      </c>
      <c r="BM4090">
        <v>43550</v>
      </c>
      <c r="BR4090" t="s">
        <v>116</v>
      </c>
      <c r="BS4090" t="s">
        <v>117</v>
      </c>
      <c r="BU4090">
        <v>1</v>
      </c>
      <c r="BV4090" t="s">
        <v>118</v>
      </c>
      <c r="BX4090" t="s">
        <v>119</v>
      </c>
      <c r="BY4090" t="s">
        <v>119</v>
      </c>
      <c r="BZ4090" t="s">
        <v>119</v>
      </c>
      <c r="CA4090">
        <v>1</v>
      </c>
      <c r="CC4090" t="s">
        <v>120</v>
      </c>
      <c r="CH4090">
        <v>540</v>
      </c>
      <c r="CI4090">
        <v>38440</v>
      </c>
      <c r="CJ4090" t="s">
        <v>106</v>
      </c>
      <c r="CK4090" t="s">
        <v>106</v>
      </c>
      <c r="CL4090">
        <v>10</v>
      </c>
      <c r="CM4090" t="s">
        <v>2889</v>
      </c>
      <c r="CO4090">
        <v>125179</v>
      </c>
      <c r="CQ4090">
        <v>0</v>
      </c>
      <c r="CR4090">
        <v>0</v>
      </c>
      <c r="CS4090">
        <v>0</v>
      </c>
      <c r="CY4090" t="s">
        <v>123</v>
      </c>
      <c r="CZ4090" t="s">
        <v>124</v>
      </c>
      <c r="DD4090" t="str" cm="1">
        <f t="array" ref="DD4090">TEXT(_xlfn.SEQUENCE(1, DATEDIF(AG4090, AH4090, "m") + 1, AG4090, 30), "YYYY-APMM")</f>
        <v>2014-AP01</v>
      </c>
      <c r="DN4090">
        <f t="shared" si="126"/>
        <v>198</v>
      </c>
      <c r="DO4090" t="str">
        <f t="shared" si="127"/>
        <v>LABOR- SUBCONTRACTOR</v>
      </c>
    </row>
    <row r="4091" spans="1:119" x14ac:dyDescent="0.35">
      <c r="A4091" t="s">
        <v>105</v>
      </c>
      <c r="B4091">
        <v>503376</v>
      </c>
      <c r="C4091">
        <v>6359</v>
      </c>
      <c r="D4091">
        <v>125180</v>
      </c>
      <c r="E4091">
        <v>13662</v>
      </c>
      <c r="F4091">
        <v>0</v>
      </c>
      <c r="G4091" t="s">
        <v>106</v>
      </c>
      <c r="H4091" t="s">
        <v>106</v>
      </c>
      <c r="I4091" t="s">
        <v>106</v>
      </c>
      <c r="J4091" t="s">
        <v>107</v>
      </c>
      <c r="K4091" t="s">
        <v>108</v>
      </c>
      <c r="L4091" t="s">
        <v>109</v>
      </c>
      <c r="M4091" t="s">
        <v>110</v>
      </c>
      <c r="N4091" t="s">
        <v>9227</v>
      </c>
      <c r="O4091" t="s">
        <v>2947</v>
      </c>
      <c r="P4091">
        <v>8178</v>
      </c>
      <c r="Q4091">
        <v>392</v>
      </c>
      <c r="R4091">
        <v>120</v>
      </c>
      <c r="S4091">
        <v>144</v>
      </c>
      <c r="T4091">
        <v>0</v>
      </c>
      <c r="U4091">
        <v>132</v>
      </c>
      <c r="V4091">
        <v>132</v>
      </c>
      <c r="W4091">
        <v>144</v>
      </c>
      <c r="X4091">
        <v>0</v>
      </c>
      <c r="Y4091">
        <v>0</v>
      </c>
      <c r="Z4091">
        <v>0</v>
      </c>
      <c r="AD4091" s="1">
        <v>41737.333333333336</v>
      </c>
      <c r="AE4091" s="1">
        <v>41757.708333333336</v>
      </c>
      <c r="AG4091" s="1">
        <v>41679.333333333336</v>
      </c>
      <c r="AH4091" s="1">
        <v>41700.708333333336</v>
      </c>
      <c r="AI4091" s="1">
        <v>41679.333333333336</v>
      </c>
      <c r="AJ4091" s="1">
        <v>41700.708333333336</v>
      </c>
      <c r="AK4091" s="1">
        <v>41679.333333333336</v>
      </c>
      <c r="AL4091" s="1">
        <v>41700.708333333336</v>
      </c>
      <c r="AM4091" s="1">
        <v>41737.333333333336</v>
      </c>
      <c r="AN4091" s="1">
        <v>41757.708333333336</v>
      </c>
      <c r="AP4091" t="s">
        <v>113</v>
      </c>
      <c r="AU4091" t="s">
        <v>9228</v>
      </c>
      <c r="AY4091" t="s">
        <v>106</v>
      </c>
      <c r="AZ4091">
        <v>0</v>
      </c>
      <c r="BA4091">
        <v>0</v>
      </c>
      <c r="BD4091" s="3">
        <v>41321.662499999999</v>
      </c>
      <c r="BE4091" s="3">
        <v>41321.663888888892</v>
      </c>
      <c r="BF4091" t="s">
        <v>115</v>
      </c>
      <c r="BG4091" t="s">
        <v>115</v>
      </c>
      <c r="BH4091">
        <v>8149</v>
      </c>
      <c r="BM4091">
        <v>43550</v>
      </c>
      <c r="BR4091" t="s">
        <v>116</v>
      </c>
      <c r="BS4091" t="s">
        <v>117</v>
      </c>
      <c r="BU4091">
        <v>1</v>
      </c>
      <c r="BV4091" t="s">
        <v>118</v>
      </c>
      <c r="BX4091" t="s">
        <v>119</v>
      </c>
      <c r="BY4091" t="s">
        <v>119</v>
      </c>
      <c r="BZ4091" t="s">
        <v>119</v>
      </c>
      <c r="CA4091">
        <v>1</v>
      </c>
      <c r="CC4091" t="s">
        <v>120</v>
      </c>
      <c r="CH4091">
        <v>540</v>
      </c>
      <c r="CI4091">
        <v>38440</v>
      </c>
      <c r="CJ4091" t="s">
        <v>106</v>
      </c>
      <c r="CK4091" t="s">
        <v>106</v>
      </c>
      <c r="CL4091">
        <v>10</v>
      </c>
      <c r="CM4091" t="s">
        <v>2889</v>
      </c>
      <c r="CO4091">
        <v>125179</v>
      </c>
      <c r="CQ4091">
        <v>0</v>
      </c>
      <c r="CR4091">
        <v>0</v>
      </c>
      <c r="CS4091">
        <v>0</v>
      </c>
      <c r="CY4091" t="s">
        <v>123</v>
      </c>
      <c r="CZ4091" t="s">
        <v>124</v>
      </c>
      <c r="DD4091" t="str" cm="1">
        <f t="array" ref="DD4091">TEXT(_xlfn.SEQUENCE(1, DATEDIF(AG4091, AH4091, "m") + 1, AG4091, 30), "YYYY-APMM")</f>
        <v>2014-AP02</v>
      </c>
      <c r="DN4091">
        <f t="shared" si="126"/>
        <v>132</v>
      </c>
      <c r="DO4091" t="str">
        <f t="shared" si="127"/>
        <v>LABOR- SUBCONTRACTOR</v>
      </c>
    </row>
    <row r="4092" spans="1:119" x14ac:dyDescent="0.35">
      <c r="A4092" t="s">
        <v>105</v>
      </c>
      <c r="B4092">
        <v>503377</v>
      </c>
      <c r="C4092">
        <v>6359</v>
      </c>
      <c r="D4092">
        <v>125180</v>
      </c>
      <c r="E4092">
        <v>13662</v>
      </c>
      <c r="F4092">
        <v>0</v>
      </c>
      <c r="G4092" t="s">
        <v>106</v>
      </c>
      <c r="H4092" t="s">
        <v>106</v>
      </c>
      <c r="I4092" t="s">
        <v>106</v>
      </c>
      <c r="J4092" t="s">
        <v>107</v>
      </c>
      <c r="K4092" t="s">
        <v>108</v>
      </c>
      <c r="L4092" t="s">
        <v>109</v>
      </c>
      <c r="M4092" t="s">
        <v>110</v>
      </c>
      <c r="N4092" t="s">
        <v>9229</v>
      </c>
      <c r="O4092" t="s">
        <v>2887</v>
      </c>
      <c r="P4092">
        <v>8178</v>
      </c>
      <c r="Q4092">
        <v>64</v>
      </c>
      <c r="R4092">
        <v>0</v>
      </c>
      <c r="S4092">
        <v>144</v>
      </c>
      <c r="T4092">
        <v>0</v>
      </c>
      <c r="U4092">
        <v>528</v>
      </c>
      <c r="V4092">
        <v>528</v>
      </c>
      <c r="W4092">
        <v>144</v>
      </c>
      <c r="X4092">
        <v>0</v>
      </c>
      <c r="Y4092">
        <v>0</v>
      </c>
      <c r="Z4092">
        <v>0</v>
      </c>
      <c r="AD4092" s="1">
        <v>41676.333333333336</v>
      </c>
      <c r="AE4092" s="1">
        <v>41697.708333333336</v>
      </c>
      <c r="AG4092" s="1">
        <v>41667.333333333336</v>
      </c>
      <c r="AH4092" s="1">
        <v>41688.708333333336</v>
      </c>
      <c r="AI4092" s="1">
        <v>41667.333333333336</v>
      </c>
      <c r="AJ4092" s="1">
        <v>41688.708333333336</v>
      </c>
      <c r="AK4092" s="1">
        <v>41667.333333333336</v>
      </c>
      <c r="AL4092" s="1">
        <v>41688.708333333336</v>
      </c>
      <c r="AM4092" s="1">
        <v>41676.333333333336</v>
      </c>
      <c r="AN4092" s="1">
        <v>41697.708333333336</v>
      </c>
      <c r="AP4092" t="s">
        <v>113</v>
      </c>
      <c r="AU4092" t="s">
        <v>9230</v>
      </c>
      <c r="AY4092" t="s">
        <v>106</v>
      </c>
      <c r="AZ4092">
        <v>0</v>
      </c>
      <c r="BA4092">
        <v>0</v>
      </c>
      <c r="BD4092" s="3">
        <v>41321.662499999999</v>
      </c>
      <c r="BE4092" s="3">
        <v>41321.663888888892</v>
      </c>
      <c r="BF4092" t="s">
        <v>115</v>
      </c>
      <c r="BG4092" t="s">
        <v>115</v>
      </c>
      <c r="BH4092">
        <v>8149</v>
      </c>
      <c r="BM4092">
        <v>43550</v>
      </c>
      <c r="BR4092" t="s">
        <v>116</v>
      </c>
      <c r="BS4092" t="s">
        <v>117</v>
      </c>
      <c r="BU4092">
        <v>1</v>
      </c>
      <c r="BV4092" t="s">
        <v>118</v>
      </c>
      <c r="BX4092" t="s">
        <v>119</v>
      </c>
      <c r="BY4092" t="s">
        <v>119</v>
      </c>
      <c r="BZ4092" t="s">
        <v>119</v>
      </c>
      <c r="CA4092">
        <v>1</v>
      </c>
      <c r="CC4092" t="s">
        <v>120</v>
      </c>
      <c r="CH4092">
        <v>540</v>
      </c>
      <c r="CI4092">
        <v>38440</v>
      </c>
      <c r="CJ4092" t="s">
        <v>106</v>
      </c>
      <c r="CK4092" t="s">
        <v>106</v>
      </c>
      <c r="CL4092">
        <v>10</v>
      </c>
      <c r="CM4092" t="s">
        <v>2889</v>
      </c>
      <c r="CO4092">
        <v>125179</v>
      </c>
      <c r="CQ4092">
        <v>0</v>
      </c>
      <c r="CR4092">
        <v>0</v>
      </c>
      <c r="CS4092">
        <v>0</v>
      </c>
      <c r="CY4092" t="s">
        <v>123</v>
      </c>
      <c r="CZ4092" t="s">
        <v>124</v>
      </c>
      <c r="DD4092" t="str" cm="1">
        <f t="array" ref="DD4092">TEXT(_xlfn.SEQUENCE(1, DATEDIF(AG4092, AH4092, "m") + 1, AG4092, 30), "YYYY-APMM")</f>
        <v>2014-AP01</v>
      </c>
      <c r="DN4092">
        <f t="shared" si="126"/>
        <v>528</v>
      </c>
      <c r="DO4092" t="str">
        <f t="shared" si="127"/>
        <v>LABOR- SUBCONTRACTOR</v>
      </c>
    </row>
    <row r="4093" spans="1:119" x14ac:dyDescent="0.35">
      <c r="A4093" t="s">
        <v>105</v>
      </c>
      <c r="B4093">
        <v>503378</v>
      </c>
      <c r="C4093">
        <v>6359</v>
      </c>
      <c r="D4093">
        <v>125180</v>
      </c>
      <c r="E4093">
        <v>13662</v>
      </c>
      <c r="F4093">
        <v>0</v>
      </c>
      <c r="G4093" t="s">
        <v>106</v>
      </c>
      <c r="H4093" t="s">
        <v>106</v>
      </c>
      <c r="I4093" t="s">
        <v>106</v>
      </c>
      <c r="J4093" t="s">
        <v>107</v>
      </c>
      <c r="K4093" t="s">
        <v>108</v>
      </c>
      <c r="L4093" t="s">
        <v>109</v>
      </c>
      <c r="M4093" t="s">
        <v>110</v>
      </c>
      <c r="N4093" t="s">
        <v>9231</v>
      </c>
      <c r="O4093" t="s">
        <v>2891</v>
      </c>
      <c r="P4093">
        <v>8171</v>
      </c>
      <c r="Q4093">
        <v>64</v>
      </c>
      <c r="R4093">
        <v>0</v>
      </c>
      <c r="S4093">
        <v>120</v>
      </c>
      <c r="T4093">
        <v>0</v>
      </c>
      <c r="U4093">
        <v>99</v>
      </c>
      <c r="V4093">
        <v>99</v>
      </c>
      <c r="W4093">
        <v>120</v>
      </c>
      <c r="X4093">
        <v>0</v>
      </c>
      <c r="Y4093">
        <v>0</v>
      </c>
      <c r="Z4093">
        <v>0</v>
      </c>
      <c r="AD4093" s="1">
        <v>41688.333333333336</v>
      </c>
      <c r="AE4093" s="1">
        <v>41704.708333333336</v>
      </c>
      <c r="AG4093" s="1">
        <v>41678.333333333336</v>
      </c>
      <c r="AH4093" s="1">
        <v>41695.708333333336</v>
      </c>
      <c r="AI4093" s="1">
        <v>41678.333333333336</v>
      </c>
      <c r="AJ4093" s="1">
        <v>41695.708333333336</v>
      </c>
      <c r="AK4093" s="1">
        <v>41678.333333333336</v>
      </c>
      <c r="AL4093" s="1">
        <v>41695.708333333336</v>
      </c>
      <c r="AM4093" s="1">
        <v>41688.333333333336</v>
      </c>
      <c r="AN4093" s="1">
        <v>41704.708333333336</v>
      </c>
      <c r="AP4093" t="s">
        <v>113</v>
      </c>
      <c r="AU4093" t="s">
        <v>9232</v>
      </c>
      <c r="AY4093" t="s">
        <v>106</v>
      </c>
      <c r="AZ4093">
        <v>0</v>
      </c>
      <c r="BA4093">
        <v>0</v>
      </c>
      <c r="BD4093" s="3">
        <v>41321.662499999999</v>
      </c>
      <c r="BE4093" s="3">
        <v>41321.663888888892</v>
      </c>
      <c r="BF4093" t="s">
        <v>115</v>
      </c>
      <c r="BG4093" t="s">
        <v>115</v>
      </c>
      <c r="BH4093">
        <v>8149</v>
      </c>
      <c r="BM4093">
        <v>43480</v>
      </c>
      <c r="BR4093" t="s">
        <v>2893</v>
      </c>
      <c r="BS4093" t="s">
        <v>2894</v>
      </c>
      <c r="BU4093">
        <v>1</v>
      </c>
      <c r="BV4093" t="s">
        <v>118</v>
      </c>
      <c r="BX4093" t="s">
        <v>119</v>
      </c>
      <c r="BY4093" t="s">
        <v>119</v>
      </c>
      <c r="BZ4093" t="s">
        <v>119</v>
      </c>
      <c r="CA4093">
        <v>1</v>
      </c>
      <c r="CC4093" t="s">
        <v>120</v>
      </c>
      <c r="CH4093">
        <v>540</v>
      </c>
      <c r="CI4093">
        <v>38440</v>
      </c>
      <c r="CJ4093" t="s">
        <v>106</v>
      </c>
      <c r="CK4093" t="s">
        <v>106</v>
      </c>
      <c r="CL4093">
        <v>10</v>
      </c>
      <c r="CM4093" t="s">
        <v>2889</v>
      </c>
      <c r="CO4093">
        <v>125179</v>
      </c>
      <c r="CQ4093">
        <v>0</v>
      </c>
      <c r="CR4093">
        <v>0</v>
      </c>
      <c r="CS4093">
        <v>0</v>
      </c>
      <c r="CY4093" t="s">
        <v>123</v>
      </c>
      <c r="CZ4093" t="s">
        <v>124</v>
      </c>
      <c r="DD4093" t="str" cm="1">
        <f t="array" ref="DD4093">TEXT(_xlfn.SEQUENCE(1, DATEDIF(AG4093, AH4093, "m") + 1, AG4093, 30), "YYYY-APMM")</f>
        <v>2014-AP02</v>
      </c>
      <c r="DN4093">
        <f t="shared" si="126"/>
        <v>99</v>
      </c>
      <c r="DO4093" t="str">
        <f t="shared" si="127"/>
        <v>GRANITE MASON SK</v>
      </c>
    </row>
    <row r="4094" spans="1:119" x14ac:dyDescent="0.35">
      <c r="A4094" t="s">
        <v>105</v>
      </c>
      <c r="B4094">
        <v>503379</v>
      </c>
      <c r="C4094">
        <v>6359</v>
      </c>
      <c r="D4094">
        <v>125180</v>
      </c>
      <c r="E4094">
        <v>13662</v>
      </c>
      <c r="F4094">
        <v>0</v>
      </c>
      <c r="G4094" t="s">
        <v>106</v>
      </c>
      <c r="H4094" t="s">
        <v>106</v>
      </c>
      <c r="I4094" t="s">
        <v>106</v>
      </c>
      <c r="J4094" t="s">
        <v>107</v>
      </c>
      <c r="K4094" t="s">
        <v>108</v>
      </c>
      <c r="L4094" t="s">
        <v>109</v>
      </c>
      <c r="M4094" t="s">
        <v>110</v>
      </c>
      <c r="N4094" t="s">
        <v>9233</v>
      </c>
      <c r="O4094" t="s">
        <v>2899</v>
      </c>
      <c r="P4094">
        <v>8178</v>
      </c>
      <c r="Q4094">
        <v>272</v>
      </c>
      <c r="R4094">
        <v>0</v>
      </c>
      <c r="S4094">
        <v>200</v>
      </c>
      <c r="T4094">
        <v>0</v>
      </c>
      <c r="U4094">
        <v>1801.8</v>
      </c>
      <c r="V4094">
        <v>1801.8</v>
      </c>
      <c r="W4094">
        <v>200</v>
      </c>
      <c r="X4094">
        <v>0</v>
      </c>
      <c r="Y4094">
        <v>0</v>
      </c>
      <c r="Z4094">
        <v>0</v>
      </c>
      <c r="AD4094" s="1">
        <v>41746.333333333336</v>
      </c>
      <c r="AE4094" s="1">
        <v>41774.708333333336</v>
      </c>
      <c r="AG4094" s="1">
        <v>41707.333333333336</v>
      </c>
      <c r="AH4094" s="1">
        <v>41735.708333333336</v>
      </c>
      <c r="AI4094" s="1">
        <v>41707.333333333336</v>
      </c>
      <c r="AJ4094" s="1">
        <v>41735.708333333336</v>
      </c>
      <c r="AK4094" s="1">
        <v>41707.333333333336</v>
      </c>
      <c r="AL4094" s="1">
        <v>41735.708333333336</v>
      </c>
      <c r="AM4094" s="1">
        <v>41746.333333333336</v>
      </c>
      <c r="AN4094" s="1">
        <v>41774.708333333336</v>
      </c>
      <c r="AP4094" t="s">
        <v>113</v>
      </c>
      <c r="AU4094" t="s">
        <v>9234</v>
      </c>
      <c r="AY4094" t="s">
        <v>106</v>
      </c>
      <c r="AZ4094">
        <v>0</v>
      </c>
      <c r="BA4094">
        <v>0</v>
      </c>
      <c r="BD4094" s="3">
        <v>41321.662499999999</v>
      </c>
      <c r="BE4094" s="3">
        <v>41328.377083333333</v>
      </c>
      <c r="BF4094" t="s">
        <v>115</v>
      </c>
      <c r="BG4094" t="s">
        <v>115</v>
      </c>
      <c r="BH4094">
        <v>8149</v>
      </c>
      <c r="BM4094">
        <v>43550</v>
      </c>
      <c r="BR4094" t="s">
        <v>116</v>
      </c>
      <c r="BS4094" t="s">
        <v>117</v>
      </c>
      <c r="BU4094">
        <v>1</v>
      </c>
      <c r="BV4094" t="s">
        <v>118</v>
      </c>
      <c r="BX4094" t="s">
        <v>119</v>
      </c>
      <c r="BY4094" t="s">
        <v>119</v>
      </c>
      <c r="BZ4094" t="s">
        <v>119</v>
      </c>
      <c r="CA4094">
        <v>1</v>
      </c>
      <c r="CC4094" t="s">
        <v>120</v>
      </c>
      <c r="CH4094">
        <v>540</v>
      </c>
      <c r="CI4094">
        <v>38440</v>
      </c>
      <c r="CJ4094" t="s">
        <v>106</v>
      </c>
      <c r="CK4094" t="s">
        <v>106</v>
      </c>
      <c r="CL4094">
        <v>10</v>
      </c>
      <c r="CM4094" t="s">
        <v>2889</v>
      </c>
      <c r="CO4094">
        <v>125179</v>
      </c>
      <c r="CQ4094">
        <v>0</v>
      </c>
      <c r="CR4094">
        <v>0</v>
      </c>
      <c r="CS4094">
        <v>0</v>
      </c>
      <c r="CY4094" t="s">
        <v>123</v>
      </c>
      <c r="CZ4094" t="s">
        <v>124</v>
      </c>
      <c r="DD4094" t="str" cm="1">
        <f t="array" ref="DD4094">TEXT(_xlfn.SEQUENCE(1, DATEDIF(AG4094, AH4094, "m") + 1, AG4094, 30), "YYYY-APMM")</f>
        <v>2014-AP03</v>
      </c>
      <c r="DN4094">
        <f t="shared" si="126"/>
        <v>1801.8</v>
      </c>
      <c r="DO4094" t="str">
        <f t="shared" si="127"/>
        <v>LABOR- SUBCONTRACTOR</v>
      </c>
    </row>
    <row r="4095" spans="1:119" x14ac:dyDescent="0.35">
      <c r="A4095" t="s">
        <v>105</v>
      </c>
      <c r="B4095">
        <v>503380</v>
      </c>
      <c r="C4095">
        <v>6359</v>
      </c>
      <c r="D4095">
        <v>125183</v>
      </c>
      <c r="E4095">
        <v>13662</v>
      </c>
      <c r="F4095">
        <v>0</v>
      </c>
      <c r="G4095" t="s">
        <v>106</v>
      </c>
      <c r="H4095" t="s">
        <v>106</v>
      </c>
      <c r="I4095" t="s">
        <v>106</v>
      </c>
      <c r="J4095" t="s">
        <v>107</v>
      </c>
      <c r="K4095" t="s">
        <v>108</v>
      </c>
      <c r="L4095" t="s">
        <v>109</v>
      </c>
      <c r="M4095" t="s">
        <v>110</v>
      </c>
      <c r="N4095" t="s">
        <v>9235</v>
      </c>
      <c r="O4095" t="s">
        <v>3154</v>
      </c>
      <c r="P4095">
        <v>8165</v>
      </c>
      <c r="Q4095">
        <v>152</v>
      </c>
      <c r="R4095">
        <v>0</v>
      </c>
      <c r="S4095">
        <v>160</v>
      </c>
      <c r="T4095">
        <v>0</v>
      </c>
      <c r="U4095">
        <v>521.5</v>
      </c>
      <c r="V4095">
        <v>521.5</v>
      </c>
      <c r="W4095">
        <v>160</v>
      </c>
      <c r="X4095">
        <v>0</v>
      </c>
      <c r="Y4095">
        <v>0</v>
      </c>
      <c r="Z4095">
        <v>0</v>
      </c>
      <c r="AD4095" s="1">
        <v>41536.333333333336</v>
      </c>
      <c r="AE4095" s="1">
        <v>41559.708333333336</v>
      </c>
      <c r="AG4095" s="1">
        <v>41514.333333333336</v>
      </c>
      <c r="AH4095" s="1">
        <v>41536.708333333336</v>
      </c>
      <c r="AI4095" s="1">
        <v>41514.333333333336</v>
      </c>
      <c r="AJ4095" s="1">
        <v>41536.708333333336</v>
      </c>
      <c r="AK4095" s="1">
        <v>41514.333333333336</v>
      </c>
      <c r="AL4095" s="1">
        <v>41536.708333333336</v>
      </c>
      <c r="AM4095" s="1">
        <v>41536.333333333336</v>
      </c>
      <c r="AN4095" s="1">
        <v>41559.708333333336</v>
      </c>
      <c r="AP4095" t="s">
        <v>113</v>
      </c>
      <c r="AU4095" t="s">
        <v>9236</v>
      </c>
      <c r="AY4095" t="s">
        <v>106</v>
      </c>
      <c r="AZ4095">
        <v>0</v>
      </c>
      <c r="BA4095">
        <v>0</v>
      </c>
      <c r="BD4095" s="3">
        <v>41321.662499999999</v>
      </c>
      <c r="BE4095" s="3">
        <v>41321.663888888892</v>
      </c>
      <c r="BF4095" t="s">
        <v>115</v>
      </c>
      <c r="BG4095" t="s">
        <v>115</v>
      </c>
      <c r="BH4095">
        <v>8149</v>
      </c>
      <c r="BM4095">
        <v>43420</v>
      </c>
      <c r="BR4095" t="s">
        <v>3122</v>
      </c>
      <c r="BS4095" t="s">
        <v>3123</v>
      </c>
      <c r="BU4095">
        <v>1</v>
      </c>
      <c r="BV4095" t="s">
        <v>118</v>
      </c>
      <c r="BX4095" t="s">
        <v>119</v>
      </c>
      <c r="BY4095" t="s">
        <v>119</v>
      </c>
      <c r="BZ4095" t="s">
        <v>119</v>
      </c>
      <c r="CA4095">
        <v>1</v>
      </c>
      <c r="CC4095" t="s">
        <v>120</v>
      </c>
      <c r="CH4095">
        <v>540</v>
      </c>
      <c r="CI4095">
        <v>38410</v>
      </c>
      <c r="CJ4095" t="s">
        <v>106</v>
      </c>
      <c r="CK4095" t="s">
        <v>106</v>
      </c>
      <c r="CL4095">
        <v>20</v>
      </c>
      <c r="CM4095" t="s">
        <v>2867</v>
      </c>
      <c r="CO4095">
        <v>125182</v>
      </c>
      <c r="CQ4095">
        <v>0</v>
      </c>
      <c r="CR4095">
        <v>0</v>
      </c>
      <c r="CS4095">
        <v>0</v>
      </c>
      <c r="CY4095" t="s">
        <v>123</v>
      </c>
      <c r="CZ4095" t="s">
        <v>124</v>
      </c>
      <c r="DD4095" t="str" cm="1">
        <f t="array" ref="DD4095">TEXT(_xlfn.SEQUENCE(1, DATEDIF(AG4095, AH4095, "m") + 1, AG4095, 30), "YYYY-APMM")</f>
        <v>2013-AP08</v>
      </c>
      <c r="DN4095">
        <f t="shared" si="126"/>
        <v>521.5</v>
      </c>
      <c r="DO4095" t="str">
        <f t="shared" si="127"/>
        <v>STEEL FIXERS SK</v>
      </c>
    </row>
    <row r="4096" spans="1:119" x14ac:dyDescent="0.35">
      <c r="A4096" t="s">
        <v>105</v>
      </c>
      <c r="B4096">
        <v>503381</v>
      </c>
      <c r="C4096">
        <v>6359</v>
      </c>
      <c r="D4096">
        <v>125183</v>
      </c>
      <c r="E4096">
        <v>13662</v>
      </c>
      <c r="F4096">
        <v>0</v>
      </c>
      <c r="G4096" t="s">
        <v>106</v>
      </c>
      <c r="H4096" t="s">
        <v>106</v>
      </c>
      <c r="I4096" t="s">
        <v>106</v>
      </c>
      <c r="J4096" t="s">
        <v>107</v>
      </c>
      <c r="K4096" t="s">
        <v>108</v>
      </c>
      <c r="L4096" t="s">
        <v>109</v>
      </c>
      <c r="M4096" t="s">
        <v>110</v>
      </c>
      <c r="N4096" t="s">
        <v>9237</v>
      </c>
      <c r="O4096" t="s">
        <v>3157</v>
      </c>
      <c r="P4096">
        <v>8166</v>
      </c>
      <c r="Q4096">
        <v>336</v>
      </c>
      <c r="R4096">
        <v>96</v>
      </c>
      <c r="S4096">
        <v>160</v>
      </c>
      <c r="T4096">
        <v>0</v>
      </c>
      <c r="U4096">
        <v>84</v>
      </c>
      <c r="V4096">
        <v>84</v>
      </c>
      <c r="W4096">
        <v>160</v>
      </c>
      <c r="X4096">
        <v>0</v>
      </c>
      <c r="Y4096">
        <v>0</v>
      </c>
      <c r="Z4096">
        <v>0</v>
      </c>
      <c r="AD4096" s="1">
        <v>41573.333333333336</v>
      </c>
      <c r="AE4096" s="1">
        <v>41595.708333333336</v>
      </c>
      <c r="AG4096" s="1">
        <v>41521.333333333336</v>
      </c>
      <c r="AH4096" s="1">
        <v>41543.708333333336</v>
      </c>
      <c r="AI4096" s="1">
        <v>41521.333333333336</v>
      </c>
      <c r="AJ4096" s="1">
        <v>41543.708333333336</v>
      </c>
      <c r="AK4096" s="1">
        <v>41521.333333333336</v>
      </c>
      <c r="AL4096" s="1">
        <v>41543.708333333336</v>
      </c>
      <c r="AM4096" s="1">
        <v>41573.333333333336</v>
      </c>
      <c r="AN4096" s="1">
        <v>41595.708333333336</v>
      </c>
      <c r="AP4096" t="s">
        <v>113</v>
      </c>
      <c r="AU4096" t="s">
        <v>9238</v>
      </c>
      <c r="AY4096" t="s">
        <v>106</v>
      </c>
      <c r="AZ4096">
        <v>0</v>
      </c>
      <c r="BA4096">
        <v>0</v>
      </c>
      <c r="BD4096" s="3">
        <v>41321.662499999999</v>
      </c>
      <c r="BE4096" s="3">
        <v>41321.663888888892</v>
      </c>
      <c r="BF4096" t="s">
        <v>115</v>
      </c>
      <c r="BG4096" t="s">
        <v>115</v>
      </c>
      <c r="BH4096">
        <v>8149</v>
      </c>
      <c r="BM4096">
        <v>43430</v>
      </c>
      <c r="BR4096" t="s">
        <v>1304</v>
      </c>
      <c r="BS4096" t="s">
        <v>1305</v>
      </c>
      <c r="BU4096">
        <v>1</v>
      </c>
      <c r="BV4096" t="s">
        <v>118</v>
      </c>
      <c r="BX4096" t="s">
        <v>119</v>
      </c>
      <c r="BY4096" t="s">
        <v>119</v>
      </c>
      <c r="BZ4096" t="s">
        <v>119</v>
      </c>
      <c r="CA4096">
        <v>1</v>
      </c>
      <c r="CC4096" t="s">
        <v>120</v>
      </c>
      <c r="CH4096">
        <v>540</v>
      </c>
      <c r="CI4096">
        <v>38410</v>
      </c>
      <c r="CJ4096" t="s">
        <v>106</v>
      </c>
      <c r="CK4096" t="s">
        <v>106</v>
      </c>
      <c r="CL4096">
        <v>20</v>
      </c>
      <c r="CM4096" t="s">
        <v>2867</v>
      </c>
      <c r="CO4096">
        <v>125182</v>
      </c>
      <c r="CQ4096">
        <v>0</v>
      </c>
      <c r="CR4096">
        <v>0</v>
      </c>
      <c r="CS4096">
        <v>0</v>
      </c>
      <c r="CY4096" t="s">
        <v>123</v>
      </c>
      <c r="CZ4096" t="s">
        <v>124</v>
      </c>
      <c r="DD4096" t="str" cm="1">
        <f t="array" ref="DD4096">TEXT(_xlfn.SEQUENCE(1, DATEDIF(AG4096, AH4096, "m") + 1, AG4096, 30), "YYYY-APMM")</f>
        <v>2013-AP09</v>
      </c>
      <c r="DN4096">
        <f t="shared" si="126"/>
        <v>84</v>
      </c>
      <c r="DO4096" t="str">
        <f t="shared" si="127"/>
        <v>CARPENTERS SK</v>
      </c>
    </row>
    <row r="4097" spans="1:119" x14ac:dyDescent="0.35">
      <c r="A4097" t="s">
        <v>105</v>
      </c>
      <c r="B4097">
        <v>503382</v>
      </c>
      <c r="C4097">
        <v>6359</v>
      </c>
      <c r="D4097">
        <v>125184</v>
      </c>
      <c r="E4097">
        <v>13662</v>
      </c>
      <c r="F4097">
        <v>0</v>
      </c>
      <c r="G4097" t="s">
        <v>106</v>
      </c>
      <c r="H4097" t="s">
        <v>106</v>
      </c>
      <c r="I4097" t="s">
        <v>106</v>
      </c>
      <c r="J4097" t="s">
        <v>107</v>
      </c>
      <c r="K4097" t="s">
        <v>108</v>
      </c>
      <c r="L4097" t="s">
        <v>109</v>
      </c>
      <c r="M4097" t="s">
        <v>110</v>
      </c>
      <c r="N4097" t="s">
        <v>9239</v>
      </c>
      <c r="O4097" t="s">
        <v>3140</v>
      </c>
      <c r="P4097">
        <v>8165</v>
      </c>
      <c r="Q4097">
        <v>104</v>
      </c>
      <c r="R4097">
        <v>0</v>
      </c>
      <c r="S4097">
        <v>160</v>
      </c>
      <c r="T4097">
        <v>0</v>
      </c>
      <c r="U4097">
        <v>1524.25</v>
      </c>
      <c r="V4097">
        <v>1524.25</v>
      </c>
      <c r="W4097">
        <v>160</v>
      </c>
      <c r="X4097">
        <v>0</v>
      </c>
      <c r="Y4097">
        <v>0</v>
      </c>
      <c r="Z4097">
        <v>0</v>
      </c>
      <c r="AD4097" s="1">
        <v>41483.333333333336</v>
      </c>
      <c r="AE4097" s="1">
        <v>41508.708333333336</v>
      </c>
      <c r="AG4097" s="1">
        <v>41468.333333333336</v>
      </c>
      <c r="AH4097" s="1">
        <v>41490.708333333336</v>
      </c>
      <c r="AI4097" s="1">
        <v>41468.333333333336</v>
      </c>
      <c r="AJ4097" s="1">
        <v>41490.708333333336</v>
      </c>
      <c r="AK4097" s="1">
        <v>41468.333333333336</v>
      </c>
      <c r="AL4097" s="1">
        <v>41490.708333333336</v>
      </c>
      <c r="AM4097" s="1">
        <v>41483.333333333336</v>
      </c>
      <c r="AN4097" s="1">
        <v>41508.708333333336</v>
      </c>
      <c r="AP4097" t="s">
        <v>113</v>
      </c>
      <c r="AU4097" t="s">
        <v>9240</v>
      </c>
      <c r="AY4097" t="s">
        <v>106</v>
      </c>
      <c r="AZ4097">
        <v>0</v>
      </c>
      <c r="BA4097">
        <v>0</v>
      </c>
      <c r="BD4097" s="3">
        <v>41321.662499999999</v>
      </c>
      <c r="BE4097" s="3">
        <v>41321.663888888892</v>
      </c>
      <c r="BF4097" t="s">
        <v>115</v>
      </c>
      <c r="BG4097" t="s">
        <v>115</v>
      </c>
      <c r="BH4097">
        <v>8149</v>
      </c>
      <c r="BM4097">
        <v>43420</v>
      </c>
      <c r="BR4097" t="s">
        <v>3122</v>
      </c>
      <c r="BS4097" t="s">
        <v>3123</v>
      </c>
      <c r="BU4097">
        <v>1</v>
      </c>
      <c r="BV4097" t="s">
        <v>118</v>
      </c>
      <c r="BX4097" t="s">
        <v>119</v>
      </c>
      <c r="BY4097" t="s">
        <v>119</v>
      </c>
      <c r="BZ4097" t="s">
        <v>119</v>
      </c>
      <c r="CA4097">
        <v>1</v>
      </c>
      <c r="CC4097" t="s">
        <v>120</v>
      </c>
      <c r="CH4097">
        <v>540</v>
      </c>
      <c r="CI4097">
        <v>38390</v>
      </c>
      <c r="CJ4097" t="s">
        <v>106</v>
      </c>
      <c r="CK4097" t="s">
        <v>106</v>
      </c>
      <c r="CL4097">
        <v>10</v>
      </c>
      <c r="CM4097" t="s">
        <v>2889</v>
      </c>
      <c r="CO4097">
        <v>125182</v>
      </c>
      <c r="CQ4097">
        <v>0</v>
      </c>
      <c r="CR4097">
        <v>0</v>
      </c>
      <c r="CS4097">
        <v>0</v>
      </c>
      <c r="CY4097" t="s">
        <v>123</v>
      </c>
      <c r="CZ4097" t="s">
        <v>124</v>
      </c>
      <c r="DD4097" t="str" cm="1">
        <f t="array" ref="DD4097">TEXT(_xlfn.SEQUENCE(1, DATEDIF(AG4097, AH4097, "m") + 1, AG4097, 30), "YYYY-APMM")</f>
        <v>2013-AP07</v>
      </c>
      <c r="DN4097">
        <f t="shared" si="126"/>
        <v>1524.25</v>
      </c>
      <c r="DO4097" t="str">
        <f t="shared" si="127"/>
        <v>STEEL FIXERS SK</v>
      </c>
    </row>
    <row r="4098" spans="1:119" x14ac:dyDescent="0.35">
      <c r="A4098" t="s">
        <v>105</v>
      </c>
      <c r="B4098">
        <v>503383</v>
      </c>
      <c r="C4098">
        <v>6359</v>
      </c>
      <c r="D4098">
        <v>125184</v>
      </c>
      <c r="E4098">
        <v>13662</v>
      </c>
      <c r="F4098">
        <v>0</v>
      </c>
      <c r="G4098" t="s">
        <v>106</v>
      </c>
      <c r="H4098" t="s">
        <v>106</v>
      </c>
      <c r="I4098" t="s">
        <v>106</v>
      </c>
      <c r="J4098" t="s">
        <v>107</v>
      </c>
      <c r="K4098" t="s">
        <v>108</v>
      </c>
      <c r="L4098" t="s">
        <v>109</v>
      </c>
      <c r="M4098" t="s">
        <v>110</v>
      </c>
      <c r="N4098" t="s">
        <v>9241</v>
      </c>
      <c r="O4098" t="s">
        <v>3143</v>
      </c>
      <c r="P4098">
        <v>8167</v>
      </c>
      <c r="Q4098">
        <v>104</v>
      </c>
      <c r="R4098">
        <v>0</v>
      </c>
      <c r="S4098">
        <v>120</v>
      </c>
      <c r="T4098">
        <v>0</v>
      </c>
      <c r="U4098">
        <v>105</v>
      </c>
      <c r="V4098">
        <v>105</v>
      </c>
      <c r="W4098">
        <v>120</v>
      </c>
      <c r="X4098">
        <v>0</v>
      </c>
      <c r="Y4098">
        <v>0</v>
      </c>
      <c r="Z4098">
        <v>0</v>
      </c>
      <c r="AD4098" s="1">
        <v>41493.333333333336</v>
      </c>
      <c r="AE4098" s="1">
        <v>41513.708333333336</v>
      </c>
      <c r="AG4098" s="1">
        <v>41478.333333333336</v>
      </c>
      <c r="AH4098" s="1">
        <v>41494.708333333336</v>
      </c>
      <c r="AI4098" s="1">
        <v>41478.333333333336</v>
      </c>
      <c r="AJ4098" s="1">
        <v>41494.708333333336</v>
      </c>
      <c r="AK4098" s="1">
        <v>41478.333333333336</v>
      </c>
      <c r="AL4098" s="1">
        <v>41494.708333333336</v>
      </c>
      <c r="AM4098" s="1">
        <v>41493.333333333336</v>
      </c>
      <c r="AN4098" s="1">
        <v>41513.708333333336</v>
      </c>
      <c r="AP4098" t="s">
        <v>113</v>
      </c>
      <c r="AU4098" t="s">
        <v>9242</v>
      </c>
      <c r="AY4098" t="s">
        <v>106</v>
      </c>
      <c r="AZ4098">
        <v>0</v>
      </c>
      <c r="BA4098">
        <v>0</v>
      </c>
      <c r="BD4098" s="3">
        <v>41321.662499999999</v>
      </c>
      <c r="BE4098" s="3">
        <v>41321.663888888892</v>
      </c>
      <c r="BF4098" t="s">
        <v>115</v>
      </c>
      <c r="BG4098" t="s">
        <v>115</v>
      </c>
      <c r="BH4098">
        <v>8149</v>
      </c>
      <c r="BM4098">
        <v>43440</v>
      </c>
      <c r="BR4098" t="s">
        <v>3145</v>
      </c>
      <c r="BS4098" t="s">
        <v>3146</v>
      </c>
      <c r="BU4098">
        <v>1</v>
      </c>
      <c r="BV4098" t="s">
        <v>118</v>
      </c>
      <c r="BX4098" t="s">
        <v>119</v>
      </c>
      <c r="BY4098" t="s">
        <v>119</v>
      </c>
      <c r="BZ4098" t="s">
        <v>119</v>
      </c>
      <c r="CA4098">
        <v>1</v>
      </c>
      <c r="CC4098" t="s">
        <v>120</v>
      </c>
      <c r="CH4098">
        <v>540</v>
      </c>
      <c r="CI4098">
        <v>38390</v>
      </c>
      <c r="CJ4098" t="s">
        <v>106</v>
      </c>
      <c r="CK4098" t="s">
        <v>106</v>
      </c>
      <c r="CL4098">
        <v>10</v>
      </c>
      <c r="CM4098" t="s">
        <v>2889</v>
      </c>
      <c r="CO4098">
        <v>125182</v>
      </c>
      <c r="CQ4098">
        <v>0</v>
      </c>
      <c r="CR4098">
        <v>0</v>
      </c>
      <c r="CS4098">
        <v>0</v>
      </c>
      <c r="CY4098" t="s">
        <v>123</v>
      </c>
      <c r="CZ4098" t="s">
        <v>124</v>
      </c>
      <c r="DD4098" t="str" cm="1">
        <f t="array" ref="DD4098">TEXT(_xlfn.SEQUENCE(1, DATEDIF(AG4098, AH4098, "m") + 1, AG4098, 30), "YYYY-APMM")</f>
        <v>2013-AP07</v>
      </c>
      <c r="DN4098">
        <f t="shared" si="126"/>
        <v>105</v>
      </c>
      <c r="DO4098" t="str">
        <f t="shared" si="127"/>
        <v>CONCRETE MASON SK</v>
      </c>
    </row>
    <row r="4099" spans="1:119" x14ac:dyDescent="0.35">
      <c r="A4099" t="s">
        <v>105</v>
      </c>
      <c r="B4099">
        <v>503384</v>
      </c>
      <c r="C4099">
        <v>6359</v>
      </c>
      <c r="D4099">
        <v>125184</v>
      </c>
      <c r="E4099">
        <v>13662</v>
      </c>
      <c r="F4099">
        <v>0</v>
      </c>
      <c r="G4099" t="s">
        <v>106</v>
      </c>
      <c r="H4099" t="s">
        <v>106</v>
      </c>
      <c r="I4099" t="s">
        <v>106</v>
      </c>
      <c r="J4099" t="s">
        <v>107</v>
      </c>
      <c r="K4099" t="s">
        <v>108</v>
      </c>
      <c r="L4099" t="s">
        <v>109</v>
      </c>
      <c r="M4099" t="s">
        <v>110</v>
      </c>
      <c r="N4099" t="s">
        <v>9243</v>
      </c>
      <c r="O4099" t="s">
        <v>3164</v>
      </c>
      <c r="P4099">
        <v>8165</v>
      </c>
      <c r="Q4099">
        <v>104</v>
      </c>
      <c r="R4099">
        <v>0</v>
      </c>
      <c r="S4099">
        <v>200</v>
      </c>
      <c r="T4099">
        <v>0</v>
      </c>
      <c r="U4099">
        <v>6076</v>
      </c>
      <c r="V4099">
        <v>6076</v>
      </c>
      <c r="W4099">
        <v>200</v>
      </c>
      <c r="X4099">
        <v>0</v>
      </c>
      <c r="Y4099">
        <v>0</v>
      </c>
      <c r="Z4099">
        <v>0</v>
      </c>
      <c r="AD4099" s="1">
        <v>41505.333333333336</v>
      </c>
      <c r="AE4099" s="1">
        <v>41533.708333333336</v>
      </c>
      <c r="AG4099" s="1">
        <v>41486.333333333336</v>
      </c>
      <c r="AH4099" s="1">
        <v>41518.708333333336</v>
      </c>
      <c r="AI4099" s="1">
        <v>41486.333333333336</v>
      </c>
      <c r="AJ4099" s="1">
        <v>41518.708333333336</v>
      </c>
      <c r="AK4099" s="1">
        <v>41486.333333333336</v>
      </c>
      <c r="AL4099" s="1">
        <v>41518.708333333336</v>
      </c>
      <c r="AM4099" s="1">
        <v>41505.333333333336</v>
      </c>
      <c r="AN4099" s="1">
        <v>41533.708333333336</v>
      </c>
      <c r="AP4099" t="s">
        <v>113</v>
      </c>
      <c r="AU4099" t="s">
        <v>9244</v>
      </c>
      <c r="AY4099" t="s">
        <v>106</v>
      </c>
      <c r="AZ4099">
        <v>0</v>
      </c>
      <c r="BA4099">
        <v>0</v>
      </c>
      <c r="BD4099" s="3">
        <v>41321.662499999999</v>
      </c>
      <c r="BE4099" s="3">
        <v>41321.663888888892</v>
      </c>
      <c r="BF4099" t="s">
        <v>115</v>
      </c>
      <c r="BG4099" t="s">
        <v>115</v>
      </c>
      <c r="BH4099">
        <v>8149</v>
      </c>
      <c r="BM4099">
        <v>43420</v>
      </c>
      <c r="BR4099" t="s">
        <v>3122</v>
      </c>
      <c r="BS4099" t="s">
        <v>3123</v>
      </c>
      <c r="BU4099">
        <v>1</v>
      </c>
      <c r="BV4099" t="s">
        <v>118</v>
      </c>
      <c r="BX4099" t="s">
        <v>119</v>
      </c>
      <c r="BY4099" t="s">
        <v>119</v>
      </c>
      <c r="BZ4099" t="s">
        <v>119</v>
      </c>
      <c r="CA4099">
        <v>1</v>
      </c>
      <c r="CC4099" t="s">
        <v>120</v>
      </c>
      <c r="CH4099">
        <v>540</v>
      </c>
      <c r="CI4099">
        <v>38390</v>
      </c>
      <c r="CJ4099" t="s">
        <v>106</v>
      </c>
      <c r="CK4099" t="s">
        <v>106</v>
      </c>
      <c r="CL4099">
        <v>10</v>
      </c>
      <c r="CM4099" t="s">
        <v>2889</v>
      </c>
      <c r="CO4099">
        <v>125182</v>
      </c>
      <c r="CQ4099">
        <v>0</v>
      </c>
      <c r="CR4099">
        <v>0</v>
      </c>
      <c r="CS4099">
        <v>0</v>
      </c>
      <c r="CY4099" t="s">
        <v>123</v>
      </c>
      <c r="CZ4099" t="s">
        <v>124</v>
      </c>
      <c r="DD4099" t="str" cm="1">
        <f t="array" ref="DD4099:DE4099">TEXT(_xlfn.SEQUENCE(1, DATEDIF(AG4099, AH4099, "m") + 1, AG4099, 30), "YYYY-APMM")</f>
        <v>2013-AP07</v>
      </c>
      <c r="DE4099" t="str">
        <v>2013-AP08</v>
      </c>
      <c r="DN4099">
        <f t="shared" ref="DN4099:DN4162" si="128">V4099/COUNTIF(DD4099:DF4099, "&lt;&gt;")</f>
        <v>3038</v>
      </c>
      <c r="DO4099" t="str">
        <f t="shared" ref="DO4099:DO4162" si="129">BR4099</f>
        <v>STEEL FIXERS SK</v>
      </c>
    </row>
    <row r="4100" spans="1:119" x14ac:dyDescent="0.35">
      <c r="A4100" t="s">
        <v>105</v>
      </c>
      <c r="B4100">
        <v>503385</v>
      </c>
      <c r="C4100">
        <v>6359</v>
      </c>
      <c r="D4100">
        <v>125184</v>
      </c>
      <c r="E4100">
        <v>13662</v>
      </c>
      <c r="F4100">
        <v>0</v>
      </c>
      <c r="G4100" t="s">
        <v>106</v>
      </c>
      <c r="H4100" t="s">
        <v>106</v>
      </c>
      <c r="I4100" t="s">
        <v>106</v>
      </c>
      <c r="J4100" t="s">
        <v>107</v>
      </c>
      <c r="K4100" t="s">
        <v>108</v>
      </c>
      <c r="L4100" t="s">
        <v>109</v>
      </c>
      <c r="M4100" t="s">
        <v>110</v>
      </c>
      <c r="N4100" t="s">
        <v>9245</v>
      </c>
      <c r="O4100" t="s">
        <v>3167</v>
      </c>
      <c r="P4100">
        <v>8167</v>
      </c>
      <c r="Q4100">
        <v>104</v>
      </c>
      <c r="R4100">
        <v>0</v>
      </c>
      <c r="S4100">
        <v>120</v>
      </c>
      <c r="T4100">
        <v>0</v>
      </c>
      <c r="U4100">
        <v>1302</v>
      </c>
      <c r="V4100">
        <v>1302</v>
      </c>
      <c r="W4100">
        <v>120</v>
      </c>
      <c r="X4100">
        <v>0</v>
      </c>
      <c r="Y4100">
        <v>0</v>
      </c>
      <c r="Z4100">
        <v>0</v>
      </c>
      <c r="AD4100" s="1">
        <v>41521.333333333336</v>
      </c>
      <c r="AE4100" s="1">
        <v>41538.708333333336</v>
      </c>
      <c r="AG4100" s="1">
        <v>41506.333333333336</v>
      </c>
      <c r="AH4100" s="1">
        <v>41522.708333333336</v>
      </c>
      <c r="AI4100" s="1">
        <v>41506.333333333336</v>
      </c>
      <c r="AJ4100" s="1">
        <v>41522.708333333336</v>
      </c>
      <c r="AK4100" s="1">
        <v>41506.333333333336</v>
      </c>
      <c r="AL4100" s="1">
        <v>41522.708333333336</v>
      </c>
      <c r="AM4100" s="1">
        <v>41521.333333333336</v>
      </c>
      <c r="AN4100" s="1">
        <v>41538.708333333336</v>
      </c>
      <c r="AP4100" t="s">
        <v>113</v>
      </c>
      <c r="AU4100" t="s">
        <v>9246</v>
      </c>
      <c r="AY4100" t="s">
        <v>106</v>
      </c>
      <c r="AZ4100">
        <v>0</v>
      </c>
      <c r="BA4100">
        <v>0</v>
      </c>
      <c r="BD4100" s="3">
        <v>41321.662499999999</v>
      </c>
      <c r="BE4100" s="3">
        <v>41321.663888888892</v>
      </c>
      <c r="BF4100" t="s">
        <v>115</v>
      </c>
      <c r="BG4100" t="s">
        <v>115</v>
      </c>
      <c r="BH4100">
        <v>8149</v>
      </c>
      <c r="BM4100">
        <v>43440</v>
      </c>
      <c r="BR4100" t="s">
        <v>3145</v>
      </c>
      <c r="BS4100" t="s">
        <v>3146</v>
      </c>
      <c r="BU4100">
        <v>1</v>
      </c>
      <c r="BV4100" t="s">
        <v>118</v>
      </c>
      <c r="BX4100" t="s">
        <v>119</v>
      </c>
      <c r="BY4100" t="s">
        <v>119</v>
      </c>
      <c r="BZ4100" t="s">
        <v>119</v>
      </c>
      <c r="CA4100">
        <v>1</v>
      </c>
      <c r="CC4100" t="s">
        <v>120</v>
      </c>
      <c r="CH4100">
        <v>540</v>
      </c>
      <c r="CI4100">
        <v>38390</v>
      </c>
      <c r="CJ4100" t="s">
        <v>106</v>
      </c>
      <c r="CK4100" t="s">
        <v>106</v>
      </c>
      <c r="CL4100">
        <v>10</v>
      </c>
      <c r="CM4100" t="s">
        <v>2889</v>
      </c>
      <c r="CO4100">
        <v>125182</v>
      </c>
      <c r="CQ4100">
        <v>0</v>
      </c>
      <c r="CR4100">
        <v>0</v>
      </c>
      <c r="CS4100">
        <v>0</v>
      </c>
      <c r="CY4100" t="s">
        <v>123</v>
      </c>
      <c r="CZ4100" t="s">
        <v>124</v>
      </c>
      <c r="DD4100" t="str" cm="1">
        <f t="array" ref="DD4100">TEXT(_xlfn.SEQUENCE(1, DATEDIF(AG4100, AH4100, "m") + 1, AG4100, 30), "YYYY-APMM")</f>
        <v>2013-AP08</v>
      </c>
      <c r="DN4100">
        <f t="shared" si="128"/>
        <v>1302</v>
      </c>
      <c r="DO4100" t="str">
        <f t="shared" si="129"/>
        <v>CONCRETE MASON SK</v>
      </c>
    </row>
    <row r="4101" spans="1:119" x14ac:dyDescent="0.35">
      <c r="A4101" t="s">
        <v>105</v>
      </c>
      <c r="B4101">
        <v>503386</v>
      </c>
      <c r="C4101">
        <v>6359</v>
      </c>
      <c r="D4101">
        <v>125186</v>
      </c>
      <c r="E4101">
        <v>13662</v>
      </c>
      <c r="F4101">
        <v>0</v>
      </c>
      <c r="G4101" t="s">
        <v>106</v>
      </c>
      <c r="H4101" t="s">
        <v>106</v>
      </c>
      <c r="I4101" t="s">
        <v>106</v>
      </c>
      <c r="J4101" t="s">
        <v>107</v>
      </c>
      <c r="K4101" t="s">
        <v>108</v>
      </c>
      <c r="L4101" t="s">
        <v>109</v>
      </c>
      <c r="M4101" t="s">
        <v>110</v>
      </c>
      <c r="N4101" t="s">
        <v>9247</v>
      </c>
      <c r="O4101" t="s">
        <v>3105</v>
      </c>
      <c r="P4101">
        <v>8177</v>
      </c>
      <c r="Q4101">
        <v>104</v>
      </c>
      <c r="R4101">
        <v>0</v>
      </c>
      <c r="S4101">
        <v>200</v>
      </c>
      <c r="T4101">
        <v>0</v>
      </c>
      <c r="U4101">
        <v>476</v>
      </c>
      <c r="V4101">
        <v>476</v>
      </c>
      <c r="W4101">
        <v>200</v>
      </c>
      <c r="X4101">
        <v>224</v>
      </c>
      <c r="Y4101">
        <v>0</v>
      </c>
      <c r="Z4101">
        <v>224</v>
      </c>
      <c r="AD4101" s="1">
        <v>41372.333333333336</v>
      </c>
      <c r="AE4101" s="1">
        <v>41400.708333333336</v>
      </c>
      <c r="AG4101" s="1">
        <v>41357.333333333336</v>
      </c>
      <c r="AH4101" s="1">
        <v>41385.708333333336</v>
      </c>
      <c r="AI4101" s="1">
        <v>41357.333333333336</v>
      </c>
      <c r="AJ4101" s="1">
        <v>41385.708333333336</v>
      </c>
      <c r="AK4101" s="1">
        <v>41357.333333333336</v>
      </c>
      <c r="AL4101" s="1">
        <v>41385.708333333336</v>
      </c>
      <c r="AM4101" s="1">
        <v>41372.333333333336</v>
      </c>
      <c r="AN4101" s="1">
        <v>41400.708333333336</v>
      </c>
      <c r="AP4101" t="s">
        <v>113</v>
      </c>
      <c r="AU4101" t="s">
        <v>9248</v>
      </c>
      <c r="AY4101" t="s">
        <v>106</v>
      </c>
      <c r="AZ4101">
        <v>0</v>
      </c>
      <c r="BA4101">
        <v>0</v>
      </c>
      <c r="BD4101" s="3">
        <v>41321.662499999999</v>
      </c>
      <c r="BE4101" s="3">
        <v>41321.663888888892</v>
      </c>
      <c r="BF4101" t="s">
        <v>115</v>
      </c>
      <c r="BG4101" t="s">
        <v>115</v>
      </c>
      <c r="BH4101">
        <v>8149</v>
      </c>
      <c r="BM4101">
        <v>43540</v>
      </c>
      <c r="BR4101" t="s">
        <v>1299</v>
      </c>
      <c r="BS4101" t="s">
        <v>1300</v>
      </c>
      <c r="BU4101">
        <v>1</v>
      </c>
      <c r="BV4101" t="s">
        <v>118</v>
      </c>
      <c r="BX4101" t="s">
        <v>119</v>
      </c>
      <c r="BY4101" t="s">
        <v>119</v>
      </c>
      <c r="BZ4101" t="s">
        <v>119</v>
      </c>
      <c r="CA4101">
        <v>1</v>
      </c>
      <c r="CC4101" t="s">
        <v>120</v>
      </c>
      <c r="CH4101">
        <v>540</v>
      </c>
      <c r="CI4101">
        <v>38370</v>
      </c>
      <c r="CJ4101" t="s">
        <v>106</v>
      </c>
      <c r="CK4101" t="s">
        <v>106</v>
      </c>
      <c r="CL4101">
        <v>10</v>
      </c>
      <c r="CM4101" t="s">
        <v>3107</v>
      </c>
      <c r="CO4101">
        <v>125185</v>
      </c>
      <c r="CQ4101">
        <v>0</v>
      </c>
      <c r="CR4101">
        <v>0</v>
      </c>
      <c r="CS4101">
        <v>0</v>
      </c>
      <c r="CY4101" t="s">
        <v>123</v>
      </c>
      <c r="CZ4101" t="s">
        <v>124</v>
      </c>
      <c r="DD4101" t="str" cm="1">
        <f t="array" ref="DD4101">TEXT(_xlfn.SEQUENCE(1, DATEDIF(AG4101, AH4101, "m") + 1, AG4101, 30), "YYYY-APMM")</f>
        <v>2013-AP03</v>
      </c>
      <c r="DN4101">
        <f t="shared" si="128"/>
        <v>476</v>
      </c>
      <c r="DO4101" t="str">
        <f t="shared" si="129"/>
        <v>LABOR - CIVIL</v>
      </c>
    </row>
    <row r="4102" spans="1:119" x14ac:dyDescent="0.35">
      <c r="A4102" t="s">
        <v>105</v>
      </c>
      <c r="B4102">
        <v>503387</v>
      </c>
      <c r="C4102">
        <v>6359</v>
      </c>
      <c r="D4102">
        <v>125186</v>
      </c>
      <c r="E4102">
        <v>13662</v>
      </c>
      <c r="F4102">
        <v>0</v>
      </c>
      <c r="G4102" t="s">
        <v>106</v>
      </c>
      <c r="H4102" t="s">
        <v>106</v>
      </c>
      <c r="I4102" t="s">
        <v>106</v>
      </c>
      <c r="J4102" t="s">
        <v>107</v>
      </c>
      <c r="K4102" t="s">
        <v>108</v>
      </c>
      <c r="L4102" t="s">
        <v>109</v>
      </c>
      <c r="M4102" t="s">
        <v>110</v>
      </c>
      <c r="N4102" t="s">
        <v>9249</v>
      </c>
      <c r="O4102" t="s">
        <v>3109</v>
      </c>
      <c r="P4102">
        <v>8178</v>
      </c>
      <c r="Q4102">
        <v>104</v>
      </c>
      <c r="R4102">
        <v>0</v>
      </c>
      <c r="S4102">
        <v>160</v>
      </c>
      <c r="T4102">
        <v>0</v>
      </c>
      <c r="U4102">
        <v>902</v>
      </c>
      <c r="V4102">
        <v>902</v>
      </c>
      <c r="W4102">
        <v>160</v>
      </c>
      <c r="X4102">
        <v>0</v>
      </c>
      <c r="Y4102">
        <v>0</v>
      </c>
      <c r="Z4102">
        <v>0</v>
      </c>
      <c r="AD4102" s="1">
        <v>41384.333333333336</v>
      </c>
      <c r="AE4102" s="1">
        <v>41406.708333333336</v>
      </c>
      <c r="AG4102" s="1">
        <v>41368.333333333336</v>
      </c>
      <c r="AH4102" s="1">
        <v>41391.708333333336</v>
      </c>
      <c r="AI4102" s="1">
        <v>41368.333333333336</v>
      </c>
      <c r="AJ4102" s="1">
        <v>41391.708333333336</v>
      </c>
      <c r="AK4102" s="1">
        <v>41368.333333333336</v>
      </c>
      <c r="AL4102" s="1">
        <v>41391.708333333336</v>
      </c>
      <c r="AM4102" s="1">
        <v>41384.333333333336</v>
      </c>
      <c r="AN4102" s="1">
        <v>41406.708333333336</v>
      </c>
      <c r="AP4102" t="s">
        <v>113</v>
      </c>
      <c r="AU4102" t="s">
        <v>9250</v>
      </c>
      <c r="AY4102" t="s">
        <v>106</v>
      </c>
      <c r="AZ4102">
        <v>0</v>
      </c>
      <c r="BA4102">
        <v>0</v>
      </c>
      <c r="BD4102" s="3">
        <v>41321.662499999999</v>
      </c>
      <c r="BE4102" s="3">
        <v>41321.663888888892</v>
      </c>
      <c r="BF4102" t="s">
        <v>115</v>
      </c>
      <c r="BG4102" t="s">
        <v>115</v>
      </c>
      <c r="BH4102">
        <v>8149</v>
      </c>
      <c r="BM4102">
        <v>43550</v>
      </c>
      <c r="BR4102" t="s">
        <v>116</v>
      </c>
      <c r="BS4102" t="s">
        <v>117</v>
      </c>
      <c r="BU4102">
        <v>1</v>
      </c>
      <c r="BV4102" t="s">
        <v>118</v>
      </c>
      <c r="BX4102" t="s">
        <v>119</v>
      </c>
      <c r="BY4102" t="s">
        <v>119</v>
      </c>
      <c r="BZ4102" t="s">
        <v>119</v>
      </c>
      <c r="CA4102">
        <v>1</v>
      </c>
      <c r="CC4102" t="s">
        <v>120</v>
      </c>
      <c r="CH4102">
        <v>540</v>
      </c>
      <c r="CI4102">
        <v>38370</v>
      </c>
      <c r="CJ4102" t="s">
        <v>106</v>
      </c>
      <c r="CK4102" t="s">
        <v>106</v>
      </c>
      <c r="CL4102">
        <v>10</v>
      </c>
      <c r="CM4102" t="s">
        <v>3107</v>
      </c>
      <c r="CO4102">
        <v>125185</v>
      </c>
      <c r="CQ4102">
        <v>0</v>
      </c>
      <c r="CR4102">
        <v>0</v>
      </c>
      <c r="CS4102">
        <v>0</v>
      </c>
      <c r="CY4102" t="s">
        <v>123</v>
      </c>
      <c r="CZ4102" t="s">
        <v>124</v>
      </c>
      <c r="DD4102" t="str" cm="1">
        <f t="array" ref="DD4102">TEXT(_xlfn.SEQUENCE(1, DATEDIF(AG4102, AH4102, "m") + 1, AG4102, 30), "YYYY-APMM")</f>
        <v>2013-AP04</v>
      </c>
      <c r="DN4102">
        <f t="shared" si="128"/>
        <v>902</v>
      </c>
      <c r="DO4102" t="str">
        <f t="shared" si="129"/>
        <v>LABOR- SUBCONTRACTOR</v>
      </c>
    </row>
    <row r="4103" spans="1:119" x14ac:dyDescent="0.35">
      <c r="A4103" t="s">
        <v>105</v>
      </c>
      <c r="B4103">
        <v>503388</v>
      </c>
      <c r="C4103">
        <v>6359</v>
      </c>
      <c r="D4103">
        <v>125186</v>
      </c>
      <c r="E4103">
        <v>13662</v>
      </c>
      <c r="F4103">
        <v>0</v>
      </c>
      <c r="G4103" t="s">
        <v>106</v>
      </c>
      <c r="H4103" t="s">
        <v>106</v>
      </c>
      <c r="I4103" t="s">
        <v>106</v>
      </c>
      <c r="J4103" t="s">
        <v>107</v>
      </c>
      <c r="K4103" t="s">
        <v>108</v>
      </c>
      <c r="L4103" t="s">
        <v>109</v>
      </c>
      <c r="M4103" t="s">
        <v>110</v>
      </c>
      <c r="N4103" t="s">
        <v>9251</v>
      </c>
      <c r="O4103" t="s">
        <v>3112</v>
      </c>
      <c r="P4103">
        <v>8163</v>
      </c>
      <c r="Q4103">
        <v>104</v>
      </c>
      <c r="R4103">
        <v>0</v>
      </c>
      <c r="S4103">
        <v>160</v>
      </c>
      <c r="T4103">
        <v>0</v>
      </c>
      <c r="U4103">
        <v>29.75</v>
      </c>
      <c r="V4103">
        <v>29.75</v>
      </c>
      <c r="W4103">
        <v>160</v>
      </c>
      <c r="X4103">
        <v>0</v>
      </c>
      <c r="Y4103">
        <v>0</v>
      </c>
      <c r="Z4103">
        <v>0</v>
      </c>
      <c r="AD4103" s="1">
        <v>41386.333333333336</v>
      </c>
      <c r="AE4103" s="1">
        <v>41408.708333333336</v>
      </c>
      <c r="AG4103" s="1">
        <v>41371.333333333336</v>
      </c>
      <c r="AH4103" s="1">
        <v>41393.708333333336</v>
      </c>
      <c r="AI4103" s="1">
        <v>41371.333333333336</v>
      </c>
      <c r="AJ4103" s="1">
        <v>41393.708333333336</v>
      </c>
      <c r="AK4103" s="1">
        <v>41371.333333333336</v>
      </c>
      <c r="AL4103" s="1">
        <v>41393.708333333336</v>
      </c>
      <c r="AM4103" s="1">
        <v>41386.333333333336</v>
      </c>
      <c r="AN4103" s="1">
        <v>41408.708333333336</v>
      </c>
      <c r="AP4103" t="s">
        <v>113</v>
      </c>
      <c r="AU4103" t="s">
        <v>9252</v>
      </c>
      <c r="AY4103" t="s">
        <v>106</v>
      </c>
      <c r="AZ4103">
        <v>0</v>
      </c>
      <c r="BA4103">
        <v>0</v>
      </c>
      <c r="BD4103" s="3">
        <v>41321.662499999999</v>
      </c>
      <c r="BE4103" s="3">
        <v>41321.663888888892</v>
      </c>
      <c r="BF4103" t="s">
        <v>115</v>
      </c>
      <c r="BG4103" t="s">
        <v>115</v>
      </c>
      <c r="BH4103">
        <v>8149</v>
      </c>
      <c r="BM4103">
        <v>43400</v>
      </c>
      <c r="BR4103" t="s">
        <v>3114</v>
      </c>
      <c r="BS4103" t="s">
        <v>3115</v>
      </c>
      <c r="BU4103">
        <v>1</v>
      </c>
      <c r="BV4103" t="s">
        <v>118</v>
      </c>
      <c r="BX4103" t="s">
        <v>119</v>
      </c>
      <c r="BY4103" t="s">
        <v>119</v>
      </c>
      <c r="BZ4103" t="s">
        <v>119</v>
      </c>
      <c r="CA4103">
        <v>1</v>
      </c>
      <c r="CC4103" t="s">
        <v>120</v>
      </c>
      <c r="CH4103">
        <v>540</v>
      </c>
      <c r="CI4103">
        <v>38370</v>
      </c>
      <c r="CJ4103" t="s">
        <v>106</v>
      </c>
      <c r="CK4103" t="s">
        <v>106</v>
      </c>
      <c r="CL4103">
        <v>10</v>
      </c>
      <c r="CM4103" t="s">
        <v>3107</v>
      </c>
      <c r="CO4103">
        <v>125185</v>
      </c>
      <c r="CQ4103">
        <v>0</v>
      </c>
      <c r="CR4103">
        <v>0</v>
      </c>
      <c r="CS4103">
        <v>0</v>
      </c>
      <c r="CY4103" t="s">
        <v>123</v>
      </c>
      <c r="CZ4103" t="s">
        <v>124</v>
      </c>
      <c r="DD4103" t="str" cm="1">
        <f t="array" ref="DD4103">TEXT(_xlfn.SEQUENCE(1, DATEDIF(AG4103, AH4103, "m") + 1, AG4103, 30), "YYYY-APMM")</f>
        <v>2013-AP04</v>
      </c>
      <c r="DN4103">
        <f t="shared" si="128"/>
        <v>29.75</v>
      </c>
      <c r="DO4103" t="str">
        <f t="shared" si="129"/>
        <v>BLINDING MASON SK</v>
      </c>
    </row>
    <row r="4104" spans="1:119" x14ac:dyDescent="0.35">
      <c r="A4104" t="s">
        <v>105</v>
      </c>
      <c r="B4104">
        <v>503389</v>
      </c>
      <c r="C4104">
        <v>6359</v>
      </c>
      <c r="D4104">
        <v>125186</v>
      </c>
      <c r="E4104">
        <v>13662</v>
      </c>
      <c r="F4104">
        <v>0</v>
      </c>
      <c r="G4104" t="s">
        <v>106</v>
      </c>
      <c r="H4104" t="s">
        <v>106</v>
      </c>
      <c r="I4104" t="s">
        <v>106</v>
      </c>
      <c r="J4104" t="s">
        <v>107</v>
      </c>
      <c r="K4104" t="s">
        <v>108</v>
      </c>
      <c r="L4104" t="s">
        <v>109</v>
      </c>
      <c r="M4104" t="s">
        <v>110</v>
      </c>
      <c r="N4104" t="s">
        <v>9253</v>
      </c>
      <c r="O4104" t="s">
        <v>3117</v>
      </c>
      <c r="P4104">
        <v>8164</v>
      </c>
      <c r="Q4104">
        <v>104</v>
      </c>
      <c r="R4104">
        <v>0</v>
      </c>
      <c r="S4104">
        <v>160</v>
      </c>
      <c r="T4104">
        <v>0</v>
      </c>
      <c r="U4104">
        <v>681</v>
      </c>
      <c r="V4104">
        <v>681</v>
      </c>
      <c r="W4104">
        <v>160</v>
      </c>
      <c r="X4104">
        <v>0</v>
      </c>
      <c r="Y4104">
        <v>0</v>
      </c>
      <c r="Z4104">
        <v>0</v>
      </c>
      <c r="AD4104" s="1">
        <v>41392.333333333336</v>
      </c>
      <c r="AE4104" s="1">
        <v>41414.708333333336</v>
      </c>
      <c r="AG4104" s="1">
        <v>41377.333333333336</v>
      </c>
      <c r="AH4104" s="1">
        <v>41399.708333333336</v>
      </c>
      <c r="AI4104" s="1">
        <v>41377.333333333336</v>
      </c>
      <c r="AJ4104" s="1">
        <v>41399.708333333336</v>
      </c>
      <c r="AK4104" s="1">
        <v>41377.333333333336</v>
      </c>
      <c r="AL4104" s="1">
        <v>41399.708333333336</v>
      </c>
      <c r="AM4104" s="1">
        <v>41392.333333333336</v>
      </c>
      <c r="AN4104" s="1">
        <v>41414.708333333336</v>
      </c>
      <c r="AP4104" t="s">
        <v>113</v>
      </c>
      <c r="AU4104" t="s">
        <v>9254</v>
      </c>
      <c r="AY4104" t="s">
        <v>106</v>
      </c>
      <c r="AZ4104">
        <v>0</v>
      </c>
      <c r="BA4104">
        <v>0</v>
      </c>
      <c r="BD4104" s="3">
        <v>41321.662499999999</v>
      </c>
      <c r="BE4104" s="3">
        <v>41321.663888888892</v>
      </c>
      <c r="BF4104" t="s">
        <v>115</v>
      </c>
      <c r="BG4104" t="s">
        <v>115</v>
      </c>
      <c r="BH4104">
        <v>8149</v>
      </c>
      <c r="BM4104">
        <v>43410</v>
      </c>
      <c r="BR4104" t="s">
        <v>2865</v>
      </c>
      <c r="BS4104" t="s">
        <v>2866</v>
      </c>
      <c r="BU4104">
        <v>1</v>
      </c>
      <c r="BV4104" t="s">
        <v>118</v>
      </c>
      <c r="BX4104" t="s">
        <v>119</v>
      </c>
      <c r="BY4104" t="s">
        <v>119</v>
      </c>
      <c r="BZ4104" t="s">
        <v>119</v>
      </c>
      <c r="CA4104">
        <v>1</v>
      </c>
      <c r="CC4104" t="s">
        <v>120</v>
      </c>
      <c r="CH4104">
        <v>540</v>
      </c>
      <c r="CI4104">
        <v>38370</v>
      </c>
      <c r="CJ4104" t="s">
        <v>106</v>
      </c>
      <c r="CK4104" t="s">
        <v>106</v>
      </c>
      <c r="CL4104">
        <v>10</v>
      </c>
      <c r="CM4104" t="s">
        <v>3107</v>
      </c>
      <c r="CO4104">
        <v>125185</v>
      </c>
      <c r="CQ4104">
        <v>0</v>
      </c>
      <c r="CR4104">
        <v>0</v>
      </c>
      <c r="CS4104">
        <v>0</v>
      </c>
      <c r="CY4104" t="s">
        <v>123</v>
      </c>
      <c r="CZ4104" t="s">
        <v>124</v>
      </c>
      <c r="DD4104" t="str" cm="1">
        <f t="array" ref="DD4104">TEXT(_xlfn.SEQUENCE(1, DATEDIF(AG4104, AH4104, "m") + 1, AG4104, 30), "YYYY-APMM")</f>
        <v>2013-AP04</v>
      </c>
      <c r="DN4104">
        <f t="shared" si="128"/>
        <v>681</v>
      </c>
      <c r="DO4104" t="str">
        <f t="shared" si="129"/>
        <v>SCREED MASON SK</v>
      </c>
    </row>
    <row r="4105" spans="1:119" x14ac:dyDescent="0.35">
      <c r="A4105" t="s">
        <v>105</v>
      </c>
      <c r="B4105">
        <v>503390</v>
      </c>
      <c r="C4105">
        <v>6359</v>
      </c>
      <c r="D4105">
        <v>125186</v>
      </c>
      <c r="E4105">
        <v>13662</v>
      </c>
      <c r="F4105">
        <v>0</v>
      </c>
      <c r="G4105" t="s">
        <v>106</v>
      </c>
      <c r="H4105" t="s">
        <v>106</v>
      </c>
      <c r="I4105" t="s">
        <v>106</v>
      </c>
      <c r="J4105" t="s">
        <v>107</v>
      </c>
      <c r="K4105" t="s">
        <v>108</v>
      </c>
      <c r="L4105" t="s">
        <v>109</v>
      </c>
      <c r="M4105" t="s">
        <v>110</v>
      </c>
      <c r="N4105" t="s">
        <v>9255</v>
      </c>
      <c r="O4105" t="s">
        <v>3120</v>
      </c>
      <c r="P4105">
        <v>8165</v>
      </c>
      <c r="Q4105">
        <v>104</v>
      </c>
      <c r="R4105">
        <v>0</v>
      </c>
      <c r="S4105">
        <v>160</v>
      </c>
      <c r="T4105">
        <v>0</v>
      </c>
      <c r="U4105">
        <v>1335.25</v>
      </c>
      <c r="V4105">
        <v>1335.25</v>
      </c>
      <c r="W4105">
        <v>160</v>
      </c>
      <c r="X4105">
        <v>0</v>
      </c>
      <c r="Y4105">
        <v>0</v>
      </c>
      <c r="Z4105">
        <v>0</v>
      </c>
      <c r="AD4105" s="1">
        <v>41401.333333333336</v>
      </c>
      <c r="AE4105" s="1">
        <v>41423.708333333336</v>
      </c>
      <c r="AG4105" s="1">
        <v>41386.333333333336</v>
      </c>
      <c r="AH4105" s="1">
        <v>41408.708333333336</v>
      </c>
      <c r="AI4105" s="1">
        <v>41386.333333333336</v>
      </c>
      <c r="AJ4105" s="1">
        <v>41408.708333333336</v>
      </c>
      <c r="AK4105" s="1">
        <v>41386.333333333336</v>
      </c>
      <c r="AL4105" s="1">
        <v>41408.708333333336</v>
      </c>
      <c r="AM4105" s="1">
        <v>41401.333333333336</v>
      </c>
      <c r="AN4105" s="1">
        <v>41423.708333333336</v>
      </c>
      <c r="AP4105" t="s">
        <v>113</v>
      </c>
      <c r="AU4105" t="s">
        <v>9256</v>
      </c>
      <c r="AY4105" t="s">
        <v>106</v>
      </c>
      <c r="AZ4105">
        <v>0</v>
      </c>
      <c r="BA4105">
        <v>0</v>
      </c>
      <c r="BD4105" s="3">
        <v>41321.662499999999</v>
      </c>
      <c r="BE4105" s="3">
        <v>41321.663888888892</v>
      </c>
      <c r="BF4105" t="s">
        <v>115</v>
      </c>
      <c r="BG4105" t="s">
        <v>115</v>
      </c>
      <c r="BH4105">
        <v>8149</v>
      </c>
      <c r="BM4105">
        <v>43420</v>
      </c>
      <c r="BR4105" t="s">
        <v>3122</v>
      </c>
      <c r="BS4105" t="s">
        <v>3123</v>
      </c>
      <c r="BU4105">
        <v>1</v>
      </c>
      <c r="BV4105" t="s">
        <v>118</v>
      </c>
      <c r="BX4105" t="s">
        <v>119</v>
      </c>
      <c r="BY4105" t="s">
        <v>119</v>
      </c>
      <c r="BZ4105" t="s">
        <v>119</v>
      </c>
      <c r="CA4105">
        <v>1</v>
      </c>
      <c r="CC4105" t="s">
        <v>120</v>
      </c>
      <c r="CH4105">
        <v>540</v>
      </c>
      <c r="CI4105">
        <v>38370</v>
      </c>
      <c r="CJ4105" t="s">
        <v>106</v>
      </c>
      <c r="CK4105" t="s">
        <v>106</v>
      </c>
      <c r="CL4105">
        <v>10</v>
      </c>
      <c r="CM4105" t="s">
        <v>3107</v>
      </c>
      <c r="CO4105">
        <v>125185</v>
      </c>
      <c r="CQ4105">
        <v>0</v>
      </c>
      <c r="CR4105">
        <v>0</v>
      </c>
      <c r="CS4105">
        <v>0</v>
      </c>
      <c r="CY4105" t="s">
        <v>123</v>
      </c>
      <c r="CZ4105" t="s">
        <v>124</v>
      </c>
      <c r="DD4105" t="str" cm="1">
        <f t="array" ref="DD4105">TEXT(_xlfn.SEQUENCE(1, DATEDIF(AG4105, AH4105, "m") + 1, AG4105, 30), "YYYY-APMM")</f>
        <v>2013-AP04</v>
      </c>
      <c r="DN4105">
        <f t="shared" si="128"/>
        <v>1335.25</v>
      </c>
      <c r="DO4105" t="str">
        <f t="shared" si="129"/>
        <v>STEEL FIXERS SK</v>
      </c>
    </row>
    <row r="4106" spans="1:119" x14ac:dyDescent="0.35">
      <c r="A4106" t="s">
        <v>105</v>
      </c>
      <c r="B4106">
        <v>503391</v>
      </c>
      <c r="C4106">
        <v>6359</v>
      </c>
      <c r="D4106">
        <v>125186</v>
      </c>
      <c r="E4106">
        <v>13662</v>
      </c>
      <c r="F4106">
        <v>0</v>
      </c>
      <c r="G4106" t="s">
        <v>106</v>
      </c>
      <c r="H4106" t="s">
        <v>106</v>
      </c>
      <c r="I4106" t="s">
        <v>106</v>
      </c>
      <c r="J4106" t="s">
        <v>107</v>
      </c>
      <c r="K4106" t="s">
        <v>108</v>
      </c>
      <c r="L4106" t="s">
        <v>109</v>
      </c>
      <c r="M4106" t="s">
        <v>110</v>
      </c>
      <c r="N4106" t="s">
        <v>9257</v>
      </c>
      <c r="O4106" t="s">
        <v>3137</v>
      </c>
      <c r="P4106">
        <v>8165</v>
      </c>
      <c r="Q4106">
        <v>104</v>
      </c>
      <c r="R4106">
        <v>0</v>
      </c>
      <c r="S4106">
        <v>160</v>
      </c>
      <c r="T4106">
        <v>0</v>
      </c>
      <c r="U4106">
        <v>1389.5</v>
      </c>
      <c r="V4106">
        <v>1389.5</v>
      </c>
      <c r="W4106">
        <v>160</v>
      </c>
      <c r="X4106">
        <v>0</v>
      </c>
      <c r="Y4106">
        <v>0</v>
      </c>
      <c r="Z4106">
        <v>0</v>
      </c>
      <c r="AD4106" s="1">
        <v>41410.333333333336</v>
      </c>
      <c r="AE4106" s="1">
        <v>41433.708333333336</v>
      </c>
      <c r="AG4106" s="1">
        <v>41395.333333333336</v>
      </c>
      <c r="AH4106" s="1">
        <v>41417.708333333336</v>
      </c>
      <c r="AI4106" s="1">
        <v>41395.333333333336</v>
      </c>
      <c r="AJ4106" s="1">
        <v>41417.708333333336</v>
      </c>
      <c r="AK4106" s="1">
        <v>41395.333333333336</v>
      </c>
      <c r="AL4106" s="1">
        <v>41417.708333333336</v>
      </c>
      <c r="AM4106" s="1">
        <v>41410.333333333336</v>
      </c>
      <c r="AN4106" s="1">
        <v>41433.708333333336</v>
      </c>
      <c r="AP4106" t="s">
        <v>113</v>
      </c>
      <c r="AU4106" t="s">
        <v>9258</v>
      </c>
      <c r="AY4106" t="s">
        <v>106</v>
      </c>
      <c r="AZ4106">
        <v>0</v>
      </c>
      <c r="BA4106">
        <v>0</v>
      </c>
      <c r="BD4106" s="3">
        <v>41321.662499999999</v>
      </c>
      <c r="BE4106" s="3">
        <v>41321.663888888892</v>
      </c>
      <c r="BF4106" t="s">
        <v>115</v>
      </c>
      <c r="BG4106" t="s">
        <v>115</v>
      </c>
      <c r="BH4106">
        <v>8149</v>
      </c>
      <c r="BM4106">
        <v>43420</v>
      </c>
      <c r="BR4106" t="s">
        <v>3122</v>
      </c>
      <c r="BS4106" t="s">
        <v>3123</v>
      </c>
      <c r="BU4106">
        <v>1</v>
      </c>
      <c r="BV4106" t="s">
        <v>118</v>
      </c>
      <c r="BX4106" t="s">
        <v>119</v>
      </c>
      <c r="BY4106" t="s">
        <v>119</v>
      </c>
      <c r="BZ4106" t="s">
        <v>119</v>
      </c>
      <c r="CA4106">
        <v>1</v>
      </c>
      <c r="CC4106" t="s">
        <v>120</v>
      </c>
      <c r="CH4106">
        <v>540</v>
      </c>
      <c r="CI4106">
        <v>38370</v>
      </c>
      <c r="CJ4106" t="s">
        <v>106</v>
      </c>
      <c r="CK4106" t="s">
        <v>106</v>
      </c>
      <c r="CL4106">
        <v>10</v>
      </c>
      <c r="CM4106" t="s">
        <v>3107</v>
      </c>
      <c r="CO4106">
        <v>125185</v>
      </c>
      <c r="CQ4106">
        <v>0</v>
      </c>
      <c r="CR4106">
        <v>0</v>
      </c>
      <c r="CS4106">
        <v>0</v>
      </c>
      <c r="CY4106" t="s">
        <v>123</v>
      </c>
      <c r="CZ4106" t="s">
        <v>124</v>
      </c>
      <c r="DD4106" t="str" cm="1">
        <f t="array" ref="DD4106">TEXT(_xlfn.SEQUENCE(1, DATEDIF(AG4106, AH4106, "m") + 1, AG4106, 30), "YYYY-APMM")</f>
        <v>2013-AP05</v>
      </c>
      <c r="DN4106">
        <f t="shared" si="128"/>
        <v>1389.5</v>
      </c>
      <c r="DO4106" t="str">
        <f t="shared" si="129"/>
        <v>STEEL FIXERS SK</v>
      </c>
    </row>
    <row r="4107" spans="1:119" x14ac:dyDescent="0.35">
      <c r="A4107" t="s">
        <v>105</v>
      </c>
      <c r="B4107">
        <v>503392</v>
      </c>
      <c r="C4107">
        <v>6359</v>
      </c>
      <c r="D4107">
        <v>125186</v>
      </c>
      <c r="E4107">
        <v>13662</v>
      </c>
      <c r="F4107">
        <v>0</v>
      </c>
      <c r="G4107" t="s">
        <v>106</v>
      </c>
      <c r="H4107" t="s">
        <v>106</v>
      </c>
      <c r="I4107" t="s">
        <v>106</v>
      </c>
      <c r="J4107" t="s">
        <v>107</v>
      </c>
      <c r="K4107" t="s">
        <v>108</v>
      </c>
      <c r="L4107" t="s">
        <v>109</v>
      </c>
      <c r="M4107" t="s">
        <v>110</v>
      </c>
      <c r="N4107" t="s">
        <v>9259</v>
      </c>
      <c r="O4107" t="s">
        <v>3125</v>
      </c>
      <c r="P4107">
        <v>8178</v>
      </c>
      <c r="Q4107">
        <v>104</v>
      </c>
      <c r="R4107">
        <v>0</v>
      </c>
      <c r="S4107">
        <v>160</v>
      </c>
      <c r="T4107">
        <v>0</v>
      </c>
      <c r="U4107">
        <v>125.5</v>
      </c>
      <c r="V4107">
        <v>125.5</v>
      </c>
      <c r="W4107">
        <v>160</v>
      </c>
      <c r="X4107">
        <v>0</v>
      </c>
      <c r="Y4107">
        <v>0</v>
      </c>
      <c r="Z4107">
        <v>0</v>
      </c>
      <c r="AD4107" s="1">
        <v>41420.333333333336</v>
      </c>
      <c r="AE4107" s="1">
        <v>41442.708333333336</v>
      </c>
      <c r="AG4107" s="1">
        <v>41405.333333333336</v>
      </c>
      <c r="AH4107" s="1">
        <v>41427.708333333336</v>
      </c>
      <c r="AI4107" s="1">
        <v>41405.333333333336</v>
      </c>
      <c r="AJ4107" s="1">
        <v>41427.708333333336</v>
      </c>
      <c r="AK4107" s="1">
        <v>41405.333333333336</v>
      </c>
      <c r="AL4107" s="1">
        <v>41427.708333333336</v>
      </c>
      <c r="AM4107" s="1">
        <v>41420.333333333336</v>
      </c>
      <c r="AN4107" s="1">
        <v>41442.708333333336</v>
      </c>
      <c r="AP4107" t="s">
        <v>113</v>
      </c>
      <c r="AU4107" t="s">
        <v>9260</v>
      </c>
      <c r="AY4107" t="s">
        <v>106</v>
      </c>
      <c r="AZ4107">
        <v>0</v>
      </c>
      <c r="BA4107">
        <v>0</v>
      </c>
      <c r="BD4107" s="3">
        <v>41321.662499999999</v>
      </c>
      <c r="BE4107" s="3">
        <v>41321.663888888892</v>
      </c>
      <c r="BF4107" t="s">
        <v>115</v>
      </c>
      <c r="BG4107" t="s">
        <v>115</v>
      </c>
      <c r="BH4107">
        <v>8149</v>
      </c>
      <c r="BM4107">
        <v>43550</v>
      </c>
      <c r="BR4107" t="s">
        <v>116</v>
      </c>
      <c r="BS4107" t="s">
        <v>117</v>
      </c>
      <c r="BU4107">
        <v>1</v>
      </c>
      <c r="BV4107" t="s">
        <v>118</v>
      </c>
      <c r="BX4107" t="s">
        <v>119</v>
      </c>
      <c r="BY4107" t="s">
        <v>119</v>
      </c>
      <c r="BZ4107" t="s">
        <v>119</v>
      </c>
      <c r="CA4107">
        <v>1</v>
      </c>
      <c r="CC4107" t="s">
        <v>120</v>
      </c>
      <c r="CH4107">
        <v>540</v>
      </c>
      <c r="CI4107">
        <v>38370</v>
      </c>
      <c r="CJ4107" t="s">
        <v>106</v>
      </c>
      <c r="CK4107" t="s">
        <v>106</v>
      </c>
      <c r="CL4107">
        <v>10</v>
      </c>
      <c r="CM4107" t="s">
        <v>3107</v>
      </c>
      <c r="CO4107">
        <v>125185</v>
      </c>
      <c r="CQ4107">
        <v>0</v>
      </c>
      <c r="CR4107">
        <v>0</v>
      </c>
      <c r="CS4107">
        <v>0</v>
      </c>
      <c r="CY4107" t="s">
        <v>123</v>
      </c>
      <c r="CZ4107" t="s">
        <v>124</v>
      </c>
      <c r="DD4107" t="str" cm="1">
        <f t="array" ref="DD4107">TEXT(_xlfn.SEQUENCE(1, DATEDIF(AG4107, AH4107, "m") + 1, AG4107, 30), "YYYY-APMM")</f>
        <v>2013-AP05</v>
      </c>
      <c r="DN4107">
        <f t="shared" si="128"/>
        <v>125.5</v>
      </c>
      <c r="DO4107" t="str">
        <f t="shared" si="129"/>
        <v>LABOR- SUBCONTRACTOR</v>
      </c>
    </row>
    <row r="4108" spans="1:119" x14ac:dyDescent="0.35">
      <c r="A4108" t="s">
        <v>105</v>
      </c>
      <c r="B4108">
        <v>503393</v>
      </c>
      <c r="C4108">
        <v>6359</v>
      </c>
      <c r="D4108">
        <v>125186</v>
      </c>
      <c r="E4108">
        <v>13662</v>
      </c>
      <c r="F4108">
        <v>0</v>
      </c>
      <c r="G4108" t="s">
        <v>106</v>
      </c>
      <c r="H4108" t="s">
        <v>106</v>
      </c>
      <c r="I4108" t="s">
        <v>106</v>
      </c>
      <c r="J4108" t="s">
        <v>107</v>
      </c>
      <c r="K4108" t="s">
        <v>108</v>
      </c>
      <c r="L4108" t="s">
        <v>109</v>
      </c>
      <c r="M4108" t="s">
        <v>110</v>
      </c>
      <c r="N4108" t="s">
        <v>9261</v>
      </c>
      <c r="O4108" t="s">
        <v>3128</v>
      </c>
      <c r="P4108">
        <v>8177</v>
      </c>
      <c r="Q4108">
        <v>104</v>
      </c>
      <c r="R4108">
        <v>0</v>
      </c>
      <c r="S4108">
        <v>160</v>
      </c>
      <c r="T4108">
        <v>0</v>
      </c>
      <c r="U4108">
        <v>822</v>
      </c>
      <c r="V4108">
        <v>822</v>
      </c>
      <c r="W4108">
        <v>160</v>
      </c>
      <c r="X4108">
        <v>660</v>
      </c>
      <c r="Y4108">
        <v>0</v>
      </c>
      <c r="Z4108">
        <v>660</v>
      </c>
      <c r="AD4108" s="1">
        <v>41431.333333333336</v>
      </c>
      <c r="AE4108" s="1">
        <v>41454.708333333336</v>
      </c>
      <c r="AG4108" s="1">
        <v>41416.333333333336</v>
      </c>
      <c r="AH4108" s="1">
        <v>41438.708333333336</v>
      </c>
      <c r="AI4108" s="1">
        <v>41416.333333333336</v>
      </c>
      <c r="AJ4108" s="1">
        <v>41438.708333333336</v>
      </c>
      <c r="AK4108" s="1">
        <v>41416.333333333336</v>
      </c>
      <c r="AL4108" s="1">
        <v>41438.708333333336</v>
      </c>
      <c r="AM4108" s="1">
        <v>41431.333333333336</v>
      </c>
      <c r="AN4108" s="1">
        <v>41454.708333333336</v>
      </c>
      <c r="AP4108" t="s">
        <v>113</v>
      </c>
      <c r="AU4108" t="s">
        <v>9262</v>
      </c>
      <c r="AY4108" t="s">
        <v>106</v>
      </c>
      <c r="AZ4108">
        <v>0</v>
      </c>
      <c r="BA4108">
        <v>0</v>
      </c>
      <c r="BD4108" s="3">
        <v>41321.662499999999</v>
      </c>
      <c r="BE4108" s="3">
        <v>41321.663888888892</v>
      </c>
      <c r="BF4108" t="s">
        <v>115</v>
      </c>
      <c r="BG4108" t="s">
        <v>115</v>
      </c>
      <c r="BH4108">
        <v>8149</v>
      </c>
      <c r="BM4108">
        <v>43540</v>
      </c>
      <c r="BR4108" t="s">
        <v>1299</v>
      </c>
      <c r="BS4108" t="s">
        <v>1300</v>
      </c>
      <c r="BU4108">
        <v>1</v>
      </c>
      <c r="BV4108" t="s">
        <v>118</v>
      </c>
      <c r="BX4108" t="s">
        <v>119</v>
      </c>
      <c r="BY4108" t="s">
        <v>119</v>
      </c>
      <c r="BZ4108" t="s">
        <v>119</v>
      </c>
      <c r="CA4108">
        <v>1</v>
      </c>
      <c r="CC4108" t="s">
        <v>120</v>
      </c>
      <c r="CH4108">
        <v>540</v>
      </c>
      <c r="CI4108">
        <v>38370</v>
      </c>
      <c r="CJ4108" t="s">
        <v>106</v>
      </c>
      <c r="CK4108" t="s">
        <v>106</v>
      </c>
      <c r="CL4108">
        <v>10</v>
      </c>
      <c r="CM4108" t="s">
        <v>3107</v>
      </c>
      <c r="CO4108">
        <v>125185</v>
      </c>
      <c r="CQ4108">
        <v>0</v>
      </c>
      <c r="CR4108">
        <v>0</v>
      </c>
      <c r="CS4108">
        <v>0</v>
      </c>
      <c r="CY4108" t="s">
        <v>123</v>
      </c>
      <c r="CZ4108" t="s">
        <v>124</v>
      </c>
      <c r="DD4108" t="str" cm="1">
        <f t="array" ref="DD4108">TEXT(_xlfn.SEQUENCE(1, DATEDIF(AG4108, AH4108, "m") + 1, AG4108, 30), "YYYY-APMM")</f>
        <v>2013-AP05</v>
      </c>
      <c r="DN4108">
        <f t="shared" si="128"/>
        <v>822</v>
      </c>
      <c r="DO4108" t="str">
        <f t="shared" si="129"/>
        <v>LABOR - CIVIL</v>
      </c>
    </row>
    <row r="4109" spans="1:119" x14ac:dyDescent="0.35">
      <c r="A4109" t="s">
        <v>105</v>
      </c>
      <c r="B4109">
        <v>503394</v>
      </c>
      <c r="C4109">
        <v>6359</v>
      </c>
      <c r="D4109">
        <v>125186</v>
      </c>
      <c r="E4109">
        <v>13662</v>
      </c>
      <c r="F4109">
        <v>0</v>
      </c>
      <c r="G4109" t="s">
        <v>106</v>
      </c>
      <c r="H4109" t="s">
        <v>106</v>
      </c>
      <c r="I4109" t="s">
        <v>106</v>
      </c>
      <c r="J4109" t="s">
        <v>107</v>
      </c>
      <c r="K4109" t="s">
        <v>108</v>
      </c>
      <c r="L4109" t="s">
        <v>109</v>
      </c>
      <c r="M4109" t="s">
        <v>110</v>
      </c>
      <c r="N4109" t="s">
        <v>9263</v>
      </c>
      <c r="O4109" t="s">
        <v>3131</v>
      </c>
      <c r="P4109">
        <v>8163</v>
      </c>
      <c r="Q4109">
        <v>104</v>
      </c>
      <c r="R4109">
        <v>0</v>
      </c>
      <c r="S4109">
        <v>200</v>
      </c>
      <c r="T4109">
        <v>0</v>
      </c>
      <c r="U4109">
        <v>2514.75</v>
      </c>
      <c r="V4109">
        <v>2514.75</v>
      </c>
      <c r="W4109">
        <v>200</v>
      </c>
      <c r="X4109">
        <v>0</v>
      </c>
      <c r="Y4109">
        <v>0</v>
      </c>
      <c r="Z4109">
        <v>0</v>
      </c>
      <c r="AD4109" s="1">
        <v>41443.333333333336</v>
      </c>
      <c r="AE4109" s="1">
        <v>41471.708333333336</v>
      </c>
      <c r="AG4109" s="1">
        <v>41428.333333333336</v>
      </c>
      <c r="AH4109" s="1">
        <v>41456.708333333336</v>
      </c>
      <c r="AI4109" s="1">
        <v>41428.333333333336</v>
      </c>
      <c r="AJ4109" s="1">
        <v>41456.708333333336</v>
      </c>
      <c r="AK4109" s="1">
        <v>41428.333333333336</v>
      </c>
      <c r="AL4109" s="1">
        <v>41456.708333333336</v>
      </c>
      <c r="AM4109" s="1">
        <v>41443.333333333336</v>
      </c>
      <c r="AN4109" s="1">
        <v>41471.708333333336</v>
      </c>
      <c r="AP4109" t="s">
        <v>113</v>
      </c>
      <c r="AU4109" t="s">
        <v>9264</v>
      </c>
      <c r="AY4109" t="s">
        <v>106</v>
      </c>
      <c r="AZ4109">
        <v>0</v>
      </c>
      <c r="BA4109">
        <v>0</v>
      </c>
      <c r="BD4109" s="3">
        <v>41321.662499999999</v>
      </c>
      <c r="BE4109" s="3">
        <v>41321.663888888892</v>
      </c>
      <c r="BF4109" t="s">
        <v>115</v>
      </c>
      <c r="BG4109" t="s">
        <v>115</v>
      </c>
      <c r="BH4109">
        <v>8149</v>
      </c>
      <c r="BM4109">
        <v>43400</v>
      </c>
      <c r="BR4109" t="s">
        <v>3114</v>
      </c>
      <c r="BS4109" t="s">
        <v>3115</v>
      </c>
      <c r="BU4109">
        <v>1</v>
      </c>
      <c r="BV4109" t="s">
        <v>118</v>
      </c>
      <c r="BX4109" t="s">
        <v>119</v>
      </c>
      <c r="BY4109" t="s">
        <v>119</v>
      </c>
      <c r="BZ4109" t="s">
        <v>119</v>
      </c>
      <c r="CA4109">
        <v>1</v>
      </c>
      <c r="CC4109" t="s">
        <v>120</v>
      </c>
      <c r="CH4109">
        <v>540</v>
      </c>
      <c r="CI4109">
        <v>38370</v>
      </c>
      <c r="CJ4109" t="s">
        <v>106</v>
      </c>
      <c r="CK4109" t="s">
        <v>106</v>
      </c>
      <c r="CL4109">
        <v>10</v>
      </c>
      <c r="CM4109" t="s">
        <v>3107</v>
      </c>
      <c r="CO4109">
        <v>125185</v>
      </c>
      <c r="CQ4109">
        <v>0</v>
      </c>
      <c r="CR4109">
        <v>0</v>
      </c>
      <c r="CS4109">
        <v>0</v>
      </c>
      <c r="CY4109" t="s">
        <v>123</v>
      </c>
      <c r="CZ4109" t="s">
        <v>124</v>
      </c>
      <c r="DD4109" t="str" cm="1">
        <f t="array" ref="DD4109">TEXT(_xlfn.SEQUENCE(1, DATEDIF(AG4109, AH4109, "m") + 1, AG4109, 30), "YYYY-APMM")</f>
        <v>2013-AP06</v>
      </c>
      <c r="DN4109">
        <f t="shared" si="128"/>
        <v>2514.75</v>
      </c>
      <c r="DO4109" t="str">
        <f t="shared" si="129"/>
        <v>BLINDING MASON SK</v>
      </c>
    </row>
    <row r="4110" spans="1:119" x14ac:dyDescent="0.35">
      <c r="A4110" t="s">
        <v>105</v>
      </c>
      <c r="B4110">
        <v>503395</v>
      </c>
      <c r="C4110">
        <v>6359</v>
      </c>
      <c r="D4110">
        <v>125186</v>
      </c>
      <c r="E4110">
        <v>13662</v>
      </c>
      <c r="F4110">
        <v>0</v>
      </c>
      <c r="G4110" t="s">
        <v>106</v>
      </c>
      <c r="H4110" t="s">
        <v>106</v>
      </c>
      <c r="I4110" t="s">
        <v>106</v>
      </c>
      <c r="J4110" t="s">
        <v>107</v>
      </c>
      <c r="K4110" t="s">
        <v>108</v>
      </c>
      <c r="L4110" t="s">
        <v>109</v>
      </c>
      <c r="M4110" t="s">
        <v>110</v>
      </c>
      <c r="N4110" t="s">
        <v>9265</v>
      </c>
      <c r="O4110" t="s">
        <v>3134</v>
      </c>
      <c r="P4110">
        <v>8163</v>
      </c>
      <c r="Q4110">
        <v>104</v>
      </c>
      <c r="R4110">
        <v>0</v>
      </c>
      <c r="S4110">
        <v>200</v>
      </c>
      <c r="T4110">
        <v>0</v>
      </c>
      <c r="U4110">
        <v>1541.75</v>
      </c>
      <c r="V4110">
        <v>1541.75</v>
      </c>
      <c r="W4110">
        <v>200</v>
      </c>
      <c r="X4110">
        <v>0</v>
      </c>
      <c r="Y4110">
        <v>0</v>
      </c>
      <c r="Z4110">
        <v>0</v>
      </c>
      <c r="AD4110" s="1">
        <v>41465.333333333336</v>
      </c>
      <c r="AE4110" s="1">
        <v>41493.708333333336</v>
      </c>
      <c r="AG4110" s="1">
        <v>41450.333333333336</v>
      </c>
      <c r="AH4110" s="1">
        <v>41478.708333333336</v>
      </c>
      <c r="AI4110" s="1">
        <v>41450.333333333336</v>
      </c>
      <c r="AJ4110" s="1">
        <v>41478.708333333336</v>
      </c>
      <c r="AK4110" s="1">
        <v>41450.333333333336</v>
      </c>
      <c r="AL4110" s="1">
        <v>41478.708333333336</v>
      </c>
      <c r="AM4110" s="1">
        <v>41465.333333333336</v>
      </c>
      <c r="AN4110" s="1">
        <v>41493.708333333336</v>
      </c>
      <c r="AP4110" t="s">
        <v>113</v>
      </c>
      <c r="AU4110" t="s">
        <v>9266</v>
      </c>
      <c r="AY4110" t="s">
        <v>106</v>
      </c>
      <c r="AZ4110">
        <v>0</v>
      </c>
      <c r="BA4110">
        <v>0</v>
      </c>
      <c r="BD4110" s="3">
        <v>41321.662499999999</v>
      </c>
      <c r="BE4110" s="3">
        <v>41321.663888888892</v>
      </c>
      <c r="BF4110" t="s">
        <v>115</v>
      </c>
      <c r="BG4110" t="s">
        <v>115</v>
      </c>
      <c r="BH4110">
        <v>8149</v>
      </c>
      <c r="BM4110">
        <v>43400</v>
      </c>
      <c r="BR4110" t="s">
        <v>3114</v>
      </c>
      <c r="BS4110" t="s">
        <v>3115</v>
      </c>
      <c r="BU4110">
        <v>1</v>
      </c>
      <c r="BV4110" t="s">
        <v>118</v>
      </c>
      <c r="BX4110" t="s">
        <v>119</v>
      </c>
      <c r="BY4110" t="s">
        <v>119</v>
      </c>
      <c r="BZ4110" t="s">
        <v>119</v>
      </c>
      <c r="CA4110">
        <v>1</v>
      </c>
      <c r="CC4110" t="s">
        <v>120</v>
      </c>
      <c r="CH4110">
        <v>540</v>
      </c>
      <c r="CI4110">
        <v>38370</v>
      </c>
      <c r="CJ4110" t="s">
        <v>106</v>
      </c>
      <c r="CK4110" t="s">
        <v>106</v>
      </c>
      <c r="CL4110">
        <v>10</v>
      </c>
      <c r="CM4110" t="s">
        <v>3107</v>
      </c>
      <c r="CO4110">
        <v>125185</v>
      </c>
      <c r="CQ4110">
        <v>0</v>
      </c>
      <c r="CR4110">
        <v>0</v>
      </c>
      <c r="CS4110">
        <v>0</v>
      </c>
      <c r="CY4110" t="s">
        <v>123</v>
      </c>
      <c r="CZ4110" t="s">
        <v>124</v>
      </c>
      <c r="DD4110" t="str" cm="1">
        <f t="array" ref="DD4110">TEXT(_xlfn.SEQUENCE(1, DATEDIF(AG4110, AH4110, "m") + 1, AG4110, 30), "YYYY-APMM")</f>
        <v>2013-AP06</v>
      </c>
      <c r="DN4110">
        <f t="shared" si="128"/>
        <v>1541.75</v>
      </c>
      <c r="DO4110" t="str">
        <f t="shared" si="129"/>
        <v>BLINDING MASON SK</v>
      </c>
    </row>
    <row r="4111" spans="1:119" x14ac:dyDescent="0.35">
      <c r="A4111" t="s">
        <v>105</v>
      </c>
      <c r="B4111">
        <v>503396</v>
      </c>
      <c r="C4111">
        <v>6359</v>
      </c>
      <c r="D4111">
        <v>125188</v>
      </c>
      <c r="E4111">
        <v>13662</v>
      </c>
      <c r="F4111">
        <v>0</v>
      </c>
      <c r="G4111" t="s">
        <v>106</v>
      </c>
      <c r="H4111" t="s">
        <v>106</v>
      </c>
      <c r="I4111" t="s">
        <v>106</v>
      </c>
      <c r="J4111" t="s">
        <v>107</v>
      </c>
      <c r="K4111" t="s">
        <v>108</v>
      </c>
      <c r="L4111" t="s">
        <v>109</v>
      </c>
      <c r="M4111" t="s">
        <v>110</v>
      </c>
      <c r="N4111" t="s">
        <v>9267</v>
      </c>
      <c r="O4111" t="s">
        <v>3209</v>
      </c>
      <c r="P4111">
        <v>8177</v>
      </c>
      <c r="Q4111">
        <v>120</v>
      </c>
      <c r="R4111">
        <v>0</v>
      </c>
      <c r="S4111">
        <v>160</v>
      </c>
      <c r="T4111">
        <v>0</v>
      </c>
      <c r="U4111">
        <v>116</v>
      </c>
      <c r="V4111">
        <v>116</v>
      </c>
      <c r="W4111">
        <v>160</v>
      </c>
      <c r="X4111">
        <v>80</v>
      </c>
      <c r="Y4111">
        <v>0</v>
      </c>
      <c r="Z4111">
        <v>80</v>
      </c>
      <c r="AD4111" s="1">
        <v>41584.333333333336</v>
      </c>
      <c r="AE4111" s="1">
        <v>41606.708333333336</v>
      </c>
      <c r="AG4111" s="1">
        <v>41567.333333333336</v>
      </c>
      <c r="AH4111" s="1">
        <v>41589.708333333336</v>
      </c>
      <c r="AI4111" s="1">
        <v>41567.333333333336</v>
      </c>
      <c r="AJ4111" s="1">
        <v>41589.708333333336</v>
      </c>
      <c r="AK4111" s="1">
        <v>41567.333333333336</v>
      </c>
      <c r="AL4111" s="1">
        <v>41589.708333333336</v>
      </c>
      <c r="AM4111" s="1">
        <v>41584.333333333336</v>
      </c>
      <c r="AN4111" s="1">
        <v>41606.708333333336</v>
      </c>
      <c r="AP4111" t="s">
        <v>113</v>
      </c>
      <c r="AU4111" t="s">
        <v>9268</v>
      </c>
      <c r="AY4111" t="s">
        <v>106</v>
      </c>
      <c r="AZ4111">
        <v>0</v>
      </c>
      <c r="BA4111">
        <v>0</v>
      </c>
      <c r="BD4111" s="3">
        <v>41321.662499999999</v>
      </c>
      <c r="BE4111" s="3">
        <v>41321.663888888892</v>
      </c>
      <c r="BF4111" t="s">
        <v>115</v>
      </c>
      <c r="BG4111" t="s">
        <v>115</v>
      </c>
      <c r="BH4111">
        <v>8149</v>
      </c>
      <c r="BM4111">
        <v>43540</v>
      </c>
      <c r="BR4111" t="s">
        <v>1299</v>
      </c>
      <c r="BS4111" t="s">
        <v>1300</v>
      </c>
      <c r="BU4111">
        <v>1</v>
      </c>
      <c r="BV4111" t="s">
        <v>118</v>
      </c>
      <c r="BX4111" t="s">
        <v>119</v>
      </c>
      <c r="BY4111" t="s">
        <v>119</v>
      </c>
      <c r="BZ4111" t="s">
        <v>119</v>
      </c>
      <c r="CA4111">
        <v>1</v>
      </c>
      <c r="CC4111" t="s">
        <v>120</v>
      </c>
      <c r="CH4111">
        <v>540</v>
      </c>
      <c r="CI4111">
        <v>38660</v>
      </c>
      <c r="CJ4111" t="s">
        <v>106</v>
      </c>
      <c r="CK4111" t="s">
        <v>106</v>
      </c>
      <c r="CL4111">
        <v>15</v>
      </c>
      <c r="CM4111" t="s">
        <v>3211</v>
      </c>
      <c r="CO4111">
        <v>125187</v>
      </c>
      <c r="CQ4111">
        <v>0</v>
      </c>
      <c r="CR4111">
        <v>0</v>
      </c>
      <c r="CS4111">
        <v>0</v>
      </c>
      <c r="CY4111" t="s">
        <v>123</v>
      </c>
      <c r="CZ4111" t="s">
        <v>124</v>
      </c>
      <c r="DD4111" t="str" cm="1">
        <f t="array" ref="DD4111">TEXT(_xlfn.SEQUENCE(1, DATEDIF(AG4111, AH4111, "m") + 1, AG4111, 30), "YYYY-APMM")</f>
        <v>2013-AP10</v>
      </c>
      <c r="DN4111">
        <f t="shared" si="128"/>
        <v>116</v>
      </c>
      <c r="DO4111" t="str">
        <f t="shared" si="129"/>
        <v>LABOR - CIVIL</v>
      </c>
    </row>
    <row r="4112" spans="1:119" x14ac:dyDescent="0.35">
      <c r="A4112" t="s">
        <v>105</v>
      </c>
      <c r="B4112">
        <v>503397</v>
      </c>
      <c r="C4112">
        <v>6359</v>
      </c>
      <c r="D4112">
        <v>125188</v>
      </c>
      <c r="E4112">
        <v>13662</v>
      </c>
      <c r="F4112">
        <v>0</v>
      </c>
      <c r="G4112" t="s">
        <v>106</v>
      </c>
      <c r="H4112" t="s">
        <v>106</v>
      </c>
      <c r="I4112" t="s">
        <v>106</v>
      </c>
      <c r="J4112" t="s">
        <v>107</v>
      </c>
      <c r="K4112" t="s">
        <v>108</v>
      </c>
      <c r="L4112" t="s">
        <v>109</v>
      </c>
      <c r="M4112" t="s">
        <v>110</v>
      </c>
      <c r="N4112" t="s">
        <v>9269</v>
      </c>
      <c r="O4112" t="s">
        <v>3213</v>
      </c>
      <c r="P4112">
        <v>8167</v>
      </c>
      <c r="Q4112">
        <v>256</v>
      </c>
      <c r="R4112">
        <v>0</v>
      </c>
      <c r="S4112">
        <v>200</v>
      </c>
      <c r="T4112">
        <v>0</v>
      </c>
      <c r="U4112">
        <v>210</v>
      </c>
      <c r="V4112">
        <v>210</v>
      </c>
      <c r="W4112">
        <v>200</v>
      </c>
      <c r="X4112">
        <v>0</v>
      </c>
      <c r="Y4112">
        <v>0</v>
      </c>
      <c r="Z4112">
        <v>0</v>
      </c>
      <c r="AD4112" s="1">
        <v>41610.333333333336</v>
      </c>
      <c r="AE4112" s="1">
        <v>41639.708333333336</v>
      </c>
      <c r="AG4112" s="1">
        <v>41573.333333333336</v>
      </c>
      <c r="AH4112" s="1">
        <v>41601.708333333336</v>
      </c>
      <c r="AI4112" s="1">
        <v>41573.333333333336</v>
      </c>
      <c r="AJ4112" s="1">
        <v>41601.708333333336</v>
      </c>
      <c r="AK4112" s="1">
        <v>41573.333333333336</v>
      </c>
      <c r="AL4112" s="1">
        <v>41601.708333333336</v>
      </c>
      <c r="AM4112" s="1">
        <v>41610.333333333336</v>
      </c>
      <c r="AN4112" s="1">
        <v>41639.708333333336</v>
      </c>
      <c r="AP4112" t="s">
        <v>113</v>
      </c>
      <c r="AU4112" t="s">
        <v>9270</v>
      </c>
      <c r="AY4112" t="s">
        <v>106</v>
      </c>
      <c r="AZ4112">
        <v>0</v>
      </c>
      <c r="BA4112">
        <v>0</v>
      </c>
      <c r="BD4112" s="3">
        <v>41321.662499999999</v>
      </c>
      <c r="BE4112" s="3">
        <v>41321.663888888892</v>
      </c>
      <c r="BF4112" t="s">
        <v>115</v>
      </c>
      <c r="BG4112" t="s">
        <v>115</v>
      </c>
      <c r="BH4112">
        <v>8149</v>
      </c>
      <c r="BM4112">
        <v>43440</v>
      </c>
      <c r="BR4112" t="s">
        <v>3145</v>
      </c>
      <c r="BS4112" t="s">
        <v>3146</v>
      </c>
      <c r="BU4112">
        <v>1</v>
      </c>
      <c r="BV4112" t="s">
        <v>118</v>
      </c>
      <c r="BX4112" t="s">
        <v>119</v>
      </c>
      <c r="BY4112" t="s">
        <v>119</v>
      </c>
      <c r="BZ4112" t="s">
        <v>119</v>
      </c>
      <c r="CA4112">
        <v>1</v>
      </c>
      <c r="CC4112" t="s">
        <v>120</v>
      </c>
      <c r="CH4112">
        <v>540</v>
      </c>
      <c r="CI4112">
        <v>38660</v>
      </c>
      <c r="CJ4112" t="s">
        <v>106</v>
      </c>
      <c r="CK4112" t="s">
        <v>106</v>
      </c>
      <c r="CL4112">
        <v>15</v>
      </c>
      <c r="CM4112" t="s">
        <v>3211</v>
      </c>
      <c r="CO4112">
        <v>125187</v>
      </c>
      <c r="CQ4112">
        <v>0</v>
      </c>
      <c r="CR4112">
        <v>0</v>
      </c>
      <c r="CS4112">
        <v>0</v>
      </c>
      <c r="CY4112" t="s">
        <v>123</v>
      </c>
      <c r="CZ4112" t="s">
        <v>124</v>
      </c>
      <c r="DD4112" t="str" cm="1">
        <f t="array" ref="DD4112">TEXT(_xlfn.SEQUENCE(1, DATEDIF(AG4112, AH4112, "m") + 1, AG4112, 30), "YYYY-APMM")</f>
        <v>2013-AP10</v>
      </c>
      <c r="DN4112">
        <f t="shared" si="128"/>
        <v>210</v>
      </c>
      <c r="DO4112" t="str">
        <f t="shared" si="129"/>
        <v>CONCRETE MASON SK</v>
      </c>
    </row>
    <row r="4113" spans="1:119" x14ac:dyDescent="0.35">
      <c r="A4113" t="s">
        <v>105</v>
      </c>
      <c r="B4113">
        <v>503398</v>
      </c>
      <c r="C4113">
        <v>6359</v>
      </c>
      <c r="D4113">
        <v>125188</v>
      </c>
      <c r="E4113">
        <v>13662</v>
      </c>
      <c r="F4113">
        <v>0</v>
      </c>
      <c r="G4113" t="s">
        <v>106</v>
      </c>
      <c r="H4113" t="s">
        <v>106</v>
      </c>
      <c r="I4113" t="s">
        <v>106</v>
      </c>
      <c r="J4113" t="s">
        <v>107</v>
      </c>
      <c r="K4113" t="s">
        <v>108</v>
      </c>
      <c r="L4113" t="s">
        <v>109</v>
      </c>
      <c r="M4113" t="s">
        <v>110</v>
      </c>
      <c r="N4113" t="s">
        <v>9271</v>
      </c>
      <c r="O4113" t="s">
        <v>3216</v>
      </c>
      <c r="P4113">
        <v>8168</v>
      </c>
      <c r="Q4113">
        <v>256</v>
      </c>
      <c r="R4113">
        <v>0</v>
      </c>
      <c r="S4113">
        <v>200</v>
      </c>
      <c r="T4113">
        <v>0</v>
      </c>
      <c r="U4113">
        <v>692</v>
      </c>
      <c r="V4113">
        <v>692</v>
      </c>
      <c r="W4113">
        <v>200</v>
      </c>
      <c r="X4113">
        <v>0</v>
      </c>
      <c r="Y4113">
        <v>0</v>
      </c>
      <c r="Z4113">
        <v>0</v>
      </c>
      <c r="AD4113" s="1">
        <v>41619.333333333336</v>
      </c>
      <c r="AE4113" s="1">
        <v>41648.708333333336</v>
      </c>
      <c r="AG4113" s="1">
        <v>41582.333333333336</v>
      </c>
      <c r="AH4113" s="1">
        <v>41610.708333333336</v>
      </c>
      <c r="AI4113" s="1">
        <v>41582.333333333336</v>
      </c>
      <c r="AJ4113" s="1">
        <v>41610.708333333336</v>
      </c>
      <c r="AK4113" s="1">
        <v>41582.333333333336</v>
      </c>
      <c r="AL4113" s="1">
        <v>41610.708333333336</v>
      </c>
      <c r="AM4113" s="1">
        <v>41619.333333333336</v>
      </c>
      <c r="AN4113" s="1">
        <v>41648.708333333336</v>
      </c>
      <c r="AP4113" t="s">
        <v>113</v>
      </c>
      <c r="AU4113" t="s">
        <v>9272</v>
      </c>
      <c r="AY4113" t="s">
        <v>106</v>
      </c>
      <c r="AZ4113">
        <v>0</v>
      </c>
      <c r="BA4113">
        <v>0</v>
      </c>
      <c r="BD4113" s="3">
        <v>41321.662499999999</v>
      </c>
      <c r="BE4113" s="3">
        <v>41321.663888888892</v>
      </c>
      <c r="BF4113" t="s">
        <v>115</v>
      </c>
      <c r="BG4113" t="s">
        <v>115</v>
      </c>
      <c r="BH4113">
        <v>8149</v>
      </c>
      <c r="BM4113">
        <v>43450</v>
      </c>
      <c r="BR4113" t="s">
        <v>1309</v>
      </c>
      <c r="BS4113" t="s">
        <v>1310</v>
      </c>
      <c r="BU4113">
        <v>1</v>
      </c>
      <c r="BV4113" t="s">
        <v>118</v>
      </c>
      <c r="BX4113" t="s">
        <v>119</v>
      </c>
      <c r="BY4113" t="s">
        <v>119</v>
      </c>
      <c r="BZ4113" t="s">
        <v>119</v>
      </c>
      <c r="CA4113">
        <v>1</v>
      </c>
      <c r="CC4113" t="s">
        <v>120</v>
      </c>
      <c r="CH4113">
        <v>540</v>
      </c>
      <c r="CI4113">
        <v>38660</v>
      </c>
      <c r="CJ4113" t="s">
        <v>106</v>
      </c>
      <c r="CK4113" t="s">
        <v>106</v>
      </c>
      <c r="CL4113">
        <v>15</v>
      </c>
      <c r="CM4113" t="s">
        <v>3211</v>
      </c>
      <c r="CO4113">
        <v>125187</v>
      </c>
      <c r="CQ4113">
        <v>0</v>
      </c>
      <c r="CR4113">
        <v>0</v>
      </c>
      <c r="CS4113">
        <v>0</v>
      </c>
      <c r="CY4113" t="s">
        <v>123</v>
      </c>
      <c r="CZ4113" t="s">
        <v>124</v>
      </c>
      <c r="DD4113" t="str" cm="1">
        <f t="array" ref="DD4113">TEXT(_xlfn.SEQUENCE(1, DATEDIF(AG4113, AH4113, "m") + 1, AG4113, 30), "YYYY-APMM")</f>
        <v>2013-AP11</v>
      </c>
      <c r="DN4113">
        <f t="shared" si="128"/>
        <v>692</v>
      </c>
      <c r="DO4113" t="str">
        <f t="shared" si="129"/>
        <v>BLOCK MASON SK</v>
      </c>
    </row>
    <row r="4114" spans="1:119" x14ac:dyDescent="0.35">
      <c r="A4114" t="s">
        <v>105</v>
      </c>
      <c r="B4114">
        <v>503399</v>
      </c>
      <c r="C4114">
        <v>6359</v>
      </c>
      <c r="D4114">
        <v>125188</v>
      </c>
      <c r="E4114">
        <v>13662</v>
      </c>
      <c r="F4114">
        <v>0</v>
      </c>
      <c r="G4114" t="s">
        <v>106</v>
      </c>
      <c r="H4114" t="s">
        <v>106</v>
      </c>
      <c r="I4114" t="s">
        <v>106</v>
      </c>
      <c r="J4114" t="s">
        <v>107</v>
      </c>
      <c r="K4114" t="s">
        <v>108</v>
      </c>
      <c r="L4114" t="s">
        <v>109</v>
      </c>
      <c r="M4114" t="s">
        <v>110</v>
      </c>
      <c r="N4114" t="s">
        <v>9273</v>
      </c>
      <c r="O4114" t="s">
        <v>3219</v>
      </c>
      <c r="P4114">
        <v>8164</v>
      </c>
      <c r="Q4114">
        <v>256</v>
      </c>
      <c r="R4114">
        <v>16</v>
      </c>
      <c r="S4114">
        <v>200</v>
      </c>
      <c r="T4114">
        <v>0</v>
      </c>
      <c r="U4114">
        <v>336</v>
      </c>
      <c r="V4114">
        <v>336</v>
      </c>
      <c r="W4114">
        <v>200</v>
      </c>
      <c r="X4114">
        <v>0</v>
      </c>
      <c r="Y4114">
        <v>0</v>
      </c>
      <c r="Z4114">
        <v>0</v>
      </c>
      <c r="AD4114" s="1">
        <v>41632.333333333336</v>
      </c>
      <c r="AE4114" s="1">
        <v>41660.708333333336</v>
      </c>
      <c r="AG4114" s="1">
        <v>41594.333333333336</v>
      </c>
      <c r="AH4114" s="1">
        <v>41622.708333333336</v>
      </c>
      <c r="AI4114" s="1">
        <v>41594.333333333336</v>
      </c>
      <c r="AJ4114" s="1">
        <v>41622.708333333336</v>
      </c>
      <c r="AK4114" s="1">
        <v>41594.333333333336</v>
      </c>
      <c r="AL4114" s="1">
        <v>41622.708333333336</v>
      </c>
      <c r="AM4114" s="1">
        <v>41632.333333333336</v>
      </c>
      <c r="AN4114" s="1">
        <v>41660.708333333336</v>
      </c>
      <c r="AP4114" t="s">
        <v>113</v>
      </c>
      <c r="AU4114" t="s">
        <v>9274</v>
      </c>
      <c r="AY4114" t="s">
        <v>106</v>
      </c>
      <c r="AZ4114">
        <v>0</v>
      </c>
      <c r="BA4114">
        <v>0</v>
      </c>
      <c r="BD4114" s="3">
        <v>41321.662499999999</v>
      </c>
      <c r="BE4114" s="3">
        <v>41321.663888888892</v>
      </c>
      <c r="BF4114" t="s">
        <v>115</v>
      </c>
      <c r="BG4114" t="s">
        <v>115</v>
      </c>
      <c r="BH4114">
        <v>8149</v>
      </c>
      <c r="BM4114">
        <v>43410</v>
      </c>
      <c r="BR4114" t="s">
        <v>2865</v>
      </c>
      <c r="BS4114" t="s">
        <v>2866</v>
      </c>
      <c r="BU4114">
        <v>1</v>
      </c>
      <c r="BV4114" t="s">
        <v>118</v>
      </c>
      <c r="BX4114" t="s">
        <v>119</v>
      </c>
      <c r="BY4114" t="s">
        <v>119</v>
      </c>
      <c r="BZ4114" t="s">
        <v>119</v>
      </c>
      <c r="CA4114">
        <v>1</v>
      </c>
      <c r="CC4114" t="s">
        <v>120</v>
      </c>
      <c r="CH4114">
        <v>540</v>
      </c>
      <c r="CI4114">
        <v>38660</v>
      </c>
      <c r="CJ4114" t="s">
        <v>106</v>
      </c>
      <c r="CK4114" t="s">
        <v>106</v>
      </c>
      <c r="CL4114">
        <v>15</v>
      </c>
      <c r="CM4114" t="s">
        <v>3211</v>
      </c>
      <c r="CO4114">
        <v>125187</v>
      </c>
      <c r="CQ4114">
        <v>0</v>
      </c>
      <c r="CR4114">
        <v>0</v>
      </c>
      <c r="CS4114">
        <v>0</v>
      </c>
      <c r="CY4114" t="s">
        <v>123</v>
      </c>
      <c r="CZ4114" t="s">
        <v>124</v>
      </c>
      <c r="DD4114" t="str" cm="1">
        <f t="array" ref="DD4114">TEXT(_xlfn.SEQUENCE(1, DATEDIF(AG4114, AH4114, "m") + 1, AG4114, 30), "YYYY-APMM")</f>
        <v>2013-AP11</v>
      </c>
      <c r="DN4114">
        <f t="shared" si="128"/>
        <v>336</v>
      </c>
      <c r="DO4114" t="str">
        <f t="shared" si="129"/>
        <v>SCREED MASON SK</v>
      </c>
    </row>
    <row r="4115" spans="1:119" x14ac:dyDescent="0.35">
      <c r="A4115" t="s">
        <v>105</v>
      </c>
      <c r="B4115">
        <v>503400</v>
      </c>
      <c r="C4115">
        <v>6359</v>
      </c>
      <c r="D4115">
        <v>125188</v>
      </c>
      <c r="E4115">
        <v>13662</v>
      </c>
      <c r="F4115">
        <v>0</v>
      </c>
      <c r="G4115" t="s">
        <v>106</v>
      </c>
      <c r="H4115" t="s">
        <v>106</v>
      </c>
      <c r="I4115" t="s">
        <v>106</v>
      </c>
      <c r="J4115" t="s">
        <v>107</v>
      </c>
      <c r="K4115" t="s">
        <v>108</v>
      </c>
      <c r="L4115" t="s">
        <v>109</v>
      </c>
      <c r="M4115" t="s">
        <v>110</v>
      </c>
      <c r="N4115" t="s">
        <v>9275</v>
      </c>
      <c r="O4115" t="s">
        <v>3222</v>
      </c>
      <c r="P4115">
        <v>8178</v>
      </c>
      <c r="Q4115">
        <v>240</v>
      </c>
      <c r="R4115">
        <v>0</v>
      </c>
      <c r="S4115">
        <v>160</v>
      </c>
      <c r="T4115">
        <v>0</v>
      </c>
      <c r="U4115">
        <v>150</v>
      </c>
      <c r="V4115">
        <v>150</v>
      </c>
      <c r="W4115">
        <v>160</v>
      </c>
      <c r="X4115">
        <v>0</v>
      </c>
      <c r="Y4115">
        <v>0</v>
      </c>
      <c r="Z4115">
        <v>0</v>
      </c>
      <c r="AD4115" s="1">
        <v>41650.333333333336</v>
      </c>
      <c r="AE4115" s="1">
        <v>41672.708333333336</v>
      </c>
      <c r="AG4115" s="1">
        <v>41613.333333333336</v>
      </c>
      <c r="AH4115" s="1">
        <v>41637.708333333336</v>
      </c>
      <c r="AI4115" s="1">
        <v>41613.333333333336</v>
      </c>
      <c r="AJ4115" s="1">
        <v>41637.708333333336</v>
      </c>
      <c r="AK4115" s="1">
        <v>41613.333333333336</v>
      </c>
      <c r="AL4115" s="1">
        <v>41637.708333333336</v>
      </c>
      <c r="AM4115" s="1">
        <v>41650.333333333336</v>
      </c>
      <c r="AN4115" s="1">
        <v>41672.708333333336</v>
      </c>
      <c r="AP4115" t="s">
        <v>113</v>
      </c>
      <c r="AU4115" t="s">
        <v>9276</v>
      </c>
      <c r="AY4115" t="s">
        <v>106</v>
      </c>
      <c r="AZ4115">
        <v>0</v>
      </c>
      <c r="BA4115">
        <v>0</v>
      </c>
      <c r="BD4115" s="3">
        <v>41321.662499999999</v>
      </c>
      <c r="BE4115" s="3">
        <v>41321.663888888892</v>
      </c>
      <c r="BF4115" t="s">
        <v>115</v>
      </c>
      <c r="BG4115" t="s">
        <v>115</v>
      </c>
      <c r="BH4115">
        <v>8149</v>
      </c>
      <c r="BM4115">
        <v>43550</v>
      </c>
      <c r="BR4115" t="s">
        <v>116</v>
      </c>
      <c r="BS4115" t="s">
        <v>117</v>
      </c>
      <c r="BU4115">
        <v>1</v>
      </c>
      <c r="BV4115" t="s">
        <v>118</v>
      </c>
      <c r="BX4115" t="s">
        <v>119</v>
      </c>
      <c r="BY4115" t="s">
        <v>119</v>
      </c>
      <c r="BZ4115" t="s">
        <v>119</v>
      </c>
      <c r="CA4115">
        <v>1</v>
      </c>
      <c r="CC4115" t="s">
        <v>120</v>
      </c>
      <c r="CH4115">
        <v>540</v>
      </c>
      <c r="CI4115">
        <v>38660</v>
      </c>
      <c r="CJ4115" t="s">
        <v>106</v>
      </c>
      <c r="CK4115" t="s">
        <v>106</v>
      </c>
      <c r="CL4115">
        <v>15</v>
      </c>
      <c r="CM4115" t="s">
        <v>3211</v>
      </c>
      <c r="CO4115">
        <v>125187</v>
      </c>
      <c r="CQ4115">
        <v>0</v>
      </c>
      <c r="CR4115">
        <v>0</v>
      </c>
      <c r="CS4115">
        <v>0</v>
      </c>
      <c r="CY4115" t="s">
        <v>123</v>
      </c>
      <c r="CZ4115" t="s">
        <v>124</v>
      </c>
      <c r="DD4115" t="str" cm="1">
        <f t="array" ref="DD4115">TEXT(_xlfn.SEQUENCE(1, DATEDIF(AG4115, AH4115, "m") + 1, AG4115, 30), "YYYY-APMM")</f>
        <v>2013-AP12</v>
      </c>
      <c r="DN4115">
        <f t="shared" si="128"/>
        <v>150</v>
      </c>
      <c r="DO4115" t="str">
        <f t="shared" si="129"/>
        <v>LABOR- SUBCONTRACTOR</v>
      </c>
    </row>
    <row r="4116" spans="1:119" x14ac:dyDescent="0.35">
      <c r="A4116" t="s">
        <v>105</v>
      </c>
      <c r="B4116">
        <v>503401</v>
      </c>
      <c r="C4116">
        <v>6359</v>
      </c>
      <c r="D4116">
        <v>125188</v>
      </c>
      <c r="E4116">
        <v>13662</v>
      </c>
      <c r="F4116">
        <v>0</v>
      </c>
      <c r="G4116" t="s">
        <v>106</v>
      </c>
      <c r="H4116" t="s">
        <v>106</v>
      </c>
      <c r="I4116" t="s">
        <v>106</v>
      </c>
      <c r="J4116" t="s">
        <v>107</v>
      </c>
      <c r="K4116" t="s">
        <v>108</v>
      </c>
      <c r="L4116" t="s">
        <v>109</v>
      </c>
      <c r="M4116" t="s">
        <v>110</v>
      </c>
      <c r="N4116" t="s">
        <v>9277</v>
      </c>
      <c r="O4116" t="s">
        <v>3225</v>
      </c>
      <c r="P4116">
        <v>8178</v>
      </c>
      <c r="Q4116">
        <v>240</v>
      </c>
      <c r="R4116">
        <v>160</v>
      </c>
      <c r="S4116">
        <v>200</v>
      </c>
      <c r="T4116">
        <v>0</v>
      </c>
      <c r="U4116">
        <v>534</v>
      </c>
      <c r="V4116">
        <v>534</v>
      </c>
      <c r="W4116">
        <v>200</v>
      </c>
      <c r="X4116">
        <v>0</v>
      </c>
      <c r="Y4116">
        <v>0</v>
      </c>
      <c r="Z4116">
        <v>0</v>
      </c>
      <c r="AD4116" s="1">
        <v>41655.333333333336</v>
      </c>
      <c r="AE4116" s="1">
        <v>41685.708333333336</v>
      </c>
      <c r="AG4116" s="1">
        <v>41619.333333333336</v>
      </c>
      <c r="AH4116" s="1">
        <v>41648.708333333336</v>
      </c>
      <c r="AI4116" s="1">
        <v>41619.333333333336</v>
      </c>
      <c r="AJ4116" s="1">
        <v>41648.708333333336</v>
      </c>
      <c r="AK4116" s="1">
        <v>41619.333333333336</v>
      </c>
      <c r="AL4116" s="1">
        <v>41648.708333333336</v>
      </c>
      <c r="AM4116" s="1">
        <v>41655.333333333336</v>
      </c>
      <c r="AN4116" s="1">
        <v>41685.708333333336</v>
      </c>
      <c r="AP4116" t="s">
        <v>113</v>
      </c>
      <c r="AU4116" t="s">
        <v>9278</v>
      </c>
      <c r="AY4116" t="s">
        <v>106</v>
      </c>
      <c r="AZ4116">
        <v>0</v>
      </c>
      <c r="BA4116">
        <v>0</v>
      </c>
      <c r="BD4116" s="3">
        <v>41321.662499999999</v>
      </c>
      <c r="BE4116" s="3">
        <v>41321.663888888892</v>
      </c>
      <c r="BF4116" t="s">
        <v>115</v>
      </c>
      <c r="BG4116" t="s">
        <v>115</v>
      </c>
      <c r="BH4116">
        <v>8149</v>
      </c>
      <c r="BM4116">
        <v>43550</v>
      </c>
      <c r="BR4116" t="s">
        <v>116</v>
      </c>
      <c r="BS4116" t="s">
        <v>117</v>
      </c>
      <c r="BU4116">
        <v>1</v>
      </c>
      <c r="BV4116" t="s">
        <v>118</v>
      </c>
      <c r="BX4116" t="s">
        <v>119</v>
      </c>
      <c r="BY4116" t="s">
        <v>119</v>
      </c>
      <c r="BZ4116" t="s">
        <v>119</v>
      </c>
      <c r="CA4116">
        <v>1</v>
      </c>
      <c r="CC4116" t="s">
        <v>120</v>
      </c>
      <c r="CH4116">
        <v>540</v>
      </c>
      <c r="CI4116">
        <v>38660</v>
      </c>
      <c r="CJ4116" t="s">
        <v>106</v>
      </c>
      <c r="CK4116" t="s">
        <v>106</v>
      </c>
      <c r="CL4116">
        <v>15</v>
      </c>
      <c r="CM4116" t="s">
        <v>3211</v>
      </c>
      <c r="CO4116">
        <v>125187</v>
      </c>
      <c r="CQ4116">
        <v>0</v>
      </c>
      <c r="CR4116">
        <v>0</v>
      </c>
      <c r="CS4116">
        <v>0</v>
      </c>
      <c r="CY4116" t="s">
        <v>123</v>
      </c>
      <c r="CZ4116" t="s">
        <v>124</v>
      </c>
      <c r="DD4116" t="str" cm="1">
        <f t="array" ref="DD4116">TEXT(_xlfn.SEQUENCE(1, DATEDIF(AG4116, AH4116, "m") + 1, AG4116, 30), "YYYY-APMM")</f>
        <v>2013-AP12</v>
      </c>
      <c r="DN4116">
        <f t="shared" si="128"/>
        <v>534</v>
      </c>
      <c r="DO4116" t="str">
        <f t="shared" si="129"/>
        <v>LABOR- SUBCONTRACTOR</v>
      </c>
    </row>
    <row r="4117" spans="1:119" x14ac:dyDescent="0.35">
      <c r="A4117" t="s">
        <v>105</v>
      </c>
      <c r="B4117">
        <v>503402</v>
      </c>
      <c r="C4117">
        <v>6359</v>
      </c>
      <c r="D4117">
        <v>125188</v>
      </c>
      <c r="E4117">
        <v>13662</v>
      </c>
      <c r="F4117">
        <v>0</v>
      </c>
      <c r="G4117" t="s">
        <v>106</v>
      </c>
      <c r="H4117" t="s">
        <v>106</v>
      </c>
      <c r="I4117" t="s">
        <v>106</v>
      </c>
      <c r="J4117" t="s">
        <v>107</v>
      </c>
      <c r="K4117" t="s">
        <v>108</v>
      </c>
      <c r="L4117" t="s">
        <v>109</v>
      </c>
      <c r="M4117" t="s">
        <v>110</v>
      </c>
      <c r="N4117" t="s">
        <v>9279</v>
      </c>
      <c r="O4117" t="s">
        <v>3228</v>
      </c>
      <c r="P4117">
        <v>8178</v>
      </c>
      <c r="Q4117">
        <v>80</v>
      </c>
      <c r="R4117">
        <v>0</v>
      </c>
      <c r="S4117">
        <v>200</v>
      </c>
      <c r="T4117">
        <v>0</v>
      </c>
      <c r="U4117">
        <v>286.8</v>
      </c>
      <c r="V4117">
        <v>286.8</v>
      </c>
      <c r="W4117">
        <v>200</v>
      </c>
      <c r="X4117">
        <v>0</v>
      </c>
      <c r="Y4117">
        <v>0</v>
      </c>
      <c r="Z4117">
        <v>0</v>
      </c>
      <c r="AD4117" s="1">
        <v>41667.333333333336</v>
      </c>
      <c r="AE4117" s="1">
        <v>41696.708333333336</v>
      </c>
      <c r="AG4117" s="1">
        <v>41655.333333333336</v>
      </c>
      <c r="AH4117" s="1">
        <v>41685.708333333336</v>
      </c>
      <c r="AI4117" s="1">
        <v>41655.333333333336</v>
      </c>
      <c r="AJ4117" s="1">
        <v>41685.708333333336</v>
      </c>
      <c r="AK4117" s="1">
        <v>41655.333333333336</v>
      </c>
      <c r="AL4117" s="1">
        <v>41685.708333333336</v>
      </c>
      <c r="AM4117" s="1">
        <v>41667.333333333336</v>
      </c>
      <c r="AN4117" s="1">
        <v>41696.708333333336</v>
      </c>
      <c r="AP4117" t="s">
        <v>113</v>
      </c>
      <c r="AU4117" t="s">
        <v>9280</v>
      </c>
      <c r="AY4117" t="s">
        <v>106</v>
      </c>
      <c r="AZ4117">
        <v>0</v>
      </c>
      <c r="BA4117">
        <v>0</v>
      </c>
      <c r="BD4117" s="3">
        <v>41321.662499999999</v>
      </c>
      <c r="BE4117" s="3">
        <v>41328.377083333333</v>
      </c>
      <c r="BF4117" t="s">
        <v>115</v>
      </c>
      <c r="BG4117" t="s">
        <v>115</v>
      </c>
      <c r="BH4117">
        <v>8149</v>
      </c>
      <c r="BM4117">
        <v>43550</v>
      </c>
      <c r="BR4117" t="s">
        <v>116</v>
      </c>
      <c r="BS4117" t="s">
        <v>117</v>
      </c>
      <c r="BU4117">
        <v>1</v>
      </c>
      <c r="BV4117" t="s">
        <v>118</v>
      </c>
      <c r="BX4117" t="s">
        <v>119</v>
      </c>
      <c r="BY4117" t="s">
        <v>119</v>
      </c>
      <c r="BZ4117" t="s">
        <v>119</v>
      </c>
      <c r="CA4117">
        <v>1</v>
      </c>
      <c r="CC4117" t="s">
        <v>120</v>
      </c>
      <c r="CH4117">
        <v>540</v>
      </c>
      <c r="CI4117">
        <v>38660</v>
      </c>
      <c r="CJ4117" t="s">
        <v>106</v>
      </c>
      <c r="CK4117" t="s">
        <v>106</v>
      </c>
      <c r="CL4117">
        <v>15</v>
      </c>
      <c r="CM4117" t="s">
        <v>3211</v>
      </c>
      <c r="CO4117">
        <v>125187</v>
      </c>
      <c r="CQ4117">
        <v>0</v>
      </c>
      <c r="CR4117">
        <v>0</v>
      </c>
      <c r="CS4117">
        <v>0</v>
      </c>
      <c r="CY4117" t="s">
        <v>123</v>
      </c>
      <c r="CZ4117" t="s">
        <v>124</v>
      </c>
      <c r="DD4117" t="str" cm="1">
        <f t="array" ref="DD4117">TEXT(_xlfn.SEQUENCE(1, DATEDIF(AG4117, AH4117, "m") + 1, AG4117, 30), "YYYY-APMM")</f>
        <v>2014-AP01</v>
      </c>
      <c r="DN4117">
        <f t="shared" si="128"/>
        <v>286.8</v>
      </c>
      <c r="DO4117" t="str">
        <f t="shared" si="129"/>
        <v>LABOR- SUBCONTRACTOR</v>
      </c>
    </row>
    <row r="4118" spans="1:119" x14ac:dyDescent="0.35">
      <c r="A4118" t="s">
        <v>105</v>
      </c>
      <c r="B4118">
        <v>503403</v>
      </c>
      <c r="C4118">
        <v>6359</v>
      </c>
      <c r="D4118">
        <v>125188</v>
      </c>
      <c r="E4118">
        <v>13662</v>
      </c>
      <c r="F4118">
        <v>0</v>
      </c>
      <c r="G4118" t="s">
        <v>106</v>
      </c>
      <c r="H4118" t="s">
        <v>106</v>
      </c>
      <c r="I4118" t="s">
        <v>106</v>
      </c>
      <c r="J4118" t="s">
        <v>107</v>
      </c>
      <c r="K4118" t="s">
        <v>108</v>
      </c>
      <c r="L4118" t="s">
        <v>109</v>
      </c>
      <c r="M4118" t="s">
        <v>110</v>
      </c>
      <c r="N4118" t="s">
        <v>9281</v>
      </c>
      <c r="O4118" t="s">
        <v>7751</v>
      </c>
      <c r="P4118">
        <v>8178</v>
      </c>
      <c r="Q4118">
        <v>120</v>
      </c>
      <c r="R4118">
        <v>40</v>
      </c>
      <c r="S4118">
        <v>160</v>
      </c>
      <c r="T4118">
        <v>0</v>
      </c>
      <c r="U4118">
        <v>200</v>
      </c>
      <c r="V4118">
        <v>200</v>
      </c>
      <c r="W4118">
        <v>160</v>
      </c>
      <c r="X4118">
        <v>0</v>
      </c>
      <c r="Y4118">
        <v>0</v>
      </c>
      <c r="Z4118">
        <v>0</v>
      </c>
      <c r="AD4118" s="1">
        <v>41682.333333333336</v>
      </c>
      <c r="AE4118" s="1">
        <v>41704.708333333336</v>
      </c>
      <c r="AG4118" s="1">
        <v>41664.333333333336</v>
      </c>
      <c r="AH4118" s="1">
        <v>41687.708333333336</v>
      </c>
      <c r="AI4118" s="1">
        <v>41664.333333333336</v>
      </c>
      <c r="AJ4118" s="1">
        <v>41687.708333333336</v>
      </c>
      <c r="AK4118" s="1">
        <v>41664.333333333336</v>
      </c>
      <c r="AL4118" s="1">
        <v>41687.708333333336</v>
      </c>
      <c r="AM4118" s="1">
        <v>41682.333333333336</v>
      </c>
      <c r="AN4118" s="1">
        <v>41704.708333333336</v>
      </c>
      <c r="AP4118" t="s">
        <v>113</v>
      </c>
      <c r="AU4118" t="s">
        <v>9282</v>
      </c>
      <c r="AY4118" t="s">
        <v>106</v>
      </c>
      <c r="AZ4118">
        <v>0</v>
      </c>
      <c r="BA4118">
        <v>0</v>
      </c>
      <c r="BD4118" s="3">
        <v>41321.662499999999</v>
      </c>
      <c r="BE4118" s="3">
        <v>41321.663888888892</v>
      </c>
      <c r="BF4118" t="s">
        <v>115</v>
      </c>
      <c r="BG4118" t="s">
        <v>115</v>
      </c>
      <c r="BH4118">
        <v>8149</v>
      </c>
      <c r="BM4118">
        <v>43550</v>
      </c>
      <c r="BR4118" t="s">
        <v>116</v>
      </c>
      <c r="BS4118" t="s">
        <v>117</v>
      </c>
      <c r="BU4118">
        <v>1</v>
      </c>
      <c r="BV4118" t="s">
        <v>118</v>
      </c>
      <c r="BX4118" t="s">
        <v>119</v>
      </c>
      <c r="BY4118" t="s">
        <v>119</v>
      </c>
      <c r="BZ4118" t="s">
        <v>119</v>
      </c>
      <c r="CA4118">
        <v>1</v>
      </c>
      <c r="CC4118" t="s">
        <v>120</v>
      </c>
      <c r="CH4118">
        <v>540</v>
      </c>
      <c r="CI4118">
        <v>38660</v>
      </c>
      <c r="CJ4118" t="s">
        <v>106</v>
      </c>
      <c r="CK4118" t="s">
        <v>106</v>
      </c>
      <c r="CL4118">
        <v>15</v>
      </c>
      <c r="CM4118" t="s">
        <v>3211</v>
      </c>
      <c r="CO4118">
        <v>125187</v>
      </c>
      <c r="CQ4118">
        <v>0</v>
      </c>
      <c r="CR4118">
        <v>0</v>
      </c>
      <c r="CS4118">
        <v>0</v>
      </c>
      <c r="CY4118" t="s">
        <v>123</v>
      </c>
      <c r="CZ4118" t="s">
        <v>124</v>
      </c>
      <c r="DD4118" t="str" cm="1">
        <f t="array" ref="DD4118">TEXT(_xlfn.SEQUENCE(1, DATEDIF(AG4118, AH4118, "m") + 1, AG4118, 30), "YYYY-APMM")</f>
        <v>2014-AP01</v>
      </c>
      <c r="DN4118">
        <f t="shared" si="128"/>
        <v>200</v>
      </c>
      <c r="DO4118" t="str">
        <f t="shared" si="129"/>
        <v>LABOR- SUBCONTRACTOR</v>
      </c>
    </row>
    <row r="4119" spans="1:119" x14ac:dyDescent="0.35">
      <c r="A4119" t="s">
        <v>105</v>
      </c>
      <c r="B4119">
        <v>503404</v>
      </c>
      <c r="C4119">
        <v>6359</v>
      </c>
      <c r="D4119">
        <v>125189</v>
      </c>
      <c r="E4119">
        <v>13662</v>
      </c>
      <c r="F4119">
        <v>0</v>
      </c>
      <c r="G4119" t="s">
        <v>106</v>
      </c>
      <c r="H4119" t="s">
        <v>106</v>
      </c>
      <c r="I4119" t="s">
        <v>106</v>
      </c>
      <c r="J4119" t="s">
        <v>107</v>
      </c>
      <c r="K4119" t="s">
        <v>108</v>
      </c>
      <c r="L4119" t="s">
        <v>109</v>
      </c>
      <c r="M4119" t="s">
        <v>110</v>
      </c>
      <c r="N4119" t="s">
        <v>9283</v>
      </c>
      <c r="O4119" t="s">
        <v>3178</v>
      </c>
      <c r="P4119">
        <v>8178</v>
      </c>
      <c r="Q4119">
        <v>168</v>
      </c>
      <c r="R4119">
        <v>0</v>
      </c>
      <c r="S4119">
        <v>160</v>
      </c>
      <c r="T4119">
        <v>0</v>
      </c>
      <c r="U4119">
        <v>2142</v>
      </c>
      <c r="V4119">
        <v>2142</v>
      </c>
      <c r="W4119">
        <v>160</v>
      </c>
      <c r="X4119">
        <v>0</v>
      </c>
      <c r="Y4119">
        <v>0</v>
      </c>
      <c r="Z4119">
        <v>0</v>
      </c>
      <c r="AD4119" s="1">
        <v>41669.333333333336</v>
      </c>
      <c r="AE4119" s="1">
        <v>41693.708333333336</v>
      </c>
      <c r="AG4119" s="1">
        <v>41645.333333333336</v>
      </c>
      <c r="AH4119" s="1">
        <v>41667.708333333336</v>
      </c>
      <c r="AI4119" s="1">
        <v>41645.333333333336</v>
      </c>
      <c r="AJ4119" s="1">
        <v>41667.708333333336</v>
      </c>
      <c r="AK4119" s="1">
        <v>41645.333333333336</v>
      </c>
      <c r="AL4119" s="1">
        <v>41667.708333333336</v>
      </c>
      <c r="AM4119" s="1">
        <v>41669.333333333336</v>
      </c>
      <c r="AN4119" s="1">
        <v>41693.708333333336</v>
      </c>
      <c r="AP4119" t="s">
        <v>113</v>
      </c>
      <c r="AU4119" t="s">
        <v>9284</v>
      </c>
      <c r="AY4119" t="s">
        <v>106</v>
      </c>
      <c r="AZ4119">
        <v>0</v>
      </c>
      <c r="BA4119">
        <v>0</v>
      </c>
      <c r="BD4119" s="3">
        <v>41321.662499999999</v>
      </c>
      <c r="BE4119" s="3">
        <v>41321.663888888892</v>
      </c>
      <c r="BF4119" t="s">
        <v>115</v>
      </c>
      <c r="BG4119" t="s">
        <v>115</v>
      </c>
      <c r="BH4119">
        <v>8149</v>
      </c>
      <c r="BM4119">
        <v>43550</v>
      </c>
      <c r="BR4119" t="s">
        <v>116</v>
      </c>
      <c r="BS4119" t="s">
        <v>117</v>
      </c>
      <c r="BU4119">
        <v>1</v>
      </c>
      <c r="BV4119" t="s">
        <v>118</v>
      </c>
      <c r="BX4119" t="s">
        <v>119</v>
      </c>
      <c r="BY4119" t="s">
        <v>119</v>
      </c>
      <c r="BZ4119" t="s">
        <v>119</v>
      </c>
      <c r="CA4119">
        <v>1</v>
      </c>
      <c r="CC4119" t="s">
        <v>120</v>
      </c>
      <c r="CH4119">
        <v>540</v>
      </c>
      <c r="CI4119">
        <v>38680</v>
      </c>
      <c r="CJ4119" t="s">
        <v>106</v>
      </c>
      <c r="CK4119" t="s">
        <v>106</v>
      </c>
      <c r="CL4119">
        <v>25</v>
      </c>
      <c r="CM4119" t="s">
        <v>3180</v>
      </c>
      <c r="CO4119">
        <v>125187</v>
      </c>
      <c r="CQ4119">
        <v>0</v>
      </c>
      <c r="CR4119">
        <v>0</v>
      </c>
      <c r="CS4119">
        <v>0</v>
      </c>
      <c r="CY4119" t="s">
        <v>123</v>
      </c>
      <c r="CZ4119" t="s">
        <v>124</v>
      </c>
      <c r="DD4119" t="str" cm="1">
        <f t="array" ref="DD4119">TEXT(_xlfn.SEQUENCE(1, DATEDIF(AG4119, AH4119, "m") + 1, AG4119, 30), "YYYY-APMM")</f>
        <v>2014-AP01</v>
      </c>
      <c r="DN4119">
        <f t="shared" si="128"/>
        <v>2142</v>
      </c>
      <c r="DO4119" t="str">
        <f t="shared" si="129"/>
        <v>LABOR- SUBCONTRACTOR</v>
      </c>
    </row>
    <row r="4120" spans="1:119" x14ac:dyDescent="0.35">
      <c r="A4120" t="s">
        <v>105</v>
      </c>
      <c r="B4120">
        <v>503405</v>
      </c>
      <c r="C4120">
        <v>6359</v>
      </c>
      <c r="D4120">
        <v>125189</v>
      </c>
      <c r="E4120">
        <v>13662</v>
      </c>
      <c r="F4120">
        <v>0</v>
      </c>
      <c r="G4120" t="s">
        <v>106</v>
      </c>
      <c r="H4120" t="s">
        <v>106</v>
      </c>
      <c r="I4120" t="s">
        <v>106</v>
      </c>
      <c r="J4120" t="s">
        <v>107</v>
      </c>
      <c r="K4120" t="s">
        <v>108</v>
      </c>
      <c r="L4120" t="s">
        <v>109</v>
      </c>
      <c r="M4120" t="s">
        <v>110</v>
      </c>
      <c r="N4120" t="s">
        <v>9285</v>
      </c>
      <c r="O4120" t="s">
        <v>3182</v>
      </c>
      <c r="P4120">
        <v>8178</v>
      </c>
      <c r="Q4120">
        <v>488</v>
      </c>
      <c r="R4120">
        <v>0</v>
      </c>
      <c r="S4120">
        <v>160</v>
      </c>
      <c r="T4120">
        <v>0</v>
      </c>
      <c r="U4120">
        <v>546</v>
      </c>
      <c r="V4120">
        <v>546</v>
      </c>
      <c r="W4120">
        <v>160</v>
      </c>
      <c r="X4120">
        <v>0</v>
      </c>
      <c r="Y4120">
        <v>0</v>
      </c>
      <c r="Z4120">
        <v>0</v>
      </c>
      <c r="AD4120" s="1">
        <v>41729.333333333336</v>
      </c>
      <c r="AE4120" s="1">
        <v>41751.708333333336</v>
      </c>
      <c r="AG4120" s="1">
        <v>41657.333333333336</v>
      </c>
      <c r="AH4120" s="1">
        <v>41679.708333333336</v>
      </c>
      <c r="AI4120" s="1">
        <v>41657.333333333336</v>
      </c>
      <c r="AJ4120" s="1">
        <v>41679.708333333336</v>
      </c>
      <c r="AK4120" s="1">
        <v>41657.333333333336</v>
      </c>
      <c r="AL4120" s="1">
        <v>41679.708333333336</v>
      </c>
      <c r="AM4120" s="1">
        <v>41729.333333333336</v>
      </c>
      <c r="AN4120" s="1">
        <v>41751.708333333336</v>
      </c>
      <c r="AP4120" t="s">
        <v>113</v>
      </c>
      <c r="AU4120" t="s">
        <v>9286</v>
      </c>
      <c r="AY4120" t="s">
        <v>106</v>
      </c>
      <c r="AZ4120">
        <v>0</v>
      </c>
      <c r="BA4120">
        <v>0</v>
      </c>
      <c r="BD4120" s="3">
        <v>41321.662499999999</v>
      </c>
      <c r="BE4120" s="3">
        <v>41321.663888888892</v>
      </c>
      <c r="BF4120" t="s">
        <v>115</v>
      </c>
      <c r="BG4120" t="s">
        <v>115</v>
      </c>
      <c r="BH4120">
        <v>8149</v>
      </c>
      <c r="BM4120">
        <v>43550</v>
      </c>
      <c r="BR4120" t="s">
        <v>116</v>
      </c>
      <c r="BS4120" t="s">
        <v>117</v>
      </c>
      <c r="BU4120">
        <v>1</v>
      </c>
      <c r="BV4120" t="s">
        <v>118</v>
      </c>
      <c r="BX4120" t="s">
        <v>119</v>
      </c>
      <c r="BY4120" t="s">
        <v>119</v>
      </c>
      <c r="BZ4120" t="s">
        <v>119</v>
      </c>
      <c r="CA4120">
        <v>1</v>
      </c>
      <c r="CC4120" t="s">
        <v>120</v>
      </c>
      <c r="CH4120">
        <v>540</v>
      </c>
      <c r="CI4120">
        <v>38680</v>
      </c>
      <c r="CJ4120" t="s">
        <v>106</v>
      </c>
      <c r="CK4120" t="s">
        <v>106</v>
      </c>
      <c r="CL4120">
        <v>25</v>
      </c>
      <c r="CM4120" t="s">
        <v>3180</v>
      </c>
      <c r="CO4120">
        <v>125187</v>
      </c>
      <c r="CQ4120">
        <v>0</v>
      </c>
      <c r="CR4120">
        <v>0</v>
      </c>
      <c r="CS4120">
        <v>0</v>
      </c>
      <c r="CY4120" t="s">
        <v>123</v>
      </c>
      <c r="CZ4120" t="s">
        <v>124</v>
      </c>
      <c r="DD4120" t="str" cm="1">
        <f t="array" ref="DD4120">TEXT(_xlfn.SEQUENCE(1, DATEDIF(AG4120, AH4120, "m") + 1, AG4120, 30), "YYYY-APMM")</f>
        <v>2014-AP01</v>
      </c>
      <c r="DN4120">
        <f t="shared" si="128"/>
        <v>546</v>
      </c>
      <c r="DO4120" t="str">
        <f t="shared" si="129"/>
        <v>LABOR- SUBCONTRACTOR</v>
      </c>
    </row>
    <row r="4121" spans="1:119" x14ac:dyDescent="0.35">
      <c r="A4121" t="s">
        <v>105</v>
      </c>
      <c r="B4121">
        <v>503406</v>
      </c>
      <c r="C4121">
        <v>6359</v>
      </c>
      <c r="D4121">
        <v>125190</v>
      </c>
      <c r="E4121">
        <v>13662</v>
      </c>
      <c r="F4121">
        <v>0</v>
      </c>
      <c r="G4121" t="s">
        <v>106</v>
      </c>
      <c r="H4121" t="s">
        <v>106</v>
      </c>
      <c r="I4121" t="s">
        <v>106</v>
      </c>
      <c r="J4121" t="s">
        <v>107</v>
      </c>
      <c r="K4121" t="s">
        <v>108</v>
      </c>
      <c r="L4121" t="s">
        <v>109</v>
      </c>
      <c r="M4121" t="s">
        <v>110</v>
      </c>
      <c r="N4121" t="s">
        <v>9287</v>
      </c>
      <c r="O4121" t="s">
        <v>3185</v>
      </c>
      <c r="P4121">
        <v>8178</v>
      </c>
      <c r="Q4121">
        <v>216</v>
      </c>
      <c r="R4121">
        <v>216</v>
      </c>
      <c r="S4121">
        <v>200</v>
      </c>
      <c r="T4121">
        <v>0</v>
      </c>
      <c r="U4121">
        <v>400</v>
      </c>
      <c r="V4121">
        <v>400</v>
      </c>
      <c r="W4121">
        <v>200</v>
      </c>
      <c r="X4121">
        <v>0</v>
      </c>
      <c r="Y4121">
        <v>0</v>
      </c>
      <c r="Z4121">
        <v>0</v>
      </c>
      <c r="AD4121" s="1">
        <v>41776.333333333336</v>
      </c>
      <c r="AE4121" s="1">
        <v>41804.708333333336</v>
      </c>
      <c r="AG4121" s="1">
        <v>41744.333333333336</v>
      </c>
      <c r="AH4121" s="1">
        <v>41772.708333333336</v>
      </c>
      <c r="AI4121" s="1">
        <v>41744.333333333336</v>
      </c>
      <c r="AJ4121" s="1">
        <v>41772.708333333336</v>
      </c>
      <c r="AK4121" s="1">
        <v>41744.333333333336</v>
      </c>
      <c r="AL4121" s="1">
        <v>41772.708333333336</v>
      </c>
      <c r="AM4121" s="1">
        <v>41776.333333333336</v>
      </c>
      <c r="AN4121" s="1">
        <v>41804.708333333336</v>
      </c>
      <c r="AP4121" t="s">
        <v>113</v>
      </c>
      <c r="AU4121" t="s">
        <v>9288</v>
      </c>
      <c r="AY4121" t="s">
        <v>106</v>
      </c>
      <c r="AZ4121">
        <v>0</v>
      </c>
      <c r="BA4121">
        <v>0</v>
      </c>
      <c r="BD4121" s="3">
        <v>41321.662499999999</v>
      </c>
      <c r="BE4121" s="3">
        <v>41321.697916666664</v>
      </c>
      <c r="BF4121" t="s">
        <v>115</v>
      </c>
      <c r="BG4121" t="s">
        <v>115</v>
      </c>
      <c r="BH4121">
        <v>8149</v>
      </c>
      <c r="BM4121">
        <v>43550</v>
      </c>
      <c r="BR4121" t="s">
        <v>116</v>
      </c>
      <c r="BS4121" t="s">
        <v>117</v>
      </c>
      <c r="BU4121">
        <v>1</v>
      </c>
      <c r="BV4121" t="s">
        <v>118</v>
      </c>
      <c r="BX4121" t="s">
        <v>119</v>
      </c>
      <c r="BY4121" t="s">
        <v>119</v>
      </c>
      <c r="BZ4121" t="s">
        <v>119</v>
      </c>
      <c r="CA4121">
        <v>1</v>
      </c>
      <c r="CC4121" t="s">
        <v>120</v>
      </c>
      <c r="CH4121">
        <v>540</v>
      </c>
      <c r="CI4121">
        <v>38650</v>
      </c>
      <c r="CJ4121" t="s">
        <v>106</v>
      </c>
      <c r="CK4121" t="s">
        <v>106</v>
      </c>
      <c r="CL4121">
        <v>10</v>
      </c>
      <c r="CM4121" t="s">
        <v>3187</v>
      </c>
      <c r="CO4121">
        <v>125187</v>
      </c>
      <c r="CQ4121">
        <v>0</v>
      </c>
      <c r="CR4121">
        <v>0</v>
      </c>
      <c r="CS4121">
        <v>0</v>
      </c>
      <c r="CY4121" t="s">
        <v>123</v>
      </c>
      <c r="CZ4121" t="s">
        <v>124</v>
      </c>
      <c r="DD4121" t="str" cm="1">
        <f t="array" ref="DD4121">TEXT(_xlfn.SEQUENCE(1, DATEDIF(AG4121, AH4121, "m") + 1, AG4121, 30), "YYYY-APMM")</f>
        <v>2014-AP04</v>
      </c>
      <c r="DN4121">
        <f t="shared" si="128"/>
        <v>400</v>
      </c>
      <c r="DO4121" t="str">
        <f t="shared" si="129"/>
        <v>LABOR- SUBCONTRACTOR</v>
      </c>
    </row>
    <row r="4122" spans="1:119" x14ac:dyDescent="0.35">
      <c r="A4122" t="s">
        <v>105</v>
      </c>
      <c r="B4122">
        <v>503407</v>
      </c>
      <c r="C4122">
        <v>6359</v>
      </c>
      <c r="D4122">
        <v>125190</v>
      </c>
      <c r="E4122">
        <v>13662</v>
      </c>
      <c r="F4122">
        <v>0</v>
      </c>
      <c r="G4122" t="s">
        <v>106</v>
      </c>
      <c r="H4122" t="s">
        <v>106</v>
      </c>
      <c r="I4122" t="s">
        <v>106</v>
      </c>
      <c r="J4122" t="s">
        <v>107</v>
      </c>
      <c r="K4122" t="s">
        <v>108</v>
      </c>
      <c r="L4122" t="s">
        <v>109</v>
      </c>
      <c r="M4122" t="s">
        <v>110</v>
      </c>
      <c r="N4122" t="s">
        <v>9289</v>
      </c>
      <c r="O4122" t="s">
        <v>3189</v>
      </c>
      <c r="P4122">
        <v>8164</v>
      </c>
      <c r="Q4122">
        <v>240</v>
      </c>
      <c r="R4122">
        <v>0</v>
      </c>
      <c r="S4122">
        <v>160</v>
      </c>
      <c r="T4122">
        <v>0</v>
      </c>
      <c r="U4122">
        <v>436</v>
      </c>
      <c r="V4122">
        <v>436</v>
      </c>
      <c r="W4122">
        <v>160</v>
      </c>
      <c r="X4122">
        <v>0</v>
      </c>
      <c r="Y4122">
        <v>0</v>
      </c>
      <c r="Z4122">
        <v>0</v>
      </c>
      <c r="AD4122" s="1">
        <v>41598.333333333336</v>
      </c>
      <c r="AE4122" s="1">
        <v>41620.708333333336</v>
      </c>
      <c r="AG4122" s="1">
        <v>41561.333333333336</v>
      </c>
      <c r="AH4122" s="1">
        <v>41585.708333333336</v>
      </c>
      <c r="AI4122" s="1">
        <v>41561.333333333336</v>
      </c>
      <c r="AJ4122" s="1">
        <v>41585.708333333336</v>
      </c>
      <c r="AK4122" s="1">
        <v>41561.333333333336</v>
      </c>
      <c r="AL4122" s="1">
        <v>41585.708333333336</v>
      </c>
      <c r="AM4122" s="1">
        <v>41598.333333333336</v>
      </c>
      <c r="AN4122" s="1">
        <v>41620.708333333336</v>
      </c>
      <c r="AP4122" t="s">
        <v>113</v>
      </c>
      <c r="AU4122" t="s">
        <v>9290</v>
      </c>
      <c r="AY4122" t="s">
        <v>106</v>
      </c>
      <c r="AZ4122">
        <v>0</v>
      </c>
      <c r="BA4122">
        <v>0</v>
      </c>
      <c r="BD4122" s="3">
        <v>41321.662499999999</v>
      </c>
      <c r="BE4122" s="3">
        <v>41321.663888888892</v>
      </c>
      <c r="BF4122" t="s">
        <v>115</v>
      </c>
      <c r="BG4122" t="s">
        <v>115</v>
      </c>
      <c r="BH4122">
        <v>8149</v>
      </c>
      <c r="BM4122">
        <v>43410</v>
      </c>
      <c r="BR4122" t="s">
        <v>2865</v>
      </c>
      <c r="BS4122" t="s">
        <v>2866</v>
      </c>
      <c r="BU4122">
        <v>1</v>
      </c>
      <c r="BV4122" t="s">
        <v>118</v>
      </c>
      <c r="BX4122" t="s">
        <v>119</v>
      </c>
      <c r="BY4122" t="s">
        <v>119</v>
      </c>
      <c r="BZ4122" t="s">
        <v>119</v>
      </c>
      <c r="CA4122">
        <v>1</v>
      </c>
      <c r="CC4122" t="s">
        <v>120</v>
      </c>
      <c r="CH4122">
        <v>540</v>
      </c>
      <c r="CI4122">
        <v>38650</v>
      </c>
      <c r="CJ4122" t="s">
        <v>106</v>
      </c>
      <c r="CK4122" t="s">
        <v>106</v>
      </c>
      <c r="CL4122">
        <v>10</v>
      </c>
      <c r="CM4122" t="s">
        <v>3187</v>
      </c>
      <c r="CO4122">
        <v>125187</v>
      </c>
      <c r="CQ4122">
        <v>0</v>
      </c>
      <c r="CR4122">
        <v>0</v>
      </c>
      <c r="CS4122">
        <v>0</v>
      </c>
      <c r="CY4122" t="s">
        <v>123</v>
      </c>
      <c r="CZ4122" t="s">
        <v>124</v>
      </c>
      <c r="DD4122" t="str" cm="1">
        <f t="array" ref="DD4122">TEXT(_xlfn.SEQUENCE(1, DATEDIF(AG4122, AH4122, "m") + 1, AG4122, 30), "YYYY-APMM")</f>
        <v>2013-AP10</v>
      </c>
      <c r="DN4122">
        <f t="shared" si="128"/>
        <v>436</v>
      </c>
      <c r="DO4122" t="str">
        <f t="shared" si="129"/>
        <v>SCREED MASON SK</v>
      </c>
    </row>
    <row r="4123" spans="1:119" x14ac:dyDescent="0.35">
      <c r="A4123" t="s">
        <v>105</v>
      </c>
      <c r="B4123">
        <v>503408</v>
      </c>
      <c r="C4123">
        <v>6359</v>
      </c>
      <c r="D4123">
        <v>125190</v>
      </c>
      <c r="E4123">
        <v>13662</v>
      </c>
      <c r="F4123">
        <v>0</v>
      </c>
      <c r="G4123" t="s">
        <v>106</v>
      </c>
      <c r="H4123" t="s">
        <v>106</v>
      </c>
      <c r="I4123" t="s">
        <v>106</v>
      </c>
      <c r="J4123" t="s">
        <v>107</v>
      </c>
      <c r="K4123" t="s">
        <v>108</v>
      </c>
      <c r="L4123" t="s">
        <v>109</v>
      </c>
      <c r="M4123" t="s">
        <v>110</v>
      </c>
      <c r="N4123" t="s">
        <v>9291</v>
      </c>
      <c r="O4123" t="s">
        <v>3195</v>
      </c>
      <c r="P4123">
        <v>8178</v>
      </c>
      <c r="Q4123">
        <v>336</v>
      </c>
      <c r="R4123">
        <v>0</v>
      </c>
      <c r="S4123">
        <v>160</v>
      </c>
      <c r="T4123">
        <v>0</v>
      </c>
      <c r="U4123">
        <v>168</v>
      </c>
      <c r="V4123">
        <v>168</v>
      </c>
      <c r="W4123">
        <v>160</v>
      </c>
      <c r="X4123">
        <v>0</v>
      </c>
      <c r="Y4123">
        <v>0</v>
      </c>
      <c r="Z4123">
        <v>0</v>
      </c>
      <c r="AD4123" s="1">
        <v>41661.333333333336</v>
      </c>
      <c r="AE4123" s="1">
        <v>41685.708333333336</v>
      </c>
      <c r="AG4123" s="1">
        <v>41611.333333333336</v>
      </c>
      <c r="AH4123" s="1">
        <v>41634.708333333336</v>
      </c>
      <c r="AI4123" s="1">
        <v>41611.333333333336</v>
      </c>
      <c r="AJ4123" s="1">
        <v>41634.708333333336</v>
      </c>
      <c r="AK4123" s="1">
        <v>41611.333333333336</v>
      </c>
      <c r="AL4123" s="1">
        <v>41634.708333333336</v>
      </c>
      <c r="AM4123" s="1">
        <v>41661.333333333336</v>
      </c>
      <c r="AN4123" s="1">
        <v>41685.708333333336</v>
      </c>
      <c r="AP4123" t="s">
        <v>113</v>
      </c>
      <c r="AU4123" t="s">
        <v>9292</v>
      </c>
      <c r="AY4123" t="s">
        <v>106</v>
      </c>
      <c r="AZ4123">
        <v>0</v>
      </c>
      <c r="BA4123">
        <v>0</v>
      </c>
      <c r="BD4123" s="3">
        <v>41321.662499999999</v>
      </c>
      <c r="BE4123" s="3">
        <v>41321.663888888892</v>
      </c>
      <c r="BF4123" t="s">
        <v>115</v>
      </c>
      <c r="BG4123" t="s">
        <v>115</v>
      </c>
      <c r="BH4123">
        <v>8149</v>
      </c>
      <c r="BM4123">
        <v>43550</v>
      </c>
      <c r="BR4123" t="s">
        <v>116</v>
      </c>
      <c r="BS4123" t="s">
        <v>117</v>
      </c>
      <c r="BU4123">
        <v>1</v>
      </c>
      <c r="BV4123" t="s">
        <v>118</v>
      </c>
      <c r="BX4123" t="s">
        <v>119</v>
      </c>
      <c r="BY4123" t="s">
        <v>119</v>
      </c>
      <c r="BZ4123" t="s">
        <v>119</v>
      </c>
      <c r="CA4123">
        <v>1</v>
      </c>
      <c r="CC4123" t="s">
        <v>120</v>
      </c>
      <c r="CH4123">
        <v>540</v>
      </c>
      <c r="CI4123">
        <v>38650</v>
      </c>
      <c r="CJ4123" t="s">
        <v>106</v>
      </c>
      <c r="CK4123" t="s">
        <v>106</v>
      </c>
      <c r="CL4123">
        <v>10</v>
      </c>
      <c r="CM4123" t="s">
        <v>3187</v>
      </c>
      <c r="CO4123">
        <v>125187</v>
      </c>
      <c r="CQ4123">
        <v>0</v>
      </c>
      <c r="CR4123">
        <v>0</v>
      </c>
      <c r="CS4123">
        <v>0</v>
      </c>
      <c r="CY4123" t="s">
        <v>123</v>
      </c>
      <c r="CZ4123" t="s">
        <v>124</v>
      </c>
      <c r="DD4123" t="str" cm="1">
        <f t="array" ref="DD4123">TEXT(_xlfn.SEQUENCE(1, DATEDIF(AG4123, AH4123, "m") + 1, AG4123, 30), "YYYY-APMM")</f>
        <v>2013-AP12</v>
      </c>
      <c r="DN4123">
        <f t="shared" si="128"/>
        <v>168</v>
      </c>
      <c r="DO4123" t="str">
        <f t="shared" si="129"/>
        <v>LABOR- SUBCONTRACTOR</v>
      </c>
    </row>
    <row r="4124" spans="1:119" x14ac:dyDescent="0.35">
      <c r="A4124" t="s">
        <v>105</v>
      </c>
      <c r="B4124">
        <v>503409</v>
      </c>
      <c r="C4124">
        <v>6359</v>
      </c>
      <c r="D4124">
        <v>125190</v>
      </c>
      <c r="E4124">
        <v>13662</v>
      </c>
      <c r="F4124">
        <v>0</v>
      </c>
      <c r="G4124" t="s">
        <v>106</v>
      </c>
      <c r="H4124" t="s">
        <v>106</v>
      </c>
      <c r="I4124" t="s">
        <v>106</v>
      </c>
      <c r="J4124" t="s">
        <v>107</v>
      </c>
      <c r="K4124" t="s">
        <v>108</v>
      </c>
      <c r="L4124" t="s">
        <v>109</v>
      </c>
      <c r="M4124" t="s">
        <v>110</v>
      </c>
      <c r="N4124" t="s">
        <v>9293</v>
      </c>
      <c r="O4124" t="s">
        <v>3198</v>
      </c>
      <c r="P4124">
        <v>8172</v>
      </c>
      <c r="Q4124">
        <v>336</v>
      </c>
      <c r="R4124">
        <v>0</v>
      </c>
      <c r="S4124">
        <v>200</v>
      </c>
      <c r="T4124">
        <v>0</v>
      </c>
      <c r="U4124">
        <v>132</v>
      </c>
      <c r="V4124">
        <v>132</v>
      </c>
      <c r="W4124">
        <v>200</v>
      </c>
      <c r="X4124">
        <v>0</v>
      </c>
      <c r="Y4124">
        <v>0</v>
      </c>
      <c r="Z4124">
        <v>0</v>
      </c>
      <c r="AD4124" s="1">
        <v>41627.333333333336</v>
      </c>
      <c r="AE4124" s="1">
        <v>41655.708333333336</v>
      </c>
      <c r="AG4124" s="1">
        <v>41577.333333333336</v>
      </c>
      <c r="AH4124" s="1">
        <v>41605.708333333336</v>
      </c>
      <c r="AI4124" s="1">
        <v>41577.333333333336</v>
      </c>
      <c r="AJ4124" s="1">
        <v>41605.708333333336</v>
      </c>
      <c r="AK4124" s="1">
        <v>41577.333333333336</v>
      </c>
      <c r="AL4124" s="1">
        <v>41605.708333333336</v>
      </c>
      <c r="AM4124" s="1">
        <v>41627.333333333336</v>
      </c>
      <c r="AN4124" s="1">
        <v>41655.708333333336</v>
      </c>
      <c r="AP4124" t="s">
        <v>113</v>
      </c>
      <c r="AU4124" t="s">
        <v>9294</v>
      </c>
      <c r="AY4124" t="s">
        <v>106</v>
      </c>
      <c r="AZ4124">
        <v>0</v>
      </c>
      <c r="BA4124">
        <v>0</v>
      </c>
      <c r="BD4124" s="3">
        <v>41321.662499999999</v>
      </c>
      <c r="BE4124" s="3">
        <v>41321.663888888892</v>
      </c>
      <c r="BF4124" t="s">
        <v>115</v>
      </c>
      <c r="BG4124" t="s">
        <v>115</v>
      </c>
      <c r="BH4124">
        <v>8149</v>
      </c>
      <c r="BM4124">
        <v>43490</v>
      </c>
      <c r="BR4124" t="s">
        <v>3200</v>
      </c>
      <c r="BS4124" t="s">
        <v>3201</v>
      </c>
      <c r="BU4124">
        <v>1</v>
      </c>
      <c r="BV4124" t="s">
        <v>118</v>
      </c>
      <c r="BX4124" t="s">
        <v>119</v>
      </c>
      <c r="BY4124" t="s">
        <v>119</v>
      </c>
      <c r="BZ4124" t="s">
        <v>119</v>
      </c>
      <c r="CA4124">
        <v>1</v>
      </c>
      <c r="CC4124" t="s">
        <v>120</v>
      </c>
      <c r="CH4124">
        <v>540</v>
      </c>
      <c r="CI4124">
        <v>38650</v>
      </c>
      <c r="CJ4124" t="s">
        <v>106</v>
      </c>
      <c r="CK4124" t="s">
        <v>106</v>
      </c>
      <c r="CL4124">
        <v>10</v>
      </c>
      <c r="CM4124" t="s">
        <v>3187</v>
      </c>
      <c r="CO4124">
        <v>125187</v>
      </c>
      <c r="CQ4124">
        <v>0</v>
      </c>
      <c r="CR4124">
        <v>0</v>
      </c>
      <c r="CS4124">
        <v>0</v>
      </c>
      <c r="CY4124" t="s">
        <v>123</v>
      </c>
      <c r="CZ4124" t="s">
        <v>124</v>
      </c>
      <c r="DD4124" t="str" cm="1">
        <f t="array" ref="DD4124">TEXT(_xlfn.SEQUENCE(1, DATEDIF(AG4124, AH4124, "m") + 1, AG4124, 30), "YYYY-APMM")</f>
        <v>2013-AP10</v>
      </c>
      <c r="DN4124">
        <f t="shared" si="128"/>
        <v>132</v>
      </c>
      <c r="DO4124" t="str">
        <f t="shared" si="129"/>
        <v>MANHOLES SK</v>
      </c>
    </row>
    <row r="4125" spans="1:119" x14ac:dyDescent="0.35">
      <c r="A4125" t="s">
        <v>105</v>
      </c>
      <c r="B4125">
        <v>503410</v>
      </c>
      <c r="C4125">
        <v>6359</v>
      </c>
      <c r="D4125">
        <v>125190</v>
      </c>
      <c r="E4125">
        <v>13662</v>
      </c>
      <c r="F4125">
        <v>0</v>
      </c>
      <c r="G4125" t="s">
        <v>106</v>
      </c>
      <c r="H4125" t="s">
        <v>106</v>
      </c>
      <c r="I4125" t="s">
        <v>106</v>
      </c>
      <c r="J4125" t="s">
        <v>107</v>
      </c>
      <c r="K4125" t="s">
        <v>108</v>
      </c>
      <c r="L4125" t="s">
        <v>109</v>
      </c>
      <c r="M4125" t="s">
        <v>110</v>
      </c>
      <c r="N4125" t="s">
        <v>9295</v>
      </c>
      <c r="O4125" t="s">
        <v>3206</v>
      </c>
      <c r="P4125">
        <v>8172</v>
      </c>
      <c r="Q4125">
        <v>336</v>
      </c>
      <c r="R4125">
        <v>0</v>
      </c>
      <c r="S4125">
        <v>200</v>
      </c>
      <c r="T4125">
        <v>0</v>
      </c>
      <c r="U4125">
        <v>66</v>
      </c>
      <c r="V4125">
        <v>66</v>
      </c>
      <c r="W4125">
        <v>200</v>
      </c>
      <c r="X4125">
        <v>0</v>
      </c>
      <c r="Y4125">
        <v>0</v>
      </c>
      <c r="Z4125">
        <v>0</v>
      </c>
      <c r="AD4125" s="1">
        <v>41641.333333333336</v>
      </c>
      <c r="AE4125" s="1">
        <v>41669.708333333336</v>
      </c>
      <c r="AG4125" s="1">
        <v>41591.333333333336</v>
      </c>
      <c r="AH4125" s="1">
        <v>41619.708333333336</v>
      </c>
      <c r="AI4125" s="1">
        <v>41591.333333333336</v>
      </c>
      <c r="AJ4125" s="1">
        <v>41619.708333333336</v>
      </c>
      <c r="AK4125" s="1">
        <v>41591.333333333336</v>
      </c>
      <c r="AL4125" s="1">
        <v>41619.708333333336</v>
      </c>
      <c r="AM4125" s="1">
        <v>41641.333333333336</v>
      </c>
      <c r="AN4125" s="1">
        <v>41669.708333333336</v>
      </c>
      <c r="AP4125" t="s">
        <v>113</v>
      </c>
      <c r="AU4125" t="e">
        <f>+G0urk6VQeqcxRSO4B2mcQ</f>
        <v>#NAME?</v>
      </c>
      <c r="AY4125" t="s">
        <v>106</v>
      </c>
      <c r="AZ4125">
        <v>0</v>
      </c>
      <c r="BA4125">
        <v>0</v>
      </c>
      <c r="BD4125" s="3">
        <v>41321.662499999999</v>
      </c>
      <c r="BE4125" s="3">
        <v>41321.663888888892</v>
      </c>
      <c r="BF4125" t="s">
        <v>115</v>
      </c>
      <c r="BG4125" t="s">
        <v>115</v>
      </c>
      <c r="BH4125">
        <v>8149</v>
      </c>
      <c r="BM4125">
        <v>43490</v>
      </c>
      <c r="BR4125" t="s">
        <v>3200</v>
      </c>
      <c r="BS4125" t="s">
        <v>3201</v>
      </c>
      <c r="BU4125">
        <v>1</v>
      </c>
      <c r="BV4125" t="s">
        <v>118</v>
      </c>
      <c r="BX4125" t="s">
        <v>119</v>
      </c>
      <c r="BY4125" t="s">
        <v>119</v>
      </c>
      <c r="BZ4125" t="s">
        <v>119</v>
      </c>
      <c r="CA4125">
        <v>1</v>
      </c>
      <c r="CC4125" t="s">
        <v>120</v>
      </c>
      <c r="CH4125">
        <v>540</v>
      </c>
      <c r="CI4125">
        <v>38650</v>
      </c>
      <c r="CJ4125" t="s">
        <v>106</v>
      </c>
      <c r="CK4125" t="s">
        <v>106</v>
      </c>
      <c r="CL4125">
        <v>10</v>
      </c>
      <c r="CM4125" t="s">
        <v>3187</v>
      </c>
      <c r="CO4125">
        <v>125187</v>
      </c>
      <c r="CQ4125">
        <v>0</v>
      </c>
      <c r="CR4125">
        <v>0</v>
      </c>
      <c r="CS4125">
        <v>0</v>
      </c>
      <c r="CY4125" t="s">
        <v>123</v>
      </c>
      <c r="CZ4125" t="s">
        <v>124</v>
      </c>
      <c r="DD4125" t="str" cm="1">
        <f t="array" ref="DD4125">TEXT(_xlfn.SEQUENCE(1, DATEDIF(AG4125, AH4125, "m") + 1, AG4125, 30), "YYYY-APMM")</f>
        <v>2013-AP11</v>
      </c>
      <c r="DN4125">
        <f t="shared" si="128"/>
        <v>66</v>
      </c>
      <c r="DO4125" t="str">
        <f t="shared" si="129"/>
        <v>MANHOLES SK</v>
      </c>
    </row>
    <row r="4126" spans="1:119" x14ac:dyDescent="0.35">
      <c r="A4126" t="s">
        <v>105</v>
      </c>
      <c r="B4126">
        <v>503411</v>
      </c>
      <c r="C4126">
        <v>6359</v>
      </c>
      <c r="D4126">
        <v>125190</v>
      </c>
      <c r="E4126">
        <v>13662</v>
      </c>
      <c r="F4126">
        <v>0</v>
      </c>
      <c r="G4126" t="s">
        <v>106</v>
      </c>
      <c r="H4126" t="s">
        <v>106</v>
      </c>
      <c r="I4126" t="s">
        <v>106</v>
      </c>
      <c r="J4126" t="s">
        <v>107</v>
      </c>
      <c r="K4126" t="s">
        <v>108</v>
      </c>
      <c r="L4126" t="s">
        <v>109</v>
      </c>
      <c r="M4126" t="s">
        <v>110</v>
      </c>
      <c r="N4126" t="s">
        <v>9296</v>
      </c>
      <c r="O4126" t="s">
        <v>7734</v>
      </c>
      <c r="P4126">
        <v>8178</v>
      </c>
      <c r="Q4126">
        <v>240</v>
      </c>
      <c r="R4126">
        <v>0</v>
      </c>
      <c r="S4126">
        <v>160</v>
      </c>
      <c r="T4126">
        <v>0</v>
      </c>
      <c r="U4126">
        <v>180</v>
      </c>
      <c r="V4126">
        <v>180</v>
      </c>
      <c r="W4126">
        <v>160</v>
      </c>
      <c r="X4126">
        <v>0</v>
      </c>
      <c r="Y4126">
        <v>0</v>
      </c>
      <c r="Z4126">
        <v>0</v>
      </c>
      <c r="AD4126" s="1">
        <v>41610.333333333336</v>
      </c>
      <c r="AE4126" s="1">
        <v>41633.708333333336</v>
      </c>
      <c r="AG4126" s="1">
        <v>41575.333333333336</v>
      </c>
      <c r="AH4126" s="1">
        <v>41597.708333333336</v>
      </c>
      <c r="AI4126" s="1">
        <v>41575.333333333336</v>
      </c>
      <c r="AJ4126" s="1">
        <v>41597.708333333336</v>
      </c>
      <c r="AK4126" s="1">
        <v>41575.333333333336</v>
      </c>
      <c r="AL4126" s="1">
        <v>41597.708333333336</v>
      </c>
      <c r="AM4126" s="1">
        <v>41610.333333333336</v>
      </c>
      <c r="AN4126" s="1">
        <v>41633.708333333336</v>
      </c>
      <c r="AP4126" t="s">
        <v>113</v>
      </c>
      <c r="AU4126" t="s">
        <v>9297</v>
      </c>
      <c r="AY4126" t="s">
        <v>106</v>
      </c>
      <c r="AZ4126">
        <v>0</v>
      </c>
      <c r="BA4126">
        <v>0</v>
      </c>
      <c r="BD4126" s="3">
        <v>41321.662499999999</v>
      </c>
      <c r="BE4126" s="3">
        <v>41321.663888888892</v>
      </c>
      <c r="BF4126" t="s">
        <v>115</v>
      </c>
      <c r="BG4126" t="s">
        <v>115</v>
      </c>
      <c r="BH4126">
        <v>8149</v>
      </c>
      <c r="BM4126">
        <v>43550</v>
      </c>
      <c r="BR4126" t="s">
        <v>116</v>
      </c>
      <c r="BS4126" t="s">
        <v>117</v>
      </c>
      <c r="BU4126">
        <v>1</v>
      </c>
      <c r="BV4126" t="s">
        <v>118</v>
      </c>
      <c r="BX4126" t="s">
        <v>119</v>
      </c>
      <c r="BY4126" t="s">
        <v>119</v>
      </c>
      <c r="BZ4126" t="s">
        <v>119</v>
      </c>
      <c r="CA4126">
        <v>1</v>
      </c>
      <c r="CC4126" t="s">
        <v>120</v>
      </c>
      <c r="CH4126">
        <v>540</v>
      </c>
      <c r="CI4126">
        <v>38650</v>
      </c>
      <c r="CJ4126" t="s">
        <v>106</v>
      </c>
      <c r="CK4126" t="s">
        <v>106</v>
      </c>
      <c r="CL4126">
        <v>10</v>
      </c>
      <c r="CM4126" t="s">
        <v>3187</v>
      </c>
      <c r="CO4126">
        <v>125187</v>
      </c>
      <c r="CQ4126">
        <v>0</v>
      </c>
      <c r="CR4126">
        <v>0</v>
      </c>
      <c r="CS4126">
        <v>0</v>
      </c>
      <c r="CY4126" t="s">
        <v>123</v>
      </c>
      <c r="CZ4126" t="s">
        <v>124</v>
      </c>
      <c r="DD4126" t="str" cm="1">
        <f t="array" ref="DD4126">TEXT(_xlfn.SEQUENCE(1, DATEDIF(AG4126, AH4126, "m") + 1, AG4126, 30), "YYYY-APMM")</f>
        <v>2013-AP10</v>
      </c>
      <c r="DN4126">
        <f t="shared" si="128"/>
        <v>180</v>
      </c>
      <c r="DO4126" t="str">
        <f t="shared" si="129"/>
        <v>LABOR- SUBCONTRACTOR</v>
      </c>
    </row>
    <row r="4127" spans="1:119" x14ac:dyDescent="0.35">
      <c r="A4127" t="s">
        <v>105</v>
      </c>
      <c r="B4127">
        <v>503412</v>
      </c>
      <c r="C4127">
        <v>6359</v>
      </c>
      <c r="D4127">
        <v>125190</v>
      </c>
      <c r="E4127">
        <v>13662</v>
      </c>
      <c r="F4127">
        <v>0</v>
      </c>
      <c r="G4127" t="s">
        <v>106</v>
      </c>
      <c r="H4127" t="s">
        <v>106</v>
      </c>
      <c r="I4127" t="s">
        <v>106</v>
      </c>
      <c r="J4127" t="s">
        <v>107</v>
      </c>
      <c r="K4127" t="s">
        <v>108</v>
      </c>
      <c r="L4127" t="s">
        <v>109</v>
      </c>
      <c r="M4127" t="s">
        <v>110</v>
      </c>
      <c r="N4127" t="s">
        <v>9298</v>
      </c>
      <c r="O4127" t="s">
        <v>3203</v>
      </c>
      <c r="P4127">
        <v>8177</v>
      </c>
      <c r="Q4127">
        <v>440</v>
      </c>
      <c r="R4127">
        <v>32</v>
      </c>
      <c r="S4127">
        <v>200</v>
      </c>
      <c r="T4127">
        <v>0</v>
      </c>
      <c r="U4127">
        <v>500</v>
      </c>
      <c r="V4127">
        <v>500</v>
      </c>
      <c r="W4127">
        <v>200</v>
      </c>
      <c r="X4127">
        <v>0</v>
      </c>
      <c r="Y4127">
        <v>0</v>
      </c>
      <c r="Z4127">
        <v>0</v>
      </c>
      <c r="AD4127" s="1">
        <v>41701.333333333336</v>
      </c>
      <c r="AE4127" s="1">
        <v>41729.708333333336</v>
      </c>
      <c r="AG4127" s="1">
        <v>41636.333333333336</v>
      </c>
      <c r="AH4127" s="1">
        <v>41664.708333333336</v>
      </c>
      <c r="AI4127" s="1">
        <v>41636.333333333336</v>
      </c>
      <c r="AJ4127" s="1">
        <v>41664.708333333336</v>
      </c>
      <c r="AK4127" s="1">
        <v>41636.333333333336</v>
      </c>
      <c r="AL4127" s="1">
        <v>41664.708333333336</v>
      </c>
      <c r="AM4127" s="1">
        <v>41701.333333333336</v>
      </c>
      <c r="AN4127" s="1">
        <v>41729.708333333336</v>
      </c>
      <c r="AP4127" t="s">
        <v>113</v>
      </c>
      <c r="AU4127" t="s">
        <v>9299</v>
      </c>
      <c r="AY4127" t="s">
        <v>106</v>
      </c>
      <c r="AZ4127">
        <v>0</v>
      </c>
      <c r="BA4127">
        <v>0</v>
      </c>
      <c r="BD4127" s="3">
        <v>41321.662499999999</v>
      </c>
      <c r="BE4127" s="3">
        <v>41321.663888888892</v>
      </c>
      <c r="BF4127" t="s">
        <v>115</v>
      </c>
      <c r="BG4127" t="s">
        <v>115</v>
      </c>
      <c r="BH4127">
        <v>8149</v>
      </c>
      <c r="BM4127">
        <v>43540</v>
      </c>
      <c r="BR4127" t="s">
        <v>1299</v>
      </c>
      <c r="BS4127" t="s">
        <v>1300</v>
      </c>
      <c r="BU4127">
        <v>1</v>
      </c>
      <c r="BV4127" t="s">
        <v>118</v>
      </c>
      <c r="BX4127" t="s">
        <v>119</v>
      </c>
      <c r="BY4127" t="s">
        <v>119</v>
      </c>
      <c r="BZ4127" t="s">
        <v>119</v>
      </c>
      <c r="CA4127">
        <v>1</v>
      </c>
      <c r="CC4127" t="s">
        <v>120</v>
      </c>
      <c r="CH4127">
        <v>540</v>
      </c>
      <c r="CI4127">
        <v>38650</v>
      </c>
      <c r="CJ4127" t="s">
        <v>106</v>
      </c>
      <c r="CK4127" t="s">
        <v>106</v>
      </c>
      <c r="CL4127">
        <v>10</v>
      </c>
      <c r="CM4127" t="s">
        <v>3187</v>
      </c>
      <c r="CO4127">
        <v>125187</v>
      </c>
      <c r="CQ4127">
        <v>0</v>
      </c>
      <c r="CR4127">
        <v>0</v>
      </c>
      <c r="CS4127">
        <v>0</v>
      </c>
      <c r="CY4127" t="s">
        <v>123</v>
      </c>
      <c r="CZ4127" t="s">
        <v>124</v>
      </c>
      <c r="DD4127" t="str" cm="1">
        <f t="array" ref="DD4127">TEXT(_xlfn.SEQUENCE(1, DATEDIF(AG4127, AH4127, "m") + 1, AG4127, 30), "YYYY-APMM")</f>
        <v>2013-AP12</v>
      </c>
      <c r="DN4127">
        <f t="shared" si="128"/>
        <v>500</v>
      </c>
      <c r="DO4127" t="str">
        <f t="shared" si="129"/>
        <v>LABOR - CIVIL</v>
      </c>
    </row>
    <row r="4128" spans="1:119" x14ac:dyDescent="0.35">
      <c r="A4128" t="s">
        <v>105</v>
      </c>
      <c r="B4128">
        <v>503413</v>
      </c>
      <c r="C4128">
        <v>6359</v>
      </c>
      <c r="D4128">
        <v>125190</v>
      </c>
      <c r="E4128">
        <v>13662</v>
      </c>
      <c r="F4128">
        <v>0</v>
      </c>
      <c r="G4128" t="s">
        <v>106</v>
      </c>
      <c r="H4128" t="s">
        <v>106</v>
      </c>
      <c r="I4128" t="s">
        <v>106</v>
      </c>
      <c r="J4128" t="s">
        <v>107</v>
      </c>
      <c r="K4128" t="s">
        <v>108</v>
      </c>
      <c r="L4128" t="s">
        <v>109</v>
      </c>
      <c r="M4128" t="s">
        <v>110</v>
      </c>
      <c r="N4128" t="s">
        <v>9300</v>
      </c>
      <c r="O4128" t="s">
        <v>3192</v>
      </c>
      <c r="P4128">
        <v>8178</v>
      </c>
      <c r="Q4128">
        <v>240</v>
      </c>
      <c r="R4128">
        <v>0</v>
      </c>
      <c r="S4128">
        <v>160</v>
      </c>
      <c r="T4128">
        <v>0</v>
      </c>
      <c r="U4128">
        <v>136</v>
      </c>
      <c r="V4128">
        <v>136</v>
      </c>
      <c r="W4128">
        <v>160</v>
      </c>
      <c r="X4128">
        <v>0</v>
      </c>
      <c r="Y4128">
        <v>0</v>
      </c>
      <c r="Z4128">
        <v>0</v>
      </c>
      <c r="AD4128" s="1">
        <v>41622.333333333336</v>
      </c>
      <c r="AE4128" s="1">
        <v>41645.708333333336</v>
      </c>
      <c r="AG4128" s="1">
        <v>41587.333333333336</v>
      </c>
      <c r="AH4128" s="1">
        <v>41609.708333333336</v>
      </c>
      <c r="AI4128" s="1">
        <v>41587.333333333336</v>
      </c>
      <c r="AJ4128" s="1">
        <v>41609.708333333336</v>
      </c>
      <c r="AK4128" s="1">
        <v>41587.333333333336</v>
      </c>
      <c r="AL4128" s="1">
        <v>41609.708333333336</v>
      </c>
      <c r="AM4128" s="1">
        <v>41622.333333333336</v>
      </c>
      <c r="AN4128" s="1">
        <v>41645.708333333336</v>
      </c>
      <c r="AP4128" t="s">
        <v>113</v>
      </c>
      <c r="AU4128" t="s">
        <v>9301</v>
      </c>
      <c r="AY4128" t="s">
        <v>106</v>
      </c>
      <c r="AZ4128">
        <v>0</v>
      </c>
      <c r="BA4128">
        <v>0</v>
      </c>
      <c r="BD4128" s="3">
        <v>41321.662499999999</v>
      </c>
      <c r="BE4128" s="3">
        <v>41321.663888888892</v>
      </c>
      <c r="BF4128" t="s">
        <v>115</v>
      </c>
      <c r="BG4128" t="s">
        <v>115</v>
      </c>
      <c r="BH4128">
        <v>8149</v>
      </c>
      <c r="BM4128">
        <v>43550</v>
      </c>
      <c r="BR4128" t="s">
        <v>116</v>
      </c>
      <c r="BS4128" t="s">
        <v>117</v>
      </c>
      <c r="BU4128">
        <v>1</v>
      </c>
      <c r="BV4128" t="s">
        <v>118</v>
      </c>
      <c r="BX4128" t="s">
        <v>119</v>
      </c>
      <c r="BY4128" t="s">
        <v>119</v>
      </c>
      <c r="BZ4128" t="s">
        <v>119</v>
      </c>
      <c r="CA4128">
        <v>1</v>
      </c>
      <c r="CC4128" t="s">
        <v>120</v>
      </c>
      <c r="CH4128">
        <v>540</v>
      </c>
      <c r="CI4128">
        <v>38650</v>
      </c>
      <c r="CJ4128" t="s">
        <v>106</v>
      </c>
      <c r="CK4128" t="s">
        <v>106</v>
      </c>
      <c r="CL4128">
        <v>10</v>
      </c>
      <c r="CM4128" t="s">
        <v>3187</v>
      </c>
      <c r="CO4128">
        <v>125187</v>
      </c>
      <c r="CQ4128">
        <v>0</v>
      </c>
      <c r="CR4128">
        <v>0</v>
      </c>
      <c r="CS4128">
        <v>0</v>
      </c>
      <c r="CY4128" t="s">
        <v>123</v>
      </c>
      <c r="CZ4128" t="s">
        <v>124</v>
      </c>
      <c r="DD4128" t="str" cm="1">
        <f t="array" ref="DD4128">TEXT(_xlfn.SEQUENCE(1, DATEDIF(AG4128, AH4128, "m") + 1, AG4128, 30), "YYYY-APMM")</f>
        <v>2013-AP11</v>
      </c>
      <c r="DN4128">
        <f t="shared" si="128"/>
        <v>136</v>
      </c>
      <c r="DO4128" t="str">
        <f t="shared" si="129"/>
        <v>LABOR- SUBCONTRACTOR</v>
      </c>
    </row>
    <row r="4129" spans="1:119" x14ac:dyDescent="0.35">
      <c r="A4129" t="s">
        <v>105</v>
      </c>
      <c r="B4129">
        <v>503414</v>
      </c>
      <c r="C4129">
        <v>6359</v>
      </c>
      <c r="D4129">
        <v>125191</v>
      </c>
      <c r="E4129">
        <v>13662</v>
      </c>
      <c r="F4129">
        <v>0</v>
      </c>
      <c r="G4129" t="s">
        <v>106</v>
      </c>
      <c r="H4129" t="s">
        <v>106</v>
      </c>
      <c r="I4129" t="s">
        <v>106</v>
      </c>
      <c r="J4129" t="s">
        <v>107</v>
      </c>
      <c r="K4129" t="s">
        <v>108</v>
      </c>
      <c r="L4129" t="s">
        <v>109</v>
      </c>
      <c r="M4129" t="s">
        <v>110</v>
      </c>
      <c r="N4129" t="s">
        <v>9302</v>
      </c>
      <c r="O4129" t="s">
        <v>3231</v>
      </c>
      <c r="P4129">
        <v>8173</v>
      </c>
      <c r="Q4129">
        <v>240</v>
      </c>
      <c r="R4129">
        <v>0</v>
      </c>
      <c r="S4129">
        <v>160</v>
      </c>
      <c r="T4129">
        <v>0</v>
      </c>
      <c r="U4129">
        <v>236</v>
      </c>
      <c r="V4129">
        <v>236</v>
      </c>
      <c r="W4129">
        <v>160</v>
      </c>
      <c r="X4129">
        <v>0</v>
      </c>
      <c r="Y4129">
        <v>0</v>
      </c>
      <c r="Z4129">
        <v>0</v>
      </c>
      <c r="AD4129" s="1">
        <v>41631.333333333336</v>
      </c>
      <c r="AE4129" s="1">
        <v>41653.708333333336</v>
      </c>
      <c r="AG4129" s="1">
        <v>41595.333333333336</v>
      </c>
      <c r="AH4129" s="1">
        <v>41617.708333333336</v>
      </c>
      <c r="AI4129" s="1">
        <v>41595.333333333336</v>
      </c>
      <c r="AJ4129" s="1">
        <v>41617.708333333336</v>
      </c>
      <c r="AK4129" s="1">
        <v>41595.333333333336</v>
      </c>
      <c r="AL4129" s="1">
        <v>41617.708333333336</v>
      </c>
      <c r="AM4129" s="1">
        <v>41631.333333333336</v>
      </c>
      <c r="AN4129" s="1">
        <v>41653.708333333336</v>
      </c>
      <c r="AP4129" t="s">
        <v>113</v>
      </c>
      <c r="AU4129" t="s">
        <v>9303</v>
      </c>
      <c r="AY4129" t="s">
        <v>106</v>
      </c>
      <c r="AZ4129">
        <v>0</v>
      </c>
      <c r="BA4129">
        <v>0</v>
      </c>
      <c r="BD4129" s="3">
        <v>41321.662499999999</v>
      </c>
      <c r="BE4129" s="3">
        <v>41321.663888888892</v>
      </c>
      <c r="BF4129" t="s">
        <v>115</v>
      </c>
      <c r="BG4129" t="s">
        <v>115</v>
      </c>
      <c r="BH4129">
        <v>8149</v>
      </c>
      <c r="BM4129">
        <v>43500</v>
      </c>
      <c r="BR4129" t="s">
        <v>3233</v>
      </c>
      <c r="BS4129" t="s">
        <v>3234</v>
      </c>
      <c r="BU4129">
        <v>1</v>
      </c>
      <c r="BV4129" t="s">
        <v>118</v>
      </c>
      <c r="BX4129" t="s">
        <v>119</v>
      </c>
      <c r="BY4129" t="s">
        <v>119</v>
      </c>
      <c r="BZ4129" t="s">
        <v>119</v>
      </c>
      <c r="CA4129">
        <v>1</v>
      </c>
      <c r="CC4129" t="s">
        <v>120</v>
      </c>
      <c r="CH4129">
        <v>540</v>
      </c>
      <c r="CI4129">
        <v>38670</v>
      </c>
      <c r="CJ4129" t="s">
        <v>106</v>
      </c>
      <c r="CK4129" t="s">
        <v>106</v>
      </c>
      <c r="CL4129">
        <v>20</v>
      </c>
      <c r="CM4129" t="s">
        <v>3235</v>
      </c>
      <c r="CO4129">
        <v>125187</v>
      </c>
      <c r="CQ4129">
        <v>0</v>
      </c>
      <c r="CR4129">
        <v>0</v>
      </c>
      <c r="CS4129">
        <v>0</v>
      </c>
      <c r="CY4129" t="s">
        <v>123</v>
      </c>
      <c r="CZ4129" t="s">
        <v>124</v>
      </c>
      <c r="DD4129" t="str" cm="1">
        <f t="array" ref="DD4129">TEXT(_xlfn.SEQUENCE(1, DATEDIF(AG4129, AH4129, "m") + 1, AG4129, 30), "YYYY-APMM")</f>
        <v>2013-AP11</v>
      </c>
      <c r="DN4129">
        <f t="shared" si="128"/>
        <v>236</v>
      </c>
      <c r="DO4129" t="str">
        <f t="shared" si="129"/>
        <v>KERBSTONE MASON SK</v>
      </c>
    </row>
    <row r="4130" spans="1:119" x14ac:dyDescent="0.35">
      <c r="A4130" t="s">
        <v>105</v>
      </c>
      <c r="B4130">
        <v>503415</v>
      </c>
      <c r="C4130">
        <v>6359</v>
      </c>
      <c r="D4130">
        <v>125191</v>
      </c>
      <c r="E4130">
        <v>13662</v>
      </c>
      <c r="F4130">
        <v>0</v>
      </c>
      <c r="G4130" t="s">
        <v>106</v>
      </c>
      <c r="H4130" t="s">
        <v>106</v>
      </c>
      <c r="I4130" t="s">
        <v>106</v>
      </c>
      <c r="J4130" t="s">
        <v>107</v>
      </c>
      <c r="K4130" t="s">
        <v>108</v>
      </c>
      <c r="L4130" t="s">
        <v>109</v>
      </c>
      <c r="M4130" t="s">
        <v>110</v>
      </c>
      <c r="N4130" t="s">
        <v>9304</v>
      </c>
      <c r="O4130" t="s">
        <v>3237</v>
      </c>
      <c r="P4130">
        <v>8170</v>
      </c>
      <c r="Q4130">
        <v>240</v>
      </c>
      <c r="R4130">
        <v>0</v>
      </c>
      <c r="S4130">
        <v>160</v>
      </c>
      <c r="T4130">
        <v>0</v>
      </c>
      <c r="U4130">
        <v>86</v>
      </c>
      <c r="V4130">
        <v>86</v>
      </c>
      <c r="W4130">
        <v>160</v>
      </c>
      <c r="X4130">
        <v>0</v>
      </c>
      <c r="Y4130">
        <v>0</v>
      </c>
      <c r="Z4130">
        <v>0</v>
      </c>
      <c r="AD4130" s="1">
        <v>41643.333333333336</v>
      </c>
      <c r="AE4130" s="1">
        <v>41665.708333333336</v>
      </c>
      <c r="AG4130" s="1">
        <v>41606.333333333336</v>
      </c>
      <c r="AH4130" s="1">
        <v>41630.708333333336</v>
      </c>
      <c r="AI4130" s="1">
        <v>41606.333333333336</v>
      </c>
      <c r="AJ4130" s="1">
        <v>41630.708333333336</v>
      </c>
      <c r="AK4130" s="1">
        <v>41606.333333333336</v>
      </c>
      <c r="AL4130" s="1">
        <v>41630.708333333336</v>
      </c>
      <c r="AM4130" s="1">
        <v>41643.333333333336</v>
      </c>
      <c r="AN4130" s="1">
        <v>41665.708333333336</v>
      </c>
      <c r="AP4130" t="s">
        <v>113</v>
      </c>
      <c r="AU4130" t="s">
        <v>9305</v>
      </c>
      <c r="AY4130" t="s">
        <v>106</v>
      </c>
      <c r="AZ4130">
        <v>0</v>
      </c>
      <c r="BA4130">
        <v>0</v>
      </c>
      <c r="BD4130" s="3">
        <v>41321.662499999999</v>
      </c>
      <c r="BE4130" s="3">
        <v>41321.663888888892</v>
      </c>
      <c r="BF4130" t="s">
        <v>115</v>
      </c>
      <c r="BG4130" t="s">
        <v>115</v>
      </c>
      <c r="BH4130">
        <v>8149</v>
      </c>
      <c r="BM4130">
        <v>43470</v>
      </c>
      <c r="BR4130" t="s">
        <v>2854</v>
      </c>
      <c r="BS4130" t="s">
        <v>2855</v>
      </c>
      <c r="BU4130">
        <v>1</v>
      </c>
      <c r="BV4130" t="s">
        <v>118</v>
      </c>
      <c r="BX4130" t="s">
        <v>119</v>
      </c>
      <c r="BY4130" t="s">
        <v>119</v>
      </c>
      <c r="BZ4130" t="s">
        <v>119</v>
      </c>
      <c r="CA4130">
        <v>1</v>
      </c>
      <c r="CC4130" t="s">
        <v>120</v>
      </c>
      <c r="CH4130">
        <v>540</v>
      </c>
      <c r="CI4130">
        <v>38670</v>
      </c>
      <c r="CJ4130" t="s">
        <v>106</v>
      </c>
      <c r="CK4130" t="s">
        <v>106</v>
      </c>
      <c r="CL4130">
        <v>20</v>
      </c>
      <c r="CM4130" t="s">
        <v>3235</v>
      </c>
      <c r="CO4130">
        <v>125187</v>
      </c>
      <c r="CQ4130">
        <v>0</v>
      </c>
      <c r="CR4130">
        <v>0</v>
      </c>
      <c r="CS4130">
        <v>0</v>
      </c>
      <c r="CY4130" t="s">
        <v>123</v>
      </c>
      <c r="CZ4130" t="s">
        <v>124</v>
      </c>
      <c r="DD4130" t="str" cm="1">
        <f t="array" ref="DD4130">TEXT(_xlfn.SEQUENCE(1, DATEDIF(AG4130, AH4130, "m") + 1, AG4130, 30), "YYYY-APMM")</f>
        <v>2013-AP11</v>
      </c>
      <c r="DN4130">
        <f t="shared" si="128"/>
        <v>86</v>
      </c>
      <c r="DO4130" t="str">
        <f t="shared" si="129"/>
        <v>TILE MASON SK</v>
      </c>
    </row>
    <row r="4131" spans="1:119" x14ac:dyDescent="0.35">
      <c r="A4131" t="s">
        <v>105</v>
      </c>
      <c r="B4131">
        <v>503416</v>
      </c>
      <c r="C4131">
        <v>6359</v>
      </c>
      <c r="D4131">
        <v>125191</v>
      </c>
      <c r="E4131">
        <v>13662</v>
      </c>
      <c r="F4131">
        <v>0</v>
      </c>
      <c r="G4131" t="s">
        <v>106</v>
      </c>
      <c r="H4131" t="s">
        <v>106</v>
      </c>
      <c r="I4131" t="s">
        <v>106</v>
      </c>
      <c r="J4131" t="s">
        <v>107</v>
      </c>
      <c r="K4131" t="s">
        <v>108</v>
      </c>
      <c r="L4131" t="s">
        <v>109</v>
      </c>
      <c r="M4131" t="s">
        <v>110</v>
      </c>
      <c r="N4131" t="s">
        <v>9306</v>
      </c>
      <c r="O4131" t="s">
        <v>3240</v>
      </c>
      <c r="P4131">
        <v>8174</v>
      </c>
      <c r="Q4131">
        <v>240</v>
      </c>
      <c r="R4131">
        <v>72</v>
      </c>
      <c r="S4131">
        <v>160</v>
      </c>
      <c r="T4131">
        <v>0</v>
      </c>
      <c r="U4131">
        <v>300</v>
      </c>
      <c r="V4131">
        <v>300</v>
      </c>
      <c r="W4131">
        <v>160</v>
      </c>
      <c r="X4131">
        <v>0</v>
      </c>
      <c r="Y4131">
        <v>0</v>
      </c>
      <c r="Z4131">
        <v>0</v>
      </c>
      <c r="AD4131" s="1">
        <v>41658.333333333336</v>
      </c>
      <c r="AE4131" s="1">
        <v>41680.708333333336</v>
      </c>
      <c r="AG4131" s="1">
        <v>41622.333333333336</v>
      </c>
      <c r="AH4131" s="1">
        <v>41645.708333333336</v>
      </c>
      <c r="AI4131" s="1">
        <v>41622.333333333336</v>
      </c>
      <c r="AJ4131" s="1">
        <v>41645.708333333336</v>
      </c>
      <c r="AK4131" s="1">
        <v>41622.333333333336</v>
      </c>
      <c r="AL4131" s="1">
        <v>41645.708333333336</v>
      </c>
      <c r="AM4131" s="1">
        <v>41658.333333333336</v>
      </c>
      <c r="AN4131" s="1">
        <v>41680.708333333336</v>
      </c>
      <c r="AP4131" t="s">
        <v>113</v>
      </c>
      <c r="AU4131" t="s">
        <v>9307</v>
      </c>
      <c r="AY4131" t="s">
        <v>106</v>
      </c>
      <c r="AZ4131">
        <v>0</v>
      </c>
      <c r="BA4131">
        <v>0</v>
      </c>
      <c r="BD4131" s="3">
        <v>41321.662499999999</v>
      </c>
      <c r="BE4131" s="3">
        <v>41321.663888888892</v>
      </c>
      <c r="BF4131" t="s">
        <v>115</v>
      </c>
      <c r="BG4131" t="s">
        <v>115</v>
      </c>
      <c r="BH4131">
        <v>8149</v>
      </c>
      <c r="BM4131">
        <v>43510</v>
      </c>
      <c r="BR4131" t="s">
        <v>3242</v>
      </c>
      <c r="BS4131" t="s">
        <v>3243</v>
      </c>
      <c r="BU4131">
        <v>1</v>
      </c>
      <c r="BV4131" t="s">
        <v>118</v>
      </c>
      <c r="BX4131" t="s">
        <v>119</v>
      </c>
      <c r="BY4131" t="s">
        <v>119</v>
      </c>
      <c r="BZ4131" t="s">
        <v>119</v>
      </c>
      <c r="CA4131">
        <v>1</v>
      </c>
      <c r="CC4131" t="s">
        <v>120</v>
      </c>
      <c r="CH4131">
        <v>540</v>
      </c>
      <c r="CI4131">
        <v>38670</v>
      </c>
      <c r="CJ4131" t="s">
        <v>106</v>
      </c>
      <c r="CK4131" t="s">
        <v>106</v>
      </c>
      <c r="CL4131">
        <v>20</v>
      </c>
      <c r="CM4131" t="s">
        <v>3235</v>
      </c>
      <c r="CO4131">
        <v>125187</v>
      </c>
      <c r="CQ4131">
        <v>0</v>
      </c>
      <c r="CR4131">
        <v>0</v>
      </c>
      <c r="CS4131">
        <v>0</v>
      </c>
      <c r="CY4131" t="s">
        <v>123</v>
      </c>
      <c r="CZ4131" t="s">
        <v>124</v>
      </c>
      <c r="DD4131" t="str" cm="1">
        <f t="array" ref="DD4131">TEXT(_xlfn.SEQUENCE(1, DATEDIF(AG4131, AH4131, "m") + 1, AG4131, 30), "YYYY-APMM")</f>
        <v>2013-AP12</v>
      </c>
      <c r="DN4131">
        <f t="shared" si="128"/>
        <v>300</v>
      </c>
      <c r="DO4131" t="str">
        <f t="shared" si="129"/>
        <v>INTERLOCK MASON SK</v>
      </c>
    </row>
    <row r="4132" spans="1:119" x14ac:dyDescent="0.35">
      <c r="A4132" t="s">
        <v>105</v>
      </c>
      <c r="B4132">
        <v>503417</v>
      </c>
      <c r="C4132">
        <v>6359</v>
      </c>
      <c r="D4132">
        <v>125192</v>
      </c>
      <c r="E4132">
        <v>13662</v>
      </c>
      <c r="F4132">
        <v>0</v>
      </c>
      <c r="G4132" t="s">
        <v>106</v>
      </c>
      <c r="H4132" t="s">
        <v>106</v>
      </c>
      <c r="I4132" t="s">
        <v>106</v>
      </c>
      <c r="J4132" t="s">
        <v>107</v>
      </c>
      <c r="K4132" t="s">
        <v>108</v>
      </c>
      <c r="L4132" t="s">
        <v>109</v>
      </c>
      <c r="M4132" t="s">
        <v>110</v>
      </c>
      <c r="N4132" t="s">
        <v>9308</v>
      </c>
      <c r="O4132" t="s">
        <v>3095</v>
      </c>
      <c r="P4132">
        <v>8178</v>
      </c>
      <c r="Q4132">
        <v>272</v>
      </c>
      <c r="R4132">
        <v>272</v>
      </c>
      <c r="S4132">
        <v>200</v>
      </c>
      <c r="T4132">
        <v>0</v>
      </c>
      <c r="U4132">
        <v>3000</v>
      </c>
      <c r="V4132">
        <v>3000</v>
      </c>
      <c r="W4132">
        <v>200</v>
      </c>
      <c r="X4132">
        <v>0</v>
      </c>
      <c r="Y4132">
        <v>0</v>
      </c>
      <c r="Z4132">
        <v>0</v>
      </c>
      <c r="AD4132" s="1">
        <v>41776.333333333336</v>
      </c>
      <c r="AE4132" s="1">
        <v>41804.708333333336</v>
      </c>
      <c r="AG4132" s="1">
        <v>41736.333333333336</v>
      </c>
      <c r="AH4132" s="1">
        <v>41764.708333333336</v>
      </c>
      <c r="AI4132" s="1">
        <v>41736.333333333336</v>
      </c>
      <c r="AJ4132" s="1">
        <v>41764.708333333336</v>
      </c>
      <c r="AK4132" s="1">
        <v>41736.333333333336</v>
      </c>
      <c r="AL4132" s="1">
        <v>41764.708333333336</v>
      </c>
      <c r="AM4132" s="1">
        <v>41776.333333333336</v>
      </c>
      <c r="AN4132" s="1">
        <v>41804.708333333336</v>
      </c>
      <c r="AP4132" t="s">
        <v>113</v>
      </c>
      <c r="AU4132" t="s">
        <v>9309</v>
      </c>
      <c r="AY4132" t="s">
        <v>106</v>
      </c>
      <c r="AZ4132">
        <v>0</v>
      </c>
      <c r="BA4132">
        <v>0</v>
      </c>
      <c r="BD4132" s="3">
        <v>41321.662499999999</v>
      </c>
      <c r="BE4132" s="3">
        <v>41321.690972222219</v>
      </c>
      <c r="BF4132" t="s">
        <v>115</v>
      </c>
      <c r="BG4132" t="s">
        <v>115</v>
      </c>
      <c r="BH4132">
        <v>8149</v>
      </c>
      <c r="BM4132">
        <v>43550</v>
      </c>
      <c r="BR4132" t="s">
        <v>116</v>
      </c>
      <c r="BS4132" t="s">
        <v>117</v>
      </c>
      <c r="BU4132">
        <v>1</v>
      </c>
      <c r="BV4132" t="s">
        <v>118</v>
      </c>
      <c r="BX4132" t="s">
        <v>119</v>
      </c>
      <c r="BY4132" t="s">
        <v>119</v>
      </c>
      <c r="BZ4132" t="s">
        <v>119</v>
      </c>
      <c r="CA4132">
        <v>1</v>
      </c>
      <c r="CC4132" t="s">
        <v>120</v>
      </c>
      <c r="CH4132">
        <v>540</v>
      </c>
      <c r="CI4132">
        <v>38690</v>
      </c>
      <c r="CJ4132" t="s">
        <v>106</v>
      </c>
      <c r="CK4132" t="s">
        <v>106</v>
      </c>
      <c r="CL4132">
        <v>30</v>
      </c>
      <c r="CM4132" t="s">
        <v>3097</v>
      </c>
      <c r="CO4132">
        <v>125164</v>
      </c>
      <c r="CQ4132">
        <v>0</v>
      </c>
      <c r="CR4132">
        <v>0</v>
      </c>
      <c r="CS4132">
        <v>0</v>
      </c>
      <c r="CY4132" t="s">
        <v>123</v>
      </c>
      <c r="CZ4132" t="s">
        <v>124</v>
      </c>
      <c r="DD4132" t="str" cm="1">
        <f t="array" ref="DD4132">TEXT(_xlfn.SEQUENCE(1, DATEDIF(AG4132, AH4132, "m") + 1, AG4132, 30), "YYYY-APMM")</f>
        <v>2014-AP04</v>
      </c>
      <c r="DN4132">
        <f t="shared" si="128"/>
        <v>3000</v>
      </c>
      <c r="DO4132" t="str">
        <f t="shared" si="129"/>
        <v>LABOR- SUBCONTRACTOR</v>
      </c>
    </row>
    <row r="4133" spans="1:119" x14ac:dyDescent="0.35">
      <c r="A4133" t="s">
        <v>105</v>
      </c>
      <c r="B4133">
        <v>503418</v>
      </c>
      <c r="C4133">
        <v>6359</v>
      </c>
      <c r="D4133">
        <v>125192</v>
      </c>
      <c r="E4133">
        <v>13662</v>
      </c>
      <c r="F4133">
        <v>0</v>
      </c>
      <c r="G4133" t="s">
        <v>106</v>
      </c>
      <c r="H4133" t="s">
        <v>106</v>
      </c>
      <c r="I4133" t="s">
        <v>106</v>
      </c>
      <c r="J4133" t="s">
        <v>107</v>
      </c>
      <c r="K4133" t="s">
        <v>108</v>
      </c>
      <c r="L4133" t="s">
        <v>109</v>
      </c>
      <c r="M4133" t="s">
        <v>110</v>
      </c>
      <c r="N4133" t="s">
        <v>9310</v>
      </c>
      <c r="O4133" t="s">
        <v>3099</v>
      </c>
      <c r="P4133">
        <v>8178</v>
      </c>
      <c r="Q4133">
        <v>272</v>
      </c>
      <c r="R4133">
        <v>272</v>
      </c>
      <c r="S4133">
        <v>200</v>
      </c>
      <c r="T4133">
        <v>0</v>
      </c>
      <c r="U4133">
        <v>1500</v>
      </c>
      <c r="V4133">
        <v>1500</v>
      </c>
      <c r="W4133">
        <v>200</v>
      </c>
      <c r="X4133">
        <v>0</v>
      </c>
      <c r="Y4133">
        <v>0</v>
      </c>
      <c r="Z4133">
        <v>0</v>
      </c>
      <c r="AD4133" s="1">
        <v>41776.333333333336</v>
      </c>
      <c r="AE4133" s="1">
        <v>41804.708333333336</v>
      </c>
      <c r="AG4133" s="1">
        <v>41736.333333333336</v>
      </c>
      <c r="AH4133" s="1">
        <v>41764.708333333336</v>
      </c>
      <c r="AI4133" s="1">
        <v>41736.333333333336</v>
      </c>
      <c r="AJ4133" s="1">
        <v>41764.708333333336</v>
      </c>
      <c r="AK4133" s="1">
        <v>41736.333333333336</v>
      </c>
      <c r="AL4133" s="1">
        <v>41764.708333333336</v>
      </c>
      <c r="AM4133" s="1">
        <v>41776.333333333336</v>
      </c>
      <c r="AN4133" s="1">
        <v>41804.708333333336</v>
      </c>
      <c r="AP4133" t="s">
        <v>113</v>
      </c>
      <c r="AU4133" t="s">
        <v>9311</v>
      </c>
      <c r="AY4133" t="s">
        <v>106</v>
      </c>
      <c r="AZ4133">
        <v>0</v>
      </c>
      <c r="BA4133">
        <v>0</v>
      </c>
      <c r="BD4133" s="3">
        <v>41321.662499999999</v>
      </c>
      <c r="BE4133" s="3">
        <v>41321.690972222219</v>
      </c>
      <c r="BF4133" t="s">
        <v>115</v>
      </c>
      <c r="BG4133" t="s">
        <v>115</v>
      </c>
      <c r="BH4133">
        <v>8149</v>
      </c>
      <c r="BM4133">
        <v>43550</v>
      </c>
      <c r="BR4133" t="s">
        <v>116</v>
      </c>
      <c r="BS4133" t="s">
        <v>117</v>
      </c>
      <c r="BU4133">
        <v>1</v>
      </c>
      <c r="BV4133" t="s">
        <v>118</v>
      </c>
      <c r="BX4133" t="s">
        <v>119</v>
      </c>
      <c r="BY4133" t="s">
        <v>119</v>
      </c>
      <c r="BZ4133" t="s">
        <v>119</v>
      </c>
      <c r="CA4133">
        <v>1</v>
      </c>
      <c r="CC4133" t="s">
        <v>120</v>
      </c>
      <c r="CH4133">
        <v>540</v>
      </c>
      <c r="CI4133">
        <v>38690</v>
      </c>
      <c r="CJ4133" t="s">
        <v>106</v>
      </c>
      <c r="CK4133" t="s">
        <v>106</v>
      </c>
      <c r="CL4133">
        <v>30</v>
      </c>
      <c r="CM4133" t="s">
        <v>3097</v>
      </c>
      <c r="CO4133">
        <v>125164</v>
      </c>
      <c r="CQ4133">
        <v>0</v>
      </c>
      <c r="CR4133">
        <v>0</v>
      </c>
      <c r="CS4133">
        <v>0</v>
      </c>
      <c r="CY4133" t="s">
        <v>123</v>
      </c>
      <c r="CZ4133" t="s">
        <v>124</v>
      </c>
      <c r="DD4133" t="str" cm="1">
        <f t="array" ref="DD4133">TEXT(_xlfn.SEQUENCE(1, DATEDIF(AG4133, AH4133, "m") + 1, AG4133, 30), "YYYY-APMM")</f>
        <v>2014-AP04</v>
      </c>
      <c r="DN4133">
        <f t="shared" si="128"/>
        <v>1500</v>
      </c>
      <c r="DO4133" t="str">
        <f t="shared" si="129"/>
        <v>LABOR- SUBCONTRACTOR</v>
      </c>
    </row>
    <row r="4134" spans="1:119" x14ac:dyDescent="0.35">
      <c r="A4134" t="s">
        <v>105</v>
      </c>
      <c r="B4134">
        <v>503419</v>
      </c>
      <c r="C4134">
        <v>6359</v>
      </c>
      <c r="D4134">
        <v>125192</v>
      </c>
      <c r="E4134">
        <v>13662</v>
      </c>
      <c r="F4134">
        <v>0</v>
      </c>
      <c r="G4134" t="s">
        <v>106</v>
      </c>
      <c r="H4134" t="s">
        <v>106</v>
      </c>
      <c r="I4134" t="s">
        <v>106</v>
      </c>
      <c r="J4134" t="s">
        <v>107</v>
      </c>
      <c r="K4134" t="s">
        <v>108</v>
      </c>
      <c r="L4134" t="s">
        <v>109</v>
      </c>
      <c r="M4134" t="s">
        <v>110</v>
      </c>
      <c r="N4134" t="s">
        <v>9312</v>
      </c>
      <c r="O4134" t="s">
        <v>3102</v>
      </c>
      <c r="P4134">
        <v>8178</v>
      </c>
      <c r="Q4134">
        <v>272</v>
      </c>
      <c r="R4134">
        <v>272</v>
      </c>
      <c r="S4134">
        <v>200</v>
      </c>
      <c r="T4134">
        <v>0</v>
      </c>
      <c r="U4134">
        <v>3000</v>
      </c>
      <c r="V4134">
        <v>3000</v>
      </c>
      <c r="W4134">
        <v>200</v>
      </c>
      <c r="X4134">
        <v>0</v>
      </c>
      <c r="Y4134">
        <v>0</v>
      </c>
      <c r="Z4134">
        <v>0</v>
      </c>
      <c r="AD4134" s="1">
        <v>41776.333333333336</v>
      </c>
      <c r="AE4134" s="1">
        <v>41804.708333333336</v>
      </c>
      <c r="AG4134" s="1">
        <v>41736.333333333336</v>
      </c>
      <c r="AH4134" s="1">
        <v>41764.708333333336</v>
      </c>
      <c r="AI4134" s="1">
        <v>41736.333333333336</v>
      </c>
      <c r="AJ4134" s="1">
        <v>41764.708333333336</v>
      </c>
      <c r="AK4134" s="1">
        <v>41736.333333333336</v>
      </c>
      <c r="AL4134" s="1">
        <v>41764.708333333336</v>
      </c>
      <c r="AM4134" s="1">
        <v>41776.333333333336</v>
      </c>
      <c r="AN4134" s="1">
        <v>41804.708333333336</v>
      </c>
      <c r="AP4134" t="s">
        <v>113</v>
      </c>
      <c r="AU4134" t="s">
        <v>9313</v>
      </c>
      <c r="AY4134" t="s">
        <v>106</v>
      </c>
      <c r="AZ4134">
        <v>0</v>
      </c>
      <c r="BA4134">
        <v>0</v>
      </c>
      <c r="BD4134" s="3">
        <v>41321.662499999999</v>
      </c>
      <c r="BE4134" s="3">
        <v>41321.690972222219</v>
      </c>
      <c r="BF4134" t="s">
        <v>115</v>
      </c>
      <c r="BG4134" t="s">
        <v>115</v>
      </c>
      <c r="BH4134">
        <v>8149</v>
      </c>
      <c r="BM4134">
        <v>43550</v>
      </c>
      <c r="BR4134" t="s">
        <v>116</v>
      </c>
      <c r="BS4134" t="s">
        <v>117</v>
      </c>
      <c r="BU4134">
        <v>1</v>
      </c>
      <c r="BV4134" t="s">
        <v>118</v>
      </c>
      <c r="BX4134" t="s">
        <v>119</v>
      </c>
      <c r="BY4134" t="s">
        <v>119</v>
      </c>
      <c r="BZ4134" t="s">
        <v>119</v>
      </c>
      <c r="CA4134">
        <v>1</v>
      </c>
      <c r="CC4134" t="s">
        <v>120</v>
      </c>
      <c r="CH4134">
        <v>540</v>
      </c>
      <c r="CI4134">
        <v>38690</v>
      </c>
      <c r="CJ4134" t="s">
        <v>106</v>
      </c>
      <c r="CK4134" t="s">
        <v>106</v>
      </c>
      <c r="CL4134">
        <v>30</v>
      </c>
      <c r="CM4134" t="s">
        <v>3097</v>
      </c>
      <c r="CO4134">
        <v>125164</v>
      </c>
      <c r="CQ4134">
        <v>0</v>
      </c>
      <c r="CR4134">
        <v>0</v>
      </c>
      <c r="CS4134">
        <v>0</v>
      </c>
      <c r="CY4134" t="s">
        <v>123</v>
      </c>
      <c r="CZ4134" t="s">
        <v>124</v>
      </c>
      <c r="DD4134" t="str" cm="1">
        <f t="array" ref="DD4134">TEXT(_xlfn.SEQUENCE(1, DATEDIF(AG4134, AH4134, "m") + 1, AG4134, 30), "YYYY-APMM")</f>
        <v>2014-AP04</v>
      </c>
      <c r="DN4134">
        <f t="shared" si="128"/>
        <v>3000</v>
      </c>
      <c r="DO4134" t="str">
        <f t="shared" si="129"/>
        <v>LABOR- SUBCONTRACTOR</v>
      </c>
    </row>
    <row r="4135" spans="1:119" x14ac:dyDescent="0.35">
      <c r="A4135" t="s">
        <v>105</v>
      </c>
      <c r="B4135">
        <v>503420</v>
      </c>
      <c r="C4135">
        <v>6359</v>
      </c>
      <c r="D4135">
        <v>125196</v>
      </c>
      <c r="E4135">
        <v>13662</v>
      </c>
      <c r="F4135">
        <v>0</v>
      </c>
      <c r="G4135" t="s">
        <v>106</v>
      </c>
      <c r="H4135" t="s">
        <v>106</v>
      </c>
      <c r="I4135" t="s">
        <v>106</v>
      </c>
      <c r="J4135" t="s">
        <v>107</v>
      </c>
      <c r="K4135" t="s">
        <v>108</v>
      </c>
      <c r="L4135" t="s">
        <v>109</v>
      </c>
      <c r="M4135" t="s">
        <v>110</v>
      </c>
      <c r="N4135" t="s">
        <v>9314</v>
      </c>
      <c r="O4135" t="s">
        <v>4663</v>
      </c>
      <c r="P4135">
        <v>8177</v>
      </c>
      <c r="Q4135">
        <v>136</v>
      </c>
      <c r="R4135">
        <v>0</v>
      </c>
      <c r="S4135">
        <v>160</v>
      </c>
      <c r="T4135">
        <v>0</v>
      </c>
      <c r="U4135">
        <v>362</v>
      </c>
      <c r="V4135">
        <v>362</v>
      </c>
      <c r="W4135">
        <v>160</v>
      </c>
      <c r="X4135">
        <v>200</v>
      </c>
      <c r="Y4135">
        <v>0</v>
      </c>
      <c r="Z4135">
        <v>200</v>
      </c>
      <c r="AD4135" s="1">
        <v>41682.333333333336</v>
      </c>
      <c r="AE4135" s="1">
        <v>41704.708333333336</v>
      </c>
      <c r="AG4135" s="1">
        <v>41661.333333333336</v>
      </c>
      <c r="AH4135" s="1">
        <v>41685.708333333336</v>
      </c>
      <c r="AI4135" s="1">
        <v>41661.333333333336</v>
      </c>
      <c r="AJ4135" s="1">
        <v>41685.708333333336</v>
      </c>
      <c r="AK4135" s="1">
        <v>41661.333333333336</v>
      </c>
      <c r="AL4135" s="1">
        <v>41685.708333333336</v>
      </c>
      <c r="AM4135" s="1">
        <v>41682.333333333336</v>
      </c>
      <c r="AN4135" s="1">
        <v>41704.708333333336</v>
      </c>
      <c r="AP4135" t="s">
        <v>113</v>
      </c>
      <c r="AU4135" t="s">
        <v>9315</v>
      </c>
      <c r="AY4135" t="s">
        <v>106</v>
      </c>
      <c r="AZ4135">
        <v>0</v>
      </c>
      <c r="BA4135">
        <v>0</v>
      </c>
      <c r="BD4135" s="3">
        <v>41321.662499999999</v>
      </c>
      <c r="BE4135" s="3">
        <v>41321.663888888892</v>
      </c>
      <c r="BF4135" t="s">
        <v>115</v>
      </c>
      <c r="BG4135" t="s">
        <v>115</v>
      </c>
      <c r="BH4135">
        <v>8149</v>
      </c>
      <c r="BM4135">
        <v>43540</v>
      </c>
      <c r="BR4135" t="s">
        <v>1299</v>
      </c>
      <c r="BS4135" t="s">
        <v>1300</v>
      </c>
      <c r="BU4135">
        <v>1</v>
      </c>
      <c r="BV4135" t="s">
        <v>118</v>
      </c>
      <c r="BX4135" t="s">
        <v>119</v>
      </c>
      <c r="BY4135" t="s">
        <v>119</v>
      </c>
      <c r="BZ4135" t="s">
        <v>119</v>
      </c>
      <c r="CA4135">
        <v>1</v>
      </c>
      <c r="CC4135" t="s">
        <v>120</v>
      </c>
      <c r="CH4135">
        <v>540</v>
      </c>
      <c r="CI4135">
        <v>40500</v>
      </c>
      <c r="CJ4135" t="s">
        <v>106</v>
      </c>
      <c r="CK4135" t="s">
        <v>106</v>
      </c>
      <c r="CL4135">
        <v>45</v>
      </c>
      <c r="CM4135" t="s">
        <v>4665</v>
      </c>
      <c r="CO4135">
        <v>125195</v>
      </c>
      <c r="CQ4135">
        <v>0</v>
      </c>
      <c r="CR4135">
        <v>0</v>
      </c>
      <c r="CS4135">
        <v>0</v>
      </c>
      <c r="CY4135" t="s">
        <v>123</v>
      </c>
      <c r="CZ4135" t="s">
        <v>124</v>
      </c>
      <c r="DD4135" t="str" cm="1">
        <f t="array" ref="DD4135">TEXT(_xlfn.SEQUENCE(1, DATEDIF(AG4135, AH4135, "m") + 1, AG4135, 30), "YYYY-APMM")</f>
        <v>2014-AP01</v>
      </c>
      <c r="DN4135">
        <f t="shared" si="128"/>
        <v>362</v>
      </c>
      <c r="DO4135" t="str">
        <f t="shared" si="129"/>
        <v>LABOR - CIVIL</v>
      </c>
    </row>
    <row r="4136" spans="1:119" x14ac:dyDescent="0.35">
      <c r="A4136" t="s">
        <v>105</v>
      </c>
      <c r="B4136">
        <v>503421</v>
      </c>
      <c r="C4136">
        <v>6359</v>
      </c>
      <c r="D4136">
        <v>125196</v>
      </c>
      <c r="E4136">
        <v>13662</v>
      </c>
      <c r="F4136">
        <v>0</v>
      </c>
      <c r="G4136" t="s">
        <v>106</v>
      </c>
      <c r="H4136" t="s">
        <v>106</v>
      </c>
      <c r="I4136" t="s">
        <v>106</v>
      </c>
      <c r="J4136" t="s">
        <v>107</v>
      </c>
      <c r="K4136" t="s">
        <v>108</v>
      </c>
      <c r="L4136" t="s">
        <v>109</v>
      </c>
      <c r="M4136" t="s">
        <v>110</v>
      </c>
      <c r="N4136" t="s">
        <v>9316</v>
      </c>
      <c r="O4136" t="s">
        <v>4667</v>
      </c>
      <c r="P4136">
        <v>8178</v>
      </c>
      <c r="Q4136">
        <v>136</v>
      </c>
      <c r="R4136">
        <v>0</v>
      </c>
      <c r="S4136">
        <v>160</v>
      </c>
      <c r="T4136">
        <v>0</v>
      </c>
      <c r="U4136">
        <v>954.4</v>
      </c>
      <c r="V4136">
        <v>954.4</v>
      </c>
      <c r="W4136">
        <v>160</v>
      </c>
      <c r="X4136">
        <v>0</v>
      </c>
      <c r="Y4136">
        <v>0</v>
      </c>
      <c r="Z4136">
        <v>0</v>
      </c>
      <c r="AD4136" s="1">
        <v>41688.333333333336</v>
      </c>
      <c r="AE4136" s="1">
        <v>41710.708333333336</v>
      </c>
      <c r="AG4136" s="1">
        <v>41667.333333333336</v>
      </c>
      <c r="AH4136" s="1">
        <v>41690.708333333336</v>
      </c>
      <c r="AI4136" s="1">
        <v>41667.333333333336</v>
      </c>
      <c r="AJ4136" s="1">
        <v>41690.708333333336</v>
      </c>
      <c r="AK4136" s="1">
        <v>41667.333333333336</v>
      </c>
      <c r="AL4136" s="1">
        <v>41690.708333333336</v>
      </c>
      <c r="AM4136" s="1">
        <v>41688.333333333336</v>
      </c>
      <c r="AN4136" s="1">
        <v>41710.708333333336</v>
      </c>
      <c r="AP4136" t="s">
        <v>113</v>
      </c>
      <c r="AU4136" t="s">
        <v>9317</v>
      </c>
      <c r="AY4136" t="s">
        <v>106</v>
      </c>
      <c r="AZ4136">
        <v>0</v>
      </c>
      <c r="BA4136">
        <v>0</v>
      </c>
      <c r="BD4136" s="3">
        <v>41321.662499999999</v>
      </c>
      <c r="BE4136" s="3">
        <v>41321.663888888892</v>
      </c>
      <c r="BF4136" t="s">
        <v>115</v>
      </c>
      <c r="BG4136" t="s">
        <v>115</v>
      </c>
      <c r="BH4136">
        <v>8149</v>
      </c>
      <c r="BM4136">
        <v>43550</v>
      </c>
      <c r="BR4136" t="s">
        <v>116</v>
      </c>
      <c r="BS4136" t="s">
        <v>117</v>
      </c>
      <c r="BU4136">
        <v>1</v>
      </c>
      <c r="BV4136" t="s">
        <v>118</v>
      </c>
      <c r="BX4136" t="s">
        <v>119</v>
      </c>
      <c r="BY4136" t="s">
        <v>119</v>
      </c>
      <c r="BZ4136" t="s">
        <v>119</v>
      </c>
      <c r="CA4136">
        <v>1</v>
      </c>
      <c r="CC4136" t="s">
        <v>120</v>
      </c>
      <c r="CH4136">
        <v>540</v>
      </c>
      <c r="CI4136">
        <v>40500</v>
      </c>
      <c r="CJ4136" t="s">
        <v>106</v>
      </c>
      <c r="CK4136" t="s">
        <v>106</v>
      </c>
      <c r="CL4136">
        <v>45</v>
      </c>
      <c r="CM4136" t="s">
        <v>4665</v>
      </c>
      <c r="CO4136">
        <v>125195</v>
      </c>
      <c r="CQ4136">
        <v>0</v>
      </c>
      <c r="CR4136">
        <v>0</v>
      </c>
      <c r="CS4136">
        <v>0</v>
      </c>
      <c r="CY4136" t="s">
        <v>123</v>
      </c>
      <c r="CZ4136" t="s">
        <v>124</v>
      </c>
      <c r="DD4136" t="str" cm="1">
        <f t="array" ref="DD4136">TEXT(_xlfn.SEQUENCE(1, DATEDIF(AG4136, AH4136, "m") + 1, AG4136, 30), "YYYY-APMM")</f>
        <v>2014-AP01</v>
      </c>
      <c r="DN4136">
        <f t="shared" si="128"/>
        <v>954.4</v>
      </c>
      <c r="DO4136" t="str">
        <f t="shared" si="129"/>
        <v>LABOR- SUBCONTRACTOR</v>
      </c>
    </row>
    <row r="4137" spans="1:119" x14ac:dyDescent="0.35">
      <c r="A4137" t="s">
        <v>105</v>
      </c>
      <c r="B4137">
        <v>503422</v>
      </c>
      <c r="C4137">
        <v>6359</v>
      </c>
      <c r="D4137">
        <v>125196</v>
      </c>
      <c r="E4137">
        <v>13662</v>
      </c>
      <c r="F4137">
        <v>0</v>
      </c>
      <c r="G4137" t="s">
        <v>106</v>
      </c>
      <c r="H4137" t="s">
        <v>106</v>
      </c>
      <c r="I4137" t="s">
        <v>106</v>
      </c>
      <c r="J4137" t="s">
        <v>107</v>
      </c>
      <c r="K4137" t="s">
        <v>108</v>
      </c>
      <c r="L4137" t="s">
        <v>109</v>
      </c>
      <c r="M4137" t="s">
        <v>110</v>
      </c>
      <c r="N4137" t="s">
        <v>9318</v>
      </c>
      <c r="O4137" t="s">
        <v>4670</v>
      </c>
      <c r="P4137">
        <v>8177</v>
      </c>
      <c r="Q4137">
        <v>136</v>
      </c>
      <c r="R4137">
        <v>0</v>
      </c>
      <c r="S4137">
        <v>160</v>
      </c>
      <c r="T4137">
        <v>0</v>
      </c>
      <c r="U4137">
        <v>286</v>
      </c>
      <c r="V4137">
        <v>286</v>
      </c>
      <c r="W4137">
        <v>160</v>
      </c>
      <c r="X4137">
        <v>220</v>
      </c>
      <c r="Y4137">
        <v>0</v>
      </c>
      <c r="Z4137">
        <v>220</v>
      </c>
      <c r="AD4137" s="1">
        <v>41694.333333333336</v>
      </c>
      <c r="AE4137" s="1">
        <v>41716.708333333336</v>
      </c>
      <c r="AG4137" s="1">
        <v>41673.333333333336</v>
      </c>
      <c r="AH4137" s="1">
        <v>41696.708333333336</v>
      </c>
      <c r="AI4137" s="1">
        <v>41673.333333333336</v>
      </c>
      <c r="AJ4137" s="1">
        <v>41696.708333333336</v>
      </c>
      <c r="AK4137" s="1">
        <v>41673.333333333336</v>
      </c>
      <c r="AL4137" s="1">
        <v>41696.708333333336</v>
      </c>
      <c r="AM4137" s="1">
        <v>41694.333333333336</v>
      </c>
      <c r="AN4137" s="1">
        <v>41716.708333333336</v>
      </c>
      <c r="AP4137" t="s">
        <v>113</v>
      </c>
      <c r="AU4137" t="s">
        <v>9319</v>
      </c>
      <c r="AY4137" t="s">
        <v>106</v>
      </c>
      <c r="AZ4137">
        <v>0</v>
      </c>
      <c r="BA4137">
        <v>0</v>
      </c>
      <c r="BD4137" s="3">
        <v>41321.662499999999</v>
      </c>
      <c r="BE4137" s="3">
        <v>41321.663888888892</v>
      </c>
      <c r="BF4137" t="s">
        <v>115</v>
      </c>
      <c r="BG4137" t="s">
        <v>115</v>
      </c>
      <c r="BH4137">
        <v>8149</v>
      </c>
      <c r="BM4137">
        <v>43540</v>
      </c>
      <c r="BR4137" t="s">
        <v>1299</v>
      </c>
      <c r="BS4137" t="s">
        <v>1300</v>
      </c>
      <c r="BU4137">
        <v>1</v>
      </c>
      <c r="BV4137" t="s">
        <v>118</v>
      </c>
      <c r="BX4137" t="s">
        <v>119</v>
      </c>
      <c r="BY4137" t="s">
        <v>119</v>
      </c>
      <c r="BZ4137" t="s">
        <v>119</v>
      </c>
      <c r="CA4137">
        <v>1</v>
      </c>
      <c r="CC4137" t="s">
        <v>120</v>
      </c>
      <c r="CH4137">
        <v>540</v>
      </c>
      <c r="CI4137">
        <v>40500</v>
      </c>
      <c r="CJ4137" t="s">
        <v>106</v>
      </c>
      <c r="CK4137" t="s">
        <v>106</v>
      </c>
      <c r="CL4137">
        <v>45</v>
      </c>
      <c r="CM4137" t="s">
        <v>4665</v>
      </c>
      <c r="CO4137">
        <v>125195</v>
      </c>
      <c r="CQ4137">
        <v>0</v>
      </c>
      <c r="CR4137">
        <v>0</v>
      </c>
      <c r="CS4137">
        <v>0</v>
      </c>
      <c r="CY4137" t="s">
        <v>123</v>
      </c>
      <c r="CZ4137" t="s">
        <v>124</v>
      </c>
      <c r="DD4137" t="str" cm="1">
        <f t="array" ref="DD4137">TEXT(_xlfn.SEQUENCE(1, DATEDIF(AG4137, AH4137, "m") + 1, AG4137, 30), "YYYY-APMM")</f>
        <v>2014-AP02</v>
      </c>
      <c r="DN4137">
        <f t="shared" si="128"/>
        <v>286</v>
      </c>
      <c r="DO4137" t="str">
        <f t="shared" si="129"/>
        <v>LABOR - CIVIL</v>
      </c>
    </row>
    <row r="4138" spans="1:119" x14ac:dyDescent="0.35">
      <c r="A4138" t="s">
        <v>105</v>
      </c>
      <c r="B4138">
        <v>503423</v>
      </c>
      <c r="C4138">
        <v>6359</v>
      </c>
      <c r="D4138">
        <v>125196</v>
      </c>
      <c r="E4138">
        <v>13662</v>
      </c>
      <c r="F4138">
        <v>0</v>
      </c>
      <c r="G4138" t="s">
        <v>106</v>
      </c>
      <c r="H4138" t="s">
        <v>106</v>
      </c>
      <c r="I4138" t="s">
        <v>106</v>
      </c>
      <c r="J4138" t="s">
        <v>107</v>
      </c>
      <c r="K4138" t="s">
        <v>108</v>
      </c>
      <c r="L4138" t="s">
        <v>109</v>
      </c>
      <c r="M4138" t="s">
        <v>110</v>
      </c>
      <c r="N4138" t="s">
        <v>9320</v>
      </c>
      <c r="O4138" t="s">
        <v>4673</v>
      </c>
      <c r="P4138">
        <v>8178</v>
      </c>
      <c r="Q4138">
        <v>336</v>
      </c>
      <c r="R4138">
        <v>184</v>
      </c>
      <c r="S4138">
        <v>160</v>
      </c>
      <c r="T4138">
        <v>0</v>
      </c>
      <c r="U4138">
        <v>79.2</v>
      </c>
      <c r="V4138">
        <v>79.2</v>
      </c>
      <c r="W4138">
        <v>160</v>
      </c>
      <c r="X4138">
        <v>0</v>
      </c>
      <c r="Y4138">
        <v>0</v>
      </c>
      <c r="Z4138">
        <v>0</v>
      </c>
      <c r="AD4138" s="1">
        <v>41735.333333333336</v>
      </c>
      <c r="AE4138" s="1">
        <v>41757.708333333336</v>
      </c>
      <c r="AG4138" s="1">
        <v>41686.333333333336</v>
      </c>
      <c r="AH4138" s="1">
        <v>41708.708333333336</v>
      </c>
      <c r="AI4138" s="1">
        <v>41686.333333333336</v>
      </c>
      <c r="AJ4138" s="1">
        <v>41708.708333333336</v>
      </c>
      <c r="AK4138" s="1">
        <v>41686.333333333336</v>
      </c>
      <c r="AL4138" s="1">
        <v>41708.708333333336</v>
      </c>
      <c r="AM4138" s="1">
        <v>41735.333333333336</v>
      </c>
      <c r="AN4138" s="1">
        <v>41757.708333333336</v>
      </c>
      <c r="AP4138" t="s">
        <v>113</v>
      </c>
      <c r="AU4138" t="s">
        <v>9321</v>
      </c>
      <c r="AY4138" t="s">
        <v>106</v>
      </c>
      <c r="AZ4138">
        <v>0</v>
      </c>
      <c r="BA4138">
        <v>0</v>
      </c>
      <c r="BD4138" s="3">
        <v>41321.662499999999</v>
      </c>
      <c r="BE4138" s="3">
        <v>41321.663888888892</v>
      </c>
      <c r="BF4138" t="s">
        <v>115</v>
      </c>
      <c r="BG4138" t="s">
        <v>115</v>
      </c>
      <c r="BH4138">
        <v>8149</v>
      </c>
      <c r="BM4138">
        <v>43550</v>
      </c>
      <c r="BR4138" t="s">
        <v>116</v>
      </c>
      <c r="BS4138" t="s">
        <v>117</v>
      </c>
      <c r="BU4138">
        <v>1</v>
      </c>
      <c r="BV4138" t="s">
        <v>118</v>
      </c>
      <c r="BX4138" t="s">
        <v>119</v>
      </c>
      <c r="BY4138" t="s">
        <v>119</v>
      </c>
      <c r="BZ4138" t="s">
        <v>119</v>
      </c>
      <c r="CA4138">
        <v>1</v>
      </c>
      <c r="CC4138" t="s">
        <v>120</v>
      </c>
      <c r="CH4138">
        <v>540</v>
      </c>
      <c r="CI4138">
        <v>40500</v>
      </c>
      <c r="CJ4138" t="s">
        <v>106</v>
      </c>
      <c r="CK4138" t="s">
        <v>106</v>
      </c>
      <c r="CL4138">
        <v>45</v>
      </c>
      <c r="CM4138" t="s">
        <v>4665</v>
      </c>
      <c r="CO4138">
        <v>125195</v>
      </c>
      <c r="CQ4138">
        <v>0</v>
      </c>
      <c r="CR4138">
        <v>0</v>
      </c>
      <c r="CS4138">
        <v>0</v>
      </c>
      <c r="CY4138" t="s">
        <v>123</v>
      </c>
      <c r="CZ4138" t="s">
        <v>124</v>
      </c>
      <c r="DD4138" t="str" cm="1">
        <f t="array" ref="DD4138">TEXT(_xlfn.SEQUENCE(1, DATEDIF(AG4138, AH4138, "m") + 1, AG4138, 30), "YYYY-APMM")</f>
        <v>2014-AP02</v>
      </c>
      <c r="DN4138">
        <f t="shared" si="128"/>
        <v>79.2</v>
      </c>
      <c r="DO4138" t="str">
        <f t="shared" si="129"/>
        <v>LABOR- SUBCONTRACTOR</v>
      </c>
    </row>
    <row r="4139" spans="1:119" x14ac:dyDescent="0.35">
      <c r="A4139" t="s">
        <v>105</v>
      </c>
      <c r="B4139">
        <v>503424</v>
      </c>
      <c r="C4139">
        <v>6359</v>
      </c>
      <c r="D4139">
        <v>125197</v>
      </c>
      <c r="E4139">
        <v>13662</v>
      </c>
      <c r="F4139">
        <v>0</v>
      </c>
      <c r="G4139" t="s">
        <v>106</v>
      </c>
      <c r="H4139" t="s">
        <v>106</v>
      </c>
      <c r="I4139" t="s">
        <v>106</v>
      </c>
      <c r="J4139" t="s">
        <v>107</v>
      </c>
      <c r="K4139" t="s">
        <v>108</v>
      </c>
      <c r="L4139" t="s">
        <v>109</v>
      </c>
      <c r="M4139" t="s">
        <v>110</v>
      </c>
      <c r="N4139" t="s">
        <v>9322</v>
      </c>
      <c r="O4139" t="s">
        <v>4754</v>
      </c>
      <c r="P4139">
        <v>8173</v>
      </c>
      <c r="Q4139">
        <v>216</v>
      </c>
      <c r="R4139">
        <v>0</v>
      </c>
      <c r="S4139">
        <v>160</v>
      </c>
      <c r="T4139">
        <v>0</v>
      </c>
      <c r="U4139">
        <v>650</v>
      </c>
      <c r="V4139">
        <v>650</v>
      </c>
      <c r="W4139">
        <v>160</v>
      </c>
      <c r="X4139">
        <v>0</v>
      </c>
      <c r="Y4139">
        <v>0</v>
      </c>
      <c r="Z4139">
        <v>0</v>
      </c>
      <c r="AD4139" s="1">
        <v>41717.333333333336</v>
      </c>
      <c r="AE4139" s="1">
        <v>41739.708333333336</v>
      </c>
      <c r="AG4139" s="1">
        <v>41686.333333333336</v>
      </c>
      <c r="AH4139" s="1">
        <v>41708.708333333336</v>
      </c>
      <c r="AI4139" s="1">
        <v>41686.333333333336</v>
      </c>
      <c r="AJ4139" s="1">
        <v>41708.708333333336</v>
      </c>
      <c r="AK4139" s="1">
        <v>41686.333333333336</v>
      </c>
      <c r="AL4139" s="1">
        <v>41708.708333333336</v>
      </c>
      <c r="AM4139" s="1">
        <v>41717.333333333336</v>
      </c>
      <c r="AN4139" s="1">
        <v>41739.708333333336</v>
      </c>
      <c r="AP4139" t="s">
        <v>113</v>
      </c>
      <c r="AU4139" t="s">
        <v>9323</v>
      </c>
      <c r="AY4139" t="s">
        <v>106</v>
      </c>
      <c r="AZ4139">
        <v>0</v>
      </c>
      <c r="BA4139">
        <v>0</v>
      </c>
      <c r="BD4139" s="3">
        <v>41321.662499999999</v>
      </c>
      <c r="BE4139" s="3">
        <v>41321.663888888892</v>
      </c>
      <c r="BF4139" t="s">
        <v>115</v>
      </c>
      <c r="BG4139" t="s">
        <v>115</v>
      </c>
      <c r="BH4139">
        <v>8149</v>
      </c>
      <c r="BM4139">
        <v>43500</v>
      </c>
      <c r="BR4139" t="s">
        <v>3233</v>
      </c>
      <c r="BS4139" t="s">
        <v>3234</v>
      </c>
      <c r="BU4139">
        <v>1</v>
      </c>
      <c r="BV4139" t="s">
        <v>118</v>
      </c>
      <c r="BX4139" t="s">
        <v>119</v>
      </c>
      <c r="BY4139" t="s">
        <v>119</v>
      </c>
      <c r="BZ4139" t="s">
        <v>119</v>
      </c>
      <c r="CA4139">
        <v>1</v>
      </c>
      <c r="CC4139" t="s">
        <v>120</v>
      </c>
      <c r="CH4139">
        <v>540</v>
      </c>
      <c r="CI4139">
        <v>40540</v>
      </c>
      <c r="CJ4139" t="s">
        <v>106</v>
      </c>
      <c r="CK4139" t="s">
        <v>106</v>
      </c>
      <c r="CL4139">
        <v>65</v>
      </c>
      <c r="CM4139" t="s">
        <v>3235</v>
      </c>
      <c r="CO4139">
        <v>125195</v>
      </c>
      <c r="CQ4139">
        <v>0</v>
      </c>
      <c r="CR4139">
        <v>0</v>
      </c>
      <c r="CS4139">
        <v>0</v>
      </c>
      <c r="CY4139" t="s">
        <v>123</v>
      </c>
      <c r="CZ4139" t="s">
        <v>124</v>
      </c>
      <c r="DD4139" t="str" cm="1">
        <f t="array" ref="DD4139">TEXT(_xlfn.SEQUENCE(1, DATEDIF(AG4139, AH4139, "m") + 1, AG4139, 30), "YYYY-APMM")</f>
        <v>2014-AP02</v>
      </c>
      <c r="DN4139">
        <f t="shared" si="128"/>
        <v>650</v>
      </c>
      <c r="DO4139" t="str">
        <f t="shared" si="129"/>
        <v>KERBSTONE MASON SK</v>
      </c>
    </row>
    <row r="4140" spans="1:119" x14ac:dyDescent="0.35">
      <c r="A4140" t="s">
        <v>105</v>
      </c>
      <c r="B4140">
        <v>503425</v>
      </c>
      <c r="C4140">
        <v>6359</v>
      </c>
      <c r="D4140">
        <v>125197</v>
      </c>
      <c r="E4140">
        <v>13662</v>
      </c>
      <c r="F4140">
        <v>0</v>
      </c>
      <c r="G4140" t="s">
        <v>106</v>
      </c>
      <c r="H4140" t="s">
        <v>106</v>
      </c>
      <c r="I4140" t="s">
        <v>106</v>
      </c>
      <c r="J4140" t="s">
        <v>107</v>
      </c>
      <c r="K4140" t="s">
        <v>108</v>
      </c>
      <c r="L4140" t="s">
        <v>109</v>
      </c>
      <c r="M4140" t="s">
        <v>110</v>
      </c>
      <c r="N4140" t="s">
        <v>9324</v>
      </c>
      <c r="O4140" t="s">
        <v>4757</v>
      </c>
      <c r="P4140">
        <v>8174</v>
      </c>
      <c r="Q4140">
        <v>216</v>
      </c>
      <c r="R4140">
        <v>0</v>
      </c>
      <c r="S4140">
        <v>200</v>
      </c>
      <c r="T4140">
        <v>0</v>
      </c>
      <c r="U4140">
        <v>762</v>
      </c>
      <c r="V4140">
        <v>762</v>
      </c>
      <c r="W4140">
        <v>200</v>
      </c>
      <c r="X4140">
        <v>0</v>
      </c>
      <c r="Y4140">
        <v>0</v>
      </c>
      <c r="Z4140">
        <v>0</v>
      </c>
      <c r="AD4140" s="1">
        <v>41729.333333333336</v>
      </c>
      <c r="AE4140" s="1">
        <v>41757.708333333336</v>
      </c>
      <c r="AG4140" s="1">
        <v>41697.333333333336</v>
      </c>
      <c r="AH4140" s="1">
        <v>41725.708333333336</v>
      </c>
      <c r="AI4140" s="1">
        <v>41697.333333333336</v>
      </c>
      <c r="AJ4140" s="1">
        <v>41725.708333333336</v>
      </c>
      <c r="AK4140" s="1">
        <v>41697.333333333336</v>
      </c>
      <c r="AL4140" s="1">
        <v>41725.708333333336</v>
      </c>
      <c r="AM4140" s="1">
        <v>41729.333333333336</v>
      </c>
      <c r="AN4140" s="1">
        <v>41757.708333333336</v>
      </c>
      <c r="AP4140" t="s">
        <v>113</v>
      </c>
      <c r="AU4140" t="s">
        <v>9325</v>
      </c>
      <c r="AY4140" t="s">
        <v>106</v>
      </c>
      <c r="AZ4140">
        <v>0</v>
      </c>
      <c r="BA4140">
        <v>0</v>
      </c>
      <c r="BD4140" s="3">
        <v>41321.662499999999</v>
      </c>
      <c r="BE4140" s="3">
        <v>41321.663888888892</v>
      </c>
      <c r="BF4140" t="s">
        <v>115</v>
      </c>
      <c r="BG4140" t="s">
        <v>115</v>
      </c>
      <c r="BH4140">
        <v>8149</v>
      </c>
      <c r="BM4140">
        <v>43510</v>
      </c>
      <c r="BR4140" t="s">
        <v>3242</v>
      </c>
      <c r="BS4140" t="s">
        <v>3243</v>
      </c>
      <c r="BU4140">
        <v>1</v>
      </c>
      <c r="BV4140" t="s">
        <v>118</v>
      </c>
      <c r="BX4140" t="s">
        <v>119</v>
      </c>
      <c r="BY4140" t="s">
        <v>119</v>
      </c>
      <c r="BZ4140" t="s">
        <v>119</v>
      </c>
      <c r="CA4140">
        <v>1</v>
      </c>
      <c r="CC4140" t="s">
        <v>120</v>
      </c>
      <c r="CH4140">
        <v>540</v>
      </c>
      <c r="CI4140">
        <v>40540</v>
      </c>
      <c r="CJ4140" t="s">
        <v>106</v>
      </c>
      <c r="CK4140" t="s">
        <v>106</v>
      </c>
      <c r="CL4140">
        <v>65</v>
      </c>
      <c r="CM4140" t="s">
        <v>3235</v>
      </c>
      <c r="CO4140">
        <v>125195</v>
      </c>
      <c r="CQ4140">
        <v>0</v>
      </c>
      <c r="CR4140">
        <v>0</v>
      </c>
      <c r="CS4140">
        <v>0</v>
      </c>
      <c r="CY4140" t="s">
        <v>123</v>
      </c>
      <c r="CZ4140" t="s">
        <v>124</v>
      </c>
      <c r="DD4140" t="str" cm="1">
        <f t="array" ref="DD4140:DE4140">TEXT(_xlfn.SEQUENCE(1, DATEDIF(AG4140, AH4140, "m") + 1, AG4140, 30), "YYYY-APMM")</f>
        <v>2014-AP02</v>
      </c>
      <c r="DE4140" t="str">
        <v>2014-AP03</v>
      </c>
      <c r="DN4140">
        <f t="shared" si="128"/>
        <v>381</v>
      </c>
      <c r="DO4140" t="str">
        <f t="shared" si="129"/>
        <v>INTERLOCK MASON SK</v>
      </c>
    </row>
    <row r="4141" spans="1:119" x14ac:dyDescent="0.35">
      <c r="A4141" t="s">
        <v>105</v>
      </c>
      <c r="B4141">
        <v>503426</v>
      </c>
      <c r="C4141">
        <v>6359</v>
      </c>
      <c r="D4141">
        <v>125197</v>
      </c>
      <c r="E4141">
        <v>13662</v>
      </c>
      <c r="F4141">
        <v>0</v>
      </c>
      <c r="G4141" t="s">
        <v>106</v>
      </c>
      <c r="H4141" t="s">
        <v>106</v>
      </c>
      <c r="I4141" t="s">
        <v>106</v>
      </c>
      <c r="J4141" t="s">
        <v>107</v>
      </c>
      <c r="K4141" t="s">
        <v>108</v>
      </c>
      <c r="L4141" t="s">
        <v>109</v>
      </c>
      <c r="M4141" t="s">
        <v>110</v>
      </c>
      <c r="N4141" t="s">
        <v>9326</v>
      </c>
      <c r="O4141" t="s">
        <v>4760</v>
      </c>
      <c r="P4141">
        <v>8165</v>
      </c>
      <c r="Q4141">
        <v>216</v>
      </c>
      <c r="R4141">
        <v>0</v>
      </c>
      <c r="S4141">
        <v>200</v>
      </c>
      <c r="T4141">
        <v>0</v>
      </c>
      <c r="U4141">
        <v>216</v>
      </c>
      <c r="V4141">
        <v>216</v>
      </c>
      <c r="W4141">
        <v>200</v>
      </c>
      <c r="X4141">
        <v>0</v>
      </c>
      <c r="Y4141">
        <v>0</v>
      </c>
      <c r="Z4141">
        <v>0</v>
      </c>
      <c r="AD4141" s="1">
        <v>41741.333333333336</v>
      </c>
      <c r="AE4141" s="1">
        <v>41769.708333333336</v>
      </c>
      <c r="AG4141" s="1">
        <v>41709.333333333336</v>
      </c>
      <c r="AH4141" s="1">
        <v>41737.708333333336</v>
      </c>
      <c r="AI4141" s="1">
        <v>41709.333333333336</v>
      </c>
      <c r="AJ4141" s="1">
        <v>41737.708333333336</v>
      </c>
      <c r="AK4141" s="1">
        <v>41709.333333333336</v>
      </c>
      <c r="AL4141" s="1">
        <v>41737.708333333336</v>
      </c>
      <c r="AM4141" s="1">
        <v>41741.333333333336</v>
      </c>
      <c r="AN4141" s="1">
        <v>41769.708333333336</v>
      </c>
      <c r="AP4141" t="s">
        <v>113</v>
      </c>
      <c r="AU4141" t="s">
        <v>9327</v>
      </c>
      <c r="AY4141" t="s">
        <v>106</v>
      </c>
      <c r="AZ4141">
        <v>0</v>
      </c>
      <c r="BA4141">
        <v>0</v>
      </c>
      <c r="BD4141" s="3">
        <v>41321.662499999999</v>
      </c>
      <c r="BE4141" s="3">
        <v>41321.663888888892</v>
      </c>
      <c r="BF4141" t="s">
        <v>115</v>
      </c>
      <c r="BG4141" t="s">
        <v>115</v>
      </c>
      <c r="BH4141">
        <v>8149</v>
      </c>
      <c r="BM4141">
        <v>43420</v>
      </c>
      <c r="BR4141" t="s">
        <v>3122</v>
      </c>
      <c r="BS4141" t="s">
        <v>3123</v>
      </c>
      <c r="BU4141">
        <v>1</v>
      </c>
      <c r="BV4141" t="s">
        <v>118</v>
      </c>
      <c r="BX4141" t="s">
        <v>119</v>
      </c>
      <c r="BY4141" t="s">
        <v>119</v>
      </c>
      <c r="BZ4141" t="s">
        <v>119</v>
      </c>
      <c r="CA4141">
        <v>1</v>
      </c>
      <c r="CC4141" t="s">
        <v>120</v>
      </c>
      <c r="CH4141">
        <v>540</v>
      </c>
      <c r="CI4141">
        <v>40540</v>
      </c>
      <c r="CJ4141" t="s">
        <v>106</v>
      </c>
      <c r="CK4141" t="s">
        <v>106</v>
      </c>
      <c r="CL4141">
        <v>65</v>
      </c>
      <c r="CM4141" t="s">
        <v>3235</v>
      </c>
      <c r="CO4141">
        <v>125195</v>
      </c>
      <c r="CQ4141">
        <v>0</v>
      </c>
      <c r="CR4141">
        <v>0</v>
      </c>
      <c r="CS4141">
        <v>0</v>
      </c>
      <c r="CY4141" t="s">
        <v>123</v>
      </c>
      <c r="CZ4141" t="s">
        <v>124</v>
      </c>
      <c r="DD4141" t="str" cm="1">
        <f t="array" ref="DD4141">TEXT(_xlfn.SEQUENCE(1, DATEDIF(AG4141, AH4141, "m") + 1, AG4141, 30), "YYYY-APMM")</f>
        <v>2014-AP03</v>
      </c>
      <c r="DN4141">
        <f t="shared" si="128"/>
        <v>216</v>
      </c>
      <c r="DO4141" t="str">
        <f t="shared" si="129"/>
        <v>STEEL FIXERS SK</v>
      </c>
    </row>
    <row r="4142" spans="1:119" x14ac:dyDescent="0.35">
      <c r="A4142" t="s">
        <v>105</v>
      </c>
      <c r="B4142">
        <v>503427</v>
      </c>
      <c r="C4142">
        <v>6359</v>
      </c>
      <c r="D4142">
        <v>125197</v>
      </c>
      <c r="E4142">
        <v>13662</v>
      </c>
      <c r="F4142">
        <v>0</v>
      </c>
      <c r="G4142" t="s">
        <v>106</v>
      </c>
      <c r="H4142" t="s">
        <v>106</v>
      </c>
      <c r="I4142" t="s">
        <v>106</v>
      </c>
      <c r="J4142" t="s">
        <v>107</v>
      </c>
      <c r="K4142" t="s">
        <v>108</v>
      </c>
      <c r="L4142" t="s">
        <v>109</v>
      </c>
      <c r="M4142" t="s">
        <v>110</v>
      </c>
      <c r="N4142" t="s">
        <v>9328</v>
      </c>
      <c r="O4142" t="s">
        <v>4763</v>
      </c>
      <c r="P4142">
        <v>8170</v>
      </c>
      <c r="Q4142">
        <v>216</v>
      </c>
      <c r="R4142">
        <v>0</v>
      </c>
      <c r="S4142">
        <v>200</v>
      </c>
      <c r="T4142">
        <v>0</v>
      </c>
      <c r="U4142">
        <v>396</v>
      </c>
      <c r="V4142">
        <v>396</v>
      </c>
      <c r="W4142">
        <v>200</v>
      </c>
      <c r="X4142">
        <v>0</v>
      </c>
      <c r="Y4142">
        <v>0</v>
      </c>
      <c r="Z4142">
        <v>0</v>
      </c>
      <c r="AD4142" s="1">
        <v>41741.333333333336</v>
      </c>
      <c r="AE4142" s="1">
        <v>41769.708333333336</v>
      </c>
      <c r="AG4142" s="1">
        <v>41709.333333333336</v>
      </c>
      <c r="AH4142" s="1">
        <v>41737.708333333336</v>
      </c>
      <c r="AI4142" s="1">
        <v>41709.333333333336</v>
      </c>
      <c r="AJ4142" s="1">
        <v>41737.708333333336</v>
      </c>
      <c r="AK4142" s="1">
        <v>41709.333333333336</v>
      </c>
      <c r="AL4142" s="1">
        <v>41737.708333333336</v>
      </c>
      <c r="AM4142" s="1">
        <v>41741.333333333336</v>
      </c>
      <c r="AN4142" s="1">
        <v>41769.708333333336</v>
      </c>
      <c r="AP4142" t="s">
        <v>113</v>
      </c>
      <c r="AU4142" t="s">
        <v>9329</v>
      </c>
      <c r="AY4142" t="s">
        <v>106</v>
      </c>
      <c r="AZ4142">
        <v>0</v>
      </c>
      <c r="BA4142">
        <v>0</v>
      </c>
      <c r="BD4142" s="3">
        <v>41321.662499999999</v>
      </c>
      <c r="BE4142" s="3">
        <v>41321.663888888892</v>
      </c>
      <c r="BF4142" t="s">
        <v>115</v>
      </c>
      <c r="BG4142" t="s">
        <v>115</v>
      </c>
      <c r="BH4142">
        <v>8149</v>
      </c>
      <c r="BM4142">
        <v>43470</v>
      </c>
      <c r="BR4142" t="s">
        <v>2854</v>
      </c>
      <c r="BS4142" t="s">
        <v>2855</v>
      </c>
      <c r="BU4142">
        <v>1</v>
      </c>
      <c r="BV4142" t="s">
        <v>118</v>
      </c>
      <c r="BX4142" t="s">
        <v>119</v>
      </c>
      <c r="BY4142" t="s">
        <v>119</v>
      </c>
      <c r="BZ4142" t="s">
        <v>119</v>
      </c>
      <c r="CA4142">
        <v>1</v>
      </c>
      <c r="CC4142" t="s">
        <v>120</v>
      </c>
      <c r="CH4142">
        <v>540</v>
      </c>
      <c r="CI4142">
        <v>40540</v>
      </c>
      <c r="CJ4142" t="s">
        <v>106</v>
      </c>
      <c r="CK4142" t="s">
        <v>106</v>
      </c>
      <c r="CL4142">
        <v>65</v>
      </c>
      <c r="CM4142" t="s">
        <v>3235</v>
      </c>
      <c r="CO4142">
        <v>125195</v>
      </c>
      <c r="CQ4142">
        <v>0</v>
      </c>
      <c r="CR4142">
        <v>0</v>
      </c>
      <c r="CS4142">
        <v>0</v>
      </c>
      <c r="CY4142" t="s">
        <v>123</v>
      </c>
      <c r="CZ4142" t="s">
        <v>124</v>
      </c>
      <c r="DD4142" t="str" cm="1">
        <f t="array" ref="DD4142">TEXT(_xlfn.SEQUENCE(1, DATEDIF(AG4142, AH4142, "m") + 1, AG4142, 30), "YYYY-APMM")</f>
        <v>2014-AP03</v>
      </c>
      <c r="DN4142">
        <f t="shared" si="128"/>
        <v>396</v>
      </c>
      <c r="DO4142" t="str">
        <f t="shared" si="129"/>
        <v>TILE MASON SK</v>
      </c>
    </row>
    <row r="4143" spans="1:119" x14ac:dyDescent="0.35">
      <c r="A4143" t="s">
        <v>105</v>
      </c>
      <c r="B4143">
        <v>503428</v>
      </c>
      <c r="C4143">
        <v>6359</v>
      </c>
      <c r="D4143">
        <v>125197</v>
      </c>
      <c r="E4143">
        <v>13662</v>
      </c>
      <c r="F4143">
        <v>0</v>
      </c>
      <c r="G4143" t="s">
        <v>106</v>
      </c>
      <c r="H4143" t="s">
        <v>106</v>
      </c>
      <c r="I4143" t="s">
        <v>106</v>
      </c>
      <c r="J4143" t="s">
        <v>107</v>
      </c>
      <c r="K4143" t="s">
        <v>108</v>
      </c>
      <c r="L4143" t="s">
        <v>109</v>
      </c>
      <c r="M4143" t="s">
        <v>110</v>
      </c>
      <c r="N4143" t="s">
        <v>9330</v>
      </c>
      <c r="O4143" t="s">
        <v>4766</v>
      </c>
      <c r="P4143">
        <v>8167</v>
      </c>
      <c r="Q4143">
        <v>256</v>
      </c>
      <c r="R4143">
        <v>256</v>
      </c>
      <c r="S4143">
        <v>80</v>
      </c>
      <c r="T4143">
        <v>0</v>
      </c>
      <c r="U4143">
        <v>14</v>
      </c>
      <c r="V4143">
        <v>14</v>
      </c>
      <c r="W4143">
        <v>80</v>
      </c>
      <c r="X4143">
        <v>0</v>
      </c>
      <c r="Y4143">
        <v>0</v>
      </c>
      <c r="Z4143">
        <v>0</v>
      </c>
      <c r="AD4143" s="1">
        <v>41793.333333333336</v>
      </c>
      <c r="AE4143" s="1">
        <v>41804.708333333336</v>
      </c>
      <c r="AG4143" s="1">
        <v>41756.333333333336</v>
      </c>
      <c r="AH4143" s="1">
        <v>41766.708333333336</v>
      </c>
      <c r="AI4143" s="1">
        <v>41756.333333333336</v>
      </c>
      <c r="AJ4143" s="1">
        <v>41766.708333333336</v>
      </c>
      <c r="AK4143" s="1">
        <v>41756.333333333336</v>
      </c>
      <c r="AL4143" s="1">
        <v>41766.708333333336</v>
      </c>
      <c r="AM4143" s="1">
        <v>41793.333333333336</v>
      </c>
      <c r="AN4143" s="1">
        <v>41804.708333333336</v>
      </c>
      <c r="AP4143" t="s">
        <v>113</v>
      </c>
      <c r="AU4143" t="s">
        <v>9331</v>
      </c>
      <c r="AY4143" t="s">
        <v>106</v>
      </c>
      <c r="AZ4143">
        <v>0</v>
      </c>
      <c r="BA4143">
        <v>0</v>
      </c>
      <c r="BD4143" s="3">
        <v>41321.662499999999</v>
      </c>
      <c r="BE4143" s="3">
        <v>41321.663888888892</v>
      </c>
      <c r="BF4143" t="s">
        <v>115</v>
      </c>
      <c r="BG4143" t="s">
        <v>115</v>
      </c>
      <c r="BH4143">
        <v>8149</v>
      </c>
      <c r="BM4143">
        <v>43440</v>
      </c>
      <c r="BR4143" t="s">
        <v>3145</v>
      </c>
      <c r="BS4143" t="s">
        <v>3146</v>
      </c>
      <c r="BU4143">
        <v>1</v>
      </c>
      <c r="BV4143" t="s">
        <v>118</v>
      </c>
      <c r="BX4143" t="s">
        <v>119</v>
      </c>
      <c r="BY4143" t="s">
        <v>119</v>
      </c>
      <c r="BZ4143" t="s">
        <v>119</v>
      </c>
      <c r="CA4143">
        <v>1</v>
      </c>
      <c r="CC4143" t="s">
        <v>120</v>
      </c>
      <c r="CH4143">
        <v>540</v>
      </c>
      <c r="CI4143">
        <v>40540</v>
      </c>
      <c r="CJ4143" t="s">
        <v>106</v>
      </c>
      <c r="CK4143" t="s">
        <v>106</v>
      </c>
      <c r="CL4143">
        <v>65</v>
      </c>
      <c r="CM4143" t="s">
        <v>3235</v>
      </c>
      <c r="CO4143">
        <v>125195</v>
      </c>
      <c r="CQ4143">
        <v>0</v>
      </c>
      <c r="CR4143">
        <v>0</v>
      </c>
      <c r="CS4143">
        <v>0</v>
      </c>
      <c r="CY4143" t="s">
        <v>123</v>
      </c>
      <c r="CZ4143" t="s">
        <v>124</v>
      </c>
      <c r="DD4143" t="str" cm="1">
        <f t="array" ref="DD4143">TEXT(_xlfn.SEQUENCE(1, DATEDIF(AG4143, AH4143, "m") + 1, AG4143, 30), "YYYY-APMM")</f>
        <v>2014-AP04</v>
      </c>
      <c r="DN4143">
        <f t="shared" si="128"/>
        <v>14</v>
      </c>
      <c r="DO4143" t="str">
        <f t="shared" si="129"/>
        <v>CONCRETE MASON SK</v>
      </c>
    </row>
    <row r="4144" spans="1:119" x14ac:dyDescent="0.35">
      <c r="A4144" t="s">
        <v>105</v>
      </c>
      <c r="B4144">
        <v>503429</v>
      </c>
      <c r="C4144">
        <v>6359</v>
      </c>
      <c r="D4144">
        <v>125198</v>
      </c>
      <c r="E4144">
        <v>13662</v>
      </c>
      <c r="F4144">
        <v>0</v>
      </c>
      <c r="G4144" t="s">
        <v>106</v>
      </c>
      <c r="H4144" t="s">
        <v>106</v>
      </c>
      <c r="I4144" t="s">
        <v>106</v>
      </c>
      <c r="J4144" t="s">
        <v>107</v>
      </c>
      <c r="K4144" t="s">
        <v>108</v>
      </c>
      <c r="L4144" t="s">
        <v>109</v>
      </c>
      <c r="M4144" t="s">
        <v>110</v>
      </c>
      <c r="N4144" t="s">
        <v>9332</v>
      </c>
      <c r="O4144" t="s">
        <v>3209</v>
      </c>
      <c r="P4144">
        <v>8177</v>
      </c>
      <c r="Q4144">
        <v>176</v>
      </c>
      <c r="R4144">
        <v>40</v>
      </c>
      <c r="S4144">
        <v>120</v>
      </c>
      <c r="T4144">
        <v>0</v>
      </c>
      <c r="U4144">
        <v>49</v>
      </c>
      <c r="V4144">
        <v>49</v>
      </c>
      <c r="W4144">
        <v>120</v>
      </c>
      <c r="X4144">
        <v>31.000038</v>
      </c>
      <c r="Y4144">
        <v>0</v>
      </c>
      <c r="Z4144">
        <v>31.000038</v>
      </c>
      <c r="AD4144" s="1">
        <v>41752.333333333336</v>
      </c>
      <c r="AE4144" s="1">
        <v>41769.708333333336</v>
      </c>
      <c r="AG4144" s="1">
        <v>41727.333333333336</v>
      </c>
      <c r="AH4144" s="1">
        <v>41743.708333333336</v>
      </c>
      <c r="AI4144" s="1">
        <v>41727.333333333336</v>
      </c>
      <c r="AJ4144" s="1">
        <v>41743.708333333336</v>
      </c>
      <c r="AK4144" s="1">
        <v>41727.333333333336</v>
      </c>
      <c r="AL4144" s="1">
        <v>41743.708333333336</v>
      </c>
      <c r="AM4144" s="1">
        <v>41752.333333333336</v>
      </c>
      <c r="AN4144" s="1">
        <v>41769.708333333336</v>
      </c>
      <c r="AP4144" t="s">
        <v>113</v>
      </c>
      <c r="AU4144" t="s">
        <v>9333</v>
      </c>
      <c r="AY4144" t="s">
        <v>106</v>
      </c>
      <c r="AZ4144">
        <v>0</v>
      </c>
      <c r="BA4144">
        <v>0</v>
      </c>
      <c r="BD4144" s="3">
        <v>41321.662499999999</v>
      </c>
      <c r="BE4144" s="3">
        <v>41328.377083333333</v>
      </c>
      <c r="BF4144" t="s">
        <v>115</v>
      </c>
      <c r="BG4144" t="s">
        <v>115</v>
      </c>
      <c r="BH4144">
        <v>8149</v>
      </c>
      <c r="BM4144">
        <v>43540</v>
      </c>
      <c r="BR4144" t="s">
        <v>1299</v>
      </c>
      <c r="BS4144" t="s">
        <v>1300</v>
      </c>
      <c r="BU4144">
        <v>1</v>
      </c>
      <c r="BV4144" t="s">
        <v>118</v>
      </c>
      <c r="BX4144" t="s">
        <v>119</v>
      </c>
      <c r="BY4144" t="s">
        <v>119</v>
      </c>
      <c r="BZ4144" t="s">
        <v>119</v>
      </c>
      <c r="CA4144">
        <v>1</v>
      </c>
      <c r="CC4144" t="s">
        <v>120</v>
      </c>
      <c r="CH4144">
        <v>540</v>
      </c>
      <c r="CI4144">
        <v>40530</v>
      </c>
      <c r="CJ4144" t="s">
        <v>106</v>
      </c>
      <c r="CK4144" t="s">
        <v>106</v>
      </c>
      <c r="CL4144">
        <v>60</v>
      </c>
      <c r="CM4144" t="s">
        <v>4652</v>
      </c>
      <c r="CO4144">
        <v>125195</v>
      </c>
      <c r="CQ4144">
        <v>0</v>
      </c>
      <c r="CR4144">
        <v>0</v>
      </c>
      <c r="CS4144">
        <v>0</v>
      </c>
      <c r="CY4144" t="s">
        <v>123</v>
      </c>
      <c r="CZ4144" t="s">
        <v>124</v>
      </c>
      <c r="DD4144" t="str" cm="1">
        <f t="array" ref="DD4144">TEXT(_xlfn.SEQUENCE(1, DATEDIF(AG4144, AH4144, "m") + 1, AG4144, 30), "YYYY-APMM")</f>
        <v>2014-AP03</v>
      </c>
      <c r="DN4144">
        <f t="shared" si="128"/>
        <v>49</v>
      </c>
      <c r="DO4144" t="str">
        <f t="shared" si="129"/>
        <v>LABOR - CIVIL</v>
      </c>
    </row>
    <row r="4145" spans="1:119" x14ac:dyDescent="0.35">
      <c r="A4145" t="s">
        <v>105</v>
      </c>
      <c r="B4145">
        <v>503430</v>
      </c>
      <c r="C4145">
        <v>6359</v>
      </c>
      <c r="D4145">
        <v>125198</v>
      </c>
      <c r="E4145">
        <v>13662</v>
      </c>
      <c r="F4145">
        <v>0</v>
      </c>
      <c r="G4145" t="s">
        <v>106</v>
      </c>
      <c r="H4145" t="s">
        <v>106</v>
      </c>
      <c r="I4145" t="s">
        <v>106</v>
      </c>
      <c r="J4145" t="s">
        <v>107</v>
      </c>
      <c r="K4145" t="s">
        <v>108</v>
      </c>
      <c r="L4145" t="s">
        <v>109</v>
      </c>
      <c r="M4145" t="s">
        <v>110</v>
      </c>
      <c r="N4145" t="s">
        <v>9334</v>
      </c>
      <c r="O4145" t="s">
        <v>4654</v>
      </c>
      <c r="P4145">
        <v>8165</v>
      </c>
      <c r="Q4145">
        <v>136</v>
      </c>
      <c r="R4145">
        <v>0</v>
      </c>
      <c r="S4145">
        <v>120</v>
      </c>
      <c r="T4145">
        <v>0</v>
      </c>
      <c r="U4145">
        <v>1912</v>
      </c>
      <c r="V4145">
        <v>1912</v>
      </c>
      <c r="W4145">
        <v>120</v>
      </c>
      <c r="X4145">
        <v>0</v>
      </c>
      <c r="Y4145">
        <v>0</v>
      </c>
      <c r="Z4145">
        <v>0</v>
      </c>
      <c r="AD4145" s="1">
        <v>41758.333333333336</v>
      </c>
      <c r="AE4145" s="1">
        <v>41774.708333333336</v>
      </c>
      <c r="AG4145" s="1">
        <v>41738.333333333336</v>
      </c>
      <c r="AH4145" s="1">
        <v>41755.708333333336</v>
      </c>
      <c r="AI4145" s="1">
        <v>41738.333333333336</v>
      </c>
      <c r="AJ4145" s="1">
        <v>41755.708333333336</v>
      </c>
      <c r="AK4145" s="1">
        <v>41738.333333333336</v>
      </c>
      <c r="AL4145" s="1">
        <v>41755.708333333336</v>
      </c>
      <c r="AM4145" s="1">
        <v>41758.333333333336</v>
      </c>
      <c r="AN4145" s="1">
        <v>41774.708333333336</v>
      </c>
      <c r="AP4145" t="s">
        <v>113</v>
      </c>
      <c r="AU4145" t="s">
        <v>9335</v>
      </c>
      <c r="AY4145" t="s">
        <v>106</v>
      </c>
      <c r="AZ4145">
        <v>0</v>
      </c>
      <c r="BA4145">
        <v>0</v>
      </c>
      <c r="BD4145" s="3">
        <v>41321.662499999999</v>
      </c>
      <c r="BE4145" s="3">
        <v>41321.663888888892</v>
      </c>
      <c r="BF4145" t="s">
        <v>115</v>
      </c>
      <c r="BG4145" t="s">
        <v>115</v>
      </c>
      <c r="BH4145">
        <v>8149</v>
      </c>
      <c r="BM4145">
        <v>43420</v>
      </c>
      <c r="BR4145" t="s">
        <v>3122</v>
      </c>
      <c r="BS4145" t="s">
        <v>3123</v>
      </c>
      <c r="BU4145">
        <v>1</v>
      </c>
      <c r="BV4145" t="s">
        <v>118</v>
      </c>
      <c r="BX4145" t="s">
        <v>119</v>
      </c>
      <c r="BY4145" t="s">
        <v>119</v>
      </c>
      <c r="BZ4145" t="s">
        <v>119</v>
      </c>
      <c r="CA4145">
        <v>1</v>
      </c>
      <c r="CC4145" t="s">
        <v>120</v>
      </c>
      <c r="CH4145">
        <v>540</v>
      </c>
      <c r="CI4145">
        <v>40530</v>
      </c>
      <c r="CJ4145" t="s">
        <v>106</v>
      </c>
      <c r="CK4145" t="s">
        <v>106</v>
      </c>
      <c r="CL4145">
        <v>60</v>
      </c>
      <c r="CM4145" t="s">
        <v>4652</v>
      </c>
      <c r="CO4145">
        <v>125195</v>
      </c>
      <c r="CQ4145">
        <v>0</v>
      </c>
      <c r="CR4145">
        <v>0</v>
      </c>
      <c r="CS4145">
        <v>0</v>
      </c>
      <c r="CY4145" t="s">
        <v>123</v>
      </c>
      <c r="CZ4145" t="s">
        <v>124</v>
      </c>
      <c r="DD4145" t="str" cm="1">
        <f t="array" ref="DD4145">TEXT(_xlfn.SEQUENCE(1, DATEDIF(AG4145, AH4145, "m") + 1, AG4145, 30), "YYYY-APMM")</f>
        <v>2014-AP04</v>
      </c>
      <c r="DN4145">
        <f t="shared" si="128"/>
        <v>1912</v>
      </c>
      <c r="DO4145" t="str">
        <f t="shared" si="129"/>
        <v>STEEL FIXERS SK</v>
      </c>
    </row>
    <row r="4146" spans="1:119" x14ac:dyDescent="0.35">
      <c r="A4146" t="s">
        <v>105</v>
      </c>
      <c r="B4146">
        <v>503431</v>
      </c>
      <c r="C4146">
        <v>6359</v>
      </c>
      <c r="D4146">
        <v>125198</v>
      </c>
      <c r="E4146">
        <v>13662</v>
      </c>
      <c r="F4146">
        <v>0</v>
      </c>
      <c r="G4146" t="s">
        <v>106</v>
      </c>
      <c r="H4146" t="s">
        <v>106</v>
      </c>
      <c r="I4146" t="s">
        <v>106</v>
      </c>
      <c r="J4146" t="s">
        <v>107</v>
      </c>
      <c r="K4146" t="s">
        <v>108</v>
      </c>
      <c r="L4146" t="s">
        <v>109</v>
      </c>
      <c r="M4146" t="s">
        <v>110</v>
      </c>
      <c r="N4146" t="s">
        <v>9336</v>
      </c>
      <c r="O4146" t="s">
        <v>4657</v>
      </c>
      <c r="P4146">
        <v>8178</v>
      </c>
      <c r="Q4146">
        <v>136</v>
      </c>
      <c r="R4146">
        <v>0</v>
      </c>
      <c r="S4146">
        <v>200</v>
      </c>
      <c r="T4146">
        <v>0</v>
      </c>
      <c r="U4146">
        <v>286</v>
      </c>
      <c r="V4146">
        <v>286</v>
      </c>
      <c r="W4146">
        <v>200</v>
      </c>
      <c r="X4146">
        <v>0</v>
      </c>
      <c r="Y4146">
        <v>0</v>
      </c>
      <c r="Z4146">
        <v>0</v>
      </c>
      <c r="AD4146" s="1">
        <v>41770.333333333336</v>
      </c>
      <c r="AE4146" s="1">
        <v>41798.708333333336</v>
      </c>
      <c r="AG4146" s="1">
        <v>41750.333333333336</v>
      </c>
      <c r="AH4146" s="1">
        <v>41778.708333333336</v>
      </c>
      <c r="AI4146" s="1">
        <v>41750.333333333336</v>
      </c>
      <c r="AJ4146" s="1">
        <v>41778.708333333336</v>
      </c>
      <c r="AK4146" s="1">
        <v>41750.333333333336</v>
      </c>
      <c r="AL4146" s="1">
        <v>41778.708333333336</v>
      </c>
      <c r="AM4146" s="1">
        <v>41770.333333333336</v>
      </c>
      <c r="AN4146" s="1">
        <v>41798.708333333336</v>
      </c>
      <c r="AP4146" t="s">
        <v>113</v>
      </c>
      <c r="AU4146" t="s">
        <v>9337</v>
      </c>
      <c r="AY4146" t="s">
        <v>106</v>
      </c>
      <c r="AZ4146">
        <v>0</v>
      </c>
      <c r="BA4146">
        <v>0</v>
      </c>
      <c r="BD4146" s="3">
        <v>41321.662499999999</v>
      </c>
      <c r="BE4146" s="3">
        <v>41321.663888888892</v>
      </c>
      <c r="BF4146" t="s">
        <v>115</v>
      </c>
      <c r="BG4146" t="s">
        <v>115</v>
      </c>
      <c r="BH4146">
        <v>8149</v>
      </c>
      <c r="BM4146">
        <v>43550</v>
      </c>
      <c r="BR4146" t="s">
        <v>116</v>
      </c>
      <c r="BS4146" t="s">
        <v>117</v>
      </c>
      <c r="BU4146">
        <v>1</v>
      </c>
      <c r="BV4146" t="s">
        <v>118</v>
      </c>
      <c r="BX4146" t="s">
        <v>119</v>
      </c>
      <c r="BY4146" t="s">
        <v>119</v>
      </c>
      <c r="BZ4146" t="s">
        <v>119</v>
      </c>
      <c r="CA4146">
        <v>1</v>
      </c>
      <c r="CC4146" t="s">
        <v>120</v>
      </c>
      <c r="CH4146">
        <v>540</v>
      </c>
      <c r="CI4146">
        <v>40530</v>
      </c>
      <c r="CJ4146" t="s">
        <v>106</v>
      </c>
      <c r="CK4146" t="s">
        <v>106</v>
      </c>
      <c r="CL4146">
        <v>60</v>
      </c>
      <c r="CM4146" t="s">
        <v>4652</v>
      </c>
      <c r="CO4146">
        <v>125195</v>
      </c>
      <c r="CQ4146">
        <v>0</v>
      </c>
      <c r="CR4146">
        <v>0</v>
      </c>
      <c r="CS4146">
        <v>0</v>
      </c>
      <c r="CY4146" t="s">
        <v>123</v>
      </c>
      <c r="CZ4146" t="s">
        <v>124</v>
      </c>
      <c r="DD4146" t="str" cm="1">
        <f t="array" ref="DD4146">TEXT(_xlfn.SEQUENCE(1, DATEDIF(AG4146, AH4146, "m") + 1, AG4146, 30), "YYYY-APMM")</f>
        <v>2014-AP04</v>
      </c>
      <c r="DN4146">
        <f t="shared" si="128"/>
        <v>286</v>
      </c>
      <c r="DO4146" t="str">
        <f t="shared" si="129"/>
        <v>LABOR- SUBCONTRACTOR</v>
      </c>
    </row>
    <row r="4147" spans="1:119" x14ac:dyDescent="0.35">
      <c r="A4147" t="s">
        <v>105</v>
      </c>
      <c r="B4147">
        <v>503432</v>
      </c>
      <c r="C4147">
        <v>6359</v>
      </c>
      <c r="D4147">
        <v>125198</v>
      </c>
      <c r="E4147">
        <v>13662</v>
      </c>
      <c r="F4147">
        <v>0</v>
      </c>
      <c r="G4147" t="s">
        <v>106</v>
      </c>
      <c r="H4147" t="s">
        <v>106</v>
      </c>
      <c r="I4147" t="s">
        <v>106</v>
      </c>
      <c r="J4147" t="s">
        <v>107</v>
      </c>
      <c r="K4147" t="s">
        <v>108</v>
      </c>
      <c r="L4147" t="s">
        <v>109</v>
      </c>
      <c r="M4147" t="s">
        <v>110</v>
      </c>
      <c r="N4147" t="s">
        <v>9338</v>
      </c>
      <c r="O4147" t="s">
        <v>4660</v>
      </c>
      <c r="P4147">
        <v>8178</v>
      </c>
      <c r="Q4147">
        <v>136</v>
      </c>
      <c r="R4147">
        <v>136</v>
      </c>
      <c r="S4147">
        <v>200</v>
      </c>
      <c r="T4147">
        <v>0</v>
      </c>
      <c r="U4147">
        <v>51.6</v>
      </c>
      <c r="V4147">
        <v>51.6</v>
      </c>
      <c r="W4147">
        <v>200</v>
      </c>
      <c r="X4147">
        <v>0</v>
      </c>
      <c r="Y4147">
        <v>0</v>
      </c>
      <c r="Z4147">
        <v>0</v>
      </c>
      <c r="AD4147" s="1">
        <v>41776.333333333336</v>
      </c>
      <c r="AE4147" s="1">
        <v>41804.708333333336</v>
      </c>
      <c r="AG4147" s="1">
        <v>41756.333333333336</v>
      </c>
      <c r="AH4147" s="1">
        <v>41784.708333333336</v>
      </c>
      <c r="AI4147" s="1">
        <v>41756.333333333336</v>
      </c>
      <c r="AJ4147" s="1">
        <v>41784.708333333336</v>
      </c>
      <c r="AK4147" s="1">
        <v>41756.333333333336</v>
      </c>
      <c r="AL4147" s="1">
        <v>41784.708333333336</v>
      </c>
      <c r="AM4147" s="1">
        <v>41776.333333333336</v>
      </c>
      <c r="AN4147" s="1">
        <v>41804.708333333336</v>
      </c>
      <c r="AP4147" t="s">
        <v>113</v>
      </c>
      <c r="AU4147" t="s">
        <v>9339</v>
      </c>
      <c r="AY4147" t="s">
        <v>106</v>
      </c>
      <c r="AZ4147">
        <v>0</v>
      </c>
      <c r="BA4147">
        <v>0</v>
      </c>
      <c r="BD4147" s="3">
        <v>41321.662499999999</v>
      </c>
      <c r="BE4147" s="3">
        <v>41321.663888888892</v>
      </c>
      <c r="BF4147" t="s">
        <v>115</v>
      </c>
      <c r="BG4147" t="s">
        <v>115</v>
      </c>
      <c r="BH4147">
        <v>8149</v>
      </c>
      <c r="BM4147">
        <v>43550</v>
      </c>
      <c r="BR4147" t="s">
        <v>116</v>
      </c>
      <c r="BS4147" t="s">
        <v>117</v>
      </c>
      <c r="BU4147">
        <v>1</v>
      </c>
      <c r="BV4147" t="s">
        <v>118</v>
      </c>
      <c r="BX4147" t="s">
        <v>119</v>
      </c>
      <c r="BY4147" t="s">
        <v>119</v>
      </c>
      <c r="BZ4147" t="s">
        <v>119</v>
      </c>
      <c r="CA4147">
        <v>1</v>
      </c>
      <c r="CC4147" t="s">
        <v>120</v>
      </c>
      <c r="CH4147">
        <v>540</v>
      </c>
      <c r="CI4147">
        <v>40530</v>
      </c>
      <c r="CJ4147" t="s">
        <v>106</v>
      </c>
      <c r="CK4147" t="s">
        <v>106</v>
      </c>
      <c r="CL4147">
        <v>60</v>
      </c>
      <c r="CM4147" t="s">
        <v>4652</v>
      </c>
      <c r="CO4147">
        <v>125195</v>
      </c>
      <c r="CQ4147">
        <v>0</v>
      </c>
      <c r="CR4147">
        <v>0</v>
      </c>
      <c r="CS4147">
        <v>0</v>
      </c>
      <c r="CY4147" t="s">
        <v>123</v>
      </c>
      <c r="CZ4147" t="s">
        <v>124</v>
      </c>
      <c r="DD4147" t="str" cm="1">
        <f t="array" ref="DD4147">TEXT(_xlfn.SEQUENCE(1, DATEDIF(AG4147, AH4147, "m") + 1, AG4147, 30), "YYYY-APMM")</f>
        <v>2014-AP04</v>
      </c>
      <c r="DN4147">
        <f t="shared" si="128"/>
        <v>51.6</v>
      </c>
      <c r="DO4147" t="str">
        <f t="shared" si="129"/>
        <v>LABOR- SUBCONTRACTOR</v>
      </c>
    </row>
    <row r="4148" spans="1:119" x14ac:dyDescent="0.35">
      <c r="A4148" t="s">
        <v>105</v>
      </c>
      <c r="B4148">
        <v>503433</v>
      </c>
      <c r="C4148">
        <v>6359</v>
      </c>
      <c r="D4148">
        <v>125199</v>
      </c>
      <c r="E4148">
        <v>13662</v>
      </c>
      <c r="F4148">
        <v>0</v>
      </c>
      <c r="G4148" t="s">
        <v>106</v>
      </c>
      <c r="H4148" t="s">
        <v>106</v>
      </c>
      <c r="I4148" t="s">
        <v>106</v>
      </c>
      <c r="J4148" t="s">
        <v>107</v>
      </c>
      <c r="K4148" t="s">
        <v>108</v>
      </c>
      <c r="L4148" t="s">
        <v>109</v>
      </c>
      <c r="M4148" t="s">
        <v>110</v>
      </c>
      <c r="N4148" t="s">
        <v>9340</v>
      </c>
      <c r="O4148" t="s">
        <v>4751</v>
      </c>
      <c r="P4148">
        <v>8178</v>
      </c>
      <c r="Q4148">
        <v>216</v>
      </c>
      <c r="R4148">
        <v>216</v>
      </c>
      <c r="S4148">
        <v>200</v>
      </c>
      <c r="T4148">
        <v>0</v>
      </c>
      <c r="U4148">
        <v>574</v>
      </c>
      <c r="V4148">
        <v>574</v>
      </c>
      <c r="W4148">
        <v>200</v>
      </c>
      <c r="X4148">
        <v>0</v>
      </c>
      <c r="Y4148">
        <v>0</v>
      </c>
      <c r="Z4148">
        <v>0</v>
      </c>
      <c r="AD4148" s="1">
        <v>41776.333333333336</v>
      </c>
      <c r="AE4148" s="1">
        <v>41804.708333333336</v>
      </c>
      <c r="AG4148" s="1">
        <v>41744.333333333336</v>
      </c>
      <c r="AH4148" s="1">
        <v>41772.708333333336</v>
      </c>
      <c r="AI4148" s="1">
        <v>41744.333333333336</v>
      </c>
      <c r="AJ4148" s="1">
        <v>41772.708333333336</v>
      </c>
      <c r="AK4148" s="1">
        <v>41744.333333333336</v>
      </c>
      <c r="AL4148" s="1">
        <v>41772.708333333336</v>
      </c>
      <c r="AM4148" s="1">
        <v>41776.333333333336</v>
      </c>
      <c r="AN4148" s="1">
        <v>41804.708333333336</v>
      </c>
      <c r="AP4148" t="s">
        <v>113</v>
      </c>
      <c r="AU4148" t="s">
        <v>9341</v>
      </c>
      <c r="AY4148" t="s">
        <v>106</v>
      </c>
      <c r="AZ4148">
        <v>0</v>
      </c>
      <c r="BA4148">
        <v>0</v>
      </c>
      <c r="BD4148" s="3">
        <v>41321.662499999999</v>
      </c>
      <c r="BE4148" s="3">
        <v>41321.663888888892</v>
      </c>
      <c r="BF4148" t="s">
        <v>115</v>
      </c>
      <c r="BG4148" t="s">
        <v>115</v>
      </c>
      <c r="BH4148">
        <v>8149</v>
      </c>
      <c r="BM4148">
        <v>43550</v>
      </c>
      <c r="BR4148" t="s">
        <v>116</v>
      </c>
      <c r="BS4148" t="s">
        <v>117</v>
      </c>
      <c r="BU4148">
        <v>1</v>
      </c>
      <c r="BV4148" t="s">
        <v>118</v>
      </c>
      <c r="BX4148" t="s">
        <v>119</v>
      </c>
      <c r="BY4148" t="s">
        <v>119</v>
      </c>
      <c r="BZ4148" t="s">
        <v>119</v>
      </c>
      <c r="CA4148">
        <v>1</v>
      </c>
      <c r="CC4148" t="s">
        <v>120</v>
      </c>
      <c r="CH4148">
        <v>540</v>
      </c>
      <c r="CI4148">
        <v>40550</v>
      </c>
      <c r="CJ4148" t="s">
        <v>106</v>
      </c>
      <c r="CK4148" t="s">
        <v>106</v>
      </c>
      <c r="CL4148">
        <v>70</v>
      </c>
      <c r="CM4148" t="s">
        <v>3180</v>
      </c>
      <c r="CO4148">
        <v>125195</v>
      </c>
      <c r="CQ4148">
        <v>0</v>
      </c>
      <c r="CR4148">
        <v>0</v>
      </c>
      <c r="CS4148">
        <v>0</v>
      </c>
      <c r="CY4148" t="s">
        <v>123</v>
      </c>
      <c r="CZ4148" t="s">
        <v>124</v>
      </c>
      <c r="DD4148" t="str" cm="1">
        <f t="array" ref="DD4148">TEXT(_xlfn.SEQUENCE(1, DATEDIF(AG4148, AH4148, "m") + 1, AG4148, 30), "YYYY-APMM")</f>
        <v>2014-AP04</v>
      </c>
      <c r="DN4148">
        <f t="shared" si="128"/>
        <v>574</v>
      </c>
      <c r="DO4148" t="str">
        <f t="shared" si="129"/>
        <v>LABOR- SUBCONTRACTOR</v>
      </c>
    </row>
    <row r="4149" spans="1:119" x14ac:dyDescent="0.35">
      <c r="A4149" t="s">
        <v>105</v>
      </c>
      <c r="B4149">
        <v>503434</v>
      </c>
      <c r="C4149">
        <v>6359</v>
      </c>
      <c r="D4149">
        <v>125199</v>
      </c>
      <c r="E4149">
        <v>13662</v>
      </c>
      <c r="F4149">
        <v>0</v>
      </c>
      <c r="G4149" t="s">
        <v>106</v>
      </c>
      <c r="H4149" t="s">
        <v>106</v>
      </c>
      <c r="I4149" t="s">
        <v>106</v>
      </c>
      <c r="J4149" t="s">
        <v>107</v>
      </c>
      <c r="K4149" t="s">
        <v>108</v>
      </c>
      <c r="L4149" t="s">
        <v>109</v>
      </c>
      <c r="M4149" t="s">
        <v>110</v>
      </c>
      <c r="N4149" t="s">
        <v>9342</v>
      </c>
      <c r="O4149" t="s">
        <v>4904</v>
      </c>
      <c r="P4149">
        <v>8177</v>
      </c>
      <c r="Q4149">
        <v>216</v>
      </c>
      <c r="R4149">
        <v>0</v>
      </c>
      <c r="S4149">
        <v>200</v>
      </c>
      <c r="T4149">
        <v>0</v>
      </c>
      <c r="U4149">
        <v>2844</v>
      </c>
      <c r="V4149">
        <v>2844</v>
      </c>
      <c r="W4149">
        <v>200</v>
      </c>
      <c r="X4149">
        <v>1500</v>
      </c>
      <c r="Y4149">
        <v>0</v>
      </c>
      <c r="Z4149">
        <v>1500</v>
      </c>
      <c r="AD4149" s="1">
        <v>41752.333333333336</v>
      </c>
      <c r="AE4149" s="1">
        <v>41780.708333333336</v>
      </c>
      <c r="AG4149" s="1">
        <v>41721.333333333336</v>
      </c>
      <c r="AH4149" s="1">
        <v>41749.708333333336</v>
      </c>
      <c r="AI4149" s="1">
        <v>41721.333333333336</v>
      </c>
      <c r="AJ4149" s="1">
        <v>41749.708333333336</v>
      </c>
      <c r="AK4149" s="1">
        <v>41721.333333333336</v>
      </c>
      <c r="AL4149" s="1">
        <v>41749.708333333336</v>
      </c>
      <c r="AM4149" s="1">
        <v>41752.333333333336</v>
      </c>
      <c r="AN4149" s="1">
        <v>41780.708333333336</v>
      </c>
      <c r="AP4149" t="s">
        <v>113</v>
      </c>
      <c r="AU4149" t="s">
        <v>9343</v>
      </c>
      <c r="AY4149" t="s">
        <v>106</v>
      </c>
      <c r="AZ4149">
        <v>0</v>
      </c>
      <c r="BA4149">
        <v>0</v>
      </c>
      <c r="BD4149" s="3">
        <v>41321.662499999999</v>
      </c>
      <c r="BE4149" s="3">
        <v>41321.663888888892</v>
      </c>
      <c r="BF4149" t="s">
        <v>115</v>
      </c>
      <c r="BG4149" t="s">
        <v>115</v>
      </c>
      <c r="BH4149">
        <v>8149</v>
      </c>
      <c r="BM4149">
        <v>43540</v>
      </c>
      <c r="BR4149" t="s">
        <v>1299</v>
      </c>
      <c r="BS4149" t="s">
        <v>1300</v>
      </c>
      <c r="BU4149">
        <v>1</v>
      </c>
      <c r="BV4149" t="s">
        <v>118</v>
      </c>
      <c r="BX4149" t="s">
        <v>119</v>
      </c>
      <c r="BY4149" t="s">
        <v>119</v>
      </c>
      <c r="BZ4149" t="s">
        <v>119</v>
      </c>
      <c r="CA4149">
        <v>1</v>
      </c>
      <c r="CC4149" t="s">
        <v>120</v>
      </c>
      <c r="CH4149">
        <v>540</v>
      </c>
      <c r="CI4149">
        <v>40550</v>
      </c>
      <c r="CJ4149" t="s">
        <v>106</v>
      </c>
      <c r="CK4149" t="s">
        <v>106</v>
      </c>
      <c r="CL4149">
        <v>70</v>
      </c>
      <c r="CM4149" t="s">
        <v>3180</v>
      </c>
      <c r="CO4149">
        <v>125195</v>
      </c>
      <c r="CQ4149">
        <v>0</v>
      </c>
      <c r="CR4149">
        <v>0</v>
      </c>
      <c r="CS4149">
        <v>0</v>
      </c>
      <c r="CY4149" t="s">
        <v>123</v>
      </c>
      <c r="CZ4149" t="s">
        <v>124</v>
      </c>
      <c r="DD4149" t="str" cm="1">
        <f t="array" ref="DD4149">TEXT(_xlfn.SEQUENCE(1, DATEDIF(AG4149, AH4149, "m") + 1, AG4149, 30), "YYYY-APMM")</f>
        <v>2014-AP03</v>
      </c>
      <c r="DN4149">
        <f t="shared" si="128"/>
        <v>2844</v>
      </c>
      <c r="DO4149" t="str">
        <f t="shared" si="129"/>
        <v>LABOR - CIVIL</v>
      </c>
    </row>
    <row r="4150" spans="1:119" x14ac:dyDescent="0.35">
      <c r="A4150" t="s">
        <v>105</v>
      </c>
      <c r="B4150">
        <v>503435</v>
      </c>
      <c r="C4150">
        <v>6359</v>
      </c>
      <c r="D4150">
        <v>125199</v>
      </c>
      <c r="E4150">
        <v>13662</v>
      </c>
      <c r="F4150">
        <v>0</v>
      </c>
      <c r="G4150" t="s">
        <v>106</v>
      </c>
      <c r="H4150" t="s">
        <v>106</v>
      </c>
      <c r="I4150" t="s">
        <v>106</v>
      </c>
      <c r="J4150" t="s">
        <v>107</v>
      </c>
      <c r="K4150" t="s">
        <v>108</v>
      </c>
      <c r="L4150" t="s">
        <v>109</v>
      </c>
      <c r="M4150" t="s">
        <v>110</v>
      </c>
      <c r="N4150" t="s">
        <v>9344</v>
      </c>
      <c r="O4150" t="s">
        <v>4748</v>
      </c>
      <c r="P4150">
        <v>8178</v>
      </c>
      <c r="Q4150">
        <v>216</v>
      </c>
      <c r="R4150">
        <v>0</v>
      </c>
      <c r="S4150">
        <v>200</v>
      </c>
      <c r="T4150">
        <v>0</v>
      </c>
      <c r="U4150">
        <v>630</v>
      </c>
      <c r="V4150">
        <v>630</v>
      </c>
      <c r="W4150">
        <v>200</v>
      </c>
      <c r="X4150">
        <v>0</v>
      </c>
      <c r="Y4150">
        <v>0</v>
      </c>
      <c r="Z4150">
        <v>0</v>
      </c>
      <c r="AD4150" s="1">
        <v>41764.333333333336</v>
      </c>
      <c r="AE4150" s="1">
        <v>41792.708333333336</v>
      </c>
      <c r="AG4150" s="1">
        <v>41732.333333333336</v>
      </c>
      <c r="AH4150" s="1">
        <v>41760.708333333336</v>
      </c>
      <c r="AI4150" s="1">
        <v>41732.333333333336</v>
      </c>
      <c r="AJ4150" s="1">
        <v>41760.708333333336</v>
      </c>
      <c r="AK4150" s="1">
        <v>41732.333333333336</v>
      </c>
      <c r="AL4150" s="1">
        <v>41760.708333333336</v>
      </c>
      <c r="AM4150" s="1">
        <v>41764.333333333336</v>
      </c>
      <c r="AN4150" s="1">
        <v>41792.708333333336</v>
      </c>
      <c r="AP4150" t="s">
        <v>113</v>
      </c>
      <c r="AU4150" t="s">
        <v>9345</v>
      </c>
      <c r="AY4150" t="s">
        <v>106</v>
      </c>
      <c r="AZ4150">
        <v>0</v>
      </c>
      <c r="BA4150">
        <v>0</v>
      </c>
      <c r="BD4150" s="3">
        <v>41321.662499999999</v>
      </c>
      <c r="BE4150" s="3">
        <v>41321.663888888892</v>
      </c>
      <c r="BF4150" t="s">
        <v>115</v>
      </c>
      <c r="BG4150" t="s">
        <v>115</v>
      </c>
      <c r="BH4150">
        <v>8149</v>
      </c>
      <c r="BM4150">
        <v>43550</v>
      </c>
      <c r="BR4150" t="s">
        <v>116</v>
      </c>
      <c r="BS4150" t="s">
        <v>117</v>
      </c>
      <c r="BU4150">
        <v>1</v>
      </c>
      <c r="BV4150" t="s">
        <v>118</v>
      </c>
      <c r="BX4150" t="s">
        <v>119</v>
      </c>
      <c r="BY4150" t="s">
        <v>119</v>
      </c>
      <c r="BZ4150" t="s">
        <v>119</v>
      </c>
      <c r="CA4150">
        <v>1</v>
      </c>
      <c r="CC4150" t="s">
        <v>120</v>
      </c>
      <c r="CH4150">
        <v>540</v>
      </c>
      <c r="CI4150">
        <v>40550</v>
      </c>
      <c r="CJ4150" t="s">
        <v>106</v>
      </c>
      <c r="CK4150" t="s">
        <v>106</v>
      </c>
      <c r="CL4150">
        <v>70</v>
      </c>
      <c r="CM4150" t="s">
        <v>3180</v>
      </c>
      <c r="CO4150">
        <v>125195</v>
      </c>
      <c r="CQ4150">
        <v>0</v>
      </c>
      <c r="CR4150">
        <v>0</v>
      </c>
      <c r="CS4150">
        <v>0</v>
      </c>
      <c r="CY4150" t="s">
        <v>123</v>
      </c>
      <c r="CZ4150" t="s">
        <v>124</v>
      </c>
      <c r="DD4150" t="str" cm="1">
        <f t="array" ref="DD4150">TEXT(_xlfn.SEQUENCE(1, DATEDIF(AG4150, AH4150, "m") + 1, AG4150, 30), "YYYY-APMM")</f>
        <v>2014-AP04</v>
      </c>
      <c r="DN4150">
        <f t="shared" si="128"/>
        <v>630</v>
      </c>
      <c r="DO4150" t="str">
        <f t="shared" si="129"/>
        <v>LABOR- SUBCONTRACTOR</v>
      </c>
    </row>
    <row r="4151" spans="1:119" x14ac:dyDescent="0.35">
      <c r="A4151" t="s">
        <v>105</v>
      </c>
      <c r="B4151">
        <v>503436</v>
      </c>
      <c r="C4151">
        <v>6359</v>
      </c>
      <c r="D4151">
        <v>125200</v>
      </c>
      <c r="E4151">
        <v>13662</v>
      </c>
      <c r="F4151">
        <v>0</v>
      </c>
      <c r="G4151" t="s">
        <v>106</v>
      </c>
      <c r="H4151" t="s">
        <v>106</v>
      </c>
      <c r="I4151" t="s">
        <v>106</v>
      </c>
      <c r="J4151" t="s">
        <v>107</v>
      </c>
      <c r="K4151" t="s">
        <v>108</v>
      </c>
      <c r="L4151" t="s">
        <v>109</v>
      </c>
      <c r="M4151" t="s">
        <v>110</v>
      </c>
      <c r="N4151" t="s">
        <v>9346</v>
      </c>
      <c r="O4151" t="s">
        <v>4800</v>
      </c>
      <c r="P4151">
        <v>8177</v>
      </c>
      <c r="Q4151">
        <v>136</v>
      </c>
      <c r="R4151">
        <v>0</v>
      </c>
      <c r="S4151">
        <v>80</v>
      </c>
      <c r="T4151">
        <v>0</v>
      </c>
      <c r="U4151">
        <v>1190</v>
      </c>
      <c r="V4151">
        <v>1190</v>
      </c>
      <c r="W4151">
        <v>80</v>
      </c>
      <c r="X4151">
        <v>500</v>
      </c>
      <c r="Y4151">
        <v>0</v>
      </c>
      <c r="Z4151">
        <v>500</v>
      </c>
      <c r="AD4151" s="1">
        <v>41706.333333333336</v>
      </c>
      <c r="AE4151" s="1">
        <v>41716.708333333336</v>
      </c>
      <c r="AG4151" s="1">
        <v>41686.333333333336</v>
      </c>
      <c r="AH4151" s="1">
        <v>41696.708333333336</v>
      </c>
      <c r="AI4151" s="1">
        <v>41686.333333333336</v>
      </c>
      <c r="AJ4151" s="1">
        <v>41696.708333333336</v>
      </c>
      <c r="AK4151" s="1">
        <v>41686.333333333336</v>
      </c>
      <c r="AL4151" s="1">
        <v>41696.708333333336</v>
      </c>
      <c r="AM4151" s="1">
        <v>41706.333333333336</v>
      </c>
      <c r="AN4151" s="1">
        <v>41716.708333333336</v>
      </c>
      <c r="AP4151" t="s">
        <v>113</v>
      </c>
      <c r="AU4151" t="s">
        <v>9347</v>
      </c>
      <c r="AY4151" t="s">
        <v>106</v>
      </c>
      <c r="AZ4151">
        <v>0</v>
      </c>
      <c r="BA4151">
        <v>0</v>
      </c>
      <c r="BD4151" s="3">
        <v>41321.662499999999</v>
      </c>
      <c r="BE4151" s="3">
        <v>41321.663888888892</v>
      </c>
      <c r="BF4151" t="s">
        <v>115</v>
      </c>
      <c r="BG4151" t="s">
        <v>115</v>
      </c>
      <c r="BH4151">
        <v>8149</v>
      </c>
      <c r="BM4151">
        <v>43540</v>
      </c>
      <c r="BR4151" t="s">
        <v>1299</v>
      </c>
      <c r="BS4151" t="s">
        <v>1300</v>
      </c>
      <c r="BU4151">
        <v>1</v>
      </c>
      <c r="BV4151" t="s">
        <v>118</v>
      </c>
      <c r="BX4151" t="s">
        <v>119</v>
      </c>
      <c r="BY4151" t="s">
        <v>119</v>
      </c>
      <c r="BZ4151" t="s">
        <v>119</v>
      </c>
      <c r="CA4151">
        <v>1</v>
      </c>
      <c r="CC4151" t="s">
        <v>120</v>
      </c>
      <c r="CH4151">
        <v>540</v>
      </c>
      <c r="CI4151">
        <v>40520</v>
      </c>
      <c r="CJ4151" t="s">
        <v>106</v>
      </c>
      <c r="CK4151" t="s">
        <v>106</v>
      </c>
      <c r="CL4151">
        <v>55</v>
      </c>
      <c r="CM4151" t="s">
        <v>4802</v>
      </c>
      <c r="CO4151">
        <v>125195</v>
      </c>
      <c r="CQ4151">
        <v>0</v>
      </c>
      <c r="CR4151">
        <v>0</v>
      </c>
      <c r="CS4151">
        <v>0</v>
      </c>
      <c r="CY4151" t="s">
        <v>123</v>
      </c>
      <c r="CZ4151" t="s">
        <v>124</v>
      </c>
      <c r="DD4151" t="str" cm="1">
        <f t="array" ref="DD4151">TEXT(_xlfn.SEQUENCE(1, DATEDIF(AG4151, AH4151, "m") + 1, AG4151, 30), "YYYY-APMM")</f>
        <v>2014-AP02</v>
      </c>
      <c r="DN4151">
        <f t="shared" si="128"/>
        <v>1190</v>
      </c>
      <c r="DO4151" t="str">
        <f t="shared" si="129"/>
        <v>LABOR - CIVIL</v>
      </c>
    </row>
    <row r="4152" spans="1:119" x14ac:dyDescent="0.35">
      <c r="A4152" t="s">
        <v>105</v>
      </c>
      <c r="B4152">
        <v>503437</v>
      </c>
      <c r="C4152">
        <v>6359</v>
      </c>
      <c r="D4152">
        <v>125200</v>
      </c>
      <c r="E4152">
        <v>13662</v>
      </c>
      <c r="F4152">
        <v>0</v>
      </c>
      <c r="G4152" t="s">
        <v>106</v>
      </c>
      <c r="H4152" t="s">
        <v>106</v>
      </c>
      <c r="I4152" t="s">
        <v>106</v>
      </c>
      <c r="J4152" t="s">
        <v>107</v>
      </c>
      <c r="K4152" t="s">
        <v>108</v>
      </c>
      <c r="L4152" t="s">
        <v>109</v>
      </c>
      <c r="M4152" t="s">
        <v>110</v>
      </c>
      <c r="N4152" t="s">
        <v>9348</v>
      </c>
      <c r="O4152" t="s">
        <v>4804</v>
      </c>
      <c r="P4152">
        <v>8178</v>
      </c>
      <c r="Q4152">
        <v>136</v>
      </c>
      <c r="R4152">
        <v>0</v>
      </c>
      <c r="S4152">
        <v>200</v>
      </c>
      <c r="T4152">
        <v>0</v>
      </c>
      <c r="U4152">
        <v>24</v>
      </c>
      <c r="V4152">
        <v>24</v>
      </c>
      <c r="W4152">
        <v>200</v>
      </c>
      <c r="X4152">
        <v>0</v>
      </c>
      <c r="Y4152">
        <v>0</v>
      </c>
      <c r="Z4152">
        <v>0</v>
      </c>
      <c r="AD4152" s="1">
        <v>41717.333333333336</v>
      </c>
      <c r="AE4152" s="1">
        <v>41745.708333333336</v>
      </c>
      <c r="AG4152" s="1">
        <v>41697.333333333336</v>
      </c>
      <c r="AH4152" s="1">
        <v>41725.708333333336</v>
      </c>
      <c r="AI4152" s="1">
        <v>41697.333333333336</v>
      </c>
      <c r="AJ4152" s="1">
        <v>41725.708333333336</v>
      </c>
      <c r="AK4152" s="1">
        <v>41697.333333333336</v>
      </c>
      <c r="AL4152" s="1">
        <v>41725.708333333336</v>
      </c>
      <c r="AM4152" s="1">
        <v>41717.333333333336</v>
      </c>
      <c r="AN4152" s="1">
        <v>41745.708333333336</v>
      </c>
      <c r="AP4152" t="s">
        <v>113</v>
      </c>
      <c r="AU4152" t="s">
        <v>9349</v>
      </c>
      <c r="AY4152" t="s">
        <v>106</v>
      </c>
      <c r="AZ4152">
        <v>0</v>
      </c>
      <c r="BA4152">
        <v>0</v>
      </c>
      <c r="BD4152" s="3">
        <v>41321.662499999999</v>
      </c>
      <c r="BE4152" s="3">
        <v>41321.663888888892</v>
      </c>
      <c r="BF4152" t="s">
        <v>115</v>
      </c>
      <c r="BG4152" t="s">
        <v>115</v>
      </c>
      <c r="BH4152">
        <v>8149</v>
      </c>
      <c r="BM4152">
        <v>43550</v>
      </c>
      <c r="BR4152" t="s">
        <v>116</v>
      </c>
      <c r="BS4152" t="s">
        <v>117</v>
      </c>
      <c r="BU4152">
        <v>1</v>
      </c>
      <c r="BV4152" t="s">
        <v>118</v>
      </c>
      <c r="BX4152" t="s">
        <v>119</v>
      </c>
      <c r="BY4152" t="s">
        <v>119</v>
      </c>
      <c r="BZ4152" t="s">
        <v>119</v>
      </c>
      <c r="CA4152">
        <v>1</v>
      </c>
      <c r="CC4152" t="s">
        <v>120</v>
      </c>
      <c r="CH4152">
        <v>540</v>
      </c>
      <c r="CI4152">
        <v>40520</v>
      </c>
      <c r="CJ4152" t="s">
        <v>106</v>
      </c>
      <c r="CK4152" t="s">
        <v>106</v>
      </c>
      <c r="CL4152">
        <v>55</v>
      </c>
      <c r="CM4152" t="s">
        <v>4802</v>
      </c>
      <c r="CO4152">
        <v>125195</v>
      </c>
      <c r="CQ4152">
        <v>0</v>
      </c>
      <c r="CR4152">
        <v>0</v>
      </c>
      <c r="CS4152">
        <v>0</v>
      </c>
      <c r="CY4152" t="s">
        <v>123</v>
      </c>
      <c r="CZ4152" t="s">
        <v>124</v>
      </c>
      <c r="DD4152" t="str" cm="1">
        <f t="array" ref="DD4152:DE4152">TEXT(_xlfn.SEQUENCE(1, DATEDIF(AG4152, AH4152, "m") + 1, AG4152, 30), "YYYY-APMM")</f>
        <v>2014-AP02</v>
      </c>
      <c r="DE4152" t="str">
        <v>2014-AP03</v>
      </c>
      <c r="DN4152">
        <f t="shared" si="128"/>
        <v>12</v>
      </c>
      <c r="DO4152" t="str">
        <f t="shared" si="129"/>
        <v>LABOR- SUBCONTRACTOR</v>
      </c>
    </row>
    <row r="4153" spans="1:119" x14ac:dyDescent="0.35">
      <c r="A4153" t="s">
        <v>105</v>
      </c>
      <c r="B4153">
        <v>503438</v>
      </c>
      <c r="C4153">
        <v>6359</v>
      </c>
      <c r="D4153">
        <v>125200</v>
      </c>
      <c r="E4153">
        <v>13662</v>
      </c>
      <c r="F4153">
        <v>0</v>
      </c>
      <c r="G4153" t="s">
        <v>106</v>
      </c>
      <c r="H4153" t="s">
        <v>106</v>
      </c>
      <c r="I4153" t="s">
        <v>106</v>
      </c>
      <c r="J4153" t="s">
        <v>107</v>
      </c>
      <c r="K4153" t="s">
        <v>108</v>
      </c>
      <c r="L4153" t="s">
        <v>109</v>
      </c>
      <c r="M4153" t="s">
        <v>110</v>
      </c>
      <c r="N4153" t="s">
        <v>9350</v>
      </c>
      <c r="O4153" t="s">
        <v>4807</v>
      </c>
      <c r="P4153">
        <v>8178</v>
      </c>
      <c r="Q4153">
        <v>136</v>
      </c>
      <c r="R4153">
        <v>0</v>
      </c>
      <c r="S4153">
        <v>200</v>
      </c>
      <c r="T4153">
        <v>0</v>
      </c>
      <c r="U4153">
        <v>24</v>
      </c>
      <c r="V4153">
        <v>24</v>
      </c>
      <c r="W4153">
        <v>200</v>
      </c>
      <c r="X4153">
        <v>0</v>
      </c>
      <c r="Y4153">
        <v>0</v>
      </c>
      <c r="Z4153">
        <v>0</v>
      </c>
      <c r="AD4153" s="1">
        <v>41729.333333333336</v>
      </c>
      <c r="AE4153" s="1">
        <v>41757.708333333336</v>
      </c>
      <c r="AG4153" s="1">
        <v>41709.333333333336</v>
      </c>
      <c r="AH4153" s="1">
        <v>41737.708333333336</v>
      </c>
      <c r="AI4153" s="1">
        <v>41709.333333333336</v>
      </c>
      <c r="AJ4153" s="1">
        <v>41737.708333333336</v>
      </c>
      <c r="AK4153" s="1">
        <v>41709.333333333336</v>
      </c>
      <c r="AL4153" s="1">
        <v>41737.708333333336</v>
      </c>
      <c r="AM4153" s="1">
        <v>41729.333333333336</v>
      </c>
      <c r="AN4153" s="1">
        <v>41757.708333333336</v>
      </c>
      <c r="AP4153" t="s">
        <v>113</v>
      </c>
      <c r="AU4153" t="s">
        <v>9351</v>
      </c>
      <c r="AY4153" t="s">
        <v>106</v>
      </c>
      <c r="AZ4153">
        <v>0</v>
      </c>
      <c r="BA4153">
        <v>0</v>
      </c>
      <c r="BD4153" s="3">
        <v>41321.662499999999</v>
      </c>
      <c r="BE4153" s="3">
        <v>41321.663888888892</v>
      </c>
      <c r="BF4153" t="s">
        <v>115</v>
      </c>
      <c r="BG4153" t="s">
        <v>115</v>
      </c>
      <c r="BH4153">
        <v>8149</v>
      </c>
      <c r="BM4153">
        <v>43550</v>
      </c>
      <c r="BR4153" t="s">
        <v>116</v>
      </c>
      <c r="BS4153" t="s">
        <v>117</v>
      </c>
      <c r="BU4153">
        <v>1</v>
      </c>
      <c r="BV4153" t="s">
        <v>118</v>
      </c>
      <c r="BX4153" t="s">
        <v>119</v>
      </c>
      <c r="BY4153" t="s">
        <v>119</v>
      </c>
      <c r="BZ4153" t="s">
        <v>119</v>
      </c>
      <c r="CA4153">
        <v>1</v>
      </c>
      <c r="CC4153" t="s">
        <v>120</v>
      </c>
      <c r="CH4153">
        <v>540</v>
      </c>
      <c r="CI4153">
        <v>40520</v>
      </c>
      <c r="CJ4153" t="s">
        <v>106</v>
      </c>
      <c r="CK4153" t="s">
        <v>106</v>
      </c>
      <c r="CL4153">
        <v>55</v>
      </c>
      <c r="CM4153" t="s">
        <v>4802</v>
      </c>
      <c r="CO4153">
        <v>125195</v>
      </c>
      <c r="CQ4153">
        <v>0</v>
      </c>
      <c r="CR4153">
        <v>0</v>
      </c>
      <c r="CS4153">
        <v>0</v>
      </c>
      <c r="CY4153" t="s">
        <v>123</v>
      </c>
      <c r="CZ4153" t="s">
        <v>124</v>
      </c>
      <c r="DD4153" t="str" cm="1">
        <f t="array" ref="DD4153">TEXT(_xlfn.SEQUENCE(1, DATEDIF(AG4153, AH4153, "m") + 1, AG4153, 30), "YYYY-APMM")</f>
        <v>2014-AP03</v>
      </c>
      <c r="DN4153">
        <f t="shared" si="128"/>
        <v>24</v>
      </c>
      <c r="DO4153" t="str">
        <f t="shared" si="129"/>
        <v>LABOR- SUBCONTRACTOR</v>
      </c>
    </row>
    <row r="4154" spans="1:119" x14ac:dyDescent="0.35">
      <c r="A4154" t="s">
        <v>105</v>
      </c>
      <c r="B4154">
        <v>503439</v>
      </c>
      <c r="C4154">
        <v>6359</v>
      </c>
      <c r="D4154">
        <v>125200</v>
      </c>
      <c r="E4154">
        <v>13662</v>
      </c>
      <c r="F4154">
        <v>0</v>
      </c>
      <c r="G4154" t="s">
        <v>106</v>
      </c>
      <c r="H4154" t="s">
        <v>106</v>
      </c>
      <c r="I4154" t="s">
        <v>106</v>
      </c>
      <c r="J4154" t="s">
        <v>107</v>
      </c>
      <c r="K4154" t="s">
        <v>108</v>
      </c>
      <c r="L4154" t="s">
        <v>109</v>
      </c>
      <c r="M4154" t="s">
        <v>110</v>
      </c>
      <c r="N4154" t="s">
        <v>9352</v>
      </c>
      <c r="O4154" t="s">
        <v>4810</v>
      </c>
      <c r="P4154">
        <v>8173</v>
      </c>
      <c r="Q4154">
        <v>136</v>
      </c>
      <c r="R4154">
        <v>0</v>
      </c>
      <c r="S4154">
        <v>160</v>
      </c>
      <c r="T4154">
        <v>0</v>
      </c>
      <c r="U4154">
        <v>1536</v>
      </c>
      <c r="V4154">
        <v>1536</v>
      </c>
      <c r="W4154">
        <v>160</v>
      </c>
      <c r="X4154">
        <v>600</v>
      </c>
      <c r="Y4154">
        <v>0</v>
      </c>
      <c r="Z4154">
        <v>600</v>
      </c>
      <c r="AD4154" s="1">
        <v>41741.333333333336</v>
      </c>
      <c r="AE4154" s="1">
        <v>41763.708333333336</v>
      </c>
      <c r="AG4154" s="1">
        <v>41721.333333333336</v>
      </c>
      <c r="AH4154" s="1">
        <v>41743.708333333336</v>
      </c>
      <c r="AI4154" s="1">
        <v>41721.333333333336</v>
      </c>
      <c r="AJ4154" s="1">
        <v>41743.708333333336</v>
      </c>
      <c r="AK4154" s="1">
        <v>41721.333333333336</v>
      </c>
      <c r="AL4154" s="1">
        <v>41743.708333333336</v>
      </c>
      <c r="AM4154" s="1">
        <v>41741.333333333336</v>
      </c>
      <c r="AN4154" s="1">
        <v>41763.708333333336</v>
      </c>
      <c r="AP4154" t="s">
        <v>113</v>
      </c>
      <c r="AU4154" t="s">
        <v>9353</v>
      </c>
      <c r="AY4154" t="s">
        <v>106</v>
      </c>
      <c r="AZ4154">
        <v>0</v>
      </c>
      <c r="BA4154">
        <v>0</v>
      </c>
      <c r="BD4154" s="3">
        <v>41321.662499999999</v>
      </c>
      <c r="BE4154" s="3">
        <v>41321.663888888892</v>
      </c>
      <c r="BF4154" t="s">
        <v>115</v>
      </c>
      <c r="BG4154" t="s">
        <v>115</v>
      </c>
      <c r="BH4154">
        <v>8149</v>
      </c>
      <c r="BM4154">
        <v>43500</v>
      </c>
      <c r="BR4154" t="s">
        <v>3233</v>
      </c>
      <c r="BS4154" t="s">
        <v>3234</v>
      </c>
      <c r="BU4154">
        <v>1</v>
      </c>
      <c r="BV4154" t="s">
        <v>118</v>
      </c>
      <c r="BX4154" t="s">
        <v>119</v>
      </c>
      <c r="BY4154" t="s">
        <v>119</v>
      </c>
      <c r="BZ4154" t="s">
        <v>119</v>
      </c>
      <c r="CA4154">
        <v>1</v>
      </c>
      <c r="CC4154" t="s">
        <v>120</v>
      </c>
      <c r="CH4154">
        <v>540</v>
      </c>
      <c r="CI4154">
        <v>40520</v>
      </c>
      <c r="CJ4154" t="s">
        <v>106</v>
      </c>
      <c r="CK4154" t="s">
        <v>106</v>
      </c>
      <c r="CL4154">
        <v>55</v>
      </c>
      <c r="CM4154" t="s">
        <v>4802</v>
      </c>
      <c r="CO4154">
        <v>125195</v>
      </c>
      <c r="CQ4154">
        <v>0</v>
      </c>
      <c r="CR4154">
        <v>0</v>
      </c>
      <c r="CS4154">
        <v>0</v>
      </c>
      <c r="CY4154" t="s">
        <v>123</v>
      </c>
      <c r="CZ4154" t="s">
        <v>124</v>
      </c>
      <c r="DD4154" t="str" cm="1">
        <f t="array" ref="DD4154">TEXT(_xlfn.SEQUENCE(1, DATEDIF(AG4154, AH4154, "m") + 1, AG4154, 30), "YYYY-APMM")</f>
        <v>2014-AP03</v>
      </c>
      <c r="DN4154">
        <f t="shared" si="128"/>
        <v>1536</v>
      </c>
      <c r="DO4154" t="str">
        <f t="shared" si="129"/>
        <v>KERBSTONE MASON SK</v>
      </c>
    </row>
    <row r="4155" spans="1:119" x14ac:dyDescent="0.35">
      <c r="A4155" t="s">
        <v>105</v>
      </c>
      <c r="B4155">
        <v>503440</v>
      </c>
      <c r="C4155">
        <v>6359</v>
      </c>
      <c r="D4155">
        <v>125200</v>
      </c>
      <c r="E4155">
        <v>13662</v>
      </c>
      <c r="F4155">
        <v>0</v>
      </c>
      <c r="G4155" t="s">
        <v>106</v>
      </c>
      <c r="H4155" t="s">
        <v>106</v>
      </c>
      <c r="I4155" t="s">
        <v>106</v>
      </c>
      <c r="J4155" t="s">
        <v>107</v>
      </c>
      <c r="K4155" t="s">
        <v>108</v>
      </c>
      <c r="L4155" t="s">
        <v>109</v>
      </c>
      <c r="M4155" t="s">
        <v>110</v>
      </c>
      <c r="N4155" t="s">
        <v>9354</v>
      </c>
      <c r="O4155" t="s">
        <v>4813</v>
      </c>
      <c r="P4155">
        <v>8178</v>
      </c>
      <c r="Q4155">
        <v>136</v>
      </c>
      <c r="R4155">
        <v>0</v>
      </c>
      <c r="S4155">
        <v>40</v>
      </c>
      <c r="T4155">
        <v>0</v>
      </c>
      <c r="U4155">
        <v>174</v>
      </c>
      <c r="V4155">
        <v>174</v>
      </c>
      <c r="W4155">
        <v>40</v>
      </c>
      <c r="X4155">
        <v>150</v>
      </c>
      <c r="Y4155">
        <v>0</v>
      </c>
      <c r="Z4155">
        <v>150</v>
      </c>
      <c r="AD4155" s="1">
        <v>41764.333333333336</v>
      </c>
      <c r="AE4155" s="1">
        <v>41769.708333333336</v>
      </c>
      <c r="AG4155" s="1">
        <v>41744.333333333336</v>
      </c>
      <c r="AH4155" s="1">
        <v>41749.708333333336</v>
      </c>
      <c r="AI4155" s="1">
        <v>41744.333333333336</v>
      </c>
      <c r="AJ4155" s="1">
        <v>41749.708333333336</v>
      </c>
      <c r="AK4155" s="1">
        <v>41744.333333333336</v>
      </c>
      <c r="AL4155" s="1">
        <v>41749.708333333336</v>
      </c>
      <c r="AM4155" s="1">
        <v>41764.333333333336</v>
      </c>
      <c r="AN4155" s="1">
        <v>41769.708333333336</v>
      </c>
      <c r="AP4155" t="s">
        <v>113</v>
      </c>
      <c r="AU4155" t="s">
        <v>9355</v>
      </c>
      <c r="AY4155" t="s">
        <v>106</v>
      </c>
      <c r="AZ4155">
        <v>0</v>
      </c>
      <c r="BA4155">
        <v>0</v>
      </c>
      <c r="BD4155" s="3">
        <v>41321.662499999999</v>
      </c>
      <c r="BE4155" s="3">
        <v>41321.663888888892</v>
      </c>
      <c r="BF4155" t="s">
        <v>115</v>
      </c>
      <c r="BG4155" t="s">
        <v>115</v>
      </c>
      <c r="BH4155">
        <v>8149</v>
      </c>
      <c r="BM4155">
        <v>43550</v>
      </c>
      <c r="BR4155" t="s">
        <v>116</v>
      </c>
      <c r="BS4155" t="s">
        <v>117</v>
      </c>
      <c r="BU4155">
        <v>1</v>
      </c>
      <c r="BV4155" t="s">
        <v>118</v>
      </c>
      <c r="BX4155" t="s">
        <v>119</v>
      </c>
      <c r="BY4155" t="s">
        <v>119</v>
      </c>
      <c r="BZ4155" t="s">
        <v>119</v>
      </c>
      <c r="CA4155">
        <v>1</v>
      </c>
      <c r="CC4155" t="s">
        <v>120</v>
      </c>
      <c r="CH4155">
        <v>540</v>
      </c>
      <c r="CI4155">
        <v>40520</v>
      </c>
      <c r="CJ4155" t="s">
        <v>106</v>
      </c>
      <c r="CK4155" t="s">
        <v>106</v>
      </c>
      <c r="CL4155">
        <v>55</v>
      </c>
      <c r="CM4155" t="s">
        <v>4802</v>
      </c>
      <c r="CO4155">
        <v>125195</v>
      </c>
      <c r="CQ4155">
        <v>0</v>
      </c>
      <c r="CR4155">
        <v>0</v>
      </c>
      <c r="CS4155">
        <v>0</v>
      </c>
      <c r="CY4155" t="s">
        <v>123</v>
      </c>
      <c r="CZ4155" t="s">
        <v>124</v>
      </c>
      <c r="DD4155" t="str" cm="1">
        <f t="array" ref="DD4155">TEXT(_xlfn.SEQUENCE(1, DATEDIF(AG4155, AH4155, "m") + 1, AG4155, 30), "YYYY-APMM")</f>
        <v>2014-AP04</v>
      </c>
      <c r="DN4155">
        <f t="shared" si="128"/>
        <v>174</v>
      </c>
      <c r="DO4155" t="str">
        <f t="shared" si="129"/>
        <v>LABOR- SUBCONTRACTOR</v>
      </c>
    </row>
    <row r="4156" spans="1:119" x14ac:dyDescent="0.35">
      <c r="A4156" t="s">
        <v>105</v>
      </c>
      <c r="B4156">
        <v>503441</v>
      </c>
      <c r="C4156">
        <v>6359</v>
      </c>
      <c r="D4156">
        <v>125200</v>
      </c>
      <c r="E4156">
        <v>13662</v>
      </c>
      <c r="F4156">
        <v>0</v>
      </c>
      <c r="G4156" t="s">
        <v>106</v>
      </c>
      <c r="H4156" t="s">
        <v>106</v>
      </c>
      <c r="I4156" t="s">
        <v>106</v>
      </c>
      <c r="J4156" t="s">
        <v>107</v>
      </c>
      <c r="K4156" t="s">
        <v>108</v>
      </c>
      <c r="L4156" t="s">
        <v>109</v>
      </c>
      <c r="M4156" t="s">
        <v>110</v>
      </c>
      <c r="N4156" t="s">
        <v>9356</v>
      </c>
      <c r="O4156" t="s">
        <v>4816</v>
      </c>
      <c r="P4156">
        <v>8178</v>
      </c>
      <c r="Q4156">
        <v>256</v>
      </c>
      <c r="R4156">
        <v>0</v>
      </c>
      <c r="S4156">
        <v>40</v>
      </c>
      <c r="T4156">
        <v>0</v>
      </c>
      <c r="U4156">
        <v>174</v>
      </c>
      <c r="V4156">
        <v>174</v>
      </c>
      <c r="W4156">
        <v>40</v>
      </c>
      <c r="X4156">
        <v>150</v>
      </c>
      <c r="Y4156">
        <v>0</v>
      </c>
      <c r="Z4156">
        <v>150</v>
      </c>
      <c r="AD4156" s="1">
        <v>41787.333333333336</v>
      </c>
      <c r="AE4156" s="1">
        <v>41792.708333333336</v>
      </c>
      <c r="AG4156" s="1">
        <v>41750.333333333336</v>
      </c>
      <c r="AH4156" s="1">
        <v>41755.708333333336</v>
      </c>
      <c r="AI4156" s="1">
        <v>41750.333333333336</v>
      </c>
      <c r="AJ4156" s="1">
        <v>41755.708333333336</v>
      </c>
      <c r="AK4156" s="1">
        <v>41750.333333333336</v>
      </c>
      <c r="AL4156" s="1">
        <v>41755.708333333336</v>
      </c>
      <c r="AM4156" s="1">
        <v>41787.333333333336</v>
      </c>
      <c r="AN4156" s="1">
        <v>41792.708333333336</v>
      </c>
      <c r="AP4156" t="s">
        <v>113</v>
      </c>
      <c r="AU4156" t="s">
        <v>9357</v>
      </c>
      <c r="AY4156" t="s">
        <v>106</v>
      </c>
      <c r="AZ4156">
        <v>0</v>
      </c>
      <c r="BA4156">
        <v>0</v>
      </c>
      <c r="BD4156" s="3">
        <v>41321.662499999999</v>
      </c>
      <c r="BE4156" s="3">
        <v>41321.663888888892</v>
      </c>
      <c r="BF4156" t="s">
        <v>115</v>
      </c>
      <c r="BG4156" t="s">
        <v>115</v>
      </c>
      <c r="BH4156">
        <v>8149</v>
      </c>
      <c r="BM4156">
        <v>43550</v>
      </c>
      <c r="BR4156" t="s">
        <v>116</v>
      </c>
      <c r="BS4156" t="s">
        <v>117</v>
      </c>
      <c r="BU4156">
        <v>1</v>
      </c>
      <c r="BV4156" t="s">
        <v>118</v>
      </c>
      <c r="BX4156" t="s">
        <v>119</v>
      </c>
      <c r="BY4156" t="s">
        <v>119</v>
      </c>
      <c r="BZ4156" t="s">
        <v>119</v>
      </c>
      <c r="CA4156">
        <v>1</v>
      </c>
      <c r="CC4156" t="s">
        <v>120</v>
      </c>
      <c r="CH4156">
        <v>540</v>
      </c>
      <c r="CI4156">
        <v>40520</v>
      </c>
      <c r="CJ4156" t="s">
        <v>106</v>
      </c>
      <c r="CK4156" t="s">
        <v>106</v>
      </c>
      <c r="CL4156">
        <v>55</v>
      </c>
      <c r="CM4156" t="s">
        <v>4802</v>
      </c>
      <c r="CO4156">
        <v>125195</v>
      </c>
      <c r="CQ4156">
        <v>0</v>
      </c>
      <c r="CR4156">
        <v>0</v>
      </c>
      <c r="CS4156">
        <v>0</v>
      </c>
      <c r="CY4156" t="s">
        <v>123</v>
      </c>
      <c r="CZ4156" t="s">
        <v>124</v>
      </c>
      <c r="DD4156" t="str" cm="1">
        <f t="array" ref="DD4156">TEXT(_xlfn.SEQUENCE(1, DATEDIF(AG4156, AH4156, "m") + 1, AG4156, 30), "YYYY-APMM")</f>
        <v>2014-AP04</v>
      </c>
      <c r="DN4156">
        <f t="shared" si="128"/>
        <v>174</v>
      </c>
      <c r="DO4156" t="str">
        <f t="shared" si="129"/>
        <v>LABOR- SUBCONTRACTOR</v>
      </c>
    </row>
    <row r="4157" spans="1:119" x14ac:dyDescent="0.35">
      <c r="A4157" t="s">
        <v>105</v>
      </c>
      <c r="B4157">
        <v>503442</v>
      </c>
      <c r="C4157">
        <v>6359</v>
      </c>
      <c r="D4157">
        <v>125200</v>
      </c>
      <c r="E4157">
        <v>13662</v>
      </c>
      <c r="F4157">
        <v>0</v>
      </c>
      <c r="G4157" t="s">
        <v>106</v>
      </c>
      <c r="H4157" t="s">
        <v>106</v>
      </c>
      <c r="I4157" t="s">
        <v>106</v>
      </c>
      <c r="J4157" t="s">
        <v>107</v>
      </c>
      <c r="K4157" t="s">
        <v>108</v>
      </c>
      <c r="L4157" t="s">
        <v>109</v>
      </c>
      <c r="M4157" t="s">
        <v>110</v>
      </c>
      <c r="N4157" t="s">
        <v>9358</v>
      </c>
      <c r="O4157" t="s">
        <v>4819</v>
      </c>
      <c r="P4157">
        <v>8178</v>
      </c>
      <c r="Q4157">
        <v>256</v>
      </c>
      <c r="R4157">
        <v>120</v>
      </c>
      <c r="S4157">
        <v>40</v>
      </c>
      <c r="T4157">
        <v>0</v>
      </c>
      <c r="U4157">
        <v>680</v>
      </c>
      <c r="V4157">
        <v>680</v>
      </c>
      <c r="W4157">
        <v>40</v>
      </c>
      <c r="X4157">
        <v>0</v>
      </c>
      <c r="Y4157">
        <v>0</v>
      </c>
      <c r="Z4157">
        <v>0</v>
      </c>
      <c r="AD4157" s="1">
        <v>41793.333333333336</v>
      </c>
      <c r="AE4157" s="1">
        <v>41798.708333333336</v>
      </c>
      <c r="AG4157" s="1">
        <v>41756.333333333336</v>
      </c>
      <c r="AH4157" s="1">
        <v>41760.708333333336</v>
      </c>
      <c r="AI4157" s="1">
        <v>41756.333333333336</v>
      </c>
      <c r="AJ4157" s="1">
        <v>41760.708333333336</v>
      </c>
      <c r="AK4157" s="1">
        <v>41756.333333333336</v>
      </c>
      <c r="AL4157" s="1">
        <v>41760.708333333336</v>
      </c>
      <c r="AM4157" s="1">
        <v>41793.333333333336</v>
      </c>
      <c r="AN4157" s="1">
        <v>41798.708333333336</v>
      </c>
      <c r="AP4157" t="s">
        <v>113</v>
      </c>
      <c r="AU4157" t="s">
        <v>9359</v>
      </c>
      <c r="AY4157" t="s">
        <v>106</v>
      </c>
      <c r="AZ4157">
        <v>0</v>
      </c>
      <c r="BA4157">
        <v>0</v>
      </c>
      <c r="BD4157" s="3">
        <v>41321.662499999999</v>
      </c>
      <c r="BE4157" s="3">
        <v>41321.663888888892</v>
      </c>
      <c r="BF4157" t="s">
        <v>115</v>
      </c>
      <c r="BG4157" t="s">
        <v>115</v>
      </c>
      <c r="BH4157">
        <v>8149</v>
      </c>
      <c r="BM4157">
        <v>43550</v>
      </c>
      <c r="BR4157" t="s">
        <v>116</v>
      </c>
      <c r="BS4157" t="s">
        <v>117</v>
      </c>
      <c r="BU4157">
        <v>1</v>
      </c>
      <c r="BV4157" t="s">
        <v>118</v>
      </c>
      <c r="BX4157" t="s">
        <v>119</v>
      </c>
      <c r="BY4157" t="s">
        <v>119</v>
      </c>
      <c r="BZ4157" t="s">
        <v>119</v>
      </c>
      <c r="CA4157">
        <v>1</v>
      </c>
      <c r="CC4157" t="s">
        <v>120</v>
      </c>
      <c r="CH4157">
        <v>540</v>
      </c>
      <c r="CI4157">
        <v>40520</v>
      </c>
      <c r="CJ4157" t="s">
        <v>106</v>
      </c>
      <c r="CK4157" t="s">
        <v>106</v>
      </c>
      <c r="CL4157">
        <v>55</v>
      </c>
      <c r="CM4157" t="s">
        <v>4802</v>
      </c>
      <c r="CO4157">
        <v>125195</v>
      </c>
      <c r="CQ4157">
        <v>0</v>
      </c>
      <c r="CR4157">
        <v>0</v>
      </c>
      <c r="CS4157">
        <v>0</v>
      </c>
      <c r="CY4157" t="s">
        <v>123</v>
      </c>
      <c r="CZ4157" t="s">
        <v>124</v>
      </c>
      <c r="DD4157" t="str" cm="1">
        <f t="array" ref="DD4157">TEXT(_xlfn.SEQUENCE(1, DATEDIF(AG4157, AH4157, "m") + 1, AG4157, 30), "YYYY-APMM")</f>
        <v>2014-AP04</v>
      </c>
      <c r="DN4157">
        <f t="shared" si="128"/>
        <v>680</v>
      </c>
      <c r="DO4157" t="str">
        <f t="shared" si="129"/>
        <v>LABOR- SUBCONTRACTOR</v>
      </c>
    </row>
    <row r="4158" spans="1:119" x14ac:dyDescent="0.35">
      <c r="A4158" t="s">
        <v>105</v>
      </c>
      <c r="B4158">
        <v>503443</v>
      </c>
      <c r="C4158">
        <v>6359</v>
      </c>
      <c r="D4158">
        <v>125201</v>
      </c>
      <c r="E4158">
        <v>13662</v>
      </c>
      <c r="F4158">
        <v>0</v>
      </c>
      <c r="G4158" t="s">
        <v>106</v>
      </c>
      <c r="H4158" t="s">
        <v>106</v>
      </c>
      <c r="I4158" t="s">
        <v>106</v>
      </c>
      <c r="J4158" t="s">
        <v>107</v>
      </c>
      <c r="K4158" t="s">
        <v>108</v>
      </c>
      <c r="L4158" t="s">
        <v>109</v>
      </c>
      <c r="M4158" t="s">
        <v>110</v>
      </c>
      <c r="N4158" t="s">
        <v>9360</v>
      </c>
      <c r="O4158" t="s">
        <v>4676</v>
      </c>
      <c r="P4158">
        <v>8177</v>
      </c>
      <c r="Q4158">
        <v>152</v>
      </c>
      <c r="R4158">
        <v>0</v>
      </c>
      <c r="S4158">
        <v>200</v>
      </c>
      <c r="T4158">
        <v>0</v>
      </c>
      <c r="U4158">
        <v>455</v>
      </c>
      <c r="V4158">
        <v>455</v>
      </c>
      <c r="W4158">
        <v>200</v>
      </c>
      <c r="X4158">
        <v>251</v>
      </c>
      <c r="Y4158">
        <v>0</v>
      </c>
      <c r="Z4158">
        <v>251</v>
      </c>
      <c r="AD4158" s="1">
        <v>41605.333333333336</v>
      </c>
      <c r="AE4158" s="1">
        <v>41634.708333333336</v>
      </c>
      <c r="AG4158" s="1">
        <v>41583.333333333336</v>
      </c>
      <c r="AH4158" s="1">
        <v>41611.708333333336</v>
      </c>
      <c r="AI4158" s="1">
        <v>41583.333333333336</v>
      </c>
      <c r="AJ4158" s="1">
        <v>41611.708333333336</v>
      </c>
      <c r="AK4158" s="1">
        <v>41583.333333333336</v>
      </c>
      <c r="AL4158" s="1">
        <v>41611.708333333336</v>
      </c>
      <c r="AM4158" s="1">
        <v>41605.333333333336</v>
      </c>
      <c r="AN4158" s="1">
        <v>41634.708333333336</v>
      </c>
      <c r="AP4158" t="s">
        <v>113</v>
      </c>
      <c r="AU4158" t="s">
        <v>9361</v>
      </c>
      <c r="AY4158" t="s">
        <v>106</v>
      </c>
      <c r="AZ4158">
        <v>0</v>
      </c>
      <c r="BA4158">
        <v>0</v>
      </c>
      <c r="BD4158" s="3">
        <v>41321.662499999999</v>
      </c>
      <c r="BE4158" s="3">
        <v>41321.663888888892</v>
      </c>
      <c r="BF4158" t="s">
        <v>115</v>
      </c>
      <c r="BG4158" t="s">
        <v>115</v>
      </c>
      <c r="BH4158">
        <v>8149</v>
      </c>
      <c r="BM4158">
        <v>43540</v>
      </c>
      <c r="BR4158" t="s">
        <v>1299</v>
      </c>
      <c r="BS4158" t="s">
        <v>1300</v>
      </c>
      <c r="BU4158">
        <v>1</v>
      </c>
      <c r="BV4158" t="s">
        <v>118</v>
      </c>
      <c r="BX4158" t="s">
        <v>119</v>
      </c>
      <c r="BY4158" t="s">
        <v>119</v>
      </c>
      <c r="BZ4158" t="s">
        <v>119</v>
      </c>
      <c r="CA4158">
        <v>1</v>
      </c>
      <c r="CC4158" t="s">
        <v>120</v>
      </c>
      <c r="CH4158">
        <v>540</v>
      </c>
      <c r="CI4158">
        <v>40450</v>
      </c>
      <c r="CJ4158" t="s">
        <v>106</v>
      </c>
      <c r="CK4158" t="s">
        <v>106</v>
      </c>
      <c r="CL4158">
        <v>20</v>
      </c>
      <c r="CM4158" t="s">
        <v>4678</v>
      </c>
      <c r="CO4158">
        <v>125195</v>
      </c>
      <c r="CQ4158">
        <v>0</v>
      </c>
      <c r="CR4158">
        <v>0</v>
      </c>
      <c r="CS4158">
        <v>0</v>
      </c>
      <c r="CY4158" t="s">
        <v>123</v>
      </c>
      <c r="CZ4158" t="s">
        <v>124</v>
      </c>
      <c r="DD4158" t="str" cm="1">
        <f t="array" ref="DD4158">TEXT(_xlfn.SEQUENCE(1, DATEDIF(AG4158, AH4158, "m") + 1, AG4158, 30), "YYYY-APMM")</f>
        <v>2013-AP11</v>
      </c>
      <c r="DN4158">
        <f t="shared" si="128"/>
        <v>455</v>
      </c>
      <c r="DO4158" t="str">
        <f t="shared" si="129"/>
        <v>LABOR - CIVIL</v>
      </c>
    </row>
    <row r="4159" spans="1:119" x14ac:dyDescent="0.35">
      <c r="A4159" t="s">
        <v>105</v>
      </c>
      <c r="B4159">
        <v>503444</v>
      </c>
      <c r="C4159">
        <v>6359</v>
      </c>
      <c r="D4159">
        <v>125201</v>
      </c>
      <c r="E4159">
        <v>13662</v>
      </c>
      <c r="F4159">
        <v>0</v>
      </c>
      <c r="G4159" t="s">
        <v>106</v>
      </c>
      <c r="H4159" t="s">
        <v>106</v>
      </c>
      <c r="I4159" t="s">
        <v>106</v>
      </c>
      <c r="J4159" t="s">
        <v>107</v>
      </c>
      <c r="K4159" t="s">
        <v>108</v>
      </c>
      <c r="L4159" t="s">
        <v>109</v>
      </c>
      <c r="M4159" t="s">
        <v>110</v>
      </c>
      <c r="N4159" t="s">
        <v>9362</v>
      </c>
      <c r="O4159" t="s">
        <v>4680</v>
      </c>
      <c r="P4159">
        <v>8178</v>
      </c>
      <c r="Q4159">
        <v>152</v>
      </c>
      <c r="R4159">
        <v>0</v>
      </c>
      <c r="S4159">
        <v>200</v>
      </c>
      <c r="T4159">
        <v>0</v>
      </c>
      <c r="U4159">
        <v>386.4</v>
      </c>
      <c r="V4159">
        <v>386.4</v>
      </c>
      <c r="W4159">
        <v>200</v>
      </c>
      <c r="X4159">
        <v>0</v>
      </c>
      <c r="Y4159">
        <v>0</v>
      </c>
      <c r="Z4159">
        <v>0</v>
      </c>
      <c r="AD4159" s="1">
        <v>41611.333333333336</v>
      </c>
      <c r="AE4159" s="1">
        <v>41640.708333333336</v>
      </c>
      <c r="AG4159" s="1">
        <v>41589.333333333336</v>
      </c>
      <c r="AH4159" s="1">
        <v>41617.708333333336</v>
      </c>
      <c r="AI4159" s="1">
        <v>41589.333333333336</v>
      </c>
      <c r="AJ4159" s="1">
        <v>41617.708333333336</v>
      </c>
      <c r="AK4159" s="1">
        <v>41589.333333333336</v>
      </c>
      <c r="AL4159" s="1">
        <v>41617.708333333336</v>
      </c>
      <c r="AM4159" s="1">
        <v>41611.333333333336</v>
      </c>
      <c r="AN4159" s="1">
        <v>41640.708333333336</v>
      </c>
      <c r="AP4159" t="s">
        <v>113</v>
      </c>
      <c r="AU4159" t="s">
        <v>9363</v>
      </c>
      <c r="AY4159" t="s">
        <v>106</v>
      </c>
      <c r="AZ4159">
        <v>0</v>
      </c>
      <c r="BA4159">
        <v>0</v>
      </c>
      <c r="BD4159" s="3">
        <v>41321.662499999999</v>
      </c>
      <c r="BE4159" s="3">
        <v>41328.377083333333</v>
      </c>
      <c r="BF4159" t="s">
        <v>115</v>
      </c>
      <c r="BG4159" t="s">
        <v>115</v>
      </c>
      <c r="BH4159">
        <v>8149</v>
      </c>
      <c r="BM4159">
        <v>43550</v>
      </c>
      <c r="BR4159" t="s">
        <v>116</v>
      </c>
      <c r="BS4159" t="s">
        <v>117</v>
      </c>
      <c r="BU4159">
        <v>1</v>
      </c>
      <c r="BV4159" t="s">
        <v>118</v>
      </c>
      <c r="BX4159" t="s">
        <v>119</v>
      </c>
      <c r="BY4159" t="s">
        <v>119</v>
      </c>
      <c r="BZ4159" t="s">
        <v>119</v>
      </c>
      <c r="CA4159">
        <v>1</v>
      </c>
      <c r="CC4159" t="s">
        <v>120</v>
      </c>
      <c r="CH4159">
        <v>540</v>
      </c>
      <c r="CI4159">
        <v>40450</v>
      </c>
      <c r="CJ4159" t="s">
        <v>106</v>
      </c>
      <c r="CK4159" t="s">
        <v>106</v>
      </c>
      <c r="CL4159">
        <v>20</v>
      </c>
      <c r="CM4159" t="s">
        <v>4678</v>
      </c>
      <c r="CO4159">
        <v>125195</v>
      </c>
      <c r="CQ4159">
        <v>0</v>
      </c>
      <c r="CR4159">
        <v>0</v>
      </c>
      <c r="CS4159">
        <v>0</v>
      </c>
      <c r="CY4159" t="s">
        <v>123</v>
      </c>
      <c r="CZ4159" t="s">
        <v>124</v>
      </c>
      <c r="DD4159" t="str" cm="1">
        <f t="array" ref="DD4159">TEXT(_xlfn.SEQUENCE(1, DATEDIF(AG4159, AH4159, "m") + 1, AG4159, 30), "YYYY-APMM")</f>
        <v>2013-AP11</v>
      </c>
      <c r="DN4159">
        <f t="shared" si="128"/>
        <v>386.4</v>
      </c>
      <c r="DO4159" t="str">
        <f t="shared" si="129"/>
        <v>LABOR- SUBCONTRACTOR</v>
      </c>
    </row>
    <row r="4160" spans="1:119" x14ac:dyDescent="0.35">
      <c r="A4160" t="s">
        <v>105</v>
      </c>
      <c r="B4160">
        <v>503445</v>
      </c>
      <c r="C4160">
        <v>6359</v>
      </c>
      <c r="D4160">
        <v>125201</v>
      </c>
      <c r="E4160">
        <v>13662</v>
      </c>
      <c r="F4160">
        <v>0</v>
      </c>
      <c r="G4160" t="s">
        <v>106</v>
      </c>
      <c r="H4160" t="s">
        <v>106</v>
      </c>
      <c r="I4160" t="s">
        <v>106</v>
      </c>
      <c r="J4160" t="s">
        <v>107</v>
      </c>
      <c r="K4160" t="s">
        <v>108</v>
      </c>
      <c r="L4160" t="s">
        <v>109</v>
      </c>
      <c r="M4160" t="s">
        <v>110</v>
      </c>
      <c r="N4160" t="s">
        <v>9364</v>
      </c>
      <c r="O4160" t="s">
        <v>4683</v>
      </c>
      <c r="P4160">
        <v>8178</v>
      </c>
      <c r="Q4160">
        <v>152</v>
      </c>
      <c r="R4160">
        <v>0</v>
      </c>
      <c r="S4160">
        <v>200</v>
      </c>
      <c r="T4160">
        <v>0</v>
      </c>
      <c r="U4160">
        <v>117.6</v>
      </c>
      <c r="V4160">
        <v>117.6</v>
      </c>
      <c r="W4160">
        <v>200</v>
      </c>
      <c r="X4160">
        <v>0</v>
      </c>
      <c r="Y4160">
        <v>0</v>
      </c>
      <c r="Z4160">
        <v>0</v>
      </c>
      <c r="AD4160" s="1">
        <v>41617.333333333336</v>
      </c>
      <c r="AE4160" s="1">
        <v>41646.708333333336</v>
      </c>
      <c r="AG4160" s="1">
        <v>41595.333333333336</v>
      </c>
      <c r="AH4160" s="1">
        <v>41623.708333333336</v>
      </c>
      <c r="AI4160" s="1">
        <v>41595.333333333336</v>
      </c>
      <c r="AJ4160" s="1">
        <v>41623.708333333336</v>
      </c>
      <c r="AK4160" s="1">
        <v>41595.333333333336</v>
      </c>
      <c r="AL4160" s="1">
        <v>41623.708333333336</v>
      </c>
      <c r="AM4160" s="1">
        <v>41617.333333333336</v>
      </c>
      <c r="AN4160" s="1">
        <v>41646.708333333336</v>
      </c>
      <c r="AP4160" t="s">
        <v>113</v>
      </c>
      <c r="AU4160" t="s">
        <v>9365</v>
      </c>
      <c r="AY4160" t="s">
        <v>106</v>
      </c>
      <c r="AZ4160">
        <v>0</v>
      </c>
      <c r="BA4160">
        <v>0</v>
      </c>
      <c r="BD4160" s="3">
        <v>41321.662499999999</v>
      </c>
      <c r="BE4160" s="3">
        <v>41321.663888888892</v>
      </c>
      <c r="BF4160" t="s">
        <v>115</v>
      </c>
      <c r="BG4160" t="s">
        <v>115</v>
      </c>
      <c r="BH4160">
        <v>8149</v>
      </c>
      <c r="BM4160">
        <v>43550</v>
      </c>
      <c r="BR4160" t="s">
        <v>116</v>
      </c>
      <c r="BS4160" t="s">
        <v>117</v>
      </c>
      <c r="BU4160">
        <v>1</v>
      </c>
      <c r="BV4160" t="s">
        <v>118</v>
      </c>
      <c r="BX4160" t="s">
        <v>119</v>
      </c>
      <c r="BY4160" t="s">
        <v>119</v>
      </c>
      <c r="BZ4160" t="s">
        <v>119</v>
      </c>
      <c r="CA4160">
        <v>1</v>
      </c>
      <c r="CC4160" t="s">
        <v>120</v>
      </c>
      <c r="CH4160">
        <v>540</v>
      </c>
      <c r="CI4160">
        <v>40450</v>
      </c>
      <c r="CJ4160" t="s">
        <v>106</v>
      </c>
      <c r="CK4160" t="s">
        <v>106</v>
      </c>
      <c r="CL4160">
        <v>20</v>
      </c>
      <c r="CM4160" t="s">
        <v>4678</v>
      </c>
      <c r="CO4160">
        <v>125195</v>
      </c>
      <c r="CQ4160">
        <v>0</v>
      </c>
      <c r="CR4160">
        <v>0</v>
      </c>
      <c r="CS4160">
        <v>0</v>
      </c>
      <c r="CY4160" t="s">
        <v>123</v>
      </c>
      <c r="CZ4160" t="s">
        <v>124</v>
      </c>
      <c r="DD4160" t="str" cm="1">
        <f t="array" ref="DD4160">TEXT(_xlfn.SEQUENCE(1, DATEDIF(AG4160, AH4160, "m") + 1, AG4160, 30), "YYYY-APMM")</f>
        <v>2013-AP11</v>
      </c>
      <c r="DN4160">
        <f t="shared" si="128"/>
        <v>117.6</v>
      </c>
      <c r="DO4160" t="str">
        <f t="shared" si="129"/>
        <v>LABOR- SUBCONTRACTOR</v>
      </c>
    </row>
    <row r="4161" spans="1:119" x14ac:dyDescent="0.35">
      <c r="A4161" t="s">
        <v>105</v>
      </c>
      <c r="B4161">
        <v>503446</v>
      </c>
      <c r="C4161">
        <v>6359</v>
      </c>
      <c r="D4161">
        <v>125201</v>
      </c>
      <c r="E4161">
        <v>13662</v>
      </c>
      <c r="F4161">
        <v>0</v>
      </c>
      <c r="G4161" t="s">
        <v>106</v>
      </c>
      <c r="H4161" t="s">
        <v>106</v>
      </c>
      <c r="I4161" t="s">
        <v>106</v>
      </c>
      <c r="J4161" t="s">
        <v>107</v>
      </c>
      <c r="K4161" t="s">
        <v>108</v>
      </c>
      <c r="L4161" t="s">
        <v>109</v>
      </c>
      <c r="M4161" t="s">
        <v>110</v>
      </c>
      <c r="N4161" t="s">
        <v>9366</v>
      </c>
      <c r="O4161" t="s">
        <v>4686</v>
      </c>
      <c r="P4161">
        <v>8177</v>
      </c>
      <c r="Q4161">
        <v>152</v>
      </c>
      <c r="R4161">
        <v>0</v>
      </c>
      <c r="S4161">
        <v>200</v>
      </c>
      <c r="T4161">
        <v>0</v>
      </c>
      <c r="U4161">
        <v>359</v>
      </c>
      <c r="V4161">
        <v>359</v>
      </c>
      <c r="W4161">
        <v>200</v>
      </c>
      <c r="X4161">
        <v>275</v>
      </c>
      <c r="Y4161">
        <v>0</v>
      </c>
      <c r="Z4161">
        <v>275</v>
      </c>
      <c r="AD4161" s="1">
        <v>41623.333333333336</v>
      </c>
      <c r="AE4161" s="1">
        <v>41652.708333333336</v>
      </c>
      <c r="AG4161" s="1">
        <v>41601.333333333336</v>
      </c>
      <c r="AH4161" s="1">
        <v>41630.708333333336</v>
      </c>
      <c r="AI4161" s="1">
        <v>41601.333333333336</v>
      </c>
      <c r="AJ4161" s="1">
        <v>41630.708333333336</v>
      </c>
      <c r="AK4161" s="1">
        <v>41601.333333333336</v>
      </c>
      <c r="AL4161" s="1">
        <v>41630.708333333336</v>
      </c>
      <c r="AM4161" s="1">
        <v>41623.333333333336</v>
      </c>
      <c r="AN4161" s="1">
        <v>41652.708333333336</v>
      </c>
      <c r="AP4161" t="s">
        <v>113</v>
      </c>
      <c r="AU4161" t="s">
        <v>9367</v>
      </c>
      <c r="AY4161" t="s">
        <v>106</v>
      </c>
      <c r="AZ4161">
        <v>0</v>
      </c>
      <c r="BA4161">
        <v>0</v>
      </c>
      <c r="BD4161" s="3">
        <v>41321.662499999999</v>
      </c>
      <c r="BE4161" s="3">
        <v>41321.663888888892</v>
      </c>
      <c r="BF4161" t="s">
        <v>115</v>
      </c>
      <c r="BG4161" t="s">
        <v>115</v>
      </c>
      <c r="BH4161">
        <v>8149</v>
      </c>
      <c r="BM4161">
        <v>43540</v>
      </c>
      <c r="BR4161" t="s">
        <v>1299</v>
      </c>
      <c r="BS4161" t="s">
        <v>1300</v>
      </c>
      <c r="BU4161">
        <v>1</v>
      </c>
      <c r="BV4161" t="s">
        <v>118</v>
      </c>
      <c r="BX4161" t="s">
        <v>119</v>
      </c>
      <c r="BY4161" t="s">
        <v>119</v>
      </c>
      <c r="BZ4161" t="s">
        <v>119</v>
      </c>
      <c r="CA4161">
        <v>1</v>
      </c>
      <c r="CC4161" t="s">
        <v>120</v>
      </c>
      <c r="CH4161">
        <v>540</v>
      </c>
      <c r="CI4161">
        <v>40450</v>
      </c>
      <c r="CJ4161" t="s">
        <v>106</v>
      </c>
      <c r="CK4161" t="s">
        <v>106</v>
      </c>
      <c r="CL4161">
        <v>20</v>
      </c>
      <c r="CM4161" t="s">
        <v>4678</v>
      </c>
      <c r="CO4161">
        <v>125195</v>
      </c>
      <c r="CQ4161">
        <v>0</v>
      </c>
      <c r="CR4161">
        <v>0</v>
      </c>
      <c r="CS4161">
        <v>0</v>
      </c>
      <c r="CY4161" t="s">
        <v>123</v>
      </c>
      <c r="CZ4161" t="s">
        <v>124</v>
      </c>
      <c r="DD4161" t="str" cm="1">
        <f t="array" ref="DD4161">TEXT(_xlfn.SEQUENCE(1, DATEDIF(AG4161, AH4161, "m") + 1, AG4161, 30), "YYYY-APMM")</f>
        <v>2013-AP11</v>
      </c>
      <c r="DN4161">
        <f t="shared" si="128"/>
        <v>359</v>
      </c>
      <c r="DO4161" t="str">
        <f t="shared" si="129"/>
        <v>LABOR - CIVIL</v>
      </c>
    </row>
    <row r="4162" spans="1:119" x14ac:dyDescent="0.35">
      <c r="A4162" t="s">
        <v>105</v>
      </c>
      <c r="B4162">
        <v>503447</v>
      </c>
      <c r="C4162">
        <v>6359</v>
      </c>
      <c r="D4162">
        <v>125201</v>
      </c>
      <c r="E4162">
        <v>13662</v>
      </c>
      <c r="F4162">
        <v>0</v>
      </c>
      <c r="G4162" t="s">
        <v>106</v>
      </c>
      <c r="H4162" t="s">
        <v>106</v>
      </c>
      <c r="I4162" t="s">
        <v>106</v>
      </c>
      <c r="J4162" t="s">
        <v>107</v>
      </c>
      <c r="K4162" t="s">
        <v>108</v>
      </c>
      <c r="L4162" t="s">
        <v>109</v>
      </c>
      <c r="M4162" t="s">
        <v>110</v>
      </c>
      <c r="N4162" t="s">
        <v>9368</v>
      </c>
      <c r="O4162" t="s">
        <v>4689</v>
      </c>
      <c r="P4162">
        <v>8172</v>
      </c>
      <c r="Q4162">
        <v>304</v>
      </c>
      <c r="R4162">
        <v>0</v>
      </c>
      <c r="S4162">
        <v>200</v>
      </c>
      <c r="T4162">
        <v>0</v>
      </c>
      <c r="U4162">
        <v>80</v>
      </c>
      <c r="V4162">
        <v>80</v>
      </c>
      <c r="W4162">
        <v>200</v>
      </c>
      <c r="X4162">
        <v>0</v>
      </c>
      <c r="Y4162">
        <v>0</v>
      </c>
      <c r="Z4162">
        <v>0</v>
      </c>
      <c r="AD4162" s="1">
        <v>41652.333333333336</v>
      </c>
      <c r="AE4162" s="1">
        <v>41680.708333333336</v>
      </c>
      <c r="AG4162" s="1">
        <v>41606.333333333336</v>
      </c>
      <c r="AH4162" s="1">
        <v>41636.708333333336</v>
      </c>
      <c r="AI4162" s="1">
        <v>41606.333333333336</v>
      </c>
      <c r="AJ4162" s="1">
        <v>41636.708333333336</v>
      </c>
      <c r="AK4162" s="1">
        <v>41606.333333333336</v>
      </c>
      <c r="AL4162" s="1">
        <v>41636.708333333336</v>
      </c>
      <c r="AM4162" s="1">
        <v>41652.333333333336</v>
      </c>
      <c r="AN4162" s="1">
        <v>41680.708333333336</v>
      </c>
      <c r="AP4162" t="s">
        <v>113</v>
      </c>
      <c r="AU4162" t="s">
        <v>9369</v>
      </c>
      <c r="AY4162" t="s">
        <v>106</v>
      </c>
      <c r="AZ4162">
        <v>0</v>
      </c>
      <c r="BA4162">
        <v>0</v>
      </c>
      <c r="BD4162" s="3">
        <v>41321.662499999999</v>
      </c>
      <c r="BE4162" s="3">
        <v>41321.663888888892</v>
      </c>
      <c r="BF4162" t="s">
        <v>115</v>
      </c>
      <c r="BG4162" t="s">
        <v>115</v>
      </c>
      <c r="BH4162">
        <v>8149</v>
      </c>
      <c r="BM4162">
        <v>43490</v>
      </c>
      <c r="BR4162" t="s">
        <v>3200</v>
      </c>
      <c r="BS4162" t="s">
        <v>3201</v>
      </c>
      <c r="BU4162">
        <v>1</v>
      </c>
      <c r="BV4162" t="s">
        <v>118</v>
      </c>
      <c r="BX4162" t="s">
        <v>119</v>
      </c>
      <c r="BY4162" t="s">
        <v>119</v>
      </c>
      <c r="BZ4162" t="s">
        <v>119</v>
      </c>
      <c r="CA4162">
        <v>1</v>
      </c>
      <c r="CC4162" t="s">
        <v>120</v>
      </c>
      <c r="CH4162">
        <v>540</v>
      </c>
      <c r="CI4162">
        <v>40450</v>
      </c>
      <c r="CJ4162" t="s">
        <v>106</v>
      </c>
      <c r="CK4162" t="s">
        <v>106</v>
      </c>
      <c r="CL4162">
        <v>20</v>
      </c>
      <c r="CM4162" t="s">
        <v>4678</v>
      </c>
      <c r="CO4162">
        <v>125195</v>
      </c>
      <c r="CQ4162">
        <v>0</v>
      </c>
      <c r="CR4162">
        <v>0</v>
      </c>
      <c r="CS4162">
        <v>0</v>
      </c>
      <c r="CY4162" t="s">
        <v>123</v>
      </c>
      <c r="CZ4162" t="s">
        <v>124</v>
      </c>
      <c r="DD4162" t="str" cm="1">
        <f t="array" ref="DD4162:DE4162">TEXT(_xlfn.SEQUENCE(1, DATEDIF(AG4162, AH4162, "m") + 1, AG4162, 30), "YYYY-APMM")</f>
        <v>2013-AP11</v>
      </c>
      <c r="DE4162" t="str">
        <v>2013-AP12</v>
      </c>
      <c r="DN4162">
        <f t="shared" si="128"/>
        <v>40</v>
      </c>
      <c r="DO4162" t="str">
        <f t="shared" si="129"/>
        <v>MANHOLES SK</v>
      </c>
    </row>
    <row r="4163" spans="1:119" x14ac:dyDescent="0.35">
      <c r="A4163" t="s">
        <v>105</v>
      </c>
      <c r="B4163">
        <v>503448</v>
      </c>
      <c r="C4163">
        <v>6359</v>
      </c>
      <c r="D4163">
        <v>125201</v>
      </c>
      <c r="E4163">
        <v>13662</v>
      </c>
      <c r="F4163">
        <v>0</v>
      </c>
      <c r="G4163" t="s">
        <v>106</v>
      </c>
      <c r="H4163" t="s">
        <v>106</v>
      </c>
      <c r="I4163" t="s">
        <v>106</v>
      </c>
      <c r="J4163" t="s">
        <v>107</v>
      </c>
      <c r="K4163" t="s">
        <v>108</v>
      </c>
      <c r="L4163" t="s">
        <v>109</v>
      </c>
      <c r="M4163" t="s">
        <v>110</v>
      </c>
      <c r="N4163" t="s">
        <v>9370</v>
      </c>
      <c r="O4163" t="s">
        <v>4692</v>
      </c>
      <c r="P4163">
        <v>8178</v>
      </c>
      <c r="Q4163">
        <v>304</v>
      </c>
      <c r="R4163">
        <v>72</v>
      </c>
      <c r="S4163">
        <v>160</v>
      </c>
      <c r="T4163">
        <v>0</v>
      </c>
      <c r="U4163">
        <v>33.6</v>
      </c>
      <c r="V4163">
        <v>33.6</v>
      </c>
      <c r="W4163">
        <v>160</v>
      </c>
      <c r="X4163">
        <v>0</v>
      </c>
      <c r="Y4163">
        <v>0</v>
      </c>
      <c r="Z4163">
        <v>0</v>
      </c>
      <c r="AD4163" s="1">
        <v>41682.333333333336</v>
      </c>
      <c r="AE4163" s="1">
        <v>41704.708333333336</v>
      </c>
      <c r="AG4163" s="1">
        <v>41637.333333333336</v>
      </c>
      <c r="AH4163" s="1">
        <v>41659.708333333336</v>
      </c>
      <c r="AI4163" s="1">
        <v>41637.333333333336</v>
      </c>
      <c r="AJ4163" s="1">
        <v>41659.708333333336</v>
      </c>
      <c r="AK4163" s="1">
        <v>41637.333333333336</v>
      </c>
      <c r="AL4163" s="1">
        <v>41659.708333333336</v>
      </c>
      <c r="AM4163" s="1">
        <v>41682.333333333336</v>
      </c>
      <c r="AN4163" s="1">
        <v>41704.708333333336</v>
      </c>
      <c r="AP4163" t="s">
        <v>113</v>
      </c>
      <c r="AU4163" t="s">
        <v>9371</v>
      </c>
      <c r="AY4163" t="s">
        <v>106</v>
      </c>
      <c r="AZ4163">
        <v>0</v>
      </c>
      <c r="BA4163">
        <v>0</v>
      </c>
      <c r="BD4163" s="3">
        <v>41321.662499999999</v>
      </c>
      <c r="BE4163" s="3">
        <v>41321.663888888892</v>
      </c>
      <c r="BF4163" t="s">
        <v>115</v>
      </c>
      <c r="BG4163" t="s">
        <v>115</v>
      </c>
      <c r="BH4163">
        <v>8149</v>
      </c>
      <c r="BM4163">
        <v>43550</v>
      </c>
      <c r="BR4163" t="s">
        <v>116</v>
      </c>
      <c r="BS4163" t="s">
        <v>117</v>
      </c>
      <c r="BU4163">
        <v>1</v>
      </c>
      <c r="BV4163" t="s">
        <v>118</v>
      </c>
      <c r="BX4163" t="s">
        <v>119</v>
      </c>
      <c r="BY4163" t="s">
        <v>119</v>
      </c>
      <c r="BZ4163" t="s">
        <v>119</v>
      </c>
      <c r="CA4163">
        <v>1</v>
      </c>
      <c r="CC4163" t="s">
        <v>120</v>
      </c>
      <c r="CH4163">
        <v>540</v>
      </c>
      <c r="CI4163">
        <v>40450</v>
      </c>
      <c r="CJ4163" t="s">
        <v>106</v>
      </c>
      <c r="CK4163" t="s">
        <v>106</v>
      </c>
      <c r="CL4163">
        <v>20</v>
      </c>
      <c r="CM4163" t="s">
        <v>4678</v>
      </c>
      <c r="CO4163">
        <v>125195</v>
      </c>
      <c r="CQ4163">
        <v>0</v>
      </c>
      <c r="CR4163">
        <v>0</v>
      </c>
      <c r="CS4163">
        <v>0</v>
      </c>
      <c r="CY4163" t="s">
        <v>123</v>
      </c>
      <c r="CZ4163" t="s">
        <v>124</v>
      </c>
      <c r="DD4163" t="str" cm="1">
        <f t="array" ref="DD4163">TEXT(_xlfn.SEQUENCE(1, DATEDIF(AG4163, AH4163, "m") + 1, AG4163, 30), "YYYY-APMM")</f>
        <v>2013-AP12</v>
      </c>
      <c r="DN4163">
        <f t="shared" ref="DN4163:DN4226" si="130">V4163/COUNTIF(DD4163:DF4163, "&lt;&gt;")</f>
        <v>33.6</v>
      </c>
      <c r="DO4163" t="str">
        <f t="shared" ref="DO4163:DO4226" si="131">BR4163</f>
        <v>LABOR- SUBCONTRACTOR</v>
      </c>
    </row>
    <row r="4164" spans="1:119" x14ac:dyDescent="0.35">
      <c r="A4164" t="s">
        <v>105</v>
      </c>
      <c r="B4164">
        <v>503449</v>
      </c>
      <c r="C4164">
        <v>6359</v>
      </c>
      <c r="D4164">
        <v>125202</v>
      </c>
      <c r="E4164">
        <v>13662</v>
      </c>
      <c r="F4164">
        <v>0</v>
      </c>
      <c r="G4164" t="s">
        <v>106</v>
      </c>
      <c r="H4164" t="s">
        <v>106</v>
      </c>
      <c r="I4164" t="s">
        <v>106</v>
      </c>
      <c r="J4164" t="s">
        <v>107</v>
      </c>
      <c r="K4164" t="s">
        <v>108</v>
      </c>
      <c r="L4164" t="s">
        <v>109</v>
      </c>
      <c r="M4164" t="s">
        <v>110</v>
      </c>
      <c r="N4164" t="s">
        <v>9372</v>
      </c>
      <c r="O4164" t="s">
        <v>4695</v>
      </c>
      <c r="P4164">
        <v>8172</v>
      </c>
      <c r="Q4164">
        <v>584</v>
      </c>
      <c r="R4164">
        <v>200</v>
      </c>
      <c r="S4164">
        <v>200</v>
      </c>
      <c r="T4164">
        <v>0</v>
      </c>
      <c r="U4164">
        <v>44</v>
      </c>
      <c r="V4164">
        <v>44</v>
      </c>
      <c r="W4164">
        <v>200</v>
      </c>
      <c r="X4164">
        <v>0</v>
      </c>
      <c r="Y4164">
        <v>0</v>
      </c>
      <c r="Z4164">
        <v>0</v>
      </c>
      <c r="AD4164" s="1">
        <v>41652.333333333336</v>
      </c>
      <c r="AE4164" s="1">
        <v>41680.708333333336</v>
      </c>
      <c r="AG4164" s="1">
        <v>41563.333333333336</v>
      </c>
      <c r="AH4164" s="1">
        <v>41594.708333333336</v>
      </c>
      <c r="AI4164" s="1">
        <v>41563.333333333336</v>
      </c>
      <c r="AJ4164" s="1">
        <v>41594.708333333336</v>
      </c>
      <c r="AK4164" s="1">
        <v>41563.333333333336</v>
      </c>
      <c r="AL4164" s="1">
        <v>41594.708333333336</v>
      </c>
      <c r="AM4164" s="1">
        <v>41652.333333333336</v>
      </c>
      <c r="AN4164" s="1">
        <v>41680.708333333336</v>
      </c>
      <c r="AP4164" t="s">
        <v>113</v>
      </c>
      <c r="AU4164" t="s">
        <v>9373</v>
      </c>
      <c r="AY4164" t="s">
        <v>106</v>
      </c>
      <c r="AZ4164">
        <v>0</v>
      </c>
      <c r="BA4164">
        <v>0</v>
      </c>
      <c r="BD4164" s="3">
        <v>41321.662499999999</v>
      </c>
      <c r="BE4164" s="3">
        <v>41321.663888888892</v>
      </c>
      <c r="BF4164" t="s">
        <v>115</v>
      </c>
      <c r="BG4164" t="s">
        <v>115</v>
      </c>
      <c r="BH4164">
        <v>8149</v>
      </c>
      <c r="BM4164">
        <v>43490</v>
      </c>
      <c r="BR4164" t="s">
        <v>3200</v>
      </c>
      <c r="BS4164" t="s">
        <v>3201</v>
      </c>
      <c r="BU4164">
        <v>1</v>
      </c>
      <c r="BV4164" t="s">
        <v>118</v>
      </c>
      <c r="BX4164" t="s">
        <v>119</v>
      </c>
      <c r="BY4164" t="s">
        <v>119</v>
      </c>
      <c r="BZ4164" t="s">
        <v>119</v>
      </c>
      <c r="CA4164">
        <v>1</v>
      </c>
      <c r="CC4164" t="s">
        <v>120</v>
      </c>
      <c r="CH4164">
        <v>540</v>
      </c>
      <c r="CI4164">
        <v>40440</v>
      </c>
      <c r="CJ4164" t="s">
        <v>106</v>
      </c>
      <c r="CK4164" t="s">
        <v>106</v>
      </c>
      <c r="CL4164">
        <v>15</v>
      </c>
      <c r="CM4164" t="s">
        <v>4697</v>
      </c>
      <c r="CO4164">
        <v>125195</v>
      </c>
      <c r="CQ4164">
        <v>0</v>
      </c>
      <c r="CR4164">
        <v>0</v>
      </c>
      <c r="CS4164">
        <v>0</v>
      </c>
      <c r="CY4164" t="s">
        <v>123</v>
      </c>
      <c r="CZ4164" t="s">
        <v>124</v>
      </c>
      <c r="DD4164" t="str" cm="1">
        <f t="array" ref="DD4164:DE4164">TEXT(_xlfn.SEQUENCE(1, DATEDIF(AG4164, AH4164, "m") + 1, AG4164, 30), "YYYY-APMM")</f>
        <v>2013-AP10</v>
      </c>
      <c r="DE4164" t="str">
        <v>2013-AP11</v>
      </c>
      <c r="DN4164">
        <f t="shared" si="130"/>
        <v>22</v>
      </c>
      <c r="DO4164" t="str">
        <f t="shared" si="131"/>
        <v>MANHOLES SK</v>
      </c>
    </row>
    <row r="4165" spans="1:119" x14ac:dyDescent="0.35">
      <c r="A4165" t="s">
        <v>105</v>
      </c>
      <c r="B4165">
        <v>503450</v>
      </c>
      <c r="C4165">
        <v>6359</v>
      </c>
      <c r="D4165">
        <v>125202</v>
      </c>
      <c r="E4165">
        <v>13662</v>
      </c>
      <c r="F4165">
        <v>0</v>
      </c>
      <c r="G4165" t="s">
        <v>106</v>
      </c>
      <c r="H4165" t="s">
        <v>106</v>
      </c>
      <c r="I4165" t="s">
        <v>106</v>
      </c>
      <c r="J4165" t="s">
        <v>107</v>
      </c>
      <c r="K4165" t="s">
        <v>108</v>
      </c>
      <c r="L4165" t="s">
        <v>109</v>
      </c>
      <c r="M4165" t="s">
        <v>110</v>
      </c>
      <c r="N4165" t="s">
        <v>9374</v>
      </c>
      <c r="O4165" t="s">
        <v>4699</v>
      </c>
      <c r="P4165">
        <v>8172</v>
      </c>
      <c r="Q4165">
        <v>192</v>
      </c>
      <c r="R4165">
        <v>0</v>
      </c>
      <c r="S4165">
        <v>200</v>
      </c>
      <c r="T4165">
        <v>0</v>
      </c>
      <c r="U4165">
        <v>190</v>
      </c>
      <c r="V4165">
        <v>190</v>
      </c>
      <c r="W4165">
        <v>200</v>
      </c>
      <c r="X4165">
        <v>0</v>
      </c>
      <c r="Y4165">
        <v>0</v>
      </c>
      <c r="Z4165">
        <v>0</v>
      </c>
      <c r="AD4165" s="1">
        <v>41594.333333333336</v>
      </c>
      <c r="AE4165" s="1">
        <v>41622.708333333336</v>
      </c>
      <c r="AG4165" s="1">
        <v>41563.333333333336</v>
      </c>
      <c r="AH4165" s="1">
        <v>41594.708333333336</v>
      </c>
      <c r="AI4165" s="1">
        <v>41563.333333333336</v>
      </c>
      <c r="AJ4165" s="1">
        <v>41594.708333333336</v>
      </c>
      <c r="AK4165" s="1">
        <v>41563.333333333336</v>
      </c>
      <c r="AL4165" s="1">
        <v>41594.708333333336</v>
      </c>
      <c r="AM4165" s="1">
        <v>41594.333333333336</v>
      </c>
      <c r="AN4165" s="1">
        <v>41622.708333333336</v>
      </c>
      <c r="AP4165" t="s">
        <v>113</v>
      </c>
      <c r="AU4165" t="s">
        <v>9375</v>
      </c>
      <c r="AY4165" t="s">
        <v>106</v>
      </c>
      <c r="AZ4165">
        <v>0</v>
      </c>
      <c r="BA4165">
        <v>0</v>
      </c>
      <c r="BD4165" s="3">
        <v>41321.662499999999</v>
      </c>
      <c r="BE4165" s="3">
        <v>41321.663888888892</v>
      </c>
      <c r="BF4165" t="s">
        <v>115</v>
      </c>
      <c r="BG4165" t="s">
        <v>115</v>
      </c>
      <c r="BH4165">
        <v>8149</v>
      </c>
      <c r="BM4165">
        <v>43490</v>
      </c>
      <c r="BR4165" t="s">
        <v>3200</v>
      </c>
      <c r="BS4165" t="s">
        <v>3201</v>
      </c>
      <c r="BU4165">
        <v>1</v>
      </c>
      <c r="BV4165" t="s">
        <v>118</v>
      </c>
      <c r="BX4165" t="s">
        <v>119</v>
      </c>
      <c r="BY4165" t="s">
        <v>119</v>
      </c>
      <c r="BZ4165" t="s">
        <v>119</v>
      </c>
      <c r="CA4165">
        <v>1</v>
      </c>
      <c r="CC4165" t="s">
        <v>120</v>
      </c>
      <c r="CH4165">
        <v>540</v>
      </c>
      <c r="CI4165">
        <v>40440</v>
      </c>
      <c r="CJ4165" t="s">
        <v>106</v>
      </c>
      <c r="CK4165" t="s">
        <v>106</v>
      </c>
      <c r="CL4165">
        <v>15</v>
      </c>
      <c r="CM4165" t="s">
        <v>4697</v>
      </c>
      <c r="CO4165">
        <v>125195</v>
      </c>
      <c r="CQ4165">
        <v>0</v>
      </c>
      <c r="CR4165">
        <v>0</v>
      </c>
      <c r="CS4165">
        <v>0</v>
      </c>
      <c r="CY4165" t="s">
        <v>123</v>
      </c>
      <c r="CZ4165" t="s">
        <v>124</v>
      </c>
      <c r="DD4165" t="str" cm="1">
        <f t="array" ref="DD4165:DE4165">TEXT(_xlfn.SEQUENCE(1, DATEDIF(AG4165, AH4165, "m") + 1, AG4165, 30), "YYYY-APMM")</f>
        <v>2013-AP10</v>
      </c>
      <c r="DE4165" t="str">
        <v>2013-AP11</v>
      </c>
      <c r="DN4165">
        <f t="shared" si="130"/>
        <v>95</v>
      </c>
      <c r="DO4165" t="str">
        <f t="shared" si="131"/>
        <v>MANHOLES SK</v>
      </c>
    </row>
    <row r="4166" spans="1:119" x14ac:dyDescent="0.35">
      <c r="A4166" t="s">
        <v>105</v>
      </c>
      <c r="B4166">
        <v>503451</v>
      </c>
      <c r="C4166">
        <v>6359</v>
      </c>
      <c r="D4166">
        <v>125202</v>
      </c>
      <c r="E4166">
        <v>13662</v>
      </c>
      <c r="F4166">
        <v>0</v>
      </c>
      <c r="G4166" t="s">
        <v>106</v>
      </c>
      <c r="H4166" t="s">
        <v>106</v>
      </c>
      <c r="I4166" t="s">
        <v>106</v>
      </c>
      <c r="J4166" t="s">
        <v>107</v>
      </c>
      <c r="K4166" t="s">
        <v>108</v>
      </c>
      <c r="L4166" t="s">
        <v>109</v>
      </c>
      <c r="M4166" t="s">
        <v>110</v>
      </c>
      <c r="N4166" t="s">
        <v>9376</v>
      </c>
      <c r="O4166" t="s">
        <v>4702</v>
      </c>
      <c r="P4166">
        <v>8172</v>
      </c>
      <c r="Q4166">
        <v>192</v>
      </c>
      <c r="R4166">
        <v>0</v>
      </c>
      <c r="S4166">
        <v>200</v>
      </c>
      <c r="T4166">
        <v>0</v>
      </c>
      <c r="U4166">
        <v>190</v>
      </c>
      <c r="V4166">
        <v>190</v>
      </c>
      <c r="W4166">
        <v>200</v>
      </c>
      <c r="X4166">
        <v>0</v>
      </c>
      <c r="Y4166">
        <v>0</v>
      </c>
      <c r="Z4166">
        <v>0</v>
      </c>
      <c r="AD4166" s="1">
        <v>41623.333333333336</v>
      </c>
      <c r="AE4166" s="1">
        <v>41652.708333333336</v>
      </c>
      <c r="AG4166" s="1">
        <v>41595.333333333336</v>
      </c>
      <c r="AH4166" s="1">
        <v>41623.708333333336</v>
      </c>
      <c r="AI4166" s="1">
        <v>41595.333333333336</v>
      </c>
      <c r="AJ4166" s="1">
        <v>41623.708333333336</v>
      </c>
      <c r="AK4166" s="1">
        <v>41595.333333333336</v>
      </c>
      <c r="AL4166" s="1">
        <v>41623.708333333336</v>
      </c>
      <c r="AM4166" s="1">
        <v>41623.333333333336</v>
      </c>
      <c r="AN4166" s="1">
        <v>41652.708333333336</v>
      </c>
      <c r="AP4166" t="s">
        <v>113</v>
      </c>
      <c r="AU4166" t="s">
        <v>9377</v>
      </c>
      <c r="AY4166" t="s">
        <v>106</v>
      </c>
      <c r="AZ4166">
        <v>0</v>
      </c>
      <c r="BA4166">
        <v>0</v>
      </c>
      <c r="BD4166" s="3">
        <v>41321.662499999999</v>
      </c>
      <c r="BE4166" s="3">
        <v>41321.663888888892</v>
      </c>
      <c r="BF4166" t="s">
        <v>115</v>
      </c>
      <c r="BG4166" t="s">
        <v>115</v>
      </c>
      <c r="BH4166">
        <v>8149</v>
      </c>
      <c r="BM4166">
        <v>43490</v>
      </c>
      <c r="BR4166" t="s">
        <v>3200</v>
      </c>
      <c r="BS4166" t="s">
        <v>3201</v>
      </c>
      <c r="BU4166">
        <v>1</v>
      </c>
      <c r="BV4166" t="s">
        <v>118</v>
      </c>
      <c r="BX4166" t="s">
        <v>119</v>
      </c>
      <c r="BY4166" t="s">
        <v>119</v>
      </c>
      <c r="BZ4166" t="s">
        <v>119</v>
      </c>
      <c r="CA4166">
        <v>1</v>
      </c>
      <c r="CC4166" t="s">
        <v>120</v>
      </c>
      <c r="CH4166">
        <v>540</v>
      </c>
      <c r="CI4166">
        <v>40440</v>
      </c>
      <c r="CJ4166" t="s">
        <v>106</v>
      </c>
      <c r="CK4166" t="s">
        <v>106</v>
      </c>
      <c r="CL4166">
        <v>15</v>
      </c>
      <c r="CM4166" t="s">
        <v>4697</v>
      </c>
      <c r="CO4166">
        <v>125195</v>
      </c>
      <c r="CQ4166">
        <v>0</v>
      </c>
      <c r="CR4166">
        <v>0</v>
      </c>
      <c r="CS4166">
        <v>0</v>
      </c>
      <c r="CY4166" t="s">
        <v>123</v>
      </c>
      <c r="CZ4166" t="s">
        <v>124</v>
      </c>
      <c r="DD4166" t="str" cm="1">
        <f t="array" ref="DD4166">TEXT(_xlfn.SEQUENCE(1, DATEDIF(AG4166, AH4166, "m") + 1, AG4166, 30), "YYYY-APMM")</f>
        <v>2013-AP11</v>
      </c>
      <c r="DN4166">
        <f t="shared" si="130"/>
        <v>190</v>
      </c>
      <c r="DO4166" t="str">
        <f t="shared" si="131"/>
        <v>MANHOLES SK</v>
      </c>
    </row>
    <row r="4167" spans="1:119" x14ac:dyDescent="0.35">
      <c r="A4167" t="s">
        <v>105</v>
      </c>
      <c r="B4167">
        <v>503452</v>
      </c>
      <c r="C4167">
        <v>6359</v>
      </c>
      <c r="D4167">
        <v>125202</v>
      </c>
      <c r="E4167">
        <v>13662</v>
      </c>
      <c r="F4167">
        <v>0</v>
      </c>
      <c r="G4167" t="s">
        <v>106</v>
      </c>
      <c r="H4167" t="s">
        <v>106</v>
      </c>
      <c r="I4167" t="s">
        <v>106</v>
      </c>
      <c r="J4167" t="s">
        <v>107</v>
      </c>
      <c r="K4167" t="s">
        <v>108</v>
      </c>
      <c r="L4167" t="s">
        <v>109</v>
      </c>
      <c r="M4167" t="s">
        <v>110</v>
      </c>
      <c r="N4167" t="s">
        <v>9378</v>
      </c>
      <c r="O4167" t="s">
        <v>4705</v>
      </c>
      <c r="P4167">
        <v>8172</v>
      </c>
      <c r="Q4167">
        <v>384</v>
      </c>
      <c r="R4167">
        <v>248</v>
      </c>
      <c r="S4167">
        <v>160</v>
      </c>
      <c r="T4167">
        <v>0</v>
      </c>
      <c r="U4167">
        <v>44</v>
      </c>
      <c r="V4167">
        <v>44</v>
      </c>
      <c r="W4167">
        <v>160</v>
      </c>
      <c r="X4167">
        <v>0</v>
      </c>
      <c r="Y4167">
        <v>0</v>
      </c>
      <c r="Z4167">
        <v>0</v>
      </c>
      <c r="AD4167" s="1">
        <v>41682.333333333336</v>
      </c>
      <c r="AE4167" s="1">
        <v>41704.708333333336</v>
      </c>
      <c r="AG4167" s="1">
        <v>41624.333333333336</v>
      </c>
      <c r="AH4167" s="1">
        <v>41647.708333333336</v>
      </c>
      <c r="AI4167" s="1">
        <v>41624.333333333336</v>
      </c>
      <c r="AJ4167" s="1">
        <v>41647.708333333336</v>
      </c>
      <c r="AK4167" s="1">
        <v>41624.333333333336</v>
      </c>
      <c r="AL4167" s="1">
        <v>41647.708333333336</v>
      </c>
      <c r="AM4167" s="1">
        <v>41682.333333333336</v>
      </c>
      <c r="AN4167" s="1">
        <v>41704.708333333336</v>
      </c>
      <c r="AP4167" t="s">
        <v>113</v>
      </c>
      <c r="AU4167" t="s">
        <v>9379</v>
      </c>
      <c r="AY4167" t="s">
        <v>106</v>
      </c>
      <c r="AZ4167">
        <v>0</v>
      </c>
      <c r="BA4167">
        <v>0</v>
      </c>
      <c r="BD4167" s="3">
        <v>41321.662499999999</v>
      </c>
      <c r="BE4167" s="3">
        <v>41321.663888888892</v>
      </c>
      <c r="BF4167" t="s">
        <v>115</v>
      </c>
      <c r="BG4167" t="s">
        <v>115</v>
      </c>
      <c r="BH4167">
        <v>8149</v>
      </c>
      <c r="BM4167">
        <v>43490</v>
      </c>
      <c r="BR4167" t="s">
        <v>3200</v>
      </c>
      <c r="BS4167" t="s">
        <v>3201</v>
      </c>
      <c r="BU4167">
        <v>1</v>
      </c>
      <c r="BV4167" t="s">
        <v>118</v>
      </c>
      <c r="BX4167" t="s">
        <v>119</v>
      </c>
      <c r="BY4167" t="s">
        <v>119</v>
      </c>
      <c r="BZ4167" t="s">
        <v>119</v>
      </c>
      <c r="CA4167">
        <v>1</v>
      </c>
      <c r="CC4167" t="s">
        <v>120</v>
      </c>
      <c r="CH4167">
        <v>540</v>
      </c>
      <c r="CI4167">
        <v>40440</v>
      </c>
      <c r="CJ4167" t="s">
        <v>106</v>
      </c>
      <c r="CK4167" t="s">
        <v>106</v>
      </c>
      <c r="CL4167">
        <v>15</v>
      </c>
      <c r="CM4167" t="s">
        <v>4697</v>
      </c>
      <c r="CO4167">
        <v>125195</v>
      </c>
      <c r="CQ4167">
        <v>0</v>
      </c>
      <c r="CR4167">
        <v>0</v>
      </c>
      <c r="CS4167">
        <v>0</v>
      </c>
      <c r="CY4167" t="s">
        <v>123</v>
      </c>
      <c r="CZ4167" t="s">
        <v>124</v>
      </c>
      <c r="DD4167" t="str" cm="1">
        <f t="array" ref="DD4167">TEXT(_xlfn.SEQUENCE(1, DATEDIF(AG4167, AH4167, "m") + 1, AG4167, 30), "YYYY-APMM")</f>
        <v>2013-AP12</v>
      </c>
      <c r="DN4167">
        <f t="shared" si="130"/>
        <v>44</v>
      </c>
      <c r="DO4167" t="str">
        <f t="shared" si="131"/>
        <v>MANHOLES SK</v>
      </c>
    </row>
    <row r="4168" spans="1:119" x14ac:dyDescent="0.35">
      <c r="A4168" t="s">
        <v>105</v>
      </c>
      <c r="B4168">
        <v>503453</v>
      </c>
      <c r="C4168">
        <v>6359</v>
      </c>
      <c r="D4168">
        <v>125203</v>
      </c>
      <c r="E4168">
        <v>13662</v>
      </c>
      <c r="F4168">
        <v>0</v>
      </c>
      <c r="G4168" t="s">
        <v>106</v>
      </c>
      <c r="H4168" t="s">
        <v>106</v>
      </c>
      <c r="I4168" t="s">
        <v>106</v>
      </c>
      <c r="J4168" t="s">
        <v>107</v>
      </c>
      <c r="K4168" t="s">
        <v>108</v>
      </c>
      <c r="L4168" t="s">
        <v>109</v>
      </c>
      <c r="M4168" t="s">
        <v>110</v>
      </c>
      <c r="N4168" t="s">
        <v>9380</v>
      </c>
      <c r="O4168" t="s">
        <v>4727</v>
      </c>
      <c r="P4168">
        <v>8177</v>
      </c>
      <c r="Q4168">
        <v>224</v>
      </c>
      <c r="R4168">
        <v>0</v>
      </c>
      <c r="S4168">
        <v>200</v>
      </c>
      <c r="T4168">
        <v>0</v>
      </c>
      <c r="U4168">
        <v>178</v>
      </c>
      <c r="V4168">
        <v>178</v>
      </c>
      <c r="W4168">
        <v>200</v>
      </c>
      <c r="X4168">
        <v>100</v>
      </c>
      <c r="Y4168">
        <v>0</v>
      </c>
      <c r="Z4168">
        <v>100</v>
      </c>
      <c r="AD4168" s="1">
        <v>41715.333333333336</v>
      </c>
      <c r="AE4168" s="1">
        <v>41743.708333333336</v>
      </c>
      <c r="AG4168" s="1">
        <v>41682.333333333336</v>
      </c>
      <c r="AH4168" s="1">
        <v>41710.708333333336</v>
      </c>
      <c r="AI4168" s="1">
        <v>41682.333333333336</v>
      </c>
      <c r="AJ4168" s="1">
        <v>41710.708333333336</v>
      </c>
      <c r="AK4168" s="1">
        <v>41682.333333333336</v>
      </c>
      <c r="AL4168" s="1">
        <v>41710.708333333336</v>
      </c>
      <c r="AM4168" s="1">
        <v>41715.333333333336</v>
      </c>
      <c r="AN4168" s="1">
        <v>41743.708333333336</v>
      </c>
      <c r="AP4168" t="s">
        <v>113</v>
      </c>
      <c r="AU4168" t="s">
        <v>9381</v>
      </c>
      <c r="AY4168" t="s">
        <v>106</v>
      </c>
      <c r="AZ4168">
        <v>0</v>
      </c>
      <c r="BA4168">
        <v>0</v>
      </c>
      <c r="BD4168" s="3">
        <v>41321.662499999999</v>
      </c>
      <c r="BE4168" s="3">
        <v>41321.663888888892</v>
      </c>
      <c r="BF4168" t="s">
        <v>115</v>
      </c>
      <c r="BG4168" t="s">
        <v>115</v>
      </c>
      <c r="BH4168">
        <v>8149</v>
      </c>
      <c r="BM4168">
        <v>43540</v>
      </c>
      <c r="BR4168" t="s">
        <v>1299</v>
      </c>
      <c r="BS4168" t="s">
        <v>1300</v>
      </c>
      <c r="BU4168">
        <v>1</v>
      </c>
      <c r="BV4168" t="s">
        <v>118</v>
      </c>
      <c r="BX4168" t="s">
        <v>119</v>
      </c>
      <c r="BY4168" t="s">
        <v>119</v>
      </c>
      <c r="BZ4168" t="s">
        <v>119</v>
      </c>
      <c r="CA4168">
        <v>1</v>
      </c>
      <c r="CC4168" t="s">
        <v>120</v>
      </c>
      <c r="CH4168">
        <v>540</v>
      </c>
      <c r="CI4168">
        <v>40490</v>
      </c>
      <c r="CJ4168" t="s">
        <v>106</v>
      </c>
      <c r="CK4168" t="s">
        <v>106</v>
      </c>
      <c r="CL4168">
        <v>40</v>
      </c>
      <c r="CM4168" t="s">
        <v>4729</v>
      </c>
      <c r="CO4168">
        <v>125195</v>
      </c>
      <c r="CQ4168">
        <v>0</v>
      </c>
      <c r="CR4168">
        <v>0</v>
      </c>
      <c r="CS4168">
        <v>0</v>
      </c>
      <c r="CY4168" t="s">
        <v>123</v>
      </c>
      <c r="CZ4168" t="s">
        <v>124</v>
      </c>
      <c r="DD4168" t="str" cm="1">
        <f t="array" ref="DD4168:DE4168">TEXT(_xlfn.SEQUENCE(1, DATEDIF(AG4168, AH4168, "m") + 1, AG4168, 30), "YYYY-APMM")</f>
        <v>2014-AP02</v>
      </c>
      <c r="DE4168" t="str">
        <v>2014-AP03</v>
      </c>
      <c r="DN4168">
        <f t="shared" si="130"/>
        <v>89</v>
      </c>
      <c r="DO4168" t="str">
        <f t="shared" si="131"/>
        <v>LABOR - CIVIL</v>
      </c>
    </row>
    <row r="4169" spans="1:119" x14ac:dyDescent="0.35">
      <c r="A4169" t="s">
        <v>105</v>
      </c>
      <c r="B4169">
        <v>503454</v>
      </c>
      <c r="C4169">
        <v>6359</v>
      </c>
      <c r="D4169">
        <v>125203</v>
      </c>
      <c r="E4169">
        <v>13662</v>
      </c>
      <c r="F4169">
        <v>0</v>
      </c>
      <c r="G4169" t="s">
        <v>106</v>
      </c>
      <c r="H4169" t="s">
        <v>106</v>
      </c>
      <c r="I4169" t="s">
        <v>106</v>
      </c>
      <c r="J4169" t="s">
        <v>107</v>
      </c>
      <c r="K4169" t="s">
        <v>108</v>
      </c>
      <c r="L4169" t="s">
        <v>109</v>
      </c>
      <c r="M4169" t="s">
        <v>110</v>
      </c>
      <c r="N4169" t="s">
        <v>9382</v>
      </c>
      <c r="O4169" t="s">
        <v>4731</v>
      </c>
      <c r="P4169">
        <v>8178</v>
      </c>
      <c r="Q4169">
        <v>224</v>
      </c>
      <c r="R4169">
        <v>0</v>
      </c>
      <c r="S4169">
        <v>200</v>
      </c>
      <c r="T4169">
        <v>0</v>
      </c>
      <c r="U4169">
        <v>100.8</v>
      </c>
      <c r="V4169">
        <v>100.8</v>
      </c>
      <c r="W4169">
        <v>200</v>
      </c>
      <c r="X4169">
        <v>0</v>
      </c>
      <c r="Y4169">
        <v>0</v>
      </c>
      <c r="Z4169">
        <v>0</v>
      </c>
      <c r="AD4169" s="1">
        <v>41721.333333333336</v>
      </c>
      <c r="AE4169" s="1">
        <v>41749.708333333336</v>
      </c>
      <c r="AG4169" s="1">
        <v>41688.333333333336</v>
      </c>
      <c r="AH4169" s="1">
        <v>41716.708333333336</v>
      </c>
      <c r="AI4169" s="1">
        <v>41688.333333333336</v>
      </c>
      <c r="AJ4169" s="1">
        <v>41716.708333333336</v>
      </c>
      <c r="AK4169" s="1">
        <v>41688.333333333336</v>
      </c>
      <c r="AL4169" s="1">
        <v>41716.708333333336</v>
      </c>
      <c r="AM4169" s="1">
        <v>41721.333333333336</v>
      </c>
      <c r="AN4169" s="1">
        <v>41749.708333333336</v>
      </c>
      <c r="AP4169" t="s">
        <v>113</v>
      </c>
      <c r="AU4169" t="s">
        <v>9383</v>
      </c>
      <c r="AY4169" t="s">
        <v>106</v>
      </c>
      <c r="AZ4169">
        <v>0</v>
      </c>
      <c r="BA4169">
        <v>0</v>
      </c>
      <c r="BD4169" s="3">
        <v>41321.662499999999</v>
      </c>
      <c r="BE4169" s="3">
        <v>41321.663888888892</v>
      </c>
      <c r="BF4169" t="s">
        <v>115</v>
      </c>
      <c r="BG4169" t="s">
        <v>115</v>
      </c>
      <c r="BH4169">
        <v>8149</v>
      </c>
      <c r="BM4169">
        <v>43550</v>
      </c>
      <c r="BR4169" t="s">
        <v>116</v>
      </c>
      <c r="BS4169" t="s">
        <v>117</v>
      </c>
      <c r="BU4169">
        <v>1</v>
      </c>
      <c r="BV4169" t="s">
        <v>118</v>
      </c>
      <c r="BX4169" t="s">
        <v>119</v>
      </c>
      <c r="BY4169" t="s">
        <v>119</v>
      </c>
      <c r="BZ4169" t="s">
        <v>119</v>
      </c>
      <c r="CA4169">
        <v>1</v>
      </c>
      <c r="CC4169" t="s">
        <v>120</v>
      </c>
      <c r="CH4169">
        <v>540</v>
      </c>
      <c r="CI4169">
        <v>40490</v>
      </c>
      <c r="CJ4169" t="s">
        <v>106</v>
      </c>
      <c r="CK4169" t="s">
        <v>106</v>
      </c>
      <c r="CL4169">
        <v>40</v>
      </c>
      <c r="CM4169" t="s">
        <v>4729</v>
      </c>
      <c r="CO4169">
        <v>125195</v>
      </c>
      <c r="CQ4169">
        <v>0</v>
      </c>
      <c r="CR4169">
        <v>0</v>
      </c>
      <c r="CS4169">
        <v>0</v>
      </c>
      <c r="CY4169" t="s">
        <v>123</v>
      </c>
      <c r="CZ4169" t="s">
        <v>124</v>
      </c>
      <c r="DD4169" t="str" cm="1">
        <f t="array" ref="DD4169:DE4169">TEXT(_xlfn.SEQUENCE(1, DATEDIF(AG4169, AH4169, "m") + 1, AG4169, 30), "YYYY-APMM")</f>
        <v>2014-AP02</v>
      </c>
      <c r="DE4169" t="str">
        <v>2014-AP03</v>
      </c>
      <c r="DN4169">
        <f t="shared" si="130"/>
        <v>50.4</v>
      </c>
      <c r="DO4169" t="str">
        <f t="shared" si="131"/>
        <v>LABOR- SUBCONTRACTOR</v>
      </c>
    </row>
    <row r="4170" spans="1:119" x14ac:dyDescent="0.35">
      <c r="A4170" t="s">
        <v>105</v>
      </c>
      <c r="B4170">
        <v>503455</v>
      </c>
      <c r="C4170">
        <v>6359</v>
      </c>
      <c r="D4170">
        <v>125203</v>
      </c>
      <c r="E4170">
        <v>13662</v>
      </c>
      <c r="F4170">
        <v>0</v>
      </c>
      <c r="G4170" t="s">
        <v>106</v>
      </c>
      <c r="H4170" t="s">
        <v>106</v>
      </c>
      <c r="I4170" t="s">
        <v>106</v>
      </c>
      <c r="J4170" t="s">
        <v>107</v>
      </c>
      <c r="K4170" t="s">
        <v>108</v>
      </c>
      <c r="L4170" t="s">
        <v>109</v>
      </c>
      <c r="M4170" t="s">
        <v>110</v>
      </c>
      <c r="N4170" t="s">
        <v>9384</v>
      </c>
      <c r="O4170" t="s">
        <v>4734</v>
      </c>
      <c r="P4170">
        <v>8178</v>
      </c>
      <c r="Q4170">
        <v>224</v>
      </c>
      <c r="R4170">
        <v>0</v>
      </c>
      <c r="S4170">
        <v>200</v>
      </c>
      <c r="T4170">
        <v>0</v>
      </c>
      <c r="U4170">
        <v>84</v>
      </c>
      <c r="V4170">
        <v>84</v>
      </c>
      <c r="W4170">
        <v>200</v>
      </c>
      <c r="X4170">
        <v>0</v>
      </c>
      <c r="Y4170">
        <v>0</v>
      </c>
      <c r="Z4170">
        <v>0</v>
      </c>
      <c r="AD4170" s="1">
        <v>41727.333333333336</v>
      </c>
      <c r="AE4170" s="1">
        <v>41755.708333333336</v>
      </c>
      <c r="AG4170" s="1">
        <v>41694.333333333336</v>
      </c>
      <c r="AH4170" s="1">
        <v>41722.708333333336</v>
      </c>
      <c r="AI4170" s="1">
        <v>41694.333333333336</v>
      </c>
      <c r="AJ4170" s="1">
        <v>41722.708333333336</v>
      </c>
      <c r="AK4170" s="1">
        <v>41694.333333333336</v>
      </c>
      <c r="AL4170" s="1">
        <v>41722.708333333336</v>
      </c>
      <c r="AM4170" s="1">
        <v>41727.333333333336</v>
      </c>
      <c r="AN4170" s="1">
        <v>41755.708333333336</v>
      </c>
      <c r="AP4170" t="s">
        <v>113</v>
      </c>
      <c r="AU4170" t="s">
        <v>9385</v>
      </c>
      <c r="AY4170" t="s">
        <v>106</v>
      </c>
      <c r="AZ4170">
        <v>0</v>
      </c>
      <c r="BA4170">
        <v>0</v>
      </c>
      <c r="BD4170" s="3">
        <v>41321.662499999999</v>
      </c>
      <c r="BE4170" s="3">
        <v>41321.663888888892</v>
      </c>
      <c r="BF4170" t="s">
        <v>115</v>
      </c>
      <c r="BG4170" t="s">
        <v>115</v>
      </c>
      <c r="BH4170">
        <v>8149</v>
      </c>
      <c r="BM4170">
        <v>43550</v>
      </c>
      <c r="BR4170" t="s">
        <v>116</v>
      </c>
      <c r="BS4170" t="s">
        <v>117</v>
      </c>
      <c r="BU4170">
        <v>1</v>
      </c>
      <c r="BV4170" t="s">
        <v>118</v>
      </c>
      <c r="BX4170" t="s">
        <v>119</v>
      </c>
      <c r="BY4170" t="s">
        <v>119</v>
      </c>
      <c r="BZ4170" t="s">
        <v>119</v>
      </c>
      <c r="CA4170">
        <v>1</v>
      </c>
      <c r="CC4170" t="s">
        <v>120</v>
      </c>
      <c r="CH4170">
        <v>540</v>
      </c>
      <c r="CI4170">
        <v>40490</v>
      </c>
      <c r="CJ4170" t="s">
        <v>106</v>
      </c>
      <c r="CK4170" t="s">
        <v>106</v>
      </c>
      <c r="CL4170">
        <v>40</v>
      </c>
      <c r="CM4170" t="s">
        <v>4729</v>
      </c>
      <c r="CO4170">
        <v>125195</v>
      </c>
      <c r="CQ4170">
        <v>0</v>
      </c>
      <c r="CR4170">
        <v>0</v>
      </c>
      <c r="CS4170">
        <v>0</v>
      </c>
      <c r="CY4170" t="s">
        <v>123</v>
      </c>
      <c r="CZ4170" t="s">
        <v>124</v>
      </c>
      <c r="DD4170" t="str" cm="1">
        <f t="array" ref="DD4170:DE4170">TEXT(_xlfn.SEQUENCE(1, DATEDIF(AG4170, AH4170, "m") + 1, AG4170, 30), "YYYY-APMM")</f>
        <v>2014-AP02</v>
      </c>
      <c r="DE4170" t="str">
        <v>2014-AP03</v>
      </c>
      <c r="DN4170">
        <f t="shared" si="130"/>
        <v>42</v>
      </c>
      <c r="DO4170" t="str">
        <f t="shared" si="131"/>
        <v>LABOR- SUBCONTRACTOR</v>
      </c>
    </row>
    <row r="4171" spans="1:119" x14ac:dyDescent="0.35">
      <c r="A4171" t="s">
        <v>105</v>
      </c>
      <c r="B4171">
        <v>503456</v>
      </c>
      <c r="C4171">
        <v>6359</v>
      </c>
      <c r="D4171">
        <v>125203</v>
      </c>
      <c r="E4171">
        <v>13662</v>
      </c>
      <c r="F4171">
        <v>0</v>
      </c>
      <c r="G4171" t="s">
        <v>106</v>
      </c>
      <c r="H4171" t="s">
        <v>106</v>
      </c>
      <c r="I4171" t="s">
        <v>106</v>
      </c>
      <c r="J4171" t="s">
        <v>107</v>
      </c>
      <c r="K4171" t="s">
        <v>108</v>
      </c>
      <c r="L4171" t="s">
        <v>109</v>
      </c>
      <c r="M4171" t="s">
        <v>110</v>
      </c>
      <c r="N4171" t="s">
        <v>9386</v>
      </c>
      <c r="O4171" t="s">
        <v>4737</v>
      </c>
      <c r="P4171">
        <v>8177</v>
      </c>
      <c r="Q4171">
        <v>224</v>
      </c>
      <c r="R4171">
        <v>0</v>
      </c>
      <c r="S4171">
        <v>200</v>
      </c>
      <c r="T4171">
        <v>0</v>
      </c>
      <c r="U4171">
        <v>140</v>
      </c>
      <c r="V4171">
        <v>140</v>
      </c>
      <c r="W4171">
        <v>200</v>
      </c>
      <c r="X4171">
        <v>110</v>
      </c>
      <c r="Y4171">
        <v>0</v>
      </c>
      <c r="Z4171">
        <v>110</v>
      </c>
      <c r="AD4171" s="1">
        <v>41732.333333333336</v>
      </c>
      <c r="AE4171" s="1">
        <v>41760.708333333336</v>
      </c>
      <c r="AG4171" s="1">
        <v>41700.333333333336</v>
      </c>
      <c r="AH4171" s="1">
        <v>41728.708333333336</v>
      </c>
      <c r="AI4171" s="1">
        <v>41700.333333333336</v>
      </c>
      <c r="AJ4171" s="1">
        <v>41728.708333333336</v>
      </c>
      <c r="AK4171" s="1">
        <v>41700.333333333336</v>
      </c>
      <c r="AL4171" s="1">
        <v>41728.708333333336</v>
      </c>
      <c r="AM4171" s="1">
        <v>41732.333333333336</v>
      </c>
      <c r="AN4171" s="1">
        <v>41760.708333333336</v>
      </c>
      <c r="AP4171" t="s">
        <v>113</v>
      </c>
      <c r="AU4171" t="s">
        <v>9387</v>
      </c>
      <c r="AY4171" t="s">
        <v>106</v>
      </c>
      <c r="AZ4171">
        <v>0</v>
      </c>
      <c r="BA4171">
        <v>0</v>
      </c>
      <c r="BD4171" s="3">
        <v>41321.662499999999</v>
      </c>
      <c r="BE4171" s="3">
        <v>41321.663888888892</v>
      </c>
      <c r="BF4171" t="s">
        <v>115</v>
      </c>
      <c r="BG4171" t="s">
        <v>115</v>
      </c>
      <c r="BH4171">
        <v>8149</v>
      </c>
      <c r="BM4171">
        <v>43540</v>
      </c>
      <c r="BR4171" t="s">
        <v>1299</v>
      </c>
      <c r="BS4171" t="s">
        <v>1300</v>
      </c>
      <c r="BU4171">
        <v>1</v>
      </c>
      <c r="BV4171" t="s">
        <v>118</v>
      </c>
      <c r="BX4171" t="s">
        <v>119</v>
      </c>
      <c r="BY4171" t="s">
        <v>119</v>
      </c>
      <c r="BZ4171" t="s">
        <v>119</v>
      </c>
      <c r="CA4171">
        <v>1</v>
      </c>
      <c r="CC4171" t="s">
        <v>120</v>
      </c>
      <c r="CH4171">
        <v>540</v>
      </c>
      <c r="CI4171">
        <v>40490</v>
      </c>
      <c r="CJ4171" t="s">
        <v>106</v>
      </c>
      <c r="CK4171" t="s">
        <v>106</v>
      </c>
      <c r="CL4171">
        <v>40</v>
      </c>
      <c r="CM4171" t="s">
        <v>4729</v>
      </c>
      <c r="CO4171">
        <v>125195</v>
      </c>
      <c r="CQ4171">
        <v>0</v>
      </c>
      <c r="CR4171">
        <v>0</v>
      </c>
      <c r="CS4171">
        <v>0</v>
      </c>
      <c r="CY4171" t="s">
        <v>123</v>
      </c>
      <c r="CZ4171" t="s">
        <v>124</v>
      </c>
      <c r="DD4171" t="str" cm="1">
        <f t="array" ref="DD4171">TEXT(_xlfn.SEQUENCE(1, DATEDIF(AG4171, AH4171, "m") + 1, AG4171, 30), "YYYY-APMM")</f>
        <v>2014-AP03</v>
      </c>
      <c r="DN4171">
        <f t="shared" si="130"/>
        <v>140</v>
      </c>
      <c r="DO4171" t="str">
        <f t="shared" si="131"/>
        <v>LABOR - CIVIL</v>
      </c>
    </row>
    <row r="4172" spans="1:119" x14ac:dyDescent="0.35">
      <c r="A4172" t="s">
        <v>105</v>
      </c>
      <c r="B4172">
        <v>503457</v>
      </c>
      <c r="C4172">
        <v>6359</v>
      </c>
      <c r="D4172">
        <v>125203</v>
      </c>
      <c r="E4172">
        <v>13662</v>
      </c>
      <c r="F4172">
        <v>0</v>
      </c>
      <c r="G4172" t="s">
        <v>106</v>
      </c>
      <c r="H4172" t="s">
        <v>106</v>
      </c>
      <c r="I4172" t="s">
        <v>106</v>
      </c>
      <c r="J4172" t="s">
        <v>107</v>
      </c>
      <c r="K4172" t="s">
        <v>108</v>
      </c>
      <c r="L4172" t="s">
        <v>109</v>
      </c>
      <c r="M4172" t="s">
        <v>110</v>
      </c>
      <c r="N4172" t="s">
        <v>9388</v>
      </c>
      <c r="O4172" t="s">
        <v>4740</v>
      </c>
      <c r="P4172">
        <v>8178</v>
      </c>
      <c r="Q4172">
        <v>224</v>
      </c>
      <c r="R4172">
        <v>0</v>
      </c>
      <c r="S4172">
        <v>200</v>
      </c>
      <c r="T4172">
        <v>0</v>
      </c>
      <c r="U4172">
        <v>313.60000000000002</v>
      </c>
      <c r="V4172">
        <v>313.60000000000002</v>
      </c>
      <c r="W4172">
        <v>200</v>
      </c>
      <c r="X4172">
        <v>0</v>
      </c>
      <c r="Y4172">
        <v>0</v>
      </c>
      <c r="Z4172">
        <v>0</v>
      </c>
      <c r="AD4172" s="1">
        <v>41744.333333333336</v>
      </c>
      <c r="AE4172" s="1">
        <v>41772.708333333336</v>
      </c>
      <c r="AG4172" s="1">
        <v>41711.333333333336</v>
      </c>
      <c r="AH4172" s="1">
        <v>41739.708333333336</v>
      </c>
      <c r="AI4172" s="1">
        <v>41711.333333333336</v>
      </c>
      <c r="AJ4172" s="1">
        <v>41739.708333333336</v>
      </c>
      <c r="AK4172" s="1">
        <v>41711.333333333336</v>
      </c>
      <c r="AL4172" s="1">
        <v>41739.708333333336</v>
      </c>
      <c r="AM4172" s="1">
        <v>41744.333333333336</v>
      </c>
      <c r="AN4172" s="1">
        <v>41772.708333333336</v>
      </c>
      <c r="AP4172" t="s">
        <v>113</v>
      </c>
      <c r="AU4172" t="s">
        <v>9389</v>
      </c>
      <c r="AY4172" t="s">
        <v>106</v>
      </c>
      <c r="AZ4172">
        <v>0</v>
      </c>
      <c r="BA4172">
        <v>0</v>
      </c>
      <c r="BD4172" s="3">
        <v>41321.662499999999</v>
      </c>
      <c r="BE4172" s="3">
        <v>41321.663888888892</v>
      </c>
      <c r="BF4172" t="s">
        <v>115</v>
      </c>
      <c r="BG4172" t="s">
        <v>115</v>
      </c>
      <c r="BH4172">
        <v>8149</v>
      </c>
      <c r="BM4172">
        <v>43550</v>
      </c>
      <c r="BR4172" t="s">
        <v>116</v>
      </c>
      <c r="BS4172" t="s">
        <v>117</v>
      </c>
      <c r="BU4172">
        <v>1</v>
      </c>
      <c r="BV4172" t="s">
        <v>118</v>
      </c>
      <c r="BX4172" t="s">
        <v>119</v>
      </c>
      <c r="BY4172" t="s">
        <v>119</v>
      </c>
      <c r="BZ4172" t="s">
        <v>119</v>
      </c>
      <c r="CA4172">
        <v>1</v>
      </c>
      <c r="CC4172" t="s">
        <v>120</v>
      </c>
      <c r="CH4172">
        <v>540</v>
      </c>
      <c r="CI4172">
        <v>40490</v>
      </c>
      <c r="CJ4172" t="s">
        <v>106</v>
      </c>
      <c r="CK4172" t="s">
        <v>106</v>
      </c>
      <c r="CL4172">
        <v>40</v>
      </c>
      <c r="CM4172" t="s">
        <v>4729</v>
      </c>
      <c r="CO4172">
        <v>125195</v>
      </c>
      <c r="CQ4172">
        <v>0</v>
      </c>
      <c r="CR4172">
        <v>0</v>
      </c>
      <c r="CS4172">
        <v>0</v>
      </c>
      <c r="CY4172" t="s">
        <v>123</v>
      </c>
      <c r="CZ4172" t="s">
        <v>124</v>
      </c>
      <c r="DD4172" t="str" cm="1">
        <f t="array" ref="DD4172">TEXT(_xlfn.SEQUENCE(1, DATEDIF(AG4172, AH4172, "m") + 1, AG4172, 30), "YYYY-APMM")</f>
        <v>2014-AP03</v>
      </c>
      <c r="DN4172">
        <f t="shared" si="130"/>
        <v>313.60000000000002</v>
      </c>
      <c r="DO4172" t="str">
        <f t="shared" si="131"/>
        <v>LABOR- SUBCONTRACTOR</v>
      </c>
    </row>
    <row r="4173" spans="1:119" x14ac:dyDescent="0.35">
      <c r="A4173" t="s">
        <v>105</v>
      </c>
      <c r="B4173">
        <v>503458</v>
      </c>
      <c r="C4173">
        <v>6359</v>
      </c>
      <c r="D4173">
        <v>125203</v>
      </c>
      <c r="E4173">
        <v>13662</v>
      </c>
      <c r="F4173">
        <v>0</v>
      </c>
      <c r="G4173" t="s">
        <v>106</v>
      </c>
      <c r="H4173" t="s">
        <v>106</v>
      </c>
      <c r="I4173" t="s">
        <v>106</v>
      </c>
      <c r="J4173" t="s">
        <v>107</v>
      </c>
      <c r="K4173" t="s">
        <v>108</v>
      </c>
      <c r="L4173" t="s">
        <v>109</v>
      </c>
      <c r="M4173" t="s">
        <v>110</v>
      </c>
      <c r="N4173" t="s">
        <v>9390</v>
      </c>
      <c r="O4173" t="s">
        <v>4743</v>
      </c>
      <c r="P4173">
        <v>8178</v>
      </c>
      <c r="Q4173">
        <v>224</v>
      </c>
      <c r="R4173">
        <v>8</v>
      </c>
      <c r="S4173">
        <v>200</v>
      </c>
      <c r="T4173">
        <v>0</v>
      </c>
      <c r="U4173">
        <v>100.8</v>
      </c>
      <c r="V4173">
        <v>100.8</v>
      </c>
      <c r="W4173">
        <v>200</v>
      </c>
      <c r="X4173">
        <v>0</v>
      </c>
      <c r="Y4173">
        <v>0</v>
      </c>
      <c r="Z4173">
        <v>0</v>
      </c>
      <c r="AD4173" s="1">
        <v>41752.333333333336</v>
      </c>
      <c r="AE4173" s="1">
        <v>41780.708333333336</v>
      </c>
      <c r="AG4173" s="1">
        <v>41720.333333333336</v>
      </c>
      <c r="AH4173" s="1">
        <v>41748.708333333336</v>
      </c>
      <c r="AI4173" s="1">
        <v>41720.333333333336</v>
      </c>
      <c r="AJ4173" s="1">
        <v>41748.708333333336</v>
      </c>
      <c r="AK4173" s="1">
        <v>41720.333333333336</v>
      </c>
      <c r="AL4173" s="1">
        <v>41748.708333333336</v>
      </c>
      <c r="AM4173" s="1">
        <v>41752.333333333336</v>
      </c>
      <c r="AN4173" s="1">
        <v>41780.708333333336</v>
      </c>
      <c r="AP4173" t="s">
        <v>113</v>
      </c>
      <c r="AU4173" t="s">
        <v>9391</v>
      </c>
      <c r="AY4173" t="s">
        <v>106</v>
      </c>
      <c r="AZ4173">
        <v>0</v>
      </c>
      <c r="BA4173">
        <v>0</v>
      </c>
      <c r="BD4173" s="3">
        <v>41321.662499999999</v>
      </c>
      <c r="BE4173" s="3">
        <v>41321.663888888892</v>
      </c>
      <c r="BF4173" t="s">
        <v>115</v>
      </c>
      <c r="BG4173" t="s">
        <v>115</v>
      </c>
      <c r="BH4173">
        <v>8149</v>
      </c>
      <c r="BM4173">
        <v>43550</v>
      </c>
      <c r="BR4173" t="s">
        <v>116</v>
      </c>
      <c r="BS4173" t="s">
        <v>117</v>
      </c>
      <c r="BU4173">
        <v>1</v>
      </c>
      <c r="BV4173" t="s">
        <v>118</v>
      </c>
      <c r="BX4173" t="s">
        <v>119</v>
      </c>
      <c r="BY4173" t="s">
        <v>119</v>
      </c>
      <c r="BZ4173" t="s">
        <v>119</v>
      </c>
      <c r="CA4173">
        <v>1</v>
      </c>
      <c r="CC4173" t="s">
        <v>120</v>
      </c>
      <c r="CH4173">
        <v>540</v>
      </c>
      <c r="CI4173">
        <v>40490</v>
      </c>
      <c r="CJ4173" t="s">
        <v>106</v>
      </c>
      <c r="CK4173" t="s">
        <v>106</v>
      </c>
      <c r="CL4173">
        <v>40</v>
      </c>
      <c r="CM4173" t="s">
        <v>4729</v>
      </c>
      <c r="CO4173">
        <v>125195</v>
      </c>
      <c r="CQ4173">
        <v>0</v>
      </c>
      <c r="CR4173">
        <v>0</v>
      </c>
      <c r="CS4173">
        <v>0</v>
      </c>
      <c r="CY4173" t="s">
        <v>123</v>
      </c>
      <c r="CZ4173" t="s">
        <v>124</v>
      </c>
      <c r="DD4173" t="str" cm="1">
        <f t="array" ref="DD4173">TEXT(_xlfn.SEQUENCE(1, DATEDIF(AG4173, AH4173, "m") + 1, AG4173, 30), "YYYY-APMM")</f>
        <v>2014-AP03</v>
      </c>
      <c r="DN4173">
        <f t="shared" si="130"/>
        <v>100.8</v>
      </c>
      <c r="DO4173" t="str">
        <f t="shared" si="131"/>
        <v>LABOR- SUBCONTRACTOR</v>
      </c>
    </row>
    <row r="4174" spans="1:119" x14ac:dyDescent="0.35">
      <c r="A4174" t="s">
        <v>105</v>
      </c>
      <c r="B4174">
        <v>503459</v>
      </c>
      <c r="C4174">
        <v>6359</v>
      </c>
      <c r="D4174">
        <v>125204</v>
      </c>
      <c r="E4174">
        <v>13662</v>
      </c>
      <c r="F4174">
        <v>0</v>
      </c>
      <c r="G4174" t="s">
        <v>106</v>
      </c>
      <c r="H4174" t="s">
        <v>106</v>
      </c>
      <c r="I4174" t="s">
        <v>106</v>
      </c>
      <c r="J4174" t="s">
        <v>107</v>
      </c>
      <c r="K4174" t="s">
        <v>108</v>
      </c>
      <c r="L4174" t="s">
        <v>109</v>
      </c>
      <c r="M4174" t="s">
        <v>110</v>
      </c>
      <c r="N4174" t="s">
        <v>9392</v>
      </c>
      <c r="O4174" t="s">
        <v>4787</v>
      </c>
      <c r="P4174">
        <v>8177</v>
      </c>
      <c r="Q4174">
        <v>192</v>
      </c>
      <c r="R4174">
        <v>0</v>
      </c>
      <c r="S4174">
        <v>200</v>
      </c>
      <c r="T4174">
        <v>0</v>
      </c>
      <c r="U4174">
        <v>233</v>
      </c>
      <c r="V4174">
        <v>233</v>
      </c>
      <c r="W4174">
        <v>200</v>
      </c>
      <c r="X4174">
        <v>125</v>
      </c>
      <c r="Y4174">
        <v>0</v>
      </c>
      <c r="Z4174">
        <v>125</v>
      </c>
      <c r="AD4174" s="1">
        <v>41559.333333333336</v>
      </c>
      <c r="AE4174" s="1">
        <v>41589.708333333336</v>
      </c>
      <c r="AG4174" s="1">
        <v>41531.333333333336</v>
      </c>
      <c r="AH4174" s="1">
        <v>41559.708333333336</v>
      </c>
      <c r="AI4174" s="1">
        <v>41531.333333333336</v>
      </c>
      <c r="AJ4174" s="1">
        <v>41559.708333333336</v>
      </c>
      <c r="AK4174" s="1">
        <v>41531.333333333336</v>
      </c>
      <c r="AL4174" s="1">
        <v>41559.708333333336</v>
      </c>
      <c r="AM4174" s="1">
        <v>41559.333333333336</v>
      </c>
      <c r="AN4174" s="1">
        <v>41589.708333333336</v>
      </c>
      <c r="AP4174" t="s">
        <v>113</v>
      </c>
      <c r="AU4174" t="s">
        <v>9393</v>
      </c>
      <c r="AY4174" t="s">
        <v>106</v>
      </c>
      <c r="AZ4174">
        <v>0</v>
      </c>
      <c r="BA4174">
        <v>0</v>
      </c>
      <c r="BD4174" s="3">
        <v>41321.662499999999</v>
      </c>
      <c r="BE4174" s="3">
        <v>41321.663888888892</v>
      </c>
      <c r="BF4174" t="s">
        <v>115</v>
      </c>
      <c r="BG4174" t="s">
        <v>115</v>
      </c>
      <c r="BH4174">
        <v>8149</v>
      </c>
      <c r="BM4174">
        <v>43540</v>
      </c>
      <c r="BR4174" t="s">
        <v>1299</v>
      </c>
      <c r="BS4174" t="s">
        <v>1300</v>
      </c>
      <c r="BU4174">
        <v>1</v>
      </c>
      <c r="BV4174" t="s">
        <v>118</v>
      </c>
      <c r="BX4174" t="s">
        <v>119</v>
      </c>
      <c r="BY4174" t="s">
        <v>119</v>
      </c>
      <c r="BZ4174" t="s">
        <v>119</v>
      </c>
      <c r="CA4174">
        <v>1</v>
      </c>
      <c r="CC4174" t="s">
        <v>120</v>
      </c>
      <c r="CH4174">
        <v>540</v>
      </c>
      <c r="CI4174">
        <v>40430</v>
      </c>
      <c r="CJ4174" t="s">
        <v>106</v>
      </c>
      <c r="CK4174" t="s">
        <v>106</v>
      </c>
      <c r="CL4174">
        <v>10</v>
      </c>
      <c r="CM4174" t="s">
        <v>4789</v>
      </c>
      <c r="CO4174">
        <v>125195</v>
      </c>
      <c r="CQ4174">
        <v>0</v>
      </c>
      <c r="CR4174">
        <v>0</v>
      </c>
      <c r="CS4174">
        <v>0</v>
      </c>
      <c r="CY4174" t="s">
        <v>123</v>
      </c>
      <c r="CZ4174" t="s">
        <v>124</v>
      </c>
      <c r="DD4174" t="str" cm="1">
        <f t="array" ref="DD4174">TEXT(_xlfn.SEQUENCE(1, DATEDIF(AG4174, AH4174, "m") + 1, AG4174, 30), "YYYY-APMM")</f>
        <v>2013-AP09</v>
      </c>
      <c r="DN4174">
        <f t="shared" si="130"/>
        <v>233</v>
      </c>
      <c r="DO4174" t="str">
        <f t="shared" si="131"/>
        <v>LABOR - CIVIL</v>
      </c>
    </row>
    <row r="4175" spans="1:119" x14ac:dyDescent="0.35">
      <c r="A4175" t="s">
        <v>105</v>
      </c>
      <c r="B4175">
        <v>503460</v>
      </c>
      <c r="C4175">
        <v>6359</v>
      </c>
      <c r="D4175">
        <v>125204</v>
      </c>
      <c r="E4175">
        <v>13662</v>
      </c>
      <c r="F4175">
        <v>0</v>
      </c>
      <c r="G4175" t="s">
        <v>106</v>
      </c>
      <c r="H4175" t="s">
        <v>106</v>
      </c>
      <c r="I4175" t="s">
        <v>106</v>
      </c>
      <c r="J4175" t="s">
        <v>107</v>
      </c>
      <c r="K4175" t="s">
        <v>108</v>
      </c>
      <c r="L4175" t="s">
        <v>109</v>
      </c>
      <c r="M4175" t="s">
        <v>110</v>
      </c>
      <c r="N4175" t="s">
        <v>9394</v>
      </c>
      <c r="O4175" t="s">
        <v>4791</v>
      </c>
      <c r="P4175">
        <v>8178</v>
      </c>
      <c r="Q4175">
        <v>192</v>
      </c>
      <c r="R4175">
        <v>0</v>
      </c>
      <c r="S4175">
        <v>200</v>
      </c>
      <c r="T4175">
        <v>0</v>
      </c>
      <c r="U4175">
        <v>127.2</v>
      </c>
      <c r="V4175">
        <v>127.2</v>
      </c>
      <c r="W4175">
        <v>200</v>
      </c>
      <c r="X4175">
        <v>0</v>
      </c>
      <c r="Y4175">
        <v>0</v>
      </c>
      <c r="Z4175">
        <v>0</v>
      </c>
      <c r="AD4175" s="1">
        <v>41568.333333333336</v>
      </c>
      <c r="AE4175" s="1">
        <v>41596.708333333336</v>
      </c>
      <c r="AG4175" s="1">
        <v>41538.333333333336</v>
      </c>
      <c r="AH4175" s="1">
        <v>41568.708333333336</v>
      </c>
      <c r="AI4175" s="1">
        <v>41538.333333333336</v>
      </c>
      <c r="AJ4175" s="1">
        <v>41568.708333333336</v>
      </c>
      <c r="AK4175" s="1">
        <v>41538.333333333336</v>
      </c>
      <c r="AL4175" s="1">
        <v>41568.708333333336</v>
      </c>
      <c r="AM4175" s="1">
        <v>41568.333333333336</v>
      </c>
      <c r="AN4175" s="1">
        <v>41596.708333333336</v>
      </c>
      <c r="AP4175" t="s">
        <v>113</v>
      </c>
      <c r="AU4175" t="s">
        <v>9395</v>
      </c>
      <c r="AY4175" t="s">
        <v>106</v>
      </c>
      <c r="AZ4175">
        <v>0</v>
      </c>
      <c r="BA4175">
        <v>0</v>
      </c>
      <c r="BD4175" s="3">
        <v>41321.662499999999</v>
      </c>
      <c r="BE4175" s="3">
        <v>41321.663888888892</v>
      </c>
      <c r="BF4175" t="s">
        <v>115</v>
      </c>
      <c r="BG4175" t="s">
        <v>115</v>
      </c>
      <c r="BH4175">
        <v>8149</v>
      </c>
      <c r="BM4175">
        <v>43550</v>
      </c>
      <c r="BR4175" t="s">
        <v>116</v>
      </c>
      <c r="BS4175" t="s">
        <v>117</v>
      </c>
      <c r="BU4175">
        <v>1</v>
      </c>
      <c r="BV4175" t="s">
        <v>118</v>
      </c>
      <c r="BX4175" t="s">
        <v>119</v>
      </c>
      <c r="BY4175" t="s">
        <v>119</v>
      </c>
      <c r="BZ4175" t="s">
        <v>119</v>
      </c>
      <c r="CA4175">
        <v>1</v>
      </c>
      <c r="CC4175" t="s">
        <v>120</v>
      </c>
      <c r="CH4175">
        <v>540</v>
      </c>
      <c r="CI4175">
        <v>40430</v>
      </c>
      <c r="CJ4175" t="s">
        <v>106</v>
      </c>
      <c r="CK4175" t="s">
        <v>106</v>
      </c>
      <c r="CL4175">
        <v>10</v>
      </c>
      <c r="CM4175" t="s">
        <v>4789</v>
      </c>
      <c r="CO4175">
        <v>125195</v>
      </c>
      <c r="CQ4175">
        <v>0</v>
      </c>
      <c r="CR4175">
        <v>0</v>
      </c>
      <c r="CS4175">
        <v>0</v>
      </c>
      <c r="CY4175" t="s">
        <v>123</v>
      </c>
      <c r="CZ4175" t="s">
        <v>124</v>
      </c>
      <c r="DD4175" t="str" cm="1">
        <f t="array" ref="DD4175:DE4175">TEXT(_xlfn.SEQUENCE(1, DATEDIF(AG4175, AH4175, "m") + 1, AG4175, 30), "YYYY-APMM")</f>
        <v>2013-AP09</v>
      </c>
      <c r="DE4175" t="str">
        <v>2013-AP10</v>
      </c>
      <c r="DN4175">
        <f t="shared" si="130"/>
        <v>63.6</v>
      </c>
      <c r="DO4175" t="str">
        <f t="shared" si="131"/>
        <v>LABOR- SUBCONTRACTOR</v>
      </c>
    </row>
    <row r="4176" spans="1:119" x14ac:dyDescent="0.35">
      <c r="A4176" t="s">
        <v>105</v>
      </c>
      <c r="B4176">
        <v>503461</v>
      </c>
      <c r="C4176">
        <v>6359</v>
      </c>
      <c r="D4176">
        <v>125204</v>
      </c>
      <c r="E4176">
        <v>13662</v>
      </c>
      <c r="F4176">
        <v>0</v>
      </c>
      <c r="G4176" t="s">
        <v>106</v>
      </c>
      <c r="H4176" t="s">
        <v>106</v>
      </c>
      <c r="I4176" t="s">
        <v>106</v>
      </c>
      <c r="J4176" t="s">
        <v>107</v>
      </c>
      <c r="K4176" t="s">
        <v>108</v>
      </c>
      <c r="L4176" t="s">
        <v>109</v>
      </c>
      <c r="M4176" t="s">
        <v>110</v>
      </c>
      <c r="N4176" t="s">
        <v>9396</v>
      </c>
      <c r="O4176" t="s">
        <v>4794</v>
      </c>
      <c r="P4176">
        <v>8178</v>
      </c>
      <c r="Q4176">
        <v>192</v>
      </c>
      <c r="R4176">
        <v>0</v>
      </c>
      <c r="S4176">
        <v>200</v>
      </c>
      <c r="T4176">
        <v>0</v>
      </c>
      <c r="U4176">
        <v>67.2</v>
      </c>
      <c r="V4176">
        <v>67.2</v>
      </c>
      <c r="W4176">
        <v>200</v>
      </c>
      <c r="X4176">
        <v>0</v>
      </c>
      <c r="Y4176">
        <v>0</v>
      </c>
      <c r="Z4176">
        <v>0</v>
      </c>
      <c r="AD4176" s="1">
        <v>41576.333333333336</v>
      </c>
      <c r="AE4176" s="1">
        <v>41604.708333333336</v>
      </c>
      <c r="AG4176" s="1">
        <v>41546.333333333336</v>
      </c>
      <c r="AH4176" s="1">
        <v>41576.708333333336</v>
      </c>
      <c r="AI4176" s="1">
        <v>41546.333333333336</v>
      </c>
      <c r="AJ4176" s="1">
        <v>41576.708333333336</v>
      </c>
      <c r="AK4176" s="1">
        <v>41546.333333333336</v>
      </c>
      <c r="AL4176" s="1">
        <v>41576.708333333336</v>
      </c>
      <c r="AM4176" s="1">
        <v>41576.333333333336</v>
      </c>
      <c r="AN4176" s="1">
        <v>41604.708333333336</v>
      </c>
      <c r="AP4176" t="s">
        <v>113</v>
      </c>
      <c r="AU4176" t="s">
        <v>9397</v>
      </c>
      <c r="AY4176" t="s">
        <v>106</v>
      </c>
      <c r="AZ4176">
        <v>0</v>
      </c>
      <c r="BA4176">
        <v>0</v>
      </c>
      <c r="BD4176" s="3">
        <v>41321.662499999999</v>
      </c>
      <c r="BE4176" s="3">
        <v>41321.663888888892</v>
      </c>
      <c r="BF4176" t="s">
        <v>115</v>
      </c>
      <c r="BG4176" t="s">
        <v>115</v>
      </c>
      <c r="BH4176">
        <v>8149</v>
      </c>
      <c r="BM4176">
        <v>43550</v>
      </c>
      <c r="BR4176" t="s">
        <v>116</v>
      </c>
      <c r="BS4176" t="s">
        <v>117</v>
      </c>
      <c r="BU4176">
        <v>1</v>
      </c>
      <c r="BV4176" t="s">
        <v>118</v>
      </c>
      <c r="BX4176" t="s">
        <v>119</v>
      </c>
      <c r="BY4176" t="s">
        <v>119</v>
      </c>
      <c r="BZ4176" t="s">
        <v>119</v>
      </c>
      <c r="CA4176">
        <v>1</v>
      </c>
      <c r="CC4176" t="s">
        <v>120</v>
      </c>
      <c r="CH4176">
        <v>540</v>
      </c>
      <c r="CI4176">
        <v>40430</v>
      </c>
      <c r="CJ4176" t="s">
        <v>106</v>
      </c>
      <c r="CK4176" t="s">
        <v>106</v>
      </c>
      <c r="CL4176">
        <v>10</v>
      </c>
      <c r="CM4176" t="s">
        <v>4789</v>
      </c>
      <c r="CO4176">
        <v>125195</v>
      </c>
      <c r="CQ4176">
        <v>0</v>
      </c>
      <c r="CR4176">
        <v>0</v>
      </c>
      <c r="CS4176">
        <v>0</v>
      </c>
      <c r="CY4176" t="s">
        <v>123</v>
      </c>
      <c r="CZ4176" t="s">
        <v>124</v>
      </c>
      <c r="DD4176" t="str" cm="1">
        <f t="array" ref="DD4176:DE4176">TEXT(_xlfn.SEQUENCE(1, DATEDIF(AG4176, AH4176, "m") + 1, AG4176, 30), "YYYY-APMM")</f>
        <v>2013-AP09</v>
      </c>
      <c r="DE4176" t="str">
        <v>2013-AP10</v>
      </c>
      <c r="DN4176">
        <f t="shared" si="130"/>
        <v>33.6</v>
      </c>
      <c r="DO4176" t="str">
        <f t="shared" si="131"/>
        <v>LABOR- SUBCONTRACTOR</v>
      </c>
    </row>
    <row r="4177" spans="1:119" x14ac:dyDescent="0.35">
      <c r="A4177" t="s">
        <v>105</v>
      </c>
      <c r="B4177">
        <v>503462</v>
      </c>
      <c r="C4177">
        <v>6359</v>
      </c>
      <c r="D4177">
        <v>125204</v>
      </c>
      <c r="E4177">
        <v>13662</v>
      </c>
      <c r="F4177">
        <v>0</v>
      </c>
      <c r="G4177" t="s">
        <v>106</v>
      </c>
      <c r="H4177" t="s">
        <v>106</v>
      </c>
      <c r="I4177" t="s">
        <v>106</v>
      </c>
      <c r="J4177" t="s">
        <v>107</v>
      </c>
      <c r="K4177" t="s">
        <v>108</v>
      </c>
      <c r="L4177" t="s">
        <v>109</v>
      </c>
      <c r="M4177" t="s">
        <v>110</v>
      </c>
      <c r="N4177" t="s">
        <v>9398</v>
      </c>
      <c r="O4177" t="s">
        <v>4797</v>
      </c>
      <c r="P4177">
        <v>8177</v>
      </c>
      <c r="Q4177">
        <v>192</v>
      </c>
      <c r="R4177">
        <v>0</v>
      </c>
      <c r="S4177">
        <v>120</v>
      </c>
      <c r="T4177">
        <v>0</v>
      </c>
      <c r="U4177">
        <v>207</v>
      </c>
      <c r="V4177">
        <v>207</v>
      </c>
      <c r="W4177">
        <v>120</v>
      </c>
      <c r="X4177">
        <v>165</v>
      </c>
      <c r="Y4177">
        <v>0</v>
      </c>
      <c r="Z4177">
        <v>165</v>
      </c>
      <c r="AD4177" s="1">
        <v>41594.333333333336</v>
      </c>
      <c r="AE4177" s="1">
        <v>41610.708333333336</v>
      </c>
      <c r="AG4177" s="1">
        <v>41563.333333333336</v>
      </c>
      <c r="AH4177" s="1">
        <v>41582.708333333336</v>
      </c>
      <c r="AI4177" s="1">
        <v>41563.333333333336</v>
      </c>
      <c r="AJ4177" s="1">
        <v>41582.708333333336</v>
      </c>
      <c r="AK4177" s="1">
        <v>41563.333333333336</v>
      </c>
      <c r="AL4177" s="1">
        <v>41582.708333333336</v>
      </c>
      <c r="AM4177" s="1">
        <v>41594.333333333336</v>
      </c>
      <c r="AN4177" s="1">
        <v>41610.708333333336</v>
      </c>
      <c r="AP4177" t="s">
        <v>113</v>
      </c>
      <c r="AU4177" t="s">
        <v>9399</v>
      </c>
      <c r="AY4177" t="s">
        <v>106</v>
      </c>
      <c r="AZ4177">
        <v>0</v>
      </c>
      <c r="BA4177">
        <v>0</v>
      </c>
      <c r="BD4177" s="3">
        <v>41321.662499999999</v>
      </c>
      <c r="BE4177" s="3">
        <v>41321.663888888892</v>
      </c>
      <c r="BF4177" t="s">
        <v>115</v>
      </c>
      <c r="BG4177" t="s">
        <v>115</v>
      </c>
      <c r="BH4177">
        <v>8149</v>
      </c>
      <c r="BM4177">
        <v>43540</v>
      </c>
      <c r="BR4177" t="s">
        <v>1299</v>
      </c>
      <c r="BS4177" t="s">
        <v>1300</v>
      </c>
      <c r="BU4177">
        <v>1</v>
      </c>
      <c r="BV4177" t="s">
        <v>118</v>
      </c>
      <c r="BX4177" t="s">
        <v>119</v>
      </c>
      <c r="BY4177" t="s">
        <v>119</v>
      </c>
      <c r="BZ4177" t="s">
        <v>119</v>
      </c>
      <c r="CA4177">
        <v>1</v>
      </c>
      <c r="CC4177" t="s">
        <v>120</v>
      </c>
      <c r="CH4177">
        <v>540</v>
      </c>
      <c r="CI4177">
        <v>40430</v>
      </c>
      <c r="CJ4177" t="s">
        <v>106</v>
      </c>
      <c r="CK4177" t="s">
        <v>106</v>
      </c>
      <c r="CL4177">
        <v>10</v>
      </c>
      <c r="CM4177" t="s">
        <v>4789</v>
      </c>
      <c r="CO4177">
        <v>125195</v>
      </c>
      <c r="CQ4177">
        <v>0</v>
      </c>
      <c r="CR4177">
        <v>0</v>
      </c>
      <c r="CS4177">
        <v>0</v>
      </c>
      <c r="CY4177" t="s">
        <v>123</v>
      </c>
      <c r="CZ4177" t="s">
        <v>124</v>
      </c>
      <c r="DD4177" t="str" cm="1">
        <f t="array" ref="DD4177">TEXT(_xlfn.SEQUENCE(1, DATEDIF(AG4177, AH4177, "m") + 1, AG4177, 30), "YYYY-APMM")</f>
        <v>2013-AP10</v>
      </c>
      <c r="DN4177">
        <f t="shared" si="130"/>
        <v>207</v>
      </c>
      <c r="DO4177" t="str">
        <f t="shared" si="131"/>
        <v>LABOR - CIVIL</v>
      </c>
    </row>
    <row r="4178" spans="1:119" x14ac:dyDescent="0.35">
      <c r="A4178" t="s">
        <v>105</v>
      </c>
      <c r="B4178">
        <v>503463</v>
      </c>
      <c r="C4178">
        <v>6359</v>
      </c>
      <c r="D4178">
        <v>125205</v>
      </c>
      <c r="E4178">
        <v>13662</v>
      </c>
      <c r="F4178">
        <v>0</v>
      </c>
      <c r="G4178" t="s">
        <v>106</v>
      </c>
      <c r="H4178" t="s">
        <v>106</v>
      </c>
      <c r="I4178" t="s">
        <v>106</v>
      </c>
      <c r="J4178" t="s">
        <v>107</v>
      </c>
      <c r="K4178" t="s">
        <v>108</v>
      </c>
      <c r="L4178" t="s">
        <v>109</v>
      </c>
      <c r="M4178" t="s">
        <v>110</v>
      </c>
      <c r="N4178" t="s">
        <v>9400</v>
      </c>
      <c r="O4178" t="s">
        <v>4769</v>
      </c>
      <c r="P4178">
        <v>8177</v>
      </c>
      <c r="Q4178">
        <v>136</v>
      </c>
      <c r="R4178">
        <v>0</v>
      </c>
      <c r="S4178">
        <v>200</v>
      </c>
      <c r="T4178">
        <v>0</v>
      </c>
      <c r="U4178">
        <v>172</v>
      </c>
      <c r="V4178">
        <v>172</v>
      </c>
      <c r="W4178">
        <v>200</v>
      </c>
      <c r="X4178">
        <v>100</v>
      </c>
      <c r="Y4178">
        <v>0</v>
      </c>
      <c r="Z4178">
        <v>100</v>
      </c>
      <c r="AD4178" s="1">
        <v>41630.333333333336</v>
      </c>
      <c r="AE4178" s="1">
        <v>41658.708333333336</v>
      </c>
      <c r="AG4178" s="1">
        <v>41609.333333333336</v>
      </c>
      <c r="AH4178" s="1">
        <v>41638.708333333336</v>
      </c>
      <c r="AI4178" s="1">
        <v>41609.333333333336</v>
      </c>
      <c r="AJ4178" s="1">
        <v>41638.708333333336</v>
      </c>
      <c r="AK4178" s="1">
        <v>41609.333333333336</v>
      </c>
      <c r="AL4178" s="1">
        <v>41638.708333333336</v>
      </c>
      <c r="AM4178" s="1">
        <v>41630.333333333336</v>
      </c>
      <c r="AN4178" s="1">
        <v>41658.708333333336</v>
      </c>
      <c r="AP4178" t="s">
        <v>113</v>
      </c>
      <c r="AU4178" t="s">
        <v>9401</v>
      </c>
      <c r="AY4178" t="s">
        <v>106</v>
      </c>
      <c r="AZ4178">
        <v>0</v>
      </c>
      <c r="BA4178">
        <v>0</v>
      </c>
      <c r="BD4178" s="3">
        <v>41321.662499999999</v>
      </c>
      <c r="BE4178" s="3">
        <v>41321.663888888892</v>
      </c>
      <c r="BF4178" t="s">
        <v>115</v>
      </c>
      <c r="BG4178" t="s">
        <v>115</v>
      </c>
      <c r="BH4178">
        <v>8149</v>
      </c>
      <c r="BM4178">
        <v>43540</v>
      </c>
      <c r="BR4178" t="s">
        <v>1299</v>
      </c>
      <c r="BS4178" t="s">
        <v>1300</v>
      </c>
      <c r="BU4178">
        <v>1</v>
      </c>
      <c r="BV4178" t="s">
        <v>118</v>
      </c>
      <c r="BX4178" t="s">
        <v>119</v>
      </c>
      <c r="BY4178" t="s">
        <v>119</v>
      </c>
      <c r="BZ4178" t="s">
        <v>119</v>
      </c>
      <c r="CA4178">
        <v>1</v>
      </c>
      <c r="CC4178" t="s">
        <v>120</v>
      </c>
      <c r="CH4178">
        <v>540</v>
      </c>
      <c r="CI4178">
        <v>40460</v>
      </c>
      <c r="CJ4178" t="s">
        <v>106</v>
      </c>
      <c r="CK4178" t="s">
        <v>106</v>
      </c>
      <c r="CL4178">
        <v>25</v>
      </c>
      <c r="CM4178" t="s">
        <v>4771</v>
      </c>
      <c r="CO4178">
        <v>125195</v>
      </c>
      <c r="CQ4178">
        <v>0</v>
      </c>
      <c r="CR4178">
        <v>0</v>
      </c>
      <c r="CS4178">
        <v>0</v>
      </c>
      <c r="CY4178" t="s">
        <v>123</v>
      </c>
      <c r="CZ4178" t="s">
        <v>124</v>
      </c>
      <c r="DD4178" t="str" cm="1">
        <f t="array" ref="DD4178">TEXT(_xlfn.SEQUENCE(1, DATEDIF(AG4178, AH4178, "m") + 1, AG4178, 30), "YYYY-APMM")</f>
        <v>2013-AP12</v>
      </c>
      <c r="DN4178">
        <f t="shared" si="130"/>
        <v>172</v>
      </c>
      <c r="DO4178" t="str">
        <f t="shared" si="131"/>
        <v>LABOR - CIVIL</v>
      </c>
    </row>
    <row r="4179" spans="1:119" x14ac:dyDescent="0.35">
      <c r="A4179" t="s">
        <v>105</v>
      </c>
      <c r="B4179">
        <v>503464</v>
      </c>
      <c r="C4179">
        <v>6359</v>
      </c>
      <c r="D4179">
        <v>125205</v>
      </c>
      <c r="E4179">
        <v>13662</v>
      </c>
      <c r="F4179">
        <v>0</v>
      </c>
      <c r="G4179" t="s">
        <v>106</v>
      </c>
      <c r="H4179" t="s">
        <v>106</v>
      </c>
      <c r="I4179" t="s">
        <v>106</v>
      </c>
      <c r="J4179" t="s">
        <v>107</v>
      </c>
      <c r="K4179" t="s">
        <v>108</v>
      </c>
      <c r="L4179" t="s">
        <v>109</v>
      </c>
      <c r="M4179" t="s">
        <v>110</v>
      </c>
      <c r="N4179" t="s">
        <v>9402</v>
      </c>
      <c r="O4179" t="s">
        <v>4773</v>
      </c>
      <c r="P4179">
        <v>8178</v>
      </c>
      <c r="Q4179">
        <v>136</v>
      </c>
      <c r="R4179">
        <v>0</v>
      </c>
      <c r="S4179">
        <v>200</v>
      </c>
      <c r="T4179">
        <v>0</v>
      </c>
      <c r="U4179">
        <v>165.6</v>
      </c>
      <c r="V4179">
        <v>165.6</v>
      </c>
      <c r="W4179">
        <v>200</v>
      </c>
      <c r="X4179">
        <v>0</v>
      </c>
      <c r="Y4179">
        <v>0</v>
      </c>
      <c r="Z4179">
        <v>0</v>
      </c>
      <c r="AD4179" s="1">
        <v>41638.333333333336</v>
      </c>
      <c r="AE4179" s="1">
        <v>41666.708333333336</v>
      </c>
      <c r="AG4179" s="1">
        <v>41617.333333333336</v>
      </c>
      <c r="AH4179" s="1">
        <v>41646.708333333336</v>
      </c>
      <c r="AI4179" s="1">
        <v>41617.333333333336</v>
      </c>
      <c r="AJ4179" s="1">
        <v>41646.708333333336</v>
      </c>
      <c r="AK4179" s="1">
        <v>41617.333333333336</v>
      </c>
      <c r="AL4179" s="1">
        <v>41646.708333333336</v>
      </c>
      <c r="AM4179" s="1">
        <v>41638.333333333336</v>
      </c>
      <c r="AN4179" s="1">
        <v>41666.708333333336</v>
      </c>
      <c r="AP4179" t="s">
        <v>113</v>
      </c>
      <c r="AU4179" t="s">
        <v>9403</v>
      </c>
      <c r="AY4179" t="s">
        <v>106</v>
      </c>
      <c r="AZ4179">
        <v>0</v>
      </c>
      <c r="BA4179">
        <v>0</v>
      </c>
      <c r="BD4179" s="3">
        <v>41321.662499999999</v>
      </c>
      <c r="BE4179" s="3">
        <v>41321.663888888892</v>
      </c>
      <c r="BF4179" t="s">
        <v>115</v>
      </c>
      <c r="BG4179" t="s">
        <v>115</v>
      </c>
      <c r="BH4179">
        <v>8149</v>
      </c>
      <c r="BM4179">
        <v>43550</v>
      </c>
      <c r="BR4179" t="s">
        <v>116</v>
      </c>
      <c r="BS4179" t="s">
        <v>117</v>
      </c>
      <c r="BU4179">
        <v>1</v>
      </c>
      <c r="BV4179" t="s">
        <v>118</v>
      </c>
      <c r="BX4179" t="s">
        <v>119</v>
      </c>
      <c r="BY4179" t="s">
        <v>119</v>
      </c>
      <c r="BZ4179" t="s">
        <v>119</v>
      </c>
      <c r="CA4179">
        <v>1</v>
      </c>
      <c r="CC4179" t="s">
        <v>120</v>
      </c>
      <c r="CH4179">
        <v>540</v>
      </c>
      <c r="CI4179">
        <v>40460</v>
      </c>
      <c r="CJ4179" t="s">
        <v>106</v>
      </c>
      <c r="CK4179" t="s">
        <v>106</v>
      </c>
      <c r="CL4179">
        <v>25</v>
      </c>
      <c r="CM4179" t="s">
        <v>4771</v>
      </c>
      <c r="CO4179">
        <v>125195</v>
      </c>
      <c r="CQ4179">
        <v>0</v>
      </c>
      <c r="CR4179">
        <v>0</v>
      </c>
      <c r="CS4179">
        <v>0</v>
      </c>
      <c r="CY4179" t="s">
        <v>123</v>
      </c>
      <c r="CZ4179" t="s">
        <v>124</v>
      </c>
      <c r="DD4179" t="str" cm="1">
        <f t="array" ref="DD4179">TEXT(_xlfn.SEQUENCE(1, DATEDIF(AG4179, AH4179, "m") + 1, AG4179, 30), "YYYY-APMM")</f>
        <v>2013-AP12</v>
      </c>
      <c r="DN4179">
        <f t="shared" si="130"/>
        <v>165.6</v>
      </c>
      <c r="DO4179" t="str">
        <f t="shared" si="131"/>
        <v>LABOR- SUBCONTRACTOR</v>
      </c>
    </row>
    <row r="4180" spans="1:119" x14ac:dyDescent="0.35">
      <c r="A4180" t="s">
        <v>105</v>
      </c>
      <c r="B4180">
        <v>503465</v>
      </c>
      <c r="C4180">
        <v>6359</v>
      </c>
      <c r="D4180">
        <v>125205</v>
      </c>
      <c r="E4180">
        <v>13662</v>
      </c>
      <c r="F4180">
        <v>0</v>
      </c>
      <c r="G4180" t="s">
        <v>106</v>
      </c>
      <c r="H4180" t="s">
        <v>106</v>
      </c>
      <c r="I4180" t="s">
        <v>106</v>
      </c>
      <c r="J4180" t="s">
        <v>107</v>
      </c>
      <c r="K4180" t="s">
        <v>108</v>
      </c>
      <c r="L4180" t="s">
        <v>109</v>
      </c>
      <c r="M4180" t="s">
        <v>110</v>
      </c>
      <c r="N4180" t="s">
        <v>9404</v>
      </c>
      <c r="O4180" t="s">
        <v>4776</v>
      </c>
      <c r="P4180">
        <v>8178</v>
      </c>
      <c r="Q4180">
        <v>136</v>
      </c>
      <c r="R4180">
        <v>0</v>
      </c>
      <c r="S4180">
        <v>200</v>
      </c>
      <c r="T4180">
        <v>0</v>
      </c>
      <c r="U4180">
        <v>82.8</v>
      </c>
      <c r="V4180">
        <v>82.8</v>
      </c>
      <c r="W4180">
        <v>200</v>
      </c>
      <c r="X4180">
        <v>0</v>
      </c>
      <c r="Y4180">
        <v>0</v>
      </c>
      <c r="Z4180">
        <v>0</v>
      </c>
      <c r="AD4180" s="1">
        <v>41644.333333333336</v>
      </c>
      <c r="AE4180" s="1">
        <v>41672.708333333336</v>
      </c>
      <c r="AG4180" s="1">
        <v>41623.333333333336</v>
      </c>
      <c r="AH4180" s="1">
        <v>41652.708333333336</v>
      </c>
      <c r="AI4180" s="1">
        <v>41623.333333333336</v>
      </c>
      <c r="AJ4180" s="1">
        <v>41652.708333333336</v>
      </c>
      <c r="AK4180" s="1">
        <v>41623.333333333336</v>
      </c>
      <c r="AL4180" s="1">
        <v>41652.708333333336</v>
      </c>
      <c r="AM4180" s="1">
        <v>41644.333333333336</v>
      </c>
      <c r="AN4180" s="1">
        <v>41672.708333333336</v>
      </c>
      <c r="AP4180" t="s">
        <v>113</v>
      </c>
      <c r="AU4180" t="s">
        <v>9405</v>
      </c>
      <c r="AY4180" t="s">
        <v>106</v>
      </c>
      <c r="AZ4180">
        <v>0</v>
      </c>
      <c r="BA4180">
        <v>0</v>
      </c>
      <c r="BD4180" s="3">
        <v>41321.662499999999</v>
      </c>
      <c r="BE4180" s="3">
        <v>41321.663888888892</v>
      </c>
      <c r="BF4180" t="s">
        <v>115</v>
      </c>
      <c r="BG4180" t="s">
        <v>115</v>
      </c>
      <c r="BH4180">
        <v>8149</v>
      </c>
      <c r="BM4180">
        <v>43550</v>
      </c>
      <c r="BR4180" t="s">
        <v>116</v>
      </c>
      <c r="BS4180" t="s">
        <v>117</v>
      </c>
      <c r="BU4180">
        <v>1</v>
      </c>
      <c r="BV4180" t="s">
        <v>118</v>
      </c>
      <c r="BX4180" t="s">
        <v>119</v>
      </c>
      <c r="BY4180" t="s">
        <v>119</v>
      </c>
      <c r="BZ4180" t="s">
        <v>119</v>
      </c>
      <c r="CA4180">
        <v>1</v>
      </c>
      <c r="CC4180" t="s">
        <v>120</v>
      </c>
      <c r="CH4180">
        <v>540</v>
      </c>
      <c r="CI4180">
        <v>40460</v>
      </c>
      <c r="CJ4180" t="s">
        <v>106</v>
      </c>
      <c r="CK4180" t="s">
        <v>106</v>
      </c>
      <c r="CL4180">
        <v>25</v>
      </c>
      <c r="CM4180" t="s">
        <v>4771</v>
      </c>
      <c r="CO4180">
        <v>125195</v>
      </c>
      <c r="CQ4180">
        <v>0</v>
      </c>
      <c r="CR4180">
        <v>0</v>
      </c>
      <c r="CS4180">
        <v>0</v>
      </c>
      <c r="CY4180" t="s">
        <v>123</v>
      </c>
      <c r="CZ4180" t="s">
        <v>124</v>
      </c>
      <c r="DD4180" t="str" cm="1">
        <f t="array" ref="DD4180">TEXT(_xlfn.SEQUENCE(1, DATEDIF(AG4180, AH4180, "m") + 1, AG4180, 30), "YYYY-APMM")</f>
        <v>2013-AP12</v>
      </c>
      <c r="DN4180">
        <f t="shared" si="130"/>
        <v>82.8</v>
      </c>
      <c r="DO4180" t="str">
        <f t="shared" si="131"/>
        <v>LABOR- SUBCONTRACTOR</v>
      </c>
    </row>
    <row r="4181" spans="1:119" x14ac:dyDescent="0.35">
      <c r="A4181" t="s">
        <v>105</v>
      </c>
      <c r="B4181">
        <v>503466</v>
      </c>
      <c r="C4181">
        <v>6359</v>
      </c>
      <c r="D4181">
        <v>125205</v>
      </c>
      <c r="E4181">
        <v>13662</v>
      </c>
      <c r="F4181">
        <v>0</v>
      </c>
      <c r="G4181" t="s">
        <v>106</v>
      </c>
      <c r="H4181" t="s">
        <v>106</v>
      </c>
      <c r="I4181" t="s">
        <v>106</v>
      </c>
      <c r="J4181" t="s">
        <v>107</v>
      </c>
      <c r="K4181" t="s">
        <v>108</v>
      </c>
      <c r="L4181" t="s">
        <v>109</v>
      </c>
      <c r="M4181" t="s">
        <v>110</v>
      </c>
      <c r="N4181" t="s">
        <v>9406</v>
      </c>
      <c r="O4181" t="s">
        <v>4779</v>
      </c>
      <c r="P4181">
        <v>8177</v>
      </c>
      <c r="Q4181">
        <v>136</v>
      </c>
      <c r="R4181">
        <v>0</v>
      </c>
      <c r="S4181">
        <v>200</v>
      </c>
      <c r="T4181">
        <v>0</v>
      </c>
      <c r="U4181">
        <v>140</v>
      </c>
      <c r="V4181">
        <v>140</v>
      </c>
      <c r="W4181">
        <v>200</v>
      </c>
      <c r="X4181">
        <v>110</v>
      </c>
      <c r="Y4181">
        <v>0</v>
      </c>
      <c r="Z4181">
        <v>110</v>
      </c>
      <c r="AD4181" s="1">
        <v>41650.333333333336</v>
      </c>
      <c r="AE4181" s="1">
        <v>41678.708333333336</v>
      </c>
      <c r="AG4181" s="1">
        <v>41630.333333333336</v>
      </c>
      <c r="AH4181" s="1">
        <v>41658.708333333336</v>
      </c>
      <c r="AI4181" s="1">
        <v>41630.333333333336</v>
      </c>
      <c r="AJ4181" s="1">
        <v>41658.708333333336</v>
      </c>
      <c r="AK4181" s="1">
        <v>41630.333333333336</v>
      </c>
      <c r="AL4181" s="1">
        <v>41658.708333333336</v>
      </c>
      <c r="AM4181" s="1">
        <v>41650.333333333336</v>
      </c>
      <c r="AN4181" s="1">
        <v>41678.708333333336</v>
      </c>
      <c r="AP4181" t="s">
        <v>113</v>
      </c>
      <c r="AU4181" t="s">
        <v>9407</v>
      </c>
      <c r="AY4181" t="s">
        <v>106</v>
      </c>
      <c r="AZ4181">
        <v>0</v>
      </c>
      <c r="BA4181">
        <v>0</v>
      </c>
      <c r="BD4181" s="3">
        <v>41321.662499999999</v>
      </c>
      <c r="BE4181" s="3">
        <v>41321.663888888892</v>
      </c>
      <c r="BF4181" t="s">
        <v>115</v>
      </c>
      <c r="BG4181" t="s">
        <v>115</v>
      </c>
      <c r="BH4181">
        <v>8149</v>
      </c>
      <c r="BM4181">
        <v>43540</v>
      </c>
      <c r="BR4181" t="s">
        <v>1299</v>
      </c>
      <c r="BS4181" t="s">
        <v>1300</v>
      </c>
      <c r="BU4181">
        <v>1</v>
      </c>
      <c r="BV4181" t="s">
        <v>118</v>
      </c>
      <c r="BX4181" t="s">
        <v>119</v>
      </c>
      <c r="BY4181" t="s">
        <v>119</v>
      </c>
      <c r="BZ4181" t="s">
        <v>119</v>
      </c>
      <c r="CA4181">
        <v>1</v>
      </c>
      <c r="CC4181" t="s">
        <v>120</v>
      </c>
      <c r="CH4181">
        <v>540</v>
      </c>
      <c r="CI4181">
        <v>40460</v>
      </c>
      <c r="CJ4181" t="s">
        <v>106</v>
      </c>
      <c r="CK4181" t="s">
        <v>106</v>
      </c>
      <c r="CL4181">
        <v>25</v>
      </c>
      <c r="CM4181" t="s">
        <v>4771</v>
      </c>
      <c r="CO4181">
        <v>125195</v>
      </c>
      <c r="CQ4181">
        <v>0</v>
      </c>
      <c r="CR4181">
        <v>0</v>
      </c>
      <c r="CS4181">
        <v>0</v>
      </c>
      <c r="CY4181" t="s">
        <v>123</v>
      </c>
      <c r="CZ4181" t="s">
        <v>124</v>
      </c>
      <c r="DD4181" t="str" cm="1">
        <f t="array" ref="DD4181">TEXT(_xlfn.SEQUENCE(1, DATEDIF(AG4181, AH4181, "m") + 1, AG4181, 30), "YYYY-APMM")</f>
        <v>2013-AP12</v>
      </c>
      <c r="DN4181">
        <f t="shared" si="130"/>
        <v>140</v>
      </c>
      <c r="DO4181" t="str">
        <f t="shared" si="131"/>
        <v>LABOR - CIVIL</v>
      </c>
    </row>
    <row r="4182" spans="1:119" x14ac:dyDescent="0.35">
      <c r="A4182" t="s">
        <v>105</v>
      </c>
      <c r="B4182">
        <v>503467</v>
      </c>
      <c r="C4182">
        <v>6359</v>
      </c>
      <c r="D4182">
        <v>125205</v>
      </c>
      <c r="E4182">
        <v>13662</v>
      </c>
      <c r="F4182">
        <v>0</v>
      </c>
      <c r="G4182" t="s">
        <v>106</v>
      </c>
      <c r="H4182" t="s">
        <v>106</v>
      </c>
      <c r="I4182" t="s">
        <v>106</v>
      </c>
      <c r="J4182" t="s">
        <v>107</v>
      </c>
      <c r="K4182" t="s">
        <v>108</v>
      </c>
      <c r="L4182" t="s">
        <v>109</v>
      </c>
      <c r="M4182" t="s">
        <v>110</v>
      </c>
      <c r="N4182" t="s">
        <v>9408</v>
      </c>
      <c r="O4182" t="s">
        <v>4689</v>
      </c>
      <c r="P4182">
        <v>8165</v>
      </c>
      <c r="Q4182">
        <v>232</v>
      </c>
      <c r="R4182">
        <v>0</v>
      </c>
      <c r="S4182">
        <v>200</v>
      </c>
      <c r="T4182">
        <v>0</v>
      </c>
      <c r="U4182">
        <v>174</v>
      </c>
      <c r="V4182">
        <v>174</v>
      </c>
      <c r="W4182">
        <v>200</v>
      </c>
      <c r="X4182">
        <v>0</v>
      </c>
      <c r="Y4182">
        <v>0</v>
      </c>
      <c r="Z4182">
        <v>0</v>
      </c>
      <c r="AD4182" s="1">
        <v>41669.333333333336</v>
      </c>
      <c r="AE4182" s="1">
        <v>41699.708333333336</v>
      </c>
      <c r="AG4182" s="1">
        <v>41636.333333333336</v>
      </c>
      <c r="AH4182" s="1">
        <v>41664.708333333336</v>
      </c>
      <c r="AI4182" s="1">
        <v>41636.333333333336</v>
      </c>
      <c r="AJ4182" s="1">
        <v>41664.708333333336</v>
      </c>
      <c r="AK4182" s="1">
        <v>41636.333333333336</v>
      </c>
      <c r="AL4182" s="1">
        <v>41664.708333333336</v>
      </c>
      <c r="AM4182" s="1">
        <v>41669.333333333336</v>
      </c>
      <c r="AN4182" s="1">
        <v>41699.708333333336</v>
      </c>
      <c r="AP4182" t="s">
        <v>113</v>
      </c>
      <c r="AU4182" t="s">
        <v>9409</v>
      </c>
      <c r="AY4182" t="s">
        <v>106</v>
      </c>
      <c r="AZ4182">
        <v>0</v>
      </c>
      <c r="BA4182">
        <v>0</v>
      </c>
      <c r="BD4182" s="3">
        <v>41321.662499999999</v>
      </c>
      <c r="BE4182" s="3">
        <v>41321.663888888892</v>
      </c>
      <c r="BF4182" t="s">
        <v>115</v>
      </c>
      <c r="BG4182" t="s">
        <v>115</v>
      </c>
      <c r="BH4182">
        <v>8149</v>
      </c>
      <c r="BM4182">
        <v>43420</v>
      </c>
      <c r="BR4182" t="s">
        <v>3122</v>
      </c>
      <c r="BS4182" t="s">
        <v>3123</v>
      </c>
      <c r="BU4182">
        <v>1</v>
      </c>
      <c r="BV4182" t="s">
        <v>118</v>
      </c>
      <c r="BX4182" t="s">
        <v>119</v>
      </c>
      <c r="BY4182" t="s">
        <v>119</v>
      </c>
      <c r="BZ4182" t="s">
        <v>119</v>
      </c>
      <c r="CA4182">
        <v>1</v>
      </c>
      <c r="CC4182" t="s">
        <v>120</v>
      </c>
      <c r="CH4182">
        <v>540</v>
      </c>
      <c r="CI4182">
        <v>40460</v>
      </c>
      <c r="CJ4182" t="s">
        <v>106</v>
      </c>
      <c r="CK4182" t="s">
        <v>106</v>
      </c>
      <c r="CL4182">
        <v>25</v>
      </c>
      <c r="CM4182" t="s">
        <v>4771</v>
      </c>
      <c r="CO4182">
        <v>125195</v>
      </c>
      <c r="CQ4182">
        <v>0</v>
      </c>
      <c r="CR4182">
        <v>0</v>
      </c>
      <c r="CS4182">
        <v>0</v>
      </c>
      <c r="CY4182" t="s">
        <v>123</v>
      </c>
      <c r="CZ4182" t="s">
        <v>124</v>
      </c>
      <c r="DD4182" t="str" cm="1">
        <f t="array" ref="DD4182">TEXT(_xlfn.SEQUENCE(1, DATEDIF(AG4182, AH4182, "m") + 1, AG4182, 30), "YYYY-APMM")</f>
        <v>2013-AP12</v>
      </c>
      <c r="DN4182">
        <f t="shared" si="130"/>
        <v>174</v>
      </c>
      <c r="DO4182" t="str">
        <f t="shared" si="131"/>
        <v>STEEL FIXERS SK</v>
      </c>
    </row>
    <row r="4183" spans="1:119" x14ac:dyDescent="0.35">
      <c r="A4183" t="s">
        <v>105</v>
      </c>
      <c r="B4183">
        <v>503468</v>
      </c>
      <c r="C4183">
        <v>6359</v>
      </c>
      <c r="D4183">
        <v>125205</v>
      </c>
      <c r="E4183">
        <v>13662</v>
      </c>
      <c r="F4183">
        <v>0</v>
      </c>
      <c r="G4183" t="s">
        <v>106</v>
      </c>
      <c r="H4183" t="s">
        <v>106</v>
      </c>
      <c r="I4183" t="s">
        <v>106</v>
      </c>
      <c r="J4183" t="s">
        <v>107</v>
      </c>
      <c r="K4183" t="s">
        <v>108</v>
      </c>
      <c r="L4183" t="s">
        <v>109</v>
      </c>
      <c r="M4183" t="s">
        <v>110</v>
      </c>
      <c r="N4183" t="s">
        <v>9410</v>
      </c>
      <c r="O4183" t="s">
        <v>4784</v>
      </c>
      <c r="P4183">
        <v>8165</v>
      </c>
      <c r="Q4183">
        <v>232</v>
      </c>
      <c r="R4183">
        <v>96</v>
      </c>
      <c r="S4183">
        <v>200</v>
      </c>
      <c r="T4183">
        <v>0</v>
      </c>
      <c r="U4183">
        <v>174</v>
      </c>
      <c r="V4183">
        <v>174</v>
      </c>
      <c r="W4183">
        <v>200</v>
      </c>
      <c r="X4183">
        <v>0</v>
      </c>
      <c r="Y4183">
        <v>0</v>
      </c>
      <c r="Z4183">
        <v>0</v>
      </c>
      <c r="AD4183" s="1">
        <v>41675.333333333336</v>
      </c>
      <c r="AE4183" s="1">
        <v>41704.708333333336</v>
      </c>
      <c r="AG4183" s="1">
        <v>41641.333333333336</v>
      </c>
      <c r="AH4183" s="1">
        <v>41669.708333333336</v>
      </c>
      <c r="AI4183" s="1">
        <v>41641.333333333336</v>
      </c>
      <c r="AJ4183" s="1">
        <v>41669.708333333336</v>
      </c>
      <c r="AK4183" s="1">
        <v>41641.333333333336</v>
      </c>
      <c r="AL4183" s="1">
        <v>41669.708333333336</v>
      </c>
      <c r="AM4183" s="1">
        <v>41675.333333333336</v>
      </c>
      <c r="AN4183" s="1">
        <v>41704.708333333336</v>
      </c>
      <c r="AP4183" t="s">
        <v>113</v>
      </c>
      <c r="AU4183" t="s">
        <v>9411</v>
      </c>
      <c r="AY4183" t="s">
        <v>106</v>
      </c>
      <c r="AZ4183">
        <v>0</v>
      </c>
      <c r="BA4183">
        <v>0</v>
      </c>
      <c r="BD4183" s="3">
        <v>41321.662499999999</v>
      </c>
      <c r="BE4183" s="3">
        <v>41321.663888888892</v>
      </c>
      <c r="BF4183" t="s">
        <v>115</v>
      </c>
      <c r="BG4183" t="s">
        <v>115</v>
      </c>
      <c r="BH4183">
        <v>8149</v>
      </c>
      <c r="BM4183">
        <v>43420</v>
      </c>
      <c r="BR4183" t="s">
        <v>3122</v>
      </c>
      <c r="BS4183" t="s">
        <v>3123</v>
      </c>
      <c r="BU4183">
        <v>1</v>
      </c>
      <c r="BV4183" t="s">
        <v>118</v>
      </c>
      <c r="BX4183" t="s">
        <v>119</v>
      </c>
      <c r="BY4183" t="s">
        <v>119</v>
      </c>
      <c r="BZ4183" t="s">
        <v>119</v>
      </c>
      <c r="CA4183">
        <v>1</v>
      </c>
      <c r="CC4183" t="s">
        <v>120</v>
      </c>
      <c r="CH4183">
        <v>540</v>
      </c>
      <c r="CI4183">
        <v>40460</v>
      </c>
      <c r="CJ4183" t="s">
        <v>106</v>
      </c>
      <c r="CK4183" t="s">
        <v>106</v>
      </c>
      <c r="CL4183">
        <v>25</v>
      </c>
      <c r="CM4183" t="s">
        <v>4771</v>
      </c>
      <c r="CO4183">
        <v>125195</v>
      </c>
      <c r="CQ4183">
        <v>0</v>
      </c>
      <c r="CR4183">
        <v>0</v>
      </c>
      <c r="CS4183">
        <v>0</v>
      </c>
      <c r="CY4183" t="s">
        <v>123</v>
      </c>
      <c r="CZ4183" t="s">
        <v>124</v>
      </c>
      <c r="DD4183" t="str" cm="1">
        <f t="array" ref="DD4183">TEXT(_xlfn.SEQUENCE(1, DATEDIF(AG4183, AH4183, "m") + 1, AG4183, 30), "YYYY-APMM")</f>
        <v>2014-AP01</v>
      </c>
      <c r="DN4183">
        <f t="shared" si="130"/>
        <v>174</v>
      </c>
      <c r="DO4183" t="str">
        <f t="shared" si="131"/>
        <v>STEEL FIXERS SK</v>
      </c>
    </row>
    <row r="4184" spans="1:119" x14ac:dyDescent="0.35">
      <c r="A4184" t="s">
        <v>105</v>
      </c>
      <c r="B4184">
        <v>503469</v>
      </c>
      <c r="C4184">
        <v>6359</v>
      </c>
      <c r="D4184">
        <v>125206</v>
      </c>
      <c r="E4184">
        <v>13662</v>
      </c>
      <c r="F4184">
        <v>0</v>
      </c>
      <c r="G4184" t="s">
        <v>106</v>
      </c>
      <c r="H4184" t="s">
        <v>106</v>
      </c>
      <c r="I4184" t="s">
        <v>106</v>
      </c>
      <c r="J4184" t="s">
        <v>107</v>
      </c>
      <c r="K4184" t="s">
        <v>108</v>
      </c>
      <c r="L4184" t="s">
        <v>109</v>
      </c>
      <c r="M4184" t="s">
        <v>110</v>
      </c>
      <c r="N4184" t="s">
        <v>9412</v>
      </c>
      <c r="O4184" t="s">
        <v>4638</v>
      </c>
      <c r="P4184">
        <v>8177</v>
      </c>
      <c r="Q4184">
        <v>136</v>
      </c>
      <c r="R4184">
        <v>0</v>
      </c>
      <c r="S4184">
        <v>200</v>
      </c>
      <c r="T4184">
        <v>0</v>
      </c>
      <c r="U4184">
        <v>1593</v>
      </c>
      <c r="V4184">
        <v>1593</v>
      </c>
      <c r="W4184">
        <v>200</v>
      </c>
      <c r="X4184">
        <v>651</v>
      </c>
      <c r="Y4184">
        <v>0</v>
      </c>
      <c r="Z4184">
        <v>651</v>
      </c>
      <c r="AD4184" s="1">
        <v>41658.333333333336</v>
      </c>
      <c r="AE4184" s="1">
        <v>41687.708333333336</v>
      </c>
      <c r="AG4184" s="1">
        <v>41638.333333333336</v>
      </c>
      <c r="AH4184" s="1">
        <v>41666.708333333336</v>
      </c>
      <c r="AI4184" s="1">
        <v>41638.333333333336</v>
      </c>
      <c r="AJ4184" s="1">
        <v>41666.708333333336</v>
      </c>
      <c r="AK4184" s="1">
        <v>41638.333333333336</v>
      </c>
      <c r="AL4184" s="1">
        <v>41666.708333333336</v>
      </c>
      <c r="AM4184" s="1">
        <v>41658.333333333336</v>
      </c>
      <c r="AN4184" s="1">
        <v>41687.708333333336</v>
      </c>
      <c r="AP4184" t="s">
        <v>113</v>
      </c>
      <c r="AU4184" t="s">
        <v>9413</v>
      </c>
      <c r="AY4184" t="s">
        <v>106</v>
      </c>
      <c r="AZ4184">
        <v>0</v>
      </c>
      <c r="BA4184">
        <v>0</v>
      </c>
      <c r="BD4184" s="3">
        <v>41321.662499999999</v>
      </c>
      <c r="BE4184" s="3">
        <v>41321.663888888892</v>
      </c>
      <c r="BF4184" t="s">
        <v>115</v>
      </c>
      <c r="BG4184" t="s">
        <v>115</v>
      </c>
      <c r="BH4184">
        <v>8149</v>
      </c>
      <c r="BM4184">
        <v>43540</v>
      </c>
      <c r="BR4184" t="s">
        <v>1299</v>
      </c>
      <c r="BS4184" t="s">
        <v>1300</v>
      </c>
      <c r="BU4184">
        <v>1</v>
      </c>
      <c r="BV4184" t="s">
        <v>118</v>
      </c>
      <c r="BX4184" t="s">
        <v>119</v>
      </c>
      <c r="BY4184" t="s">
        <v>119</v>
      </c>
      <c r="BZ4184" t="s">
        <v>119</v>
      </c>
      <c r="CA4184">
        <v>1</v>
      </c>
      <c r="CC4184" t="s">
        <v>120</v>
      </c>
      <c r="CH4184">
        <v>540</v>
      </c>
      <c r="CI4184">
        <v>40470</v>
      </c>
      <c r="CJ4184" t="s">
        <v>106</v>
      </c>
      <c r="CK4184" t="s">
        <v>106</v>
      </c>
      <c r="CL4184">
        <v>30</v>
      </c>
      <c r="CM4184" t="s">
        <v>4640</v>
      </c>
      <c r="CO4184">
        <v>125195</v>
      </c>
      <c r="CQ4184">
        <v>0</v>
      </c>
      <c r="CR4184">
        <v>0</v>
      </c>
      <c r="CS4184">
        <v>0</v>
      </c>
      <c r="CY4184" t="s">
        <v>123</v>
      </c>
      <c r="CZ4184" t="s">
        <v>124</v>
      </c>
      <c r="DD4184" t="str" cm="1">
        <f t="array" ref="DD4184">TEXT(_xlfn.SEQUENCE(1, DATEDIF(AG4184, AH4184, "m") + 1, AG4184, 30), "YYYY-APMM")</f>
        <v>2013-AP12</v>
      </c>
      <c r="DN4184">
        <f t="shared" si="130"/>
        <v>1593</v>
      </c>
      <c r="DO4184" t="str">
        <f t="shared" si="131"/>
        <v>LABOR - CIVIL</v>
      </c>
    </row>
    <row r="4185" spans="1:119" x14ac:dyDescent="0.35">
      <c r="A4185" t="s">
        <v>105</v>
      </c>
      <c r="B4185">
        <v>503470</v>
      </c>
      <c r="C4185">
        <v>6359</v>
      </c>
      <c r="D4185">
        <v>125206</v>
      </c>
      <c r="E4185">
        <v>13662</v>
      </c>
      <c r="F4185">
        <v>0</v>
      </c>
      <c r="G4185" t="s">
        <v>106</v>
      </c>
      <c r="H4185" t="s">
        <v>106</v>
      </c>
      <c r="I4185" t="s">
        <v>106</v>
      </c>
      <c r="J4185" t="s">
        <v>107</v>
      </c>
      <c r="K4185" t="s">
        <v>108</v>
      </c>
      <c r="L4185" t="s">
        <v>109</v>
      </c>
      <c r="M4185" t="s">
        <v>110</v>
      </c>
      <c r="N4185" t="s">
        <v>9414</v>
      </c>
      <c r="O4185" t="s">
        <v>4642</v>
      </c>
      <c r="P4185">
        <v>8178</v>
      </c>
      <c r="Q4185">
        <v>160</v>
      </c>
      <c r="R4185">
        <v>0</v>
      </c>
      <c r="S4185">
        <v>200</v>
      </c>
      <c r="T4185">
        <v>0</v>
      </c>
      <c r="U4185">
        <v>2232.4</v>
      </c>
      <c r="V4185">
        <v>2232.4</v>
      </c>
      <c r="W4185">
        <v>200</v>
      </c>
      <c r="X4185">
        <v>0</v>
      </c>
      <c r="Y4185">
        <v>0</v>
      </c>
      <c r="Z4185">
        <v>0</v>
      </c>
      <c r="AD4185" s="1">
        <v>41667.333333333336</v>
      </c>
      <c r="AE4185" s="1">
        <v>41696.708333333336</v>
      </c>
      <c r="AG4185" s="1">
        <v>41644.333333333336</v>
      </c>
      <c r="AH4185" s="1">
        <v>41672.708333333336</v>
      </c>
      <c r="AI4185" s="1">
        <v>41644.333333333336</v>
      </c>
      <c r="AJ4185" s="1">
        <v>41672.708333333336</v>
      </c>
      <c r="AK4185" s="1">
        <v>41644.333333333336</v>
      </c>
      <c r="AL4185" s="1">
        <v>41672.708333333336</v>
      </c>
      <c r="AM4185" s="1">
        <v>41667.333333333336</v>
      </c>
      <c r="AN4185" s="1">
        <v>41696.708333333336</v>
      </c>
      <c r="AP4185" t="s">
        <v>113</v>
      </c>
      <c r="AU4185" t="s">
        <v>9415</v>
      </c>
      <c r="AY4185" t="s">
        <v>106</v>
      </c>
      <c r="AZ4185">
        <v>0</v>
      </c>
      <c r="BA4185">
        <v>0</v>
      </c>
      <c r="BD4185" s="3">
        <v>41321.662499999999</v>
      </c>
      <c r="BE4185" s="3">
        <v>41321.663888888892</v>
      </c>
      <c r="BF4185" t="s">
        <v>115</v>
      </c>
      <c r="BG4185" t="s">
        <v>115</v>
      </c>
      <c r="BH4185">
        <v>8149</v>
      </c>
      <c r="BM4185">
        <v>43550</v>
      </c>
      <c r="BR4185" t="s">
        <v>116</v>
      </c>
      <c r="BS4185" t="s">
        <v>117</v>
      </c>
      <c r="BU4185">
        <v>1</v>
      </c>
      <c r="BV4185" t="s">
        <v>118</v>
      </c>
      <c r="BX4185" t="s">
        <v>119</v>
      </c>
      <c r="BY4185" t="s">
        <v>119</v>
      </c>
      <c r="BZ4185" t="s">
        <v>119</v>
      </c>
      <c r="CA4185">
        <v>1</v>
      </c>
      <c r="CC4185" t="s">
        <v>120</v>
      </c>
      <c r="CH4185">
        <v>540</v>
      </c>
      <c r="CI4185">
        <v>40470</v>
      </c>
      <c r="CJ4185" t="s">
        <v>106</v>
      </c>
      <c r="CK4185" t="s">
        <v>106</v>
      </c>
      <c r="CL4185">
        <v>30</v>
      </c>
      <c r="CM4185" t="s">
        <v>4640</v>
      </c>
      <c r="CO4185">
        <v>125195</v>
      </c>
      <c r="CQ4185">
        <v>0</v>
      </c>
      <c r="CR4185">
        <v>0</v>
      </c>
      <c r="CS4185">
        <v>0</v>
      </c>
      <c r="CY4185" t="s">
        <v>123</v>
      </c>
      <c r="CZ4185" t="s">
        <v>124</v>
      </c>
      <c r="DD4185" t="str" cm="1">
        <f t="array" ref="DD4185">TEXT(_xlfn.SEQUENCE(1, DATEDIF(AG4185, AH4185, "m") + 1, AG4185, 30), "YYYY-APMM")</f>
        <v>2014-AP01</v>
      </c>
      <c r="DN4185">
        <f t="shared" si="130"/>
        <v>2232.4</v>
      </c>
      <c r="DO4185" t="str">
        <f t="shared" si="131"/>
        <v>LABOR- SUBCONTRACTOR</v>
      </c>
    </row>
    <row r="4186" spans="1:119" x14ac:dyDescent="0.35">
      <c r="A4186" t="s">
        <v>105</v>
      </c>
      <c r="B4186">
        <v>503471</v>
      </c>
      <c r="C4186">
        <v>6359</v>
      </c>
      <c r="D4186">
        <v>125206</v>
      </c>
      <c r="E4186">
        <v>13662</v>
      </c>
      <c r="F4186">
        <v>0</v>
      </c>
      <c r="G4186" t="s">
        <v>106</v>
      </c>
      <c r="H4186" t="s">
        <v>106</v>
      </c>
      <c r="I4186" t="s">
        <v>106</v>
      </c>
      <c r="J4186" t="s">
        <v>107</v>
      </c>
      <c r="K4186" t="s">
        <v>108</v>
      </c>
      <c r="L4186" t="s">
        <v>109</v>
      </c>
      <c r="M4186" t="s">
        <v>110</v>
      </c>
      <c r="N4186" t="s">
        <v>9416</v>
      </c>
      <c r="O4186" t="s">
        <v>4645</v>
      </c>
      <c r="P4186">
        <v>8177</v>
      </c>
      <c r="Q4186">
        <v>160</v>
      </c>
      <c r="R4186">
        <v>0</v>
      </c>
      <c r="S4186">
        <v>200</v>
      </c>
      <c r="T4186">
        <v>0</v>
      </c>
      <c r="U4186">
        <v>1203</v>
      </c>
      <c r="V4186">
        <v>1203</v>
      </c>
      <c r="W4186">
        <v>200</v>
      </c>
      <c r="X4186">
        <v>825</v>
      </c>
      <c r="Y4186">
        <v>0</v>
      </c>
      <c r="Z4186">
        <v>825</v>
      </c>
      <c r="AD4186" s="1">
        <v>41675.333333333336</v>
      </c>
      <c r="AE4186" s="1">
        <v>41704.708333333336</v>
      </c>
      <c r="AG4186" s="1">
        <v>41652.333333333336</v>
      </c>
      <c r="AH4186" s="1">
        <v>41680.708333333336</v>
      </c>
      <c r="AI4186" s="1">
        <v>41652.333333333336</v>
      </c>
      <c r="AJ4186" s="1">
        <v>41680.708333333336</v>
      </c>
      <c r="AK4186" s="1">
        <v>41652.333333333336</v>
      </c>
      <c r="AL4186" s="1">
        <v>41680.708333333336</v>
      </c>
      <c r="AM4186" s="1">
        <v>41675.333333333336</v>
      </c>
      <c r="AN4186" s="1">
        <v>41704.708333333336</v>
      </c>
      <c r="AP4186" t="s">
        <v>113</v>
      </c>
      <c r="AU4186" t="s">
        <v>9417</v>
      </c>
      <c r="AY4186" t="s">
        <v>106</v>
      </c>
      <c r="AZ4186">
        <v>0</v>
      </c>
      <c r="BA4186">
        <v>0</v>
      </c>
      <c r="BD4186" s="3">
        <v>41321.662499999999</v>
      </c>
      <c r="BE4186" s="3">
        <v>41321.663888888892</v>
      </c>
      <c r="BF4186" t="s">
        <v>115</v>
      </c>
      <c r="BG4186" t="s">
        <v>115</v>
      </c>
      <c r="BH4186">
        <v>8149</v>
      </c>
      <c r="BM4186">
        <v>43540</v>
      </c>
      <c r="BR4186" t="s">
        <v>1299</v>
      </c>
      <c r="BS4186" t="s">
        <v>1300</v>
      </c>
      <c r="BU4186">
        <v>1</v>
      </c>
      <c r="BV4186" t="s">
        <v>118</v>
      </c>
      <c r="BX4186" t="s">
        <v>119</v>
      </c>
      <c r="BY4186" t="s">
        <v>119</v>
      </c>
      <c r="BZ4186" t="s">
        <v>119</v>
      </c>
      <c r="CA4186">
        <v>1</v>
      </c>
      <c r="CC4186" t="s">
        <v>120</v>
      </c>
      <c r="CH4186">
        <v>540</v>
      </c>
      <c r="CI4186">
        <v>40470</v>
      </c>
      <c r="CJ4186" t="s">
        <v>106</v>
      </c>
      <c r="CK4186" t="s">
        <v>106</v>
      </c>
      <c r="CL4186">
        <v>30</v>
      </c>
      <c r="CM4186" t="s">
        <v>4640</v>
      </c>
      <c r="CO4186">
        <v>125195</v>
      </c>
      <c r="CQ4186">
        <v>0</v>
      </c>
      <c r="CR4186">
        <v>0</v>
      </c>
      <c r="CS4186">
        <v>0</v>
      </c>
      <c r="CY4186" t="s">
        <v>123</v>
      </c>
      <c r="CZ4186" t="s">
        <v>124</v>
      </c>
      <c r="DD4186" t="str" cm="1">
        <f t="array" ref="DD4186">TEXT(_xlfn.SEQUENCE(1, DATEDIF(AG4186, AH4186, "m") + 1, AG4186, 30), "YYYY-APMM")</f>
        <v>2014-AP01</v>
      </c>
      <c r="DN4186">
        <f t="shared" si="130"/>
        <v>1203</v>
      </c>
      <c r="DO4186" t="str">
        <f t="shared" si="131"/>
        <v>LABOR - CIVIL</v>
      </c>
    </row>
    <row r="4187" spans="1:119" x14ac:dyDescent="0.35">
      <c r="A4187" t="s">
        <v>105</v>
      </c>
      <c r="B4187">
        <v>503472</v>
      </c>
      <c r="C4187">
        <v>6359</v>
      </c>
      <c r="D4187">
        <v>125206</v>
      </c>
      <c r="E4187">
        <v>13662</v>
      </c>
      <c r="F4187">
        <v>0</v>
      </c>
      <c r="G4187" t="s">
        <v>106</v>
      </c>
      <c r="H4187" t="s">
        <v>106</v>
      </c>
      <c r="I4187" t="s">
        <v>106</v>
      </c>
      <c r="J4187" t="s">
        <v>107</v>
      </c>
      <c r="K4187" t="s">
        <v>108</v>
      </c>
      <c r="L4187" t="s">
        <v>109</v>
      </c>
      <c r="M4187" t="s">
        <v>110</v>
      </c>
      <c r="N4187" t="s">
        <v>9418</v>
      </c>
      <c r="O4187" t="s">
        <v>4648</v>
      </c>
      <c r="P4187">
        <v>8165</v>
      </c>
      <c r="Q4187">
        <v>360</v>
      </c>
      <c r="R4187">
        <v>0</v>
      </c>
      <c r="S4187">
        <v>200</v>
      </c>
      <c r="T4187">
        <v>0</v>
      </c>
      <c r="U4187">
        <v>520</v>
      </c>
      <c r="V4187">
        <v>520</v>
      </c>
      <c r="W4187">
        <v>200</v>
      </c>
      <c r="X4187">
        <v>0</v>
      </c>
      <c r="Y4187">
        <v>0</v>
      </c>
      <c r="Z4187">
        <v>0</v>
      </c>
      <c r="AD4187" s="1">
        <v>41717.333333333336</v>
      </c>
      <c r="AE4187" s="1">
        <v>41745.708333333336</v>
      </c>
      <c r="AG4187" s="1">
        <v>41664.333333333336</v>
      </c>
      <c r="AH4187" s="1">
        <v>41693.708333333336</v>
      </c>
      <c r="AI4187" s="1">
        <v>41664.333333333336</v>
      </c>
      <c r="AJ4187" s="1">
        <v>41693.708333333336</v>
      </c>
      <c r="AK4187" s="1">
        <v>41664.333333333336</v>
      </c>
      <c r="AL4187" s="1">
        <v>41693.708333333336</v>
      </c>
      <c r="AM4187" s="1">
        <v>41717.333333333336</v>
      </c>
      <c r="AN4187" s="1">
        <v>41745.708333333336</v>
      </c>
      <c r="AP4187" t="s">
        <v>113</v>
      </c>
      <c r="AU4187" t="s">
        <v>9419</v>
      </c>
      <c r="AY4187" t="s">
        <v>106</v>
      </c>
      <c r="AZ4187">
        <v>0</v>
      </c>
      <c r="BA4187">
        <v>0</v>
      </c>
      <c r="BD4187" s="3">
        <v>41321.662499999999</v>
      </c>
      <c r="BE4187" s="3">
        <v>41321.663888888892</v>
      </c>
      <c r="BF4187" t="s">
        <v>115</v>
      </c>
      <c r="BG4187" t="s">
        <v>115</v>
      </c>
      <c r="BH4187">
        <v>8149</v>
      </c>
      <c r="BM4187">
        <v>43420</v>
      </c>
      <c r="BR4187" t="s">
        <v>3122</v>
      </c>
      <c r="BS4187" t="s">
        <v>3123</v>
      </c>
      <c r="BU4187">
        <v>1</v>
      </c>
      <c r="BV4187" t="s">
        <v>118</v>
      </c>
      <c r="BX4187" t="s">
        <v>119</v>
      </c>
      <c r="BY4187" t="s">
        <v>119</v>
      </c>
      <c r="BZ4187" t="s">
        <v>119</v>
      </c>
      <c r="CA4187">
        <v>1</v>
      </c>
      <c r="CC4187" t="s">
        <v>120</v>
      </c>
      <c r="CH4187">
        <v>540</v>
      </c>
      <c r="CI4187">
        <v>40470</v>
      </c>
      <c r="CJ4187" t="s">
        <v>106</v>
      </c>
      <c r="CK4187" t="s">
        <v>106</v>
      </c>
      <c r="CL4187">
        <v>30</v>
      </c>
      <c r="CM4187" t="s">
        <v>4640</v>
      </c>
      <c r="CO4187">
        <v>125195</v>
      </c>
      <c r="CQ4187">
        <v>0</v>
      </c>
      <c r="CR4187">
        <v>0</v>
      </c>
      <c r="CS4187">
        <v>0</v>
      </c>
      <c r="CY4187" t="s">
        <v>123</v>
      </c>
      <c r="CZ4187" t="s">
        <v>124</v>
      </c>
      <c r="DD4187" t="str" cm="1">
        <f t="array" ref="DD4187">TEXT(_xlfn.SEQUENCE(1, DATEDIF(AG4187, AH4187, "m") + 1, AG4187, 30), "YYYY-APMM")</f>
        <v>2014-AP01</v>
      </c>
      <c r="DN4187">
        <f t="shared" si="130"/>
        <v>520</v>
      </c>
      <c r="DO4187" t="str">
        <f t="shared" si="131"/>
        <v>STEEL FIXERS SK</v>
      </c>
    </row>
    <row r="4188" spans="1:119" x14ac:dyDescent="0.35">
      <c r="A4188" t="s">
        <v>105</v>
      </c>
      <c r="B4188">
        <v>503473</v>
      </c>
      <c r="C4188">
        <v>6359</v>
      </c>
      <c r="D4188">
        <v>125207</v>
      </c>
      <c r="E4188">
        <v>13662</v>
      </c>
      <c r="F4188">
        <v>0</v>
      </c>
      <c r="G4188" t="s">
        <v>106</v>
      </c>
      <c r="H4188" t="s">
        <v>106</v>
      </c>
      <c r="I4188" t="s">
        <v>106</v>
      </c>
      <c r="J4188" t="s">
        <v>107</v>
      </c>
      <c r="K4188" t="s">
        <v>108</v>
      </c>
      <c r="L4188" t="s">
        <v>109</v>
      </c>
      <c r="M4188" t="s">
        <v>110</v>
      </c>
      <c r="N4188" t="s">
        <v>9420</v>
      </c>
      <c r="O4188" t="s">
        <v>4708</v>
      </c>
      <c r="P4188">
        <v>8177</v>
      </c>
      <c r="Q4188">
        <v>136</v>
      </c>
      <c r="R4188">
        <v>0</v>
      </c>
      <c r="S4188">
        <v>200</v>
      </c>
      <c r="T4188">
        <v>0</v>
      </c>
      <c r="U4188">
        <v>247</v>
      </c>
      <c r="V4188">
        <v>247</v>
      </c>
      <c r="W4188">
        <v>200</v>
      </c>
      <c r="X4188">
        <v>151</v>
      </c>
      <c r="Y4188">
        <v>0</v>
      </c>
      <c r="Z4188">
        <v>151</v>
      </c>
      <c r="AD4188" s="1">
        <v>41658.333333333336</v>
      </c>
      <c r="AE4188" s="1">
        <v>41687.708333333336</v>
      </c>
      <c r="AG4188" s="1">
        <v>41638.333333333336</v>
      </c>
      <c r="AH4188" s="1">
        <v>41666.708333333336</v>
      </c>
      <c r="AI4188" s="1">
        <v>41638.333333333336</v>
      </c>
      <c r="AJ4188" s="1">
        <v>41666.708333333336</v>
      </c>
      <c r="AK4188" s="1">
        <v>41638.333333333336</v>
      </c>
      <c r="AL4188" s="1">
        <v>41666.708333333336</v>
      </c>
      <c r="AM4188" s="1">
        <v>41658.333333333336</v>
      </c>
      <c r="AN4188" s="1">
        <v>41687.708333333336</v>
      </c>
      <c r="AP4188" t="s">
        <v>113</v>
      </c>
      <c r="AU4188" t="s">
        <v>9421</v>
      </c>
      <c r="AY4188" t="s">
        <v>106</v>
      </c>
      <c r="AZ4188">
        <v>0</v>
      </c>
      <c r="BA4188">
        <v>0</v>
      </c>
      <c r="BD4188" s="3">
        <v>41321.662499999999</v>
      </c>
      <c r="BE4188" s="3">
        <v>41321.663888888892</v>
      </c>
      <c r="BF4188" t="s">
        <v>115</v>
      </c>
      <c r="BG4188" t="s">
        <v>115</v>
      </c>
      <c r="BH4188">
        <v>8149</v>
      </c>
      <c r="BM4188">
        <v>43540</v>
      </c>
      <c r="BR4188" t="s">
        <v>1299</v>
      </c>
      <c r="BS4188" t="s">
        <v>1300</v>
      </c>
      <c r="BU4188">
        <v>1</v>
      </c>
      <c r="BV4188" t="s">
        <v>118</v>
      </c>
      <c r="BX4188" t="s">
        <v>119</v>
      </c>
      <c r="BY4188" t="s">
        <v>119</v>
      </c>
      <c r="BZ4188" t="s">
        <v>119</v>
      </c>
      <c r="CA4188">
        <v>1</v>
      </c>
      <c r="CC4188" t="s">
        <v>120</v>
      </c>
      <c r="CH4188">
        <v>540</v>
      </c>
      <c r="CI4188">
        <v>40480</v>
      </c>
      <c r="CJ4188" t="s">
        <v>106</v>
      </c>
      <c r="CK4188" t="s">
        <v>106</v>
      </c>
      <c r="CL4188">
        <v>35</v>
      </c>
      <c r="CM4188" t="s">
        <v>4710</v>
      </c>
      <c r="CO4188">
        <v>125195</v>
      </c>
      <c r="CQ4188">
        <v>0</v>
      </c>
      <c r="CR4188">
        <v>0</v>
      </c>
      <c r="CS4188">
        <v>0</v>
      </c>
      <c r="CY4188" t="s">
        <v>123</v>
      </c>
      <c r="CZ4188" t="s">
        <v>124</v>
      </c>
      <c r="DD4188" t="str" cm="1">
        <f t="array" ref="DD4188">TEXT(_xlfn.SEQUENCE(1, DATEDIF(AG4188, AH4188, "m") + 1, AG4188, 30), "YYYY-APMM")</f>
        <v>2013-AP12</v>
      </c>
      <c r="DN4188">
        <f t="shared" si="130"/>
        <v>247</v>
      </c>
      <c r="DO4188" t="str">
        <f t="shared" si="131"/>
        <v>LABOR - CIVIL</v>
      </c>
    </row>
    <row r="4189" spans="1:119" x14ac:dyDescent="0.35">
      <c r="A4189" t="s">
        <v>105</v>
      </c>
      <c r="B4189">
        <v>503474</v>
      </c>
      <c r="C4189">
        <v>6359</v>
      </c>
      <c r="D4189">
        <v>125207</v>
      </c>
      <c r="E4189">
        <v>13662</v>
      </c>
      <c r="F4189">
        <v>0</v>
      </c>
      <c r="G4189" t="s">
        <v>106</v>
      </c>
      <c r="H4189" t="s">
        <v>106</v>
      </c>
      <c r="I4189" t="s">
        <v>106</v>
      </c>
      <c r="J4189" t="s">
        <v>107</v>
      </c>
      <c r="K4189" t="s">
        <v>108</v>
      </c>
      <c r="L4189" t="s">
        <v>109</v>
      </c>
      <c r="M4189" t="s">
        <v>110</v>
      </c>
      <c r="N4189" t="s">
        <v>9422</v>
      </c>
      <c r="O4189" t="s">
        <v>4712</v>
      </c>
      <c r="P4189">
        <v>8178</v>
      </c>
      <c r="Q4189">
        <v>136</v>
      </c>
      <c r="R4189">
        <v>0</v>
      </c>
      <c r="S4189">
        <v>200</v>
      </c>
      <c r="T4189">
        <v>0</v>
      </c>
      <c r="U4189">
        <v>454.4</v>
      </c>
      <c r="V4189">
        <v>454.4</v>
      </c>
      <c r="W4189">
        <v>200</v>
      </c>
      <c r="X4189">
        <v>0</v>
      </c>
      <c r="Y4189">
        <v>0</v>
      </c>
      <c r="Z4189">
        <v>0</v>
      </c>
      <c r="AD4189" s="1">
        <v>41664.333333333336</v>
      </c>
      <c r="AE4189" s="1">
        <v>41693.708333333336</v>
      </c>
      <c r="AG4189" s="1">
        <v>41644.333333333336</v>
      </c>
      <c r="AH4189" s="1">
        <v>41672.708333333336</v>
      </c>
      <c r="AI4189" s="1">
        <v>41644.333333333336</v>
      </c>
      <c r="AJ4189" s="1">
        <v>41672.708333333336</v>
      </c>
      <c r="AK4189" s="1">
        <v>41644.333333333336</v>
      </c>
      <c r="AL4189" s="1">
        <v>41672.708333333336</v>
      </c>
      <c r="AM4189" s="1">
        <v>41664.333333333336</v>
      </c>
      <c r="AN4189" s="1">
        <v>41693.708333333336</v>
      </c>
      <c r="AP4189" t="s">
        <v>113</v>
      </c>
      <c r="AU4189" t="s">
        <v>9423</v>
      </c>
      <c r="AY4189" t="s">
        <v>106</v>
      </c>
      <c r="AZ4189">
        <v>0</v>
      </c>
      <c r="BA4189">
        <v>0</v>
      </c>
      <c r="BD4189" s="3">
        <v>41321.662499999999</v>
      </c>
      <c r="BE4189" s="3">
        <v>41321.663888888892</v>
      </c>
      <c r="BF4189" t="s">
        <v>115</v>
      </c>
      <c r="BG4189" t="s">
        <v>115</v>
      </c>
      <c r="BH4189">
        <v>8149</v>
      </c>
      <c r="BM4189">
        <v>43550</v>
      </c>
      <c r="BR4189" t="s">
        <v>116</v>
      </c>
      <c r="BS4189" t="s">
        <v>117</v>
      </c>
      <c r="BU4189">
        <v>1</v>
      </c>
      <c r="BV4189" t="s">
        <v>118</v>
      </c>
      <c r="BX4189" t="s">
        <v>119</v>
      </c>
      <c r="BY4189" t="s">
        <v>119</v>
      </c>
      <c r="BZ4189" t="s">
        <v>119</v>
      </c>
      <c r="CA4189">
        <v>1</v>
      </c>
      <c r="CC4189" t="s">
        <v>120</v>
      </c>
      <c r="CH4189">
        <v>540</v>
      </c>
      <c r="CI4189">
        <v>40480</v>
      </c>
      <c r="CJ4189" t="s">
        <v>106</v>
      </c>
      <c r="CK4189" t="s">
        <v>106</v>
      </c>
      <c r="CL4189">
        <v>35</v>
      </c>
      <c r="CM4189" t="s">
        <v>4710</v>
      </c>
      <c r="CO4189">
        <v>125195</v>
      </c>
      <c r="CQ4189">
        <v>0</v>
      </c>
      <c r="CR4189">
        <v>0</v>
      </c>
      <c r="CS4189">
        <v>0</v>
      </c>
      <c r="CY4189" t="s">
        <v>123</v>
      </c>
      <c r="CZ4189" t="s">
        <v>124</v>
      </c>
      <c r="DD4189" t="str" cm="1">
        <f t="array" ref="DD4189">TEXT(_xlfn.SEQUENCE(1, DATEDIF(AG4189, AH4189, "m") + 1, AG4189, 30), "YYYY-APMM")</f>
        <v>2014-AP01</v>
      </c>
      <c r="DN4189">
        <f t="shared" si="130"/>
        <v>454.4</v>
      </c>
      <c r="DO4189" t="str">
        <f t="shared" si="131"/>
        <v>LABOR- SUBCONTRACTOR</v>
      </c>
    </row>
    <row r="4190" spans="1:119" x14ac:dyDescent="0.35">
      <c r="A4190" t="s">
        <v>105</v>
      </c>
      <c r="B4190">
        <v>503475</v>
      </c>
      <c r="C4190">
        <v>6359</v>
      </c>
      <c r="D4190">
        <v>125207</v>
      </c>
      <c r="E4190">
        <v>13662</v>
      </c>
      <c r="F4190">
        <v>0</v>
      </c>
      <c r="G4190" t="s">
        <v>106</v>
      </c>
      <c r="H4190" t="s">
        <v>106</v>
      </c>
      <c r="I4190" t="s">
        <v>106</v>
      </c>
      <c r="J4190" t="s">
        <v>107</v>
      </c>
      <c r="K4190" t="s">
        <v>108</v>
      </c>
      <c r="L4190" t="s">
        <v>109</v>
      </c>
      <c r="M4190" t="s">
        <v>110</v>
      </c>
      <c r="N4190" t="s">
        <v>9424</v>
      </c>
      <c r="O4190" t="s">
        <v>4715</v>
      </c>
      <c r="P4190">
        <v>8172</v>
      </c>
      <c r="Q4190">
        <v>136</v>
      </c>
      <c r="R4190">
        <v>0</v>
      </c>
      <c r="S4190">
        <v>200</v>
      </c>
      <c r="T4190">
        <v>0</v>
      </c>
      <c r="U4190">
        <v>674</v>
      </c>
      <c r="V4190">
        <v>674</v>
      </c>
      <c r="W4190">
        <v>200</v>
      </c>
      <c r="X4190">
        <v>0</v>
      </c>
      <c r="Y4190">
        <v>0</v>
      </c>
      <c r="Z4190">
        <v>0</v>
      </c>
      <c r="AD4190" s="1">
        <v>41664.333333333336</v>
      </c>
      <c r="AE4190" s="1">
        <v>41693.708333333336</v>
      </c>
      <c r="AG4190" s="1">
        <v>41644.333333333336</v>
      </c>
      <c r="AH4190" s="1">
        <v>41672.708333333336</v>
      </c>
      <c r="AI4190" s="1">
        <v>41644.333333333336</v>
      </c>
      <c r="AJ4190" s="1">
        <v>41672.708333333336</v>
      </c>
      <c r="AK4190" s="1">
        <v>41644.333333333336</v>
      </c>
      <c r="AL4190" s="1">
        <v>41672.708333333336</v>
      </c>
      <c r="AM4190" s="1">
        <v>41664.333333333336</v>
      </c>
      <c r="AN4190" s="1">
        <v>41693.708333333336</v>
      </c>
      <c r="AP4190" t="s">
        <v>113</v>
      </c>
      <c r="AU4190" t="s">
        <v>9425</v>
      </c>
      <c r="AY4190" t="s">
        <v>106</v>
      </c>
      <c r="AZ4190">
        <v>0</v>
      </c>
      <c r="BA4190">
        <v>0</v>
      </c>
      <c r="BD4190" s="3">
        <v>41321.662499999999</v>
      </c>
      <c r="BE4190" s="3">
        <v>41321.663888888892</v>
      </c>
      <c r="BF4190" t="s">
        <v>115</v>
      </c>
      <c r="BG4190" t="s">
        <v>115</v>
      </c>
      <c r="BH4190">
        <v>8149</v>
      </c>
      <c r="BM4190">
        <v>43490</v>
      </c>
      <c r="BR4190" t="s">
        <v>3200</v>
      </c>
      <c r="BS4190" t="s">
        <v>3201</v>
      </c>
      <c r="BU4190">
        <v>1</v>
      </c>
      <c r="BV4190" t="s">
        <v>118</v>
      </c>
      <c r="BX4190" t="s">
        <v>119</v>
      </c>
      <c r="BY4190" t="s">
        <v>119</v>
      </c>
      <c r="BZ4190" t="s">
        <v>119</v>
      </c>
      <c r="CA4190">
        <v>1</v>
      </c>
      <c r="CC4190" t="s">
        <v>120</v>
      </c>
      <c r="CH4190">
        <v>540</v>
      </c>
      <c r="CI4190">
        <v>40480</v>
      </c>
      <c r="CJ4190" t="s">
        <v>106</v>
      </c>
      <c r="CK4190" t="s">
        <v>106</v>
      </c>
      <c r="CL4190">
        <v>35</v>
      </c>
      <c r="CM4190" t="s">
        <v>4710</v>
      </c>
      <c r="CO4190">
        <v>125195</v>
      </c>
      <c r="CQ4190">
        <v>0</v>
      </c>
      <c r="CR4190">
        <v>0</v>
      </c>
      <c r="CS4190">
        <v>0</v>
      </c>
      <c r="CY4190" t="s">
        <v>123</v>
      </c>
      <c r="CZ4190" t="s">
        <v>124</v>
      </c>
      <c r="DD4190" t="str" cm="1">
        <f t="array" ref="DD4190">TEXT(_xlfn.SEQUENCE(1, DATEDIF(AG4190, AH4190, "m") + 1, AG4190, 30), "YYYY-APMM")</f>
        <v>2014-AP01</v>
      </c>
      <c r="DN4190">
        <f t="shared" si="130"/>
        <v>674</v>
      </c>
      <c r="DO4190" t="str">
        <f t="shared" si="131"/>
        <v>MANHOLES SK</v>
      </c>
    </row>
    <row r="4191" spans="1:119" x14ac:dyDescent="0.35">
      <c r="A4191" t="s">
        <v>105</v>
      </c>
      <c r="B4191">
        <v>503476</v>
      </c>
      <c r="C4191">
        <v>6359</v>
      </c>
      <c r="D4191">
        <v>125207</v>
      </c>
      <c r="E4191">
        <v>13662</v>
      </c>
      <c r="F4191">
        <v>0</v>
      </c>
      <c r="G4191" t="s">
        <v>106</v>
      </c>
      <c r="H4191" t="s">
        <v>106</v>
      </c>
      <c r="I4191" t="s">
        <v>106</v>
      </c>
      <c r="J4191" t="s">
        <v>107</v>
      </c>
      <c r="K4191" t="s">
        <v>108</v>
      </c>
      <c r="L4191" t="s">
        <v>109</v>
      </c>
      <c r="M4191" t="s">
        <v>110</v>
      </c>
      <c r="N4191" t="s">
        <v>9426</v>
      </c>
      <c r="O4191" t="s">
        <v>4718</v>
      </c>
      <c r="P4191">
        <v>8177</v>
      </c>
      <c r="Q4191">
        <v>136</v>
      </c>
      <c r="R4191">
        <v>0</v>
      </c>
      <c r="S4191">
        <v>200</v>
      </c>
      <c r="T4191">
        <v>0</v>
      </c>
      <c r="U4191">
        <v>152</v>
      </c>
      <c r="V4191">
        <v>152</v>
      </c>
      <c r="W4191">
        <v>200</v>
      </c>
      <c r="X4191">
        <v>110</v>
      </c>
      <c r="Y4191">
        <v>0</v>
      </c>
      <c r="Z4191">
        <v>110</v>
      </c>
      <c r="AD4191" s="1">
        <v>41669.333333333336</v>
      </c>
      <c r="AE4191" s="1">
        <v>41699.708333333336</v>
      </c>
      <c r="AG4191" s="1">
        <v>41650.333333333336</v>
      </c>
      <c r="AH4191" s="1">
        <v>41678.708333333336</v>
      </c>
      <c r="AI4191" s="1">
        <v>41650.333333333336</v>
      </c>
      <c r="AJ4191" s="1">
        <v>41678.708333333336</v>
      </c>
      <c r="AK4191" s="1">
        <v>41650.333333333336</v>
      </c>
      <c r="AL4191" s="1">
        <v>41678.708333333336</v>
      </c>
      <c r="AM4191" s="1">
        <v>41669.333333333336</v>
      </c>
      <c r="AN4191" s="1">
        <v>41699.708333333336</v>
      </c>
      <c r="AP4191" t="s">
        <v>113</v>
      </c>
      <c r="AU4191" t="e">
        <f>+EEjljAYQLKVTRalqRfDIw</f>
        <v>#NAME?</v>
      </c>
      <c r="AY4191" t="s">
        <v>106</v>
      </c>
      <c r="AZ4191">
        <v>0</v>
      </c>
      <c r="BA4191">
        <v>0</v>
      </c>
      <c r="BD4191" s="3">
        <v>41321.662499999999</v>
      </c>
      <c r="BE4191" s="3">
        <v>41321.663888888892</v>
      </c>
      <c r="BF4191" t="s">
        <v>115</v>
      </c>
      <c r="BG4191" t="s">
        <v>115</v>
      </c>
      <c r="BH4191">
        <v>8149</v>
      </c>
      <c r="BM4191">
        <v>43540</v>
      </c>
      <c r="BR4191" t="s">
        <v>1299</v>
      </c>
      <c r="BS4191" t="s">
        <v>1300</v>
      </c>
      <c r="BU4191">
        <v>1</v>
      </c>
      <c r="BV4191" t="s">
        <v>118</v>
      </c>
      <c r="BX4191" t="s">
        <v>119</v>
      </c>
      <c r="BY4191" t="s">
        <v>119</v>
      </c>
      <c r="BZ4191" t="s">
        <v>119</v>
      </c>
      <c r="CA4191">
        <v>1</v>
      </c>
      <c r="CC4191" t="s">
        <v>120</v>
      </c>
      <c r="CH4191">
        <v>540</v>
      </c>
      <c r="CI4191">
        <v>40480</v>
      </c>
      <c r="CJ4191" t="s">
        <v>106</v>
      </c>
      <c r="CK4191" t="s">
        <v>106</v>
      </c>
      <c r="CL4191">
        <v>35</v>
      </c>
      <c r="CM4191" t="s">
        <v>4710</v>
      </c>
      <c r="CO4191">
        <v>125195</v>
      </c>
      <c r="CQ4191">
        <v>0</v>
      </c>
      <c r="CR4191">
        <v>0</v>
      </c>
      <c r="CS4191">
        <v>0</v>
      </c>
      <c r="CY4191" t="s">
        <v>123</v>
      </c>
      <c r="CZ4191" t="s">
        <v>124</v>
      </c>
      <c r="DD4191" t="str" cm="1">
        <f t="array" ref="DD4191">TEXT(_xlfn.SEQUENCE(1, DATEDIF(AG4191, AH4191, "m") + 1, AG4191, 30), "YYYY-APMM")</f>
        <v>2014-AP01</v>
      </c>
      <c r="DN4191">
        <f t="shared" si="130"/>
        <v>152</v>
      </c>
      <c r="DO4191" t="str">
        <f t="shared" si="131"/>
        <v>LABOR - CIVIL</v>
      </c>
    </row>
    <row r="4192" spans="1:119" x14ac:dyDescent="0.35">
      <c r="A4192" t="s">
        <v>105</v>
      </c>
      <c r="B4192">
        <v>503477</v>
      </c>
      <c r="C4192">
        <v>6359</v>
      </c>
      <c r="D4192">
        <v>125207</v>
      </c>
      <c r="E4192">
        <v>13662</v>
      </c>
      <c r="F4192">
        <v>0</v>
      </c>
      <c r="G4192" t="s">
        <v>106</v>
      </c>
      <c r="H4192" t="s">
        <v>106</v>
      </c>
      <c r="I4192" t="s">
        <v>106</v>
      </c>
      <c r="J4192" t="s">
        <v>107</v>
      </c>
      <c r="K4192" t="s">
        <v>108</v>
      </c>
      <c r="L4192" t="s">
        <v>109</v>
      </c>
      <c r="M4192" t="s">
        <v>110</v>
      </c>
      <c r="N4192" t="s">
        <v>9427</v>
      </c>
      <c r="O4192" t="s">
        <v>4721</v>
      </c>
      <c r="P4192">
        <v>8178</v>
      </c>
      <c r="Q4192">
        <v>520</v>
      </c>
      <c r="R4192">
        <v>160</v>
      </c>
      <c r="S4192">
        <v>200</v>
      </c>
      <c r="T4192">
        <v>0</v>
      </c>
      <c r="U4192">
        <v>227.2</v>
      </c>
      <c r="V4192">
        <v>227.2</v>
      </c>
      <c r="W4192">
        <v>200</v>
      </c>
      <c r="X4192">
        <v>0</v>
      </c>
      <c r="Y4192">
        <v>0</v>
      </c>
      <c r="Z4192">
        <v>0</v>
      </c>
      <c r="AD4192" s="1">
        <v>41738.333333333336</v>
      </c>
      <c r="AE4192" s="1">
        <v>41766.708333333336</v>
      </c>
      <c r="AG4192" s="1">
        <v>41661.333333333336</v>
      </c>
      <c r="AH4192" s="1">
        <v>41690.708333333336</v>
      </c>
      <c r="AI4192" s="1">
        <v>41661.333333333336</v>
      </c>
      <c r="AJ4192" s="1">
        <v>41690.708333333336</v>
      </c>
      <c r="AK4192" s="1">
        <v>41661.333333333336</v>
      </c>
      <c r="AL4192" s="1">
        <v>41690.708333333336</v>
      </c>
      <c r="AM4192" s="1">
        <v>41738.333333333336</v>
      </c>
      <c r="AN4192" s="1">
        <v>41766.708333333336</v>
      </c>
      <c r="AP4192" t="s">
        <v>113</v>
      </c>
      <c r="AU4192" t="s">
        <v>9428</v>
      </c>
      <c r="AY4192" t="s">
        <v>106</v>
      </c>
      <c r="AZ4192">
        <v>0</v>
      </c>
      <c r="BA4192">
        <v>0</v>
      </c>
      <c r="BD4192" s="3">
        <v>41321.662499999999</v>
      </c>
      <c r="BE4192" s="3">
        <v>41321.663888888892</v>
      </c>
      <c r="BF4192" t="s">
        <v>115</v>
      </c>
      <c r="BG4192" t="s">
        <v>115</v>
      </c>
      <c r="BH4192">
        <v>8149</v>
      </c>
      <c r="BM4192">
        <v>43550</v>
      </c>
      <c r="BR4192" t="s">
        <v>116</v>
      </c>
      <c r="BS4192" t="s">
        <v>117</v>
      </c>
      <c r="BU4192">
        <v>1</v>
      </c>
      <c r="BV4192" t="s">
        <v>118</v>
      </c>
      <c r="BX4192" t="s">
        <v>119</v>
      </c>
      <c r="BY4192" t="s">
        <v>119</v>
      </c>
      <c r="BZ4192" t="s">
        <v>119</v>
      </c>
      <c r="CA4192">
        <v>1</v>
      </c>
      <c r="CC4192" t="s">
        <v>120</v>
      </c>
      <c r="CH4192">
        <v>540</v>
      </c>
      <c r="CI4192">
        <v>40480</v>
      </c>
      <c r="CJ4192" t="s">
        <v>106</v>
      </c>
      <c r="CK4192" t="s">
        <v>106</v>
      </c>
      <c r="CL4192">
        <v>35</v>
      </c>
      <c r="CM4192" t="s">
        <v>4710</v>
      </c>
      <c r="CO4192">
        <v>125195</v>
      </c>
      <c r="CQ4192">
        <v>0</v>
      </c>
      <c r="CR4192">
        <v>0</v>
      </c>
      <c r="CS4192">
        <v>0</v>
      </c>
      <c r="CY4192" t="s">
        <v>123</v>
      </c>
      <c r="CZ4192" t="s">
        <v>124</v>
      </c>
      <c r="DD4192" t="str" cm="1">
        <f t="array" ref="DD4192">TEXT(_xlfn.SEQUENCE(1, DATEDIF(AG4192, AH4192, "m") + 1, AG4192, 30), "YYYY-APMM")</f>
        <v>2014-AP01</v>
      </c>
      <c r="DN4192">
        <f t="shared" si="130"/>
        <v>227.2</v>
      </c>
      <c r="DO4192" t="str">
        <f t="shared" si="131"/>
        <v>LABOR- SUBCONTRACTOR</v>
      </c>
    </row>
    <row r="4193" spans="1:119" x14ac:dyDescent="0.35">
      <c r="A4193" t="s">
        <v>105</v>
      </c>
      <c r="B4193">
        <v>503478</v>
      </c>
      <c r="C4193">
        <v>6359</v>
      </c>
      <c r="D4193">
        <v>125207</v>
      </c>
      <c r="E4193">
        <v>13662</v>
      </c>
      <c r="F4193">
        <v>0</v>
      </c>
      <c r="G4193" t="s">
        <v>106</v>
      </c>
      <c r="H4193" t="s">
        <v>106</v>
      </c>
      <c r="I4193" t="s">
        <v>106</v>
      </c>
      <c r="J4193" t="s">
        <v>107</v>
      </c>
      <c r="K4193" t="s">
        <v>108</v>
      </c>
      <c r="L4193" t="s">
        <v>109</v>
      </c>
      <c r="M4193" t="s">
        <v>110</v>
      </c>
      <c r="N4193" t="s">
        <v>9429</v>
      </c>
      <c r="O4193" t="s">
        <v>4724</v>
      </c>
      <c r="P4193">
        <v>8178</v>
      </c>
      <c r="Q4193">
        <v>360</v>
      </c>
      <c r="R4193">
        <v>224</v>
      </c>
      <c r="S4193">
        <v>200</v>
      </c>
      <c r="T4193">
        <v>0</v>
      </c>
      <c r="U4193">
        <v>170.4</v>
      </c>
      <c r="V4193">
        <v>170.4</v>
      </c>
      <c r="W4193">
        <v>200</v>
      </c>
      <c r="X4193">
        <v>0</v>
      </c>
      <c r="Y4193">
        <v>0</v>
      </c>
      <c r="Z4193">
        <v>0</v>
      </c>
      <c r="AD4193" s="1">
        <v>41746.333333333336</v>
      </c>
      <c r="AE4193" s="1">
        <v>41774.708333333336</v>
      </c>
      <c r="AG4193" s="1">
        <v>41694.333333333336</v>
      </c>
      <c r="AH4193" s="1">
        <v>41722.708333333336</v>
      </c>
      <c r="AI4193" s="1">
        <v>41694.333333333336</v>
      </c>
      <c r="AJ4193" s="1">
        <v>41722.708333333336</v>
      </c>
      <c r="AK4193" s="1">
        <v>41694.333333333336</v>
      </c>
      <c r="AL4193" s="1">
        <v>41722.708333333336</v>
      </c>
      <c r="AM4193" s="1">
        <v>41746.333333333336</v>
      </c>
      <c r="AN4193" s="1">
        <v>41774.708333333336</v>
      </c>
      <c r="AP4193" t="s">
        <v>113</v>
      </c>
      <c r="AU4193" t="s">
        <v>9430</v>
      </c>
      <c r="AY4193" t="s">
        <v>106</v>
      </c>
      <c r="AZ4193">
        <v>0</v>
      </c>
      <c r="BA4193">
        <v>0</v>
      </c>
      <c r="BD4193" s="3">
        <v>41321.662499999999</v>
      </c>
      <c r="BE4193" s="3">
        <v>41321.663888888892</v>
      </c>
      <c r="BF4193" t="s">
        <v>115</v>
      </c>
      <c r="BG4193" t="s">
        <v>115</v>
      </c>
      <c r="BH4193">
        <v>8149</v>
      </c>
      <c r="BM4193">
        <v>43550</v>
      </c>
      <c r="BR4193" t="s">
        <v>116</v>
      </c>
      <c r="BS4193" t="s">
        <v>117</v>
      </c>
      <c r="BU4193">
        <v>1</v>
      </c>
      <c r="BV4193" t="s">
        <v>118</v>
      </c>
      <c r="BX4193" t="s">
        <v>119</v>
      </c>
      <c r="BY4193" t="s">
        <v>119</v>
      </c>
      <c r="BZ4193" t="s">
        <v>119</v>
      </c>
      <c r="CA4193">
        <v>1</v>
      </c>
      <c r="CC4193" t="s">
        <v>120</v>
      </c>
      <c r="CH4193">
        <v>540</v>
      </c>
      <c r="CI4193">
        <v>40480</v>
      </c>
      <c r="CJ4193" t="s">
        <v>106</v>
      </c>
      <c r="CK4193" t="s">
        <v>106</v>
      </c>
      <c r="CL4193">
        <v>35</v>
      </c>
      <c r="CM4193" t="s">
        <v>4710</v>
      </c>
      <c r="CO4193">
        <v>125195</v>
      </c>
      <c r="CQ4193">
        <v>0</v>
      </c>
      <c r="CR4193">
        <v>0</v>
      </c>
      <c r="CS4193">
        <v>0</v>
      </c>
      <c r="CY4193" t="s">
        <v>123</v>
      </c>
      <c r="CZ4193" t="s">
        <v>124</v>
      </c>
      <c r="DD4193" t="str" cm="1">
        <f t="array" ref="DD4193:DE4193">TEXT(_xlfn.SEQUENCE(1, DATEDIF(AG4193, AH4193, "m") + 1, AG4193, 30), "YYYY-APMM")</f>
        <v>2014-AP02</v>
      </c>
      <c r="DE4193" t="str">
        <v>2014-AP03</v>
      </c>
      <c r="DN4193">
        <f t="shared" si="130"/>
        <v>85.2</v>
      </c>
      <c r="DO4193" t="str">
        <f t="shared" si="131"/>
        <v>LABOR- SUBCONTRACTOR</v>
      </c>
    </row>
    <row r="4194" spans="1:119" x14ac:dyDescent="0.35">
      <c r="A4194" t="s">
        <v>105</v>
      </c>
      <c r="B4194">
        <v>503479</v>
      </c>
      <c r="C4194">
        <v>6359</v>
      </c>
      <c r="D4194">
        <v>125208</v>
      </c>
      <c r="E4194">
        <v>13662</v>
      </c>
      <c r="F4194">
        <v>0</v>
      </c>
      <c r="G4194" t="s">
        <v>106</v>
      </c>
      <c r="H4194" t="s">
        <v>106</v>
      </c>
      <c r="I4194" t="s">
        <v>106</v>
      </c>
      <c r="J4194" t="s">
        <v>107</v>
      </c>
      <c r="K4194" t="s">
        <v>108</v>
      </c>
      <c r="L4194" t="s">
        <v>109</v>
      </c>
      <c r="M4194" t="s">
        <v>110</v>
      </c>
      <c r="N4194" t="s">
        <v>9431</v>
      </c>
      <c r="O4194" t="s">
        <v>4822</v>
      </c>
      <c r="P4194">
        <v>8165</v>
      </c>
      <c r="Q4194">
        <v>208</v>
      </c>
      <c r="R4194">
        <v>0</v>
      </c>
      <c r="S4194">
        <v>200</v>
      </c>
      <c r="T4194">
        <v>0</v>
      </c>
      <c r="U4194">
        <v>182</v>
      </c>
      <c r="V4194">
        <v>182</v>
      </c>
      <c r="W4194">
        <v>200</v>
      </c>
      <c r="X4194">
        <v>0</v>
      </c>
      <c r="Y4194">
        <v>0</v>
      </c>
      <c r="Z4194">
        <v>0</v>
      </c>
      <c r="AD4194" s="1">
        <v>41693.333333333336</v>
      </c>
      <c r="AE4194" s="1">
        <v>41721.708333333336</v>
      </c>
      <c r="AG4194" s="1">
        <v>41661.333333333336</v>
      </c>
      <c r="AH4194" s="1">
        <v>41690.708333333336</v>
      </c>
      <c r="AI4194" s="1">
        <v>41661.333333333336</v>
      </c>
      <c r="AJ4194" s="1">
        <v>41690.708333333336</v>
      </c>
      <c r="AK4194" s="1">
        <v>41661.333333333336</v>
      </c>
      <c r="AL4194" s="1">
        <v>41690.708333333336</v>
      </c>
      <c r="AM4194" s="1">
        <v>41693.333333333336</v>
      </c>
      <c r="AN4194" s="1">
        <v>41721.708333333336</v>
      </c>
      <c r="AP4194" t="s">
        <v>113</v>
      </c>
      <c r="AU4194" t="s">
        <v>9432</v>
      </c>
      <c r="AY4194" t="s">
        <v>106</v>
      </c>
      <c r="AZ4194">
        <v>0</v>
      </c>
      <c r="BA4194">
        <v>0</v>
      </c>
      <c r="BD4194" s="3">
        <v>41321.662499999999</v>
      </c>
      <c r="BE4194" s="3">
        <v>41321.663888888892</v>
      </c>
      <c r="BF4194" t="s">
        <v>115</v>
      </c>
      <c r="BG4194" t="s">
        <v>115</v>
      </c>
      <c r="BH4194">
        <v>8149</v>
      </c>
      <c r="BM4194">
        <v>43420</v>
      </c>
      <c r="BR4194" t="s">
        <v>3122</v>
      </c>
      <c r="BS4194" t="s">
        <v>3123</v>
      </c>
      <c r="BU4194">
        <v>1</v>
      </c>
      <c r="BV4194" t="s">
        <v>118</v>
      </c>
      <c r="BX4194" t="s">
        <v>119</v>
      </c>
      <c r="BY4194" t="s">
        <v>119</v>
      </c>
      <c r="BZ4194" t="s">
        <v>119</v>
      </c>
      <c r="CA4194">
        <v>1</v>
      </c>
      <c r="CC4194" t="s">
        <v>120</v>
      </c>
      <c r="CH4194">
        <v>540</v>
      </c>
      <c r="CI4194">
        <v>40510</v>
      </c>
      <c r="CJ4194" t="s">
        <v>106</v>
      </c>
      <c r="CK4194" t="s">
        <v>106</v>
      </c>
      <c r="CL4194">
        <v>50</v>
      </c>
      <c r="CM4194" t="s">
        <v>4824</v>
      </c>
      <c r="CO4194">
        <v>125195</v>
      </c>
      <c r="CQ4194">
        <v>0</v>
      </c>
      <c r="CR4194">
        <v>0</v>
      </c>
      <c r="CS4194">
        <v>0</v>
      </c>
      <c r="CY4194" t="s">
        <v>123</v>
      </c>
      <c r="CZ4194" t="s">
        <v>124</v>
      </c>
      <c r="DD4194" t="str" cm="1">
        <f t="array" ref="DD4194">TEXT(_xlfn.SEQUENCE(1, DATEDIF(AG4194, AH4194, "m") + 1, AG4194, 30), "YYYY-APMM")</f>
        <v>2014-AP01</v>
      </c>
      <c r="DN4194">
        <f t="shared" si="130"/>
        <v>182</v>
      </c>
      <c r="DO4194" t="str">
        <f t="shared" si="131"/>
        <v>STEEL FIXERS SK</v>
      </c>
    </row>
    <row r="4195" spans="1:119" x14ac:dyDescent="0.35">
      <c r="A4195" t="s">
        <v>105</v>
      </c>
      <c r="B4195">
        <v>503480</v>
      </c>
      <c r="C4195">
        <v>6359</v>
      </c>
      <c r="D4195">
        <v>125208</v>
      </c>
      <c r="E4195">
        <v>13662</v>
      </c>
      <c r="F4195">
        <v>0</v>
      </c>
      <c r="G4195" t="s">
        <v>106</v>
      </c>
      <c r="H4195" t="s">
        <v>106</v>
      </c>
      <c r="I4195" t="s">
        <v>106</v>
      </c>
      <c r="J4195" t="s">
        <v>107</v>
      </c>
      <c r="K4195" t="s">
        <v>108</v>
      </c>
      <c r="L4195" t="s">
        <v>109</v>
      </c>
      <c r="M4195" t="s">
        <v>110</v>
      </c>
      <c r="N4195" t="s">
        <v>9433</v>
      </c>
      <c r="O4195" t="s">
        <v>4826</v>
      </c>
      <c r="P4195">
        <v>8178</v>
      </c>
      <c r="Q4195">
        <v>208</v>
      </c>
      <c r="R4195">
        <v>0</v>
      </c>
      <c r="S4195">
        <v>200</v>
      </c>
      <c r="T4195">
        <v>0</v>
      </c>
      <c r="U4195">
        <v>14</v>
      </c>
      <c r="V4195">
        <v>14</v>
      </c>
      <c r="W4195">
        <v>200</v>
      </c>
      <c r="X4195">
        <v>0</v>
      </c>
      <c r="Y4195">
        <v>0</v>
      </c>
      <c r="Z4195">
        <v>0</v>
      </c>
      <c r="AD4195" s="1">
        <v>41709.333333333336</v>
      </c>
      <c r="AE4195" s="1">
        <v>41737.708333333336</v>
      </c>
      <c r="AG4195" s="1">
        <v>41678.333333333336</v>
      </c>
      <c r="AH4195" s="1">
        <v>41707.708333333336</v>
      </c>
      <c r="AI4195" s="1">
        <v>41678.333333333336</v>
      </c>
      <c r="AJ4195" s="1">
        <v>41707.708333333336</v>
      </c>
      <c r="AK4195" s="1">
        <v>41678.333333333336</v>
      </c>
      <c r="AL4195" s="1">
        <v>41707.708333333336</v>
      </c>
      <c r="AM4195" s="1">
        <v>41709.333333333336</v>
      </c>
      <c r="AN4195" s="1">
        <v>41737.708333333336</v>
      </c>
      <c r="AP4195" t="s">
        <v>113</v>
      </c>
      <c r="AU4195" t="s">
        <v>9434</v>
      </c>
      <c r="AY4195" t="s">
        <v>106</v>
      </c>
      <c r="AZ4195">
        <v>0</v>
      </c>
      <c r="BA4195">
        <v>0</v>
      </c>
      <c r="BD4195" s="3">
        <v>41321.662499999999</v>
      </c>
      <c r="BE4195" s="3">
        <v>41321.663888888892</v>
      </c>
      <c r="BF4195" t="s">
        <v>115</v>
      </c>
      <c r="BG4195" t="s">
        <v>115</v>
      </c>
      <c r="BH4195">
        <v>8149</v>
      </c>
      <c r="BM4195">
        <v>43550</v>
      </c>
      <c r="BR4195" t="s">
        <v>116</v>
      </c>
      <c r="BS4195" t="s">
        <v>117</v>
      </c>
      <c r="BU4195">
        <v>1</v>
      </c>
      <c r="BV4195" t="s">
        <v>118</v>
      </c>
      <c r="BX4195" t="s">
        <v>119</v>
      </c>
      <c r="BY4195" t="s">
        <v>119</v>
      </c>
      <c r="BZ4195" t="s">
        <v>119</v>
      </c>
      <c r="CA4195">
        <v>1</v>
      </c>
      <c r="CC4195" t="s">
        <v>120</v>
      </c>
      <c r="CH4195">
        <v>540</v>
      </c>
      <c r="CI4195">
        <v>40510</v>
      </c>
      <c r="CJ4195" t="s">
        <v>106</v>
      </c>
      <c r="CK4195" t="s">
        <v>106</v>
      </c>
      <c r="CL4195">
        <v>50</v>
      </c>
      <c r="CM4195" t="s">
        <v>4824</v>
      </c>
      <c r="CO4195">
        <v>125195</v>
      </c>
      <c r="CQ4195">
        <v>0</v>
      </c>
      <c r="CR4195">
        <v>0</v>
      </c>
      <c r="CS4195">
        <v>0</v>
      </c>
      <c r="CY4195" t="s">
        <v>123</v>
      </c>
      <c r="CZ4195" t="s">
        <v>124</v>
      </c>
      <c r="DD4195" t="str" cm="1">
        <f t="array" ref="DD4195:DE4195">TEXT(_xlfn.SEQUENCE(1, DATEDIF(AG4195, AH4195, "m") + 1, AG4195, 30), "YYYY-APMM")</f>
        <v>2014-AP02</v>
      </c>
      <c r="DE4195" t="str">
        <v>2014-AP03</v>
      </c>
      <c r="DN4195">
        <f t="shared" si="130"/>
        <v>7</v>
      </c>
      <c r="DO4195" t="str">
        <f t="shared" si="131"/>
        <v>LABOR- SUBCONTRACTOR</v>
      </c>
    </row>
    <row r="4196" spans="1:119" x14ac:dyDescent="0.35">
      <c r="A4196" t="s">
        <v>105</v>
      </c>
      <c r="B4196">
        <v>503481</v>
      </c>
      <c r="C4196">
        <v>6359</v>
      </c>
      <c r="D4196">
        <v>125208</v>
      </c>
      <c r="E4196">
        <v>13662</v>
      </c>
      <c r="F4196">
        <v>0</v>
      </c>
      <c r="G4196" t="s">
        <v>106</v>
      </c>
      <c r="H4196" t="s">
        <v>106</v>
      </c>
      <c r="I4196" t="s">
        <v>106</v>
      </c>
      <c r="J4196" t="s">
        <v>107</v>
      </c>
      <c r="K4196" t="s">
        <v>108</v>
      </c>
      <c r="L4196" t="s">
        <v>109</v>
      </c>
      <c r="M4196" t="s">
        <v>110</v>
      </c>
      <c r="N4196" t="s">
        <v>9435</v>
      </c>
      <c r="O4196" t="s">
        <v>4829</v>
      </c>
      <c r="P4196">
        <v>8165</v>
      </c>
      <c r="Q4196">
        <v>208</v>
      </c>
      <c r="R4196">
        <v>0</v>
      </c>
      <c r="S4196">
        <v>200</v>
      </c>
      <c r="T4196">
        <v>0</v>
      </c>
      <c r="U4196">
        <v>112</v>
      </c>
      <c r="V4196">
        <v>112</v>
      </c>
      <c r="W4196">
        <v>200</v>
      </c>
      <c r="X4196">
        <v>0</v>
      </c>
      <c r="Y4196">
        <v>0</v>
      </c>
      <c r="Z4196">
        <v>0</v>
      </c>
      <c r="AD4196" s="1">
        <v>41738.333333333336</v>
      </c>
      <c r="AE4196" s="1">
        <v>41766.708333333336</v>
      </c>
      <c r="AG4196" s="1">
        <v>41708.333333333336</v>
      </c>
      <c r="AH4196" s="1">
        <v>41736.708333333336</v>
      </c>
      <c r="AI4196" s="1">
        <v>41708.333333333336</v>
      </c>
      <c r="AJ4196" s="1">
        <v>41736.708333333336</v>
      </c>
      <c r="AK4196" s="1">
        <v>41708.333333333336</v>
      </c>
      <c r="AL4196" s="1">
        <v>41736.708333333336</v>
      </c>
      <c r="AM4196" s="1">
        <v>41738.333333333336</v>
      </c>
      <c r="AN4196" s="1">
        <v>41766.708333333336</v>
      </c>
      <c r="AP4196" t="s">
        <v>113</v>
      </c>
      <c r="AU4196" t="s">
        <v>9436</v>
      </c>
      <c r="AY4196" t="s">
        <v>106</v>
      </c>
      <c r="AZ4196">
        <v>0</v>
      </c>
      <c r="BA4196">
        <v>0</v>
      </c>
      <c r="BD4196" s="3">
        <v>41321.662499999999</v>
      </c>
      <c r="BE4196" s="3">
        <v>41321.663888888892</v>
      </c>
      <c r="BF4196" t="s">
        <v>115</v>
      </c>
      <c r="BG4196" t="s">
        <v>115</v>
      </c>
      <c r="BH4196">
        <v>8149</v>
      </c>
      <c r="BM4196">
        <v>43420</v>
      </c>
      <c r="BR4196" t="s">
        <v>3122</v>
      </c>
      <c r="BS4196" t="s">
        <v>3123</v>
      </c>
      <c r="BU4196">
        <v>1</v>
      </c>
      <c r="BV4196" t="s">
        <v>118</v>
      </c>
      <c r="BX4196" t="s">
        <v>119</v>
      </c>
      <c r="BY4196" t="s">
        <v>119</v>
      </c>
      <c r="BZ4196" t="s">
        <v>119</v>
      </c>
      <c r="CA4196">
        <v>1</v>
      </c>
      <c r="CC4196" t="s">
        <v>120</v>
      </c>
      <c r="CH4196">
        <v>540</v>
      </c>
      <c r="CI4196">
        <v>40510</v>
      </c>
      <c r="CJ4196" t="s">
        <v>106</v>
      </c>
      <c r="CK4196" t="s">
        <v>106</v>
      </c>
      <c r="CL4196">
        <v>50</v>
      </c>
      <c r="CM4196" t="s">
        <v>4824</v>
      </c>
      <c r="CO4196">
        <v>125195</v>
      </c>
      <c r="CQ4196">
        <v>0</v>
      </c>
      <c r="CR4196">
        <v>0</v>
      </c>
      <c r="CS4196">
        <v>0</v>
      </c>
      <c r="CY4196" t="s">
        <v>123</v>
      </c>
      <c r="CZ4196" t="s">
        <v>124</v>
      </c>
      <c r="DD4196" t="str" cm="1">
        <f t="array" ref="DD4196">TEXT(_xlfn.SEQUENCE(1, DATEDIF(AG4196, AH4196, "m") + 1, AG4196, 30), "YYYY-APMM")</f>
        <v>2014-AP03</v>
      </c>
      <c r="DN4196">
        <f t="shared" si="130"/>
        <v>112</v>
      </c>
      <c r="DO4196" t="str">
        <f t="shared" si="131"/>
        <v>STEEL FIXERS SK</v>
      </c>
    </row>
    <row r="4197" spans="1:119" x14ac:dyDescent="0.35">
      <c r="A4197" t="s">
        <v>105</v>
      </c>
      <c r="B4197">
        <v>503482</v>
      </c>
      <c r="C4197">
        <v>6359</v>
      </c>
      <c r="D4197">
        <v>125208</v>
      </c>
      <c r="E4197">
        <v>13662</v>
      </c>
      <c r="F4197">
        <v>0</v>
      </c>
      <c r="G4197" t="s">
        <v>106</v>
      </c>
      <c r="H4197" t="s">
        <v>106</v>
      </c>
      <c r="I4197" t="s">
        <v>106</v>
      </c>
      <c r="J4197" t="s">
        <v>107</v>
      </c>
      <c r="K4197" t="s">
        <v>108</v>
      </c>
      <c r="L4197" t="s">
        <v>109</v>
      </c>
      <c r="M4197" t="s">
        <v>110</v>
      </c>
      <c r="N4197" t="s">
        <v>9437</v>
      </c>
      <c r="O4197" t="s">
        <v>4832</v>
      </c>
      <c r="P4197">
        <v>8165</v>
      </c>
      <c r="Q4197">
        <v>344</v>
      </c>
      <c r="R4197">
        <v>208</v>
      </c>
      <c r="S4197">
        <v>200</v>
      </c>
      <c r="T4197">
        <v>0</v>
      </c>
      <c r="U4197">
        <v>42</v>
      </c>
      <c r="V4197">
        <v>42</v>
      </c>
      <c r="W4197">
        <v>200</v>
      </c>
      <c r="X4197">
        <v>0</v>
      </c>
      <c r="Y4197">
        <v>0</v>
      </c>
      <c r="Z4197">
        <v>0</v>
      </c>
      <c r="AD4197" s="1">
        <v>41770.333333333336</v>
      </c>
      <c r="AE4197" s="1">
        <v>41798.708333333336</v>
      </c>
      <c r="AG4197" s="1">
        <v>41720.333333333336</v>
      </c>
      <c r="AH4197" s="1">
        <v>41748.708333333336</v>
      </c>
      <c r="AI4197" s="1">
        <v>41720.333333333336</v>
      </c>
      <c r="AJ4197" s="1">
        <v>41748.708333333336</v>
      </c>
      <c r="AK4197" s="1">
        <v>41720.333333333336</v>
      </c>
      <c r="AL4197" s="1">
        <v>41748.708333333336</v>
      </c>
      <c r="AM4197" s="1">
        <v>41770.333333333336</v>
      </c>
      <c r="AN4197" s="1">
        <v>41798.708333333336</v>
      </c>
      <c r="AP4197" t="s">
        <v>113</v>
      </c>
      <c r="AU4197" t="s">
        <v>9438</v>
      </c>
      <c r="AY4197" t="s">
        <v>106</v>
      </c>
      <c r="AZ4197">
        <v>0</v>
      </c>
      <c r="BA4197">
        <v>0</v>
      </c>
      <c r="BD4197" s="3">
        <v>41321.662499999999</v>
      </c>
      <c r="BE4197" s="3">
        <v>41321.663888888892</v>
      </c>
      <c r="BF4197" t="s">
        <v>115</v>
      </c>
      <c r="BG4197" t="s">
        <v>115</v>
      </c>
      <c r="BH4197">
        <v>8149</v>
      </c>
      <c r="BM4197">
        <v>43420</v>
      </c>
      <c r="BR4197" t="s">
        <v>3122</v>
      </c>
      <c r="BS4197" t="s">
        <v>3123</v>
      </c>
      <c r="BU4197">
        <v>1</v>
      </c>
      <c r="BV4197" t="s">
        <v>118</v>
      </c>
      <c r="BX4197" t="s">
        <v>119</v>
      </c>
      <c r="BY4197" t="s">
        <v>119</v>
      </c>
      <c r="BZ4197" t="s">
        <v>119</v>
      </c>
      <c r="CA4197">
        <v>1</v>
      </c>
      <c r="CC4197" t="s">
        <v>120</v>
      </c>
      <c r="CH4197">
        <v>540</v>
      </c>
      <c r="CI4197">
        <v>40510</v>
      </c>
      <c r="CJ4197" t="s">
        <v>106</v>
      </c>
      <c r="CK4197" t="s">
        <v>106</v>
      </c>
      <c r="CL4197">
        <v>50</v>
      </c>
      <c r="CM4197" t="s">
        <v>4824</v>
      </c>
      <c r="CO4197">
        <v>125195</v>
      </c>
      <c r="CQ4197">
        <v>0</v>
      </c>
      <c r="CR4197">
        <v>0</v>
      </c>
      <c r="CS4197">
        <v>0</v>
      </c>
      <c r="CY4197" t="s">
        <v>123</v>
      </c>
      <c r="CZ4197" t="s">
        <v>124</v>
      </c>
      <c r="DD4197" t="str" cm="1">
        <f t="array" ref="DD4197">TEXT(_xlfn.SEQUENCE(1, DATEDIF(AG4197, AH4197, "m") + 1, AG4197, 30), "YYYY-APMM")</f>
        <v>2014-AP03</v>
      </c>
      <c r="DN4197">
        <f t="shared" si="130"/>
        <v>42</v>
      </c>
      <c r="DO4197" t="str">
        <f t="shared" si="131"/>
        <v>STEEL FIXERS SK</v>
      </c>
    </row>
    <row r="4198" spans="1:119" x14ac:dyDescent="0.35">
      <c r="A4198" t="s">
        <v>105</v>
      </c>
      <c r="B4198">
        <v>503483</v>
      </c>
      <c r="C4198">
        <v>6359</v>
      </c>
      <c r="D4198">
        <v>125211</v>
      </c>
      <c r="E4198">
        <v>13662</v>
      </c>
      <c r="F4198">
        <v>0</v>
      </c>
      <c r="G4198" t="s">
        <v>106</v>
      </c>
      <c r="H4198" t="s">
        <v>106</v>
      </c>
      <c r="I4198" t="s">
        <v>106</v>
      </c>
      <c r="J4198" t="s">
        <v>107</v>
      </c>
      <c r="K4198" t="s">
        <v>108</v>
      </c>
      <c r="L4198" t="s">
        <v>109</v>
      </c>
      <c r="M4198" t="s">
        <v>110</v>
      </c>
      <c r="N4198" t="s">
        <v>9439</v>
      </c>
      <c r="O4198" t="s">
        <v>3209</v>
      </c>
      <c r="P4198">
        <v>8177</v>
      </c>
      <c r="Q4198">
        <v>152</v>
      </c>
      <c r="R4198">
        <v>0</v>
      </c>
      <c r="S4198">
        <v>120</v>
      </c>
      <c r="T4198">
        <v>0</v>
      </c>
      <c r="U4198">
        <v>444</v>
      </c>
      <c r="V4198">
        <v>444</v>
      </c>
      <c r="W4198">
        <v>120</v>
      </c>
      <c r="X4198">
        <v>300</v>
      </c>
      <c r="Y4198">
        <v>0</v>
      </c>
      <c r="Z4198">
        <v>300</v>
      </c>
      <c r="AD4198" s="1">
        <v>41633.333333333336</v>
      </c>
      <c r="AE4198" s="1">
        <v>41650.708333333336</v>
      </c>
      <c r="AG4198" s="1">
        <v>41610.333333333336</v>
      </c>
      <c r="AH4198" s="1">
        <v>41627.708333333336</v>
      </c>
      <c r="AI4198" s="1">
        <v>41610.333333333336</v>
      </c>
      <c r="AJ4198" s="1">
        <v>41627.708333333336</v>
      </c>
      <c r="AK4198" s="1">
        <v>41610.333333333336</v>
      </c>
      <c r="AL4198" s="1">
        <v>41627.708333333336</v>
      </c>
      <c r="AM4198" s="1">
        <v>41633.333333333336</v>
      </c>
      <c r="AN4198" s="1">
        <v>41650.708333333336</v>
      </c>
      <c r="AP4198" t="s">
        <v>113</v>
      </c>
      <c r="AU4198" t="s">
        <v>9440</v>
      </c>
      <c r="AY4198" t="s">
        <v>106</v>
      </c>
      <c r="AZ4198">
        <v>0</v>
      </c>
      <c r="BA4198">
        <v>0</v>
      </c>
      <c r="BD4198" s="3">
        <v>41321.662499999999</v>
      </c>
      <c r="BE4198" s="3">
        <v>41321.663888888892</v>
      </c>
      <c r="BF4198" t="s">
        <v>115</v>
      </c>
      <c r="BG4198" t="s">
        <v>115</v>
      </c>
      <c r="BH4198">
        <v>8149</v>
      </c>
      <c r="BM4198">
        <v>43540</v>
      </c>
      <c r="BR4198" t="s">
        <v>1299</v>
      </c>
      <c r="BS4198" t="s">
        <v>1300</v>
      </c>
      <c r="BU4198">
        <v>1</v>
      </c>
      <c r="BV4198" t="s">
        <v>118</v>
      </c>
      <c r="BX4198" t="s">
        <v>119</v>
      </c>
      <c r="BY4198" t="s">
        <v>119</v>
      </c>
      <c r="BZ4198" t="s">
        <v>119</v>
      </c>
      <c r="CA4198">
        <v>1</v>
      </c>
      <c r="CC4198" t="s">
        <v>120</v>
      </c>
      <c r="CH4198">
        <v>540</v>
      </c>
      <c r="CI4198">
        <v>40580</v>
      </c>
      <c r="CJ4198" t="s">
        <v>106</v>
      </c>
      <c r="CK4198" t="s">
        <v>106</v>
      </c>
      <c r="CL4198">
        <v>10</v>
      </c>
      <c r="CM4198" t="s">
        <v>4836</v>
      </c>
      <c r="CO4198">
        <v>125210</v>
      </c>
      <c r="CQ4198">
        <v>0</v>
      </c>
      <c r="CR4198">
        <v>0</v>
      </c>
      <c r="CS4198">
        <v>0</v>
      </c>
      <c r="CY4198" t="s">
        <v>123</v>
      </c>
      <c r="CZ4198" t="s">
        <v>124</v>
      </c>
      <c r="DD4198" t="str" cm="1">
        <f t="array" ref="DD4198">TEXT(_xlfn.SEQUENCE(1, DATEDIF(AG4198, AH4198, "m") + 1, AG4198, 30), "YYYY-APMM")</f>
        <v>2013-AP12</v>
      </c>
      <c r="DN4198">
        <f t="shared" si="130"/>
        <v>444</v>
      </c>
      <c r="DO4198" t="str">
        <f t="shared" si="131"/>
        <v>LABOR - CIVIL</v>
      </c>
    </row>
    <row r="4199" spans="1:119" x14ac:dyDescent="0.35">
      <c r="A4199" t="s">
        <v>105</v>
      </c>
      <c r="B4199">
        <v>503484</v>
      </c>
      <c r="C4199">
        <v>6359</v>
      </c>
      <c r="D4199">
        <v>125211</v>
      </c>
      <c r="E4199">
        <v>13662</v>
      </c>
      <c r="F4199">
        <v>0</v>
      </c>
      <c r="G4199" t="s">
        <v>106</v>
      </c>
      <c r="H4199" t="s">
        <v>106</v>
      </c>
      <c r="I4199" t="s">
        <v>106</v>
      </c>
      <c r="J4199" t="s">
        <v>107</v>
      </c>
      <c r="K4199" t="s">
        <v>108</v>
      </c>
      <c r="L4199" t="s">
        <v>109</v>
      </c>
      <c r="M4199" t="s">
        <v>110</v>
      </c>
      <c r="N4199" t="s">
        <v>9441</v>
      </c>
      <c r="O4199" t="s">
        <v>4838</v>
      </c>
      <c r="P4199">
        <v>8163</v>
      </c>
      <c r="Q4199">
        <v>152</v>
      </c>
      <c r="R4199">
        <v>0</v>
      </c>
      <c r="S4199">
        <v>80</v>
      </c>
      <c r="T4199">
        <v>0</v>
      </c>
      <c r="U4199">
        <v>200</v>
      </c>
      <c r="V4199">
        <v>200</v>
      </c>
      <c r="W4199">
        <v>80</v>
      </c>
      <c r="X4199">
        <v>0</v>
      </c>
      <c r="Y4199">
        <v>0</v>
      </c>
      <c r="Z4199">
        <v>0</v>
      </c>
      <c r="AD4199" s="1">
        <v>41651.333333333336</v>
      </c>
      <c r="AE4199" s="1">
        <v>41661.708333333336</v>
      </c>
      <c r="AG4199" s="1">
        <v>41629.333333333336</v>
      </c>
      <c r="AH4199" s="1">
        <v>41639.708333333336</v>
      </c>
      <c r="AI4199" s="1">
        <v>41629.333333333336</v>
      </c>
      <c r="AJ4199" s="1">
        <v>41639.708333333336</v>
      </c>
      <c r="AK4199" s="1">
        <v>41629.333333333336</v>
      </c>
      <c r="AL4199" s="1">
        <v>41639.708333333336</v>
      </c>
      <c r="AM4199" s="1">
        <v>41651.333333333336</v>
      </c>
      <c r="AN4199" s="1">
        <v>41661.708333333336</v>
      </c>
      <c r="AP4199" t="s">
        <v>113</v>
      </c>
      <c r="AU4199" t="s">
        <v>9442</v>
      </c>
      <c r="AY4199" t="s">
        <v>106</v>
      </c>
      <c r="AZ4199">
        <v>0</v>
      </c>
      <c r="BA4199">
        <v>0</v>
      </c>
      <c r="BD4199" s="3">
        <v>41321.662499999999</v>
      </c>
      <c r="BE4199" s="3">
        <v>41321.663888888892</v>
      </c>
      <c r="BF4199" t="s">
        <v>115</v>
      </c>
      <c r="BG4199" t="s">
        <v>115</v>
      </c>
      <c r="BH4199">
        <v>8149</v>
      </c>
      <c r="BM4199">
        <v>43400</v>
      </c>
      <c r="BR4199" t="s">
        <v>3114</v>
      </c>
      <c r="BS4199" t="s">
        <v>3115</v>
      </c>
      <c r="BU4199">
        <v>1</v>
      </c>
      <c r="BV4199" t="s">
        <v>118</v>
      </c>
      <c r="BX4199" t="s">
        <v>119</v>
      </c>
      <c r="BY4199" t="s">
        <v>119</v>
      </c>
      <c r="BZ4199" t="s">
        <v>119</v>
      </c>
      <c r="CA4199">
        <v>1</v>
      </c>
      <c r="CC4199" t="s">
        <v>120</v>
      </c>
      <c r="CH4199">
        <v>540</v>
      </c>
      <c r="CI4199">
        <v>40580</v>
      </c>
      <c r="CJ4199" t="s">
        <v>106</v>
      </c>
      <c r="CK4199" t="s">
        <v>106</v>
      </c>
      <c r="CL4199">
        <v>10</v>
      </c>
      <c r="CM4199" t="s">
        <v>4836</v>
      </c>
      <c r="CO4199">
        <v>125210</v>
      </c>
      <c r="CQ4199">
        <v>0</v>
      </c>
      <c r="CR4199">
        <v>0</v>
      </c>
      <c r="CS4199">
        <v>0</v>
      </c>
      <c r="CY4199" t="s">
        <v>123</v>
      </c>
      <c r="CZ4199" t="s">
        <v>124</v>
      </c>
      <c r="DD4199" t="str" cm="1">
        <f t="array" ref="DD4199">TEXT(_xlfn.SEQUENCE(1, DATEDIF(AG4199, AH4199, "m") + 1, AG4199, 30), "YYYY-APMM")</f>
        <v>2013-AP12</v>
      </c>
      <c r="DN4199">
        <f t="shared" si="130"/>
        <v>200</v>
      </c>
      <c r="DO4199" t="str">
        <f t="shared" si="131"/>
        <v>BLINDING MASON SK</v>
      </c>
    </row>
    <row r="4200" spans="1:119" x14ac:dyDescent="0.35">
      <c r="A4200" t="s">
        <v>105</v>
      </c>
      <c r="B4200">
        <v>503485</v>
      </c>
      <c r="C4200">
        <v>6359</v>
      </c>
      <c r="D4200">
        <v>125211</v>
      </c>
      <c r="E4200">
        <v>13662</v>
      </c>
      <c r="F4200">
        <v>0</v>
      </c>
      <c r="G4200" t="s">
        <v>106</v>
      </c>
      <c r="H4200" t="s">
        <v>106</v>
      </c>
      <c r="I4200" t="s">
        <v>106</v>
      </c>
      <c r="J4200" t="s">
        <v>107</v>
      </c>
      <c r="K4200" t="s">
        <v>108</v>
      </c>
      <c r="L4200" t="s">
        <v>109</v>
      </c>
      <c r="M4200" t="s">
        <v>110</v>
      </c>
      <c r="N4200" t="s">
        <v>9443</v>
      </c>
      <c r="O4200" t="s">
        <v>4841</v>
      </c>
      <c r="P4200">
        <v>8165</v>
      </c>
      <c r="Q4200">
        <v>152</v>
      </c>
      <c r="R4200">
        <v>0</v>
      </c>
      <c r="S4200">
        <v>80</v>
      </c>
      <c r="T4200">
        <v>0</v>
      </c>
      <c r="U4200">
        <v>630</v>
      </c>
      <c r="V4200">
        <v>630</v>
      </c>
      <c r="W4200">
        <v>80</v>
      </c>
      <c r="X4200">
        <v>0</v>
      </c>
      <c r="Y4200">
        <v>0</v>
      </c>
      <c r="Z4200">
        <v>0</v>
      </c>
      <c r="AD4200" s="1">
        <v>41662.333333333336</v>
      </c>
      <c r="AE4200" s="1">
        <v>41673.708333333336</v>
      </c>
      <c r="AG4200" s="1">
        <v>41640.333333333336</v>
      </c>
      <c r="AH4200" s="1">
        <v>41651.708333333336</v>
      </c>
      <c r="AI4200" s="1">
        <v>41640.333333333336</v>
      </c>
      <c r="AJ4200" s="1">
        <v>41651.708333333336</v>
      </c>
      <c r="AK4200" s="1">
        <v>41640.333333333336</v>
      </c>
      <c r="AL4200" s="1">
        <v>41651.708333333336</v>
      </c>
      <c r="AM4200" s="1">
        <v>41662.333333333336</v>
      </c>
      <c r="AN4200" s="1">
        <v>41673.708333333336</v>
      </c>
      <c r="AP4200" t="s">
        <v>113</v>
      </c>
      <c r="AU4200" t="s">
        <v>9444</v>
      </c>
      <c r="AY4200" t="s">
        <v>106</v>
      </c>
      <c r="AZ4200">
        <v>0</v>
      </c>
      <c r="BA4200">
        <v>0</v>
      </c>
      <c r="BD4200" s="3">
        <v>41321.662499999999</v>
      </c>
      <c r="BE4200" s="3">
        <v>41321.663888888892</v>
      </c>
      <c r="BF4200" t="s">
        <v>115</v>
      </c>
      <c r="BG4200" t="s">
        <v>115</v>
      </c>
      <c r="BH4200">
        <v>8149</v>
      </c>
      <c r="BM4200">
        <v>43420</v>
      </c>
      <c r="BR4200" t="s">
        <v>3122</v>
      </c>
      <c r="BS4200" t="s">
        <v>3123</v>
      </c>
      <c r="BU4200">
        <v>1</v>
      </c>
      <c r="BV4200" t="s">
        <v>118</v>
      </c>
      <c r="BX4200" t="s">
        <v>119</v>
      </c>
      <c r="BY4200" t="s">
        <v>119</v>
      </c>
      <c r="BZ4200" t="s">
        <v>119</v>
      </c>
      <c r="CA4200">
        <v>1</v>
      </c>
      <c r="CC4200" t="s">
        <v>120</v>
      </c>
      <c r="CH4200">
        <v>540</v>
      </c>
      <c r="CI4200">
        <v>40580</v>
      </c>
      <c r="CJ4200" t="s">
        <v>106</v>
      </c>
      <c r="CK4200" t="s">
        <v>106</v>
      </c>
      <c r="CL4200">
        <v>10</v>
      </c>
      <c r="CM4200" t="s">
        <v>4836</v>
      </c>
      <c r="CO4200">
        <v>125210</v>
      </c>
      <c r="CQ4200">
        <v>0</v>
      </c>
      <c r="CR4200">
        <v>0</v>
      </c>
      <c r="CS4200">
        <v>0</v>
      </c>
      <c r="CY4200" t="s">
        <v>123</v>
      </c>
      <c r="CZ4200" t="s">
        <v>124</v>
      </c>
      <c r="DD4200" t="str" cm="1">
        <f t="array" ref="DD4200">TEXT(_xlfn.SEQUENCE(1, DATEDIF(AG4200, AH4200, "m") + 1, AG4200, 30), "YYYY-APMM")</f>
        <v>2014-AP01</v>
      </c>
      <c r="DN4200">
        <f t="shared" si="130"/>
        <v>630</v>
      </c>
      <c r="DO4200" t="str">
        <f t="shared" si="131"/>
        <v>STEEL FIXERS SK</v>
      </c>
    </row>
    <row r="4201" spans="1:119" x14ac:dyDescent="0.35">
      <c r="A4201" t="s">
        <v>105</v>
      </c>
      <c r="B4201">
        <v>503486</v>
      </c>
      <c r="C4201">
        <v>6359</v>
      </c>
      <c r="D4201">
        <v>125211</v>
      </c>
      <c r="E4201">
        <v>13662</v>
      </c>
      <c r="F4201">
        <v>0</v>
      </c>
      <c r="G4201" t="s">
        <v>106</v>
      </c>
      <c r="H4201" t="s">
        <v>106</v>
      </c>
      <c r="I4201" t="s">
        <v>106</v>
      </c>
      <c r="J4201" t="s">
        <v>107</v>
      </c>
      <c r="K4201" t="s">
        <v>108</v>
      </c>
      <c r="L4201" t="s">
        <v>109</v>
      </c>
      <c r="M4201" t="s">
        <v>110</v>
      </c>
      <c r="N4201" t="s">
        <v>9445</v>
      </c>
      <c r="O4201" t="s">
        <v>4844</v>
      </c>
      <c r="P4201">
        <v>8165</v>
      </c>
      <c r="Q4201">
        <v>152</v>
      </c>
      <c r="R4201">
        <v>0</v>
      </c>
      <c r="S4201">
        <v>200</v>
      </c>
      <c r="T4201">
        <v>0</v>
      </c>
      <c r="U4201">
        <v>1708</v>
      </c>
      <c r="V4201">
        <v>1708</v>
      </c>
      <c r="W4201">
        <v>200</v>
      </c>
      <c r="X4201">
        <v>0</v>
      </c>
      <c r="Y4201">
        <v>0</v>
      </c>
      <c r="Z4201">
        <v>0</v>
      </c>
      <c r="AD4201" s="1">
        <v>41674.333333333336</v>
      </c>
      <c r="AE4201" s="1">
        <v>41703.708333333336</v>
      </c>
      <c r="AG4201" s="1">
        <v>41652.333333333336</v>
      </c>
      <c r="AH4201" s="1">
        <v>41680.708333333336</v>
      </c>
      <c r="AI4201" s="1">
        <v>41652.333333333336</v>
      </c>
      <c r="AJ4201" s="1">
        <v>41680.708333333336</v>
      </c>
      <c r="AK4201" s="1">
        <v>41652.333333333336</v>
      </c>
      <c r="AL4201" s="1">
        <v>41680.708333333336</v>
      </c>
      <c r="AM4201" s="1">
        <v>41674.333333333336</v>
      </c>
      <c r="AN4201" s="1">
        <v>41703.708333333336</v>
      </c>
      <c r="AP4201" t="s">
        <v>113</v>
      </c>
      <c r="AU4201" t="s">
        <v>9446</v>
      </c>
      <c r="AY4201" t="s">
        <v>106</v>
      </c>
      <c r="AZ4201">
        <v>0</v>
      </c>
      <c r="BA4201">
        <v>0</v>
      </c>
      <c r="BD4201" s="3">
        <v>41321.662499999999</v>
      </c>
      <c r="BE4201" s="3">
        <v>41321.663888888892</v>
      </c>
      <c r="BF4201" t="s">
        <v>115</v>
      </c>
      <c r="BG4201" t="s">
        <v>115</v>
      </c>
      <c r="BH4201">
        <v>8149</v>
      </c>
      <c r="BM4201">
        <v>43420</v>
      </c>
      <c r="BR4201" t="s">
        <v>3122</v>
      </c>
      <c r="BS4201" t="s">
        <v>3123</v>
      </c>
      <c r="BU4201">
        <v>1</v>
      </c>
      <c r="BV4201" t="s">
        <v>118</v>
      </c>
      <c r="BX4201" t="s">
        <v>119</v>
      </c>
      <c r="BY4201" t="s">
        <v>119</v>
      </c>
      <c r="BZ4201" t="s">
        <v>119</v>
      </c>
      <c r="CA4201">
        <v>1</v>
      </c>
      <c r="CC4201" t="s">
        <v>120</v>
      </c>
      <c r="CH4201">
        <v>540</v>
      </c>
      <c r="CI4201">
        <v>40580</v>
      </c>
      <c r="CJ4201" t="s">
        <v>106</v>
      </c>
      <c r="CK4201" t="s">
        <v>106</v>
      </c>
      <c r="CL4201">
        <v>10</v>
      </c>
      <c r="CM4201" t="s">
        <v>4836</v>
      </c>
      <c r="CO4201">
        <v>125210</v>
      </c>
      <c r="CQ4201">
        <v>0</v>
      </c>
      <c r="CR4201">
        <v>0</v>
      </c>
      <c r="CS4201">
        <v>0</v>
      </c>
      <c r="CY4201" t="s">
        <v>123</v>
      </c>
      <c r="CZ4201" t="s">
        <v>124</v>
      </c>
      <c r="DD4201" t="str" cm="1">
        <f t="array" ref="DD4201">TEXT(_xlfn.SEQUENCE(1, DATEDIF(AG4201, AH4201, "m") + 1, AG4201, 30), "YYYY-APMM")</f>
        <v>2014-AP01</v>
      </c>
      <c r="DN4201">
        <f t="shared" si="130"/>
        <v>1708</v>
      </c>
      <c r="DO4201" t="str">
        <f t="shared" si="131"/>
        <v>STEEL FIXERS SK</v>
      </c>
    </row>
    <row r="4202" spans="1:119" x14ac:dyDescent="0.35">
      <c r="A4202" t="s">
        <v>105</v>
      </c>
      <c r="B4202">
        <v>503487</v>
      </c>
      <c r="C4202">
        <v>6359</v>
      </c>
      <c r="D4202">
        <v>125211</v>
      </c>
      <c r="E4202">
        <v>13662</v>
      </c>
      <c r="F4202">
        <v>0</v>
      </c>
      <c r="G4202" t="s">
        <v>106</v>
      </c>
      <c r="H4202" t="s">
        <v>106</v>
      </c>
      <c r="I4202" t="s">
        <v>106</v>
      </c>
      <c r="J4202" t="s">
        <v>107</v>
      </c>
      <c r="K4202" t="s">
        <v>108</v>
      </c>
      <c r="L4202" t="s">
        <v>109</v>
      </c>
      <c r="M4202" t="s">
        <v>110</v>
      </c>
      <c r="N4202" t="s">
        <v>9447</v>
      </c>
      <c r="O4202" t="s">
        <v>4847</v>
      </c>
      <c r="P4202">
        <v>8165</v>
      </c>
      <c r="Q4202">
        <v>152</v>
      </c>
      <c r="R4202">
        <v>0</v>
      </c>
      <c r="S4202">
        <v>160</v>
      </c>
      <c r="T4202">
        <v>0</v>
      </c>
      <c r="U4202">
        <v>490</v>
      </c>
      <c r="V4202">
        <v>490</v>
      </c>
      <c r="W4202">
        <v>160</v>
      </c>
      <c r="X4202">
        <v>0</v>
      </c>
      <c r="Y4202">
        <v>0</v>
      </c>
      <c r="Z4202">
        <v>0</v>
      </c>
      <c r="AD4202" s="1">
        <v>41704.333333333336</v>
      </c>
      <c r="AE4202" s="1">
        <v>41727.708333333336</v>
      </c>
      <c r="AG4202" s="1">
        <v>41682.333333333336</v>
      </c>
      <c r="AH4202" s="1">
        <v>41704.708333333336</v>
      </c>
      <c r="AI4202" s="1">
        <v>41682.333333333336</v>
      </c>
      <c r="AJ4202" s="1">
        <v>41704.708333333336</v>
      </c>
      <c r="AK4202" s="1">
        <v>41682.333333333336</v>
      </c>
      <c r="AL4202" s="1">
        <v>41704.708333333336</v>
      </c>
      <c r="AM4202" s="1">
        <v>41704.333333333336</v>
      </c>
      <c r="AN4202" s="1">
        <v>41727.708333333336</v>
      </c>
      <c r="AP4202" t="s">
        <v>113</v>
      </c>
      <c r="AU4202" t="s">
        <v>9448</v>
      </c>
      <c r="AY4202" t="s">
        <v>106</v>
      </c>
      <c r="AZ4202">
        <v>0</v>
      </c>
      <c r="BA4202">
        <v>0</v>
      </c>
      <c r="BD4202" s="3">
        <v>41321.662499999999</v>
      </c>
      <c r="BE4202" s="3">
        <v>41321.663888888892</v>
      </c>
      <c r="BF4202" t="s">
        <v>115</v>
      </c>
      <c r="BG4202" t="s">
        <v>115</v>
      </c>
      <c r="BH4202">
        <v>8149</v>
      </c>
      <c r="BM4202">
        <v>43420</v>
      </c>
      <c r="BR4202" t="s">
        <v>3122</v>
      </c>
      <c r="BS4202" t="s">
        <v>3123</v>
      </c>
      <c r="BU4202">
        <v>1</v>
      </c>
      <c r="BV4202" t="s">
        <v>118</v>
      </c>
      <c r="BX4202" t="s">
        <v>119</v>
      </c>
      <c r="BY4202" t="s">
        <v>119</v>
      </c>
      <c r="BZ4202" t="s">
        <v>119</v>
      </c>
      <c r="CA4202">
        <v>1</v>
      </c>
      <c r="CC4202" t="s">
        <v>120</v>
      </c>
      <c r="CH4202">
        <v>540</v>
      </c>
      <c r="CI4202">
        <v>40580</v>
      </c>
      <c r="CJ4202" t="s">
        <v>106</v>
      </c>
      <c r="CK4202" t="s">
        <v>106</v>
      </c>
      <c r="CL4202">
        <v>10</v>
      </c>
      <c r="CM4202" t="s">
        <v>4836</v>
      </c>
      <c r="CO4202">
        <v>125210</v>
      </c>
      <c r="CQ4202">
        <v>0</v>
      </c>
      <c r="CR4202">
        <v>0</v>
      </c>
      <c r="CS4202">
        <v>0</v>
      </c>
      <c r="CY4202" t="s">
        <v>123</v>
      </c>
      <c r="CZ4202" t="s">
        <v>124</v>
      </c>
      <c r="DD4202" t="str" cm="1">
        <f t="array" ref="DD4202">TEXT(_xlfn.SEQUENCE(1, DATEDIF(AG4202, AH4202, "m") + 1, AG4202, 30), "YYYY-APMM")</f>
        <v>2014-AP02</v>
      </c>
      <c r="DN4202">
        <f t="shared" si="130"/>
        <v>490</v>
      </c>
      <c r="DO4202" t="str">
        <f t="shared" si="131"/>
        <v>STEEL FIXERS SK</v>
      </c>
    </row>
    <row r="4203" spans="1:119" x14ac:dyDescent="0.35">
      <c r="A4203" t="s">
        <v>105</v>
      </c>
      <c r="B4203">
        <v>503488</v>
      </c>
      <c r="C4203">
        <v>6359</v>
      </c>
      <c r="D4203">
        <v>125211</v>
      </c>
      <c r="E4203">
        <v>13662</v>
      </c>
      <c r="F4203">
        <v>0</v>
      </c>
      <c r="G4203" t="s">
        <v>106</v>
      </c>
      <c r="H4203" t="s">
        <v>106</v>
      </c>
      <c r="I4203" t="s">
        <v>106</v>
      </c>
      <c r="J4203" t="s">
        <v>107</v>
      </c>
      <c r="K4203" t="s">
        <v>108</v>
      </c>
      <c r="L4203" t="s">
        <v>109</v>
      </c>
      <c r="M4203" t="s">
        <v>110</v>
      </c>
      <c r="N4203" t="s">
        <v>9449</v>
      </c>
      <c r="O4203" t="s">
        <v>4853</v>
      </c>
      <c r="P4203">
        <v>8164</v>
      </c>
      <c r="Q4203">
        <v>152</v>
      </c>
      <c r="R4203">
        <v>0</v>
      </c>
      <c r="S4203">
        <v>40</v>
      </c>
      <c r="T4203">
        <v>0</v>
      </c>
      <c r="U4203">
        <v>66</v>
      </c>
      <c r="V4203">
        <v>66</v>
      </c>
      <c r="W4203">
        <v>40</v>
      </c>
      <c r="X4203">
        <v>0</v>
      </c>
      <c r="Y4203">
        <v>0</v>
      </c>
      <c r="Z4203">
        <v>0</v>
      </c>
      <c r="AD4203" s="1">
        <v>41752.333333333336</v>
      </c>
      <c r="AE4203" s="1">
        <v>41757.708333333336</v>
      </c>
      <c r="AG4203" s="1">
        <v>41730.333333333336</v>
      </c>
      <c r="AH4203" s="1">
        <v>41735.708333333336</v>
      </c>
      <c r="AI4203" s="1">
        <v>41730.333333333336</v>
      </c>
      <c r="AJ4203" s="1">
        <v>41735.708333333336</v>
      </c>
      <c r="AK4203" s="1">
        <v>41730.333333333336</v>
      </c>
      <c r="AL4203" s="1">
        <v>41735.708333333336</v>
      </c>
      <c r="AM4203" s="1">
        <v>41752.333333333336</v>
      </c>
      <c r="AN4203" s="1">
        <v>41757.708333333336</v>
      </c>
      <c r="AP4203" t="s">
        <v>113</v>
      </c>
      <c r="AU4203" t="s">
        <v>9450</v>
      </c>
      <c r="AY4203" t="s">
        <v>106</v>
      </c>
      <c r="AZ4203">
        <v>0</v>
      </c>
      <c r="BA4203">
        <v>0</v>
      </c>
      <c r="BD4203" s="3">
        <v>41321.662499999999</v>
      </c>
      <c r="BE4203" s="3">
        <v>41321.663888888892</v>
      </c>
      <c r="BF4203" t="s">
        <v>115</v>
      </c>
      <c r="BG4203" t="s">
        <v>115</v>
      </c>
      <c r="BH4203">
        <v>8149</v>
      </c>
      <c r="BM4203">
        <v>43410</v>
      </c>
      <c r="BR4203" t="s">
        <v>2865</v>
      </c>
      <c r="BS4203" t="s">
        <v>2866</v>
      </c>
      <c r="BU4203">
        <v>1</v>
      </c>
      <c r="BV4203" t="s">
        <v>118</v>
      </c>
      <c r="BX4203" t="s">
        <v>119</v>
      </c>
      <c r="BY4203" t="s">
        <v>119</v>
      </c>
      <c r="BZ4203" t="s">
        <v>119</v>
      </c>
      <c r="CA4203">
        <v>1</v>
      </c>
      <c r="CC4203" t="s">
        <v>120</v>
      </c>
      <c r="CH4203">
        <v>540</v>
      </c>
      <c r="CI4203">
        <v>40580</v>
      </c>
      <c r="CJ4203" t="s">
        <v>106</v>
      </c>
      <c r="CK4203" t="s">
        <v>106</v>
      </c>
      <c r="CL4203">
        <v>10</v>
      </c>
      <c r="CM4203" t="s">
        <v>4836</v>
      </c>
      <c r="CO4203">
        <v>125210</v>
      </c>
      <c r="CQ4203">
        <v>0</v>
      </c>
      <c r="CR4203">
        <v>0</v>
      </c>
      <c r="CS4203">
        <v>0</v>
      </c>
      <c r="CY4203" t="s">
        <v>123</v>
      </c>
      <c r="CZ4203" t="s">
        <v>124</v>
      </c>
      <c r="DD4203" t="str" cm="1">
        <f t="array" ref="DD4203">TEXT(_xlfn.SEQUENCE(1, DATEDIF(AG4203, AH4203, "m") + 1, AG4203, 30), "YYYY-APMM")</f>
        <v>2014-AP04</v>
      </c>
      <c r="DN4203">
        <f t="shared" si="130"/>
        <v>66</v>
      </c>
      <c r="DO4203" t="str">
        <f t="shared" si="131"/>
        <v>SCREED MASON SK</v>
      </c>
    </row>
    <row r="4204" spans="1:119" x14ac:dyDescent="0.35">
      <c r="A4204" t="s">
        <v>105</v>
      </c>
      <c r="B4204">
        <v>503489</v>
      </c>
      <c r="C4204">
        <v>6359</v>
      </c>
      <c r="D4204">
        <v>125211</v>
      </c>
      <c r="E4204">
        <v>13662</v>
      </c>
      <c r="F4204">
        <v>0</v>
      </c>
      <c r="G4204" t="s">
        <v>106</v>
      </c>
      <c r="H4204" t="s">
        <v>106</v>
      </c>
      <c r="I4204" t="s">
        <v>106</v>
      </c>
      <c r="J4204" t="s">
        <v>107</v>
      </c>
      <c r="K4204" t="s">
        <v>108</v>
      </c>
      <c r="L4204" t="s">
        <v>109</v>
      </c>
      <c r="M4204" t="s">
        <v>110</v>
      </c>
      <c r="N4204" t="s">
        <v>9451</v>
      </c>
      <c r="O4204" t="s">
        <v>4856</v>
      </c>
      <c r="P4204">
        <v>8178</v>
      </c>
      <c r="Q4204">
        <v>152</v>
      </c>
      <c r="R4204">
        <v>0</v>
      </c>
      <c r="S4204">
        <v>40</v>
      </c>
      <c r="T4204">
        <v>0</v>
      </c>
      <c r="U4204">
        <v>44</v>
      </c>
      <c r="V4204">
        <v>44</v>
      </c>
      <c r="W4204">
        <v>40</v>
      </c>
      <c r="X4204">
        <v>0</v>
      </c>
      <c r="Y4204">
        <v>0</v>
      </c>
      <c r="Z4204">
        <v>0</v>
      </c>
      <c r="AD4204" s="1">
        <v>41787.333333333336</v>
      </c>
      <c r="AE4204" s="1">
        <v>41792.708333333336</v>
      </c>
      <c r="AG4204" s="1">
        <v>41765.333333333336</v>
      </c>
      <c r="AH4204" s="1">
        <v>41770.708333333336</v>
      </c>
      <c r="AI4204" s="1">
        <v>41765.333333333336</v>
      </c>
      <c r="AJ4204" s="1">
        <v>41770.708333333336</v>
      </c>
      <c r="AK4204" s="1">
        <v>41765.333333333336</v>
      </c>
      <c r="AL4204" s="1">
        <v>41770.708333333336</v>
      </c>
      <c r="AM4204" s="1">
        <v>41787.333333333336</v>
      </c>
      <c r="AN4204" s="1">
        <v>41792.708333333336</v>
      </c>
      <c r="AP4204" t="s">
        <v>113</v>
      </c>
      <c r="AU4204" t="s">
        <v>9452</v>
      </c>
      <c r="AY4204" t="s">
        <v>106</v>
      </c>
      <c r="AZ4204">
        <v>0</v>
      </c>
      <c r="BA4204">
        <v>0</v>
      </c>
      <c r="BD4204" s="3">
        <v>41321.662499999999</v>
      </c>
      <c r="BE4204" s="3">
        <v>41321.663888888892</v>
      </c>
      <c r="BF4204" t="s">
        <v>115</v>
      </c>
      <c r="BG4204" t="s">
        <v>115</v>
      </c>
      <c r="BH4204">
        <v>8149</v>
      </c>
      <c r="BM4204">
        <v>43550</v>
      </c>
      <c r="BR4204" t="s">
        <v>116</v>
      </c>
      <c r="BS4204" t="s">
        <v>117</v>
      </c>
      <c r="BU4204">
        <v>1</v>
      </c>
      <c r="BV4204" t="s">
        <v>118</v>
      </c>
      <c r="BX4204" t="s">
        <v>119</v>
      </c>
      <c r="BY4204" t="s">
        <v>119</v>
      </c>
      <c r="BZ4204" t="s">
        <v>119</v>
      </c>
      <c r="CA4204">
        <v>1</v>
      </c>
      <c r="CC4204" t="s">
        <v>120</v>
      </c>
      <c r="CH4204">
        <v>540</v>
      </c>
      <c r="CI4204">
        <v>40580</v>
      </c>
      <c r="CJ4204" t="s">
        <v>106</v>
      </c>
      <c r="CK4204" t="s">
        <v>106</v>
      </c>
      <c r="CL4204">
        <v>10</v>
      </c>
      <c r="CM4204" t="s">
        <v>4836</v>
      </c>
      <c r="CO4204">
        <v>125210</v>
      </c>
      <c r="CQ4204">
        <v>0</v>
      </c>
      <c r="CR4204">
        <v>0</v>
      </c>
      <c r="CS4204">
        <v>0</v>
      </c>
      <c r="CY4204" t="s">
        <v>123</v>
      </c>
      <c r="CZ4204" t="s">
        <v>124</v>
      </c>
      <c r="DD4204" t="str" cm="1">
        <f t="array" ref="DD4204">TEXT(_xlfn.SEQUENCE(1, DATEDIF(AG4204, AH4204, "m") + 1, AG4204, 30), "YYYY-APMM")</f>
        <v>2014-AP05</v>
      </c>
      <c r="DN4204">
        <f t="shared" si="130"/>
        <v>44</v>
      </c>
      <c r="DO4204" t="str">
        <f t="shared" si="131"/>
        <v>LABOR- SUBCONTRACTOR</v>
      </c>
    </row>
    <row r="4205" spans="1:119" x14ac:dyDescent="0.35">
      <c r="A4205" t="s">
        <v>105</v>
      </c>
      <c r="B4205">
        <v>503490</v>
      </c>
      <c r="C4205">
        <v>6359</v>
      </c>
      <c r="D4205">
        <v>125211</v>
      </c>
      <c r="E4205">
        <v>13662</v>
      </c>
      <c r="F4205">
        <v>0</v>
      </c>
      <c r="G4205" t="s">
        <v>106</v>
      </c>
      <c r="H4205" t="s">
        <v>106</v>
      </c>
      <c r="I4205" t="s">
        <v>106</v>
      </c>
      <c r="J4205" t="s">
        <v>107</v>
      </c>
      <c r="K4205" t="s">
        <v>108</v>
      </c>
      <c r="L4205" t="s">
        <v>109</v>
      </c>
      <c r="M4205" t="s">
        <v>110</v>
      </c>
      <c r="N4205" t="s">
        <v>9453</v>
      </c>
      <c r="O4205" t="s">
        <v>4859</v>
      </c>
      <c r="P4205">
        <v>8178</v>
      </c>
      <c r="Q4205">
        <v>152</v>
      </c>
      <c r="R4205">
        <v>0</v>
      </c>
      <c r="S4205">
        <v>40</v>
      </c>
      <c r="T4205">
        <v>0</v>
      </c>
      <c r="U4205">
        <v>14</v>
      </c>
      <c r="V4205">
        <v>14</v>
      </c>
      <c r="W4205">
        <v>40</v>
      </c>
      <c r="X4205">
        <v>0</v>
      </c>
      <c r="Y4205">
        <v>0</v>
      </c>
      <c r="Z4205">
        <v>0</v>
      </c>
      <c r="AD4205" s="1">
        <v>41793.333333333336</v>
      </c>
      <c r="AE4205" s="1">
        <v>41798.708333333336</v>
      </c>
      <c r="AG4205" s="1">
        <v>41771.333333333336</v>
      </c>
      <c r="AH4205" s="1">
        <v>41776.708333333336</v>
      </c>
      <c r="AI4205" s="1">
        <v>41771.333333333336</v>
      </c>
      <c r="AJ4205" s="1">
        <v>41776.708333333336</v>
      </c>
      <c r="AK4205" s="1">
        <v>41771.333333333336</v>
      </c>
      <c r="AL4205" s="1">
        <v>41776.708333333336</v>
      </c>
      <c r="AM4205" s="1">
        <v>41793.333333333336</v>
      </c>
      <c r="AN4205" s="1">
        <v>41798.708333333336</v>
      </c>
      <c r="AP4205" t="s">
        <v>113</v>
      </c>
      <c r="AU4205" t="s">
        <v>9454</v>
      </c>
      <c r="AY4205" t="s">
        <v>106</v>
      </c>
      <c r="AZ4205">
        <v>0</v>
      </c>
      <c r="BA4205">
        <v>0</v>
      </c>
      <c r="BD4205" s="3">
        <v>41321.662499999999</v>
      </c>
      <c r="BE4205" s="3">
        <v>41321.663888888892</v>
      </c>
      <c r="BF4205" t="s">
        <v>115</v>
      </c>
      <c r="BG4205" t="s">
        <v>115</v>
      </c>
      <c r="BH4205">
        <v>8149</v>
      </c>
      <c r="BM4205">
        <v>43550</v>
      </c>
      <c r="BR4205" t="s">
        <v>116</v>
      </c>
      <c r="BS4205" t="s">
        <v>117</v>
      </c>
      <c r="BU4205">
        <v>1</v>
      </c>
      <c r="BV4205" t="s">
        <v>118</v>
      </c>
      <c r="BX4205" t="s">
        <v>119</v>
      </c>
      <c r="BY4205" t="s">
        <v>119</v>
      </c>
      <c r="BZ4205" t="s">
        <v>119</v>
      </c>
      <c r="CA4205">
        <v>1</v>
      </c>
      <c r="CC4205" t="s">
        <v>120</v>
      </c>
      <c r="CH4205">
        <v>540</v>
      </c>
      <c r="CI4205">
        <v>40580</v>
      </c>
      <c r="CJ4205" t="s">
        <v>106</v>
      </c>
      <c r="CK4205" t="s">
        <v>106</v>
      </c>
      <c r="CL4205">
        <v>10</v>
      </c>
      <c r="CM4205" t="s">
        <v>4836</v>
      </c>
      <c r="CO4205">
        <v>125210</v>
      </c>
      <c r="CQ4205">
        <v>0</v>
      </c>
      <c r="CR4205">
        <v>0</v>
      </c>
      <c r="CS4205">
        <v>0</v>
      </c>
      <c r="CY4205" t="s">
        <v>123</v>
      </c>
      <c r="CZ4205" t="s">
        <v>124</v>
      </c>
      <c r="DD4205" t="str" cm="1">
        <f t="array" ref="DD4205">TEXT(_xlfn.SEQUENCE(1, DATEDIF(AG4205, AH4205, "m") + 1, AG4205, 30), "YYYY-APMM")</f>
        <v>2014-AP05</v>
      </c>
      <c r="DN4205">
        <f t="shared" si="130"/>
        <v>14</v>
      </c>
      <c r="DO4205" t="str">
        <f t="shared" si="131"/>
        <v>LABOR- SUBCONTRACTOR</v>
      </c>
    </row>
    <row r="4206" spans="1:119" x14ac:dyDescent="0.35">
      <c r="A4206" t="s">
        <v>105</v>
      </c>
      <c r="B4206">
        <v>503491</v>
      </c>
      <c r="C4206">
        <v>6359</v>
      </c>
      <c r="D4206">
        <v>125211</v>
      </c>
      <c r="E4206">
        <v>13662</v>
      </c>
      <c r="F4206">
        <v>0</v>
      </c>
      <c r="G4206" t="s">
        <v>106</v>
      </c>
      <c r="H4206" t="s">
        <v>106</v>
      </c>
      <c r="I4206" t="s">
        <v>106</v>
      </c>
      <c r="J4206" t="s">
        <v>107</v>
      </c>
      <c r="K4206" t="s">
        <v>108</v>
      </c>
      <c r="L4206" t="s">
        <v>109</v>
      </c>
      <c r="M4206" t="s">
        <v>110</v>
      </c>
      <c r="N4206" t="s">
        <v>9455</v>
      </c>
      <c r="O4206" t="s">
        <v>4862</v>
      </c>
      <c r="P4206">
        <v>8178</v>
      </c>
      <c r="Q4206">
        <v>152</v>
      </c>
      <c r="R4206">
        <v>152</v>
      </c>
      <c r="S4206">
        <v>40</v>
      </c>
      <c r="T4206">
        <v>0</v>
      </c>
      <c r="U4206">
        <v>164</v>
      </c>
      <c r="V4206">
        <v>164</v>
      </c>
      <c r="W4206">
        <v>40</v>
      </c>
      <c r="X4206">
        <v>0</v>
      </c>
      <c r="Y4206">
        <v>0</v>
      </c>
      <c r="Z4206">
        <v>0</v>
      </c>
      <c r="AD4206" s="1">
        <v>41799.333333333336</v>
      </c>
      <c r="AE4206" s="1">
        <v>41804.708333333336</v>
      </c>
      <c r="AG4206" s="1">
        <v>41777.333333333336</v>
      </c>
      <c r="AH4206" s="1">
        <v>41781.708333333336</v>
      </c>
      <c r="AI4206" s="1">
        <v>41777.333333333336</v>
      </c>
      <c r="AJ4206" s="1">
        <v>41781.708333333336</v>
      </c>
      <c r="AK4206" s="1">
        <v>41777.333333333336</v>
      </c>
      <c r="AL4206" s="1">
        <v>41781.708333333336</v>
      </c>
      <c r="AM4206" s="1">
        <v>41799.333333333336</v>
      </c>
      <c r="AN4206" s="1">
        <v>41804.708333333336</v>
      </c>
      <c r="AP4206" t="s">
        <v>113</v>
      </c>
      <c r="AU4206" t="e">
        <f>+sMgP8I0TXmT3lLdrWf9Fw</f>
        <v>#NAME?</v>
      </c>
      <c r="AY4206" t="s">
        <v>106</v>
      </c>
      <c r="AZ4206">
        <v>0</v>
      </c>
      <c r="BA4206">
        <v>0</v>
      </c>
      <c r="BD4206" s="3">
        <v>41321.662499999999</v>
      </c>
      <c r="BE4206" s="3">
        <v>41321.663888888892</v>
      </c>
      <c r="BF4206" t="s">
        <v>115</v>
      </c>
      <c r="BG4206" t="s">
        <v>115</v>
      </c>
      <c r="BH4206">
        <v>8149</v>
      </c>
      <c r="BM4206">
        <v>43550</v>
      </c>
      <c r="BR4206" t="s">
        <v>116</v>
      </c>
      <c r="BS4206" t="s">
        <v>117</v>
      </c>
      <c r="BU4206">
        <v>1</v>
      </c>
      <c r="BV4206" t="s">
        <v>118</v>
      </c>
      <c r="BX4206" t="s">
        <v>119</v>
      </c>
      <c r="BY4206" t="s">
        <v>119</v>
      </c>
      <c r="BZ4206" t="s">
        <v>119</v>
      </c>
      <c r="CA4206">
        <v>1</v>
      </c>
      <c r="CC4206" t="s">
        <v>120</v>
      </c>
      <c r="CH4206">
        <v>540</v>
      </c>
      <c r="CI4206">
        <v>40580</v>
      </c>
      <c r="CJ4206" t="s">
        <v>106</v>
      </c>
      <c r="CK4206" t="s">
        <v>106</v>
      </c>
      <c r="CL4206">
        <v>10</v>
      </c>
      <c r="CM4206" t="s">
        <v>4836</v>
      </c>
      <c r="CO4206">
        <v>125210</v>
      </c>
      <c r="CQ4206">
        <v>0</v>
      </c>
      <c r="CR4206">
        <v>0</v>
      </c>
      <c r="CS4206">
        <v>0</v>
      </c>
      <c r="CY4206" t="s">
        <v>123</v>
      </c>
      <c r="CZ4206" t="s">
        <v>124</v>
      </c>
      <c r="DD4206" t="str" cm="1">
        <f t="array" ref="DD4206">TEXT(_xlfn.SEQUENCE(1, DATEDIF(AG4206, AH4206, "m") + 1, AG4206, 30), "YYYY-APMM")</f>
        <v>2014-AP05</v>
      </c>
      <c r="DN4206">
        <f t="shared" si="130"/>
        <v>164</v>
      </c>
      <c r="DO4206" t="str">
        <f t="shared" si="131"/>
        <v>LABOR- SUBCONTRACTOR</v>
      </c>
    </row>
    <row r="4207" spans="1:119" x14ac:dyDescent="0.35">
      <c r="A4207" t="s">
        <v>105</v>
      </c>
      <c r="B4207">
        <v>503492</v>
      </c>
      <c r="C4207">
        <v>6359</v>
      </c>
      <c r="D4207">
        <v>125211</v>
      </c>
      <c r="E4207">
        <v>13662</v>
      </c>
      <c r="F4207">
        <v>0</v>
      </c>
      <c r="G4207" t="s">
        <v>106</v>
      </c>
      <c r="H4207" t="s">
        <v>106</v>
      </c>
      <c r="I4207" t="s">
        <v>106</v>
      </c>
      <c r="J4207" t="s">
        <v>107</v>
      </c>
      <c r="K4207" t="s">
        <v>108</v>
      </c>
      <c r="L4207" t="s">
        <v>109</v>
      </c>
      <c r="M4207" t="s">
        <v>110</v>
      </c>
      <c r="N4207" t="s">
        <v>9456</v>
      </c>
      <c r="O4207" t="s">
        <v>4865</v>
      </c>
      <c r="P4207">
        <v>8178</v>
      </c>
      <c r="Q4207">
        <v>152</v>
      </c>
      <c r="R4207">
        <v>0</v>
      </c>
      <c r="S4207">
        <v>200</v>
      </c>
      <c r="T4207">
        <v>0</v>
      </c>
      <c r="U4207">
        <v>50.4</v>
      </c>
      <c r="V4207">
        <v>50.4</v>
      </c>
      <c r="W4207">
        <v>200</v>
      </c>
      <c r="X4207">
        <v>0</v>
      </c>
      <c r="Y4207">
        <v>0</v>
      </c>
      <c r="Z4207">
        <v>0</v>
      </c>
      <c r="AD4207" s="1">
        <v>41758.333333333336</v>
      </c>
      <c r="AE4207" s="1">
        <v>41786.708333333336</v>
      </c>
      <c r="AG4207" s="1">
        <v>41736.333333333336</v>
      </c>
      <c r="AH4207" s="1">
        <v>41764.708333333336</v>
      </c>
      <c r="AI4207" s="1">
        <v>41736.333333333336</v>
      </c>
      <c r="AJ4207" s="1">
        <v>41764.708333333336</v>
      </c>
      <c r="AK4207" s="1">
        <v>41736.333333333336</v>
      </c>
      <c r="AL4207" s="1">
        <v>41764.708333333336</v>
      </c>
      <c r="AM4207" s="1">
        <v>41758.333333333336</v>
      </c>
      <c r="AN4207" s="1">
        <v>41786.708333333336</v>
      </c>
      <c r="AP4207" t="s">
        <v>113</v>
      </c>
      <c r="AU4207" t="s">
        <v>9457</v>
      </c>
      <c r="AY4207" t="s">
        <v>106</v>
      </c>
      <c r="AZ4207">
        <v>0</v>
      </c>
      <c r="BA4207">
        <v>0</v>
      </c>
      <c r="BD4207" s="3">
        <v>41321.662499999999</v>
      </c>
      <c r="BE4207" s="3">
        <v>41321.663888888892</v>
      </c>
      <c r="BF4207" t="s">
        <v>115</v>
      </c>
      <c r="BG4207" t="s">
        <v>115</v>
      </c>
      <c r="BH4207">
        <v>8149</v>
      </c>
      <c r="BM4207">
        <v>43550</v>
      </c>
      <c r="BR4207" t="s">
        <v>116</v>
      </c>
      <c r="BS4207" t="s">
        <v>117</v>
      </c>
      <c r="BU4207">
        <v>1</v>
      </c>
      <c r="BV4207" t="s">
        <v>118</v>
      </c>
      <c r="BX4207" t="s">
        <v>119</v>
      </c>
      <c r="BY4207" t="s">
        <v>119</v>
      </c>
      <c r="BZ4207" t="s">
        <v>119</v>
      </c>
      <c r="CA4207">
        <v>1</v>
      </c>
      <c r="CC4207" t="s">
        <v>120</v>
      </c>
      <c r="CH4207">
        <v>540</v>
      </c>
      <c r="CI4207">
        <v>40580</v>
      </c>
      <c r="CJ4207" t="s">
        <v>106</v>
      </c>
      <c r="CK4207" t="s">
        <v>106</v>
      </c>
      <c r="CL4207">
        <v>10</v>
      </c>
      <c r="CM4207" t="s">
        <v>4836</v>
      </c>
      <c r="CO4207">
        <v>125210</v>
      </c>
      <c r="CQ4207">
        <v>0</v>
      </c>
      <c r="CR4207">
        <v>0</v>
      </c>
      <c r="CS4207">
        <v>0</v>
      </c>
      <c r="CY4207" t="s">
        <v>123</v>
      </c>
      <c r="CZ4207" t="s">
        <v>124</v>
      </c>
      <c r="DD4207" t="str" cm="1">
        <f t="array" ref="DD4207">TEXT(_xlfn.SEQUENCE(1, DATEDIF(AG4207, AH4207, "m") + 1, AG4207, 30), "YYYY-APMM")</f>
        <v>2014-AP04</v>
      </c>
      <c r="DN4207">
        <f t="shared" si="130"/>
        <v>50.4</v>
      </c>
      <c r="DO4207" t="str">
        <f t="shared" si="131"/>
        <v>LABOR- SUBCONTRACTOR</v>
      </c>
    </row>
    <row r="4208" spans="1:119" x14ac:dyDescent="0.35">
      <c r="A4208" t="s">
        <v>105</v>
      </c>
      <c r="B4208">
        <v>503493</v>
      </c>
      <c r="C4208">
        <v>6359</v>
      </c>
      <c r="D4208">
        <v>125211</v>
      </c>
      <c r="E4208">
        <v>13662</v>
      </c>
      <c r="F4208">
        <v>0</v>
      </c>
      <c r="G4208" t="s">
        <v>106</v>
      </c>
      <c r="H4208" t="s">
        <v>106</v>
      </c>
      <c r="I4208" t="s">
        <v>106</v>
      </c>
      <c r="J4208" t="s">
        <v>107</v>
      </c>
      <c r="K4208" t="s">
        <v>108</v>
      </c>
      <c r="L4208" t="s">
        <v>109</v>
      </c>
      <c r="M4208" t="s">
        <v>110</v>
      </c>
      <c r="N4208" t="s">
        <v>9458</v>
      </c>
      <c r="O4208" t="s">
        <v>4868</v>
      </c>
      <c r="P4208">
        <v>8178</v>
      </c>
      <c r="Q4208">
        <v>152</v>
      </c>
      <c r="R4208">
        <v>0</v>
      </c>
      <c r="S4208">
        <v>200</v>
      </c>
      <c r="T4208">
        <v>0</v>
      </c>
      <c r="U4208">
        <v>159.19999999999999</v>
      </c>
      <c r="V4208">
        <v>159.19999999999999</v>
      </c>
      <c r="W4208">
        <v>200</v>
      </c>
      <c r="X4208">
        <v>0</v>
      </c>
      <c r="Y4208">
        <v>0</v>
      </c>
      <c r="Z4208">
        <v>0</v>
      </c>
      <c r="AD4208" s="1">
        <v>41758.333333333336</v>
      </c>
      <c r="AE4208" s="1">
        <v>41786.708333333336</v>
      </c>
      <c r="AG4208" s="1">
        <v>41736.333333333336</v>
      </c>
      <c r="AH4208" s="1">
        <v>41764.708333333336</v>
      </c>
      <c r="AI4208" s="1">
        <v>41736.333333333336</v>
      </c>
      <c r="AJ4208" s="1">
        <v>41764.708333333336</v>
      </c>
      <c r="AK4208" s="1">
        <v>41736.333333333336</v>
      </c>
      <c r="AL4208" s="1">
        <v>41764.708333333336</v>
      </c>
      <c r="AM4208" s="1">
        <v>41758.333333333336</v>
      </c>
      <c r="AN4208" s="1">
        <v>41786.708333333336</v>
      </c>
      <c r="AP4208" t="s">
        <v>113</v>
      </c>
      <c r="AU4208" t="s">
        <v>9459</v>
      </c>
      <c r="AY4208" t="s">
        <v>106</v>
      </c>
      <c r="AZ4208">
        <v>0</v>
      </c>
      <c r="BA4208">
        <v>0</v>
      </c>
      <c r="BD4208" s="3">
        <v>41321.662499999999</v>
      </c>
      <c r="BE4208" s="3">
        <v>41328.377083333333</v>
      </c>
      <c r="BF4208" t="s">
        <v>115</v>
      </c>
      <c r="BG4208" t="s">
        <v>115</v>
      </c>
      <c r="BH4208">
        <v>8149</v>
      </c>
      <c r="BM4208">
        <v>43550</v>
      </c>
      <c r="BR4208" t="s">
        <v>116</v>
      </c>
      <c r="BS4208" t="s">
        <v>117</v>
      </c>
      <c r="BU4208">
        <v>1</v>
      </c>
      <c r="BV4208" t="s">
        <v>118</v>
      </c>
      <c r="BX4208" t="s">
        <v>119</v>
      </c>
      <c r="BY4208" t="s">
        <v>119</v>
      </c>
      <c r="BZ4208" t="s">
        <v>119</v>
      </c>
      <c r="CA4208">
        <v>1</v>
      </c>
      <c r="CC4208" t="s">
        <v>120</v>
      </c>
      <c r="CH4208">
        <v>540</v>
      </c>
      <c r="CI4208">
        <v>40580</v>
      </c>
      <c r="CJ4208" t="s">
        <v>106</v>
      </c>
      <c r="CK4208" t="s">
        <v>106</v>
      </c>
      <c r="CL4208">
        <v>10</v>
      </c>
      <c r="CM4208" t="s">
        <v>4836</v>
      </c>
      <c r="CO4208">
        <v>125210</v>
      </c>
      <c r="CQ4208">
        <v>0</v>
      </c>
      <c r="CR4208">
        <v>0</v>
      </c>
      <c r="CS4208">
        <v>0</v>
      </c>
      <c r="CY4208" t="s">
        <v>123</v>
      </c>
      <c r="CZ4208" t="s">
        <v>124</v>
      </c>
      <c r="DD4208" t="str" cm="1">
        <f t="array" ref="DD4208">TEXT(_xlfn.SEQUENCE(1, DATEDIF(AG4208, AH4208, "m") + 1, AG4208, 30), "YYYY-APMM")</f>
        <v>2014-AP04</v>
      </c>
      <c r="DN4208">
        <f t="shared" si="130"/>
        <v>159.19999999999999</v>
      </c>
      <c r="DO4208" t="str">
        <f t="shared" si="131"/>
        <v>LABOR- SUBCONTRACTOR</v>
      </c>
    </row>
    <row r="4209" spans="1:119" x14ac:dyDescent="0.35">
      <c r="A4209" t="s">
        <v>105</v>
      </c>
      <c r="B4209">
        <v>503494</v>
      </c>
      <c r="C4209">
        <v>6359</v>
      </c>
      <c r="D4209">
        <v>125211</v>
      </c>
      <c r="E4209">
        <v>13662</v>
      </c>
      <c r="F4209">
        <v>0</v>
      </c>
      <c r="G4209" t="s">
        <v>106</v>
      </c>
      <c r="H4209" t="s">
        <v>106</v>
      </c>
      <c r="I4209" t="s">
        <v>106</v>
      </c>
      <c r="J4209" t="s">
        <v>107</v>
      </c>
      <c r="K4209" t="s">
        <v>108</v>
      </c>
      <c r="L4209" t="s">
        <v>109</v>
      </c>
      <c r="M4209" t="s">
        <v>110</v>
      </c>
      <c r="N4209" t="s">
        <v>9460</v>
      </c>
      <c r="O4209" t="s">
        <v>4724</v>
      </c>
      <c r="P4209">
        <v>8178</v>
      </c>
      <c r="Q4209">
        <v>152</v>
      </c>
      <c r="R4209">
        <v>0</v>
      </c>
      <c r="S4209">
        <v>200</v>
      </c>
      <c r="T4209">
        <v>0</v>
      </c>
      <c r="U4209">
        <v>325.2</v>
      </c>
      <c r="V4209">
        <v>325.2</v>
      </c>
      <c r="W4209">
        <v>200</v>
      </c>
      <c r="X4209">
        <v>0</v>
      </c>
      <c r="Y4209">
        <v>0</v>
      </c>
      <c r="Z4209">
        <v>0</v>
      </c>
      <c r="AD4209" s="1">
        <v>41758.333333333336</v>
      </c>
      <c r="AE4209" s="1">
        <v>41786.708333333336</v>
      </c>
      <c r="AG4209" s="1">
        <v>41736.333333333336</v>
      </c>
      <c r="AH4209" s="1">
        <v>41764.708333333336</v>
      </c>
      <c r="AI4209" s="1">
        <v>41736.333333333336</v>
      </c>
      <c r="AJ4209" s="1">
        <v>41764.708333333336</v>
      </c>
      <c r="AK4209" s="1">
        <v>41736.333333333336</v>
      </c>
      <c r="AL4209" s="1">
        <v>41764.708333333336</v>
      </c>
      <c r="AM4209" s="1">
        <v>41758.333333333336</v>
      </c>
      <c r="AN4209" s="1">
        <v>41786.708333333336</v>
      </c>
      <c r="AP4209" t="s">
        <v>113</v>
      </c>
      <c r="AU4209" t="s">
        <v>9461</v>
      </c>
      <c r="AY4209" t="s">
        <v>106</v>
      </c>
      <c r="AZ4209">
        <v>0</v>
      </c>
      <c r="BA4209">
        <v>0</v>
      </c>
      <c r="BD4209" s="3">
        <v>41321.662499999999</v>
      </c>
      <c r="BE4209" s="3">
        <v>41328.377083333333</v>
      </c>
      <c r="BF4209" t="s">
        <v>115</v>
      </c>
      <c r="BG4209" t="s">
        <v>115</v>
      </c>
      <c r="BH4209">
        <v>8149</v>
      </c>
      <c r="BM4209">
        <v>43550</v>
      </c>
      <c r="BR4209" t="s">
        <v>116</v>
      </c>
      <c r="BS4209" t="s">
        <v>117</v>
      </c>
      <c r="BU4209">
        <v>1</v>
      </c>
      <c r="BV4209" t="s">
        <v>118</v>
      </c>
      <c r="BX4209" t="s">
        <v>119</v>
      </c>
      <c r="BY4209" t="s">
        <v>119</v>
      </c>
      <c r="BZ4209" t="s">
        <v>119</v>
      </c>
      <c r="CA4209">
        <v>1</v>
      </c>
      <c r="CC4209" t="s">
        <v>120</v>
      </c>
      <c r="CH4209">
        <v>540</v>
      </c>
      <c r="CI4209">
        <v>40580</v>
      </c>
      <c r="CJ4209" t="s">
        <v>106</v>
      </c>
      <c r="CK4209" t="s">
        <v>106</v>
      </c>
      <c r="CL4209">
        <v>10</v>
      </c>
      <c r="CM4209" t="s">
        <v>4836</v>
      </c>
      <c r="CO4209">
        <v>125210</v>
      </c>
      <c r="CQ4209">
        <v>0</v>
      </c>
      <c r="CR4209">
        <v>0</v>
      </c>
      <c r="CS4209">
        <v>0</v>
      </c>
      <c r="CY4209" t="s">
        <v>123</v>
      </c>
      <c r="CZ4209" t="s">
        <v>124</v>
      </c>
      <c r="DD4209" t="str" cm="1">
        <f t="array" ref="DD4209">TEXT(_xlfn.SEQUENCE(1, DATEDIF(AG4209, AH4209, "m") + 1, AG4209, 30), "YYYY-APMM")</f>
        <v>2014-AP04</v>
      </c>
      <c r="DN4209">
        <f t="shared" si="130"/>
        <v>325.2</v>
      </c>
      <c r="DO4209" t="str">
        <f t="shared" si="131"/>
        <v>LABOR- SUBCONTRACTOR</v>
      </c>
    </row>
    <row r="4210" spans="1:119" x14ac:dyDescent="0.35">
      <c r="A4210" t="s">
        <v>105</v>
      </c>
      <c r="B4210">
        <v>503495</v>
      </c>
      <c r="C4210">
        <v>6359</v>
      </c>
      <c r="D4210">
        <v>125211</v>
      </c>
      <c r="E4210">
        <v>13662</v>
      </c>
      <c r="F4210">
        <v>0</v>
      </c>
      <c r="G4210" t="s">
        <v>106</v>
      </c>
      <c r="H4210" t="s">
        <v>106</v>
      </c>
      <c r="I4210" t="s">
        <v>106</v>
      </c>
      <c r="J4210" t="s">
        <v>107</v>
      </c>
      <c r="K4210" t="s">
        <v>108</v>
      </c>
      <c r="L4210" t="s">
        <v>109</v>
      </c>
      <c r="M4210" t="s">
        <v>110</v>
      </c>
      <c r="N4210" t="s">
        <v>9462</v>
      </c>
      <c r="O4210" t="s">
        <v>4873</v>
      </c>
      <c r="P4210">
        <v>8174</v>
      </c>
      <c r="Q4210">
        <v>320</v>
      </c>
      <c r="R4210">
        <v>0</v>
      </c>
      <c r="S4210">
        <v>80</v>
      </c>
      <c r="T4210">
        <v>0</v>
      </c>
      <c r="U4210">
        <v>58</v>
      </c>
      <c r="V4210">
        <v>58</v>
      </c>
      <c r="W4210">
        <v>80</v>
      </c>
      <c r="X4210">
        <v>0</v>
      </c>
      <c r="Y4210">
        <v>0</v>
      </c>
      <c r="Z4210">
        <v>0</v>
      </c>
      <c r="AD4210" s="1">
        <v>41770.333333333336</v>
      </c>
      <c r="AE4210" s="1">
        <v>41780.708333333336</v>
      </c>
      <c r="AG4210" s="1">
        <v>41723.333333333336</v>
      </c>
      <c r="AH4210" s="1">
        <v>41734.708333333336</v>
      </c>
      <c r="AI4210" s="1">
        <v>41723.333333333336</v>
      </c>
      <c r="AJ4210" s="1">
        <v>41734.708333333336</v>
      </c>
      <c r="AK4210" s="1">
        <v>41723.333333333336</v>
      </c>
      <c r="AL4210" s="1">
        <v>41734.708333333336</v>
      </c>
      <c r="AM4210" s="1">
        <v>41770.333333333336</v>
      </c>
      <c r="AN4210" s="1">
        <v>41780.708333333336</v>
      </c>
      <c r="AP4210" t="s">
        <v>113</v>
      </c>
      <c r="AU4210" t="s">
        <v>9463</v>
      </c>
      <c r="AY4210" t="s">
        <v>106</v>
      </c>
      <c r="AZ4210">
        <v>0</v>
      </c>
      <c r="BA4210">
        <v>0</v>
      </c>
      <c r="BD4210" s="3">
        <v>41321.662499999999</v>
      </c>
      <c r="BE4210" s="3">
        <v>41321.663888888892</v>
      </c>
      <c r="BF4210" t="s">
        <v>115</v>
      </c>
      <c r="BG4210" t="s">
        <v>115</v>
      </c>
      <c r="BH4210">
        <v>8149</v>
      </c>
      <c r="BM4210">
        <v>43510</v>
      </c>
      <c r="BR4210" t="s">
        <v>3242</v>
      </c>
      <c r="BS4210" t="s">
        <v>3243</v>
      </c>
      <c r="BU4210">
        <v>1</v>
      </c>
      <c r="BV4210" t="s">
        <v>118</v>
      </c>
      <c r="BX4210" t="s">
        <v>119</v>
      </c>
      <c r="BY4210" t="s">
        <v>119</v>
      </c>
      <c r="BZ4210" t="s">
        <v>119</v>
      </c>
      <c r="CA4210">
        <v>1</v>
      </c>
      <c r="CC4210" t="s">
        <v>120</v>
      </c>
      <c r="CH4210">
        <v>540</v>
      </c>
      <c r="CI4210">
        <v>40580</v>
      </c>
      <c r="CJ4210" t="s">
        <v>106</v>
      </c>
      <c r="CK4210" t="s">
        <v>106</v>
      </c>
      <c r="CL4210">
        <v>10</v>
      </c>
      <c r="CM4210" t="s">
        <v>4836</v>
      </c>
      <c r="CO4210">
        <v>125210</v>
      </c>
      <c r="CQ4210">
        <v>0</v>
      </c>
      <c r="CR4210">
        <v>0</v>
      </c>
      <c r="CS4210">
        <v>0</v>
      </c>
      <c r="CY4210" t="s">
        <v>123</v>
      </c>
      <c r="CZ4210" t="s">
        <v>124</v>
      </c>
      <c r="DD4210" t="str" cm="1">
        <f t="array" ref="DD4210">TEXT(_xlfn.SEQUENCE(1, DATEDIF(AG4210, AH4210, "m") + 1, AG4210, 30), "YYYY-APMM")</f>
        <v>2014-AP03</v>
      </c>
      <c r="DN4210">
        <f t="shared" si="130"/>
        <v>58</v>
      </c>
      <c r="DO4210" t="str">
        <f t="shared" si="131"/>
        <v>INTERLOCK MASON SK</v>
      </c>
    </row>
    <row r="4211" spans="1:119" x14ac:dyDescent="0.35">
      <c r="A4211" t="s">
        <v>105</v>
      </c>
      <c r="B4211">
        <v>503496</v>
      </c>
      <c r="C4211">
        <v>6359</v>
      </c>
      <c r="D4211">
        <v>125211</v>
      </c>
      <c r="E4211">
        <v>13662</v>
      </c>
      <c r="F4211">
        <v>0</v>
      </c>
      <c r="G4211" t="s">
        <v>106</v>
      </c>
      <c r="H4211" t="s">
        <v>106</v>
      </c>
      <c r="I4211" t="s">
        <v>106</v>
      </c>
      <c r="J4211" t="s">
        <v>107</v>
      </c>
      <c r="K4211" t="s">
        <v>108</v>
      </c>
      <c r="L4211" t="s">
        <v>109</v>
      </c>
      <c r="M4211" t="s">
        <v>110</v>
      </c>
      <c r="N4211" t="s">
        <v>9464</v>
      </c>
      <c r="O4211" t="s">
        <v>4876</v>
      </c>
      <c r="P4211">
        <v>8165</v>
      </c>
      <c r="Q4211">
        <v>320</v>
      </c>
      <c r="R4211">
        <v>168</v>
      </c>
      <c r="S4211">
        <v>120</v>
      </c>
      <c r="T4211">
        <v>0</v>
      </c>
      <c r="U4211">
        <v>42</v>
      </c>
      <c r="V4211">
        <v>42</v>
      </c>
      <c r="W4211">
        <v>120</v>
      </c>
      <c r="X4211">
        <v>0</v>
      </c>
      <c r="Y4211">
        <v>0</v>
      </c>
      <c r="Z4211">
        <v>0</v>
      </c>
      <c r="AD4211" s="1">
        <v>41781.333333333336</v>
      </c>
      <c r="AE4211" s="1">
        <v>41798.708333333336</v>
      </c>
      <c r="AG4211" s="1">
        <v>41735.333333333336</v>
      </c>
      <c r="AH4211" s="1">
        <v>41751.708333333336</v>
      </c>
      <c r="AI4211" s="1">
        <v>41735.333333333336</v>
      </c>
      <c r="AJ4211" s="1">
        <v>41751.708333333336</v>
      </c>
      <c r="AK4211" s="1">
        <v>41735.333333333336</v>
      </c>
      <c r="AL4211" s="1">
        <v>41751.708333333336</v>
      </c>
      <c r="AM4211" s="1">
        <v>41781.333333333336</v>
      </c>
      <c r="AN4211" s="1">
        <v>41798.708333333336</v>
      </c>
      <c r="AP4211" t="s">
        <v>113</v>
      </c>
      <c r="AU4211" t="s">
        <v>9465</v>
      </c>
      <c r="AY4211" t="s">
        <v>106</v>
      </c>
      <c r="AZ4211">
        <v>0</v>
      </c>
      <c r="BA4211">
        <v>0</v>
      </c>
      <c r="BD4211" s="3">
        <v>41321.662499999999</v>
      </c>
      <c r="BE4211" s="3">
        <v>41321.663888888892</v>
      </c>
      <c r="BF4211" t="s">
        <v>115</v>
      </c>
      <c r="BG4211" t="s">
        <v>115</v>
      </c>
      <c r="BH4211">
        <v>8149</v>
      </c>
      <c r="BM4211">
        <v>43420</v>
      </c>
      <c r="BR4211" t="s">
        <v>3122</v>
      </c>
      <c r="BS4211" t="s">
        <v>3123</v>
      </c>
      <c r="BU4211">
        <v>1</v>
      </c>
      <c r="BV4211" t="s">
        <v>118</v>
      </c>
      <c r="BX4211" t="s">
        <v>119</v>
      </c>
      <c r="BY4211" t="s">
        <v>119</v>
      </c>
      <c r="BZ4211" t="s">
        <v>119</v>
      </c>
      <c r="CA4211">
        <v>1</v>
      </c>
      <c r="CC4211" t="s">
        <v>120</v>
      </c>
      <c r="CH4211">
        <v>540</v>
      </c>
      <c r="CI4211">
        <v>40580</v>
      </c>
      <c r="CJ4211" t="s">
        <v>106</v>
      </c>
      <c r="CK4211" t="s">
        <v>106</v>
      </c>
      <c r="CL4211">
        <v>10</v>
      </c>
      <c r="CM4211" t="s">
        <v>4836</v>
      </c>
      <c r="CO4211">
        <v>125210</v>
      </c>
      <c r="CQ4211">
        <v>0</v>
      </c>
      <c r="CR4211">
        <v>0</v>
      </c>
      <c r="CS4211">
        <v>0</v>
      </c>
      <c r="CY4211" t="s">
        <v>123</v>
      </c>
      <c r="CZ4211" t="s">
        <v>124</v>
      </c>
      <c r="DD4211" t="str" cm="1">
        <f t="array" ref="DD4211">TEXT(_xlfn.SEQUENCE(1, DATEDIF(AG4211, AH4211, "m") + 1, AG4211, 30), "YYYY-APMM")</f>
        <v>2014-AP04</v>
      </c>
      <c r="DN4211">
        <f t="shared" si="130"/>
        <v>42</v>
      </c>
      <c r="DO4211" t="str">
        <f t="shared" si="131"/>
        <v>STEEL FIXERS SK</v>
      </c>
    </row>
    <row r="4212" spans="1:119" x14ac:dyDescent="0.35">
      <c r="A4212" t="s">
        <v>105</v>
      </c>
      <c r="B4212">
        <v>503497</v>
      </c>
      <c r="C4212">
        <v>6359</v>
      </c>
      <c r="D4212">
        <v>125211</v>
      </c>
      <c r="E4212">
        <v>13662</v>
      </c>
      <c r="F4212">
        <v>0</v>
      </c>
      <c r="G4212" t="s">
        <v>106</v>
      </c>
      <c r="H4212" t="s">
        <v>106</v>
      </c>
      <c r="I4212" t="s">
        <v>106</v>
      </c>
      <c r="J4212" t="s">
        <v>107</v>
      </c>
      <c r="K4212" t="s">
        <v>108</v>
      </c>
      <c r="L4212" t="s">
        <v>109</v>
      </c>
      <c r="M4212" t="s">
        <v>110</v>
      </c>
      <c r="N4212" t="s">
        <v>9466</v>
      </c>
      <c r="O4212" t="s">
        <v>4850</v>
      </c>
      <c r="P4212">
        <v>8177</v>
      </c>
      <c r="Q4212">
        <v>200</v>
      </c>
      <c r="R4212">
        <v>0</v>
      </c>
      <c r="S4212">
        <v>120</v>
      </c>
      <c r="T4212">
        <v>0</v>
      </c>
      <c r="U4212">
        <v>207</v>
      </c>
      <c r="V4212">
        <v>207</v>
      </c>
      <c r="W4212">
        <v>120</v>
      </c>
      <c r="X4212">
        <v>99</v>
      </c>
      <c r="Y4212">
        <v>0</v>
      </c>
      <c r="Z4212">
        <v>99</v>
      </c>
      <c r="AD4212" s="1">
        <v>41735.333333333336</v>
      </c>
      <c r="AE4212" s="1">
        <v>41751.708333333336</v>
      </c>
      <c r="AG4212" s="1">
        <v>41706.333333333336</v>
      </c>
      <c r="AH4212" s="1">
        <v>41722.708333333336</v>
      </c>
      <c r="AI4212" s="1">
        <v>41706.333333333336</v>
      </c>
      <c r="AJ4212" s="1">
        <v>41722.708333333336</v>
      </c>
      <c r="AK4212" s="1">
        <v>41706.333333333336</v>
      </c>
      <c r="AL4212" s="1">
        <v>41722.708333333336</v>
      </c>
      <c r="AM4212" s="1">
        <v>41735.333333333336</v>
      </c>
      <c r="AN4212" s="1">
        <v>41751.708333333336</v>
      </c>
      <c r="AP4212" t="s">
        <v>113</v>
      </c>
      <c r="AU4212" t="s">
        <v>9467</v>
      </c>
      <c r="AY4212" t="s">
        <v>106</v>
      </c>
      <c r="AZ4212">
        <v>0</v>
      </c>
      <c r="BA4212">
        <v>0</v>
      </c>
      <c r="BD4212" s="3">
        <v>41321.662499999999</v>
      </c>
      <c r="BE4212" s="3">
        <v>41321.663888888892</v>
      </c>
      <c r="BF4212" t="s">
        <v>115</v>
      </c>
      <c r="BG4212" t="s">
        <v>115</v>
      </c>
      <c r="BH4212">
        <v>8149</v>
      </c>
      <c r="BM4212">
        <v>43540</v>
      </c>
      <c r="BR4212" t="s">
        <v>1299</v>
      </c>
      <c r="BS4212" t="s">
        <v>1300</v>
      </c>
      <c r="BU4212">
        <v>1</v>
      </c>
      <c r="BV4212" t="s">
        <v>118</v>
      </c>
      <c r="BX4212" t="s">
        <v>119</v>
      </c>
      <c r="BY4212" t="s">
        <v>119</v>
      </c>
      <c r="BZ4212" t="s">
        <v>119</v>
      </c>
      <c r="CA4212">
        <v>1</v>
      </c>
      <c r="CC4212" t="s">
        <v>120</v>
      </c>
      <c r="CH4212">
        <v>540</v>
      </c>
      <c r="CI4212">
        <v>40580</v>
      </c>
      <c r="CJ4212" t="s">
        <v>106</v>
      </c>
      <c r="CK4212" t="s">
        <v>106</v>
      </c>
      <c r="CL4212">
        <v>10</v>
      </c>
      <c r="CM4212" t="s">
        <v>4836</v>
      </c>
      <c r="CO4212">
        <v>125210</v>
      </c>
      <c r="CQ4212">
        <v>0</v>
      </c>
      <c r="CR4212">
        <v>0</v>
      </c>
      <c r="CS4212">
        <v>0</v>
      </c>
      <c r="CY4212" t="s">
        <v>123</v>
      </c>
      <c r="CZ4212" t="s">
        <v>124</v>
      </c>
      <c r="DD4212" t="str" cm="1">
        <f t="array" ref="DD4212">TEXT(_xlfn.SEQUENCE(1, DATEDIF(AG4212, AH4212, "m") + 1, AG4212, 30), "YYYY-APMM")</f>
        <v>2014-AP03</v>
      </c>
      <c r="DN4212">
        <f t="shared" si="130"/>
        <v>207</v>
      </c>
      <c r="DO4212" t="str">
        <f t="shared" si="131"/>
        <v>LABOR - CIVIL</v>
      </c>
    </row>
    <row r="4213" spans="1:119" x14ac:dyDescent="0.35">
      <c r="A4213" t="s">
        <v>105</v>
      </c>
      <c r="B4213">
        <v>503498</v>
      </c>
      <c r="C4213">
        <v>6359</v>
      </c>
      <c r="D4213">
        <v>125212</v>
      </c>
      <c r="E4213">
        <v>13662</v>
      </c>
      <c r="F4213">
        <v>0</v>
      </c>
      <c r="G4213" t="s">
        <v>106</v>
      </c>
      <c r="H4213" t="s">
        <v>106</v>
      </c>
      <c r="I4213" t="s">
        <v>106</v>
      </c>
      <c r="J4213" t="s">
        <v>107</v>
      </c>
      <c r="K4213" t="s">
        <v>108</v>
      </c>
      <c r="L4213" t="s">
        <v>109</v>
      </c>
      <c r="M4213" t="s">
        <v>110</v>
      </c>
      <c r="N4213" t="s">
        <v>9468</v>
      </c>
      <c r="O4213" t="s">
        <v>4879</v>
      </c>
      <c r="P4213">
        <v>8165</v>
      </c>
      <c r="Q4213">
        <v>272</v>
      </c>
      <c r="R4213">
        <v>0</v>
      </c>
      <c r="S4213">
        <v>160</v>
      </c>
      <c r="T4213">
        <v>0</v>
      </c>
      <c r="U4213">
        <v>124</v>
      </c>
      <c r="V4213">
        <v>124</v>
      </c>
      <c r="W4213">
        <v>160</v>
      </c>
      <c r="X4213">
        <v>0</v>
      </c>
      <c r="Y4213">
        <v>0</v>
      </c>
      <c r="Z4213">
        <v>0</v>
      </c>
      <c r="AD4213" s="1">
        <v>41700.333333333336</v>
      </c>
      <c r="AE4213" s="1">
        <v>41722.708333333336</v>
      </c>
      <c r="AG4213" s="1">
        <v>41659.333333333336</v>
      </c>
      <c r="AH4213" s="1">
        <v>41682.708333333336</v>
      </c>
      <c r="AI4213" s="1">
        <v>41659.333333333336</v>
      </c>
      <c r="AJ4213" s="1">
        <v>41682.708333333336</v>
      </c>
      <c r="AK4213" s="1">
        <v>41659.333333333336</v>
      </c>
      <c r="AL4213" s="1">
        <v>41682.708333333336</v>
      </c>
      <c r="AM4213" s="1">
        <v>41700.333333333336</v>
      </c>
      <c r="AN4213" s="1">
        <v>41722.708333333336</v>
      </c>
      <c r="AP4213" t="s">
        <v>113</v>
      </c>
      <c r="AU4213" t="s">
        <v>9469</v>
      </c>
      <c r="AY4213" t="s">
        <v>106</v>
      </c>
      <c r="AZ4213">
        <v>0</v>
      </c>
      <c r="BA4213">
        <v>0</v>
      </c>
      <c r="BD4213" s="3">
        <v>41321.662499999999</v>
      </c>
      <c r="BE4213" s="3">
        <v>41321.663888888892</v>
      </c>
      <c r="BF4213" t="s">
        <v>115</v>
      </c>
      <c r="BG4213" t="s">
        <v>115</v>
      </c>
      <c r="BH4213">
        <v>8149</v>
      </c>
      <c r="BM4213">
        <v>43420</v>
      </c>
      <c r="BR4213" t="s">
        <v>3122</v>
      </c>
      <c r="BS4213" t="s">
        <v>3123</v>
      </c>
      <c r="BU4213">
        <v>1</v>
      </c>
      <c r="BV4213" t="s">
        <v>118</v>
      </c>
      <c r="BX4213" t="s">
        <v>119</v>
      </c>
      <c r="BY4213" t="s">
        <v>119</v>
      </c>
      <c r="BZ4213" t="s">
        <v>119</v>
      </c>
      <c r="CA4213">
        <v>1</v>
      </c>
      <c r="CC4213" t="s">
        <v>120</v>
      </c>
      <c r="CH4213">
        <v>540</v>
      </c>
      <c r="CI4213">
        <v>40610</v>
      </c>
      <c r="CJ4213" t="s">
        <v>106</v>
      </c>
      <c r="CK4213" t="s">
        <v>106</v>
      </c>
      <c r="CL4213">
        <v>25</v>
      </c>
      <c r="CM4213" t="s">
        <v>4881</v>
      </c>
      <c r="CO4213">
        <v>125210</v>
      </c>
      <c r="CQ4213">
        <v>0</v>
      </c>
      <c r="CR4213">
        <v>0</v>
      </c>
      <c r="CS4213">
        <v>0</v>
      </c>
      <c r="CY4213" t="s">
        <v>123</v>
      </c>
      <c r="CZ4213" t="s">
        <v>124</v>
      </c>
      <c r="DD4213" t="str" cm="1">
        <f t="array" ref="DD4213">TEXT(_xlfn.SEQUENCE(1, DATEDIF(AG4213, AH4213, "m") + 1, AG4213, 30), "YYYY-APMM")</f>
        <v>2014-AP01</v>
      </c>
      <c r="DN4213">
        <f t="shared" si="130"/>
        <v>124</v>
      </c>
      <c r="DO4213" t="str">
        <f t="shared" si="131"/>
        <v>STEEL FIXERS SK</v>
      </c>
    </row>
    <row r="4214" spans="1:119" x14ac:dyDescent="0.35">
      <c r="A4214" t="s">
        <v>105</v>
      </c>
      <c r="B4214">
        <v>503499</v>
      </c>
      <c r="C4214">
        <v>6359</v>
      </c>
      <c r="D4214">
        <v>125212</v>
      </c>
      <c r="E4214">
        <v>13662</v>
      </c>
      <c r="F4214">
        <v>0</v>
      </c>
      <c r="G4214" t="s">
        <v>106</v>
      </c>
      <c r="H4214" t="s">
        <v>106</v>
      </c>
      <c r="I4214" t="s">
        <v>106</v>
      </c>
      <c r="J4214" t="s">
        <v>107</v>
      </c>
      <c r="K4214" t="s">
        <v>108</v>
      </c>
      <c r="L4214" t="s">
        <v>109</v>
      </c>
      <c r="M4214" t="s">
        <v>110</v>
      </c>
      <c r="N4214" t="s">
        <v>9470</v>
      </c>
      <c r="O4214" t="s">
        <v>4883</v>
      </c>
      <c r="P4214">
        <v>8178</v>
      </c>
      <c r="Q4214">
        <v>272</v>
      </c>
      <c r="R4214">
        <v>0</v>
      </c>
      <c r="S4214">
        <v>200</v>
      </c>
      <c r="T4214">
        <v>0</v>
      </c>
      <c r="U4214">
        <v>300</v>
      </c>
      <c r="V4214">
        <v>300</v>
      </c>
      <c r="W4214">
        <v>200</v>
      </c>
      <c r="X4214">
        <v>0</v>
      </c>
      <c r="Y4214">
        <v>0</v>
      </c>
      <c r="Z4214">
        <v>0</v>
      </c>
      <c r="AD4214" s="1">
        <v>41711.333333333336</v>
      </c>
      <c r="AE4214" s="1">
        <v>41739.708333333336</v>
      </c>
      <c r="AG4214" s="1">
        <v>41671.333333333336</v>
      </c>
      <c r="AH4214" s="1">
        <v>41700.708333333336</v>
      </c>
      <c r="AI4214" s="1">
        <v>41671.333333333336</v>
      </c>
      <c r="AJ4214" s="1">
        <v>41700.708333333336</v>
      </c>
      <c r="AK4214" s="1">
        <v>41671.333333333336</v>
      </c>
      <c r="AL4214" s="1">
        <v>41700.708333333336</v>
      </c>
      <c r="AM4214" s="1">
        <v>41711.333333333336</v>
      </c>
      <c r="AN4214" s="1">
        <v>41739.708333333336</v>
      </c>
      <c r="AP4214" t="s">
        <v>113</v>
      </c>
      <c r="AU4214" t="s">
        <v>9471</v>
      </c>
      <c r="AY4214" t="s">
        <v>106</v>
      </c>
      <c r="AZ4214">
        <v>0</v>
      </c>
      <c r="BA4214">
        <v>0</v>
      </c>
      <c r="BD4214" s="3">
        <v>41321.662499999999</v>
      </c>
      <c r="BE4214" s="3">
        <v>41321.663888888892</v>
      </c>
      <c r="BF4214" t="s">
        <v>115</v>
      </c>
      <c r="BG4214" t="s">
        <v>115</v>
      </c>
      <c r="BH4214">
        <v>8149</v>
      </c>
      <c r="BM4214">
        <v>43550</v>
      </c>
      <c r="BR4214" t="s">
        <v>116</v>
      </c>
      <c r="BS4214" t="s">
        <v>117</v>
      </c>
      <c r="BU4214">
        <v>1</v>
      </c>
      <c r="BV4214" t="s">
        <v>118</v>
      </c>
      <c r="BX4214" t="s">
        <v>119</v>
      </c>
      <c r="BY4214" t="s">
        <v>119</v>
      </c>
      <c r="BZ4214" t="s">
        <v>119</v>
      </c>
      <c r="CA4214">
        <v>1</v>
      </c>
      <c r="CC4214" t="s">
        <v>120</v>
      </c>
      <c r="CH4214">
        <v>540</v>
      </c>
      <c r="CI4214">
        <v>40610</v>
      </c>
      <c r="CJ4214" t="s">
        <v>106</v>
      </c>
      <c r="CK4214" t="s">
        <v>106</v>
      </c>
      <c r="CL4214">
        <v>25</v>
      </c>
      <c r="CM4214" t="s">
        <v>4881</v>
      </c>
      <c r="CO4214">
        <v>125210</v>
      </c>
      <c r="CQ4214">
        <v>0</v>
      </c>
      <c r="CR4214">
        <v>0</v>
      </c>
      <c r="CS4214">
        <v>0</v>
      </c>
      <c r="CY4214" t="s">
        <v>123</v>
      </c>
      <c r="CZ4214" t="s">
        <v>124</v>
      </c>
      <c r="DD4214" t="str" cm="1">
        <f t="array" ref="DD4214:DE4214">TEXT(_xlfn.SEQUENCE(1, DATEDIF(AG4214, AH4214, "m") + 1, AG4214, 30), "YYYY-APMM")</f>
        <v>2014-AP02</v>
      </c>
      <c r="DE4214" t="str">
        <v>2014-AP03</v>
      </c>
      <c r="DN4214">
        <f t="shared" si="130"/>
        <v>150</v>
      </c>
      <c r="DO4214" t="str">
        <f t="shared" si="131"/>
        <v>LABOR- SUBCONTRACTOR</v>
      </c>
    </row>
    <row r="4215" spans="1:119" x14ac:dyDescent="0.35">
      <c r="A4215" t="s">
        <v>105</v>
      </c>
      <c r="B4215">
        <v>503500</v>
      </c>
      <c r="C4215">
        <v>6359</v>
      </c>
      <c r="D4215">
        <v>125212</v>
      </c>
      <c r="E4215">
        <v>13662</v>
      </c>
      <c r="F4215">
        <v>0</v>
      </c>
      <c r="G4215" t="s">
        <v>106</v>
      </c>
      <c r="H4215" t="s">
        <v>106</v>
      </c>
      <c r="I4215" t="s">
        <v>106</v>
      </c>
      <c r="J4215" t="s">
        <v>107</v>
      </c>
      <c r="K4215" t="s">
        <v>108</v>
      </c>
      <c r="L4215" t="s">
        <v>109</v>
      </c>
      <c r="M4215" t="s">
        <v>110</v>
      </c>
      <c r="N4215" t="s">
        <v>9472</v>
      </c>
      <c r="O4215" t="s">
        <v>4886</v>
      </c>
      <c r="P4215">
        <v>8178</v>
      </c>
      <c r="Q4215">
        <v>272</v>
      </c>
      <c r="R4215">
        <v>56</v>
      </c>
      <c r="S4215">
        <v>120</v>
      </c>
      <c r="T4215">
        <v>0</v>
      </c>
      <c r="U4215">
        <v>125.6</v>
      </c>
      <c r="V4215">
        <v>125.6</v>
      </c>
      <c r="W4215">
        <v>120</v>
      </c>
      <c r="X4215">
        <v>0</v>
      </c>
      <c r="Y4215">
        <v>0</v>
      </c>
      <c r="Z4215">
        <v>0</v>
      </c>
      <c r="AD4215" s="1">
        <v>41741.333333333336</v>
      </c>
      <c r="AE4215" s="1">
        <v>41757.708333333336</v>
      </c>
      <c r="AG4215" s="1">
        <v>41701.333333333336</v>
      </c>
      <c r="AH4215" s="1">
        <v>41717.708333333336</v>
      </c>
      <c r="AI4215" s="1">
        <v>41701.333333333336</v>
      </c>
      <c r="AJ4215" s="1">
        <v>41717.708333333336</v>
      </c>
      <c r="AK4215" s="1">
        <v>41701.333333333336</v>
      </c>
      <c r="AL4215" s="1">
        <v>41717.708333333336</v>
      </c>
      <c r="AM4215" s="1">
        <v>41741.333333333336</v>
      </c>
      <c r="AN4215" s="1">
        <v>41757.708333333336</v>
      </c>
      <c r="AP4215" t="s">
        <v>113</v>
      </c>
      <c r="AU4215" t="s">
        <v>9473</v>
      </c>
      <c r="AY4215" t="s">
        <v>106</v>
      </c>
      <c r="AZ4215">
        <v>0</v>
      </c>
      <c r="BA4215">
        <v>0</v>
      </c>
      <c r="BD4215" s="3">
        <v>41321.662499999999</v>
      </c>
      <c r="BE4215" s="3">
        <v>41321.663888888892</v>
      </c>
      <c r="BF4215" t="s">
        <v>115</v>
      </c>
      <c r="BG4215" t="s">
        <v>115</v>
      </c>
      <c r="BH4215">
        <v>8149</v>
      </c>
      <c r="BM4215">
        <v>43550</v>
      </c>
      <c r="BR4215" t="s">
        <v>116</v>
      </c>
      <c r="BS4215" t="s">
        <v>117</v>
      </c>
      <c r="BU4215">
        <v>1</v>
      </c>
      <c r="BV4215" t="s">
        <v>118</v>
      </c>
      <c r="BX4215" t="s">
        <v>119</v>
      </c>
      <c r="BY4215" t="s">
        <v>119</v>
      </c>
      <c r="BZ4215" t="s">
        <v>119</v>
      </c>
      <c r="CA4215">
        <v>1</v>
      </c>
      <c r="CC4215" t="s">
        <v>120</v>
      </c>
      <c r="CH4215">
        <v>540</v>
      </c>
      <c r="CI4215">
        <v>40610</v>
      </c>
      <c r="CJ4215" t="s">
        <v>106</v>
      </c>
      <c r="CK4215" t="s">
        <v>106</v>
      </c>
      <c r="CL4215">
        <v>25</v>
      </c>
      <c r="CM4215" t="s">
        <v>4881</v>
      </c>
      <c r="CO4215">
        <v>125210</v>
      </c>
      <c r="CQ4215">
        <v>0</v>
      </c>
      <c r="CR4215">
        <v>0</v>
      </c>
      <c r="CS4215">
        <v>0</v>
      </c>
      <c r="CY4215" t="s">
        <v>123</v>
      </c>
      <c r="CZ4215" t="s">
        <v>124</v>
      </c>
      <c r="DD4215" t="str" cm="1">
        <f t="array" ref="DD4215">TEXT(_xlfn.SEQUENCE(1, DATEDIF(AG4215, AH4215, "m") + 1, AG4215, 30), "YYYY-APMM")</f>
        <v>2014-AP03</v>
      </c>
      <c r="DN4215">
        <f t="shared" si="130"/>
        <v>125.6</v>
      </c>
      <c r="DO4215" t="str">
        <f t="shared" si="131"/>
        <v>LABOR- SUBCONTRACTOR</v>
      </c>
    </row>
    <row r="4216" spans="1:119" x14ac:dyDescent="0.35">
      <c r="A4216" t="s">
        <v>105</v>
      </c>
      <c r="B4216">
        <v>503501</v>
      </c>
      <c r="C4216">
        <v>6359</v>
      </c>
      <c r="D4216">
        <v>125212</v>
      </c>
      <c r="E4216">
        <v>13662</v>
      </c>
      <c r="F4216">
        <v>0</v>
      </c>
      <c r="G4216" t="s">
        <v>106</v>
      </c>
      <c r="H4216" t="s">
        <v>106</v>
      </c>
      <c r="I4216" t="s">
        <v>106</v>
      </c>
      <c r="J4216" t="s">
        <v>107</v>
      </c>
      <c r="K4216" t="s">
        <v>108</v>
      </c>
      <c r="L4216" t="s">
        <v>109</v>
      </c>
      <c r="M4216" t="s">
        <v>110</v>
      </c>
      <c r="N4216" t="s">
        <v>9474</v>
      </c>
      <c r="O4216" t="s">
        <v>4889</v>
      </c>
      <c r="P4216">
        <v>8178</v>
      </c>
      <c r="Q4216">
        <v>352</v>
      </c>
      <c r="R4216">
        <v>80</v>
      </c>
      <c r="S4216">
        <v>120</v>
      </c>
      <c r="T4216">
        <v>0</v>
      </c>
      <c r="U4216">
        <v>120</v>
      </c>
      <c r="V4216">
        <v>120</v>
      </c>
      <c r="W4216">
        <v>120</v>
      </c>
      <c r="X4216">
        <v>0</v>
      </c>
      <c r="Y4216">
        <v>0</v>
      </c>
      <c r="Z4216">
        <v>0</v>
      </c>
      <c r="AD4216" s="1">
        <v>41723.333333333336</v>
      </c>
      <c r="AE4216" s="1">
        <v>41739.708333333336</v>
      </c>
      <c r="AG4216" s="1">
        <v>41671.333333333336</v>
      </c>
      <c r="AH4216" s="1">
        <v>41688.708333333336</v>
      </c>
      <c r="AI4216" s="1">
        <v>41671.333333333336</v>
      </c>
      <c r="AJ4216" s="1">
        <v>41688.708333333336</v>
      </c>
      <c r="AK4216" s="1">
        <v>41671.333333333336</v>
      </c>
      <c r="AL4216" s="1">
        <v>41688.708333333336</v>
      </c>
      <c r="AM4216" s="1">
        <v>41723.333333333336</v>
      </c>
      <c r="AN4216" s="1">
        <v>41739.708333333336</v>
      </c>
      <c r="AP4216" t="s">
        <v>113</v>
      </c>
      <c r="AU4216" t="s">
        <v>9475</v>
      </c>
      <c r="AY4216" t="s">
        <v>106</v>
      </c>
      <c r="AZ4216">
        <v>0</v>
      </c>
      <c r="BA4216">
        <v>0</v>
      </c>
      <c r="BD4216" s="3">
        <v>41321.662499999999</v>
      </c>
      <c r="BE4216" s="3">
        <v>41321.663888888892</v>
      </c>
      <c r="BF4216" t="s">
        <v>115</v>
      </c>
      <c r="BG4216" t="s">
        <v>115</v>
      </c>
      <c r="BH4216">
        <v>8149</v>
      </c>
      <c r="BM4216">
        <v>43550</v>
      </c>
      <c r="BR4216" t="s">
        <v>116</v>
      </c>
      <c r="BS4216" t="s">
        <v>117</v>
      </c>
      <c r="BU4216">
        <v>1</v>
      </c>
      <c r="BV4216" t="s">
        <v>118</v>
      </c>
      <c r="BX4216" t="s">
        <v>119</v>
      </c>
      <c r="BY4216" t="s">
        <v>119</v>
      </c>
      <c r="BZ4216" t="s">
        <v>119</v>
      </c>
      <c r="CA4216">
        <v>1</v>
      </c>
      <c r="CC4216" t="s">
        <v>120</v>
      </c>
      <c r="CH4216">
        <v>540</v>
      </c>
      <c r="CI4216">
        <v>40610</v>
      </c>
      <c r="CJ4216" t="s">
        <v>106</v>
      </c>
      <c r="CK4216" t="s">
        <v>106</v>
      </c>
      <c r="CL4216">
        <v>25</v>
      </c>
      <c r="CM4216" t="s">
        <v>4881</v>
      </c>
      <c r="CO4216">
        <v>125210</v>
      </c>
      <c r="CQ4216">
        <v>0</v>
      </c>
      <c r="CR4216">
        <v>0</v>
      </c>
      <c r="CS4216">
        <v>0</v>
      </c>
      <c r="CY4216" t="s">
        <v>123</v>
      </c>
      <c r="CZ4216" t="s">
        <v>124</v>
      </c>
      <c r="DD4216" t="str" cm="1">
        <f t="array" ref="DD4216">TEXT(_xlfn.SEQUENCE(1, DATEDIF(AG4216, AH4216, "m") + 1, AG4216, 30), "YYYY-APMM")</f>
        <v>2014-AP02</v>
      </c>
      <c r="DN4216">
        <f t="shared" si="130"/>
        <v>120</v>
      </c>
      <c r="DO4216" t="str">
        <f t="shared" si="131"/>
        <v>LABOR- SUBCONTRACTOR</v>
      </c>
    </row>
    <row r="4217" spans="1:119" x14ac:dyDescent="0.35">
      <c r="A4217" t="s">
        <v>105</v>
      </c>
      <c r="B4217">
        <v>503502</v>
      </c>
      <c r="C4217">
        <v>6359</v>
      </c>
      <c r="D4217">
        <v>125215</v>
      </c>
      <c r="E4217">
        <v>13662</v>
      </c>
      <c r="F4217">
        <v>0</v>
      </c>
      <c r="G4217" t="s">
        <v>106</v>
      </c>
      <c r="H4217" t="s">
        <v>106</v>
      </c>
      <c r="I4217" t="s">
        <v>106</v>
      </c>
      <c r="J4217" t="s">
        <v>107</v>
      </c>
      <c r="K4217" t="s">
        <v>108</v>
      </c>
      <c r="L4217" t="s">
        <v>109</v>
      </c>
      <c r="M4217" t="s">
        <v>110</v>
      </c>
      <c r="N4217" t="s">
        <v>9476</v>
      </c>
      <c r="O4217" t="s">
        <v>4822</v>
      </c>
      <c r="P4217">
        <v>8165</v>
      </c>
      <c r="Q4217">
        <v>344</v>
      </c>
      <c r="R4217">
        <v>0</v>
      </c>
      <c r="S4217">
        <v>200</v>
      </c>
      <c r="T4217">
        <v>0</v>
      </c>
      <c r="U4217">
        <v>182</v>
      </c>
      <c r="V4217">
        <v>182</v>
      </c>
      <c r="W4217">
        <v>200</v>
      </c>
      <c r="X4217">
        <v>0</v>
      </c>
      <c r="Y4217">
        <v>0</v>
      </c>
      <c r="Z4217">
        <v>0</v>
      </c>
      <c r="AD4217" s="1">
        <v>41662.333333333336</v>
      </c>
      <c r="AE4217" s="1">
        <v>41692.708333333336</v>
      </c>
      <c r="AG4217" s="1">
        <v>41611.333333333336</v>
      </c>
      <c r="AH4217" s="1">
        <v>41640.708333333336</v>
      </c>
      <c r="AI4217" s="1">
        <v>41611.333333333336</v>
      </c>
      <c r="AJ4217" s="1">
        <v>41640.708333333336</v>
      </c>
      <c r="AK4217" s="1">
        <v>41611.333333333336</v>
      </c>
      <c r="AL4217" s="1">
        <v>41640.708333333336</v>
      </c>
      <c r="AM4217" s="1">
        <v>41662.333333333336</v>
      </c>
      <c r="AN4217" s="1">
        <v>41692.708333333336</v>
      </c>
      <c r="AP4217" t="s">
        <v>113</v>
      </c>
      <c r="AU4217" t="s">
        <v>9477</v>
      </c>
      <c r="AY4217" t="s">
        <v>106</v>
      </c>
      <c r="AZ4217">
        <v>0</v>
      </c>
      <c r="BA4217">
        <v>0</v>
      </c>
      <c r="BD4217" s="3">
        <v>41321.662499999999</v>
      </c>
      <c r="BE4217" s="3">
        <v>41321.663888888892</v>
      </c>
      <c r="BF4217" t="s">
        <v>115</v>
      </c>
      <c r="BG4217" t="s">
        <v>115</v>
      </c>
      <c r="BH4217">
        <v>8149</v>
      </c>
      <c r="BM4217">
        <v>43420</v>
      </c>
      <c r="BR4217" t="s">
        <v>3122</v>
      </c>
      <c r="BS4217" t="s">
        <v>3123</v>
      </c>
      <c r="BU4217">
        <v>1</v>
      </c>
      <c r="BV4217" t="s">
        <v>118</v>
      </c>
      <c r="BX4217" t="s">
        <v>119</v>
      </c>
      <c r="BY4217" t="s">
        <v>119</v>
      </c>
      <c r="BZ4217" t="s">
        <v>119</v>
      </c>
      <c r="CA4217">
        <v>1</v>
      </c>
      <c r="CC4217" t="s">
        <v>120</v>
      </c>
      <c r="CH4217">
        <v>540</v>
      </c>
      <c r="CI4217">
        <v>40360</v>
      </c>
      <c r="CJ4217" t="s">
        <v>106</v>
      </c>
      <c r="CK4217" t="s">
        <v>106</v>
      </c>
      <c r="CL4217">
        <v>50</v>
      </c>
      <c r="CM4217" t="s">
        <v>4824</v>
      </c>
      <c r="CO4217">
        <v>125214</v>
      </c>
      <c r="CQ4217">
        <v>0</v>
      </c>
      <c r="CR4217">
        <v>0</v>
      </c>
      <c r="CS4217">
        <v>0</v>
      </c>
      <c r="CY4217" t="s">
        <v>123</v>
      </c>
      <c r="CZ4217" t="s">
        <v>124</v>
      </c>
      <c r="DD4217" t="str" cm="1">
        <f t="array" ref="DD4217">TEXT(_xlfn.SEQUENCE(1, DATEDIF(AG4217, AH4217, "m") + 1, AG4217, 30), "YYYY-APMM")</f>
        <v>2013-AP12</v>
      </c>
      <c r="DN4217">
        <f t="shared" si="130"/>
        <v>182</v>
      </c>
      <c r="DO4217" t="str">
        <f t="shared" si="131"/>
        <v>STEEL FIXERS SK</v>
      </c>
    </row>
    <row r="4218" spans="1:119" x14ac:dyDescent="0.35">
      <c r="A4218" t="s">
        <v>105</v>
      </c>
      <c r="B4218">
        <v>503503</v>
      </c>
      <c r="C4218">
        <v>6359</v>
      </c>
      <c r="D4218">
        <v>125215</v>
      </c>
      <c r="E4218">
        <v>13662</v>
      </c>
      <c r="F4218">
        <v>0</v>
      </c>
      <c r="G4218" t="s">
        <v>106</v>
      </c>
      <c r="H4218" t="s">
        <v>106</v>
      </c>
      <c r="I4218" t="s">
        <v>106</v>
      </c>
      <c r="J4218" t="s">
        <v>107</v>
      </c>
      <c r="K4218" t="s">
        <v>108</v>
      </c>
      <c r="L4218" t="s">
        <v>109</v>
      </c>
      <c r="M4218" t="s">
        <v>110</v>
      </c>
      <c r="N4218" t="s">
        <v>9478</v>
      </c>
      <c r="O4218" t="s">
        <v>4826</v>
      </c>
      <c r="P4218">
        <v>8178</v>
      </c>
      <c r="Q4218">
        <v>344</v>
      </c>
      <c r="R4218">
        <v>0</v>
      </c>
      <c r="S4218">
        <v>200</v>
      </c>
      <c r="T4218">
        <v>0</v>
      </c>
      <c r="U4218">
        <v>14</v>
      </c>
      <c r="V4218">
        <v>14</v>
      </c>
      <c r="W4218">
        <v>200</v>
      </c>
      <c r="X4218">
        <v>0</v>
      </c>
      <c r="Y4218">
        <v>0</v>
      </c>
      <c r="Z4218">
        <v>0</v>
      </c>
      <c r="AD4218" s="1">
        <v>41679.333333333336</v>
      </c>
      <c r="AE4218" s="1">
        <v>41708.708333333336</v>
      </c>
      <c r="AG4218" s="1">
        <v>41629.333333333336</v>
      </c>
      <c r="AH4218" s="1">
        <v>41657.708333333336</v>
      </c>
      <c r="AI4218" s="1">
        <v>41629.333333333336</v>
      </c>
      <c r="AJ4218" s="1">
        <v>41657.708333333336</v>
      </c>
      <c r="AK4218" s="1">
        <v>41629.333333333336</v>
      </c>
      <c r="AL4218" s="1">
        <v>41657.708333333336</v>
      </c>
      <c r="AM4218" s="1">
        <v>41679.333333333336</v>
      </c>
      <c r="AN4218" s="1">
        <v>41708.708333333336</v>
      </c>
      <c r="AP4218" t="s">
        <v>113</v>
      </c>
      <c r="AU4218" t="s">
        <v>9479</v>
      </c>
      <c r="AY4218" t="s">
        <v>106</v>
      </c>
      <c r="AZ4218">
        <v>0</v>
      </c>
      <c r="BA4218">
        <v>0</v>
      </c>
      <c r="BD4218" s="3">
        <v>41321.662499999999</v>
      </c>
      <c r="BE4218" s="3">
        <v>41321.663888888892</v>
      </c>
      <c r="BF4218" t="s">
        <v>115</v>
      </c>
      <c r="BG4218" t="s">
        <v>115</v>
      </c>
      <c r="BH4218">
        <v>8149</v>
      </c>
      <c r="BM4218">
        <v>43550</v>
      </c>
      <c r="BR4218" t="s">
        <v>116</v>
      </c>
      <c r="BS4218" t="s">
        <v>117</v>
      </c>
      <c r="BU4218">
        <v>1</v>
      </c>
      <c r="BV4218" t="s">
        <v>118</v>
      </c>
      <c r="BX4218" t="s">
        <v>119</v>
      </c>
      <c r="BY4218" t="s">
        <v>119</v>
      </c>
      <c r="BZ4218" t="s">
        <v>119</v>
      </c>
      <c r="CA4218">
        <v>1</v>
      </c>
      <c r="CC4218" t="s">
        <v>120</v>
      </c>
      <c r="CH4218">
        <v>540</v>
      </c>
      <c r="CI4218">
        <v>40360</v>
      </c>
      <c r="CJ4218" t="s">
        <v>106</v>
      </c>
      <c r="CK4218" t="s">
        <v>106</v>
      </c>
      <c r="CL4218">
        <v>50</v>
      </c>
      <c r="CM4218" t="s">
        <v>4824</v>
      </c>
      <c r="CO4218">
        <v>125214</v>
      </c>
      <c r="CQ4218">
        <v>0</v>
      </c>
      <c r="CR4218">
        <v>0</v>
      </c>
      <c r="CS4218">
        <v>0</v>
      </c>
      <c r="CY4218" t="s">
        <v>123</v>
      </c>
      <c r="CZ4218" t="s">
        <v>124</v>
      </c>
      <c r="DD4218" t="str" cm="1">
        <f t="array" ref="DD4218">TEXT(_xlfn.SEQUENCE(1, DATEDIF(AG4218, AH4218, "m") + 1, AG4218, 30), "YYYY-APMM")</f>
        <v>2013-AP12</v>
      </c>
      <c r="DN4218">
        <f t="shared" si="130"/>
        <v>14</v>
      </c>
      <c r="DO4218" t="str">
        <f t="shared" si="131"/>
        <v>LABOR- SUBCONTRACTOR</v>
      </c>
    </row>
    <row r="4219" spans="1:119" x14ac:dyDescent="0.35">
      <c r="A4219" t="s">
        <v>105</v>
      </c>
      <c r="B4219">
        <v>503504</v>
      </c>
      <c r="C4219">
        <v>6359</v>
      </c>
      <c r="D4219">
        <v>125215</v>
      </c>
      <c r="E4219">
        <v>13662</v>
      </c>
      <c r="F4219">
        <v>0</v>
      </c>
      <c r="G4219" t="s">
        <v>106</v>
      </c>
      <c r="H4219" t="s">
        <v>106</v>
      </c>
      <c r="I4219" t="s">
        <v>106</v>
      </c>
      <c r="J4219" t="s">
        <v>107</v>
      </c>
      <c r="K4219" t="s">
        <v>108</v>
      </c>
      <c r="L4219" t="s">
        <v>109</v>
      </c>
      <c r="M4219" t="s">
        <v>110</v>
      </c>
      <c r="N4219" t="s">
        <v>9480</v>
      </c>
      <c r="O4219" t="s">
        <v>4829</v>
      </c>
      <c r="P4219">
        <v>8165</v>
      </c>
      <c r="Q4219">
        <v>344</v>
      </c>
      <c r="R4219">
        <v>0</v>
      </c>
      <c r="S4219">
        <v>200</v>
      </c>
      <c r="T4219">
        <v>0</v>
      </c>
      <c r="U4219">
        <v>112</v>
      </c>
      <c r="V4219">
        <v>112</v>
      </c>
      <c r="W4219">
        <v>200</v>
      </c>
      <c r="X4219">
        <v>0</v>
      </c>
      <c r="Y4219">
        <v>0</v>
      </c>
      <c r="Z4219">
        <v>0</v>
      </c>
      <c r="AD4219" s="1">
        <v>41709.333333333336</v>
      </c>
      <c r="AE4219" s="1">
        <v>41737.708333333336</v>
      </c>
      <c r="AG4219" s="1">
        <v>41658.333333333336</v>
      </c>
      <c r="AH4219" s="1">
        <v>41687.708333333336</v>
      </c>
      <c r="AI4219" s="1">
        <v>41658.333333333336</v>
      </c>
      <c r="AJ4219" s="1">
        <v>41687.708333333336</v>
      </c>
      <c r="AK4219" s="1">
        <v>41658.333333333336</v>
      </c>
      <c r="AL4219" s="1">
        <v>41687.708333333336</v>
      </c>
      <c r="AM4219" s="1">
        <v>41709.333333333336</v>
      </c>
      <c r="AN4219" s="1">
        <v>41737.708333333336</v>
      </c>
      <c r="AP4219" t="s">
        <v>113</v>
      </c>
      <c r="AU4219" t="s">
        <v>9481</v>
      </c>
      <c r="AY4219" t="s">
        <v>106</v>
      </c>
      <c r="AZ4219">
        <v>0</v>
      </c>
      <c r="BA4219">
        <v>0</v>
      </c>
      <c r="BD4219" s="3">
        <v>41321.662499999999</v>
      </c>
      <c r="BE4219" s="3">
        <v>41321.663888888892</v>
      </c>
      <c r="BF4219" t="s">
        <v>115</v>
      </c>
      <c r="BG4219" t="s">
        <v>115</v>
      </c>
      <c r="BH4219">
        <v>8149</v>
      </c>
      <c r="BM4219">
        <v>43420</v>
      </c>
      <c r="BR4219" t="s">
        <v>3122</v>
      </c>
      <c r="BS4219" t="s">
        <v>3123</v>
      </c>
      <c r="BU4219">
        <v>1</v>
      </c>
      <c r="BV4219" t="s">
        <v>118</v>
      </c>
      <c r="BX4219" t="s">
        <v>119</v>
      </c>
      <c r="BY4219" t="s">
        <v>119</v>
      </c>
      <c r="BZ4219" t="s">
        <v>119</v>
      </c>
      <c r="CA4219">
        <v>1</v>
      </c>
      <c r="CC4219" t="s">
        <v>120</v>
      </c>
      <c r="CH4219">
        <v>540</v>
      </c>
      <c r="CI4219">
        <v>40360</v>
      </c>
      <c r="CJ4219" t="s">
        <v>106</v>
      </c>
      <c r="CK4219" t="s">
        <v>106</v>
      </c>
      <c r="CL4219">
        <v>50</v>
      </c>
      <c r="CM4219" t="s">
        <v>4824</v>
      </c>
      <c r="CO4219">
        <v>125214</v>
      </c>
      <c r="CQ4219">
        <v>0</v>
      </c>
      <c r="CR4219">
        <v>0</v>
      </c>
      <c r="CS4219">
        <v>0</v>
      </c>
      <c r="CY4219" t="s">
        <v>123</v>
      </c>
      <c r="CZ4219" t="s">
        <v>124</v>
      </c>
      <c r="DD4219" t="str" cm="1">
        <f t="array" ref="DD4219">TEXT(_xlfn.SEQUENCE(1, DATEDIF(AG4219, AH4219, "m") + 1, AG4219, 30), "YYYY-APMM")</f>
        <v>2014-AP01</v>
      </c>
      <c r="DN4219">
        <f t="shared" si="130"/>
        <v>112</v>
      </c>
      <c r="DO4219" t="str">
        <f t="shared" si="131"/>
        <v>STEEL FIXERS SK</v>
      </c>
    </row>
    <row r="4220" spans="1:119" x14ac:dyDescent="0.35">
      <c r="A4220" t="s">
        <v>105</v>
      </c>
      <c r="B4220">
        <v>503505</v>
      </c>
      <c r="C4220">
        <v>6359</v>
      </c>
      <c r="D4220">
        <v>125215</v>
      </c>
      <c r="E4220">
        <v>13662</v>
      </c>
      <c r="F4220">
        <v>0</v>
      </c>
      <c r="G4220" t="s">
        <v>106</v>
      </c>
      <c r="H4220" t="s">
        <v>106</v>
      </c>
      <c r="I4220" t="s">
        <v>106</v>
      </c>
      <c r="J4220" t="s">
        <v>107</v>
      </c>
      <c r="K4220" t="s">
        <v>108</v>
      </c>
      <c r="L4220" t="s">
        <v>109</v>
      </c>
      <c r="M4220" t="s">
        <v>110</v>
      </c>
      <c r="N4220" t="s">
        <v>9482</v>
      </c>
      <c r="O4220" t="s">
        <v>4832</v>
      </c>
      <c r="P4220">
        <v>8165</v>
      </c>
      <c r="Q4220">
        <v>480</v>
      </c>
      <c r="R4220">
        <v>136</v>
      </c>
      <c r="S4220">
        <v>200</v>
      </c>
      <c r="T4220">
        <v>0</v>
      </c>
      <c r="U4220">
        <v>42</v>
      </c>
      <c r="V4220">
        <v>42</v>
      </c>
      <c r="W4220">
        <v>200</v>
      </c>
      <c r="X4220">
        <v>0</v>
      </c>
      <c r="Y4220">
        <v>0</v>
      </c>
      <c r="Z4220">
        <v>0</v>
      </c>
      <c r="AD4220" s="1">
        <v>41741.333333333336</v>
      </c>
      <c r="AE4220" s="1">
        <v>41769.708333333336</v>
      </c>
      <c r="AG4220" s="1">
        <v>41669.333333333336</v>
      </c>
      <c r="AH4220" s="1">
        <v>41699.708333333336</v>
      </c>
      <c r="AI4220" s="1">
        <v>41669.333333333336</v>
      </c>
      <c r="AJ4220" s="1">
        <v>41699.708333333336</v>
      </c>
      <c r="AK4220" s="1">
        <v>41669.333333333336</v>
      </c>
      <c r="AL4220" s="1">
        <v>41699.708333333336</v>
      </c>
      <c r="AM4220" s="1">
        <v>41741.333333333336</v>
      </c>
      <c r="AN4220" s="1">
        <v>41769.708333333336</v>
      </c>
      <c r="AP4220" t="s">
        <v>113</v>
      </c>
      <c r="AU4220" t="s">
        <v>9483</v>
      </c>
      <c r="AY4220" t="s">
        <v>106</v>
      </c>
      <c r="AZ4220">
        <v>0</v>
      </c>
      <c r="BA4220">
        <v>0</v>
      </c>
      <c r="BD4220" s="3">
        <v>41321.662499999999</v>
      </c>
      <c r="BE4220" s="3">
        <v>41321.663888888892</v>
      </c>
      <c r="BF4220" t="s">
        <v>115</v>
      </c>
      <c r="BG4220" t="s">
        <v>115</v>
      </c>
      <c r="BH4220">
        <v>8149</v>
      </c>
      <c r="BM4220">
        <v>43420</v>
      </c>
      <c r="BR4220" t="s">
        <v>3122</v>
      </c>
      <c r="BS4220" t="s">
        <v>3123</v>
      </c>
      <c r="BU4220">
        <v>1</v>
      </c>
      <c r="BV4220" t="s">
        <v>118</v>
      </c>
      <c r="BX4220" t="s">
        <v>119</v>
      </c>
      <c r="BY4220" t="s">
        <v>119</v>
      </c>
      <c r="BZ4220" t="s">
        <v>119</v>
      </c>
      <c r="CA4220">
        <v>1</v>
      </c>
      <c r="CC4220" t="s">
        <v>120</v>
      </c>
      <c r="CH4220">
        <v>540</v>
      </c>
      <c r="CI4220">
        <v>40360</v>
      </c>
      <c r="CJ4220" t="s">
        <v>106</v>
      </c>
      <c r="CK4220" t="s">
        <v>106</v>
      </c>
      <c r="CL4220">
        <v>50</v>
      </c>
      <c r="CM4220" t="s">
        <v>4824</v>
      </c>
      <c r="CO4220">
        <v>125214</v>
      </c>
      <c r="CQ4220">
        <v>0</v>
      </c>
      <c r="CR4220">
        <v>0</v>
      </c>
      <c r="CS4220">
        <v>0</v>
      </c>
      <c r="CY4220" t="s">
        <v>123</v>
      </c>
      <c r="CZ4220" t="s">
        <v>124</v>
      </c>
      <c r="DD4220" t="str" cm="1">
        <f t="array" ref="DD4220:DE4220">TEXT(_xlfn.SEQUENCE(1, DATEDIF(AG4220, AH4220, "m") + 1, AG4220, 30), "YYYY-APMM")</f>
        <v>2014-AP01</v>
      </c>
      <c r="DE4220" t="str">
        <v>2014-AP03</v>
      </c>
      <c r="DN4220">
        <f t="shared" si="130"/>
        <v>21</v>
      </c>
      <c r="DO4220" t="str">
        <f t="shared" si="131"/>
        <v>STEEL FIXERS SK</v>
      </c>
    </row>
    <row r="4221" spans="1:119" x14ac:dyDescent="0.35">
      <c r="A4221" t="s">
        <v>105</v>
      </c>
      <c r="B4221">
        <v>503506</v>
      </c>
      <c r="C4221">
        <v>6359</v>
      </c>
      <c r="D4221">
        <v>125216</v>
      </c>
      <c r="E4221">
        <v>13662</v>
      </c>
      <c r="F4221">
        <v>0</v>
      </c>
      <c r="G4221" t="s">
        <v>106</v>
      </c>
      <c r="H4221" t="s">
        <v>106</v>
      </c>
      <c r="I4221" t="s">
        <v>106</v>
      </c>
      <c r="J4221" t="s">
        <v>107</v>
      </c>
      <c r="K4221" t="s">
        <v>108</v>
      </c>
      <c r="L4221" t="s">
        <v>109</v>
      </c>
      <c r="M4221" t="s">
        <v>110</v>
      </c>
      <c r="N4221" t="s">
        <v>9484</v>
      </c>
      <c r="O4221" t="s">
        <v>4727</v>
      </c>
      <c r="P4221">
        <v>8177</v>
      </c>
      <c r="Q4221">
        <v>240</v>
      </c>
      <c r="R4221">
        <v>0</v>
      </c>
      <c r="S4221">
        <v>200</v>
      </c>
      <c r="T4221">
        <v>0</v>
      </c>
      <c r="U4221">
        <v>178</v>
      </c>
      <c r="V4221">
        <v>178</v>
      </c>
      <c r="W4221">
        <v>200</v>
      </c>
      <c r="X4221">
        <v>100</v>
      </c>
      <c r="Y4221">
        <v>0</v>
      </c>
      <c r="Z4221">
        <v>100</v>
      </c>
      <c r="AD4221" s="1">
        <v>41667.333333333336</v>
      </c>
      <c r="AE4221" s="1">
        <v>41696.708333333336</v>
      </c>
      <c r="AG4221" s="1">
        <v>41632.333333333336</v>
      </c>
      <c r="AH4221" s="1">
        <v>41660.708333333336</v>
      </c>
      <c r="AI4221" s="1">
        <v>41632.333333333336</v>
      </c>
      <c r="AJ4221" s="1">
        <v>41660.708333333336</v>
      </c>
      <c r="AK4221" s="1">
        <v>41632.333333333336</v>
      </c>
      <c r="AL4221" s="1">
        <v>41660.708333333336</v>
      </c>
      <c r="AM4221" s="1">
        <v>41667.333333333336</v>
      </c>
      <c r="AN4221" s="1">
        <v>41696.708333333336</v>
      </c>
      <c r="AP4221" t="s">
        <v>113</v>
      </c>
      <c r="AU4221" t="s">
        <v>9485</v>
      </c>
      <c r="AY4221" t="s">
        <v>106</v>
      </c>
      <c r="AZ4221">
        <v>0</v>
      </c>
      <c r="BA4221">
        <v>0</v>
      </c>
      <c r="BD4221" s="3">
        <v>41321.662499999999</v>
      </c>
      <c r="BE4221" s="3">
        <v>41321.663888888892</v>
      </c>
      <c r="BF4221" t="s">
        <v>115</v>
      </c>
      <c r="BG4221" t="s">
        <v>115</v>
      </c>
      <c r="BH4221">
        <v>8149</v>
      </c>
      <c r="BM4221">
        <v>43540</v>
      </c>
      <c r="BR4221" t="s">
        <v>1299</v>
      </c>
      <c r="BS4221" t="s">
        <v>1300</v>
      </c>
      <c r="BU4221">
        <v>1</v>
      </c>
      <c r="BV4221" t="s">
        <v>118</v>
      </c>
      <c r="BX4221" t="s">
        <v>119</v>
      </c>
      <c r="BY4221" t="s">
        <v>119</v>
      </c>
      <c r="BZ4221" t="s">
        <v>119</v>
      </c>
      <c r="CA4221">
        <v>1</v>
      </c>
      <c r="CC4221" t="s">
        <v>120</v>
      </c>
      <c r="CH4221">
        <v>540</v>
      </c>
      <c r="CI4221">
        <v>40340</v>
      </c>
      <c r="CJ4221" t="s">
        <v>106</v>
      </c>
      <c r="CK4221" t="s">
        <v>106</v>
      </c>
      <c r="CL4221">
        <v>40</v>
      </c>
      <c r="CM4221" t="s">
        <v>4729</v>
      </c>
      <c r="CO4221">
        <v>125214</v>
      </c>
      <c r="CQ4221">
        <v>0</v>
      </c>
      <c r="CR4221">
        <v>0</v>
      </c>
      <c r="CS4221">
        <v>0</v>
      </c>
      <c r="CY4221" t="s">
        <v>123</v>
      </c>
      <c r="CZ4221" t="s">
        <v>124</v>
      </c>
      <c r="DD4221" t="str" cm="1">
        <f t="array" ref="DD4221">TEXT(_xlfn.SEQUENCE(1, DATEDIF(AG4221, AH4221, "m") + 1, AG4221, 30), "YYYY-APMM")</f>
        <v>2013-AP12</v>
      </c>
      <c r="DN4221">
        <f t="shared" si="130"/>
        <v>178</v>
      </c>
      <c r="DO4221" t="str">
        <f t="shared" si="131"/>
        <v>LABOR - CIVIL</v>
      </c>
    </row>
    <row r="4222" spans="1:119" x14ac:dyDescent="0.35">
      <c r="A4222" t="s">
        <v>105</v>
      </c>
      <c r="B4222">
        <v>503507</v>
      </c>
      <c r="C4222">
        <v>6359</v>
      </c>
      <c r="D4222">
        <v>125216</v>
      </c>
      <c r="E4222">
        <v>13662</v>
      </c>
      <c r="F4222">
        <v>0</v>
      </c>
      <c r="G4222" t="s">
        <v>106</v>
      </c>
      <c r="H4222" t="s">
        <v>106</v>
      </c>
      <c r="I4222" t="s">
        <v>106</v>
      </c>
      <c r="J4222" t="s">
        <v>107</v>
      </c>
      <c r="K4222" t="s">
        <v>108</v>
      </c>
      <c r="L4222" t="s">
        <v>109</v>
      </c>
      <c r="M4222" t="s">
        <v>110</v>
      </c>
      <c r="N4222" t="s">
        <v>9486</v>
      </c>
      <c r="O4222" t="s">
        <v>4731</v>
      </c>
      <c r="P4222">
        <v>8178</v>
      </c>
      <c r="Q4222">
        <v>240</v>
      </c>
      <c r="R4222">
        <v>0</v>
      </c>
      <c r="S4222">
        <v>200</v>
      </c>
      <c r="T4222">
        <v>0</v>
      </c>
      <c r="U4222">
        <v>100.8</v>
      </c>
      <c r="V4222">
        <v>100.8</v>
      </c>
      <c r="W4222">
        <v>200</v>
      </c>
      <c r="X4222">
        <v>0</v>
      </c>
      <c r="Y4222">
        <v>0</v>
      </c>
      <c r="Z4222">
        <v>0</v>
      </c>
      <c r="AD4222" s="1">
        <v>41673.333333333336</v>
      </c>
      <c r="AE4222" s="1">
        <v>41702.708333333336</v>
      </c>
      <c r="AG4222" s="1">
        <v>41638.333333333336</v>
      </c>
      <c r="AH4222" s="1">
        <v>41666.708333333336</v>
      </c>
      <c r="AI4222" s="1">
        <v>41638.333333333336</v>
      </c>
      <c r="AJ4222" s="1">
        <v>41666.708333333336</v>
      </c>
      <c r="AK4222" s="1">
        <v>41638.333333333336</v>
      </c>
      <c r="AL4222" s="1">
        <v>41666.708333333336</v>
      </c>
      <c r="AM4222" s="1">
        <v>41673.333333333336</v>
      </c>
      <c r="AN4222" s="1">
        <v>41702.708333333336</v>
      </c>
      <c r="AP4222" t="s">
        <v>113</v>
      </c>
      <c r="AU4222" t="s">
        <v>9487</v>
      </c>
      <c r="AY4222" t="s">
        <v>106</v>
      </c>
      <c r="AZ4222">
        <v>0</v>
      </c>
      <c r="BA4222">
        <v>0</v>
      </c>
      <c r="BD4222" s="3">
        <v>41321.662499999999</v>
      </c>
      <c r="BE4222" s="3">
        <v>41321.663888888892</v>
      </c>
      <c r="BF4222" t="s">
        <v>115</v>
      </c>
      <c r="BG4222" t="s">
        <v>115</v>
      </c>
      <c r="BH4222">
        <v>8149</v>
      </c>
      <c r="BM4222">
        <v>43550</v>
      </c>
      <c r="BR4222" t="s">
        <v>116</v>
      </c>
      <c r="BS4222" t="s">
        <v>117</v>
      </c>
      <c r="BU4222">
        <v>1</v>
      </c>
      <c r="BV4222" t="s">
        <v>118</v>
      </c>
      <c r="BX4222" t="s">
        <v>119</v>
      </c>
      <c r="BY4222" t="s">
        <v>119</v>
      </c>
      <c r="BZ4222" t="s">
        <v>119</v>
      </c>
      <c r="CA4222">
        <v>1</v>
      </c>
      <c r="CC4222" t="s">
        <v>120</v>
      </c>
      <c r="CH4222">
        <v>540</v>
      </c>
      <c r="CI4222">
        <v>40340</v>
      </c>
      <c r="CJ4222" t="s">
        <v>106</v>
      </c>
      <c r="CK4222" t="s">
        <v>106</v>
      </c>
      <c r="CL4222">
        <v>40</v>
      </c>
      <c r="CM4222" t="s">
        <v>4729</v>
      </c>
      <c r="CO4222">
        <v>125214</v>
      </c>
      <c r="CQ4222">
        <v>0</v>
      </c>
      <c r="CR4222">
        <v>0</v>
      </c>
      <c r="CS4222">
        <v>0</v>
      </c>
      <c r="CY4222" t="s">
        <v>123</v>
      </c>
      <c r="CZ4222" t="s">
        <v>124</v>
      </c>
      <c r="DD4222" t="str" cm="1">
        <f t="array" ref="DD4222">TEXT(_xlfn.SEQUENCE(1, DATEDIF(AG4222, AH4222, "m") + 1, AG4222, 30), "YYYY-APMM")</f>
        <v>2013-AP12</v>
      </c>
      <c r="DN4222">
        <f t="shared" si="130"/>
        <v>100.8</v>
      </c>
      <c r="DO4222" t="str">
        <f t="shared" si="131"/>
        <v>LABOR- SUBCONTRACTOR</v>
      </c>
    </row>
    <row r="4223" spans="1:119" x14ac:dyDescent="0.35">
      <c r="A4223" t="s">
        <v>105</v>
      </c>
      <c r="B4223">
        <v>503508</v>
      </c>
      <c r="C4223">
        <v>6359</v>
      </c>
      <c r="D4223">
        <v>125216</v>
      </c>
      <c r="E4223">
        <v>13662</v>
      </c>
      <c r="F4223">
        <v>0</v>
      </c>
      <c r="G4223" t="s">
        <v>106</v>
      </c>
      <c r="H4223" t="s">
        <v>106</v>
      </c>
      <c r="I4223" t="s">
        <v>106</v>
      </c>
      <c r="J4223" t="s">
        <v>107</v>
      </c>
      <c r="K4223" t="s">
        <v>108</v>
      </c>
      <c r="L4223" t="s">
        <v>109</v>
      </c>
      <c r="M4223" t="s">
        <v>110</v>
      </c>
      <c r="N4223" t="s">
        <v>9488</v>
      </c>
      <c r="O4223" t="s">
        <v>4734</v>
      </c>
      <c r="P4223">
        <v>8178</v>
      </c>
      <c r="Q4223">
        <v>240</v>
      </c>
      <c r="R4223">
        <v>0</v>
      </c>
      <c r="S4223">
        <v>200</v>
      </c>
      <c r="T4223">
        <v>0</v>
      </c>
      <c r="U4223">
        <v>84</v>
      </c>
      <c r="V4223">
        <v>84</v>
      </c>
      <c r="W4223">
        <v>200</v>
      </c>
      <c r="X4223">
        <v>0</v>
      </c>
      <c r="Y4223">
        <v>0</v>
      </c>
      <c r="Z4223">
        <v>0</v>
      </c>
      <c r="AD4223" s="1">
        <v>41679.333333333336</v>
      </c>
      <c r="AE4223" s="1">
        <v>41708.708333333336</v>
      </c>
      <c r="AG4223" s="1">
        <v>41644.333333333336</v>
      </c>
      <c r="AH4223" s="1">
        <v>41672.708333333336</v>
      </c>
      <c r="AI4223" s="1">
        <v>41644.333333333336</v>
      </c>
      <c r="AJ4223" s="1">
        <v>41672.708333333336</v>
      </c>
      <c r="AK4223" s="1">
        <v>41644.333333333336</v>
      </c>
      <c r="AL4223" s="1">
        <v>41672.708333333336</v>
      </c>
      <c r="AM4223" s="1">
        <v>41679.333333333336</v>
      </c>
      <c r="AN4223" s="1">
        <v>41708.708333333336</v>
      </c>
      <c r="AP4223" t="s">
        <v>113</v>
      </c>
      <c r="AU4223" t="s">
        <v>9489</v>
      </c>
      <c r="AY4223" t="s">
        <v>106</v>
      </c>
      <c r="AZ4223">
        <v>0</v>
      </c>
      <c r="BA4223">
        <v>0</v>
      </c>
      <c r="BD4223" s="3">
        <v>41321.662499999999</v>
      </c>
      <c r="BE4223" s="3">
        <v>41321.663888888892</v>
      </c>
      <c r="BF4223" t="s">
        <v>115</v>
      </c>
      <c r="BG4223" t="s">
        <v>115</v>
      </c>
      <c r="BH4223">
        <v>8149</v>
      </c>
      <c r="BM4223">
        <v>43550</v>
      </c>
      <c r="BR4223" t="s">
        <v>116</v>
      </c>
      <c r="BS4223" t="s">
        <v>117</v>
      </c>
      <c r="BU4223">
        <v>1</v>
      </c>
      <c r="BV4223" t="s">
        <v>118</v>
      </c>
      <c r="BX4223" t="s">
        <v>119</v>
      </c>
      <c r="BY4223" t="s">
        <v>119</v>
      </c>
      <c r="BZ4223" t="s">
        <v>119</v>
      </c>
      <c r="CA4223">
        <v>1</v>
      </c>
      <c r="CC4223" t="s">
        <v>120</v>
      </c>
      <c r="CH4223">
        <v>540</v>
      </c>
      <c r="CI4223">
        <v>40340</v>
      </c>
      <c r="CJ4223" t="s">
        <v>106</v>
      </c>
      <c r="CK4223" t="s">
        <v>106</v>
      </c>
      <c r="CL4223">
        <v>40</v>
      </c>
      <c r="CM4223" t="s">
        <v>4729</v>
      </c>
      <c r="CO4223">
        <v>125214</v>
      </c>
      <c r="CQ4223">
        <v>0</v>
      </c>
      <c r="CR4223">
        <v>0</v>
      </c>
      <c r="CS4223">
        <v>0</v>
      </c>
      <c r="CY4223" t="s">
        <v>123</v>
      </c>
      <c r="CZ4223" t="s">
        <v>124</v>
      </c>
      <c r="DD4223" t="str" cm="1">
        <f t="array" ref="DD4223">TEXT(_xlfn.SEQUENCE(1, DATEDIF(AG4223, AH4223, "m") + 1, AG4223, 30), "YYYY-APMM")</f>
        <v>2014-AP01</v>
      </c>
      <c r="DN4223">
        <f t="shared" si="130"/>
        <v>84</v>
      </c>
      <c r="DO4223" t="str">
        <f t="shared" si="131"/>
        <v>LABOR- SUBCONTRACTOR</v>
      </c>
    </row>
    <row r="4224" spans="1:119" x14ac:dyDescent="0.35">
      <c r="A4224" t="s">
        <v>105</v>
      </c>
      <c r="B4224">
        <v>503509</v>
      </c>
      <c r="C4224">
        <v>6359</v>
      </c>
      <c r="D4224">
        <v>125216</v>
      </c>
      <c r="E4224">
        <v>13662</v>
      </c>
      <c r="F4224">
        <v>0</v>
      </c>
      <c r="G4224" t="s">
        <v>106</v>
      </c>
      <c r="H4224" t="s">
        <v>106</v>
      </c>
      <c r="I4224" t="s">
        <v>106</v>
      </c>
      <c r="J4224" t="s">
        <v>107</v>
      </c>
      <c r="K4224" t="s">
        <v>108</v>
      </c>
      <c r="L4224" t="s">
        <v>109</v>
      </c>
      <c r="M4224" t="s">
        <v>110</v>
      </c>
      <c r="N4224" t="s">
        <v>9490</v>
      </c>
      <c r="O4224" t="s">
        <v>4737</v>
      </c>
      <c r="P4224">
        <v>8177</v>
      </c>
      <c r="Q4224">
        <v>240</v>
      </c>
      <c r="R4224">
        <v>0</v>
      </c>
      <c r="S4224">
        <v>200</v>
      </c>
      <c r="T4224">
        <v>0</v>
      </c>
      <c r="U4224">
        <v>140</v>
      </c>
      <c r="V4224">
        <v>140</v>
      </c>
      <c r="W4224">
        <v>200</v>
      </c>
      <c r="X4224">
        <v>110</v>
      </c>
      <c r="Y4224">
        <v>0</v>
      </c>
      <c r="Z4224">
        <v>110</v>
      </c>
      <c r="AD4224" s="1">
        <v>41686.333333333336</v>
      </c>
      <c r="AE4224" s="1">
        <v>41714.708333333336</v>
      </c>
      <c r="AG4224" s="1">
        <v>41650.333333333336</v>
      </c>
      <c r="AH4224" s="1">
        <v>41678.708333333336</v>
      </c>
      <c r="AI4224" s="1">
        <v>41650.333333333336</v>
      </c>
      <c r="AJ4224" s="1">
        <v>41678.708333333336</v>
      </c>
      <c r="AK4224" s="1">
        <v>41650.333333333336</v>
      </c>
      <c r="AL4224" s="1">
        <v>41678.708333333336</v>
      </c>
      <c r="AM4224" s="1">
        <v>41686.333333333336</v>
      </c>
      <c r="AN4224" s="1">
        <v>41714.708333333336</v>
      </c>
      <c r="AP4224" t="s">
        <v>113</v>
      </c>
      <c r="AU4224" t="s">
        <v>9491</v>
      </c>
      <c r="AY4224" t="s">
        <v>106</v>
      </c>
      <c r="AZ4224">
        <v>0</v>
      </c>
      <c r="BA4224">
        <v>0</v>
      </c>
      <c r="BD4224" s="3">
        <v>41321.662499999999</v>
      </c>
      <c r="BE4224" s="3">
        <v>41321.663888888892</v>
      </c>
      <c r="BF4224" t="s">
        <v>115</v>
      </c>
      <c r="BG4224" t="s">
        <v>115</v>
      </c>
      <c r="BH4224">
        <v>8149</v>
      </c>
      <c r="BM4224">
        <v>43540</v>
      </c>
      <c r="BR4224" t="s">
        <v>1299</v>
      </c>
      <c r="BS4224" t="s">
        <v>1300</v>
      </c>
      <c r="BU4224">
        <v>1</v>
      </c>
      <c r="BV4224" t="s">
        <v>118</v>
      </c>
      <c r="BX4224" t="s">
        <v>119</v>
      </c>
      <c r="BY4224" t="s">
        <v>119</v>
      </c>
      <c r="BZ4224" t="s">
        <v>119</v>
      </c>
      <c r="CA4224">
        <v>1</v>
      </c>
      <c r="CC4224" t="s">
        <v>120</v>
      </c>
      <c r="CH4224">
        <v>540</v>
      </c>
      <c r="CI4224">
        <v>40340</v>
      </c>
      <c r="CJ4224" t="s">
        <v>106</v>
      </c>
      <c r="CK4224" t="s">
        <v>106</v>
      </c>
      <c r="CL4224">
        <v>40</v>
      </c>
      <c r="CM4224" t="s">
        <v>4729</v>
      </c>
      <c r="CO4224">
        <v>125214</v>
      </c>
      <c r="CQ4224">
        <v>0</v>
      </c>
      <c r="CR4224">
        <v>0</v>
      </c>
      <c r="CS4224">
        <v>0</v>
      </c>
      <c r="CY4224" t="s">
        <v>123</v>
      </c>
      <c r="CZ4224" t="s">
        <v>124</v>
      </c>
      <c r="DD4224" t="str" cm="1">
        <f t="array" ref="DD4224">TEXT(_xlfn.SEQUENCE(1, DATEDIF(AG4224, AH4224, "m") + 1, AG4224, 30), "YYYY-APMM")</f>
        <v>2014-AP01</v>
      </c>
      <c r="DN4224">
        <f t="shared" si="130"/>
        <v>140</v>
      </c>
      <c r="DO4224" t="str">
        <f t="shared" si="131"/>
        <v>LABOR - CIVIL</v>
      </c>
    </row>
    <row r="4225" spans="1:119" x14ac:dyDescent="0.35">
      <c r="A4225" t="s">
        <v>105</v>
      </c>
      <c r="B4225">
        <v>503510</v>
      </c>
      <c r="C4225">
        <v>6359</v>
      </c>
      <c r="D4225">
        <v>125216</v>
      </c>
      <c r="E4225">
        <v>13662</v>
      </c>
      <c r="F4225">
        <v>0</v>
      </c>
      <c r="G4225" t="s">
        <v>106</v>
      </c>
      <c r="H4225" t="s">
        <v>106</v>
      </c>
      <c r="I4225" t="s">
        <v>106</v>
      </c>
      <c r="J4225" t="s">
        <v>107</v>
      </c>
      <c r="K4225" t="s">
        <v>108</v>
      </c>
      <c r="L4225" t="s">
        <v>109</v>
      </c>
      <c r="M4225" t="s">
        <v>110</v>
      </c>
      <c r="N4225" t="s">
        <v>9492</v>
      </c>
      <c r="O4225" t="s">
        <v>4740</v>
      </c>
      <c r="P4225">
        <v>8178</v>
      </c>
      <c r="Q4225">
        <v>280</v>
      </c>
      <c r="R4225">
        <v>0</v>
      </c>
      <c r="S4225">
        <v>200</v>
      </c>
      <c r="T4225">
        <v>0</v>
      </c>
      <c r="U4225">
        <v>313.60000000000002</v>
      </c>
      <c r="V4225">
        <v>313.60000000000002</v>
      </c>
      <c r="W4225">
        <v>200</v>
      </c>
      <c r="X4225">
        <v>0</v>
      </c>
      <c r="Y4225">
        <v>0</v>
      </c>
      <c r="Z4225">
        <v>0</v>
      </c>
      <c r="AD4225" s="1">
        <v>41703.333333333336</v>
      </c>
      <c r="AE4225" s="1">
        <v>41731.708333333336</v>
      </c>
      <c r="AG4225" s="1">
        <v>41661.333333333336</v>
      </c>
      <c r="AH4225" s="1">
        <v>41690.708333333336</v>
      </c>
      <c r="AI4225" s="1">
        <v>41661.333333333336</v>
      </c>
      <c r="AJ4225" s="1">
        <v>41690.708333333336</v>
      </c>
      <c r="AK4225" s="1">
        <v>41661.333333333336</v>
      </c>
      <c r="AL4225" s="1">
        <v>41690.708333333336</v>
      </c>
      <c r="AM4225" s="1">
        <v>41703.333333333336</v>
      </c>
      <c r="AN4225" s="1">
        <v>41731.708333333336</v>
      </c>
      <c r="AP4225" t="s">
        <v>113</v>
      </c>
      <c r="AU4225" t="s">
        <v>9493</v>
      </c>
      <c r="AY4225" t="s">
        <v>106</v>
      </c>
      <c r="AZ4225">
        <v>0</v>
      </c>
      <c r="BA4225">
        <v>0</v>
      </c>
      <c r="BD4225" s="3">
        <v>41321.662499999999</v>
      </c>
      <c r="BE4225" s="3">
        <v>41321.663888888892</v>
      </c>
      <c r="BF4225" t="s">
        <v>115</v>
      </c>
      <c r="BG4225" t="s">
        <v>115</v>
      </c>
      <c r="BH4225">
        <v>8149</v>
      </c>
      <c r="BM4225">
        <v>43550</v>
      </c>
      <c r="BR4225" t="s">
        <v>116</v>
      </c>
      <c r="BS4225" t="s">
        <v>117</v>
      </c>
      <c r="BU4225">
        <v>1</v>
      </c>
      <c r="BV4225" t="s">
        <v>118</v>
      </c>
      <c r="BX4225" t="s">
        <v>119</v>
      </c>
      <c r="BY4225" t="s">
        <v>119</v>
      </c>
      <c r="BZ4225" t="s">
        <v>119</v>
      </c>
      <c r="CA4225">
        <v>1</v>
      </c>
      <c r="CC4225" t="s">
        <v>120</v>
      </c>
      <c r="CH4225">
        <v>540</v>
      </c>
      <c r="CI4225">
        <v>40340</v>
      </c>
      <c r="CJ4225" t="s">
        <v>106</v>
      </c>
      <c r="CK4225" t="s">
        <v>106</v>
      </c>
      <c r="CL4225">
        <v>40</v>
      </c>
      <c r="CM4225" t="s">
        <v>4729</v>
      </c>
      <c r="CO4225">
        <v>125214</v>
      </c>
      <c r="CQ4225">
        <v>0</v>
      </c>
      <c r="CR4225">
        <v>0</v>
      </c>
      <c r="CS4225">
        <v>0</v>
      </c>
      <c r="CY4225" t="s">
        <v>123</v>
      </c>
      <c r="CZ4225" t="s">
        <v>124</v>
      </c>
      <c r="DD4225" t="str" cm="1">
        <f t="array" ref="DD4225">TEXT(_xlfn.SEQUENCE(1, DATEDIF(AG4225, AH4225, "m") + 1, AG4225, 30), "YYYY-APMM")</f>
        <v>2014-AP01</v>
      </c>
      <c r="DN4225">
        <f t="shared" si="130"/>
        <v>313.60000000000002</v>
      </c>
      <c r="DO4225" t="str">
        <f t="shared" si="131"/>
        <v>LABOR- SUBCONTRACTOR</v>
      </c>
    </row>
    <row r="4226" spans="1:119" x14ac:dyDescent="0.35">
      <c r="A4226" t="s">
        <v>105</v>
      </c>
      <c r="B4226">
        <v>503511</v>
      </c>
      <c r="C4226">
        <v>6359</v>
      </c>
      <c r="D4226">
        <v>125216</v>
      </c>
      <c r="E4226">
        <v>13662</v>
      </c>
      <c r="F4226">
        <v>0</v>
      </c>
      <c r="G4226" t="s">
        <v>106</v>
      </c>
      <c r="H4226" t="s">
        <v>106</v>
      </c>
      <c r="I4226" t="s">
        <v>106</v>
      </c>
      <c r="J4226" t="s">
        <v>107</v>
      </c>
      <c r="K4226" t="s">
        <v>108</v>
      </c>
      <c r="L4226" t="s">
        <v>109</v>
      </c>
      <c r="M4226" t="s">
        <v>110</v>
      </c>
      <c r="N4226" t="s">
        <v>9494</v>
      </c>
      <c r="O4226" t="s">
        <v>4743</v>
      </c>
      <c r="P4226">
        <v>8178</v>
      </c>
      <c r="Q4226">
        <v>280</v>
      </c>
      <c r="R4226">
        <v>8</v>
      </c>
      <c r="S4226">
        <v>200</v>
      </c>
      <c r="T4226">
        <v>0</v>
      </c>
      <c r="U4226">
        <v>100.8</v>
      </c>
      <c r="V4226">
        <v>100.8</v>
      </c>
      <c r="W4226">
        <v>200</v>
      </c>
      <c r="X4226">
        <v>0</v>
      </c>
      <c r="Y4226">
        <v>0</v>
      </c>
      <c r="Z4226">
        <v>0</v>
      </c>
      <c r="AD4226" s="1">
        <v>41711.333333333336</v>
      </c>
      <c r="AE4226" s="1">
        <v>41739.708333333336</v>
      </c>
      <c r="AG4226" s="1">
        <v>41669.333333333336</v>
      </c>
      <c r="AH4226" s="1">
        <v>41699.708333333336</v>
      </c>
      <c r="AI4226" s="1">
        <v>41669.333333333336</v>
      </c>
      <c r="AJ4226" s="1">
        <v>41699.708333333336</v>
      </c>
      <c r="AK4226" s="1">
        <v>41669.333333333336</v>
      </c>
      <c r="AL4226" s="1">
        <v>41699.708333333336</v>
      </c>
      <c r="AM4226" s="1">
        <v>41711.333333333336</v>
      </c>
      <c r="AN4226" s="1">
        <v>41739.708333333336</v>
      </c>
      <c r="AP4226" t="s">
        <v>113</v>
      </c>
      <c r="AU4226" t="s">
        <v>9495</v>
      </c>
      <c r="AY4226" t="s">
        <v>106</v>
      </c>
      <c r="AZ4226">
        <v>0</v>
      </c>
      <c r="BA4226">
        <v>0</v>
      </c>
      <c r="BD4226" s="3">
        <v>41321.662499999999</v>
      </c>
      <c r="BE4226" s="3">
        <v>41321.663888888892</v>
      </c>
      <c r="BF4226" t="s">
        <v>115</v>
      </c>
      <c r="BG4226" t="s">
        <v>115</v>
      </c>
      <c r="BH4226">
        <v>8149</v>
      </c>
      <c r="BM4226">
        <v>43550</v>
      </c>
      <c r="BR4226" t="s">
        <v>116</v>
      </c>
      <c r="BS4226" t="s">
        <v>117</v>
      </c>
      <c r="BU4226">
        <v>1</v>
      </c>
      <c r="BV4226" t="s">
        <v>118</v>
      </c>
      <c r="BX4226" t="s">
        <v>119</v>
      </c>
      <c r="BY4226" t="s">
        <v>119</v>
      </c>
      <c r="BZ4226" t="s">
        <v>119</v>
      </c>
      <c r="CA4226">
        <v>1</v>
      </c>
      <c r="CC4226" t="s">
        <v>120</v>
      </c>
      <c r="CH4226">
        <v>540</v>
      </c>
      <c r="CI4226">
        <v>40340</v>
      </c>
      <c r="CJ4226" t="s">
        <v>106</v>
      </c>
      <c r="CK4226" t="s">
        <v>106</v>
      </c>
      <c r="CL4226">
        <v>40</v>
      </c>
      <c r="CM4226" t="s">
        <v>4729</v>
      </c>
      <c r="CO4226">
        <v>125214</v>
      </c>
      <c r="CQ4226">
        <v>0</v>
      </c>
      <c r="CR4226">
        <v>0</v>
      </c>
      <c r="CS4226">
        <v>0</v>
      </c>
      <c r="CY4226" t="s">
        <v>123</v>
      </c>
      <c r="CZ4226" t="s">
        <v>124</v>
      </c>
      <c r="DD4226" t="str" cm="1">
        <f t="array" ref="DD4226:DE4226">TEXT(_xlfn.SEQUENCE(1, DATEDIF(AG4226, AH4226, "m") + 1, AG4226, 30), "YYYY-APMM")</f>
        <v>2014-AP01</v>
      </c>
      <c r="DE4226" t="str">
        <v>2014-AP03</v>
      </c>
      <c r="DN4226">
        <f t="shared" si="130"/>
        <v>50.4</v>
      </c>
      <c r="DO4226" t="str">
        <f t="shared" si="131"/>
        <v>LABOR- SUBCONTRACTOR</v>
      </c>
    </row>
    <row r="4227" spans="1:119" x14ac:dyDescent="0.35">
      <c r="A4227" t="s">
        <v>105</v>
      </c>
      <c r="B4227">
        <v>503512</v>
      </c>
      <c r="C4227">
        <v>6359</v>
      </c>
      <c r="D4227">
        <v>125217</v>
      </c>
      <c r="E4227">
        <v>13662</v>
      </c>
      <c r="F4227">
        <v>0</v>
      </c>
      <c r="G4227" t="s">
        <v>106</v>
      </c>
      <c r="H4227" t="s">
        <v>106</v>
      </c>
      <c r="I4227" t="s">
        <v>106</v>
      </c>
      <c r="J4227" t="s">
        <v>107</v>
      </c>
      <c r="K4227" t="s">
        <v>108</v>
      </c>
      <c r="L4227" t="s">
        <v>109</v>
      </c>
      <c r="M4227" t="s">
        <v>110</v>
      </c>
      <c r="N4227" t="s">
        <v>9496</v>
      </c>
      <c r="O4227" t="s">
        <v>4638</v>
      </c>
      <c r="P4227">
        <v>8177</v>
      </c>
      <c r="Q4227">
        <v>152</v>
      </c>
      <c r="R4227">
        <v>0</v>
      </c>
      <c r="S4227">
        <v>200</v>
      </c>
      <c r="T4227">
        <v>0</v>
      </c>
      <c r="U4227">
        <v>1593</v>
      </c>
      <c r="V4227">
        <v>1593</v>
      </c>
      <c r="W4227">
        <v>200</v>
      </c>
      <c r="X4227">
        <v>651</v>
      </c>
      <c r="Y4227">
        <v>0</v>
      </c>
      <c r="Z4227">
        <v>651</v>
      </c>
      <c r="AD4227" s="1">
        <v>41610.333333333336</v>
      </c>
      <c r="AE4227" s="1">
        <v>41639.708333333336</v>
      </c>
      <c r="AG4227" s="1">
        <v>41588.333333333336</v>
      </c>
      <c r="AH4227" s="1">
        <v>41616.708333333336</v>
      </c>
      <c r="AI4227" s="1">
        <v>41588.333333333336</v>
      </c>
      <c r="AJ4227" s="1">
        <v>41616.708333333336</v>
      </c>
      <c r="AK4227" s="1">
        <v>41588.333333333336</v>
      </c>
      <c r="AL4227" s="1">
        <v>41616.708333333336</v>
      </c>
      <c r="AM4227" s="1">
        <v>41610.333333333336</v>
      </c>
      <c r="AN4227" s="1">
        <v>41639.708333333336</v>
      </c>
      <c r="AP4227" t="s">
        <v>113</v>
      </c>
      <c r="AU4227" t="s">
        <v>9497</v>
      </c>
      <c r="AY4227" t="s">
        <v>106</v>
      </c>
      <c r="AZ4227">
        <v>0</v>
      </c>
      <c r="BA4227">
        <v>0</v>
      </c>
      <c r="BD4227" s="3">
        <v>41321.662499999999</v>
      </c>
      <c r="BE4227" s="3">
        <v>41321.663888888892</v>
      </c>
      <c r="BF4227" t="s">
        <v>115</v>
      </c>
      <c r="BG4227" t="s">
        <v>115</v>
      </c>
      <c r="BH4227">
        <v>8149</v>
      </c>
      <c r="BM4227">
        <v>43540</v>
      </c>
      <c r="BR4227" t="s">
        <v>1299</v>
      </c>
      <c r="BS4227" t="s">
        <v>1300</v>
      </c>
      <c r="BU4227">
        <v>1</v>
      </c>
      <c r="BV4227" t="s">
        <v>118</v>
      </c>
      <c r="BX4227" t="s">
        <v>119</v>
      </c>
      <c r="BY4227" t="s">
        <v>119</v>
      </c>
      <c r="BZ4227" t="s">
        <v>119</v>
      </c>
      <c r="CA4227">
        <v>1</v>
      </c>
      <c r="CC4227" t="s">
        <v>120</v>
      </c>
      <c r="CH4227">
        <v>540</v>
      </c>
      <c r="CI4227">
        <v>40320</v>
      </c>
      <c r="CJ4227" t="s">
        <v>106</v>
      </c>
      <c r="CK4227" t="s">
        <v>106</v>
      </c>
      <c r="CL4227">
        <v>30</v>
      </c>
      <c r="CM4227" t="s">
        <v>4640</v>
      </c>
      <c r="CO4227">
        <v>125214</v>
      </c>
      <c r="CQ4227">
        <v>0</v>
      </c>
      <c r="CR4227">
        <v>0</v>
      </c>
      <c r="CS4227">
        <v>0</v>
      </c>
      <c r="CY4227" t="s">
        <v>123</v>
      </c>
      <c r="CZ4227" t="s">
        <v>124</v>
      </c>
      <c r="DD4227" t="str" cm="1">
        <f t="array" ref="DD4227">TEXT(_xlfn.SEQUENCE(1, DATEDIF(AG4227, AH4227, "m") + 1, AG4227, 30), "YYYY-APMM")</f>
        <v>2013-AP11</v>
      </c>
      <c r="DN4227">
        <f t="shared" ref="DN4227:DN4290" si="132">V4227/COUNTIF(DD4227:DF4227, "&lt;&gt;")</f>
        <v>1593</v>
      </c>
      <c r="DO4227" t="str">
        <f t="shared" ref="DO4227:DO4290" si="133">BR4227</f>
        <v>LABOR - CIVIL</v>
      </c>
    </row>
    <row r="4228" spans="1:119" x14ac:dyDescent="0.35">
      <c r="A4228" t="s">
        <v>105</v>
      </c>
      <c r="B4228">
        <v>503513</v>
      </c>
      <c r="C4228">
        <v>6359</v>
      </c>
      <c r="D4228">
        <v>125217</v>
      </c>
      <c r="E4228">
        <v>13662</v>
      </c>
      <c r="F4228">
        <v>0</v>
      </c>
      <c r="G4228" t="s">
        <v>106</v>
      </c>
      <c r="H4228" t="s">
        <v>106</v>
      </c>
      <c r="I4228" t="s">
        <v>106</v>
      </c>
      <c r="J4228" t="s">
        <v>107</v>
      </c>
      <c r="K4228" t="s">
        <v>108</v>
      </c>
      <c r="L4228" t="s">
        <v>109</v>
      </c>
      <c r="M4228" t="s">
        <v>110</v>
      </c>
      <c r="N4228" t="s">
        <v>9498</v>
      </c>
      <c r="O4228" t="s">
        <v>4642</v>
      </c>
      <c r="P4228">
        <v>8178</v>
      </c>
      <c r="Q4228">
        <v>176</v>
      </c>
      <c r="R4228">
        <v>0</v>
      </c>
      <c r="S4228">
        <v>200</v>
      </c>
      <c r="T4228">
        <v>0</v>
      </c>
      <c r="U4228">
        <v>2232.4</v>
      </c>
      <c r="V4228">
        <v>2232.4</v>
      </c>
      <c r="W4228">
        <v>200</v>
      </c>
      <c r="X4228">
        <v>0</v>
      </c>
      <c r="Y4228">
        <v>0</v>
      </c>
      <c r="Z4228">
        <v>0</v>
      </c>
      <c r="AD4228" s="1">
        <v>41619.333333333336</v>
      </c>
      <c r="AE4228" s="1">
        <v>41648.708333333336</v>
      </c>
      <c r="AG4228" s="1">
        <v>41594.333333333336</v>
      </c>
      <c r="AH4228" s="1">
        <v>41622.708333333336</v>
      </c>
      <c r="AI4228" s="1">
        <v>41594.333333333336</v>
      </c>
      <c r="AJ4228" s="1">
        <v>41622.708333333336</v>
      </c>
      <c r="AK4228" s="1">
        <v>41594.333333333336</v>
      </c>
      <c r="AL4228" s="1">
        <v>41622.708333333336</v>
      </c>
      <c r="AM4228" s="1">
        <v>41619.333333333336</v>
      </c>
      <c r="AN4228" s="1">
        <v>41648.708333333336</v>
      </c>
      <c r="AP4228" t="s">
        <v>113</v>
      </c>
      <c r="AU4228" t="s">
        <v>9499</v>
      </c>
      <c r="AY4228" t="s">
        <v>106</v>
      </c>
      <c r="AZ4228">
        <v>0</v>
      </c>
      <c r="BA4228">
        <v>0</v>
      </c>
      <c r="BD4228" s="3">
        <v>41321.662499999999</v>
      </c>
      <c r="BE4228" s="3">
        <v>41321.663888888892</v>
      </c>
      <c r="BF4228" t="s">
        <v>115</v>
      </c>
      <c r="BG4228" t="s">
        <v>115</v>
      </c>
      <c r="BH4228">
        <v>8149</v>
      </c>
      <c r="BM4228">
        <v>43550</v>
      </c>
      <c r="BR4228" t="s">
        <v>116</v>
      </c>
      <c r="BS4228" t="s">
        <v>117</v>
      </c>
      <c r="BU4228">
        <v>1</v>
      </c>
      <c r="BV4228" t="s">
        <v>118</v>
      </c>
      <c r="BX4228" t="s">
        <v>119</v>
      </c>
      <c r="BY4228" t="s">
        <v>119</v>
      </c>
      <c r="BZ4228" t="s">
        <v>119</v>
      </c>
      <c r="CA4228">
        <v>1</v>
      </c>
      <c r="CC4228" t="s">
        <v>120</v>
      </c>
      <c r="CH4228">
        <v>540</v>
      </c>
      <c r="CI4228">
        <v>40320</v>
      </c>
      <c r="CJ4228" t="s">
        <v>106</v>
      </c>
      <c r="CK4228" t="s">
        <v>106</v>
      </c>
      <c r="CL4228">
        <v>30</v>
      </c>
      <c r="CM4228" t="s">
        <v>4640</v>
      </c>
      <c r="CO4228">
        <v>125214</v>
      </c>
      <c r="CQ4228">
        <v>0</v>
      </c>
      <c r="CR4228">
        <v>0</v>
      </c>
      <c r="CS4228">
        <v>0</v>
      </c>
      <c r="CY4228" t="s">
        <v>123</v>
      </c>
      <c r="CZ4228" t="s">
        <v>124</v>
      </c>
      <c r="DD4228" t="str" cm="1">
        <f t="array" ref="DD4228">TEXT(_xlfn.SEQUENCE(1, DATEDIF(AG4228, AH4228, "m") + 1, AG4228, 30), "YYYY-APMM")</f>
        <v>2013-AP11</v>
      </c>
      <c r="DN4228">
        <f t="shared" si="132"/>
        <v>2232.4</v>
      </c>
      <c r="DO4228" t="str">
        <f t="shared" si="133"/>
        <v>LABOR- SUBCONTRACTOR</v>
      </c>
    </row>
    <row r="4229" spans="1:119" x14ac:dyDescent="0.35">
      <c r="A4229" t="s">
        <v>105</v>
      </c>
      <c r="B4229">
        <v>503514</v>
      </c>
      <c r="C4229">
        <v>6359</v>
      </c>
      <c r="D4229">
        <v>125217</v>
      </c>
      <c r="E4229">
        <v>13662</v>
      </c>
      <c r="F4229">
        <v>0</v>
      </c>
      <c r="G4229" t="s">
        <v>106</v>
      </c>
      <c r="H4229" t="s">
        <v>106</v>
      </c>
      <c r="I4229" t="s">
        <v>106</v>
      </c>
      <c r="J4229" t="s">
        <v>107</v>
      </c>
      <c r="K4229" t="s">
        <v>108</v>
      </c>
      <c r="L4229" t="s">
        <v>109</v>
      </c>
      <c r="M4229" t="s">
        <v>110</v>
      </c>
      <c r="N4229" t="s">
        <v>9500</v>
      </c>
      <c r="O4229" t="s">
        <v>4645</v>
      </c>
      <c r="P4229">
        <v>8177</v>
      </c>
      <c r="Q4229">
        <v>176</v>
      </c>
      <c r="R4229">
        <v>0</v>
      </c>
      <c r="S4229">
        <v>200</v>
      </c>
      <c r="T4229">
        <v>0</v>
      </c>
      <c r="U4229">
        <v>1203</v>
      </c>
      <c r="V4229">
        <v>1203</v>
      </c>
      <c r="W4229">
        <v>200</v>
      </c>
      <c r="X4229">
        <v>825</v>
      </c>
      <c r="Y4229">
        <v>0</v>
      </c>
      <c r="Z4229">
        <v>825</v>
      </c>
      <c r="AD4229" s="1">
        <v>41629.333333333336</v>
      </c>
      <c r="AE4229" s="1">
        <v>41657.708333333336</v>
      </c>
      <c r="AG4229" s="1">
        <v>41602.333333333336</v>
      </c>
      <c r="AH4229" s="1">
        <v>41631.708333333336</v>
      </c>
      <c r="AI4229" s="1">
        <v>41602.333333333336</v>
      </c>
      <c r="AJ4229" s="1">
        <v>41631.708333333336</v>
      </c>
      <c r="AK4229" s="1">
        <v>41602.333333333336</v>
      </c>
      <c r="AL4229" s="1">
        <v>41631.708333333336</v>
      </c>
      <c r="AM4229" s="1">
        <v>41629.333333333336</v>
      </c>
      <c r="AN4229" s="1">
        <v>41657.708333333336</v>
      </c>
      <c r="AP4229" t="s">
        <v>113</v>
      </c>
      <c r="AU4229" t="s">
        <v>9501</v>
      </c>
      <c r="AY4229" t="s">
        <v>106</v>
      </c>
      <c r="AZ4229">
        <v>0</v>
      </c>
      <c r="BA4229">
        <v>0</v>
      </c>
      <c r="BD4229" s="3">
        <v>41321.662499999999</v>
      </c>
      <c r="BE4229" s="3">
        <v>41321.663888888892</v>
      </c>
      <c r="BF4229" t="s">
        <v>115</v>
      </c>
      <c r="BG4229" t="s">
        <v>115</v>
      </c>
      <c r="BH4229">
        <v>8149</v>
      </c>
      <c r="BM4229">
        <v>43540</v>
      </c>
      <c r="BR4229" t="s">
        <v>1299</v>
      </c>
      <c r="BS4229" t="s">
        <v>1300</v>
      </c>
      <c r="BU4229">
        <v>1</v>
      </c>
      <c r="BV4229" t="s">
        <v>118</v>
      </c>
      <c r="BX4229" t="s">
        <v>119</v>
      </c>
      <c r="BY4229" t="s">
        <v>119</v>
      </c>
      <c r="BZ4229" t="s">
        <v>119</v>
      </c>
      <c r="CA4229">
        <v>1</v>
      </c>
      <c r="CC4229" t="s">
        <v>120</v>
      </c>
      <c r="CH4229">
        <v>540</v>
      </c>
      <c r="CI4229">
        <v>40320</v>
      </c>
      <c r="CJ4229" t="s">
        <v>106</v>
      </c>
      <c r="CK4229" t="s">
        <v>106</v>
      </c>
      <c r="CL4229">
        <v>30</v>
      </c>
      <c r="CM4229" t="s">
        <v>4640</v>
      </c>
      <c r="CO4229">
        <v>125214</v>
      </c>
      <c r="CQ4229">
        <v>0</v>
      </c>
      <c r="CR4229">
        <v>0</v>
      </c>
      <c r="CS4229">
        <v>0</v>
      </c>
      <c r="CY4229" t="s">
        <v>123</v>
      </c>
      <c r="CZ4229" t="s">
        <v>124</v>
      </c>
      <c r="DD4229" t="str" cm="1">
        <f t="array" ref="DD4229">TEXT(_xlfn.SEQUENCE(1, DATEDIF(AG4229, AH4229, "m") + 1, AG4229, 30), "YYYY-APMM")</f>
        <v>2013-AP11</v>
      </c>
      <c r="DN4229">
        <f t="shared" si="132"/>
        <v>1203</v>
      </c>
      <c r="DO4229" t="str">
        <f t="shared" si="133"/>
        <v>LABOR - CIVIL</v>
      </c>
    </row>
    <row r="4230" spans="1:119" x14ac:dyDescent="0.35">
      <c r="A4230" t="s">
        <v>105</v>
      </c>
      <c r="B4230">
        <v>503515</v>
      </c>
      <c r="C4230">
        <v>6359</v>
      </c>
      <c r="D4230">
        <v>125217</v>
      </c>
      <c r="E4230">
        <v>13662</v>
      </c>
      <c r="F4230">
        <v>0</v>
      </c>
      <c r="G4230" t="s">
        <v>106</v>
      </c>
      <c r="H4230" t="s">
        <v>106</v>
      </c>
      <c r="I4230" t="s">
        <v>106</v>
      </c>
      <c r="J4230" t="s">
        <v>107</v>
      </c>
      <c r="K4230" t="s">
        <v>108</v>
      </c>
      <c r="L4230" t="s">
        <v>109</v>
      </c>
      <c r="M4230" t="s">
        <v>110</v>
      </c>
      <c r="N4230" t="s">
        <v>9502</v>
      </c>
      <c r="O4230" t="s">
        <v>4648</v>
      </c>
      <c r="P4230">
        <v>8165</v>
      </c>
      <c r="Q4230">
        <v>496</v>
      </c>
      <c r="R4230">
        <v>0</v>
      </c>
      <c r="S4230">
        <v>200</v>
      </c>
      <c r="T4230">
        <v>0</v>
      </c>
      <c r="U4230">
        <v>520</v>
      </c>
      <c r="V4230">
        <v>520</v>
      </c>
      <c r="W4230">
        <v>200</v>
      </c>
      <c r="X4230">
        <v>0</v>
      </c>
      <c r="Y4230">
        <v>0</v>
      </c>
      <c r="Z4230">
        <v>0</v>
      </c>
      <c r="AD4230" s="1">
        <v>41688.333333333336</v>
      </c>
      <c r="AE4230" s="1">
        <v>41716.708333333336</v>
      </c>
      <c r="AG4230" s="1">
        <v>41613.333333333336</v>
      </c>
      <c r="AH4230" s="1">
        <v>41643.708333333336</v>
      </c>
      <c r="AI4230" s="1">
        <v>41613.333333333336</v>
      </c>
      <c r="AJ4230" s="1">
        <v>41643.708333333336</v>
      </c>
      <c r="AK4230" s="1">
        <v>41613.333333333336</v>
      </c>
      <c r="AL4230" s="1">
        <v>41643.708333333336</v>
      </c>
      <c r="AM4230" s="1">
        <v>41688.333333333336</v>
      </c>
      <c r="AN4230" s="1">
        <v>41716.708333333336</v>
      </c>
      <c r="AP4230" t="s">
        <v>113</v>
      </c>
      <c r="AU4230" t="s">
        <v>9503</v>
      </c>
      <c r="AY4230" t="s">
        <v>106</v>
      </c>
      <c r="AZ4230">
        <v>0</v>
      </c>
      <c r="BA4230">
        <v>0</v>
      </c>
      <c r="BD4230" s="3">
        <v>41321.662499999999</v>
      </c>
      <c r="BE4230" s="3">
        <v>41321.663888888892</v>
      </c>
      <c r="BF4230" t="s">
        <v>115</v>
      </c>
      <c r="BG4230" t="s">
        <v>115</v>
      </c>
      <c r="BH4230">
        <v>8149</v>
      </c>
      <c r="BM4230">
        <v>43420</v>
      </c>
      <c r="BR4230" t="s">
        <v>3122</v>
      </c>
      <c r="BS4230" t="s">
        <v>3123</v>
      </c>
      <c r="BU4230">
        <v>1</v>
      </c>
      <c r="BV4230" t="s">
        <v>118</v>
      </c>
      <c r="BX4230" t="s">
        <v>119</v>
      </c>
      <c r="BY4230" t="s">
        <v>119</v>
      </c>
      <c r="BZ4230" t="s">
        <v>119</v>
      </c>
      <c r="CA4230">
        <v>1</v>
      </c>
      <c r="CC4230" t="s">
        <v>120</v>
      </c>
      <c r="CH4230">
        <v>540</v>
      </c>
      <c r="CI4230">
        <v>40320</v>
      </c>
      <c r="CJ4230" t="s">
        <v>106</v>
      </c>
      <c r="CK4230" t="s">
        <v>106</v>
      </c>
      <c r="CL4230">
        <v>30</v>
      </c>
      <c r="CM4230" t="s">
        <v>4640</v>
      </c>
      <c r="CO4230">
        <v>125214</v>
      </c>
      <c r="CQ4230">
        <v>0</v>
      </c>
      <c r="CR4230">
        <v>0</v>
      </c>
      <c r="CS4230">
        <v>0</v>
      </c>
      <c r="CY4230" t="s">
        <v>123</v>
      </c>
      <c r="CZ4230" t="s">
        <v>124</v>
      </c>
      <c r="DD4230" t="str" cm="1">
        <f t="array" ref="DD4230">TEXT(_xlfn.SEQUENCE(1, DATEDIF(AG4230, AH4230, "m") + 1, AG4230, 30), "YYYY-APMM")</f>
        <v>2013-AP12</v>
      </c>
      <c r="DN4230">
        <f t="shared" si="132"/>
        <v>520</v>
      </c>
      <c r="DO4230" t="str">
        <f t="shared" si="133"/>
        <v>STEEL FIXERS SK</v>
      </c>
    </row>
    <row r="4231" spans="1:119" x14ac:dyDescent="0.35">
      <c r="A4231" t="s">
        <v>105</v>
      </c>
      <c r="B4231">
        <v>503516</v>
      </c>
      <c r="C4231">
        <v>6359</v>
      </c>
      <c r="D4231">
        <v>125218</v>
      </c>
      <c r="E4231">
        <v>13662</v>
      </c>
      <c r="F4231">
        <v>0</v>
      </c>
      <c r="G4231" t="s">
        <v>106</v>
      </c>
      <c r="H4231" t="s">
        <v>106</v>
      </c>
      <c r="I4231" t="s">
        <v>106</v>
      </c>
      <c r="J4231" t="s">
        <v>107</v>
      </c>
      <c r="K4231" t="s">
        <v>108</v>
      </c>
      <c r="L4231" t="s">
        <v>109</v>
      </c>
      <c r="M4231" t="s">
        <v>110</v>
      </c>
      <c r="N4231" t="s">
        <v>9504</v>
      </c>
      <c r="O4231" t="s">
        <v>3209</v>
      </c>
      <c r="P4231">
        <v>8177</v>
      </c>
      <c r="Q4231">
        <v>272</v>
      </c>
      <c r="R4231">
        <v>0</v>
      </c>
      <c r="S4231">
        <v>200</v>
      </c>
      <c r="T4231">
        <v>0</v>
      </c>
      <c r="U4231">
        <v>2844</v>
      </c>
      <c r="V4231">
        <v>2844</v>
      </c>
      <c r="W4231">
        <v>200</v>
      </c>
      <c r="X4231">
        <v>1500</v>
      </c>
      <c r="Y4231">
        <v>0</v>
      </c>
      <c r="Z4231">
        <v>1500</v>
      </c>
      <c r="AD4231" s="1">
        <v>41711.333333333336</v>
      </c>
      <c r="AE4231" s="1">
        <v>41739.708333333336</v>
      </c>
      <c r="AG4231" s="1">
        <v>41671.333333333336</v>
      </c>
      <c r="AH4231" s="1">
        <v>41700.708333333336</v>
      </c>
      <c r="AI4231" s="1">
        <v>41671.333333333336</v>
      </c>
      <c r="AJ4231" s="1">
        <v>41700.708333333336</v>
      </c>
      <c r="AK4231" s="1">
        <v>41671.333333333336</v>
      </c>
      <c r="AL4231" s="1">
        <v>41700.708333333336</v>
      </c>
      <c r="AM4231" s="1">
        <v>41711.333333333336</v>
      </c>
      <c r="AN4231" s="1">
        <v>41739.708333333336</v>
      </c>
      <c r="AP4231" t="s">
        <v>113</v>
      </c>
      <c r="AU4231" t="s">
        <v>9505</v>
      </c>
      <c r="AY4231" t="s">
        <v>106</v>
      </c>
      <c r="AZ4231">
        <v>0</v>
      </c>
      <c r="BA4231">
        <v>0</v>
      </c>
      <c r="BD4231" s="3">
        <v>41321.662499999999</v>
      </c>
      <c r="BE4231" s="3">
        <v>41321.663888888892</v>
      </c>
      <c r="BF4231" t="s">
        <v>115</v>
      </c>
      <c r="BG4231" t="s">
        <v>115</v>
      </c>
      <c r="BH4231">
        <v>8149</v>
      </c>
      <c r="BM4231">
        <v>43540</v>
      </c>
      <c r="BR4231" t="s">
        <v>1299</v>
      </c>
      <c r="BS4231" t="s">
        <v>1300</v>
      </c>
      <c r="BU4231">
        <v>1</v>
      </c>
      <c r="BV4231" t="s">
        <v>118</v>
      </c>
      <c r="BX4231" t="s">
        <v>119</v>
      </c>
      <c r="BY4231" t="s">
        <v>119</v>
      </c>
      <c r="BZ4231" t="s">
        <v>119</v>
      </c>
      <c r="CA4231">
        <v>1</v>
      </c>
      <c r="CC4231" t="s">
        <v>120</v>
      </c>
      <c r="CH4231">
        <v>540</v>
      </c>
      <c r="CI4231">
        <v>40400</v>
      </c>
      <c r="CJ4231" t="s">
        <v>106</v>
      </c>
      <c r="CK4231" t="s">
        <v>106</v>
      </c>
      <c r="CL4231">
        <v>70</v>
      </c>
      <c r="CM4231" t="s">
        <v>3180</v>
      </c>
      <c r="CO4231">
        <v>125214</v>
      </c>
      <c r="CQ4231">
        <v>0</v>
      </c>
      <c r="CR4231">
        <v>0</v>
      </c>
      <c r="CS4231">
        <v>0</v>
      </c>
      <c r="CY4231" t="s">
        <v>123</v>
      </c>
      <c r="CZ4231" t="s">
        <v>124</v>
      </c>
      <c r="DD4231" t="str" cm="1">
        <f t="array" ref="DD4231:DE4231">TEXT(_xlfn.SEQUENCE(1, DATEDIF(AG4231, AH4231, "m") + 1, AG4231, 30), "YYYY-APMM")</f>
        <v>2014-AP02</v>
      </c>
      <c r="DE4231" t="str">
        <v>2014-AP03</v>
      </c>
      <c r="DN4231">
        <f t="shared" si="132"/>
        <v>1422</v>
      </c>
      <c r="DO4231" t="str">
        <f t="shared" si="133"/>
        <v>LABOR - CIVIL</v>
      </c>
    </row>
    <row r="4232" spans="1:119" x14ac:dyDescent="0.35">
      <c r="A4232" t="s">
        <v>105</v>
      </c>
      <c r="B4232">
        <v>503517</v>
      </c>
      <c r="C4232">
        <v>6359</v>
      </c>
      <c r="D4232">
        <v>125218</v>
      </c>
      <c r="E4232">
        <v>13662</v>
      </c>
      <c r="F4232">
        <v>0</v>
      </c>
      <c r="G4232" t="s">
        <v>106</v>
      </c>
      <c r="H4232" t="s">
        <v>106</v>
      </c>
      <c r="I4232" t="s">
        <v>106</v>
      </c>
      <c r="J4232" t="s">
        <v>107</v>
      </c>
      <c r="K4232" t="s">
        <v>108</v>
      </c>
      <c r="L4232" t="s">
        <v>109</v>
      </c>
      <c r="M4232" t="s">
        <v>110</v>
      </c>
      <c r="N4232" t="s">
        <v>9506</v>
      </c>
      <c r="O4232" t="s">
        <v>4748</v>
      </c>
      <c r="P4232">
        <v>8178</v>
      </c>
      <c r="Q4232">
        <v>272</v>
      </c>
      <c r="R4232">
        <v>0</v>
      </c>
      <c r="S4232">
        <v>200</v>
      </c>
      <c r="T4232">
        <v>0</v>
      </c>
      <c r="U4232">
        <v>630</v>
      </c>
      <c r="V4232">
        <v>630</v>
      </c>
      <c r="W4232">
        <v>200</v>
      </c>
      <c r="X4232">
        <v>0</v>
      </c>
      <c r="Y4232">
        <v>0</v>
      </c>
      <c r="Z4232">
        <v>0</v>
      </c>
      <c r="AD4232" s="1">
        <v>41723.333333333336</v>
      </c>
      <c r="AE4232" s="1">
        <v>41751.708333333336</v>
      </c>
      <c r="AG4232" s="1">
        <v>41683.333333333336</v>
      </c>
      <c r="AH4232" s="1">
        <v>41711.708333333336</v>
      </c>
      <c r="AI4232" s="1">
        <v>41683.333333333336</v>
      </c>
      <c r="AJ4232" s="1">
        <v>41711.708333333336</v>
      </c>
      <c r="AK4232" s="1">
        <v>41683.333333333336</v>
      </c>
      <c r="AL4232" s="1">
        <v>41711.708333333336</v>
      </c>
      <c r="AM4232" s="1">
        <v>41723.333333333336</v>
      </c>
      <c r="AN4232" s="1">
        <v>41751.708333333336</v>
      </c>
      <c r="AP4232" t="s">
        <v>113</v>
      </c>
      <c r="AU4232" t="s">
        <v>9507</v>
      </c>
      <c r="AY4232" t="s">
        <v>106</v>
      </c>
      <c r="AZ4232">
        <v>0</v>
      </c>
      <c r="BA4232">
        <v>0</v>
      </c>
      <c r="BD4232" s="3">
        <v>41321.662499999999</v>
      </c>
      <c r="BE4232" s="3">
        <v>41321.663888888892</v>
      </c>
      <c r="BF4232" t="s">
        <v>115</v>
      </c>
      <c r="BG4232" t="s">
        <v>115</v>
      </c>
      <c r="BH4232">
        <v>8149</v>
      </c>
      <c r="BM4232">
        <v>43550</v>
      </c>
      <c r="BR4232" t="s">
        <v>116</v>
      </c>
      <c r="BS4232" t="s">
        <v>117</v>
      </c>
      <c r="BU4232">
        <v>1</v>
      </c>
      <c r="BV4232" t="s">
        <v>118</v>
      </c>
      <c r="BX4232" t="s">
        <v>119</v>
      </c>
      <c r="BY4232" t="s">
        <v>119</v>
      </c>
      <c r="BZ4232" t="s">
        <v>119</v>
      </c>
      <c r="CA4232">
        <v>1</v>
      </c>
      <c r="CC4232" t="s">
        <v>120</v>
      </c>
      <c r="CH4232">
        <v>540</v>
      </c>
      <c r="CI4232">
        <v>40400</v>
      </c>
      <c r="CJ4232" t="s">
        <v>106</v>
      </c>
      <c r="CK4232" t="s">
        <v>106</v>
      </c>
      <c r="CL4232">
        <v>70</v>
      </c>
      <c r="CM4232" t="s">
        <v>3180</v>
      </c>
      <c r="CO4232">
        <v>125214</v>
      </c>
      <c r="CQ4232">
        <v>0</v>
      </c>
      <c r="CR4232">
        <v>0</v>
      </c>
      <c r="CS4232">
        <v>0</v>
      </c>
      <c r="CY4232" t="s">
        <v>123</v>
      </c>
      <c r="CZ4232" t="s">
        <v>124</v>
      </c>
      <c r="DD4232" t="str" cm="1">
        <f t="array" ref="DD4232:DE4232">TEXT(_xlfn.SEQUENCE(1, DATEDIF(AG4232, AH4232, "m") + 1, AG4232, 30), "YYYY-APMM")</f>
        <v>2014-AP02</v>
      </c>
      <c r="DE4232" t="str">
        <v>2014-AP03</v>
      </c>
      <c r="DN4232">
        <f t="shared" si="132"/>
        <v>315</v>
      </c>
      <c r="DO4232" t="str">
        <f t="shared" si="133"/>
        <v>LABOR- SUBCONTRACTOR</v>
      </c>
    </row>
    <row r="4233" spans="1:119" x14ac:dyDescent="0.35">
      <c r="A4233" t="s">
        <v>105</v>
      </c>
      <c r="B4233">
        <v>503518</v>
      </c>
      <c r="C4233">
        <v>6359</v>
      </c>
      <c r="D4233">
        <v>125218</v>
      </c>
      <c r="E4233">
        <v>13662</v>
      </c>
      <c r="F4233">
        <v>0</v>
      </c>
      <c r="G4233" t="s">
        <v>106</v>
      </c>
      <c r="H4233" t="s">
        <v>106</v>
      </c>
      <c r="I4233" t="s">
        <v>106</v>
      </c>
      <c r="J4233" t="s">
        <v>107</v>
      </c>
      <c r="K4233" t="s">
        <v>108</v>
      </c>
      <c r="L4233" t="s">
        <v>109</v>
      </c>
      <c r="M4233" t="s">
        <v>110</v>
      </c>
      <c r="N4233" t="s">
        <v>9508</v>
      </c>
      <c r="O4233" t="s">
        <v>4751</v>
      </c>
      <c r="P4233">
        <v>8178</v>
      </c>
      <c r="Q4233">
        <v>352</v>
      </c>
      <c r="R4233">
        <v>136</v>
      </c>
      <c r="S4233">
        <v>200</v>
      </c>
      <c r="T4233">
        <v>0</v>
      </c>
      <c r="U4233">
        <v>574</v>
      </c>
      <c r="V4233">
        <v>574</v>
      </c>
      <c r="W4233">
        <v>200</v>
      </c>
      <c r="X4233">
        <v>0</v>
      </c>
      <c r="Y4233">
        <v>0</v>
      </c>
      <c r="Z4233">
        <v>0</v>
      </c>
      <c r="AD4233" s="1">
        <v>41746.333333333336</v>
      </c>
      <c r="AE4233" s="1">
        <v>41774.708333333336</v>
      </c>
      <c r="AG4233" s="1">
        <v>41695.333333333336</v>
      </c>
      <c r="AH4233" s="1">
        <v>41723.708333333336</v>
      </c>
      <c r="AI4233" s="1">
        <v>41695.333333333336</v>
      </c>
      <c r="AJ4233" s="1">
        <v>41723.708333333336</v>
      </c>
      <c r="AK4233" s="1">
        <v>41695.333333333336</v>
      </c>
      <c r="AL4233" s="1">
        <v>41723.708333333336</v>
      </c>
      <c r="AM4233" s="1">
        <v>41746.333333333336</v>
      </c>
      <c r="AN4233" s="1">
        <v>41774.708333333336</v>
      </c>
      <c r="AP4233" t="s">
        <v>113</v>
      </c>
      <c r="AU4233" t="s">
        <v>9509</v>
      </c>
      <c r="AY4233" t="s">
        <v>106</v>
      </c>
      <c r="AZ4233">
        <v>0</v>
      </c>
      <c r="BA4233">
        <v>0</v>
      </c>
      <c r="BD4233" s="3">
        <v>41321.662499999999</v>
      </c>
      <c r="BE4233" s="3">
        <v>41321.663888888892</v>
      </c>
      <c r="BF4233" t="s">
        <v>115</v>
      </c>
      <c r="BG4233" t="s">
        <v>115</v>
      </c>
      <c r="BH4233">
        <v>8149</v>
      </c>
      <c r="BM4233">
        <v>43550</v>
      </c>
      <c r="BR4233" t="s">
        <v>116</v>
      </c>
      <c r="BS4233" t="s">
        <v>117</v>
      </c>
      <c r="BU4233">
        <v>1</v>
      </c>
      <c r="BV4233" t="s">
        <v>118</v>
      </c>
      <c r="BX4233" t="s">
        <v>119</v>
      </c>
      <c r="BY4233" t="s">
        <v>119</v>
      </c>
      <c r="BZ4233" t="s">
        <v>119</v>
      </c>
      <c r="CA4233">
        <v>1</v>
      </c>
      <c r="CC4233" t="s">
        <v>120</v>
      </c>
      <c r="CH4233">
        <v>540</v>
      </c>
      <c r="CI4233">
        <v>40400</v>
      </c>
      <c r="CJ4233" t="s">
        <v>106</v>
      </c>
      <c r="CK4233" t="s">
        <v>106</v>
      </c>
      <c r="CL4233">
        <v>70</v>
      </c>
      <c r="CM4233" t="s">
        <v>3180</v>
      </c>
      <c r="CO4233">
        <v>125214</v>
      </c>
      <c r="CQ4233">
        <v>0</v>
      </c>
      <c r="CR4233">
        <v>0</v>
      </c>
      <c r="CS4233">
        <v>0</v>
      </c>
      <c r="CY4233" t="s">
        <v>123</v>
      </c>
      <c r="CZ4233" t="s">
        <v>124</v>
      </c>
      <c r="DD4233" t="str" cm="1">
        <f t="array" ref="DD4233:DE4233">TEXT(_xlfn.SEQUENCE(1, DATEDIF(AG4233, AH4233, "m") + 1, AG4233, 30), "YYYY-APMM")</f>
        <v>2014-AP02</v>
      </c>
      <c r="DE4233" t="str">
        <v>2014-AP03</v>
      </c>
      <c r="DN4233">
        <f t="shared" si="132"/>
        <v>287</v>
      </c>
      <c r="DO4233" t="str">
        <f t="shared" si="133"/>
        <v>LABOR- SUBCONTRACTOR</v>
      </c>
    </row>
    <row r="4234" spans="1:119" x14ac:dyDescent="0.35">
      <c r="A4234" t="s">
        <v>105</v>
      </c>
      <c r="B4234">
        <v>503519</v>
      </c>
      <c r="C4234">
        <v>6359</v>
      </c>
      <c r="D4234">
        <v>125219</v>
      </c>
      <c r="E4234">
        <v>13662</v>
      </c>
      <c r="F4234">
        <v>0</v>
      </c>
      <c r="G4234" t="s">
        <v>106</v>
      </c>
      <c r="H4234" t="s">
        <v>106</v>
      </c>
      <c r="I4234" t="s">
        <v>106</v>
      </c>
      <c r="J4234" t="s">
        <v>107</v>
      </c>
      <c r="K4234" t="s">
        <v>108</v>
      </c>
      <c r="L4234" t="s">
        <v>109</v>
      </c>
      <c r="M4234" t="s">
        <v>110</v>
      </c>
      <c r="N4234" t="s">
        <v>9510</v>
      </c>
      <c r="O4234" t="s">
        <v>3209</v>
      </c>
      <c r="P4234">
        <v>8177</v>
      </c>
      <c r="Q4234">
        <v>312</v>
      </c>
      <c r="R4234">
        <v>40</v>
      </c>
      <c r="S4234">
        <v>120</v>
      </c>
      <c r="T4234">
        <v>0</v>
      </c>
      <c r="U4234">
        <v>49</v>
      </c>
      <c r="V4234">
        <v>49</v>
      </c>
      <c r="W4234">
        <v>120</v>
      </c>
      <c r="X4234">
        <v>31.000038</v>
      </c>
      <c r="Y4234">
        <v>0</v>
      </c>
      <c r="Z4234">
        <v>31.000038</v>
      </c>
      <c r="AD4234" s="1">
        <v>41723.333333333336</v>
      </c>
      <c r="AE4234" s="1">
        <v>41739.708333333336</v>
      </c>
      <c r="AG4234" s="1">
        <v>41676.333333333336</v>
      </c>
      <c r="AH4234" s="1">
        <v>41694.708333333336</v>
      </c>
      <c r="AI4234" s="1">
        <v>41676.333333333336</v>
      </c>
      <c r="AJ4234" s="1">
        <v>41694.708333333336</v>
      </c>
      <c r="AK4234" s="1">
        <v>41676.333333333336</v>
      </c>
      <c r="AL4234" s="1">
        <v>41694.708333333336</v>
      </c>
      <c r="AM4234" s="1">
        <v>41723.333333333336</v>
      </c>
      <c r="AN4234" s="1">
        <v>41739.708333333336</v>
      </c>
      <c r="AP4234" t="s">
        <v>113</v>
      </c>
      <c r="AU4234" t="s">
        <v>9511</v>
      </c>
      <c r="AY4234" t="s">
        <v>106</v>
      </c>
      <c r="AZ4234">
        <v>0</v>
      </c>
      <c r="BA4234">
        <v>0</v>
      </c>
      <c r="BD4234" s="3">
        <v>41321.662499999999</v>
      </c>
      <c r="BE4234" s="3">
        <v>41328.377083333333</v>
      </c>
      <c r="BF4234" t="s">
        <v>115</v>
      </c>
      <c r="BG4234" t="s">
        <v>115</v>
      </c>
      <c r="BH4234">
        <v>8149</v>
      </c>
      <c r="BM4234">
        <v>43540</v>
      </c>
      <c r="BR4234" t="s">
        <v>1299</v>
      </c>
      <c r="BS4234" t="s">
        <v>1300</v>
      </c>
      <c r="BU4234">
        <v>1</v>
      </c>
      <c r="BV4234" t="s">
        <v>118</v>
      </c>
      <c r="BX4234" t="s">
        <v>119</v>
      </c>
      <c r="BY4234" t="s">
        <v>119</v>
      </c>
      <c r="BZ4234" t="s">
        <v>119</v>
      </c>
      <c r="CA4234">
        <v>1</v>
      </c>
      <c r="CC4234" t="s">
        <v>120</v>
      </c>
      <c r="CH4234">
        <v>540</v>
      </c>
      <c r="CI4234">
        <v>40380</v>
      </c>
      <c r="CJ4234" t="s">
        <v>106</v>
      </c>
      <c r="CK4234" t="s">
        <v>106</v>
      </c>
      <c r="CL4234">
        <v>60</v>
      </c>
      <c r="CM4234" t="s">
        <v>4652</v>
      </c>
      <c r="CO4234">
        <v>125214</v>
      </c>
      <c r="CQ4234">
        <v>0</v>
      </c>
      <c r="CR4234">
        <v>0</v>
      </c>
      <c r="CS4234">
        <v>0</v>
      </c>
      <c r="CY4234" t="s">
        <v>123</v>
      </c>
      <c r="CZ4234" t="s">
        <v>124</v>
      </c>
      <c r="DD4234" t="str" cm="1">
        <f t="array" ref="DD4234">TEXT(_xlfn.SEQUENCE(1, DATEDIF(AG4234, AH4234, "m") + 1, AG4234, 30), "YYYY-APMM")</f>
        <v>2014-AP02</v>
      </c>
      <c r="DN4234">
        <f t="shared" si="132"/>
        <v>49</v>
      </c>
      <c r="DO4234" t="str">
        <f t="shared" si="133"/>
        <v>LABOR - CIVIL</v>
      </c>
    </row>
    <row r="4235" spans="1:119" x14ac:dyDescent="0.35">
      <c r="A4235" t="s">
        <v>105</v>
      </c>
      <c r="B4235">
        <v>503520</v>
      </c>
      <c r="C4235">
        <v>6359</v>
      </c>
      <c r="D4235">
        <v>125219</v>
      </c>
      <c r="E4235">
        <v>13662</v>
      </c>
      <c r="F4235">
        <v>0</v>
      </c>
      <c r="G4235" t="s">
        <v>106</v>
      </c>
      <c r="H4235" t="s">
        <v>106</v>
      </c>
      <c r="I4235" t="s">
        <v>106</v>
      </c>
      <c r="J4235" t="s">
        <v>107</v>
      </c>
      <c r="K4235" t="s">
        <v>108</v>
      </c>
      <c r="L4235" t="s">
        <v>109</v>
      </c>
      <c r="M4235" t="s">
        <v>110</v>
      </c>
      <c r="N4235" t="s">
        <v>9512</v>
      </c>
      <c r="O4235" t="s">
        <v>4654</v>
      </c>
      <c r="P4235">
        <v>8165</v>
      </c>
      <c r="Q4235">
        <v>272</v>
      </c>
      <c r="R4235">
        <v>0</v>
      </c>
      <c r="S4235">
        <v>120</v>
      </c>
      <c r="T4235">
        <v>0</v>
      </c>
      <c r="U4235">
        <v>1912</v>
      </c>
      <c r="V4235">
        <v>1912</v>
      </c>
      <c r="W4235">
        <v>120</v>
      </c>
      <c r="X4235">
        <v>0</v>
      </c>
      <c r="Y4235">
        <v>0</v>
      </c>
      <c r="Z4235">
        <v>0</v>
      </c>
      <c r="AD4235" s="1">
        <v>41729.333333333336</v>
      </c>
      <c r="AE4235" s="1">
        <v>41745.708333333336</v>
      </c>
      <c r="AG4235" s="1">
        <v>41689.333333333336</v>
      </c>
      <c r="AH4235" s="1">
        <v>41706.708333333336</v>
      </c>
      <c r="AI4235" s="1">
        <v>41689.333333333336</v>
      </c>
      <c r="AJ4235" s="1">
        <v>41706.708333333336</v>
      </c>
      <c r="AK4235" s="1">
        <v>41689.333333333336</v>
      </c>
      <c r="AL4235" s="1">
        <v>41706.708333333336</v>
      </c>
      <c r="AM4235" s="1">
        <v>41729.333333333336</v>
      </c>
      <c r="AN4235" s="1">
        <v>41745.708333333336</v>
      </c>
      <c r="AP4235" t="s">
        <v>113</v>
      </c>
      <c r="AU4235" t="s">
        <v>9513</v>
      </c>
      <c r="AY4235" t="s">
        <v>106</v>
      </c>
      <c r="AZ4235">
        <v>0</v>
      </c>
      <c r="BA4235">
        <v>0</v>
      </c>
      <c r="BD4235" s="3">
        <v>41321.662499999999</v>
      </c>
      <c r="BE4235" s="3">
        <v>41321.663888888892</v>
      </c>
      <c r="BF4235" t="s">
        <v>115</v>
      </c>
      <c r="BG4235" t="s">
        <v>115</v>
      </c>
      <c r="BH4235">
        <v>8149</v>
      </c>
      <c r="BM4235">
        <v>43420</v>
      </c>
      <c r="BR4235" t="s">
        <v>3122</v>
      </c>
      <c r="BS4235" t="s">
        <v>3123</v>
      </c>
      <c r="BU4235">
        <v>1</v>
      </c>
      <c r="BV4235" t="s">
        <v>118</v>
      </c>
      <c r="BX4235" t="s">
        <v>119</v>
      </c>
      <c r="BY4235" t="s">
        <v>119</v>
      </c>
      <c r="BZ4235" t="s">
        <v>119</v>
      </c>
      <c r="CA4235">
        <v>1</v>
      </c>
      <c r="CC4235" t="s">
        <v>120</v>
      </c>
      <c r="CH4235">
        <v>540</v>
      </c>
      <c r="CI4235">
        <v>40380</v>
      </c>
      <c r="CJ4235" t="s">
        <v>106</v>
      </c>
      <c r="CK4235" t="s">
        <v>106</v>
      </c>
      <c r="CL4235">
        <v>60</v>
      </c>
      <c r="CM4235" t="s">
        <v>4652</v>
      </c>
      <c r="CO4235">
        <v>125214</v>
      </c>
      <c r="CQ4235">
        <v>0</v>
      </c>
      <c r="CR4235">
        <v>0</v>
      </c>
      <c r="CS4235">
        <v>0</v>
      </c>
      <c r="CY4235" t="s">
        <v>123</v>
      </c>
      <c r="CZ4235" t="s">
        <v>124</v>
      </c>
      <c r="DD4235" t="str" cm="1">
        <f t="array" ref="DD4235">TEXT(_xlfn.SEQUENCE(1, DATEDIF(AG4235, AH4235, "m") + 1, AG4235, 30), "YYYY-APMM")</f>
        <v>2014-AP02</v>
      </c>
      <c r="DN4235">
        <f t="shared" si="132"/>
        <v>1912</v>
      </c>
      <c r="DO4235" t="str">
        <f t="shared" si="133"/>
        <v>STEEL FIXERS SK</v>
      </c>
    </row>
    <row r="4236" spans="1:119" x14ac:dyDescent="0.35">
      <c r="A4236" t="s">
        <v>105</v>
      </c>
      <c r="B4236">
        <v>503521</v>
      </c>
      <c r="C4236">
        <v>6359</v>
      </c>
      <c r="D4236">
        <v>125219</v>
      </c>
      <c r="E4236">
        <v>13662</v>
      </c>
      <c r="F4236">
        <v>0</v>
      </c>
      <c r="G4236" t="s">
        <v>106</v>
      </c>
      <c r="H4236" t="s">
        <v>106</v>
      </c>
      <c r="I4236" t="s">
        <v>106</v>
      </c>
      <c r="J4236" t="s">
        <v>107</v>
      </c>
      <c r="K4236" t="s">
        <v>108</v>
      </c>
      <c r="L4236" t="s">
        <v>109</v>
      </c>
      <c r="M4236" t="s">
        <v>110</v>
      </c>
      <c r="N4236" t="s">
        <v>9514</v>
      </c>
      <c r="O4236" t="s">
        <v>4657</v>
      </c>
      <c r="P4236">
        <v>8178</v>
      </c>
      <c r="Q4236">
        <v>272</v>
      </c>
      <c r="R4236">
        <v>0</v>
      </c>
      <c r="S4236">
        <v>200</v>
      </c>
      <c r="T4236">
        <v>0</v>
      </c>
      <c r="U4236">
        <v>286</v>
      </c>
      <c r="V4236">
        <v>286</v>
      </c>
      <c r="W4236">
        <v>200</v>
      </c>
      <c r="X4236">
        <v>0</v>
      </c>
      <c r="Y4236">
        <v>0</v>
      </c>
      <c r="Z4236">
        <v>0</v>
      </c>
      <c r="AD4236" s="1">
        <v>41741.333333333336</v>
      </c>
      <c r="AE4236" s="1">
        <v>41769.708333333336</v>
      </c>
      <c r="AG4236" s="1">
        <v>41701.333333333336</v>
      </c>
      <c r="AH4236" s="1">
        <v>41729.708333333336</v>
      </c>
      <c r="AI4236" s="1">
        <v>41701.333333333336</v>
      </c>
      <c r="AJ4236" s="1">
        <v>41729.708333333336</v>
      </c>
      <c r="AK4236" s="1">
        <v>41701.333333333336</v>
      </c>
      <c r="AL4236" s="1">
        <v>41729.708333333336</v>
      </c>
      <c r="AM4236" s="1">
        <v>41741.333333333336</v>
      </c>
      <c r="AN4236" s="1">
        <v>41769.708333333336</v>
      </c>
      <c r="AP4236" t="s">
        <v>113</v>
      </c>
      <c r="AU4236" t="s">
        <v>9515</v>
      </c>
      <c r="AY4236" t="s">
        <v>106</v>
      </c>
      <c r="AZ4236">
        <v>0</v>
      </c>
      <c r="BA4236">
        <v>0</v>
      </c>
      <c r="BD4236" s="3">
        <v>41321.662499999999</v>
      </c>
      <c r="BE4236" s="3">
        <v>41321.663888888892</v>
      </c>
      <c r="BF4236" t="s">
        <v>115</v>
      </c>
      <c r="BG4236" t="s">
        <v>115</v>
      </c>
      <c r="BH4236">
        <v>8149</v>
      </c>
      <c r="BM4236">
        <v>43550</v>
      </c>
      <c r="BR4236" t="s">
        <v>116</v>
      </c>
      <c r="BS4236" t="s">
        <v>117</v>
      </c>
      <c r="BU4236">
        <v>1</v>
      </c>
      <c r="BV4236" t="s">
        <v>118</v>
      </c>
      <c r="BX4236" t="s">
        <v>119</v>
      </c>
      <c r="BY4236" t="s">
        <v>119</v>
      </c>
      <c r="BZ4236" t="s">
        <v>119</v>
      </c>
      <c r="CA4236">
        <v>1</v>
      </c>
      <c r="CC4236" t="s">
        <v>120</v>
      </c>
      <c r="CH4236">
        <v>540</v>
      </c>
      <c r="CI4236">
        <v>40380</v>
      </c>
      <c r="CJ4236" t="s">
        <v>106</v>
      </c>
      <c r="CK4236" t="s">
        <v>106</v>
      </c>
      <c r="CL4236">
        <v>60</v>
      </c>
      <c r="CM4236" t="s">
        <v>4652</v>
      </c>
      <c r="CO4236">
        <v>125214</v>
      </c>
      <c r="CQ4236">
        <v>0</v>
      </c>
      <c r="CR4236">
        <v>0</v>
      </c>
      <c r="CS4236">
        <v>0</v>
      </c>
      <c r="CY4236" t="s">
        <v>123</v>
      </c>
      <c r="CZ4236" t="s">
        <v>124</v>
      </c>
      <c r="DD4236" t="str" cm="1">
        <f t="array" ref="DD4236">TEXT(_xlfn.SEQUENCE(1, DATEDIF(AG4236, AH4236, "m") + 1, AG4236, 30), "YYYY-APMM")</f>
        <v>2014-AP03</v>
      </c>
      <c r="DN4236">
        <f t="shared" si="132"/>
        <v>286</v>
      </c>
      <c r="DO4236" t="str">
        <f t="shared" si="133"/>
        <v>LABOR- SUBCONTRACTOR</v>
      </c>
    </row>
    <row r="4237" spans="1:119" x14ac:dyDescent="0.35">
      <c r="A4237" t="s">
        <v>105</v>
      </c>
      <c r="B4237">
        <v>503522</v>
      </c>
      <c r="C4237">
        <v>6359</v>
      </c>
      <c r="D4237">
        <v>125219</v>
      </c>
      <c r="E4237">
        <v>13662</v>
      </c>
      <c r="F4237">
        <v>0</v>
      </c>
      <c r="G4237" t="s">
        <v>106</v>
      </c>
      <c r="H4237" t="s">
        <v>106</v>
      </c>
      <c r="I4237" t="s">
        <v>106</v>
      </c>
      <c r="J4237" t="s">
        <v>107</v>
      </c>
      <c r="K4237" t="s">
        <v>108</v>
      </c>
      <c r="L4237" t="s">
        <v>109</v>
      </c>
      <c r="M4237" t="s">
        <v>110</v>
      </c>
      <c r="N4237" t="s">
        <v>9516</v>
      </c>
      <c r="O4237" t="s">
        <v>4660</v>
      </c>
      <c r="P4237">
        <v>8178</v>
      </c>
      <c r="Q4237">
        <v>272</v>
      </c>
      <c r="R4237">
        <v>136</v>
      </c>
      <c r="S4237">
        <v>200</v>
      </c>
      <c r="T4237">
        <v>0</v>
      </c>
      <c r="U4237">
        <v>51.6</v>
      </c>
      <c r="V4237">
        <v>51.6</v>
      </c>
      <c r="W4237">
        <v>200</v>
      </c>
      <c r="X4237">
        <v>0</v>
      </c>
      <c r="Y4237">
        <v>0</v>
      </c>
      <c r="Z4237">
        <v>0</v>
      </c>
      <c r="AD4237" s="1">
        <v>41746.333333333336</v>
      </c>
      <c r="AE4237" s="1">
        <v>41774.708333333336</v>
      </c>
      <c r="AG4237" s="1">
        <v>41707.333333333336</v>
      </c>
      <c r="AH4237" s="1">
        <v>41735.708333333336</v>
      </c>
      <c r="AI4237" s="1">
        <v>41707.333333333336</v>
      </c>
      <c r="AJ4237" s="1">
        <v>41735.708333333336</v>
      </c>
      <c r="AK4237" s="1">
        <v>41707.333333333336</v>
      </c>
      <c r="AL4237" s="1">
        <v>41735.708333333336</v>
      </c>
      <c r="AM4237" s="1">
        <v>41746.333333333336</v>
      </c>
      <c r="AN4237" s="1">
        <v>41774.708333333336</v>
      </c>
      <c r="AP4237" t="s">
        <v>113</v>
      </c>
      <c r="AU4237" t="s">
        <v>9517</v>
      </c>
      <c r="AY4237" t="s">
        <v>106</v>
      </c>
      <c r="AZ4237">
        <v>0</v>
      </c>
      <c r="BA4237">
        <v>0</v>
      </c>
      <c r="BD4237" s="3">
        <v>41321.662499999999</v>
      </c>
      <c r="BE4237" s="3">
        <v>41321.663888888892</v>
      </c>
      <c r="BF4237" t="s">
        <v>115</v>
      </c>
      <c r="BG4237" t="s">
        <v>115</v>
      </c>
      <c r="BH4237">
        <v>8149</v>
      </c>
      <c r="BM4237">
        <v>43550</v>
      </c>
      <c r="BR4237" t="s">
        <v>116</v>
      </c>
      <c r="BS4237" t="s">
        <v>117</v>
      </c>
      <c r="BU4237">
        <v>1</v>
      </c>
      <c r="BV4237" t="s">
        <v>118</v>
      </c>
      <c r="BX4237" t="s">
        <v>119</v>
      </c>
      <c r="BY4237" t="s">
        <v>119</v>
      </c>
      <c r="BZ4237" t="s">
        <v>119</v>
      </c>
      <c r="CA4237">
        <v>1</v>
      </c>
      <c r="CC4237" t="s">
        <v>120</v>
      </c>
      <c r="CH4237">
        <v>540</v>
      </c>
      <c r="CI4237">
        <v>40380</v>
      </c>
      <c r="CJ4237" t="s">
        <v>106</v>
      </c>
      <c r="CK4237" t="s">
        <v>106</v>
      </c>
      <c r="CL4237">
        <v>60</v>
      </c>
      <c r="CM4237" t="s">
        <v>4652</v>
      </c>
      <c r="CO4237">
        <v>125214</v>
      </c>
      <c r="CQ4237">
        <v>0</v>
      </c>
      <c r="CR4237">
        <v>0</v>
      </c>
      <c r="CS4237">
        <v>0</v>
      </c>
      <c r="CY4237" t="s">
        <v>123</v>
      </c>
      <c r="CZ4237" t="s">
        <v>124</v>
      </c>
      <c r="DD4237" t="str" cm="1">
        <f t="array" ref="DD4237">TEXT(_xlfn.SEQUENCE(1, DATEDIF(AG4237, AH4237, "m") + 1, AG4237, 30), "YYYY-APMM")</f>
        <v>2014-AP03</v>
      </c>
      <c r="DN4237">
        <f t="shared" si="132"/>
        <v>51.6</v>
      </c>
      <c r="DO4237" t="str">
        <f t="shared" si="133"/>
        <v>LABOR- SUBCONTRACTOR</v>
      </c>
    </row>
    <row r="4238" spans="1:119" x14ac:dyDescent="0.35">
      <c r="A4238" t="s">
        <v>105</v>
      </c>
      <c r="B4238">
        <v>503523</v>
      </c>
      <c r="C4238">
        <v>6359</v>
      </c>
      <c r="D4238">
        <v>125220</v>
      </c>
      <c r="E4238">
        <v>13662</v>
      </c>
      <c r="F4238">
        <v>0</v>
      </c>
      <c r="G4238" t="s">
        <v>106</v>
      </c>
      <c r="H4238" t="s">
        <v>106</v>
      </c>
      <c r="I4238" t="s">
        <v>106</v>
      </c>
      <c r="J4238" t="s">
        <v>107</v>
      </c>
      <c r="K4238" t="s">
        <v>108</v>
      </c>
      <c r="L4238" t="s">
        <v>109</v>
      </c>
      <c r="M4238" t="s">
        <v>110</v>
      </c>
      <c r="N4238" t="s">
        <v>9518</v>
      </c>
      <c r="O4238" t="s">
        <v>4692</v>
      </c>
      <c r="P4238">
        <v>8178</v>
      </c>
      <c r="Q4238">
        <v>304</v>
      </c>
      <c r="R4238">
        <v>56</v>
      </c>
      <c r="S4238">
        <v>160</v>
      </c>
      <c r="T4238">
        <v>0</v>
      </c>
      <c r="U4238">
        <v>33.6</v>
      </c>
      <c r="V4238">
        <v>33.6</v>
      </c>
      <c r="W4238">
        <v>160</v>
      </c>
      <c r="X4238">
        <v>0</v>
      </c>
      <c r="Y4238">
        <v>0</v>
      </c>
      <c r="Z4238">
        <v>0</v>
      </c>
      <c r="AD4238" s="1">
        <v>41634.333333333336</v>
      </c>
      <c r="AE4238" s="1">
        <v>41657.708333333336</v>
      </c>
      <c r="AG4238" s="1">
        <v>41589.333333333336</v>
      </c>
      <c r="AH4238" s="1">
        <v>41611.708333333336</v>
      </c>
      <c r="AI4238" s="1">
        <v>41589.333333333336</v>
      </c>
      <c r="AJ4238" s="1">
        <v>41611.708333333336</v>
      </c>
      <c r="AK4238" s="1">
        <v>41589.333333333336</v>
      </c>
      <c r="AL4238" s="1">
        <v>41611.708333333336</v>
      </c>
      <c r="AM4238" s="1">
        <v>41634.333333333336</v>
      </c>
      <c r="AN4238" s="1">
        <v>41657.708333333336</v>
      </c>
      <c r="AP4238" t="s">
        <v>113</v>
      </c>
      <c r="AU4238" t="s">
        <v>9519</v>
      </c>
      <c r="AY4238" t="s">
        <v>106</v>
      </c>
      <c r="AZ4238">
        <v>0</v>
      </c>
      <c r="BA4238">
        <v>0</v>
      </c>
      <c r="BD4238" s="3">
        <v>41321.662499999999</v>
      </c>
      <c r="BE4238" s="3">
        <v>41321.663888888892</v>
      </c>
      <c r="BF4238" t="s">
        <v>115</v>
      </c>
      <c r="BG4238" t="s">
        <v>115</v>
      </c>
      <c r="BH4238">
        <v>8149</v>
      </c>
      <c r="BM4238">
        <v>43550</v>
      </c>
      <c r="BR4238" t="s">
        <v>116</v>
      </c>
      <c r="BS4238" t="s">
        <v>117</v>
      </c>
      <c r="BU4238">
        <v>1</v>
      </c>
      <c r="BV4238" t="s">
        <v>118</v>
      </c>
      <c r="BX4238" t="s">
        <v>119</v>
      </c>
      <c r="BY4238" t="s">
        <v>119</v>
      </c>
      <c r="BZ4238" t="s">
        <v>119</v>
      </c>
      <c r="CA4238">
        <v>1</v>
      </c>
      <c r="CC4238" t="s">
        <v>120</v>
      </c>
      <c r="CH4238">
        <v>540</v>
      </c>
      <c r="CI4238">
        <v>40300</v>
      </c>
      <c r="CJ4238" t="s">
        <v>106</v>
      </c>
      <c r="CK4238" t="s">
        <v>106</v>
      </c>
      <c r="CL4238">
        <v>20</v>
      </c>
      <c r="CM4238" t="s">
        <v>4678</v>
      </c>
      <c r="CO4238">
        <v>125214</v>
      </c>
      <c r="CQ4238">
        <v>0</v>
      </c>
      <c r="CR4238">
        <v>0</v>
      </c>
      <c r="CS4238">
        <v>0</v>
      </c>
      <c r="CY4238" t="s">
        <v>123</v>
      </c>
      <c r="CZ4238" t="s">
        <v>124</v>
      </c>
      <c r="DD4238" t="str" cm="1">
        <f t="array" ref="DD4238">TEXT(_xlfn.SEQUENCE(1, DATEDIF(AG4238, AH4238, "m") + 1, AG4238, 30), "YYYY-APMM")</f>
        <v>2013-AP11</v>
      </c>
      <c r="DN4238">
        <f t="shared" si="132"/>
        <v>33.6</v>
      </c>
      <c r="DO4238" t="str">
        <f t="shared" si="133"/>
        <v>LABOR- SUBCONTRACTOR</v>
      </c>
    </row>
    <row r="4239" spans="1:119" x14ac:dyDescent="0.35">
      <c r="A4239" t="s">
        <v>105</v>
      </c>
      <c r="B4239">
        <v>503524</v>
      </c>
      <c r="C4239">
        <v>6359</v>
      </c>
      <c r="D4239">
        <v>125220</v>
      </c>
      <c r="E4239">
        <v>13662</v>
      </c>
      <c r="F4239">
        <v>0</v>
      </c>
      <c r="G4239" t="s">
        <v>106</v>
      </c>
      <c r="H4239" t="s">
        <v>106</v>
      </c>
      <c r="I4239" t="s">
        <v>106</v>
      </c>
      <c r="J4239" t="s">
        <v>107</v>
      </c>
      <c r="K4239" t="s">
        <v>108</v>
      </c>
      <c r="L4239" t="s">
        <v>109</v>
      </c>
      <c r="M4239" t="s">
        <v>110</v>
      </c>
      <c r="N4239" t="s">
        <v>9520</v>
      </c>
      <c r="O4239" t="s">
        <v>4676</v>
      </c>
      <c r="P4239">
        <v>8177</v>
      </c>
      <c r="Q4239">
        <v>136</v>
      </c>
      <c r="R4239">
        <v>0</v>
      </c>
      <c r="S4239">
        <v>200</v>
      </c>
      <c r="T4239">
        <v>0</v>
      </c>
      <c r="U4239">
        <v>455</v>
      </c>
      <c r="V4239">
        <v>455</v>
      </c>
      <c r="W4239">
        <v>200</v>
      </c>
      <c r="X4239">
        <v>251</v>
      </c>
      <c r="Y4239">
        <v>0</v>
      </c>
      <c r="Z4239">
        <v>251</v>
      </c>
      <c r="AD4239" s="1">
        <v>41554.333333333336</v>
      </c>
      <c r="AE4239" s="1">
        <v>41584.708333333336</v>
      </c>
      <c r="AG4239" s="1">
        <v>41534.333333333336</v>
      </c>
      <c r="AH4239" s="1">
        <v>41562.708333333336</v>
      </c>
      <c r="AI4239" s="1">
        <v>41534.333333333336</v>
      </c>
      <c r="AJ4239" s="1">
        <v>41562.708333333336</v>
      </c>
      <c r="AK4239" s="1">
        <v>41534.333333333336</v>
      </c>
      <c r="AL4239" s="1">
        <v>41562.708333333336</v>
      </c>
      <c r="AM4239" s="1">
        <v>41554.333333333336</v>
      </c>
      <c r="AN4239" s="1">
        <v>41584.708333333336</v>
      </c>
      <c r="AP4239" t="s">
        <v>113</v>
      </c>
      <c r="AU4239" t="s">
        <v>9521</v>
      </c>
      <c r="AY4239" t="s">
        <v>106</v>
      </c>
      <c r="AZ4239">
        <v>0</v>
      </c>
      <c r="BA4239">
        <v>0</v>
      </c>
      <c r="BD4239" s="3">
        <v>41321.662499999999</v>
      </c>
      <c r="BE4239" s="3">
        <v>41321.663888888892</v>
      </c>
      <c r="BF4239" t="s">
        <v>115</v>
      </c>
      <c r="BG4239" t="s">
        <v>115</v>
      </c>
      <c r="BH4239">
        <v>8149</v>
      </c>
      <c r="BM4239">
        <v>43540</v>
      </c>
      <c r="BR4239" t="s">
        <v>1299</v>
      </c>
      <c r="BS4239" t="s">
        <v>1300</v>
      </c>
      <c r="BU4239">
        <v>1</v>
      </c>
      <c r="BV4239" t="s">
        <v>118</v>
      </c>
      <c r="BX4239" t="s">
        <v>119</v>
      </c>
      <c r="BY4239" t="s">
        <v>119</v>
      </c>
      <c r="BZ4239" t="s">
        <v>119</v>
      </c>
      <c r="CA4239">
        <v>1</v>
      </c>
      <c r="CC4239" t="s">
        <v>120</v>
      </c>
      <c r="CH4239">
        <v>540</v>
      </c>
      <c r="CI4239">
        <v>40300</v>
      </c>
      <c r="CJ4239" t="s">
        <v>106</v>
      </c>
      <c r="CK4239" t="s">
        <v>106</v>
      </c>
      <c r="CL4239">
        <v>20</v>
      </c>
      <c r="CM4239" t="s">
        <v>4678</v>
      </c>
      <c r="CO4239">
        <v>125214</v>
      </c>
      <c r="CQ4239">
        <v>0</v>
      </c>
      <c r="CR4239">
        <v>0</v>
      </c>
      <c r="CS4239">
        <v>0</v>
      </c>
      <c r="CY4239" t="s">
        <v>123</v>
      </c>
      <c r="CZ4239" t="s">
        <v>124</v>
      </c>
      <c r="DD4239" t="str" cm="1">
        <f t="array" ref="DD4239">TEXT(_xlfn.SEQUENCE(1, DATEDIF(AG4239, AH4239, "m") + 1, AG4239, 30), "YYYY-APMM")</f>
        <v>2013-AP09</v>
      </c>
      <c r="DN4239">
        <f t="shared" si="132"/>
        <v>455</v>
      </c>
      <c r="DO4239" t="str">
        <f t="shared" si="133"/>
        <v>LABOR - CIVIL</v>
      </c>
    </row>
    <row r="4240" spans="1:119" x14ac:dyDescent="0.35">
      <c r="A4240" t="s">
        <v>105</v>
      </c>
      <c r="B4240">
        <v>503525</v>
      </c>
      <c r="C4240">
        <v>6359</v>
      </c>
      <c r="D4240">
        <v>125220</v>
      </c>
      <c r="E4240">
        <v>13662</v>
      </c>
      <c r="F4240">
        <v>0</v>
      </c>
      <c r="G4240" t="s">
        <v>106</v>
      </c>
      <c r="H4240" t="s">
        <v>106</v>
      </c>
      <c r="I4240" t="s">
        <v>106</v>
      </c>
      <c r="J4240" t="s">
        <v>107</v>
      </c>
      <c r="K4240" t="s">
        <v>108</v>
      </c>
      <c r="L4240" t="s">
        <v>109</v>
      </c>
      <c r="M4240" t="s">
        <v>110</v>
      </c>
      <c r="N4240" t="s">
        <v>9522</v>
      </c>
      <c r="O4240" t="s">
        <v>4680</v>
      </c>
      <c r="P4240">
        <v>8178</v>
      </c>
      <c r="Q4240">
        <v>136</v>
      </c>
      <c r="R4240">
        <v>0</v>
      </c>
      <c r="S4240">
        <v>200</v>
      </c>
      <c r="T4240">
        <v>0</v>
      </c>
      <c r="U4240">
        <v>386.4</v>
      </c>
      <c r="V4240">
        <v>386.4</v>
      </c>
      <c r="W4240">
        <v>200</v>
      </c>
      <c r="X4240">
        <v>0</v>
      </c>
      <c r="Y4240">
        <v>0</v>
      </c>
      <c r="Z4240">
        <v>0</v>
      </c>
      <c r="AD4240" s="1">
        <v>41560.333333333336</v>
      </c>
      <c r="AE4240" s="1">
        <v>41590.708333333336</v>
      </c>
      <c r="AG4240" s="1">
        <v>41540.333333333336</v>
      </c>
      <c r="AH4240" s="1">
        <v>41570.708333333336</v>
      </c>
      <c r="AI4240" s="1">
        <v>41540.333333333336</v>
      </c>
      <c r="AJ4240" s="1">
        <v>41570.708333333336</v>
      </c>
      <c r="AK4240" s="1">
        <v>41540.333333333336</v>
      </c>
      <c r="AL4240" s="1">
        <v>41570.708333333336</v>
      </c>
      <c r="AM4240" s="1">
        <v>41560.333333333336</v>
      </c>
      <c r="AN4240" s="1">
        <v>41590.708333333336</v>
      </c>
      <c r="AP4240" t="s">
        <v>113</v>
      </c>
      <c r="AU4240" t="s">
        <v>9523</v>
      </c>
      <c r="AY4240" t="s">
        <v>106</v>
      </c>
      <c r="AZ4240">
        <v>0</v>
      </c>
      <c r="BA4240">
        <v>0</v>
      </c>
      <c r="BD4240" s="3">
        <v>41321.662499999999</v>
      </c>
      <c r="BE4240" s="3">
        <v>41328.377083333333</v>
      </c>
      <c r="BF4240" t="s">
        <v>115</v>
      </c>
      <c r="BG4240" t="s">
        <v>115</v>
      </c>
      <c r="BH4240">
        <v>8149</v>
      </c>
      <c r="BM4240">
        <v>43550</v>
      </c>
      <c r="BR4240" t="s">
        <v>116</v>
      </c>
      <c r="BS4240" t="s">
        <v>117</v>
      </c>
      <c r="BU4240">
        <v>1</v>
      </c>
      <c r="BV4240" t="s">
        <v>118</v>
      </c>
      <c r="BX4240" t="s">
        <v>119</v>
      </c>
      <c r="BY4240" t="s">
        <v>119</v>
      </c>
      <c r="BZ4240" t="s">
        <v>119</v>
      </c>
      <c r="CA4240">
        <v>1</v>
      </c>
      <c r="CC4240" t="s">
        <v>120</v>
      </c>
      <c r="CH4240">
        <v>540</v>
      </c>
      <c r="CI4240">
        <v>40300</v>
      </c>
      <c r="CJ4240" t="s">
        <v>106</v>
      </c>
      <c r="CK4240" t="s">
        <v>106</v>
      </c>
      <c r="CL4240">
        <v>20</v>
      </c>
      <c r="CM4240" t="s">
        <v>4678</v>
      </c>
      <c r="CO4240">
        <v>125214</v>
      </c>
      <c r="CQ4240">
        <v>0</v>
      </c>
      <c r="CR4240">
        <v>0</v>
      </c>
      <c r="CS4240">
        <v>0</v>
      </c>
      <c r="CY4240" t="s">
        <v>123</v>
      </c>
      <c r="CZ4240" t="s">
        <v>124</v>
      </c>
      <c r="DD4240" t="str" cm="1">
        <f t="array" ref="DD4240:DE4240">TEXT(_xlfn.SEQUENCE(1, DATEDIF(AG4240, AH4240, "m") + 1, AG4240, 30), "YYYY-APMM")</f>
        <v>2013-AP09</v>
      </c>
      <c r="DE4240" t="str">
        <v>2013-AP10</v>
      </c>
      <c r="DN4240">
        <f t="shared" si="132"/>
        <v>193.2</v>
      </c>
      <c r="DO4240" t="str">
        <f t="shared" si="133"/>
        <v>LABOR- SUBCONTRACTOR</v>
      </c>
    </row>
    <row r="4241" spans="1:119" x14ac:dyDescent="0.35">
      <c r="A4241" t="s">
        <v>105</v>
      </c>
      <c r="B4241">
        <v>503526</v>
      </c>
      <c r="C4241">
        <v>6359</v>
      </c>
      <c r="D4241">
        <v>125220</v>
      </c>
      <c r="E4241">
        <v>13662</v>
      </c>
      <c r="F4241">
        <v>0</v>
      </c>
      <c r="G4241" t="s">
        <v>106</v>
      </c>
      <c r="H4241" t="s">
        <v>106</v>
      </c>
      <c r="I4241" t="s">
        <v>106</v>
      </c>
      <c r="J4241" t="s">
        <v>107</v>
      </c>
      <c r="K4241" t="s">
        <v>108</v>
      </c>
      <c r="L4241" t="s">
        <v>109</v>
      </c>
      <c r="M4241" t="s">
        <v>110</v>
      </c>
      <c r="N4241" t="s">
        <v>9524</v>
      </c>
      <c r="O4241" t="s">
        <v>4683</v>
      </c>
      <c r="P4241">
        <v>8178</v>
      </c>
      <c r="Q4241">
        <v>136</v>
      </c>
      <c r="R4241">
        <v>0</v>
      </c>
      <c r="S4241">
        <v>200</v>
      </c>
      <c r="T4241">
        <v>0</v>
      </c>
      <c r="U4241">
        <v>117.6</v>
      </c>
      <c r="V4241">
        <v>117.6</v>
      </c>
      <c r="W4241">
        <v>200</v>
      </c>
      <c r="X4241">
        <v>0</v>
      </c>
      <c r="Y4241">
        <v>0</v>
      </c>
      <c r="Z4241">
        <v>0</v>
      </c>
      <c r="AD4241" s="1">
        <v>41568.333333333336</v>
      </c>
      <c r="AE4241" s="1">
        <v>41596.708333333336</v>
      </c>
      <c r="AG4241" s="1">
        <v>41546.333333333336</v>
      </c>
      <c r="AH4241" s="1">
        <v>41576.708333333336</v>
      </c>
      <c r="AI4241" s="1">
        <v>41546.333333333336</v>
      </c>
      <c r="AJ4241" s="1">
        <v>41576.708333333336</v>
      </c>
      <c r="AK4241" s="1">
        <v>41546.333333333336</v>
      </c>
      <c r="AL4241" s="1">
        <v>41576.708333333336</v>
      </c>
      <c r="AM4241" s="1">
        <v>41568.333333333336</v>
      </c>
      <c r="AN4241" s="1">
        <v>41596.708333333336</v>
      </c>
      <c r="AP4241" t="s">
        <v>113</v>
      </c>
      <c r="AU4241" t="s">
        <v>9525</v>
      </c>
      <c r="AY4241" t="s">
        <v>106</v>
      </c>
      <c r="AZ4241">
        <v>0</v>
      </c>
      <c r="BA4241">
        <v>0</v>
      </c>
      <c r="BD4241" s="3">
        <v>41321.662499999999</v>
      </c>
      <c r="BE4241" s="3">
        <v>41321.663888888892</v>
      </c>
      <c r="BF4241" t="s">
        <v>115</v>
      </c>
      <c r="BG4241" t="s">
        <v>115</v>
      </c>
      <c r="BH4241">
        <v>8149</v>
      </c>
      <c r="BM4241">
        <v>43550</v>
      </c>
      <c r="BR4241" t="s">
        <v>116</v>
      </c>
      <c r="BS4241" t="s">
        <v>117</v>
      </c>
      <c r="BU4241">
        <v>1</v>
      </c>
      <c r="BV4241" t="s">
        <v>118</v>
      </c>
      <c r="BX4241" t="s">
        <v>119</v>
      </c>
      <c r="BY4241" t="s">
        <v>119</v>
      </c>
      <c r="BZ4241" t="s">
        <v>119</v>
      </c>
      <c r="CA4241">
        <v>1</v>
      </c>
      <c r="CC4241" t="s">
        <v>120</v>
      </c>
      <c r="CH4241">
        <v>540</v>
      </c>
      <c r="CI4241">
        <v>40300</v>
      </c>
      <c r="CJ4241" t="s">
        <v>106</v>
      </c>
      <c r="CK4241" t="s">
        <v>106</v>
      </c>
      <c r="CL4241">
        <v>20</v>
      </c>
      <c r="CM4241" t="s">
        <v>4678</v>
      </c>
      <c r="CO4241">
        <v>125214</v>
      </c>
      <c r="CQ4241">
        <v>0</v>
      </c>
      <c r="CR4241">
        <v>0</v>
      </c>
      <c r="CS4241">
        <v>0</v>
      </c>
      <c r="CY4241" t="s">
        <v>123</v>
      </c>
      <c r="CZ4241" t="s">
        <v>124</v>
      </c>
      <c r="DD4241" t="str" cm="1">
        <f t="array" ref="DD4241:DE4241">TEXT(_xlfn.SEQUENCE(1, DATEDIF(AG4241, AH4241, "m") + 1, AG4241, 30), "YYYY-APMM")</f>
        <v>2013-AP09</v>
      </c>
      <c r="DE4241" t="str">
        <v>2013-AP10</v>
      </c>
      <c r="DN4241">
        <f t="shared" si="132"/>
        <v>58.8</v>
      </c>
      <c r="DO4241" t="str">
        <f t="shared" si="133"/>
        <v>LABOR- SUBCONTRACTOR</v>
      </c>
    </row>
    <row r="4242" spans="1:119" x14ac:dyDescent="0.35">
      <c r="A4242" t="s">
        <v>105</v>
      </c>
      <c r="B4242">
        <v>503527</v>
      </c>
      <c r="C4242">
        <v>6359</v>
      </c>
      <c r="D4242">
        <v>125220</v>
      </c>
      <c r="E4242">
        <v>13662</v>
      </c>
      <c r="F4242">
        <v>0</v>
      </c>
      <c r="G4242" t="s">
        <v>106</v>
      </c>
      <c r="H4242" t="s">
        <v>106</v>
      </c>
      <c r="I4242" t="s">
        <v>106</v>
      </c>
      <c r="J4242" t="s">
        <v>107</v>
      </c>
      <c r="K4242" t="s">
        <v>108</v>
      </c>
      <c r="L4242" t="s">
        <v>109</v>
      </c>
      <c r="M4242" t="s">
        <v>110</v>
      </c>
      <c r="N4242" t="s">
        <v>9526</v>
      </c>
      <c r="O4242" t="s">
        <v>4686</v>
      </c>
      <c r="P4242">
        <v>8177</v>
      </c>
      <c r="Q4242">
        <v>136</v>
      </c>
      <c r="R4242">
        <v>0</v>
      </c>
      <c r="S4242">
        <v>200</v>
      </c>
      <c r="T4242">
        <v>0</v>
      </c>
      <c r="U4242">
        <v>359</v>
      </c>
      <c r="V4242">
        <v>359</v>
      </c>
      <c r="W4242">
        <v>200</v>
      </c>
      <c r="X4242">
        <v>275</v>
      </c>
      <c r="Y4242">
        <v>0</v>
      </c>
      <c r="Z4242">
        <v>275</v>
      </c>
      <c r="AD4242" s="1">
        <v>41574.333333333336</v>
      </c>
      <c r="AE4242" s="1">
        <v>41602.708333333336</v>
      </c>
      <c r="AG4242" s="1">
        <v>41552.333333333336</v>
      </c>
      <c r="AH4242" s="1">
        <v>41582.708333333336</v>
      </c>
      <c r="AI4242" s="1">
        <v>41552.333333333336</v>
      </c>
      <c r="AJ4242" s="1">
        <v>41582.708333333336</v>
      </c>
      <c r="AK4242" s="1">
        <v>41552.333333333336</v>
      </c>
      <c r="AL4242" s="1">
        <v>41582.708333333336</v>
      </c>
      <c r="AM4242" s="1">
        <v>41574.333333333336</v>
      </c>
      <c r="AN4242" s="1">
        <v>41602.708333333336</v>
      </c>
      <c r="AP4242" t="s">
        <v>113</v>
      </c>
      <c r="AU4242" t="s">
        <v>9527</v>
      </c>
      <c r="AY4242" t="s">
        <v>106</v>
      </c>
      <c r="AZ4242">
        <v>0</v>
      </c>
      <c r="BA4242">
        <v>0</v>
      </c>
      <c r="BD4242" s="3">
        <v>41321.662499999999</v>
      </c>
      <c r="BE4242" s="3">
        <v>41321.663888888892</v>
      </c>
      <c r="BF4242" t="s">
        <v>115</v>
      </c>
      <c r="BG4242" t="s">
        <v>115</v>
      </c>
      <c r="BH4242">
        <v>8149</v>
      </c>
      <c r="BM4242">
        <v>43540</v>
      </c>
      <c r="BR4242" t="s">
        <v>1299</v>
      </c>
      <c r="BS4242" t="s">
        <v>1300</v>
      </c>
      <c r="BU4242">
        <v>1</v>
      </c>
      <c r="BV4242" t="s">
        <v>118</v>
      </c>
      <c r="BX4242" t="s">
        <v>119</v>
      </c>
      <c r="BY4242" t="s">
        <v>119</v>
      </c>
      <c r="BZ4242" t="s">
        <v>119</v>
      </c>
      <c r="CA4242">
        <v>1</v>
      </c>
      <c r="CC4242" t="s">
        <v>120</v>
      </c>
      <c r="CH4242">
        <v>540</v>
      </c>
      <c r="CI4242">
        <v>40300</v>
      </c>
      <c r="CJ4242" t="s">
        <v>106</v>
      </c>
      <c r="CK4242" t="s">
        <v>106</v>
      </c>
      <c r="CL4242">
        <v>20</v>
      </c>
      <c r="CM4242" t="s">
        <v>4678</v>
      </c>
      <c r="CO4242">
        <v>125214</v>
      </c>
      <c r="CQ4242">
        <v>0</v>
      </c>
      <c r="CR4242">
        <v>0</v>
      </c>
      <c r="CS4242">
        <v>0</v>
      </c>
      <c r="CY4242" t="s">
        <v>123</v>
      </c>
      <c r="CZ4242" t="s">
        <v>124</v>
      </c>
      <c r="DD4242" t="str" cm="1">
        <f t="array" ref="DD4242">TEXT(_xlfn.SEQUENCE(1, DATEDIF(AG4242, AH4242, "m") + 1, AG4242, 30), "YYYY-APMM")</f>
        <v>2013-AP10</v>
      </c>
      <c r="DN4242">
        <f t="shared" si="132"/>
        <v>359</v>
      </c>
      <c r="DO4242" t="str">
        <f t="shared" si="133"/>
        <v>LABOR - CIVIL</v>
      </c>
    </row>
    <row r="4243" spans="1:119" x14ac:dyDescent="0.35">
      <c r="A4243" t="s">
        <v>105</v>
      </c>
      <c r="B4243">
        <v>503528</v>
      </c>
      <c r="C4243">
        <v>6359</v>
      </c>
      <c r="D4243">
        <v>125220</v>
      </c>
      <c r="E4243">
        <v>13662</v>
      </c>
      <c r="F4243">
        <v>0</v>
      </c>
      <c r="G4243" t="s">
        <v>106</v>
      </c>
      <c r="H4243" t="s">
        <v>106</v>
      </c>
      <c r="I4243" t="s">
        <v>106</v>
      </c>
      <c r="J4243" t="s">
        <v>107</v>
      </c>
      <c r="K4243" t="s">
        <v>108</v>
      </c>
      <c r="L4243" t="s">
        <v>109</v>
      </c>
      <c r="M4243" t="s">
        <v>110</v>
      </c>
      <c r="N4243" t="s">
        <v>9528</v>
      </c>
      <c r="O4243" t="s">
        <v>4689</v>
      </c>
      <c r="P4243">
        <v>8172</v>
      </c>
      <c r="Q4243">
        <v>304</v>
      </c>
      <c r="R4243">
        <v>0</v>
      </c>
      <c r="S4243">
        <v>200</v>
      </c>
      <c r="T4243">
        <v>0</v>
      </c>
      <c r="U4243">
        <v>80</v>
      </c>
      <c r="V4243">
        <v>80</v>
      </c>
      <c r="W4243">
        <v>200</v>
      </c>
      <c r="X4243">
        <v>0</v>
      </c>
      <c r="Y4243">
        <v>0</v>
      </c>
      <c r="Z4243">
        <v>0</v>
      </c>
      <c r="AD4243" s="1">
        <v>41604.333333333336</v>
      </c>
      <c r="AE4243" s="1">
        <v>41633.708333333336</v>
      </c>
      <c r="AG4243" s="1">
        <v>41557.333333333336</v>
      </c>
      <c r="AH4243" s="1">
        <v>41588.708333333336</v>
      </c>
      <c r="AI4243" s="1">
        <v>41557.333333333336</v>
      </c>
      <c r="AJ4243" s="1">
        <v>41588.708333333336</v>
      </c>
      <c r="AK4243" s="1">
        <v>41557.333333333336</v>
      </c>
      <c r="AL4243" s="1">
        <v>41588.708333333336</v>
      </c>
      <c r="AM4243" s="1">
        <v>41604.333333333336</v>
      </c>
      <c r="AN4243" s="1">
        <v>41633.708333333336</v>
      </c>
      <c r="AP4243" t="s">
        <v>113</v>
      </c>
      <c r="AU4243" t="s">
        <v>9529</v>
      </c>
      <c r="AY4243" t="s">
        <v>106</v>
      </c>
      <c r="AZ4243">
        <v>0</v>
      </c>
      <c r="BA4243">
        <v>0</v>
      </c>
      <c r="BD4243" s="3">
        <v>41321.662499999999</v>
      </c>
      <c r="BE4243" s="3">
        <v>41321.663888888892</v>
      </c>
      <c r="BF4243" t="s">
        <v>115</v>
      </c>
      <c r="BG4243" t="s">
        <v>115</v>
      </c>
      <c r="BH4243">
        <v>8149</v>
      </c>
      <c r="BM4243">
        <v>43490</v>
      </c>
      <c r="BR4243" t="s">
        <v>3200</v>
      </c>
      <c r="BS4243" t="s">
        <v>3201</v>
      </c>
      <c r="BU4243">
        <v>1</v>
      </c>
      <c r="BV4243" t="s">
        <v>118</v>
      </c>
      <c r="BX4243" t="s">
        <v>119</v>
      </c>
      <c r="BY4243" t="s">
        <v>119</v>
      </c>
      <c r="BZ4243" t="s">
        <v>119</v>
      </c>
      <c r="CA4243">
        <v>1</v>
      </c>
      <c r="CC4243" t="s">
        <v>120</v>
      </c>
      <c r="CH4243">
        <v>540</v>
      </c>
      <c r="CI4243">
        <v>40300</v>
      </c>
      <c r="CJ4243" t="s">
        <v>106</v>
      </c>
      <c r="CK4243" t="s">
        <v>106</v>
      </c>
      <c r="CL4243">
        <v>20</v>
      </c>
      <c r="CM4243" t="s">
        <v>4678</v>
      </c>
      <c r="CO4243">
        <v>125214</v>
      </c>
      <c r="CQ4243">
        <v>0</v>
      </c>
      <c r="CR4243">
        <v>0</v>
      </c>
      <c r="CS4243">
        <v>0</v>
      </c>
      <c r="CY4243" t="s">
        <v>123</v>
      </c>
      <c r="CZ4243" t="s">
        <v>124</v>
      </c>
      <c r="DD4243" t="str" cm="1">
        <f t="array" ref="DD4243:DE4243">TEXT(_xlfn.SEQUENCE(1, DATEDIF(AG4243, AH4243, "m") + 1, AG4243, 30), "YYYY-APMM")</f>
        <v>2013-AP10</v>
      </c>
      <c r="DE4243" t="str">
        <v>2013-AP11</v>
      </c>
      <c r="DN4243">
        <f t="shared" si="132"/>
        <v>40</v>
      </c>
      <c r="DO4243" t="str">
        <f t="shared" si="133"/>
        <v>MANHOLES SK</v>
      </c>
    </row>
    <row r="4244" spans="1:119" x14ac:dyDescent="0.35">
      <c r="A4244" t="s">
        <v>105</v>
      </c>
      <c r="B4244">
        <v>503529</v>
      </c>
      <c r="C4244">
        <v>6359</v>
      </c>
      <c r="D4244">
        <v>125221</v>
      </c>
      <c r="E4244">
        <v>13662</v>
      </c>
      <c r="F4244">
        <v>0</v>
      </c>
      <c r="G4244" t="s">
        <v>106</v>
      </c>
      <c r="H4244" t="s">
        <v>106</v>
      </c>
      <c r="I4244" t="s">
        <v>106</v>
      </c>
      <c r="J4244" t="s">
        <v>107</v>
      </c>
      <c r="K4244" t="s">
        <v>108</v>
      </c>
      <c r="L4244" t="s">
        <v>109</v>
      </c>
      <c r="M4244" t="s">
        <v>110</v>
      </c>
      <c r="N4244" t="s">
        <v>9530</v>
      </c>
      <c r="O4244" t="s">
        <v>4800</v>
      </c>
      <c r="P4244">
        <v>8177</v>
      </c>
      <c r="Q4244">
        <v>152</v>
      </c>
      <c r="R4244">
        <v>0</v>
      </c>
      <c r="S4244">
        <v>80</v>
      </c>
      <c r="T4244">
        <v>0</v>
      </c>
      <c r="U4244">
        <v>1190</v>
      </c>
      <c r="V4244">
        <v>1190</v>
      </c>
      <c r="W4244">
        <v>80</v>
      </c>
      <c r="X4244">
        <v>500</v>
      </c>
      <c r="Y4244">
        <v>0</v>
      </c>
      <c r="Z4244">
        <v>500</v>
      </c>
      <c r="AD4244" s="1">
        <v>41658.333333333336</v>
      </c>
      <c r="AE4244" s="1">
        <v>41668.708333333336</v>
      </c>
      <c r="AG4244" s="1">
        <v>41636.333333333336</v>
      </c>
      <c r="AH4244" s="1">
        <v>41646.708333333336</v>
      </c>
      <c r="AI4244" s="1">
        <v>41636.333333333336</v>
      </c>
      <c r="AJ4244" s="1">
        <v>41646.708333333336</v>
      </c>
      <c r="AK4244" s="1">
        <v>41636.333333333336</v>
      </c>
      <c r="AL4244" s="1">
        <v>41646.708333333336</v>
      </c>
      <c r="AM4244" s="1">
        <v>41658.333333333336</v>
      </c>
      <c r="AN4244" s="1">
        <v>41668.708333333336</v>
      </c>
      <c r="AP4244" t="s">
        <v>113</v>
      </c>
      <c r="AU4244" t="s">
        <v>9531</v>
      </c>
      <c r="AY4244" t="s">
        <v>106</v>
      </c>
      <c r="AZ4244">
        <v>0</v>
      </c>
      <c r="BA4244">
        <v>0</v>
      </c>
      <c r="BD4244" s="3">
        <v>41321.662499999999</v>
      </c>
      <c r="BE4244" s="3">
        <v>41321.663888888892</v>
      </c>
      <c r="BF4244" t="s">
        <v>115</v>
      </c>
      <c r="BG4244" t="s">
        <v>115</v>
      </c>
      <c r="BH4244">
        <v>8149</v>
      </c>
      <c r="BM4244">
        <v>43540</v>
      </c>
      <c r="BR4244" t="s">
        <v>1299</v>
      </c>
      <c r="BS4244" t="s">
        <v>1300</v>
      </c>
      <c r="BU4244">
        <v>1</v>
      </c>
      <c r="BV4244" t="s">
        <v>118</v>
      </c>
      <c r="BX4244" t="s">
        <v>119</v>
      </c>
      <c r="BY4244" t="s">
        <v>119</v>
      </c>
      <c r="BZ4244" t="s">
        <v>119</v>
      </c>
      <c r="CA4244">
        <v>1</v>
      </c>
      <c r="CC4244" t="s">
        <v>120</v>
      </c>
      <c r="CH4244">
        <v>540</v>
      </c>
      <c r="CI4244">
        <v>40370</v>
      </c>
      <c r="CJ4244" t="s">
        <v>106</v>
      </c>
      <c r="CK4244" t="s">
        <v>106</v>
      </c>
      <c r="CL4244">
        <v>55</v>
      </c>
      <c r="CM4244" t="s">
        <v>4802</v>
      </c>
      <c r="CO4244">
        <v>125214</v>
      </c>
      <c r="CQ4244">
        <v>0</v>
      </c>
      <c r="CR4244">
        <v>0</v>
      </c>
      <c r="CS4244">
        <v>0</v>
      </c>
      <c r="CY4244" t="s">
        <v>123</v>
      </c>
      <c r="CZ4244" t="s">
        <v>124</v>
      </c>
      <c r="DD4244" t="str" cm="1">
        <f t="array" ref="DD4244">TEXT(_xlfn.SEQUENCE(1, DATEDIF(AG4244, AH4244, "m") + 1, AG4244, 30), "YYYY-APMM")</f>
        <v>2013-AP12</v>
      </c>
      <c r="DN4244">
        <f t="shared" si="132"/>
        <v>1190</v>
      </c>
      <c r="DO4244" t="str">
        <f t="shared" si="133"/>
        <v>LABOR - CIVIL</v>
      </c>
    </row>
    <row r="4245" spans="1:119" x14ac:dyDescent="0.35">
      <c r="A4245" t="s">
        <v>105</v>
      </c>
      <c r="B4245">
        <v>503530</v>
      </c>
      <c r="C4245">
        <v>6359</v>
      </c>
      <c r="D4245">
        <v>125221</v>
      </c>
      <c r="E4245">
        <v>13662</v>
      </c>
      <c r="F4245">
        <v>0</v>
      </c>
      <c r="G4245" t="s">
        <v>106</v>
      </c>
      <c r="H4245" t="s">
        <v>106</v>
      </c>
      <c r="I4245" t="s">
        <v>106</v>
      </c>
      <c r="J4245" t="s">
        <v>107</v>
      </c>
      <c r="K4245" t="s">
        <v>108</v>
      </c>
      <c r="L4245" t="s">
        <v>109</v>
      </c>
      <c r="M4245" t="s">
        <v>110</v>
      </c>
      <c r="N4245" t="s">
        <v>9532</v>
      </c>
      <c r="O4245" t="s">
        <v>4804</v>
      </c>
      <c r="P4245">
        <v>8178</v>
      </c>
      <c r="Q4245">
        <v>152</v>
      </c>
      <c r="R4245">
        <v>0</v>
      </c>
      <c r="S4245">
        <v>200</v>
      </c>
      <c r="T4245">
        <v>0</v>
      </c>
      <c r="U4245">
        <v>24</v>
      </c>
      <c r="V4245">
        <v>24</v>
      </c>
      <c r="W4245">
        <v>200</v>
      </c>
      <c r="X4245">
        <v>0</v>
      </c>
      <c r="Y4245">
        <v>0</v>
      </c>
      <c r="Z4245">
        <v>0</v>
      </c>
      <c r="AD4245" s="1">
        <v>41669.333333333336</v>
      </c>
      <c r="AE4245" s="1">
        <v>41699.708333333336</v>
      </c>
      <c r="AG4245" s="1">
        <v>41647.333333333336</v>
      </c>
      <c r="AH4245" s="1">
        <v>41675.708333333336</v>
      </c>
      <c r="AI4245" s="1">
        <v>41647.333333333336</v>
      </c>
      <c r="AJ4245" s="1">
        <v>41675.708333333336</v>
      </c>
      <c r="AK4245" s="1">
        <v>41647.333333333336</v>
      </c>
      <c r="AL4245" s="1">
        <v>41675.708333333336</v>
      </c>
      <c r="AM4245" s="1">
        <v>41669.333333333336</v>
      </c>
      <c r="AN4245" s="1">
        <v>41699.708333333336</v>
      </c>
      <c r="AP4245" t="s">
        <v>113</v>
      </c>
      <c r="AU4245" t="s">
        <v>9533</v>
      </c>
      <c r="AY4245" t="s">
        <v>106</v>
      </c>
      <c r="AZ4245">
        <v>0</v>
      </c>
      <c r="BA4245">
        <v>0</v>
      </c>
      <c r="BD4245" s="3">
        <v>41321.662499999999</v>
      </c>
      <c r="BE4245" s="3">
        <v>41321.663888888892</v>
      </c>
      <c r="BF4245" t="s">
        <v>115</v>
      </c>
      <c r="BG4245" t="s">
        <v>115</v>
      </c>
      <c r="BH4245">
        <v>8149</v>
      </c>
      <c r="BM4245">
        <v>43550</v>
      </c>
      <c r="BR4245" t="s">
        <v>116</v>
      </c>
      <c r="BS4245" t="s">
        <v>117</v>
      </c>
      <c r="BU4245">
        <v>1</v>
      </c>
      <c r="BV4245" t="s">
        <v>118</v>
      </c>
      <c r="BX4245" t="s">
        <v>119</v>
      </c>
      <c r="BY4245" t="s">
        <v>119</v>
      </c>
      <c r="BZ4245" t="s">
        <v>119</v>
      </c>
      <c r="CA4245">
        <v>1</v>
      </c>
      <c r="CC4245" t="s">
        <v>120</v>
      </c>
      <c r="CH4245">
        <v>540</v>
      </c>
      <c r="CI4245">
        <v>40370</v>
      </c>
      <c r="CJ4245" t="s">
        <v>106</v>
      </c>
      <c r="CK4245" t="s">
        <v>106</v>
      </c>
      <c r="CL4245">
        <v>55</v>
      </c>
      <c r="CM4245" t="s">
        <v>4802</v>
      </c>
      <c r="CO4245">
        <v>125214</v>
      </c>
      <c r="CQ4245">
        <v>0</v>
      </c>
      <c r="CR4245">
        <v>0</v>
      </c>
      <c r="CS4245">
        <v>0</v>
      </c>
      <c r="CY4245" t="s">
        <v>123</v>
      </c>
      <c r="CZ4245" t="s">
        <v>124</v>
      </c>
      <c r="DD4245" t="str" cm="1">
        <f t="array" ref="DD4245">TEXT(_xlfn.SEQUENCE(1, DATEDIF(AG4245, AH4245, "m") + 1, AG4245, 30), "YYYY-APMM")</f>
        <v>2014-AP01</v>
      </c>
      <c r="DN4245">
        <f t="shared" si="132"/>
        <v>24</v>
      </c>
      <c r="DO4245" t="str">
        <f t="shared" si="133"/>
        <v>LABOR- SUBCONTRACTOR</v>
      </c>
    </row>
    <row r="4246" spans="1:119" x14ac:dyDescent="0.35">
      <c r="A4246" t="s">
        <v>105</v>
      </c>
      <c r="B4246">
        <v>503531</v>
      </c>
      <c r="C4246">
        <v>6359</v>
      </c>
      <c r="D4246">
        <v>125221</v>
      </c>
      <c r="E4246">
        <v>13662</v>
      </c>
      <c r="F4246">
        <v>0</v>
      </c>
      <c r="G4246" t="s">
        <v>106</v>
      </c>
      <c r="H4246" t="s">
        <v>106</v>
      </c>
      <c r="I4246" t="s">
        <v>106</v>
      </c>
      <c r="J4246" t="s">
        <v>107</v>
      </c>
      <c r="K4246" t="s">
        <v>108</v>
      </c>
      <c r="L4246" t="s">
        <v>109</v>
      </c>
      <c r="M4246" t="s">
        <v>110</v>
      </c>
      <c r="N4246" t="s">
        <v>9534</v>
      </c>
      <c r="O4246" t="s">
        <v>4807</v>
      </c>
      <c r="P4246">
        <v>8178</v>
      </c>
      <c r="Q4246">
        <v>152</v>
      </c>
      <c r="R4246">
        <v>0</v>
      </c>
      <c r="S4246">
        <v>200</v>
      </c>
      <c r="T4246">
        <v>0</v>
      </c>
      <c r="U4246">
        <v>24</v>
      </c>
      <c r="V4246">
        <v>24</v>
      </c>
      <c r="W4246">
        <v>200</v>
      </c>
      <c r="X4246">
        <v>0</v>
      </c>
      <c r="Y4246">
        <v>0</v>
      </c>
      <c r="Z4246">
        <v>0</v>
      </c>
      <c r="AD4246" s="1">
        <v>41682.333333333336</v>
      </c>
      <c r="AE4246" s="1">
        <v>41710.708333333336</v>
      </c>
      <c r="AG4246" s="1">
        <v>41659.333333333336</v>
      </c>
      <c r="AH4246" s="1">
        <v>41688.708333333336</v>
      </c>
      <c r="AI4246" s="1">
        <v>41659.333333333336</v>
      </c>
      <c r="AJ4246" s="1">
        <v>41688.708333333336</v>
      </c>
      <c r="AK4246" s="1">
        <v>41659.333333333336</v>
      </c>
      <c r="AL4246" s="1">
        <v>41688.708333333336</v>
      </c>
      <c r="AM4246" s="1">
        <v>41682.333333333336</v>
      </c>
      <c r="AN4246" s="1">
        <v>41710.708333333336</v>
      </c>
      <c r="AP4246" t="s">
        <v>113</v>
      </c>
      <c r="AU4246" t="s">
        <v>9535</v>
      </c>
      <c r="AY4246" t="s">
        <v>106</v>
      </c>
      <c r="AZ4246">
        <v>0</v>
      </c>
      <c r="BA4246">
        <v>0</v>
      </c>
      <c r="BD4246" s="3">
        <v>41321.662499999999</v>
      </c>
      <c r="BE4246" s="3">
        <v>41321.663888888892</v>
      </c>
      <c r="BF4246" t="s">
        <v>115</v>
      </c>
      <c r="BG4246" t="s">
        <v>115</v>
      </c>
      <c r="BH4246">
        <v>8149</v>
      </c>
      <c r="BM4246">
        <v>43550</v>
      </c>
      <c r="BR4246" t="s">
        <v>116</v>
      </c>
      <c r="BS4246" t="s">
        <v>117</v>
      </c>
      <c r="BU4246">
        <v>1</v>
      </c>
      <c r="BV4246" t="s">
        <v>118</v>
      </c>
      <c r="BX4246" t="s">
        <v>119</v>
      </c>
      <c r="BY4246" t="s">
        <v>119</v>
      </c>
      <c r="BZ4246" t="s">
        <v>119</v>
      </c>
      <c r="CA4246">
        <v>1</v>
      </c>
      <c r="CC4246" t="s">
        <v>120</v>
      </c>
      <c r="CH4246">
        <v>540</v>
      </c>
      <c r="CI4246">
        <v>40370</v>
      </c>
      <c r="CJ4246" t="s">
        <v>106</v>
      </c>
      <c r="CK4246" t="s">
        <v>106</v>
      </c>
      <c r="CL4246">
        <v>55</v>
      </c>
      <c r="CM4246" t="s">
        <v>4802</v>
      </c>
      <c r="CO4246">
        <v>125214</v>
      </c>
      <c r="CQ4246">
        <v>0</v>
      </c>
      <c r="CR4246">
        <v>0</v>
      </c>
      <c r="CS4246">
        <v>0</v>
      </c>
      <c r="CY4246" t="s">
        <v>123</v>
      </c>
      <c r="CZ4246" t="s">
        <v>124</v>
      </c>
      <c r="DD4246" t="str" cm="1">
        <f t="array" ref="DD4246">TEXT(_xlfn.SEQUENCE(1, DATEDIF(AG4246, AH4246, "m") + 1, AG4246, 30), "YYYY-APMM")</f>
        <v>2014-AP01</v>
      </c>
      <c r="DN4246">
        <f t="shared" si="132"/>
        <v>24</v>
      </c>
      <c r="DO4246" t="str">
        <f t="shared" si="133"/>
        <v>LABOR- SUBCONTRACTOR</v>
      </c>
    </row>
    <row r="4247" spans="1:119" x14ac:dyDescent="0.35">
      <c r="A4247" t="s">
        <v>105</v>
      </c>
      <c r="B4247">
        <v>503532</v>
      </c>
      <c r="C4247">
        <v>6359</v>
      </c>
      <c r="D4247">
        <v>125221</v>
      </c>
      <c r="E4247">
        <v>13662</v>
      </c>
      <c r="F4247">
        <v>0</v>
      </c>
      <c r="G4247" t="s">
        <v>106</v>
      </c>
      <c r="H4247" t="s">
        <v>106</v>
      </c>
      <c r="I4247" t="s">
        <v>106</v>
      </c>
      <c r="J4247" t="s">
        <v>107</v>
      </c>
      <c r="K4247" t="s">
        <v>108</v>
      </c>
      <c r="L4247" t="s">
        <v>109</v>
      </c>
      <c r="M4247" t="s">
        <v>110</v>
      </c>
      <c r="N4247" t="s">
        <v>9536</v>
      </c>
      <c r="O4247" t="s">
        <v>4810</v>
      </c>
      <c r="P4247">
        <v>8173</v>
      </c>
      <c r="Q4247">
        <v>152</v>
      </c>
      <c r="R4247">
        <v>0</v>
      </c>
      <c r="S4247">
        <v>160</v>
      </c>
      <c r="T4247">
        <v>0</v>
      </c>
      <c r="U4247">
        <v>1536</v>
      </c>
      <c r="V4247">
        <v>1536</v>
      </c>
      <c r="W4247">
        <v>160</v>
      </c>
      <c r="X4247">
        <v>600</v>
      </c>
      <c r="Y4247">
        <v>0</v>
      </c>
      <c r="Z4247">
        <v>600</v>
      </c>
      <c r="AD4247" s="1">
        <v>41694.333333333336</v>
      </c>
      <c r="AE4247" s="1">
        <v>41716.708333333336</v>
      </c>
      <c r="AG4247" s="1">
        <v>41671.333333333336</v>
      </c>
      <c r="AH4247" s="1">
        <v>41694.708333333336</v>
      </c>
      <c r="AI4247" s="1">
        <v>41671.333333333336</v>
      </c>
      <c r="AJ4247" s="1">
        <v>41694.708333333336</v>
      </c>
      <c r="AK4247" s="1">
        <v>41671.333333333336</v>
      </c>
      <c r="AL4247" s="1">
        <v>41694.708333333336</v>
      </c>
      <c r="AM4247" s="1">
        <v>41694.333333333336</v>
      </c>
      <c r="AN4247" s="1">
        <v>41716.708333333336</v>
      </c>
      <c r="AP4247" t="s">
        <v>113</v>
      </c>
      <c r="AU4247" t="s">
        <v>9537</v>
      </c>
      <c r="AY4247" t="s">
        <v>106</v>
      </c>
      <c r="AZ4247">
        <v>0</v>
      </c>
      <c r="BA4247">
        <v>0</v>
      </c>
      <c r="BD4247" s="3">
        <v>41321.662499999999</v>
      </c>
      <c r="BE4247" s="3">
        <v>41321.663888888892</v>
      </c>
      <c r="BF4247" t="s">
        <v>115</v>
      </c>
      <c r="BG4247" t="s">
        <v>115</v>
      </c>
      <c r="BH4247">
        <v>8149</v>
      </c>
      <c r="BM4247">
        <v>43500</v>
      </c>
      <c r="BR4247" t="s">
        <v>3233</v>
      </c>
      <c r="BS4247" t="s">
        <v>3234</v>
      </c>
      <c r="BU4247">
        <v>1</v>
      </c>
      <c r="BV4247" t="s">
        <v>118</v>
      </c>
      <c r="BX4247" t="s">
        <v>119</v>
      </c>
      <c r="BY4247" t="s">
        <v>119</v>
      </c>
      <c r="BZ4247" t="s">
        <v>119</v>
      </c>
      <c r="CA4247">
        <v>1</v>
      </c>
      <c r="CC4247" t="s">
        <v>120</v>
      </c>
      <c r="CH4247">
        <v>540</v>
      </c>
      <c r="CI4247">
        <v>40370</v>
      </c>
      <c r="CJ4247" t="s">
        <v>106</v>
      </c>
      <c r="CK4247" t="s">
        <v>106</v>
      </c>
      <c r="CL4247">
        <v>55</v>
      </c>
      <c r="CM4247" t="s">
        <v>4802</v>
      </c>
      <c r="CO4247">
        <v>125214</v>
      </c>
      <c r="CQ4247">
        <v>0</v>
      </c>
      <c r="CR4247">
        <v>0</v>
      </c>
      <c r="CS4247">
        <v>0</v>
      </c>
      <c r="CY4247" t="s">
        <v>123</v>
      </c>
      <c r="CZ4247" t="s">
        <v>124</v>
      </c>
      <c r="DD4247" t="str" cm="1">
        <f t="array" ref="DD4247">TEXT(_xlfn.SEQUENCE(1, DATEDIF(AG4247, AH4247, "m") + 1, AG4247, 30), "YYYY-APMM")</f>
        <v>2014-AP02</v>
      </c>
      <c r="DN4247">
        <f t="shared" si="132"/>
        <v>1536</v>
      </c>
      <c r="DO4247" t="str">
        <f t="shared" si="133"/>
        <v>KERBSTONE MASON SK</v>
      </c>
    </row>
    <row r="4248" spans="1:119" x14ac:dyDescent="0.35">
      <c r="A4248" t="s">
        <v>105</v>
      </c>
      <c r="B4248">
        <v>503533</v>
      </c>
      <c r="C4248">
        <v>6359</v>
      </c>
      <c r="D4248">
        <v>125221</v>
      </c>
      <c r="E4248">
        <v>13662</v>
      </c>
      <c r="F4248">
        <v>0</v>
      </c>
      <c r="G4248" t="s">
        <v>106</v>
      </c>
      <c r="H4248" t="s">
        <v>106</v>
      </c>
      <c r="I4248" t="s">
        <v>106</v>
      </c>
      <c r="J4248" t="s">
        <v>107</v>
      </c>
      <c r="K4248" t="s">
        <v>108</v>
      </c>
      <c r="L4248" t="s">
        <v>109</v>
      </c>
      <c r="M4248" t="s">
        <v>110</v>
      </c>
      <c r="N4248" t="s">
        <v>9538</v>
      </c>
      <c r="O4248" t="s">
        <v>4813</v>
      </c>
      <c r="P4248">
        <v>8178</v>
      </c>
      <c r="Q4248">
        <v>272</v>
      </c>
      <c r="R4248">
        <v>0</v>
      </c>
      <c r="S4248">
        <v>40</v>
      </c>
      <c r="T4248">
        <v>0</v>
      </c>
      <c r="U4248">
        <v>174</v>
      </c>
      <c r="V4248">
        <v>174</v>
      </c>
      <c r="W4248">
        <v>40</v>
      </c>
      <c r="X4248">
        <v>150</v>
      </c>
      <c r="Y4248">
        <v>0</v>
      </c>
      <c r="Z4248">
        <v>150</v>
      </c>
      <c r="AD4248" s="1">
        <v>41735.333333333336</v>
      </c>
      <c r="AE4248" s="1">
        <v>41739.708333333336</v>
      </c>
      <c r="AG4248" s="1">
        <v>41695.333333333336</v>
      </c>
      <c r="AH4248" s="1">
        <v>41700.708333333336</v>
      </c>
      <c r="AI4248" s="1">
        <v>41695.333333333336</v>
      </c>
      <c r="AJ4248" s="1">
        <v>41700.708333333336</v>
      </c>
      <c r="AK4248" s="1">
        <v>41695.333333333336</v>
      </c>
      <c r="AL4248" s="1">
        <v>41700.708333333336</v>
      </c>
      <c r="AM4248" s="1">
        <v>41735.333333333336</v>
      </c>
      <c r="AN4248" s="1">
        <v>41739.708333333336</v>
      </c>
      <c r="AP4248" t="s">
        <v>113</v>
      </c>
      <c r="AU4248" t="s">
        <v>9539</v>
      </c>
      <c r="AY4248" t="s">
        <v>106</v>
      </c>
      <c r="AZ4248">
        <v>0</v>
      </c>
      <c r="BA4248">
        <v>0</v>
      </c>
      <c r="BD4248" s="3">
        <v>41321.662499999999</v>
      </c>
      <c r="BE4248" s="3">
        <v>41321.663888888892</v>
      </c>
      <c r="BF4248" t="s">
        <v>115</v>
      </c>
      <c r="BG4248" t="s">
        <v>115</v>
      </c>
      <c r="BH4248">
        <v>8149</v>
      </c>
      <c r="BM4248">
        <v>43550</v>
      </c>
      <c r="BR4248" t="s">
        <v>116</v>
      </c>
      <c r="BS4248" t="s">
        <v>117</v>
      </c>
      <c r="BU4248">
        <v>1</v>
      </c>
      <c r="BV4248" t="s">
        <v>118</v>
      </c>
      <c r="BX4248" t="s">
        <v>119</v>
      </c>
      <c r="BY4248" t="s">
        <v>119</v>
      </c>
      <c r="BZ4248" t="s">
        <v>119</v>
      </c>
      <c r="CA4248">
        <v>1</v>
      </c>
      <c r="CC4248" t="s">
        <v>120</v>
      </c>
      <c r="CH4248">
        <v>540</v>
      </c>
      <c r="CI4248">
        <v>40370</v>
      </c>
      <c r="CJ4248" t="s">
        <v>106</v>
      </c>
      <c r="CK4248" t="s">
        <v>106</v>
      </c>
      <c r="CL4248">
        <v>55</v>
      </c>
      <c r="CM4248" t="s">
        <v>4802</v>
      </c>
      <c r="CO4248">
        <v>125214</v>
      </c>
      <c r="CQ4248">
        <v>0</v>
      </c>
      <c r="CR4248">
        <v>0</v>
      </c>
      <c r="CS4248">
        <v>0</v>
      </c>
      <c r="CY4248" t="s">
        <v>123</v>
      </c>
      <c r="CZ4248" t="s">
        <v>124</v>
      </c>
      <c r="DD4248" t="str" cm="1">
        <f t="array" ref="DD4248">TEXT(_xlfn.SEQUENCE(1, DATEDIF(AG4248, AH4248, "m") + 1, AG4248, 30), "YYYY-APMM")</f>
        <v>2014-AP02</v>
      </c>
      <c r="DN4248">
        <f t="shared" si="132"/>
        <v>174</v>
      </c>
      <c r="DO4248" t="str">
        <f t="shared" si="133"/>
        <v>LABOR- SUBCONTRACTOR</v>
      </c>
    </row>
    <row r="4249" spans="1:119" x14ac:dyDescent="0.35">
      <c r="A4249" t="s">
        <v>105</v>
      </c>
      <c r="B4249">
        <v>503534</v>
      </c>
      <c r="C4249">
        <v>6359</v>
      </c>
      <c r="D4249">
        <v>125221</v>
      </c>
      <c r="E4249">
        <v>13662</v>
      </c>
      <c r="F4249">
        <v>0</v>
      </c>
      <c r="G4249" t="s">
        <v>106</v>
      </c>
      <c r="H4249" t="s">
        <v>106</v>
      </c>
      <c r="I4249" t="s">
        <v>106</v>
      </c>
      <c r="J4249" t="s">
        <v>107</v>
      </c>
      <c r="K4249" t="s">
        <v>108</v>
      </c>
      <c r="L4249" t="s">
        <v>109</v>
      </c>
      <c r="M4249" t="s">
        <v>110</v>
      </c>
      <c r="N4249" t="s">
        <v>9540</v>
      </c>
      <c r="O4249" t="s">
        <v>4816</v>
      </c>
      <c r="P4249">
        <v>8178</v>
      </c>
      <c r="Q4249">
        <v>392</v>
      </c>
      <c r="R4249">
        <v>0</v>
      </c>
      <c r="S4249">
        <v>40</v>
      </c>
      <c r="T4249">
        <v>0</v>
      </c>
      <c r="U4249">
        <v>174</v>
      </c>
      <c r="V4249">
        <v>174</v>
      </c>
      <c r="W4249">
        <v>40</v>
      </c>
      <c r="X4249">
        <v>150</v>
      </c>
      <c r="Y4249">
        <v>0</v>
      </c>
      <c r="Z4249">
        <v>150</v>
      </c>
      <c r="AD4249" s="1">
        <v>41758.333333333336</v>
      </c>
      <c r="AE4249" s="1">
        <v>41763.708333333336</v>
      </c>
      <c r="AG4249" s="1">
        <v>41701.333333333336</v>
      </c>
      <c r="AH4249" s="1">
        <v>41706.708333333336</v>
      </c>
      <c r="AI4249" s="1">
        <v>41701.333333333336</v>
      </c>
      <c r="AJ4249" s="1">
        <v>41706.708333333336</v>
      </c>
      <c r="AK4249" s="1">
        <v>41701.333333333336</v>
      </c>
      <c r="AL4249" s="1">
        <v>41706.708333333336</v>
      </c>
      <c r="AM4249" s="1">
        <v>41758.333333333336</v>
      </c>
      <c r="AN4249" s="1">
        <v>41763.708333333336</v>
      </c>
      <c r="AP4249" t="s">
        <v>113</v>
      </c>
      <c r="AU4249" t="s">
        <v>9541</v>
      </c>
      <c r="AY4249" t="s">
        <v>106</v>
      </c>
      <c r="AZ4249">
        <v>0</v>
      </c>
      <c r="BA4249">
        <v>0</v>
      </c>
      <c r="BD4249" s="3">
        <v>41321.662499999999</v>
      </c>
      <c r="BE4249" s="3">
        <v>41321.663888888892</v>
      </c>
      <c r="BF4249" t="s">
        <v>115</v>
      </c>
      <c r="BG4249" t="s">
        <v>115</v>
      </c>
      <c r="BH4249">
        <v>8149</v>
      </c>
      <c r="BM4249">
        <v>43550</v>
      </c>
      <c r="BR4249" t="s">
        <v>116</v>
      </c>
      <c r="BS4249" t="s">
        <v>117</v>
      </c>
      <c r="BU4249">
        <v>1</v>
      </c>
      <c r="BV4249" t="s">
        <v>118</v>
      </c>
      <c r="BX4249" t="s">
        <v>119</v>
      </c>
      <c r="BY4249" t="s">
        <v>119</v>
      </c>
      <c r="BZ4249" t="s">
        <v>119</v>
      </c>
      <c r="CA4249">
        <v>1</v>
      </c>
      <c r="CC4249" t="s">
        <v>120</v>
      </c>
      <c r="CH4249">
        <v>540</v>
      </c>
      <c r="CI4249">
        <v>40370</v>
      </c>
      <c r="CJ4249" t="s">
        <v>106</v>
      </c>
      <c r="CK4249" t="s">
        <v>106</v>
      </c>
      <c r="CL4249">
        <v>55</v>
      </c>
      <c r="CM4249" t="s">
        <v>4802</v>
      </c>
      <c r="CO4249">
        <v>125214</v>
      </c>
      <c r="CQ4249">
        <v>0</v>
      </c>
      <c r="CR4249">
        <v>0</v>
      </c>
      <c r="CS4249">
        <v>0</v>
      </c>
      <c r="CY4249" t="s">
        <v>123</v>
      </c>
      <c r="CZ4249" t="s">
        <v>124</v>
      </c>
      <c r="DD4249" t="str" cm="1">
        <f t="array" ref="DD4249">TEXT(_xlfn.SEQUENCE(1, DATEDIF(AG4249, AH4249, "m") + 1, AG4249, 30), "YYYY-APMM")</f>
        <v>2014-AP03</v>
      </c>
      <c r="DN4249">
        <f t="shared" si="132"/>
        <v>174</v>
      </c>
      <c r="DO4249" t="str">
        <f t="shared" si="133"/>
        <v>LABOR- SUBCONTRACTOR</v>
      </c>
    </row>
    <row r="4250" spans="1:119" x14ac:dyDescent="0.35">
      <c r="A4250" t="s">
        <v>105</v>
      </c>
      <c r="B4250">
        <v>503535</v>
      </c>
      <c r="C4250">
        <v>6359</v>
      </c>
      <c r="D4250">
        <v>125221</v>
      </c>
      <c r="E4250">
        <v>13662</v>
      </c>
      <c r="F4250">
        <v>0</v>
      </c>
      <c r="G4250" t="s">
        <v>106</v>
      </c>
      <c r="H4250" t="s">
        <v>106</v>
      </c>
      <c r="I4250" t="s">
        <v>106</v>
      </c>
      <c r="J4250" t="s">
        <v>107</v>
      </c>
      <c r="K4250" t="s">
        <v>108</v>
      </c>
      <c r="L4250" t="s">
        <v>109</v>
      </c>
      <c r="M4250" t="s">
        <v>110</v>
      </c>
      <c r="N4250" t="s">
        <v>9542</v>
      </c>
      <c r="O4250" t="s">
        <v>4819</v>
      </c>
      <c r="P4250">
        <v>8178</v>
      </c>
      <c r="Q4250">
        <v>392</v>
      </c>
      <c r="R4250">
        <v>120</v>
      </c>
      <c r="S4250">
        <v>40</v>
      </c>
      <c r="T4250">
        <v>0</v>
      </c>
      <c r="U4250">
        <v>680</v>
      </c>
      <c r="V4250">
        <v>680</v>
      </c>
      <c r="W4250">
        <v>40</v>
      </c>
      <c r="X4250">
        <v>0</v>
      </c>
      <c r="Y4250">
        <v>0</v>
      </c>
      <c r="Z4250">
        <v>0</v>
      </c>
      <c r="AD4250" s="1">
        <v>41764.333333333336</v>
      </c>
      <c r="AE4250" s="1">
        <v>41769.708333333336</v>
      </c>
      <c r="AG4250" s="1">
        <v>41707.333333333336</v>
      </c>
      <c r="AH4250" s="1">
        <v>41711.708333333336</v>
      </c>
      <c r="AI4250" s="1">
        <v>41707.333333333336</v>
      </c>
      <c r="AJ4250" s="1">
        <v>41711.708333333336</v>
      </c>
      <c r="AK4250" s="1">
        <v>41707.333333333336</v>
      </c>
      <c r="AL4250" s="1">
        <v>41711.708333333336</v>
      </c>
      <c r="AM4250" s="1">
        <v>41764.333333333336</v>
      </c>
      <c r="AN4250" s="1">
        <v>41769.708333333336</v>
      </c>
      <c r="AP4250" t="s">
        <v>113</v>
      </c>
      <c r="AU4250" t="s">
        <v>9543</v>
      </c>
      <c r="AY4250" t="s">
        <v>106</v>
      </c>
      <c r="AZ4250">
        <v>0</v>
      </c>
      <c r="BA4250">
        <v>0</v>
      </c>
      <c r="BD4250" s="3">
        <v>41321.662499999999</v>
      </c>
      <c r="BE4250" s="3">
        <v>41321.663888888892</v>
      </c>
      <c r="BF4250" t="s">
        <v>115</v>
      </c>
      <c r="BG4250" t="s">
        <v>115</v>
      </c>
      <c r="BH4250">
        <v>8149</v>
      </c>
      <c r="BM4250">
        <v>43550</v>
      </c>
      <c r="BR4250" t="s">
        <v>116</v>
      </c>
      <c r="BS4250" t="s">
        <v>117</v>
      </c>
      <c r="BU4250">
        <v>1</v>
      </c>
      <c r="BV4250" t="s">
        <v>118</v>
      </c>
      <c r="BX4250" t="s">
        <v>119</v>
      </c>
      <c r="BY4250" t="s">
        <v>119</v>
      </c>
      <c r="BZ4250" t="s">
        <v>119</v>
      </c>
      <c r="CA4250">
        <v>1</v>
      </c>
      <c r="CC4250" t="s">
        <v>120</v>
      </c>
      <c r="CH4250">
        <v>540</v>
      </c>
      <c r="CI4250">
        <v>40370</v>
      </c>
      <c r="CJ4250" t="s">
        <v>106</v>
      </c>
      <c r="CK4250" t="s">
        <v>106</v>
      </c>
      <c r="CL4250">
        <v>55</v>
      </c>
      <c r="CM4250" t="s">
        <v>4802</v>
      </c>
      <c r="CO4250">
        <v>125214</v>
      </c>
      <c r="CQ4250">
        <v>0</v>
      </c>
      <c r="CR4250">
        <v>0</v>
      </c>
      <c r="CS4250">
        <v>0</v>
      </c>
      <c r="CY4250" t="s">
        <v>123</v>
      </c>
      <c r="CZ4250" t="s">
        <v>124</v>
      </c>
      <c r="DD4250" t="str" cm="1">
        <f t="array" ref="DD4250">TEXT(_xlfn.SEQUENCE(1, DATEDIF(AG4250, AH4250, "m") + 1, AG4250, 30), "YYYY-APMM")</f>
        <v>2014-AP03</v>
      </c>
      <c r="DN4250">
        <f t="shared" si="132"/>
        <v>680</v>
      </c>
      <c r="DO4250" t="str">
        <f t="shared" si="133"/>
        <v>LABOR- SUBCONTRACTOR</v>
      </c>
    </row>
    <row r="4251" spans="1:119" x14ac:dyDescent="0.35">
      <c r="A4251" t="s">
        <v>105</v>
      </c>
      <c r="B4251">
        <v>503536</v>
      </c>
      <c r="C4251">
        <v>6359</v>
      </c>
      <c r="D4251">
        <v>125222</v>
      </c>
      <c r="E4251">
        <v>13662</v>
      </c>
      <c r="F4251">
        <v>0</v>
      </c>
      <c r="G4251" t="s">
        <v>106</v>
      </c>
      <c r="H4251" t="s">
        <v>106</v>
      </c>
      <c r="I4251" t="s">
        <v>106</v>
      </c>
      <c r="J4251" t="s">
        <v>107</v>
      </c>
      <c r="K4251" t="s">
        <v>108</v>
      </c>
      <c r="L4251" t="s">
        <v>109</v>
      </c>
      <c r="M4251" t="s">
        <v>110</v>
      </c>
      <c r="N4251" t="s">
        <v>9544</v>
      </c>
      <c r="O4251" t="s">
        <v>4663</v>
      </c>
      <c r="P4251">
        <v>8177</v>
      </c>
      <c r="Q4251">
        <v>152</v>
      </c>
      <c r="R4251">
        <v>0</v>
      </c>
      <c r="S4251">
        <v>160</v>
      </c>
      <c r="T4251">
        <v>0</v>
      </c>
      <c r="U4251">
        <v>362</v>
      </c>
      <c r="V4251">
        <v>362</v>
      </c>
      <c r="W4251">
        <v>160</v>
      </c>
      <c r="X4251">
        <v>200</v>
      </c>
      <c r="Y4251">
        <v>0</v>
      </c>
      <c r="Z4251">
        <v>200</v>
      </c>
      <c r="AD4251" s="1">
        <v>41634.333333333336</v>
      </c>
      <c r="AE4251" s="1">
        <v>41657.708333333336</v>
      </c>
      <c r="AG4251" s="1">
        <v>41611.333333333336</v>
      </c>
      <c r="AH4251" s="1">
        <v>41634.708333333336</v>
      </c>
      <c r="AI4251" s="1">
        <v>41611.333333333336</v>
      </c>
      <c r="AJ4251" s="1">
        <v>41634.708333333336</v>
      </c>
      <c r="AK4251" s="1">
        <v>41611.333333333336</v>
      </c>
      <c r="AL4251" s="1">
        <v>41634.708333333336</v>
      </c>
      <c r="AM4251" s="1">
        <v>41634.333333333336</v>
      </c>
      <c r="AN4251" s="1">
        <v>41657.708333333336</v>
      </c>
      <c r="AP4251" t="s">
        <v>113</v>
      </c>
      <c r="AU4251" t="s">
        <v>9545</v>
      </c>
      <c r="AY4251" t="s">
        <v>106</v>
      </c>
      <c r="AZ4251">
        <v>0</v>
      </c>
      <c r="BA4251">
        <v>0</v>
      </c>
      <c r="BD4251" s="3">
        <v>41321.662499999999</v>
      </c>
      <c r="BE4251" s="3">
        <v>41321.663888888892</v>
      </c>
      <c r="BF4251" t="s">
        <v>115</v>
      </c>
      <c r="BG4251" t="s">
        <v>115</v>
      </c>
      <c r="BH4251">
        <v>8149</v>
      </c>
      <c r="BM4251">
        <v>43540</v>
      </c>
      <c r="BR4251" t="s">
        <v>1299</v>
      </c>
      <c r="BS4251" t="s">
        <v>1300</v>
      </c>
      <c r="BU4251">
        <v>1</v>
      </c>
      <c r="BV4251" t="s">
        <v>118</v>
      </c>
      <c r="BX4251" t="s">
        <v>119</v>
      </c>
      <c r="BY4251" t="s">
        <v>119</v>
      </c>
      <c r="BZ4251" t="s">
        <v>119</v>
      </c>
      <c r="CA4251">
        <v>1</v>
      </c>
      <c r="CC4251" t="s">
        <v>120</v>
      </c>
      <c r="CH4251">
        <v>540</v>
      </c>
      <c r="CI4251">
        <v>40350</v>
      </c>
      <c r="CJ4251" t="s">
        <v>106</v>
      </c>
      <c r="CK4251" t="s">
        <v>106</v>
      </c>
      <c r="CL4251">
        <v>45</v>
      </c>
      <c r="CM4251" t="s">
        <v>4665</v>
      </c>
      <c r="CO4251">
        <v>125214</v>
      </c>
      <c r="CQ4251">
        <v>0</v>
      </c>
      <c r="CR4251">
        <v>0</v>
      </c>
      <c r="CS4251">
        <v>0</v>
      </c>
      <c r="CY4251" t="s">
        <v>123</v>
      </c>
      <c r="CZ4251" t="s">
        <v>124</v>
      </c>
      <c r="DD4251" t="str" cm="1">
        <f t="array" ref="DD4251">TEXT(_xlfn.SEQUENCE(1, DATEDIF(AG4251, AH4251, "m") + 1, AG4251, 30), "YYYY-APMM")</f>
        <v>2013-AP12</v>
      </c>
      <c r="DN4251">
        <f t="shared" si="132"/>
        <v>362</v>
      </c>
      <c r="DO4251" t="str">
        <f t="shared" si="133"/>
        <v>LABOR - CIVIL</v>
      </c>
    </row>
    <row r="4252" spans="1:119" x14ac:dyDescent="0.35">
      <c r="A4252" t="s">
        <v>105</v>
      </c>
      <c r="B4252">
        <v>503537</v>
      </c>
      <c r="C4252">
        <v>6359</v>
      </c>
      <c r="D4252">
        <v>125222</v>
      </c>
      <c r="E4252">
        <v>13662</v>
      </c>
      <c r="F4252">
        <v>0</v>
      </c>
      <c r="G4252" t="s">
        <v>106</v>
      </c>
      <c r="H4252" t="s">
        <v>106</v>
      </c>
      <c r="I4252" t="s">
        <v>106</v>
      </c>
      <c r="J4252" t="s">
        <v>107</v>
      </c>
      <c r="K4252" t="s">
        <v>108</v>
      </c>
      <c r="L4252" t="s">
        <v>109</v>
      </c>
      <c r="M4252" t="s">
        <v>110</v>
      </c>
      <c r="N4252" t="s">
        <v>9546</v>
      </c>
      <c r="O4252" t="s">
        <v>4667</v>
      </c>
      <c r="P4252">
        <v>8178</v>
      </c>
      <c r="Q4252">
        <v>152</v>
      </c>
      <c r="R4252">
        <v>0</v>
      </c>
      <c r="S4252">
        <v>160</v>
      </c>
      <c r="T4252">
        <v>0</v>
      </c>
      <c r="U4252">
        <v>954.4</v>
      </c>
      <c r="V4252">
        <v>954.4</v>
      </c>
      <c r="W4252">
        <v>160</v>
      </c>
      <c r="X4252">
        <v>0</v>
      </c>
      <c r="Y4252">
        <v>0</v>
      </c>
      <c r="Z4252">
        <v>0</v>
      </c>
      <c r="AD4252" s="1">
        <v>41640.333333333336</v>
      </c>
      <c r="AE4252" s="1">
        <v>41662.708333333336</v>
      </c>
      <c r="AG4252" s="1">
        <v>41617.333333333336</v>
      </c>
      <c r="AH4252" s="1">
        <v>41640.708333333336</v>
      </c>
      <c r="AI4252" s="1">
        <v>41617.333333333336</v>
      </c>
      <c r="AJ4252" s="1">
        <v>41640.708333333336</v>
      </c>
      <c r="AK4252" s="1">
        <v>41617.333333333336</v>
      </c>
      <c r="AL4252" s="1">
        <v>41640.708333333336</v>
      </c>
      <c r="AM4252" s="1">
        <v>41640.333333333336</v>
      </c>
      <c r="AN4252" s="1">
        <v>41662.708333333336</v>
      </c>
      <c r="AP4252" t="s">
        <v>113</v>
      </c>
      <c r="AU4252" t="s">
        <v>9547</v>
      </c>
      <c r="AY4252" t="s">
        <v>106</v>
      </c>
      <c r="AZ4252">
        <v>0</v>
      </c>
      <c r="BA4252">
        <v>0</v>
      </c>
      <c r="BD4252" s="3">
        <v>41321.662499999999</v>
      </c>
      <c r="BE4252" s="3">
        <v>41321.663888888892</v>
      </c>
      <c r="BF4252" t="s">
        <v>115</v>
      </c>
      <c r="BG4252" t="s">
        <v>115</v>
      </c>
      <c r="BH4252">
        <v>8149</v>
      </c>
      <c r="BM4252">
        <v>43550</v>
      </c>
      <c r="BR4252" t="s">
        <v>116</v>
      </c>
      <c r="BS4252" t="s">
        <v>117</v>
      </c>
      <c r="BU4252">
        <v>1</v>
      </c>
      <c r="BV4252" t="s">
        <v>118</v>
      </c>
      <c r="BX4252" t="s">
        <v>119</v>
      </c>
      <c r="BY4252" t="s">
        <v>119</v>
      </c>
      <c r="BZ4252" t="s">
        <v>119</v>
      </c>
      <c r="CA4252">
        <v>1</v>
      </c>
      <c r="CC4252" t="s">
        <v>120</v>
      </c>
      <c r="CH4252">
        <v>540</v>
      </c>
      <c r="CI4252">
        <v>40350</v>
      </c>
      <c r="CJ4252" t="s">
        <v>106</v>
      </c>
      <c r="CK4252" t="s">
        <v>106</v>
      </c>
      <c r="CL4252">
        <v>45</v>
      </c>
      <c r="CM4252" t="s">
        <v>4665</v>
      </c>
      <c r="CO4252">
        <v>125214</v>
      </c>
      <c r="CQ4252">
        <v>0</v>
      </c>
      <c r="CR4252">
        <v>0</v>
      </c>
      <c r="CS4252">
        <v>0</v>
      </c>
      <c r="CY4252" t="s">
        <v>123</v>
      </c>
      <c r="CZ4252" t="s">
        <v>124</v>
      </c>
      <c r="DD4252" t="str" cm="1">
        <f t="array" ref="DD4252">TEXT(_xlfn.SEQUENCE(1, DATEDIF(AG4252, AH4252, "m") + 1, AG4252, 30), "YYYY-APMM")</f>
        <v>2013-AP12</v>
      </c>
      <c r="DN4252">
        <f t="shared" si="132"/>
        <v>954.4</v>
      </c>
      <c r="DO4252" t="str">
        <f t="shared" si="133"/>
        <v>LABOR- SUBCONTRACTOR</v>
      </c>
    </row>
    <row r="4253" spans="1:119" x14ac:dyDescent="0.35">
      <c r="A4253" t="s">
        <v>105</v>
      </c>
      <c r="B4253">
        <v>503538</v>
      </c>
      <c r="C4253">
        <v>6359</v>
      </c>
      <c r="D4253">
        <v>125222</v>
      </c>
      <c r="E4253">
        <v>13662</v>
      </c>
      <c r="F4253">
        <v>0</v>
      </c>
      <c r="G4253" t="s">
        <v>106</v>
      </c>
      <c r="H4253" t="s">
        <v>106</v>
      </c>
      <c r="I4253" t="s">
        <v>106</v>
      </c>
      <c r="J4253" t="s">
        <v>107</v>
      </c>
      <c r="K4253" t="s">
        <v>108</v>
      </c>
      <c r="L4253" t="s">
        <v>109</v>
      </c>
      <c r="M4253" t="s">
        <v>110</v>
      </c>
      <c r="N4253" t="s">
        <v>9548</v>
      </c>
      <c r="O4253" t="s">
        <v>4670</v>
      </c>
      <c r="P4253">
        <v>8177</v>
      </c>
      <c r="Q4253">
        <v>152</v>
      </c>
      <c r="R4253">
        <v>0</v>
      </c>
      <c r="S4253">
        <v>160</v>
      </c>
      <c r="T4253">
        <v>0</v>
      </c>
      <c r="U4253">
        <v>286</v>
      </c>
      <c r="V4253">
        <v>286</v>
      </c>
      <c r="W4253">
        <v>160</v>
      </c>
      <c r="X4253">
        <v>220</v>
      </c>
      <c r="Y4253">
        <v>0</v>
      </c>
      <c r="Z4253">
        <v>220</v>
      </c>
      <c r="AD4253" s="1">
        <v>41646.333333333336</v>
      </c>
      <c r="AE4253" s="1">
        <v>41668.708333333336</v>
      </c>
      <c r="AG4253" s="1">
        <v>41623.333333333336</v>
      </c>
      <c r="AH4253" s="1">
        <v>41646.708333333336</v>
      </c>
      <c r="AI4253" s="1">
        <v>41623.333333333336</v>
      </c>
      <c r="AJ4253" s="1">
        <v>41646.708333333336</v>
      </c>
      <c r="AK4253" s="1">
        <v>41623.333333333336</v>
      </c>
      <c r="AL4253" s="1">
        <v>41646.708333333336</v>
      </c>
      <c r="AM4253" s="1">
        <v>41646.333333333336</v>
      </c>
      <c r="AN4253" s="1">
        <v>41668.708333333336</v>
      </c>
      <c r="AP4253" t="s">
        <v>113</v>
      </c>
      <c r="AU4253" t="s">
        <v>9549</v>
      </c>
      <c r="AY4253" t="s">
        <v>106</v>
      </c>
      <c r="AZ4253">
        <v>0</v>
      </c>
      <c r="BA4253">
        <v>0</v>
      </c>
      <c r="BD4253" s="3">
        <v>41321.662499999999</v>
      </c>
      <c r="BE4253" s="3">
        <v>41321.663888888892</v>
      </c>
      <c r="BF4253" t="s">
        <v>115</v>
      </c>
      <c r="BG4253" t="s">
        <v>115</v>
      </c>
      <c r="BH4253">
        <v>8149</v>
      </c>
      <c r="BM4253">
        <v>43540</v>
      </c>
      <c r="BR4253" t="s">
        <v>1299</v>
      </c>
      <c r="BS4253" t="s">
        <v>1300</v>
      </c>
      <c r="BU4253">
        <v>1</v>
      </c>
      <c r="BV4253" t="s">
        <v>118</v>
      </c>
      <c r="BX4253" t="s">
        <v>119</v>
      </c>
      <c r="BY4253" t="s">
        <v>119</v>
      </c>
      <c r="BZ4253" t="s">
        <v>119</v>
      </c>
      <c r="CA4253">
        <v>1</v>
      </c>
      <c r="CC4253" t="s">
        <v>120</v>
      </c>
      <c r="CH4253">
        <v>540</v>
      </c>
      <c r="CI4253">
        <v>40350</v>
      </c>
      <c r="CJ4253" t="s">
        <v>106</v>
      </c>
      <c r="CK4253" t="s">
        <v>106</v>
      </c>
      <c r="CL4253">
        <v>45</v>
      </c>
      <c r="CM4253" t="s">
        <v>4665</v>
      </c>
      <c r="CO4253">
        <v>125214</v>
      </c>
      <c r="CQ4253">
        <v>0</v>
      </c>
      <c r="CR4253">
        <v>0</v>
      </c>
      <c r="CS4253">
        <v>0</v>
      </c>
      <c r="CY4253" t="s">
        <v>123</v>
      </c>
      <c r="CZ4253" t="s">
        <v>124</v>
      </c>
      <c r="DD4253" t="str" cm="1">
        <f t="array" ref="DD4253">TEXT(_xlfn.SEQUENCE(1, DATEDIF(AG4253, AH4253, "m") + 1, AG4253, 30), "YYYY-APMM")</f>
        <v>2013-AP12</v>
      </c>
      <c r="DN4253">
        <f t="shared" si="132"/>
        <v>286</v>
      </c>
      <c r="DO4253" t="str">
        <f t="shared" si="133"/>
        <v>LABOR - CIVIL</v>
      </c>
    </row>
    <row r="4254" spans="1:119" x14ac:dyDescent="0.35">
      <c r="A4254" t="s">
        <v>105</v>
      </c>
      <c r="B4254">
        <v>503539</v>
      </c>
      <c r="C4254">
        <v>6359</v>
      </c>
      <c r="D4254">
        <v>125222</v>
      </c>
      <c r="E4254">
        <v>13662</v>
      </c>
      <c r="F4254">
        <v>0</v>
      </c>
      <c r="G4254" t="s">
        <v>106</v>
      </c>
      <c r="H4254" t="s">
        <v>106</v>
      </c>
      <c r="I4254" t="s">
        <v>106</v>
      </c>
      <c r="J4254" t="s">
        <v>107</v>
      </c>
      <c r="K4254" t="s">
        <v>108</v>
      </c>
      <c r="L4254" t="s">
        <v>109</v>
      </c>
      <c r="M4254" t="s">
        <v>110</v>
      </c>
      <c r="N4254" t="s">
        <v>9550</v>
      </c>
      <c r="O4254" t="s">
        <v>4673</v>
      </c>
      <c r="P4254">
        <v>8178</v>
      </c>
      <c r="Q4254">
        <v>480</v>
      </c>
      <c r="R4254">
        <v>144</v>
      </c>
      <c r="S4254">
        <v>160</v>
      </c>
      <c r="T4254">
        <v>0</v>
      </c>
      <c r="U4254">
        <v>79.2</v>
      </c>
      <c r="V4254">
        <v>79.2</v>
      </c>
      <c r="W4254">
        <v>160</v>
      </c>
      <c r="X4254">
        <v>0</v>
      </c>
      <c r="Y4254">
        <v>0</v>
      </c>
      <c r="Z4254">
        <v>0</v>
      </c>
      <c r="AD4254" s="1">
        <v>41711.333333333336</v>
      </c>
      <c r="AE4254" s="1">
        <v>41734.708333333336</v>
      </c>
      <c r="AG4254" s="1">
        <v>41640.333333333336</v>
      </c>
      <c r="AH4254" s="1">
        <v>41662.708333333336</v>
      </c>
      <c r="AI4254" s="1">
        <v>41640.333333333336</v>
      </c>
      <c r="AJ4254" s="1">
        <v>41662.708333333336</v>
      </c>
      <c r="AK4254" s="1">
        <v>41640.333333333336</v>
      </c>
      <c r="AL4254" s="1">
        <v>41662.708333333336</v>
      </c>
      <c r="AM4254" s="1">
        <v>41711.333333333336</v>
      </c>
      <c r="AN4254" s="1">
        <v>41734.708333333336</v>
      </c>
      <c r="AP4254" t="s">
        <v>113</v>
      </c>
      <c r="AU4254" t="s">
        <v>9551</v>
      </c>
      <c r="AY4254" t="s">
        <v>106</v>
      </c>
      <c r="AZ4254">
        <v>0</v>
      </c>
      <c r="BA4254">
        <v>0</v>
      </c>
      <c r="BD4254" s="3">
        <v>41321.662499999999</v>
      </c>
      <c r="BE4254" s="3">
        <v>41321.663888888892</v>
      </c>
      <c r="BF4254" t="s">
        <v>115</v>
      </c>
      <c r="BG4254" t="s">
        <v>115</v>
      </c>
      <c r="BH4254">
        <v>8149</v>
      </c>
      <c r="BM4254">
        <v>43550</v>
      </c>
      <c r="BR4254" t="s">
        <v>116</v>
      </c>
      <c r="BS4254" t="s">
        <v>117</v>
      </c>
      <c r="BU4254">
        <v>1</v>
      </c>
      <c r="BV4254" t="s">
        <v>118</v>
      </c>
      <c r="BX4254" t="s">
        <v>119</v>
      </c>
      <c r="BY4254" t="s">
        <v>119</v>
      </c>
      <c r="BZ4254" t="s">
        <v>119</v>
      </c>
      <c r="CA4254">
        <v>1</v>
      </c>
      <c r="CC4254" t="s">
        <v>120</v>
      </c>
      <c r="CH4254">
        <v>540</v>
      </c>
      <c r="CI4254">
        <v>40350</v>
      </c>
      <c r="CJ4254" t="s">
        <v>106</v>
      </c>
      <c r="CK4254" t="s">
        <v>106</v>
      </c>
      <c r="CL4254">
        <v>45</v>
      </c>
      <c r="CM4254" t="s">
        <v>4665</v>
      </c>
      <c r="CO4254">
        <v>125214</v>
      </c>
      <c r="CQ4254">
        <v>0</v>
      </c>
      <c r="CR4254">
        <v>0</v>
      </c>
      <c r="CS4254">
        <v>0</v>
      </c>
      <c r="CY4254" t="s">
        <v>123</v>
      </c>
      <c r="CZ4254" t="s">
        <v>124</v>
      </c>
      <c r="DD4254" t="str" cm="1">
        <f t="array" ref="DD4254">TEXT(_xlfn.SEQUENCE(1, DATEDIF(AG4254, AH4254, "m") + 1, AG4254, 30), "YYYY-APMM")</f>
        <v>2014-AP01</v>
      </c>
      <c r="DN4254">
        <f t="shared" si="132"/>
        <v>79.2</v>
      </c>
      <c r="DO4254" t="str">
        <f t="shared" si="133"/>
        <v>LABOR- SUBCONTRACTOR</v>
      </c>
    </row>
    <row r="4255" spans="1:119" x14ac:dyDescent="0.35">
      <c r="A4255" t="s">
        <v>105</v>
      </c>
      <c r="B4255">
        <v>503540</v>
      </c>
      <c r="C4255">
        <v>6359</v>
      </c>
      <c r="D4255">
        <v>125223</v>
      </c>
      <c r="E4255">
        <v>13662</v>
      </c>
      <c r="F4255">
        <v>0</v>
      </c>
      <c r="G4255" t="s">
        <v>106</v>
      </c>
      <c r="H4255" t="s">
        <v>106</v>
      </c>
      <c r="I4255" t="s">
        <v>106</v>
      </c>
      <c r="J4255" t="s">
        <v>107</v>
      </c>
      <c r="K4255" t="s">
        <v>108</v>
      </c>
      <c r="L4255" t="s">
        <v>109</v>
      </c>
      <c r="M4255" t="s">
        <v>110</v>
      </c>
      <c r="N4255" t="s">
        <v>9552</v>
      </c>
      <c r="O4255" t="s">
        <v>4787</v>
      </c>
      <c r="P4255">
        <v>8177</v>
      </c>
      <c r="Q4255">
        <v>136</v>
      </c>
      <c r="R4255">
        <v>0</v>
      </c>
      <c r="S4255">
        <v>200</v>
      </c>
      <c r="T4255">
        <v>0</v>
      </c>
      <c r="U4255">
        <v>233</v>
      </c>
      <c r="V4255">
        <v>233</v>
      </c>
      <c r="W4255">
        <v>200</v>
      </c>
      <c r="X4255">
        <v>125</v>
      </c>
      <c r="Y4255">
        <v>0</v>
      </c>
      <c r="Z4255">
        <v>125</v>
      </c>
      <c r="AD4255" s="1">
        <v>41510.333333333336</v>
      </c>
      <c r="AE4255" s="1">
        <v>41538.708333333336</v>
      </c>
      <c r="AG4255" s="1">
        <v>41486.333333333336</v>
      </c>
      <c r="AH4255" s="1">
        <v>41518.708333333336</v>
      </c>
      <c r="AI4255" s="1">
        <v>41486.333333333336</v>
      </c>
      <c r="AJ4255" s="1">
        <v>41518.708333333336</v>
      </c>
      <c r="AK4255" s="1">
        <v>41486.333333333336</v>
      </c>
      <c r="AL4255" s="1">
        <v>41518.708333333336</v>
      </c>
      <c r="AM4255" s="1">
        <v>41510.333333333336</v>
      </c>
      <c r="AN4255" s="1">
        <v>41538.708333333336</v>
      </c>
      <c r="AP4255" t="s">
        <v>113</v>
      </c>
      <c r="AU4255" t="s">
        <v>9553</v>
      </c>
      <c r="AY4255" t="s">
        <v>106</v>
      </c>
      <c r="AZ4255">
        <v>0</v>
      </c>
      <c r="BA4255">
        <v>0</v>
      </c>
      <c r="BD4255" s="3">
        <v>41321.662499999999</v>
      </c>
      <c r="BE4255" s="3">
        <v>41321.663888888892</v>
      </c>
      <c r="BF4255" t="s">
        <v>115</v>
      </c>
      <c r="BG4255" t="s">
        <v>115</v>
      </c>
      <c r="BH4255">
        <v>8149</v>
      </c>
      <c r="BM4255">
        <v>43540</v>
      </c>
      <c r="BR4255" t="s">
        <v>1299</v>
      </c>
      <c r="BS4255" t="s">
        <v>1300</v>
      </c>
      <c r="BU4255">
        <v>1</v>
      </c>
      <c r="BV4255" t="s">
        <v>118</v>
      </c>
      <c r="BX4255" t="s">
        <v>119</v>
      </c>
      <c r="BY4255" t="s">
        <v>119</v>
      </c>
      <c r="BZ4255" t="s">
        <v>119</v>
      </c>
      <c r="CA4255">
        <v>1</v>
      </c>
      <c r="CC4255" t="s">
        <v>120</v>
      </c>
      <c r="CH4255">
        <v>540</v>
      </c>
      <c r="CI4255">
        <v>40280</v>
      </c>
      <c r="CJ4255" t="s">
        <v>106</v>
      </c>
      <c r="CK4255" t="s">
        <v>106</v>
      </c>
      <c r="CL4255">
        <v>10</v>
      </c>
      <c r="CM4255" t="s">
        <v>4789</v>
      </c>
      <c r="CO4255">
        <v>125214</v>
      </c>
      <c r="CQ4255">
        <v>0</v>
      </c>
      <c r="CR4255">
        <v>0</v>
      </c>
      <c r="CS4255">
        <v>0</v>
      </c>
      <c r="CY4255" t="s">
        <v>123</v>
      </c>
      <c r="CZ4255" t="s">
        <v>124</v>
      </c>
      <c r="DD4255" t="str" cm="1">
        <f t="array" ref="DD4255:DE4255">TEXT(_xlfn.SEQUENCE(1, DATEDIF(AG4255, AH4255, "m") + 1, AG4255, 30), "YYYY-APMM")</f>
        <v>2013-AP07</v>
      </c>
      <c r="DE4255" t="str">
        <v>2013-AP08</v>
      </c>
      <c r="DN4255">
        <f t="shared" si="132"/>
        <v>116.5</v>
      </c>
      <c r="DO4255" t="str">
        <f t="shared" si="133"/>
        <v>LABOR - CIVIL</v>
      </c>
    </row>
    <row r="4256" spans="1:119" x14ac:dyDescent="0.35">
      <c r="A4256" t="s">
        <v>105</v>
      </c>
      <c r="B4256">
        <v>503541</v>
      </c>
      <c r="C4256">
        <v>6359</v>
      </c>
      <c r="D4256">
        <v>125223</v>
      </c>
      <c r="E4256">
        <v>13662</v>
      </c>
      <c r="F4256">
        <v>0</v>
      </c>
      <c r="G4256" t="s">
        <v>106</v>
      </c>
      <c r="H4256" t="s">
        <v>106</v>
      </c>
      <c r="I4256" t="s">
        <v>106</v>
      </c>
      <c r="J4256" t="s">
        <v>107</v>
      </c>
      <c r="K4256" t="s">
        <v>108</v>
      </c>
      <c r="L4256" t="s">
        <v>109</v>
      </c>
      <c r="M4256" t="s">
        <v>110</v>
      </c>
      <c r="N4256" t="s">
        <v>9554</v>
      </c>
      <c r="O4256" t="s">
        <v>4794</v>
      </c>
      <c r="P4256">
        <v>8178</v>
      </c>
      <c r="Q4256">
        <v>136</v>
      </c>
      <c r="R4256">
        <v>0</v>
      </c>
      <c r="S4256">
        <v>200</v>
      </c>
      <c r="T4256">
        <v>0</v>
      </c>
      <c r="U4256">
        <v>67.2</v>
      </c>
      <c r="V4256">
        <v>67.2</v>
      </c>
      <c r="W4256">
        <v>200</v>
      </c>
      <c r="X4256">
        <v>0</v>
      </c>
      <c r="Y4256">
        <v>0</v>
      </c>
      <c r="Z4256">
        <v>0</v>
      </c>
      <c r="AD4256" s="1">
        <v>41525.333333333336</v>
      </c>
      <c r="AE4256" s="1">
        <v>41553.708333333336</v>
      </c>
      <c r="AG4256" s="1">
        <v>41505.333333333336</v>
      </c>
      <c r="AH4256" s="1">
        <v>41533.708333333336</v>
      </c>
      <c r="AI4256" s="1">
        <v>41505.333333333336</v>
      </c>
      <c r="AJ4256" s="1">
        <v>41533.708333333336</v>
      </c>
      <c r="AK4256" s="1">
        <v>41505.333333333336</v>
      </c>
      <c r="AL4256" s="1">
        <v>41533.708333333336</v>
      </c>
      <c r="AM4256" s="1">
        <v>41525.333333333336</v>
      </c>
      <c r="AN4256" s="1">
        <v>41553.708333333336</v>
      </c>
      <c r="AP4256" t="s">
        <v>113</v>
      </c>
      <c r="AU4256" t="s">
        <v>9555</v>
      </c>
      <c r="AY4256" t="s">
        <v>106</v>
      </c>
      <c r="AZ4256">
        <v>0</v>
      </c>
      <c r="BA4256">
        <v>0</v>
      </c>
      <c r="BD4256" s="3">
        <v>41321.662499999999</v>
      </c>
      <c r="BE4256" s="3">
        <v>41321.663888888892</v>
      </c>
      <c r="BF4256" t="s">
        <v>115</v>
      </c>
      <c r="BG4256" t="s">
        <v>115</v>
      </c>
      <c r="BH4256">
        <v>8149</v>
      </c>
      <c r="BM4256">
        <v>43550</v>
      </c>
      <c r="BR4256" t="s">
        <v>116</v>
      </c>
      <c r="BS4256" t="s">
        <v>117</v>
      </c>
      <c r="BU4256">
        <v>1</v>
      </c>
      <c r="BV4256" t="s">
        <v>118</v>
      </c>
      <c r="BX4256" t="s">
        <v>119</v>
      </c>
      <c r="BY4256" t="s">
        <v>119</v>
      </c>
      <c r="BZ4256" t="s">
        <v>119</v>
      </c>
      <c r="CA4256">
        <v>1</v>
      </c>
      <c r="CC4256" t="s">
        <v>120</v>
      </c>
      <c r="CH4256">
        <v>540</v>
      </c>
      <c r="CI4256">
        <v>40280</v>
      </c>
      <c r="CJ4256" t="s">
        <v>106</v>
      </c>
      <c r="CK4256" t="s">
        <v>106</v>
      </c>
      <c r="CL4256">
        <v>10</v>
      </c>
      <c r="CM4256" t="s">
        <v>4789</v>
      </c>
      <c r="CO4256">
        <v>125214</v>
      </c>
      <c r="CQ4256">
        <v>0</v>
      </c>
      <c r="CR4256">
        <v>0</v>
      </c>
      <c r="CS4256">
        <v>0</v>
      </c>
      <c r="CY4256" t="s">
        <v>123</v>
      </c>
      <c r="CZ4256" t="s">
        <v>124</v>
      </c>
      <c r="DD4256" t="str" cm="1">
        <f t="array" ref="DD4256">TEXT(_xlfn.SEQUENCE(1, DATEDIF(AG4256, AH4256, "m") + 1, AG4256, 30), "YYYY-APMM")</f>
        <v>2013-AP08</v>
      </c>
      <c r="DN4256">
        <f t="shared" si="132"/>
        <v>67.2</v>
      </c>
      <c r="DO4256" t="str">
        <f t="shared" si="133"/>
        <v>LABOR- SUBCONTRACTOR</v>
      </c>
    </row>
    <row r="4257" spans="1:119" x14ac:dyDescent="0.35">
      <c r="A4257" t="s">
        <v>105</v>
      </c>
      <c r="B4257">
        <v>503542</v>
      </c>
      <c r="C4257">
        <v>6359</v>
      </c>
      <c r="D4257">
        <v>125223</v>
      </c>
      <c r="E4257">
        <v>13662</v>
      </c>
      <c r="F4257">
        <v>0</v>
      </c>
      <c r="G4257" t="s">
        <v>106</v>
      </c>
      <c r="H4257" t="s">
        <v>106</v>
      </c>
      <c r="I4257" t="s">
        <v>106</v>
      </c>
      <c r="J4257" t="s">
        <v>107</v>
      </c>
      <c r="K4257" t="s">
        <v>108</v>
      </c>
      <c r="L4257" t="s">
        <v>109</v>
      </c>
      <c r="M4257" t="s">
        <v>110</v>
      </c>
      <c r="N4257" t="s">
        <v>9556</v>
      </c>
      <c r="O4257" t="s">
        <v>4797</v>
      </c>
      <c r="P4257">
        <v>8177</v>
      </c>
      <c r="Q4257">
        <v>136</v>
      </c>
      <c r="R4257">
        <v>0</v>
      </c>
      <c r="S4257">
        <v>120</v>
      </c>
      <c r="T4257">
        <v>0</v>
      </c>
      <c r="U4257">
        <v>207</v>
      </c>
      <c r="V4257">
        <v>207</v>
      </c>
      <c r="W4257">
        <v>120</v>
      </c>
      <c r="X4257">
        <v>165</v>
      </c>
      <c r="Y4257">
        <v>0</v>
      </c>
      <c r="Z4257">
        <v>165</v>
      </c>
      <c r="AD4257" s="1">
        <v>41542.333333333336</v>
      </c>
      <c r="AE4257" s="1">
        <v>41559.708333333336</v>
      </c>
      <c r="AG4257" s="1">
        <v>41522.333333333336</v>
      </c>
      <c r="AH4257" s="1">
        <v>41539.708333333336</v>
      </c>
      <c r="AI4257" s="1">
        <v>41522.333333333336</v>
      </c>
      <c r="AJ4257" s="1">
        <v>41539.708333333336</v>
      </c>
      <c r="AK4257" s="1">
        <v>41522.333333333336</v>
      </c>
      <c r="AL4257" s="1">
        <v>41539.708333333336</v>
      </c>
      <c r="AM4257" s="1">
        <v>41542.333333333336</v>
      </c>
      <c r="AN4257" s="1">
        <v>41559.708333333336</v>
      </c>
      <c r="AP4257" t="s">
        <v>113</v>
      </c>
      <c r="AU4257" t="s">
        <v>9557</v>
      </c>
      <c r="AY4257" t="s">
        <v>106</v>
      </c>
      <c r="AZ4257">
        <v>0</v>
      </c>
      <c r="BA4257">
        <v>0</v>
      </c>
      <c r="BD4257" s="3">
        <v>41321.662499999999</v>
      </c>
      <c r="BE4257" s="3">
        <v>41321.663888888892</v>
      </c>
      <c r="BF4257" t="s">
        <v>115</v>
      </c>
      <c r="BG4257" t="s">
        <v>115</v>
      </c>
      <c r="BH4257">
        <v>8149</v>
      </c>
      <c r="BM4257">
        <v>43540</v>
      </c>
      <c r="BR4257" t="s">
        <v>1299</v>
      </c>
      <c r="BS4257" t="s">
        <v>1300</v>
      </c>
      <c r="BU4257">
        <v>1</v>
      </c>
      <c r="BV4257" t="s">
        <v>118</v>
      </c>
      <c r="BX4257" t="s">
        <v>119</v>
      </c>
      <c r="BY4257" t="s">
        <v>119</v>
      </c>
      <c r="BZ4257" t="s">
        <v>119</v>
      </c>
      <c r="CA4257">
        <v>1</v>
      </c>
      <c r="CC4257" t="s">
        <v>120</v>
      </c>
      <c r="CH4257">
        <v>540</v>
      </c>
      <c r="CI4257">
        <v>40280</v>
      </c>
      <c r="CJ4257" t="s">
        <v>106</v>
      </c>
      <c r="CK4257" t="s">
        <v>106</v>
      </c>
      <c r="CL4257">
        <v>10</v>
      </c>
      <c r="CM4257" t="s">
        <v>4789</v>
      </c>
      <c r="CO4257">
        <v>125214</v>
      </c>
      <c r="CQ4257">
        <v>0</v>
      </c>
      <c r="CR4257">
        <v>0</v>
      </c>
      <c r="CS4257">
        <v>0</v>
      </c>
      <c r="CY4257" t="s">
        <v>123</v>
      </c>
      <c r="CZ4257" t="s">
        <v>124</v>
      </c>
      <c r="DD4257" t="str" cm="1">
        <f t="array" ref="DD4257">TEXT(_xlfn.SEQUENCE(1, DATEDIF(AG4257, AH4257, "m") + 1, AG4257, 30), "YYYY-APMM")</f>
        <v>2013-AP09</v>
      </c>
      <c r="DN4257">
        <f t="shared" si="132"/>
        <v>207</v>
      </c>
      <c r="DO4257" t="str">
        <f t="shared" si="133"/>
        <v>LABOR - CIVIL</v>
      </c>
    </row>
    <row r="4258" spans="1:119" x14ac:dyDescent="0.35">
      <c r="A4258" t="s">
        <v>105</v>
      </c>
      <c r="B4258">
        <v>503543</v>
      </c>
      <c r="C4258">
        <v>6359</v>
      </c>
      <c r="D4258">
        <v>125223</v>
      </c>
      <c r="E4258">
        <v>13662</v>
      </c>
      <c r="F4258">
        <v>0</v>
      </c>
      <c r="G4258" t="s">
        <v>106</v>
      </c>
      <c r="H4258" t="s">
        <v>106</v>
      </c>
      <c r="I4258" t="s">
        <v>106</v>
      </c>
      <c r="J4258" t="s">
        <v>107</v>
      </c>
      <c r="K4258" t="s">
        <v>108</v>
      </c>
      <c r="L4258" t="s">
        <v>109</v>
      </c>
      <c r="M4258" t="s">
        <v>110</v>
      </c>
      <c r="N4258" t="s">
        <v>9558</v>
      </c>
      <c r="O4258" t="s">
        <v>4791</v>
      </c>
      <c r="P4258">
        <v>8178</v>
      </c>
      <c r="Q4258">
        <v>136</v>
      </c>
      <c r="R4258">
        <v>0</v>
      </c>
      <c r="S4258">
        <v>200</v>
      </c>
      <c r="T4258">
        <v>0</v>
      </c>
      <c r="U4258">
        <v>127.2</v>
      </c>
      <c r="V4258">
        <v>127.2</v>
      </c>
      <c r="W4258">
        <v>200</v>
      </c>
      <c r="X4258">
        <v>0</v>
      </c>
      <c r="Y4258">
        <v>0</v>
      </c>
      <c r="Z4258">
        <v>0</v>
      </c>
      <c r="AD4258" s="1">
        <v>41517.333333333336</v>
      </c>
      <c r="AE4258" s="1">
        <v>41545.708333333336</v>
      </c>
      <c r="AG4258" s="1">
        <v>41493.333333333336</v>
      </c>
      <c r="AH4258" s="1">
        <v>41525.708333333336</v>
      </c>
      <c r="AI4258" s="1">
        <v>41493.333333333336</v>
      </c>
      <c r="AJ4258" s="1">
        <v>41525.708333333336</v>
      </c>
      <c r="AK4258" s="1">
        <v>41493.333333333336</v>
      </c>
      <c r="AL4258" s="1">
        <v>41525.708333333336</v>
      </c>
      <c r="AM4258" s="1">
        <v>41517.333333333336</v>
      </c>
      <c r="AN4258" s="1">
        <v>41545.708333333336</v>
      </c>
      <c r="AP4258" t="s">
        <v>113</v>
      </c>
      <c r="AU4258" t="s">
        <v>9559</v>
      </c>
      <c r="AY4258" t="s">
        <v>106</v>
      </c>
      <c r="AZ4258">
        <v>0</v>
      </c>
      <c r="BA4258">
        <v>0</v>
      </c>
      <c r="BD4258" s="3">
        <v>41321.662499999999</v>
      </c>
      <c r="BE4258" s="3">
        <v>41321.663888888892</v>
      </c>
      <c r="BF4258" t="s">
        <v>115</v>
      </c>
      <c r="BG4258" t="s">
        <v>115</v>
      </c>
      <c r="BH4258">
        <v>8149</v>
      </c>
      <c r="BM4258">
        <v>43550</v>
      </c>
      <c r="BR4258" t="s">
        <v>116</v>
      </c>
      <c r="BS4258" t="s">
        <v>117</v>
      </c>
      <c r="BU4258">
        <v>1</v>
      </c>
      <c r="BV4258" t="s">
        <v>118</v>
      </c>
      <c r="BX4258" t="s">
        <v>119</v>
      </c>
      <c r="BY4258" t="s">
        <v>119</v>
      </c>
      <c r="BZ4258" t="s">
        <v>119</v>
      </c>
      <c r="CA4258">
        <v>1</v>
      </c>
      <c r="CC4258" t="s">
        <v>120</v>
      </c>
      <c r="CH4258">
        <v>540</v>
      </c>
      <c r="CI4258">
        <v>40280</v>
      </c>
      <c r="CJ4258" t="s">
        <v>106</v>
      </c>
      <c r="CK4258" t="s">
        <v>106</v>
      </c>
      <c r="CL4258">
        <v>10</v>
      </c>
      <c r="CM4258" t="s">
        <v>4789</v>
      </c>
      <c r="CO4258">
        <v>125214</v>
      </c>
      <c r="CQ4258">
        <v>0</v>
      </c>
      <c r="CR4258">
        <v>0</v>
      </c>
      <c r="CS4258">
        <v>0</v>
      </c>
      <c r="CY4258" t="s">
        <v>123</v>
      </c>
      <c r="CZ4258" t="s">
        <v>124</v>
      </c>
      <c r="DD4258" t="str" cm="1">
        <f t="array" ref="DD4258:DE4258">TEXT(_xlfn.SEQUENCE(1, DATEDIF(AG4258, AH4258, "m") + 1, AG4258, 30), "YYYY-APMM")</f>
        <v>2013-AP08</v>
      </c>
      <c r="DE4258" t="str">
        <v>2013-AP09</v>
      </c>
      <c r="DN4258">
        <f t="shared" si="132"/>
        <v>63.6</v>
      </c>
      <c r="DO4258" t="str">
        <f t="shared" si="133"/>
        <v>LABOR- SUBCONTRACTOR</v>
      </c>
    </row>
    <row r="4259" spans="1:119" x14ac:dyDescent="0.35">
      <c r="A4259" t="s">
        <v>105</v>
      </c>
      <c r="B4259">
        <v>503544</v>
      </c>
      <c r="C4259">
        <v>6359</v>
      </c>
      <c r="D4259">
        <v>125224</v>
      </c>
      <c r="E4259">
        <v>13662</v>
      </c>
      <c r="F4259">
        <v>0</v>
      </c>
      <c r="G4259" t="s">
        <v>106</v>
      </c>
      <c r="H4259" t="s">
        <v>106</v>
      </c>
      <c r="I4259" t="s">
        <v>106</v>
      </c>
      <c r="J4259" t="s">
        <v>107</v>
      </c>
      <c r="K4259" t="s">
        <v>108</v>
      </c>
      <c r="L4259" t="s">
        <v>109</v>
      </c>
      <c r="M4259" t="s">
        <v>110</v>
      </c>
      <c r="N4259" t="s">
        <v>9560</v>
      </c>
      <c r="O4259" t="s">
        <v>4708</v>
      </c>
      <c r="P4259">
        <v>8177</v>
      </c>
      <c r="Q4259">
        <v>152</v>
      </c>
      <c r="R4259">
        <v>0</v>
      </c>
      <c r="S4259">
        <v>200</v>
      </c>
      <c r="T4259">
        <v>0</v>
      </c>
      <c r="U4259">
        <v>247</v>
      </c>
      <c r="V4259">
        <v>247</v>
      </c>
      <c r="W4259">
        <v>200</v>
      </c>
      <c r="X4259">
        <v>151</v>
      </c>
      <c r="Y4259">
        <v>0</v>
      </c>
      <c r="Z4259">
        <v>151</v>
      </c>
      <c r="AD4259" s="1">
        <v>41610.333333333336</v>
      </c>
      <c r="AE4259" s="1">
        <v>41639.708333333336</v>
      </c>
      <c r="AG4259" s="1">
        <v>41588.333333333336</v>
      </c>
      <c r="AH4259" s="1">
        <v>41616.708333333336</v>
      </c>
      <c r="AI4259" s="1">
        <v>41588.333333333336</v>
      </c>
      <c r="AJ4259" s="1">
        <v>41616.708333333336</v>
      </c>
      <c r="AK4259" s="1">
        <v>41588.333333333336</v>
      </c>
      <c r="AL4259" s="1">
        <v>41616.708333333336</v>
      </c>
      <c r="AM4259" s="1">
        <v>41610.333333333336</v>
      </c>
      <c r="AN4259" s="1">
        <v>41639.708333333336</v>
      </c>
      <c r="AP4259" t="s">
        <v>113</v>
      </c>
      <c r="AU4259" t="s">
        <v>9561</v>
      </c>
      <c r="AY4259" t="s">
        <v>106</v>
      </c>
      <c r="AZ4259">
        <v>0</v>
      </c>
      <c r="BA4259">
        <v>0</v>
      </c>
      <c r="BD4259" s="3">
        <v>41321.662499999999</v>
      </c>
      <c r="BE4259" s="3">
        <v>41321.663888888892</v>
      </c>
      <c r="BF4259" t="s">
        <v>115</v>
      </c>
      <c r="BG4259" t="s">
        <v>115</v>
      </c>
      <c r="BH4259">
        <v>8149</v>
      </c>
      <c r="BM4259">
        <v>43540</v>
      </c>
      <c r="BR4259" t="s">
        <v>1299</v>
      </c>
      <c r="BS4259" t="s">
        <v>1300</v>
      </c>
      <c r="BU4259">
        <v>1</v>
      </c>
      <c r="BV4259" t="s">
        <v>118</v>
      </c>
      <c r="BX4259" t="s">
        <v>119</v>
      </c>
      <c r="BY4259" t="s">
        <v>119</v>
      </c>
      <c r="BZ4259" t="s">
        <v>119</v>
      </c>
      <c r="CA4259">
        <v>1</v>
      </c>
      <c r="CC4259" t="s">
        <v>120</v>
      </c>
      <c r="CH4259">
        <v>540</v>
      </c>
      <c r="CI4259">
        <v>40330</v>
      </c>
      <c r="CJ4259" t="s">
        <v>106</v>
      </c>
      <c r="CK4259" t="s">
        <v>106</v>
      </c>
      <c r="CL4259">
        <v>35</v>
      </c>
      <c r="CM4259" t="s">
        <v>4710</v>
      </c>
      <c r="CO4259">
        <v>125214</v>
      </c>
      <c r="CQ4259">
        <v>0</v>
      </c>
      <c r="CR4259">
        <v>0</v>
      </c>
      <c r="CS4259">
        <v>0</v>
      </c>
      <c r="CY4259" t="s">
        <v>123</v>
      </c>
      <c r="CZ4259" t="s">
        <v>124</v>
      </c>
      <c r="DD4259" t="str" cm="1">
        <f t="array" ref="DD4259">TEXT(_xlfn.SEQUENCE(1, DATEDIF(AG4259, AH4259, "m") + 1, AG4259, 30), "YYYY-APMM")</f>
        <v>2013-AP11</v>
      </c>
      <c r="DN4259">
        <f t="shared" si="132"/>
        <v>247</v>
      </c>
      <c r="DO4259" t="str">
        <f t="shared" si="133"/>
        <v>LABOR - CIVIL</v>
      </c>
    </row>
    <row r="4260" spans="1:119" x14ac:dyDescent="0.35">
      <c r="A4260" t="s">
        <v>105</v>
      </c>
      <c r="B4260">
        <v>503545</v>
      </c>
      <c r="C4260">
        <v>6359</v>
      </c>
      <c r="D4260">
        <v>125224</v>
      </c>
      <c r="E4260">
        <v>13662</v>
      </c>
      <c r="F4260">
        <v>0</v>
      </c>
      <c r="G4260" t="s">
        <v>106</v>
      </c>
      <c r="H4260" t="s">
        <v>106</v>
      </c>
      <c r="I4260" t="s">
        <v>106</v>
      </c>
      <c r="J4260" t="s">
        <v>107</v>
      </c>
      <c r="K4260" t="s">
        <v>108</v>
      </c>
      <c r="L4260" t="s">
        <v>109</v>
      </c>
      <c r="M4260" t="s">
        <v>110</v>
      </c>
      <c r="N4260" t="s">
        <v>9562</v>
      </c>
      <c r="O4260" t="s">
        <v>4712</v>
      </c>
      <c r="P4260">
        <v>8178</v>
      </c>
      <c r="Q4260">
        <v>152</v>
      </c>
      <c r="R4260">
        <v>0</v>
      </c>
      <c r="S4260">
        <v>200</v>
      </c>
      <c r="T4260">
        <v>0</v>
      </c>
      <c r="U4260">
        <v>454.4</v>
      </c>
      <c r="V4260">
        <v>454.4</v>
      </c>
      <c r="W4260">
        <v>200</v>
      </c>
      <c r="X4260">
        <v>0</v>
      </c>
      <c r="Y4260">
        <v>0</v>
      </c>
      <c r="Z4260">
        <v>0</v>
      </c>
      <c r="AD4260" s="1">
        <v>41616.333333333336</v>
      </c>
      <c r="AE4260" s="1">
        <v>41645.708333333336</v>
      </c>
      <c r="AG4260" s="1">
        <v>41594.333333333336</v>
      </c>
      <c r="AH4260" s="1">
        <v>41622.708333333336</v>
      </c>
      <c r="AI4260" s="1">
        <v>41594.333333333336</v>
      </c>
      <c r="AJ4260" s="1">
        <v>41622.708333333336</v>
      </c>
      <c r="AK4260" s="1">
        <v>41594.333333333336</v>
      </c>
      <c r="AL4260" s="1">
        <v>41622.708333333336</v>
      </c>
      <c r="AM4260" s="1">
        <v>41616.333333333336</v>
      </c>
      <c r="AN4260" s="1">
        <v>41645.708333333336</v>
      </c>
      <c r="AP4260" t="s">
        <v>113</v>
      </c>
      <c r="AU4260" t="s">
        <v>9563</v>
      </c>
      <c r="AY4260" t="s">
        <v>106</v>
      </c>
      <c r="AZ4260">
        <v>0</v>
      </c>
      <c r="BA4260">
        <v>0</v>
      </c>
      <c r="BD4260" s="3">
        <v>41321.662499999999</v>
      </c>
      <c r="BE4260" s="3">
        <v>41321.663888888892</v>
      </c>
      <c r="BF4260" t="s">
        <v>115</v>
      </c>
      <c r="BG4260" t="s">
        <v>115</v>
      </c>
      <c r="BH4260">
        <v>8149</v>
      </c>
      <c r="BM4260">
        <v>43550</v>
      </c>
      <c r="BR4260" t="s">
        <v>116</v>
      </c>
      <c r="BS4260" t="s">
        <v>117</v>
      </c>
      <c r="BU4260">
        <v>1</v>
      </c>
      <c r="BV4260" t="s">
        <v>118</v>
      </c>
      <c r="BX4260" t="s">
        <v>119</v>
      </c>
      <c r="BY4260" t="s">
        <v>119</v>
      </c>
      <c r="BZ4260" t="s">
        <v>119</v>
      </c>
      <c r="CA4260">
        <v>1</v>
      </c>
      <c r="CC4260" t="s">
        <v>120</v>
      </c>
      <c r="CH4260">
        <v>540</v>
      </c>
      <c r="CI4260">
        <v>40330</v>
      </c>
      <c r="CJ4260" t="s">
        <v>106</v>
      </c>
      <c r="CK4260" t="s">
        <v>106</v>
      </c>
      <c r="CL4260">
        <v>35</v>
      </c>
      <c r="CM4260" t="s">
        <v>4710</v>
      </c>
      <c r="CO4260">
        <v>125214</v>
      </c>
      <c r="CQ4260">
        <v>0</v>
      </c>
      <c r="CR4260">
        <v>0</v>
      </c>
      <c r="CS4260">
        <v>0</v>
      </c>
      <c r="CY4260" t="s">
        <v>123</v>
      </c>
      <c r="CZ4260" t="s">
        <v>124</v>
      </c>
      <c r="DD4260" t="str" cm="1">
        <f t="array" ref="DD4260">TEXT(_xlfn.SEQUENCE(1, DATEDIF(AG4260, AH4260, "m") + 1, AG4260, 30), "YYYY-APMM")</f>
        <v>2013-AP11</v>
      </c>
      <c r="DN4260">
        <f t="shared" si="132"/>
        <v>454.4</v>
      </c>
      <c r="DO4260" t="str">
        <f t="shared" si="133"/>
        <v>LABOR- SUBCONTRACTOR</v>
      </c>
    </row>
    <row r="4261" spans="1:119" x14ac:dyDescent="0.35">
      <c r="A4261" t="s">
        <v>105</v>
      </c>
      <c r="B4261">
        <v>503546</v>
      </c>
      <c r="C4261">
        <v>6359</v>
      </c>
      <c r="D4261">
        <v>125224</v>
      </c>
      <c r="E4261">
        <v>13662</v>
      </c>
      <c r="F4261">
        <v>0</v>
      </c>
      <c r="G4261" t="s">
        <v>106</v>
      </c>
      <c r="H4261" t="s">
        <v>106</v>
      </c>
      <c r="I4261" t="s">
        <v>106</v>
      </c>
      <c r="J4261" t="s">
        <v>107</v>
      </c>
      <c r="K4261" t="s">
        <v>108</v>
      </c>
      <c r="L4261" t="s">
        <v>109</v>
      </c>
      <c r="M4261" t="s">
        <v>110</v>
      </c>
      <c r="N4261" t="s">
        <v>9564</v>
      </c>
      <c r="O4261" t="s">
        <v>4715</v>
      </c>
      <c r="P4261">
        <v>8172</v>
      </c>
      <c r="Q4261">
        <v>152</v>
      </c>
      <c r="R4261">
        <v>0</v>
      </c>
      <c r="S4261">
        <v>200</v>
      </c>
      <c r="T4261">
        <v>0</v>
      </c>
      <c r="U4261">
        <v>674</v>
      </c>
      <c r="V4261">
        <v>674</v>
      </c>
      <c r="W4261">
        <v>200</v>
      </c>
      <c r="X4261">
        <v>0</v>
      </c>
      <c r="Y4261">
        <v>0</v>
      </c>
      <c r="Z4261">
        <v>0</v>
      </c>
      <c r="AD4261" s="1">
        <v>41616.333333333336</v>
      </c>
      <c r="AE4261" s="1">
        <v>41645.708333333336</v>
      </c>
      <c r="AG4261" s="1">
        <v>41594.333333333336</v>
      </c>
      <c r="AH4261" s="1">
        <v>41622.708333333336</v>
      </c>
      <c r="AI4261" s="1">
        <v>41594.333333333336</v>
      </c>
      <c r="AJ4261" s="1">
        <v>41622.708333333336</v>
      </c>
      <c r="AK4261" s="1">
        <v>41594.333333333336</v>
      </c>
      <c r="AL4261" s="1">
        <v>41622.708333333336</v>
      </c>
      <c r="AM4261" s="1">
        <v>41616.333333333336</v>
      </c>
      <c r="AN4261" s="1">
        <v>41645.708333333336</v>
      </c>
      <c r="AP4261" t="s">
        <v>113</v>
      </c>
      <c r="AU4261" t="s">
        <v>9565</v>
      </c>
      <c r="AY4261" t="s">
        <v>106</v>
      </c>
      <c r="AZ4261">
        <v>0</v>
      </c>
      <c r="BA4261">
        <v>0</v>
      </c>
      <c r="BD4261" s="3">
        <v>41321.662499999999</v>
      </c>
      <c r="BE4261" s="3">
        <v>41321.663888888892</v>
      </c>
      <c r="BF4261" t="s">
        <v>115</v>
      </c>
      <c r="BG4261" t="s">
        <v>115</v>
      </c>
      <c r="BH4261">
        <v>8149</v>
      </c>
      <c r="BM4261">
        <v>43490</v>
      </c>
      <c r="BR4261" t="s">
        <v>3200</v>
      </c>
      <c r="BS4261" t="s">
        <v>3201</v>
      </c>
      <c r="BU4261">
        <v>1</v>
      </c>
      <c r="BV4261" t="s">
        <v>118</v>
      </c>
      <c r="BX4261" t="s">
        <v>119</v>
      </c>
      <c r="BY4261" t="s">
        <v>119</v>
      </c>
      <c r="BZ4261" t="s">
        <v>119</v>
      </c>
      <c r="CA4261">
        <v>1</v>
      </c>
      <c r="CC4261" t="s">
        <v>120</v>
      </c>
      <c r="CH4261">
        <v>540</v>
      </c>
      <c r="CI4261">
        <v>40330</v>
      </c>
      <c r="CJ4261" t="s">
        <v>106</v>
      </c>
      <c r="CK4261" t="s">
        <v>106</v>
      </c>
      <c r="CL4261">
        <v>35</v>
      </c>
      <c r="CM4261" t="s">
        <v>4710</v>
      </c>
      <c r="CO4261">
        <v>125214</v>
      </c>
      <c r="CQ4261">
        <v>0</v>
      </c>
      <c r="CR4261">
        <v>0</v>
      </c>
      <c r="CS4261">
        <v>0</v>
      </c>
      <c r="CY4261" t="s">
        <v>123</v>
      </c>
      <c r="CZ4261" t="s">
        <v>124</v>
      </c>
      <c r="DD4261" t="str" cm="1">
        <f t="array" ref="DD4261">TEXT(_xlfn.SEQUENCE(1, DATEDIF(AG4261, AH4261, "m") + 1, AG4261, 30), "YYYY-APMM")</f>
        <v>2013-AP11</v>
      </c>
      <c r="DN4261">
        <f t="shared" si="132"/>
        <v>674</v>
      </c>
      <c r="DO4261" t="str">
        <f t="shared" si="133"/>
        <v>MANHOLES SK</v>
      </c>
    </row>
    <row r="4262" spans="1:119" x14ac:dyDescent="0.35">
      <c r="A4262" t="s">
        <v>105</v>
      </c>
      <c r="B4262">
        <v>503547</v>
      </c>
      <c r="C4262">
        <v>6359</v>
      </c>
      <c r="D4262">
        <v>125224</v>
      </c>
      <c r="E4262">
        <v>13662</v>
      </c>
      <c r="F4262">
        <v>0</v>
      </c>
      <c r="G4262" t="s">
        <v>106</v>
      </c>
      <c r="H4262" t="s">
        <v>106</v>
      </c>
      <c r="I4262" t="s">
        <v>106</v>
      </c>
      <c r="J4262" t="s">
        <v>107</v>
      </c>
      <c r="K4262" t="s">
        <v>108</v>
      </c>
      <c r="L4262" t="s">
        <v>109</v>
      </c>
      <c r="M4262" t="s">
        <v>110</v>
      </c>
      <c r="N4262" t="s">
        <v>9566</v>
      </c>
      <c r="O4262" t="s">
        <v>4718</v>
      </c>
      <c r="P4262">
        <v>8177</v>
      </c>
      <c r="Q4262">
        <v>152</v>
      </c>
      <c r="R4262">
        <v>0</v>
      </c>
      <c r="S4262">
        <v>200</v>
      </c>
      <c r="T4262">
        <v>0</v>
      </c>
      <c r="U4262">
        <v>152</v>
      </c>
      <c r="V4262">
        <v>152</v>
      </c>
      <c r="W4262">
        <v>200</v>
      </c>
      <c r="X4262">
        <v>110</v>
      </c>
      <c r="Y4262">
        <v>0</v>
      </c>
      <c r="Z4262">
        <v>110</v>
      </c>
      <c r="AD4262" s="1">
        <v>41622.333333333336</v>
      </c>
      <c r="AE4262" s="1">
        <v>41651.708333333336</v>
      </c>
      <c r="AG4262" s="1">
        <v>41599.333333333336</v>
      </c>
      <c r="AH4262" s="1">
        <v>41629.708333333336</v>
      </c>
      <c r="AI4262" s="1">
        <v>41599.333333333336</v>
      </c>
      <c r="AJ4262" s="1">
        <v>41629.708333333336</v>
      </c>
      <c r="AK4262" s="1">
        <v>41599.333333333336</v>
      </c>
      <c r="AL4262" s="1">
        <v>41629.708333333336</v>
      </c>
      <c r="AM4262" s="1">
        <v>41622.333333333336</v>
      </c>
      <c r="AN4262" s="1">
        <v>41651.708333333336</v>
      </c>
      <c r="AP4262" t="s">
        <v>113</v>
      </c>
      <c r="AU4262" t="s">
        <v>9567</v>
      </c>
      <c r="AY4262" t="s">
        <v>106</v>
      </c>
      <c r="AZ4262">
        <v>0</v>
      </c>
      <c r="BA4262">
        <v>0</v>
      </c>
      <c r="BD4262" s="3">
        <v>41321.662499999999</v>
      </c>
      <c r="BE4262" s="3">
        <v>41321.663888888892</v>
      </c>
      <c r="BF4262" t="s">
        <v>115</v>
      </c>
      <c r="BG4262" t="s">
        <v>115</v>
      </c>
      <c r="BH4262">
        <v>8149</v>
      </c>
      <c r="BM4262">
        <v>43540</v>
      </c>
      <c r="BR4262" t="s">
        <v>1299</v>
      </c>
      <c r="BS4262" t="s">
        <v>1300</v>
      </c>
      <c r="BU4262">
        <v>1</v>
      </c>
      <c r="BV4262" t="s">
        <v>118</v>
      </c>
      <c r="BX4262" t="s">
        <v>119</v>
      </c>
      <c r="BY4262" t="s">
        <v>119</v>
      </c>
      <c r="BZ4262" t="s">
        <v>119</v>
      </c>
      <c r="CA4262">
        <v>1</v>
      </c>
      <c r="CC4262" t="s">
        <v>120</v>
      </c>
      <c r="CH4262">
        <v>540</v>
      </c>
      <c r="CI4262">
        <v>40330</v>
      </c>
      <c r="CJ4262" t="s">
        <v>106</v>
      </c>
      <c r="CK4262" t="s">
        <v>106</v>
      </c>
      <c r="CL4262">
        <v>35</v>
      </c>
      <c r="CM4262" t="s">
        <v>4710</v>
      </c>
      <c r="CO4262">
        <v>125214</v>
      </c>
      <c r="CQ4262">
        <v>0</v>
      </c>
      <c r="CR4262">
        <v>0</v>
      </c>
      <c r="CS4262">
        <v>0</v>
      </c>
      <c r="CY4262" t="s">
        <v>123</v>
      </c>
      <c r="CZ4262" t="s">
        <v>124</v>
      </c>
      <c r="DD4262" t="str" cm="1">
        <f t="array" ref="DD4262:DE4262">TEXT(_xlfn.SEQUENCE(1, DATEDIF(AG4262, AH4262, "m") + 1, AG4262, 30), "YYYY-APMM")</f>
        <v>2013-AP11</v>
      </c>
      <c r="DE4262" t="str">
        <v>2013-AP12</v>
      </c>
      <c r="DN4262">
        <f t="shared" si="132"/>
        <v>76</v>
      </c>
      <c r="DO4262" t="str">
        <f t="shared" si="133"/>
        <v>LABOR - CIVIL</v>
      </c>
    </row>
    <row r="4263" spans="1:119" x14ac:dyDescent="0.35">
      <c r="A4263" t="s">
        <v>105</v>
      </c>
      <c r="B4263">
        <v>503548</v>
      </c>
      <c r="C4263">
        <v>6359</v>
      </c>
      <c r="D4263">
        <v>125224</v>
      </c>
      <c r="E4263">
        <v>13662</v>
      </c>
      <c r="F4263">
        <v>0</v>
      </c>
      <c r="G4263" t="s">
        <v>106</v>
      </c>
      <c r="H4263" t="s">
        <v>106</v>
      </c>
      <c r="I4263" t="s">
        <v>106</v>
      </c>
      <c r="J4263" t="s">
        <v>107</v>
      </c>
      <c r="K4263" t="s">
        <v>108</v>
      </c>
      <c r="L4263" t="s">
        <v>109</v>
      </c>
      <c r="M4263" t="s">
        <v>110</v>
      </c>
      <c r="N4263" t="s">
        <v>9568</v>
      </c>
      <c r="O4263" t="s">
        <v>4721</v>
      </c>
      <c r="P4263">
        <v>8178</v>
      </c>
      <c r="Q4263">
        <v>656</v>
      </c>
      <c r="R4263">
        <v>136</v>
      </c>
      <c r="S4263">
        <v>200</v>
      </c>
      <c r="T4263">
        <v>0</v>
      </c>
      <c r="U4263">
        <v>227.2</v>
      </c>
      <c r="V4263">
        <v>227.2</v>
      </c>
      <c r="W4263">
        <v>200</v>
      </c>
      <c r="X4263">
        <v>0</v>
      </c>
      <c r="Y4263">
        <v>0</v>
      </c>
      <c r="Z4263">
        <v>0</v>
      </c>
      <c r="AD4263" s="1">
        <v>41709.333333333336</v>
      </c>
      <c r="AE4263" s="1">
        <v>41737.708333333336</v>
      </c>
      <c r="AG4263" s="1">
        <v>41611.333333333336</v>
      </c>
      <c r="AH4263" s="1">
        <v>41640.708333333336</v>
      </c>
      <c r="AI4263" s="1">
        <v>41611.333333333336</v>
      </c>
      <c r="AJ4263" s="1">
        <v>41640.708333333336</v>
      </c>
      <c r="AK4263" s="1">
        <v>41611.333333333336</v>
      </c>
      <c r="AL4263" s="1">
        <v>41640.708333333336</v>
      </c>
      <c r="AM4263" s="1">
        <v>41709.333333333336</v>
      </c>
      <c r="AN4263" s="1">
        <v>41737.708333333336</v>
      </c>
      <c r="AP4263" t="s">
        <v>113</v>
      </c>
      <c r="AU4263" t="s">
        <v>9569</v>
      </c>
      <c r="AY4263" t="s">
        <v>106</v>
      </c>
      <c r="AZ4263">
        <v>0</v>
      </c>
      <c r="BA4263">
        <v>0</v>
      </c>
      <c r="BD4263" s="3">
        <v>41321.662499999999</v>
      </c>
      <c r="BE4263" s="3">
        <v>41321.663888888892</v>
      </c>
      <c r="BF4263" t="s">
        <v>115</v>
      </c>
      <c r="BG4263" t="s">
        <v>115</v>
      </c>
      <c r="BH4263">
        <v>8149</v>
      </c>
      <c r="BM4263">
        <v>43550</v>
      </c>
      <c r="BR4263" t="s">
        <v>116</v>
      </c>
      <c r="BS4263" t="s">
        <v>117</v>
      </c>
      <c r="BU4263">
        <v>1</v>
      </c>
      <c r="BV4263" t="s">
        <v>118</v>
      </c>
      <c r="BX4263" t="s">
        <v>119</v>
      </c>
      <c r="BY4263" t="s">
        <v>119</v>
      </c>
      <c r="BZ4263" t="s">
        <v>119</v>
      </c>
      <c r="CA4263">
        <v>1</v>
      </c>
      <c r="CC4263" t="s">
        <v>120</v>
      </c>
      <c r="CH4263">
        <v>540</v>
      </c>
      <c r="CI4263">
        <v>40330</v>
      </c>
      <c r="CJ4263" t="s">
        <v>106</v>
      </c>
      <c r="CK4263" t="s">
        <v>106</v>
      </c>
      <c r="CL4263">
        <v>35</v>
      </c>
      <c r="CM4263" t="s">
        <v>4710</v>
      </c>
      <c r="CO4263">
        <v>125214</v>
      </c>
      <c r="CQ4263">
        <v>0</v>
      </c>
      <c r="CR4263">
        <v>0</v>
      </c>
      <c r="CS4263">
        <v>0</v>
      </c>
      <c r="CY4263" t="s">
        <v>123</v>
      </c>
      <c r="CZ4263" t="s">
        <v>124</v>
      </c>
      <c r="DD4263" t="str" cm="1">
        <f t="array" ref="DD4263">TEXT(_xlfn.SEQUENCE(1, DATEDIF(AG4263, AH4263, "m") + 1, AG4263, 30), "YYYY-APMM")</f>
        <v>2013-AP12</v>
      </c>
      <c r="DN4263">
        <f t="shared" si="132"/>
        <v>227.2</v>
      </c>
      <c r="DO4263" t="str">
        <f t="shared" si="133"/>
        <v>LABOR- SUBCONTRACTOR</v>
      </c>
    </row>
    <row r="4264" spans="1:119" x14ac:dyDescent="0.35">
      <c r="A4264" t="s">
        <v>105</v>
      </c>
      <c r="B4264">
        <v>503549</v>
      </c>
      <c r="C4264">
        <v>6359</v>
      </c>
      <c r="D4264">
        <v>125224</v>
      </c>
      <c r="E4264">
        <v>13662</v>
      </c>
      <c r="F4264">
        <v>0</v>
      </c>
      <c r="G4264" t="s">
        <v>106</v>
      </c>
      <c r="H4264" t="s">
        <v>106</v>
      </c>
      <c r="I4264" t="s">
        <v>106</v>
      </c>
      <c r="J4264" t="s">
        <v>107</v>
      </c>
      <c r="K4264" t="s">
        <v>108</v>
      </c>
      <c r="L4264" t="s">
        <v>109</v>
      </c>
      <c r="M4264" t="s">
        <v>110</v>
      </c>
      <c r="N4264" t="s">
        <v>9570</v>
      </c>
      <c r="O4264" t="s">
        <v>4724</v>
      </c>
      <c r="P4264">
        <v>8178</v>
      </c>
      <c r="Q4264">
        <v>496</v>
      </c>
      <c r="R4264">
        <v>136</v>
      </c>
      <c r="S4264">
        <v>200</v>
      </c>
      <c r="T4264">
        <v>0</v>
      </c>
      <c r="U4264">
        <v>170.4</v>
      </c>
      <c r="V4264">
        <v>170.4</v>
      </c>
      <c r="W4264">
        <v>200</v>
      </c>
      <c r="X4264">
        <v>0</v>
      </c>
      <c r="Y4264">
        <v>0</v>
      </c>
      <c r="Z4264">
        <v>0</v>
      </c>
      <c r="AD4264" s="1">
        <v>41717.333333333336</v>
      </c>
      <c r="AE4264" s="1">
        <v>41745.708333333336</v>
      </c>
      <c r="AG4264" s="1">
        <v>41644.333333333336</v>
      </c>
      <c r="AH4264" s="1">
        <v>41672.708333333336</v>
      </c>
      <c r="AI4264" s="1">
        <v>41644.333333333336</v>
      </c>
      <c r="AJ4264" s="1">
        <v>41672.708333333336</v>
      </c>
      <c r="AK4264" s="1">
        <v>41644.333333333336</v>
      </c>
      <c r="AL4264" s="1">
        <v>41672.708333333336</v>
      </c>
      <c r="AM4264" s="1">
        <v>41717.333333333336</v>
      </c>
      <c r="AN4264" s="1">
        <v>41745.708333333336</v>
      </c>
      <c r="AP4264" t="s">
        <v>113</v>
      </c>
      <c r="AU4264" t="s">
        <v>9571</v>
      </c>
      <c r="AY4264" t="s">
        <v>106</v>
      </c>
      <c r="AZ4264">
        <v>0</v>
      </c>
      <c r="BA4264">
        <v>0</v>
      </c>
      <c r="BD4264" s="3">
        <v>41321.662499999999</v>
      </c>
      <c r="BE4264" s="3">
        <v>41321.663888888892</v>
      </c>
      <c r="BF4264" t="s">
        <v>115</v>
      </c>
      <c r="BG4264" t="s">
        <v>115</v>
      </c>
      <c r="BH4264">
        <v>8149</v>
      </c>
      <c r="BM4264">
        <v>43550</v>
      </c>
      <c r="BR4264" t="s">
        <v>116</v>
      </c>
      <c r="BS4264" t="s">
        <v>117</v>
      </c>
      <c r="BU4264">
        <v>1</v>
      </c>
      <c r="BV4264" t="s">
        <v>118</v>
      </c>
      <c r="BX4264" t="s">
        <v>119</v>
      </c>
      <c r="BY4264" t="s">
        <v>119</v>
      </c>
      <c r="BZ4264" t="s">
        <v>119</v>
      </c>
      <c r="CA4264">
        <v>1</v>
      </c>
      <c r="CC4264" t="s">
        <v>120</v>
      </c>
      <c r="CH4264">
        <v>540</v>
      </c>
      <c r="CI4264">
        <v>40330</v>
      </c>
      <c r="CJ4264" t="s">
        <v>106</v>
      </c>
      <c r="CK4264" t="s">
        <v>106</v>
      </c>
      <c r="CL4264">
        <v>35</v>
      </c>
      <c r="CM4264" t="s">
        <v>4710</v>
      </c>
      <c r="CO4264">
        <v>125214</v>
      </c>
      <c r="CQ4264">
        <v>0</v>
      </c>
      <c r="CR4264">
        <v>0</v>
      </c>
      <c r="CS4264">
        <v>0</v>
      </c>
      <c r="CY4264" t="s">
        <v>123</v>
      </c>
      <c r="CZ4264" t="s">
        <v>124</v>
      </c>
      <c r="DD4264" t="str" cm="1">
        <f t="array" ref="DD4264">TEXT(_xlfn.SEQUENCE(1, DATEDIF(AG4264, AH4264, "m") + 1, AG4264, 30), "YYYY-APMM")</f>
        <v>2014-AP01</v>
      </c>
      <c r="DN4264">
        <f t="shared" si="132"/>
        <v>170.4</v>
      </c>
      <c r="DO4264" t="str">
        <f t="shared" si="133"/>
        <v>LABOR- SUBCONTRACTOR</v>
      </c>
    </row>
    <row r="4265" spans="1:119" x14ac:dyDescent="0.35">
      <c r="A4265" t="s">
        <v>105</v>
      </c>
      <c r="B4265">
        <v>503550</v>
      </c>
      <c r="C4265">
        <v>6359</v>
      </c>
      <c r="D4265">
        <v>125225</v>
      </c>
      <c r="E4265">
        <v>13662</v>
      </c>
      <c r="F4265">
        <v>0</v>
      </c>
      <c r="G4265" t="s">
        <v>106</v>
      </c>
      <c r="H4265" t="s">
        <v>106</v>
      </c>
      <c r="I4265" t="s">
        <v>106</v>
      </c>
      <c r="J4265" t="s">
        <v>107</v>
      </c>
      <c r="K4265" t="s">
        <v>108</v>
      </c>
      <c r="L4265" t="s">
        <v>109</v>
      </c>
      <c r="M4265" t="s">
        <v>110</v>
      </c>
      <c r="N4265" t="s">
        <v>9572</v>
      </c>
      <c r="O4265" t="s">
        <v>4769</v>
      </c>
      <c r="P4265">
        <v>8177</v>
      </c>
      <c r="Q4265">
        <v>136</v>
      </c>
      <c r="R4265">
        <v>0</v>
      </c>
      <c r="S4265">
        <v>200</v>
      </c>
      <c r="T4265">
        <v>0</v>
      </c>
      <c r="U4265">
        <v>172</v>
      </c>
      <c r="V4265">
        <v>172</v>
      </c>
      <c r="W4265">
        <v>200</v>
      </c>
      <c r="X4265">
        <v>100</v>
      </c>
      <c r="Y4265">
        <v>0</v>
      </c>
      <c r="Z4265">
        <v>100</v>
      </c>
      <c r="AD4265" s="1">
        <v>41580.333333333336</v>
      </c>
      <c r="AE4265" s="1">
        <v>41608.708333333336</v>
      </c>
      <c r="AG4265" s="1">
        <v>41557.333333333336</v>
      </c>
      <c r="AH4265" s="1">
        <v>41588.708333333336</v>
      </c>
      <c r="AI4265" s="1">
        <v>41557.333333333336</v>
      </c>
      <c r="AJ4265" s="1">
        <v>41588.708333333336</v>
      </c>
      <c r="AK4265" s="1">
        <v>41557.333333333336</v>
      </c>
      <c r="AL4265" s="1">
        <v>41588.708333333336</v>
      </c>
      <c r="AM4265" s="1">
        <v>41580.333333333336</v>
      </c>
      <c r="AN4265" s="1">
        <v>41608.708333333336</v>
      </c>
      <c r="AP4265" t="s">
        <v>113</v>
      </c>
      <c r="AU4265" t="s">
        <v>9573</v>
      </c>
      <c r="AY4265" t="s">
        <v>106</v>
      </c>
      <c r="AZ4265">
        <v>0</v>
      </c>
      <c r="BA4265">
        <v>0</v>
      </c>
      <c r="BD4265" s="3">
        <v>41321.662499999999</v>
      </c>
      <c r="BE4265" s="3">
        <v>41321.663888888892</v>
      </c>
      <c r="BF4265" t="s">
        <v>115</v>
      </c>
      <c r="BG4265" t="s">
        <v>115</v>
      </c>
      <c r="BH4265">
        <v>8149</v>
      </c>
      <c r="BM4265">
        <v>43540</v>
      </c>
      <c r="BR4265" t="s">
        <v>1299</v>
      </c>
      <c r="BS4265" t="s">
        <v>1300</v>
      </c>
      <c r="BU4265">
        <v>1</v>
      </c>
      <c r="BV4265" t="s">
        <v>118</v>
      </c>
      <c r="BX4265" t="s">
        <v>119</v>
      </c>
      <c r="BY4265" t="s">
        <v>119</v>
      </c>
      <c r="BZ4265" t="s">
        <v>119</v>
      </c>
      <c r="CA4265">
        <v>1</v>
      </c>
      <c r="CC4265" t="s">
        <v>120</v>
      </c>
      <c r="CH4265">
        <v>540</v>
      </c>
      <c r="CI4265">
        <v>40310</v>
      </c>
      <c r="CJ4265" t="s">
        <v>106</v>
      </c>
      <c r="CK4265" t="s">
        <v>106</v>
      </c>
      <c r="CL4265">
        <v>25</v>
      </c>
      <c r="CM4265" t="s">
        <v>4771</v>
      </c>
      <c r="CO4265">
        <v>125214</v>
      </c>
      <c r="CQ4265">
        <v>0</v>
      </c>
      <c r="CR4265">
        <v>0</v>
      </c>
      <c r="CS4265">
        <v>0</v>
      </c>
      <c r="CY4265" t="s">
        <v>123</v>
      </c>
      <c r="CZ4265" t="s">
        <v>124</v>
      </c>
      <c r="DD4265" t="str" cm="1">
        <f t="array" ref="DD4265:DE4265">TEXT(_xlfn.SEQUENCE(1, DATEDIF(AG4265, AH4265, "m") + 1, AG4265, 30), "YYYY-APMM")</f>
        <v>2013-AP10</v>
      </c>
      <c r="DE4265" t="str">
        <v>2013-AP11</v>
      </c>
      <c r="DN4265">
        <f t="shared" si="132"/>
        <v>86</v>
      </c>
      <c r="DO4265" t="str">
        <f t="shared" si="133"/>
        <v>LABOR - CIVIL</v>
      </c>
    </row>
    <row r="4266" spans="1:119" x14ac:dyDescent="0.35">
      <c r="A4266" t="s">
        <v>105</v>
      </c>
      <c r="B4266">
        <v>503551</v>
      </c>
      <c r="C4266">
        <v>6359</v>
      </c>
      <c r="D4266">
        <v>125225</v>
      </c>
      <c r="E4266">
        <v>13662</v>
      </c>
      <c r="F4266">
        <v>0</v>
      </c>
      <c r="G4266" t="s">
        <v>106</v>
      </c>
      <c r="H4266" t="s">
        <v>106</v>
      </c>
      <c r="I4266" t="s">
        <v>106</v>
      </c>
      <c r="J4266" t="s">
        <v>107</v>
      </c>
      <c r="K4266" t="s">
        <v>108</v>
      </c>
      <c r="L4266" t="s">
        <v>109</v>
      </c>
      <c r="M4266" t="s">
        <v>110</v>
      </c>
      <c r="N4266" t="s">
        <v>9574</v>
      </c>
      <c r="O4266" t="s">
        <v>4773</v>
      </c>
      <c r="P4266">
        <v>8178</v>
      </c>
      <c r="Q4266">
        <v>136</v>
      </c>
      <c r="R4266">
        <v>0</v>
      </c>
      <c r="S4266">
        <v>200</v>
      </c>
      <c r="T4266">
        <v>0</v>
      </c>
      <c r="U4266">
        <v>165.6</v>
      </c>
      <c r="V4266">
        <v>165.6</v>
      </c>
      <c r="W4266">
        <v>200</v>
      </c>
      <c r="X4266">
        <v>0</v>
      </c>
      <c r="Y4266">
        <v>0</v>
      </c>
      <c r="Z4266">
        <v>0</v>
      </c>
      <c r="AD4266" s="1">
        <v>41588.333333333336</v>
      </c>
      <c r="AE4266" s="1">
        <v>41616.708333333336</v>
      </c>
      <c r="AG4266" s="1">
        <v>41568.333333333336</v>
      </c>
      <c r="AH4266" s="1">
        <v>41596.708333333336</v>
      </c>
      <c r="AI4266" s="1">
        <v>41568.333333333336</v>
      </c>
      <c r="AJ4266" s="1">
        <v>41596.708333333336</v>
      </c>
      <c r="AK4266" s="1">
        <v>41568.333333333336</v>
      </c>
      <c r="AL4266" s="1">
        <v>41596.708333333336</v>
      </c>
      <c r="AM4266" s="1">
        <v>41588.333333333336</v>
      </c>
      <c r="AN4266" s="1">
        <v>41616.708333333336</v>
      </c>
      <c r="AP4266" t="s">
        <v>113</v>
      </c>
      <c r="AU4266" t="s">
        <v>9575</v>
      </c>
      <c r="AY4266" t="s">
        <v>106</v>
      </c>
      <c r="AZ4266">
        <v>0</v>
      </c>
      <c r="BA4266">
        <v>0</v>
      </c>
      <c r="BD4266" s="3">
        <v>41321.662499999999</v>
      </c>
      <c r="BE4266" s="3">
        <v>41321.663888888892</v>
      </c>
      <c r="BF4266" t="s">
        <v>115</v>
      </c>
      <c r="BG4266" t="s">
        <v>115</v>
      </c>
      <c r="BH4266">
        <v>8149</v>
      </c>
      <c r="BM4266">
        <v>43550</v>
      </c>
      <c r="BR4266" t="s">
        <v>116</v>
      </c>
      <c r="BS4266" t="s">
        <v>117</v>
      </c>
      <c r="BU4266">
        <v>1</v>
      </c>
      <c r="BV4266" t="s">
        <v>118</v>
      </c>
      <c r="BX4266" t="s">
        <v>119</v>
      </c>
      <c r="BY4266" t="s">
        <v>119</v>
      </c>
      <c r="BZ4266" t="s">
        <v>119</v>
      </c>
      <c r="CA4266">
        <v>1</v>
      </c>
      <c r="CC4266" t="s">
        <v>120</v>
      </c>
      <c r="CH4266">
        <v>540</v>
      </c>
      <c r="CI4266">
        <v>40310</v>
      </c>
      <c r="CJ4266" t="s">
        <v>106</v>
      </c>
      <c r="CK4266" t="s">
        <v>106</v>
      </c>
      <c r="CL4266">
        <v>25</v>
      </c>
      <c r="CM4266" t="s">
        <v>4771</v>
      </c>
      <c r="CO4266">
        <v>125214</v>
      </c>
      <c r="CQ4266">
        <v>0</v>
      </c>
      <c r="CR4266">
        <v>0</v>
      </c>
      <c r="CS4266">
        <v>0</v>
      </c>
      <c r="CY4266" t="s">
        <v>123</v>
      </c>
      <c r="CZ4266" t="s">
        <v>124</v>
      </c>
      <c r="DD4266" t="str" cm="1">
        <f t="array" ref="DD4266">TEXT(_xlfn.SEQUENCE(1, DATEDIF(AG4266, AH4266, "m") + 1, AG4266, 30), "YYYY-APMM")</f>
        <v>2013-AP10</v>
      </c>
      <c r="DN4266">
        <f t="shared" si="132"/>
        <v>165.6</v>
      </c>
      <c r="DO4266" t="str">
        <f t="shared" si="133"/>
        <v>LABOR- SUBCONTRACTOR</v>
      </c>
    </row>
    <row r="4267" spans="1:119" x14ac:dyDescent="0.35">
      <c r="A4267" t="s">
        <v>105</v>
      </c>
      <c r="B4267">
        <v>503552</v>
      </c>
      <c r="C4267">
        <v>6359</v>
      </c>
      <c r="D4267">
        <v>125225</v>
      </c>
      <c r="E4267">
        <v>13662</v>
      </c>
      <c r="F4267">
        <v>0</v>
      </c>
      <c r="G4267" t="s">
        <v>106</v>
      </c>
      <c r="H4267" t="s">
        <v>106</v>
      </c>
      <c r="I4267" t="s">
        <v>106</v>
      </c>
      <c r="J4267" t="s">
        <v>107</v>
      </c>
      <c r="K4267" t="s">
        <v>108</v>
      </c>
      <c r="L4267" t="s">
        <v>109</v>
      </c>
      <c r="M4267" t="s">
        <v>110</v>
      </c>
      <c r="N4267" t="s">
        <v>9576</v>
      </c>
      <c r="O4267" t="s">
        <v>4776</v>
      </c>
      <c r="P4267">
        <v>8178</v>
      </c>
      <c r="Q4267">
        <v>136</v>
      </c>
      <c r="R4267">
        <v>0</v>
      </c>
      <c r="S4267">
        <v>200</v>
      </c>
      <c r="T4267">
        <v>0</v>
      </c>
      <c r="U4267">
        <v>82.8</v>
      </c>
      <c r="V4267">
        <v>82.8</v>
      </c>
      <c r="W4267">
        <v>200</v>
      </c>
      <c r="X4267">
        <v>0</v>
      </c>
      <c r="Y4267">
        <v>0</v>
      </c>
      <c r="Z4267">
        <v>0</v>
      </c>
      <c r="AD4267" s="1">
        <v>41594.333333333336</v>
      </c>
      <c r="AE4267" s="1">
        <v>41622.708333333336</v>
      </c>
      <c r="AG4267" s="1">
        <v>41574.333333333336</v>
      </c>
      <c r="AH4267" s="1">
        <v>41602.708333333336</v>
      </c>
      <c r="AI4267" s="1">
        <v>41574.333333333336</v>
      </c>
      <c r="AJ4267" s="1">
        <v>41602.708333333336</v>
      </c>
      <c r="AK4267" s="1">
        <v>41574.333333333336</v>
      </c>
      <c r="AL4267" s="1">
        <v>41602.708333333336</v>
      </c>
      <c r="AM4267" s="1">
        <v>41594.333333333336</v>
      </c>
      <c r="AN4267" s="1">
        <v>41622.708333333336</v>
      </c>
      <c r="AP4267" t="s">
        <v>113</v>
      </c>
      <c r="AU4267" t="s">
        <v>9577</v>
      </c>
      <c r="AY4267" t="s">
        <v>106</v>
      </c>
      <c r="AZ4267">
        <v>0</v>
      </c>
      <c r="BA4267">
        <v>0</v>
      </c>
      <c r="BD4267" s="3">
        <v>41321.662499999999</v>
      </c>
      <c r="BE4267" s="3">
        <v>41321.663888888892</v>
      </c>
      <c r="BF4267" t="s">
        <v>115</v>
      </c>
      <c r="BG4267" t="s">
        <v>115</v>
      </c>
      <c r="BH4267">
        <v>8149</v>
      </c>
      <c r="BM4267">
        <v>43550</v>
      </c>
      <c r="BR4267" t="s">
        <v>116</v>
      </c>
      <c r="BS4267" t="s">
        <v>117</v>
      </c>
      <c r="BU4267">
        <v>1</v>
      </c>
      <c r="BV4267" t="s">
        <v>118</v>
      </c>
      <c r="BX4267" t="s">
        <v>119</v>
      </c>
      <c r="BY4267" t="s">
        <v>119</v>
      </c>
      <c r="BZ4267" t="s">
        <v>119</v>
      </c>
      <c r="CA4267">
        <v>1</v>
      </c>
      <c r="CC4267" t="s">
        <v>120</v>
      </c>
      <c r="CH4267">
        <v>540</v>
      </c>
      <c r="CI4267">
        <v>40310</v>
      </c>
      <c r="CJ4267" t="s">
        <v>106</v>
      </c>
      <c r="CK4267" t="s">
        <v>106</v>
      </c>
      <c r="CL4267">
        <v>25</v>
      </c>
      <c r="CM4267" t="s">
        <v>4771</v>
      </c>
      <c r="CO4267">
        <v>125214</v>
      </c>
      <c r="CQ4267">
        <v>0</v>
      </c>
      <c r="CR4267">
        <v>0</v>
      </c>
      <c r="CS4267">
        <v>0</v>
      </c>
      <c r="CY4267" t="s">
        <v>123</v>
      </c>
      <c r="CZ4267" t="s">
        <v>124</v>
      </c>
      <c r="DD4267" t="str" cm="1">
        <f t="array" ref="DD4267">TEXT(_xlfn.SEQUENCE(1, DATEDIF(AG4267, AH4267, "m") + 1, AG4267, 30), "YYYY-APMM")</f>
        <v>2013-AP10</v>
      </c>
      <c r="DN4267">
        <f t="shared" si="132"/>
        <v>82.8</v>
      </c>
      <c r="DO4267" t="str">
        <f t="shared" si="133"/>
        <v>LABOR- SUBCONTRACTOR</v>
      </c>
    </row>
    <row r="4268" spans="1:119" x14ac:dyDescent="0.35">
      <c r="A4268" t="s">
        <v>105</v>
      </c>
      <c r="B4268">
        <v>503553</v>
      </c>
      <c r="C4268">
        <v>6359</v>
      </c>
      <c r="D4268">
        <v>125225</v>
      </c>
      <c r="E4268">
        <v>13662</v>
      </c>
      <c r="F4268">
        <v>0</v>
      </c>
      <c r="G4268" t="s">
        <v>106</v>
      </c>
      <c r="H4268" t="s">
        <v>106</v>
      </c>
      <c r="I4268" t="s">
        <v>106</v>
      </c>
      <c r="J4268" t="s">
        <v>107</v>
      </c>
      <c r="K4268" t="s">
        <v>108</v>
      </c>
      <c r="L4268" t="s">
        <v>109</v>
      </c>
      <c r="M4268" t="s">
        <v>110</v>
      </c>
      <c r="N4268" t="s">
        <v>9578</v>
      </c>
      <c r="O4268" t="s">
        <v>4779</v>
      </c>
      <c r="P4268">
        <v>8177</v>
      </c>
      <c r="Q4268">
        <v>136</v>
      </c>
      <c r="R4268">
        <v>0</v>
      </c>
      <c r="S4268">
        <v>200</v>
      </c>
      <c r="T4268">
        <v>0</v>
      </c>
      <c r="U4268">
        <v>140</v>
      </c>
      <c r="V4268">
        <v>140</v>
      </c>
      <c r="W4268">
        <v>200</v>
      </c>
      <c r="X4268">
        <v>110</v>
      </c>
      <c r="Y4268">
        <v>0</v>
      </c>
      <c r="Z4268">
        <v>110</v>
      </c>
      <c r="AD4268" s="1">
        <v>41599.333333333336</v>
      </c>
      <c r="AE4268" s="1">
        <v>41629.708333333336</v>
      </c>
      <c r="AG4268" s="1">
        <v>41580.333333333336</v>
      </c>
      <c r="AH4268" s="1">
        <v>41608.708333333336</v>
      </c>
      <c r="AI4268" s="1">
        <v>41580.333333333336</v>
      </c>
      <c r="AJ4268" s="1">
        <v>41608.708333333336</v>
      </c>
      <c r="AK4268" s="1">
        <v>41580.333333333336</v>
      </c>
      <c r="AL4268" s="1">
        <v>41608.708333333336</v>
      </c>
      <c r="AM4268" s="1">
        <v>41599.333333333336</v>
      </c>
      <c r="AN4268" s="1">
        <v>41629.708333333336</v>
      </c>
      <c r="AP4268" t="s">
        <v>113</v>
      </c>
      <c r="AU4268" t="s">
        <v>9579</v>
      </c>
      <c r="AY4268" t="s">
        <v>106</v>
      </c>
      <c r="AZ4268">
        <v>0</v>
      </c>
      <c r="BA4268">
        <v>0</v>
      </c>
      <c r="BD4268" s="3">
        <v>41321.662499999999</v>
      </c>
      <c r="BE4268" s="3">
        <v>41321.663888888892</v>
      </c>
      <c r="BF4268" t="s">
        <v>115</v>
      </c>
      <c r="BG4268" t="s">
        <v>115</v>
      </c>
      <c r="BH4268">
        <v>8149</v>
      </c>
      <c r="BM4268">
        <v>43540</v>
      </c>
      <c r="BR4268" t="s">
        <v>1299</v>
      </c>
      <c r="BS4268" t="s">
        <v>1300</v>
      </c>
      <c r="BU4268">
        <v>1</v>
      </c>
      <c r="BV4268" t="s">
        <v>118</v>
      </c>
      <c r="BX4268" t="s">
        <v>119</v>
      </c>
      <c r="BY4268" t="s">
        <v>119</v>
      </c>
      <c r="BZ4268" t="s">
        <v>119</v>
      </c>
      <c r="CA4268">
        <v>1</v>
      </c>
      <c r="CC4268" t="s">
        <v>120</v>
      </c>
      <c r="CH4268">
        <v>540</v>
      </c>
      <c r="CI4268">
        <v>40310</v>
      </c>
      <c r="CJ4268" t="s">
        <v>106</v>
      </c>
      <c r="CK4268" t="s">
        <v>106</v>
      </c>
      <c r="CL4268">
        <v>25</v>
      </c>
      <c r="CM4268" t="s">
        <v>4771</v>
      </c>
      <c r="CO4268">
        <v>125214</v>
      </c>
      <c r="CQ4268">
        <v>0</v>
      </c>
      <c r="CR4268">
        <v>0</v>
      </c>
      <c r="CS4268">
        <v>0</v>
      </c>
      <c r="CY4268" t="s">
        <v>123</v>
      </c>
      <c r="CZ4268" t="s">
        <v>124</v>
      </c>
      <c r="DD4268" t="str" cm="1">
        <f t="array" ref="DD4268">TEXT(_xlfn.SEQUENCE(1, DATEDIF(AG4268, AH4268, "m") + 1, AG4268, 30), "YYYY-APMM")</f>
        <v>2013-AP11</v>
      </c>
      <c r="DN4268">
        <f t="shared" si="132"/>
        <v>140</v>
      </c>
      <c r="DO4268" t="str">
        <f t="shared" si="133"/>
        <v>LABOR - CIVIL</v>
      </c>
    </row>
    <row r="4269" spans="1:119" x14ac:dyDescent="0.35">
      <c r="A4269" t="s">
        <v>105</v>
      </c>
      <c r="B4269">
        <v>503554</v>
      </c>
      <c r="C4269">
        <v>6359</v>
      </c>
      <c r="D4269">
        <v>125225</v>
      </c>
      <c r="E4269">
        <v>13662</v>
      </c>
      <c r="F4269">
        <v>0</v>
      </c>
      <c r="G4269" t="s">
        <v>106</v>
      </c>
      <c r="H4269" t="s">
        <v>106</v>
      </c>
      <c r="I4269" t="s">
        <v>106</v>
      </c>
      <c r="J4269" t="s">
        <v>107</v>
      </c>
      <c r="K4269" t="s">
        <v>108</v>
      </c>
      <c r="L4269" t="s">
        <v>109</v>
      </c>
      <c r="M4269" t="s">
        <v>110</v>
      </c>
      <c r="N4269" t="s">
        <v>9580</v>
      </c>
      <c r="O4269" t="s">
        <v>4689</v>
      </c>
      <c r="P4269">
        <v>8165</v>
      </c>
      <c r="Q4269">
        <v>248</v>
      </c>
      <c r="R4269">
        <v>0</v>
      </c>
      <c r="S4269">
        <v>200</v>
      </c>
      <c r="T4269">
        <v>0</v>
      </c>
      <c r="U4269">
        <v>174</v>
      </c>
      <c r="V4269">
        <v>174</v>
      </c>
      <c r="W4269">
        <v>200</v>
      </c>
      <c r="X4269">
        <v>0</v>
      </c>
      <c r="Y4269">
        <v>0</v>
      </c>
      <c r="Z4269">
        <v>0</v>
      </c>
      <c r="AD4269" s="1">
        <v>41622.333333333336</v>
      </c>
      <c r="AE4269" s="1">
        <v>41651.708333333336</v>
      </c>
      <c r="AG4269" s="1">
        <v>41585.333333333336</v>
      </c>
      <c r="AH4269" s="1">
        <v>41613.708333333336</v>
      </c>
      <c r="AI4269" s="1">
        <v>41585.333333333336</v>
      </c>
      <c r="AJ4269" s="1">
        <v>41613.708333333336</v>
      </c>
      <c r="AK4269" s="1">
        <v>41585.333333333336</v>
      </c>
      <c r="AL4269" s="1">
        <v>41613.708333333336</v>
      </c>
      <c r="AM4269" s="1">
        <v>41622.333333333336</v>
      </c>
      <c r="AN4269" s="1">
        <v>41651.708333333336</v>
      </c>
      <c r="AP4269" t="s">
        <v>113</v>
      </c>
      <c r="AU4269" t="s">
        <v>9581</v>
      </c>
      <c r="AY4269" t="s">
        <v>106</v>
      </c>
      <c r="AZ4269">
        <v>0</v>
      </c>
      <c r="BA4269">
        <v>0</v>
      </c>
      <c r="BD4269" s="3">
        <v>41321.662499999999</v>
      </c>
      <c r="BE4269" s="3">
        <v>41321.663888888892</v>
      </c>
      <c r="BF4269" t="s">
        <v>115</v>
      </c>
      <c r="BG4269" t="s">
        <v>115</v>
      </c>
      <c r="BH4269">
        <v>8149</v>
      </c>
      <c r="BM4269">
        <v>43420</v>
      </c>
      <c r="BR4269" t="s">
        <v>3122</v>
      </c>
      <c r="BS4269" t="s">
        <v>3123</v>
      </c>
      <c r="BU4269">
        <v>1</v>
      </c>
      <c r="BV4269" t="s">
        <v>118</v>
      </c>
      <c r="BX4269" t="s">
        <v>119</v>
      </c>
      <c r="BY4269" t="s">
        <v>119</v>
      </c>
      <c r="BZ4269" t="s">
        <v>119</v>
      </c>
      <c r="CA4269">
        <v>1</v>
      </c>
      <c r="CC4269" t="s">
        <v>120</v>
      </c>
      <c r="CH4269">
        <v>540</v>
      </c>
      <c r="CI4269">
        <v>40310</v>
      </c>
      <c r="CJ4269" t="s">
        <v>106</v>
      </c>
      <c r="CK4269" t="s">
        <v>106</v>
      </c>
      <c r="CL4269">
        <v>25</v>
      </c>
      <c r="CM4269" t="s">
        <v>4771</v>
      </c>
      <c r="CO4269">
        <v>125214</v>
      </c>
      <c r="CQ4269">
        <v>0</v>
      </c>
      <c r="CR4269">
        <v>0</v>
      </c>
      <c r="CS4269">
        <v>0</v>
      </c>
      <c r="CY4269" t="s">
        <v>123</v>
      </c>
      <c r="CZ4269" t="s">
        <v>124</v>
      </c>
      <c r="DD4269" t="str" cm="1">
        <f t="array" ref="DD4269">TEXT(_xlfn.SEQUENCE(1, DATEDIF(AG4269, AH4269, "m") + 1, AG4269, 30), "YYYY-APMM")</f>
        <v>2013-AP11</v>
      </c>
      <c r="DN4269">
        <f t="shared" si="132"/>
        <v>174</v>
      </c>
      <c r="DO4269" t="str">
        <f t="shared" si="133"/>
        <v>STEEL FIXERS SK</v>
      </c>
    </row>
    <row r="4270" spans="1:119" x14ac:dyDescent="0.35">
      <c r="A4270" t="s">
        <v>105</v>
      </c>
      <c r="B4270">
        <v>503555</v>
      </c>
      <c r="C4270">
        <v>6359</v>
      </c>
      <c r="D4270">
        <v>125225</v>
      </c>
      <c r="E4270">
        <v>13662</v>
      </c>
      <c r="F4270">
        <v>0</v>
      </c>
      <c r="G4270" t="s">
        <v>106</v>
      </c>
      <c r="H4270" t="s">
        <v>106</v>
      </c>
      <c r="I4270" t="s">
        <v>106</v>
      </c>
      <c r="J4270" t="s">
        <v>107</v>
      </c>
      <c r="K4270" t="s">
        <v>108</v>
      </c>
      <c r="L4270" t="s">
        <v>109</v>
      </c>
      <c r="M4270" t="s">
        <v>110</v>
      </c>
      <c r="N4270" t="s">
        <v>9582</v>
      </c>
      <c r="O4270" t="s">
        <v>4784</v>
      </c>
      <c r="P4270">
        <v>8165</v>
      </c>
      <c r="Q4270">
        <v>248</v>
      </c>
      <c r="R4270">
        <v>96</v>
      </c>
      <c r="S4270">
        <v>200</v>
      </c>
      <c r="T4270">
        <v>0</v>
      </c>
      <c r="U4270">
        <v>174</v>
      </c>
      <c r="V4270">
        <v>174</v>
      </c>
      <c r="W4270">
        <v>200</v>
      </c>
      <c r="X4270">
        <v>0</v>
      </c>
      <c r="Y4270">
        <v>0</v>
      </c>
      <c r="Z4270">
        <v>0</v>
      </c>
      <c r="AD4270" s="1">
        <v>41629.333333333336</v>
      </c>
      <c r="AE4270" s="1">
        <v>41657.708333333336</v>
      </c>
      <c r="AG4270" s="1">
        <v>41591.333333333336</v>
      </c>
      <c r="AH4270" s="1">
        <v>41619.708333333336</v>
      </c>
      <c r="AI4270" s="1">
        <v>41591.333333333336</v>
      </c>
      <c r="AJ4270" s="1">
        <v>41619.708333333336</v>
      </c>
      <c r="AK4270" s="1">
        <v>41591.333333333336</v>
      </c>
      <c r="AL4270" s="1">
        <v>41619.708333333336</v>
      </c>
      <c r="AM4270" s="1">
        <v>41629.333333333336</v>
      </c>
      <c r="AN4270" s="1">
        <v>41657.708333333336</v>
      </c>
      <c r="AP4270" t="s">
        <v>113</v>
      </c>
      <c r="AU4270" t="s">
        <v>9583</v>
      </c>
      <c r="AY4270" t="s">
        <v>106</v>
      </c>
      <c r="AZ4270">
        <v>0</v>
      </c>
      <c r="BA4270">
        <v>0</v>
      </c>
      <c r="BD4270" s="3">
        <v>41321.662499999999</v>
      </c>
      <c r="BE4270" s="3">
        <v>41321.663888888892</v>
      </c>
      <c r="BF4270" t="s">
        <v>115</v>
      </c>
      <c r="BG4270" t="s">
        <v>115</v>
      </c>
      <c r="BH4270">
        <v>8149</v>
      </c>
      <c r="BM4270">
        <v>43420</v>
      </c>
      <c r="BR4270" t="s">
        <v>3122</v>
      </c>
      <c r="BS4270" t="s">
        <v>3123</v>
      </c>
      <c r="BU4270">
        <v>1</v>
      </c>
      <c r="BV4270" t="s">
        <v>118</v>
      </c>
      <c r="BX4270" t="s">
        <v>119</v>
      </c>
      <c r="BY4270" t="s">
        <v>119</v>
      </c>
      <c r="BZ4270" t="s">
        <v>119</v>
      </c>
      <c r="CA4270">
        <v>1</v>
      </c>
      <c r="CC4270" t="s">
        <v>120</v>
      </c>
      <c r="CH4270">
        <v>540</v>
      </c>
      <c r="CI4270">
        <v>40310</v>
      </c>
      <c r="CJ4270" t="s">
        <v>106</v>
      </c>
      <c r="CK4270" t="s">
        <v>106</v>
      </c>
      <c r="CL4270">
        <v>25</v>
      </c>
      <c r="CM4270" t="s">
        <v>4771</v>
      </c>
      <c r="CO4270">
        <v>125214</v>
      </c>
      <c r="CQ4270">
        <v>0</v>
      </c>
      <c r="CR4270">
        <v>0</v>
      </c>
      <c r="CS4270">
        <v>0</v>
      </c>
      <c r="CY4270" t="s">
        <v>123</v>
      </c>
      <c r="CZ4270" t="s">
        <v>124</v>
      </c>
      <c r="DD4270" t="str" cm="1">
        <f t="array" ref="DD4270">TEXT(_xlfn.SEQUENCE(1, DATEDIF(AG4270, AH4270, "m") + 1, AG4270, 30), "YYYY-APMM")</f>
        <v>2013-AP11</v>
      </c>
      <c r="DN4270">
        <f t="shared" si="132"/>
        <v>174</v>
      </c>
      <c r="DO4270" t="str">
        <f t="shared" si="133"/>
        <v>STEEL FIXERS SK</v>
      </c>
    </row>
    <row r="4271" spans="1:119" x14ac:dyDescent="0.35">
      <c r="A4271" t="s">
        <v>105</v>
      </c>
      <c r="B4271">
        <v>503556</v>
      </c>
      <c r="C4271">
        <v>6359</v>
      </c>
      <c r="D4271">
        <v>125226</v>
      </c>
      <c r="E4271">
        <v>13662</v>
      </c>
      <c r="F4271">
        <v>0</v>
      </c>
      <c r="G4271" t="s">
        <v>106</v>
      </c>
      <c r="H4271" t="s">
        <v>106</v>
      </c>
      <c r="I4271" t="s">
        <v>106</v>
      </c>
      <c r="J4271" t="s">
        <v>107</v>
      </c>
      <c r="K4271" t="s">
        <v>108</v>
      </c>
      <c r="L4271" t="s">
        <v>109</v>
      </c>
      <c r="M4271" t="s">
        <v>110</v>
      </c>
      <c r="N4271" t="s">
        <v>9584</v>
      </c>
      <c r="O4271" t="s">
        <v>4695</v>
      </c>
      <c r="P4271">
        <v>8172</v>
      </c>
      <c r="Q4271">
        <v>544</v>
      </c>
      <c r="R4271">
        <v>80</v>
      </c>
      <c r="S4271">
        <v>200</v>
      </c>
      <c r="T4271">
        <v>0</v>
      </c>
      <c r="U4271">
        <v>44</v>
      </c>
      <c r="V4271">
        <v>44</v>
      </c>
      <c r="W4271">
        <v>200</v>
      </c>
      <c r="X4271">
        <v>0</v>
      </c>
      <c r="Y4271">
        <v>0</v>
      </c>
      <c r="Z4271">
        <v>0</v>
      </c>
      <c r="AD4271" s="1">
        <v>41604.333333333336</v>
      </c>
      <c r="AE4271" s="1">
        <v>41633.708333333336</v>
      </c>
      <c r="AG4271" s="1">
        <v>41522.333333333336</v>
      </c>
      <c r="AH4271" s="1">
        <v>41550.708333333336</v>
      </c>
      <c r="AI4271" s="1">
        <v>41522.333333333336</v>
      </c>
      <c r="AJ4271" s="1">
        <v>41550.708333333336</v>
      </c>
      <c r="AK4271" s="1">
        <v>41522.333333333336</v>
      </c>
      <c r="AL4271" s="1">
        <v>41550.708333333336</v>
      </c>
      <c r="AM4271" s="1">
        <v>41604.333333333336</v>
      </c>
      <c r="AN4271" s="1">
        <v>41633.708333333336</v>
      </c>
      <c r="AP4271" t="s">
        <v>113</v>
      </c>
      <c r="AU4271" t="s">
        <v>9585</v>
      </c>
      <c r="AY4271" t="s">
        <v>106</v>
      </c>
      <c r="AZ4271">
        <v>0</v>
      </c>
      <c r="BA4271">
        <v>0</v>
      </c>
      <c r="BD4271" s="3">
        <v>41321.662499999999</v>
      </c>
      <c r="BE4271" s="3">
        <v>41321.663888888892</v>
      </c>
      <c r="BF4271" t="s">
        <v>115</v>
      </c>
      <c r="BG4271" t="s">
        <v>115</v>
      </c>
      <c r="BH4271">
        <v>8149</v>
      </c>
      <c r="BM4271">
        <v>43490</v>
      </c>
      <c r="BR4271" t="s">
        <v>3200</v>
      </c>
      <c r="BS4271" t="s">
        <v>3201</v>
      </c>
      <c r="BU4271">
        <v>1</v>
      </c>
      <c r="BV4271" t="s">
        <v>118</v>
      </c>
      <c r="BX4271" t="s">
        <v>119</v>
      </c>
      <c r="BY4271" t="s">
        <v>119</v>
      </c>
      <c r="BZ4271" t="s">
        <v>119</v>
      </c>
      <c r="CA4271">
        <v>1</v>
      </c>
      <c r="CC4271" t="s">
        <v>120</v>
      </c>
      <c r="CH4271">
        <v>540</v>
      </c>
      <c r="CI4271">
        <v>40290</v>
      </c>
      <c r="CJ4271" t="s">
        <v>106</v>
      </c>
      <c r="CK4271" t="s">
        <v>106</v>
      </c>
      <c r="CL4271">
        <v>15</v>
      </c>
      <c r="CM4271" t="s">
        <v>4697</v>
      </c>
      <c r="CO4271">
        <v>125214</v>
      </c>
      <c r="CQ4271">
        <v>0</v>
      </c>
      <c r="CR4271">
        <v>0</v>
      </c>
      <c r="CS4271">
        <v>0</v>
      </c>
      <c r="CY4271" t="s">
        <v>123</v>
      </c>
      <c r="CZ4271" t="s">
        <v>124</v>
      </c>
      <c r="DD4271" t="str" cm="1">
        <f t="array" ref="DD4271">TEXT(_xlfn.SEQUENCE(1, DATEDIF(AG4271, AH4271, "m") + 1, AG4271, 30), "YYYY-APMM")</f>
        <v>2013-AP09</v>
      </c>
      <c r="DN4271">
        <f t="shared" si="132"/>
        <v>44</v>
      </c>
      <c r="DO4271" t="str">
        <f t="shared" si="133"/>
        <v>MANHOLES SK</v>
      </c>
    </row>
    <row r="4272" spans="1:119" x14ac:dyDescent="0.35">
      <c r="A4272" t="s">
        <v>105</v>
      </c>
      <c r="B4272">
        <v>503557</v>
      </c>
      <c r="C4272">
        <v>6359</v>
      </c>
      <c r="D4272">
        <v>125226</v>
      </c>
      <c r="E4272">
        <v>13662</v>
      </c>
      <c r="F4272">
        <v>0</v>
      </c>
      <c r="G4272" t="s">
        <v>106</v>
      </c>
      <c r="H4272" t="s">
        <v>106</v>
      </c>
      <c r="I4272" t="s">
        <v>106</v>
      </c>
      <c r="J4272" t="s">
        <v>107</v>
      </c>
      <c r="K4272" t="s">
        <v>108</v>
      </c>
      <c r="L4272" t="s">
        <v>109</v>
      </c>
      <c r="M4272" t="s">
        <v>110</v>
      </c>
      <c r="N4272" t="s">
        <v>9586</v>
      </c>
      <c r="O4272" t="s">
        <v>4699</v>
      </c>
      <c r="P4272">
        <v>8172</v>
      </c>
      <c r="Q4272">
        <v>136</v>
      </c>
      <c r="R4272">
        <v>0</v>
      </c>
      <c r="S4272">
        <v>200</v>
      </c>
      <c r="T4272">
        <v>0</v>
      </c>
      <c r="U4272">
        <v>190</v>
      </c>
      <c r="V4272">
        <v>190</v>
      </c>
      <c r="W4272">
        <v>200</v>
      </c>
      <c r="X4272">
        <v>0</v>
      </c>
      <c r="Y4272">
        <v>0</v>
      </c>
      <c r="Z4272">
        <v>0</v>
      </c>
      <c r="AD4272" s="1">
        <v>41542.333333333336</v>
      </c>
      <c r="AE4272" s="1">
        <v>41573.708333333336</v>
      </c>
      <c r="AG4272" s="1">
        <v>41522.333333333336</v>
      </c>
      <c r="AH4272" s="1">
        <v>41550.708333333336</v>
      </c>
      <c r="AI4272" s="1">
        <v>41522.333333333336</v>
      </c>
      <c r="AJ4272" s="1">
        <v>41550.708333333336</v>
      </c>
      <c r="AK4272" s="1">
        <v>41522.333333333336</v>
      </c>
      <c r="AL4272" s="1">
        <v>41550.708333333336</v>
      </c>
      <c r="AM4272" s="1">
        <v>41542.333333333336</v>
      </c>
      <c r="AN4272" s="1">
        <v>41573.708333333336</v>
      </c>
      <c r="AP4272" t="s">
        <v>113</v>
      </c>
      <c r="AU4272" t="s">
        <v>9587</v>
      </c>
      <c r="AY4272" t="s">
        <v>106</v>
      </c>
      <c r="AZ4272">
        <v>0</v>
      </c>
      <c r="BA4272">
        <v>0</v>
      </c>
      <c r="BD4272" s="3">
        <v>41321.662499999999</v>
      </c>
      <c r="BE4272" s="3">
        <v>41321.663888888892</v>
      </c>
      <c r="BF4272" t="s">
        <v>115</v>
      </c>
      <c r="BG4272" t="s">
        <v>115</v>
      </c>
      <c r="BH4272">
        <v>8149</v>
      </c>
      <c r="BM4272">
        <v>43490</v>
      </c>
      <c r="BR4272" t="s">
        <v>3200</v>
      </c>
      <c r="BS4272" t="s">
        <v>3201</v>
      </c>
      <c r="BU4272">
        <v>1</v>
      </c>
      <c r="BV4272" t="s">
        <v>118</v>
      </c>
      <c r="BX4272" t="s">
        <v>119</v>
      </c>
      <c r="BY4272" t="s">
        <v>119</v>
      </c>
      <c r="BZ4272" t="s">
        <v>119</v>
      </c>
      <c r="CA4272">
        <v>1</v>
      </c>
      <c r="CC4272" t="s">
        <v>120</v>
      </c>
      <c r="CH4272">
        <v>540</v>
      </c>
      <c r="CI4272">
        <v>40290</v>
      </c>
      <c r="CJ4272" t="s">
        <v>106</v>
      </c>
      <c r="CK4272" t="s">
        <v>106</v>
      </c>
      <c r="CL4272">
        <v>15</v>
      </c>
      <c r="CM4272" t="s">
        <v>4697</v>
      </c>
      <c r="CO4272">
        <v>125214</v>
      </c>
      <c r="CQ4272">
        <v>0</v>
      </c>
      <c r="CR4272">
        <v>0</v>
      </c>
      <c r="CS4272">
        <v>0</v>
      </c>
      <c r="CY4272" t="s">
        <v>123</v>
      </c>
      <c r="CZ4272" t="s">
        <v>124</v>
      </c>
      <c r="DD4272" t="str" cm="1">
        <f t="array" ref="DD4272">TEXT(_xlfn.SEQUENCE(1, DATEDIF(AG4272, AH4272, "m") + 1, AG4272, 30), "YYYY-APMM")</f>
        <v>2013-AP09</v>
      </c>
      <c r="DN4272">
        <f t="shared" si="132"/>
        <v>190</v>
      </c>
      <c r="DO4272" t="str">
        <f t="shared" si="133"/>
        <v>MANHOLES SK</v>
      </c>
    </row>
    <row r="4273" spans="1:119" x14ac:dyDescent="0.35">
      <c r="A4273" t="s">
        <v>105</v>
      </c>
      <c r="B4273">
        <v>503558</v>
      </c>
      <c r="C4273">
        <v>6359</v>
      </c>
      <c r="D4273">
        <v>125226</v>
      </c>
      <c r="E4273">
        <v>13662</v>
      </c>
      <c r="F4273">
        <v>0</v>
      </c>
      <c r="G4273" t="s">
        <v>106</v>
      </c>
      <c r="H4273" t="s">
        <v>106</v>
      </c>
      <c r="I4273" t="s">
        <v>106</v>
      </c>
      <c r="J4273" t="s">
        <v>107</v>
      </c>
      <c r="K4273" t="s">
        <v>108</v>
      </c>
      <c r="L4273" t="s">
        <v>109</v>
      </c>
      <c r="M4273" t="s">
        <v>110</v>
      </c>
      <c r="N4273" t="s">
        <v>9588</v>
      </c>
      <c r="O4273" t="s">
        <v>4702</v>
      </c>
      <c r="P4273">
        <v>8172</v>
      </c>
      <c r="Q4273">
        <v>136</v>
      </c>
      <c r="R4273">
        <v>0</v>
      </c>
      <c r="S4273">
        <v>200</v>
      </c>
      <c r="T4273">
        <v>0</v>
      </c>
      <c r="U4273">
        <v>190</v>
      </c>
      <c r="V4273">
        <v>190</v>
      </c>
      <c r="W4273">
        <v>200</v>
      </c>
      <c r="X4273">
        <v>0</v>
      </c>
      <c r="Y4273">
        <v>0</v>
      </c>
      <c r="Z4273">
        <v>0</v>
      </c>
      <c r="AD4273" s="1">
        <v>41574.333333333336</v>
      </c>
      <c r="AE4273" s="1">
        <v>41602.708333333336</v>
      </c>
      <c r="AG4273" s="1">
        <v>41552.333333333336</v>
      </c>
      <c r="AH4273" s="1">
        <v>41582.708333333336</v>
      </c>
      <c r="AI4273" s="1">
        <v>41552.333333333336</v>
      </c>
      <c r="AJ4273" s="1">
        <v>41582.708333333336</v>
      </c>
      <c r="AK4273" s="1">
        <v>41552.333333333336</v>
      </c>
      <c r="AL4273" s="1">
        <v>41582.708333333336</v>
      </c>
      <c r="AM4273" s="1">
        <v>41574.333333333336</v>
      </c>
      <c r="AN4273" s="1">
        <v>41602.708333333336</v>
      </c>
      <c r="AP4273" t="s">
        <v>113</v>
      </c>
      <c r="AU4273" t="s">
        <v>9589</v>
      </c>
      <c r="AY4273" t="s">
        <v>106</v>
      </c>
      <c r="AZ4273">
        <v>0</v>
      </c>
      <c r="BA4273">
        <v>0</v>
      </c>
      <c r="BD4273" s="3">
        <v>41321.662499999999</v>
      </c>
      <c r="BE4273" s="3">
        <v>41321.663888888892</v>
      </c>
      <c r="BF4273" t="s">
        <v>115</v>
      </c>
      <c r="BG4273" t="s">
        <v>115</v>
      </c>
      <c r="BH4273">
        <v>8149</v>
      </c>
      <c r="BM4273">
        <v>43490</v>
      </c>
      <c r="BR4273" t="s">
        <v>3200</v>
      </c>
      <c r="BS4273" t="s">
        <v>3201</v>
      </c>
      <c r="BU4273">
        <v>1</v>
      </c>
      <c r="BV4273" t="s">
        <v>118</v>
      </c>
      <c r="BX4273" t="s">
        <v>119</v>
      </c>
      <c r="BY4273" t="s">
        <v>119</v>
      </c>
      <c r="BZ4273" t="s">
        <v>119</v>
      </c>
      <c r="CA4273">
        <v>1</v>
      </c>
      <c r="CC4273" t="s">
        <v>120</v>
      </c>
      <c r="CH4273">
        <v>540</v>
      </c>
      <c r="CI4273">
        <v>40290</v>
      </c>
      <c r="CJ4273" t="s">
        <v>106</v>
      </c>
      <c r="CK4273" t="s">
        <v>106</v>
      </c>
      <c r="CL4273">
        <v>15</v>
      </c>
      <c r="CM4273" t="s">
        <v>4697</v>
      </c>
      <c r="CO4273">
        <v>125214</v>
      </c>
      <c r="CQ4273">
        <v>0</v>
      </c>
      <c r="CR4273">
        <v>0</v>
      </c>
      <c r="CS4273">
        <v>0</v>
      </c>
      <c r="CY4273" t="s">
        <v>123</v>
      </c>
      <c r="CZ4273" t="s">
        <v>124</v>
      </c>
      <c r="DD4273" t="str" cm="1">
        <f t="array" ref="DD4273">TEXT(_xlfn.SEQUENCE(1, DATEDIF(AG4273, AH4273, "m") + 1, AG4273, 30), "YYYY-APMM")</f>
        <v>2013-AP10</v>
      </c>
      <c r="DN4273">
        <f t="shared" si="132"/>
        <v>190</v>
      </c>
      <c r="DO4273" t="str">
        <f t="shared" si="133"/>
        <v>MANHOLES SK</v>
      </c>
    </row>
    <row r="4274" spans="1:119" x14ac:dyDescent="0.35">
      <c r="A4274" t="s">
        <v>105</v>
      </c>
      <c r="B4274">
        <v>503559</v>
      </c>
      <c r="C4274">
        <v>6359</v>
      </c>
      <c r="D4274">
        <v>125226</v>
      </c>
      <c r="E4274">
        <v>13662</v>
      </c>
      <c r="F4274">
        <v>0</v>
      </c>
      <c r="G4274" t="s">
        <v>106</v>
      </c>
      <c r="H4274" t="s">
        <v>106</v>
      </c>
      <c r="I4274" t="s">
        <v>106</v>
      </c>
      <c r="J4274" t="s">
        <v>107</v>
      </c>
      <c r="K4274" t="s">
        <v>108</v>
      </c>
      <c r="L4274" t="s">
        <v>109</v>
      </c>
      <c r="M4274" t="s">
        <v>110</v>
      </c>
      <c r="N4274" t="s">
        <v>9590</v>
      </c>
      <c r="O4274" t="s">
        <v>4705</v>
      </c>
      <c r="P4274">
        <v>8172</v>
      </c>
      <c r="Q4274">
        <v>344</v>
      </c>
      <c r="R4274">
        <v>192</v>
      </c>
      <c r="S4274">
        <v>160</v>
      </c>
      <c r="T4274">
        <v>0</v>
      </c>
      <c r="U4274">
        <v>44</v>
      </c>
      <c r="V4274">
        <v>44</v>
      </c>
      <c r="W4274">
        <v>160</v>
      </c>
      <c r="X4274">
        <v>0</v>
      </c>
      <c r="Y4274">
        <v>0</v>
      </c>
      <c r="Z4274">
        <v>0</v>
      </c>
      <c r="AD4274" s="1">
        <v>41634.333333333336</v>
      </c>
      <c r="AE4274" s="1">
        <v>41657.708333333336</v>
      </c>
      <c r="AG4274" s="1">
        <v>41583.333333333336</v>
      </c>
      <c r="AH4274" s="1">
        <v>41605.708333333336</v>
      </c>
      <c r="AI4274" s="1">
        <v>41583.333333333336</v>
      </c>
      <c r="AJ4274" s="1">
        <v>41605.708333333336</v>
      </c>
      <c r="AK4274" s="1">
        <v>41583.333333333336</v>
      </c>
      <c r="AL4274" s="1">
        <v>41605.708333333336</v>
      </c>
      <c r="AM4274" s="1">
        <v>41634.333333333336</v>
      </c>
      <c r="AN4274" s="1">
        <v>41657.708333333336</v>
      </c>
      <c r="AP4274" t="s">
        <v>113</v>
      </c>
      <c r="AU4274" t="s">
        <v>9591</v>
      </c>
      <c r="AY4274" t="s">
        <v>106</v>
      </c>
      <c r="AZ4274">
        <v>0</v>
      </c>
      <c r="BA4274">
        <v>0</v>
      </c>
      <c r="BD4274" s="3">
        <v>41321.662499999999</v>
      </c>
      <c r="BE4274" s="3">
        <v>41321.663888888892</v>
      </c>
      <c r="BF4274" t="s">
        <v>115</v>
      </c>
      <c r="BG4274" t="s">
        <v>115</v>
      </c>
      <c r="BH4274">
        <v>8149</v>
      </c>
      <c r="BM4274">
        <v>43490</v>
      </c>
      <c r="BR4274" t="s">
        <v>3200</v>
      </c>
      <c r="BS4274" t="s">
        <v>3201</v>
      </c>
      <c r="BU4274">
        <v>1</v>
      </c>
      <c r="BV4274" t="s">
        <v>118</v>
      </c>
      <c r="BX4274" t="s">
        <v>119</v>
      </c>
      <c r="BY4274" t="s">
        <v>119</v>
      </c>
      <c r="BZ4274" t="s">
        <v>119</v>
      </c>
      <c r="CA4274">
        <v>1</v>
      </c>
      <c r="CC4274" t="s">
        <v>120</v>
      </c>
      <c r="CH4274">
        <v>540</v>
      </c>
      <c r="CI4274">
        <v>40290</v>
      </c>
      <c r="CJ4274" t="s">
        <v>106</v>
      </c>
      <c r="CK4274" t="s">
        <v>106</v>
      </c>
      <c r="CL4274">
        <v>15</v>
      </c>
      <c r="CM4274" t="s">
        <v>4697</v>
      </c>
      <c r="CO4274">
        <v>125214</v>
      </c>
      <c r="CQ4274">
        <v>0</v>
      </c>
      <c r="CR4274">
        <v>0</v>
      </c>
      <c r="CS4274">
        <v>0</v>
      </c>
      <c r="CY4274" t="s">
        <v>123</v>
      </c>
      <c r="CZ4274" t="s">
        <v>124</v>
      </c>
      <c r="DD4274" t="str" cm="1">
        <f t="array" ref="DD4274">TEXT(_xlfn.SEQUENCE(1, DATEDIF(AG4274, AH4274, "m") + 1, AG4274, 30), "YYYY-APMM")</f>
        <v>2013-AP11</v>
      </c>
      <c r="DN4274">
        <f t="shared" si="132"/>
        <v>44</v>
      </c>
      <c r="DO4274" t="str">
        <f t="shared" si="133"/>
        <v>MANHOLES SK</v>
      </c>
    </row>
    <row r="4275" spans="1:119" x14ac:dyDescent="0.35">
      <c r="A4275" t="s">
        <v>105</v>
      </c>
      <c r="B4275">
        <v>503560</v>
      </c>
      <c r="C4275">
        <v>6359</v>
      </c>
      <c r="D4275">
        <v>125227</v>
      </c>
      <c r="E4275">
        <v>13662</v>
      </c>
      <c r="F4275">
        <v>0</v>
      </c>
      <c r="G4275" t="s">
        <v>106</v>
      </c>
      <c r="H4275" t="s">
        <v>106</v>
      </c>
      <c r="I4275" t="s">
        <v>106</v>
      </c>
      <c r="J4275" t="s">
        <v>107</v>
      </c>
      <c r="K4275" t="s">
        <v>108</v>
      </c>
      <c r="L4275" t="s">
        <v>109</v>
      </c>
      <c r="M4275" t="s">
        <v>110</v>
      </c>
      <c r="N4275" t="s">
        <v>9592</v>
      </c>
      <c r="O4275" t="s">
        <v>4754</v>
      </c>
      <c r="P4275">
        <v>8173</v>
      </c>
      <c r="Q4275">
        <v>272</v>
      </c>
      <c r="R4275">
        <v>0</v>
      </c>
      <c r="S4275">
        <v>160</v>
      </c>
      <c r="T4275">
        <v>0</v>
      </c>
      <c r="U4275">
        <v>650</v>
      </c>
      <c r="V4275">
        <v>650</v>
      </c>
      <c r="W4275">
        <v>160</v>
      </c>
      <c r="X4275">
        <v>0</v>
      </c>
      <c r="Y4275">
        <v>0</v>
      </c>
      <c r="Z4275">
        <v>0</v>
      </c>
      <c r="AD4275" s="1">
        <v>41675.333333333336</v>
      </c>
      <c r="AE4275" s="1">
        <v>41699.708333333336</v>
      </c>
      <c r="AG4275" s="1">
        <v>41636.333333333336</v>
      </c>
      <c r="AH4275" s="1">
        <v>41658.708333333336</v>
      </c>
      <c r="AI4275" s="1">
        <v>41636.333333333336</v>
      </c>
      <c r="AJ4275" s="1">
        <v>41658.708333333336</v>
      </c>
      <c r="AK4275" s="1">
        <v>41636.333333333336</v>
      </c>
      <c r="AL4275" s="1">
        <v>41658.708333333336</v>
      </c>
      <c r="AM4275" s="1">
        <v>41675.333333333336</v>
      </c>
      <c r="AN4275" s="1">
        <v>41699.708333333336</v>
      </c>
      <c r="AP4275" t="s">
        <v>113</v>
      </c>
      <c r="AU4275" t="s">
        <v>9593</v>
      </c>
      <c r="AY4275" t="s">
        <v>106</v>
      </c>
      <c r="AZ4275">
        <v>0</v>
      </c>
      <c r="BA4275">
        <v>0</v>
      </c>
      <c r="BD4275" s="3">
        <v>41321.662499999999</v>
      </c>
      <c r="BE4275" s="3">
        <v>41321.663888888892</v>
      </c>
      <c r="BF4275" t="s">
        <v>115</v>
      </c>
      <c r="BG4275" t="s">
        <v>115</v>
      </c>
      <c r="BH4275">
        <v>8149</v>
      </c>
      <c r="BM4275">
        <v>43500</v>
      </c>
      <c r="BR4275" t="s">
        <v>3233</v>
      </c>
      <c r="BS4275" t="s">
        <v>3234</v>
      </c>
      <c r="BU4275">
        <v>1</v>
      </c>
      <c r="BV4275" t="s">
        <v>118</v>
      </c>
      <c r="BX4275" t="s">
        <v>119</v>
      </c>
      <c r="BY4275" t="s">
        <v>119</v>
      </c>
      <c r="BZ4275" t="s">
        <v>119</v>
      </c>
      <c r="CA4275">
        <v>1</v>
      </c>
      <c r="CC4275" t="s">
        <v>120</v>
      </c>
      <c r="CH4275">
        <v>540</v>
      </c>
      <c r="CI4275">
        <v>40390</v>
      </c>
      <c r="CJ4275" t="s">
        <v>106</v>
      </c>
      <c r="CK4275" t="s">
        <v>106</v>
      </c>
      <c r="CL4275">
        <v>65</v>
      </c>
      <c r="CM4275" t="s">
        <v>3235</v>
      </c>
      <c r="CO4275">
        <v>125214</v>
      </c>
      <c r="CQ4275">
        <v>0</v>
      </c>
      <c r="CR4275">
        <v>0</v>
      </c>
      <c r="CS4275">
        <v>0</v>
      </c>
      <c r="CY4275" t="s">
        <v>123</v>
      </c>
      <c r="CZ4275" t="s">
        <v>124</v>
      </c>
      <c r="DD4275" t="str" cm="1">
        <f t="array" ref="DD4275">TEXT(_xlfn.SEQUENCE(1, DATEDIF(AG4275, AH4275, "m") + 1, AG4275, 30), "YYYY-APMM")</f>
        <v>2013-AP12</v>
      </c>
      <c r="DN4275">
        <f t="shared" si="132"/>
        <v>650</v>
      </c>
      <c r="DO4275" t="str">
        <f t="shared" si="133"/>
        <v>KERBSTONE MASON SK</v>
      </c>
    </row>
    <row r="4276" spans="1:119" x14ac:dyDescent="0.35">
      <c r="A4276" t="s">
        <v>105</v>
      </c>
      <c r="B4276">
        <v>503561</v>
      </c>
      <c r="C4276">
        <v>6359</v>
      </c>
      <c r="D4276">
        <v>125227</v>
      </c>
      <c r="E4276">
        <v>13662</v>
      </c>
      <c r="F4276">
        <v>0</v>
      </c>
      <c r="G4276" t="s">
        <v>106</v>
      </c>
      <c r="H4276" t="s">
        <v>106</v>
      </c>
      <c r="I4276" t="s">
        <v>106</v>
      </c>
      <c r="J4276" t="s">
        <v>107</v>
      </c>
      <c r="K4276" t="s">
        <v>108</v>
      </c>
      <c r="L4276" t="s">
        <v>109</v>
      </c>
      <c r="M4276" t="s">
        <v>110</v>
      </c>
      <c r="N4276" t="s">
        <v>9594</v>
      </c>
      <c r="O4276" t="s">
        <v>4757</v>
      </c>
      <c r="P4276">
        <v>8174</v>
      </c>
      <c r="Q4276">
        <v>272</v>
      </c>
      <c r="R4276">
        <v>0</v>
      </c>
      <c r="S4276">
        <v>200</v>
      </c>
      <c r="T4276">
        <v>0</v>
      </c>
      <c r="U4276">
        <v>762</v>
      </c>
      <c r="V4276">
        <v>762</v>
      </c>
      <c r="W4276">
        <v>200</v>
      </c>
      <c r="X4276">
        <v>0</v>
      </c>
      <c r="Y4276">
        <v>0</v>
      </c>
      <c r="Z4276">
        <v>0</v>
      </c>
      <c r="AD4276" s="1">
        <v>41688.333333333336</v>
      </c>
      <c r="AE4276" s="1">
        <v>41716.708333333336</v>
      </c>
      <c r="AG4276" s="1">
        <v>41647.333333333336</v>
      </c>
      <c r="AH4276" s="1">
        <v>41675.708333333336</v>
      </c>
      <c r="AI4276" s="1">
        <v>41647.333333333336</v>
      </c>
      <c r="AJ4276" s="1">
        <v>41675.708333333336</v>
      </c>
      <c r="AK4276" s="1">
        <v>41647.333333333336</v>
      </c>
      <c r="AL4276" s="1">
        <v>41675.708333333336</v>
      </c>
      <c r="AM4276" s="1">
        <v>41688.333333333336</v>
      </c>
      <c r="AN4276" s="1">
        <v>41716.708333333336</v>
      </c>
      <c r="AP4276" t="s">
        <v>113</v>
      </c>
      <c r="AU4276" t="s">
        <v>9595</v>
      </c>
      <c r="AY4276" t="s">
        <v>106</v>
      </c>
      <c r="AZ4276">
        <v>0</v>
      </c>
      <c r="BA4276">
        <v>0</v>
      </c>
      <c r="BD4276" s="3">
        <v>41321.662499999999</v>
      </c>
      <c r="BE4276" s="3">
        <v>41321.663888888892</v>
      </c>
      <c r="BF4276" t="s">
        <v>115</v>
      </c>
      <c r="BG4276" t="s">
        <v>115</v>
      </c>
      <c r="BH4276">
        <v>8149</v>
      </c>
      <c r="BM4276">
        <v>43510</v>
      </c>
      <c r="BR4276" t="s">
        <v>3242</v>
      </c>
      <c r="BS4276" t="s">
        <v>3243</v>
      </c>
      <c r="BU4276">
        <v>1</v>
      </c>
      <c r="BV4276" t="s">
        <v>118</v>
      </c>
      <c r="BX4276" t="s">
        <v>119</v>
      </c>
      <c r="BY4276" t="s">
        <v>119</v>
      </c>
      <c r="BZ4276" t="s">
        <v>119</v>
      </c>
      <c r="CA4276">
        <v>1</v>
      </c>
      <c r="CC4276" t="s">
        <v>120</v>
      </c>
      <c r="CH4276">
        <v>540</v>
      </c>
      <c r="CI4276">
        <v>40390</v>
      </c>
      <c r="CJ4276" t="s">
        <v>106</v>
      </c>
      <c r="CK4276" t="s">
        <v>106</v>
      </c>
      <c r="CL4276">
        <v>65</v>
      </c>
      <c r="CM4276" t="s">
        <v>3235</v>
      </c>
      <c r="CO4276">
        <v>125214</v>
      </c>
      <c r="CQ4276">
        <v>0</v>
      </c>
      <c r="CR4276">
        <v>0</v>
      </c>
      <c r="CS4276">
        <v>0</v>
      </c>
      <c r="CY4276" t="s">
        <v>123</v>
      </c>
      <c r="CZ4276" t="s">
        <v>124</v>
      </c>
      <c r="DD4276" t="str" cm="1">
        <f t="array" ref="DD4276">TEXT(_xlfn.SEQUENCE(1, DATEDIF(AG4276, AH4276, "m") + 1, AG4276, 30), "YYYY-APMM")</f>
        <v>2014-AP01</v>
      </c>
      <c r="DN4276">
        <f t="shared" si="132"/>
        <v>762</v>
      </c>
      <c r="DO4276" t="str">
        <f t="shared" si="133"/>
        <v>INTERLOCK MASON SK</v>
      </c>
    </row>
    <row r="4277" spans="1:119" x14ac:dyDescent="0.35">
      <c r="A4277" t="s">
        <v>105</v>
      </c>
      <c r="B4277">
        <v>503562</v>
      </c>
      <c r="C4277">
        <v>6359</v>
      </c>
      <c r="D4277">
        <v>125227</v>
      </c>
      <c r="E4277">
        <v>13662</v>
      </c>
      <c r="F4277">
        <v>0</v>
      </c>
      <c r="G4277" t="s">
        <v>106</v>
      </c>
      <c r="H4277" t="s">
        <v>106</v>
      </c>
      <c r="I4277" t="s">
        <v>106</v>
      </c>
      <c r="J4277" t="s">
        <v>107</v>
      </c>
      <c r="K4277" t="s">
        <v>108</v>
      </c>
      <c r="L4277" t="s">
        <v>109</v>
      </c>
      <c r="M4277" t="s">
        <v>110</v>
      </c>
      <c r="N4277" t="s">
        <v>9596</v>
      </c>
      <c r="O4277" t="s">
        <v>4760</v>
      </c>
      <c r="P4277">
        <v>8165</v>
      </c>
      <c r="Q4277">
        <v>272</v>
      </c>
      <c r="R4277">
        <v>0</v>
      </c>
      <c r="S4277">
        <v>200</v>
      </c>
      <c r="T4277">
        <v>0</v>
      </c>
      <c r="U4277">
        <v>216</v>
      </c>
      <c r="V4277">
        <v>216</v>
      </c>
      <c r="W4277">
        <v>200</v>
      </c>
      <c r="X4277">
        <v>0</v>
      </c>
      <c r="Y4277">
        <v>0</v>
      </c>
      <c r="Z4277">
        <v>0</v>
      </c>
      <c r="AD4277" s="1">
        <v>41700.333333333336</v>
      </c>
      <c r="AE4277" s="1">
        <v>41728.708333333336</v>
      </c>
      <c r="AG4277" s="1">
        <v>41659.333333333336</v>
      </c>
      <c r="AH4277" s="1">
        <v>41688.708333333336</v>
      </c>
      <c r="AI4277" s="1">
        <v>41659.333333333336</v>
      </c>
      <c r="AJ4277" s="1">
        <v>41688.708333333336</v>
      </c>
      <c r="AK4277" s="1">
        <v>41659.333333333336</v>
      </c>
      <c r="AL4277" s="1">
        <v>41688.708333333336</v>
      </c>
      <c r="AM4277" s="1">
        <v>41700.333333333336</v>
      </c>
      <c r="AN4277" s="1">
        <v>41728.708333333336</v>
      </c>
      <c r="AP4277" t="s">
        <v>113</v>
      </c>
      <c r="AU4277" t="s">
        <v>9597</v>
      </c>
      <c r="AY4277" t="s">
        <v>106</v>
      </c>
      <c r="AZ4277">
        <v>0</v>
      </c>
      <c r="BA4277">
        <v>0</v>
      </c>
      <c r="BD4277" s="3">
        <v>41321.662499999999</v>
      </c>
      <c r="BE4277" s="3">
        <v>41321.663888888892</v>
      </c>
      <c r="BF4277" t="s">
        <v>115</v>
      </c>
      <c r="BG4277" t="s">
        <v>115</v>
      </c>
      <c r="BH4277">
        <v>8149</v>
      </c>
      <c r="BM4277">
        <v>43420</v>
      </c>
      <c r="BR4277" t="s">
        <v>3122</v>
      </c>
      <c r="BS4277" t="s">
        <v>3123</v>
      </c>
      <c r="BU4277">
        <v>1</v>
      </c>
      <c r="BV4277" t="s">
        <v>118</v>
      </c>
      <c r="BX4277" t="s">
        <v>119</v>
      </c>
      <c r="BY4277" t="s">
        <v>119</v>
      </c>
      <c r="BZ4277" t="s">
        <v>119</v>
      </c>
      <c r="CA4277">
        <v>1</v>
      </c>
      <c r="CC4277" t="s">
        <v>120</v>
      </c>
      <c r="CH4277">
        <v>540</v>
      </c>
      <c r="CI4277">
        <v>40390</v>
      </c>
      <c r="CJ4277" t="s">
        <v>106</v>
      </c>
      <c r="CK4277" t="s">
        <v>106</v>
      </c>
      <c r="CL4277">
        <v>65</v>
      </c>
      <c r="CM4277" t="s">
        <v>3235</v>
      </c>
      <c r="CO4277">
        <v>125214</v>
      </c>
      <c r="CQ4277">
        <v>0</v>
      </c>
      <c r="CR4277">
        <v>0</v>
      </c>
      <c r="CS4277">
        <v>0</v>
      </c>
      <c r="CY4277" t="s">
        <v>123</v>
      </c>
      <c r="CZ4277" t="s">
        <v>124</v>
      </c>
      <c r="DD4277" t="str" cm="1">
        <f t="array" ref="DD4277">TEXT(_xlfn.SEQUENCE(1, DATEDIF(AG4277, AH4277, "m") + 1, AG4277, 30), "YYYY-APMM")</f>
        <v>2014-AP01</v>
      </c>
      <c r="DN4277">
        <f t="shared" si="132"/>
        <v>216</v>
      </c>
      <c r="DO4277" t="str">
        <f t="shared" si="133"/>
        <v>STEEL FIXERS SK</v>
      </c>
    </row>
    <row r="4278" spans="1:119" x14ac:dyDescent="0.35">
      <c r="A4278" t="s">
        <v>105</v>
      </c>
      <c r="B4278">
        <v>503563</v>
      </c>
      <c r="C4278">
        <v>6359</v>
      </c>
      <c r="D4278">
        <v>125227</v>
      </c>
      <c r="E4278">
        <v>13662</v>
      </c>
      <c r="F4278">
        <v>0</v>
      </c>
      <c r="G4278" t="s">
        <v>106</v>
      </c>
      <c r="H4278" t="s">
        <v>106</v>
      </c>
      <c r="I4278" t="s">
        <v>106</v>
      </c>
      <c r="J4278" t="s">
        <v>107</v>
      </c>
      <c r="K4278" t="s">
        <v>108</v>
      </c>
      <c r="L4278" t="s">
        <v>109</v>
      </c>
      <c r="M4278" t="s">
        <v>110</v>
      </c>
      <c r="N4278" t="s">
        <v>9598</v>
      </c>
      <c r="O4278" t="s">
        <v>4763</v>
      </c>
      <c r="P4278">
        <v>8170</v>
      </c>
      <c r="Q4278">
        <v>272</v>
      </c>
      <c r="R4278">
        <v>0</v>
      </c>
      <c r="S4278">
        <v>200</v>
      </c>
      <c r="T4278">
        <v>0</v>
      </c>
      <c r="U4278">
        <v>396</v>
      </c>
      <c r="V4278">
        <v>396</v>
      </c>
      <c r="W4278">
        <v>200</v>
      </c>
      <c r="X4278">
        <v>0</v>
      </c>
      <c r="Y4278">
        <v>0</v>
      </c>
      <c r="Z4278">
        <v>0</v>
      </c>
      <c r="AD4278" s="1">
        <v>41700.333333333336</v>
      </c>
      <c r="AE4278" s="1">
        <v>41728.708333333336</v>
      </c>
      <c r="AG4278" s="1">
        <v>41659.333333333336</v>
      </c>
      <c r="AH4278" s="1">
        <v>41688.708333333336</v>
      </c>
      <c r="AI4278" s="1">
        <v>41659.333333333336</v>
      </c>
      <c r="AJ4278" s="1">
        <v>41688.708333333336</v>
      </c>
      <c r="AK4278" s="1">
        <v>41659.333333333336</v>
      </c>
      <c r="AL4278" s="1">
        <v>41688.708333333336</v>
      </c>
      <c r="AM4278" s="1">
        <v>41700.333333333336</v>
      </c>
      <c r="AN4278" s="1">
        <v>41728.708333333336</v>
      </c>
      <c r="AP4278" t="s">
        <v>113</v>
      </c>
      <c r="AU4278" t="s">
        <v>9599</v>
      </c>
      <c r="AY4278" t="s">
        <v>106</v>
      </c>
      <c r="AZ4278">
        <v>0</v>
      </c>
      <c r="BA4278">
        <v>0</v>
      </c>
      <c r="BD4278" s="3">
        <v>41321.662499999999</v>
      </c>
      <c r="BE4278" s="3">
        <v>41321.663888888892</v>
      </c>
      <c r="BF4278" t="s">
        <v>115</v>
      </c>
      <c r="BG4278" t="s">
        <v>115</v>
      </c>
      <c r="BH4278">
        <v>8149</v>
      </c>
      <c r="BM4278">
        <v>43470</v>
      </c>
      <c r="BR4278" t="s">
        <v>2854</v>
      </c>
      <c r="BS4278" t="s">
        <v>2855</v>
      </c>
      <c r="BU4278">
        <v>1</v>
      </c>
      <c r="BV4278" t="s">
        <v>118</v>
      </c>
      <c r="BX4278" t="s">
        <v>119</v>
      </c>
      <c r="BY4278" t="s">
        <v>119</v>
      </c>
      <c r="BZ4278" t="s">
        <v>119</v>
      </c>
      <c r="CA4278">
        <v>1</v>
      </c>
      <c r="CC4278" t="s">
        <v>120</v>
      </c>
      <c r="CH4278">
        <v>540</v>
      </c>
      <c r="CI4278">
        <v>40390</v>
      </c>
      <c r="CJ4278" t="s">
        <v>106</v>
      </c>
      <c r="CK4278" t="s">
        <v>106</v>
      </c>
      <c r="CL4278">
        <v>65</v>
      </c>
      <c r="CM4278" t="s">
        <v>3235</v>
      </c>
      <c r="CO4278">
        <v>125214</v>
      </c>
      <c r="CQ4278">
        <v>0</v>
      </c>
      <c r="CR4278">
        <v>0</v>
      </c>
      <c r="CS4278">
        <v>0</v>
      </c>
      <c r="CY4278" t="s">
        <v>123</v>
      </c>
      <c r="CZ4278" t="s">
        <v>124</v>
      </c>
      <c r="DD4278" t="str" cm="1">
        <f t="array" ref="DD4278">TEXT(_xlfn.SEQUENCE(1, DATEDIF(AG4278, AH4278, "m") + 1, AG4278, 30), "YYYY-APMM")</f>
        <v>2014-AP01</v>
      </c>
      <c r="DN4278">
        <f t="shared" si="132"/>
        <v>396</v>
      </c>
      <c r="DO4278" t="str">
        <f t="shared" si="133"/>
        <v>TILE MASON SK</v>
      </c>
    </row>
    <row r="4279" spans="1:119" x14ac:dyDescent="0.35">
      <c r="A4279" t="s">
        <v>105</v>
      </c>
      <c r="B4279">
        <v>503564</v>
      </c>
      <c r="C4279">
        <v>6359</v>
      </c>
      <c r="D4279">
        <v>125227</v>
      </c>
      <c r="E4279">
        <v>13662</v>
      </c>
      <c r="F4279">
        <v>0</v>
      </c>
      <c r="G4279" t="s">
        <v>106</v>
      </c>
      <c r="H4279" t="s">
        <v>106</v>
      </c>
      <c r="I4279" t="s">
        <v>106</v>
      </c>
      <c r="J4279" t="s">
        <v>107</v>
      </c>
      <c r="K4279" t="s">
        <v>108</v>
      </c>
      <c r="L4279" t="s">
        <v>109</v>
      </c>
      <c r="M4279" t="s">
        <v>110</v>
      </c>
      <c r="N4279" t="s">
        <v>9600</v>
      </c>
      <c r="O4279" t="s">
        <v>4766</v>
      </c>
      <c r="P4279">
        <v>8167</v>
      </c>
      <c r="Q4279">
        <v>512</v>
      </c>
      <c r="R4279">
        <v>256</v>
      </c>
      <c r="S4279">
        <v>80</v>
      </c>
      <c r="T4279">
        <v>0</v>
      </c>
      <c r="U4279">
        <v>14</v>
      </c>
      <c r="V4279">
        <v>14</v>
      </c>
      <c r="W4279">
        <v>80</v>
      </c>
      <c r="X4279">
        <v>0</v>
      </c>
      <c r="Y4279">
        <v>0</v>
      </c>
      <c r="Z4279">
        <v>0</v>
      </c>
      <c r="AD4279" s="1">
        <v>41781.333333333336</v>
      </c>
      <c r="AE4279" s="1">
        <v>41792.708333333336</v>
      </c>
      <c r="AG4279" s="1">
        <v>41707.333333333336</v>
      </c>
      <c r="AH4279" s="1">
        <v>41717.708333333336</v>
      </c>
      <c r="AI4279" s="1">
        <v>41707.333333333336</v>
      </c>
      <c r="AJ4279" s="1">
        <v>41717.708333333336</v>
      </c>
      <c r="AK4279" s="1">
        <v>41707.333333333336</v>
      </c>
      <c r="AL4279" s="1">
        <v>41717.708333333336</v>
      </c>
      <c r="AM4279" s="1">
        <v>41781.333333333336</v>
      </c>
      <c r="AN4279" s="1">
        <v>41792.708333333336</v>
      </c>
      <c r="AP4279" t="s">
        <v>113</v>
      </c>
      <c r="AU4279" t="s">
        <v>9601</v>
      </c>
      <c r="AY4279" t="s">
        <v>106</v>
      </c>
      <c r="AZ4279">
        <v>0</v>
      </c>
      <c r="BA4279">
        <v>0</v>
      </c>
      <c r="BD4279" s="3">
        <v>41321.662499999999</v>
      </c>
      <c r="BE4279" s="3">
        <v>41321.663888888892</v>
      </c>
      <c r="BF4279" t="s">
        <v>115</v>
      </c>
      <c r="BG4279" t="s">
        <v>115</v>
      </c>
      <c r="BH4279">
        <v>8149</v>
      </c>
      <c r="BM4279">
        <v>43440</v>
      </c>
      <c r="BR4279" t="s">
        <v>3145</v>
      </c>
      <c r="BS4279" t="s">
        <v>3146</v>
      </c>
      <c r="BU4279">
        <v>1</v>
      </c>
      <c r="BV4279" t="s">
        <v>118</v>
      </c>
      <c r="BX4279" t="s">
        <v>119</v>
      </c>
      <c r="BY4279" t="s">
        <v>119</v>
      </c>
      <c r="BZ4279" t="s">
        <v>119</v>
      </c>
      <c r="CA4279">
        <v>1</v>
      </c>
      <c r="CC4279" t="s">
        <v>120</v>
      </c>
      <c r="CH4279">
        <v>540</v>
      </c>
      <c r="CI4279">
        <v>40390</v>
      </c>
      <c r="CJ4279" t="s">
        <v>106</v>
      </c>
      <c r="CK4279" t="s">
        <v>106</v>
      </c>
      <c r="CL4279">
        <v>65</v>
      </c>
      <c r="CM4279" t="s">
        <v>3235</v>
      </c>
      <c r="CO4279">
        <v>125214</v>
      </c>
      <c r="CQ4279">
        <v>0</v>
      </c>
      <c r="CR4279">
        <v>0</v>
      </c>
      <c r="CS4279">
        <v>0</v>
      </c>
      <c r="CY4279" t="s">
        <v>123</v>
      </c>
      <c r="CZ4279" t="s">
        <v>124</v>
      </c>
      <c r="DD4279" t="str" cm="1">
        <f t="array" ref="DD4279">TEXT(_xlfn.SEQUENCE(1, DATEDIF(AG4279, AH4279, "m") + 1, AG4279, 30), "YYYY-APMM")</f>
        <v>2014-AP03</v>
      </c>
      <c r="DN4279">
        <f t="shared" si="132"/>
        <v>14</v>
      </c>
      <c r="DO4279" t="str">
        <f t="shared" si="133"/>
        <v>CONCRETE MASON SK</v>
      </c>
    </row>
    <row r="4280" spans="1:119" x14ac:dyDescent="0.35">
      <c r="A4280" t="s">
        <v>105</v>
      </c>
      <c r="B4280">
        <v>503565</v>
      </c>
      <c r="C4280">
        <v>6359</v>
      </c>
      <c r="D4280">
        <v>125229</v>
      </c>
      <c r="E4280">
        <v>13662</v>
      </c>
      <c r="F4280">
        <v>0</v>
      </c>
      <c r="G4280" t="s">
        <v>106</v>
      </c>
      <c r="H4280" t="s">
        <v>106</v>
      </c>
      <c r="I4280" t="s">
        <v>106</v>
      </c>
      <c r="J4280" t="s">
        <v>107</v>
      </c>
      <c r="K4280" t="s">
        <v>108</v>
      </c>
      <c r="L4280" t="s">
        <v>109</v>
      </c>
      <c r="M4280" t="s">
        <v>110</v>
      </c>
      <c r="N4280" t="s">
        <v>9602</v>
      </c>
      <c r="O4280" t="s">
        <v>3245</v>
      </c>
      <c r="P4280">
        <v>8175</v>
      </c>
      <c r="Q4280">
        <v>0</v>
      </c>
      <c r="R4280">
        <v>0</v>
      </c>
      <c r="S4280">
        <v>160</v>
      </c>
      <c r="T4280">
        <v>0</v>
      </c>
      <c r="U4280">
        <v>87.5</v>
      </c>
      <c r="V4280">
        <v>87.5</v>
      </c>
      <c r="W4280">
        <v>160</v>
      </c>
      <c r="X4280">
        <v>0</v>
      </c>
      <c r="Y4280">
        <v>0</v>
      </c>
      <c r="Z4280">
        <v>0</v>
      </c>
      <c r="AD4280" s="1">
        <v>41244.333333333336</v>
      </c>
      <c r="AE4280" s="1">
        <v>41267.708333333336</v>
      </c>
      <c r="AG4280" s="1">
        <v>41244.333333333336</v>
      </c>
      <c r="AH4280" s="1">
        <v>41267.708333333336</v>
      </c>
      <c r="AI4280" s="1">
        <v>41244.333333333336</v>
      </c>
      <c r="AJ4280" s="1">
        <v>41267.708333333336</v>
      </c>
      <c r="AK4280" s="1">
        <v>41244.333333333336</v>
      </c>
      <c r="AL4280" s="1">
        <v>41267.708333333336</v>
      </c>
      <c r="AM4280" s="1">
        <v>41244.333333333336</v>
      </c>
      <c r="AN4280" s="1">
        <v>41267.708333333336</v>
      </c>
      <c r="AP4280" t="s">
        <v>113</v>
      </c>
      <c r="AU4280" t="s">
        <v>9603</v>
      </c>
      <c r="AY4280" t="s">
        <v>119</v>
      </c>
      <c r="AZ4280">
        <v>0</v>
      </c>
      <c r="BA4280">
        <v>0</v>
      </c>
      <c r="BD4280" s="3">
        <v>41321.662499999999</v>
      </c>
      <c r="BE4280" s="3">
        <v>41321.663888888892</v>
      </c>
      <c r="BF4280" t="s">
        <v>115</v>
      </c>
      <c r="BG4280" t="s">
        <v>115</v>
      </c>
      <c r="BH4280">
        <v>8149</v>
      </c>
      <c r="BM4280">
        <v>43520</v>
      </c>
      <c r="BR4280" t="s">
        <v>3247</v>
      </c>
      <c r="BS4280" t="s">
        <v>3248</v>
      </c>
      <c r="BU4280">
        <v>1</v>
      </c>
      <c r="BV4280" t="s">
        <v>118</v>
      </c>
      <c r="BX4280" t="s">
        <v>119</v>
      </c>
      <c r="BY4280" t="s">
        <v>119</v>
      </c>
      <c r="BZ4280" t="s">
        <v>119</v>
      </c>
      <c r="CA4280">
        <v>1</v>
      </c>
      <c r="CC4280" t="s">
        <v>120</v>
      </c>
      <c r="CH4280">
        <v>540</v>
      </c>
      <c r="CI4280">
        <v>29700</v>
      </c>
      <c r="CJ4280" t="s">
        <v>106</v>
      </c>
      <c r="CK4280" t="s">
        <v>106</v>
      </c>
      <c r="CL4280" s="2" t="s">
        <v>3249</v>
      </c>
      <c r="CM4280" t="s">
        <v>3250</v>
      </c>
      <c r="CO4280">
        <v>125228</v>
      </c>
      <c r="CQ4280">
        <v>0</v>
      </c>
      <c r="CR4280">
        <v>0</v>
      </c>
      <c r="CS4280">
        <v>0</v>
      </c>
      <c r="CY4280" t="s">
        <v>123</v>
      </c>
      <c r="CZ4280" t="s">
        <v>124</v>
      </c>
      <c r="DD4280" t="str" cm="1">
        <f t="array" ref="DD4280">TEXT(_xlfn.SEQUENCE(1, DATEDIF(AG4280, AH4280, "m") + 1, AG4280, 30), "YYYY-APMM")</f>
        <v>2012-AP12</v>
      </c>
      <c r="DN4280">
        <f t="shared" si="132"/>
        <v>87.5</v>
      </c>
      <c r="DO4280" t="str">
        <f t="shared" si="133"/>
        <v>SURVEYOR SK</v>
      </c>
    </row>
    <row r="4281" spans="1:119" x14ac:dyDescent="0.35">
      <c r="A4281" t="s">
        <v>105</v>
      </c>
      <c r="B4281">
        <v>503566</v>
      </c>
      <c r="C4281">
        <v>6359</v>
      </c>
      <c r="D4281">
        <v>125229</v>
      </c>
      <c r="E4281">
        <v>13662</v>
      </c>
      <c r="F4281">
        <v>0</v>
      </c>
      <c r="G4281" t="s">
        <v>106</v>
      </c>
      <c r="H4281" t="s">
        <v>106</v>
      </c>
      <c r="I4281" t="s">
        <v>106</v>
      </c>
      <c r="J4281" t="s">
        <v>107</v>
      </c>
      <c r="K4281" t="s">
        <v>108</v>
      </c>
      <c r="L4281" t="s">
        <v>109</v>
      </c>
      <c r="M4281" t="s">
        <v>110</v>
      </c>
      <c r="N4281" t="s">
        <v>9604</v>
      </c>
      <c r="O4281" t="s">
        <v>3252</v>
      </c>
      <c r="P4281">
        <v>8180</v>
      </c>
      <c r="Q4281">
        <v>0</v>
      </c>
      <c r="R4281">
        <v>0</v>
      </c>
      <c r="S4281">
        <v>128</v>
      </c>
      <c r="T4281">
        <v>0</v>
      </c>
      <c r="U4281">
        <v>325</v>
      </c>
      <c r="V4281">
        <v>325</v>
      </c>
      <c r="W4281">
        <v>128</v>
      </c>
      <c r="X4281">
        <v>0</v>
      </c>
      <c r="Y4281">
        <v>0</v>
      </c>
      <c r="Z4281">
        <v>0</v>
      </c>
      <c r="AD4281" s="1">
        <v>41223.333333333336</v>
      </c>
      <c r="AE4281" s="1">
        <v>41240.708333333336</v>
      </c>
      <c r="AG4281" s="1">
        <v>41223.333333333336</v>
      </c>
      <c r="AH4281" s="1">
        <v>41240.708333333336</v>
      </c>
      <c r="AI4281" s="1">
        <v>41223.333333333336</v>
      </c>
      <c r="AJ4281" s="1">
        <v>41240.708333333336</v>
      </c>
      <c r="AK4281" s="1">
        <v>41223.333333333336</v>
      </c>
      <c r="AL4281" s="1">
        <v>41240.708333333336</v>
      </c>
      <c r="AM4281" s="1">
        <v>41223.333333333336</v>
      </c>
      <c r="AN4281" s="1">
        <v>41240.708333333336</v>
      </c>
      <c r="AP4281" t="s">
        <v>113</v>
      </c>
      <c r="AU4281" t="s">
        <v>9605</v>
      </c>
      <c r="AY4281" t="s">
        <v>119</v>
      </c>
      <c r="AZ4281">
        <v>0</v>
      </c>
      <c r="BA4281">
        <v>0</v>
      </c>
      <c r="BD4281" s="3">
        <v>41321.662499999999</v>
      </c>
      <c r="BE4281" s="3">
        <v>41321.663888888892</v>
      </c>
      <c r="BF4281" t="s">
        <v>115</v>
      </c>
      <c r="BG4281" t="s">
        <v>115</v>
      </c>
      <c r="BH4281">
        <v>8149</v>
      </c>
      <c r="BM4281">
        <v>43571</v>
      </c>
      <c r="BR4281" t="s">
        <v>3254</v>
      </c>
      <c r="BS4281" t="s">
        <v>3255</v>
      </c>
      <c r="BU4281">
        <v>1</v>
      </c>
      <c r="BV4281" t="s">
        <v>118</v>
      </c>
      <c r="BX4281" t="s">
        <v>119</v>
      </c>
      <c r="BY4281" t="s">
        <v>119</v>
      </c>
      <c r="BZ4281" t="s">
        <v>119</v>
      </c>
      <c r="CA4281">
        <v>1</v>
      </c>
      <c r="CC4281" t="s">
        <v>120</v>
      </c>
      <c r="CH4281">
        <v>540</v>
      </c>
      <c r="CI4281">
        <v>29700</v>
      </c>
      <c r="CJ4281" t="s">
        <v>106</v>
      </c>
      <c r="CK4281" t="s">
        <v>106</v>
      </c>
      <c r="CL4281" s="2" t="s">
        <v>3249</v>
      </c>
      <c r="CM4281" t="s">
        <v>3250</v>
      </c>
      <c r="CO4281">
        <v>125228</v>
      </c>
      <c r="CQ4281">
        <v>0</v>
      </c>
      <c r="CR4281">
        <v>0</v>
      </c>
      <c r="CS4281">
        <v>0</v>
      </c>
      <c r="CY4281" t="s">
        <v>123</v>
      </c>
      <c r="CZ4281" t="s">
        <v>124</v>
      </c>
      <c r="DD4281" t="str" cm="1">
        <f t="array" ref="DD4281">TEXT(_xlfn.SEQUENCE(1, DATEDIF(AG4281, AH4281, "m") + 1, AG4281, 30), "YYYY-APMM")</f>
        <v>2012-AP11</v>
      </c>
      <c r="DN4281">
        <f t="shared" si="132"/>
        <v>325</v>
      </c>
      <c r="DO4281" t="str">
        <f t="shared" si="133"/>
        <v>ELECTRICIANS SK</v>
      </c>
    </row>
    <row r="4282" spans="1:119" x14ac:dyDescent="0.35">
      <c r="A4282" t="s">
        <v>105</v>
      </c>
      <c r="B4282">
        <v>503567</v>
      </c>
      <c r="C4282">
        <v>6359</v>
      </c>
      <c r="D4282">
        <v>125229</v>
      </c>
      <c r="E4282">
        <v>13662</v>
      </c>
      <c r="F4282">
        <v>0</v>
      </c>
      <c r="G4282" t="s">
        <v>106</v>
      </c>
      <c r="H4282" t="s">
        <v>106</v>
      </c>
      <c r="I4282" t="s">
        <v>106</v>
      </c>
      <c r="J4282" t="s">
        <v>107</v>
      </c>
      <c r="K4282" t="s">
        <v>108</v>
      </c>
      <c r="L4282" t="s">
        <v>109</v>
      </c>
      <c r="M4282" t="s">
        <v>110</v>
      </c>
      <c r="N4282" t="s">
        <v>9606</v>
      </c>
      <c r="O4282" t="s">
        <v>3263</v>
      </c>
      <c r="P4282">
        <v>8177</v>
      </c>
      <c r="Q4282">
        <v>480</v>
      </c>
      <c r="R4282">
        <v>0</v>
      </c>
      <c r="S4282">
        <v>160</v>
      </c>
      <c r="T4282">
        <v>0</v>
      </c>
      <c r="U4282">
        <v>675</v>
      </c>
      <c r="V4282">
        <v>675</v>
      </c>
      <c r="W4282">
        <v>160</v>
      </c>
      <c r="X4282">
        <v>300</v>
      </c>
      <c r="Y4282">
        <v>0</v>
      </c>
      <c r="Z4282">
        <v>300</v>
      </c>
      <c r="AD4282" s="1">
        <v>41301.333333333336</v>
      </c>
      <c r="AE4282" s="1">
        <v>41324.708333333336</v>
      </c>
      <c r="AG4282" s="1">
        <v>41230.333333333336</v>
      </c>
      <c r="AH4282" s="1">
        <v>41252.708333333336</v>
      </c>
      <c r="AI4282" s="1">
        <v>41230.333333333336</v>
      </c>
      <c r="AJ4282" s="1">
        <v>41252.708333333336</v>
      </c>
      <c r="AK4282" s="1">
        <v>41230.333333333336</v>
      </c>
      <c r="AL4282" s="1">
        <v>41252.708333333336</v>
      </c>
      <c r="AM4282" s="1">
        <v>41301.333333333336</v>
      </c>
      <c r="AN4282" s="1">
        <v>41324.708333333336</v>
      </c>
      <c r="AP4282" t="s">
        <v>113</v>
      </c>
      <c r="AU4282" t="s">
        <v>9607</v>
      </c>
      <c r="AY4282" t="s">
        <v>106</v>
      </c>
      <c r="AZ4282">
        <v>0</v>
      </c>
      <c r="BA4282">
        <v>0</v>
      </c>
      <c r="BD4282" s="3">
        <v>41321.662499999999</v>
      </c>
      <c r="BE4282" s="3">
        <v>41321.663888888892</v>
      </c>
      <c r="BF4282" t="s">
        <v>115</v>
      </c>
      <c r="BG4282" t="s">
        <v>115</v>
      </c>
      <c r="BH4282">
        <v>8149</v>
      </c>
      <c r="BM4282">
        <v>43540</v>
      </c>
      <c r="BR4282" t="s">
        <v>1299</v>
      </c>
      <c r="BS4282" t="s">
        <v>1300</v>
      </c>
      <c r="BU4282">
        <v>1</v>
      </c>
      <c r="BV4282" t="s">
        <v>118</v>
      </c>
      <c r="BX4282" t="s">
        <v>119</v>
      </c>
      <c r="BY4282" t="s">
        <v>119</v>
      </c>
      <c r="BZ4282" t="s">
        <v>119</v>
      </c>
      <c r="CA4282">
        <v>1</v>
      </c>
      <c r="CC4282" t="s">
        <v>120</v>
      </c>
      <c r="CH4282">
        <v>540</v>
      </c>
      <c r="CI4282">
        <v>29700</v>
      </c>
      <c r="CJ4282" t="s">
        <v>106</v>
      </c>
      <c r="CK4282" t="s">
        <v>106</v>
      </c>
      <c r="CL4282" s="2" t="s">
        <v>3249</v>
      </c>
      <c r="CM4282" t="s">
        <v>3250</v>
      </c>
      <c r="CO4282">
        <v>125228</v>
      </c>
      <c r="CQ4282">
        <v>0</v>
      </c>
      <c r="CR4282">
        <v>0</v>
      </c>
      <c r="CS4282">
        <v>0</v>
      </c>
      <c r="CY4282" t="s">
        <v>123</v>
      </c>
      <c r="CZ4282" t="s">
        <v>124</v>
      </c>
      <c r="DD4282" t="str" cm="1">
        <f t="array" ref="DD4282">TEXT(_xlfn.SEQUENCE(1, DATEDIF(AG4282, AH4282, "m") + 1, AG4282, 30), "YYYY-APMM")</f>
        <v>2012-AP11</v>
      </c>
      <c r="DN4282">
        <f t="shared" si="132"/>
        <v>675</v>
      </c>
      <c r="DO4282" t="str">
        <f t="shared" si="133"/>
        <v>LABOR - CIVIL</v>
      </c>
    </row>
    <row r="4283" spans="1:119" x14ac:dyDescent="0.35">
      <c r="A4283" t="s">
        <v>105</v>
      </c>
      <c r="B4283">
        <v>503568</v>
      </c>
      <c r="C4283">
        <v>6359</v>
      </c>
      <c r="D4283">
        <v>125229</v>
      </c>
      <c r="E4283">
        <v>13662</v>
      </c>
      <c r="F4283">
        <v>0</v>
      </c>
      <c r="G4283" t="s">
        <v>106</v>
      </c>
      <c r="H4283" t="s">
        <v>106</v>
      </c>
      <c r="I4283" t="s">
        <v>106</v>
      </c>
      <c r="J4283" t="s">
        <v>107</v>
      </c>
      <c r="K4283" t="s">
        <v>108</v>
      </c>
      <c r="L4283" t="s">
        <v>109</v>
      </c>
      <c r="M4283" t="s">
        <v>110</v>
      </c>
      <c r="N4283" t="s">
        <v>9608</v>
      </c>
      <c r="O4283" t="s">
        <v>3257</v>
      </c>
      <c r="P4283">
        <v>8177</v>
      </c>
      <c r="Q4283">
        <v>480</v>
      </c>
      <c r="R4283">
        <v>0</v>
      </c>
      <c r="S4283">
        <v>160</v>
      </c>
      <c r="T4283">
        <v>0</v>
      </c>
      <c r="U4283">
        <v>2687.5</v>
      </c>
      <c r="V4283">
        <v>2687.5</v>
      </c>
      <c r="W4283">
        <v>160</v>
      </c>
      <c r="X4283">
        <v>1750</v>
      </c>
      <c r="Y4283">
        <v>0</v>
      </c>
      <c r="Z4283">
        <v>1750</v>
      </c>
      <c r="AD4283" s="1">
        <v>41307.333333333336</v>
      </c>
      <c r="AE4283" s="1">
        <v>41330.708333333336</v>
      </c>
      <c r="AG4283" s="1">
        <v>41235.333333333336</v>
      </c>
      <c r="AH4283" s="1">
        <v>41258.708333333336</v>
      </c>
      <c r="AI4283" s="1">
        <v>41235.333333333336</v>
      </c>
      <c r="AJ4283" s="1">
        <v>41258.708333333336</v>
      </c>
      <c r="AK4283" s="1">
        <v>41235.333333333336</v>
      </c>
      <c r="AL4283" s="1">
        <v>41258.708333333336</v>
      </c>
      <c r="AM4283" s="1">
        <v>41307.333333333336</v>
      </c>
      <c r="AN4283" s="1">
        <v>41330.708333333336</v>
      </c>
      <c r="AP4283" t="s">
        <v>113</v>
      </c>
      <c r="AU4283" t="s">
        <v>9609</v>
      </c>
      <c r="AY4283" t="s">
        <v>106</v>
      </c>
      <c r="AZ4283">
        <v>0</v>
      </c>
      <c r="BA4283">
        <v>0</v>
      </c>
      <c r="BD4283" s="3">
        <v>41321.662499999999</v>
      </c>
      <c r="BE4283" s="3">
        <v>41321.663888888892</v>
      </c>
      <c r="BF4283" t="s">
        <v>115</v>
      </c>
      <c r="BG4283" t="s">
        <v>115</v>
      </c>
      <c r="BH4283">
        <v>8149</v>
      </c>
      <c r="BM4283">
        <v>43540</v>
      </c>
      <c r="BR4283" t="s">
        <v>1299</v>
      </c>
      <c r="BS4283" t="s">
        <v>1300</v>
      </c>
      <c r="BU4283">
        <v>1</v>
      </c>
      <c r="BV4283" t="s">
        <v>118</v>
      </c>
      <c r="BX4283" t="s">
        <v>119</v>
      </c>
      <c r="BY4283" t="s">
        <v>119</v>
      </c>
      <c r="BZ4283" t="s">
        <v>119</v>
      </c>
      <c r="CA4283">
        <v>1</v>
      </c>
      <c r="CC4283" t="s">
        <v>120</v>
      </c>
      <c r="CH4283">
        <v>540</v>
      </c>
      <c r="CI4283">
        <v>29700</v>
      </c>
      <c r="CJ4283" t="s">
        <v>106</v>
      </c>
      <c r="CK4283" t="s">
        <v>106</v>
      </c>
      <c r="CL4283" s="2" t="s">
        <v>3249</v>
      </c>
      <c r="CM4283" t="s">
        <v>3250</v>
      </c>
      <c r="CO4283">
        <v>125228</v>
      </c>
      <c r="CQ4283">
        <v>0</v>
      </c>
      <c r="CR4283">
        <v>0</v>
      </c>
      <c r="CS4283">
        <v>0</v>
      </c>
      <c r="CY4283" t="s">
        <v>123</v>
      </c>
      <c r="CZ4283" t="s">
        <v>124</v>
      </c>
      <c r="DD4283" t="str" cm="1">
        <f t="array" ref="DD4283">TEXT(_xlfn.SEQUENCE(1, DATEDIF(AG4283, AH4283, "m") + 1, AG4283, 30), "YYYY-APMM")</f>
        <v>2012-AP11</v>
      </c>
      <c r="DN4283">
        <f t="shared" si="132"/>
        <v>2687.5</v>
      </c>
      <c r="DO4283" t="str">
        <f t="shared" si="133"/>
        <v>LABOR - CIVIL</v>
      </c>
    </row>
    <row r="4284" spans="1:119" x14ac:dyDescent="0.35">
      <c r="A4284" t="s">
        <v>105</v>
      </c>
      <c r="B4284">
        <v>503569</v>
      </c>
      <c r="C4284">
        <v>6359</v>
      </c>
      <c r="D4284">
        <v>125229</v>
      </c>
      <c r="E4284">
        <v>13662</v>
      </c>
      <c r="F4284">
        <v>0</v>
      </c>
      <c r="G4284" t="s">
        <v>106</v>
      </c>
      <c r="H4284" t="s">
        <v>106</v>
      </c>
      <c r="I4284" t="s">
        <v>106</v>
      </c>
      <c r="J4284" t="s">
        <v>107</v>
      </c>
      <c r="K4284" t="s">
        <v>108</v>
      </c>
      <c r="L4284" t="s">
        <v>109</v>
      </c>
      <c r="M4284" t="s">
        <v>110</v>
      </c>
      <c r="N4284" t="s">
        <v>9610</v>
      </c>
      <c r="O4284" t="s">
        <v>3260</v>
      </c>
      <c r="P4284">
        <v>8177</v>
      </c>
      <c r="Q4284">
        <v>480</v>
      </c>
      <c r="R4284">
        <v>480</v>
      </c>
      <c r="S4284">
        <v>160</v>
      </c>
      <c r="T4284">
        <v>0</v>
      </c>
      <c r="U4284">
        <v>775</v>
      </c>
      <c r="V4284">
        <v>775</v>
      </c>
      <c r="W4284">
        <v>160</v>
      </c>
      <c r="X4284">
        <v>400</v>
      </c>
      <c r="Y4284">
        <v>0</v>
      </c>
      <c r="Z4284">
        <v>400</v>
      </c>
      <c r="AD4284" s="1">
        <v>41312.333333333336</v>
      </c>
      <c r="AE4284" s="1">
        <v>41336.708333333336</v>
      </c>
      <c r="AG4284" s="1">
        <v>41241.333333333336</v>
      </c>
      <c r="AH4284" s="1">
        <v>41265.708333333336</v>
      </c>
      <c r="AI4284" s="1">
        <v>41241.333333333336</v>
      </c>
      <c r="AJ4284" s="1">
        <v>41265.708333333336</v>
      </c>
      <c r="AK4284" s="1">
        <v>41241.333333333336</v>
      </c>
      <c r="AL4284" s="1">
        <v>41265.708333333336</v>
      </c>
      <c r="AM4284" s="1">
        <v>41312.333333333336</v>
      </c>
      <c r="AN4284" s="1">
        <v>41336.708333333336</v>
      </c>
      <c r="AP4284" t="s">
        <v>113</v>
      </c>
      <c r="AU4284" t="s">
        <v>9611</v>
      </c>
      <c r="AY4284" t="s">
        <v>106</v>
      </c>
      <c r="AZ4284">
        <v>0</v>
      </c>
      <c r="BA4284">
        <v>0</v>
      </c>
      <c r="BD4284" s="3">
        <v>41321.662499999999</v>
      </c>
      <c r="BE4284" s="3">
        <v>41321.663888888892</v>
      </c>
      <c r="BF4284" t="s">
        <v>115</v>
      </c>
      <c r="BG4284" t="s">
        <v>115</v>
      </c>
      <c r="BH4284">
        <v>8149</v>
      </c>
      <c r="BM4284">
        <v>43540</v>
      </c>
      <c r="BR4284" t="s">
        <v>1299</v>
      </c>
      <c r="BS4284" t="s">
        <v>1300</v>
      </c>
      <c r="BU4284">
        <v>1</v>
      </c>
      <c r="BV4284" t="s">
        <v>118</v>
      </c>
      <c r="BX4284" t="s">
        <v>119</v>
      </c>
      <c r="BY4284" t="s">
        <v>119</v>
      </c>
      <c r="BZ4284" t="s">
        <v>119</v>
      </c>
      <c r="CA4284">
        <v>1</v>
      </c>
      <c r="CC4284" t="s">
        <v>120</v>
      </c>
      <c r="CH4284">
        <v>540</v>
      </c>
      <c r="CI4284">
        <v>29700</v>
      </c>
      <c r="CJ4284" t="s">
        <v>106</v>
      </c>
      <c r="CK4284" t="s">
        <v>106</v>
      </c>
      <c r="CL4284" s="2" t="s">
        <v>3249</v>
      </c>
      <c r="CM4284" t="s">
        <v>3250</v>
      </c>
      <c r="CO4284">
        <v>125228</v>
      </c>
      <c r="CQ4284">
        <v>0</v>
      </c>
      <c r="CR4284">
        <v>0</v>
      </c>
      <c r="CS4284">
        <v>0</v>
      </c>
      <c r="CY4284" t="s">
        <v>123</v>
      </c>
      <c r="CZ4284" t="s">
        <v>124</v>
      </c>
      <c r="DD4284" t="str" cm="1">
        <f t="array" ref="DD4284">TEXT(_xlfn.SEQUENCE(1, DATEDIF(AG4284, AH4284, "m") + 1, AG4284, 30), "YYYY-APMM")</f>
        <v>2012-AP11</v>
      </c>
      <c r="DN4284">
        <f t="shared" si="132"/>
        <v>775</v>
      </c>
      <c r="DO4284" t="str">
        <f t="shared" si="133"/>
        <v>LABOR - CIVIL</v>
      </c>
    </row>
    <row r="4285" spans="1:119" x14ac:dyDescent="0.35">
      <c r="A4285" t="s">
        <v>105</v>
      </c>
      <c r="B4285">
        <v>503570</v>
      </c>
      <c r="C4285">
        <v>6359</v>
      </c>
      <c r="D4285">
        <v>125229</v>
      </c>
      <c r="E4285">
        <v>13662</v>
      </c>
      <c r="F4285">
        <v>0</v>
      </c>
      <c r="G4285" t="s">
        <v>106</v>
      </c>
      <c r="H4285" t="s">
        <v>106</v>
      </c>
      <c r="I4285" t="s">
        <v>106</v>
      </c>
      <c r="J4285" t="s">
        <v>107</v>
      </c>
      <c r="K4285" t="s">
        <v>108</v>
      </c>
      <c r="L4285" t="s">
        <v>109</v>
      </c>
      <c r="M4285" t="s">
        <v>110</v>
      </c>
      <c r="N4285" t="s">
        <v>9612</v>
      </c>
      <c r="O4285" t="s">
        <v>3266</v>
      </c>
      <c r="P4285">
        <v>12515</v>
      </c>
      <c r="Q4285">
        <v>0</v>
      </c>
      <c r="R4285">
        <v>0</v>
      </c>
      <c r="S4285">
        <v>40</v>
      </c>
      <c r="T4285">
        <v>0</v>
      </c>
      <c r="U4285">
        <v>40</v>
      </c>
      <c r="V4285">
        <v>40</v>
      </c>
      <c r="W4285">
        <v>40</v>
      </c>
      <c r="X4285">
        <v>0</v>
      </c>
      <c r="Y4285">
        <v>0</v>
      </c>
      <c r="Z4285">
        <v>0</v>
      </c>
      <c r="AD4285" s="1">
        <v>41241.333333333336</v>
      </c>
      <c r="AE4285" s="1">
        <v>41246.708333333336</v>
      </c>
      <c r="AG4285" s="1">
        <v>41241.333333333336</v>
      </c>
      <c r="AH4285" s="1">
        <v>41246.708333333336</v>
      </c>
      <c r="AI4285" s="1">
        <v>41241.333333333336</v>
      </c>
      <c r="AJ4285" s="1">
        <v>41246.708333333336</v>
      </c>
      <c r="AK4285" s="1">
        <v>41241.333333333336</v>
      </c>
      <c r="AL4285" s="1">
        <v>41246.708333333336</v>
      </c>
      <c r="AM4285" s="1">
        <v>41241.333333333336</v>
      </c>
      <c r="AN4285" s="1">
        <v>41246.708333333336</v>
      </c>
      <c r="AP4285" t="s">
        <v>113</v>
      </c>
      <c r="AU4285" t="s">
        <v>9613</v>
      </c>
      <c r="AV4285" t="s">
        <v>1143</v>
      </c>
      <c r="AY4285" t="s">
        <v>119</v>
      </c>
      <c r="AZ4285">
        <v>0</v>
      </c>
      <c r="BA4285">
        <v>0</v>
      </c>
      <c r="BD4285" s="3">
        <v>41321.662499999999</v>
      </c>
      <c r="BE4285" s="3">
        <v>41321.663888888892</v>
      </c>
      <c r="BF4285" t="s">
        <v>115</v>
      </c>
      <c r="BG4285" t="s">
        <v>115</v>
      </c>
      <c r="BM4285">
        <v>45403</v>
      </c>
      <c r="BR4285" t="s">
        <v>1253</v>
      </c>
      <c r="BS4285" t="s">
        <v>1254</v>
      </c>
      <c r="BU4285">
        <v>1</v>
      </c>
      <c r="BV4285" t="s">
        <v>118</v>
      </c>
      <c r="BX4285" t="s">
        <v>119</v>
      </c>
      <c r="BY4285" t="s">
        <v>119</v>
      </c>
      <c r="BZ4285" t="s">
        <v>106</v>
      </c>
      <c r="CA4285">
        <v>1</v>
      </c>
      <c r="CC4285" t="s">
        <v>120</v>
      </c>
      <c r="CH4285">
        <v>540</v>
      </c>
      <c r="CI4285">
        <v>29700</v>
      </c>
      <c r="CJ4285" t="s">
        <v>106</v>
      </c>
      <c r="CK4285" t="s">
        <v>106</v>
      </c>
      <c r="CL4285" s="2" t="s">
        <v>3249</v>
      </c>
      <c r="CM4285" t="s">
        <v>3250</v>
      </c>
      <c r="CO4285">
        <v>125228</v>
      </c>
      <c r="CQ4285">
        <v>0</v>
      </c>
      <c r="CR4285">
        <v>0</v>
      </c>
      <c r="CS4285">
        <v>0</v>
      </c>
      <c r="CY4285" t="s">
        <v>123</v>
      </c>
      <c r="CZ4285" t="s">
        <v>124</v>
      </c>
      <c r="DD4285" t="str" cm="1">
        <f t="array" ref="DD4285">TEXT(_xlfn.SEQUENCE(1, DATEDIF(AG4285, AH4285, "m") + 1, AG4285, 30), "YYYY-APMM")</f>
        <v>2012-AP11</v>
      </c>
      <c r="DN4285">
        <f t="shared" si="132"/>
        <v>40</v>
      </c>
      <c r="DO4285" t="str">
        <f t="shared" si="133"/>
        <v>QUANTITY SURVEYOUR</v>
      </c>
    </row>
    <row r="4286" spans="1:119" x14ac:dyDescent="0.35">
      <c r="A4286" t="s">
        <v>105</v>
      </c>
      <c r="B4286">
        <v>503571</v>
      </c>
      <c r="C4286">
        <v>6359</v>
      </c>
      <c r="D4286">
        <v>125229</v>
      </c>
      <c r="E4286">
        <v>13662</v>
      </c>
      <c r="F4286">
        <v>0</v>
      </c>
      <c r="G4286" t="s">
        <v>106</v>
      </c>
      <c r="H4286" t="s">
        <v>106</v>
      </c>
      <c r="I4286" t="s">
        <v>106</v>
      </c>
      <c r="J4286" t="s">
        <v>107</v>
      </c>
      <c r="K4286" t="s">
        <v>108</v>
      </c>
      <c r="L4286" t="s">
        <v>109</v>
      </c>
      <c r="M4286" t="s">
        <v>110</v>
      </c>
      <c r="N4286" t="s">
        <v>9614</v>
      </c>
      <c r="O4286" t="s">
        <v>3270</v>
      </c>
      <c r="Q4286">
        <v>0</v>
      </c>
      <c r="R4286">
        <v>0</v>
      </c>
      <c r="S4286">
        <v>112</v>
      </c>
      <c r="T4286">
        <v>0</v>
      </c>
      <c r="U4286">
        <v>0</v>
      </c>
      <c r="V4286">
        <v>0</v>
      </c>
      <c r="W4286">
        <v>112</v>
      </c>
      <c r="X4286">
        <v>0</v>
      </c>
      <c r="Y4286">
        <v>0</v>
      </c>
      <c r="Z4286">
        <v>0</v>
      </c>
      <c r="AD4286" s="1">
        <v>41247.333333333336</v>
      </c>
      <c r="AE4286" s="1">
        <v>41263.708333333336</v>
      </c>
      <c r="AG4286" s="1">
        <v>41247.333333333336</v>
      </c>
      <c r="AH4286" s="1">
        <v>41263.708333333336</v>
      </c>
      <c r="AI4286" s="1">
        <v>41247.333333333336</v>
      </c>
      <c r="AJ4286" s="1">
        <v>41263.708333333336</v>
      </c>
      <c r="AK4286" s="1">
        <v>41247.333333333336</v>
      </c>
      <c r="AL4286" s="1">
        <v>41263.708333333336</v>
      </c>
      <c r="AM4286" s="1">
        <v>41247.333333333336</v>
      </c>
      <c r="AN4286" s="1">
        <v>41263.708333333336</v>
      </c>
      <c r="AP4286" t="s">
        <v>113</v>
      </c>
      <c r="AU4286" t="s">
        <v>9615</v>
      </c>
      <c r="AV4286" t="s">
        <v>1150</v>
      </c>
      <c r="AY4286" t="s">
        <v>119</v>
      </c>
      <c r="AZ4286">
        <v>0</v>
      </c>
      <c r="BA4286">
        <v>0</v>
      </c>
      <c r="BD4286" s="3">
        <v>41321.662499999999</v>
      </c>
      <c r="BE4286" s="3">
        <v>41321.663888888892</v>
      </c>
      <c r="BF4286" t="s">
        <v>115</v>
      </c>
      <c r="BG4286" t="s">
        <v>115</v>
      </c>
      <c r="CH4286">
        <v>540</v>
      </c>
      <c r="CI4286">
        <v>29700</v>
      </c>
      <c r="CJ4286" t="s">
        <v>106</v>
      </c>
      <c r="CK4286" t="s">
        <v>106</v>
      </c>
      <c r="CL4286" s="2" t="s">
        <v>3249</v>
      </c>
      <c r="CM4286" t="s">
        <v>3250</v>
      </c>
      <c r="CO4286">
        <v>125228</v>
      </c>
      <c r="CQ4286">
        <v>0</v>
      </c>
      <c r="CR4286">
        <v>0</v>
      </c>
      <c r="CS4286">
        <v>0</v>
      </c>
      <c r="CY4286" t="s">
        <v>123</v>
      </c>
      <c r="CZ4286" t="s">
        <v>124</v>
      </c>
      <c r="DD4286" t="str" cm="1">
        <f t="array" ref="DD4286">TEXT(_xlfn.SEQUENCE(1, DATEDIF(AG4286, AH4286, "m") + 1, AG4286, 30), "YYYY-APMM")</f>
        <v>2012-AP12</v>
      </c>
      <c r="DN4286">
        <f t="shared" si="132"/>
        <v>0</v>
      </c>
      <c r="DO4286">
        <f t="shared" si="133"/>
        <v>0</v>
      </c>
    </row>
    <row r="4287" spans="1:119" x14ac:dyDescent="0.35">
      <c r="A4287" t="s">
        <v>105</v>
      </c>
      <c r="B4287">
        <v>503572</v>
      </c>
      <c r="C4287">
        <v>6359</v>
      </c>
      <c r="D4287">
        <v>125229</v>
      </c>
      <c r="E4287">
        <v>13662</v>
      </c>
      <c r="F4287">
        <v>0</v>
      </c>
      <c r="G4287" t="s">
        <v>106</v>
      </c>
      <c r="H4287" t="s">
        <v>106</v>
      </c>
      <c r="I4287" t="s">
        <v>106</v>
      </c>
      <c r="J4287" t="s">
        <v>107</v>
      </c>
      <c r="K4287" t="s">
        <v>108</v>
      </c>
      <c r="L4287" t="s">
        <v>109</v>
      </c>
      <c r="M4287" t="s">
        <v>110</v>
      </c>
      <c r="N4287" t="s">
        <v>9616</v>
      </c>
      <c r="O4287" t="s">
        <v>3273</v>
      </c>
      <c r="P4287">
        <v>12515</v>
      </c>
      <c r="Q4287">
        <v>0</v>
      </c>
      <c r="R4287">
        <v>0</v>
      </c>
      <c r="S4287">
        <v>56</v>
      </c>
      <c r="T4287">
        <v>0</v>
      </c>
      <c r="U4287">
        <v>40</v>
      </c>
      <c r="V4287">
        <v>40</v>
      </c>
      <c r="W4287">
        <v>56</v>
      </c>
      <c r="X4287">
        <v>0</v>
      </c>
      <c r="Y4287">
        <v>0</v>
      </c>
      <c r="Z4287">
        <v>0</v>
      </c>
      <c r="AD4287" s="1">
        <v>41265.333333333336</v>
      </c>
      <c r="AE4287" s="1">
        <v>41272.708333333336</v>
      </c>
      <c r="AG4287" s="1">
        <v>41265.333333333336</v>
      </c>
      <c r="AH4287" s="1">
        <v>41272.708333333336</v>
      </c>
      <c r="AI4287" s="1">
        <v>41265.333333333336</v>
      </c>
      <c r="AJ4287" s="1">
        <v>41272.708333333336</v>
      </c>
      <c r="AK4287" s="1">
        <v>41265.333333333336</v>
      </c>
      <c r="AL4287" s="1">
        <v>41272.708333333336</v>
      </c>
      <c r="AM4287" s="1">
        <v>41265.333333333336</v>
      </c>
      <c r="AN4287" s="1">
        <v>41272.708333333336</v>
      </c>
      <c r="AP4287" t="s">
        <v>113</v>
      </c>
      <c r="AU4287" t="s">
        <v>9617</v>
      </c>
      <c r="AV4287" t="s">
        <v>9618</v>
      </c>
      <c r="AY4287" t="s">
        <v>119</v>
      </c>
      <c r="AZ4287">
        <v>0</v>
      </c>
      <c r="BA4287">
        <v>0</v>
      </c>
      <c r="BD4287" s="3">
        <v>41321.662499999999</v>
      </c>
      <c r="BE4287" s="3">
        <v>41321.663888888892</v>
      </c>
      <c r="BF4287" t="s">
        <v>115</v>
      </c>
      <c r="BG4287" t="s">
        <v>115</v>
      </c>
      <c r="BM4287">
        <v>45403</v>
      </c>
      <c r="BR4287" t="s">
        <v>1253</v>
      </c>
      <c r="BS4287" t="s">
        <v>1254</v>
      </c>
      <c r="BU4287">
        <v>1</v>
      </c>
      <c r="BV4287" t="s">
        <v>118</v>
      </c>
      <c r="BX4287" t="s">
        <v>119</v>
      </c>
      <c r="BY4287" t="s">
        <v>119</v>
      </c>
      <c r="BZ4287" t="s">
        <v>106</v>
      </c>
      <c r="CA4287">
        <v>1</v>
      </c>
      <c r="CC4287" t="s">
        <v>120</v>
      </c>
      <c r="CH4287">
        <v>540</v>
      </c>
      <c r="CI4287">
        <v>29700</v>
      </c>
      <c r="CJ4287" t="s">
        <v>106</v>
      </c>
      <c r="CK4287" t="s">
        <v>106</v>
      </c>
      <c r="CL4287" s="2" t="s">
        <v>3249</v>
      </c>
      <c r="CM4287" t="s">
        <v>3250</v>
      </c>
      <c r="CO4287">
        <v>125228</v>
      </c>
      <c r="CQ4287">
        <v>0</v>
      </c>
      <c r="CR4287">
        <v>0</v>
      </c>
      <c r="CS4287">
        <v>0</v>
      </c>
      <c r="CY4287" t="s">
        <v>123</v>
      </c>
      <c r="CZ4287" t="s">
        <v>124</v>
      </c>
      <c r="DD4287" t="str" cm="1">
        <f t="array" ref="DD4287">TEXT(_xlfn.SEQUENCE(1, DATEDIF(AG4287, AH4287, "m") + 1, AG4287, 30), "YYYY-APMM")</f>
        <v>2012-AP12</v>
      </c>
      <c r="DN4287">
        <f t="shared" si="132"/>
        <v>40</v>
      </c>
      <c r="DO4287" t="str">
        <f t="shared" si="133"/>
        <v>QUANTITY SURVEYOUR</v>
      </c>
    </row>
    <row r="4288" spans="1:119" x14ac:dyDescent="0.35">
      <c r="A4288" t="s">
        <v>105</v>
      </c>
      <c r="B4288">
        <v>503573</v>
      </c>
      <c r="C4288">
        <v>6359</v>
      </c>
      <c r="D4288">
        <v>125229</v>
      </c>
      <c r="E4288">
        <v>13662</v>
      </c>
      <c r="F4288">
        <v>0</v>
      </c>
      <c r="G4288" t="s">
        <v>106</v>
      </c>
      <c r="H4288" t="s">
        <v>106</v>
      </c>
      <c r="I4288" t="s">
        <v>106</v>
      </c>
      <c r="J4288" t="s">
        <v>107</v>
      </c>
      <c r="K4288" t="s">
        <v>108</v>
      </c>
      <c r="L4288" t="s">
        <v>109</v>
      </c>
      <c r="M4288" t="s">
        <v>110</v>
      </c>
      <c r="N4288" t="s">
        <v>9619</v>
      </c>
      <c r="O4288" t="s">
        <v>3277</v>
      </c>
      <c r="Q4288">
        <v>0</v>
      </c>
      <c r="R4288">
        <v>0</v>
      </c>
      <c r="S4288">
        <v>112</v>
      </c>
      <c r="T4288">
        <v>0</v>
      </c>
      <c r="U4288">
        <v>0</v>
      </c>
      <c r="V4288">
        <v>0</v>
      </c>
      <c r="W4288">
        <v>112</v>
      </c>
      <c r="X4288">
        <v>0</v>
      </c>
      <c r="Y4288">
        <v>0</v>
      </c>
      <c r="Z4288">
        <v>0</v>
      </c>
      <c r="AD4288" s="1">
        <v>41273.333333333336</v>
      </c>
      <c r="AE4288" s="1">
        <v>41288.708333333336</v>
      </c>
      <c r="AG4288" s="1">
        <v>41273.333333333336</v>
      </c>
      <c r="AH4288" s="1">
        <v>41288.708333333336</v>
      </c>
      <c r="AI4288" s="1">
        <v>41273.333333333336</v>
      </c>
      <c r="AJ4288" s="1">
        <v>41288.708333333336</v>
      </c>
      <c r="AK4288" s="1">
        <v>41273.333333333336</v>
      </c>
      <c r="AL4288" s="1">
        <v>41288.708333333336</v>
      </c>
      <c r="AM4288" s="1">
        <v>41273.333333333336</v>
      </c>
      <c r="AN4288" s="1">
        <v>41288.708333333336</v>
      </c>
      <c r="AP4288" t="s">
        <v>113</v>
      </c>
      <c r="AU4288" t="s">
        <v>9620</v>
      </c>
      <c r="AV4288" t="s">
        <v>9621</v>
      </c>
      <c r="AY4288" t="s">
        <v>119</v>
      </c>
      <c r="AZ4288">
        <v>0</v>
      </c>
      <c r="BA4288">
        <v>0</v>
      </c>
      <c r="BD4288" s="3">
        <v>41321.662499999999</v>
      </c>
      <c r="BE4288" s="3">
        <v>41321.663888888892</v>
      </c>
      <c r="BF4288" t="s">
        <v>115</v>
      </c>
      <c r="BG4288" t="s">
        <v>115</v>
      </c>
      <c r="CH4288">
        <v>540</v>
      </c>
      <c r="CI4288">
        <v>29700</v>
      </c>
      <c r="CJ4288" t="s">
        <v>106</v>
      </c>
      <c r="CK4288" t="s">
        <v>106</v>
      </c>
      <c r="CL4288" s="2" t="s">
        <v>3249</v>
      </c>
      <c r="CM4288" t="s">
        <v>3250</v>
      </c>
      <c r="CO4288">
        <v>125228</v>
      </c>
      <c r="CQ4288">
        <v>0</v>
      </c>
      <c r="CR4288">
        <v>0</v>
      </c>
      <c r="CS4288">
        <v>0</v>
      </c>
      <c r="CY4288" t="s">
        <v>123</v>
      </c>
      <c r="CZ4288" t="s">
        <v>124</v>
      </c>
      <c r="DD4288" t="str" cm="1">
        <f t="array" ref="DD4288">TEXT(_xlfn.SEQUENCE(1, DATEDIF(AG4288, AH4288, "m") + 1, AG4288, 30), "YYYY-APMM")</f>
        <v>2012-AP12</v>
      </c>
      <c r="DN4288">
        <f t="shared" si="132"/>
        <v>0</v>
      </c>
      <c r="DO4288">
        <f t="shared" si="133"/>
        <v>0</v>
      </c>
    </row>
    <row r="4289" spans="1:119" x14ac:dyDescent="0.35">
      <c r="A4289" t="s">
        <v>105</v>
      </c>
      <c r="B4289">
        <v>503574</v>
      </c>
      <c r="C4289">
        <v>6359</v>
      </c>
      <c r="D4289">
        <v>125229</v>
      </c>
      <c r="E4289">
        <v>13662</v>
      </c>
      <c r="F4289">
        <v>0</v>
      </c>
      <c r="G4289" t="s">
        <v>106</v>
      </c>
      <c r="H4289" t="s">
        <v>106</v>
      </c>
      <c r="I4289" t="s">
        <v>106</v>
      </c>
      <c r="J4289" t="s">
        <v>107</v>
      </c>
      <c r="K4289" t="s">
        <v>108</v>
      </c>
      <c r="L4289" t="s">
        <v>109</v>
      </c>
      <c r="M4289" t="s">
        <v>110</v>
      </c>
      <c r="N4289" t="s">
        <v>9622</v>
      </c>
      <c r="O4289" t="s">
        <v>3281</v>
      </c>
      <c r="P4289">
        <v>8180</v>
      </c>
      <c r="Q4289">
        <v>0</v>
      </c>
      <c r="R4289">
        <v>0</v>
      </c>
      <c r="S4289">
        <v>200</v>
      </c>
      <c r="T4289">
        <v>0</v>
      </c>
      <c r="U4289">
        <v>326</v>
      </c>
      <c r="V4289">
        <v>326</v>
      </c>
      <c r="W4289">
        <v>200</v>
      </c>
      <c r="X4289">
        <v>0</v>
      </c>
      <c r="Y4289">
        <v>0</v>
      </c>
      <c r="Z4289">
        <v>0</v>
      </c>
      <c r="AD4289" s="1">
        <v>41289.333333333336</v>
      </c>
      <c r="AE4289" s="1">
        <v>41318.708333333336</v>
      </c>
      <c r="AG4289" s="1">
        <v>41289.333333333336</v>
      </c>
      <c r="AH4289" s="1">
        <v>41318.708333333336</v>
      </c>
      <c r="AI4289" s="1">
        <v>41289.333333333336</v>
      </c>
      <c r="AJ4289" s="1">
        <v>41318.708333333336</v>
      </c>
      <c r="AK4289" s="1">
        <v>41289.333333333336</v>
      </c>
      <c r="AL4289" s="1">
        <v>41318.708333333336</v>
      </c>
      <c r="AM4289" s="1">
        <v>41289.333333333336</v>
      </c>
      <c r="AN4289" s="1">
        <v>41318.708333333336</v>
      </c>
      <c r="AP4289" t="s">
        <v>113</v>
      </c>
      <c r="AU4289" t="s">
        <v>9623</v>
      </c>
      <c r="AV4289" t="s">
        <v>9624</v>
      </c>
      <c r="AY4289" t="s">
        <v>119</v>
      </c>
      <c r="AZ4289">
        <v>0</v>
      </c>
      <c r="BA4289">
        <v>0</v>
      </c>
      <c r="BD4289" s="3">
        <v>41321.662499999999</v>
      </c>
      <c r="BE4289" s="3">
        <v>41321.663888888892</v>
      </c>
      <c r="BF4289" t="s">
        <v>115</v>
      </c>
      <c r="BG4289" t="s">
        <v>115</v>
      </c>
      <c r="BH4289">
        <v>8149</v>
      </c>
      <c r="BM4289">
        <v>43571</v>
      </c>
      <c r="BR4289" t="s">
        <v>3254</v>
      </c>
      <c r="BS4289" t="s">
        <v>3255</v>
      </c>
      <c r="BU4289">
        <v>1</v>
      </c>
      <c r="BV4289" t="s">
        <v>118</v>
      </c>
      <c r="BX4289" t="s">
        <v>119</v>
      </c>
      <c r="BY4289" t="s">
        <v>119</v>
      </c>
      <c r="BZ4289" t="s">
        <v>119</v>
      </c>
      <c r="CA4289">
        <v>1</v>
      </c>
      <c r="CC4289" t="s">
        <v>120</v>
      </c>
      <c r="CH4289">
        <v>540</v>
      </c>
      <c r="CI4289">
        <v>29700</v>
      </c>
      <c r="CJ4289" t="s">
        <v>106</v>
      </c>
      <c r="CK4289" t="s">
        <v>106</v>
      </c>
      <c r="CL4289" s="2" t="s">
        <v>3249</v>
      </c>
      <c r="CM4289" t="s">
        <v>3250</v>
      </c>
      <c r="CO4289">
        <v>125228</v>
      </c>
      <c r="CQ4289">
        <v>0</v>
      </c>
      <c r="CR4289">
        <v>0</v>
      </c>
      <c r="CS4289">
        <v>0</v>
      </c>
      <c r="CY4289" t="s">
        <v>123</v>
      </c>
      <c r="CZ4289" t="s">
        <v>124</v>
      </c>
      <c r="DD4289" t="str" cm="1">
        <f t="array" ref="DD4289">TEXT(_xlfn.SEQUENCE(1, DATEDIF(AG4289, AH4289, "m") + 1, AG4289, 30), "YYYY-APMM")</f>
        <v>2013-AP01</v>
      </c>
      <c r="DN4289">
        <f t="shared" si="132"/>
        <v>326</v>
      </c>
      <c r="DO4289" t="str">
        <f t="shared" si="133"/>
        <v>ELECTRICIANS SK</v>
      </c>
    </row>
    <row r="4290" spans="1:119" x14ac:dyDescent="0.35">
      <c r="A4290" t="s">
        <v>105</v>
      </c>
      <c r="B4290">
        <v>503575</v>
      </c>
      <c r="C4290">
        <v>6359</v>
      </c>
      <c r="D4290">
        <v>125232</v>
      </c>
      <c r="E4290">
        <v>13662</v>
      </c>
      <c r="F4290">
        <v>0</v>
      </c>
      <c r="G4290" t="s">
        <v>106</v>
      </c>
      <c r="H4290" t="s">
        <v>106</v>
      </c>
      <c r="I4290" t="s">
        <v>106</v>
      </c>
      <c r="J4290" t="s">
        <v>107</v>
      </c>
      <c r="K4290" t="s">
        <v>108</v>
      </c>
      <c r="L4290" t="s">
        <v>109</v>
      </c>
      <c r="M4290" t="s">
        <v>110</v>
      </c>
      <c r="N4290" t="s">
        <v>9625</v>
      </c>
      <c r="O4290" t="s">
        <v>3216</v>
      </c>
      <c r="P4290">
        <v>8168</v>
      </c>
      <c r="Q4290">
        <v>104</v>
      </c>
      <c r="R4290">
        <v>0</v>
      </c>
      <c r="S4290">
        <v>200</v>
      </c>
      <c r="T4290">
        <v>0</v>
      </c>
      <c r="U4290">
        <v>512</v>
      </c>
      <c r="V4290">
        <v>512</v>
      </c>
      <c r="W4290">
        <v>200</v>
      </c>
      <c r="X4290">
        <v>0</v>
      </c>
      <c r="Y4290">
        <v>0</v>
      </c>
      <c r="Z4290">
        <v>0</v>
      </c>
      <c r="AD4290" s="1">
        <v>41687.333333333336</v>
      </c>
      <c r="AE4290" s="1">
        <v>41715.708333333336</v>
      </c>
      <c r="AG4290" s="1">
        <v>41671.333333333336</v>
      </c>
      <c r="AH4290" s="1">
        <v>41700.708333333336</v>
      </c>
      <c r="AI4290" s="1">
        <v>41671.333333333336</v>
      </c>
      <c r="AJ4290" s="1">
        <v>41700.708333333336</v>
      </c>
      <c r="AK4290" s="1">
        <v>41671.333333333336</v>
      </c>
      <c r="AL4290" s="1">
        <v>41700.708333333336</v>
      </c>
      <c r="AM4290" s="1">
        <v>41687.333333333336</v>
      </c>
      <c r="AN4290" s="1">
        <v>41715.708333333336</v>
      </c>
      <c r="AP4290" t="s">
        <v>113</v>
      </c>
      <c r="AU4290" t="s">
        <v>9626</v>
      </c>
      <c r="AY4290" t="s">
        <v>106</v>
      </c>
      <c r="AZ4290">
        <v>0</v>
      </c>
      <c r="BA4290">
        <v>0</v>
      </c>
      <c r="BD4290" s="3">
        <v>41321.662499999999</v>
      </c>
      <c r="BE4290" s="3">
        <v>41321.663888888892</v>
      </c>
      <c r="BF4290" t="s">
        <v>115</v>
      </c>
      <c r="BG4290" t="s">
        <v>115</v>
      </c>
      <c r="BH4290">
        <v>8149</v>
      </c>
      <c r="BM4290">
        <v>43450</v>
      </c>
      <c r="BR4290" t="s">
        <v>1309</v>
      </c>
      <c r="BS4290" t="s">
        <v>1310</v>
      </c>
      <c r="BU4290">
        <v>1</v>
      </c>
      <c r="BV4290" t="s">
        <v>118</v>
      </c>
      <c r="BX4290" t="s">
        <v>119</v>
      </c>
      <c r="BY4290" t="s">
        <v>119</v>
      </c>
      <c r="BZ4290" t="s">
        <v>119</v>
      </c>
      <c r="CA4290">
        <v>1</v>
      </c>
      <c r="CC4290" t="s">
        <v>120</v>
      </c>
      <c r="CH4290">
        <v>540</v>
      </c>
      <c r="CI4290">
        <v>30670</v>
      </c>
      <c r="CJ4290" t="s">
        <v>106</v>
      </c>
      <c r="CK4290" t="s">
        <v>106</v>
      </c>
      <c r="CL4290">
        <v>15</v>
      </c>
      <c r="CM4290" t="s">
        <v>3211</v>
      </c>
      <c r="CO4290">
        <v>125231</v>
      </c>
      <c r="CQ4290">
        <v>0</v>
      </c>
      <c r="CR4290">
        <v>0</v>
      </c>
      <c r="CS4290">
        <v>0</v>
      </c>
      <c r="CY4290" t="s">
        <v>123</v>
      </c>
      <c r="CZ4290" t="s">
        <v>124</v>
      </c>
      <c r="DD4290" t="str" cm="1">
        <f t="array" ref="DD4290:DE4290">TEXT(_xlfn.SEQUENCE(1, DATEDIF(AG4290, AH4290, "m") + 1, AG4290, 30), "YYYY-APMM")</f>
        <v>2014-AP02</v>
      </c>
      <c r="DE4290" t="str">
        <v>2014-AP03</v>
      </c>
      <c r="DN4290">
        <f t="shared" si="132"/>
        <v>256</v>
      </c>
      <c r="DO4290" t="str">
        <f t="shared" si="133"/>
        <v>BLOCK MASON SK</v>
      </c>
    </row>
    <row r="4291" spans="1:119" x14ac:dyDescent="0.35">
      <c r="A4291" t="s">
        <v>105</v>
      </c>
      <c r="B4291">
        <v>503576</v>
      </c>
      <c r="C4291">
        <v>6359</v>
      </c>
      <c r="D4291">
        <v>125232</v>
      </c>
      <c r="E4291">
        <v>13662</v>
      </c>
      <c r="F4291">
        <v>0</v>
      </c>
      <c r="G4291" t="s">
        <v>106</v>
      </c>
      <c r="H4291" t="s">
        <v>106</v>
      </c>
      <c r="I4291" t="s">
        <v>106</v>
      </c>
      <c r="J4291" t="s">
        <v>107</v>
      </c>
      <c r="K4291" t="s">
        <v>108</v>
      </c>
      <c r="L4291" t="s">
        <v>109</v>
      </c>
      <c r="M4291" t="s">
        <v>110</v>
      </c>
      <c r="N4291" t="s">
        <v>9627</v>
      </c>
      <c r="O4291" t="s">
        <v>3219</v>
      </c>
      <c r="P4291">
        <v>8178</v>
      </c>
      <c r="Q4291">
        <v>104</v>
      </c>
      <c r="R4291">
        <v>0</v>
      </c>
      <c r="S4291">
        <v>200</v>
      </c>
      <c r="T4291">
        <v>0</v>
      </c>
      <c r="U4291">
        <v>232</v>
      </c>
      <c r="V4291">
        <v>232</v>
      </c>
      <c r="W4291">
        <v>200</v>
      </c>
      <c r="X4291">
        <v>0</v>
      </c>
      <c r="Y4291">
        <v>0</v>
      </c>
      <c r="Z4291">
        <v>0</v>
      </c>
      <c r="AD4291" s="1">
        <v>41694.333333333336</v>
      </c>
      <c r="AE4291" s="1">
        <v>41722.708333333336</v>
      </c>
      <c r="AG4291" s="1">
        <v>41678.333333333336</v>
      </c>
      <c r="AH4291" s="1">
        <v>41707.708333333336</v>
      </c>
      <c r="AI4291" s="1">
        <v>41678.333333333336</v>
      </c>
      <c r="AJ4291" s="1">
        <v>41707.708333333336</v>
      </c>
      <c r="AK4291" s="1">
        <v>41678.333333333336</v>
      </c>
      <c r="AL4291" s="1">
        <v>41707.708333333336</v>
      </c>
      <c r="AM4291" s="1">
        <v>41694.333333333336</v>
      </c>
      <c r="AN4291" s="1">
        <v>41722.708333333336</v>
      </c>
      <c r="AP4291" t="s">
        <v>113</v>
      </c>
      <c r="AU4291" t="s">
        <v>9628</v>
      </c>
      <c r="AY4291" t="s">
        <v>106</v>
      </c>
      <c r="AZ4291">
        <v>0</v>
      </c>
      <c r="BA4291">
        <v>0</v>
      </c>
      <c r="BD4291" s="3">
        <v>41321.662499999999</v>
      </c>
      <c r="BE4291" s="3">
        <v>41321.663888888892</v>
      </c>
      <c r="BF4291" t="s">
        <v>115</v>
      </c>
      <c r="BG4291" t="s">
        <v>115</v>
      </c>
      <c r="BH4291">
        <v>8149</v>
      </c>
      <c r="BM4291">
        <v>43550</v>
      </c>
      <c r="BR4291" t="s">
        <v>116</v>
      </c>
      <c r="BS4291" t="s">
        <v>117</v>
      </c>
      <c r="BU4291">
        <v>1</v>
      </c>
      <c r="BV4291" t="s">
        <v>118</v>
      </c>
      <c r="BX4291" t="s">
        <v>119</v>
      </c>
      <c r="BY4291" t="s">
        <v>119</v>
      </c>
      <c r="BZ4291" t="s">
        <v>119</v>
      </c>
      <c r="CA4291">
        <v>1</v>
      </c>
      <c r="CC4291" t="s">
        <v>120</v>
      </c>
      <c r="CH4291">
        <v>540</v>
      </c>
      <c r="CI4291">
        <v>30670</v>
      </c>
      <c r="CJ4291" t="s">
        <v>106</v>
      </c>
      <c r="CK4291" t="s">
        <v>106</v>
      </c>
      <c r="CL4291">
        <v>15</v>
      </c>
      <c r="CM4291" t="s">
        <v>3211</v>
      </c>
      <c r="CO4291">
        <v>125231</v>
      </c>
      <c r="CQ4291">
        <v>0</v>
      </c>
      <c r="CR4291">
        <v>0</v>
      </c>
      <c r="CS4291">
        <v>0</v>
      </c>
      <c r="CY4291" t="s">
        <v>123</v>
      </c>
      <c r="CZ4291" t="s">
        <v>124</v>
      </c>
      <c r="DD4291" t="str" cm="1">
        <f t="array" ref="DD4291:DE4291">TEXT(_xlfn.SEQUENCE(1, DATEDIF(AG4291, AH4291, "m") + 1, AG4291, 30), "YYYY-APMM")</f>
        <v>2014-AP02</v>
      </c>
      <c r="DE4291" t="str">
        <v>2014-AP03</v>
      </c>
      <c r="DN4291">
        <f t="shared" ref="DN4291:DN4354" si="134">V4291/COUNTIF(DD4291:DF4291, "&lt;&gt;")</f>
        <v>116</v>
      </c>
      <c r="DO4291" t="str">
        <f t="shared" ref="DO4291:DO4354" si="135">BR4291</f>
        <v>LABOR- SUBCONTRACTOR</v>
      </c>
    </row>
    <row r="4292" spans="1:119" x14ac:dyDescent="0.35">
      <c r="A4292" t="s">
        <v>105</v>
      </c>
      <c r="B4292">
        <v>503577</v>
      </c>
      <c r="C4292">
        <v>6359</v>
      </c>
      <c r="D4292">
        <v>125232</v>
      </c>
      <c r="E4292">
        <v>13662</v>
      </c>
      <c r="F4292">
        <v>0</v>
      </c>
      <c r="G4292" t="s">
        <v>106</v>
      </c>
      <c r="H4292" t="s">
        <v>106</v>
      </c>
      <c r="I4292" t="s">
        <v>106</v>
      </c>
      <c r="J4292" t="s">
        <v>107</v>
      </c>
      <c r="K4292" t="s">
        <v>108</v>
      </c>
      <c r="L4292" t="s">
        <v>109</v>
      </c>
      <c r="M4292" t="s">
        <v>110</v>
      </c>
      <c r="N4292" t="s">
        <v>9629</v>
      </c>
      <c r="O4292" t="s">
        <v>3222</v>
      </c>
      <c r="P4292">
        <v>8178</v>
      </c>
      <c r="Q4292">
        <v>104</v>
      </c>
      <c r="R4292">
        <v>24</v>
      </c>
      <c r="S4292">
        <v>160</v>
      </c>
      <c r="T4292">
        <v>0</v>
      </c>
      <c r="U4292">
        <v>56</v>
      </c>
      <c r="V4292">
        <v>56</v>
      </c>
      <c r="W4292">
        <v>160</v>
      </c>
      <c r="X4292">
        <v>0</v>
      </c>
      <c r="Y4292">
        <v>0</v>
      </c>
      <c r="Z4292">
        <v>0</v>
      </c>
      <c r="AD4292" s="1">
        <v>41707.333333333336</v>
      </c>
      <c r="AE4292" s="1">
        <v>41729.708333333336</v>
      </c>
      <c r="AG4292" s="1">
        <v>41692.333333333336</v>
      </c>
      <c r="AH4292" s="1">
        <v>41714.708333333336</v>
      </c>
      <c r="AI4292" s="1">
        <v>41692.333333333336</v>
      </c>
      <c r="AJ4292" s="1">
        <v>41714.708333333336</v>
      </c>
      <c r="AK4292" s="1">
        <v>41692.333333333336</v>
      </c>
      <c r="AL4292" s="1">
        <v>41714.708333333336</v>
      </c>
      <c r="AM4292" s="1">
        <v>41707.333333333336</v>
      </c>
      <c r="AN4292" s="1">
        <v>41729.708333333336</v>
      </c>
      <c r="AP4292" t="s">
        <v>113</v>
      </c>
      <c r="AU4292" t="s">
        <v>9630</v>
      </c>
      <c r="AY4292" t="s">
        <v>106</v>
      </c>
      <c r="AZ4292">
        <v>0</v>
      </c>
      <c r="BA4292">
        <v>0</v>
      </c>
      <c r="BD4292" s="3">
        <v>41321.662499999999</v>
      </c>
      <c r="BE4292" s="3">
        <v>41321.663888888892</v>
      </c>
      <c r="BF4292" t="s">
        <v>115</v>
      </c>
      <c r="BG4292" t="s">
        <v>115</v>
      </c>
      <c r="BH4292">
        <v>8149</v>
      </c>
      <c r="BM4292">
        <v>43550</v>
      </c>
      <c r="BR4292" t="s">
        <v>116</v>
      </c>
      <c r="BS4292" t="s">
        <v>117</v>
      </c>
      <c r="BU4292">
        <v>1</v>
      </c>
      <c r="BV4292" t="s">
        <v>118</v>
      </c>
      <c r="BX4292" t="s">
        <v>119</v>
      </c>
      <c r="BY4292" t="s">
        <v>119</v>
      </c>
      <c r="BZ4292" t="s">
        <v>119</v>
      </c>
      <c r="CA4292">
        <v>1</v>
      </c>
      <c r="CC4292" t="s">
        <v>120</v>
      </c>
      <c r="CH4292">
        <v>540</v>
      </c>
      <c r="CI4292">
        <v>30670</v>
      </c>
      <c r="CJ4292" t="s">
        <v>106</v>
      </c>
      <c r="CK4292" t="s">
        <v>106</v>
      </c>
      <c r="CL4292">
        <v>15</v>
      </c>
      <c r="CM4292" t="s">
        <v>3211</v>
      </c>
      <c r="CO4292">
        <v>125231</v>
      </c>
      <c r="CQ4292">
        <v>0</v>
      </c>
      <c r="CR4292">
        <v>0</v>
      </c>
      <c r="CS4292">
        <v>0</v>
      </c>
      <c r="CY4292" t="s">
        <v>123</v>
      </c>
      <c r="CZ4292" t="s">
        <v>124</v>
      </c>
      <c r="DD4292" t="str" cm="1">
        <f t="array" ref="DD4292">TEXT(_xlfn.SEQUENCE(1, DATEDIF(AG4292, AH4292, "m") + 1, AG4292, 30), "YYYY-APMM")</f>
        <v>2014-AP02</v>
      </c>
      <c r="DN4292">
        <f t="shared" si="134"/>
        <v>56</v>
      </c>
      <c r="DO4292" t="str">
        <f t="shared" si="135"/>
        <v>LABOR- SUBCONTRACTOR</v>
      </c>
    </row>
    <row r="4293" spans="1:119" x14ac:dyDescent="0.35">
      <c r="A4293" t="s">
        <v>105</v>
      </c>
      <c r="B4293">
        <v>503578</v>
      </c>
      <c r="C4293">
        <v>6359</v>
      </c>
      <c r="D4293">
        <v>125232</v>
      </c>
      <c r="E4293">
        <v>13662</v>
      </c>
      <c r="F4293">
        <v>0</v>
      </c>
      <c r="G4293" t="s">
        <v>106</v>
      </c>
      <c r="H4293" t="s">
        <v>106</v>
      </c>
      <c r="I4293" t="s">
        <v>106</v>
      </c>
      <c r="J4293" t="s">
        <v>107</v>
      </c>
      <c r="K4293" t="s">
        <v>108</v>
      </c>
      <c r="L4293" t="s">
        <v>109</v>
      </c>
      <c r="M4293" t="s">
        <v>110</v>
      </c>
      <c r="N4293" t="s">
        <v>9631</v>
      </c>
      <c r="O4293" t="s">
        <v>3225</v>
      </c>
      <c r="P4293">
        <v>8178</v>
      </c>
      <c r="Q4293">
        <v>80</v>
      </c>
      <c r="R4293">
        <v>0</v>
      </c>
      <c r="S4293">
        <v>200</v>
      </c>
      <c r="T4293">
        <v>0</v>
      </c>
      <c r="U4293">
        <v>336</v>
      </c>
      <c r="V4293">
        <v>336</v>
      </c>
      <c r="W4293">
        <v>200</v>
      </c>
      <c r="X4293">
        <v>0</v>
      </c>
      <c r="Y4293">
        <v>0</v>
      </c>
      <c r="Z4293">
        <v>0</v>
      </c>
      <c r="AD4293" s="1">
        <v>41713.333333333336</v>
      </c>
      <c r="AE4293" s="1">
        <v>41741.708333333336</v>
      </c>
      <c r="AG4293" s="1">
        <v>41701.333333333336</v>
      </c>
      <c r="AH4293" s="1">
        <v>41729.708333333336</v>
      </c>
      <c r="AI4293" s="1">
        <v>41701.333333333336</v>
      </c>
      <c r="AJ4293" s="1">
        <v>41729.708333333336</v>
      </c>
      <c r="AK4293" s="1">
        <v>41701.333333333336</v>
      </c>
      <c r="AL4293" s="1">
        <v>41729.708333333336</v>
      </c>
      <c r="AM4293" s="1">
        <v>41713.333333333336</v>
      </c>
      <c r="AN4293" s="1">
        <v>41741.708333333336</v>
      </c>
      <c r="AP4293" t="s">
        <v>113</v>
      </c>
      <c r="AU4293" t="s">
        <v>9632</v>
      </c>
      <c r="AY4293" t="s">
        <v>106</v>
      </c>
      <c r="AZ4293">
        <v>0</v>
      </c>
      <c r="BA4293">
        <v>0</v>
      </c>
      <c r="BD4293" s="3">
        <v>41321.662499999999</v>
      </c>
      <c r="BE4293" s="3">
        <v>41321.663888888892</v>
      </c>
      <c r="BF4293" t="s">
        <v>115</v>
      </c>
      <c r="BG4293" t="s">
        <v>115</v>
      </c>
      <c r="BH4293">
        <v>8149</v>
      </c>
      <c r="BM4293">
        <v>43550</v>
      </c>
      <c r="BR4293" t="s">
        <v>116</v>
      </c>
      <c r="BS4293" t="s">
        <v>117</v>
      </c>
      <c r="BU4293">
        <v>1</v>
      </c>
      <c r="BV4293" t="s">
        <v>118</v>
      </c>
      <c r="BX4293" t="s">
        <v>119</v>
      </c>
      <c r="BY4293" t="s">
        <v>119</v>
      </c>
      <c r="BZ4293" t="s">
        <v>119</v>
      </c>
      <c r="CA4293">
        <v>1</v>
      </c>
      <c r="CC4293" t="s">
        <v>120</v>
      </c>
      <c r="CH4293">
        <v>540</v>
      </c>
      <c r="CI4293">
        <v>30670</v>
      </c>
      <c r="CJ4293" t="s">
        <v>106</v>
      </c>
      <c r="CK4293" t="s">
        <v>106</v>
      </c>
      <c r="CL4293">
        <v>15</v>
      </c>
      <c r="CM4293" t="s">
        <v>3211</v>
      </c>
      <c r="CO4293">
        <v>125231</v>
      </c>
      <c r="CQ4293">
        <v>0</v>
      </c>
      <c r="CR4293">
        <v>0</v>
      </c>
      <c r="CS4293">
        <v>0</v>
      </c>
      <c r="CY4293" t="s">
        <v>123</v>
      </c>
      <c r="CZ4293" t="s">
        <v>124</v>
      </c>
      <c r="DD4293" t="str" cm="1">
        <f t="array" ref="DD4293">TEXT(_xlfn.SEQUENCE(1, DATEDIF(AG4293, AH4293, "m") + 1, AG4293, 30), "YYYY-APMM")</f>
        <v>2014-AP03</v>
      </c>
      <c r="DN4293">
        <f t="shared" si="134"/>
        <v>336</v>
      </c>
      <c r="DO4293" t="str">
        <f t="shared" si="135"/>
        <v>LABOR- SUBCONTRACTOR</v>
      </c>
    </row>
    <row r="4294" spans="1:119" x14ac:dyDescent="0.35">
      <c r="A4294" t="s">
        <v>105</v>
      </c>
      <c r="B4294">
        <v>503579</v>
      </c>
      <c r="C4294">
        <v>6359</v>
      </c>
      <c r="D4294">
        <v>125232</v>
      </c>
      <c r="E4294">
        <v>13662</v>
      </c>
      <c r="F4294">
        <v>0</v>
      </c>
      <c r="G4294" t="s">
        <v>106</v>
      </c>
      <c r="H4294" t="s">
        <v>106</v>
      </c>
      <c r="I4294" t="s">
        <v>106</v>
      </c>
      <c r="J4294" t="s">
        <v>107</v>
      </c>
      <c r="K4294" t="s">
        <v>108</v>
      </c>
      <c r="L4294" t="s">
        <v>109</v>
      </c>
      <c r="M4294" t="s">
        <v>110</v>
      </c>
      <c r="N4294" t="s">
        <v>9633</v>
      </c>
      <c r="O4294" t="s">
        <v>3228</v>
      </c>
      <c r="P4294">
        <v>8178</v>
      </c>
      <c r="Q4294">
        <v>72</v>
      </c>
      <c r="R4294">
        <v>0</v>
      </c>
      <c r="S4294">
        <v>200</v>
      </c>
      <c r="T4294">
        <v>0</v>
      </c>
      <c r="U4294">
        <v>203.2</v>
      </c>
      <c r="V4294">
        <v>203.2</v>
      </c>
      <c r="W4294">
        <v>200</v>
      </c>
      <c r="X4294">
        <v>0</v>
      </c>
      <c r="Y4294">
        <v>0</v>
      </c>
      <c r="Z4294">
        <v>0</v>
      </c>
      <c r="AD4294" s="1">
        <v>41720.333333333336</v>
      </c>
      <c r="AE4294" s="1">
        <v>41748.708333333336</v>
      </c>
      <c r="AG4294" s="1">
        <v>41709.333333333336</v>
      </c>
      <c r="AH4294" s="1">
        <v>41737.708333333336</v>
      </c>
      <c r="AI4294" s="1">
        <v>41709.333333333336</v>
      </c>
      <c r="AJ4294" s="1">
        <v>41737.708333333336</v>
      </c>
      <c r="AK4294" s="1">
        <v>41709.333333333336</v>
      </c>
      <c r="AL4294" s="1">
        <v>41737.708333333336</v>
      </c>
      <c r="AM4294" s="1">
        <v>41720.333333333336</v>
      </c>
      <c r="AN4294" s="1">
        <v>41748.708333333336</v>
      </c>
      <c r="AP4294" t="s">
        <v>113</v>
      </c>
      <c r="AU4294" t="s">
        <v>9634</v>
      </c>
      <c r="AY4294" t="s">
        <v>106</v>
      </c>
      <c r="AZ4294">
        <v>0</v>
      </c>
      <c r="BA4294">
        <v>0</v>
      </c>
      <c r="BD4294" s="3">
        <v>41321.662499999999</v>
      </c>
      <c r="BE4294" s="3">
        <v>41321.663888888892</v>
      </c>
      <c r="BF4294" t="s">
        <v>115</v>
      </c>
      <c r="BG4294" t="s">
        <v>115</v>
      </c>
      <c r="BH4294">
        <v>8149</v>
      </c>
      <c r="BM4294">
        <v>43550</v>
      </c>
      <c r="BR4294" t="s">
        <v>116</v>
      </c>
      <c r="BS4294" t="s">
        <v>117</v>
      </c>
      <c r="BU4294">
        <v>1</v>
      </c>
      <c r="BV4294" t="s">
        <v>118</v>
      </c>
      <c r="BX4294" t="s">
        <v>119</v>
      </c>
      <c r="BY4294" t="s">
        <v>119</v>
      </c>
      <c r="BZ4294" t="s">
        <v>119</v>
      </c>
      <c r="CA4294">
        <v>1</v>
      </c>
      <c r="CC4294" t="s">
        <v>120</v>
      </c>
      <c r="CH4294">
        <v>540</v>
      </c>
      <c r="CI4294">
        <v>30670</v>
      </c>
      <c r="CJ4294" t="s">
        <v>106</v>
      </c>
      <c r="CK4294" t="s">
        <v>106</v>
      </c>
      <c r="CL4294">
        <v>15</v>
      </c>
      <c r="CM4294" t="s">
        <v>3211</v>
      </c>
      <c r="CO4294">
        <v>125231</v>
      </c>
      <c r="CQ4294">
        <v>0</v>
      </c>
      <c r="CR4294">
        <v>0</v>
      </c>
      <c r="CS4294">
        <v>0</v>
      </c>
      <c r="CY4294" t="s">
        <v>123</v>
      </c>
      <c r="CZ4294" t="s">
        <v>124</v>
      </c>
      <c r="DD4294" t="str" cm="1">
        <f t="array" ref="DD4294">TEXT(_xlfn.SEQUENCE(1, DATEDIF(AG4294, AH4294, "m") + 1, AG4294, 30), "YYYY-APMM")</f>
        <v>2014-AP03</v>
      </c>
      <c r="DN4294">
        <f t="shared" si="134"/>
        <v>203.2</v>
      </c>
      <c r="DO4294" t="str">
        <f t="shared" si="135"/>
        <v>LABOR- SUBCONTRACTOR</v>
      </c>
    </row>
    <row r="4295" spans="1:119" x14ac:dyDescent="0.35">
      <c r="A4295" t="s">
        <v>105</v>
      </c>
      <c r="B4295">
        <v>503580</v>
      </c>
      <c r="C4295">
        <v>6359</v>
      </c>
      <c r="D4295">
        <v>125232</v>
      </c>
      <c r="E4295">
        <v>13662</v>
      </c>
      <c r="F4295">
        <v>0</v>
      </c>
      <c r="G4295" t="s">
        <v>106</v>
      </c>
      <c r="H4295" t="s">
        <v>106</v>
      </c>
      <c r="I4295" t="s">
        <v>106</v>
      </c>
      <c r="J4295" t="s">
        <v>107</v>
      </c>
      <c r="K4295" t="s">
        <v>108</v>
      </c>
      <c r="L4295" t="s">
        <v>109</v>
      </c>
      <c r="M4295" t="s">
        <v>110</v>
      </c>
      <c r="N4295" t="s">
        <v>9635</v>
      </c>
      <c r="O4295" t="s">
        <v>3209</v>
      </c>
      <c r="P4295">
        <v>8177</v>
      </c>
      <c r="Q4295">
        <v>104</v>
      </c>
      <c r="R4295">
        <v>0</v>
      </c>
      <c r="S4295">
        <v>160</v>
      </c>
      <c r="T4295">
        <v>0</v>
      </c>
      <c r="U4295">
        <v>64</v>
      </c>
      <c r="V4295">
        <v>64</v>
      </c>
      <c r="W4295">
        <v>160</v>
      </c>
      <c r="X4295">
        <v>40</v>
      </c>
      <c r="Y4295">
        <v>0</v>
      </c>
      <c r="Z4295">
        <v>40</v>
      </c>
      <c r="AD4295" s="1">
        <v>41671.333333333336</v>
      </c>
      <c r="AE4295" s="1">
        <v>41694.708333333336</v>
      </c>
      <c r="AG4295" s="1">
        <v>41655.333333333336</v>
      </c>
      <c r="AH4295" s="1">
        <v>41678.708333333336</v>
      </c>
      <c r="AI4295" s="1">
        <v>41655.333333333336</v>
      </c>
      <c r="AJ4295" s="1">
        <v>41678.708333333336</v>
      </c>
      <c r="AK4295" s="1">
        <v>41655.333333333336</v>
      </c>
      <c r="AL4295" s="1">
        <v>41678.708333333336</v>
      </c>
      <c r="AM4295" s="1">
        <v>41671.333333333336</v>
      </c>
      <c r="AN4295" s="1">
        <v>41694.708333333336</v>
      </c>
      <c r="AP4295" t="s">
        <v>113</v>
      </c>
      <c r="AU4295" t="s">
        <v>9636</v>
      </c>
      <c r="AY4295" t="s">
        <v>106</v>
      </c>
      <c r="AZ4295">
        <v>0</v>
      </c>
      <c r="BA4295">
        <v>0</v>
      </c>
      <c r="BD4295" s="3">
        <v>41321.662499999999</v>
      </c>
      <c r="BE4295" s="3">
        <v>41321.663888888892</v>
      </c>
      <c r="BF4295" t="s">
        <v>115</v>
      </c>
      <c r="BG4295" t="s">
        <v>115</v>
      </c>
      <c r="BH4295">
        <v>8149</v>
      </c>
      <c r="BM4295">
        <v>43540</v>
      </c>
      <c r="BR4295" t="s">
        <v>1299</v>
      </c>
      <c r="BS4295" t="s">
        <v>1300</v>
      </c>
      <c r="BU4295">
        <v>1</v>
      </c>
      <c r="BV4295" t="s">
        <v>118</v>
      </c>
      <c r="BX4295" t="s">
        <v>119</v>
      </c>
      <c r="BY4295" t="s">
        <v>119</v>
      </c>
      <c r="BZ4295" t="s">
        <v>119</v>
      </c>
      <c r="CA4295">
        <v>1</v>
      </c>
      <c r="CC4295" t="s">
        <v>120</v>
      </c>
      <c r="CH4295">
        <v>540</v>
      </c>
      <c r="CI4295">
        <v>30670</v>
      </c>
      <c r="CJ4295" t="s">
        <v>106</v>
      </c>
      <c r="CK4295" t="s">
        <v>106</v>
      </c>
      <c r="CL4295">
        <v>15</v>
      </c>
      <c r="CM4295" t="s">
        <v>3211</v>
      </c>
      <c r="CO4295">
        <v>125231</v>
      </c>
      <c r="CQ4295">
        <v>0</v>
      </c>
      <c r="CR4295">
        <v>0</v>
      </c>
      <c r="CS4295">
        <v>0</v>
      </c>
      <c r="CY4295" t="s">
        <v>123</v>
      </c>
      <c r="CZ4295" t="s">
        <v>124</v>
      </c>
      <c r="DD4295" t="str" cm="1">
        <f t="array" ref="DD4295">TEXT(_xlfn.SEQUENCE(1, DATEDIF(AG4295, AH4295, "m") + 1, AG4295, 30), "YYYY-APMM")</f>
        <v>2014-AP01</v>
      </c>
      <c r="DN4295">
        <f t="shared" si="134"/>
        <v>64</v>
      </c>
      <c r="DO4295" t="str">
        <f t="shared" si="135"/>
        <v>LABOR - CIVIL</v>
      </c>
    </row>
    <row r="4296" spans="1:119" x14ac:dyDescent="0.35">
      <c r="A4296" t="s">
        <v>105</v>
      </c>
      <c r="B4296">
        <v>503581</v>
      </c>
      <c r="C4296">
        <v>6359</v>
      </c>
      <c r="D4296">
        <v>125232</v>
      </c>
      <c r="E4296">
        <v>13662</v>
      </c>
      <c r="F4296">
        <v>0</v>
      </c>
      <c r="G4296" t="s">
        <v>106</v>
      </c>
      <c r="H4296" t="s">
        <v>106</v>
      </c>
      <c r="I4296" t="s">
        <v>106</v>
      </c>
      <c r="J4296" t="s">
        <v>107</v>
      </c>
      <c r="K4296" t="s">
        <v>108</v>
      </c>
      <c r="L4296" t="s">
        <v>109</v>
      </c>
      <c r="M4296" t="s">
        <v>110</v>
      </c>
      <c r="N4296" t="s">
        <v>9637</v>
      </c>
      <c r="O4296" t="s">
        <v>3213</v>
      </c>
      <c r="P4296">
        <v>8165</v>
      </c>
      <c r="Q4296">
        <v>104</v>
      </c>
      <c r="R4296">
        <v>0</v>
      </c>
      <c r="S4296">
        <v>200</v>
      </c>
      <c r="T4296">
        <v>0</v>
      </c>
      <c r="U4296">
        <v>840</v>
      </c>
      <c r="V4296">
        <v>840</v>
      </c>
      <c r="W4296">
        <v>200</v>
      </c>
      <c r="X4296">
        <v>0</v>
      </c>
      <c r="Y4296">
        <v>0</v>
      </c>
      <c r="Z4296">
        <v>0</v>
      </c>
      <c r="AD4296" s="1">
        <v>41676.333333333336</v>
      </c>
      <c r="AE4296" s="1">
        <v>41706.708333333336</v>
      </c>
      <c r="AG4296" s="1">
        <v>41661.333333333336</v>
      </c>
      <c r="AH4296" s="1">
        <v>41690.708333333336</v>
      </c>
      <c r="AI4296" s="1">
        <v>41661.333333333336</v>
      </c>
      <c r="AJ4296" s="1">
        <v>41690.708333333336</v>
      </c>
      <c r="AK4296" s="1">
        <v>41661.333333333336</v>
      </c>
      <c r="AL4296" s="1">
        <v>41690.708333333336</v>
      </c>
      <c r="AM4296" s="1">
        <v>41676.333333333336</v>
      </c>
      <c r="AN4296" s="1">
        <v>41706.708333333336</v>
      </c>
      <c r="AP4296" t="s">
        <v>113</v>
      </c>
      <c r="AU4296" t="s">
        <v>9638</v>
      </c>
      <c r="AY4296" t="s">
        <v>106</v>
      </c>
      <c r="AZ4296">
        <v>0</v>
      </c>
      <c r="BA4296">
        <v>0</v>
      </c>
      <c r="BD4296" s="3">
        <v>41321.662499999999</v>
      </c>
      <c r="BE4296" s="3">
        <v>41321.663888888892</v>
      </c>
      <c r="BF4296" t="s">
        <v>115</v>
      </c>
      <c r="BG4296" t="s">
        <v>115</v>
      </c>
      <c r="BH4296">
        <v>8149</v>
      </c>
      <c r="BM4296">
        <v>43420</v>
      </c>
      <c r="BR4296" t="s">
        <v>3122</v>
      </c>
      <c r="BS4296" t="s">
        <v>3123</v>
      </c>
      <c r="BU4296">
        <v>1</v>
      </c>
      <c r="BV4296" t="s">
        <v>118</v>
      </c>
      <c r="BX4296" t="s">
        <v>119</v>
      </c>
      <c r="BY4296" t="s">
        <v>119</v>
      </c>
      <c r="BZ4296" t="s">
        <v>119</v>
      </c>
      <c r="CA4296">
        <v>1</v>
      </c>
      <c r="CC4296" t="s">
        <v>120</v>
      </c>
      <c r="CH4296">
        <v>540</v>
      </c>
      <c r="CI4296">
        <v>30670</v>
      </c>
      <c r="CJ4296" t="s">
        <v>106</v>
      </c>
      <c r="CK4296" t="s">
        <v>106</v>
      </c>
      <c r="CL4296">
        <v>15</v>
      </c>
      <c r="CM4296" t="s">
        <v>3211</v>
      </c>
      <c r="CO4296">
        <v>125231</v>
      </c>
      <c r="CQ4296">
        <v>0</v>
      </c>
      <c r="CR4296">
        <v>0</v>
      </c>
      <c r="CS4296">
        <v>0</v>
      </c>
      <c r="CY4296" t="s">
        <v>123</v>
      </c>
      <c r="CZ4296" t="s">
        <v>124</v>
      </c>
      <c r="DD4296" t="str" cm="1">
        <f t="array" ref="DD4296">TEXT(_xlfn.SEQUENCE(1, DATEDIF(AG4296, AH4296, "m") + 1, AG4296, 30), "YYYY-APMM")</f>
        <v>2014-AP01</v>
      </c>
      <c r="DN4296">
        <f t="shared" si="134"/>
        <v>840</v>
      </c>
      <c r="DO4296" t="str">
        <f t="shared" si="135"/>
        <v>STEEL FIXERS SK</v>
      </c>
    </row>
    <row r="4297" spans="1:119" x14ac:dyDescent="0.35">
      <c r="A4297" t="s">
        <v>105</v>
      </c>
      <c r="B4297">
        <v>503582</v>
      </c>
      <c r="C4297">
        <v>6359</v>
      </c>
      <c r="D4297">
        <v>125233</v>
      </c>
      <c r="E4297">
        <v>13662</v>
      </c>
      <c r="F4297">
        <v>0</v>
      </c>
      <c r="G4297" t="s">
        <v>106</v>
      </c>
      <c r="H4297" t="s">
        <v>106</v>
      </c>
      <c r="I4297" t="s">
        <v>106</v>
      </c>
      <c r="J4297" t="s">
        <v>107</v>
      </c>
      <c r="K4297" t="s">
        <v>108</v>
      </c>
      <c r="L4297" t="s">
        <v>109</v>
      </c>
      <c r="M4297" t="s">
        <v>110</v>
      </c>
      <c r="N4297" t="s">
        <v>9639</v>
      </c>
      <c r="O4297" t="s">
        <v>3231</v>
      </c>
      <c r="P4297">
        <v>8173</v>
      </c>
      <c r="Q4297">
        <v>128</v>
      </c>
      <c r="R4297">
        <v>0</v>
      </c>
      <c r="S4297">
        <v>160</v>
      </c>
      <c r="T4297">
        <v>0</v>
      </c>
      <c r="U4297">
        <v>344</v>
      </c>
      <c r="V4297">
        <v>344</v>
      </c>
      <c r="W4297">
        <v>160</v>
      </c>
      <c r="X4297">
        <v>0</v>
      </c>
      <c r="Y4297">
        <v>0</v>
      </c>
      <c r="Z4297">
        <v>0</v>
      </c>
      <c r="AD4297" s="1">
        <v>41688.333333333336</v>
      </c>
      <c r="AE4297" s="1">
        <v>41710.708333333336</v>
      </c>
      <c r="AG4297" s="1">
        <v>41668.333333333336</v>
      </c>
      <c r="AH4297" s="1">
        <v>41692.708333333336</v>
      </c>
      <c r="AI4297" s="1">
        <v>41668.333333333336</v>
      </c>
      <c r="AJ4297" s="1">
        <v>41692.708333333336</v>
      </c>
      <c r="AK4297" s="1">
        <v>41668.333333333336</v>
      </c>
      <c r="AL4297" s="1">
        <v>41692.708333333336</v>
      </c>
      <c r="AM4297" s="1">
        <v>41688.333333333336</v>
      </c>
      <c r="AN4297" s="1">
        <v>41710.708333333336</v>
      </c>
      <c r="AP4297" t="s">
        <v>113</v>
      </c>
      <c r="AU4297" t="s">
        <v>9640</v>
      </c>
      <c r="AY4297" t="s">
        <v>106</v>
      </c>
      <c r="AZ4297">
        <v>0</v>
      </c>
      <c r="BA4297">
        <v>0</v>
      </c>
      <c r="BD4297" s="3">
        <v>41321.662499999999</v>
      </c>
      <c r="BE4297" s="3">
        <v>41321.663888888892</v>
      </c>
      <c r="BF4297" t="s">
        <v>115</v>
      </c>
      <c r="BG4297" t="s">
        <v>115</v>
      </c>
      <c r="BH4297">
        <v>8149</v>
      </c>
      <c r="BM4297">
        <v>43500</v>
      </c>
      <c r="BR4297" t="s">
        <v>3233</v>
      </c>
      <c r="BS4297" t="s">
        <v>3234</v>
      </c>
      <c r="BU4297">
        <v>1</v>
      </c>
      <c r="BV4297" t="s">
        <v>118</v>
      </c>
      <c r="BX4297" t="s">
        <v>119</v>
      </c>
      <c r="BY4297" t="s">
        <v>119</v>
      </c>
      <c r="BZ4297" t="s">
        <v>119</v>
      </c>
      <c r="CA4297">
        <v>1</v>
      </c>
      <c r="CC4297" t="s">
        <v>120</v>
      </c>
      <c r="CH4297">
        <v>540</v>
      </c>
      <c r="CI4297">
        <v>30680</v>
      </c>
      <c r="CJ4297" t="s">
        <v>106</v>
      </c>
      <c r="CK4297" t="s">
        <v>106</v>
      </c>
      <c r="CL4297">
        <v>20</v>
      </c>
      <c r="CM4297" t="s">
        <v>3235</v>
      </c>
      <c r="CO4297">
        <v>125231</v>
      </c>
      <c r="CQ4297">
        <v>0</v>
      </c>
      <c r="CR4297">
        <v>0</v>
      </c>
      <c r="CS4297">
        <v>0</v>
      </c>
      <c r="CY4297" t="s">
        <v>123</v>
      </c>
      <c r="CZ4297" t="s">
        <v>124</v>
      </c>
      <c r="DD4297" t="str" cm="1">
        <f t="array" ref="DD4297">TEXT(_xlfn.SEQUENCE(1, DATEDIF(AG4297, AH4297, "m") + 1, AG4297, 30), "YYYY-APMM")</f>
        <v>2014-AP01</v>
      </c>
      <c r="DN4297">
        <f t="shared" si="134"/>
        <v>344</v>
      </c>
      <c r="DO4297" t="str">
        <f t="shared" si="135"/>
        <v>KERBSTONE MASON SK</v>
      </c>
    </row>
    <row r="4298" spans="1:119" x14ac:dyDescent="0.35">
      <c r="A4298" t="s">
        <v>105</v>
      </c>
      <c r="B4298">
        <v>503583</v>
      </c>
      <c r="C4298">
        <v>6359</v>
      </c>
      <c r="D4298">
        <v>125233</v>
      </c>
      <c r="E4298">
        <v>13662</v>
      </c>
      <c r="F4298">
        <v>0</v>
      </c>
      <c r="G4298" t="s">
        <v>106</v>
      </c>
      <c r="H4298" t="s">
        <v>106</v>
      </c>
      <c r="I4298" t="s">
        <v>106</v>
      </c>
      <c r="J4298" t="s">
        <v>107</v>
      </c>
      <c r="K4298" t="s">
        <v>108</v>
      </c>
      <c r="L4298" t="s">
        <v>109</v>
      </c>
      <c r="M4298" t="s">
        <v>110</v>
      </c>
      <c r="N4298" t="s">
        <v>9641</v>
      </c>
      <c r="O4298" t="s">
        <v>3237</v>
      </c>
      <c r="P4298">
        <v>8170</v>
      </c>
      <c r="Q4298">
        <v>128</v>
      </c>
      <c r="R4298">
        <v>0</v>
      </c>
      <c r="S4298">
        <v>160</v>
      </c>
      <c r="T4298">
        <v>0</v>
      </c>
      <c r="U4298">
        <v>200</v>
      </c>
      <c r="V4298">
        <v>200</v>
      </c>
      <c r="W4298">
        <v>160</v>
      </c>
      <c r="X4298">
        <v>0</v>
      </c>
      <c r="Y4298">
        <v>0</v>
      </c>
      <c r="Z4298">
        <v>0</v>
      </c>
      <c r="AD4298" s="1">
        <v>41700.333333333336</v>
      </c>
      <c r="AE4298" s="1">
        <v>41722.708333333336</v>
      </c>
      <c r="AG4298" s="1">
        <v>41680.333333333336</v>
      </c>
      <c r="AH4298" s="1">
        <v>41703.708333333336</v>
      </c>
      <c r="AI4298" s="1">
        <v>41680.333333333336</v>
      </c>
      <c r="AJ4298" s="1">
        <v>41703.708333333336</v>
      </c>
      <c r="AK4298" s="1">
        <v>41680.333333333336</v>
      </c>
      <c r="AL4298" s="1">
        <v>41703.708333333336</v>
      </c>
      <c r="AM4298" s="1">
        <v>41700.333333333336</v>
      </c>
      <c r="AN4298" s="1">
        <v>41722.708333333336</v>
      </c>
      <c r="AP4298" t="s">
        <v>113</v>
      </c>
      <c r="AU4298" t="s">
        <v>9642</v>
      </c>
      <c r="AY4298" t="s">
        <v>106</v>
      </c>
      <c r="AZ4298">
        <v>0</v>
      </c>
      <c r="BA4298">
        <v>0</v>
      </c>
      <c r="BD4298" s="3">
        <v>41321.662499999999</v>
      </c>
      <c r="BE4298" s="3">
        <v>41321.663888888892</v>
      </c>
      <c r="BF4298" t="s">
        <v>115</v>
      </c>
      <c r="BG4298" t="s">
        <v>115</v>
      </c>
      <c r="BH4298">
        <v>8149</v>
      </c>
      <c r="BM4298">
        <v>43470</v>
      </c>
      <c r="BR4298" t="s">
        <v>2854</v>
      </c>
      <c r="BS4298" t="s">
        <v>2855</v>
      </c>
      <c r="BU4298">
        <v>1</v>
      </c>
      <c r="BV4298" t="s">
        <v>118</v>
      </c>
      <c r="BX4298" t="s">
        <v>119</v>
      </c>
      <c r="BY4298" t="s">
        <v>119</v>
      </c>
      <c r="BZ4298" t="s">
        <v>119</v>
      </c>
      <c r="CA4298">
        <v>1</v>
      </c>
      <c r="CC4298" t="s">
        <v>120</v>
      </c>
      <c r="CH4298">
        <v>540</v>
      </c>
      <c r="CI4298">
        <v>30680</v>
      </c>
      <c r="CJ4298" t="s">
        <v>106</v>
      </c>
      <c r="CK4298" t="s">
        <v>106</v>
      </c>
      <c r="CL4298">
        <v>20</v>
      </c>
      <c r="CM4298" t="s">
        <v>3235</v>
      </c>
      <c r="CO4298">
        <v>125231</v>
      </c>
      <c r="CQ4298">
        <v>0</v>
      </c>
      <c r="CR4298">
        <v>0</v>
      </c>
      <c r="CS4298">
        <v>0</v>
      </c>
      <c r="CY4298" t="s">
        <v>123</v>
      </c>
      <c r="CZ4298" t="s">
        <v>124</v>
      </c>
      <c r="DD4298" t="str" cm="1">
        <f t="array" ref="DD4298">TEXT(_xlfn.SEQUENCE(1, DATEDIF(AG4298, AH4298, "m") + 1, AG4298, 30), "YYYY-APMM")</f>
        <v>2014-AP02</v>
      </c>
      <c r="DN4298">
        <f t="shared" si="134"/>
        <v>200</v>
      </c>
      <c r="DO4298" t="str">
        <f t="shared" si="135"/>
        <v>TILE MASON SK</v>
      </c>
    </row>
    <row r="4299" spans="1:119" x14ac:dyDescent="0.35">
      <c r="A4299" t="s">
        <v>105</v>
      </c>
      <c r="B4299">
        <v>503584</v>
      </c>
      <c r="C4299">
        <v>6359</v>
      </c>
      <c r="D4299">
        <v>125233</v>
      </c>
      <c r="E4299">
        <v>13662</v>
      </c>
      <c r="F4299">
        <v>0</v>
      </c>
      <c r="G4299" t="s">
        <v>106</v>
      </c>
      <c r="H4299" t="s">
        <v>106</v>
      </c>
      <c r="I4299" t="s">
        <v>106</v>
      </c>
      <c r="J4299" t="s">
        <v>107</v>
      </c>
      <c r="K4299" t="s">
        <v>108</v>
      </c>
      <c r="L4299" t="s">
        <v>109</v>
      </c>
      <c r="M4299" t="s">
        <v>110</v>
      </c>
      <c r="N4299" t="s">
        <v>9643</v>
      </c>
      <c r="O4299" t="s">
        <v>3240</v>
      </c>
      <c r="P4299">
        <v>8174</v>
      </c>
      <c r="Q4299">
        <v>128</v>
      </c>
      <c r="R4299">
        <v>0</v>
      </c>
      <c r="S4299">
        <v>160</v>
      </c>
      <c r="T4299">
        <v>0</v>
      </c>
      <c r="U4299">
        <v>232</v>
      </c>
      <c r="V4299">
        <v>232</v>
      </c>
      <c r="W4299">
        <v>160</v>
      </c>
      <c r="X4299">
        <v>0</v>
      </c>
      <c r="Y4299">
        <v>0</v>
      </c>
      <c r="Z4299">
        <v>0</v>
      </c>
      <c r="AD4299" s="1">
        <v>41707.333333333336</v>
      </c>
      <c r="AE4299" s="1">
        <v>41729.708333333336</v>
      </c>
      <c r="AG4299" s="1">
        <v>41688.333333333336</v>
      </c>
      <c r="AH4299" s="1">
        <v>41710.708333333336</v>
      </c>
      <c r="AI4299" s="1">
        <v>41688.333333333336</v>
      </c>
      <c r="AJ4299" s="1">
        <v>41710.708333333336</v>
      </c>
      <c r="AK4299" s="1">
        <v>41688.333333333336</v>
      </c>
      <c r="AL4299" s="1">
        <v>41710.708333333336</v>
      </c>
      <c r="AM4299" s="1">
        <v>41707.333333333336</v>
      </c>
      <c r="AN4299" s="1">
        <v>41729.708333333336</v>
      </c>
      <c r="AP4299" t="s">
        <v>113</v>
      </c>
      <c r="AU4299" t="s">
        <v>9644</v>
      </c>
      <c r="AY4299" t="s">
        <v>106</v>
      </c>
      <c r="AZ4299">
        <v>0</v>
      </c>
      <c r="BA4299">
        <v>0</v>
      </c>
      <c r="BD4299" s="3">
        <v>41321.662499999999</v>
      </c>
      <c r="BE4299" s="3">
        <v>41321.663888888892</v>
      </c>
      <c r="BF4299" t="s">
        <v>115</v>
      </c>
      <c r="BG4299" t="s">
        <v>115</v>
      </c>
      <c r="BH4299">
        <v>8149</v>
      </c>
      <c r="BM4299">
        <v>43510</v>
      </c>
      <c r="BR4299" t="s">
        <v>3242</v>
      </c>
      <c r="BS4299" t="s">
        <v>3243</v>
      </c>
      <c r="BU4299">
        <v>1</v>
      </c>
      <c r="BV4299" t="s">
        <v>118</v>
      </c>
      <c r="BX4299" t="s">
        <v>119</v>
      </c>
      <c r="BY4299" t="s">
        <v>119</v>
      </c>
      <c r="BZ4299" t="s">
        <v>119</v>
      </c>
      <c r="CA4299">
        <v>1</v>
      </c>
      <c r="CC4299" t="s">
        <v>120</v>
      </c>
      <c r="CH4299">
        <v>540</v>
      </c>
      <c r="CI4299">
        <v>30680</v>
      </c>
      <c r="CJ4299" t="s">
        <v>106</v>
      </c>
      <c r="CK4299" t="s">
        <v>106</v>
      </c>
      <c r="CL4299">
        <v>20</v>
      </c>
      <c r="CM4299" t="s">
        <v>3235</v>
      </c>
      <c r="CO4299">
        <v>125231</v>
      </c>
      <c r="CQ4299">
        <v>0</v>
      </c>
      <c r="CR4299">
        <v>0</v>
      </c>
      <c r="CS4299">
        <v>0</v>
      </c>
      <c r="CY4299" t="s">
        <v>123</v>
      </c>
      <c r="CZ4299" t="s">
        <v>124</v>
      </c>
      <c r="DD4299" t="str" cm="1">
        <f t="array" ref="DD4299">TEXT(_xlfn.SEQUENCE(1, DATEDIF(AG4299, AH4299, "m") + 1, AG4299, 30), "YYYY-APMM")</f>
        <v>2014-AP02</v>
      </c>
      <c r="DN4299">
        <f t="shared" si="134"/>
        <v>232</v>
      </c>
      <c r="DO4299" t="str">
        <f t="shared" si="135"/>
        <v>INTERLOCK MASON SK</v>
      </c>
    </row>
    <row r="4300" spans="1:119" x14ac:dyDescent="0.35">
      <c r="A4300" t="s">
        <v>105</v>
      </c>
      <c r="B4300">
        <v>503585</v>
      </c>
      <c r="C4300">
        <v>6359</v>
      </c>
      <c r="D4300">
        <v>125234</v>
      </c>
      <c r="E4300">
        <v>13662</v>
      </c>
      <c r="F4300">
        <v>0</v>
      </c>
      <c r="G4300" t="s">
        <v>106</v>
      </c>
      <c r="H4300" t="s">
        <v>106</v>
      </c>
      <c r="I4300" t="s">
        <v>106</v>
      </c>
      <c r="J4300" t="s">
        <v>107</v>
      </c>
      <c r="K4300" t="s">
        <v>108</v>
      </c>
      <c r="L4300" t="s">
        <v>109</v>
      </c>
      <c r="M4300" t="s">
        <v>110</v>
      </c>
      <c r="N4300" t="s">
        <v>9645</v>
      </c>
      <c r="O4300" t="s">
        <v>3178</v>
      </c>
      <c r="P4300">
        <v>8178</v>
      </c>
      <c r="Q4300">
        <v>128</v>
      </c>
      <c r="R4300">
        <v>0</v>
      </c>
      <c r="S4300">
        <v>200</v>
      </c>
      <c r="T4300">
        <v>0</v>
      </c>
      <c r="U4300">
        <v>2744</v>
      </c>
      <c r="V4300">
        <v>2744</v>
      </c>
      <c r="W4300">
        <v>200</v>
      </c>
      <c r="X4300">
        <v>0</v>
      </c>
      <c r="Y4300">
        <v>0</v>
      </c>
      <c r="Z4300">
        <v>0</v>
      </c>
      <c r="AD4300" s="1">
        <v>41713.333333333336</v>
      </c>
      <c r="AE4300" s="1">
        <v>41741.708333333336</v>
      </c>
      <c r="AG4300" s="1">
        <v>41694.333333333336</v>
      </c>
      <c r="AH4300" s="1">
        <v>41722.708333333336</v>
      </c>
      <c r="AI4300" s="1">
        <v>41694.333333333336</v>
      </c>
      <c r="AJ4300" s="1">
        <v>41722.708333333336</v>
      </c>
      <c r="AK4300" s="1">
        <v>41694.333333333336</v>
      </c>
      <c r="AL4300" s="1">
        <v>41722.708333333336</v>
      </c>
      <c r="AM4300" s="1">
        <v>41713.333333333336</v>
      </c>
      <c r="AN4300" s="1">
        <v>41741.708333333336</v>
      </c>
      <c r="AP4300" t="s">
        <v>113</v>
      </c>
      <c r="AU4300" t="s">
        <v>9646</v>
      </c>
      <c r="AY4300" t="s">
        <v>106</v>
      </c>
      <c r="AZ4300">
        <v>0</v>
      </c>
      <c r="BA4300">
        <v>0</v>
      </c>
      <c r="BD4300" s="3">
        <v>41321.662499999999</v>
      </c>
      <c r="BE4300" s="3">
        <v>41321.663888888892</v>
      </c>
      <c r="BF4300" t="s">
        <v>115</v>
      </c>
      <c r="BG4300" t="s">
        <v>115</v>
      </c>
      <c r="BH4300">
        <v>8149</v>
      </c>
      <c r="BM4300">
        <v>43550</v>
      </c>
      <c r="BR4300" t="s">
        <v>116</v>
      </c>
      <c r="BS4300" t="s">
        <v>117</v>
      </c>
      <c r="BU4300">
        <v>1</v>
      </c>
      <c r="BV4300" t="s">
        <v>118</v>
      </c>
      <c r="BX4300" t="s">
        <v>119</v>
      </c>
      <c r="BY4300" t="s">
        <v>119</v>
      </c>
      <c r="BZ4300" t="s">
        <v>119</v>
      </c>
      <c r="CA4300">
        <v>1</v>
      </c>
      <c r="CC4300" t="s">
        <v>120</v>
      </c>
      <c r="CH4300">
        <v>540</v>
      </c>
      <c r="CI4300">
        <v>30690</v>
      </c>
      <c r="CJ4300" t="s">
        <v>106</v>
      </c>
      <c r="CK4300" t="s">
        <v>106</v>
      </c>
      <c r="CL4300">
        <v>25</v>
      </c>
      <c r="CM4300" t="s">
        <v>3180</v>
      </c>
      <c r="CO4300">
        <v>125231</v>
      </c>
      <c r="CQ4300">
        <v>0</v>
      </c>
      <c r="CR4300">
        <v>0</v>
      </c>
      <c r="CS4300">
        <v>0</v>
      </c>
      <c r="CY4300" t="s">
        <v>123</v>
      </c>
      <c r="CZ4300" t="s">
        <v>124</v>
      </c>
      <c r="DD4300" t="str" cm="1">
        <f t="array" ref="DD4300:DE4300">TEXT(_xlfn.SEQUENCE(1, DATEDIF(AG4300, AH4300, "m") + 1, AG4300, 30), "YYYY-APMM")</f>
        <v>2014-AP02</v>
      </c>
      <c r="DE4300" t="str">
        <v>2014-AP03</v>
      </c>
      <c r="DN4300">
        <f t="shared" si="134"/>
        <v>1372</v>
      </c>
      <c r="DO4300" t="str">
        <f t="shared" si="135"/>
        <v>LABOR- SUBCONTRACTOR</v>
      </c>
    </row>
    <row r="4301" spans="1:119" x14ac:dyDescent="0.35">
      <c r="A4301" t="s">
        <v>105</v>
      </c>
      <c r="B4301">
        <v>503586</v>
      </c>
      <c r="C4301">
        <v>6359</v>
      </c>
      <c r="D4301">
        <v>125234</v>
      </c>
      <c r="E4301">
        <v>13662</v>
      </c>
      <c r="F4301">
        <v>0</v>
      </c>
      <c r="G4301" t="s">
        <v>106</v>
      </c>
      <c r="H4301" t="s">
        <v>106</v>
      </c>
      <c r="I4301" t="s">
        <v>106</v>
      </c>
      <c r="J4301" t="s">
        <v>107</v>
      </c>
      <c r="K4301" t="s">
        <v>108</v>
      </c>
      <c r="L4301" t="s">
        <v>109</v>
      </c>
      <c r="M4301" t="s">
        <v>110</v>
      </c>
      <c r="N4301" t="s">
        <v>9647</v>
      </c>
      <c r="O4301" t="s">
        <v>3182</v>
      </c>
      <c r="P4301">
        <v>8178</v>
      </c>
      <c r="Q4301">
        <v>128</v>
      </c>
      <c r="R4301">
        <v>128</v>
      </c>
      <c r="S4301">
        <v>200</v>
      </c>
      <c r="T4301">
        <v>0</v>
      </c>
      <c r="U4301">
        <v>168</v>
      </c>
      <c r="V4301">
        <v>168</v>
      </c>
      <c r="W4301">
        <v>200</v>
      </c>
      <c r="X4301">
        <v>0</v>
      </c>
      <c r="Y4301">
        <v>0</v>
      </c>
      <c r="Z4301">
        <v>0</v>
      </c>
      <c r="AD4301" s="1">
        <v>41720.333333333336</v>
      </c>
      <c r="AE4301" s="1">
        <v>41748.708333333336</v>
      </c>
      <c r="AG4301" s="1">
        <v>41701.333333333336</v>
      </c>
      <c r="AH4301" s="1">
        <v>41729.708333333336</v>
      </c>
      <c r="AI4301" s="1">
        <v>41701.333333333336</v>
      </c>
      <c r="AJ4301" s="1">
        <v>41729.708333333336</v>
      </c>
      <c r="AK4301" s="1">
        <v>41701.333333333336</v>
      </c>
      <c r="AL4301" s="1">
        <v>41729.708333333336</v>
      </c>
      <c r="AM4301" s="1">
        <v>41720.333333333336</v>
      </c>
      <c r="AN4301" s="1">
        <v>41748.708333333336</v>
      </c>
      <c r="AP4301" t="s">
        <v>113</v>
      </c>
      <c r="AU4301" t="s">
        <v>9648</v>
      </c>
      <c r="AY4301" t="s">
        <v>106</v>
      </c>
      <c r="AZ4301">
        <v>0</v>
      </c>
      <c r="BA4301">
        <v>0</v>
      </c>
      <c r="BD4301" s="3">
        <v>41321.662499999999</v>
      </c>
      <c r="BE4301" s="3">
        <v>41321.663888888892</v>
      </c>
      <c r="BF4301" t="s">
        <v>115</v>
      </c>
      <c r="BG4301" t="s">
        <v>115</v>
      </c>
      <c r="BH4301">
        <v>8149</v>
      </c>
      <c r="BM4301">
        <v>43550</v>
      </c>
      <c r="BR4301" t="s">
        <v>116</v>
      </c>
      <c r="BS4301" t="s">
        <v>117</v>
      </c>
      <c r="BU4301">
        <v>1</v>
      </c>
      <c r="BV4301" t="s">
        <v>118</v>
      </c>
      <c r="BX4301" t="s">
        <v>119</v>
      </c>
      <c r="BY4301" t="s">
        <v>119</v>
      </c>
      <c r="BZ4301" t="s">
        <v>119</v>
      </c>
      <c r="CA4301">
        <v>1</v>
      </c>
      <c r="CC4301" t="s">
        <v>120</v>
      </c>
      <c r="CH4301">
        <v>540</v>
      </c>
      <c r="CI4301">
        <v>30690</v>
      </c>
      <c r="CJ4301" t="s">
        <v>106</v>
      </c>
      <c r="CK4301" t="s">
        <v>106</v>
      </c>
      <c r="CL4301">
        <v>25</v>
      </c>
      <c r="CM4301" t="s">
        <v>3180</v>
      </c>
      <c r="CO4301">
        <v>125231</v>
      </c>
      <c r="CQ4301">
        <v>0</v>
      </c>
      <c r="CR4301">
        <v>0</v>
      </c>
      <c r="CS4301">
        <v>0</v>
      </c>
      <c r="CY4301" t="s">
        <v>123</v>
      </c>
      <c r="CZ4301" t="s">
        <v>124</v>
      </c>
      <c r="DD4301" t="str" cm="1">
        <f t="array" ref="DD4301">TEXT(_xlfn.SEQUENCE(1, DATEDIF(AG4301, AH4301, "m") + 1, AG4301, 30), "YYYY-APMM")</f>
        <v>2014-AP03</v>
      </c>
      <c r="DN4301">
        <f t="shared" si="134"/>
        <v>168</v>
      </c>
      <c r="DO4301" t="str">
        <f t="shared" si="135"/>
        <v>LABOR- SUBCONTRACTOR</v>
      </c>
    </row>
    <row r="4302" spans="1:119" x14ac:dyDescent="0.35">
      <c r="A4302" t="s">
        <v>105</v>
      </c>
      <c r="B4302">
        <v>503587</v>
      </c>
      <c r="C4302">
        <v>6359</v>
      </c>
      <c r="D4302">
        <v>125235</v>
      </c>
      <c r="E4302">
        <v>13662</v>
      </c>
      <c r="F4302">
        <v>0</v>
      </c>
      <c r="G4302" t="s">
        <v>106</v>
      </c>
      <c r="H4302" t="s">
        <v>106</v>
      </c>
      <c r="I4302" t="s">
        <v>106</v>
      </c>
      <c r="J4302" t="s">
        <v>107</v>
      </c>
      <c r="K4302" t="s">
        <v>108</v>
      </c>
      <c r="L4302" t="s">
        <v>109</v>
      </c>
      <c r="M4302" t="s">
        <v>110</v>
      </c>
      <c r="N4302" t="s">
        <v>9649</v>
      </c>
      <c r="O4302" t="s">
        <v>3195</v>
      </c>
      <c r="P4302">
        <v>8178</v>
      </c>
      <c r="Q4302">
        <v>264</v>
      </c>
      <c r="R4302">
        <v>0</v>
      </c>
      <c r="S4302">
        <v>160</v>
      </c>
      <c r="T4302">
        <v>0</v>
      </c>
      <c r="U4302">
        <v>56</v>
      </c>
      <c r="V4302">
        <v>56</v>
      </c>
      <c r="W4302">
        <v>160</v>
      </c>
      <c r="X4302">
        <v>0</v>
      </c>
      <c r="Y4302">
        <v>0</v>
      </c>
      <c r="Z4302">
        <v>0</v>
      </c>
      <c r="AD4302" s="1">
        <v>41675.333333333336</v>
      </c>
      <c r="AE4302" s="1">
        <v>41699.708333333336</v>
      </c>
      <c r="AG4302" s="1">
        <v>41637.333333333336</v>
      </c>
      <c r="AH4302" s="1">
        <v>41659.708333333336</v>
      </c>
      <c r="AI4302" s="1">
        <v>41637.333333333336</v>
      </c>
      <c r="AJ4302" s="1">
        <v>41659.708333333336</v>
      </c>
      <c r="AK4302" s="1">
        <v>41637.333333333336</v>
      </c>
      <c r="AL4302" s="1">
        <v>41659.708333333336</v>
      </c>
      <c r="AM4302" s="1">
        <v>41675.333333333336</v>
      </c>
      <c r="AN4302" s="1">
        <v>41699.708333333336</v>
      </c>
      <c r="AP4302" t="s">
        <v>113</v>
      </c>
      <c r="AU4302" t="s">
        <v>9650</v>
      </c>
      <c r="AY4302" t="s">
        <v>106</v>
      </c>
      <c r="AZ4302">
        <v>0</v>
      </c>
      <c r="BA4302">
        <v>0</v>
      </c>
      <c r="BD4302" s="3">
        <v>41321.662499999999</v>
      </c>
      <c r="BE4302" s="3">
        <v>41321.663888888892</v>
      </c>
      <c r="BF4302" t="s">
        <v>115</v>
      </c>
      <c r="BG4302" t="s">
        <v>115</v>
      </c>
      <c r="BH4302">
        <v>8149</v>
      </c>
      <c r="BM4302">
        <v>43550</v>
      </c>
      <c r="BR4302" t="s">
        <v>116</v>
      </c>
      <c r="BS4302" t="s">
        <v>117</v>
      </c>
      <c r="BU4302">
        <v>1</v>
      </c>
      <c r="BV4302" t="s">
        <v>118</v>
      </c>
      <c r="BX4302" t="s">
        <v>119</v>
      </c>
      <c r="BY4302" t="s">
        <v>119</v>
      </c>
      <c r="BZ4302" t="s">
        <v>119</v>
      </c>
      <c r="CA4302">
        <v>1</v>
      </c>
      <c r="CC4302" t="s">
        <v>120</v>
      </c>
      <c r="CH4302">
        <v>540</v>
      </c>
      <c r="CI4302">
        <v>30660</v>
      </c>
      <c r="CJ4302" t="s">
        <v>106</v>
      </c>
      <c r="CK4302" t="s">
        <v>106</v>
      </c>
      <c r="CL4302">
        <v>10</v>
      </c>
      <c r="CM4302" t="s">
        <v>3187</v>
      </c>
      <c r="CO4302">
        <v>125231</v>
      </c>
      <c r="CQ4302">
        <v>0</v>
      </c>
      <c r="CR4302">
        <v>0</v>
      </c>
      <c r="CS4302">
        <v>0</v>
      </c>
      <c r="CY4302" t="s">
        <v>123</v>
      </c>
      <c r="CZ4302" t="s">
        <v>124</v>
      </c>
      <c r="DD4302" t="str" cm="1">
        <f t="array" ref="DD4302">TEXT(_xlfn.SEQUENCE(1, DATEDIF(AG4302, AH4302, "m") + 1, AG4302, 30), "YYYY-APMM")</f>
        <v>2013-AP12</v>
      </c>
      <c r="DN4302">
        <f t="shared" si="134"/>
        <v>56</v>
      </c>
      <c r="DO4302" t="str">
        <f t="shared" si="135"/>
        <v>LABOR- SUBCONTRACTOR</v>
      </c>
    </row>
    <row r="4303" spans="1:119" x14ac:dyDescent="0.35">
      <c r="A4303" t="s">
        <v>105</v>
      </c>
      <c r="B4303">
        <v>503588</v>
      </c>
      <c r="C4303">
        <v>6359</v>
      </c>
      <c r="D4303">
        <v>125235</v>
      </c>
      <c r="E4303">
        <v>13662</v>
      </c>
      <c r="F4303">
        <v>0</v>
      </c>
      <c r="G4303" t="s">
        <v>106</v>
      </c>
      <c r="H4303" t="s">
        <v>106</v>
      </c>
      <c r="I4303" t="s">
        <v>106</v>
      </c>
      <c r="J4303" t="s">
        <v>107</v>
      </c>
      <c r="K4303" t="s">
        <v>108</v>
      </c>
      <c r="L4303" t="s">
        <v>109</v>
      </c>
      <c r="M4303" t="s">
        <v>110</v>
      </c>
      <c r="N4303" t="s">
        <v>9651</v>
      </c>
      <c r="O4303" t="s">
        <v>3198</v>
      </c>
      <c r="P4303">
        <v>8172</v>
      </c>
      <c r="Q4303">
        <v>264</v>
      </c>
      <c r="R4303">
        <v>0</v>
      </c>
      <c r="S4303">
        <v>200</v>
      </c>
      <c r="T4303">
        <v>0</v>
      </c>
      <c r="U4303">
        <v>528</v>
      </c>
      <c r="V4303">
        <v>528</v>
      </c>
      <c r="W4303">
        <v>200</v>
      </c>
      <c r="X4303">
        <v>0</v>
      </c>
      <c r="Y4303">
        <v>0</v>
      </c>
      <c r="Z4303">
        <v>0</v>
      </c>
      <c r="AD4303" s="1">
        <v>41641.333333333336</v>
      </c>
      <c r="AE4303" s="1">
        <v>41669.708333333336</v>
      </c>
      <c r="AG4303" s="1">
        <v>41602.333333333336</v>
      </c>
      <c r="AH4303" s="1">
        <v>41631.708333333336</v>
      </c>
      <c r="AI4303" s="1">
        <v>41602.333333333336</v>
      </c>
      <c r="AJ4303" s="1">
        <v>41631.708333333336</v>
      </c>
      <c r="AK4303" s="1">
        <v>41602.333333333336</v>
      </c>
      <c r="AL4303" s="1">
        <v>41631.708333333336</v>
      </c>
      <c r="AM4303" s="1">
        <v>41641.333333333336</v>
      </c>
      <c r="AN4303" s="1">
        <v>41669.708333333336</v>
      </c>
      <c r="AP4303" t="s">
        <v>113</v>
      </c>
      <c r="AU4303" t="s">
        <v>9652</v>
      </c>
      <c r="AY4303" t="s">
        <v>106</v>
      </c>
      <c r="AZ4303">
        <v>0</v>
      </c>
      <c r="BA4303">
        <v>0</v>
      </c>
      <c r="BD4303" s="3">
        <v>41321.662499999999</v>
      </c>
      <c r="BE4303" s="3">
        <v>41321.663888888892</v>
      </c>
      <c r="BF4303" t="s">
        <v>115</v>
      </c>
      <c r="BG4303" t="s">
        <v>115</v>
      </c>
      <c r="BH4303">
        <v>8149</v>
      </c>
      <c r="BM4303">
        <v>43490</v>
      </c>
      <c r="BR4303" t="s">
        <v>3200</v>
      </c>
      <c r="BS4303" t="s">
        <v>3201</v>
      </c>
      <c r="BU4303">
        <v>1</v>
      </c>
      <c r="BV4303" t="s">
        <v>118</v>
      </c>
      <c r="BX4303" t="s">
        <v>119</v>
      </c>
      <c r="BY4303" t="s">
        <v>119</v>
      </c>
      <c r="BZ4303" t="s">
        <v>119</v>
      </c>
      <c r="CA4303">
        <v>1</v>
      </c>
      <c r="CC4303" t="s">
        <v>120</v>
      </c>
      <c r="CH4303">
        <v>540</v>
      </c>
      <c r="CI4303">
        <v>30660</v>
      </c>
      <c r="CJ4303" t="s">
        <v>106</v>
      </c>
      <c r="CK4303" t="s">
        <v>106</v>
      </c>
      <c r="CL4303">
        <v>10</v>
      </c>
      <c r="CM4303" t="s">
        <v>3187</v>
      </c>
      <c r="CO4303">
        <v>125231</v>
      </c>
      <c r="CQ4303">
        <v>0</v>
      </c>
      <c r="CR4303">
        <v>0</v>
      </c>
      <c r="CS4303">
        <v>0</v>
      </c>
      <c r="CY4303" t="s">
        <v>123</v>
      </c>
      <c r="CZ4303" t="s">
        <v>124</v>
      </c>
      <c r="DD4303" t="str" cm="1">
        <f t="array" ref="DD4303">TEXT(_xlfn.SEQUENCE(1, DATEDIF(AG4303, AH4303, "m") + 1, AG4303, 30), "YYYY-APMM")</f>
        <v>2013-AP11</v>
      </c>
      <c r="DN4303">
        <f t="shared" si="134"/>
        <v>528</v>
      </c>
      <c r="DO4303" t="str">
        <f t="shared" si="135"/>
        <v>MANHOLES SK</v>
      </c>
    </row>
    <row r="4304" spans="1:119" x14ac:dyDescent="0.35">
      <c r="A4304" t="s">
        <v>105</v>
      </c>
      <c r="B4304">
        <v>503589</v>
      </c>
      <c r="C4304">
        <v>6359</v>
      </c>
      <c r="D4304">
        <v>125235</v>
      </c>
      <c r="E4304">
        <v>13662</v>
      </c>
      <c r="F4304">
        <v>0</v>
      </c>
      <c r="G4304" t="s">
        <v>106</v>
      </c>
      <c r="H4304" t="s">
        <v>106</v>
      </c>
      <c r="I4304" t="s">
        <v>106</v>
      </c>
      <c r="J4304" t="s">
        <v>107</v>
      </c>
      <c r="K4304" t="s">
        <v>108</v>
      </c>
      <c r="L4304" t="s">
        <v>109</v>
      </c>
      <c r="M4304" t="s">
        <v>110</v>
      </c>
      <c r="N4304" t="s">
        <v>9653</v>
      </c>
      <c r="O4304" t="s">
        <v>3206</v>
      </c>
      <c r="P4304">
        <v>8172</v>
      </c>
      <c r="Q4304">
        <v>264</v>
      </c>
      <c r="R4304">
        <v>0</v>
      </c>
      <c r="S4304">
        <v>200</v>
      </c>
      <c r="T4304">
        <v>0</v>
      </c>
      <c r="U4304">
        <v>176</v>
      </c>
      <c r="V4304">
        <v>176</v>
      </c>
      <c r="W4304">
        <v>200</v>
      </c>
      <c r="X4304">
        <v>0</v>
      </c>
      <c r="Y4304">
        <v>0</v>
      </c>
      <c r="Z4304">
        <v>0</v>
      </c>
      <c r="AD4304" s="1">
        <v>41655.333333333336</v>
      </c>
      <c r="AE4304" s="1">
        <v>41685.708333333336</v>
      </c>
      <c r="AG4304" s="1">
        <v>41616.333333333336</v>
      </c>
      <c r="AH4304" s="1">
        <v>41645.708333333336</v>
      </c>
      <c r="AI4304" s="1">
        <v>41616.333333333336</v>
      </c>
      <c r="AJ4304" s="1">
        <v>41645.708333333336</v>
      </c>
      <c r="AK4304" s="1">
        <v>41616.333333333336</v>
      </c>
      <c r="AL4304" s="1">
        <v>41645.708333333336</v>
      </c>
      <c r="AM4304" s="1">
        <v>41655.333333333336</v>
      </c>
      <c r="AN4304" s="1">
        <v>41685.708333333336</v>
      </c>
      <c r="AP4304" t="s">
        <v>113</v>
      </c>
      <c r="AU4304" t="e">
        <f>+uDyELzWS2aUgvZkeiRuwQ</f>
        <v>#NAME?</v>
      </c>
      <c r="AY4304" t="s">
        <v>106</v>
      </c>
      <c r="AZ4304">
        <v>0</v>
      </c>
      <c r="BA4304">
        <v>0</v>
      </c>
      <c r="BD4304" s="3">
        <v>41321.662499999999</v>
      </c>
      <c r="BE4304" s="3">
        <v>41321.663888888892</v>
      </c>
      <c r="BF4304" t="s">
        <v>115</v>
      </c>
      <c r="BG4304" t="s">
        <v>115</v>
      </c>
      <c r="BH4304">
        <v>8149</v>
      </c>
      <c r="BM4304">
        <v>43490</v>
      </c>
      <c r="BR4304" t="s">
        <v>3200</v>
      </c>
      <c r="BS4304" t="s">
        <v>3201</v>
      </c>
      <c r="BU4304">
        <v>1</v>
      </c>
      <c r="BV4304" t="s">
        <v>118</v>
      </c>
      <c r="BX4304" t="s">
        <v>119</v>
      </c>
      <c r="BY4304" t="s">
        <v>119</v>
      </c>
      <c r="BZ4304" t="s">
        <v>119</v>
      </c>
      <c r="CA4304">
        <v>1</v>
      </c>
      <c r="CC4304" t="s">
        <v>120</v>
      </c>
      <c r="CH4304">
        <v>540</v>
      </c>
      <c r="CI4304">
        <v>30660</v>
      </c>
      <c r="CJ4304" t="s">
        <v>106</v>
      </c>
      <c r="CK4304" t="s">
        <v>106</v>
      </c>
      <c r="CL4304">
        <v>10</v>
      </c>
      <c r="CM4304" t="s">
        <v>3187</v>
      </c>
      <c r="CO4304">
        <v>125231</v>
      </c>
      <c r="CQ4304">
        <v>0</v>
      </c>
      <c r="CR4304">
        <v>0</v>
      </c>
      <c r="CS4304">
        <v>0</v>
      </c>
      <c r="CY4304" t="s">
        <v>123</v>
      </c>
      <c r="CZ4304" t="s">
        <v>124</v>
      </c>
      <c r="DD4304" t="str" cm="1">
        <f t="array" ref="DD4304">TEXT(_xlfn.SEQUENCE(1, DATEDIF(AG4304, AH4304, "m") + 1, AG4304, 30), "YYYY-APMM")</f>
        <v>2013-AP12</v>
      </c>
      <c r="DN4304">
        <f t="shared" si="134"/>
        <v>176</v>
      </c>
      <c r="DO4304" t="str">
        <f t="shared" si="135"/>
        <v>MANHOLES SK</v>
      </c>
    </row>
    <row r="4305" spans="1:119" x14ac:dyDescent="0.35">
      <c r="A4305" t="s">
        <v>105</v>
      </c>
      <c r="B4305">
        <v>503590</v>
      </c>
      <c r="C4305">
        <v>6359</v>
      </c>
      <c r="D4305">
        <v>125235</v>
      </c>
      <c r="E4305">
        <v>13662</v>
      </c>
      <c r="F4305">
        <v>0</v>
      </c>
      <c r="G4305" t="s">
        <v>106</v>
      </c>
      <c r="H4305" t="s">
        <v>106</v>
      </c>
      <c r="I4305" t="s">
        <v>106</v>
      </c>
      <c r="J4305" t="s">
        <v>107</v>
      </c>
      <c r="K4305" t="s">
        <v>108</v>
      </c>
      <c r="L4305" t="s">
        <v>109</v>
      </c>
      <c r="M4305" t="s">
        <v>110</v>
      </c>
      <c r="N4305" t="s">
        <v>9654</v>
      </c>
      <c r="O4305" t="s">
        <v>3203</v>
      </c>
      <c r="P4305">
        <v>8177</v>
      </c>
      <c r="Q4305">
        <v>264</v>
      </c>
      <c r="R4305">
        <v>176</v>
      </c>
      <c r="S4305">
        <v>200</v>
      </c>
      <c r="T4305">
        <v>0</v>
      </c>
      <c r="U4305">
        <v>500</v>
      </c>
      <c r="V4305">
        <v>500</v>
      </c>
      <c r="W4305">
        <v>200</v>
      </c>
      <c r="X4305">
        <v>0</v>
      </c>
      <c r="Y4305">
        <v>0</v>
      </c>
      <c r="Z4305">
        <v>0</v>
      </c>
      <c r="AD4305" s="1">
        <v>41700.333333333336</v>
      </c>
      <c r="AE4305" s="1">
        <v>41728.708333333336</v>
      </c>
      <c r="AG4305" s="1">
        <v>41660.333333333336</v>
      </c>
      <c r="AH4305" s="1">
        <v>41689.708333333336</v>
      </c>
      <c r="AI4305" s="1">
        <v>41660.333333333336</v>
      </c>
      <c r="AJ4305" s="1">
        <v>41689.708333333336</v>
      </c>
      <c r="AK4305" s="1">
        <v>41660.333333333336</v>
      </c>
      <c r="AL4305" s="1">
        <v>41689.708333333336</v>
      </c>
      <c r="AM4305" s="1">
        <v>41700.333333333336</v>
      </c>
      <c r="AN4305" s="1">
        <v>41728.708333333336</v>
      </c>
      <c r="AP4305" t="s">
        <v>113</v>
      </c>
      <c r="AU4305" t="s">
        <v>9655</v>
      </c>
      <c r="AY4305" t="s">
        <v>106</v>
      </c>
      <c r="AZ4305">
        <v>0</v>
      </c>
      <c r="BA4305">
        <v>0</v>
      </c>
      <c r="BD4305" s="3">
        <v>41321.662499999999</v>
      </c>
      <c r="BE4305" s="3">
        <v>41321.663888888892</v>
      </c>
      <c r="BF4305" t="s">
        <v>115</v>
      </c>
      <c r="BG4305" t="s">
        <v>115</v>
      </c>
      <c r="BH4305">
        <v>8149</v>
      </c>
      <c r="BM4305">
        <v>43540</v>
      </c>
      <c r="BR4305" t="s">
        <v>1299</v>
      </c>
      <c r="BS4305" t="s">
        <v>1300</v>
      </c>
      <c r="BU4305">
        <v>1</v>
      </c>
      <c r="BV4305" t="s">
        <v>118</v>
      </c>
      <c r="BX4305" t="s">
        <v>119</v>
      </c>
      <c r="BY4305" t="s">
        <v>119</v>
      </c>
      <c r="BZ4305" t="s">
        <v>119</v>
      </c>
      <c r="CA4305">
        <v>1</v>
      </c>
      <c r="CC4305" t="s">
        <v>120</v>
      </c>
      <c r="CH4305">
        <v>540</v>
      </c>
      <c r="CI4305">
        <v>30660</v>
      </c>
      <c r="CJ4305" t="s">
        <v>106</v>
      </c>
      <c r="CK4305" t="s">
        <v>106</v>
      </c>
      <c r="CL4305">
        <v>10</v>
      </c>
      <c r="CM4305" t="s">
        <v>3187</v>
      </c>
      <c r="CO4305">
        <v>125231</v>
      </c>
      <c r="CQ4305">
        <v>0</v>
      </c>
      <c r="CR4305">
        <v>0</v>
      </c>
      <c r="CS4305">
        <v>0</v>
      </c>
      <c r="CY4305" t="s">
        <v>123</v>
      </c>
      <c r="CZ4305" t="s">
        <v>124</v>
      </c>
      <c r="DD4305" t="str" cm="1">
        <f t="array" ref="DD4305">TEXT(_xlfn.SEQUENCE(1, DATEDIF(AG4305, AH4305, "m") + 1, AG4305, 30), "YYYY-APMM")</f>
        <v>2014-AP01</v>
      </c>
      <c r="DN4305">
        <f t="shared" si="134"/>
        <v>500</v>
      </c>
      <c r="DO4305" t="str">
        <f t="shared" si="135"/>
        <v>LABOR - CIVIL</v>
      </c>
    </row>
    <row r="4306" spans="1:119" x14ac:dyDescent="0.35">
      <c r="A4306" t="s">
        <v>105</v>
      </c>
      <c r="B4306">
        <v>503591</v>
      </c>
      <c r="C4306">
        <v>6359</v>
      </c>
      <c r="D4306">
        <v>125235</v>
      </c>
      <c r="E4306">
        <v>13662</v>
      </c>
      <c r="F4306">
        <v>0</v>
      </c>
      <c r="G4306" t="s">
        <v>106</v>
      </c>
      <c r="H4306" t="s">
        <v>106</v>
      </c>
      <c r="I4306" t="s">
        <v>106</v>
      </c>
      <c r="J4306" t="s">
        <v>107</v>
      </c>
      <c r="K4306" t="s">
        <v>108</v>
      </c>
      <c r="L4306" t="s">
        <v>109</v>
      </c>
      <c r="M4306" t="s">
        <v>110</v>
      </c>
      <c r="N4306" t="s">
        <v>9656</v>
      </c>
      <c r="O4306" t="s">
        <v>3185</v>
      </c>
      <c r="P4306">
        <v>8178</v>
      </c>
      <c r="Q4306">
        <v>824</v>
      </c>
      <c r="R4306">
        <v>0</v>
      </c>
      <c r="S4306">
        <v>200</v>
      </c>
      <c r="T4306">
        <v>0</v>
      </c>
      <c r="U4306">
        <v>400</v>
      </c>
      <c r="V4306">
        <v>400</v>
      </c>
      <c r="W4306">
        <v>200</v>
      </c>
      <c r="X4306">
        <v>0</v>
      </c>
      <c r="Y4306">
        <v>0</v>
      </c>
      <c r="Z4306">
        <v>0</v>
      </c>
      <c r="AD4306" s="1">
        <v>41857.333333333336</v>
      </c>
      <c r="AE4306" s="1">
        <v>41885.708333333336</v>
      </c>
      <c r="AG4306" s="1">
        <v>41734.333333333336</v>
      </c>
      <c r="AH4306" s="1">
        <v>41762.708333333336</v>
      </c>
      <c r="AI4306" s="1">
        <v>41734.333333333336</v>
      </c>
      <c r="AJ4306" s="1">
        <v>41762.708333333336</v>
      </c>
      <c r="AK4306" s="1">
        <v>41734.333333333336</v>
      </c>
      <c r="AL4306" s="1">
        <v>41762.708333333336</v>
      </c>
      <c r="AM4306" s="1">
        <v>41857.333333333336</v>
      </c>
      <c r="AN4306" s="1">
        <v>41885.708333333336</v>
      </c>
      <c r="AP4306" t="s">
        <v>113</v>
      </c>
      <c r="AU4306" t="s">
        <v>9657</v>
      </c>
      <c r="AY4306" t="s">
        <v>106</v>
      </c>
      <c r="AZ4306">
        <v>0</v>
      </c>
      <c r="BA4306">
        <v>0</v>
      </c>
      <c r="BD4306" s="3">
        <v>41321.662499999999</v>
      </c>
      <c r="BE4306" s="3">
        <v>41321.697222222225</v>
      </c>
      <c r="BF4306" t="s">
        <v>115</v>
      </c>
      <c r="BG4306" t="s">
        <v>115</v>
      </c>
      <c r="BH4306">
        <v>8149</v>
      </c>
      <c r="BM4306">
        <v>43550</v>
      </c>
      <c r="BR4306" t="s">
        <v>116</v>
      </c>
      <c r="BS4306" t="s">
        <v>117</v>
      </c>
      <c r="BU4306">
        <v>1</v>
      </c>
      <c r="BV4306" t="s">
        <v>118</v>
      </c>
      <c r="BX4306" t="s">
        <v>119</v>
      </c>
      <c r="BY4306" t="s">
        <v>119</v>
      </c>
      <c r="BZ4306" t="s">
        <v>119</v>
      </c>
      <c r="CA4306">
        <v>1</v>
      </c>
      <c r="CC4306" t="s">
        <v>120</v>
      </c>
      <c r="CH4306">
        <v>540</v>
      </c>
      <c r="CI4306">
        <v>30660</v>
      </c>
      <c r="CJ4306" t="s">
        <v>106</v>
      </c>
      <c r="CK4306" t="s">
        <v>106</v>
      </c>
      <c r="CL4306">
        <v>10</v>
      </c>
      <c r="CM4306" t="s">
        <v>3187</v>
      </c>
      <c r="CO4306">
        <v>125231</v>
      </c>
      <c r="CQ4306">
        <v>0</v>
      </c>
      <c r="CR4306">
        <v>0</v>
      </c>
      <c r="CS4306">
        <v>0</v>
      </c>
      <c r="CY4306" t="s">
        <v>123</v>
      </c>
      <c r="CZ4306" t="s">
        <v>124</v>
      </c>
      <c r="DD4306" t="str" cm="1">
        <f t="array" ref="DD4306">TEXT(_xlfn.SEQUENCE(1, DATEDIF(AG4306, AH4306, "m") + 1, AG4306, 30), "YYYY-APMM")</f>
        <v>2014-AP04</v>
      </c>
      <c r="DN4306">
        <f t="shared" si="134"/>
        <v>400</v>
      </c>
      <c r="DO4306" t="str">
        <f t="shared" si="135"/>
        <v>LABOR- SUBCONTRACTOR</v>
      </c>
    </row>
    <row r="4307" spans="1:119" x14ac:dyDescent="0.35">
      <c r="A4307" t="s">
        <v>105</v>
      </c>
      <c r="B4307">
        <v>503592</v>
      </c>
      <c r="C4307">
        <v>6359</v>
      </c>
      <c r="D4307">
        <v>125235</v>
      </c>
      <c r="E4307">
        <v>13662</v>
      </c>
      <c r="F4307">
        <v>0</v>
      </c>
      <c r="G4307" t="s">
        <v>106</v>
      </c>
      <c r="H4307" t="s">
        <v>106</v>
      </c>
      <c r="I4307" t="s">
        <v>106</v>
      </c>
      <c r="J4307" t="s">
        <v>107</v>
      </c>
      <c r="K4307" t="s">
        <v>108</v>
      </c>
      <c r="L4307" t="s">
        <v>109</v>
      </c>
      <c r="M4307" t="s">
        <v>110</v>
      </c>
      <c r="N4307" t="s">
        <v>9658</v>
      </c>
      <c r="O4307" t="s">
        <v>3189</v>
      </c>
      <c r="P4307">
        <v>8164</v>
      </c>
      <c r="Q4307">
        <v>128</v>
      </c>
      <c r="R4307">
        <v>0</v>
      </c>
      <c r="S4307">
        <v>200</v>
      </c>
      <c r="T4307">
        <v>0</v>
      </c>
      <c r="U4307">
        <v>656</v>
      </c>
      <c r="V4307">
        <v>656</v>
      </c>
      <c r="W4307">
        <v>200</v>
      </c>
      <c r="X4307">
        <v>0</v>
      </c>
      <c r="Y4307">
        <v>0</v>
      </c>
      <c r="Z4307">
        <v>0</v>
      </c>
      <c r="AD4307" s="1">
        <v>41673.333333333336</v>
      </c>
      <c r="AE4307" s="1">
        <v>41702.708333333336</v>
      </c>
      <c r="AG4307" s="1">
        <v>41654.333333333336</v>
      </c>
      <c r="AH4307" s="1">
        <v>41683.708333333336</v>
      </c>
      <c r="AI4307" s="1">
        <v>41654.333333333336</v>
      </c>
      <c r="AJ4307" s="1">
        <v>41683.708333333336</v>
      </c>
      <c r="AK4307" s="1">
        <v>41654.333333333336</v>
      </c>
      <c r="AL4307" s="1">
        <v>41683.708333333336</v>
      </c>
      <c r="AM4307" s="1">
        <v>41673.333333333336</v>
      </c>
      <c r="AN4307" s="1">
        <v>41702.708333333336</v>
      </c>
      <c r="AP4307" t="s">
        <v>113</v>
      </c>
      <c r="AU4307" t="s">
        <v>9659</v>
      </c>
      <c r="AY4307" t="s">
        <v>106</v>
      </c>
      <c r="AZ4307">
        <v>0</v>
      </c>
      <c r="BA4307">
        <v>0</v>
      </c>
      <c r="BD4307" s="3">
        <v>41321.662499999999</v>
      </c>
      <c r="BE4307" s="3">
        <v>41321.663888888892</v>
      </c>
      <c r="BF4307" t="s">
        <v>115</v>
      </c>
      <c r="BG4307" t="s">
        <v>115</v>
      </c>
      <c r="BH4307">
        <v>8149</v>
      </c>
      <c r="BM4307">
        <v>43410</v>
      </c>
      <c r="BR4307" t="s">
        <v>2865</v>
      </c>
      <c r="BS4307" t="s">
        <v>2866</v>
      </c>
      <c r="BU4307">
        <v>1</v>
      </c>
      <c r="BV4307" t="s">
        <v>118</v>
      </c>
      <c r="BX4307" t="s">
        <v>119</v>
      </c>
      <c r="BY4307" t="s">
        <v>119</v>
      </c>
      <c r="BZ4307" t="s">
        <v>119</v>
      </c>
      <c r="CA4307">
        <v>1</v>
      </c>
      <c r="CC4307" t="s">
        <v>120</v>
      </c>
      <c r="CH4307">
        <v>540</v>
      </c>
      <c r="CI4307">
        <v>30660</v>
      </c>
      <c r="CJ4307" t="s">
        <v>106</v>
      </c>
      <c r="CK4307" t="s">
        <v>106</v>
      </c>
      <c r="CL4307">
        <v>10</v>
      </c>
      <c r="CM4307" t="s">
        <v>3187</v>
      </c>
      <c r="CO4307">
        <v>125231</v>
      </c>
      <c r="CQ4307">
        <v>0</v>
      </c>
      <c r="CR4307">
        <v>0</v>
      </c>
      <c r="CS4307">
        <v>0</v>
      </c>
      <c r="CY4307" t="s">
        <v>123</v>
      </c>
      <c r="CZ4307" t="s">
        <v>124</v>
      </c>
      <c r="DD4307" t="str" cm="1">
        <f t="array" ref="DD4307">TEXT(_xlfn.SEQUENCE(1, DATEDIF(AG4307, AH4307, "m") + 1, AG4307, 30), "YYYY-APMM")</f>
        <v>2014-AP01</v>
      </c>
      <c r="DN4307">
        <f t="shared" si="134"/>
        <v>656</v>
      </c>
      <c r="DO4307" t="str">
        <f t="shared" si="135"/>
        <v>SCREED MASON SK</v>
      </c>
    </row>
    <row r="4308" spans="1:119" x14ac:dyDescent="0.35">
      <c r="A4308" t="s">
        <v>105</v>
      </c>
      <c r="B4308">
        <v>503593</v>
      </c>
      <c r="C4308">
        <v>6359</v>
      </c>
      <c r="D4308">
        <v>125235</v>
      </c>
      <c r="E4308">
        <v>13662</v>
      </c>
      <c r="F4308">
        <v>0</v>
      </c>
      <c r="G4308" t="s">
        <v>106</v>
      </c>
      <c r="H4308" t="s">
        <v>106</v>
      </c>
      <c r="I4308" t="s">
        <v>106</v>
      </c>
      <c r="J4308" t="s">
        <v>107</v>
      </c>
      <c r="K4308" t="s">
        <v>108</v>
      </c>
      <c r="L4308" t="s">
        <v>109</v>
      </c>
      <c r="M4308" t="s">
        <v>110</v>
      </c>
      <c r="N4308" t="s">
        <v>9660</v>
      </c>
      <c r="O4308" t="s">
        <v>3192</v>
      </c>
      <c r="P4308">
        <v>8178</v>
      </c>
      <c r="Q4308">
        <v>152</v>
      </c>
      <c r="R4308">
        <v>48</v>
      </c>
      <c r="S4308">
        <v>160</v>
      </c>
      <c r="T4308">
        <v>0</v>
      </c>
      <c r="U4308">
        <v>56</v>
      </c>
      <c r="V4308">
        <v>56</v>
      </c>
      <c r="W4308">
        <v>160</v>
      </c>
      <c r="X4308">
        <v>0</v>
      </c>
      <c r="Y4308">
        <v>0</v>
      </c>
      <c r="Z4308">
        <v>0</v>
      </c>
      <c r="AD4308" s="1">
        <v>41695.333333333336</v>
      </c>
      <c r="AE4308" s="1">
        <v>41717.708333333336</v>
      </c>
      <c r="AG4308" s="1">
        <v>41672.333333333336</v>
      </c>
      <c r="AH4308" s="1">
        <v>41695.708333333336</v>
      </c>
      <c r="AI4308" s="1">
        <v>41672.333333333336</v>
      </c>
      <c r="AJ4308" s="1">
        <v>41695.708333333336</v>
      </c>
      <c r="AK4308" s="1">
        <v>41672.333333333336</v>
      </c>
      <c r="AL4308" s="1">
        <v>41695.708333333336</v>
      </c>
      <c r="AM4308" s="1">
        <v>41695.333333333336</v>
      </c>
      <c r="AN4308" s="1">
        <v>41717.708333333336</v>
      </c>
      <c r="AP4308" t="s">
        <v>113</v>
      </c>
      <c r="AU4308" t="s">
        <v>9661</v>
      </c>
      <c r="AY4308" t="s">
        <v>106</v>
      </c>
      <c r="AZ4308">
        <v>0</v>
      </c>
      <c r="BA4308">
        <v>0</v>
      </c>
      <c r="BD4308" s="3">
        <v>41321.662499999999</v>
      </c>
      <c r="BE4308" s="3">
        <v>41321.663888888892</v>
      </c>
      <c r="BF4308" t="s">
        <v>115</v>
      </c>
      <c r="BG4308" t="s">
        <v>115</v>
      </c>
      <c r="BH4308">
        <v>8149</v>
      </c>
      <c r="BM4308">
        <v>43550</v>
      </c>
      <c r="BR4308" t="s">
        <v>116</v>
      </c>
      <c r="BS4308" t="s">
        <v>117</v>
      </c>
      <c r="BU4308">
        <v>1</v>
      </c>
      <c r="BV4308" t="s">
        <v>118</v>
      </c>
      <c r="BX4308" t="s">
        <v>119</v>
      </c>
      <c r="BY4308" t="s">
        <v>119</v>
      </c>
      <c r="BZ4308" t="s">
        <v>119</v>
      </c>
      <c r="CA4308">
        <v>1</v>
      </c>
      <c r="CC4308" t="s">
        <v>120</v>
      </c>
      <c r="CH4308">
        <v>540</v>
      </c>
      <c r="CI4308">
        <v>30660</v>
      </c>
      <c r="CJ4308" t="s">
        <v>106</v>
      </c>
      <c r="CK4308" t="s">
        <v>106</v>
      </c>
      <c r="CL4308">
        <v>10</v>
      </c>
      <c r="CM4308" t="s">
        <v>3187</v>
      </c>
      <c r="CO4308">
        <v>125231</v>
      </c>
      <c r="CQ4308">
        <v>0</v>
      </c>
      <c r="CR4308">
        <v>0</v>
      </c>
      <c r="CS4308">
        <v>0</v>
      </c>
      <c r="CY4308" t="s">
        <v>123</v>
      </c>
      <c r="CZ4308" t="s">
        <v>124</v>
      </c>
      <c r="DD4308" t="str" cm="1">
        <f t="array" ref="DD4308">TEXT(_xlfn.SEQUENCE(1, DATEDIF(AG4308, AH4308, "m") + 1, AG4308, 30), "YYYY-APMM")</f>
        <v>2014-AP02</v>
      </c>
      <c r="DN4308">
        <f t="shared" si="134"/>
        <v>56</v>
      </c>
      <c r="DO4308" t="str">
        <f t="shared" si="135"/>
        <v>LABOR- SUBCONTRACTOR</v>
      </c>
    </row>
    <row r="4309" spans="1:119" x14ac:dyDescent="0.35">
      <c r="A4309" t="s">
        <v>105</v>
      </c>
      <c r="B4309">
        <v>503594</v>
      </c>
      <c r="C4309">
        <v>6359</v>
      </c>
      <c r="D4309">
        <v>125238</v>
      </c>
      <c r="E4309">
        <v>13662</v>
      </c>
      <c r="F4309">
        <v>0</v>
      </c>
      <c r="G4309" t="s">
        <v>106</v>
      </c>
      <c r="H4309" t="s">
        <v>106</v>
      </c>
      <c r="I4309" t="s">
        <v>106</v>
      </c>
      <c r="J4309" t="s">
        <v>107</v>
      </c>
      <c r="K4309" t="s">
        <v>108</v>
      </c>
      <c r="L4309" t="s">
        <v>109</v>
      </c>
      <c r="M4309" t="s">
        <v>110</v>
      </c>
      <c r="N4309" t="s">
        <v>9662</v>
      </c>
      <c r="O4309" t="s">
        <v>2905</v>
      </c>
      <c r="P4309">
        <v>8168</v>
      </c>
      <c r="Q4309">
        <v>416</v>
      </c>
      <c r="R4309">
        <v>0</v>
      </c>
      <c r="S4309">
        <v>160</v>
      </c>
      <c r="T4309">
        <v>0</v>
      </c>
      <c r="U4309">
        <v>700</v>
      </c>
      <c r="V4309">
        <v>700</v>
      </c>
      <c r="W4309">
        <v>160</v>
      </c>
      <c r="X4309">
        <v>0</v>
      </c>
      <c r="Y4309">
        <v>0</v>
      </c>
      <c r="Z4309">
        <v>0</v>
      </c>
      <c r="AD4309" s="1">
        <v>41676.333333333336</v>
      </c>
      <c r="AE4309" s="1">
        <v>41700.708333333336</v>
      </c>
      <c r="AG4309" s="1">
        <v>41615.333333333336</v>
      </c>
      <c r="AH4309" s="1">
        <v>41638.708333333336</v>
      </c>
      <c r="AI4309" s="1">
        <v>41615.333333333336</v>
      </c>
      <c r="AJ4309" s="1">
        <v>41638.708333333336</v>
      </c>
      <c r="AK4309" s="1">
        <v>41615.333333333336</v>
      </c>
      <c r="AL4309" s="1">
        <v>41638.708333333336</v>
      </c>
      <c r="AM4309" s="1">
        <v>41676.333333333336</v>
      </c>
      <c r="AN4309" s="1">
        <v>41700.708333333336</v>
      </c>
      <c r="AP4309" t="s">
        <v>113</v>
      </c>
      <c r="AU4309" t="s">
        <v>9663</v>
      </c>
      <c r="AY4309" t="s">
        <v>106</v>
      </c>
      <c r="AZ4309">
        <v>0</v>
      </c>
      <c r="BA4309">
        <v>0</v>
      </c>
      <c r="BD4309" s="3">
        <v>41321.662499999999</v>
      </c>
      <c r="BE4309" s="3">
        <v>41321.663888888892</v>
      </c>
      <c r="BF4309" t="s">
        <v>115</v>
      </c>
      <c r="BG4309" t="s">
        <v>115</v>
      </c>
      <c r="BH4309">
        <v>8149</v>
      </c>
      <c r="BM4309">
        <v>43450</v>
      </c>
      <c r="BR4309" t="s">
        <v>1309</v>
      </c>
      <c r="BS4309" t="s">
        <v>1310</v>
      </c>
      <c r="BU4309">
        <v>1</v>
      </c>
      <c r="BV4309" t="s">
        <v>118</v>
      </c>
      <c r="BX4309" t="s">
        <v>119</v>
      </c>
      <c r="BY4309" t="s">
        <v>119</v>
      </c>
      <c r="BZ4309" t="s">
        <v>119</v>
      </c>
      <c r="CA4309">
        <v>1</v>
      </c>
      <c r="CC4309" t="s">
        <v>120</v>
      </c>
      <c r="CH4309">
        <v>540</v>
      </c>
      <c r="CI4309">
        <v>30470</v>
      </c>
      <c r="CJ4309" t="s">
        <v>106</v>
      </c>
      <c r="CK4309" t="s">
        <v>106</v>
      </c>
      <c r="CL4309">
        <v>20</v>
      </c>
      <c r="CM4309" t="s">
        <v>2867</v>
      </c>
      <c r="CO4309">
        <v>125237</v>
      </c>
      <c r="CQ4309">
        <v>0</v>
      </c>
      <c r="CR4309">
        <v>0</v>
      </c>
      <c r="CS4309">
        <v>0</v>
      </c>
      <c r="CY4309" t="s">
        <v>123</v>
      </c>
      <c r="CZ4309" t="s">
        <v>124</v>
      </c>
      <c r="DD4309" t="str" cm="1">
        <f t="array" ref="DD4309">TEXT(_xlfn.SEQUENCE(1, DATEDIF(AG4309, AH4309, "m") + 1, AG4309, 30), "YYYY-APMM")</f>
        <v>2013-AP12</v>
      </c>
      <c r="DN4309">
        <f t="shared" si="134"/>
        <v>700</v>
      </c>
      <c r="DO4309" t="str">
        <f t="shared" si="135"/>
        <v>BLOCK MASON SK</v>
      </c>
    </row>
    <row r="4310" spans="1:119" x14ac:dyDescent="0.35">
      <c r="A4310" t="s">
        <v>105</v>
      </c>
      <c r="B4310">
        <v>503595</v>
      </c>
      <c r="C4310">
        <v>6359</v>
      </c>
      <c r="D4310">
        <v>125238</v>
      </c>
      <c r="E4310">
        <v>13662</v>
      </c>
      <c r="F4310">
        <v>0</v>
      </c>
      <c r="G4310" t="s">
        <v>106</v>
      </c>
      <c r="H4310" t="s">
        <v>106</v>
      </c>
      <c r="I4310" t="s">
        <v>106</v>
      </c>
      <c r="J4310" t="s">
        <v>107</v>
      </c>
      <c r="K4310" t="s">
        <v>108</v>
      </c>
      <c r="L4310" t="s">
        <v>109</v>
      </c>
      <c r="M4310" t="s">
        <v>110</v>
      </c>
      <c r="N4310" t="s">
        <v>9664</v>
      </c>
      <c r="O4310" t="s">
        <v>2908</v>
      </c>
      <c r="P4310">
        <v>8169</v>
      </c>
      <c r="Q4310">
        <v>416</v>
      </c>
      <c r="R4310">
        <v>0</v>
      </c>
      <c r="S4310">
        <v>160</v>
      </c>
      <c r="T4310">
        <v>0</v>
      </c>
      <c r="U4310">
        <v>1786.5</v>
      </c>
      <c r="V4310">
        <v>1786.5</v>
      </c>
      <c r="W4310">
        <v>160</v>
      </c>
      <c r="X4310">
        <v>0</v>
      </c>
      <c r="Y4310">
        <v>0</v>
      </c>
      <c r="Z4310">
        <v>0</v>
      </c>
      <c r="AD4310" s="1">
        <v>41686.333333333336</v>
      </c>
      <c r="AE4310" s="1">
        <v>41708.708333333336</v>
      </c>
      <c r="AG4310" s="1">
        <v>41623.333333333336</v>
      </c>
      <c r="AH4310" s="1">
        <v>41646.708333333336</v>
      </c>
      <c r="AI4310" s="1">
        <v>41623.333333333336</v>
      </c>
      <c r="AJ4310" s="1">
        <v>41646.708333333336</v>
      </c>
      <c r="AK4310" s="1">
        <v>41623.333333333336</v>
      </c>
      <c r="AL4310" s="1">
        <v>41646.708333333336</v>
      </c>
      <c r="AM4310" s="1">
        <v>41686.333333333336</v>
      </c>
      <c r="AN4310" s="1">
        <v>41708.708333333336</v>
      </c>
      <c r="AP4310" t="s">
        <v>113</v>
      </c>
      <c r="AU4310" t="s">
        <v>9665</v>
      </c>
      <c r="AY4310" t="s">
        <v>106</v>
      </c>
      <c r="AZ4310">
        <v>0</v>
      </c>
      <c r="BA4310">
        <v>0</v>
      </c>
      <c r="BD4310" s="3">
        <v>41321.662499999999</v>
      </c>
      <c r="BE4310" s="3">
        <v>41321.663888888892</v>
      </c>
      <c r="BF4310" t="s">
        <v>115</v>
      </c>
      <c r="BG4310" t="s">
        <v>115</v>
      </c>
      <c r="BH4310">
        <v>8149</v>
      </c>
      <c r="BM4310">
        <v>43460</v>
      </c>
      <c r="BR4310" t="s">
        <v>2848</v>
      </c>
      <c r="BS4310" t="s">
        <v>2849</v>
      </c>
      <c r="BU4310">
        <v>1</v>
      </c>
      <c r="BV4310" t="s">
        <v>118</v>
      </c>
      <c r="BX4310" t="s">
        <v>119</v>
      </c>
      <c r="BY4310" t="s">
        <v>119</v>
      </c>
      <c r="BZ4310" t="s">
        <v>119</v>
      </c>
      <c r="CA4310">
        <v>1</v>
      </c>
      <c r="CC4310" t="s">
        <v>120</v>
      </c>
      <c r="CH4310">
        <v>540</v>
      </c>
      <c r="CI4310">
        <v>30470</v>
      </c>
      <c r="CJ4310" t="s">
        <v>106</v>
      </c>
      <c r="CK4310" t="s">
        <v>106</v>
      </c>
      <c r="CL4310">
        <v>20</v>
      </c>
      <c r="CM4310" t="s">
        <v>2867</v>
      </c>
      <c r="CO4310">
        <v>125237</v>
      </c>
      <c r="CQ4310">
        <v>0</v>
      </c>
      <c r="CR4310">
        <v>0</v>
      </c>
      <c r="CS4310">
        <v>0</v>
      </c>
      <c r="CY4310" t="s">
        <v>123</v>
      </c>
      <c r="CZ4310" t="s">
        <v>124</v>
      </c>
      <c r="DD4310" t="str" cm="1">
        <f t="array" ref="DD4310">TEXT(_xlfn.SEQUENCE(1, DATEDIF(AG4310, AH4310, "m") + 1, AG4310, 30), "YYYY-APMM")</f>
        <v>2013-AP12</v>
      </c>
      <c r="DN4310">
        <f t="shared" si="134"/>
        <v>1786.5</v>
      </c>
      <c r="DO4310" t="str">
        <f t="shared" si="135"/>
        <v>PLASTER MASON SK</v>
      </c>
    </row>
    <row r="4311" spans="1:119" x14ac:dyDescent="0.35">
      <c r="A4311" t="s">
        <v>105</v>
      </c>
      <c r="B4311">
        <v>503596</v>
      </c>
      <c r="C4311">
        <v>6359</v>
      </c>
      <c r="D4311">
        <v>125238</v>
      </c>
      <c r="E4311">
        <v>13662</v>
      </c>
      <c r="F4311">
        <v>0</v>
      </c>
      <c r="G4311" t="s">
        <v>106</v>
      </c>
      <c r="H4311" t="s">
        <v>106</v>
      </c>
      <c r="I4311" t="s">
        <v>106</v>
      </c>
      <c r="J4311" t="s">
        <v>107</v>
      </c>
      <c r="K4311" t="s">
        <v>108</v>
      </c>
      <c r="L4311" t="s">
        <v>109</v>
      </c>
      <c r="M4311" t="s">
        <v>110</v>
      </c>
      <c r="N4311" t="s">
        <v>9666</v>
      </c>
      <c r="O4311" t="s">
        <v>2911</v>
      </c>
      <c r="P4311">
        <v>8164</v>
      </c>
      <c r="Q4311">
        <v>456</v>
      </c>
      <c r="R4311">
        <v>0</v>
      </c>
      <c r="S4311">
        <v>120</v>
      </c>
      <c r="T4311">
        <v>0</v>
      </c>
      <c r="U4311">
        <v>136.5</v>
      </c>
      <c r="V4311">
        <v>136.5</v>
      </c>
      <c r="W4311">
        <v>120</v>
      </c>
      <c r="X4311">
        <v>0</v>
      </c>
      <c r="Y4311">
        <v>0</v>
      </c>
      <c r="Z4311">
        <v>0</v>
      </c>
      <c r="AD4311" s="1">
        <v>41706.333333333336</v>
      </c>
      <c r="AE4311" s="1">
        <v>41722.708333333336</v>
      </c>
      <c r="AG4311" s="1">
        <v>41638.333333333336</v>
      </c>
      <c r="AH4311" s="1">
        <v>41654.708333333336</v>
      </c>
      <c r="AI4311" s="1">
        <v>41638.333333333336</v>
      </c>
      <c r="AJ4311" s="1">
        <v>41654.708333333336</v>
      </c>
      <c r="AK4311" s="1">
        <v>41638.333333333336</v>
      </c>
      <c r="AL4311" s="1">
        <v>41654.708333333336</v>
      </c>
      <c r="AM4311" s="1">
        <v>41706.333333333336</v>
      </c>
      <c r="AN4311" s="1">
        <v>41722.708333333336</v>
      </c>
      <c r="AP4311" t="s">
        <v>113</v>
      </c>
      <c r="AU4311" t="s">
        <v>9667</v>
      </c>
      <c r="AY4311" t="s">
        <v>106</v>
      </c>
      <c r="AZ4311">
        <v>0</v>
      </c>
      <c r="BA4311">
        <v>0</v>
      </c>
      <c r="BD4311" s="3">
        <v>41321.662499999999</v>
      </c>
      <c r="BE4311" s="3">
        <v>41321.663888888892</v>
      </c>
      <c r="BF4311" t="s">
        <v>115</v>
      </c>
      <c r="BG4311" t="s">
        <v>115</v>
      </c>
      <c r="BH4311">
        <v>8149</v>
      </c>
      <c r="BM4311">
        <v>43410</v>
      </c>
      <c r="BR4311" t="s">
        <v>2865</v>
      </c>
      <c r="BS4311" t="s">
        <v>2866</v>
      </c>
      <c r="BU4311">
        <v>1</v>
      </c>
      <c r="BV4311" t="s">
        <v>118</v>
      </c>
      <c r="BX4311" t="s">
        <v>119</v>
      </c>
      <c r="BY4311" t="s">
        <v>119</v>
      </c>
      <c r="BZ4311" t="s">
        <v>119</v>
      </c>
      <c r="CA4311">
        <v>1</v>
      </c>
      <c r="CC4311" t="s">
        <v>120</v>
      </c>
      <c r="CH4311">
        <v>540</v>
      </c>
      <c r="CI4311">
        <v>30470</v>
      </c>
      <c r="CJ4311" t="s">
        <v>106</v>
      </c>
      <c r="CK4311" t="s">
        <v>106</v>
      </c>
      <c r="CL4311">
        <v>20</v>
      </c>
      <c r="CM4311" t="s">
        <v>2867</v>
      </c>
      <c r="CO4311">
        <v>125237</v>
      </c>
      <c r="CQ4311">
        <v>0</v>
      </c>
      <c r="CR4311">
        <v>0</v>
      </c>
      <c r="CS4311">
        <v>0</v>
      </c>
      <c r="CY4311" t="s">
        <v>123</v>
      </c>
      <c r="CZ4311" t="s">
        <v>124</v>
      </c>
      <c r="DD4311" t="str" cm="1">
        <f t="array" ref="DD4311">TEXT(_xlfn.SEQUENCE(1, DATEDIF(AG4311, AH4311, "m") + 1, AG4311, 30), "YYYY-APMM")</f>
        <v>2013-AP12</v>
      </c>
      <c r="DN4311">
        <f t="shared" si="134"/>
        <v>136.5</v>
      </c>
      <c r="DO4311" t="str">
        <f t="shared" si="135"/>
        <v>SCREED MASON SK</v>
      </c>
    </row>
    <row r="4312" spans="1:119" x14ac:dyDescent="0.35">
      <c r="A4312" t="s">
        <v>105</v>
      </c>
      <c r="B4312">
        <v>503597</v>
      </c>
      <c r="C4312">
        <v>6359</v>
      </c>
      <c r="D4312">
        <v>125238</v>
      </c>
      <c r="E4312">
        <v>13662</v>
      </c>
      <c r="F4312">
        <v>0</v>
      </c>
      <c r="G4312" t="s">
        <v>106</v>
      </c>
      <c r="H4312" t="s">
        <v>106</v>
      </c>
      <c r="I4312" t="s">
        <v>106</v>
      </c>
      <c r="J4312" t="s">
        <v>107</v>
      </c>
      <c r="K4312" t="s">
        <v>108</v>
      </c>
      <c r="L4312" t="s">
        <v>109</v>
      </c>
      <c r="M4312" t="s">
        <v>110</v>
      </c>
      <c r="N4312" t="s">
        <v>9668</v>
      </c>
      <c r="O4312" t="s">
        <v>2956</v>
      </c>
      <c r="P4312">
        <v>8178</v>
      </c>
      <c r="Q4312">
        <v>456</v>
      </c>
      <c r="R4312">
        <v>0</v>
      </c>
      <c r="S4312">
        <v>160</v>
      </c>
      <c r="T4312">
        <v>0</v>
      </c>
      <c r="U4312">
        <v>1640</v>
      </c>
      <c r="V4312">
        <v>1640</v>
      </c>
      <c r="W4312">
        <v>160</v>
      </c>
      <c r="X4312">
        <v>0</v>
      </c>
      <c r="Y4312">
        <v>0</v>
      </c>
      <c r="Z4312">
        <v>0</v>
      </c>
      <c r="AD4312" s="1">
        <v>41714.333333333336</v>
      </c>
      <c r="AE4312" s="1">
        <v>41736.708333333336</v>
      </c>
      <c r="AG4312" s="1">
        <v>41646.333333333336</v>
      </c>
      <c r="AH4312" s="1">
        <v>41668.708333333336</v>
      </c>
      <c r="AI4312" s="1">
        <v>41646.333333333336</v>
      </c>
      <c r="AJ4312" s="1">
        <v>41668.708333333336</v>
      </c>
      <c r="AK4312" s="1">
        <v>41646.333333333336</v>
      </c>
      <c r="AL4312" s="1">
        <v>41668.708333333336</v>
      </c>
      <c r="AM4312" s="1">
        <v>41714.333333333336</v>
      </c>
      <c r="AN4312" s="1">
        <v>41736.708333333336</v>
      </c>
      <c r="AP4312" t="s">
        <v>113</v>
      </c>
      <c r="AU4312" t="s">
        <v>9669</v>
      </c>
      <c r="AY4312" t="s">
        <v>106</v>
      </c>
      <c r="AZ4312">
        <v>0</v>
      </c>
      <c r="BA4312">
        <v>0</v>
      </c>
      <c r="BD4312" s="3">
        <v>41321.662499999999</v>
      </c>
      <c r="BE4312" s="3">
        <v>41321.663888888892</v>
      </c>
      <c r="BF4312" t="s">
        <v>115</v>
      </c>
      <c r="BG4312" t="s">
        <v>115</v>
      </c>
      <c r="BH4312">
        <v>8149</v>
      </c>
      <c r="BM4312">
        <v>43550</v>
      </c>
      <c r="BR4312" t="s">
        <v>116</v>
      </c>
      <c r="BS4312" t="s">
        <v>117</v>
      </c>
      <c r="BU4312">
        <v>1</v>
      </c>
      <c r="BV4312" t="s">
        <v>118</v>
      </c>
      <c r="BX4312" t="s">
        <v>119</v>
      </c>
      <c r="BY4312" t="s">
        <v>119</v>
      </c>
      <c r="BZ4312" t="s">
        <v>119</v>
      </c>
      <c r="CA4312">
        <v>1</v>
      </c>
      <c r="CC4312" t="s">
        <v>120</v>
      </c>
      <c r="CH4312">
        <v>540</v>
      </c>
      <c r="CI4312">
        <v>30470</v>
      </c>
      <c r="CJ4312" t="s">
        <v>106</v>
      </c>
      <c r="CK4312" t="s">
        <v>106</v>
      </c>
      <c r="CL4312">
        <v>20</v>
      </c>
      <c r="CM4312" t="s">
        <v>2867</v>
      </c>
      <c r="CO4312">
        <v>125237</v>
      </c>
      <c r="CQ4312">
        <v>0</v>
      </c>
      <c r="CR4312">
        <v>0</v>
      </c>
      <c r="CS4312">
        <v>0</v>
      </c>
      <c r="CY4312" t="s">
        <v>123</v>
      </c>
      <c r="CZ4312" t="s">
        <v>124</v>
      </c>
      <c r="DD4312" t="str" cm="1">
        <f t="array" ref="DD4312">TEXT(_xlfn.SEQUENCE(1, DATEDIF(AG4312, AH4312, "m") + 1, AG4312, 30), "YYYY-APMM")</f>
        <v>2014-AP01</v>
      </c>
      <c r="DN4312">
        <f t="shared" si="134"/>
        <v>1640</v>
      </c>
      <c r="DO4312" t="str">
        <f t="shared" si="135"/>
        <v>LABOR- SUBCONTRACTOR</v>
      </c>
    </row>
    <row r="4313" spans="1:119" x14ac:dyDescent="0.35">
      <c r="A4313" t="s">
        <v>105</v>
      </c>
      <c r="B4313">
        <v>503598</v>
      </c>
      <c r="C4313">
        <v>6359</v>
      </c>
      <c r="D4313">
        <v>125238</v>
      </c>
      <c r="E4313">
        <v>13662</v>
      </c>
      <c r="F4313">
        <v>0</v>
      </c>
      <c r="G4313" t="s">
        <v>106</v>
      </c>
      <c r="H4313" t="s">
        <v>106</v>
      </c>
      <c r="I4313" t="s">
        <v>106</v>
      </c>
      <c r="J4313" t="s">
        <v>107</v>
      </c>
      <c r="K4313" t="s">
        <v>108</v>
      </c>
      <c r="L4313" t="s">
        <v>109</v>
      </c>
      <c r="M4313" t="s">
        <v>110</v>
      </c>
      <c r="N4313" t="s">
        <v>9670</v>
      </c>
      <c r="O4313" t="s">
        <v>2959</v>
      </c>
      <c r="P4313">
        <v>8178</v>
      </c>
      <c r="Q4313">
        <v>456</v>
      </c>
      <c r="R4313">
        <v>456</v>
      </c>
      <c r="S4313">
        <v>120</v>
      </c>
      <c r="T4313">
        <v>0</v>
      </c>
      <c r="U4313">
        <v>48.5</v>
      </c>
      <c r="V4313">
        <v>48.5</v>
      </c>
      <c r="W4313">
        <v>120</v>
      </c>
      <c r="X4313">
        <v>0</v>
      </c>
      <c r="Y4313">
        <v>0</v>
      </c>
      <c r="Z4313">
        <v>0</v>
      </c>
      <c r="AD4313" s="1">
        <v>41731.333333333336</v>
      </c>
      <c r="AE4313" s="1">
        <v>41748.708333333336</v>
      </c>
      <c r="AG4313" s="1">
        <v>41664.333333333336</v>
      </c>
      <c r="AH4313" s="1">
        <v>41680.708333333336</v>
      </c>
      <c r="AI4313" s="1">
        <v>41664.333333333336</v>
      </c>
      <c r="AJ4313" s="1">
        <v>41680.708333333336</v>
      </c>
      <c r="AK4313" s="1">
        <v>41664.333333333336</v>
      </c>
      <c r="AL4313" s="1">
        <v>41680.708333333336</v>
      </c>
      <c r="AM4313" s="1">
        <v>41731.333333333336</v>
      </c>
      <c r="AN4313" s="1">
        <v>41748.708333333336</v>
      </c>
      <c r="AP4313" t="s">
        <v>113</v>
      </c>
      <c r="AU4313" t="s">
        <v>9671</v>
      </c>
      <c r="AY4313" t="s">
        <v>106</v>
      </c>
      <c r="AZ4313">
        <v>0</v>
      </c>
      <c r="BA4313">
        <v>0</v>
      </c>
      <c r="BD4313" s="3">
        <v>41321.662499999999</v>
      </c>
      <c r="BE4313" s="3">
        <v>41321.663888888892</v>
      </c>
      <c r="BF4313" t="s">
        <v>115</v>
      </c>
      <c r="BG4313" t="s">
        <v>115</v>
      </c>
      <c r="BH4313">
        <v>8149</v>
      </c>
      <c r="BM4313">
        <v>43550</v>
      </c>
      <c r="BR4313" t="s">
        <v>116</v>
      </c>
      <c r="BS4313" t="s">
        <v>117</v>
      </c>
      <c r="BU4313">
        <v>1</v>
      </c>
      <c r="BV4313" t="s">
        <v>118</v>
      </c>
      <c r="BX4313" t="s">
        <v>119</v>
      </c>
      <c r="BY4313" t="s">
        <v>119</v>
      </c>
      <c r="BZ4313" t="s">
        <v>119</v>
      </c>
      <c r="CA4313">
        <v>1</v>
      </c>
      <c r="CC4313" t="s">
        <v>120</v>
      </c>
      <c r="CH4313">
        <v>540</v>
      </c>
      <c r="CI4313">
        <v>30470</v>
      </c>
      <c r="CJ4313" t="s">
        <v>106</v>
      </c>
      <c r="CK4313" t="s">
        <v>106</v>
      </c>
      <c r="CL4313">
        <v>20</v>
      </c>
      <c r="CM4313" t="s">
        <v>2867</v>
      </c>
      <c r="CO4313">
        <v>125237</v>
      </c>
      <c r="CQ4313">
        <v>0</v>
      </c>
      <c r="CR4313">
        <v>0</v>
      </c>
      <c r="CS4313">
        <v>0</v>
      </c>
      <c r="CY4313" t="s">
        <v>123</v>
      </c>
      <c r="CZ4313" t="s">
        <v>124</v>
      </c>
      <c r="DD4313" t="str" cm="1">
        <f t="array" ref="DD4313">TEXT(_xlfn.SEQUENCE(1, DATEDIF(AG4313, AH4313, "m") + 1, AG4313, 30), "YYYY-APMM")</f>
        <v>2014-AP01</v>
      </c>
      <c r="DN4313">
        <f t="shared" si="134"/>
        <v>48.5</v>
      </c>
      <c r="DO4313" t="str">
        <f t="shared" si="135"/>
        <v>LABOR- SUBCONTRACTOR</v>
      </c>
    </row>
    <row r="4314" spans="1:119" x14ac:dyDescent="0.35">
      <c r="A4314" t="s">
        <v>105</v>
      </c>
      <c r="B4314">
        <v>503599</v>
      </c>
      <c r="C4314">
        <v>6359</v>
      </c>
      <c r="D4314">
        <v>125239</v>
      </c>
      <c r="E4314">
        <v>13662</v>
      </c>
      <c r="F4314">
        <v>0</v>
      </c>
      <c r="G4314" t="s">
        <v>106</v>
      </c>
      <c r="H4314" t="s">
        <v>106</v>
      </c>
      <c r="I4314" t="s">
        <v>106</v>
      </c>
      <c r="J4314" t="s">
        <v>107</v>
      </c>
      <c r="K4314" t="s">
        <v>108</v>
      </c>
      <c r="L4314" t="s">
        <v>109</v>
      </c>
      <c r="M4314" t="s">
        <v>110</v>
      </c>
      <c r="N4314" t="s">
        <v>9672</v>
      </c>
      <c r="O4314" t="s">
        <v>2947</v>
      </c>
      <c r="P4314">
        <v>8178</v>
      </c>
      <c r="Q4314">
        <v>32</v>
      </c>
      <c r="R4314">
        <v>32</v>
      </c>
      <c r="S4314">
        <v>160</v>
      </c>
      <c r="T4314">
        <v>0</v>
      </c>
      <c r="U4314">
        <v>162.25</v>
      </c>
      <c r="V4314">
        <v>162.25</v>
      </c>
      <c r="W4314">
        <v>160</v>
      </c>
      <c r="X4314">
        <v>0</v>
      </c>
      <c r="Y4314">
        <v>0</v>
      </c>
      <c r="Z4314">
        <v>0</v>
      </c>
      <c r="AD4314" s="1">
        <v>41708.333333333336</v>
      </c>
      <c r="AE4314" s="1">
        <v>41730.708333333336</v>
      </c>
      <c r="AG4314" s="1">
        <v>41703.333333333336</v>
      </c>
      <c r="AH4314" s="1">
        <v>41725.708333333336</v>
      </c>
      <c r="AI4314" s="1">
        <v>41703.333333333336</v>
      </c>
      <c r="AJ4314" s="1">
        <v>41725.708333333336</v>
      </c>
      <c r="AK4314" s="1">
        <v>41703.333333333336</v>
      </c>
      <c r="AL4314" s="1">
        <v>41725.708333333336</v>
      </c>
      <c r="AM4314" s="1">
        <v>41708.333333333336</v>
      </c>
      <c r="AN4314" s="1">
        <v>41730.708333333336</v>
      </c>
      <c r="AP4314" t="s">
        <v>113</v>
      </c>
      <c r="AU4314" t="s">
        <v>9673</v>
      </c>
      <c r="AY4314" t="s">
        <v>106</v>
      </c>
      <c r="AZ4314">
        <v>0</v>
      </c>
      <c r="BA4314">
        <v>0</v>
      </c>
      <c r="BD4314" s="3">
        <v>41321.662499999999</v>
      </c>
      <c r="BE4314" s="3">
        <v>41321.663888888892</v>
      </c>
      <c r="BF4314" t="s">
        <v>115</v>
      </c>
      <c r="BG4314" t="s">
        <v>115</v>
      </c>
      <c r="BH4314">
        <v>8149</v>
      </c>
      <c r="BM4314">
        <v>43550</v>
      </c>
      <c r="BR4314" t="s">
        <v>116</v>
      </c>
      <c r="BS4314" t="s">
        <v>117</v>
      </c>
      <c r="BU4314">
        <v>1</v>
      </c>
      <c r="BV4314" t="s">
        <v>118</v>
      </c>
      <c r="BX4314" t="s">
        <v>119</v>
      </c>
      <c r="BY4314" t="s">
        <v>119</v>
      </c>
      <c r="BZ4314" t="s">
        <v>119</v>
      </c>
      <c r="CA4314">
        <v>1</v>
      </c>
      <c r="CC4314" t="s">
        <v>120</v>
      </c>
      <c r="CH4314">
        <v>540</v>
      </c>
      <c r="CI4314">
        <v>30460</v>
      </c>
      <c r="CJ4314" t="s">
        <v>106</v>
      </c>
      <c r="CK4314" t="s">
        <v>106</v>
      </c>
      <c r="CL4314">
        <v>15</v>
      </c>
      <c r="CM4314" t="s">
        <v>2963</v>
      </c>
      <c r="CO4314">
        <v>125237</v>
      </c>
      <c r="CQ4314">
        <v>0</v>
      </c>
      <c r="CR4314">
        <v>0</v>
      </c>
      <c r="CS4314">
        <v>0</v>
      </c>
      <c r="CY4314" t="s">
        <v>123</v>
      </c>
      <c r="CZ4314" t="s">
        <v>124</v>
      </c>
      <c r="DD4314" t="str" cm="1">
        <f t="array" ref="DD4314">TEXT(_xlfn.SEQUENCE(1, DATEDIF(AG4314, AH4314, "m") + 1, AG4314, 30), "YYYY-APMM")</f>
        <v>2014-AP03</v>
      </c>
      <c r="DN4314">
        <f t="shared" si="134"/>
        <v>162.25</v>
      </c>
      <c r="DO4314" t="str">
        <f t="shared" si="135"/>
        <v>LABOR- SUBCONTRACTOR</v>
      </c>
    </row>
    <row r="4315" spans="1:119" x14ac:dyDescent="0.35">
      <c r="A4315" t="s">
        <v>105</v>
      </c>
      <c r="B4315">
        <v>503600</v>
      </c>
      <c r="C4315">
        <v>6359</v>
      </c>
      <c r="D4315">
        <v>125239</v>
      </c>
      <c r="E4315">
        <v>13662</v>
      </c>
      <c r="F4315">
        <v>0</v>
      </c>
      <c r="G4315" t="s">
        <v>106</v>
      </c>
      <c r="H4315" t="s">
        <v>106</v>
      </c>
      <c r="I4315" t="s">
        <v>106</v>
      </c>
      <c r="J4315" t="s">
        <v>107</v>
      </c>
      <c r="K4315" t="s">
        <v>108</v>
      </c>
      <c r="L4315" t="s">
        <v>109</v>
      </c>
      <c r="M4315" t="s">
        <v>110</v>
      </c>
      <c r="N4315" t="s">
        <v>9674</v>
      </c>
      <c r="O4315" t="s">
        <v>2887</v>
      </c>
      <c r="P4315">
        <v>8178</v>
      </c>
      <c r="Q4315">
        <v>0</v>
      </c>
      <c r="R4315">
        <v>0</v>
      </c>
      <c r="S4315">
        <v>200</v>
      </c>
      <c r="T4315">
        <v>0</v>
      </c>
      <c r="U4315">
        <v>1100</v>
      </c>
      <c r="V4315">
        <v>1100</v>
      </c>
      <c r="W4315">
        <v>200</v>
      </c>
      <c r="X4315">
        <v>0</v>
      </c>
      <c r="Y4315">
        <v>0</v>
      </c>
      <c r="Z4315">
        <v>0</v>
      </c>
      <c r="AD4315" s="1">
        <v>41702.333333333336</v>
      </c>
      <c r="AE4315" s="1">
        <v>41730.708333333336</v>
      </c>
      <c r="AG4315" s="1">
        <v>41702.333333333336</v>
      </c>
      <c r="AH4315" s="1">
        <v>41730.708333333336</v>
      </c>
      <c r="AI4315" s="1">
        <v>41702.333333333336</v>
      </c>
      <c r="AJ4315" s="1">
        <v>41730.708333333336</v>
      </c>
      <c r="AK4315" s="1">
        <v>41702.333333333336</v>
      </c>
      <c r="AL4315" s="1">
        <v>41730.708333333336</v>
      </c>
      <c r="AM4315" s="1">
        <v>41702.333333333336</v>
      </c>
      <c r="AN4315" s="1">
        <v>41730.708333333336</v>
      </c>
      <c r="AP4315" t="s">
        <v>113</v>
      </c>
      <c r="AU4315" t="s">
        <v>9675</v>
      </c>
      <c r="AY4315" t="s">
        <v>119</v>
      </c>
      <c r="AZ4315">
        <v>0</v>
      </c>
      <c r="BA4315">
        <v>0</v>
      </c>
      <c r="BD4315" s="3">
        <v>41321.662499999999</v>
      </c>
      <c r="BE4315" s="3">
        <v>41321.663888888892</v>
      </c>
      <c r="BF4315" t="s">
        <v>115</v>
      </c>
      <c r="BG4315" t="s">
        <v>115</v>
      </c>
      <c r="BH4315">
        <v>8149</v>
      </c>
      <c r="BM4315">
        <v>43550</v>
      </c>
      <c r="BR4315" t="s">
        <v>116</v>
      </c>
      <c r="BS4315" t="s">
        <v>117</v>
      </c>
      <c r="BU4315">
        <v>1</v>
      </c>
      <c r="BV4315" t="s">
        <v>118</v>
      </c>
      <c r="BX4315" t="s">
        <v>119</v>
      </c>
      <c r="BY4315" t="s">
        <v>119</v>
      </c>
      <c r="BZ4315" t="s">
        <v>119</v>
      </c>
      <c r="CA4315">
        <v>1</v>
      </c>
      <c r="CC4315" t="s">
        <v>120</v>
      </c>
      <c r="CH4315">
        <v>540</v>
      </c>
      <c r="CI4315">
        <v>30460</v>
      </c>
      <c r="CJ4315" t="s">
        <v>106</v>
      </c>
      <c r="CK4315" t="s">
        <v>106</v>
      </c>
      <c r="CL4315">
        <v>15</v>
      </c>
      <c r="CM4315" t="s">
        <v>2963</v>
      </c>
      <c r="CO4315">
        <v>125237</v>
      </c>
      <c r="CQ4315">
        <v>0</v>
      </c>
      <c r="CR4315">
        <v>0</v>
      </c>
      <c r="CS4315">
        <v>0</v>
      </c>
      <c r="CY4315" t="s">
        <v>123</v>
      </c>
      <c r="CZ4315" t="s">
        <v>124</v>
      </c>
      <c r="DD4315" t="str" cm="1">
        <f t="array" ref="DD4315">TEXT(_xlfn.SEQUENCE(1, DATEDIF(AG4315, AH4315, "m") + 1, AG4315, 30), "YYYY-APMM")</f>
        <v>2014-AP03</v>
      </c>
      <c r="DN4315">
        <f t="shared" si="134"/>
        <v>1100</v>
      </c>
      <c r="DO4315" t="str">
        <f t="shared" si="135"/>
        <v>LABOR- SUBCONTRACTOR</v>
      </c>
    </row>
    <row r="4316" spans="1:119" x14ac:dyDescent="0.35">
      <c r="A4316" t="s">
        <v>105</v>
      </c>
      <c r="B4316">
        <v>503601</v>
      </c>
      <c r="C4316">
        <v>6359</v>
      </c>
      <c r="D4316">
        <v>125239</v>
      </c>
      <c r="E4316">
        <v>13662</v>
      </c>
      <c r="F4316">
        <v>0</v>
      </c>
      <c r="G4316" t="s">
        <v>106</v>
      </c>
      <c r="H4316" t="s">
        <v>106</v>
      </c>
      <c r="I4316" t="s">
        <v>106</v>
      </c>
      <c r="J4316" t="s">
        <v>107</v>
      </c>
      <c r="K4316" t="s">
        <v>108</v>
      </c>
      <c r="L4316" t="s">
        <v>109</v>
      </c>
      <c r="M4316" t="s">
        <v>110</v>
      </c>
      <c r="N4316" t="s">
        <v>9676</v>
      </c>
      <c r="O4316" t="s">
        <v>2891</v>
      </c>
      <c r="P4316">
        <v>8171</v>
      </c>
      <c r="Q4316">
        <v>8</v>
      </c>
      <c r="R4316">
        <v>8</v>
      </c>
      <c r="S4316">
        <v>160</v>
      </c>
      <c r="T4316">
        <v>0</v>
      </c>
      <c r="U4316">
        <v>88</v>
      </c>
      <c r="V4316">
        <v>88</v>
      </c>
      <c r="W4316">
        <v>160</v>
      </c>
      <c r="X4316">
        <v>0</v>
      </c>
      <c r="Y4316">
        <v>0</v>
      </c>
      <c r="Z4316">
        <v>0</v>
      </c>
      <c r="AD4316" s="1">
        <v>41715.333333333336</v>
      </c>
      <c r="AE4316" s="1">
        <v>41737.708333333336</v>
      </c>
      <c r="AG4316" s="1">
        <v>41714.333333333336</v>
      </c>
      <c r="AH4316" s="1">
        <v>41736.708333333336</v>
      </c>
      <c r="AI4316" s="1">
        <v>41714.333333333336</v>
      </c>
      <c r="AJ4316" s="1">
        <v>41736.708333333336</v>
      </c>
      <c r="AK4316" s="1">
        <v>41714.333333333336</v>
      </c>
      <c r="AL4316" s="1">
        <v>41736.708333333336</v>
      </c>
      <c r="AM4316" s="1">
        <v>41715.333333333336</v>
      </c>
      <c r="AN4316" s="1">
        <v>41737.708333333336</v>
      </c>
      <c r="AP4316" t="s">
        <v>113</v>
      </c>
      <c r="AU4316" t="s">
        <v>9677</v>
      </c>
      <c r="AY4316" t="s">
        <v>106</v>
      </c>
      <c r="AZ4316">
        <v>0</v>
      </c>
      <c r="BA4316">
        <v>0</v>
      </c>
      <c r="BD4316" s="3">
        <v>41321.662499999999</v>
      </c>
      <c r="BE4316" s="3">
        <v>41321.663888888892</v>
      </c>
      <c r="BF4316" t="s">
        <v>115</v>
      </c>
      <c r="BG4316" t="s">
        <v>115</v>
      </c>
      <c r="BH4316">
        <v>8149</v>
      </c>
      <c r="BM4316">
        <v>43480</v>
      </c>
      <c r="BR4316" t="s">
        <v>2893</v>
      </c>
      <c r="BS4316" t="s">
        <v>2894</v>
      </c>
      <c r="BU4316">
        <v>1</v>
      </c>
      <c r="BV4316" t="s">
        <v>118</v>
      </c>
      <c r="BX4316" t="s">
        <v>119</v>
      </c>
      <c r="BY4316" t="s">
        <v>119</v>
      </c>
      <c r="BZ4316" t="s">
        <v>119</v>
      </c>
      <c r="CA4316">
        <v>1</v>
      </c>
      <c r="CC4316" t="s">
        <v>120</v>
      </c>
      <c r="CH4316">
        <v>540</v>
      </c>
      <c r="CI4316">
        <v>30460</v>
      </c>
      <c r="CJ4316" t="s">
        <v>106</v>
      </c>
      <c r="CK4316" t="s">
        <v>106</v>
      </c>
      <c r="CL4316">
        <v>15</v>
      </c>
      <c r="CM4316" t="s">
        <v>2963</v>
      </c>
      <c r="CO4316">
        <v>125237</v>
      </c>
      <c r="CQ4316">
        <v>0</v>
      </c>
      <c r="CR4316">
        <v>0</v>
      </c>
      <c r="CS4316">
        <v>0</v>
      </c>
      <c r="CY4316" t="s">
        <v>123</v>
      </c>
      <c r="CZ4316" t="s">
        <v>124</v>
      </c>
      <c r="DD4316" t="str" cm="1">
        <f t="array" ref="DD4316">TEXT(_xlfn.SEQUENCE(1, DATEDIF(AG4316, AH4316, "m") + 1, AG4316, 30), "YYYY-APMM")</f>
        <v>2014-AP03</v>
      </c>
      <c r="DN4316">
        <f t="shared" si="134"/>
        <v>88</v>
      </c>
      <c r="DO4316" t="str">
        <f t="shared" si="135"/>
        <v>GRANITE MASON SK</v>
      </c>
    </row>
    <row r="4317" spans="1:119" x14ac:dyDescent="0.35">
      <c r="A4317" t="s">
        <v>105</v>
      </c>
      <c r="B4317">
        <v>503602</v>
      </c>
      <c r="C4317">
        <v>6359</v>
      </c>
      <c r="D4317">
        <v>125239</v>
      </c>
      <c r="E4317">
        <v>13662</v>
      </c>
      <c r="F4317">
        <v>0</v>
      </c>
      <c r="G4317" t="s">
        <v>106</v>
      </c>
      <c r="H4317" t="s">
        <v>106</v>
      </c>
      <c r="I4317" t="s">
        <v>106</v>
      </c>
      <c r="J4317" t="s">
        <v>107</v>
      </c>
      <c r="K4317" t="s">
        <v>108</v>
      </c>
      <c r="L4317" t="s">
        <v>109</v>
      </c>
      <c r="M4317" t="s">
        <v>110</v>
      </c>
      <c r="N4317" t="s">
        <v>9678</v>
      </c>
      <c r="O4317" t="s">
        <v>2998</v>
      </c>
      <c r="P4317">
        <v>8178</v>
      </c>
      <c r="Q4317">
        <v>0</v>
      </c>
      <c r="R4317">
        <v>0</v>
      </c>
      <c r="S4317">
        <v>160</v>
      </c>
      <c r="T4317">
        <v>0</v>
      </c>
      <c r="U4317">
        <v>787.5</v>
      </c>
      <c r="V4317">
        <v>787.5</v>
      </c>
      <c r="W4317">
        <v>160</v>
      </c>
      <c r="X4317">
        <v>0</v>
      </c>
      <c r="Y4317">
        <v>0</v>
      </c>
      <c r="Z4317">
        <v>0</v>
      </c>
      <c r="AD4317" s="1">
        <v>41714.333333333336</v>
      </c>
      <c r="AE4317" s="1">
        <v>41736.708333333336</v>
      </c>
      <c r="AG4317" s="1">
        <v>41714.333333333336</v>
      </c>
      <c r="AH4317" s="1">
        <v>41736.708333333336</v>
      </c>
      <c r="AI4317" s="1">
        <v>41714.333333333336</v>
      </c>
      <c r="AJ4317" s="1">
        <v>41736.708333333336</v>
      </c>
      <c r="AK4317" s="1">
        <v>41714.333333333336</v>
      </c>
      <c r="AL4317" s="1">
        <v>41736.708333333336</v>
      </c>
      <c r="AM4317" s="1">
        <v>41714.333333333336</v>
      </c>
      <c r="AN4317" s="1">
        <v>41736.708333333336</v>
      </c>
      <c r="AP4317" t="s">
        <v>113</v>
      </c>
      <c r="AU4317" t="s">
        <v>9679</v>
      </c>
      <c r="AY4317" t="s">
        <v>119</v>
      </c>
      <c r="AZ4317">
        <v>0</v>
      </c>
      <c r="BA4317">
        <v>0</v>
      </c>
      <c r="BD4317" s="3">
        <v>41321.662499999999</v>
      </c>
      <c r="BE4317" s="3">
        <v>41321.663888888892</v>
      </c>
      <c r="BF4317" t="s">
        <v>115</v>
      </c>
      <c r="BG4317" t="s">
        <v>115</v>
      </c>
      <c r="BH4317">
        <v>8149</v>
      </c>
      <c r="BM4317">
        <v>43550</v>
      </c>
      <c r="BR4317" t="s">
        <v>116</v>
      </c>
      <c r="BS4317" t="s">
        <v>117</v>
      </c>
      <c r="BU4317">
        <v>1</v>
      </c>
      <c r="BV4317" t="s">
        <v>118</v>
      </c>
      <c r="BX4317" t="s">
        <v>119</v>
      </c>
      <c r="BY4317" t="s">
        <v>119</v>
      </c>
      <c r="BZ4317" t="s">
        <v>119</v>
      </c>
      <c r="CA4317">
        <v>1</v>
      </c>
      <c r="CC4317" t="s">
        <v>120</v>
      </c>
      <c r="CH4317">
        <v>540</v>
      </c>
      <c r="CI4317">
        <v>30460</v>
      </c>
      <c r="CJ4317" t="s">
        <v>106</v>
      </c>
      <c r="CK4317" t="s">
        <v>106</v>
      </c>
      <c r="CL4317">
        <v>15</v>
      </c>
      <c r="CM4317" t="s">
        <v>2963</v>
      </c>
      <c r="CO4317">
        <v>125237</v>
      </c>
      <c r="CQ4317">
        <v>0</v>
      </c>
      <c r="CR4317">
        <v>0</v>
      </c>
      <c r="CS4317">
        <v>0</v>
      </c>
      <c r="CY4317" t="s">
        <v>123</v>
      </c>
      <c r="CZ4317" t="s">
        <v>124</v>
      </c>
      <c r="DD4317" t="str" cm="1">
        <f t="array" ref="DD4317">TEXT(_xlfn.SEQUENCE(1, DATEDIF(AG4317, AH4317, "m") + 1, AG4317, 30), "YYYY-APMM")</f>
        <v>2014-AP03</v>
      </c>
      <c r="DN4317">
        <f t="shared" si="134"/>
        <v>787.5</v>
      </c>
      <c r="DO4317" t="str">
        <f t="shared" si="135"/>
        <v>LABOR- SUBCONTRACTOR</v>
      </c>
    </row>
    <row r="4318" spans="1:119" x14ac:dyDescent="0.35">
      <c r="A4318" t="s">
        <v>105</v>
      </c>
      <c r="B4318">
        <v>503603</v>
      </c>
      <c r="C4318">
        <v>6359</v>
      </c>
      <c r="D4318">
        <v>125239</v>
      </c>
      <c r="E4318">
        <v>13662</v>
      </c>
      <c r="F4318">
        <v>0</v>
      </c>
      <c r="G4318" t="s">
        <v>106</v>
      </c>
      <c r="H4318" t="s">
        <v>106</v>
      </c>
      <c r="I4318" t="s">
        <v>106</v>
      </c>
      <c r="J4318" t="s">
        <v>107</v>
      </c>
      <c r="K4318" t="s">
        <v>108</v>
      </c>
      <c r="L4318" t="s">
        <v>109</v>
      </c>
      <c r="M4318" t="s">
        <v>110</v>
      </c>
      <c r="N4318" t="s">
        <v>9680</v>
      </c>
      <c r="O4318" t="s">
        <v>2899</v>
      </c>
      <c r="P4318">
        <v>8178</v>
      </c>
      <c r="Q4318">
        <v>0</v>
      </c>
      <c r="R4318">
        <v>0</v>
      </c>
      <c r="S4318">
        <v>200</v>
      </c>
      <c r="T4318">
        <v>0</v>
      </c>
      <c r="U4318">
        <v>4742.75</v>
      </c>
      <c r="V4318">
        <v>4742.75</v>
      </c>
      <c r="W4318">
        <v>200</v>
      </c>
      <c r="X4318">
        <v>0</v>
      </c>
      <c r="Y4318">
        <v>0</v>
      </c>
      <c r="Z4318">
        <v>0</v>
      </c>
      <c r="AD4318" s="1">
        <v>41720.333333333336</v>
      </c>
      <c r="AE4318" s="1">
        <v>41748.708333333336</v>
      </c>
      <c r="AG4318" s="1">
        <v>41720.333333333336</v>
      </c>
      <c r="AH4318" s="1">
        <v>41748.708333333336</v>
      </c>
      <c r="AI4318" s="1">
        <v>41720.333333333336</v>
      </c>
      <c r="AJ4318" s="1">
        <v>41748.708333333336</v>
      </c>
      <c r="AK4318" s="1">
        <v>41720.333333333336</v>
      </c>
      <c r="AL4318" s="1">
        <v>41748.708333333336</v>
      </c>
      <c r="AM4318" s="1">
        <v>41720.333333333336</v>
      </c>
      <c r="AN4318" s="1">
        <v>41748.708333333336</v>
      </c>
      <c r="AP4318" t="s">
        <v>113</v>
      </c>
      <c r="AU4318" t="e">
        <f>+jcjT/HjSKatC+y3gU/AUw</f>
        <v>#NAME?</v>
      </c>
      <c r="AY4318" t="s">
        <v>119</v>
      </c>
      <c r="AZ4318">
        <v>0</v>
      </c>
      <c r="BA4318">
        <v>0</v>
      </c>
      <c r="BD4318" s="3">
        <v>41321.662499999999</v>
      </c>
      <c r="BE4318" s="3">
        <v>41321.663888888892</v>
      </c>
      <c r="BF4318" t="s">
        <v>115</v>
      </c>
      <c r="BG4318" t="s">
        <v>115</v>
      </c>
      <c r="BH4318">
        <v>8149</v>
      </c>
      <c r="BM4318">
        <v>43550</v>
      </c>
      <c r="BR4318" t="s">
        <v>116</v>
      </c>
      <c r="BS4318" t="s">
        <v>117</v>
      </c>
      <c r="BU4318">
        <v>1</v>
      </c>
      <c r="BV4318" t="s">
        <v>118</v>
      </c>
      <c r="BX4318" t="s">
        <v>119</v>
      </c>
      <c r="BY4318" t="s">
        <v>119</v>
      </c>
      <c r="BZ4318" t="s">
        <v>119</v>
      </c>
      <c r="CA4318">
        <v>1</v>
      </c>
      <c r="CC4318" t="s">
        <v>120</v>
      </c>
      <c r="CH4318">
        <v>540</v>
      </c>
      <c r="CI4318">
        <v>30460</v>
      </c>
      <c r="CJ4318" t="s">
        <v>106</v>
      </c>
      <c r="CK4318" t="s">
        <v>106</v>
      </c>
      <c r="CL4318">
        <v>15</v>
      </c>
      <c r="CM4318" t="s">
        <v>2963</v>
      </c>
      <c r="CO4318">
        <v>125237</v>
      </c>
      <c r="CQ4318">
        <v>0</v>
      </c>
      <c r="CR4318">
        <v>0</v>
      </c>
      <c r="CS4318">
        <v>0</v>
      </c>
      <c r="CY4318" t="s">
        <v>123</v>
      </c>
      <c r="CZ4318" t="s">
        <v>124</v>
      </c>
      <c r="DD4318" t="str" cm="1">
        <f t="array" ref="DD4318">TEXT(_xlfn.SEQUENCE(1, DATEDIF(AG4318, AH4318, "m") + 1, AG4318, 30), "YYYY-APMM")</f>
        <v>2014-AP03</v>
      </c>
      <c r="DN4318">
        <f t="shared" si="134"/>
        <v>4742.75</v>
      </c>
      <c r="DO4318" t="str">
        <f t="shared" si="135"/>
        <v>LABOR- SUBCONTRACTOR</v>
      </c>
    </row>
    <row r="4319" spans="1:119" x14ac:dyDescent="0.35">
      <c r="A4319" t="s">
        <v>105</v>
      </c>
      <c r="B4319">
        <v>503604</v>
      </c>
      <c r="C4319">
        <v>6359</v>
      </c>
      <c r="D4319">
        <v>125239</v>
      </c>
      <c r="E4319">
        <v>13662</v>
      </c>
      <c r="F4319">
        <v>0</v>
      </c>
      <c r="G4319" t="s">
        <v>106</v>
      </c>
      <c r="H4319" t="s">
        <v>106</v>
      </c>
      <c r="I4319" t="s">
        <v>106</v>
      </c>
      <c r="J4319" t="s">
        <v>107</v>
      </c>
      <c r="K4319" t="s">
        <v>108</v>
      </c>
      <c r="L4319" t="s">
        <v>109</v>
      </c>
      <c r="M4319" t="s">
        <v>110</v>
      </c>
      <c r="N4319" t="s">
        <v>9681</v>
      </c>
      <c r="O4319" t="s">
        <v>2905</v>
      </c>
      <c r="P4319">
        <v>8168</v>
      </c>
      <c r="Q4319">
        <v>0</v>
      </c>
      <c r="R4319">
        <v>0</v>
      </c>
      <c r="S4319">
        <v>200</v>
      </c>
      <c r="T4319">
        <v>0</v>
      </c>
      <c r="U4319">
        <v>6387.5</v>
      </c>
      <c r="V4319">
        <v>6387.5</v>
      </c>
      <c r="W4319">
        <v>200</v>
      </c>
      <c r="X4319">
        <v>0</v>
      </c>
      <c r="Y4319">
        <v>0</v>
      </c>
      <c r="Z4319">
        <v>0</v>
      </c>
      <c r="AD4319" s="1">
        <v>41601.333333333336</v>
      </c>
      <c r="AE4319" s="1">
        <v>41630.708333333336</v>
      </c>
      <c r="AG4319" s="1">
        <v>41601.333333333336</v>
      </c>
      <c r="AH4319" s="1">
        <v>41630.708333333336</v>
      </c>
      <c r="AI4319" s="1">
        <v>41601.333333333336</v>
      </c>
      <c r="AJ4319" s="1">
        <v>41630.708333333336</v>
      </c>
      <c r="AK4319" s="1">
        <v>41601.333333333336</v>
      </c>
      <c r="AL4319" s="1">
        <v>41630.708333333336</v>
      </c>
      <c r="AM4319" s="1">
        <v>41601.333333333336</v>
      </c>
      <c r="AN4319" s="1">
        <v>41630.708333333336</v>
      </c>
      <c r="AP4319" t="s">
        <v>113</v>
      </c>
      <c r="AU4319" t="s">
        <v>9682</v>
      </c>
      <c r="AY4319" t="s">
        <v>119</v>
      </c>
      <c r="AZ4319">
        <v>0</v>
      </c>
      <c r="BA4319">
        <v>0</v>
      </c>
      <c r="BD4319" s="3">
        <v>41321.662499999999</v>
      </c>
      <c r="BE4319" s="3">
        <v>41321.663888888892</v>
      </c>
      <c r="BF4319" t="s">
        <v>115</v>
      </c>
      <c r="BG4319" t="s">
        <v>115</v>
      </c>
      <c r="BH4319">
        <v>8149</v>
      </c>
      <c r="BM4319">
        <v>43450</v>
      </c>
      <c r="BR4319" t="s">
        <v>1309</v>
      </c>
      <c r="BS4319" t="s">
        <v>1310</v>
      </c>
      <c r="BU4319">
        <v>1</v>
      </c>
      <c r="BV4319" t="s">
        <v>118</v>
      </c>
      <c r="BX4319" t="s">
        <v>119</v>
      </c>
      <c r="BY4319" t="s">
        <v>119</v>
      </c>
      <c r="BZ4319" t="s">
        <v>119</v>
      </c>
      <c r="CA4319">
        <v>1</v>
      </c>
      <c r="CC4319" t="s">
        <v>120</v>
      </c>
      <c r="CH4319">
        <v>540</v>
      </c>
      <c r="CI4319">
        <v>30460</v>
      </c>
      <c r="CJ4319" t="s">
        <v>106</v>
      </c>
      <c r="CK4319" t="s">
        <v>106</v>
      </c>
      <c r="CL4319">
        <v>15</v>
      </c>
      <c r="CM4319" t="s">
        <v>2963</v>
      </c>
      <c r="CO4319">
        <v>125237</v>
      </c>
      <c r="CQ4319">
        <v>0</v>
      </c>
      <c r="CR4319">
        <v>0</v>
      </c>
      <c r="CS4319">
        <v>0</v>
      </c>
      <c r="CY4319" t="s">
        <v>123</v>
      </c>
      <c r="CZ4319" t="s">
        <v>124</v>
      </c>
      <c r="DD4319" t="str" cm="1">
        <f t="array" ref="DD4319">TEXT(_xlfn.SEQUENCE(1, DATEDIF(AG4319, AH4319, "m") + 1, AG4319, 30), "YYYY-APMM")</f>
        <v>2013-AP11</v>
      </c>
      <c r="DN4319">
        <f t="shared" si="134"/>
        <v>6387.5</v>
      </c>
      <c r="DO4319" t="str">
        <f t="shared" si="135"/>
        <v>BLOCK MASON SK</v>
      </c>
    </row>
    <row r="4320" spans="1:119" x14ac:dyDescent="0.35">
      <c r="A4320" t="s">
        <v>105</v>
      </c>
      <c r="B4320">
        <v>503605</v>
      </c>
      <c r="C4320">
        <v>6359</v>
      </c>
      <c r="D4320">
        <v>125239</v>
      </c>
      <c r="E4320">
        <v>13662</v>
      </c>
      <c r="F4320">
        <v>0</v>
      </c>
      <c r="G4320" t="s">
        <v>106</v>
      </c>
      <c r="H4320" t="s">
        <v>106</v>
      </c>
      <c r="I4320" t="s">
        <v>106</v>
      </c>
      <c r="J4320" t="s">
        <v>107</v>
      </c>
      <c r="K4320" t="s">
        <v>108</v>
      </c>
      <c r="L4320" t="s">
        <v>109</v>
      </c>
      <c r="M4320" t="s">
        <v>110</v>
      </c>
      <c r="N4320" t="s">
        <v>9683</v>
      </c>
      <c r="O4320" t="s">
        <v>2908</v>
      </c>
      <c r="P4320">
        <v>8169</v>
      </c>
      <c r="Q4320">
        <v>0</v>
      </c>
      <c r="R4320">
        <v>0</v>
      </c>
      <c r="S4320">
        <v>200</v>
      </c>
      <c r="T4320">
        <v>0</v>
      </c>
      <c r="U4320">
        <v>8899</v>
      </c>
      <c r="V4320">
        <v>8899</v>
      </c>
      <c r="W4320">
        <v>200</v>
      </c>
      <c r="X4320">
        <v>0</v>
      </c>
      <c r="Y4320">
        <v>0</v>
      </c>
      <c r="Z4320">
        <v>0</v>
      </c>
      <c r="AD4320" s="1">
        <v>41625.333333333336</v>
      </c>
      <c r="AE4320" s="1">
        <v>41654.708333333336</v>
      </c>
      <c r="AG4320" s="1">
        <v>41625.333333333336</v>
      </c>
      <c r="AH4320" s="1">
        <v>41654.708333333336</v>
      </c>
      <c r="AI4320" s="1">
        <v>41625.333333333336</v>
      </c>
      <c r="AJ4320" s="1">
        <v>41654.708333333336</v>
      </c>
      <c r="AK4320" s="1">
        <v>41625.333333333336</v>
      </c>
      <c r="AL4320" s="1">
        <v>41654.708333333336</v>
      </c>
      <c r="AM4320" s="1">
        <v>41625.333333333336</v>
      </c>
      <c r="AN4320" s="1">
        <v>41654.708333333336</v>
      </c>
      <c r="AP4320" t="s">
        <v>113</v>
      </c>
      <c r="AU4320" t="s">
        <v>9684</v>
      </c>
      <c r="AY4320" t="s">
        <v>119</v>
      </c>
      <c r="AZ4320">
        <v>0</v>
      </c>
      <c r="BA4320">
        <v>0</v>
      </c>
      <c r="BD4320" s="3">
        <v>41321.662499999999</v>
      </c>
      <c r="BE4320" s="3">
        <v>41321.663888888892</v>
      </c>
      <c r="BF4320" t="s">
        <v>115</v>
      </c>
      <c r="BG4320" t="s">
        <v>115</v>
      </c>
      <c r="BH4320">
        <v>8149</v>
      </c>
      <c r="BM4320">
        <v>43460</v>
      </c>
      <c r="BR4320" t="s">
        <v>2848</v>
      </c>
      <c r="BS4320" t="s">
        <v>2849</v>
      </c>
      <c r="BU4320">
        <v>1</v>
      </c>
      <c r="BV4320" t="s">
        <v>118</v>
      </c>
      <c r="BX4320" t="s">
        <v>119</v>
      </c>
      <c r="BY4320" t="s">
        <v>119</v>
      </c>
      <c r="BZ4320" t="s">
        <v>119</v>
      </c>
      <c r="CA4320">
        <v>1</v>
      </c>
      <c r="CC4320" t="s">
        <v>120</v>
      </c>
      <c r="CH4320">
        <v>540</v>
      </c>
      <c r="CI4320">
        <v>30460</v>
      </c>
      <c r="CJ4320" t="s">
        <v>106</v>
      </c>
      <c r="CK4320" t="s">
        <v>106</v>
      </c>
      <c r="CL4320">
        <v>15</v>
      </c>
      <c r="CM4320" t="s">
        <v>2963</v>
      </c>
      <c r="CO4320">
        <v>125237</v>
      </c>
      <c r="CQ4320">
        <v>0</v>
      </c>
      <c r="CR4320">
        <v>0</v>
      </c>
      <c r="CS4320">
        <v>0</v>
      </c>
      <c r="CY4320" t="s">
        <v>123</v>
      </c>
      <c r="CZ4320" t="s">
        <v>124</v>
      </c>
      <c r="DD4320" t="str" cm="1">
        <f t="array" ref="DD4320">TEXT(_xlfn.SEQUENCE(1, DATEDIF(AG4320, AH4320, "m") + 1, AG4320, 30), "YYYY-APMM")</f>
        <v>2013-AP12</v>
      </c>
      <c r="DN4320">
        <f t="shared" si="134"/>
        <v>8899</v>
      </c>
      <c r="DO4320" t="str">
        <f t="shared" si="135"/>
        <v>PLASTER MASON SK</v>
      </c>
    </row>
    <row r="4321" spans="1:119" x14ac:dyDescent="0.35">
      <c r="A4321" t="s">
        <v>105</v>
      </c>
      <c r="B4321">
        <v>503606</v>
      </c>
      <c r="C4321">
        <v>6359</v>
      </c>
      <c r="D4321">
        <v>125239</v>
      </c>
      <c r="E4321">
        <v>13662</v>
      </c>
      <c r="F4321">
        <v>0</v>
      </c>
      <c r="G4321" t="s">
        <v>106</v>
      </c>
      <c r="H4321" t="s">
        <v>106</v>
      </c>
      <c r="I4321" t="s">
        <v>106</v>
      </c>
      <c r="J4321" t="s">
        <v>107</v>
      </c>
      <c r="K4321" t="s">
        <v>108</v>
      </c>
      <c r="L4321" t="s">
        <v>109</v>
      </c>
      <c r="M4321" t="s">
        <v>110</v>
      </c>
      <c r="N4321" t="s">
        <v>9685</v>
      </c>
      <c r="O4321" t="s">
        <v>2911</v>
      </c>
      <c r="P4321">
        <v>8164</v>
      </c>
      <c r="Q4321">
        <v>96</v>
      </c>
      <c r="R4321">
        <v>96</v>
      </c>
      <c r="S4321">
        <v>168</v>
      </c>
      <c r="T4321">
        <v>0</v>
      </c>
      <c r="U4321">
        <v>1215.5</v>
      </c>
      <c r="V4321">
        <v>1215.5</v>
      </c>
      <c r="W4321">
        <v>168</v>
      </c>
      <c r="X4321">
        <v>0</v>
      </c>
      <c r="Y4321">
        <v>0</v>
      </c>
      <c r="Z4321">
        <v>0</v>
      </c>
      <c r="AD4321" s="1">
        <v>41648.333333333336</v>
      </c>
      <c r="AE4321" s="1">
        <v>41672.708333333336</v>
      </c>
      <c r="AG4321" s="1">
        <v>41634.333333333336</v>
      </c>
      <c r="AH4321" s="1">
        <v>41658.708333333336</v>
      </c>
      <c r="AI4321" s="1">
        <v>41634.333333333336</v>
      </c>
      <c r="AJ4321" s="1">
        <v>41658.708333333336</v>
      </c>
      <c r="AK4321" s="1">
        <v>41634.333333333336</v>
      </c>
      <c r="AL4321" s="1">
        <v>41658.708333333336</v>
      </c>
      <c r="AM4321" s="1">
        <v>41648.333333333336</v>
      </c>
      <c r="AN4321" s="1">
        <v>41672.708333333336</v>
      </c>
      <c r="AP4321" t="s">
        <v>113</v>
      </c>
      <c r="AU4321" t="s">
        <v>9686</v>
      </c>
      <c r="AY4321" t="s">
        <v>106</v>
      </c>
      <c r="AZ4321">
        <v>0</v>
      </c>
      <c r="BA4321">
        <v>0</v>
      </c>
      <c r="BD4321" s="3">
        <v>41321.662499999999</v>
      </c>
      <c r="BE4321" s="3">
        <v>41321.663888888892</v>
      </c>
      <c r="BF4321" t="s">
        <v>115</v>
      </c>
      <c r="BG4321" t="s">
        <v>115</v>
      </c>
      <c r="BH4321">
        <v>8149</v>
      </c>
      <c r="BM4321">
        <v>43410</v>
      </c>
      <c r="BR4321" t="s">
        <v>2865</v>
      </c>
      <c r="BS4321" t="s">
        <v>2866</v>
      </c>
      <c r="BU4321">
        <v>1</v>
      </c>
      <c r="BV4321" t="s">
        <v>118</v>
      </c>
      <c r="BX4321" t="s">
        <v>119</v>
      </c>
      <c r="BY4321" t="s">
        <v>119</v>
      </c>
      <c r="BZ4321" t="s">
        <v>119</v>
      </c>
      <c r="CA4321">
        <v>1</v>
      </c>
      <c r="CC4321" t="s">
        <v>120</v>
      </c>
      <c r="CH4321">
        <v>540</v>
      </c>
      <c r="CI4321">
        <v>30460</v>
      </c>
      <c r="CJ4321" t="s">
        <v>106</v>
      </c>
      <c r="CK4321" t="s">
        <v>106</v>
      </c>
      <c r="CL4321">
        <v>15</v>
      </c>
      <c r="CM4321" t="s">
        <v>2963</v>
      </c>
      <c r="CO4321">
        <v>125237</v>
      </c>
      <c r="CQ4321">
        <v>0</v>
      </c>
      <c r="CR4321">
        <v>0</v>
      </c>
      <c r="CS4321">
        <v>0</v>
      </c>
      <c r="CY4321" t="s">
        <v>123</v>
      </c>
      <c r="CZ4321" t="s">
        <v>124</v>
      </c>
      <c r="DD4321" t="str" cm="1">
        <f t="array" ref="DD4321">TEXT(_xlfn.SEQUENCE(1, DATEDIF(AG4321, AH4321, "m") + 1, AG4321, 30), "YYYY-APMM")</f>
        <v>2013-AP12</v>
      </c>
      <c r="DN4321">
        <f t="shared" si="134"/>
        <v>1215.5</v>
      </c>
      <c r="DO4321" t="str">
        <f t="shared" si="135"/>
        <v>SCREED MASON SK</v>
      </c>
    </row>
    <row r="4322" spans="1:119" x14ac:dyDescent="0.35">
      <c r="A4322" t="s">
        <v>105</v>
      </c>
      <c r="B4322">
        <v>503607</v>
      </c>
      <c r="C4322">
        <v>6359</v>
      </c>
      <c r="D4322">
        <v>125239</v>
      </c>
      <c r="E4322">
        <v>13662</v>
      </c>
      <c r="F4322">
        <v>0</v>
      </c>
      <c r="G4322" t="s">
        <v>106</v>
      </c>
      <c r="H4322" t="s">
        <v>106</v>
      </c>
      <c r="I4322" t="s">
        <v>106</v>
      </c>
      <c r="J4322" t="s">
        <v>107</v>
      </c>
      <c r="K4322" t="s">
        <v>108</v>
      </c>
      <c r="L4322" t="s">
        <v>109</v>
      </c>
      <c r="M4322" t="s">
        <v>110</v>
      </c>
      <c r="N4322" t="s">
        <v>9687</v>
      </c>
      <c r="O4322" t="s">
        <v>2969</v>
      </c>
      <c r="P4322">
        <v>8178</v>
      </c>
      <c r="Q4322">
        <v>0</v>
      </c>
      <c r="R4322">
        <v>0</v>
      </c>
      <c r="S4322">
        <v>120</v>
      </c>
      <c r="T4322">
        <v>0</v>
      </c>
      <c r="U4322">
        <v>1215.5</v>
      </c>
      <c r="V4322">
        <v>1215.5</v>
      </c>
      <c r="W4322">
        <v>120</v>
      </c>
      <c r="X4322">
        <v>0</v>
      </c>
      <c r="Y4322">
        <v>0</v>
      </c>
      <c r="Z4322">
        <v>0</v>
      </c>
      <c r="AD4322" s="1">
        <v>41646.333333333336</v>
      </c>
      <c r="AE4322" s="1">
        <v>41662.708333333336</v>
      </c>
      <c r="AG4322" s="1">
        <v>41646.333333333336</v>
      </c>
      <c r="AH4322" s="1">
        <v>41662.708333333336</v>
      </c>
      <c r="AI4322" s="1">
        <v>41646.333333333336</v>
      </c>
      <c r="AJ4322" s="1">
        <v>41662.708333333336</v>
      </c>
      <c r="AK4322" s="1">
        <v>41646.333333333336</v>
      </c>
      <c r="AL4322" s="1">
        <v>41662.708333333336</v>
      </c>
      <c r="AM4322" s="1">
        <v>41646.333333333336</v>
      </c>
      <c r="AN4322" s="1">
        <v>41662.708333333336</v>
      </c>
      <c r="AP4322" t="s">
        <v>113</v>
      </c>
      <c r="AU4322" t="s">
        <v>9688</v>
      </c>
      <c r="AY4322" t="s">
        <v>119</v>
      </c>
      <c r="AZ4322">
        <v>0</v>
      </c>
      <c r="BA4322">
        <v>0</v>
      </c>
      <c r="BD4322" s="3">
        <v>41321.662499999999</v>
      </c>
      <c r="BE4322" s="3">
        <v>41321.663888888892</v>
      </c>
      <c r="BF4322" t="s">
        <v>115</v>
      </c>
      <c r="BG4322" t="s">
        <v>115</v>
      </c>
      <c r="BH4322">
        <v>8149</v>
      </c>
      <c r="BM4322">
        <v>43550</v>
      </c>
      <c r="BR4322" t="s">
        <v>116</v>
      </c>
      <c r="BS4322" t="s">
        <v>117</v>
      </c>
      <c r="BU4322">
        <v>1</v>
      </c>
      <c r="BV4322" t="s">
        <v>118</v>
      </c>
      <c r="BX4322" t="s">
        <v>119</v>
      </c>
      <c r="BY4322" t="s">
        <v>119</v>
      </c>
      <c r="BZ4322" t="s">
        <v>119</v>
      </c>
      <c r="CA4322">
        <v>1</v>
      </c>
      <c r="CC4322" t="s">
        <v>120</v>
      </c>
      <c r="CH4322">
        <v>540</v>
      </c>
      <c r="CI4322">
        <v>30460</v>
      </c>
      <c r="CJ4322" t="s">
        <v>106</v>
      </c>
      <c r="CK4322" t="s">
        <v>106</v>
      </c>
      <c r="CL4322">
        <v>15</v>
      </c>
      <c r="CM4322" t="s">
        <v>2963</v>
      </c>
      <c r="CO4322">
        <v>125237</v>
      </c>
      <c r="CQ4322">
        <v>0</v>
      </c>
      <c r="CR4322">
        <v>0</v>
      </c>
      <c r="CS4322">
        <v>0</v>
      </c>
      <c r="CY4322" t="s">
        <v>123</v>
      </c>
      <c r="CZ4322" t="s">
        <v>124</v>
      </c>
      <c r="DD4322" t="str" cm="1">
        <f t="array" ref="DD4322">TEXT(_xlfn.SEQUENCE(1, DATEDIF(AG4322, AH4322, "m") + 1, AG4322, 30), "YYYY-APMM")</f>
        <v>2014-AP01</v>
      </c>
      <c r="DN4322">
        <f t="shared" si="134"/>
        <v>1215.5</v>
      </c>
      <c r="DO4322" t="str">
        <f t="shared" si="135"/>
        <v>LABOR- SUBCONTRACTOR</v>
      </c>
    </row>
    <row r="4323" spans="1:119" x14ac:dyDescent="0.35">
      <c r="A4323" t="s">
        <v>105</v>
      </c>
      <c r="B4323">
        <v>503608</v>
      </c>
      <c r="C4323">
        <v>6359</v>
      </c>
      <c r="D4323">
        <v>125239</v>
      </c>
      <c r="E4323">
        <v>13662</v>
      </c>
      <c r="F4323">
        <v>0</v>
      </c>
      <c r="G4323" t="s">
        <v>106</v>
      </c>
      <c r="H4323" t="s">
        <v>106</v>
      </c>
      <c r="I4323" t="s">
        <v>106</v>
      </c>
      <c r="J4323" t="s">
        <v>107</v>
      </c>
      <c r="K4323" t="s">
        <v>108</v>
      </c>
      <c r="L4323" t="s">
        <v>109</v>
      </c>
      <c r="M4323" t="s">
        <v>110</v>
      </c>
      <c r="N4323" t="s">
        <v>9689</v>
      </c>
      <c r="O4323" t="s">
        <v>2917</v>
      </c>
      <c r="P4323">
        <v>8178</v>
      </c>
      <c r="Q4323">
        <v>112</v>
      </c>
      <c r="R4323">
        <v>112</v>
      </c>
      <c r="S4323">
        <v>200</v>
      </c>
      <c r="T4323">
        <v>0</v>
      </c>
      <c r="U4323">
        <v>4742.75</v>
      </c>
      <c r="V4323">
        <v>4742.75</v>
      </c>
      <c r="W4323">
        <v>200</v>
      </c>
      <c r="X4323">
        <v>0</v>
      </c>
      <c r="Y4323">
        <v>0</v>
      </c>
      <c r="Z4323">
        <v>0</v>
      </c>
      <c r="AD4323" s="1">
        <v>41659.333333333336</v>
      </c>
      <c r="AE4323" s="1">
        <v>41688.708333333336</v>
      </c>
      <c r="AG4323" s="1">
        <v>41643.333333333336</v>
      </c>
      <c r="AH4323" s="1">
        <v>41671.708333333336</v>
      </c>
      <c r="AI4323" s="1">
        <v>41643.333333333336</v>
      </c>
      <c r="AJ4323" s="1">
        <v>41671.708333333336</v>
      </c>
      <c r="AK4323" s="1">
        <v>41643.333333333336</v>
      </c>
      <c r="AL4323" s="1">
        <v>41671.708333333336</v>
      </c>
      <c r="AM4323" s="1">
        <v>41659.333333333336</v>
      </c>
      <c r="AN4323" s="1">
        <v>41688.708333333336</v>
      </c>
      <c r="AP4323" t="s">
        <v>113</v>
      </c>
      <c r="AU4323" t="s">
        <v>9690</v>
      </c>
      <c r="AY4323" t="s">
        <v>106</v>
      </c>
      <c r="AZ4323">
        <v>0</v>
      </c>
      <c r="BA4323">
        <v>0</v>
      </c>
      <c r="BD4323" s="3">
        <v>41321.662499999999</v>
      </c>
      <c r="BE4323" s="3">
        <v>41321.663888888892</v>
      </c>
      <c r="BF4323" t="s">
        <v>115</v>
      </c>
      <c r="BG4323" t="s">
        <v>115</v>
      </c>
      <c r="BH4323">
        <v>8149</v>
      </c>
      <c r="BM4323">
        <v>43550</v>
      </c>
      <c r="BR4323" t="s">
        <v>116</v>
      </c>
      <c r="BS4323" t="s">
        <v>117</v>
      </c>
      <c r="BU4323">
        <v>1</v>
      </c>
      <c r="BV4323" t="s">
        <v>118</v>
      </c>
      <c r="BX4323" t="s">
        <v>119</v>
      </c>
      <c r="BY4323" t="s">
        <v>119</v>
      </c>
      <c r="BZ4323" t="s">
        <v>119</v>
      </c>
      <c r="CA4323">
        <v>1</v>
      </c>
      <c r="CC4323" t="s">
        <v>120</v>
      </c>
      <c r="CH4323">
        <v>540</v>
      </c>
      <c r="CI4323">
        <v>30460</v>
      </c>
      <c r="CJ4323" t="s">
        <v>106</v>
      </c>
      <c r="CK4323" t="s">
        <v>106</v>
      </c>
      <c r="CL4323">
        <v>15</v>
      </c>
      <c r="CM4323" t="s">
        <v>2963</v>
      </c>
      <c r="CO4323">
        <v>125237</v>
      </c>
      <c r="CQ4323">
        <v>0</v>
      </c>
      <c r="CR4323">
        <v>0</v>
      </c>
      <c r="CS4323">
        <v>0</v>
      </c>
      <c r="CY4323" t="s">
        <v>123</v>
      </c>
      <c r="CZ4323" t="s">
        <v>124</v>
      </c>
      <c r="DD4323" t="str" cm="1">
        <f t="array" ref="DD4323">TEXT(_xlfn.SEQUENCE(1, DATEDIF(AG4323, AH4323, "m") + 1, AG4323, 30), "YYYY-APMM")</f>
        <v>2014-AP01</v>
      </c>
      <c r="DN4323">
        <f t="shared" si="134"/>
        <v>4742.75</v>
      </c>
      <c r="DO4323" t="str">
        <f t="shared" si="135"/>
        <v>LABOR- SUBCONTRACTOR</v>
      </c>
    </row>
    <row r="4324" spans="1:119" x14ac:dyDescent="0.35">
      <c r="A4324" t="s">
        <v>105</v>
      </c>
      <c r="B4324">
        <v>503609</v>
      </c>
      <c r="C4324">
        <v>6359</v>
      </c>
      <c r="D4324">
        <v>125239</v>
      </c>
      <c r="E4324">
        <v>13662</v>
      </c>
      <c r="F4324">
        <v>0</v>
      </c>
      <c r="G4324" t="s">
        <v>106</v>
      </c>
      <c r="H4324" t="s">
        <v>106</v>
      </c>
      <c r="I4324" t="s">
        <v>106</v>
      </c>
      <c r="J4324" t="s">
        <v>107</v>
      </c>
      <c r="K4324" t="s">
        <v>108</v>
      </c>
      <c r="L4324" t="s">
        <v>109</v>
      </c>
      <c r="M4324" t="s">
        <v>110</v>
      </c>
      <c r="N4324" t="s">
        <v>9691</v>
      </c>
      <c r="O4324" t="s">
        <v>2920</v>
      </c>
      <c r="P4324">
        <v>8170</v>
      </c>
      <c r="Q4324">
        <v>0</v>
      </c>
      <c r="R4324">
        <v>0</v>
      </c>
      <c r="S4324">
        <v>200</v>
      </c>
      <c r="T4324">
        <v>0</v>
      </c>
      <c r="U4324">
        <v>1897.25</v>
      </c>
      <c r="V4324">
        <v>1897.25</v>
      </c>
      <c r="W4324">
        <v>200</v>
      </c>
      <c r="X4324">
        <v>0</v>
      </c>
      <c r="Y4324">
        <v>0</v>
      </c>
      <c r="Z4324">
        <v>0</v>
      </c>
      <c r="AD4324" s="1">
        <v>41653.333333333336</v>
      </c>
      <c r="AE4324" s="1">
        <v>41682.708333333336</v>
      </c>
      <c r="AG4324" s="1">
        <v>41653.333333333336</v>
      </c>
      <c r="AH4324" s="1">
        <v>41682.708333333336</v>
      </c>
      <c r="AI4324" s="1">
        <v>41653.333333333336</v>
      </c>
      <c r="AJ4324" s="1">
        <v>41682.708333333336</v>
      </c>
      <c r="AK4324" s="1">
        <v>41653.333333333336</v>
      </c>
      <c r="AL4324" s="1">
        <v>41682.708333333336</v>
      </c>
      <c r="AM4324" s="1">
        <v>41653.333333333336</v>
      </c>
      <c r="AN4324" s="1">
        <v>41682.708333333336</v>
      </c>
      <c r="AP4324" t="s">
        <v>113</v>
      </c>
      <c r="AU4324" t="s">
        <v>9692</v>
      </c>
      <c r="AY4324" t="s">
        <v>119</v>
      </c>
      <c r="AZ4324">
        <v>0</v>
      </c>
      <c r="BA4324">
        <v>0</v>
      </c>
      <c r="BD4324" s="3">
        <v>41321.662499999999</v>
      </c>
      <c r="BE4324" s="3">
        <v>41321.663888888892</v>
      </c>
      <c r="BF4324" t="s">
        <v>115</v>
      </c>
      <c r="BG4324" t="s">
        <v>115</v>
      </c>
      <c r="BH4324">
        <v>8149</v>
      </c>
      <c r="BM4324">
        <v>43470</v>
      </c>
      <c r="BR4324" t="s">
        <v>2854</v>
      </c>
      <c r="BS4324" t="s">
        <v>2855</v>
      </c>
      <c r="BU4324">
        <v>1</v>
      </c>
      <c r="BV4324" t="s">
        <v>118</v>
      </c>
      <c r="BX4324" t="s">
        <v>119</v>
      </c>
      <c r="BY4324" t="s">
        <v>119</v>
      </c>
      <c r="BZ4324" t="s">
        <v>119</v>
      </c>
      <c r="CA4324">
        <v>1</v>
      </c>
      <c r="CC4324" t="s">
        <v>120</v>
      </c>
      <c r="CH4324">
        <v>540</v>
      </c>
      <c r="CI4324">
        <v>30460</v>
      </c>
      <c r="CJ4324" t="s">
        <v>106</v>
      </c>
      <c r="CK4324" t="s">
        <v>106</v>
      </c>
      <c r="CL4324">
        <v>15</v>
      </c>
      <c r="CM4324" t="s">
        <v>2963</v>
      </c>
      <c r="CO4324">
        <v>125237</v>
      </c>
      <c r="CQ4324">
        <v>0</v>
      </c>
      <c r="CR4324">
        <v>0</v>
      </c>
      <c r="CS4324">
        <v>0</v>
      </c>
      <c r="CY4324" t="s">
        <v>123</v>
      </c>
      <c r="CZ4324" t="s">
        <v>124</v>
      </c>
      <c r="DD4324" t="str" cm="1">
        <f t="array" ref="DD4324">TEXT(_xlfn.SEQUENCE(1, DATEDIF(AG4324, AH4324, "m") + 1, AG4324, 30), "YYYY-APMM")</f>
        <v>2014-AP01</v>
      </c>
      <c r="DN4324">
        <f t="shared" si="134"/>
        <v>1897.25</v>
      </c>
      <c r="DO4324" t="str">
        <f t="shared" si="135"/>
        <v>TILE MASON SK</v>
      </c>
    </row>
    <row r="4325" spans="1:119" x14ac:dyDescent="0.35">
      <c r="A4325" t="s">
        <v>105</v>
      </c>
      <c r="B4325">
        <v>503610</v>
      </c>
      <c r="C4325">
        <v>6359</v>
      </c>
      <c r="D4325">
        <v>125239</v>
      </c>
      <c r="E4325">
        <v>13662</v>
      </c>
      <c r="F4325">
        <v>0</v>
      </c>
      <c r="G4325" t="s">
        <v>106</v>
      </c>
      <c r="H4325" t="s">
        <v>106</v>
      </c>
      <c r="I4325" t="s">
        <v>106</v>
      </c>
      <c r="J4325" t="s">
        <v>107</v>
      </c>
      <c r="K4325" t="s">
        <v>108</v>
      </c>
      <c r="L4325" t="s">
        <v>109</v>
      </c>
      <c r="M4325" t="s">
        <v>110</v>
      </c>
      <c r="N4325" t="s">
        <v>9693</v>
      </c>
      <c r="O4325" t="s">
        <v>2923</v>
      </c>
      <c r="P4325">
        <v>8170</v>
      </c>
      <c r="Q4325">
        <v>0</v>
      </c>
      <c r="R4325">
        <v>0</v>
      </c>
      <c r="S4325">
        <v>200</v>
      </c>
      <c r="T4325">
        <v>0</v>
      </c>
      <c r="U4325">
        <v>1743.75</v>
      </c>
      <c r="V4325">
        <v>1743.75</v>
      </c>
      <c r="W4325">
        <v>200</v>
      </c>
      <c r="X4325">
        <v>0</v>
      </c>
      <c r="Y4325">
        <v>0</v>
      </c>
      <c r="Z4325">
        <v>0</v>
      </c>
      <c r="AD4325" s="1">
        <v>41660.333333333336</v>
      </c>
      <c r="AE4325" s="1">
        <v>41689.708333333336</v>
      </c>
      <c r="AG4325" s="1">
        <v>41660.333333333336</v>
      </c>
      <c r="AH4325" s="1">
        <v>41689.708333333336</v>
      </c>
      <c r="AI4325" s="1">
        <v>41660.333333333336</v>
      </c>
      <c r="AJ4325" s="1">
        <v>41689.708333333336</v>
      </c>
      <c r="AK4325" s="1">
        <v>41660.333333333336</v>
      </c>
      <c r="AL4325" s="1">
        <v>41689.708333333336</v>
      </c>
      <c r="AM4325" s="1">
        <v>41660.333333333336</v>
      </c>
      <c r="AN4325" s="1">
        <v>41689.708333333336</v>
      </c>
      <c r="AP4325" t="s">
        <v>113</v>
      </c>
      <c r="AU4325" t="s">
        <v>9694</v>
      </c>
      <c r="AY4325" t="s">
        <v>119</v>
      </c>
      <c r="AZ4325">
        <v>0</v>
      </c>
      <c r="BA4325">
        <v>0</v>
      </c>
      <c r="BD4325" s="3">
        <v>41321.662499999999</v>
      </c>
      <c r="BE4325" s="3">
        <v>41321.663888888892</v>
      </c>
      <c r="BF4325" t="s">
        <v>115</v>
      </c>
      <c r="BG4325" t="s">
        <v>115</v>
      </c>
      <c r="BH4325">
        <v>8149</v>
      </c>
      <c r="BM4325">
        <v>43470</v>
      </c>
      <c r="BR4325" t="s">
        <v>2854</v>
      </c>
      <c r="BS4325" t="s">
        <v>2855</v>
      </c>
      <c r="BU4325">
        <v>1</v>
      </c>
      <c r="BV4325" t="s">
        <v>118</v>
      </c>
      <c r="BX4325" t="s">
        <v>119</v>
      </c>
      <c r="BY4325" t="s">
        <v>119</v>
      </c>
      <c r="BZ4325" t="s">
        <v>119</v>
      </c>
      <c r="CA4325">
        <v>1</v>
      </c>
      <c r="CC4325" t="s">
        <v>120</v>
      </c>
      <c r="CH4325">
        <v>540</v>
      </c>
      <c r="CI4325">
        <v>30460</v>
      </c>
      <c r="CJ4325" t="s">
        <v>106</v>
      </c>
      <c r="CK4325" t="s">
        <v>106</v>
      </c>
      <c r="CL4325">
        <v>15</v>
      </c>
      <c r="CM4325" t="s">
        <v>2963</v>
      </c>
      <c r="CO4325">
        <v>125237</v>
      </c>
      <c r="CQ4325">
        <v>0</v>
      </c>
      <c r="CR4325">
        <v>0</v>
      </c>
      <c r="CS4325">
        <v>0</v>
      </c>
      <c r="CY4325" t="s">
        <v>123</v>
      </c>
      <c r="CZ4325" t="s">
        <v>124</v>
      </c>
      <c r="DD4325" t="str" cm="1">
        <f t="array" ref="DD4325">TEXT(_xlfn.SEQUENCE(1, DATEDIF(AG4325, AH4325, "m") + 1, AG4325, 30), "YYYY-APMM")</f>
        <v>2014-AP01</v>
      </c>
      <c r="DN4325">
        <f t="shared" si="134"/>
        <v>1743.75</v>
      </c>
      <c r="DO4325" t="str">
        <f t="shared" si="135"/>
        <v>TILE MASON SK</v>
      </c>
    </row>
    <row r="4326" spans="1:119" x14ac:dyDescent="0.35">
      <c r="A4326" t="s">
        <v>105</v>
      </c>
      <c r="B4326">
        <v>503611</v>
      </c>
      <c r="C4326">
        <v>6359</v>
      </c>
      <c r="D4326">
        <v>125239</v>
      </c>
      <c r="E4326">
        <v>13662</v>
      </c>
      <c r="F4326">
        <v>0</v>
      </c>
      <c r="G4326" t="s">
        <v>106</v>
      </c>
      <c r="H4326" t="s">
        <v>106</v>
      </c>
      <c r="I4326" t="s">
        <v>106</v>
      </c>
      <c r="J4326" t="s">
        <v>107</v>
      </c>
      <c r="K4326" t="s">
        <v>108</v>
      </c>
      <c r="L4326" t="s">
        <v>109</v>
      </c>
      <c r="M4326" t="s">
        <v>110</v>
      </c>
      <c r="N4326" t="s">
        <v>9695</v>
      </c>
      <c r="O4326" t="s">
        <v>2929</v>
      </c>
      <c r="P4326">
        <v>8170</v>
      </c>
      <c r="Q4326">
        <v>64</v>
      </c>
      <c r="R4326">
        <v>64</v>
      </c>
      <c r="S4326">
        <v>120</v>
      </c>
      <c r="T4326">
        <v>0</v>
      </c>
      <c r="U4326">
        <v>261.5</v>
      </c>
      <c r="V4326">
        <v>261.5</v>
      </c>
      <c r="W4326">
        <v>120</v>
      </c>
      <c r="X4326">
        <v>0</v>
      </c>
      <c r="Y4326">
        <v>0</v>
      </c>
      <c r="Z4326">
        <v>0</v>
      </c>
      <c r="AD4326" s="1">
        <v>41688.333333333336</v>
      </c>
      <c r="AE4326" s="1">
        <v>41704.708333333336</v>
      </c>
      <c r="AG4326" s="1">
        <v>41678.333333333336</v>
      </c>
      <c r="AH4326" s="1">
        <v>41695.708333333336</v>
      </c>
      <c r="AI4326" s="1">
        <v>41678.333333333336</v>
      </c>
      <c r="AJ4326" s="1">
        <v>41695.708333333336</v>
      </c>
      <c r="AK4326" s="1">
        <v>41678.333333333336</v>
      </c>
      <c r="AL4326" s="1">
        <v>41695.708333333336</v>
      </c>
      <c r="AM4326" s="1">
        <v>41688.333333333336</v>
      </c>
      <c r="AN4326" s="1">
        <v>41704.708333333336</v>
      </c>
      <c r="AP4326" t="s">
        <v>113</v>
      </c>
      <c r="AU4326" t="s">
        <v>9696</v>
      </c>
      <c r="AY4326" t="s">
        <v>106</v>
      </c>
      <c r="AZ4326">
        <v>0</v>
      </c>
      <c r="BA4326">
        <v>0</v>
      </c>
      <c r="BD4326" s="3">
        <v>41321.662499999999</v>
      </c>
      <c r="BE4326" s="3">
        <v>41321.663888888892</v>
      </c>
      <c r="BF4326" t="s">
        <v>115</v>
      </c>
      <c r="BG4326" t="s">
        <v>115</v>
      </c>
      <c r="BH4326">
        <v>8149</v>
      </c>
      <c r="BM4326">
        <v>43470</v>
      </c>
      <c r="BR4326" t="s">
        <v>2854</v>
      </c>
      <c r="BS4326" t="s">
        <v>2855</v>
      </c>
      <c r="BU4326">
        <v>1</v>
      </c>
      <c r="BV4326" t="s">
        <v>118</v>
      </c>
      <c r="BX4326" t="s">
        <v>119</v>
      </c>
      <c r="BY4326" t="s">
        <v>119</v>
      </c>
      <c r="BZ4326" t="s">
        <v>119</v>
      </c>
      <c r="CA4326">
        <v>1</v>
      </c>
      <c r="CC4326" t="s">
        <v>120</v>
      </c>
      <c r="CH4326">
        <v>540</v>
      </c>
      <c r="CI4326">
        <v>30460</v>
      </c>
      <c r="CJ4326" t="s">
        <v>106</v>
      </c>
      <c r="CK4326" t="s">
        <v>106</v>
      </c>
      <c r="CL4326">
        <v>15</v>
      </c>
      <c r="CM4326" t="s">
        <v>2963</v>
      </c>
      <c r="CO4326">
        <v>125237</v>
      </c>
      <c r="CQ4326">
        <v>0</v>
      </c>
      <c r="CR4326">
        <v>0</v>
      </c>
      <c r="CS4326">
        <v>0</v>
      </c>
      <c r="CY4326" t="s">
        <v>123</v>
      </c>
      <c r="CZ4326" t="s">
        <v>124</v>
      </c>
      <c r="DD4326" t="str" cm="1">
        <f t="array" ref="DD4326">TEXT(_xlfn.SEQUENCE(1, DATEDIF(AG4326, AH4326, "m") + 1, AG4326, 30), "YYYY-APMM")</f>
        <v>2014-AP02</v>
      </c>
      <c r="DN4326">
        <f t="shared" si="134"/>
        <v>261.5</v>
      </c>
      <c r="DO4326" t="str">
        <f t="shared" si="135"/>
        <v>TILE MASON SK</v>
      </c>
    </row>
    <row r="4327" spans="1:119" x14ac:dyDescent="0.35">
      <c r="A4327" t="s">
        <v>105</v>
      </c>
      <c r="B4327">
        <v>503612</v>
      </c>
      <c r="C4327">
        <v>6359</v>
      </c>
      <c r="D4327">
        <v>125239</v>
      </c>
      <c r="E4327">
        <v>13662</v>
      </c>
      <c r="F4327">
        <v>0</v>
      </c>
      <c r="G4327" t="s">
        <v>106</v>
      </c>
      <c r="H4327" t="s">
        <v>106</v>
      </c>
      <c r="I4327" t="s">
        <v>106</v>
      </c>
      <c r="J4327" t="s">
        <v>107</v>
      </c>
      <c r="K4327" t="s">
        <v>108</v>
      </c>
      <c r="L4327" t="s">
        <v>109</v>
      </c>
      <c r="M4327" t="s">
        <v>110</v>
      </c>
      <c r="N4327" t="s">
        <v>9697</v>
      </c>
      <c r="O4327" t="s">
        <v>2932</v>
      </c>
      <c r="P4327">
        <v>8171</v>
      </c>
      <c r="Q4327">
        <v>16</v>
      </c>
      <c r="R4327">
        <v>16</v>
      </c>
      <c r="S4327">
        <v>160</v>
      </c>
      <c r="T4327">
        <v>0</v>
      </c>
      <c r="U4327">
        <v>875</v>
      </c>
      <c r="V4327">
        <v>875</v>
      </c>
      <c r="W4327">
        <v>160</v>
      </c>
      <c r="X4327">
        <v>0</v>
      </c>
      <c r="Y4327">
        <v>0</v>
      </c>
      <c r="Z4327">
        <v>0</v>
      </c>
      <c r="AD4327" s="1">
        <v>41685.333333333336</v>
      </c>
      <c r="AE4327" s="1">
        <v>41707.708333333336</v>
      </c>
      <c r="AG4327" s="1">
        <v>41682.333333333336</v>
      </c>
      <c r="AH4327" s="1">
        <v>41704.708333333336</v>
      </c>
      <c r="AI4327" s="1">
        <v>41682.333333333336</v>
      </c>
      <c r="AJ4327" s="1">
        <v>41704.708333333336</v>
      </c>
      <c r="AK4327" s="1">
        <v>41682.333333333336</v>
      </c>
      <c r="AL4327" s="1">
        <v>41704.708333333336</v>
      </c>
      <c r="AM4327" s="1">
        <v>41685.333333333336</v>
      </c>
      <c r="AN4327" s="1">
        <v>41707.708333333336</v>
      </c>
      <c r="AP4327" t="s">
        <v>113</v>
      </c>
      <c r="AU4327" t="s">
        <v>9698</v>
      </c>
      <c r="AY4327" t="s">
        <v>106</v>
      </c>
      <c r="AZ4327">
        <v>0</v>
      </c>
      <c r="BA4327">
        <v>0</v>
      </c>
      <c r="BD4327" s="3">
        <v>41321.662499999999</v>
      </c>
      <c r="BE4327" s="3">
        <v>41321.663888888892</v>
      </c>
      <c r="BF4327" t="s">
        <v>115</v>
      </c>
      <c r="BG4327" t="s">
        <v>115</v>
      </c>
      <c r="BH4327">
        <v>8149</v>
      </c>
      <c r="BM4327">
        <v>43480</v>
      </c>
      <c r="BR4327" t="s">
        <v>2893</v>
      </c>
      <c r="BS4327" t="s">
        <v>2894</v>
      </c>
      <c r="BU4327">
        <v>1</v>
      </c>
      <c r="BV4327" t="s">
        <v>118</v>
      </c>
      <c r="BX4327" t="s">
        <v>119</v>
      </c>
      <c r="BY4327" t="s">
        <v>119</v>
      </c>
      <c r="BZ4327" t="s">
        <v>119</v>
      </c>
      <c r="CA4327">
        <v>1</v>
      </c>
      <c r="CC4327" t="s">
        <v>120</v>
      </c>
      <c r="CH4327">
        <v>540</v>
      </c>
      <c r="CI4327">
        <v>30460</v>
      </c>
      <c r="CJ4327" t="s">
        <v>106</v>
      </c>
      <c r="CK4327" t="s">
        <v>106</v>
      </c>
      <c r="CL4327">
        <v>15</v>
      </c>
      <c r="CM4327" t="s">
        <v>2963</v>
      </c>
      <c r="CO4327">
        <v>125237</v>
      </c>
      <c r="CQ4327">
        <v>0</v>
      </c>
      <c r="CR4327">
        <v>0</v>
      </c>
      <c r="CS4327">
        <v>0</v>
      </c>
      <c r="CY4327" t="s">
        <v>123</v>
      </c>
      <c r="CZ4327" t="s">
        <v>124</v>
      </c>
      <c r="DD4327" t="str" cm="1">
        <f t="array" ref="DD4327">TEXT(_xlfn.SEQUENCE(1, DATEDIF(AG4327, AH4327, "m") + 1, AG4327, 30), "YYYY-APMM")</f>
        <v>2014-AP02</v>
      </c>
      <c r="DN4327">
        <f t="shared" si="134"/>
        <v>875</v>
      </c>
      <c r="DO4327" t="str">
        <f t="shared" si="135"/>
        <v>GRANITE MASON SK</v>
      </c>
    </row>
    <row r="4328" spans="1:119" x14ac:dyDescent="0.35">
      <c r="A4328" t="s">
        <v>105</v>
      </c>
      <c r="B4328">
        <v>503613</v>
      </c>
      <c r="C4328">
        <v>6359</v>
      </c>
      <c r="D4328">
        <v>125239</v>
      </c>
      <c r="E4328">
        <v>13662</v>
      </c>
      <c r="F4328">
        <v>0</v>
      </c>
      <c r="G4328" t="s">
        <v>106</v>
      </c>
      <c r="H4328" t="s">
        <v>106</v>
      </c>
      <c r="I4328" t="s">
        <v>106</v>
      </c>
      <c r="J4328" t="s">
        <v>107</v>
      </c>
      <c r="K4328" t="s">
        <v>108</v>
      </c>
      <c r="L4328" t="s">
        <v>109</v>
      </c>
      <c r="M4328" t="s">
        <v>110</v>
      </c>
      <c r="N4328" t="s">
        <v>9699</v>
      </c>
      <c r="O4328" t="s">
        <v>2935</v>
      </c>
      <c r="P4328">
        <v>8178</v>
      </c>
      <c r="Q4328">
        <v>0</v>
      </c>
      <c r="R4328">
        <v>0</v>
      </c>
      <c r="S4328">
        <v>160</v>
      </c>
      <c r="T4328">
        <v>0</v>
      </c>
      <c r="U4328">
        <v>1305</v>
      </c>
      <c r="V4328">
        <v>1305</v>
      </c>
      <c r="W4328">
        <v>160</v>
      </c>
      <c r="X4328">
        <v>0</v>
      </c>
      <c r="Y4328">
        <v>0</v>
      </c>
      <c r="Z4328">
        <v>0</v>
      </c>
      <c r="AD4328" s="1">
        <v>41673.333333333336</v>
      </c>
      <c r="AE4328" s="1">
        <v>41696.708333333336</v>
      </c>
      <c r="AG4328" s="1">
        <v>41673.333333333336</v>
      </c>
      <c r="AH4328" s="1">
        <v>41696.708333333336</v>
      </c>
      <c r="AI4328" s="1">
        <v>41673.333333333336</v>
      </c>
      <c r="AJ4328" s="1">
        <v>41696.708333333336</v>
      </c>
      <c r="AK4328" s="1">
        <v>41673.333333333336</v>
      </c>
      <c r="AL4328" s="1">
        <v>41696.708333333336</v>
      </c>
      <c r="AM4328" s="1">
        <v>41673.333333333336</v>
      </c>
      <c r="AN4328" s="1">
        <v>41696.708333333336</v>
      </c>
      <c r="AP4328" t="s">
        <v>113</v>
      </c>
      <c r="AU4328" t="s">
        <v>9700</v>
      </c>
      <c r="AY4328" t="s">
        <v>119</v>
      </c>
      <c r="AZ4328">
        <v>0</v>
      </c>
      <c r="BA4328">
        <v>0</v>
      </c>
      <c r="BD4328" s="3">
        <v>41321.662499999999</v>
      </c>
      <c r="BE4328" s="3">
        <v>41321.663888888892</v>
      </c>
      <c r="BF4328" t="s">
        <v>115</v>
      </c>
      <c r="BG4328" t="s">
        <v>115</v>
      </c>
      <c r="BH4328">
        <v>8149</v>
      </c>
      <c r="BM4328">
        <v>43550</v>
      </c>
      <c r="BR4328" t="s">
        <v>116</v>
      </c>
      <c r="BS4328" t="s">
        <v>117</v>
      </c>
      <c r="BU4328">
        <v>1</v>
      </c>
      <c r="BV4328" t="s">
        <v>118</v>
      </c>
      <c r="BX4328" t="s">
        <v>119</v>
      </c>
      <c r="BY4328" t="s">
        <v>119</v>
      </c>
      <c r="BZ4328" t="s">
        <v>119</v>
      </c>
      <c r="CA4328">
        <v>1</v>
      </c>
      <c r="CC4328" t="s">
        <v>120</v>
      </c>
      <c r="CH4328">
        <v>540</v>
      </c>
      <c r="CI4328">
        <v>30460</v>
      </c>
      <c r="CJ4328" t="s">
        <v>106</v>
      </c>
      <c r="CK4328" t="s">
        <v>106</v>
      </c>
      <c r="CL4328">
        <v>15</v>
      </c>
      <c r="CM4328" t="s">
        <v>2963</v>
      </c>
      <c r="CO4328">
        <v>125237</v>
      </c>
      <c r="CQ4328">
        <v>0</v>
      </c>
      <c r="CR4328">
        <v>0</v>
      </c>
      <c r="CS4328">
        <v>0</v>
      </c>
      <c r="CY4328" t="s">
        <v>123</v>
      </c>
      <c r="CZ4328" t="s">
        <v>124</v>
      </c>
      <c r="DD4328" t="str" cm="1">
        <f t="array" ref="DD4328">TEXT(_xlfn.SEQUENCE(1, DATEDIF(AG4328, AH4328, "m") + 1, AG4328, 30), "YYYY-APMM")</f>
        <v>2014-AP02</v>
      </c>
      <c r="DN4328">
        <f t="shared" si="134"/>
        <v>1305</v>
      </c>
      <c r="DO4328" t="str">
        <f t="shared" si="135"/>
        <v>LABOR- SUBCONTRACTOR</v>
      </c>
    </row>
    <row r="4329" spans="1:119" x14ac:dyDescent="0.35">
      <c r="A4329" t="s">
        <v>105</v>
      </c>
      <c r="B4329">
        <v>503614</v>
      </c>
      <c r="C4329">
        <v>6359</v>
      </c>
      <c r="D4329">
        <v>125239</v>
      </c>
      <c r="E4329">
        <v>13662</v>
      </c>
      <c r="F4329">
        <v>0</v>
      </c>
      <c r="G4329" t="s">
        <v>106</v>
      </c>
      <c r="H4329" t="s">
        <v>106</v>
      </c>
      <c r="I4329" t="s">
        <v>106</v>
      </c>
      <c r="J4329" t="s">
        <v>107</v>
      </c>
      <c r="K4329" t="s">
        <v>108</v>
      </c>
      <c r="L4329" t="s">
        <v>109</v>
      </c>
      <c r="M4329" t="s">
        <v>110</v>
      </c>
      <c r="N4329" t="s">
        <v>9701</v>
      </c>
      <c r="O4329" t="s">
        <v>2941</v>
      </c>
      <c r="P4329">
        <v>8178</v>
      </c>
      <c r="Q4329">
        <v>0</v>
      </c>
      <c r="R4329">
        <v>0</v>
      </c>
      <c r="S4329">
        <v>200</v>
      </c>
      <c r="T4329">
        <v>0</v>
      </c>
      <c r="U4329">
        <v>1305</v>
      </c>
      <c r="V4329">
        <v>1305</v>
      </c>
      <c r="W4329">
        <v>200</v>
      </c>
      <c r="X4329">
        <v>0</v>
      </c>
      <c r="Y4329">
        <v>0</v>
      </c>
      <c r="Z4329">
        <v>0</v>
      </c>
      <c r="AD4329" s="1">
        <v>41680.333333333336</v>
      </c>
      <c r="AE4329" s="1">
        <v>41709.708333333336</v>
      </c>
      <c r="AG4329" s="1">
        <v>41680.333333333336</v>
      </c>
      <c r="AH4329" s="1">
        <v>41709.708333333336</v>
      </c>
      <c r="AI4329" s="1">
        <v>41680.333333333336</v>
      </c>
      <c r="AJ4329" s="1">
        <v>41709.708333333336</v>
      </c>
      <c r="AK4329" s="1">
        <v>41680.333333333336</v>
      </c>
      <c r="AL4329" s="1">
        <v>41709.708333333336</v>
      </c>
      <c r="AM4329" s="1">
        <v>41680.333333333336</v>
      </c>
      <c r="AN4329" s="1">
        <v>41709.708333333336</v>
      </c>
      <c r="AP4329" t="s">
        <v>113</v>
      </c>
      <c r="AU4329" t="s">
        <v>9702</v>
      </c>
      <c r="AY4329" t="s">
        <v>119</v>
      </c>
      <c r="AZ4329">
        <v>0</v>
      </c>
      <c r="BA4329">
        <v>0</v>
      </c>
      <c r="BD4329" s="3">
        <v>41321.662499999999</v>
      </c>
      <c r="BE4329" s="3">
        <v>41321.663888888892</v>
      </c>
      <c r="BF4329" t="s">
        <v>115</v>
      </c>
      <c r="BG4329" t="s">
        <v>115</v>
      </c>
      <c r="BH4329">
        <v>8149</v>
      </c>
      <c r="BM4329">
        <v>43550</v>
      </c>
      <c r="BR4329" t="s">
        <v>116</v>
      </c>
      <c r="BS4329" t="s">
        <v>117</v>
      </c>
      <c r="BU4329">
        <v>1</v>
      </c>
      <c r="BV4329" t="s">
        <v>118</v>
      </c>
      <c r="BX4329" t="s">
        <v>119</v>
      </c>
      <c r="BY4329" t="s">
        <v>119</v>
      </c>
      <c r="BZ4329" t="s">
        <v>119</v>
      </c>
      <c r="CA4329">
        <v>1</v>
      </c>
      <c r="CC4329" t="s">
        <v>120</v>
      </c>
      <c r="CH4329">
        <v>540</v>
      </c>
      <c r="CI4329">
        <v>30460</v>
      </c>
      <c r="CJ4329" t="s">
        <v>106</v>
      </c>
      <c r="CK4329" t="s">
        <v>106</v>
      </c>
      <c r="CL4329">
        <v>15</v>
      </c>
      <c r="CM4329" t="s">
        <v>2963</v>
      </c>
      <c r="CO4329">
        <v>125237</v>
      </c>
      <c r="CQ4329">
        <v>0</v>
      </c>
      <c r="CR4329">
        <v>0</v>
      </c>
      <c r="CS4329">
        <v>0</v>
      </c>
      <c r="CY4329" t="s">
        <v>123</v>
      </c>
      <c r="CZ4329" t="s">
        <v>124</v>
      </c>
      <c r="DD4329" t="str" cm="1">
        <f t="array" ref="DD4329:DE4329">TEXT(_xlfn.SEQUENCE(1, DATEDIF(AG4329, AH4329, "m") + 1, AG4329, 30), "YYYY-APMM")</f>
        <v>2014-AP02</v>
      </c>
      <c r="DE4329" t="str">
        <v>2014-AP03</v>
      </c>
      <c r="DN4329">
        <f t="shared" si="134"/>
        <v>652.5</v>
      </c>
      <c r="DO4329" t="str">
        <f t="shared" si="135"/>
        <v>LABOR- SUBCONTRACTOR</v>
      </c>
    </row>
    <row r="4330" spans="1:119" x14ac:dyDescent="0.35">
      <c r="A4330" t="s">
        <v>105</v>
      </c>
      <c r="B4330">
        <v>503615</v>
      </c>
      <c r="C4330">
        <v>6359</v>
      </c>
      <c r="D4330">
        <v>125239</v>
      </c>
      <c r="E4330">
        <v>13662</v>
      </c>
      <c r="F4330">
        <v>0</v>
      </c>
      <c r="G4330" t="s">
        <v>106</v>
      </c>
      <c r="H4330" t="s">
        <v>106</v>
      </c>
      <c r="I4330" t="s">
        <v>106</v>
      </c>
      <c r="J4330" t="s">
        <v>107</v>
      </c>
      <c r="K4330" t="s">
        <v>108</v>
      </c>
      <c r="L4330" t="s">
        <v>109</v>
      </c>
      <c r="M4330" t="s">
        <v>110</v>
      </c>
      <c r="N4330" t="s">
        <v>9703</v>
      </c>
      <c r="O4330" t="s">
        <v>2986</v>
      </c>
      <c r="P4330">
        <v>8178</v>
      </c>
      <c r="Q4330">
        <v>0</v>
      </c>
      <c r="R4330">
        <v>0</v>
      </c>
      <c r="S4330">
        <v>120</v>
      </c>
      <c r="T4330">
        <v>0</v>
      </c>
      <c r="U4330">
        <v>308</v>
      </c>
      <c r="V4330">
        <v>308</v>
      </c>
      <c r="W4330">
        <v>120</v>
      </c>
      <c r="X4330">
        <v>0</v>
      </c>
      <c r="Y4330">
        <v>0</v>
      </c>
      <c r="Z4330">
        <v>0</v>
      </c>
      <c r="AD4330" s="1">
        <v>41696.333333333336</v>
      </c>
      <c r="AE4330" s="1">
        <v>41713.708333333336</v>
      </c>
      <c r="AG4330" s="1">
        <v>41696.333333333336</v>
      </c>
      <c r="AH4330" s="1">
        <v>41713.708333333336</v>
      </c>
      <c r="AI4330" s="1">
        <v>41696.333333333336</v>
      </c>
      <c r="AJ4330" s="1">
        <v>41713.708333333336</v>
      </c>
      <c r="AK4330" s="1">
        <v>41696.333333333336</v>
      </c>
      <c r="AL4330" s="1">
        <v>41713.708333333336</v>
      </c>
      <c r="AM4330" s="1">
        <v>41696.333333333336</v>
      </c>
      <c r="AN4330" s="1">
        <v>41713.708333333336</v>
      </c>
      <c r="AP4330" t="s">
        <v>113</v>
      </c>
      <c r="AU4330" t="s">
        <v>9704</v>
      </c>
      <c r="AY4330" t="s">
        <v>119</v>
      </c>
      <c r="AZ4330">
        <v>0</v>
      </c>
      <c r="BA4330">
        <v>0</v>
      </c>
      <c r="BD4330" s="3">
        <v>41321.662499999999</v>
      </c>
      <c r="BE4330" s="3">
        <v>41321.663888888892</v>
      </c>
      <c r="BF4330" t="s">
        <v>115</v>
      </c>
      <c r="BG4330" t="s">
        <v>115</v>
      </c>
      <c r="BH4330">
        <v>8149</v>
      </c>
      <c r="BM4330">
        <v>43550</v>
      </c>
      <c r="BR4330" t="s">
        <v>116</v>
      </c>
      <c r="BS4330" t="s">
        <v>117</v>
      </c>
      <c r="BU4330">
        <v>1</v>
      </c>
      <c r="BV4330" t="s">
        <v>118</v>
      </c>
      <c r="BX4330" t="s">
        <v>119</v>
      </c>
      <c r="BY4330" t="s">
        <v>119</v>
      </c>
      <c r="BZ4330" t="s">
        <v>119</v>
      </c>
      <c r="CA4330">
        <v>1</v>
      </c>
      <c r="CC4330" t="s">
        <v>120</v>
      </c>
      <c r="CH4330">
        <v>540</v>
      </c>
      <c r="CI4330">
        <v>30460</v>
      </c>
      <c r="CJ4330" t="s">
        <v>106</v>
      </c>
      <c r="CK4330" t="s">
        <v>106</v>
      </c>
      <c r="CL4330">
        <v>15</v>
      </c>
      <c r="CM4330" t="s">
        <v>2963</v>
      </c>
      <c r="CO4330">
        <v>125237</v>
      </c>
      <c r="CQ4330">
        <v>0</v>
      </c>
      <c r="CR4330">
        <v>0</v>
      </c>
      <c r="CS4330">
        <v>0</v>
      </c>
      <c r="CY4330" t="s">
        <v>123</v>
      </c>
      <c r="CZ4330" t="s">
        <v>124</v>
      </c>
      <c r="DD4330" t="str" cm="1">
        <f t="array" ref="DD4330">TEXT(_xlfn.SEQUENCE(1, DATEDIF(AG4330, AH4330, "m") + 1, AG4330, 30), "YYYY-APMM")</f>
        <v>2014-AP02</v>
      </c>
      <c r="DN4330">
        <f t="shared" si="134"/>
        <v>308</v>
      </c>
      <c r="DO4330" t="str">
        <f t="shared" si="135"/>
        <v>LABOR- SUBCONTRACTOR</v>
      </c>
    </row>
    <row r="4331" spans="1:119" x14ac:dyDescent="0.35">
      <c r="A4331" t="s">
        <v>105</v>
      </c>
      <c r="B4331">
        <v>503616</v>
      </c>
      <c r="C4331">
        <v>6359</v>
      </c>
      <c r="D4331">
        <v>125239</v>
      </c>
      <c r="E4331">
        <v>13662</v>
      </c>
      <c r="F4331">
        <v>0</v>
      </c>
      <c r="G4331" t="s">
        <v>106</v>
      </c>
      <c r="H4331" t="s">
        <v>106</v>
      </c>
      <c r="I4331" t="s">
        <v>106</v>
      </c>
      <c r="J4331" t="s">
        <v>107</v>
      </c>
      <c r="K4331" t="s">
        <v>108</v>
      </c>
      <c r="L4331" t="s">
        <v>109</v>
      </c>
      <c r="M4331" t="s">
        <v>110</v>
      </c>
      <c r="N4331" t="s">
        <v>9705</v>
      </c>
      <c r="O4331" t="s">
        <v>2989</v>
      </c>
      <c r="P4331">
        <v>8178</v>
      </c>
      <c r="Q4331">
        <v>0</v>
      </c>
      <c r="R4331">
        <v>0</v>
      </c>
      <c r="S4331">
        <v>160</v>
      </c>
      <c r="T4331">
        <v>0</v>
      </c>
      <c r="U4331">
        <v>220</v>
      </c>
      <c r="V4331">
        <v>220</v>
      </c>
      <c r="W4331">
        <v>160</v>
      </c>
      <c r="X4331">
        <v>0</v>
      </c>
      <c r="Y4331">
        <v>0</v>
      </c>
      <c r="Z4331">
        <v>0</v>
      </c>
      <c r="AD4331" s="1">
        <v>41696.333333333336</v>
      </c>
      <c r="AE4331" s="1">
        <v>41718.708333333336</v>
      </c>
      <c r="AG4331" s="1">
        <v>41696.333333333336</v>
      </c>
      <c r="AH4331" s="1">
        <v>41718.708333333336</v>
      </c>
      <c r="AI4331" s="1">
        <v>41696.333333333336</v>
      </c>
      <c r="AJ4331" s="1">
        <v>41718.708333333336</v>
      </c>
      <c r="AK4331" s="1">
        <v>41696.333333333336</v>
      </c>
      <c r="AL4331" s="1">
        <v>41718.708333333336</v>
      </c>
      <c r="AM4331" s="1">
        <v>41696.333333333336</v>
      </c>
      <c r="AN4331" s="1">
        <v>41718.708333333336</v>
      </c>
      <c r="AP4331" t="s">
        <v>113</v>
      </c>
      <c r="AU4331" t="s">
        <v>9706</v>
      </c>
      <c r="AY4331" t="s">
        <v>119</v>
      </c>
      <c r="AZ4331">
        <v>0</v>
      </c>
      <c r="BA4331">
        <v>0</v>
      </c>
      <c r="BD4331" s="3">
        <v>41321.662499999999</v>
      </c>
      <c r="BE4331" s="3">
        <v>41321.663888888892</v>
      </c>
      <c r="BF4331" t="s">
        <v>115</v>
      </c>
      <c r="BG4331" t="s">
        <v>115</v>
      </c>
      <c r="BH4331">
        <v>8149</v>
      </c>
      <c r="BM4331">
        <v>43550</v>
      </c>
      <c r="BR4331" t="s">
        <v>116</v>
      </c>
      <c r="BS4331" t="s">
        <v>117</v>
      </c>
      <c r="BU4331">
        <v>1</v>
      </c>
      <c r="BV4331" t="s">
        <v>118</v>
      </c>
      <c r="BX4331" t="s">
        <v>119</v>
      </c>
      <c r="BY4331" t="s">
        <v>119</v>
      </c>
      <c r="BZ4331" t="s">
        <v>119</v>
      </c>
      <c r="CA4331">
        <v>1</v>
      </c>
      <c r="CC4331" t="s">
        <v>120</v>
      </c>
      <c r="CH4331">
        <v>540</v>
      </c>
      <c r="CI4331">
        <v>30460</v>
      </c>
      <c r="CJ4331" t="s">
        <v>106</v>
      </c>
      <c r="CK4331" t="s">
        <v>106</v>
      </c>
      <c r="CL4331">
        <v>15</v>
      </c>
      <c r="CM4331" t="s">
        <v>2963</v>
      </c>
      <c r="CO4331">
        <v>125237</v>
      </c>
      <c r="CQ4331">
        <v>0</v>
      </c>
      <c r="CR4331">
        <v>0</v>
      </c>
      <c r="CS4331">
        <v>0</v>
      </c>
      <c r="CY4331" t="s">
        <v>123</v>
      </c>
      <c r="CZ4331" t="s">
        <v>124</v>
      </c>
      <c r="DD4331" t="str" cm="1">
        <f t="array" ref="DD4331">TEXT(_xlfn.SEQUENCE(1, DATEDIF(AG4331, AH4331, "m") + 1, AG4331, 30), "YYYY-APMM")</f>
        <v>2014-AP02</v>
      </c>
      <c r="DN4331">
        <f t="shared" si="134"/>
        <v>220</v>
      </c>
      <c r="DO4331" t="str">
        <f t="shared" si="135"/>
        <v>LABOR- SUBCONTRACTOR</v>
      </c>
    </row>
    <row r="4332" spans="1:119" x14ac:dyDescent="0.35">
      <c r="A4332" t="s">
        <v>105</v>
      </c>
      <c r="B4332">
        <v>503617</v>
      </c>
      <c r="C4332">
        <v>6359</v>
      </c>
      <c r="D4332">
        <v>125240</v>
      </c>
      <c r="E4332">
        <v>13662</v>
      </c>
      <c r="F4332">
        <v>0</v>
      </c>
      <c r="G4332" t="s">
        <v>106</v>
      </c>
      <c r="H4332" t="s">
        <v>106</v>
      </c>
      <c r="I4332" t="s">
        <v>106</v>
      </c>
      <c r="J4332" t="s">
        <v>107</v>
      </c>
      <c r="K4332" t="s">
        <v>108</v>
      </c>
      <c r="L4332" t="s">
        <v>109</v>
      </c>
      <c r="M4332" t="s">
        <v>110</v>
      </c>
      <c r="N4332" t="s">
        <v>9707</v>
      </c>
      <c r="O4332" t="s">
        <v>2891</v>
      </c>
      <c r="P4332">
        <v>8171</v>
      </c>
      <c r="Q4332">
        <v>168</v>
      </c>
      <c r="R4332">
        <v>0</v>
      </c>
      <c r="S4332">
        <v>120</v>
      </c>
      <c r="T4332">
        <v>0</v>
      </c>
      <c r="U4332">
        <v>176</v>
      </c>
      <c r="V4332">
        <v>176</v>
      </c>
      <c r="W4332">
        <v>120</v>
      </c>
      <c r="X4332">
        <v>0</v>
      </c>
      <c r="Y4332">
        <v>0</v>
      </c>
      <c r="Z4332">
        <v>0</v>
      </c>
      <c r="AD4332" s="1">
        <v>41710.333333333336</v>
      </c>
      <c r="AE4332" s="1">
        <v>41727.708333333336</v>
      </c>
      <c r="AG4332" s="1">
        <v>41686.333333333336</v>
      </c>
      <c r="AH4332" s="1">
        <v>41702.708333333336</v>
      </c>
      <c r="AI4332" s="1">
        <v>41686.333333333336</v>
      </c>
      <c r="AJ4332" s="1">
        <v>41702.708333333336</v>
      </c>
      <c r="AK4332" s="1">
        <v>41686.333333333336</v>
      </c>
      <c r="AL4332" s="1">
        <v>41702.708333333336</v>
      </c>
      <c r="AM4332" s="1">
        <v>41710.333333333336</v>
      </c>
      <c r="AN4332" s="1">
        <v>41727.708333333336</v>
      </c>
      <c r="AP4332" t="s">
        <v>113</v>
      </c>
      <c r="AU4332" t="s">
        <v>9708</v>
      </c>
      <c r="AY4332" t="s">
        <v>106</v>
      </c>
      <c r="AZ4332">
        <v>0</v>
      </c>
      <c r="BA4332">
        <v>0</v>
      </c>
      <c r="BD4332" s="3">
        <v>41321.662499999999</v>
      </c>
      <c r="BE4332" s="3">
        <v>41321.663888888892</v>
      </c>
      <c r="BF4332" t="s">
        <v>115</v>
      </c>
      <c r="BG4332" t="s">
        <v>115</v>
      </c>
      <c r="BH4332">
        <v>8149</v>
      </c>
      <c r="BM4332">
        <v>43480</v>
      </c>
      <c r="BR4332" t="s">
        <v>2893</v>
      </c>
      <c r="BS4332" t="s">
        <v>2894</v>
      </c>
      <c r="BU4332">
        <v>1</v>
      </c>
      <c r="BV4332" t="s">
        <v>118</v>
      </c>
      <c r="BX4332" t="s">
        <v>119</v>
      </c>
      <c r="BY4332" t="s">
        <v>119</v>
      </c>
      <c r="BZ4332" t="s">
        <v>119</v>
      </c>
      <c r="CA4332">
        <v>1</v>
      </c>
      <c r="CC4332" t="s">
        <v>120</v>
      </c>
      <c r="CH4332">
        <v>540</v>
      </c>
      <c r="CI4332">
        <v>30450</v>
      </c>
      <c r="CJ4332" t="s">
        <v>106</v>
      </c>
      <c r="CK4332" t="s">
        <v>106</v>
      </c>
      <c r="CL4332">
        <v>10</v>
      </c>
      <c r="CM4332" t="s">
        <v>2889</v>
      </c>
      <c r="CO4332">
        <v>125237</v>
      </c>
      <c r="CQ4332">
        <v>0</v>
      </c>
      <c r="CR4332">
        <v>0</v>
      </c>
      <c r="CS4332">
        <v>0</v>
      </c>
      <c r="CY4332" t="s">
        <v>123</v>
      </c>
      <c r="CZ4332" t="s">
        <v>124</v>
      </c>
      <c r="DD4332" t="str" cm="1">
        <f t="array" ref="DD4332">TEXT(_xlfn.SEQUENCE(1, DATEDIF(AG4332, AH4332, "m") + 1, AG4332, 30), "YYYY-APMM")</f>
        <v>2014-AP02</v>
      </c>
      <c r="DN4332">
        <f t="shared" si="134"/>
        <v>176</v>
      </c>
      <c r="DO4332" t="str">
        <f t="shared" si="135"/>
        <v>GRANITE MASON SK</v>
      </c>
    </row>
    <row r="4333" spans="1:119" x14ac:dyDescent="0.35">
      <c r="A4333" t="s">
        <v>105</v>
      </c>
      <c r="B4333">
        <v>503618</v>
      </c>
      <c r="C4333">
        <v>6359</v>
      </c>
      <c r="D4333">
        <v>125240</v>
      </c>
      <c r="E4333">
        <v>13662</v>
      </c>
      <c r="F4333">
        <v>0</v>
      </c>
      <c r="G4333" t="s">
        <v>106</v>
      </c>
      <c r="H4333" t="s">
        <v>106</v>
      </c>
      <c r="I4333" t="s">
        <v>106</v>
      </c>
      <c r="J4333" t="s">
        <v>107</v>
      </c>
      <c r="K4333" t="s">
        <v>108</v>
      </c>
      <c r="L4333" t="s">
        <v>109</v>
      </c>
      <c r="M4333" t="s">
        <v>110</v>
      </c>
      <c r="N4333" t="s">
        <v>9709</v>
      </c>
      <c r="O4333" t="s">
        <v>2896</v>
      </c>
      <c r="P4333">
        <v>8178</v>
      </c>
      <c r="Q4333">
        <v>208</v>
      </c>
      <c r="R4333">
        <v>40</v>
      </c>
      <c r="S4333">
        <v>160</v>
      </c>
      <c r="T4333">
        <v>0</v>
      </c>
      <c r="U4333">
        <v>262.5</v>
      </c>
      <c r="V4333">
        <v>262.5</v>
      </c>
      <c r="W4333">
        <v>160</v>
      </c>
      <c r="X4333">
        <v>0</v>
      </c>
      <c r="Y4333">
        <v>0</v>
      </c>
      <c r="Z4333">
        <v>0</v>
      </c>
      <c r="AD4333" s="1">
        <v>41711.333333333336</v>
      </c>
      <c r="AE4333" s="1">
        <v>41734.708333333336</v>
      </c>
      <c r="AG4333" s="1">
        <v>41680.333333333336</v>
      </c>
      <c r="AH4333" s="1">
        <v>41703.708333333336</v>
      </c>
      <c r="AI4333" s="1">
        <v>41680.333333333336</v>
      </c>
      <c r="AJ4333" s="1">
        <v>41703.708333333336</v>
      </c>
      <c r="AK4333" s="1">
        <v>41680.333333333336</v>
      </c>
      <c r="AL4333" s="1">
        <v>41703.708333333336</v>
      </c>
      <c r="AM4333" s="1">
        <v>41711.333333333336</v>
      </c>
      <c r="AN4333" s="1">
        <v>41734.708333333336</v>
      </c>
      <c r="AP4333" t="s">
        <v>113</v>
      </c>
      <c r="AU4333" t="s">
        <v>9710</v>
      </c>
      <c r="AY4333" t="s">
        <v>106</v>
      </c>
      <c r="AZ4333">
        <v>0</v>
      </c>
      <c r="BA4333">
        <v>0</v>
      </c>
      <c r="BD4333" s="3">
        <v>41321.662499999999</v>
      </c>
      <c r="BE4333" s="3">
        <v>41321.663888888892</v>
      </c>
      <c r="BF4333" t="s">
        <v>115</v>
      </c>
      <c r="BG4333" t="s">
        <v>115</v>
      </c>
      <c r="BH4333">
        <v>8149</v>
      </c>
      <c r="BM4333">
        <v>43550</v>
      </c>
      <c r="BR4333" t="s">
        <v>116</v>
      </c>
      <c r="BS4333" t="s">
        <v>117</v>
      </c>
      <c r="BU4333">
        <v>1</v>
      </c>
      <c r="BV4333" t="s">
        <v>118</v>
      </c>
      <c r="BX4333" t="s">
        <v>119</v>
      </c>
      <c r="BY4333" t="s">
        <v>119</v>
      </c>
      <c r="BZ4333" t="s">
        <v>119</v>
      </c>
      <c r="CA4333">
        <v>1</v>
      </c>
      <c r="CC4333" t="s">
        <v>120</v>
      </c>
      <c r="CH4333">
        <v>540</v>
      </c>
      <c r="CI4333">
        <v>30450</v>
      </c>
      <c r="CJ4333" t="s">
        <v>106</v>
      </c>
      <c r="CK4333" t="s">
        <v>106</v>
      </c>
      <c r="CL4333">
        <v>10</v>
      </c>
      <c r="CM4333" t="s">
        <v>2889</v>
      </c>
      <c r="CO4333">
        <v>125237</v>
      </c>
      <c r="CQ4333">
        <v>0</v>
      </c>
      <c r="CR4333">
        <v>0</v>
      </c>
      <c r="CS4333">
        <v>0</v>
      </c>
      <c r="CY4333" t="s">
        <v>123</v>
      </c>
      <c r="CZ4333" t="s">
        <v>124</v>
      </c>
      <c r="DD4333" t="str" cm="1">
        <f t="array" ref="DD4333">TEXT(_xlfn.SEQUENCE(1, DATEDIF(AG4333, AH4333, "m") + 1, AG4333, 30), "YYYY-APMM")</f>
        <v>2014-AP02</v>
      </c>
      <c r="DN4333">
        <f t="shared" si="134"/>
        <v>262.5</v>
      </c>
      <c r="DO4333" t="str">
        <f t="shared" si="135"/>
        <v>LABOR- SUBCONTRACTOR</v>
      </c>
    </row>
    <row r="4334" spans="1:119" x14ac:dyDescent="0.35">
      <c r="A4334" t="s">
        <v>105</v>
      </c>
      <c r="B4334">
        <v>503619</v>
      </c>
      <c r="C4334">
        <v>6359</v>
      </c>
      <c r="D4334">
        <v>125240</v>
      </c>
      <c r="E4334">
        <v>13662</v>
      </c>
      <c r="F4334">
        <v>0</v>
      </c>
      <c r="G4334" t="s">
        <v>106</v>
      </c>
      <c r="H4334" t="s">
        <v>106</v>
      </c>
      <c r="I4334" t="s">
        <v>106</v>
      </c>
      <c r="J4334" t="s">
        <v>107</v>
      </c>
      <c r="K4334" t="s">
        <v>108</v>
      </c>
      <c r="L4334" t="s">
        <v>109</v>
      </c>
      <c r="M4334" t="s">
        <v>110</v>
      </c>
      <c r="N4334" t="s">
        <v>9711</v>
      </c>
      <c r="O4334" t="s">
        <v>2899</v>
      </c>
      <c r="P4334">
        <v>8178</v>
      </c>
      <c r="Q4334">
        <v>168</v>
      </c>
      <c r="R4334">
        <v>0</v>
      </c>
      <c r="S4334">
        <v>200</v>
      </c>
      <c r="T4334">
        <v>0</v>
      </c>
      <c r="U4334">
        <v>5425.75</v>
      </c>
      <c r="V4334">
        <v>5425.75</v>
      </c>
      <c r="W4334">
        <v>200</v>
      </c>
      <c r="X4334">
        <v>0</v>
      </c>
      <c r="Y4334">
        <v>0</v>
      </c>
      <c r="Z4334">
        <v>0</v>
      </c>
      <c r="AD4334" s="1">
        <v>41720.333333333336</v>
      </c>
      <c r="AE4334" s="1">
        <v>41748.708333333336</v>
      </c>
      <c r="AG4334" s="1">
        <v>41695.333333333336</v>
      </c>
      <c r="AH4334" s="1">
        <v>41723.708333333336</v>
      </c>
      <c r="AI4334" s="1">
        <v>41695.333333333336</v>
      </c>
      <c r="AJ4334" s="1">
        <v>41723.708333333336</v>
      </c>
      <c r="AK4334" s="1">
        <v>41695.333333333336</v>
      </c>
      <c r="AL4334" s="1">
        <v>41723.708333333336</v>
      </c>
      <c r="AM4334" s="1">
        <v>41720.333333333336</v>
      </c>
      <c r="AN4334" s="1">
        <v>41748.708333333336</v>
      </c>
      <c r="AP4334" t="s">
        <v>113</v>
      </c>
      <c r="AU4334" t="s">
        <v>9712</v>
      </c>
      <c r="AY4334" t="s">
        <v>106</v>
      </c>
      <c r="AZ4334">
        <v>0</v>
      </c>
      <c r="BA4334">
        <v>0</v>
      </c>
      <c r="BD4334" s="3">
        <v>41321.662499999999</v>
      </c>
      <c r="BE4334" s="3">
        <v>41321.663888888892</v>
      </c>
      <c r="BF4334" t="s">
        <v>115</v>
      </c>
      <c r="BG4334" t="s">
        <v>115</v>
      </c>
      <c r="BH4334">
        <v>8149</v>
      </c>
      <c r="BM4334">
        <v>43550</v>
      </c>
      <c r="BR4334" t="s">
        <v>116</v>
      </c>
      <c r="BS4334" t="s">
        <v>117</v>
      </c>
      <c r="BU4334">
        <v>1</v>
      </c>
      <c r="BV4334" t="s">
        <v>118</v>
      </c>
      <c r="BX4334" t="s">
        <v>119</v>
      </c>
      <c r="BY4334" t="s">
        <v>119</v>
      </c>
      <c r="BZ4334" t="s">
        <v>119</v>
      </c>
      <c r="CA4334">
        <v>1</v>
      </c>
      <c r="CC4334" t="s">
        <v>120</v>
      </c>
      <c r="CH4334">
        <v>540</v>
      </c>
      <c r="CI4334">
        <v>30450</v>
      </c>
      <c r="CJ4334" t="s">
        <v>106</v>
      </c>
      <c r="CK4334" t="s">
        <v>106</v>
      </c>
      <c r="CL4334">
        <v>10</v>
      </c>
      <c r="CM4334" t="s">
        <v>2889</v>
      </c>
      <c r="CO4334">
        <v>125237</v>
      </c>
      <c r="CQ4334">
        <v>0</v>
      </c>
      <c r="CR4334">
        <v>0</v>
      </c>
      <c r="CS4334">
        <v>0</v>
      </c>
      <c r="CY4334" t="s">
        <v>123</v>
      </c>
      <c r="CZ4334" t="s">
        <v>124</v>
      </c>
      <c r="DD4334" t="str" cm="1">
        <f t="array" ref="DD4334:DE4334">TEXT(_xlfn.SEQUENCE(1, DATEDIF(AG4334, AH4334, "m") + 1, AG4334, 30), "YYYY-APMM")</f>
        <v>2014-AP02</v>
      </c>
      <c r="DE4334" t="str">
        <v>2014-AP03</v>
      </c>
      <c r="DN4334">
        <f t="shared" si="134"/>
        <v>2712.875</v>
      </c>
      <c r="DO4334" t="str">
        <f t="shared" si="135"/>
        <v>LABOR- SUBCONTRACTOR</v>
      </c>
    </row>
    <row r="4335" spans="1:119" x14ac:dyDescent="0.35">
      <c r="A4335" t="s">
        <v>105</v>
      </c>
      <c r="B4335">
        <v>503620</v>
      </c>
      <c r="C4335">
        <v>6359</v>
      </c>
      <c r="D4335">
        <v>125240</v>
      </c>
      <c r="E4335">
        <v>13662</v>
      </c>
      <c r="F4335">
        <v>0</v>
      </c>
      <c r="G4335" t="s">
        <v>106</v>
      </c>
      <c r="H4335" t="s">
        <v>106</v>
      </c>
      <c r="I4335" t="s">
        <v>106</v>
      </c>
      <c r="J4335" t="s">
        <v>107</v>
      </c>
      <c r="K4335" t="s">
        <v>108</v>
      </c>
      <c r="L4335" t="s">
        <v>109</v>
      </c>
      <c r="M4335" t="s">
        <v>110</v>
      </c>
      <c r="N4335" t="s">
        <v>9713</v>
      </c>
      <c r="O4335" t="s">
        <v>2905</v>
      </c>
      <c r="P4335">
        <v>8168</v>
      </c>
      <c r="Q4335">
        <v>144</v>
      </c>
      <c r="R4335">
        <v>0</v>
      </c>
      <c r="S4335">
        <v>200</v>
      </c>
      <c r="T4335">
        <v>0</v>
      </c>
      <c r="U4335">
        <v>9737.5</v>
      </c>
      <c r="V4335">
        <v>9737.5</v>
      </c>
      <c r="W4335">
        <v>200</v>
      </c>
      <c r="X4335">
        <v>0</v>
      </c>
      <c r="Y4335">
        <v>0</v>
      </c>
      <c r="Z4335">
        <v>0</v>
      </c>
      <c r="AD4335" s="1">
        <v>41580.333333333336</v>
      </c>
      <c r="AE4335" s="1">
        <v>41608.708333333336</v>
      </c>
      <c r="AG4335" s="1">
        <v>41556.333333333336</v>
      </c>
      <c r="AH4335" s="1">
        <v>41587.708333333336</v>
      </c>
      <c r="AI4335" s="1">
        <v>41556.333333333336</v>
      </c>
      <c r="AJ4335" s="1">
        <v>41587.708333333336</v>
      </c>
      <c r="AK4335" s="1">
        <v>41556.333333333336</v>
      </c>
      <c r="AL4335" s="1">
        <v>41587.708333333336</v>
      </c>
      <c r="AM4335" s="1">
        <v>41580.333333333336</v>
      </c>
      <c r="AN4335" s="1">
        <v>41608.708333333336</v>
      </c>
      <c r="AP4335" t="s">
        <v>113</v>
      </c>
      <c r="AU4335" t="s">
        <v>9714</v>
      </c>
      <c r="AY4335" t="s">
        <v>106</v>
      </c>
      <c r="AZ4335">
        <v>0</v>
      </c>
      <c r="BA4335">
        <v>0</v>
      </c>
      <c r="BD4335" s="3">
        <v>41321.662499999999</v>
      </c>
      <c r="BE4335" s="3">
        <v>41321.663888888892</v>
      </c>
      <c r="BF4335" t="s">
        <v>115</v>
      </c>
      <c r="BG4335" t="s">
        <v>115</v>
      </c>
      <c r="BH4335">
        <v>8149</v>
      </c>
      <c r="BM4335">
        <v>43450</v>
      </c>
      <c r="BR4335" t="s">
        <v>1309</v>
      </c>
      <c r="BS4335" t="s">
        <v>1310</v>
      </c>
      <c r="BU4335">
        <v>1</v>
      </c>
      <c r="BV4335" t="s">
        <v>118</v>
      </c>
      <c r="BX4335" t="s">
        <v>119</v>
      </c>
      <c r="BY4335" t="s">
        <v>119</v>
      </c>
      <c r="BZ4335" t="s">
        <v>119</v>
      </c>
      <c r="CA4335">
        <v>1</v>
      </c>
      <c r="CC4335" t="s">
        <v>120</v>
      </c>
      <c r="CH4335">
        <v>540</v>
      </c>
      <c r="CI4335">
        <v>30450</v>
      </c>
      <c r="CJ4335" t="s">
        <v>106</v>
      </c>
      <c r="CK4335" t="s">
        <v>106</v>
      </c>
      <c r="CL4335">
        <v>10</v>
      </c>
      <c r="CM4335" t="s">
        <v>2889</v>
      </c>
      <c r="CO4335">
        <v>125237</v>
      </c>
      <c r="CQ4335">
        <v>0</v>
      </c>
      <c r="CR4335">
        <v>0</v>
      </c>
      <c r="CS4335">
        <v>0</v>
      </c>
      <c r="CY4335" t="s">
        <v>123</v>
      </c>
      <c r="CZ4335" t="s">
        <v>124</v>
      </c>
      <c r="DD4335" t="str" cm="1">
        <f t="array" ref="DD4335:DE4335">TEXT(_xlfn.SEQUENCE(1, DATEDIF(AG4335, AH4335, "m") + 1, AG4335, 30), "YYYY-APMM")</f>
        <v>2013-AP10</v>
      </c>
      <c r="DE4335" t="str">
        <v>2013-AP11</v>
      </c>
      <c r="DN4335">
        <f t="shared" si="134"/>
        <v>4868.75</v>
      </c>
      <c r="DO4335" t="str">
        <f t="shared" si="135"/>
        <v>BLOCK MASON SK</v>
      </c>
    </row>
    <row r="4336" spans="1:119" x14ac:dyDescent="0.35">
      <c r="A4336" t="s">
        <v>105</v>
      </c>
      <c r="B4336">
        <v>503621</v>
      </c>
      <c r="C4336">
        <v>6359</v>
      </c>
      <c r="D4336">
        <v>125240</v>
      </c>
      <c r="E4336">
        <v>13662</v>
      </c>
      <c r="F4336">
        <v>0</v>
      </c>
      <c r="G4336" t="s">
        <v>106</v>
      </c>
      <c r="H4336" t="s">
        <v>106</v>
      </c>
      <c r="I4336" t="s">
        <v>106</v>
      </c>
      <c r="J4336" t="s">
        <v>107</v>
      </c>
      <c r="K4336" t="s">
        <v>108</v>
      </c>
      <c r="L4336" t="s">
        <v>109</v>
      </c>
      <c r="M4336" t="s">
        <v>110</v>
      </c>
      <c r="N4336" t="s">
        <v>9715</v>
      </c>
      <c r="O4336" t="s">
        <v>2908</v>
      </c>
      <c r="P4336">
        <v>8169</v>
      </c>
      <c r="Q4336">
        <v>144</v>
      </c>
      <c r="R4336">
        <v>0</v>
      </c>
      <c r="S4336">
        <v>200</v>
      </c>
      <c r="T4336">
        <v>0</v>
      </c>
      <c r="U4336">
        <v>13637.5</v>
      </c>
      <c r="V4336">
        <v>13637.5</v>
      </c>
      <c r="W4336">
        <v>200</v>
      </c>
      <c r="X4336">
        <v>0</v>
      </c>
      <c r="Y4336">
        <v>0</v>
      </c>
      <c r="Z4336">
        <v>0</v>
      </c>
      <c r="AD4336" s="1">
        <v>41602.333333333336</v>
      </c>
      <c r="AE4336" s="1">
        <v>41631.708333333336</v>
      </c>
      <c r="AG4336" s="1">
        <v>41581.333333333336</v>
      </c>
      <c r="AH4336" s="1">
        <v>41609.708333333336</v>
      </c>
      <c r="AI4336" s="1">
        <v>41581.333333333336</v>
      </c>
      <c r="AJ4336" s="1">
        <v>41609.708333333336</v>
      </c>
      <c r="AK4336" s="1">
        <v>41581.333333333336</v>
      </c>
      <c r="AL4336" s="1">
        <v>41609.708333333336</v>
      </c>
      <c r="AM4336" s="1">
        <v>41602.333333333336</v>
      </c>
      <c r="AN4336" s="1">
        <v>41631.708333333336</v>
      </c>
      <c r="AP4336" t="s">
        <v>113</v>
      </c>
      <c r="AU4336" t="s">
        <v>9716</v>
      </c>
      <c r="AY4336" t="s">
        <v>106</v>
      </c>
      <c r="AZ4336">
        <v>0</v>
      </c>
      <c r="BA4336">
        <v>0</v>
      </c>
      <c r="BD4336" s="3">
        <v>41321.662499999999</v>
      </c>
      <c r="BE4336" s="3">
        <v>41321.663888888892</v>
      </c>
      <c r="BF4336" t="s">
        <v>115</v>
      </c>
      <c r="BG4336" t="s">
        <v>115</v>
      </c>
      <c r="BH4336">
        <v>8149</v>
      </c>
      <c r="BM4336">
        <v>43460</v>
      </c>
      <c r="BR4336" t="s">
        <v>2848</v>
      </c>
      <c r="BS4336" t="s">
        <v>2849</v>
      </c>
      <c r="BU4336">
        <v>1</v>
      </c>
      <c r="BV4336" t="s">
        <v>118</v>
      </c>
      <c r="BX4336" t="s">
        <v>119</v>
      </c>
      <c r="BY4336" t="s">
        <v>119</v>
      </c>
      <c r="BZ4336" t="s">
        <v>119</v>
      </c>
      <c r="CA4336">
        <v>1</v>
      </c>
      <c r="CC4336" t="s">
        <v>120</v>
      </c>
      <c r="CH4336">
        <v>540</v>
      </c>
      <c r="CI4336">
        <v>30450</v>
      </c>
      <c r="CJ4336" t="s">
        <v>106</v>
      </c>
      <c r="CK4336" t="s">
        <v>106</v>
      </c>
      <c r="CL4336">
        <v>10</v>
      </c>
      <c r="CM4336" t="s">
        <v>2889</v>
      </c>
      <c r="CO4336">
        <v>125237</v>
      </c>
      <c r="CQ4336">
        <v>0</v>
      </c>
      <c r="CR4336">
        <v>0</v>
      </c>
      <c r="CS4336">
        <v>0</v>
      </c>
      <c r="CY4336" t="s">
        <v>123</v>
      </c>
      <c r="CZ4336" t="s">
        <v>124</v>
      </c>
      <c r="DD4336" t="str" cm="1">
        <f t="array" ref="DD4336">TEXT(_xlfn.SEQUENCE(1, DATEDIF(AG4336, AH4336, "m") + 1, AG4336, 30), "YYYY-APMM")</f>
        <v>2013-AP11</v>
      </c>
      <c r="DN4336">
        <f t="shared" si="134"/>
        <v>13637.5</v>
      </c>
      <c r="DO4336" t="str">
        <f t="shared" si="135"/>
        <v>PLASTER MASON SK</v>
      </c>
    </row>
    <row r="4337" spans="1:119" x14ac:dyDescent="0.35">
      <c r="A4337" t="s">
        <v>105</v>
      </c>
      <c r="B4337">
        <v>503622</v>
      </c>
      <c r="C4337">
        <v>6359</v>
      </c>
      <c r="D4337">
        <v>125240</v>
      </c>
      <c r="E4337">
        <v>13662</v>
      </c>
      <c r="F4337">
        <v>0</v>
      </c>
      <c r="G4337" t="s">
        <v>106</v>
      </c>
      <c r="H4337" t="s">
        <v>106</v>
      </c>
      <c r="I4337" t="s">
        <v>106</v>
      </c>
      <c r="J4337" t="s">
        <v>107</v>
      </c>
      <c r="K4337" t="s">
        <v>108</v>
      </c>
      <c r="L4337" t="s">
        <v>109</v>
      </c>
      <c r="M4337" t="s">
        <v>110</v>
      </c>
      <c r="N4337" t="s">
        <v>9717</v>
      </c>
      <c r="O4337" t="s">
        <v>2911</v>
      </c>
      <c r="P4337">
        <v>8164</v>
      </c>
      <c r="Q4337">
        <v>208</v>
      </c>
      <c r="R4337">
        <v>64</v>
      </c>
      <c r="S4337">
        <v>168</v>
      </c>
      <c r="T4337">
        <v>0</v>
      </c>
      <c r="U4337">
        <v>1580.25</v>
      </c>
      <c r="V4337">
        <v>1580.25</v>
      </c>
      <c r="W4337">
        <v>168</v>
      </c>
      <c r="X4337">
        <v>0</v>
      </c>
      <c r="Y4337">
        <v>0</v>
      </c>
      <c r="Z4337">
        <v>0</v>
      </c>
      <c r="AD4337" s="1">
        <v>41619.333333333336</v>
      </c>
      <c r="AE4337" s="1">
        <v>41644.708333333336</v>
      </c>
      <c r="AG4337" s="1">
        <v>41589.333333333336</v>
      </c>
      <c r="AH4337" s="1">
        <v>41612.708333333336</v>
      </c>
      <c r="AI4337" s="1">
        <v>41589.333333333336</v>
      </c>
      <c r="AJ4337" s="1">
        <v>41612.708333333336</v>
      </c>
      <c r="AK4337" s="1">
        <v>41589.333333333336</v>
      </c>
      <c r="AL4337" s="1">
        <v>41612.708333333336</v>
      </c>
      <c r="AM4337" s="1">
        <v>41619.333333333336</v>
      </c>
      <c r="AN4337" s="1">
        <v>41644.708333333336</v>
      </c>
      <c r="AP4337" t="s">
        <v>113</v>
      </c>
      <c r="AU4337" t="s">
        <v>9718</v>
      </c>
      <c r="AY4337" t="s">
        <v>106</v>
      </c>
      <c r="AZ4337">
        <v>0</v>
      </c>
      <c r="BA4337">
        <v>0</v>
      </c>
      <c r="BD4337" s="3">
        <v>41321.662499999999</v>
      </c>
      <c r="BE4337" s="3">
        <v>41321.663888888892</v>
      </c>
      <c r="BF4337" t="s">
        <v>115</v>
      </c>
      <c r="BG4337" t="s">
        <v>115</v>
      </c>
      <c r="BH4337">
        <v>8149</v>
      </c>
      <c r="BM4337">
        <v>43410</v>
      </c>
      <c r="BR4337" t="s">
        <v>2865</v>
      </c>
      <c r="BS4337" t="s">
        <v>2866</v>
      </c>
      <c r="BU4337">
        <v>1</v>
      </c>
      <c r="BV4337" t="s">
        <v>118</v>
      </c>
      <c r="BX4337" t="s">
        <v>119</v>
      </c>
      <c r="BY4337" t="s">
        <v>119</v>
      </c>
      <c r="BZ4337" t="s">
        <v>119</v>
      </c>
      <c r="CA4337">
        <v>1</v>
      </c>
      <c r="CC4337" t="s">
        <v>120</v>
      </c>
      <c r="CH4337">
        <v>540</v>
      </c>
      <c r="CI4337">
        <v>30450</v>
      </c>
      <c r="CJ4337" t="s">
        <v>106</v>
      </c>
      <c r="CK4337" t="s">
        <v>106</v>
      </c>
      <c r="CL4337">
        <v>10</v>
      </c>
      <c r="CM4337" t="s">
        <v>2889</v>
      </c>
      <c r="CO4337">
        <v>125237</v>
      </c>
      <c r="CQ4337">
        <v>0</v>
      </c>
      <c r="CR4337">
        <v>0</v>
      </c>
      <c r="CS4337">
        <v>0</v>
      </c>
      <c r="CY4337" t="s">
        <v>123</v>
      </c>
      <c r="CZ4337" t="s">
        <v>124</v>
      </c>
      <c r="DD4337" t="str" cm="1">
        <f t="array" ref="DD4337">TEXT(_xlfn.SEQUENCE(1, DATEDIF(AG4337, AH4337, "m") + 1, AG4337, 30), "YYYY-APMM")</f>
        <v>2013-AP11</v>
      </c>
      <c r="DN4337">
        <f t="shared" si="134"/>
        <v>1580.25</v>
      </c>
      <c r="DO4337" t="str">
        <f t="shared" si="135"/>
        <v>SCREED MASON SK</v>
      </c>
    </row>
    <row r="4338" spans="1:119" x14ac:dyDescent="0.35">
      <c r="A4338" t="s">
        <v>105</v>
      </c>
      <c r="B4338">
        <v>503623</v>
      </c>
      <c r="C4338">
        <v>6359</v>
      </c>
      <c r="D4338">
        <v>125240</v>
      </c>
      <c r="E4338">
        <v>13662</v>
      </c>
      <c r="F4338">
        <v>0</v>
      </c>
      <c r="G4338" t="s">
        <v>106</v>
      </c>
      <c r="H4338" t="s">
        <v>106</v>
      </c>
      <c r="I4338" t="s">
        <v>106</v>
      </c>
      <c r="J4338" t="s">
        <v>107</v>
      </c>
      <c r="K4338" t="s">
        <v>108</v>
      </c>
      <c r="L4338" t="s">
        <v>109</v>
      </c>
      <c r="M4338" t="s">
        <v>110</v>
      </c>
      <c r="N4338" t="s">
        <v>9719</v>
      </c>
      <c r="O4338" t="s">
        <v>2914</v>
      </c>
      <c r="P4338">
        <v>8178</v>
      </c>
      <c r="Q4338">
        <v>144</v>
      </c>
      <c r="R4338">
        <v>0</v>
      </c>
      <c r="S4338">
        <v>120</v>
      </c>
      <c r="T4338">
        <v>0</v>
      </c>
      <c r="U4338">
        <v>247.5</v>
      </c>
      <c r="V4338">
        <v>247.5</v>
      </c>
      <c r="W4338">
        <v>120</v>
      </c>
      <c r="X4338">
        <v>0</v>
      </c>
      <c r="Y4338">
        <v>0</v>
      </c>
      <c r="Z4338">
        <v>0</v>
      </c>
      <c r="AD4338" s="1">
        <v>41619.333333333336</v>
      </c>
      <c r="AE4338" s="1">
        <v>41637.708333333336</v>
      </c>
      <c r="AG4338" s="1">
        <v>41598.333333333336</v>
      </c>
      <c r="AH4338" s="1">
        <v>41615.708333333336</v>
      </c>
      <c r="AI4338" s="1">
        <v>41598.333333333336</v>
      </c>
      <c r="AJ4338" s="1">
        <v>41615.708333333336</v>
      </c>
      <c r="AK4338" s="1">
        <v>41598.333333333336</v>
      </c>
      <c r="AL4338" s="1">
        <v>41615.708333333336</v>
      </c>
      <c r="AM4338" s="1">
        <v>41619.333333333336</v>
      </c>
      <c r="AN4338" s="1">
        <v>41637.708333333336</v>
      </c>
      <c r="AP4338" t="s">
        <v>113</v>
      </c>
      <c r="AU4338" t="s">
        <v>9720</v>
      </c>
      <c r="AY4338" t="s">
        <v>106</v>
      </c>
      <c r="AZ4338">
        <v>0</v>
      </c>
      <c r="BA4338">
        <v>0</v>
      </c>
      <c r="BD4338" s="3">
        <v>41321.662499999999</v>
      </c>
      <c r="BE4338" s="3">
        <v>41321.663888888892</v>
      </c>
      <c r="BF4338" t="s">
        <v>115</v>
      </c>
      <c r="BG4338" t="s">
        <v>115</v>
      </c>
      <c r="BH4338">
        <v>8149</v>
      </c>
      <c r="BM4338">
        <v>43550</v>
      </c>
      <c r="BR4338" t="s">
        <v>116</v>
      </c>
      <c r="BS4338" t="s">
        <v>117</v>
      </c>
      <c r="BU4338">
        <v>1</v>
      </c>
      <c r="BV4338" t="s">
        <v>118</v>
      </c>
      <c r="BX4338" t="s">
        <v>119</v>
      </c>
      <c r="BY4338" t="s">
        <v>119</v>
      </c>
      <c r="BZ4338" t="s">
        <v>119</v>
      </c>
      <c r="CA4338">
        <v>1</v>
      </c>
      <c r="CC4338" t="s">
        <v>120</v>
      </c>
      <c r="CH4338">
        <v>540</v>
      </c>
      <c r="CI4338">
        <v>30450</v>
      </c>
      <c r="CJ4338" t="s">
        <v>106</v>
      </c>
      <c r="CK4338" t="s">
        <v>106</v>
      </c>
      <c r="CL4338">
        <v>10</v>
      </c>
      <c r="CM4338" t="s">
        <v>2889</v>
      </c>
      <c r="CO4338">
        <v>125237</v>
      </c>
      <c r="CQ4338">
        <v>0</v>
      </c>
      <c r="CR4338">
        <v>0</v>
      </c>
      <c r="CS4338">
        <v>0</v>
      </c>
      <c r="CY4338" t="s">
        <v>123</v>
      </c>
      <c r="CZ4338" t="s">
        <v>124</v>
      </c>
      <c r="DD4338" t="str" cm="1">
        <f t="array" ref="DD4338">TEXT(_xlfn.SEQUENCE(1, DATEDIF(AG4338, AH4338, "m") + 1, AG4338, 30), "YYYY-APMM")</f>
        <v>2013-AP11</v>
      </c>
      <c r="DN4338">
        <f t="shared" si="134"/>
        <v>247.5</v>
      </c>
      <c r="DO4338" t="str">
        <f t="shared" si="135"/>
        <v>LABOR- SUBCONTRACTOR</v>
      </c>
    </row>
    <row r="4339" spans="1:119" x14ac:dyDescent="0.35">
      <c r="A4339" t="s">
        <v>105</v>
      </c>
      <c r="B4339">
        <v>503624</v>
      </c>
      <c r="C4339">
        <v>6359</v>
      </c>
      <c r="D4339">
        <v>125240</v>
      </c>
      <c r="E4339">
        <v>13662</v>
      </c>
      <c r="F4339">
        <v>0</v>
      </c>
      <c r="G4339" t="s">
        <v>106</v>
      </c>
      <c r="H4339" t="s">
        <v>106</v>
      </c>
      <c r="I4339" t="s">
        <v>106</v>
      </c>
      <c r="J4339" t="s">
        <v>107</v>
      </c>
      <c r="K4339" t="s">
        <v>108</v>
      </c>
      <c r="L4339" t="s">
        <v>109</v>
      </c>
      <c r="M4339" t="s">
        <v>110</v>
      </c>
      <c r="N4339" t="s">
        <v>9721</v>
      </c>
      <c r="O4339" t="s">
        <v>2917</v>
      </c>
      <c r="P4339">
        <v>8178</v>
      </c>
      <c r="Q4339">
        <v>256</v>
      </c>
      <c r="R4339">
        <v>0</v>
      </c>
      <c r="S4339">
        <v>200</v>
      </c>
      <c r="T4339">
        <v>0</v>
      </c>
      <c r="U4339">
        <v>5425.75</v>
      </c>
      <c r="V4339">
        <v>5425.75</v>
      </c>
      <c r="W4339">
        <v>200</v>
      </c>
      <c r="X4339">
        <v>0</v>
      </c>
      <c r="Y4339">
        <v>0</v>
      </c>
      <c r="Z4339">
        <v>0</v>
      </c>
      <c r="AD4339" s="1">
        <v>41636.333333333336</v>
      </c>
      <c r="AE4339" s="1">
        <v>41664.708333333336</v>
      </c>
      <c r="AG4339" s="1">
        <v>41597.333333333336</v>
      </c>
      <c r="AH4339" s="1">
        <v>41625.708333333336</v>
      </c>
      <c r="AI4339" s="1">
        <v>41597.333333333336</v>
      </c>
      <c r="AJ4339" s="1">
        <v>41625.708333333336</v>
      </c>
      <c r="AK4339" s="1">
        <v>41597.333333333336</v>
      </c>
      <c r="AL4339" s="1">
        <v>41625.708333333336</v>
      </c>
      <c r="AM4339" s="1">
        <v>41636.333333333336</v>
      </c>
      <c r="AN4339" s="1">
        <v>41664.708333333336</v>
      </c>
      <c r="AP4339" t="s">
        <v>113</v>
      </c>
      <c r="AU4339" t="s">
        <v>9722</v>
      </c>
      <c r="AY4339" t="s">
        <v>106</v>
      </c>
      <c r="AZ4339">
        <v>0</v>
      </c>
      <c r="BA4339">
        <v>0</v>
      </c>
      <c r="BD4339" s="3">
        <v>41321.662499999999</v>
      </c>
      <c r="BE4339" s="3">
        <v>41321.663888888892</v>
      </c>
      <c r="BF4339" t="s">
        <v>115</v>
      </c>
      <c r="BG4339" t="s">
        <v>115</v>
      </c>
      <c r="BH4339">
        <v>8149</v>
      </c>
      <c r="BM4339">
        <v>43550</v>
      </c>
      <c r="BR4339" t="s">
        <v>116</v>
      </c>
      <c r="BS4339" t="s">
        <v>117</v>
      </c>
      <c r="BU4339">
        <v>1</v>
      </c>
      <c r="BV4339" t="s">
        <v>118</v>
      </c>
      <c r="BX4339" t="s">
        <v>119</v>
      </c>
      <c r="BY4339" t="s">
        <v>119</v>
      </c>
      <c r="BZ4339" t="s">
        <v>119</v>
      </c>
      <c r="CA4339">
        <v>1</v>
      </c>
      <c r="CC4339" t="s">
        <v>120</v>
      </c>
      <c r="CH4339">
        <v>540</v>
      </c>
      <c r="CI4339">
        <v>30450</v>
      </c>
      <c r="CJ4339" t="s">
        <v>106</v>
      </c>
      <c r="CK4339" t="s">
        <v>106</v>
      </c>
      <c r="CL4339">
        <v>10</v>
      </c>
      <c r="CM4339" t="s">
        <v>2889</v>
      </c>
      <c r="CO4339">
        <v>125237</v>
      </c>
      <c r="CQ4339">
        <v>0</v>
      </c>
      <c r="CR4339">
        <v>0</v>
      </c>
      <c r="CS4339">
        <v>0</v>
      </c>
      <c r="CY4339" t="s">
        <v>123</v>
      </c>
      <c r="CZ4339" t="s">
        <v>124</v>
      </c>
      <c r="DD4339" t="str" cm="1">
        <f t="array" ref="DD4339">TEXT(_xlfn.SEQUENCE(1, DATEDIF(AG4339, AH4339, "m") + 1, AG4339, 30), "YYYY-APMM")</f>
        <v>2013-AP11</v>
      </c>
      <c r="DN4339">
        <f t="shared" si="134"/>
        <v>5425.75</v>
      </c>
      <c r="DO4339" t="str">
        <f t="shared" si="135"/>
        <v>LABOR- SUBCONTRACTOR</v>
      </c>
    </row>
    <row r="4340" spans="1:119" x14ac:dyDescent="0.35">
      <c r="A4340" t="s">
        <v>105</v>
      </c>
      <c r="B4340">
        <v>503625</v>
      </c>
      <c r="C4340">
        <v>6359</v>
      </c>
      <c r="D4340">
        <v>125240</v>
      </c>
      <c r="E4340">
        <v>13662</v>
      </c>
      <c r="F4340">
        <v>0</v>
      </c>
      <c r="G4340" t="s">
        <v>106</v>
      </c>
      <c r="H4340" t="s">
        <v>106</v>
      </c>
      <c r="I4340" t="s">
        <v>106</v>
      </c>
      <c r="J4340" t="s">
        <v>107</v>
      </c>
      <c r="K4340" t="s">
        <v>108</v>
      </c>
      <c r="L4340" t="s">
        <v>109</v>
      </c>
      <c r="M4340" t="s">
        <v>110</v>
      </c>
      <c r="N4340" t="s">
        <v>9723</v>
      </c>
      <c r="O4340" t="s">
        <v>2920</v>
      </c>
      <c r="P4340">
        <v>8170</v>
      </c>
      <c r="Q4340">
        <v>144</v>
      </c>
      <c r="R4340">
        <v>0</v>
      </c>
      <c r="S4340">
        <v>200</v>
      </c>
      <c r="T4340">
        <v>0</v>
      </c>
      <c r="U4340">
        <v>4428.5</v>
      </c>
      <c r="V4340">
        <v>4428.5</v>
      </c>
      <c r="W4340">
        <v>200</v>
      </c>
      <c r="X4340">
        <v>0</v>
      </c>
      <c r="Y4340">
        <v>0</v>
      </c>
      <c r="Z4340">
        <v>0</v>
      </c>
      <c r="AD4340" s="1">
        <v>41625.333333333336</v>
      </c>
      <c r="AE4340" s="1">
        <v>41654.708333333336</v>
      </c>
      <c r="AG4340" s="1">
        <v>41604.333333333336</v>
      </c>
      <c r="AH4340" s="1">
        <v>41633.708333333336</v>
      </c>
      <c r="AI4340" s="1">
        <v>41604.333333333336</v>
      </c>
      <c r="AJ4340" s="1">
        <v>41633.708333333336</v>
      </c>
      <c r="AK4340" s="1">
        <v>41604.333333333336</v>
      </c>
      <c r="AL4340" s="1">
        <v>41633.708333333336</v>
      </c>
      <c r="AM4340" s="1">
        <v>41625.333333333336</v>
      </c>
      <c r="AN4340" s="1">
        <v>41654.708333333336</v>
      </c>
      <c r="AP4340" t="s">
        <v>113</v>
      </c>
      <c r="AU4340" t="s">
        <v>9724</v>
      </c>
      <c r="AY4340" t="s">
        <v>106</v>
      </c>
      <c r="AZ4340">
        <v>0</v>
      </c>
      <c r="BA4340">
        <v>0</v>
      </c>
      <c r="BD4340" s="3">
        <v>41321.662499999999</v>
      </c>
      <c r="BE4340" s="3">
        <v>41321.663888888892</v>
      </c>
      <c r="BF4340" t="s">
        <v>115</v>
      </c>
      <c r="BG4340" t="s">
        <v>115</v>
      </c>
      <c r="BH4340">
        <v>8149</v>
      </c>
      <c r="BM4340">
        <v>43470</v>
      </c>
      <c r="BR4340" t="s">
        <v>2854</v>
      </c>
      <c r="BS4340" t="s">
        <v>2855</v>
      </c>
      <c r="BU4340">
        <v>1</v>
      </c>
      <c r="BV4340" t="s">
        <v>118</v>
      </c>
      <c r="BX4340" t="s">
        <v>119</v>
      </c>
      <c r="BY4340" t="s">
        <v>119</v>
      </c>
      <c r="BZ4340" t="s">
        <v>119</v>
      </c>
      <c r="CA4340">
        <v>1</v>
      </c>
      <c r="CC4340" t="s">
        <v>120</v>
      </c>
      <c r="CH4340">
        <v>540</v>
      </c>
      <c r="CI4340">
        <v>30450</v>
      </c>
      <c r="CJ4340" t="s">
        <v>106</v>
      </c>
      <c r="CK4340" t="s">
        <v>106</v>
      </c>
      <c r="CL4340">
        <v>10</v>
      </c>
      <c r="CM4340" t="s">
        <v>2889</v>
      </c>
      <c r="CO4340">
        <v>125237</v>
      </c>
      <c r="CQ4340">
        <v>0</v>
      </c>
      <c r="CR4340">
        <v>0</v>
      </c>
      <c r="CS4340">
        <v>0</v>
      </c>
      <c r="CY4340" t="s">
        <v>123</v>
      </c>
      <c r="CZ4340" t="s">
        <v>124</v>
      </c>
      <c r="DD4340" t="str" cm="1">
        <f t="array" ref="DD4340">TEXT(_xlfn.SEQUENCE(1, DATEDIF(AG4340, AH4340, "m") + 1, AG4340, 30), "YYYY-APMM")</f>
        <v>2013-AP11</v>
      </c>
      <c r="DN4340">
        <f t="shared" si="134"/>
        <v>4428.5</v>
      </c>
      <c r="DO4340" t="str">
        <f t="shared" si="135"/>
        <v>TILE MASON SK</v>
      </c>
    </row>
    <row r="4341" spans="1:119" x14ac:dyDescent="0.35">
      <c r="A4341" t="s">
        <v>105</v>
      </c>
      <c r="B4341">
        <v>503626</v>
      </c>
      <c r="C4341">
        <v>6359</v>
      </c>
      <c r="D4341">
        <v>125240</v>
      </c>
      <c r="E4341">
        <v>13662</v>
      </c>
      <c r="F4341">
        <v>0</v>
      </c>
      <c r="G4341" t="s">
        <v>106</v>
      </c>
      <c r="H4341" t="s">
        <v>106</v>
      </c>
      <c r="I4341" t="s">
        <v>106</v>
      </c>
      <c r="J4341" t="s">
        <v>107</v>
      </c>
      <c r="K4341" t="s">
        <v>108</v>
      </c>
      <c r="L4341" t="s">
        <v>109</v>
      </c>
      <c r="M4341" t="s">
        <v>110</v>
      </c>
      <c r="N4341" t="s">
        <v>9725</v>
      </c>
      <c r="O4341" t="s">
        <v>2923</v>
      </c>
      <c r="P4341">
        <v>8170</v>
      </c>
      <c r="Q4341">
        <v>144</v>
      </c>
      <c r="R4341">
        <v>0</v>
      </c>
      <c r="S4341">
        <v>200</v>
      </c>
      <c r="T4341">
        <v>0</v>
      </c>
      <c r="U4341">
        <v>1743.75</v>
      </c>
      <c r="V4341">
        <v>1743.75</v>
      </c>
      <c r="W4341">
        <v>200</v>
      </c>
      <c r="X4341">
        <v>0</v>
      </c>
      <c r="Y4341">
        <v>0</v>
      </c>
      <c r="Z4341">
        <v>0</v>
      </c>
      <c r="AD4341" s="1">
        <v>41632.333333333336</v>
      </c>
      <c r="AE4341" s="1">
        <v>41660.708333333336</v>
      </c>
      <c r="AG4341" s="1">
        <v>41610.333333333336</v>
      </c>
      <c r="AH4341" s="1">
        <v>41639.708333333336</v>
      </c>
      <c r="AI4341" s="1">
        <v>41610.333333333336</v>
      </c>
      <c r="AJ4341" s="1">
        <v>41639.708333333336</v>
      </c>
      <c r="AK4341" s="1">
        <v>41610.333333333336</v>
      </c>
      <c r="AL4341" s="1">
        <v>41639.708333333336</v>
      </c>
      <c r="AM4341" s="1">
        <v>41632.333333333336</v>
      </c>
      <c r="AN4341" s="1">
        <v>41660.708333333336</v>
      </c>
      <c r="AP4341" t="s">
        <v>113</v>
      </c>
      <c r="AU4341" t="s">
        <v>9726</v>
      </c>
      <c r="AY4341" t="s">
        <v>106</v>
      </c>
      <c r="AZ4341">
        <v>0</v>
      </c>
      <c r="BA4341">
        <v>0</v>
      </c>
      <c r="BD4341" s="3">
        <v>41321.662499999999</v>
      </c>
      <c r="BE4341" s="3">
        <v>41321.663888888892</v>
      </c>
      <c r="BF4341" t="s">
        <v>115</v>
      </c>
      <c r="BG4341" t="s">
        <v>115</v>
      </c>
      <c r="BH4341">
        <v>8149</v>
      </c>
      <c r="BM4341">
        <v>43470</v>
      </c>
      <c r="BR4341" t="s">
        <v>2854</v>
      </c>
      <c r="BS4341" t="s">
        <v>2855</v>
      </c>
      <c r="BU4341">
        <v>1</v>
      </c>
      <c r="BV4341" t="s">
        <v>118</v>
      </c>
      <c r="BX4341" t="s">
        <v>119</v>
      </c>
      <c r="BY4341" t="s">
        <v>119</v>
      </c>
      <c r="BZ4341" t="s">
        <v>119</v>
      </c>
      <c r="CA4341">
        <v>1</v>
      </c>
      <c r="CC4341" t="s">
        <v>120</v>
      </c>
      <c r="CH4341">
        <v>540</v>
      </c>
      <c r="CI4341">
        <v>30450</v>
      </c>
      <c r="CJ4341" t="s">
        <v>106</v>
      </c>
      <c r="CK4341" t="s">
        <v>106</v>
      </c>
      <c r="CL4341">
        <v>10</v>
      </c>
      <c r="CM4341" t="s">
        <v>2889</v>
      </c>
      <c r="CO4341">
        <v>125237</v>
      </c>
      <c r="CQ4341">
        <v>0</v>
      </c>
      <c r="CR4341">
        <v>0</v>
      </c>
      <c r="CS4341">
        <v>0</v>
      </c>
      <c r="CY4341" t="s">
        <v>123</v>
      </c>
      <c r="CZ4341" t="s">
        <v>124</v>
      </c>
      <c r="DD4341" t="str" cm="1">
        <f t="array" ref="DD4341">TEXT(_xlfn.SEQUENCE(1, DATEDIF(AG4341, AH4341, "m") + 1, AG4341, 30), "YYYY-APMM")</f>
        <v>2013-AP12</v>
      </c>
      <c r="DN4341">
        <f t="shared" si="134"/>
        <v>1743.75</v>
      </c>
      <c r="DO4341" t="str">
        <f t="shared" si="135"/>
        <v>TILE MASON SK</v>
      </c>
    </row>
    <row r="4342" spans="1:119" x14ac:dyDescent="0.35">
      <c r="A4342" t="s">
        <v>105</v>
      </c>
      <c r="B4342">
        <v>503627</v>
      </c>
      <c r="C4342">
        <v>6359</v>
      </c>
      <c r="D4342">
        <v>125240</v>
      </c>
      <c r="E4342">
        <v>13662</v>
      </c>
      <c r="F4342">
        <v>0</v>
      </c>
      <c r="G4342" t="s">
        <v>106</v>
      </c>
      <c r="H4342" t="s">
        <v>106</v>
      </c>
      <c r="I4342" t="s">
        <v>106</v>
      </c>
      <c r="J4342" t="s">
        <v>107</v>
      </c>
      <c r="K4342" t="s">
        <v>108</v>
      </c>
      <c r="L4342" t="s">
        <v>109</v>
      </c>
      <c r="M4342" t="s">
        <v>110</v>
      </c>
      <c r="N4342" t="s">
        <v>9727</v>
      </c>
      <c r="O4342" t="s">
        <v>2926</v>
      </c>
      <c r="P4342">
        <v>8170</v>
      </c>
      <c r="Q4342">
        <v>168</v>
      </c>
      <c r="R4342">
        <v>0</v>
      </c>
      <c r="S4342">
        <v>120</v>
      </c>
      <c r="T4342">
        <v>0</v>
      </c>
      <c r="U4342">
        <v>741</v>
      </c>
      <c r="V4342">
        <v>741</v>
      </c>
      <c r="W4342">
        <v>120</v>
      </c>
      <c r="X4342">
        <v>0</v>
      </c>
      <c r="Y4342">
        <v>0</v>
      </c>
      <c r="Z4342">
        <v>0</v>
      </c>
      <c r="AD4342" s="1">
        <v>41662.333333333336</v>
      </c>
      <c r="AE4342" s="1">
        <v>41679.708333333336</v>
      </c>
      <c r="AG4342" s="1">
        <v>41638.333333333336</v>
      </c>
      <c r="AH4342" s="1">
        <v>41654.708333333336</v>
      </c>
      <c r="AI4342" s="1">
        <v>41638.333333333336</v>
      </c>
      <c r="AJ4342" s="1">
        <v>41654.708333333336</v>
      </c>
      <c r="AK4342" s="1">
        <v>41638.333333333336</v>
      </c>
      <c r="AL4342" s="1">
        <v>41654.708333333336</v>
      </c>
      <c r="AM4342" s="1">
        <v>41662.333333333336</v>
      </c>
      <c r="AN4342" s="1">
        <v>41679.708333333336</v>
      </c>
      <c r="AP4342" t="s">
        <v>113</v>
      </c>
      <c r="AU4342" t="s">
        <v>9728</v>
      </c>
      <c r="AY4342" t="s">
        <v>106</v>
      </c>
      <c r="AZ4342">
        <v>0</v>
      </c>
      <c r="BA4342">
        <v>0</v>
      </c>
      <c r="BD4342" s="3">
        <v>41321.662499999999</v>
      </c>
      <c r="BE4342" s="3">
        <v>41321.663888888892</v>
      </c>
      <c r="BF4342" t="s">
        <v>115</v>
      </c>
      <c r="BG4342" t="s">
        <v>115</v>
      </c>
      <c r="BH4342">
        <v>8149</v>
      </c>
      <c r="BM4342">
        <v>43470</v>
      </c>
      <c r="BR4342" t="s">
        <v>2854</v>
      </c>
      <c r="BS4342" t="s">
        <v>2855</v>
      </c>
      <c r="BU4342">
        <v>1</v>
      </c>
      <c r="BV4342" t="s">
        <v>118</v>
      </c>
      <c r="BX4342" t="s">
        <v>119</v>
      </c>
      <c r="BY4342" t="s">
        <v>119</v>
      </c>
      <c r="BZ4342" t="s">
        <v>119</v>
      </c>
      <c r="CA4342">
        <v>1</v>
      </c>
      <c r="CC4342" t="s">
        <v>120</v>
      </c>
      <c r="CH4342">
        <v>540</v>
      </c>
      <c r="CI4342">
        <v>30450</v>
      </c>
      <c r="CJ4342" t="s">
        <v>106</v>
      </c>
      <c r="CK4342" t="s">
        <v>106</v>
      </c>
      <c r="CL4342">
        <v>10</v>
      </c>
      <c r="CM4342" t="s">
        <v>2889</v>
      </c>
      <c r="CO4342">
        <v>125237</v>
      </c>
      <c r="CQ4342">
        <v>0</v>
      </c>
      <c r="CR4342">
        <v>0</v>
      </c>
      <c r="CS4342">
        <v>0</v>
      </c>
      <c r="CY4342" t="s">
        <v>123</v>
      </c>
      <c r="CZ4342" t="s">
        <v>124</v>
      </c>
      <c r="DD4342" t="str" cm="1">
        <f t="array" ref="DD4342">TEXT(_xlfn.SEQUENCE(1, DATEDIF(AG4342, AH4342, "m") + 1, AG4342, 30), "YYYY-APMM")</f>
        <v>2013-AP12</v>
      </c>
      <c r="DN4342">
        <f t="shared" si="134"/>
        <v>741</v>
      </c>
      <c r="DO4342" t="str">
        <f t="shared" si="135"/>
        <v>TILE MASON SK</v>
      </c>
    </row>
    <row r="4343" spans="1:119" x14ac:dyDescent="0.35">
      <c r="A4343" t="s">
        <v>105</v>
      </c>
      <c r="B4343">
        <v>503628</v>
      </c>
      <c r="C4343">
        <v>6359</v>
      </c>
      <c r="D4343">
        <v>125240</v>
      </c>
      <c r="E4343">
        <v>13662</v>
      </c>
      <c r="F4343">
        <v>0</v>
      </c>
      <c r="G4343" t="s">
        <v>106</v>
      </c>
      <c r="H4343" t="s">
        <v>106</v>
      </c>
      <c r="I4343" t="s">
        <v>106</v>
      </c>
      <c r="J4343" t="s">
        <v>107</v>
      </c>
      <c r="K4343" t="s">
        <v>108</v>
      </c>
      <c r="L4343" t="s">
        <v>109</v>
      </c>
      <c r="M4343" t="s">
        <v>110</v>
      </c>
      <c r="N4343" t="s">
        <v>9729</v>
      </c>
      <c r="O4343" t="s">
        <v>2929</v>
      </c>
      <c r="P4343">
        <v>8170</v>
      </c>
      <c r="Q4343">
        <v>184</v>
      </c>
      <c r="R4343">
        <v>16</v>
      </c>
      <c r="S4343">
        <v>120</v>
      </c>
      <c r="T4343">
        <v>0</v>
      </c>
      <c r="U4343">
        <v>761.5</v>
      </c>
      <c r="V4343">
        <v>761.5</v>
      </c>
      <c r="W4343">
        <v>120</v>
      </c>
      <c r="X4343">
        <v>0</v>
      </c>
      <c r="Y4343">
        <v>0</v>
      </c>
      <c r="Z4343">
        <v>0</v>
      </c>
      <c r="AD4343" s="1">
        <v>41658.333333333336</v>
      </c>
      <c r="AE4343" s="1">
        <v>41674.708333333336</v>
      </c>
      <c r="AG4343" s="1">
        <v>41631.333333333336</v>
      </c>
      <c r="AH4343" s="1">
        <v>41647.708333333336</v>
      </c>
      <c r="AI4343" s="1">
        <v>41631.333333333336</v>
      </c>
      <c r="AJ4343" s="1">
        <v>41647.708333333336</v>
      </c>
      <c r="AK4343" s="1">
        <v>41631.333333333336</v>
      </c>
      <c r="AL4343" s="1">
        <v>41647.708333333336</v>
      </c>
      <c r="AM4343" s="1">
        <v>41658.333333333336</v>
      </c>
      <c r="AN4343" s="1">
        <v>41674.708333333336</v>
      </c>
      <c r="AP4343" t="s">
        <v>113</v>
      </c>
      <c r="AU4343" t="s">
        <v>9730</v>
      </c>
      <c r="AY4343" t="s">
        <v>106</v>
      </c>
      <c r="AZ4343">
        <v>0</v>
      </c>
      <c r="BA4343">
        <v>0</v>
      </c>
      <c r="BD4343" s="3">
        <v>41321.662499999999</v>
      </c>
      <c r="BE4343" s="3">
        <v>41321.663888888892</v>
      </c>
      <c r="BF4343" t="s">
        <v>115</v>
      </c>
      <c r="BG4343" t="s">
        <v>115</v>
      </c>
      <c r="BH4343">
        <v>8149</v>
      </c>
      <c r="BM4343">
        <v>43470</v>
      </c>
      <c r="BR4343" t="s">
        <v>2854</v>
      </c>
      <c r="BS4343" t="s">
        <v>2855</v>
      </c>
      <c r="BU4343">
        <v>1</v>
      </c>
      <c r="BV4343" t="s">
        <v>118</v>
      </c>
      <c r="BX4343" t="s">
        <v>119</v>
      </c>
      <c r="BY4343" t="s">
        <v>119</v>
      </c>
      <c r="BZ4343" t="s">
        <v>119</v>
      </c>
      <c r="CA4343">
        <v>1</v>
      </c>
      <c r="CC4343" t="s">
        <v>120</v>
      </c>
      <c r="CH4343">
        <v>540</v>
      </c>
      <c r="CI4343">
        <v>30450</v>
      </c>
      <c r="CJ4343" t="s">
        <v>106</v>
      </c>
      <c r="CK4343" t="s">
        <v>106</v>
      </c>
      <c r="CL4343">
        <v>10</v>
      </c>
      <c r="CM4343" t="s">
        <v>2889</v>
      </c>
      <c r="CO4343">
        <v>125237</v>
      </c>
      <c r="CQ4343">
        <v>0</v>
      </c>
      <c r="CR4343">
        <v>0</v>
      </c>
      <c r="CS4343">
        <v>0</v>
      </c>
      <c r="CY4343" t="s">
        <v>123</v>
      </c>
      <c r="CZ4343" t="s">
        <v>124</v>
      </c>
      <c r="DD4343" t="str" cm="1">
        <f t="array" ref="DD4343">TEXT(_xlfn.SEQUENCE(1, DATEDIF(AG4343, AH4343, "m") + 1, AG4343, 30), "YYYY-APMM")</f>
        <v>2013-AP12</v>
      </c>
      <c r="DN4343">
        <f t="shared" si="134"/>
        <v>761.5</v>
      </c>
      <c r="DO4343" t="str">
        <f t="shared" si="135"/>
        <v>TILE MASON SK</v>
      </c>
    </row>
    <row r="4344" spans="1:119" x14ac:dyDescent="0.35">
      <c r="A4344" t="s">
        <v>105</v>
      </c>
      <c r="B4344">
        <v>503629</v>
      </c>
      <c r="C4344">
        <v>6359</v>
      </c>
      <c r="D4344">
        <v>125240</v>
      </c>
      <c r="E4344">
        <v>13662</v>
      </c>
      <c r="F4344">
        <v>0</v>
      </c>
      <c r="G4344" t="s">
        <v>106</v>
      </c>
      <c r="H4344" t="s">
        <v>106</v>
      </c>
      <c r="I4344" t="s">
        <v>106</v>
      </c>
      <c r="J4344" t="s">
        <v>107</v>
      </c>
      <c r="K4344" t="s">
        <v>108</v>
      </c>
      <c r="L4344" t="s">
        <v>109</v>
      </c>
      <c r="M4344" t="s">
        <v>110</v>
      </c>
      <c r="N4344" t="s">
        <v>9731</v>
      </c>
      <c r="O4344" t="s">
        <v>2932</v>
      </c>
      <c r="P4344">
        <v>8171</v>
      </c>
      <c r="Q4344">
        <v>168</v>
      </c>
      <c r="R4344">
        <v>0</v>
      </c>
      <c r="S4344">
        <v>160</v>
      </c>
      <c r="T4344">
        <v>0</v>
      </c>
      <c r="U4344">
        <v>875</v>
      </c>
      <c r="V4344">
        <v>875</v>
      </c>
      <c r="W4344">
        <v>160</v>
      </c>
      <c r="X4344">
        <v>0</v>
      </c>
      <c r="Y4344">
        <v>0</v>
      </c>
      <c r="Z4344">
        <v>0</v>
      </c>
      <c r="AD4344" s="1">
        <v>41671.333333333336</v>
      </c>
      <c r="AE4344" s="1">
        <v>41694.708333333336</v>
      </c>
      <c r="AG4344" s="1">
        <v>41646.333333333336</v>
      </c>
      <c r="AH4344" s="1">
        <v>41668.708333333336</v>
      </c>
      <c r="AI4344" s="1">
        <v>41646.333333333336</v>
      </c>
      <c r="AJ4344" s="1">
        <v>41668.708333333336</v>
      </c>
      <c r="AK4344" s="1">
        <v>41646.333333333336</v>
      </c>
      <c r="AL4344" s="1">
        <v>41668.708333333336</v>
      </c>
      <c r="AM4344" s="1">
        <v>41671.333333333336</v>
      </c>
      <c r="AN4344" s="1">
        <v>41694.708333333336</v>
      </c>
      <c r="AP4344" t="s">
        <v>113</v>
      </c>
      <c r="AU4344" t="s">
        <v>9732</v>
      </c>
      <c r="AY4344" t="s">
        <v>106</v>
      </c>
      <c r="AZ4344">
        <v>0</v>
      </c>
      <c r="BA4344">
        <v>0</v>
      </c>
      <c r="BD4344" s="3">
        <v>41321.662499999999</v>
      </c>
      <c r="BE4344" s="3">
        <v>41321.663888888892</v>
      </c>
      <c r="BF4344" t="s">
        <v>115</v>
      </c>
      <c r="BG4344" t="s">
        <v>115</v>
      </c>
      <c r="BH4344">
        <v>8149</v>
      </c>
      <c r="BM4344">
        <v>43480</v>
      </c>
      <c r="BR4344" t="s">
        <v>2893</v>
      </c>
      <c r="BS4344" t="s">
        <v>2894</v>
      </c>
      <c r="BU4344">
        <v>1</v>
      </c>
      <c r="BV4344" t="s">
        <v>118</v>
      </c>
      <c r="BX4344" t="s">
        <v>119</v>
      </c>
      <c r="BY4344" t="s">
        <v>119</v>
      </c>
      <c r="BZ4344" t="s">
        <v>119</v>
      </c>
      <c r="CA4344">
        <v>1</v>
      </c>
      <c r="CC4344" t="s">
        <v>120</v>
      </c>
      <c r="CH4344">
        <v>540</v>
      </c>
      <c r="CI4344">
        <v>30450</v>
      </c>
      <c r="CJ4344" t="s">
        <v>106</v>
      </c>
      <c r="CK4344" t="s">
        <v>106</v>
      </c>
      <c r="CL4344">
        <v>10</v>
      </c>
      <c r="CM4344" t="s">
        <v>2889</v>
      </c>
      <c r="CO4344">
        <v>125237</v>
      </c>
      <c r="CQ4344">
        <v>0</v>
      </c>
      <c r="CR4344">
        <v>0</v>
      </c>
      <c r="CS4344">
        <v>0</v>
      </c>
      <c r="CY4344" t="s">
        <v>123</v>
      </c>
      <c r="CZ4344" t="s">
        <v>124</v>
      </c>
      <c r="DD4344" t="str" cm="1">
        <f t="array" ref="DD4344">TEXT(_xlfn.SEQUENCE(1, DATEDIF(AG4344, AH4344, "m") + 1, AG4344, 30), "YYYY-APMM")</f>
        <v>2014-AP01</v>
      </c>
      <c r="DN4344">
        <f t="shared" si="134"/>
        <v>875</v>
      </c>
      <c r="DO4344" t="str">
        <f t="shared" si="135"/>
        <v>GRANITE MASON SK</v>
      </c>
    </row>
    <row r="4345" spans="1:119" x14ac:dyDescent="0.35">
      <c r="A4345" t="s">
        <v>105</v>
      </c>
      <c r="B4345">
        <v>503630</v>
      </c>
      <c r="C4345">
        <v>6359</v>
      </c>
      <c r="D4345">
        <v>125240</v>
      </c>
      <c r="E4345">
        <v>13662</v>
      </c>
      <c r="F4345">
        <v>0</v>
      </c>
      <c r="G4345" t="s">
        <v>106</v>
      </c>
      <c r="H4345" t="s">
        <v>106</v>
      </c>
      <c r="I4345" t="s">
        <v>106</v>
      </c>
      <c r="J4345" t="s">
        <v>107</v>
      </c>
      <c r="K4345" t="s">
        <v>108</v>
      </c>
      <c r="L4345" t="s">
        <v>109</v>
      </c>
      <c r="M4345" t="s">
        <v>110</v>
      </c>
      <c r="N4345" t="s">
        <v>9733</v>
      </c>
      <c r="O4345" t="s">
        <v>2935</v>
      </c>
      <c r="P4345">
        <v>8178</v>
      </c>
      <c r="Q4345">
        <v>144</v>
      </c>
      <c r="R4345">
        <v>0</v>
      </c>
      <c r="S4345">
        <v>160</v>
      </c>
      <c r="T4345">
        <v>0</v>
      </c>
      <c r="U4345">
        <v>1455.05</v>
      </c>
      <c r="V4345">
        <v>1455.05</v>
      </c>
      <c r="W4345">
        <v>160</v>
      </c>
      <c r="X4345">
        <v>0</v>
      </c>
      <c r="Y4345">
        <v>0</v>
      </c>
      <c r="Z4345">
        <v>0</v>
      </c>
      <c r="AD4345" s="1">
        <v>41650.333333333336</v>
      </c>
      <c r="AE4345" s="1">
        <v>41672.708333333336</v>
      </c>
      <c r="AG4345" s="1">
        <v>41629.333333333336</v>
      </c>
      <c r="AH4345" s="1">
        <v>41651.708333333336</v>
      </c>
      <c r="AI4345" s="1">
        <v>41629.333333333336</v>
      </c>
      <c r="AJ4345" s="1">
        <v>41651.708333333336</v>
      </c>
      <c r="AK4345" s="1">
        <v>41629.333333333336</v>
      </c>
      <c r="AL4345" s="1">
        <v>41651.708333333336</v>
      </c>
      <c r="AM4345" s="1">
        <v>41650.333333333336</v>
      </c>
      <c r="AN4345" s="1">
        <v>41672.708333333336</v>
      </c>
      <c r="AP4345" t="s">
        <v>113</v>
      </c>
      <c r="AU4345" t="s">
        <v>9734</v>
      </c>
      <c r="AY4345" t="s">
        <v>106</v>
      </c>
      <c r="AZ4345">
        <v>0</v>
      </c>
      <c r="BA4345">
        <v>0</v>
      </c>
      <c r="BD4345" s="3">
        <v>41321.662499999999</v>
      </c>
      <c r="BE4345" s="3">
        <v>41328.377083333333</v>
      </c>
      <c r="BF4345" t="s">
        <v>115</v>
      </c>
      <c r="BG4345" t="s">
        <v>115</v>
      </c>
      <c r="BH4345">
        <v>8149</v>
      </c>
      <c r="BM4345">
        <v>43550</v>
      </c>
      <c r="BR4345" t="s">
        <v>116</v>
      </c>
      <c r="BS4345" t="s">
        <v>117</v>
      </c>
      <c r="BU4345">
        <v>1</v>
      </c>
      <c r="BV4345" t="s">
        <v>118</v>
      </c>
      <c r="BX4345" t="s">
        <v>119</v>
      </c>
      <c r="BY4345" t="s">
        <v>119</v>
      </c>
      <c r="BZ4345" t="s">
        <v>119</v>
      </c>
      <c r="CA4345">
        <v>1</v>
      </c>
      <c r="CC4345" t="s">
        <v>120</v>
      </c>
      <c r="CH4345">
        <v>540</v>
      </c>
      <c r="CI4345">
        <v>30450</v>
      </c>
      <c r="CJ4345" t="s">
        <v>106</v>
      </c>
      <c r="CK4345" t="s">
        <v>106</v>
      </c>
      <c r="CL4345">
        <v>10</v>
      </c>
      <c r="CM4345" t="s">
        <v>2889</v>
      </c>
      <c r="CO4345">
        <v>125237</v>
      </c>
      <c r="CQ4345">
        <v>0</v>
      </c>
      <c r="CR4345">
        <v>0</v>
      </c>
      <c r="CS4345">
        <v>0</v>
      </c>
      <c r="CY4345" t="s">
        <v>123</v>
      </c>
      <c r="CZ4345" t="s">
        <v>124</v>
      </c>
      <c r="DD4345" t="str" cm="1">
        <f t="array" ref="DD4345">TEXT(_xlfn.SEQUENCE(1, DATEDIF(AG4345, AH4345, "m") + 1, AG4345, 30), "YYYY-APMM")</f>
        <v>2013-AP12</v>
      </c>
      <c r="DN4345">
        <f t="shared" si="134"/>
        <v>1455.05</v>
      </c>
      <c r="DO4345" t="str">
        <f t="shared" si="135"/>
        <v>LABOR- SUBCONTRACTOR</v>
      </c>
    </row>
    <row r="4346" spans="1:119" x14ac:dyDescent="0.35">
      <c r="A4346" t="s">
        <v>105</v>
      </c>
      <c r="B4346">
        <v>503631</v>
      </c>
      <c r="C4346">
        <v>6359</v>
      </c>
      <c r="D4346">
        <v>125240</v>
      </c>
      <c r="E4346">
        <v>13662</v>
      </c>
      <c r="F4346">
        <v>0</v>
      </c>
      <c r="G4346" t="s">
        <v>106</v>
      </c>
      <c r="H4346" t="s">
        <v>106</v>
      </c>
      <c r="I4346" t="s">
        <v>106</v>
      </c>
      <c r="J4346" t="s">
        <v>107</v>
      </c>
      <c r="K4346" t="s">
        <v>108</v>
      </c>
      <c r="L4346" t="s">
        <v>109</v>
      </c>
      <c r="M4346" t="s">
        <v>110</v>
      </c>
      <c r="N4346" t="s">
        <v>9735</v>
      </c>
      <c r="O4346" t="s">
        <v>2938</v>
      </c>
      <c r="P4346">
        <v>8178</v>
      </c>
      <c r="Q4346">
        <v>168</v>
      </c>
      <c r="R4346">
        <v>24</v>
      </c>
      <c r="S4346">
        <v>200</v>
      </c>
      <c r="T4346">
        <v>0</v>
      </c>
      <c r="U4346">
        <v>150</v>
      </c>
      <c r="V4346">
        <v>150</v>
      </c>
      <c r="W4346">
        <v>200</v>
      </c>
      <c r="X4346">
        <v>0</v>
      </c>
      <c r="Y4346">
        <v>0</v>
      </c>
      <c r="Z4346">
        <v>0</v>
      </c>
      <c r="AD4346" s="1">
        <v>41661.333333333336</v>
      </c>
      <c r="AE4346" s="1">
        <v>41690.708333333336</v>
      </c>
      <c r="AG4346" s="1">
        <v>41637.333333333336</v>
      </c>
      <c r="AH4346" s="1">
        <v>41665.708333333336</v>
      </c>
      <c r="AI4346" s="1">
        <v>41637.333333333336</v>
      </c>
      <c r="AJ4346" s="1">
        <v>41665.708333333336</v>
      </c>
      <c r="AK4346" s="1">
        <v>41637.333333333336</v>
      </c>
      <c r="AL4346" s="1">
        <v>41665.708333333336</v>
      </c>
      <c r="AM4346" s="1">
        <v>41661.333333333336</v>
      </c>
      <c r="AN4346" s="1">
        <v>41690.708333333336</v>
      </c>
      <c r="AP4346" t="s">
        <v>113</v>
      </c>
      <c r="AU4346" t="s">
        <v>9736</v>
      </c>
      <c r="AY4346" t="s">
        <v>106</v>
      </c>
      <c r="AZ4346">
        <v>0</v>
      </c>
      <c r="BA4346">
        <v>0</v>
      </c>
      <c r="BD4346" s="3">
        <v>41321.662499999999</v>
      </c>
      <c r="BE4346" s="3">
        <v>41321.663888888892</v>
      </c>
      <c r="BF4346" t="s">
        <v>115</v>
      </c>
      <c r="BG4346" t="s">
        <v>115</v>
      </c>
      <c r="BH4346">
        <v>8149</v>
      </c>
      <c r="BM4346">
        <v>43550</v>
      </c>
      <c r="BR4346" t="s">
        <v>116</v>
      </c>
      <c r="BS4346" t="s">
        <v>117</v>
      </c>
      <c r="BU4346">
        <v>1</v>
      </c>
      <c r="BV4346" t="s">
        <v>118</v>
      </c>
      <c r="BX4346" t="s">
        <v>119</v>
      </c>
      <c r="BY4346" t="s">
        <v>119</v>
      </c>
      <c r="BZ4346" t="s">
        <v>119</v>
      </c>
      <c r="CA4346">
        <v>1</v>
      </c>
      <c r="CC4346" t="s">
        <v>120</v>
      </c>
      <c r="CH4346">
        <v>540</v>
      </c>
      <c r="CI4346">
        <v>30450</v>
      </c>
      <c r="CJ4346" t="s">
        <v>106</v>
      </c>
      <c r="CK4346" t="s">
        <v>106</v>
      </c>
      <c r="CL4346">
        <v>10</v>
      </c>
      <c r="CM4346" t="s">
        <v>2889</v>
      </c>
      <c r="CO4346">
        <v>125237</v>
      </c>
      <c r="CQ4346">
        <v>0</v>
      </c>
      <c r="CR4346">
        <v>0</v>
      </c>
      <c r="CS4346">
        <v>0</v>
      </c>
      <c r="CY4346" t="s">
        <v>123</v>
      </c>
      <c r="CZ4346" t="s">
        <v>124</v>
      </c>
      <c r="DD4346" t="str" cm="1">
        <f t="array" ref="DD4346">TEXT(_xlfn.SEQUENCE(1, DATEDIF(AG4346, AH4346, "m") + 1, AG4346, 30), "YYYY-APMM")</f>
        <v>2013-AP12</v>
      </c>
      <c r="DN4346">
        <f t="shared" si="134"/>
        <v>150</v>
      </c>
      <c r="DO4346" t="str">
        <f t="shared" si="135"/>
        <v>LABOR- SUBCONTRACTOR</v>
      </c>
    </row>
    <row r="4347" spans="1:119" x14ac:dyDescent="0.35">
      <c r="A4347" t="s">
        <v>105</v>
      </c>
      <c r="B4347">
        <v>503632</v>
      </c>
      <c r="C4347">
        <v>6359</v>
      </c>
      <c r="D4347">
        <v>125240</v>
      </c>
      <c r="E4347">
        <v>13662</v>
      </c>
      <c r="F4347">
        <v>0</v>
      </c>
      <c r="G4347" t="s">
        <v>106</v>
      </c>
      <c r="H4347" t="s">
        <v>106</v>
      </c>
      <c r="I4347" t="s">
        <v>106</v>
      </c>
      <c r="J4347" t="s">
        <v>107</v>
      </c>
      <c r="K4347" t="s">
        <v>108</v>
      </c>
      <c r="L4347" t="s">
        <v>109</v>
      </c>
      <c r="M4347" t="s">
        <v>110</v>
      </c>
      <c r="N4347" t="s">
        <v>9737</v>
      </c>
      <c r="O4347" t="s">
        <v>2941</v>
      </c>
      <c r="P4347">
        <v>8178</v>
      </c>
      <c r="Q4347">
        <v>144</v>
      </c>
      <c r="R4347">
        <v>0</v>
      </c>
      <c r="S4347">
        <v>200</v>
      </c>
      <c r="T4347">
        <v>0</v>
      </c>
      <c r="U4347">
        <v>1335.15</v>
      </c>
      <c r="V4347">
        <v>1335.15</v>
      </c>
      <c r="W4347">
        <v>200</v>
      </c>
      <c r="X4347">
        <v>0</v>
      </c>
      <c r="Y4347">
        <v>0</v>
      </c>
      <c r="Z4347">
        <v>0</v>
      </c>
      <c r="AD4347" s="1">
        <v>41661.333333333336</v>
      </c>
      <c r="AE4347" s="1">
        <v>41690.708333333336</v>
      </c>
      <c r="AG4347" s="1">
        <v>41640.333333333336</v>
      </c>
      <c r="AH4347" s="1">
        <v>41668.708333333336</v>
      </c>
      <c r="AI4347" s="1">
        <v>41640.333333333336</v>
      </c>
      <c r="AJ4347" s="1">
        <v>41668.708333333336</v>
      </c>
      <c r="AK4347" s="1">
        <v>41640.333333333336</v>
      </c>
      <c r="AL4347" s="1">
        <v>41668.708333333336</v>
      </c>
      <c r="AM4347" s="1">
        <v>41661.333333333336</v>
      </c>
      <c r="AN4347" s="1">
        <v>41690.708333333336</v>
      </c>
      <c r="AP4347" t="s">
        <v>113</v>
      </c>
      <c r="AU4347" t="s">
        <v>9738</v>
      </c>
      <c r="AY4347" t="s">
        <v>106</v>
      </c>
      <c r="AZ4347">
        <v>0</v>
      </c>
      <c r="BA4347">
        <v>0</v>
      </c>
      <c r="BD4347" s="3">
        <v>41321.662499999999</v>
      </c>
      <c r="BE4347" s="3">
        <v>41321.663888888892</v>
      </c>
      <c r="BF4347" t="s">
        <v>115</v>
      </c>
      <c r="BG4347" t="s">
        <v>115</v>
      </c>
      <c r="BH4347">
        <v>8149</v>
      </c>
      <c r="BM4347">
        <v>43550</v>
      </c>
      <c r="BR4347" t="s">
        <v>116</v>
      </c>
      <c r="BS4347" t="s">
        <v>117</v>
      </c>
      <c r="BU4347">
        <v>1</v>
      </c>
      <c r="BV4347" t="s">
        <v>118</v>
      </c>
      <c r="BX4347" t="s">
        <v>119</v>
      </c>
      <c r="BY4347" t="s">
        <v>119</v>
      </c>
      <c r="BZ4347" t="s">
        <v>119</v>
      </c>
      <c r="CA4347">
        <v>1</v>
      </c>
      <c r="CC4347" t="s">
        <v>120</v>
      </c>
      <c r="CH4347">
        <v>540</v>
      </c>
      <c r="CI4347">
        <v>30450</v>
      </c>
      <c r="CJ4347" t="s">
        <v>106</v>
      </c>
      <c r="CK4347" t="s">
        <v>106</v>
      </c>
      <c r="CL4347">
        <v>10</v>
      </c>
      <c r="CM4347" t="s">
        <v>2889</v>
      </c>
      <c r="CO4347">
        <v>125237</v>
      </c>
      <c r="CQ4347">
        <v>0</v>
      </c>
      <c r="CR4347">
        <v>0</v>
      </c>
      <c r="CS4347">
        <v>0</v>
      </c>
      <c r="CY4347" t="s">
        <v>123</v>
      </c>
      <c r="CZ4347" t="s">
        <v>124</v>
      </c>
      <c r="DD4347" t="str" cm="1">
        <f t="array" ref="DD4347">TEXT(_xlfn.SEQUENCE(1, DATEDIF(AG4347, AH4347, "m") + 1, AG4347, 30), "YYYY-APMM")</f>
        <v>2014-AP01</v>
      </c>
      <c r="DN4347">
        <f t="shared" si="134"/>
        <v>1335.15</v>
      </c>
      <c r="DO4347" t="str">
        <f t="shared" si="135"/>
        <v>LABOR- SUBCONTRACTOR</v>
      </c>
    </row>
    <row r="4348" spans="1:119" x14ac:dyDescent="0.35">
      <c r="A4348" t="s">
        <v>105</v>
      </c>
      <c r="B4348">
        <v>503633</v>
      </c>
      <c r="C4348">
        <v>6359</v>
      </c>
      <c r="D4348">
        <v>125240</v>
      </c>
      <c r="E4348">
        <v>13662</v>
      </c>
      <c r="F4348">
        <v>0</v>
      </c>
      <c r="G4348" t="s">
        <v>106</v>
      </c>
      <c r="H4348" t="s">
        <v>106</v>
      </c>
      <c r="I4348" t="s">
        <v>106</v>
      </c>
      <c r="J4348" t="s">
        <v>107</v>
      </c>
      <c r="K4348" t="s">
        <v>108</v>
      </c>
      <c r="L4348" t="s">
        <v>109</v>
      </c>
      <c r="M4348" t="s">
        <v>110</v>
      </c>
      <c r="N4348" t="s">
        <v>9739</v>
      </c>
      <c r="O4348" t="s">
        <v>2944</v>
      </c>
      <c r="P4348">
        <v>8178</v>
      </c>
      <c r="Q4348">
        <v>168</v>
      </c>
      <c r="R4348">
        <v>0</v>
      </c>
      <c r="S4348">
        <v>120</v>
      </c>
      <c r="T4348">
        <v>0</v>
      </c>
      <c r="U4348">
        <v>308</v>
      </c>
      <c r="V4348">
        <v>308</v>
      </c>
      <c r="W4348">
        <v>120</v>
      </c>
      <c r="X4348">
        <v>0</v>
      </c>
      <c r="Y4348">
        <v>0</v>
      </c>
      <c r="Z4348">
        <v>0</v>
      </c>
      <c r="AD4348" s="1">
        <v>41686.333333333336</v>
      </c>
      <c r="AE4348" s="1">
        <v>41702.708333333336</v>
      </c>
      <c r="AG4348" s="1">
        <v>41660.333333333336</v>
      </c>
      <c r="AH4348" s="1">
        <v>41676.708333333336</v>
      </c>
      <c r="AI4348" s="1">
        <v>41660.333333333336</v>
      </c>
      <c r="AJ4348" s="1">
        <v>41676.708333333336</v>
      </c>
      <c r="AK4348" s="1">
        <v>41660.333333333336</v>
      </c>
      <c r="AL4348" s="1">
        <v>41676.708333333336</v>
      </c>
      <c r="AM4348" s="1">
        <v>41686.333333333336</v>
      </c>
      <c r="AN4348" s="1">
        <v>41702.708333333336</v>
      </c>
      <c r="AP4348" t="s">
        <v>113</v>
      </c>
      <c r="AU4348" t="s">
        <v>9740</v>
      </c>
      <c r="AY4348" t="s">
        <v>106</v>
      </c>
      <c r="AZ4348">
        <v>0</v>
      </c>
      <c r="BA4348">
        <v>0</v>
      </c>
      <c r="BD4348" s="3">
        <v>41321.662499999999</v>
      </c>
      <c r="BE4348" s="3">
        <v>41321.663888888892</v>
      </c>
      <c r="BF4348" t="s">
        <v>115</v>
      </c>
      <c r="BG4348" t="s">
        <v>115</v>
      </c>
      <c r="BH4348">
        <v>8149</v>
      </c>
      <c r="BM4348">
        <v>43550</v>
      </c>
      <c r="BR4348" t="s">
        <v>116</v>
      </c>
      <c r="BS4348" t="s">
        <v>117</v>
      </c>
      <c r="BU4348">
        <v>1</v>
      </c>
      <c r="BV4348" t="s">
        <v>118</v>
      </c>
      <c r="BX4348" t="s">
        <v>119</v>
      </c>
      <c r="BY4348" t="s">
        <v>119</v>
      </c>
      <c r="BZ4348" t="s">
        <v>119</v>
      </c>
      <c r="CA4348">
        <v>1</v>
      </c>
      <c r="CC4348" t="s">
        <v>120</v>
      </c>
      <c r="CH4348">
        <v>540</v>
      </c>
      <c r="CI4348">
        <v>30450</v>
      </c>
      <c r="CJ4348" t="s">
        <v>106</v>
      </c>
      <c r="CK4348" t="s">
        <v>106</v>
      </c>
      <c r="CL4348">
        <v>10</v>
      </c>
      <c r="CM4348" t="s">
        <v>2889</v>
      </c>
      <c r="CO4348">
        <v>125237</v>
      </c>
      <c r="CQ4348">
        <v>0</v>
      </c>
      <c r="CR4348">
        <v>0</v>
      </c>
      <c r="CS4348">
        <v>0</v>
      </c>
      <c r="CY4348" t="s">
        <v>123</v>
      </c>
      <c r="CZ4348" t="s">
        <v>124</v>
      </c>
      <c r="DD4348" t="str" cm="1">
        <f t="array" ref="DD4348">TEXT(_xlfn.SEQUENCE(1, DATEDIF(AG4348, AH4348, "m") + 1, AG4348, 30), "YYYY-APMM")</f>
        <v>2014-AP01</v>
      </c>
      <c r="DN4348">
        <f t="shared" si="134"/>
        <v>308</v>
      </c>
      <c r="DO4348" t="str">
        <f t="shared" si="135"/>
        <v>LABOR- SUBCONTRACTOR</v>
      </c>
    </row>
    <row r="4349" spans="1:119" x14ac:dyDescent="0.35">
      <c r="A4349" t="s">
        <v>105</v>
      </c>
      <c r="B4349">
        <v>503634</v>
      </c>
      <c r="C4349">
        <v>6359</v>
      </c>
      <c r="D4349">
        <v>125240</v>
      </c>
      <c r="E4349">
        <v>13662</v>
      </c>
      <c r="F4349">
        <v>0</v>
      </c>
      <c r="G4349" t="s">
        <v>106</v>
      </c>
      <c r="H4349" t="s">
        <v>106</v>
      </c>
      <c r="I4349" t="s">
        <v>106</v>
      </c>
      <c r="J4349" t="s">
        <v>107</v>
      </c>
      <c r="K4349" t="s">
        <v>108</v>
      </c>
      <c r="L4349" t="s">
        <v>109</v>
      </c>
      <c r="M4349" t="s">
        <v>110</v>
      </c>
      <c r="N4349" t="s">
        <v>9741</v>
      </c>
      <c r="O4349" t="s">
        <v>2902</v>
      </c>
      <c r="P4349">
        <v>8178</v>
      </c>
      <c r="Q4349">
        <v>168</v>
      </c>
      <c r="R4349">
        <v>0</v>
      </c>
      <c r="S4349">
        <v>120</v>
      </c>
      <c r="T4349">
        <v>0</v>
      </c>
      <c r="U4349">
        <v>176</v>
      </c>
      <c r="V4349">
        <v>176</v>
      </c>
      <c r="W4349">
        <v>120</v>
      </c>
      <c r="X4349">
        <v>0</v>
      </c>
      <c r="Y4349">
        <v>0</v>
      </c>
      <c r="Z4349">
        <v>0</v>
      </c>
      <c r="AD4349" s="1">
        <v>41692.333333333336</v>
      </c>
      <c r="AE4349" s="1">
        <v>41708.708333333336</v>
      </c>
      <c r="AG4349" s="1">
        <v>41666.333333333336</v>
      </c>
      <c r="AH4349" s="1">
        <v>41683.708333333336</v>
      </c>
      <c r="AI4349" s="1">
        <v>41666.333333333336</v>
      </c>
      <c r="AJ4349" s="1">
        <v>41683.708333333336</v>
      </c>
      <c r="AK4349" s="1">
        <v>41666.333333333336</v>
      </c>
      <c r="AL4349" s="1">
        <v>41683.708333333336</v>
      </c>
      <c r="AM4349" s="1">
        <v>41692.333333333336</v>
      </c>
      <c r="AN4349" s="1">
        <v>41708.708333333336</v>
      </c>
      <c r="AP4349" t="s">
        <v>113</v>
      </c>
      <c r="AU4349" t="s">
        <v>9742</v>
      </c>
      <c r="AY4349" t="s">
        <v>106</v>
      </c>
      <c r="AZ4349">
        <v>0</v>
      </c>
      <c r="BA4349">
        <v>0</v>
      </c>
      <c r="BD4349" s="3">
        <v>41321.662499999999</v>
      </c>
      <c r="BE4349" s="3">
        <v>41321.663888888892</v>
      </c>
      <c r="BF4349" t="s">
        <v>115</v>
      </c>
      <c r="BG4349" t="s">
        <v>115</v>
      </c>
      <c r="BH4349">
        <v>8149</v>
      </c>
      <c r="BM4349">
        <v>43550</v>
      </c>
      <c r="BR4349" t="s">
        <v>116</v>
      </c>
      <c r="BS4349" t="s">
        <v>117</v>
      </c>
      <c r="BU4349">
        <v>1</v>
      </c>
      <c r="BV4349" t="s">
        <v>118</v>
      </c>
      <c r="BX4349" t="s">
        <v>119</v>
      </c>
      <c r="BY4349" t="s">
        <v>119</v>
      </c>
      <c r="BZ4349" t="s">
        <v>119</v>
      </c>
      <c r="CA4349">
        <v>1</v>
      </c>
      <c r="CC4349" t="s">
        <v>120</v>
      </c>
      <c r="CH4349">
        <v>540</v>
      </c>
      <c r="CI4349">
        <v>30450</v>
      </c>
      <c r="CJ4349" t="s">
        <v>106</v>
      </c>
      <c r="CK4349" t="s">
        <v>106</v>
      </c>
      <c r="CL4349">
        <v>10</v>
      </c>
      <c r="CM4349" t="s">
        <v>2889</v>
      </c>
      <c r="CO4349">
        <v>125237</v>
      </c>
      <c r="CQ4349">
        <v>0</v>
      </c>
      <c r="CR4349">
        <v>0</v>
      </c>
      <c r="CS4349">
        <v>0</v>
      </c>
      <c r="CY4349" t="s">
        <v>123</v>
      </c>
      <c r="CZ4349" t="s">
        <v>124</v>
      </c>
      <c r="DD4349" t="str" cm="1">
        <f t="array" ref="DD4349">TEXT(_xlfn.SEQUENCE(1, DATEDIF(AG4349, AH4349, "m") + 1, AG4349, 30), "YYYY-APMM")</f>
        <v>2014-AP01</v>
      </c>
      <c r="DN4349">
        <f t="shared" si="134"/>
        <v>176</v>
      </c>
      <c r="DO4349" t="str">
        <f t="shared" si="135"/>
        <v>LABOR- SUBCONTRACTOR</v>
      </c>
    </row>
    <row r="4350" spans="1:119" x14ac:dyDescent="0.35">
      <c r="A4350" t="s">
        <v>105</v>
      </c>
      <c r="B4350">
        <v>503635</v>
      </c>
      <c r="C4350">
        <v>6359</v>
      </c>
      <c r="D4350">
        <v>125240</v>
      </c>
      <c r="E4350">
        <v>13662</v>
      </c>
      <c r="F4350">
        <v>0</v>
      </c>
      <c r="G4350" t="s">
        <v>106</v>
      </c>
      <c r="H4350" t="s">
        <v>106</v>
      </c>
      <c r="I4350" t="s">
        <v>106</v>
      </c>
      <c r="J4350" t="s">
        <v>107</v>
      </c>
      <c r="K4350" t="s">
        <v>108</v>
      </c>
      <c r="L4350" t="s">
        <v>109</v>
      </c>
      <c r="M4350" t="s">
        <v>110</v>
      </c>
      <c r="N4350" t="s">
        <v>9743</v>
      </c>
      <c r="O4350" t="s">
        <v>2947</v>
      </c>
      <c r="P4350">
        <v>8178</v>
      </c>
      <c r="Q4350">
        <v>248</v>
      </c>
      <c r="R4350">
        <v>40</v>
      </c>
      <c r="S4350">
        <v>160</v>
      </c>
      <c r="T4350">
        <v>0</v>
      </c>
      <c r="U4350">
        <v>162.25</v>
      </c>
      <c r="V4350">
        <v>162.25</v>
      </c>
      <c r="W4350">
        <v>160</v>
      </c>
      <c r="X4350">
        <v>0</v>
      </c>
      <c r="Y4350">
        <v>0</v>
      </c>
      <c r="Z4350">
        <v>0</v>
      </c>
      <c r="AD4350" s="1">
        <v>41710.333333333336</v>
      </c>
      <c r="AE4350" s="1">
        <v>41732.708333333336</v>
      </c>
      <c r="AG4350" s="1">
        <v>41673.333333333336</v>
      </c>
      <c r="AH4350" s="1">
        <v>41696.708333333336</v>
      </c>
      <c r="AI4350" s="1">
        <v>41673.333333333336</v>
      </c>
      <c r="AJ4350" s="1">
        <v>41696.708333333336</v>
      </c>
      <c r="AK4350" s="1">
        <v>41673.333333333336</v>
      </c>
      <c r="AL4350" s="1">
        <v>41696.708333333336</v>
      </c>
      <c r="AM4350" s="1">
        <v>41710.333333333336</v>
      </c>
      <c r="AN4350" s="1">
        <v>41732.708333333336</v>
      </c>
      <c r="AP4350" t="s">
        <v>113</v>
      </c>
      <c r="AU4350" t="s">
        <v>9744</v>
      </c>
      <c r="AY4350" t="s">
        <v>106</v>
      </c>
      <c r="AZ4350">
        <v>0</v>
      </c>
      <c r="BA4350">
        <v>0</v>
      </c>
      <c r="BD4350" s="3">
        <v>41321.662499999999</v>
      </c>
      <c r="BE4350" s="3">
        <v>41321.663888888892</v>
      </c>
      <c r="BF4350" t="s">
        <v>115</v>
      </c>
      <c r="BG4350" t="s">
        <v>115</v>
      </c>
      <c r="BH4350">
        <v>8149</v>
      </c>
      <c r="BM4350">
        <v>43550</v>
      </c>
      <c r="BR4350" t="s">
        <v>116</v>
      </c>
      <c r="BS4350" t="s">
        <v>117</v>
      </c>
      <c r="BU4350">
        <v>1</v>
      </c>
      <c r="BV4350" t="s">
        <v>118</v>
      </c>
      <c r="BX4350" t="s">
        <v>119</v>
      </c>
      <c r="BY4350" t="s">
        <v>119</v>
      </c>
      <c r="BZ4350" t="s">
        <v>119</v>
      </c>
      <c r="CA4350">
        <v>1</v>
      </c>
      <c r="CC4350" t="s">
        <v>120</v>
      </c>
      <c r="CH4350">
        <v>540</v>
      </c>
      <c r="CI4350">
        <v>30450</v>
      </c>
      <c r="CJ4350" t="s">
        <v>106</v>
      </c>
      <c r="CK4350" t="s">
        <v>106</v>
      </c>
      <c r="CL4350">
        <v>10</v>
      </c>
      <c r="CM4350" t="s">
        <v>2889</v>
      </c>
      <c r="CO4350">
        <v>125237</v>
      </c>
      <c r="CQ4350">
        <v>0</v>
      </c>
      <c r="CR4350">
        <v>0</v>
      </c>
      <c r="CS4350">
        <v>0</v>
      </c>
      <c r="CY4350" t="s">
        <v>123</v>
      </c>
      <c r="CZ4350" t="s">
        <v>124</v>
      </c>
      <c r="DD4350" t="str" cm="1">
        <f t="array" ref="DD4350">TEXT(_xlfn.SEQUENCE(1, DATEDIF(AG4350, AH4350, "m") + 1, AG4350, 30), "YYYY-APMM")</f>
        <v>2014-AP02</v>
      </c>
      <c r="DN4350">
        <f t="shared" si="134"/>
        <v>162.25</v>
      </c>
      <c r="DO4350" t="str">
        <f t="shared" si="135"/>
        <v>LABOR- SUBCONTRACTOR</v>
      </c>
    </row>
    <row r="4351" spans="1:119" x14ac:dyDescent="0.35">
      <c r="A4351" t="s">
        <v>105</v>
      </c>
      <c r="B4351">
        <v>503636</v>
      </c>
      <c r="C4351">
        <v>6359</v>
      </c>
      <c r="D4351">
        <v>125240</v>
      </c>
      <c r="E4351">
        <v>13662</v>
      </c>
      <c r="F4351">
        <v>0</v>
      </c>
      <c r="G4351" t="s">
        <v>106</v>
      </c>
      <c r="H4351" t="s">
        <v>106</v>
      </c>
      <c r="I4351" t="s">
        <v>106</v>
      </c>
      <c r="J4351" t="s">
        <v>107</v>
      </c>
      <c r="K4351" t="s">
        <v>108</v>
      </c>
      <c r="L4351" t="s">
        <v>109</v>
      </c>
      <c r="M4351" t="s">
        <v>110</v>
      </c>
      <c r="N4351" t="s">
        <v>9745</v>
      </c>
      <c r="O4351" t="s">
        <v>2887</v>
      </c>
      <c r="P4351">
        <v>8178</v>
      </c>
      <c r="Q4351">
        <v>168</v>
      </c>
      <c r="R4351">
        <v>0</v>
      </c>
      <c r="S4351">
        <v>160</v>
      </c>
      <c r="T4351">
        <v>0</v>
      </c>
      <c r="U4351">
        <v>572</v>
      </c>
      <c r="V4351">
        <v>572</v>
      </c>
      <c r="W4351">
        <v>160</v>
      </c>
      <c r="X4351">
        <v>0</v>
      </c>
      <c r="Y4351">
        <v>0</v>
      </c>
      <c r="Z4351">
        <v>0</v>
      </c>
      <c r="AD4351" s="1">
        <v>41697.333333333336</v>
      </c>
      <c r="AE4351" s="1">
        <v>41720.708333333336</v>
      </c>
      <c r="AG4351" s="1">
        <v>41672.333333333336</v>
      </c>
      <c r="AH4351" s="1">
        <v>41695.708333333336</v>
      </c>
      <c r="AI4351" s="1">
        <v>41672.333333333336</v>
      </c>
      <c r="AJ4351" s="1">
        <v>41695.708333333336</v>
      </c>
      <c r="AK4351" s="1">
        <v>41672.333333333336</v>
      </c>
      <c r="AL4351" s="1">
        <v>41695.708333333336</v>
      </c>
      <c r="AM4351" s="1">
        <v>41697.333333333336</v>
      </c>
      <c r="AN4351" s="1">
        <v>41720.708333333336</v>
      </c>
      <c r="AP4351" t="s">
        <v>113</v>
      </c>
      <c r="AU4351" t="s">
        <v>9746</v>
      </c>
      <c r="AY4351" t="s">
        <v>106</v>
      </c>
      <c r="AZ4351">
        <v>0</v>
      </c>
      <c r="BA4351">
        <v>0</v>
      </c>
      <c r="BD4351" s="3">
        <v>41321.662499999999</v>
      </c>
      <c r="BE4351" s="3">
        <v>41321.663888888892</v>
      </c>
      <c r="BF4351" t="s">
        <v>115</v>
      </c>
      <c r="BG4351" t="s">
        <v>115</v>
      </c>
      <c r="BH4351">
        <v>8149</v>
      </c>
      <c r="BM4351">
        <v>43550</v>
      </c>
      <c r="BR4351" t="s">
        <v>116</v>
      </c>
      <c r="BS4351" t="s">
        <v>117</v>
      </c>
      <c r="BU4351">
        <v>1</v>
      </c>
      <c r="BV4351" t="s">
        <v>118</v>
      </c>
      <c r="BX4351" t="s">
        <v>119</v>
      </c>
      <c r="BY4351" t="s">
        <v>119</v>
      </c>
      <c r="BZ4351" t="s">
        <v>119</v>
      </c>
      <c r="CA4351">
        <v>1</v>
      </c>
      <c r="CC4351" t="s">
        <v>120</v>
      </c>
      <c r="CH4351">
        <v>540</v>
      </c>
      <c r="CI4351">
        <v>30450</v>
      </c>
      <c r="CJ4351" t="s">
        <v>106</v>
      </c>
      <c r="CK4351" t="s">
        <v>106</v>
      </c>
      <c r="CL4351">
        <v>10</v>
      </c>
      <c r="CM4351" t="s">
        <v>2889</v>
      </c>
      <c r="CO4351">
        <v>125237</v>
      </c>
      <c r="CQ4351">
        <v>0</v>
      </c>
      <c r="CR4351">
        <v>0</v>
      </c>
      <c r="CS4351">
        <v>0</v>
      </c>
      <c r="CY4351" t="s">
        <v>123</v>
      </c>
      <c r="CZ4351" t="s">
        <v>124</v>
      </c>
      <c r="DD4351" t="str" cm="1">
        <f t="array" ref="DD4351">TEXT(_xlfn.SEQUENCE(1, DATEDIF(AG4351, AH4351, "m") + 1, AG4351, 30), "YYYY-APMM")</f>
        <v>2014-AP02</v>
      </c>
      <c r="DN4351">
        <f t="shared" si="134"/>
        <v>572</v>
      </c>
      <c r="DO4351" t="str">
        <f t="shared" si="135"/>
        <v>LABOR- SUBCONTRACTOR</v>
      </c>
    </row>
    <row r="4352" spans="1:119" x14ac:dyDescent="0.35">
      <c r="A4352" t="s">
        <v>105</v>
      </c>
      <c r="B4352">
        <v>503637</v>
      </c>
      <c r="C4352">
        <v>6359</v>
      </c>
      <c r="D4352">
        <v>125242</v>
      </c>
      <c r="E4352">
        <v>13662</v>
      </c>
      <c r="F4352">
        <v>0</v>
      </c>
      <c r="G4352" t="s">
        <v>106</v>
      </c>
      <c r="H4352" t="s">
        <v>106</v>
      </c>
      <c r="I4352" t="s">
        <v>106</v>
      </c>
      <c r="J4352" t="s">
        <v>107</v>
      </c>
      <c r="K4352" t="s">
        <v>108</v>
      </c>
      <c r="L4352" t="s">
        <v>109</v>
      </c>
      <c r="M4352" t="s">
        <v>110</v>
      </c>
      <c r="N4352" t="s">
        <v>9747</v>
      </c>
      <c r="O4352" t="s">
        <v>2846</v>
      </c>
      <c r="P4352">
        <v>8169</v>
      </c>
      <c r="Q4352">
        <v>376</v>
      </c>
      <c r="R4352">
        <v>0</v>
      </c>
      <c r="S4352">
        <v>200</v>
      </c>
      <c r="T4352">
        <v>0</v>
      </c>
      <c r="U4352">
        <v>14275</v>
      </c>
      <c r="V4352">
        <v>14275</v>
      </c>
      <c r="W4352">
        <v>200</v>
      </c>
      <c r="X4352">
        <v>0</v>
      </c>
      <c r="Y4352">
        <v>0</v>
      </c>
      <c r="Z4352">
        <v>0</v>
      </c>
      <c r="AD4352" s="1">
        <v>41694.333333333336</v>
      </c>
      <c r="AE4352" s="1">
        <v>41722.708333333336</v>
      </c>
      <c r="AG4352" s="1">
        <v>41638.333333333336</v>
      </c>
      <c r="AH4352" s="1">
        <v>41666.708333333336</v>
      </c>
      <c r="AI4352" s="1">
        <v>41638.333333333336</v>
      </c>
      <c r="AJ4352" s="1">
        <v>41666.708333333336</v>
      </c>
      <c r="AK4352" s="1">
        <v>41638.333333333336</v>
      </c>
      <c r="AL4352" s="1">
        <v>41666.708333333336</v>
      </c>
      <c r="AM4352" s="1">
        <v>41694.333333333336</v>
      </c>
      <c r="AN4352" s="1">
        <v>41722.708333333336</v>
      </c>
      <c r="AP4352" t="s">
        <v>113</v>
      </c>
      <c r="AU4352" t="s">
        <v>9748</v>
      </c>
      <c r="AY4352" t="s">
        <v>106</v>
      </c>
      <c r="AZ4352">
        <v>0</v>
      </c>
      <c r="BA4352">
        <v>0</v>
      </c>
      <c r="BD4352" s="3">
        <v>41321.662499999999</v>
      </c>
      <c r="BE4352" s="3">
        <v>41321.663888888892</v>
      </c>
      <c r="BF4352" t="s">
        <v>115</v>
      </c>
      <c r="BG4352" t="s">
        <v>115</v>
      </c>
      <c r="BH4352">
        <v>8149</v>
      </c>
      <c r="BM4352">
        <v>43460</v>
      </c>
      <c r="BR4352" t="s">
        <v>2848</v>
      </c>
      <c r="BS4352" t="s">
        <v>2849</v>
      </c>
      <c r="BU4352">
        <v>1</v>
      </c>
      <c r="BV4352" t="s">
        <v>118</v>
      </c>
      <c r="BX4352" t="s">
        <v>119</v>
      </c>
      <c r="BY4352" t="s">
        <v>119</v>
      </c>
      <c r="BZ4352" t="s">
        <v>119</v>
      </c>
      <c r="CA4352">
        <v>1</v>
      </c>
      <c r="CC4352" t="s">
        <v>120</v>
      </c>
      <c r="CH4352">
        <v>540</v>
      </c>
      <c r="CI4352">
        <v>30500</v>
      </c>
      <c r="CJ4352" t="s">
        <v>106</v>
      </c>
      <c r="CK4352" t="s">
        <v>106</v>
      </c>
      <c r="CL4352">
        <v>15</v>
      </c>
      <c r="CM4352" t="s">
        <v>2850</v>
      </c>
      <c r="CO4352">
        <v>125241</v>
      </c>
      <c r="CQ4352">
        <v>0</v>
      </c>
      <c r="CR4352">
        <v>0</v>
      </c>
      <c r="CS4352">
        <v>0</v>
      </c>
      <c r="CY4352" t="s">
        <v>123</v>
      </c>
      <c r="CZ4352" t="s">
        <v>124</v>
      </c>
      <c r="DD4352" t="str" cm="1">
        <f t="array" ref="DD4352">TEXT(_xlfn.SEQUENCE(1, DATEDIF(AG4352, AH4352, "m") + 1, AG4352, 30), "YYYY-APMM")</f>
        <v>2013-AP12</v>
      </c>
      <c r="DN4352">
        <f t="shared" si="134"/>
        <v>14275</v>
      </c>
      <c r="DO4352" t="str">
        <f t="shared" si="135"/>
        <v>PLASTER MASON SK</v>
      </c>
    </row>
    <row r="4353" spans="1:119" x14ac:dyDescent="0.35">
      <c r="A4353" t="s">
        <v>105</v>
      </c>
      <c r="B4353">
        <v>503638</v>
      </c>
      <c r="C4353">
        <v>6359</v>
      </c>
      <c r="D4353">
        <v>125242</v>
      </c>
      <c r="E4353">
        <v>13662</v>
      </c>
      <c r="F4353">
        <v>0</v>
      </c>
      <c r="G4353" t="s">
        <v>106</v>
      </c>
      <c r="H4353" t="s">
        <v>106</v>
      </c>
      <c r="I4353" t="s">
        <v>106</v>
      </c>
      <c r="J4353" t="s">
        <v>107</v>
      </c>
      <c r="K4353" t="s">
        <v>108</v>
      </c>
      <c r="L4353" t="s">
        <v>109</v>
      </c>
      <c r="M4353" t="s">
        <v>110</v>
      </c>
      <c r="N4353" t="s">
        <v>9749</v>
      </c>
      <c r="O4353" t="s">
        <v>2852</v>
      </c>
      <c r="P4353">
        <v>8170</v>
      </c>
      <c r="Q4353">
        <v>392</v>
      </c>
      <c r="R4353">
        <v>0</v>
      </c>
      <c r="S4353">
        <v>160</v>
      </c>
      <c r="T4353">
        <v>0</v>
      </c>
      <c r="U4353">
        <v>990</v>
      </c>
      <c r="V4353">
        <v>990</v>
      </c>
      <c r="W4353">
        <v>160</v>
      </c>
      <c r="X4353">
        <v>0</v>
      </c>
      <c r="Y4353">
        <v>0</v>
      </c>
      <c r="Z4353">
        <v>0</v>
      </c>
      <c r="AD4353" s="1">
        <v>41714.333333333336</v>
      </c>
      <c r="AE4353" s="1">
        <v>41736.708333333336</v>
      </c>
      <c r="AG4353" s="1">
        <v>41655.333333333336</v>
      </c>
      <c r="AH4353" s="1">
        <v>41678.708333333336</v>
      </c>
      <c r="AI4353" s="1">
        <v>41655.333333333336</v>
      </c>
      <c r="AJ4353" s="1">
        <v>41678.708333333336</v>
      </c>
      <c r="AK4353" s="1">
        <v>41655.333333333336</v>
      </c>
      <c r="AL4353" s="1">
        <v>41678.708333333336</v>
      </c>
      <c r="AM4353" s="1">
        <v>41714.333333333336</v>
      </c>
      <c r="AN4353" s="1">
        <v>41736.708333333336</v>
      </c>
      <c r="AP4353" t="s">
        <v>113</v>
      </c>
      <c r="AU4353" t="s">
        <v>9750</v>
      </c>
      <c r="AY4353" t="s">
        <v>106</v>
      </c>
      <c r="AZ4353">
        <v>0</v>
      </c>
      <c r="BA4353">
        <v>0</v>
      </c>
      <c r="BD4353" s="3">
        <v>41321.662499999999</v>
      </c>
      <c r="BE4353" s="3">
        <v>41321.663888888892</v>
      </c>
      <c r="BF4353" t="s">
        <v>115</v>
      </c>
      <c r="BG4353" t="s">
        <v>115</v>
      </c>
      <c r="BH4353">
        <v>8149</v>
      </c>
      <c r="BM4353">
        <v>43470</v>
      </c>
      <c r="BR4353" t="s">
        <v>2854</v>
      </c>
      <c r="BS4353" t="s">
        <v>2855</v>
      </c>
      <c r="BU4353">
        <v>1</v>
      </c>
      <c r="BV4353" t="s">
        <v>118</v>
      </c>
      <c r="BX4353" t="s">
        <v>119</v>
      </c>
      <c r="BY4353" t="s">
        <v>119</v>
      </c>
      <c r="BZ4353" t="s">
        <v>119</v>
      </c>
      <c r="CA4353">
        <v>1</v>
      </c>
      <c r="CC4353" t="s">
        <v>120</v>
      </c>
      <c r="CH4353">
        <v>540</v>
      </c>
      <c r="CI4353">
        <v>30500</v>
      </c>
      <c r="CJ4353" t="s">
        <v>106</v>
      </c>
      <c r="CK4353" t="s">
        <v>106</v>
      </c>
      <c r="CL4353">
        <v>15</v>
      </c>
      <c r="CM4353" t="s">
        <v>2850</v>
      </c>
      <c r="CO4353">
        <v>125241</v>
      </c>
      <c r="CQ4353">
        <v>0</v>
      </c>
      <c r="CR4353">
        <v>0</v>
      </c>
      <c r="CS4353">
        <v>0</v>
      </c>
      <c r="CY4353" t="s">
        <v>123</v>
      </c>
      <c r="CZ4353" t="s">
        <v>124</v>
      </c>
      <c r="DD4353" t="str" cm="1">
        <f t="array" ref="DD4353">TEXT(_xlfn.SEQUENCE(1, DATEDIF(AG4353, AH4353, "m") + 1, AG4353, 30), "YYYY-APMM")</f>
        <v>2014-AP01</v>
      </c>
      <c r="DN4353">
        <f t="shared" si="134"/>
        <v>990</v>
      </c>
      <c r="DO4353" t="str">
        <f t="shared" si="135"/>
        <v>TILE MASON SK</v>
      </c>
    </row>
    <row r="4354" spans="1:119" x14ac:dyDescent="0.35">
      <c r="A4354" t="s">
        <v>105</v>
      </c>
      <c r="B4354">
        <v>503639</v>
      </c>
      <c r="C4354">
        <v>6359</v>
      </c>
      <c r="D4354">
        <v>125242</v>
      </c>
      <c r="E4354">
        <v>13662</v>
      </c>
      <c r="F4354">
        <v>0</v>
      </c>
      <c r="G4354" t="s">
        <v>106</v>
      </c>
      <c r="H4354" t="s">
        <v>106</v>
      </c>
      <c r="I4354" t="s">
        <v>106</v>
      </c>
      <c r="J4354" t="s">
        <v>107</v>
      </c>
      <c r="K4354" t="s">
        <v>108</v>
      </c>
      <c r="L4354" t="s">
        <v>109</v>
      </c>
      <c r="M4354" t="s">
        <v>110</v>
      </c>
      <c r="N4354" t="s">
        <v>9751</v>
      </c>
      <c r="O4354" t="s">
        <v>2860</v>
      </c>
      <c r="P4354">
        <v>8178</v>
      </c>
      <c r="Q4354">
        <v>392</v>
      </c>
      <c r="R4354">
        <v>40</v>
      </c>
      <c r="S4354">
        <v>160</v>
      </c>
      <c r="T4354">
        <v>0</v>
      </c>
      <c r="U4354">
        <v>3784</v>
      </c>
      <c r="V4354">
        <v>3784</v>
      </c>
      <c r="W4354">
        <v>160</v>
      </c>
      <c r="X4354">
        <v>0</v>
      </c>
      <c r="Y4354">
        <v>0</v>
      </c>
      <c r="Z4354">
        <v>0</v>
      </c>
      <c r="AD4354" s="1">
        <v>41725.333333333336</v>
      </c>
      <c r="AE4354" s="1">
        <v>41748.708333333336</v>
      </c>
      <c r="AG4354" s="1">
        <v>41667.333333333336</v>
      </c>
      <c r="AH4354" s="1">
        <v>41690.708333333336</v>
      </c>
      <c r="AI4354" s="1">
        <v>41667.333333333336</v>
      </c>
      <c r="AJ4354" s="1">
        <v>41690.708333333336</v>
      </c>
      <c r="AK4354" s="1">
        <v>41667.333333333336</v>
      </c>
      <c r="AL4354" s="1">
        <v>41690.708333333336</v>
      </c>
      <c r="AM4354" s="1">
        <v>41725.333333333336</v>
      </c>
      <c r="AN4354" s="1">
        <v>41748.708333333336</v>
      </c>
      <c r="AP4354" t="s">
        <v>113</v>
      </c>
      <c r="AU4354" t="s">
        <v>9752</v>
      </c>
      <c r="AY4354" t="s">
        <v>106</v>
      </c>
      <c r="AZ4354">
        <v>0</v>
      </c>
      <c r="BA4354">
        <v>0</v>
      </c>
      <c r="BD4354" s="3">
        <v>41321.662499999999</v>
      </c>
      <c r="BE4354" s="3">
        <v>41321.663888888892</v>
      </c>
      <c r="BF4354" t="s">
        <v>115</v>
      </c>
      <c r="BG4354" t="s">
        <v>115</v>
      </c>
      <c r="BH4354">
        <v>8149</v>
      </c>
      <c r="BM4354">
        <v>43550</v>
      </c>
      <c r="BR4354" t="s">
        <v>116</v>
      </c>
      <c r="BS4354" t="s">
        <v>117</v>
      </c>
      <c r="BU4354">
        <v>1</v>
      </c>
      <c r="BV4354" t="s">
        <v>118</v>
      </c>
      <c r="BX4354" t="s">
        <v>119</v>
      </c>
      <c r="BY4354" t="s">
        <v>119</v>
      </c>
      <c r="BZ4354" t="s">
        <v>119</v>
      </c>
      <c r="CA4354">
        <v>1</v>
      </c>
      <c r="CC4354" t="s">
        <v>120</v>
      </c>
      <c r="CH4354">
        <v>540</v>
      </c>
      <c r="CI4354">
        <v>30500</v>
      </c>
      <c r="CJ4354" t="s">
        <v>106</v>
      </c>
      <c r="CK4354" t="s">
        <v>106</v>
      </c>
      <c r="CL4354">
        <v>15</v>
      </c>
      <c r="CM4354" t="s">
        <v>2850</v>
      </c>
      <c r="CO4354">
        <v>125241</v>
      </c>
      <c r="CQ4354">
        <v>0</v>
      </c>
      <c r="CR4354">
        <v>0</v>
      </c>
      <c r="CS4354">
        <v>0</v>
      </c>
      <c r="CY4354" t="s">
        <v>123</v>
      </c>
      <c r="CZ4354" t="s">
        <v>124</v>
      </c>
      <c r="DD4354" t="str" cm="1">
        <f t="array" ref="DD4354">TEXT(_xlfn.SEQUENCE(1, DATEDIF(AG4354, AH4354, "m") + 1, AG4354, 30), "YYYY-APMM")</f>
        <v>2014-AP01</v>
      </c>
      <c r="DN4354">
        <f t="shared" si="134"/>
        <v>3784</v>
      </c>
      <c r="DO4354" t="str">
        <f t="shared" si="135"/>
        <v>LABOR- SUBCONTRACTOR</v>
      </c>
    </row>
    <row r="4355" spans="1:119" x14ac:dyDescent="0.35">
      <c r="A4355" t="s">
        <v>105</v>
      </c>
      <c r="B4355">
        <v>503640</v>
      </c>
      <c r="C4355">
        <v>6359</v>
      </c>
      <c r="D4355">
        <v>125243</v>
      </c>
      <c r="E4355">
        <v>13662</v>
      </c>
      <c r="F4355">
        <v>0</v>
      </c>
      <c r="G4355" t="s">
        <v>106</v>
      </c>
      <c r="H4355" t="s">
        <v>106</v>
      </c>
      <c r="I4355" t="s">
        <v>106</v>
      </c>
      <c r="J4355" t="s">
        <v>107</v>
      </c>
      <c r="K4355" t="s">
        <v>108</v>
      </c>
      <c r="L4355" t="s">
        <v>109</v>
      </c>
      <c r="M4355" t="s">
        <v>110</v>
      </c>
      <c r="N4355" t="s">
        <v>9753</v>
      </c>
      <c r="O4355" t="s">
        <v>2863</v>
      </c>
      <c r="P4355">
        <v>8164</v>
      </c>
      <c r="Q4355">
        <v>168</v>
      </c>
      <c r="R4355">
        <v>0</v>
      </c>
      <c r="S4355">
        <v>200</v>
      </c>
      <c r="T4355">
        <v>0</v>
      </c>
      <c r="U4355">
        <v>800</v>
      </c>
      <c r="V4355">
        <v>800</v>
      </c>
      <c r="W4355">
        <v>200</v>
      </c>
      <c r="X4355">
        <v>0</v>
      </c>
      <c r="Y4355">
        <v>0</v>
      </c>
      <c r="Z4355">
        <v>0</v>
      </c>
      <c r="AD4355" s="1">
        <v>41676.333333333336</v>
      </c>
      <c r="AE4355" s="1">
        <v>41706.708333333336</v>
      </c>
      <c r="AG4355" s="1">
        <v>41652.333333333336</v>
      </c>
      <c r="AH4355" s="1">
        <v>41680.708333333336</v>
      </c>
      <c r="AI4355" s="1">
        <v>41652.333333333336</v>
      </c>
      <c r="AJ4355" s="1">
        <v>41680.708333333336</v>
      </c>
      <c r="AK4355" s="1">
        <v>41652.333333333336</v>
      </c>
      <c r="AL4355" s="1">
        <v>41680.708333333336</v>
      </c>
      <c r="AM4355" s="1">
        <v>41676.333333333336</v>
      </c>
      <c r="AN4355" s="1">
        <v>41706.708333333336</v>
      </c>
      <c r="AP4355" t="s">
        <v>113</v>
      </c>
      <c r="AU4355" t="s">
        <v>9754</v>
      </c>
      <c r="AY4355" t="s">
        <v>106</v>
      </c>
      <c r="AZ4355">
        <v>0</v>
      </c>
      <c r="BA4355">
        <v>0</v>
      </c>
      <c r="BD4355" s="3">
        <v>41321.662499999999</v>
      </c>
      <c r="BE4355" s="3">
        <v>41321.663888888892</v>
      </c>
      <c r="BF4355" t="s">
        <v>115</v>
      </c>
      <c r="BG4355" t="s">
        <v>115</v>
      </c>
      <c r="BH4355">
        <v>8149</v>
      </c>
      <c r="BM4355">
        <v>43410</v>
      </c>
      <c r="BR4355" t="s">
        <v>2865</v>
      </c>
      <c r="BS4355" t="s">
        <v>2866</v>
      </c>
      <c r="BU4355">
        <v>1</v>
      </c>
      <c r="BV4355" t="s">
        <v>118</v>
      </c>
      <c r="BX4355" t="s">
        <v>119</v>
      </c>
      <c r="BY4355" t="s">
        <v>119</v>
      </c>
      <c r="BZ4355" t="s">
        <v>119</v>
      </c>
      <c r="CA4355">
        <v>1</v>
      </c>
      <c r="CC4355" t="s">
        <v>120</v>
      </c>
      <c r="CH4355">
        <v>540</v>
      </c>
      <c r="CI4355">
        <v>30490</v>
      </c>
      <c r="CJ4355" t="s">
        <v>106</v>
      </c>
      <c r="CK4355" t="s">
        <v>106</v>
      </c>
      <c r="CL4355">
        <v>10</v>
      </c>
      <c r="CM4355" t="s">
        <v>2867</v>
      </c>
      <c r="CO4355">
        <v>125241</v>
      </c>
      <c r="CQ4355">
        <v>0</v>
      </c>
      <c r="CR4355">
        <v>0</v>
      </c>
      <c r="CS4355">
        <v>0</v>
      </c>
      <c r="CY4355" t="s">
        <v>123</v>
      </c>
      <c r="CZ4355" t="s">
        <v>124</v>
      </c>
      <c r="DD4355" t="str" cm="1">
        <f t="array" ref="DD4355">TEXT(_xlfn.SEQUENCE(1, DATEDIF(AG4355, AH4355, "m") + 1, AG4355, 30), "YYYY-APMM")</f>
        <v>2014-AP01</v>
      </c>
      <c r="DN4355">
        <f t="shared" ref="DN4355:DN4418" si="136">V4355/COUNTIF(DD4355:DF4355, "&lt;&gt;")</f>
        <v>800</v>
      </c>
      <c r="DO4355" t="str">
        <f t="shared" ref="DO4355:DO4418" si="137">BR4355</f>
        <v>SCREED MASON SK</v>
      </c>
    </row>
    <row r="4356" spans="1:119" x14ac:dyDescent="0.35">
      <c r="A4356" t="s">
        <v>105</v>
      </c>
      <c r="B4356">
        <v>503641</v>
      </c>
      <c r="C4356">
        <v>6359</v>
      </c>
      <c r="D4356">
        <v>125243</v>
      </c>
      <c r="E4356">
        <v>13662</v>
      </c>
      <c r="F4356">
        <v>0</v>
      </c>
      <c r="G4356" t="s">
        <v>106</v>
      </c>
      <c r="H4356" t="s">
        <v>106</v>
      </c>
      <c r="I4356" t="s">
        <v>106</v>
      </c>
      <c r="J4356" t="s">
        <v>107</v>
      </c>
      <c r="K4356" t="s">
        <v>108</v>
      </c>
      <c r="L4356" t="s">
        <v>109</v>
      </c>
      <c r="M4356" t="s">
        <v>110</v>
      </c>
      <c r="N4356" t="s">
        <v>9755</v>
      </c>
      <c r="O4356" t="s">
        <v>2869</v>
      </c>
      <c r="P4356">
        <v>8178</v>
      </c>
      <c r="Q4356">
        <v>168</v>
      </c>
      <c r="R4356">
        <v>0</v>
      </c>
      <c r="S4356">
        <v>200</v>
      </c>
      <c r="T4356">
        <v>0</v>
      </c>
      <c r="U4356">
        <v>1138.5</v>
      </c>
      <c r="V4356">
        <v>1138.5</v>
      </c>
      <c r="W4356">
        <v>200</v>
      </c>
      <c r="X4356">
        <v>0</v>
      </c>
      <c r="Y4356">
        <v>0</v>
      </c>
      <c r="Z4356">
        <v>0</v>
      </c>
      <c r="AD4356" s="1">
        <v>41680.333333333336</v>
      </c>
      <c r="AE4356" s="1">
        <v>41709.708333333336</v>
      </c>
      <c r="AG4356" s="1">
        <v>41655.333333333336</v>
      </c>
      <c r="AH4356" s="1">
        <v>41685.708333333336</v>
      </c>
      <c r="AI4356" s="1">
        <v>41655.333333333336</v>
      </c>
      <c r="AJ4356" s="1">
        <v>41685.708333333336</v>
      </c>
      <c r="AK4356" s="1">
        <v>41655.333333333336</v>
      </c>
      <c r="AL4356" s="1">
        <v>41685.708333333336</v>
      </c>
      <c r="AM4356" s="1">
        <v>41680.333333333336</v>
      </c>
      <c r="AN4356" s="1">
        <v>41709.708333333336</v>
      </c>
      <c r="AP4356" t="s">
        <v>113</v>
      </c>
      <c r="AU4356" t="s">
        <v>9756</v>
      </c>
      <c r="AY4356" t="s">
        <v>106</v>
      </c>
      <c r="AZ4356">
        <v>0</v>
      </c>
      <c r="BA4356">
        <v>0</v>
      </c>
      <c r="BD4356" s="3">
        <v>41321.662499999999</v>
      </c>
      <c r="BE4356" s="3">
        <v>41321.663888888892</v>
      </c>
      <c r="BF4356" t="s">
        <v>115</v>
      </c>
      <c r="BG4356" t="s">
        <v>115</v>
      </c>
      <c r="BH4356">
        <v>8149</v>
      </c>
      <c r="BM4356">
        <v>43550</v>
      </c>
      <c r="BR4356" t="s">
        <v>116</v>
      </c>
      <c r="BS4356" t="s">
        <v>117</v>
      </c>
      <c r="BU4356">
        <v>1</v>
      </c>
      <c r="BV4356" t="s">
        <v>118</v>
      </c>
      <c r="BX4356" t="s">
        <v>119</v>
      </c>
      <c r="BY4356" t="s">
        <v>119</v>
      </c>
      <c r="BZ4356" t="s">
        <v>119</v>
      </c>
      <c r="CA4356">
        <v>1</v>
      </c>
      <c r="CC4356" t="s">
        <v>120</v>
      </c>
      <c r="CH4356">
        <v>540</v>
      </c>
      <c r="CI4356">
        <v>30490</v>
      </c>
      <c r="CJ4356" t="s">
        <v>106</v>
      </c>
      <c r="CK4356" t="s">
        <v>106</v>
      </c>
      <c r="CL4356">
        <v>10</v>
      </c>
      <c r="CM4356" t="s">
        <v>2867</v>
      </c>
      <c r="CO4356">
        <v>125241</v>
      </c>
      <c r="CQ4356">
        <v>0</v>
      </c>
      <c r="CR4356">
        <v>0</v>
      </c>
      <c r="CS4356">
        <v>0</v>
      </c>
      <c r="CY4356" t="s">
        <v>123</v>
      </c>
      <c r="CZ4356" t="s">
        <v>124</v>
      </c>
      <c r="DD4356" t="str" cm="1">
        <f t="array" ref="DD4356">TEXT(_xlfn.SEQUENCE(1, DATEDIF(AG4356, AH4356, "m") + 1, AG4356, 30), "YYYY-APMM")</f>
        <v>2014-AP01</v>
      </c>
      <c r="DN4356">
        <f t="shared" si="136"/>
        <v>1138.5</v>
      </c>
      <c r="DO4356" t="str">
        <f t="shared" si="137"/>
        <v>LABOR- SUBCONTRACTOR</v>
      </c>
    </row>
    <row r="4357" spans="1:119" x14ac:dyDescent="0.35">
      <c r="A4357" t="s">
        <v>105</v>
      </c>
      <c r="B4357">
        <v>503642</v>
      </c>
      <c r="C4357">
        <v>6359</v>
      </c>
      <c r="D4357">
        <v>125243</v>
      </c>
      <c r="E4357">
        <v>13662</v>
      </c>
      <c r="F4357">
        <v>0</v>
      </c>
      <c r="G4357" t="s">
        <v>106</v>
      </c>
      <c r="H4357" t="s">
        <v>106</v>
      </c>
      <c r="I4357" t="s">
        <v>106</v>
      </c>
      <c r="J4357" t="s">
        <v>107</v>
      </c>
      <c r="K4357" t="s">
        <v>108</v>
      </c>
      <c r="L4357" t="s">
        <v>109</v>
      </c>
      <c r="M4357" t="s">
        <v>110</v>
      </c>
      <c r="N4357" t="s">
        <v>9757</v>
      </c>
      <c r="O4357" t="s">
        <v>2872</v>
      </c>
      <c r="P4357">
        <v>8178</v>
      </c>
      <c r="Q4357">
        <v>168</v>
      </c>
      <c r="R4357">
        <v>0</v>
      </c>
      <c r="S4357">
        <v>200</v>
      </c>
      <c r="T4357">
        <v>0</v>
      </c>
      <c r="U4357">
        <v>1408</v>
      </c>
      <c r="V4357">
        <v>1408</v>
      </c>
      <c r="W4357">
        <v>200</v>
      </c>
      <c r="X4357">
        <v>0</v>
      </c>
      <c r="Y4357">
        <v>0</v>
      </c>
      <c r="Z4357">
        <v>0</v>
      </c>
      <c r="AD4357" s="1">
        <v>41686.333333333336</v>
      </c>
      <c r="AE4357" s="1">
        <v>41714.708333333336</v>
      </c>
      <c r="AG4357" s="1">
        <v>41660.333333333336</v>
      </c>
      <c r="AH4357" s="1">
        <v>41689.708333333336</v>
      </c>
      <c r="AI4357" s="1">
        <v>41660.333333333336</v>
      </c>
      <c r="AJ4357" s="1">
        <v>41689.708333333336</v>
      </c>
      <c r="AK4357" s="1">
        <v>41660.333333333336</v>
      </c>
      <c r="AL4357" s="1">
        <v>41689.708333333336</v>
      </c>
      <c r="AM4357" s="1">
        <v>41686.333333333336</v>
      </c>
      <c r="AN4357" s="1">
        <v>41714.708333333336</v>
      </c>
      <c r="AP4357" t="s">
        <v>113</v>
      </c>
      <c r="AU4357" t="s">
        <v>9758</v>
      </c>
      <c r="AY4357" t="s">
        <v>106</v>
      </c>
      <c r="AZ4357">
        <v>0</v>
      </c>
      <c r="BA4357">
        <v>0</v>
      </c>
      <c r="BD4357" s="3">
        <v>41321.662499999999</v>
      </c>
      <c r="BE4357" s="3">
        <v>41321.663888888892</v>
      </c>
      <c r="BF4357" t="s">
        <v>115</v>
      </c>
      <c r="BG4357" t="s">
        <v>115</v>
      </c>
      <c r="BH4357">
        <v>8149</v>
      </c>
      <c r="BM4357">
        <v>43550</v>
      </c>
      <c r="BR4357" t="s">
        <v>116</v>
      </c>
      <c r="BS4357" t="s">
        <v>117</v>
      </c>
      <c r="BU4357">
        <v>1</v>
      </c>
      <c r="BV4357" t="s">
        <v>118</v>
      </c>
      <c r="BX4357" t="s">
        <v>119</v>
      </c>
      <c r="BY4357" t="s">
        <v>119</v>
      </c>
      <c r="BZ4357" t="s">
        <v>119</v>
      </c>
      <c r="CA4357">
        <v>1</v>
      </c>
      <c r="CC4357" t="s">
        <v>120</v>
      </c>
      <c r="CH4357">
        <v>540</v>
      </c>
      <c r="CI4357">
        <v>30490</v>
      </c>
      <c r="CJ4357" t="s">
        <v>106</v>
      </c>
      <c r="CK4357" t="s">
        <v>106</v>
      </c>
      <c r="CL4357">
        <v>10</v>
      </c>
      <c r="CM4357" t="s">
        <v>2867</v>
      </c>
      <c r="CO4357">
        <v>125241</v>
      </c>
      <c r="CQ4357">
        <v>0</v>
      </c>
      <c r="CR4357">
        <v>0</v>
      </c>
      <c r="CS4357">
        <v>0</v>
      </c>
      <c r="CY4357" t="s">
        <v>123</v>
      </c>
      <c r="CZ4357" t="s">
        <v>124</v>
      </c>
      <c r="DD4357" t="str" cm="1">
        <f t="array" ref="DD4357">TEXT(_xlfn.SEQUENCE(1, DATEDIF(AG4357, AH4357, "m") + 1, AG4357, 30), "YYYY-APMM")</f>
        <v>2014-AP01</v>
      </c>
      <c r="DN4357">
        <f t="shared" si="136"/>
        <v>1408</v>
      </c>
      <c r="DO4357" t="str">
        <f t="shared" si="137"/>
        <v>LABOR- SUBCONTRACTOR</v>
      </c>
    </row>
    <row r="4358" spans="1:119" x14ac:dyDescent="0.35">
      <c r="A4358" t="s">
        <v>105</v>
      </c>
      <c r="B4358">
        <v>503643</v>
      </c>
      <c r="C4358">
        <v>6359</v>
      </c>
      <c r="D4358">
        <v>125243</v>
      </c>
      <c r="E4358">
        <v>13662</v>
      </c>
      <c r="F4358">
        <v>0</v>
      </c>
      <c r="G4358" t="s">
        <v>106</v>
      </c>
      <c r="H4358" t="s">
        <v>106</v>
      </c>
      <c r="I4358" t="s">
        <v>106</v>
      </c>
      <c r="J4358" t="s">
        <v>107</v>
      </c>
      <c r="K4358" t="s">
        <v>108</v>
      </c>
      <c r="L4358" t="s">
        <v>109</v>
      </c>
      <c r="M4358" t="s">
        <v>110</v>
      </c>
      <c r="N4358" t="s">
        <v>9759</v>
      </c>
      <c r="O4358" t="s">
        <v>2875</v>
      </c>
      <c r="P4358">
        <v>8170</v>
      </c>
      <c r="Q4358">
        <v>168</v>
      </c>
      <c r="R4358">
        <v>0</v>
      </c>
      <c r="S4358">
        <v>200</v>
      </c>
      <c r="T4358">
        <v>0</v>
      </c>
      <c r="U4358">
        <v>688.25</v>
      </c>
      <c r="V4358">
        <v>688.25</v>
      </c>
      <c r="W4358">
        <v>200</v>
      </c>
      <c r="X4358">
        <v>0</v>
      </c>
      <c r="Y4358">
        <v>0</v>
      </c>
      <c r="Z4358">
        <v>0</v>
      </c>
      <c r="AD4358" s="1">
        <v>41690.333333333336</v>
      </c>
      <c r="AE4358" s="1">
        <v>41718.708333333336</v>
      </c>
      <c r="AG4358" s="1">
        <v>41665.333333333336</v>
      </c>
      <c r="AH4358" s="1">
        <v>41694.708333333336</v>
      </c>
      <c r="AI4358" s="1">
        <v>41665.333333333336</v>
      </c>
      <c r="AJ4358" s="1">
        <v>41694.708333333336</v>
      </c>
      <c r="AK4358" s="1">
        <v>41665.333333333336</v>
      </c>
      <c r="AL4358" s="1">
        <v>41694.708333333336</v>
      </c>
      <c r="AM4358" s="1">
        <v>41690.333333333336</v>
      </c>
      <c r="AN4358" s="1">
        <v>41718.708333333336</v>
      </c>
      <c r="AP4358" t="s">
        <v>113</v>
      </c>
      <c r="AU4358" t="s">
        <v>9760</v>
      </c>
      <c r="AY4358" t="s">
        <v>106</v>
      </c>
      <c r="AZ4358">
        <v>0</v>
      </c>
      <c r="BA4358">
        <v>0</v>
      </c>
      <c r="BD4358" s="3">
        <v>41321.662499999999</v>
      </c>
      <c r="BE4358" s="3">
        <v>41321.663888888892</v>
      </c>
      <c r="BF4358" t="s">
        <v>115</v>
      </c>
      <c r="BG4358" t="s">
        <v>115</v>
      </c>
      <c r="BH4358">
        <v>8149</v>
      </c>
      <c r="BM4358">
        <v>43470</v>
      </c>
      <c r="BR4358" t="s">
        <v>2854</v>
      </c>
      <c r="BS4358" t="s">
        <v>2855</v>
      </c>
      <c r="BU4358">
        <v>1</v>
      </c>
      <c r="BV4358" t="s">
        <v>118</v>
      </c>
      <c r="BX4358" t="s">
        <v>119</v>
      </c>
      <c r="BY4358" t="s">
        <v>119</v>
      </c>
      <c r="BZ4358" t="s">
        <v>119</v>
      </c>
      <c r="CA4358">
        <v>1</v>
      </c>
      <c r="CC4358" t="s">
        <v>120</v>
      </c>
      <c r="CH4358">
        <v>540</v>
      </c>
      <c r="CI4358">
        <v>30490</v>
      </c>
      <c r="CJ4358" t="s">
        <v>106</v>
      </c>
      <c r="CK4358" t="s">
        <v>106</v>
      </c>
      <c r="CL4358">
        <v>10</v>
      </c>
      <c r="CM4358" t="s">
        <v>2867</v>
      </c>
      <c r="CO4358">
        <v>125241</v>
      </c>
      <c r="CQ4358">
        <v>0</v>
      </c>
      <c r="CR4358">
        <v>0</v>
      </c>
      <c r="CS4358">
        <v>0</v>
      </c>
      <c r="CY4358" t="s">
        <v>123</v>
      </c>
      <c r="CZ4358" t="s">
        <v>124</v>
      </c>
      <c r="DD4358" t="str" cm="1">
        <f t="array" ref="DD4358">TEXT(_xlfn.SEQUENCE(1, DATEDIF(AG4358, AH4358, "m") + 1, AG4358, 30), "YYYY-APMM")</f>
        <v>2014-AP01</v>
      </c>
      <c r="DN4358">
        <f t="shared" si="136"/>
        <v>688.25</v>
      </c>
      <c r="DO4358" t="str">
        <f t="shared" si="137"/>
        <v>TILE MASON SK</v>
      </c>
    </row>
    <row r="4359" spans="1:119" x14ac:dyDescent="0.35">
      <c r="A4359" t="s">
        <v>105</v>
      </c>
      <c r="B4359">
        <v>503644</v>
      </c>
      <c r="C4359">
        <v>6359</v>
      </c>
      <c r="D4359">
        <v>125243</v>
      </c>
      <c r="E4359">
        <v>13662</v>
      </c>
      <c r="F4359">
        <v>0</v>
      </c>
      <c r="G4359" t="s">
        <v>106</v>
      </c>
      <c r="H4359" t="s">
        <v>106</v>
      </c>
      <c r="I4359" t="s">
        <v>106</v>
      </c>
      <c r="J4359" t="s">
        <v>107</v>
      </c>
      <c r="K4359" t="s">
        <v>108</v>
      </c>
      <c r="L4359" t="s">
        <v>109</v>
      </c>
      <c r="M4359" t="s">
        <v>110</v>
      </c>
      <c r="N4359" t="s">
        <v>9761</v>
      </c>
      <c r="O4359" t="s">
        <v>2878</v>
      </c>
      <c r="P4359">
        <v>8178</v>
      </c>
      <c r="Q4359">
        <v>168</v>
      </c>
      <c r="R4359">
        <v>0</v>
      </c>
      <c r="S4359">
        <v>160</v>
      </c>
      <c r="T4359">
        <v>0</v>
      </c>
      <c r="U4359">
        <v>616</v>
      </c>
      <c r="V4359">
        <v>616</v>
      </c>
      <c r="W4359">
        <v>160</v>
      </c>
      <c r="X4359">
        <v>0</v>
      </c>
      <c r="Y4359">
        <v>0</v>
      </c>
      <c r="Z4359">
        <v>0</v>
      </c>
      <c r="AD4359" s="1">
        <v>41714.333333333336</v>
      </c>
      <c r="AE4359" s="1">
        <v>41736.708333333336</v>
      </c>
      <c r="AG4359" s="1">
        <v>41689.333333333336</v>
      </c>
      <c r="AH4359" s="1">
        <v>41711.708333333336</v>
      </c>
      <c r="AI4359" s="1">
        <v>41689.333333333336</v>
      </c>
      <c r="AJ4359" s="1">
        <v>41711.708333333336</v>
      </c>
      <c r="AK4359" s="1">
        <v>41689.333333333336</v>
      </c>
      <c r="AL4359" s="1">
        <v>41711.708333333336</v>
      </c>
      <c r="AM4359" s="1">
        <v>41714.333333333336</v>
      </c>
      <c r="AN4359" s="1">
        <v>41736.708333333336</v>
      </c>
      <c r="AP4359" t="s">
        <v>113</v>
      </c>
      <c r="AU4359" t="s">
        <v>9762</v>
      </c>
      <c r="AY4359" t="s">
        <v>106</v>
      </c>
      <c r="AZ4359">
        <v>0</v>
      </c>
      <c r="BA4359">
        <v>0</v>
      </c>
      <c r="BD4359" s="3">
        <v>41321.662499999999</v>
      </c>
      <c r="BE4359" s="3">
        <v>41321.663888888892</v>
      </c>
      <c r="BF4359" t="s">
        <v>115</v>
      </c>
      <c r="BG4359" t="s">
        <v>115</v>
      </c>
      <c r="BH4359">
        <v>8149</v>
      </c>
      <c r="BM4359">
        <v>43550</v>
      </c>
      <c r="BR4359" t="s">
        <v>116</v>
      </c>
      <c r="BS4359" t="s">
        <v>117</v>
      </c>
      <c r="BU4359">
        <v>1</v>
      </c>
      <c r="BV4359" t="s">
        <v>118</v>
      </c>
      <c r="BX4359" t="s">
        <v>119</v>
      </c>
      <c r="BY4359" t="s">
        <v>119</v>
      </c>
      <c r="BZ4359" t="s">
        <v>119</v>
      </c>
      <c r="CA4359">
        <v>1</v>
      </c>
      <c r="CC4359" t="s">
        <v>120</v>
      </c>
      <c r="CH4359">
        <v>540</v>
      </c>
      <c r="CI4359">
        <v>30490</v>
      </c>
      <c r="CJ4359" t="s">
        <v>106</v>
      </c>
      <c r="CK4359" t="s">
        <v>106</v>
      </c>
      <c r="CL4359">
        <v>10</v>
      </c>
      <c r="CM4359" t="s">
        <v>2867</v>
      </c>
      <c r="CO4359">
        <v>125241</v>
      </c>
      <c r="CQ4359">
        <v>0</v>
      </c>
      <c r="CR4359">
        <v>0</v>
      </c>
      <c r="CS4359">
        <v>0</v>
      </c>
      <c r="CY4359" t="s">
        <v>123</v>
      </c>
      <c r="CZ4359" t="s">
        <v>124</v>
      </c>
      <c r="DD4359" t="str" cm="1">
        <f t="array" ref="DD4359">TEXT(_xlfn.SEQUENCE(1, DATEDIF(AG4359, AH4359, "m") + 1, AG4359, 30), "YYYY-APMM")</f>
        <v>2014-AP02</v>
      </c>
      <c r="DN4359">
        <f t="shared" si="136"/>
        <v>616</v>
      </c>
      <c r="DO4359" t="str">
        <f t="shared" si="137"/>
        <v>LABOR- SUBCONTRACTOR</v>
      </c>
    </row>
    <row r="4360" spans="1:119" x14ac:dyDescent="0.35">
      <c r="A4360" t="s">
        <v>105</v>
      </c>
      <c r="B4360">
        <v>503645</v>
      </c>
      <c r="C4360">
        <v>6359</v>
      </c>
      <c r="D4360">
        <v>125243</v>
      </c>
      <c r="E4360">
        <v>13662</v>
      </c>
      <c r="F4360">
        <v>0</v>
      </c>
      <c r="G4360" t="s">
        <v>106</v>
      </c>
      <c r="H4360" t="s">
        <v>106</v>
      </c>
      <c r="I4360" t="s">
        <v>106</v>
      </c>
      <c r="J4360" t="s">
        <v>107</v>
      </c>
      <c r="K4360" t="s">
        <v>108</v>
      </c>
      <c r="L4360" t="s">
        <v>109</v>
      </c>
      <c r="M4360" t="s">
        <v>110</v>
      </c>
      <c r="N4360" t="s">
        <v>9763</v>
      </c>
      <c r="O4360" t="s">
        <v>2881</v>
      </c>
      <c r="P4360">
        <v>8178</v>
      </c>
      <c r="Q4360">
        <v>168</v>
      </c>
      <c r="R4360">
        <v>0</v>
      </c>
      <c r="S4360">
        <v>200</v>
      </c>
      <c r="T4360">
        <v>0</v>
      </c>
      <c r="U4360">
        <v>1046.5</v>
      </c>
      <c r="V4360">
        <v>1046.5</v>
      </c>
      <c r="W4360">
        <v>200</v>
      </c>
      <c r="X4360">
        <v>0</v>
      </c>
      <c r="Y4360">
        <v>0</v>
      </c>
      <c r="Z4360">
        <v>0</v>
      </c>
      <c r="AD4360" s="1">
        <v>41699.333333333336</v>
      </c>
      <c r="AE4360" s="1">
        <v>41727.708333333336</v>
      </c>
      <c r="AG4360" s="1">
        <v>41673.333333333336</v>
      </c>
      <c r="AH4360" s="1">
        <v>41702.708333333336</v>
      </c>
      <c r="AI4360" s="1">
        <v>41673.333333333336</v>
      </c>
      <c r="AJ4360" s="1">
        <v>41702.708333333336</v>
      </c>
      <c r="AK4360" s="1">
        <v>41673.333333333336</v>
      </c>
      <c r="AL4360" s="1">
        <v>41702.708333333336</v>
      </c>
      <c r="AM4360" s="1">
        <v>41699.333333333336</v>
      </c>
      <c r="AN4360" s="1">
        <v>41727.708333333336</v>
      </c>
      <c r="AP4360" t="s">
        <v>113</v>
      </c>
      <c r="AU4360" t="s">
        <v>9764</v>
      </c>
      <c r="AY4360" t="s">
        <v>106</v>
      </c>
      <c r="AZ4360">
        <v>0</v>
      </c>
      <c r="BA4360">
        <v>0</v>
      </c>
      <c r="BD4360" s="3">
        <v>41321.662499999999</v>
      </c>
      <c r="BE4360" s="3">
        <v>41321.663888888892</v>
      </c>
      <c r="BF4360" t="s">
        <v>115</v>
      </c>
      <c r="BG4360" t="s">
        <v>115</v>
      </c>
      <c r="BH4360">
        <v>8149</v>
      </c>
      <c r="BM4360">
        <v>43550</v>
      </c>
      <c r="BR4360" t="s">
        <v>116</v>
      </c>
      <c r="BS4360" t="s">
        <v>117</v>
      </c>
      <c r="BU4360">
        <v>1</v>
      </c>
      <c r="BV4360" t="s">
        <v>118</v>
      </c>
      <c r="BX4360" t="s">
        <v>119</v>
      </c>
      <c r="BY4360" t="s">
        <v>119</v>
      </c>
      <c r="BZ4360" t="s">
        <v>119</v>
      </c>
      <c r="CA4360">
        <v>1</v>
      </c>
      <c r="CC4360" t="s">
        <v>120</v>
      </c>
      <c r="CH4360">
        <v>540</v>
      </c>
      <c r="CI4360">
        <v>30490</v>
      </c>
      <c r="CJ4360" t="s">
        <v>106</v>
      </c>
      <c r="CK4360" t="s">
        <v>106</v>
      </c>
      <c r="CL4360">
        <v>10</v>
      </c>
      <c r="CM4360" t="s">
        <v>2867</v>
      </c>
      <c r="CO4360">
        <v>125241</v>
      </c>
      <c r="CQ4360">
        <v>0</v>
      </c>
      <c r="CR4360">
        <v>0</v>
      </c>
      <c r="CS4360">
        <v>0</v>
      </c>
      <c r="CY4360" t="s">
        <v>123</v>
      </c>
      <c r="CZ4360" t="s">
        <v>124</v>
      </c>
      <c r="DD4360" t="str" cm="1">
        <f t="array" ref="DD4360:DE4360">TEXT(_xlfn.SEQUENCE(1, DATEDIF(AG4360, AH4360, "m") + 1, AG4360, 30), "YYYY-APMM")</f>
        <v>2014-AP02</v>
      </c>
      <c r="DE4360" t="str">
        <v>2014-AP03</v>
      </c>
      <c r="DN4360">
        <f t="shared" si="136"/>
        <v>523.25</v>
      </c>
      <c r="DO4360" t="str">
        <f t="shared" si="137"/>
        <v>LABOR- SUBCONTRACTOR</v>
      </c>
    </row>
    <row r="4361" spans="1:119" x14ac:dyDescent="0.35">
      <c r="A4361" t="s">
        <v>105</v>
      </c>
      <c r="B4361">
        <v>503646</v>
      </c>
      <c r="C4361">
        <v>6359</v>
      </c>
      <c r="D4361">
        <v>125243</v>
      </c>
      <c r="E4361">
        <v>13662</v>
      </c>
      <c r="F4361">
        <v>0</v>
      </c>
      <c r="G4361" t="s">
        <v>106</v>
      </c>
      <c r="H4361" t="s">
        <v>106</v>
      </c>
      <c r="I4361" t="s">
        <v>106</v>
      </c>
      <c r="J4361" t="s">
        <v>107</v>
      </c>
      <c r="K4361" t="s">
        <v>108</v>
      </c>
      <c r="L4361" t="s">
        <v>109</v>
      </c>
      <c r="M4361" t="s">
        <v>110</v>
      </c>
      <c r="N4361" t="s">
        <v>9765</v>
      </c>
      <c r="O4361" t="s">
        <v>2884</v>
      </c>
      <c r="P4361">
        <v>8178</v>
      </c>
      <c r="Q4361">
        <v>208</v>
      </c>
      <c r="R4361">
        <v>208</v>
      </c>
      <c r="S4361">
        <v>120</v>
      </c>
      <c r="T4361">
        <v>0</v>
      </c>
      <c r="U4361">
        <v>176</v>
      </c>
      <c r="V4361">
        <v>176</v>
      </c>
      <c r="W4361">
        <v>120</v>
      </c>
      <c r="X4361">
        <v>0</v>
      </c>
      <c r="Y4361">
        <v>0</v>
      </c>
      <c r="Z4361">
        <v>0</v>
      </c>
      <c r="AD4361" s="1">
        <v>41731.333333333336</v>
      </c>
      <c r="AE4361" s="1">
        <v>41748.708333333336</v>
      </c>
      <c r="AG4361" s="1">
        <v>41701.333333333336</v>
      </c>
      <c r="AH4361" s="1">
        <v>41717.708333333336</v>
      </c>
      <c r="AI4361" s="1">
        <v>41701.333333333336</v>
      </c>
      <c r="AJ4361" s="1">
        <v>41717.708333333336</v>
      </c>
      <c r="AK4361" s="1">
        <v>41701.333333333336</v>
      </c>
      <c r="AL4361" s="1">
        <v>41717.708333333336</v>
      </c>
      <c r="AM4361" s="1">
        <v>41731.333333333336</v>
      </c>
      <c r="AN4361" s="1">
        <v>41748.708333333336</v>
      </c>
      <c r="AP4361" t="s">
        <v>113</v>
      </c>
      <c r="AU4361" t="s">
        <v>9766</v>
      </c>
      <c r="AY4361" t="s">
        <v>106</v>
      </c>
      <c r="AZ4361">
        <v>0</v>
      </c>
      <c r="BA4361">
        <v>0</v>
      </c>
      <c r="BD4361" s="3">
        <v>41321.662499999999</v>
      </c>
      <c r="BE4361" s="3">
        <v>41321.663888888892</v>
      </c>
      <c r="BF4361" t="s">
        <v>115</v>
      </c>
      <c r="BG4361" t="s">
        <v>115</v>
      </c>
      <c r="BH4361">
        <v>8149</v>
      </c>
      <c r="BM4361">
        <v>43550</v>
      </c>
      <c r="BR4361" t="s">
        <v>116</v>
      </c>
      <c r="BS4361" t="s">
        <v>117</v>
      </c>
      <c r="BU4361">
        <v>1</v>
      </c>
      <c r="BV4361" t="s">
        <v>118</v>
      </c>
      <c r="BX4361" t="s">
        <v>119</v>
      </c>
      <c r="BY4361" t="s">
        <v>119</v>
      </c>
      <c r="BZ4361" t="s">
        <v>119</v>
      </c>
      <c r="CA4361">
        <v>1</v>
      </c>
      <c r="CC4361" t="s">
        <v>120</v>
      </c>
      <c r="CH4361">
        <v>540</v>
      </c>
      <c r="CI4361">
        <v>30490</v>
      </c>
      <c r="CJ4361" t="s">
        <v>106</v>
      </c>
      <c r="CK4361" t="s">
        <v>106</v>
      </c>
      <c r="CL4361">
        <v>10</v>
      </c>
      <c r="CM4361" t="s">
        <v>2867</v>
      </c>
      <c r="CO4361">
        <v>125241</v>
      </c>
      <c r="CQ4361">
        <v>0</v>
      </c>
      <c r="CR4361">
        <v>0</v>
      </c>
      <c r="CS4361">
        <v>0</v>
      </c>
      <c r="CY4361" t="s">
        <v>123</v>
      </c>
      <c r="CZ4361" t="s">
        <v>124</v>
      </c>
      <c r="DD4361" t="str" cm="1">
        <f t="array" ref="DD4361">TEXT(_xlfn.SEQUENCE(1, DATEDIF(AG4361, AH4361, "m") + 1, AG4361, 30), "YYYY-APMM")</f>
        <v>2014-AP03</v>
      </c>
      <c r="DN4361">
        <f t="shared" si="136"/>
        <v>176</v>
      </c>
      <c r="DO4361" t="str">
        <f t="shared" si="137"/>
        <v>LABOR- SUBCONTRACTOR</v>
      </c>
    </row>
    <row r="4362" spans="1:119" x14ac:dyDescent="0.35">
      <c r="A4362" t="s">
        <v>105</v>
      </c>
      <c r="B4362">
        <v>503647</v>
      </c>
      <c r="C4362">
        <v>6359</v>
      </c>
      <c r="D4362">
        <v>125244</v>
      </c>
      <c r="E4362">
        <v>13662</v>
      </c>
      <c r="F4362">
        <v>0</v>
      </c>
      <c r="G4362" t="s">
        <v>106</v>
      </c>
      <c r="H4362" t="s">
        <v>106</v>
      </c>
      <c r="I4362" t="s">
        <v>106</v>
      </c>
      <c r="J4362" t="s">
        <v>107</v>
      </c>
      <c r="K4362" t="s">
        <v>108</v>
      </c>
      <c r="L4362" t="s">
        <v>109</v>
      </c>
      <c r="M4362" t="s">
        <v>110</v>
      </c>
      <c r="N4362" t="s">
        <v>9767</v>
      </c>
      <c r="O4362" t="s">
        <v>3099</v>
      </c>
      <c r="P4362">
        <v>8178</v>
      </c>
      <c r="Q4362">
        <v>0</v>
      </c>
      <c r="R4362">
        <v>0</v>
      </c>
      <c r="S4362">
        <v>200</v>
      </c>
      <c r="T4362">
        <v>0</v>
      </c>
      <c r="U4362">
        <v>1500</v>
      </c>
      <c r="V4362">
        <v>1500</v>
      </c>
      <c r="W4362">
        <v>200</v>
      </c>
      <c r="X4362">
        <v>0</v>
      </c>
      <c r="Y4362">
        <v>0</v>
      </c>
      <c r="Z4362">
        <v>0</v>
      </c>
      <c r="AD4362" s="1">
        <v>41749.333333333336</v>
      </c>
      <c r="AE4362" s="1">
        <v>41777.708333333336</v>
      </c>
      <c r="AG4362" s="1">
        <v>41749.333333333336</v>
      </c>
      <c r="AH4362" s="1">
        <v>41777.708333333336</v>
      </c>
      <c r="AI4362" s="1">
        <v>41749.333333333336</v>
      </c>
      <c r="AJ4362" s="1">
        <v>41777.708333333336</v>
      </c>
      <c r="AK4362" s="1">
        <v>41749.333333333336</v>
      </c>
      <c r="AL4362" s="1">
        <v>41777.708333333336</v>
      </c>
      <c r="AM4362" s="1">
        <v>41749.333333333336</v>
      </c>
      <c r="AN4362" s="1">
        <v>41777.708333333336</v>
      </c>
      <c r="AP4362" t="s">
        <v>113</v>
      </c>
      <c r="AU4362" t="s">
        <v>9768</v>
      </c>
      <c r="AY4362" t="s">
        <v>119</v>
      </c>
      <c r="AZ4362">
        <v>0</v>
      </c>
      <c r="BA4362">
        <v>0</v>
      </c>
      <c r="BD4362" s="3">
        <v>41321.662499999999</v>
      </c>
      <c r="BE4362" s="3">
        <v>41321.663888888892</v>
      </c>
      <c r="BF4362" t="s">
        <v>115</v>
      </c>
      <c r="BG4362" t="s">
        <v>115</v>
      </c>
      <c r="BH4362">
        <v>8149</v>
      </c>
      <c r="BM4362">
        <v>43550</v>
      </c>
      <c r="BR4362" t="s">
        <v>116</v>
      </c>
      <c r="BS4362" t="s">
        <v>117</v>
      </c>
      <c r="BU4362">
        <v>1</v>
      </c>
      <c r="BV4362" t="s">
        <v>118</v>
      </c>
      <c r="BX4362" t="s">
        <v>119</v>
      </c>
      <c r="BY4362" t="s">
        <v>119</v>
      </c>
      <c r="BZ4362" t="s">
        <v>119</v>
      </c>
      <c r="CA4362">
        <v>1</v>
      </c>
      <c r="CC4362" t="s">
        <v>120</v>
      </c>
      <c r="CH4362">
        <v>540</v>
      </c>
      <c r="CI4362">
        <v>30700</v>
      </c>
      <c r="CJ4362" t="s">
        <v>106</v>
      </c>
      <c r="CK4362" t="s">
        <v>106</v>
      </c>
      <c r="CL4362">
        <v>30</v>
      </c>
      <c r="CM4362" t="s">
        <v>3097</v>
      </c>
      <c r="CO4362">
        <v>125230</v>
      </c>
      <c r="CQ4362">
        <v>0</v>
      </c>
      <c r="CR4362">
        <v>0</v>
      </c>
      <c r="CS4362">
        <v>0</v>
      </c>
      <c r="CY4362" t="s">
        <v>123</v>
      </c>
      <c r="CZ4362" t="s">
        <v>124</v>
      </c>
      <c r="DD4362" t="str" cm="1">
        <f t="array" ref="DD4362">TEXT(_xlfn.SEQUENCE(1, DATEDIF(AG4362, AH4362, "m") + 1, AG4362, 30), "YYYY-APMM")</f>
        <v>2014-AP04</v>
      </c>
      <c r="DN4362">
        <f t="shared" si="136"/>
        <v>1500</v>
      </c>
      <c r="DO4362" t="str">
        <f t="shared" si="137"/>
        <v>LABOR- SUBCONTRACTOR</v>
      </c>
    </row>
    <row r="4363" spans="1:119" x14ac:dyDescent="0.35">
      <c r="A4363" t="s">
        <v>105</v>
      </c>
      <c r="B4363">
        <v>503648</v>
      </c>
      <c r="C4363">
        <v>6359</v>
      </c>
      <c r="D4363">
        <v>125244</v>
      </c>
      <c r="E4363">
        <v>13662</v>
      </c>
      <c r="F4363">
        <v>0</v>
      </c>
      <c r="G4363" t="s">
        <v>106</v>
      </c>
      <c r="H4363" t="s">
        <v>106</v>
      </c>
      <c r="I4363" t="s">
        <v>106</v>
      </c>
      <c r="J4363" t="s">
        <v>107</v>
      </c>
      <c r="K4363" t="s">
        <v>108</v>
      </c>
      <c r="L4363" t="s">
        <v>109</v>
      </c>
      <c r="M4363" t="s">
        <v>110</v>
      </c>
      <c r="N4363" t="s">
        <v>9769</v>
      </c>
      <c r="O4363" t="s">
        <v>3102</v>
      </c>
      <c r="P4363">
        <v>8178</v>
      </c>
      <c r="Q4363">
        <v>0</v>
      </c>
      <c r="R4363">
        <v>0</v>
      </c>
      <c r="S4363">
        <v>200</v>
      </c>
      <c r="T4363">
        <v>0</v>
      </c>
      <c r="U4363">
        <v>3000</v>
      </c>
      <c r="V4363">
        <v>3000</v>
      </c>
      <c r="W4363">
        <v>200</v>
      </c>
      <c r="X4363">
        <v>0</v>
      </c>
      <c r="Y4363">
        <v>0</v>
      </c>
      <c r="Z4363">
        <v>0</v>
      </c>
      <c r="AD4363" s="1">
        <v>41749.333333333336</v>
      </c>
      <c r="AE4363" s="1">
        <v>41777.708333333336</v>
      </c>
      <c r="AG4363" s="1">
        <v>41749.333333333336</v>
      </c>
      <c r="AH4363" s="1">
        <v>41777.708333333336</v>
      </c>
      <c r="AI4363" s="1">
        <v>41749.333333333336</v>
      </c>
      <c r="AJ4363" s="1">
        <v>41777.708333333336</v>
      </c>
      <c r="AK4363" s="1">
        <v>41749.333333333336</v>
      </c>
      <c r="AL4363" s="1">
        <v>41777.708333333336</v>
      </c>
      <c r="AM4363" s="1">
        <v>41749.333333333336</v>
      </c>
      <c r="AN4363" s="1">
        <v>41777.708333333336</v>
      </c>
      <c r="AP4363" t="s">
        <v>113</v>
      </c>
      <c r="AU4363" t="s">
        <v>9770</v>
      </c>
      <c r="AY4363" t="s">
        <v>119</v>
      </c>
      <c r="AZ4363">
        <v>0</v>
      </c>
      <c r="BA4363">
        <v>0</v>
      </c>
      <c r="BD4363" s="3">
        <v>41321.662499999999</v>
      </c>
      <c r="BE4363" s="3">
        <v>41321.663888888892</v>
      </c>
      <c r="BF4363" t="s">
        <v>115</v>
      </c>
      <c r="BG4363" t="s">
        <v>115</v>
      </c>
      <c r="BH4363">
        <v>8149</v>
      </c>
      <c r="BM4363">
        <v>43550</v>
      </c>
      <c r="BR4363" t="s">
        <v>116</v>
      </c>
      <c r="BS4363" t="s">
        <v>117</v>
      </c>
      <c r="BU4363">
        <v>1</v>
      </c>
      <c r="BV4363" t="s">
        <v>118</v>
      </c>
      <c r="BX4363" t="s">
        <v>119</v>
      </c>
      <c r="BY4363" t="s">
        <v>119</v>
      </c>
      <c r="BZ4363" t="s">
        <v>119</v>
      </c>
      <c r="CA4363">
        <v>1</v>
      </c>
      <c r="CC4363" t="s">
        <v>120</v>
      </c>
      <c r="CH4363">
        <v>540</v>
      </c>
      <c r="CI4363">
        <v>30700</v>
      </c>
      <c r="CJ4363" t="s">
        <v>106</v>
      </c>
      <c r="CK4363" t="s">
        <v>106</v>
      </c>
      <c r="CL4363">
        <v>30</v>
      </c>
      <c r="CM4363" t="s">
        <v>3097</v>
      </c>
      <c r="CO4363">
        <v>125230</v>
      </c>
      <c r="CQ4363">
        <v>0</v>
      </c>
      <c r="CR4363">
        <v>0</v>
      </c>
      <c r="CS4363">
        <v>0</v>
      </c>
      <c r="CY4363" t="s">
        <v>123</v>
      </c>
      <c r="CZ4363" t="s">
        <v>124</v>
      </c>
      <c r="DD4363" t="str" cm="1">
        <f t="array" ref="DD4363">TEXT(_xlfn.SEQUENCE(1, DATEDIF(AG4363, AH4363, "m") + 1, AG4363, 30), "YYYY-APMM")</f>
        <v>2014-AP04</v>
      </c>
      <c r="DN4363">
        <f t="shared" si="136"/>
        <v>3000</v>
      </c>
      <c r="DO4363" t="str">
        <f t="shared" si="137"/>
        <v>LABOR- SUBCONTRACTOR</v>
      </c>
    </row>
    <row r="4364" spans="1:119" x14ac:dyDescent="0.35">
      <c r="A4364" t="s">
        <v>105</v>
      </c>
      <c r="B4364">
        <v>503649</v>
      </c>
      <c r="C4364">
        <v>6359</v>
      </c>
      <c r="D4364">
        <v>125244</v>
      </c>
      <c r="E4364">
        <v>13662</v>
      </c>
      <c r="F4364">
        <v>0</v>
      </c>
      <c r="G4364" t="s">
        <v>106</v>
      </c>
      <c r="H4364" t="s">
        <v>106</v>
      </c>
      <c r="I4364" t="s">
        <v>106</v>
      </c>
      <c r="J4364" t="s">
        <v>107</v>
      </c>
      <c r="K4364" t="s">
        <v>108</v>
      </c>
      <c r="L4364" t="s">
        <v>109</v>
      </c>
      <c r="M4364" t="s">
        <v>110</v>
      </c>
      <c r="N4364" t="s">
        <v>9771</v>
      </c>
      <c r="O4364" t="s">
        <v>3095</v>
      </c>
      <c r="P4364">
        <v>8178</v>
      </c>
      <c r="Q4364">
        <v>0</v>
      </c>
      <c r="R4364">
        <v>0</v>
      </c>
      <c r="S4364">
        <v>200</v>
      </c>
      <c r="T4364">
        <v>0</v>
      </c>
      <c r="U4364">
        <v>3000</v>
      </c>
      <c r="V4364">
        <v>3000</v>
      </c>
      <c r="W4364">
        <v>200</v>
      </c>
      <c r="X4364">
        <v>0</v>
      </c>
      <c r="Y4364">
        <v>0</v>
      </c>
      <c r="Z4364">
        <v>0</v>
      </c>
      <c r="AD4364" s="1">
        <v>41749.333333333336</v>
      </c>
      <c r="AE4364" s="1">
        <v>41777.708333333336</v>
      </c>
      <c r="AG4364" s="1">
        <v>41749.333333333336</v>
      </c>
      <c r="AH4364" s="1">
        <v>41777.708333333336</v>
      </c>
      <c r="AI4364" s="1">
        <v>41749.333333333336</v>
      </c>
      <c r="AJ4364" s="1">
        <v>41777.708333333336</v>
      </c>
      <c r="AK4364" s="1">
        <v>41749.333333333336</v>
      </c>
      <c r="AL4364" s="1">
        <v>41777.708333333336</v>
      </c>
      <c r="AM4364" s="1">
        <v>41749.333333333336</v>
      </c>
      <c r="AN4364" s="1">
        <v>41777.708333333336</v>
      </c>
      <c r="AP4364" t="s">
        <v>113</v>
      </c>
      <c r="AU4364" t="s">
        <v>9772</v>
      </c>
      <c r="AY4364" t="s">
        <v>119</v>
      </c>
      <c r="AZ4364">
        <v>0</v>
      </c>
      <c r="BA4364">
        <v>0</v>
      </c>
      <c r="BD4364" s="3">
        <v>41321.662499999999</v>
      </c>
      <c r="BE4364" s="3">
        <v>41321.663888888892</v>
      </c>
      <c r="BF4364" t="s">
        <v>115</v>
      </c>
      <c r="BG4364" t="s">
        <v>115</v>
      </c>
      <c r="BH4364">
        <v>8149</v>
      </c>
      <c r="BM4364">
        <v>43550</v>
      </c>
      <c r="BR4364" t="s">
        <v>116</v>
      </c>
      <c r="BS4364" t="s">
        <v>117</v>
      </c>
      <c r="BU4364">
        <v>1</v>
      </c>
      <c r="BV4364" t="s">
        <v>118</v>
      </c>
      <c r="BX4364" t="s">
        <v>119</v>
      </c>
      <c r="BY4364" t="s">
        <v>119</v>
      </c>
      <c r="BZ4364" t="s">
        <v>119</v>
      </c>
      <c r="CA4364">
        <v>1</v>
      </c>
      <c r="CC4364" t="s">
        <v>120</v>
      </c>
      <c r="CH4364">
        <v>540</v>
      </c>
      <c r="CI4364">
        <v>30700</v>
      </c>
      <c r="CJ4364" t="s">
        <v>106</v>
      </c>
      <c r="CK4364" t="s">
        <v>106</v>
      </c>
      <c r="CL4364">
        <v>30</v>
      </c>
      <c r="CM4364" t="s">
        <v>3097</v>
      </c>
      <c r="CO4364">
        <v>125230</v>
      </c>
      <c r="CQ4364">
        <v>0</v>
      </c>
      <c r="CR4364">
        <v>0</v>
      </c>
      <c r="CS4364">
        <v>0</v>
      </c>
      <c r="CY4364" t="s">
        <v>123</v>
      </c>
      <c r="CZ4364" t="s">
        <v>124</v>
      </c>
      <c r="DD4364" t="str" cm="1">
        <f t="array" ref="DD4364">TEXT(_xlfn.SEQUENCE(1, DATEDIF(AG4364, AH4364, "m") + 1, AG4364, 30), "YYYY-APMM")</f>
        <v>2014-AP04</v>
      </c>
      <c r="DN4364">
        <f t="shared" si="136"/>
        <v>3000</v>
      </c>
      <c r="DO4364" t="str">
        <f t="shared" si="137"/>
        <v>LABOR- SUBCONTRACTOR</v>
      </c>
    </row>
    <row r="4365" spans="1:119" x14ac:dyDescent="0.35">
      <c r="A4365" t="s">
        <v>105</v>
      </c>
      <c r="B4365">
        <v>503650</v>
      </c>
      <c r="C4365">
        <v>6359</v>
      </c>
      <c r="D4365">
        <v>125247</v>
      </c>
      <c r="E4365">
        <v>13662</v>
      </c>
      <c r="F4365">
        <v>0</v>
      </c>
      <c r="G4365" t="s">
        <v>106</v>
      </c>
      <c r="H4365" t="s">
        <v>106</v>
      </c>
      <c r="I4365" t="s">
        <v>106</v>
      </c>
      <c r="J4365" t="s">
        <v>107</v>
      </c>
      <c r="K4365" t="s">
        <v>108</v>
      </c>
      <c r="L4365" t="s">
        <v>109</v>
      </c>
      <c r="M4365" t="s">
        <v>110</v>
      </c>
      <c r="N4365" t="s">
        <v>9773</v>
      </c>
      <c r="O4365" t="s">
        <v>3023</v>
      </c>
      <c r="P4365">
        <v>8178</v>
      </c>
      <c r="Q4365">
        <v>8</v>
      </c>
      <c r="R4365">
        <v>0</v>
      </c>
      <c r="S4365">
        <v>144</v>
      </c>
      <c r="T4365">
        <v>0</v>
      </c>
      <c r="U4365">
        <v>412.8</v>
      </c>
      <c r="V4365">
        <v>412.8</v>
      </c>
      <c r="W4365">
        <v>144</v>
      </c>
      <c r="X4365">
        <v>0</v>
      </c>
      <c r="Y4365">
        <v>0</v>
      </c>
      <c r="Z4365">
        <v>0</v>
      </c>
      <c r="AD4365" s="1">
        <v>41716.333333333336</v>
      </c>
      <c r="AE4365" s="1">
        <v>41736.708333333336</v>
      </c>
      <c r="AG4365" s="1">
        <v>41715.333333333336</v>
      </c>
      <c r="AH4365" s="1">
        <v>41735.708333333336</v>
      </c>
      <c r="AI4365" s="1">
        <v>41715.333333333336</v>
      </c>
      <c r="AJ4365" s="1">
        <v>41735.708333333336</v>
      </c>
      <c r="AK4365" s="1">
        <v>41715.333333333336</v>
      </c>
      <c r="AL4365" s="1">
        <v>41735.708333333336</v>
      </c>
      <c r="AM4365" s="1">
        <v>41716.333333333336</v>
      </c>
      <c r="AN4365" s="1">
        <v>41736.708333333336</v>
      </c>
      <c r="AP4365" t="s">
        <v>113</v>
      </c>
      <c r="AU4365" t="s">
        <v>9774</v>
      </c>
      <c r="AY4365" t="s">
        <v>106</v>
      </c>
      <c r="AZ4365">
        <v>0</v>
      </c>
      <c r="BA4365">
        <v>0</v>
      </c>
      <c r="BD4365" s="3">
        <v>41321.662499999999</v>
      </c>
      <c r="BE4365" s="3">
        <v>41321.663888888892</v>
      </c>
      <c r="BF4365" t="s">
        <v>115</v>
      </c>
      <c r="BG4365" t="s">
        <v>115</v>
      </c>
      <c r="BH4365">
        <v>8149</v>
      </c>
      <c r="BM4365">
        <v>43550</v>
      </c>
      <c r="BR4365" t="s">
        <v>116</v>
      </c>
      <c r="BS4365" t="s">
        <v>117</v>
      </c>
      <c r="BU4365">
        <v>1</v>
      </c>
      <c r="BV4365" t="s">
        <v>118</v>
      </c>
      <c r="BX4365" t="s">
        <v>119</v>
      </c>
      <c r="BY4365" t="s">
        <v>119</v>
      </c>
      <c r="BZ4365" t="s">
        <v>119</v>
      </c>
      <c r="CA4365">
        <v>1</v>
      </c>
      <c r="CC4365" t="s">
        <v>120</v>
      </c>
      <c r="CH4365">
        <v>540</v>
      </c>
      <c r="CI4365">
        <v>30550</v>
      </c>
      <c r="CJ4365" t="s">
        <v>106</v>
      </c>
      <c r="CK4365" t="s">
        <v>106</v>
      </c>
      <c r="CL4365">
        <v>20</v>
      </c>
      <c r="CM4365" t="s">
        <v>2867</v>
      </c>
      <c r="CO4365">
        <v>125246</v>
      </c>
      <c r="CQ4365">
        <v>0</v>
      </c>
      <c r="CR4365">
        <v>0</v>
      </c>
      <c r="CS4365">
        <v>0</v>
      </c>
      <c r="CY4365" t="s">
        <v>123</v>
      </c>
      <c r="CZ4365" t="s">
        <v>124</v>
      </c>
      <c r="DD4365" t="str" cm="1">
        <f t="array" ref="DD4365">TEXT(_xlfn.SEQUENCE(1, DATEDIF(AG4365, AH4365, "m") + 1, AG4365, 30), "YYYY-APMM")</f>
        <v>2014-AP03</v>
      </c>
      <c r="DN4365">
        <f t="shared" si="136"/>
        <v>412.8</v>
      </c>
      <c r="DO4365" t="str">
        <f t="shared" si="137"/>
        <v>LABOR- SUBCONTRACTOR</v>
      </c>
    </row>
    <row r="4366" spans="1:119" x14ac:dyDescent="0.35">
      <c r="A4366" t="s">
        <v>105</v>
      </c>
      <c r="B4366">
        <v>503651</v>
      </c>
      <c r="C4366">
        <v>6359</v>
      </c>
      <c r="D4366">
        <v>125247</v>
      </c>
      <c r="E4366">
        <v>13662</v>
      </c>
      <c r="F4366">
        <v>0</v>
      </c>
      <c r="G4366" t="s">
        <v>106</v>
      </c>
      <c r="H4366" t="s">
        <v>106</v>
      </c>
      <c r="I4366" t="s">
        <v>106</v>
      </c>
      <c r="J4366" t="s">
        <v>107</v>
      </c>
      <c r="K4366" t="s">
        <v>108</v>
      </c>
      <c r="L4366" t="s">
        <v>109</v>
      </c>
      <c r="M4366" t="s">
        <v>110</v>
      </c>
      <c r="N4366" t="s">
        <v>9775</v>
      </c>
      <c r="O4366" t="s">
        <v>3026</v>
      </c>
      <c r="P4366">
        <v>8178</v>
      </c>
      <c r="Q4366">
        <v>8</v>
      </c>
      <c r="R4366">
        <v>8</v>
      </c>
      <c r="S4366">
        <v>184</v>
      </c>
      <c r="T4366">
        <v>0</v>
      </c>
      <c r="U4366">
        <v>732.8</v>
      </c>
      <c r="V4366">
        <v>732.8</v>
      </c>
      <c r="W4366">
        <v>184</v>
      </c>
      <c r="X4366">
        <v>0</v>
      </c>
      <c r="Y4366">
        <v>0</v>
      </c>
      <c r="Z4366">
        <v>0</v>
      </c>
      <c r="AD4366" s="1">
        <v>41722.333333333336</v>
      </c>
      <c r="AE4366" s="1">
        <v>41748.708333333336</v>
      </c>
      <c r="AG4366" s="1">
        <v>41721.333333333336</v>
      </c>
      <c r="AH4366" s="1">
        <v>41746.708333333336</v>
      </c>
      <c r="AI4366" s="1">
        <v>41721.333333333336</v>
      </c>
      <c r="AJ4366" s="1">
        <v>41746.708333333336</v>
      </c>
      <c r="AK4366" s="1">
        <v>41721.333333333336</v>
      </c>
      <c r="AL4366" s="1">
        <v>41746.708333333336</v>
      </c>
      <c r="AM4366" s="1">
        <v>41722.333333333336</v>
      </c>
      <c r="AN4366" s="1">
        <v>41748.708333333336</v>
      </c>
      <c r="AP4366" t="s">
        <v>113</v>
      </c>
      <c r="AU4366" t="s">
        <v>9776</v>
      </c>
      <c r="AY4366" t="s">
        <v>106</v>
      </c>
      <c r="AZ4366">
        <v>0</v>
      </c>
      <c r="BA4366">
        <v>0</v>
      </c>
      <c r="BD4366" s="3">
        <v>41321.662499999999</v>
      </c>
      <c r="BE4366" s="3">
        <v>41328.377083333333</v>
      </c>
      <c r="BF4366" t="s">
        <v>115</v>
      </c>
      <c r="BG4366" t="s">
        <v>115</v>
      </c>
      <c r="BH4366">
        <v>8149</v>
      </c>
      <c r="BM4366">
        <v>43550</v>
      </c>
      <c r="BR4366" t="s">
        <v>116</v>
      </c>
      <c r="BS4366" t="s">
        <v>117</v>
      </c>
      <c r="BU4366">
        <v>1</v>
      </c>
      <c r="BV4366" t="s">
        <v>118</v>
      </c>
      <c r="BX4366" t="s">
        <v>119</v>
      </c>
      <c r="BY4366" t="s">
        <v>119</v>
      </c>
      <c r="BZ4366" t="s">
        <v>119</v>
      </c>
      <c r="CA4366">
        <v>1</v>
      </c>
      <c r="CC4366" t="s">
        <v>120</v>
      </c>
      <c r="CH4366">
        <v>540</v>
      </c>
      <c r="CI4366">
        <v>30550</v>
      </c>
      <c r="CJ4366" t="s">
        <v>106</v>
      </c>
      <c r="CK4366" t="s">
        <v>106</v>
      </c>
      <c r="CL4366">
        <v>20</v>
      </c>
      <c r="CM4366" t="s">
        <v>2867</v>
      </c>
      <c r="CO4366">
        <v>125246</v>
      </c>
      <c r="CQ4366">
        <v>0</v>
      </c>
      <c r="CR4366">
        <v>0</v>
      </c>
      <c r="CS4366">
        <v>0</v>
      </c>
      <c r="CY4366" t="s">
        <v>123</v>
      </c>
      <c r="CZ4366" t="s">
        <v>124</v>
      </c>
      <c r="DD4366" t="str" cm="1">
        <f t="array" ref="DD4366">TEXT(_xlfn.SEQUENCE(1, DATEDIF(AG4366, AH4366, "m") + 1, AG4366, 30), "YYYY-APMM")</f>
        <v>2014-AP03</v>
      </c>
      <c r="DN4366">
        <f t="shared" si="136"/>
        <v>732.8</v>
      </c>
      <c r="DO4366" t="str">
        <f t="shared" si="137"/>
        <v>LABOR- SUBCONTRACTOR</v>
      </c>
    </row>
    <row r="4367" spans="1:119" x14ac:dyDescent="0.35">
      <c r="A4367" t="s">
        <v>105</v>
      </c>
      <c r="B4367">
        <v>503652</v>
      </c>
      <c r="C4367">
        <v>6359</v>
      </c>
      <c r="D4367">
        <v>125248</v>
      </c>
      <c r="E4367">
        <v>13662</v>
      </c>
      <c r="F4367">
        <v>0</v>
      </c>
      <c r="G4367" t="s">
        <v>106</v>
      </c>
      <c r="H4367" t="s">
        <v>106</v>
      </c>
      <c r="I4367" t="s">
        <v>106</v>
      </c>
      <c r="J4367" t="s">
        <v>107</v>
      </c>
      <c r="K4367" t="s">
        <v>108</v>
      </c>
      <c r="L4367" t="s">
        <v>109</v>
      </c>
      <c r="M4367" t="s">
        <v>110</v>
      </c>
      <c r="N4367" t="s">
        <v>9777</v>
      </c>
      <c r="O4367" t="s">
        <v>3002</v>
      </c>
      <c r="P4367">
        <v>8178</v>
      </c>
      <c r="Q4367">
        <v>88</v>
      </c>
      <c r="R4367">
        <v>0</v>
      </c>
      <c r="S4367">
        <v>200</v>
      </c>
      <c r="T4367">
        <v>0</v>
      </c>
      <c r="U4367">
        <v>1222.4000000000001</v>
      </c>
      <c r="V4367">
        <v>1222.4000000000001</v>
      </c>
      <c r="W4367">
        <v>200</v>
      </c>
      <c r="X4367">
        <v>0</v>
      </c>
      <c r="Y4367">
        <v>0</v>
      </c>
      <c r="Z4367">
        <v>0</v>
      </c>
      <c r="AD4367" s="1">
        <v>41619.333333333336</v>
      </c>
      <c r="AE4367" s="1">
        <v>41648.708333333336</v>
      </c>
      <c r="AG4367" s="1">
        <v>41606.333333333336</v>
      </c>
      <c r="AH4367" s="1">
        <v>41636.708333333336</v>
      </c>
      <c r="AI4367" s="1">
        <v>41606.333333333336</v>
      </c>
      <c r="AJ4367" s="1">
        <v>41636.708333333336</v>
      </c>
      <c r="AK4367" s="1">
        <v>41606.333333333336</v>
      </c>
      <c r="AL4367" s="1">
        <v>41636.708333333336</v>
      </c>
      <c r="AM4367" s="1">
        <v>41619.333333333336</v>
      </c>
      <c r="AN4367" s="1">
        <v>41648.708333333336</v>
      </c>
      <c r="AP4367" t="s">
        <v>113</v>
      </c>
      <c r="AU4367" t="s">
        <v>9778</v>
      </c>
      <c r="AY4367" t="s">
        <v>106</v>
      </c>
      <c r="AZ4367">
        <v>0</v>
      </c>
      <c r="BA4367">
        <v>0</v>
      </c>
      <c r="BD4367" s="3">
        <v>41321.662499999999</v>
      </c>
      <c r="BE4367" s="3">
        <v>41321.663888888892</v>
      </c>
      <c r="BF4367" t="s">
        <v>115</v>
      </c>
      <c r="BG4367" t="s">
        <v>115</v>
      </c>
      <c r="BH4367">
        <v>8149</v>
      </c>
      <c r="BM4367">
        <v>43550</v>
      </c>
      <c r="BR4367" t="s">
        <v>116</v>
      </c>
      <c r="BS4367" t="s">
        <v>117</v>
      </c>
      <c r="BU4367">
        <v>1</v>
      </c>
      <c r="BV4367" t="s">
        <v>118</v>
      </c>
      <c r="BX4367" t="s">
        <v>119</v>
      </c>
      <c r="BY4367" t="s">
        <v>119</v>
      </c>
      <c r="BZ4367" t="s">
        <v>119</v>
      </c>
      <c r="CA4367">
        <v>1</v>
      </c>
      <c r="CC4367" t="s">
        <v>120</v>
      </c>
      <c r="CH4367">
        <v>540</v>
      </c>
      <c r="CI4367">
        <v>30540</v>
      </c>
      <c r="CJ4367" t="s">
        <v>106</v>
      </c>
      <c r="CK4367" t="s">
        <v>106</v>
      </c>
      <c r="CL4367">
        <v>15</v>
      </c>
      <c r="CM4367" t="s">
        <v>2963</v>
      </c>
      <c r="CO4367">
        <v>125246</v>
      </c>
      <c r="CQ4367">
        <v>0</v>
      </c>
      <c r="CR4367">
        <v>0</v>
      </c>
      <c r="CS4367">
        <v>0</v>
      </c>
      <c r="CY4367" t="s">
        <v>123</v>
      </c>
      <c r="CZ4367" t="s">
        <v>124</v>
      </c>
      <c r="DD4367" t="str" cm="1">
        <f t="array" ref="DD4367:DE4367">TEXT(_xlfn.SEQUENCE(1, DATEDIF(AG4367, AH4367, "m") + 1, AG4367, 30), "YYYY-APMM")</f>
        <v>2013-AP11</v>
      </c>
      <c r="DE4367" t="str">
        <v>2013-AP12</v>
      </c>
      <c r="DN4367">
        <f t="shared" si="136"/>
        <v>611.20000000000005</v>
      </c>
      <c r="DO4367" t="str">
        <f t="shared" si="137"/>
        <v>LABOR- SUBCONTRACTOR</v>
      </c>
    </row>
    <row r="4368" spans="1:119" x14ac:dyDescent="0.35">
      <c r="A4368" t="s">
        <v>105</v>
      </c>
      <c r="B4368">
        <v>503653</v>
      </c>
      <c r="C4368">
        <v>6359</v>
      </c>
      <c r="D4368">
        <v>125248</v>
      </c>
      <c r="E4368">
        <v>13662</v>
      </c>
      <c r="F4368">
        <v>0</v>
      </c>
      <c r="G4368" t="s">
        <v>106</v>
      </c>
      <c r="H4368" t="s">
        <v>106</v>
      </c>
      <c r="I4368" t="s">
        <v>106</v>
      </c>
      <c r="J4368" t="s">
        <v>107</v>
      </c>
      <c r="K4368" t="s">
        <v>108</v>
      </c>
      <c r="L4368" t="s">
        <v>109</v>
      </c>
      <c r="M4368" t="s">
        <v>110</v>
      </c>
      <c r="N4368" t="s">
        <v>9779</v>
      </c>
      <c r="O4368" t="s">
        <v>3005</v>
      </c>
      <c r="P4368">
        <v>8178</v>
      </c>
      <c r="Q4368">
        <v>232</v>
      </c>
      <c r="R4368">
        <v>16</v>
      </c>
      <c r="S4368">
        <v>160</v>
      </c>
      <c r="T4368">
        <v>0</v>
      </c>
      <c r="U4368">
        <v>1318.4</v>
      </c>
      <c r="V4368">
        <v>1318.4</v>
      </c>
      <c r="W4368">
        <v>160</v>
      </c>
      <c r="X4368">
        <v>0</v>
      </c>
      <c r="Y4368">
        <v>0</v>
      </c>
      <c r="Z4368">
        <v>0</v>
      </c>
      <c r="AD4368" s="1">
        <v>41653.333333333336</v>
      </c>
      <c r="AE4368" s="1">
        <v>41675.708333333336</v>
      </c>
      <c r="AG4368" s="1">
        <v>41618.333333333336</v>
      </c>
      <c r="AH4368" s="1">
        <v>41641.708333333336</v>
      </c>
      <c r="AI4368" s="1">
        <v>41618.333333333336</v>
      </c>
      <c r="AJ4368" s="1">
        <v>41641.708333333336</v>
      </c>
      <c r="AK4368" s="1">
        <v>41618.333333333336</v>
      </c>
      <c r="AL4368" s="1">
        <v>41641.708333333336</v>
      </c>
      <c r="AM4368" s="1">
        <v>41653.333333333336</v>
      </c>
      <c r="AN4368" s="1">
        <v>41675.708333333336</v>
      </c>
      <c r="AP4368" t="s">
        <v>113</v>
      </c>
      <c r="AU4368" t="s">
        <v>9780</v>
      </c>
      <c r="AY4368" t="s">
        <v>106</v>
      </c>
      <c r="AZ4368">
        <v>0</v>
      </c>
      <c r="BA4368">
        <v>0</v>
      </c>
      <c r="BD4368" s="3">
        <v>41321.662499999999</v>
      </c>
      <c r="BE4368" s="3">
        <v>41321.663888888892</v>
      </c>
      <c r="BF4368" t="s">
        <v>115</v>
      </c>
      <c r="BG4368" t="s">
        <v>115</v>
      </c>
      <c r="BH4368">
        <v>8149</v>
      </c>
      <c r="BM4368">
        <v>43550</v>
      </c>
      <c r="BR4368" t="s">
        <v>116</v>
      </c>
      <c r="BS4368" t="s">
        <v>117</v>
      </c>
      <c r="BU4368">
        <v>1</v>
      </c>
      <c r="BV4368" t="s">
        <v>118</v>
      </c>
      <c r="BX4368" t="s">
        <v>119</v>
      </c>
      <c r="BY4368" t="s">
        <v>119</v>
      </c>
      <c r="BZ4368" t="s">
        <v>119</v>
      </c>
      <c r="CA4368">
        <v>1</v>
      </c>
      <c r="CC4368" t="s">
        <v>120</v>
      </c>
      <c r="CH4368">
        <v>540</v>
      </c>
      <c r="CI4368">
        <v>30540</v>
      </c>
      <c r="CJ4368" t="s">
        <v>106</v>
      </c>
      <c r="CK4368" t="s">
        <v>106</v>
      </c>
      <c r="CL4368">
        <v>15</v>
      </c>
      <c r="CM4368" t="s">
        <v>2963</v>
      </c>
      <c r="CO4368">
        <v>125246</v>
      </c>
      <c r="CQ4368">
        <v>0</v>
      </c>
      <c r="CR4368">
        <v>0</v>
      </c>
      <c r="CS4368">
        <v>0</v>
      </c>
      <c r="CY4368" t="s">
        <v>123</v>
      </c>
      <c r="CZ4368" t="s">
        <v>124</v>
      </c>
      <c r="DD4368" t="str" cm="1">
        <f t="array" ref="DD4368">TEXT(_xlfn.SEQUENCE(1, DATEDIF(AG4368, AH4368, "m") + 1, AG4368, 30), "YYYY-APMM")</f>
        <v>2013-AP12</v>
      </c>
      <c r="DN4368">
        <f t="shared" si="136"/>
        <v>1318.4</v>
      </c>
      <c r="DO4368" t="str">
        <f t="shared" si="137"/>
        <v>LABOR- SUBCONTRACTOR</v>
      </c>
    </row>
    <row r="4369" spans="1:119" x14ac:dyDescent="0.35">
      <c r="A4369" t="s">
        <v>105</v>
      </c>
      <c r="B4369">
        <v>503654</v>
      </c>
      <c r="C4369">
        <v>6359</v>
      </c>
      <c r="D4369">
        <v>125248</v>
      </c>
      <c r="E4369">
        <v>13662</v>
      </c>
      <c r="F4369">
        <v>0</v>
      </c>
      <c r="G4369" t="s">
        <v>106</v>
      </c>
      <c r="H4369" t="s">
        <v>106</v>
      </c>
      <c r="I4369" t="s">
        <v>106</v>
      </c>
      <c r="J4369" t="s">
        <v>107</v>
      </c>
      <c r="K4369" t="s">
        <v>108</v>
      </c>
      <c r="L4369" t="s">
        <v>109</v>
      </c>
      <c r="M4369" t="s">
        <v>110</v>
      </c>
      <c r="N4369" t="s">
        <v>9781</v>
      </c>
      <c r="O4369" t="s">
        <v>3008</v>
      </c>
      <c r="P4369">
        <v>8178</v>
      </c>
      <c r="Q4369">
        <v>216</v>
      </c>
      <c r="R4369">
        <v>0</v>
      </c>
      <c r="S4369">
        <v>200</v>
      </c>
      <c r="T4369">
        <v>0</v>
      </c>
      <c r="U4369">
        <v>296</v>
      </c>
      <c r="V4369">
        <v>296</v>
      </c>
      <c r="W4369">
        <v>200</v>
      </c>
      <c r="X4369">
        <v>0</v>
      </c>
      <c r="Y4369">
        <v>0</v>
      </c>
      <c r="Z4369">
        <v>0</v>
      </c>
      <c r="AD4369" s="1">
        <v>41661.333333333336</v>
      </c>
      <c r="AE4369" s="1">
        <v>41690.708333333336</v>
      </c>
      <c r="AG4369" s="1">
        <v>41630.333333333336</v>
      </c>
      <c r="AH4369" s="1">
        <v>41658.708333333336</v>
      </c>
      <c r="AI4369" s="1">
        <v>41630.333333333336</v>
      </c>
      <c r="AJ4369" s="1">
        <v>41658.708333333336</v>
      </c>
      <c r="AK4369" s="1">
        <v>41630.333333333336</v>
      </c>
      <c r="AL4369" s="1">
        <v>41658.708333333336</v>
      </c>
      <c r="AM4369" s="1">
        <v>41661.333333333336</v>
      </c>
      <c r="AN4369" s="1">
        <v>41690.708333333336</v>
      </c>
      <c r="AP4369" t="s">
        <v>113</v>
      </c>
      <c r="AU4369" t="s">
        <v>9782</v>
      </c>
      <c r="AY4369" t="s">
        <v>106</v>
      </c>
      <c r="AZ4369">
        <v>0</v>
      </c>
      <c r="BA4369">
        <v>0</v>
      </c>
      <c r="BD4369" s="3">
        <v>41321.662499999999</v>
      </c>
      <c r="BE4369" s="3">
        <v>41321.663888888892</v>
      </c>
      <c r="BF4369" t="s">
        <v>115</v>
      </c>
      <c r="BG4369" t="s">
        <v>115</v>
      </c>
      <c r="BH4369">
        <v>8149</v>
      </c>
      <c r="BM4369">
        <v>43550</v>
      </c>
      <c r="BR4369" t="s">
        <v>116</v>
      </c>
      <c r="BS4369" t="s">
        <v>117</v>
      </c>
      <c r="BU4369">
        <v>1</v>
      </c>
      <c r="BV4369" t="s">
        <v>118</v>
      </c>
      <c r="BX4369" t="s">
        <v>119</v>
      </c>
      <c r="BY4369" t="s">
        <v>119</v>
      </c>
      <c r="BZ4369" t="s">
        <v>119</v>
      </c>
      <c r="CA4369">
        <v>1</v>
      </c>
      <c r="CC4369" t="s">
        <v>120</v>
      </c>
      <c r="CH4369">
        <v>540</v>
      </c>
      <c r="CI4369">
        <v>30540</v>
      </c>
      <c r="CJ4369" t="s">
        <v>106</v>
      </c>
      <c r="CK4369" t="s">
        <v>106</v>
      </c>
      <c r="CL4369">
        <v>15</v>
      </c>
      <c r="CM4369" t="s">
        <v>2963</v>
      </c>
      <c r="CO4369">
        <v>125246</v>
      </c>
      <c r="CQ4369">
        <v>0</v>
      </c>
      <c r="CR4369">
        <v>0</v>
      </c>
      <c r="CS4369">
        <v>0</v>
      </c>
      <c r="CY4369" t="s">
        <v>123</v>
      </c>
      <c r="CZ4369" t="s">
        <v>124</v>
      </c>
      <c r="DD4369" t="str" cm="1">
        <f t="array" ref="DD4369">TEXT(_xlfn.SEQUENCE(1, DATEDIF(AG4369, AH4369, "m") + 1, AG4369, 30), "YYYY-APMM")</f>
        <v>2013-AP12</v>
      </c>
      <c r="DN4369">
        <f t="shared" si="136"/>
        <v>296</v>
      </c>
      <c r="DO4369" t="str">
        <f t="shared" si="137"/>
        <v>LABOR- SUBCONTRACTOR</v>
      </c>
    </row>
    <row r="4370" spans="1:119" x14ac:dyDescent="0.35">
      <c r="A4370" t="s">
        <v>105</v>
      </c>
      <c r="B4370">
        <v>503655</v>
      </c>
      <c r="C4370">
        <v>6359</v>
      </c>
      <c r="D4370">
        <v>125248</v>
      </c>
      <c r="E4370">
        <v>13662</v>
      </c>
      <c r="F4370">
        <v>0</v>
      </c>
      <c r="G4370" t="s">
        <v>106</v>
      </c>
      <c r="H4370" t="s">
        <v>106</v>
      </c>
      <c r="I4370" t="s">
        <v>106</v>
      </c>
      <c r="J4370" t="s">
        <v>107</v>
      </c>
      <c r="K4370" t="s">
        <v>108</v>
      </c>
      <c r="L4370" t="s">
        <v>109</v>
      </c>
      <c r="M4370" t="s">
        <v>110</v>
      </c>
      <c r="N4370" t="s">
        <v>9783</v>
      </c>
      <c r="O4370" t="s">
        <v>3011</v>
      </c>
      <c r="P4370">
        <v>8178</v>
      </c>
      <c r="Q4370">
        <v>24</v>
      </c>
      <c r="R4370">
        <v>16</v>
      </c>
      <c r="S4370">
        <v>160</v>
      </c>
      <c r="T4370">
        <v>0</v>
      </c>
      <c r="U4370">
        <v>227.2</v>
      </c>
      <c r="V4370">
        <v>227.2</v>
      </c>
      <c r="W4370">
        <v>160</v>
      </c>
      <c r="X4370">
        <v>0</v>
      </c>
      <c r="Y4370">
        <v>0</v>
      </c>
      <c r="Z4370">
        <v>0</v>
      </c>
      <c r="AD4370" s="1">
        <v>41696.333333333336</v>
      </c>
      <c r="AE4370" s="1">
        <v>41718.708333333336</v>
      </c>
      <c r="AG4370" s="1">
        <v>41693.333333333336</v>
      </c>
      <c r="AH4370" s="1">
        <v>41715.708333333336</v>
      </c>
      <c r="AI4370" s="1">
        <v>41693.333333333336</v>
      </c>
      <c r="AJ4370" s="1">
        <v>41715.708333333336</v>
      </c>
      <c r="AK4370" s="1">
        <v>41693.333333333336</v>
      </c>
      <c r="AL4370" s="1">
        <v>41715.708333333336</v>
      </c>
      <c r="AM4370" s="1">
        <v>41696.333333333336</v>
      </c>
      <c r="AN4370" s="1">
        <v>41718.708333333336</v>
      </c>
      <c r="AP4370" t="s">
        <v>113</v>
      </c>
      <c r="AU4370" t="s">
        <v>9784</v>
      </c>
      <c r="AY4370" t="s">
        <v>106</v>
      </c>
      <c r="AZ4370">
        <v>0</v>
      </c>
      <c r="BA4370">
        <v>0</v>
      </c>
      <c r="BD4370" s="3">
        <v>41321.662499999999</v>
      </c>
      <c r="BE4370" s="3">
        <v>41321.663888888892</v>
      </c>
      <c r="BF4370" t="s">
        <v>115</v>
      </c>
      <c r="BG4370" t="s">
        <v>115</v>
      </c>
      <c r="BH4370">
        <v>8149</v>
      </c>
      <c r="BM4370">
        <v>43550</v>
      </c>
      <c r="BR4370" t="s">
        <v>116</v>
      </c>
      <c r="BS4370" t="s">
        <v>117</v>
      </c>
      <c r="BU4370">
        <v>1</v>
      </c>
      <c r="BV4370" t="s">
        <v>118</v>
      </c>
      <c r="BX4370" t="s">
        <v>119</v>
      </c>
      <c r="BY4370" t="s">
        <v>119</v>
      </c>
      <c r="BZ4370" t="s">
        <v>119</v>
      </c>
      <c r="CA4370">
        <v>1</v>
      </c>
      <c r="CC4370" t="s">
        <v>120</v>
      </c>
      <c r="CH4370">
        <v>540</v>
      </c>
      <c r="CI4370">
        <v>30540</v>
      </c>
      <c r="CJ4370" t="s">
        <v>106</v>
      </c>
      <c r="CK4370" t="s">
        <v>106</v>
      </c>
      <c r="CL4370">
        <v>15</v>
      </c>
      <c r="CM4370" t="s">
        <v>2963</v>
      </c>
      <c r="CO4370">
        <v>125246</v>
      </c>
      <c r="CQ4370">
        <v>0</v>
      </c>
      <c r="CR4370">
        <v>0</v>
      </c>
      <c r="CS4370">
        <v>0</v>
      </c>
      <c r="CY4370" t="s">
        <v>123</v>
      </c>
      <c r="CZ4370" t="s">
        <v>124</v>
      </c>
      <c r="DD4370" t="str" cm="1">
        <f t="array" ref="DD4370">TEXT(_xlfn.SEQUENCE(1, DATEDIF(AG4370, AH4370, "m") + 1, AG4370, 30), "YYYY-APMM")</f>
        <v>2014-AP02</v>
      </c>
      <c r="DN4370">
        <f t="shared" si="136"/>
        <v>227.2</v>
      </c>
      <c r="DO4370" t="str">
        <f t="shared" si="137"/>
        <v>LABOR- SUBCONTRACTOR</v>
      </c>
    </row>
    <row r="4371" spans="1:119" x14ac:dyDescent="0.35">
      <c r="A4371" t="s">
        <v>105</v>
      </c>
      <c r="B4371">
        <v>503656</v>
      </c>
      <c r="C4371">
        <v>6359</v>
      </c>
      <c r="D4371">
        <v>125248</v>
      </c>
      <c r="E4371">
        <v>13662</v>
      </c>
      <c r="F4371">
        <v>0</v>
      </c>
      <c r="G4371" t="s">
        <v>106</v>
      </c>
      <c r="H4371" t="s">
        <v>106</v>
      </c>
      <c r="I4371" t="s">
        <v>106</v>
      </c>
      <c r="J4371" t="s">
        <v>107</v>
      </c>
      <c r="K4371" t="s">
        <v>108</v>
      </c>
      <c r="L4371" t="s">
        <v>109</v>
      </c>
      <c r="M4371" t="s">
        <v>110</v>
      </c>
      <c r="N4371" t="s">
        <v>9785</v>
      </c>
      <c r="O4371" t="s">
        <v>3014</v>
      </c>
      <c r="P4371">
        <v>8178</v>
      </c>
      <c r="Q4371">
        <v>8</v>
      </c>
      <c r="R4371">
        <v>0</v>
      </c>
      <c r="S4371">
        <v>200</v>
      </c>
      <c r="T4371">
        <v>0</v>
      </c>
      <c r="U4371">
        <v>1651.2</v>
      </c>
      <c r="V4371">
        <v>1651.2</v>
      </c>
      <c r="W4371">
        <v>200</v>
      </c>
      <c r="X4371">
        <v>0</v>
      </c>
      <c r="Y4371">
        <v>0</v>
      </c>
      <c r="Z4371">
        <v>0</v>
      </c>
      <c r="AD4371" s="1">
        <v>41702.333333333336</v>
      </c>
      <c r="AE4371" s="1">
        <v>41730.708333333336</v>
      </c>
      <c r="AG4371" s="1">
        <v>41701.333333333336</v>
      </c>
      <c r="AH4371" s="1">
        <v>41729.708333333336</v>
      </c>
      <c r="AI4371" s="1">
        <v>41701.333333333336</v>
      </c>
      <c r="AJ4371" s="1">
        <v>41729.708333333336</v>
      </c>
      <c r="AK4371" s="1">
        <v>41701.333333333336</v>
      </c>
      <c r="AL4371" s="1">
        <v>41729.708333333336</v>
      </c>
      <c r="AM4371" s="1">
        <v>41702.333333333336</v>
      </c>
      <c r="AN4371" s="1">
        <v>41730.708333333336</v>
      </c>
      <c r="AP4371" t="s">
        <v>113</v>
      </c>
      <c r="AU4371" t="s">
        <v>9786</v>
      </c>
      <c r="AY4371" t="s">
        <v>106</v>
      </c>
      <c r="AZ4371">
        <v>0</v>
      </c>
      <c r="BA4371">
        <v>0</v>
      </c>
      <c r="BD4371" s="3">
        <v>41321.662499999999</v>
      </c>
      <c r="BE4371" s="3">
        <v>41321.663888888892</v>
      </c>
      <c r="BF4371" t="s">
        <v>115</v>
      </c>
      <c r="BG4371" t="s">
        <v>115</v>
      </c>
      <c r="BH4371">
        <v>8149</v>
      </c>
      <c r="BM4371">
        <v>43550</v>
      </c>
      <c r="BR4371" t="s">
        <v>116</v>
      </c>
      <c r="BS4371" t="s">
        <v>117</v>
      </c>
      <c r="BU4371">
        <v>1</v>
      </c>
      <c r="BV4371" t="s">
        <v>118</v>
      </c>
      <c r="BX4371" t="s">
        <v>119</v>
      </c>
      <c r="BY4371" t="s">
        <v>119</v>
      </c>
      <c r="BZ4371" t="s">
        <v>119</v>
      </c>
      <c r="CA4371">
        <v>1</v>
      </c>
      <c r="CC4371" t="s">
        <v>120</v>
      </c>
      <c r="CH4371">
        <v>540</v>
      </c>
      <c r="CI4371">
        <v>30540</v>
      </c>
      <c r="CJ4371" t="s">
        <v>106</v>
      </c>
      <c r="CK4371" t="s">
        <v>106</v>
      </c>
      <c r="CL4371">
        <v>15</v>
      </c>
      <c r="CM4371" t="s">
        <v>2963</v>
      </c>
      <c r="CO4371">
        <v>125246</v>
      </c>
      <c r="CQ4371">
        <v>0</v>
      </c>
      <c r="CR4371">
        <v>0</v>
      </c>
      <c r="CS4371">
        <v>0</v>
      </c>
      <c r="CY4371" t="s">
        <v>123</v>
      </c>
      <c r="CZ4371" t="s">
        <v>124</v>
      </c>
      <c r="DD4371" t="str" cm="1">
        <f t="array" ref="DD4371">TEXT(_xlfn.SEQUENCE(1, DATEDIF(AG4371, AH4371, "m") + 1, AG4371, 30), "YYYY-APMM")</f>
        <v>2014-AP03</v>
      </c>
      <c r="DN4371">
        <f t="shared" si="136"/>
        <v>1651.2</v>
      </c>
      <c r="DO4371" t="str">
        <f t="shared" si="137"/>
        <v>LABOR- SUBCONTRACTOR</v>
      </c>
    </row>
    <row r="4372" spans="1:119" x14ac:dyDescent="0.35">
      <c r="A4372" t="s">
        <v>105</v>
      </c>
      <c r="B4372">
        <v>503657</v>
      </c>
      <c r="C4372">
        <v>6359</v>
      </c>
      <c r="D4372">
        <v>125248</v>
      </c>
      <c r="E4372">
        <v>13662</v>
      </c>
      <c r="F4372">
        <v>0</v>
      </c>
      <c r="G4372" t="s">
        <v>106</v>
      </c>
      <c r="H4372" t="s">
        <v>106</v>
      </c>
      <c r="I4372" t="s">
        <v>106</v>
      </c>
      <c r="J4372" t="s">
        <v>107</v>
      </c>
      <c r="K4372" t="s">
        <v>108</v>
      </c>
      <c r="L4372" t="s">
        <v>109</v>
      </c>
      <c r="M4372" t="s">
        <v>110</v>
      </c>
      <c r="N4372" t="s">
        <v>9787</v>
      </c>
      <c r="O4372" t="s">
        <v>3017</v>
      </c>
      <c r="P4372">
        <v>8178</v>
      </c>
      <c r="Q4372">
        <v>8</v>
      </c>
      <c r="R4372">
        <v>0</v>
      </c>
      <c r="S4372">
        <v>200</v>
      </c>
      <c r="T4372">
        <v>0</v>
      </c>
      <c r="U4372">
        <v>1008</v>
      </c>
      <c r="V4372">
        <v>1008</v>
      </c>
      <c r="W4372">
        <v>200</v>
      </c>
      <c r="X4372">
        <v>0</v>
      </c>
      <c r="Y4372">
        <v>0</v>
      </c>
      <c r="Z4372">
        <v>0</v>
      </c>
      <c r="AD4372" s="1">
        <v>41690.333333333336</v>
      </c>
      <c r="AE4372" s="1">
        <v>41718.708333333336</v>
      </c>
      <c r="AG4372" s="1">
        <v>41689.333333333336</v>
      </c>
      <c r="AH4372" s="1">
        <v>41717.708333333336</v>
      </c>
      <c r="AI4372" s="1">
        <v>41689.333333333336</v>
      </c>
      <c r="AJ4372" s="1">
        <v>41717.708333333336</v>
      </c>
      <c r="AK4372" s="1">
        <v>41689.333333333336</v>
      </c>
      <c r="AL4372" s="1">
        <v>41717.708333333336</v>
      </c>
      <c r="AM4372" s="1">
        <v>41690.333333333336</v>
      </c>
      <c r="AN4372" s="1">
        <v>41718.708333333336</v>
      </c>
      <c r="AP4372" t="s">
        <v>113</v>
      </c>
      <c r="AU4372" t="s">
        <v>9788</v>
      </c>
      <c r="AY4372" t="s">
        <v>106</v>
      </c>
      <c r="AZ4372">
        <v>0</v>
      </c>
      <c r="BA4372">
        <v>0</v>
      </c>
      <c r="BD4372" s="3">
        <v>41321.662499999999</v>
      </c>
      <c r="BE4372" s="3">
        <v>41321.663888888892</v>
      </c>
      <c r="BF4372" t="s">
        <v>115</v>
      </c>
      <c r="BG4372" t="s">
        <v>115</v>
      </c>
      <c r="BH4372">
        <v>8149</v>
      </c>
      <c r="BM4372">
        <v>43550</v>
      </c>
      <c r="BR4372" t="s">
        <v>116</v>
      </c>
      <c r="BS4372" t="s">
        <v>117</v>
      </c>
      <c r="BU4372">
        <v>1</v>
      </c>
      <c r="BV4372" t="s">
        <v>118</v>
      </c>
      <c r="BX4372" t="s">
        <v>119</v>
      </c>
      <c r="BY4372" t="s">
        <v>119</v>
      </c>
      <c r="BZ4372" t="s">
        <v>119</v>
      </c>
      <c r="CA4372">
        <v>1</v>
      </c>
      <c r="CC4372" t="s">
        <v>120</v>
      </c>
      <c r="CH4372">
        <v>540</v>
      </c>
      <c r="CI4372">
        <v>30540</v>
      </c>
      <c r="CJ4372" t="s">
        <v>106</v>
      </c>
      <c r="CK4372" t="s">
        <v>106</v>
      </c>
      <c r="CL4372">
        <v>15</v>
      </c>
      <c r="CM4372" t="s">
        <v>2963</v>
      </c>
      <c r="CO4372">
        <v>125246</v>
      </c>
      <c r="CQ4372">
        <v>0</v>
      </c>
      <c r="CR4372">
        <v>0</v>
      </c>
      <c r="CS4372">
        <v>0</v>
      </c>
      <c r="CY4372" t="s">
        <v>123</v>
      </c>
      <c r="CZ4372" t="s">
        <v>124</v>
      </c>
      <c r="DD4372" t="str" cm="1">
        <f t="array" ref="DD4372:DE4372">TEXT(_xlfn.SEQUENCE(1, DATEDIF(AG4372, AH4372, "m") + 1, AG4372, 30), "YYYY-APMM")</f>
        <v>2014-AP02</v>
      </c>
      <c r="DE4372" t="str">
        <v>2014-AP03</v>
      </c>
      <c r="DN4372">
        <f t="shared" si="136"/>
        <v>504</v>
      </c>
      <c r="DO4372" t="str">
        <f t="shared" si="137"/>
        <v>LABOR- SUBCONTRACTOR</v>
      </c>
    </row>
    <row r="4373" spans="1:119" x14ac:dyDescent="0.35">
      <c r="A4373" t="s">
        <v>105</v>
      </c>
      <c r="B4373">
        <v>503658</v>
      </c>
      <c r="C4373">
        <v>6359</v>
      </c>
      <c r="D4373">
        <v>125248</v>
      </c>
      <c r="E4373">
        <v>13662</v>
      </c>
      <c r="F4373">
        <v>0</v>
      </c>
      <c r="G4373" t="s">
        <v>106</v>
      </c>
      <c r="H4373" t="s">
        <v>106</v>
      </c>
      <c r="I4373" t="s">
        <v>106</v>
      </c>
      <c r="J4373" t="s">
        <v>107</v>
      </c>
      <c r="K4373" t="s">
        <v>108</v>
      </c>
      <c r="L4373" t="s">
        <v>109</v>
      </c>
      <c r="M4373" t="s">
        <v>110</v>
      </c>
      <c r="N4373" t="s">
        <v>9789</v>
      </c>
      <c r="O4373" t="s">
        <v>3020</v>
      </c>
      <c r="P4373">
        <v>8178</v>
      </c>
      <c r="Q4373">
        <v>88</v>
      </c>
      <c r="R4373">
        <v>80</v>
      </c>
      <c r="S4373">
        <v>200</v>
      </c>
      <c r="T4373">
        <v>0</v>
      </c>
      <c r="U4373">
        <v>451.2</v>
      </c>
      <c r="V4373">
        <v>451.2</v>
      </c>
      <c r="W4373">
        <v>200</v>
      </c>
      <c r="X4373">
        <v>0</v>
      </c>
      <c r="Y4373">
        <v>0</v>
      </c>
      <c r="Z4373">
        <v>0</v>
      </c>
      <c r="AD4373" s="1">
        <v>41700.333333333336</v>
      </c>
      <c r="AE4373" s="1">
        <v>41728.708333333336</v>
      </c>
      <c r="AG4373" s="1">
        <v>41687.333333333336</v>
      </c>
      <c r="AH4373" s="1">
        <v>41715.708333333336</v>
      </c>
      <c r="AI4373" s="1">
        <v>41687.333333333336</v>
      </c>
      <c r="AJ4373" s="1">
        <v>41715.708333333336</v>
      </c>
      <c r="AK4373" s="1">
        <v>41687.333333333336</v>
      </c>
      <c r="AL4373" s="1">
        <v>41715.708333333336</v>
      </c>
      <c r="AM4373" s="1">
        <v>41700.333333333336</v>
      </c>
      <c r="AN4373" s="1">
        <v>41728.708333333336</v>
      </c>
      <c r="AP4373" t="s">
        <v>113</v>
      </c>
      <c r="AU4373" t="s">
        <v>9790</v>
      </c>
      <c r="AY4373" t="s">
        <v>106</v>
      </c>
      <c r="AZ4373">
        <v>0</v>
      </c>
      <c r="BA4373">
        <v>0</v>
      </c>
      <c r="BD4373" s="3">
        <v>41321.662499999999</v>
      </c>
      <c r="BE4373" s="3">
        <v>41321.663888888892</v>
      </c>
      <c r="BF4373" t="s">
        <v>115</v>
      </c>
      <c r="BG4373" t="s">
        <v>115</v>
      </c>
      <c r="BH4373">
        <v>8149</v>
      </c>
      <c r="BM4373">
        <v>43550</v>
      </c>
      <c r="BR4373" t="s">
        <v>116</v>
      </c>
      <c r="BS4373" t="s">
        <v>117</v>
      </c>
      <c r="BU4373">
        <v>1</v>
      </c>
      <c r="BV4373" t="s">
        <v>118</v>
      </c>
      <c r="BX4373" t="s">
        <v>119</v>
      </c>
      <c r="BY4373" t="s">
        <v>119</v>
      </c>
      <c r="BZ4373" t="s">
        <v>119</v>
      </c>
      <c r="CA4373">
        <v>1</v>
      </c>
      <c r="CC4373" t="s">
        <v>120</v>
      </c>
      <c r="CH4373">
        <v>540</v>
      </c>
      <c r="CI4373">
        <v>30540</v>
      </c>
      <c r="CJ4373" t="s">
        <v>106</v>
      </c>
      <c r="CK4373" t="s">
        <v>106</v>
      </c>
      <c r="CL4373">
        <v>15</v>
      </c>
      <c r="CM4373" t="s">
        <v>2963</v>
      </c>
      <c r="CO4373">
        <v>125246</v>
      </c>
      <c r="CQ4373">
        <v>0</v>
      </c>
      <c r="CR4373">
        <v>0</v>
      </c>
      <c r="CS4373">
        <v>0</v>
      </c>
      <c r="CY4373" t="s">
        <v>123</v>
      </c>
      <c r="CZ4373" t="s">
        <v>124</v>
      </c>
      <c r="DD4373" t="str" cm="1">
        <f t="array" ref="DD4373:DE4373">TEXT(_xlfn.SEQUENCE(1, DATEDIF(AG4373, AH4373, "m") + 1, AG4373, 30), "YYYY-APMM")</f>
        <v>2014-AP02</v>
      </c>
      <c r="DE4373" t="str">
        <v>2014-AP03</v>
      </c>
      <c r="DN4373">
        <f t="shared" si="136"/>
        <v>225.6</v>
      </c>
      <c r="DO4373" t="str">
        <f t="shared" si="137"/>
        <v>LABOR- SUBCONTRACTOR</v>
      </c>
    </row>
    <row r="4374" spans="1:119" x14ac:dyDescent="0.35">
      <c r="A4374" t="s">
        <v>105</v>
      </c>
      <c r="B4374">
        <v>503659</v>
      </c>
      <c r="C4374">
        <v>6359</v>
      </c>
      <c r="D4374">
        <v>125249</v>
      </c>
      <c r="E4374">
        <v>13662</v>
      </c>
      <c r="F4374">
        <v>0</v>
      </c>
      <c r="G4374" t="s">
        <v>106</v>
      </c>
      <c r="H4374" t="s">
        <v>106</v>
      </c>
      <c r="I4374" t="s">
        <v>106</v>
      </c>
      <c r="J4374" t="s">
        <v>107</v>
      </c>
      <c r="K4374" t="s">
        <v>108</v>
      </c>
      <c r="L4374" t="s">
        <v>109</v>
      </c>
      <c r="M4374" t="s">
        <v>110</v>
      </c>
      <c r="N4374" t="s">
        <v>9791</v>
      </c>
      <c r="O4374" t="s">
        <v>3002</v>
      </c>
      <c r="P4374">
        <v>8178</v>
      </c>
      <c r="Q4374">
        <v>216</v>
      </c>
      <c r="R4374">
        <v>0</v>
      </c>
      <c r="S4374">
        <v>200</v>
      </c>
      <c r="T4374">
        <v>0</v>
      </c>
      <c r="U4374">
        <v>1222.4000000000001</v>
      </c>
      <c r="V4374">
        <v>1222.4000000000001</v>
      </c>
      <c r="W4374">
        <v>200</v>
      </c>
      <c r="X4374">
        <v>0</v>
      </c>
      <c r="Y4374">
        <v>0</v>
      </c>
      <c r="Z4374">
        <v>0</v>
      </c>
      <c r="AD4374" s="1">
        <v>41596.333333333336</v>
      </c>
      <c r="AE4374" s="1">
        <v>41624.708333333336</v>
      </c>
      <c r="AG4374" s="1">
        <v>41562.333333333336</v>
      </c>
      <c r="AH4374" s="1">
        <v>41592.708333333336</v>
      </c>
      <c r="AI4374" s="1">
        <v>41562.333333333336</v>
      </c>
      <c r="AJ4374" s="1">
        <v>41592.708333333336</v>
      </c>
      <c r="AK4374" s="1">
        <v>41562.333333333336</v>
      </c>
      <c r="AL4374" s="1">
        <v>41592.708333333336</v>
      </c>
      <c r="AM4374" s="1">
        <v>41596.333333333336</v>
      </c>
      <c r="AN4374" s="1">
        <v>41624.708333333336</v>
      </c>
      <c r="AP4374" t="s">
        <v>113</v>
      </c>
      <c r="AU4374" t="s">
        <v>9792</v>
      </c>
      <c r="AY4374" t="s">
        <v>106</v>
      </c>
      <c r="AZ4374">
        <v>0</v>
      </c>
      <c r="BA4374">
        <v>0</v>
      </c>
      <c r="BD4374" s="3">
        <v>41321.662499999999</v>
      </c>
      <c r="BE4374" s="3">
        <v>41321.663888888892</v>
      </c>
      <c r="BF4374" t="s">
        <v>115</v>
      </c>
      <c r="BG4374" t="s">
        <v>115</v>
      </c>
      <c r="BH4374">
        <v>8149</v>
      </c>
      <c r="BM4374">
        <v>43550</v>
      </c>
      <c r="BR4374" t="s">
        <v>116</v>
      </c>
      <c r="BS4374" t="s">
        <v>117</v>
      </c>
      <c r="BU4374">
        <v>1</v>
      </c>
      <c r="BV4374" t="s">
        <v>118</v>
      </c>
      <c r="BX4374" t="s">
        <v>119</v>
      </c>
      <c r="BY4374" t="s">
        <v>119</v>
      </c>
      <c r="BZ4374" t="s">
        <v>119</v>
      </c>
      <c r="CA4374">
        <v>1</v>
      </c>
      <c r="CC4374" t="s">
        <v>120</v>
      </c>
      <c r="CH4374">
        <v>540</v>
      </c>
      <c r="CI4374">
        <v>30530</v>
      </c>
      <c r="CJ4374" t="s">
        <v>106</v>
      </c>
      <c r="CK4374" t="s">
        <v>106</v>
      </c>
      <c r="CL4374">
        <v>10</v>
      </c>
      <c r="CM4374" t="s">
        <v>2889</v>
      </c>
      <c r="CO4374">
        <v>125246</v>
      </c>
      <c r="CQ4374">
        <v>0</v>
      </c>
      <c r="CR4374">
        <v>0</v>
      </c>
      <c r="CS4374">
        <v>0</v>
      </c>
      <c r="CY4374" t="s">
        <v>123</v>
      </c>
      <c r="CZ4374" t="s">
        <v>124</v>
      </c>
      <c r="DD4374" t="str" cm="1">
        <f t="array" ref="DD4374">TEXT(_xlfn.SEQUENCE(1, DATEDIF(AG4374, AH4374, "m") + 1, AG4374, 30), "YYYY-APMM")</f>
        <v>2013-AP10</v>
      </c>
      <c r="DN4374">
        <f t="shared" si="136"/>
        <v>1222.4000000000001</v>
      </c>
      <c r="DO4374" t="str">
        <f t="shared" si="137"/>
        <v>LABOR- SUBCONTRACTOR</v>
      </c>
    </row>
    <row r="4375" spans="1:119" x14ac:dyDescent="0.35">
      <c r="A4375" t="s">
        <v>105</v>
      </c>
      <c r="B4375">
        <v>503660</v>
      </c>
      <c r="C4375">
        <v>6359</v>
      </c>
      <c r="D4375">
        <v>125249</v>
      </c>
      <c r="E4375">
        <v>13662</v>
      </c>
      <c r="F4375">
        <v>0</v>
      </c>
      <c r="G4375" t="s">
        <v>106</v>
      </c>
      <c r="H4375" t="s">
        <v>106</v>
      </c>
      <c r="I4375" t="s">
        <v>106</v>
      </c>
      <c r="J4375" t="s">
        <v>107</v>
      </c>
      <c r="K4375" t="s">
        <v>108</v>
      </c>
      <c r="L4375" t="s">
        <v>109</v>
      </c>
      <c r="M4375" t="s">
        <v>110</v>
      </c>
      <c r="N4375" t="s">
        <v>9793</v>
      </c>
      <c r="O4375" t="s">
        <v>3005</v>
      </c>
      <c r="P4375">
        <v>8178</v>
      </c>
      <c r="Q4375">
        <v>360</v>
      </c>
      <c r="R4375">
        <v>0</v>
      </c>
      <c r="S4375">
        <v>160</v>
      </c>
      <c r="T4375">
        <v>0</v>
      </c>
      <c r="U4375">
        <v>1318.4</v>
      </c>
      <c r="V4375">
        <v>1318.4</v>
      </c>
      <c r="W4375">
        <v>160</v>
      </c>
      <c r="X4375">
        <v>0</v>
      </c>
      <c r="Y4375">
        <v>0</v>
      </c>
      <c r="Z4375">
        <v>0</v>
      </c>
      <c r="AD4375" s="1">
        <v>41630.333333333336</v>
      </c>
      <c r="AE4375" s="1">
        <v>41652.708333333336</v>
      </c>
      <c r="AG4375" s="1">
        <v>41576.333333333336</v>
      </c>
      <c r="AH4375" s="1">
        <v>41598.708333333336</v>
      </c>
      <c r="AI4375" s="1">
        <v>41576.333333333336</v>
      </c>
      <c r="AJ4375" s="1">
        <v>41598.708333333336</v>
      </c>
      <c r="AK4375" s="1">
        <v>41576.333333333336</v>
      </c>
      <c r="AL4375" s="1">
        <v>41598.708333333336</v>
      </c>
      <c r="AM4375" s="1">
        <v>41630.333333333336</v>
      </c>
      <c r="AN4375" s="1">
        <v>41652.708333333336</v>
      </c>
      <c r="AP4375" t="s">
        <v>113</v>
      </c>
      <c r="AU4375" t="s">
        <v>9794</v>
      </c>
      <c r="AY4375" t="s">
        <v>106</v>
      </c>
      <c r="AZ4375">
        <v>0</v>
      </c>
      <c r="BA4375">
        <v>0</v>
      </c>
      <c r="BD4375" s="3">
        <v>41321.662499999999</v>
      </c>
      <c r="BE4375" s="3">
        <v>41321.663888888892</v>
      </c>
      <c r="BF4375" t="s">
        <v>115</v>
      </c>
      <c r="BG4375" t="s">
        <v>115</v>
      </c>
      <c r="BH4375">
        <v>8149</v>
      </c>
      <c r="BM4375">
        <v>43550</v>
      </c>
      <c r="BR4375" t="s">
        <v>116</v>
      </c>
      <c r="BS4375" t="s">
        <v>117</v>
      </c>
      <c r="BU4375">
        <v>1</v>
      </c>
      <c r="BV4375" t="s">
        <v>118</v>
      </c>
      <c r="BX4375" t="s">
        <v>119</v>
      </c>
      <c r="BY4375" t="s">
        <v>119</v>
      </c>
      <c r="BZ4375" t="s">
        <v>119</v>
      </c>
      <c r="CA4375">
        <v>1</v>
      </c>
      <c r="CC4375" t="s">
        <v>120</v>
      </c>
      <c r="CH4375">
        <v>540</v>
      </c>
      <c r="CI4375">
        <v>30530</v>
      </c>
      <c r="CJ4375" t="s">
        <v>106</v>
      </c>
      <c r="CK4375" t="s">
        <v>106</v>
      </c>
      <c r="CL4375">
        <v>10</v>
      </c>
      <c r="CM4375" t="s">
        <v>2889</v>
      </c>
      <c r="CO4375">
        <v>125246</v>
      </c>
      <c r="CQ4375">
        <v>0</v>
      </c>
      <c r="CR4375">
        <v>0</v>
      </c>
      <c r="CS4375">
        <v>0</v>
      </c>
      <c r="CY4375" t="s">
        <v>123</v>
      </c>
      <c r="CZ4375" t="s">
        <v>124</v>
      </c>
      <c r="DD4375" t="str" cm="1">
        <f t="array" ref="DD4375">TEXT(_xlfn.SEQUENCE(1, DATEDIF(AG4375, AH4375, "m") + 1, AG4375, 30), "YYYY-APMM")</f>
        <v>2013-AP10</v>
      </c>
      <c r="DN4375">
        <f t="shared" si="136"/>
        <v>1318.4</v>
      </c>
      <c r="DO4375" t="str">
        <f t="shared" si="137"/>
        <v>LABOR- SUBCONTRACTOR</v>
      </c>
    </row>
    <row r="4376" spans="1:119" x14ac:dyDescent="0.35">
      <c r="A4376" t="s">
        <v>105</v>
      </c>
      <c r="B4376">
        <v>503661</v>
      </c>
      <c r="C4376">
        <v>6359</v>
      </c>
      <c r="D4376">
        <v>125249</v>
      </c>
      <c r="E4376">
        <v>13662</v>
      </c>
      <c r="F4376">
        <v>0</v>
      </c>
      <c r="G4376" t="s">
        <v>106</v>
      </c>
      <c r="H4376" t="s">
        <v>106</v>
      </c>
      <c r="I4376" t="s">
        <v>106</v>
      </c>
      <c r="J4376" t="s">
        <v>107</v>
      </c>
      <c r="K4376" t="s">
        <v>108</v>
      </c>
      <c r="L4376" t="s">
        <v>109</v>
      </c>
      <c r="M4376" t="s">
        <v>110</v>
      </c>
      <c r="N4376" t="s">
        <v>9795</v>
      </c>
      <c r="O4376" t="s">
        <v>3008</v>
      </c>
      <c r="P4376">
        <v>8178</v>
      </c>
      <c r="Q4376">
        <v>360</v>
      </c>
      <c r="R4376">
        <v>216</v>
      </c>
      <c r="S4376">
        <v>200</v>
      </c>
      <c r="T4376">
        <v>0</v>
      </c>
      <c r="U4376">
        <v>296</v>
      </c>
      <c r="V4376">
        <v>296</v>
      </c>
      <c r="W4376">
        <v>200</v>
      </c>
      <c r="X4376">
        <v>0</v>
      </c>
      <c r="Y4376">
        <v>0</v>
      </c>
      <c r="Z4376">
        <v>0</v>
      </c>
      <c r="AD4376" s="1">
        <v>41638.333333333336</v>
      </c>
      <c r="AE4376" s="1">
        <v>41666.708333333336</v>
      </c>
      <c r="AG4376" s="1">
        <v>41584.333333333336</v>
      </c>
      <c r="AH4376" s="1">
        <v>41612.708333333336</v>
      </c>
      <c r="AI4376" s="1">
        <v>41584.333333333336</v>
      </c>
      <c r="AJ4376" s="1">
        <v>41612.708333333336</v>
      </c>
      <c r="AK4376" s="1">
        <v>41584.333333333336</v>
      </c>
      <c r="AL4376" s="1">
        <v>41612.708333333336</v>
      </c>
      <c r="AM4376" s="1">
        <v>41638.333333333336</v>
      </c>
      <c r="AN4376" s="1">
        <v>41666.708333333336</v>
      </c>
      <c r="AP4376" t="s">
        <v>113</v>
      </c>
      <c r="AU4376" t="s">
        <v>9796</v>
      </c>
      <c r="AY4376" t="s">
        <v>106</v>
      </c>
      <c r="AZ4376">
        <v>0</v>
      </c>
      <c r="BA4376">
        <v>0</v>
      </c>
      <c r="BD4376" s="3">
        <v>41321.662499999999</v>
      </c>
      <c r="BE4376" s="3">
        <v>41321.663888888892</v>
      </c>
      <c r="BF4376" t="s">
        <v>115</v>
      </c>
      <c r="BG4376" t="s">
        <v>115</v>
      </c>
      <c r="BH4376">
        <v>8149</v>
      </c>
      <c r="BM4376">
        <v>43550</v>
      </c>
      <c r="BR4376" t="s">
        <v>116</v>
      </c>
      <c r="BS4376" t="s">
        <v>117</v>
      </c>
      <c r="BU4376">
        <v>1</v>
      </c>
      <c r="BV4376" t="s">
        <v>118</v>
      </c>
      <c r="BX4376" t="s">
        <v>119</v>
      </c>
      <c r="BY4376" t="s">
        <v>119</v>
      </c>
      <c r="BZ4376" t="s">
        <v>119</v>
      </c>
      <c r="CA4376">
        <v>1</v>
      </c>
      <c r="CC4376" t="s">
        <v>120</v>
      </c>
      <c r="CH4376">
        <v>540</v>
      </c>
      <c r="CI4376">
        <v>30530</v>
      </c>
      <c r="CJ4376" t="s">
        <v>106</v>
      </c>
      <c r="CK4376" t="s">
        <v>106</v>
      </c>
      <c r="CL4376">
        <v>10</v>
      </c>
      <c r="CM4376" t="s">
        <v>2889</v>
      </c>
      <c r="CO4376">
        <v>125246</v>
      </c>
      <c r="CQ4376">
        <v>0</v>
      </c>
      <c r="CR4376">
        <v>0</v>
      </c>
      <c r="CS4376">
        <v>0</v>
      </c>
      <c r="CY4376" t="s">
        <v>123</v>
      </c>
      <c r="CZ4376" t="s">
        <v>124</v>
      </c>
      <c r="DD4376" t="str" cm="1">
        <f t="array" ref="DD4376">TEXT(_xlfn.SEQUENCE(1, DATEDIF(AG4376, AH4376, "m") + 1, AG4376, 30), "YYYY-APMM")</f>
        <v>2013-AP11</v>
      </c>
      <c r="DN4376">
        <f t="shared" si="136"/>
        <v>296</v>
      </c>
      <c r="DO4376" t="str">
        <f t="shared" si="137"/>
        <v>LABOR- SUBCONTRACTOR</v>
      </c>
    </row>
    <row r="4377" spans="1:119" x14ac:dyDescent="0.35">
      <c r="A4377" t="s">
        <v>105</v>
      </c>
      <c r="B4377">
        <v>503662</v>
      </c>
      <c r="C4377">
        <v>6359</v>
      </c>
      <c r="D4377">
        <v>125249</v>
      </c>
      <c r="E4377">
        <v>13662</v>
      </c>
      <c r="F4377">
        <v>0</v>
      </c>
      <c r="G4377" t="s">
        <v>106</v>
      </c>
      <c r="H4377" t="s">
        <v>106</v>
      </c>
      <c r="I4377" t="s">
        <v>106</v>
      </c>
      <c r="J4377" t="s">
        <v>107</v>
      </c>
      <c r="K4377" t="s">
        <v>108</v>
      </c>
      <c r="L4377" t="s">
        <v>109</v>
      </c>
      <c r="M4377" t="s">
        <v>110</v>
      </c>
      <c r="N4377" t="s">
        <v>9797</v>
      </c>
      <c r="O4377" t="s">
        <v>3011</v>
      </c>
      <c r="P4377">
        <v>8178</v>
      </c>
      <c r="Q4377">
        <v>144</v>
      </c>
      <c r="R4377">
        <v>0</v>
      </c>
      <c r="S4377">
        <v>160</v>
      </c>
      <c r="T4377">
        <v>0</v>
      </c>
      <c r="U4377">
        <v>227.2</v>
      </c>
      <c r="V4377">
        <v>227.2</v>
      </c>
      <c r="W4377">
        <v>160</v>
      </c>
      <c r="X4377">
        <v>0</v>
      </c>
      <c r="Y4377">
        <v>0</v>
      </c>
      <c r="Z4377">
        <v>0</v>
      </c>
      <c r="AD4377" s="1">
        <v>41675.333333333336</v>
      </c>
      <c r="AE4377" s="1">
        <v>41699.708333333336</v>
      </c>
      <c r="AG4377" s="1">
        <v>41654.333333333336</v>
      </c>
      <c r="AH4377" s="1">
        <v>41676.708333333336</v>
      </c>
      <c r="AI4377" s="1">
        <v>41654.333333333336</v>
      </c>
      <c r="AJ4377" s="1">
        <v>41676.708333333336</v>
      </c>
      <c r="AK4377" s="1">
        <v>41654.333333333336</v>
      </c>
      <c r="AL4377" s="1">
        <v>41676.708333333336</v>
      </c>
      <c r="AM4377" s="1">
        <v>41675.333333333336</v>
      </c>
      <c r="AN4377" s="1">
        <v>41699.708333333336</v>
      </c>
      <c r="AP4377" t="s">
        <v>113</v>
      </c>
      <c r="AU4377" t="s">
        <v>9798</v>
      </c>
      <c r="AY4377" t="s">
        <v>106</v>
      </c>
      <c r="AZ4377">
        <v>0</v>
      </c>
      <c r="BA4377">
        <v>0</v>
      </c>
      <c r="BD4377" s="3">
        <v>41321.662499999999</v>
      </c>
      <c r="BE4377" s="3">
        <v>41321.663888888892</v>
      </c>
      <c r="BF4377" t="s">
        <v>115</v>
      </c>
      <c r="BG4377" t="s">
        <v>115</v>
      </c>
      <c r="BH4377">
        <v>8149</v>
      </c>
      <c r="BM4377">
        <v>43550</v>
      </c>
      <c r="BR4377" t="s">
        <v>116</v>
      </c>
      <c r="BS4377" t="s">
        <v>117</v>
      </c>
      <c r="BU4377">
        <v>1</v>
      </c>
      <c r="BV4377" t="s">
        <v>118</v>
      </c>
      <c r="BX4377" t="s">
        <v>119</v>
      </c>
      <c r="BY4377" t="s">
        <v>119</v>
      </c>
      <c r="BZ4377" t="s">
        <v>119</v>
      </c>
      <c r="CA4377">
        <v>1</v>
      </c>
      <c r="CC4377" t="s">
        <v>120</v>
      </c>
      <c r="CH4377">
        <v>540</v>
      </c>
      <c r="CI4377">
        <v>30530</v>
      </c>
      <c r="CJ4377" t="s">
        <v>106</v>
      </c>
      <c r="CK4377" t="s">
        <v>106</v>
      </c>
      <c r="CL4377">
        <v>10</v>
      </c>
      <c r="CM4377" t="s">
        <v>2889</v>
      </c>
      <c r="CO4377">
        <v>125246</v>
      </c>
      <c r="CQ4377">
        <v>0</v>
      </c>
      <c r="CR4377">
        <v>0</v>
      </c>
      <c r="CS4377">
        <v>0</v>
      </c>
      <c r="CY4377" t="s">
        <v>123</v>
      </c>
      <c r="CZ4377" t="s">
        <v>124</v>
      </c>
      <c r="DD4377" t="str" cm="1">
        <f t="array" ref="DD4377">TEXT(_xlfn.SEQUENCE(1, DATEDIF(AG4377, AH4377, "m") + 1, AG4377, 30), "YYYY-APMM")</f>
        <v>2014-AP01</v>
      </c>
      <c r="DN4377">
        <f t="shared" si="136"/>
        <v>227.2</v>
      </c>
      <c r="DO4377" t="str">
        <f t="shared" si="137"/>
        <v>LABOR- SUBCONTRACTOR</v>
      </c>
    </row>
    <row r="4378" spans="1:119" x14ac:dyDescent="0.35">
      <c r="A4378" t="s">
        <v>105</v>
      </c>
      <c r="B4378">
        <v>503663</v>
      </c>
      <c r="C4378">
        <v>6359</v>
      </c>
      <c r="D4378">
        <v>125249</v>
      </c>
      <c r="E4378">
        <v>13662</v>
      </c>
      <c r="F4378">
        <v>0</v>
      </c>
      <c r="G4378" t="s">
        <v>106</v>
      </c>
      <c r="H4378" t="s">
        <v>106</v>
      </c>
      <c r="I4378" t="s">
        <v>106</v>
      </c>
      <c r="J4378" t="s">
        <v>107</v>
      </c>
      <c r="K4378" t="s">
        <v>108</v>
      </c>
      <c r="L4378" t="s">
        <v>109</v>
      </c>
      <c r="M4378" t="s">
        <v>110</v>
      </c>
      <c r="N4378" t="s">
        <v>9799</v>
      </c>
      <c r="O4378" t="s">
        <v>3014</v>
      </c>
      <c r="P4378">
        <v>8178</v>
      </c>
      <c r="Q4378">
        <v>200</v>
      </c>
      <c r="R4378">
        <v>0</v>
      </c>
      <c r="S4378">
        <v>200</v>
      </c>
      <c r="T4378">
        <v>0</v>
      </c>
      <c r="U4378">
        <v>1651.2</v>
      </c>
      <c r="V4378">
        <v>1651.2</v>
      </c>
      <c r="W4378">
        <v>200</v>
      </c>
      <c r="X4378">
        <v>0</v>
      </c>
      <c r="Y4378">
        <v>0</v>
      </c>
      <c r="Z4378">
        <v>0</v>
      </c>
      <c r="AD4378" s="1">
        <v>41696.333333333336</v>
      </c>
      <c r="AE4378" s="1">
        <v>41724.708333333336</v>
      </c>
      <c r="AG4378" s="1">
        <v>41666.333333333336</v>
      </c>
      <c r="AH4378" s="1">
        <v>41695.708333333336</v>
      </c>
      <c r="AI4378" s="1">
        <v>41666.333333333336</v>
      </c>
      <c r="AJ4378" s="1">
        <v>41695.708333333336</v>
      </c>
      <c r="AK4378" s="1">
        <v>41666.333333333336</v>
      </c>
      <c r="AL4378" s="1">
        <v>41695.708333333336</v>
      </c>
      <c r="AM4378" s="1">
        <v>41696.333333333336</v>
      </c>
      <c r="AN4378" s="1">
        <v>41724.708333333336</v>
      </c>
      <c r="AP4378" t="s">
        <v>113</v>
      </c>
      <c r="AU4378" t="s">
        <v>9800</v>
      </c>
      <c r="AY4378" t="s">
        <v>106</v>
      </c>
      <c r="AZ4378">
        <v>0</v>
      </c>
      <c r="BA4378">
        <v>0</v>
      </c>
      <c r="BD4378" s="3">
        <v>41321.662499999999</v>
      </c>
      <c r="BE4378" s="3">
        <v>41321.663888888892</v>
      </c>
      <c r="BF4378" t="s">
        <v>115</v>
      </c>
      <c r="BG4378" t="s">
        <v>115</v>
      </c>
      <c r="BH4378">
        <v>8149</v>
      </c>
      <c r="BM4378">
        <v>43550</v>
      </c>
      <c r="BR4378" t="s">
        <v>116</v>
      </c>
      <c r="BS4378" t="s">
        <v>117</v>
      </c>
      <c r="BU4378">
        <v>1</v>
      </c>
      <c r="BV4378" t="s">
        <v>118</v>
      </c>
      <c r="BX4378" t="s">
        <v>119</v>
      </c>
      <c r="BY4378" t="s">
        <v>119</v>
      </c>
      <c r="BZ4378" t="s">
        <v>119</v>
      </c>
      <c r="CA4378">
        <v>1</v>
      </c>
      <c r="CC4378" t="s">
        <v>120</v>
      </c>
      <c r="CH4378">
        <v>540</v>
      </c>
      <c r="CI4378">
        <v>30530</v>
      </c>
      <c r="CJ4378" t="s">
        <v>106</v>
      </c>
      <c r="CK4378" t="s">
        <v>106</v>
      </c>
      <c r="CL4378">
        <v>10</v>
      </c>
      <c r="CM4378" t="s">
        <v>2889</v>
      </c>
      <c r="CO4378">
        <v>125246</v>
      </c>
      <c r="CQ4378">
        <v>0</v>
      </c>
      <c r="CR4378">
        <v>0</v>
      </c>
      <c r="CS4378">
        <v>0</v>
      </c>
      <c r="CY4378" t="s">
        <v>123</v>
      </c>
      <c r="CZ4378" t="s">
        <v>124</v>
      </c>
      <c r="DD4378" t="str" cm="1">
        <f t="array" ref="DD4378">TEXT(_xlfn.SEQUENCE(1, DATEDIF(AG4378, AH4378, "m") + 1, AG4378, 30), "YYYY-APMM")</f>
        <v>2014-AP01</v>
      </c>
      <c r="DN4378">
        <f t="shared" si="136"/>
        <v>1651.2</v>
      </c>
      <c r="DO4378" t="str">
        <f t="shared" si="137"/>
        <v>LABOR- SUBCONTRACTOR</v>
      </c>
    </row>
    <row r="4379" spans="1:119" x14ac:dyDescent="0.35">
      <c r="A4379" t="s">
        <v>105</v>
      </c>
      <c r="B4379">
        <v>503664</v>
      </c>
      <c r="C4379">
        <v>6359</v>
      </c>
      <c r="D4379">
        <v>125249</v>
      </c>
      <c r="E4379">
        <v>13662</v>
      </c>
      <c r="F4379">
        <v>0</v>
      </c>
      <c r="G4379" t="s">
        <v>106</v>
      </c>
      <c r="H4379" t="s">
        <v>106</v>
      </c>
      <c r="I4379" t="s">
        <v>106</v>
      </c>
      <c r="J4379" t="s">
        <v>107</v>
      </c>
      <c r="K4379" t="s">
        <v>108</v>
      </c>
      <c r="L4379" t="s">
        <v>109</v>
      </c>
      <c r="M4379" t="s">
        <v>110</v>
      </c>
      <c r="N4379" t="s">
        <v>9801</v>
      </c>
      <c r="O4379" t="s">
        <v>3017</v>
      </c>
      <c r="P4379">
        <v>8178</v>
      </c>
      <c r="Q4379">
        <v>240</v>
      </c>
      <c r="R4379">
        <v>0</v>
      </c>
      <c r="S4379">
        <v>200</v>
      </c>
      <c r="T4379">
        <v>0</v>
      </c>
      <c r="U4379">
        <v>1075.2</v>
      </c>
      <c r="V4379">
        <v>1075.2</v>
      </c>
      <c r="W4379">
        <v>200</v>
      </c>
      <c r="X4379">
        <v>0</v>
      </c>
      <c r="Y4379">
        <v>0</v>
      </c>
      <c r="Z4379">
        <v>0</v>
      </c>
      <c r="AD4379" s="1">
        <v>41685.333333333336</v>
      </c>
      <c r="AE4379" s="1">
        <v>41713.708333333336</v>
      </c>
      <c r="AG4379" s="1">
        <v>41648.333333333336</v>
      </c>
      <c r="AH4379" s="1">
        <v>41676.708333333336</v>
      </c>
      <c r="AI4379" s="1">
        <v>41648.333333333336</v>
      </c>
      <c r="AJ4379" s="1">
        <v>41676.708333333336</v>
      </c>
      <c r="AK4379" s="1">
        <v>41648.333333333336</v>
      </c>
      <c r="AL4379" s="1">
        <v>41676.708333333336</v>
      </c>
      <c r="AM4379" s="1">
        <v>41685.333333333336</v>
      </c>
      <c r="AN4379" s="1">
        <v>41713.708333333336</v>
      </c>
      <c r="AP4379" t="s">
        <v>113</v>
      </c>
      <c r="AU4379" t="s">
        <v>9802</v>
      </c>
      <c r="AY4379" t="s">
        <v>106</v>
      </c>
      <c r="AZ4379">
        <v>0</v>
      </c>
      <c r="BA4379">
        <v>0</v>
      </c>
      <c r="BD4379" s="3">
        <v>41321.662499999999</v>
      </c>
      <c r="BE4379" s="3">
        <v>41321.663888888892</v>
      </c>
      <c r="BF4379" t="s">
        <v>115</v>
      </c>
      <c r="BG4379" t="s">
        <v>115</v>
      </c>
      <c r="BH4379">
        <v>8149</v>
      </c>
      <c r="BM4379">
        <v>43550</v>
      </c>
      <c r="BR4379" t="s">
        <v>116</v>
      </c>
      <c r="BS4379" t="s">
        <v>117</v>
      </c>
      <c r="BU4379">
        <v>1</v>
      </c>
      <c r="BV4379" t="s">
        <v>118</v>
      </c>
      <c r="BX4379" t="s">
        <v>119</v>
      </c>
      <c r="BY4379" t="s">
        <v>119</v>
      </c>
      <c r="BZ4379" t="s">
        <v>119</v>
      </c>
      <c r="CA4379">
        <v>1</v>
      </c>
      <c r="CC4379" t="s">
        <v>120</v>
      </c>
      <c r="CH4379">
        <v>540</v>
      </c>
      <c r="CI4379">
        <v>30530</v>
      </c>
      <c r="CJ4379" t="s">
        <v>106</v>
      </c>
      <c r="CK4379" t="s">
        <v>106</v>
      </c>
      <c r="CL4379">
        <v>10</v>
      </c>
      <c r="CM4379" t="s">
        <v>2889</v>
      </c>
      <c r="CO4379">
        <v>125246</v>
      </c>
      <c r="CQ4379">
        <v>0</v>
      </c>
      <c r="CR4379">
        <v>0</v>
      </c>
      <c r="CS4379">
        <v>0</v>
      </c>
      <c r="CY4379" t="s">
        <v>123</v>
      </c>
      <c r="CZ4379" t="s">
        <v>124</v>
      </c>
      <c r="DD4379" t="str" cm="1">
        <f t="array" ref="DD4379">TEXT(_xlfn.SEQUENCE(1, DATEDIF(AG4379, AH4379, "m") + 1, AG4379, 30), "YYYY-APMM")</f>
        <v>2014-AP01</v>
      </c>
      <c r="DN4379">
        <f t="shared" si="136"/>
        <v>1075.2</v>
      </c>
      <c r="DO4379" t="str">
        <f t="shared" si="137"/>
        <v>LABOR- SUBCONTRACTOR</v>
      </c>
    </row>
    <row r="4380" spans="1:119" x14ac:dyDescent="0.35">
      <c r="A4380" t="s">
        <v>105</v>
      </c>
      <c r="B4380">
        <v>503665</v>
      </c>
      <c r="C4380">
        <v>6359</v>
      </c>
      <c r="D4380">
        <v>125249</v>
      </c>
      <c r="E4380">
        <v>13662</v>
      </c>
      <c r="F4380">
        <v>0</v>
      </c>
      <c r="G4380" t="s">
        <v>106</v>
      </c>
      <c r="H4380" t="s">
        <v>106</v>
      </c>
      <c r="I4380" t="s">
        <v>106</v>
      </c>
      <c r="J4380" t="s">
        <v>107</v>
      </c>
      <c r="K4380" t="s">
        <v>108</v>
      </c>
      <c r="L4380" t="s">
        <v>109</v>
      </c>
      <c r="M4380" t="s">
        <v>110</v>
      </c>
      <c r="N4380" t="s">
        <v>9803</v>
      </c>
      <c r="O4380" t="s">
        <v>3020</v>
      </c>
      <c r="P4380">
        <v>8178</v>
      </c>
      <c r="Q4380">
        <v>144</v>
      </c>
      <c r="R4380">
        <v>40</v>
      </c>
      <c r="S4380">
        <v>160</v>
      </c>
      <c r="T4380">
        <v>0</v>
      </c>
      <c r="U4380">
        <v>520</v>
      </c>
      <c r="V4380">
        <v>520</v>
      </c>
      <c r="W4380">
        <v>160</v>
      </c>
      <c r="X4380">
        <v>0</v>
      </c>
      <c r="Y4380">
        <v>0</v>
      </c>
      <c r="Z4380">
        <v>0</v>
      </c>
      <c r="AD4380" s="1">
        <v>41688.333333333336</v>
      </c>
      <c r="AE4380" s="1">
        <v>41710.708333333336</v>
      </c>
      <c r="AG4380" s="1">
        <v>41666.333333333336</v>
      </c>
      <c r="AH4380" s="1">
        <v>41689.708333333336</v>
      </c>
      <c r="AI4380" s="1">
        <v>41666.333333333336</v>
      </c>
      <c r="AJ4380" s="1">
        <v>41689.708333333336</v>
      </c>
      <c r="AK4380" s="1">
        <v>41666.333333333336</v>
      </c>
      <c r="AL4380" s="1">
        <v>41689.708333333336</v>
      </c>
      <c r="AM4380" s="1">
        <v>41688.333333333336</v>
      </c>
      <c r="AN4380" s="1">
        <v>41710.708333333336</v>
      </c>
      <c r="AP4380" t="s">
        <v>113</v>
      </c>
      <c r="AU4380" t="s">
        <v>9804</v>
      </c>
      <c r="AY4380" t="s">
        <v>106</v>
      </c>
      <c r="AZ4380">
        <v>0</v>
      </c>
      <c r="BA4380">
        <v>0</v>
      </c>
      <c r="BD4380" s="3">
        <v>41321.662499999999</v>
      </c>
      <c r="BE4380" s="3">
        <v>41321.663888888892</v>
      </c>
      <c r="BF4380" t="s">
        <v>115</v>
      </c>
      <c r="BG4380" t="s">
        <v>115</v>
      </c>
      <c r="BH4380">
        <v>8149</v>
      </c>
      <c r="BM4380">
        <v>43550</v>
      </c>
      <c r="BR4380" t="s">
        <v>116</v>
      </c>
      <c r="BS4380" t="s">
        <v>117</v>
      </c>
      <c r="BU4380">
        <v>1</v>
      </c>
      <c r="BV4380" t="s">
        <v>118</v>
      </c>
      <c r="BX4380" t="s">
        <v>119</v>
      </c>
      <c r="BY4380" t="s">
        <v>119</v>
      </c>
      <c r="BZ4380" t="s">
        <v>119</v>
      </c>
      <c r="CA4380">
        <v>1</v>
      </c>
      <c r="CC4380" t="s">
        <v>120</v>
      </c>
      <c r="CH4380">
        <v>540</v>
      </c>
      <c r="CI4380">
        <v>30530</v>
      </c>
      <c r="CJ4380" t="s">
        <v>106</v>
      </c>
      <c r="CK4380" t="s">
        <v>106</v>
      </c>
      <c r="CL4380">
        <v>10</v>
      </c>
      <c r="CM4380" t="s">
        <v>2889</v>
      </c>
      <c r="CO4380">
        <v>125246</v>
      </c>
      <c r="CQ4380">
        <v>0</v>
      </c>
      <c r="CR4380">
        <v>0</v>
      </c>
      <c r="CS4380">
        <v>0</v>
      </c>
      <c r="CY4380" t="s">
        <v>123</v>
      </c>
      <c r="CZ4380" t="s">
        <v>124</v>
      </c>
      <c r="DD4380" t="str" cm="1">
        <f t="array" ref="DD4380">TEXT(_xlfn.SEQUENCE(1, DATEDIF(AG4380, AH4380, "m") + 1, AG4380, 30), "YYYY-APMM")</f>
        <v>2014-AP01</v>
      </c>
      <c r="DN4380">
        <f t="shared" si="136"/>
        <v>520</v>
      </c>
      <c r="DO4380" t="str">
        <f t="shared" si="137"/>
        <v>LABOR- SUBCONTRACTOR</v>
      </c>
    </row>
    <row r="4381" spans="1:119" x14ac:dyDescent="0.35">
      <c r="A4381" t="s">
        <v>105</v>
      </c>
      <c r="B4381">
        <v>503666</v>
      </c>
      <c r="C4381">
        <v>6359</v>
      </c>
      <c r="D4381">
        <v>125251</v>
      </c>
      <c r="E4381">
        <v>13662</v>
      </c>
      <c r="F4381">
        <v>0</v>
      </c>
      <c r="G4381" t="s">
        <v>106</v>
      </c>
      <c r="H4381" t="s">
        <v>106</v>
      </c>
      <c r="I4381" t="s">
        <v>106</v>
      </c>
      <c r="J4381" t="s">
        <v>107</v>
      </c>
      <c r="K4381" t="s">
        <v>108</v>
      </c>
      <c r="L4381" t="s">
        <v>109</v>
      </c>
      <c r="M4381" t="s">
        <v>110</v>
      </c>
      <c r="N4381" t="s">
        <v>9805</v>
      </c>
      <c r="O4381" t="s">
        <v>3043</v>
      </c>
      <c r="P4381">
        <v>8178</v>
      </c>
      <c r="Q4381">
        <v>272</v>
      </c>
      <c r="R4381">
        <v>0</v>
      </c>
      <c r="S4381">
        <v>200</v>
      </c>
      <c r="T4381">
        <v>0</v>
      </c>
      <c r="U4381">
        <v>409.6</v>
      </c>
      <c r="V4381">
        <v>409.6</v>
      </c>
      <c r="W4381">
        <v>200</v>
      </c>
      <c r="X4381">
        <v>0</v>
      </c>
      <c r="Y4381">
        <v>0</v>
      </c>
      <c r="Z4381">
        <v>0</v>
      </c>
      <c r="AD4381" s="1">
        <v>41714.333333333336</v>
      </c>
      <c r="AE4381" s="1">
        <v>41742.708333333336</v>
      </c>
      <c r="AG4381" s="1">
        <v>41673.333333333336</v>
      </c>
      <c r="AH4381" s="1">
        <v>41702.708333333336</v>
      </c>
      <c r="AI4381" s="1">
        <v>41673.333333333336</v>
      </c>
      <c r="AJ4381" s="1">
        <v>41702.708333333336</v>
      </c>
      <c r="AK4381" s="1">
        <v>41673.333333333336</v>
      </c>
      <c r="AL4381" s="1">
        <v>41702.708333333336</v>
      </c>
      <c r="AM4381" s="1">
        <v>41714.333333333336</v>
      </c>
      <c r="AN4381" s="1">
        <v>41742.708333333336</v>
      </c>
      <c r="AP4381" t="s">
        <v>113</v>
      </c>
      <c r="AU4381" t="s">
        <v>9806</v>
      </c>
      <c r="AY4381" t="s">
        <v>106</v>
      </c>
      <c r="AZ4381">
        <v>0</v>
      </c>
      <c r="BA4381">
        <v>0</v>
      </c>
      <c r="BD4381" s="3">
        <v>41321.662499999999</v>
      </c>
      <c r="BE4381" s="3">
        <v>41321.663888888892</v>
      </c>
      <c r="BF4381" t="s">
        <v>115</v>
      </c>
      <c r="BG4381" t="s">
        <v>115</v>
      </c>
      <c r="BH4381">
        <v>8149</v>
      </c>
      <c r="BM4381">
        <v>43550</v>
      </c>
      <c r="BR4381" t="s">
        <v>116</v>
      </c>
      <c r="BS4381" t="s">
        <v>117</v>
      </c>
      <c r="BU4381">
        <v>1</v>
      </c>
      <c r="BV4381" t="s">
        <v>118</v>
      </c>
      <c r="BX4381" t="s">
        <v>119</v>
      </c>
      <c r="BY4381" t="s">
        <v>119</v>
      </c>
      <c r="BZ4381" t="s">
        <v>119</v>
      </c>
      <c r="CA4381">
        <v>1</v>
      </c>
      <c r="CC4381" t="s">
        <v>120</v>
      </c>
      <c r="CH4381">
        <v>540</v>
      </c>
      <c r="CI4381">
        <v>30630</v>
      </c>
      <c r="CJ4381" t="s">
        <v>106</v>
      </c>
      <c r="CK4381" t="s">
        <v>106</v>
      </c>
      <c r="CL4381">
        <v>20</v>
      </c>
      <c r="CM4381" t="s">
        <v>2867</v>
      </c>
      <c r="CO4381">
        <v>125250</v>
      </c>
      <c r="CQ4381">
        <v>0</v>
      </c>
      <c r="CR4381">
        <v>0</v>
      </c>
      <c r="CS4381">
        <v>0</v>
      </c>
      <c r="CY4381" t="s">
        <v>123</v>
      </c>
      <c r="CZ4381" t="s">
        <v>124</v>
      </c>
      <c r="DD4381" t="str" cm="1">
        <f t="array" ref="DD4381:DE4381">TEXT(_xlfn.SEQUENCE(1, DATEDIF(AG4381, AH4381, "m") + 1, AG4381, 30), "YYYY-APMM")</f>
        <v>2014-AP02</v>
      </c>
      <c r="DE4381" t="str">
        <v>2014-AP03</v>
      </c>
      <c r="DN4381">
        <f t="shared" si="136"/>
        <v>204.8</v>
      </c>
      <c r="DO4381" t="str">
        <f t="shared" si="137"/>
        <v>LABOR- SUBCONTRACTOR</v>
      </c>
    </row>
    <row r="4382" spans="1:119" x14ac:dyDescent="0.35">
      <c r="A4382" t="s">
        <v>105</v>
      </c>
      <c r="B4382">
        <v>503667</v>
      </c>
      <c r="C4382">
        <v>6359</v>
      </c>
      <c r="D4382">
        <v>125251</v>
      </c>
      <c r="E4382">
        <v>13662</v>
      </c>
      <c r="F4382">
        <v>0</v>
      </c>
      <c r="G4382" t="s">
        <v>106</v>
      </c>
      <c r="H4382" t="s">
        <v>106</v>
      </c>
      <c r="I4382" t="s">
        <v>106</v>
      </c>
      <c r="J4382" t="s">
        <v>107</v>
      </c>
      <c r="K4382" t="s">
        <v>108</v>
      </c>
      <c r="L4382" t="s">
        <v>109</v>
      </c>
      <c r="M4382" t="s">
        <v>110</v>
      </c>
      <c r="N4382" t="s">
        <v>9807</v>
      </c>
      <c r="O4382" t="s">
        <v>3045</v>
      </c>
      <c r="P4382">
        <v>8178</v>
      </c>
      <c r="Q4382">
        <v>24</v>
      </c>
      <c r="R4382">
        <v>0</v>
      </c>
      <c r="S4382">
        <v>200</v>
      </c>
      <c r="T4382">
        <v>0</v>
      </c>
      <c r="U4382">
        <v>568</v>
      </c>
      <c r="V4382">
        <v>568</v>
      </c>
      <c r="W4382">
        <v>200</v>
      </c>
      <c r="X4382">
        <v>0</v>
      </c>
      <c r="Y4382">
        <v>0</v>
      </c>
      <c r="Z4382">
        <v>0</v>
      </c>
      <c r="AD4382" s="1">
        <v>41720.333333333336</v>
      </c>
      <c r="AE4382" s="1">
        <v>41748.708333333336</v>
      </c>
      <c r="AG4382" s="1">
        <v>41716.333333333336</v>
      </c>
      <c r="AH4382" s="1">
        <v>41744.708333333336</v>
      </c>
      <c r="AI4382" s="1">
        <v>41716.333333333336</v>
      </c>
      <c r="AJ4382" s="1">
        <v>41744.708333333336</v>
      </c>
      <c r="AK4382" s="1">
        <v>41716.333333333336</v>
      </c>
      <c r="AL4382" s="1">
        <v>41744.708333333336</v>
      </c>
      <c r="AM4382" s="1">
        <v>41720.333333333336</v>
      </c>
      <c r="AN4382" s="1">
        <v>41748.708333333336</v>
      </c>
      <c r="AP4382" t="s">
        <v>113</v>
      </c>
      <c r="AU4382" t="s">
        <v>9808</v>
      </c>
      <c r="AY4382" t="s">
        <v>106</v>
      </c>
      <c r="AZ4382">
        <v>0</v>
      </c>
      <c r="BA4382">
        <v>0</v>
      </c>
      <c r="BD4382" s="3">
        <v>41321.662499999999</v>
      </c>
      <c r="BE4382" s="3">
        <v>41321.663888888892</v>
      </c>
      <c r="BF4382" t="s">
        <v>115</v>
      </c>
      <c r="BG4382" t="s">
        <v>115</v>
      </c>
      <c r="BH4382">
        <v>8149</v>
      </c>
      <c r="BM4382">
        <v>43550</v>
      </c>
      <c r="BR4382" t="s">
        <v>116</v>
      </c>
      <c r="BS4382" t="s">
        <v>117</v>
      </c>
      <c r="BU4382">
        <v>1</v>
      </c>
      <c r="BV4382" t="s">
        <v>118</v>
      </c>
      <c r="BX4382" t="s">
        <v>119</v>
      </c>
      <c r="BY4382" t="s">
        <v>119</v>
      </c>
      <c r="BZ4382" t="s">
        <v>119</v>
      </c>
      <c r="CA4382">
        <v>1</v>
      </c>
      <c r="CC4382" t="s">
        <v>120</v>
      </c>
      <c r="CH4382">
        <v>540</v>
      </c>
      <c r="CI4382">
        <v>30630</v>
      </c>
      <c r="CJ4382" t="s">
        <v>106</v>
      </c>
      <c r="CK4382" t="s">
        <v>106</v>
      </c>
      <c r="CL4382">
        <v>20</v>
      </c>
      <c r="CM4382" t="s">
        <v>2867</v>
      </c>
      <c r="CO4382">
        <v>125250</v>
      </c>
      <c r="CQ4382">
        <v>0</v>
      </c>
      <c r="CR4382">
        <v>0</v>
      </c>
      <c r="CS4382">
        <v>0</v>
      </c>
      <c r="CY4382" t="s">
        <v>123</v>
      </c>
      <c r="CZ4382" t="s">
        <v>124</v>
      </c>
      <c r="DD4382" t="str" cm="1">
        <f t="array" ref="DD4382">TEXT(_xlfn.SEQUENCE(1, DATEDIF(AG4382, AH4382, "m") + 1, AG4382, 30), "YYYY-APMM")</f>
        <v>2014-AP03</v>
      </c>
      <c r="DN4382">
        <f t="shared" si="136"/>
        <v>568</v>
      </c>
      <c r="DO4382" t="str">
        <f t="shared" si="137"/>
        <v>LABOR- SUBCONTRACTOR</v>
      </c>
    </row>
    <row r="4383" spans="1:119" x14ac:dyDescent="0.35">
      <c r="A4383" t="s">
        <v>105</v>
      </c>
      <c r="B4383">
        <v>503668</v>
      </c>
      <c r="C4383">
        <v>6359</v>
      </c>
      <c r="D4383">
        <v>125252</v>
      </c>
      <c r="E4383">
        <v>13662</v>
      </c>
      <c r="F4383">
        <v>0</v>
      </c>
      <c r="G4383" t="s">
        <v>106</v>
      </c>
      <c r="H4383" t="s">
        <v>106</v>
      </c>
      <c r="I4383" t="s">
        <v>106</v>
      </c>
      <c r="J4383" t="s">
        <v>107</v>
      </c>
      <c r="K4383" t="s">
        <v>108</v>
      </c>
      <c r="L4383" t="s">
        <v>109</v>
      </c>
      <c r="M4383" t="s">
        <v>110</v>
      </c>
      <c r="N4383" t="s">
        <v>9809</v>
      </c>
      <c r="O4383" t="s">
        <v>3048</v>
      </c>
      <c r="P4383">
        <v>8178</v>
      </c>
      <c r="Q4383">
        <v>392</v>
      </c>
      <c r="R4383">
        <v>40</v>
      </c>
      <c r="S4383">
        <v>160</v>
      </c>
      <c r="T4383">
        <v>0</v>
      </c>
      <c r="U4383">
        <v>977.6</v>
      </c>
      <c r="V4383">
        <v>977.6</v>
      </c>
      <c r="W4383">
        <v>160</v>
      </c>
      <c r="X4383">
        <v>0</v>
      </c>
      <c r="Y4383">
        <v>0</v>
      </c>
      <c r="Z4383">
        <v>0</v>
      </c>
      <c r="AD4383" s="1">
        <v>41653.333333333336</v>
      </c>
      <c r="AE4383" s="1">
        <v>41675.708333333336</v>
      </c>
      <c r="AG4383" s="1">
        <v>41595.333333333336</v>
      </c>
      <c r="AH4383" s="1">
        <v>41617.708333333336</v>
      </c>
      <c r="AI4383" s="1">
        <v>41595.333333333336</v>
      </c>
      <c r="AJ4383" s="1">
        <v>41617.708333333336</v>
      </c>
      <c r="AK4383" s="1">
        <v>41595.333333333336</v>
      </c>
      <c r="AL4383" s="1">
        <v>41617.708333333336</v>
      </c>
      <c r="AM4383" s="1">
        <v>41653.333333333336</v>
      </c>
      <c r="AN4383" s="1">
        <v>41675.708333333336</v>
      </c>
      <c r="AP4383" t="s">
        <v>113</v>
      </c>
      <c r="AU4383" t="s">
        <v>9810</v>
      </c>
      <c r="AY4383" t="s">
        <v>106</v>
      </c>
      <c r="AZ4383">
        <v>0</v>
      </c>
      <c r="BA4383">
        <v>0</v>
      </c>
      <c r="BD4383" s="3">
        <v>41321.662499999999</v>
      </c>
      <c r="BE4383" s="3">
        <v>41321.663888888892</v>
      </c>
      <c r="BF4383" t="s">
        <v>115</v>
      </c>
      <c r="BG4383" t="s">
        <v>115</v>
      </c>
      <c r="BH4383">
        <v>8149</v>
      </c>
      <c r="BM4383">
        <v>43550</v>
      </c>
      <c r="BR4383" t="s">
        <v>116</v>
      </c>
      <c r="BS4383" t="s">
        <v>117</v>
      </c>
      <c r="BU4383">
        <v>1</v>
      </c>
      <c r="BV4383" t="s">
        <v>118</v>
      </c>
      <c r="BX4383" t="s">
        <v>119</v>
      </c>
      <c r="BY4383" t="s">
        <v>119</v>
      </c>
      <c r="BZ4383" t="s">
        <v>119</v>
      </c>
      <c r="CA4383">
        <v>1</v>
      </c>
      <c r="CC4383" t="s">
        <v>120</v>
      </c>
      <c r="CH4383">
        <v>540</v>
      </c>
      <c r="CI4383">
        <v>30610</v>
      </c>
      <c r="CJ4383" t="s">
        <v>106</v>
      </c>
      <c r="CK4383" t="s">
        <v>106</v>
      </c>
      <c r="CL4383">
        <v>10</v>
      </c>
      <c r="CM4383" t="s">
        <v>2889</v>
      </c>
      <c r="CO4383">
        <v>125250</v>
      </c>
      <c r="CQ4383">
        <v>0</v>
      </c>
      <c r="CR4383">
        <v>0</v>
      </c>
      <c r="CS4383">
        <v>0</v>
      </c>
      <c r="CY4383" t="s">
        <v>123</v>
      </c>
      <c r="CZ4383" t="s">
        <v>124</v>
      </c>
      <c r="DD4383" t="str" cm="1">
        <f t="array" ref="DD4383">TEXT(_xlfn.SEQUENCE(1, DATEDIF(AG4383, AH4383, "m") + 1, AG4383, 30), "YYYY-APMM")</f>
        <v>2013-AP11</v>
      </c>
      <c r="DN4383">
        <f t="shared" si="136"/>
        <v>977.6</v>
      </c>
      <c r="DO4383" t="str">
        <f t="shared" si="137"/>
        <v>LABOR- SUBCONTRACTOR</v>
      </c>
    </row>
    <row r="4384" spans="1:119" x14ac:dyDescent="0.35">
      <c r="A4384" t="s">
        <v>105</v>
      </c>
      <c r="B4384">
        <v>503669</v>
      </c>
      <c r="C4384">
        <v>6359</v>
      </c>
      <c r="D4384">
        <v>125252</v>
      </c>
      <c r="E4384">
        <v>13662</v>
      </c>
      <c r="F4384">
        <v>0</v>
      </c>
      <c r="G4384" t="s">
        <v>106</v>
      </c>
      <c r="H4384" t="s">
        <v>106</v>
      </c>
      <c r="I4384" t="s">
        <v>106</v>
      </c>
      <c r="J4384" t="s">
        <v>107</v>
      </c>
      <c r="K4384" t="s">
        <v>108</v>
      </c>
      <c r="L4384" t="s">
        <v>109</v>
      </c>
      <c r="M4384" t="s">
        <v>110</v>
      </c>
      <c r="N4384" t="s">
        <v>9811</v>
      </c>
      <c r="O4384" t="s">
        <v>3051</v>
      </c>
      <c r="P4384">
        <v>8178</v>
      </c>
      <c r="Q4384">
        <v>256</v>
      </c>
      <c r="R4384">
        <v>0</v>
      </c>
      <c r="S4384">
        <v>200</v>
      </c>
      <c r="T4384">
        <v>0</v>
      </c>
      <c r="U4384">
        <v>182.4</v>
      </c>
      <c r="V4384">
        <v>182.4</v>
      </c>
      <c r="W4384">
        <v>200</v>
      </c>
      <c r="X4384">
        <v>0</v>
      </c>
      <c r="Y4384">
        <v>0</v>
      </c>
      <c r="Z4384">
        <v>0</v>
      </c>
      <c r="AD4384" s="1">
        <v>41687.333333333336</v>
      </c>
      <c r="AE4384" s="1">
        <v>41715.708333333336</v>
      </c>
      <c r="AG4384" s="1">
        <v>41648.333333333336</v>
      </c>
      <c r="AH4384" s="1">
        <v>41676.708333333336</v>
      </c>
      <c r="AI4384" s="1">
        <v>41648.333333333336</v>
      </c>
      <c r="AJ4384" s="1">
        <v>41676.708333333336</v>
      </c>
      <c r="AK4384" s="1">
        <v>41648.333333333336</v>
      </c>
      <c r="AL4384" s="1">
        <v>41676.708333333336</v>
      </c>
      <c r="AM4384" s="1">
        <v>41687.333333333336</v>
      </c>
      <c r="AN4384" s="1">
        <v>41715.708333333336</v>
      </c>
      <c r="AP4384" t="s">
        <v>113</v>
      </c>
      <c r="AU4384" t="s">
        <v>9812</v>
      </c>
      <c r="AY4384" t="s">
        <v>106</v>
      </c>
      <c r="AZ4384">
        <v>0</v>
      </c>
      <c r="BA4384">
        <v>0</v>
      </c>
      <c r="BD4384" s="3">
        <v>41321.662499999999</v>
      </c>
      <c r="BE4384" s="3">
        <v>41321.663888888892</v>
      </c>
      <c r="BF4384" t="s">
        <v>115</v>
      </c>
      <c r="BG4384" t="s">
        <v>115</v>
      </c>
      <c r="BH4384">
        <v>8149</v>
      </c>
      <c r="BM4384">
        <v>43550</v>
      </c>
      <c r="BR4384" t="s">
        <v>116</v>
      </c>
      <c r="BS4384" t="s">
        <v>117</v>
      </c>
      <c r="BU4384">
        <v>1</v>
      </c>
      <c r="BV4384" t="s">
        <v>118</v>
      </c>
      <c r="BX4384" t="s">
        <v>119</v>
      </c>
      <c r="BY4384" t="s">
        <v>119</v>
      </c>
      <c r="BZ4384" t="s">
        <v>119</v>
      </c>
      <c r="CA4384">
        <v>1</v>
      </c>
      <c r="CC4384" t="s">
        <v>120</v>
      </c>
      <c r="CH4384">
        <v>540</v>
      </c>
      <c r="CI4384">
        <v>30610</v>
      </c>
      <c r="CJ4384" t="s">
        <v>106</v>
      </c>
      <c r="CK4384" t="s">
        <v>106</v>
      </c>
      <c r="CL4384">
        <v>10</v>
      </c>
      <c r="CM4384" t="s">
        <v>2889</v>
      </c>
      <c r="CO4384">
        <v>125250</v>
      </c>
      <c r="CQ4384">
        <v>0</v>
      </c>
      <c r="CR4384">
        <v>0</v>
      </c>
      <c r="CS4384">
        <v>0</v>
      </c>
      <c r="CY4384" t="s">
        <v>123</v>
      </c>
      <c r="CZ4384" t="s">
        <v>124</v>
      </c>
      <c r="DD4384" t="str" cm="1">
        <f t="array" ref="DD4384">TEXT(_xlfn.SEQUENCE(1, DATEDIF(AG4384, AH4384, "m") + 1, AG4384, 30), "YYYY-APMM")</f>
        <v>2014-AP01</v>
      </c>
      <c r="DN4384">
        <f t="shared" si="136"/>
        <v>182.4</v>
      </c>
      <c r="DO4384" t="str">
        <f t="shared" si="137"/>
        <v>LABOR- SUBCONTRACTOR</v>
      </c>
    </row>
    <row r="4385" spans="1:119" x14ac:dyDescent="0.35">
      <c r="A4385" t="s">
        <v>105</v>
      </c>
      <c r="B4385">
        <v>503670</v>
      </c>
      <c r="C4385">
        <v>6359</v>
      </c>
      <c r="D4385">
        <v>125252</v>
      </c>
      <c r="E4385">
        <v>13662</v>
      </c>
      <c r="F4385">
        <v>0</v>
      </c>
      <c r="G4385" t="s">
        <v>106</v>
      </c>
      <c r="H4385" t="s">
        <v>106</v>
      </c>
      <c r="I4385" t="s">
        <v>106</v>
      </c>
      <c r="J4385" t="s">
        <v>107</v>
      </c>
      <c r="K4385" t="s">
        <v>108</v>
      </c>
      <c r="L4385" t="s">
        <v>109</v>
      </c>
      <c r="M4385" t="s">
        <v>110</v>
      </c>
      <c r="N4385" t="s">
        <v>9813</v>
      </c>
      <c r="O4385" t="s">
        <v>3054</v>
      </c>
      <c r="P4385">
        <v>8178</v>
      </c>
      <c r="Q4385">
        <v>256</v>
      </c>
      <c r="R4385">
        <v>40</v>
      </c>
      <c r="S4385">
        <v>160</v>
      </c>
      <c r="T4385">
        <v>0</v>
      </c>
      <c r="U4385">
        <v>296</v>
      </c>
      <c r="V4385">
        <v>296</v>
      </c>
      <c r="W4385">
        <v>160</v>
      </c>
      <c r="X4385">
        <v>0</v>
      </c>
      <c r="Y4385">
        <v>0</v>
      </c>
      <c r="Z4385">
        <v>0</v>
      </c>
      <c r="AD4385" s="1">
        <v>41708.333333333336</v>
      </c>
      <c r="AE4385" s="1">
        <v>41730.708333333336</v>
      </c>
      <c r="AG4385" s="1">
        <v>41669.333333333336</v>
      </c>
      <c r="AH4385" s="1">
        <v>41693.708333333336</v>
      </c>
      <c r="AI4385" s="1">
        <v>41669.333333333336</v>
      </c>
      <c r="AJ4385" s="1">
        <v>41693.708333333336</v>
      </c>
      <c r="AK4385" s="1">
        <v>41669.333333333336</v>
      </c>
      <c r="AL4385" s="1">
        <v>41693.708333333336</v>
      </c>
      <c r="AM4385" s="1">
        <v>41708.333333333336</v>
      </c>
      <c r="AN4385" s="1">
        <v>41730.708333333336</v>
      </c>
      <c r="AP4385" t="s">
        <v>113</v>
      </c>
      <c r="AU4385" t="s">
        <v>9814</v>
      </c>
      <c r="AY4385" t="s">
        <v>106</v>
      </c>
      <c r="AZ4385">
        <v>0</v>
      </c>
      <c r="BA4385">
        <v>0</v>
      </c>
      <c r="BD4385" s="3">
        <v>41321.662499999999</v>
      </c>
      <c r="BE4385" s="3">
        <v>41321.663888888892</v>
      </c>
      <c r="BF4385" t="s">
        <v>115</v>
      </c>
      <c r="BG4385" t="s">
        <v>115</v>
      </c>
      <c r="BH4385">
        <v>8149</v>
      </c>
      <c r="BM4385">
        <v>43550</v>
      </c>
      <c r="BR4385" t="s">
        <v>116</v>
      </c>
      <c r="BS4385" t="s">
        <v>117</v>
      </c>
      <c r="BU4385">
        <v>1</v>
      </c>
      <c r="BV4385" t="s">
        <v>118</v>
      </c>
      <c r="BX4385" t="s">
        <v>119</v>
      </c>
      <c r="BY4385" t="s">
        <v>119</v>
      </c>
      <c r="BZ4385" t="s">
        <v>119</v>
      </c>
      <c r="CA4385">
        <v>1</v>
      </c>
      <c r="CC4385" t="s">
        <v>120</v>
      </c>
      <c r="CH4385">
        <v>540</v>
      </c>
      <c r="CI4385">
        <v>30610</v>
      </c>
      <c r="CJ4385" t="s">
        <v>106</v>
      </c>
      <c r="CK4385" t="s">
        <v>106</v>
      </c>
      <c r="CL4385">
        <v>10</v>
      </c>
      <c r="CM4385" t="s">
        <v>2889</v>
      </c>
      <c r="CO4385">
        <v>125250</v>
      </c>
      <c r="CQ4385">
        <v>0</v>
      </c>
      <c r="CR4385">
        <v>0</v>
      </c>
      <c r="CS4385">
        <v>0</v>
      </c>
      <c r="CY4385" t="s">
        <v>123</v>
      </c>
      <c r="CZ4385" t="s">
        <v>124</v>
      </c>
      <c r="DD4385" t="str" cm="1">
        <f t="array" ref="DD4385">TEXT(_xlfn.SEQUENCE(1, DATEDIF(AG4385, AH4385, "m") + 1, AG4385, 30), "YYYY-APMM")</f>
        <v>2014-AP01</v>
      </c>
      <c r="DN4385">
        <f t="shared" si="136"/>
        <v>296</v>
      </c>
      <c r="DO4385" t="str">
        <f t="shared" si="137"/>
        <v>LABOR- SUBCONTRACTOR</v>
      </c>
    </row>
    <row r="4386" spans="1:119" x14ac:dyDescent="0.35">
      <c r="A4386" t="s">
        <v>105</v>
      </c>
      <c r="B4386">
        <v>503671</v>
      </c>
      <c r="C4386">
        <v>6359</v>
      </c>
      <c r="D4386">
        <v>125253</v>
      </c>
      <c r="E4386">
        <v>13662</v>
      </c>
      <c r="F4386">
        <v>0</v>
      </c>
      <c r="G4386" t="s">
        <v>106</v>
      </c>
      <c r="H4386" t="s">
        <v>106</v>
      </c>
      <c r="I4386" t="s">
        <v>106</v>
      </c>
      <c r="J4386" t="s">
        <v>107</v>
      </c>
      <c r="K4386" t="s">
        <v>108</v>
      </c>
      <c r="L4386" t="s">
        <v>109</v>
      </c>
      <c r="M4386" t="s">
        <v>110</v>
      </c>
      <c r="N4386" t="s">
        <v>9815</v>
      </c>
      <c r="O4386" t="s">
        <v>3048</v>
      </c>
      <c r="P4386">
        <v>8178</v>
      </c>
      <c r="Q4386">
        <v>216</v>
      </c>
      <c r="R4386">
        <v>40</v>
      </c>
      <c r="S4386">
        <v>160</v>
      </c>
      <c r="T4386">
        <v>0</v>
      </c>
      <c r="U4386">
        <v>977.6</v>
      </c>
      <c r="V4386">
        <v>977.6</v>
      </c>
      <c r="W4386">
        <v>160</v>
      </c>
      <c r="X4386">
        <v>0</v>
      </c>
      <c r="Y4386">
        <v>0</v>
      </c>
      <c r="Z4386">
        <v>0</v>
      </c>
      <c r="AD4386" s="1">
        <v>41672.333333333336</v>
      </c>
      <c r="AE4386" s="1">
        <v>41695.708333333336</v>
      </c>
      <c r="AG4386" s="1">
        <v>41640.333333333336</v>
      </c>
      <c r="AH4386" s="1">
        <v>41662.708333333336</v>
      </c>
      <c r="AI4386" s="1">
        <v>41640.333333333336</v>
      </c>
      <c r="AJ4386" s="1">
        <v>41662.708333333336</v>
      </c>
      <c r="AK4386" s="1">
        <v>41640.333333333336</v>
      </c>
      <c r="AL4386" s="1">
        <v>41662.708333333336</v>
      </c>
      <c r="AM4386" s="1">
        <v>41672.333333333336</v>
      </c>
      <c r="AN4386" s="1">
        <v>41695.708333333336</v>
      </c>
      <c r="AP4386" t="s">
        <v>113</v>
      </c>
      <c r="AU4386" t="s">
        <v>9816</v>
      </c>
      <c r="AY4386" t="s">
        <v>106</v>
      </c>
      <c r="AZ4386">
        <v>0</v>
      </c>
      <c r="BA4386">
        <v>0</v>
      </c>
      <c r="BD4386" s="3">
        <v>41321.662499999999</v>
      </c>
      <c r="BE4386" s="3">
        <v>41321.663888888892</v>
      </c>
      <c r="BF4386" t="s">
        <v>115</v>
      </c>
      <c r="BG4386" t="s">
        <v>115</v>
      </c>
      <c r="BH4386">
        <v>8149</v>
      </c>
      <c r="BM4386">
        <v>43550</v>
      </c>
      <c r="BR4386" t="s">
        <v>116</v>
      </c>
      <c r="BS4386" t="s">
        <v>117</v>
      </c>
      <c r="BU4386">
        <v>1</v>
      </c>
      <c r="BV4386" t="s">
        <v>118</v>
      </c>
      <c r="BX4386" t="s">
        <v>119</v>
      </c>
      <c r="BY4386" t="s">
        <v>119</v>
      </c>
      <c r="BZ4386" t="s">
        <v>119</v>
      </c>
      <c r="CA4386">
        <v>1</v>
      </c>
      <c r="CC4386" t="s">
        <v>120</v>
      </c>
      <c r="CH4386">
        <v>540</v>
      </c>
      <c r="CI4386">
        <v>30620</v>
      </c>
      <c r="CJ4386" t="s">
        <v>106</v>
      </c>
      <c r="CK4386" t="s">
        <v>106</v>
      </c>
      <c r="CL4386">
        <v>15</v>
      </c>
      <c r="CM4386" t="s">
        <v>2963</v>
      </c>
      <c r="CO4386">
        <v>125250</v>
      </c>
      <c r="CQ4386">
        <v>0</v>
      </c>
      <c r="CR4386">
        <v>0</v>
      </c>
      <c r="CS4386">
        <v>0</v>
      </c>
      <c r="CY4386" t="s">
        <v>123</v>
      </c>
      <c r="CZ4386" t="s">
        <v>124</v>
      </c>
      <c r="DD4386" t="str" cm="1">
        <f t="array" ref="DD4386">TEXT(_xlfn.SEQUENCE(1, DATEDIF(AG4386, AH4386, "m") + 1, AG4386, 30), "YYYY-APMM")</f>
        <v>2014-AP01</v>
      </c>
      <c r="DN4386">
        <f t="shared" si="136"/>
        <v>977.6</v>
      </c>
      <c r="DO4386" t="str">
        <f t="shared" si="137"/>
        <v>LABOR- SUBCONTRACTOR</v>
      </c>
    </row>
    <row r="4387" spans="1:119" x14ac:dyDescent="0.35">
      <c r="A4387" t="s">
        <v>105</v>
      </c>
      <c r="B4387">
        <v>503672</v>
      </c>
      <c r="C4387">
        <v>6359</v>
      </c>
      <c r="D4387">
        <v>125253</v>
      </c>
      <c r="E4387">
        <v>13662</v>
      </c>
      <c r="F4387">
        <v>0</v>
      </c>
      <c r="G4387" t="s">
        <v>106</v>
      </c>
      <c r="H4387" t="s">
        <v>106</v>
      </c>
      <c r="I4387" t="s">
        <v>106</v>
      </c>
      <c r="J4387" t="s">
        <v>107</v>
      </c>
      <c r="K4387" t="s">
        <v>108</v>
      </c>
      <c r="L4387" t="s">
        <v>109</v>
      </c>
      <c r="M4387" t="s">
        <v>110</v>
      </c>
      <c r="N4387" t="s">
        <v>9817</v>
      </c>
      <c r="O4387" t="s">
        <v>3051</v>
      </c>
      <c r="P4387">
        <v>8178</v>
      </c>
      <c r="Q4387">
        <v>16</v>
      </c>
      <c r="R4387">
        <v>0</v>
      </c>
      <c r="S4387">
        <v>200</v>
      </c>
      <c r="T4387">
        <v>0</v>
      </c>
      <c r="U4387">
        <v>113.6</v>
      </c>
      <c r="V4387">
        <v>113.6</v>
      </c>
      <c r="W4387">
        <v>200</v>
      </c>
      <c r="X4387">
        <v>0</v>
      </c>
      <c r="Y4387">
        <v>0</v>
      </c>
      <c r="Z4387">
        <v>0</v>
      </c>
      <c r="AD4387" s="1">
        <v>41692.333333333336</v>
      </c>
      <c r="AE4387" s="1">
        <v>41720.708333333336</v>
      </c>
      <c r="AG4387" s="1">
        <v>41689.333333333336</v>
      </c>
      <c r="AH4387" s="1">
        <v>41717.708333333336</v>
      </c>
      <c r="AI4387" s="1">
        <v>41689.333333333336</v>
      </c>
      <c r="AJ4387" s="1">
        <v>41717.708333333336</v>
      </c>
      <c r="AK4387" s="1">
        <v>41689.333333333336</v>
      </c>
      <c r="AL4387" s="1">
        <v>41717.708333333336</v>
      </c>
      <c r="AM4387" s="1">
        <v>41692.333333333336</v>
      </c>
      <c r="AN4387" s="1">
        <v>41720.708333333336</v>
      </c>
      <c r="AP4387" t="s">
        <v>113</v>
      </c>
      <c r="AU4387" t="s">
        <v>9818</v>
      </c>
      <c r="AY4387" t="s">
        <v>106</v>
      </c>
      <c r="AZ4387">
        <v>0</v>
      </c>
      <c r="BA4387">
        <v>0</v>
      </c>
      <c r="BD4387" s="3">
        <v>41321.662499999999</v>
      </c>
      <c r="BE4387" s="3">
        <v>41321.663888888892</v>
      </c>
      <c r="BF4387" t="s">
        <v>115</v>
      </c>
      <c r="BG4387" t="s">
        <v>115</v>
      </c>
      <c r="BH4387">
        <v>8149</v>
      </c>
      <c r="BM4387">
        <v>43550</v>
      </c>
      <c r="BR4387" t="s">
        <v>116</v>
      </c>
      <c r="BS4387" t="s">
        <v>117</v>
      </c>
      <c r="BU4387">
        <v>1</v>
      </c>
      <c r="BV4387" t="s">
        <v>118</v>
      </c>
      <c r="BX4387" t="s">
        <v>119</v>
      </c>
      <c r="BY4387" t="s">
        <v>119</v>
      </c>
      <c r="BZ4387" t="s">
        <v>119</v>
      </c>
      <c r="CA4387">
        <v>1</v>
      </c>
      <c r="CC4387" t="s">
        <v>120</v>
      </c>
      <c r="CH4387">
        <v>540</v>
      </c>
      <c r="CI4387">
        <v>30620</v>
      </c>
      <c r="CJ4387" t="s">
        <v>106</v>
      </c>
      <c r="CK4387" t="s">
        <v>106</v>
      </c>
      <c r="CL4387">
        <v>15</v>
      </c>
      <c r="CM4387" t="s">
        <v>2963</v>
      </c>
      <c r="CO4387">
        <v>125250</v>
      </c>
      <c r="CQ4387">
        <v>0</v>
      </c>
      <c r="CR4387">
        <v>0</v>
      </c>
      <c r="CS4387">
        <v>0</v>
      </c>
      <c r="CY4387" t="s">
        <v>123</v>
      </c>
      <c r="CZ4387" t="s">
        <v>124</v>
      </c>
      <c r="DD4387" t="str" cm="1">
        <f t="array" ref="DD4387:DE4387">TEXT(_xlfn.SEQUENCE(1, DATEDIF(AG4387, AH4387, "m") + 1, AG4387, 30), "YYYY-APMM")</f>
        <v>2014-AP02</v>
      </c>
      <c r="DE4387" t="str">
        <v>2014-AP03</v>
      </c>
      <c r="DN4387">
        <f t="shared" si="136"/>
        <v>56.8</v>
      </c>
      <c r="DO4387" t="str">
        <f t="shared" si="137"/>
        <v>LABOR- SUBCONTRACTOR</v>
      </c>
    </row>
    <row r="4388" spans="1:119" x14ac:dyDescent="0.35">
      <c r="A4388" t="s">
        <v>105</v>
      </c>
      <c r="B4388">
        <v>503673</v>
      </c>
      <c r="C4388">
        <v>6359</v>
      </c>
      <c r="D4388">
        <v>125253</v>
      </c>
      <c r="E4388">
        <v>13662</v>
      </c>
      <c r="F4388">
        <v>0</v>
      </c>
      <c r="G4388" t="s">
        <v>106</v>
      </c>
      <c r="H4388" t="s">
        <v>106</v>
      </c>
      <c r="I4388" t="s">
        <v>106</v>
      </c>
      <c r="J4388" t="s">
        <v>107</v>
      </c>
      <c r="K4388" t="s">
        <v>108</v>
      </c>
      <c r="L4388" t="s">
        <v>109</v>
      </c>
      <c r="M4388" t="s">
        <v>110</v>
      </c>
      <c r="N4388" t="s">
        <v>9819</v>
      </c>
      <c r="O4388" t="s">
        <v>3054</v>
      </c>
      <c r="P4388">
        <v>8178</v>
      </c>
      <c r="Q4388">
        <v>16</v>
      </c>
      <c r="R4388">
        <v>0</v>
      </c>
      <c r="S4388">
        <v>160</v>
      </c>
      <c r="T4388">
        <v>0</v>
      </c>
      <c r="U4388">
        <v>296</v>
      </c>
      <c r="V4388">
        <v>296</v>
      </c>
      <c r="W4388">
        <v>160</v>
      </c>
      <c r="X4388">
        <v>0</v>
      </c>
      <c r="Y4388">
        <v>0</v>
      </c>
      <c r="Z4388">
        <v>0</v>
      </c>
      <c r="AD4388" s="1">
        <v>41713.333333333336</v>
      </c>
      <c r="AE4388" s="1">
        <v>41735.708333333336</v>
      </c>
      <c r="AG4388" s="1">
        <v>41710.333333333336</v>
      </c>
      <c r="AH4388" s="1">
        <v>41732.708333333336</v>
      </c>
      <c r="AI4388" s="1">
        <v>41710.333333333336</v>
      </c>
      <c r="AJ4388" s="1">
        <v>41732.708333333336</v>
      </c>
      <c r="AK4388" s="1">
        <v>41710.333333333336</v>
      </c>
      <c r="AL4388" s="1">
        <v>41732.708333333336</v>
      </c>
      <c r="AM4388" s="1">
        <v>41713.333333333336</v>
      </c>
      <c r="AN4388" s="1">
        <v>41735.708333333336</v>
      </c>
      <c r="AP4388" t="s">
        <v>113</v>
      </c>
      <c r="AU4388" t="s">
        <v>9820</v>
      </c>
      <c r="AY4388" t="s">
        <v>106</v>
      </c>
      <c r="AZ4388">
        <v>0</v>
      </c>
      <c r="BA4388">
        <v>0</v>
      </c>
      <c r="BD4388" s="3">
        <v>41321.662499999999</v>
      </c>
      <c r="BE4388" s="3">
        <v>41321.663888888892</v>
      </c>
      <c r="BF4388" t="s">
        <v>115</v>
      </c>
      <c r="BG4388" t="s">
        <v>115</v>
      </c>
      <c r="BH4388">
        <v>8149</v>
      </c>
      <c r="BM4388">
        <v>43550</v>
      </c>
      <c r="BR4388" t="s">
        <v>116</v>
      </c>
      <c r="BS4388" t="s">
        <v>117</v>
      </c>
      <c r="BU4388">
        <v>1</v>
      </c>
      <c r="BV4388" t="s">
        <v>118</v>
      </c>
      <c r="BX4388" t="s">
        <v>119</v>
      </c>
      <c r="BY4388" t="s">
        <v>119</v>
      </c>
      <c r="BZ4388" t="s">
        <v>119</v>
      </c>
      <c r="CA4388">
        <v>1</v>
      </c>
      <c r="CC4388" t="s">
        <v>120</v>
      </c>
      <c r="CH4388">
        <v>540</v>
      </c>
      <c r="CI4388">
        <v>30620</v>
      </c>
      <c r="CJ4388" t="s">
        <v>106</v>
      </c>
      <c r="CK4388" t="s">
        <v>106</v>
      </c>
      <c r="CL4388">
        <v>15</v>
      </c>
      <c r="CM4388" t="s">
        <v>2963</v>
      </c>
      <c r="CO4388">
        <v>125250</v>
      </c>
      <c r="CQ4388">
        <v>0</v>
      </c>
      <c r="CR4388">
        <v>0</v>
      </c>
      <c r="CS4388">
        <v>0</v>
      </c>
      <c r="CY4388" t="s">
        <v>123</v>
      </c>
      <c r="CZ4388" t="s">
        <v>124</v>
      </c>
      <c r="DD4388" t="str" cm="1">
        <f t="array" ref="DD4388">TEXT(_xlfn.SEQUENCE(1, DATEDIF(AG4388, AH4388, "m") + 1, AG4388, 30), "YYYY-APMM")</f>
        <v>2014-AP03</v>
      </c>
      <c r="DN4388">
        <f t="shared" si="136"/>
        <v>296</v>
      </c>
      <c r="DO4388" t="str">
        <f t="shared" si="137"/>
        <v>LABOR- SUBCONTRACTOR</v>
      </c>
    </row>
    <row r="4389" spans="1:119" x14ac:dyDescent="0.35">
      <c r="A4389" t="s">
        <v>105</v>
      </c>
      <c r="B4389">
        <v>503674</v>
      </c>
      <c r="C4389">
        <v>6359</v>
      </c>
      <c r="D4389">
        <v>125255</v>
      </c>
      <c r="E4389">
        <v>13662</v>
      </c>
      <c r="F4389">
        <v>0</v>
      </c>
      <c r="G4389" t="s">
        <v>106</v>
      </c>
      <c r="H4389" t="s">
        <v>106</v>
      </c>
      <c r="I4389" t="s">
        <v>106</v>
      </c>
      <c r="J4389" t="s">
        <v>107</v>
      </c>
      <c r="K4389" t="s">
        <v>108</v>
      </c>
      <c r="L4389" t="s">
        <v>109</v>
      </c>
      <c r="M4389" t="s">
        <v>110</v>
      </c>
      <c r="N4389" t="s">
        <v>9821</v>
      </c>
      <c r="O4389" t="s">
        <v>3086</v>
      </c>
      <c r="P4389">
        <v>8178</v>
      </c>
      <c r="Q4389">
        <v>448</v>
      </c>
      <c r="R4389">
        <v>240</v>
      </c>
      <c r="S4389">
        <v>120</v>
      </c>
      <c r="T4389">
        <v>0</v>
      </c>
      <c r="U4389">
        <v>110.4</v>
      </c>
      <c r="V4389">
        <v>110.4</v>
      </c>
      <c r="W4389">
        <v>120</v>
      </c>
      <c r="X4389">
        <v>0</v>
      </c>
      <c r="Y4389">
        <v>0</v>
      </c>
      <c r="Z4389">
        <v>0</v>
      </c>
      <c r="AD4389" s="1">
        <v>41704.333333333336</v>
      </c>
      <c r="AE4389" s="1">
        <v>41721.708333333336</v>
      </c>
      <c r="AG4389" s="1">
        <v>41638.333333333336</v>
      </c>
      <c r="AH4389" s="1">
        <v>41654.708333333336</v>
      </c>
      <c r="AI4389" s="1">
        <v>41638.333333333336</v>
      </c>
      <c r="AJ4389" s="1">
        <v>41654.708333333336</v>
      </c>
      <c r="AK4389" s="1">
        <v>41638.333333333336</v>
      </c>
      <c r="AL4389" s="1">
        <v>41654.708333333336</v>
      </c>
      <c r="AM4389" s="1">
        <v>41704.333333333336</v>
      </c>
      <c r="AN4389" s="1">
        <v>41721.708333333336</v>
      </c>
      <c r="AP4389" t="s">
        <v>113</v>
      </c>
      <c r="AU4389" t="s">
        <v>9822</v>
      </c>
      <c r="AY4389" t="s">
        <v>106</v>
      </c>
      <c r="AZ4389">
        <v>0</v>
      </c>
      <c r="BA4389">
        <v>0</v>
      </c>
      <c r="BD4389" s="3">
        <v>41321.662499999999</v>
      </c>
      <c r="BE4389" s="3">
        <v>41321.663888888892</v>
      </c>
      <c r="BF4389" t="s">
        <v>115</v>
      </c>
      <c r="BG4389" t="s">
        <v>115</v>
      </c>
      <c r="BH4389">
        <v>8149</v>
      </c>
      <c r="BM4389">
        <v>43550</v>
      </c>
      <c r="BR4389" t="s">
        <v>116</v>
      </c>
      <c r="BS4389" t="s">
        <v>117</v>
      </c>
      <c r="BU4389">
        <v>1</v>
      </c>
      <c r="BV4389" t="s">
        <v>118</v>
      </c>
      <c r="BX4389" t="s">
        <v>119</v>
      </c>
      <c r="BY4389" t="s">
        <v>119</v>
      </c>
      <c r="BZ4389" t="s">
        <v>119</v>
      </c>
      <c r="CA4389">
        <v>1</v>
      </c>
      <c r="CC4389" t="s">
        <v>120</v>
      </c>
      <c r="CH4389">
        <v>540</v>
      </c>
      <c r="CI4389">
        <v>30590</v>
      </c>
      <c r="CJ4389" t="s">
        <v>106</v>
      </c>
      <c r="CK4389" t="s">
        <v>106</v>
      </c>
      <c r="CL4389">
        <v>20</v>
      </c>
      <c r="CM4389" t="s">
        <v>2867</v>
      </c>
      <c r="CO4389">
        <v>125254</v>
      </c>
      <c r="CQ4389">
        <v>0</v>
      </c>
      <c r="CR4389">
        <v>0</v>
      </c>
      <c r="CS4389">
        <v>0</v>
      </c>
      <c r="CY4389" t="s">
        <v>123</v>
      </c>
      <c r="CZ4389" t="s">
        <v>124</v>
      </c>
      <c r="DD4389" t="str" cm="1">
        <f t="array" ref="DD4389">TEXT(_xlfn.SEQUENCE(1, DATEDIF(AG4389, AH4389, "m") + 1, AG4389, 30), "YYYY-APMM")</f>
        <v>2013-AP12</v>
      </c>
      <c r="DN4389">
        <f t="shared" si="136"/>
        <v>110.4</v>
      </c>
      <c r="DO4389" t="str">
        <f t="shared" si="137"/>
        <v>LABOR- SUBCONTRACTOR</v>
      </c>
    </row>
    <row r="4390" spans="1:119" x14ac:dyDescent="0.35">
      <c r="A4390" t="s">
        <v>105</v>
      </c>
      <c r="B4390">
        <v>503675</v>
      </c>
      <c r="C4390">
        <v>6359</v>
      </c>
      <c r="D4390">
        <v>125255</v>
      </c>
      <c r="E4390">
        <v>13662</v>
      </c>
      <c r="F4390">
        <v>0</v>
      </c>
      <c r="G4390" t="s">
        <v>106</v>
      </c>
      <c r="H4390" t="s">
        <v>106</v>
      </c>
      <c r="I4390" t="s">
        <v>106</v>
      </c>
      <c r="J4390" t="s">
        <v>107</v>
      </c>
      <c r="K4390" t="s">
        <v>108</v>
      </c>
      <c r="L4390" t="s">
        <v>109</v>
      </c>
      <c r="M4390" t="s">
        <v>110</v>
      </c>
      <c r="N4390" t="s">
        <v>9823</v>
      </c>
      <c r="O4390" t="s">
        <v>3089</v>
      </c>
      <c r="P4390">
        <v>8178</v>
      </c>
      <c r="Q4390">
        <v>208</v>
      </c>
      <c r="R4390">
        <v>80</v>
      </c>
      <c r="S4390">
        <v>120</v>
      </c>
      <c r="T4390">
        <v>0</v>
      </c>
      <c r="U4390">
        <v>67.2</v>
      </c>
      <c r="V4390">
        <v>67.2</v>
      </c>
      <c r="W4390">
        <v>120</v>
      </c>
      <c r="X4390">
        <v>0</v>
      </c>
      <c r="Y4390">
        <v>0</v>
      </c>
      <c r="Z4390">
        <v>0</v>
      </c>
      <c r="AD4390" s="1">
        <v>41714.333333333336</v>
      </c>
      <c r="AE4390" s="1">
        <v>41730.708333333336</v>
      </c>
      <c r="AG4390" s="1">
        <v>41683.333333333336</v>
      </c>
      <c r="AH4390" s="1">
        <v>41700.708333333336</v>
      </c>
      <c r="AI4390" s="1">
        <v>41683.333333333336</v>
      </c>
      <c r="AJ4390" s="1">
        <v>41700.708333333336</v>
      </c>
      <c r="AK4390" s="1">
        <v>41683.333333333336</v>
      </c>
      <c r="AL4390" s="1">
        <v>41700.708333333336</v>
      </c>
      <c r="AM4390" s="1">
        <v>41714.333333333336</v>
      </c>
      <c r="AN4390" s="1">
        <v>41730.708333333336</v>
      </c>
      <c r="AP4390" t="s">
        <v>113</v>
      </c>
      <c r="AU4390" t="s">
        <v>9824</v>
      </c>
      <c r="AY4390" t="s">
        <v>106</v>
      </c>
      <c r="AZ4390">
        <v>0</v>
      </c>
      <c r="BA4390">
        <v>0</v>
      </c>
      <c r="BD4390" s="3">
        <v>41321.662499999999</v>
      </c>
      <c r="BE4390" s="3">
        <v>41321.663888888892</v>
      </c>
      <c r="BF4390" t="s">
        <v>115</v>
      </c>
      <c r="BG4390" t="s">
        <v>115</v>
      </c>
      <c r="BH4390">
        <v>8149</v>
      </c>
      <c r="BM4390">
        <v>43550</v>
      </c>
      <c r="BR4390" t="s">
        <v>116</v>
      </c>
      <c r="BS4390" t="s">
        <v>117</v>
      </c>
      <c r="BU4390">
        <v>1</v>
      </c>
      <c r="BV4390" t="s">
        <v>118</v>
      </c>
      <c r="BX4390" t="s">
        <v>119</v>
      </c>
      <c r="BY4390" t="s">
        <v>119</v>
      </c>
      <c r="BZ4390" t="s">
        <v>119</v>
      </c>
      <c r="CA4390">
        <v>1</v>
      </c>
      <c r="CC4390" t="s">
        <v>120</v>
      </c>
      <c r="CH4390">
        <v>540</v>
      </c>
      <c r="CI4390">
        <v>30590</v>
      </c>
      <c r="CJ4390" t="s">
        <v>106</v>
      </c>
      <c r="CK4390" t="s">
        <v>106</v>
      </c>
      <c r="CL4390">
        <v>20</v>
      </c>
      <c r="CM4390" t="s">
        <v>2867</v>
      </c>
      <c r="CO4390">
        <v>125254</v>
      </c>
      <c r="CQ4390">
        <v>0</v>
      </c>
      <c r="CR4390">
        <v>0</v>
      </c>
      <c r="CS4390">
        <v>0</v>
      </c>
      <c r="CY4390" t="s">
        <v>123</v>
      </c>
      <c r="CZ4390" t="s">
        <v>124</v>
      </c>
      <c r="DD4390" t="str" cm="1">
        <f t="array" ref="DD4390">TEXT(_xlfn.SEQUENCE(1, DATEDIF(AG4390, AH4390, "m") + 1, AG4390, 30), "YYYY-APMM")</f>
        <v>2014-AP02</v>
      </c>
      <c r="DN4390">
        <f t="shared" si="136"/>
        <v>67.2</v>
      </c>
      <c r="DO4390" t="str">
        <f t="shared" si="137"/>
        <v>LABOR- SUBCONTRACTOR</v>
      </c>
    </row>
    <row r="4391" spans="1:119" x14ac:dyDescent="0.35">
      <c r="A4391" t="s">
        <v>105</v>
      </c>
      <c r="B4391">
        <v>503676</v>
      </c>
      <c r="C4391">
        <v>6359</v>
      </c>
      <c r="D4391">
        <v>125255</v>
      </c>
      <c r="E4391">
        <v>13662</v>
      </c>
      <c r="F4391">
        <v>0</v>
      </c>
      <c r="G4391" t="s">
        <v>106</v>
      </c>
      <c r="H4391" t="s">
        <v>106</v>
      </c>
      <c r="I4391" t="s">
        <v>106</v>
      </c>
      <c r="J4391" t="s">
        <v>107</v>
      </c>
      <c r="K4391" t="s">
        <v>108</v>
      </c>
      <c r="L4391" t="s">
        <v>109</v>
      </c>
      <c r="M4391" t="s">
        <v>110</v>
      </c>
      <c r="N4391" t="s">
        <v>9825</v>
      </c>
      <c r="O4391" t="s">
        <v>3092</v>
      </c>
      <c r="P4391">
        <v>8178</v>
      </c>
      <c r="Q4391">
        <v>8</v>
      </c>
      <c r="R4391">
        <v>0</v>
      </c>
      <c r="S4391">
        <v>200</v>
      </c>
      <c r="T4391">
        <v>0</v>
      </c>
      <c r="U4391">
        <v>336</v>
      </c>
      <c r="V4391">
        <v>336</v>
      </c>
      <c r="W4391">
        <v>200</v>
      </c>
      <c r="X4391">
        <v>0</v>
      </c>
      <c r="Y4391">
        <v>0</v>
      </c>
      <c r="Z4391">
        <v>0</v>
      </c>
      <c r="AD4391" s="1">
        <v>41720.333333333336</v>
      </c>
      <c r="AE4391" s="1">
        <v>41748.708333333336</v>
      </c>
      <c r="AG4391" s="1">
        <v>41718.333333333336</v>
      </c>
      <c r="AH4391" s="1">
        <v>41746.708333333336</v>
      </c>
      <c r="AI4391" s="1">
        <v>41718.333333333336</v>
      </c>
      <c r="AJ4391" s="1">
        <v>41746.708333333336</v>
      </c>
      <c r="AK4391" s="1">
        <v>41718.333333333336</v>
      </c>
      <c r="AL4391" s="1">
        <v>41746.708333333336</v>
      </c>
      <c r="AM4391" s="1">
        <v>41720.333333333336</v>
      </c>
      <c r="AN4391" s="1">
        <v>41748.708333333336</v>
      </c>
      <c r="AP4391" t="s">
        <v>113</v>
      </c>
      <c r="AU4391" t="s">
        <v>9826</v>
      </c>
      <c r="AY4391" t="s">
        <v>106</v>
      </c>
      <c r="AZ4391">
        <v>0</v>
      </c>
      <c r="BA4391">
        <v>0</v>
      </c>
      <c r="BD4391" s="3">
        <v>41321.662499999999</v>
      </c>
      <c r="BE4391" s="3">
        <v>41321.663888888892</v>
      </c>
      <c r="BF4391" t="s">
        <v>115</v>
      </c>
      <c r="BG4391" t="s">
        <v>115</v>
      </c>
      <c r="BH4391">
        <v>8149</v>
      </c>
      <c r="BM4391">
        <v>43550</v>
      </c>
      <c r="BR4391" t="s">
        <v>116</v>
      </c>
      <c r="BS4391" t="s">
        <v>117</v>
      </c>
      <c r="BU4391">
        <v>1</v>
      </c>
      <c r="BV4391" t="s">
        <v>118</v>
      </c>
      <c r="BX4391" t="s">
        <v>119</v>
      </c>
      <c r="BY4391" t="s">
        <v>119</v>
      </c>
      <c r="BZ4391" t="s">
        <v>119</v>
      </c>
      <c r="CA4391">
        <v>1</v>
      </c>
      <c r="CC4391" t="s">
        <v>120</v>
      </c>
      <c r="CH4391">
        <v>540</v>
      </c>
      <c r="CI4391">
        <v>30590</v>
      </c>
      <c r="CJ4391" t="s">
        <v>106</v>
      </c>
      <c r="CK4391" t="s">
        <v>106</v>
      </c>
      <c r="CL4391">
        <v>20</v>
      </c>
      <c r="CM4391" t="s">
        <v>2867</v>
      </c>
      <c r="CO4391">
        <v>125254</v>
      </c>
      <c r="CQ4391">
        <v>0</v>
      </c>
      <c r="CR4391">
        <v>0</v>
      </c>
      <c r="CS4391">
        <v>0</v>
      </c>
      <c r="CY4391" t="s">
        <v>123</v>
      </c>
      <c r="CZ4391" t="s">
        <v>124</v>
      </c>
      <c r="DD4391" t="str" cm="1">
        <f t="array" ref="DD4391">TEXT(_xlfn.SEQUENCE(1, DATEDIF(AG4391, AH4391, "m") + 1, AG4391, 30), "YYYY-APMM")</f>
        <v>2014-AP03</v>
      </c>
      <c r="DN4391">
        <f t="shared" si="136"/>
        <v>336</v>
      </c>
      <c r="DO4391" t="str">
        <f t="shared" si="137"/>
        <v>LABOR- SUBCONTRACTOR</v>
      </c>
    </row>
    <row r="4392" spans="1:119" x14ac:dyDescent="0.35">
      <c r="A4392" t="s">
        <v>105</v>
      </c>
      <c r="B4392">
        <v>503677</v>
      </c>
      <c r="C4392">
        <v>6359</v>
      </c>
      <c r="D4392">
        <v>125256</v>
      </c>
      <c r="E4392">
        <v>13662</v>
      </c>
      <c r="F4392">
        <v>0</v>
      </c>
      <c r="G4392" t="s">
        <v>106</v>
      </c>
      <c r="H4392" t="s">
        <v>106</v>
      </c>
      <c r="I4392" t="s">
        <v>106</v>
      </c>
      <c r="J4392" t="s">
        <v>107</v>
      </c>
      <c r="K4392" t="s">
        <v>108</v>
      </c>
      <c r="L4392" t="s">
        <v>109</v>
      </c>
      <c r="M4392" t="s">
        <v>110</v>
      </c>
      <c r="N4392" t="s">
        <v>9827</v>
      </c>
      <c r="O4392" t="s">
        <v>3063</v>
      </c>
      <c r="P4392">
        <v>8178</v>
      </c>
      <c r="Q4392">
        <v>0</v>
      </c>
      <c r="R4392">
        <v>0</v>
      </c>
      <c r="S4392">
        <v>144</v>
      </c>
      <c r="T4392">
        <v>0</v>
      </c>
      <c r="U4392">
        <v>441.6</v>
      </c>
      <c r="V4392">
        <v>441.6</v>
      </c>
      <c r="W4392">
        <v>144</v>
      </c>
      <c r="X4392">
        <v>0</v>
      </c>
      <c r="Y4392">
        <v>0</v>
      </c>
      <c r="Z4392">
        <v>0</v>
      </c>
      <c r="AD4392" s="1">
        <v>41618.333333333336</v>
      </c>
      <c r="AE4392" s="1">
        <v>41639.708333333336</v>
      </c>
      <c r="AG4392" s="1">
        <v>41618.333333333336</v>
      </c>
      <c r="AH4392" s="1">
        <v>41639.708333333336</v>
      </c>
      <c r="AI4392" s="1">
        <v>41618.333333333336</v>
      </c>
      <c r="AJ4392" s="1">
        <v>41639.708333333336</v>
      </c>
      <c r="AK4392" s="1">
        <v>41618.333333333336</v>
      </c>
      <c r="AL4392" s="1">
        <v>41639.708333333336</v>
      </c>
      <c r="AM4392" s="1">
        <v>41618.333333333336</v>
      </c>
      <c r="AN4392" s="1">
        <v>41639.708333333336</v>
      </c>
      <c r="AP4392" t="s">
        <v>113</v>
      </c>
      <c r="AU4392" t="s">
        <v>9828</v>
      </c>
      <c r="AY4392" t="s">
        <v>119</v>
      </c>
      <c r="AZ4392">
        <v>0</v>
      </c>
      <c r="BA4392">
        <v>0</v>
      </c>
      <c r="BD4392" s="3">
        <v>41321.662499999999</v>
      </c>
      <c r="BE4392" s="3">
        <v>41321.663888888892</v>
      </c>
      <c r="BF4392" t="s">
        <v>115</v>
      </c>
      <c r="BG4392" t="s">
        <v>115</v>
      </c>
      <c r="BH4392">
        <v>8149</v>
      </c>
      <c r="BM4392">
        <v>43550</v>
      </c>
      <c r="BR4392" t="s">
        <v>116</v>
      </c>
      <c r="BS4392" t="s">
        <v>117</v>
      </c>
      <c r="BU4392">
        <v>1</v>
      </c>
      <c r="BV4392" t="s">
        <v>118</v>
      </c>
      <c r="BX4392" t="s">
        <v>119</v>
      </c>
      <c r="BY4392" t="s">
        <v>119</v>
      </c>
      <c r="BZ4392" t="s">
        <v>119</v>
      </c>
      <c r="CA4392">
        <v>1</v>
      </c>
      <c r="CC4392" t="s">
        <v>120</v>
      </c>
      <c r="CH4392">
        <v>540</v>
      </c>
      <c r="CI4392">
        <v>30580</v>
      </c>
      <c r="CJ4392" t="s">
        <v>106</v>
      </c>
      <c r="CK4392" t="s">
        <v>106</v>
      </c>
      <c r="CL4392">
        <v>15</v>
      </c>
      <c r="CM4392" t="s">
        <v>2963</v>
      </c>
      <c r="CO4392">
        <v>125254</v>
      </c>
      <c r="CQ4392">
        <v>0</v>
      </c>
      <c r="CR4392">
        <v>0</v>
      </c>
      <c r="CS4392">
        <v>0</v>
      </c>
      <c r="CY4392" t="s">
        <v>123</v>
      </c>
      <c r="CZ4392" t="s">
        <v>124</v>
      </c>
      <c r="DD4392" t="str" cm="1">
        <f t="array" ref="DD4392">TEXT(_xlfn.SEQUENCE(1, DATEDIF(AG4392, AH4392, "m") + 1, AG4392, 30), "YYYY-APMM")</f>
        <v>2013-AP12</v>
      </c>
      <c r="DN4392">
        <f t="shared" si="136"/>
        <v>441.6</v>
      </c>
      <c r="DO4392" t="str">
        <f t="shared" si="137"/>
        <v>LABOR- SUBCONTRACTOR</v>
      </c>
    </row>
    <row r="4393" spans="1:119" x14ac:dyDescent="0.35">
      <c r="A4393" t="s">
        <v>105</v>
      </c>
      <c r="B4393">
        <v>503678</v>
      </c>
      <c r="C4393">
        <v>6359</v>
      </c>
      <c r="D4393">
        <v>125256</v>
      </c>
      <c r="E4393">
        <v>13662</v>
      </c>
      <c r="F4393">
        <v>0</v>
      </c>
      <c r="G4393" t="s">
        <v>106</v>
      </c>
      <c r="H4393" t="s">
        <v>106</v>
      </c>
      <c r="I4393" t="s">
        <v>106</v>
      </c>
      <c r="J4393" t="s">
        <v>107</v>
      </c>
      <c r="K4393" t="s">
        <v>108</v>
      </c>
      <c r="L4393" t="s">
        <v>109</v>
      </c>
      <c r="M4393" t="s">
        <v>110</v>
      </c>
      <c r="N4393" t="s">
        <v>9829</v>
      </c>
      <c r="O4393" t="s">
        <v>3081</v>
      </c>
      <c r="P4393">
        <v>8178</v>
      </c>
      <c r="Q4393">
        <v>176</v>
      </c>
      <c r="R4393">
        <v>56</v>
      </c>
      <c r="S4393">
        <v>144</v>
      </c>
      <c r="T4393">
        <v>0</v>
      </c>
      <c r="U4393">
        <v>177.6</v>
      </c>
      <c r="V4393">
        <v>177.6</v>
      </c>
      <c r="W4393">
        <v>144</v>
      </c>
      <c r="X4393">
        <v>0</v>
      </c>
      <c r="Y4393">
        <v>0</v>
      </c>
      <c r="Z4393">
        <v>0</v>
      </c>
      <c r="AD4393" s="1">
        <v>41645.333333333336</v>
      </c>
      <c r="AE4393" s="1">
        <v>41665.708333333336</v>
      </c>
      <c r="AG4393" s="1">
        <v>41618.333333333336</v>
      </c>
      <c r="AH4393" s="1">
        <v>41639.708333333336</v>
      </c>
      <c r="AI4393" s="1">
        <v>41618.333333333336</v>
      </c>
      <c r="AJ4393" s="1">
        <v>41639.708333333336</v>
      </c>
      <c r="AK4393" s="1">
        <v>41618.333333333336</v>
      </c>
      <c r="AL4393" s="1">
        <v>41639.708333333336</v>
      </c>
      <c r="AM4393" s="1">
        <v>41645.333333333336</v>
      </c>
      <c r="AN4393" s="1">
        <v>41665.708333333336</v>
      </c>
      <c r="AP4393" t="s">
        <v>113</v>
      </c>
      <c r="AU4393" t="s">
        <v>9830</v>
      </c>
      <c r="AY4393" t="s">
        <v>106</v>
      </c>
      <c r="AZ4393">
        <v>0</v>
      </c>
      <c r="BA4393">
        <v>0</v>
      </c>
      <c r="BD4393" s="3">
        <v>41321.662499999999</v>
      </c>
      <c r="BE4393" s="3">
        <v>41321.663888888892</v>
      </c>
      <c r="BF4393" t="s">
        <v>115</v>
      </c>
      <c r="BG4393" t="s">
        <v>115</v>
      </c>
      <c r="BH4393">
        <v>8149</v>
      </c>
      <c r="BM4393">
        <v>43550</v>
      </c>
      <c r="BR4393" t="s">
        <v>116</v>
      </c>
      <c r="BS4393" t="s">
        <v>117</v>
      </c>
      <c r="BU4393">
        <v>1</v>
      </c>
      <c r="BV4393" t="s">
        <v>118</v>
      </c>
      <c r="BX4393" t="s">
        <v>119</v>
      </c>
      <c r="BY4393" t="s">
        <v>119</v>
      </c>
      <c r="BZ4393" t="s">
        <v>119</v>
      </c>
      <c r="CA4393">
        <v>1</v>
      </c>
      <c r="CC4393" t="s">
        <v>120</v>
      </c>
      <c r="CH4393">
        <v>540</v>
      </c>
      <c r="CI4393">
        <v>30580</v>
      </c>
      <c r="CJ4393" t="s">
        <v>106</v>
      </c>
      <c r="CK4393" t="s">
        <v>106</v>
      </c>
      <c r="CL4393">
        <v>15</v>
      </c>
      <c r="CM4393" t="s">
        <v>2963</v>
      </c>
      <c r="CO4393">
        <v>125254</v>
      </c>
      <c r="CQ4393">
        <v>0</v>
      </c>
      <c r="CR4393">
        <v>0</v>
      </c>
      <c r="CS4393">
        <v>0</v>
      </c>
      <c r="CY4393" t="s">
        <v>123</v>
      </c>
      <c r="CZ4393" t="s">
        <v>124</v>
      </c>
      <c r="DD4393" t="str" cm="1">
        <f t="array" ref="DD4393">TEXT(_xlfn.SEQUENCE(1, DATEDIF(AG4393, AH4393, "m") + 1, AG4393, 30), "YYYY-APMM")</f>
        <v>2013-AP12</v>
      </c>
      <c r="DN4393">
        <f t="shared" si="136"/>
        <v>177.6</v>
      </c>
      <c r="DO4393" t="str">
        <f t="shared" si="137"/>
        <v>LABOR- SUBCONTRACTOR</v>
      </c>
    </row>
    <row r="4394" spans="1:119" x14ac:dyDescent="0.35">
      <c r="A4394" t="s">
        <v>105</v>
      </c>
      <c r="B4394">
        <v>503679</v>
      </c>
      <c r="C4394">
        <v>6359</v>
      </c>
      <c r="D4394">
        <v>125256</v>
      </c>
      <c r="E4394">
        <v>13662</v>
      </c>
      <c r="F4394">
        <v>0</v>
      </c>
      <c r="G4394" t="s">
        <v>106</v>
      </c>
      <c r="H4394" t="s">
        <v>106</v>
      </c>
      <c r="I4394" t="s">
        <v>106</v>
      </c>
      <c r="J4394" t="s">
        <v>107</v>
      </c>
      <c r="K4394" t="s">
        <v>108</v>
      </c>
      <c r="L4394" t="s">
        <v>109</v>
      </c>
      <c r="M4394" t="s">
        <v>110</v>
      </c>
      <c r="N4394" t="s">
        <v>9831</v>
      </c>
      <c r="O4394" t="s">
        <v>3069</v>
      </c>
      <c r="P4394">
        <v>8178</v>
      </c>
      <c r="Q4394">
        <v>40</v>
      </c>
      <c r="R4394">
        <v>0</v>
      </c>
      <c r="S4394">
        <v>160</v>
      </c>
      <c r="T4394">
        <v>0</v>
      </c>
      <c r="U4394">
        <v>67.2</v>
      </c>
      <c r="V4394">
        <v>67.2</v>
      </c>
      <c r="W4394">
        <v>160</v>
      </c>
      <c r="X4394">
        <v>0</v>
      </c>
      <c r="Y4394">
        <v>0</v>
      </c>
      <c r="Z4394">
        <v>0</v>
      </c>
      <c r="AD4394" s="1">
        <v>41702.333333333336</v>
      </c>
      <c r="AE4394" s="1">
        <v>41724.708333333336</v>
      </c>
      <c r="AG4394" s="1">
        <v>41696.333333333336</v>
      </c>
      <c r="AH4394" s="1">
        <v>41718.708333333336</v>
      </c>
      <c r="AI4394" s="1">
        <v>41696.333333333336</v>
      </c>
      <c r="AJ4394" s="1">
        <v>41718.708333333336</v>
      </c>
      <c r="AK4394" s="1">
        <v>41696.333333333336</v>
      </c>
      <c r="AL4394" s="1">
        <v>41718.708333333336</v>
      </c>
      <c r="AM4394" s="1">
        <v>41702.333333333336</v>
      </c>
      <c r="AN4394" s="1">
        <v>41724.708333333336</v>
      </c>
      <c r="AP4394" t="s">
        <v>113</v>
      </c>
      <c r="AU4394" t="s">
        <v>9832</v>
      </c>
      <c r="AY4394" t="s">
        <v>106</v>
      </c>
      <c r="AZ4394">
        <v>0</v>
      </c>
      <c r="BA4394">
        <v>0</v>
      </c>
      <c r="BD4394" s="3">
        <v>41321.662499999999</v>
      </c>
      <c r="BE4394" s="3">
        <v>41321.663888888892</v>
      </c>
      <c r="BF4394" t="s">
        <v>115</v>
      </c>
      <c r="BG4394" t="s">
        <v>115</v>
      </c>
      <c r="BH4394">
        <v>8149</v>
      </c>
      <c r="BM4394">
        <v>43550</v>
      </c>
      <c r="BR4394" t="s">
        <v>116</v>
      </c>
      <c r="BS4394" t="s">
        <v>117</v>
      </c>
      <c r="BU4394">
        <v>1</v>
      </c>
      <c r="BV4394" t="s">
        <v>118</v>
      </c>
      <c r="BX4394" t="s">
        <v>119</v>
      </c>
      <c r="BY4394" t="s">
        <v>119</v>
      </c>
      <c r="BZ4394" t="s">
        <v>119</v>
      </c>
      <c r="CA4394">
        <v>1</v>
      </c>
      <c r="CC4394" t="s">
        <v>120</v>
      </c>
      <c r="CH4394">
        <v>540</v>
      </c>
      <c r="CI4394">
        <v>30580</v>
      </c>
      <c r="CJ4394" t="s">
        <v>106</v>
      </c>
      <c r="CK4394" t="s">
        <v>106</v>
      </c>
      <c r="CL4394">
        <v>15</v>
      </c>
      <c r="CM4394" t="s">
        <v>2963</v>
      </c>
      <c r="CO4394">
        <v>125254</v>
      </c>
      <c r="CQ4394">
        <v>0</v>
      </c>
      <c r="CR4394">
        <v>0</v>
      </c>
      <c r="CS4394">
        <v>0</v>
      </c>
      <c r="CY4394" t="s">
        <v>123</v>
      </c>
      <c r="CZ4394" t="s">
        <v>124</v>
      </c>
      <c r="DD4394" t="str" cm="1">
        <f t="array" ref="DD4394">TEXT(_xlfn.SEQUENCE(1, DATEDIF(AG4394, AH4394, "m") + 1, AG4394, 30), "YYYY-APMM")</f>
        <v>2014-AP02</v>
      </c>
      <c r="DN4394">
        <f t="shared" si="136"/>
        <v>67.2</v>
      </c>
      <c r="DO4394" t="str">
        <f t="shared" si="137"/>
        <v>LABOR- SUBCONTRACTOR</v>
      </c>
    </row>
    <row r="4395" spans="1:119" x14ac:dyDescent="0.35">
      <c r="A4395" t="s">
        <v>105</v>
      </c>
      <c r="B4395">
        <v>503680</v>
      </c>
      <c r="C4395">
        <v>6359</v>
      </c>
      <c r="D4395">
        <v>125256</v>
      </c>
      <c r="E4395">
        <v>13662</v>
      </c>
      <c r="F4395">
        <v>0</v>
      </c>
      <c r="G4395" t="s">
        <v>106</v>
      </c>
      <c r="H4395" t="s">
        <v>106</v>
      </c>
      <c r="I4395" t="s">
        <v>106</v>
      </c>
      <c r="J4395" t="s">
        <v>107</v>
      </c>
      <c r="K4395" t="s">
        <v>108</v>
      </c>
      <c r="L4395" t="s">
        <v>109</v>
      </c>
      <c r="M4395" t="s">
        <v>110</v>
      </c>
      <c r="N4395" t="s">
        <v>9833</v>
      </c>
      <c r="O4395" t="s">
        <v>3072</v>
      </c>
      <c r="P4395">
        <v>8178</v>
      </c>
      <c r="Q4395">
        <v>40</v>
      </c>
      <c r="R4395">
        <v>32</v>
      </c>
      <c r="S4395">
        <v>120</v>
      </c>
      <c r="T4395">
        <v>0</v>
      </c>
      <c r="U4395">
        <v>67.2</v>
      </c>
      <c r="V4395">
        <v>67.2</v>
      </c>
      <c r="W4395">
        <v>120</v>
      </c>
      <c r="X4395">
        <v>0</v>
      </c>
      <c r="Y4395">
        <v>0</v>
      </c>
      <c r="Z4395">
        <v>0</v>
      </c>
      <c r="AD4395" s="1">
        <v>41714.333333333336</v>
      </c>
      <c r="AE4395" s="1">
        <v>41730.708333333336</v>
      </c>
      <c r="AG4395" s="1">
        <v>41708.333333333336</v>
      </c>
      <c r="AH4395" s="1">
        <v>41724.708333333336</v>
      </c>
      <c r="AI4395" s="1">
        <v>41708.333333333336</v>
      </c>
      <c r="AJ4395" s="1">
        <v>41724.708333333336</v>
      </c>
      <c r="AK4395" s="1">
        <v>41708.333333333336</v>
      </c>
      <c r="AL4395" s="1">
        <v>41724.708333333336</v>
      </c>
      <c r="AM4395" s="1">
        <v>41714.333333333336</v>
      </c>
      <c r="AN4395" s="1">
        <v>41730.708333333336</v>
      </c>
      <c r="AP4395" t="s">
        <v>113</v>
      </c>
      <c r="AU4395" t="s">
        <v>9834</v>
      </c>
      <c r="AY4395" t="s">
        <v>106</v>
      </c>
      <c r="AZ4395">
        <v>0</v>
      </c>
      <c r="BA4395">
        <v>0</v>
      </c>
      <c r="BD4395" s="3">
        <v>41321.662499999999</v>
      </c>
      <c r="BE4395" s="3">
        <v>41321.663888888892</v>
      </c>
      <c r="BF4395" t="s">
        <v>115</v>
      </c>
      <c r="BG4395" t="s">
        <v>115</v>
      </c>
      <c r="BH4395">
        <v>8149</v>
      </c>
      <c r="BM4395">
        <v>43550</v>
      </c>
      <c r="BR4395" t="s">
        <v>116</v>
      </c>
      <c r="BS4395" t="s">
        <v>117</v>
      </c>
      <c r="BU4395">
        <v>1</v>
      </c>
      <c r="BV4395" t="s">
        <v>118</v>
      </c>
      <c r="BX4395" t="s">
        <v>119</v>
      </c>
      <c r="BY4395" t="s">
        <v>119</v>
      </c>
      <c r="BZ4395" t="s">
        <v>119</v>
      </c>
      <c r="CA4395">
        <v>1</v>
      </c>
      <c r="CC4395" t="s">
        <v>120</v>
      </c>
      <c r="CH4395">
        <v>540</v>
      </c>
      <c r="CI4395">
        <v>30580</v>
      </c>
      <c r="CJ4395" t="s">
        <v>106</v>
      </c>
      <c r="CK4395" t="s">
        <v>106</v>
      </c>
      <c r="CL4395">
        <v>15</v>
      </c>
      <c r="CM4395" t="s">
        <v>2963</v>
      </c>
      <c r="CO4395">
        <v>125254</v>
      </c>
      <c r="CQ4395">
        <v>0</v>
      </c>
      <c r="CR4395">
        <v>0</v>
      </c>
      <c r="CS4395">
        <v>0</v>
      </c>
      <c r="CY4395" t="s">
        <v>123</v>
      </c>
      <c r="CZ4395" t="s">
        <v>124</v>
      </c>
      <c r="DD4395" t="str" cm="1">
        <f t="array" ref="DD4395">TEXT(_xlfn.SEQUENCE(1, DATEDIF(AG4395, AH4395, "m") + 1, AG4395, 30), "YYYY-APMM")</f>
        <v>2014-AP03</v>
      </c>
      <c r="DN4395">
        <f t="shared" si="136"/>
        <v>67.2</v>
      </c>
      <c r="DO4395" t="str">
        <f t="shared" si="137"/>
        <v>LABOR- SUBCONTRACTOR</v>
      </c>
    </row>
    <row r="4396" spans="1:119" x14ac:dyDescent="0.35">
      <c r="A4396" t="s">
        <v>105</v>
      </c>
      <c r="B4396">
        <v>503681</v>
      </c>
      <c r="C4396">
        <v>6359</v>
      </c>
      <c r="D4396">
        <v>125257</v>
      </c>
      <c r="E4396">
        <v>13662</v>
      </c>
      <c r="F4396">
        <v>0</v>
      </c>
      <c r="G4396" t="s">
        <v>106</v>
      </c>
      <c r="H4396" t="s">
        <v>106</v>
      </c>
      <c r="I4396" t="s">
        <v>106</v>
      </c>
      <c r="J4396" t="s">
        <v>107</v>
      </c>
      <c r="K4396" t="s">
        <v>108</v>
      </c>
      <c r="L4396" t="s">
        <v>109</v>
      </c>
      <c r="M4396" t="s">
        <v>110</v>
      </c>
      <c r="N4396" t="s">
        <v>9835</v>
      </c>
      <c r="O4396" t="s">
        <v>3063</v>
      </c>
      <c r="P4396">
        <v>8178</v>
      </c>
      <c r="Q4396">
        <v>144</v>
      </c>
      <c r="R4396">
        <v>0</v>
      </c>
      <c r="S4396">
        <v>144</v>
      </c>
      <c r="T4396">
        <v>0</v>
      </c>
      <c r="U4396">
        <v>441.6</v>
      </c>
      <c r="V4396">
        <v>441.6</v>
      </c>
      <c r="W4396">
        <v>144</v>
      </c>
      <c r="X4396">
        <v>0</v>
      </c>
      <c r="Y4396">
        <v>0</v>
      </c>
      <c r="Z4396">
        <v>0</v>
      </c>
      <c r="AD4396" s="1">
        <v>41596.333333333336</v>
      </c>
      <c r="AE4396" s="1">
        <v>41616.708333333336</v>
      </c>
      <c r="AG4396" s="1">
        <v>41575.333333333336</v>
      </c>
      <c r="AH4396" s="1">
        <v>41595.708333333336</v>
      </c>
      <c r="AI4396" s="1">
        <v>41575.333333333336</v>
      </c>
      <c r="AJ4396" s="1">
        <v>41595.708333333336</v>
      </c>
      <c r="AK4396" s="1">
        <v>41575.333333333336</v>
      </c>
      <c r="AL4396" s="1">
        <v>41595.708333333336</v>
      </c>
      <c r="AM4396" s="1">
        <v>41596.333333333336</v>
      </c>
      <c r="AN4396" s="1">
        <v>41616.708333333336</v>
      </c>
      <c r="AP4396" t="s">
        <v>113</v>
      </c>
      <c r="AU4396" t="s">
        <v>9836</v>
      </c>
      <c r="AY4396" t="s">
        <v>106</v>
      </c>
      <c r="AZ4396">
        <v>0</v>
      </c>
      <c r="BA4396">
        <v>0</v>
      </c>
      <c r="BD4396" s="3">
        <v>41321.662499999999</v>
      </c>
      <c r="BE4396" s="3">
        <v>41321.663888888892</v>
      </c>
      <c r="BF4396" t="s">
        <v>115</v>
      </c>
      <c r="BG4396" t="s">
        <v>115</v>
      </c>
      <c r="BH4396">
        <v>8149</v>
      </c>
      <c r="BM4396">
        <v>43550</v>
      </c>
      <c r="BR4396" t="s">
        <v>116</v>
      </c>
      <c r="BS4396" t="s">
        <v>117</v>
      </c>
      <c r="BU4396">
        <v>1</v>
      </c>
      <c r="BV4396" t="s">
        <v>118</v>
      </c>
      <c r="BX4396" t="s">
        <v>119</v>
      </c>
      <c r="BY4396" t="s">
        <v>119</v>
      </c>
      <c r="BZ4396" t="s">
        <v>119</v>
      </c>
      <c r="CA4396">
        <v>1</v>
      </c>
      <c r="CC4396" t="s">
        <v>120</v>
      </c>
      <c r="CH4396">
        <v>540</v>
      </c>
      <c r="CI4396">
        <v>30570</v>
      </c>
      <c r="CJ4396" t="s">
        <v>106</v>
      </c>
      <c r="CK4396" t="s">
        <v>106</v>
      </c>
      <c r="CL4396">
        <v>10</v>
      </c>
      <c r="CM4396" t="s">
        <v>2889</v>
      </c>
      <c r="CO4396">
        <v>125254</v>
      </c>
      <c r="CQ4396">
        <v>0</v>
      </c>
      <c r="CR4396">
        <v>0</v>
      </c>
      <c r="CS4396">
        <v>0</v>
      </c>
      <c r="CY4396" t="s">
        <v>123</v>
      </c>
      <c r="CZ4396" t="s">
        <v>124</v>
      </c>
      <c r="DD4396" t="str" cm="1">
        <f t="array" ref="DD4396">TEXT(_xlfn.SEQUENCE(1, DATEDIF(AG4396, AH4396, "m") + 1, AG4396, 30), "YYYY-APMM")</f>
        <v>2013-AP10</v>
      </c>
      <c r="DN4396">
        <f t="shared" si="136"/>
        <v>441.6</v>
      </c>
      <c r="DO4396" t="str">
        <f t="shared" si="137"/>
        <v>LABOR- SUBCONTRACTOR</v>
      </c>
    </row>
    <row r="4397" spans="1:119" x14ac:dyDescent="0.35">
      <c r="A4397" t="s">
        <v>105</v>
      </c>
      <c r="B4397">
        <v>503682</v>
      </c>
      <c r="C4397">
        <v>6359</v>
      </c>
      <c r="D4397">
        <v>125257</v>
      </c>
      <c r="E4397">
        <v>13662</v>
      </c>
      <c r="F4397">
        <v>0</v>
      </c>
      <c r="G4397" t="s">
        <v>106</v>
      </c>
      <c r="H4397" t="s">
        <v>106</v>
      </c>
      <c r="I4397" t="s">
        <v>106</v>
      </c>
      <c r="J4397" t="s">
        <v>107</v>
      </c>
      <c r="K4397" t="s">
        <v>108</v>
      </c>
      <c r="L4397" t="s">
        <v>109</v>
      </c>
      <c r="M4397" t="s">
        <v>110</v>
      </c>
      <c r="N4397" t="s">
        <v>9837</v>
      </c>
      <c r="O4397" t="s">
        <v>3066</v>
      </c>
      <c r="P4397">
        <v>8178</v>
      </c>
      <c r="Q4397">
        <v>312</v>
      </c>
      <c r="R4397">
        <v>104</v>
      </c>
      <c r="S4397">
        <v>144</v>
      </c>
      <c r="T4397">
        <v>0</v>
      </c>
      <c r="U4397">
        <v>177.6</v>
      </c>
      <c r="V4397">
        <v>177.6</v>
      </c>
      <c r="W4397">
        <v>144</v>
      </c>
      <c r="X4397">
        <v>0</v>
      </c>
      <c r="Y4397">
        <v>0</v>
      </c>
      <c r="Z4397">
        <v>0</v>
      </c>
      <c r="AD4397" s="1">
        <v>41620.333333333336</v>
      </c>
      <c r="AE4397" s="1">
        <v>41641.708333333336</v>
      </c>
      <c r="AG4397" s="1">
        <v>41575.333333333336</v>
      </c>
      <c r="AH4397" s="1">
        <v>41595.708333333336</v>
      </c>
      <c r="AI4397" s="1">
        <v>41575.333333333336</v>
      </c>
      <c r="AJ4397" s="1">
        <v>41595.708333333336</v>
      </c>
      <c r="AK4397" s="1">
        <v>41575.333333333336</v>
      </c>
      <c r="AL4397" s="1">
        <v>41595.708333333336</v>
      </c>
      <c r="AM4397" s="1">
        <v>41620.333333333336</v>
      </c>
      <c r="AN4397" s="1">
        <v>41641.708333333336</v>
      </c>
      <c r="AP4397" t="s">
        <v>113</v>
      </c>
      <c r="AU4397" t="s">
        <v>9838</v>
      </c>
      <c r="AY4397" t="s">
        <v>106</v>
      </c>
      <c r="AZ4397">
        <v>0</v>
      </c>
      <c r="BA4397">
        <v>0</v>
      </c>
      <c r="BD4397" s="3">
        <v>41321.662499999999</v>
      </c>
      <c r="BE4397" s="3">
        <v>41321.663888888892</v>
      </c>
      <c r="BF4397" t="s">
        <v>115</v>
      </c>
      <c r="BG4397" t="s">
        <v>115</v>
      </c>
      <c r="BH4397">
        <v>8149</v>
      </c>
      <c r="BM4397">
        <v>43550</v>
      </c>
      <c r="BR4397" t="s">
        <v>116</v>
      </c>
      <c r="BS4397" t="s">
        <v>117</v>
      </c>
      <c r="BU4397">
        <v>1</v>
      </c>
      <c r="BV4397" t="s">
        <v>118</v>
      </c>
      <c r="BX4397" t="s">
        <v>119</v>
      </c>
      <c r="BY4397" t="s">
        <v>119</v>
      </c>
      <c r="BZ4397" t="s">
        <v>119</v>
      </c>
      <c r="CA4397">
        <v>1</v>
      </c>
      <c r="CC4397" t="s">
        <v>120</v>
      </c>
      <c r="CH4397">
        <v>540</v>
      </c>
      <c r="CI4397">
        <v>30570</v>
      </c>
      <c r="CJ4397" t="s">
        <v>106</v>
      </c>
      <c r="CK4397" t="s">
        <v>106</v>
      </c>
      <c r="CL4397">
        <v>10</v>
      </c>
      <c r="CM4397" t="s">
        <v>2889</v>
      </c>
      <c r="CO4397">
        <v>125254</v>
      </c>
      <c r="CQ4397">
        <v>0</v>
      </c>
      <c r="CR4397">
        <v>0</v>
      </c>
      <c r="CS4397">
        <v>0</v>
      </c>
      <c r="CY4397" t="s">
        <v>123</v>
      </c>
      <c r="CZ4397" t="s">
        <v>124</v>
      </c>
      <c r="DD4397" t="str" cm="1">
        <f t="array" ref="DD4397">TEXT(_xlfn.SEQUENCE(1, DATEDIF(AG4397, AH4397, "m") + 1, AG4397, 30), "YYYY-APMM")</f>
        <v>2013-AP10</v>
      </c>
      <c r="DN4397">
        <f t="shared" si="136"/>
        <v>177.6</v>
      </c>
      <c r="DO4397" t="str">
        <f t="shared" si="137"/>
        <v>LABOR- SUBCONTRACTOR</v>
      </c>
    </row>
    <row r="4398" spans="1:119" x14ac:dyDescent="0.35">
      <c r="A4398" t="s">
        <v>105</v>
      </c>
      <c r="B4398">
        <v>503683</v>
      </c>
      <c r="C4398">
        <v>6359</v>
      </c>
      <c r="D4398">
        <v>125257</v>
      </c>
      <c r="E4398">
        <v>13662</v>
      </c>
      <c r="F4398">
        <v>0</v>
      </c>
      <c r="G4398" t="s">
        <v>106</v>
      </c>
      <c r="H4398" t="s">
        <v>106</v>
      </c>
      <c r="I4398" t="s">
        <v>106</v>
      </c>
      <c r="J4398" t="s">
        <v>107</v>
      </c>
      <c r="K4398" t="s">
        <v>108</v>
      </c>
      <c r="L4398" t="s">
        <v>109</v>
      </c>
      <c r="M4398" t="s">
        <v>110</v>
      </c>
      <c r="N4398" t="s">
        <v>9839</v>
      </c>
      <c r="O4398" t="s">
        <v>3069</v>
      </c>
      <c r="P4398">
        <v>8178</v>
      </c>
      <c r="Q4398">
        <v>360</v>
      </c>
      <c r="R4398">
        <v>0</v>
      </c>
      <c r="S4398">
        <v>160</v>
      </c>
      <c r="T4398">
        <v>0</v>
      </c>
      <c r="U4398">
        <v>134.4</v>
      </c>
      <c r="V4398">
        <v>134.4</v>
      </c>
      <c r="W4398">
        <v>160</v>
      </c>
      <c r="X4398">
        <v>0</v>
      </c>
      <c r="Y4398">
        <v>0</v>
      </c>
      <c r="Z4398">
        <v>0</v>
      </c>
      <c r="AD4398" s="1">
        <v>41720.333333333336</v>
      </c>
      <c r="AE4398" s="1">
        <v>41742.708333333336</v>
      </c>
      <c r="AG4398" s="1">
        <v>41666.333333333336</v>
      </c>
      <c r="AH4398" s="1">
        <v>41689.708333333336</v>
      </c>
      <c r="AI4398" s="1">
        <v>41666.333333333336</v>
      </c>
      <c r="AJ4398" s="1">
        <v>41689.708333333336</v>
      </c>
      <c r="AK4398" s="1">
        <v>41666.333333333336</v>
      </c>
      <c r="AL4398" s="1">
        <v>41689.708333333336</v>
      </c>
      <c r="AM4398" s="1">
        <v>41720.333333333336</v>
      </c>
      <c r="AN4398" s="1">
        <v>41742.708333333336</v>
      </c>
      <c r="AP4398" t="s">
        <v>113</v>
      </c>
      <c r="AU4398" t="s">
        <v>9840</v>
      </c>
      <c r="AY4398" t="s">
        <v>106</v>
      </c>
      <c r="AZ4398">
        <v>0</v>
      </c>
      <c r="BA4398">
        <v>0</v>
      </c>
      <c r="BD4398" s="3">
        <v>41321.662499999999</v>
      </c>
      <c r="BE4398" s="3">
        <v>41321.663888888892</v>
      </c>
      <c r="BF4398" t="s">
        <v>115</v>
      </c>
      <c r="BG4398" t="s">
        <v>115</v>
      </c>
      <c r="BH4398">
        <v>8149</v>
      </c>
      <c r="BM4398">
        <v>43550</v>
      </c>
      <c r="BR4398" t="s">
        <v>116</v>
      </c>
      <c r="BS4398" t="s">
        <v>117</v>
      </c>
      <c r="BU4398">
        <v>1</v>
      </c>
      <c r="BV4398" t="s">
        <v>118</v>
      </c>
      <c r="BX4398" t="s">
        <v>119</v>
      </c>
      <c r="BY4398" t="s">
        <v>119</v>
      </c>
      <c r="BZ4398" t="s">
        <v>119</v>
      </c>
      <c r="CA4398">
        <v>1</v>
      </c>
      <c r="CC4398" t="s">
        <v>120</v>
      </c>
      <c r="CH4398">
        <v>540</v>
      </c>
      <c r="CI4398">
        <v>30570</v>
      </c>
      <c r="CJ4398" t="s">
        <v>106</v>
      </c>
      <c r="CK4398" t="s">
        <v>106</v>
      </c>
      <c r="CL4398">
        <v>10</v>
      </c>
      <c r="CM4398" t="s">
        <v>2889</v>
      </c>
      <c r="CO4398">
        <v>125254</v>
      </c>
      <c r="CQ4398">
        <v>0</v>
      </c>
      <c r="CR4398">
        <v>0</v>
      </c>
      <c r="CS4398">
        <v>0</v>
      </c>
      <c r="CY4398" t="s">
        <v>123</v>
      </c>
      <c r="CZ4398" t="s">
        <v>124</v>
      </c>
      <c r="DD4398" t="str" cm="1">
        <f t="array" ref="DD4398">TEXT(_xlfn.SEQUENCE(1, DATEDIF(AG4398, AH4398, "m") + 1, AG4398, 30), "YYYY-APMM")</f>
        <v>2014-AP01</v>
      </c>
      <c r="DN4398">
        <f t="shared" si="136"/>
        <v>134.4</v>
      </c>
      <c r="DO4398" t="str">
        <f t="shared" si="137"/>
        <v>LABOR- SUBCONTRACTOR</v>
      </c>
    </row>
    <row r="4399" spans="1:119" x14ac:dyDescent="0.35">
      <c r="A4399" t="s">
        <v>105</v>
      </c>
      <c r="B4399">
        <v>503684</v>
      </c>
      <c r="C4399">
        <v>6359</v>
      </c>
      <c r="D4399">
        <v>125257</v>
      </c>
      <c r="E4399">
        <v>13662</v>
      </c>
      <c r="F4399">
        <v>0</v>
      </c>
      <c r="G4399" t="s">
        <v>106</v>
      </c>
      <c r="H4399" t="s">
        <v>106</v>
      </c>
      <c r="I4399" t="s">
        <v>106</v>
      </c>
      <c r="J4399" t="s">
        <v>107</v>
      </c>
      <c r="K4399" t="s">
        <v>108</v>
      </c>
      <c r="L4399" t="s">
        <v>109</v>
      </c>
      <c r="M4399" t="s">
        <v>110</v>
      </c>
      <c r="N4399" t="s">
        <v>9841</v>
      </c>
      <c r="O4399" t="s">
        <v>3072</v>
      </c>
      <c r="P4399">
        <v>8178</v>
      </c>
      <c r="Q4399">
        <v>360</v>
      </c>
      <c r="R4399">
        <v>80</v>
      </c>
      <c r="S4399">
        <v>120</v>
      </c>
      <c r="T4399">
        <v>0</v>
      </c>
      <c r="U4399">
        <v>134.4</v>
      </c>
      <c r="V4399">
        <v>134.4</v>
      </c>
      <c r="W4399">
        <v>120</v>
      </c>
      <c r="X4399">
        <v>0</v>
      </c>
      <c r="Y4399">
        <v>0</v>
      </c>
      <c r="Z4399">
        <v>0</v>
      </c>
      <c r="AD4399" s="1">
        <v>41731.333333333336</v>
      </c>
      <c r="AE4399" s="1">
        <v>41748.708333333336</v>
      </c>
      <c r="AG4399" s="1">
        <v>41678.333333333336</v>
      </c>
      <c r="AH4399" s="1">
        <v>41695.708333333336</v>
      </c>
      <c r="AI4399" s="1">
        <v>41678.333333333336</v>
      </c>
      <c r="AJ4399" s="1">
        <v>41695.708333333336</v>
      </c>
      <c r="AK4399" s="1">
        <v>41678.333333333336</v>
      </c>
      <c r="AL4399" s="1">
        <v>41695.708333333336</v>
      </c>
      <c r="AM4399" s="1">
        <v>41731.333333333336</v>
      </c>
      <c r="AN4399" s="1">
        <v>41748.708333333336</v>
      </c>
      <c r="AP4399" t="s">
        <v>113</v>
      </c>
      <c r="AU4399" t="s">
        <v>9842</v>
      </c>
      <c r="AY4399" t="s">
        <v>106</v>
      </c>
      <c r="AZ4399">
        <v>0</v>
      </c>
      <c r="BA4399">
        <v>0</v>
      </c>
      <c r="BD4399" s="3">
        <v>41321.662499999999</v>
      </c>
      <c r="BE4399" s="3">
        <v>41321.663888888892</v>
      </c>
      <c r="BF4399" t="s">
        <v>115</v>
      </c>
      <c r="BG4399" t="s">
        <v>115</v>
      </c>
      <c r="BH4399">
        <v>8149</v>
      </c>
      <c r="BM4399">
        <v>43550</v>
      </c>
      <c r="BR4399" t="s">
        <v>116</v>
      </c>
      <c r="BS4399" t="s">
        <v>117</v>
      </c>
      <c r="BU4399">
        <v>1</v>
      </c>
      <c r="BV4399" t="s">
        <v>118</v>
      </c>
      <c r="BX4399" t="s">
        <v>119</v>
      </c>
      <c r="BY4399" t="s">
        <v>119</v>
      </c>
      <c r="BZ4399" t="s">
        <v>119</v>
      </c>
      <c r="CA4399">
        <v>1</v>
      </c>
      <c r="CC4399" t="s">
        <v>120</v>
      </c>
      <c r="CH4399">
        <v>540</v>
      </c>
      <c r="CI4399">
        <v>30570</v>
      </c>
      <c r="CJ4399" t="s">
        <v>106</v>
      </c>
      <c r="CK4399" t="s">
        <v>106</v>
      </c>
      <c r="CL4399">
        <v>10</v>
      </c>
      <c r="CM4399" t="s">
        <v>2889</v>
      </c>
      <c r="CO4399">
        <v>125254</v>
      </c>
      <c r="CQ4399">
        <v>0</v>
      </c>
      <c r="CR4399">
        <v>0</v>
      </c>
      <c r="CS4399">
        <v>0</v>
      </c>
      <c r="CY4399" t="s">
        <v>123</v>
      </c>
      <c r="CZ4399" t="s">
        <v>124</v>
      </c>
      <c r="DD4399" t="str" cm="1">
        <f t="array" ref="DD4399">TEXT(_xlfn.SEQUENCE(1, DATEDIF(AG4399, AH4399, "m") + 1, AG4399, 30), "YYYY-APMM")</f>
        <v>2014-AP02</v>
      </c>
      <c r="DN4399">
        <f t="shared" si="136"/>
        <v>134.4</v>
      </c>
      <c r="DO4399" t="str">
        <f t="shared" si="137"/>
        <v>LABOR- SUBCONTRACTOR</v>
      </c>
    </row>
    <row r="4400" spans="1:119" x14ac:dyDescent="0.35">
      <c r="A4400" t="s">
        <v>105</v>
      </c>
      <c r="B4400">
        <v>503685</v>
      </c>
      <c r="C4400">
        <v>6359</v>
      </c>
      <c r="D4400">
        <v>125257</v>
      </c>
      <c r="E4400">
        <v>13662</v>
      </c>
      <c r="F4400">
        <v>0</v>
      </c>
      <c r="G4400" t="s">
        <v>106</v>
      </c>
      <c r="H4400" t="s">
        <v>106</v>
      </c>
      <c r="I4400" t="s">
        <v>106</v>
      </c>
      <c r="J4400" t="s">
        <v>107</v>
      </c>
      <c r="K4400" t="s">
        <v>108</v>
      </c>
      <c r="L4400" t="s">
        <v>109</v>
      </c>
      <c r="M4400" t="s">
        <v>110</v>
      </c>
      <c r="N4400" t="s">
        <v>9843</v>
      </c>
      <c r="O4400" t="s">
        <v>3075</v>
      </c>
      <c r="P4400">
        <v>8178</v>
      </c>
      <c r="Q4400">
        <v>0</v>
      </c>
      <c r="R4400">
        <v>0</v>
      </c>
      <c r="S4400">
        <v>128</v>
      </c>
      <c r="T4400">
        <v>0</v>
      </c>
      <c r="U4400">
        <v>67.2</v>
      </c>
      <c r="V4400">
        <v>67.2</v>
      </c>
      <c r="W4400">
        <v>128</v>
      </c>
      <c r="X4400">
        <v>0</v>
      </c>
      <c r="Y4400">
        <v>0</v>
      </c>
      <c r="Z4400">
        <v>0</v>
      </c>
      <c r="AD4400" s="1">
        <v>41457.333333333336</v>
      </c>
      <c r="AE4400" s="1">
        <v>41475.708333333336</v>
      </c>
      <c r="AG4400" s="1">
        <v>41457.333333333336</v>
      </c>
      <c r="AH4400" s="1">
        <v>41475.708333333336</v>
      </c>
      <c r="AI4400" s="1">
        <v>41457.333333333336</v>
      </c>
      <c r="AJ4400" s="1">
        <v>41475.708333333336</v>
      </c>
      <c r="AK4400" s="1">
        <v>41457.333333333336</v>
      </c>
      <c r="AL4400" s="1">
        <v>41475.708333333336</v>
      </c>
      <c r="AM4400" s="1">
        <v>41457.333333333336</v>
      </c>
      <c r="AN4400" s="1">
        <v>41475.708333333336</v>
      </c>
      <c r="AP4400" t="s">
        <v>113</v>
      </c>
      <c r="AU4400" t="s">
        <v>9844</v>
      </c>
      <c r="AY4400" t="s">
        <v>119</v>
      </c>
      <c r="AZ4400">
        <v>0</v>
      </c>
      <c r="BA4400">
        <v>0</v>
      </c>
      <c r="BD4400" s="3">
        <v>41321.662499999999</v>
      </c>
      <c r="BE4400" s="3">
        <v>41321.663888888892</v>
      </c>
      <c r="BF4400" t="s">
        <v>115</v>
      </c>
      <c r="BG4400" t="s">
        <v>115</v>
      </c>
      <c r="BH4400">
        <v>8149</v>
      </c>
      <c r="BM4400">
        <v>43550</v>
      </c>
      <c r="BR4400" t="s">
        <v>116</v>
      </c>
      <c r="BS4400" t="s">
        <v>117</v>
      </c>
      <c r="BU4400">
        <v>1</v>
      </c>
      <c r="BV4400" t="s">
        <v>118</v>
      </c>
      <c r="BX4400" t="s">
        <v>119</v>
      </c>
      <c r="BY4400" t="s">
        <v>119</v>
      </c>
      <c r="BZ4400" t="s">
        <v>119</v>
      </c>
      <c r="CA4400">
        <v>1</v>
      </c>
      <c r="CC4400" t="s">
        <v>120</v>
      </c>
      <c r="CH4400">
        <v>540</v>
      </c>
      <c r="CI4400">
        <v>30570</v>
      </c>
      <c r="CJ4400" t="s">
        <v>106</v>
      </c>
      <c r="CK4400" t="s">
        <v>106</v>
      </c>
      <c r="CL4400">
        <v>10</v>
      </c>
      <c r="CM4400" t="s">
        <v>2889</v>
      </c>
      <c r="CO4400">
        <v>125254</v>
      </c>
      <c r="CQ4400">
        <v>0</v>
      </c>
      <c r="CR4400">
        <v>0</v>
      </c>
      <c r="CS4400">
        <v>0</v>
      </c>
      <c r="CY4400" t="s">
        <v>123</v>
      </c>
      <c r="CZ4400" t="s">
        <v>124</v>
      </c>
      <c r="DD4400" t="str" cm="1">
        <f t="array" ref="DD4400">TEXT(_xlfn.SEQUENCE(1, DATEDIF(AG4400, AH4400, "m") + 1, AG4400, 30), "YYYY-APMM")</f>
        <v>2013-AP07</v>
      </c>
      <c r="DN4400">
        <f t="shared" si="136"/>
        <v>67.2</v>
      </c>
      <c r="DO4400" t="str">
        <f t="shared" si="137"/>
        <v>LABOR- SUBCONTRACTOR</v>
      </c>
    </row>
    <row r="4401" spans="1:119" x14ac:dyDescent="0.35">
      <c r="A4401" t="s">
        <v>105</v>
      </c>
      <c r="B4401">
        <v>503686</v>
      </c>
      <c r="C4401">
        <v>6359</v>
      </c>
      <c r="D4401">
        <v>125260</v>
      </c>
      <c r="E4401">
        <v>13662</v>
      </c>
      <c r="F4401">
        <v>0</v>
      </c>
      <c r="G4401" t="s">
        <v>106</v>
      </c>
      <c r="H4401" t="s">
        <v>106</v>
      </c>
      <c r="I4401" t="s">
        <v>106</v>
      </c>
      <c r="J4401" t="s">
        <v>107</v>
      </c>
      <c r="K4401" t="s">
        <v>108</v>
      </c>
      <c r="L4401" t="s">
        <v>109</v>
      </c>
      <c r="M4401" t="s">
        <v>110</v>
      </c>
      <c r="N4401" t="s">
        <v>9845</v>
      </c>
      <c r="O4401" t="s">
        <v>3140</v>
      </c>
      <c r="P4401">
        <v>8165</v>
      </c>
      <c r="Q4401">
        <v>176</v>
      </c>
      <c r="R4401">
        <v>0</v>
      </c>
      <c r="S4401">
        <v>144</v>
      </c>
      <c r="T4401">
        <v>0</v>
      </c>
      <c r="U4401">
        <v>1205.75</v>
      </c>
      <c r="V4401">
        <v>1205.75</v>
      </c>
      <c r="W4401">
        <v>144</v>
      </c>
      <c r="X4401">
        <v>0</v>
      </c>
      <c r="Y4401">
        <v>0</v>
      </c>
      <c r="Z4401">
        <v>0</v>
      </c>
      <c r="AD4401" s="1">
        <v>41599.333333333336</v>
      </c>
      <c r="AE4401" s="1">
        <v>41619.708333333336</v>
      </c>
      <c r="AG4401" s="1">
        <v>41574.333333333336</v>
      </c>
      <c r="AH4401" s="1">
        <v>41594.708333333336</v>
      </c>
      <c r="AI4401" s="1">
        <v>41574.333333333336</v>
      </c>
      <c r="AJ4401" s="1">
        <v>41594.708333333336</v>
      </c>
      <c r="AK4401" s="1">
        <v>41574.333333333336</v>
      </c>
      <c r="AL4401" s="1">
        <v>41594.708333333336</v>
      </c>
      <c r="AM4401" s="1">
        <v>41599.333333333336</v>
      </c>
      <c r="AN4401" s="1">
        <v>41619.708333333336</v>
      </c>
      <c r="AP4401" t="s">
        <v>113</v>
      </c>
      <c r="AU4401" t="s">
        <v>9846</v>
      </c>
      <c r="AY4401" t="s">
        <v>106</v>
      </c>
      <c r="AZ4401">
        <v>0</v>
      </c>
      <c r="BA4401">
        <v>0</v>
      </c>
      <c r="BD4401" s="3">
        <v>41321.662499999999</v>
      </c>
      <c r="BE4401" s="3">
        <v>41321.663888888892</v>
      </c>
      <c r="BF4401" t="s">
        <v>115</v>
      </c>
      <c r="BG4401" t="s">
        <v>115</v>
      </c>
      <c r="BH4401">
        <v>8149</v>
      </c>
      <c r="BM4401">
        <v>43420</v>
      </c>
      <c r="BR4401" t="s">
        <v>3122</v>
      </c>
      <c r="BS4401" t="s">
        <v>3123</v>
      </c>
      <c r="BU4401">
        <v>1</v>
      </c>
      <c r="BV4401" t="s">
        <v>118</v>
      </c>
      <c r="BX4401" t="s">
        <v>119</v>
      </c>
      <c r="BY4401" t="s">
        <v>119</v>
      </c>
      <c r="BZ4401" t="s">
        <v>119</v>
      </c>
      <c r="CA4401">
        <v>1</v>
      </c>
      <c r="CC4401" t="s">
        <v>120</v>
      </c>
      <c r="CH4401">
        <v>540</v>
      </c>
      <c r="CI4401">
        <v>30420</v>
      </c>
      <c r="CJ4401" t="s">
        <v>106</v>
      </c>
      <c r="CK4401" t="s">
        <v>106</v>
      </c>
      <c r="CL4401">
        <v>20</v>
      </c>
      <c r="CM4401" t="s">
        <v>2867</v>
      </c>
      <c r="CO4401">
        <v>125259</v>
      </c>
      <c r="CQ4401">
        <v>0</v>
      </c>
      <c r="CR4401">
        <v>0</v>
      </c>
      <c r="CS4401">
        <v>0</v>
      </c>
      <c r="CY4401" t="s">
        <v>123</v>
      </c>
      <c r="CZ4401" t="s">
        <v>124</v>
      </c>
      <c r="DD4401" t="str" cm="1">
        <f t="array" ref="DD4401">TEXT(_xlfn.SEQUENCE(1, DATEDIF(AG4401, AH4401, "m") + 1, AG4401, 30), "YYYY-APMM")</f>
        <v>2013-AP10</v>
      </c>
      <c r="DN4401">
        <f t="shared" si="136"/>
        <v>1205.75</v>
      </c>
      <c r="DO4401" t="str">
        <f t="shared" si="137"/>
        <v>STEEL FIXERS SK</v>
      </c>
    </row>
    <row r="4402" spans="1:119" x14ac:dyDescent="0.35">
      <c r="A4402" t="s">
        <v>105</v>
      </c>
      <c r="B4402">
        <v>503687</v>
      </c>
      <c r="C4402">
        <v>6359</v>
      </c>
      <c r="D4402">
        <v>125260</v>
      </c>
      <c r="E4402">
        <v>13662</v>
      </c>
      <c r="F4402">
        <v>0</v>
      </c>
      <c r="G4402" t="s">
        <v>106</v>
      </c>
      <c r="H4402" t="s">
        <v>106</v>
      </c>
      <c r="I4402" t="s">
        <v>106</v>
      </c>
      <c r="J4402" t="s">
        <v>107</v>
      </c>
      <c r="K4402" t="s">
        <v>108</v>
      </c>
      <c r="L4402" t="s">
        <v>109</v>
      </c>
      <c r="M4402" t="s">
        <v>110</v>
      </c>
      <c r="N4402" t="s">
        <v>9847</v>
      </c>
      <c r="O4402" t="s">
        <v>3143</v>
      </c>
      <c r="P4402">
        <v>8167</v>
      </c>
      <c r="Q4402">
        <v>256</v>
      </c>
      <c r="R4402">
        <v>0</v>
      </c>
      <c r="S4402">
        <v>136</v>
      </c>
      <c r="T4402">
        <v>0</v>
      </c>
      <c r="U4402">
        <v>52.5</v>
      </c>
      <c r="V4402">
        <v>52.5</v>
      </c>
      <c r="W4402">
        <v>136</v>
      </c>
      <c r="X4402">
        <v>0</v>
      </c>
      <c r="Y4402">
        <v>0</v>
      </c>
      <c r="Z4402">
        <v>0</v>
      </c>
      <c r="AD4402" s="1">
        <v>41615.333333333336</v>
      </c>
      <c r="AE4402" s="1">
        <v>41634.708333333336</v>
      </c>
      <c r="AG4402" s="1">
        <v>41577.333333333336</v>
      </c>
      <c r="AH4402" s="1">
        <v>41596.708333333336</v>
      </c>
      <c r="AI4402" s="1">
        <v>41577.333333333336</v>
      </c>
      <c r="AJ4402" s="1">
        <v>41596.708333333336</v>
      </c>
      <c r="AK4402" s="1">
        <v>41577.333333333336</v>
      </c>
      <c r="AL4402" s="1">
        <v>41596.708333333336</v>
      </c>
      <c r="AM4402" s="1">
        <v>41615.333333333336</v>
      </c>
      <c r="AN4402" s="1">
        <v>41634.708333333336</v>
      </c>
      <c r="AP4402" t="s">
        <v>113</v>
      </c>
      <c r="AU4402" t="s">
        <v>9848</v>
      </c>
      <c r="AY4402" t="s">
        <v>106</v>
      </c>
      <c r="AZ4402">
        <v>0</v>
      </c>
      <c r="BA4402">
        <v>0</v>
      </c>
      <c r="BD4402" s="3">
        <v>41321.662499999999</v>
      </c>
      <c r="BE4402" s="3">
        <v>41321.663888888892</v>
      </c>
      <c r="BF4402" t="s">
        <v>115</v>
      </c>
      <c r="BG4402" t="s">
        <v>115</v>
      </c>
      <c r="BH4402">
        <v>8149</v>
      </c>
      <c r="BM4402">
        <v>43440</v>
      </c>
      <c r="BR4402" t="s">
        <v>3145</v>
      </c>
      <c r="BS4402" t="s">
        <v>3146</v>
      </c>
      <c r="BU4402">
        <v>1</v>
      </c>
      <c r="BV4402" t="s">
        <v>118</v>
      </c>
      <c r="BX4402" t="s">
        <v>119</v>
      </c>
      <c r="BY4402" t="s">
        <v>119</v>
      </c>
      <c r="BZ4402" t="s">
        <v>119</v>
      </c>
      <c r="CA4402">
        <v>1</v>
      </c>
      <c r="CC4402" t="s">
        <v>120</v>
      </c>
      <c r="CH4402">
        <v>540</v>
      </c>
      <c r="CI4402">
        <v>30420</v>
      </c>
      <c r="CJ4402" t="s">
        <v>106</v>
      </c>
      <c r="CK4402" t="s">
        <v>106</v>
      </c>
      <c r="CL4402">
        <v>20</v>
      </c>
      <c r="CM4402" t="s">
        <v>2867</v>
      </c>
      <c r="CO4402">
        <v>125259</v>
      </c>
      <c r="CQ4402">
        <v>0</v>
      </c>
      <c r="CR4402">
        <v>0</v>
      </c>
      <c r="CS4402">
        <v>0</v>
      </c>
      <c r="CY4402" t="s">
        <v>123</v>
      </c>
      <c r="CZ4402" t="s">
        <v>124</v>
      </c>
      <c r="DD4402" t="str" cm="1">
        <f t="array" ref="DD4402">TEXT(_xlfn.SEQUENCE(1, DATEDIF(AG4402, AH4402, "m") + 1, AG4402, 30), "YYYY-APMM")</f>
        <v>2013-AP10</v>
      </c>
      <c r="DN4402">
        <f t="shared" si="136"/>
        <v>52.5</v>
      </c>
      <c r="DO4402" t="str">
        <f t="shared" si="137"/>
        <v>CONCRETE MASON SK</v>
      </c>
    </row>
    <row r="4403" spans="1:119" x14ac:dyDescent="0.35">
      <c r="A4403" t="s">
        <v>105</v>
      </c>
      <c r="B4403">
        <v>503688</v>
      </c>
      <c r="C4403">
        <v>6359</v>
      </c>
      <c r="D4403">
        <v>125260</v>
      </c>
      <c r="E4403">
        <v>13662</v>
      </c>
      <c r="F4403">
        <v>0</v>
      </c>
      <c r="G4403" t="s">
        <v>106</v>
      </c>
      <c r="H4403" t="s">
        <v>106</v>
      </c>
      <c r="I4403" t="s">
        <v>106</v>
      </c>
      <c r="J4403" t="s">
        <v>107</v>
      </c>
      <c r="K4403" t="s">
        <v>108</v>
      </c>
      <c r="L4403" t="s">
        <v>109</v>
      </c>
      <c r="M4403" t="s">
        <v>110</v>
      </c>
      <c r="N4403" t="s">
        <v>9849</v>
      </c>
      <c r="O4403" t="s">
        <v>3148</v>
      </c>
      <c r="P4403">
        <v>8165</v>
      </c>
      <c r="Q4403">
        <v>256</v>
      </c>
      <c r="R4403">
        <v>0</v>
      </c>
      <c r="S4403">
        <v>160</v>
      </c>
      <c r="T4403">
        <v>0</v>
      </c>
      <c r="U4403">
        <v>2735.25</v>
      </c>
      <c r="V4403">
        <v>2735.25</v>
      </c>
      <c r="W4403">
        <v>160</v>
      </c>
      <c r="X4403">
        <v>0</v>
      </c>
      <c r="Y4403">
        <v>0</v>
      </c>
      <c r="Z4403">
        <v>0</v>
      </c>
      <c r="AD4403" s="1">
        <v>41617.333333333336</v>
      </c>
      <c r="AE4403" s="1">
        <v>41640.708333333336</v>
      </c>
      <c r="AG4403" s="1">
        <v>41580.333333333336</v>
      </c>
      <c r="AH4403" s="1">
        <v>41602.708333333336</v>
      </c>
      <c r="AI4403" s="1">
        <v>41580.333333333336</v>
      </c>
      <c r="AJ4403" s="1">
        <v>41602.708333333336</v>
      </c>
      <c r="AK4403" s="1">
        <v>41580.333333333336</v>
      </c>
      <c r="AL4403" s="1">
        <v>41602.708333333336</v>
      </c>
      <c r="AM4403" s="1">
        <v>41617.333333333336</v>
      </c>
      <c r="AN4403" s="1">
        <v>41640.708333333336</v>
      </c>
      <c r="AP4403" t="s">
        <v>113</v>
      </c>
      <c r="AU4403" t="s">
        <v>9850</v>
      </c>
      <c r="AY4403" t="s">
        <v>106</v>
      </c>
      <c r="AZ4403">
        <v>0</v>
      </c>
      <c r="BA4403">
        <v>0</v>
      </c>
      <c r="BD4403" s="3">
        <v>41321.662499999999</v>
      </c>
      <c r="BE4403" s="3">
        <v>41321.663888888892</v>
      </c>
      <c r="BF4403" t="s">
        <v>115</v>
      </c>
      <c r="BG4403" t="s">
        <v>115</v>
      </c>
      <c r="BH4403">
        <v>8149</v>
      </c>
      <c r="BM4403">
        <v>43420</v>
      </c>
      <c r="BR4403" t="s">
        <v>3122</v>
      </c>
      <c r="BS4403" t="s">
        <v>3123</v>
      </c>
      <c r="BU4403">
        <v>1</v>
      </c>
      <c r="BV4403" t="s">
        <v>118</v>
      </c>
      <c r="BX4403" t="s">
        <v>119</v>
      </c>
      <c r="BY4403" t="s">
        <v>119</v>
      </c>
      <c r="BZ4403" t="s">
        <v>119</v>
      </c>
      <c r="CA4403">
        <v>1</v>
      </c>
      <c r="CC4403" t="s">
        <v>120</v>
      </c>
      <c r="CH4403">
        <v>540</v>
      </c>
      <c r="CI4403">
        <v>30420</v>
      </c>
      <c r="CJ4403" t="s">
        <v>106</v>
      </c>
      <c r="CK4403" t="s">
        <v>106</v>
      </c>
      <c r="CL4403">
        <v>20</v>
      </c>
      <c r="CM4403" t="s">
        <v>2867</v>
      </c>
      <c r="CO4403">
        <v>125259</v>
      </c>
      <c r="CQ4403">
        <v>0</v>
      </c>
      <c r="CR4403">
        <v>0</v>
      </c>
      <c r="CS4403">
        <v>0</v>
      </c>
      <c r="CY4403" t="s">
        <v>123</v>
      </c>
      <c r="CZ4403" t="s">
        <v>124</v>
      </c>
      <c r="DD4403" t="str" cm="1">
        <f t="array" ref="DD4403">TEXT(_xlfn.SEQUENCE(1, DATEDIF(AG4403, AH4403, "m") + 1, AG4403, 30), "YYYY-APMM")</f>
        <v>2013-AP11</v>
      </c>
      <c r="DN4403">
        <f t="shared" si="136"/>
        <v>2735.25</v>
      </c>
      <c r="DO4403" t="str">
        <f t="shared" si="137"/>
        <v>STEEL FIXERS SK</v>
      </c>
    </row>
    <row r="4404" spans="1:119" x14ac:dyDescent="0.35">
      <c r="A4404" t="s">
        <v>105</v>
      </c>
      <c r="B4404">
        <v>503689</v>
      </c>
      <c r="C4404">
        <v>6359</v>
      </c>
      <c r="D4404">
        <v>125260</v>
      </c>
      <c r="E4404">
        <v>13662</v>
      </c>
      <c r="F4404">
        <v>0</v>
      </c>
      <c r="G4404" t="s">
        <v>106</v>
      </c>
      <c r="H4404" t="s">
        <v>106</v>
      </c>
      <c r="I4404" t="s">
        <v>106</v>
      </c>
      <c r="J4404" t="s">
        <v>107</v>
      </c>
      <c r="K4404" t="s">
        <v>108</v>
      </c>
      <c r="L4404" t="s">
        <v>109</v>
      </c>
      <c r="M4404" t="s">
        <v>110</v>
      </c>
      <c r="N4404" t="s">
        <v>9851</v>
      </c>
      <c r="O4404" t="s">
        <v>3151</v>
      </c>
      <c r="P4404">
        <v>8167</v>
      </c>
      <c r="Q4404">
        <v>256</v>
      </c>
      <c r="R4404">
        <v>0</v>
      </c>
      <c r="S4404">
        <v>104</v>
      </c>
      <c r="T4404">
        <v>0</v>
      </c>
      <c r="U4404">
        <v>252</v>
      </c>
      <c r="V4404">
        <v>252</v>
      </c>
      <c r="W4404">
        <v>104</v>
      </c>
      <c r="X4404">
        <v>0</v>
      </c>
      <c r="Y4404">
        <v>0</v>
      </c>
      <c r="Z4404">
        <v>0</v>
      </c>
      <c r="AD4404" s="1">
        <v>41629.333333333336</v>
      </c>
      <c r="AE4404" s="1">
        <v>41643.708333333336</v>
      </c>
      <c r="AG4404" s="1">
        <v>41590.333333333336</v>
      </c>
      <c r="AH4404" s="1">
        <v>41604.708333333336</v>
      </c>
      <c r="AI4404" s="1">
        <v>41590.333333333336</v>
      </c>
      <c r="AJ4404" s="1">
        <v>41604.708333333336</v>
      </c>
      <c r="AK4404" s="1">
        <v>41590.333333333336</v>
      </c>
      <c r="AL4404" s="1">
        <v>41604.708333333336</v>
      </c>
      <c r="AM4404" s="1">
        <v>41629.333333333336</v>
      </c>
      <c r="AN4404" s="1">
        <v>41643.708333333336</v>
      </c>
      <c r="AP4404" t="s">
        <v>113</v>
      </c>
      <c r="AU4404" t="s">
        <v>9852</v>
      </c>
      <c r="AY4404" t="s">
        <v>106</v>
      </c>
      <c r="AZ4404">
        <v>0</v>
      </c>
      <c r="BA4404">
        <v>0</v>
      </c>
      <c r="BD4404" s="3">
        <v>41321.662499999999</v>
      </c>
      <c r="BE4404" s="3">
        <v>41321.663888888892</v>
      </c>
      <c r="BF4404" t="s">
        <v>115</v>
      </c>
      <c r="BG4404" t="s">
        <v>115</v>
      </c>
      <c r="BH4404">
        <v>8149</v>
      </c>
      <c r="BM4404">
        <v>43440</v>
      </c>
      <c r="BR4404" t="s">
        <v>3145</v>
      </c>
      <c r="BS4404" t="s">
        <v>3146</v>
      </c>
      <c r="BU4404">
        <v>1</v>
      </c>
      <c r="BV4404" t="s">
        <v>118</v>
      </c>
      <c r="BX4404" t="s">
        <v>119</v>
      </c>
      <c r="BY4404" t="s">
        <v>119</v>
      </c>
      <c r="BZ4404" t="s">
        <v>119</v>
      </c>
      <c r="CA4404">
        <v>1</v>
      </c>
      <c r="CC4404" t="s">
        <v>120</v>
      </c>
      <c r="CH4404">
        <v>540</v>
      </c>
      <c r="CI4404">
        <v>30420</v>
      </c>
      <c r="CJ4404" t="s">
        <v>106</v>
      </c>
      <c r="CK4404" t="s">
        <v>106</v>
      </c>
      <c r="CL4404">
        <v>20</v>
      </c>
      <c r="CM4404" t="s">
        <v>2867</v>
      </c>
      <c r="CO4404">
        <v>125259</v>
      </c>
      <c r="CQ4404">
        <v>0</v>
      </c>
      <c r="CR4404">
        <v>0</v>
      </c>
      <c r="CS4404">
        <v>0</v>
      </c>
      <c r="CY4404" t="s">
        <v>123</v>
      </c>
      <c r="CZ4404" t="s">
        <v>124</v>
      </c>
      <c r="DD4404" t="str" cm="1">
        <f t="array" ref="DD4404">TEXT(_xlfn.SEQUENCE(1, DATEDIF(AG4404, AH4404, "m") + 1, AG4404, 30), "YYYY-APMM")</f>
        <v>2013-AP11</v>
      </c>
      <c r="DN4404">
        <f t="shared" si="136"/>
        <v>252</v>
      </c>
      <c r="DO4404" t="str">
        <f t="shared" si="137"/>
        <v>CONCRETE MASON SK</v>
      </c>
    </row>
    <row r="4405" spans="1:119" x14ac:dyDescent="0.35">
      <c r="A4405" t="s">
        <v>105</v>
      </c>
      <c r="B4405">
        <v>503690</v>
      </c>
      <c r="C4405">
        <v>6359</v>
      </c>
      <c r="D4405">
        <v>125260</v>
      </c>
      <c r="E4405">
        <v>13662</v>
      </c>
      <c r="F4405">
        <v>0</v>
      </c>
      <c r="G4405" t="s">
        <v>106</v>
      </c>
      <c r="H4405" t="s">
        <v>106</v>
      </c>
      <c r="I4405" t="s">
        <v>106</v>
      </c>
      <c r="J4405" t="s">
        <v>107</v>
      </c>
      <c r="K4405" t="s">
        <v>108</v>
      </c>
      <c r="L4405" t="s">
        <v>109</v>
      </c>
      <c r="M4405" t="s">
        <v>110</v>
      </c>
      <c r="N4405" t="s">
        <v>9853</v>
      </c>
      <c r="O4405" t="s">
        <v>3154</v>
      </c>
      <c r="P4405">
        <v>8168</v>
      </c>
      <c r="Q4405">
        <v>448</v>
      </c>
      <c r="R4405">
        <v>32</v>
      </c>
      <c r="S4405">
        <v>200</v>
      </c>
      <c r="T4405">
        <v>0</v>
      </c>
      <c r="U4405">
        <v>2200</v>
      </c>
      <c r="V4405">
        <v>2200</v>
      </c>
      <c r="W4405">
        <v>200</v>
      </c>
      <c r="X4405">
        <v>0</v>
      </c>
      <c r="Y4405">
        <v>0</v>
      </c>
      <c r="Z4405">
        <v>0</v>
      </c>
      <c r="AD4405" s="1">
        <v>41659.333333333336</v>
      </c>
      <c r="AE4405" s="1">
        <v>41688.708333333336</v>
      </c>
      <c r="AG4405" s="1">
        <v>41592.333333333336</v>
      </c>
      <c r="AH4405" s="1">
        <v>41620.708333333336</v>
      </c>
      <c r="AI4405" s="1">
        <v>41592.333333333336</v>
      </c>
      <c r="AJ4405" s="1">
        <v>41620.708333333336</v>
      </c>
      <c r="AK4405" s="1">
        <v>41592.333333333336</v>
      </c>
      <c r="AL4405" s="1">
        <v>41620.708333333336</v>
      </c>
      <c r="AM4405" s="1">
        <v>41659.333333333336</v>
      </c>
      <c r="AN4405" s="1">
        <v>41688.708333333336</v>
      </c>
      <c r="AP4405" t="s">
        <v>113</v>
      </c>
      <c r="AU4405" t="s">
        <v>9854</v>
      </c>
      <c r="AY4405" t="s">
        <v>106</v>
      </c>
      <c r="AZ4405">
        <v>0</v>
      </c>
      <c r="BA4405">
        <v>0</v>
      </c>
      <c r="BD4405" s="3">
        <v>41321.662499999999</v>
      </c>
      <c r="BE4405" s="3">
        <v>41321.663888888892</v>
      </c>
      <c r="BF4405" t="s">
        <v>115</v>
      </c>
      <c r="BG4405" t="s">
        <v>115</v>
      </c>
      <c r="BH4405">
        <v>8149</v>
      </c>
      <c r="BM4405">
        <v>43450</v>
      </c>
      <c r="BR4405" t="s">
        <v>1309</v>
      </c>
      <c r="BS4405" t="s">
        <v>1310</v>
      </c>
      <c r="BU4405">
        <v>1</v>
      </c>
      <c r="BV4405" t="s">
        <v>118</v>
      </c>
      <c r="BX4405" t="s">
        <v>119</v>
      </c>
      <c r="BY4405" t="s">
        <v>119</v>
      </c>
      <c r="BZ4405" t="s">
        <v>119</v>
      </c>
      <c r="CA4405">
        <v>1</v>
      </c>
      <c r="CC4405" t="s">
        <v>120</v>
      </c>
      <c r="CH4405">
        <v>540</v>
      </c>
      <c r="CI4405">
        <v>30420</v>
      </c>
      <c r="CJ4405" t="s">
        <v>106</v>
      </c>
      <c r="CK4405" t="s">
        <v>106</v>
      </c>
      <c r="CL4405">
        <v>20</v>
      </c>
      <c r="CM4405" t="s">
        <v>2867</v>
      </c>
      <c r="CO4405">
        <v>125259</v>
      </c>
      <c r="CQ4405">
        <v>0</v>
      </c>
      <c r="CR4405">
        <v>0</v>
      </c>
      <c r="CS4405">
        <v>0</v>
      </c>
      <c r="CY4405" t="s">
        <v>123</v>
      </c>
      <c r="CZ4405" t="s">
        <v>124</v>
      </c>
      <c r="DD4405" t="str" cm="1">
        <f t="array" ref="DD4405">TEXT(_xlfn.SEQUENCE(1, DATEDIF(AG4405, AH4405, "m") + 1, AG4405, 30), "YYYY-APMM")</f>
        <v>2013-AP11</v>
      </c>
      <c r="DN4405">
        <f t="shared" si="136"/>
        <v>2200</v>
      </c>
      <c r="DO4405" t="str">
        <f t="shared" si="137"/>
        <v>BLOCK MASON SK</v>
      </c>
    </row>
    <row r="4406" spans="1:119" x14ac:dyDescent="0.35">
      <c r="A4406" t="s">
        <v>105</v>
      </c>
      <c r="B4406">
        <v>503691</v>
      </c>
      <c r="C4406">
        <v>6359</v>
      </c>
      <c r="D4406">
        <v>125260</v>
      </c>
      <c r="E4406">
        <v>13662</v>
      </c>
      <c r="F4406">
        <v>0</v>
      </c>
      <c r="G4406" t="s">
        <v>106</v>
      </c>
      <c r="H4406" t="s">
        <v>106</v>
      </c>
      <c r="I4406" t="s">
        <v>106</v>
      </c>
      <c r="J4406" t="s">
        <v>107</v>
      </c>
      <c r="K4406" t="s">
        <v>108</v>
      </c>
      <c r="L4406" t="s">
        <v>109</v>
      </c>
      <c r="M4406" t="s">
        <v>110</v>
      </c>
      <c r="N4406" t="s">
        <v>9855</v>
      </c>
      <c r="O4406" t="s">
        <v>3157</v>
      </c>
      <c r="P4406">
        <v>8165</v>
      </c>
      <c r="Q4406">
        <v>416</v>
      </c>
      <c r="R4406">
        <v>0</v>
      </c>
      <c r="S4406">
        <v>200</v>
      </c>
      <c r="T4406">
        <v>0</v>
      </c>
      <c r="U4406">
        <v>554.75</v>
      </c>
      <c r="V4406">
        <v>554.75</v>
      </c>
      <c r="W4406">
        <v>200</v>
      </c>
      <c r="X4406">
        <v>0</v>
      </c>
      <c r="Y4406">
        <v>0</v>
      </c>
      <c r="Z4406">
        <v>0</v>
      </c>
      <c r="AD4406" s="1">
        <v>41665.333333333336</v>
      </c>
      <c r="AE4406" s="1">
        <v>41694.708333333336</v>
      </c>
      <c r="AG4406" s="1">
        <v>41603.333333333336</v>
      </c>
      <c r="AH4406" s="1">
        <v>41632.708333333336</v>
      </c>
      <c r="AI4406" s="1">
        <v>41603.333333333336</v>
      </c>
      <c r="AJ4406" s="1">
        <v>41632.708333333336</v>
      </c>
      <c r="AK4406" s="1">
        <v>41603.333333333336</v>
      </c>
      <c r="AL4406" s="1">
        <v>41632.708333333336</v>
      </c>
      <c r="AM4406" s="1">
        <v>41665.333333333336</v>
      </c>
      <c r="AN4406" s="1">
        <v>41694.708333333336</v>
      </c>
      <c r="AP4406" t="s">
        <v>113</v>
      </c>
      <c r="AU4406" t="s">
        <v>9856</v>
      </c>
      <c r="AY4406" t="s">
        <v>106</v>
      </c>
      <c r="AZ4406">
        <v>0</v>
      </c>
      <c r="BA4406">
        <v>0</v>
      </c>
      <c r="BD4406" s="3">
        <v>41321.662499999999</v>
      </c>
      <c r="BE4406" s="3">
        <v>41321.663888888892</v>
      </c>
      <c r="BF4406" t="s">
        <v>115</v>
      </c>
      <c r="BG4406" t="s">
        <v>115</v>
      </c>
      <c r="BH4406">
        <v>8149</v>
      </c>
      <c r="BM4406">
        <v>43420</v>
      </c>
      <c r="BR4406" t="s">
        <v>3122</v>
      </c>
      <c r="BS4406" t="s">
        <v>3123</v>
      </c>
      <c r="BU4406">
        <v>1</v>
      </c>
      <c r="BV4406" t="s">
        <v>118</v>
      </c>
      <c r="BX4406" t="s">
        <v>119</v>
      </c>
      <c r="BY4406" t="s">
        <v>119</v>
      </c>
      <c r="BZ4406" t="s">
        <v>119</v>
      </c>
      <c r="CA4406">
        <v>1</v>
      </c>
      <c r="CC4406" t="s">
        <v>120</v>
      </c>
      <c r="CH4406">
        <v>540</v>
      </c>
      <c r="CI4406">
        <v>30420</v>
      </c>
      <c r="CJ4406" t="s">
        <v>106</v>
      </c>
      <c r="CK4406" t="s">
        <v>106</v>
      </c>
      <c r="CL4406">
        <v>20</v>
      </c>
      <c r="CM4406" t="s">
        <v>2867</v>
      </c>
      <c r="CO4406">
        <v>125259</v>
      </c>
      <c r="CQ4406">
        <v>0</v>
      </c>
      <c r="CR4406">
        <v>0</v>
      </c>
      <c r="CS4406">
        <v>0</v>
      </c>
      <c r="CY4406" t="s">
        <v>123</v>
      </c>
      <c r="CZ4406" t="s">
        <v>124</v>
      </c>
      <c r="DD4406" t="str" cm="1">
        <f t="array" ref="DD4406">TEXT(_xlfn.SEQUENCE(1, DATEDIF(AG4406, AH4406, "m") + 1, AG4406, 30), "YYYY-APMM")</f>
        <v>2013-AP11</v>
      </c>
      <c r="DN4406">
        <f t="shared" si="136"/>
        <v>554.75</v>
      </c>
      <c r="DO4406" t="str">
        <f t="shared" si="137"/>
        <v>STEEL FIXERS SK</v>
      </c>
    </row>
    <row r="4407" spans="1:119" x14ac:dyDescent="0.35">
      <c r="A4407" t="s">
        <v>105</v>
      </c>
      <c r="B4407">
        <v>503692</v>
      </c>
      <c r="C4407">
        <v>6359</v>
      </c>
      <c r="D4407">
        <v>125261</v>
      </c>
      <c r="E4407">
        <v>13662</v>
      </c>
      <c r="F4407">
        <v>0</v>
      </c>
      <c r="G4407" t="s">
        <v>106</v>
      </c>
      <c r="H4407" t="s">
        <v>106</v>
      </c>
      <c r="I4407" t="s">
        <v>106</v>
      </c>
      <c r="J4407" t="s">
        <v>107</v>
      </c>
      <c r="K4407" t="s">
        <v>108</v>
      </c>
      <c r="L4407" t="s">
        <v>109</v>
      </c>
      <c r="M4407" t="s">
        <v>110</v>
      </c>
      <c r="N4407" t="s">
        <v>9857</v>
      </c>
      <c r="O4407" t="s">
        <v>3140</v>
      </c>
      <c r="P4407">
        <v>8165</v>
      </c>
      <c r="Q4407">
        <v>16</v>
      </c>
      <c r="R4407">
        <v>0</v>
      </c>
      <c r="S4407">
        <v>200</v>
      </c>
      <c r="T4407">
        <v>0</v>
      </c>
      <c r="U4407">
        <v>3580.5</v>
      </c>
      <c r="V4407">
        <v>3580.5</v>
      </c>
      <c r="W4407">
        <v>200</v>
      </c>
      <c r="X4407">
        <v>0</v>
      </c>
      <c r="Y4407">
        <v>0</v>
      </c>
      <c r="Z4407">
        <v>0</v>
      </c>
      <c r="AD4407" s="1">
        <v>41531.333333333336</v>
      </c>
      <c r="AE4407" s="1">
        <v>41559.708333333336</v>
      </c>
      <c r="AG4407" s="1">
        <v>41528.333333333336</v>
      </c>
      <c r="AH4407" s="1">
        <v>41556.708333333336</v>
      </c>
      <c r="AI4407" s="1">
        <v>41528.333333333336</v>
      </c>
      <c r="AJ4407" s="1">
        <v>41556.708333333336</v>
      </c>
      <c r="AK4407" s="1">
        <v>41528.333333333336</v>
      </c>
      <c r="AL4407" s="1">
        <v>41556.708333333336</v>
      </c>
      <c r="AM4407" s="1">
        <v>41531.333333333336</v>
      </c>
      <c r="AN4407" s="1">
        <v>41559.708333333336</v>
      </c>
      <c r="AP4407" t="s">
        <v>113</v>
      </c>
      <c r="AU4407" t="s">
        <v>9858</v>
      </c>
      <c r="AY4407" t="s">
        <v>106</v>
      </c>
      <c r="AZ4407">
        <v>0</v>
      </c>
      <c r="BA4407">
        <v>0</v>
      </c>
      <c r="BD4407" s="3">
        <v>41321.662499999999</v>
      </c>
      <c r="BE4407" s="3">
        <v>41321.663888888892</v>
      </c>
      <c r="BF4407" t="s">
        <v>115</v>
      </c>
      <c r="BG4407" t="s">
        <v>115</v>
      </c>
      <c r="BH4407">
        <v>8149</v>
      </c>
      <c r="BM4407">
        <v>43420</v>
      </c>
      <c r="BR4407" t="s">
        <v>3122</v>
      </c>
      <c r="BS4407" t="s">
        <v>3123</v>
      </c>
      <c r="BU4407">
        <v>1</v>
      </c>
      <c r="BV4407" t="s">
        <v>118</v>
      </c>
      <c r="BX4407" t="s">
        <v>119</v>
      </c>
      <c r="BY4407" t="s">
        <v>119</v>
      </c>
      <c r="BZ4407" t="s">
        <v>119</v>
      </c>
      <c r="CA4407">
        <v>1</v>
      </c>
      <c r="CC4407" t="s">
        <v>120</v>
      </c>
      <c r="CH4407">
        <v>540</v>
      </c>
      <c r="CI4407">
        <v>30410</v>
      </c>
      <c r="CJ4407" t="s">
        <v>106</v>
      </c>
      <c r="CK4407" t="s">
        <v>106</v>
      </c>
      <c r="CL4407">
        <v>15</v>
      </c>
      <c r="CM4407" t="s">
        <v>2963</v>
      </c>
      <c r="CO4407">
        <v>125259</v>
      </c>
      <c r="CQ4407">
        <v>0</v>
      </c>
      <c r="CR4407">
        <v>0</v>
      </c>
      <c r="CS4407">
        <v>0</v>
      </c>
      <c r="CY4407" t="s">
        <v>123</v>
      </c>
      <c r="CZ4407" t="s">
        <v>124</v>
      </c>
      <c r="DD4407" t="str" cm="1">
        <f t="array" ref="DD4407">TEXT(_xlfn.SEQUENCE(1, DATEDIF(AG4407, AH4407, "m") + 1, AG4407, 30), "YYYY-APMM")</f>
        <v>2013-AP09</v>
      </c>
      <c r="DN4407">
        <f t="shared" si="136"/>
        <v>3580.5</v>
      </c>
      <c r="DO4407" t="str">
        <f t="shared" si="137"/>
        <v>STEEL FIXERS SK</v>
      </c>
    </row>
    <row r="4408" spans="1:119" x14ac:dyDescent="0.35">
      <c r="A4408" t="s">
        <v>105</v>
      </c>
      <c r="B4408">
        <v>503693</v>
      </c>
      <c r="C4408">
        <v>6359</v>
      </c>
      <c r="D4408">
        <v>125261</v>
      </c>
      <c r="E4408">
        <v>13662</v>
      </c>
      <c r="F4408">
        <v>0</v>
      </c>
      <c r="G4408" t="s">
        <v>106</v>
      </c>
      <c r="H4408" t="s">
        <v>106</v>
      </c>
      <c r="I4408" t="s">
        <v>106</v>
      </c>
      <c r="J4408" t="s">
        <v>107</v>
      </c>
      <c r="K4408" t="s">
        <v>108</v>
      </c>
      <c r="L4408" t="s">
        <v>109</v>
      </c>
      <c r="M4408" t="s">
        <v>110</v>
      </c>
      <c r="N4408" t="s">
        <v>9859</v>
      </c>
      <c r="O4408" t="s">
        <v>3143</v>
      </c>
      <c r="P4408">
        <v>8167</v>
      </c>
      <c r="Q4408">
        <v>32</v>
      </c>
      <c r="R4408">
        <v>0</v>
      </c>
      <c r="S4408">
        <v>192</v>
      </c>
      <c r="T4408">
        <v>0</v>
      </c>
      <c r="U4408">
        <v>224</v>
      </c>
      <c r="V4408">
        <v>224</v>
      </c>
      <c r="W4408">
        <v>192</v>
      </c>
      <c r="X4408">
        <v>0</v>
      </c>
      <c r="Y4408">
        <v>0</v>
      </c>
      <c r="Z4408">
        <v>0</v>
      </c>
      <c r="AD4408" s="1">
        <v>41542.333333333336</v>
      </c>
      <c r="AE4408" s="1">
        <v>41571.708333333336</v>
      </c>
      <c r="AG4408" s="1">
        <v>41538.333333333336</v>
      </c>
      <c r="AH4408" s="1">
        <v>41567.708333333336</v>
      </c>
      <c r="AI4408" s="1">
        <v>41538.333333333336</v>
      </c>
      <c r="AJ4408" s="1">
        <v>41567.708333333336</v>
      </c>
      <c r="AK4408" s="1">
        <v>41538.333333333336</v>
      </c>
      <c r="AL4408" s="1">
        <v>41567.708333333336</v>
      </c>
      <c r="AM4408" s="1">
        <v>41542.333333333336</v>
      </c>
      <c r="AN4408" s="1">
        <v>41571.708333333336</v>
      </c>
      <c r="AP4408" t="s">
        <v>113</v>
      </c>
      <c r="AU4408" t="s">
        <v>9860</v>
      </c>
      <c r="AY4408" t="s">
        <v>106</v>
      </c>
      <c r="AZ4408">
        <v>0</v>
      </c>
      <c r="BA4408">
        <v>0</v>
      </c>
      <c r="BD4408" s="3">
        <v>41321.662499999999</v>
      </c>
      <c r="BE4408" s="3">
        <v>41321.663888888892</v>
      </c>
      <c r="BF4408" t="s">
        <v>115</v>
      </c>
      <c r="BG4408" t="s">
        <v>115</v>
      </c>
      <c r="BH4408">
        <v>8149</v>
      </c>
      <c r="BM4408">
        <v>43440</v>
      </c>
      <c r="BR4408" t="s">
        <v>3145</v>
      </c>
      <c r="BS4408" t="s">
        <v>3146</v>
      </c>
      <c r="BU4408">
        <v>1</v>
      </c>
      <c r="BV4408" t="s">
        <v>118</v>
      </c>
      <c r="BX4408" t="s">
        <v>119</v>
      </c>
      <c r="BY4408" t="s">
        <v>119</v>
      </c>
      <c r="BZ4408" t="s">
        <v>119</v>
      </c>
      <c r="CA4408">
        <v>1</v>
      </c>
      <c r="CC4408" t="s">
        <v>120</v>
      </c>
      <c r="CH4408">
        <v>540</v>
      </c>
      <c r="CI4408">
        <v>30410</v>
      </c>
      <c r="CJ4408" t="s">
        <v>106</v>
      </c>
      <c r="CK4408" t="s">
        <v>106</v>
      </c>
      <c r="CL4408">
        <v>15</v>
      </c>
      <c r="CM4408" t="s">
        <v>2963</v>
      </c>
      <c r="CO4408">
        <v>125259</v>
      </c>
      <c r="CQ4408">
        <v>0</v>
      </c>
      <c r="CR4408">
        <v>0</v>
      </c>
      <c r="CS4408">
        <v>0</v>
      </c>
      <c r="CY4408" t="s">
        <v>123</v>
      </c>
      <c r="CZ4408" t="s">
        <v>124</v>
      </c>
      <c r="DD4408" t="str" cm="1">
        <f t="array" ref="DD4408">TEXT(_xlfn.SEQUENCE(1, DATEDIF(AG4408, AH4408, "m") + 1, AG4408, 30), "YYYY-APMM")</f>
        <v>2013-AP09</v>
      </c>
      <c r="DN4408">
        <f t="shared" si="136"/>
        <v>224</v>
      </c>
      <c r="DO4408" t="str">
        <f t="shared" si="137"/>
        <v>CONCRETE MASON SK</v>
      </c>
    </row>
    <row r="4409" spans="1:119" x14ac:dyDescent="0.35">
      <c r="A4409" t="s">
        <v>105</v>
      </c>
      <c r="B4409">
        <v>503694</v>
      </c>
      <c r="C4409">
        <v>6359</v>
      </c>
      <c r="D4409">
        <v>125261</v>
      </c>
      <c r="E4409">
        <v>13662</v>
      </c>
      <c r="F4409">
        <v>0</v>
      </c>
      <c r="G4409" t="s">
        <v>106</v>
      </c>
      <c r="H4409" t="s">
        <v>106</v>
      </c>
      <c r="I4409" t="s">
        <v>106</v>
      </c>
      <c r="J4409" t="s">
        <v>107</v>
      </c>
      <c r="K4409" t="s">
        <v>108</v>
      </c>
      <c r="L4409" t="s">
        <v>109</v>
      </c>
      <c r="M4409" t="s">
        <v>110</v>
      </c>
      <c r="N4409" t="s">
        <v>9861</v>
      </c>
      <c r="O4409" t="s">
        <v>3164</v>
      </c>
      <c r="P4409">
        <v>8165</v>
      </c>
      <c r="Q4409">
        <v>32</v>
      </c>
      <c r="R4409">
        <v>0</v>
      </c>
      <c r="S4409">
        <v>200</v>
      </c>
      <c r="T4409">
        <v>0</v>
      </c>
      <c r="U4409">
        <v>16119.25</v>
      </c>
      <c r="V4409">
        <v>16119.25</v>
      </c>
      <c r="W4409">
        <v>200</v>
      </c>
      <c r="X4409">
        <v>0</v>
      </c>
      <c r="Y4409">
        <v>0</v>
      </c>
      <c r="Z4409">
        <v>0</v>
      </c>
      <c r="AD4409" s="1">
        <v>41557.333333333336</v>
      </c>
      <c r="AE4409" s="1">
        <v>41588.708333333336</v>
      </c>
      <c r="AG4409" s="1">
        <v>41553.333333333336</v>
      </c>
      <c r="AH4409" s="1">
        <v>41583.708333333336</v>
      </c>
      <c r="AI4409" s="1">
        <v>41553.333333333336</v>
      </c>
      <c r="AJ4409" s="1">
        <v>41583.708333333336</v>
      </c>
      <c r="AK4409" s="1">
        <v>41553.333333333336</v>
      </c>
      <c r="AL4409" s="1">
        <v>41583.708333333336</v>
      </c>
      <c r="AM4409" s="1">
        <v>41557.333333333336</v>
      </c>
      <c r="AN4409" s="1">
        <v>41588.708333333336</v>
      </c>
      <c r="AP4409" t="s">
        <v>113</v>
      </c>
      <c r="AU4409" t="s">
        <v>9862</v>
      </c>
      <c r="AY4409" t="s">
        <v>106</v>
      </c>
      <c r="AZ4409">
        <v>0</v>
      </c>
      <c r="BA4409">
        <v>0</v>
      </c>
      <c r="BD4409" s="3">
        <v>41321.662499999999</v>
      </c>
      <c r="BE4409" s="3">
        <v>41321.663888888892</v>
      </c>
      <c r="BF4409" t="s">
        <v>115</v>
      </c>
      <c r="BG4409" t="s">
        <v>115</v>
      </c>
      <c r="BH4409">
        <v>8149</v>
      </c>
      <c r="BM4409">
        <v>43420</v>
      </c>
      <c r="BR4409" t="s">
        <v>3122</v>
      </c>
      <c r="BS4409" t="s">
        <v>3123</v>
      </c>
      <c r="BU4409">
        <v>1</v>
      </c>
      <c r="BV4409" t="s">
        <v>118</v>
      </c>
      <c r="BX4409" t="s">
        <v>119</v>
      </c>
      <c r="BY4409" t="s">
        <v>119</v>
      </c>
      <c r="BZ4409" t="s">
        <v>119</v>
      </c>
      <c r="CA4409">
        <v>1</v>
      </c>
      <c r="CC4409" t="s">
        <v>120</v>
      </c>
      <c r="CH4409">
        <v>540</v>
      </c>
      <c r="CI4409">
        <v>30410</v>
      </c>
      <c r="CJ4409" t="s">
        <v>106</v>
      </c>
      <c r="CK4409" t="s">
        <v>106</v>
      </c>
      <c r="CL4409">
        <v>15</v>
      </c>
      <c r="CM4409" t="s">
        <v>2963</v>
      </c>
      <c r="CO4409">
        <v>125259</v>
      </c>
      <c r="CQ4409">
        <v>0</v>
      </c>
      <c r="CR4409">
        <v>0</v>
      </c>
      <c r="CS4409">
        <v>0</v>
      </c>
      <c r="CY4409" t="s">
        <v>123</v>
      </c>
      <c r="CZ4409" t="s">
        <v>124</v>
      </c>
      <c r="DD4409" t="str" cm="1">
        <f t="array" ref="DD4409">TEXT(_xlfn.SEQUENCE(1, DATEDIF(AG4409, AH4409, "m") + 1, AG4409, 30), "YYYY-APMM")</f>
        <v>2013-AP10</v>
      </c>
      <c r="DN4409">
        <f t="shared" si="136"/>
        <v>16119.25</v>
      </c>
      <c r="DO4409" t="str">
        <f t="shared" si="137"/>
        <v>STEEL FIXERS SK</v>
      </c>
    </row>
    <row r="4410" spans="1:119" x14ac:dyDescent="0.35">
      <c r="A4410" t="s">
        <v>105</v>
      </c>
      <c r="B4410">
        <v>503695</v>
      </c>
      <c r="C4410">
        <v>6359</v>
      </c>
      <c r="D4410">
        <v>125261</v>
      </c>
      <c r="E4410">
        <v>13662</v>
      </c>
      <c r="F4410">
        <v>0</v>
      </c>
      <c r="G4410" t="s">
        <v>106</v>
      </c>
      <c r="H4410" t="s">
        <v>106</v>
      </c>
      <c r="I4410" t="s">
        <v>106</v>
      </c>
      <c r="J4410" t="s">
        <v>107</v>
      </c>
      <c r="K4410" t="s">
        <v>108</v>
      </c>
      <c r="L4410" t="s">
        <v>109</v>
      </c>
      <c r="M4410" t="s">
        <v>110</v>
      </c>
      <c r="N4410" t="s">
        <v>9863</v>
      </c>
      <c r="O4410" t="s">
        <v>3167</v>
      </c>
      <c r="P4410">
        <v>8167</v>
      </c>
      <c r="Q4410">
        <v>32</v>
      </c>
      <c r="R4410">
        <v>0</v>
      </c>
      <c r="S4410">
        <v>112</v>
      </c>
      <c r="T4410">
        <v>0</v>
      </c>
      <c r="U4410">
        <v>1141</v>
      </c>
      <c r="V4410">
        <v>1141</v>
      </c>
      <c r="W4410">
        <v>112</v>
      </c>
      <c r="X4410">
        <v>0</v>
      </c>
      <c r="Y4410">
        <v>0</v>
      </c>
      <c r="Z4410">
        <v>0</v>
      </c>
      <c r="AD4410" s="1">
        <v>41576.333333333336</v>
      </c>
      <c r="AE4410" s="1">
        <v>41591.708333333336</v>
      </c>
      <c r="AG4410" s="1">
        <v>41571.333333333336</v>
      </c>
      <c r="AH4410" s="1">
        <v>41587.708333333336</v>
      </c>
      <c r="AI4410" s="1">
        <v>41571.333333333336</v>
      </c>
      <c r="AJ4410" s="1">
        <v>41587.708333333336</v>
      </c>
      <c r="AK4410" s="1">
        <v>41571.333333333336</v>
      </c>
      <c r="AL4410" s="1">
        <v>41587.708333333336</v>
      </c>
      <c r="AM4410" s="1">
        <v>41576.333333333336</v>
      </c>
      <c r="AN4410" s="1">
        <v>41591.708333333336</v>
      </c>
      <c r="AP4410" t="s">
        <v>113</v>
      </c>
      <c r="AU4410" t="s">
        <v>9864</v>
      </c>
      <c r="AY4410" t="s">
        <v>106</v>
      </c>
      <c r="AZ4410">
        <v>0</v>
      </c>
      <c r="BA4410">
        <v>0</v>
      </c>
      <c r="BD4410" s="3">
        <v>41321.662499999999</v>
      </c>
      <c r="BE4410" s="3">
        <v>41321.663888888892</v>
      </c>
      <c r="BF4410" t="s">
        <v>115</v>
      </c>
      <c r="BG4410" t="s">
        <v>115</v>
      </c>
      <c r="BH4410">
        <v>8149</v>
      </c>
      <c r="BM4410">
        <v>43440</v>
      </c>
      <c r="BR4410" t="s">
        <v>3145</v>
      </c>
      <c r="BS4410" t="s">
        <v>3146</v>
      </c>
      <c r="BU4410">
        <v>1</v>
      </c>
      <c r="BV4410" t="s">
        <v>118</v>
      </c>
      <c r="BX4410" t="s">
        <v>119</v>
      </c>
      <c r="BY4410" t="s">
        <v>119</v>
      </c>
      <c r="BZ4410" t="s">
        <v>119</v>
      </c>
      <c r="CA4410">
        <v>1</v>
      </c>
      <c r="CC4410" t="s">
        <v>120</v>
      </c>
      <c r="CH4410">
        <v>540</v>
      </c>
      <c r="CI4410">
        <v>30410</v>
      </c>
      <c r="CJ4410" t="s">
        <v>106</v>
      </c>
      <c r="CK4410" t="s">
        <v>106</v>
      </c>
      <c r="CL4410">
        <v>15</v>
      </c>
      <c r="CM4410" t="s">
        <v>2963</v>
      </c>
      <c r="CO4410">
        <v>125259</v>
      </c>
      <c r="CQ4410">
        <v>0</v>
      </c>
      <c r="CR4410">
        <v>0</v>
      </c>
      <c r="CS4410">
        <v>0</v>
      </c>
      <c r="CY4410" t="s">
        <v>123</v>
      </c>
      <c r="CZ4410" t="s">
        <v>124</v>
      </c>
      <c r="DD4410" t="str" cm="1">
        <f t="array" ref="DD4410">TEXT(_xlfn.SEQUENCE(1, DATEDIF(AG4410, AH4410, "m") + 1, AG4410, 30), "YYYY-APMM")</f>
        <v>2013-AP10</v>
      </c>
      <c r="DN4410">
        <f t="shared" si="136"/>
        <v>1141</v>
      </c>
      <c r="DO4410" t="str">
        <f t="shared" si="137"/>
        <v>CONCRETE MASON SK</v>
      </c>
    </row>
    <row r="4411" spans="1:119" x14ac:dyDescent="0.35">
      <c r="A4411" t="s">
        <v>105</v>
      </c>
      <c r="B4411">
        <v>503696</v>
      </c>
      <c r="C4411">
        <v>6359</v>
      </c>
      <c r="D4411">
        <v>125262</v>
      </c>
      <c r="E4411">
        <v>13662</v>
      </c>
      <c r="F4411">
        <v>0</v>
      </c>
      <c r="G4411" t="s">
        <v>106</v>
      </c>
      <c r="H4411" t="s">
        <v>106</v>
      </c>
      <c r="I4411" t="s">
        <v>106</v>
      </c>
      <c r="J4411" t="s">
        <v>107</v>
      </c>
      <c r="K4411" t="s">
        <v>108</v>
      </c>
      <c r="L4411" t="s">
        <v>109</v>
      </c>
      <c r="M4411" t="s">
        <v>110</v>
      </c>
      <c r="N4411" t="s">
        <v>9865</v>
      </c>
      <c r="O4411" t="s">
        <v>3140</v>
      </c>
      <c r="P4411">
        <v>8165</v>
      </c>
      <c r="Q4411">
        <v>0</v>
      </c>
      <c r="R4411">
        <v>0</v>
      </c>
      <c r="S4411">
        <v>200</v>
      </c>
      <c r="T4411">
        <v>0</v>
      </c>
      <c r="U4411">
        <v>4046</v>
      </c>
      <c r="V4411">
        <v>4046</v>
      </c>
      <c r="W4411">
        <v>200</v>
      </c>
      <c r="X4411">
        <v>0</v>
      </c>
      <c r="Y4411">
        <v>0</v>
      </c>
      <c r="Z4411">
        <v>0</v>
      </c>
      <c r="AD4411" s="1">
        <v>41483.333333333336</v>
      </c>
      <c r="AE4411" s="1">
        <v>41514.708333333336</v>
      </c>
      <c r="AG4411" s="1">
        <v>41483.333333333336</v>
      </c>
      <c r="AH4411" s="1">
        <v>41514.708333333336</v>
      </c>
      <c r="AI4411" s="1">
        <v>41483.333333333336</v>
      </c>
      <c r="AJ4411" s="1">
        <v>41514.708333333336</v>
      </c>
      <c r="AK4411" s="1">
        <v>41483.333333333336</v>
      </c>
      <c r="AL4411" s="1">
        <v>41514.708333333336</v>
      </c>
      <c r="AM4411" s="1">
        <v>41483.333333333336</v>
      </c>
      <c r="AN4411" s="1">
        <v>41514.708333333336</v>
      </c>
      <c r="AP4411" t="s">
        <v>113</v>
      </c>
      <c r="AU4411" t="s">
        <v>9866</v>
      </c>
      <c r="AY4411" t="s">
        <v>119</v>
      </c>
      <c r="AZ4411">
        <v>0</v>
      </c>
      <c r="BA4411">
        <v>0</v>
      </c>
      <c r="BD4411" s="3">
        <v>41321.662499999999</v>
      </c>
      <c r="BE4411" s="3">
        <v>41321.663888888892</v>
      </c>
      <c r="BF4411" t="s">
        <v>115</v>
      </c>
      <c r="BG4411" t="s">
        <v>115</v>
      </c>
      <c r="BH4411">
        <v>8149</v>
      </c>
      <c r="BM4411">
        <v>43420</v>
      </c>
      <c r="BR4411" t="s">
        <v>3122</v>
      </c>
      <c r="BS4411" t="s">
        <v>3123</v>
      </c>
      <c r="BU4411">
        <v>1</v>
      </c>
      <c r="BV4411" t="s">
        <v>118</v>
      </c>
      <c r="BX4411" t="s">
        <v>119</v>
      </c>
      <c r="BY4411" t="s">
        <v>119</v>
      </c>
      <c r="BZ4411" t="s">
        <v>119</v>
      </c>
      <c r="CA4411">
        <v>1</v>
      </c>
      <c r="CC4411" t="s">
        <v>120</v>
      </c>
      <c r="CH4411">
        <v>540</v>
      </c>
      <c r="CI4411">
        <v>30400</v>
      </c>
      <c r="CJ4411" t="s">
        <v>106</v>
      </c>
      <c r="CK4411" t="s">
        <v>106</v>
      </c>
      <c r="CL4411">
        <v>10</v>
      </c>
      <c r="CM4411" t="s">
        <v>2889</v>
      </c>
      <c r="CO4411">
        <v>125259</v>
      </c>
      <c r="CQ4411">
        <v>0</v>
      </c>
      <c r="CR4411">
        <v>0</v>
      </c>
      <c r="CS4411">
        <v>0</v>
      </c>
      <c r="CY4411" t="s">
        <v>123</v>
      </c>
      <c r="CZ4411" t="s">
        <v>124</v>
      </c>
      <c r="DD4411" t="str" cm="1">
        <f t="array" ref="DD4411:DE4411">TEXT(_xlfn.SEQUENCE(1, DATEDIF(AG4411, AH4411, "m") + 1, AG4411, 30), "YYYY-APMM")</f>
        <v>2013-AP07</v>
      </c>
      <c r="DE4411" t="str">
        <v>2013-AP08</v>
      </c>
      <c r="DN4411">
        <f t="shared" si="136"/>
        <v>2023</v>
      </c>
      <c r="DO4411" t="str">
        <f t="shared" si="137"/>
        <v>STEEL FIXERS SK</v>
      </c>
    </row>
    <row r="4412" spans="1:119" x14ac:dyDescent="0.35">
      <c r="A4412" t="s">
        <v>105</v>
      </c>
      <c r="B4412">
        <v>503697</v>
      </c>
      <c r="C4412">
        <v>6359</v>
      </c>
      <c r="D4412">
        <v>125262</v>
      </c>
      <c r="E4412">
        <v>13662</v>
      </c>
      <c r="F4412">
        <v>0</v>
      </c>
      <c r="G4412" t="s">
        <v>106</v>
      </c>
      <c r="H4412" t="s">
        <v>106</v>
      </c>
      <c r="I4412" t="s">
        <v>106</v>
      </c>
      <c r="J4412" t="s">
        <v>107</v>
      </c>
      <c r="K4412" t="s">
        <v>108</v>
      </c>
      <c r="L4412" t="s">
        <v>109</v>
      </c>
      <c r="M4412" t="s">
        <v>110</v>
      </c>
      <c r="N4412" t="s">
        <v>9867</v>
      </c>
      <c r="O4412" t="s">
        <v>3143</v>
      </c>
      <c r="P4412">
        <v>8167</v>
      </c>
      <c r="Q4412">
        <v>16</v>
      </c>
      <c r="R4412">
        <v>0</v>
      </c>
      <c r="S4412">
        <v>192</v>
      </c>
      <c r="T4412">
        <v>0</v>
      </c>
      <c r="U4412">
        <v>255.5</v>
      </c>
      <c r="V4412">
        <v>255.5</v>
      </c>
      <c r="W4412">
        <v>192</v>
      </c>
      <c r="X4412">
        <v>0</v>
      </c>
      <c r="Y4412">
        <v>0</v>
      </c>
      <c r="Z4412">
        <v>0</v>
      </c>
      <c r="AD4412" s="1">
        <v>41493.333333333336</v>
      </c>
      <c r="AE4412" s="1">
        <v>41524.708333333336</v>
      </c>
      <c r="AG4412" s="1">
        <v>41491.333333333336</v>
      </c>
      <c r="AH4412" s="1">
        <v>41521.708333333336</v>
      </c>
      <c r="AI4412" s="1">
        <v>41491.333333333336</v>
      </c>
      <c r="AJ4412" s="1">
        <v>41521.708333333336</v>
      </c>
      <c r="AK4412" s="1">
        <v>41491.333333333336</v>
      </c>
      <c r="AL4412" s="1">
        <v>41521.708333333336</v>
      </c>
      <c r="AM4412" s="1">
        <v>41493.333333333336</v>
      </c>
      <c r="AN4412" s="1">
        <v>41524.708333333336</v>
      </c>
      <c r="AP4412" t="s">
        <v>113</v>
      </c>
      <c r="AU4412" t="s">
        <v>9868</v>
      </c>
      <c r="AY4412" t="s">
        <v>106</v>
      </c>
      <c r="AZ4412">
        <v>0</v>
      </c>
      <c r="BA4412">
        <v>0</v>
      </c>
      <c r="BD4412" s="3">
        <v>41321.662499999999</v>
      </c>
      <c r="BE4412" s="3">
        <v>41321.663888888892</v>
      </c>
      <c r="BF4412" t="s">
        <v>115</v>
      </c>
      <c r="BG4412" t="s">
        <v>115</v>
      </c>
      <c r="BH4412">
        <v>8149</v>
      </c>
      <c r="BM4412">
        <v>43440</v>
      </c>
      <c r="BR4412" t="s">
        <v>3145</v>
      </c>
      <c r="BS4412" t="s">
        <v>3146</v>
      </c>
      <c r="BU4412">
        <v>1</v>
      </c>
      <c r="BV4412" t="s">
        <v>118</v>
      </c>
      <c r="BX4412" t="s">
        <v>119</v>
      </c>
      <c r="BY4412" t="s">
        <v>119</v>
      </c>
      <c r="BZ4412" t="s">
        <v>119</v>
      </c>
      <c r="CA4412">
        <v>1</v>
      </c>
      <c r="CC4412" t="s">
        <v>120</v>
      </c>
      <c r="CH4412">
        <v>540</v>
      </c>
      <c r="CI4412">
        <v>30400</v>
      </c>
      <c r="CJ4412" t="s">
        <v>106</v>
      </c>
      <c r="CK4412" t="s">
        <v>106</v>
      </c>
      <c r="CL4412">
        <v>10</v>
      </c>
      <c r="CM4412" t="s">
        <v>2889</v>
      </c>
      <c r="CO4412">
        <v>125259</v>
      </c>
      <c r="CQ4412">
        <v>0</v>
      </c>
      <c r="CR4412">
        <v>0</v>
      </c>
      <c r="CS4412">
        <v>0</v>
      </c>
      <c r="CY4412" t="s">
        <v>123</v>
      </c>
      <c r="CZ4412" t="s">
        <v>124</v>
      </c>
      <c r="DD4412" t="str" cm="1">
        <f t="array" ref="DD4412">TEXT(_xlfn.SEQUENCE(1, DATEDIF(AG4412, AH4412, "m") + 1, AG4412, 30), "YYYY-APMM")</f>
        <v>2013-AP08</v>
      </c>
      <c r="DN4412">
        <f t="shared" si="136"/>
        <v>255.5</v>
      </c>
      <c r="DO4412" t="str">
        <f t="shared" si="137"/>
        <v>CONCRETE MASON SK</v>
      </c>
    </row>
    <row r="4413" spans="1:119" x14ac:dyDescent="0.35">
      <c r="A4413" t="s">
        <v>105</v>
      </c>
      <c r="B4413">
        <v>503698</v>
      </c>
      <c r="C4413">
        <v>6359</v>
      </c>
      <c r="D4413">
        <v>125262</v>
      </c>
      <c r="E4413">
        <v>13662</v>
      </c>
      <c r="F4413">
        <v>0</v>
      </c>
      <c r="G4413" t="s">
        <v>106</v>
      </c>
      <c r="H4413" t="s">
        <v>106</v>
      </c>
      <c r="I4413" t="s">
        <v>106</v>
      </c>
      <c r="J4413" t="s">
        <v>107</v>
      </c>
      <c r="K4413" t="s">
        <v>108</v>
      </c>
      <c r="L4413" t="s">
        <v>109</v>
      </c>
      <c r="M4413" t="s">
        <v>110</v>
      </c>
      <c r="N4413" t="s">
        <v>9869</v>
      </c>
      <c r="O4413" t="s">
        <v>3164</v>
      </c>
      <c r="P4413">
        <v>8165</v>
      </c>
      <c r="Q4413">
        <v>16</v>
      </c>
      <c r="R4413">
        <v>0</v>
      </c>
      <c r="S4413">
        <v>200</v>
      </c>
      <c r="T4413">
        <v>0</v>
      </c>
      <c r="U4413">
        <v>16829.75</v>
      </c>
      <c r="V4413">
        <v>16829.75</v>
      </c>
      <c r="W4413">
        <v>200</v>
      </c>
      <c r="X4413">
        <v>0</v>
      </c>
      <c r="Y4413">
        <v>0</v>
      </c>
      <c r="Z4413">
        <v>0</v>
      </c>
      <c r="AD4413" s="1">
        <v>41512.333333333336</v>
      </c>
      <c r="AE4413" s="1">
        <v>41540.708333333336</v>
      </c>
      <c r="AG4413" s="1">
        <v>41510.333333333336</v>
      </c>
      <c r="AH4413" s="1">
        <v>41538.708333333336</v>
      </c>
      <c r="AI4413" s="1">
        <v>41510.333333333336</v>
      </c>
      <c r="AJ4413" s="1">
        <v>41538.708333333336</v>
      </c>
      <c r="AK4413" s="1">
        <v>41510.333333333336</v>
      </c>
      <c r="AL4413" s="1">
        <v>41538.708333333336</v>
      </c>
      <c r="AM4413" s="1">
        <v>41512.333333333336</v>
      </c>
      <c r="AN4413" s="1">
        <v>41540.708333333336</v>
      </c>
      <c r="AP4413" t="s">
        <v>113</v>
      </c>
      <c r="AU4413" t="s">
        <v>9870</v>
      </c>
      <c r="AY4413" t="s">
        <v>106</v>
      </c>
      <c r="AZ4413">
        <v>0</v>
      </c>
      <c r="BA4413">
        <v>0</v>
      </c>
      <c r="BD4413" s="3">
        <v>41321.662499999999</v>
      </c>
      <c r="BE4413" s="3">
        <v>41321.663888888892</v>
      </c>
      <c r="BF4413" t="s">
        <v>115</v>
      </c>
      <c r="BG4413" t="s">
        <v>115</v>
      </c>
      <c r="BH4413">
        <v>8149</v>
      </c>
      <c r="BM4413">
        <v>43420</v>
      </c>
      <c r="BR4413" t="s">
        <v>3122</v>
      </c>
      <c r="BS4413" t="s">
        <v>3123</v>
      </c>
      <c r="BU4413">
        <v>1</v>
      </c>
      <c r="BV4413" t="s">
        <v>118</v>
      </c>
      <c r="BX4413" t="s">
        <v>119</v>
      </c>
      <c r="BY4413" t="s">
        <v>119</v>
      </c>
      <c r="BZ4413" t="s">
        <v>119</v>
      </c>
      <c r="CA4413">
        <v>1</v>
      </c>
      <c r="CC4413" t="s">
        <v>120</v>
      </c>
      <c r="CH4413">
        <v>540</v>
      </c>
      <c r="CI4413">
        <v>30400</v>
      </c>
      <c r="CJ4413" t="s">
        <v>106</v>
      </c>
      <c r="CK4413" t="s">
        <v>106</v>
      </c>
      <c r="CL4413">
        <v>10</v>
      </c>
      <c r="CM4413" t="s">
        <v>2889</v>
      </c>
      <c r="CO4413">
        <v>125259</v>
      </c>
      <c r="CQ4413">
        <v>0</v>
      </c>
      <c r="CR4413">
        <v>0</v>
      </c>
      <c r="CS4413">
        <v>0</v>
      </c>
      <c r="CY4413" t="s">
        <v>123</v>
      </c>
      <c r="CZ4413" t="s">
        <v>124</v>
      </c>
      <c r="DD4413" t="str" cm="1">
        <f t="array" ref="DD4413">TEXT(_xlfn.SEQUENCE(1, DATEDIF(AG4413, AH4413, "m") + 1, AG4413, 30), "YYYY-APMM")</f>
        <v>2013-AP08</v>
      </c>
      <c r="DN4413">
        <f t="shared" si="136"/>
        <v>16829.75</v>
      </c>
      <c r="DO4413" t="str">
        <f t="shared" si="137"/>
        <v>STEEL FIXERS SK</v>
      </c>
    </row>
    <row r="4414" spans="1:119" x14ac:dyDescent="0.35">
      <c r="A4414" t="s">
        <v>105</v>
      </c>
      <c r="B4414">
        <v>503699</v>
      </c>
      <c r="C4414">
        <v>6359</v>
      </c>
      <c r="D4414">
        <v>125262</v>
      </c>
      <c r="E4414">
        <v>13662</v>
      </c>
      <c r="F4414">
        <v>0</v>
      </c>
      <c r="G4414" t="s">
        <v>106</v>
      </c>
      <c r="H4414" t="s">
        <v>106</v>
      </c>
      <c r="I4414" t="s">
        <v>106</v>
      </c>
      <c r="J4414" t="s">
        <v>107</v>
      </c>
      <c r="K4414" t="s">
        <v>108</v>
      </c>
      <c r="L4414" t="s">
        <v>109</v>
      </c>
      <c r="M4414" t="s">
        <v>110</v>
      </c>
      <c r="N4414" t="s">
        <v>9871</v>
      </c>
      <c r="O4414" t="s">
        <v>3167</v>
      </c>
      <c r="P4414">
        <v>8167</v>
      </c>
      <c r="Q4414">
        <v>16</v>
      </c>
      <c r="R4414">
        <v>0</v>
      </c>
      <c r="S4414">
        <v>112</v>
      </c>
      <c r="T4414">
        <v>0</v>
      </c>
      <c r="U4414">
        <v>1295</v>
      </c>
      <c r="V4414">
        <v>1295</v>
      </c>
      <c r="W4414">
        <v>112</v>
      </c>
      <c r="X4414">
        <v>0</v>
      </c>
      <c r="Y4414">
        <v>0</v>
      </c>
      <c r="Z4414">
        <v>0</v>
      </c>
      <c r="AD4414" s="1">
        <v>41528.333333333336</v>
      </c>
      <c r="AE4414" s="1">
        <v>41543.708333333336</v>
      </c>
      <c r="AG4414" s="1">
        <v>41526.333333333336</v>
      </c>
      <c r="AH4414" s="1">
        <v>41541.708333333336</v>
      </c>
      <c r="AI4414" s="1">
        <v>41526.333333333336</v>
      </c>
      <c r="AJ4414" s="1">
        <v>41541.708333333336</v>
      </c>
      <c r="AK4414" s="1">
        <v>41526.333333333336</v>
      </c>
      <c r="AL4414" s="1">
        <v>41541.708333333336</v>
      </c>
      <c r="AM4414" s="1">
        <v>41528.333333333336</v>
      </c>
      <c r="AN4414" s="1">
        <v>41543.708333333336</v>
      </c>
      <c r="AP4414" t="s">
        <v>113</v>
      </c>
      <c r="AU4414" t="s">
        <v>9872</v>
      </c>
      <c r="AY4414" t="s">
        <v>106</v>
      </c>
      <c r="AZ4414">
        <v>0</v>
      </c>
      <c r="BA4414">
        <v>0</v>
      </c>
      <c r="BD4414" s="3">
        <v>41321.662499999999</v>
      </c>
      <c r="BE4414" s="3">
        <v>41321.663888888892</v>
      </c>
      <c r="BF4414" t="s">
        <v>115</v>
      </c>
      <c r="BG4414" t="s">
        <v>115</v>
      </c>
      <c r="BH4414">
        <v>8149</v>
      </c>
      <c r="BM4414">
        <v>43440</v>
      </c>
      <c r="BR4414" t="s">
        <v>3145</v>
      </c>
      <c r="BS4414" t="s">
        <v>3146</v>
      </c>
      <c r="BU4414">
        <v>1</v>
      </c>
      <c r="BV4414" t="s">
        <v>118</v>
      </c>
      <c r="BX4414" t="s">
        <v>119</v>
      </c>
      <c r="BY4414" t="s">
        <v>119</v>
      </c>
      <c r="BZ4414" t="s">
        <v>119</v>
      </c>
      <c r="CA4414">
        <v>1</v>
      </c>
      <c r="CC4414" t="s">
        <v>120</v>
      </c>
      <c r="CH4414">
        <v>540</v>
      </c>
      <c r="CI4414">
        <v>30400</v>
      </c>
      <c r="CJ4414" t="s">
        <v>106</v>
      </c>
      <c r="CK4414" t="s">
        <v>106</v>
      </c>
      <c r="CL4414">
        <v>10</v>
      </c>
      <c r="CM4414" t="s">
        <v>2889</v>
      </c>
      <c r="CO4414">
        <v>125259</v>
      </c>
      <c r="CQ4414">
        <v>0</v>
      </c>
      <c r="CR4414">
        <v>0</v>
      </c>
      <c r="CS4414">
        <v>0</v>
      </c>
      <c r="CY4414" t="s">
        <v>123</v>
      </c>
      <c r="CZ4414" t="s">
        <v>124</v>
      </c>
      <c r="DD4414" t="str" cm="1">
        <f t="array" ref="DD4414">TEXT(_xlfn.SEQUENCE(1, DATEDIF(AG4414, AH4414, "m") + 1, AG4414, 30), "YYYY-APMM")</f>
        <v>2013-AP09</v>
      </c>
      <c r="DN4414">
        <f t="shared" si="136"/>
        <v>1295</v>
      </c>
      <c r="DO4414" t="str">
        <f t="shared" si="137"/>
        <v>CONCRETE MASON SK</v>
      </c>
    </row>
    <row r="4415" spans="1:119" x14ac:dyDescent="0.35">
      <c r="A4415" t="s">
        <v>105</v>
      </c>
      <c r="B4415">
        <v>503700</v>
      </c>
      <c r="C4415">
        <v>6359</v>
      </c>
      <c r="D4415">
        <v>125264</v>
      </c>
      <c r="E4415">
        <v>13662</v>
      </c>
      <c r="F4415">
        <v>0</v>
      </c>
      <c r="G4415" t="s">
        <v>106</v>
      </c>
      <c r="H4415" t="s">
        <v>106</v>
      </c>
      <c r="I4415" t="s">
        <v>106</v>
      </c>
      <c r="J4415" t="s">
        <v>107</v>
      </c>
      <c r="K4415" t="s">
        <v>108</v>
      </c>
      <c r="L4415" t="s">
        <v>109</v>
      </c>
      <c r="M4415" t="s">
        <v>110</v>
      </c>
      <c r="N4415" t="s">
        <v>9873</v>
      </c>
      <c r="O4415" t="s">
        <v>3117</v>
      </c>
      <c r="P4415">
        <v>8164</v>
      </c>
      <c r="Q4415">
        <v>0</v>
      </c>
      <c r="R4415">
        <v>0</v>
      </c>
      <c r="S4415">
        <v>200</v>
      </c>
      <c r="T4415">
        <v>0</v>
      </c>
      <c r="U4415">
        <v>574.75</v>
      </c>
      <c r="V4415">
        <v>574.75</v>
      </c>
      <c r="W4415">
        <v>200</v>
      </c>
      <c r="X4415">
        <v>0</v>
      </c>
      <c r="Y4415">
        <v>0</v>
      </c>
      <c r="Z4415">
        <v>0</v>
      </c>
      <c r="AD4415" s="1">
        <v>41370.333333333336</v>
      </c>
      <c r="AE4415" s="1">
        <v>41398.708333333336</v>
      </c>
      <c r="AG4415" s="1">
        <v>41370.333333333336</v>
      </c>
      <c r="AH4415" s="1">
        <v>41398.708333333336</v>
      </c>
      <c r="AI4415" s="1">
        <v>41370.333333333336</v>
      </c>
      <c r="AJ4415" s="1">
        <v>41398.708333333336</v>
      </c>
      <c r="AK4415" s="1">
        <v>41370.333333333336</v>
      </c>
      <c r="AL4415" s="1">
        <v>41398.708333333336</v>
      </c>
      <c r="AM4415" s="1">
        <v>41370.333333333336</v>
      </c>
      <c r="AN4415" s="1">
        <v>41398.708333333336</v>
      </c>
      <c r="AP4415" t="s">
        <v>113</v>
      </c>
      <c r="AU4415" t="s">
        <v>9874</v>
      </c>
      <c r="AY4415" t="s">
        <v>119</v>
      </c>
      <c r="AZ4415">
        <v>0</v>
      </c>
      <c r="BA4415">
        <v>0</v>
      </c>
      <c r="BD4415" s="3">
        <v>41321.662499999999</v>
      </c>
      <c r="BE4415" s="3">
        <v>41321.663888888892</v>
      </c>
      <c r="BF4415" t="s">
        <v>115</v>
      </c>
      <c r="BG4415" t="s">
        <v>115</v>
      </c>
      <c r="BH4415">
        <v>8149</v>
      </c>
      <c r="BM4415">
        <v>43410</v>
      </c>
      <c r="BR4415" t="s">
        <v>2865</v>
      </c>
      <c r="BS4415" t="s">
        <v>2866</v>
      </c>
      <c r="BU4415">
        <v>1</v>
      </c>
      <c r="BV4415" t="s">
        <v>118</v>
      </c>
      <c r="BX4415" t="s">
        <v>119</v>
      </c>
      <c r="BY4415" t="s">
        <v>119</v>
      </c>
      <c r="BZ4415" t="s">
        <v>119</v>
      </c>
      <c r="CA4415">
        <v>1</v>
      </c>
      <c r="CC4415" t="s">
        <v>120</v>
      </c>
      <c r="CH4415">
        <v>540</v>
      </c>
      <c r="CI4415">
        <v>30380</v>
      </c>
      <c r="CJ4415" t="s">
        <v>106</v>
      </c>
      <c r="CK4415" t="s">
        <v>106</v>
      </c>
      <c r="CL4415">
        <v>10</v>
      </c>
      <c r="CM4415" t="s">
        <v>3107</v>
      </c>
      <c r="CO4415">
        <v>125263</v>
      </c>
      <c r="CQ4415">
        <v>0</v>
      </c>
      <c r="CR4415">
        <v>0</v>
      </c>
      <c r="CS4415">
        <v>0</v>
      </c>
      <c r="CY4415" t="s">
        <v>123</v>
      </c>
      <c r="CZ4415" t="s">
        <v>124</v>
      </c>
      <c r="DD4415" t="str" cm="1">
        <f t="array" ref="DD4415">TEXT(_xlfn.SEQUENCE(1, DATEDIF(AG4415, AH4415, "m") + 1, AG4415, 30), "YYYY-APMM")</f>
        <v>2013-AP04</v>
      </c>
      <c r="DN4415">
        <f t="shared" si="136"/>
        <v>574.75</v>
      </c>
      <c r="DO4415" t="str">
        <f t="shared" si="137"/>
        <v>SCREED MASON SK</v>
      </c>
    </row>
    <row r="4416" spans="1:119" x14ac:dyDescent="0.35">
      <c r="A4416" t="s">
        <v>105</v>
      </c>
      <c r="B4416">
        <v>503701</v>
      </c>
      <c r="C4416">
        <v>6359</v>
      </c>
      <c r="D4416">
        <v>125264</v>
      </c>
      <c r="E4416">
        <v>13662</v>
      </c>
      <c r="F4416">
        <v>0</v>
      </c>
      <c r="G4416" t="s">
        <v>106</v>
      </c>
      <c r="H4416" t="s">
        <v>106</v>
      </c>
      <c r="I4416" t="s">
        <v>106</v>
      </c>
      <c r="J4416" t="s">
        <v>107</v>
      </c>
      <c r="K4416" t="s">
        <v>108</v>
      </c>
      <c r="L4416" t="s">
        <v>109</v>
      </c>
      <c r="M4416" t="s">
        <v>110</v>
      </c>
      <c r="N4416" t="s">
        <v>9875</v>
      </c>
      <c r="O4416" t="s">
        <v>3120</v>
      </c>
      <c r="P4416">
        <v>8165</v>
      </c>
      <c r="Q4416">
        <v>0</v>
      </c>
      <c r="R4416">
        <v>0</v>
      </c>
      <c r="S4416">
        <v>160</v>
      </c>
      <c r="T4416">
        <v>0</v>
      </c>
      <c r="U4416">
        <v>7778.75</v>
      </c>
      <c r="V4416">
        <v>7778.75</v>
      </c>
      <c r="W4416">
        <v>160</v>
      </c>
      <c r="X4416">
        <v>0</v>
      </c>
      <c r="Y4416">
        <v>0</v>
      </c>
      <c r="Z4416">
        <v>0</v>
      </c>
      <c r="AD4416" s="1">
        <v>41385.333333333336</v>
      </c>
      <c r="AE4416" s="1">
        <v>41407.708333333336</v>
      </c>
      <c r="AG4416" s="1">
        <v>41385.333333333336</v>
      </c>
      <c r="AH4416" s="1">
        <v>41407.708333333336</v>
      </c>
      <c r="AI4416" s="1">
        <v>41385.333333333336</v>
      </c>
      <c r="AJ4416" s="1">
        <v>41407.708333333336</v>
      </c>
      <c r="AK4416" s="1">
        <v>41385.333333333336</v>
      </c>
      <c r="AL4416" s="1">
        <v>41407.708333333336</v>
      </c>
      <c r="AM4416" s="1">
        <v>41385.333333333336</v>
      </c>
      <c r="AN4416" s="1">
        <v>41407.708333333336</v>
      </c>
      <c r="AP4416" t="s">
        <v>113</v>
      </c>
      <c r="AU4416" t="s">
        <v>9876</v>
      </c>
      <c r="AY4416" t="s">
        <v>119</v>
      </c>
      <c r="AZ4416">
        <v>0</v>
      </c>
      <c r="BA4416">
        <v>0</v>
      </c>
      <c r="BD4416" s="3">
        <v>41321.662499999999</v>
      </c>
      <c r="BE4416" s="3">
        <v>41321.663888888892</v>
      </c>
      <c r="BF4416" t="s">
        <v>115</v>
      </c>
      <c r="BG4416" t="s">
        <v>115</v>
      </c>
      <c r="BH4416">
        <v>8149</v>
      </c>
      <c r="BM4416">
        <v>43420</v>
      </c>
      <c r="BR4416" t="s">
        <v>3122</v>
      </c>
      <c r="BS4416" t="s">
        <v>3123</v>
      </c>
      <c r="BU4416">
        <v>1</v>
      </c>
      <c r="BV4416" t="s">
        <v>118</v>
      </c>
      <c r="BX4416" t="s">
        <v>119</v>
      </c>
      <c r="BY4416" t="s">
        <v>119</v>
      </c>
      <c r="BZ4416" t="s">
        <v>119</v>
      </c>
      <c r="CA4416">
        <v>1</v>
      </c>
      <c r="CC4416" t="s">
        <v>120</v>
      </c>
      <c r="CH4416">
        <v>540</v>
      </c>
      <c r="CI4416">
        <v>30380</v>
      </c>
      <c r="CJ4416" t="s">
        <v>106</v>
      </c>
      <c r="CK4416" t="s">
        <v>106</v>
      </c>
      <c r="CL4416">
        <v>10</v>
      </c>
      <c r="CM4416" t="s">
        <v>3107</v>
      </c>
      <c r="CO4416">
        <v>125263</v>
      </c>
      <c r="CQ4416">
        <v>0</v>
      </c>
      <c r="CR4416">
        <v>0</v>
      </c>
      <c r="CS4416">
        <v>0</v>
      </c>
      <c r="CY4416" t="s">
        <v>123</v>
      </c>
      <c r="CZ4416" t="s">
        <v>124</v>
      </c>
      <c r="DD4416" t="str" cm="1">
        <f t="array" ref="DD4416">TEXT(_xlfn.SEQUENCE(1, DATEDIF(AG4416, AH4416, "m") + 1, AG4416, 30), "YYYY-APMM")</f>
        <v>2013-AP04</v>
      </c>
      <c r="DN4416">
        <f t="shared" si="136"/>
        <v>7778.75</v>
      </c>
      <c r="DO4416" t="str">
        <f t="shared" si="137"/>
        <v>STEEL FIXERS SK</v>
      </c>
    </row>
    <row r="4417" spans="1:119" x14ac:dyDescent="0.35">
      <c r="A4417" t="s">
        <v>105</v>
      </c>
      <c r="B4417">
        <v>503702</v>
      </c>
      <c r="C4417">
        <v>6359</v>
      </c>
      <c r="D4417">
        <v>125264</v>
      </c>
      <c r="E4417">
        <v>13662</v>
      </c>
      <c r="F4417">
        <v>0</v>
      </c>
      <c r="G4417" t="s">
        <v>106</v>
      </c>
      <c r="H4417" t="s">
        <v>106</v>
      </c>
      <c r="I4417" t="s">
        <v>106</v>
      </c>
      <c r="J4417" t="s">
        <v>107</v>
      </c>
      <c r="K4417" t="s">
        <v>108</v>
      </c>
      <c r="L4417" t="s">
        <v>109</v>
      </c>
      <c r="M4417" t="s">
        <v>110</v>
      </c>
      <c r="N4417" t="s">
        <v>9877</v>
      </c>
      <c r="O4417" t="s">
        <v>3137</v>
      </c>
      <c r="P4417">
        <v>8165</v>
      </c>
      <c r="Q4417">
        <v>0</v>
      </c>
      <c r="R4417">
        <v>0</v>
      </c>
      <c r="S4417">
        <v>200</v>
      </c>
      <c r="T4417">
        <v>0</v>
      </c>
      <c r="U4417">
        <v>1606.5</v>
      </c>
      <c r="V4417">
        <v>1606.5</v>
      </c>
      <c r="W4417">
        <v>200</v>
      </c>
      <c r="X4417">
        <v>0</v>
      </c>
      <c r="Y4417">
        <v>0</v>
      </c>
      <c r="Z4417">
        <v>0</v>
      </c>
      <c r="AD4417" s="1">
        <v>41394.333333333336</v>
      </c>
      <c r="AE4417" s="1">
        <v>41422.708333333336</v>
      </c>
      <c r="AG4417" s="1">
        <v>41394.333333333336</v>
      </c>
      <c r="AH4417" s="1">
        <v>41422.708333333336</v>
      </c>
      <c r="AI4417" s="1">
        <v>41394.333333333336</v>
      </c>
      <c r="AJ4417" s="1">
        <v>41422.708333333336</v>
      </c>
      <c r="AK4417" s="1">
        <v>41394.333333333336</v>
      </c>
      <c r="AL4417" s="1">
        <v>41422.708333333336</v>
      </c>
      <c r="AM4417" s="1">
        <v>41394.333333333336</v>
      </c>
      <c r="AN4417" s="1">
        <v>41422.708333333336</v>
      </c>
      <c r="AP4417" t="s">
        <v>113</v>
      </c>
      <c r="AU4417" t="s">
        <v>9878</v>
      </c>
      <c r="AY4417" t="s">
        <v>119</v>
      </c>
      <c r="AZ4417">
        <v>0</v>
      </c>
      <c r="BA4417">
        <v>0</v>
      </c>
      <c r="BD4417" s="3">
        <v>41321.662499999999</v>
      </c>
      <c r="BE4417" s="3">
        <v>41321.663888888892</v>
      </c>
      <c r="BF4417" t="s">
        <v>115</v>
      </c>
      <c r="BG4417" t="s">
        <v>115</v>
      </c>
      <c r="BH4417">
        <v>8149</v>
      </c>
      <c r="BM4417">
        <v>43420</v>
      </c>
      <c r="BR4417" t="s">
        <v>3122</v>
      </c>
      <c r="BS4417" t="s">
        <v>3123</v>
      </c>
      <c r="BU4417">
        <v>1</v>
      </c>
      <c r="BV4417" t="s">
        <v>118</v>
      </c>
      <c r="BX4417" t="s">
        <v>119</v>
      </c>
      <c r="BY4417" t="s">
        <v>119</v>
      </c>
      <c r="BZ4417" t="s">
        <v>119</v>
      </c>
      <c r="CA4417">
        <v>1</v>
      </c>
      <c r="CC4417" t="s">
        <v>120</v>
      </c>
      <c r="CH4417">
        <v>540</v>
      </c>
      <c r="CI4417">
        <v>30380</v>
      </c>
      <c r="CJ4417" t="s">
        <v>106</v>
      </c>
      <c r="CK4417" t="s">
        <v>106</v>
      </c>
      <c r="CL4417">
        <v>10</v>
      </c>
      <c r="CM4417" t="s">
        <v>3107</v>
      </c>
      <c r="CO4417">
        <v>125263</v>
      </c>
      <c r="CQ4417">
        <v>0</v>
      </c>
      <c r="CR4417">
        <v>0</v>
      </c>
      <c r="CS4417">
        <v>0</v>
      </c>
      <c r="CY4417" t="s">
        <v>123</v>
      </c>
      <c r="CZ4417" t="s">
        <v>124</v>
      </c>
      <c r="DD4417" t="str" cm="1">
        <f t="array" ref="DD4417">TEXT(_xlfn.SEQUENCE(1, DATEDIF(AG4417, AH4417, "m") + 1, AG4417, 30), "YYYY-APMM")</f>
        <v>2013-AP04</v>
      </c>
      <c r="DN4417">
        <f t="shared" si="136"/>
        <v>1606.5</v>
      </c>
      <c r="DO4417" t="str">
        <f t="shared" si="137"/>
        <v>STEEL FIXERS SK</v>
      </c>
    </row>
    <row r="4418" spans="1:119" x14ac:dyDescent="0.35">
      <c r="A4418" t="s">
        <v>105</v>
      </c>
      <c r="B4418">
        <v>503703</v>
      </c>
      <c r="C4418">
        <v>6359</v>
      </c>
      <c r="D4418">
        <v>125264</v>
      </c>
      <c r="E4418">
        <v>13662</v>
      </c>
      <c r="F4418">
        <v>0</v>
      </c>
      <c r="G4418" t="s">
        <v>106</v>
      </c>
      <c r="H4418" t="s">
        <v>106</v>
      </c>
      <c r="I4418" t="s">
        <v>106</v>
      </c>
      <c r="J4418" t="s">
        <v>107</v>
      </c>
      <c r="K4418" t="s">
        <v>108</v>
      </c>
      <c r="L4418" t="s">
        <v>109</v>
      </c>
      <c r="M4418" t="s">
        <v>110</v>
      </c>
      <c r="N4418" t="s">
        <v>9879</v>
      </c>
      <c r="O4418" t="s">
        <v>3125</v>
      </c>
      <c r="P4418">
        <v>8178</v>
      </c>
      <c r="Q4418">
        <v>0</v>
      </c>
      <c r="R4418">
        <v>0</v>
      </c>
      <c r="S4418">
        <v>200</v>
      </c>
      <c r="T4418">
        <v>0</v>
      </c>
      <c r="U4418">
        <v>516</v>
      </c>
      <c r="V4418">
        <v>516</v>
      </c>
      <c r="W4418">
        <v>200</v>
      </c>
      <c r="X4418">
        <v>0</v>
      </c>
      <c r="Y4418">
        <v>0</v>
      </c>
      <c r="Z4418">
        <v>0</v>
      </c>
      <c r="AD4418" s="1">
        <v>41403.333333333336</v>
      </c>
      <c r="AE4418" s="1">
        <v>41431.708333333336</v>
      </c>
      <c r="AG4418" s="1">
        <v>41403.333333333336</v>
      </c>
      <c r="AH4418" s="1">
        <v>41431.708333333336</v>
      </c>
      <c r="AI4418" s="1">
        <v>41403.333333333336</v>
      </c>
      <c r="AJ4418" s="1">
        <v>41431.708333333336</v>
      </c>
      <c r="AK4418" s="1">
        <v>41403.333333333336</v>
      </c>
      <c r="AL4418" s="1">
        <v>41431.708333333336</v>
      </c>
      <c r="AM4418" s="1">
        <v>41403.333333333336</v>
      </c>
      <c r="AN4418" s="1">
        <v>41431.708333333336</v>
      </c>
      <c r="AP4418" t="s">
        <v>113</v>
      </c>
      <c r="AU4418" t="s">
        <v>9880</v>
      </c>
      <c r="AY4418" t="s">
        <v>119</v>
      </c>
      <c r="AZ4418">
        <v>0</v>
      </c>
      <c r="BA4418">
        <v>0</v>
      </c>
      <c r="BD4418" s="3">
        <v>41321.662499999999</v>
      </c>
      <c r="BE4418" s="3">
        <v>41321.663888888892</v>
      </c>
      <c r="BF4418" t="s">
        <v>115</v>
      </c>
      <c r="BG4418" t="s">
        <v>115</v>
      </c>
      <c r="BH4418">
        <v>8149</v>
      </c>
      <c r="BM4418">
        <v>43550</v>
      </c>
      <c r="BR4418" t="s">
        <v>116</v>
      </c>
      <c r="BS4418" t="s">
        <v>117</v>
      </c>
      <c r="BU4418">
        <v>1</v>
      </c>
      <c r="BV4418" t="s">
        <v>118</v>
      </c>
      <c r="BX4418" t="s">
        <v>119</v>
      </c>
      <c r="BY4418" t="s">
        <v>119</v>
      </c>
      <c r="BZ4418" t="s">
        <v>119</v>
      </c>
      <c r="CA4418">
        <v>1</v>
      </c>
      <c r="CC4418" t="s">
        <v>120</v>
      </c>
      <c r="CH4418">
        <v>540</v>
      </c>
      <c r="CI4418">
        <v>30380</v>
      </c>
      <c r="CJ4418" t="s">
        <v>106</v>
      </c>
      <c r="CK4418" t="s">
        <v>106</v>
      </c>
      <c r="CL4418">
        <v>10</v>
      </c>
      <c r="CM4418" t="s">
        <v>3107</v>
      </c>
      <c r="CO4418">
        <v>125263</v>
      </c>
      <c r="CQ4418">
        <v>0</v>
      </c>
      <c r="CR4418">
        <v>0</v>
      </c>
      <c r="CS4418">
        <v>0</v>
      </c>
      <c r="CY4418" t="s">
        <v>123</v>
      </c>
      <c r="CZ4418" t="s">
        <v>124</v>
      </c>
      <c r="DD4418" t="str" cm="1">
        <f t="array" ref="DD4418">TEXT(_xlfn.SEQUENCE(1, DATEDIF(AG4418, AH4418, "m") + 1, AG4418, 30), "YYYY-APMM")</f>
        <v>2013-AP05</v>
      </c>
      <c r="DN4418">
        <f t="shared" si="136"/>
        <v>516</v>
      </c>
      <c r="DO4418" t="str">
        <f t="shared" si="137"/>
        <v>LABOR- SUBCONTRACTOR</v>
      </c>
    </row>
    <row r="4419" spans="1:119" x14ac:dyDescent="0.35">
      <c r="A4419" t="s">
        <v>105</v>
      </c>
      <c r="B4419">
        <v>503704</v>
      </c>
      <c r="C4419">
        <v>6359</v>
      </c>
      <c r="D4419">
        <v>125264</v>
      </c>
      <c r="E4419">
        <v>13662</v>
      </c>
      <c r="F4419">
        <v>0</v>
      </c>
      <c r="G4419" t="s">
        <v>106</v>
      </c>
      <c r="H4419" t="s">
        <v>106</v>
      </c>
      <c r="I4419" t="s">
        <v>106</v>
      </c>
      <c r="J4419" t="s">
        <v>107</v>
      </c>
      <c r="K4419" t="s">
        <v>108</v>
      </c>
      <c r="L4419" t="s">
        <v>109</v>
      </c>
      <c r="M4419" t="s">
        <v>110</v>
      </c>
      <c r="N4419" t="s">
        <v>9881</v>
      </c>
      <c r="O4419" t="s">
        <v>3128</v>
      </c>
      <c r="P4419">
        <v>8177</v>
      </c>
      <c r="Q4419">
        <v>0</v>
      </c>
      <c r="R4419">
        <v>0</v>
      </c>
      <c r="S4419">
        <v>200</v>
      </c>
      <c r="T4419">
        <v>0</v>
      </c>
      <c r="U4419">
        <v>1041</v>
      </c>
      <c r="V4419">
        <v>1041</v>
      </c>
      <c r="W4419">
        <v>200</v>
      </c>
      <c r="X4419">
        <v>825</v>
      </c>
      <c r="Y4419">
        <v>0</v>
      </c>
      <c r="Z4419">
        <v>825</v>
      </c>
      <c r="AD4419" s="1">
        <v>41417.333333333336</v>
      </c>
      <c r="AE4419" s="1">
        <v>41445.708333333336</v>
      </c>
      <c r="AG4419" s="1">
        <v>41417.333333333336</v>
      </c>
      <c r="AH4419" s="1">
        <v>41445.708333333336</v>
      </c>
      <c r="AI4419" s="1">
        <v>41417.333333333336</v>
      </c>
      <c r="AJ4419" s="1">
        <v>41445.708333333336</v>
      </c>
      <c r="AK4419" s="1">
        <v>41417.333333333336</v>
      </c>
      <c r="AL4419" s="1">
        <v>41445.708333333336</v>
      </c>
      <c r="AM4419" s="1">
        <v>41417.333333333336</v>
      </c>
      <c r="AN4419" s="1">
        <v>41445.708333333336</v>
      </c>
      <c r="AP4419" t="s">
        <v>113</v>
      </c>
      <c r="AU4419" t="s">
        <v>9882</v>
      </c>
      <c r="AY4419" t="s">
        <v>119</v>
      </c>
      <c r="AZ4419">
        <v>0</v>
      </c>
      <c r="BA4419">
        <v>0</v>
      </c>
      <c r="BD4419" s="3">
        <v>41321.662499999999</v>
      </c>
      <c r="BE4419" s="3">
        <v>41321.663888888892</v>
      </c>
      <c r="BF4419" t="s">
        <v>115</v>
      </c>
      <c r="BG4419" t="s">
        <v>115</v>
      </c>
      <c r="BH4419">
        <v>8149</v>
      </c>
      <c r="BM4419">
        <v>43540</v>
      </c>
      <c r="BR4419" t="s">
        <v>1299</v>
      </c>
      <c r="BS4419" t="s">
        <v>1300</v>
      </c>
      <c r="BU4419">
        <v>1</v>
      </c>
      <c r="BV4419" t="s">
        <v>118</v>
      </c>
      <c r="BX4419" t="s">
        <v>119</v>
      </c>
      <c r="BY4419" t="s">
        <v>119</v>
      </c>
      <c r="BZ4419" t="s">
        <v>119</v>
      </c>
      <c r="CA4419">
        <v>1</v>
      </c>
      <c r="CC4419" t="s">
        <v>120</v>
      </c>
      <c r="CH4419">
        <v>540</v>
      </c>
      <c r="CI4419">
        <v>30380</v>
      </c>
      <c r="CJ4419" t="s">
        <v>106</v>
      </c>
      <c r="CK4419" t="s">
        <v>106</v>
      </c>
      <c r="CL4419">
        <v>10</v>
      </c>
      <c r="CM4419" t="s">
        <v>3107</v>
      </c>
      <c r="CO4419">
        <v>125263</v>
      </c>
      <c r="CQ4419">
        <v>0</v>
      </c>
      <c r="CR4419">
        <v>0</v>
      </c>
      <c r="CS4419">
        <v>0</v>
      </c>
      <c r="CY4419" t="s">
        <v>123</v>
      </c>
      <c r="CZ4419" t="s">
        <v>124</v>
      </c>
      <c r="DD4419" t="str" cm="1">
        <f t="array" ref="DD4419">TEXT(_xlfn.SEQUENCE(1, DATEDIF(AG4419, AH4419, "m") + 1, AG4419, 30), "YYYY-APMM")</f>
        <v>2013-AP05</v>
      </c>
      <c r="DN4419">
        <f t="shared" ref="DN4419:DN4482" si="138">V4419/COUNTIF(DD4419:DF4419, "&lt;&gt;")</f>
        <v>1041</v>
      </c>
      <c r="DO4419" t="str">
        <f t="shared" ref="DO4419:DO4482" si="139">BR4419</f>
        <v>LABOR - CIVIL</v>
      </c>
    </row>
    <row r="4420" spans="1:119" x14ac:dyDescent="0.35">
      <c r="A4420" t="s">
        <v>105</v>
      </c>
      <c r="B4420">
        <v>503705</v>
      </c>
      <c r="C4420">
        <v>6359</v>
      </c>
      <c r="D4420">
        <v>125264</v>
      </c>
      <c r="E4420">
        <v>13662</v>
      </c>
      <c r="F4420">
        <v>0</v>
      </c>
      <c r="G4420" t="s">
        <v>106</v>
      </c>
      <c r="H4420" t="s">
        <v>106</v>
      </c>
      <c r="I4420" t="s">
        <v>106</v>
      </c>
      <c r="J4420" t="s">
        <v>107</v>
      </c>
      <c r="K4420" t="s">
        <v>108</v>
      </c>
      <c r="L4420" t="s">
        <v>109</v>
      </c>
      <c r="M4420" t="s">
        <v>110</v>
      </c>
      <c r="N4420" t="s">
        <v>9883</v>
      </c>
      <c r="O4420" t="s">
        <v>3131</v>
      </c>
      <c r="P4420">
        <v>8163</v>
      </c>
      <c r="Q4420">
        <v>0</v>
      </c>
      <c r="R4420">
        <v>0</v>
      </c>
      <c r="S4420">
        <v>200</v>
      </c>
      <c r="T4420">
        <v>0</v>
      </c>
      <c r="U4420">
        <v>7568.75</v>
      </c>
      <c r="V4420">
        <v>7568.75</v>
      </c>
      <c r="W4420">
        <v>200</v>
      </c>
      <c r="X4420">
        <v>0</v>
      </c>
      <c r="Y4420">
        <v>0</v>
      </c>
      <c r="Z4420">
        <v>0</v>
      </c>
      <c r="AD4420" s="1">
        <v>41434.333333333336</v>
      </c>
      <c r="AE4420" s="1">
        <v>41462.708333333336</v>
      </c>
      <c r="AG4420" s="1">
        <v>41434.333333333336</v>
      </c>
      <c r="AH4420" s="1">
        <v>41462.708333333336</v>
      </c>
      <c r="AI4420" s="1">
        <v>41434.333333333336</v>
      </c>
      <c r="AJ4420" s="1">
        <v>41462.708333333336</v>
      </c>
      <c r="AK4420" s="1">
        <v>41434.333333333336</v>
      </c>
      <c r="AL4420" s="1">
        <v>41462.708333333336</v>
      </c>
      <c r="AM4420" s="1">
        <v>41434.333333333336</v>
      </c>
      <c r="AN4420" s="1">
        <v>41462.708333333336</v>
      </c>
      <c r="AP4420" t="s">
        <v>113</v>
      </c>
      <c r="AU4420" t="s">
        <v>9884</v>
      </c>
      <c r="AY4420" t="s">
        <v>119</v>
      </c>
      <c r="AZ4420">
        <v>0</v>
      </c>
      <c r="BA4420">
        <v>0</v>
      </c>
      <c r="BD4420" s="3">
        <v>41321.662499999999</v>
      </c>
      <c r="BE4420" s="3">
        <v>41321.663888888892</v>
      </c>
      <c r="BF4420" t="s">
        <v>115</v>
      </c>
      <c r="BG4420" t="s">
        <v>115</v>
      </c>
      <c r="BH4420">
        <v>8149</v>
      </c>
      <c r="BM4420">
        <v>43400</v>
      </c>
      <c r="BR4420" t="s">
        <v>3114</v>
      </c>
      <c r="BS4420" t="s">
        <v>3115</v>
      </c>
      <c r="BU4420">
        <v>1</v>
      </c>
      <c r="BV4420" t="s">
        <v>118</v>
      </c>
      <c r="BX4420" t="s">
        <v>119</v>
      </c>
      <c r="BY4420" t="s">
        <v>119</v>
      </c>
      <c r="BZ4420" t="s">
        <v>119</v>
      </c>
      <c r="CA4420">
        <v>1</v>
      </c>
      <c r="CC4420" t="s">
        <v>120</v>
      </c>
      <c r="CH4420">
        <v>540</v>
      </c>
      <c r="CI4420">
        <v>30380</v>
      </c>
      <c r="CJ4420" t="s">
        <v>106</v>
      </c>
      <c r="CK4420" t="s">
        <v>106</v>
      </c>
      <c r="CL4420">
        <v>10</v>
      </c>
      <c r="CM4420" t="s">
        <v>3107</v>
      </c>
      <c r="CO4420">
        <v>125263</v>
      </c>
      <c r="CQ4420">
        <v>0</v>
      </c>
      <c r="CR4420">
        <v>0</v>
      </c>
      <c r="CS4420">
        <v>0</v>
      </c>
      <c r="CY4420" t="s">
        <v>123</v>
      </c>
      <c r="CZ4420" t="s">
        <v>124</v>
      </c>
      <c r="DD4420" t="str" cm="1">
        <f t="array" ref="DD4420">TEXT(_xlfn.SEQUENCE(1, DATEDIF(AG4420, AH4420, "m") + 1, AG4420, 30), "YYYY-APMM")</f>
        <v>2013-AP06</v>
      </c>
      <c r="DN4420">
        <f t="shared" si="138"/>
        <v>7568.75</v>
      </c>
      <c r="DO4420" t="str">
        <f t="shared" si="139"/>
        <v>BLINDING MASON SK</v>
      </c>
    </row>
    <row r="4421" spans="1:119" x14ac:dyDescent="0.35">
      <c r="A4421" t="s">
        <v>105</v>
      </c>
      <c r="B4421">
        <v>503706</v>
      </c>
      <c r="C4421">
        <v>6359</v>
      </c>
      <c r="D4421">
        <v>125264</v>
      </c>
      <c r="E4421">
        <v>13662</v>
      </c>
      <c r="F4421">
        <v>0</v>
      </c>
      <c r="G4421" t="s">
        <v>106</v>
      </c>
      <c r="H4421" t="s">
        <v>106</v>
      </c>
      <c r="I4421" t="s">
        <v>106</v>
      </c>
      <c r="J4421" t="s">
        <v>107</v>
      </c>
      <c r="K4421" t="s">
        <v>108</v>
      </c>
      <c r="L4421" t="s">
        <v>109</v>
      </c>
      <c r="M4421" t="s">
        <v>110</v>
      </c>
      <c r="N4421" t="s">
        <v>9885</v>
      </c>
      <c r="O4421" t="s">
        <v>3134</v>
      </c>
      <c r="P4421">
        <v>8163</v>
      </c>
      <c r="Q4421">
        <v>0</v>
      </c>
      <c r="R4421">
        <v>0</v>
      </c>
      <c r="S4421">
        <v>200</v>
      </c>
      <c r="T4421">
        <v>0</v>
      </c>
      <c r="U4421">
        <v>4422</v>
      </c>
      <c r="V4421">
        <v>4422</v>
      </c>
      <c r="W4421">
        <v>200</v>
      </c>
      <c r="X4421">
        <v>0</v>
      </c>
      <c r="Y4421">
        <v>0</v>
      </c>
      <c r="Z4421">
        <v>0</v>
      </c>
      <c r="AD4421" s="1">
        <v>41466.333333333336</v>
      </c>
      <c r="AE4421" s="1">
        <v>41494.708333333336</v>
      </c>
      <c r="AG4421" s="1">
        <v>41466.333333333336</v>
      </c>
      <c r="AH4421" s="1">
        <v>41494.708333333336</v>
      </c>
      <c r="AI4421" s="1">
        <v>41466.333333333336</v>
      </c>
      <c r="AJ4421" s="1">
        <v>41494.708333333336</v>
      </c>
      <c r="AK4421" s="1">
        <v>41466.333333333336</v>
      </c>
      <c r="AL4421" s="1">
        <v>41494.708333333336</v>
      </c>
      <c r="AM4421" s="1">
        <v>41466.333333333336</v>
      </c>
      <c r="AN4421" s="1">
        <v>41494.708333333336</v>
      </c>
      <c r="AP4421" t="s">
        <v>113</v>
      </c>
      <c r="AU4421" t="s">
        <v>9886</v>
      </c>
      <c r="AY4421" t="s">
        <v>119</v>
      </c>
      <c r="AZ4421">
        <v>0</v>
      </c>
      <c r="BA4421">
        <v>0</v>
      </c>
      <c r="BD4421" s="3">
        <v>41321.662499999999</v>
      </c>
      <c r="BE4421" s="3">
        <v>41321.663888888892</v>
      </c>
      <c r="BF4421" t="s">
        <v>115</v>
      </c>
      <c r="BG4421" t="s">
        <v>115</v>
      </c>
      <c r="BH4421">
        <v>8149</v>
      </c>
      <c r="BM4421">
        <v>43400</v>
      </c>
      <c r="BR4421" t="s">
        <v>3114</v>
      </c>
      <c r="BS4421" t="s">
        <v>3115</v>
      </c>
      <c r="BU4421">
        <v>1</v>
      </c>
      <c r="BV4421" t="s">
        <v>118</v>
      </c>
      <c r="BX4421" t="s">
        <v>119</v>
      </c>
      <c r="BY4421" t="s">
        <v>119</v>
      </c>
      <c r="BZ4421" t="s">
        <v>119</v>
      </c>
      <c r="CA4421">
        <v>1</v>
      </c>
      <c r="CC4421" t="s">
        <v>120</v>
      </c>
      <c r="CH4421">
        <v>540</v>
      </c>
      <c r="CI4421">
        <v>30380</v>
      </c>
      <c r="CJ4421" t="s">
        <v>106</v>
      </c>
      <c r="CK4421" t="s">
        <v>106</v>
      </c>
      <c r="CL4421">
        <v>10</v>
      </c>
      <c r="CM4421" t="s">
        <v>3107</v>
      </c>
      <c r="CO4421">
        <v>125263</v>
      </c>
      <c r="CQ4421">
        <v>0</v>
      </c>
      <c r="CR4421">
        <v>0</v>
      </c>
      <c r="CS4421">
        <v>0</v>
      </c>
      <c r="CY4421" t="s">
        <v>123</v>
      </c>
      <c r="CZ4421" t="s">
        <v>124</v>
      </c>
      <c r="DD4421" t="str" cm="1">
        <f t="array" ref="DD4421">TEXT(_xlfn.SEQUENCE(1, DATEDIF(AG4421, AH4421, "m") + 1, AG4421, 30), "YYYY-APMM")</f>
        <v>2013-AP07</v>
      </c>
      <c r="DN4421">
        <f t="shared" si="138"/>
        <v>4422</v>
      </c>
      <c r="DO4421" t="str">
        <f t="shared" si="139"/>
        <v>BLINDING MASON SK</v>
      </c>
    </row>
    <row r="4422" spans="1:119" x14ac:dyDescent="0.35">
      <c r="A4422" t="s">
        <v>105</v>
      </c>
      <c r="B4422">
        <v>503707</v>
      </c>
      <c r="C4422">
        <v>6359</v>
      </c>
      <c r="D4422">
        <v>125264</v>
      </c>
      <c r="E4422">
        <v>13662</v>
      </c>
      <c r="F4422">
        <v>0</v>
      </c>
      <c r="G4422" t="s">
        <v>106</v>
      </c>
      <c r="H4422" t="s">
        <v>106</v>
      </c>
      <c r="I4422" t="s">
        <v>106</v>
      </c>
      <c r="J4422" t="s">
        <v>107</v>
      </c>
      <c r="K4422" t="s">
        <v>108</v>
      </c>
      <c r="L4422" t="s">
        <v>109</v>
      </c>
      <c r="M4422" t="s">
        <v>110</v>
      </c>
      <c r="N4422" t="s">
        <v>9887</v>
      </c>
      <c r="O4422" t="s">
        <v>3112</v>
      </c>
      <c r="P4422">
        <v>8163</v>
      </c>
      <c r="Q4422">
        <v>0</v>
      </c>
      <c r="R4422">
        <v>0</v>
      </c>
      <c r="S4422">
        <v>184</v>
      </c>
      <c r="T4422">
        <v>0</v>
      </c>
      <c r="U4422">
        <v>794.5</v>
      </c>
      <c r="V4422">
        <v>794.5</v>
      </c>
      <c r="W4422">
        <v>184</v>
      </c>
      <c r="X4422">
        <v>0</v>
      </c>
      <c r="Y4422">
        <v>0</v>
      </c>
      <c r="Z4422">
        <v>0</v>
      </c>
      <c r="AD4422" s="1">
        <v>41364.333333333336</v>
      </c>
      <c r="AE4422" s="1">
        <v>41389.708333333336</v>
      </c>
      <c r="AG4422" s="1">
        <v>41364.333333333336</v>
      </c>
      <c r="AH4422" s="1">
        <v>41389.708333333336</v>
      </c>
      <c r="AI4422" s="1">
        <v>41364.333333333336</v>
      </c>
      <c r="AJ4422" s="1">
        <v>41389.708333333336</v>
      </c>
      <c r="AK4422" s="1">
        <v>41364.333333333336</v>
      </c>
      <c r="AL4422" s="1">
        <v>41389.708333333336</v>
      </c>
      <c r="AM4422" s="1">
        <v>41364.333333333336</v>
      </c>
      <c r="AN4422" s="1">
        <v>41389.708333333336</v>
      </c>
      <c r="AP4422" t="s">
        <v>113</v>
      </c>
      <c r="AU4422" t="s">
        <v>9888</v>
      </c>
      <c r="AY4422" t="s">
        <v>119</v>
      </c>
      <c r="AZ4422">
        <v>0</v>
      </c>
      <c r="BA4422">
        <v>0</v>
      </c>
      <c r="BD4422" s="3">
        <v>41321.662499999999</v>
      </c>
      <c r="BE4422" s="3">
        <v>41321.663888888892</v>
      </c>
      <c r="BF4422" t="s">
        <v>115</v>
      </c>
      <c r="BG4422" t="s">
        <v>115</v>
      </c>
      <c r="BH4422">
        <v>8149</v>
      </c>
      <c r="BM4422">
        <v>43400</v>
      </c>
      <c r="BR4422" t="s">
        <v>3114</v>
      </c>
      <c r="BS4422" t="s">
        <v>3115</v>
      </c>
      <c r="BU4422">
        <v>1</v>
      </c>
      <c r="BV4422" t="s">
        <v>118</v>
      </c>
      <c r="BX4422" t="s">
        <v>119</v>
      </c>
      <c r="BY4422" t="s">
        <v>119</v>
      </c>
      <c r="BZ4422" t="s">
        <v>119</v>
      </c>
      <c r="CA4422">
        <v>1</v>
      </c>
      <c r="CC4422" t="s">
        <v>120</v>
      </c>
      <c r="CH4422">
        <v>540</v>
      </c>
      <c r="CI4422">
        <v>30380</v>
      </c>
      <c r="CJ4422" t="s">
        <v>106</v>
      </c>
      <c r="CK4422" t="s">
        <v>106</v>
      </c>
      <c r="CL4422">
        <v>10</v>
      </c>
      <c r="CM4422" t="s">
        <v>3107</v>
      </c>
      <c r="CO4422">
        <v>125263</v>
      </c>
      <c r="CQ4422">
        <v>0</v>
      </c>
      <c r="CR4422">
        <v>0</v>
      </c>
      <c r="CS4422">
        <v>0</v>
      </c>
      <c r="CY4422" t="s">
        <v>123</v>
      </c>
      <c r="CZ4422" t="s">
        <v>124</v>
      </c>
      <c r="DD4422" t="str" cm="1">
        <f t="array" ref="DD4422">TEXT(_xlfn.SEQUENCE(1, DATEDIF(AG4422, AH4422, "m") + 1, AG4422, 30), "YYYY-APMM")</f>
        <v>2013-AP03</v>
      </c>
      <c r="DN4422">
        <f t="shared" si="138"/>
        <v>794.5</v>
      </c>
      <c r="DO4422" t="str">
        <f t="shared" si="139"/>
        <v>BLINDING MASON SK</v>
      </c>
    </row>
    <row r="4423" spans="1:119" x14ac:dyDescent="0.35">
      <c r="A4423" t="s">
        <v>105</v>
      </c>
      <c r="B4423">
        <v>503708</v>
      </c>
      <c r="C4423">
        <v>6359</v>
      </c>
      <c r="D4423">
        <v>125264</v>
      </c>
      <c r="E4423">
        <v>13662</v>
      </c>
      <c r="F4423">
        <v>0</v>
      </c>
      <c r="G4423" t="s">
        <v>106</v>
      </c>
      <c r="H4423" t="s">
        <v>106</v>
      </c>
      <c r="I4423" t="s">
        <v>106</v>
      </c>
      <c r="J4423" t="s">
        <v>107</v>
      </c>
      <c r="K4423" t="s">
        <v>108</v>
      </c>
      <c r="L4423" t="s">
        <v>109</v>
      </c>
      <c r="M4423" t="s">
        <v>110</v>
      </c>
      <c r="N4423" t="s">
        <v>9889</v>
      </c>
      <c r="O4423" t="s">
        <v>3105</v>
      </c>
      <c r="P4423">
        <v>8177</v>
      </c>
      <c r="Q4423">
        <v>0</v>
      </c>
      <c r="R4423">
        <v>0</v>
      </c>
      <c r="S4423">
        <v>200</v>
      </c>
      <c r="T4423">
        <v>0</v>
      </c>
      <c r="U4423">
        <v>1114</v>
      </c>
      <c r="V4423">
        <v>1114</v>
      </c>
      <c r="W4423">
        <v>200</v>
      </c>
      <c r="X4423">
        <v>524</v>
      </c>
      <c r="Y4423">
        <v>0</v>
      </c>
      <c r="Z4423">
        <v>524</v>
      </c>
      <c r="AD4423" s="1">
        <v>41349.333333333336</v>
      </c>
      <c r="AE4423" s="1">
        <v>41377.708333333336</v>
      </c>
      <c r="AG4423" s="1">
        <v>41349.333333333336</v>
      </c>
      <c r="AH4423" s="1">
        <v>41377.708333333336</v>
      </c>
      <c r="AI4423" s="1">
        <v>41349.333333333336</v>
      </c>
      <c r="AJ4423" s="1">
        <v>41377.708333333336</v>
      </c>
      <c r="AK4423" s="1">
        <v>41349.333333333336</v>
      </c>
      <c r="AL4423" s="1">
        <v>41377.708333333336</v>
      </c>
      <c r="AM4423" s="1">
        <v>41349.333333333336</v>
      </c>
      <c r="AN4423" s="1">
        <v>41377.708333333336</v>
      </c>
      <c r="AP4423" t="s">
        <v>113</v>
      </c>
      <c r="AU4423" t="s">
        <v>9890</v>
      </c>
      <c r="AY4423" t="s">
        <v>119</v>
      </c>
      <c r="AZ4423">
        <v>0</v>
      </c>
      <c r="BA4423">
        <v>0</v>
      </c>
      <c r="BD4423" s="3">
        <v>41321.662499999999</v>
      </c>
      <c r="BE4423" s="3">
        <v>41321.663888888892</v>
      </c>
      <c r="BF4423" t="s">
        <v>115</v>
      </c>
      <c r="BG4423" t="s">
        <v>115</v>
      </c>
      <c r="BH4423">
        <v>8149</v>
      </c>
      <c r="BM4423">
        <v>43540</v>
      </c>
      <c r="BR4423" t="s">
        <v>1299</v>
      </c>
      <c r="BS4423" t="s">
        <v>1300</v>
      </c>
      <c r="BU4423">
        <v>1</v>
      </c>
      <c r="BV4423" t="s">
        <v>118</v>
      </c>
      <c r="BX4423" t="s">
        <v>119</v>
      </c>
      <c r="BY4423" t="s">
        <v>119</v>
      </c>
      <c r="BZ4423" t="s">
        <v>119</v>
      </c>
      <c r="CA4423">
        <v>1</v>
      </c>
      <c r="CC4423" t="s">
        <v>120</v>
      </c>
      <c r="CH4423">
        <v>540</v>
      </c>
      <c r="CI4423">
        <v>30380</v>
      </c>
      <c r="CJ4423" t="s">
        <v>106</v>
      </c>
      <c r="CK4423" t="s">
        <v>106</v>
      </c>
      <c r="CL4423">
        <v>10</v>
      </c>
      <c r="CM4423" t="s">
        <v>3107</v>
      </c>
      <c r="CO4423">
        <v>125263</v>
      </c>
      <c r="CQ4423">
        <v>0</v>
      </c>
      <c r="CR4423">
        <v>0</v>
      </c>
      <c r="CS4423">
        <v>0</v>
      </c>
      <c r="CY4423" t="s">
        <v>123</v>
      </c>
      <c r="CZ4423" t="s">
        <v>124</v>
      </c>
      <c r="DD4423" t="str" cm="1">
        <f t="array" ref="DD4423">TEXT(_xlfn.SEQUENCE(1, DATEDIF(AG4423, AH4423, "m") + 1, AG4423, 30), "YYYY-APMM")</f>
        <v>2013-AP03</v>
      </c>
      <c r="DN4423">
        <f t="shared" si="138"/>
        <v>1114</v>
      </c>
      <c r="DO4423" t="str">
        <f t="shared" si="139"/>
        <v>LABOR - CIVIL</v>
      </c>
    </row>
    <row r="4424" spans="1:119" x14ac:dyDescent="0.35">
      <c r="A4424" t="s">
        <v>105</v>
      </c>
      <c r="B4424">
        <v>503709</v>
      </c>
      <c r="C4424">
        <v>6359</v>
      </c>
      <c r="D4424">
        <v>125264</v>
      </c>
      <c r="E4424">
        <v>13662</v>
      </c>
      <c r="F4424">
        <v>0</v>
      </c>
      <c r="G4424" t="s">
        <v>106</v>
      </c>
      <c r="H4424" t="s">
        <v>106</v>
      </c>
      <c r="I4424" t="s">
        <v>106</v>
      </c>
      <c r="J4424" t="s">
        <v>107</v>
      </c>
      <c r="K4424" t="s">
        <v>108</v>
      </c>
      <c r="L4424" t="s">
        <v>109</v>
      </c>
      <c r="M4424" t="s">
        <v>110</v>
      </c>
      <c r="N4424" t="s">
        <v>9891</v>
      </c>
      <c r="O4424" t="s">
        <v>3109</v>
      </c>
      <c r="P4424">
        <v>8178</v>
      </c>
      <c r="Q4424">
        <v>0</v>
      </c>
      <c r="R4424">
        <v>0</v>
      </c>
      <c r="S4424">
        <v>184</v>
      </c>
      <c r="T4424">
        <v>0</v>
      </c>
      <c r="U4424">
        <v>1584</v>
      </c>
      <c r="V4424">
        <v>1584</v>
      </c>
      <c r="W4424">
        <v>184</v>
      </c>
      <c r="X4424">
        <v>0</v>
      </c>
      <c r="Y4424">
        <v>0</v>
      </c>
      <c r="Z4424">
        <v>0</v>
      </c>
      <c r="AD4424" s="1">
        <v>41360.333333333336</v>
      </c>
      <c r="AE4424" s="1">
        <v>41386.708333333336</v>
      </c>
      <c r="AG4424" s="1">
        <v>41360.333333333336</v>
      </c>
      <c r="AH4424" s="1">
        <v>41386.708333333336</v>
      </c>
      <c r="AI4424" s="1">
        <v>41360.333333333336</v>
      </c>
      <c r="AJ4424" s="1">
        <v>41386.708333333336</v>
      </c>
      <c r="AK4424" s="1">
        <v>41360.333333333336</v>
      </c>
      <c r="AL4424" s="1">
        <v>41386.708333333336</v>
      </c>
      <c r="AM4424" s="1">
        <v>41360.333333333336</v>
      </c>
      <c r="AN4424" s="1">
        <v>41386.708333333336</v>
      </c>
      <c r="AP4424" t="s">
        <v>113</v>
      </c>
      <c r="AU4424" t="s">
        <v>9892</v>
      </c>
      <c r="AY4424" t="s">
        <v>119</v>
      </c>
      <c r="AZ4424">
        <v>0</v>
      </c>
      <c r="BA4424">
        <v>0</v>
      </c>
      <c r="BD4424" s="3">
        <v>41321.662499999999</v>
      </c>
      <c r="BE4424" s="3">
        <v>41321.663888888892</v>
      </c>
      <c r="BF4424" t="s">
        <v>115</v>
      </c>
      <c r="BG4424" t="s">
        <v>115</v>
      </c>
      <c r="BH4424">
        <v>8149</v>
      </c>
      <c r="BM4424">
        <v>43550</v>
      </c>
      <c r="BR4424" t="s">
        <v>116</v>
      </c>
      <c r="BS4424" t="s">
        <v>117</v>
      </c>
      <c r="BU4424">
        <v>1</v>
      </c>
      <c r="BV4424" t="s">
        <v>118</v>
      </c>
      <c r="BX4424" t="s">
        <v>119</v>
      </c>
      <c r="BY4424" t="s">
        <v>119</v>
      </c>
      <c r="BZ4424" t="s">
        <v>119</v>
      </c>
      <c r="CA4424">
        <v>1</v>
      </c>
      <c r="CC4424" t="s">
        <v>120</v>
      </c>
      <c r="CH4424">
        <v>540</v>
      </c>
      <c r="CI4424">
        <v>30380</v>
      </c>
      <c r="CJ4424" t="s">
        <v>106</v>
      </c>
      <c r="CK4424" t="s">
        <v>106</v>
      </c>
      <c r="CL4424">
        <v>10</v>
      </c>
      <c r="CM4424" t="s">
        <v>3107</v>
      </c>
      <c r="CO4424">
        <v>125263</v>
      </c>
      <c r="CQ4424">
        <v>0</v>
      </c>
      <c r="CR4424">
        <v>0</v>
      </c>
      <c r="CS4424">
        <v>0</v>
      </c>
      <c r="CY4424" t="s">
        <v>123</v>
      </c>
      <c r="CZ4424" t="s">
        <v>124</v>
      </c>
      <c r="DD4424" t="str" cm="1">
        <f t="array" ref="DD4424">TEXT(_xlfn.SEQUENCE(1, DATEDIF(AG4424, AH4424, "m") + 1, AG4424, 30), "YYYY-APMM")</f>
        <v>2013-AP03</v>
      </c>
      <c r="DN4424">
        <f t="shared" si="138"/>
        <v>1584</v>
      </c>
      <c r="DO4424" t="str">
        <f t="shared" si="139"/>
        <v>LABOR- SUBCONTRACTOR</v>
      </c>
    </row>
    <row r="4425" spans="1:119" x14ac:dyDescent="0.35">
      <c r="A4425" t="s">
        <v>105</v>
      </c>
      <c r="B4425">
        <v>503710</v>
      </c>
      <c r="C4425">
        <v>6359</v>
      </c>
      <c r="D4425">
        <v>125268</v>
      </c>
      <c r="E4425">
        <v>13662</v>
      </c>
      <c r="F4425">
        <v>0</v>
      </c>
      <c r="G4425" t="s">
        <v>106</v>
      </c>
      <c r="H4425" t="s">
        <v>106</v>
      </c>
      <c r="I4425" t="s">
        <v>106</v>
      </c>
      <c r="J4425" t="s">
        <v>107</v>
      </c>
      <c r="K4425" t="s">
        <v>108</v>
      </c>
      <c r="L4425" t="s">
        <v>109</v>
      </c>
      <c r="M4425" t="s">
        <v>110</v>
      </c>
      <c r="N4425" t="s">
        <v>9893</v>
      </c>
      <c r="O4425" t="s">
        <v>3105</v>
      </c>
      <c r="P4425">
        <v>8177</v>
      </c>
      <c r="Q4425">
        <v>0</v>
      </c>
      <c r="R4425">
        <v>0</v>
      </c>
      <c r="S4425">
        <v>200</v>
      </c>
      <c r="T4425">
        <v>0</v>
      </c>
      <c r="U4425">
        <v>1114</v>
      </c>
      <c r="V4425">
        <v>1114</v>
      </c>
      <c r="W4425">
        <v>200</v>
      </c>
      <c r="X4425">
        <v>524</v>
      </c>
      <c r="Y4425">
        <v>0</v>
      </c>
      <c r="Z4425">
        <v>524</v>
      </c>
      <c r="AD4425" s="1">
        <v>41378.333333333336</v>
      </c>
      <c r="AE4425" s="1">
        <v>41406.708333333336</v>
      </c>
      <c r="AG4425" s="1">
        <v>41378.333333333336</v>
      </c>
      <c r="AH4425" s="1">
        <v>41406.708333333336</v>
      </c>
      <c r="AI4425" s="1">
        <v>41378.333333333336</v>
      </c>
      <c r="AJ4425" s="1">
        <v>41406.708333333336</v>
      </c>
      <c r="AK4425" s="1">
        <v>41378.333333333336</v>
      </c>
      <c r="AL4425" s="1">
        <v>41406.708333333336</v>
      </c>
      <c r="AM4425" s="1">
        <v>41378.333333333336</v>
      </c>
      <c r="AN4425" s="1">
        <v>41406.708333333336</v>
      </c>
      <c r="AP4425" t="s">
        <v>113</v>
      </c>
      <c r="AU4425" t="s">
        <v>9894</v>
      </c>
      <c r="AY4425" t="s">
        <v>119</v>
      </c>
      <c r="AZ4425">
        <v>0</v>
      </c>
      <c r="BA4425">
        <v>0</v>
      </c>
      <c r="BD4425" s="3">
        <v>41321.662499999999</v>
      </c>
      <c r="BE4425" s="3">
        <v>41321.663888888892</v>
      </c>
      <c r="BF4425" t="s">
        <v>115</v>
      </c>
      <c r="BG4425" t="s">
        <v>115</v>
      </c>
      <c r="BH4425">
        <v>8149</v>
      </c>
      <c r="BM4425">
        <v>43540</v>
      </c>
      <c r="BR4425" t="s">
        <v>1299</v>
      </c>
      <c r="BS4425" t="s">
        <v>1300</v>
      </c>
      <c r="BU4425">
        <v>1</v>
      </c>
      <c r="BV4425" t="s">
        <v>118</v>
      </c>
      <c r="BX4425" t="s">
        <v>119</v>
      </c>
      <c r="BY4425" t="s">
        <v>119</v>
      </c>
      <c r="BZ4425" t="s">
        <v>119</v>
      </c>
      <c r="CA4425">
        <v>1</v>
      </c>
      <c r="CC4425" t="s">
        <v>120</v>
      </c>
      <c r="CH4425">
        <v>540</v>
      </c>
      <c r="CI4425">
        <v>30740</v>
      </c>
      <c r="CJ4425" t="s">
        <v>106</v>
      </c>
      <c r="CK4425" t="s">
        <v>106</v>
      </c>
      <c r="CL4425">
        <v>10</v>
      </c>
      <c r="CM4425" t="s">
        <v>3107</v>
      </c>
      <c r="CO4425">
        <v>125267</v>
      </c>
      <c r="CQ4425">
        <v>0</v>
      </c>
      <c r="CR4425">
        <v>0</v>
      </c>
      <c r="CS4425">
        <v>0</v>
      </c>
      <c r="CY4425" t="s">
        <v>123</v>
      </c>
      <c r="CZ4425" t="s">
        <v>124</v>
      </c>
      <c r="DD4425" t="str" cm="1">
        <f t="array" ref="DD4425">TEXT(_xlfn.SEQUENCE(1, DATEDIF(AG4425, AH4425, "m") + 1, AG4425, 30), "YYYY-APMM")</f>
        <v>2013-AP04</v>
      </c>
      <c r="DN4425">
        <f t="shared" si="138"/>
        <v>1114</v>
      </c>
      <c r="DO4425" t="str">
        <f t="shared" si="139"/>
        <v>LABOR - CIVIL</v>
      </c>
    </row>
    <row r="4426" spans="1:119" x14ac:dyDescent="0.35">
      <c r="A4426" t="s">
        <v>105</v>
      </c>
      <c r="B4426">
        <v>503711</v>
      </c>
      <c r="C4426">
        <v>6359</v>
      </c>
      <c r="D4426">
        <v>125268</v>
      </c>
      <c r="E4426">
        <v>13662</v>
      </c>
      <c r="F4426">
        <v>0</v>
      </c>
      <c r="G4426" t="s">
        <v>106</v>
      </c>
      <c r="H4426" t="s">
        <v>106</v>
      </c>
      <c r="I4426" t="s">
        <v>106</v>
      </c>
      <c r="J4426" t="s">
        <v>107</v>
      </c>
      <c r="K4426" t="s">
        <v>108</v>
      </c>
      <c r="L4426" t="s">
        <v>109</v>
      </c>
      <c r="M4426" t="s">
        <v>110</v>
      </c>
      <c r="N4426" t="s">
        <v>9895</v>
      </c>
      <c r="O4426" t="s">
        <v>3109</v>
      </c>
      <c r="P4426">
        <v>8178</v>
      </c>
      <c r="Q4426">
        <v>0</v>
      </c>
      <c r="R4426">
        <v>0</v>
      </c>
      <c r="S4426">
        <v>184</v>
      </c>
      <c r="T4426">
        <v>0</v>
      </c>
      <c r="U4426">
        <v>1584</v>
      </c>
      <c r="V4426">
        <v>1584</v>
      </c>
      <c r="W4426">
        <v>184</v>
      </c>
      <c r="X4426">
        <v>0</v>
      </c>
      <c r="Y4426">
        <v>0</v>
      </c>
      <c r="Z4426">
        <v>0</v>
      </c>
      <c r="AD4426" s="1">
        <v>41389.333333333336</v>
      </c>
      <c r="AE4426" s="1">
        <v>41415.708333333336</v>
      </c>
      <c r="AG4426" s="1">
        <v>41389.333333333336</v>
      </c>
      <c r="AH4426" s="1">
        <v>41415.708333333336</v>
      </c>
      <c r="AI4426" s="1">
        <v>41389.333333333336</v>
      </c>
      <c r="AJ4426" s="1">
        <v>41415.708333333336</v>
      </c>
      <c r="AK4426" s="1">
        <v>41389.333333333336</v>
      </c>
      <c r="AL4426" s="1">
        <v>41415.708333333336</v>
      </c>
      <c r="AM4426" s="1">
        <v>41389.333333333336</v>
      </c>
      <c r="AN4426" s="1">
        <v>41415.708333333336</v>
      </c>
      <c r="AP4426" t="s">
        <v>113</v>
      </c>
      <c r="AU4426" t="s">
        <v>9896</v>
      </c>
      <c r="AY4426" t="s">
        <v>119</v>
      </c>
      <c r="AZ4426">
        <v>0</v>
      </c>
      <c r="BA4426">
        <v>0</v>
      </c>
      <c r="BD4426" s="3">
        <v>41321.662499999999</v>
      </c>
      <c r="BE4426" s="3">
        <v>41321.663888888892</v>
      </c>
      <c r="BF4426" t="s">
        <v>115</v>
      </c>
      <c r="BG4426" t="s">
        <v>115</v>
      </c>
      <c r="BH4426">
        <v>8149</v>
      </c>
      <c r="BM4426">
        <v>43550</v>
      </c>
      <c r="BR4426" t="s">
        <v>116</v>
      </c>
      <c r="BS4426" t="s">
        <v>117</v>
      </c>
      <c r="BU4426">
        <v>1</v>
      </c>
      <c r="BV4426" t="s">
        <v>118</v>
      </c>
      <c r="BX4426" t="s">
        <v>119</v>
      </c>
      <c r="BY4426" t="s">
        <v>119</v>
      </c>
      <c r="BZ4426" t="s">
        <v>119</v>
      </c>
      <c r="CA4426">
        <v>1</v>
      </c>
      <c r="CC4426" t="s">
        <v>120</v>
      </c>
      <c r="CH4426">
        <v>540</v>
      </c>
      <c r="CI4426">
        <v>30740</v>
      </c>
      <c r="CJ4426" t="s">
        <v>106</v>
      </c>
      <c r="CK4426" t="s">
        <v>106</v>
      </c>
      <c r="CL4426">
        <v>10</v>
      </c>
      <c r="CM4426" t="s">
        <v>3107</v>
      </c>
      <c r="CO4426">
        <v>125267</v>
      </c>
      <c r="CQ4426">
        <v>0</v>
      </c>
      <c r="CR4426">
        <v>0</v>
      </c>
      <c r="CS4426">
        <v>0</v>
      </c>
      <c r="CY4426" t="s">
        <v>123</v>
      </c>
      <c r="CZ4426" t="s">
        <v>124</v>
      </c>
      <c r="DD4426" t="str" cm="1">
        <f t="array" ref="DD4426">TEXT(_xlfn.SEQUENCE(1, DATEDIF(AG4426, AH4426, "m") + 1, AG4426, 30), "YYYY-APMM")</f>
        <v>2013-AP04</v>
      </c>
      <c r="DN4426">
        <f t="shared" si="138"/>
        <v>1584</v>
      </c>
      <c r="DO4426" t="str">
        <f t="shared" si="139"/>
        <v>LABOR- SUBCONTRACTOR</v>
      </c>
    </row>
    <row r="4427" spans="1:119" x14ac:dyDescent="0.35">
      <c r="A4427" t="s">
        <v>105</v>
      </c>
      <c r="B4427">
        <v>503712</v>
      </c>
      <c r="C4427">
        <v>6359</v>
      </c>
      <c r="D4427">
        <v>125268</v>
      </c>
      <c r="E4427">
        <v>13662</v>
      </c>
      <c r="F4427">
        <v>0</v>
      </c>
      <c r="G4427" t="s">
        <v>106</v>
      </c>
      <c r="H4427" t="s">
        <v>106</v>
      </c>
      <c r="I4427" t="s">
        <v>106</v>
      </c>
      <c r="J4427" t="s">
        <v>107</v>
      </c>
      <c r="K4427" t="s">
        <v>108</v>
      </c>
      <c r="L4427" t="s">
        <v>109</v>
      </c>
      <c r="M4427" t="s">
        <v>110</v>
      </c>
      <c r="N4427" t="s">
        <v>9897</v>
      </c>
      <c r="O4427" t="s">
        <v>3112</v>
      </c>
      <c r="P4427">
        <v>8163</v>
      </c>
      <c r="Q4427">
        <v>0</v>
      </c>
      <c r="R4427">
        <v>0</v>
      </c>
      <c r="S4427">
        <v>184</v>
      </c>
      <c r="T4427">
        <v>0</v>
      </c>
      <c r="U4427">
        <v>794.5</v>
      </c>
      <c r="V4427">
        <v>794.5</v>
      </c>
      <c r="W4427">
        <v>184</v>
      </c>
      <c r="X4427">
        <v>0</v>
      </c>
      <c r="Y4427">
        <v>0</v>
      </c>
      <c r="Z4427">
        <v>0</v>
      </c>
      <c r="AD4427" s="1">
        <v>41393.333333333336</v>
      </c>
      <c r="AE4427" s="1">
        <v>41419.708333333336</v>
      </c>
      <c r="AG4427" s="1">
        <v>41393.333333333336</v>
      </c>
      <c r="AH4427" s="1">
        <v>41419.708333333336</v>
      </c>
      <c r="AI4427" s="1">
        <v>41393.333333333336</v>
      </c>
      <c r="AJ4427" s="1">
        <v>41419.708333333336</v>
      </c>
      <c r="AK4427" s="1">
        <v>41393.333333333336</v>
      </c>
      <c r="AL4427" s="1">
        <v>41419.708333333336</v>
      </c>
      <c r="AM4427" s="1">
        <v>41393.333333333336</v>
      </c>
      <c r="AN4427" s="1">
        <v>41419.708333333336</v>
      </c>
      <c r="AP4427" t="s">
        <v>113</v>
      </c>
      <c r="AU4427" t="s">
        <v>9898</v>
      </c>
      <c r="AY4427" t="s">
        <v>119</v>
      </c>
      <c r="AZ4427">
        <v>0</v>
      </c>
      <c r="BA4427">
        <v>0</v>
      </c>
      <c r="BD4427" s="3">
        <v>41321.662499999999</v>
      </c>
      <c r="BE4427" s="3">
        <v>41321.663888888892</v>
      </c>
      <c r="BF4427" t="s">
        <v>115</v>
      </c>
      <c r="BG4427" t="s">
        <v>115</v>
      </c>
      <c r="BH4427">
        <v>8149</v>
      </c>
      <c r="BM4427">
        <v>43400</v>
      </c>
      <c r="BR4427" t="s">
        <v>3114</v>
      </c>
      <c r="BS4427" t="s">
        <v>3115</v>
      </c>
      <c r="BU4427">
        <v>1</v>
      </c>
      <c r="BV4427" t="s">
        <v>118</v>
      </c>
      <c r="BX4427" t="s">
        <v>119</v>
      </c>
      <c r="BY4427" t="s">
        <v>119</v>
      </c>
      <c r="BZ4427" t="s">
        <v>119</v>
      </c>
      <c r="CA4427">
        <v>1</v>
      </c>
      <c r="CC4427" t="s">
        <v>120</v>
      </c>
      <c r="CH4427">
        <v>540</v>
      </c>
      <c r="CI4427">
        <v>30740</v>
      </c>
      <c r="CJ4427" t="s">
        <v>106</v>
      </c>
      <c r="CK4427" t="s">
        <v>106</v>
      </c>
      <c r="CL4427">
        <v>10</v>
      </c>
      <c r="CM4427" t="s">
        <v>3107</v>
      </c>
      <c r="CO4427">
        <v>125267</v>
      </c>
      <c r="CQ4427">
        <v>0</v>
      </c>
      <c r="CR4427">
        <v>0</v>
      </c>
      <c r="CS4427">
        <v>0</v>
      </c>
      <c r="CY4427" t="s">
        <v>123</v>
      </c>
      <c r="CZ4427" t="s">
        <v>124</v>
      </c>
      <c r="DD4427" t="str" cm="1">
        <f t="array" ref="DD4427">TEXT(_xlfn.SEQUENCE(1, DATEDIF(AG4427, AH4427, "m") + 1, AG4427, 30), "YYYY-APMM")</f>
        <v>2013-AP04</v>
      </c>
      <c r="DN4427">
        <f t="shared" si="138"/>
        <v>794.5</v>
      </c>
      <c r="DO4427" t="str">
        <f t="shared" si="139"/>
        <v>BLINDING MASON SK</v>
      </c>
    </row>
    <row r="4428" spans="1:119" x14ac:dyDescent="0.35">
      <c r="A4428" t="s">
        <v>105</v>
      </c>
      <c r="B4428">
        <v>503713</v>
      </c>
      <c r="C4428">
        <v>6359</v>
      </c>
      <c r="D4428">
        <v>125268</v>
      </c>
      <c r="E4428">
        <v>13662</v>
      </c>
      <c r="F4428">
        <v>0</v>
      </c>
      <c r="G4428" t="s">
        <v>106</v>
      </c>
      <c r="H4428" t="s">
        <v>106</v>
      </c>
      <c r="I4428" t="s">
        <v>106</v>
      </c>
      <c r="J4428" t="s">
        <v>107</v>
      </c>
      <c r="K4428" t="s">
        <v>108</v>
      </c>
      <c r="L4428" t="s">
        <v>109</v>
      </c>
      <c r="M4428" t="s">
        <v>110</v>
      </c>
      <c r="N4428" t="s">
        <v>9899</v>
      </c>
      <c r="O4428" t="s">
        <v>3117</v>
      </c>
      <c r="P4428">
        <v>8164</v>
      </c>
      <c r="Q4428">
        <v>0</v>
      </c>
      <c r="R4428">
        <v>0</v>
      </c>
      <c r="S4428">
        <v>200</v>
      </c>
      <c r="T4428">
        <v>0</v>
      </c>
      <c r="U4428">
        <v>574.75</v>
      </c>
      <c r="V4428">
        <v>574.75</v>
      </c>
      <c r="W4428">
        <v>200</v>
      </c>
      <c r="X4428">
        <v>0</v>
      </c>
      <c r="Y4428">
        <v>0</v>
      </c>
      <c r="Z4428">
        <v>0</v>
      </c>
      <c r="AD4428" s="1">
        <v>41399.333333333336</v>
      </c>
      <c r="AE4428" s="1">
        <v>41427.708333333336</v>
      </c>
      <c r="AG4428" s="1">
        <v>41399.333333333336</v>
      </c>
      <c r="AH4428" s="1">
        <v>41427.708333333336</v>
      </c>
      <c r="AI4428" s="1">
        <v>41399.333333333336</v>
      </c>
      <c r="AJ4428" s="1">
        <v>41427.708333333336</v>
      </c>
      <c r="AK4428" s="1">
        <v>41399.333333333336</v>
      </c>
      <c r="AL4428" s="1">
        <v>41427.708333333336</v>
      </c>
      <c r="AM4428" s="1">
        <v>41399.333333333336</v>
      </c>
      <c r="AN4428" s="1">
        <v>41427.708333333336</v>
      </c>
      <c r="AP4428" t="s">
        <v>113</v>
      </c>
      <c r="AU4428" t="s">
        <v>9900</v>
      </c>
      <c r="AY4428" t="s">
        <v>119</v>
      </c>
      <c r="AZ4428">
        <v>0</v>
      </c>
      <c r="BA4428">
        <v>0</v>
      </c>
      <c r="BD4428" s="3">
        <v>41321.662499999999</v>
      </c>
      <c r="BE4428" s="3">
        <v>41321.663888888892</v>
      </c>
      <c r="BF4428" t="s">
        <v>115</v>
      </c>
      <c r="BG4428" t="s">
        <v>115</v>
      </c>
      <c r="BH4428">
        <v>8149</v>
      </c>
      <c r="BM4428">
        <v>43410</v>
      </c>
      <c r="BR4428" t="s">
        <v>2865</v>
      </c>
      <c r="BS4428" t="s">
        <v>2866</v>
      </c>
      <c r="BU4428">
        <v>1</v>
      </c>
      <c r="BV4428" t="s">
        <v>118</v>
      </c>
      <c r="BX4428" t="s">
        <v>119</v>
      </c>
      <c r="BY4428" t="s">
        <v>119</v>
      </c>
      <c r="BZ4428" t="s">
        <v>119</v>
      </c>
      <c r="CA4428">
        <v>1</v>
      </c>
      <c r="CC4428" t="s">
        <v>120</v>
      </c>
      <c r="CH4428">
        <v>540</v>
      </c>
      <c r="CI4428">
        <v>30740</v>
      </c>
      <c r="CJ4428" t="s">
        <v>106</v>
      </c>
      <c r="CK4428" t="s">
        <v>106</v>
      </c>
      <c r="CL4428">
        <v>10</v>
      </c>
      <c r="CM4428" t="s">
        <v>3107</v>
      </c>
      <c r="CO4428">
        <v>125267</v>
      </c>
      <c r="CQ4428">
        <v>0</v>
      </c>
      <c r="CR4428">
        <v>0</v>
      </c>
      <c r="CS4428">
        <v>0</v>
      </c>
      <c r="CY4428" t="s">
        <v>123</v>
      </c>
      <c r="CZ4428" t="s">
        <v>124</v>
      </c>
      <c r="DD4428" t="str" cm="1">
        <f t="array" ref="DD4428">TEXT(_xlfn.SEQUENCE(1, DATEDIF(AG4428, AH4428, "m") + 1, AG4428, 30), "YYYY-APMM")</f>
        <v>2013-AP05</v>
      </c>
      <c r="DN4428">
        <f t="shared" si="138"/>
        <v>574.75</v>
      </c>
      <c r="DO4428" t="str">
        <f t="shared" si="139"/>
        <v>SCREED MASON SK</v>
      </c>
    </row>
    <row r="4429" spans="1:119" x14ac:dyDescent="0.35">
      <c r="A4429" t="s">
        <v>105</v>
      </c>
      <c r="B4429">
        <v>503714</v>
      </c>
      <c r="C4429">
        <v>6359</v>
      </c>
      <c r="D4429">
        <v>125268</v>
      </c>
      <c r="E4429">
        <v>13662</v>
      </c>
      <c r="F4429">
        <v>0</v>
      </c>
      <c r="G4429" t="s">
        <v>106</v>
      </c>
      <c r="H4429" t="s">
        <v>106</v>
      </c>
      <c r="I4429" t="s">
        <v>106</v>
      </c>
      <c r="J4429" t="s">
        <v>107</v>
      </c>
      <c r="K4429" t="s">
        <v>108</v>
      </c>
      <c r="L4429" t="s">
        <v>109</v>
      </c>
      <c r="M4429" t="s">
        <v>110</v>
      </c>
      <c r="N4429" t="s">
        <v>9901</v>
      </c>
      <c r="O4429" t="s">
        <v>3120</v>
      </c>
      <c r="P4429">
        <v>8165</v>
      </c>
      <c r="Q4429">
        <v>0</v>
      </c>
      <c r="R4429">
        <v>0</v>
      </c>
      <c r="S4429">
        <v>160</v>
      </c>
      <c r="T4429">
        <v>0</v>
      </c>
      <c r="U4429">
        <v>7778.75</v>
      </c>
      <c r="V4429">
        <v>7778.75</v>
      </c>
      <c r="W4429">
        <v>160</v>
      </c>
      <c r="X4429">
        <v>0</v>
      </c>
      <c r="Y4429">
        <v>0</v>
      </c>
      <c r="Z4429">
        <v>0</v>
      </c>
      <c r="AD4429" s="1">
        <v>41414.333333333336</v>
      </c>
      <c r="AE4429" s="1">
        <v>41436.708333333336</v>
      </c>
      <c r="AG4429" s="1">
        <v>41414.333333333336</v>
      </c>
      <c r="AH4429" s="1">
        <v>41436.708333333336</v>
      </c>
      <c r="AI4429" s="1">
        <v>41414.333333333336</v>
      </c>
      <c r="AJ4429" s="1">
        <v>41436.708333333336</v>
      </c>
      <c r="AK4429" s="1">
        <v>41414.333333333336</v>
      </c>
      <c r="AL4429" s="1">
        <v>41436.708333333336</v>
      </c>
      <c r="AM4429" s="1">
        <v>41414.333333333336</v>
      </c>
      <c r="AN4429" s="1">
        <v>41436.708333333336</v>
      </c>
      <c r="AP4429" t="s">
        <v>113</v>
      </c>
      <c r="AU4429" t="s">
        <v>9902</v>
      </c>
      <c r="AY4429" t="s">
        <v>119</v>
      </c>
      <c r="AZ4429">
        <v>0</v>
      </c>
      <c r="BA4429">
        <v>0</v>
      </c>
      <c r="BD4429" s="3">
        <v>41321.662499999999</v>
      </c>
      <c r="BE4429" s="3">
        <v>41321.663888888892</v>
      </c>
      <c r="BF4429" t="s">
        <v>115</v>
      </c>
      <c r="BG4429" t="s">
        <v>115</v>
      </c>
      <c r="BH4429">
        <v>8149</v>
      </c>
      <c r="BM4429">
        <v>43420</v>
      </c>
      <c r="BR4429" t="s">
        <v>3122</v>
      </c>
      <c r="BS4429" t="s">
        <v>3123</v>
      </c>
      <c r="BU4429">
        <v>1</v>
      </c>
      <c r="BV4429" t="s">
        <v>118</v>
      </c>
      <c r="BX4429" t="s">
        <v>119</v>
      </c>
      <c r="BY4429" t="s">
        <v>119</v>
      </c>
      <c r="BZ4429" t="s">
        <v>119</v>
      </c>
      <c r="CA4429">
        <v>1</v>
      </c>
      <c r="CC4429" t="s">
        <v>120</v>
      </c>
      <c r="CH4429">
        <v>540</v>
      </c>
      <c r="CI4429">
        <v>30740</v>
      </c>
      <c r="CJ4429" t="s">
        <v>106</v>
      </c>
      <c r="CK4429" t="s">
        <v>106</v>
      </c>
      <c r="CL4429">
        <v>10</v>
      </c>
      <c r="CM4429" t="s">
        <v>3107</v>
      </c>
      <c r="CO4429">
        <v>125267</v>
      </c>
      <c r="CQ4429">
        <v>0</v>
      </c>
      <c r="CR4429">
        <v>0</v>
      </c>
      <c r="CS4429">
        <v>0</v>
      </c>
      <c r="CY4429" t="s">
        <v>123</v>
      </c>
      <c r="CZ4429" t="s">
        <v>124</v>
      </c>
      <c r="DD4429" t="str" cm="1">
        <f t="array" ref="DD4429">TEXT(_xlfn.SEQUENCE(1, DATEDIF(AG4429, AH4429, "m") + 1, AG4429, 30), "YYYY-APMM")</f>
        <v>2013-AP05</v>
      </c>
      <c r="DN4429">
        <f t="shared" si="138"/>
        <v>7778.75</v>
      </c>
      <c r="DO4429" t="str">
        <f t="shared" si="139"/>
        <v>STEEL FIXERS SK</v>
      </c>
    </row>
    <row r="4430" spans="1:119" x14ac:dyDescent="0.35">
      <c r="A4430" t="s">
        <v>105</v>
      </c>
      <c r="B4430">
        <v>503715</v>
      </c>
      <c r="C4430">
        <v>6359</v>
      </c>
      <c r="D4430">
        <v>125268</v>
      </c>
      <c r="E4430">
        <v>13662</v>
      </c>
      <c r="F4430">
        <v>0</v>
      </c>
      <c r="G4430" t="s">
        <v>106</v>
      </c>
      <c r="H4430" t="s">
        <v>106</v>
      </c>
      <c r="I4430" t="s">
        <v>106</v>
      </c>
      <c r="J4430" t="s">
        <v>107</v>
      </c>
      <c r="K4430" t="s">
        <v>108</v>
      </c>
      <c r="L4430" t="s">
        <v>109</v>
      </c>
      <c r="M4430" t="s">
        <v>110</v>
      </c>
      <c r="N4430" t="s">
        <v>9903</v>
      </c>
      <c r="O4430" t="s">
        <v>3137</v>
      </c>
      <c r="P4430">
        <v>8165</v>
      </c>
      <c r="Q4430">
        <v>0</v>
      </c>
      <c r="R4430">
        <v>0</v>
      </c>
      <c r="S4430">
        <v>200</v>
      </c>
      <c r="T4430">
        <v>0</v>
      </c>
      <c r="U4430">
        <v>1606.5</v>
      </c>
      <c r="V4430">
        <v>1606.5</v>
      </c>
      <c r="W4430">
        <v>200</v>
      </c>
      <c r="X4430">
        <v>0</v>
      </c>
      <c r="Y4430">
        <v>0</v>
      </c>
      <c r="Z4430">
        <v>0</v>
      </c>
      <c r="AD4430" s="1">
        <v>41423.333333333336</v>
      </c>
      <c r="AE4430" s="1">
        <v>41451.708333333336</v>
      </c>
      <c r="AG4430" s="1">
        <v>41423.333333333336</v>
      </c>
      <c r="AH4430" s="1">
        <v>41451.708333333336</v>
      </c>
      <c r="AI4430" s="1">
        <v>41423.333333333336</v>
      </c>
      <c r="AJ4430" s="1">
        <v>41451.708333333336</v>
      </c>
      <c r="AK4430" s="1">
        <v>41423.333333333336</v>
      </c>
      <c r="AL4430" s="1">
        <v>41451.708333333336</v>
      </c>
      <c r="AM4430" s="1">
        <v>41423.333333333336</v>
      </c>
      <c r="AN4430" s="1">
        <v>41451.708333333336</v>
      </c>
      <c r="AP4430" t="s">
        <v>113</v>
      </c>
      <c r="AU4430" t="s">
        <v>9904</v>
      </c>
      <c r="AY4430" t="s">
        <v>119</v>
      </c>
      <c r="AZ4430">
        <v>0</v>
      </c>
      <c r="BA4430">
        <v>0</v>
      </c>
      <c r="BD4430" s="3">
        <v>41321.662499999999</v>
      </c>
      <c r="BE4430" s="3">
        <v>41321.663888888892</v>
      </c>
      <c r="BF4430" t="s">
        <v>115</v>
      </c>
      <c r="BG4430" t="s">
        <v>115</v>
      </c>
      <c r="BH4430">
        <v>8149</v>
      </c>
      <c r="BM4430">
        <v>43420</v>
      </c>
      <c r="BR4430" t="s">
        <v>3122</v>
      </c>
      <c r="BS4430" t="s">
        <v>3123</v>
      </c>
      <c r="BU4430">
        <v>1</v>
      </c>
      <c r="BV4430" t="s">
        <v>118</v>
      </c>
      <c r="BX4430" t="s">
        <v>119</v>
      </c>
      <c r="BY4430" t="s">
        <v>119</v>
      </c>
      <c r="BZ4430" t="s">
        <v>119</v>
      </c>
      <c r="CA4430">
        <v>1</v>
      </c>
      <c r="CC4430" t="s">
        <v>120</v>
      </c>
      <c r="CH4430">
        <v>540</v>
      </c>
      <c r="CI4430">
        <v>30740</v>
      </c>
      <c r="CJ4430" t="s">
        <v>106</v>
      </c>
      <c r="CK4430" t="s">
        <v>106</v>
      </c>
      <c r="CL4430">
        <v>10</v>
      </c>
      <c r="CM4430" t="s">
        <v>3107</v>
      </c>
      <c r="CO4430">
        <v>125267</v>
      </c>
      <c r="CQ4430">
        <v>0</v>
      </c>
      <c r="CR4430">
        <v>0</v>
      </c>
      <c r="CS4430">
        <v>0</v>
      </c>
      <c r="CY4430" t="s">
        <v>123</v>
      </c>
      <c r="CZ4430" t="s">
        <v>124</v>
      </c>
      <c r="DD4430" t="str" cm="1">
        <f t="array" ref="DD4430">TEXT(_xlfn.SEQUENCE(1, DATEDIF(AG4430, AH4430, "m") + 1, AG4430, 30), "YYYY-APMM")</f>
        <v>2013-AP05</v>
      </c>
      <c r="DN4430">
        <f t="shared" si="138"/>
        <v>1606.5</v>
      </c>
      <c r="DO4430" t="str">
        <f t="shared" si="139"/>
        <v>STEEL FIXERS SK</v>
      </c>
    </row>
    <row r="4431" spans="1:119" x14ac:dyDescent="0.35">
      <c r="A4431" t="s">
        <v>105</v>
      </c>
      <c r="B4431">
        <v>503716</v>
      </c>
      <c r="C4431">
        <v>6359</v>
      </c>
      <c r="D4431">
        <v>125268</v>
      </c>
      <c r="E4431">
        <v>13662</v>
      </c>
      <c r="F4431">
        <v>0</v>
      </c>
      <c r="G4431" t="s">
        <v>106</v>
      </c>
      <c r="H4431" t="s">
        <v>106</v>
      </c>
      <c r="I4431" t="s">
        <v>106</v>
      </c>
      <c r="J4431" t="s">
        <v>107</v>
      </c>
      <c r="K4431" t="s">
        <v>108</v>
      </c>
      <c r="L4431" t="s">
        <v>109</v>
      </c>
      <c r="M4431" t="s">
        <v>110</v>
      </c>
      <c r="N4431" t="s">
        <v>9905</v>
      </c>
      <c r="O4431" t="s">
        <v>3125</v>
      </c>
      <c r="P4431">
        <v>8178</v>
      </c>
      <c r="Q4431">
        <v>0</v>
      </c>
      <c r="R4431">
        <v>0</v>
      </c>
      <c r="S4431">
        <v>200</v>
      </c>
      <c r="T4431">
        <v>0</v>
      </c>
      <c r="U4431">
        <v>516</v>
      </c>
      <c r="V4431">
        <v>516</v>
      </c>
      <c r="W4431">
        <v>200</v>
      </c>
      <c r="X4431">
        <v>0</v>
      </c>
      <c r="Y4431">
        <v>0</v>
      </c>
      <c r="Z4431">
        <v>0</v>
      </c>
      <c r="AD4431" s="1">
        <v>41433.333333333336</v>
      </c>
      <c r="AE4431" s="1">
        <v>41461.708333333336</v>
      </c>
      <c r="AG4431" s="1">
        <v>41433.333333333336</v>
      </c>
      <c r="AH4431" s="1">
        <v>41461.708333333336</v>
      </c>
      <c r="AI4431" s="1">
        <v>41433.333333333336</v>
      </c>
      <c r="AJ4431" s="1">
        <v>41461.708333333336</v>
      </c>
      <c r="AK4431" s="1">
        <v>41433.333333333336</v>
      </c>
      <c r="AL4431" s="1">
        <v>41461.708333333336</v>
      </c>
      <c r="AM4431" s="1">
        <v>41433.333333333336</v>
      </c>
      <c r="AN4431" s="1">
        <v>41461.708333333336</v>
      </c>
      <c r="AP4431" t="s">
        <v>113</v>
      </c>
      <c r="AU4431" t="s">
        <v>9906</v>
      </c>
      <c r="AY4431" t="s">
        <v>119</v>
      </c>
      <c r="AZ4431">
        <v>0</v>
      </c>
      <c r="BA4431">
        <v>0</v>
      </c>
      <c r="BD4431" s="3">
        <v>41321.662499999999</v>
      </c>
      <c r="BE4431" s="3">
        <v>41321.663888888892</v>
      </c>
      <c r="BF4431" t="s">
        <v>115</v>
      </c>
      <c r="BG4431" t="s">
        <v>115</v>
      </c>
      <c r="BH4431">
        <v>8149</v>
      </c>
      <c r="BM4431">
        <v>43550</v>
      </c>
      <c r="BR4431" t="s">
        <v>116</v>
      </c>
      <c r="BS4431" t="s">
        <v>117</v>
      </c>
      <c r="BU4431">
        <v>1</v>
      </c>
      <c r="BV4431" t="s">
        <v>118</v>
      </c>
      <c r="BX4431" t="s">
        <v>119</v>
      </c>
      <c r="BY4431" t="s">
        <v>119</v>
      </c>
      <c r="BZ4431" t="s">
        <v>119</v>
      </c>
      <c r="CA4431">
        <v>1</v>
      </c>
      <c r="CC4431" t="s">
        <v>120</v>
      </c>
      <c r="CH4431">
        <v>540</v>
      </c>
      <c r="CI4431">
        <v>30740</v>
      </c>
      <c r="CJ4431" t="s">
        <v>106</v>
      </c>
      <c r="CK4431" t="s">
        <v>106</v>
      </c>
      <c r="CL4431">
        <v>10</v>
      </c>
      <c r="CM4431" t="s">
        <v>3107</v>
      </c>
      <c r="CO4431">
        <v>125267</v>
      </c>
      <c r="CQ4431">
        <v>0</v>
      </c>
      <c r="CR4431">
        <v>0</v>
      </c>
      <c r="CS4431">
        <v>0</v>
      </c>
      <c r="CY4431" t="s">
        <v>123</v>
      </c>
      <c r="CZ4431" t="s">
        <v>124</v>
      </c>
      <c r="DD4431" t="str" cm="1">
        <f t="array" ref="DD4431">TEXT(_xlfn.SEQUENCE(1, DATEDIF(AG4431, AH4431, "m") + 1, AG4431, 30), "YYYY-APMM")</f>
        <v>2013-AP06</v>
      </c>
      <c r="DN4431">
        <f t="shared" si="138"/>
        <v>516</v>
      </c>
      <c r="DO4431" t="str">
        <f t="shared" si="139"/>
        <v>LABOR- SUBCONTRACTOR</v>
      </c>
    </row>
    <row r="4432" spans="1:119" x14ac:dyDescent="0.35">
      <c r="A4432" t="s">
        <v>105</v>
      </c>
      <c r="B4432">
        <v>503717</v>
      </c>
      <c r="C4432">
        <v>6359</v>
      </c>
      <c r="D4432">
        <v>125268</v>
      </c>
      <c r="E4432">
        <v>13662</v>
      </c>
      <c r="F4432">
        <v>0</v>
      </c>
      <c r="G4432" t="s">
        <v>106</v>
      </c>
      <c r="H4432" t="s">
        <v>106</v>
      </c>
      <c r="I4432" t="s">
        <v>106</v>
      </c>
      <c r="J4432" t="s">
        <v>107</v>
      </c>
      <c r="K4432" t="s">
        <v>108</v>
      </c>
      <c r="L4432" t="s">
        <v>109</v>
      </c>
      <c r="M4432" t="s">
        <v>110</v>
      </c>
      <c r="N4432" t="s">
        <v>9907</v>
      </c>
      <c r="O4432" t="s">
        <v>3128</v>
      </c>
      <c r="P4432">
        <v>8177</v>
      </c>
      <c r="Q4432">
        <v>0</v>
      </c>
      <c r="R4432">
        <v>0</v>
      </c>
      <c r="S4432">
        <v>200</v>
      </c>
      <c r="T4432">
        <v>0</v>
      </c>
      <c r="U4432">
        <v>1041</v>
      </c>
      <c r="V4432">
        <v>1041</v>
      </c>
      <c r="W4432">
        <v>200</v>
      </c>
      <c r="X4432">
        <v>825</v>
      </c>
      <c r="Y4432">
        <v>0</v>
      </c>
      <c r="Z4432">
        <v>825</v>
      </c>
      <c r="AD4432" s="1">
        <v>41447.333333333336</v>
      </c>
      <c r="AE4432" s="1">
        <v>41475.708333333336</v>
      </c>
      <c r="AG4432" s="1">
        <v>41447.333333333336</v>
      </c>
      <c r="AH4432" s="1">
        <v>41475.708333333336</v>
      </c>
      <c r="AI4432" s="1">
        <v>41447.333333333336</v>
      </c>
      <c r="AJ4432" s="1">
        <v>41475.708333333336</v>
      </c>
      <c r="AK4432" s="1">
        <v>41447.333333333336</v>
      </c>
      <c r="AL4432" s="1">
        <v>41475.708333333336</v>
      </c>
      <c r="AM4432" s="1">
        <v>41447.333333333336</v>
      </c>
      <c r="AN4432" s="1">
        <v>41475.708333333336</v>
      </c>
      <c r="AP4432" t="s">
        <v>113</v>
      </c>
      <c r="AU4432" t="s">
        <v>9908</v>
      </c>
      <c r="AY4432" t="s">
        <v>119</v>
      </c>
      <c r="AZ4432">
        <v>0</v>
      </c>
      <c r="BA4432">
        <v>0</v>
      </c>
      <c r="BD4432" s="3">
        <v>41321.662499999999</v>
      </c>
      <c r="BE4432" s="3">
        <v>41321.663888888892</v>
      </c>
      <c r="BF4432" t="s">
        <v>115</v>
      </c>
      <c r="BG4432" t="s">
        <v>115</v>
      </c>
      <c r="BH4432">
        <v>8149</v>
      </c>
      <c r="BM4432">
        <v>43540</v>
      </c>
      <c r="BR4432" t="s">
        <v>1299</v>
      </c>
      <c r="BS4432" t="s">
        <v>1300</v>
      </c>
      <c r="BU4432">
        <v>1</v>
      </c>
      <c r="BV4432" t="s">
        <v>118</v>
      </c>
      <c r="BX4432" t="s">
        <v>119</v>
      </c>
      <c r="BY4432" t="s">
        <v>119</v>
      </c>
      <c r="BZ4432" t="s">
        <v>119</v>
      </c>
      <c r="CA4432">
        <v>1</v>
      </c>
      <c r="CC4432" t="s">
        <v>120</v>
      </c>
      <c r="CH4432">
        <v>540</v>
      </c>
      <c r="CI4432">
        <v>30740</v>
      </c>
      <c r="CJ4432" t="s">
        <v>106</v>
      </c>
      <c r="CK4432" t="s">
        <v>106</v>
      </c>
      <c r="CL4432">
        <v>10</v>
      </c>
      <c r="CM4432" t="s">
        <v>3107</v>
      </c>
      <c r="CO4432">
        <v>125267</v>
      </c>
      <c r="CQ4432">
        <v>0</v>
      </c>
      <c r="CR4432">
        <v>0</v>
      </c>
      <c r="CS4432">
        <v>0</v>
      </c>
      <c r="CY4432" t="s">
        <v>123</v>
      </c>
      <c r="CZ4432" t="s">
        <v>124</v>
      </c>
      <c r="DD4432" t="str" cm="1">
        <f t="array" ref="DD4432">TEXT(_xlfn.SEQUENCE(1, DATEDIF(AG4432, AH4432, "m") + 1, AG4432, 30), "YYYY-APMM")</f>
        <v>2013-AP06</v>
      </c>
      <c r="DN4432">
        <f t="shared" si="138"/>
        <v>1041</v>
      </c>
      <c r="DO4432" t="str">
        <f t="shared" si="139"/>
        <v>LABOR - CIVIL</v>
      </c>
    </row>
    <row r="4433" spans="1:119" x14ac:dyDescent="0.35">
      <c r="A4433" t="s">
        <v>105</v>
      </c>
      <c r="B4433">
        <v>503718</v>
      </c>
      <c r="C4433">
        <v>6359</v>
      </c>
      <c r="D4433">
        <v>125268</v>
      </c>
      <c r="E4433">
        <v>13662</v>
      </c>
      <c r="F4433">
        <v>0</v>
      </c>
      <c r="G4433" t="s">
        <v>106</v>
      </c>
      <c r="H4433" t="s">
        <v>106</v>
      </c>
      <c r="I4433" t="s">
        <v>106</v>
      </c>
      <c r="J4433" t="s">
        <v>107</v>
      </c>
      <c r="K4433" t="s">
        <v>108</v>
      </c>
      <c r="L4433" t="s">
        <v>109</v>
      </c>
      <c r="M4433" t="s">
        <v>110</v>
      </c>
      <c r="N4433" t="s">
        <v>9909</v>
      </c>
      <c r="O4433" t="s">
        <v>3131</v>
      </c>
      <c r="P4433">
        <v>8163</v>
      </c>
      <c r="Q4433">
        <v>0</v>
      </c>
      <c r="R4433">
        <v>0</v>
      </c>
      <c r="S4433">
        <v>200</v>
      </c>
      <c r="T4433">
        <v>0</v>
      </c>
      <c r="U4433">
        <v>7568.75</v>
      </c>
      <c r="V4433">
        <v>7568.75</v>
      </c>
      <c r="W4433">
        <v>200</v>
      </c>
      <c r="X4433">
        <v>0</v>
      </c>
      <c r="Y4433">
        <v>0</v>
      </c>
      <c r="Z4433">
        <v>0</v>
      </c>
      <c r="AD4433" s="1">
        <v>41463.333333333336</v>
      </c>
      <c r="AE4433" s="1">
        <v>41491.708333333336</v>
      </c>
      <c r="AG4433" s="1">
        <v>41463.333333333336</v>
      </c>
      <c r="AH4433" s="1">
        <v>41491.708333333336</v>
      </c>
      <c r="AI4433" s="1">
        <v>41463.333333333336</v>
      </c>
      <c r="AJ4433" s="1">
        <v>41491.708333333336</v>
      </c>
      <c r="AK4433" s="1">
        <v>41463.333333333336</v>
      </c>
      <c r="AL4433" s="1">
        <v>41491.708333333336</v>
      </c>
      <c r="AM4433" s="1">
        <v>41463.333333333336</v>
      </c>
      <c r="AN4433" s="1">
        <v>41491.708333333336</v>
      </c>
      <c r="AP4433" t="s">
        <v>113</v>
      </c>
      <c r="AU4433" t="s">
        <v>9910</v>
      </c>
      <c r="AY4433" t="s">
        <v>119</v>
      </c>
      <c r="AZ4433">
        <v>0</v>
      </c>
      <c r="BA4433">
        <v>0</v>
      </c>
      <c r="BD4433" s="3">
        <v>41321.662499999999</v>
      </c>
      <c r="BE4433" s="3">
        <v>41321.663888888892</v>
      </c>
      <c r="BF4433" t="s">
        <v>115</v>
      </c>
      <c r="BG4433" t="s">
        <v>115</v>
      </c>
      <c r="BH4433">
        <v>8149</v>
      </c>
      <c r="BM4433">
        <v>43400</v>
      </c>
      <c r="BR4433" t="s">
        <v>3114</v>
      </c>
      <c r="BS4433" t="s">
        <v>3115</v>
      </c>
      <c r="BU4433">
        <v>1</v>
      </c>
      <c r="BV4433" t="s">
        <v>118</v>
      </c>
      <c r="BX4433" t="s">
        <v>119</v>
      </c>
      <c r="BY4433" t="s">
        <v>119</v>
      </c>
      <c r="BZ4433" t="s">
        <v>119</v>
      </c>
      <c r="CA4433">
        <v>1</v>
      </c>
      <c r="CC4433" t="s">
        <v>120</v>
      </c>
      <c r="CH4433">
        <v>540</v>
      </c>
      <c r="CI4433">
        <v>30740</v>
      </c>
      <c r="CJ4433" t="s">
        <v>106</v>
      </c>
      <c r="CK4433" t="s">
        <v>106</v>
      </c>
      <c r="CL4433">
        <v>10</v>
      </c>
      <c r="CM4433" t="s">
        <v>3107</v>
      </c>
      <c r="CO4433">
        <v>125267</v>
      </c>
      <c r="CQ4433">
        <v>0</v>
      </c>
      <c r="CR4433">
        <v>0</v>
      </c>
      <c r="CS4433">
        <v>0</v>
      </c>
      <c r="CY4433" t="s">
        <v>123</v>
      </c>
      <c r="CZ4433" t="s">
        <v>124</v>
      </c>
      <c r="DD4433" t="str" cm="1">
        <f t="array" ref="DD4433">TEXT(_xlfn.SEQUENCE(1, DATEDIF(AG4433, AH4433, "m") + 1, AG4433, 30), "YYYY-APMM")</f>
        <v>2013-AP07</v>
      </c>
      <c r="DN4433">
        <f t="shared" si="138"/>
        <v>7568.75</v>
      </c>
      <c r="DO4433" t="str">
        <f t="shared" si="139"/>
        <v>BLINDING MASON SK</v>
      </c>
    </row>
    <row r="4434" spans="1:119" x14ac:dyDescent="0.35">
      <c r="A4434" t="s">
        <v>105</v>
      </c>
      <c r="B4434">
        <v>503719</v>
      </c>
      <c r="C4434">
        <v>6359</v>
      </c>
      <c r="D4434">
        <v>125268</v>
      </c>
      <c r="E4434">
        <v>13662</v>
      </c>
      <c r="F4434">
        <v>0</v>
      </c>
      <c r="G4434" t="s">
        <v>106</v>
      </c>
      <c r="H4434" t="s">
        <v>106</v>
      </c>
      <c r="I4434" t="s">
        <v>106</v>
      </c>
      <c r="J4434" t="s">
        <v>107</v>
      </c>
      <c r="K4434" t="s">
        <v>108</v>
      </c>
      <c r="L4434" t="s">
        <v>109</v>
      </c>
      <c r="M4434" t="s">
        <v>110</v>
      </c>
      <c r="N4434" t="s">
        <v>9911</v>
      </c>
      <c r="O4434" t="s">
        <v>3134</v>
      </c>
      <c r="P4434">
        <v>8163</v>
      </c>
      <c r="Q4434">
        <v>0</v>
      </c>
      <c r="R4434">
        <v>0</v>
      </c>
      <c r="S4434">
        <v>200</v>
      </c>
      <c r="T4434">
        <v>0</v>
      </c>
      <c r="U4434">
        <v>4422</v>
      </c>
      <c r="V4434">
        <v>4422</v>
      </c>
      <c r="W4434">
        <v>200</v>
      </c>
      <c r="X4434">
        <v>0</v>
      </c>
      <c r="Y4434">
        <v>0</v>
      </c>
      <c r="Z4434">
        <v>0</v>
      </c>
      <c r="AD4434" s="1">
        <v>41499.333333333336</v>
      </c>
      <c r="AE4434" s="1">
        <v>41527.708333333336</v>
      </c>
      <c r="AG4434" s="1">
        <v>41499.333333333336</v>
      </c>
      <c r="AH4434" s="1">
        <v>41527.708333333336</v>
      </c>
      <c r="AI4434" s="1">
        <v>41499.333333333336</v>
      </c>
      <c r="AJ4434" s="1">
        <v>41527.708333333336</v>
      </c>
      <c r="AK4434" s="1">
        <v>41499.333333333336</v>
      </c>
      <c r="AL4434" s="1">
        <v>41527.708333333336</v>
      </c>
      <c r="AM4434" s="1">
        <v>41499.333333333336</v>
      </c>
      <c r="AN4434" s="1">
        <v>41527.708333333336</v>
      </c>
      <c r="AP4434" t="s">
        <v>113</v>
      </c>
      <c r="AU4434" t="s">
        <v>9912</v>
      </c>
      <c r="AY4434" t="s">
        <v>119</v>
      </c>
      <c r="AZ4434">
        <v>0</v>
      </c>
      <c r="BA4434">
        <v>0</v>
      </c>
      <c r="BD4434" s="3">
        <v>41321.662499999999</v>
      </c>
      <c r="BE4434" s="3">
        <v>41321.663888888892</v>
      </c>
      <c r="BF4434" t="s">
        <v>115</v>
      </c>
      <c r="BG4434" t="s">
        <v>115</v>
      </c>
      <c r="BH4434">
        <v>8149</v>
      </c>
      <c r="BM4434">
        <v>43400</v>
      </c>
      <c r="BR4434" t="s">
        <v>3114</v>
      </c>
      <c r="BS4434" t="s">
        <v>3115</v>
      </c>
      <c r="BU4434">
        <v>1</v>
      </c>
      <c r="BV4434" t="s">
        <v>118</v>
      </c>
      <c r="BX4434" t="s">
        <v>119</v>
      </c>
      <c r="BY4434" t="s">
        <v>119</v>
      </c>
      <c r="BZ4434" t="s">
        <v>119</v>
      </c>
      <c r="CA4434">
        <v>1</v>
      </c>
      <c r="CC4434" t="s">
        <v>120</v>
      </c>
      <c r="CH4434">
        <v>540</v>
      </c>
      <c r="CI4434">
        <v>30740</v>
      </c>
      <c r="CJ4434" t="s">
        <v>106</v>
      </c>
      <c r="CK4434" t="s">
        <v>106</v>
      </c>
      <c r="CL4434">
        <v>10</v>
      </c>
      <c r="CM4434" t="s">
        <v>3107</v>
      </c>
      <c r="CO4434">
        <v>125267</v>
      </c>
      <c r="CQ4434">
        <v>0</v>
      </c>
      <c r="CR4434">
        <v>0</v>
      </c>
      <c r="CS4434">
        <v>0</v>
      </c>
      <c r="CY4434" t="s">
        <v>123</v>
      </c>
      <c r="CZ4434" t="s">
        <v>124</v>
      </c>
      <c r="DD4434" t="str" cm="1">
        <f t="array" ref="DD4434">TEXT(_xlfn.SEQUENCE(1, DATEDIF(AG4434, AH4434, "m") + 1, AG4434, 30), "YYYY-APMM")</f>
        <v>2013-AP08</v>
      </c>
      <c r="DN4434">
        <f t="shared" si="138"/>
        <v>4422</v>
      </c>
      <c r="DO4434" t="str">
        <f t="shared" si="139"/>
        <v>BLINDING MASON SK</v>
      </c>
    </row>
    <row r="4435" spans="1:119" x14ac:dyDescent="0.35">
      <c r="A4435" t="s">
        <v>105</v>
      </c>
      <c r="B4435">
        <v>503720</v>
      </c>
      <c r="C4435">
        <v>6359</v>
      </c>
      <c r="D4435">
        <v>125270</v>
      </c>
      <c r="E4435">
        <v>13662</v>
      </c>
      <c r="F4435">
        <v>0</v>
      </c>
      <c r="G4435" t="s">
        <v>106</v>
      </c>
      <c r="H4435" t="s">
        <v>106</v>
      </c>
      <c r="I4435" t="s">
        <v>106</v>
      </c>
      <c r="J4435" t="s">
        <v>107</v>
      </c>
      <c r="K4435" t="s">
        <v>108</v>
      </c>
      <c r="L4435" t="s">
        <v>109</v>
      </c>
      <c r="M4435" t="s">
        <v>110</v>
      </c>
      <c r="N4435" t="s">
        <v>9913</v>
      </c>
      <c r="O4435" t="s">
        <v>3140</v>
      </c>
      <c r="P4435">
        <v>8165</v>
      </c>
      <c r="Q4435">
        <v>120</v>
      </c>
      <c r="R4435">
        <v>0</v>
      </c>
      <c r="S4435">
        <v>144</v>
      </c>
      <c r="T4435">
        <v>0</v>
      </c>
      <c r="U4435">
        <v>1205.75</v>
      </c>
      <c r="V4435">
        <v>1205.75</v>
      </c>
      <c r="W4435">
        <v>144</v>
      </c>
      <c r="X4435">
        <v>0</v>
      </c>
      <c r="Y4435">
        <v>0</v>
      </c>
      <c r="Z4435">
        <v>0</v>
      </c>
      <c r="AD4435" s="1">
        <v>41620.333333333336</v>
      </c>
      <c r="AE4435" s="1">
        <v>41641.708333333336</v>
      </c>
      <c r="AG4435" s="1">
        <v>41603.333333333336</v>
      </c>
      <c r="AH4435" s="1">
        <v>41623.708333333336</v>
      </c>
      <c r="AI4435" s="1">
        <v>41603.333333333336</v>
      </c>
      <c r="AJ4435" s="1">
        <v>41623.708333333336</v>
      </c>
      <c r="AK4435" s="1">
        <v>41603.333333333336</v>
      </c>
      <c r="AL4435" s="1">
        <v>41623.708333333336</v>
      </c>
      <c r="AM4435" s="1">
        <v>41620.333333333336</v>
      </c>
      <c r="AN4435" s="1">
        <v>41641.708333333336</v>
      </c>
      <c r="AP4435" t="s">
        <v>113</v>
      </c>
      <c r="AU4435" t="s">
        <v>9914</v>
      </c>
      <c r="AY4435" t="s">
        <v>106</v>
      </c>
      <c r="AZ4435">
        <v>0</v>
      </c>
      <c r="BA4435">
        <v>0</v>
      </c>
      <c r="BD4435" s="3">
        <v>41321.662499999999</v>
      </c>
      <c r="BE4435" s="3">
        <v>41321.663888888892</v>
      </c>
      <c r="BF4435" t="s">
        <v>115</v>
      </c>
      <c r="BG4435" t="s">
        <v>115</v>
      </c>
      <c r="BH4435">
        <v>8149</v>
      </c>
      <c r="BM4435">
        <v>43420</v>
      </c>
      <c r="BR4435" t="s">
        <v>3122</v>
      </c>
      <c r="BS4435" t="s">
        <v>3123</v>
      </c>
      <c r="BU4435">
        <v>1</v>
      </c>
      <c r="BV4435" t="s">
        <v>118</v>
      </c>
      <c r="BX4435" t="s">
        <v>119</v>
      </c>
      <c r="BY4435" t="s">
        <v>119</v>
      </c>
      <c r="BZ4435" t="s">
        <v>119</v>
      </c>
      <c r="CA4435">
        <v>1</v>
      </c>
      <c r="CC4435" t="s">
        <v>120</v>
      </c>
      <c r="CH4435">
        <v>540</v>
      </c>
      <c r="CI4435">
        <v>30780</v>
      </c>
      <c r="CJ4435" t="s">
        <v>106</v>
      </c>
      <c r="CK4435" t="s">
        <v>106</v>
      </c>
      <c r="CL4435">
        <v>20</v>
      </c>
      <c r="CM4435" t="s">
        <v>2867</v>
      </c>
      <c r="CO4435">
        <v>125269</v>
      </c>
      <c r="CQ4435">
        <v>0</v>
      </c>
      <c r="CR4435">
        <v>0</v>
      </c>
      <c r="CS4435">
        <v>0</v>
      </c>
      <c r="CY4435" t="s">
        <v>123</v>
      </c>
      <c r="CZ4435" t="s">
        <v>124</v>
      </c>
      <c r="DD4435" t="str" cm="1">
        <f t="array" ref="DD4435">TEXT(_xlfn.SEQUENCE(1, DATEDIF(AG4435, AH4435, "m") + 1, AG4435, 30), "YYYY-APMM")</f>
        <v>2013-AP11</v>
      </c>
      <c r="DN4435">
        <f t="shared" si="138"/>
        <v>1205.75</v>
      </c>
      <c r="DO4435" t="str">
        <f t="shared" si="139"/>
        <v>STEEL FIXERS SK</v>
      </c>
    </row>
    <row r="4436" spans="1:119" x14ac:dyDescent="0.35">
      <c r="A4436" t="s">
        <v>105</v>
      </c>
      <c r="B4436">
        <v>503721</v>
      </c>
      <c r="C4436">
        <v>6359</v>
      </c>
      <c r="D4436">
        <v>125270</v>
      </c>
      <c r="E4436">
        <v>13662</v>
      </c>
      <c r="F4436">
        <v>0</v>
      </c>
      <c r="G4436" t="s">
        <v>106</v>
      </c>
      <c r="H4436" t="s">
        <v>106</v>
      </c>
      <c r="I4436" t="s">
        <v>106</v>
      </c>
      <c r="J4436" t="s">
        <v>107</v>
      </c>
      <c r="K4436" t="s">
        <v>108</v>
      </c>
      <c r="L4436" t="s">
        <v>109</v>
      </c>
      <c r="M4436" t="s">
        <v>110</v>
      </c>
      <c r="N4436" t="s">
        <v>9915</v>
      </c>
      <c r="O4436" t="s">
        <v>3143</v>
      </c>
      <c r="P4436">
        <v>8167</v>
      </c>
      <c r="Q4436">
        <v>160</v>
      </c>
      <c r="R4436">
        <v>0</v>
      </c>
      <c r="S4436">
        <v>136</v>
      </c>
      <c r="T4436">
        <v>0</v>
      </c>
      <c r="U4436">
        <v>52.5</v>
      </c>
      <c r="V4436">
        <v>52.5</v>
      </c>
      <c r="W4436">
        <v>136</v>
      </c>
      <c r="X4436">
        <v>0</v>
      </c>
      <c r="Y4436">
        <v>0</v>
      </c>
      <c r="Z4436">
        <v>0</v>
      </c>
      <c r="AD4436" s="1">
        <v>41631.333333333336</v>
      </c>
      <c r="AE4436" s="1">
        <v>41650.708333333336</v>
      </c>
      <c r="AG4436" s="1">
        <v>41606.333333333336</v>
      </c>
      <c r="AH4436" s="1">
        <v>41625.708333333336</v>
      </c>
      <c r="AI4436" s="1">
        <v>41606.333333333336</v>
      </c>
      <c r="AJ4436" s="1">
        <v>41625.708333333336</v>
      </c>
      <c r="AK4436" s="1">
        <v>41606.333333333336</v>
      </c>
      <c r="AL4436" s="1">
        <v>41625.708333333336</v>
      </c>
      <c r="AM4436" s="1">
        <v>41631.333333333336</v>
      </c>
      <c r="AN4436" s="1">
        <v>41650.708333333336</v>
      </c>
      <c r="AP4436" t="s">
        <v>113</v>
      </c>
      <c r="AU4436" t="s">
        <v>9916</v>
      </c>
      <c r="AY4436" t="s">
        <v>106</v>
      </c>
      <c r="AZ4436">
        <v>0</v>
      </c>
      <c r="BA4436">
        <v>0</v>
      </c>
      <c r="BD4436" s="3">
        <v>41321.662499999999</v>
      </c>
      <c r="BE4436" s="3">
        <v>41321.663888888892</v>
      </c>
      <c r="BF4436" t="s">
        <v>115</v>
      </c>
      <c r="BG4436" t="s">
        <v>115</v>
      </c>
      <c r="BH4436">
        <v>8149</v>
      </c>
      <c r="BM4436">
        <v>43440</v>
      </c>
      <c r="BR4436" t="s">
        <v>3145</v>
      </c>
      <c r="BS4436" t="s">
        <v>3146</v>
      </c>
      <c r="BU4436">
        <v>1</v>
      </c>
      <c r="BV4436" t="s">
        <v>118</v>
      </c>
      <c r="BX4436" t="s">
        <v>119</v>
      </c>
      <c r="BY4436" t="s">
        <v>119</v>
      </c>
      <c r="BZ4436" t="s">
        <v>119</v>
      </c>
      <c r="CA4436">
        <v>1</v>
      </c>
      <c r="CC4436" t="s">
        <v>120</v>
      </c>
      <c r="CH4436">
        <v>540</v>
      </c>
      <c r="CI4436">
        <v>30780</v>
      </c>
      <c r="CJ4436" t="s">
        <v>106</v>
      </c>
      <c r="CK4436" t="s">
        <v>106</v>
      </c>
      <c r="CL4436">
        <v>20</v>
      </c>
      <c r="CM4436" t="s">
        <v>2867</v>
      </c>
      <c r="CO4436">
        <v>125269</v>
      </c>
      <c r="CQ4436">
        <v>0</v>
      </c>
      <c r="CR4436">
        <v>0</v>
      </c>
      <c r="CS4436">
        <v>0</v>
      </c>
      <c r="CY4436" t="s">
        <v>123</v>
      </c>
      <c r="CZ4436" t="s">
        <v>124</v>
      </c>
      <c r="DD4436" t="str" cm="1">
        <f t="array" ref="DD4436">TEXT(_xlfn.SEQUENCE(1, DATEDIF(AG4436, AH4436, "m") + 1, AG4436, 30), "YYYY-APMM")</f>
        <v>2013-AP11</v>
      </c>
      <c r="DN4436">
        <f t="shared" si="138"/>
        <v>52.5</v>
      </c>
      <c r="DO4436" t="str">
        <f t="shared" si="139"/>
        <v>CONCRETE MASON SK</v>
      </c>
    </row>
    <row r="4437" spans="1:119" x14ac:dyDescent="0.35">
      <c r="A4437" t="s">
        <v>105</v>
      </c>
      <c r="B4437">
        <v>503722</v>
      </c>
      <c r="C4437">
        <v>6359</v>
      </c>
      <c r="D4437">
        <v>125270</v>
      </c>
      <c r="E4437">
        <v>13662</v>
      </c>
      <c r="F4437">
        <v>0</v>
      </c>
      <c r="G4437" t="s">
        <v>106</v>
      </c>
      <c r="H4437" t="s">
        <v>106</v>
      </c>
      <c r="I4437" t="s">
        <v>106</v>
      </c>
      <c r="J4437" t="s">
        <v>107</v>
      </c>
      <c r="K4437" t="s">
        <v>108</v>
      </c>
      <c r="L4437" t="s">
        <v>109</v>
      </c>
      <c r="M4437" t="s">
        <v>110</v>
      </c>
      <c r="N4437" t="s">
        <v>9917</v>
      </c>
      <c r="O4437" t="s">
        <v>3148</v>
      </c>
      <c r="P4437">
        <v>8165</v>
      </c>
      <c r="Q4437">
        <v>160</v>
      </c>
      <c r="R4437">
        <v>0</v>
      </c>
      <c r="S4437">
        <v>160</v>
      </c>
      <c r="T4437">
        <v>0</v>
      </c>
      <c r="U4437">
        <v>2735.25</v>
      </c>
      <c r="V4437">
        <v>2735.25</v>
      </c>
      <c r="W4437">
        <v>160</v>
      </c>
      <c r="X4437">
        <v>0</v>
      </c>
      <c r="Y4437">
        <v>0</v>
      </c>
      <c r="Z4437">
        <v>0</v>
      </c>
      <c r="AD4437" s="1">
        <v>41633.333333333336</v>
      </c>
      <c r="AE4437" s="1">
        <v>41655.708333333336</v>
      </c>
      <c r="AG4437" s="1">
        <v>41609.333333333336</v>
      </c>
      <c r="AH4437" s="1">
        <v>41632.708333333336</v>
      </c>
      <c r="AI4437" s="1">
        <v>41609.333333333336</v>
      </c>
      <c r="AJ4437" s="1">
        <v>41632.708333333336</v>
      </c>
      <c r="AK4437" s="1">
        <v>41609.333333333336</v>
      </c>
      <c r="AL4437" s="1">
        <v>41632.708333333336</v>
      </c>
      <c r="AM4437" s="1">
        <v>41633.333333333336</v>
      </c>
      <c r="AN4437" s="1">
        <v>41655.708333333336</v>
      </c>
      <c r="AP4437" t="s">
        <v>113</v>
      </c>
      <c r="AU4437" t="s">
        <v>9918</v>
      </c>
      <c r="AY4437" t="s">
        <v>106</v>
      </c>
      <c r="AZ4437">
        <v>0</v>
      </c>
      <c r="BA4437">
        <v>0</v>
      </c>
      <c r="BD4437" s="3">
        <v>41321.662499999999</v>
      </c>
      <c r="BE4437" s="3">
        <v>41321.663888888892</v>
      </c>
      <c r="BF4437" t="s">
        <v>115</v>
      </c>
      <c r="BG4437" t="s">
        <v>115</v>
      </c>
      <c r="BH4437">
        <v>8149</v>
      </c>
      <c r="BM4437">
        <v>43420</v>
      </c>
      <c r="BR4437" t="s">
        <v>3122</v>
      </c>
      <c r="BS4437" t="s">
        <v>3123</v>
      </c>
      <c r="BU4437">
        <v>1</v>
      </c>
      <c r="BV4437" t="s">
        <v>118</v>
      </c>
      <c r="BX4437" t="s">
        <v>119</v>
      </c>
      <c r="BY4437" t="s">
        <v>119</v>
      </c>
      <c r="BZ4437" t="s">
        <v>119</v>
      </c>
      <c r="CA4437">
        <v>1</v>
      </c>
      <c r="CC4437" t="s">
        <v>120</v>
      </c>
      <c r="CH4437">
        <v>540</v>
      </c>
      <c r="CI4437">
        <v>30780</v>
      </c>
      <c r="CJ4437" t="s">
        <v>106</v>
      </c>
      <c r="CK4437" t="s">
        <v>106</v>
      </c>
      <c r="CL4437">
        <v>20</v>
      </c>
      <c r="CM4437" t="s">
        <v>2867</v>
      </c>
      <c r="CO4437">
        <v>125269</v>
      </c>
      <c r="CQ4437">
        <v>0</v>
      </c>
      <c r="CR4437">
        <v>0</v>
      </c>
      <c r="CS4437">
        <v>0</v>
      </c>
      <c r="CY4437" t="s">
        <v>123</v>
      </c>
      <c r="CZ4437" t="s">
        <v>124</v>
      </c>
      <c r="DD4437" t="str" cm="1">
        <f t="array" ref="DD4437">TEXT(_xlfn.SEQUENCE(1, DATEDIF(AG4437, AH4437, "m") + 1, AG4437, 30), "YYYY-APMM")</f>
        <v>2013-AP12</v>
      </c>
      <c r="DN4437">
        <f t="shared" si="138"/>
        <v>2735.25</v>
      </c>
      <c r="DO4437" t="str">
        <f t="shared" si="139"/>
        <v>STEEL FIXERS SK</v>
      </c>
    </row>
    <row r="4438" spans="1:119" x14ac:dyDescent="0.35">
      <c r="A4438" t="s">
        <v>105</v>
      </c>
      <c r="B4438">
        <v>503723</v>
      </c>
      <c r="C4438">
        <v>6359</v>
      </c>
      <c r="D4438">
        <v>125270</v>
      </c>
      <c r="E4438">
        <v>13662</v>
      </c>
      <c r="F4438">
        <v>0</v>
      </c>
      <c r="G4438" t="s">
        <v>106</v>
      </c>
      <c r="H4438" t="s">
        <v>106</v>
      </c>
      <c r="I4438" t="s">
        <v>106</v>
      </c>
      <c r="J4438" t="s">
        <v>107</v>
      </c>
      <c r="K4438" t="s">
        <v>108</v>
      </c>
      <c r="L4438" t="s">
        <v>109</v>
      </c>
      <c r="M4438" t="s">
        <v>110</v>
      </c>
      <c r="N4438" t="s">
        <v>9919</v>
      </c>
      <c r="O4438" t="s">
        <v>3151</v>
      </c>
      <c r="P4438">
        <v>8167</v>
      </c>
      <c r="Q4438">
        <v>160</v>
      </c>
      <c r="R4438">
        <v>0</v>
      </c>
      <c r="S4438">
        <v>104</v>
      </c>
      <c r="T4438">
        <v>0</v>
      </c>
      <c r="U4438">
        <v>252</v>
      </c>
      <c r="V4438">
        <v>252</v>
      </c>
      <c r="W4438">
        <v>104</v>
      </c>
      <c r="X4438">
        <v>0</v>
      </c>
      <c r="Y4438">
        <v>0</v>
      </c>
      <c r="Z4438">
        <v>0</v>
      </c>
      <c r="AD4438" s="1">
        <v>41644.333333333336</v>
      </c>
      <c r="AE4438" s="1">
        <v>41658.708333333336</v>
      </c>
      <c r="AG4438" s="1">
        <v>41619.333333333336</v>
      </c>
      <c r="AH4438" s="1">
        <v>41634.708333333336</v>
      </c>
      <c r="AI4438" s="1">
        <v>41619.333333333336</v>
      </c>
      <c r="AJ4438" s="1">
        <v>41634.708333333336</v>
      </c>
      <c r="AK4438" s="1">
        <v>41619.333333333336</v>
      </c>
      <c r="AL4438" s="1">
        <v>41634.708333333336</v>
      </c>
      <c r="AM4438" s="1">
        <v>41644.333333333336</v>
      </c>
      <c r="AN4438" s="1">
        <v>41658.708333333336</v>
      </c>
      <c r="AP4438" t="s">
        <v>113</v>
      </c>
      <c r="AU4438" t="s">
        <v>9920</v>
      </c>
      <c r="AY4438" t="s">
        <v>106</v>
      </c>
      <c r="AZ4438">
        <v>0</v>
      </c>
      <c r="BA4438">
        <v>0</v>
      </c>
      <c r="BD4438" s="3">
        <v>41321.662499999999</v>
      </c>
      <c r="BE4438" s="3">
        <v>41321.663888888892</v>
      </c>
      <c r="BF4438" t="s">
        <v>115</v>
      </c>
      <c r="BG4438" t="s">
        <v>115</v>
      </c>
      <c r="BH4438">
        <v>8149</v>
      </c>
      <c r="BM4438">
        <v>43440</v>
      </c>
      <c r="BR4438" t="s">
        <v>3145</v>
      </c>
      <c r="BS4438" t="s">
        <v>3146</v>
      </c>
      <c r="BU4438">
        <v>1</v>
      </c>
      <c r="BV4438" t="s">
        <v>118</v>
      </c>
      <c r="BX4438" t="s">
        <v>119</v>
      </c>
      <c r="BY4438" t="s">
        <v>119</v>
      </c>
      <c r="BZ4438" t="s">
        <v>119</v>
      </c>
      <c r="CA4438">
        <v>1</v>
      </c>
      <c r="CC4438" t="s">
        <v>120</v>
      </c>
      <c r="CH4438">
        <v>540</v>
      </c>
      <c r="CI4438">
        <v>30780</v>
      </c>
      <c r="CJ4438" t="s">
        <v>106</v>
      </c>
      <c r="CK4438" t="s">
        <v>106</v>
      </c>
      <c r="CL4438">
        <v>20</v>
      </c>
      <c r="CM4438" t="s">
        <v>2867</v>
      </c>
      <c r="CO4438">
        <v>125269</v>
      </c>
      <c r="CQ4438">
        <v>0</v>
      </c>
      <c r="CR4438">
        <v>0</v>
      </c>
      <c r="CS4438">
        <v>0</v>
      </c>
      <c r="CY4438" t="s">
        <v>123</v>
      </c>
      <c r="CZ4438" t="s">
        <v>124</v>
      </c>
      <c r="DD4438" t="str" cm="1">
        <f t="array" ref="DD4438">TEXT(_xlfn.SEQUENCE(1, DATEDIF(AG4438, AH4438, "m") + 1, AG4438, 30), "YYYY-APMM")</f>
        <v>2013-AP12</v>
      </c>
      <c r="DN4438">
        <f t="shared" si="138"/>
        <v>252</v>
      </c>
      <c r="DO4438" t="str">
        <f t="shared" si="139"/>
        <v>CONCRETE MASON SK</v>
      </c>
    </row>
    <row r="4439" spans="1:119" x14ac:dyDescent="0.35">
      <c r="A4439" t="s">
        <v>105</v>
      </c>
      <c r="B4439">
        <v>503724</v>
      </c>
      <c r="C4439">
        <v>6359</v>
      </c>
      <c r="D4439">
        <v>125270</v>
      </c>
      <c r="E4439">
        <v>13662</v>
      </c>
      <c r="F4439">
        <v>0</v>
      </c>
      <c r="G4439" t="s">
        <v>106</v>
      </c>
      <c r="H4439" t="s">
        <v>106</v>
      </c>
      <c r="I4439" t="s">
        <v>106</v>
      </c>
      <c r="J4439" t="s">
        <v>107</v>
      </c>
      <c r="K4439" t="s">
        <v>108</v>
      </c>
      <c r="L4439" t="s">
        <v>109</v>
      </c>
      <c r="M4439" t="s">
        <v>110</v>
      </c>
      <c r="N4439" t="s">
        <v>9921</v>
      </c>
      <c r="O4439" t="s">
        <v>3154</v>
      </c>
      <c r="P4439">
        <v>8168</v>
      </c>
      <c r="Q4439">
        <v>448</v>
      </c>
      <c r="R4439">
        <v>32</v>
      </c>
      <c r="S4439">
        <v>200</v>
      </c>
      <c r="T4439">
        <v>0</v>
      </c>
      <c r="U4439">
        <v>2200</v>
      </c>
      <c r="V4439">
        <v>2200</v>
      </c>
      <c r="W4439">
        <v>200</v>
      </c>
      <c r="X4439">
        <v>0</v>
      </c>
      <c r="Y4439">
        <v>0</v>
      </c>
      <c r="Z4439">
        <v>0</v>
      </c>
      <c r="AD4439" s="1">
        <v>41689.333333333336</v>
      </c>
      <c r="AE4439" s="1">
        <v>41717.708333333336</v>
      </c>
      <c r="AG4439" s="1">
        <v>41622.333333333336</v>
      </c>
      <c r="AH4439" s="1">
        <v>41651.708333333336</v>
      </c>
      <c r="AI4439" s="1">
        <v>41622.333333333336</v>
      </c>
      <c r="AJ4439" s="1">
        <v>41651.708333333336</v>
      </c>
      <c r="AK4439" s="1">
        <v>41622.333333333336</v>
      </c>
      <c r="AL4439" s="1">
        <v>41651.708333333336</v>
      </c>
      <c r="AM4439" s="1">
        <v>41689.333333333336</v>
      </c>
      <c r="AN4439" s="1">
        <v>41717.708333333336</v>
      </c>
      <c r="AP4439" t="s">
        <v>113</v>
      </c>
      <c r="AU4439" t="s">
        <v>9922</v>
      </c>
      <c r="AY4439" t="s">
        <v>106</v>
      </c>
      <c r="AZ4439">
        <v>0</v>
      </c>
      <c r="BA4439">
        <v>0</v>
      </c>
      <c r="BD4439" s="3">
        <v>41321.662499999999</v>
      </c>
      <c r="BE4439" s="3">
        <v>41321.663888888892</v>
      </c>
      <c r="BF4439" t="s">
        <v>115</v>
      </c>
      <c r="BG4439" t="s">
        <v>115</v>
      </c>
      <c r="BH4439">
        <v>8149</v>
      </c>
      <c r="BM4439">
        <v>43450</v>
      </c>
      <c r="BR4439" t="s">
        <v>1309</v>
      </c>
      <c r="BS4439" t="s">
        <v>1310</v>
      </c>
      <c r="BU4439">
        <v>1</v>
      </c>
      <c r="BV4439" t="s">
        <v>118</v>
      </c>
      <c r="BX4439" t="s">
        <v>119</v>
      </c>
      <c r="BY4439" t="s">
        <v>119</v>
      </c>
      <c r="BZ4439" t="s">
        <v>119</v>
      </c>
      <c r="CA4439">
        <v>1</v>
      </c>
      <c r="CC4439" t="s">
        <v>120</v>
      </c>
      <c r="CH4439">
        <v>540</v>
      </c>
      <c r="CI4439">
        <v>30780</v>
      </c>
      <c r="CJ4439" t="s">
        <v>106</v>
      </c>
      <c r="CK4439" t="s">
        <v>106</v>
      </c>
      <c r="CL4439">
        <v>20</v>
      </c>
      <c r="CM4439" t="s">
        <v>2867</v>
      </c>
      <c r="CO4439">
        <v>125269</v>
      </c>
      <c r="CQ4439">
        <v>0</v>
      </c>
      <c r="CR4439">
        <v>0</v>
      </c>
      <c r="CS4439">
        <v>0</v>
      </c>
      <c r="CY4439" t="s">
        <v>123</v>
      </c>
      <c r="CZ4439" t="s">
        <v>124</v>
      </c>
      <c r="DD4439" t="str" cm="1">
        <f t="array" ref="DD4439">TEXT(_xlfn.SEQUENCE(1, DATEDIF(AG4439, AH4439, "m") + 1, AG4439, 30), "YYYY-APMM")</f>
        <v>2013-AP12</v>
      </c>
      <c r="DN4439">
        <f t="shared" si="138"/>
        <v>2200</v>
      </c>
      <c r="DO4439" t="str">
        <f t="shared" si="139"/>
        <v>BLOCK MASON SK</v>
      </c>
    </row>
    <row r="4440" spans="1:119" x14ac:dyDescent="0.35">
      <c r="A4440" t="s">
        <v>105</v>
      </c>
      <c r="B4440">
        <v>503725</v>
      </c>
      <c r="C4440">
        <v>6359</v>
      </c>
      <c r="D4440">
        <v>125270</v>
      </c>
      <c r="E4440">
        <v>13662</v>
      </c>
      <c r="F4440">
        <v>0</v>
      </c>
      <c r="G4440" t="s">
        <v>106</v>
      </c>
      <c r="H4440" t="s">
        <v>106</v>
      </c>
      <c r="I4440" t="s">
        <v>106</v>
      </c>
      <c r="J4440" t="s">
        <v>107</v>
      </c>
      <c r="K4440" t="s">
        <v>108</v>
      </c>
      <c r="L4440" t="s">
        <v>109</v>
      </c>
      <c r="M4440" t="s">
        <v>110</v>
      </c>
      <c r="N4440" t="s">
        <v>9923</v>
      </c>
      <c r="O4440" t="s">
        <v>3157</v>
      </c>
      <c r="P4440">
        <v>8165</v>
      </c>
      <c r="Q4440">
        <v>416</v>
      </c>
      <c r="R4440">
        <v>0</v>
      </c>
      <c r="S4440">
        <v>200</v>
      </c>
      <c r="T4440">
        <v>0</v>
      </c>
      <c r="U4440">
        <v>554.75</v>
      </c>
      <c r="V4440">
        <v>554.75</v>
      </c>
      <c r="W4440">
        <v>200</v>
      </c>
      <c r="X4440">
        <v>0</v>
      </c>
      <c r="Y4440">
        <v>0</v>
      </c>
      <c r="Z4440">
        <v>0</v>
      </c>
      <c r="AD4440" s="1">
        <v>41695.333333333336</v>
      </c>
      <c r="AE4440" s="1">
        <v>41723.708333333336</v>
      </c>
      <c r="AG4440" s="1">
        <v>41633.333333333336</v>
      </c>
      <c r="AH4440" s="1">
        <v>41661.708333333336</v>
      </c>
      <c r="AI4440" s="1">
        <v>41633.333333333336</v>
      </c>
      <c r="AJ4440" s="1">
        <v>41661.708333333336</v>
      </c>
      <c r="AK4440" s="1">
        <v>41633.333333333336</v>
      </c>
      <c r="AL4440" s="1">
        <v>41661.708333333336</v>
      </c>
      <c r="AM4440" s="1">
        <v>41695.333333333336</v>
      </c>
      <c r="AN4440" s="1">
        <v>41723.708333333336</v>
      </c>
      <c r="AP4440" t="s">
        <v>113</v>
      </c>
      <c r="AU4440" t="s">
        <v>9924</v>
      </c>
      <c r="AY4440" t="s">
        <v>106</v>
      </c>
      <c r="AZ4440">
        <v>0</v>
      </c>
      <c r="BA4440">
        <v>0</v>
      </c>
      <c r="BD4440" s="3">
        <v>41321.662499999999</v>
      </c>
      <c r="BE4440" s="3">
        <v>41321.663888888892</v>
      </c>
      <c r="BF4440" t="s">
        <v>115</v>
      </c>
      <c r="BG4440" t="s">
        <v>115</v>
      </c>
      <c r="BH4440">
        <v>8149</v>
      </c>
      <c r="BM4440">
        <v>43420</v>
      </c>
      <c r="BR4440" t="s">
        <v>3122</v>
      </c>
      <c r="BS4440" t="s">
        <v>3123</v>
      </c>
      <c r="BU4440">
        <v>1</v>
      </c>
      <c r="BV4440" t="s">
        <v>118</v>
      </c>
      <c r="BX4440" t="s">
        <v>119</v>
      </c>
      <c r="BY4440" t="s">
        <v>119</v>
      </c>
      <c r="BZ4440" t="s">
        <v>119</v>
      </c>
      <c r="CA4440">
        <v>1</v>
      </c>
      <c r="CC4440" t="s">
        <v>120</v>
      </c>
      <c r="CH4440">
        <v>540</v>
      </c>
      <c r="CI4440">
        <v>30780</v>
      </c>
      <c r="CJ4440" t="s">
        <v>106</v>
      </c>
      <c r="CK4440" t="s">
        <v>106</v>
      </c>
      <c r="CL4440">
        <v>20</v>
      </c>
      <c r="CM4440" t="s">
        <v>2867</v>
      </c>
      <c r="CO4440">
        <v>125269</v>
      </c>
      <c r="CQ4440">
        <v>0</v>
      </c>
      <c r="CR4440">
        <v>0</v>
      </c>
      <c r="CS4440">
        <v>0</v>
      </c>
      <c r="CY4440" t="s">
        <v>123</v>
      </c>
      <c r="CZ4440" t="s">
        <v>124</v>
      </c>
      <c r="DD4440" t="str" cm="1">
        <f t="array" ref="DD4440">TEXT(_xlfn.SEQUENCE(1, DATEDIF(AG4440, AH4440, "m") + 1, AG4440, 30), "YYYY-APMM")</f>
        <v>2013-AP12</v>
      </c>
      <c r="DN4440">
        <f t="shared" si="138"/>
        <v>554.75</v>
      </c>
      <c r="DO4440" t="str">
        <f t="shared" si="139"/>
        <v>STEEL FIXERS SK</v>
      </c>
    </row>
    <row r="4441" spans="1:119" x14ac:dyDescent="0.35">
      <c r="A4441" t="s">
        <v>105</v>
      </c>
      <c r="B4441">
        <v>503726</v>
      </c>
      <c r="C4441">
        <v>6359</v>
      </c>
      <c r="D4441">
        <v>125271</v>
      </c>
      <c r="E4441">
        <v>13662</v>
      </c>
      <c r="F4441">
        <v>0</v>
      </c>
      <c r="G4441" t="s">
        <v>106</v>
      </c>
      <c r="H4441" t="s">
        <v>106</v>
      </c>
      <c r="I4441" t="s">
        <v>106</v>
      </c>
      <c r="J4441" t="s">
        <v>107</v>
      </c>
      <c r="K4441" t="s">
        <v>108</v>
      </c>
      <c r="L4441" t="s">
        <v>109</v>
      </c>
      <c r="M4441" t="s">
        <v>110</v>
      </c>
      <c r="N4441" t="s">
        <v>9925</v>
      </c>
      <c r="O4441" t="s">
        <v>3140</v>
      </c>
      <c r="P4441">
        <v>8165</v>
      </c>
      <c r="Q4441">
        <v>0</v>
      </c>
      <c r="R4441">
        <v>0</v>
      </c>
      <c r="S4441">
        <v>200</v>
      </c>
      <c r="T4441">
        <v>0</v>
      </c>
      <c r="U4441">
        <v>4046</v>
      </c>
      <c r="V4441">
        <v>4046</v>
      </c>
      <c r="W4441">
        <v>200</v>
      </c>
      <c r="X4441">
        <v>0</v>
      </c>
      <c r="Y4441">
        <v>0</v>
      </c>
      <c r="Z4441">
        <v>0</v>
      </c>
      <c r="AD4441" s="1">
        <v>41515.333333333336</v>
      </c>
      <c r="AE4441" s="1">
        <v>41543.708333333336</v>
      </c>
      <c r="AG4441" s="1">
        <v>41515.333333333336</v>
      </c>
      <c r="AH4441" s="1">
        <v>41543.708333333336</v>
      </c>
      <c r="AI4441" s="1">
        <v>41515.333333333336</v>
      </c>
      <c r="AJ4441" s="1">
        <v>41543.708333333336</v>
      </c>
      <c r="AK4441" s="1">
        <v>41515.333333333336</v>
      </c>
      <c r="AL4441" s="1">
        <v>41543.708333333336</v>
      </c>
      <c r="AM4441" s="1">
        <v>41515.333333333336</v>
      </c>
      <c r="AN4441" s="1">
        <v>41543.708333333336</v>
      </c>
      <c r="AP4441" t="s">
        <v>113</v>
      </c>
      <c r="AU4441" t="s">
        <v>9926</v>
      </c>
      <c r="AY4441" t="s">
        <v>119</v>
      </c>
      <c r="AZ4441">
        <v>0</v>
      </c>
      <c r="BA4441">
        <v>0</v>
      </c>
      <c r="BD4441" s="3">
        <v>41321.662499999999</v>
      </c>
      <c r="BE4441" s="3">
        <v>41321.663888888892</v>
      </c>
      <c r="BF4441" t="s">
        <v>115</v>
      </c>
      <c r="BG4441" t="s">
        <v>115</v>
      </c>
      <c r="BH4441">
        <v>8149</v>
      </c>
      <c r="BM4441">
        <v>43420</v>
      </c>
      <c r="BR4441" t="s">
        <v>3122</v>
      </c>
      <c r="BS4441" t="s">
        <v>3123</v>
      </c>
      <c r="BU4441">
        <v>1</v>
      </c>
      <c r="BV4441" t="s">
        <v>118</v>
      </c>
      <c r="BX4441" t="s">
        <v>119</v>
      </c>
      <c r="BY4441" t="s">
        <v>119</v>
      </c>
      <c r="BZ4441" t="s">
        <v>119</v>
      </c>
      <c r="CA4441">
        <v>1</v>
      </c>
      <c r="CC4441" t="s">
        <v>120</v>
      </c>
      <c r="CH4441">
        <v>540</v>
      </c>
      <c r="CI4441">
        <v>30760</v>
      </c>
      <c r="CJ4441" t="s">
        <v>106</v>
      </c>
      <c r="CK4441" t="s">
        <v>106</v>
      </c>
      <c r="CL4441">
        <v>10</v>
      </c>
      <c r="CM4441" t="s">
        <v>2889</v>
      </c>
      <c r="CO4441">
        <v>125269</v>
      </c>
      <c r="CQ4441">
        <v>0</v>
      </c>
      <c r="CR4441">
        <v>0</v>
      </c>
      <c r="CS4441">
        <v>0</v>
      </c>
      <c r="CY4441" t="s">
        <v>123</v>
      </c>
      <c r="CZ4441" t="s">
        <v>124</v>
      </c>
      <c r="DD4441" t="str" cm="1">
        <f t="array" ref="DD4441">TEXT(_xlfn.SEQUENCE(1, DATEDIF(AG4441, AH4441, "m") + 1, AG4441, 30), "YYYY-APMM")</f>
        <v>2013-AP08</v>
      </c>
      <c r="DN4441">
        <f t="shared" si="138"/>
        <v>4046</v>
      </c>
      <c r="DO4441" t="str">
        <f t="shared" si="139"/>
        <v>STEEL FIXERS SK</v>
      </c>
    </row>
    <row r="4442" spans="1:119" x14ac:dyDescent="0.35">
      <c r="A4442" t="s">
        <v>105</v>
      </c>
      <c r="B4442">
        <v>503727</v>
      </c>
      <c r="C4442">
        <v>6359</v>
      </c>
      <c r="D4442">
        <v>125271</v>
      </c>
      <c r="E4442">
        <v>13662</v>
      </c>
      <c r="F4442">
        <v>0</v>
      </c>
      <c r="G4442" t="s">
        <v>106</v>
      </c>
      <c r="H4442" t="s">
        <v>106</v>
      </c>
      <c r="I4442" t="s">
        <v>106</v>
      </c>
      <c r="J4442" t="s">
        <v>107</v>
      </c>
      <c r="K4442" t="s">
        <v>108</v>
      </c>
      <c r="L4442" t="s">
        <v>109</v>
      </c>
      <c r="M4442" t="s">
        <v>110</v>
      </c>
      <c r="N4442" t="s">
        <v>9927</v>
      </c>
      <c r="O4442" t="s">
        <v>3143</v>
      </c>
      <c r="P4442">
        <v>8167</v>
      </c>
      <c r="Q4442">
        <v>16</v>
      </c>
      <c r="R4442">
        <v>0</v>
      </c>
      <c r="S4442">
        <v>192</v>
      </c>
      <c r="T4442">
        <v>0</v>
      </c>
      <c r="U4442">
        <v>255.5</v>
      </c>
      <c r="V4442">
        <v>255.5</v>
      </c>
      <c r="W4442">
        <v>192</v>
      </c>
      <c r="X4442">
        <v>0</v>
      </c>
      <c r="Y4442">
        <v>0</v>
      </c>
      <c r="Z4442">
        <v>0</v>
      </c>
      <c r="AD4442" s="1">
        <v>41526.333333333336</v>
      </c>
      <c r="AE4442" s="1">
        <v>41553.708333333336</v>
      </c>
      <c r="AG4442" s="1">
        <v>41524.333333333336</v>
      </c>
      <c r="AH4442" s="1">
        <v>41550.708333333336</v>
      </c>
      <c r="AI4442" s="1">
        <v>41524.333333333336</v>
      </c>
      <c r="AJ4442" s="1">
        <v>41550.708333333336</v>
      </c>
      <c r="AK4442" s="1">
        <v>41524.333333333336</v>
      </c>
      <c r="AL4442" s="1">
        <v>41550.708333333336</v>
      </c>
      <c r="AM4442" s="1">
        <v>41526.333333333336</v>
      </c>
      <c r="AN4442" s="1">
        <v>41553.708333333336</v>
      </c>
      <c r="AP4442" t="s">
        <v>113</v>
      </c>
      <c r="AU4442" t="s">
        <v>9928</v>
      </c>
      <c r="AY4442" t="s">
        <v>106</v>
      </c>
      <c r="AZ4442">
        <v>0</v>
      </c>
      <c r="BA4442">
        <v>0</v>
      </c>
      <c r="BD4442" s="3">
        <v>41321.662499999999</v>
      </c>
      <c r="BE4442" s="3">
        <v>41321.663888888892</v>
      </c>
      <c r="BF4442" t="s">
        <v>115</v>
      </c>
      <c r="BG4442" t="s">
        <v>115</v>
      </c>
      <c r="BH4442">
        <v>8149</v>
      </c>
      <c r="BM4442">
        <v>43440</v>
      </c>
      <c r="BR4442" t="s">
        <v>3145</v>
      </c>
      <c r="BS4442" t="s">
        <v>3146</v>
      </c>
      <c r="BU4442">
        <v>1</v>
      </c>
      <c r="BV4442" t="s">
        <v>118</v>
      </c>
      <c r="BX4442" t="s">
        <v>119</v>
      </c>
      <c r="BY4442" t="s">
        <v>119</v>
      </c>
      <c r="BZ4442" t="s">
        <v>119</v>
      </c>
      <c r="CA4442">
        <v>1</v>
      </c>
      <c r="CC4442" t="s">
        <v>120</v>
      </c>
      <c r="CH4442">
        <v>540</v>
      </c>
      <c r="CI4442">
        <v>30760</v>
      </c>
      <c r="CJ4442" t="s">
        <v>106</v>
      </c>
      <c r="CK4442" t="s">
        <v>106</v>
      </c>
      <c r="CL4442">
        <v>10</v>
      </c>
      <c r="CM4442" t="s">
        <v>2889</v>
      </c>
      <c r="CO4442">
        <v>125269</v>
      </c>
      <c r="CQ4442">
        <v>0</v>
      </c>
      <c r="CR4442">
        <v>0</v>
      </c>
      <c r="CS4442">
        <v>0</v>
      </c>
      <c r="CY4442" t="s">
        <v>123</v>
      </c>
      <c r="CZ4442" t="s">
        <v>124</v>
      </c>
      <c r="DD4442" t="str" cm="1">
        <f t="array" ref="DD4442">TEXT(_xlfn.SEQUENCE(1, DATEDIF(AG4442, AH4442, "m") + 1, AG4442, 30), "YYYY-APMM")</f>
        <v>2013-AP09</v>
      </c>
      <c r="DN4442">
        <f t="shared" si="138"/>
        <v>255.5</v>
      </c>
      <c r="DO4442" t="str">
        <f t="shared" si="139"/>
        <v>CONCRETE MASON SK</v>
      </c>
    </row>
    <row r="4443" spans="1:119" x14ac:dyDescent="0.35">
      <c r="A4443" t="s">
        <v>105</v>
      </c>
      <c r="B4443">
        <v>503728</v>
      </c>
      <c r="C4443">
        <v>6359</v>
      </c>
      <c r="D4443">
        <v>125271</v>
      </c>
      <c r="E4443">
        <v>13662</v>
      </c>
      <c r="F4443">
        <v>0</v>
      </c>
      <c r="G4443" t="s">
        <v>106</v>
      </c>
      <c r="H4443" t="s">
        <v>106</v>
      </c>
      <c r="I4443" t="s">
        <v>106</v>
      </c>
      <c r="J4443" t="s">
        <v>107</v>
      </c>
      <c r="K4443" t="s">
        <v>108</v>
      </c>
      <c r="L4443" t="s">
        <v>109</v>
      </c>
      <c r="M4443" t="s">
        <v>110</v>
      </c>
      <c r="N4443" t="s">
        <v>9929</v>
      </c>
      <c r="O4443" t="s">
        <v>3164</v>
      </c>
      <c r="P4443">
        <v>8165</v>
      </c>
      <c r="Q4443">
        <v>16</v>
      </c>
      <c r="R4443">
        <v>0</v>
      </c>
      <c r="S4443">
        <v>200</v>
      </c>
      <c r="T4443">
        <v>0</v>
      </c>
      <c r="U4443">
        <v>16829.75</v>
      </c>
      <c r="V4443">
        <v>16829.75</v>
      </c>
      <c r="W4443">
        <v>200</v>
      </c>
      <c r="X4443">
        <v>0</v>
      </c>
      <c r="Y4443">
        <v>0</v>
      </c>
      <c r="Z4443">
        <v>0</v>
      </c>
      <c r="AD4443" s="1">
        <v>41541.333333333336</v>
      </c>
      <c r="AE4443" s="1">
        <v>41571.708333333336</v>
      </c>
      <c r="AG4443" s="1">
        <v>41539.333333333336</v>
      </c>
      <c r="AH4443" s="1">
        <v>41569.708333333336</v>
      </c>
      <c r="AI4443" s="1">
        <v>41539.333333333336</v>
      </c>
      <c r="AJ4443" s="1">
        <v>41569.708333333336</v>
      </c>
      <c r="AK4443" s="1">
        <v>41539.333333333336</v>
      </c>
      <c r="AL4443" s="1">
        <v>41569.708333333336</v>
      </c>
      <c r="AM4443" s="1">
        <v>41541.333333333336</v>
      </c>
      <c r="AN4443" s="1">
        <v>41571.708333333336</v>
      </c>
      <c r="AP4443" t="s">
        <v>113</v>
      </c>
      <c r="AU4443" t="s">
        <v>9930</v>
      </c>
      <c r="AY4443" t="s">
        <v>106</v>
      </c>
      <c r="AZ4443">
        <v>0</v>
      </c>
      <c r="BA4443">
        <v>0</v>
      </c>
      <c r="BD4443" s="3">
        <v>41321.662499999999</v>
      </c>
      <c r="BE4443" s="3">
        <v>41321.663888888892</v>
      </c>
      <c r="BF4443" t="s">
        <v>115</v>
      </c>
      <c r="BG4443" t="s">
        <v>115</v>
      </c>
      <c r="BH4443">
        <v>8149</v>
      </c>
      <c r="BM4443">
        <v>43420</v>
      </c>
      <c r="BR4443" t="s">
        <v>3122</v>
      </c>
      <c r="BS4443" t="s">
        <v>3123</v>
      </c>
      <c r="BU4443">
        <v>1</v>
      </c>
      <c r="BV4443" t="s">
        <v>118</v>
      </c>
      <c r="BX4443" t="s">
        <v>119</v>
      </c>
      <c r="BY4443" t="s">
        <v>119</v>
      </c>
      <c r="BZ4443" t="s">
        <v>119</v>
      </c>
      <c r="CA4443">
        <v>1</v>
      </c>
      <c r="CC4443" t="s">
        <v>120</v>
      </c>
      <c r="CH4443">
        <v>540</v>
      </c>
      <c r="CI4443">
        <v>30760</v>
      </c>
      <c r="CJ4443" t="s">
        <v>106</v>
      </c>
      <c r="CK4443" t="s">
        <v>106</v>
      </c>
      <c r="CL4443">
        <v>10</v>
      </c>
      <c r="CM4443" t="s">
        <v>2889</v>
      </c>
      <c r="CO4443">
        <v>125269</v>
      </c>
      <c r="CQ4443">
        <v>0</v>
      </c>
      <c r="CR4443">
        <v>0</v>
      </c>
      <c r="CS4443">
        <v>0</v>
      </c>
      <c r="CY4443" t="s">
        <v>123</v>
      </c>
      <c r="CZ4443" t="s">
        <v>124</v>
      </c>
      <c r="DD4443" t="str" cm="1">
        <f t="array" ref="DD4443:DE4443">TEXT(_xlfn.SEQUENCE(1, DATEDIF(AG4443, AH4443, "m") + 1, AG4443, 30), "YYYY-APMM")</f>
        <v>2013-AP09</v>
      </c>
      <c r="DE4443" t="str">
        <v>2013-AP10</v>
      </c>
      <c r="DN4443">
        <f t="shared" si="138"/>
        <v>8414.875</v>
      </c>
      <c r="DO4443" t="str">
        <f t="shared" si="139"/>
        <v>STEEL FIXERS SK</v>
      </c>
    </row>
    <row r="4444" spans="1:119" x14ac:dyDescent="0.35">
      <c r="A4444" t="s">
        <v>105</v>
      </c>
      <c r="B4444">
        <v>503729</v>
      </c>
      <c r="C4444">
        <v>6359</v>
      </c>
      <c r="D4444">
        <v>125271</v>
      </c>
      <c r="E4444">
        <v>13662</v>
      </c>
      <c r="F4444">
        <v>0</v>
      </c>
      <c r="G4444" t="s">
        <v>106</v>
      </c>
      <c r="H4444" t="s">
        <v>106</v>
      </c>
      <c r="I4444" t="s">
        <v>106</v>
      </c>
      <c r="J4444" t="s">
        <v>107</v>
      </c>
      <c r="K4444" t="s">
        <v>108</v>
      </c>
      <c r="L4444" t="s">
        <v>109</v>
      </c>
      <c r="M4444" t="s">
        <v>110</v>
      </c>
      <c r="N4444" t="s">
        <v>9931</v>
      </c>
      <c r="O4444" t="s">
        <v>3167</v>
      </c>
      <c r="P4444">
        <v>8167</v>
      </c>
      <c r="Q4444">
        <v>16</v>
      </c>
      <c r="R4444">
        <v>0</v>
      </c>
      <c r="S4444">
        <v>112</v>
      </c>
      <c r="T4444">
        <v>0</v>
      </c>
      <c r="U4444">
        <v>1295</v>
      </c>
      <c r="V4444">
        <v>1295</v>
      </c>
      <c r="W4444">
        <v>112</v>
      </c>
      <c r="X4444">
        <v>0</v>
      </c>
      <c r="Y4444">
        <v>0</v>
      </c>
      <c r="Z4444">
        <v>0</v>
      </c>
      <c r="AD4444" s="1">
        <v>41557.333333333336</v>
      </c>
      <c r="AE4444" s="1">
        <v>41575.708333333336</v>
      </c>
      <c r="AG4444" s="1">
        <v>41555.333333333336</v>
      </c>
      <c r="AH4444" s="1">
        <v>41573.708333333336</v>
      </c>
      <c r="AI4444" s="1">
        <v>41555.333333333336</v>
      </c>
      <c r="AJ4444" s="1">
        <v>41573.708333333336</v>
      </c>
      <c r="AK4444" s="1">
        <v>41555.333333333336</v>
      </c>
      <c r="AL4444" s="1">
        <v>41573.708333333336</v>
      </c>
      <c r="AM4444" s="1">
        <v>41557.333333333336</v>
      </c>
      <c r="AN4444" s="1">
        <v>41575.708333333336</v>
      </c>
      <c r="AP4444" t="s">
        <v>113</v>
      </c>
      <c r="AU4444" t="e">
        <f>+aKiiNSCQz+GVADk/dlteQ</f>
        <v>#NAME?</v>
      </c>
      <c r="AY4444" t="s">
        <v>106</v>
      </c>
      <c r="AZ4444">
        <v>0</v>
      </c>
      <c r="BA4444">
        <v>0</v>
      </c>
      <c r="BD4444" s="3">
        <v>41321.662499999999</v>
      </c>
      <c r="BE4444" s="3">
        <v>41321.663888888892</v>
      </c>
      <c r="BF4444" t="s">
        <v>115</v>
      </c>
      <c r="BG4444" t="s">
        <v>115</v>
      </c>
      <c r="BH4444">
        <v>8149</v>
      </c>
      <c r="BM4444">
        <v>43440</v>
      </c>
      <c r="BR4444" t="s">
        <v>3145</v>
      </c>
      <c r="BS4444" t="s">
        <v>3146</v>
      </c>
      <c r="BU4444">
        <v>1</v>
      </c>
      <c r="BV4444" t="s">
        <v>118</v>
      </c>
      <c r="BX4444" t="s">
        <v>119</v>
      </c>
      <c r="BY4444" t="s">
        <v>119</v>
      </c>
      <c r="BZ4444" t="s">
        <v>119</v>
      </c>
      <c r="CA4444">
        <v>1</v>
      </c>
      <c r="CC4444" t="s">
        <v>120</v>
      </c>
      <c r="CH4444">
        <v>540</v>
      </c>
      <c r="CI4444">
        <v>30760</v>
      </c>
      <c r="CJ4444" t="s">
        <v>106</v>
      </c>
      <c r="CK4444" t="s">
        <v>106</v>
      </c>
      <c r="CL4444">
        <v>10</v>
      </c>
      <c r="CM4444" t="s">
        <v>2889</v>
      </c>
      <c r="CO4444">
        <v>125269</v>
      </c>
      <c r="CQ4444">
        <v>0</v>
      </c>
      <c r="CR4444">
        <v>0</v>
      </c>
      <c r="CS4444">
        <v>0</v>
      </c>
      <c r="CY4444" t="s">
        <v>123</v>
      </c>
      <c r="CZ4444" t="s">
        <v>124</v>
      </c>
      <c r="DD4444" t="str" cm="1">
        <f t="array" ref="DD4444">TEXT(_xlfn.SEQUENCE(1, DATEDIF(AG4444, AH4444, "m") + 1, AG4444, 30), "YYYY-APMM")</f>
        <v>2013-AP10</v>
      </c>
      <c r="DN4444">
        <f t="shared" si="138"/>
        <v>1295</v>
      </c>
      <c r="DO4444" t="str">
        <f t="shared" si="139"/>
        <v>CONCRETE MASON SK</v>
      </c>
    </row>
    <row r="4445" spans="1:119" x14ac:dyDescent="0.35">
      <c r="A4445" t="s">
        <v>105</v>
      </c>
      <c r="B4445">
        <v>503730</v>
      </c>
      <c r="C4445">
        <v>6359</v>
      </c>
      <c r="D4445">
        <v>125272</v>
      </c>
      <c r="E4445">
        <v>13662</v>
      </c>
      <c r="F4445">
        <v>0</v>
      </c>
      <c r="G4445" t="s">
        <v>106</v>
      </c>
      <c r="H4445" t="s">
        <v>106</v>
      </c>
      <c r="I4445" t="s">
        <v>106</v>
      </c>
      <c r="J4445" t="s">
        <v>107</v>
      </c>
      <c r="K4445" t="s">
        <v>108</v>
      </c>
      <c r="L4445" t="s">
        <v>109</v>
      </c>
      <c r="M4445" t="s">
        <v>110</v>
      </c>
      <c r="N4445" t="s">
        <v>9932</v>
      </c>
      <c r="O4445" t="s">
        <v>3140</v>
      </c>
      <c r="P4445">
        <v>8165</v>
      </c>
      <c r="Q4445">
        <v>16</v>
      </c>
      <c r="R4445">
        <v>0</v>
      </c>
      <c r="S4445">
        <v>200</v>
      </c>
      <c r="T4445">
        <v>0</v>
      </c>
      <c r="U4445">
        <v>3580.5</v>
      </c>
      <c r="V4445">
        <v>3580.5</v>
      </c>
      <c r="W4445">
        <v>200</v>
      </c>
      <c r="X4445">
        <v>0</v>
      </c>
      <c r="Y4445">
        <v>0</v>
      </c>
      <c r="Z4445">
        <v>0</v>
      </c>
      <c r="AD4445" s="1">
        <v>41560.333333333336</v>
      </c>
      <c r="AE4445" s="1">
        <v>41590.708333333336</v>
      </c>
      <c r="AG4445" s="1">
        <v>41557.333333333336</v>
      </c>
      <c r="AH4445" s="1">
        <v>41588.708333333336</v>
      </c>
      <c r="AI4445" s="1">
        <v>41557.333333333336</v>
      </c>
      <c r="AJ4445" s="1">
        <v>41588.708333333336</v>
      </c>
      <c r="AK4445" s="1">
        <v>41557.333333333336</v>
      </c>
      <c r="AL4445" s="1">
        <v>41588.708333333336</v>
      </c>
      <c r="AM4445" s="1">
        <v>41560.333333333336</v>
      </c>
      <c r="AN4445" s="1">
        <v>41590.708333333336</v>
      </c>
      <c r="AP4445" t="s">
        <v>113</v>
      </c>
      <c r="AU4445" t="s">
        <v>9933</v>
      </c>
      <c r="AY4445" t="s">
        <v>106</v>
      </c>
      <c r="AZ4445">
        <v>0</v>
      </c>
      <c r="BA4445">
        <v>0</v>
      </c>
      <c r="BD4445" s="3">
        <v>41321.662499999999</v>
      </c>
      <c r="BE4445" s="3">
        <v>41321.663888888892</v>
      </c>
      <c r="BF4445" t="s">
        <v>115</v>
      </c>
      <c r="BG4445" t="s">
        <v>115</v>
      </c>
      <c r="BH4445">
        <v>8149</v>
      </c>
      <c r="BM4445">
        <v>43420</v>
      </c>
      <c r="BR4445" t="s">
        <v>3122</v>
      </c>
      <c r="BS4445" t="s">
        <v>3123</v>
      </c>
      <c r="BU4445">
        <v>1</v>
      </c>
      <c r="BV4445" t="s">
        <v>118</v>
      </c>
      <c r="BX4445" t="s">
        <v>119</v>
      </c>
      <c r="BY4445" t="s">
        <v>119</v>
      </c>
      <c r="BZ4445" t="s">
        <v>119</v>
      </c>
      <c r="CA4445">
        <v>1</v>
      </c>
      <c r="CC4445" t="s">
        <v>120</v>
      </c>
      <c r="CH4445">
        <v>540</v>
      </c>
      <c r="CI4445">
        <v>30770</v>
      </c>
      <c r="CJ4445" t="s">
        <v>106</v>
      </c>
      <c r="CK4445" t="s">
        <v>106</v>
      </c>
      <c r="CL4445">
        <v>15</v>
      </c>
      <c r="CM4445" t="s">
        <v>2963</v>
      </c>
      <c r="CO4445">
        <v>125269</v>
      </c>
      <c r="CQ4445">
        <v>0</v>
      </c>
      <c r="CR4445">
        <v>0</v>
      </c>
      <c r="CS4445">
        <v>0</v>
      </c>
      <c r="CY4445" t="s">
        <v>123</v>
      </c>
      <c r="CZ4445" t="s">
        <v>124</v>
      </c>
      <c r="DD4445" t="str" cm="1">
        <f t="array" ref="DD4445:DE4445">TEXT(_xlfn.SEQUENCE(1, DATEDIF(AG4445, AH4445, "m") + 1, AG4445, 30), "YYYY-APMM")</f>
        <v>2013-AP10</v>
      </c>
      <c r="DE4445" t="str">
        <v>2013-AP11</v>
      </c>
      <c r="DN4445">
        <f t="shared" si="138"/>
        <v>1790.25</v>
      </c>
      <c r="DO4445" t="str">
        <f t="shared" si="139"/>
        <v>STEEL FIXERS SK</v>
      </c>
    </row>
    <row r="4446" spans="1:119" x14ac:dyDescent="0.35">
      <c r="A4446" t="s">
        <v>105</v>
      </c>
      <c r="B4446">
        <v>503731</v>
      </c>
      <c r="C4446">
        <v>6359</v>
      </c>
      <c r="D4446">
        <v>125272</v>
      </c>
      <c r="E4446">
        <v>13662</v>
      </c>
      <c r="F4446">
        <v>0</v>
      </c>
      <c r="G4446" t="s">
        <v>106</v>
      </c>
      <c r="H4446" t="s">
        <v>106</v>
      </c>
      <c r="I4446" t="s">
        <v>106</v>
      </c>
      <c r="J4446" t="s">
        <v>107</v>
      </c>
      <c r="K4446" t="s">
        <v>108</v>
      </c>
      <c r="L4446" t="s">
        <v>109</v>
      </c>
      <c r="M4446" t="s">
        <v>110</v>
      </c>
      <c r="N4446" t="s">
        <v>9934</v>
      </c>
      <c r="O4446" t="s">
        <v>3143</v>
      </c>
      <c r="P4446">
        <v>8167</v>
      </c>
      <c r="Q4446">
        <v>32</v>
      </c>
      <c r="R4446">
        <v>0</v>
      </c>
      <c r="S4446">
        <v>192</v>
      </c>
      <c r="T4446">
        <v>0</v>
      </c>
      <c r="U4446">
        <v>224</v>
      </c>
      <c r="V4446">
        <v>224</v>
      </c>
      <c r="W4446">
        <v>192</v>
      </c>
      <c r="X4446">
        <v>0</v>
      </c>
      <c r="Y4446">
        <v>0</v>
      </c>
      <c r="Z4446">
        <v>0</v>
      </c>
      <c r="AD4446" s="1">
        <v>41574.333333333336</v>
      </c>
      <c r="AE4446" s="1">
        <v>41601.708333333336</v>
      </c>
      <c r="AG4446" s="1">
        <v>41569.333333333336</v>
      </c>
      <c r="AH4446" s="1">
        <v>41596.708333333336</v>
      </c>
      <c r="AI4446" s="1">
        <v>41569.333333333336</v>
      </c>
      <c r="AJ4446" s="1">
        <v>41596.708333333336</v>
      </c>
      <c r="AK4446" s="1">
        <v>41569.333333333336</v>
      </c>
      <c r="AL4446" s="1">
        <v>41596.708333333336</v>
      </c>
      <c r="AM4446" s="1">
        <v>41574.333333333336</v>
      </c>
      <c r="AN4446" s="1">
        <v>41601.708333333336</v>
      </c>
      <c r="AP4446" t="s">
        <v>113</v>
      </c>
      <c r="AU4446" t="s">
        <v>9935</v>
      </c>
      <c r="AY4446" t="s">
        <v>106</v>
      </c>
      <c r="AZ4446">
        <v>0</v>
      </c>
      <c r="BA4446">
        <v>0</v>
      </c>
      <c r="BD4446" s="3">
        <v>41321.662499999999</v>
      </c>
      <c r="BE4446" s="3">
        <v>41321.663888888892</v>
      </c>
      <c r="BF4446" t="s">
        <v>115</v>
      </c>
      <c r="BG4446" t="s">
        <v>115</v>
      </c>
      <c r="BH4446">
        <v>8149</v>
      </c>
      <c r="BM4446">
        <v>43440</v>
      </c>
      <c r="BR4446" t="s">
        <v>3145</v>
      </c>
      <c r="BS4446" t="s">
        <v>3146</v>
      </c>
      <c r="BU4446">
        <v>1</v>
      </c>
      <c r="BV4446" t="s">
        <v>118</v>
      </c>
      <c r="BX4446" t="s">
        <v>119</v>
      </c>
      <c r="BY4446" t="s">
        <v>119</v>
      </c>
      <c r="BZ4446" t="s">
        <v>119</v>
      </c>
      <c r="CA4446">
        <v>1</v>
      </c>
      <c r="CC4446" t="s">
        <v>120</v>
      </c>
      <c r="CH4446">
        <v>540</v>
      </c>
      <c r="CI4446">
        <v>30770</v>
      </c>
      <c r="CJ4446" t="s">
        <v>106</v>
      </c>
      <c r="CK4446" t="s">
        <v>106</v>
      </c>
      <c r="CL4446">
        <v>15</v>
      </c>
      <c r="CM4446" t="s">
        <v>2963</v>
      </c>
      <c r="CO4446">
        <v>125269</v>
      </c>
      <c r="CQ4446">
        <v>0</v>
      </c>
      <c r="CR4446">
        <v>0</v>
      </c>
      <c r="CS4446">
        <v>0</v>
      </c>
      <c r="CY4446" t="s">
        <v>123</v>
      </c>
      <c r="CZ4446" t="s">
        <v>124</v>
      </c>
      <c r="DD4446" t="str" cm="1">
        <f t="array" ref="DD4446">TEXT(_xlfn.SEQUENCE(1, DATEDIF(AG4446, AH4446, "m") + 1, AG4446, 30), "YYYY-APMM")</f>
        <v>2013-AP10</v>
      </c>
      <c r="DN4446">
        <f t="shared" si="138"/>
        <v>224</v>
      </c>
      <c r="DO4446" t="str">
        <f t="shared" si="139"/>
        <v>CONCRETE MASON SK</v>
      </c>
    </row>
    <row r="4447" spans="1:119" x14ac:dyDescent="0.35">
      <c r="A4447" t="s">
        <v>105</v>
      </c>
      <c r="B4447">
        <v>503732</v>
      </c>
      <c r="C4447">
        <v>6359</v>
      </c>
      <c r="D4447">
        <v>125272</v>
      </c>
      <c r="E4447">
        <v>13662</v>
      </c>
      <c r="F4447">
        <v>0</v>
      </c>
      <c r="G4447" t="s">
        <v>106</v>
      </c>
      <c r="H4447" t="s">
        <v>106</v>
      </c>
      <c r="I4447" t="s">
        <v>106</v>
      </c>
      <c r="J4447" t="s">
        <v>107</v>
      </c>
      <c r="K4447" t="s">
        <v>108</v>
      </c>
      <c r="L4447" t="s">
        <v>109</v>
      </c>
      <c r="M4447" t="s">
        <v>110</v>
      </c>
      <c r="N4447" t="s">
        <v>9936</v>
      </c>
      <c r="O4447" t="s">
        <v>3164</v>
      </c>
      <c r="P4447">
        <v>8165</v>
      </c>
      <c r="Q4447">
        <v>32</v>
      </c>
      <c r="R4447">
        <v>0</v>
      </c>
      <c r="S4447">
        <v>200</v>
      </c>
      <c r="T4447">
        <v>0</v>
      </c>
      <c r="U4447">
        <v>16119.25</v>
      </c>
      <c r="V4447">
        <v>16119.25</v>
      </c>
      <c r="W4447">
        <v>200</v>
      </c>
      <c r="X4447">
        <v>0</v>
      </c>
      <c r="Y4447">
        <v>0</v>
      </c>
      <c r="Z4447">
        <v>0</v>
      </c>
      <c r="AD4447" s="1">
        <v>41589.333333333336</v>
      </c>
      <c r="AE4447" s="1">
        <v>41617.708333333336</v>
      </c>
      <c r="AG4447" s="1">
        <v>41584.333333333336</v>
      </c>
      <c r="AH4447" s="1">
        <v>41612.708333333336</v>
      </c>
      <c r="AI4447" s="1">
        <v>41584.333333333336</v>
      </c>
      <c r="AJ4447" s="1">
        <v>41612.708333333336</v>
      </c>
      <c r="AK4447" s="1">
        <v>41584.333333333336</v>
      </c>
      <c r="AL4447" s="1">
        <v>41612.708333333336</v>
      </c>
      <c r="AM4447" s="1">
        <v>41589.333333333336</v>
      </c>
      <c r="AN4447" s="1">
        <v>41617.708333333336</v>
      </c>
      <c r="AP4447" t="s">
        <v>113</v>
      </c>
      <c r="AU4447" t="s">
        <v>9937</v>
      </c>
      <c r="AY4447" t="s">
        <v>106</v>
      </c>
      <c r="AZ4447">
        <v>0</v>
      </c>
      <c r="BA4447">
        <v>0</v>
      </c>
      <c r="BD4447" s="3">
        <v>41321.662499999999</v>
      </c>
      <c r="BE4447" s="3">
        <v>41321.663888888892</v>
      </c>
      <c r="BF4447" t="s">
        <v>115</v>
      </c>
      <c r="BG4447" t="s">
        <v>115</v>
      </c>
      <c r="BH4447">
        <v>8149</v>
      </c>
      <c r="BM4447">
        <v>43420</v>
      </c>
      <c r="BR4447" t="s">
        <v>3122</v>
      </c>
      <c r="BS4447" t="s">
        <v>3123</v>
      </c>
      <c r="BU4447">
        <v>1</v>
      </c>
      <c r="BV4447" t="s">
        <v>118</v>
      </c>
      <c r="BX4447" t="s">
        <v>119</v>
      </c>
      <c r="BY4447" t="s">
        <v>119</v>
      </c>
      <c r="BZ4447" t="s">
        <v>119</v>
      </c>
      <c r="CA4447">
        <v>1</v>
      </c>
      <c r="CC4447" t="s">
        <v>120</v>
      </c>
      <c r="CH4447">
        <v>540</v>
      </c>
      <c r="CI4447">
        <v>30770</v>
      </c>
      <c r="CJ4447" t="s">
        <v>106</v>
      </c>
      <c r="CK4447" t="s">
        <v>106</v>
      </c>
      <c r="CL4447">
        <v>15</v>
      </c>
      <c r="CM4447" t="s">
        <v>2963</v>
      </c>
      <c r="CO4447">
        <v>125269</v>
      </c>
      <c r="CQ4447">
        <v>0</v>
      </c>
      <c r="CR4447">
        <v>0</v>
      </c>
      <c r="CS4447">
        <v>0</v>
      </c>
      <c r="CY4447" t="s">
        <v>123</v>
      </c>
      <c r="CZ4447" t="s">
        <v>124</v>
      </c>
      <c r="DD4447" t="str" cm="1">
        <f t="array" ref="DD4447">TEXT(_xlfn.SEQUENCE(1, DATEDIF(AG4447, AH4447, "m") + 1, AG4447, 30), "YYYY-APMM")</f>
        <v>2013-AP11</v>
      </c>
      <c r="DN4447">
        <f t="shared" si="138"/>
        <v>16119.25</v>
      </c>
      <c r="DO4447" t="str">
        <f t="shared" si="139"/>
        <v>STEEL FIXERS SK</v>
      </c>
    </row>
    <row r="4448" spans="1:119" x14ac:dyDescent="0.35">
      <c r="A4448" t="s">
        <v>105</v>
      </c>
      <c r="B4448">
        <v>503733</v>
      </c>
      <c r="C4448">
        <v>6359</v>
      </c>
      <c r="D4448">
        <v>125272</v>
      </c>
      <c r="E4448">
        <v>13662</v>
      </c>
      <c r="F4448">
        <v>0</v>
      </c>
      <c r="G4448" t="s">
        <v>106</v>
      </c>
      <c r="H4448" t="s">
        <v>106</v>
      </c>
      <c r="I4448" t="s">
        <v>106</v>
      </c>
      <c r="J4448" t="s">
        <v>107</v>
      </c>
      <c r="K4448" t="s">
        <v>108</v>
      </c>
      <c r="L4448" t="s">
        <v>109</v>
      </c>
      <c r="M4448" t="s">
        <v>110</v>
      </c>
      <c r="N4448" t="s">
        <v>9938</v>
      </c>
      <c r="O4448" t="s">
        <v>3167</v>
      </c>
      <c r="P4448">
        <v>8167</v>
      </c>
      <c r="Q4448">
        <v>32</v>
      </c>
      <c r="R4448">
        <v>0</v>
      </c>
      <c r="S4448">
        <v>112</v>
      </c>
      <c r="T4448">
        <v>0</v>
      </c>
      <c r="U4448">
        <v>1141</v>
      </c>
      <c r="V4448">
        <v>1141</v>
      </c>
      <c r="W4448">
        <v>112</v>
      </c>
      <c r="X4448">
        <v>0</v>
      </c>
      <c r="Y4448">
        <v>0</v>
      </c>
      <c r="Z4448">
        <v>0</v>
      </c>
      <c r="AD4448" s="1">
        <v>41605.333333333336</v>
      </c>
      <c r="AE4448" s="1">
        <v>41620.708333333336</v>
      </c>
      <c r="AG4448" s="1">
        <v>41601.333333333336</v>
      </c>
      <c r="AH4448" s="1">
        <v>41616.708333333336</v>
      </c>
      <c r="AI4448" s="1">
        <v>41601.333333333336</v>
      </c>
      <c r="AJ4448" s="1">
        <v>41616.708333333336</v>
      </c>
      <c r="AK4448" s="1">
        <v>41601.333333333336</v>
      </c>
      <c r="AL4448" s="1">
        <v>41616.708333333336</v>
      </c>
      <c r="AM4448" s="1">
        <v>41605.333333333336</v>
      </c>
      <c r="AN4448" s="1">
        <v>41620.708333333336</v>
      </c>
      <c r="AP4448" t="s">
        <v>113</v>
      </c>
      <c r="AU4448" t="s">
        <v>9939</v>
      </c>
      <c r="AY4448" t="s">
        <v>106</v>
      </c>
      <c r="AZ4448">
        <v>0</v>
      </c>
      <c r="BA4448">
        <v>0</v>
      </c>
      <c r="BD4448" s="3">
        <v>41321.662499999999</v>
      </c>
      <c r="BE4448" s="3">
        <v>41321.663888888892</v>
      </c>
      <c r="BF4448" t="s">
        <v>115</v>
      </c>
      <c r="BG4448" t="s">
        <v>115</v>
      </c>
      <c r="BH4448">
        <v>8149</v>
      </c>
      <c r="BM4448">
        <v>43440</v>
      </c>
      <c r="BR4448" t="s">
        <v>3145</v>
      </c>
      <c r="BS4448" t="s">
        <v>3146</v>
      </c>
      <c r="BU4448">
        <v>1</v>
      </c>
      <c r="BV4448" t="s">
        <v>118</v>
      </c>
      <c r="BX4448" t="s">
        <v>119</v>
      </c>
      <c r="BY4448" t="s">
        <v>119</v>
      </c>
      <c r="BZ4448" t="s">
        <v>119</v>
      </c>
      <c r="CA4448">
        <v>1</v>
      </c>
      <c r="CC4448" t="s">
        <v>120</v>
      </c>
      <c r="CH4448">
        <v>540</v>
      </c>
      <c r="CI4448">
        <v>30770</v>
      </c>
      <c r="CJ4448" t="s">
        <v>106</v>
      </c>
      <c r="CK4448" t="s">
        <v>106</v>
      </c>
      <c r="CL4448">
        <v>15</v>
      </c>
      <c r="CM4448" t="s">
        <v>2963</v>
      </c>
      <c r="CO4448">
        <v>125269</v>
      </c>
      <c r="CQ4448">
        <v>0</v>
      </c>
      <c r="CR4448">
        <v>0</v>
      </c>
      <c r="CS4448">
        <v>0</v>
      </c>
      <c r="CY4448" t="s">
        <v>123</v>
      </c>
      <c r="CZ4448" t="s">
        <v>124</v>
      </c>
      <c r="DD4448" t="str" cm="1">
        <f t="array" ref="DD4448">TEXT(_xlfn.SEQUENCE(1, DATEDIF(AG4448, AH4448, "m") + 1, AG4448, 30), "YYYY-APMM")</f>
        <v>2013-AP11</v>
      </c>
      <c r="DN4448">
        <f t="shared" si="138"/>
        <v>1141</v>
      </c>
      <c r="DO4448" t="str">
        <f t="shared" si="139"/>
        <v>CONCRETE MASON SK</v>
      </c>
    </row>
    <row r="4449" spans="1:119" x14ac:dyDescent="0.35">
      <c r="A4449" t="s">
        <v>105</v>
      </c>
      <c r="B4449">
        <v>503734</v>
      </c>
      <c r="C4449">
        <v>6359</v>
      </c>
      <c r="D4449">
        <v>125275</v>
      </c>
      <c r="E4449">
        <v>13662</v>
      </c>
      <c r="F4449">
        <v>0</v>
      </c>
      <c r="G4449" t="s">
        <v>106</v>
      </c>
      <c r="H4449" t="s">
        <v>106</v>
      </c>
      <c r="I4449" t="s">
        <v>106</v>
      </c>
      <c r="J4449" t="s">
        <v>107</v>
      </c>
      <c r="K4449" t="s">
        <v>108</v>
      </c>
      <c r="L4449" t="s">
        <v>109</v>
      </c>
      <c r="M4449" t="s">
        <v>110</v>
      </c>
      <c r="N4449" t="s">
        <v>9940</v>
      </c>
      <c r="O4449" t="s">
        <v>2846</v>
      </c>
      <c r="P4449">
        <v>8169</v>
      </c>
      <c r="Q4449">
        <v>376</v>
      </c>
      <c r="R4449">
        <v>0</v>
      </c>
      <c r="S4449">
        <v>200</v>
      </c>
      <c r="T4449">
        <v>0</v>
      </c>
      <c r="U4449">
        <v>14275</v>
      </c>
      <c r="V4449">
        <v>14275</v>
      </c>
      <c r="W4449">
        <v>200</v>
      </c>
      <c r="X4449">
        <v>0</v>
      </c>
      <c r="Y4449">
        <v>0</v>
      </c>
      <c r="Z4449">
        <v>0</v>
      </c>
      <c r="AD4449" s="1">
        <v>41723.333333333336</v>
      </c>
      <c r="AE4449" s="1">
        <v>41751.708333333336</v>
      </c>
      <c r="AG4449" s="1">
        <v>41667.333333333336</v>
      </c>
      <c r="AH4449" s="1">
        <v>41696.708333333336</v>
      </c>
      <c r="AI4449" s="1">
        <v>41667.333333333336</v>
      </c>
      <c r="AJ4449" s="1">
        <v>41696.708333333336</v>
      </c>
      <c r="AK4449" s="1">
        <v>41667.333333333336</v>
      </c>
      <c r="AL4449" s="1">
        <v>41696.708333333336</v>
      </c>
      <c r="AM4449" s="1">
        <v>41723.333333333336</v>
      </c>
      <c r="AN4449" s="1">
        <v>41751.708333333336</v>
      </c>
      <c r="AP4449" t="s">
        <v>113</v>
      </c>
      <c r="AU4449" t="s">
        <v>9941</v>
      </c>
      <c r="AY4449" t="s">
        <v>106</v>
      </c>
      <c r="AZ4449">
        <v>0</v>
      </c>
      <c r="BA4449">
        <v>0</v>
      </c>
      <c r="BD4449" s="3">
        <v>41321.662499999999</v>
      </c>
      <c r="BE4449" s="3">
        <v>41321.663888888892</v>
      </c>
      <c r="BF4449" t="s">
        <v>115</v>
      </c>
      <c r="BG4449" t="s">
        <v>115</v>
      </c>
      <c r="BH4449">
        <v>8149</v>
      </c>
      <c r="BM4449">
        <v>43460</v>
      </c>
      <c r="BR4449" t="s">
        <v>2848</v>
      </c>
      <c r="BS4449" t="s">
        <v>2849</v>
      </c>
      <c r="BU4449">
        <v>1</v>
      </c>
      <c r="BV4449" t="s">
        <v>118</v>
      </c>
      <c r="BX4449" t="s">
        <v>119</v>
      </c>
      <c r="BY4449" t="s">
        <v>119</v>
      </c>
      <c r="BZ4449" t="s">
        <v>119</v>
      </c>
      <c r="CA4449">
        <v>1</v>
      </c>
      <c r="CC4449" t="s">
        <v>120</v>
      </c>
      <c r="CH4449">
        <v>540</v>
      </c>
      <c r="CI4449">
        <v>30860</v>
      </c>
      <c r="CJ4449" t="s">
        <v>106</v>
      </c>
      <c r="CK4449" t="s">
        <v>106</v>
      </c>
      <c r="CL4449">
        <v>15</v>
      </c>
      <c r="CM4449" t="s">
        <v>2850</v>
      </c>
      <c r="CO4449">
        <v>125274</v>
      </c>
      <c r="CQ4449">
        <v>0</v>
      </c>
      <c r="CR4449">
        <v>0</v>
      </c>
      <c r="CS4449">
        <v>0</v>
      </c>
      <c r="CY4449" t="s">
        <v>123</v>
      </c>
      <c r="CZ4449" t="s">
        <v>124</v>
      </c>
      <c r="DD4449" t="str" cm="1">
        <f t="array" ref="DD4449">TEXT(_xlfn.SEQUENCE(1, DATEDIF(AG4449, AH4449, "m") + 1, AG4449, 30), "YYYY-APMM")</f>
        <v>2014-AP01</v>
      </c>
      <c r="DN4449">
        <f t="shared" si="138"/>
        <v>14275</v>
      </c>
      <c r="DO4449" t="str">
        <f t="shared" si="139"/>
        <v>PLASTER MASON SK</v>
      </c>
    </row>
    <row r="4450" spans="1:119" x14ac:dyDescent="0.35">
      <c r="A4450" t="s">
        <v>105</v>
      </c>
      <c r="B4450">
        <v>503735</v>
      </c>
      <c r="C4450">
        <v>6359</v>
      </c>
      <c r="D4450">
        <v>125275</v>
      </c>
      <c r="E4450">
        <v>13662</v>
      </c>
      <c r="F4450">
        <v>0</v>
      </c>
      <c r="G4450" t="s">
        <v>106</v>
      </c>
      <c r="H4450" t="s">
        <v>106</v>
      </c>
      <c r="I4450" t="s">
        <v>106</v>
      </c>
      <c r="J4450" t="s">
        <v>107</v>
      </c>
      <c r="K4450" t="s">
        <v>108</v>
      </c>
      <c r="L4450" t="s">
        <v>109</v>
      </c>
      <c r="M4450" t="s">
        <v>110</v>
      </c>
      <c r="N4450" t="s">
        <v>9942</v>
      </c>
      <c r="O4450" t="s">
        <v>2852</v>
      </c>
      <c r="P4450">
        <v>8170</v>
      </c>
      <c r="Q4450">
        <v>392</v>
      </c>
      <c r="R4450">
        <v>0</v>
      </c>
      <c r="S4450">
        <v>160</v>
      </c>
      <c r="T4450">
        <v>0</v>
      </c>
      <c r="U4450">
        <v>990</v>
      </c>
      <c r="V4450">
        <v>990</v>
      </c>
      <c r="W4450">
        <v>160</v>
      </c>
      <c r="X4450">
        <v>0</v>
      </c>
      <c r="Y4450">
        <v>0</v>
      </c>
      <c r="Z4450">
        <v>0</v>
      </c>
      <c r="AD4450" s="1">
        <v>41743.333333333336</v>
      </c>
      <c r="AE4450" s="1">
        <v>41765.708333333336</v>
      </c>
      <c r="AG4450" s="1">
        <v>41686.333333333336</v>
      </c>
      <c r="AH4450" s="1">
        <v>41708.708333333336</v>
      </c>
      <c r="AI4450" s="1">
        <v>41686.333333333336</v>
      </c>
      <c r="AJ4450" s="1">
        <v>41708.708333333336</v>
      </c>
      <c r="AK4450" s="1">
        <v>41686.333333333336</v>
      </c>
      <c r="AL4450" s="1">
        <v>41708.708333333336</v>
      </c>
      <c r="AM4450" s="1">
        <v>41743.333333333336</v>
      </c>
      <c r="AN4450" s="1">
        <v>41765.708333333336</v>
      </c>
      <c r="AP4450" t="s">
        <v>113</v>
      </c>
      <c r="AU4450" t="s">
        <v>9943</v>
      </c>
      <c r="AY4450" t="s">
        <v>106</v>
      </c>
      <c r="AZ4450">
        <v>0</v>
      </c>
      <c r="BA4450">
        <v>0</v>
      </c>
      <c r="BD4450" s="3">
        <v>41321.662499999999</v>
      </c>
      <c r="BE4450" s="3">
        <v>41321.663888888892</v>
      </c>
      <c r="BF4450" t="s">
        <v>115</v>
      </c>
      <c r="BG4450" t="s">
        <v>115</v>
      </c>
      <c r="BH4450">
        <v>8149</v>
      </c>
      <c r="BM4450">
        <v>43470</v>
      </c>
      <c r="BR4450" t="s">
        <v>2854</v>
      </c>
      <c r="BS4450" t="s">
        <v>2855</v>
      </c>
      <c r="BU4450">
        <v>1</v>
      </c>
      <c r="BV4450" t="s">
        <v>118</v>
      </c>
      <c r="BX4450" t="s">
        <v>119</v>
      </c>
      <c r="BY4450" t="s">
        <v>119</v>
      </c>
      <c r="BZ4450" t="s">
        <v>119</v>
      </c>
      <c r="CA4450">
        <v>1</v>
      </c>
      <c r="CC4450" t="s">
        <v>120</v>
      </c>
      <c r="CH4450">
        <v>540</v>
      </c>
      <c r="CI4450">
        <v>30860</v>
      </c>
      <c r="CJ4450" t="s">
        <v>106</v>
      </c>
      <c r="CK4450" t="s">
        <v>106</v>
      </c>
      <c r="CL4450">
        <v>15</v>
      </c>
      <c r="CM4450" t="s">
        <v>2850</v>
      </c>
      <c r="CO4450">
        <v>125274</v>
      </c>
      <c r="CQ4450">
        <v>0</v>
      </c>
      <c r="CR4450">
        <v>0</v>
      </c>
      <c r="CS4450">
        <v>0</v>
      </c>
      <c r="CY4450" t="s">
        <v>123</v>
      </c>
      <c r="CZ4450" t="s">
        <v>124</v>
      </c>
      <c r="DD4450" t="str" cm="1">
        <f t="array" ref="DD4450">TEXT(_xlfn.SEQUENCE(1, DATEDIF(AG4450, AH4450, "m") + 1, AG4450, 30), "YYYY-APMM")</f>
        <v>2014-AP02</v>
      </c>
      <c r="DN4450">
        <f t="shared" si="138"/>
        <v>990</v>
      </c>
      <c r="DO4450" t="str">
        <f t="shared" si="139"/>
        <v>TILE MASON SK</v>
      </c>
    </row>
    <row r="4451" spans="1:119" x14ac:dyDescent="0.35">
      <c r="A4451" t="s">
        <v>105</v>
      </c>
      <c r="B4451">
        <v>503736</v>
      </c>
      <c r="C4451">
        <v>6359</v>
      </c>
      <c r="D4451">
        <v>125275</v>
      </c>
      <c r="E4451">
        <v>13662</v>
      </c>
      <c r="F4451">
        <v>0</v>
      </c>
      <c r="G4451" t="s">
        <v>106</v>
      </c>
      <c r="H4451" t="s">
        <v>106</v>
      </c>
      <c r="I4451" t="s">
        <v>106</v>
      </c>
      <c r="J4451" t="s">
        <v>107</v>
      </c>
      <c r="K4451" t="s">
        <v>108</v>
      </c>
      <c r="L4451" t="s">
        <v>109</v>
      </c>
      <c r="M4451" t="s">
        <v>110</v>
      </c>
      <c r="N4451" t="s">
        <v>9944</v>
      </c>
      <c r="O4451" t="s">
        <v>2860</v>
      </c>
      <c r="P4451">
        <v>8178</v>
      </c>
      <c r="Q4451">
        <v>392</v>
      </c>
      <c r="R4451">
        <v>40</v>
      </c>
      <c r="S4451">
        <v>160</v>
      </c>
      <c r="T4451">
        <v>0</v>
      </c>
      <c r="U4451">
        <v>3784</v>
      </c>
      <c r="V4451">
        <v>3784</v>
      </c>
      <c r="W4451">
        <v>160</v>
      </c>
      <c r="X4451">
        <v>0</v>
      </c>
      <c r="Y4451">
        <v>0</v>
      </c>
      <c r="Z4451">
        <v>0</v>
      </c>
      <c r="AD4451" s="1">
        <v>41755.333333333336</v>
      </c>
      <c r="AE4451" s="1">
        <v>41777.708333333336</v>
      </c>
      <c r="AG4451" s="1">
        <v>41697.333333333336</v>
      </c>
      <c r="AH4451" s="1">
        <v>41720.708333333336</v>
      </c>
      <c r="AI4451" s="1">
        <v>41697.333333333336</v>
      </c>
      <c r="AJ4451" s="1">
        <v>41720.708333333336</v>
      </c>
      <c r="AK4451" s="1">
        <v>41697.333333333336</v>
      </c>
      <c r="AL4451" s="1">
        <v>41720.708333333336</v>
      </c>
      <c r="AM4451" s="1">
        <v>41755.333333333336</v>
      </c>
      <c r="AN4451" s="1">
        <v>41777.708333333336</v>
      </c>
      <c r="AP4451" t="s">
        <v>113</v>
      </c>
      <c r="AU4451" t="s">
        <v>9945</v>
      </c>
      <c r="AY4451" t="s">
        <v>106</v>
      </c>
      <c r="AZ4451">
        <v>0</v>
      </c>
      <c r="BA4451">
        <v>0</v>
      </c>
      <c r="BD4451" s="3">
        <v>41321.662499999999</v>
      </c>
      <c r="BE4451" s="3">
        <v>41321.663888888892</v>
      </c>
      <c r="BF4451" t="s">
        <v>115</v>
      </c>
      <c r="BG4451" t="s">
        <v>115</v>
      </c>
      <c r="BH4451">
        <v>8149</v>
      </c>
      <c r="BM4451">
        <v>43550</v>
      </c>
      <c r="BR4451" t="s">
        <v>116</v>
      </c>
      <c r="BS4451" t="s">
        <v>117</v>
      </c>
      <c r="BU4451">
        <v>1</v>
      </c>
      <c r="BV4451" t="s">
        <v>118</v>
      </c>
      <c r="BX4451" t="s">
        <v>119</v>
      </c>
      <c r="BY4451" t="s">
        <v>119</v>
      </c>
      <c r="BZ4451" t="s">
        <v>119</v>
      </c>
      <c r="CA4451">
        <v>1</v>
      </c>
      <c r="CC4451" t="s">
        <v>120</v>
      </c>
      <c r="CH4451">
        <v>540</v>
      </c>
      <c r="CI4451">
        <v>30860</v>
      </c>
      <c r="CJ4451" t="s">
        <v>106</v>
      </c>
      <c r="CK4451" t="s">
        <v>106</v>
      </c>
      <c r="CL4451">
        <v>15</v>
      </c>
      <c r="CM4451" t="s">
        <v>2850</v>
      </c>
      <c r="CO4451">
        <v>125274</v>
      </c>
      <c r="CQ4451">
        <v>0</v>
      </c>
      <c r="CR4451">
        <v>0</v>
      </c>
      <c r="CS4451">
        <v>0</v>
      </c>
      <c r="CY4451" t="s">
        <v>123</v>
      </c>
      <c r="CZ4451" t="s">
        <v>124</v>
      </c>
      <c r="DD4451" t="str" cm="1">
        <f t="array" ref="DD4451">TEXT(_xlfn.SEQUENCE(1, DATEDIF(AG4451, AH4451, "m") + 1, AG4451, 30), "YYYY-APMM")</f>
        <v>2014-AP02</v>
      </c>
      <c r="DN4451">
        <f t="shared" si="138"/>
        <v>3784</v>
      </c>
      <c r="DO4451" t="str">
        <f t="shared" si="139"/>
        <v>LABOR- SUBCONTRACTOR</v>
      </c>
    </row>
    <row r="4452" spans="1:119" x14ac:dyDescent="0.35">
      <c r="A4452" t="s">
        <v>105</v>
      </c>
      <c r="B4452">
        <v>503737</v>
      </c>
      <c r="C4452">
        <v>6359</v>
      </c>
      <c r="D4452">
        <v>125276</v>
      </c>
      <c r="E4452">
        <v>13662</v>
      </c>
      <c r="F4452">
        <v>0</v>
      </c>
      <c r="G4452" t="s">
        <v>106</v>
      </c>
      <c r="H4452" t="s">
        <v>106</v>
      </c>
      <c r="I4452" t="s">
        <v>106</v>
      </c>
      <c r="J4452" t="s">
        <v>107</v>
      </c>
      <c r="K4452" t="s">
        <v>108</v>
      </c>
      <c r="L4452" t="s">
        <v>109</v>
      </c>
      <c r="M4452" t="s">
        <v>110</v>
      </c>
      <c r="N4452" t="s">
        <v>9946</v>
      </c>
      <c r="O4452" t="s">
        <v>2863</v>
      </c>
      <c r="P4452">
        <v>8164</v>
      </c>
      <c r="Q4452">
        <v>168</v>
      </c>
      <c r="R4452">
        <v>0</v>
      </c>
      <c r="S4452">
        <v>200</v>
      </c>
      <c r="T4452">
        <v>0</v>
      </c>
      <c r="U4452">
        <v>800</v>
      </c>
      <c r="V4452">
        <v>800</v>
      </c>
      <c r="W4452">
        <v>200</v>
      </c>
      <c r="X4452">
        <v>0</v>
      </c>
      <c r="Y4452">
        <v>0</v>
      </c>
      <c r="Z4452">
        <v>0</v>
      </c>
      <c r="AD4452" s="1">
        <v>41707.333333333336</v>
      </c>
      <c r="AE4452" s="1">
        <v>41735.708333333336</v>
      </c>
      <c r="AG4452" s="1">
        <v>41682.333333333336</v>
      </c>
      <c r="AH4452" s="1">
        <v>41710.708333333336</v>
      </c>
      <c r="AI4452" s="1">
        <v>41682.333333333336</v>
      </c>
      <c r="AJ4452" s="1">
        <v>41710.708333333336</v>
      </c>
      <c r="AK4452" s="1">
        <v>41682.333333333336</v>
      </c>
      <c r="AL4452" s="1">
        <v>41710.708333333336</v>
      </c>
      <c r="AM4452" s="1">
        <v>41707.333333333336</v>
      </c>
      <c r="AN4452" s="1">
        <v>41735.708333333336</v>
      </c>
      <c r="AP4452" t="s">
        <v>113</v>
      </c>
      <c r="AU4452" t="s">
        <v>9947</v>
      </c>
      <c r="AY4452" t="s">
        <v>106</v>
      </c>
      <c r="AZ4452">
        <v>0</v>
      </c>
      <c r="BA4452">
        <v>0</v>
      </c>
      <c r="BD4452" s="3">
        <v>41321.662499999999</v>
      </c>
      <c r="BE4452" s="3">
        <v>41321.663888888892</v>
      </c>
      <c r="BF4452" t="s">
        <v>115</v>
      </c>
      <c r="BG4452" t="s">
        <v>115</v>
      </c>
      <c r="BH4452">
        <v>8149</v>
      </c>
      <c r="BM4452">
        <v>43410</v>
      </c>
      <c r="BR4452" t="s">
        <v>2865</v>
      </c>
      <c r="BS4452" t="s">
        <v>2866</v>
      </c>
      <c r="BU4452">
        <v>1</v>
      </c>
      <c r="BV4452" t="s">
        <v>118</v>
      </c>
      <c r="BX4452" t="s">
        <v>119</v>
      </c>
      <c r="BY4452" t="s">
        <v>119</v>
      </c>
      <c r="BZ4452" t="s">
        <v>119</v>
      </c>
      <c r="CA4452">
        <v>1</v>
      </c>
      <c r="CC4452" t="s">
        <v>120</v>
      </c>
      <c r="CH4452">
        <v>540</v>
      </c>
      <c r="CI4452">
        <v>30850</v>
      </c>
      <c r="CJ4452" t="s">
        <v>106</v>
      </c>
      <c r="CK4452" t="s">
        <v>106</v>
      </c>
      <c r="CL4452">
        <v>10</v>
      </c>
      <c r="CM4452" t="s">
        <v>2867</v>
      </c>
      <c r="CO4452">
        <v>125274</v>
      </c>
      <c r="CQ4452">
        <v>0</v>
      </c>
      <c r="CR4452">
        <v>0</v>
      </c>
      <c r="CS4452">
        <v>0</v>
      </c>
      <c r="CY4452" t="s">
        <v>123</v>
      </c>
      <c r="CZ4452" t="s">
        <v>124</v>
      </c>
      <c r="DD4452" t="str" cm="1">
        <f t="array" ref="DD4452:DE4452">TEXT(_xlfn.SEQUENCE(1, DATEDIF(AG4452, AH4452, "m") + 1, AG4452, 30), "YYYY-APMM")</f>
        <v>2014-AP02</v>
      </c>
      <c r="DE4452" t="str">
        <v>2014-AP03</v>
      </c>
      <c r="DN4452">
        <f t="shared" si="138"/>
        <v>400</v>
      </c>
      <c r="DO4452" t="str">
        <f t="shared" si="139"/>
        <v>SCREED MASON SK</v>
      </c>
    </row>
    <row r="4453" spans="1:119" x14ac:dyDescent="0.35">
      <c r="A4453" t="s">
        <v>105</v>
      </c>
      <c r="B4453">
        <v>503738</v>
      </c>
      <c r="C4453">
        <v>6359</v>
      </c>
      <c r="D4453">
        <v>125276</v>
      </c>
      <c r="E4453">
        <v>13662</v>
      </c>
      <c r="F4453">
        <v>0</v>
      </c>
      <c r="G4453" t="s">
        <v>106</v>
      </c>
      <c r="H4453" t="s">
        <v>106</v>
      </c>
      <c r="I4453" t="s">
        <v>106</v>
      </c>
      <c r="J4453" t="s">
        <v>107</v>
      </c>
      <c r="K4453" t="s">
        <v>108</v>
      </c>
      <c r="L4453" t="s">
        <v>109</v>
      </c>
      <c r="M4453" t="s">
        <v>110</v>
      </c>
      <c r="N4453" t="s">
        <v>9948</v>
      </c>
      <c r="O4453" t="s">
        <v>2869</v>
      </c>
      <c r="P4453">
        <v>8178</v>
      </c>
      <c r="Q4453">
        <v>168</v>
      </c>
      <c r="R4453">
        <v>0</v>
      </c>
      <c r="S4453">
        <v>200</v>
      </c>
      <c r="T4453">
        <v>0</v>
      </c>
      <c r="U4453">
        <v>1138.5</v>
      </c>
      <c r="V4453">
        <v>1138.5</v>
      </c>
      <c r="W4453">
        <v>200</v>
      </c>
      <c r="X4453">
        <v>0</v>
      </c>
      <c r="Y4453">
        <v>0</v>
      </c>
      <c r="Z4453">
        <v>0</v>
      </c>
      <c r="AD4453" s="1">
        <v>41710.333333333336</v>
      </c>
      <c r="AE4453" s="1">
        <v>41738.708333333336</v>
      </c>
      <c r="AG4453" s="1">
        <v>41686.333333333336</v>
      </c>
      <c r="AH4453" s="1">
        <v>41714.708333333336</v>
      </c>
      <c r="AI4453" s="1">
        <v>41686.333333333336</v>
      </c>
      <c r="AJ4453" s="1">
        <v>41714.708333333336</v>
      </c>
      <c r="AK4453" s="1">
        <v>41686.333333333336</v>
      </c>
      <c r="AL4453" s="1">
        <v>41714.708333333336</v>
      </c>
      <c r="AM4453" s="1">
        <v>41710.333333333336</v>
      </c>
      <c r="AN4453" s="1">
        <v>41738.708333333336</v>
      </c>
      <c r="AP4453" t="s">
        <v>113</v>
      </c>
      <c r="AU4453" t="s">
        <v>9949</v>
      </c>
      <c r="AY4453" t="s">
        <v>106</v>
      </c>
      <c r="AZ4453">
        <v>0</v>
      </c>
      <c r="BA4453">
        <v>0</v>
      </c>
      <c r="BD4453" s="3">
        <v>41321.662499999999</v>
      </c>
      <c r="BE4453" s="3">
        <v>41321.663888888892</v>
      </c>
      <c r="BF4453" t="s">
        <v>115</v>
      </c>
      <c r="BG4453" t="s">
        <v>115</v>
      </c>
      <c r="BH4453">
        <v>8149</v>
      </c>
      <c r="BM4453">
        <v>43550</v>
      </c>
      <c r="BR4453" t="s">
        <v>116</v>
      </c>
      <c r="BS4453" t="s">
        <v>117</v>
      </c>
      <c r="BU4453">
        <v>1</v>
      </c>
      <c r="BV4453" t="s">
        <v>118</v>
      </c>
      <c r="BX4453" t="s">
        <v>119</v>
      </c>
      <c r="BY4453" t="s">
        <v>119</v>
      </c>
      <c r="BZ4453" t="s">
        <v>119</v>
      </c>
      <c r="CA4453">
        <v>1</v>
      </c>
      <c r="CC4453" t="s">
        <v>120</v>
      </c>
      <c r="CH4453">
        <v>540</v>
      </c>
      <c r="CI4453">
        <v>30850</v>
      </c>
      <c r="CJ4453" t="s">
        <v>106</v>
      </c>
      <c r="CK4453" t="s">
        <v>106</v>
      </c>
      <c r="CL4453">
        <v>10</v>
      </c>
      <c r="CM4453" t="s">
        <v>2867</v>
      </c>
      <c r="CO4453">
        <v>125274</v>
      </c>
      <c r="CQ4453">
        <v>0</v>
      </c>
      <c r="CR4453">
        <v>0</v>
      </c>
      <c r="CS4453">
        <v>0</v>
      </c>
      <c r="CY4453" t="s">
        <v>123</v>
      </c>
      <c r="CZ4453" t="s">
        <v>124</v>
      </c>
      <c r="DD4453" t="str" cm="1">
        <f t="array" ref="DD4453:DE4453">TEXT(_xlfn.SEQUENCE(1, DATEDIF(AG4453, AH4453, "m") + 1, AG4453, 30), "YYYY-APMM")</f>
        <v>2014-AP02</v>
      </c>
      <c r="DE4453" t="str">
        <v>2014-AP03</v>
      </c>
      <c r="DN4453">
        <f t="shared" si="138"/>
        <v>569.25</v>
      </c>
      <c r="DO4453" t="str">
        <f t="shared" si="139"/>
        <v>LABOR- SUBCONTRACTOR</v>
      </c>
    </row>
    <row r="4454" spans="1:119" x14ac:dyDescent="0.35">
      <c r="A4454" t="s">
        <v>105</v>
      </c>
      <c r="B4454">
        <v>503739</v>
      </c>
      <c r="C4454">
        <v>6359</v>
      </c>
      <c r="D4454">
        <v>125276</v>
      </c>
      <c r="E4454">
        <v>13662</v>
      </c>
      <c r="F4454">
        <v>0</v>
      </c>
      <c r="G4454" t="s">
        <v>106</v>
      </c>
      <c r="H4454" t="s">
        <v>106</v>
      </c>
      <c r="I4454" t="s">
        <v>106</v>
      </c>
      <c r="J4454" t="s">
        <v>107</v>
      </c>
      <c r="K4454" t="s">
        <v>108</v>
      </c>
      <c r="L4454" t="s">
        <v>109</v>
      </c>
      <c r="M4454" t="s">
        <v>110</v>
      </c>
      <c r="N4454" t="s">
        <v>9950</v>
      </c>
      <c r="O4454" t="s">
        <v>2872</v>
      </c>
      <c r="P4454">
        <v>8178</v>
      </c>
      <c r="Q4454">
        <v>168</v>
      </c>
      <c r="R4454">
        <v>0</v>
      </c>
      <c r="S4454">
        <v>200</v>
      </c>
      <c r="T4454">
        <v>0</v>
      </c>
      <c r="U4454">
        <v>1408</v>
      </c>
      <c r="V4454">
        <v>1408</v>
      </c>
      <c r="W4454">
        <v>200</v>
      </c>
      <c r="X4454">
        <v>0</v>
      </c>
      <c r="Y4454">
        <v>0</v>
      </c>
      <c r="Z4454">
        <v>0</v>
      </c>
      <c r="AD4454" s="1">
        <v>41715.333333333336</v>
      </c>
      <c r="AE4454" s="1">
        <v>41743.708333333336</v>
      </c>
      <c r="AG4454" s="1">
        <v>41690.333333333336</v>
      </c>
      <c r="AH4454" s="1">
        <v>41718.708333333336</v>
      </c>
      <c r="AI4454" s="1">
        <v>41690.333333333336</v>
      </c>
      <c r="AJ4454" s="1">
        <v>41718.708333333336</v>
      </c>
      <c r="AK4454" s="1">
        <v>41690.333333333336</v>
      </c>
      <c r="AL4454" s="1">
        <v>41718.708333333336</v>
      </c>
      <c r="AM4454" s="1">
        <v>41715.333333333336</v>
      </c>
      <c r="AN4454" s="1">
        <v>41743.708333333336</v>
      </c>
      <c r="AP4454" t="s">
        <v>113</v>
      </c>
      <c r="AU4454" t="s">
        <v>9951</v>
      </c>
      <c r="AY4454" t="s">
        <v>106</v>
      </c>
      <c r="AZ4454">
        <v>0</v>
      </c>
      <c r="BA4454">
        <v>0</v>
      </c>
      <c r="BD4454" s="3">
        <v>41321.662499999999</v>
      </c>
      <c r="BE4454" s="3">
        <v>41321.663888888892</v>
      </c>
      <c r="BF4454" t="s">
        <v>115</v>
      </c>
      <c r="BG4454" t="s">
        <v>115</v>
      </c>
      <c r="BH4454">
        <v>8149</v>
      </c>
      <c r="BM4454">
        <v>43550</v>
      </c>
      <c r="BR4454" t="s">
        <v>116</v>
      </c>
      <c r="BS4454" t="s">
        <v>117</v>
      </c>
      <c r="BU4454">
        <v>1</v>
      </c>
      <c r="BV4454" t="s">
        <v>118</v>
      </c>
      <c r="BX4454" t="s">
        <v>119</v>
      </c>
      <c r="BY4454" t="s">
        <v>119</v>
      </c>
      <c r="BZ4454" t="s">
        <v>119</v>
      </c>
      <c r="CA4454">
        <v>1</v>
      </c>
      <c r="CC4454" t="s">
        <v>120</v>
      </c>
      <c r="CH4454">
        <v>540</v>
      </c>
      <c r="CI4454">
        <v>30850</v>
      </c>
      <c r="CJ4454" t="s">
        <v>106</v>
      </c>
      <c r="CK4454" t="s">
        <v>106</v>
      </c>
      <c r="CL4454">
        <v>10</v>
      </c>
      <c r="CM4454" t="s">
        <v>2867</v>
      </c>
      <c r="CO4454">
        <v>125274</v>
      </c>
      <c r="CQ4454">
        <v>0</v>
      </c>
      <c r="CR4454">
        <v>0</v>
      </c>
      <c r="CS4454">
        <v>0</v>
      </c>
      <c r="CY4454" t="s">
        <v>123</v>
      </c>
      <c r="CZ4454" t="s">
        <v>124</v>
      </c>
      <c r="DD4454" t="str" cm="1">
        <f t="array" ref="DD4454:DE4454">TEXT(_xlfn.SEQUENCE(1, DATEDIF(AG4454, AH4454, "m") + 1, AG4454, 30), "YYYY-APMM")</f>
        <v>2014-AP02</v>
      </c>
      <c r="DE4454" t="str">
        <v>2014-AP03</v>
      </c>
      <c r="DN4454">
        <f t="shared" si="138"/>
        <v>704</v>
      </c>
      <c r="DO4454" t="str">
        <f t="shared" si="139"/>
        <v>LABOR- SUBCONTRACTOR</v>
      </c>
    </row>
    <row r="4455" spans="1:119" x14ac:dyDescent="0.35">
      <c r="A4455" t="s">
        <v>105</v>
      </c>
      <c r="B4455">
        <v>503740</v>
      </c>
      <c r="C4455">
        <v>6359</v>
      </c>
      <c r="D4455">
        <v>125276</v>
      </c>
      <c r="E4455">
        <v>13662</v>
      </c>
      <c r="F4455">
        <v>0</v>
      </c>
      <c r="G4455" t="s">
        <v>106</v>
      </c>
      <c r="H4455" t="s">
        <v>106</v>
      </c>
      <c r="I4455" t="s">
        <v>106</v>
      </c>
      <c r="J4455" t="s">
        <v>107</v>
      </c>
      <c r="K4455" t="s">
        <v>108</v>
      </c>
      <c r="L4455" t="s">
        <v>109</v>
      </c>
      <c r="M4455" t="s">
        <v>110</v>
      </c>
      <c r="N4455" t="s">
        <v>9952</v>
      </c>
      <c r="O4455" t="s">
        <v>2875</v>
      </c>
      <c r="P4455">
        <v>8170</v>
      </c>
      <c r="Q4455">
        <v>168</v>
      </c>
      <c r="R4455">
        <v>0</v>
      </c>
      <c r="S4455">
        <v>200</v>
      </c>
      <c r="T4455">
        <v>0</v>
      </c>
      <c r="U4455">
        <v>688.25</v>
      </c>
      <c r="V4455">
        <v>688.25</v>
      </c>
      <c r="W4455">
        <v>200</v>
      </c>
      <c r="X4455">
        <v>0</v>
      </c>
      <c r="Y4455">
        <v>0</v>
      </c>
      <c r="Z4455">
        <v>0</v>
      </c>
      <c r="AD4455" s="1">
        <v>41720.333333333336</v>
      </c>
      <c r="AE4455" s="1">
        <v>41748.708333333336</v>
      </c>
      <c r="AG4455" s="1">
        <v>41695.333333333336</v>
      </c>
      <c r="AH4455" s="1">
        <v>41723.708333333336</v>
      </c>
      <c r="AI4455" s="1">
        <v>41695.333333333336</v>
      </c>
      <c r="AJ4455" s="1">
        <v>41723.708333333336</v>
      </c>
      <c r="AK4455" s="1">
        <v>41695.333333333336</v>
      </c>
      <c r="AL4455" s="1">
        <v>41723.708333333336</v>
      </c>
      <c r="AM4455" s="1">
        <v>41720.333333333336</v>
      </c>
      <c r="AN4455" s="1">
        <v>41748.708333333336</v>
      </c>
      <c r="AP4455" t="s">
        <v>113</v>
      </c>
      <c r="AU4455" t="s">
        <v>9953</v>
      </c>
      <c r="AY4455" t="s">
        <v>106</v>
      </c>
      <c r="AZ4455">
        <v>0</v>
      </c>
      <c r="BA4455">
        <v>0</v>
      </c>
      <c r="BD4455" s="3">
        <v>41321.662499999999</v>
      </c>
      <c r="BE4455" s="3">
        <v>41321.663888888892</v>
      </c>
      <c r="BF4455" t="s">
        <v>115</v>
      </c>
      <c r="BG4455" t="s">
        <v>115</v>
      </c>
      <c r="BH4455">
        <v>8149</v>
      </c>
      <c r="BM4455">
        <v>43470</v>
      </c>
      <c r="BR4455" t="s">
        <v>2854</v>
      </c>
      <c r="BS4455" t="s">
        <v>2855</v>
      </c>
      <c r="BU4455">
        <v>1</v>
      </c>
      <c r="BV4455" t="s">
        <v>118</v>
      </c>
      <c r="BX4455" t="s">
        <v>119</v>
      </c>
      <c r="BY4455" t="s">
        <v>119</v>
      </c>
      <c r="BZ4455" t="s">
        <v>119</v>
      </c>
      <c r="CA4455">
        <v>1</v>
      </c>
      <c r="CC4455" t="s">
        <v>120</v>
      </c>
      <c r="CH4455">
        <v>540</v>
      </c>
      <c r="CI4455">
        <v>30850</v>
      </c>
      <c r="CJ4455" t="s">
        <v>106</v>
      </c>
      <c r="CK4455" t="s">
        <v>106</v>
      </c>
      <c r="CL4455">
        <v>10</v>
      </c>
      <c r="CM4455" t="s">
        <v>2867</v>
      </c>
      <c r="CO4455">
        <v>125274</v>
      </c>
      <c r="CQ4455">
        <v>0</v>
      </c>
      <c r="CR4455">
        <v>0</v>
      </c>
      <c r="CS4455">
        <v>0</v>
      </c>
      <c r="CY4455" t="s">
        <v>123</v>
      </c>
      <c r="CZ4455" t="s">
        <v>124</v>
      </c>
      <c r="DD4455" t="str" cm="1">
        <f t="array" ref="DD4455:DE4455">TEXT(_xlfn.SEQUENCE(1, DATEDIF(AG4455, AH4455, "m") + 1, AG4455, 30), "YYYY-APMM")</f>
        <v>2014-AP02</v>
      </c>
      <c r="DE4455" t="str">
        <v>2014-AP03</v>
      </c>
      <c r="DN4455">
        <f t="shared" si="138"/>
        <v>344.125</v>
      </c>
      <c r="DO4455" t="str">
        <f t="shared" si="139"/>
        <v>TILE MASON SK</v>
      </c>
    </row>
    <row r="4456" spans="1:119" x14ac:dyDescent="0.35">
      <c r="A4456" t="s">
        <v>105</v>
      </c>
      <c r="B4456">
        <v>503741</v>
      </c>
      <c r="C4456">
        <v>6359</v>
      </c>
      <c r="D4456">
        <v>125276</v>
      </c>
      <c r="E4456">
        <v>13662</v>
      </c>
      <c r="F4456">
        <v>0</v>
      </c>
      <c r="G4456" t="s">
        <v>106</v>
      </c>
      <c r="H4456" t="s">
        <v>106</v>
      </c>
      <c r="I4456" t="s">
        <v>106</v>
      </c>
      <c r="J4456" t="s">
        <v>107</v>
      </c>
      <c r="K4456" t="s">
        <v>108</v>
      </c>
      <c r="L4456" t="s">
        <v>109</v>
      </c>
      <c r="M4456" t="s">
        <v>110</v>
      </c>
      <c r="N4456" t="s">
        <v>9954</v>
      </c>
      <c r="O4456" t="s">
        <v>2878</v>
      </c>
      <c r="P4456">
        <v>8178</v>
      </c>
      <c r="Q4456">
        <v>168</v>
      </c>
      <c r="R4456">
        <v>0</v>
      </c>
      <c r="S4456">
        <v>160</v>
      </c>
      <c r="T4456">
        <v>0</v>
      </c>
      <c r="U4456">
        <v>616</v>
      </c>
      <c r="V4456">
        <v>616</v>
      </c>
      <c r="W4456">
        <v>160</v>
      </c>
      <c r="X4456">
        <v>0</v>
      </c>
      <c r="Y4456">
        <v>0</v>
      </c>
      <c r="Z4456">
        <v>0</v>
      </c>
      <c r="AD4456" s="1">
        <v>41743.333333333336</v>
      </c>
      <c r="AE4456" s="1">
        <v>41765.708333333336</v>
      </c>
      <c r="AG4456" s="1">
        <v>41718.333333333336</v>
      </c>
      <c r="AH4456" s="1">
        <v>41741.708333333336</v>
      </c>
      <c r="AI4456" s="1">
        <v>41718.333333333336</v>
      </c>
      <c r="AJ4456" s="1">
        <v>41741.708333333336</v>
      </c>
      <c r="AK4456" s="1">
        <v>41718.333333333336</v>
      </c>
      <c r="AL4456" s="1">
        <v>41741.708333333336</v>
      </c>
      <c r="AM4456" s="1">
        <v>41743.333333333336</v>
      </c>
      <c r="AN4456" s="1">
        <v>41765.708333333336</v>
      </c>
      <c r="AP4456" t="s">
        <v>113</v>
      </c>
      <c r="AU4456" t="s">
        <v>9955</v>
      </c>
      <c r="AY4456" t="s">
        <v>106</v>
      </c>
      <c r="AZ4456">
        <v>0</v>
      </c>
      <c r="BA4456">
        <v>0</v>
      </c>
      <c r="BD4456" s="3">
        <v>41321.662499999999</v>
      </c>
      <c r="BE4456" s="3">
        <v>41321.663888888892</v>
      </c>
      <c r="BF4456" t="s">
        <v>115</v>
      </c>
      <c r="BG4456" t="s">
        <v>115</v>
      </c>
      <c r="BH4456">
        <v>8149</v>
      </c>
      <c r="BM4456">
        <v>43550</v>
      </c>
      <c r="BR4456" t="s">
        <v>116</v>
      </c>
      <c r="BS4456" t="s">
        <v>117</v>
      </c>
      <c r="BU4456">
        <v>1</v>
      </c>
      <c r="BV4456" t="s">
        <v>118</v>
      </c>
      <c r="BX4456" t="s">
        <v>119</v>
      </c>
      <c r="BY4456" t="s">
        <v>119</v>
      </c>
      <c r="BZ4456" t="s">
        <v>119</v>
      </c>
      <c r="CA4456">
        <v>1</v>
      </c>
      <c r="CC4456" t="s">
        <v>120</v>
      </c>
      <c r="CH4456">
        <v>540</v>
      </c>
      <c r="CI4456">
        <v>30850</v>
      </c>
      <c r="CJ4456" t="s">
        <v>106</v>
      </c>
      <c r="CK4456" t="s">
        <v>106</v>
      </c>
      <c r="CL4456">
        <v>10</v>
      </c>
      <c r="CM4456" t="s">
        <v>2867</v>
      </c>
      <c r="CO4456">
        <v>125274</v>
      </c>
      <c r="CQ4456">
        <v>0</v>
      </c>
      <c r="CR4456">
        <v>0</v>
      </c>
      <c r="CS4456">
        <v>0</v>
      </c>
      <c r="CY4456" t="s">
        <v>123</v>
      </c>
      <c r="CZ4456" t="s">
        <v>124</v>
      </c>
      <c r="DD4456" t="str" cm="1">
        <f t="array" ref="DD4456">TEXT(_xlfn.SEQUENCE(1, DATEDIF(AG4456, AH4456, "m") + 1, AG4456, 30), "YYYY-APMM")</f>
        <v>2014-AP03</v>
      </c>
      <c r="DN4456">
        <f t="shared" si="138"/>
        <v>616</v>
      </c>
      <c r="DO4456" t="str">
        <f t="shared" si="139"/>
        <v>LABOR- SUBCONTRACTOR</v>
      </c>
    </row>
    <row r="4457" spans="1:119" x14ac:dyDescent="0.35">
      <c r="A4457" t="s">
        <v>105</v>
      </c>
      <c r="B4457">
        <v>503742</v>
      </c>
      <c r="C4457">
        <v>6359</v>
      </c>
      <c r="D4457">
        <v>125276</v>
      </c>
      <c r="E4457">
        <v>13662</v>
      </c>
      <c r="F4457">
        <v>0</v>
      </c>
      <c r="G4457" t="s">
        <v>106</v>
      </c>
      <c r="H4457" t="s">
        <v>106</v>
      </c>
      <c r="I4457" t="s">
        <v>106</v>
      </c>
      <c r="J4457" t="s">
        <v>107</v>
      </c>
      <c r="K4457" t="s">
        <v>108</v>
      </c>
      <c r="L4457" t="s">
        <v>109</v>
      </c>
      <c r="M4457" t="s">
        <v>110</v>
      </c>
      <c r="N4457" t="s">
        <v>9956</v>
      </c>
      <c r="O4457" t="s">
        <v>2881</v>
      </c>
      <c r="P4457">
        <v>8178</v>
      </c>
      <c r="Q4457">
        <v>168</v>
      </c>
      <c r="R4457">
        <v>0</v>
      </c>
      <c r="S4457">
        <v>200</v>
      </c>
      <c r="T4457">
        <v>0</v>
      </c>
      <c r="U4457">
        <v>1046.5</v>
      </c>
      <c r="V4457">
        <v>1046.5</v>
      </c>
      <c r="W4457">
        <v>200</v>
      </c>
      <c r="X4457">
        <v>0</v>
      </c>
      <c r="Y4457">
        <v>0</v>
      </c>
      <c r="Z4457">
        <v>0</v>
      </c>
      <c r="AD4457" s="1">
        <v>41728.333333333336</v>
      </c>
      <c r="AE4457" s="1">
        <v>41756.708333333336</v>
      </c>
      <c r="AG4457" s="1">
        <v>41703.333333333336</v>
      </c>
      <c r="AH4457" s="1">
        <v>41731.708333333336</v>
      </c>
      <c r="AI4457" s="1">
        <v>41703.333333333336</v>
      </c>
      <c r="AJ4457" s="1">
        <v>41731.708333333336</v>
      </c>
      <c r="AK4457" s="1">
        <v>41703.333333333336</v>
      </c>
      <c r="AL4457" s="1">
        <v>41731.708333333336</v>
      </c>
      <c r="AM4457" s="1">
        <v>41728.333333333336</v>
      </c>
      <c r="AN4457" s="1">
        <v>41756.708333333336</v>
      </c>
      <c r="AP4457" t="s">
        <v>113</v>
      </c>
      <c r="AU4457" t="s">
        <v>9957</v>
      </c>
      <c r="AY4457" t="s">
        <v>106</v>
      </c>
      <c r="AZ4457">
        <v>0</v>
      </c>
      <c r="BA4457">
        <v>0</v>
      </c>
      <c r="BD4457" s="3">
        <v>41321.662499999999</v>
      </c>
      <c r="BE4457" s="3">
        <v>41321.663888888892</v>
      </c>
      <c r="BF4457" t="s">
        <v>115</v>
      </c>
      <c r="BG4457" t="s">
        <v>115</v>
      </c>
      <c r="BH4457">
        <v>8149</v>
      </c>
      <c r="BM4457">
        <v>43550</v>
      </c>
      <c r="BR4457" t="s">
        <v>116</v>
      </c>
      <c r="BS4457" t="s">
        <v>117</v>
      </c>
      <c r="BU4457">
        <v>1</v>
      </c>
      <c r="BV4457" t="s">
        <v>118</v>
      </c>
      <c r="BX4457" t="s">
        <v>119</v>
      </c>
      <c r="BY4457" t="s">
        <v>119</v>
      </c>
      <c r="BZ4457" t="s">
        <v>119</v>
      </c>
      <c r="CA4457">
        <v>1</v>
      </c>
      <c r="CC4457" t="s">
        <v>120</v>
      </c>
      <c r="CH4457">
        <v>540</v>
      </c>
      <c r="CI4457">
        <v>30850</v>
      </c>
      <c r="CJ4457" t="s">
        <v>106</v>
      </c>
      <c r="CK4457" t="s">
        <v>106</v>
      </c>
      <c r="CL4457">
        <v>10</v>
      </c>
      <c r="CM4457" t="s">
        <v>2867</v>
      </c>
      <c r="CO4457">
        <v>125274</v>
      </c>
      <c r="CQ4457">
        <v>0</v>
      </c>
      <c r="CR4457">
        <v>0</v>
      </c>
      <c r="CS4457">
        <v>0</v>
      </c>
      <c r="CY4457" t="s">
        <v>123</v>
      </c>
      <c r="CZ4457" t="s">
        <v>124</v>
      </c>
      <c r="DD4457" t="str" cm="1">
        <f t="array" ref="DD4457">TEXT(_xlfn.SEQUENCE(1, DATEDIF(AG4457, AH4457, "m") + 1, AG4457, 30), "YYYY-APMM")</f>
        <v>2014-AP03</v>
      </c>
      <c r="DN4457">
        <f t="shared" si="138"/>
        <v>1046.5</v>
      </c>
      <c r="DO4457" t="str">
        <f t="shared" si="139"/>
        <v>LABOR- SUBCONTRACTOR</v>
      </c>
    </row>
    <row r="4458" spans="1:119" x14ac:dyDescent="0.35">
      <c r="A4458" t="s">
        <v>105</v>
      </c>
      <c r="B4458">
        <v>503743</v>
      </c>
      <c r="C4458">
        <v>6359</v>
      </c>
      <c r="D4458">
        <v>125276</v>
      </c>
      <c r="E4458">
        <v>13662</v>
      </c>
      <c r="F4458">
        <v>0</v>
      </c>
      <c r="G4458" t="s">
        <v>106</v>
      </c>
      <c r="H4458" t="s">
        <v>106</v>
      </c>
      <c r="I4458" t="s">
        <v>106</v>
      </c>
      <c r="J4458" t="s">
        <v>107</v>
      </c>
      <c r="K4458" t="s">
        <v>108</v>
      </c>
      <c r="L4458" t="s">
        <v>109</v>
      </c>
      <c r="M4458" t="s">
        <v>110</v>
      </c>
      <c r="N4458" t="s">
        <v>9958</v>
      </c>
      <c r="O4458" t="s">
        <v>2884</v>
      </c>
      <c r="P4458">
        <v>8178</v>
      </c>
      <c r="Q4458">
        <v>208</v>
      </c>
      <c r="R4458">
        <v>208</v>
      </c>
      <c r="S4458">
        <v>120</v>
      </c>
      <c r="T4458">
        <v>0</v>
      </c>
      <c r="U4458">
        <v>176</v>
      </c>
      <c r="V4458">
        <v>176</v>
      </c>
      <c r="W4458">
        <v>120</v>
      </c>
      <c r="X4458">
        <v>0</v>
      </c>
      <c r="Y4458">
        <v>0</v>
      </c>
      <c r="Z4458">
        <v>0</v>
      </c>
      <c r="AD4458" s="1">
        <v>41760.333333333336</v>
      </c>
      <c r="AE4458" s="1">
        <v>41777.708333333336</v>
      </c>
      <c r="AG4458" s="1">
        <v>41730.333333333336</v>
      </c>
      <c r="AH4458" s="1">
        <v>41746.708333333336</v>
      </c>
      <c r="AI4458" s="1">
        <v>41730.333333333336</v>
      </c>
      <c r="AJ4458" s="1">
        <v>41746.708333333336</v>
      </c>
      <c r="AK4458" s="1">
        <v>41730.333333333336</v>
      </c>
      <c r="AL4458" s="1">
        <v>41746.708333333336</v>
      </c>
      <c r="AM4458" s="1">
        <v>41760.333333333336</v>
      </c>
      <c r="AN4458" s="1">
        <v>41777.708333333336</v>
      </c>
      <c r="AP4458" t="s">
        <v>113</v>
      </c>
      <c r="AU4458" t="s">
        <v>9959</v>
      </c>
      <c r="AY4458" t="s">
        <v>106</v>
      </c>
      <c r="AZ4458">
        <v>0</v>
      </c>
      <c r="BA4458">
        <v>0</v>
      </c>
      <c r="BD4458" s="3">
        <v>41321.662499999999</v>
      </c>
      <c r="BE4458" s="3">
        <v>41321.663888888892</v>
      </c>
      <c r="BF4458" t="s">
        <v>115</v>
      </c>
      <c r="BG4458" t="s">
        <v>115</v>
      </c>
      <c r="BH4458">
        <v>8149</v>
      </c>
      <c r="BM4458">
        <v>43550</v>
      </c>
      <c r="BR4458" t="s">
        <v>116</v>
      </c>
      <c r="BS4458" t="s">
        <v>117</v>
      </c>
      <c r="BU4458">
        <v>1</v>
      </c>
      <c r="BV4458" t="s">
        <v>118</v>
      </c>
      <c r="BX4458" t="s">
        <v>119</v>
      </c>
      <c r="BY4458" t="s">
        <v>119</v>
      </c>
      <c r="BZ4458" t="s">
        <v>119</v>
      </c>
      <c r="CA4458">
        <v>1</v>
      </c>
      <c r="CC4458" t="s">
        <v>120</v>
      </c>
      <c r="CH4458">
        <v>540</v>
      </c>
      <c r="CI4458">
        <v>30850</v>
      </c>
      <c r="CJ4458" t="s">
        <v>106</v>
      </c>
      <c r="CK4458" t="s">
        <v>106</v>
      </c>
      <c r="CL4458">
        <v>10</v>
      </c>
      <c r="CM4458" t="s">
        <v>2867</v>
      </c>
      <c r="CO4458">
        <v>125274</v>
      </c>
      <c r="CQ4458">
        <v>0</v>
      </c>
      <c r="CR4458">
        <v>0</v>
      </c>
      <c r="CS4458">
        <v>0</v>
      </c>
      <c r="CY4458" t="s">
        <v>123</v>
      </c>
      <c r="CZ4458" t="s">
        <v>124</v>
      </c>
      <c r="DD4458" t="str" cm="1">
        <f t="array" ref="DD4458">TEXT(_xlfn.SEQUENCE(1, DATEDIF(AG4458, AH4458, "m") + 1, AG4458, 30), "YYYY-APMM")</f>
        <v>2014-AP04</v>
      </c>
      <c r="DN4458">
        <f t="shared" si="138"/>
        <v>176</v>
      </c>
      <c r="DO4458" t="str">
        <f t="shared" si="139"/>
        <v>LABOR- SUBCONTRACTOR</v>
      </c>
    </row>
    <row r="4459" spans="1:119" x14ac:dyDescent="0.35">
      <c r="A4459" t="s">
        <v>105</v>
      </c>
      <c r="B4459">
        <v>503744</v>
      </c>
      <c r="C4459">
        <v>6359</v>
      </c>
      <c r="D4459">
        <v>125278</v>
      </c>
      <c r="E4459">
        <v>13662</v>
      </c>
      <c r="F4459">
        <v>0</v>
      </c>
      <c r="G4459" t="s">
        <v>106</v>
      </c>
      <c r="H4459" t="s">
        <v>106</v>
      </c>
      <c r="I4459" t="s">
        <v>106</v>
      </c>
      <c r="J4459" t="s">
        <v>107</v>
      </c>
      <c r="K4459" t="s">
        <v>108</v>
      </c>
      <c r="L4459" t="s">
        <v>109</v>
      </c>
      <c r="M4459" t="s">
        <v>110</v>
      </c>
      <c r="N4459" t="s">
        <v>9960</v>
      </c>
      <c r="O4459" t="s">
        <v>2923</v>
      </c>
      <c r="P4459">
        <v>8170</v>
      </c>
      <c r="Q4459">
        <v>144</v>
      </c>
      <c r="R4459">
        <v>0</v>
      </c>
      <c r="S4459">
        <v>200</v>
      </c>
      <c r="T4459">
        <v>0</v>
      </c>
      <c r="U4459">
        <v>1743.75</v>
      </c>
      <c r="V4459">
        <v>1743.75</v>
      </c>
      <c r="W4459">
        <v>200</v>
      </c>
      <c r="X4459">
        <v>0</v>
      </c>
      <c r="Y4459">
        <v>0</v>
      </c>
      <c r="Z4459">
        <v>0</v>
      </c>
      <c r="AD4459" s="1">
        <v>41661.333333333336</v>
      </c>
      <c r="AE4459" s="1">
        <v>41690.708333333336</v>
      </c>
      <c r="AG4459" s="1">
        <v>41640.333333333336</v>
      </c>
      <c r="AH4459" s="1">
        <v>41668.708333333336</v>
      </c>
      <c r="AI4459" s="1">
        <v>41640.333333333336</v>
      </c>
      <c r="AJ4459" s="1">
        <v>41668.708333333336</v>
      </c>
      <c r="AK4459" s="1">
        <v>41640.333333333336</v>
      </c>
      <c r="AL4459" s="1">
        <v>41668.708333333336</v>
      </c>
      <c r="AM4459" s="1">
        <v>41661.333333333336</v>
      </c>
      <c r="AN4459" s="1">
        <v>41690.708333333336</v>
      </c>
      <c r="AP4459" t="s">
        <v>113</v>
      </c>
      <c r="AU4459" t="s">
        <v>9961</v>
      </c>
      <c r="AY4459" t="s">
        <v>106</v>
      </c>
      <c r="AZ4459">
        <v>0</v>
      </c>
      <c r="BA4459">
        <v>0</v>
      </c>
      <c r="BD4459" s="3">
        <v>41321.662499999999</v>
      </c>
      <c r="BE4459" s="3">
        <v>41321.663888888892</v>
      </c>
      <c r="BF4459" t="s">
        <v>115</v>
      </c>
      <c r="BG4459" t="s">
        <v>115</v>
      </c>
      <c r="BH4459">
        <v>8149</v>
      </c>
      <c r="BM4459">
        <v>43470</v>
      </c>
      <c r="BR4459" t="s">
        <v>2854</v>
      </c>
      <c r="BS4459" t="s">
        <v>2855</v>
      </c>
      <c r="BU4459">
        <v>1</v>
      </c>
      <c r="BV4459" t="s">
        <v>118</v>
      </c>
      <c r="BX4459" t="s">
        <v>119</v>
      </c>
      <c r="BY4459" t="s">
        <v>119</v>
      </c>
      <c r="BZ4459" t="s">
        <v>119</v>
      </c>
      <c r="CA4459">
        <v>1</v>
      </c>
      <c r="CC4459" t="s">
        <v>120</v>
      </c>
      <c r="CH4459">
        <v>540</v>
      </c>
      <c r="CI4459">
        <v>30810</v>
      </c>
      <c r="CJ4459" t="s">
        <v>106</v>
      </c>
      <c r="CK4459" t="s">
        <v>106</v>
      </c>
      <c r="CL4459">
        <v>10</v>
      </c>
      <c r="CM4459" t="s">
        <v>2889</v>
      </c>
      <c r="CO4459">
        <v>125277</v>
      </c>
      <c r="CQ4459">
        <v>0</v>
      </c>
      <c r="CR4459">
        <v>0</v>
      </c>
      <c r="CS4459">
        <v>0</v>
      </c>
      <c r="CY4459" t="s">
        <v>123</v>
      </c>
      <c r="CZ4459" t="s">
        <v>124</v>
      </c>
      <c r="DD4459" t="str" cm="1">
        <f t="array" ref="DD4459">TEXT(_xlfn.SEQUENCE(1, DATEDIF(AG4459, AH4459, "m") + 1, AG4459, 30), "YYYY-APMM")</f>
        <v>2014-AP01</v>
      </c>
      <c r="DN4459">
        <f t="shared" si="138"/>
        <v>1743.75</v>
      </c>
      <c r="DO4459" t="str">
        <f t="shared" si="139"/>
        <v>TILE MASON SK</v>
      </c>
    </row>
    <row r="4460" spans="1:119" x14ac:dyDescent="0.35">
      <c r="A4460" t="s">
        <v>105</v>
      </c>
      <c r="B4460">
        <v>503745</v>
      </c>
      <c r="C4460">
        <v>6359</v>
      </c>
      <c r="D4460">
        <v>125278</v>
      </c>
      <c r="E4460">
        <v>13662</v>
      </c>
      <c r="F4460">
        <v>0</v>
      </c>
      <c r="G4460" t="s">
        <v>106</v>
      </c>
      <c r="H4460" t="s">
        <v>106</v>
      </c>
      <c r="I4460" t="s">
        <v>106</v>
      </c>
      <c r="J4460" t="s">
        <v>107</v>
      </c>
      <c r="K4460" t="s">
        <v>108</v>
      </c>
      <c r="L4460" t="s">
        <v>109</v>
      </c>
      <c r="M4460" t="s">
        <v>110</v>
      </c>
      <c r="N4460" t="s">
        <v>9962</v>
      </c>
      <c r="O4460" t="s">
        <v>2926</v>
      </c>
      <c r="P4460">
        <v>8170</v>
      </c>
      <c r="Q4460">
        <v>168</v>
      </c>
      <c r="R4460">
        <v>0</v>
      </c>
      <c r="S4460">
        <v>120</v>
      </c>
      <c r="T4460">
        <v>0</v>
      </c>
      <c r="U4460">
        <v>741</v>
      </c>
      <c r="V4460">
        <v>741</v>
      </c>
      <c r="W4460">
        <v>120</v>
      </c>
      <c r="X4460">
        <v>0</v>
      </c>
      <c r="Y4460">
        <v>0</v>
      </c>
      <c r="Z4460">
        <v>0</v>
      </c>
      <c r="AD4460" s="1">
        <v>41693.333333333336</v>
      </c>
      <c r="AE4460" s="1">
        <v>41709.708333333336</v>
      </c>
      <c r="AG4460" s="1">
        <v>41667.333333333336</v>
      </c>
      <c r="AH4460" s="1">
        <v>41685.708333333336</v>
      </c>
      <c r="AI4460" s="1">
        <v>41667.333333333336</v>
      </c>
      <c r="AJ4460" s="1">
        <v>41685.708333333336</v>
      </c>
      <c r="AK4460" s="1">
        <v>41667.333333333336</v>
      </c>
      <c r="AL4460" s="1">
        <v>41685.708333333336</v>
      </c>
      <c r="AM4460" s="1">
        <v>41693.333333333336</v>
      </c>
      <c r="AN4460" s="1">
        <v>41709.708333333336</v>
      </c>
      <c r="AP4460" t="s">
        <v>113</v>
      </c>
      <c r="AU4460" t="s">
        <v>9963</v>
      </c>
      <c r="AY4460" t="s">
        <v>106</v>
      </c>
      <c r="AZ4460">
        <v>0</v>
      </c>
      <c r="BA4460">
        <v>0</v>
      </c>
      <c r="BD4460" s="3">
        <v>41321.662499999999</v>
      </c>
      <c r="BE4460" s="3">
        <v>41321.663888888892</v>
      </c>
      <c r="BF4460" t="s">
        <v>115</v>
      </c>
      <c r="BG4460" t="s">
        <v>115</v>
      </c>
      <c r="BH4460">
        <v>8149</v>
      </c>
      <c r="BM4460">
        <v>43470</v>
      </c>
      <c r="BR4460" t="s">
        <v>2854</v>
      </c>
      <c r="BS4460" t="s">
        <v>2855</v>
      </c>
      <c r="BU4460">
        <v>1</v>
      </c>
      <c r="BV4460" t="s">
        <v>118</v>
      </c>
      <c r="BX4460" t="s">
        <v>119</v>
      </c>
      <c r="BY4460" t="s">
        <v>119</v>
      </c>
      <c r="BZ4460" t="s">
        <v>119</v>
      </c>
      <c r="CA4460">
        <v>1</v>
      </c>
      <c r="CC4460" t="s">
        <v>120</v>
      </c>
      <c r="CH4460">
        <v>540</v>
      </c>
      <c r="CI4460">
        <v>30810</v>
      </c>
      <c r="CJ4460" t="s">
        <v>106</v>
      </c>
      <c r="CK4460" t="s">
        <v>106</v>
      </c>
      <c r="CL4460">
        <v>10</v>
      </c>
      <c r="CM4460" t="s">
        <v>2889</v>
      </c>
      <c r="CO4460">
        <v>125277</v>
      </c>
      <c r="CQ4460">
        <v>0</v>
      </c>
      <c r="CR4460">
        <v>0</v>
      </c>
      <c r="CS4460">
        <v>0</v>
      </c>
      <c r="CY4460" t="s">
        <v>123</v>
      </c>
      <c r="CZ4460" t="s">
        <v>124</v>
      </c>
      <c r="DD4460" t="str" cm="1">
        <f t="array" ref="DD4460">TEXT(_xlfn.SEQUENCE(1, DATEDIF(AG4460, AH4460, "m") + 1, AG4460, 30), "YYYY-APMM")</f>
        <v>2014-AP01</v>
      </c>
      <c r="DN4460">
        <f t="shared" si="138"/>
        <v>741</v>
      </c>
      <c r="DO4460" t="str">
        <f t="shared" si="139"/>
        <v>TILE MASON SK</v>
      </c>
    </row>
    <row r="4461" spans="1:119" x14ac:dyDescent="0.35">
      <c r="A4461" t="s">
        <v>105</v>
      </c>
      <c r="B4461">
        <v>503746</v>
      </c>
      <c r="C4461">
        <v>6359</v>
      </c>
      <c r="D4461">
        <v>125278</v>
      </c>
      <c r="E4461">
        <v>13662</v>
      </c>
      <c r="F4461">
        <v>0</v>
      </c>
      <c r="G4461" t="s">
        <v>106</v>
      </c>
      <c r="H4461" t="s">
        <v>106</v>
      </c>
      <c r="I4461" t="s">
        <v>106</v>
      </c>
      <c r="J4461" t="s">
        <v>107</v>
      </c>
      <c r="K4461" t="s">
        <v>108</v>
      </c>
      <c r="L4461" t="s">
        <v>109</v>
      </c>
      <c r="M4461" t="s">
        <v>110</v>
      </c>
      <c r="N4461" t="s">
        <v>9964</v>
      </c>
      <c r="O4461" t="s">
        <v>2929</v>
      </c>
      <c r="P4461">
        <v>8170</v>
      </c>
      <c r="Q4461">
        <v>184</v>
      </c>
      <c r="R4461">
        <v>16</v>
      </c>
      <c r="S4461">
        <v>120</v>
      </c>
      <c r="T4461">
        <v>0</v>
      </c>
      <c r="U4461">
        <v>761.5</v>
      </c>
      <c r="V4461">
        <v>761.5</v>
      </c>
      <c r="W4461">
        <v>120</v>
      </c>
      <c r="X4461">
        <v>0</v>
      </c>
      <c r="Y4461">
        <v>0</v>
      </c>
      <c r="Z4461">
        <v>0</v>
      </c>
      <c r="AD4461" s="1">
        <v>41688.333333333336</v>
      </c>
      <c r="AE4461" s="1">
        <v>41704.708333333336</v>
      </c>
      <c r="AG4461" s="1">
        <v>41660.333333333336</v>
      </c>
      <c r="AH4461" s="1">
        <v>41676.708333333336</v>
      </c>
      <c r="AI4461" s="1">
        <v>41660.333333333336</v>
      </c>
      <c r="AJ4461" s="1">
        <v>41676.708333333336</v>
      </c>
      <c r="AK4461" s="1">
        <v>41660.333333333336</v>
      </c>
      <c r="AL4461" s="1">
        <v>41676.708333333336</v>
      </c>
      <c r="AM4461" s="1">
        <v>41688.333333333336</v>
      </c>
      <c r="AN4461" s="1">
        <v>41704.708333333336</v>
      </c>
      <c r="AP4461" t="s">
        <v>113</v>
      </c>
      <c r="AU4461" t="s">
        <v>9965</v>
      </c>
      <c r="AY4461" t="s">
        <v>106</v>
      </c>
      <c r="AZ4461">
        <v>0</v>
      </c>
      <c r="BA4461">
        <v>0</v>
      </c>
      <c r="BD4461" s="3">
        <v>41321.662499999999</v>
      </c>
      <c r="BE4461" s="3">
        <v>41321.663888888892</v>
      </c>
      <c r="BF4461" t="s">
        <v>115</v>
      </c>
      <c r="BG4461" t="s">
        <v>115</v>
      </c>
      <c r="BH4461">
        <v>8149</v>
      </c>
      <c r="BM4461">
        <v>43470</v>
      </c>
      <c r="BR4461" t="s">
        <v>2854</v>
      </c>
      <c r="BS4461" t="s">
        <v>2855</v>
      </c>
      <c r="BU4461">
        <v>1</v>
      </c>
      <c r="BV4461" t="s">
        <v>118</v>
      </c>
      <c r="BX4461" t="s">
        <v>119</v>
      </c>
      <c r="BY4461" t="s">
        <v>119</v>
      </c>
      <c r="BZ4461" t="s">
        <v>119</v>
      </c>
      <c r="CA4461">
        <v>1</v>
      </c>
      <c r="CC4461" t="s">
        <v>120</v>
      </c>
      <c r="CH4461">
        <v>540</v>
      </c>
      <c r="CI4461">
        <v>30810</v>
      </c>
      <c r="CJ4461" t="s">
        <v>106</v>
      </c>
      <c r="CK4461" t="s">
        <v>106</v>
      </c>
      <c r="CL4461">
        <v>10</v>
      </c>
      <c r="CM4461" t="s">
        <v>2889</v>
      </c>
      <c r="CO4461">
        <v>125277</v>
      </c>
      <c r="CQ4461">
        <v>0</v>
      </c>
      <c r="CR4461">
        <v>0</v>
      </c>
      <c r="CS4461">
        <v>0</v>
      </c>
      <c r="CY4461" t="s">
        <v>123</v>
      </c>
      <c r="CZ4461" t="s">
        <v>124</v>
      </c>
      <c r="DD4461" t="str" cm="1">
        <f t="array" ref="DD4461">TEXT(_xlfn.SEQUENCE(1, DATEDIF(AG4461, AH4461, "m") + 1, AG4461, 30), "YYYY-APMM")</f>
        <v>2014-AP01</v>
      </c>
      <c r="DN4461">
        <f t="shared" si="138"/>
        <v>761.5</v>
      </c>
      <c r="DO4461" t="str">
        <f t="shared" si="139"/>
        <v>TILE MASON SK</v>
      </c>
    </row>
    <row r="4462" spans="1:119" x14ac:dyDescent="0.35">
      <c r="A4462" t="s">
        <v>105</v>
      </c>
      <c r="B4462">
        <v>503747</v>
      </c>
      <c r="C4462">
        <v>6359</v>
      </c>
      <c r="D4462">
        <v>125278</v>
      </c>
      <c r="E4462">
        <v>13662</v>
      </c>
      <c r="F4462">
        <v>0</v>
      </c>
      <c r="G4462" t="s">
        <v>106</v>
      </c>
      <c r="H4462" t="s">
        <v>106</v>
      </c>
      <c r="I4462" t="s">
        <v>106</v>
      </c>
      <c r="J4462" t="s">
        <v>107</v>
      </c>
      <c r="K4462" t="s">
        <v>108</v>
      </c>
      <c r="L4462" t="s">
        <v>109</v>
      </c>
      <c r="M4462" t="s">
        <v>110</v>
      </c>
      <c r="N4462" t="s">
        <v>9966</v>
      </c>
      <c r="O4462" t="s">
        <v>2932</v>
      </c>
      <c r="P4462">
        <v>8171</v>
      </c>
      <c r="Q4462">
        <v>168</v>
      </c>
      <c r="R4462">
        <v>0</v>
      </c>
      <c r="S4462">
        <v>160</v>
      </c>
      <c r="T4462">
        <v>0</v>
      </c>
      <c r="U4462">
        <v>875</v>
      </c>
      <c r="V4462">
        <v>875</v>
      </c>
      <c r="W4462">
        <v>160</v>
      </c>
      <c r="X4462">
        <v>0</v>
      </c>
      <c r="Y4462">
        <v>0</v>
      </c>
      <c r="Z4462">
        <v>0</v>
      </c>
      <c r="AD4462" s="1">
        <v>41701.333333333336</v>
      </c>
      <c r="AE4462" s="1">
        <v>41723.708333333336</v>
      </c>
      <c r="AG4462" s="1">
        <v>41675.333333333336</v>
      </c>
      <c r="AH4462" s="1">
        <v>41699.708333333336</v>
      </c>
      <c r="AI4462" s="1">
        <v>41675.333333333336</v>
      </c>
      <c r="AJ4462" s="1">
        <v>41699.708333333336</v>
      </c>
      <c r="AK4462" s="1">
        <v>41675.333333333336</v>
      </c>
      <c r="AL4462" s="1">
        <v>41699.708333333336</v>
      </c>
      <c r="AM4462" s="1">
        <v>41701.333333333336</v>
      </c>
      <c r="AN4462" s="1">
        <v>41723.708333333336</v>
      </c>
      <c r="AP4462" t="s">
        <v>113</v>
      </c>
      <c r="AU4462" t="s">
        <v>9967</v>
      </c>
      <c r="AY4462" t="s">
        <v>106</v>
      </c>
      <c r="AZ4462">
        <v>0</v>
      </c>
      <c r="BA4462">
        <v>0</v>
      </c>
      <c r="BD4462" s="3">
        <v>41321.662499999999</v>
      </c>
      <c r="BE4462" s="3">
        <v>41321.663888888892</v>
      </c>
      <c r="BF4462" t="s">
        <v>115</v>
      </c>
      <c r="BG4462" t="s">
        <v>115</v>
      </c>
      <c r="BH4462">
        <v>8149</v>
      </c>
      <c r="BM4462">
        <v>43480</v>
      </c>
      <c r="BR4462" t="s">
        <v>2893</v>
      </c>
      <c r="BS4462" t="s">
        <v>2894</v>
      </c>
      <c r="BU4462">
        <v>1</v>
      </c>
      <c r="BV4462" t="s">
        <v>118</v>
      </c>
      <c r="BX4462" t="s">
        <v>119</v>
      </c>
      <c r="BY4462" t="s">
        <v>119</v>
      </c>
      <c r="BZ4462" t="s">
        <v>119</v>
      </c>
      <c r="CA4462">
        <v>1</v>
      </c>
      <c r="CC4462" t="s">
        <v>120</v>
      </c>
      <c r="CH4462">
        <v>540</v>
      </c>
      <c r="CI4462">
        <v>30810</v>
      </c>
      <c r="CJ4462" t="s">
        <v>106</v>
      </c>
      <c r="CK4462" t="s">
        <v>106</v>
      </c>
      <c r="CL4462">
        <v>10</v>
      </c>
      <c r="CM4462" t="s">
        <v>2889</v>
      </c>
      <c r="CO4462">
        <v>125277</v>
      </c>
      <c r="CQ4462">
        <v>0</v>
      </c>
      <c r="CR4462">
        <v>0</v>
      </c>
      <c r="CS4462">
        <v>0</v>
      </c>
      <c r="CY4462" t="s">
        <v>123</v>
      </c>
      <c r="CZ4462" t="s">
        <v>124</v>
      </c>
      <c r="DD4462" t="str" cm="1">
        <f t="array" ref="DD4462">TEXT(_xlfn.SEQUENCE(1, DATEDIF(AG4462, AH4462, "m") + 1, AG4462, 30), "YYYY-APMM")</f>
        <v>2014-AP02</v>
      </c>
      <c r="DN4462">
        <f t="shared" si="138"/>
        <v>875</v>
      </c>
      <c r="DO4462" t="str">
        <f t="shared" si="139"/>
        <v>GRANITE MASON SK</v>
      </c>
    </row>
    <row r="4463" spans="1:119" x14ac:dyDescent="0.35">
      <c r="A4463" t="s">
        <v>105</v>
      </c>
      <c r="B4463">
        <v>503748</v>
      </c>
      <c r="C4463">
        <v>6359</v>
      </c>
      <c r="D4463">
        <v>125278</v>
      </c>
      <c r="E4463">
        <v>13662</v>
      </c>
      <c r="F4463">
        <v>0</v>
      </c>
      <c r="G4463" t="s">
        <v>106</v>
      </c>
      <c r="H4463" t="s">
        <v>106</v>
      </c>
      <c r="I4463" t="s">
        <v>106</v>
      </c>
      <c r="J4463" t="s">
        <v>107</v>
      </c>
      <c r="K4463" t="s">
        <v>108</v>
      </c>
      <c r="L4463" t="s">
        <v>109</v>
      </c>
      <c r="M4463" t="s">
        <v>110</v>
      </c>
      <c r="N4463" t="s">
        <v>9968</v>
      </c>
      <c r="O4463" t="s">
        <v>2935</v>
      </c>
      <c r="P4463">
        <v>8178</v>
      </c>
      <c r="Q4463">
        <v>144</v>
      </c>
      <c r="R4463">
        <v>0</v>
      </c>
      <c r="S4463">
        <v>160</v>
      </c>
      <c r="T4463">
        <v>0</v>
      </c>
      <c r="U4463">
        <v>1455.05</v>
      </c>
      <c r="V4463">
        <v>1455.05</v>
      </c>
      <c r="W4463">
        <v>160</v>
      </c>
      <c r="X4463">
        <v>0</v>
      </c>
      <c r="Y4463">
        <v>0</v>
      </c>
      <c r="Z4463">
        <v>0</v>
      </c>
      <c r="AD4463" s="1">
        <v>41679.333333333336</v>
      </c>
      <c r="AE4463" s="1">
        <v>41702.708333333336</v>
      </c>
      <c r="AG4463" s="1">
        <v>41658.333333333336</v>
      </c>
      <c r="AH4463" s="1">
        <v>41680.708333333336</v>
      </c>
      <c r="AI4463" s="1">
        <v>41658.333333333336</v>
      </c>
      <c r="AJ4463" s="1">
        <v>41680.708333333336</v>
      </c>
      <c r="AK4463" s="1">
        <v>41658.333333333336</v>
      </c>
      <c r="AL4463" s="1">
        <v>41680.708333333336</v>
      </c>
      <c r="AM4463" s="1">
        <v>41679.333333333336</v>
      </c>
      <c r="AN4463" s="1">
        <v>41702.708333333336</v>
      </c>
      <c r="AP4463" t="s">
        <v>113</v>
      </c>
      <c r="AU4463" t="s">
        <v>9969</v>
      </c>
      <c r="AY4463" t="s">
        <v>106</v>
      </c>
      <c r="AZ4463">
        <v>0</v>
      </c>
      <c r="BA4463">
        <v>0</v>
      </c>
      <c r="BD4463" s="3">
        <v>41321.662499999999</v>
      </c>
      <c r="BE4463" s="3">
        <v>41328.377083333333</v>
      </c>
      <c r="BF4463" t="s">
        <v>115</v>
      </c>
      <c r="BG4463" t="s">
        <v>115</v>
      </c>
      <c r="BH4463">
        <v>8149</v>
      </c>
      <c r="BM4463">
        <v>43550</v>
      </c>
      <c r="BR4463" t="s">
        <v>116</v>
      </c>
      <c r="BS4463" t="s">
        <v>117</v>
      </c>
      <c r="BU4463">
        <v>1</v>
      </c>
      <c r="BV4463" t="s">
        <v>118</v>
      </c>
      <c r="BX4463" t="s">
        <v>119</v>
      </c>
      <c r="BY4463" t="s">
        <v>119</v>
      </c>
      <c r="BZ4463" t="s">
        <v>119</v>
      </c>
      <c r="CA4463">
        <v>1</v>
      </c>
      <c r="CC4463" t="s">
        <v>120</v>
      </c>
      <c r="CH4463">
        <v>540</v>
      </c>
      <c r="CI4463">
        <v>30810</v>
      </c>
      <c r="CJ4463" t="s">
        <v>106</v>
      </c>
      <c r="CK4463" t="s">
        <v>106</v>
      </c>
      <c r="CL4463">
        <v>10</v>
      </c>
      <c r="CM4463" t="s">
        <v>2889</v>
      </c>
      <c r="CO4463">
        <v>125277</v>
      </c>
      <c r="CQ4463">
        <v>0</v>
      </c>
      <c r="CR4463">
        <v>0</v>
      </c>
      <c r="CS4463">
        <v>0</v>
      </c>
      <c r="CY4463" t="s">
        <v>123</v>
      </c>
      <c r="CZ4463" t="s">
        <v>124</v>
      </c>
      <c r="DD4463" t="str" cm="1">
        <f t="array" ref="DD4463">TEXT(_xlfn.SEQUENCE(1, DATEDIF(AG4463, AH4463, "m") + 1, AG4463, 30), "YYYY-APMM")</f>
        <v>2014-AP01</v>
      </c>
      <c r="DN4463">
        <f t="shared" si="138"/>
        <v>1455.05</v>
      </c>
      <c r="DO4463" t="str">
        <f t="shared" si="139"/>
        <v>LABOR- SUBCONTRACTOR</v>
      </c>
    </row>
    <row r="4464" spans="1:119" x14ac:dyDescent="0.35">
      <c r="A4464" t="s">
        <v>105</v>
      </c>
      <c r="B4464">
        <v>503749</v>
      </c>
      <c r="C4464">
        <v>6359</v>
      </c>
      <c r="D4464">
        <v>125278</v>
      </c>
      <c r="E4464">
        <v>13662</v>
      </c>
      <c r="F4464">
        <v>0</v>
      </c>
      <c r="G4464" t="s">
        <v>106</v>
      </c>
      <c r="H4464" t="s">
        <v>106</v>
      </c>
      <c r="I4464" t="s">
        <v>106</v>
      </c>
      <c r="J4464" t="s">
        <v>107</v>
      </c>
      <c r="K4464" t="s">
        <v>108</v>
      </c>
      <c r="L4464" t="s">
        <v>109</v>
      </c>
      <c r="M4464" t="s">
        <v>110</v>
      </c>
      <c r="N4464" t="s">
        <v>9970</v>
      </c>
      <c r="O4464" t="s">
        <v>2938</v>
      </c>
      <c r="P4464">
        <v>8178</v>
      </c>
      <c r="Q4464">
        <v>168</v>
      </c>
      <c r="R4464">
        <v>24</v>
      </c>
      <c r="S4464">
        <v>200</v>
      </c>
      <c r="T4464">
        <v>0</v>
      </c>
      <c r="U4464">
        <v>150</v>
      </c>
      <c r="V4464">
        <v>150</v>
      </c>
      <c r="W4464">
        <v>200</v>
      </c>
      <c r="X4464">
        <v>0</v>
      </c>
      <c r="Y4464">
        <v>0</v>
      </c>
      <c r="Z4464">
        <v>0</v>
      </c>
      <c r="AD4464" s="1">
        <v>41692.333333333336</v>
      </c>
      <c r="AE4464" s="1">
        <v>41720.708333333336</v>
      </c>
      <c r="AG4464" s="1">
        <v>41666.333333333336</v>
      </c>
      <c r="AH4464" s="1">
        <v>41695.708333333336</v>
      </c>
      <c r="AI4464" s="1">
        <v>41666.333333333336</v>
      </c>
      <c r="AJ4464" s="1">
        <v>41695.708333333336</v>
      </c>
      <c r="AK4464" s="1">
        <v>41666.333333333336</v>
      </c>
      <c r="AL4464" s="1">
        <v>41695.708333333336</v>
      </c>
      <c r="AM4464" s="1">
        <v>41692.333333333336</v>
      </c>
      <c r="AN4464" s="1">
        <v>41720.708333333336</v>
      </c>
      <c r="AP4464" t="s">
        <v>113</v>
      </c>
      <c r="AU4464" t="s">
        <v>9971</v>
      </c>
      <c r="AY4464" t="s">
        <v>106</v>
      </c>
      <c r="AZ4464">
        <v>0</v>
      </c>
      <c r="BA4464">
        <v>0</v>
      </c>
      <c r="BD4464" s="3">
        <v>41321.662499999999</v>
      </c>
      <c r="BE4464" s="3">
        <v>41321.663888888892</v>
      </c>
      <c r="BF4464" t="s">
        <v>115</v>
      </c>
      <c r="BG4464" t="s">
        <v>115</v>
      </c>
      <c r="BH4464">
        <v>8149</v>
      </c>
      <c r="BM4464">
        <v>43550</v>
      </c>
      <c r="BR4464" t="s">
        <v>116</v>
      </c>
      <c r="BS4464" t="s">
        <v>117</v>
      </c>
      <c r="BU4464">
        <v>1</v>
      </c>
      <c r="BV4464" t="s">
        <v>118</v>
      </c>
      <c r="BX4464" t="s">
        <v>119</v>
      </c>
      <c r="BY4464" t="s">
        <v>119</v>
      </c>
      <c r="BZ4464" t="s">
        <v>119</v>
      </c>
      <c r="CA4464">
        <v>1</v>
      </c>
      <c r="CC4464" t="s">
        <v>120</v>
      </c>
      <c r="CH4464">
        <v>540</v>
      </c>
      <c r="CI4464">
        <v>30810</v>
      </c>
      <c r="CJ4464" t="s">
        <v>106</v>
      </c>
      <c r="CK4464" t="s">
        <v>106</v>
      </c>
      <c r="CL4464">
        <v>10</v>
      </c>
      <c r="CM4464" t="s">
        <v>2889</v>
      </c>
      <c r="CO4464">
        <v>125277</v>
      </c>
      <c r="CQ4464">
        <v>0</v>
      </c>
      <c r="CR4464">
        <v>0</v>
      </c>
      <c r="CS4464">
        <v>0</v>
      </c>
      <c r="CY4464" t="s">
        <v>123</v>
      </c>
      <c r="CZ4464" t="s">
        <v>124</v>
      </c>
      <c r="DD4464" t="str" cm="1">
        <f t="array" ref="DD4464">TEXT(_xlfn.SEQUENCE(1, DATEDIF(AG4464, AH4464, "m") + 1, AG4464, 30), "YYYY-APMM")</f>
        <v>2014-AP01</v>
      </c>
      <c r="DN4464">
        <f t="shared" si="138"/>
        <v>150</v>
      </c>
      <c r="DO4464" t="str">
        <f t="shared" si="139"/>
        <v>LABOR- SUBCONTRACTOR</v>
      </c>
    </row>
    <row r="4465" spans="1:119" x14ac:dyDescent="0.35">
      <c r="A4465" t="s">
        <v>105</v>
      </c>
      <c r="B4465">
        <v>503750</v>
      </c>
      <c r="C4465">
        <v>6359</v>
      </c>
      <c r="D4465">
        <v>125278</v>
      </c>
      <c r="E4465">
        <v>13662</v>
      </c>
      <c r="F4465">
        <v>0</v>
      </c>
      <c r="G4465" t="s">
        <v>106</v>
      </c>
      <c r="H4465" t="s">
        <v>106</v>
      </c>
      <c r="I4465" t="s">
        <v>106</v>
      </c>
      <c r="J4465" t="s">
        <v>107</v>
      </c>
      <c r="K4465" t="s">
        <v>108</v>
      </c>
      <c r="L4465" t="s">
        <v>109</v>
      </c>
      <c r="M4465" t="s">
        <v>110</v>
      </c>
      <c r="N4465" t="s">
        <v>9972</v>
      </c>
      <c r="O4465" t="s">
        <v>2941</v>
      </c>
      <c r="P4465">
        <v>8178</v>
      </c>
      <c r="Q4465">
        <v>144</v>
      </c>
      <c r="R4465">
        <v>0</v>
      </c>
      <c r="S4465">
        <v>200</v>
      </c>
      <c r="T4465">
        <v>0</v>
      </c>
      <c r="U4465">
        <v>1335.15</v>
      </c>
      <c r="V4465">
        <v>1335.15</v>
      </c>
      <c r="W4465">
        <v>200</v>
      </c>
      <c r="X4465">
        <v>0</v>
      </c>
      <c r="Y4465">
        <v>0</v>
      </c>
      <c r="Z4465">
        <v>0</v>
      </c>
      <c r="AD4465" s="1">
        <v>41692.333333333336</v>
      </c>
      <c r="AE4465" s="1">
        <v>41720.708333333336</v>
      </c>
      <c r="AG4465" s="1">
        <v>41669.333333333336</v>
      </c>
      <c r="AH4465" s="1">
        <v>41699.708333333336</v>
      </c>
      <c r="AI4465" s="1">
        <v>41669.333333333336</v>
      </c>
      <c r="AJ4465" s="1">
        <v>41699.708333333336</v>
      </c>
      <c r="AK4465" s="1">
        <v>41669.333333333336</v>
      </c>
      <c r="AL4465" s="1">
        <v>41699.708333333336</v>
      </c>
      <c r="AM4465" s="1">
        <v>41692.333333333336</v>
      </c>
      <c r="AN4465" s="1">
        <v>41720.708333333336</v>
      </c>
      <c r="AP4465" t="s">
        <v>113</v>
      </c>
      <c r="AU4465" t="s">
        <v>9973</v>
      </c>
      <c r="AY4465" t="s">
        <v>106</v>
      </c>
      <c r="AZ4465">
        <v>0</v>
      </c>
      <c r="BA4465">
        <v>0</v>
      </c>
      <c r="BD4465" s="3">
        <v>41321.662499999999</v>
      </c>
      <c r="BE4465" s="3">
        <v>41321.663888888892</v>
      </c>
      <c r="BF4465" t="s">
        <v>115</v>
      </c>
      <c r="BG4465" t="s">
        <v>115</v>
      </c>
      <c r="BH4465">
        <v>8149</v>
      </c>
      <c r="BM4465">
        <v>43550</v>
      </c>
      <c r="BR4465" t="s">
        <v>116</v>
      </c>
      <c r="BS4465" t="s">
        <v>117</v>
      </c>
      <c r="BU4465">
        <v>1</v>
      </c>
      <c r="BV4465" t="s">
        <v>118</v>
      </c>
      <c r="BX4465" t="s">
        <v>119</v>
      </c>
      <c r="BY4465" t="s">
        <v>119</v>
      </c>
      <c r="BZ4465" t="s">
        <v>119</v>
      </c>
      <c r="CA4465">
        <v>1</v>
      </c>
      <c r="CC4465" t="s">
        <v>120</v>
      </c>
      <c r="CH4465">
        <v>540</v>
      </c>
      <c r="CI4465">
        <v>30810</v>
      </c>
      <c r="CJ4465" t="s">
        <v>106</v>
      </c>
      <c r="CK4465" t="s">
        <v>106</v>
      </c>
      <c r="CL4465">
        <v>10</v>
      </c>
      <c r="CM4465" t="s">
        <v>2889</v>
      </c>
      <c r="CO4465">
        <v>125277</v>
      </c>
      <c r="CQ4465">
        <v>0</v>
      </c>
      <c r="CR4465">
        <v>0</v>
      </c>
      <c r="CS4465">
        <v>0</v>
      </c>
      <c r="CY4465" t="s">
        <v>123</v>
      </c>
      <c r="CZ4465" t="s">
        <v>124</v>
      </c>
      <c r="DD4465" t="str" cm="1">
        <f t="array" ref="DD4465:DE4465">TEXT(_xlfn.SEQUENCE(1, DATEDIF(AG4465, AH4465, "m") + 1, AG4465, 30), "YYYY-APMM")</f>
        <v>2014-AP01</v>
      </c>
      <c r="DE4465" t="str">
        <v>2014-AP03</v>
      </c>
      <c r="DN4465">
        <f t="shared" si="138"/>
        <v>667.57500000000005</v>
      </c>
      <c r="DO4465" t="str">
        <f t="shared" si="139"/>
        <v>LABOR- SUBCONTRACTOR</v>
      </c>
    </row>
    <row r="4466" spans="1:119" x14ac:dyDescent="0.35">
      <c r="A4466" t="s">
        <v>105</v>
      </c>
      <c r="B4466">
        <v>503751</v>
      </c>
      <c r="C4466">
        <v>6359</v>
      </c>
      <c r="D4466">
        <v>125278</v>
      </c>
      <c r="E4466">
        <v>13662</v>
      </c>
      <c r="F4466">
        <v>0</v>
      </c>
      <c r="G4466" t="s">
        <v>106</v>
      </c>
      <c r="H4466" t="s">
        <v>106</v>
      </c>
      <c r="I4466" t="s">
        <v>106</v>
      </c>
      <c r="J4466" t="s">
        <v>107</v>
      </c>
      <c r="K4466" t="s">
        <v>108</v>
      </c>
      <c r="L4466" t="s">
        <v>109</v>
      </c>
      <c r="M4466" t="s">
        <v>110</v>
      </c>
      <c r="N4466" t="s">
        <v>9974</v>
      </c>
      <c r="O4466" t="s">
        <v>2944</v>
      </c>
      <c r="P4466">
        <v>8178</v>
      </c>
      <c r="Q4466">
        <v>168</v>
      </c>
      <c r="R4466">
        <v>0</v>
      </c>
      <c r="S4466">
        <v>120</v>
      </c>
      <c r="T4466">
        <v>0</v>
      </c>
      <c r="U4466">
        <v>308</v>
      </c>
      <c r="V4466">
        <v>308</v>
      </c>
      <c r="W4466">
        <v>120</v>
      </c>
      <c r="X4466">
        <v>0</v>
      </c>
      <c r="Y4466">
        <v>0</v>
      </c>
      <c r="Z4466">
        <v>0</v>
      </c>
      <c r="AD4466" s="1">
        <v>41715.333333333336</v>
      </c>
      <c r="AE4466" s="1">
        <v>41731.708333333336</v>
      </c>
      <c r="AG4466" s="1">
        <v>41690.333333333336</v>
      </c>
      <c r="AH4466" s="1">
        <v>41707.708333333336</v>
      </c>
      <c r="AI4466" s="1">
        <v>41690.333333333336</v>
      </c>
      <c r="AJ4466" s="1">
        <v>41707.708333333336</v>
      </c>
      <c r="AK4466" s="1">
        <v>41690.333333333336</v>
      </c>
      <c r="AL4466" s="1">
        <v>41707.708333333336</v>
      </c>
      <c r="AM4466" s="1">
        <v>41715.333333333336</v>
      </c>
      <c r="AN4466" s="1">
        <v>41731.708333333336</v>
      </c>
      <c r="AP4466" t="s">
        <v>113</v>
      </c>
      <c r="AU4466" t="s">
        <v>9975</v>
      </c>
      <c r="AY4466" t="s">
        <v>106</v>
      </c>
      <c r="AZ4466">
        <v>0</v>
      </c>
      <c r="BA4466">
        <v>0</v>
      </c>
      <c r="BD4466" s="3">
        <v>41321.662499999999</v>
      </c>
      <c r="BE4466" s="3">
        <v>41321.663888888892</v>
      </c>
      <c r="BF4466" t="s">
        <v>115</v>
      </c>
      <c r="BG4466" t="s">
        <v>115</v>
      </c>
      <c r="BH4466">
        <v>8149</v>
      </c>
      <c r="BM4466">
        <v>43550</v>
      </c>
      <c r="BR4466" t="s">
        <v>116</v>
      </c>
      <c r="BS4466" t="s">
        <v>117</v>
      </c>
      <c r="BU4466">
        <v>1</v>
      </c>
      <c r="BV4466" t="s">
        <v>118</v>
      </c>
      <c r="BX4466" t="s">
        <v>119</v>
      </c>
      <c r="BY4466" t="s">
        <v>119</v>
      </c>
      <c r="BZ4466" t="s">
        <v>119</v>
      </c>
      <c r="CA4466">
        <v>1</v>
      </c>
      <c r="CC4466" t="s">
        <v>120</v>
      </c>
      <c r="CH4466">
        <v>540</v>
      </c>
      <c r="CI4466">
        <v>30810</v>
      </c>
      <c r="CJ4466" t="s">
        <v>106</v>
      </c>
      <c r="CK4466" t="s">
        <v>106</v>
      </c>
      <c r="CL4466">
        <v>10</v>
      </c>
      <c r="CM4466" t="s">
        <v>2889</v>
      </c>
      <c r="CO4466">
        <v>125277</v>
      </c>
      <c r="CQ4466">
        <v>0</v>
      </c>
      <c r="CR4466">
        <v>0</v>
      </c>
      <c r="CS4466">
        <v>0</v>
      </c>
      <c r="CY4466" t="s">
        <v>123</v>
      </c>
      <c r="CZ4466" t="s">
        <v>124</v>
      </c>
      <c r="DD4466" t="str" cm="1">
        <f t="array" ref="DD4466">TEXT(_xlfn.SEQUENCE(1, DATEDIF(AG4466, AH4466, "m") + 1, AG4466, 30), "YYYY-APMM")</f>
        <v>2014-AP02</v>
      </c>
      <c r="DN4466">
        <f t="shared" si="138"/>
        <v>308</v>
      </c>
      <c r="DO4466" t="str">
        <f t="shared" si="139"/>
        <v>LABOR- SUBCONTRACTOR</v>
      </c>
    </row>
    <row r="4467" spans="1:119" x14ac:dyDescent="0.35">
      <c r="A4467" t="s">
        <v>105</v>
      </c>
      <c r="B4467">
        <v>503752</v>
      </c>
      <c r="C4467">
        <v>6359</v>
      </c>
      <c r="D4467">
        <v>125278</v>
      </c>
      <c r="E4467">
        <v>13662</v>
      </c>
      <c r="F4467">
        <v>0</v>
      </c>
      <c r="G4467" t="s">
        <v>106</v>
      </c>
      <c r="H4467" t="s">
        <v>106</v>
      </c>
      <c r="I4467" t="s">
        <v>106</v>
      </c>
      <c r="J4467" t="s">
        <v>107</v>
      </c>
      <c r="K4467" t="s">
        <v>108</v>
      </c>
      <c r="L4467" t="s">
        <v>109</v>
      </c>
      <c r="M4467" t="s">
        <v>110</v>
      </c>
      <c r="N4467" t="s">
        <v>9976</v>
      </c>
      <c r="O4467" t="s">
        <v>2902</v>
      </c>
      <c r="P4467">
        <v>8178</v>
      </c>
      <c r="Q4467">
        <v>168</v>
      </c>
      <c r="R4467">
        <v>0</v>
      </c>
      <c r="S4467">
        <v>120</v>
      </c>
      <c r="T4467">
        <v>0</v>
      </c>
      <c r="U4467">
        <v>176</v>
      </c>
      <c r="V4467">
        <v>176</v>
      </c>
      <c r="W4467">
        <v>120</v>
      </c>
      <c r="X4467">
        <v>0</v>
      </c>
      <c r="Y4467">
        <v>0</v>
      </c>
      <c r="Z4467">
        <v>0</v>
      </c>
      <c r="AD4467" s="1">
        <v>41721.333333333336</v>
      </c>
      <c r="AE4467" s="1">
        <v>41737.708333333336</v>
      </c>
      <c r="AG4467" s="1">
        <v>41696.333333333336</v>
      </c>
      <c r="AH4467" s="1">
        <v>41713.708333333336</v>
      </c>
      <c r="AI4467" s="1">
        <v>41696.333333333336</v>
      </c>
      <c r="AJ4467" s="1">
        <v>41713.708333333336</v>
      </c>
      <c r="AK4467" s="1">
        <v>41696.333333333336</v>
      </c>
      <c r="AL4467" s="1">
        <v>41713.708333333336</v>
      </c>
      <c r="AM4467" s="1">
        <v>41721.333333333336</v>
      </c>
      <c r="AN4467" s="1">
        <v>41737.708333333336</v>
      </c>
      <c r="AP4467" t="s">
        <v>113</v>
      </c>
      <c r="AU4467" t="s">
        <v>9977</v>
      </c>
      <c r="AY4467" t="s">
        <v>106</v>
      </c>
      <c r="AZ4467">
        <v>0</v>
      </c>
      <c r="BA4467">
        <v>0</v>
      </c>
      <c r="BD4467" s="3">
        <v>41321.662499999999</v>
      </c>
      <c r="BE4467" s="3">
        <v>41321.663888888892</v>
      </c>
      <c r="BF4467" t="s">
        <v>115</v>
      </c>
      <c r="BG4467" t="s">
        <v>115</v>
      </c>
      <c r="BH4467">
        <v>8149</v>
      </c>
      <c r="BM4467">
        <v>43550</v>
      </c>
      <c r="BR4467" t="s">
        <v>116</v>
      </c>
      <c r="BS4467" t="s">
        <v>117</v>
      </c>
      <c r="BU4467">
        <v>1</v>
      </c>
      <c r="BV4467" t="s">
        <v>118</v>
      </c>
      <c r="BX4467" t="s">
        <v>119</v>
      </c>
      <c r="BY4467" t="s">
        <v>119</v>
      </c>
      <c r="BZ4467" t="s">
        <v>119</v>
      </c>
      <c r="CA4467">
        <v>1</v>
      </c>
      <c r="CC4467" t="s">
        <v>120</v>
      </c>
      <c r="CH4467">
        <v>540</v>
      </c>
      <c r="CI4467">
        <v>30810</v>
      </c>
      <c r="CJ4467" t="s">
        <v>106</v>
      </c>
      <c r="CK4467" t="s">
        <v>106</v>
      </c>
      <c r="CL4467">
        <v>10</v>
      </c>
      <c r="CM4467" t="s">
        <v>2889</v>
      </c>
      <c r="CO4467">
        <v>125277</v>
      </c>
      <c r="CQ4467">
        <v>0</v>
      </c>
      <c r="CR4467">
        <v>0</v>
      </c>
      <c r="CS4467">
        <v>0</v>
      </c>
      <c r="CY4467" t="s">
        <v>123</v>
      </c>
      <c r="CZ4467" t="s">
        <v>124</v>
      </c>
      <c r="DD4467" t="str" cm="1">
        <f t="array" ref="DD4467">TEXT(_xlfn.SEQUENCE(1, DATEDIF(AG4467, AH4467, "m") + 1, AG4467, 30), "YYYY-APMM")</f>
        <v>2014-AP02</v>
      </c>
      <c r="DN4467">
        <f t="shared" si="138"/>
        <v>176</v>
      </c>
      <c r="DO4467" t="str">
        <f t="shared" si="139"/>
        <v>LABOR- SUBCONTRACTOR</v>
      </c>
    </row>
    <row r="4468" spans="1:119" x14ac:dyDescent="0.35">
      <c r="A4468" t="s">
        <v>105</v>
      </c>
      <c r="B4468">
        <v>503753</v>
      </c>
      <c r="C4468">
        <v>6359</v>
      </c>
      <c r="D4468">
        <v>125278</v>
      </c>
      <c r="E4468">
        <v>13662</v>
      </c>
      <c r="F4468">
        <v>0</v>
      </c>
      <c r="G4468" t="s">
        <v>106</v>
      </c>
      <c r="H4468" t="s">
        <v>106</v>
      </c>
      <c r="I4468" t="s">
        <v>106</v>
      </c>
      <c r="J4468" t="s">
        <v>107</v>
      </c>
      <c r="K4468" t="s">
        <v>108</v>
      </c>
      <c r="L4468" t="s">
        <v>109</v>
      </c>
      <c r="M4468" t="s">
        <v>110</v>
      </c>
      <c r="N4468" t="s">
        <v>9978</v>
      </c>
      <c r="O4468" t="s">
        <v>2947</v>
      </c>
      <c r="P4468">
        <v>8178</v>
      </c>
      <c r="Q4468">
        <v>248</v>
      </c>
      <c r="R4468">
        <v>40</v>
      </c>
      <c r="S4468">
        <v>160</v>
      </c>
      <c r="T4468">
        <v>0</v>
      </c>
      <c r="U4468">
        <v>162.25</v>
      </c>
      <c r="V4468">
        <v>162.25</v>
      </c>
      <c r="W4468">
        <v>160</v>
      </c>
      <c r="X4468">
        <v>0</v>
      </c>
      <c r="Y4468">
        <v>0</v>
      </c>
      <c r="Z4468">
        <v>0</v>
      </c>
      <c r="AD4468" s="1">
        <v>41739.333333333336</v>
      </c>
      <c r="AE4468" s="1">
        <v>41762.708333333336</v>
      </c>
      <c r="AG4468" s="1">
        <v>41703.333333333336</v>
      </c>
      <c r="AH4468" s="1">
        <v>41725.708333333336</v>
      </c>
      <c r="AI4468" s="1">
        <v>41703.333333333336</v>
      </c>
      <c r="AJ4468" s="1">
        <v>41725.708333333336</v>
      </c>
      <c r="AK4468" s="1">
        <v>41703.333333333336</v>
      </c>
      <c r="AL4468" s="1">
        <v>41725.708333333336</v>
      </c>
      <c r="AM4468" s="1">
        <v>41739.333333333336</v>
      </c>
      <c r="AN4468" s="1">
        <v>41762.708333333336</v>
      </c>
      <c r="AP4468" t="s">
        <v>113</v>
      </c>
      <c r="AU4468" t="s">
        <v>9979</v>
      </c>
      <c r="AY4468" t="s">
        <v>106</v>
      </c>
      <c r="AZ4468">
        <v>0</v>
      </c>
      <c r="BA4468">
        <v>0</v>
      </c>
      <c r="BD4468" s="3">
        <v>41321.662499999999</v>
      </c>
      <c r="BE4468" s="3">
        <v>41321.663888888892</v>
      </c>
      <c r="BF4468" t="s">
        <v>115</v>
      </c>
      <c r="BG4468" t="s">
        <v>115</v>
      </c>
      <c r="BH4468">
        <v>8149</v>
      </c>
      <c r="BM4468">
        <v>43550</v>
      </c>
      <c r="BR4468" t="s">
        <v>116</v>
      </c>
      <c r="BS4468" t="s">
        <v>117</v>
      </c>
      <c r="BU4468">
        <v>1</v>
      </c>
      <c r="BV4468" t="s">
        <v>118</v>
      </c>
      <c r="BX4468" t="s">
        <v>119</v>
      </c>
      <c r="BY4468" t="s">
        <v>119</v>
      </c>
      <c r="BZ4468" t="s">
        <v>119</v>
      </c>
      <c r="CA4468">
        <v>1</v>
      </c>
      <c r="CC4468" t="s">
        <v>120</v>
      </c>
      <c r="CH4468">
        <v>540</v>
      </c>
      <c r="CI4468">
        <v>30810</v>
      </c>
      <c r="CJ4468" t="s">
        <v>106</v>
      </c>
      <c r="CK4468" t="s">
        <v>106</v>
      </c>
      <c r="CL4468">
        <v>10</v>
      </c>
      <c r="CM4468" t="s">
        <v>2889</v>
      </c>
      <c r="CO4468">
        <v>125277</v>
      </c>
      <c r="CQ4468">
        <v>0</v>
      </c>
      <c r="CR4468">
        <v>0</v>
      </c>
      <c r="CS4468">
        <v>0</v>
      </c>
      <c r="CY4468" t="s">
        <v>123</v>
      </c>
      <c r="CZ4468" t="s">
        <v>124</v>
      </c>
      <c r="DD4468" t="str" cm="1">
        <f t="array" ref="DD4468">TEXT(_xlfn.SEQUENCE(1, DATEDIF(AG4468, AH4468, "m") + 1, AG4468, 30), "YYYY-APMM")</f>
        <v>2014-AP03</v>
      </c>
      <c r="DN4468">
        <f t="shared" si="138"/>
        <v>162.25</v>
      </c>
      <c r="DO4468" t="str">
        <f t="shared" si="139"/>
        <v>LABOR- SUBCONTRACTOR</v>
      </c>
    </row>
    <row r="4469" spans="1:119" x14ac:dyDescent="0.35">
      <c r="A4469" t="s">
        <v>105</v>
      </c>
      <c r="B4469">
        <v>503754</v>
      </c>
      <c r="C4469">
        <v>6359</v>
      </c>
      <c r="D4469">
        <v>125278</v>
      </c>
      <c r="E4469">
        <v>13662</v>
      </c>
      <c r="F4469">
        <v>0</v>
      </c>
      <c r="G4469" t="s">
        <v>106</v>
      </c>
      <c r="H4469" t="s">
        <v>106</v>
      </c>
      <c r="I4469" t="s">
        <v>106</v>
      </c>
      <c r="J4469" t="s">
        <v>107</v>
      </c>
      <c r="K4469" t="s">
        <v>108</v>
      </c>
      <c r="L4469" t="s">
        <v>109</v>
      </c>
      <c r="M4469" t="s">
        <v>110</v>
      </c>
      <c r="N4469" t="s">
        <v>9980</v>
      </c>
      <c r="O4469" t="s">
        <v>2887</v>
      </c>
      <c r="P4469">
        <v>8178</v>
      </c>
      <c r="Q4469">
        <v>168</v>
      </c>
      <c r="R4469">
        <v>0</v>
      </c>
      <c r="S4469">
        <v>160</v>
      </c>
      <c r="T4469">
        <v>0</v>
      </c>
      <c r="U4469">
        <v>572</v>
      </c>
      <c r="V4469">
        <v>572</v>
      </c>
      <c r="W4469">
        <v>160</v>
      </c>
      <c r="X4469">
        <v>0</v>
      </c>
      <c r="Y4469">
        <v>0</v>
      </c>
      <c r="Z4469">
        <v>0</v>
      </c>
      <c r="AD4469" s="1">
        <v>41727.333333333336</v>
      </c>
      <c r="AE4469" s="1">
        <v>41749.708333333336</v>
      </c>
      <c r="AG4469" s="1">
        <v>41702.333333333336</v>
      </c>
      <c r="AH4469" s="1">
        <v>41724.708333333336</v>
      </c>
      <c r="AI4469" s="1">
        <v>41702.333333333336</v>
      </c>
      <c r="AJ4469" s="1">
        <v>41724.708333333336</v>
      </c>
      <c r="AK4469" s="1">
        <v>41702.333333333336</v>
      </c>
      <c r="AL4469" s="1">
        <v>41724.708333333336</v>
      </c>
      <c r="AM4469" s="1">
        <v>41727.333333333336</v>
      </c>
      <c r="AN4469" s="1">
        <v>41749.708333333336</v>
      </c>
      <c r="AP4469" t="s">
        <v>113</v>
      </c>
      <c r="AU4469" t="s">
        <v>9981</v>
      </c>
      <c r="AY4469" t="s">
        <v>106</v>
      </c>
      <c r="AZ4469">
        <v>0</v>
      </c>
      <c r="BA4469">
        <v>0</v>
      </c>
      <c r="BD4469" s="3">
        <v>41321.662499999999</v>
      </c>
      <c r="BE4469" s="3">
        <v>41321.663888888892</v>
      </c>
      <c r="BF4469" t="s">
        <v>115</v>
      </c>
      <c r="BG4469" t="s">
        <v>115</v>
      </c>
      <c r="BH4469">
        <v>8149</v>
      </c>
      <c r="BM4469">
        <v>43550</v>
      </c>
      <c r="BR4469" t="s">
        <v>116</v>
      </c>
      <c r="BS4469" t="s">
        <v>117</v>
      </c>
      <c r="BU4469">
        <v>1</v>
      </c>
      <c r="BV4469" t="s">
        <v>118</v>
      </c>
      <c r="BX4469" t="s">
        <v>119</v>
      </c>
      <c r="BY4469" t="s">
        <v>119</v>
      </c>
      <c r="BZ4469" t="s">
        <v>119</v>
      </c>
      <c r="CA4469">
        <v>1</v>
      </c>
      <c r="CC4469" t="s">
        <v>120</v>
      </c>
      <c r="CH4469">
        <v>540</v>
      </c>
      <c r="CI4469">
        <v>30810</v>
      </c>
      <c r="CJ4469" t="s">
        <v>106</v>
      </c>
      <c r="CK4469" t="s">
        <v>106</v>
      </c>
      <c r="CL4469">
        <v>10</v>
      </c>
      <c r="CM4469" t="s">
        <v>2889</v>
      </c>
      <c r="CO4469">
        <v>125277</v>
      </c>
      <c r="CQ4469">
        <v>0</v>
      </c>
      <c r="CR4469">
        <v>0</v>
      </c>
      <c r="CS4469">
        <v>0</v>
      </c>
      <c r="CY4469" t="s">
        <v>123</v>
      </c>
      <c r="CZ4469" t="s">
        <v>124</v>
      </c>
      <c r="DD4469" t="str" cm="1">
        <f t="array" ref="DD4469">TEXT(_xlfn.SEQUENCE(1, DATEDIF(AG4469, AH4469, "m") + 1, AG4469, 30), "YYYY-APMM")</f>
        <v>2014-AP03</v>
      </c>
      <c r="DN4469">
        <f t="shared" si="138"/>
        <v>572</v>
      </c>
      <c r="DO4469" t="str">
        <f t="shared" si="139"/>
        <v>LABOR- SUBCONTRACTOR</v>
      </c>
    </row>
    <row r="4470" spans="1:119" x14ac:dyDescent="0.35">
      <c r="A4470" t="s">
        <v>105</v>
      </c>
      <c r="B4470">
        <v>503755</v>
      </c>
      <c r="C4470">
        <v>6359</v>
      </c>
      <c r="D4470">
        <v>125278</v>
      </c>
      <c r="E4470">
        <v>13662</v>
      </c>
      <c r="F4470">
        <v>0</v>
      </c>
      <c r="G4470" t="s">
        <v>106</v>
      </c>
      <c r="H4470" t="s">
        <v>106</v>
      </c>
      <c r="I4470" t="s">
        <v>106</v>
      </c>
      <c r="J4470" t="s">
        <v>107</v>
      </c>
      <c r="K4470" t="s">
        <v>108</v>
      </c>
      <c r="L4470" t="s">
        <v>109</v>
      </c>
      <c r="M4470" t="s">
        <v>110</v>
      </c>
      <c r="N4470" t="s">
        <v>9982</v>
      </c>
      <c r="O4470" t="s">
        <v>2891</v>
      </c>
      <c r="P4470">
        <v>8171</v>
      </c>
      <c r="Q4470">
        <v>168</v>
      </c>
      <c r="R4470">
        <v>0</v>
      </c>
      <c r="S4470">
        <v>120</v>
      </c>
      <c r="T4470">
        <v>0</v>
      </c>
      <c r="U4470">
        <v>176</v>
      </c>
      <c r="V4470">
        <v>176</v>
      </c>
      <c r="W4470">
        <v>120</v>
      </c>
      <c r="X4470">
        <v>0</v>
      </c>
      <c r="Y4470">
        <v>0</v>
      </c>
      <c r="Z4470">
        <v>0</v>
      </c>
      <c r="AD4470" s="1">
        <v>41739.333333333336</v>
      </c>
      <c r="AE4470" s="1">
        <v>41756.708333333336</v>
      </c>
      <c r="AG4470" s="1">
        <v>41715.333333333336</v>
      </c>
      <c r="AH4470" s="1">
        <v>41731.708333333336</v>
      </c>
      <c r="AI4470" s="1">
        <v>41715.333333333336</v>
      </c>
      <c r="AJ4470" s="1">
        <v>41731.708333333336</v>
      </c>
      <c r="AK4470" s="1">
        <v>41715.333333333336</v>
      </c>
      <c r="AL4470" s="1">
        <v>41731.708333333336</v>
      </c>
      <c r="AM4470" s="1">
        <v>41739.333333333336</v>
      </c>
      <c r="AN4470" s="1">
        <v>41756.708333333336</v>
      </c>
      <c r="AP4470" t="s">
        <v>113</v>
      </c>
      <c r="AU4470" t="s">
        <v>9983</v>
      </c>
      <c r="AY4470" t="s">
        <v>106</v>
      </c>
      <c r="AZ4470">
        <v>0</v>
      </c>
      <c r="BA4470">
        <v>0</v>
      </c>
      <c r="BD4470" s="3">
        <v>41321.662499999999</v>
      </c>
      <c r="BE4470" s="3">
        <v>41321.663888888892</v>
      </c>
      <c r="BF4470" t="s">
        <v>115</v>
      </c>
      <c r="BG4470" t="s">
        <v>115</v>
      </c>
      <c r="BH4470">
        <v>8149</v>
      </c>
      <c r="BM4470">
        <v>43480</v>
      </c>
      <c r="BR4470" t="s">
        <v>2893</v>
      </c>
      <c r="BS4470" t="s">
        <v>2894</v>
      </c>
      <c r="BU4470">
        <v>1</v>
      </c>
      <c r="BV4470" t="s">
        <v>118</v>
      </c>
      <c r="BX4470" t="s">
        <v>119</v>
      </c>
      <c r="BY4470" t="s">
        <v>119</v>
      </c>
      <c r="BZ4470" t="s">
        <v>119</v>
      </c>
      <c r="CA4470">
        <v>1</v>
      </c>
      <c r="CC4470" t="s">
        <v>120</v>
      </c>
      <c r="CH4470">
        <v>540</v>
      </c>
      <c r="CI4470">
        <v>30810</v>
      </c>
      <c r="CJ4470" t="s">
        <v>106</v>
      </c>
      <c r="CK4470" t="s">
        <v>106</v>
      </c>
      <c r="CL4470">
        <v>10</v>
      </c>
      <c r="CM4470" t="s">
        <v>2889</v>
      </c>
      <c r="CO4470">
        <v>125277</v>
      </c>
      <c r="CQ4470">
        <v>0</v>
      </c>
      <c r="CR4470">
        <v>0</v>
      </c>
      <c r="CS4470">
        <v>0</v>
      </c>
      <c r="CY4470" t="s">
        <v>123</v>
      </c>
      <c r="CZ4470" t="s">
        <v>124</v>
      </c>
      <c r="DD4470" t="str" cm="1">
        <f t="array" ref="DD4470">TEXT(_xlfn.SEQUENCE(1, DATEDIF(AG4470, AH4470, "m") + 1, AG4470, 30), "YYYY-APMM")</f>
        <v>2014-AP03</v>
      </c>
      <c r="DN4470">
        <f t="shared" si="138"/>
        <v>176</v>
      </c>
      <c r="DO4470" t="str">
        <f t="shared" si="139"/>
        <v>GRANITE MASON SK</v>
      </c>
    </row>
    <row r="4471" spans="1:119" x14ac:dyDescent="0.35">
      <c r="A4471" t="s">
        <v>105</v>
      </c>
      <c r="B4471">
        <v>503756</v>
      </c>
      <c r="C4471">
        <v>6359</v>
      </c>
      <c r="D4471">
        <v>125278</v>
      </c>
      <c r="E4471">
        <v>13662</v>
      </c>
      <c r="F4471">
        <v>0</v>
      </c>
      <c r="G4471" t="s">
        <v>106</v>
      </c>
      <c r="H4471" t="s">
        <v>106</v>
      </c>
      <c r="I4471" t="s">
        <v>106</v>
      </c>
      <c r="J4471" t="s">
        <v>107</v>
      </c>
      <c r="K4471" t="s">
        <v>108</v>
      </c>
      <c r="L4471" t="s">
        <v>109</v>
      </c>
      <c r="M4471" t="s">
        <v>110</v>
      </c>
      <c r="N4471" t="s">
        <v>9984</v>
      </c>
      <c r="O4471" t="s">
        <v>2896</v>
      </c>
      <c r="P4471">
        <v>8178</v>
      </c>
      <c r="Q4471">
        <v>208</v>
      </c>
      <c r="R4471">
        <v>40</v>
      </c>
      <c r="S4471">
        <v>160</v>
      </c>
      <c r="T4471">
        <v>0</v>
      </c>
      <c r="U4471">
        <v>262.5</v>
      </c>
      <c r="V4471">
        <v>262.5</v>
      </c>
      <c r="W4471">
        <v>160</v>
      </c>
      <c r="X4471">
        <v>0</v>
      </c>
      <c r="Y4471">
        <v>0</v>
      </c>
      <c r="Z4471">
        <v>0</v>
      </c>
      <c r="AD4471" s="1">
        <v>41741.333333333336</v>
      </c>
      <c r="AE4471" s="1">
        <v>41763.708333333336</v>
      </c>
      <c r="AG4471" s="1">
        <v>41710.333333333336</v>
      </c>
      <c r="AH4471" s="1">
        <v>41732.708333333336</v>
      </c>
      <c r="AI4471" s="1">
        <v>41710.333333333336</v>
      </c>
      <c r="AJ4471" s="1">
        <v>41732.708333333336</v>
      </c>
      <c r="AK4471" s="1">
        <v>41710.333333333336</v>
      </c>
      <c r="AL4471" s="1">
        <v>41732.708333333336</v>
      </c>
      <c r="AM4471" s="1">
        <v>41741.333333333336</v>
      </c>
      <c r="AN4471" s="1">
        <v>41763.708333333336</v>
      </c>
      <c r="AP4471" t="s">
        <v>113</v>
      </c>
      <c r="AU4471" t="s">
        <v>9985</v>
      </c>
      <c r="AY4471" t="s">
        <v>106</v>
      </c>
      <c r="AZ4471">
        <v>0</v>
      </c>
      <c r="BA4471">
        <v>0</v>
      </c>
      <c r="BD4471" s="3">
        <v>41321.662499999999</v>
      </c>
      <c r="BE4471" s="3">
        <v>41321.663888888892</v>
      </c>
      <c r="BF4471" t="s">
        <v>115</v>
      </c>
      <c r="BG4471" t="s">
        <v>115</v>
      </c>
      <c r="BH4471">
        <v>8149</v>
      </c>
      <c r="BM4471">
        <v>43550</v>
      </c>
      <c r="BR4471" t="s">
        <v>116</v>
      </c>
      <c r="BS4471" t="s">
        <v>117</v>
      </c>
      <c r="BU4471">
        <v>1</v>
      </c>
      <c r="BV4471" t="s">
        <v>118</v>
      </c>
      <c r="BX4471" t="s">
        <v>119</v>
      </c>
      <c r="BY4471" t="s">
        <v>119</v>
      </c>
      <c r="BZ4471" t="s">
        <v>119</v>
      </c>
      <c r="CA4471">
        <v>1</v>
      </c>
      <c r="CC4471" t="s">
        <v>120</v>
      </c>
      <c r="CH4471">
        <v>540</v>
      </c>
      <c r="CI4471">
        <v>30810</v>
      </c>
      <c r="CJ4471" t="s">
        <v>106</v>
      </c>
      <c r="CK4471" t="s">
        <v>106</v>
      </c>
      <c r="CL4471">
        <v>10</v>
      </c>
      <c r="CM4471" t="s">
        <v>2889</v>
      </c>
      <c r="CO4471">
        <v>125277</v>
      </c>
      <c r="CQ4471">
        <v>0</v>
      </c>
      <c r="CR4471">
        <v>0</v>
      </c>
      <c r="CS4471">
        <v>0</v>
      </c>
      <c r="CY4471" t="s">
        <v>123</v>
      </c>
      <c r="CZ4471" t="s">
        <v>124</v>
      </c>
      <c r="DD4471" t="str" cm="1">
        <f t="array" ref="DD4471">TEXT(_xlfn.SEQUENCE(1, DATEDIF(AG4471, AH4471, "m") + 1, AG4471, 30), "YYYY-APMM")</f>
        <v>2014-AP03</v>
      </c>
      <c r="DN4471">
        <f t="shared" si="138"/>
        <v>262.5</v>
      </c>
      <c r="DO4471" t="str">
        <f t="shared" si="139"/>
        <v>LABOR- SUBCONTRACTOR</v>
      </c>
    </row>
    <row r="4472" spans="1:119" x14ac:dyDescent="0.35">
      <c r="A4472" t="s">
        <v>105</v>
      </c>
      <c r="B4472">
        <v>503757</v>
      </c>
      <c r="C4472">
        <v>6359</v>
      </c>
      <c r="D4472">
        <v>125278</v>
      </c>
      <c r="E4472">
        <v>13662</v>
      </c>
      <c r="F4472">
        <v>0</v>
      </c>
      <c r="G4472" t="s">
        <v>106</v>
      </c>
      <c r="H4472" t="s">
        <v>106</v>
      </c>
      <c r="I4472" t="s">
        <v>106</v>
      </c>
      <c r="J4472" t="s">
        <v>107</v>
      </c>
      <c r="K4472" t="s">
        <v>108</v>
      </c>
      <c r="L4472" t="s">
        <v>109</v>
      </c>
      <c r="M4472" t="s">
        <v>110</v>
      </c>
      <c r="N4472" t="s">
        <v>9986</v>
      </c>
      <c r="O4472" t="s">
        <v>2899</v>
      </c>
      <c r="P4472">
        <v>8178</v>
      </c>
      <c r="Q4472">
        <v>168</v>
      </c>
      <c r="R4472">
        <v>0</v>
      </c>
      <c r="S4472">
        <v>200</v>
      </c>
      <c r="T4472">
        <v>0</v>
      </c>
      <c r="U4472">
        <v>5425.75</v>
      </c>
      <c r="V4472">
        <v>5425.75</v>
      </c>
      <c r="W4472">
        <v>200</v>
      </c>
      <c r="X4472">
        <v>0</v>
      </c>
      <c r="Y4472">
        <v>0</v>
      </c>
      <c r="Z4472">
        <v>0</v>
      </c>
      <c r="AD4472" s="1">
        <v>41749.333333333336</v>
      </c>
      <c r="AE4472" s="1">
        <v>41777.708333333336</v>
      </c>
      <c r="AG4472" s="1">
        <v>41724.333333333336</v>
      </c>
      <c r="AH4472" s="1">
        <v>41752.708333333336</v>
      </c>
      <c r="AI4472" s="1">
        <v>41724.333333333336</v>
      </c>
      <c r="AJ4472" s="1">
        <v>41752.708333333336</v>
      </c>
      <c r="AK4472" s="1">
        <v>41724.333333333336</v>
      </c>
      <c r="AL4472" s="1">
        <v>41752.708333333336</v>
      </c>
      <c r="AM4472" s="1">
        <v>41749.333333333336</v>
      </c>
      <c r="AN4472" s="1">
        <v>41777.708333333336</v>
      </c>
      <c r="AP4472" t="s">
        <v>113</v>
      </c>
      <c r="AU4472" t="s">
        <v>9987</v>
      </c>
      <c r="AY4472" t="s">
        <v>106</v>
      </c>
      <c r="AZ4472">
        <v>0</v>
      </c>
      <c r="BA4472">
        <v>0</v>
      </c>
      <c r="BD4472" s="3">
        <v>41321.662499999999</v>
      </c>
      <c r="BE4472" s="3">
        <v>41321.663888888892</v>
      </c>
      <c r="BF4472" t="s">
        <v>115</v>
      </c>
      <c r="BG4472" t="s">
        <v>115</v>
      </c>
      <c r="BH4472">
        <v>8149</v>
      </c>
      <c r="BM4472">
        <v>43550</v>
      </c>
      <c r="BR4472" t="s">
        <v>116</v>
      </c>
      <c r="BS4472" t="s">
        <v>117</v>
      </c>
      <c r="BU4472">
        <v>1</v>
      </c>
      <c r="BV4472" t="s">
        <v>118</v>
      </c>
      <c r="BX4472" t="s">
        <v>119</v>
      </c>
      <c r="BY4472" t="s">
        <v>119</v>
      </c>
      <c r="BZ4472" t="s">
        <v>119</v>
      </c>
      <c r="CA4472">
        <v>1</v>
      </c>
      <c r="CC4472" t="s">
        <v>120</v>
      </c>
      <c r="CH4472">
        <v>540</v>
      </c>
      <c r="CI4472">
        <v>30810</v>
      </c>
      <c r="CJ4472" t="s">
        <v>106</v>
      </c>
      <c r="CK4472" t="s">
        <v>106</v>
      </c>
      <c r="CL4472">
        <v>10</v>
      </c>
      <c r="CM4472" t="s">
        <v>2889</v>
      </c>
      <c r="CO4472">
        <v>125277</v>
      </c>
      <c r="CQ4472">
        <v>0</v>
      </c>
      <c r="CR4472">
        <v>0</v>
      </c>
      <c r="CS4472">
        <v>0</v>
      </c>
      <c r="CY4472" t="s">
        <v>123</v>
      </c>
      <c r="CZ4472" t="s">
        <v>124</v>
      </c>
      <c r="DD4472" t="str" cm="1">
        <f t="array" ref="DD4472">TEXT(_xlfn.SEQUENCE(1, DATEDIF(AG4472, AH4472, "m") + 1, AG4472, 30), "YYYY-APMM")</f>
        <v>2014-AP03</v>
      </c>
      <c r="DN4472">
        <f t="shared" si="138"/>
        <v>5425.75</v>
      </c>
      <c r="DO4472" t="str">
        <f t="shared" si="139"/>
        <v>LABOR- SUBCONTRACTOR</v>
      </c>
    </row>
    <row r="4473" spans="1:119" x14ac:dyDescent="0.35">
      <c r="A4473" t="s">
        <v>105</v>
      </c>
      <c r="B4473">
        <v>503758</v>
      </c>
      <c r="C4473">
        <v>6359</v>
      </c>
      <c r="D4473">
        <v>125278</v>
      </c>
      <c r="E4473">
        <v>13662</v>
      </c>
      <c r="F4473">
        <v>0</v>
      </c>
      <c r="G4473" t="s">
        <v>106</v>
      </c>
      <c r="H4473" t="s">
        <v>106</v>
      </c>
      <c r="I4473" t="s">
        <v>106</v>
      </c>
      <c r="J4473" t="s">
        <v>107</v>
      </c>
      <c r="K4473" t="s">
        <v>108</v>
      </c>
      <c r="L4473" t="s">
        <v>109</v>
      </c>
      <c r="M4473" t="s">
        <v>110</v>
      </c>
      <c r="N4473" t="s">
        <v>9988</v>
      </c>
      <c r="O4473" t="s">
        <v>2905</v>
      </c>
      <c r="P4473">
        <v>8168</v>
      </c>
      <c r="Q4473">
        <v>144</v>
      </c>
      <c r="R4473">
        <v>0</v>
      </c>
      <c r="S4473">
        <v>200</v>
      </c>
      <c r="T4473">
        <v>0</v>
      </c>
      <c r="U4473">
        <v>9737.5</v>
      </c>
      <c r="V4473">
        <v>9737.5</v>
      </c>
      <c r="W4473">
        <v>200</v>
      </c>
      <c r="X4473">
        <v>0</v>
      </c>
      <c r="Y4473">
        <v>0</v>
      </c>
      <c r="Z4473">
        <v>0</v>
      </c>
      <c r="AD4473" s="1">
        <v>41609.333333333336</v>
      </c>
      <c r="AE4473" s="1">
        <v>41638.708333333336</v>
      </c>
      <c r="AG4473" s="1">
        <v>41588.333333333336</v>
      </c>
      <c r="AH4473" s="1">
        <v>41616.708333333336</v>
      </c>
      <c r="AI4473" s="1">
        <v>41588.333333333336</v>
      </c>
      <c r="AJ4473" s="1">
        <v>41616.708333333336</v>
      </c>
      <c r="AK4473" s="1">
        <v>41588.333333333336</v>
      </c>
      <c r="AL4473" s="1">
        <v>41616.708333333336</v>
      </c>
      <c r="AM4473" s="1">
        <v>41609.333333333336</v>
      </c>
      <c r="AN4473" s="1">
        <v>41638.708333333336</v>
      </c>
      <c r="AP4473" t="s">
        <v>113</v>
      </c>
      <c r="AU4473" t="s">
        <v>9989</v>
      </c>
      <c r="AY4473" t="s">
        <v>106</v>
      </c>
      <c r="AZ4473">
        <v>0</v>
      </c>
      <c r="BA4473">
        <v>0</v>
      </c>
      <c r="BD4473" s="3">
        <v>41321.662499999999</v>
      </c>
      <c r="BE4473" s="3">
        <v>41321.663888888892</v>
      </c>
      <c r="BF4473" t="s">
        <v>115</v>
      </c>
      <c r="BG4473" t="s">
        <v>115</v>
      </c>
      <c r="BH4473">
        <v>8149</v>
      </c>
      <c r="BM4473">
        <v>43450</v>
      </c>
      <c r="BR4473" t="s">
        <v>1309</v>
      </c>
      <c r="BS4473" t="s">
        <v>1310</v>
      </c>
      <c r="BU4473">
        <v>1</v>
      </c>
      <c r="BV4473" t="s">
        <v>118</v>
      </c>
      <c r="BX4473" t="s">
        <v>119</v>
      </c>
      <c r="BY4473" t="s">
        <v>119</v>
      </c>
      <c r="BZ4473" t="s">
        <v>119</v>
      </c>
      <c r="CA4473">
        <v>1</v>
      </c>
      <c r="CC4473" t="s">
        <v>120</v>
      </c>
      <c r="CH4473">
        <v>540</v>
      </c>
      <c r="CI4473">
        <v>30810</v>
      </c>
      <c r="CJ4473" t="s">
        <v>106</v>
      </c>
      <c r="CK4473" t="s">
        <v>106</v>
      </c>
      <c r="CL4473">
        <v>10</v>
      </c>
      <c r="CM4473" t="s">
        <v>2889</v>
      </c>
      <c r="CO4473">
        <v>125277</v>
      </c>
      <c r="CQ4473">
        <v>0</v>
      </c>
      <c r="CR4473">
        <v>0</v>
      </c>
      <c r="CS4473">
        <v>0</v>
      </c>
      <c r="CY4473" t="s">
        <v>123</v>
      </c>
      <c r="CZ4473" t="s">
        <v>124</v>
      </c>
      <c r="DD4473" t="str" cm="1">
        <f t="array" ref="DD4473">TEXT(_xlfn.SEQUENCE(1, DATEDIF(AG4473, AH4473, "m") + 1, AG4473, 30), "YYYY-APMM")</f>
        <v>2013-AP11</v>
      </c>
      <c r="DN4473">
        <f t="shared" si="138"/>
        <v>9737.5</v>
      </c>
      <c r="DO4473" t="str">
        <f t="shared" si="139"/>
        <v>BLOCK MASON SK</v>
      </c>
    </row>
    <row r="4474" spans="1:119" x14ac:dyDescent="0.35">
      <c r="A4474" t="s">
        <v>105</v>
      </c>
      <c r="B4474">
        <v>503759</v>
      </c>
      <c r="C4474">
        <v>6359</v>
      </c>
      <c r="D4474">
        <v>125278</v>
      </c>
      <c r="E4474">
        <v>13662</v>
      </c>
      <c r="F4474">
        <v>0</v>
      </c>
      <c r="G4474" t="s">
        <v>106</v>
      </c>
      <c r="H4474" t="s">
        <v>106</v>
      </c>
      <c r="I4474" t="s">
        <v>106</v>
      </c>
      <c r="J4474" t="s">
        <v>107</v>
      </c>
      <c r="K4474" t="s">
        <v>108</v>
      </c>
      <c r="L4474" t="s">
        <v>109</v>
      </c>
      <c r="M4474" t="s">
        <v>110</v>
      </c>
      <c r="N4474" t="s">
        <v>9990</v>
      </c>
      <c r="O4474" t="s">
        <v>2908</v>
      </c>
      <c r="P4474">
        <v>8169</v>
      </c>
      <c r="Q4474">
        <v>144</v>
      </c>
      <c r="R4474">
        <v>0</v>
      </c>
      <c r="S4474">
        <v>200</v>
      </c>
      <c r="T4474">
        <v>0</v>
      </c>
      <c r="U4474">
        <v>13637.5</v>
      </c>
      <c r="V4474">
        <v>13637.5</v>
      </c>
      <c r="W4474">
        <v>200</v>
      </c>
      <c r="X4474">
        <v>0</v>
      </c>
      <c r="Y4474">
        <v>0</v>
      </c>
      <c r="Z4474">
        <v>0</v>
      </c>
      <c r="AD4474" s="1">
        <v>41632.333333333336</v>
      </c>
      <c r="AE4474" s="1">
        <v>41660.708333333336</v>
      </c>
      <c r="AG4474" s="1">
        <v>41610.333333333336</v>
      </c>
      <c r="AH4474" s="1">
        <v>41639.708333333336</v>
      </c>
      <c r="AI4474" s="1">
        <v>41610.333333333336</v>
      </c>
      <c r="AJ4474" s="1">
        <v>41639.708333333336</v>
      </c>
      <c r="AK4474" s="1">
        <v>41610.333333333336</v>
      </c>
      <c r="AL4474" s="1">
        <v>41639.708333333336</v>
      </c>
      <c r="AM4474" s="1">
        <v>41632.333333333336</v>
      </c>
      <c r="AN4474" s="1">
        <v>41660.708333333336</v>
      </c>
      <c r="AP4474" t="s">
        <v>113</v>
      </c>
      <c r="AU4474" t="s">
        <v>9991</v>
      </c>
      <c r="AY4474" t="s">
        <v>106</v>
      </c>
      <c r="AZ4474">
        <v>0</v>
      </c>
      <c r="BA4474">
        <v>0</v>
      </c>
      <c r="BD4474" s="3">
        <v>41321.662499999999</v>
      </c>
      <c r="BE4474" s="3">
        <v>41321.663888888892</v>
      </c>
      <c r="BF4474" t="s">
        <v>115</v>
      </c>
      <c r="BG4474" t="s">
        <v>115</v>
      </c>
      <c r="BH4474">
        <v>8149</v>
      </c>
      <c r="BM4474">
        <v>43460</v>
      </c>
      <c r="BR4474" t="s">
        <v>2848</v>
      </c>
      <c r="BS4474" t="s">
        <v>2849</v>
      </c>
      <c r="BU4474">
        <v>1</v>
      </c>
      <c r="BV4474" t="s">
        <v>118</v>
      </c>
      <c r="BX4474" t="s">
        <v>119</v>
      </c>
      <c r="BY4474" t="s">
        <v>119</v>
      </c>
      <c r="BZ4474" t="s">
        <v>119</v>
      </c>
      <c r="CA4474">
        <v>1</v>
      </c>
      <c r="CC4474" t="s">
        <v>120</v>
      </c>
      <c r="CH4474">
        <v>540</v>
      </c>
      <c r="CI4474">
        <v>30810</v>
      </c>
      <c r="CJ4474" t="s">
        <v>106</v>
      </c>
      <c r="CK4474" t="s">
        <v>106</v>
      </c>
      <c r="CL4474">
        <v>10</v>
      </c>
      <c r="CM4474" t="s">
        <v>2889</v>
      </c>
      <c r="CO4474">
        <v>125277</v>
      </c>
      <c r="CQ4474">
        <v>0</v>
      </c>
      <c r="CR4474">
        <v>0</v>
      </c>
      <c r="CS4474">
        <v>0</v>
      </c>
      <c r="CY4474" t="s">
        <v>123</v>
      </c>
      <c r="CZ4474" t="s">
        <v>124</v>
      </c>
      <c r="DD4474" t="str" cm="1">
        <f t="array" ref="DD4474">TEXT(_xlfn.SEQUENCE(1, DATEDIF(AG4474, AH4474, "m") + 1, AG4474, 30), "YYYY-APMM")</f>
        <v>2013-AP12</v>
      </c>
      <c r="DN4474">
        <f t="shared" si="138"/>
        <v>13637.5</v>
      </c>
      <c r="DO4474" t="str">
        <f t="shared" si="139"/>
        <v>PLASTER MASON SK</v>
      </c>
    </row>
    <row r="4475" spans="1:119" x14ac:dyDescent="0.35">
      <c r="A4475" t="s">
        <v>105</v>
      </c>
      <c r="B4475">
        <v>503760</v>
      </c>
      <c r="C4475">
        <v>6359</v>
      </c>
      <c r="D4475">
        <v>125278</v>
      </c>
      <c r="E4475">
        <v>13662</v>
      </c>
      <c r="F4475">
        <v>0</v>
      </c>
      <c r="G4475" t="s">
        <v>106</v>
      </c>
      <c r="H4475" t="s">
        <v>106</v>
      </c>
      <c r="I4475" t="s">
        <v>106</v>
      </c>
      <c r="J4475" t="s">
        <v>107</v>
      </c>
      <c r="K4475" t="s">
        <v>108</v>
      </c>
      <c r="L4475" t="s">
        <v>109</v>
      </c>
      <c r="M4475" t="s">
        <v>110</v>
      </c>
      <c r="N4475" t="s">
        <v>9992</v>
      </c>
      <c r="O4475" t="s">
        <v>2911</v>
      </c>
      <c r="P4475">
        <v>8164</v>
      </c>
      <c r="Q4475">
        <v>208</v>
      </c>
      <c r="R4475">
        <v>64</v>
      </c>
      <c r="S4475">
        <v>168</v>
      </c>
      <c r="T4475">
        <v>0</v>
      </c>
      <c r="U4475">
        <v>1580.25</v>
      </c>
      <c r="V4475">
        <v>1580.25</v>
      </c>
      <c r="W4475">
        <v>168</v>
      </c>
      <c r="X4475">
        <v>0</v>
      </c>
      <c r="Y4475">
        <v>0</v>
      </c>
      <c r="Z4475">
        <v>0</v>
      </c>
      <c r="AD4475" s="1">
        <v>41650.333333333336</v>
      </c>
      <c r="AE4475" s="1">
        <v>41673.708333333336</v>
      </c>
      <c r="AG4475" s="1">
        <v>41618.333333333336</v>
      </c>
      <c r="AH4475" s="1">
        <v>41643.708333333336</v>
      </c>
      <c r="AI4475" s="1">
        <v>41618.333333333336</v>
      </c>
      <c r="AJ4475" s="1">
        <v>41643.708333333336</v>
      </c>
      <c r="AK4475" s="1">
        <v>41618.333333333336</v>
      </c>
      <c r="AL4475" s="1">
        <v>41643.708333333336</v>
      </c>
      <c r="AM4475" s="1">
        <v>41650.333333333336</v>
      </c>
      <c r="AN4475" s="1">
        <v>41673.708333333336</v>
      </c>
      <c r="AP4475" t="s">
        <v>113</v>
      </c>
      <c r="AU4475" t="s">
        <v>9993</v>
      </c>
      <c r="AY4475" t="s">
        <v>106</v>
      </c>
      <c r="AZ4475">
        <v>0</v>
      </c>
      <c r="BA4475">
        <v>0</v>
      </c>
      <c r="BD4475" s="3">
        <v>41321.662499999999</v>
      </c>
      <c r="BE4475" s="3">
        <v>41321.663888888892</v>
      </c>
      <c r="BF4475" t="s">
        <v>115</v>
      </c>
      <c r="BG4475" t="s">
        <v>115</v>
      </c>
      <c r="BH4475">
        <v>8149</v>
      </c>
      <c r="BM4475">
        <v>43410</v>
      </c>
      <c r="BR4475" t="s">
        <v>2865</v>
      </c>
      <c r="BS4475" t="s">
        <v>2866</v>
      </c>
      <c r="BU4475">
        <v>1</v>
      </c>
      <c r="BV4475" t="s">
        <v>118</v>
      </c>
      <c r="BX4475" t="s">
        <v>119</v>
      </c>
      <c r="BY4475" t="s">
        <v>119</v>
      </c>
      <c r="BZ4475" t="s">
        <v>119</v>
      </c>
      <c r="CA4475">
        <v>1</v>
      </c>
      <c r="CC4475" t="s">
        <v>120</v>
      </c>
      <c r="CH4475">
        <v>540</v>
      </c>
      <c r="CI4475">
        <v>30810</v>
      </c>
      <c r="CJ4475" t="s">
        <v>106</v>
      </c>
      <c r="CK4475" t="s">
        <v>106</v>
      </c>
      <c r="CL4475">
        <v>10</v>
      </c>
      <c r="CM4475" t="s">
        <v>2889</v>
      </c>
      <c r="CO4475">
        <v>125277</v>
      </c>
      <c r="CQ4475">
        <v>0</v>
      </c>
      <c r="CR4475">
        <v>0</v>
      </c>
      <c r="CS4475">
        <v>0</v>
      </c>
      <c r="CY4475" t="s">
        <v>123</v>
      </c>
      <c r="CZ4475" t="s">
        <v>124</v>
      </c>
      <c r="DD4475" t="str" cm="1">
        <f t="array" ref="DD4475">TEXT(_xlfn.SEQUENCE(1, DATEDIF(AG4475, AH4475, "m") + 1, AG4475, 30), "YYYY-APMM")</f>
        <v>2013-AP12</v>
      </c>
      <c r="DN4475">
        <f t="shared" si="138"/>
        <v>1580.25</v>
      </c>
      <c r="DO4475" t="str">
        <f t="shared" si="139"/>
        <v>SCREED MASON SK</v>
      </c>
    </row>
    <row r="4476" spans="1:119" x14ac:dyDescent="0.35">
      <c r="A4476" t="s">
        <v>105</v>
      </c>
      <c r="B4476">
        <v>503761</v>
      </c>
      <c r="C4476">
        <v>6359</v>
      </c>
      <c r="D4476">
        <v>125278</v>
      </c>
      <c r="E4476">
        <v>13662</v>
      </c>
      <c r="F4476">
        <v>0</v>
      </c>
      <c r="G4476" t="s">
        <v>106</v>
      </c>
      <c r="H4476" t="s">
        <v>106</v>
      </c>
      <c r="I4476" t="s">
        <v>106</v>
      </c>
      <c r="J4476" t="s">
        <v>107</v>
      </c>
      <c r="K4476" t="s">
        <v>108</v>
      </c>
      <c r="L4476" t="s">
        <v>109</v>
      </c>
      <c r="M4476" t="s">
        <v>110</v>
      </c>
      <c r="N4476" t="s">
        <v>9994</v>
      </c>
      <c r="O4476" t="s">
        <v>2914</v>
      </c>
      <c r="P4476">
        <v>8178</v>
      </c>
      <c r="Q4476">
        <v>144</v>
      </c>
      <c r="R4476">
        <v>0</v>
      </c>
      <c r="S4476">
        <v>120</v>
      </c>
      <c r="T4476">
        <v>0</v>
      </c>
      <c r="U4476">
        <v>247.5</v>
      </c>
      <c r="V4476">
        <v>247.5</v>
      </c>
      <c r="W4476">
        <v>120</v>
      </c>
      <c r="X4476">
        <v>0</v>
      </c>
      <c r="Y4476">
        <v>0</v>
      </c>
      <c r="Z4476">
        <v>0</v>
      </c>
      <c r="AD4476" s="1">
        <v>41650.333333333336</v>
      </c>
      <c r="AE4476" s="1">
        <v>41666.708333333336</v>
      </c>
      <c r="AG4476" s="1">
        <v>41629.333333333336</v>
      </c>
      <c r="AH4476" s="1">
        <v>41645.708333333336</v>
      </c>
      <c r="AI4476" s="1">
        <v>41629.333333333336</v>
      </c>
      <c r="AJ4476" s="1">
        <v>41645.708333333336</v>
      </c>
      <c r="AK4476" s="1">
        <v>41629.333333333336</v>
      </c>
      <c r="AL4476" s="1">
        <v>41645.708333333336</v>
      </c>
      <c r="AM4476" s="1">
        <v>41650.333333333336</v>
      </c>
      <c r="AN4476" s="1">
        <v>41666.708333333336</v>
      </c>
      <c r="AP4476" t="s">
        <v>113</v>
      </c>
      <c r="AU4476" t="s">
        <v>9995</v>
      </c>
      <c r="AY4476" t="s">
        <v>106</v>
      </c>
      <c r="AZ4476">
        <v>0</v>
      </c>
      <c r="BA4476">
        <v>0</v>
      </c>
      <c r="BD4476" s="3">
        <v>41321.662499999999</v>
      </c>
      <c r="BE4476" s="3">
        <v>41321.663888888892</v>
      </c>
      <c r="BF4476" t="s">
        <v>115</v>
      </c>
      <c r="BG4476" t="s">
        <v>115</v>
      </c>
      <c r="BH4476">
        <v>8149</v>
      </c>
      <c r="BM4476">
        <v>43550</v>
      </c>
      <c r="BR4476" t="s">
        <v>116</v>
      </c>
      <c r="BS4476" t="s">
        <v>117</v>
      </c>
      <c r="BU4476">
        <v>1</v>
      </c>
      <c r="BV4476" t="s">
        <v>118</v>
      </c>
      <c r="BX4476" t="s">
        <v>119</v>
      </c>
      <c r="BY4476" t="s">
        <v>119</v>
      </c>
      <c r="BZ4476" t="s">
        <v>119</v>
      </c>
      <c r="CA4476">
        <v>1</v>
      </c>
      <c r="CC4476" t="s">
        <v>120</v>
      </c>
      <c r="CH4476">
        <v>540</v>
      </c>
      <c r="CI4476">
        <v>30810</v>
      </c>
      <c r="CJ4476" t="s">
        <v>106</v>
      </c>
      <c r="CK4476" t="s">
        <v>106</v>
      </c>
      <c r="CL4476">
        <v>10</v>
      </c>
      <c r="CM4476" t="s">
        <v>2889</v>
      </c>
      <c r="CO4476">
        <v>125277</v>
      </c>
      <c r="CQ4476">
        <v>0</v>
      </c>
      <c r="CR4476">
        <v>0</v>
      </c>
      <c r="CS4476">
        <v>0</v>
      </c>
      <c r="CY4476" t="s">
        <v>123</v>
      </c>
      <c r="CZ4476" t="s">
        <v>124</v>
      </c>
      <c r="DD4476" t="str" cm="1">
        <f t="array" ref="DD4476">TEXT(_xlfn.SEQUENCE(1, DATEDIF(AG4476, AH4476, "m") + 1, AG4476, 30), "YYYY-APMM")</f>
        <v>2013-AP12</v>
      </c>
      <c r="DN4476">
        <f t="shared" si="138"/>
        <v>247.5</v>
      </c>
      <c r="DO4476" t="str">
        <f t="shared" si="139"/>
        <v>LABOR- SUBCONTRACTOR</v>
      </c>
    </row>
    <row r="4477" spans="1:119" x14ac:dyDescent="0.35">
      <c r="A4477" t="s">
        <v>105</v>
      </c>
      <c r="B4477">
        <v>503762</v>
      </c>
      <c r="C4477">
        <v>6359</v>
      </c>
      <c r="D4477">
        <v>125278</v>
      </c>
      <c r="E4477">
        <v>13662</v>
      </c>
      <c r="F4477">
        <v>0</v>
      </c>
      <c r="G4477" t="s">
        <v>106</v>
      </c>
      <c r="H4477" t="s">
        <v>106</v>
      </c>
      <c r="I4477" t="s">
        <v>106</v>
      </c>
      <c r="J4477" t="s">
        <v>107</v>
      </c>
      <c r="K4477" t="s">
        <v>108</v>
      </c>
      <c r="L4477" t="s">
        <v>109</v>
      </c>
      <c r="M4477" t="s">
        <v>110</v>
      </c>
      <c r="N4477" t="s">
        <v>9996</v>
      </c>
      <c r="O4477" t="s">
        <v>2917</v>
      </c>
      <c r="P4477">
        <v>8178</v>
      </c>
      <c r="Q4477">
        <v>256</v>
      </c>
      <c r="R4477">
        <v>0</v>
      </c>
      <c r="S4477">
        <v>200</v>
      </c>
      <c r="T4477">
        <v>0</v>
      </c>
      <c r="U4477">
        <v>5425.75</v>
      </c>
      <c r="V4477">
        <v>5425.75</v>
      </c>
      <c r="W4477">
        <v>200</v>
      </c>
      <c r="X4477">
        <v>0</v>
      </c>
      <c r="Y4477">
        <v>0</v>
      </c>
      <c r="Z4477">
        <v>0</v>
      </c>
      <c r="AD4477" s="1">
        <v>41665.333333333336</v>
      </c>
      <c r="AE4477" s="1">
        <v>41694.708333333336</v>
      </c>
      <c r="AG4477" s="1">
        <v>41627.333333333336</v>
      </c>
      <c r="AH4477" s="1">
        <v>41655.708333333336</v>
      </c>
      <c r="AI4477" s="1">
        <v>41627.333333333336</v>
      </c>
      <c r="AJ4477" s="1">
        <v>41655.708333333336</v>
      </c>
      <c r="AK4477" s="1">
        <v>41627.333333333336</v>
      </c>
      <c r="AL4477" s="1">
        <v>41655.708333333336</v>
      </c>
      <c r="AM4477" s="1">
        <v>41665.333333333336</v>
      </c>
      <c r="AN4477" s="1">
        <v>41694.708333333336</v>
      </c>
      <c r="AP4477" t="s">
        <v>113</v>
      </c>
      <c r="AU4477" t="s">
        <v>9997</v>
      </c>
      <c r="AY4477" t="s">
        <v>106</v>
      </c>
      <c r="AZ4477">
        <v>0</v>
      </c>
      <c r="BA4477">
        <v>0</v>
      </c>
      <c r="BD4477" s="3">
        <v>41321.662499999999</v>
      </c>
      <c r="BE4477" s="3">
        <v>41321.663888888892</v>
      </c>
      <c r="BF4477" t="s">
        <v>115</v>
      </c>
      <c r="BG4477" t="s">
        <v>115</v>
      </c>
      <c r="BH4477">
        <v>8149</v>
      </c>
      <c r="BM4477">
        <v>43550</v>
      </c>
      <c r="BR4477" t="s">
        <v>116</v>
      </c>
      <c r="BS4477" t="s">
        <v>117</v>
      </c>
      <c r="BU4477">
        <v>1</v>
      </c>
      <c r="BV4477" t="s">
        <v>118</v>
      </c>
      <c r="BX4477" t="s">
        <v>119</v>
      </c>
      <c r="BY4477" t="s">
        <v>119</v>
      </c>
      <c r="BZ4477" t="s">
        <v>119</v>
      </c>
      <c r="CA4477">
        <v>1</v>
      </c>
      <c r="CC4477" t="s">
        <v>120</v>
      </c>
      <c r="CH4477">
        <v>540</v>
      </c>
      <c r="CI4477">
        <v>30810</v>
      </c>
      <c r="CJ4477" t="s">
        <v>106</v>
      </c>
      <c r="CK4477" t="s">
        <v>106</v>
      </c>
      <c r="CL4477">
        <v>10</v>
      </c>
      <c r="CM4477" t="s">
        <v>2889</v>
      </c>
      <c r="CO4477">
        <v>125277</v>
      </c>
      <c r="CQ4477">
        <v>0</v>
      </c>
      <c r="CR4477">
        <v>0</v>
      </c>
      <c r="CS4477">
        <v>0</v>
      </c>
      <c r="CY4477" t="s">
        <v>123</v>
      </c>
      <c r="CZ4477" t="s">
        <v>124</v>
      </c>
      <c r="DD4477" t="str" cm="1">
        <f t="array" ref="DD4477">TEXT(_xlfn.SEQUENCE(1, DATEDIF(AG4477, AH4477, "m") + 1, AG4477, 30), "YYYY-APMM")</f>
        <v>2013-AP12</v>
      </c>
      <c r="DN4477">
        <f t="shared" si="138"/>
        <v>5425.75</v>
      </c>
      <c r="DO4477" t="str">
        <f t="shared" si="139"/>
        <v>LABOR- SUBCONTRACTOR</v>
      </c>
    </row>
    <row r="4478" spans="1:119" x14ac:dyDescent="0.35">
      <c r="A4478" t="s">
        <v>105</v>
      </c>
      <c r="B4478">
        <v>503763</v>
      </c>
      <c r="C4478">
        <v>6359</v>
      </c>
      <c r="D4478">
        <v>125278</v>
      </c>
      <c r="E4478">
        <v>13662</v>
      </c>
      <c r="F4478">
        <v>0</v>
      </c>
      <c r="G4478" t="s">
        <v>106</v>
      </c>
      <c r="H4478" t="s">
        <v>106</v>
      </c>
      <c r="I4478" t="s">
        <v>106</v>
      </c>
      <c r="J4478" t="s">
        <v>107</v>
      </c>
      <c r="K4478" t="s">
        <v>108</v>
      </c>
      <c r="L4478" t="s">
        <v>109</v>
      </c>
      <c r="M4478" t="s">
        <v>110</v>
      </c>
      <c r="N4478" t="s">
        <v>9998</v>
      </c>
      <c r="O4478" t="s">
        <v>2920</v>
      </c>
      <c r="P4478">
        <v>8170</v>
      </c>
      <c r="Q4478">
        <v>144</v>
      </c>
      <c r="R4478">
        <v>0</v>
      </c>
      <c r="S4478">
        <v>200</v>
      </c>
      <c r="T4478">
        <v>0</v>
      </c>
      <c r="U4478">
        <v>4428.5</v>
      </c>
      <c r="V4478">
        <v>4428.5</v>
      </c>
      <c r="W4478">
        <v>200</v>
      </c>
      <c r="X4478">
        <v>0</v>
      </c>
      <c r="Y4478">
        <v>0</v>
      </c>
      <c r="Z4478">
        <v>0</v>
      </c>
      <c r="AD4478" s="1">
        <v>41655.333333333336</v>
      </c>
      <c r="AE4478" s="1">
        <v>41685.708333333336</v>
      </c>
      <c r="AG4478" s="1">
        <v>41634.333333333336</v>
      </c>
      <c r="AH4478" s="1">
        <v>41662.708333333336</v>
      </c>
      <c r="AI4478" s="1">
        <v>41634.333333333336</v>
      </c>
      <c r="AJ4478" s="1">
        <v>41662.708333333336</v>
      </c>
      <c r="AK4478" s="1">
        <v>41634.333333333336</v>
      </c>
      <c r="AL4478" s="1">
        <v>41662.708333333336</v>
      </c>
      <c r="AM4478" s="1">
        <v>41655.333333333336</v>
      </c>
      <c r="AN4478" s="1">
        <v>41685.708333333336</v>
      </c>
      <c r="AP4478" t="s">
        <v>113</v>
      </c>
      <c r="AU4478" t="s">
        <v>9999</v>
      </c>
      <c r="AY4478" t="s">
        <v>106</v>
      </c>
      <c r="AZ4478">
        <v>0</v>
      </c>
      <c r="BA4478">
        <v>0</v>
      </c>
      <c r="BD4478" s="3">
        <v>41321.662499999999</v>
      </c>
      <c r="BE4478" s="3">
        <v>41321.663888888892</v>
      </c>
      <c r="BF4478" t="s">
        <v>115</v>
      </c>
      <c r="BG4478" t="s">
        <v>115</v>
      </c>
      <c r="BH4478">
        <v>8149</v>
      </c>
      <c r="BM4478">
        <v>43470</v>
      </c>
      <c r="BR4478" t="s">
        <v>2854</v>
      </c>
      <c r="BS4478" t="s">
        <v>2855</v>
      </c>
      <c r="BU4478">
        <v>1</v>
      </c>
      <c r="BV4478" t="s">
        <v>118</v>
      </c>
      <c r="BX4478" t="s">
        <v>119</v>
      </c>
      <c r="BY4478" t="s">
        <v>119</v>
      </c>
      <c r="BZ4478" t="s">
        <v>119</v>
      </c>
      <c r="CA4478">
        <v>1</v>
      </c>
      <c r="CC4478" t="s">
        <v>120</v>
      </c>
      <c r="CH4478">
        <v>540</v>
      </c>
      <c r="CI4478">
        <v>30810</v>
      </c>
      <c r="CJ4478" t="s">
        <v>106</v>
      </c>
      <c r="CK4478" t="s">
        <v>106</v>
      </c>
      <c r="CL4478">
        <v>10</v>
      </c>
      <c r="CM4478" t="s">
        <v>2889</v>
      </c>
      <c r="CO4478">
        <v>125277</v>
      </c>
      <c r="CQ4478">
        <v>0</v>
      </c>
      <c r="CR4478">
        <v>0</v>
      </c>
      <c r="CS4478">
        <v>0</v>
      </c>
      <c r="CY4478" t="s">
        <v>123</v>
      </c>
      <c r="CZ4478" t="s">
        <v>124</v>
      </c>
      <c r="DD4478" t="str" cm="1">
        <f t="array" ref="DD4478">TEXT(_xlfn.SEQUENCE(1, DATEDIF(AG4478, AH4478, "m") + 1, AG4478, 30), "YYYY-APMM")</f>
        <v>2013-AP12</v>
      </c>
      <c r="DN4478">
        <f t="shared" si="138"/>
        <v>4428.5</v>
      </c>
      <c r="DO4478" t="str">
        <f t="shared" si="139"/>
        <v>TILE MASON SK</v>
      </c>
    </row>
    <row r="4479" spans="1:119" x14ac:dyDescent="0.35">
      <c r="A4479" t="s">
        <v>105</v>
      </c>
      <c r="B4479">
        <v>503764</v>
      </c>
      <c r="C4479">
        <v>6359</v>
      </c>
      <c r="D4479">
        <v>125279</v>
      </c>
      <c r="E4479">
        <v>13662</v>
      </c>
      <c r="F4479">
        <v>0</v>
      </c>
      <c r="G4479" t="s">
        <v>106</v>
      </c>
      <c r="H4479" t="s">
        <v>106</v>
      </c>
      <c r="I4479" t="s">
        <v>106</v>
      </c>
      <c r="J4479" t="s">
        <v>107</v>
      </c>
      <c r="K4479" t="s">
        <v>108</v>
      </c>
      <c r="L4479" t="s">
        <v>109</v>
      </c>
      <c r="M4479" t="s">
        <v>110</v>
      </c>
      <c r="N4479" t="s">
        <v>10000</v>
      </c>
      <c r="O4479" t="s">
        <v>2905</v>
      </c>
      <c r="P4479">
        <v>8168</v>
      </c>
      <c r="Q4479">
        <v>0</v>
      </c>
      <c r="R4479">
        <v>0</v>
      </c>
      <c r="S4479">
        <v>200</v>
      </c>
      <c r="T4479">
        <v>0</v>
      </c>
      <c r="U4479">
        <v>6387.5</v>
      </c>
      <c r="V4479">
        <v>6387.5</v>
      </c>
      <c r="W4479">
        <v>200</v>
      </c>
      <c r="X4479">
        <v>0</v>
      </c>
      <c r="Y4479">
        <v>0</v>
      </c>
      <c r="Z4479">
        <v>0</v>
      </c>
      <c r="AD4479" s="1">
        <v>41631.333333333336</v>
      </c>
      <c r="AE4479" s="1">
        <v>41659.708333333336</v>
      </c>
      <c r="AG4479" s="1">
        <v>41631.333333333336</v>
      </c>
      <c r="AH4479" s="1">
        <v>41659.708333333336</v>
      </c>
      <c r="AI4479" s="1">
        <v>41631.333333333336</v>
      </c>
      <c r="AJ4479" s="1">
        <v>41659.708333333336</v>
      </c>
      <c r="AK4479" s="1">
        <v>41631.333333333336</v>
      </c>
      <c r="AL4479" s="1">
        <v>41659.708333333336</v>
      </c>
      <c r="AM4479" s="1">
        <v>41631.333333333336</v>
      </c>
      <c r="AN4479" s="1">
        <v>41659.708333333336</v>
      </c>
      <c r="AP4479" t="s">
        <v>113</v>
      </c>
      <c r="AU4479" t="s">
        <v>10001</v>
      </c>
      <c r="AY4479" t="s">
        <v>119</v>
      </c>
      <c r="AZ4479">
        <v>0</v>
      </c>
      <c r="BA4479">
        <v>0</v>
      </c>
      <c r="BD4479" s="3">
        <v>41321.662499999999</v>
      </c>
      <c r="BE4479" s="3">
        <v>41321.663888888892</v>
      </c>
      <c r="BF4479" t="s">
        <v>115</v>
      </c>
      <c r="BG4479" t="s">
        <v>115</v>
      </c>
      <c r="BH4479">
        <v>8149</v>
      </c>
      <c r="BM4479">
        <v>43450</v>
      </c>
      <c r="BR4479" t="s">
        <v>1309</v>
      </c>
      <c r="BS4479" t="s">
        <v>1310</v>
      </c>
      <c r="BU4479">
        <v>1</v>
      </c>
      <c r="BV4479" t="s">
        <v>118</v>
      </c>
      <c r="BX4479" t="s">
        <v>119</v>
      </c>
      <c r="BY4479" t="s">
        <v>119</v>
      </c>
      <c r="BZ4479" t="s">
        <v>119</v>
      </c>
      <c r="CA4479">
        <v>1</v>
      </c>
      <c r="CC4479" t="s">
        <v>120</v>
      </c>
      <c r="CH4479">
        <v>540</v>
      </c>
      <c r="CI4479">
        <v>30820</v>
      </c>
      <c r="CJ4479" t="s">
        <v>106</v>
      </c>
      <c r="CK4479" t="s">
        <v>106</v>
      </c>
      <c r="CL4479">
        <v>15</v>
      </c>
      <c r="CM4479" t="s">
        <v>2963</v>
      </c>
      <c r="CO4479">
        <v>125277</v>
      </c>
      <c r="CQ4479">
        <v>0</v>
      </c>
      <c r="CR4479">
        <v>0</v>
      </c>
      <c r="CS4479">
        <v>0</v>
      </c>
      <c r="CY4479" t="s">
        <v>123</v>
      </c>
      <c r="CZ4479" t="s">
        <v>124</v>
      </c>
      <c r="DD4479" t="str" cm="1">
        <f t="array" ref="DD4479">TEXT(_xlfn.SEQUENCE(1, DATEDIF(AG4479, AH4479, "m") + 1, AG4479, 30), "YYYY-APMM")</f>
        <v>2013-AP12</v>
      </c>
      <c r="DN4479">
        <f t="shared" si="138"/>
        <v>6387.5</v>
      </c>
      <c r="DO4479" t="str">
        <f t="shared" si="139"/>
        <v>BLOCK MASON SK</v>
      </c>
    </row>
    <row r="4480" spans="1:119" x14ac:dyDescent="0.35">
      <c r="A4480" t="s">
        <v>105</v>
      </c>
      <c r="B4480">
        <v>503765</v>
      </c>
      <c r="C4480">
        <v>6359</v>
      </c>
      <c r="D4480">
        <v>125279</v>
      </c>
      <c r="E4480">
        <v>13662</v>
      </c>
      <c r="F4480">
        <v>0</v>
      </c>
      <c r="G4480" t="s">
        <v>106</v>
      </c>
      <c r="H4480" t="s">
        <v>106</v>
      </c>
      <c r="I4480" t="s">
        <v>106</v>
      </c>
      <c r="J4480" t="s">
        <v>107</v>
      </c>
      <c r="K4480" t="s">
        <v>108</v>
      </c>
      <c r="L4480" t="s">
        <v>109</v>
      </c>
      <c r="M4480" t="s">
        <v>110</v>
      </c>
      <c r="N4480" t="s">
        <v>10002</v>
      </c>
      <c r="O4480" t="s">
        <v>2908</v>
      </c>
      <c r="P4480">
        <v>8169</v>
      </c>
      <c r="Q4480">
        <v>0</v>
      </c>
      <c r="R4480">
        <v>0</v>
      </c>
      <c r="S4480">
        <v>200</v>
      </c>
      <c r="T4480">
        <v>0</v>
      </c>
      <c r="U4480">
        <v>8899</v>
      </c>
      <c r="V4480">
        <v>8899</v>
      </c>
      <c r="W4480">
        <v>200</v>
      </c>
      <c r="X4480">
        <v>0</v>
      </c>
      <c r="Y4480">
        <v>0</v>
      </c>
      <c r="Z4480">
        <v>0</v>
      </c>
      <c r="AD4480" s="1">
        <v>41655.333333333336</v>
      </c>
      <c r="AE4480" s="1">
        <v>41685.708333333336</v>
      </c>
      <c r="AG4480" s="1">
        <v>41655.333333333336</v>
      </c>
      <c r="AH4480" s="1">
        <v>41685.708333333336</v>
      </c>
      <c r="AI4480" s="1">
        <v>41655.333333333336</v>
      </c>
      <c r="AJ4480" s="1">
        <v>41685.708333333336</v>
      </c>
      <c r="AK4480" s="1">
        <v>41655.333333333336</v>
      </c>
      <c r="AL4480" s="1">
        <v>41685.708333333336</v>
      </c>
      <c r="AM4480" s="1">
        <v>41655.333333333336</v>
      </c>
      <c r="AN4480" s="1">
        <v>41685.708333333336</v>
      </c>
      <c r="AP4480" t="s">
        <v>113</v>
      </c>
      <c r="AU4480" t="s">
        <v>10003</v>
      </c>
      <c r="AY4480" t="s">
        <v>119</v>
      </c>
      <c r="AZ4480">
        <v>0</v>
      </c>
      <c r="BA4480">
        <v>0</v>
      </c>
      <c r="BD4480" s="3">
        <v>41321.662499999999</v>
      </c>
      <c r="BE4480" s="3">
        <v>41321.663888888892</v>
      </c>
      <c r="BF4480" t="s">
        <v>115</v>
      </c>
      <c r="BG4480" t="s">
        <v>115</v>
      </c>
      <c r="BH4480">
        <v>8149</v>
      </c>
      <c r="BM4480">
        <v>43460</v>
      </c>
      <c r="BR4480" t="s">
        <v>2848</v>
      </c>
      <c r="BS4480" t="s">
        <v>2849</v>
      </c>
      <c r="BU4480">
        <v>1</v>
      </c>
      <c r="BV4480" t="s">
        <v>118</v>
      </c>
      <c r="BX4480" t="s">
        <v>119</v>
      </c>
      <c r="BY4480" t="s">
        <v>119</v>
      </c>
      <c r="BZ4480" t="s">
        <v>119</v>
      </c>
      <c r="CA4480">
        <v>1</v>
      </c>
      <c r="CC4480" t="s">
        <v>120</v>
      </c>
      <c r="CH4480">
        <v>540</v>
      </c>
      <c r="CI4480">
        <v>30820</v>
      </c>
      <c r="CJ4480" t="s">
        <v>106</v>
      </c>
      <c r="CK4480" t="s">
        <v>106</v>
      </c>
      <c r="CL4480">
        <v>15</v>
      </c>
      <c r="CM4480" t="s">
        <v>2963</v>
      </c>
      <c r="CO4480">
        <v>125277</v>
      </c>
      <c r="CQ4480">
        <v>0</v>
      </c>
      <c r="CR4480">
        <v>0</v>
      </c>
      <c r="CS4480">
        <v>0</v>
      </c>
      <c r="CY4480" t="s">
        <v>123</v>
      </c>
      <c r="CZ4480" t="s">
        <v>124</v>
      </c>
      <c r="DD4480" t="str" cm="1">
        <f t="array" ref="DD4480">TEXT(_xlfn.SEQUENCE(1, DATEDIF(AG4480, AH4480, "m") + 1, AG4480, 30), "YYYY-APMM")</f>
        <v>2014-AP01</v>
      </c>
      <c r="DN4480">
        <f t="shared" si="138"/>
        <v>8899</v>
      </c>
      <c r="DO4480" t="str">
        <f t="shared" si="139"/>
        <v>PLASTER MASON SK</v>
      </c>
    </row>
    <row r="4481" spans="1:119" x14ac:dyDescent="0.35">
      <c r="A4481" t="s">
        <v>105</v>
      </c>
      <c r="B4481">
        <v>503766</v>
      </c>
      <c r="C4481">
        <v>6359</v>
      </c>
      <c r="D4481">
        <v>125279</v>
      </c>
      <c r="E4481">
        <v>13662</v>
      </c>
      <c r="F4481">
        <v>0</v>
      </c>
      <c r="G4481" t="s">
        <v>106</v>
      </c>
      <c r="H4481" t="s">
        <v>106</v>
      </c>
      <c r="I4481" t="s">
        <v>106</v>
      </c>
      <c r="J4481" t="s">
        <v>107</v>
      </c>
      <c r="K4481" t="s">
        <v>108</v>
      </c>
      <c r="L4481" t="s">
        <v>109</v>
      </c>
      <c r="M4481" t="s">
        <v>110</v>
      </c>
      <c r="N4481" t="s">
        <v>10004</v>
      </c>
      <c r="O4481" t="s">
        <v>2911</v>
      </c>
      <c r="P4481">
        <v>8164</v>
      </c>
      <c r="Q4481">
        <v>96</v>
      </c>
      <c r="R4481">
        <v>96</v>
      </c>
      <c r="S4481">
        <v>168</v>
      </c>
      <c r="T4481">
        <v>0</v>
      </c>
      <c r="U4481">
        <v>1215.5</v>
      </c>
      <c r="V4481">
        <v>1215.5</v>
      </c>
      <c r="W4481">
        <v>168</v>
      </c>
      <c r="X4481">
        <v>0</v>
      </c>
      <c r="Y4481">
        <v>0</v>
      </c>
      <c r="Z4481">
        <v>0</v>
      </c>
      <c r="AD4481" s="1">
        <v>41678.333333333336</v>
      </c>
      <c r="AE4481" s="1">
        <v>41702.708333333336</v>
      </c>
      <c r="AG4481" s="1">
        <v>41664.333333333336</v>
      </c>
      <c r="AH4481" s="1">
        <v>41688.708333333336</v>
      </c>
      <c r="AI4481" s="1">
        <v>41664.333333333336</v>
      </c>
      <c r="AJ4481" s="1">
        <v>41688.708333333336</v>
      </c>
      <c r="AK4481" s="1">
        <v>41664.333333333336</v>
      </c>
      <c r="AL4481" s="1">
        <v>41688.708333333336</v>
      </c>
      <c r="AM4481" s="1">
        <v>41678.333333333336</v>
      </c>
      <c r="AN4481" s="1">
        <v>41702.708333333336</v>
      </c>
      <c r="AP4481" t="s">
        <v>113</v>
      </c>
      <c r="AU4481" t="s">
        <v>10005</v>
      </c>
      <c r="AY4481" t="s">
        <v>106</v>
      </c>
      <c r="AZ4481">
        <v>0</v>
      </c>
      <c r="BA4481">
        <v>0</v>
      </c>
      <c r="BD4481" s="3">
        <v>41321.662499999999</v>
      </c>
      <c r="BE4481" s="3">
        <v>41321.663888888892</v>
      </c>
      <c r="BF4481" t="s">
        <v>115</v>
      </c>
      <c r="BG4481" t="s">
        <v>115</v>
      </c>
      <c r="BH4481">
        <v>8149</v>
      </c>
      <c r="BM4481">
        <v>43410</v>
      </c>
      <c r="BR4481" t="s">
        <v>2865</v>
      </c>
      <c r="BS4481" t="s">
        <v>2866</v>
      </c>
      <c r="BU4481">
        <v>1</v>
      </c>
      <c r="BV4481" t="s">
        <v>118</v>
      </c>
      <c r="BX4481" t="s">
        <v>119</v>
      </c>
      <c r="BY4481" t="s">
        <v>119</v>
      </c>
      <c r="BZ4481" t="s">
        <v>119</v>
      </c>
      <c r="CA4481">
        <v>1</v>
      </c>
      <c r="CC4481" t="s">
        <v>120</v>
      </c>
      <c r="CH4481">
        <v>540</v>
      </c>
      <c r="CI4481">
        <v>30820</v>
      </c>
      <c r="CJ4481" t="s">
        <v>106</v>
      </c>
      <c r="CK4481" t="s">
        <v>106</v>
      </c>
      <c r="CL4481">
        <v>15</v>
      </c>
      <c r="CM4481" t="s">
        <v>2963</v>
      </c>
      <c r="CO4481">
        <v>125277</v>
      </c>
      <c r="CQ4481">
        <v>0</v>
      </c>
      <c r="CR4481">
        <v>0</v>
      </c>
      <c r="CS4481">
        <v>0</v>
      </c>
      <c r="CY4481" t="s">
        <v>123</v>
      </c>
      <c r="CZ4481" t="s">
        <v>124</v>
      </c>
      <c r="DD4481" t="str" cm="1">
        <f t="array" ref="DD4481">TEXT(_xlfn.SEQUENCE(1, DATEDIF(AG4481, AH4481, "m") + 1, AG4481, 30), "YYYY-APMM")</f>
        <v>2014-AP01</v>
      </c>
      <c r="DN4481">
        <f t="shared" si="138"/>
        <v>1215.5</v>
      </c>
      <c r="DO4481" t="str">
        <f t="shared" si="139"/>
        <v>SCREED MASON SK</v>
      </c>
    </row>
    <row r="4482" spans="1:119" x14ac:dyDescent="0.35">
      <c r="A4482" t="s">
        <v>105</v>
      </c>
      <c r="B4482">
        <v>503767</v>
      </c>
      <c r="C4482">
        <v>6359</v>
      </c>
      <c r="D4482">
        <v>125279</v>
      </c>
      <c r="E4482">
        <v>13662</v>
      </c>
      <c r="F4482">
        <v>0</v>
      </c>
      <c r="G4482" t="s">
        <v>106</v>
      </c>
      <c r="H4482" t="s">
        <v>106</v>
      </c>
      <c r="I4482" t="s">
        <v>106</v>
      </c>
      <c r="J4482" t="s">
        <v>107</v>
      </c>
      <c r="K4482" t="s">
        <v>108</v>
      </c>
      <c r="L4482" t="s">
        <v>109</v>
      </c>
      <c r="M4482" t="s">
        <v>110</v>
      </c>
      <c r="N4482" t="s">
        <v>10006</v>
      </c>
      <c r="O4482" t="s">
        <v>2969</v>
      </c>
      <c r="P4482">
        <v>8178</v>
      </c>
      <c r="Q4482">
        <v>0</v>
      </c>
      <c r="R4482">
        <v>0</v>
      </c>
      <c r="S4482">
        <v>120</v>
      </c>
      <c r="T4482">
        <v>0</v>
      </c>
      <c r="U4482">
        <v>1215.5</v>
      </c>
      <c r="V4482">
        <v>1215.5</v>
      </c>
      <c r="W4482">
        <v>120</v>
      </c>
      <c r="X4482">
        <v>0</v>
      </c>
      <c r="Y4482">
        <v>0</v>
      </c>
      <c r="Z4482">
        <v>0</v>
      </c>
      <c r="AD4482" s="1">
        <v>41675.333333333336</v>
      </c>
      <c r="AE4482" s="1">
        <v>41693.708333333336</v>
      </c>
      <c r="AG4482" s="1">
        <v>41675.333333333336</v>
      </c>
      <c r="AH4482" s="1">
        <v>41693.708333333336</v>
      </c>
      <c r="AI4482" s="1">
        <v>41675.333333333336</v>
      </c>
      <c r="AJ4482" s="1">
        <v>41693.708333333336</v>
      </c>
      <c r="AK4482" s="1">
        <v>41675.333333333336</v>
      </c>
      <c r="AL4482" s="1">
        <v>41693.708333333336</v>
      </c>
      <c r="AM4482" s="1">
        <v>41675.333333333336</v>
      </c>
      <c r="AN4482" s="1">
        <v>41693.708333333336</v>
      </c>
      <c r="AP4482" t="s">
        <v>113</v>
      </c>
      <c r="AU4482" t="s">
        <v>10007</v>
      </c>
      <c r="AY4482" t="s">
        <v>119</v>
      </c>
      <c r="AZ4482">
        <v>0</v>
      </c>
      <c r="BA4482">
        <v>0</v>
      </c>
      <c r="BD4482" s="3">
        <v>41321.662499999999</v>
      </c>
      <c r="BE4482" s="3">
        <v>41321.663888888892</v>
      </c>
      <c r="BF4482" t="s">
        <v>115</v>
      </c>
      <c r="BG4482" t="s">
        <v>115</v>
      </c>
      <c r="BH4482">
        <v>8149</v>
      </c>
      <c r="BM4482">
        <v>43550</v>
      </c>
      <c r="BR4482" t="s">
        <v>116</v>
      </c>
      <c r="BS4482" t="s">
        <v>117</v>
      </c>
      <c r="BU4482">
        <v>1</v>
      </c>
      <c r="BV4482" t="s">
        <v>118</v>
      </c>
      <c r="BX4482" t="s">
        <v>119</v>
      </c>
      <c r="BY4482" t="s">
        <v>119</v>
      </c>
      <c r="BZ4482" t="s">
        <v>119</v>
      </c>
      <c r="CA4482">
        <v>1</v>
      </c>
      <c r="CC4482" t="s">
        <v>120</v>
      </c>
      <c r="CH4482">
        <v>540</v>
      </c>
      <c r="CI4482">
        <v>30820</v>
      </c>
      <c r="CJ4482" t="s">
        <v>106</v>
      </c>
      <c r="CK4482" t="s">
        <v>106</v>
      </c>
      <c r="CL4482">
        <v>15</v>
      </c>
      <c r="CM4482" t="s">
        <v>2963</v>
      </c>
      <c r="CO4482">
        <v>125277</v>
      </c>
      <c r="CQ4482">
        <v>0</v>
      </c>
      <c r="CR4482">
        <v>0</v>
      </c>
      <c r="CS4482">
        <v>0</v>
      </c>
      <c r="CY4482" t="s">
        <v>123</v>
      </c>
      <c r="CZ4482" t="s">
        <v>124</v>
      </c>
      <c r="DD4482" t="str" cm="1">
        <f t="array" ref="DD4482">TEXT(_xlfn.SEQUENCE(1, DATEDIF(AG4482, AH4482, "m") + 1, AG4482, 30), "YYYY-APMM")</f>
        <v>2014-AP02</v>
      </c>
      <c r="DN4482">
        <f t="shared" si="138"/>
        <v>1215.5</v>
      </c>
      <c r="DO4482" t="str">
        <f t="shared" si="139"/>
        <v>LABOR- SUBCONTRACTOR</v>
      </c>
    </row>
    <row r="4483" spans="1:119" x14ac:dyDescent="0.35">
      <c r="A4483" t="s">
        <v>105</v>
      </c>
      <c r="B4483">
        <v>503768</v>
      </c>
      <c r="C4483">
        <v>6359</v>
      </c>
      <c r="D4483">
        <v>125279</v>
      </c>
      <c r="E4483">
        <v>13662</v>
      </c>
      <c r="F4483">
        <v>0</v>
      </c>
      <c r="G4483" t="s">
        <v>106</v>
      </c>
      <c r="H4483" t="s">
        <v>106</v>
      </c>
      <c r="I4483" t="s">
        <v>106</v>
      </c>
      <c r="J4483" t="s">
        <v>107</v>
      </c>
      <c r="K4483" t="s">
        <v>108</v>
      </c>
      <c r="L4483" t="s">
        <v>109</v>
      </c>
      <c r="M4483" t="s">
        <v>110</v>
      </c>
      <c r="N4483" t="s">
        <v>10008</v>
      </c>
      <c r="O4483" t="s">
        <v>2917</v>
      </c>
      <c r="P4483">
        <v>8178</v>
      </c>
      <c r="Q4483">
        <v>112</v>
      </c>
      <c r="R4483">
        <v>112</v>
      </c>
      <c r="S4483">
        <v>200</v>
      </c>
      <c r="T4483">
        <v>0</v>
      </c>
      <c r="U4483">
        <v>4742.75</v>
      </c>
      <c r="V4483">
        <v>4742.75</v>
      </c>
      <c r="W4483">
        <v>200</v>
      </c>
      <c r="X4483">
        <v>0</v>
      </c>
      <c r="Y4483">
        <v>0</v>
      </c>
      <c r="Z4483">
        <v>0</v>
      </c>
      <c r="AD4483" s="1">
        <v>41689.333333333336</v>
      </c>
      <c r="AE4483" s="1">
        <v>41717.708333333336</v>
      </c>
      <c r="AG4483" s="1">
        <v>41672.333333333336</v>
      </c>
      <c r="AH4483" s="1">
        <v>41701.708333333336</v>
      </c>
      <c r="AI4483" s="1">
        <v>41672.333333333336</v>
      </c>
      <c r="AJ4483" s="1">
        <v>41701.708333333336</v>
      </c>
      <c r="AK4483" s="1">
        <v>41672.333333333336</v>
      </c>
      <c r="AL4483" s="1">
        <v>41701.708333333336</v>
      </c>
      <c r="AM4483" s="1">
        <v>41689.333333333336</v>
      </c>
      <c r="AN4483" s="1">
        <v>41717.708333333336</v>
      </c>
      <c r="AP4483" t="s">
        <v>113</v>
      </c>
      <c r="AU4483" t="s">
        <v>10009</v>
      </c>
      <c r="AY4483" t="s">
        <v>106</v>
      </c>
      <c r="AZ4483">
        <v>0</v>
      </c>
      <c r="BA4483">
        <v>0</v>
      </c>
      <c r="BD4483" s="3">
        <v>41321.662499999999</v>
      </c>
      <c r="BE4483" s="3">
        <v>41321.663888888892</v>
      </c>
      <c r="BF4483" t="s">
        <v>115</v>
      </c>
      <c r="BG4483" t="s">
        <v>115</v>
      </c>
      <c r="BH4483">
        <v>8149</v>
      </c>
      <c r="BM4483">
        <v>43550</v>
      </c>
      <c r="BR4483" t="s">
        <v>116</v>
      </c>
      <c r="BS4483" t="s">
        <v>117</v>
      </c>
      <c r="BU4483">
        <v>1</v>
      </c>
      <c r="BV4483" t="s">
        <v>118</v>
      </c>
      <c r="BX4483" t="s">
        <v>119</v>
      </c>
      <c r="BY4483" t="s">
        <v>119</v>
      </c>
      <c r="BZ4483" t="s">
        <v>119</v>
      </c>
      <c r="CA4483">
        <v>1</v>
      </c>
      <c r="CC4483" t="s">
        <v>120</v>
      </c>
      <c r="CH4483">
        <v>540</v>
      </c>
      <c r="CI4483">
        <v>30820</v>
      </c>
      <c r="CJ4483" t="s">
        <v>106</v>
      </c>
      <c r="CK4483" t="s">
        <v>106</v>
      </c>
      <c r="CL4483">
        <v>15</v>
      </c>
      <c r="CM4483" t="s">
        <v>2963</v>
      </c>
      <c r="CO4483">
        <v>125277</v>
      </c>
      <c r="CQ4483">
        <v>0</v>
      </c>
      <c r="CR4483">
        <v>0</v>
      </c>
      <c r="CS4483">
        <v>0</v>
      </c>
      <c r="CY4483" t="s">
        <v>123</v>
      </c>
      <c r="CZ4483" t="s">
        <v>124</v>
      </c>
      <c r="DD4483" t="str" cm="1">
        <f t="array" ref="DD4483:DE4483">TEXT(_xlfn.SEQUENCE(1, DATEDIF(AG4483, AH4483, "m") + 1, AG4483, 30), "YYYY-APMM")</f>
        <v>2014-AP02</v>
      </c>
      <c r="DE4483" t="str">
        <v>2014-AP03</v>
      </c>
      <c r="DN4483">
        <f t="shared" ref="DN4483:DN4546" si="140">V4483/COUNTIF(DD4483:DF4483, "&lt;&gt;")</f>
        <v>2371.375</v>
      </c>
      <c r="DO4483" t="str">
        <f t="shared" ref="DO4483:DO4546" si="141">BR4483</f>
        <v>LABOR- SUBCONTRACTOR</v>
      </c>
    </row>
    <row r="4484" spans="1:119" x14ac:dyDescent="0.35">
      <c r="A4484" t="s">
        <v>105</v>
      </c>
      <c r="B4484">
        <v>503769</v>
      </c>
      <c r="C4484">
        <v>6359</v>
      </c>
      <c r="D4484">
        <v>125279</v>
      </c>
      <c r="E4484">
        <v>13662</v>
      </c>
      <c r="F4484">
        <v>0</v>
      </c>
      <c r="G4484" t="s">
        <v>106</v>
      </c>
      <c r="H4484" t="s">
        <v>106</v>
      </c>
      <c r="I4484" t="s">
        <v>106</v>
      </c>
      <c r="J4484" t="s">
        <v>107</v>
      </c>
      <c r="K4484" t="s">
        <v>108</v>
      </c>
      <c r="L4484" t="s">
        <v>109</v>
      </c>
      <c r="M4484" t="s">
        <v>110</v>
      </c>
      <c r="N4484" t="s">
        <v>10010</v>
      </c>
      <c r="O4484" t="s">
        <v>2920</v>
      </c>
      <c r="P4484">
        <v>8170</v>
      </c>
      <c r="Q4484">
        <v>0</v>
      </c>
      <c r="R4484">
        <v>0</v>
      </c>
      <c r="S4484">
        <v>200</v>
      </c>
      <c r="T4484">
        <v>0</v>
      </c>
      <c r="U4484">
        <v>1897.25</v>
      </c>
      <c r="V4484">
        <v>1897.25</v>
      </c>
      <c r="W4484">
        <v>200</v>
      </c>
      <c r="X4484">
        <v>0</v>
      </c>
      <c r="Y4484">
        <v>0</v>
      </c>
      <c r="Z4484">
        <v>0</v>
      </c>
      <c r="AD4484" s="1">
        <v>41683.333333333336</v>
      </c>
      <c r="AE4484" s="1">
        <v>41711.708333333336</v>
      </c>
      <c r="AG4484" s="1">
        <v>41683.333333333336</v>
      </c>
      <c r="AH4484" s="1">
        <v>41711.708333333336</v>
      </c>
      <c r="AI4484" s="1">
        <v>41683.333333333336</v>
      </c>
      <c r="AJ4484" s="1">
        <v>41711.708333333336</v>
      </c>
      <c r="AK4484" s="1">
        <v>41683.333333333336</v>
      </c>
      <c r="AL4484" s="1">
        <v>41711.708333333336</v>
      </c>
      <c r="AM4484" s="1">
        <v>41683.333333333336</v>
      </c>
      <c r="AN4484" s="1">
        <v>41711.708333333336</v>
      </c>
      <c r="AP4484" t="s">
        <v>113</v>
      </c>
      <c r="AU4484" t="s">
        <v>10011</v>
      </c>
      <c r="AY4484" t="s">
        <v>119</v>
      </c>
      <c r="AZ4484">
        <v>0</v>
      </c>
      <c r="BA4484">
        <v>0</v>
      </c>
      <c r="BD4484" s="3">
        <v>41321.662499999999</v>
      </c>
      <c r="BE4484" s="3">
        <v>41321.663888888892</v>
      </c>
      <c r="BF4484" t="s">
        <v>115</v>
      </c>
      <c r="BG4484" t="s">
        <v>115</v>
      </c>
      <c r="BH4484">
        <v>8149</v>
      </c>
      <c r="BM4484">
        <v>43470</v>
      </c>
      <c r="BR4484" t="s">
        <v>2854</v>
      </c>
      <c r="BS4484" t="s">
        <v>2855</v>
      </c>
      <c r="BU4484">
        <v>1</v>
      </c>
      <c r="BV4484" t="s">
        <v>118</v>
      </c>
      <c r="BX4484" t="s">
        <v>119</v>
      </c>
      <c r="BY4484" t="s">
        <v>119</v>
      </c>
      <c r="BZ4484" t="s">
        <v>119</v>
      </c>
      <c r="CA4484">
        <v>1</v>
      </c>
      <c r="CC4484" t="s">
        <v>120</v>
      </c>
      <c r="CH4484">
        <v>540</v>
      </c>
      <c r="CI4484">
        <v>30820</v>
      </c>
      <c r="CJ4484" t="s">
        <v>106</v>
      </c>
      <c r="CK4484" t="s">
        <v>106</v>
      </c>
      <c r="CL4484">
        <v>15</v>
      </c>
      <c r="CM4484" t="s">
        <v>2963</v>
      </c>
      <c r="CO4484">
        <v>125277</v>
      </c>
      <c r="CQ4484">
        <v>0</v>
      </c>
      <c r="CR4484">
        <v>0</v>
      </c>
      <c r="CS4484">
        <v>0</v>
      </c>
      <c r="CY4484" t="s">
        <v>123</v>
      </c>
      <c r="CZ4484" t="s">
        <v>124</v>
      </c>
      <c r="DD4484" t="str" cm="1">
        <f t="array" ref="DD4484:DE4484">TEXT(_xlfn.SEQUENCE(1, DATEDIF(AG4484, AH4484, "m") + 1, AG4484, 30), "YYYY-APMM")</f>
        <v>2014-AP02</v>
      </c>
      <c r="DE4484" t="str">
        <v>2014-AP03</v>
      </c>
      <c r="DN4484">
        <f t="shared" si="140"/>
        <v>948.625</v>
      </c>
      <c r="DO4484" t="str">
        <f t="shared" si="141"/>
        <v>TILE MASON SK</v>
      </c>
    </row>
    <row r="4485" spans="1:119" x14ac:dyDescent="0.35">
      <c r="A4485" t="s">
        <v>105</v>
      </c>
      <c r="B4485">
        <v>503770</v>
      </c>
      <c r="C4485">
        <v>6359</v>
      </c>
      <c r="D4485">
        <v>125279</v>
      </c>
      <c r="E4485">
        <v>13662</v>
      </c>
      <c r="F4485">
        <v>0</v>
      </c>
      <c r="G4485" t="s">
        <v>106</v>
      </c>
      <c r="H4485" t="s">
        <v>106</v>
      </c>
      <c r="I4485" t="s">
        <v>106</v>
      </c>
      <c r="J4485" t="s">
        <v>107</v>
      </c>
      <c r="K4485" t="s">
        <v>108</v>
      </c>
      <c r="L4485" t="s">
        <v>109</v>
      </c>
      <c r="M4485" t="s">
        <v>110</v>
      </c>
      <c r="N4485" t="s">
        <v>10012</v>
      </c>
      <c r="O4485" t="s">
        <v>2923</v>
      </c>
      <c r="P4485">
        <v>8170</v>
      </c>
      <c r="Q4485">
        <v>0</v>
      </c>
      <c r="R4485">
        <v>0</v>
      </c>
      <c r="S4485">
        <v>200</v>
      </c>
      <c r="T4485">
        <v>0</v>
      </c>
      <c r="U4485">
        <v>1743.75</v>
      </c>
      <c r="V4485">
        <v>1743.75</v>
      </c>
      <c r="W4485">
        <v>200</v>
      </c>
      <c r="X4485">
        <v>0</v>
      </c>
      <c r="Y4485">
        <v>0</v>
      </c>
      <c r="Z4485">
        <v>0</v>
      </c>
      <c r="AD4485" s="1">
        <v>41690.333333333336</v>
      </c>
      <c r="AE4485" s="1">
        <v>41718.708333333336</v>
      </c>
      <c r="AG4485" s="1">
        <v>41690.333333333336</v>
      </c>
      <c r="AH4485" s="1">
        <v>41718.708333333336</v>
      </c>
      <c r="AI4485" s="1">
        <v>41690.333333333336</v>
      </c>
      <c r="AJ4485" s="1">
        <v>41718.708333333336</v>
      </c>
      <c r="AK4485" s="1">
        <v>41690.333333333336</v>
      </c>
      <c r="AL4485" s="1">
        <v>41718.708333333336</v>
      </c>
      <c r="AM4485" s="1">
        <v>41690.333333333336</v>
      </c>
      <c r="AN4485" s="1">
        <v>41718.708333333336</v>
      </c>
      <c r="AP4485" t="s">
        <v>113</v>
      </c>
      <c r="AU4485" t="s">
        <v>10013</v>
      </c>
      <c r="AY4485" t="s">
        <v>119</v>
      </c>
      <c r="AZ4485">
        <v>0</v>
      </c>
      <c r="BA4485">
        <v>0</v>
      </c>
      <c r="BD4485" s="3">
        <v>41321.662499999999</v>
      </c>
      <c r="BE4485" s="3">
        <v>41321.663888888892</v>
      </c>
      <c r="BF4485" t="s">
        <v>115</v>
      </c>
      <c r="BG4485" t="s">
        <v>115</v>
      </c>
      <c r="BH4485">
        <v>8149</v>
      </c>
      <c r="BM4485">
        <v>43470</v>
      </c>
      <c r="BR4485" t="s">
        <v>2854</v>
      </c>
      <c r="BS4485" t="s">
        <v>2855</v>
      </c>
      <c r="BU4485">
        <v>1</v>
      </c>
      <c r="BV4485" t="s">
        <v>118</v>
      </c>
      <c r="BX4485" t="s">
        <v>119</v>
      </c>
      <c r="BY4485" t="s">
        <v>119</v>
      </c>
      <c r="BZ4485" t="s">
        <v>119</v>
      </c>
      <c r="CA4485">
        <v>1</v>
      </c>
      <c r="CC4485" t="s">
        <v>120</v>
      </c>
      <c r="CH4485">
        <v>540</v>
      </c>
      <c r="CI4485">
        <v>30820</v>
      </c>
      <c r="CJ4485" t="s">
        <v>106</v>
      </c>
      <c r="CK4485" t="s">
        <v>106</v>
      </c>
      <c r="CL4485">
        <v>15</v>
      </c>
      <c r="CM4485" t="s">
        <v>2963</v>
      </c>
      <c r="CO4485">
        <v>125277</v>
      </c>
      <c r="CQ4485">
        <v>0</v>
      </c>
      <c r="CR4485">
        <v>0</v>
      </c>
      <c r="CS4485">
        <v>0</v>
      </c>
      <c r="CY4485" t="s">
        <v>123</v>
      </c>
      <c r="CZ4485" t="s">
        <v>124</v>
      </c>
      <c r="DD4485" t="str" cm="1">
        <f t="array" ref="DD4485:DE4485">TEXT(_xlfn.SEQUENCE(1, DATEDIF(AG4485, AH4485, "m") + 1, AG4485, 30), "YYYY-APMM")</f>
        <v>2014-AP02</v>
      </c>
      <c r="DE4485" t="str">
        <v>2014-AP03</v>
      </c>
      <c r="DN4485">
        <f t="shared" si="140"/>
        <v>871.875</v>
      </c>
      <c r="DO4485" t="str">
        <f t="shared" si="141"/>
        <v>TILE MASON SK</v>
      </c>
    </row>
    <row r="4486" spans="1:119" x14ac:dyDescent="0.35">
      <c r="A4486" t="s">
        <v>105</v>
      </c>
      <c r="B4486">
        <v>503771</v>
      </c>
      <c r="C4486">
        <v>6359</v>
      </c>
      <c r="D4486">
        <v>125279</v>
      </c>
      <c r="E4486">
        <v>13662</v>
      </c>
      <c r="F4486">
        <v>0</v>
      </c>
      <c r="G4486" t="s">
        <v>106</v>
      </c>
      <c r="H4486" t="s">
        <v>106</v>
      </c>
      <c r="I4486" t="s">
        <v>106</v>
      </c>
      <c r="J4486" t="s">
        <v>107</v>
      </c>
      <c r="K4486" t="s">
        <v>108</v>
      </c>
      <c r="L4486" t="s">
        <v>109</v>
      </c>
      <c r="M4486" t="s">
        <v>110</v>
      </c>
      <c r="N4486" t="s">
        <v>10014</v>
      </c>
      <c r="O4486" t="s">
        <v>2929</v>
      </c>
      <c r="P4486">
        <v>8170</v>
      </c>
      <c r="Q4486">
        <v>64</v>
      </c>
      <c r="R4486">
        <v>64</v>
      </c>
      <c r="S4486">
        <v>120</v>
      </c>
      <c r="T4486">
        <v>0</v>
      </c>
      <c r="U4486">
        <v>261.5</v>
      </c>
      <c r="V4486">
        <v>261.5</v>
      </c>
      <c r="W4486">
        <v>120</v>
      </c>
      <c r="X4486">
        <v>0</v>
      </c>
      <c r="Y4486">
        <v>0</v>
      </c>
      <c r="Z4486">
        <v>0</v>
      </c>
      <c r="AD4486" s="1">
        <v>41717.333333333336</v>
      </c>
      <c r="AE4486" s="1">
        <v>41734.708333333336</v>
      </c>
      <c r="AG4486" s="1">
        <v>41708.333333333336</v>
      </c>
      <c r="AH4486" s="1">
        <v>41724.708333333336</v>
      </c>
      <c r="AI4486" s="1">
        <v>41708.333333333336</v>
      </c>
      <c r="AJ4486" s="1">
        <v>41724.708333333336</v>
      </c>
      <c r="AK4486" s="1">
        <v>41708.333333333336</v>
      </c>
      <c r="AL4486" s="1">
        <v>41724.708333333336</v>
      </c>
      <c r="AM4486" s="1">
        <v>41717.333333333336</v>
      </c>
      <c r="AN4486" s="1">
        <v>41734.708333333336</v>
      </c>
      <c r="AP4486" t="s">
        <v>113</v>
      </c>
      <c r="AU4486" t="s">
        <v>10015</v>
      </c>
      <c r="AY4486" t="s">
        <v>106</v>
      </c>
      <c r="AZ4486">
        <v>0</v>
      </c>
      <c r="BA4486">
        <v>0</v>
      </c>
      <c r="BD4486" s="3">
        <v>41321.662499999999</v>
      </c>
      <c r="BE4486" s="3">
        <v>41321.663888888892</v>
      </c>
      <c r="BF4486" t="s">
        <v>115</v>
      </c>
      <c r="BG4486" t="s">
        <v>115</v>
      </c>
      <c r="BH4486">
        <v>8149</v>
      </c>
      <c r="BM4486">
        <v>43470</v>
      </c>
      <c r="BR4486" t="s">
        <v>2854</v>
      </c>
      <c r="BS4486" t="s">
        <v>2855</v>
      </c>
      <c r="BU4486">
        <v>1</v>
      </c>
      <c r="BV4486" t="s">
        <v>118</v>
      </c>
      <c r="BX4486" t="s">
        <v>119</v>
      </c>
      <c r="BY4486" t="s">
        <v>119</v>
      </c>
      <c r="BZ4486" t="s">
        <v>119</v>
      </c>
      <c r="CA4486">
        <v>1</v>
      </c>
      <c r="CC4486" t="s">
        <v>120</v>
      </c>
      <c r="CH4486">
        <v>540</v>
      </c>
      <c r="CI4486">
        <v>30820</v>
      </c>
      <c r="CJ4486" t="s">
        <v>106</v>
      </c>
      <c r="CK4486" t="s">
        <v>106</v>
      </c>
      <c r="CL4486">
        <v>15</v>
      </c>
      <c r="CM4486" t="s">
        <v>2963</v>
      </c>
      <c r="CO4486">
        <v>125277</v>
      </c>
      <c r="CQ4486">
        <v>0</v>
      </c>
      <c r="CR4486">
        <v>0</v>
      </c>
      <c r="CS4486">
        <v>0</v>
      </c>
      <c r="CY4486" t="s">
        <v>123</v>
      </c>
      <c r="CZ4486" t="s">
        <v>124</v>
      </c>
      <c r="DD4486" t="str" cm="1">
        <f t="array" ref="DD4486">TEXT(_xlfn.SEQUENCE(1, DATEDIF(AG4486, AH4486, "m") + 1, AG4486, 30), "YYYY-APMM")</f>
        <v>2014-AP03</v>
      </c>
      <c r="DN4486">
        <f t="shared" si="140"/>
        <v>261.5</v>
      </c>
      <c r="DO4486" t="str">
        <f t="shared" si="141"/>
        <v>TILE MASON SK</v>
      </c>
    </row>
    <row r="4487" spans="1:119" x14ac:dyDescent="0.35">
      <c r="A4487" t="s">
        <v>105</v>
      </c>
      <c r="B4487">
        <v>503772</v>
      </c>
      <c r="C4487">
        <v>6359</v>
      </c>
      <c r="D4487">
        <v>125279</v>
      </c>
      <c r="E4487">
        <v>13662</v>
      </c>
      <c r="F4487">
        <v>0</v>
      </c>
      <c r="G4487" t="s">
        <v>106</v>
      </c>
      <c r="H4487" t="s">
        <v>106</v>
      </c>
      <c r="I4487" t="s">
        <v>106</v>
      </c>
      <c r="J4487" t="s">
        <v>107</v>
      </c>
      <c r="K4487" t="s">
        <v>108</v>
      </c>
      <c r="L4487" t="s">
        <v>109</v>
      </c>
      <c r="M4487" t="s">
        <v>110</v>
      </c>
      <c r="N4487" t="s">
        <v>10016</v>
      </c>
      <c r="O4487" t="s">
        <v>2932</v>
      </c>
      <c r="P4487">
        <v>8171</v>
      </c>
      <c r="Q4487">
        <v>16</v>
      </c>
      <c r="R4487">
        <v>16</v>
      </c>
      <c r="S4487">
        <v>160</v>
      </c>
      <c r="T4487">
        <v>0</v>
      </c>
      <c r="U4487">
        <v>875</v>
      </c>
      <c r="V4487">
        <v>875</v>
      </c>
      <c r="W4487">
        <v>160</v>
      </c>
      <c r="X4487">
        <v>0</v>
      </c>
      <c r="Y4487">
        <v>0</v>
      </c>
      <c r="Z4487">
        <v>0</v>
      </c>
      <c r="AD4487" s="1">
        <v>41714.333333333336</v>
      </c>
      <c r="AE4487" s="1">
        <v>41736.708333333336</v>
      </c>
      <c r="AG4487" s="1">
        <v>41711.333333333336</v>
      </c>
      <c r="AH4487" s="1">
        <v>41734.708333333336</v>
      </c>
      <c r="AI4487" s="1">
        <v>41711.333333333336</v>
      </c>
      <c r="AJ4487" s="1">
        <v>41734.708333333336</v>
      </c>
      <c r="AK4487" s="1">
        <v>41711.333333333336</v>
      </c>
      <c r="AL4487" s="1">
        <v>41734.708333333336</v>
      </c>
      <c r="AM4487" s="1">
        <v>41714.333333333336</v>
      </c>
      <c r="AN4487" s="1">
        <v>41736.708333333336</v>
      </c>
      <c r="AP4487" t="s">
        <v>113</v>
      </c>
      <c r="AU4487" t="s">
        <v>10017</v>
      </c>
      <c r="AY4487" t="s">
        <v>106</v>
      </c>
      <c r="AZ4487">
        <v>0</v>
      </c>
      <c r="BA4487">
        <v>0</v>
      </c>
      <c r="BD4487" s="3">
        <v>41321.662499999999</v>
      </c>
      <c r="BE4487" s="3">
        <v>41321.663888888892</v>
      </c>
      <c r="BF4487" t="s">
        <v>115</v>
      </c>
      <c r="BG4487" t="s">
        <v>115</v>
      </c>
      <c r="BH4487">
        <v>8149</v>
      </c>
      <c r="BM4487">
        <v>43480</v>
      </c>
      <c r="BR4487" t="s">
        <v>2893</v>
      </c>
      <c r="BS4487" t="s">
        <v>2894</v>
      </c>
      <c r="BU4487">
        <v>1</v>
      </c>
      <c r="BV4487" t="s">
        <v>118</v>
      </c>
      <c r="BX4487" t="s">
        <v>119</v>
      </c>
      <c r="BY4487" t="s">
        <v>119</v>
      </c>
      <c r="BZ4487" t="s">
        <v>119</v>
      </c>
      <c r="CA4487">
        <v>1</v>
      </c>
      <c r="CC4487" t="s">
        <v>120</v>
      </c>
      <c r="CH4487">
        <v>540</v>
      </c>
      <c r="CI4487">
        <v>30820</v>
      </c>
      <c r="CJ4487" t="s">
        <v>106</v>
      </c>
      <c r="CK4487" t="s">
        <v>106</v>
      </c>
      <c r="CL4487">
        <v>15</v>
      </c>
      <c r="CM4487" t="s">
        <v>2963</v>
      </c>
      <c r="CO4487">
        <v>125277</v>
      </c>
      <c r="CQ4487">
        <v>0</v>
      </c>
      <c r="CR4487">
        <v>0</v>
      </c>
      <c r="CS4487">
        <v>0</v>
      </c>
      <c r="CY4487" t="s">
        <v>123</v>
      </c>
      <c r="CZ4487" t="s">
        <v>124</v>
      </c>
      <c r="DD4487" t="str" cm="1">
        <f t="array" ref="DD4487">TEXT(_xlfn.SEQUENCE(1, DATEDIF(AG4487, AH4487, "m") + 1, AG4487, 30), "YYYY-APMM")</f>
        <v>2014-AP03</v>
      </c>
      <c r="DN4487">
        <f t="shared" si="140"/>
        <v>875</v>
      </c>
      <c r="DO4487" t="str">
        <f t="shared" si="141"/>
        <v>GRANITE MASON SK</v>
      </c>
    </row>
    <row r="4488" spans="1:119" x14ac:dyDescent="0.35">
      <c r="A4488" t="s">
        <v>105</v>
      </c>
      <c r="B4488">
        <v>503773</v>
      </c>
      <c r="C4488">
        <v>6359</v>
      </c>
      <c r="D4488">
        <v>125279</v>
      </c>
      <c r="E4488">
        <v>13662</v>
      </c>
      <c r="F4488">
        <v>0</v>
      </c>
      <c r="G4488" t="s">
        <v>106</v>
      </c>
      <c r="H4488" t="s">
        <v>106</v>
      </c>
      <c r="I4488" t="s">
        <v>106</v>
      </c>
      <c r="J4488" t="s">
        <v>107</v>
      </c>
      <c r="K4488" t="s">
        <v>108</v>
      </c>
      <c r="L4488" t="s">
        <v>109</v>
      </c>
      <c r="M4488" t="s">
        <v>110</v>
      </c>
      <c r="N4488" t="s">
        <v>10018</v>
      </c>
      <c r="O4488" t="s">
        <v>2935</v>
      </c>
      <c r="P4488">
        <v>8178</v>
      </c>
      <c r="Q4488">
        <v>0</v>
      </c>
      <c r="R4488">
        <v>0</v>
      </c>
      <c r="S4488">
        <v>160</v>
      </c>
      <c r="T4488">
        <v>0</v>
      </c>
      <c r="U4488">
        <v>1305</v>
      </c>
      <c r="V4488">
        <v>1305</v>
      </c>
      <c r="W4488">
        <v>160</v>
      </c>
      <c r="X4488">
        <v>0</v>
      </c>
      <c r="Y4488">
        <v>0</v>
      </c>
      <c r="Z4488">
        <v>0</v>
      </c>
      <c r="AD4488" s="1">
        <v>41703.333333333336</v>
      </c>
      <c r="AE4488" s="1">
        <v>41725.708333333336</v>
      </c>
      <c r="AG4488" s="1">
        <v>41703.333333333336</v>
      </c>
      <c r="AH4488" s="1">
        <v>41725.708333333336</v>
      </c>
      <c r="AI4488" s="1">
        <v>41703.333333333336</v>
      </c>
      <c r="AJ4488" s="1">
        <v>41725.708333333336</v>
      </c>
      <c r="AK4488" s="1">
        <v>41703.333333333336</v>
      </c>
      <c r="AL4488" s="1">
        <v>41725.708333333336</v>
      </c>
      <c r="AM4488" s="1">
        <v>41703.333333333336</v>
      </c>
      <c r="AN4488" s="1">
        <v>41725.708333333336</v>
      </c>
      <c r="AP4488" t="s">
        <v>113</v>
      </c>
      <c r="AU4488" t="s">
        <v>10019</v>
      </c>
      <c r="AY4488" t="s">
        <v>119</v>
      </c>
      <c r="AZ4488">
        <v>0</v>
      </c>
      <c r="BA4488">
        <v>0</v>
      </c>
      <c r="BD4488" s="3">
        <v>41321.662499999999</v>
      </c>
      <c r="BE4488" s="3">
        <v>41321.663888888892</v>
      </c>
      <c r="BF4488" t="s">
        <v>115</v>
      </c>
      <c r="BG4488" t="s">
        <v>115</v>
      </c>
      <c r="BH4488">
        <v>8149</v>
      </c>
      <c r="BM4488">
        <v>43550</v>
      </c>
      <c r="BR4488" t="s">
        <v>116</v>
      </c>
      <c r="BS4488" t="s">
        <v>117</v>
      </c>
      <c r="BU4488">
        <v>1</v>
      </c>
      <c r="BV4488" t="s">
        <v>118</v>
      </c>
      <c r="BX4488" t="s">
        <v>119</v>
      </c>
      <c r="BY4488" t="s">
        <v>119</v>
      </c>
      <c r="BZ4488" t="s">
        <v>119</v>
      </c>
      <c r="CA4488">
        <v>1</v>
      </c>
      <c r="CC4488" t="s">
        <v>120</v>
      </c>
      <c r="CH4488">
        <v>540</v>
      </c>
      <c r="CI4488">
        <v>30820</v>
      </c>
      <c r="CJ4488" t="s">
        <v>106</v>
      </c>
      <c r="CK4488" t="s">
        <v>106</v>
      </c>
      <c r="CL4488">
        <v>15</v>
      </c>
      <c r="CM4488" t="s">
        <v>2963</v>
      </c>
      <c r="CO4488">
        <v>125277</v>
      </c>
      <c r="CQ4488">
        <v>0</v>
      </c>
      <c r="CR4488">
        <v>0</v>
      </c>
      <c r="CS4488">
        <v>0</v>
      </c>
      <c r="CY4488" t="s">
        <v>123</v>
      </c>
      <c r="CZ4488" t="s">
        <v>124</v>
      </c>
      <c r="DD4488" t="str" cm="1">
        <f t="array" ref="DD4488">TEXT(_xlfn.SEQUENCE(1, DATEDIF(AG4488, AH4488, "m") + 1, AG4488, 30), "YYYY-APMM")</f>
        <v>2014-AP03</v>
      </c>
      <c r="DN4488">
        <f t="shared" si="140"/>
        <v>1305</v>
      </c>
      <c r="DO4488" t="str">
        <f t="shared" si="141"/>
        <v>LABOR- SUBCONTRACTOR</v>
      </c>
    </row>
    <row r="4489" spans="1:119" x14ac:dyDescent="0.35">
      <c r="A4489" t="s">
        <v>105</v>
      </c>
      <c r="B4489">
        <v>503774</v>
      </c>
      <c r="C4489">
        <v>6359</v>
      </c>
      <c r="D4489">
        <v>125279</v>
      </c>
      <c r="E4489">
        <v>13662</v>
      </c>
      <c r="F4489">
        <v>0</v>
      </c>
      <c r="G4489" t="s">
        <v>106</v>
      </c>
      <c r="H4489" t="s">
        <v>106</v>
      </c>
      <c r="I4489" t="s">
        <v>106</v>
      </c>
      <c r="J4489" t="s">
        <v>107</v>
      </c>
      <c r="K4489" t="s">
        <v>108</v>
      </c>
      <c r="L4489" t="s">
        <v>109</v>
      </c>
      <c r="M4489" t="s">
        <v>110</v>
      </c>
      <c r="N4489" t="s">
        <v>10020</v>
      </c>
      <c r="O4489" t="s">
        <v>2986</v>
      </c>
      <c r="P4489">
        <v>8178</v>
      </c>
      <c r="Q4489">
        <v>0</v>
      </c>
      <c r="R4489">
        <v>0</v>
      </c>
      <c r="S4489">
        <v>120</v>
      </c>
      <c r="T4489">
        <v>0</v>
      </c>
      <c r="U4489">
        <v>308</v>
      </c>
      <c r="V4489">
        <v>308</v>
      </c>
      <c r="W4489">
        <v>120</v>
      </c>
      <c r="X4489">
        <v>0</v>
      </c>
      <c r="Y4489">
        <v>0</v>
      </c>
      <c r="Z4489">
        <v>0</v>
      </c>
      <c r="AD4489" s="1">
        <v>41725.333333333336</v>
      </c>
      <c r="AE4489" s="1">
        <v>41742.708333333336</v>
      </c>
      <c r="AG4489" s="1">
        <v>41725.333333333336</v>
      </c>
      <c r="AH4489" s="1">
        <v>41742.708333333336</v>
      </c>
      <c r="AI4489" s="1">
        <v>41725.333333333336</v>
      </c>
      <c r="AJ4489" s="1">
        <v>41742.708333333336</v>
      </c>
      <c r="AK4489" s="1">
        <v>41725.333333333336</v>
      </c>
      <c r="AL4489" s="1">
        <v>41742.708333333336</v>
      </c>
      <c r="AM4489" s="1">
        <v>41725.333333333336</v>
      </c>
      <c r="AN4489" s="1">
        <v>41742.708333333336</v>
      </c>
      <c r="AP4489" t="s">
        <v>113</v>
      </c>
      <c r="AU4489" t="s">
        <v>10021</v>
      </c>
      <c r="AY4489" t="s">
        <v>119</v>
      </c>
      <c r="AZ4489">
        <v>0</v>
      </c>
      <c r="BA4489">
        <v>0</v>
      </c>
      <c r="BD4489" s="3">
        <v>41321.662499999999</v>
      </c>
      <c r="BE4489" s="3">
        <v>41321.663888888892</v>
      </c>
      <c r="BF4489" t="s">
        <v>115</v>
      </c>
      <c r="BG4489" t="s">
        <v>115</v>
      </c>
      <c r="BH4489">
        <v>8149</v>
      </c>
      <c r="BM4489">
        <v>43550</v>
      </c>
      <c r="BR4489" t="s">
        <v>116</v>
      </c>
      <c r="BS4489" t="s">
        <v>117</v>
      </c>
      <c r="BU4489">
        <v>1</v>
      </c>
      <c r="BV4489" t="s">
        <v>118</v>
      </c>
      <c r="BX4489" t="s">
        <v>119</v>
      </c>
      <c r="BY4489" t="s">
        <v>119</v>
      </c>
      <c r="BZ4489" t="s">
        <v>119</v>
      </c>
      <c r="CA4489">
        <v>1</v>
      </c>
      <c r="CC4489" t="s">
        <v>120</v>
      </c>
      <c r="CH4489">
        <v>540</v>
      </c>
      <c r="CI4489">
        <v>30820</v>
      </c>
      <c r="CJ4489" t="s">
        <v>106</v>
      </c>
      <c r="CK4489" t="s">
        <v>106</v>
      </c>
      <c r="CL4489">
        <v>15</v>
      </c>
      <c r="CM4489" t="s">
        <v>2963</v>
      </c>
      <c r="CO4489">
        <v>125277</v>
      </c>
      <c r="CQ4489">
        <v>0</v>
      </c>
      <c r="CR4489">
        <v>0</v>
      </c>
      <c r="CS4489">
        <v>0</v>
      </c>
      <c r="CY4489" t="s">
        <v>123</v>
      </c>
      <c r="CZ4489" t="s">
        <v>124</v>
      </c>
      <c r="DD4489" t="str" cm="1">
        <f t="array" ref="DD4489">TEXT(_xlfn.SEQUENCE(1, DATEDIF(AG4489, AH4489, "m") + 1, AG4489, 30), "YYYY-APMM")</f>
        <v>2014-AP03</v>
      </c>
      <c r="DN4489">
        <f t="shared" si="140"/>
        <v>308</v>
      </c>
      <c r="DO4489" t="str">
        <f t="shared" si="141"/>
        <v>LABOR- SUBCONTRACTOR</v>
      </c>
    </row>
    <row r="4490" spans="1:119" x14ac:dyDescent="0.35">
      <c r="A4490" t="s">
        <v>105</v>
      </c>
      <c r="B4490">
        <v>503775</v>
      </c>
      <c r="C4490">
        <v>6359</v>
      </c>
      <c r="D4490">
        <v>125279</v>
      </c>
      <c r="E4490">
        <v>13662</v>
      </c>
      <c r="F4490">
        <v>0</v>
      </c>
      <c r="G4490" t="s">
        <v>106</v>
      </c>
      <c r="H4490" t="s">
        <v>106</v>
      </c>
      <c r="I4490" t="s">
        <v>106</v>
      </c>
      <c r="J4490" t="s">
        <v>107</v>
      </c>
      <c r="K4490" t="s">
        <v>108</v>
      </c>
      <c r="L4490" t="s">
        <v>109</v>
      </c>
      <c r="M4490" t="s">
        <v>110</v>
      </c>
      <c r="N4490" t="s">
        <v>10022</v>
      </c>
      <c r="O4490" t="s">
        <v>2989</v>
      </c>
      <c r="P4490">
        <v>8178</v>
      </c>
      <c r="Q4490">
        <v>0</v>
      </c>
      <c r="R4490">
        <v>0</v>
      </c>
      <c r="S4490">
        <v>160</v>
      </c>
      <c r="T4490">
        <v>0</v>
      </c>
      <c r="U4490">
        <v>220</v>
      </c>
      <c r="V4490">
        <v>220</v>
      </c>
      <c r="W4490">
        <v>160</v>
      </c>
      <c r="X4490">
        <v>0</v>
      </c>
      <c r="Y4490">
        <v>0</v>
      </c>
      <c r="Z4490">
        <v>0</v>
      </c>
      <c r="AD4490" s="1">
        <v>41725.333333333336</v>
      </c>
      <c r="AE4490" s="1">
        <v>41748.708333333336</v>
      </c>
      <c r="AG4490" s="1">
        <v>41725.333333333336</v>
      </c>
      <c r="AH4490" s="1">
        <v>41748.708333333336</v>
      </c>
      <c r="AI4490" s="1">
        <v>41725.333333333336</v>
      </c>
      <c r="AJ4490" s="1">
        <v>41748.708333333336</v>
      </c>
      <c r="AK4490" s="1">
        <v>41725.333333333336</v>
      </c>
      <c r="AL4490" s="1">
        <v>41748.708333333336</v>
      </c>
      <c r="AM4490" s="1">
        <v>41725.333333333336</v>
      </c>
      <c r="AN4490" s="1">
        <v>41748.708333333336</v>
      </c>
      <c r="AP4490" t="s">
        <v>113</v>
      </c>
      <c r="AU4490" t="s">
        <v>10023</v>
      </c>
      <c r="AY4490" t="s">
        <v>119</v>
      </c>
      <c r="AZ4490">
        <v>0</v>
      </c>
      <c r="BA4490">
        <v>0</v>
      </c>
      <c r="BD4490" s="3">
        <v>41321.662499999999</v>
      </c>
      <c r="BE4490" s="3">
        <v>41321.663888888892</v>
      </c>
      <c r="BF4490" t="s">
        <v>115</v>
      </c>
      <c r="BG4490" t="s">
        <v>115</v>
      </c>
      <c r="BH4490">
        <v>8149</v>
      </c>
      <c r="BM4490">
        <v>43550</v>
      </c>
      <c r="BR4490" t="s">
        <v>116</v>
      </c>
      <c r="BS4490" t="s">
        <v>117</v>
      </c>
      <c r="BU4490">
        <v>1</v>
      </c>
      <c r="BV4490" t="s">
        <v>118</v>
      </c>
      <c r="BX4490" t="s">
        <v>119</v>
      </c>
      <c r="BY4490" t="s">
        <v>119</v>
      </c>
      <c r="BZ4490" t="s">
        <v>119</v>
      </c>
      <c r="CA4490">
        <v>1</v>
      </c>
      <c r="CC4490" t="s">
        <v>120</v>
      </c>
      <c r="CH4490">
        <v>540</v>
      </c>
      <c r="CI4490">
        <v>30820</v>
      </c>
      <c r="CJ4490" t="s">
        <v>106</v>
      </c>
      <c r="CK4490" t="s">
        <v>106</v>
      </c>
      <c r="CL4490">
        <v>15</v>
      </c>
      <c r="CM4490" t="s">
        <v>2963</v>
      </c>
      <c r="CO4490">
        <v>125277</v>
      </c>
      <c r="CQ4490">
        <v>0</v>
      </c>
      <c r="CR4490">
        <v>0</v>
      </c>
      <c r="CS4490">
        <v>0</v>
      </c>
      <c r="CY4490" t="s">
        <v>123</v>
      </c>
      <c r="CZ4490" t="s">
        <v>124</v>
      </c>
      <c r="DD4490" t="str" cm="1">
        <f t="array" ref="DD4490">TEXT(_xlfn.SEQUENCE(1, DATEDIF(AG4490, AH4490, "m") + 1, AG4490, 30), "YYYY-APMM")</f>
        <v>2014-AP03</v>
      </c>
      <c r="DN4490">
        <f t="shared" si="140"/>
        <v>220</v>
      </c>
      <c r="DO4490" t="str">
        <f t="shared" si="141"/>
        <v>LABOR- SUBCONTRACTOR</v>
      </c>
    </row>
    <row r="4491" spans="1:119" x14ac:dyDescent="0.35">
      <c r="A4491" t="s">
        <v>105</v>
      </c>
      <c r="B4491">
        <v>503776</v>
      </c>
      <c r="C4491">
        <v>6359</v>
      </c>
      <c r="D4491">
        <v>125279</v>
      </c>
      <c r="E4491">
        <v>13662</v>
      </c>
      <c r="F4491">
        <v>0</v>
      </c>
      <c r="G4491" t="s">
        <v>106</v>
      </c>
      <c r="H4491" t="s">
        <v>106</v>
      </c>
      <c r="I4491" t="s">
        <v>106</v>
      </c>
      <c r="J4491" t="s">
        <v>107</v>
      </c>
      <c r="K4491" t="s">
        <v>108</v>
      </c>
      <c r="L4491" t="s">
        <v>109</v>
      </c>
      <c r="M4491" t="s">
        <v>110</v>
      </c>
      <c r="N4491" t="s">
        <v>10024</v>
      </c>
      <c r="O4491" t="s">
        <v>2947</v>
      </c>
      <c r="P4491">
        <v>8178</v>
      </c>
      <c r="Q4491">
        <v>32</v>
      </c>
      <c r="R4491">
        <v>32</v>
      </c>
      <c r="S4491">
        <v>160</v>
      </c>
      <c r="T4491">
        <v>0</v>
      </c>
      <c r="U4491">
        <v>162.25</v>
      </c>
      <c r="V4491">
        <v>162.25</v>
      </c>
      <c r="W4491">
        <v>160</v>
      </c>
      <c r="X4491">
        <v>0</v>
      </c>
      <c r="Y4491">
        <v>0</v>
      </c>
      <c r="Z4491">
        <v>0</v>
      </c>
      <c r="AD4491" s="1">
        <v>41737.333333333336</v>
      </c>
      <c r="AE4491" s="1">
        <v>41759.708333333336</v>
      </c>
      <c r="AG4491" s="1">
        <v>41732.333333333336</v>
      </c>
      <c r="AH4491" s="1">
        <v>41755.708333333336</v>
      </c>
      <c r="AI4491" s="1">
        <v>41732.333333333336</v>
      </c>
      <c r="AJ4491" s="1">
        <v>41755.708333333336</v>
      </c>
      <c r="AK4491" s="1">
        <v>41732.333333333336</v>
      </c>
      <c r="AL4491" s="1">
        <v>41755.708333333336</v>
      </c>
      <c r="AM4491" s="1">
        <v>41737.333333333336</v>
      </c>
      <c r="AN4491" s="1">
        <v>41759.708333333336</v>
      </c>
      <c r="AP4491" t="s">
        <v>113</v>
      </c>
      <c r="AU4491" t="s">
        <v>10025</v>
      </c>
      <c r="AY4491" t="s">
        <v>106</v>
      </c>
      <c r="AZ4491">
        <v>0</v>
      </c>
      <c r="BA4491">
        <v>0</v>
      </c>
      <c r="BD4491" s="3">
        <v>41321.662499999999</v>
      </c>
      <c r="BE4491" s="3">
        <v>41321.663888888892</v>
      </c>
      <c r="BF4491" t="s">
        <v>115</v>
      </c>
      <c r="BG4491" t="s">
        <v>115</v>
      </c>
      <c r="BH4491">
        <v>8149</v>
      </c>
      <c r="BM4491">
        <v>43550</v>
      </c>
      <c r="BR4491" t="s">
        <v>116</v>
      </c>
      <c r="BS4491" t="s">
        <v>117</v>
      </c>
      <c r="BU4491">
        <v>1</v>
      </c>
      <c r="BV4491" t="s">
        <v>118</v>
      </c>
      <c r="BX4491" t="s">
        <v>119</v>
      </c>
      <c r="BY4491" t="s">
        <v>119</v>
      </c>
      <c r="BZ4491" t="s">
        <v>119</v>
      </c>
      <c r="CA4491">
        <v>1</v>
      </c>
      <c r="CC4491" t="s">
        <v>120</v>
      </c>
      <c r="CH4491">
        <v>540</v>
      </c>
      <c r="CI4491">
        <v>30820</v>
      </c>
      <c r="CJ4491" t="s">
        <v>106</v>
      </c>
      <c r="CK4491" t="s">
        <v>106</v>
      </c>
      <c r="CL4491">
        <v>15</v>
      </c>
      <c r="CM4491" t="s">
        <v>2963</v>
      </c>
      <c r="CO4491">
        <v>125277</v>
      </c>
      <c r="CQ4491">
        <v>0</v>
      </c>
      <c r="CR4491">
        <v>0</v>
      </c>
      <c r="CS4491">
        <v>0</v>
      </c>
      <c r="CY4491" t="s">
        <v>123</v>
      </c>
      <c r="CZ4491" t="s">
        <v>124</v>
      </c>
      <c r="DD4491" t="str" cm="1">
        <f t="array" ref="DD4491">TEXT(_xlfn.SEQUENCE(1, DATEDIF(AG4491, AH4491, "m") + 1, AG4491, 30), "YYYY-APMM")</f>
        <v>2014-AP04</v>
      </c>
      <c r="DN4491">
        <f t="shared" si="140"/>
        <v>162.25</v>
      </c>
      <c r="DO4491" t="str">
        <f t="shared" si="141"/>
        <v>LABOR- SUBCONTRACTOR</v>
      </c>
    </row>
    <row r="4492" spans="1:119" x14ac:dyDescent="0.35">
      <c r="A4492" t="s">
        <v>105</v>
      </c>
      <c r="B4492">
        <v>503777</v>
      </c>
      <c r="C4492">
        <v>6359</v>
      </c>
      <c r="D4492">
        <v>125279</v>
      </c>
      <c r="E4492">
        <v>13662</v>
      </c>
      <c r="F4492">
        <v>0</v>
      </c>
      <c r="G4492" t="s">
        <v>106</v>
      </c>
      <c r="H4492" t="s">
        <v>106</v>
      </c>
      <c r="I4492" t="s">
        <v>106</v>
      </c>
      <c r="J4492" t="s">
        <v>107</v>
      </c>
      <c r="K4492" t="s">
        <v>108</v>
      </c>
      <c r="L4492" t="s">
        <v>109</v>
      </c>
      <c r="M4492" t="s">
        <v>110</v>
      </c>
      <c r="N4492" t="s">
        <v>10026</v>
      </c>
      <c r="O4492" t="s">
        <v>2887</v>
      </c>
      <c r="P4492">
        <v>8178</v>
      </c>
      <c r="Q4492">
        <v>0</v>
      </c>
      <c r="R4492">
        <v>0</v>
      </c>
      <c r="S4492">
        <v>200</v>
      </c>
      <c r="T4492">
        <v>0</v>
      </c>
      <c r="U4492">
        <v>1100</v>
      </c>
      <c r="V4492">
        <v>1100</v>
      </c>
      <c r="W4492">
        <v>200</v>
      </c>
      <c r="X4492">
        <v>0</v>
      </c>
      <c r="Y4492">
        <v>0</v>
      </c>
      <c r="Z4492">
        <v>0</v>
      </c>
      <c r="AD4492" s="1">
        <v>41731.333333333336</v>
      </c>
      <c r="AE4492" s="1">
        <v>41759.708333333336</v>
      </c>
      <c r="AG4492" s="1">
        <v>41731.333333333336</v>
      </c>
      <c r="AH4492" s="1">
        <v>41759.708333333336</v>
      </c>
      <c r="AI4492" s="1">
        <v>41731.333333333336</v>
      </c>
      <c r="AJ4492" s="1">
        <v>41759.708333333336</v>
      </c>
      <c r="AK4492" s="1">
        <v>41731.333333333336</v>
      </c>
      <c r="AL4492" s="1">
        <v>41759.708333333336</v>
      </c>
      <c r="AM4492" s="1">
        <v>41731.333333333336</v>
      </c>
      <c r="AN4492" s="1">
        <v>41759.708333333336</v>
      </c>
      <c r="AP4492" t="s">
        <v>113</v>
      </c>
      <c r="AU4492" t="s">
        <v>10027</v>
      </c>
      <c r="AY4492" t="s">
        <v>119</v>
      </c>
      <c r="AZ4492">
        <v>0</v>
      </c>
      <c r="BA4492">
        <v>0</v>
      </c>
      <c r="BD4492" s="3">
        <v>41321.662499999999</v>
      </c>
      <c r="BE4492" s="3">
        <v>41321.663888888892</v>
      </c>
      <c r="BF4492" t="s">
        <v>115</v>
      </c>
      <c r="BG4492" t="s">
        <v>115</v>
      </c>
      <c r="BH4492">
        <v>8149</v>
      </c>
      <c r="BM4492">
        <v>43550</v>
      </c>
      <c r="BR4492" t="s">
        <v>116</v>
      </c>
      <c r="BS4492" t="s">
        <v>117</v>
      </c>
      <c r="BU4492">
        <v>1</v>
      </c>
      <c r="BV4492" t="s">
        <v>118</v>
      </c>
      <c r="BX4492" t="s">
        <v>119</v>
      </c>
      <c r="BY4492" t="s">
        <v>119</v>
      </c>
      <c r="BZ4492" t="s">
        <v>119</v>
      </c>
      <c r="CA4492">
        <v>1</v>
      </c>
      <c r="CC4492" t="s">
        <v>120</v>
      </c>
      <c r="CH4492">
        <v>540</v>
      </c>
      <c r="CI4492">
        <v>30820</v>
      </c>
      <c r="CJ4492" t="s">
        <v>106</v>
      </c>
      <c r="CK4492" t="s">
        <v>106</v>
      </c>
      <c r="CL4492">
        <v>15</v>
      </c>
      <c r="CM4492" t="s">
        <v>2963</v>
      </c>
      <c r="CO4492">
        <v>125277</v>
      </c>
      <c r="CQ4492">
        <v>0</v>
      </c>
      <c r="CR4492">
        <v>0</v>
      </c>
      <c r="CS4492">
        <v>0</v>
      </c>
      <c r="CY4492" t="s">
        <v>123</v>
      </c>
      <c r="CZ4492" t="s">
        <v>124</v>
      </c>
      <c r="DD4492" t="str" cm="1">
        <f t="array" ref="DD4492">TEXT(_xlfn.SEQUENCE(1, DATEDIF(AG4492, AH4492, "m") + 1, AG4492, 30), "YYYY-APMM")</f>
        <v>2014-AP04</v>
      </c>
      <c r="DN4492">
        <f t="shared" si="140"/>
        <v>1100</v>
      </c>
      <c r="DO4492" t="str">
        <f t="shared" si="141"/>
        <v>LABOR- SUBCONTRACTOR</v>
      </c>
    </row>
    <row r="4493" spans="1:119" x14ac:dyDescent="0.35">
      <c r="A4493" t="s">
        <v>105</v>
      </c>
      <c r="B4493">
        <v>503778</v>
      </c>
      <c r="C4493">
        <v>6359</v>
      </c>
      <c r="D4493">
        <v>125279</v>
      </c>
      <c r="E4493">
        <v>13662</v>
      </c>
      <c r="F4493">
        <v>0</v>
      </c>
      <c r="G4493" t="s">
        <v>106</v>
      </c>
      <c r="H4493" t="s">
        <v>106</v>
      </c>
      <c r="I4493" t="s">
        <v>106</v>
      </c>
      <c r="J4493" t="s">
        <v>107</v>
      </c>
      <c r="K4493" t="s">
        <v>108</v>
      </c>
      <c r="L4493" t="s">
        <v>109</v>
      </c>
      <c r="M4493" t="s">
        <v>110</v>
      </c>
      <c r="N4493" t="s">
        <v>10028</v>
      </c>
      <c r="O4493" t="s">
        <v>2891</v>
      </c>
      <c r="P4493">
        <v>8171</v>
      </c>
      <c r="Q4493">
        <v>8</v>
      </c>
      <c r="R4493">
        <v>8</v>
      </c>
      <c r="S4493">
        <v>160</v>
      </c>
      <c r="T4493">
        <v>0</v>
      </c>
      <c r="U4493">
        <v>88</v>
      </c>
      <c r="V4493">
        <v>88</v>
      </c>
      <c r="W4493">
        <v>160</v>
      </c>
      <c r="X4493">
        <v>0</v>
      </c>
      <c r="Y4493">
        <v>0</v>
      </c>
      <c r="Z4493">
        <v>0</v>
      </c>
      <c r="AD4493" s="1">
        <v>41744.333333333336</v>
      </c>
      <c r="AE4493" s="1">
        <v>41766.708333333336</v>
      </c>
      <c r="AG4493" s="1">
        <v>41743.333333333336</v>
      </c>
      <c r="AH4493" s="1">
        <v>41765.708333333336</v>
      </c>
      <c r="AI4493" s="1">
        <v>41743.333333333336</v>
      </c>
      <c r="AJ4493" s="1">
        <v>41765.708333333336</v>
      </c>
      <c r="AK4493" s="1">
        <v>41743.333333333336</v>
      </c>
      <c r="AL4493" s="1">
        <v>41765.708333333336</v>
      </c>
      <c r="AM4493" s="1">
        <v>41744.333333333336</v>
      </c>
      <c r="AN4493" s="1">
        <v>41766.708333333336</v>
      </c>
      <c r="AP4493" t="s">
        <v>113</v>
      </c>
      <c r="AU4493" t="s">
        <v>10029</v>
      </c>
      <c r="AY4493" t="s">
        <v>106</v>
      </c>
      <c r="AZ4493">
        <v>0</v>
      </c>
      <c r="BA4493">
        <v>0</v>
      </c>
      <c r="BD4493" s="3">
        <v>41321.662499999999</v>
      </c>
      <c r="BE4493" s="3">
        <v>41321.663888888892</v>
      </c>
      <c r="BF4493" t="s">
        <v>115</v>
      </c>
      <c r="BG4493" t="s">
        <v>115</v>
      </c>
      <c r="BH4493">
        <v>8149</v>
      </c>
      <c r="BM4493">
        <v>43480</v>
      </c>
      <c r="BR4493" t="s">
        <v>2893</v>
      </c>
      <c r="BS4493" t="s">
        <v>2894</v>
      </c>
      <c r="BU4493">
        <v>1</v>
      </c>
      <c r="BV4493" t="s">
        <v>118</v>
      </c>
      <c r="BX4493" t="s">
        <v>119</v>
      </c>
      <c r="BY4493" t="s">
        <v>119</v>
      </c>
      <c r="BZ4493" t="s">
        <v>119</v>
      </c>
      <c r="CA4493">
        <v>1</v>
      </c>
      <c r="CC4493" t="s">
        <v>120</v>
      </c>
      <c r="CH4493">
        <v>540</v>
      </c>
      <c r="CI4493">
        <v>30820</v>
      </c>
      <c r="CJ4493" t="s">
        <v>106</v>
      </c>
      <c r="CK4493" t="s">
        <v>106</v>
      </c>
      <c r="CL4493">
        <v>15</v>
      </c>
      <c r="CM4493" t="s">
        <v>2963</v>
      </c>
      <c r="CO4493">
        <v>125277</v>
      </c>
      <c r="CQ4493">
        <v>0</v>
      </c>
      <c r="CR4493">
        <v>0</v>
      </c>
      <c r="CS4493">
        <v>0</v>
      </c>
      <c r="CY4493" t="s">
        <v>123</v>
      </c>
      <c r="CZ4493" t="s">
        <v>124</v>
      </c>
      <c r="DD4493" t="str" cm="1">
        <f t="array" ref="DD4493">TEXT(_xlfn.SEQUENCE(1, DATEDIF(AG4493, AH4493, "m") + 1, AG4493, 30), "YYYY-APMM")</f>
        <v>2014-AP04</v>
      </c>
      <c r="DN4493">
        <f t="shared" si="140"/>
        <v>88</v>
      </c>
      <c r="DO4493" t="str">
        <f t="shared" si="141"/>
        <v>GRANITE MASON SK</v>
      </c>
    </row>
    <row r="4494" spans="1:119" x14ac:dyDescent="0.35">
      <c r="A4494" t="s">
        <v>105</v>
      </c>
      <c r="B4494">
        <v>503779</v>
      </c>
      <c r="C4494">
        <v>6359</v>
      </c>
      <c r="D4494">
        <v>125279</v>
      </c>
      <c r="E4494">
        <v>13662</v>
      </c>
      <c r="F4494">
        <v>0</v>
      </c>
      <c r="G4494" t="s">
        <v>106</v>
      </c>
      <c r="H4494" t="s">
        <v>106</v>
      </c>
      <c r="I4494" t="s">
        <v>106</v>
      </c>
      <c r="J4494" t="s">
        <v>107</v>
      </c>
      <c r="K4494" t="s">
        <v>108</v>
      </c>
      <c r="L4494" t="s">
        <v>109</v>
      </c>
      <c r="M4494" t="s">
        <v>110</v>
      </c>
      <c r="N4494" t="s">
        <v>10030</v>
      </c>
      <c r="O4494" t="s">
        <v>2998</v>
      </c>
      <c r="P4494">
        <v>8178</v>
      </c>
      <c r="Q4494">
        <v>0</v>
      </c>
      <c r="R4494">
        <v>0</v>
      </c>
      <c r="S4494">
        <v>160</v>
      </c>
      <c r="T4494">
        <v>0</v>
      </c>
      <c r="U4494">
        <v>787.5</v>
      </c>
      <c r="V4494">
        <v>787.5</v>
      </c>
      <c r="W4494">
        <v>160</v>
      </c>
      <c r="X4494">
        <v>0</v>
      </c>
      <c r="Y4494">
        <v>0</v>
      </c>
      <c r="Z4494">
        <v>0</v>
      </c>
      <c r="AD4494" s="1">
        <v>41743.333333333336</v>
      </c>
      <c r="AE4494" s="1">
        <v>41765.708333333336</v>
      </c>
      <c r="AG4494" s="1">
        <v>41743.333333333336</v>
      </c>
      <c r="AH4494" s="1">
        <v>41765.708333333336</v>
      </c>
      <c r="AI4494" s="1">
        <v>41743.333333333336</v>
      </c>
      <c r="AJ4494" s="1">
        <v>41765.708333333336</v>
      </c>
      <c r="AK4494" s="1">
        <v>41743.333333333336</v>
      </c>
      <c r="AL4494" s="1">
        <v>41765.708333333336</v>
      </c>
      <c r="AM4494" s="1">
        <v>41743.333333333336</v>
      </c>
      <c r="AN4494" s="1">
        <v>41765.708333333336</v>
      </c>
      <c r="AP4494" t="s">
        <v>113</v>
      </c>
      <c r="AU4494" t="s">
        <v>10031</v>
      </c>
      <c r="AY4494" t="s">
        <v>119</v>
      </c>
      <c r="AZ4494">
        <v>0</v>
      </c>
      <c r="BA4494">
        <v>0</v>
      </c>
      <c r="BD4494" s="3">
        <v>41321.662499999999</v>
      </c>
      <c r="BE4494" s="3">
        <v>41321.663888888892</v>
      </c>
      <c r="BF4494" t="s">
        <v>115</v>
      </c>
      <c r="BG4494" t="s">
        <v>115</v>
      </c>
      <c r="BH4494">
        <v>8149</v>
      </c>
      <c r="BM4494">
        <v>43550</v>
      </c>
      <c r="BR4494" t="s">
        <v>116</v>
      </c>
      <c r="BS4494" t="s">
        <v>117</v>
      </c>
      <c r="BU4494">
        <v>1</v>
      </c>
      <c r="BV4494" t="s">
        <v>118</v>
      </c>
      <c r="BX4494" t="s">
        <v>119</v>
      </c>
      <c r="BY4494" t="s">
        <v>119</v>
      </c>
      <c r="BZ4494" t="s">
        <v>119</v>
      </c>
      <c r="CA4494">
        <v>1</v>
      </c>
      <c r="CC4494" t="s">
        <v>120</v>
      </c>
      <c r="CH4494">
        <v>540</v>
      </c>
      <c r="CI4494">
        <v>30820</v>
      </c>
      <c r="CJ4494" t="s">
        <v>106</v>
      </c>
      <c r="CK4494" t="s">
        <v>106</v>
      </c>
      <c r="CL4494">
        <v>15</v>
      </c>
      <c r="CM4494" t="s">
        <v>2963</v>
      </c>
      <c r="CO4494">
        <v>125277</v>
      </c>
      <c r="CQ4494">
        <v>0</v>
      </c>
      <c r="CR4494">
        <v>0</v>
      </c>
      <c r="CS4494">
        <v>0</v>
      </c>
      <c r="CY4494" t="s">
        <v>123</v>
      </c>
      <c r="CZ4494" t="s">
        <v>124</v>
      </c>
      <c r="DD4494" t="str" cm="1">
        <f t="array" ref="DD4494">TEXT(_xlfn.SEQUENCE(1, DATEDIF(AG4494, AH4494, "m") + 1, AG4494, 30), "YYYY-APMM")</f>
        <v>2014-AP04</v>
      </c>
      <c r="DN4494">
        <f t="shared" si="140"/>
        <v>787.5</v>
      </c>
      <c r="DO4494" t="str">
        <f t="shared" si="141"/>
        <v>LABOR- SUBCONTRACTOR</v>
      </c>
    </row>
    <row r="4495" spans="1:119" x14ac:dyDescent="0.35">
      <c r="A4495" t="s">
        <v>105</v>
      </c>
      <c r="B4495">
        <v>503780</v>
      </c>
      <c r="C4495">
        <v>6359</v>
      </c>
      <c r="D4495">
        <v>125279</v>
      </c>
      <c r="E4495">
        <v>13662</v>
      </c>
      <c r="F4495">
        <v>0</v>
      </c>
      <c r="G4495" t="s">
        <v>106</v>
      </c>
      <c r="H4495" t="s">
        <v>106</v>
      </c>
      <c r="I4495" t="s">
        <v>106</v>
      </c>
      <c r="J4495" t="s">
        <v>107</v>
      </c>
      <c r="K4495" t="s">
        <v>108</v>
      </c>
      <c r="L4495" t="s">
        <v>109</v>
      </c>
      <c r="M4495" t="s">
        <v>110</v>
      </c>
      <c r="N4495" t="s">
        <v>10032</v>
      </c>
      <c r="O4495" t="s">
        <v>2899</v>
      </c>
      <c r="P4495">
        <v>8178</v>
      </c>
      <c r="Q4495">
        <v>0</v>
      </c>
      <c r="R4495">
        <v>0</v>
      </c>
      <c r="S4495">
        <v>200</v>
      </c>
      <c r="T4495">
        <v>0</v>
      </c>
      <c r="U4495">
        <v>4742.75</v>
      </c>
      <c r="V4495">
        <v>4742.75</v>
      </c>
      <c r="W4495">
        <v>200</v>
      </c>
      <c r="X4495">
        <v>0</v>
      </c>
      <c r="Y4495">
        <v>0</v>
      </c>
      <c r="Z4495">
        <v>0</v>
      </c>
      <c r="AD4495" s="1">
        <v>41749.333333333336</v>
      </c>
      <c r="AE4495" s="1">
        <v>41777.708333333336</v>
      </c>
      <c r="AG4495" s="1">
        <v>41749.333333333336</v>
      </c>
      <c r="AH4495" s="1">
        <v>41777.708333333336</v>
      </c>
      <c r="AI4495" s="1">
        <v>41749.333333333336</v>
      </c>
      <c r="AJ4495" s="1">
        <v>41777.708333333336</v>
      </c>
      <c r="AK4495" s="1">
        <v>41749.333333333336</v>
      </c>
      <c r="AL4495" s="1">
        <v>41777.708333333336</v>
      </c>
      <c r="AM4495" s="1">
        <v>41749.333333333336</v>
      </c>
      <c r="AN4495" s="1">
        <v>41777.708333333336</v>
      </c>
      <c r="AP4495" t="s">
        <v>113</v>
      </c>
      <c r="AU4495" t="s">
        <v>10033</v>
      </c>
      <c r="AY4495" t="s">
        <v>119</v>
      </c>
      <c r="AZ4495">
        <v>0</v>
      </c>
      <c r="BA4495">
        <v>0</v>
      </c>
      <c r="BD4495" s="3">
        <v>41321.662499999999</v>
      </c>
      <c r="BE4495" s="3">
        <v>41321.663888888892</v>
      </c>
      <c r="BF4495" t="s">
        <v>115</v>
      </c>
      <c r="BG4495" t="s">
        <v>115</v>
      </c>
      <c r="BH4495">
        <v>8149</v>
      </c>
      <c r="BM4495">
        <v>43550</v>
      </c>
      <c r="BR4495" t="s">
        <v>116</v>
      </c>
      <c r="BS4495" t="s">
        <v>117</v>
      </c>
      <c r="BU4495">
        <v>1</v>
      </c>
      <c r="BV4495" t="s">
        <v>118</v>
      </c>
      <c r="BX4495" t="s">
        <v>119</v>
      </c>
      <c r="BY4495" t="s">
        <v>119</v>
      </c>
      <c r="BZ4495" t="s">
        <v>119</v>
      </c>
      <c r="CA4495">
        <v>1</v>
      </c>
      <c r="CC4495" t="s">
        <v>120</v>
      </c>
      <c r="CH4495">
        <v>540</v>
      </c>
      <c r="CI4495">
        <v>30820</v>
      </c>
      <c r="CJ4495" t="s">
        <v>106</v>
      </c>
      <c r="CK4495" t="s">
        <v>106</v>
      </c>
      <c r="CL4495">
        <v>15</v>
      </c>
      <c r="CM4495" t="s">
        <v>2963</v>
      </c>
      <c r="CO4495">
        <v>125277</v>
      </c>
      <c r="CQ4495">
        <v>0</v>
      </c>
      <c r="CR4495">
        <v>0</v>
      </c>
      <c r="CS4495">
        <v>0</v>
      </c>
      <c r="CY4495" t="s">
        <v>123</v>
      </c>
      <c r="CZ4495" t="s">
        <v>124</v>
      </c>
      <c r="DD4495" t="str" cm="1">
        <f t="array" ref="DD4495">TEXT(_xlfn.SEQUENCE(1, DATEDIF(AG4495, AH4495, "m") + 1, AG4495, 30), "YYYY-APMM")</f>
        <v>2014-AP04</v>
      </c>
      <c r="DN4495">
        <f t="shared" si="140"/>
        <v>4742.75</v>
      </c>
      <c r="DO4495" t="str">
        <f t="shared" si="141"/>
        <v>LABOR- SUBCONTRACTOR</v>
      </c>
    </row>
    <row r="4496" spans="1:119" x14ac:dyDescent="0.35">
      <c r="A4496" t="s">
        <v>105</v>
      </c>
      <c r="B4496">
        <v>503781</v>
      </c>
      <c r="C4496">
        <v>6359</v>
      </c>
      <c r="D4496">
        <v>125279</v>
      </c>
      <c r="E4496">
        <v>13662</v>
      </c>
      <c r="F4496">
        <v>0</v>
      </c>
      <c r="G4496" t="s">
        <v>106</v>
      </c>
      <c r="H4496" t="s">
        <v>106</v>
      </c>
      <c r="I4496" t="s">
        <v>106</v>
      </c>
      <c r="J4496" t="s">
        <v>107</v>
      </c>
      <c r="K4496" t="s">
        <v>108</v>
      </c>
      <c r="L4496" t="s">
        <v>109</v>
      </c>
      <c r="M4496" t="s">
        <v>110</v>
      </c>
      <c r="N4496" t="s">
        <v>10034</v>
      </c>
      <c r="O4496" t="s">
        <v>2941</v>
      </c>
      <c r="P4496">
        <v>8178</v>
      </c>
      <c r="Q4496">
        <v>0</v>
      </c>
      <c r="R4496">
        <v>0</v>
      </c>
      <c r="S4496">
        <v>200</v>
      </c>
      <c r="T4496">
        <v>0</v>
      </c>
      <c r="U4496">
        <v>1305</v>
      </c>
      <c r="V4496">
        <v>1305</v>
      </c>
      <c r="W4496">
        <v>200</v>
      </c>
      <c r="X4496">
        <v>0</v>
      </c>
      <c r="Y4496">
        <v>0</v>
      </c>
      <c r="Z4496">
        <v>0</v>
      </c>
      <c r="AD4496" s="1">
        <v>41710.333333333336</v>
      </c>
      <c r="AE4496" s="1">
        <v>41738.708333333336</v>
      </c>
      <c r="AG4496" s="1">
        <v>41710.333333333336</v>
      </c>
      <c r="AH4496" s="1">
        <v>41738.708333333336</v>
      </c>
      <c r="AI4496" s="1">
        <v>41710.333333333336</v>
      </c>
      <c r="AJ4496" s="1">
        <v>41738.708333333336</v>
      </c>
      <c r="AK4496" s="1">
        <v>41710.333333333336</v>
      </c>
      <c r="AL4496" s="1">
        <v>41738.708333333336</v>
      </c>
      <c r="AM4496" s="1">
        <v>41710.333333333336</v>
      </c>
      <c r="AN4496" s="1">
        <v>41738.708333333336</v>
      </c>
      <c r="AP4496" t="s">
        <v>113</v>
      </c>
      <c r="AU4496" t="s">
        <v>10035</v>
      </c>
      <c r="AY4496" t="s">
        <v>119</v>
      </c>
      <c r="AZ4496">
        <v>0</v>
      </c>
      <c r="BA4496">
        <v>0</v>
      </c>
      <c r="BD4496" s="3">
        <v>41321.662499999999</v>
      </c>
      <c r="BE4496" s="3">
        <v>41321.663888888892</v>
      </c>
      <c r="BF4496" t="s">
        <v>115</v>
      </c>
      <c r="BG4496" t="s">
        <v>115</v>
      </c>
      <c r="BH4496">
        <v>8149</v>
      </c>
      <c r="BM4496">
        <v>43550</v>
      </c>
      <c r="BR4496" t="s">
        <v>116</v>
      </c>
      <c r="BS4496" t="s">
        <v>117</v>
      </c>
      <c r="BU4496">
        <v>1</v>
      </c>
      <c r="BV4496" t="s">
        <v>118</v>
      </c>
      <c r="BX4496" t="s">
        <v>119</v>
      </c>
      <c r="BY4496" t="s">
        <v>119</v>
      </c>
      <c r="BZ4496" t="s">
        <v>119</v>
      </c>
      <c r="CA4496">
        <v>1</v>
      </c>
      <c r="CC4496" t="s">
        <v>120</v>
      </c>
      <c r="CH4496">
        <v>540</v>
      </c>
      <c r="CI4496">
        <v>30820</v>
      </c>
      <c r="CJ4496" t="s">
        <v>106</v>
      </c>
      <c r="CK4496" t="s">
        <v>106</v>
      </c>
      <c r="CL4496">
        <v>15</v>
      </c>
      <c r="CM4496" t="s">
        <v>2963</v>
      </c>
      <c r="CO4496">
        <v>125277</v>
      </c>
      <c r="CQ4496">
        <v>0</v>
      </c>
      <c r="CR4496">
        <v>0</v>
      </c>
      <c r="CS4496">
        <v>0</v>
      </c>
      <c r="CY4496" t="s">
        <v>123</v>
      </c>
      <c r="CZ4496" t="s">
        <v>124</v>
      </c>
      <c r="DD4496" t="str" cm="1">
        <f t="array" ref="DD4496">TEXT(_xlfn.SEQUENCE(1, DATEDIF(AG4496, AH4496, "m") + 1, AG4496, 30), "YYYY-APMM")</f>
        <v>2014-AP03</v>
      </c>
      <c r="DN4496">
        <f t="shared" si="140"/>
        <v>1305</v>
      </c>
      <c r="DO4496" t="str">
        <f t="shared" si="141"/>
        <v>LABOR- SUBCONTRACTOR</v>
      </c>
    </row>
    <row r="4497" spans="1:119" x14ac:dyDescent="0.35">
      <c r="A4497" t="s">
        <v>105</v>
      </c>
      <c r="B4497">
        <v>503782</v>
      </c>
      <c r="C4497">
        <v>6359</v>
      </c>
      <c r="D4497">
        <v>125280</v>
      </c>
      <c r="E4497">
        <v>13662</v>
      </c>
      <c r="F4497">
        <v>0</v>
      </c>
      <c r="G4497" t="s">
        <v>106</v>
      </c>
      <c r="H4497" t="s">
        <v>106</v>
      </c>
      <c r="I4497" t="s">
        <v>106</v>
      </c>
      <c r="J4497" t="s">
        <v>107</v>
      </c>
      <c r="K4497" t="s">
        <v>108</v>
      </c>
      <c r="L4497" t="s">
        <v>109</v>
      </c>
      <c r="M4497" t="s">
        <v>110</v>
      </c>
      <c r="N4497" t="s">
        <v>10036</v>
      </c>
      <c r="O4497" t="s">
        <v>2905</v>
      </c>
      <c r="P4497">
        <v>8168</v>
      </c>
      <c r="Q4497">
        <v>416</v>
      </c>
      <c r="R4497">
        <v>0</v>
      </c>
      <c r="S4497">
        <v>160</v>
      </c>
      <c r="T4497">
        <v>0</v>
      </c>
      <c r="U4497">
        <v>700</v>
      </c>
      <c r="V4497">
        <v>700</v>
      </c>
      <c r="W4497">
        <v>160</v>
      </c>
      <c r="X4497">
        <v>0</v>
      </c>
      <c r="Y4497">
        <v>0</v>
      </c>
      <c r="Z4497">
        <v>0</v>
      </c>
      <c r="AD4497" s="1">
        <v>41707.333333333336</v>
      </c>
      <c r="AE4497" s="1">
        <v>41729.708333333336</v>
      </c>
      <c r="AG4497" s="1">
        <v>41645.333333333336</v>
      </c>
      <c r="AH4497" s="1">
        <v>41667.708333333336</v>
      </c>
      <c r="AI4497" s="1">
        <v>41645.333333333336</v>
      </c>
      <c r="AJ4497" s="1">
        <v>41667.708333333336</v>
      </c>
      <c r="AK4497" s="1">
        <v>41645.333333333336</v>
      </c>
      <c r="AL4497" s="1">
        <v>41667.708333333336</v>
      </c>
      <c r="AM4497" s="1">
        <v>41707.333333333336</v>
      </c>
      <c r="AN4497" s="1">
        <v>41729.708333333336</v>
      </c>
      <c r="AP4497" t="s">
        <v>113</v>
      </c>
      <c r="AU4497" t="s">
        <v>10037</v>
      </c>
      <c r="AY4497" t="s">
        <v>106</v>
      </c>
      <c r="AZ4497">
        <v>0</v>
      </c>
      <c r="BA4497">
        <v>0</v>
      </c>
      <c r="BD4497" s="3">
        <v>41321.662499999999</v>
      </c>
      <c r="BE4497" s="3">
        <v>41321.663888888892</v>
      </c>
      <c r="BF4497" t="s">
        <v>115</v>
      </c>
      <c r="BG4497" t="s">
        <v>115</v>
      </c>
      <c r="BH4497">
        <v>8149</v>
      </c>
      <c r="BM4497">
        <v>43450</v>
      </c>
      <c r="BR4497" t="s">
        <v>1309</v>
      </c>
      <c r="BS4497" t="s">
        <v>1310</v>
      </c>
      <c r="BU4497">
        <v>1</v>
      </c>
      <c r="BV4497" t="s">
        <v>118</v>
      </c>
      <c r="BX4497" t="s">
        <v>119</v>
      </c>
      <c r="BY4497" t="s">
        <v>119</v>
      </c>
      <c r="BZ4497" t="s">
        <v>119</v>
      </c>
      <c r="CA4497">
        <v>1</v>
      </c>
      <c r="CC4497" t="s">
        <v>120</v>
      </c>
      <c r="CH4497">
        <v>540</v>
      </c>
      <c r="CI4497">
        <v>30830</v>
      </c>
      <c r="CJ4497" t="s">
        <v>106</v>
      </c>
      <c r="CK4497" t="s">
        <v>106</v>
      </c>
      <c r="CL4497">
        <v>20</v>
      </c>
      <c r="CM4497" t="s">
        <v>2867</v>
      </c>
      <c r="CO4497">
        <v>125277</v>
      </c>
      <c r="CQ4497">
        <v>0</v>
      </c>
      <c r="CR4497">
        <v>0</v>
      </c>
      <c r="CS4497">
        <v>0</v>
      </c>
      <c r="CY4497" t="s">
        <v>123</v>
      </c>
      <c r="CZ4497" t="s">
        <v>124</v>
      </c>
      <c r="DD4497" t="str" cm="1">
        <f t="array" ref="DD4497">TEXT(_xlfn.SEQUENCE(1, DATEDIF(AG4497, AH4497, "m") + 1, AG4497, 30), "YYYY-APMM")</f>
        <v>2014-AP01</v>
      </c>
      <c r="DN4497">
        <f t="shared" si="140"/>
        <v>700</v>
      </c>
      <c r="DO4497" t="str">
        <f t="shared" si="141"/>
        <v>BLOCK MASON SK</v>
      </c>
    </row>
    <row r="4498" spans="1:119" x14ac:dyDescent="0.35">
      <c r="A4498" t="s">
        <v>105</v>
      </c>
      <c r="B4498">
        <v>503783</v>
      </c>
      <c r="C4498">
        <v>6359</v>
      </c>
      <c r="D4498">
        <v>125280</v>
      </c>
      <c r="E4498">
        <v>13662</v>
      </c>
      <c r="F4498">
        <v>0</v>
      </c>
      <c r="G4498" t="s">
        <v>106</v>
      </c>
      <c r="H4498" t="s">
        <v>106</v>
      </c>
      <c r="I4498" t="s">
        <v>106</v>
      </c>
      <c r="J4498" t="s">
        <v>107</v>
      </c>
      <c r="K4498" t="s">
        <v>108</v>
      </c>
      <c r="L4498" t="s">
        <v>109</v>
      </c>
      <c r="M4498" t="s">
        <v>110</v>
      </c>
      <c r="N4498" t="s">
        <v>10038</v>
      </c>
      <c r="O4498" t="s">
        <v>2908</v>
      </c>
      <c r="P4498">
        <v>8169</v>
      </c>
      <c r="Q4498">
        <v>416</v>
      </c>
      <c r="R4498">
        <v>0</v>
      </c>
      <c r="S4498">
        <v>160</v>
      </c>
      <c r="T4498">
        <v>0</v>
      </c>
      <c r="U4498">
        <v>1786.5</v>
      </c>
      <c r="V4498">
        <v>1786.5</v>
      </c>
      <c r="W4498">
        <v>160</v>
      </c>
      <c r="X4498">
        <v>0</v>
      </c>
      <c r="Y4498">
        <v>0</v>
      </c>
      <c r="Z4498">
        <v>0</v>
      </c>
      <c r="AD4498" s="1">
        <v>41715.333333333336</v>
      </c>
      <c r="AE4498" s="1">
        <v>41737.708333333336</v>
      </c>
      <c r="AG4498" s="1">
        <v>41653.333333333336</v>
      </c>
      <c r="AH4498" s="1">
        <v>41675.708333333336</v>
      </c>
      <c r="AI4498" s="1">
        <v>41653.333333333336</v>
      </c>
      <c r="AJ4498" s="1">
        <v>41675.708333333336</v>
      </c>
      <c r="AK4498" s="1">
        <v>41653.333333333336</v>
      </c>
      <c r="AL4498" s="1">
        <v>41675.708333333336</v>
      </c>
      <c r="AM4498" s="1">
        <v>41715.333333333336</v>
      </c>
      <c r="AN4498" s="1">
        <v>41737.708333333336</v>
      </c>
      <c r="AP4498" t="s">
        <v>113</v>
      </c>
      <c r="AU4498" t="s">
        <v>10039</v>
      </c>
      <c r="AY4498" t="s">
        <v>106</v>
      </c>
      <c r="AZ4498">
        <v>0</v>
      </c>
      <c r="BA4498">
        <v>0</v>
      </c>
      <c r="BD4498" s="3">
        <v>41321.662499999999</v>
      </c>
      <c r="BE4498" s="3">
        <v>41321.663888888892</v>
      </c>
      <c r="BF4498" t="s">
        <v>115</v>
      </c>
      <c r="BG4498" t="s">
        <v>115</v>
      </c>
      <c r="BH4498">
        <v>8149</v>
      </c>
      <c r="BM4498">
        <v>43460</v>
      </c>
      <c r="BR4498" t="s">
        <v>2848</v>
      </c>
      <c r="BS4498" t="s">
        <v>2849</v>
      </c>
      <c r="BU4498">
        <v>1</v>
      </c>
      <c r="BV4498" t="s">
        <v>118</v>
      </c>
      <c r="BX4498" t="s">
        <v>119</v>
      </c>
      <c r="BY4498" t="s">
        <v>119</v>
      </c>
      <c r="BZ4498" t="s">
        <v>119</v>
      </c>
      <c r="CA4498">
        <v>1</v>
      </c>
      <c r="CC4498" t="s">
        <v>120</v>
      </c>
      <c r="CH4498">
        <v>540</v>
      </c>
      <c r="CI4498">
        <v>30830</v>
      </c>
      <c r="CJ4498" t="s">
        <v>106</v>
      </c>
      <c r="CK4498" t="s">
        <v>106</v>
      </c>
      <c r="CL4498">
        <v>20</v>
      </c>
      <c r="CM4498" t="s">
        <v>2867</v>
      </c>
      <c r="CO4498">
        <v>125277</v>
      </c>
      <c r="CQ4498">
        <v>0</v>
      </c>
      <c r="CR4498">
        <v>0</v>
      </c>
      <c r="CS4498">
        <v>0</v>
      </c>
      <c r="CY4498" t="s">
        <v>123</v>
      </c>
      <c r="CZ4498" t="s">
        <v>124</v>
      </c>
      <c r="DD4498" t="str" cm="1">
        <f t="array" ref="DD4498">TEXT(_xlfn.SEQUENCE(1, DATEDIF(AG4498, AH4498, "m") + 1, AG4498, 30), "YYYY-APMM")</f>
        <v>2014-AP01</v>
      </c>
      <c r="DN4498">
        <f t="shared" si="140"/>
        <v>1786.5</v>
      </c>
      <c r="DO4498" t="str">
        <f t="shared" si="141"/>
        <v>PLASTER MASON SK</v>
      </c>
    </row>
    <row r="4499" spans="1:119" x14ac:dyDescent="0.35">
      <c r="A4499" t="s">
        <v>105</v>
      </c>
      <c r="B4499">
        <v>503784</v>
      </c>
      <c r="C4499">
        <v>6359</v>
      </c>
      <c r="D4499">
        <v>125280</v>
      </c>
      <c r="E4499">
        <v>13662</v>
      </c>
      <c r="F4499">
        <v>0</v>
      </c>
      <c r="G4499" t="s">
        <v>106</v>
      </c>
      <c r="H4499" t="s">
        <v>106</v>
      </c>
      <c r="I4499" t="s">
        <v>106</v>
      </c>
      <c r="J4499" t="s">
        <v>107</v>
      </c>
      <c r="K4499" t="s">
        <v>108</v>
      </c>
      <c r="L4499" t="s">
        <v>109</v>
      </c>
      <c r="M4499" t="s">
        <v>110</v>
      </c>
      <c r="N4499" t="s">
        <v>10040</v>
      </c>
      <c r="O4499" t="s">
        <v>2911</v>
      </c>
      <c r="P4499">
        <v>8164</v>
      </c>
      <c r="Q4499">
        <v>456</v>
      </c>
      <c r="R4499">
        <v>0</v>
      </c>
      <c r="S4499">
        <v>120</v>
      </c>
      <c r="T4499">
        <v>0</v>
      </c>
      <c r="U4499">
        <v>136.5</v>
      </c>
      <c r="V4499">
        <v>136.5</v>
      </c>
      <c r="W4499">
        <v>120</v>
      </c>
      <c r="X4499">
        <v>0</v>
      </c>
      <c r="Y4499">
        <v>0</v>
      </c>
      <c r="Z4499">
        <v>0</v>
      </c>
      <c r="AD4499" s="1">
        <v>41735.333333333336</v>
      </c>
      <c r="AE4499" s="1">
        <v>41751.708333333336</v>
      </c>
      <c r="AG4499" s="1">
        <v>41667.333333333336</v>
      </c>
      <c r="AH4499" s="1">
        <v>41685.708333333336</v>
      </c>
      <c r="AI4499" s="1">
        <v>41667.333333333336</v>
      </c>
      <c r="AJ4499" s="1">
        <v>41685.708333333336</v>
      </c>
      <c r="AK4499" s="1">
        <v>41667.333333333336</v>
      </c>
      <c r="AL4499" s="1">
        <v>41685.708333333336</v>
      </c>
      <c r="AM4499" s="1">
        <v>41735.333333333336</v>
      </c>
      <c r="AN4499" s="1">
        <v>41751.708333333336</v>
      </c>
      <c r="AP4499" t="s">
        <v>113</v>
      </c>
      <c r="AU4499" t="s">
        <v>10041</v>
      </c>
      <c r="AY4499" t="s">
        <v>106</v>
      </c>
      <c r="AZ4499">
        <v>0</v>
      </c>
      <c r="BA4499">
        <v>0</v>
      </c>
      <c r="BD4499" s="3">
        <v>41321.662499999999</v>
      </c>
      <c r="BE4499" s="3">
        <v>41321.663888888892</v>
      </c>
      <c r="BF4499" t="s">
        <v>115</v>
      </c>
      <c r="BG4499" t="s">
        <v>115</v>
      </c>
      <c r="BH4499">
        <v>8149</v>
      </c>
      <c r="BM4499">
        <v>43410</v>
      </c>
      <c r="BR4499" t="s">
        <v>2865</v>
      </c>
      <c r="BS4499" t="s">
        <v>2866</v>
      </c>
      <c r="BU4499">
        <v>1</v>
      </c>
      <c r="BV4499" t="s">
        <v>118</v>
      </c>
      <c r="BX4499" t="s">
        <v>119</v>
      </c>
      <c r="BY4499" t="s">
        <v>119</v>
      </c>
      <c r="BZ4499" t="s">
        <v>119</v>
      </c>
      <c r="CA4499">
        <v>1</v>
      </c>
      <c r="CC4499" t="s">
        <v>120</v>
      </c>
      <c r="CH4499">
        <v>540</v>
      </c>
      <c r="CI4499">
        <v>30830</v>
      </c>
      <c r="CJ4499" t="s">
        <v>106</v>
      </c>
      <c r="CK4499" t="s">
        <v>106</v>
      </c>
      <c r="CL4499">
        <v>20</v>
      </c>
      <c r="CM4499" t="s">
        <v>2867</v>
      </c>
      <c r="CO4499">
        <v>125277</v>
      </c>
      <c r="CQ4499">
        <v>0</v>
      </c>
      <c r="CR4499">
        <v>0</v>
      </c>
      <c r="CS4499">
        <v>0</v>
      </c>
      <c r="CY4499" t="s">
        <v>123</v>
      </c>
      <c r="CZ4499" t="s">
        <v>124</v>
      </c>
      <c r="DD4499" t="str" cm="1">
        <f t="array" ref="DD4499">TEXT(_xlfn.SEQUENCE(1, DATEDIF(AG4499, AH4499, "m") + 1, AG4499, 30), "YYYY-APMM")</f>
        <v>2014-AP01</v>
      </c>
      <c r="DN4499">
        <f t="shared" si="140"/>
        <v>136.5</v>
      </c>
      <c r="DO4499" t="str">
        <f t="shared" si="141"/>
        <v>SCREED MASON SK</v>
      </c>
    </row>
    <row r="4500" spans="1:119" x14ac:dyDescent="0.35">
      <c r="A4500" t="s">
        <v>105</v>
      </c>
      <c r="B4500">
        <v>503785</v>
      </c>
      <c r="C4500">
        <v>6359</v>
      </c>
      <c r="D4500">
        <v>125280</v>
      </c>
      <c r="E4500">
        <v>13662</v>
      </c>
      <c r="F4500">
        <v>0</v>
      </c>
      <c r="G4500" t="s">
        <v>106</v>
      </c>
      <c r="H4500" t="s">
        <v>106</v>
      </c>
      <c r="I4500" t="s">
        <v>106</v>
      </c>
      <c r="J4500" t="s">
        <v>107</v>
      </c>
      <c r="K4500" t="s">
        <v>108</v>
      </c>
      <c r="L4500" t="s">
        <v>109</v>
      </c>
      <c r="M4500" t="s">
        <v>110</v>
      </c>
      <c r="N4500" t="s">
        <v>10042</v>
      </c>
      <c r="O4500" t="s">
        <v>2956</v>
      </c>
      <c r="P4500">
        <v>8178</v>
      </c>
      <c r="Q4500">
        <v>456</v>
      </c>
      <c r="R4500">
        <v>0</v>
      </c>
      <c r="S4500">
        <v>160</v>
      </c>
      <c r="T4500">
        <v>0</v>
      </c>
      <c r="U4500">
        <v>1640</v>
      </c>
      <c r="V4500">
        <v>1640</v>
      </c>
      <c r="W4500">
        <v>160</v>
      </c>
      <c r="X4500">
        <v>0</v>
      </c>
      <c r="Y4500">
        <v>0</v>
      </c>
      <c r="Z4500">
        <v>0</v>
      </c>
      <c r="AD4500" s="1">
        <v>41743.333333333336</v>
      </c>
      <c r="AE4500" s="1">
        <v>41765.708333333336</v>
      </c>
      <c r="AG4500" s="1">
        <v>41675.333333333336</v>
      </c>
      <c r="AH4500" s="1">
        <v>41699.708333333336</v>
      </c>
      <c r="AI4500" s="1">
        <v>41675.333333333336</v>
      </c>
      <c r="AJ4500" s="1">
        <v>41699.708333333336</v>
      </c>
      <c r="AK4500" s="1">
        <v>41675.333333333336</v>
      </c>
      <c r="AL4500" s="1">
        <v>41699.708333333336</v>
      </c>
      <c r="AM4500" s="1">
        <v>41743.333333333336</v>
      </c>
      <c r="AN4500" s="1">
        <v>41765.708333333336</v>
      </c>
      <c r="AP4500" t="s">
        <v>113</v>
      </c>
      <c r="AU4500" t="s">
        <v>10043</v>
      </c>
      <c r="AY4500" t="s">
        <v>106</v>
      </c>
      <c r="AZ4500">
        <v>0</v>
      </c>
      <c r="BA4500">
        <v>0</v>
      </c>
      <c r="BD4500" s="3">
        <v>41321.662499999999</v>
      </c>
      <c r="BE4500" s="3">
        <v>41321.663888888892</v>
      </c>
      <c r="BF4500" t="s">
        <v>115</v>
      </c>
      <c r="BG4500" t="s">
        <v>115</v>
      </c>
      <c r="BH4500">
        <v>8149</v>
      </c>
      <c r="BM4500">
        <v>43550</v>
      </c>
      <c r="BR4500" t="s">
        <v>116</v>
      </c>
      <c r="BS4500" t="s">
        <v>117</v>
      </c>
      <c r="BU4500">
        <v>1</v>
      </c>
      <c r="BV4500" t="s">
        <v>118</v>
      </c>
      <c r="BX4500" t="s">
        <v>119</v>
      </c>
      <c r="BY4500" t="s">
        <v>119</v>
      </c>
      <c r="BZ4500" t="s">
        <v>119</v>
      </c>
      <c r="CA4500">
        <v>1</v>
      </c>
      <c r="CC4500" t="s">
        <v>120</v>
      </c>
      <c r="CH4500">
        <v>540</v>
      </c>
      <c r="CI4500">
        <v>30830</v>
      </c>
      <c r="CJ4500" t="s">
        <v>106</v>
      </c>
      <c r="CK4500" t="s">
        <v>106</v>
      </c>
      <c r="CL4500">
        <v>20</v>
      </c>
      <c r="CM4500" t="s">
        <v>2867</v>
      </c>
      <c r="CO4500">
        <v>125277</v>
      </c>
      <c r="CQ4500">
        <v>0</v>
      </c>
      <c r="CR4500">
        <v>0</v>
      </c>
      <c r="CS4500">
        <v>0</v>
      </c>
      <c r="CY4500" t="s">
        <v>123</v>
      </c>
      <c r="CZ4500" t="s">
        <v>124</v>
      </c>
      <c r="DD4500" t="str" cm="1">
        <f t="array" ref="DD4500">TEXT(_xlfn.SEQUENCE(1, DATEDIF(AG4500, AH4500, "m") + 1, AG4500, 30), "YYYY-APMM")</f>
        <v>2014-AP02</v>
      </c>
      <c r="DN4500">
        <f t="shared" si="140"/>
        <v>1640</v>
      </c>
      <c r="DO4500" t="str">
        <f t="shared" si="141"/>
        <v>LABOR- SUBCONTRACTOR</v>
      </c>
    </row>
    <row r="4501" spans="1:119" x14ac:dyDescent="0.35">
      <c r="A4501" t="s">
        <v>105</v>
      </c>
      <c r="B4501">
        <v>503786</v>
      </c>
      <c r="C4501">
        <v>6359</v>
      </c>
      <c r="D4501">
        <v>125280</v>
      </c>
      <c r="E4501">
        <v>13662</v>
      </c>
      <c r="F4501">
        <v>0</v>
      </c>
      <c r="G4501" t="s">
        <v>106</v>
      </c>
      <c r="H4501" t="s">
        <v>106</v>
      </c>
      <c r="I4501" t="s">
        <v>106</v>
      </c>
      <c r="J4501" t="s">
        <v>107</v>
      </c>
      <c r="K4501" t="s">
        <v>108</v>
      </c>
      <c r="L4501" t="s">
        <v>109</v>
      </c>
      <c r="M4501" t="s">
        <v>110</v>
      </c>
      <c r="N4501" t="s">
        <v>10044</v>
      </c>
      <c r="O4501" t="s">
        <v>2959</v>
      </c>
      <c r="P4501">
        <v>8178</v>
      </c>
      <c r="Q4501">
        <v>456</v>
      </c>
      <c r="R4501">
        <v>456</v>
      </c>
      <c r="S4501">
        <v>120</v>
      </c>
      <c r="T4501">
        <v>0</v>
      </c>
      <c r="U4501">
        <v>48.5</v>
      </c>
      <c r="V4501">
        <v>48.5</v>
      </c>
      <c r="W4501">
        <v>120</v>
      </c>
      <c r="X4501">
        <v>0</v>
      </c>
      <c r="Y4501">
        <v>0</v>
      </c>
      <c r="Z4501">
        <v>0</v>
      </c>
      <c r="AD4501" s="1">
        <v>41760.333333333336</v>
      </c>
      <c r="AE4501" s="1">
        <v>41777.708333333336</v>
      </c>
      <c r="AG4501" s="1">
        <v>41694.333333333336</v>
      </c>
      <c r="AH4501" s="1">
        <v>41710.708333333336</v>
      </c>
      <c r="AI4501" s="1">
        <v>41694.333333333336</v>
      </c>
      <c r="AJ4501" s="1">
        <v>41710.708333333336</v>
      </c>
      <c r="AK4501" s="1">
        <v>41694.333333333336</v>
      </c>
      <c r="AL4501" s="1">
        <v>41710.708333333336</v>
      </c>
      <c r="AM4501" s="1">
        <v>41760.333333333336</v>
      </c>
      <c r="AN4501" s="1">
        <v>41777.708333333336</v>
      </c>
      <c r="AP4501" t="s">
        <v>113</v>
      </c>
      <c r="AU4501" t="s">
        <v>10045</v>
      </c>
      <c r="AY4501" t="s">
        <v>106</v>
      </c>
      <c r="AZ4501">
        <v>0</v>
      </c>
      <c r="BA4501">
        <v>0</v>
      </c>
      <c r="BD4501" s="3">
        <v>41321.662499999999</v>
      </c>
      <c r="BE4501" s="3">
        <v>41321.663888888892</v>
      </c>
      <c r="BF4501" t="s">
        <v>115</v>
      </c>
      <c r="BG4501" t="s">
        <v>115</v>
      </c>
      <c r="BH4501">
        <v>8149</v>
      </c>
      <c r="BM4501">
        <v>43550</v>
      </c>
      <c r="BR4501" t="s">
        <v>116</v>
      </c>
      <c r="BS4501" t="s">
        <v>117</v>
      </c>
      <c r="BU4501">
        <v>1</v>
      </c>
      <c r="BV4501" t="s">
        <v>118</v>
      </c>
      <c r="BX4501" t="s">
        <v>119</v>
      </c>
      <c r="BY4501" t="s">
        <v>119</v>
      </c>
      <c r="BZ4501" t="s">
        <v>119</v>
      </c>
      <c r="CA4501">
        <v>1</v>
      </c>
      <c r="CC4501" t="s">
        <v>120</v>
      </c>
      <c r="CH4501">
        <v>540</v>
      </c>
      <c r="CI4501">
        <v>30830</v>
      </c>
      <c r="CJ4501" t="s">
        <v>106</v>
      </c>
      <c r="CK4501" t="s">
        <v>106</v>
      </c>
      <c r="CL4501">
        <v>20</v>
      </c>
      <c r="CM4501" t="s">
        <v>2867</v>
      </c>
      <c r="CO4501">
        <v>125277</v>
      </c>
      <c r="CQ4501">
        <v>0</v>
      </c>
      <c r="CR4501">
        <v>0</v>
      </c>
      <c r="CS4501">
        <v>0</v>
      </c>
      <c r="CY4501" t="s">
        <v>123</v>
      </c>
      <c r="CZ4501" t="s">
        <v>124</v>
      </c>
      <c r="DD4501" t="str" cm="1">
        <f t="array" ref="DD4501">TEXT(_xlfn.SEQUENCE(1, DATEDIF(AG4501, AH4501, "m") + 1, AG4501, 30), "YYYY-APMM")</f>
        <v>2014-AP02</v>
      </c>
      <c r="DN4501">
        <f t="shared" si="140"/>
        <v>48.5</v>
      </c>
      <c r="DO4501" t="str">
        <f t="shared" si="141"/>
        <v>LABOR- SUBCONTRACTOR</v>
      </c>
    </row>
    <row r="4502" spans="1:119" x14ac:dyDescent="0.35">
      <c r="A4502" t="s">
        <v>105</v>
      </c>
      <c r="B4502">
        <v>503787</v>
      </c>
      <c r="C4502">
        <v>6359</v>
      </c>
      <c r="D4502">
        <v>125281</v>
      </c>
      <c r="E4502">
        <v>13662</v>
      </c>
      <c r="F4502">
        <v>0</v>
      </c>
      <c r="G4502" t="s">
        <v>106</v>
      </c>
      <c r="H4502" t="s">
        <v>106</v>
      </c>
      <c r="I4502" t="s">
        <v>106</v>
      </c>
      <c r="J4502" t="s">
        <v>107</v>
      </c>
      <c r="K4502" t="s">
        <v>108</v>
      </c>
      <c r="L4502" t="s">
        <v>109</v>
      </c>
      <c r="M4502" t="s">
        <v>110</v>
      </c>
      <c r="N4502" t="s">
        <v>10046</v>
      </c>
      <c r="O4502" t="s">
        <v>3095</v>
      </c>
      <c r="P4502">
        <v>8178</v>
      </c>
      <c r="Q4502">
        <v>0</v>
      </c>
      <c r="R4502">
        <v>0</v>
      </c>
      <c r="S4502">
        <v>200</v>
      </c>
      <c r="T4502">
        <v>0</v>
      </c>
      <c r="U4502">
        <v>3000</v>
      </c>
      <c r="V4502">
        <v>3000</v>
      </c>
      <c r="W4502">
        <v>200</v>
      </c>
      <c r="X4502">
        <v>0</v>
      </c>
      <c r="Y4502">
        <v>0</v>
      </c>
      <c r="Z4502">
        <v>0</v>
      </c>
      <c r="AD4502" s="1">
        <v>41778.333333333336</v>
      </c>
      <c r="AE4502" s="1">
        <v>41806.708333333336</v>
      </c>
      <c r="AG4502" s="1">
        <v>41778.333333333336</v>
      </c>
      <c r="AH4502" s="1">
        <v>41806.708333333336</v>
      </c>
      <c r="AI4502" s="1">
        <v>41778.333333333336</v>
      </c>
      <c r="AJ4502" s="1">
        <v>41806.708333333336</v>
      </c>
      <c r="AK4502" s="1">
        <v>41778.333333333336</v>
      </c>
      <c r="AL4502" s="1">
        <v>41806.708333333336</v>
      </c>
      <c r="AM4502" s="1">
        <v>41778.333333333336</v>
      </c>
      <c r="AN4502" s="1">
        <v>41806.708333333336</v>
      </c>
      <c r="AP4502" t="s">
        <v>113</v>
      </c>
      <c r="AU4502" t="s">
        <v>10047</v>
      </c>
      <c r="AY4502" t="s">
        <v>119</v>
      </c>
      <c r="AZ4502">
        <v>0</v>
      </c>
      <c r="BA4502">
        <v>0</v>
      </c>
      <c r="BD4502" s="3">
        <v>41321.662499999999</v>
      </c>
      <c r="BE4502" s="3">
        <v>41321.663888888892</v>
      </c>
      <c r="BF4502" t="s">
        <v>115</v>
      </c>
      <c r="BG4502" t="s">
        <v>115</v>
      </c>
      <c r="BH4502">
        <v>8149</v>
      </c>
      <c r="BM4502">
        <v>43550</v>
      </c>
      <c r="BR4502" t="s">
        <v>116</v>
      </c>
      <c r="BS4502" t="s">
        <v>117</v>
      </c>
      <c r="BU4502">
        <v>1</v>
      </c>
      <c r="BV4502" t="s">
        <v>118</v>
      </c>
      <c r="BX4502" t="s">
        <v>119</v>
      </c>
      <c r="BY4502" t="s">
        <v>119</v>
      </c>
      <c r="BZ4502" t="s">
        <v>119</v>
      </c>
      <c r="CA4502">
        <v>1</v>
      </c>
      <c r="CC4502" t="s">
        <v>120</v>
      </c>
      <c r="CH4502">
        <v>540</v>
      </c>
      <c r="CI4502">
        <v>31060</v>
      </c>
      <c r="CJ4502" t="s">
        <v>106</v>
      </c>
      <c r="CK4502" t="s">
        <v>106</v>
      </c>
      <c r="CL4502">
        <v>30</v>
      </c>
      <c r="CM4502" t="s">
        <v>3097</v>
      </c>
      <c r="CO4502">
        <v>125265</v>
      </c>
      <c r="CQ4502">
        <v>0</v>
      </c>
      <c r="CR4502">
        <v>0</v>
      </c>
      <c r="CS4502">
        <v>0</v>
      </c>
      <c r="CY4502" t="s">
        <v>123</v>
      </c>
      <c r="CZ4502" t="s">
        <v>124</v>
      </c>
      <c r="DD4502" t="str" cm="1">
        <f t="array" ref="DD4502">TEXT(_xlfn.SEQUENCE(1, DATEDIF(AG4502, AH4502, "m") + 1, AG4502, 30), "YYYY-APMM")</f>
        <v>2014-AP05</v>
      </c>
      <c r="DN4502">
        <f t="shared" si="140"/>
        <v>3000</v>
      </c>
      <c r="DO4502" t="str">
        <f t="shared" si="141"/>
        <v>LABOR- SUBCONTRACTOR</v>
      </c>
    </row>
    <row r="4503" spans="1:119" x14ac:dyDescent="0.35">
      <c r="A4503" t="s">
        <v>105</v>
      </c>
      <c r="B4503">
        <v>503788</v>
      </c>
      <c r="C4503">
        <v>6359</v>
      </c>
      <c r="D4503">
        <v>125281</v>
      </c>
      <c r="E4503">
        <v>13662</v>
      </c>
      <c r="F4503">
        <v>0</v>
      </c>
      <c r="G4503" t="s">
        <v>106</v>
      </c>
      <c r="H4503" t="s">
        <v>106</v>
      </c>
      <c r="I4503" t="s">
        <v>106</v>
      </c>
      <c r="J4503" t="s">
        <v>107</v>
      </c>
      <c r="K4503" t="s">
        <v>108</v>
      </c>
      <c r="L4503" t="s">
        <v>109</v>
      </c>
      <c r="M4503" t="s">
        <v>110</v>
      </c>
      <c r="N4503" t="s">
        <v>10048</v>
      </c>
      <c r="O4503" t="s">
        <v>3099</v>
      </c>
      <c r="P4503">
        <v>8178</v>
      </c>
      <c r="Q4503">
        <v>0</v>
      </c>
      <c r="R4503">
        <v>0</v>
      </c>
      <c r="S4503">
        <v>200</v>
      </c>
      <c r="T4503">
        <v>0</v>
      </c>
      <c r="U4503">
        <v>1500</v>
      </c>
      <c r="V4503">
        <v>1500</v>
      </c>
      <c r="W4503">
        <v>200</v>
      </c>
      <c r="X4503">
        <v>0</v>
      </c>
      <c r="Y4503">
        <v>0</v>
      </c>
      <c r="Z4503">
        <v>0</v>
      </c>
      <c r="AD4503" s="1">
        <v>41778.333333333336</v>
      </c>
      <c r="AE4503" s="1">
        <v>41806.708333333336</v>
      </c>
      <c r="AG4503" s="1">
        <v>41778.333333333336</v>
      </c>
      <c r="AH4503" s="1">
        <v>41806.708333333336</v>
      </c>
      <c r="AI4503" s="1">
        <v>41778.333333333336</v>
      </c>
      <c r="AJ4503" s="1">
        <v>41806.708333333336</v>
      </c>
      <c r="AK4503" s="1">
        <v>41778.333333333336</v>
      </c>
      <c r="AL4503" s="1">
        <v>41806.708333333336</v>
      </c>
      <c r="AM4503" s="1">
        <v>41778.333333333336</v>
      </c>
      <c r="AN4503" s="1">
        <v>41806.708333333336</v>
      </c>
      <c r="AP4503" t="s">
        <v>113</v>
      </c>
      <c r="AU4503" t="s">
        <v>10049</v>
      </c>
      <c r="AY4503" t="s">
        <v>119</v>
      </c>
      <c r="AZ4503">
        <v>0</v>
      </c>
      <c r="BA4503">
        <v>0</v>
      </c>
      <c r="BD4503" s="3">
        <v>41321.662499999999</v>
      </c>
      <c r="BE4503" s="3">
        <v>41321.663888888892</v>
      </c>
      <c r="BF4503" t="s">
        <v>115</v>
      </c>
      <c r="BG4503" t="s">
        <v>115</v>
      </c>
      <c r="BH4503">
        <v>8149</v>
      </c>
      <c r="BM4503">
        <v>43550</v>
      </c>
      <c r="BR4503" t="s">
        <v>116</v>
      </c>
      <c r="BS4503" t="s">
        <v>117</v>
      </c>
      <c r="BU4503">
        <v>1</v>
      </c>
      <c r="BV4503" t="s">
        <v>118</v>
      </c>
      <c r="BX4503" t="s">
        <v>119</v>
      </c>
      <c r="BY4503" t="s">
        <v>119</v>
      </c>
      <c r="BZ4503" t="s">
        <v>119</v>
      </c>
      <c r="CA4503">
        <v>1</v>
      </c>
      <c r="CC4503" t="s">
        <v>120</v>
      </c>
      <c r="CH4503">
        <v>540</v>
      </c>
      <c r="CI4503">
        <v>31060</v>
      </c>
      <c r="CJ4503" t="s">
        <v>106</v>
      </c>
      <c r="CK4503" t="s">
        <v>106</v>
      </c>
      <c r="CL4503">
        <v>30</v>
      </c>
      <c r="CM4503" t="s">
        <v>3097</v>
      </c>
      <c r="CO4503">
        <v>125265</v>
      </c>
      <c r="CQ4503">
        <v>0</v>
      </c>
      <c r="CR4503">
        <v>0</v>
      </c>
      <c r="CS4503">
        <v>0</v>
      </c>
      <c r="CY4503" t="s">
        <v>123</v>
      </c>
      <c r="CZ4503" t="s">
        <v>124</v>
      </c>
      <c r="DD4503" t="str" cm="1">
        <f t="array" ref="DD4503">TEXT(_xlfn.SEQUENCE(1, DATEDIF(AG4503, AH4503, "m") + 1, AG4503, 30), "YYYY-APMM")</f>
        <v>2014-AP05</v>
      </c>
      <c r="DN4503">
        <f t="shared" si="140"/>
        <v>1500</v>
      </c>
      <c r="DO4503" t="str">
        <f t="shared" si="141"/>
        <v>LABOR- SUBCONTRACTOR</v>
      </c>
    </row>
    <row r="4504" spans="1:119" x14ac:dyDescent="0.35">
      <c r="A4504" t="s">
        <v>105</v>
      </c>
      <c r="B4504">
        <v>503789</v>
      </c>
      <c r="C4504">
        <v>6359</v>
      </c>
      <c r="D4504">
        <v>125281</v>
      </c>
      <c r="E4504">
        <v>13662</v>
      </c>
      <c r="F4504">
        <v>0</v>
      </c>
      <c r="G4504" t="s">
        <v>106</v>
      </c>
      <c r="H4504" t="s">
        <v>106</v>
      </c>
      <c r="I4504" t="s">
        <v>106</v>
      </c>
      <c r="J4504" t="s">
        <v>107</v>
      </c>
      <c r="K4504" t="s">
        <v>108</v>
      </c>
      <c r="L4504" t="s">
        <v>109</v>
      </c>
      <c r="M4504" t="s">
        <v>110</v>
      </c>
      <c r="N4504" t="s">
        <v>10050</v>
      </c>
      <c r="O4504" t="s">
        <v>3102</v>
      </c>
      <c r="P4504">
        <v>8178</v>
      </c>
      <c r="Q4504">
        <v>0</v>
      </c>
      <c r="R4504">
        <v>0</v>
      </c>
      <c r="S4504">
        <v>200</v>
      </c>
      <c r="T4504">
        <v>0</v>
      </c>
      <c r="U4504">
        <v>3000</v>
      </c>
      <c r="V4504">
        <v>3000</v>
      </c>
      <c r="W4504">
        <v>200</v>
      </c>
      <c r="X4504">
        <v>0</v>
      </c>
      <c r="Y4504">
        <v>0</v>
      </c>
      <c r="Z4504">
        <v>0</v>
      </c>
      <c r="AD4504" s="1">
        <v>41778.333333333336</v>
      </c>
      <c r="AE4504" s="1">
        <v>41806.708333333336</v>
      </c>
      <c r="AG4504" s="1">
        <v>41778.333333333336</v>
      </c>
      <c r="AH4504" s="1">
        <v>41806.708333333336</v>
      </c>
      <c r="AI4504" s="1">
        <v>41778.333333333336</v>
      </c>
      <c r="AJ4504" s="1">
        <v>41806.708333333336</v>
      </c>
      <c r="AK4504" s="1">
        <v>41778.333333333336</v>
      </c>
      <c r="AL4504" s="1">
        <v>41806.708333333336</v>
      </c>
      <c r="AM4504" s="1">
        <v>41778.333333333336</v>
      </c>
      <c r="AN4504" s="1">
        <v>41806.708333333336</v>
      </c>
      <c r="AP4504" t="s">
        <v>113</v>
      </c>
      <c r="AU4504" t="s">
        <v>10051</v>
      </c>
      <c r="AY4504" t="s">
        <v>119</v>
      </c>
      <c r="AZ4504">
        <v>0</v>
      </c>
      <c r="BA4504">
        <v>0</v>
      </c>
      <c r="BD4504" s="3">
        <v>41321.662499999999</v>
      </c>
      <c r="BE4504" s="3">
        <v>41321.663888888892</v>
      </c>
      <c r="BF4504" t="s">
        <v>115</v>
      </c>
      <c r="BG4504" t="s">
        <v>115</v>
      </c>
      <c r="BH4504">
        <v>8149</v>
      </c>
      <c r="BM4504">
        <v>43550</v>
      </c>
      <c r="BR4504" t="s">
        <v>116</v>
      </c>
      <c r="BS4504" t="s">
        <v>117</v>
      </c>
      <c r="BU4504">
        <v>1</v>
      </c>
      <c r="BV4504" t="s">
        <v>118</v>
      </c>
      <c r="BX4504" t="s">
        <v>119</v>
      </c>
      <c r="BY4504" t="s">
        <v>119</v>
      </c>
      <c r="BZ4504" t="s">
        <v>119</v>
      </c>
      <c r="CA4504">
        <v>1</v>
      </c>
      <c r="CC4504" t="s">
        <v>120</v>
      </c>
      <c r="CH4504">
        <v>540</v>
      </c>
      <c r="CI4504">
        <v>31060</v>
      </c>
      <c r="CJ4504" t="s">
        <v>106</v>
      </c>
      <c r="CK4504" t="s">
        <v>106</v>
      </c>
      <c r="CL4504">
        <v>30</v>
      </c>
      <c r="CM4504" t="s">
        <v>3097</v>
      </c>
      <c r="CO4504">
        <v>125265</v>
      </c>
      <c r="CQ4504">
        <v>0</v>
      </c>
      <c r="CR4504">
        <v>0</v>
      </c>
      <c r="CS4504">
        <v>0</v>
      </c>
      <c r="CY4504" t="s">
        <v>123</v>
      </c>
      <c r="CZ4504" t="s">
        <v>124</v>
      </c>
      <c r="DD4504" t="str" cm="1">
        <f t="array" ref="DD4504">TEXT(_xlfn.SEQUENCE(1, DATEDIF(AG4504, AH4504, "m") + 1, AG4504, 30), "YYYY-APMM")</f>
        <v>2014-AP05</v>
      </c>
      <c r="DN4504">
        <f t="shared" si="140"/>
        <v>3000</v>
      </c>
      <c r="DO4504" t="str">
        <f t="shared" si="141"/>
        <v>LABOR- SUBCONTRACTOR</v>
      </c>
    </row>
    <row r="4505" spans="1:119" x14ac:dyDescent="0.35">
      <c r="A4505" t="s">
        <v>105</v>
      </c>
      <c r="B4505">
        <v>503790</v>
      </c>
      <c r="C4505">
        <v>6359</v>
      </c>
      <c r="D4505">
        <v>125283</v>
      </c>
      <c r="E4505">
        <v>13662</v>
      </c>
      <c r="F4505">
        <v>0</v>
      </c>
      <c r="G4505" t="s">
        <v>106</v>
      </c>
      <c r="H4505" t="s">
        <v>106</v>
      </c>
      <c r="I4505" t="s">
        <v>106</v>
      </c>
      <c r="J4505" t="s">
        <v>107</v>
      </c>
      <c r="K4505" t="s">
        <v>108</v>
      </c>
      <c r="L4505" t="s">
        <v>109</v>
      </c>
      <c r="M4505" t="s">
        <v>110</v>
      </c>
      <c r="N4505" t="s">
        <v>10052</v>
      </c>
      <c r="O4505" t="s">
        <v>3178</v>
      </c>
      <c r="P4505">
        <v>8178</v>
      </c>
      <c r="Q4505">
        <v>128</v>
      </c>
      <c r="R4505">
        <v>0</v>
      </c>
      <c r="S4505">
        <v>200</v>
      </c>
      <c r="T4505">
        <v>0</v>
      </c>
      <c r="U4505">
        <v>2744</v>
      </c>
      <c r="V4505">
        <v>2744</v>
      </c>
      <c r="W4505">
        <v>200</v>
      </c>
      <c r="X4505">
        <v>0</v>
      </c>
      <c r="Y4505">
        <v>0</v>
      </c>
      <c r="Z4505">
        <v>0</v>
      </c>
      <c r="AD4505" s="1">
        <v>41742.333333333336</v>
      </c>
      <c r="AE4505" s="1">
        <v>41770.708333333336</v>
      </c>
      <c r="AG4505" s="1">
        <v>41723.333333333336</v>
      </c>
      <c r="AH4505" s="1">
        <v>41751.708333333336</v>
      </c>
      <c r="AI4505" s="1">
        <v>41723.333333333336</v>
      </c>
      <c r="AJ4505" s="1">
        <v>41751.708333333336</v>
      </c>
      <c r="AK4505" s="1">
        <v>41723.333333333336</v>
      </c>
      <c r="AL4505" s="1">
        <v>41751.708333333336</v>
      </c>
      <c r="AM4505" s="1">
        <v>41742.333333333336</v>
      </c>
      <c r="AN4505" s="1">
        <v>41770.708333333336</v>
      </c>
      <c r="AP4505" t="s">
        <v>113</v>
      </c>
      <c r="AU4505" t="s">
        <v>10053</v>
      </c>
      <c r="AY4505" t="s">
        <v>106</v>
      </c>
      <c r="AZ4505">
        <v>0</v>
      </c>
      <c r="BA4505">
        <v>0</v>
      </c>
      <c r="BD4505" s="3">
        <v>41321.662499999999</v>
      </c>
      <c r="BE4505" s="3">
        <v>41321.663888888892</v>
      </c>
      <c r="BF4505" t="s">
        <v>115</v>
      </c>
      <c r="BG4505" t="s">
        <v>115</v>
      </c>
      <c r="BH4505">
        <v>8149</v>
      </c>
      <c r="BM4505">
        <v>43550</v>
      </c>
      <c r="BR4505" t="s">
        <v>116</v>
      </c>
      <c r="BS4505" t="s">
        <v>117</v>
      </c>
      <c r="BU4505">
        <v>1</v>
      </c>
      <c r="BV4505" t="s">
        <v>118</v>
      </c>
      <c r="BX4505" t="s">
        <v>119</v>
      </c>
      <c r="BY4505" t="s">
        <v>119</v>
      </c>
      <c r="BZ4505" t="s">
        <v>119</v>
      </c>
      <c r="CA4505">
        <v>1</v>
      </c>
      <c r="CC4505" t="s">
        <v>120</v>
      </c>
      <c r="CH4505">
        <v>540</v>
      </c>
      <c r="CI4505">
        <v>31050</v>
      </c>
      <c r="CJ4505" t="s">
        <v>106</v>
      </c>
      <c r="CK4505" t="s">
        <v>106</v>
      </c>
      <c r="CL4505">
        <v>25</v>
      </c>
      <c r="CM4505" t="s">
        <v>3180</v>
      </c>
      <c r="CO4505">
        <v>125282</v>
      </c>
      <c r="CQ4505">
        <v>0</v>
      </c>
      <c r="CR4505">
        <v>0</v>
      </c>
      <c r="CS4505">
        <v>0</v>
      </c>
      <c r="CY4505" t="s">
        <v>123</v>
      </c>
      <c r="CZ4505" t="s">
        <v>124</v>
      </c>
      <c r="DD4505" t="str" cm="1">
        <f t="array" ref="DD4505">TEXT(_xlfn.SEQUENCE(1, DATEDIF(AG4505, AH4505, "m") + 1, AG4505, 30), "YYYY-APMM")</f>
        <v>2014-AP03</v>
      </c>
      <c r="DN4505">
        <f t="shared" si="140"/>
        <v>2744</v>
      </c>
      <c r="DO4505" t="str">
        <f t="shared" si="141"/>
        <v>LABOR- SUBCONTRACTOR</v>
      </c>
    </row>
    <row r="4506" spans="1:119" x14ac:dyDescent="0.35">
      <c r="A4506" t="s">
        <v>105</v>
      </c>
      <c r="B4506">
        <v>503791</v>
      </c>
      <c r="C4506">
        <v>6359</v>
      </c>
      <c r="D4506">
        <v>125283</v>
      </c>
      <c r="E4506">
        <v>13662</v>
      </c>
      <c r="F4506">
        <v>0</v>
      </c>
      <c r="G4506" t="s">
        <v>106</v>
      </c>
      <c r="H4506" t="s">
        <v>106</v>
      </c>
      <c r="I4506" t="s">
        <v>106</v>
      </c>
      <c r="J4506" t="s">
        <v>107</v>
      </c>
      <c r="K4506" t="s">
        <v>108</v>
      </c>
      <c r="L4506" t="s">
        <v>109</v>
      </c>
      <c r="M4506" t="s">
        <v>110</v>
      </c>
      <c r="N4506" t="s">
        <v>10054</v>
      </c>
      <c r="O4506" t="s">
        <v>3182</v>
      </c>
      <c r="P4506">
        <v>8178</v>
      </c>
      <c r="Q4506">
        <v>128</v>
      </c>
      <c r="R4506">
        <v>128</v>
      </c>
      <c r="S4506">
        <v>200</v>
      </c>
      <c r="T4506">
        <v>0</v>
      </c>
      <c r="U4506">
        <v>168</v>
      </c>
      <c r="V4506">
        <v>168</v>
      </c>
      <c r="W4506">
        <v>200</v>
      </c>
      <c r="X4506">
        <v>0</v>
      </c>
      <c r="Y4506">
        <v>0</v>
      </c>
      <c r="Z4506">
        <v>0</v>
      </c>
      <c r="AD4506" s="1">
        <v>41749.333333333336</v>
      </c>
      <c r="AE4506" s="1">
        <v>41777.708333333336</v>
      </c>
      <c r="AG4506" s="1">
        <v>41730.333333333336</v>
      </c>
      <c r="AH4506" s="1">
        <v>41758.708333333336</v>
      </c>
      <c r="AI4506" s="1">
        <v>41730.333333333336</v>
      </c>
      <c r="AJ4506" s="1">
        <v>41758.708333333336</v>
      </c>
      <c r="AK4506" s="1">
        <v>41730.333333333336</v>
      </c>
      <c r="AL4506" s="1">
        <v>41758.708333333336</v>
      </c>
      <c r="AM4506" s="1">
        <v>41749.333333333336</v>
      </c>
      <c r="AN4506" s="1">
        <v>41777.708333333336</v>
      </c>
      <c r="AP4506" t="s">
        <v>113</v>
      </c>
      <c r="AU4506" t="s">
        <v>10055</v>
      </c>
      <c r="AY4506" t="s">
        <v>106</v>
      </c>
      <c r="AZ4506">
        <v>0</v>
      </c>
      <c r="BA4506">
        <v>0</v>
      </c>
      <c r="BD4506" s="3">
        <v>41321.662499999999</v>
      </c>
      <c r="BE4506" s="3">
        <v>41321.663888888892</v>
      </c>
      <c r="BF4506" t="s">
        <v>115</v>
      </c>
      <c r="BG4506" t="s">
        <v>115</v>
      </c>
      <c r="BH4506">
        <v>8149</v>
      </c>
      <c r="BM4506">
        <v>43550</v>
      </c>
      <c r="BR4506" t="s">
        <v>116</v>
      </c>
      <c r="BS4506" t="s">
        <v>117</v>
      </c>
      <c r="BU4506">
        <v>1</v>
      </c>
      <c r="BV4506" t="s">
        <v>118</v>
      </c>
      <c r="BX4506" t="s">
        <v>119</v>
      </c>
      <c r="BY4506" t="s">
        <v>119</v>
      </c>
      <c r="BZ4506" t="s">
        <v>119</v>
      </c>
      <c r="CA4506">
        <v>1</v>
      </c>
      <c r="CC4506" t="s">
        <v>120</v>
      </c>
      <c r="CH4506">
        <v>540</v>
      </c>
      <c r="CI4506">
        <v>31050</v>
      </c>
      <c r="CJ4506" t="s">
        <v>106</v>
      </c>
      <c r="CK4506" t="s">
        <v>106</v>
      </c>
      <c r="CL4506">
        <v>25</v>
      </c>
      <c r="CM4506" t="s">
        <v>3180</v>
      </c>
      <c r="CO4506">
        <v>125282</v>
      </c>
      <c r="CQ4506">
        <v>0</v>
      </c>
      <c r="CR4506">
        <v>0</v>
      </c>
      <c r="CS4506">
        <v>0</v>
      </c>
      <c r="CY4506" t="s">
        <v>123</v>
      </c>
      <c r="CZ4506" t="s">
        <v>124</v>
      </c>
      <c r="DD4506" t="str" cm="1">
        <f t="array" ref="DD4506">TEXT(_xlfn.SEQUENCE(1, DATEDIF(AG4506, AH4506, "m") + 1, AG4506, 30), "YYYY-APMM")</f>
        <v>2014-AP04</v>
      </c>
      <c r="DN4506">
        <f t="shared" si="140"/>
        <v>168</v>
      </c>
      <c r="DO4506" t="str">
        <f t="shared" si="141"/>
        <v>LABOR- SUBCONTRACTOR</v>
      </c>
    </row>
    <row r="4507" spans="1:119" x14ac:dyDescent="0.35">
      <c r="A4507" t="s">
        <v>105</v>
      </c>
      <c r="B4507">
        <v>503792</v>
      </c>
      <c r="C4507">
        <v>6359</v>
      </c>
      <c r="D4507">
        <v>125284</v>
      </c>
      <c r="E4507">
        <v>13662</v>
      </c>
      <c r="F4507">
        <v>0</v>
      </c>
      <c r="G4507" t="s">
        <v>106</v>
      </c>
      <c r="H4507" t="s">
        <v>106</v>
      </c>
      <c r="I4507" t="s">
        <v>106</v>
      </c>
      <c r="J4507" t="s">
        <v>107</v>
      </c>
      <c r="K4507" t="s">
        <v>108</v>
      </c>
      <c r="L4507" t="s">
        <v>109</v>
      </c>
      <c r="M4507" t="s">
        <v>110</v>
      </c>
      <c r="N4507" t="s">
        <v>10056</v>
      </c>
      <c r="O4507" t="s">
        <v>3209</v>
      </c>
      <c r="P4507">
        <v>8177</v>
      </c>
      <c r="Q4507">
        <v>144</v>
      </c>
      <c r="R4507">
        <v>0</v>
      </c>
      <c r="S4507">
        <v>160</v>
      </c>
      <c r="T4507">
        <v>0</v>
      </c>
      <c r="U4507">
        <v>64</v>
      </c>
      <c r="V4507">
        <v>64</v>
      </c>
      <c r="W4507">
        <v>160</v>
      </c>
      <c r="X4507">
        <v>40</v>
      </c>
      <c r="Y4507">
        <v>0</v>
      </c>
      <c r="Z4507">
        <v>40</v>
      </c>
      <c r="AD4507" s="1">
        <v>41701.333333333336</v>
      </c>
      <c r="AE4507" s="1">
        <v>41723.708333333336</v>
      </c>
      <c r="AG4507" s="1">
        <v>41679.333333333336</v>
      </c>
      <c r="AH4507" s="1">
        <v>41702.708333333336</v>
      </c>
      <c r="AI4507" s="1">
        <v>41679.333333333336</v>
      </c>
      <c r="AJ4507" s="1">
        <v>41702.708333333336</v>
      </c>
      <c r="AK4507" s="1">
        <v>41679.333333333336</v>
      </c>
      <c r="AL4507" s="1">
        <v>41702.708333333336</v>
      </c>
      <c r="AM4507" s="1">
        <v>41701.333333333336</v>
      </c>
      <c r="AN4507" s="1">
        <v>41723.708333333336</v>
      </c>
      <c r="AP4507" t="s">
        <v>113</v>
      </c>
      <c r="AU4507" t="s">
        <v>10057</v>
      </c>
      <c r="AY4507" t="s">
        <v>106</v>
      </c>
      <c r="AZ4507">
        <v>0</v>
      </c>
      <c r="BA4507">
        <v>0</v>
      </c>
      <c r="BD4507" s="3">
        <v>41321.662499999999</v>
      </c>
      <c r="BE4507" s="3">
        <v>41321.663888888892</v>
      </c>
      <c r="BF4507" t="s">
        <v>115</v>
      </c>
      <c r="BG4507" t="s">
        <v>115</v>
      </c>
      <c r="BH4507">
        <v>8149</v>
      </c>
      <c r="BM4507">
        <v>43540</v>
      </c>
      <c r="BR4507" t="s">
        <v>1299</v>
      </c>
      <c r="BS4507" t="s">
        <v>1300</v>
      </c>
      <c r="BU4507">
        <v>1</v>
      </c>
      <c r="BV4507" t="s">
        <v>118</v>
      </c>
      <c r="BX4507" t="s">
        <v>119</v>
      </c>
      <c r="BY4507" t="s">
        <v>119</v>
      </c>
      <c r="BZ4507" t="s">
        <v>119</v>
      </c>
      <c r="CA4507">
        <v>1</v>
      </c>
      <c r="CC4507" t="s">
        <v>120</v>
      </c>
      <c r="CH4507">
        <v>540</v>
      </c>
      <c r="CI4507">
        <v>31030</v>
      </c>
      <c r="CJ4507" t="s">
        <v>106</v>
      </c>
      <c r="CK4507" t="s">
        <v>106</v>
      </c>
      <c r="CL4507">
        <v>15</v>
      </c>
      <c r="CM4507" t="s">
        <v>3211</v>
      </c>
      <c r="CO4507">
        <v>125282</v>
      </c>
      <c r="CQ4507">
        <v>0</v>
      </c>
      <c r="CR4507">
        <v>0</v>
      </c>
      <c r="CS4507">
        <v>0</v>
      </c>
      <c r="CY4507" t="s">
        <v>123</v>
      </c>
      <c r="CZ4507" t="s">
        <v>124</v>
      </c>
      <c r="DD4507" t="str" cm="1">
        <f t="array" ref="DD4507">TEXT(_xlfn.SEQUENCE(1, DATEDIF(AG4507, AH4507, "m") + 1, AG4507, 30), "YYYY-APMM")</f>
        <v>2014-AP02</v>
      </c>
      <c r="DN4507">
        <f t="shared" si="140"/>
        <v>64</v>
      </c>
      <c r="DO4507" t="str">
        <f t="shared" si="141"/>
        <v>LABOR - CIVIL</v>
      </c>
    </row>
    <row r="4508" spans="1:119" x14ac:dyDescent="0.35">
      <c r="A4508" t="s">
        <v>105</v>
      </c>
      <c r="B4508">
        <v>503793</v>
      </c>
      <c r="C4508">
        <v>6359</v>
      </c>
      <c r="D4508">
        <v>125284</v>
      </c>
      <c r="E4508">
        <v>13662</v>
      </c>
      <c r="F4508">
        <v>0</v>
      </c>
      <c r="G4508" t="s">
        <v>106</v>
      </c>
      <c r="H4508" t="s">
        <v>106</v>
      </c>
      <c r="I4508" t="s">
        <v>106</v>
      </c>
      <c r="J4508" t="s">
        <v>107</v>
      </c>
      <c r="K4508" t="s">
        <v>108</v>
      </c>
      <c r="L4508" t="s">
        <v>109</v>
      </c>
      <c r="M4508" t="s">
        <v>110</v>
      </c>
      <c r="N4508" t="s">
        <v>10058</v>
      </c>
      <c r="O4508" t="s">
        <v>3213</v>
      </c>
      <c r="P4508">
        <v>8165</v>
      </c>
      <c r="Q4508">
        <v>144</v>
      </c>
      <c r="R4508">
        <v>0</v>
      </c>
      <c r="S4508">
        <v>200</v>
      </c>
      <c r="T4508">
        <v>0</v>
      </c>
      <c r="U4508">
        <v>840</v>
      </c>
      <c r="V4508">
        <v>840</v>
      </c>
      <c r="W4508">
        <v>200</v>
      </c>
      <c r="X4508">
        <v>0</v>
      </c>
      <c r="Y4508">
        <v>0</v>
      </c>
      <c r="Z4508">
        <v>0</v>
      </c>
      <c r="AD4508" s="1">
        <v>41707.333333333336</v>
      </c>
      <c r="AE4508" s="1">
        <v>41735.708333333336</v>
      </c>
      <c r="AG4508" s="1">
        <v>41686.333333333336</v>
      </c>
      <c r="AH4508" s="1">
        <v>41714.708333333336</v>
      </c>
      <c r="AI4508" s="1">
        <v>41686.333333333336</v>
      </c>
      <c r="AJ4508" s="1">
        <v>41714.708333333336</v>
      </c>
      <c r="AK4508" s="1">
        <v>41686.333333333336</v>
      </c>
      <c r="AL4508" s="1">
        <v>41714.708333333336</v>
      </c>
      <c r="AM4508" s="1">
        <v>41707.333333333336</v>
      </c>
      <c r="AN4508" s="1">
        <v>41735.708333333336</v>
      </c>
      <c r="AP4508" t="s">
        <v>113</v>
      </c>
      <c r="AU4508" t="s">
        <v>10059</v>
      </c>
      <c r="AY4508" t="s">
        <v>106</v>
      </c>
      <c r="AZ4508">
        <v>0</v>
      </c>
      <c r="BA4508">
        <v>0</v>
      </c>
      <c r="BD4508" s="3">
        <v>41321.662499999999</v>
      </c>
      <c r="BE4508" s="3">
        <v>41321.663888888892</v>
      </c>
      <c r="BF4508" t="s">
        <v>115</v>
      </c>
      <c r="BG4508" t="s">
        <v>115</v>
      </c>
      <c r="BH4508">
        <v>8149</v>
      </c>
      <c r="BM4508">
        <v>43420</v>
      </c>
      <c r="BR4508" t="s">
        <v>3122</v>
      </c>
      <c r="BS4508" t="s">
        <v>3123</v>
      </c>
      <c r="BU4508">
        <v>1</v>
      </c>
      <c r="BV4508" t="s">
        <v>118</v>
      </c>
      <c r="BX4508" t="s">
        <v>119</v>
      </c>
      <c r="BY4508" t="s">
        <v>119</v>
      </c>
      <c r="BZ4508" t="s">
        <v>119</v>
      </c>
      <c r="CA4508">
        <v>1</v>
      </c>
      <c r="CC4508" t="s">
        <v>120</v>
      </c>
      <c r="CH4508">
        <v>540</v>
      </c>
      <c r="CI4508">
        <v>31030</v>
      </c>
      <c r="CJ4508" t="s">
        <v>106</v>
      </c>
      <c r="CK4508" t="s">
        <v>106</v>
      </c>
      <c r="CL4508">
        <v>15</v>
      </c>
      <c r="CM4508" t="s">
        <v>3211</v>
      </c>
      <c r="CO4508">
        <v>125282</v>
      </c>
      <c r="CQ4508">
        <v>0</v>
      </c>
      <c r="CR4508">
        <v>0</v>
      </c>
      <c r="CS4508">
        <v>0</v>
      </c>
      <c r="CY4508" t="s">
        <v>123</v>
      </c>
      <c r="CZ4508" t="s">
        <v>124</v>
      </c>
      <c r="DD4508" t="str" cm="1">
        <f t="array" ref="DD4508:DE4508">TEXT(_xlfn.SEQUENCE(1, DATEDIF(AG4508, AH4508, "m") + 1, AG4508, 30), "YYYY-APMM")</f>
        <v>2014-AP02</v>
      </c>
      <c r="DE4508" t="str">
        <v>2014-AP03</v>
      </c>
      <c r="DN4508">
        <f t="shared" si="140"/>
        <v>420</v>
      </c>
      <c r="DO4508" t="str">
        <f t="shared" si="141"/>
        <v>STEEL FIXERS SK</v>
      </c>
    </row>
    <row r="4509" spans="1:119" x14ac:dyDescent="0.35">
      <c r="A4509" t="s">
        <v>105</v>
      </c>
      <c r="B4509">
        <v>503794</v>
      </c>
      <c r="C4509">
        <v>6359</v>
      </c>
      <c r="D4509">
        <v>125284</v>
      </c>
      <c r="E4509">
        <v>13662</v>
      </c>
      <c r="F4509">
        <v>0</v>
      </c>
      <c r="G4509" t="s">
        <v>106</v>
      </c>
      <c r="H4509" t="s">
        <v>106</v>
      </c>
      <c r="I4509" t="s">
        <v>106</v>
      </c>
      <c r="J4509" t="s">
        <v>107</v>
      </c>
      <c r="K4509" t="s">
        <v>108</v>
      </c>
      <c r="L4509" t="s">
        <v>109</v>
      </c>
      <c r="M4509" t="s">
        <v>110</v>
      </c>
      <c r="N4509" t="s">
        <v>10060</v>
      </c>
      <c r="O4509" t="s">
        <v>3216</v>
      </c>
      <c r="P4509">
        <v>8168</v>
      </c>
      <c r="Q4509">
        <v>144</v>
      </c>
      <c r="R4509">
        <v>0</v>
      </c>
      <c r="S4509">
        <v>200</v>
      </c>
      <c r="T4509">
        <v>0</v>
      </c>
      <c r="U4509">
        <v>512</v>
      </c>
      <c r="V4509">
        <v>512</v>
      </c>
      <c r="W4509">
        <v>200</v>
      </c>
      <c r="X4509">
        <v>0</v>
      </c>
      <c r="Y4509">
        <v>0</v>
      </c>
      <c r="Z4509">
        <v>0</v>
      </c>
      <c r="AD4509" s="1">
        <v>41716.333333333336</v>
      </c>
      <c r="AE4509" s="1">
        <v>41744.708333333336</v>
      </c>
      <c r="AG4509" s="1">
        <v>41695.333333333336</v>
      </c>
      <c r="AH4509" s="1">
        <v>41723.708333333336</v>
      </c>
      <c r="AI4509" s="1">
        <v>41695.333333333336</v>
      </c>
      <c r="AJ4509" s="1">
        <v>41723.708333333336</v>
      </c>
      <c r="AK4509" s="1">
        <v>41695.333333333336</v>
      </c>
      <c r="AL4509" s="1">
        <v>41723.708333333336</v>
      </c>
      <c r="AM4509" s="1">
        <v>41716.333333333336</v>
      </c>
      <c r="AN4509" s="1">
        <v>41744.708333333336</v>
      </c>
      <c r="AP4509" t="s">
        <v>113</v>
      </c>
      <c r="AU4509" t="s">
        <v>10061</v>
      </c>
      <c r="AY4509" t="s">
        <v>106</v>
      </c>
      <c r="AZ4509">
        <v>0</v>
      </c>
      <c r="BA4509">
        <v>0</v>
      </c>
      <c r="BD4509" s="3">
        <v>41321.662499999999</v>
      </c>
      <c r="BE4509" s="3">
        <v>41321.663888888892</v>
      </c>
      <c r="BF4509" t="s">
        <v>115</v>
      </c>
      <c r="BG4509" t="s">
        <v>115</v>
      </c>
      <c r="BH4509">
        <v>8149</v>
      </c>
      <c r="BM4509">
        <v>43450</v>
      </c>
      <c r="BR4509" t="s">
        <v>1309</v>
      </c>
      <c r="BS4509" t="s">
        <v>1310</v>
      </c>
      <c r="BU4509">
        <v>1</v>
      </c>
      <c r="BV4509" t="s">
        <v>118</v>
      </c>
      <c r="BX4509" t="s">
        <v>119</v>
      </c>
      <c r="BY4509" t="s">
        <v>119</v>
      </c>
      <c r="BZ4509" t="s">
        <v>119</v>
      </c>
      <c r="CA4509">
        <v>1</v>
      </c>
      <c r="CC4509" t="s">
        <v>120</v>
      </c>
      <c r="CH4509">
        <v>540</v>
      </c>
      <c r="CI4509">
        <v>31030</v>
      </c>
      <c r="CJ4509" t="s">
        <v>106</v>
      </c>
      <c r="CK4509" t="s">
        <v>106</v>
      </c>
      <c r="CL4509">
        <v>15</v>
      </c>
      <c r="CM4509" t="s">
        <v>3211</v>
      </c>
      <c r="CO4509">
        <v>125282</v>
      </c>
      <c r="CQ4509">
        <v>0</v>
      </c>
      <c r="CR4509">
        <v>0</v>
      </c>
      <c r="CS4509">
        <v>0</v>
      </c>
      <c r="CY4509" t="s">
        <v>123</v>
      </c>
      <c r="CZ4509" t="s">
        <v>124</v>
      </c>
      <c r="DD4509" t="str" cm="1">
        <f t="array" ref="DD4509:DE4509">TEXT(_xlfn.SEQUENCE(1, DATEDIF(AG4509, AH4509, "m") + 1, AG4509, 30), "YYYY-APMM")</f>
        <v>2014-AP02</v>
      </c>
      <c r="DE4509" t="str">
        <v>2014-AP03</v>
      </c>
      <c r="DN4509">
        <f t="shared" si="140"/>
        <v>256</v>
      </c>
      <c r="DO4509" t="str">
        <f t="shared" si="141"/>
        <v>BLOCK MASON SK</v>
      </c>
    </row>
    <row r="4510" spans="1:119" x14ac:dyDescent="0.35">
      <c r="A4510" t="s">
        <v>105</v>
      </c>
      <c r="B4510">
        <v>503795</v>
      </c>
      <c r="C4510">
        <v>6359</v>
      </c>
      <c r="D4510">
        <v>125284</v>
      </c>
      <c r="E4510">
        <v>13662</v>
      </c>
      <c r="F4510">
        <v>0</v>
      </c>
      <c r="G4510" t="s">
        <v>106</v>
      </c>
      <c r="H4510" t="s">
        <v>106</v>
      </c>
      <c r="I4510" t="s">
        <v>106</v>
      </c>
      <c r="J4510" t="s">
        <v>107</v>
      </c>
      <c r="K4510" t="s">
        <v>108</v>
      </c>
      <c r="L4510" t="s">
        <v>109</v>
      </c>
      <c r="M4510" t="s">
        <v>110</v>
      </c>
      <c r="N4510" t="s">
        <v>10062</v>
      </c>
      <c r="O4510" t="s">
        <v>3219</v>
      </c>
      <c r="P4510">
        <v>8178</v>
      </c>
      <c r="Q4510">
        <v>144</v>
      </c>
      <c r="R4510">
        <v>0</v>
      </c>
      <c r="S4510">
        <v>200</v>
      </c>
      <c r="T4510">
        <v>0</v>
      </c>
      <c r="U4510">
        <v>232</v>
      </c>
      <c r="V4510">
        <v>232</v>
      </c>
      <c r="W4510">
        <v>200</v>
      </c>
      <c r="X4510">
        <v>0</v>
      </c>
      <c r="Y4510">
        <v>0</v>
      </c>
      <c r="Z4510">
        <v>0</v>
      </c>
      <c r="AD4510" s="1">
        <v>41723.333333333336</v>
      </c>
      <c r="AE4510" s="1">
        <v>41751.708333333336</v>
      </c>
      <c r="AG4510" s="1">
        <v>41702.333333333336</v>
      </c>
      <c r="AH4510" s="1">
        <v>41730.708333333336</v>
      </c>
      <c r="AI4510" s="1">
        <v>41702.333333333336</v>
      </c>
      <c r="AJ4510" s="1">
        <v>41730.708333333336</v>
      </c>
      <c r="AK4510" s="1">
        <v>41702.333333333336</v>
      </c>
      <c r="AL4510" s="1">
        <v>41730.708333333336</v>
      </c>
      <c r="AM4510" s="1">
        <v>41723.333333333336</v>
      </c>
      <c r="AN4510" s="1">
        <v>41751.708333333336</v>
      </c>
      <c r="AP4510" t="s">
        <v>113</v>
      </c>
      <c r="AU4510" t="s">
        <v>10063</v>
      </c>
      <c r="AY4510" t="s">
        <v>106</v>
      </c>
      <c r="AZ4510">
        <v>0</v>
      </c>
      <c r="BA4510">
        <v>0</v>
      </c>
      <c r="BD4510" s="3">
        <v>41321.662499999999</v>
      </c>
      <c r="BE4510" s="3">
        <v>41321.663888888892</v>
      </c>
      <c r="BF4510" t="s">
        <v>115</v>
      </c>
      <c r="BG4510" t="s">
        <v>115</v>
      </c>
      <c r="BH4510">
        <v>8149</v>
      </c>
      <c r="BM4510">
        <v>43550</v>
      </c>
      <c r="BR4510" t="s">
        <v>116</v>
      </c>
      <c r="BS4510" t="s">
        <v>117</v>
      </c>
      <c r="BU4510">
        <v>1</v>
      </c>
      <c r="BV4510" t="s">
        <v>118</v>
      </c>
      <c r="BX4510" t="s">
        <v>119</v>
      </c>
      <c r="BY4510" t="s">
        <v>119</v>
      </c>
      <c r="BZ4510" t="s">
        <v>119</v>
      </c>
      <c r="CA4510">
        <v>1</v>
      </c>
      <c r="CC4510" t="s">
        <v>120</v>
      </c>
      <c r="CH4510">
        <v>540</v>
      </c>
      <c r="CI4510">
        <v>31030</v>
      </c>
      <c r="CJ4510" t="s">
        <v>106</v>
      </c>
      <c r="CK4510" t="s">
        <v>106</v>
      </c>
      <c r="CL4510">
        <v>15</v>
      </c>
      <c r="CM4510" t="s">
        <v>3211</v>
      </c>
      <c r="CO4510">
        <v>125282</v>
      </c>
      <c r="CQ4510">
        <v>0</v>
      </c>
      <c r="CR4510">
        <v>0</v>
      </c>
      <c r="CS4510">
        <v>0</v>
      </c>
      <c r="CY4510" t="s">
        <v>123</v>
      </c>
      <c r="CZ4510" t="s">
        <v>124</v>
      </c>
      <c r="DD4510" t="str" cm="1">
        <f t="array" ref="DD4510">TEXT(_xlfn.SEQUENCE(1, DATEDIF(AG4510, AH4510, "m") + 1, AG4510, 30), "YYYY-APMM")</f>
        <v>2014-AP03</v>
      </c>
      <c r="DN4510">
        <f t="shared" si="140"/>
        <v>232</v>
      </c>
      <c r="DO4510" t="str">
        <f t="shared" si="141"/>
        <v>LABOR- SUBCONTRACTOR</v>
      </c>
    </row>
    <row r="4511" spans="1:119" x14ac:dyDescent="0.35">
      <c r="A4511" t="s">
        <v>105</v>
      </c>
      <c r="B4511">
        <v>503796</v>
      </c>
      <c r="C4511">
        <v>6359</v>
      </c>
      <c r="D4511">
        <v>125284</v>
      </c>
      <c r="E4511">
        <v>13662</v>
      </c>
      <c r="F4511">
        <v>0</v>
      </c>
      <c r="G4511" t="s">
        <v>106</v>
      </c>
      <c r="H4511" t="s">
        <v>106</v>
      </c>
      <c r="I4511" t="s">
        <v>106</v>
      </c>
      <c r="J4511" t="s">
        <v>107</v>
      </c>
      <c r="K4511" t="s">
        <v>108</v>
      </c>
      <c r="L4511" t="s">
        <v>109</v>
      </c>
      <c r="M4511" t="s">
        <v>110</v>
      </c>
      <c r="N4511" t="s">
        <v>10064</v>
      </c>
      <c r="O4511" t="s">
        <v>3222</v>
      </c>
      <c r="P4511">
        <v>8178</v>
      </c>
      <c r="Q4511">
        <v>144</v>
      </c>
      <c r="R4511">
        <v>64</v>
      </c>
      <c r="S4511">
        <v>160</v>
      </c>
      <c r="T4511">
        <v>0</v>
      </c>
      <c r="U4511">
        <v>56</v>
      </c>
      <c r="V4511">
        <v>56</v>
      </c>
      <c r="W4511">
        <v>160</v>
      </c>
      <c r="X4511">
        <v>0</v>
      </c>
      <c r="Y4511">
        <v>0</v>
      </c>
      <c r="Z4511">
        <v>0</v>
      </c>
      <c r="AD4511" s="1">
        <v>41736.333333333336</v>
      </c>
      <c r="AE4511" s="1">
        <v>41758.708333333336</v>
      </c>
      <c r="AG4511" s="1">
        <v>41715.333333333336</v>
      </c>
      <c r="AH4511" s="1">
        <v>41737.708333333336</v>
      </c>
      <c r="AI4511" s="1">
        <v>41715.333333333336</v>
      </c>
      <c r="AJ4511" s="1">
        <v>41737.708333333336</v>
      </c>
      <c r="AK4511" s="1">
        <v>41715.333333333336</v>
      </c>
      <c r="AL4511" s="1">
        <v>41737.708333333336</v>
      </c>
      <c r="AM4511" s="1">
        <v>41736.333333333336</v>
      </c>
      <c r="AN4511" s="1">
        <v>41758.708333333336</v>
      </c>
      <c r="AP4511" t="s">
        <v>113</v>
      </c>
      <c r="AU4511" t="s">
        <v>10065</v>
      </c>
      <c r="AY4511" t="s">
        <v>106</v>
      </c>
      <c r="AZ4511">
        <v>0</v>
      </c>
      <c r="BA4511">
        <v>0</v>
      </c>
      <c r="BD4511" s="3">
        <v>41321.662499999999</v>
      </c>
      <c r="BE4511" s="3">
        <v>41321.663888888892</v>
      </c>
      <c r="BF4511" t="s">
        <v>115</v>
      </c>
      <c r="BG4511" t="s">
        <v>115</v>
      </c>
      <c r="BH4511">
        <v>8149</v>
      </c>
      <c r="BM4511">
        <v>43550</v>
      </c>
      <c r="BR4511" t="s">
        <v>116</v>
      </c>
      <c r="BS4511" t="s">
        <v>117</v>
      </c>
      <c r="BU4511">
        <v>1</v>
      </c>
      <c r="BV4511" t="s">
        <v>118</v>
      </c>
      <c r="BX4511" t="s">
        <v>119</v>
      </c>
      <c r="BY4511" t="s">
        <v>119</v>
      </c>
      <c r="BZ4511" t="s">
        <v>119</v>
      </c>
      <c r="CA4511">
        <v>1</v>
      </c>
      <c r="CC4511" t="s">
        <v>120</v>
      </c>
      <c r="CH4511">
        <v>540</v>
      </c>
      <c r="CI4511">
        <v>31030</v>
      </c>
      <c r="CJ4511" t="s">
        <v>106</v>
      </c>
      <c r="CK4511" t="s">
        <v>106</v>
      </c>
      <c r="CL4511">
        <v>15</v>
      </c>
      <c r="CM4511" t="s">
        <v>3211</v>
      </c>
      <c r="CO4511">
        <v>125282</v>
      </c>
      <c r="CQ4511">
        <v>0</v>
      </c>
      <c r="CR4511">
        <v>0</v>
      </c>
      <c r="CS4511">
        <v>0</v>
      </c>
      <c r="CY4511" t="s">
        <v>123</v>
      </c>
      <c r="CZ4511" t="s">
        <v>124</v>
      </c>
      <c r="DD4511" t="str" cm="1">
        <f t="array" ref="DD4511">TEXT(_xlfn.SEQUENCE(1, DATEDIF(AG4511, AH4511, "m") + 1, AG4511, 30), "YYYY-APMM")</f>
        <v>2014-AP03</v>
      </c>
      <c r="DN4511">
        <f t="shared" si="140"/>
        <v>56</v>
      </c>
      <c r="DO4511" t="str">
        <f t="shared" si="141"/>
        <v>LABOR- SUBCONTRACTOR</v>
      </c>
    </row>
    <row r="4512" spans="1:119" x14ac:dyDescent="0.35">
      <c r="A4512" t="s">
        <v>105</v>
      </c>
      <c r="B4512">
        <v>503797</v>
      </c>
      <c r="C4512">
        <v>6359</v>
      </c>
      <c r="D4512">
        <v>125284</v>
      </c>
      <c r="E4512">
        <v>13662</v>
      </c>
      <c r="F4512">
        <v>0</v>
      </c>
      <c r="G4512" t="s">
        <v>106</v>
      </c>
      <c r="H4512" t="s">
        <v>106</v>
      </c>
      <c r="I4512" t="s">
        <v>106</v>
      </c>
      <c r="J4512" t="s">
        <v>107</v>
      </c>
      <c r="K4512" t="s">
        <v>108</v>
      </c>
      <c r="L4512" t="s">
        <v>109</v>
      </c>
      <c r="M4512" t="s">
        <v>110</v>
      </c>
      <c r="N4512" t="s">
        <v>10066</v>
      </c>
      <c r="O4512" t="s">
        <v>3225</v>
      </c>
      <c r="P4512">
        <v>8178</v>
      </c>
      <c r="Q4512">
        <v>80</v>
      </c>
      <c r="R4512">
        <v>0</v>
      </c>
      <c r="S4512">
        <v>200</v>
      </c>
      <c r="T4512">
        <v>0</v>
      </c>
      <c r="U4512">
        <v>336</v>
      </c>
      <c r="V4512">
        <v>336</v>
      </c>
      <c r="W4512">
        <v>200</v>
      </c>
      <c r="X4512">
        <v>0</v>
      </c>
      <c r="Y4512">
        <v>0</v>
      </c>
      <c r="Z4512">
        <v>0</v>
      </c>
      <c r="AD4512" s="1">
        <v>41742.333333333336</v>
      </c>
      <c r="AE4512" s="1">
        <v>41770.708333333336</v>
      </c>
      <c r="AG4512" s="1">
        <v>41730.333333333336</v>
      </c>
      <c r="AH4512" s="1">
        <v>41758.708333333336</v>
      </c>
      <c r="AI4512" s="1">
        <v>41730.333333333336</v>
      </c>
      <c r="AJ4512" s="1">
        <v>41758.708333333336</v>
      </c>
      <c r="AK4512" s="1">
        <v>41730.333333333336</v>
      </c>
      <c r="AL4512" s="1">
        <v>41758.708333333336</v>
      </c>
      <c r="AM4512" s="1">
        <v>41742.333333333336</v>
      </c>
      <c r="AN4512" s="1">
        <v>41770.708333333336</v>
      </c>
      <c r="AP4512" t="s">
        <v>113</v>
      </c>
      <c r="AU4512" t="s">
        <v>10067</v>
      </c>
      <c r="AY4512" t="s">
        <v>106</v>
      </c>
      <c r="AZ4512">
        <v>0</v>
      </c>
      <c r="BA4512">
        <v>0</v>
      </c>
      <c r="BD4512" s="3">
        <v>41321.662499999999</v>
      </c>
      <c r="BE4512" s="3">
        <v>41321.663888888892</v>
      </c>
      <c r="BF4512" t="s">
        <v>115</v>
      </c>
      <c r="BG4512" t="s">
        <v>115</v>
      </c>
      <c r="BH4512">
        <v>8149</v>
      </c>
      <c r="BM4512">
        <v>43550</v>
      </c>
      <c r="BR4512" t="s">
        <v>116</v>
      </c>
      <c r="BS4512" t="s">
        <v>117</v>
      </c>
      <c r="BU4512">
        <v>1</v>
      </c>
      <c r="BV4512" t="s">
        <v>118</v>
      </c>
      <c r="BX4512" t="s">
        <v>119</v>
      </c>
      <c r="BY4512" t="s">
        <v>119</v>
      </c>
      <c r="BZ4512" t="s">
        <v>119</v>
      </c>
      <c r="CA4512">
        <v>1</v>
      </c>
      <c r="CC4512" t="s">
        <v>120</v>
      </c>
      <c r="CH4512">
        <v>540</v>
      </c>
      <c r="CI4512">
        <v>31030</v>
      </c>
      <c r="CJ4512" t="s">
        <v>106</v>
      </c>
      <c r="CK4512" t="s">
        <v>106</v>
      </c>
      <c r="CL4512">
        <v>15</v>
      </c>
      <c r="CM4512" t="s">
        <v>3211</v>
      </c>
      <c r="CO4512">
        <v>125282</v>
      </c>
      <c r="CQ4512">
        <v>0</v>
      </c>
      <c r="CR4512">
        <v>0</v>
      </c>
      <c r="CS4512">
        <v>0</v>
      </c>
      <c r="CY4512" t="s">
        <v>123</v>
      </c>
      <c r="CZ4512" t="s">
        <v>124</v>
      </c>
      <c r="DD4512" t="str" cm="1">
        <f t="array" ref="DD4512">TEXT(_xlfn.SEQUENCE(1, DATEDIF(AG4512, AH4512, "m") + 1, AG4512, 30), "YYYY-APMM")</f>
        <v>2014-AP04</v>
      </c>
      <c r="DN4512">
        <f t="shared" si="140"/>
        <v>336</v>
      </c>
      <c r="DO4512" t="str">
        <f t="shared" si="141"/>
        <v>LABOR- SUBCONTRACTOR</v>
      </c>
    </row>
    <row r="4513" spans="1:119" x14ac:dyDescent="0.35">
      <c r="A4513" t="s">
        <v>105</v>
      </c>
      <c r="B4513">
        <v>503798</v>
      </c>
      <c r="C4513">
        <v>6359</v>
      </c>
      <c r="D4513">
        <v>125284</v>
      </c>
      <c r="E4513">
        <v>13662</v>
      </c>
      <c r="F4513">
        <v>0</v>
      </c>
      <c r="G4513" t="s">
        <v>106</v>
      </c>
      <c r="H4513" t="s">
        <v>106</v>
      </c>
      <c r="I4513" t="s">
        <v>106</v>
      </c>
      <c r="J4513" t="s">
        <v>107</v>
      </c>
      <c r="K4513" t="s">
        <v>108</v>
      </c>
      <c r="L4513" t="s">
        <v>109</v>
      </c>
      <c r="M4513" t="s">
        <v>110</v>
      </c>
      <c r="N4513" t="s">
        <v>10068</v>
      </c>
      <c r="O4513" t="s">
        <v>3228</v>
      </c>
      <c r="P4513">
        <v>8178</v>
      </c>
      <c r="Q4513">
        <v>72</v>
      </c>
      <c r="R4513">
        <v>0</v>
      </c>
      <c r="S4513">
        <v>200</v>
      </c>
      <c r="T4513">
        <v>0</v>
      </c>
      <c r="U4513">
        <v>203.2</v>
      </c>
      <c r="V4513">
        <v>203.2</v>
      </c>
      <c r="W4513">
        <v>200</v>
      </c>
      <c r="X4513">
        <v>0</v>
      </c>
      <c r="Y4513">
        <v>0</v>
      </c>
      <c r="Z4513">
        <v>0</v>
      </c>
      <c r="AD4513" s="1">
        <v>41749.333333333336</v>
      </c>
      <c r="AE4513" s="1">
        <v>41777.708333333336</v>
      </c>
      <c r="AG4513" s="1">
        <v>41738.333333333336</v>
      </c>
      <c r="AH4513" s="1">
        <v>41766.708333333336</v>
      </c>
      <c r="AI4513" s="1">
        <v>41738.333333333336</v>
      </c>
      <c r="AJ4513" s="1">
        <v>41766.708333333336</v>
      </c>
      <c r="AK4513" s="1">
        <v>41738.333333333336</v>
      </c>
      <c r="AL4513" s="1">
        <v>41766.708333333336</v>
      </c>
      <c r="AM4513" s="1">
        <v>41749.333333333336</v>
      </c>
      <c r="AN4513" s="1">
        <v>41777.708333333336</v>
      </c>
      <c r="AP4513" t="s">
        <v>113</v>
      </c>
      <c r="AU4513" t="s">
        <v>10069</v>
      </c>
      <c r="AY4513" t="s">
        <v>106</v>
      </c>
      <c r="AZ4513">
        <v>0</v>
      </c>
      <c r="BA4513">
        <v>0</v>
      </c>
      <c r="BD4513" s="3">
        <v>41321.662499999999</v>
      </c>
      <c r="BE4513" s="3">
        <v>41321.663888888892</v>
      </c>
      <c r="BF4513" t="s">
        <v>115</v>
      </c>
      <c r="BG4513" t="s">
        <v>115</v>
      </c>
      <c r="BH4513">
        <v>8149</v>
      </c>
      <c r="BM4513">
        <v>43550</v>
      </c>
      <c r="BR4513" t="s">
        <v>116</v>
      </c>
      <c r="BS4513" t="s">
        <v>117</v>
      </c>
      <c r="BU4513">
        <v>1</v>
      </c>
      <c r="BV4513" t="s">
        <v>118</v>
      </c>
      <c r="BX4513" t="s">
        <v>119</v>
      </c>
      <c r="BY4513" t="s">
        <v>119</v>
      </c>
      <c r="BZ4513" t="s">
        <v>119</v>
      </c>
      <c r="CA4513">
        <v>1</v>
      </c>
      <c r="CC4513" t="s">
        <v>120</v>
      </c>
      <c r="CH4513">
        <v>540</v>
      </c>
      <c r="CI4513">
        <v>31030</v>
      </c>
      <c r="CJ4513" t="s">
        <v>106</v>
      </c>
      <c r="CK4513" t="s">
        <v>106</v>
      </c>
      <c r="CL4513">
        <v>15</v>
      </c>
      <c r="CM4513" t="s">
        <v>3211</v>
      </c>
      <c r="CO4513">
        <v>125282</v>
      </c>
      <c r="CQ4513">
        <v>0</v>
      </c>
      <c r="CR4513">
        <v>0</v>
      </c>
      <c r="CS4513">
        <v>0</v>
      </c>
      <c r="CY4513" t="s">
        <v>123</v>
      </c>
      <c r="CZ4513" t="s">
        <v>124</v>
      </c>
      <c r="DD4513" t="str" cm="1">
        <f t="array" ref="DD4513">TEXT(_xlfn.SEQUENCE(1, DATEDIF(AG4513, AH4513, "m") + 1, AG4513, 30), "YYYY-APMM")</f>
        <v>2014-AP04</v>
      </c>
      <c r="DN4513">
        <f t="shared" si="140"/>
        <v>203.2</v>
      </c>
      <c r="DO4513" t="str">
        <f t="shared" si="141"/>
        <v>LABOR- SUBCONTRACTOR</v>
      </c>
    </row>
    <row r="4514" spans="1:119" x14ac:dyDescent="0.35">
      <c r="A4514" t="s">
        <v>105</v>
      </c>
      <c r="B4514">
        <v>503799</v>
      </c>
      <c r="C4514">
        <v>6359</v>
      </c>
      <c r="D4514">
        <v>125285</v>
      </c>
      <c r="E4514">
        <v>13662</v>
      </c>
      <c r="F4514">
        <v>0</v>
      </c>
      <c r="G4514" t="s">
        <v>106</v>
      </c>
      <c r="H4514" t="s">
        <v>106</v>
      </c>
      <c r="I4514" t="s">
        <v>106</v>
      </c>
      <c r="J4514" t="s">
        <v>107</v>
      </c>
      <c r="K4514" t="s">
        <v>108</v>
      </c>
      <c r="L4514" t="s">
        <v>109</v>
      </c>
      <c r="M4514" t="s">
        <v>110</v>
      </c>
      <c r="N4514" t="s">
        <v>10070</v>
      </c>
      <c r="O4514" t="s">
        <v>3189</v>
      </c>
      <c r="P4514">
        <v>8164</v>
      </c>
      <c r="Q4514">
        <v>128</v>
      </c>
      <c r="R4514">
        <v>0</v>
      </c>
      <c r="S4514">
        <v>200</v>
      </c>
      <c r="T4514">
        <v>0</v>
      </c>
      <c r="U4514">
        <v>656</v>
      </c>
      <c r="V4514">
        <v>656</v>
      </c>
      <c r="W4514">
        <v>200</v>
      </c>
      <c r="X4514">
        <v>0</v>
      </c>
      <c r="Y4514">
        <v>0</v>
      </c>
      <c r="Z4514">
        <v>0</v>
      </c>
      <c r="AD4514" s="1">
        <v>41703.333333333336</v>
      </c>
      <c r="AE4514" s="1">
        <v>41731.708333333336</v>
      </c>
      <c r="AG4514" s="1">
        <v>41685.333333333336</v>
      </c>
      <c r="AH4514" s="1">
        <v>41713.708333333336</v>
      </c>
      <c r="AI4514" s="1">
        <v>41685.333333333336</v>
      </c>
      <c r="AJ4514" s="1">
        <v>41713.708333333336</v>
      </c>
      <c r="AK4514" s="1">
        <v>41685.333333333336</v>
      </c>
      <c r="AL4514" s="1">
        <v>41713.708333333336</v>
      </c>
      <c r="AM4514" s="1">
        <v>41703.333333333336</v>
      </c>
      <c r="AN4514" s="1">
        <v>41731.708333333336</v>
      </c>
      <c r="AP4514" t="s">
        <v>113</v>
      </c>
      <c r="AU4514" t="s">
        <v>10071</v>
      </c>
      <c r="AY4514" t="s">
        <v>106</v>
      </c>
      <c r="AZ4514">
        <v>0</v>
      </c>
      <c r="BA4514">
        <v>0</v>
      </c>
      <c r="BD4514" s="3">
        <v>41321.662499999999</v>
      </c>
      <c r="BE4514" s="3">
        <v>41321.663888888892</v>
      </c>
      <c r="BF4514" t="s">
        <v>115</v>
      </c>
      <c r="BG4514" t="s">
        <v>115</v>
      </c>
      <c r="BH4514">
        <v>8149</v>
      </c>
      <c r="BM4514">
        <v>43410</v>
      </c>
      <c r="BR4514" t="s">
        <v>2865</v>
      </c>
      <c r="BS4514" t="s">
        <v>2866</v>
      </c>
      <c r="BU4514">
        <v>1</v>
      </c>
      <c r="BV4514" t="s">
        <v>118</v>
      </c>
      <c r="BX4514" t="s">
        <v>119</v>
      </c>
      <c r="BY4514" t="s">
        <v>119</v>
      </c>
      <c r="BZ4514" t="s">
        <v>119</v>
      </c>
      <c r="CA4514">
        <v>1</v>
      </c>
      <c r="CC4514" t="s">
        <v>120</v>
      </c>
      <c r="CH4514">
        <v>540</v>
      </c>
      <c r="CI4514">
        <v>31020</v>
      </c>
      <c r="CJ4514" t="s">
        <v>106</v>
      </c>
      <c r="CK4514" t="s">
        <v>106</v>
      </c>
      <c r="CL4514">
        <v>10</v>
      </c>
      <c r="CM4514" t="s">
        <v>3187</v>
      </c>
      <c r="CO4514">
        <v>125282</v>
      </c>
      <c r="CQ4514">
        <v>0</v>
      </c>
      <c r="CR4514">
        <v>0</v>
      </c>
      <c r="CS4514">
        <v>0</v>
      </c>
      <c r="CY4514" t="s">
        <v>123</v>
      </c>
      <c r="CZ4514" t="s">
        <v>124</v>
      </c>
      <c r="DD4514" t="str" cm="1">
        <f t="array" ref="DD4514:DE4514">TEXT(_xlfn.SEQUENCE(1, DATEDIF(AG4514, AH4514, "m") + 1, AG4514, 30), "YYYY-APMM")</f>
        <v>2014-AP02</v>
      </c>
      <c r="DE4514" t="str">
        <v>2014-AP03</v>
      </c>
      <c r="DN4514">
        <f t="shared" si="140"/>
        <v>328</v>
      </c>
      <c r="DO4514" t="str">
        <f t="shared" si="141"/>
        <v>SCREED MASON SK</v>
      </c>
    </row>
    <row r="4515" spans="1:119" x14ac:dyDescent="0.35">
      <c r="A4515" t="s">
        <v>105</v>
      </c>
      <c r="B4515">
        <v>503800</v>
      </c>
      <c r="C4515">
        <v>6359</v>
      </c>
      <c r="D4515">
        <v>125285</v>
      </c>
      <c r="E4515">
        <v>13662</v>
      </c>
      <c r="F4515">
        <v>0</v>
      </c>
      <c r="G4515" t="s">
        <v>106</v>
      </c>
      <c r="H4515" t="s">
        <v>106</v>
      </c>
      <c r="I4515" t="s">
        <v>106</v>
      </c>
      <c r="J4515" t="s">
        <v>107</v>
      </c>
      <c r="K4515" t="s">
        <v>108</v>
      </c>
      <c r="L4515" t="s">
        <v>109</v>
      </c>
      <c r="M4515" t="s">
        <v>110</v>
      </c>
      <c r="N4515" t="s">
        <v>10072</v>
      </c>
      <c r="O4515" t="s">
        <v>3192</v>
      </c>
      <c r="P4515">
        <v>8178</v>
      </c>
      <c r="Q4515">
        <v>152</v>
      </c>
      <c r="R4515">
        <v>8</v>
      </c>
      <c r="S4515">
        <v>160</v>
      </c>
      <c r="T4515">
        <v>0</v>
      </c>
      <c r="U4515">
        <v>56</v>
      </c>
      <c r="V4515">
        <v>56</v>
      </c>
      <c r="W4515">
        <v>160</v>
      </c>
      <c r="X4515">
        <v>0</v>
      </c>
      <c r="Y4515">
        <v>0</v>
      </c>
      <c r="Z4515">
        <v>0</v>
      </c>
      <c r="AD4515" s="1">
        <v>41724.333333333336</v>
      </c>
      <c r="AE4515" s="1">
        <v>41746.708333333336</v>
      </c>
      <c r="AG4515" s="1">
        <v>41702.333333333336</v>
      </c>
      <c r="AH4515" s="1">
        <v>41724.708333333336</v>
      </c>
      <c r="AI4515" s="1">
        <v>41702.333333333336</v>
      </c>
      <c r="AJ4515" s="1">
        <v>41724.708333333336</v>
      </c>
      <c r="AK4515" s="1">
        <v>41702.333333333336</v>
      </c>
      <c r="AL4515" s="1">
        <v>41724.708333333336</v>
      </c>
      <c r="AM4515" s="1">
        <v>41724.333333333336</v>
      </c>
      <c r="AN4515" s="1">
        <v>41746.708333333336</v>
      </c>
      <c r="AP4515" t="s">
        <v>113</v>
      </c>
      <c r="AU4515" t="s">
        <v>10073</v>
      </c>
      <c r="AY4515" t="s">
        <v>106</v>
      </c>
      <c r="AZ4515">
        <v>0</v>
      </c>
      <c r="BA4515">
        <v>0</v>
      </c>
      <c r="BD4515" s="3">
        <v>41321.662499999999</v>
      </c>
      <c r="BE4515" s="3">
        <v>41321.663888888892</v>
      </c>
      <c r="BF4515" t="s">
        <v>115</v>
      </c>
      <c r="BG4515" t="s">
        <v>115</v>
      </c>
      <c r="BH4515">
        <v>8149</v>
      </c>
      <c r="BM4515">
        <v>43550</v>
      </c>
      <c r="BR4515" t="s">
        <v>116</v>
      </c>
      <c r="BS4515" t="s">
        <v>117</v>
      </c>
      <c r="BU4515">
        <v>1</v>
      </c>
      <c r="BV4515" t="s">
        <v>118</v>
      </c>
      <c r="BX4515" t="s">
        <v>119</v>
      </c>
      <c r="BY4515" t="s">
        <v>119</v>
      </c>
      <c r="BZ4515" t="s">
        <v>119</v>
      </c>
      <c r="CA4515">
        <v>1</v>
      </c>
      <c r="CC4515" t="s">
        <v>120</v>
      </c>
      <c r="CH4515">
        <v>540</v>
      </c>
      <c r="CI4515">
        <v>31020</v>
      </c>
      <c r="CJ4515" t="s">
        <v>106</v>
      </c>
      <c r="CK4515" t="s">
        <v>106</v>
      </c>
      <c r="CL4515">
        <v>10</v>
      </c>
      <c r="CM4515" t="s">
        <v>3187</v>
      </c>
      <c r="CO4515">
        <v>125282</v>
      </c>
      <c r="CQ4515">
        <v>0</v>
      </c>
      <c r="CR4515">
        <v>0</v>
      </c>
      <c r="CS4515">
        <v>0</v>
      </c>
      <c r="CY4515" t="s">
        <v>123</v>
      </c>
      <c r="CZ4515" t="s">
        <v>124</v>
      </c>
      <c r="DD4515" t="str" cm="1">
        <f t="array" ref="DD4515">TEXT(_xlfn.SEQUENCE(1, DATEDIF(AG4515, AH4515, "m") + 1, AG4515, 30), "YYYY-APMM")</f>
        <v>2014-AP03</v>
      </c>
      <c r="DN4515">
        <f t="shared" si="140"/>
        <v>56</v>
      </c>
      <c r="DO4515" t="str">
        <f t="shared" si="141"/>
        <v>LABOR- SUBCONTRACTOR</v>
      </c>
    </row>
    <row r="4516" spans="1:119" x14ac:dyDescent="0.35">
      <c r="A4516" t="s">
        <v>105</v>
      </c>
      <c r="B4516">
        <v>503801</v>
      </c>
      <c r="C4516">
        <v>6359</v>
      </c>
      <c r="D4516">
        <v>125285</v>
      </c>
      <c r="E4516">
        <v>13662</v>
      </c>
      <c r="F4516">
        <v>0</v>
      </c>
      <c r="G4516" t="s">
        <v>106</v>
      </c>
      <c r="H4516" t="s">
        <v>106</v>
      </c>
      <c r="I4516" t="s">
        <v>106</v>
      </c>
      <c r="J4516" t="s">
        <v>107</v>
      </c>
      <c r="K4516" t="s">
        <v>108</v>
      </c>
      <c r="L4516" t="s">
        <v>109</v>
      </c>
      <c r="M4516" t="s">
        <v>110</v>
      </c>
      <c r="N4516" t="s">
        <v>10074</v>
      </c>
      <c r="O4516" t="s">
        <v>3195</v>
      </c>
      <c r="P4516">
        <v>8178</v>
      </c>
      <c r="Q4516">
        <v>264</v>
      </c>
      <c r="R4516">
        <v>0</v>
      </c>
      <c r="S4516">
        <v>160</v>
      </c>
      <c r="T4516">
        <v>0</v>
      </c>
      <c r="U4516">
        <v>56</v>
      </c>
      <c r="V4516">
        <v>56</v>
      </c>
      <c r="W4516">
        <v>160</v>
      </c>
      <c r="X4516">
        <v>0</v>
      </c>
      <c r="Y4516">
        <v>0</v>
      </c>
      <c r="Z4516">
        <v>0</v>
      </c>
      <c r="AD4516" s="1">
        <v>41706.333333333336</v>
      </c>
      <c r="AE4516" s="1">
        <v>41728.708333333336</v>
      </c>
      <c r="AG4516" s="1">
        <v>41666.333333333336</v>
      </c>
      <c r="AH4516" s="1">
        <v>41689.708333333336</v>
      </c>
      <c r="AI4516" s="1">
        <v>41666.333333333336</v>
      </c>
      <c r="AJ4516" s="1">
        <v>41689.708333333336</v>
      </c>
      <c r="AK4516" s="1">
        <v>41666.333333333336</v>
      </c>
      <c r="AL4516" s="1">
        <v>41689.708333333336</v>
      </c>
      <c r="AM4516" s="1">
        <v>41706.333333333336</v>
      </c>
      <c r="AN4516" s="1">
        <v>41728.708333333336</v>
      </c>
      <c r="AP4516" t="s">
        <v>113</v>
      </c>
      <c r="AU4516" t="s">
        <v>10075</v>
      </c>
      <c r="AY4516" t="s">
        <v>106</v>
      </c>
      <c r="AZ4516">
        <v>0</v>
      </c>
      <c r="BA4516">
        <v>0</v>
      </c>
      <c r="BD4516" s="3">
        <v>41321.662499999999</v>
      </c>
      <c r="BE4516" s="3">
        <v>41321.663888888892</v>
      </c>
      <c r="BF4516" t="s">
        <v>115</v>
      </c>
      <c r="BG4516" t="s">
        <v>115</v>
      </c>
      <c r="BH4516">
        <v>8149</v>
      </c>
      <c r="BM4516">
        <v>43550</v>
      </c>
      <c r="BR4516" t="s">
        <v>116</v>
      </c>
      <c r="BS4516" t="s">
        <v>117</v>
      </c>
      <c r="BU4516">
        <v>1</v>
      </c>
      <c r="BV4516" t="s">
        <v>118</v>
      </c>
      <c r="BX4516" t="s">
        <v>119</v>
      </c>
      <c r="BY4516" t="s">
        <v>119</v>
      </c>
      <c r="BZ4516" t="s">
        <v>119</v>
      </c>
      <c r="CA4516">
        <v>1</v>
      </c>
      <c r="CC4516" t="s">
        <v>120</v>
      </c>
      <c r="CH4516">
        <v>540</v>
      </c>
      <c r="CI4516">
        <v>31020</v>
      </c>
      <c r="CJ4516" t="s">
        <v>106</v>
      </c>
      <c r="CK4516" t="s">
        <v>106</v>
      </c>
      <c r="CL4516">
        <v>10</v>
      </c>
      <c r="CM4516" t="s">
        <v>3187</v>
      </c>
      <c r="CO4516">
        <v>125282</v>
      </c>
      <c r="CQ4516">
        <v>0</v>
      </c>
      <c r="CR4516">
        <v>0</v>
      </c>
      <c r="CS4516">
        <v>0</v>
      </c>
      <c r="CY4516" t="s">
        <v>123</v>
      </c>
      <c r="CZ4516" t="s">
        <v>124</v>
      </c>
      <c r="DD4516" t="str" cm="1">
        <f t="array" ref="DD4516">TEXT(_xlfn.SEQUENCE(1, DATEDIF(AG4516, AH4516, "m") + 1, AG4516, 30), "YYYY-APMM")</f>
        <v>2014-AP01</v>
      </c>
      <c r="DN4516">
        <f t="shared" si="140"/>
        <v>56</v>
      </c>
      <c r="DO4516" t="str">
        <f t="shared" si="141"/>
        <v>LABOR- SUBCONTRACTOR</v>
      </c>
    </row>
    <row r="4517" spans="1:119" x14ac:dyDescent="0.35">
      <c r="A4517" t="s">
        <v>105</v>
      </c>
      <c r="B4517">
        <v>503802</v>
      </c>
      <c r="C4517">
        <v>6359</v>
      </c>
      <c r="D4517">
        <v>125285</v>
      </c>
      <c r="E4517">
        <v>13662</v>
      </c>
      <c r="F4517">
        <v>0</v>
      </c>
      <c r="G4517" t="s">
        <v>106</v>
      </c>
      <c r="H4517" t="s">
        <v>106</v>
      </c>
      <c r="I4517" t="s">
        <v>106</v>
      </c>
      <c r="J4517" t="s">
        <v>107</v>
      </c>
      <c r="K4517" t="s">
        <v>108</v>
      </c>
      <c r="L4517" t="s">
        <v>109</v>
      </c>
      <c r="M4517" t="s">
        <v>110</v>
      </c>
      <c r="N4517" t="s">
        <v>10076</v>
      </c>
      <c r="O4517" t="s">
        <v>3198</v>
      </c>
      <c r="P4517">
        <v>8172</v>
      </c>
      <c r="Q4517">
        <v>264</v>
      </c>
      <c r="R4517">
        <v>0</v>
      </c>
      <c r="S4517">
        <v>200</v>
      </c>
      <c r="T4517">
        <v>0</v>
      </c>
      <c r="U4517">
        <v>528</v>
      </c>
      <c r="V4517">
        <v>528</v>
      </c>
      <c r="W4517">
        <v>200</v>
      </c>
      <c r="X4517">
        <v>0</v>
      </c>
      <c r="Y4517">
        <v>0</v>
      </c>
      <c r="Z4517">
        <v>0</v>
      </c>
      <c r="AD4517" s="1">
        <v>41671.333333333336</v>
      </c>
      <c r="AE4517" s="1">
        <v>41700.708333333336</v>
      </c>
      <c r="AG4517" s="1">
        <v>41632.333333333336</v>
      </c>
      <c r="AH4517" s="1">
        <v>41660.708333333336</v>
      </c>
      <c r="AI4517" s="1">
        <v>41632.333333333336</v>
      </c>
      <c r="AJ4517" s="1">
        <v>41660.708333333336</v>
      </c>
      <c r="AK4517" s="1">
        <v>41632.333333333336</v>
      </c>
      <c r="AL4517" s="1">
        <v>41660.708333333336</v>
      </c>
      <c r="AM4517" s="1">
        <v>41671.333333333336</v>
      </c>
      <c r="AN4517" s="1">
        <v>41700.708333333336</v>
      </c>
      <c r="AP4517" t="s">
        <v>113</v>
      </c>
      <c r="AU4517" t="s">
        <v>10077</v>
      </c>
      <c r="AY4517" t="s">
        <v>106</v>
      </c>
      <c r="AZ4517">
        <v>0</v>
      </c>
      <c r="BA4517">
        <v>0</v>
      </c>
      <c r="BD4517" s="3">
        <v>41321.662499999999</v>
      </c>
      <c r="BE4517" s="3">
        <v>41321.663888888892</v>
      </c>
      <c r="BF4517" t="s">
        <v>115</v>
      </c>
      <c r="BG4517" t="s">
        <v>115</v>
      </c>
      <c r="BH4517">
        <v>8149</v>
      </c>
      <c r="BM4517">
        <v>43490</v>
      </c>
      <c r="BR4517" t="s">
        <v>3200</v>
      </c>
      <c r="BS4517" t="s">
        <v>3201</v>
      </c>
      <c r="BU4517">
        <v>1</v>
      </c>
      <c r="BV4517" t="s">
        <v>118</v>
      </c>
      <c r="BX4517" t="s">
        <v>119</v>
      </c>
      <c r="BY4517" t="s">
        <v>119</v>
      </c>
      <c r="BZ4517" t="s">
        <v>119</v>
      </c>
      <c r="CA4517">
        <v>1</v>
      </c>
      <c r="CC4517" t="s">
        <v>120</v>
      </c>
      <c r="CH4517">
        <v>540</v>
      </c>
      <c r="CI4517">
        <v>31020</v>
      </c>
      <c r="CJ4517" t="s">
        <v>106</v>
      </c>
      <c r="CK4517" t="s">
        <v>106</v>
      </c>
      <c r="CL4517">
        <v>10</v>
      </c>
      <c r="CM4517" t="s">
        <v>3187</v>
      </c>
      <c r="CO4517">
        <v>125282</v>
      </c>
      <c r="CQ4517">
        <v>0</v>
      </c>
      <c r="CR4517">
        <v>0</v>
      </c>
      <c r="CS4517">
        <v>0</v>
      </c>
      <c r="CY4517" t="s">
        <v>123</v>
      </c>
      <c r="CZ4517" t="s">
        <v>124</v>
      </c>
      <c r="DD4517" t="str" cm="1">
        <f t="array" ref="DD4517">TEXT(_xlfn.SEQUENCE(1, DATEDIF(AG4517, AH4517, "m") + 1, AG4517, 30), "YYYY-APMM")</f>
        <v>2013-AP12</v>
      </c>
      <c r="DN4517">
        <f t="shared" si="140"/>
        <v>528</v>
      </c>
      <c r="DO4517" t="str">
        <f t="shared" si="141"/>
        <v>MANHOLES SK</v>
      </c>
    </row>
    <row r="4518" spans="1:119" x14ac:dyDescent="0.35">
      <c r="A4518" t="s">
        <v>105</v>
      </c>
      <c r="B4518">
        <v>503803</v>
      </c>
      <c r="C4518">
        <v>6359</v>
      </c>
      <c r="D4518">
        <v>125285</v>
      </c>
      <c r="E4518">
        <v>13662</v>
      </c>
      <c r="F4518">
        <v>0</v>
      </c>
      <c r="G4518" t="s">
        <v>106</v>
      </c>
      <c r="H4518" t="s">
        <v>106</v>
      </c>
      <c r="I4518" t="s">
        <v>106</v>
      </c>
      <c r="J4518" t="s">
        <v>107</v>
      </c>
      <c r="K4518" t="s">
        <v>108</v>
      </c>
      <c r="L4518" t="s">
        <v>109</v>
      </c>
      <c r="M4518" t="s">
        <v>110</v>
      </c>
      <c r="N4518" t="s">
        <v>10078</v>
      </c>
      <c r="O4518" t="s">
        <v>3206</v>
      </c>
      <c r="P4518">
        <v>8172</v>
      </c>
      <c r="Q4518">
        <v>264</v>
      </c>
      <c r="R4518">
        <v>0</v>
      </c>
      <c r="S4518">
        <v>200</v>
      </c>
      <c r="T4518">
        <v>0</v>
      </c>
      <c r="U4518">
        <v>176</v>
      </c>
      <c r="V4518">
        <v>176</v>
      </c>
      <c r="W4518">
        <v>200</v>
      </c>
      <c r="X4518">
        <v>0</v>
      </c>
      <c r="Y4518">
        <v>0</v>
      </c>
      <c r="Z4518">
        <v>0</v>
      </c>
      <c r="AD4518" s="1">
        <v>41686.333333333336</v>
      </c>
      <c r="AE4518" s="1">
        <v>41714.708333333336</v>
      </c>
      <c r="AG4518" s="1">
        <v>41646.333333333336</v>
      </c>
      <c r="AH4518" s="1">
        <v>41674.708333333336</v>
      </c>
      <c r="AI4518" s="1">
        <v>41646.333333333336</v>
      </c>
      <c r="AJ4518" s="1">
        <v>41674.708333333336</v>
      </c>
      <c r="AK4518" s="1">
        <v>41646.333333333336</v>
      </c>
      <c r="AL4518" s="1">
        <v>41674.708333333336</v>
      </c>
      <c r="AM4518" s="1">
        <v>41686.333333333336</v>
      </c>
      <c r="AN4518" s="1">
        <v>41714.708333333336</v>
      </c>
      <c r="AP4518" t="s">
        <v>113</v>
      </c>
      <c r="AU4518" t="s">
        <v>10079</v>
      </c>
      <c r="AY4518" t="s">
        <v>106</v>
      </c>
      <c r="AZ4518">
        <v>0</v>
      </c>
      <c r="BA4518">
        <v>0</v>
      </c>
      <c r="BD4518" s="3">
        <v>41321.662499999999</v>
      </c>
      <c r="BE4518" s="3">
        <v>41321.663888888892</v>
      </c>
      <c r="BF4518" t="s">
        <v>115</v>
      </c>
      <c r="BG4518" t="s">
        <v>115</v>
      </c>
      <c r="BH4518">
        <v>8149</v>
      </c>
      <c r="BM4518">
        <v>43490</v>
      </c>
      <c r="BR4518" t="s">
        <v>3200</v>
      </c>
      <c r="BS4518" t="s">
        <v>3201</v>
      </c>
      <c r="BU4518">
        <v>1</v>
      </c>
      <c r="BV4518" t="s">
        <v>118</v>
      </c>
      <c r="BX4518" t="s">
        <v>119</v>
      </c>
      <c r="BY4518" t="s">
        <v>119</v>
      </c>
      <c r="BZ4518" t="s">
        <v>119</v>
      </c>
      <c r="CA4518">
        <v>1</v>
      </c>
      <c r="CC4518" t="s">
        <v>120</v>
      </c>
      <c r="CH4518">
        <v>540</v>
      </c>
      <c r="CI4518">
        <v>31020</v>
      </c>
      <c r="CJ4518" t="s">
        <v>106</v>
      </c>
      <c r="CK4518" t="s">
        <v>106</v>
      </c>
      <c r="CL4518">
        <v>10</v>
      </c>
      <c r="CM4518" t="s">
        <v>3187</v>
      </c>
      <c r="CO4518">
        <v>125282</v>
      </c>
      <c r="CQ4518">
        <v>0</v>
      </c>
      <c r="CR4518">
        <v>0</v>
      </c>
      <c r="CS4518">
        <v>0</v>
      </c>
      <c r="CY4518" t="s">
        <v>123</v>
      </c>
      <c r="CZ4518" t="s">
        <v>124</v>
      </c>
      <c r="DD4518" t="str" cm="1">
        <f t="array" ref="DD4518">TEXT(_xlfn.SEQUENCE(1, DATEDIF(AG4518, AH4518, "m") + 1, AG4518, 30), "YYYY-APMM")</f>
        <v>2014-AP01</v>
      </c>
      <c r="DN4518">
        <f t="shared" si="140"/>
        <v>176</v>
      </c>
      <c r="DO4518" t="str">
        <f t="shared" si="141"/>
        <v>MANHOLES SK</v>
      </c>
    </row>
    <row r="4519" spans="1:119" x14ac:dyDescent="0.35">
      <c r="A4519" t="s">
        <v>105</v>
      </c>
      <c r="B4519">
        <v>503804</v>
      </c>
      <c r="C4519">
        <v>6359</v>
      </c>
      <c r="D4519">
        <v>125285</v>
      </c>
      <c r="E4519">
        <v>13662</v>
      </c>
      <c r="F4519">
        <v>0</v>
      </c>
      <c r="G4519" t="s">
        <v>106</v>
      </c>
      <c r="H4519" t="s">
        <v>106</v>
      </c>
      <c r="I4519" t="s">
        <v>106</v>
      </c>
      <c r="J4519" t="s">
        <v>107</v>
      </c>
      <c r="K4519" t="s">
        <v>108</v>
      </c>
      <c r="L4519" t="s">
        <v>109</v>
      </c>
      <c r="M4519" t="s">
        <v>110</v>
      </c>
      <c r="N4519" t="s">
        <v>10080</v>
      </c>
      <c r="O4519" t="s">
        <v>3203</v>
      </c>
      <c r="P4519">
        <v>8177</v>
      </c>
      <c r="Q4519">
        <v>264</v>
      </c>
      <c r="R4519">
        <v>176</v>
      </c>
      <c r="S4519">
        <v>200</v>
      </c>
      <c r="T4519">
        <v>0</v>
      </c>
      <c r="U4519">
        <v>500</v>
      </c>
      <c r="V4519">
        <v>500</v>
      </c>
      <c r="W4519">
        <v>200</v>
      </c>
      <c r="X4519">
        <v>0</v>
      </c>
      <c r="Y4519">
        <v>0</v>
      </c>
      <c r="Z4519">
        <v>0</v>
      </c>
      <c r="AD4519" s="1">
        <v>41729.333333333336</v>
      </c>
      <c r="AE4519" s="1">
        <v>41757.708333333336</v>
      </c>
      <c r="AG4519" s="1">
        <v>41690.333333333336</v>
      </c>
      <c r="AH4519" s="1">
        <v>41718.708333333336</v>
      </c>
      <c r="AI4519" s="1">
        <v>41690.333333333336</v>
      </c>
      <c r="AJ4519" s="1">
        <v>41718.708333333336</v>
      </c>
      <c r="AK4519" s="1">
        <v>41690.333333333336</v>
      </c>
      <c r="AL4519" s="1">
        <v>41718.708333333336</v>
      </c>
      <c r="AM4519" s="1">
        <v>41729.333333333336</v>
      </c>
      <c r="AN4519" s="1">
        <v>41757.708333333336</v>
      </c>
      <c r="AP4519" t="s">
        <v>113</v>
      </c>
      <c r="AU4519" t="s">
        <v>10081</v>
      </c>
      <c r="AY4519" t="s">
        <v>106</v>
      </c>
      <c r="AZ4519">
        <v>0</v>
      </c>
      <c r="BA4519">
        <v>0</v>
      </c>
      <c r="BD4519" s="3">
        <v>41321.662499999999</v>
      </c>
      <c r="BE4519" s="3">
        <v>41321.663888888892</v>
      </c>
      <c r="BF4519" t="s">
        <v>115</v>
      </c>
      <c r="BG4519" t="s">
        <v>115</v>
      </c>
      <c r="BH4519">
        <v>8149</v>
      </c>
      <c r="BM4519">
        <v>43540</v>
      </c>
      <c r="BR4519" t="s">
        <v>1299</v>
      </c>
      <c r="BS4519" t="s">
        <v>1300</v>
      </c>
      <c r="BU4519">
        <v>1</v>
      </c>
      <c r="BV4519" t="s">
        <v>118</v>
      </c>
      <c r="BX4519" t="s">
        <v>119</v>
      </c>
      <c r="BY4519" t="s">
        <v>119</v>
      </c>
      <c r="BZ4519" t="s">
        <v>119</v>
      </c>
      <c r="CA4519">
        <v>1</v>
      </c>
      <c r="CC4519" t="s">
        <v>120</v>
      </c>
      <c r="CH4519">
        <v>540</v>
      </c>
      <c r="CI4519">
        <v>31020</v>
      </c>
      <c r="CJ4519" t="s">
        <v>106</v>
      </c>
      <c r="CK4519" t="s">
        <v>106</v>
      </c>
      <c r="CL4519">
        <v>10</v>
      </c>
      <c r="CM4519" t="s">
        <v>3187</v>
      </c>
      <c r="CO4519">
        <v>125282</v>
      </c>
      <c r="CQ4519">
        <v>0</v>
      </c>
      <c r="CR4519">
        <v>0</v>
      </c>
      <c r="CS4519">
        <v>0</v>
      </c>
      <c r="CY4519" t="s">
        <v>123</v>
      </c>
      <c r="CZ4519" t="s">
        <v>124</v>
      </c>
      <c r="DD4519" t="str" cm="1">
        <f t="array" ref="DD4519:DE4519">TEXT(_xlfn.SEQUENCE(1, DATEDIF(AG4519, AH4519, "m") + 1, AG4519, 30), "YYYY-APMM")</f>
        <v>2014-AP02</v>
      </c>
      <c r="DE4519" t="str">
        <v>2014-AP03</v>
      </c>
      <c r="DN4519">
        <f t="shared" si="140"/>
        <v>250</v>
      </c>
      <c r="DO4519" t="str">
        <f t="shared" si="141"/>
        <v>LABOR - CIVIL</v>
      </c>
    </row>
    <row r="4520" spans="1:119" x14ac:dyDescent="0.35">
      <c r="A4520" t="s">
        <v>105</v>
      </c>
      <c r="B4520">
        <v>503805</v>
      </c>
      <c r="C4520">
        <v>6359</v>
      </c>
      <c r="D4520">
        <v>125285</v>
      </c>
      <c r="E4520">
        <v>13662</v>
      </c>
      <c r="F4520">
        <v>0</v>
      </c>
      <c r="G4520" t="s">
        <v>106</v>
      </c>
      <c r="H4520" t="s">
        <v>106</v>
      </c>
      <c r="I4520" t="s">
        <v>106</v>
      </c>
      <c r="J4520" t="s">
        <v>107</v>
      </c>
      <c r="K4520" t="s">
        <v>108</v>
      </c>
      <c r="L4520" t="s">
        <v>109</v>
      </c>
      <c r="M4520" t="s">
        <v>110</v>
      </c>
      <c r="N4520" t="s">
        <v>10082</v>
      </c>
      <c r="O4520" t="s">
        <v>3185</v>
      </c>
      <c r="P4520">
        <v>8178</v>
      </c>
      <c r="Q4520">
        <v>824</v>
      </c>
      <c r="R4520">
        <v>64</v>
      </c>
      <c r="S4520">
        <v>200</v>
      </c>
      <c r="T4520">
        <v>0</v>
      </c>
      <c r="U4520">
        <v>400</v>
      </c>
      <c r="V4520">
        <v>400</v>
      </c>
      <c r="W4520">
        <v>200</v>
      </c>
      <c r="X4520">
        <v>0</v>
      </c>
      <c r="Y4520">
        <v>0</v>
      </c>
      <c r="Z4520">
        <v>0</v>
      </c>
      <c r="AD4520" s="1">
        <v>41886.333333333336</v>
      </c>
      <c r="AE4520" s="1">
        <v>41914.708333333336</v>
      </c>
      <c r="AG4520" s="1">
        <v>41763.333333333336</v>
      </c>
      <c r="AH4520" s="1">
        <v>41791.708333333336</v>
      </c>
      <c r="AI4520" s="1">
        <v>41763.333333333336</v>
      </c>
      <c r="AJ4520" s="1">
        <v>41791.708333333336</v>
      </c>
      <c r="AK4520" s="1">
        <v>41763.333333333336</v>
      </c>
      <c r="AL4520" s="1">
        <v>41791.708333333336</v>
      </c>
      <c r="AM4520" s="1">
        <v>41886.333333333336</v>
      </c>
      <c r="AN4520" s="1">
        <v>41914.708333333336</v>
      </c>
      <c r="AP4520" t="s">
        <v>113</v>
      </c>
      <c r="AU4520" t="s">
        <v>10083</v>
      </c>
      <c r="AY4520" t="s">
        <v>106</v>
      </c>
      <c r="AZ4520">
        <v>0</v>
      </c>
      <c r="BA4520">
        <v>0</v>
      </c>
      <c r="BD4520" s="3">
        <v>41321.662499999999</v>
      </c>
      <c r="BE4520" s="3">
        <v>41321.697222222225</v>
      </c>
      <c r="BF4520" t="s">
        <v>115</v>
      </c>
      <c r="BG4520" t="s">
        <v>115</v>
      </c>
      <c r="BH4520">
        <v>8149</v>
      </c>
      <c r="BM4520">
        <v>43550</v>
      </c>
      <c r="BR4520" t="s">
        <v>116</v>
      </c>
      <c r="BS4520" t="s">
        <v>117</v>
      </c>
      <c r="BU4520">
        <v>1</v>
      </c>
      <c r="BV4520" t="s">
        <v>118</v>
      </c>
      <c r="BX4520" t="s">
        <v>119</v>
      </c>
      <c r="BY4520" t="s">
        <v>119</v>
      </c>
      <c r="BZ4520" t="s">
        <v>119</v>
      </c>
      <c r="CA4520">
        <v>1</v>
      </c>
      <c r="CC4520" t="s">
        <v>120</v>
      </c>
      <c r="CH4520">
        <v>540</v>
      </c>
      <c r="CI4520">
        <v>31020</v>
      </c>
      <c r="CJ4520" t="s">
        <v>106</v>
      </c>
      <c r="CK4520" t="s">
        <v>106</v>
      </c>
      <c r="CL4520">
        <v>10</v>
      </c>
      <c r="CM4520" t="s">
        <v>3187</v>
      </c>
      <c r="CO4520">
        <v>125282</v>
      </c>
      <c r="CQ4520">
        <v>0</v>
      </c>
      <c r="CR4520">
        <v>0</v>
      </c>
      <c r="CS4520">
        <v>0</v>
      </c>
      <c r="CY4520" t="s">
        <v>123</v>
      </c>
      <c r="CZ4520" t="s">
        <v>124</v>
      </c>
      <c r="DD4520" t="str" cm="1">
        <f t="array" ref="DD4520">TEXT(_xlfn.SEQUENCE(1, DATEDIF(AG4520, AH4520, "m") + 1, AG4520, 30), "YYYY-APMM")</f>
        <v>2014-AP05</v>
      </c>
      <c r="DN4520">
        <f t="shared" si="140"/>
        <v>400</v>
      </c>
      <c r="DO4520" t="str">
        <f t="shared" si="141"/>
        <v>LABOR- SUBCONTRACTOR</v>
      </c>
    </row>
    <row r="4521" spans="1:119" x14ac:dyDescent="0.35">
      <c r="A4521" t="s">
        <v>105</v>
      </c>
      <c r="B4521">
        <v>503806</v>
      </c>
      <c r="C4521">
        <v>6359</v>
      </c>
      <c r="D4521">
        <v>125286</v>
      </c>
      <c r="E4521">
        <v>13662</v>
      </c>
      <c r="F4521">
        <v>0</v>
      </c>
      <c r="G4521" t="s">
        <v>106</v>
      </c>
      <c r="H4521" t="s">
        <v>106</v>
      </c>
      <c r="I4521" t="s">
        <v>106</v>
      </c>
      <c r="J4521" t="s">
        <v>107</v>
      </c>
      <c r="K4521" t="s">
        <v>108</v>
      </c>
      <c r="L4521" t="s">
        <v>109</v>
      </c>
      <c r="M4521" t="s">
        <v>110</v>
      </c>
      <c r="N4521" t="s">
        <v>10084</v>
      </c>
      <c r="O4521" t="s">
        <v>3231</v>
      </c>
      <c r="P4521">
        <v>8173</v>
      </c>
      <c r="Q4521">
        <v>128</v>
      </c>
      <c r="R4521">
        <v>0</v>
      </c>
      <c r="S4521">
        <v>160</v>
      </c>
      <c r="T4521">
        <v>0</v>
      </c>
      <c r="U4521">
        <v>344</v>
      </c>
      <c r="V4521">
        <v>344</v>
      </c>
      <c r="W4521">
        <v>160</v>
      </c>
      <c r="X4521">
        <v>0</v>
      </c>
      <c r="Y4521">
        <v>0</v>
      </c>
      <c r="Z4521">
        <v>0</v>
      </c>
      <c r="AD4521" s="1">
        <v>41717.333333333336</v>
      </c>
      <c r="AE4521" s="1">
        <v>41739.708333333336</v>
      </c>
      <c r="AG4521" s="1">
        <v>41699.333333333336</v>
      </c>
      <c r="AH4521" s="1">
        <v>41721.708333333336</v>
      </c>
      <c r="AI4521" s="1">
        <v>41699.333333333336</v>
      </c>
      <c r="AJ4521" s="1">
        <v>41721.708333333336</v>
      </c>
      <c r="AK4521" s="1">
        <v>41699.333333333336</v>
      </c>
      <c r="AL4521" s="1">
        <v>41721.708333333336</v>
      </c>
      <c r="AM4521" s="1">
        <v>41717.333333333336</v>
      </c>
      <c r="AN4521" s="1">
        <v>41739.708333333336</v>
      </c>
      <c r="AP4521" t="s">
        <v>113</v>
      </c>
      <c r="AU4521" t="s">
        <v>10085</v>
      </c>
      <c r="AY4521" t="s">
        <v>106</v>
      </c>
      <c r="AZ4521">
        <v>0</v>
      </c>
      <c r="BA4521">
        <v>0</v>
      </c>
      <c r="BD4521" s="3">
        <v>41321.662499999999</v>
      </c>
      <c r="BE4521" s="3">
        <v>41321.663888888892</v>
      </c>
      <c r="BF4521" t="s">
        <v>115</v>
      </c>
      <c r="BG4521" t="s">
        <v>115</v>
      </c>
      <c r="BH4521">
        <v>8149</v>
      </c>
      <c r="BM4521">
        <v>43500</v>
      </c>
      <c r="BR4521" t="s">
        <v>3233</v>
      </c>
      <c r="BS4521" t="s">
        <v>3234</v>
      </c>
      <c r="BU4521">
        <v>1</v>
      </c>
      <c r="BV4521" t="s">
        <v>118</v>
      </c>
      <c r="BX4521" t="s">
        <v>119</v>
      </c>
      <c r="BY4521" t="s">
        <v>119</v>
      </c>
      <c r="BZ4521" t="s">
        <v>119</v>
      </c>
      <c r="CA4521">
        <v>1</v>
      </c>
      <c r="CC4521" t="s">
        <v>120</v>
      </c>
      <c r="CH4521">
        <v>540</v>
      </c>
      <c r="CI4521">
        <v>31040</v>
      </c>
      <c r="CJ4521" t="s">
        <v>106</v>
      </c>
      <c r="CK4521" t="s">
        <v>106</v>
      </c>
      <c r="CL4521">
        <v>20</v>
      </c>
      <c r="CM4521" t="s">
        <v>3235</v>
      </c>
      <c r="CO4521">
        <v>125282</v>
      </c>
      <c r="CQ4521">
        <v>0</v>
      </c>
      <c r="CR4521">
        <v>0</v>
      </c>
      <c r="CS4521">
        <v>0</v>
      </c>
      <c r="CY4521" t="s">
        <v>123</v>
      </c>
      <c r="CZ4521" t="s">
        <v>124</v>
      </c>
      <c r="DD4521" t="str" cm="1">
        <f t="array" ref="DD4521">TEXT(_xlfn.SEQUENCE(1, DATEDIF(AG4521, AH4521, "m") + 1, AG4521, 30), "YYYY-APMM")</f>
        <v>2014-AP03</v>
      </c>
      <c r="DN4521">
        <f t="shared" si="140"/>
        <v>344</v>
      </c>
      <c r="DO4521" t="str">
        <f t="shared" si="141"/>
        <v>KERBSTONE MASON SK</v>
      </c>
    </row>
    <row r="4522" spans="1:119" x14ac:dyDescent="0.35">
      <c r="A4522" t="s">
        <v>105</v>
      </c>
      <c r="B4522">
        <v>503807</v>
      </c>
      <c r="C4522">
        <v>6359</v>
      </c>
      <c r="D4522">
        <v>125286</v>
      </c>
      <c r="E4522">
        <v>13662</v>
      </c>
      <c r="F4522">
        <v>0</v>
      </c>
      <c r="G4522" t="s">
        <v>106</v>
      </c>
      <c r="H4522" t="s">
        <v>106</v>
      </c>
      <c r="I4522" t="s">
        <v>106</v>
      </c>
      <c r="J4522" t="s">
        <v>107</v>
      </c>
      <c r="K4522" t="s">
        <v>108</v>
      </c>
      <c r="L4522" t="s">
        <v>109</v>
      </c>
      <c r="M4522" t="s">
        <v>110</v>
      </c>
      <c r="N4522" t="s">
        <v>10086</v>
      </c>
      <c r="O4522" t="s">
        <v>3237</v>
      </c>
      <c r="P4522">
        <v>8170</v>
      </c>
      <c r="Q4522">
        <v>128</v>
      </c>
      <c r="R4522">
        <v>0</v>
      </c>
      <c r="S4522">
        <v>160</v>
      </c>
      <c r="T4522">
        <v>0</v>
      </c>
      <c r="U4522">
        <v>200</v>
      </c>
      <c r="V4522">
        <v>200</v>
      </c>
      <c r="W4522">
        <v>160</v>
      </c>
      <c r="X4522">
        <v>0</v>
      </c>
      <c r="Y4522">
        <v>0</v>
      </c>
      <c r="Z4522">
        <v>0</v>
      </c>
      <c r="AD4522" s="1">
        <v>41729.333333333336</v>
      </c>
      <c r="AE4522" s="1">
        <v>41751.708333333336</v>
      </c>
      <c r="AG4522" s="1">
        <v>41710.333333333336</v>
      </c>
      <c r="AH4522" s="1">
        <v>41732.708333333336</v>
      </c>
      <c r="AI4522" s="1">
        <v>41710.333333333336</v>
      </c>
      <c r="AJ4522" s="1">
        <v>41732.708333333336</v>
      </c>
      <c r="AK4522" s="1">
        <v>41710.333333333336</v>
      </c>
      <c r="AL4522" s="1">
        <v>41732.708333333336</v>
      </c>
      <c r="AM4522" s="1">
        <v>41729.333333333336</v>
      </c>
      <c r="AN4522" s="1">
        <v>41751.708333333336</v>
      </c>
      <c r="AP4522" t="s">
        <v>113</v>
      </c>
      <c r="AU4522" t="s">
        <v>10087</v>
      </c>
      <c r="AY4522" t="s">
        <v>106</v>
      </c>
      <c r="AZ4522">
        <v>0</v>
      </c>
      <c r="BA4522">
        <v>0</v>
      </c>
      <c r="BD4522" s="3">
        <v>41321.662499999999</v>
      </c>
      <c r="BE4522" s="3">
        <v>41321.663888888892</v>
      </c>
      <c r="BF4522" t="s">
        <v>115</v>
      </c>
      <c r="BG4522" t="s">
        <v>115</v>
      </c>
      <c r="BH4522">
        <v>8149</v>
      </c>
      <c r="BM4522">
        <v>43470</v>
      </c>
      <c r="BR4522" t="s">
        <v>2854</v>
      </c>
      <c r="BS4522" t="s">
        <v>2855</v>
      </c>
      <c r="BU4522">
        <v>1</v>
      </c>
      <c r="BV4522" t="s">
        <v>118</v>
      </c>
      <c r="BX4522" t="s">
        <v>119</v>
      </c>
      <c r="BY4522" t="s">
        <v>119</v>
      </c>
      <c r="BZ4522" t="s">
        <v>119</v>
      </c>
      <c r="CA4522">
        <v>1</v>
      </c>
      <c r="CC4522" t="s">
        <v>120</v>
      </c>
      <c r="CH4522">
        <v>540</v>
      </c>
      <c r="CI4522">
        <v>31040</v>
      </c>
      <c r="CJ4522" t="s">
        <v>106</v>
      </c>
      <c r="CK4522" t="s">
        <v>106</v>
      </c>
      <c r="CL4522">
        <v>20</v>
      </c>
      <c r="CM4522" t="s">
        <v>3235</v>
      </c>
      <c r="CO4522">
        <v>125282</v>
      </c>
      <c r="CQ4522">
        <v>0</v>
      </c>
      <c r="CR4522">
        <v>0</v>
      </c>
      <c r="CS4522">
        <v>0</v>
      </c>
      <c r="CY4522" t="s">
        <v>123</v>
      </c>
      <c r="CZ4522" t="s">
        <v>124</v>
      </c>
      <c r="DD4522" t="str" cm="1">
        <f t="array" ref="DD4522">TEXT(_xlfn.SEQUENCE(1, DATEDIF(AG4522, AH4522, "m") + 1, AG4522, 30), "YYYY-APMM")</f>
        <v>2014-AP03</v>
      </c>
      <c r="DN4522">
        <f t="shared" si="140"/>
        <v>200</v>
      </c>
      <c r="DO4522" t="str">
        <f t="shared" si="141"/>
        <v>TILE MASON SK</v>
      </c>
    </row>
    <row r="4523" spans="1:119" x14ac:dyDescent="0.35">
      <c r="A4523" t="s">
        <v>105</v>
      </c>
      <c r="B4523">
        <v>503808</v>
      </c>
      <c r="C4523">
        <v>6359</v>
      </c>
      <c r="D4523">
        <v>125286</v>
      </c>
      <c r="E4523">
        <v>13662</v>
      </c>
      <c r="F4523">
        <v>0</v>
      </c>
      <c r="G4523" t="s">
        <v>106</v>
      </c>
      <c r="H4523" t="s">
        <v>106</v>
      </c>
      <c r="I4523" t="s">
        <v>106</v>
      </c>
      <c r="J4523" t="s">
        <v>107</v>
      </c>
      <c r="K4523" t="s">
        <v>108</v>
      </c>
      <c r="L4523" t="s">
        <v>109</v>
      </c>
      <c r="M4523" t="s">
        <v>110</v>
      </c>
      <c r="N4523" t="s">
        <v>10088</v>
      </c>
      <c r="O4523" t="s">
        <v>3240</v>
      </c>
      <c r="P4523">
        <v>8174</v>
      </c>
      <c r="Q4523">
        <v>128</v>
      </c>
      <c r="R4523">
        <v>0</v>
      </c>
      <c r="S4523">
        <v>160</v>
      </c>
      <c r="T4523">
        <v>0</v>
      </c>
      <c r="U4523">
        <v>232</v>
      </c>
      <c r="V4523">
        <v>232</v>
      </c>
      <c r="W4523">
        <v>160</v>
      </c>
      <c r="X4523">
        <v>0</v>
      </c>
      <c r="Y4523">
        <v>0</v>
      </c>
      <c r="Z4523">
        <v>0</v>
      </c>
      <c r="AD4523" s="1">
        <v>41736.333333333336</v>
      </c>
      <c r="AE4523" s="1">
        <v>41758.708333333336</v>
      </c>
      <c r="AG4523" s="1">
        <v>41717.333333333336</v>
      </c>
      <c r="AH4523" s="1">
        <v>41739.708333333336</v>
      </c>
      <c r="AI4523" s="1">
        <v>41717.333333333336</v>
      </c>
      <c r="AJ4523" s="1">
        <v>41739.708333333336</v>
      </c>
      <c r="AK4523" s="1">
        <v>41717.333333333336</v>
      </c>
      <c r="AL4523" s="1">
        <v>41739.708333333336</v>
      </c>
      <c r="AM4523" s="1">
        <v>41736.333333333336</v>
      </c>
      <c r="AN4523" s="1">
        <v>41758.708333333336</v>
      </c>
      <c r="AP4523" t="s">
        <v>113</v>
      </c>
      <c r="AU4523" t="s">
        <v>10089</v>
      </c>
      <c r="AY4523" t="s">
        <v>106</v>
      </c>
      <c r="AZ4523">
        <v>0</v>
      </c>
      <c r="BA4523">
        <v>0</v>
      </c>
      <c r="BD4523" s="3">
        <v>41321.662499999999</v>
      </c>
      <c r="BE4523" s="3">
        <v>41321.663888888892</v>
      </c>
      <c r="BF4523" t="s">
        <v>115</v>
      </c>
      <c r="BG4523" t="s">
        <v>115</v>
      </c>
      <c r="BH4523">
        <v>8149</v>
      </c>
      <c r="BM4523">
        <v>43510</v>
      </c>
      <c r="BR4523" t="s">
        <v>3242</v>
      </c>
      <c r="BS4523" t="s">
        <v>3243</v>
      </c>
      <c r="BU4523">
        <v>1</v>
      </c>
      <c r="BV4523" t="s">
        <v>118</v>
      </c>
      <c r="BX4523" t="s">
        <v>119</v>
      </c>
      <c r="BY4523" t="s">
        <v>119</v>
      </c>
      <c r="BZ4523" t="s">
        <v>119</v>
      </c>
      <c r="CA4523">
        <v>1</v>
      </c>
      <c r="CC4523" t="s">
        <v>120</v>
      </c>
      <c r="CH4523">
        <v>540</v>
      </c>
      <c r="CI4523">
        <v>31040</v>
      </c>
      <c r="CJ4523" t="s">
        <v>106</v>
      </c>
      <c r="CK4523" t="s">
        <v>106</v>
      </c>
      <c r="CL4523">
        <v>20</v>
      </c>
      <c r="CM4523" t="s">
        <v>3235</v>
      </c>
      <c r="CO4523">
        <v>125282</v>
      </c>
      <c r="CQ4523">
        <v>0</v>
      </c>
      <c r="CR4523">
        <v>0</v>
      </c>
      <c r="CS4523">
        <v>0</v>
      </c>
      <c r="CY4523" t="s">
        <v>123</v>
      </c>
      <c r="CZ4523" t="s">
        <v>124</v>
      </c>
      <c r="DD4523" t="str" cm="1">
        <f t="array" ref="DD4523">TEXT(_xlfn.SEQUENCE(1, DATEDIF(AG4523, AH4523, "m") + 1, AG4523, 30), "YYYY-APMM")</f>
        <v>2014-AP03</v>
      </c>
      <c r="DN4523">
        <f t="shared" si="140"/>
        <v>232</v>
      </c>
      <c r="DO4523" t="str">
        <f t="shared" si="141"/>
        <v>INTERLOCK MASON SK</v>
      </c>
    </row>
    <row r="4524" spans="1:119" x14ac:dyDescent="0.35">
      <c r="A4524" t="s">
        <v>105</v>
      </c>
      <c r="B4524">
        <v>503809</v>
      </c>
      <c r="C4524">
        <v>6359</v>
      </c>
      <c r="D4524">
        <v>125289</v>
      </c>
      <c r="E4524">
        <v>13662</v>
      </c>
      <c r="F4524">
        <v>0</v>
      </c>
      <c r="G4524" t="s">
        <v>106</v>
      </c>
      <c r="H4524" t="s">
        <v>106</v>
      </c>
      <c r="I4524" t="s">
        <v>106</v>
      </c>
      <c r="J4524" t="s">
        <v>107</v>
      </c>
      <c r="K4524" t="s">
        <v>108</v>
      </c>
      <c r="L4524" t="s">
        <v>109</v>
      </c>
      <c r="M4524" t="s">
        <v>110</v>
      </c>
      <c r="N4524" t="s">
        <v>10090</v>
      </c>
      <c r="O4524" t="s">
        <v>3008</v>
      </c>
      <c r="P4524">
        <v>8178</v>
      </c>
      <c r="Q4524">
        <v>360</v>
      </c>
      <c r="R4524">
        <v>216</v>
      </c>
      <c r="S4524">
        <v>200</v>
      </c>
      <c r="T4524">
        <v>0</v>
      </c>
      <c r="U4524">
        <v>296</v>
      </c>
      <c r="V4524">
        <v>296</v>
      </c>
      <c r="W4524">
        <v>200</v>
      </c>
      <c r="X4524">
        <v>0</v>
      </c>
      <c r="Y4524">
        <v>0</v>
      </c>
      <c r="Z4524">
        <v>0</v>
      </c>
      <c r="AD4524" s="1">
        <v>41667.333333333336</v>
      </c>
      <c r="AE4524" s="1">
        <v>41696.708333333336</v>
      </c>
      <c r="AG4524" s="1">
        <v>41613.333333333336</v>
      </c>
      <c r="AH4524" s="1">
        <v>41643.708333333336</v>
      </c>
      <c r="AI4524" s="1">
        <v>41613.333333333336</v>
      </c>
      <c r="AJ4524" s="1">
        <v>41643.708333333336</v>
      </c>
      <c r="AK4524" s="1">
        <v>41613.333333333336</v>
      </c>
      <c r="AL4524" s="1">
        <v>41643.708333333336</v>
      </c>
      <c r="AM4524" s="1">
        <v>41667.333333333336</v>
      </c>
      <c r="AN4524" s="1">
        <v>41696.708333333336</v>
      </c>
      <c r="AP4524" t="s">
        <v>113</v>
      </c>
      <c r="AU4524" t="s">
        <v>10091</v>
      </c>
      <c r="AY4524" t="s">
        <v>106</v>
      </c>
      <c r="AZ4524">
        <v>0</v>
      </c>
      <c r="BA4524">
        <v>0</v>
      </c>
      <c r="BD4524" s="3">
        <v>41321.662499999999</v>
      </c>
      <c r="BE4524" s="3">
        <v>41321.663888888892</v>
      </c>
      <c r="BF4524" t="s">
        <v>115</v>
      </c>
      <c r="BG4524" t="s">
        <v>115</v>
      </c>
      <c r="BH4524">
        <v>8149</v>
      </c>
      <c r="BM4524">
        <v>43550</v>
      </c>
      <c r="BR4524" t="s">
        <v>116</v>
      </c>
      <c r="BS4524" t="s">
        <v>117</v>
      </c>
      <c r="BU4524">
        <v>1</v>
      </c>
      <c r="BV4524" t="s">
        <v>118</v>
      </c>
      <c r="BX4524" t="s">
        <v>119</v>
      </c>
      <c r="BY4524" t="s">
        <v>119</v>
      </c>
      <c r="BZ4524" t="s">
        <v>119</v>
      </c>
      <c r="CA4524">
        <v>1</v>
      </c>
      <c r="CC4524" t="s">
        <v>120</v>
      </c>
      <c r="CH4524">
        <v>540</v>
      </c>
      <c r="CI4524">
        <v>30890</v>
      </c>
      <c r="CJ4524" t="s">
        <v>106</v>
      </c>
      <c r="CK4524" t="s">
        <v>106</v>
      </c>
      <c r="CL4524">
        <v>10</v>
      </c>
      <c r="CM4524" t="s">
        <v>2889</v>
      </c>
      <c r="CO4524">
        <v>125288</v>
      </c>
      <c r="CQ4524">
        <v>0</v>
      </c>
      <c r="CR4524">
        <v>0</v>
      </c>
      <c r="CS4524">
        <v>0</v>
      </c>
      <c r="CY4524" t="s">
        <v>123</v>
      </c>
      <c r="CZ4524" t="s">
        <v>124</v>
      </c>
      <c r="DD4524" t="str" cm="1">
        <f t="array" ref="DD4524">TEXT(_xlfn.SEQUENCE(1, DATEDIF(AG4524, AH4524, "m") + 1, AG4524, 30), "YYYY-APMM")</f>
        <v>2013-AP12</v>
      </c>
      <c r="DN4524">
        <f t="shared" si="140"/>
        <v>296</v>
      </c>
      <c r="DO4524" t="str">
        <f t="shared" si="141"/>
        <v>LABOR- SUBCONTRACTOR</v>
      </c>
    </row>
    <row r="4525" spans="1:119" x14ac:dyDescent="0.35">
      <c r="A4525" t="s">
        <v>105</v>
      </c>
      <c r="B4525">
        <v>503810</v>
      </c>
      <c r="C4525">
        <v>6359</v>
      </c>
      <c r="D4525">
        <v>125289</v>
      </c>
      <c r="E4525">
        <v>13662</v>
      </c>
      <c r="F4525">
        <v>0</v>
      </c>
      <c r="G4525" t="s">
        <v>106</v>
      </c>
      <c r="H4525" t="s">
        <v>106</v>
      </c>
      <c r="I4525" t="s">
        <v>106</v>
      </c>
      <c r="J4525" t="s">
        <v>107</v>
      </c>
      <c r="K4525" t="s">
        <v>108</v>
      </c>
      <c r="L4525" t="s">
        <v>109</v>
      </c>
      <c r="M4525" t="s">
        <v>110</v>
      </c>
      <c r="N4525" t="s">
        <v>10092</v>
      </c>
      <c r="O4525" t="s">
        <v>3011</v>
      </c>
      <c r="P4525">
        <v>8178</v>
      </c>
      <c r="Q4525">
        <v>144</v>
      </c>
      <c r="R4525">
        <v>0</v>
      </c>
      <c r="S4525">
        <v>160</v>
      </c>
      <c r="T4525">
        <v>0</v>
      </c>
      <c r="U4525">
        <v>227.2</v>
      </c>
      <c r="V4525">
        <v>227.2</v>
      </c>
      <c r="W4525">
        <v>160</v>
      </c>
      <c r="X4525">
        <v>0</v>
      </c>
      <c r="Y4525">
        <v>0</v>
      </c>
      <c r="Z4525">
        <v>0</v>
      </c>
      <c r="AD4525" s="1">
        <v>41706.333333333336</v>
      </c>
      <c r="AE4525" s="1">
        <v>41728.708333333336</v>
      </c>
      <c r="AG4525" s="1">
        <v>41685.333333333336</v>
      </c>
      <c r="AH4525" s="1">
        <v>41707.708333333336</v>
      </c>
      <c r="AI4525" s="1">
        <v>41685.333333333336</v>
      </c>
      <c r="AJ4525" s="1">
        <v>41707.708333333336</v>
      </c>
      <c r="AK4525" s="1">
        <v>41685.333333333336</v>
      </c>
      <c r="AL4525" s="1">
        <v>41707.708333333336</v>
      </c>
      <c r="AM4525" s="1">
        <v>41706.333333333336</v>
      </c>
      <c r="AN4525" s="1">
        <v>41728.708333333336</v>
      </c>
      <c r="AP4525" t="s">
        <v>113</v>
      </c>
      <c r="AU4525" t="s">
        <v>10093</v>
      </c>
      <c r="AY4525" t="s">
        <v>106</v>
      </c>
      <c r="AZ4525">
        <v>0</v>
      </c>
      <c r="BA4525">
        <v>0</v>
      </c>
      <c r="BD4525" s="3">
        <v>41321.662499999999</v>
      </c>
      <c r="BE4525" s="3">
        <v>41321.663888888892</v>
      </c>
      <c r="BF4525" t="s">
        <v>115</v>
      </c>
      <c r="BG4525" t="s">
        <v>115</v>
      </c>
      <c r="BH4525">
        <v>8149</v>
      </c>
      <c r="BM4525">
        <v>43550</v>
      </c>
      <c r="BR4525" t="s">
        <v>116</v>
      </c>
      <c r="BS4525" t="s">
        <v>117</v>
      </c>
      <c r="BU4525">
        <v>1</v>
      </c>
      <c r="BV4525" t="s">
        <v>118</v>
      </c>
      <c r="BX4525" t="s">
        <v>119</v>
      </c>
      <c r="BY4525" t="s">
        <v>119</v>
      </c>
      <c r="BZ4525" t="s">
        <v>119</v>
      </c>
      <c r="CA4525">
        <v>1</v>
      </c>
      <c r="CC4525" t="s">
        <v>120</v>
      </c>
      <c r="CH4525">
        <v>540</v>
      </c>
      <c r="CI4525">
        <v>30890</v>
      </c>
      <c r="CJ4525" t="s">
        <v>106</v>
      </c>
      <c r="CK4525" t="s">
        <v>106</v>
      </c>
      <c r="CL4525">
        <v>10</v>
      </c>
      <c r="CM4525" t="s">
        <v>2889</v>
      </c>
      <c r="CO4525">
        <v>125288</v>
      </c>
      <c r="CQ4525">
        <v>0</v>
      </c>
      <c r="CR4525">
        <v>0</v>
      </c>
      <c r="CS4525">
        <v>0</v>
      </c>
      <c r="CY4525" t="s">
        <v>123</v>
      </c>
      <c r="CZ4525" t="s">
        <v>124</v>
      </c>
      <c r="DD4525" t="str" cm="1">
        <f t="array" ref="DD4525">TEXT(_xlfn.SEQUENCE(1, DATEDIF(AG4525, AH4525, "m") + 1, AG4525, 30), "YYYY-APMM")</f>
        <v>2014-AP02</v>
      </c>
      <c r="DN4525">
        <f t="shared" si="140"/>
        <v>227.2</v>
      </c>
      <c r="DO4525" t="str">
        <f t="shared" si="141"/>
        <v>LABOR- SUBCONTRACTOR</v>
      </c>
    </row>
    <row r="4526" spans="1:119" x14ac:dyDescent="0.35">
      <c r="A4526" t="s">
        <v>105</v>
      </c>
      <c r="B4526">
        <v>503811</v>
      </c>
      <c r="C4526">
        <v>6359</v>
      </c>
      <c r="D4526">
        <v>125289</v>
      </c>
      <c r="E4526">
        <v>13662</v>
      </c>
      <c r="F4526">
        <v>0</v>
      </c>
      <c r="G4526" t="s">
        <v>106</v>
      </c>
      <c r="H4526" t="s">
        <v>106</v>
      </c>
      <c r="I4526" t="s">
        <v>106</v>
      </c>
      <c r="J4526" t="s">
        <v>107</v>
      </c>
      <c r="K4526" t="s">
        <v>108</v>
      </c>
      <c r="L4526" t="s">
        <v>109</v>
      </c>
      <c r="M4526" t="s">
        <v>110</v>
      </c>
      <c r="N4526" t="s">
        <v>10094</v>
      </c>
      <c r="O4526" t="s">
        <v>3014</v>
      </c>
      <c r="P4526">
        <v>8178</v>
      </c>
      <c r="Q4526">
        <v>200</v>
      </c>
      <c r="R4526">
        <v>0</v>
      </c>
      <c r="S4526">
        <v>200</v>
      </c>
      <c r="T4526">
        <v>0</v>
      </c>
      <c r="U4526">
        <v>1651.2</v>
      </c>
      <c r="V4526">
        <v>1651.2</v>
      </c>
      <c r="W4526">
        <v>200</v>
      </c>
      <c r="X4526">
        <v>0</v>
      </c>
      <c r="Y4526">
        <v>0</v>
      </c>
      <c r="Z4526">
        <v>0</v>
      </c>
      <c r="AD4526" s="1">
        <v>41725.333333333336</v>
      </c>
      <c r="AE4526" s="1">
        <v>41753.708333333336</v>
      </c>
      <c r="AG4526" s="1">
        <v>41696.333333333336</v>
      </c>
      <c r="AH4526" s="1">
        <v>41724.708333333336</v>
      </c>
      <c r="AI4526" s="1">
        <v>41696.333333333336</v>
      </c>
      <c r="AJ4526" s="1">
        <v>41724.708333333336</v>
      </c>
      <c r="AK4526" s="1">
        <v>41696.333333333336</v>
      </c>
      <c r="AL4526" s="1">
        <v>41724.708333333336</v>
      </c>
      <c r="AM4526" s="1">
        <v>41725.333333333336</v>
      </c>
      <c r="AN4526" s="1">
        <v>41753.708333333336</v>
      </c>
      <c r="AP4526" t="s">
        <v>113</v>
      </c>
      <c r="AU4526" t="s">
        <v>10095</v>
      </c>
      <c r="AY4526" t="s">
        <v>106</v>
      </c>
      <c r="AZ4526">
        <v>0</v>
      </c>
      <c r="BA4526">
        <v>0</v>
      </c>
      <c r="BD4526" s="3">
        <v>41321.662499999999</v>
      </c>
      <c r="BE4526" s="3">
        <v>41321.663888888892</v>
      </c>
      <c r="BF4526" t="s">
        <v>115</v>
      </c>
      <c r="BG4526" t="s">
        <v>115</v>
      </c>
      <c r="BH4526">
        <v>8149</v>
      </c>
      <c r="BM4526">
        <v>43550</v>
      </c>
      <c r="BR4526" t="s">
        <v>116</v>
      </c>
      <c r="BS4526" t="s">
        <v>117</v>
      </c>
      <c r="BU4526">
        <v>1</v>
      </c>
      <c r="BV4526" t="s">
        <v>118</v>
      </c>
      <c r="BX4526" t="s">
        <v>119</v>
      </c>
      <c r="BY4526" t="s">
        <v>119</v>
      </c>
      <c r="BZ4526" t="s">
        <v>119</v>
      </c>
      <c r="CA4526">
        <v>1</v>
      </c>
      <c r="CC4526" t="s">
        <v>120</v>
      </c>
      <c r="CH4526">
        <v>540</v>
      </c>
      <c r="CI4526">
        <v>30890</v>
      </c>
      <c r="CJ4526" t="s">
        <v>106</v>
      </c>
      <c r="CK4526" t="s">
        <v>106</v>
      </c>
      <c r="CL4526">
        <v>10</v>
      </c>
      <c r="CM4526" t="s">
        <v>2889</v>
      </c>
      <c r="CO4526">
        <v>125288</v>
      </c>
      <c r="CQ4526">
        <v>0</v>
      </c>
      <c r="CR4526">
        <v>0</v>
      </c>
      <c r="CS4526">
        <v>0</v>
      </c>
      <c r="CY4526" t="s">
        <v>123</v>
      </c>
      <c r="CZ4526" t="s">
        <v>124</v>
      </c>
      <c r="DD4526" t="str" cm="1">
        <f t="array" ref="DD4526:DE4526">TEXT(_xlfn.SEQUENCE(1, DATEDIF(AG4526, AH4526, "m") + 1, AG4526, 30), "YYYY-APMM")</f>
        <v>2014-AP02</v>
      </c>
      <c r="DE4526" t="str">
        <v>2014-AP03</v>
      </c>
      <c r="DN4526">
        <f t="shared" si="140"/>
        <v>825.6</v>
      </c>
      <c r="DO4526" t="str">
        <f t="shared" si="141"/>
        <v>LABOR- SUBCONTRACTOR</v>
      </c>
    </row>
    <row r="4527" spans="1:119" x14ac:dyDescent="0.35">
      <c r="A4527" t="s">
        <v>105</v>
      </c>
      <c r="B4527">
        <v>503812</v>
      </c>
      <c r="C4527">
        <v>6359</v>
      </c>
      <c r="D4527">
        <v>125289</v>
      </c>
      <c r="E4527">
        <v>13662</v>
      </c>
      <c r="F4527">
        <v>0</v>
      </c>
      <c r="G4527" t="s">
        <v>106</v>
      </c>
      <c r="H4527" t="s">
        <v>106</v>
      </c>
      <c r="I4527" t="s">
        <v>106</v>
      </c>
      <c r="J4527" t="s">
        <v>107</v>
      </c>
      <c r="K4527" t="s">
        <v>108</v>
      </c>
      <c r="L4527" t="s">
        <v>109</v>
      </c>
      <c r="M4527" t="s">
        <v>110</v>
      </c>
      <c r="N4527" t="s">
        <v>10096</v>
      </c>
      <c r="O4527" t="s">
        <v>3017</v>
      </c>
      <c r="P4527">
        <v>8178</v>
      </c>
      <c r="Q4527">
        <v>240</v>
      </c>
      <c r="R4527">
        <v>0</v>
      </c>
      <c r="S4527">
        <v>200</v>
      </c>
      <c r="T4527">
        <v>0</v>
      </c>
      <c r="U4527">
        <v>1075.2</v>
      </c>
      <c r="V4527">
        <v>1075.2</v>
      </c>
      <c r="W4527">
        <v>200</v>
      </c>
      <c r="X4527">
        <v>0</v>
      </c>
      <c r="Y4527">
        <v>0</v>
      </c>
      <c r="Z4527">
        <v>0</v>
      </c>
      <c r="AD4527" s="1">
        <v>41714.333333333336</v>
      </c>
      <c r="AE4527" s="1">
        <v>41742.708333333336</v>
      </c>
      <c r="AG4527" s="1">
        <v>41678.333333333336</v>
      </c>
      <c r="AH4527" s="1">
        <v>41707.708333333336</v>
      </c>
      <c r="AI4527" s="1">
        <v>41678.333333333336</v>
      </c>
      <c r="AJ4527" s="1">
        <v>41707.708333333336</v>
      </c>
      <c r="AK4527" s="1">
        <v>41678.333333333336</v>
      </c>
      <c r="AL4527" s="1">
        <v>41707.708333333336</v>
      </c>
      <c r="AM4527" s="1">
        <v>41714.333333333336</v>
      </c>
      <c r="AN4527" s="1">
        <v>41742.708333333336</v>
      </c>
      <c r="AP4527" t="s">
        <v>113</v>
      </c>
      <c r="AU4527" t="s">
        <v>10097</v>
      </c>
      <c r="AY4527" t="s">
        <v>106</v>
      </c>
      <c r="AZ4527">
        <v>0</v>
      </c>
      <c r="BA4527">
        <v>0</v>
      </c>
      <c r="BD4527" s="3">
        <v>41321.662499999999</v>
      </c>
      <c r="BE4527" s="3">
        <v>41321.663888888892</v>
      </c>
      <c r="BF4527" t="s">
        <v>115</v>
      </c>
      <c r="BG4527" t="s">
        <v>115</v>
      </c>
      <c r="BH4527">
        <v>8149</v>
      </c>
      <c r="BM4527">
        <v>43550</v>
      </c>
      <c r="BR4527" t="s">
        <v>116</v>
      </c>
      <c r="BS4527" t="s">
        <v>117</v>
      </c>
      <c r="BU4527">
        <v>1</v>
      </c>
      <c r="BV4527" t="s">
        <v>118</v>
      </c>
      <c r="BX4527" t="s">
        <v>119</v>
      </c>
      <c r="BY4527" t="s">
        <v>119</v>
      </c>
      <c r="BZ4527" t="s">
        <v>119</v>
      </c>
      <c r="CA4527">
        <v>1</v>
      </c>
      <c r="CC4527" t="s">
        <v>120</v>
      </c>
      <c r="CH4527">
        <v>540</v>
      </c>
      <c r="CI4527">
        <v>30890</v>
      </c>
      <c r="CJ4527" t="s">
        <v>106</v>
      </c>
      <c r="CK4527" t="s">
        <v>106</v>
      </c>
      <c r="CL4527">
        <v>10</v>
      </c>
      <c r="CM4527" t="s">
        <v>2889</v>
      </c>
      <c r="CO4527">
        <v>125288</v>
      </c>
      <c r="CQ4527">
        <v>0</v>
      </c>
      <c r="CR4527">
        <v>0</v>
      </c>
      <c r="CS4527">
        <v>0</v>
      </c>
      <c r="CY4527" t="s">
        <v>123</v>
      </c>
      <c r="CZ4527" t="s">
        <v>124</v>
      </c>
      <c r="DD4527" t="str" cm="1">
        <f t="array" ref="DD4527:DE4527">TEXT(_xlfn.SEQUENCE(1, DATEDIF(AG4527, AH4527, "m") + 1, AG4527, 30), "YYYY-APMM")</f>
        <v>2014-AP02</v>
      </c>
      <c r="DE4527" t="str">
        <v>2014-AP03</v>
      </c>
      <c r="DN4527">
        <f t="shared" si="140"/>
        <v>537.6</v>
      </c>
      <c r="DO4527" t="str">
        <f t="shared" si="141"/>
        <v>LABOR- SUBCONTRACTOR</v>
      </c>
    </row>
    <row r="4528" spans="1:119" x14ac:dyDescent="0.35">
      <c r="A4528" t="s">
        <v>105</v>
      </c>
      <c r="B4528">
        <v>503813</v>
      </c>
      <c r="C4528">
        <v>6359</v>
      </c>
      <c r="D4528">
        <v>125289</v>
      </c>
      <c r="E4528">
        <v>13662</v>
      </c>
      <c r="F4528">
        <v>0</v>
      </c>
      <c r="G4528" t="s">
        <v>106</v>
      </c>
      <c r="H4528" t="s">
        <v>106</v>
      </c>
      <c r="I4528" t="s">
        <v>106</v>
      </c>
      <c r="J4528" t="s">
        <v>107</v>
      </c>
      <c r="K4528" t="s">
        <v>108</v>
      </c>
      <c r="L4528" t="s">
        <v>109</v>
      </c>
      <c r="M4528" t="s">
        <v>110</v>
      </c>
      <c r="N4528" t="s">
        <v>10098</v>
      </c>
      <c r="O4528" t="s">
        <v>3020</v>
      </c>
      <c r="P4528">
        <v>8178</v>
      </c>
      <c r="Q4528">
        <v>144</v>
      </c>
      <c r="R4528">
        <v>40</v>
      </c>
      <c r="S4528">
        <v>160</v>
      </c>
      <c r="T4528">
        <v>0</v>
      </c>
      <c r="U4528">
        <v>520</v>
      </c>
      <c r="V4528">
        <v>520</v>
      </c>
      <c r="W4528">
        <v>160</v>
      </c>
      <c r="X4528">
        <v>0</v>
      </c>
      <c r="Y4528">
        <v>0</v>
      </c>
      <c r="Z4528">
        <v>0</v>
      </c>
      <c r="AD4528" s="1">
        <v>41717.333333333336</v>
      </c>
      <c r="AE4528" s="1">
        <v>41739.708333333336</v>
      </c>
      <c r="AG4528" s="1">
        <v>41696.333333333336</v>
      </c>
      <c r="AH4528" s="1">
        <v>41718.708333333336</v>
      </c>
      <c r="AI4528" s="1">
        <v>41696.333333333336</v>
      </c>
      <c r="AJ4528" s="1">
        <v>41718.708333333336</v>
      </c>
      <c r="AK4528" s="1">
        <v>41696.333333333336</v>
      </c>
      <c r="AL4528" s="1">
        <v>41718.708333333336</v>
      </c>
      <c r="AM4528" s="1">
        <v>41717.333333333336</v>
      </c>
      <c r="AN4528" s="1">
        <v>41739.708333333336</v>
      </c>
      <c r="AP4528" t="s">
        <v>113</v>
      </c>
      <c r="AU4528" t="s">
        <v>10099</v>
      </c>
      <c r="AY4528" t="s">
        <v>106</v>
      </c>
      <c r="AZ4528">
        <v>0</v>
      </c>
      <c r="BA4528">
        <v>0</v>
      </c>
      <c r="BD4528" s="3">
        <v>41321.662499999999</v>
      </c>
      <c r="BE4528" s="3">
        <v>41321.663888888892</v>
      </c>
      <c r="BF4528" t="s">
        <v>115</v>
      </c>
      <c r="BG4528" t="s">
        <v>115</v>
      </c>
      <c r="BH4528">
        <v>8149</v>
      </c>
      <c r="BM4528">
        <v>43550</v>
      </c>
      <c r="BR4528" t="s">
        <v>116</v>
      </c>
      <c r="BS4528" t="s">
        <v>117</v>
      </c>
      <c r="BU4528">
        <v>1</v>
      </c>
      <c r="BV4528" t="s">
        <v>118</v>
      </c>
      <c r="BX4528" t="s">
        <v>119</v>
      </c>
      <c r="BY4528" t="s">
        <v>119</v>
      </c>
      <c r="BZ4528" t="s">
        <v>119</v>
      </c>
      <c r="CA4528">
        <v>1</v>
      </c>
      <c r="CC4528" t="s">
        <v>120</v>
      </c>
      <c r="CH4528">
        <v>540</v>
      </c>
      <c r="CI4528">
        <v>30890</v>
      </c>
      <c r="CJ4528" t="s">
        <v>106</v>
      </c>
      <c r="CK4528" t="s">
        <v>106</v>
      </c>
      <c r="CL4528">
        <v>10</v>
      </c>
      <c r="CM4528" t="s">
        <v>2889</v>
      </c>
      <c r="CO4528">
        <v>125288</v>
      </c>
      <c r="CQ4528">
        <v>0</v>
      </c>
      <c r="CR4528">
        <v>0</v>
      </c>
      <c r="CS4528">
        <v>0</v>
      </c>
      <c r="CY4528" t="s">
        <v>123</v>
      </c>
      <c r="CZ4528" t="s">
        <v>124</v>
      </c>
      <c r="DD4528" t="str" cm="1">
        <f t="array" ref="DD4528">TEXT(_xlfn.SEQUENCE(1, DATEDIF(AG4528, AH4528, "m") + 1, AG4528, 30), "YYYY-APMM")</f>
        <v>2014-AP02</v>
      </c>
      <c r="DN4528">
        <f t="shared" si="140"/>
        <v>520</v>
      </c>
      <c r="DO4528" t="str">
        <f t="shared" si="141"/>
        <v>LABOR- SUBCONTRACTOR</v>
      </c>
    </row>
    <row r="4529" spans="1:119" x14ac:dyDescent="0.35">
      <c r="A4529" t="s">
        <v>105</v>
      </c>
      <c r="B4529">
        <v>503814</v>
      </c>
      <c r="C4529">
        <v>6359</v>
      </c>
      <c r="D4529">
        <v>125289</v>
      </c>
      <c r="E4529">
        <v>13662</v>
      </c>
      <c r="F4529">
        <v>0</v>
      </c>
      <c r="G4529" t="s">
        <v>106</v>
      </c>
      <c r="H4529" t="s">
        <v>106</v>
      </c>
      <c r="I4529" t="s">
        <v>106</v>
      </c>
      <c r="J4529" t="s">
        <v>107</v>
      </c>
      <c r="K4529" t="s">
        <v>108</v>
      </c>
      <c r="L4529" t="s">
        <v>109</v>
      </c>
      <c r="M4529" t="s">
        <v>110</v>
      </c>
      <c r="N4529" t="s">
        <v>10100</v>
      </c>
      <c r="O4529" t="s">
        <v>3002</v>
      </c>
      <c r="P4529">
        <v>8178</v>
      </c>
      <c r="Q4529">
        <v>216</v>
      </c>
      <c r="R4529">
        <v>0</v>
      </c>
      <c r="S4529">
        <v>200</v>
      </c>
      <c r="T4529">
        <v>0</v>
      </c>
      <c r="U4529">
        <v>1222.4000000000001</v>
      </c>
      <c r="V4529">
        <v>1222.4000000000001</v>
      </c>
      <c r="W4529">
        <v>200</v>
      </c>
      <c r="X4529">
        <v>0</v>
      </c>
      <c r="Y4529">
        <v>0</v>
      </c>
      <c r="Z4529">
        <v>0</v>
      </c>
      <c r="AD4529" s="1">
        <v>41625.333333333336</v>
      </c>
      <c r="AE4529" s="1">
        <v>41654.708333333336</v>
      </c>
      <c r="AG4529" s="1">
        <v>41594.333333333336</v>
      </c>
      <c r="AH4529" s="1">
        <v>41622.708333333336</v>
      </c>
      <c r="AI4529" s="1">
        <v>41594.333333333336</v>
      </c>
      <c r="AJ4529" s="1">
        <v>41622.708333333336</v>
      </c>
      <c r="AK4529" s="1">
        <v>41594.333333333336</v>
      </c>
      <c r="AL4529" s="1">
        <v>41622.708333333336</v>
      </c>
      <c r="AM4529" s="1">
        <v>41625.333333333336</v>
      </c>
      <c r="AN4529" s="1">
        <v>41654.708333333336</v>
      </c>
      <c r="AP4529" t="s">
        <v>113</v>
      </c>
      <c r="AU4529" t="s">
        <v>10101</v>
      </c>
      <c r="AY4529" t="s">
        <v>106</v>
      </c>
      <c r="AZ4529">
        <v>0</v>
      </c>
      <c r="BA4529">
        <v>0</v>
      </c>
      <c r="BD4529" s="3">
        <v>41321.662499999999</v>
      </c>
      <c r="BE4529" s="3">
        <v>41321.663888888892</v>
      </c>
      <c r="BF4529" t="s">
        <v>115</v>
      </c>
      <c r="BG4529" t="s">
        <v>115</v>
      </c>
      <c r="BH4529">
        <v>8149</v>
      </c>
      <c r="BM4529">
        <v>43550</v>
      </c>
      <c r="BR4529" t="s">
        <v>116</v>
      </c>
      <c r="BS4529" t="s">
        <v>117</v>
      </c>
      <c r="BU4529">
        <v>1</v>
      </c>
      <c r="BV4529" t="s">
        <v>118</v>
      </c>
      <c r="BX4529" t="s">
        <v>119</v>
      </c>
      <c r="BY4529" t="s">
        <v>119</v>
      </c>
      <c r="BZ4529" t="s">
        <v>119</v>
      </c>
      <c r="CA4529">
        <v>1</v>
      </c>
      <c r="CC4529" t="s">
        <v>120</v>
      </c>
      <c r="CH4529">
        <v>540</v>
      </c>
      <c r="CI4529">
        <v>30890</v>
      </c>
      <c r="CJ4529" t="s">
        <v>106</v>
      </c>
      <c r="CK4529" t="s">
        <v>106</v>
      </c>
      <c r="CL4529">
        <v>10</v>
      </c>
      <c r="CM4529" t="s">
        <v>2889</v>
      </c>
      <c r="CO4529">
        <v>125288</v>
      </c>
      <c r="CQ4529">
        <v>0</v>
      </c>
      <c r="CR4529">
        <v>0</v>
      </c>
      <c r="CS4529">
        <v>0</v>
      </c>
      <c r="CY4529" t="s">
        <v>123</v>
      </c>
      <c r="CZ4529" t="s">
        <v>124</v>
      </c>
      <c r="DD4529" t="str" cm="1">
        <f t="array" ref="DD4529">TEXT(_xlfn.SEQUENCE(1, DATEDIF(AG4529, AH4529, "m") + 1, AG4529, 30), "YYYY-APMM")</f>
        <v>2013-AP11</v>
      </c>
      <c r="DN4529">
        <f t="shared" si="140"/>
        <v>1222.4000000000001</v>
      </c>
      <c r="DO4529" t="str">
        <f t="shared" si="141"/>
        <v>LABOR- SUBCONTRACTOR</v>
      </c>
    </row>
    <row r="4530" spans="1:119" x14ac:dyDescent="0.35">
      <c r="A4530" t="s">
        <v>105</v>
      </c>
      <c r="B4530">
        <v>503815</v>
      </c>
      <c r="C4530">
        <v>6359</v>
      </c>
      <c r="D4530">
        <v>125289</v>
      </c>
      <c r="E4530">
        <v>13662</v>
      </c>
      <c r="F4530">
        <v>0</v>
      </c>
      <c r="G4530" t="s">
        <v>106</v>
      </c>
      <c r="H4530" t="s">
        <v>106</v>
      </c>
      <c r="I4530" t="s">
        <v>106</v>
      </c>
      <c r="J4530" t="s">
        <v>107</v>
      </c>
      <c r="K4530" t="s">
        <v>108</v>
      </c>
      <c r="L4530" t="s">
        <v>109</v>
      </c>
      <c r="M4530" t="s">
        <v>110</v>
      </c>
      <c r="N4530" t="s">
        <v>10102</v>
      </c>
      <c r="O4530" t="s">
        <v>3005</v>
      </c>
      <c r="P4530">
        <v>8178</v>
      </c>
      <c r="Q4530">
        <v>360</v>
      </c>
      <c r="R4530">
        <v>0</v>
      </c>
      <c r="S4530">
        <v>160</v>
      </c>
      <c r="T4530">
        <v>0</v>
      </c>
      <c r="U4530">
        <v>1318.4</v>
      </c>
      <c r="V4530">
        <v>1318.4</v>
      </c>
      <c r="W4530">
        <v>160</v>
      </c>
      <c r="X4530">
        <v>0</v>
      </c>
      <c r="Y4530">
        <v>0</v>
      </c>
      <c r="Z4530">
        <v>0</v>
      </c>
      <c r="AD4530" s="1">
        <v>41659.333333333336</v>
      </c>
      <c r="AE4530" s="1">
        <v>41682.708333333336</v>
      </c>
      <c r="AG4530" s="1">
        <v>41605.333333333336</v>
      </c>
      <c r="AH4530" s="1">
        <v>41629.708333333336</v>
      </c>
      <c r="AI4530" s="1">
        <v>41605.333333333336</v>
      </c>
      <c r="AJ4530" s="1">
        <v>41629.708333333336</v>
      </c>
      <c r="AK4530" s="1">
        <v>41605.333333333336</v>
      </c>
      <c r="AL4530" s="1">
        <v>41629.708333333336</v>
      </c>
      <c r="AM4530" s="1">
        <v>41659.333333333336</v>
      </c>
      <c r="AN4530" s="1">
        <v>41682.708333333336</v>
      </c>
      <c r="AP4530" t="s">
        <v>113</v>
      </c>
      <c r="AU4530" t="s">
        <v>10103</v>
      </c>
      <c r="AY4530" t="s">
        <v>106</v>
      </c>
      <c r="AZ4530">
        <v>0</v>
      </c>
      <c r="BA4530">
        <v>0</v>
      </c>
      <c r="BD4530" s="3">
        <v>41321.662499999999</v>
      </c>
      <c r="BE4530" s="3">
        <v>41321.663888888892</v>
      </c>
      <c r="BF4530" t="s">
        <v>115</v>
      </c>
      <c r="BG4530" t="s">
        <v>115</v>
      </c>
      <c r="BH4530">
        <v>8149</v>
      </c>
      <c r="BM4530">
        <v>43550</v>
      </c>
      <c r="BR4530" t="s">
        <v>116</v>
      </c>
      <c r="BS4530" t="s">
        <v>117</v>
      </c>
      <c r="BU4530">
        <v>1</v>
      </c>
      <c r="BV4530" t="s">
        <v>118</v>
      </c>
      <c r="BX4530" t="s">
        <v>119</v>
      </c>
      <c r="BY4530" t="s">
        <v>119</v>
      </c>
      <c r="BZ4530" t="s">
        <v>119</v>
      </c>
      <c r="CA4530">
        <v>1</v>
      </c>
      <c r="CC4530" t="s">
        <v>120</v>
      </c>
      <c r="CH4530">
        <v>540</v>
      </c>
      <c r="CI4530">
        <v>30890</v>
      </c>
      <c r="CJ4530" t="s">
        <v>106</v>
      </c>
      <c r="CK4530" t="s">
        <v>106</v>
      </c>
      <c r="CL4530">
        <v>10</v>
      </c>
      <c r="CM4530" t="s">
        <v>2889</v>
      </c>
      <c r="CO4530">
        <v>125288</v>
      </c>
      <c r="CQ4530">
        <v>0</v>
      </c>
      <c r="CR4530">
        <v>0</v>
      </c>
      <c r="CS4530">
        <v>0</v>
      </c>
      <c r="CY4530" t="s">
        <v>123</v>
      </c>
      <c r="CZ4530" t="s">
        <v>124</v>
      </c>
      <c r="DD4530" t="str" cm="1">
        <f t="array" ref="DD4530">TEXT(_xlfn.SEQUENCE(1, DATEDIF(AG4530, AH4530, "m") + 1, AG4530, 30), "YYYY-APMM")</f>
        <v>2013-AP11</v>
      </c>
      <c r="DN4530">
        <f t="shared" si="140"/>
        <v>1318.4</v>
      </c>
      <c r="DO4530" t="str">
        <f t="shared" si="141"/>
        <v>LABOR- SUBCONTRACTOR</v>
      </c>
    </row>
    <row r="4531" spans="1:119" x14ac:dyDescent="0.35">
      <c r="A4531" t="s">
        <v>105</v>
      </c>
      <c r="B4531">
        <v>503816</v>
      </c>
      <c r="C4531">
        <v>6359</v>
      </c>
      <c r="D4531">
        <v>125290</v>
      </c>
      <c r="E4531">
        <v>13662</v>
      </c>
      <c r="F4531">
        <v>0</v>
      </c>
      <c r="G4531" t="s">
        <v>106</v>
      </c>
      <c r="H4531" t="s">
        <v>106</v>
      </c>
      <c r="I4531" t="s">
        <v>106</v>
      </c>
      <c r="J4531" t="s">
        <v>107</v>
      </c>
      <c r="K4531" t="s">
        <v>108</v>
      </c>
      <c r="L4531" t="s">
        <v>109</v>
      </c>
      <c r="M4531" t="s">
        <v>110</v>
      </c>
      <c r="N4531" t="s">
        <v>10104</v>
      </c>
      <c r="O4531" t="s">
        <v>3023</v>
      </c>
      <c r="P4531">
        <v>8178</v>
      </c>
      <c r="Q4531">
        <v>8</v>
      </c>
      <c r="R4531">
        <v>0</v>
      </c>
      <c r="S4531">
        <v>144</v>
      </c>
      <c r="T4531">
        <v>0</v>
      </c>
      <c r="U4531">
        <v>412.8</v>
      </c>
      <c r="V4531">
        <v>412.8</v>
      </c>
      <c r="W4531">
        <v>144</v>
      </c>
      <c r="X4531">
        <v>0</v>
      </c>
      <c r="Y4531">
        <v>0</v>
      </c>
      <c r="Z4531">
        <v>0</v>
      </c>
      <c r="AD4531" s="1">
        <v>41745.333333333336</v>
      </c>
      <c r="AE4531" s="1">
        <v>41765.708333333336</v>
      </c>
      <c r="AG4531" s="1">
        <v>41744.333333333336</v>
      </c>
      <c r="AH4531" s="1">
        <v>41764.708333333336</v>
      </c>
      <c r="AI4531" s="1">
        <v>41744.333333333336</v>
      </c>
      <c r="AJ4531" s="1">
        <v>41764.708333333336</v>
      </c>
      <c r="AK4531" s="1">
        <v>41744.333333333336</v>
      </c>
      <c r="AL4531" s="1">
        <v>41764.708333333336</v>
      </c>
      <c r="AM4531" s="1">
        <v>41745.333333333336</v>
      </c>
      <c r="AN4531" s="1">
        <v>41765.708333333336</v>
      </c>
      <c r="AP4531" t="s">
        <v>113</v>
      </c>
      <c r="AU4531" t="s">
        <v>10105</v>
      </c>
      <c r="AY4531" t="s">
        <v>106</v>
      </c>
      <c r="AZ4531">
        <v>0</v>
      </c>
      <c r="BA4531">
        <v>0</v>
      </c>
      <c r="BD4531" s="3">
        <v>41321.662499999999</v>
      </c>
      <c r="BE4531" s="3">
        <v>41321.663888888892</v>
      </c>
      <c r="BF4531" t="s">
        <v>115</v>
      </c>
      <c r="BG4531" t="s">
        <v>115</v>
      </c>
      <c r="BH4531">
        <v>8149</v>
      </c>
      <c r="BM4531">
        <v>43550</v>
      </c>
      <c r="BR4531" t="s">
        <v>116</v>
      </c>
      <c r="BS4531" t="s">
        <v>117</v>
      </c>
      <c r="BU4531">
        <v>1</v>
      </c>
      <c r="BV4531" t="s">
        <v>118</v>
      </c>
      <c r="BX4531" t="s">
        <v>119</v>
      </c>
      <c r="BY4531" t="s">
        <v>119</v>
      </c>
      <c r="BZ4531" t="s">
        <v>119</v>
      </c>
      <c r="CA4531">
        <v>1</v>
      </c>
      <c r="CC4531" t="s">
        <v>120</v>
      </c>
      <c r="CH4531">
        <v>540</v>
      </c>
      <c r="CI4531">
        <v>30910</v>
      </c>
      <c r="CJ4531" t="s">
        <v>106</v>
      </c>
      <c r="CK4531" t="s">
        <v>106</v>
      </c>
      <c r="CL4531">
        <v>20</v>
      </c>
      <c r="CM4531" t="s">
        <v>2867</v>
      </c>
      <c r="CO4531">
        <v>125288</v>
      </c>
      <c r="CQ4531">
        <v>0</v>
      </c>
      <c r="CR4531">
        <v>0</v>
      </c>
      <c r="CS4531">
        <v>0</v>
      </c>
      <c r="CY4531" t="s">
        <v>123</v>
      </c>
      <c r="CZ4531" t="s">
        <v>124</v>
      </c>
      <c r="DD4531" t="str" cm="1">
        <f t="array" ref="DD4531">TEXT(_xlfn.SEQUENCE(1, DATEDIF(AG4531, AH4531, "m") + 1, AG4531, 30), "YYYY-APMM")</f>
        <v>2014-AP04</v>
      </c>
      <c r="DN4531">
        <f t="shared" si="140"/>
        <v>412.8</v>
      </c>
      <c r="DO4531" t="str">
        <f t="shared" si="141"/>
        <v>LABOR- SUBCONTRACTOR</v>
      </c>
    </row>
    <row r="4532" spans="1:119" x14ac:dyDescent="0.35">
      <c r="A4532" t="s">
        <v>105</v>
      </c>
      <c r="B4532">
        <v>503817</v>
      </c>
      <c r="C4532">
        <v>6359</v>
      </c>
      <c r="D4532">
        <v>125290</v>
      </c>
      <c r="E4532">
        <v>13662</v>
      </c>
      <c r="F4532">
        <v>0</v>
      </c>
      <c r="G4532" t="s">
        <v>106</v>
      </c>
      <c r="H4532" t="s">
        <v>106</v>
      </c>
      <c r="I4532" t="s">
        <v>106</v>
      </c>
      <c r="J4532" t="s">
        <v>107</v>
      </c>
      <c r="K4532" t="s">
        <v>108</v>
      </c>
      <c r="L4532" t="s">
        <v>109</v>
      </c>
      <c r="M4532" t="s">
        <v>110</v>
      </c>
      <c r="N4532" t="s">
        <v>10106</v>
      </c>
      <c r="O4532" t="s">
        <v>3026</v>
      </c>
      <c r="P4532">
        <v>8178</v>
      </c>
      <c r="Q4532">
        <v>8</v>
      </c>
      <c r="R4532">
        <v>8</v>
      </c>
      <c r="S4532">
        <v>184</v>
      </c>
      <c r="T4532">
        <v>0</v>
      </c>
      <c r="U4532">
        <v>732.8</v>
      </c>
      <c r="V4532">
        <v>732.8</v>
      </c>
      <c r="W4532">
        <v>184</v>
      </c>
      <c r="X4532">
        <v>0</v>
      </c>
      <c r="Y4532">
        <v>0</v>
      </c>
      <c r="Z4532">
        <v>0</v>
      </c>
      <c r="AD4532" s="1">
        <v>41751.333333333336</v>
      </c>
      <c r="AE4532" s="1">
        <v>41777.708333333336</v>
      </c>
      <c r="AG4532" s="1">
        <v>41750.333333333336</v>
      </c>
      <c r="AH4532" s="1">
        <v>41776.708333333336</v>
      </c>
      <c r="AI4532" s="1">
        <v>41750.333333333336</v>
      </c>
      <c r="AJ4532" s="1">
        <v>41776.708333333336</v>
      </c>
      <c r="AK4532" s="1">
        <v>41750.333333333336</v>
      </c>
      <c r="AL4532" s="1">
        <v>41776.708333333336</v>
      </c>
      <c r="AM4532" s="1">
        <v>41751.333333333336</v>
      </c>
      <c r="AN4532" s="1">
        <v>41777.708333333336</v>
      </c>
      <c r="AP4532" t="s">
        <v>113</v>
      </c>
      <c r="AU4532" t="e">
        <f>+EBdy5x8TjSkWU/tiFvnXA</f>
        <v>#NAME?</v>
      </c>
      <c r="AY4532" t="s">
        <v>106</v>
      </c>
      <c r="AZ4532">
        <v>0</v>
      </c>
      <c r="BA4532">
        <v>0</v>
      </c>
      <c r="BD4532" s="3">
        <v>41321.662499999999</v>
      </c>
      <c r="BE4532" s="3">
        <v>41328.377083333333</v>
      </c>
      <c r="BF4532" t="s">
        <v>115</v>
      </c>
      <c r="BG4532" t="s">
        <v>115</v>
      </c>
      <c r="BH4532">
        <v>8149</v>
      </c>
      <c r="BM4532">
        <v>43550</v>
      </c>
      <c r="BR4532" t="s">
        <v>116</v>
      </c>
      <c r="BS4532" t="s">
        <v>117</v>
      </c>
      <c r="BU4532">
        <v>1</v>
      </c>
      <c r="BV4532" t="s">
        <v>118</v>
      </c>
      <c r="BX4532" t="s">
        <v>119</v>
      </c>
      <c r="BY4532" t="s">
        <v>119</v>
      </c>
      <c r="BZ4532" t="s">
        <v>119</v>
      </c>
      <c r="CA4532">
        <v>1</v>
      </c>
      <c r="CC4532" t="s">
        <v>120</v>
      </c>
      <c r="CH4532">
        <v>540</v>
      </c>
      <c r="CI4532">
        <v>30910</v>
      </c>
      <c r="CJ4532" t="s">
        <v>106</v>
      </c>
      <c r="CK4532" t="s">
        <v>106</v>
      </c>
      <c r="CL4532">
        <v>20</v>
      </c>
      <c r="CM4532" t="s">
        <v>2867</v>
      </c>
      <c r="CO4532">
        <v>125288</v>
      </c>
      <c r="CQ4532">
        <v>0</v>
      </c>
      <c r="CR4532">
        <v>0</v>
      </c>
      <c r="CS4532">
        <v>0</v>
      </c>
      <c r="CY4532" t="s">
        <v>123</v>
      </c>
      <c r="CZ4532" t="s">
        <v>124</v>
      </c>
      <c r="DD4532" t="str" cm="1">
        <f t="array" ref="DD4532">TEXT(_xlfn.SEQUENCE(1, DATEDIF(AG4532, AH4532, "m") + 1, AG4532, 30), "YYYY-APMM")</f>
        <v>2014-AP04</v>
      </c>
      <c r="DN4532">
        <f t="shared" si="140"/>
        <v>732.8</v>
      </c>
      <c r="DO4532" t="str">
        <f t="shared" si="141"/>
        <v>LABOR- SUBCONTRACTOR</v>
      </c>
    </row>
    <row r="4533" spans="1:119" x14ac:dyDescent="0.35">
      <c r="A4533" t="s">
        <v>105</v>
      </c>
      <c r="B4533">
        <v>503818</v>
      </c>
      <c r="C4533">
        <v>6359</v>
      </c>
      <c r="D4533">
        <v>125291</v>
      </c>
      <c r="E4533">
        <v>13662</v>
      </c>
      <c r="F4533">
        <v>0</v>
      </c>
      <c r="G4533" t="s">
        <v>106</v>
      </c>
      <c r="H4533" t="s">
        <v>106</v>
      </c>
      <c r="I4533" t="s">
        <v>106</v>
      </c>
      <c r="J4533" t="s">
        <v>107</v>
      </c>
      <c r="K4533" t="s">
        <v>108</v>
      </c>
      <c r="L4533" t="s">
        <v>109</v>
      </c>
      <c r="M4533" t="s">
        <v>110</v>
      </c>
      <c r="N4533" t="s">
        <v>10107</v>
      </c>
      <c r="O4533" t="s">
        <v>3005</v>
      </c>
      <c r="P4533">
        <v>8178</v>
      </c>
      <c r="Q4533">
        <v>232</v>
      </c>
      <c r="R4533">
        <v>16</v>
      </c>
      <c r="S4533">
        <v>160</v>
      </c>
      <c r="T4533">
        <v>0</v>
      </c>
      <c r="U4533">
        <v>1318.4</v>
      </c>
      <c r="V4533">
        <v>1318.4</v>
      </c>
      <c r="W4533">
        <v>160</v>
      </c>
      <c r="X4533">
        <v>0</v>
      </c>
      <c r="Y4533">
        <v>0</v>
      </c>
      <c r="Z4533">
        <v>0</v>
      </c>
      <c r="AD4533" s="1">
        <v>41683.333333333336</v>
      </c>
      <c r="AE4533" s="1">
        <v>41706.708333333336</v>
      </c>
      <c r="AG4533" s="1">
        <v>41648.333333333336</v>
      </c>
      <c r="AH4533" s="1">
        <v>41671.708333333336</v>
      </c>
      <c r="AI4533" s="1">
        <v>41648.333333333336</v>
      </c>
      <c r="AJ4533" s="1">
        <v>41671.708333333336</v>
      </c>
      <c r="AK4533" s="1">
        <v>41648.333333333336</v>
      </c>
      <c r="AL4533" s="1">
        <v>41671.708333333336</v>
      </c>
      <c r="AM4533" s="1">
        <v>41683.333333333336</v>
      </c>
      <c r="AN4533" s="1">
        <v>41706.708333333336</v>
      </c>
      <c r="AP4533" t="s">
        <v>113</v>
      </c>
      <c r="AU4533" t="s">
        <v>10108</v>
      </c>
      <c r="AY4533" t="s">
        <v>106</v>
      </c>
      <c r="AZ4533">
        <v>0</v>
      </c>
      <c r="BA4533">
        <v>0</v>
      </c>
      <c r="BD4533" s="3">
        <v>41321.662499999999</v>
      </c>
      <c r="BE4533" s="3">
        <v>41321.663888888892</v>
      </c>
      <c r="BF4533" t="s">
        <v>115</v>
      </c>
      <c r="BG4533" t="s">
        <v>115</v>
      </c>
      <c r="BH4533">
        <v>8149</v>
      </c>
      <c r="BM4533">
        <v>43550</v>
      </c>
      <c r="BR4533" t="s">
        <v>116</v>
      </c>
      <c r="BS4533" t="s">
        <v>117</v>
      </c>
      <c r="BU4533">
        <v>1</v>
      </c>
      <c r="BV4533" t="s">
        <v>118</v>
      </c>
      <c r="BX4533" t="s">
        <v>119</v>
      </c>
      <c r="BY4533" t="s">
        <v>119</v>
      </c>
      <c r="BZ4533" t="s">
        <v>119</v>
      </c>
      <c r="CA4533">
        <v>1</v>
      </c>
      <c r="CC4533" t="s">
        <v>120</v>
      </c>
      <c r="CH4533">
        <v>540</v>
      </c>
      <c r="CI4533">
        <v>30900</v>
      </c>
      <c r="CJ4533" t="s">
        <v>106</v>
      </c>
      <c r="CK4533" t="s">
        <v>106</v>
      </c>
      <c r="CL4533">
        <v>15</v>
      </c>
      <c r="CM4533" t="s">
        <v>2963</v>
      </c>
      <c r="CO4533">
        <v>125288</v>
      </c>
      <c r="CQ4533">
        <v>0</v>
      </c>
      <c r="CR4533">
        <v>0</v>
      </c>
      <c r="CS4533">
        <v>0</v>
      </c>
      <c r="CY4533" t="s">
        <v>123</v>
      </c>
      <c r="CZ4533" t="s">
        <v>124</v>
      </c>
      <c r="DD4533" t="str" cm="1">
        <f t="array" ref="DD4533">TEXT(_xlfn.SEQUENCE(1, DATEDIF(AG4533, AH4533, "m") + 1, AG4533, 30), "YYYY-APMM")</f>
        <v>2014-AP01</v>
      </c>
      <c r="DN4533">
        <f t="shared" si="140"/>
        <v>1318.4</v>
      </c>
      <c r="DO4533" t="str">
        <f t="shared" si="141"/>
        <v>LABOR- SUBCONTRACTOR</v>
      </c>
    </row>
    <row r="4534" spans="1:119" x14ac:dyDescent="0.35">
      <c r="A4534" t="s">
        <v>105</v>
      </c>
      <c r="B4534">
        <v>503819</v>
      </c>
      <c r="C4534">
        <v>6359</v>
      </c>
      <c r="D4534">
        <v>125291</v>
      </c>
      <c r="E4534">
        <v>13662</v>
      </c>
      <c r="F4534">
        <v>0</v>
      </c>
      <c r="G4534" t="s">
        <v>106</v>
      </c>
      <c r="H4534" t="s">
        <v>106</v>
      </c>
      <c r="I4534" t="s">
        <v>106</v>
      </c>
      <c r="J4534" t="s">
        <v>107</v>
      </c>
      <c r="K4534" t="s">
        <v>108</v>
      </c>
      <c r="L4534" t="s">
        <v>109</v>
      </c>
      <c r="M4534" t="s">
        <v>110</v>
      </c>
      <c r="N4534" t="s">
        <v>10109</v>
      </c>
      <c r="O4534" t="s">
        <v>3008</v>
      </c>
      <c r="P4534">
        <v>8178</v>
      </c>
      <c r="Q4534">
        <v>216</v>
      </c>
      <c r="R4534">
        <v>0</v>
      </c>
      <c r="S4534">
        <v>200</v>
      </c>
      <c r="T4534">
        <v>0</v>
      </c>
      <c r="U4534">
        <v>296</v>
      </c>
      <c r="V4534">
        <v>296</v>
      </c>
      <c r="W4534">
        <v>200</v>
      </c>
      <c r="X4534">
        <v>0</v>
      </c>
      <c r="Y4534">
        <v>0</v>
      </c>
      <c r="Z4534">
        <v>0</v>
      </c>
      <c r="AD4534" s="1">
        <v>41692.333333333336</v>
      </c>
      <c r="AE4534" s="1">
        <v>41720.708333333336</v>
      </c>
      <c r="AG4534" s="1">
        <v>41659.333333333336</v>
      </c>
      <c r="AH4534" s="1">
        <v>41688.708333333336</v>
      </c>
      <c r="AI4534" s="1">
        <v>41659.333333333336</v>
      </c>
      <c r="AJ4534" s="1">
        <v>41688.708333333336</v>
      </c>
      <c r="AK4534" s="1">
        <v>41659.333333333336</v>
      </c>
      <c r="AL4534" s="1">
        <v>41688.708333333336</v>
      </c>
      <c r="AM4534" s="1">
        <v>41692.333333333336</v>
      </c>
      <c r="AN4534" s="1">
        <v>41720.708333333336</v>
      </c>
      <c r="AP4534" t="s">
        <v>113</v>
      </c>
      <c r="AU4534" t="s">
        <v>10110</v>
      </c>
      <c r="AY4534" t="s">
        <v>106</v>
      </c>
      <c r="AZ4534">
        <v>0</v>
      </c>
      <c r="BA4534">
        <v>0</v>
      </c>
      <c r="BD4534" s="3">
        <v>41321.662499999999</v>
      </c>
      <c r="BE4534" s="3">
        <v>41321.663888888892</v>
      </c>
      <c r="BF4534" t="s">
        <v>115</v>
      </c>
      <c r="BG4534" t="s">
        <v>115</v>
      </c>
      <c r="BH4534">
        <v>8149</v>
      </c>
      <c r="BM4534">
        <v>43550</v>
      </c>
      <c r="BR4534" t="s">
        <v>116</v>
      </c>
      <c r="BS4534" t="s">
        <v>117</v>
      </c>
      <c r="BU4534">
        <v>1</v>
      </c>
      <c r="BV4534" t="s">
        <v>118</v>
      </c>
      <c r="BX4534" t="s">
        <v>119</v>
      </c>
      <c r="BY4534" t="s">
        <v>119</v>
      </c>
      <c r="BZ4534" t="s">
        <v>119</v>
      </c>
      <c r="CA4534">
        <v>1</v>
      </c>
      <c r="CC4534" t="s">
        <v>120</v>
      </c>
      <c r="CH4534">
        <v>540</v>
      </c>
      <c r="CI4534">
        <v>30900</v>
      </c>
      <c r="CJ4534" t="s">
        <v>106</v>
      </c>
      <c r="CK4534" t="s">
        <v>106</v>
      </c>
      <c r="CL4534">
        <v>15</v>
      </c>
      <c r="CM4534" t="s">
        <v>2963</v>
      </c>
      <c r="CO4534">
        <v>125288</v>
      </c>
      <c r="CQ4534">
        <v>0</v>
      </c>
      <c r="CR4534">
        <v>0</v>
      </c>
      <c r="CS4534">
        <v>0</v>
      </c>
      <c r="CY4534" t="s">
        <v>123</v>
      </c>
      <c r="CZ4534" t="s">
        <v>124</v>
      </c>
      <c r="DD4534" t="str" cm="1">
        <f t="array" ref="DD4534">TEXT(_xlfn.SEQUENCE(1, DATEDIF(AG4534, AH4534, "m") + 1, AG4534, 30), "YYYY-APMM")</f>
        <v>2014-AP01</v>
      </c>
      <c r="DN4534">
        <f t="shared" si="140"/>
        <v>296</v>
      </c>
      <c r="DO4534" t="str">
        <f t="shared" si="141"/>
        <v>LABOR- SUBCONTRACTOR</v>
      </c>
    </row>
    <row r="4535" spans="1:119" x14ac:dyDescent="0.35">
      <c r="A4535" t="s">
        <v>105</v>
      </c>
      <c r="B4535">
        <v>503820</v>
      </c>
      <c r="C4535">
        <v>6359</v>
      </c>
      <c r="D4535">
        <v>125291</v>
      </c>
      <c r="E4535">
        <v>13662</v>
      </c>
      <c r="F4535">
        <v>0</v>
      </c>
      <c r="G4535" t="s">
        <v>106</v>
      </c>
      <c r="H4535" t="s">
        <v>106</v>
      </c>
      <c r="I4535" t="s">
        <v>106</v>
      </c>
      <c r="J4535" t="s">
        <v>107</v>
      </c>
      <c r="K4535" t="s">
        <v>108</v>
      </c>
      <c r="L4535" t="s">
        <v>109</v>
      </c>
      <c r="M4535" t="s">
        <v>110</v>
      </c>
      <c r="N4535" t="s">
        <v>10111</v>
      </c>
      <c r="O4535" t="s">
        <v>3011</v>
      </c>
      <c r="P4535">
        <v>8178</v>
      </c>
      <c r="Q4535">
        <v>24</v>
      </c>
      <c r="R4535">
        <v>16</v>
      </c>
      <c r="S4535">
        <v>160</v>
      </c>
      <c r="T4535">
        <v>0</v>
      </c>
      <c r="U4535">
        <v>227.2</v>
      </c>
      <c r="V4535">
        <v>227.2</v>
      </c>
      <c r="W4535">
        <v>160</v>
      </c>
      <c r="X4535">
        <v>0</v>
      </c>
      <c r="Y4535">
        <v>0</v>
      </c>
      <c r="Z4535">
        <v>0</v>
      </c>
      <c r="AD4535" s="1">
        <v>41725.333333333336</v>
      </c>
      <c r="AE4535" s="1">
        <v>41748.708333333336</v>
      </c>
      <c r="AG4535" s="1">
        <v>41722.333333333336</v>
      </c>
      <c r="AH4535" s="1">
        <v>41744.708333333336</v>
      </c>
      <c r="AI4535" s="1">
        <v>41722.333333333336</v>
      </c>
      <c r="AJ4535" s="1">
        <v>41744.708333333336</v>
      </c>
      <c r="AK4535" s="1">
        <v>41722.333333333336</v>
      </c>
      <c r="AL4535" s="1">
        <v>41744.708333333336</v>
      </c>
      <c r="AM4535" s="1">
        <v>41725.333333333336</v>
      </c>
      <c r="AN4535" s="1">
        <v>41748.708333333336</v>
      </c>
      <c r="AP4535" t="s">
        <v>113</v>
      </c>
      <c r="AU4535" t="s">
        <v>10112</v>
      </c>
      <c r="AY4535" t="s">
        <v>106</v>
      </c>
      <c r="AZ4535">
        <v>0</v>
      </c>
      <c r="BA4535">
        <v>0</v>
      </c>
      <c r="BD4535" s="3">
        <v>41321.662499999999</v>
      </c>
      <c r="BE4535" s="3">
        <v>41321.663888888892</v>
      </c>
      <c r="BF4535" t="s">
        <v>115</v>
      </c>
      <c r="BG4535" t="s">
        <v>115</v>
      </c>
      <c r="BH4535">
        <v>8149</v>
      </c>
      <c r="BM4535">
        <v>43550</v>
      </c>
      <c r="BR4535" t="s">
        <v>116</v>
      </c>
      <c r="BS4535" t="s">
        <v>117</v>
      </c>
      <c r="BU4535">
        <v>1</v>
      </c>
      <c r="BV4535" t="s">
        <v>118</v>
      </c>
      <c r="BX4535" t="s">
        <v>119</v>
      </c>
      <c r="BY4535" t="s">
        <v>119</v>
      </c>
      <c r="BZ4535" t="s">
        <v>119</v>
      </c>
      <c r="CA4535">
        <v>1</v>
      </c>
      <c r="CC4535" t="s">
        <v>120</v>
      </c>
      <c r="CH4535">
        <v>540</v>
      </c>
      <c r="CI4535">
        <v>30900</v>
      </c>
      <c r="CJ4535" t="s">
        <v>106</v>
      </c>
      <c r="CK4535" t="s">
        <v>106</v>
      </c>
      <c r="CL4535">
        <v>15</v>
      </c>
      <c r="CM4535" t="s">
        <v>2963</v>
      </c>
      <c r="CO4535">
        <v>125288</v>
      </c>
      <c r="CQ4535">
        <v>0</v>
      </c>
      <c r="CR4535">
        <v>0</v>
      </c>
      <c r="CS4535">
        <v>0</v>
      </c>
      <c r="CY4535" t="s">
        <v>123</v>
      </c>
      <c r="CZ4535" t="s">
        <v>124</v>
      </c>
      <c r="DD4535" t="str" cm="1">
        <f t="array" ref="DD4535">TEXT(_xlfn.SEQUENCE(1, DATEDIF(AG4535, AH4535, "m") + 1, AG4535, 30), "YYYY-APMM")</f>
        <v>2014-AP03</v>
      </c>
      <c r="DN4535">
        <f t="shared" si="140"/>
        <v>227.2</v>
      </c>
      <c r="DO4535" t="str">
        <f t="shared" si="141"/>
        <v>LABOR- SUBCONTRACTOR</v>
      </c>
    </row>
    <row r="4536" spans="1:119" x14ac:dyDescent="0.35">
      <c r="A4536" t="s">
        <v>105</v>
      </c>
      <c r="B4536">
        <v>503821</v>
      </c>
      <c r="C4536">
        <v>6359</v>
      </c>
      <c r="D4536">
        <v>125291</v>
      </c>
      <c r="E4536">
        <v>13662</v>
      </c>
      <c r="F4536">
        <v>0</v>
      </c>
      <c r="G4536" t="s">
        <v>106</v>
      </c>
      <c r="H4536" t="s">
        <v>106</v>
      </c>
      <c r="I4536" t="s">
        <v>106</v>
      </c>
      <c r="J4536" t="s">
        <v>107</v>
      </c>
      <c r="K4536" t="s">
        <v>108</v>
      </c>
      <c r="L4536" t="s">
        <v>109</v>
      </c>
      <c r="M4536" t="s">
        <v>110</v>
      </c>
      <c r="N4536" t="s">
        <v>10113</v>
      </c>
      <c r="O4536" t="s">
        <v>3014</v>
      </c>
      <c r="P4536">
        <v>8178</v>
      </c>
      <c r="Q4536">
        <v>8</v>
      </c>
      <c r="R4536">
        <v>0</v>
      </c>
      <c r="S4536">
        <v>200</v>
      </c>
      <c r="T4536">
        <v>0</v>
      </c>
      <c r="U4536">
        <v>1651.2</v>
      </c>
      <c r="V4536">
        <v>1651.2</v>
      </c>
      <c r="W4536">
        <v>200</v>
      </c>
      <c r="X4536">
        <v>0</v>
      </c>
      <c r="Y4536">
        <v>0</v>
      </c>
      <c r="Z4536">
        <v>0</v>
      </c>
      <c r="AD4536" s="1">
        <v>41731.333333333336</v>
      </c>
      <c r="AE4536" s="1">
        <v>41759.708333333336</v>
      </c>
      <c r="AG4536" s="1">
        <v>41730.333333333336</v>
      </c>
      <c r="AH4536" s="1">
        <v>41758.708333333336</v>
      </c>
      <c r="AI4536" s="1">
        <v>41730.333333333336</v>
      </c>
      <c r="AJ4536" s="1">
        <v>41758.708333333336</v>
      </c>
      <c r="AK4536" s="1">
        <v>41730.333333333336</v>
      </c>
      <c r="AL4536" s="1">
        <v>41758.708333333336</v>
      </c>
      <c r="AM4536" s="1">
        <v>41731.333333333336</v>
      </c>
      <c r="AN4536" s="1">
        <v>41759.708333333336</v>
      </c>
      <c r="AP4536" t="s">
        <v>113</v>
      </c>
      <c r="AU4536" t="s">
        <v>10114</v>
      </c>
      <c r="AY4536" t="s">
        <v>106</v>
      </c>
      <c r="AZ4536">
        <v>0</v>
      </c>
      <c r="BA4536">
        <v>0</v>
      </c>
      <c r="BD4536" s="3">
        <v>41321.662499999999</v>
      </c>
      <c r="BE4536" s="3">
        <v>41321.663888888892</v>
      </c>
      <c r="BF4536" t="s">
        <v>115</v>
      </c>
      <c r="BG4536" t="s">
        <v>115</v>
      </c>
      <c r="BH4536">
        <v>8149</v>
      </c>
      <c r="BM4536">
        <v>43550</v>
      </c>
      <c r="BR4536" t="s">
        <v>116</v>
      </c>
      <c r="BS4536" t="s">
        <v>117</v>
      </c>
      <c r="BU4536">
        <v>1</v>
      </c>
      <c r="BV4536" t="s">
        <v>118</v>
      </c>
      <c r="BX4536" t="s">
        <v>119</v>
      </c>
      <c r="BY4536" t="s">
        <v>119</v>
      </c>
      <c r="BZ4536" t="s">
        <v>119</v>
      </c>
      <c r="CA4536">
        <v>1</v>
      </c>
      <c r="CC4536" t="s">
        <v>120</v>
      </c>
      <c r="CH4536">
        <v>540</v>
      </c>
      <c r="CI4536">
        <v>30900</v>
      </c>
      <c r="CJ4536" t="s">
        <v>106</v>
      </c>
      <c r="CK4536" t="s">
        <v>106</v>
      </c>
      <c r="CL4536">
        <v>15</v>
      </c>
      <c r="CM4536" t="s">
        <v>2963</v>
      </c>
      <c r="CO4536">
        <v>125288</v>
      </c>
      <c r="CQ4536">
        <v>0</v>
      </c>
      <c r="CR4536">
        <v>0</v>
      </c>
      <c r="CS4536">
        <v>0</v>
      </c>
      <c r="CY4536" t="s">
        <v>123</v>
      </c>
      <c r="CZ4536" t="s">
        <v>124</v>
      </c>
      <c r="DD4536" t="str" cm="1">
        <f t="array" ref="DD4536">TEXT(_xlfn.SEQUENCE(1, DATEDIF(AG4536, AH4536, "m") + 1, AG4536, 30), "YYYY-APMM")</f>
        <v>2014-AP04</v>
      </c>
      <c r="DN4536">
        <f t="shared" si="140"/>
        <v>1651.2</v>
      </c>
      <c r="DO4536" t="str">
        <f t="shared" si="141"/>
        <v>LABOR- SUBCONTRACTOR</v>
      </c>
    </row>
    <row r="4537" spans="1:119" x14ac:dyDescent="0.35">
      <c r="A4537" t="s">
        <v>105</v>
      </c>
      <c r="B4537">
        <v>503822</v>
      </c>
      <c r="C4537">
        <v>6359</v>
      </c>
      <c r="D4537">
        <v>125291</v>
      </c>
      <c r="E4537">
        <v>13662</v>
      </c>
      <c r="F4537">
        <v>0</v>
      </c>
      <c r="G4537" t="s">
        <v>106</v>
      </c>
      <c r="H4537" t="s">
        <v>106</v>
      </c>
      <c r="I4537" t="s">
        <v>106</v>
      </c>
      <c r="J4537" t="s">
        <v>107</v>
      </c>
      <c r="K4537" t="s">
        <v>108</v>
      </c>
      <c r="L4537" t="s">
        <v>109</v>
      </c>
      <c r="M4537" t="s">
        <v>110</v>
      </c>
      <c r="N4537" t="s">
        <v>10115</v>
      </c>
      <c r="O4537" t="s">
        <v>3017</v>
      </c>
      <c r="P4537">
        <v>8178</v>
      </c>
      <c r="Q4537">
        <v>8</v>
      </c>
      <c r="R4537">
        <v>0</v>
      </c>
      <c r="S4537">
        <v>200</v>
      </c>
      <c r="T4537">
        <v>0</v>
      </c>
      <c r="U4537">
        <v>1008</v>
      </c>
      <c r="V4537">
        <v>1008</v>
      </c>
      <c r="W4537">
        <v>200</v>
      </c>
      <c r="X4537">
        <v>0</v>
      </c>
      <c r="Y4537">
        <v>0</v>
      </c>
      <c r="Z4537">
        <v>0</v>
      </c>
      <c r="AD4537" s="1">
        <v>41720.333333333336</v>
      </c>
      <c r="AE4537" s="1">
        <v>41748.708333333336</v>
      </c>
      <c r="AG4537" s="1">
        <v>41718.333333333336</v>
      </c>
      <c r="AH4537" s="1">
        <v>41746.708333333336</v>
      </c>
      <c r="AI4537" s="1">
        <v>41718.333333333336</v>
      </c>
      <c r="AJ4537" s="1">
        <v>41746.708333333336</v>
      </c>
      <c r="AK4537" s="1">
        <v>41718.333333333336</v>
      </c>
      <c r="AL4537" s="1">
        <v>41746.708333333336</v>
      </c>
      <c r="AM4537" s="1">
        <v>41720.333333333336</v>
      </c>
      <c r="AN4537" s="1">
        <v>41748.708333333336</v>
      </c>
      <c r="AP4537" t="s">
        <v>113</v>
      </c>
      <c r="AU4537" t="s">
        <v>10116</v>
      </c>
      <c r="AY4537" t="s">
        <v>106</v>
      </c>
      <c r="AZ4537">
        <v>0</v>
      </c>
      <c r="BA4537">
        <v>0</v>
      </c>
      <c r="BD4537" s="3">
        <v>41321.662499999999</v>
      </c>
      <c r="BE4537" s="3">
        <v>41321.663888888892</v>
      </c>
      <c r="BF4537" t="s">
        <v>115</v>
      </c>
      <c r="BG4537" t="s">
        <v>115</v>
      </c>
      <c r="BH4537">
        <v>8149</v>
      </c>
      <c r="BM4537">
        <v>43550</v>
      </c>
      <c r="BR4537" t="s">
        <v>116</v>
      </c>
      <c r="BS4537" t="s">
        <v>117</v>
      </c>
      <c r="BU4537">
        <v>1</v>
      </c>
      <c r="BV4537" t="s">
        <v>118</v>
      </c>
      <c r="BX4537" t="s">
        <v>119</v>
      </c>
      <c r="BY4537" t="s">
        <v>119</v>
      </c>
      <c r="BZ4537" t="s">
        <v>119</v>
      </c>
      <c r="CA4537">
        <v>1</v>
      </c>
      <c r="CC4537" t="s">
        <v>120</v>
      </c>
      <c r="CH4537">
        <v>540</v>
      </c>
      <c r="CI4537">
        <v>30900</v>
      </c>
      <c r="CJ4537" t="s">
        <v>106</v>
      </c>
      <c r="CK4537" t="s">
        <v>106</v>
      </c>
      <c r="CL4537">
        <v>15</v>
      </c>
      <c r="CM4537" t="s">
        <v>2963</v>
      </c>
      <c r="CO4537">
        <v>125288</v>
      </c>
      <c r="CQ4537">
        <v>0</v>
      </c>
      <c r="CR4537">
        <v>0</v>
      </c>
      <c r="CS4537">
        <v>0</v>
      </c>
      <c r="CY4537" t="s">
        <v>123</v>
      </c>
      <c r="CZ4537" t="s">
        <v>124</v>
      </c>
      <c r="DD4537" t="str" cm="1">
        <f t="array" ref="DD4537">TEXT(_xlfn.SEQUENCE(1, DATEDIF(AG4537, AH4537, "m") + 1, AG4537, 30), "YYYY-APMM")</f>
        <v>2014-AP03</v>
      </c>
      <c r="DN4537">
        <f t="shared" si="140"/>
        <v>1008</v>
      </c>
      <c r="DO4537" t="str">
        <f t="shared" si="141"/>
        <v>LABOR- SUBCONTRACTOR</v>
      </c>
    </row>
    <row r="4538" spans="1:119" x14ac:dyDescent="0.35">
      <c r="A4538" t="s">
        <v>105</v>
      </c>
      <c r="B4538">
        <v>503823</v>
      </c>
      <c r="C4538">
        <v>6359</v>
      </c>
      <c r="D4538">
        <v>125291</v>
      </c>
      <c r="E4538">
        <v>13662</v>
      </c>
      <c r="F4538">
        <v>0</v>
      </c>
      <c r="G4538" t="s">
        <v>106</v>
      </c>
      <c r="H4538" t="s">
        <v>106</v>
      </c>
      <c r="I4538" t="s">
        <v>106</v>
      </c>
      <c r="J4538" t="s">
        <v>107</v>
      </c>
      <c r="K4538" t="s">
        <v>108</v>
      </c>
      <c r="L4538" t="s">
        <v>109</v>
      </c>
      <c r="M4538" t="s">
        <v>110</v>
      </c>
      <c r="N4538" t="s">
        <v>10117</v>
      </c>
      <c r="O4538" t="s">
        <v>3020</v>
      </c>
      <c r="P4538">
        <v>8178</v>
      </c>
      <c r="Q4538">
        <v>88</v>
      </c>
      <c r="R4538">
        <v>80</v>
      </c>
      <c r="S4538">
        <v>200</v>
      </c>
      <c r="T4538">
        <v>0</v>
      </c>
      <c r="U4538">
        <v>451.2</v>
      </c>
      <c r="V4538">
        <v>451.2</v>
      </c>
      <c r="W4538">
        <v>200</v>
      </c>
      <c r="X4538">
        <v>0</v>
      </c>
      <c r="Y4538">
        <v>0</v>
      </c>
      <c r="Z4538">
        <v>0</v>
      </c>
      <c r="AD4538" s="1">
        <v>41729.333333333336</v>
      </c>
      <c r="AE4538" s="1">
        <v>41757.708333333336</v>
      </c>
      <c r="AG4538" s="1">
        <v>41716.333333333336</v>
      </c>
      <c r="AH4538" s="1">
        <v>41744.708333333336</v>
      </c>
      <c r="AI4538" s="1">
        <v>41716.333333333336</v>
      </c>
      <c r="AJ4538" s="1">
        <v>41744.708333333336</v>
      </c>
      <c r="AK4538" s="1">
        <v>41716.333333333336</v>
      </c>
      <c r="AL4538" s="1">
        <v>41744.708333333336</v>
      </c>
      <c r="AM4538" s="1">
        <v>41729.333333333336</v>
      </c>
      <c r="AN4538" s="1">
        <v>41757.708333333336</v>
      </c>
      <c r="AP4538" t="s">
        <v>113</v>
      </c>
      <c r="AU4538" t="s">
        <v>10118</v>
      </c>
      <c r="AY4538" t="s">
        <v>106</v>
      </c>
      <c r="AZ4538">
        <v>0</v>
      </c>
      <c r="BA4538">
        <v>0</v>
      </c>
      <c r="BD4538" s="3">
        <v>41321.662499999999</v>
      </c>
      <c r="BE4538" s="3">
        <v>41321.663888888892</v>
      </c>
      <c r="BF4538" t="s">
        <v>115</v>
      </c>
      <c r="BG4538" t="s">
        <v>115</v>
      </c>
      <c r="BH4538">
        <v>8149</v>
      </c>
      <c r="BM4538">
        <v>43550</v>
      </c>
      <c r="BR4538" t="s">
        <v>116</v>
      </c>
      <c r="BS4538" t="s">
        <v>117</v>
      </c>
      <c r="BU4538">
        <v>1</v>
      </c>
      <c r="BV4538" t="s">
        <v>118</v>
      </c>
      <c r="BX4538" t="s">
        <v>119</v>
      </c>
      <c r="BY4538" t="s">
        <v>119</v>
      </c>
      <c r="BZ4538" t="s">
        <v>119</v>
      </c>
      <c r="CA4538">
        <v>1</v>
      </c>
      <c r="CC4538" t="s">
        <v>120</v>
      </c>
      <c r="CH4538">
        <v>540</v>
      </c>
      <c r="CI4538">
        <v>30900</v>
      </c>
      <c r="CJ4538" t="s">
        <v>106</v>
      </c>
      <c r="CK4538" t="s">
        <v>106</v>
      </c>
      <c r="CL4538">
        <v>15</v>
      </c>
      <c r="CM4538" t="s">
        <v>2963</v>
      </c>
      <c r="CO4538">
        <v>125288</v>
      </c>
      <c r="CQ4538">
        <v>0</v>
      </c>
      <c r="CR4538">
        <v>0</v>
      </c>
      <c r="CS4538">
        <v>0</v>
      </c>
      <c r="CY4538" t="s">
        <v>123</v>
      </c>
      <c r="CZ4538" t="s">
        <v>124</v>
      </c>
      <c r="DD4538" t="str" cm="1">
        <f t="array" ref="DD4538">TEXT(_xlfn.SEQUENCE(1, DATEDIF(AG4538, AH4538, "m") + 1, AG4538, 30), "YYYY-APMM")</f>
        <v>2014-AP03</v>
      </c>
      <c r="DN4538">
        <f t="shared" si="140"/>
        <v>451.2</v>
      </c>
      <c r="DO4538" t="str">
        <f t="shared" si="141"/>
        <v>LABOR- SUBCONTRACTOR</v>
      </c>
    </row>
    <row r="4539" spans="1:119" x14ac:dyDescent="0.35">
      <c r="A4539" t="s">
        <v>105</v>
      </c>
      <c r="B4539">
        <v>503824</v>
      </c>
      <c r="C4539">
        <v>6359</v>
      </c>
      <c r="D4539">
        <v>125291</v>
      </c>
      <c r="E4539">
        <v>13662</v>
      </c>
      <c r="F4539">
        <v>0</v>
      </c>
      <c r="G4539" t="s">
        <v>106</v>
      </c>
      <c r="H4539" t="s">
        <v>106</v>
      </c>
      <c r="I4539" t="s">
        <v>106</v>
      </c>
      <c r="J4539" t="s">
        <v>107</v>
      </c>
      <c r="K4539" t="s">
        <v>108</v>
      </c>
      <c r="L4539" t="s">
        <v>109</v>
      </c>
      <c r="M4539" t="s">
        <v>110</v>
      </c>
      <c r="N4539" t="s">
        <v>10119</v>
      </c>
      <c r="O4539" t="s">
        <v>3002</v>
      </c>
      <c r="P4539">
        <v>8178</v>
      </c>
      <c r="Q4539">
        <v>88</v>
      </c>
      <c r="R4539">
        <v>0</v>
      </c>
      <c r="S4539">
        <v>200</v>
      </c>
      <c r="T4539">
        <v>0</v>
      </c>
      <c r="U4539">
        <v>1222.4000000000001</v>
      </c>
      <c r="V4539">
        <v>1222.4000000000001</v>
      </c>
      <c r="W4539">
        <v>200</v>
      </c>
      <c r="X4539">
        <v>0</v>
      </c>
      <c r="Y4539">
        <v>0</v>
      </c>
      <c r="Z4539">
        <v>0</v>
      </c>
      <c r="AD4539" s="1">
        <v>41650.333333333336</v>
      </c>
      <c r="AE4539" s="1">
        <v>41678.708333333336</v>
      </c>
      <c r="AG4539" s="1">
        <v>41637.333333333336</v>
      </c>
      <c r="AH4539" s="1">
        <v>41665.708333333336</v>
      </c>
      <c r="AI4539" s="1">
        <v>41637.333333333336</v>
      </c>
      <c r="AJ4539" s="1">
        <v>41665.708333333336</v>
      </c>
      <c r="AK4539" s="1">
        <v>41637.333333333336</v>
      </c>
      <c r="AL4539" s="1">
        <v>41665.708333333336</v>
      </c>
      <c r="AM4539" s="1">
        <v>41650.333333333336</v>
      </c>
      <c r="AN4539" s="1">
        <v>41678.708333333336</v>
      </c>
      <c r="AP4539" t="s">
        <v>113</v>
      </c>
      <c r="AU4539" t="s">
        <v>10120</v>
      </c>
      <c r="AY4539" t="s">
        <v>106</v>
      </c>
      <c r="AZ4539">
        <v>0</v>
      </c>
      <c r="BA4539">
        <v>0</v>
      </c>
      <c r="BD4539" s="3">
        <v>41321.662499999999</v>
      </c>
      <c r="BE4539" s="3">
        <v>41321.663888888892</v>
      </c>
      <c r="BF4539" t="s">
        <v>115</v>
      </c>
      <c r="BG4539" t="s">
        <v>115</v>
      </c>
      <c r="BH4539">
        <v>8149</v>
      </c>
      <c r="BM4539">
        <v>43550</v>
      </c>
      <c r="BR4539" t="s">
        <v>116</v>
      </c>
      <c r="BS4539" t="s">
        <v>117</v>
      </c>
      <c r="BU4539">
        <v>1</v>
      </c>
      <c r="BV4539" t="s">
        <v>118</v>
      </c>
      <c r="BX4539" t="s">
        <v>119</v>
      </c>
      <c r="BY4539" t="s">
        <v>119</v>
      </c>
      <c r="BZ4539" t="s">
        <v>119</v>
      </c>
      <c r="CA4539">
        <v>1</v>
      </c>
      <c r="CC4539" t="s">
        <v>120</v>
      </c>
      <c r="CH4539">
        <v>540</v>
      </c>
      <c r="CI4539">
        <v>30900</v>
      </c>
      <c r="CJ4539" t="s">
        <v>106</v>
      </c>
      <c r="CK4539" t="s">
        <v>106</v>
      </c>
      <c r="CL4539">
        <v>15</v>
      </c>
      <c r="CM4539" t="s">
        <v>2963</v>
      </c>
      <c r="CO4539">
        <v>125288</v>
      </c>
      <c r="CQ4539">
        <v>0</v>
      </c>
      <c r="CR4539">
        <v>0</v>
      </c>
      <c r="CS4539">
        <v>0</v>
      </c>
      <c r="CY4539" t="s">
        <v>123</v>
      </c>
      <c r="CZ4539" t="s">
        <v>124</v>
      </c>
      <c r="DD4539" t="str" cm="1">
        <f t="array" ref="DD4539">TEXT(_xlfn.SEQUENCE(1, DATEDIF(AG4539, AH4539, "m") + 1, AG4539, 30), "YYYY-APMM")</f>
        <v>2013-AP12</v>
      </c>
      <c r="DN4539">
        <f t="shared" si="140"/>
        <v>1222.4000000000001</v>
      </c>
      <c r="DO4539" t="str">
        <f t="shared" si="141"/>
        <v>LABOR- SUBCONTRACTOR</v>
      </c>
    </row>
    <row r="4540" spans="1:119" x14ac:dyDescent="0.35">
      <c r="A4540" t="s">
        <v>105</v>
      </c>
      <c r="B4540">
        <v>503825</v>
      </c>
      <c r="C4540">
        <v>6359</v>
      </c>
      <c r="D4540">
        <v>125293</v>
      </c>
      <c r="E4540">
        <v>13662</v>
      </c>
      <c r="F4540">
        <v>0</v>
      </c>
      <c r="G4540" t="s">
        <v>106</v>
      </c>
      <c r="H4540" t="s">
        <v>106</v>
      </c>
      <c r="I4540" t="s">
        <v>106</v>
      </c>
      <c r="J4540" t="s">
        <v>107</v>
      </c>
      <c r="K4540" t="s">
        <v>108</v>
      </c>
      <c r="L4540" t="s">
        <v>109</v>
      </c>
      <c r="M4540" t="s">
        <v>110</v>
      </c>
      <c r="N4540" t="s">
        <v>10121</v>
      </c>
      <c r="O4540" t="s">
        <v>3086</v>
      </c>
      <c r="P4540">
        <v>8178</v>
      </c>
      <c r="Q4540">
        <v>448</v>
      </c>
      <c r="R4540">
        <v>240</v>
      </c>
      <c r="S4540">
        <v>120</v>
      </c>
      <c r="T4540">
        <v>0</v>
      </c>
      <c r="U4540">
        <v>110.4</v>
      </c>
      <c r="V4540">
        <v>110.4</v>
      </c>
      <c r="W4540">
        <v>120</v>
      </c>
      <c r="X4540">
        <v>0</v>
      </c>
      <c r="Y4540">
        <v>0</v>
      </c>
      <c r="Z4540">
        <v>0</v>
      </c>
      <c r="AD4540" s="1">
        <v>41734.333333333336</v>
      </c>
      <c r="AE4540" s="1">
        <v>41750.708333333336</v>
      </c>
      <c r="AG4540" s="1">
        <v>41667.333333333336</v>
      </c>
      <c r="AH4540" s="1">
        <v>41685.708333333336</v>
      </c>
      <c r="AI4540" s="1">
        <v>41667.333333333336</v>
      </c>
      <c r="AJ4540" s="1">
        <v>41685.708333333336</v>
      </c>
      <c r="AK4540" s="1">
        <v>41667.333333333336</v>
      </c>
      <c r="AL4540" s="1">
        <v>41685.708333333336</v>
      </c>
      <c r="AM4540" s="1">
        <v>41734.333333333336</v>
      </c>
      <c r="AN4540" s="1">
        <v>41750.708333333336</v>
      </c>
      <c r="AP4540" t="s">
        <v>113</v>
      </c>
      <c r="AU4540" t="s">
        <v>10122</v>
      </c>
      <c r="AY4540" t="s">
        <v>106</v>
      </c>
      <c r="AZ4540">
        <v>0</v>
      </c>
      <c r="BA4540">
        <v>0</v>
      </c>
      <c r="BD4540" s="3">
        <v>41321.662499999999</v>
      </c>
      <c r="BE4540" s="3">
        <v>41321.663888888892</v>
      </c>
      <c r="BF4540" t="s">
        <v>115</v>
      </c>
      <c r="BG4540" t="s">
        <v>115</v>
      </c>
      <c r="BH4540">
        <v>8149</v>
      </c>
      <c r="BM4540">
        <v>43550</v>
      </c>
      <c r="BR4540" t="s">
        <v>116</v>
      </c>
      <c r="BS4540" t="s">
        <v>117</v>
      </c>
      <c r="BU4540">
        <v>1</v>
      </c>
      <c r="BV4540" t="s">
        <v>118</v>
      </c>
      <c r="BX4540" t="s">
        <v>119</v>
      </c>
      <c r="BY4540" t="s">
        <v>119</v>
      </c>
      <c r="BZ4540" t="s">
        <v>119</v>
      </c>
      <c r="CA4540">
        <v>1</v>
      </c>
      <c r="CC4540" t="s">
        <v>120</v>
      </c>
      <c r="CH4540">
        <v>540</v>
      </c>
      <c r="CI4540">
        <v>30950</v>
      </c>
      <c r="CJ4540" t="s">
        <v>106</v>
      </c>
      <c r="CK4540" t="s">
        <v>106</v>
      </c>
      <c r="CL4540">
        <v>20</v>
      </c>
      <c r="CM4540" t="s">
        <v>2867</v>
      </c>
      <c r="CO4540">
        <v>125292</v>
      </c>
      <c r="CQ4540">
        <v>0</v>
      </c>
      <c r="CR4540">
        <v>0</v>
      </c>
      <c r="CS4540">
        <v>0</v>
      </c>
      <c r="CY4540" t="s">
        <v>123</v>
      </c>
      <c r="CZ4540" t="s">
        <v>124</v>
      </c>
      <c r="DD4540" t="str" cm="1">
        <f t="array" ref="DD4540">TEXT(_xlfn.SEQUENCE(1, DATEDIF(AG4540, AH4540, "m") + 1, AG4540, 30), "YYYY-APMM")</f>
        <v>2014-AP01</v>
      </c>
      <c r="DN4540">
        <f t="shared" si="140"/>
        <v>110.4</v>
      </c>
      <c r="DO4540" t="str">
        <f t="shared" si="141"/>
        <v>LABOR- SUBCONTRACTOR</v>
      </c>
    </row>
    <row r="4541" spans="1:119" x14ac:dyDescent="0.35">
      <c r="A4541" t="s">
        <v>105</v>
      </c>
      <c r="B4541">
        <v>503826</v>
      </c>
      <c r="C4541">
        <v>6359</v>
      </c>
      <c r="D4541">
        <v>125293</v>
      </c>
      <c r="E4541">
        <v>13662</v>
      </c>
      <c r="F4541">
        <v>0</v>
      </c>
      <c r="G4541" t="s">
        <v>106</v>
      </c>
      <c r="H4541" t="s">
        <v>106</v>
      </c>
      <c r="I4541" t="s">
        <v>106</v>
      </c>
      <c r="J4541" t="s">
        <v>107</v>
      </c>
      <c r="K4541" t="s">
        <v>108</v>
      </c>
      <c r="L4541" t="s">
        <v>109</v>
      </c>
      <c r="M4541" t="s">
        <v>110</v>
      </c>
      <c r="N4541" t="s">
        <v>10123</v>
      </c>
      <c r="O4541" t="s">
        <v>3089</v>
      </c>
      <c r="P4541">
        <v>8178</v>
      </c>
      <c r="Q4541">
        <v>208</v>
      </c>
      <c r="R4541">
        <v>80</v>
      </c>
      <c r="S4541">
        <v>120</v>
      </c>
      <c r="T4541">
        <v>0</v>
      </c>
      <c r="U4541">
        <v>67.2</v>
      </c>
      <c r="V4541">
        <v>67.2</v>
      </c>
      <c r="W4541">
        <v>120</v>
      </c>
      <c r="X4541">
        <v>0</v>
      </c>
      <c r="Y4541">
        <v>0</v>
      </c>
      <c r="Z4541">
        <v>0</v>
      </c>
      <c r="AD4541" s="1">
        <v>41743.333333333336</v>
      </c>
      <c r="AE4541" s="1">
        <v>41759.708333333336</v>
      </c>
      <c r="AG4541" s="1">
        <v>41713.333333333336</v>
      </c>
      <c r="AH4541" s="1">
        <v>41729.708333333336</v>
      </c>
      <c r="AI4541" s="1">
        <v>41713.333333333336</v>
      </c>
      <c r="AJ4541" s="1">
        <v>41729.708333333336</v>
      </c>
      <c r="AK4541" s="1">
        <v>41713.333333333336</v>
      </c>
      <c r="AL4541" s="1">
        <v>41729.708333333336</v>
      </c>
      <c r="AM4541" s="1">
        <v>41743.333333333336</v>
      </c>
      <c r="AN4541" s="1">
        <v>41759.708333333336</v>
      </c>
      <c r="AP4541" t="s">
        <v>113</v>
      </c>
      <c r="AU4541" t="s">
        <v>10124</v>
      </c>
      <c r="AY4541" t="s">
        <v>106</v>
      </c>
      <c r="AZ4541">
        <v>0</v>
      </c>
      <c r="BA4541">
        <v>0</v>
      </c>
      <c r="BD4541" s="3">
        <v>41321.662499999999</v>
      </c>
      <c r="BE4541" s="3">
        <v>41321.663888888892</v>
      </c>
      <c r="BF4541" t="s">
        <v>115</v>
      </c>
      <c r="BG4541" t="s">
        <v>115</v>
      </c>
      <c r="BH4541">
        <v>8149</v>
      </c>
      <c r="BM4541">
        <v>43550</v>
      </c>
      <c r="BR4541" t="s">
        <v>116</v>
      </c>
      <c r="BS4541" t="s">
        <v>117</v>
      </c>
      <c r="BU4541">
        <v>1</v>
      </c>
      <c r="BV4541" t="s">
        <v>118</v>
      </c>
      <c r="BX4541" t="s">
        <v>119</v>
      </c>
      <c r="BY4541" t="s">
        <v>119</v>
      </c>
      <c r="BZ4541" t="s">
        <v>119</v>
      </c>
      <c r="CA4541">
        <v>1</v>
      </c>
      <c r="CC4541" t="s">
        <v>120</v>
      </c>
      <c r="CH4541">
        <v>540</v>
      </c>
      <c r="CI4541">
        <v>30950</v>
      </c>
      <c r="CJ4541" t="s">
        <v>106</v>
      </c>
      <c r="CK4541" t="s">
        <v>106</v>
      </c>
      <c r="CL4541">
        <v>20</v>
      </c>
      <c r="CM4541" t="s">
        <v>2867</v>
      </c>
      <c r="CO4541">
        <v>125292</v>
      </c>
      <c r="CQ4541">
        <v>0</v>
      </c>
      <c r="CR4541">
        <v>0</v>
      </c>
      <c r="CS4541">
        <v>0</v>
      </c>
      <c r="CY4541" t="s">
        <v>123</v>
      </c>
      <c r="CZ4541" t="s">
        <v>124</v>
      </c>
      <c r="DD4541" t="str" cm="1">
        <f t="array" ref="DD4541">TEXT(_xlfn.SEQUENCE(1, DATEDIF(AG4541, AH4541, "m") + 1, AG4541, 30), "YYYY-APMM")</f>
        <v>2014-AP03</v>
      </c>
      <c r="DN4541">
        <f t="shared" si="140"/>
        <v>67.2</v>
      </c>
      <c r="DO4541" t="str">
        <f t="shared" si="141"/>
        <v>LABOR- SUBCONTRACTOR</v>
      </c>
    </row>
    <row r="4542" spans="1:119" x14ac:dyDescent="0.35">
      <c r="A4542" t="s">
        <v>105</v>
      </c>
      <c r="B4542">
        <v>503827</v>
      </c>
      <c r="C4542">
        <v>6359</v>
      </c>
      <c r="D4542">
        <v>125293</v>
      </c>
      <c r="E4542">
        <v>13662</v>
      </c>
      <c r="F4542">
        <v>0</v>
      </c>
      <c r="G4542" t="s">
        <v>106</v>
      </c>
      <c r="H4542" t="s">
        <v>106</v>
      </c>
      <c r="I4542" t="s">
        <v>106</v>
      </c>
      <c r="J4542" t="s">
        <v>107</v>
      </c>
      <c r="K4542" t="s">
        <v>108</v>
      </c>
      <c r="L4542" t="s">
        <v>109</v>
      </c>
      <c r="M4542" t="s">
        <v>110</v>
      </c>
      <c r="N4542" t="s">
        <v>10125</v>
      </c>
      <c r="O4542" t="s">
        <v>3092</v>
      </c>
      <c r="P4542">
        <v>8178</v>
      </c>
      <c r="Q4542">
        <v>8</v>
      </c>
      <c r="R4542">
        <v>0</v>
      </c>
      <c r="S4542">
        <v>200</v>
      </c>
      <c r="T4542">
        <v>0</v>
      </c>
      <c r="U4542">
        <v>336</v>
      </c>
      <c r="V4542">
        <v>336</v>
      </c>
      <c r="W4542">
        <v>200</v>
      </c>
      <c r="X4542">
        <v>0</v>
      </c>
      <c r="Y4542">
        <v>0</v>
      </c>
      <c r="Z4542">
        <v>0</v>
      </c>
      <c r="AD4542" s="1">
        <v>41749.333333333336</v>
      </c>
      <c r="AE4542" s="1">
        <v>41777.708333333336</v>
      </c>
      <c r="AG4542" s="1">
        <v>41748.333333333336</v>
      </c>
      <c r="AH4542" s="1">
        <v>41776.708333333336</v>
      </c>
      <c r="AI4542" s="1">
        <v>41748.333333333336</v>
      </c>
      <c r="AJ4542" s="1">
        <v>41776.708333333336</v>
      </c>
      <c r="AK4542" s="1">
        <v>41748.333333333336</v>
      </c>
      <c r="AL4542" s="1">
        <v>41776.708333333336</v>
      </c>
      <c r="AM4542" s="1">
        <v>41749.333333333336</v>
      </c>
      <c r="AN4542" s="1">
        <v>41777.708333333336</v>
      </c>
      <c r="AP4542" t="s">
        <v>113</v>
      </c>
      <c r="AU4542" t="s">
        <v>10126</v>
      </c>
      <c r="AY4542" t="s">
        <v>106</v>
      </c>
      <c r="AZ4542">
        <v>0</v>
      </c>
      <c r="BA4542">
        <v>0</v>
      </c>
      <c r="BD4542" s="3">
        <v>41321.662499999999</v>
      </c>
      <c r="BE4542" s="3">
        <v>41321.663888888892</v>
      </c>
      <c r="BF4542" t="s">
        <v>115</v>
      </c>
      <c r="BG4542" t="s">
        <v>115</v>
      </c>
      <c r="BH4542">
        <v>8149</v>
      </c>
      <c r="BM4542">
        <v>43550</v>
      </c>
      <c r="BR4542" t="s">
        <v>116</v>
      </c>
      <c r="BS4542" t="s">
        <v>117</v>
      </c>
      <c r="BU4542">
        <v>1</v>
      </c>
      <c r="BV4542" t="s">
        <v>118</v>
      </c>
      <c r="BX4542" t="s">
        <v>119</v>
      </c>
      <c r="BY4542" t="s">
        <v>119</v>
      </c>
      <c r="BZ4542" t="s">
        <v>119</v>
      </c>
      <c r="CA4542">
        <v>1</v>
      </c>
      <c r="CC4542" t="s">
        <v>120</v>
      </c>
      <c r="CH4542">
        <v>540</v>
      </c>
      <c r="CI4542">
        <v>30950</v>
      </c>
      <c r="CJ4542" t="s">
        <v>106</v>
      </c>
      <c r="CK4542" t="s">
        <v>106</v>
      </c>
      <c r="CL4542">
        <v>20</v>
      </c>
      <c r="CM4542" t="s">
        <v>2867</v>
      </c>
      <c r="CO4542">
        <v>125292</v>
      </c>
      <c r="CQ4542">
        <v>0</v>
      </c>
      <c r="CR4542">
        <v>0</v>
      </c>
      <c r="CS4542">
        <v>0</v>
      </c>
      <c r="CY4542" t="s">
        <v>123</v>
      </c>
      <c r="CZ4542" t="s">
        <v>124</v>
      </c>
      <c r="DD4542" t="str" cm="1">
        <f t="array" ref="DD4542">TEXT(_xlfn.SEQUENCE(1, DATEDIF(AG4542, AH4542, "m") + 1, AG4542, 30), "YYYY-APMM")</f>
        <v>2014-AP04</v>
      </c>
      <c r="DN4542">
        <f t="shared" si="140"/>
        <v>336</v>
      </c>
      <c r="DO4542" t="str">
        <f t="shared" si="141"/>
        <v>LABOR- SUBCONTRACTOR</v>
      </c>
    </row>
    <row r="4543" spans="1:119" x14ac:dyDescent="0.35">
      <c r="A4543" t="s">
        <v>105</v>
      </c>
      <c r="B4543">
        <v>503828</v>
      </c>
      <c r="C4543">
        <v>6359</v>
      </c>
      <c r="D4543">
        <v>125294</v>
      </c>
      <c r="E4543">
        <v>13662</v>
      </c>
      <c r="F4543">
        <v>0</v>
      </c>
      <c r="G4543" t="s">
        <v>106</v>
      </c>
      <c r="H4543" t="s">
        <v>106</v>
      </c>
      <c r="I4543" t="s">
        <v>106</v>
      </c>
      <c r="J4543" t="s">
        <v>107</v>
      </c>
      <c r="K4543" t="s">
        <v>108</v>
      </c>
      <c r="L4543" t="s">
        <v>109</v>
      </c>
      <c r="M4543" t="s">
        <v>110</v>
      </c>
      <c r="N4543" t="s">
        <v>10127</v>
      </c>
      <c r="O4543" t="s">
        <v>3063</v>
      </c>
      <c r="P4543">
        <v>8178</v>
      </c>
      <c r="Q4543">
        <v>0</v>
      </c>
      <c r="R4543">
        <v>0</v>
      </c>
      <c r="S4543">
        <v>144</v>
      </c>
      <c r="T4543">
        <v>0</v>
      </c>
      <c r="U4543">
        <v>441.6</v>
      </c>
      <c r="V4543">
        <v>441.6</v>
      </c>
      <c r="W4543">
        <v>144</v>
      </c>
      <c r="X4543">
        <v>0</v>
      </c>
      <c r="Y4543">
        <v>0</v>
      </c>
      <c r="Z4543">
        <v>0</v>
      </c>
      <c r="AD4543" s="1">
        <v>41648.333333333336</v>
      </c>
      <c r="AE4543" s="1">
        <v>41668.708333333336</v>
      </c>
      <c r="AG4543" s="1">
        <v>41648.333333333336</v>
      </c>
      <c r="AH4543" s="1">
        <v>41668.708333333336</v>
      </c>
      <c r="AI4543" s="1">
        <v>41648.333333333336</v>
      </c>
      <c r="AJ4543" s="1">
        <v>41668.708333333336</v>
      </c>
      <c r="AK4543" s="1">
        <v>41648.333333333336</v>
      </c>
      <c r="AL4543" s="1">
        <v>41668.708333333336</v>
      </c>
      <c r="AM4543" s="1">
        <v>41648.333333333336</v>
      </c>
      <c r="AN4543" s="1">
        <v>41668.708333333336</v>
      </c>
      <c r="AP4543" t="s">
        <v>113</v>
      </c>
      <c r="AU4543" t="s">
        <v>10128</v>
      </c>
      <c r="AY4543" t="s">
        <v>119</v>
      </c>
      <c r="AZ4543">
        <v>0</v>
      </c>
      <c r="BA4543">
        <v>0</v>
      </c>
      <c r="BD4543" s="3">
        <v>41321.662499999999</v>
      </c>
      <c r="BE4543" s="3">
        <v>41321.663888888892</v>
      </c>
      <c r="BF4543" t="s">
        <v>115</v>
      </c>
      <c r="BG4543" t="s">
        <v>115</v>
      </c>
      <c r="BH4543">
        <v>8149</v>
      </c>
      <c r="BM4543">
        <v>43550</v>
      </c>
      <c r="BR4543" t="s">
        <v>116</v>
      </c>
      <c r="BS4543" t="s">
        <v>117</v>
      </c>
      <c r="BU4543">
        <v>1</v>
      </c>
      <c r="BV4543" t="s">
        <v>118</v>
      </c>
      <c r="BX4543" t="s">
        <v>119</v>
      </c>
      <c r="BY4543" t="s">
        <v>119</v>
      </c>
      <c r="BZ4543" t="s">
        <v>119</v>
      </c>
      <c r="CA4543">
        <v>1</v>
      </c>
      <c r="CC4543" t="s">
        <v>120</v>
      </c>
      <c r="CH4543">
        <v>540</v>
      </c>
      <c r="CI4543">
        <v>30940</v>
      </c>
      <c r="CJ4543" t="s">
        <v>106</v>
      </c>
      <c r="CK4543" t="s">
        <v>106</v>
      </c>
      <c r="CL4543">
        <v>15</v>
      </c>
      <c r="CM4543" t="s">
        <v>2963</v>
      </c>
      <c r="CO4543">
        <v>125292</v>
      </c>
      <c r="CQ4543">
        <v>0</v>
      </c>
      <c r="CR4543">
        <v>0</v>
      </c>
      <c r="CS4543">
        <v>0</v>
      </c>
      <c r="CY4543" t="s">
        <v>123</v>
      </c>
      <c r="CZ4543" t="s">
        <v>124</v>
      </c>
      <c r="DD4543" t="str" cm="1">
        <f t="array" ref="DD4543">TEXT(_xlfn.SEQUENCE(1, DATEDIF(AG4543, AH4543, "m") + 1, AG4543, 30), "YYYY-APMM")</f>
        <v>2014-AP01</v>
      </c>
      <c r="DN4543">
        <f t="shared" si="140"/>
        <v>441.6</v>
      </c>
      <c r="DO4543" t="str">
        <f t="shared" si="141"/>
        <v>LABOR- SUBCONTRACTOR</v>
      </c>
    </row>
    <row r="4544" spans="1:119" x14ac:dyDescent="0.35">
      <c r="A4544" t="s">
        <v>105</v>
      </c>
      <c r="B4544">
        <v>503829</v>
      </c>
      <c r="C4544">
        <v>6359</v>
      </c>
      <c r="D4544">
        <v>125294</v>
      </c>
      <c r="E4544">
        <v>13662</v>
      </c>
      <c r="F4544">
        <v>0</v>
      </c>
      <c r="G4544" t="s">
        <v>106</v>
      </c>
      <c r="H4544" t="s">
        <v>106</v>
      </c>
      <c r="I4544" t="s">
        <v>106</v>
      </c>
      <c r="J4544" t="s">
        <v>107</v>
      </c>
      <c r="K4544" t="s">
        <v>108</v>
      </c>
      <c r="L4544" t="s">
        <v>109</v>
      </c>
      <c r="M4544" t="s">
        <v>110</v>
      </c>
      <c r="N4544" t="s">
        <v>10129</v>
      </c>
      <c r="O4544" t="s">
        <v>3081</v>
      </c>
      <c r="P4544">
        <v>8178</v>
      </c>
      <c r="Q4544">
        <v>176</v>
      </c>
      <c r="R4544">
        <v>48</v>
      </c>
      <c r="S4544">
        <v>144</v>
      </c>
      <c r="T4544">
        <v>0</v>
      </c>
      <c r="U4544">
        <v>177.6</v>
      </c>
      <c r="V4544">
        <v>177.6</v>
      </c>
      <c r="W4544">
        <v>144</v>
      </c>
      <c r="X4544">
        <v>0</v>
      </c>
      <c r="Y4544">
        <v>0</v>
      </c>
      <c r="Z4544">
        <v>0</v>
      </c>
      <c r="AD4544" s="1">
        <v>41674.333333333336</v>
      </c>
      <c r="AE4544" s="1">
        <v>41695.708333333336</v>
      </c>
      <c r="AG4544" s="1">
        <v>41648.333333333336</v>
      </c>
      <c r="AH4544" s="1">
        <v>41668.708333333336</v>
      </c>
      <c r="AI4544" s="1">
        <v>41648.333333333336</v>
      </c>
      <c r="AJ4544" s="1">
        <v>41668.708333333336</v>
      </c>
      <c r="AK4544" s="1">
        <v>41648.333333333336</v>
      </c>
      <c r="AL4544" s="1">
        <v>41668.708333333336</v>
      </c>
      <c r="AM4544" s="1">
        <v>41674.333333333336</v>
      </c>
      <c r="AN4544" s="1">
        <v>41695.708333333336</v>
      </c>
      <c r="AP4544" t="s">
        <v>113</v>
      </c>
      <c r="AU4544" t="s">
        <v>10130</v>
      </c>
      <c r="AY4544" t="s">
        <v>106</v>
      </c>
      <c r="AZ4544">
        <v>0</v>
      </c>
      <c r="BA4544">
        <v>0</v>
      </c>
      <c r="BD4544" s="3">
        <v>41321.662499999999</v>
      </c>
      <c r="BE4544" s="3">
        <v>41321.663888888892</v>
      </c>
      <c r="BF4544" t="s">
        <v>115</v>
      </c>
      <c r="BG4544" t="s">
        <v>115</v>
      </c>
      <c r="BH4544">
        <v>8149</v>
      </c>
      <c r="BM4544">
        <v>43550</v>
      </c>
      <c r="BR4544" t="s">
        <v>116</v>
      </c>
      <c r="BS4544" t="s">
        <v>117</v>
      </c>
      <c r="BU4544">
        <v>1</v>
      </c>
      <c r="BV4544" t="s">
        <v>118</v>
      </c>
      <c r="BX4544" t="s">
        <v>119</v>
      </c>
      <c r="BY4544" t="s">
        <v>119</v>
      </c>
      <c r="BZ4544" t="s">
        <v>119</v>
      </c>
      <c r="CA4544">
        <v>1</v>
      </c>
      <c r="CC4544" t="s">
        <v>120</v>
      </c>
      <c r="CH4544">
        <v>540</v>
      </c>
      <c r="CI4544">
        <v>30940</v>
      </c>
      <c r="CJ4544" t="s">
        <v>106</v>
      </c>
      <c r="CK4544" t="s">
        <v>106</v>
      </c>
      <c r="CL4544">
        <v>15</v>
      </c>
      <c r="CM4544" t="s">
        <v>2963</v>
      </c>
      <c r="CO4544">
        <v>125292</v>
      </c>
      <c r="CQ4544">
        <v>0</v>
      </c>
      <c r="CR4544">
        <v>0</v>
      </c>
      <c r="CS4544">
        <v>0</v>
      </c>
      <c r="CY4544" t="s">
        <v>123</v>
      </c>
      <c r="CZ4544" t="s">
        <v>124</v>
      </c>
      <c r="DD4544" t="str" cm="1">
        <f t="array" ref="DD4544">TEXT(_xlfn.SEQUENCE(1, DATEDIF(AG4544, AH4544, "m") + 1, AG4544, 30), "YYYY-APMM")</f>
        <v>2014-AP01</v>
      </c>
      <c r="DN4544">
        <f t="shared" si="140"/>
        <v>177.6</v>
      </c>
      <c r="DO4544" t="str">
        <f t="shared" si="141"/>
        <v>LABOR- SUBCONTRACTOR</v>
      </c>
    </row>
    <row r="4545" spans="1:119" x14ac:dyDescent="0.35">
      <c r="A4545" t="s">
        <v>105</v>
      </c>
      <c r="B4545">
        <v>503830</v>
      </c>
      <c r="C4545">
        <v>6359</v>
      </c>
      <c r="D4545">
        <v>125294</v>
      </c>
      <c r="E4545">
        <v>13662</v>
      </c>
      <c r="F4545">
        <v>0</v>
      </c>
      <c r="G4545" t="s">
        <v>106</v>
      </c>
      <c r="H4545" t="s">
        <v>106</v>
      </c>
      <c r="I4545" t="s">
        <v>106</v>
      </c>
      <c r="J4545" t="s">
        <v>107</v>
      </c>
      <c r="K4545" t="s">
        <v>108</v>
      </c>
      <c r="L4545" t="s">
        <v>109</v>
      </c>
      <c r="M4545" t="s">
        <v>110</v>
      </c>
      <c r="N4545" t="s">
        <v>10131</v>
      </c>
      <c r="O4545" t="s">
        <v>3069</v>
      </c>
      <c r="P4545">
        <v>8178</v>
      </c>
      <c r="Q4545">
        <v>40</v>
      </c>
      <c r="R4545">
        <v>0</v>
      </c>
      <c r="S4545">
        <v>160</v>
      </c>
      <c r="T4545">
        <v>0</v>
      </c>
      <c r="U4545">
        <v>67.2</v>
      </c>
      <c r="V4545">
        <v>67.2</v>
      </c>
      <c r="W4545">
        <v>160</v>
      </c>
      <c r="X4545">
        <v>0</v>
      </c>
      <c r="Y4545">
        <v>0</v>
      </c>
      <c r="Z4545">
        <v>0</v>
      </c>
      <c r="AD4545" s="1">
        <v>41731.333333333336</v>
      </c>
      <c r="AE4545" s="1">
        <v>41753.708333333336</v>
      </c>
      <c r="AG4545" s="1">
        <v>41725.333333333336</v>
      </c>
      <c r="AH4545" s="1">
        <v>41748.708333333336</v>
      </c>
      <c r="AI4545" s="1">
        <v>41725.333333333336</v>
      </c>
      <c r="AJ4545" s="1">
        <v>41748.708333333336</v>
      </c>
      <c r="AK4545" s="1">
        <v>41725.333333333336</v>
      </c>
      <c r="AL4545" s="1">
        <v>41748.708333333336</v>
      </c>
      <c r="AM4545" s="1">
        <v>41731.333333333336</v>
      </c>
      <c r="AN4545" s="1">
        <v>41753.708333333336</v>
      </c>
      <c r="AP4545" t="s">
        <v>113</v>
      </c>
      <c r="AU4545" t="s">
        <v>10132</v>
      </c>
      <c r="AY4545" t="s">
        <v>106</v>
      </c>
      <c r="AZ4545">
        <v>0</v>
      </c>
      <c r="BA4545">
        <v>0</v>
      </c>
      <c r="BD4545" s="3">
        <v>41321.662499999999</v>
      </c>
      <c r="BE4545" s="3">
        <v>41321.663888888892</v>
      </c>
      <c r="BF4545" t="s">
        <v>115</v>
      </c>
      <c r="BG4545" t="s">
        <v>115</v>
      </c>
      <c r="BH4545">
        <v>8149</v>
      </c>
      <c r="BM4545">
        <v>43550</v>
      </c>
      <c r="BR4545" t="s">
        <v>116</v>
      </c>
      <c r="BS4545" t="s">
        <v>117</v>
      </c>
      <c r="BU4545">
        <v>1</v>
      </c>
      <c r="BV4545" t="s">
        <v>118</v>
      </c>
      <c r="BX4545" t="s">
        <v>119</v>
      </c>
      <c r="BY4545" t="s">
        <v>119</v>
      </c>
      <c r="BZ4545" t="s">
        <v>119</v>
      </c>
      <c r="CA4545">
        <v>1</v>
      </c>
      <c r="CC4545" t="s">
        <v>120</v>
      </c>
      <c r="CH4545">
        <v>540</v>
      </c>
      <c r="CI4545">
        <v>30940</v>
      </c>
      <c r="CJ4545" t="s">
        <v>106</v>
      </c>
      <c r="CK4545" t="s">
        <v>106</v>
      </c>
      <c r="CL4545">
        <v>15</v>
      </c>
      <c r="CM4545" t="s">
        <v>2963</v>
      </c>
      <c r="CO4545">
        <v>125292</v>
      </c>
      <c r="CQ4545">
        <v>0</v>
      </c>
      <c r="CR4545">
        <v>0</v>
      </c>
      <c r="CS4545">
        <v>0</v>
      </c>
      <c r="CY4545" t="s">
        <v>123</v>
      </c>
      <c r="CZ4545" t="s">
        <v>124</v>
      </c>
      <c r="DD4545" t="str" cm="1">
        <f t="array" ref="DD4545">TEXT(_xlfn.SEQUENCE(1, DATEDIF(AG4545, AH4545, "m") + 1, AG4545, 30), "YYYY-APMM")</f>
        <v>2014-AP03</v>
      </c>
      <c r="DN4545">
        <f t="shared" si="140"/>
        <v>67.2</v>
      </c>
      <c r="DO4545" t="str">
        <f t="shared" si="141"/>
        <v>LABOR- SUBCONTRACTOR</v>
      </c>
    </row>
    <row r="4546" spans="1:119" x14ac:dyDescent="0.35">
      <c r="A4546" t="s">
        <v>105</v>
      </c>
      <c r="B4546">
        <v>503831</v>
      </c>
      <c r="C4546">
        <v>6359</v>
      </c>
      <c r="D4546">
        <v>125294</v>
      </c>
      <c r="E4546">
        <v>13662</v>
      </c>
      <c r="F4546">
        <v>0</v>
      </c>
      <c r="G4546" t="s">
        <v>106</v>
      </c>
      <c r="H4546" t="s">
        <v>106</v>
      </c>
      <c r="I4546" t="s">
        <v>106</v>
      </c>
      <c r="J4546" t="s">
        <v>107</v>
      </c>
      <c r="K4546" t="s">
        <v>108</v>
      </c>
      <c r="L4546" t="s">
        <v>109</v>
      </c>
      <c r="M4546" t="s">
        <v>110</v>
      </c>
      <c r="N4546" t="s">
        <v>10133</v>
      </c>
      <c r="O4546" t="s">
        <v>3072</v>
      </c>
      <c r="P4546">
        <v>8178</v>
      </c>
      <c r="Q4546">
        <v>40</v>
      </c>
      <c r="R4546">
        <v>32</v>
      </c>
      <c r="S4546">
        <v>120</v>
      </c>
      <c r="T4546">
        <v>0</v>
      </c>
      <c r="U4546">
        <v>67.2</v>
      </c>
      <c r="V4546">
        <v>67.2</v>
      </c>
      <c r="W4546">
        <v>120</v>
      </c>
      <c r="X4546">
        <v>0</v>
      </c>
      <c r="Y4546">
        <v>0</v>
      </c>
      <c r="Z4546">
        <v>0</v>
      </c>
      <c r="AD4546" s="1">
        <v>41743.333333333336</v>
      </c>
      <c r="AE4546" s="1">
        <v>41759.708333333336</v>
      </c>
      <c r="AG4546" s="1">
        <v>41737.333333333336</v>
      </c>
      <c r="AH4546" s="1">
        <v>41753.708333333336</v>
      </c>
      <c r="AI4546" s="1">
        <v>41737.333333333336</v>
      </c>
      <c r="AJ4546" s="1">
        <v>41753.708333333336</v>
      </c>
      <c r="AK4546" s="1">
        <v>41737.333333333336</v>
      </c>
      <c r="AL4546" s="1">
        <v>41753.708333333336</v>
      </c>
      <c r="AM4546" s="1">
        <v>41743.333333333336</v>
      </c>
      <c r="AN4546" s="1">
        <v>41759.708333333336</v>
      </c>
      <c r="AP4546" t="s">
        <v>113</v>
      </c>
      <c r="AU4546" t="s">
        <v>10134</v>
      </c>
      <c r="AY4546" t="s">
        <v>106</v>
      </c>
      <c r="AZ4546">
        <v>0</v>
      </c>
      <c r="BA4546">
        <v>0</v>
      </c>
      <c r="BD4546" s="3">
        <v>41321.662499999999</v>
      </c>
      <c r="BE4546" s="3">
        <v>41321.663888888892</v>
      </c>
      <c r="BF4546" t="s">
        <v>115</v>
      </c>
      <c r="BG4546" t="s">
        <v>115</v>
      </c>
      <c r="BH4546">
        <v>8149</v>
      </c>
      <c r="BM4546">
        <v>43550</v>
      </c>
      <c r="BR4546" t="s">
        <v>116</v>
      </c>
      <c r="BS4546" t="s">
        <v>117</v>
      </c>
      <c r="BU4546">
        <v>1</v>
      </c>
      <c r="BV4546" t="s">
        <v>118</v>
      </c>
      <c r="BX4546" t="s">
        <v>119</v>
      </c>
      <c r="BY4546" t="s">
        <v>119</v>
      </c>
      <c r="BZ4546" t="s">
        <v>119</v>
      </c>
      <c r="CA4546">
        <v>1</v>
      </c>
      <c r="CC4546" t="s">
        <v>120</v>
      </c>
      <c r="CH4546">
        <v>540</v>
      </c>
      <c r="CI4546">
        <v>30940</v>
      </c>
      <c r="CJ4546" t="s">
        <v>106</v>
      </c>
      <c r="CK4546" t="s">
        <v>106</v>
      </c>
      <c r="CL4546">
        <v>15</v>
      </c>
      <c r="CM4546" t="s">
        <v>2963</v>
      </c>
      <c r="CO4546">
        <v>125292</v>
      </c>
      <c r="CQ4546">
        <v>0</v>
      </c>
      <c r="CR4546">
        <v>0</v>
      </c>
      <c r="CS4546">
        <v>0</v>
      </c>
      <c r="CY4546" t="s">
        <v>123</v>
      </c>
      <c r="CZ4546" t="s">
        <v>124</v>
      </c>
      <c r="DD4546" t="str" cm="1">
        <f t="array" ref="DD4546">TEXT(_xlfn.SEQUENCE(1, DATEDIF(AG4546, AH4546, "m") + 1, AG4546, 30), "YYYY-APMM")</f>
        <v>2014-AP04</v>
      </c>
      <c r="DN4546">
        <f t="shared" si="140"/>
        <v>67.2</v>
      </c>
      <c r="DO4546" t="str">
        <f t="shared" si="141"/>
        <v>LABOR- SUBCONTRACTOR</v>
      </c>
    </row>
    <row r="4547" spans="1:119" x14ac:dyDescent="0.35">
      <c r="A4547" t="s">
        <v>105</v>
      </c>
      <c r="B4547">
        <v>503832</v>
      </c>
      <c r="C4547">
        <v>6359</v>
      </c>
      <c r="D4547">
        <v>125295</v>
      </c>
      <c r="E4547">
        <v>13662</v>
      </c>
      <c r="F4547">
        <v>0</v>
      </c>
      <c r="G4547" t="s">
        <v>106</v>
      </c>
      <c r="H4547" t="s">
        <v>106</v>
      </c>
      <c r="I4547" t="s">
        <v>106</v>
      </c>
      <c r="J4547" t="s">
        <v>107</v>
      </c>
      <c r="K4547" t="s">
        <v>108</v>
      </c>
      <c r="L4547" t="s">
        <v>109</v>
      </c>
      <c r="M4547" t="s">
        <v>110</v>
      </c>
      <c r="N4547" t="s">
        <v>10135</v>
      </c>
      <c r="O4547" t="s">
        <v>3063</v>
      </c>
      <c r="P4547">
        <v>8178</v>
      </c>
      <c r="Q4547">
        <v>144</v>
      </c>
      <c r="R4547">
        <v>0</v>
      </c>
      <c r="S4547">
        <v>144</v>
      </c>
      <c r="T4547">
        <v>0</v>
      </c>
      <c r="U4547">
        <v>441.6</v>
      </c>
      <c r="V4547">
        <v>441.6</v>
      </c>
      <c r="W4547">
        <v>144</v>
      </c>
      <c r="X4547">
        <v>0</v>
      </c>
      <c r="Y4547">
        <v>0</v>
      </c>
      <c r="Z4547">
        <v>0</v>
      </c>
      <c r="AD4547" s="1">
        <v>41625.333333333336</v>
      </c>
      <c r="AE4547" s="1">
        <v>41646.708333333336</v>
      </c>
      <c r="AG4547" s="1">
        <v>41604.333333333336</v>
      </c>
      <c r="AH4547" s="1">
        <v>41624.708333333336</v>
      </c>
      <c r="AI4547" s="1">
        <v>41604.333333333336</v>
      </c>
      <c r="AJ4547" s="1">
        <v>41624.708333333336</v>
      </c>
      <c r="AK4547" s="1">
        <v>41604.333333333336</v>
      </c>
      <c r="AL4547" s="1">
        <v>41624.708333333336</v>
      </c>
      <c r="AM4547" s="1">
        <v>41625.333333333336</v>
      </c>
      <c r="AN4547" s="1">
        <v>41646.708333333336</v>
      </c>
      <c r="AP4547" t="s">
        <v>113</v>
      </c>
      <c r="AU4547" t="s">
        <v>10136</v>
      </c>
      <c r="AY4547" t="s">
        <v>106</v>
      </c>
      <c r="AZ4547">
        <v>0</v>
      </c>
      <c r="BA4547">
        <v>0</v>
      </c>
      <c r="BD4547" s="3">
        <v>41321.662499999999</v>
      </c>
      <c r="BE4547" s="3">
        <v>41321.663888888892</v>
      </c>
      <c r="BF4547" t="s">
        <v>115</v>
      </c>
      <c r="BG4547" t="s">
        <v>115</v>
      </c>
      <c r="BH4547">
        <v>8149</v>
      </c>
      <c r="BM4547">
        <v>43550</v>
      </c>
      <c r="BR4547" t="s">
        <v>116</v>
      </c>
      <c r="BS4547" t="s">
        <v>117</v>
      </c>
      <c r="BU4547">
        <v>1</v>
      </c>
      <c r="BV4547" t="s">
        <v>118</v>
      </c>
      <c r="BX4547" t="s">
        <v>119</v>
      </c>
      <c r="BY4547" t="s">
        <v>119</v>
      </c>
      <c r="BZ4547" t="s">
        <v>119</v>
      </c>
      <c r="CA4547">
        <v>1</v>
      </c>
      <c r="CC4547" t="s">
        <v>120</v>
      </c>
      <c r="CH4547">
        <v>540</v>
      </c>
      <c r="CI4547">
        <v>30930</v>
      </c>
      <c r="CJ4547" t="s">
        <v>106</v>
      </c>
      <c r="CK4547" t="s">
        <v>106</v>
      </c>
      <c r="CL4547">
        <v>10</v>
      </c>
      <c r="CM4547" t="s">
        <v>2889</v>
      </c>
      <c r="CO4547">
        <v>125292</v>
      </c>
      <c r="CQ4547">
        <v>0</v>
      </c>
      <c r="CR4547">
        <v>0</v>
      </c>
      <c r="CS4547">
        <v>0</v>
      </c>
      <c r="CY4547" t="s">
        <v>123</v>
      </c>
      <c r="CZ4547" t="s">
        <v>124</v>
      </c>
      <c r="DD4547" t="str" cm="1">
        <f t="array" ref="DD4547">TEXT(_xlfn.SEQUENCE(1, DATEDIF(AG4547, AH4547, "m") + 1, AG4547, 30), "YYYY-APMM")</f>
        <v>2013-AP11</v>
      </c>
      <c r="DN4547">
        <f t="shared" ref="DN4547:DN4610" si="142">V4547/COUNTIF(DD4547:DF4547, "&lt;&gt;")</f>
        <v>441.6</v>
      </c>
      <c r="DO4547" t="str">
        <f t="shared" ref="DO4547:DO4610" si="143">BR4547</f>
        <v>LABOR- SUBCONTRACTOR</v>
      </c>
    </row>
    <row r="4548" spans="1:119" x14ac:dyDescent="0.35">
      <c r="A4548" t="s">
        <v>105</v>
      </c>
      <c r="B4548">
        <v>503833</v>
      </c>
      <c r="C4548">
        <v>6359</v>
      </c>
      <c r="D4548">
        <v>125295</v>
      </c>
      <c r="E4548">
        <v>13662</v>
      </c>
      <c r="F4548">
        <v>0</v>
      </c>
      <c r="G4548" t="s">
        <v>106</v>
      </c>
      <c r="H4548" t="s">
        <v>106</v>
      </c>
      <c r="I4548" t="s">
        <v>106</v>
      </c>
      <c r="J4548" t="s">
        <v>107</v>
      </c>
      <c r="K4548" t="s">
        <v>108</v>
      </c>
      <c r="L4548" t="s">
        <v>109</v>
      </c>
      <c r="M4548" t="s">
        <v>110</v>
      </c>
      <c r="N4548" t="s">
        <v>10137</v>
      </c>
      <c r="O4548" t="s">
        <v>3066</v>
      </c>
      <c r="P4548">
        <v>8178</v>
      </c>
      <c r="Q4548">
        <v>312</v>
      </c>
      <c r="R4548">
        <v>104</v>
      </c>
      <c r="S4548">
        <v>144</v>
      </c>
      <c r="T4548">
        <v>0</v>
      </c>
      <c r="U4548">
        <v>177.6</v>
      </c>
      <c r="V4548">
        <v>177.6</v>
      </c>
      <c r="W4548">
        <v>144</v>
      </c>
      <c r="X4548">
        <v>0</v>
      </c>
      <c r="Y4548">
        <v>0</v>
      </c>
      <c r="Z4548">
        <v>0</v>
      </c>
      <c r="AD4548" s="1">
        <v>41651.333333333336</v>
      </c>
      <c r="AE4548" s="1">
        <v>41671.708333333336</v>
      </c>
      <c r="AG4548" s="1">
        <v>41604.333333333336</v>
      </c>
      <c r="AH4548" s="1">
        <v>41624.708333333336</v>
      </c>
      <c r="AI4548" s="1">
        <v>41604.333333333336</v>
      </c>
      <c r="AJ4548" s="1">
        <v>41624.708333333336</v>
      </c>
      <c r="AK4548" s="1">
        <v>41604.333333333336</v>
      </c>
      <c r="AL4548" s="1">
        <v>41624.708333333336</v>
      </c>
      <c r="AM4548" s="1">
        <v>41651.333333333336</v>
      </c>
      <c r="AN4548" s="1">
        <v>41671.708333333336</v>
      </c>
      <c r="AP4548" t="s">
        <v>113</v>
      </c>
      <c r="AU4548" t="s">
        <v>10138</v>
      </c>
      <c r="AY4548" t="s">
        <v>106</v>
      </c>
      <c r="AZ4548">
        <v>0</v>
      </c>
      <c r="BA4548">
        <v>0</v>
      </c>
      <c r="BD4548" s="3">
        <v>41321.662499999999</v>
      </c>
      <c r="BE4548" s="3">
        <v>41321.663888888892</v>
      </c>
      <c r="BF4548" t="s">
        <v>115</v>
      </c>
      <c r="BG4548" t="s">
        <v>115</v>
      </c>
      <c r="BH4548">
        <v>8149</v>
      </c>
      <c r="BM4548">
        <v>43550</v>
      </c>
      <c r="BR4548" t="s">
        <v>116</v>
      </c>
      <c r="BS4548" t="s">
        <v>117</v>
      </c>
      <c r="BU4548">
        <v>1</v>
      </c>
      <c r="BV4548" t="s">
        <v>118</v>
      </c>
      <c r="BX4548" t="s">
        <v>119</v>
      </c>
      <c r="BY4548" t="s">
        <v>119</v>
      </c>
      <c r="BZ4548" t="s">
        <v>119</v>
      </c>
      <c r="CA4548">
        <v>1</v>
      </c>
      <c r="CC4548" t="s">
        <v>120</v>
      </c>
      <c r="CH4548">
        <v>540</v>
      </c>
      <c r="CI4548">
        <v>30930</v>
      </c>
      <c r="CJ4548" t="s">
        <v>106</v>
      </c>
      <c r="CK4548" t="s">
        <v>106</v>
      </c>
      <c r="CL4548">
        <v>10</v>
      </c>
      <c r="CM4548" t="s">
        <v>2889</v>
      </c>
      <c r="CO4548">
        <v>125292</v>
      </c>
      <c r="CQ4548">
        <v>0</v>
      </c>
      <c r="CR4548">
        <v>0</v>
      </c>
      <c r="CS4548">
        <v>0</v>
      </c>
      <c r="CY4548" t="s">
        <v>123</v>
      </c>
      <c r="CZ4548" t="s">
        <v>124</v>
      </c>
      <c r="DD4548" t="str" cm="1">
        <f t="array" ref="DD4548">TEXT(_xlfn.SEQUENCE(1, DATEDIF(AG4548, AH4548, "m") + 1, AG4548, 30), "YYYY-APMM")</f>
        <v>2013-AP11</v>
      </c>
      <c r="DN4548">
        <f t="shared" si="142"/>
        <v>177.6</v>
      </c>
      <c r="DO4548" t="str">
        <f t="shared" si="143"/>
        <v>LABOR- SUBCONTRACTOR</v>
      </c>
    </row>
    <row r="4549" spans="1:119" x14ac:dyDescent="0.35">
      <c r="A4549" t="s">
        <v>105</v>
      </c>
      <c r="B4549">
        <v>503834</v>
      </c>
      <c r="C4549">
        <v>6359</v>
      </c>
      <c r="D4549">
        <v>125295</v>
      </c>
      <c r="E4549">
        <v>13662</v>
      </c>
      <c r="F4549">
        <v>0</v>
      </c>
      <c r="G4549" t="s">
        <v>106</v>
      </c>
      <c r="H4549" t="s">
        <v>106</v>
      </c>
      <c r="I4549" t="s">
        <v>106</v>
      </c>
      <c r="J4549" t="s">
        <v>107</v>
      </c>
      <c r="K4549" t="s">
        <v>108</v>
      </c>
      <c r="L4549" t="s">
        <v>109</v>
      </c>
      <c r="M4549" t="s">
        <v>110</v>
      </c>
      <c r="N4549" t="s">
        <v>10139</v>
      </c>
      <c r="O4549" t="s">
        <v>3069</v>
      </c>
      <c r="P4549">
        <v>8178</v>
      </c>
      <c r="Q4549">
        <v>360</v>
      </c>
      <c r="R4549">
        <v>0</v>
      </c>
      <c r="S4549">
        <v>160</v>
      </c>
      <c r="T4549">
        <v>0</v>
      </c>
      <c r="U4549">
        <v>134.4</v>
      </c>
      <c r="V4549">
        <v>134.4</v>
      </c>
      <c r="W4549">
        <v>160</v>
      </c>
      <c r="X4549">
        <v>0</v>
      </c>
      <c r="Y4549">
        <v>0</v>
      </c>
      <c r="Z4549">
        <v>0</v>
      </c>
      <c r="AD4549" s="1">
        <v>41749.333333333336</v>
      </c>
      <c r="AE4549" s="1">
        <v>41771.708333333336</v>
      </c>
      <c r="AG4549" s="1">
        <v>41696.333333333336</v>
      </c>
      <c r="AH4549" s="1">
        <v>41718.708333333336</v>
      </c>
      <c r="AI4549" s="1">
        <v>41696.333333333336</v>
      </c>
      <c r="AJ4549" s="1">
        <v>41718.708333333336</v>
      </c>
      <c r="AK4549" s="1">
        <v>41696.333333333336</v>
      </c>
      <c r="AL4549" s="1">
        <v>41718.708333333336</v>
      </c>
      <c r="AM4549" s="1">
        <v>41749.333333333336</v>
      </c>
      <c r="AN4549" s="1">
        <v>41771.708333333336</v>
      </c>
      <c r="AP4549" t="s">
        <v>113</v>
      </c>
      <c r="AU4549" t="s">
        <v>10140</v>
      </c>
      <c r="AY4549" t="s">
        <v>106</v>
      </c>
      <c r="AZ4549">
        <v>0</v>
      </c>
      <c r="BA4549">
        <v>0</v>
      </c>
      <c r="BD4549" s="3">
        <v>41321.662499999999</v>
      </c>
      <c r="BE4549" s="3">
        <v>41321.663888888892</v>
      </c>
      <c r="BF4549" t="s">
        <v>115</v>
      </c>
      <c r="BG4549" t="s">
        <v>115</v>
      </c>
      <c r="BH4549">
        <v>8149</v>
      </c>
      <c r="BM4549">
        <v>43550</v>
      </c>
      <c r="BR4549" t="s">
        <v>116</v>
      </c>
      <c r="BS4549" t="s">
        <v>117</v>
      </c>
      <c r="BU4549">
        <v>1</v>
      </c>
      <c r="BV4549" t="s">
        <v>118</v>
      </c>
      <c r="BX4549" t="s">
        <v>119</v>
      </c>
      <c r="BY4549" t="s">
        <v>119</v>
      </c>
      <c r="BZ4549" t="s">
        <v>119</v>
      </c>
      <c r="CA4549">
        <v>1</v>
      </c>
      <c r="CC4549" t="s">
        <v>120</v>
      </c>
      <c r="CH4549">
        <v>540</v>
      </c>
      <c r="CI4549">
        <v>30930</v>
      </c>
      <c r="CJ4549" t="s">
        <v>106</v>
      </c>
      <c r="CK4549" t="s">
        <v>106</v>
      </c>
      <c r="CL4549">
        <v>10</v>
      </c>
      <c r="CM4549" t="s">
        <v>2889</v>
      </c>
      <c r="CO4549">
        <v>125292</v>
      </c>
      <c r="CQ4549">
        <v>0</v>
      </c>
      <c r="CR4549">
        <v>0</v>
      </c>
      <c r="CS4549">
        <v>0</v>
      </c>
      <c r="CY4549" t="s">
        <v>123</v>
      </c>
      <c r="CZ4549" t="s">
        <v>124</v>
      </c>
      <c r="DD4549" t="str" cm="1">
        <f t="array" ref="DD4549">TEXT(_xlfn.SEQUENCE(1, DATEDIF(AG4549, AH4549, "m") + 1, AG4549, 30), "YYYY-APMM")</f>
        <v>2014-AP02</v>
      </c>
      <c r="DN4549">
        <f t="shared" si="142"/>
        <v>134.4</v>
      </c>
      <c r="DO4549" t="str">
        <f t="shared" si="143"/>
        <v>LABOR- SUBCONTRACTOR</v>
      </c>
    </row>
    <row r="4550" spans="1:119" x14ac:dyDescent="0.35">
      <c r="A4550" t="s">
        <v>105</v>
      </c>
      <c r="B4550">
        <v>503835</v>
      </c>
      <c r="C4550">
        <v>6359</v>
      </c>
      <c r="D4550">
        <v>125295</v>
      </c>
      <c r="E4550">
        <v>13662</v>
      </c>
      <c r="F4550">
        <v>0</v>
      </c>
      <c r="G4550" t="s">
        <v>106</v>
      </c>
      <c r="H4550" t="s">
        <v>106</v>
      </c>
      <c r="I4550" t="s">
        <v>106</v>
      </c>
      <c r="J4550" t="s">
        <v>107</v>
      </c>
      <c r="K4550" t="s">
        <v>108</v>
      </c>
      <c r="L4550" t="s">
        <v>109</v>
      </c>
      <c r="M4550" t="s">
        <v>110</v>
      </c>
      <c r="N4550" t="s">
        <v>10141</v>
      </c>
      <c r="O4550" t="s">
        <v>3072</v>
      </c>
      <c r="P4550">
        <v>8178</v>
      </c>
      <c r="Q4550">
        <v>360</v>
      </c>
      <c r="R4550">
        <v>80</v>
      </c>
      <c r="S4550">
        <v>120</v>
      </c>
      <c r="T4550">
        <v>0</v>
      </c>
      <c r="U4550">
        <v>134.4</v>
      </c>
      <c r="V4550">
        <v>134.4</v>
      </c>
      <c r="W4550">
        <v>120</v>
      </c>
      <c r="X4550">
        <v>0</v>
      </c>
      <c r="Y4550">
        <v>0</v>
      </c>
      <c r="Z4550">
        <v>0</v>
      </c>
      <c r="AD4550" s="1">
        <v>41760.333333333336</v>
      </c>
      <c r="AE4550" s="1">
        <v>41777.708333333336</v>
      </c>
      <c r="AG4550" s="1">
        <v>41708.333333333336</v>
      </c>
      <c r="AH4550" s="1">
        <v>41724.708333333336</v>
      </c>
      <c r="AI4550" s="1">
        <v>41708.333333333336</v>
      </c>
      <c r="AJ4550" s="1">
        <v>41724.708333333336</v>
      </c>
      <c r="AK4550" s="1">
        <v>41708.333333333336</v>
      </c>
      <c r="AL4550" s="1">
        <v>41724.708333333336</v>
      </c>
      <c r="AM4550" s="1">
        <v>41760.333333333336</v>
      </c>
      <c r="AN4550" s="1">
        <v>41777.708333333336</v>
      </c>
      <c r="AP4550" t="s">
        <v>113</v>
      </c>
      <c r="AU4550" t="s">
        <v>10142</v>
      </c>
      <c r="AY4550" t="s">
        <v>106</v>
      </c>
      <c r="AZ4550">
        <v>0</v>
      </c>
      <c r="BA4550">
        <v>0</v>
      </c>
      <c r="BD4550" s="3">
        <v>41321.662499999999</v>
      </c>
      <c r="BE4550" s="3">
        <v>41321.663888888892</v>
      </c>
      <c r="BF4550" t="s">
        <v>115</v>
      </c>
      <c r="BG4550" t="s">
        <v>115</v>
      </c>
      <c r="BH4550">
        <v>8149</v>
      </c>
      <c r="BM4550">
        <v>43550</v>
      </c>
      <c r="BR4550" t="s">
        <v>116</v>
      </c>
      <c r="BS4550" t="s">
        <v>117</v>
      </c>
      <c r="BU4550">
        <v>1</v>
      </c>
      <c r="BV4550" t="s">
        <v>118</v>
      </c>
      <c r="BX4550" t="s">
        <v>119</v>
      </c>
      <c r="BY4550" t="s">
        <v>119</v>
      </c>
      <c r="BZ4550" t="s">
        <v>119</v>
      </c>
      <c r="CA4550">
        <v>1</v>
      </c>
      <c r="CC4550" t="s">
        <v>120</v>
      </c>
      <c r="CH4550">
        <v>540</v>
      </c>
      <c r="CI4550">
        <v>30930</v>
      </c>
      <c r="CJ4550" t="s">
        <v>106</v>
      </c>
      <c r="CK4550" t="s">
        <v>106</v>
      </c>
      <c r="CL4550">
        <v>10</v>
      </c>
      <c r="CM4550" t="s">
        <v>2889</v>
      </c>
      <c r="CO4550">
        <v>125292</v>
      </c>
      <c r="CQ4550">
        <v>0</v>
      </c>
      <c r="CR4550">
        <v>0</v>
      </c>
      <c r="CS4550">
        <v>0</v>
      </c>
      <c r="CY4550" t="s">
        <v>123</v>
      </c>
      <c r="CZ4550" t="s">
        <v>124</v>
      </c>
      <c r="DD4550" t="str" cm="1">
        <f t="array" ref="DD4550">TEXT(_xlfn.SEQUENCE(1, DATEDIF(AG4550, AH4550, "m") + 1, AG4550, 30), "YYYY-APMM")</f>
        <v>2014-AP03</v>
      </c>
      <c r="DN4550">
        <f t="shared" si="142"/>
        <v>134.4</v>
      </c>
      <c r="DO4550" t="str">
        <f t="shared" si="143"/>
        <v>LABOR- SUBCONTRACTOR</v>
      </c>
    </row>
    <row r="4551" spans="1:119" x14ac:dyDescent="0.35">
      <c r="A4551" t="s">
        <v>105</v>
      </c>
      <c r="B4551">
        <v>503836</v>
      </c>
      <c r="C4551">
        <v>6359</v>
      </c>
      <c r="D4551">
        <v>125295</v>
      </c>
      <c r="E4551">
        <v>13662</v>
      </c>
      <c r="F4551">
        <v>0</v>
      </c>
      <c r="G4551" t="s">
        <v>106</v>
      </c>
      <c r="H4551" t="s">
        <v>106</v>
      </c>
      <c r="I4551" t="s">
        <v>106</v>
      </c>
      <c r="J4551" t="s">
        <v>107</v>
      </c>
      <c r="K4551" t="s">
        <v>108</v>
      </c>
      <c r="L4551" t="s">
        <v>109</v>
      </c>
      <c r="M4551" t="s">
        <v>110</v>
      </c>
      <c r="N4551" t="s">
        <v>10143</v>
      </c>
      <c r="O4551" t="s">
        <v>3075</v>
      </c>
      <c r="P4551">
        <v>8178</v>
      </c>
      <c r="Q4551">
        <v>0</v>
      </c>
      <c r="R4551">
        <v>0</v>
      </c>
      <c r="S4551">
        <v>128</v>
      </c>
      <c r="T4551">
        <v>0</v>
      </c>
      <c r="U4551">
        <v>67.2</v>
      </c>
      <c r="V4551">
        <v>67.2</v>
      </c>
      <c r="W4551">
        <v>128</v>
      </c>
      <c r="X4551">
        <v>0</v>
      </c>
      <c r="Y4551">
        <v>0</v>
      </c>
      <c r="Z4551">
        <v>0</v>
      </c>
      <c r="AD4551" s="1">
        <v>41486.333333333336</v>
      </c>
      <c r="AE4551" s="1">
        <v>41507.708333333336</v>
      </c>
      <c r="AG4551" s="1">
        <v>41486.333333333336</v>
      </c>
      <c r="AH4551" s="1">
        <v>41507.708333333336</v>
      </c>
      <c r="AI4551" s="1">
        <v>41486.333333333336</v>
      </c>
      <c r="AJ4551" s="1">
        <v>41507.708333333336</v>
      </c>
      <c r="AK4551" s="1">
        <v>41486.333333333336</v>
      </c>
      <c r="AL4551" s="1">
        <v>41507.708333333336</v>
      </c>
      <c r="AM4551" s="1">
        <v>41486.333333333336</v>
      </c>
      <c r="AN4551" s="1">
        <v>41507.708333333336</v>
      </c>
      <c r="AP4551" t="s">
        <v>113</v>
      </c>
      <c r="AU4551" t="s">
        <v>10144</v>
      </c>
      <c r="AY4551" t="s">
        <v>119</v>
      </c>
      <c r="AZ4551">
        <v>0</v>
      </c>
      <c r="BA4551">
        <v>0</v>
      </c>
      <c r="BD4551" s="3">
        <v>41321.662499999999</v>
      </c>
      <c r="BE4551" s="3">
        <v>41321.663888888892</v>
      </c>
      <c r="BF4551" t="s">
        <v>115</v>
      </c>
      <c r="BG4551" t="s">
        <v>115</v>
      </c>
      <c r="BH4551">
        <v>8149</v>
      </c>
      <c r="BM4551">
        <v>43550</v>
      </c>
      <c r="BR4551" t="s">
        <v>116</v>
      </c>
      <c r="BS4551" t="s">
        <v>117</v>
      </c>
      <c r="BU4551">
        <v>1</v>
      </c>
      <c r="BV4551" t="s">
        <v>118</v>
      </c>
      <c r="BX4551" t="s">
        <v>119</v>
      </c>
      <c r="BY4551" t="s">
        <v>119</v>
      </c>
      <c r="BZ4551" t="s">
        <v>119</v>
      </c>
      <c r="CA4551">
        <v>1</v>
      </c>
      <c r="CC4551" t="s">
        <v>120</v>
      </c>
      <c r="CH4551">
        <v>540</v>
      </c>
      <c r="CI4551">
        <v>30930</v>
      </c>
      <c r="CJ4551" t="s">
        <v>106</v>
      </c>
      <c r="CK4551" t="s">
        <v>106</v>
      </c>
      <c r="CL4551">
        <v>10</v>
      </c>
      <c r="CM4551" t="s">
        <v>2889</v>
      </c>
      <c r="CO4551">
        <v>125292</v>
      </c>
      <c r="CQ4551">
        <v>0</v>
      </c>
      <c r="CR4551">
        <v>0</v>
      </c>
      <c r="CS4551">
        <v>0</v>
      </c>
      <c r="CY4551" t="s">
        <v>123</v>
      </c>
      <c r="CZ4551" t="s">
        <v>124</v>
      </c>
      <c r="DD4551" t="str" cm="1">
        <f t="array" ref="DD4551">TEXT(_xlfn.SEQUENCE(1, DATEDIF(AG4551, AH4551, "m") + 1, AG4551, 30), "YYYY-APMM")</f>
        <v>2013-AP07</v>
      </c>
      <c r="DN4551">
        <f t="shared" si="142"/>
        <v>67.2</v>
      </c>
      <c r="DO4551" t="str">
        <f t="shared" si="143"/>
        <v>LABOR- SUBCONTRACTOR</v>
      </c>
    </row>
    <row r="4552" spans="1:119" x14ac:dyDescent="0.35">
      <c r="A4552" t="s">
        <v>105</v>
      </c>
      <c r="B4552">
        <v>503837</v>
      </c>
      <c r="C4552">
        <v>6359</v>
      </c>
      <c r="D4552">
        <v>125297</v>
      </c>
      <c r="E4552">
        <v>13662</v>
      </c>
      <c r="F4552">
        <v>0</v>
      </c>
      <c r="G4552" t="s">
        <v>106</v>
      </c>
      <c r="H4552" t="s">
        <v>106</v>
      </c>
      <c r="I4552" t="s">
        <v>106</v>
      </c>
      <c r="J4552" t="s">
        <v>107</v>
      </c>
      <c r="K4552" t="s">
        <v>108</v>
      </c>
      <c r="L4552" t="s">
        <v>109</v>
      </c>
      <c r="M4552" t="s">
        <v>110</v>
      </c>
      <c r="N4552" t="s">
        <v>10145</v>
      </c>
      <c r="O4552" t="s">
        <v>3051</v>
      </c>
      <c r="P4552">
        <v>8178</v>
      </c>
      <c r="Q4552">
        <v>16</v>
      </c>
      <c r="R4552">
        <v>0</v>
      </c>
      <c r="S4552">
        <v>200</v>
      </c>
      <c r="T4552">
        <v>0</v>
      </c>
      <c r="U4552">
        <v>113.6</v>
      </c>
      <c r="V4552">
        <v>113.6</v>
      </c>
      <c r="W4552">
        <v>200</v>
      </c>
      <c r="X4552">
        <v>0</v>
      </c>
      <c r="Y4552">
        <v>0</v>
      </c>
      <c r="Z4552">
        <v>0</v>
      </c>
      <c r="AD4552" s="1">
        <v>41721.333333333336</v>
      </c>
      <c r="AE4552" s="1">
        <v>41749.708333333336</v>
      </c>
      <c r="AG4552" s="1">
        <v>41718.333333333336</v>
      </c>
      <c r="AH4552" s="1">
        <v>41746.708333333336</v>
      </c>
      <c r="AI4552" s="1">
        <v>41718.333333333336</v>
      </c>
      <c r="AJ4552" s="1">
        <v>41746.708333333336</v>
      </c>
      <c r="AK4552" s="1">
        <v>41718.333333333336</v>
      </c>
      <c r="AL4552" s="1">
        <v>41746.708333333336</v>
      </c>
      <c r="AM4552" s="1">
        <v>41721.333333333336</v>
      </c>
      <c r="AN4552" s="1">
        <v>41749.708333333336</v>
      </c>
      <c r="AP4552" t="s">
        <v>113</v>
      </c>
      <c r="AU4552" t="s">
        <v>10146</v>
      </c>
      <c r="AY4552" t="s">
        <v>106</v>
      </c>
      <c r="AZ4552">
        <v>0</v>
      </c>
      <c r="BA4552">
        <v>0</v>
      </c>
      <c r="BD4552" s="3">
        <v>41321.662499999999</v>
      </c>
      <c r="BE4552" s="3">
        <v>41321.663888888892</v>
      </c>
      <c r="BF4552" t="s">
        <v>115</v>
      </c>
      <c r="BG4552" t="s">
        <v>115</v>
      </c>
      <c r="BH4552">
        <v>8149</v>
      </c>
      <c r="BM4552">
        <v>43550</v>
      </c>
      <c r="BR4552" t="s">
        <v>116</v>
      </c>
      <c r="BS4552" t="s">
        <v>117</v>
      </c>
      <c r="BU4552">
        <v>1</v>
      </c>
      <c r="BV4552" t="s">
        <v>118</v>
      </c>
      <c r="BX4552" t="s">
        <v>119</v>
      </c>
      <c r="BY4552" t="s">
        <v>119</v>
      </c>
      <c r="BZ4552" t="s">
        <v>119</v>
      </c>
      <c r="CA4552">
        <v>1</v>
      </c>
      <c r="CC4552" t="s">
        <v>120</v>
      </c>
      <c r="CH4552">
        <v>540</v>
      </c>
      <c r="CI4552">
        <v>30980</v>
      </c>
      <c r="CJ4552" t="s">
        <v>106</v>
      </c>
      <c r="CK4552" t="s">
        <v>106</v>
      </c>
      <c r="CL4552">
        <v>15</v>
      </c>
      <c r="CM4552" t="s">
        <v>2963</v>
      </c>
      <c r="CO4552">
        <v>125296</v>
      </c>
      <c r="CQ4552">
        <v>0</v>
      </c>
      <c r="CR4552">
        <v>0</v>
      </c>
      <c r="CS4552">
        <v>0</v>
      </c>
      <c r="CY4552" t="s">
        <v>123</v>
      </c>
      <c r="CZ4552" t="s">
        <v>124</v>
      </c>
      <c r="DD4552" t="str" cm="1">
        <f t="array" ref="DD4552">TEXT(_xlfn.SEQUENCE(1, DATEDIF(AG4552, AH4552, "m") + 1, AG4552, 30), "YYYY-APMM")</f>
        <v>2014-AP03</v>
      </c>
      <c r="DN4552">
        <f t="shared" si="142"/>
        <v>113.6</v>
      </c>
      <c r="DO4552" t="str">
        <f t="shared" si="143"/>
        <v>LABOR- SUBCONTRACTOR</v>
      </c>
    </row>
    <row r="4553" spans="1:119" x14ac:dyDescent="0.35">
      <c r="A4553" t="s">
        <v>105</v>
      </c>
      <c r="B4553">
        <v>503838</v>
      </c>
      <c r="C4553">
        <v>6359</v>
      </c>
      <c r="D4553">
        <v>125297</v>
      </c>
      <c r="E4553">
        <v>13662</v>
      </c>
      <c r="F4553">
        <v>0</v>
      </c>
      <c r="G4553" t="s">
        <v>106</v>
      </c>
      <c r="H4553" t="s">
        <v>106</v>
      </c>
      <c r="I4553" t="s">
        <v>106</v>
      </c>
      <c r="J4553" t="s">
        <v>107</v>
      </c>
      <c r="K4553" t="s">
        <v>108</v>
      </c>
      <c r="L4553" t="s">
        <v>109</v>
      </c>
      <c r="M4553" t="s">
        <v>110</v>
      </c>
      <c r="N4553" t="s">
        <v>10147</v>
      </c>
      <c r="O4553" t="s">
        <v>3054</v>
      </c>
      <c r="P4553">
        <v>8178</v>
      </c>
      <c r="Q4553">
        <v>16</v>
      </c>
      <c r="R4553">
        <v>0</v>
      </c>
      <c r="S4553">
        <v>160</v>
      </c>
      <c r="T4553">
        <v>0</v>
      </c>
      <c r="U4553">
        <v>296</v>
      </c>
      <c r="V4553">
        <v>296</v>
      </c>
      <c r="W4553">
        <v>160</v>
      </c>
      <c r="X4553">
        <v>0</v>
      </c>
      <c r="Y4553">
        <v>0</v>
      </c>
      <c r="Z4553">
        <v>0</v>
      </c>
      <c r="AD4553" s="1">
        <v>41742.333333333336</v>
      </c>
      <c r="AE4553" s="1">
        <v>41764.708333333336</v>
      </c>
      <c r="AG4553" s="1">
        <v>41739.333333333336</v>
      </c>
      <c r="AH4553" s="1">
        <v>41762.708333333336</v>
      </c>
      <c r="AI4553" s="1">
        <v>41739.333333333336</v>
      </c>
      <c r="AJ4553" s="1">
        <v>41762.708333333336</v>
      </c>
      <c r="AK4553" s="1">
        <v>41739.333333333336</v>
      </c>
      <c r="AL4553" s="1">
        <v>41762.708333333336</v>
      </c>
      <c r="AM4553" s="1">
        <v>41742.333333333336</v>
      </c>
      <c r="AN4553" s="1">
        <v>41764.708333333336</v>
      </c>
      <c r="AP4553" t="s">
        <v>113</v>
      </c>
      <c r="AU4553" t="s">
        <v>10148</v>
      </c>
      <c r="AY4553" t="s">
        <v>106</v>
      </c>
      <c r="AZ4553">
        <v>0</v>
      </c>
      <c r="BA4553">
        <v>0</v>
      </c>
      <c r="BD4553" s="3">
        <v>41321.662499999999</v>
      </c>
      <c r="BE4553" s="3">
        <v>41321.663888888892</v>
      </c>
      <c r="BF4553" t="s">
        <v>115</v>
      </c>
      <c r="BG4553" t="s">
        <v>115</v>
      </c>
      <c r="BH4553">
        <v>8149</v>
      </c>
      <c r="BM4553">
        <v>43550</v>
      </c>
      <c r="BR4553" t="s">
        <v>116</v>
      </c>
      <c r="BS4553" t="s">
        <v>117</v>
      </c>
      <c r="BU4553">
        <v>1</v>
      </c>
      <c r="BV4553" t="s">
        <v>118</v>
      </c>
      <c r="BX4553" t="s">
        <v>119</v>
      </c>
      <c r="BY4553" t="s">
        <v>119</v>
      </c>
      <c r="BZ4553" t="s">
        <v>119</v>
      </c>
      <c r="CA4553">
        <v>1</v>
      </c>
      <c r="CC4553" t="s">
        <v>120</v>
      </c>
      <c r="CH4553">
        <v>540</v>
      </c>
      <c r="CI4553">
        <v>30980</v>
      </c>
      <c r="CJ4553" t="s">
        <v>106</v>
      </c>
      <c r="CK4553" t="s">
        <v>106</v>
      </c>
      <c r="CL4553">
        <v>15</v>
      </c>
      <c r="CM4553" t="s">
        <v>2963</v>
      </c>
      <c r="CO4553">
        <v>125296</v>
      </c>
      <c r="CQ4553">
        <v>0</v>
      </c>
      <c r="CR4553">
        <v>0</v>
      </c>
      <c r="CS4553">
        <v>0</v>
      </c>
      <c r="CY4553" t="s">
        <v>123</v>
      </c>
      <c r="CZ4553" t="s">
        <v>124</v>
      </c>
      <c r="DD4553" t="str" cm="1">
        <f t="array" ref="DD4553">TEXT(_xlfn.SEQUENCE(1, DATEDIF(AG4553, AH4553, "m") + 1, AG4553, 30), "YYYY-APMM")</f>
        <v>2014-AP04</v>
      </c>
      <c r="DN4553">
        <f t="shared" si="142"/>
        <v>296</v>
      </c>
      <c r="DO4553" t="str">
        <f t="shared" si="143"/>
        <v>LABOR- SUBCONTRACTOR</v>
      </c>
    </row>
    <row r="4554" spans="1:119" x14ac:dyDescent="0.35">
      <c r="A4554" t="s">
        <v>105</v>
      </c>
      <c r="B4554">
        <v>503839</v>
      </c>
      <c r="C4554">
        <v>6359</v>
      </c>
      <c r="D4554">
        <v>125297</v>
      </c>
      <c r="E4554">
        <v>13662</v>
      </c>
      <c r="F4554">
        <v>0</v>
      </c>
      <c r="G4554" t="s">
        <v>106</v>
      </c>
      <c r="H4554" t="s">
        <v>106</v>
      </c>
      <c r="I4554" t="s">
        <v>106</v>
      </c>
      <c r="J4554" t="s">
        <v>107</v>
      </c>
      <c r="K4554" t="s">
        <v>108</v>
      </c>
      <c r="L4554" t="s">
        <v>109</v>
      </c>
      <c r="M4554" t="s">
        <v>110</v>
      </c>
      <c r="N4554" t="s">
        <v>10149</v>
      </c>
      <c r="O4554" t="s">
        <v>3048</v>
      </c>
      <c r="P4554">
        <v>8178</v>
      </c>
      <c r="Q4554">
        <v>216</v>
      </c>
      <c r="R4554">
        <v>40</v>
      </c>
      <c r="S4554">
        <v>160</v>
      </c>
      <c r="T4554">
        <v>0</v>
      </c>
      <c r="U4554">
        <v>977.6</v>
      </c>
      <c r="V4554">
        <v>977.6</v>
      </c>
      <c r="W4554">
        <v>160</v>
      </c>
      <c r="X4554">
        <v>0</v>
      </c>
      <c r="Y4554">
        <v>0</v>
      </c>
      <c r="Z4554">
        <v>0</v>
      </c>
      <c r="AD4554" s="1">
        <v>41702.333333333336</v>
      </c>
      <c r="AE4554" s="1">
        <v>41724.708333333336</v>
      </c>
      <c r="AG4554" s="1">
        <v>41669.333333333336</v>
      </c>
      <c r="AH4554" s="1">
        <v>41693.708333333336</v>
      </c>
      <c r="AI4554" s="1">
        <v>41669.333333333336</v>
      </c>
      <c r="AJ4554" s="1">
        <v>41693.708333333336</v>
      </c>
      <c r="AK4554" s="1">
        <v>41669.333333333336</v>
      </c>
      <c r="AL4554" s="1">
        <v>41693.708333333336</v>
      </c>
      <c r="AM4554" s="1">
        <v>41702.333333333336</v>
      </c>
      <c r="AN4554" s="1">
        <v>41724.708333333336</v>
      </c>
      <c r="AP4554" t="s">
        <v>113</v>
      </c>
      <c r="AU4554" t="s">
        <v>10150</v>
      </c>
      <c r="AY4554" t="s">
        <v>106</v>
      </c>
      <c r="AZ4554">
        <v>0</v>
      </c>
      <c r="BA4554">
        <v>0</v>
      </c>
      <c r="BD4554" s="3">
        <v>41321.662499999999</v>
      </c>
      <c r="BE4554" s="3">
        <v>41321.663888888892</v>
      </c>
      <c r="BF4554" t="s">
        <v>115</v>
      </c>
      <c r="BG4554" t="s">
        <v>115</v>
      </c>
      <c r="BH4554">
        <v>8149</v>
      </c>
      <c r="BM4554">
        <v>43550</v>
      </c>
      <c r="BR4554" t="s">
        <v>116</v>
      </c>
      <c r="BS4554" t="s">
        <v>117</v>
      </c>
      <c r="BU4554">
        <v>1</v>
      </c>
      <c r="BV4554" t="s">
        <v>118</v>
      </c>
      <c r="BX4554" t="s">
        <v>119</v>
      </c>
      <c r="BY4554" t="s">
        <v>119</v>
      </c>
      <c r="BZ4554" t="s">
        <v>119</v>
      </c>
      <c r="CA4554">
        <v>1</v>
      </c>
      <c r="CC4554" t="s">
        <v>120</v>
      </c>
      <c r="CH4554">
        <v>540</v>
      </c>
      <c r="CI4554">
        <v>30980</v>
      </c>
      <c r="CJ4554" t="s">
        <v>106</v>
      </c>
      <c r="CK4554" t="s">
        <v>106</v>
      </c>
      <c r="CL4554">
        <v>15</v>
      </c>
      <c r="CM4554" t="s">
        <v>2963</v>
      </c>
      <c r="CO4554">
        <v>125296</v>
      </c>
      <c r="CQ4554">
        <v>0</v>
      </c>
      <c r="CR4554">
        <v>0</v>
      </c>
      <c r="CS4554">
        <v>0</v>
      </c>
      <c r="CY4554" t="s">
        <v>123</v>
      </c>
      <c r="CZ4554" t="s">
        <v>124</v>
      </c>
      <c r="DD4554" t="str" cm="1">
        <f t="array" ref="DD4554">TEXT(_xlfn.SEQUENCE(1, DATEDIF(AG4554, AH4554, "m") + 1, AG4554, 30), "YYYY-APMM")</f>
        <v>2014-AP01</v>
      </c>
      <c r="DN4554">
        <f t="shared" si="142"/>
        <v>977.6</v>
      </c>
      <c r="DO4554" t="str">
        <f t="shared" si="143"/>
        <v>LABOR- SUBCONTRACTOR</v>
      </c>
    </row>
    <row r="4555" spans="1:119" x14ac:dyDescent="0.35">
      <c r="A4555" t="s">
        <v>105</v>
      </c>
      <c r="B4555">
        <v>503840</v>
      </c>
      <c r="C4555">
        <v>6359</v>
      </c>
      <c r="D4555">
        <v>125298</v>
      </c>
      <c r="E4555">
        <v>13662</v>
      </c>
      <c r="F4555">
        <v>0</v>
      </c>
      <c r="G4555" t="s">
        <v>106</v>
      </c>
      <c r="H4555" t="s">
        <v>106</v>
      </c>
      <c r="I4555" t="s">
        <v>106</v>
      </c>
      <c r="J4555" t="s">
        <v>107</v>
      </c>
      <c r="K4555" t="s">
        <v>108</v>
      </c>
      <c r="L4555" t="s">
        <v>109</v>
      </c>
      <c r="M4555" t="s">
        <v>110</v>
      </c>
      <c r="N4555" t="s">
        <v>10151</v>
      </c>
      <c r="O4555" t="s">
        <v>3048</v>
      </c>
      <c r="P4555">
        <v>8178</v>
      </c>
      <c r="Q4555">
        <v>392</v>
      </c>
      <c r="R4555">
        <v>40</v>
      </c>
      <c r="S4555">
        <v>160</v>
      </c>
      <c r="T4555">
        <v>0</v>
      </c>
      <c r="U4555">
        <v>977.6</v>
      </c>
      <c r="V4555">
        <v>977.6</v>
      </c>
      <c r="W4555">
        <v>160</v>
      </c>
      <c r="X4555">
        <v>0</v>
      </c>
      <c r="Y4555">
        <v>0</v>
      </c>
      <c r="Z4555">
        <v>0</v>
      </c>
      <c r="AD4555" s="1">
        <v>41683.333333333336</v>
      </c>
      <c r="AE4555" s="1">
        <v>41706.708333333336</v>
      </c>
      <c r="AG4555" s="1">
        <v>41624.333333333336</v>
      </c>
      <c r="AH4555" s="1">
        <v>41647.708333333336</v>
      </c>
      <c r="AI4555" s="1">
        <v>41624.333333333336</v>
      </c>
      <c r="AJ4555" s="1">
        <v>41647.708333333336</v>
      </c>
      <c r="AK4555" s="1">
        <v>41624.333333333336</v>
      </c>
      <c r="AL4555" s="1">
        <v>41647.708333333336</v>
      </c>
      <c r="AM4555" s="1">
        <v>41683.333333333336</v>
      </c>
      <c r="AN4555" s="1">
        <v>41706.708333333336</v>
      </c>
      <c r="AP4555" t="s">
        <v>113</v>
      </c>
      <c r="AU4555" t="s">
        <v>10152</v>
      </c>
      <c r="AY4555" t="s">
        <v>106</v>
      </c>
      <c r="AZ4555">
        <v>0</v>
      </c>
      <c r="BA4555">
        <v>0</v>
      </c>
      <c r="BD4555" s="3">
        <v>41321.662499999999</v>
      </c>
      <c r="BE4555" s="3">
        <v>41321.663888888892</v>
      </c>
      <c r="BF4555" t="s">
        <v>115</v>
      </c>
      <c r="BG4555" t="s">
        <v>115</v>
      </c>
      <c r="BH4555">
        <v>8149</v>
      </c>
      <c r="BM4555">
        <v>43550</v>
      </c>
      <c r="BR4555" t="s">
        <v>116</v>
      </c>
      <c r="BS4555" t="s">
        <v>117</v>
      </c>
      <c r="BU4555">
        <v>1</v>
      </c>
      <c r="BV4555" t="s">
        <v>118</v>
      </c>
      <c r="BX4555" t="s">
        <v>119</v>
      </c>
      <c r="BY4555" t="s">
        <v>119</v>
      </c>
      <c r="BZ4555" t="s">
        <v>119</v>
      </c>
      <c r="CA4555">
        <v>1</v>
      </c>
      <c r="CC4555" t="s">
        <v>120</v>
      </c>
      <c r="CH4555">
        <v>540</v>
      </c>
      <c r="CI4555">
        <v>30970</v>
      </c>
      <c r="CJ4555" t="s">
        <v>106</v>
      </c>
      <c r="CK4555" t="s">
        <v>106</v>
      </c>
      <c r="CL4555">
        <v>10</v>
      </c>
      <c r="CM4555" t="s">
        <v>2889</v>
      </c>
      <c r="CO4555">
        <v>125296</v>
      </c>
      <c r="CQ4555">
        <v>0</v>
      </c>
      <c r="CR4555">
        <v>0</v>
      </c>
      <c r="CS4555">
        <v>0</v>
      </c>
      <c r="CY4555" t="s">
        <v>123</v>
      </c>
      <c r="CZ4555" t="s">
        <v>124</v>
      </c>
      <c r="DD4555" t="str" cm="1">
        <f t="array" ref="DD4555">TEXT(_xlfn.SEQUENCE(1, DATEDIF(AG4555, AH4555, "m") + 1, AG4555, 30), "YYYY-APMM")</f>
        <v>2013-AP12</v>
      </c>
      <c r="DN4555">
        <f t="shared" si="142"/>
        <v>977.6</v>
      </c>
      <c r="DO4555" t="str">
        <f t="shared" si="143"/>
        <v>LABOR- SUBCONTRACTOR</v>
      </c>
    </row>
    <row r="4556" spans="1:119" x14ac:dyDescent="0.35">
      <c r="A4556" t="s">
        <v>105</v>
      </c>
      <c r="B4556">
        <v>503841</v>
      </c>
      <c r="C4556">
        <v>6359</v>
      </c>
      <c r="D4556">
        <v>125298</v>
      </c>
      <c r="E4556">
        <v>13662</v>
      </c>
      <c r="F4556">
        <v>0</v>
      </c>
      <c r="G4556" t="s">
        <v>106</v>
      </c>
      <c r="H4556" t="s">
        <v>106</v>
      </c>
      <c r="I4556" t="s">
        <v>106</v>
      </c>
      <c r="J4556" t="s">
        <v>107</v>
      </c>
      <c r="K4556" t="s">
        <v>108</v>
      </c>
      <c r="L4556" t="s">
        <v>109</v>
      </c>
      <c r="M4556" t="s">
        <v>110</v>
      </c>
      <c r="N4556" t="s">
        <v>10153</v>
      </c>
      <c r="O4556" t="s">
        <v>3051</v>
      </c>
      <c r="P4556">
        <v>8178</v>
      </c>
      <c r="Q4556">
        <v>256</v>
      </c>
      <c r="R4556">
        <v>0</v>
      </c>
      <c r="S4556">
        <v>200</v>
      </c>
      <c r="T4556">
        <v>0</v>
      </c>
      <c r="U4556">
        <v>182.4</v>
      </c>
      <c r="V4556">
        <v>182.4</v>
      </c>
      <c r="W4556">
        <v>200</v>
      </c>
      <c r="X4556">
        <v>0</v>
      </c>
      <c r="Y4556">
        <v>0</v>
      </c>
      <c r="Z4556">
        <v>0</v>
      </c>
      <c r="AD4556" s="1">
        <v>41716.333333333336</v>
      </c>
      <c r="AE4556" s="1">
        <v>41744.708333333336</v>
      </c>
      <c r="AG4556" s="1">
        <v>41678.333333333336</v>
      </c>
      <c r="AH4556" s="1">
        <v>41707.708333333336</v>
      </c>
      <c r="AI4556" s="1">
        <v>41678.333333333336</v>
      </c>
      <c r="AJ4556" s="1">
        <v>41707.708333333336</v>
      </c>
      <c r="AK4556" s="1">
        <v>41678.333333333336</v>
      </c>
      <c r="AL4556" s="1">
        <v>41707.708333333336</v>
      </c>
      <c r="AM4556" s="1">
        <v>41716.333333333336</v>
      </c>
      <c r="AN4556" s="1">
        <v>41744.708333333336</v>
      </c>
      <c r="AP4556" t="s">
        <v>113</v>
      </c>
      <c r="AU4556" t="s">
        <v>10154</v>
      </c>
      <c r="AY4556" t="s">
        <v>106</v>
      </c>
      <c r="AZ4556">
        <v>0</v>
      </c>
      <c r="BA4556">
        <v>0</v>
      </c>
      <c r="BD4556" s="3">
        <v>41321.662499999999</v>
      </c>
      <c r="BE4556" s="3">
        <v>41321.663888888892</v>
      </c>
      <c r="BF4556" t="s">
        <v>115</v>
      </c>
      <c r="BG4556" t="s">
        <v>115</v>
      </c>
      <c r="BH4556">
        <v>8149</v>
      </c>
      <c r="BM4556">
        <v>43550</v>
      </c>
      <c r="BR4556" t="s">
        <v>116</v>
      </c>
      <c r="BS4556" t="s">
        <v>117</v>
      </c>
      <c r="BU4556">
        <v>1</v>
      </c>
      <c r="BV4556" t="s">
        <v>118</v>
      </c>
      <c r="BX4556" t="s">
        <v>119</v>
      </c>
      <c r="BY4556" t="s">
        <v>119</v>
      </c>
      <c r="BZ4556" t="s">
        <v>119</v>
      </c>
      <c r="CA4556">
        <v>1</v>
      </c>
      <c r="CC4556" t="s">
        <v>120</v>
      </c>
      <c r="CH4556">
        <v>540</v>
      </c>
      <c r="CI4556">
        <v>30970</v>
      </c>
      <c r="CJ4556" t="s">
        <v>106</v>
      </c>
      <c r="CK4556" t="s">
        <v>106</v>
      </c>
      <c r="CL4556">
        <v>10</v>
      </c>
      <c r="CM4556" t="s">
        <v>2889</v>
      </c>
      <c r="CO4556">
        <v>125296</v>
      </c>
      <c r="CQ4556">
        <v>0</v>
      </c>
      <c r="CR4556">
        <v>0</v>
      </c>
      <c r="CS4556">
        <v>0</v>
      </c>
      <c r="CY4556" t="s">
        <v>123</v>
      </c>
      <c r="CZ4556" t="s">
        <v>124</v>
      </c>
      <c r="DD4556" t="str" cm="1">
        <f t="array" ref="DD4556:DE4556">TEXT(_xlfn.SEQUENCE(1, DATEDIF(AG4556, AH4556, "m") + 1, AG4556, 30), "YYYY-APMM")</f>
        <v>2014-AP02</v>
      </c>
      <c r="DE4556" t="str">
        <v>2014-AP03</v>
      </c>
      <c r="DN4556">
        <f t="shared" si="142"/>
        <v>91.2</v>
      </c>
      <c r="DO4556" t="str">
        <f t="shared" si="143"/>
        <v>LABOR- SUBCONTRACTOR</v>
      </c>
    </row>
    <row r="4557" spans="1:119" x14ac:dyDescent="0.35">
      <c r="A4557" t="s">
        <v>105</v>
      </c>
      <c r="B4557">
        <v>503842</v>
      </c>
      <c r="C4557">
        <v>6359</v>
      </c>
      <c r="D4557">
        <v>125298</v>
      </c>
      <c r="E4557">
        <v>13662</v>
      </c>
      <c r="F4557">
        <v>0</v>
      </c>
      <c r="G4557" t="s">
        <v>106</v>
      </c>
      <c r="H4557" t="s">
        <v>106</v>
      </c>
      <c r="I4557" t="s">
        <v>106</v>
      </c>
      <c r="J4557" t="s">
        <v>107</v>
      </c>
      <c r="K4557" t="s">
        <v>108</v>
      </c>
      <c r="L4557" t="s">
        <v>109</v>
      </c>
      <c r="M4557" t="s">
        <v>110</v>
      </c>
      <c r="N4557" t="s">
        <v>10155</v>
      </c>
      <c r="O4557" t="s">
        <v>3054</v>
      </c>
      <c r="P4557">
        <v>8178</v>
      </c>
      <c r="Q4557">
        <v>256</v>
      </c>
      <c r="R4557">
        <v>40</v>
      </c>
      <c r="S4557">
        <v>160</v>
      </c>
      <c r="T4557">
        <v>0</v>
      </c>
      <c r="U4557">
        <v>296</v>
      </c>
      <c r="V4557">
        <v>296</v>
      </c>
      <c r="W4557">
        <v>160</v>
      </c>
      <c r="X4557">
        <v>0</v>
      </c>
      <c r="Y4557">
        <v>0</v>
      </c>
      <c r="Z4557">
        <v>0</v>
      </c>
      <c r="AD4557" s="1">
        <v>41737.333333333336</v>
      </c>
      <c r="AE4557" s="1">
        <v>41759.708333333336</v>
      </c>
      <c r="AG4557" s="1">
        <v>41700.333333333336</v>
      </c>
      <c r="AH4557" s="1">
        <v>41722.708333333336</v>
      </c>
      <c r="AI4557" s="1">
        <v>41700.333333333336</v>
      </c>
      <c r="AJ4557" s="1">
        <v>41722.708333333336</v>
      </c>
      <c r="AK4557" s="1">
        <v>41700.333333333336</v>
      </c>
      <c r="AL4557" s="1">
        <v>41722.708333333336</v>
      </c>
      <c r="AM4557" s="1">
        <v>41737.333333333336</v>
      </c>
      <c r="AN4557" s="1">
        <v>41759.708333333336</v>
      </c>
      <c r="AP4557" t="s">
        <v>113</v>
      </c>
      <c r="AU4557" t="s">
        <v>10156</v>
      </c>
      <c r="AY4557" t="s">
        <v>106</v>
      </c>
      <c r="AZ4557">
        <v>0</v>
      </c>
      <c r="BA4557">
        <v>0</v>
      </c>
      <c r="BD4557" s="3">
        <v>41321.662499999999</v>
      </c>
      <c r="BE4557" s="3">
        <v>41321.663888888892</v>
      </c>
      <c r="BF4557" t="s">
        <v>115</v>
      </c>
      <c r="BG4557" t="s">
        <v>115</v>
      </c>
      <c r="BH4557">
        <v>8149</v>
      </c>
      <c r="BM4557">
        <v>43550</v>
      </c>
      <c r="BR4557" t="s">
        <v>116</v>
      </c>
      <c r="BS4557" t="s">
        <v>117</v>
      </c>
      <c r="BU4557">
        <v>1</v>
      </c>
      <c r="BV4557" t="s">
        <v>118</v>
      </c>
      <c r="BX4557" t="s">
        <v>119</v>
      </c>
      <c r="BY4557" t="s">
        <v>119</v>
      </c>
      <c r="BZ4557" t="s">
        <v>119</v>
      </c>
      <c r="CA4557">
        <v>1</v>
      </c>
      <c r="CC4557" t="s">
        <v>120</v>
      </c>
      <c r="CH4557">
        <v>540</v>
      </c>
      <c r="CI4557">
        <v>30970</v>
      </c>
      <c r="CJ4557" t="s">
        <v>106</v>
      </c>
      <c r="CK4557" t="s">
        <v>106</v>
      </c>
      <c r="CL4557">
        <v>10</v>
      </c>
      <c r="CM4557" t="s">
        <v>2889</v>
      </c>
      <c r="CO4557">
        <v>125296</v>
      </c>
      <c r="CQ4557">
        <v>0</v>
      </c>
      <c r="CR4557">
        <v>0</v>
      </c>
      <c r="CS4557">
        <v>0</v>
      </c>
      <c r="CY4557" t="s">
        <v>123</v>
      </c>
      <c r="CZ4557" t="s">
        <v>124</v>
      </c>
      <c r="DD4557" t="str" cm="1">
        <f t="array" ref="DD4557">TEXT(_xlfn.SEQUENCE(1, DATEDIF(AG4557, AH4557, "m") + 1, AG4557, 30), "YYYY-APMM")</f>
        <v>2014-AP03</v>
      </c>
      <c r="DN4557">
        <f t="shared" si="142"/>
        <v>296</v>
      </c>
      <c r="DO4557" t="str">
        <f t="shared" si="143"/>
        <v>LABOR- SUBCONTRACTOR</v>
      </c>
    </row>
    <row r="4558" spans="1:119" x14ac:dyDescent="0.35">
      <c r="A4558" t="s">
        <v>105</v>
      </c>
      <c r="B4558">
        <v>503843</v>
      </c>
      <c r="C4558">
        <v>6359</v>
      </c>
      <c r="D4558">
        <v>125299</v>
      </c>
      <c r="E4558">
        <v>13662</v>
      </c>
      <c r="F4558">
        <v>0</v>
      </c>
      <c r="G4558" t="s">
        <v>106</v>
      </c>
      <c r="H4558" t="s">
        <v>106</v>
      </c>
      <c r="I4558" t="s">
        <v>106</v>
      </c>
      <c r="J4558" t="s">
        <v>107</v>
      </c>
      <c r="K4558" t="s">
        <v>108</v>
      </c>
      <c r="L4558" t="s">
        <v>109</v>
      </c>
      <c r="M4558" t="s">
        <v>110</v>
      </c>
      <c r="N4558" t="s">
        <v>10157</v>
      </c>
      <c r="O4558" t="s">
        <v>3043</v>
      </c>
      <c r="P4558">
        <v>8178</v>
      </c>
      <c r="Q4558">
        <v>272</v>
      </c>
      <c r="R4558">
        <v>0</v>
      </c>
      <c r="S4558">
        <v>200</v>
      </c>
      <c r="T4558">
        <v>0</v>
      </c>
      <c r="U4558">
        <v>409.6</v>
      </c>
      <c r="V4558">
        <v>409.6</v>
      </c>
      <c r="W4558">
        <v>200</v>
      </c>
      <c r="X4558">
        <v>0</v>
      </c>
      <c r="Y4558">
        <v>0</v>
      </c>
      <c r="Z4558">
        <v>0</v>
      </c>
      <c r="AD4558" s="1">
        <v>41743.333333333336</v>
      </c>
      <c r="AE4558" s="1">
        <v>41771.708333333336</v>
      </c>
      <c r="AG4558" s="1">
        <v>41703.333333333336</v>
      </c>
      <c r="AH4558" s="1">
        <v>41731.708333333336</v>
      </c>
      <c r="AI4558" s="1">
        <v>41703.333333333336</v>
      </c>
      <c r="AJ4558" s="1">
        <v>41731.708333333336</v>
      </c>
      <c r="AK4558" s="1">
        <v>41703.333333333336</v>
      </c>
      <c r="AL4558" s="1">
        <v>41731.708333333336</v>
      </c>
      <c r="AM4558" s="1">
        <v>41743.333333333336</v>
      </c>
      <c r="AN4558" s="1">
        <v>41771.708333333336</v>
      </c>
      <c r="AP4558" t="s">
        <v>113</v>
      </c>
      <c r="AU4558" t="s">
        <v>10158</v>
      </c>
      <c r="AY4558" t="s">
        <v>106</v>
      </c>
      <c r="AZ4558">
        <v>0</v>
      </c>
      <c r="BA4558">
        <v>0</v>
      </c>
      <c r="BD4558" s="3">
        <v>41321.662499999999</v>
      </c>
      <c r="BE4558" s="3">
        <v>41321.663888888892</v>
      </c>
      <c r="BF4558" t="s">
        <v>115</v>
      </c>
      <c r="BG4558" t="s">
        <v>115</v>
      </c>
      <c r="BH4558">
        <v>8149</v>
      </c>
      <c r="BM4558">
        <v>43550</v>
      </c>
      <c r="BR4558" t="s">
        <v>116</v>
      </c>
      <c r="BS4558" t="s">
        <v>117</v>
      </c>
      <c r="BU4558">
        <v>1</v>
      </c>
      <c r="BV4558" t="s">
        <v>118</v>
      </c>
      <c r="BX4558" t="s">
        <v>119</v>
      </c>
      <c r="BY4558" t="s">
        <v>119</v>
      </c>
      <c r="BZ4558" t="s">
        <v>119</v>
      </c>
      <c r="CA4558">
        <v>1</v>
      </c>
      <c r="CC4558" t="s">
        <v>120</v>
      </c>
      <c r="CH4558">
        <v>540</v>
      </c>
      <c r="CI4558">
        <v>30990</v>
      </c>
      <c r="CJ4558" t="s">
        <v>106</v>
      </c>
      <c r="CK4558" t="s">
        <v>106</v>
      </c>
      <c r="CL4558">
        <v>20</v>
      </c>
      <c r="CM4558" t="s">
        <v>2867</v>
      </c>
      <c r="CO4558">
        <v>125296</v>
      </c>
      <c r="CQ4558">
        <v>0</v>
      </c>
      <c r="CR4558">
        <v>0</v>
      </c>
      <c r="CS4558">
        <v>0</v>
      </c>
      <c r="CY4558" t="s">
        <v>123</v>
      </c>
      <c r="CZ4558" t="s">
        <v>124</v>
      </c>
      <c r="DD4558" t="str" cm="1">
        <f t="array" ref="DD4558">TEXT(_xlfn.SEQUENCE(1, DATEDIF(AG4558, AH4558, "m") + 1, AG4558, 30), "YYYY-APMM")</f>
        <v>2014-AP03</v>
      </c>
      <c r="DN4558">
        <f t="shared" si="142"/>
        <v>409.6</v>
      </c>
      <c r="DO4558" t="str">
        <f t="shared" si="143"/>
        <v>LABOR- SUBCONTRACTOR</v>
      </c>
    </row>
    <row r="4559" spans="1:119" x14ac:dyDescent="0.35">
      <c r="A4559" t="s">
        <v>105</v>
      </c>
      <c r="B4559">
        <v>503844</v>
      </c>
      <c r="C4559">
        <v>6359</v>
      </c>
      <c r="D4559">
        <v>125299</v>
      </c>
      <c r="E4559">
        <v>13662</v>
      </c>
      <c r="F4559">
        <v>0</v>
      </c>
      <c r="G4559" t="s">
        <v>106</v>
      </c>
      <c r="H4559" t="s">
        <v>106</v>
      </c>
      <c r="I4559" t="s">
        <v>106</v>
      </c>
      <c r="J4559" t="s">
        <v>107</v>
      </c>
      <c r="K4559" t="s">
        <v>108</v>
      </c>
      <c r="L4559" t="s">
        <v>109</v>
      </c>
      <c r="M4559" t="s">
        <v>110</v>
      </c>
      <c r="N4559" t="s">
        <v>10159</v>
      </c>
      <c r="O4559" t="s">
        <v>3045</v>
      </c>
      <c r="P4559">
        <v>8178</v>
      </c>
      <c r="Q4559">
        <v>24</v>
      </c>
      <c r="R4559">
        <v>0</v>
      </c>
      <c r="S4559">
        <v>200</v>
      </c>
      <c r="T4559">
        <v>0</v>
      </c>
      <c r="U4559">
        <v>568</v>
      </c>
      <c r="V4559">
        <v>568</v>
      </c>
      <c r="W4559">
        <v>200</v>
      </c>
      <c r="X4559">
        <v>0</v>
      </c>
      <c r="Y4559">
        <v>0</v>
      </c>
      <c r="Z4559">
        <v>0</v>
      </c>
      <c r="AD4559" s="1">
        <v>41749.333333333336</v>
      </c>
      <c r="AE4559" s="1">
        <v>41777.708333333336</v>
      </c>
      <c r="AG4559" s="1">
        <v>41745.333333333336</v>
      </c>
      <c r="AH4559" s="1">
        <v>41773.708333333336</v>
      </c>
      <c r="AI4559" s="1">
        <v>41745.333333333336</v>
      </c>
      <c r="AJ4559" s="1">
        <v>41773.708333333336</v>
      </c>
      <c r="AK4559" s="1">
        <v>41745.333333333336</v>
      </c>
      <c r="AL4559" s="1">
        <v>41773.708333333336</v>
      </c>
      <c r="AM4559" s="1">
        <v>41749.333333333336</v>
      </c>
      <c r="AN4559" s="1">
        <v>41777.708333333336</v>
      </c>
      <c r="AP4559" t="s">
        <v>113</v>
      </c>
      <c r="AU4559" t="s">
        <v>10160</v>
      </c>
      <c r="AY4559" t="s">
        <v>106</v>
      </c>
      <c r="AZ4559">
        <v>0</v>
      </c>
      <c r="BA4559">
        <v>0</v>
      </c>
      <c r="BD4559" s="3">
        <v>41321.662499999999</v>
      </c>
      <c r="BE4559" s="3">
        <v>41321.663888888892</v>
      </c>
      <c r="BF4559" t="s">
        <v>115</v>
      </c>
      <c r="BG4559" t="s">
        <v>115</v>
      </c>
      <c r="BH4559">
        <v>8149</v>
      </c>
      <c r="BM4559">
        <v>43550</v>
      </c>
      <c r="BR4559" t="s">
        <v>116</v>
      </c>
      <c r="BS4559" t="s">
        <v>117</v>
      </c>
      <c r="BU4559">
        <v>1</v>
      </c>
      <c r="BV4559" t="s">
        <v>118</v>
      </c>
      <c r="BX4559" t="s">
        <v>119</v>
      </c>
      <c r="BY4559" t="s">
        <v>119</v>
      </c>
      <c r="BZ4559" t="s">
        <v>119</v>
      </c>
      <c r="CA4559">
        <v>1</v>
      </c>
      <c r="CC4559" t="s">
        <v>120</v>
      </c>
      <c r="CH4559">
        <v>540</v>
      </c>
      <c r="CI4559">
        <v>30990</v>
      </c>
      <c r="CJ4559" t="s">
        <v>106</v>
      </c>
      <c r="CK4559" t="s">
        <v>106</v>
      </c>
      <c r="CL4559">
        <v>20</v>
      </c>
      <c r="CM4559" t="s">
        <v>2867</v>
      </c>
      <c r="CO4559">
        <v>125296</v>
      </c>
      <c r="CQ4559">
        <v>0</v>
      </c>
      <c r="CR4559">
        <v>0</v>
      </c>
      <c r="CS4559">
        <v>0</v>
      </c>
      <c r="CY4559" t="s">
        <v>123</v>
      </c>
      <c r="CZ4559" t="s">
        <v>124</v>
      </c>
      <c r="DD4559" t="str" cm="1">
        <f t="array" ref="DD4559">TEXT(_xlfn.SEQUENCE(1, DATEDIF(AG4559, AH4559, "m") + 1, AG4559, 30), "YYYY-APMM")</f>
        <v>2014-AP04</v>
      </c>
      <c r="DN4559">
        <f t="shared" si="142"/>
        <v>568</v>
      </c>
      <c r="DO4559" t="str">
        <f t="shared" si="143"/>
        <v>LABOR- SUBCONTRACTOR</v>
      </c>
    </row>
    <row r="4560" spans="1:119" x14ac:dyDescent="0.35">
      <c r="A4560" t="s">
        <v>105</v>
      </c>
      <c r="B4560">
        <v>503845</v>
      </c>
      <c r="C4560">
        <v>6359</v>
      </c>
      <c r="D4560">
        <v>125302</v>
      </c>
      <c r="E4560">
        <v>13662</v>
      </c>
      <c r="F4560">
        <v>0</v>
      </c>
      <c r="G4560" t="s">
        <v>106</v>
      </c>
      <c r="H4560" t="s">
        <v>106</v>
      </c>
      <c r="I4560" t="s">
        <v>106</v>
      </c>
      <c r="J4560" t="s">
        <v>107</v>
      </c>
      <c r="K4560" t="s">
        <v>108</v>
      </c>
      <c r="L4560" t="s">
        <v>109</v>
      </c>
      <c r="M4560" t="s">
        <v>110</v>
      </c>
      <c r="N4560" t="s">
        <v>10161</v>
      </c>
      <c r="O4560" t="s">
        <v>3178</v>
      </c>
      <c r="P4560">
        <v>8178</v>
      </c>
      <c r="Q4560">
        <v>128</v>
      </c>
      <c r="R4560">
        <v>0</v>
      </c>
      <c r="S4560">
        <v>200</v>
      </c>
      <c r="T4560">
        <v>0</v>
      </c>
      <c r="U4560">
        <v>2744</v>
      </c>
      <c r="V4560">
        <v>2744</v>
      </c>
      <c r="W4560">
        <v>200</v>
      </c>
      <c r="X4560">
        <v>0</v>
      </c>
      <c r="Y4560">
        <v>0</v>
      </c>
      <c r="Z4560">
        <v>0</v>
      </c>
      <c r="AD4560" s="1">
        <v>41800.333333333336</v>
      </c>
      <c r="AE4560" s="1">
        <v>41828.708333333336</v>
      </c>
      <c r="AG4560" s="1">
        <v>41781.333333333336</v>
      </c>
      <c r="AH4560" s="1">
        <v>41809.708333333336</v>
      </c>
      <c r="AI4560" s="1">
        <v>41781.333333333336</v>
      </c>
      <c r="AJ4560" s="1">
        <v>41809.708333333336</v>
      </c>
      <c r="AK4560" s="1">
        <v>41781.333333333336</v>
      </c>
      <c r="AL4560" s="1">
        <v>41809.708333333336</v>
      </c>
      <c r="AM4560" s="1">
        <v>41800.333333333336</v>
      </c>
      <c r="AN4560" s="1">
        <v>41828.708333333336</v>
      </c>
      <c r="AP4560" t="s">
        <v>113</v>
      </c>
      <c r="AU4560" t="s">
        <v>10162</v>
      </c>
      <c r="AY4560" t="s">
        <v>106</v>
      </c>
      <c r="AZ4560">
        <v>0</v>
      </c>
      <c r="BA4560">
        <v>0</v>
      </c>
      <c r="BD4560" s="3">
        <v>41321.662499999999</v>
      </c>
      <c r="BE4560" s="3">
        <v>41321.663888888892</v>
      </c>
      <c r="BF4560" t="s">
        <v>115</v>
      </c>
      <c r="BG4560" t="s">
        <v>115</v>
      </c>
      <c r="BH4560">
        <v>8149</v>
      </c>
      <c r="BM4560">
        <v>43550</v>
      </c>
      <c r="BR4560" t="s">
        <v>116</v>
      </c>
      <c r="BS4560" t="s">
        <v>117</v>
      </c>
      <c r="BU4560">
        <v>1</v>
      </c>
      <c r="BV4560" t="s">
        <v>118</v>
      </c>
      <c r="BX4560" t="s">
        <v>119</v>
      </c>
      <c r="BY4560" t="s">
        <v>119</v>
      </c>
      <c r="BZ4560" t="s">
        <v>119</v>
      </c>
      <c r="CA4560">
        <v>1</v>
      </c>
      <c r="CC4560" t="s">
        <v>120</v>
      </c>
      <c r="CH4560">
        <v>540</v>
      </c>
      <c r="CI4560">
        <v>31780</v>
      </c>
      <c r="CJ4560" t="s">
        <v>106</v>
      </c>
      <c r="CK4560" t="s">
        <v>106</v>
      </c>
      <c r="CL4560">
        <v>25</v>
      </c>
      <c r="CM4560" t="s">
        <v>3180</v>
      </c>
      <c r="CO4560">
        <v>125301</v>
      </c>
      <c r="CQ4560">
        <v>0</v>
      </c>
      <c r="CR4560">
        <v>0</v>
      </c>
      <c r="CS4560">
        <v>0</v>
      </c>
      <c r="CY4560" t="s">
        <v>123</v>
      </c>
      <c r="CZ4560" t="s">
        <v>124</v>
      </c>
      <c r="DD4560" t="str" cm="1">
        <f t="array" ref="DD4560">TEXT(_xlfn.SEQUENCE(1, DATEDIF(AG4560, AH4560, "m") + 1, AG4560, 30), "YYYY-APMM")</f>
        <v>2014-AP05</v>
      </c>
      <c r="DN4560">
        <f t="shared" si="142"/>
        <v>2744</v>
      </c>
      <c r="DO4560" t="str">
        <f t="shared" si="143"/>
        <v>LABOR- SUBCONTRACTOR</v>
      </c>
    </row>
    <row r="4561" spans="1:119" x14ac:dyDescent="0.35">
      <c r="A4561" t="s">
        <v>105</v>
      </c>
      <c r="B4561">
        <v>503846</v>
      </c>
      <c r="C4561">
        <v>6359</v>
      </c>
      <c r="D4561">
        <v>125302</v>
      </c>
      <c r="E4561">
        <v>13662</v>
      </c>
      <c r="F4561">
        <v>0</v>
      </c>
      <c r="G4561" t="s">
        <v>106</v>
      </c>
      <c r="H4561" t="s">
        <v>106</v>
      </c>
      <c r="I4561" t="s">
        <v>106</v>
      </c>
      <c r="J4561" t="s">
        <v>107</v>
      </c>
      <c r="K4561" t="s">
        <v>108</v>
      </c>
      <c r="L4561" t="s">
        <v>109</v>
      </c>
      <c r="M4561" t="s">
        <v>110</v>
      </c>
      <c r="N4561" t="s">
        <v>10163</v>
      </c>
      <c r="O4561" t="s">
        <v>3182</v>
      </c>
      <c r="P4561">
        <v>8178</v>
      </c>
      <c r="Q4561">
        <v>128</v>
      </c>
      <c r="R4561">
        <v>128</v>
      </c>
      <c r="S4561">
        <v>200</v>
      </c>
      <c r="T4561">
        <v>0</v>
      </c>
      <c r="U4561">
        <v>168</v>
      </c>
      <c r="V4561">
        <v>168</v>
      </c>
      <c r="W4561">
        <v>200</v>
      </c>
      <c r="X4561">
        <v>0</v>
      </c>
      <c r="Y4561">
        <v>0</v>
      </c>
      <c r="Z4561">
        <v>0</v>
      </c>
      <c r="AD4561" s="1">
        <v>41807.333333333336</v>
      </c>
      <c r="AE4561" s="1">
        <v>41835.708333333336</v>
      </c>
      <c r="AG4561" s="1">
        <v>41788.333333333336</v>
      </c>
      <c r="AH4561" s="1">
        <v>41816.708333333336</v>
      </c>
      <c r="AI4561" s="1">
        <v>41788.333333333336</v>
      </c>
      <c r="AJ4561" s="1">
        <v>41816.708333333336</v>
      </c>
      <c r="AK4561" s="1">
        <v>41788.333333333336</v>
      </c>
      <c r="AL4561" s="1">
        <v>41816.708333333336</v>
      </c>
      <c r="AM4561" s="1">
        <v>41807.333333333336</v>
      </c>
      <c r="AN4561" s="1">
        <v>41835.708333333336</v>
      </c>
      <c r="AP4561" t="s">
        <v>113</v>
      </c>
      <c r="AU4561" t="s">
        <v>10164</v>
      </c>
      <c r="AY4561" t="s">
        <v>106</v>
      </c>
      <c r="AZ4561">
        <v>0</v>
      </c>
      <c r="BA4561">
        <v>0</v>
      </c>
      <c r="BD4561" s="3">
        <v>41321.662499999999</v>
      </c>
      <c r="BE4561" s="3">
        <v>41321.663888888892</v>
      </c>
      <c r="BF4561" t="s">
        <v>115</v>
      </c>
      <c r="BG4561" t="s">
        <v>115</v>
      </c>
      <c r="BH4561">
        <v>8149</v>
      </c>
      <c r="BM4561">
        <v>43550</v>
      </c>
      <c r="BR4561" t="s">
        <v>116</v>
      </c>
      <c r="BS4561" t="s">
        <v>117</v>
      </c>
      <c r="BU4561">
        <v>1</v>
      </c>
      <c r="BV4561" t="s">
        <v>118</v>
      </c>
      <c r="BX4561" t="s">
        <v>119</v>
      </c>
      <c r="BY4561" t="s">
        <v>119</v>
      </c>
      <c r="BZ4561" t="s">
        <v>119</v>
      </c>
      <c r="CA4561">
        <v>1</v>
      </c>
      <c r="CC4561" t="s">
        <v>120</v>
      </c>
      <c r="CH4561">
        <v>540</v>
      </c>
      <c r="CI4561">
        <v>31780</v>
      </c>
      <c r="CJ4561" t="s">
        <v>106</v>
      </c>
      <c r="CK4561" t="s">
        <v>106</v>
      </c>
      <c r="CL4561">
        <v>25</v>
      </c>
      <c r="CM4561" t="s">
        <v>3180</v>
      </c>
      <c r="CO4561">
        <v>125301</v>
      </c>
      <c r="CQ4561">
        <v>0</v>
      </c>
      <c r="CR4561">
        <v>0</v>
      </c>
      <c r="CS4561">
        <v>0</v>
      </c>
      <c r="CY4561" t="s">
        <v>123</v>
      </c>
      <c r="CZ4561" t="s">
        <v>124</v>
      </c>
      <c r="DD4561" t="str" cm="1">
        <f t="array" ref="DD4561">TEXT(_xlfn.SEQUENCE(1, DATEDIF(AG4561, AH4561, "m") + 1, AG4561, 30), "YYYY-APMM")</f>
        <v>2014-AP05</v>
      </c>
      <c r="DN4561">
        <f t="shared" si="142"/>
        <v>168</v>
      </c>
      <c r="DO4561" t="str">
        <f t="shared" si="143"/>
        <v>LABOR- SUBCONTRACTOR</v>
      </c>
    </row>
    <row r="4562" spans="1:119" x14ac:dyDescent="0.35">
      <c r="A4562" t="s">
        <v>105</v>
      </c>
      <c r="B4562">
        <v>503847</v>
      </c>
      <c r="C4562">
        <v>6359</v>
      </c>
      <c r="D4562">
        <v>125303</v>
      </c>
      <c r="E4562">
        <v>13662</v>
      </c>
      <c r="F4562">
        <v>0</v>
      </c>
      <c r="G4562" t="s">
        <v>106</v>
      </c>
      <c r="H4562" t="s">
        <v>106</v>
      </c>
      <c r="I4562" t="s">
        <v>106</v>
      </c>
      <c r="J4562" t="s">
        <v>107</v>
      </c>
      <c r="K4562" t="s">
        <v>108</v>
      </c>
      <c r="L4562" t="s">
        <v>109</v>
      </c>
      <c r="M4562" t="s">
        <v>110</v>
      </c>
      <c r="N4562" t="s">
        <v>10165</v>
      </c>
      <c r="O4562" t="s">
        <v>3209</v>
      </c>
      <c r="P4562">
        <v>8177</v>
      </c>
      <c r="Q4562">
        <v>224</v>
      </c>
      <c r="R4562">
        <v>0</v>
      </c>
      <c r="S4562">
        <v>160</v>
      </c>
      <c r="T4562">
        <v>0</v>
      </c>
      <c r="U4562">
        <v>64</v>
      </c>
      <c r="V4562">
        <v>64</v>
      </c>
      <c r="W4562">
        <v>160</v>
      </c>
      <c r="X4562">
        <v>40</v>
      </c>
      <c r="Y4562">
        <v>0</v>
      </c>
      <c r="Z4562">
        <v>40</v>
      </c>
      <c r="AD4562" s="1">
        <v>41759.333333333336</v>
      </c>
      <c r="AE4562" s="1">
        <v>41781.708333333336</v>
      </c>
      <c r="AG4562" s="1">
        <v>41727.333333333336</v>
      </c>
      <c r="AH4562" s="1">
        <v>41749.708333333336</v>
      </c>
      <c r="AI4562" s="1">
        <v>41727.333333333336</v>
      </c>
      <c r="AJ4562" s="1">
        <v>41749.708333333336</v>
      </c>
      <c r="AK4562" s="1">
        <v>41727.333333333336</v>
      </c>
      <c r="AL4562" s="1">
        <v>41749.708333333336</v>
      </c>
      <c r="AM4562" s="1">
        <v>41759.333333333336</v>
      </c>
      <c r="AN4562" s="1">
        <v>41781.708333333336</v>
      </c>
      <c r="AP4562" t="s">
        <v>113</v>
      </c>
      <c r="AU4562" t="s">
        <v>10166</v>
      </c>
      <c r="AY4562" t="s">
        <v>106</v>
      </c>
      <c r="AZ4562">
        <v>0</v>
      </c>
      <c r="BA4562">
        <v>0</v>
      </c>
      <c r="BD4562" s="3">
        <v>41321.662499999999</v>
      </c>
      <c r="BE4562" s="3">
        <v>41321.663888888892</v>
      </c>
      <c r="BF4562" t="s">
        <v>115</v>
      </c>
      <c r="BG4562" t="s">
        <v>115</v>
      </c>
      <c r="BH4562">
        <v>8149</v>
      </c>
      <c r="BM4562">
        <v>43540</v>
      </c>
      <c r="BR4562" t="s">
        <v>1299</v>
      </c>
      <c r="BS4562" t="s">
        <v>1300</v>
      </c>
      <c r="BU4562">
        <v>1</v>
      </c>
      <c r="BV4562" t="s">
        <v>118</v>
      </c>
      <c r="BX4562" t="s">
        <v>119</v>
      </c>
      <c r="BY4562" t="s">
        <v>119</v>
      </c>
      <c r="BZ4562" t="s">
        <v>119</v>
      </c>
      <c r="CA4562">
        <v>1</v>
      </c>
      <c r="CC4562" t="s">
        <v>120</v>
      </c>
      <c r="CH4562">
        <v>540</v>
      </c>
      <c r="CI4562">
        <v>31760</v>
      </c>
      <c r="CJ4562" t="s">
        <v>106</v>
      </c>
      <c r="CK4562" t="s">
        <v>106</v>
      </c>
      <c r="CL4562">
        <v>15</v>
      </c>
      <c r="CM4562" t="s">
        <v>3211</v>
      </c>
      <c r="CO4562">
        <v>125301</v>
      </c>
      <c r="CQ4562">
        <v>0</v>
      </c>
      <c r="CR4562">
        <v>0</v>
      </c>
      <c r="CS4562">
        <v>0</v>
      </c>
      <c r="CY4562" t="s">
        <v>123</v>
      </c>
      <c r="CZ4562" t="s">
        <v>124</v>
      </c>
      <c r="DD4562" t="str" cm="1">
        <f t="array" ref="DD4562">TEXT(_xlfn.SEQUENCE(1, DATEDIF(AG4562, AH4562, "m") + 1, AG4562, 30), "YYYY-APMM")</f>
        <v>2014-AP03</v>
      </c>
      <c r="DN4562">
        <f t="shared" si="142"/>
        <v>64</v>
      </c>
      <c r="DO4562" t="str">
        <f t="shared" si="143"/>
        <v>LABOR - CIVIL</v>
      </c>
    </row>
    <row r="4563" spans="1:119" x14ac:dyDescent="0.35">
      <c r="A4563" t="s">
        <v>105</v>
      </c>
      <c r="B4563">
        <v>503848</v>
      </c>
      <c r="C4563">
        <v>6359</v>
      </c>
      <c r="D4563">
        <v>125303</v>
      </c>
      <c r="E4563">
        <v>13662</v>
      </c>
      <c r="F4563">
        <v>0</v>
      </c>
      <c r="G4563" t="s">
        <v>106</v>
      </c>
      <c r="H4563" t="s">
        <v>106</v>
      </c>
      <c r="I4563" t="s">
        <v>106</v>
      </c>
      <c r="J4563" t="s">
        <v>107</v>
      </c>
      <c r="K4563" t="s">
        <v>108</v>
      </c>
      <c r="L4563" t="s">
        <v>109</v>
      </c>
      <c r="M4563" t="s">
        <v>110</v>
      </c>
      <c r="N4563" t="s">
        <v>10167</v>
      </c>
      <c r="O4563" t="s">
        <v>3213</v>
      </c>
      <c r="P4563">
        <v>8165</v>
      </c>
      <c r="Q4563">
        <v>224</v>
      </c>
      <c r="R4563">
        <v>0</v>
      </c>
      <c r="S4563">
        <v>200</v>
      </c>
      <c r="T4563">
        <v>0</v>
      </c>
      <c r="U4563">
        <v>840</v>
      </c>
      <c r="V4563">
        <v>840</v>
      </c>
      <c r="W4563">
        <v>200</v>
      </c>
      <c r="X4563">
        <v>0</v>
      </c>
      <c r="Y4563">
        <v>0</v>
      </c>
      <c r="Z4563">
        <v>0</v>
      </c>
      <c r="AD4563" s="1">
        <v>41765.333333333336</v>
      </c>
      <c r="AE4563" s="1">
        <v>41793.708333333336</v>
      </c>
      <c r="AG4563" s="1">
        <v>41732.333333333336</v>
      </c>
      <c r="AH4563" s="1">
        <v>41760.708333333336</v>
      </c>
      <c r="AI4563" s="1">
        <v>41732.333333333336</v>
      </c>
      <c r="AJ4563" s="1">
        <v>41760.708333333336</v>
      </c>
      <c r="AK4563" s="1">
        <v>41732.333333333336</v>
      </c>
      <c r="AL4563" s="1">
        <v>41760.708333333336</v>
      </c>
      <c r="AM4563" s="1">
        <v>41765.333333333336</v>
      </c>
      <c r="AN4563" s="1">
        <v>41793.708333333336</v>
      </c>
      <c r="AP4563" t="s">
        <v>113</v>
      </c>
      <c r="AU4563" t="s">
        <v>10168</v>
      </c>
      <c r="AY4563" t="s">
        <v>106</v>
      </c>
      <c r="AZ4563">
        <v>0</v>
      </c>
      <c r="BA4563">
        <v>0</v>
      </c>
      <c r="BD4563" s="3">
        <v>41321.662499999999</v>
      </c>
      <c r="BE4563" s="3">
        <v>41321.663888888892</v>
      </c>
      <c r="BF4563" t="s">
        <v>115</v>
      </c>
      <c r="BG4563" t="s">
        <v>115</v>
      </c>
      <c r="BH4563">
        <v>8149</v>
      </c>
      <c r="BM4563">
        <v>43420</v>
      </c>
      <c r="BR4563" t="s">
        <v>3122</v>
      </c>
      <c r="BS4563" t="s">
        <v>3123</v>
      </c>
      <c r="BU4563">
        <v>1</v>
      </c>
      <c r="BV4563" t="s">
        <v>118</v>
      </c>
      <c r="BX4563" t="s">
        <v>119</v>
      </c>
      <c r="BY4563" t="s">
        <v>119</v>
      </c>
      <c r="BZ4563" t="s">
        <v>119</v>
      </c>
      <c r="CA4563">
        <v>1</v>
      </c>
      <c r="CC4563" t="s">
        <v>120</v>
      </c>
      <c r="CH4563">
        <v>540</v>
      </c>
      <c r="CI4563">
        <v>31760</v>
      </c>
      <c r="CJ4563" t="s">
        <v>106</v>
      </c>
      <c r="CK4563" t="s">
        <v>106</v>
      </c>
      <c r="CL4563">
        <v>15</v>
      </c>
      <c r="CM4563" t="s">
        <v>3211</v>
      </c>
      <c r="CO4563">
        <v>125301</v>
      </c>
      <c r="CQ4563">
        <v>0</v>
      </c>
      <c r="CR4563">
        <v>0</v>
      </c>
      <c r="CS4563">
        <v>0</v>
      </c>
      <c r="CY4563" t="s">
        <v>123</v>
      </c>
      <c r="CZ4563" t="s">
        <v>124</v>
      </c>
      <c r="DD4563" t="str" cm="1">
        <f t="array" ref="DD4563">TEXT(_xlfn.SEQUENCE(1, DATEDIF(AG4563, AH4563, "m") + 1, AG4563, 30), "YYYY-APMM")</f>
        <v>2014-AP04</v>
      </c>
      <c r="DN4563">
        <f t="shared" si="142"/>
        <v>840</v>
      </c>
      <c r="DO4563" t="str">
        <f t="shared" si="143"/>
        <v>STEEL FIXERS SK</v>
      </c>
    </row>
    <row r="4564" spans="1:119" x14ac:dyDescent="0.35">
      <c r="A4564" t="s">
        <v>105</v>
      </c>
      <c r="B4564">
        <v>503849</v>
      </c>
      <c r="C4564">
        <v>6359</v>
      </c>
      <c r="D4564">
        <v>125303</v>
      </c>
      <c r="E4564">
        <v>13662</v>
      </c>
      <c r="F4564">
        <v>0</v>
      </c>
      <c r="G4564" t="s">
        <v>106</v>
      </c>
      <c r="H4564" t="s">
        <v>106</v>
      </c>
      <c r="I4564" t="s">
        <v>106</v>
      </c>
      <c r="J4564" t="s">
        <v>107</v>
      </c>
      <c r="K4564" t="s">
        <v>108</v>
      </c>
      <c r="L4564" t="s">
        <v>109</v>
      </c>
      <c r="M4564" t="s">
        <v>110</v>
      </c>
      <c r="N4564" t="s">
        <v>10169</v>
      </c>
      <c r="O4564" t="s">
        <v>3216</v>
      </c>
      <c r="P4564">
        <v>8168</v>
      </c>
      <c r="Q4564">
        <v>224</v>
      </c>
      <c r="R4564">
        <v>0</v>
      </c>
      <c r="S4564">
        <v>200</v>
      </c>
      <c r="T4564">
        <v>0</v>
      </c>
      <c r="U4564">
        <v>512</v>
      </c>
      <c r="V4564">
        <v>512</v>
      </c>
      <c r="W4564">
        <v>200</v>
      </c>
      <c r="X4564">
        <v>0</v>
      </c>
      <c r="Y4564">
        <v>0</v>
      </c>
      <c r="Z4564">
        <v>0</v>
      </c>
      <c r="AD4564" s="1">
        <v>41774.333333333336</v>
      </c>
      <c r="AE4564" s="1">
        <v>41802.708333333336</v>
      </c>
      <c r="AG4564" s="1">
        <v>41742.333333333336</v>
      </c>
      <c r="AH4564" s="1">
        <v>41770.708333333336</v>
      </c>
      <c r="AI4564" s="1">
        <v>41742.333333333336</v>
      </c>
      <c r="AJ4564" s="1">
        <v>41770.708333333336</v>
      </c>
      <c r="AK4564" s="1">
        <v>41742.333333333336</v>
      </c>
      <c r="AL4564" s="1">
        <v>41770.708333333336</v>
      </c>
      <c r="AM4564" s="1">
        <v>41774.333333333336</v>
      </c>
      <c r="AN4564" s="1">
        <v>41802.708333333336</v>
      </c>
      <c r="AP4564" t="s">
        <v>113</v>
      </c>
      <c r="AU4564" t="s">
        <v>10170</v>
      </c>
      <c r="AY4564" t="s">
        <v>106</v>
      </c>
      <c r="AZ4564">
        <v>0</v>
      </c>
      <c r="BA4564">
        <v>0</v>
      </c>
      <c r="BD4564" s="3">
        <v>41321.662499999999</v>
      </c>
      <c r="BE4564" s="3">
        <v>41321.663888888892</v>
      </c>
      <c r="BF4564" t="s">
        <v>115</v>
      </c>
      <c r="BG4564" t="s">
        <v>115</v>
      </c>
      <c r="BH4564">
        <v>8149</v>
      </c>
      <c r="BM4564">
        <v>43450</v>
      </c>
      <c r="BR4564" t="s">
        <v>1309</v>
      </c>
      <c r="BS4564" t="s">
        <v>1310</v>
      </c>
      <c r="BU4564">
        <v>1</v>
      </c>
      <c r="BV4564" t="s">
        <v>118</v>
      </c>
      <c r="BX4564" t="s">
        <v>119</v>
      </c>
      <c r="BY4564" t="s">
        <v>119</v>
      </c>
      <c r="BZ4564" t="s">
        <v>119</v>
      </c>
      <c r="CA4564">
        <v>1</v>
      </c>
      <c r="CC4564" t="s">
        <v>120</v>
      </c>
      <c r="CH4564">
        <v>540</v>
      </c>
      <c r="CI4564">
        <v>31760</v>
      </c>
      <c r="CJ4564" t="s">
        <v>106</v>
      </c>
      <c r="CK4564" t="s">
        <v>106</v>
      </c>
      <c r="CL4564">
        <v>15</v>
      </c>
      <c r="CM4564" t="s">
        <v>3211</v>
      </c>
      <c r="CO4564">
        <v>125301</v>
      </c>
      <c r="CQ4564">
        <v>0</v>
      </c>
      <c r="CR4564">
        <v>0</v>
      </c>
      <c r="CS4564">
        <v>0</v>
      </c>
      <c r="CY4564" t="s">
        <v>123</v>
      </c>
      <c r="CZ4564" t="s">
        <v>124</v>
      </c>
      <c r="DD4564" t="str" cm="1">
        <f t="array" ref="DD4564">TEXT(_xlfn.SEQUENCE(1, DATEDIF(AG4564, AH4564, "m") + 1, AG4564, 30), "YYYY-APMM")</f>
        <v>2014-AP04</v>
      </c>
      <c r="DN4564">
        <f t="shared" si="142"/>
        <v>512</v>
      </c>
      <c r="DO4564" t="str">
        <f t="shared" si="143"/>
        <v>BLOCK MASON SK</v>
      </c>
    </row>
    <row r="4565" spans="1:119" x14ac:dyDescent="0.35">
      <c r="A4565" t="s">
        <v>105</v>
      </c>
      <c r="B4565">
        <v>503850</v>
      </c>
      <c r="C4565">
        <v>6359</v>
      </c>
      <c r="D4565">
        <v>125303</v>
      </c>
      <c r="E4565">
        <v>13662</v>
      </c>
      <c r="F4565">
        <v>0</v>
      </c>
      <c r="G4565" t="s">
        <v>106</v>
      </c>
      <c r="H4565" t="s">
        <v>106</v>
      </c>
      <c r="I4565" t="s">
        <v>106</v>
      </c>
      <c r="J4565" t="s">
        <v>107</v>
      </c>
      <c r="K4565" t="s">
        <v>108</v>
      </c>
      <c r="L4565" t="s">
        <v>109</v>
      </c>
      <c r="M4565" t="s">
        <v>110</v>
      </c>
      <c r="N4565" t="s">
        <v>10171</v>
      </c>
      <c r="O4565" t="s">
        <v>3219</v>
      </c>
      <c r="P4565">
        <v>8178</v>
      </c>
      <c r="Q4565">
        <v>224</v>
      </c>
      <c r="R4565">
        <v>72</v>
      </c>
      <c r="S4565">
        <v>200</v>
      </c>
      <c r="T4565">
        <v>0</v>
      </c>
      <c r="U4565">
        <v>232</v>
      </c>
      <c r="V4565">
        <v>232</v>
      </c>
      <c r="W4565">
        <v>200</v>
      </c>
      <c r="X4565">
        <v>0</v>
      </c>
      <c r="Y4565">
        <v>0</v>
      </c>
      <c r="Z4565">
        <v>0</v>
      </c>
      <c r="AD4565" s="1">
        <v>41781.333333333336</v>
      </c>
      <c r="AE4565" s="1">
        <v>41809.708333333336</v>
      </c>
      <c r="AG4565" s="1">
        <v>41749.333333333336</v>
      </c>
      <c r="AH4565" s="1">
        <v>41777.708333333336</v>
      </c>
      <c r="AI4565" s="1">
        <v>41749.333333333336</v>
      </c>
      <c r="AJ4565" s="1">
        <v>41777.708333333336</v>
      </c>
      <c r="AK4565" s="1">
        <v>41749.333333333336</v>
      </c>
      <c r="AL4565" s="1">
        <v>41777.708333333336</v>
      </c>
      <c r="AM4565" s="1">
        <v>41781.333333333336</v>
      </c>
      <c r="AN4565" s="1">
        <v>41809.708333333336</v>
      </c>
      <c r="AP4565" t="s">
        <v>113</v>
      </c>
      <c r="AU4565" t="s">
        <v>10172</v>
      </c>
      <c r="AY4565" t="s">
        <v>106</v>
      </c>
      <c r="AZ4565">
        <v>0</v>
      </c>
      <c r="BA4565">
        <v>0</v>
      </c>
      <c r="BD4565" s="3">
        <v>41321.662499999999</v>
      </c>
      <c r="BE4565" s="3">
        <v>41321.663888888892</v>
      </c>
      <c r="BF4565" t="s">
        <v>115</v>
      </c>
      <c r="BG4565" t="s">
        <v>115</v>
      </c>
      <c r="BH4565">
        <v>8149</v>
      </c>
      <c r="BM4565">
        <v>43550</v>
      </c>
      <c r="BR4565" t="s">
        <v>116</v>
      </c>
      <c r="BS4565" t="s">
        <v>117</v>
      </c>
      <c r="BU4565">
        <v>1</v>
      </c>
      <c r="BV4565" t="s">
        <v>118</v>
      </c>
      <c r="BX4565" t="s">
        <v>119</v>
      </c>
      <c r="BY4565" t="s">
        <v>119</v>
      </c>
      <c r="BZ4565" t="s">
        <v>119</v>
      </c>
      <c r="CA4565">
        <v>1</v>
      </c>
      <c r="CC4565" t="s">
        <v>120</v>
      </c>
      <c r="CH4565">
        <v>540</v>
      </c>
      <c r="CI4565">
        <v>31760</v>
      </c>
      <c r="CJ4565" t="s">
        <v>106</v>
      </c>
      <c r="CK4565" t="s">
        <v>106</v>
      </c>
      <c r="CL4565">
        <v>15</v>
      </c>
      <c r="CM4565" t="s">
        <v>3211</v>
      </c>
      <c r="CO4565">
        <v>125301</v>
      </c>
      <c r="CQ4565">
        <v>0</v>
      </c>
      <c r="CR4565">
        <v>0</v>
      </c>
      <c r="CS4565">
        <v>0</v>
      </c>
      <c r="CY4565" t="s">
        <v>123</v>
      </c>
      <c r="CZ4565" t="s">
        <v>124</v>
      </c>
      <c r="DD4565" t="str" cm="1">
        <f t="array" ref="DD4565">TEXT(_xlfn.SEQUENCE(1, DATEDIF(AG4565, AH4565, "m") + 1, AG4565, 30), "YYYY-APMM")</f>
        <v>2014-AP04</v>
      </c>
      <c r="DN4565">
        <f t="shared" si="142"/>
        <v>232</v>
      </c>
      <c r="DO4565" t="str">
        <f t="shared" si="143"/>
        <v>LABOR- SUBCONTRACTOR</v>
      </c>
    </row>
    <row r="4566" spans="1:119" x14ac:dyDescent="0.35">
      <c r="A4566" t="s">
        <v>105</v>
      </c>
      <c r="B4566">
        <v>503851</v>
      </c>
      <c r="C4566">
        <v>6359</v>
      </c>
      <c r="D4566">
        <v>125303</v>
      </c>
      <c r="E4566">
        <v>13662</v>
      </c>
      <c r="F4566">
        <v>0</v>
      </c>
      <c r="G4566" t="s">
        <v>106</v>
      </c>
      <c r="H4566" t="s">
        <v>106</v>
      </c>
      <c r="I4566" t="s">
        <v>106</v>
      </c>
      <c r="J4566" t="s">
        <v>107</v>
      </c>
      <c r="K4566" t="s">
        <v>108</v>
      </c>
      <c r="L4566" t="s">
        <v>109</v>
      </c>
      <c r="M4566" t="s">
        <v>110</v>
      </c>
      <c r="N4566" t="s">
        <v>10173</v>
      </c>
      <c r="O4566" t="s">
        <v>3222</v>
      </c>
      <c r="P4566">
        <v>8178</v>
      </c>
      <c r="Q4566">
        <v>152</v>
      </c>
      <c r="R4566">
        <v>72</v>
      </c>
      <c r="S4566">
        <v>160</v>
      </c>
      <c r="T4566">
        <v>0</v>
      </c>
      <c r="U4566">
        <v>56</v>
      </c>
      <c r="V4566">
        <v>56</v>
      </c>
      <c r="W4566">
        <v>160</v>
      </c>
      <c r="X4566">
        <v>0</v>
      </c>
      <c r="Y4566">
        <v>0</v>
      </c>
      <c r="Z4566">
        <v>0</v>
      </c>
      <c r="AD4566" s="1">
        <v>41794.333333333336</v>
      </c>
      <c r="AE4566" s="1">
        <v>41816.708333333336</v>
      </c>
      <c r="AG4566" s="1">
        <v>41772.333333333336</v>
      </c>
      <c r="AH4566" s="1">
        <v>41794.708333333336</v>
      </c>
      <c r="AI4566" s="1">
        <v>41772.333333333336</v>
      </c>
      <c r="AJ4566" s="1">
        <v>41794.708333333336</v>
      </c>
      <c r="AK4566" s="1">
        <v>41772.333333333336</v>
      </c>
      <c r="AL4566" s="1">
        <v>41794.708333333336</v>
      </c>
      <c r="AM4566" s="1">
        <v>41794.333333333336</v>
      </c>
      <c r="AN4566" s="1">
        <v>41816.708333333336</v>
      </c>
      <c r="AP4566" t="s">
        <v>113</v>
      </c>
      <c r="AU4566" t="s">
        <v>10174</v>
      </c>
      <c r="AY4566" t="s">
        <v>106</v>
      </c>
      <c r="AZ4566">
        <v>0</v>
      </c>
      <c r="BA4566">
        <v>0</v>
      </c>
      <c r="BD4566" s="3">
        <v>41321.662499999999</v>
      </c>
      <c r="BE4566" s="3">
        <v>41321.663888888892</v>
      </c>
      <c r="BF4566" t="s">
        <v>115</v>
      </c>
      <c r="BG4566" t="s">
        <v>115</v>
      </c>
      <c r="BH4566">
        <v>8149</v>
      </c>
      <c r="BM4566">
        <v>43550</v>
      </c>
      <c r="BR4566" t="s">
        <v>116</v>
      </c>
      <c r="BS4566" t="s">
        <v>117</v>
      </c>
      <c r="BU4566">
        <v>1</v>
      </c>
      <c r="BV4566" t="s">
        <v>118</v>
      </c>
      <c r="BX4566" t="s">
        <v>119</v>
      </c>
      <c r="BY4566" t="s">
        <v>119</v>
      </c>
      <c r="BZ4566" t="s">
        <v>119</v>
      </c>
      <c r="CA4566">
        <v>1</v>
      </c>
      <c r="CC4566" t="s">
        <v>120</v>
      </c>
      <c r="CH4566">
        <v>540</v>
      </c>
      <c r="CI4566">
        <v>31760</v>
      </c>
      <c r="CJ4566" t="s">
        <v>106</v>
      </c>
      <c r="CK4566" t="s">
        <v>106</v>
      </c>
      <c r="CL4566">
        <v>15</v>
      </c>
      <c r="CM4566" t="s">
        <v>3211</v>
      </c>
      <c r="CO4566">
        <v>125301</v>
      </c>
      <c r="CQ4566">
        <v>0</v>
      </c>
      <c r="CR4566">
        <v>0</v>
      </c>
      <c r="CS4566">
        <v>0</v>
      </c>
      <c r="CY4566" t="s">
        <v>123</v>
      </c>
      <c r="CZ4566" t="s">
        <v>124</v>
      </c>
      <c r="DD4566" t="str" cm="1">
        <f t="array" ref="DD4566">TEXT(_xlfn.SEQUENCE(1, DATEDIF(AG4566, AH4566, "m") + 1, AG4566, 30), "YYYY-APMM")</f>
        <v>2014-AP05</v>
      </c>
      <c r="DN4566">
        <f t="shared" si="142"/>
        <v>56</v>
      </c>
      <c r="DO4566" t="str">
        <f t="shared" si="143"/>
        <v>LABOR- SUBCONTRACTOR</v>
      </c>
    </row>
    <row r="4567" spans="1:119" x14ac:dyDescent="0.35">
      <c r="A4567" t="s">
        <v>105</v>
      </c>
      <c r="B4567">
        <v>503852</v>
      </c>
      <c r="C4567">
        <v>6359</v>
      </c>
      <c r="D4567">
        <v>125303</v>
      </c>
      <c r="E4567">
        <v>13662</v>
      </c>
      <c r="F4567">
        <v>0</v>
      </c>
      <c r="G4567" t="s">
        <v>106</v>
      </c>
      <c r="H4567" t="s">
        <v>106</v>
      </c>
      <c r="I4567" t="s">
        <v>106</v>
      </c>
      <c r="J4567" t="s">
        <v>107</v>
      </c>
      <c r="K4567" t="s">
        <v>108</v>
      </c>
      <c r="L4567" t="s">
        <v>109</v>
      </c>
      <c r="M4567" t="s">
        <v>110</v>
      </c>
      <c r="N4567" t="s">
        <v>10175</v>
      </c>
      <c r="O4567" t="s">
        <v>3225</v>
      </c>
      <c r="P4567">
        <v>8178</v>
      </c>
      <c r="Q4567">
        <v>80</v>
      </c>
      <c r="R4567">
        <v>0</v>
      </c>
      <c r="S4567">
        <v>200</v>
      </c>
      <c r="T4567">
        <v>0</v>
      </c>
      <c r="U4567">
        <v>336</v>
      </c>
      <c r="V4567">
        <v>336</v>
      </c>
      <c r="W4567">
        <v>200</v>
      </c>
      <c r="X4567">
        <v>0</v>
      </c>
      <c r="Y4567">
        <v>0</v>
      </c>
      <c r="Z4567">
        <v>0</v>
      </c>
      <c r="AD4567" s="1">
        <v>41800.333333333336</v>
      </c>
      <c r="AE4567" s="1">
        <v>41828.708333333336</v>
      </c>
      <c r="AG4567" s="1">
        <v>41788.333333333336</v>
      </c>
      <c r="AH4567" s="1">
        <v>41816.708333333336</v>
      </c>
      <c r="AI4567" s="1">
        <v>41788.333333333336</v>
      </c>
      <c r="AJ4567" s="1">
        <v>41816.708333333336</v>
      </c>
      <c r="AK4567" s="1">
        <v>41788.333333333336</v>
      </c>
      <c r="AL4567" s="1">
        <v>41816.708333333336</v>
      </c>
      <c r="AM4567" s="1">
        <v>41800.333333333336</v>
      </c>
      <c r="AN4567" s="1">
        <v>41828.708333333336</v>
      </c>
      <c r="AP4567" t="s">
        <v>113</v>
      </c>
      <c r="AU4567" t="s">
        <v>10176</v>
      </c>
      <c r="AY4567" t="s">
        <v>106</v>
      </c>
      <c r="AZ4567">
        <v>0</v>
      </c>
      <c r="BA4567">
        <v>0</v>
      </c>
      <c r="BD4567" s="3">
        <v>41321.662499999999</v>
      </c>
      <c r="BE4567" s="3">
        <v>41321.663888888892</v>
      </c>
      <c r="BF4567" t="s">
        <v>115</v>
      </c>
      <c r="BG4567" t="s">
        <v>115</v>
      </c>
      <c r="BH4567">
        <v>8149</v>
      </c>
      <c r="BM4567">
        <v>43550</v>
      </c>
      <c r="BR4567" t="s">
        <v>116</v>
      </c>
      <c r="BS4567" t="s">
        <v>117</v>
      </c>
      <c r="BU4567">
        <v>1</v>
      </c>
      <c r="BV4567" t="s">
        <v>118</v>
      </c>
      <c r="BX4567" t="s">
        <v>119</v>
      </c>
      <c r="BY4567" t="s">
        <v>119</v>
      </c>
      <c r="BZ4567" t="s">
        <v>119</v>
      </c>
      <c r="CA4567">
        <v>1</v>
      </c>
      <c r="CC4567" t="s">
        <v>120</v>
      </c>
      <c r="CH4567">
        <v>540</v>
      </c>
      <c r="CI4567">
        <v>31760</v>
      </c>
      <c r="CJ4567" t="s">
        <v>106</v>
      </c>
      <c r="CK4567" t="s">
        <v>106</v>
      </c>
      <c r="CL4567">
        <v>15</v>
      </c>
      <c r="CM4567" t="s">
        <v>3211</v>
      </c>
      <c r="CO4567">
        <v>125301</v>
      </c>
      <c r="CQ4567">
        <v>0</v>
      </c>
      <c r="CR4567">
        <v>0</v>
      </c>
      <c r="CS4567">
        <v>0</v>
      </c>
      <c r="CY4567" t="s">
        <v>123</v>
      </c>
      <c r="CZ4567" t="s">
        <v>124</v>
      </c>
      <c r="DD4567" t="str" cm="1">
        <f t="array" ref="DD4567">TEXT(_xlfn.SEQUENCE(1, DATEDIF(AG4567, AH4567, "m") + 1, AG4567, 30), "YYYY-APMM")</f>
        <v>2014-AP05</v>
      </c>
      <c r="DN4567">
        <f t="shared" si="142"/>
        <v>336</v>
      </c>
      <c r="DO4567" t="str">
        <f t="shared" si="143"/>
        <v>LABOR- SUBCONTRACTOR</v>
      </c>
    </row>
    <row r="4568" spans="1:119" x14ac:dyDescent="0.35">
      <c r="A4568" t="s">
        <v>105</v>
      </c>
      <c r="B4568">
        <v>503853</v>
      </c>
      <c r="C4568">
        <v>6359</v>
      </c>
      <c r="D4568">
        <v>125303</v>
      </c>
      <c r="E4568">
        <v>13662</v>
      </c>
      <c r="F4568">
        <v>0</v>
      </c>
      <c r="G4568" t="s">
        <v>106</v>
      </c>
      <c r="H4568" t="s">
        <v>106</v>
      </c>
      <c r="I4568" t="s">
        <v>106</v>
      </c>
      <c r="J4568" t="s">
        <v>107</v>
      </c>
      <c r="K4568" t="s">
        <v>108</v>
      </c>
      <c r="L4568" t="s">
        <v>109</v>
      </c>
      <c r="M4568" t="s">
        <v>110</v>
      </c>
      <c r="N4568" t="s">
        <v>10177</v>
      </c>
      <c r="O4568" t="s">
        <v>3228</v>
      </c>
      <c r="P4568">
        <v>8178</v>
      </c>
      <c r="Q4568">
        <v>72</v>
      </c>
      <c r="R4568">
        <v>0</v>
      </c>
      <c r="S4568">
        <v>200</v>
      </c>
      <c r="T4568">
        <v>0</v>
      </c>
      <c r="U4568">
        <v>203.2</v>
      </c>
      <c r="V4568">
        <v>203.2</v>
      </c>
      <c r="W4568">
        <v>200</v>
      </c>
      <c r="X4568">
        <v>0</v>
      </c>
      <c r="Y4568">
        <v>0</v>
      </c>
      <c r="Z4568">
        <v>0</v>
      </c>
      <c r="AD4568" s="1">
        <v>41807.333333333336</v>
      </c>
      <c r="AE4568" s="1">
        <v>41835.708333333336</v>
      </c>
      <c r="AG4568" s="1">
        <v>41797.333333333336</v>
      </c>
      <c r="AH4568" s="1">
        <v>41825.708333333336</v>
      </c>
      <c r="AI4568" s="1">
        <v>41797.333333333336</v>
      </c>
      <c r="AJ4568" s="1">
        <v>41825.708333333336</v>
      </c>
      <c r="AK4568" s="1">
        <v>41797.333333333336</v>
      </c>
      <c r="AL4568" s="1">
        <v>41825.708333333336</v>
      </c>
      <c r="AM4568" s="1">
        <v>41807.333333333336</v>
      </c>
      <c r="AN4568" s="1">
        <v>41835.708333333336</v>
      </c>
      <c r="AP4568" t="s">
        <v>113</v>
      </c>
      <c r="AU4568" t="s">
        <v>10178</v>
      </c>
      <c r="AY4568" t="s">
        <v>106</v>
      </c>
      <c r="AZ4568">
        <v>0</v>
      </c>
      <c r="BA4568">
        <v>0</v>
      </c>
      <c r="BD4568" s="3">
        <v>41321.662499999999</v>
      </c>
      <c r="BE4568" s="3">
        <v>41321.663888888892</v>
      </c>
      <c r="BF4568" t="s">
        <v>115</v>
      </c>
      <c r="BG4568" t="s">
        <v>115</v>
      </c>
      <c r="BH4568">
        <v>8149</v>
      </c>
      <c r="BM4568">
        <v>43550</v>
      </c>
      <c r="BR4568" t="s">
        <v>116</v>
      </c>
      <c r="BS4568" t="s">
        <v>117</v>
      </c>
      <c r="BU4568">
        <v>1</v>
      </c>
      <c r="BV4568" t="s">
        <v>118</v>
      </c>
      <c r="BX4568" t="s">
        <v>119</v>
      </c>
      <c r="BY4568" t="s">
        <v>119</v>
      </c>
      <c r="BZ4568" t="s">
        <v>119</v>
      </c>
      <c r="CA4568">
        <v>1</v>
      </c>
      <c r="CC4568" t="s">
        <v>120</v>
      </c>
      <c r="CH4568">
        <v>540</v>
      </c>
      <c r="CI4568">
        <v>31760</v>
      </c>
      <c r="CJ4568" t="s">
        <v>106</v>
      </c>
      <c r="CK4568" t="s">
        <v>106</v>
      </c>
      <c r="CL4568">
        <v>15</v>
      </c>
      <c r="CM4568" t="s">
        <v>3211</v>
      </c>
      <c r="CO4568">
        <v>125301</v>
      </c>
      <c r="CQ4568">
        <v>0</v>
      </c>
      <c r="CR4568">
        <v>0</v>
      </c>
      <c r="CS4568">
        <v>0</v>
      </c>
      <c r="CY4568" t="s">
        <v>123</v>
      </c>
      <c r="CZ4568" t="s">
        <v>124</v>
      </c>
      <c r="DD4568" t="str" cm="1">
        <f t="array" ref="DD4568">TEXT(_xlfn.SEQUENCE(1, DATEDIF(AG4568, AH4568, "m") + 1, AG4568, 30), "YYYY-APMM")</f>
        <v>2014-AP06</v>
      </c>
      <c r="DN4568">
        <f t="shared" si="142"/>
        <v>203.2</v>
      </c>
      <c r="DO4568" t="str">
        <f t="shared" si="143"/>
        <v>LABOR- SUBCONTRACTOR</v>
      </c>
    </row>
    <row r="4569" spans="1:119" x14ac:dyDescent="0.35">
      <c r="A4569" t="s">
        <v>105</v>
      </c>
      <c r="B4569">
        <v>503854</v>
      </c>
      <c r="C4569">
        <v>6359</v>
      </c>
      <c r="D4569">
        <v>125304</v>
      </c>
      <c r="E4569">
        <v>13662</v>
      </c>
      <c r="F4569">
        <v>0</v>
      </c>
      <c r="G4569" t="s">
        <v>106</v>
      </c>
      <c r="H4569" t="s">
        <v>106</v>
      </c>
      <c r="I4569" t="s">
        <v>106</v>
      </c>
      <c r="J4569" t="s">
        <v>107</v>
      </c>
      <c r="K4569" t="s">
        <v>108</v>
      </c>
      <c r="L4569" t="s">
        <v>109</v>
      </c>
      <c r="M4569" t="s">
        <v>110</v>
      </c>
      <c r="N4569" t="s">
        <v>10179</v>
      </c>
      <c r="O4569" t="s">
        <v>3189</v>
      </c>
      <c r="P4569">
        <v>8164</v>
      </c>
      <c r="Q4569">
        <v>128</v>
      </c>
      <c r="R4569">
        <v>0</v>
      </c>
      <c r="S4569">
        <v>200</v>
      </c>
      <c r="T4569">
        <v>0</v>
      </c>
      <c r="U4569">
        <v>656</v>
      </c>
      <c r="V4569">
        <v>656</v>
      </c>
      <c r="W4569">
        <v>200</v>
      </c>
      <c r="X4569">
        <v>0</v>
      </c>
      <c r="Y4569">
        <v>0</v>
      </c>
      <c r="Z4569">
        <v>0</v>
      </c>
      <c r="AD4569" s="1">
        <v>41762.333333333336</v>
      </c>
      <c r="AE4569" s="1">
        <v>41790.708333333336</v>
      </c>
      <c r="AG4569" s="1">
        <v>41743.333333333336</v>
      </c>
      <c r="AH4569" s="1">
        <v>41771.708333333336</v>
      </c>
      <c r="AI4569" s="1">
        <v>41743.333333333336</v>
      </c>
      <c r="AJ4569" s="1">
        <v>41771.708333333336</v>
      </c>
      <c r="AK4569" s="1">
        <v>41743.333333333336</v>
      </c>
      <c r="AL4569" s="1">
        <v>41771.708333333336</v>
      </c>
      <c r="AM4569" s="1">
        <v>41762.333333333336</v>
      </c>
      <c r="AN4569" s="1">
        <v>41790.708333333336</v>
      </c>
      <c r="AP4569" t="s">
        <v>113</v>
      </c>
      <c r="AU4569" t="s">
        <v>10180</v>
      </c>
      <c r="AY4569" t="s">
        <v>106</v>
      </c>
      <c r="AZ4569">
        <v>0</v>
      </c>
      <c r="BA4569">
        <v>0</v>
      </c>
      <c r="BD4569" s="3">
        <v>41321.662499999999</v>
      </c>
      <c r="BE4569" s="3">
        <v>41321.663888888892</v>
      </c>
      <c r="BF4569" t="s">
        <v>115</v>
      </c>
      <c r="BG4569" t="s">
        <v>115</v>
      </c>
      <c r="BH4569">
        <v>8149</v>
      </c>
      <c r="BM4569">
        <v>43410</v>
      </c>
      <c r="BR4569" t="s">
        <v>2865</v>
      </c>
      <c r="BS4569" t="s">
        <v>2866</v>
      </c>
      <c r="BU4569">
        <v>1</v>
      </c>
      <c r="BV4569" t="s">
        <v>118</v>
      </c>
      <c r="BX4569" t="s">
        <v>119</v>
      </c>
      <c r="BY4569" t="s">
        <v>119</v>
      </c>
      <c r="BZ4569" t="s">
        <v>119</v>
      </c>
      <c r="CA4569">
        <v>1</v>
      </c>
      <c r="CC4569" t="s">
        <v>120</v>
      </c>
      <c r="CH4569">
        <v>540</v>
      </c>
      <c r="CI4569">
        <v>31750</v>
      </c>
      <c r="CJ4569" t="s">
        <v>106</v>
      </c>
      <c r="CK4569" t="s">
        <v>106</v>
      </c>
      <c r="CL4569">
        <v>10</v>
      </c>
      <c r="CM4569" t="s">
        <v>3187</v>
      </c>
      <c r="CO4569">
        <v>125301</v>
      </c>
      <c r="CQ4569">
        <v>0</v>
      </c>
      <c r="CR4569">
        <v>0</v>
      </c>
      <c r="CS4569">
        <v>0</v>
      </c>
      <c r="CY4569" t="s">
        <v>123</v>
      </c>
      <c r="CZ4569" t="s">
        <v>124</v>
      </c>
      <c r="DD4569" t="str" cm="1">
        <f t="array" ref="DD4569">TEXT(_xlfn.SEQUENCE(1, DATEDIF(AG4569, AH4569, "m") + 1, AG4569, 30), "YYYY-APMM")</f>
        <v>2014-AP04</v>
      </c>
      <c r="DN4569">
        <f t="shared" si="142"/>
        <v>656</v>
      </c>
      <c r="DO4569" t="str">
        <f t="shared" si="143"/>
        <v>SCREED MASON SK</v>
      </c>
    </row>
    <row r="4570" spans="1:119" x14ac:dyDescent="0.35">
      <c r="A4570" t="s">
        <v>105</v>
      </c>
      <c r="B4570">
        <v>503855</v>
      </c>
      <c r="C4570">
        <v>6359</v>
      </c>
      <c r="D4570">
        <v>125304</v>
      </c>
      <c r="E4570">
        <v>13662</v>
      </c>
      <c r="F4570">
        <v>0</v>
      </c>
      <c r="G4570" t="s">
        <v>106</v>
      </c>
      <c r="H4570" t="s">
        <v>106</v>
      </c>
      <c r="I4570" t="s">
        <v>106</v>
      </c>
      <c r="J4570" t="s">
        <v>107</v>
      </c>
      <c r="K4570" t="s">
        <v>108</v>
      </c>
      <c r="L4570" t="s">
        <v>109</v>
      </c>
      <c r="M4570" t="s">
        <v>110</v>
      </c>
      <c r="N4570" t="s">
        <v>10181</v>
      </c>
      <c r="O4570" t="s">
        <v>3192</v>
      </c>
      <c r="P4570">
        <v>8178</v>
      </c>
      <c r="Q4570">
        <v>152</v>
      </c>
      <c r="R4570">
        <v>0</v>
      </c>
      <c r="S4570">
        <v>160</v>
      </c>
      <c r="T4570">
        <v>0</v>
      </c>
      <c r="U4570">
        <v>56</v>
      </c>
      <c r="V4570">
        <v>56</v>
      </c>
      <c r="W4570">
        <v>160</v>
      </c>
      <c r="X4570">
        <v>0</v>
      </c>
      <c r="Y4570">
        <v>0</v>
      </c>
      <c r="Z4570">
        <v>0</v>
      </c>
      <c r="AD4570" s="1">
        <v>41783.333333333336</v>
      </c>
      <c r="AE4570" s="1">
        <v>41805.708333333336</v>
      </c>
      <c r="AG4570" s="1">
        <v>41760.333333333336</v>
      </c>
      <c r="AH4570" s="1">
        <v>41783.708333333336</v>
      </c>
      <c r="AI4570" s="1">
        <v>41760.333333333336</v>
      </c>
      <c r="AJ4570" s="1">
        <v>41783.708333333336</v>
      </c>
      <c r="AK4570" s="1">
        <v>41760.333333333336</v>
      </c>
      <c r="AL4570" s="1">
        <v>41783.708333333336</v>
      </c>
      <c r="AM4570" s="1">
        <v>41783.333333333336</v>
      </c>
      <c r="AN4570" s="1">
        <v>41805.708333333336</v>
      </c>
      <c r="AP4570" t="s">
        <v>113</v>
      </c>
      <c r="AU4570" t="s">
        <v>10182</v>
      </c>
      <c r="AY4570" t="s">
        <v>106</v>
      </c>
      <c r="AZ4570">
        <v>0</v>
      </c>
      <c r="BA4570">
        <v>0</v>
      </c>
      <c r="BD4570" s="3">
        <v>41321.662499999999</v>
      </c>
      <c r="BE4570" s="3">
        <v>41321.663888888892</v>
      </c>
      <c r="BF4570" t="s">
        <v>115</v>
      </c>
      <c r="BG4570" t="s">
        <v>115</v>
      </c>
      <c r="BH4570">
        <v>8149</v>
      </c>
      <c r="BM4570">
        <v>43550</v>
      </c>
      <c r="BR4570" t="s">
        <v>116</v>
      </c>
      <c r="BS4570" t="s">
        <v>117</v>
      </c>
      <c r="BU4570">
        <v>1</v>
      </c>
      <c r="BV4570" t="s">
        <v>118</v>
      </c>
      <c r="BX4570" t="s">
        <v>119</v>
      </c>
      <c r="BY4570" t="s">
        <v>119</v>
      </c>
      <c r="BZ4570" t="s">
        <v>119</v>
      </c>
      <c r="CA4570">
        <v>1</v>
      </c>
      <c r="CC4570" t="s">
        <v>120</v>
      </c>
      <c r="CH4570">
        <v>540</v>
      </c>
      <c r="CI4570">
        <v>31750</v>
      </c>
      <c r="CJ4570" t="s">
        <v>106</v>
      </c>
      <c r="CK4570" t="s">
        <v>106</v>
      </c>
      <c r="CL4570">
        <v>10</v>
      </c>
      <c r="CM4570" t="s">
        <v>3187</v>
      </c>
      <c r="CO4570">
        <v>125301</v>
      </c>
      <c r="CQ4570">
        <v>0</v>
      </c>
      <c r="CR4570">
        <v>0</v>
      </c>
      <c r="CS4570">
        <v>0</v>
      </c>
      <c r="CY4570" t="s">
        <v>123</v>
      </c>
      <c r="CZ4570" t="s">
        <v>124</v>
      </c>
      <c r="DD4570" t="str" cm="1">
        <f t="array" ref="DD4570">TEXT(_xlfn.SEQUENCE(1, DATEDIF(AG4570, AH4570, "m") + 1, AG4570, 30), "YYYY-APMM")</f>
        <v>2014-AP05</v>
      </c>
      <c r="DN4570">
        <f t="shared" si="142"/>
        <v>56</v>
      </c>
      <c r="DO4570" t="str">
        <f t="shared" si="143"/>
        <v>LABOR- SUBCONTRACTOR</v>
      </c>
    </row>
    <row r="4571" spans="1:119" x14ac:dyDescent="0.35">
      <c r="A4571" t="s">
        <v>105</v>
      </c>
      <c r="B4571">
        <v>503856</v>
      </c>
      <c r="C4571">
        <v>6359</v>
      </c>
      <c r="D4571">
        <v>125304</v>
      </c>
      <c r="E4571">
        <v>13662</v>
      </c>
      <c r="F4571">
        <v>0</v>
      </c>
      <c r="G4571" t="s">
        <v>106</v>
      </c>
      <c r="H4571" t="s">
        <v>106</v>
      </c>
      <c r="I4571" t="s">
        <v>106</v>
      </c>
      <c r="J4571" t="s">
        <v>107</v>
      </c>
      <c r="K4571" t="s">
        <v>108</v>
      </c>
      <c r="L4571" t="s">
        <v>109</v>
      </c>
      <c r="M4571" t="s">
        <v>110</v>
      </c>
      <c r="N4571" t="s">
        <v>10183</v>
      </c>
      <c r="O4571" t="s">
        <v>3195</v>
      </c>
      <c r="P4571">
        <v>8178</v>
      </c>
      <c r="Q4571">
        <v>64</v>
      </c>
      <c r="R4571">
        <v>0</v>
      </c>
      <c r="S4571">
        <v>160</v>
      </c>
      <c r="T4571">
        <v>0</v>
      </c>
      <c r="U4571">
        <v>56</v>
      </c>
      <c r="V4571">
        <v>56</v>
      </c>
      <c r="W4571">
        <v>160</v>
      </c>
      <c r="X4571">
        <v>0</v>
      </c>
      <c r="Y4571">
        <v>0</v>
      </c>
      <c r="Z4571">
        <v>0</v>
      </c>
      <c r="AD4571" s="1">
        <v>41735.333333333336</v>
      </c>
      <c r="AE4571" s="1">
        <v>41757.708333333336</v>
      </c>
      <c r="AG4571" s="1">
        <v>41725.333333333336</v>
      </c>
      <c r="AH4571" s="1">
        <v>41748.708333333336</v>
      </c>
      <c r="AI4571" s="1">
        <v>41725.333333333336</v>
      </c>
      <c r="AJ4571" s="1">
        <v>41748.708333333336</v>
      </c>
      <c r="AK4571" s="1">
        <v>41725.333333333336</v>
      </c>
      <c r="AL4571" s="1">
        <v>41748.708333333336</v>
      </c>
      <c r="AM4571" s="1">
        <v>41735.333333333336</v>
      </c>
      <c r="AN4571" s="1">
        <v>41757.708333333336</v>
      </c>
      <c r="AP4571" t="s">
        <v>113</v>
      </c>
      <c r="AU4571" t="s">
        <v>10184</v>
      </c>
      <c r="AY4571" t="s">
        <v>106</v>
      </c>
      <c r="AZ4571">
        <v>0</v>
      </c>
      <c r="BA4571">
        <v>0</v>
      </c>
      <c r="BD4571" s="3">
        <v>41321.662499999999</v>
      </c>
      <c r="BE4571" s="3">
        <v>41321.663888888892</v>
      </c>
      <c r="BF4571" t="s">
        <v>115</v>
      </c>
      <c r="BG4571" t="s">
        <v>115</v>
      </c>
      <c r="BH4571">
        <v>8149</v>
      </c>
      <c r="BM4571">
        <v>43550</v>
      </c>
      <c r="BR4571" t="s">
        <v>116</v>
      </c>
      <c r="BS4571" t="s">
        <v>117</v>
      </c>
      <c r="BU4571">
        <v>1</v>
      </c>
      <c r="BV4571" t="s">
        <v>118</v>
      </c>
      <c r="BX4571" t="s">
        <v>119</v>
      </c>
      <c r="BY4571" t="s">
        <v>119</v>
      </c>
      <c r="BZ4571" t="s">
        <v>119</v>
      </c>
      <c r="CA4571">
        <v>1</v>
      </c>
      <c r="CC4571" t="s">
        <v>120</v>
      </c>
      <c r="CH4571">
        <v>540</v>
      </c>
      <c r="CI4571">
        <v>31750</v>
      </c>
      <c r="CJ4571" t="s">
        <v>106</v>
      </c>
      <c r="CK4571" t="s">
        <v>106</v>
      </c>
      <c r="CL4571">
        <v>10</v>
      </c>
      <c r="CM4571" t="s">
        <v>3187</v>
      </c>
      <c r="CO4571">
        <v>125301</v>
      </c>
      <c r="CQ4571">
        <v>0</v>
      </c>
      <c r="CR4571">
        <v>0</v>
      </c>
      <c r="CS4571">
        <v>0</v>
      </c>
      <c r="CY4571" t="s">
        <v>123</v>
      </c>
      <c r="CZ4571" t="s">
        <v>124</v>
      </c>
      <c r="DD4571" t="str" cm="1">
        <f t="array" ref="DD4571">TEXT(_xlfn.SEQUENCE(1, DATEDIF(AG4571, AH4571, "m") + 1, AG4571, 30), "YYYY-APMM")</f>
        <v>2014-AP03</v>
      </c>
      <c r="DN4571">
        <f t="shared" si="142"/>
        <v>56</v>
      </c>
      <c r="DO4571" t="str">
        <f t="shared" si="143"/>
        <v>LABOR- SUBCONTRACTOR</v>
      </c>
    </row>
    <row r="4572" spans="1:119" x14ac:dyDescent="0.35">
      <c r="A4572" t="s">
        <v>105</v>
      </c>
      <c r="B4572">
        <v>503857</v>
      </c>
      <c r="C4572">
        <v>6359</v>
      </c>
      <c r="D4572">
        <v>125304</v>
      </c>
      <c r="E4572">
        <v>13662</v>
      </c>
      <c r="F4572">
        <v>0</v>
      </c>
      <c r="G4572" t="s">
        <v>106</v>
      </c>
      <c r="H4572" t="s">
        <v>106</v>
      </c>
      <c r="I4572" t="s">
        <v>106</v>
      </c>
      <c r="J4572" t="s">
        <v>107</v>
      </c>
      <c r="K4572" t="s">
        <v>108</v>
      </c>
      <c r="L4572" t="s">
        <v>109</v>
      </c>
      <c r="M4572" t="s">
        <v>110</v>
      </c>
      <c r="N4572" t="s">
        <v>10185</v>
      </c>
      <c r="O4572" t="s">
        <v>3198</v>
      </c>
      <c r="P4572">
        <v>8172</v>
      </c>
      <c r="Q4572">
        <v>64</v>
      </c>
      <c r="R4572">
        <v>0</v>
      </c>
      <c r="S4572">
        <v>200</v>
      </c>
      <c r="T4572">
        <v>0</v>
      </c>
      <c r="U4572">
        <v>528</v>
      </c>
      <c r="V4572">
        <v>528</v>
      </c>
      <c r="W4572">
        <v>200</v>
      </c>
      <c r="X4572">
        <v>0</v>
      </c>
      <c r="Y4572">
        <v>0</v>
      </c>
      <c r="Z4572">
        <v>0</v>
      </c>
      <c r="AD4572" s="1">
        <v>41701.333333333336</v>
      </c>
      <c r="AE4572" s="1">
        <v>41729.708333333336</v>
      </c>
      <c r="AG4572" s="1">
        <v>41692.333333333336</v>
      </c>
      <c r="AH4572" s="1">
        <v>41720.708333333336</v>
      </c>
      <c r="AI4572" s="1">
        <v>41692.333333333336</v>
      </c>
      <c r="AJ4572" s="1">
        <v>41720.708333333336</v>
      </c>
      <c r="AK4572" s="1">
        <v>41692.333333333336</v>
      </c>
      <c r="AL4572" s="1">
        <v>41720.708333333336</v>
      </c>
      <c r="AM4572" s="1">
        <v>41701.333333333336</v>
      </c>
      <c r="AN4572" s="1">
        <v>41729.708333333336</v>
      </c>
      <c r="AP4572" t="s">
        <v>113</v>
      </c>
      <c r="AU4572" t="s">
        <v>10186</v>
      </c>
      <c r="AY4572" t="s">
        <v>106</v>
      </c>
      <c r="AZ4572">
        <v>0</v>
      </c>
      <c r="BA4572">
        <v>0</v>
      </c>
      <c r="BD4572" s="3">
        <v>41321.662499999999</v>
      </c>
      <c r="BE4572" s="3">
        <v>41321.663888888892</v>
      </c>
      <c r="BF4572" t="s">
        <v>115</v>
      </c>
      <c r="BG4572" t="s">
        <v>115</v>
      </c>
      <c r="BH4572">
        <v>8149</v>
      </c>
      <c r="BM4572">
        <v>43490</v>
      </c>
      <c r="BR4572" t="s">
        <v>3200</v>
      </c>
      <c r="BS4572" t="s">
        <v>3201</v>
      </c>
      <c r="BU4572">
        <v>1</v>
      </c>
      <c r="BV4572" t="s">
        <v>118</v>
      </c>
      <c r="BX4572" t="s">
        <v>119</v>
      </c>
      <c r="BY4572" t="s">
        <v>119</v>
      </c>
      <c r="BZ4572" t="s">
        <v>119</v>
      </c>
      <c r="CA4572">
        <v>1</v>
      </c>
      <c r="CC4572" t="s">
        <v>120</v>
      </c>
      <c r="CH4572">
        <v>540</v>
      </c>
      <c r="CI4572">
        <v>31750</v>
      </c>
      <c r="CJ4572" t="s">
        <v>106</v>
      </c>
      <c r="CK4572" t="s">
        <v>106</v>
      </c>
      <c r="CL4572">
        <v>10</v>
      </c>
      <c r="CM4572" t="s">
        <v>3187</v>
      </c>
      <c r="CO4572">
        <v>125301</v>
      </c>
      <c r="CQ4572">
        <v>0</v>
      </c>
      <c r="CR4572">
        <v>0</v>
      </c>
      <c r="CS4572">
        <v>0</v>
      </c>
      <c r="CY4572" t="s">
        <v>123</v>
      </c>
      <c r="CZ4572" t="s">
        <v>124</v>
      </c>
      <c r="DD4572" t="str" cm="1">
        <f t="array" ref="DD4572:DE4572">TEXT(_xlfn.SEQUENCE(1, DATEDIF(AG4572, AH4572, "m") + 1, AG4572, 30), "YYYY-APMM")</f>
        <v>2014-AP02</v>
      </c>
      <c r="DE4572" t="str">
        <v>2014-AP03</v>
      </c>
      <c r="DN4572">
        <f t="shared" si="142"/>
        <v>264</v>
      </c>
      <c r="DO4572" t="str">
        <f t="shared" si="143"/>
        <v>MANHOLES SK</v>
      </c>
    </row>
    <row r="4573" spans="1:119" x14ac:dyDescent="0.35">
      <c r="A4573" t="s">
        <v>105</v>
      </c>
      <c r="B4573">
        <v>503858</v>
      </c>
      <c r="C4573">
        <v>6359</v>
      </c>
      <c r="D4573">
        <v>125304</v>
      </c>
      <c r="E4573">
        <v>13662</v>
      </c>
      <c r="F4573">
        <v>0</v>
      </c>
      <c r="G4573" t="s">
        <v>106</v>
      </c>
      <c r="H4573" t="s">
        <v>106</v>
      </c>
      <c r="I4573" t="s">
        <v>106</v>
      </c>
      <c r="J4573" t="s">
        <v>107</v>
      </c>
      <c r="K4573" t="s">
        <v>108</v>
      </c>
      <c r="L4573" t="s">
        <v>109</v>
      </c>
      <c r="M4573" t="s">
        <v>110</v>
      </c>
      <c r="N4573" t="s">
        <v>10187</v>
      </c>
      <c r="O4573" t="s">
        <v>3206</v>
      </c>
      <c r="P4573">
        <v>8172</v>
      </c>
      <c r="Q4573">
        <v>64</v>
      </c>
      <c r="R4573">
        <v>0</v>
      </c>
      <c r="S4573">
        <v>200</v>
      </c>
      <c r="T4573">
        <v>0</v>
      </c>
      <c r="U4573">
        <v>176</v>
      </c>
      <c r="V4573">
        <v>176</v>
      </c>
      <c r="W4573">
        <v>200</v>
      </c>
      <c r="X4573">
        <v>0</v>
      </c>
      <c r="Y4573">
        <v>0</v>
      </c>
      <c r="Z4573">
        <v>0</v>
      </c>
      <c r="AD4573" s="1">
        <v>41715.333333333336</v>
      </c>
      <c r="AE4573" s="1">
        <v>41743.708333333336</v>
      </c>
      <c r="AG4573" s="1">
        <v>41706.333333333336</v>
      </c>
      <c r="AH4573" s="1">
        <v>41734.708333333336</v>
      </c>
      <c r="AI4573" s="1">
        <v>41706.333333333336</v>
      </c>
      <c r="AJ4573" s="1">
        <v>41734.708333333336</v>
      </c>
      <c r="AK4573" s="1">
        <v>41706.333333333336</v>
      </c>
      <c r="AL4573" s="1">
        <v>41734.708333333336</v>
      </c>
      <c r="AM4573" s="1">
        <v>41715.333333333336</v>
      </c>
      <c r="AN4573" s="1">
        <v>41743.708333333336</v>
      </c>
      <c r="AP4573" t="s">
        <v>113</v>
      </c>
      <c r="AU4573" t="s">
        <v>10188</v>
      </c>
      <c r="AY4573" t="s">
        <v>106</v>
      </c>
      <c r="AZ4573">
        <v>0</v>
      </c>
      <c r="BA4573">
        <v>0</v>
      </c>
      <c r="BD4573" s="3">
        <v>41321.662499999999</v>
      </c>
      <c r="BE4573" s="3">
        <v>41321.663888888892</v>
      </c>
      <c r="BF4573" t="s">
        <v>115</v>
      </c>
      <c r="BG4573" t="s">
        <v>115</v>
      </c>
      <c r="BH4573">
        <v>8149</v>
      </c>
      <c r="BM4573">
        <v>43490</v>
      </c>
      <c r="BR4573" t="s">
        <v>3200</v>
      </c>
      <c r="BS4573" t="s">
        <v>3201</v>
      </c>
      <c r="BU4573">
        <v>1</v>
      </c>
      <c r="BV4573" t="s">
        <v>118</v>
      </c>
      <c r="BX4573" t="s">
        <v>119</v>
      </c>
      <c r="BY4573" t="s">
        <v>119</v>
      </c>
      <c r="BZ4573" t="s">
        <v>119</v>
      </c>
      <c r="CA4573">
        <v>1</v>
      </c>
      <c r="CC4573" t="s">
        <v>120</v>
      </c>
      <c r="CH4573">
        <v>540</v>
      </c>
      <c r="CI4573">
        <v>31750</v>
      </c>
      <c r="CJ4573" t="s">
        <v>106</v>
      </c>
      <c r="CK4573" t="s">
        <v>106</v>
      </c>
      <c r="CL4573">
        <v>10</v>
      </c>
      <c r="CM4573" t="s">
        <v>3187</v>
      </c>
      <c r="CO4573">
        <v>125301</v>
      </c>
      <c r="CQ4573">
        <v>0</v>
      </c>
      <c r="CR4573">
        <v>0</v>
      </c>
      <c r="CS4573">
        <v>0</v>
      </c>
      <c r="CY4573" t="s">
        <v>123</v>
      </c>
      <c r="CZ4573" t="s">
        <v>124</v>
      </c>
      <c r="DD4573" t="str" cm="1">
        <f t="array" ref="DD4573">TEXT(_xlfn.SEQUENCE(1, DATEDIF(AG4573, AH4573, "m") + 1, AG4573, 30), "YYYY-APMM")</f>
        <v>2014-AP03</v>
      </c>
      <c r="DN4573">
        <f t="shared" si="142"/>
        <v>176</v>
      </c>
      <c r="DO4573" t="str">
        <f t="shared" si="143"/>
        <v>MANHOLES SK</v>
      </c>
    </row>
    <row r="4574" spans="1:119" x14ac:dyDescent="0.35">
      <c r="A4574" t="s">
        <v>105</v>
      </c>
      <c r="B4574">
        <v>503859</v>
      </c>
      <c r="C4574">
        <v>6359</v>
      </c>
      <c r="D4574">
        <v>125304</v>
      </c>
      <c r="E4574">
        <v>13662</v>
      </c>
      <c r="F4574">
        <v>0</v>
      </c>
      <c r="G4574" t="s">
        <v>106</v>
      </c>
      <c r="H4574" t="s">
        <v>106</v>
      </c>
      <c r="I4574" t="s">
        <v>106</v>
      </c>
      <c r="J4574" t="s">
        <v>107</v>
      </c>
      <c r="K4574" t="s">
        <v>108</v>
      </c>
      <c r="L4574" t="s">
        <v>109</v>
      </c>
      <c r="M4574" t="s">
        <v>110</v>
      </c>
      <c r="N4574" t="s">
        <v>10189</v>
      </c>
      <c r="O4574" t="s">
        <v>3203</v>
      </c>
      <c r="P4574">
        <v>8177</v>
      </c>
      <c r="Q4574">
        <v>64</v>
      </c>
      <c r="R4574">
        <v>0</v>
      </c>
      <c r="S4574">
        <v>200</v>
      </c>
      <c r="T4574">
        <v>0</v>
      </c>
      <c r="U4574">
        <v>500</v>
      </c>
      <c r="V4574">
        <v>500</v>
      </c>
      <c r="W4574">
        <v>200</v>
      </c>
      <c r="X4574">
        <v>0</v>
      </c>
      <c r="Y4574">
        <v>0</v>
      </c>
      <c r="Z4574">
        <v>0</v>
      </c>
      <c r="AD4574" s="1">
        <v>41758.333333333336</v>
      </c>
      <c r="AE4574" s="1">
        <v>41786.708333333336</v>
      </c>
      <c r="AG4574" s="1">
        <v>41749.333333333336</v>
      </c>
      <c r="AH4574" s="1">
        <v>41777.708333333336</v>
      </c>
      <c r="AI4574" s="1">
        <v>41749.333333333336</v>
      </c>
      <c r="AJ4574" s="1">
        <v>41777.708333333336</v>
      </c>
      <c r="AK4574" s="1">
        <v>41749.333333333336</v>
      </c>
      <c r="AL4574" s="1">
        <v>41777.708333333336</v>
      </c>
      <c r="AM4574" s="1">
        <v>41758.333333333336</v>
      </c>
      <c r="AN4574" s="1">
        <v>41786.708333333336</v>
      </c>
      <c r="AP4574" t="s">
        <v>113</v>
      </c>
      <c r="AU4574" t="s">
        <v>10190</v>
      </c>
      <c r="AY4574" t="s">
        <v>106</v>
      </c>
      <c r="AZ4574">
        <v>0</v>
      </c>
      <c r="BA4574">
        <v>0</v>
      </c>
      <c r="BD4574" s="3">
        <v>41321.662499999999</v>
      </c>
      <c r="BE4574" s="3">
        <v>41321.663888888892</v>
      </c>
      <c r="BF4574" t="s">
        <v>115</v>
      </c>
      <c r="BG4574" t="s">
        <v>115</v>
      </c>
      <c r="BH4574">
        <v>8149</v>
      </c>
      <c r="BM4574">
        <v>43540</v>
      </c>
      <c r="BR4574" t="s">
        <v>1299</v>
      </c>
      <c r="BS4574" t="s">
        <v>1300</v>
      </c>
      <c r="BU4574">
        <v>1</v>
      </c>
      <c r="BV4574" t="s">
        <v>118</v>
      </c>
      <c r="BX4574" t="s">
        <v>119</v>
      </c>
      <c r="BY4574" t="s">
        <v>119</v>
      </c>
      <c r="BZ4574" t="s">
        <v>119</v>
      </c>
      <c r="CA4574">
        <v>1</v>
      </c>
      <c r="CC4574" t="s">
        <v>120</v>
      </c>
      <c r="CH4574">
        <v>540</v>
      </c>
      <c r="CI4574">
        <v>31750</v>
      </c>
      <c r="CJ4574" t="s">
        <v>106</v>
      </c>
      <c r="CK4574" t="s">
        <v>106</v>
      </c>
      <c r="CL4574">
        <v>10</v>
      </c>
      <c r="CM4574" t="s">
        <v>3187</v>
      </c>
      <c r="CO4574">
        <v>125301</v>
      </c>
      <c r="CQ4574">
        <v>0</v>
      </c>
      <c r="CR4574">
        <v>0</v>
      </c>
      <c r="CS4574">
        <v>0</v>
      </c>
      <c r="CY4574" t="s">
        <v>123</v>
      </c>
      <c r="CZ4574" t="s">
        <v>124</v>
      </c>
      <c r="DD4574" t="str" cm="1">
        <f t="array" ref="DD4574">TEXT(_xlfn.SEQUENCE(1, DATEDIF(AG4574, AH4574, "m") + 1, AG4574, 30), "YYYY-APMM")</f>
        <v>2014-AP04</v>
      </c>
      <c r="DN4574">
        <f t="shared" si="142"/>
        <v>500</v>
      </c>
      <c r="DO4574" t="str">
        <f t="shared" si="143"/>
        <v>LABOR - CIVIL</v>
      </c>
    </row>
    <row r="4575" spans="1:119" x14ac:dyDescent="0.35">
      <c r="A4575" t="s">
        <v>105</v>
      </c>
      <c r="B4575">
        <v>503860</v>
      </c>
      <c r="C4575">
        <v>6359</v>
      </c>
      <c r="D4575">
        <v>125304</v>
      </c>
      <c r="E4575">
        <v>13662</v>
      </c>
      <c r="F4575">
        <v>0</v>
      </c>
      <c r="G4575" t="s">
        <v>106</v>
      </c>
      <c r="H4575" t="s">
        <v>106</v>
      </c>
      <c r="I4575" t="s">
        <v>106</v>
      </c>
      <c r="J4575" t="s">
        <v>107</v>
      </c>
      <c r="K4575" t="s">
        <v>108</v>
      </c>
      <c r="L4575" t="s">
        <v>109</v>
      </c>
      <c r="M4575" t="s">
        <v>110</v>
      </c>
      <c r="N4575" t="s">
        <v>10191</v>
      </c>
      <c r="O4575" t="s">
        <v>3185</v>
      </c>
      <c r="P4575">
        <v>8178</v>
      </c>
      <c r="Q4575">
        <v>736</v>
      </c>
      <c r="R4575">
        <v>64</v>
      </c>
      <c r="S4575">
        <v>200</v>
      </c>
      <c r="T4575">
        <v>0</v>
      </c>
      <c r="U4575">
        <v>400</v>
      </c>
      <c r="V4575">
        <v>400</v>
      </c>
      <c r="W4575">
        <v>200</v>
      </c>
      <c r="X4575">
        <v>0</v>
      </c>
      <c r="Y4575">
        <v>0</v>
      </c>
      <c r="Z4575">
        <v>0</v>
      </c>
      <c r="AD4575" s="1">
        <v>41926.333333333336</v>
      </c>
      <c r="AE4575" s="1">
        <v>41954.708333333336</v>
      </c>
      <c r="AG4575" s="1">
        <v>41813.333333333336</v>
      </c>
      <c r="AH4575" s="1">
        <v>41841.708333333336</v>
      </c>
      <c r="AI4575" s="1">
        <v>41813.333333333336</v>
      </c>
      <c r="AJ4575" s="1">
        <v>41841.708333333336</v>
      </c>
      <c r="AK4575" s="1">
        <v>41813.333333333336</v>
      </c>
      <c r="AL4575" s="1">
        <v>41841.708333333336</v>
      </c>
      <c r="AM4575" s="1">
        <v>41926.333333333336</v>
      </c>
      <c r="AN4575" s="1">
        <v>41954.708333333336</v>
      </c>
      <c r="AP4575" t="s">
        <v>113</v>
      </c>
      <c r="AU4575" t="s">
        <v>10192</v>
      </c>
      <c r="AY4575" t="s">
        <v>106</v>
      </c>
      <c r="AZ4575">
        <v>0</v>
      </c>
      <c r="BA4575">
        <v>0</v>
      </c>
      <c r="BD4575" s="3">
        <v>41321.662499999999</v>
      </c>
      <c r="BE4575" s="3">
        <v>41321.697222222225</v>
      </c>
      <c r="BF4575" t="s">
        <v>115</v>
      </c>
      <c r="BG4575" t="s">
        <v>115</v>
      </c>
      <c r="BH4575">
        <v>8149</v>
      </c>
      <c r="BM4575">
        <v>43550</v>
      </c>
      <c r="BR4575" t="s">
        <v>116</v>
      </c>
      <c r="BS4575" t="s">
        <v>117</v>
      </c>
      <c r="BU4575">
        <v>1</v>
      </c>
      <c r="BV4575" t="s">
        <v>118</v>
      </c>
      <c r="BX4575" t="s">
        <v>119</v>
      </c>
      <c r="BY4575" t="s">
        <v>119</v>
      </c>
      <c r="BZ4575" t="s">
        <v>119</v>
      </c>
      <c r="CA4575">
        <v>1</v>
      </c>
      <c r="CC4575" t="s">
        <v>120</v>
      </c>
      <c r="CH4575">
        <v>540</v>
      </c>
      <c r="CI4575">
        <v>31750</v>
      </c>
      <c r="CJ4575" t="s">
        <v>106</v>
      </c>
      <c r="CK4575" t="s">
        <v>106</v>
      </c>
      <c r="CL4575">
        <v>10</v>
      </c>
      <c r="CM4575" t="s">
        <v>3187</v>
      </c>
      <c r="CO4575">
        <v>125301</v>
      </c>
      <c r="CQ4575">
        <v>0</v>
      </c>
      <c r="CR4575">
        <v>0</v>
      </c>
      <c r="CS4575">
        <v>0</v>
      </c>
      <c r="CY4575" t="s">
        <v>123</v>
      </c>
      <c r="CZ4575" t="s">
        <v>124</v>
      </c>
      <c r="DD4575" t="str" cm="1">
        <f t="array" ref="DD4575">TEXT(_xlfn.SEQUENCE(1, DATEDIF(AG4575, AH4575, "m") + 1, AG4575, 30), "YYYY-APMM")</f>
        <v>2014-AP06</v>
      </c>
      <c r="DN4575">
        <f t="shared" si="142"/>
        <v>400</v>
      </c>
      <c r="DO4575" t="str">
        <f t="shared" si="143"/>
        <v>LABOR- SUBCONTRACTOR</v>
      </c>
    </row>
    <row r="4576" spans="1:119" x14ac:dyDescent="0.35">
      <c r="A4576" t="s">
        <v>105</v>
      </c>
      <c r="B4576">
        <v>503861</v>
      </c>
      <c r="C4576">
        <v>6359</v>
      </c>
      <c r="D4576">
        <v>125305</v>
      </c>
      <c r="E4576">
        <v>13662</v>
      </c>
      <c r="F4576">
        <v>0</v>
      </c>
      <c r="G4576" t="s">
        <v>106</v>
      </c>
      <c r="H4576" t="s">
        <v>106</v>
      </c>
      <c r="I4576" t="s">
        <v>106</v>
      </c>
      <c r="J4576" t="s">
        <v>107</v>
      </c>
      <c r="K4576" t="s">
        <v>108</v>
      </c>
      <c r="L4576" t="s">
        <v>109</v>
      </c>
      <c r="M4576" t="s">
        <v>110</v>
      </c>
      <c r="N4576" t="s">
        <v>10193</v>
      </c>
      <c r="O4576" t="s">
        <v>3231</v>
      </c>
      <c r="P4576">
        <v>8173</v>
      </c>
      <c r="Q4576">
        <v>128</v>
      </c>
      <c r="R4576">
        <v>0</v>
      </c>
      <c r="S4576">
        <v>160</v>
      </c>
      <c r="T4576">
        <v>0</v>
      </c>
      <c r="U4576">
        <v>344</v>
      </c>
      <c r="V4576">
        <v>344</v>
      </c>
      <c r="W4576">
        <v>160</v>
      </c>
      <c r="X4576">
        <v>0</v>
      </c>
      <c r="Y4576">
        <v>0</v>
      </c>
      <c r="Z4576">
        <v>0</v>
      </c>
      <c r="AD4576" s="1">
        <v>41776.333333333336</v>
      </c>
      <c r="AE4576" s="1">
        <v>41798.708333333336</v>
      </c>
      <c r="AG4576" s="1">
        <v>41757.333333333336</v>
      </c>
      <c r="AH4576" s="1">
        <v>41779.708333333336</v>
      </c>
      <c r="AI4576" s="1">
        <v>41757.333333333336</v>
      </c>
      <c r="AJ4576" s="1">
        <v>41779.708333333336</v>
      </c>
      <c r="AK4576" s="1">
        <v>41757.333333333336</v>
      </c>
      <c r="AL4576" s="1">
        <v>41779.708333333336</v>
      </c>
      <c r="AM4576" s="1">
        <v>41776.333333333336</v>
      </c>
      <c r="AN4576" s="1">
        <v>41798.708333333336</v>
      </c>
      <c r="AP4576" t="s">
        <v>113</v>
      </c>
      <c r="AU4576" t="s">
        <v>10194</v>
      </c>
      <c r="AY4576" t="s">
        <v>106</v>
      </c>
      <c r="AZ4576">
        <v>0</v>
      </c>
      <c r="BA4576">
        <v>0</v>
      </c>
      <c r="BD4576" s="3">
        <v>41321.662499999999</v>
      </c>
      <c r="BE4576" s="3">
        <v>41321.663888888892</v>
      </c>
      <c r="BF4576" t="s">
        <v>115</v>
      </c>
      <c r="BG4576" t="s">
        <v>115</v>
      </c>
      <c r="BH4576">
        <v>8149</v>
      </c>
      <c r="BM4576">
        <v>43500</v>
      </c>
      <c r="BR4576" t="s">
        <v>3233</v>
      </c>
      <c r="BS4576" t="s">
        <v>3234</v>
      </c>
      <c r="BU4576">
        <v>1</v>
      </c>
      <c r="BV4576" t="s">
        <v>118</v>
      </c>
      <c r="BX4576" t="s">
        <v>119</v>
      </c>
      <c r="BY4576" t="s">
        <v>119</v>
      </c>
      <c r="BZ4576" t="s">
        <v>119</v>
      </c>
      <c r="CA4576">
        <v>1</v>
      </c>
      <c r="CC4576" t="s">
        <v>120</v>
      </c>
      <c r="CH4576">
        <v>540</v>
      </c>
      <c r="CI4576">
        <v>31770</v>
      </c>
      <c r="CJ4576" t="s">
        <v>106</v>
      </c>
      <c r="CK4576" t="s">
        <v>106</v>
      </c>
      <c r="CL4576">
        <v>20</v>
      </c>
      <c r="CM4576" t="s">
        <v>3235</v>
      </c>
      <c r="CO4576">
        <v>125301</v>
      </c>
      <c r="CQ4576">
        <v>0</v>
      </c>
      <c r="CR4576">
        <v>0</v>
      </c>
      <c r="CS4576">
        <v>0</v>
      </c>
      <c r="CY4576" t="s">
        <v>123</v>
      </c>
      <c r="CZ4576" t="s">
        <v>124</v>
      </c>
      <c r="DD4576" t="str" cm="1">
        <f t="array" ref="DD4576">TEXT(_xlfn.SEQUENCE(1, DATEDIF(AG4576, AH4576, "m") + 1, AG4576, 30), "YYYY-APMM")</f>
        <v>2014-AP04</v>
      </c>
      <c r="DN4576">
        <f t="shared" si="142"/>
        <v>344</v>
      </c>
      <c r="DO4576" t="str">
        <f t="shared" si="143"/>
        <v>KERBSTONE MASON SK</v>
      </c>
    </row>
    <row r="4577" spans="1:119" x14ac:dyDescent="0.35">
      <c r="A4577" t="s">
        <v>105</v>
      </c>
      <c r="B4577">
        <v>503862</v>
      </c>
      <c r="C4577">
        <v>6359</v>
      </c>
      <c r="D4577">
        <v>125305</v>
      </c>
      <c r="E4577">
        <v>13662</v>
      </c>
      <c r="F4577">
        <v>0</v>
      </c>
      <c r="G4577" t="s">
        <v>106</v>
      </c>
      <c r="H4577" t="s">
        <v>106</v>
      </c>
      <c r="I4577" t="s">
        <v>106</v>
      </c>
      <c r="J4577" t="s">
        <v>107</v>
      </c>
      <c r="K4577" t="s">
        <v>108</v>
      </c>
      <c r="L4577" t="s">
        <v>109</v>
      </c>
      <c r="M4577" t="s">
        <v>110</v>
      </c>
      <c r="N4577" t="s">
        <v>10195</v>
      </c>
      <c r="O4577" t="s">
        <v>3237</v>
      </c>
      <c r="P4577">
        <v>8170</v>
      </c>
      <c r="Q4577">
        <v>128</v>
      </c>
      <c r="R4577">
        <v>0</v>
      </c>
      <c r="S4577">
        <v>160</v>
      </c>
      <c r="T4577">
        <v>0</v>
      </c>
      <c r="U4577">
        <v>200</v>
      </c>
      <c r="V4577">
        <v>200</v>
      </c>
      <c r="W4577">
        <v>160</v>
      </c>
      <c r="X4577">
        <v>0</v>
      </c>
      <c r="Y4577">
        <v>0</v>
      </c>
      <c r="Z4577">
        <v>0</v>
      </c>
      <c r="AD4577" s="1">
        <v>41787.333333333336</v>
      </c>
      <c r="AE4577" s="1">
        <v>41809.708333333336</v>
      </c>
      <c r="AG4577" s="1">
        <v>41769.333333333336</v>
      </c>
      <c r="AH4577" s="1">
        <v>41791.708333333336</v>
      </c>
      <c r="AI4577" s="1">
        <v>41769.333333333336</v>
      </c>
      <c r="AJ4577" s="1">
        <v>41791.708333333336</v>
      </c>
      <c r="AK4577" s="1">
        <v>41769.333333333336</v>
      </c>
      <c r="AL4577" s="1">
        <v>41791.708333333336</v>
      </c>
      <c r="AM4577" s="1">
        <v>41787.333333333336</v>
      </c>
      <c r="AN4577" s="1">
        <v>41809.708333333336</v>
      </c>
      <c r="AP4577" t="s">
        <v>113</v>
      </c>
      <c r="AU4577" t="e">
        <f>+J+CViXnQeOULYE3eOrdbw</f>
        <v>#NAME?</v>
      </c>
      <c r="AY4577" t="s">
        <v>106</v>
      </c>
      <c r="AZ4577">
        <v>0</v>
      </c>
      <c r="BA4577">
        <v>0</v>
      </c>
      <c r="BD4577" s="3">
        <v>41321.662499999999</v>
      </c>
      <c r="BE4577" s="3">
        <v>41321.663888888892</v>
      </c>
      <c r="BF4577" t="s">
        <v>115</v>
      </c>
      <c r="BG4577" t="s">
        <v>115</v>
      </c>
      <c r="BH4577">
        <v>8149</v>
      </c>
      <c r="BM4577">
        <v>43470</v>
      </c>
      <c r="BR4577" t="s">
        <v>2854</v>
      </c>
      <c r="BS4577" t="s">
        <v>2855</v>
      </c>
      <c r="BU4577">
        <v>1</v>
      </c>
      <c r="BV4577" t="s">
        <v>118</v>
      </c>
      <c r="BX4577" t="s">
        <v>119</v>
      </c>
      <c r="BY4577" t="s">
        <v>119</v>
      </c>
      <c r="BZ4577" t="s">
        <v>119</v>
      </c>
      <c r="CA4577">
        <v>1</v>
      </c>
      <c r="CC4577" t="s">
        <v>120</v>
      </c>
      <c r="CH4577">
        <v>540</v>
      </c>
      <c r="CI4577">
        <v>31770</v>
      </c>
      <c r="CJ4577" t="s">
        <v>106</v>
      </c>
      <c r="CK4577" t="s">
        <v>106</v>
      </c>
      <c r="CL4577">
        <v>20</v>
      </c>
      <c r="CM4577" t="s">
        <v>3235</v>
      </c>
      <c r="CO4577">
        <v>125301</v>
      </c>
      <c r="CQ4577">
        <v>0</v>
      </c>
      <c r="CR4577">
        <v>0</v>
      </c>
      <c r="CS4577">
        <v>0</v>
      </c>
      <c r="CY4577" t="s">
        <v>123</v>
      </c>
      <c r="CZ4577" t="s">
        <v>124</v>
      </c>
      <c r="DD4577" t="str" cm="1">
        <f t="array" ref="DD4577">TEXT(_xlfn.SEQUENCE(1, DATEDIF(AG4577, AH4577, "m") + 1, AG4577, 30), "YYYY-APMM")</f>
        <v>2014-AP05</v>
      </c>
      <c r="DN4577">
        <f t="shared" si="142"/>
        <v>200</v>
      </c>
      <c r="DO4577" t="str">
        <f t="shared" si="143"/>
        <v>TILE MASON SK</v>
      </c>
    </row>
    <row r="4578" spans="1:119" x14ac:dyDescent="0.35">
      <c r="A4578" t="s">
        <v>105</v>
      </c>
      <c r="B4578">
        <v>503863</v>
      </c>
      <c r="C4578">
        <v>6359</v>
      </c>
      <c r="D4578">
        <v>125305</v>
      </c>
      <c r="E4578">
        <v>13662</v>
      </c>
      <c r="F4578">
        <v>0</v>
      </c>
      <c r="G4578" t="s">
        <v>106</v>
      </c>
      <c r="H4578" t="s">
        <v>106</v>
      </c>
      <c r="I4578" t="s">
        <v>106</v>
      </c>
      <c r="J4578" t="s">
        <v>107</v>
      </c>
      <c r="K4578" t="s">
        <v>108</v>
      </c>
      <c r="L4578" t="s">
        <v>109</v>
      </c>
      <c r="M4578" t="s">
        <v>110</v>
      </c>
      <c r="N4578" t="s">
        <v>10196</v>
      </c>
      <c r="O4578" t="s">
        <v>3240</v>
      </c>
      <c r="P4578">
        <v>8174</v>
      </c>
      <c r="Q4578">
        <v>128</v>
      </c>
      <c r="R4578">
        <v>0</v>
      </c>
      <c r="S4578">
        <v>160</v>
      </c>
      <c r="T4578">
        <v>0</v>
      </c>
      <c r="U4578">
        <v>232</v>
      </c>
      <c r="V4578">
        <v>232</v>
      </c>
      <c r="W4578">
        <v>160</v>
      </c>
      <c r="X4578">
        <v>0</v>
      </c>
      <c r="Y4578">
        <v>0</v>
      </c>
      <c r="Z4578">
        <v>0</v>
      </c>
      <c r="AD4578" s="1">
        <v>41794.333333333336</v>
      </c>
      <c r="AE4578" s="1">
        <v>41816.708333333336</v>
      </c>
      <c r="AG4578" s="1">
        <v>41776.333333333336</v>
      </c>
      <c r="AH4578" s="1">
        <v>41798.708333333336</v>
      </c>
      <c r="AI4578" s="1">
        <v>41776.333333333336</v>
      </c>
      <c r="AJ4578" s="1">
        <v>41798.708333333336</v>
      </c>
      <c r="AK4578" s="1">
        <v>41776.333333333336</v>
      </c>
      <c r="AL4578" s="1">
        <v>41798.708333333336</v>
      </c>
      <c r="AM4578" s="1">
        <v>41794.333333333336</v>
      </c>
      <c r="AN4578" s="1">
        <v>41816.708333333336</v>
      </c>
      <c r="AP4578" t="s">
        <v>113</v>
      </c>
      <c r="AU4578" t="s">
        <v>10197</v>
      </c>
      <c r="AY4578" t="s">
        <v>106</v>
      </c>
      <c r="AZ4578">
        <v>0</v>
      </c>
      <c r="BA4578">
        <v>0</v>
      </c>
      <c r="BD4578" s="3">
        <v>41321.662499999999</v>
      </c>
      <c r="BE4578" s="3">
        <v>41321.663888888892</v>
      </c>
      <c r="BF4578" t="s">
        <v>115</v>
      </c>
      <c r="BG4578" t="s">
        <v>115</v>
      </c>
      <c r="BH4578">
        <v>8149</v>
      </c>
      <c r="BM4578">
        <v>43510</v>
      </c>
      <c r="BR4578" t="s">
        <v>3242</v>
      </c>
      <c r="BS4578" t="s">
        <v>3243</v>
      </c>
      <c r="BU4578">
        <v>1</v>
      </c>
      <c r="BV4578" t="s">
        <v>118</v>
      </c>
      <c r="BX4578" t="s">
        <v>119</v>
      </c>
      <c r="BY4578" t="s">
        <v>119</v>
      </c>
      <c r="BZ4578" t="s">
        <v>119</v>
      </c>
      <c r="CA4578">
        <v>1</v>
      </c>
      <c r="CC4578" t="s">
        <v>120</v>
      </c>
      <c r="CH4578">
        <v>540</v>
      </c>
      <c r="CI4578">
        <v>31770</v>
      </c>
      <c r="CJ4578" t="s">
        <v>106</v>
      </c>
      <c r="CK4578" t="s">
        <v>106</v>
      </c>
      <c r="CL4578">
        <v>20</v>
      </c>
      <c r="CM4578" t="s">
        <v>3235</v>
      </c>
      <c r="CO4578">
        <v>125301</v>
      </c>
      <c r="CQ4578">
        <v>0</v>
      </c>
      <c r="CR4578">
        <v>0</v>
      </c>
      <c r="CS4578">
        <v>0</v>
      </c>
      <c r="CY4578" t="s">
        <v>123</v>
      </c>
      <c r="CZ4578" t="s">
        <v>124</v>
      </c>
      <c r="DD4578" t="str" cm="1">
        <f t="array" ref="DD4578">TEXT(_xlfn.SEQUENCE(1, DATEDIF(AG4578, AH4578, "m") + 1, AG4578, 30), "YYYY-APMM")</f>
        <v>2014-AP05</v>
      </c>
      <c r="DN4578">
        <f t="shared" si="142"/>
        <v>232</v>
      </c>
      <c r="DO4578" t="str">
        <f t="shared" si="143"/>
        <v>INTERLOCK MASON SK</v>
      </c>
    </row>
    <row r="4579" spans="1:119" x14ac:dyDescent="0.35">
      <c r="A4579" t="s">
        <v>105</v>
      </c>
      <c r="B4579">
        <v>503864</v>
      </c>
      <c r="C4579">
        <v>6359</v>
      </c>
      <c r="D4579">
        <v>125306</v>
      </c>
      <c r="E4579">
        <v>13662</v>
      </c>
      <c r="F4579">
        <v>0</v>
      </c>
      <c r="G4579" t="s">
        <v>106</v>
      </c>
      <c r="H4579" t="s">
        <v>106</v>
      </c>
      <c r="I4579" t="s">
        <v>106</v>
      </c>
      <c r="J4579" t="s">
        <v>107</v>
      </c>
      <c r="K4579" t="s">
        <v>108</v>
      </c>
      <c r="L4579" t="s">
        <v>109</v>
      </c>
      <c r="M4579" t="s">
        <v>110</v>
      </c>
      <c r="N4579" t="s">
        <v>10198</v>
      </c>
      <c r="O4579" t="s">
        <v>3095</v>
      </c>
      <c r="P4579">
        <v>8178</v>
      </c>
      <c r="Q4579">
        <v>0</v>
      </c>
      <c r="R4579">
        <v>0</v>
      </c>
      <c r="S4579">
        <v>200</v>
      </c>
      <c r="T4579">
        <v>0</v>
      </c>
      <c r="U4579">
        <v>3000</v>
      </c>
      <c r="V4579">
        <v>3000</v>
      </c>
      <c r="W4579">
        <v>200</v>
      </c>
      <c r="X4579">
        <v>0</v>
      </c>
      <c r="Y4579">
        <v>0</v>
      </c>
      <c r="Z4579">
        <v>0</v>
      </c>
      <c r="AD4579" s="1">
        <v>41836.333333333336</v>
      </c>
      <c r="AE4579" s="1">
        <v>41868.708333333336</v>
      </c>
      <c r="AG4579" s="1">
        <v>41836.333333333336</v>
      </c>
      <c r="AH4579" s="1">
        <v>41868.708333333336</v>
      </c>
      <c r="AI4579" s="1">
        <v>41836.333333333336</v>
      </c>
      <c r="AJ4579" s="1">
        <v>41868.708333333336</v>
      </c>
      <c r="AK4579" s="1">
        <v>41836.333333333336</v>
      </c>
      <c r="AL4579" s="1">
        <v>41868.708333333336</v>
      </c>
      <c r="AM4579" s="1">
        <v>41836.333333333336</v>
      </c>
      <c r="AN4579" s="1">
        <v>41868.708333333336</v>
      </c>
      <c r="AP4579" t="s">
        <v>113</v>
      </c>
      <c r="AU4579" t="s">
        <v>10199</v>
      </c>
      <c r="AY4579" t="s">
        <v>119</v>
      </c>
      <c r="AZ4579">
        <v>0</v>
      </c>
      <c r="BA4579">
        <v>0</v>
      </c>
      <c r="BD4579" s="3">
        <v>41321.662499999999</v>
      </c>
      <c r="BE4579" s="3">
        <v>41321.663888888892</v>
      </c>
      <c r="BF4579" t="s">
        <v>115</v>
      </c>
      <c r="BG4579" t="s">
        <v>115</v>
      </c>
      <c r="BH4579">
        <v>8149</v>
      </c>
      <c r="BM4579">
        <v>43550</v>
      </c>
      <c r="BR4579" t="s">
        <v>116</v>
      </c>
      <c r="BS4579" t="s">
        <v>117</v>
      </c>
      <c r="BU4579">
        <v>1</v>
      </c>
      <c r="BV4579" t="s">
        <v>118</v>
      </c>
      <c r="BX4579" t="s">
        <v>119</v>
      </c>
      <c r="BY4579" t="s">
        <v>119</v>
      </c>
      <c r="BZ4579" t="s">
        <v>119</v>
      </c>
      <c r="CA4579">
        <v>1</v>
      </c>
      <c r="CC4579" t="s">
        <v>120</v>
      </c>
      <c r="CH4579">
        <v>540</v>
      </c>
      <c r="CI4579">
        <v>31790</v>
      </c>
      <c r="CJ4579" t="s">
        <v>106</v>
      </c>
      <c r="CK4579" t="s">
        <v>106</v>
      </c>
      <c r="CL4579">
        <v>30</v>
      </c>
      <c r="CM4579" t="s">
        <v>3097</v>
      </c>
      <c r="CO4579">
        <v>125300</v>
      </c>
      <c r="CQ4579">
        <v>0</v>
      </c>
      <c r="CR4579">
        <v>0</v>
      </c>
      <c r="CS4579">
        <v>0</v>
      </c>
      <c r="CY4579" t="s">
        <v>123</v>
      </c>
      <c r="CZ4579" t="s">
        <v>124</v>
      </c>
      <c r="DD4579" t="str" cm="1">
        <f t="array" ref="DD4579:DE4579">TEXT(_xlfn.SEQUENCE(1, DATEDIF(AG4579, AH4579, "m") + 1, AG4579, 30), "YYYY-APMM")</f>
        <v>2014-AP07</v>
      </c>
      <c r="DE4579" t="str">
        <v>2014-AP08</v>
      </c>
      <c r="DN4579">
        <f t="shared" si="142"/>
        <v>1500</v>
      </c>
      <c r="DO4579" t="str">
        <f t="shared" si="143"/>
        <v>LABOR- SUBCONTRACTOR</v>
      </c>
    </row>
    <row r="4580" spans="1:119" x14ac:dyDescent="0.35">
      <c r="A4580" t="s">
        <v>105</v>
      </c>
      <c r="B4580">
        <v>503865</v>
      </c>
      <c r="C4580">
        <v>6359</v>
      </c>
      <c r="D4580">
        <v>125306</v>
      </c>
      <c r="E4580">
        <v>13662</v>
      </c>
      <c r="F4580">
        <v>0</v>
      </c>
      <c r="G4580" t="s">
        <v>106</v>
      </c>
      <c r="H4580" t="s">
        <v>106</v>
      </c>
      <c r="I4580" t="s">
        <v>106</v>
      </c>
      <c r="J4580" t="s">
        <v>107</v>
      </c>
      <c r="K4580" t="s">
        <v>108</v>
      </c>
      <c r="L4580" t="s">
        <v>109</v>
      </c>
      <c r="M4580" t="s">
        <v>110</v>
      </c>
      <c r="N4580" t="s">
        <v>10200</v>
      </c>
      <c r="O4580" t="s">
        <v>3099</v>
      </c>
      <c r="P4580">
        <v>8178</v>
      </c>
      <c r="Q4580">
        <v>0</v>
      </c>
      <c r="R4580">
        <v>0</v>
      </c>
      <c r="S4580">
        <v>200</v>
      </c>
      <c r="T4580">
        <v>0</v>
      </c>
      <c r="U4580">
        <v>1500</v>
      </c>
      <c r="V4580">
        <v>1500</v>
      </c>
      <c r="W4580">
        <v>200</v>
      </c>
      <c r="X4580">
        <v>0</v>
      </c>
      <c r="Y4580">
        <v>0</v>
      </c>
      <c r="Z4580">
        <v>0</v>
      </c>
      <c r="AD4580" s="1">
        <v>41836.333333333336</v>
      </c>
      <c r="AE4580" s="1">
        <v>41868.708333333336</v>
      </c>
      <c r="AG4580" s="1">
        <v>41836.333333333336</v>
      </c>
      <c r="AH4580" s="1">
        <v>41868.708333333336</v>
      </c>
      <c r="AI4580" s="1">
        <v>41836.333333333336</v>
      </c>
      <c r="AJ4580" s="1">
        <v>41868.708333333336</v>
      </c>
      <c r="AK4580" s="1">
        <v>41836.333333333336</v>
      </c>
      <c r="AL4580" s="1">
        <v>41868.708333333336</v>
      </c>
      <c r="AM4580" s="1">
        <v>41836.333333333336</v>
      </c>
      <c r="AN4580" s="1">
        <v>41868.708333333336</v>
      </c>
      <c r="AP4580" t="s">
        <v>113</v>
      </c>
      <c r="AU4580" t="s">
        <v>10201</v>
      </c>
      <c r="AY4580" t="s">
        <v>119</v>
      </c>
      <c r="AZ4580">
        <v>0</v>
      </c>
      <c r="BA4580">
        <v>0</v>
      </c>
      <c r="BD4580" s="3">
        <v>41321.662499999999</v>
      </c>
      <c r="BE4580" s="3">
        <v>41321.663888888892</v>
      </c>
      <c r="BF4580" t="s">
        <v>115</v>
      </c>
      <c r="BG4580" t="s">
        <v>115</v>
      </c>
      <c r="BH4580">
        <v>8149</v>
      </c>
      <c r="BM4580">
        <v>43550</v>
      </c>
      <c r="BR4580" t="s">
        <v>116</v>
      </c>
      <c r="BS4580" t="s">
        <v>117</v>
      </c>
      <c r="BU4580">
        <v>1</v>
      </c>
      <c r="BV4580" t="s">
        <v>118</v>
      </c>
      <c r="BX4580" t="s">
        <v>119</v>
      </c>
      <c r="BY4580" t="s">
        <v>119</v>
      </c>
      <c r="BZ4580" t="s">
        <v>119</v>
      </c>
      <c r="CA4580">
        <v>1</v>
      </c>
      <c r="CC4580" t="s">
        <v>120</v>
      </c>
      <c r="CH4580">
        <v>540</v>
      </c>
      <c r="CI4580">
        <v>31790</v>
      </c>
      <c r="CJ4580" t="s">
        <v>106</v>
      </c>
      <c r="CK4580" t="s">
        <v>106</v>
      </c>
      <c r="CL4580">
        <v>30</v>
      </c>
      <c r="CM4580" t="s">
        <v>3097</v>
      </c>
      <c r="CO4580">
        <v>125300</v>
      </c>
      <c r="CQ4580">
        <v>0</v>
      </c>
      <c r="CR4580">
        <v>0</v>
      </c>
      <c r="CS4580">
        <v>0</v>
      </c>
      <c r="CY4580" t="s">
        <v>123</v>
      </c>
      <c r="CZ4580" t="s">
        <v>124</v>
      </c>
      <c r="DD4580" t="str" cm="1">
        <f t="array" ref="DD4580:DE4580">TEXT(_xlfn.SEQUENCE(1, DATEDIF(AG4580, AH4580, "m") + 1, AG4580, 30), "YYYY-APMM")</f>
        <v>2014-AP07</v>
      </c>
      <c r="DE4580" t="str">
        <v>2014-AP08</v>
      </c>
      <c r="DN4580">
        <f t="shared" si="142"/>
        <v>750</v>
      </c>
      <c r="DO4580" t="str">
        <f t="shared" si="143"/>
        <v>LABOR- SUBCONTRACTOR</v>
      </c>
    </row>
    <row r="4581" spans="1:119" x14ac:dyDescent="0.35">
      <c r="A4581" t="s">
        <v>105</v>
      </c>
      <c r="B4581">
        <v>503866</v>
      </c>
      <c r="C4581">
        <v>6359</v>
      </c>
      <c r="D4581">
        <v>125306</v>
      </c>
      <c r="E4581">
        <v>13662</v>
      </c>
      <c r="F4581">
        <v>0</v>
      </c>
      <c r="G4581" t="s">
        <v>106</v>
      </c>
      <c r="H4581" t="s">
        <v>106</v>
      </c>
      <c r="I4581" t="s">
        <v>106</v>
      </c>
      <c r="J4581" t="s">
        <v>107</v>
      </c>
      <c r="K4581" t="s">
        <v>108</v>
      </c>
      <c r="L4581" t="s">
        <v>109</v>
      </c>
      <c r="M4581" t="s">
        <v>110</v>
      </c>
      <c r="N4581" t="s">
        <v>10202</v>
      </c>
      <c r="O4581" t="s">
        <v>3102</v>
      </c>
      <c r="P4581">
        <v>8178</v>
      </c>
      <c r="Q4581">
        <v>0</v>
      </c>
      <c r="R4581">
        <v>0</v>
      </c>
      <c r="S4581">
        <v>200</v>
      </c>
      <c r="T4581">
        <v>0</v>
      </c>
      <c r="U4581">
        <v>3000</v>
      </c>
      <c r="V4581">
        <v>3000</v>
      </c>
      <c r="W4581">
        <v>200</v>
      </c>
      <c r="X4581">
        <v>0</v>
      </c>
      <c r="Y4581">
        <v>0</v>
      </c>
      <c r="Z4581">
        <v>0</v>
      </c>
      <c r="AD4581" s="1">
        <v>41836.333333333336</v>
      </c>
      <c r="AE4581" s="1">
        <v>41868.708333333336</v>
      </c>
      <c r="AG4581" s="1">
        <v>41836.333333333336</v>
      </c>
      <c r="AH4581" s="1">
        <v>41868.708333333336</v>
      </c>
      <c r="AI4581" s="1">
        <v>41836.333333333336</v>
      </c>
      <c r="AJ4581" s="1">
        <v>41868.708333333336</v>
      </c>
      <c r="AK4581" s="1">
        <v>41836.333333333336</v>
      </c>
      <c r="AL4581" s="1">
        <v>41868.708333333336</v>
      </c>
      <c r="AM4581" s="1">
        <v>41836.333333333336</v>
      </c>
      <c r="AN4581" s="1">
        <v>41868.708333333336</v>
      </c>
      <c r="AP4581" t="s">
        <v>113</v>
      </c>
      <c r="AU4581" t="s">
        <v>10203</v>
      </c>
      <c r="AY4581" t="s">
        <v>119</v>
      </c>
      <c r="AZ4581">
        <v>0</v>
      </c>
      <c r="BA4581">
        <v>0</v>
      </c>
      <c r="BD4581" s="3">
        <v>41321.662499999999</v>
      </c>
      <c r="BE4581" s="3">
        <v>41321.663888888892</v>
      </c>
      <c r="BF4581" t="s">
        <v>115</v>
      </c>
      <c r="BG4581" t="s">
        <v>115</v>
      </c>
      <c r="BH4581">
        <v>8149</v>
      </c>
      <c r="BM4581">
        <v>43550</v>
      </c>
      <c r="BR4581" t="s">
        <v>116</v>
      </c>
      <c r="BS4581" t="s">
        <v>117</v>
      </c>
      <c r="BU4581">
        <v>1</v>
      </c>
      <c r="BV4581" t="s">
        <v>118</v>
      </c>
      <c r="BX4581" t="s">
        <v>119</v>
      </c>
      <c r="BY4581" t="s">
        <v>119</v>
      </c>
      <c r="BZ4581" t="s">
        <v>119</v>
      </c>
      <c r="CA4581">
        <v>1</v>
      </c>
      <c r="CC4581" t="s">
        <v>120</v>
      </c>
      <c r="CH4581">
        <v>540</v>
      </c>
      <c r="CI4581">
        <v>31790</v>
      </c>
      <c r="CJ4581" t="s">
        <v>106</v>
      </c>
      <c r="CK4581" t="s">
        <v>106</v>
      </c>
      <c r="CL4581">
        <v>30</v>
      </c>
      <c r="CM4581" t="s">
        <v>3097</v>
      </c>
      <c r="CO4581">
        <v>125300</v>
      </c>
      <c r="CQ4581">
        <v>0</v>
      </c>
      <c r="CR4581">
        <v>0</v>
      </c>
      <c r="CS4581">
        <v>0</v>
      </c>
      <c r="CY4581" t="s">
        <v>123</v>
      </c>
      <c r="CZ4581" t="s">
        <v>124</v>
      </c>
      <c r="DD4581" t="str" cm="1">
        <f t="array" ref="DD4581:DE4581">TEXT(_xlfn.SEQUENCE(1, DATEDIF(AG4581, AH4581, "m") + 1, AG4581, 30), "YYYY-APMM")</f>
        <v>2014-AP07</v>
      </c>
      <c r="DE4581" t="str">
        <v>2014-AP08</v>
      </c>
      <c r="DN4581">
        <f t="shared" si="142"/>
        <v>1500</v>
      </c>
      <c r="DO4581" t="str">
        <f t="shared" si="143"/>
        <v>LABOR- SUBCONTRACTOR</v>
      </c>
    </row>
    <row r="4582" spans="1:119" x14ac:dyDescent="0.35">
      <c r="A4582" t="s">
        <v>105</v>
      </c>
      <c r="B4582">
        <v>503867</v>
      </c>
      <c r="C4582">
        <v>6359</v>
      </c>
      <c r="D4582">
        <v>125309</v>
      </c>
      <c r="E4582">
        <v>13662</v>
      </c>
      <c r="F4582">
        <v>0</v>
      </c>
      <c r="G4582" t="s">
        <v>106</v>
      </c>
      <c r="H4582" t="s">
        <v>106</v>
      </c>
      <c r="I4582" t="s">
        <v>106</v>
      </c>
      <c r="J4582" t="s">
        <v>107</v>
      </c>
      <c r="K4582" t="s">
        <v>108</v>
      </c>
      <c r="L4582" t="s">
        <v>109</v>
      </c>
      <c r="M4582" t="s">
        <v>110</v>
      </c>
      <c r="N4582" t="s">
        <v>10204</v>
      </c>
      <c r="O4582" t="s">
        <v>3020</v>
      </c>
      <c r="P4582">
        <v>8178</v>
      </c>
      <c r="Q4582">
        <v>144</v>
      </c>
      <c r="R4582">
        <v>40</v>
      </c>
      <c r="S4582">
        <v>160</v>
      </c>
      <c r="T4582">
        <v>0</v>
      </c>
      <c r="U4582">
        <v>520</v>
      </c>
      <c r="V4582">
        <v>520</v>
      </c>
      <c r="W4582">
        <v>160</v>
      </c>
      <c r="X4582">
        <v>0</v>
      </c>
      <c r="Y4582">
        <v>0</v>
      </c>
      <c r="Z4582">
        <v>0</v>
      </c>
      <c r="AD4582" s="1">
        <v>41776.333333333336</v>
      </c>
      <c r="AE4582" s="1">
        <v>41798.708333333336</v>
      </c>
      <c r="AG4582" s="1">
        <v>41755.333333333336</v>
      </c>
      <c r="AH4582" s="1">
        <v>41777.708333333336</v>
      </c>
      <c r="AI4582" s="1">
        <v>41755.333333333336</v>
      </c>
      <c r="AJ4582" s="1">
        <v>41777.708333333336</v>
      </c>
      <c r="AK4582" s="1">
        <v>41755.333333333336</v>
      </c>
      <c r="AL4582" s="1">
        <v>41777.708333333336</v>
      </c>
      <c r="AM4582" s="1">
        <v>41776.333333333336</v>
      </c>
      <c r="AN4582" s="1">
        <v>41798.708333333336</v>
      </c>
      <c r="AP4582" t="s">
        <v>113</v>
      </c>
      <c r="AU4582" t="s">
        <v>10205</v>
      </c>
      <c r="AY4582" t="s">
        <v>106</v>
      </c>
      <c r="AZ4582">
        <v>0</v>
      </c>
      <c r="BA4582">
        <v>0</v>
      </c>
      <c r="BD4582" s="3">
        <v>41321.662499999999</v>
      </c>
      <c r="BE4582" s="3">
        <v>41321.663888888892</v>
      </c>
      <c r="BF4582" t="s">
        <v>115</v>
      </c>
      <c r="BG4582" t="s">
        <v>115</v>
      </c>
      <c r="BH4582">
        <v>8149</v>
      </c>
      <c r="BM4582">
        <v>43550</v>
      </c>
      <c r="BR4582" t="s">
        <v>116</v>
      </c>
      <c r="BS4582" t="s">
        <v>117</v>
      </c>
      <c r="BU4582">
        <v>1</v>
      </c>
      <c r="BV4582" t="s">
        <v>118</v>
      </c>
      <c r="BX4582" t="s">
        <v>119</v>
      </c>
      <c r="BY4582" t="s">
        <v>119</v>
      </c>
      <c r="BZ4582" t="s">
        <v>119</v>
      </c>
      <c r="CA4582">
        <v>1</v>
      </c>
      <c r="CC4582" t="s">
        <v>120</v>
      </c>
      <c r="CH4582">
        <v>540</v>
      </c>
      <c r="CI4582">
        <v>31610</v>
      </c>
      <c r="CJ4582" t="s">
        <v>106</v>
      </c>
      <c r="CK4582" t="s">
        <v>106</v>
      </c>
      <c r="CL4582">
        <v>10</v>
      </c>
      <c r="CM4582" t="s">
        <v>2889</v>
      </c>
      <c r="CO4582">
        <v>125308</v>
      </c>
      <c r="CQ4582">
        <v>0</v>
      </c>
      <c r="CR4582">
        <v>0</v>
      </c>
      <c r="CS4582">
        <v>0</v>
      </c>
      <c r="CY4582" t="s">
        <v>123</v>
      </c>
      <c r="CZ4582" t="s">
        <v>124</v>
      </c>
      <c r="DD4582" t="str" cm="1">
        <f t="array" ref="DD4582">TEXT(_xlfn.SEQUENCE(1, DATEDIF(AG4582, AH4582, "m") + 1, AG4582, 30), "YYYY-APMM")</f>
        <v>2014-AP04</v>
      </c>
      <c r="DN4582">
        <f t="shared" si="142"/>
        <v>520</v>
      </c>
      <c r="DO4582" t="str">
        <f t="shared" si="143"/>
        <v>LABOR- SUBCONTRACTOR</v>
      </c>
    </row>
    <row r="4583" spans="1:119" x14ac:dyDescent="0.35">
      <c r="A4583" t="s">
        <v>105</v>
      </c>
      <c r="B4583">
        <v>503868</v>
      </c>
      <c r="C4583">
        <v>6359</v>
      </c>
      <c r="D4583">
        <v>125309</v>
      </c>
      <c r="E4583">
        <v>13662</v>
      </c>
      <c r="F4583">
        <v>0</v>
      </c>
      <c r="G4583" t="s">
        <v>106</v>
      </c>
      <c r="H4583" t="s">
        <v>106</v>
      </c>
      <c r="I4583" t="s">
        <v>106</v>
      </c>
      <c r="J4583" t="s">
        <v>107</v>
      </c>
      <c r="K4583" t="s">
        <v>108</v>
      </c>
      <c r="L4583" t="s">
        <v>109</v>
      </c>
      <c r="M4583" t="s">
        <v>110</v>
      </c>
      <c r="N4583" t="s">
        <v>10206</v>
      </c>
      <c r="O4583" t="s">
        <v>3002</v>
      </c>
      <c r="P4583">
        <v>8178</v>
      </c>
      <c r="Q4583">
        <v>216</v>
      </c>
      <c r="R4583">
        <v>0</v>
      </c>
      <c r="S4583">
        <v>200</v>
      </c>
      <c r="T4583">
        <v>0</v>
      </c>
      <c r="U4583">
        <v>1222.4000000000001</v>
      </c>
      <c r="V4583">
        <v>1222.4000000000001</v>
      </c>
      <c r="W4583">
        <v>200</v>
      </c>
      <c r="X4583">
        <v>0</v>
      </c>
      <c r="Y4583">
        <v>0</v>
      </c>
      <c r="Z4583">
        <v>0</v>
      </c>
      <c r="AD4583" s="1">
        <v>41686.333333333336</v>
      </c>
      <c r="AE4583" s="1">
        <v>41714.708333333336</v>
      </c>
      <c r="AG4583" s="1">
        <v>41653.333333333336</v>
      </c>
      <c r="AH4583" s="1">
        <v>41682.708333333336</v>
      </c>
      <c r="AI4583" s="1">
        <v>41653.333333333336</v>
      </c>
      <c r="AJ4583" s="1">
        <v>41682.708333333336</v>
      </c>
      <c r="AK4583" s="1">
        <v>41653.333333333336</v>
      </c>
      <c r="AL4583" s="1">
        <v>41682.708333333336</v>
      </c>
      <c r="AM4583" s="1">
        <v>41686.333333333336</v>
      </c>
      <c r="AN4583" s="1">
        <v>41714.708333333336</v>
      </c>
      <c r="AP4583" t="s">
        <v>113</v>
      </c>
      <c r="AU4583" t="s">
        <v>10207</v>
      </c>
      <c r="AY4583" t="s">
        <v>106</v>
      </c>
      <c r="AZ4583">
        <v>0</v>
      </c>
      <c r="BA4583">
        <v>0</v>
      </c>
      <c r="BD4583" s="3">
        <v>41321.662499999999</v>
      </c>
      <c r="BE4583" s="3">
        <v>41321.663888888892</v>
      </c>
      <c r="BF4583" t="s">
        <v>115</v>
      </c>
      <c r="BG4583" t="s">
        <v>115</v>
      </c>
      <c r="BH4583">
        <v>8149</v>
      </c>
      <c r="BM4583">
        <v>43550</v>
      </c>
      <c r="BR4583" t="s">
        <v>116</v>
      </c>
      <c r="BS4583" t="s">
        <v>117</v>
      </c>
      <c r="BU4583">
        <v>1</v>
      </c>
      <c r="BV4583" t="s">
        <v>118</v>
      </c>
      <c r="BX4583" t="s">
        <v>119</v>
      </c>
      <c r="BY4583" t="s">
        <v>119</v>
      </c>
      <c r="BZ4583" t="s">
        <v>119</v>
      </c>
      <c r="CA4583">
        <v>1</v>
      </c>
      <c r="CC4583" t="s">
        <v>120</v>
      </c>
      <c r="CH4583">
        <v>540</v>
      </c>
      <c r="CI4583">
        <v>31610</v>
      </c>
      <c r="CJ4583" t="s">
        <v>106</v>
      </c>
      <c r="CK4583" t="s">
        <v>106</v>
      </c>
      <c r="CL4583">
        <v>10</v>
      </c>
      <c r="CM4583" t="s">
        <v>2889</v>
      </c>
      <c r="CO4583">
        <v>125308</v>
      </c>
      <c r="CQ4583">
        <v>0</v>
      </c>
      <c r="CR4583">
        <v>0</v>
      </c>
      <c r="CS4583">
        <v>0</v>
      </c>
      <c r="CY4583" t="s">
        <v>123</v>
      </c>
      <c r="CZ4583" t="s">
        <v>124</v>
      </c>
      <c r="DD4583" t="str" cm="1">
        <f t="array" ref="DD4583">TEXT(_xlfn.SEQUENCE(1, DATEDIF(AG4583, AH4583, "m") + 1, AG4583, 30), "YYYY-APMM")</f>
        <v>2014-AP01</v>
      </c>
      <c r="DN4583">
        <f t="shared" si="142"/>
        <v>1222.4000000000001</v>
      </c>
      <c r="DO4583" t="str">
        <f t="shared" si="143"/>
        <v>LABOR- SUBCONTRACTOR</v>
      </c>
    </row>
    <row r="4584" spans="1:119" x14ac:dyDescent="0.35">
      <c r="A4584" t="s">
        <v>105</v>
      </c>
      <c r="B4584">
        <v>503869</v>
      </c>
      <c r="C4584">
        <v>6359</v>
      </c>
      <c r="D4584">
        <v>125309</v>
      </c>
      <c r="E4584">
        <v>13662</v>
      </c>
      <c r="F4584">
        <v>0</v>
      </c>
      <c r="G4584" t="s">
        <v>106</v>
      </c>
      <c r="H4584" t="s">
        <v>106</v>
      </c>
      <c r="I4584" t="s">
        <v>106</v>
      </c>
      <c r="J4584" t="s">
        <v>107</v>
      </c>
      <c r="K4584" t="s">
        <v>108</v>
      </c>
      <c r="L4584" t="s">
        <v>109</v>
      </c>
      <c r="M4584" t="s">
        <v>110</v>
      </c>
      <c r="N4584" t="s">
        <v>10208</v>
      </c>
      <c r="O4584" t="s">
        <v>3005</v>
      </c>
      <c r="P4584">
        <v>8178</v>
      </c>
      <c r="Q4584">
        <v>360</v>
      </c>
      <c r="R4584">
        <v>0</v>
      </c>
      <c r="S4584">
        <v>160</v>
      </c>
      <c r="T4584">
        <v>0</v>
      </c>
      <c r="U4584">
        <v>1318.4</v>
      </c>
      <c r="V4584">
        <v>1318.4</v>
      </c>
      <c r="W4584">
        <v>160</v>
      </c>
      <c r="X4584">
        <v>0</v>
      </c>
      <c r="Y4584">
        <v>0</v>
      </c>
      <c r="Z4584">
        <v>0</v>
      </c>
      <c r="AD4584" s="1">
        <v>41718.333333333336</v>
      </c>
      <c r="AE4584" s="1">
        <v>41741.708333333336</v>
      </c>
      <c r="AG4584" s="1">
        <v>41665.333333333336</v>
      </c>
      <c r="AH4584" s="1">
        <v>41688.708333333336</v>
      </c>
      <c r="AI4584" s="1">
        <v>41665.333333333336</v>
      </c>
      <c r="AJ4584" s="1">
        <v>41688.708333333336</v>
      </c>
      <c r="AK4584" s="1">
        <v>41665.333333333336</v>
      </c>
      <c r="AL4584" s="1">
        <v>41688.708333333336</v>
      </c>
      <c r="AM4584" s="1">
        <v>41718.333333333336</v>
      </c>
      <c r="AN4584" s="1">
        <v>41741.708333333336</v>
      </c>
      <c r="AP4584" t="s">
        <v>113</v>
      </c>
      <c r="AU4584" t="s">
        <v>10209</v>
      </c>
      <c r="AY4584" t="s">
        <v>106</v>
      </c>
      <c r="AZ4584">
        <v>0</v>
      </c>
      <c r="BA4584">
        <v>0</v>
      </c>
      <c r="BD4584" s="3">
        <v>41321.662499999999</v>
      </c>
      <c r="BE4584" s="3">
        <v>41321.663888888892</v>
      </c>
      <c r="BF4584" t="s">
        <v>115</v>
      </c>
      <c r="BG4584" t="s">
        <v>115</v>
      </c>
      <c r="BH4584">
        <v>8149</v>
      </c>
      <c r="BM4584">
        <v>43550</v>
      </c>
      <c r="BR4584" t="s">
        <v>116</v>
      </c>
      <c r="BS4584" t="s">
        <v>117</v>
      </c>
      <c r="BU4584">
        <v>1</v>
      </c>
      <c r="BV4584" t="s">
        <v>118</v>
      </c>
      <c r="BX4584" t="s">
        <v>119</v>
      </c>
      <c r="BY4584" t="s">
        <v>119</v>
      </c>
      <c r="BZ4584" t="s">
        <v>119</v>
      </c>
      <c r="CA4584">
        <v>1</v>
      </c>
      <c r="CC4584" t="s">
        <v>120</v>
      </c>
      <c r="CH4584">
        <v>540</v>
      </c>
      <c r="CI4584">
        <v>31610</v>
      </c>
      <c r="CJ4584" t="s">
        <v>106</v>
      </c>
      <c r="CK4584" t="s">
        <v>106</v>
      </c>
      <c r="CL4584">
        <v>10</v>
      </c>
      <c r="CM4584" t="s">
        <v>2889</v>
      </c>
      <c r="CO4584">
        <v>125308</v>
      </c>
      <c r="CQ4584">
        <v>0</v>
      </c>
      <c r="CR4584">
        <v>0</v>
      </c>
      <c r="CS4584">
        <v>0</v>
      </c>
      <c r="CY4584" t="s">
        <v>123</v>
      </c>
      <c r="CZ4584" t="s">
        <v>124</v>
      </c>
      <c r="DD4584" t="str" cm="1">
        <f t="array" ref="DD4584">TEXT(_xlfn.SEQUENCE(1, DATEDIF(AG4584, AH4584, "m") + 1, AG4584, 30), "YYYY-APMM")</f>
        <v>2014-AP01</v>
      </c>
      <c r="DN4584">
        <f t="shared" si="142"/>
        <v>1318.4</v>
      </c>
      <c r="DO4584" t="str">
        <f t="shared" si="143"/>
        <v>LABOR- SUBCONTRACTOR</v>
      </c>
    </row>
    <row r="4585" spans="1:119" x14ac:dyDescent="0.35">
      <c r="A4585" t="s">
        <v>105</v>
      </c>
      <c r="B4585">
        <v>503870</v>
      </c>
      <c r="C4585">
        <v>6359</v>
      </c>
      <c r="D4585">
        <v>125309</v>
      </c>
      <c r="E4585">
        <v>13662</v>
      </c>
      <c r="F4585">
        <v>0</v>
      </c>
      <c r="G4585" t="s">
        <v>106</v>
      </c>
      <c r="H4585" t="s">
        <v>106</v>
      </c>
      <c r="I4585" t="s">
        <v>106</v>
      </c>
      <c r="J4585" t="s">
        <v>107</v>
      </c>
      <c r="K4585" t="s">
        <v>108</v>
      </c>
      <c r="L4585" t="s">
        <v>109</v>
      </c>
      <c r="M4585" t="s">
        <v>110</v>
      </c>
      <c r="N4585" t="s">
        <v>10210</v>
      </c>
      <c r="O4585" t="s">
        <v>3008</v>
      </c>
      <c r="P4585">
        <v>8178</v>
      </c>
      <c r="Q4585">
        <v>360</v>
      </c>
      <c r="R4585">
        <v>216</v>
      </c>
      <c r="S4585">
        <v>200</v>
      </c>
      <c r="T4585">
        <v>0</v>
      </c>
      <c r="U4585">
        <v>296</v>
      </c>
      <c r="V4585">
        <v>296</v>
      </c>
      <c r="W4585">
        <v>200</v>
      </c>
      <c r="X4585">
        <v>0</v>
      </c>
      <c r="Y4585">
        <v>0</v>
      </c>
      <c r="Z4585">
        <v>0</v>
      </c>
      <c r="AD4585" s="1">
        <v>41727.333333333336</v>
      </c>
      <c r="AE4585" s="1">
        <v>41755.708333333336</v>
      </c>
      <c r="AG4585" s="1">
        <v>41673.333333333336</v>
      </c>
      <c r="AH4585" s="1">
        <v>41702.708333333336</v>
      </c>
      <c r="AI4585" s="1">
        <v>41673.333333333336</v>
      </c>
      <c r="AJ4585" s="1">
        <v>41702.708333333336</v>
      </c>
      <c r="AK4585" s="1">
        <v>41673.333333333336</v>
      </c>
      <c r="AL4585" s="1">
        <v>41702.708333333336</v>
      </c>
      <c r="AM4585" s="1">
        <v>41727.333333333336</v>
      </c>
      <c r="AN4585" s="1">
        <v>41755.708333333336</v>
      </c>
      <c r="AP4585" t="s">
        <v>113</v>
      </c>
      <c r="AU4585" t="s">
        <v>10211</v>
      </c>
      <c r="AY4585" t="s">
        <v>106</v>
      </c>
      <c r="AZ4585">
        <v>0</v>
      </c>
      <c r="BA4585">
        <v>0</v>
      </c>
      <c r="BD4585" s="3">
        <v>41321.662499999999</v>
      </c>
      <c r="BE4585" s="3">
        <v>41321.663888888892</v>
      </c>
      <c r="BF4585" t="s">
        <v>115</v>
      </c>
      <c r="BG4585" t="s">
        <v>115</v>
      </c>
      <c r="BH4585">
        <v>8149</v>
      </c>
      <c r="BM4585">
        <v>43550</v>
      </c>
      <c r="BR4585" t="s">
        <v>116</v>
      </c>
      <c r="BS4585" t="s">
        <v>117</v>
      </c>
      <c r="BU4585">
        <v>1</v>
      </c>
      <c r="BV4585" t="s">
        <v>118</v>
      </c>
      <c r="BX4585" t="s">
        <v>119</v>
      </c>
      <c r="BY4585" t="s">
        <v>119</v>
      </c>
      <c r="BZ4585" t="s">
        <v>119</v>
      </c>
      <c r="CA4585">
        <v>1</v>
      </c>
      <c r="CC4585" t="s">
        <v>120</v>
      </c>
      <c r="CH4585">
        <v>540</v>
      </c>
      <c r="CI4585">
        <v>31610</v>
      </c>
      <c r="CJ4585" t="s">
        <v>106</v>
      </c>
      <c r="CK4585" t="s">
        <v>106</v>
      </c>
      <c r="CL4585">
        <v>10</v>
      </c>
      <c r="CM4585" t="s">
        <v>2889</v>
      </c>
      <c r="CO4585">
        <v>125308</v>
      </c>
      <c r="CQ4585">
        <v>0</v>
      </c>
      <c r="CR4585">
        <v>0</v>
      </c>
      <c r="CS4585">
        <v>0</v>
      </c>
      <c r="CY4585" t="s">
        <v>123</v>
      </c>
      <c r="CZ4585" t="s">
        <v>124</v>
      </c>
      <c r="DD4585" t="str" cm="1">
        <f t="array" ref="DD4585:DE4585">TEXT(_xlfn.SEQUENCE(1, DATEDIF(AG4585, AH4585, "m") + 1, AG4585, 30), "YYYY-APMM")</f>
        <v>2014-AP02</v>
      </c>
      <c r="DE4585" t="str">
        <v>2014-AP03</v>
      </c>
      <c r="DN4585">
        <f t="shared" si="142"/>
        <v>148</v>
      </c>
      <c r="DO4585" t="str">
        <f t="shared" si="143"/>
        <v>LABOR- SUBCONTRACTOR</v>
      </c>
    </row>
    <row r="4586" spans="1:119" x14ac:dyDescent="0.35">
      <c r="A4586" t="s">
        <v>105</v>
      </c>
      <c r="B4586">
        <v>503871</v>
      </c>
      <c r="C4586">
        <v>6359</v>
      </c>
      <c r="D4586">
        <v>125309</v>
      </c>
      <c r="E4586">
        <v>13662</v>
      </c>
      <c r="F4586">
        <v>0</v>
      </c>
      <c r="G4586" t="s">
        <v>106</v>
      </c>
      <c r="H4586" t="s">
        <v>106</v>
      </c>
      <c r="I4586" t="s">
        <v>106</v>
      </c>
      <c r="J4586" t="s">
        <v>107</v>
      </c>
      <c r="K4586" t="s">
        <v>108</v>
      </c>
      <c r="L4586" t="s">
        <v>109</v>
      </c>
      <c r="M4586" t="s">
        <v>110</v>
      </c>
      <c r="N4586" t="s">
        <v>10212</v>
      </c>
      <c r="O4586" t="s">
        <v>3011</v>
      </c>
      <c r="P4586">
        <v>8178</v>
      </c>
      <c r="Q4586">
        <v>144</v>
      </c>
      <c r="R4586">
        <v>0</v>
      </c>
      <c r="S4586">
        <v>160</v>
      </c>
      <c r="T4586">
        <v>0</v>
      </c>
      <c r="U4586">
        <v>227.2</v>
      </c>
      <c r="V4586">
        <v>227.2</v>
      </c>
      <c r="W4586">
        <v>160</v>
      </c>
      <c r="X4586">
        <v>0</v>
      </c>
      <c r="Y4586">
        <v>0</v>
      </c>
      <c r="Z4586">
        <v>0</v>
      </c>
      <c r="AD4586" s="1">
        <v>41764.333333333336</v>
      </c>
      <c r="AE4586" s="1">
        <v>41786.708333333336</v>
      </c>
      <c r="AG4586" s="1">
        <v>41743.333333333336</v>
      </c>
      <c r="AH4586" s="1">
        <v>41765.708333333336</v>
      </c>
      <c r="AI4586" s="1">
        <v>41743.333333333336</v>
      </c>
      <c r="AJ4586" s="1">
        <v>41765.708333333336</v>
      </c>
      <c r="AK4586" s="1">
        <v>41743.333333333336</v>
      </c>
      <c r="AL4586" s="1">
        <v>41765.708333333336</v>
      </c>
      <c r="AM4586" s="1">
        <v>41764.333333333336</v>
      </c>
      <c r="AN4586" s="1">
        <v>41786.708333333336</v>
      </c>
      <c r="AP4586" t="s">
        <v>113</v>
      </c>
      <c r="AU4586" t="s">
        <v>10213</v>
      </c>
      <c r="AY4586" t="s">
        <v>106</v>
      </c>
      <c r="AZ4586">
        <v>0</v>
      </c>
      <c r="BA4586">
        <v>0</v>
      </c>
      <c r="BD4586" s="3">
        <v>41321.662499999999</v>
      </c>
      <c r="BE4586" s="3">
        <v>41321.663888888892</v>
      </c>
      <c r="BF4586" t="s">
        <v>115</v>
      </c>
      <c r="BG4586" t="s">
        <v>115</v>
      </c>
      <c r="BH4586">
        <v>8149</v>
      </c>
      <c r="BM4586">
        <v>43550</v>
      </c>
      <c r="BR4586" t="s">
        <v>116</v>
      </c>
      <c r="BS4586" t="s">
        <v>117</v>
      </c>
      <c r="BU4586">
        <v>1</v>
      </c>
      <c r="BV4586" t="s">
        <v>118</v>
      </c>
      <c r="BX4586" t="s">
        <v>119</v>
      </c>
      <c r="BY4586" t="s">
        <v>119</v>
      </c>
      <c r="BZ4586" t="s">
        <v>119</v>
      </c>
      <c r="CA4586">
        <v>1</v>
      </c>
      <c r="CC4586" t="s">
        <v>120</v>
      </c>
      <c r="CH4586">
        <v>540</v>
      </c>
      <c r="CI4586">
        <v>31610</v>
      </c>
      <c r="CJ4586" t="s">
        <v>106</v>
      </c>
      <c r="CK4586" t="s">
        <v>106</v>
      </c>
      <c r="CL4586">
        <v>10</v>
      </c>
      <c r="CM4586" t="s">
        <v>2889</v>
      </c>
      <c r="CO4586">
        <v>125308</v>
      </c>
      <c r="CQ4586">
        <v>0</v>
      </c>
      <c r="CR4586">
        <v>0</v>
      </c>
      <c r="CS4586">
        <v>0</v>
      </c>
      <c r="CY4586" t="s">
        <v>123</v>
      </c>
      <c r="CZ4586" t="s">
        <v>124</v>
      </c>
      <c r="DD4586" t="str" cm="1">
        <f t="array" ref="DD4586">TEXT(_xlfn.SEQUENCE(1, DATEDIF(AG4586, AH4586, "m") + 1, AG4586, 30), "YYYY-APMM")</f>
        <v>2014-AP04</v>
      </c>
      <c r="DN4586">
        <f t="shared" si="142"/>
        <v>227.2</v>
      </c>
      <c r="DO4586" t="str">
        <f t="shared" si="143"/>
        <v>LABOR- SUBCONTRACTOR</v>
      </c>
    </row>
    <row r="4587" spans="1:119" x14ac:dyDescent="0.35">
      <c r="A4587" t="s">
        <v>105</v>
      </c>
      <c r="B4587">
        <v>503872</v>
      </c>
      <c r="C4587">
        <v>6359</v>
      </c>
      <c r="D4587">
        <v>125309</v>
      </c>
      <c r="E4587">
        <v>13662</v>
      </c>
      <c r="F4587">
        <v>0</v>
      </c>
      <c r="G4587" t="s">
        <v>106</v>
      </c>
      <c r="H4587" t="s">
        <v>106</v>
      </c>
      <c r="I4587" t="s">
        <v>106</v>
      </c>
      <c r="J4587" t="s">
        <v>107</v>
      </c>
      <c r="K4587" t="s">
        <v>108</v>
      </c>
      <c r="L4587" t="s">
        <v>109</v>
      </c>
      <c r="M4587" t="s">
        <v>110</v>
      </c>
      <c r="N4587" t="s">
        <v>10214</v>
      </c>
      <c r="O4587" t="s">
        <v>3014</v>
      </c>
      <c r="P4587">
        <v>8178</v>
      </c>
      <c r="Q4587">
        <v>200</v>
      </c>
      <c r="R4587">
        <v>0</v>
      </c>
      <c r="S4587">
        <v>200</v>
      </c>
      <c r="T4587">
        <v>0</v>
      </c>
      <c r="U4587">
        <v>1651.2</v>
      </c>
      <c r="V4587">
        <v>1651.2</v>
      </c>
      <c r="W4587">
        <v>200</v>
      </c>
      <c r="X4587">
        <v>0</v>
      </c>
      <c r="Y4587">
        <v>0</v>
      </c>
      <c r="Z4587">
        <v>0</v>
      </c>
      <c r="AD4587" s="1">
        <v>41784.333333333336</v>
      </c>
      <c r="AE4587" s="1">
        <v>41812.708333333336</v>
      </c>
      <c r="AG4587" s="1">
        <v>41755.333333333336</v>
      </c>
      <c r="AH4587" s="1">
        <v>41783.708333333336</v>
      </c>
      <c r="AI4587" s="1">
        <v>41755.333333333336</v>
      </c>
      <c r="AJ4587" s="1">
        <v>41783.708333333336</v>
      </c>
      <c r="AK4587" s="1">
        <v>41755.333333333336</v>
      </c>
      <c r="AL4587" s="1">
        <v>41783.708333333336</v>
      </c>
      <c r="AM4587" s="1">
        <v>41784.333333333336</v>
      </c>
      <c r="AN4587" s="1">
        <v>41812.708333333336</v>
      </c>
      <c r="AP4587" t="s">
        <v>113</v>
      </c>
      <c r="AU4587" t="s">
        <v>10215</v>
      </c>
      <c r="AY4587" t="s">
        <v>106</v>
      </c>
      <c r="AZ4587">
        <v>0</v>
      </c>
      <c r="BA4587">
        <v>0</v>
      </c>
      <c r="BD4587" s="3">
        <v>41321.662499999999</v>
      </c>
      <c r="BE4587" s="3">
        <v>41321.663888888892</v>
      </c>
      <c r="BF4587" t="s">
        <v>115</v>
      </c>
      <c r="BG4587" t="s">
        <v>115</v>
      </c>
      <c r="BH4587">
        <v>8149</v>
      </c>
      <c r="BM4587">
        <v>43550</v>
      </c>
      <c r="BR4587" t="s">
        <v>116</v>
      </c>
      <c r="BS4587" t="s">
        <v>117</v>
      </c>
      <c r="BU4587">
        <v>1</v>
      </c>
      <c r="BV4587" t="s">
        <v>118</v>
      </c>
      <c r="BX4587" t="s">
        <v>119</v>
      </c>
      <c r="BY4587" t="s">
        <v>119</v>
      </c>
      <c r="BZ4587" t="s">
        <v>119</v>
      </c>
      <c r="CA4587">
        <v>1</v>
      </c>
      <c r="CC4587" t="s">
        <v>120</v>
      </c>
      <c r="CH4587">
        <v>540</v>
      </c>
      <c r="CI4587">
        <v>31610</v>
      </c>
      <c r="CJ4587" t="s">
        <v>106</v>
      </c>
      <c r="CK4587" t="s">
        <v>106</v>
      </c>
      <c r="CL4587">
        <v>10</v>
      </c>
      <c r="CM4587" t="s">
        <v>2889</v>
      </c>
      <c r="CO4587">
        <v>125308</v>
      </c>
      <c r="CQ4587">
        <v>0</v>
      </c>
      <c r="CR4587">
        <v>0</v>
      </c>
      <c r="CS4587">
        <v>0</v>
      </c>
      <c r="CY4587" t="s">
        <v>123</v>
      </c>
      <c r="CZ4587" t="s">
        <v>124</v>
      </c>
      <c r="DD4587" t="str" cm="1">
        <f t="array" ref="DD4587">TEXT(_xlfn.SEQUENCE(1, DATEDIF(AG4587, AH4587, "m") + 1, AG4587, 30), "YYYY-APMM")</f>
        <v>2014-AP04</v>
      </c>
      <c r="DN4587">
        <f t="shared" si="142"/>
        <v>1651.2</v>
      </c>
      <c r="DO4587" t="str">
        <f t="shared" si="143"/>
        <v>LABOR- SUBCONTRACTOR</v>
      </c>
    </row>
    <row r="4588" spans="1:119" x14ac:dyDescent="0.35">
      <c r="A4588" t="s">
        <v>105</v>
      </c>
      <c r="B4588">
        <v>503873</v>
      </c>
      <c r="C4588">
        <v>6359</v>
      </c>
      <c r="D4588">
        <v>125309</v>
      </c>
      <c r="E4588">
        <v>13662</v>
      </c>
      <c r="F4588">
        <v>0</v>
      </c>
      <c r="G4588" t="s">
        <v>106</v>
      </c>
      <c r="H4588" t="s">
        <v>106</v>
      </c>
      <c r="I4588" t="s">
        <v>106</v>
      </c>
      <c r="J4588" t="s">
        <v>107</v>
      </c>
      <c r="K4588" t="s">
        <v>108</v>
      </c>
      <c r="L4588" t="s">
        <v>109</v>
      </c>
      <c r="M4588" t="s">
        <v>110</v>
      </c>
      <c r="N4588" t="s">
        <v>10216</v>
      </c>
      <c r="O4588" t="s">
        <v>3017</v>
      </c>
      <c r="P4588">
        <v>8178</v>
      </c>
      <c r="Q4588">
        <v>240</v>
      </c>
      <c r="R4588">
        <v>0</v>
      </c>
      <c r="S4588">
        <v>200</v>
      </c>
      <c r="T4588">
        <v>0</v>
      </c>
      <c r="U4588">
        <v>1075.2</v>
      </c>
      <c r="V4588">
        <v>1075.2</v>
      </c>
      <c r="W4588">
        <v>200</v>
      </c>
      <c r="X4588">
        <v>0</v>
      </c>
      <c r="Y4588">
        <v>0</v>
      </c>
      <c r="Z4588">
        <v>0</v>
      </c>
      <c r="AD4588" s="1">
        <v>41772.333333333336</v>
      </c>
      <c r="AE4588" s="1">
        <v>41800.708333333336</v>
      </c>
      <c r="AG4588" s="1">
        <v>41737.333333333336</v>
      </c>
      <c r="AH4588" s="1">
        <v>41765.708333333336</v>
      </c>
      <c r="AI4588" s="1">
        <v>41737.333333333336</v>
      </c>
      <c r="AJ4588" s="1">
        <v>41765.708333333336</v>
      </c>
      <c r="AK4588" s="1">
        <v>41737.333333333336</v>
      </c>
      <c r="AL4588" s="1">
        <v>41765.708333333336</v>
      </c>
      <c r="AM4588" s="1">
        <v>41772.333333333336</v>
      </c>
      <c r="AN4588" s="1">
        <v>41800.708333333336</v>
      </c>
      <c r="AP4588" t="s">
        <v>113</v>
      </c>
      <c r="AU4588" t="s">
        <v>10217</v>
      </c>
      <c r="AY4588" t="s">
        <v>106</v>
      </c>
      <c r="AZ4588">
        <v>0</v>
      </c>
      <c r="BA4588">
        <v>0</v>
      </c>
      <c r="BD4588" s="3">
        <v>41321.662499999999</v>
      </c>
      <c r="BE4588" s="3">
        <v>41321.663888888892</v>
      </c>
      <c r="BF4588" t="s">
        <v>115</v>
      </c>
      <c r="BG4588" t="s">
        <v>115</v>
      </c>
      <c r="BH4588">
        <v>8149</v>
      </c>
      <c r="BM4588">
        <v>43550</v>
      </c>
      <c r="BR4588" t="s">
        <v>116</v>
      </c>
      <c r="BS4588" t="s">
        <v>117</v>
      </c>
      <c r="BU4588">
        <v>1</v>
      </c>
      <c r="BV4588" t="s">
        <v>118</v>
      </c>
      <c r="BX4588" t="s">
        <v>119</v>
      </c>
      <c r="BY4588" t="s">
        <v>119</v>
      </c>
      <c r="BZ4588" t="s">
        <v>119</v>
      </c>
      <c r="CA4588">
        <v>1</v>
      </c>
      <c r="CC4588" t="s">
        <v>120</v>
      </c>
      <c r="CH4588">
        <v>540</v>
      </c>
      <c r="CI4588">
        <v>31610</v>
      </c>
      <c r="CJ4588" t="s">
        <v>106</v>
      </c>
      <c r="CK4588" t="s">
        <v>106</v>
      </c>
      <c r="CL4588">
        <v>10</v>
      </c>
      <c r="CM4588" t="s">
        <v>2889</v>
      </c>
      <c r="CO4588">
        <v>125308</v>
      </c>
      <c r="CQ4588">
        <v>0</v>
      </c>
      <c r="CR4588">
        <v>0</v>
      </c>
      <c r="CS4588">
        <v>0</v>
      </c>
      <c r="CY4588" t="s">
        <v>123</v>
      </c>
      <c r="CZ4588" t="s">
        <v>124</v>
      </c>
      <c r="DD4588" t="str" cm="1">
        <f t="array" ref="DD4588">TEXT(_xlfn.SEQUENCE(1, DATEDIF(AG4588, AH4588, "m") + 1, AG4588, 30), "YYYY-APMM")</f>
        <v>2014-AP04</v>
      </c>
      <c r="DN4588">
        <f t="shared" si="142"/>
        <v>1075.2</v>
      </c>
      <c r="DO4588" t="str">
        <f t="shared" si="143"/>
        <v>LABOR- SUBCONTRACTOR</v>
      </c>
    </row>
    <row r="4589" spans="1:119" x14ac:dyDescent="0.35">
      <c r="A4589" t="s">
        <v>105</v>
      </c>
      <c r="B4589">
        <v>503874</v>
      </c>
      <c r="C4589">
        <v>6359</v>
      </c>
      <c r="D4589">
        <v>125310</v>
      </c>
      <c r="E4589">
        <v>13662</v>
      </c>
      <c r="F4589">
        <v>0</v>
      </c>
      <c r="G4589" t="s">
        <v>106</v>
      </c>
      <c r="H4589" t="s">
        <v>106</v>
      </c>
      <c r="I4589" t="s">
        <v>106</v>
      </c>
      <c r="J4589" t="s">
        <v>107</v>
      </c>
      <c r="K4589" t="s">
        <v>108</v>
      </c>
      <c r="L4589" t="s">
        <v>109</v>
      </c>
      <c r="M4589" t="s">
        <v>110</v>
      </c>
      <c r="N4589" t="s">
        <v>10218</v>
      </c>
      <c r="O4589" t="s">
        <v>3023</v>
      </c>
      <c r="P4589">
        <v>8178</v>
      </c>
      <c r="Q4589">
        <v>8</v>
      </c>
      <c r="R4589">
        <v>0</v>
      </c>
      <c r="S4589">
        <v>144</v>
      </c>
      <c r="T4589">
        <v>0</v>
      </c>
      <c r="U4589">
        <v>412.8</v>
      </c>
      <c r="V4589">
        <v>412.8</v>
      </c>
      <c r="W4589">
        <v>144</v>
      </c>
      <c r="X4589">
        <v>0</v>
      </c>
      <c r="Y4589">
        <v>0</v>
      </c>
      <c r="Z4589">
        <v>0</v>
      </c>
      <c r="AD4589" s="1">
        <v>41804.333333333336</v>
      </c>
      <c r="AE4589" s="1">
        <v>41823.708333333336</v>
      </c>
      <c r="AG4589" s="1">
        <v>41802.333333333336</v>
      </c>
      <c r="AH4589" s="1">
        <v>41822.708333333336</v>
      </c>
      <c r="AI4589" s="1">
        <v>41802.333333333336</v>
      </c>
      <c r="AJ4589" s="1">
        <v>41822.708333333336</v>
      </c>
      <c r="AK4589" s="1">
        <v>41802.333333333336</v>
      </c>
      <c r="AL4589" s="1">
        <v>41822.708333333336</v>
      </c>
      <c r="AM4589" s="1">
        <v>41804.333333333336</v>
      </c>
      <c r="AN4589" s="1">
        <v>41823.708333333336</v>
      </c>
      <c r="AP4589" t="s">
        <v>113</v>
      </c>
      <c r="AU4589" t="s">
        <v>10219</v>
      </c>
      <c r="AY4589" t="s">
        <v>106</v>
      </c>
      <c r="AZ4589">
        <v>0</v>
      </c>
      <c r="BA4589">
        <v>0</v>
      </c>
      <c r="BD4589" s="3">
        <v>41321.662499999999</v>
      </c>
      <c r="BE4589" s="3">
        <v>41321.663888888892</v>
      </c>
      <c r="BF4589" t="s">
        <v>115</v>
      </c>
      <c r="BG4589" t="s">
        <v>115</v>
      </c>
      <c r="BH4589">
        <v>8149</v>
      </c>
      <c r="BM4589">
        <v>43550</v>
      </c>
      <c r="BR4589" t="s">
        <v>116</v>
      </c>
      <c r="BS4589" t="s">
        <v>117</v>
      </c>
      <c r="BU4589">
        <v>1</v>
      </c>
      <c r="BV4589" t="s">
        <v>118</v>
      </c>
      <c r="BX4589" t="s">
        <v>119</v>
      </c>
      <c r="BY4589" t="s">
        <v>119</v>
      </c>
      <c r="BZ4589" t="s">
        <v>119</v>
      </c>
      <c r="CA4589">
        <v>1</v>
      </c>
      <c r="CC4589" t="s">
        <v>120</v>
      </c>
      <c r="CH4589">
        <v>540</v>
      </c>
      <c r="CI4589">
        <v>31630</v>
      </c>
      <c r="CJ4589" t="s">
        <v>106</v>
      </c>
      <c r="CK4589" t="s">
        <v>106</v>
      </c>
      <c r="CL4589">
        <v>20</v>
      </c>
      <c r="CM4589" t="s">
        <v>2867</v>
      </c>
      <c r="CO4589">
        <v>125308</v>
      </c>
      <c r="CQ4589">
        <v>0</v>
      </c>
      <c r="CR4589">
        <v>0</v>
      </c>
      <c r="CS4589">
        <v>0</v>
      </c>
      <c r="CY4589" t="s">
        <v>123</v>
      </c>
      <c r="CZ4589" t="s">
        <v>124</v>
      </c>
      <c r="DD4589" t="str" cm="1">
        <f t="array" ref="DD4589">TEXT(_xlfn.SEQUENCE(1, DATEDIF(AG4589, AH4589, "m") + 1, AG4589, 30), "YYYY-APMM")</f>
        <v>2014-AP06</v>
      </c>
      <c r="DN4589">
        <f t="shared" si="142"/>
        <v>412.8</v>
      </c>
      <c r="DO4589" t="str">
        <f t="shared" si="143"/>
        <v>LABOR- SUBCONTRACTOR</v>
      </c>
    </row>
    <row r="4590" spans="1:119" x14ac:dyDescent="0.35">
      <c r="A4590" t="s">
        <v>105</v>
      </c>
      <c r="B4590">
        <v>503875</v>
      </c>
      <c r="C4590">
        <v>6359</v>
      </c>
      <c r="D4590">
        <v>125310</v>
      </c>
      <c r="E4590">
        <v>13662</v>
      </c>
      <c r="F4590">
        <v>0</v>
      </c>
      <c r="G4590" t="s">
        <v>106</v>
      </c>
      <c r="H4590" t="s">
        <v>106</v>
      </c>
      <c r="I4590" t="s">
        <v>106</v>
      </c>
      <c r="J4590" t="s">
        <v>107</v>
      </c>
      <c r="K4590" t="s">
        <v>108</v>
      </c>
      <c r="L4590" t="s">
        <v>109</v>
      </c>
      <c r="M4590" t="s">
        <v>110</v>
      </c>
      <c r="N4590" t="s">
        <v>10220</v>
      </c>
      <c r="O4590" t="s">
        <v>3026</v>
      </c>
      <c r="P4590">
        <v>8178</v>
      </c>
      <c r="Q4590">
        <v>8</v>
      </c>
      <c r="R4590">
        <v>8</v>
      </c>
      <c r="S4590">
        <v>184</v>
      </c>
      <c r="T4590">
        <v>0</v>
      </c>
      <c r="U4590">
        <v>732.8</v>
      </c>
      <c r="V4590">
        <v>732.8</v>
      </c>
      <c r="W4590">
        <v>184</v>
      </c>
      <c r="X4590">
        <v>0</v>
      </c>
      <c r="Y4590">
        <v>0</v>
      </c>
      <c r="Z4590">
        <v>0</v>
      </c>
      <c r="AD4590" s="1">
        <v>41809.333333333336</v>
      </c>
      <c r="AE4590" s="1">
        <v>41835.708333333336</v>
      </c>
      <c r="AG4590" s="1">
        <v>41808.333333333336</v>
      </c>
      <c r="AH4590" s="1">
        <v>41834.708333333336</v>
      </c>
      <c r="AI4590" s="1">
        <v>41808.333333333336</v>
      </c>
      <c r="AJ4590" s="1">
        <v>41834.708333333336</v>
      </c>
      <c r="AK4590" s="1">
        <v>41808.333333333336</v>
      </c>
      <c r="AL4590" s="1">
        <v>41834.708333333336</v>
      </c>
      <c r="AM4590" s="1">
        <v>41809.333333333336</v>
      </c>
      <c r="AN4590" s="1">
        <v>41835.708333333336</v>
      </c>
      <c r="AP4590" t="s">
        <v>113</v>
      </c>
      <c r="AU4590" t="s">
        <v>10221</v>
      </c>
      <c r="AY4590" t="s">
        <v>106</v>
      </c>
      <c r="AZ4590">
        <v>0</v>
      </c>
      <c r="BA4590">
        <v>0</v>
      </c>
      <c r="BD4590" s="3">
        <v>41321.662499999999</v>
      </c>
      <c r="BE4590" s="3">
        <v>41328.377083333333</v>
      </c>
      <c r="BF4590" t="s">
        <v>115</v>
      </c>
      <c r="BG4590" t="s">
        <v>115</v>
      </c>
      <c r="BH4590">
        <v>8149</v>
      </c>
      <c r="BM4590">
        <v>43550</v>
      </c>
      <c r="BR4590" t="s">
        <v>116</v>
      </c>
      <c r="BS4590" t="s">
        <v>117</v>
      </c>
      <c r="BU4590">
        <v>1</v>
      </c>
      <c r="BV4590" t="s">
        <v>118</v>
      </c>
      <c r="BX4590" t="s">
        <v>119</v>
      </c>
      <c r="BY4590" t="s">
        <v>119</v>
      </c>
      <c r="BZ4590" t="s">
        <v>119</v>
      </c>
      <c r="CA4590">
        <v>1</v>
      </c>
      <c r="CC4590" t="s">
        <v>120</v>
      </c>
      <c r="CH4590">
        <v>540</v>
      </c>
      <c r="CI4590">
        <v>31630</v>
      </c>
      <c r="CJ4590" t="s">
        <v>106</v>
      </c>
      <c r="CK4590" t="s">
        <v>106</v>
      </c>
      <c r="CL4590">
        <v>20</v>
      </c>
      <c r="CM4590" t="s">
        <v>2867</v>
      </c>
      <c r="CO4590">
        <v>125308</v>
      </c>
      <c r="CQ4590">
        <v>0</v>
      </c>
      <c r="CR4590">
        <v>0</v>
      </c>
      <c r="CS4590">
        <v>0</v>
      </c>
      <c r="CY4590" t="s">
        <v>123</v>
      </c>
      <c r="CZ4590" t="s">
        <v>124</v>
      </c>
      <c r="DD4590" t="str" cm="1">
        <f t="array" ref="DD4590">TEXT(_xlfn.SEQUENCE(1, DATEDIF(AG4590, AH4590, "m") + 1, AG4590, 30), "YYYY-APMM")</f>
        <v>2014-AP06</v>
      </c>
      <c r="DN4590">
        <f t="shared" si="142"/>
        <v>732.8</v>
      </c>
      <c r="DO4590" t="str">
        <f t="shared" si="143"/>
        <v>LABOR- SUBCONTRACTOR</v>
      </c>
    </row>
    <row r="4591" spans="1:119" x14ac:dyDescent="0.35">
      <c r="A4591" t="s">
        <v>105</v>
      </c>
      <c r="B4591">
        <v>503876</v>
      </c>
      <c r="C4591">
        <v>6359</v>
      </c>
      <c r="D4591">
        <v>125311</v>
      </c>
      <c r="E4591">
        <v>13662</v>
      </c>
      <c r="F4591">
        <v>0</v>
      </c>
      <c r="G4591" t="s">
        <v>106</v>
      </c>
      <c r="H4591" t="s">
        <v>106</v>
      </c>
      <c r="I4591" t="s">
        <v>106</v>
      </c>
      <c r="J4591" t="s">
        <v>107</v>
      </c>
      <c r="K4591" t="s">
        <v>108</v>
      </c>
      <c r="L4591" t="s">
        <v>109</v>
      </c>
      <c r="M4591" t="s">
        <v>110</v>
      </c>
      <c r="N4591" t="s">
        <v>10222</v>
      </c>
      <c r="O4591" t="s">
        <v>3002</v>
      </c>
      <c r="P4591">
        <v>8178</v>
      </c>
      <c r="Q4591">
        <v>88</v>
      </c>
      <c r="R4591">
        <v>0</v>
      </c>
      <c r="S4591">
        <v>200</v>
      </c>
      <c r="T4591">
        <v>0</v>
      </c>
      <c r="U4591">
        <v>1222.4000000000001</v>
      </c>
      <c r="V4591">
        <v>1222.4000000000001</v>
      </c>
      <c r="W4591">
        <v>200</v>
      </c>
      <c r="X4591">
        <v>0</v>
      </c>
      <c r="Y4591">
        <v>0</v>
      </c>
      <c r="Z4591">
        <v>0</v>
      </c>
      <c r="AD4591" s="1">
        <v>41709.333333333336</v>
      </c>
      <c r="AE4591" s="1">
        <v>41737.708333333336</v>
      </c>
      <c r="AG4591" s="1">
        <v>41696.333333333336</v>
      </c>
      <c r="AH4591" s="1">
        <v>41724.708333333336</v>
      </c>
      <c r="AI4591" s="1">
        <v>41696.333333333336</v>
      </c>
      <c r="AJ4591" s="1">
        <v>41724.708333333336</v>
      </c>
      <c r="AK4591" s="1">
        <v>41696.333333333336</v>
      </c>
      <c r="AL4591" s="1">
        <v>41724.708333333336</v>
      </c>
      <c r="AM4591" s="1">
        <v>41709.333333333336</v>
      </c>
      <c r="AN4591" s="1">
        <v>41737.708333333336</v>
      </c>
      <c r="AP4591" t="s">
        <v>113</v>
      </c>
      <c r="AU4591" t="s">
        <v>10223</v>
      </c>
      <c r="AY4591" t="s">
        <v>106</v>
      </c>
      <c r="AZ4591">
        <v>0</v>
      </c>
      <c r="BA4591">
        <v>0</v>
      </c>
      <c r="BD4591" s="3">
        <v>41321.662499999999</v>
      </c>
      <c r="BE4591" s="3">
        <v>41321.663888888892</v>
      </c>
      <c r="BF4591" t="s">
        <v>115</v>
      </c>
      <c r="BG4591" t="s">
        <v>115</v>
      </c>
      <c r="BH4591">
        <v>8149</v>
      </c>
      <c r="BM4591">
        <v>43550</v>
      </c>
      <c r="BR4591" t="s">
        <v>116</v>
      </c>
      <c r="BS4591" t="s">
        <v>117</v>
      </c>
      <c r="BU4591">
        <v>1</v>
      </c>
      <c r="BV4591" t="s">
        <v>118</v>
      </c>
      <c r="BX4591" t="s">
        <v>119</v>
      </c>
      <c r="BY4591" t="s">
        <v>119</v>
      </c>
      <c r="BZ4591" t="s">
        <v>119</v>
      </c>
      <c r="CA4591">
        <v>1</v>
      </c>
      <c r="CC4591" t="s">
        <v>120</v>
      </c>
      <c r="CH4591">
        <v>540</v>
      </c>
      <c r="CI4591">
        <v>31620</v>
      </c>
      <c r="CJ4591" t="s">
        <v>106</v>
      </c>
      <c r="CK4591" t="s">
        <v>106</v>
      </c>
      <c r="CL4591">
        <v>15</v>
      </c>
      <c r="CM4591" t="s">
        <v>2963</v>
      </c>
      <c r="CO4591">
        <v>125308</v>
      </c>
      <c r="CQ4591">
        <v>0</v>
      </c>
      <c r="CR4591">
        <v>0</v>
      </c>
      <c r="CS4591">
        <v>0</v>
      </c>
      <c r="CY4591" t="s">
        <v>123</v>
      </c>
      <c r="CZ4591" t="s">
        <v>124</v>
      </c>
      <c r="DD4591" t="str" cm="1">
        <f t="array" ref="DD4591:DE4591">TEXT(_xlfn.SEQUENCE(1, DATEDIF(AG4591, AH4591, "m") + 1, AG4591, 30), "YYYY-APMM")</f>
        <v>2014-AP02</v>
      </c>
      <c r="DE4591" t="str">
        <v>2014-AP03</v>
      </c>
      <c r="DN4591">
        <f t="shared" si="142"/>
        <v>611.20000000000005</v>
      </c>
      <c r="DO4591" t="str">
        <f t="shared" si="143"/>
        <v>LABOR- SUBCONTRACTOR</v>
      </c>
    </row>
    <row r="4592" spans="1:119" x14ac:dyDescent="0.35">
      <c r="A4592" t="s">
        <v>105</v>
      </c>
      <c r="B4592">
        <v>503877</v>
      </c>
      <c r="C4592">
        <v>6359</v>
      </c>
      <c r="D4592">
        <v>125311</v>
      </c>
      <c r="E4592">
        <v>13662</v>
      </c>
      <c r="F4592">
        <v>0</v>
      </c>
      <c r="G4592" t="s">
        <v>106</v>
      </c>
      <c r="H4592" t="s">
        <v>106</v>
      </c>
      <c r="I4592" t="s">
        <v>106</v>
      </c>
      <c r="J4592" t="s">
        <v>107</v>
      </c>
      <c r="K4592" t="s">
        <v>108</v>
      </c>
      <c r="L4592" t="s">
        <v>109</v>
      </c>
      <c r="M4592" t="s">
        <v>110</v>
      </c>
      <c r="N4592" t="s">
        <v>10224</v>
      </c>
      <c r="O4592" t="s">
        <v>3005</v>
      </c>
      <c r="P4592">
        <v>8178</v>
      </c>
      <c r="Q4592">
        <v>232</v>
      </c>
      <c r="R4592">
        <v>16</v>
      </c>
      <c r="S4592">
        <v>160</v>
      </c>
      <c r="T4592">
        <v>0</v>
      </c>
      <c r="U4592">
        <v>1318.4</v>
      </c>
      <c r="V4592">
        <v>1318.4</v>
      </c>
      <c r="W4592">
        <v>160</v>
      </c>
      <c r="X4592">
        <v>0</v>
      </c>
      <c r="Y4592">
        <v>0</v>
      </c>
      <c r="Z4592">
        <v>0</v>
      </c>
      <c r="AD4592" s="1">
        <v>41742.333333333336</v>
      </c>
      <c r="AE4592" s="1">
        <v>41764.708333333336</v>
      </c>
      <c r="AG4592" s="1">
        <v>41708.333333333336</v>
      </c>
      <c r="AH4592" s="1">
        <v>41730.708333333336</v>
      </c>
      <c r="AI4592" s="1">
        <v>41708.333333333336</v>
      </c>
      <c r="AJ4592" s="1">
        <v>41730.708333333336</v>
      </c>
      <c r="AK4592" s="1">
        <v>41708.333333333336</v>
      </c>
      <c r="AL4592" s="1">
        <v>41730.708333333336</v>
      </c>
      <c r="AM4592" s="1">
        <v>41742.333333333336</v>
      </c>
      <c r="AN4592" s="1">
        <v>41764.708333333336</v>
      </c>
      <c r="AP4592" t="s">
        <v>113</v>
      </c>
      <c r="AU4592" t="s">
        <v>10225</v>
      </c>
      <c r="AY4592" t="s">
        <v>106</v>
      </c>
      <c r="AZ4592">
        <v>0</v>
      </c>
      <c r="BA4592">
        <v>0</v>
      </c>
      <c r="BD4592" s="3">
        <v>41321.662499999999</v>
      </c>
      <c r="BE4592" s="3">
        <v>41321.663888888892</v>
      </c>
      <c r="BF4592" t="s">
        <v>115</v>
      </c>
      <c r="BG4592" t="s">
        <v>115</v>
      </c>
      <c r="BH4592">
        <v>8149</v>
      </c>
      <c r="BM4592">
        <v>43550</v>
      </c>
      <c r="BR4592" t="s">
        <v>116</v>
      </c>
      <c r="BS4592" t="s">
        <v>117</v>
      </c>
      <c r="BU4592">
        <v>1</v>
      </c>
      <c r="BV4592" t="s">
        <v>118</v>
      </c>
      <c r="BX4592" t="s">
        <v>119</v>
      </c>
      <c r="BY4592" t="s">
        <v>119</v>
      </c>
      <c r="BZ4592" t="s">
        <v>119</v>
      </c>
      <c r="CA4592">
        <v>1</v>
      </c>
      <c r="CC4592" t="s">
        <v>120</v>
      </c>
      <c r="CH4592">
        <v>540</v>
      </c>
      <c r="CI4592">
        <v>31620</v>
      </c>
      <c r="CJ4592" t="s">
        <v>106</v>
      </c>
      <c r="CK4592" t="s">
        <v>106</v>
      </c>
      <c r="CL4592">
        <v>15</v>
      </c>
      <c r="CM4592" t="s">
        <v>2963</v>
      </c>
      <c r="CO4592">
        <v>125308</v>
      </c>
      <c r="CQ4592">
        <v>0</v>
      </c>
      <c r="CR4592">
        <v>0</v>
      </c>
      <c r="CS4592">
        <v>0</v>
      </c>
      <c r="CY4592" t="s">
        <v>123</v>
      </c>
      <c r="CZ4592" t="s">
        <v>124</v>
      </c>
      <c r="DD4592" t="str" cm="1">
        <f t="array" ref="DD4592">TEXT(_xlfn.SEQUENCE(1, DATEDIF(AG4592, AH4592, "m") + 1, AG4592, 30), "YYYY-APMM")</f>
        <v>2014-AP03</v>
      </c>
      <c r="DN4592">
        <f t="shared" si="142"/>
        <v>1318.4</v>
      </c>
      <c r="DO4592" t="str">
        <f t="shared" si="143"/>
        <v>LABOR- SUBCONTRACTOR</v>
      </c>
    </row>
    <row r="4593" spans="1:119" x14ac:dyDescent="0.35">
      <c r="A4593" t="s">
        <v>105</v>
      </c>
      <c r="B4593">
        <v>503878</v>
      </c>
      <c r="C4593">
        <v>6359</v>
      </c>
      <c r="D4593">
        <v>125311</v>
      </c>
      <c r="E4593">
        <v>13662</v>
      </c>
      <c r="F4593">
        <v>0</v>
      </c>
      <c r="G4593" t="s">
        <v>106</v>
      </c>
      <c r="H4593" t="s">
        <v>106</v>
      </c>
      <c r="I4593" t="s">
        <v>106</v>
      </c>
      <c r="J4593" t="s">
        <v>107</v>
      </c>
      <c r="K4593" t="s">
        <v>108</v>
      </c>
      <c r="L4593" t="s">
        <v>109</v>
      </c>
      <c r="M4593" t="s">
        <v>110</v>
      </c>
      <c r="N4593" t="s">
        <v>10226</v>
      </c>
      <c r="O4593" t="s">
        <v>3008</v>
      </c>
      <c r="P4593">
        <v>8178</v>
      </c>
      <c r="Q4593">
        <v>216</v>
      </c>
      <c r="R4593">
        <v>0</v>
      </c>
      <c r="S4593">
        <v>200</v>
      </c>
      <c r="T4593">
        <v>0</v>
      </c>
      <c r="U4593">
        <v>296</v>
      </c>
      <c r="V4593">
        <v>296</v>
      </c>
      <c r="W4593">
        <v>200</v>
      </c>
      <c r="X4593">
        <v>0</v>
      </c>
      <c r="Y4593">
        <v>0</v>
      </c>
      <c r="Z4593">
        <v>0</v>
      </c>
      <c r="AD4593" s="1">
        <v>41750.333333333336</v>
      </c>
      <c r="AE4593" s="1">
        <v>41778.708333333336</v>
      </c>
      <c r="AG4593" s="1">
        <v>41718.333333333336</v>
      </c>
      <c r="AH4593" s="1">
        <v>41746.708333333336</v>
      </c>
      <c r="AI4593" s="1">
        <v>41718.333333333336</v>
      </c>
      <c r="AJ4593" s="1">
        <v>41746.708333333336</v>
      </c>
      <c r="AK4593" s="1">
        <v>41718.333333333336</v>
      </c>
      <c r="AL4593" s="1">
        <v>41746.708333333336</v>
      </c>
      <c r="AM4593" s="1">
        <v>41750.333333333336</v>
      </c>
      <c r="AN4593" s="1">
        <v>41778.708333333336</v>
      </c>
      <c r="AP4593" t="s">
        <v>113</v>
      </c>
      <c r="AU4593" t="s">
        <v>10227</v>
      </c>
      <c r="AY4593" t="s">
        <v>106</v>
      </c>
      <c r="AZ4593">
        <v>0</v>
      </c>
      <c r="BA4593">
        <v>0</v>
      </c>
      <c r="BD4593" s="3">
        <v>41321.662499999999</v>
      </c>
      <c r="BE4593" s="3">
        <v>41321.663888888892</v>
      </c>
      <c r="BF4593" t="s">
        <v>115</v>
      </c>
      <c r="BG4593" t="s">
        <v>115</v>
      </c>
      <c r="BH4593">
        <v>8149</v>
      </c>
      <c r="BM4593">
        <v>43550</v>
      </c>
      <c r="BR4593" t="s">
        <v>116</v>
      </c>
      <c r="BS4593" t="s">
        <v>117</v>
      </c>
      <c r="BU4593">
        <v>1</v>
      </c>
      <c r="BV4593" t="s">
        <v>118</v>
      </c>
      <c r="BX4593" t="s">
        <v>119</v>
      </c>
      <c r="BY4593" t="s">
        <v>119</v>
      </c>
      <c r="BZ4593" t="s">
        <v>119</v>
      </c>
      <c r="CA4593">
        <v>1</v>
      </c>
      <c r="CC4593" t="s">
        <v>120</v>
      </c>
      <c r="CH4593">
        <v>540</v>
      </c>
      <c r="CI4593">
        <v>31620</v>
      </c>
      <c r="CJ4593" t="s">
        <v>106</v>
      </c>
      <c r="CK4593" t="s">
        <v>106</v>
      </c>
      <c r="CL4593">
        <v>15</v>
      </c>
      <c r="CM4593" t="s">
        <v>2963</v>
      </c>
      <c r="CO4593">
        <v>125308</v>
      </c>
      <c r="CQ4593">
        <v>0</v>
      </c>
      <c r="CR4593">
        <v>0</v>
      </c>
      <c r="CS4593">
        <v>0</v>
      </c>
      <c r="CY4593" t="s">
        <v>123</v>
      </c>
      <c r="CZ4593" t="s">
        <v>124</v>
      </c>
      <c r="DD4593" t="str" cm="1">
        <f t="array" ref="DD4593">TEXT(_xlfn.SEQUENCE(1, DATEDIF(AG4593, AH4593, "m") + 1, AG4593, 30), "YYYY-APMM")</f>
        <v>2014-AP03</v>
      </c>
      <c r="DN4593">
        <f t="shared" si="142"/>
        <v>296</v>
      </c>
      <c r="DO4593" t="str">
        <f t="shared" si="143"/>
        <v>LABOR- SUBCONTRACTOR</v>
      </c>
    </row>
    <row r="4594" spans="1:119" x14ac:dyDescent="0.35">
      <c r="A4594" t="s">
        <v>105</v>
      </c>
      <c r="B4594">
        <v>503879</v>
      </c>
      <c r="C4594">
        <v>6359</v>
      </c>
      <c r="D4594">
        <v>125311</v>
      </c>
      <c r="E4594">
        <v>13662</v>
      </c>
      <c r="F4594">
        <v>0</v>
      </c>
      <c r="G4594" t="s">
        <v>106</v>
      </c>
      <c r="H4594" t="s">
        <v>106</v>
      </c>
      <c r="I4594" t="s">
        <v>106</v>
      </c>
      <c r="J4594" t="s">
        <v>107</v>
      </c>
      <c r="K4594" t="s">
        <v>108</v>
      </c>
      <c r="L4594" t="s">
        <v>109</v>
      </c>
      <c r="M4594" t="s">
        <v>110</v>
      </c>
      <c r="N4594" t="s">
        <v>10228</v>
      </c>
      <c r="O4594" t="s">
        <v>3011</v>
      </c>
      <c r="P4594">
        <v>8178</v>
      </c>
      <c r="Q4594">
        <v>24</v>
      </c>
      <c r="R4594">
        <v>16</v>
      </c>
      <c r="S4594">
        <v>160</v>
      </c>
      <c r="T4594">
        <v>0</v>
      </c>
      <c r="U4594">
        <v>227.2</v>
      </c>
      <c r="V4594">
        <v>227.2</v>
      </c>
      <c r="W4594">
        <v>160</v>
      </c>
      <c r="X4594">
        <v>0</v>
      </c>
      <c r="Y4594">
        <v>0</v>
      </c>
      <c r="Z4594">
        <v>0</v>
      </c>
      <c r="AD4594" s="1">
        <v>41784.333333333336</v>
      </c>
      <c r="AE4594" s="1">
        <v>41806.708333333336</v>
      </c>
      <c r="AG4594" s="1">
        <v>41780.333333333336</v>
      </c>
      <c r="AH4594" s="1">
        <v>41802.708333333336</v>
      </c>
      <c r="AI4594" s="1">
        <v>41780.333333333336</v>
      </c>
      <c r="AJ4594" s="1">
        <v>41802.708333333336</v>
      </c>
      <c r="AK4594" s="1">
        <v>41780.333333333336</v>
      </c>
      <c r="AL4594" s="1">
        <v>41802.708333333336</v>
      </c>
      <c r="AM4594" s="1">
        <v>41784.333333333336</v>
      </c>
      <c r="AN4594" s="1">
        <v>41806.708333333336</v>
      </c>
      <c r="AP4594" t="s">
        <v>113</v>
      </c>
      <c r="AU4594" t="s">
        <v>10229</v>
      </c>
      <c r="AY4594" t="s">
        <v>106</v>
      </c>
      <c r="AZ4594">
        <v>0</v>
      </c>
      <c r="BA4594">
        <v>0</v>
      </c>
      <c r="BD4594" s="3">
        <v>41321.662499999999</v>
      </c>
      <c r="BE4594" s="3">
        <v>41321.663888888892</v>
      </c>
      <c r="BF4594" t="s">
        <v>115</v>
      </c>
      <c r="BG4594" t="s">
        <v>115</v>
      </c>
      <c r="BH4594">
        <v>8149</v>
      </c>
      <c r="BM4594">
        <v>43550</v>
      </c>
      <c r="BR4594" t="s">
        <v>116</v>
      </c>
      <c r="BS4594" t="s">
        <v>117</v>
      </c>
      <c r="BU4594">
        <v>1</v>
      </c>
      <c r="BV4594" t="s">
        <v>118</v>
      </c>
      <c r="BX4594" t="s">
        <v>119</v>
      </c>
      <c r="BY4594" t="s">
        <v>119</v>
      </c>
      <c r="BZ4594" t="s">
        <v>119</v>
      </c>
      <c r="CA4594">
        <v>1</v>
      </c>
      <c r="CC4594" t="s">
        <v>120</v>
      </c>
      <c r="CH4594">
        <v>540</v>
      </c>
      <c r="CI4594">
        <v>31620</v>
      </c>
      <c r="CJ4594" t="s">
        <v>106</v>
      </c>
      <c r="CK4594" t="s">
        <v>106</v>
      </c>
      <c r="CL4594">
        <v>15</v>
      </c>
      <c r="CM4594" t="s">
        <v>2963</v>
      </c>
      <c r="CO4594">
        <v>125308</v>
      </c>
      <c r="CQ4594">
        <v>0</v>
      </c>
      <c r="CR4594">
        <v>0</v>
      </c>
      <c r="CS4594">
        <v>0</v>
      </c>
      <c r="CY4594" t="s">
        <v>123</v>
      </c>
      <c r="CZ4594" t="s">
        <v>124</v>
      </c>
      <c r="DD4594" t="str" cm="1">
        <f t="array" ref="DD4594">TEXT(_xlfn.SEQUENCE(1, DATEDIF(AG4594, AH4594, "m") + 1, AG4594, 30), "YYYY-APMM")</f>
        <v>2014-AP05</v>
      </c>
      <c r="DN4594">
        <f t="shared" si="142"/>
        <v>227.2</v>
      </c>
      <c r="DO4594" t="str">
        <f t="shared" si="143"/>
        <v>LABOR- SUBCONTRACTOR</v>
      </c>
    </row>
    <row r="4595" spans="1:119" x14ac:dyDescent="0.35">
      <c r="A4595" t="s">
        <v>105</v>
      </c>
      <c r="B4595">
        <v>503880</v>
      </c>
      <c r="C4595">
        <v>6359</v>
      </c>
      <c r="D4595">
        <v>125311</v>
      </c>
      <c r="E4595">
        <v>13662</v>
      </c>
      <c r="F4595">
        <v>0</v>
      </c>
      <c r="G4595" t="s">
        <v>106</v>
      </c>
      <c r="H4595" t="s">
        <v>106</v>
      </c>
      <c r="I4595" t="s">
        <v>106</v>
      </c>
      <c r="J4595" t="s">
        <v>107</v>
      </c>
      <c r="K4595" t="s">
        <v>108</v>
      </c>
      <c r="L4595" t="s">
        <v>109</v>
      </c>
      <c r="M4595" t="s">
        <v>110</v>
      </c>
      <c r="N4595" t="s">
        <v>10230</v>
      </c>
      <c r="O4595" t="s">
        <v>3014</v>
      </c>
      <c r="P4595">
        <v>8178</v>
      </c>
      <c r="Q4595">
        <v>8</v>
      </c>
      <c r="R4595">
        <v>0</v>
      </c>
      <c r="S4595">
        <v>200</v>
      </c>
      <c r="T4595">
        <v>0</v>
      </c>
      <c r="U4595">
        <v>1651.2</v>
      </c>
      <c r="V4595">
        <v>1651.2</v>
      </c>
      <c r="W4595">
        <v>200</v>
      </c>
      <c r="X4595">
        <v>0</v>
      </c>
      <c r="Y4595">
        <v>0</v>
      </c>
      <c r="Z4595">
        <v>0</v>
      </c>
      <c r="AD4595" s="1">
        <v>41790.333333333336</v>
      </c>
      <c r="AE4595" s="1">
        <v>41818.708333333336</v>
      </c>
      <c r="AG4595" s="1">
        <v>41788.333333333336</v>
      </c>
      <c r="AH4595" s="1">
        <v>41816.708333333336</v>
      </c>
      <c r="AI4595" s="1">
        <v>41788.333333333336</v>
      </c>
      <c r="AJ4595" s="1">
        <v>41816.708333333336</v>
      </c>
      <c r="AK4595" s="1">
        <v>41788.333333333336</v>
      </c>
      <c r="AL4595" s="1">
        <v>41816.708333333336</v>
      </c>
      <c r="AM4595" s="1">
        <v>41790.333333333336</v>
      </c>
      <c r="AN4595" s="1">
        <v>41818.708333333336</v>
      </c>
      <c r="AP4595" t="s">
        <v>113</v>
      </c>
      <c r="AU4595" t="s">
        <v>10231</v>
      </c>
      <c r="AY4595" t="s">
        <v>106</v>
      </c>
      <c r="AZ4595">
        <v>0</v>
      </c>
      <c r="BA4595">
        <v>0</v>
      </c>
      <c r="BD4595" s="3">
        <v>41321.662499999999</v>
      </c>
      <c r="BE4595" s="3">
        <v>41321.663888888892</v>
      </c>
      <c r="BF4595" t="s">
        <v>115</v>
      </c>
      <c r="BG4595" t="s">
        <v>115</v>
      </c>
      <c r="BH4595">
        <v>8149</v>
      </c>
      <c r="BM4595">
        <v>43550</v>
      </c>
      <c r="BR4595" t="s">
        <v>116</v>
      </c>
      <c r="BS4595" t="s">
        <v>117</v>
      </c>
      <c r="BU4595">
        <v>1</v>
      </c>
      <c r="BV4595" t="s">
        <v>118</v>
      </c>
      <c r="BX4595" t="s">
        <v>119</v>
      </c>
      <c r="BY4595" t="s">
        <v>119</v>
      </c>
      <c r="BZ4595" t="s">
        <v>119</v>
      </c>
      <c r="CA4595">
        <v>1</v>
      </c>
      <c r="CC4595" t="s">
        <v>120</v>
      </c>
      <c r="CH4595">
        <v>540</v>
      </c>
      <c r="CI4595">
        <v>31620</v>
      </c>
      <c r="CJ4595" t="s">
        <v>106</v>
      </c>
      <c r="CK4595" t="s">
        <v>106</v>
      </c>
      <c r="CL4595">
        <v>15</v>
      </c>
      <c r="CM4595" t="s">
        <v>2963</v>
      </c>
      <c r="CO4595">
        <v>125308</v>
      </c>
      <c r="CQ4595">
        <v>0</v>
      </c>
      <c r="CR4595">
        <v>0</v>
      </c>
      <c r="CS4595">
        <v>0</v>
      </c>
      <c r="CY4595" t="s">
        <v>123</v>
      </c>
      <c r="CZ4595" t="s">
        <v>124</v>
      </c>
      <c r="DD4595" t="str" cm="1">
        <f t="array" ref="DD4595">TEXT(_xlfn.SEQUENCE(1, DATEDIF(AG4595, AH4595, "m") + 1, AG4595, 30), "YYYY-APMM")</f>
        <v>2014-AP05</v>
      </c>
      <c r="DN4595">
        <f t="shared" si="142"/>
        <v>1651.2</v>
      </c>
      <c r="DO4595" t="str">
        <f t="shared" si="143"/>
        <v>LABOR- SUBCONTRACTOR</v>
      </c>
    </row>
    <row r="4596" spans="1:119" x14ac:dyDescent="0.35">
      <c r="A4596" t="s">
        <v>105</v>
      </c>
      <c r="B4596">
        <v>503881</v>
      </c>
      <c r="C4596">
        <v>6359</v>
      </c>
      <c r="D4596">
        <v>125311</v>
      </c>
      <c r="E4596">
        <v>13662</v>
      </c>
      <c r="F4596">
        <v>0</v>
      </c>
      <c r="G4596" t="s">
        <v>106</v>
      </c>
      <c r="H4596" t="s">
        <v>106</v>
      </c>
      <c r="I4596" t="s">
        <v>106</v>
      </c>
      <c r="J4596" t="s">
        <v>107</v>
      </c>
      <c r="K4596" t="s">
        <v>108</v>
      </c>
      <c r="L4596" t="s">
        <v>109</v>
      </c>
      <c r="M4596" t="s">
        <v>110</v>
      </c>
      <c r="N4596" t="s">
        <v>10232</v>
      </c>
      <c r="O4596" t="s">
        <v>3017</v>
      </c>
      <c r="P4596">
        <v>8178</v>
      </c>
      <c r="Q4596">
        <v>8</v>
      </c>
      <c r="R4596">
        <v>0</v>
      </c>
      <c r="S4596">
        <v>200</v>
      </c>
      <c r="T4596">
        <v>0</v>
      </c>
      <c r="U4596">
        <v>1008</v>
      </c>
      <c r="V4596">
        <v>1008</v>
      </c>
      <c r="W4596">
        <v>200</v>
      </c>
      <c r="X4596">
        <v>0</v>
      </c>
      <c r="Y4596">
        <v>0</v>
      </c>
      <c r="Z4596">
        <v>0</v>
      </c>
      <c r="AD4596" s="1">
        <v>41778.333333333336</v>
      </c>
      <c r="AE4596" s="1">
        <v>41806.708333333336</v>
      </c>
      <c r="AG4596" s="1">
        <v>41777.333333333336</v>
      </c>
      <c r="AH4596" s="1">
        <v>41805.708333333336</v>
      </c>
      <c r="AI4596" s="1">
        <v>41777.333333333336</v>
      </c>
      <c r="AJ4596" s="1">
        <v>41805.708333333336</v>
      </c>
      <c r="AK4596" s="1">
        <v>41777.333333333336</v>
      </c>
      <c r="AL4596" s="1">
        <v>41805.708333333336</v>
      </c>
      <c r="AM4596" s="1">
        <v>41778.333333333336</v>
      </c>
      <c r="AN4596" s="1">
        <v>41806.708333333336</v>
      </c>
      <c r="AP4596" t="s">
        <v>113</v>
      </c>
      <c r="AU4596" t="s">
        <v>10233</v>
      </c>
      <c r="AY4596" t="s">
        <v>106</v>
      </c>
      <c r="AZ4596">
        <v>0</v>
      </c>
      <c r="BA4596">
        <v>0</v>
      </c>
      <c r="BD4596" s="3">
        <v>41321.662499999999</v>
      </c>
      <c r="BE4596" s="3">
        <v>41321.663888888892</v>
      </c>
      <c r="BF4596" t="s">
        <v>115</v>
      </c>
      <c r="BG4596" t="s">
        <v>115</v>
      </c>
      <c r="BH4596">
        <v>8149</v>
      </c>
      <c r="BM4596">
        <v>43550</v>
      </c>
      <c r="BR4596" t="s">
        <v>116</v>
      </c>
      <c r="BS4596" t="s">
        <v>117</v>
      </c>
      <c r="BU4596">
        <v>1</v>
      </c>
      <c r="BV4596" t="s">
        <v>118</v>
      </c>
      <c r="BX4596" t="s">
        <v>119</v>
      </c>
      <c r="BY4596" t="s">
        <v>119</v>
      </c>
      <c r="BZ4596" t="s">
        <v>119</v>
      </c>
      <c r="CA4596">
        <v>1</v>
      </c>
      <c r="CC4596" t="s">
        <v>120</v>
      </c>
      <c r="CH4596">
        <v>540</v>
      </c>
      <c r="CI4596">
        <v>31620</v>
      </c>
      <c r="CJ4596" t="s">
        <v>106</v>
      </c>
      <c r="CK4596" t="s">
        <v>106</v>
      </c>
      <c r="CL4596">
        <v>15</v>
      </c>
      <c r="CM4596" t="s">
        <v>2963</v>
      </c>
      <c r="CO4596">
        <v>125308</v>
      </c>
      <c r="CQ4596">
        <v>0</v>
      </c>
      <c r="CR4596">
        <v>0</v>
      </c>
      <c r="CS4596">
        <v>0</v>
      </c>
      <c r="CY4596" t="s">
        <v>123</v>
      </c>
      <c r="CZ4596" t="s">
        <v>124</v>
      </c>
      <c r="DD4596" t="str" cm="1">
        <f t="array" ref="DD4596">TEXT(_xlfn.SEQUENCE(1, DATEDIF(AG4596, AH4596, "m") + 1, AG4596, 30), "YYYY-APMM")</f>
        <v>2014-AP05</v>
      </c>
      <c r="DN4596">
        <f t="shared" si="142"/>
        <v>1008</v>
      </c>
      <c r="DO4596" t="str">
        <f t="shared" si="143"/>
        <v>LABOR- SUBCONTRACTOR</v>
      </c>
    </row>
    <row r="4597" spans="1:119" x14ac:dyDescent="0.35">
      <c r="A4597" t="s">
        <v>105</v>
      </c>
      <c r="B4597">
        <v>503882</v>
      </c>
      <c r="C4597">
        <v>6359</v>
      </c>
      <c r="D4597">
        <v>125311</v>
      </c>
      <c r="E4597">
        <v>13662</v>
      </c>
      <c r="F4597">
        <v>0</v>
      </c>
      <c r="G4597" t="s">
        <v>106</v>
      </c>
      <c r="H4597" t="s">
        <v>106</v>
      </c>
      <c r="I4597" t="s">
        <v>106</v>
      </c>
      <c r="J4597" t="s">
        <v>107</v>
      </c>
      <c r="K4597" t="s">
        <v>108</v>
      </c>
      <c r="L4597" t="s">
        <v>109</v>
      </c>
      <c r="M4597" t="s">
        <v>110</v>
      </c>
      <c r="N4597" t="s">
        <v>10234</v>
      </c>
      <c r="O4597" t="s">
        <v>3020</v>
      </c>
      <c r="P4597">
        <v>8178</v>
      </c>
      <c r="Q4597">
        <v>64</v>
      </c>
      <c r="R4597">
        <v>56</v>
      </c>
      <c r="S4597">
        <v>200</v>
      </c>
      <c r="T4597">
        <v>0</v>
      </c>
      <c r="U4597">
        <v>451.2</v>
      </c>
      <c r="V4597">
        <v>451.2</v>
      </c>
      <c r="W4597">
        <v>200</v>
      </c>
      <c r="X4597">
        <v>0</v>
      </c>
      <c r="Y4597">
        <v>0</v>
      </c>
      <c r="Z4597">
        <v>0</v>
      </c>
      <c r="AD4597" s="1">
        <v>41787.333333333336</v>
      </c>
      <c r="AE4597" s="1">
        <v>41815.708333333336</v>
      </c>
      <c r="AG4597" s="1">
        <v>41778.333333333336</v>
      </c>
      <c r="AH4597" s="1">
        <v>41806.708333333336</v>
      </c>
      <c r="AI4597" s="1">
        <v>41778.333333333336</v>
      </c>
      <c r="AJ4597" s="1">
        <v>41806.708333333336</v>
      </c>
      <c r="AK4597" s="1">
        <v>41778.333333333336</v>
      </c>
      <c r="AL4597" s="1">
        <v>41806.708333333336</v>
      </c>
      <c r="AM4597" s="1">
        <v>41787.333333333336</v>
      </c>
      <c r="AN4597" s="1">
        <v>41815.708333333336</v>
      </c>
      <c r="AP4597" t="s">
        <v>113</v>
      </c>
      <c r="AU4597" t="s">
        <v>10235</v>
      </c>
      <c r="AY4597" t="s">
        <v>106</v>
      </c>
      <c r="AZ4597">
        <v>0</v>
      </c>
      <c r="BA4597">
        <v>0</v>
      </c>
      <c r="BD4597" s="3">
        <v>41321.662499999999</v>
      </c>
      <c r="BE4597" s="3">
        <v>41321.663888888892</v>
      </c>
      <c r="BF4597" t="s">
        <v>115</v>
      </c>
      <c r="BG4597" t="s">
        <v>115</v>
      </c>
      <c r="BH4597">
        <v>8149</v>
      </c>
      <c r="BM4597">
        <v>43550</v>
      </c>
      <c r="BR4597" t="s">
        <v>116</v>
      </c>
      <c r="BS4597" t="s">
        <v>117</v>
      </c>
      <c r="BU4597">
        <v>1</v>
      </c>
      <c r="BV4597" t="s">
        <v>118</v>
      </c>
      <c r="BX4597" t="s">
        <v>119</v>
      </c>
      <c r="BY4597" t="s">
        <v>119</v>
      </c>
      <c r="BZ4597" t="s">
        <v>119</v>
      </c>
      <c r="CA4597">
        <v>1</v>
      </c>
      <c r="CC4597" t="s">
        <v>120</v>
      </c>
      <c r="CH4597">
        <v>540</v>
      </c>
      <c r="CI4597">
        <v>31620</v>
      </c>
      <c r="CJ4597" t="s">
        <v>106</v>
      </c>
      <c r="CK4597" t="s">
        <v>106</v>
      </c>
      <c r="CL4597">
        <v>15</v>
      </c>
      <c r="CM4597" t="s">
        <v>2963</v>
      </c>
      <c r="CO4597">
        <v>125308</v>
      </c>
      <c r="CQ4597">
        <v>0</v>
      </c>
      <c r="CR4597">
        <v>0</v>
      </c>
      <c r="CS4597">
        <v>0</v>
      </c>
      <c r="CY4597" t="s">
        <v>123</v>
      </c>
      <c r="CZ4597" t="s">
        <v>124</v>
      </c>
      <c r="DD4597" t="str" cm="1">
        <f t="array" ref="DD4597">TEXT(_xlfn.SEQUENCE(1, DATEDIF(AG4597, AH4597, "m") + 1, AG4597, 30), "YYYY-APMM")</f>
        <v>2014-AP05</v>
      </c>
      <c r="DN4597">
        <f t="shared" si="142"/>
        <v>451.2</v>
      </c>
      <c r="DO4597" t="str">
        <f t="shared" si="143"/>
        <v>LABOR- SUBCONTRACTOR</v>
      </c>
    </row>
    <row r="4598" spans="1:119" x14ac:dyDescent="0.35">
      <c r="A4598" t="s">
        <v>105</v>
      </c>
      <c r="B4598">
        <v>503883</v>
      </c>
      <c r="C4598">
        <v>6359</v>
      </c>
      <c r="D4598">
        <v>125313</v>
      </c>
      <c r="E4598">
        <v>13662</v>
      </c>
      <c r="F4598">
        <v>0</v>
      </c>
      <c r="G4598" t="s">
        <v>106</v>
      </c>
      <c r="H4598" t="s">
        <v>106</v>
      </c>
      <c r="I4598" t="s">
        <v>106</v>
      </c>
      <c r="J4598" t="s">
        <v>107</v>
      </c>
      <c r="K4598" t="s">
        <v>108</v>
      </c>
      <c r="L4598" t="s">
        <v>109</v>
      </c>
      <c r="M4598" t="s">
        <v>110</v>
      </c>
      <c r="N4598" t="s">
        <v>10236</v>
      </c>
      <c r="O4598" t="s">
        <v>3063</v>
      </c>
      <c r="P4598">
        <v>8178</v>
      </c>
      <c r="Q4598">
        <v>0</v>
      </c>
      <c r="R4598">
        <v>0</v>
      </c>
      <c r="S4598">
        <v>144</v>
      </c>
      <c r="T4598">
        <v>0</v>
      </c>
      <c r="U4598">
        <v>441.6</v>
      </c>
      <c r="V4598">
        <v>441.6</v>
      </c>
      <c r="W4598">
        <v>144</v>
      </c>
      <c r="X4598">
        <v>0</v>
      </c>
      <c r="Y4598">
        <v>0</v>
      </c>
      <c r="Z4598">
        <v>0</v>
      </c>
      <c r="AD4598" s="1">
        <v>41708.333333333336</v>
      </c>
      <c r="AE4598" s="1">
        <v>41728.708333333336</v>
      </c>
      <c r="AG4598" s="1">
        <v>41708.333333333336</v>
      </c>
      <c r="AH4598" s="1">
        <v>41728.708333333336</v>
      </c>
      <c r="AI4598" s="1">
        <v>41708.333333333336</v>
      </c>
      <c r="AJ4598" s="1">
        <v>41728.708333333336</v>
      </c>
      <c r="AK4598" s="1">
        <v>41708.333333333336</v>
      </c>
      <c r="AL4598" s="1">
        <v>41728.708333333336</v>
      </c>
      <c r="AM4598" s="1">
        <v>41708.333333333336</v>
      </c>
      <c r="AN4598" s="1">
        <v>41728.708333333336</v>
      </c>
      <c r="AP4598" t="s">
        <v>113</v>
      </c>
      <c r="AU4598" t="s">
        <v>10237</v>
      </c>
      <c r="AY4598" t="s">
        <v>119</v>
      </c>
      <c r="AZ4598">
        <v>0</v>
      </c>
      <c r="BA4598">
        <v>0</v>
      </c>
      <c r="BD4598" s="3">
        <v>41321.662499999999</v>
      </c>
      <c r="BE4598" s="3">
        <v>41321.663888888892</v>
      </c>
      <c r="BF4598" t="s">
        <v>115</v>
      </c>
      <c r="BG4598" t="s">
        <v>115</v>
      </c>
      <c r="BH4598">
        <v>8149</v>
      </c>
      <c r="BM4598">
        <v>43550</v>
      </c>
      <c r="BR4598" t="s">
        <v>116</v>
      </c>
      <c r="BS4598" t="s">
        <v>117</v>
      </c>
      <c r="BU4598">
        <v>1</v>
      </c>
      <c r="BV4598" t="s">
        <v>118</v>
      </c>
      <c r="BX4598" t="s">
        <v>119</v>
      </c>
      <c r="BY4598" t="s">
        <v>119</v>
      </c>
      <c r="BZ4598" t="s">
        <v>119</v>
      </c>
      <c r="CA4598">
        <v>1</v>
      </c>
      <c r="CC4598" t="s">
        <v>120</v>
      </c>
      <c r="CH4598">
        <v>540</v>
      </c>
      <c r="CI4598">
        <v>31660</v>
      </c>
      <c r="CJ4598" t="s">
        <v>106</v>
      </c>
      <c r="CK4598" t="s">
        <v>106</v>
      </c>
      <c r="CL4598">
        <v>15</v>
      </c>
      <c r="CM4598" t="s">
        <v>2963</v>
      </c>
      <c r="CO4598">
        <v>125312</v>
      </c>
      <c r="CQ4598">
        <v>0</v>
      </c>
      <c r="CR4598">
        <v>0</v>
      </c>
      <c r="CS4598">
        <v>0</v>
      </c>
      <c r="CY4598" t="s">
        <v>123</v>
      </c>
      <c r="CZ4598" t="s">
        <v>124</v>
      </c>
      <c r="DD4598" t="str" cm="1">
        <f t="array" ref="DD4598">TEXT(_xlfn.SEQUENCE(1, DATEDIF(AG4598, AH4598, "m") + 1, AG4598, 30), "YYYY-APMM")</f>
        <v>2014-AP03</v>
      </c>
      <c r="DN4598">
        <f t="shared" si="142"/>
        <v>441.6</v>
      </c>
      <c r="DO4598" t="str">
        <f t="shared" si="143"/>
        <v>LABOR- SUBCONTRACTOR</v>
      </c>
    </row>
    <row r="4599" spans="1:119" x14ac:dyDescent="0.35">
      <c r="A4599" t="s">
        <v>105</v>
      </c>
      <c r="B4599">
        <v>503884</v>
      </c>
      <c r="C4599">
        <v>6359</v>
      </c>
      <c r="D4599">
        <v>125313</v>
      </c>
      <c r="E4599">
        <v>13662</v>
      </c>
      <c r="F4599">
        <v>0</v>
      </c>
      <c r="G4599" t="s">
        <v>106</v>
      </c>
      <c r="H4599" t="s">
        <v>106</v>
      </c>
      <c r="I4599" t="s">
        <v>106</v>
      </c>
      <c r="J4599" t="s">
        <v>107</v>
      </c>
      <c r="K4599" t="s">
        <v>108</v>
      </c>
      <c r="L4599" t="s">
        <v>109</v>
      </c>
      <c r="M4599" t="s">
        <v>110</v>
      </c>
      <c r="N4599" t="s">
        <v>10238</v>
      </c>
      <c r="O4599" t="s">
        <v>3081</v>
      </c>
      <c r="P4599">
        <v>8178</v>
      </c>
      <c r="Q4599">
        <v>176</v>
      </c>
      <c r="R4599">
        <v>56</v>
      </c>
      <c r="S4599">
        <v>144</v>
      </c>
      <c r="T4599">
        <v>0</v>
      </c>
      <c r="U4599">
        <v>177.6</v>
      </c>
      <c r="V4599">
        <v>177.6</v>
      </c>
      <c r="W4599">
        <v>144</v>
      </c>
      <c r="X4599">
        <v>0</v>
      </c>
      <c r="Y4599">
        <v>0</v>
      </c>
      <c r="Z4599">
        <v>0</v>
      </c>
      <c r="AD4599" s="1">
        <v>41734.333333333336</v>
      </c>
      <c r="AE4599" s="1">
        <v>41753.708333333336</v>
      </c>
      <c r="AG4599" s="1">
        <v>41708.333333333336</v>
      </c>
      <c r="AH4599" s="1">
        <v>41728.708333333336</v>
      </c>
      <c r="AI4599" s="1">
        <v>41708.333333333336</v>
      </c>
      <c r="AJ4599" s="1">
        <v>41728.708333333336</v>
      </c>
      <c r="AK4599" s="1">
        <v>41708.333333333336</v>
      </c>
      <c r="AL4599" s="1">
        <v>41728.708333333336</v>
      </c>
      <c r="AM4599" s="1">
        <v>41734.333333333336</v>
      </c>
      <c r="AN4599" s="1">
        <v>41753.708333333336</v>
      </c>
      <c r="AP4599" t="s">
        <v>113</v>
      </c>
      <c r="AU4599" t="s">
        <v>10239</v>
      </c>
      <c r="AY4599" t="s">
        <v>106</v>
      </c>
      <c r="AZ4599">
        <v>0</v>
      </c>
      <c r="BA4599">
        <v>0</v>
      </c>
      <c r="BD4599" s="3">
        <v>41321.662499999999</v>
      </c>
      <c r="BE4599" s="3">
        <v>41321.663888888892</v>
      </c>
      <c r="BF4599" t="s">
        <v>115</v>
      </c>
      <c r="BG4599" t="s">
        <v>115</v>
      </c>
      <c r="BH4599">
        <v>8149</v>
      </c>
      <c r="BM4599">
        <v>43550</v>
      </c>
      <c r="BR4599" t="s">
        <v>116</v>
      </c>
      <c r="BS4599" t="s">
        <v>117</v>
      </c>
      <c r="BU4599">
        <v>1</v>
      </c>
      <c r="BV4599" t="s">
        <v>118</v>
      </c>
      <c r="BX4599" t="s">
        <v>119</v>
      </c>
      <c r="BY4599" t="s">
        <v>119</v>
      </c>
      <c r="BZ4599" t="s">
        <v>119</v>
      </c>
      <c r="CA4599">
        <v>1</v>
      </c>
      <c r="CC4599" t="s">
        <v>120</v>
      </c>
      <c r="CH4599">
        <v>540</v>
      </c>
      <c r="CI4599">
        <v>31660</v>
      </c>
      <c r="CJ4599" t="s">
        <v>106</v>
      </c>
      <c r="CK4599" t="s">
        <v>106</v>
      </c>
      <c r="CL4599">
        <v>15</v>
      </c>
      <c r="CM4599" t="s">
        <v>2963</v>
      </c>
      <c r="CO4599">
        <v>125312</v>
      </c>
      <c r="CQ4599">
        <v>0</v>
      </c>
      <c r="CR4599">
        <v>0</v>
      </c>
      <c r="CS4599">
        <v>0</v>
      </c>
      <c r="CY4599" t="s">
        <v>123</v>
      </c>
      <c r="CZ4599" t="s">
        <v>124</v>
      </c>
      <c r="DD4599" t="str" cm="1">
        <f t="array" ref="DD4599">TEXT(_xlfn.SEQUENCE(1, DATEDIF(AG4599, AH4599, "m") + 1, AG4599, 30), "YYYY-APMM")</f>
        <v>2014-AP03</v>
      </c>
      <c r="DN4599">
        <f t="shared" si="142"/>
        <v>177.6</v>
      </c>
      <c r="DO4599" t="str">
        <f t="shared" si="143"/>
        <v>LABOR- SUBCONTRACTOR</v>
      </c>
    </row>
    <row r="4600" spans="1:119" x14ac:dyDescent="0.35">
      <c r="A4600" t="s">
        <v>105</v>
      </c>
      <c r="B4600">
        <v>503885</v>
      </c>
      <c r="C4600">
        <v>6359</v>
      </c>
      <c r="D4600">
        <v>125313</v>
      </c>
      <c r="E4600">
        <v>13662</v>
      </c>
      <c r="F4600">
        <v>0</v>
      </c>
      <c r="G4600" t="s">
        <v>106</v>
      </c>
      <c r="H4600" t="s">
        <v>106</v>
      </c>
      <c r="I4600" t="s">
        <v>106</v>
      </c>
      <c r="J4600" t="s">
        <v>107</v>
      </c>
      <c r="K4600" t="s">
        <v>108</v>
      </c>
      <c r="L4600" t="s">
        <v>109</v>
      </c>
      <c r="M4600" t="s">
        <v>110</v>
      </c>
      <c r="N4600" t="s">
        <v>10240</v>
      </c>
      <c r="O4600" t="s">
        <v>3069</v>
      </c>
      <c r="P4600">
        <v>8178</v>
      </c>
      <c r="Q4600">
        <v>40</v>
      </c>
      <c r="R4600">
        <v>0</v>
      </c>
      <c r="S4600">
        <v>160</v>
      </c>
      <c r="T4600">
        <v>0</v>
      </c>
      <c r="U4600">
        <v>67.2</v>
      </c>
      <c r="V4600">
        <v>67.2</v>
      </c>
      <c r="W4600">
        <v>160</v>
      </c>
      <c r="X4600">
        <v>0</v>
      </c>
      <c r="Y4600">
        <v>0</v>
      </c>
      <c r="Z4600">
        <v>0</v>
      </c>
      <c r="AD4600" s="1">
        <v>41790.333333333336</v>
      </c>
      <c r="AE4600" s="1">
        <v>41812.708333333336</v>
      </c>
      <c r="AG4600" s="1">
        <v>41784.333333333336</v>
      </c>
      <c r="AH4600" s="1">
        <v>41806.708333333336</v>
      </c>
      <c r="AI4600" s="1">
        <v>41784.333333333336</v>
      </c>
      <c r="AJ4600" s="1">
        <v>41806.708333333336</v>
      </c>
      <c r="AK4600" s="1">
        <v>41784.333333333336</v>
      </c>
      <c r="AL4600" s="1">
        <v>41806.708333333336</v>
      </c>
      <c r="AM4600" s="1">
        <v>41790.333333333336</v>
      </c>
      <c r="AN4600" s="1">
        <v>41812.708333333336</v>
      </c>
      <c r="AP4600" t="s">
        <v>113</v>
      </c>
      <c r="AU4600" t="s">
        <v>10241</v>
      </c>
      <c r="AY4600" t="s">
        <v>106</v>
      </c>
      <c r="AZ4600">
        <v>0</v>
      </c>
      <c r="BA4600">
        <v>0</v>
      </c>
      <c r="BD4600" s="3">
        <v>41321.662499999999</v>
      </c>
      <c r="BE4600" s="3">
        <v>41321.663888888892</v>
      </c>
      <c r="BF4600" t="s">
        <v>115</v>
      </c>
      <c r="BG4600" t="s">
        <v>115</v>
      </c>
      <c r="BH4600">
        <v>8149</v>
      </c>
      <c r="BM4600">
        <v>43550</v>
      </c>
      <c r="BR4600" t="s">
        <v>116</v>
      </c>
      <c r="BS4600" t="s">
        <v>117</v>
      </c>
      <c r="BU4600">
        <v>1</v>
      </c>
      <c r="BV4600" t="s">
        <v>118</v>
      </c>
      <c r="BX4600" t="s">
        <v>119</v>
      </c>
      <c r="BY4600" t="s">
        <v>119</v>
      </c>
      <c r="BZ4600" t="s">
        <v>119</v>
      </c>
      <c r="CA4600">
        <v>1</v>
      </c>
      <c r="CC4600" t="s">
        <v>120</v>
      </c>
      <c r="CH4600">
        <v>540</v>
      </c>
      <c r="CI4600">
        <v>31660</v>
      </c>
      <c r="CJ4600" t="s">
        <v>106</v>
      </c>
      <c r="CK4600" t="s">
        <v>106</v>
      </c>
      <c r="CL4600">
        <v>15</v>
      </c>
      <c r="CM4600" t="s">
        <v>2963</v>
      </c>
      <c r="CO4600">
        <v>125312</v>
      </c>
      <c r="CQ4600">
        <v>0</v>
      </c>
      <c r="CR4600">
        <v>0</v>
      </c>
      <c r="CS4600">
        <v>0</v>
      </c>
      <c r="CY4600" t="s">
        <v>123</v>
      </c>
      <c r="CZ4600" t="s">
        <v>124</v>
      </c>
      <c r="DD4600" t="str" cm="1">
        <f t="array" ref="DD4600">TEXT(_xlfn.SEQUENCE(1, DATEDIF(AG4600, AH4600, "m") + 1, AG4600, 30), "YYYY-APMM")</f>
        <v>2014-AP05</v>
      </c>
      <c r="DN4600">
        <f t="shared" si="142"/>
        <v>67.2</v>
      </c>
      <c r="DO4600" t="str">
        <f t="shared" si="143"/>
        <v>LABOR- SUBCONTRACTOR</v>
      </c>
    </row>
    <row r="4601" spans="1:119" x14ac:dyDescent="0.35">
      <c r="A4601" t="s">
        <v>105</v>
      </c>
      <c r="B4601">
        <v>503886</v>
      </c>
      <c r="C4601">
        <v>6359</v>
      </c>
      <c r="D4601">
        <v>125313</v>
      </c>
      <c r="E4601">
        <v>13662</v>
      </c>
      <c r="F4601">
        <v>0</v>
      </c>
      <c r="G4601" t="s">
        <v>106</v>
      </c>
      <c r="H4601" t="s">
        <v>106</v>
      </c>
      <c r="I4601" t="s">
        <v>106</v>
      </c>
      <c r="J4601" t="s">
        <v>107</v>
      </c>
      <c r="K4601" t="s">
        <v>108</v>
      </c>
      <c r="L4601" t="s">
        <v>109</v>
      </c>
      <c r="M4601" t="s">
        <v>110</v>
      </c>
      <c r="N4601" t="s">
        <v>10242</v>
      </c>
      <c r="O4601" t="s">
        <v>3072</v>
      </c>
      <c r="P4601">
        <v>8178</v>
      </c>
      <c r="Q4601">
        <v>40</v>
      </c>
      <c r="R4601">
        <v>32</v>
      </c>
      <c r="S4601">
        <v>120</v>
      </c>
      <c r="T4601">
        <v>0</v>
      </c>
      <c r="U4601">
        <v>67.2</v>
      </c>
      <c r="V4601">
        <v>67.2</v>
      </c>
      <c r="W4601">
        <v>120</v>
      </c>
      <c r="X4601">
        <v>0</v>
      </c>
      <c r="Y4601">
        <v>0</v>
      </c>
      <c r="Z4601">
        <v>0</v>
      </c>
      <c r="AD4601" s="1">
        <v>41801.333333333336</v>
      </c>
      <c r="AE4601" s="1">
        <v>41818.708333333336</v>
      </c>
      <c r="AG4601" s="1">
        <v>41795.333333333336</v>
      </c>
      <c r="AH4601" s="1">
        <v>41812.708333333336</v>
      </c>
      <c r="AI4601" s="1">
        <v>41795.333333333336</v>
      </c>
      <c r="AJ4601" s="1">
        <v>41812.708333333336</v>
      </c>
      <c r="AK4601" s="1">
        <v>41795.333333333336</v>
      </c>
      <c r="AL4601" s="1">
        <v>41812.708333333336</v>
      </c>
      <c r="AM4601" s="1">
        <v>41801.333333333336</v>
      </c>
      <c r="AN4601" s="1">
        <v>41818.708333333336</v>
      </c>
      <c r="AP4601" t="s">
        <v>113</v>
      </c>
      <c r="AU4601" t="s">
        <v>10243</v>
      </c>
      <c r="AY4601" t="s">
        <v>106</v>
      </c>
      <c r="AZ4601">
        <v>0</v>
      </c>
      <c r="BA4601">
        <v>0</v>
      </c>
      <c r="BD4601" s="3">
        <v>41321.662499999999</v>
      </c>
      <c r="BE4601" s="3">
        <v>41321.663888888892</v>
      </c>
      <c r="BF4601" t="s">
        <v>115</v>
      </c>
      <c r="BG4601" t="s">
        <v>115</v>
      </c>
      <c r="BH4601">
        <v>8149</v>
      </c>
      <c r="BM4601">
        <v>43550</v>
      </c>
      <c r="BR4601" t="s">
        <v>116</v>
      </c>
      <c r="BS4601" t="s">
        <v>117</v>
      </c>
      <c r="BU4601">
        <v>1</v>
      </c>
      <c r="BV4601" t="s">
        <v>118</v>
      </c>
      <c r="BX4601" t="s">
        <v>119</v>
      </c>
      <c r="BY4601" t="s">
        <v>119</v>
      </c>
      <c r="BZ4601" t="s">
        <v>119</v>
      </c>
      <c r="CA4601">
        <v>1</v>
      </c>
      <c r="CC4601" t="s">
        <v>120</v>
      </c>
      <c r="CH4601">
        <v>540</v>
      </c>
      <c r="CI4601">
        <v>31660</v>
      </c>
      <c r="CJ4601" t="s">
        <v>106</v>
      </c>
      <c r="CK4601" t="s">
        <v>106</v>
      </c>
      <c r="CL4601">
        <v>15</v>
      </c>
      <c r="CM4601" t="s">
        <v>2963</v>
      </c>
      <c r="CO4601">
        <v>125312</v>
      </c>
      <c r="CQ4601">
        <v>0</v>
      </c>
      <c r="CR4601">
        <v>0</v>
      </c>
      <c r="CS4601">
        <v>0</v>
      </c>
      <c r="CY4601" t="s">
        <v>123</v>
      </c>
      <c r="CZ4601" t="s">
        <v>124</v>
      </c>
      <c r="DD4601" t="str" cm="1">
        <f t="array" ref="DD4601">TEXT(_xlfn.SEQUENCE(1, DATEDIF(AG4601, AH4601, "m") + 1, AG4601, 30), "YYYY-APMM")</f>
        <v>2014-AP06</v>
      </c>
      <c r="DN4601">
        <f t="shared" si="142"/>
        <v>67.2</v>
      </c>
      <c r="DO4601" t="str">
        <f t="shared" si="143"/>
        <v>LABOR- SUBCONTRACTOR</v>
      </c>
    </row>
    <row r="4602" spans="1:119" x14ac:dyDescent="0.35">
      <c r="A4602" t="s">
        <v>105</v>
      </c>
      <c r="B4602">
        <v>503887</v>
      </c>
      <c r="C4602">
        <v>6359</v>
      </c>
      <c r="D4602">
        <v>125314</v>
      </c>
      <c r="E4602">
        <v>13662</v>
      </c>
      <c r="F4602">
        <v>0</v>
      </c>
      <c r="G4602" t="s">
        <v>106</v>
      </c>
      <c r="H4602" t="s">
        <v>106</v>
      </c>
      <c r="I4602" t="s">
        <v>106</v>
      </c>
      <c r="J4602" t="s">
        <v>107</v>
      </c>
      <c r="K4602" t="s">
        <v>108</v>
      </c>
      <c r="L4602" t="s">
        <v>109</v>
      </c>
      <c r="M4602" t="s">
        <v>110</v>
      </c>
      <c r="N4602" t="s">
        <v>10244</v>
      </c>
      <c r="O4602" t="s">
        <v>3086</v>
      </c>
      <c r="P4602">
        <v>8178</v>
      </c>
      <c r="Q4602">
        <v>448</v>
      </c>
      <c r="R4602">
        <v>240</v>
      </c>
      <c r="S4602">
        <v>120</v>
      </c>
      <c r="T4602">
        <v>0</v>
      </c>
      <c r="U4602">
        <v>110.4</v>
      </c>
      <c r="V4602">
        <v>110.4</v>
      </c>
      <c r="W4602">
        <v>120</v>
      </c>
      <c r="X4602">
        <v>0</v>
      </c>
      <c r="Y4602">
        <v>0</v>
      </c>
      <c r="Z4602">
        <v>0</v>
      </c>
      <c r="AD4602" s="1">
        <v>41792.333333333336</v>
      </c>
      <c r="AE4602" s="1">
        <v>41808.708333333336</v>
      </c>
      <c r="AG4602" s="1">
        <v>41727.333333333336</v>
      </c>
      <c r="AH4602" s="1">
        <v>41743.708333333336</v>
      </c>
      <c r="AI4602" s="1">
        <v>41727.333333333336</v>
      </c>
      <c r="AJ4602" s="1">
        <v>41743.708333333336</v>
      </c>
      <c r="AK4602" s="1">
        <v>41727.333333333336</v>
      </c>
      <c r="AL4602" s="1">
        <v>41743.708333333336</v>
      </c>
      <c r="AM4602" s="1">
        <v>41792.333333333336</v>
      </c>
      <c r="AN4602" s="1">
        <v>41808.708333333336</v>
      </c>
      <c r="AP4602" t="s">
        <v>113</v>
      </c>
      <c r="AU4602" t="s">
        <v>10245</v>
      </c>
      <c r="AY4602" t="s">
        <v>106</v>
      </c>
      <c r="AZ4602">
        <v>0</v>
      </c>
      <c r="BA4602">
        <v>0</v>
      </c>
      <c r="BD4602" s="3">
        <v>41321.662499999999</v>
      </c>
      <c r="BE4602" s="3">
        <v>41321.663888888892</v>
      </c>
      <c r="BF4602" t="s">
        <v>115</v>
      </c>
      <c r="BG4602" t="s">
        <v>115</v>
      </c>
      <c r="BH4602">
        <v>8149</v>
      </c>
      <c r="BM4602">
        <v>43550</v>
      </c>
      <c r="BR4602" t="s">
        <v>116</v>
      </c>
      <c r="BS4602" t="s">
        <v>117</v>
      </c>
      <c r="BU4602">
        <v>1</v>
      </c>
      <c r="BV4602" t="s">
        <v>118</v>
      </c>
      <c r="BX4602" t="s">
        <v>119</v>
      </c>
      <c r="BY4602" t="s">
        <v>119</v>
      </c>
      <c r="BZ4602" t="s">
        <v>119</v>
      </c>
      <c r="CA4602">
        <v>1</v>
      </c>
      <c r="CC4602" t="s">
        <v>120</v>
      </c>
      <c r="CH4602">
        <v>540</v>
      </c>
      <c r="CI4602">
        <v>31670</v>
      </c>
      <c r="CJ4602" t="s">
        <v>106</v>
      </c>
      <c r="CK4602" t="s">
        <v>106</v>
      </c>
      <c r="CL4602">
        <v>20</v>
      </c>
      <c r="CM4602" t="s">
        <v>2867</v>
      </c>
      <c r="CO4602">
        <v>125312</v>
      </c>
      <c r="CQ4602">
        <v>0</v>
      </c>
      <c r="CR4602">
        <v>0</v>
      </c>
      <c r="CS4602">
        <v>0</v>
      </c>
      <c r="CY4602" t="s">
        <v>123</v>
      </c>
      <c r="CZ4602" t="s">
        <v>124</v>
      </c>
      <c r="DD4602" t="str" cm="1">
        <f t="array" ref="DD4602">TEXT(_xlfn.SEQUENCE(1, DATEDIF(AG4602, AH4602, "m") + 1, AG4602, 30), "YYYY-APMM")</f>
        <v>2014-AP03</v>
      </c>
      <c r="DN4602">
        <f t="shared" si="142"/>
        <v>110.4</v>
      </c>
      <c r="DO4602" t="str">
        <f t="shared" si="143"/>
        <v>LABOR- SUBCONTRACTOR</v>
      </c>
    </row>
    <row r="4603" spans="1:119" x14ac:dyDescent="0.35">
      <c r="A4603" t="s">
        <v>105</v>
      </c>
      <c r="B4603">
        <v>503888</v>
      </c>
      <c r="C4603">
        <v>6359</v>
      </c>
      <c r="D4603">
        <v>125314</v>
      </c>
      <c r="E4603">
        <v>13662</v>
      </c>
      <c r="F4603">
        <v>0</v>
      </c>
      <c r="G4603" t="s">
        <v>106</v>
      </c>
      <c r="H4603" t="s">
        <v>106</v>
      </c>
      <c r="I4603" t="s">
        <v>106</v>
      </c>
      <c r="J4603" t="s">
        <v>107</v>
      </c>
      <c r="K4603" t="s">
        <v>108</v>
      </c>
      <c r="L4603" t="s">
        <v>109</v>
      </c>
      <c r="M4603" t="s">
        <v>110</v>
      </c>
      <c r="N4603" t="s">
        <v>10246</v>
      </c>
      <c r="O4603" t="s">
        <v>3089</v>
      </c>
      <c r="P4603">
        <v>8178</v>
      </c>
      <c r="Q4603">
        <v>208</v>
      </c>
      <c r="R4603">
        <v>80</v>
      </c>
      <c r="S4603">
        <v>120</v>
      </c>
      <c r="T4603">
        <v>0</v>
      </c>
      <c r="U4603">
        <v>67.2</v>
      </c>
      <c r="V4603">
        <v>67.2</v>
      </c>
      <c r="W4603">
        <v>120</v>
      </c>
      <c r="X4603">
        <v>0</v>
      </c>
      <c r="Y4603">
        <v>0</v>
      </c>
      <c r="Z4603">
        <v>0</v>
      </c>
      <c r="AD4603" s="1">
        <v>41801.333333333336</v>
      </c>
      <c r="AE4603" s="1">
        <v>41818.708333333336</v>
      </c>
      <c r="AG4603" s="1">
        <v>41771.333333333336</v>
      </c>
      <c r="AH4603" s="1">
        <v>41787.708333333336</v>
      </c>
      <c r="AI4603" s="1">
        <v>41771.333333333336</v>
      </c>
      <c r="AJ4603" s="1">
        <v>41787.708333333336</v>
      </c>
      <c r="AK4603" s="1">
        <v>41771.333333333336</v>
      </c>
      <c r="AL4603" s="1">
        <v>41787.708333333336</v>
      </c>
      <c r="AM4603" s="1">
        <v>41801.333333333336</v>
      </c>
      <c r="AN4603" s="1">
        <v>41818.708333333336</v>
      </c>
      <c r="AP4603" t="s">
        <v>113</v>
      </c>
      <c r="AU4603" t="s">
        <v>10247</v>
      </c>
      <c r="AY4603" t="s">
        <v>106</v>
      </c>
      <c r="AZ4603">
        <v>0</v>
      </c>
      <c r="BA4603">
        <v>0</v>
      </c>
      <c r="BD4603" s="3">
        <v>41321.662499999999</v>
      </c>
      <c r="BE4603" s="3">
        <v>41321.663888888892</v>
      </c>
      <c r="BF4603" t="s">
        <v>115</v>
      </c>
      <c r="BG4603" t="s">
        <v>115</v>
      </c>
      <c r="BH4603">
        <v>8149</v>
      </c>
      <c r="BM4603">
        <v>43550</v>
      </c>
      <c r="BR4603" t="s">
        <v>116</v>
      </c>
      <c r="BS4603" t="s">
        <v>117</v>
      </c>
      <c r="BU4603">
        <v>1</v>
      </c>
      <c r="BV4603" t="s">
        <v>118</v>
      </c>
      <c r="BX4603" t="s">
        <v>119</v>
      </c>
      <c r="BY4603" t="s">
        <v>119</v>
      </c>
      <c r="BZ4603" t="s">
        <v>119</v>
      </c>
      <c r="CA4603">
        <v>1</v>
      </c>
      <c r="CC4603" t="s">
        <v>120</v>
      </c>
      <c r="CH4603">
        <v>540</v>
      </c>
      <c r="CI4603">
        <v>31670</v>
      </c>
      <c r="CJ4603" t="s">
        <v>106</v>
      </c>
      <c r="CK4603" t="s">
        <v>106</v>
      </c>
      <c r="CL4603">
        <v>20</v>
      </c>
      <c r="CM4603" t="s">
        <v>2867</v>
      </c>
      <c r="CO4603">
        <v>125312</v>
      </c>
      <c r="CQ4603">
        <v>0</v>
      </c>
      <c r="CR4603">
        <v>0</v>
      </c>
      <c r="CS4603">
        <v>0</v>
      </c>
      <c r="CY4603" t="s">
        <v>123</v>
      </c>
      <c r="CZ4603" t="s">
        <v>124</v>
      </c>
      <c r="DD4603" t="str" cm="1">
        <f t="array" ref="DD4603">TEXT(_xlfn.SEQUENCE(1, DATEDIF(AG4603, AH4603, "m") + 1, AG4603, 30), "YYYY-APMM")</f>
        <v>2014-AP05</v>
      </c>
      <c r="DN4603">
        <f t="shared" si="142"/>
        <v>67.2</v>
      </c>
      <c r="DO4603" t="str">
        <f t="shared" si="143"/>
        <v>LABOR- SUBCONTRACTOR</v>
      </c>
    </row>
    <row r="4604" spans="1:119" x14ac:dyDescent="0.35">
      <c r="A4604" t="s">
        <v>105</v>
      </c>
      <c r="B4604">
        <v>503889</v>
      </c>
      <c r="C4604">
        <v>6359</v>
      </c>
      <c r="D4604">
        <v>125314</v>
      </c>
      <c r="E4604">
        <v>13662</v>
      </c>
      <c r="F4604">
        <v>0</v>
      </c>
      <c r="G4604" t="s">
        <v>106</v>
      </c>
      <c r="H4604" t="s">
        <v>106</v>
      </c>
      <c r="I4604" t="s">
        <v>106</v>
      </c>
      <c r="J4604" t="s">
        <v>107</v>
      </c>
      <c r="K4604" t="s">
        <v>108</v>
      </c>
      <c r="L4604" t="s">
        <v>109</v>
      </c>
      <c r="M4604" t="s">
        <v>110</v>
      </c>
      <c r="N4604" t="s">
        <v>10248</v>
      </c>
      <c r="O4604" t="s">
        <v>3092</v>
      </c>
      <c r="P4604">
        <v>8178</v>
      </c>
      <c r="Q4604">
        <v>8</v>
      </c>
      <c r="R4604">
        <v>0</v>
      </c>
      <c r="S4604">
        <v>200</v>
      </c>
      <c r="T4604">
        <v>0</v>
      </c>
      <c r="U4604">
        <v>336</v>
      </c>
      <c r="V4604">
        <v>336</v>
      </c>
      <c r="W4604">
        <v>200</v>
      </c>
      <c r="X4604">
        <v>0</v>
      </c>
      <c r="Y4604">
        <v>0</v>
      </c>
      <c r="Z4604">
        <v>0</v>
      </c>
      <c r="AD4604" s="1">
        <v>41807.333333333336</v>
      </c>
      <c r="AE4604" s="1">
        <v>41835.708333333336</v>
      </c>
      <c r="AG4604" s="1">
        <v>41806.333333333336</v>
      </c>
      <c r="AH4604" s="1">
        <v>41834.708333333336</v>
      </c>
      <c r="AI4604" s="1">
        <v>41806.333333333336</v>
      </c>
      <c r="AJ4604" s="1">
        <v>41834.708333333336</v>
      </c>
      <c r="AK4604" s="1">
        <v>41806.333333333336</v>
      </c>
      <c r="AL4604" s="1">
        <v>41834.708333333336</v>
      </c>
      <c r="AM4604" s="1">
        <v>41807.333333333336</v>
      </c>
      <c r="AN4604" s="1">
        <v>41835.708333333336</v>
      </c>
      <c r="AP4604" t="s">
        <v>113</v>
      </c>
      <c r="AU4604" t="s">
        <v>10249</v>
      </c>
      <c r="AY4604" t="s">
        <v>106</v>
      </c>
      <c r="AZ4604">
        <v>0</v>
      </c>
      <c r="BA4604">
        <v>0</v>
      </c>
      <c r="BD4604" s="3">
        <v>41321.662499999999</v>
      </c>
      <c r="BE4604" s="3">
        <v>41321.663888888892</v>
      </c>
      <c r="BF4604" t="s">
        <v>115</v>
      </c>
      <c r="BG4604" t="s">
        <v>115</v>
      </c>
      <c r="BH4604">
        <v>8149</v>
      </c>
      <c r="BM4604">
        <v>43550</v>
      </c>
      <c r="BR4604" t="s">
        <v>116</v>
      </c>
      <c r="BS4604" t="s">
        <v>117</v>
      </c>
      <c r="BU4604">
        <v>1</v>
      </c>
      <c r="BV4604" t="s">
        <v>118</v>
      </c>
      <c r="BX4604" t="s">
        <v>119</v>
      </c>
      <c r="BY4604" t="s">
        <v>119</v>
      </c>
      <c r="BZ4604" t="s">
        <v>119</v>
      </c>
      <c r="CA4604">
        <v>1</v>
      </c>
      <c r="CC4604" t="s">
        <v>120</v>
      </c>
      <c r="CH4604">
        <v>540</v>
      </c>
      <c r="CI4604">
        <v>31670</v>
      </c>
      <c r="CJ4604" t="s">
        <v>106</v>
      </c>
      <c r="CK4604" t="s">
        <v>106</v>
      </c>
      <c r="CL4604">
        <v>20</v>
      </c>
      <c r="CM4604" t="s">
        <v>2867</v>
      </c>
      <c r="CO4604">
        <v>125312</v>
      </c>
      <c r="CQ4604">
        <v>0</v>
      </c>
      <c r="CR4604">
        <v>0</v>
      </c>
      <c r="CS4604">
        <v>0</v>
      </c>
      <c r="CY4604" t="s">
        <v>123</v>
      </c>
      <c r="CZ4604" t="s">
        <v>124</v>
      </c>
      <c r="DD4604" t="str" cm="1">
        <f t="array" ref="DD4604">TEXT(_xlfn.SEQUENCE(1, DATEDIF(AG4604, AH4604, "m") + 1, AG4604, 30), "YYYY-APMM")</f>
        <v>2014-AP06</v>
      </c>
      <c r="DN4604">
        <f t="shared" si="142"/>
        <v>336</v>
      </c>
      <c r="DO4604" t="str">
        <f t="shared" si="143"/>
        <v>LABOR- SUBCONTRACTOR</v>
      </c>
    </row>
    <row r="4605" spans="1:119" x14ac:dyDescent="0.35">
      <c r="A4605" t="s">
        <v>105</v>
      </c>
      <c r="B4605">
        <v>503890</v>
      </c>
      <c r="C4605">
        <v>6359</v>
      </c>
      <c r="D4605">
        <v>125315</v>
      </c>
      <c r="E4605">
        <v>13662</v>
      </c>
      <c r="F4605">
        <v>0</v>
      </c>
      <c r="G4605" t="s">
        <v>106</v>
      </c>
      <c r="H4605" t="s">
        <v>106</v>
      </c>
      <c r="I4605" t="s">
        <v>106</v>
      </c>
      <c r="J4605" t="s">
        <v>107</v>
      </c>
      <c r="K4605" t="s">
        <v>108</v>
      </c>
      <c r="L4605" t="s">
        <v>109</v>
      </c>
      <c r="M4605" t="s">
        <v>110</v>
      </c>
      <c r="N4605" t="s">
        <v>10250</v>
      </c>
      <c r="O4605" t="s">
        <v>3063</v>
      </c>
      <c r="P4605">
        <v>8178</v>
      </c>
      <c r="Q4605">
        <v>144</v>
      </c>
      <c r="R4605">
        <v>0</v>
      </c>
      <c r="S4605">
        <v>144</v>
      </c>
      <c r="T4605">
        <v>0</v>
      </c>
      <c r="U4605">
        <v>441.6</v>
      </c>
      <c r="V4605">
        <v>441.6</v>
      </c>
      <c r="W4605">
        <v>144</v>
      </c>
      <c r="X4605">
        <v>0</v>
      </c>
      <c r="Y4605">
        <v>0</v>
      </c>
      <c r="Z4605">
        <v>0</v>
      </c>
      <c r="AD4605" s="1">
        <v>41686.333333333336</v>
      </c>
      <c r="AE4605" s="1">
        <v>41706.708333333336</v>
      </c>
      <c r="AG4605" s="1">
        <v>41664.333333333336</v>
      </c>
      <c r="AH4605" s="1">
        <v>41685.708333333336</v>
      </c>
      <c r="AI4605" s="1">
        <v>41664.333333333336</v>
      </c>
      <c r="AJ4605" s="1">
        <v>41685.708333333336</v>
      </c>
      <c r="AK4605" s="1">
        <v>41664.333333333336</v>
      </c>
      <c r="AL4605" s="1">
        <v>41685.708333333336</v>
      </c>
      <c r="AM4605" s="1">
        <v>41686.333333333336</v>
      </c>
      <c r="AN4605" s="1">
        <v>41706.708333333336</v>
      </c>
      <c r="AP4605" t="s">
        <v>113</v>
      </c>
      <c r="AU4605" t="s">
        <v>10251</v>
      </c>
      <c r="AY4605" t="s">
        <v>106</v>
      </c>
      <c r="AZ4605">
        <v>0</v>
      </c>
      <c r="BA4605">
        <v>0</v>
      </c>
      <c r="BD4605" s="3">
        <v>41321.662499999999</v>
      </c>
      <c r="BE4605" s="3">
        <v>41321.663888888892</v>
      </c>
      <c r="BF4605" t="s">
        <v>115</v>
      </c>
      <c r="BG4605" t="s">
        <v>115</v>
      </c>
      <c r="BH4605">
        <v>8149</v>
      </c>
      <c r="BM4605">
        <v>43550</v>
      </c>
      <c r="BR4605" t="s">
        <v>116</v>
      </c>
      <c r="BS4605" t="s">
        <v>117</v>
      </c>
      <c r="BU4605">
        <v>1</v>
      </c>
      <c r="BV4605" t="s">
        <v>118</v>
      </c>
      <c r="BX4605" t="s">
        <v>119</v>
      </c>
      <c r="BY4605" t="s">
        <v>119</v>
      </c>
      <c r="BZ4605" t="s">
        <v>119</v>
      </c>
      <c r="CA4605">
        <v>1</v>
      </c>
      <c r="CC4605" t="s">
        <v>120</v>
      </c>
      <c r="CH4605">
        <v>540</v>
      </c>
      <c r="CI4605">
        <v>31650</v>
      </c>
      <c r="CJ4605" t="s">
        <v>106</v>
      </c>
      <c r="CK4605" t="s">
        <v>106</v>
      </c>
      <c r="CL4605">
        <v>10</v>
      </c>
      <c r="CM4605" t="s">
        <v>2889</v>
      </c>
      <c r="CO4605">
        <v>125312</v>
      </c>
      <c r="CQ4605">
        <v>0</v>
      </c>
      <c r="CR4605">
        <v>0</v>
      </c>
      <c r="CS4605">
        <v>0</v>
      </c>
      <c r="CY4605" t="s">
        <v>123</v>
      </c>
      <c r="CZ4605" t="s">
        <v>124</v>
      </c>
      <c r="DD4605" t="str" cm="1">
        <f t="array" ref="DD4605">TEXT(_xlfn.SEQUENCE(1, DATEDIF(AG4605, AH4605, "m") + 1, AG4605, 30), "YYYY-APMM")</f>
        <v>2014-AP01</v>
      </c>
      <c r="DN4605">
        <f t="shared" si="142"/>
        <v>441.6</v>
      </c>
      <c r="DO4605" t="str">
        <f t="shared" si="143"/>
        <v>LABOR- SUBCONTRACTOR</v>
      </c>
    </row>
    <row r="4606" spans="1:119" x14ac:dyDescent="0.35">
      <c r="A4606" t="s">
        <v>105</v>
      </c>
      <c r="B4606">
        <v>503891</v>
      </c>
      <c r="C4606">
        <v>6359</v>
      </c>
      <c r="D4606">
        <v>125315</v>
      </c>
      <c r="E4606">
        <v>13662</v>
      </c>
      <c r="F4606">
        <v>0</v>
      </c>
      <c r="G4606" t="s">
        <v>106</v>
      </c>
      <c r="H4606" t="s">
        <v>106</v>
      </c>
      <c r="I4606" t="s">
        <v>106</v>
      </c>
      <c r="J4606" t="s">
        <v>107</v>
      </c>
      <c r="K4606" t="s">
        <v>108</v>
      </c>
      <c r="L4606" t="s">
        <v>109</v>
      </c>
      <c r="M4606" t="s">
        <v>110</v>
      </c>
      <c r="N4606" t="s">
        <v>10252</v>
      </c>
      <c r="O4606" t="s">
        <v>3066</v>
      </c>
      <c r="P4606">
        <v>8178</v>
      </c>
      <c r="Q4606">
        <v>168</v>
      </c>
      <c r="R4606">
        <v>104</v>
      </c>
      <c r="S4606">
        <v>144</v>
      </c>
      <c r="T4606">
        <v>0</v>
      </c>
      <c r="U4606">
        <v>177.6</v>
      </c>
      <c r="V4606">
        <v>177.6</v>
      </c>
      <c r="W4606">
        <v>144</v>
      </c>
      <c r="X4606">
        <v>0</v>
      </c>
      <c r="Y4606">
        <v>0</v>
      </c>
      <c r="Z4606">
        <v>0</v>
      </c>
      <c r="AD4606" s="1">
        <v>41689.333333333336</v>
      </c>
      <c r="AE4606" s="1">
        <v>41709.708333333336</v>
      </c>
      <c r="AG4606" s="1">
        <v>41664.333333333336</v>
      </c>
      <c r="AH4606" s="1">
        <v>41685.708333333336</v>
      </c>
      <c r="AI4606" s="1">
        <v>41664.333333333336</v>
      </c>
      <c r="AJ4606" s="1">
        <v>41685.708333333336</v>
      </c>
      <c r="AK4606" s="1">
        <v>41664.333333333336</v>
      </c>
      <c r="AL4606" s="1">
        <v>41685.708333333336</v>
      </c>
      <c r="AM4606" s="1">
        <v>41689.333333333336</v>
      </c>
      <c r="AN4606" s="1">
        <v>41709.708333333336</v>
      </c>
      <c r="AP4606" t="s">
        <v>113</v>
      </c>
      <c r="AU4606" t="s">
        <v>10253</v>
      </c>
      <c r="AY4606" t="s">
        <v>106</v>
      </c>
      <c r="AZ4606">
        <v>0</v>
      </c>
      <c r="BA4606">
        <v>0</v>
      </c>
      <c r="BD4606" s="3">
        <v>41321.662499999999</v>
      </c>
      <c r="BE4606" s="3">
        <v>41321.663888888892</v>
      </c>
      <c r="BF4606" t="s">
        <v>115</v>
      </c>
      <c r="BG4606" t="s">
        <v>115</v>
      </c>
      <c r="BH4606">
        <v>8149</v>
      </c>
      <c r="BM4606">
        <v>43550</v>
      </c>
      <c r="BR4606" t="s">
        <v>116</v>
      </c>
      <c r="BS4606" t="s">
        <v>117</v>
      </c>
      <c r="BU4606">
        <v>1</v>
      </c>
      <c r="BV4606" t="s">
        <v>118</v>
      </c>
      <c r="BX4606" t="s">
        <v>119</v>
      </c>
      <c r="BY4606" t="s">
        <v>119</v>
      </c>
      <c r="BZ4606" t="s">
        <v>119</v>
      </c>
      <c r="CA4606">
        <v>1</v>
      </c>
      <c r="CC4606" t="s">
        <v>120</v>
      </c>
      <c r="CH4606">
        <v>540</v>
      </c>
      <c r="CI4606">
        <v>31650</v>
      </c>
      <c r="CJ4606" t="s">
        <v>106</v>
      </c>
      <c r="CK4606" t="s">
        <v>106</v>
      </c>
      <c r="CL4606">
        <v>10</v>
      </c>
      <c r="CM4606" t="s">
        <v>2889</v>
      </c>
      <c r="CO4606">
        <v>125312</v>
      </c>
      <c r="CQ4606">
        <v>0</v>
      </c>
      <c r="CR4606">
        <v>0</v>
      </c>
      <c r="CS4606">
        <v>0</v>
      </c>
      <c r="CY4606" t="s">
        <v>123</v>
      </c>
      <c r="CZ4606" t="s">
        <v>124</v>
      </c>
      <c r="DD4606" t="str" cm="1">
        <f t="array" ref="DD4606">TEXT(_xlfn.SEQUENCE(1, DATEDIF(AG4606, AH4606, "m") + 1, AG4606, 30), "YYYY-APMM")</f>
        <v>2014-AP01</v>
      </c>
      <c r="DN4606">
        <f t="shared" si="142"/>
        <v>177.6</v>
      </c>
      <c r="DO4606" t="str">
        <f t="shared" si="143"/>
        <v>LABOR- SUBCONTRACTOR</v>
      </c>
    </row>
    <row r="4607" spans="1:119" x14ac:dyDescent="0.35">
      <c r="A4607" t="s">
        <v>105</v>
      </c>
      <c r="B4607">
        <v>503892</v>
      </c>
      <c r="C4607">
        <v>6359</v>
      </c>
      <c r="D4607">
        <v>125315</v>
      </c>
      <c r="E4607">
        <v>13662</v>
      </c>
      <c r="F4607">
        <v>0</v>
      </c>
      <c r="G4607" t="s">
        <v>106</v>
      </c>
      <c r="H4607" t="s">
        <v>106</v>
      </c>
      <c r="I4607" t="s">
        <v>106</v>
      </c>
      <c r="J4607" t="s">
        <v>107</v>
      </c>
      <c r="K4607" t="s">
        <v>108</v>
      </c>
      <c r="L4607" t="s">
        <v>109</v>
      </c>
      <c r="M4607" t="s">
        <v>110</v>
      </c>
      <c r="N4607" t="s">
        <v>10254</v>
      </c>
      <c r="O4607" t="s">
        <v>3069</v>
      </c>
      <c r="P4607">
        <v>8178</v>
      </c>
      <c r="Q4607">
        <v>360</v>
      </c>
      <c r="R4607">
        <v>0</v>
      </c>
      <c r="S4607">
        <v>160</v>
      </c>
      <c r="T4607">
        <v>0</v>
      </c>
      <c r="U4607">
        <v>134.4</v>
      </c>
      <c r="V4607">
        <v>134.4</v>
      </c>
      <c r="W4607">
        <v>160</v>
      </c>
      <c r="X4607">
        <v>0</v>
      </c>
      <c r="Y4607">
        <v>0</v>
      </c>
      <c r="Z4607">
        <v>0</v>
      </c>
      <c r="AD4607" s="1">
        <v>41807.333333333336</v>
      </c>
      <c r="AE4607" s="1">
        <v>41829.708333333336</v>
      </c>
      <c r="AG4607" s="1">
        <v>41755.333333333336</v>
      </c>
      <c r="AH4607" s="1">
        <v>41777.708333333336</v>
      </c>
      <c r="AI4607" s="1">
        <v>41755.333333333336</v>
      </c>
      <c r="AJ4607" s="1">
        <v>41777.708333333336</v>
      </c>
      <c r="AK4607" s="1">
        <v>41755.333333333336</v>
      </c>
      <c r="AL4607" s="1">
        <v>41777.708333333336</v>
      </c>
      <c r="AM4607" s="1">
        <v>41807.333333333336</v>
      </c>
      <c r="AN4607" s="1">
        <v>41829.708333333336</v>
      </c>
      <c r="AP4607" t="s">
        <v>113</v>
      </c>
      <c r="AU4607" t="s">
        <v>10255</v>
      </c>
      <c r="AY4607" t="s">
        <v>106</v>
      </c>
      <c r="AZ4607">
        <v>0</v>
      </c>
      <c r="BA4607">
        <v>0</v>
      </c>
      <c r="BD4607" s="3">
        <v>41321.662499999999</v>
      </c>
      <c r="BE4607" s="3">
        <v>41321.663888888892</v>
      </c>
      <c r="BF4607" t="s">
        <v>115</v>
      </c>
      <c r="BG4607" t="s">
        <v>115</v>
      </c>
      <c r="BH4607">
        <v>8149</v>
      </c>
      <c r="BM4607">
        <v>43550</v>
      </c>
      <c r="BR4607" t="s">
        <v>116</v>
      </c>
      <c r="BS4607" t="s">
        <v>117</v>
      </c>
      <c r="BU4607">
        <v>1</v>
      </c>
      <c r="BV4607" t="s">
        <v>118</v>
      </c>
      <c r="BX4607" t="s">
        <v>119</v>
      </c>
      <c r="BY4607" t="s">
        <v>119</v>
      </c>
      <c r="BZ4607" t="s">
        <v>119</v>
      </c>
      <c r="CA4607">
        <v>1</v>
      </c>
      <c r="CC4607" t="s">
        <v>120</v>
      </c>
      <c r="CH4607">
        <v>540</v>
      </c>
      <c r="CI4607">
        <v>31650</v>
      </c>
      <c r="CJ4607" t="s">
        <v>106</v>
      </c>
      <c r="CK4607" t="s">
        <v>106</v>
      </c>
      <c r="CL4607">
        <v>10</v>
      </c>
      <c r="CM4607" t="s">
        <v>2889</v>
      </c>
      <c r="CO4607">
        <v>125312</v>
      </c>
      <c r="CQ4607">
        <v>0</v>
      </c>
      <c r="CR4607">
        <v>0</v>
      </c>
      <c r="CS4607">
        <v>0</v>
      </c>
      <c r="CY4607" t="s">
        <v>123</v>
      </c>
      <c r="CZ4607" t="s">
        <v>124</v>
      </c>
      <c r="DD4607" t="str" cm="1">
        <f t="array" ref="DD4607">TEXT(_xlfn.SEQUENCE(1, DATEDIF(AG4607, AH4607, "m") + 1, AG4607, 30), "YYYY-APMM")</f>
        <v>2014-AP04</v>
      </c>
      <c r="DN4607">
        <f t="shared" si="142"/>
        <v>134.4</v>
      </c>
      <c r="DO4607" t="str">
        <f t="shared" si="143"/>
        <v>LABOR- SUBCONTRACTOR</v>
      </c>
    </row>
    <row r="4608" spans="1:119" x14ac:dyDescent="0.35">
      <c r="A4608" t="s">
        <v>105</v>
      </c>
      <c r="B4608">
        <v>503893</v>
      </c>
      <c r="C4608">
        <v>6359</v>
      </c>
      <c r="D4608">
        <v>125315</v>
      </c>
      <c r="E4608">
        <v>13662</v>
      </c>
      <c r="F4608">
        <v>0</v>
      </c>
      <c r="G4608" t="s">
        <v>106</v>
      </c>
      <c r="H4608" t="s">
        <v>106</v>
      </c>
      <c r="I4608" t="s">
        <v>106</v>
      </c>
      <c r="J4608" t="s">
        <v>107</v>
      </c>
      <c r="K4608" t="s">
        <v>108</v>
      </c>
      <c r="L4608" t="s">
        <v>109</v>
      </c>
      <c r="M4608" t="s">
        <v>110</v>
      </c>
      <c r="N4608" t="s">
        <v>10256</v>
      </c>
      <c r="O4608" t="s">
        <v>3072</v>
      </c>
      <c r="P4608">
        <v>8178</v>
      </c>
      <c r="Q4608">
        <v>360</v>
      </c>
      <c r="R4608">
        <v>80</v>
      </c>
      <c r="S4608">
        <v>120</v>
      </c>
      <c r="T4608">
        <v>0</v>
      </c>
      <c r="U4608">
        <v>134.4</v>
      </c>
      <c r="V4608">
        <v>134.4</v>
      </c>
      <c r="W4608">
        <v>120</v>
      </c>
      <c r="X4608">
        <v>0</v>
      </c>
      <c r="Y4608">
        <v>0</v>
      </c>
      <c r="Z4608">
        <v>0</v>
      </c>
      <c r="AD4608" s="1">
        <v>41819.333333333336</v>
      </c>
      <c r="AE4608" s="1">
        <v>41835.708333333336</v>
      </c>
      <c r="AG4608" s="1">
        <v>41766.333333333336</v>
      </c>
      <c r="AH4608" s="1">
        <v>41783.708333333336</v>
      </c>
      <c r="AI4608" s="1">
        <v>41766.333333333336</v>
      </c>
      <c r="AJ4608" s="1">
        <v>41783.708333333336</v>
      </c>
      <c r="AK4608" s="1">
        <v>41766.333333333336</v>
      </c>
      <c r="AL4608" s="1">
        <v>41783.708333333336</v>
      </c>
      <c r="AM4608" s="1">
        <v>41819.333333333336</v>
      </c>
      <c r="AN4608" s="1">
        <v>41835.708333333336</v>
      </c>
      <c r="AP4608" t="s">
        <v>113</v>
      </c>
      <c r="AU4608" t="s">
        <v>10257</v>
      </c>
      <c r="AY4608" t="s">
        <v>106</v>
      </c>
      <c r="AZ4608">
        <v>0</v>
      </c>
      <c r="BA4608">
        <v>0</v>
      </c>
      <c r="BD4608" s="3">
        <v>41321.662499999999</v>
      </c>
      <c r="BE4608" s="3">
        <v>41321.663888888892</v>
      </c>
      <c r="BF4608" t="s">
        <v>115</v>
      </c>
      <c r="BG4608" t="s">
        <v>115</v>
      </c>
      <c r="BH4608">
        <v>8149</v>
      </c>
      <c r="BM4608">
        <v>43550</v>
      </c>
      <c r="BR4608" t="s">
        <v>116</v>
      </c>
      <c r="BS4608" t="s">
        <v>117</v>
      </c>
      <c r="BU4608">
        <v>1</v>
      </c>
      <c r="BV4608" t="s">
        <v>118</v>
      </c>
      <c r="BX4608" t="s">
        <v>119</v>
      </c>
      <c r="BY4608" t="s">
        <v>119</v>
      </c>
      <c r="BZ4608" t="s">
        <v>119</v>
      </c>
      <c r="CA4608">
        <v>1</v>
      </c>
      <c r="CC4608" t="s">
        <v>120</v>
      </c>
      <c r="CH4608">
        <v>540</v>
      </c>
      <c r="CI4608">
        <v>31650</v>
      </c>
      <c r="CJ4608" t="s">
        <v>106</v>
      </c>
      <c r="CK4608" t="s">
        <v>106</v>
      </c>
      <c r="CL4608">
        <v>10</v>
      </c>
      <c r="CM4608" t="s">
        <v>2889</v>
      </c>
      <c r="CO4608">
        <v>125312</v>
      </c>
      <c r="CQ4608">
        <v>0</v>
      </c>
      <c r="CR4608">
        <v>0</v>
      </c>
      <c r="CS4608">
        <v>0</v>
      </c>
      <c r="CY4608" t="s">
        <v>123</v>
      </c>
      <c r="CZ4608" t="s">
        <v>124</v>
      </c>
      <c r="DD4608" t="str" cm="1">
        <f t="array" ref="DD4608">TEXT(_xlfn.SEQUENCE(1, DATEDIF(AG4608, AH4608, "m") + 1, AG4608, 30), "YYYY-APMM")</f>
        <v>2014-AP05</v>
      </c>
      <c r="DN4608">
        <f t="shared" si="142"/>
        <v>134.4</v>
      </c>
      <c r="DO4608" t="str">
        <f t="shared" si="143"/>
        <v>LABOR- SUBCONTRACTOR</v>
      </c>
    </row>
    <row r="4609" spans="1:119" x14ac:dyDescent="0.35">
      <c r="A4609" t="s">
        <v>105</v>
      </c>
      <c r="B4609">
        <v>503894</v>
      </c>
      <c r="C4609">
        <v>6359</v>
      </c>
      <c r="D4609">
        <v>125315</v>
      </c>
      <c r="E4609">
        <v>13662</v>
      </c>
      <c r="F4609">
        <v>0</v>
      </c>
      <c r="G4609" t="s">
        <v>106</v>
      </c>
      <c r="H4609" t="s">
        <v>106</v>
      </c>
      <c r="I4609" t="s">
        <v>106</v>
      </c>
      <c r="J4609" t="s">
        <v>107</v>
      </c>
      <c r="K4609" t="s">
        <v>108</v>
      </c>
      <c r="L4609" t="s">
        <v>109</v>
      </c>
      <c r="M4609" t="s">
        <v>110</v>
      </c>
      <c r="N4609" t="s">
        <v>10258</v>
      </c>
      <c r="O4609" t="s">
        <v>3075</v>
      </c>
      <c r="P4609">
        <v>8178</v>
      </c>
      <c r="Q4609">
        <v>0</v>
      </c>
      <c r="R4609">
        <v>0</v>
      </c>
      <c r="S4609">
        <v>128</v>
      </c>
      <c r="T4609">
        <v>0</v>
      </c>
      <c r="U4609">
        <v>67.2</v>
      </c>
      <c r="V4609">
        <v>67.2</v>
      </c>
      <c r="W4609">
        <v>128</v>
      </c>
      <c r="X4609">
        <v>0</v>
      </c>
      <c r="Y4609">
        <v>0</v>
      </c>
      <c r="Z4609">
        <v>0</v>
      </c>
      <c r="AD4609" s="1">
        <v>41548.333333333336</v>
      </c>
      <c r="AE4609" s="1">
        <v>41568.708333333336</v>
      </c>
      <c r="AG4609" s="1">
        <v>41548.333333333336</v>
      </c>
      <c r="AH4609" s="1">
        <v>41568.708333333336</v>
      </c>
      <c r="AI4609" s="1">
        <v>41548.333333333336</v>
      </c>
      <c r="AJ4609" s="1">
        <v>41568.708333333336</v>
      </c>
      <c r="AK4609" s="1">
        <v>41548.333333333336</v>
      </c>
      <c r="AL4609" s="1">
        <v>41568.708333333336</v>
      </c>
      <c r="AM4609" s="1">
        <v>41548.333333333336</v>
      </c>
      <c r="AN4609" s="1">
        <v>41568.708333333336</v>
      </c>
      <c r="AP4609" t="s">
        <v>113</v>
      </c>
      <c r="AU4609" t="s">
        <v>10259</v>
      </c>
      <c r="AY4609" t="s">
        <v>119</v>
      </c>
      <c r="AZ4609">
        <v>0</v>
      </c>
      <c r="BA4609">
        <v>0</v>
      </c>
      <c r="BD4609" s="3">
        <v>41321.662499999999</v>
      </c>
      <c r="BE4609" s="3">
        <v>41321.663888888892</v>
      </c>
      <c r="BF4609" t="s">
        <v>115</v>
      </c>
      <c r="BG4609" t="s">
        <v>115</v>
      </c>
      <c r="BH4609">
        <v>8149</v>
      </c>
      <c r="BM4609">
        <v>43550</v>
      </c>
      <c r="BR4609" t="s">
        <v>116</v>
      </c>
      <c r="BS4609" t="s">
        <v>117</v>
      </c>
      <c r="BU4609">
        <v>1</v>
      </c>
      <c r="BV4609" t="s">
        <v>118</v>
      </c>
      <c r="BX4609" t="s">
        <v>119</v>
      </c>
      <c r="BY4609" t="s">
        <v>119</v>
      </c>
      <c r="BZ4609" t="s">
        <v>119</v>
      </c>
      <c r="CA4609">
        <v>1</v>
      </c>
      <c r="CC4609" t="s">
        <v>120</v>
      </c>
      <c r="CH4609">
        <v>540</v>
      </c>
      <c r="CI4609">
        <v>31650</v>
      </c>
      <c r="CJ4609" t="s">
        <v>106</v>
      </c>
      <c r="CK4609" t="s">
        <v>106</v>
      </c>
      <c r="CL4609">
        <v>10</v>
      </c>
      <c r="CM4609" t="s">
        <v>2889</v>
      </c>
      <c r="CO4609">
        <v>125312</v>
      </c>
      <c r="CQ4609">
        <v>0</v>
      </c>
      <c r="CR4609">
        <v>0</v>
      </c>
      <c r="CS4609">
        <v>0</v>
      </c>
      <c r="CY4609" t="s">
        <v>123</v>
      </c>
      <c r="CZ4609" t="s">
        <v>124</v>
      </c>
      <c r="DD4609" t="str" cm="1">
        <f t="array" ref="DD4609">TEXT(_xlfn.SEQUENCE(1, DATEDIF(AG4609, AH4609, "m") + 1, AG4609, 30), "YYYY-APMM")</f>
        <v>2013-AP10</v>
      </c>
      <c r="DN4609">
        <f t="shared" si="142"/>
        <v>67.2</v>
      </c>
      <c r="DO4609" t="str">
        <f t="shared" si="143"/>
        <v>LABOR- SUBCONTRACTOR</v>
      </c>
    </row>
    <row r="4610" spans="1:119" x14ac:dyDescent="0.35">
      <c r="A4610" t="s">
        <v>105</v>
      </c>
      <c r="B4610">
        <v>503895</v>
      </c>
      <c r="C4610">
        <v>6359</v>
      </c>
      <c r="D4610">
        <v>125317</v>
      </c>
      <c r="E4610">
        <v>13662</v>
      </c>
      <c r="F4610">
        <v>0</v>
      </c>
      <c r="G4610" t="s">
        <v>106</v>
      </c>
      <c r="H4610" t="s">
        <v>106</v>
      </c>
      <c r="I4610" t="s">
        <v>106</v>
      </c>
      <c r="J4610" t="s">
        <v>107</v>
      </c>
      <c r="K4610" t="s">
        <v>108</v>
      </c>
      <c r="L4610" t="s">
        <v>109</v>
      </c>
      <c r="M4610" t="s">
        <v>110</v>
      </c>
      <c r="N4610" t="s">
        <v>10260</v>
      </c>
      <c r="O4610" t="s">
        <v>3043</v>
      </c>
      <c r="P4610">
        <v>8178</v>
      </c>
      <c r="Q4610">
        <v>272</v>
      </c>
      <c r="R4610">
        <v>0</v>
      </c>
      <c r="S4610">
        <v>200</v>
      </c>
      <c r="T4610">
        <v>0</v>
      </c>
      <c r="U4610">
        <v>409.6</v>
      </c>
      <c r="V4610">
        <v>409.6</v>
      </c>
      <c r="W4610">
        <v>200</v>
      </c>
      <c r="X4610">
        <v>0</v>
      </c>
      <c r="Y4610">
        <v>0</v>
      </c>
      <c r="Z4610">
        <v>0</v>
      </c>
      <c r="AD4610" s="1">
        <v>41801.333333333336</v>
      </c>
      <c r="AE4610" s="1">
        <v>41829.708333333336</v>
      </c>
      <c r="AG4610" s="1">
        <v>41762.333333333336</v>
      </c>
      <c r="AH4610" s="1">
        <v>41790.708333333336</v>
      </c>
      <c r="AI4610" s="1">
        <v>41762.333333333336</v>
      </c>
      <c r="AJ4610" s="1">
        <v>41790.708333333336</v>
      </c>
      <c r="AK4610" s="1">
        <v>41762.333333333336</v>
      </c>
      <c r="AL4610" s="1">
        <v>41790.708333333336</v>
      </c>
      <c r="AM4610" s="1">
        <v>41801.333333333336</v>
      </c>
      <c r="AN4610" s="1">
        <v>41829.708333333336</v>
      </c>
      <c r="AP4610" t="s">
        <v>113</v>
      </c>
      <c r="AU4610" t="s">
        <v>10261</v>
      </c>
      <c r="AY4610" t="s">
        <v>106</v>
      </c>
      <c r="AZ4610">
        <v>0</v>
      </c>
      <c r="BA4610">
        <v>0</v>
      </c>
      <c r="BD4610" s="3">
        <v>41321.662499999999</v>
      </c>
      <c r="BE4610" s="3">
        <v>41321.663888888892</v>
      </c>
      <c r="BF4610" t="s">
        <v>115</v>
      </c>
      <c r="BG4610" t="s">
        <v>115</v>
      </c>
      <c r="BH4610">
        <v>8149</v>
      </c>
      <c r="BM4610">
        <v>43550</v>
      </c>
      <c r="BR4610" t="s">
        <v>116</v>
      </c>
      <c r="BS4610" t="s">
        <v>117</v>
      </c>
      <c r="BU4610">
        <v>1</v>
      </c>
      <c r="BV4610" t="s">
        <v>118</v>
      </c>
      <c r="BX4610" t="s">
        <v>119</v>
      </c>
      <c r="BY4610" t="s">
        <v>119</v>
      </c>
      <c r="BZ4610" t="s">
        <v>119</v>
      </c>
      <c r="CA4610">
        <v>1</v>
      </c>
      <c r="CC4610" t="s">
        <v>120</v>
      </c>
      <c r="CH4610">
        <v>540</v>
      </c>
      <c r="CI4610">
        <v>31710</v>
      </c>
      <c r="CJ4610" t="s">
        <v>106</v>
      </c>
      <c r="CK4610" t="s">
        <v>106</v>
      </c>
      <c r="CL4610">
        <v>20</v>
      </c>
      <c r="CM4610" t="s">
        <v>2867</v>
      </c>
      <c r="CO4610">
        <v>125316</v>
      </c>
      <c r="CQ4610">
        <v>0</v>
      </c>
      <c r="CR4610">
        <v>0</v>
      </c>
      <c r="CS4610">
        <v>0</v>
      </c>
      <c r="CY4610" t="s">
        <v>123</v>
      </c>
      <c r="CZ4610" t="s">
        <v>124</v>
      </c>
      <c r="DD4610" t="str" cm="1">
        <f t="array" ref="DD4610">TEXT(_xlfn.SEQUENCE(1, DATEDIF(AG4610, AH4610, "m") + 1, AG4610, 30), "YYYY-APMM")</f>
        <v>2014-AP05</v>
      </c>
      <c r="DN4610">
        <f t="shared" si="142"/>
        <v>409.6</v>
      </c>
      <c r="DO4610" t="str">
        <f t="shared" si="143"/>
        <v>LABOR- SUBCONTRACTOR</v>
      </c>
    </row>
    <row r="4611" spans="1:119" x14ac:dyDescent="0.35">
      <c r="A4611" t="s">
        <v>105</v>
      </c>
      <c r="B4611">
        <v>503896</v>
      </c>
      <c r="C4611">
        <v>6359</v>
      </c>
      <c r="D4611">
        <v>125317</v>
      </c>
      <c r="E4611">
        <v>13662</v>
      </c>
      <c r="F4611">
        <v>0</v>
      </c>
      <c r="G4611" t="s">
        <v>106</v>
      </c>
      <c r="H4611" t="s">
        <v>106</v>
      </c>
      <c r="I4611" t="s">
        <v>106</v>
      </c>
      <c r="J4611" t="s">
        <v>107</v>
      </c>
      <c r="K4611" t="s">
        <v>108</v>
      </c>
      <c r="L4611" t="s">
        <v>109</v>
      </c>
      <c r="M4611" t="s">
        <v>110</v>
      </c>
      <c r="N4611" t="s">
        <v>10262</v>
      </c>
      <c r="O4611" t="s">
        <v>3045</v>
      </c>
      <c r="P4611">
        <v>8178</v>
      </c>
      <c r="Q4611">
        <v>24</v>
      </c>
      <c r="R4611">
        <v>0</v>
      </c>
      <c r="S4611">
        <v>200</v>
      </c>
      <c r="T4611">
        <v>0</v>
      </c>
      <c r="U4611">
        <v>568</v>
      </c>
      <c r="V4611">
        <v>568</v>
      </c>
      <c r="W4611">
        <v>200</v>
      </c>
      <c r="X4611">
        <v>0</v>
      </c>
      <c r="Y4611">
        <v>0</v>
      </c>
      <c r="Z4611">
        <v>0</v>
      </c>
      <c r="AD4611" s="1">
        <v>41807.333333333336</v>
      </c>
      <c r="AE4611" s="1">
        <v>41835.708333333336</v>
      </c>
      <c r="AG4611" s="1">
        <v>41804.333333333336</v>
      </c>
      <c r="AH4611" s="1">
        <v>41832.708333333336</v>
      </c>
      <c r="AI4611" s="1">
        <v>41804.333333333336</v>
      </c>
      <c r="AJ4611" s="1">
        <v>41832.708333333336</v>
      </c>
      <c r="AK4611" s="1">
        <v>41804.333333333336</v>
      </c>
      <c r="AL4611" s="1">
        <v>41832.708333333336</v>
      </c>
      <c r="AM4611" s="1">
        <v>41807.333333333336</v>
      </c>
      <c r="AN4611" s="1">
        <v>41835.708333333336</v>
      </c>
      <c r="AP4611" t="s">
        <v>113</v>
      </c>
      <c r="AU4611" t="s">
        <v>10263</v>
      </c>
      <c r="AY4611" t="s">
        <v>106</v>
      </c>
      <c r="AZ4611">
        <v>0</v>
      </c>
      <c r="BA4611">
        <v>0</v>
      </c>
      <c r="BD4611" s="3">
        <v>41321.662499999999</v>
      </c>
      <c r="BE4611" s="3">
        <v>41321.663888888892</v>
      </c>
      <c r="BF4611" t="s">
        <v>115</v>
      </c>
      <c r="BG4611" t="s">
        <v>115</v>
      </c>
      <c r="BH4611">
        <v>8149</v>
      </c>
      <c r="BM4611">
        <v>43550</v>
      </c>
      <c r="BR4611" t="s">
        <v>116</v>
      </c>
      <c r="BS4611" t="s">
        <v>117</v>
      </c>
      <c r="BU4611">
        <v>1</v>
      </c>
      <c r="BV4611" t="s">
        <v>118</v>
      </c>
      <c r="BX4611" t="s">
        <v>119</v>
      </c>
      <c r="BY4611" t="s">
        <v>119</v>
      </c>
      <c r="BZ4611" t="s">
        <v>119</v>
      </c>
      <c r="CA4611">
        <v>1</v>
      </c>
      <c r="CC4611" t="s">
        <v>120</v>
      </c>
      <c r="CH4611">
        <v>540</v>
      </c>
      <c r="CI4611">
        <v>31710</v>
      </c>
      <c r="CJ4611" t="s">
        <v>106</v>
      </c>
      <c r="CK4611" t="s">
        <v>106</v>
      </c>
      <c r="CL4611">
        <v>20</v>
      </c>
      <c r="CM4611" t="s">
        <v>2867</v>
      </c>
      <c r="CO4611">
        <v>125316</v>
      </c>
      <c r="CQ4611">
        <v>0</v>
      </c>
      <c r="CR4611">
        <v>0</v>
      </c>
      <c r="CS4611">
        <v>0</v>
      </c>
      <c r="CY4611" t="s">
        <v>123</v>
      </c>
      <c r="CZ4611" t="s">
        <v>124</v>
      </c>
      <c r="DD4611" t="str" cm="1">
        <f t="array" ref="DD4611">TEXT(_xlfn.SEQUENCE(1, DATEDIF(AG4611, AH4611, "m") + 1, AG4611, 30), "YYYY-APMM")</f>
        <v>2014-AP06</v>
      </c>
      <c r="DN4611">
        <f t="shared" ref="DN4611:DN4674" si="144">V4611/COUNTIF(DD4611:DF4611, "&lt;&gt;")</f>
        <v>568</v>
      </c>
      <c r="DO4611" t="str">
        <f t="shared" ref="DO4611:DO4674" si="145">BR4611</f>
        <v>LABOR- SUBCONTRACTOR</v>
      </c>
    </row>
    <row r="4612" spans="1:119" x14ac:dyDescent="0.35">
      <c r="A4612" t="s">
        <v>105</v>
      </c>
      <c r="B4612">
        <v>503897</v>
      </c>
      <c r="C4612">
        <v>6359</v>
      </c>
      <c r="D4612">
        <v>125318</v>
      </c>
      <c r="E4612">
        <v>13662</v>
      </c>
      <c r="F4612">
        <v>0</v>
      </c>
      <c r="G4612" t="s">
        <v>106</v>
      </c>
      <c r="H4612" t="s">
        <v>106</v>
      </c>
      <c r="I4612" t="s">
        <v>106</v>
      </c>
      <c r="J4612" t="s">
        <v>107</v>
      </c>
      <c r="K4612" t="s">
        <v>108</v>
      </c>
      <c r="L4612" t="s">
        <v>109</v>
      </c>
      <c r="M4612" t="s">
        <v>110</v>
      </c>
      <c r="N4612" t="s">
        <v>10264</v>
      </c>
      <c r="O4612" t="s">
        <v>3048</v>
      </c>
      <c r="P4612">
        <v>8178</v>
      </c>
      <c r="Q4612">
        <v>216</v>
      </c>
      <c r="R4612">
        <v>40</v>
      </c>
      <c r="S4612">
        <v>160</v>
      </c>
      <c r="T4612">
        <v>0</v>
      </c>
      <c r="U4612">
        <v>977.6</v>
      </c>
      <c r="V4612">
        <v>977.6</v>
      </c>
      <c r="W4612">
        <v>160</v>
      </c>
      <c r="X4612">
        <v>0</v>
      </c>
      <c r="Y4612">
        <v>0</v>
      </c>
      <c r="Z4612">
        <v>0</v>
      </c>
      <c r="AD4612" s="1">
        <v>41760.333333333336</v>
      </c>
      <c r="AE4612" s="1">
        <v>41783.708333333336</v>
      </c>
      <c r="AG4612" s="1">
        <v>41729.333333333336</v>
      </c>
      <c r="AH4612" s="1">
        <v>41751.708333333336</v>
      </c>
      <c r="AI4612" s="1">
        <v>41729.333333333336</v>
      </c>
      <c r="AJ4612" s="1">
        <v>41751.708333333336</v>
      </c>
      <c r="AK4612" s="1">
        <v>41729.333333333336</v>
      </c>
      <c r="AL4612" s="1">
        <v>41751.708333333336</v>
      </c>
      <c r="AM4612" s="1">
        <v>41760.333333333336</v>
      </c>
      <c r="AN4612" s="1">
        <v>41783.708333333336</v>
      </c>
      <c r="AP4612" t="s">
        <v>113</v>
      </c>
      <c r="AU4612" t="s">
        <v>10265</v>
      </c>
      <c r="AY4612" t="s">
        <v>106</v>
      </c>
      <c r="AZ4612">
        <v>0</v>
      </c>
      <c r="BA4612">
        <v>0</v>
      </c>
      <c r="BD4612" s="3">
        <v>41321.662499999999</v>
      </c>
      <c r="BE4612" s="3">
        <v>41321.663888888892</v>
      </c>
      <c r="BF4612" t="s">
        <v>115</v>
      </c>
      <c r="BG4612" t="s">
        <v>115</v>
      </c>
      <c r="BH4612">
        <v>8149</v>
      </c>
      <c r="BM4612">
        <v>43550</v>
      </c>
      <c r="BR4612" t="s">
        <v>116</v>
      </c>
      <c r="BS4612" t="s">
        <v>117</v>
      </c>
      <c r="BU4612">
        <v>1</v>
      </c>
      <c r="BV4612" t="s">
        <v>118</v>
      </c>
      <c r="BX4612" t="s">
        <v>119</v>
      </c>
      <c r="BY4612" t="s">
        <v>119</v>
      </c>
      <c r="BZ4612" t="s">
        <v>119</v>
      </c>
      <c r="CA4612">
        <v>1</v>
      </c>
      <c r="CC4612" t="s">
        <v>120</v>
      </c>
      <c r="CH4612">
        <v>540</v>
      </c>
      <c r="CI4612">
        <v>31700</v>
      </c>
      <c r="CJ4612" t="s">
        <v>106</v>
      </c>
      <c r="CK4612" t="s">
        <v>106</v>
      </c>
      <c r="CL4612">
        <v>15</v>
      </c>
      <c r="CM4612" t="s">
        <v>2963</v>
      </c>
      <c r="CO4612">
        <v>125316</v>
      </c>
      <c r="CQ4612">
        <v>0</v>
      </c>
      <c r="CR4612">
        <v>0</v>
      </c>
      <c r="CS4612">
        <v>0</v>
      </c>
      <c r="CY4612" t="s">
        <v>123</v>
      </c>
      <c r="CZ4612" t="s">
        <v>124</v>
      </c>
      <c r="DD4612" t="str" cm="1">
        <f t="array" ref="DD4612">TEXT(_xlfn.SEQUENCE(1, DATEDIF(AG4612, AH4612, "m") + 1, AG4612, 30), "YYYY-APMM")</f>
        <v>2014-AP03</v>
      </c>
      <c r="DN4612">
        <f t="shared" si="144"/>
        <v>977.6</v>
      </c>
      <c r="DO4612" t="str">
        <f t="shared" si="145"/>
        <v>LABOR- SUBCONTRACTOR</v>
      </c>
    </row>
    <row r="4613" spans="1:119" x14ac:dyDescent="0.35">
      <c r="A4613" t="s">
        <v>105</v>
      </c>
      <c r="B4613">
        <v>503898</v>
      </c>
      <c r="C4613">
        <v>6359</v>
      </c>
      <c r="D4613">
        <v>125318</v>
      </c>
      <c r="E4613">
        <v>13662</v>
      </c>
      <c r="F4613">
        <v>0</v>
      </c>
      <c r="G4613" t="s">
        <v>106</v>
      </c>
      <c r="H4613" t="s">
        <v>106</v>
      </c>
      <c r="I4613" t="s">
        <v>106</v>
      </c>
      <c r="J4613" t="s">
        <v>107</v>
      </c>
      <c r="K4613" t="s">
        <v>108</v>
      </c>
      <c r="L4613" t="s">
        <v>109</v>
      </c>
      <c r="M4613" t="s">
        <v>110</v>
      </c>
      <c r="N4613" t="s">
        <v>10266</v>
      </c>
      <c r="O4613" t="s">
        <v>3051</v>
      </c>
      <c r="P4613">
        <v>8178</v>
      </c>
      <c r="Q4613">
        <v>16</v>
      </c>
      <c r="R4613">
        <v>0</v>
      </c>
      <c r="S4613">
        <v>200</v>
      </c>
      <c r="T4613">
        <v>0</v>
      </c>
      <c r="U4613">
        <v>113.6</v>
      </c>
      <c r="V4613">
        <v>113.6</v>
      </c>
      <c r="W4613">
        <v>200</v>
      </c>
      <c r="X4613">
        <v>0</v>
      </c>
      <c r="Y4613">
        <v>0</v>
      </c>
      <c r="Z4613">
        <v>0</v>
      </c>
      <c r="AD4613" s="1">
        <v>41779.333333333336</v>
      </c>
      <c r="AE4613" s="1">
        <v>41807.708333333336</v>
      </c>
      <c r="AG4613" s="1">
        <v>41777.333333333336</v>
      </c>
      <c r="AH4613" s="1">
        <v>41805.708333333336</v>
      </c>
      <c r="AI4613" s="1">
        <v>41777.333333333336</v>
      </c>
      <c r="AJ4613" s="1">
        <v>41805.708333333336</v>
      </c>
      <c r="AK4613" s="1">
        <v>41777.333333333336</v>
      </c>
      <c r="AL4613" s="1">
        <v>41805.708333333336</v>
      </c>
      <c r="AM4613" s="1">
        <v>41779.333333333336</v>
      </c>
      <c r="AN4613" s="1">
        <v>41807.708333333336</v>
      </c>
      <c r="AP4613" t="s">
        <v>113</v>
      </c>
      <c r="AU4613" t="s">
        <v>10267</v>
      </c>
      <c r="AY4613" t="s">
        <v>106</v>
      </c>
      <c r="AZ4613">
        <v>0</v>
      </c>
      <c r="BA4613">
        <v>0</v>
      </c>
      <c r="BD4613" s="3">
        <v>41321.662499999999</v>
      </c>
      <c r="BE4613" s="3">
        <v>41321.663888888892</v>
      </c>
      <c r="BF4613" t="s">
        <v>115</v>
      </c>
      <c r="BG4613" t="s">
        <v>115</v>
      </c>
      <c r="BH4613">
        <v>8149</v>
      </c>
      <c r="BM4613">
        <v>43550</v>
      </c>
      <c r="BR4613" t="s">
        <v>116</v>
      </c>
      <c r="BS4613" t="s">
        <v>117</v>
      </c>
      <c r="BU4613">
        <v>1</v>
      </c>
      <c r="BV4613" t="s">
        <v>118</v>
      </c>
      <c r="BX4613" t="s">
        <v>119</v>
      </c>
      <c r="BY4613" t="s">
        <v>119</v>
      </c>
      <c r="BZ4613" t="s">
        <v>119</v>
      </c>
      <c r="CA4613">
        <v>1</v>
      </c>
      <c r="CC4613" t="s">
        <v>120</v>
      </c>
      <c r="CH4613">
        <v>540</v>
      </c>
      <c r="CI4613">
        <v>31700</v>
      </c>
      <c r="CJ4613" t="s">
        <v>106</v>
      </c>
      <c r="CK4613" t="s">
        <v>106</v>
      </c>
      <c r="CL4613">
        <v>15</v>
      </c>
      <c r="CM4613" t="s">
        <v>2963</v>
      </c>
      <c r="CO4613">
        <v>125316</v>
      </c>
      <c r="CQ4613">
        <v>0</v>
      </c>
      <c r="CR4613">
        <v>0</v>
      </c>
      <c r="CS4613">
        <v>0</v>
      </c>
      <c r="CY4613" t="s">
        <v>123</v>
      </c>
      <c r="CZ4613" t="s">
        <v>124</v>
      </c>
      <c r="DD4613" t="str" cm="1">
        <f t="array" ref="DD4613">TEXT(_xlfn.SEQUENCE(1, DATEDIF(AG4613, AH4613, "m") + 1, AG4613, 30), "YYYY-APMM")</f>
        <v>2014-AP05</v>
      </c>
      <c r="DN4613">
        <f t="shared" si="144"/>
        <v>113.6</v>
      </c>
      <c r="DO4613" t="str">
        <f t="shared" si="145"/>
        <v>LABOR- SUBCONTRACTOR</v>
      </c>
    </row>
    <row r="4614" spans="1:119" x14ac:dyDescent="0.35">
      <c r="A4614" t="s">
        <v>105</v>
      </c>
      <c r="B4614">
        <v>503899</v>
      </c>
      <c r="C4614">
        <v>6359</v>
      </c>
      <c r="D4614">
        <v>125318</v>
      </c>
      <c r="E4614">
        <v>13662</v>
      </c>
      <c r="F4614">
        <v>0</v>
      </c>
      <c r="G4614" t="s">
        <v>106</v>
      </c>
      <c r="H4614" t="s">
        <v>106</v>
      </c>
      <c r="I4614" t="s">
        <v>106</v>
      </c>
      <c r="J4614" t="s">
        <v>107</v>
      </c>
      <c r="K4614" t="s">
        <v>108</v>
      </c>
      <c r="L4614" t="s">
        <v>109</v>
      </c>
      <c r="M4614" t="s">
        <v>110</v>
      </c>
      <c r="N4614" t="s">
        <v>10268</v>
      </c>
      <c r="O4614" t="s">
        <v>3054</v>
      </c>
      <c r="P4614">
        <v>8178</v>
      </c>
      <c r="Q4614">
        <v>16</v>
      </c>
      <c r="R4614">
        <v>0</v>
      </c>
      <c r="S4614">
        <v>160</v>
      </c>
      <c r="T4614">
        <v>0</v>
      </c>
      <c r="U4614">
        <v>296</v>
      </c>
      <c r="V4614">
        <v>296</v>
      </c>
      <c r="W4614">
        <v>160</v>
      </c>
      <c r="X4614">
        <v>0</v>
      </c>
      <c r="Y4614">
        <v>0</v>
      </c>
      <c r="Z4614">
        <v>0</v>
      </c>
      <c r="AD4614" s="1">
        <v>41800.333333333336</v>
      </c>
      <c r="AE4614" s="1">
        <v>41822.708333333336</v>
      </c>
      <c r="AG4614" s="1">
        <v>41798.333333333336</v>
      </c>
      <c r="AH4614" s="1">
        <v>41820.708333333336</v>
      </c>
      <c r="AI4614" s="1">
        <v>41798.333333333336</v>
      </c>
      <c r="AJ4614" s="1">
        <v>41820.708333333336</v>
      </c>
      <c r="AK4614" s="1">
        <v>41798.333333333336</v>
      </c>
      <c r="AL4614" s="1">
        <v>41820.708333333336</v>
      </c>
      <c r="AM4614" s="1">
        <v>41800.333333333336</v>
      </c>
      <c r="AN4614" s="1">
        <v>41822.708333333336</v>
      </c>
      <c r="AP4614" t="s">
        <v>113</v>
      </c>
      <c r="AU4614" t="s">
        <v>10269</v>
      </c>
      <c r="AY4614" t="s">
        <v>106</v>
      </c>
      <c r="AZ4614">
        <v>0</v>
      </c>
      <c r="BA4614">
        <v>0</v>
      </c>
      <c r="BD4614" s="3">
        <v>41321.662499999999</v>
      </c>
      <c r="BE4614" s="3">
        <v>41321.663888888892</v>
      </c>
      <c r="BF4614" t="s">
        <v>115</v>
      </c>
      <c r="BG4614" t="s">
        <v>115</v>
      </c>
      <c r="BH4614">
        <v>8149</v>
      </c>
      <c r="BM4614">
        <v>43550</v>
      </c>
      <c r="BR4614" t="s">
        <v>116</v>
      </c>
      <c r="BS4614" t="s">
        <v>117</v>
      </c>
      <c r="BU4614">
        <v>1</v>
      </c>
      <c r="BV4614" t="s">
        <v>118</v>
      </c>
      <c r="BX4614" t="s">
        <v>119</v>
      </c>
      <c r="BY4614" t="s">
        <v>119</v>
      </c>
      <c r="BZ4614" t="s">
        <v>119</v>
      </c>
      <c r="CA4614">
        <v>1</v>
      </c>
      <c r="CC4614" t="s">
        <v>120</v>
      </c>
      <c r="CH4614">
        <v>540</v>
      </c>
      <c r="CI4614">
        <v>31700</v>
      </c>
      <c r="CJ4614" t="s">
        <v>106</v>
      </c>
      <c r="CK4614" t="s">
        <v>106</v>
      </c>
      <c r="CL4614">
        <v>15</v>
      </c>
      <c r="CM4614" t="s">
        <v>2963</v>
      </c>
      <c r="CO4614">
        <v>125316</v>
      </c>
      <c r="CQ4614">
        <v>0</v>
      </c>
      <c r="CR4614">
        <v>0</v>
      </c>
      <c r="CS4614">
        <v>0</v>
      </c>
      <c r="CY4614" t="s">
        <v>123</v>
      </c>
      <c r="CZ4614" t="s">
        <v>124</v>
      </c>
      <c r="DD4614" t="str" cm="1">
        <f t="array" ref="DD4614">TEXT(_xlfn.SEQUENCE(1, DATEDIF(AG4614, AH4614, "m") + 1, AG4614, 30), "YYYY-APMM")</f>
        <v>2014-AP06</v>
      </c>
      <c r="DN4614">
        <f t="shared" si="144"/>
        <v>296</v>
      </c>
      <c r="DO4614" t="str">
        <f t="shared" si="145"/>
        <v>LABOR- SUBCONTRACTOR</v>
      </c>
    </row>
    <row r="4615" spans="1:119" x14ac:dyDescent="0.35">
      <c r="A4615" t="s">
        <v>105</v>
      </c>
      <c r="B4615">
        <v>503900</v>
      </c>
      <c r="C4615">
        <v>6359</v>
      </c>
      <c r="D4615">
        <v>125319</v>
      </c>
      <c r="E4615">
        <v>13662</v>
      </c>
      <c r="F4615">
        <v>0</v>
      </c>
      <c r="G4615" t="s">
        <v>106</v>
      </c>
      <c r="H4615" t="s">
        <v>106</v>
      </c>
      <c r="I4615" t="s">
        <v>106</v>
      </c>
      <c r="J4615" t="s">
        <v>107</v>
      </c>
      <c r="K4615" t="s">
        <v>108</v>
      </c>
      <c r="L4615" t="s">
        <v>109</v>
      </c>
      <c r="M4615" t="s">
        <v>110</v>
      </c>
      <c r="N4615" t="s">
        <v>10270</v>
      </c>
      <c r="O4615" t="s">
        <v>3048</v>
      </c>
      <c r="P4615">
        <v>8178</v>
      </c>
      <c r="Q4615">
        <v>392</v>
      </c>
      <c r="R4615">
        <v>40</v>
      </c>
      <c r="S4615">
        <v>160</v>
      </c>
      <c r="T4615">
        <v>0</v>
      </c>
      <c r="U4615">
        <v>977.6</v>
      </c>
      <c r="V4615">
        <v>977.6</v>
      </c>
      <c r="W4615">
        <v>160</v>
      </c>
      <c r="X4615">
        <v>0</v>
      </c>
      <c r="Y4615">
        <v>0</v>
      </c>
      <c r="Z4615">
        <v>0</v>
      </c>
      <c r="AD4615" s="1">
        <v>41742.333333333336</v>
      </c>
      <c r="AE4615" s="1">
        <v>41764.708333333336</v>
      </c>
      <c r="AG4615" s="1">
        <v>41685.333333333336</v>
      </c>
      <c r="AH4615" s="1">
        <v>41707.708333333336</v>
      </c>
      <c r="AI4615" s="1">
        <v>41685.333333333336</v>
      </c>
      <c r="AJ4615" s="1">
        <v>41707.708333333336</v>
      </c>
      <c r="AK4615" s="1">
        <v>41685.333333333336</v>
      </c>
      <c r="AL4615" s="1">
        <v>41707.708333333336</v>
      </c>
      <c r="AM4615" s="1">
        <v>41742.333333333336</v>
      </c>
      <c r="AN4615" s="1">
        <v>41764.708333333336</v>
      </c>
      <c r="AP4615" t="s">
        <v>113</v>
      </c>
      <c r="AU4615" t="s">
        <v>10271</v>
      </c>
      <c r="AY4615" t="s">
        <v>106</v>
      </c>
      <c r="AZ4615">
        <v>0</v>
      </c>
      <c r="BA4615">
        <v>0</v>
      </c>
      <c r="BD4615" s="3">
        <v>41321.662499999999</v>
      </c>
      <c r="BE4615" s="3">
        <v>41321.663888888892</v>
      </c>
      <c r="BF4615" t="s">
        <v>115</v>
      </c>
      <c r="BG4615" t="s">
        <v>115</v>
      </c>
      <c r="BH4615">
        <v>8149</v>
      </c>
      <c r="BM4615">
        <v>43550</v>
      </c>
      <c r="BR4615" t="s">
        <v>116</v>
      </c>
      <c r="BS4615" t="s">
        <v>117</v>
      </c>
      <c r="BU4615">
        <v>1</v>
      </c>
      <c r="BV4615" t="s">
        <v>118</v>
      </c>
      <c r="BX4615" t="s">
        <v>119</v>
      </c>
      <c r="BY4615" t="s">
        <v>119</v>
      </c>
      <c r="BZ4615" t="s">
        <v>119</v>
      </c>
      <c r="CA4615">
        <v>1</v>
      </c>
      <c r="CC4615" t="s">
        <v>120</v>
      </c>
      <c r="CH4615">
        <v>540</v>
      </c>
      <c r="CI4615">
        <v>31690</v>
      </c>
      <c r="CJ4615" t="s">
        <v>106</v>
      </c>
      <c r="CK4615" t="s">
        <v>106</v>
      </c>
      <c r="CL4615">
        <v>10</v>
      </c>
      <c r="CM4615" t="s">
        <v>2889</v>
      </c>
      <c r="CO4615">
        <v>125316</v>
      </c>
      <c r="CQ4615">
        <v>0</v>
      </c>
      <c r="CR4615">
        <v>0</v>
      </c>
      <c r="CS4615">
        <v>0</v>
      </c>
      <c r="CY4615" t="s">
        <v>123</v>
      </c>
      <c r="CZ4615" t="s">
        <v>124</v>
      </c>
      <c r="DD4615" t="str" cm="1">
        <f t="array" ref="DD4615">TEXT(_xlfn.SEQUENCE(1, DATEDIF(AG4615, AH4615, "m") + 1, AG4615, 30), "YYYY-APMM")</f>
        <v>2014-AP02</v>
      </c>
      <c r="DN4615">
        <f t="shared" si="144"/>
        <v>977.6</v>
      </c>
      <c r="DO4615" t="str">
        <f t="shared" si="145"/>
        <v>LABOR- SUBCONTRACTOR</v>
      </c>
    </row>
    <row r="4616" spans="1:119" x14ac:dyDescent="0.35">
      <c r="A4616" t="s">
        <v>105</v>
      </c>
      <c r="B4616">
        <v>503901</v>
      </c>
      <c r="C4616">
        <v>6359</v>
      </c>
      <c r="D4616">
        <v>125319</v>
      </c>
      <c r="E4616">
        <v>13662</v>
      </c>
      <c r="F4616">
        <v>0</v>
      </c>
      <c r="G4616" t="s">
        <v>106</v>
      </c>
      <c r="H4616" t="s">
        <v>106</v>
      </c>
      <c r="I4616" t="s">
        <v>106</v>
      </c>
      <c r="J4616" t="s">
        <v>107</v>
      </c>
      <c r="K4616" t="s">
        <v>108</v>
      </c>
      <c r="L4616" t="s">
        <v>109</v>
      </c>
      <c r="M4616" t="s">
        <v>110</v>
      </c>
      <c r="N4616" t="s">
        <v>10272</v>
      </c>
      <c r="O4616" t="s">
        <v>3051</v>
      </c>
      <c r="P4616">
        <v>8178</v>
      </c>
      <c r="Q4616">
        <v>256</v>
      </c>
      <c r="R4616">
        <v>0</v>
      </c>
      <c r="S4616">
        <v>200</v>
      </c>
      <c r="T4616">
        <v>0</v>
      </c>
      <c r="U4616">
        <v>182.4</v>
      </c>
      <c r="V4616">
        <v>182.4</v>
      </c>
      <c r="W4616">
        <v>200</v>
      </c>
      <c r="X4616">
        <v>0</v>
      </c>
      <c r="Y4616">
        <v>0</v>
      </c>
      <c r="Z4616">
        <v>0</v>
      </c>
      <c r="AD4616" s="1">
        <v>41774.333333333336</v>
      </c>
      <c r="AE4616" s="1">
        <v>41802.708333333336</v>
      </c>
      <c r="AG4616" s="1">
        <v>41737.333333333336</v>
      </c>
      <c r="AH4616" s="1">
        <v>41765.708333333336</v>
      </c>
      <c r="AI4616" s="1">
        <v>41737.333333333336</v>
      </c>
      <c r="AJ4616" s="1">
        <v>41765.708333333336</v>
      </c>
      <c r="AK4616" s="1">
        <v>41737.333333333336</v>
      </c>
      <c r="AL4616" s="1">
        <v>41765.708333333336</v>
      </c>
      <c r="AM4616" s="1">
        <v>41774.333333333336</v>
      </c>
      <c r="AN4616" s="1">
        <v>41802.708333333336</v>
      </c>
      <c r="AP4616" t="s">
        <v>113</v>
      </c>
      <c r="AU4616" t="s">
        <v>10273</v>
      </c>
      <c r="AY4616" t="s">
        <v>106</v>
      </c>
      <c r="AZ4616">
        <v>0</v>
      </c>
      <c r="BA4616">
        <v>0</v>
      </c>
      <c r="BD4616" s="3">
        <v>41321.662499999999</v>
      </c>
      <c r="BE4616" s="3">
        <v>41321.663888888892</v>
      </c>
      <c r="BF4616" t="s">
        <v>115</v>
      </c>
      <c r="BG4616" t="s">
        <v>115</v>
      </c>
      <c r="BH4616">
        <v>8149</v>
      </c>
      <c r="BM4616">
        <v>43550</v>
      </c>
      <c r="BR4616" t="s">
        <v>116</v>
      </c>
      <c r="BS4616" t="s">
        <v>117</v>
      </c>
      <c r="BU4616">
        <v>1</v>
      </c>
      <c r="BV4616" t="s">
        <v>118</v>
      </c>
      <c r="BX4616" t="s">
        <v>119</v>
      </c>
      <c r="BY4616" t="s">
        <v>119</v>
      </c>
      <c r="BZ4616" t="s">
        <v>119</v>
      </c>
      <c r="CA4616">
        <v>1</v>
      </c>
      <c r="CC4616" t="s">
        <v>120</v>
      </c>
      <c r="CH4616">
        <v>540</v>
      </c>
      <c r="CI4616">
        <v>31690</v>
      </c>
      <c r="CJ4616" t="s">
        <v>106</v>
      </c>
      <c r="CK4616" t="s">
        <v>106</v>
      </c>
      <c r="CL4616">
        <v>10</v>
      </c>
      <c r="CM4616" t="s">
        <v>2889</v>
      </c>
      <c r="CO4616">
        <v>125316</v>
      </c>
      <c r="CQ4616">
        <v>0</v>
      </c>
      <c r="CR4616">
        <v>0</v>
      </c>
      <c r="CS4616">
        <v>0</v>
      </c>
      <c r="CY4616" t="s">
        <v>123</v>
      </c>
      <c r="CZ4616" t="s">
        <v>124</v>
      </c>
      <c r="DD4616" t="str" cm="1">
        <f t="array" ref="DD4616">TEXT(_xlfn.SEQUENCE(1, DATEDIF(AG4616, AH4616, "m") + 1, AG4616, 30), "YYYY-APMM")</f>
        <v>2014-AP04</v>
      </c>
      <c r="DN4616">
        <f t="shared" si="144"/>
        <v>182.4</v>
      </c>
      <c r="DO4616" t="str">
        <f t="shared" si="145"/>
        <v>LABOR- SUBCONTRACTOR</v>
      </c>
    </row>
    <row r="4617" spans="1:119" x14ac:dyDescent="0.35">
      <c r="A4617" t="s">
        <v>105</v>
      </c>
      <c r="B4617">
        <v>503902</v>
      </c>
      <c r="C4617">
        <v>6359</v>
      </c>
      <c r="D4617">
        <v>125319</v>
      </c>
      <c r="E4617">
        <v>13662</v>
      </c>
      <c r="F4617">
        <v>0</v>
      </c>
      <c r="G4617" t="s">
        <v>106</v>
      </c>
      <c r="H4617" t="s">
        <v>106</v>
      </c>
      <c r="I4617" t="s">
        <v>106</v>
      </c>
      <c r="J4617" t="s">
        <v>107</v>
      </c>
      <c r="K4617" t="s">
        <v>108</v>
      </c>
      <c r="L4617" t="s">
        <v>109</v>
      </c>
      <c r="M4617" t="s">
        <v>110</v>
      </c>
      <c r="N4617" t="s">
        <v>10274</v>
      </c>
      <c r="O4617" t="s">
        <v>3054</v>
      </c>
      <c r="P4617">
        <v>8178</v>
      </c>
      <c r="Q4617">
        <v>256</v>
      </c>
      <c r="R4617">
        <v>40</v>
      </c>
      <c r="S4617">
        <v>160</v>
      </c>
      <c r="T4617">
        <v>0</v>
      </c>
      <c r="U4617">
        <v>296</v>
      </c>
      <c r="V4617">
        <v>296</v>
      </c>
      <c r="W4617">
        <v>160</v>
      </c>
      <c r="X4617">
        <v>0</v>
      </c>
      <c r="Y4617">
        <v>0</v>
      </c>
      <c r="Z4617">
        <v>0</v>
      </c>
      <c r="AD4617" s="1">
        <v>41795.333333333336</v>
      </c>
      <c r="AE4617" s="1">
        <v>41818.708333333336</v>
      </c>
      <c r="AG4617" s="1">
        <v>41758.333333333336</v>
      </c>
      <c r="AH4617" s="1">
        <v>41780.708333333336</v>
      </c>
      <c r="AI4617" s="1">
        <v>41758.333333333336</v>
      </c>
      <c r="AJ4617" s="1">
        <v>41780.708333333336</v>
      </c>
      <c r="AK4617" s="1">
        <v>41758.333333333336</v>
      </c>
      <c r="AL4617" s="1">
        <v>41780.708333333336</v>
      </c>
      <c r="AM4617" s="1">
        <v>41795.333333333336</v>
      </c>
      <c r="AN4617" s="1">
        <v>41818.708333333336</v>
      </c>
      <c r="AP4617" t="s">
        <v>113</v>
      </c>
      <c r="AU4617" t="s">
        <v>10275</v>
      </c>
      <c r="AY4617" t="s">
        <v>106</v>
      </c>
      <c r="AZ4617">
        <v>0</v>
      </c>
      <c r="BA4617">
        <v>0</v>
      </c>
      <c r="BD4617" s="3">
        <v>41321.662499999999</v>
      </c>
      <c r="BE4617" s="3">
        <v>41321.663888888892</v>
      </c>
      <c r="BF4617" t="s">
        <v>115</v>
      </c>
      <c r="BG4617" t="s">
        <v>115</v>
      </c>
      <c r="BH4617">
        <v>8149</v>
      </c>
      <c r="BM4617">
        <v>43550</v>
      </c>
      <c r="BR4617" t="s">
        <v>116</v>
      </c>
      <c r="BS4617" t="s">
        <v>117</v>
      </c>
      <c r="BU4617">
        <v>1</v>
      </c>
      <c r="BV4617" t="s">
        <v>118</v>
      </c>
      <c r="BX4617" t="s">
        <v>119</v>
      </c>
      <c r="BY4617" t="s">
        <v>119</v>
      </c>
      <c r="BZ4617" t="s">
        <v>119</v>
      </c>
      <c r="CA4617">
        <v>1</v>
      </c>
      <c r="CC4617" t="s">
        <v>120</v>
      </c>
      <c r="CH4617">
        <v>540</v>
      </c>
      <c r="CI4617">
        <v>31690</v>
      </c>
      <c r="CJ4617" t="s">
        <v>106</v>
      </c>
      <c r="CK4617" t="s">
        <v>106</v>
      </c>
      <c r="CL4617">
        <v>10</v>
      </c>
      <c r="CM4617" t="s">
        <v>2889</v>
      </c>
      <c r="CO4617">
        <v>125316</v>
      </c>
      <c r="CQ4617">
        <v>0</v>
      </c>
      <c r="CR4617">
        <v>0</v>
      </c>
      <c r="CS4617">
        <v>0</v>
      </c>
      <c r="CY4617" t="s">
        <v>123</v>
      </c>
      <c r="CZ4617" t="s">
        <v>124</v>
      </c>
      <c r="DD4617" t="str" cm="1">
        <f t="array" ref="DD4617">TEXT(_xlfn.SEQUENCE(1, DATEDIF(AG4617, AH4617, "m") + 1, AG4617, 30), "YYYY-APMM")</f>
        <v>2014-AP04</v>
      </c>
      <c r="DN4617">
        <f t="shared" si="144"/>
        <v>296</v>
      </c>
      <c r="DO4617" t="str">
        <f t="shared" si="145"/>
        <v>LABOR- SUBCONTRACTOR</v>
      </c>
    </row>
    <row r="4618" spans="1:119" x14ac:dyDescent="0.35">
      <c r="A4618" t="s">
        <v>105</v>
      </c>
      <c r="B4618">
        <v>503903</v>
      </c>
      <c r="C4618">
        <v>6359</v>
      </c>
      <c r="D4618">
        <v>125322</v>
      </c>
      <c r="E4618">
        <v>13662</v>
      </c>
      <c r="F4618">
        <v>0</v>
      </c>
      <c r="G4618" t="s">
        <v>106</v>
      </c>
      <c r="H4618" t="s">
        <v>106</v>
      </c>
      <c r="I4618" t="s">
        <v>106</v>
      </c>
      <c r="J4618" t="s">
        <v>107</v>
      </c>
      <c r="K4618" t="s">
        <v>108</v>
      </c>
      <c r="L4618" t="s">
        <v>109</v>
      </c>
      <c r="M4618" t="s">
        <v>110</v>
      </c>
      <c r="N4618" t="s">
        <v>10276</v>
      </c>
      <c r="O4618" t="s">
        <v>3140</v>
      </c>
      <c r="P4618">
        <v>8165</v>
      </c>
      <c r="Q4618">
        <v>16</v>
      </c>
      <c r="R4618">
        <v>0</v>
      </c>
      <c r="S4618">
        <v>200</v>
      </c>
      <c r="T4618">
        <v>0</v>
      </c>
      <c r="U4618">
        <v>3580.5</v>
      </c>
      <c r="V4618">
        <v>3580.5</v>
      </c>
      <c r="W4618">
        <v>200</v>
      </c>
      <c r="X4618">
        <v>0</v>
      </c>
      <c r="Y4618">
        <v>0</v>
      </c>
      <c r="Z4618">
        <v>0</v>
      </c>
      <c r="AD4618" s="1">
        <v>41620.333333333336</v>
      </c>
      <c r="AE4618" s="1">
        <v>41650.708333333336</v>
      </c>
      <c r="AG4618" s="1">
        <v>41618.333333333336</v>
      </c>
      <c r="AH4618" s="1">
        <v>41647.708333333336</v>
      </c>
      <c r="AI4618" s="1">
        <v>41618.333333333336</v>
      </c>
      <c r="AJ4618" s="1">
        <v>41647.708333333336</v>
      </c>
      <c r="AK4618" s="1">
        <v>41618.333333333336</v>
      </c>
      <c r="AL4618" s="1">
        <v>41647.708333333336</v>
      </c>
      <c r="AM4618" s="1">
        <v>41620.333333333336</v>
      </c>
      <c r="AN4618" s="1">
        <v>41650.708333333336</v>
      </c>
      <c r="AP4618" t="s">
        <v>113</v>
      </c>
      <c r="AU4618" t="s">
        <v>10277</v>
      </c>
      <c r="AY4618" t="s">
        <v>106</v>
      </c>
      <c r="AZ4618">
        <v>0</v>
      </c>
      <c r="BA4618">
        <v>0</v>
      </c>
      <c r="BD4618" s="3">
        <v>41321.662499999999</v>
      </c>
      <c r="BE4618" s="3">
        <v>41321.663888888892</v>
      </c>
      <c r="BF4618" t="s">
        <v>115</v>
      </c>
      <c r="BG4618" t="s">
        <v>115</v>
      </c>
      <c r="BH4618">
        <v>8149</v>
      </c>
      <c r="BM4618">
        <v>43420</v>
      </c>
      <c r="BR4618" t="s">
        <v>3122</v>
      </c>
      <c r="BS4618" t="s">
        <v>3123</v>
      </c>
      <c r="BU4618">
        <v>1</v>
      </c>
      <c r="BV4618" t="s">
        <v>118</v>
      </c>
      <c r="BX4618" t="s">
        <v>119</v>
      </c>
      <c r="BY4618" t="s">
        <v>119</v>
      </c>
      <c r="BZ4618" t="s">
        <v>119</v>
      </c>
      <c r="CA4618">
        <v>1</v>
      </c>
      <c r="CC4618" t="s">
        <v>120</v>
      </c>
      <c r="CH4618">
        <v>540</v>
      </c>
      <c r="CI4618">
        <v>31490</v>
      </c>
      <c r="CJ4618" t="s">
        <v>106</v>
      </c>
      <c r="CK4618" t="s">
        <v>106</v>
      </c>
      <c r="CL4618">
        <v>15</v>
      </c>
      <c r="CM4618" t="s">
        <v>2963</v>
      </c>
      <c r="CO4618">
        <v>125321</v>
      </c>
      <c r="CQ4618">
        <v>0</v>
      </c>
      <c r="CR4618">
        <v>0</v>
      </c>
      <c r="CS4618">
        <v>0</v>
      </c>
      <c r="CY4618" t="s">
        <v>123</v>
      </c>
      <c r="CZ4618" t="s">
        <v>124</v>
      </c>
      <c r="DD4618" t="str" cm="1">
        <f t="array" ref="DD4618">TEXT(_xlfn.SEQUENCE(1, DATEDIF(AG4618, AH4618, "m") + 1, AG4618, 30), "YYYY-APMM")</f>
        <v>2013-AP12</v>
      </c>
      <c r="DN4618">
        <f t="shared" si="144"/>
        <v>3580.5</v>
      </c>
      <c r="DO4618" t="str">
        <f t="shared" si="145"/>
        <v>STEEL FIXERS SK</v>
      </c>
    </row>
    <row r="4619" spans="1:119" x14ac:dyDescent="0.35">
      <c r="A4619" t="s">
        <v>105</v>
      </c>
      <c r="B4619">
        <v>503904</v>
      </c>
      <c r="C4619">
        <v>6359</v>
      </c>
      <c r="D4619">
        <v>125322</v>
      </c>
      <c r="E4619">
        <v>13662</v>
      </c>
      <c r="F4619">
        <v>0</v>
      </c>
      <c r="G4619" t="s">
        <v>106</v>
      </c>
      <c r="H4619" t="s">
        <v>106</v>
      </c>
      <c r="I4619" t="s">
        <v>106</v>
      </c>
      <c r="J4619" t="s">
        <v>107</v>
      </c>
      <c r="K4619" t="s">
        <v>108</v>
      </c>
      <c r="L4619" t="s">
        <v>109</v>
      </c>
      <c r="M4619" t="s">
        <v>110</v>
      </c>
      <c r="N4619" t="s">
        <v>10278</v>
      </c>
      <c r="O4619" t="s">
        <v>3143</v>
      </c>
      <c r="P4619">
        <v>8167</v>
      </c>
      <c r="Q4619">
        <v>32</v>
      </c>
      <c r="R4619">
        <v>0</v>
      </c>
      <c r="S4619">
        <v>192</v>
      </c>
      <c r="T4619">
        <v>0</v>
      </c>
      <c r="U4619">
        <v>224</v>
      </c>
      <c r="V4619">
        <v>224</v>
      </c>
      <c r="W4619">
        <v>192</v>
      </c>
      <c r="X4619">
        <v>0</v>
      </c>
      <c r="Y4619">
        <v>0</v>
      </c>
      <c r="Z4619">
        <v>0</v>
      </c>
      <c r="AD4619" s="1">
        <v>41633.333333333336</v>
      </c>
      <c r="AE4619" s="1">
        <v>41660.708333333336</v>
      </c>
      <c r="AG4619" s="1">
        <v>41629.333333333336</v>
      </c>
      <c r="AH4619" s="1">
        <v>41655.708333333336</v>
      </c>
      <c r="AI4619" s="1">
        <v>41629.333333333336</v>
      </c>
      <c r="AJ4619" s="1">
        <v>41655.708333333336</v>
      </c>
      <c r="AK4619" s="1">
        <v>41629.333333333336</v>
      </c>
      <c r="AL4619" s="1">
        <v>41655.708333333336</v>
      </c>
      <c r="AM4619" s="1">
        <v>41633.333333333336</v>
      </c>
      <c r="AN4619" s="1">
        <v>41660.708333333336</v>
      </c>
      <c r="AP4619" t="s">
        <v>113</v>
      </c>
      <c r="AU4619" t="s">
        <v>10279</v>
      </c>
      <c r="AY4619" t="s">
        <v>106</v>
      </c>
      <c r="AZ4619">
        <v>0</v>
      </c>
      <c r="BA4619">
        <v>0</v>
      </c>
      <c r="BD4619" s="3">
        <v>41321.662499999999</v>
      </c>
      <c r="BE4619" s="3">
        <v>41321.663888888892</v>
      </c>
      <c r="BF4619" t="s">
        <v>115</v>
      </c>
      <c r="BG4619" t="s">
        <v>115</v>
      </c>
      <c r="BH4619">
        <v>8149</v>
      </c>
      <c r="BM4619">
        <v>43440</v>
      </c>
      <c r="BR4619" t="s">
        <v>3145</v>
      </c>
      <c r="BS4619" t="s">
        <v>3146</v>
      </c>
      <c r="BU4619">
        <v>1</v>
      </c>
      <c r="BV4619" t="s">
        <v>118</v>
      </c>
      <c r="BX4619" t="s">
        <v>119</v>
      </c>
      <c r="BY4619" t="s">
        <v>119</v>
      </c>
      <c r="BZ4619" t="s">
        <v>119</v>
      </c>
      <c r="CA4619">
        <v>1</v>
      </c>
      <c r="CC4619" t="s">
        <v>120</v>
      </c>
      <c r="CH4619">
        <v>540</v>
      </c>
      <c r="CI4619">
        <v>31490</v>
      </c>
      <c r="CJ4619" t="s">
        <v>106</v>
      </c>
      <c r="CK4619" t="s">
        <v>106</v>
      </c>
      <c r="CL4619">
        <v>15</v>
      </c>
      <c r="CM4619" t="s">
        <v>2963</v>
      </c>
      <c r="CO4619">
        <v>125321</v>
      </c>
      <c r="CQ4619">
        <v>0</v>
      </c>
      <c r="CR4619">
        <v>0</v>
      </c>
      <c r="CS4619">
        <v>0</v>
      </c>
      <c r="CY4619" t="s">
        <v>123</v>
      </c>
      <c r="CZ4619" t="s">
        <v>124</v>
      </c>
      <c r="DD4619" t="str" cm="1">
        <f t="array" ref="DD4619">TEXT(_xlfn.SEQUENCE(1, DATEDIF(AG4619, AH4619, "m") + 1, AG4619, 30), "YYYY-APMM")</f>
        <v>2013-AP12</v>
      </c>
      <c r="DN4619">
        <f t="shared" si="144"/>
        <v>224</v>
      </c>
      <c r="DO4619" t="str">
        <f t="shared" si="145"/>
        <v>CONCRETE MASON SK</v>
      </c>
    </row>
    <row r="4620" spans="1:119" x14ac:dyDescent="0.35">
      <c r="A4620" t="s">
        <v>105</v>
      </c>
      <c r="B4620">
        <v>503905</v>
      </c>
      <c r="C4620">
        <v>6359</v>
      </c>
      <c r="D4620">
        <v>125322</v>
      </c>
      <c r="E4620">
        <v>13662</v>
      </c>
      <c r="F4620">
        <v>0</v>
      </c>
      <c r="G4620" t="s">
        <v>106</v>
      </c>
      <c r="H4620" t="s">
        <v>106</v>
      </c>
      <c r="I4620" t="s">
        <v>106</v>
      </c>
      <c r="J4620" t="s">
        <v>107</v>
      </c>
      <c r="K4620" t="s">
        <v>108</v>
      </c>
      <c r="L4620" t="s">
        <v>109</v>
      </c>
      <c r="M4620" t="s">
        <v>110</v>
      </c>
      <c r="N4620" t="s">
        <v>10280</v>
      </c>
      <c r="O4620" t="s">
        <v>3164</v>
      </c>
      <c r="P4620">
        <v>8165</v>
      </c>
      <c r="Q4620">
        <v>32</v>
      </c>
      <c r="R4620">
        <v>0</v>
      </c>
      <c r="S4620">
        <v>200</v>
      </c>
      <c r="T4620">
        <v>0</v>
      </c>
      <c r="U4620">
        <v>16119.25</v>
      </c>
      <c r="V4620">
        <v>16119.25</v>
      </c>
      <c r="W4620">
        <v>200</v>
      </c>
      <c r="X4620">
        <v>0</v>
      </c>
      <c r="Y4620">
        <v>0</v>
      </c>
      <c r="Z4620">
        <v>0</v>
      </c>
      <c r="AD4620" s="1">
        <v>41648.333333333336</v>
      </c>
      <c r="AE4620" s="1">
        <v>41676.708333333336</v>
      </c>
      <c r="AG4620" s="1">
        <v>41644.333333333336</v>
      </c>
      <c r="AH4620" s="1">
        <v>41672.708333333336</v>
      </c>
      <c r="AI4620" s="1">
        <v>41644.333333333336</v>
      </c>
      <c r="AJ4620" s="1">
        <v>41672.708333333336</v>
      </c>
      <c r="AK4620" s="1">
        <v>41644.333333333336</v>
      </c>
      <c r="AL4620" s="1">
        <v>41672.708333333336</v>
      </c>
      <c r="AM4620" s="1">
        <v>41648.333333333336</v>
      </c>
      <c r="AN4620" s="1">
        <v>41676.708333333336</v>
      </c>
      <c r="AP4620" t="s">
        <v>113</v>
      </c>
      <c r="AU4620" t="s">
        <v>10281</v>
      </c>
      <c r="AY4620" t="s">
        <v>106</v>
      </c>
      <c r="AZ4620">
        <v>0</v>
      </c>
      <c r="BA4620">
        <v>0</v>
      </c>
      <c r="BD4620" s="3">
        <v>41321.662499999999</v>
      </c>
      <c r="BE4620" s="3">
        <v>41321.663888888892</v>
      </c>
      <c r="BF4620" t="s">
        <v>115</v>
      </c>
      <c r="BG4620" t="s">
        <v>115</v>
      </c>
      <c r="BH4620">
        <v>8149</v>
      </c>
      <c r="BM4620">
        <v>43420</v>
      </c>
      <c r="BR4620" t="s">
        <v>3122</v>
      </c>
      <c r="BS4620" t="s">
        <v>3123</v>
      </c>
      <c r="BU4620">
        <v>1</v>
      </c>
      <c r="BV4620" t="s">
        <v>118</v>
      </c>
      <c r="BX4620" t="s">
        <v>119</v>
      </c>
      <c r="BY4620" t="s">
        <v>119</v>
      </c>
      <c r="BZ4620" t="s">
        <v>119</v>
      </c>
      <c r="CA4620">
        <v>1</v>
      </c>
      <c r="CC4620" t="s">
        <v>120</v>
      </c>
      <c r="CH4620">
        <v>540</v>
      </c>
      <c r="CI4620">
        <v>31490</v>
      </c>
      <c r="CJ4620" t="s">
        <v>106</v>
      </c>
      <c r="CK4620" t="s">
        <v>106</v>
      </c>
      <c r="CL4620">
        <v>15</v>
      </c>
      <c r="CM4620" t="s">
        <v>2963</v>
      </c>
      <c r="CO4620">
        <v>125321</v>
      </c>
      <c r="CQ4620">
        <v>0</v>
      </c>
      <c r="CR4620">
        <v>0</v>
      </c>
      <c r="CS4620">
        <v>0</v>
      </c>
      <c r="CY4620" t="s">
        <v>123</v>
      </c>
      <c r="CZ4620" t="s">
        <v>124</v>
      </c>
      <c r="DD4620" t="str" cm="1">
        <f t="array" ref="DD4620">TEXT(_xlfn.SEQUENCE(1, DATEDIF(AG4620, AH4620, "m") + 1, AG4620, 30), "YYYY-APMM")</f>
        <v>2014-AP01</v>
      </c>
      <c r="DN4620">
        <f t="shared" si="144"/>
        <v>16119.25</v>
      </c>
      <c r="DO4620" t="str">
        <f t="shared" si="145"/>
        <v>STEEL FIXERS SK</v>
      </c>
    </row>
    <row r="4621" spans="1:119" x14ac:dyDescent="0.35">
      <c r="A4621" t="s">
        <v>105</v>
      </c>
      <c r="B4621">
        <v>503906</v>
      </c>
      <c r="C4621">
        <v>6359</v>
      </c>
      <c r="D4621">
        <v>125322</v>
      </c>
      <c r="E4621">
        <v>13662</v>
      </c>
      <c r="F4621">
        <v>0</v>
      </c>
      <c r="G4621" t="s">
        <v>106</v>
      </c>
      <c r="H4621" t="s">
        <v>106</v>
      </c>
      <c r="I4621" t="s">
        <v>106</v>
      </c>
      <c r="J4621" t="s">
        <v>107</v>
      </c>
      <c r="K4621" t="s">
        <v>108</v>
      </c>
      <c r="L4621" t="s">
        <v>109</v>
      </c>
      <c r="M4621" t="s">
        <v>110</v>
      </c>
      <c r="N4621" t="s">
        <v>10282</v>
      </c>
      <c r="O4621" t="s">
        <v>3167</v>
      </c>
      <c r="P4621">
        <v>8167</v>
      </c>
      <c r="Q4621">
        <v>32</v>
      </c>
      <c r="R4621">
        <v>0</v>
      </c>
      <c r="S4621">
        <v>112</v>
      </c>
      <c r="T4621">
        <v>0</v>
      </c>
      <c r="U4621">
        <v>1141</v>
      </c>
      <c r="V4621">
        <v>1141</v>
      </c>
      <c r="W4621">
        <v>112</v>
      </c>
      <c r="X4621">
        <v>0</v>
      </c>
      <c r="Y4621">
        <v>0</v>
      </c>
      <c r="Z4621">
        <v>0</v>
      </c>
      <c r="AD4621" s="1">
        <v>41665.333333333336</v>
      </c>
      <c r="AE4621" s="1">
        <v>41680.708333333336</v>
      </c>
      <c r="AG4621" s="1">
        <v>41660.333333333336</v>
      </c>
      <c r="AH4621" s="1">
        <v>41675.708333333336</v>
      </c>
      <c r="AI4621" s="1">
        <v>41660.333333333336</v>
      </c>
      <c r="AJ4621" s="1">
        <v>41675.708333333336</v>
      </c>
      <c r="AK4621" s="1">
        <v>41660.333333333336</v>
      </c>
      <c r="AL4621" s="1">
        <v>41675.708333333336</v>
      </c>
      <c r="AM4621" s="1">
        <v>41665.333333333336</v>
      </c>
      <c r="AN4621" s="1">
        <v>41680.708333333336</v>
      </c>
      <c r="AP4621" t="s">
        <v>113</v>
      </c>
      <c r="AU4621" t="s">
        <v>10283</v>
      </c>
      <c r="AY4621" t="s">
        <v>106</v>
      </c>
      <c r="AZ4621">
        <v>0</v>
      </c>
      <c r="BA4621">
        <v>0</v>
      </c>
      <c r="BD4621" s="3">
        <v>41321.662499999999</v>
      </c>
      <c r="BE4621" s="3">
        <v>41321.663888888892</v>
      </c>
      <c r="BF4621" t="s">
        <v>115</v>
      </c>
      <c r="BG4621" t="s">
        <v>115</v>
      </c>
      <c r="BH4621">
        <v>8149</v>
      </c>
      <c r="BM4621">
        <v>43440</v>
      </c>
      <c r="BR4621" t="s">
        <v>3145</v>
      </c>
      <c r="BS4621" t="s">
        <v>3146</v>
      </c>
      <c r="BU4621">
        <v>1</v>
      </c>
      <c r="BV4621" t="s">
        <v>118</v>
      </c>
      <c r="BX4621" t="s">
        <v>119</v>
      </c>
      <c r="BY4621" t="s">
        <v>119</v>
      </c>
      <c r="BZ4621" t="s">
        <v>119</v>
      </c>
      <c r="CA4621">
        <v>1</v>
      </c>
      <c r="CC4621" t="s">
        <v>120</v>
      </c>
      <c r="CH4621">
        <v>540</v>
      </c>
      <c r="CI4621">
        <v>31490</v>
      </c>
      <c r="CJ4621" t="s">
        <v>106</v>
      </c>
      <c r="CK4621" t="s">
        <v>106</v>
      </c>
      <c r="CL4621">
        <v>15</v>
      </c>
      <c r="CM4621" t="s">
        <v>2963</v>
      </c>
      <c r="CO4621">
        <v>125321</v>
      </c>
      <c r="CQ4621">
        <v>0</v>
      </c>
      <c r="CR4621">
        <v>0</v>
      </c>
      <c r="CS4621">
        <v>0</v>
      </c>
      <c r="CY4621" t="s">
        <v>123</v>
      </c>
      <c r="CZ4621" t="s">
        <v>124</v>
      </c>
      <c r="DD4621" t="str" cm="1">
        <f t="array" ref="DD4621">TEXT(_xlfn.SEQUENCE(1, DATEDIF(AG4621, AH4621, "m") + 1, AG4621, 30), "YYYY-APMM")</f>
        <v>2014-AP01</v>
      </c>
      <c r="DN4621">
        <f t="shared" si="144"/>
        <v>1141</v>
      </c>
      <c r="DO4621" t="str">
        <f t="shared" si="145"/>
        <v>CONCRETE MASON SK</v>
      </c>
    </row>
    <row r="4622" spans="1:119" x14ac:dyDescent="0.35">
      <c r="A4622" t="s">
        <v>105</v>
      </c>
      <c r="B4622">
        <v>503907</v>
      </c>
      <c r="C4622">
        <v>6359</v>
      </c>
      <c r="D4622">
        <v>125323</v>
      </c>
      <c r="E4622">
        <v>13662</v>
      </c>
      <c r="F4622">
        <v>0</v>
      </c>
      <c r="G4622" t="s">
        <v>106</v>
      </c>
      <c r="H4622" t="s">
        <v>106</v>
      </c>
      <c r="I4622" t="s">
        <v>106</v>
      </c>
      <c r="J4622" t="s">
        <v>107</v>
      </c>
      <c r="K4622" t="s">
        <v>108</v>
      </c>
      <c r="L4622" t="s">
        <v>109</v>
      </c>
      <c r="M4622" t="s">
        <v>110</v>
      </c>
      <c r="N4622" t="s">
        <v>10284</v>
      </c>
      <c r="O4622" t="s">
        <v>3140</v>
      </c>
      <c r="P4622">
        <v>8165</v>
      </c>
      <c r="Q4622">
        <v>0</v>
      </c>
      <c r="R4622">
        <v>0</v>
      </c>
      <c r="S4622">
        <v>200</v>
      </c>
      <c r="T4622">
        <v>0</v>
      </c>
      <c r="U4622">
        <v>4046</v>
      </c>
      <c r="V4622">
        <v>4046</v>
      </c>
      <c r="W4622">
        <v>200</v>
      </c>
      <c r="X4622">
        <v>0</v>
      </c>
      <c r="Y4622">
        <v>0</v>
      </c>
      <c r="Z4622">
        <v>0</v>
      </c>
      <c r="AD4622" s="1">
        <v>41576.333333333336</v>
      </c>
      <c r="AE4622" s="1">
        <v>41604.708333333336</v>
      </c>
      <c r="AG4622" s="1">
        <v>41576.333333333336</v>
      </c>
      <c r="AH4622" s="1">
        <v>41604.708333333336</v>
      </c>
      <c r="AI4622" s="1">
        <v>41576.333333333336</v>
      </c>
      <c r="AJ4622" s="1">
        <v>41604.708333333336</v>
      </c>
      <c r="AK4622" s="1">
        <v>41576.333333333336</v>
      </c>
      <c r="AL4622" s="1">
        <v>41604.708333333336</v>
      </c>
      <c r="AM4622" s="1">
        <v>41576.333333333336</v>
      </c>
      <c r="AN4622" s="1">
        <v>41604.708333333336</v>
      </c>
      <c r="AP4622" t="s">
        <v>113</v>
      </c>
      <c r="AU4622" t="s">
        <v>10285</v>
      </c>
      <c r="AY4622" t="s">
        <v>119</v>
      </c>
      <c r="AZ4622">
        <v>0</v>
      </c>
      <c r="BA4622">
        <v>0</v>
      </c>
      <c r="BD4622" s="3">
        <v>41321.662499999999</v>
      </c>
      <c r="BE4622" s="3">
        <v>41321.663888888892</v>
      </c>
      <c r="BF4622" t="s">
        <v>115</v>
      </c>
      <c r="BG4622" t="s">
        <v>115</v>
      </c>
      <c r="BH4622">
        <v>8149</v>
      </c>
      <c r="BM4622">
        <v>43420</v>
      </c>
      <c r="BR4622" t="s">
        <v>3122</v>
      </c>
      <c r="BS4622" t="s">
        <v>3123</v>
      </c>
      <c r="BU4622">
        <v>1</v>
      </c>
      <c r="BV4622" t="s">
        <v>118</v>
      </c>
      <c r="BX4622" t="s">
        <v>119</v>
      </c>
      <c r="BY4622" t="s">
        <v>119</v>
      </c>
      <c r="BZ4622" t="s">
        <v>119</v>
      </c>
      <c r="CA4622">
        <v>1</v>
      </c>
      <c r="CC4622" t="s">
        <v>120</v>
      </c>
      <c r="CH4622">
        <v>540</v>
      </c>
      <c r="CI4622">
        <v>31480</v>
      </c>
      <c r="CJ4622" t="s">
        <v>106</v>
      </c>
      <c r="CK4622" t="s">
        <v>106</v>
      </c>
      <c r="CL4622">
        <v>10</v>
      </c>
      <c r="CM4622" t="s">
        <v>2889</v>
      </c>
      <c r="CO4622">
        <v>125321</v>
      </c>
      <c r="CQ4622">
        <v>0</v>
      </c>
      <c r="CR4622">
        <v>0</v>
      </c>
      <c r="CS4622">
        <v>0</v>
      </c>
      <c r="CY4622" t="s">
        <v>123</v>
      </c>
      <c r="CZ4622" t="s">
        <v>124</v>
      </c>
      <c r="DD4622" t="str" cm="1">
        <f t="array" ref="DD4622">TEXT(_xlfn.SEQUENCE(1, DATEDIF(AG4622, AH4622, "m") + 1, AG4622, 30), "YYYY-APMM")</f>
        <v>2013-AP10</v>
      </c>
      <c r="DN4622">
        <f t="shared" si="144"/>
        <v>4046</v>
      </c>
      <c r="DO4622" t="str">
        <f t="shared" si="145"/>
        <v>STEEL FIXERS SK</v>
      </c>
    </row>
    <row r="4623" spans="1:119" x14ac:dyDescent="0.35">
      <c r="A4623" t="s">
        <v>105</v>
      </c>
      <c r="B4623">
        <v>503908</v>
      </c>
      <c r="C4623">
        <v>6359</v>
      </c>
      <c r="D4623">
        <v>125323</v>
      </c>
      <c r="E4623">
        <v>13662</v>
      </c>
      <c r="F4623">
        <v>0</v>
      </c>
      <c r="G4623" t="s">
        <v>106</v>
      </c>
      <c r="H4623" t="s">
        <v>106</v>
      </c>
      <c r="I4623" t="s">
        <v>106</v>
      </c>
      <c r="J4623" t="s">
        <v>107</v>
      </c>
      <c r="K4623" t="s">
        <v>108</v>
      </c>
      <c r="L4623" t="s">
        <v>109</v>
      </c>
      <c r="M4623" t="s">
        <v>110</v>
      </c>
      <c r="N4623" t="s">
        <v>10286</v>
      </c>
      <c r="O4623" t="s">
        <v>3143</v>
      </c>
      <c r="P4623">
        <v>8167</v>
      </c>
      <c r="Q4623">
        <v>16</v>
      </c>
      <c r="R4623">
        <v>0</v>
      </c>
      <c r="S4623">
        <v>192</v>
      </c>
      <c r="T4623">
        <v>0</v>
      </c>
      <c r="U4623">
        <v>255.5</v>
      </c>
      <c r="V4623">
        <v>255.5</v>
      </c>
      <c r="W4623">
        <v>192</v>
      </c>
      <c r="X4623">
        <v>0</v>
      </c>
      <c r="Y4623">
        <v>0</v>
      </c>
      <c r="Z4623">
        <v>0</v>
      </c>
      <c r="AD4623" s="1">
        <v>41587.333333333336</v>
      </c>
      <c r="AE4623" s="1">
        <v>41613.708333333336</v>
      </c>
      <c r="AG4623" s="1">
        <v>41584.333333333336</v>
      </c>
      <c r="AH4623" s="1">
        <v>41611.708333333336</v>
      </c>
      <c r="AI4623" s="1">
        <v>41584.333333333336</v>
      </c>
      <c r="AJ4623" s="1">
        <v>41611.708333333336</v>
      </c>
      <c r="AK4623" s="1">
        <v>41584.333333333336</v>
      </c>
      <c r="AL4623" s="1">
        <v>41611.708333333336</v>
      </c>
      <c r="AM4623" s="1">
        <v>41587.333333333336</v>
      </c>
      <c r="AN4623" s="1">
        <v>41613.708333333336</v>
      </c>
      <c r="AP4623" t="s">
        <v>113</v>
      </c>
      <c r="AU4623" t="s">
        <v>10287</v>
      </c>
      <c r="AY4623" t="s">
        <v>106</v>
      </c>
      <c r="AZ4623">
        <v>0</v>
      </c>
      <c r="BA4623">
        <v>0</v>
      </c>
      <c r="BD4623" s="3">
        <v>41321.662499999999</v>
      </c>
      <c r="BE4623" s="3">
        <v>41321.663888888892</v>
      </c>
      <c r="BF4623" t="s">
        <v>115</v>
      </c>
      <c r="BG4623" t="s">
        <v>115</v>
      </c>
      <c r="BH4623">
        <v>8149</v>
      </c>
      <c r="BM4623">
        <v>43440</v>
      </c>
      <c r="BR4623" t="s">
        <v>3145</v>
      </c>
      <c r="BS4623" t="s">
        <v>3146</v>
      </c>
      <c r="BU4623">
        <v>1</v>
      </c>
      <c r="BV4623" t="s">
        <v>118</v>
      </c>
      <c r="BX4623" t="s">
        <v>119</v>
      </c>
      <c r="BY4623" t="s">
        <v>119</v>
      </c>
      <c r="BZ4623" t="s">
        <v>119</v>
      </c>
      <c r="CA4623">
        <v>1</v>
      </c>
      <c r="CC4623" t="s">
        <v>120</v>
      </c>
      <c r="CH4623">
        <v>540</v>
      </c>
      <c r="CI4623">
        <v>31480</v>
      </c>
      <c r="CJ4623" t="s">
        <v>106</v>
      </c>
      <c r="CK4623" t="s">
        <v>106</v>
      </c>
      <c r="CL4623">
        <v>10</v>
      </c>
      <c r="CM4623" t="s">
        <v>2889</v>
      </c>
      <c r="CO4623">
        <v>125321</v>
      </c>
      <c r="CQ4623">
        <v>0</v>
      </c>
      <c r="CR4623">
        <v>0</v>
      </c>
      <c r="CS4623">
        <v>0</v>
      </c>
      <c r="CY4623" t="s">
        <v>123</v>
      </c>
      <c r="CZ4623" t="s">
        <v>124</v>
      </c>
      <c r="DD4623" t="str" cm="1">
        <f t="array" ref="DD4623">TEXT(_xlfn.SEQUENCE(1, DATEDIF(AG4623, AH4623, "m") + 1, AG4623, 30), "YYYY-APMM")</f>
        <v>2013-AP11</v>
      </c>
      <c r="DN4623">
        <f t="shared" si="144"/>
        <v>255.5</v>
      </c>
      <c r="DO4623" t="str">
        <f t="shared" si="145"/>
        <v>CONCRETE MASON SK</v>
      </c>
    </row>
    <row r="4624" spans="1:119" x14ac:dyDescent="0.35">
      <c r="A4624" t="s">
        <v>105</v>
      </c>
      <c r="B4624">
        <v>503909</v>
      </c>
      <c r="C4624">
        <v>6359</v>
      </c>
      <c r="D4624">
        <v>125323</v>
      </c>
      <c r="E4624">
        <v>13662</v>
      </c>
      <c r="F4624">
        <v>0</v>
      </c>
      <c r="G4624" t="s">
        <v>106</v>
      </c>
      <c r="H4624" t="s">
        <v>106</v>
      </c>
      <c r="I4624" t="s">
        <v>106</v>
      </c>
      <c r="J4624" t="s">
        <v>107</v>
      </c>
      <c r="K4624" t="s">
        <v>108</v>
      </c>
      <c r="L4624" t="s">
        <v>109</v>
      </c>
      <c r="M4624" t="s">
        <v>110</v>
      </c>
      <c r="N4624" t="s">
        <v>10288</v>
      </c>
      <c r="O4624" t="s">
        <v>3164</v>
      </c>
      <c r="P4624">
        <v>8165</v>
      </c>
      <c r="Q4624">
        <v>16</v>
      </c>
      <c r="R4624">
        <v>0</v>
      </c>
      <c r="S4624">
        <v>200</v>
      </c>
      <c r="T4624">
        <v>0</v>
      </c>
      <c r="U4624">
        <v>16829.75</v>
      </c>
      <c r="V4624">
        <v>16829.75</v>
      </c>
      <c r="W4624">
        <v>200</v>
      </c>
      <c r="X4624">
        <v>0</v>
      </c>
      <c r="Y4624">
        <v>0</v>
      </c>
      <c r="Z4624">
        <v>0</v>
      </c>
      <c r="AD4624" s="1">
        <v>41602.333333333336</v>
      </c>
      <c r="AE4624" s="1">
        <v>41631.708333333336</v>
      </c>
      <c r="AG4624" s="1">
        <v>41599.333333333336</v>
      </c>
      <c r="AH4624" s="1">
        <v>41629.708333333336</v>
      </c>
      <c r="AI4624" s="1">
        <v>41599.333333333336</v>
      </c>
      <c r="AJ4624" s="1">
        <v>41629.708333333336</v>
      </c>
      <c r="AK4624" s="1">
        <v>41599.333333333336</v>
      </c>
      <c r="AL4624" s="1">
        <v>41629.708333333336</v>
      </c>
      <c r="AM4624" s="1">
        <v>41602.333333333336</v>
      </c>
      <c r="AN4624" s="1">
        <v>41631.708333333336</v>
      </c>
      <c r="AP4624" t="s">
        <v>113</v>
      </c>
      <c r="AU4624" t="s">
        <v>10289</v>
      </c>
      <c r="AY4624" t="s">
        <v>106</v>
      </c>
      <c r="AZ4624">
        <v>0</v>
      </c>
      <c r="BA4624">
        <v>0</v>
      </c>
      <c r="BD4624" s="3">
        <v>41321.662499999999</v>
      </c>
      <c r="BE4624" s="3">
        <v>41321.663888888892</v>
      </c>
      <c r="BF4624" t="s">
        <v>115</v>
      </c>
      <c r="BG4624" t="s">
        <v>115</v>
      </c>
      <c r="BH4624">
        <v>8149</v>
      </c>
      <c r="BM4624">
        <v>43420</v>
      </c>
      <c r="BR4624" t="s">
        <v>3122</v>
      </c>
      <c r="BS4624" t="s">
        <v>3123</v>
      </c>
      <c r="BU4624">
        <v>1</v>
      </c>
      <c r="BV4624" t="s">
        <v>118</v>
      </c>
      <c r="BX4624" t="s">
        <v>119</v>
      </c>
      <c r="BY4624" t="s">
        <v>119</v>
      </c>
      <c r="BZ4624" t="s">
        <v>119</v>
      </c>
      <c r="CA4624">
        <v>1</v>
      </c>
      <c r="CC4624" t="s">
        <v>120</v>
      </c>
      <c r="CH4624">
        <v>540</v>
      </c>
      <c r="CI4624">
        <v>31480</v>
      </c>
      <c r="CJ4624" t="s">
        <v>106</v>
      </c>
      <c r="CK4624" t="s">
        <v>106</v>
      </c>
      <c r="CL4624">
        <v>10</v>
      </c>
      <c r="CM4624" t="s">
        <v>2889</v>
      </c>
      <c r="CO4624">
        <v>125321</v>
      </c>
      <c r="CQ4624">
        <v>0</v>
      </c>
      <c r="CR4624">
        <v>0</v>
      </c>
      <c r="CS4624">
        <v>0</v>
      </c>
      <c r="CY4624" t="s">
        <v>123</v>
      </c>
      <c r="CZ4624" t="s">
        <v>124</v>
      </c>
      <c r="DD4624" t="str" cm="1">
        <f t="array" ref="DD4624:DE4624">TEXT(_xlfn.SEQUENCE(1, DATEDIF(AG4624, AH4624, "m") + 1, AG4624, 30), "YYYY-APMM")</f>
        <v>2013-AP11</v>
      </c>
      <c r="DE4624" t="str">
        <v>2013-AP12</v>
      </c>
      <c r="DN4624">
        <f t="shared" si="144"/>
        <v>8414.875</v>
      </c>
      <c r="DO4624" t="str">
        <f t="shared" si="145"/>
        <v>STEEL FIXERS SK</v>
      </c>
    </row>
    <row r="4625" spans="1:119" x14ac:dyDescent="0.35">
      <c r="A4625" t="s">
        <v>105</v>
      </c>
      <c r="B4625">
        <v>503910</v>
      </c>
      <c r="C4625">
        <v>6359</v>
      </c>
      <c r="D4625">
        <v>125323</v>
      </c>
      <c r="E4625">
        <v>13662</v>
      </c>
      <c r="F4625">
        <v>0</v>
      </c>
      <c r="G4625" t="s">
        <v>106</v>
      </c>
      <c r="H4625" t="s">
        <v>106</v>
      </c>
      <c r="I4625" t="s">
        <v>106</v>
      </c>
      <c r="J4625" t="s">
        <v>107</v>
      </c>
      <c r="K4625" t="s">
        <v>108</v>
      </c>
      <c r="L4625" t="s">
        <v>109</v>
      </c>
      <c r="M4625" t="s">
        <v>110</v>
      </c>
      <c r="N4625" t="s">
        <v>10290</v>
      </c>
      <c r="O4625" t="s">
        <v>3167</v>
      </c>
      <c r="P4625">
        <v>8167</v>
      </c>
      <c r="Q4625">
        <v>16</v>
      </c>
      <c r="R4625">
        <v>0</v>
      </c>
      <c r="S4625">
        <v>112</v>
      </c>
      <c r="T4625">
        <v>0</v>
      </c>
      <c r="U4625">
        <v>1295</v>
      </c>
      <c r="V4625">
        <v>1295</v>
      </c>
      <c r="W4625">
        <v>112</v>
      </c>
      <c r="X4625">
        <v>0</v>
      </c>
      <c r="Y4625">
        <v>0</v>
      </c>
      <c r="Z4625">
        <v>0</v>
      </c>
      <c r="AD4625" s="1">
        <v>41618.333333333336</v>
      </c>
      <c r="AE4625" s="1">
        <v>41634.708333333336</v>
      </c>
      <c r="AG4625" s="1">
        <v>41616.333333333336</v>
      </c>
      <c r="AH4625" s="1">
        <v>41632.708333333336</v>
      </c>
      <c r="AI4625" s="1">
        <v>41616.333333333336</v>
      </c>
      <c r="AJ4625" s="1">
        <v>41632.708333333336</v>
      </c>
      <c r="AK4625" s="1">
        <v>41616.333333333336</v>
      </c>
      <c r="AL4625" s="1">
        <v>41632.708333333336</v>
      </c>
      <c r="AM4625" s="1">
        <v>41618.333333333336</v>
      </c>
      <c r="AN4625" s="1">
        <v>41634.708333333336</v>
      </c>
      <c r="AP4625" t="s">
        <v>113</v>
      </c>
      <c r="AU4625" t="s">
        <v>10291</v>
      </c>
      <c r="AY4625" t="s">
        <v>106</v>
      </c>
      <c r="AZ4625">
        <v>0</v>
      </c>
      <c r="BA4625">
        <v>0</v>
      </c>
      <c r="BD4625" s="3">
        <v>41321.662499999999</v>
      </c>
      <c r="BE4625" s="3">
        <v>41321.663888888892</v>
      </c>
      <c r="BF4625" t="s">
        <v>115</v>
      </c>
      <c r="BG4625" t="s">
        <v>115</v>
      </c>
      <c r="BH4625">
        <v>8149</v>
      </c>
      <c r="BM4625">
        <v>43440</v>
      </c>
      <c r="BR4625" t="s">
        <v>3145</v>
      </c>
      <c r="BS4625" t="s">
        <v>3146</v>
      </c>
      <c r="BU4625">
        <v>1</v>
      </c>
      <c r="BV4625" t="s">
        <v>118</v>
      </c>
      <c r="BX4625" t="s">
        <v>119</v>
      </c>
      <c r="BY4625" t="s">
        <v>119</v>
      </c>
      <c r="BZ4625" t="s">
        <v>119</v>
      </c>
      <c r="CA4625">
        <v>1</v>
      </c>
      <c r="CC4625" t="s">
        <v>120</v>
      </c>
      <c r="CH4625">
        <v>540</v>
      </c>
      <c r="CI4625">
        <v>31480</v>
      </c>
      <c r="CJ4625" t="s">
        <v>106</v>
      </c>
      <c r="CK4625" t="s">
        <v>106</v>
      </c>
      <c r="CL4625">
        <v>10</v>
      </c>
      <c r="CM4625" t="s">
        <v>2889</v>
      </c>
      <c r="CO4625">
        <v>125321</v>
      </c>
      <c r="CQ4625">
        <v>0</v>
      </c>
      <c r="CR4625">
        <v>0</v>
      </c>
      <c r="CS4625">
        <v>0</v>
      </c>
      <c r="CY4625" t="s">
        <v>123</v>
      </c>
      <c r="CZ4625" t="s">
        <v>124</v>
      </c>
      <c r="DD4625" t="str" cm="1">
        <f t="array" ref="DD4625">TEXT(_xlfn.SEQUENCE(1, DATEDIF(AG4625, AH4625, "m") + 1, AG4625, 30), "YYYY-APMM")</f>
        <v>2013-AP12</v>
      </c>
      <c r="DN4625">
        <f t="shared" si="144"/>
        <v>1295</v>
      </c>
      <c r="DO4625" t="str">
        <f t="shared" si="145"/>
        <v>CONCRETE MASON SK</v>
      </c>
    </row>
    <row r="4626" spans="1:119" x14ac:dyDescent="0.35">
      <c r="A4626" t="s">
        <v>105</v>
      </c>
      <c r="B4626">
        <v>503911</v>
      </c>
      <c r="C4626">
        <v>6359</v>
      </c>
      <c r="D4626">
        <v>125324</v>
      </c>
      <c r="E4626">
        <v>13662</v>
      </c>
      <c r="F4626">
        <v>0</v>
      </c>
      <c r="G4626" t="s">
        <v>106</v>
      </c>
      <c r="H4626" t="s">
        <v>106</v>
      </c>
      <c r="I4626" t="s">
        <v>106</v>
      </c>
      <c r="J4626" t="s">
        <v>107</v>
      </c>
      <c r="K4626" t="s">
        <v>108</v>
      </c>
      <c r="L4626" t="s">
        <v>109</v>
      </c>
      <c r="M4626" t="s">
        <v>110</v>
      </c>
      <c r="N4626" t="s">
        <v>10292</v>
      </c>
      <c r="O4626" t="s">
        <v>3140</v>
      </c>
      <c r="P4626">
        <v>8165</v>
      </c>
      <c r="Q4626">
        <v>64</v>
      </c>
      <c r="R4626">
        <v>0</v>
      </c>
      <c r="S4626">
        <v>144</v>
      </c>
      <c r="T4626">
        <v>0</v>
      </c>
      <c r="U4626">
        <v>1205.75</v>
      </c>
      <c r="V4626">
        <v>1205.75</v>
      </c>
      <c r="W4626">
        <v>144</v>
      </c>
      <c r="X4626">
        <v>0</v>
      </c>
      <c r="Y4626">
        <v>0</v>
      </c>
      <c r="Z4626">
        <v>0</v>
      </c>
      <c r="AD4626" s="1">
        <v>41672.333333333336</v>
      </c>
      <c r="AE4626" s="1">
        <v>41693.708333333336</v>
      </c>
      <c r="AG4626" s="1">
        <v>41662.333333333336</v>
      </c>
      <c r="AH4626" s="1">
        <v>41683.708333333336</v>
      </c>
      <c r="AI4626" s="1">
        <v>41662.333333333336</v>
      </c>
      <c r="AJ4626" s="1">
        <v>41683.708333333336</v>
      </c>
      <c r="AK4626" s="1">
        <v>41662.333333333336</v>
      </c>
      <c r="AL4626" s="1">
        <v>41683.708333333336</v>
      </c>
      <c r="AM4626" s="1">
        <v>41672.333333333336</v>
      </c>
      <c r="AN4626" s="1">
        <v>41693.708333333336</v>
      </c>
      <c r="AP4626" t="s">
        <v>113</v>
      </c>
      <c r="AU4626" t="s">
        <v>10293</v>
      </c>
      <c r="AY4626" t="s">
        <v>106</v>
      </c>
      <c r="AZ4626">
        <v>0</v>
      </c>
      <c r="BA4626">
        <v>0</v>
      </c>
      <c r="BD4626" s="3">
        <v>41321.662499999999</v>
      </c>
      <c r="BE4626" s="3">
        <v>41321.663888888892</v>
      </c>
      <c r="BF4626" t="s">
        <v>115</v>
      </c>
      <c r="BG4626" t="s">
        <v>115</v>
      </c>
      <c r="BH4626">
        <v>8149</v>
      </c>
      <c r="BM4626">
        <v>43420</v>
      </c>
      <c r="BR4626" t="s">
        <v>3122</v>
      </c>
      <c r="BS4626" t="s">
        <v>3123</v>
      </c>
      <c r="BU4626">
        <v>1</v>
      </c>
      <c r="BV4626" t="s">
        <v>118</v>
      </c>
      <c r="BX4626" t="s">
        <v>119</v>
      </c>
      <c r="BY4626" t="s">
        <v>119</v>
      </c>
      <c r="BZ4626" t="s">
        <v>119</v>
      </c>
      <c r="CA4626">
        <v>1</v>
      </c>
      <c r="CC4626" t="s">
        <v>120</v>
      </c>
      <c r="CH4626">
        <v>540</v>
      </c>
      <c r="CI4626">
        <v>31500</v>
      </c>
      <c r="CJ4626" t="s">
        <v>106</v>
      </c>
      <c r="CK4626" t="s">
        <v>106</v>
      </c>
      <c r="CL4626">
        <v>20</v>
      </c>
      <c r="CM4626" t="s">
        <v>2867</v>
      </c>
      <c r="CO4626">
        <v>125321</v>
      </c>
      <c r="CQ4626">
        <v>0</v>
      </c>
      <c r="CR4626">
        <v>0</v>
      </c>
      <c r="CS4626">
        <v>0</v>
      </c>
      <c r="CY4626" t="s">
        <v>123</v>
      </c>
      <c r="CZ4626" t="s">
        <v>124</v>
      </c>
      <c r="DD4626" t="str" cm="1">
        <f t="array" ref="DD4626">TEXT(_xlfn.SEQUENCE(1, DATEDIF(AG4626, AH4626, "m") + 1, AG4626, 30), "YYYY-APMM")</f>
        <v>2014-AP01</v>
      </c>
      <c r="DN4626">
        <f t="shared" si="144"/>
        <v>1205.75</v>
      </c>
      <c r="DO4626" t="str">
        <f t="shared" si="145"/>
        <v>STEEL FIXERS SK</v>
      </c>
    </row>
    <row r="4627" spans="1:119" x14ac:dyDescent="0.35">
      <c r="A4627" t="s">
        <v>105</v>
      </c>
      <c r="B4627">
        <v>503912</v>
      </c>
      <c r="C4627">
        <v>6359</v>
      </c>
      <c r="D4627">
        <v>125324</v>
      </c>
      <c r="E4627">
        <v>13662</v>
      </c>
      <c r="F4627">
        <v>0</v>
      </c>
      <c r="G4627" t="s">
        <v>106</v>
      </c>
      <c r="H4627" t="s">
        <v>106</v>
      </c>
      <c r="I4627" t="s">
        <v>106</v>
      </c>
      <c r="J4627" t="s">
        <v>107</v>
      </c>
      <c r="K4627" t="s">
        <v>108</v>
      </c>
      <c r="L4627" t="s">
        <v>109</v>
      </c>
      <c r="M4627" t="s">
        <v>110</v>
      </c>
      <c r="N4627" t="s">
        <v>10294</v>
      </c>
      <c r="O4627" t="s">
        <v>3143</v>
      </c>
      <c r="P4627">
        <v>8167</v>
      </c>
      <c r="Q4627">
        <v>64</v>
      </c>
      <c r="R4627">
        <v>0</v>
      </c>
      <c r="S4627">
        <v>136</v>
      </c>
      <c r="T4627">
        <v>0</v>
      </c>
      <c r="U4627">
        <v>52.5</v>
      </c>
      <c r="V4627">
        <v>52.5</v>
      </c>
      <c r="W4627">
        <v>136</v>
      </c>
      <c r="X4627">
        <v>0</v>
      </c>
      <c r="Y4627">
        <v>0</v>
      </c>
      <c r="Z4627">
        <v>0</v>
      </c>
      <c r="AD4627" s="1">
        <v>41675.333333333336</v>
      </c>
      <c r="AE4627" s="1">
        <v>41695.708333333336</v>
      </c>
      <c r="AG4627" s="1">
        <v>41666.333333333336</v>
      </c>
      <c r="AH4627" s="1">
        <v>41686.708333333336</v>
      </c>
      <c r="AI4627" s="1">
        <v>41666.333333333336</v>
      </c>
      <c r="AJ4627" s="1">
        <v>41686.708333333336</v>
      </c>
      <c r="AK4627" s="1">
        <v>41666.333333333336</v>
      </c>
      <c r="AL4627" s="1">
        <v>41686.708333333336</v>
      </c>
      <c r="AM4627" s="1">
        <v>41675.333333333336</v>
      </c>
      <c r="AN4627" s="1">
        <v>41695.708333333336</v>
      </c>
      <c r="AP4627" t="s">
        <v>113</v>
      </c>
      <c r="AU4627" t="s">
        <v>10295</v>
      </c>
      <c r="AY4627" t="s">
        <v>106</v>
      </c>
      <c r="AZ4627">
        <v>0</v>
      </c>
      <c r="BA4627">
        <v>0</v>
      </c>
      <c r="BD4627" s="3">
        <v>41321.662499999999</v>
      </c>
      <c r="BE4627" s="3">
        <v>41321.663888888892</v>
      </c>
      <c r="BF4627" t="s">
        <v>115</v>
      </c>
      <c r="BG4627" t="s">
        <v>115</v>
      </c>
      <c r="BH4627">
        <v>8149</v>
      </c>
      <c r="BM4627">
        <v>43440</v>
      </c>
      <c r="BR4627" t="s">
        <v>3145</v>
      </c>
      <c r="BS4627" t="s">
        <v>3146</v>
      </c>
      <c r="BU4627">
        <v>1</v>
      </c>
      <c r="BV4627" t="s">
        <v>118</v>
      </c>
      <c r="BX4627" t="s">
        <v>119</v>
      </c>
      <c r="BY4627" t="s">
        <v>119</v>
      </c>
      <c r="BZ4627" t="s">
        <v>119</v>
      </c>
      <c r="CA4627">
        <v>1</v>
      </c>
      <c r="CC4627" t="s">
        <v>120</v>
      </c>
      <c r="CH4627">
        <v>540</v>
      </c>
      <c r="CI4627">
        <v>31500</v>
      </c>
      <c r="CJ4627" t="s">
        <v>106</v>
      </c>
      <c r="CK4627" t="s">
        <v>106</v>
      </c>
      <c r="CL4627">
        <v>20</v>
      </c>
      <c r="CM4627" t="s">
        <v>2867</v>
      </c>
      <c r="CO4627">
        <v>125321</v>
      </c>
      <c r="CQ4627">
        <v>0</v>
      </c>
      <c r="CR4627">
        <v>0</v>
      </c>
      <c r="CS4627">
        <v>0</v>
      </c>
      <c r="CY4627" t="s">
        <v>123</v>
      </c>
      <c r="CZ4627" t="s">
        <v>124</v>
      </c>
      <c r="DD4627" t="str" cm="1">
        <f t="array" ref="DD4627">TEXT(_xlfn.SEQUENCE(1, DATEDIF(AG4627, AH4627, "m") + 1, AG4627, 30), "YYYY-APMM")</f>
        <v>2014-AP01</v>
      </c>
      <c r="DN4627">
        <f t="shared" si="144"/>
        <v>52.5</v>
      </c>
      <c r="DO4627" t="str">
        <f t="shared" si="145"/>
        <v>CONCRETE MASON SK</v>
      </c>
    </row>
    <row r="4628" spans="1:119" x14ac:dyDescent="0.35">
      <c r="A4628" t="s">
        <v>105</v>
      </c>
      <c r="B4628">
        <v>503913</v>
      </c>
      <c r="C4628">
        <v>6359</v>
      </c>
      <c r="D4628">
        <v>125324</v>
      </c>
      <c r="E4628">
        <v>13662</v>
      </c>
      <c r="F4628">
        <v>0</v>
      </c>
      <c r="G4628" t="s">
        <v>106</v>
      </c>
      <c r="H4628" t="s">
        <v>106</v>
      </c>
      <c r="I4628" t="s">
        <v>106</v>
      </c>
      <c r="J4628" t="s">
        <v>107</v>
      </c>
      <c r="K4628" t="s">
        <v>108</v>
      </c>
      <c r="L4628" t="s">
        <v>109</v>
      </c>
      <c r="M4628" t="s">
        <v>110</v>
      </c>
      <c r="N4628" t="s">
        <v>10296</v>
      </c>
      <c r="O4628" t="s">
        <v>3148</v>
      </c>
      <c r="P4628">
        <v>8165</v>
      </c>
      <c r="Q4628">
        <v>64</v>
      </c>
      <c r="R4628">
        <v>0</v>
      </c>
      <c r="S4628">
        <v>160</v>
      </c>
      <c r="T4628">
        <v>0</v>
      </c>
      <c r="U4628">
        <v>2735.25</v>
      </c>
      <c r="V4628">
        <v>2735.25</v>
      </c>
      <c r="W4628">
        <v>160</v>
      </c>
      <c r="X4628">
        <v>0</v>
      </c>
      <c r="Y4628">
        <v>0</v>
      </c>
      <c r="Z4628">
        <v>0</v>
      </c>
      <c r="AD4628" s="1">
        <v>41678.333333333336</v>
      </c>
      <c r="AE4628" s="1">
        <v>41701.708333333336</v>
      </c>
      <c r="AG4628" s="1">
        <v>41668.333333333336</v>
      </c>
      <c r="AH4628" s="1">
        <v>41692.708333333336</v>
      </c>
      <c r="AI4628" s="1">
        <v>41668.333333333336</v>
      </c>
      <c r="AJ4628" s="1">
        <v>41692.708333333336</v>
      </c>
      <c r="AK4628" s="1">
        <v>41668.333333333336</v>
      </c>
      <c r="AL4628" s="1">
        <v>41692.708333333336</v>
      </c>
      <c r="AM4628" s="1">
        <v>41678.333333333336</v>
      </c>
      <c r="AN4628" s="1">
        <v>41701.708333333336</v>
      </c>
      <c r="AP4628" t="s">
        <v>113</v>
      </c>
      <c r="AU4628" t="s">
        <v>10297</v>
      </c>
      <c r="AY4628" t="s">
        <v>106</v>
      </c>
      <c r="AZ4628">
        <v>0</v>
      </c>
      <c r="BA4628">
        <v>0</v>
      </c>
      <c r="BD4628" s="3">
        <v>41321.662499999999</v>
      </c>
      <c r="BE4628" s="3">
        <v>41321.663888888892</v>
      </c>
      <c r="BF4628" t="s">
        <v>115</v>
      </c>
      <c r="BG4628" t="s">
        <v>115</v>
      </c>
      <c r="BH4628">
        <v>8149</v>
      </c>
      <c r="BM4628">
        <v>43420</v>
      </c>
      <c r="BR4628" t="s">
        <v>3122</v>
      </c>
      <c r="BS4628" t="s">
        <v>3123</v>
      </c>
      <c r="BU4628">
        <v>1</v>
      </c>
      <c r="BV4628" t="s">
        <v>118</v>
      </c>
      <c r="BX4628" t="s">
        <v>119</v>
      </c>
      <c r="BY4628" t="s">
        <v>119</v>
      </c>
      <c r="BZ4628" t="s">
        <v>119</v>
      </c>
      <c r="CA4628">
        <v>1</v>
      </c>
      <c r="CC4628" t="s">
        <v>120</v>
      </c>
      <c r="CH4628">
        <v>540</v>
      </c>
      <c r="CI4628">
        <v>31500</v>
      </c>
      <c r="CJ4628" t="s">
        <v>106</v>
      </c>
      <c r="CK4628" t="s">
        <v>106</v>
      </c>
      <c r="CL4628">
        <v>20</v>
      </c>
      <c r="CM4628" t="s">
        <v>2867</v>
      </c>
      <c r="CO4628">
        <v>125321</v>
      </c>
      <c r="CQ4628">
        <v>0</v>
      </c>
      <c r="CR4628">
        <v>0</v>
      </c>
      <c r="CS4628">
        <v>0</v>
      </c>
      <c r="CY4628" t="s">
        <v>123</v>
      </c>
      <c r="CZ4628" t="s">
        <v>124</v>
      </c>
      <c r="DD4628" t="str" cm="1">
        <f t="array" ref="DD4628">TEXT(_xlfn.SEQUENCE(1, DATEDIF(AG4628, AH4628, "m") + 1, AG4628, 30), "YYYY-APMM")</f>
        <v>2014-AP01</v>
      </c>
      <c r="DN4628">
        <f t="shared" si="144"/>
        <v>2735.25</v>
      </c>
      <c r="DO4628" t="str">
        <f t="shared" si="145"/>
        <v>STEEL FIXERS SK</v>
      </c>
    </row>
    <row r="4629" spans="1:119" x14ac:dyDescent="0.35">
      <c r="A4629" t="s">
        <v>105</v>
      </c>
      <c r="B4629">
        <v>503914</v>
      </c>
      <c r="C4629">
        <v>6359</v>
      </c>
      <c r="D4629">
        <v>125324</v>
      </c>
      <c r="E4629">
        <v>13662</v>
      </c>
      <c r="F4629">
        <v>0</v>
      </c>
      <c r="G4629" t="s">
        <v>106</v>
      </c>
      <c r="H4629" t="s">
        <v>106</v>
      </c>
      <c r="I4629" t="s">
        <v>106</v>
      </c>
      <c r="J4629" t="s">
        <v>107</v>
      </c>
      <c r="K4629" t="s">
        <v>108</v>
      </c>
      <c r="L4629" t="s">
        <v>109</v>
      </c>
      <c r="M4629" t="s">
        <v>110</v>
      </c>
      <c r="N4629" t="s">
        <v>10298</v>
      </c>
      <c r="O4629" t="s">
        <v>3151</v>
      </c>
      <c r="P4629">
        <v>8167</v>
      </c>
      <c r="Q4629">
        <v>64</v>
      </c>
      <c r="R4629">
        <v>0</v>
      </c>
      <c r="S4629">
        <v>104</v>
      </c>
      <c r="T4629">
        <v>0</v>
      </c>
      <c r="U4629">
        <v>252</v>
      </c>
      <c r="V4629">
        <v>252</v>
      </c>
      <c r="W4629">
        <v>104</v>
      </c>
      <c r="X4629">
        <v>0</v>
      </c>
      <c r="Y4629">
        <v>0</v>
      </c>
      <c r="Z4629">
        <v>0</v>
      </c>
      <c r="AD4629" s="1">
        <v>41689.333333333336</v>
      </c>
      <c r="AE4629" s="1">
        <v>41703.708333333336</v>
      </c>
      <c r="AG4629" s="1">
        <v>41679.333333333336</v>
      </c>
      <c r="AH4629" s="1">
        <v>41694.708333333336</v>
      </c>
      <c r="AI4629" s="1">
        <v>41679.333333333336</v>
      </c>
      <c r="AJ4629" s="1">
        <v>41694.708333333336</v>
      </c>
      <c r="AK4629" s="1">
        <v>41679.333333333336</v>
      </c>
      <c r="AL4629" s="1">
        <v>41694.708333333336</v>
      </c>
      <c r="AM4629" s="1">
        <v>41689.333333333336</v>
      </c>
      <c r="AN4629" s="1">
        <v>41703.708333333336</v>
      </c>
      <c r="AP4629" t="s">
        <v>113</v>
      </c>
      <c r="AU4629" t="s">
        <v>10299</v>
      </c>
      <c r="AY4629" t="s">
        <v>106</v>
      </c>
      <c r="AZ4629">
        <v>0</v>
      </c>
      <c r="BA4629">
        <v>0</v>
      </c>
      <c r="BD4629" s="3">
        <v>41321.662499999999</v>
      </c>
      <c r="BE4629" s="3">
        <v>41321.663888888892</v>
      </c>
      <c r="BF4629" t="s">
        <v>115</v>
      </c>
      <c r="BG4629" t="s">
        <v>115</v>
      </c>
      <c r="BH4629">
        <v>8149</v>
      </c>
      <c r="BM4629">
        <v>43440</v>
      </c>
      <c r="BR4629" t="s">
        <v>3145</v>
      </c>
      <c r="BS4629" t="s">
        <v>3146</v>
      </c>
      <c r="BU4629">
        <v>1</v>
      </c>
      <c r="BV4629" t="s">
        <v>118</v>
      </c>
      <c r="BX4629" t="s">
        <v>119</v>
      </c>
      <c r="BY4629" t="s">
        <v>119</v>
      </c>
      <c r="BZ4629" t="s">
        <v>119</v>
      </c>
      <c r="CA4629">
        <v>1</v>
      </c>
      <c r="CC4629" t="s">
        <v>120</v>
      </c>
      <c r="CH4629">
        <v>540</v>
      </c>
      <c r="CI4629">
        <v>31500</v>
      </c>
      <c r="CJ4629" t="s">
        <v>106</v>
      </c>
      <c r="CK4629" t="s">
        <v>106</v>
      </c>
      <c r="CL4629">
        <v>20</v>
      </c>
      <c r="CM4629" t="s">
        <v>2867</v>
      </c>
      <c r="CO4629">
        <v>125321</v>
      </c>
      <c r="CQ4629">
        <v>0</v>
      </c>
      <c r="CR4629">
        <v>0</v>
      </c>
      <c r="CS4629">
        <v>0</v>
      </c>
      <c r="CY4629" t="s">
        <v>123</v>
      </c>
      <c r="CZ4629" t="s">
        <v>124</v>
      </c>
      <c r="DD4629" t="str" cm="1">
        <f t="array" ref="DD4629">TEXT(_xlfn.SEQUENCE(1, DATEDIF(AG4629, AH4629, "m") + 1, AG4629, 30), "YYYY-APMM")</f>
        <v>2014-AP02</v>
      </c>
      <c r="DN4629">
        <f t="shared" si="144"/>
        <v>252</v>
      </c>
      <c r="DO4629" t="str">
        <f t="shared" si="145"/>
        <v>CONCRETE MASON SK</v>
      </c>
    </row>
    <row r="4630" spans="1:119" x14ac:dyDescent="0.35">
      <c r="A4630" t="s">
        <v>105</v>
      </c>
      <c r="B4630">
        <v>503915</v>
      </c>
      <c r="C4630">
        <v>6359</v>
      </c>
      <c r="D4630">
        <v>125324</v>
      </c>
      <c r="E4630">
        <v>13662</v>
      </c>
      <c r="F4630">
        <v>0</v>
      </c>
      <c r="G4630" t="s">
        <v>106</v>
      </c>
      <c r="H4630" t="s">
        <v>106</v>
      </c>
      <c r="I4630" t="s">
        <v>106</v>
      </c>
      <c r="J4630" t="s">
        <v>107</v>
      </c>
      <c r="K4630" t="s">
        <v>108</v>
      </c>
      <c r="L4630" t="s">
        <v>109</v>
      </c>
      <c r="M4630" t="s">
        <v>110</v>
      </c>
      <c r="N4630" t="s">
        <v>10300</v>
      </c>
      <c r="O4630" t="s">
        <v>3154</v>
      </c>
      <c r="P4630">
        <v>8168</v>
      </c>
      <c r="Q4630">
        <v>448</v>
      </c>
      <c r="R4630">
        <v>32</v>
      </c>
      <c r="S4630">
        <v>200</v>
      </c>
      <c r="T4630">
        <v>0</v>
      </c>
      <c r="U4630">
        <v>2200</v>
      </c>
      <c r="V4630">
        <v>2200</v>
      </c>
      <c r="W4630">
        <v>200</v>
      </c>
      <c r="X4630">
        <v>0</v>
      </c>
      <c r="Y4630">
        <v>0</v>
      </c>
      <c r="Z4630">
        <v>0</v>
      </c>
      <c r="AD4630" s="1">
        <v>41748.333333333336</v>
      </c>
      <c r="AE4630" s="1">
        <v>41776.708333333336</v>
      </c>
      <c r="AG4630" s="1">
        <v>41682.333333333336</v>
      </c>
      <c r="AH4630" s="1">
        <v>41710.708333333336</v>
      </c>
      <c r="AI4630" s="1">
        <v>41682.333333333336</v>
      </c>
      <c r="AJ4630" s="1">
        <v>41710.708333333336</v>
      </c>
      <c r="AK4630" s="1">
        <v>41682.333333333336</v>
      </c>
      <c r="AL4630" s="1">
        <v>41710.708333333336</v>
      </c>
      <c r="AM4630" s="1">
        <v>41748.333333333336</v>
      </c>
      <c r="AN4630" s="1">
        <v>41776.708333333336</v>
      </c>
      <c r="AP4630" t="s">
        <v>113</v>
      </c>
      <c r="AU4630" t="s">
        <v>10301</v>
      </c>
      <c r="AY4630" t="s">
        <v>106</v>
      </c>
      <c r="AZ4630">
        <v>0</v>
      </c>
      <c r="BA4630">
        <v>0</v>
      </c>
      <c r="BD4630" s="3">
        <v>41321.662499999999</v>
      </c>
      <c r="BE4630" s="3">
        <v>41321.663888888892</v>
      </c>
      <c r="BF4630" t="s">
        <v>115</v>
      </c>
      <c r="BG4630" t="s">
        <v>115</v>
      </c>
      <c r="BH4630">
        <v>8149</v>
      </c>
      <c r="BM4630">
        <v>43450</v>
      </c>
      <c r="BR4630" t="s">
        <v>1309</v>
      </c>
      <c r="BS4630" t="s">
        <v>1310</v>
      </c>
      <c r="BU4630">
        <v>1</v>
      </c>
      <c r="BV4630" t="s">
        <v>118</v>
      </c>
      <c r="BX4630" t="s">
        <v>119</v>
      </c>
      <c r="BY4630" t="s">
        <v>119</v>
      </c>
      <c r="BZ4630" t="s">
        <v>119</v>
      </c>
      <c r="CA4630">
        <v>1</v>
      </c>
      <c r="CC4630" t="s">
        <v>120</v>
      </c>
      <c r="CH4630">
        <v>540</v>
      </c>
      <c r="CI4630">
        <v>31500</v>
      </c>
      <c r="CJ4630" t="s">
        <v>106</v>
      </c>
      <c r="CK4630" t="s">
        <v>106</v>
      </c>
      <c r="CL4630">
        <v>20</v>
      </c>
      <c r="CM4630" t="s">
        <v>2867</v>
      </c>
      <c r="CO4630">
        <v>125321</v>
      </c>
      <c r="CQ4630">
        <v>0</v>
      </c>
      <c r="CR4630">
        <v>0</v>
      </c>
      <c r="CS4630">
        <v>0</v>
      </c>
      <c r="CY4630" t="s">
        <v>123</v>
      </c>
      <c r="CZ4630" t="s">
        <v>124</v>
      </c>
      <c r="DD4630" t="str" cm="1">
        <f t="array" ref="DD4630:DE4630">TEXT(_xlfn.SEQUENCE(1, DATEDIF(AG4630, AH4630, "m") + 1, AG4630, 30), "YYYY-APMM")</f>
        <v>2014-AP02</v>
      </c>
      <c r="DE4630" t="str">
        <v>2014-AP03</v>
      </c>
      <c r="DN4630">
        <f t="shared" si="144"/>
        <v>1100</v>
      </c>
      <c r="DO4630" t="str">
        <f t="shared" si="145"/>
        <v>BLOCK MASON SK</v>
      </c>
    </row>
    <row r="4631" spans="1:119" x14ac:dyDescent="0.35">
      <c r="A4631" t="s">
        <v>105</v>
      </c>
      <c r="B4631">
        <v>503916</v>
      </c>
      <c r="C4631">
        <v>6359</v>
      </c>
      <c r="D4631">
        <v>125324</v>
      </c>
      <c r="E4631">
        <v>13662</v>
      </c>
      <c r="F4631">
        <v>0</v>
      </c>
      <c r="G4631" t="s">
        <v>106</v>
      </c>
      <c r="H4631" t="s">
        <v>106</v>
      </c>
      <c r="I4631" t="s">
        <v>106</v>
      </c>
      <c r="J4631" t="s">
        <v>107</v>
      </c>
      <c r="K4631" t="s">
        <v>108</v>
      </c>
      <c r="L4631" t="s">
        <v>109</v>
      </c>
      <c r="M4631" t="s">
        <v>110</v>
      </c>
      <c r="N4631" t="s">
        <v>10302</v>
      </c>
      <c r="O4631" t="s">
        <v>3157</v>
      </c>
      <c r="P4631">
        <v>8165</v>
      </c>
      <c r="Q4631">
        <v>416</v>
      </c>
      <c r="R4631">
        <v>0</v>
      </c>
      <c r="S4631">
        <v>200</v>
      </c>
      <c r="T4631">
        <v>0</v>
      </c>
      <c r="U4631">
        <v>554.75</v>
      </c>
      <c r="V4631">
        <v>554.75</v>
      </c>
      <c r="W4631">
        <v>200</v>
      </c>
      <c r="X4631">
        <v>0</v>
      </c>
      <c r="Y4631">
        <v>0</v>
      </c>
      <c r="Z4631">
        <v>0</v>
      </c>
      <c r="AD4631" s="1">
        <v>41753.333333333336</v>
      </c>
      <c r="AE4631" s="1">
        <v>41781.708333333336</v>
      </c>
      <c r="AG4631" s="1">
        <v>41693.333333333336</v>
      </c>
      <c r="AH4631" s="1">
        <v>41721.708333333336</v>
      </c>
      <c r="AI4631" s="1">
        <v>41693.333333333336</v>
      </c>
      <c r="AJ4631" s="1">
        <v>41721.708333333336</v>
      </c>
      <c r="AK4631" s="1">
        <v>41693.333333333336</v>
      </c>
      <c r="AL4631" s="1">
        <v>41721.708333333336</v>
      </c>
      <c r="AM4631" s="1">
        <v>41753.333333333336</v>
      </c>
      <c r="AN4631" s="1">
        <v>41781.708333333336</v>
      </c>
      <c r="AP4631" t="s">
        <v>113</v>
      </c>
      <c r="AU4631" t="s">
        <v>10303</v>
      </c>
      <c r="AY4631" t="s">
        <v>106</v>
      </c>
      <c r="AZ4631">
        <v>0</v>
      </c>
      <c r="BA4631">
        <v>0</v>
      </c>
      <c r="BD4631" s="3">
        <v>41321.662499999999</v>
      </c>
      <c r="BE4631" s="3">
        <v>41321.663888888892</v>
      </c>
      <c r="BF4631" t="s">
        <v>115</v>
      </c>
      <c r="BG4631" t="s">
        <v>115</v>
      </c>
      <c r="BH4631">
        <v>8149</v>
      </c>
      <c r="BM4631">
        <v>43420</v>
      </c>
      <c r="BR4631" t="s">
        <v>3122</v>
      </c>
      <c r="BS4631" t="s">
        <v>3123</v>
      </c>
      <c r="BU4631">
        <v>1</v>
      </c>
      <c r="BV4631" t="s">
        <v>118</v>
      </c>
      <c r="BX4631" t="s">
        <v>119</v>
      </c>
      <c r="BY4631" t="s">
        <v>119</v>
      </c>
      <c r="BZ4631" t="s">
        <v>119</v>
      </c>
      <c r="CA4631">
        <v>1</v>
      </c>
      <c r="CC4631" t="s">
        <v>120</v>
      </c>
      <c r="CH4631">
        <v>540</v>
      </c>
      <c r="CI4631">
        <v>31500</v>
      </c>
      <c r="CJ4631" t="s">
        <v>106</v>
      </c>
      <c r="CK4631" t="s">
        <v>106</v>
      </c>
      <c r="CL4631">
        <v>20</v>
      </c>
      <c r="CM4631" t="s">
        <v>2867</v>
      </c>
      <c r="CO4631">
        <v>125321</v>
      </c>
      <c r="CQ4631">
        <v>0</v>
      </c>
      <c r="CR4631">
        <v>0</v>
      </c>
      <c r="CS4631">
        <v>0</v>
      </c>
      <c r="CY4631" t="s">
        <v>123</v>
      </c>
      <c r="CZ4631" t="s">
        <v>124</v>
      </c>
      <c r="DD4631" t="str" cm="1">
        <f t="array" ref="DD4631:DE4631">TEXT(_xlfn.SEQUENCE(1, DATEDIF(AG4631, AH4631, "m") + 1, AG4631, 30), "YYYY-APMM")</f>
        <v>2014-AP02</v>
      </c>
      <c r="DE4631" t="str">
        <v>2014-AP03</v>
      </c>
      <c r="DN4631">
        <f t="shared" si="144"/>
        <v>277.375</v>
      </c>
      <c r="DO4631" t="str">
        <f t="shared" si="145"/>
        <v>STEEL FIXERS SK</v>
      </c>
    </row>
    <row r="4632" spans="1:119" x14ac:dyDescent="0.35">
      <c r="A4632" t="s">
        <v>105</v>
      </c>
      <c r="B4632">
        <v>503917</v>
      </c>
      <c r="C4632">
        <v>6359</v>
      </c>
      <c r="D4632">
        <v>125326</v>
      </c>
      <c r="E4632">
        <v>13662</v>
      </c>
      <c r="F4632">
        <v>0</v>
      </c>
      <c r="G4632" t="s">
        <v>106</v>
      </c>
      <c r="H4632" t="s">
        <v>106</v>
      </c>
      <c r="I4632" t="s">
        <v>106</v>
      </c>
      <c r="J4632" t="s">
        <v>107</v>
      </c>
      <c r="K4632" t="s">
        <v>108</v>
      </c>
      <c r="L4632" t="s">
        <v>109</v>
      </c>
      <c r="M4632" t="s">
        <v>110</v>
      </c>
      <c r="N4632" t="s">
        <v>10304</v>
      </c>
      <c r="O4632" t="s">
        <v>3128</v>
      </c>
      <c r="P4632">
        <v>8177</v>
      </c>
      <c r="Q4632">
        <v>0</v>
      </c>
      <c r="R4632">
        <v>0</v>
      </c>
      <c r="S4632">
        <v>200</v>
      </c>
      <c r="T4632">
        <v>0</v>
      </c>
      <c r="U4632">
        <v>1041</v>
      </c>
      <c r="V4632">
        <v>1041</v>
      </c>
      <c r="W4632">
        <v>200</v>
      </c>
      <c r="X4632">
        <v>825</v>
      </c>
      <c r="Y4632">
        <v>0</v>
      </c>
      <c r="Z4632">
        <v>825</v>
      </c>
      <c r="AD4632" s="1">
        <v>41508.333333333336</v>
      </c>
      <c r="AE4632" s="1">
        <v>41536.708333333336</v>
      </c>
      <c r="AG4632" s="1">
        <v>41508.333333333336</v>
      </c>
      <c r="AH4632" s="1">
        <v>41536.708333333336</v>
      </c>
      <c r="AI4632" s="1">
        <v>41508.333333333336</v>
      </c>
      <c r="AJ4632" s="1">
        <v>41536.708333333336</v>
      </c>
      <c r="AK4632" s="1">
        <v>41508.333333333336</v>
      </c>
      <c r="AL4632" s="1">
        <v>41536.708333333336</v>
      </c>
      <c r="AM4632" s="1">
        <v>41508.333333333336</v>
      </c>
      <c r="AN4632" s="1">
        <v>41536.708333333336</v>
      </c>
      <c r="AP4632" t="s">
        <v>113</v>
      </c>
      <c r="AU4632" t="s">
        <v>10305</v>
      </c>
      <c r="AY4632" t="s">
        <v>119</v>
      </c>
      <c r="AZ4632">
        <v>0</v>
      </c>
      <c r="BA4632">
        <v>0</v>
      </c>
      <c r="BD4632" s="3">
        <v>41321.662499999999</v>
      </c>
      <c r="BE4632" s="3">
        <v>41321.663888888892</v>
      </c>
      <c r="BF4632" t="s">
        <v>115</v>
      </c>
      <c r="BG4632" t="s">
        <v>115</v>
      </c>
      <c r="BH4632">
        <v>8149</v>
      </c>
      <c r="BM4632">
        <v>43540</v>
      </c>
      <c r="BR4632" t="s">
        <v>1299</v>
      </c>
      <c r="BS4632" t="s">
        <v>1300</v>
      </c>
      <c r="BU4632">
        <v>1</v>
      </c>
      <c r="BV4632" t="s">
        <v>118</v>
      </c>
      <c r="BX4632" t="s">
        <v>119</v>
      </c>
      <c r="BY4632" t="s">
        <v>119</v>
      </c>
      <c r="BZ4632" t="s">
        <v>119</v>
      </c>
      <c r="CA4632">
        <v>1</v>
      </c>
      <c r="CC4632" t="s">
        <v>120</v>
      </c>
      <c r="CH4632">
        <v>540</v>
      </c>
      <c r="CI4632">
        <v>31460</v>
      </c>
      <c r="CJ4632" t="s">
        <v>106</v>
      </c>
      <c r="CK4632" t="s">
        <v>106</v>
      </c>
      <c r="CL4632">
        <v>10</v>
      </c>
      <c r="CM4632" t="s">
        <v>3107</v>
      </c>
      <c r="CO4632">
        <v>125325</v>
      </c>
      <c r="CQ4632">
        <v>0</v>
      </c>
      <c r="CR4632">
        <v>0</v>
      </c>
      <c r="CS4632">
        <v>0</v>
      </c>
      <c r="CY4632" t="s">
        <v>123</v>
      </c>
      <c r="CZ4632" t="s">
        <v>124</v>
      </c>
      <c r="DD4632" t="str" cm="1">
        <f t="array" ref="DD4632">TEXT(_xlfn.SEQUENCE(1, DATEDIF(AG4632, AH4632, "m") + 1, AG4632, 30), "YYYY-APMM")</f>
        <v>2013-AP08</v>
      </c>
      <c r="DN4632">
        <f t="shared" si="144"/>
        <v>1041</v>
      </c>
      <c r="DO4632" t="str">
        <f t="shared" si="145"/>
        <v>LABOR - CIVIL</v>
      </c>
    </row>
    <row r="4633" spans="1:119" x14ac:dyDescent="0.35">
      <c r="A4633" t="s">
        <v>105</v>
      </c>
      <c r="B4633">
        <v>503918</v>
      </c>
      <c r="C4633">
        <v>6359</v>
      </c>
      <c r="D4633">
        <v>125326</v>
      </c>
      <c r="E4633">
        <v>13662</v>
      </c>
      <c r="F4633">
        <v>0</v>
      </c>
      <c r="G4633" t="s">
        <v>106</v>
      </c>
      <c r="H4633" t="s">
        <v>106</v>
      </c>
      <c r="I4633" t="s">
        <v>106</v>
      </c>
      <c r="J4633" t="s">
        <v>107</v>
      </c>
      <c r="K4633" t="s">
        <v>108</v>
      </c>
      <c r="L4633" t="s">
        <v>109</v>
      </c>
      <c r="M4633" t="s">
        <v>110</v>
      </c>
      <c r="N4633" t="s">
        <v>10306</v>
      </c>
      <c r="O4633" t="s">
        <v>3131</v>
      </c>
      <c r="P4633">
        <v>8163</v>
      </c>
      <c r="Q4633">
        <v>0</v>
      </c>
      <c r="R4633">
        <v>0</v>
      </c>
      <c r="S4633">
        <v>200</v>
      </c>
      <c r="T4633">
        <v>0</v>
      </c>
      <c r="U4633">
        <v>7568.75</v>
      </c>
      <c r="V4633">
        <v>7568.75</v>
      </c>
      <c r="W4633">
        <v>200</v>
      </c>
      <c r="X4633">
        <v>0</v>
      </c>
      <c r="Y4633">
        <v>0</v>
      </c>
      <c r="Z4633">
        <v>0</v>
      </c>
      <c r="AD4633" s="1">
        <v>41525.333333333336</v>
      </c>
      <c r="AE4633" s="1">
        <v>41553.708333333336</v>
      </c>
      <c r="AG4633" s="1">
        <v>41525.333333333336</v>
      </c>
      <c r="AH4633" s="1">
        <v>41553.708333333336</v>
      </c>
      <c r="AI4633" s="1">
        <v>41525.333333333336</v>
      </c>
      <c r="AJ4633" s="1">
        <v>41553.708333333336</v>
      </c>
      <c r="AK4633" s="1">
        <v>41525.333333333336</v>
      </c>
      <c r="AL4633" s="1">
        <v>41553.708333333336</v>
      </c>
      <c r="AM4633" s="1">
        <v>41525.333333333336</v>
      </c>
      <c r="AN4633" s="1">
        <v>41553.708333333336</v>
      </c>
      <c r="AP4633" t="s">
        <v>113</v>
      </c>
      <c r="AU4633" t="s">
        <v>10307</v>
      </c>
      <c r="AY4633" t="s">
        <v>119</v>
      </c>
      <c r="AZ4633">
        <v>0</v>
      </c>
      <c r="BA4633">
        <v>0</v>
      </c>
      <c r="BD4633" s="3">
        <v>41321.662499999999</v>
      </c>
      <c r="BE4633" s="3">
        <v>41321.663888888892</v>
      </c>
      <c r="BF4633" t="s">
        <v>115</v>
      </c>
      <c r="BG4633" t="s">
        <v>115</v>
      </c>
      <c r="BH4633">
        <v>8149</v>
      </c>
      <c r="BM4633">
        <v>43400</v>
      </c>
      <c r="BR4633" t="s">
        <v>3114</v>
      </c>
      <c r="BS4633" t="s">
        <v>3115</v>
      </c>
      <c r="BU4633">
        <v>1</v>
      </c>
      <c r="BV4633" t="s">
        <v>118</v>
      </c>
      <c r="BX4633" t="s">
        <v>119</v>
      </c>
      <c r="BY4633" t="s">
        <v>119</v>
      </c>
      <c r="BZ4633" t="s">
        <v>119</v>
      </c>
      <c r="CA4633">
        <v>1</v>
      </c>
      <c r="CC4633" t="s">
        <v>120</v>
      </c>
      <c r="CH4633">
        <v>540</v>
      </c>
      <c r="CI4633">
        <v>31460</v>
      </c>
      <c r="CJ4633" t="s">
        <v>106</v>
      </c>
      <c r="CK4633" t="s">
        <v>106</v>
      </c>
      <c r="CL4633">
        <v>10</v>
      </c>
      <c r="CM4633" t="s">
        <v>3107</v>
      </c>
      <c r="CO4633">
        <v>125325</v>
      </c>
      <c r="CQ4633">
        <v>0</v>
      </c>
      <c r="CR4633">
        <v>0</v>
      </c>
      <c r="CS4633">
        <v>0</v>
      </c>
      <c r="CY4633" t="s">
        <v>123</v>
      </c>
      <c r="CZ4633" t="s">
        <v>124</v>
      </c>
      <c r="DD4633" t="str" cm="1">
        <f t="array" ref="DD4633">TEXT(_xlfn.SEQUENCE(1, DATEDIF(AG4633, AH4633, "m") + 1, AG4633, 30), "YYYY-APMM")</f>
        <v>2013-AP09</v>
      </c>
      <c r="DN4633">
        <f t="shared" si="144"/>
        <v>7568.75</v>
      </c>
      <c r="DO4633" t="str">
        <f t="shared" si="145"/>
        <v>BLINDING MASON SK</v>
      </c>
    </row>
    <row r="4634" spans="1:119" x14ac:dyDescent="0.35">
      <c r="A4634" t="s">
        <v>105</v>
      </c>
      <c r="B4634">
        <v>503919</v>
      </c>
      <c r="C4634">
        <v>6359</v>
      </c>
      <c r="D4634">
        <v>125326</v>
      </c>
      <c r="E4634">
        <v>13662</v>
      </c>
      <c r="F4634">
        <v>0</v>
      </c>
      <c r="G4634" t="s">
        <v>106</v>
      </c>
      <c r="H4634" t="s">
        <v>106</v>
      </c>
      <c r="I4634" t="s">
        <v>106</v>
      </c>
      <c r="J4634" t="s">
        <v>107</v>
      </c>
      <c r="K4634" t="s">
        <v>108</v>
      </c>
      <c r="L4634" t="s">
        <v>109</v>
      </c>
      <c r="M4634" t="s">
        <v>110</v>
      </c>
      <c r="N4634" t="s">
        <v>10308</v>
      </c>
      <c r="O4634" t="s">
        <v>3134</v>
      </c>
      <c r="P4634">
        <v>8163</v>
      </c>
      <c r="Q4634">
        <v>0</v>
      </c>
      <c r="R4634">
        <v>0</v>
      </c>
      <c r="S4634">
        <v>200</v>
      </c>
      <c r="T4634">
        <v>0</v>
      </c>
      <c r="U4634">
        <v>4422</v>
      </c>
      <c r="V4634">
        <v>4422</v>
      </c>
      <c r="W4634">
        <v>200</v>
      </c>
      <c r="X4634">
        <v>0</v>
      </c>
      <c r="Y4634">
        <v>0</v>
      </c>
      <c r="Z4634">
        <v>0</v>
      </c>
      <c r="AD4634" s="1">
        <v>41557.333333333336</v>
      </c>
      <c r="AE4634" s="1">
        <v>41588.708333333336</v>
      </c>
      <c r="AG4634" s="1">
        <v>41557.333333333336</v>
      </c>
      <c r="AH4634" s="1">
        <v>41588.708333333336</v>
      </c>
      <c r="AI4634" s="1">
        <v>41557.333333333336</v>
      </c>
      <c r="AJ4634" s="1">
        <v>41588.708333333336</v>
      </c>
      <c r="AK4634" s="1">
        <v>41557.333333333336</v>
      </c>
      <c r="AL4634" s="1">
        <v>41588.708333333336</v>
      </c>
      <c r="AM4634" s="1">
        <v>41557.333333333336</v>
      </c>
      <c r="AN4634" s="1">
        <v>41588.708333333336</v>
      </c>
      <c r="AP4634" t="s">
        <v>113</v>
      </c>
      <c r="AU4634" t="s">
        <v>10309</v>
      </c>
      <c r="AY4634" t="s">
        <v>119</v>
      </c>
      <c r="AZ4634">
        <v>0</v>
      </c>
      <c r="BA4634">
        <v>0</v>
      </c>
      <c r="BD4634" s="3">
        <v>41321.662499999999</v>
      </c>
      <c r="BE4634" s="3">
        <v>41321.663888888892</v>
      </c>
      <c r="BF4634" t="s">
        <v>115</v>
      </c>
      <c r="BG4634" t="s">
        <v>115</v>
      </c>
      <c r="BH4634">
        <v>8149</v>
      </c>
      <c r="BM4634">
        <v>43400</v>
      </c>
      <c r="BR4634" t="s">
        <v>3114</v>
      </c>
      <c r="BS4634" t="s">
        <v>3115</v>
      </c>
      <c r="BU4634">
        <v>1</v>
      </c>
      <c r="BV4634" t="s">
        <v>118</v>
      </c>
      <c r="BX4634" t="s">
        <v>119</v>
      </c>
      <c r="BY4634" t="s">
        <v>119</v>
      </c>
      <c r="BZ4634" t="s">
        <v>119</v>
      </c>
      <c r="CA4634">
        <v>1</v>
      </c>
      <c r="CC4634" t="s">
        <v>120</v>
      </c>
      <c r="CH4634">
        <v>540</v>
      </c>
      <c r="CI4634">
        <v>31460</v>
      </c>
      <c r="CJ4634" t="s">
        <v>106</v>
      </c>
      <c r="CK4634" t="s">
        <v>106</v>
      </c>
      <c r="CL4634">
        <v>10</v>
      </c>
      <c r="CM4634" t="s">
        <v>3107</v>
      </c>
      <c r="CO4634">
        <v>125325</v>
      </c>
      <c r="CQ4634">
        <v>0</v>
      </c>
      <c r="CR4634">
        <v>0</v>
      </c>
      <c r="CS4634">
        <v>0</v>
      </c>
      <c r="CY4634" t="s">
        <v>123</v>
      </c>
      <c r="CZ4634" t="s">
        <v>124</v>
      </c>
      <c r="DD4634" t="str" cm="1">
        <f t="array" ref="DD4634:DE4634">TEXT(_xlfn.SEQUENCE(1, DATEDIF(AG4634, AH4634, "m") + 1, AG4634, 30), "YYYY-APMM")</f>
        <v>2013-AP10</v>
      </c>
      <c r="DE4634" t="str">
        <v>2013-AP11</v>
      </c>
      <c r="DN4634">
        <f t="shared" si="144"/>
        <v>2211</v>
      </c>
      <c r="DO4634" t="str">
        <f t="shared" si="145"/>
        <v>BLINDING MASON SK</v>
      </c>
    </row>
    <row r="4635" spans="1:119" x14ac:dyDescent="0.35">
      <c r="A4635" t="s">
        <v>105</v>
      </c>
      <c r="B4635">
        <v>503920</v>
      </c>
      <c r="C4635">
        <v>6359</v>
      </c>
      <c r="D4635">
        <v>125326</v>
      </c>
      <c r="E4635">
        <v>13662</v>
      </c>
      <c r="F4635">
        <v>0</v>
      </c>
      <c r="G4635" t="s">
        <v>106</v>
      </c>
      <c r="H4635" t="s">
        <v>106</v>
      </c>
      <c r="I4635" t="s">
        <v>106</v>
      </c>
      <c r="J4635" t="s">
        <v>107</v>
      </c>
      <c r="K4635" t="s">
        <v>108</v>
      </c>
      <c r="L4635" t="s">
        <v>109</v>
      </c>
      <c r="M4635" t="s">
        <v>110</v>
      </c>
      <c r="N4635" t="s">
        <v>10310</v>
      </c>
      <c r="O4635" t="s">
        <v>3105</v>
      </c>
      <c r="P4635">
        <v>8177</v>
      </c>
      <c r="Q4635">
        <v>0</v>
      </c>
      <c r="R4635">
        <v>0</v>
      </c>
      <c r="S4635">
        <v>200</v>
      </c>
      <c r="T4635">
        <v>0</v>
      </c>
      <c r="U4635">
        <v>1114</v>
      </c>
      <c r="V4635">
        <v>1114</v>
      </c>
      <c r="W4635">
        <v>200</v>
      </c>
      <c r="X4635">
        <v>524</v>
      </c>
      <c r="Y4635">
        <v>0</v>
      </c>
      <c r="Z4635">
        <v>524</v>
      </c>
      <c r="AD4635" s="1">
        <v>41436.333333333336</v>
      </c>
      <c r="AE4635" s="1">
        <v>41464.708333333336</v>
      </c>
      <c r="AG4635" s="1">
        <v>41436.333333333336</v>
      </c>
      <c r="AH4635" s="1">
        <v>41464.708333333336</v>
      </c>
      <c r="AI4635" s="1">
        <v>41436.333333333336</v>
      </c>
      <c r="AJ4635" s="1">
        <v>41464.708333333336</v>
      </c>
      <c r="AK4635" s="1">
        <v>41436.333333333336</v>
      </c>
      <c r="AL4635" s="1">
        <v>41464.708333333336</v>
      </c>
      <c r="AM4635" s="1">
        <v>41436.333333333336</v>
      </c>
      <c r="AN4635" s="1">
        <v>41464.708333333336</v>
      </c>
      <c r="AP4635" t="s">
        <v>113</v>
      </c>
      <c r="AU4635" t="s">
        <v>10311</v>
      </c>
      <c r="AY4635" t="s">
        <v>119</v>
      </c>
      <c r="AZ4635">
        <v>0</v>
      </c>
      <c r="BA4635">
        <v>0</v>
      </c>
      <c r="BD4635" s="3">
        <v>41321.662499999999</v>
      </c>
      <c r="BE4635" s="3">
        <v>41321.663888888892</v>
      </c>
      <c r="BF4635" t="s">
        <v>115</v>
      </c>
      <c r="BG4635" t="s">
        <v>115</v>
      </c>
      <c r="BH4635">
        <v>8149</v>
      </c>
      <c r="BM4635">
        <v>43540</v>
      </c>
      <c r="BR4635" t="s">
        <v>1299</v>
      </c>
      <c r="BS4635" t="s">
        <v>1300</v>
      </c>
      <c r="BU4635">
        <v>1</v>
      </c>
      <c r="BV4635" t="s">
        <v>118</v>
      </c>
      <c r="BX4635" t="s">
        <v>119</v>
      </c>
      <c r="BY4635" t="s">
        <v>119</v>
      </c>
      <c r="BZ4635" t="s">
        <v>119</v>
      </c>
      <c r="CA4635">
        <v>1</v>
      </c>
      <c r="CC4635" t="s">
        <v>120</v>
      </c>
      <c r="CH4635">
        <v>540</v>
      </c>
      <c r="CI4635">
        <v>31460</v>
      </c>
      <c r="CJ4635" t="s">
        <v>106</v>
      </c>
      <c r="CK4635" t="s">
        <v>106</v>
      </c>
      <c r="CL4635">
        <v>10</v>
      </c>
      <c r="CM4635" t="s">
        <v>3107</v>
      </c>
      <c r="CO4635">
        <v>125325</v>
      </c>
      <c r="CQ4635">
        <v>0</v>
      </c>
      <c r="CR4635">
        <v>0</v>
      </c>
      <c r="CS4635">
        <v>0</v>
      </c>
      <c r="CY4635" t="s">
        <v>123</v>
      </c>
      <c r="CZ4635" t="s">
        <v>124</v>
      </c>
      <c r="DD4635" t="str" cm="1">
        <f t="array" ref="DD4635">TEXT(_xlfn.SEQUENCE(1, DATEDIF(AG4635, AH4635, "m") + 1, AG4635, 30), "YYYY-APMM")</f>
        <v>2013-AP06</v>
      </c>
      <c r="DN4635">
        <f t="shared" si="144"/>
        <v>1114</v>
      </c>
      <c r="DO4635" t="str">
        <f t="shared" si="145"/>
        <v>LABOR - CIVIL</v>
      </c>
    </row>
    <row r="4636" spans="1:119" x14ac:dyDescent="0.35">
      <c r="A4636" t="s">
        <v>105</v>
      </c>
      <c r="B4636">
        <v>503921</v>
      </c>
      <c r="C4636">
        <v>6359</v>
      </c>
      <c r="D4636">
        <v>125326</v>
      </c>
      <c r="E4636">
        <v>13662</v>
      </c>
      <c r="F4636">
        <v>0</v>
      </c>
      <c r="G4636" t="s">
        <v>106</v>
      </c>
      <c r="H4636" t="s">
        <v>106</v>
      </c>
      <c r="I4636" t="s">
        <v>106</v>
      </c>
      <c r="J4636" t="s">
        <v>107</v>
      </c>
      <c r="K4636" t="s">
        <v>108</v>
      </c>
      <c r="L4636" t="s">
        <v>109</v>
      </c>
      <c r="M4636" t="s">
        <v>110</v>
      </c>
      <c r="N4636" t="s">
        <v>10312</v>
      </c>
      <c r="O4636" t="s">
        <v>3109</v>
      </c>
      <c r="P4636">
        <v>8178</v>
      </c>
      <c r="Q4636">
        <v>0</v>
      </c>
      <c r="R4636">
        <v>0</v>
      </c>
      <c r="S4636">
        <v>184</v>
      </c>
      <c r="T4636">
        <v>0</v>
      </c>
      <c r="U4636">
        <v>1584</v>
      </c>
      <c r="V4636">
        <v>1584</v>
      </c>
      <c r="W4636">
        <v>184</v>
      </c>
      <c r="X4636">
        <v>0</v>
      </c>
      <c r="Y4636">
        <v>0</v>
      </c>
      <c r="Z4636">
        <v>0</v>
      </c>
      <c r="AD4636" s="1">
        <v>41448.333333333336</v>
      </c>
      <c r="AE4636" s="1">
        <v>41473.708333333336</v>
      </c>
      <c r="AG4636" s="1">
        <v>41448.333333333336</v>
      </c>
      <c r="AH4636" s="1">
        <v>41473.708333333336</v>
      </c>
      <c r="AI4636" s="1">
        <v>41448.333333333336</v>
      </c>
      <c r="AJ4636" s="1">
        <v>41473.708333333336</v>
      </c>
      <c r="AK4636" s="1">
        <v>41448.333333333336</v>
      </c>
      <c r="AL4636" s="1">
        <v>41473.708333333336</v>
      </c>
      <c r="AM4636" s="1">
        <v>41448.333333333336</v>
      </c>
      <c r="AN4636" s="1">
        <v>41473.708333333336</v>
      </c>
      <c r="AP4636" t="s">
        <v>113</v>
      </c>
      <c r="AU4636" t="s">
        <v>10313</v>
      </c>
      <c r="AY4636" t="s">
        <v>119</v>
      </c>
      <c r="AZ4636">
        <v>0</v>
      </c>
      <c r="BA4636">
        <v>0</v>
      </c>
      <c r="BD4636" s="3">
        <v>41321.662499999999</v>
      </c>
      <c r="BE4636" s="3">
        <v>41321.663888888892</v>
      </c>
      <c r="BF4636" t="s">
        <v>115</v>
      </c>
      <c r="BG4636" t="s">
        <v>115</v>
      </c>
      <c r="BH4636">
        <v>8149</v>
      </c>
      <c r="BM4636">
        <v>43550</v>
      </c>
      <c r="BR4636" t="s">
        <v>116</v>
      </c>
      <c r="BS4636" t="s">
        <v>117</v>
      </c>
      <c r="BU4636">
        <v>1</v>
      </c>
      <c r="BV4636" t="s">
        <v>118</v>
      </c>
      <c r="BX4636" t="s">
        <v>119</v>
      </c>
      <c r="BY4636" t="s">
        <v>119</v>
      </c>
      <c r="BZ4636" t="s">
        <v>119</v>
      </c>
      <c r="CA4636">
        <v>1</v>
      </c>
      <c r="CC4636" t="s">
        <v>120</v>
      </c>
      <c r="CH4636">
        <v>540</v>
      </c>
      <c r="CI4636">
        <v>31460</v>
      </c>
      <c r="CJ4636" t="s">
        <v>106</v>
      </c>
      <c r="CK4636" t="s">
        <v>106</v>
      </c>
      <c r="CL4636">
        <v>10</v>
      </c>
      <c r="CM4636" t="s">
        <v>3107</v>
      </c>
      <c r="CO4636">
        <v>125325</v>
      </c>
      <c r="CQ4636">
        <v>0</v>
      </c>
      <c r="CR4636">
        <v>0</v>
      </c>
      <c r="CS4636">
        <v>0</v>
      </c>
      <c r="CY4636" t="s">
        <v>123</v>
      </c>
      <c r="CZ4636" t="s">
        <v>124</v>
      </c>
      <c r="DD4636" t="str" cm="1">
        <f t="array" ref="DD4636">TEXT(_xlfn.SEQUENCE(1, DATEDIF(AG4636, AH4636, "m") + 1, AG4636, 30), "YYYY-APMM")</f>
        <v>2013-AP06</v>
      </c>
      <c r="DN4636">
        <f t="shared" si="144"/>
        <v>1584</v>
      </c>
      <c r="DO4636" t="str">
        <f t="shared" si="145"/>
        <v>LABOR- SUBCONTRACTOR</v>
      </c>
    </row>
    <row r="4637" spans="1:119" x14ac:dyDescent="0.35">
      <c r="A4637" t="s">
        <v>105</v>
      </c>
      <c r="B4637">
        <v>503922</v>
      </c>
      <c r="C4637">
        <v>6359</v>
      </c>
      <c r="D4637">
        <v>125326</v>
      </c>
      <c r="E4637">
        <v>13662</v>
      </c>
      <c r="F4637">
        <v>0</v>
      </c>
      <c r="G4637" t="s">
        <v>106</v>
      </c>
      <c r="H4637" t="s">
        <v>106</v>
      </c>
      <c r="I4637" t="s">
        <v>106</v>
      </c>
      <c r="J4637" t="s">
        <v>107</v>
      </c>
      <c r="K4637" t="s">
        <v>108</v>
      </c>
      <c r="L4637" t="s">
        <v>109</v>
      </c>
      <c r="M4637" t="s">
        <v>110</v>
      </c>
      <c r="N4637" t="s">
        <v>10314</v>
      </c>
      <c r="O4637" t="s">
        <v>3112</v>
      </c>
      <c r="P4637">
        <v>8163</v>
      </c>
      <c r="Q4637">
        <v>0</v>
      </c>
      <c r="R4637">
        <v>0</v>
      </c>
      <c r="S4637">
        <v>184</v>
      </c>
      <c r="T4637">
        <v>0</v>
      </c>
      <c r="U4637">
        <v>794.5</v>
      </c>
      <c r="V4637">
        <v>794.5</v>
      </c>
      <c r="W4637">
        <v>184</v>
      </c>
      <c r="X4637">
        <v>0</v>
      </c>
      <c r="Y4637">
        <v>0</v>
      </c>
      <c r="Z4637">
        <v>0</v>
      </c>
      <c r="AD4637" s="1">
        <v>41451.333333333336</v>
      </c>
      <c r="AE4637" s="1">
        <v>41477.708333333336</v>
      </c>
      <c r="AG4637" s="1">
        <v>41451.333333333336</v>
      </c>
      <c r="AH4637" s="1">
        <v>41477.708333333336</v>
      </c>
      <c r="AI4637" s="1">
        <v>41451.333333333336</v>
      </c>
      <c r="AJ4637" s="1">
        <v>41477.708333333336</v>
      </c>
      <c r="AK4637" s="1">
        <v>41451.333333333336</v>
      </c>
      <c r="AL4637" s="1">
        <v>41477.708333333336</v>
      </c>
      <c r="AM4637" s="1">
        <v>41451.333333333336</v>
      </c>
      <c r="AN4637" s="1">
        <v>41477.708333333336</v>
      </c>
      <c r="AP4637" t="s">
        <v>113</v>
      </c>
      <c r="AU4637" t="s">
        <v>10315</v>
      </c>
      <c r="AY4637" t="s">
        <v>119</v>
      </c>
      <c r="AZ4637">
        <v>0</v>
      </c>
      <c r="BA4637">
        <v>0</v>
      </c>
      <c r="BD4637" s="3">
        <v>41321.662499999999</v>
      </c>
      <c r="BE4637" s="3">
        <v>41321.663888888892</v>
      </c>
      <c r="BF4637" t="s">
        <v>115</v>
      </c>
      <c r="BG4637" t="s">
        <v>115</v>
      </c>
      <c r="BH4637">
        <v>8149</v>
      </c>
      <c r="BM4637">
        <v>43400</v>
      </c>
      <c r="BR4637" t="s">
        <v>3114</v>
      </c>
      <c r="BS4637" t="s">
        <v>3115</v>
      </c>
      <c r="BU4637">
        <v>1</v>
      </c>
      <c r="BV4637" t="s">
        <v>118</v>
      </c>
      <c r="BX4637" t="s">
        <v>119</v>
      </c>
      <c r="BY4637" t="s">
        <v>119</v>
      </c>
      <c r="BZ4637" t="s">
        <v>119</v>
      </c>
      <c r="CA4637">
        <v>1</v>
      </c>
      <c r="CC4637" t="s">
        <v>120</v>
      </c>
      <c r="CH4637">
        <v>540</v>
      </c>
      <c r="CI4637">
        <v>31460</v>
      </c>
      <c r="CJ4637" t="s">
        <v>106</v>
      </c>
      <c r="CK4637" t="s">
        <v>106</v>
      </c>
      <c r="CL4637">
        <v>10</v>
      </c>
      <c r="CM4637" t="s">
        <v>3107</v>
      </c>
      <c r="CO4637">
        <v>125325</v>
      </c>
      <c r="CQ4637">
        <v>0</v>
      </c>
      <c r="CR4637">
        <v>0</v>
      </c>
      <c r="CS4637">
        <v>0</v>
      </c>
      <c r="CY4637" t="s">
        <v>123</v>
      </c>
      <c r="CZ4637" t="s">
        <v>124</v>
      </c>
      <c r="DD4637" t="str" cm="1">
        <f t="array" ref="DD4637">TEXT(_xlfn.SEQUENCE(1, DATEDIF(AG4637, AH4637, "m") + 1, AG4637, 30), "YYYY-APMM")</f>
        <v>2013-AP06</v>
      </c>
      <c r="DN4637">
        <f t="shared" si="144"/>
        <v>794.5</v>
      </c>
      <c r="DO4637" t="str">
        <f t="shared" si="145"/>
        <v>BLINDING MASON SK</v>
      </c>
    </row>
    <row r="4638" spans="1:119" x14ac:dyDescent="0.35">
      <c r="A4638" t="s">
        <v>105</v>
      </c>
      <c r="B4638">
        <v>503923</v>
      </c>
      <c r="C4638">
        <v>6359</v>
      </c>
      <c r="D4638">
        <v>125326</v>
      </c>
      <c r="E4638">
        <v>13662</v>
      </c>
      <c r="F4638">
        <v>0</v>
      </c>
      <c r="G4638" t="s">
        <v>106</v>
      </c>
      <c r="H4638" t="s">
        <v>106</v>
      </c>
      <c r="I4638" t="s">
        <v>106</v>
      </c>
      <c r="J4638" t="s">
        <v>107</v>
      </c>
      <c r="K4638" t="s">
        <v>108</v>
      </c>
      <c r="L4638" t="s">
        <v>109</v>
      </c>
      <c r="M4638" t="s">
        <v>110</v>
      </c>
      <c r="N4638" t="s">
        <v>10316</v>
      </c>
      <c r="O4638" t="s">
        <v>3117</v>
      </c>
      <c r="P4638">
        <v>8164</v>
      </c>
      <c r="Q4638">
        <v>0</v>
      </c>
      <c r="R4638">
        <v>0</v>
      </c>
      <c r="S4638">
        <v>200</v>
      </c>
      <c r="T4638">
        <v>0</v>
      </c>
      <c r="U4638">
        <v>574.75</v>
      </c>
      <c r="V4638">
        <v>574.75</v>
      </c>
      <c r="W4638">
        <v>200</v>
      </c>
      <c r="X4638">
        <v>0</v>
      </c>
      <c r="Y4638">
        <v>0</v>
      </c>
      <c r="Z4638">
        <v>0</v>
      </c>
      <c r="AD4638" s="1">
        <v>41457.333333333336</v>
      </c>
      <c r="AE4638" s="1">
        <v>41485.708333333336</v>
      </c>
      <c r="AG4638" s="1">
        <v>41457.333333333336</v>
      </c>
      <c r="AH4638" s="1">
        <v>41485.708333333336</v>
      </c>
      <c r="AI4638" s="1">
        <v>41457.333333333336</v>
      </c>
      <c r="AJ4638" s="1">
        <v>41485.708333333336</v>
      </c>
      <c r="AK4638" s="1">
        <v>41457.333333333336</v>
      </c>
      <c r="AL4638" s="1">
        <v>41485.708333333336</v>
      </c>
      <c r="AM4638" s="1">
        <v>41457.333333333336</v>
      </c>
      <c r="AN4638" s="1">
        <v>41485.708333333336</v>
      </c>
      <c r="AP4638" t="s">
        <v>113</v>
      </c>
      <c r="AU4638" t="s">
        <v>10317</v>
      </c>
      <c r="AY4638" t="s">
        <v>119</v>
      </c>
      <c r="AZ4638">
        <v>0</v>
      </c>
      <c r="BA4638">
        <v>0</v>
      </c>
      <c r="BD4638" s="3">
        <v>41321.662499999999</v>
      </c>
      <c r="BE4638" s="3">
        <v>41321.663888888892</v>
      </c>
      <c r="BF4638" t="s">
        <v>115</v>
      </c>
      <c r="BG4638" t="s">
        <v>115</v>
      </c>
      <c r="BH4638">
        <v>8149</v>
      </c>
      <c r="BM4638">
        <v>43410</v>
      </c>
      <c r="BR4638" t="s">
        <v>2865</v>
      </c>
      <c r="BS4638" t="s">
        <v>2866</v>
      </c>
      <c r="BU4638">
        <v>1</v>
      </c>
      <c r="BV4638" t="s">
        <v>118</v>
      </c>
      <c r="BX4638" t="s">
        <v>119</v>
      </c>
      <c r="BY4638" t="s">
        <v>119</v>
      </c>
      <c r="BZ4638" t="s">
        <v>119</v>
      </c>
      <c r="CA4638">
        <v>1</v>
      </c>
      <c r="CC4638" t="s">
        <v>120</v>
      </c>
      <c r="CH4638">
        <v>540</v>
      </c>
      <c r="CI4638">
        <v>31460</v>
      </c>
      <c r="CJ4638" t="s">
        <v>106</v>
      </c>
      <c r="CK4638" t="s">
        <v>106</v>
      </c>
      <c r="CL4638">
        <v>10</v>
      </c>
      <c r="CM4638" t="s">
        <v>3107</v>
      </c>
      <c r="CO4638">
        <v>125325</v>
      </c>
      <c r="CQ4638">
        <v>0</v>
      </c>
      <c r="CR4638">
        <v>0</v>
      </c>
      <c r="CS4638">
        <v>0</v>
      </c>
      <c r="CY4638" t="s">
        <v>123</v>
      </c>
      <c r="CZ4638" t="s">
        <v>124</v>
      </c>
      <c r="DD4638" t="str" cm="1">
        <f t="array" ref="DD4638">TEXT(_xlfn.SEQUENCE(1, DATEDIF(AG4638, AH4638, "m") + 1, AG4638, 30), "YYYY-APMM")</f>
        <v>2013-AP07</v>
      </c>
      <c r="DN4638">
        <f t="shared" si="144"/>
        <v>574.75</v>
      </c>
      <c r="DO4638" t="str">
        <f t="shared" si="145"/>
        <v>SCREED MASON SK</v>
      </c>
    </row>
    <row r="4639" spans="1:119" x14ac:dyDescent="0.35">
      <c r="A4639" t="s">
        <v>105</v>
      </c>
      <c r="B4639">
        <v>503924</v>
      </c>
      <c r="C4639">
        <v>6359</v>
      </c>
      <c r="D4639">
        <v>125326</v>
      </c>
      <c r="E4639">
        <v>13662</v>
      </c>
      <c r="F4639">
        <v>0</v>
      </c>
      <c r="G4639" t="s">
        <v>106</v>
      </c>
      <c r="H4639" t="s">
        <v>106</v>
      </c>
      <c r="I4639" t="s">
        <v>106</v>
      </c>
      <c r="J4639" t="s">
        <v>107</v>
      </c>
      <c r="K4639" t="s">
        <v>108</v>
      </c>
      <c r="L4639" t="s">
        <v>109</v>
      </c>
      <c r="M4639" t="s">
        <v>110</v>
      </c>
      <c r="N4639" t="s">
        <v>10318</v>
      </c>
      <c r="O4639" t="s">
        <v>3120</v>
      </c>
      <c r="P4639">
        <v>8165</v>
      </c>
      <c r="Q4639">
        <v>0</v>
      </c>
      <c r="R4639">
        <v>0</v>
      </c>
      <c r="S4639">
        <v>160</v>
      </c>
      <c r="T4639">
        <v>0</v>
      </c>
      <c r="U4639">
        <v>7778.75</v>
      </c>
      <c r="V4639">
        <v>7778.75</v>
      </c>
      <c r="W4639">
        <v>160</v>
      </c>
      <c r="X4639">
        <v>0</v>
      </c>
      <c r="Y4639">
        <v>0</v>
      </c>
      <c r="Z4639">
        <v>0</v>
      </c>
      <c r="AD4639" s="1">
        <v>41472.333333333336</v>
      </c>
      <c r="AE4639" s="1">
        <v>41494.708333333336</v>
      </c>
      <c r="AG4639" s="1">
        <v>41472.333333333336</v>
      </c>
      <c r="AH4639" s="1">
        <v>41494.708333333336</v>
      </c>
      <c r="AI4639" s="1">
        <v>41472.333333333336</v>
      </c>
      <c r="AJ4639" s="1">
        <v>41494.708333333336</v>
      </c>
      <c r="AK4639" s="1">
        <v>41472.333333333336</v>
      </c>
      <c r="AL4639" s="1">
        <v>41494.708333333336</v>
      </c>
      <c r="AM4639" s="1">
        <v>41472.333333333336</v>
      </c>
      <c r="AN4639" s="1">
        <v>41494.708333333336</v>
      </c>
      <c r="AP4639" t="s">
        <v>113</v>
      </c>
      <c r="AU4639" t="s">
        <v>10319</v>
      </c>
      <c r="AY4639" t="s">
        <v>119</v>
      </c>
      <c r="AZ4639">
        <v>0</v>
      </c>
      <c r="BA4639">
        <v>0</v>
      </c>
      <c r="BD4639" s="3">
        <v>41321.662499999999</v>
      </c>
      <c r="BE4639" s="3">
        <v>41321.663888888892</v>
      </c>
      <c r="BF4639" t="s">
        <v>115</v>
      </c>
      <c r="BG4639" t="s">
        <v>115</v>
      </c>
      <c r="BH4639">
        <v>8149</v>
      </c>
      <c r="BM4639">
        <v>43420</v>
      </c>
      <c r="BR4639" t="s">
        <v>3122</v>
      </c>
      <c r="BS4639" t="s">
        <v>3123</v>
      </c>
      <c r="BU4639">
        <v>1</v>
      </c>
      <c r="BV4639" t="s">
        <v>118</v>
      </c>
      <c r="BX4639" t="s">
        <v>119</v>
      </c>
      <c r="BY4639" t="s">
        <v>119</v>
      </c>
      <c r="BZ4639" t="s">
        <v>119</v>
      </c>
      <c r="CA4639">
        <v>1</v>
      </c>
      <c r="CC4639" t="s">
        <v>120</v>
      </c>
      <c r="CH4639">
        <v>540</v>
      </c>
      <c r="CI4639">
        <v>31460</v>
      </c>
      <c r="CJ4639" t="s">
        <v>106</v>
      </c>
      <c r="CK4639" t="s">
        <v>106</v>
      </c>
      <c r="CL4639">
        <v>10</v>
      </c>
      <c r="CM4639" t="s">
        <v>3107</v>
      </c>
      <c r="CO4639">
        <v>125325</v>
      </c>
      <c r="CQ4639">
        <v>0</v>
      </c>
      <c r="CR4639">
        <v>0</v>
      </c>
      <c r="CS4639">
        <v>0</v>
      </c>
      <c r="CY4639" t="s">
        <v>123</v>
      </c>
      <c r="CZ4639" t="s">
        <v>124</v>
      </c>
      <c r="DD4639" t="str" cm="1">
        <f t="array" ref="DD4639">TEXT(_xlfn.SEQUENCE(1, DATEDIF(AG4639, AH4639, "m") + 1, AG4639, 30), "YYYY-APMM")</f>
        <v>2013-AP07</v>
      </c>
      <c r="DN4639">
        <f t="shared" si="144"/>
        <v>7778.75</v>
      </c>
      <c r="DO4639" t="str">
        <f t="shared" si="145"/>
        <v>STEEL FIXERS SK</v>
      </c>
    </row>
    <row r="4640" spans="1:119" x14ac:dyDescent="0.35">
      <c r="A4640" t="s">
        <v>105</v>
      </c>
      <c r="B4640">
        <v>503925</v>
      </c>
      <c r="C4640">
        <v>6359</v>
      </c>
      <c r="D4640">
        <v>125326</v>
      </c>
      <c r="E4640">
        <v>13662</v>
      </c>
      <c r="F4640">
        <v>0</v>
      </c>
      <c r="G4640" t="s">
        <v>106</v>
      </c>
      <c r="H4640" t="s">
        <v>106</v>
      </c>
      <c r="I4640" t="s">
        <v>106</v>
      </c>
      <c r="J4640" t="s">
        <v>107</v>
      </c>
      <c r="K4640" t="s">
        <v>108</v>
      </c>
      <c r="L4640" t="s">
        <v>109</v>
      </c>
      <c r="M4640" t="s">
        <v>110</v>
      </c>
      <c r="N4640" t="s">
        <v>10320</v>
      </c>
      <c r="O4640" t="s">
        <v>3137</v>
      </c>
      <c r="P4640">
        <v>8165</v>
      </c>
      <c r="Q4640">
        <v>0</v>
      </c>
      <c r="R4640">
        <v>0</v>
      </c>
      <c r="S4640">
        <v>200</v>
      </c>
      <c r="T4640">
        <v>0</v>
      </c>
      <c r="U4640">
        <v>1606.5</v>
      </c>
      <c r="V4640">
        <v>1606.5</v>
      </c>
      <c r="W4640">
        <v>200</v>
      </c>
      <c r="X4640">
        <v>0</v>
      </c>
      <c r="Y4640">
        <v>0</v>
      </c>
      <c r="Z4640">
        <v>0</v>
      </c>
      <c r="AD4640" s="1">
        <v>41482.333333333336</v>
      </c>
      <c r="AE4640" s="1">
        <v>41513.708333333336</v>
      </c>
      <c r="AG4640" s="1">
        <v>41482.333333333336</v>
      </c>
      <c r="AH4640" s="1">
        <v>41513.708333333336</v>
      </c>
      <c r="AI4640" s="1">
        <v>41482.333333333336</v>
      </c>
      <c r="AJ4640" s="1">
        <v>41513.708333333336</v>
      </c>
      <c r="AK4640" s="1">
        <v>41482.333333333336</v>
      </c>
      <c r="AL4640" s="1">
        <v>41513.708333333336</v>
      </c>
      <c r="AM4640" s="1">
        <v>41482.333333333336</v>
      </c>
      <c r="AN4640" s="1">
        <v>41513.708333333336</v>
      </c>
      <c r="AP4640" t="s">
        <v>113</v>
      </c>
      <c r="AU4640" t="s">
        <v>10321</v>
      </c>
      <c r="AY4640" t="s">
        <v>119</v>
      </c>
      <c r="AZ4640">
        <v>0</v>
      </c>
      <c r="BA4640">
        <v>0</v>
      </c>
      <c r="BD4640" s="3">
        <v>41321.662499999999</v>
      </c>
      <c r="BE4640" s="3">
        <v>41321.663888888892</v>
      </c>
      <c r="BF4640" t="s">
        <v>115</v>
      </c>
      <c r="BG4640" t="s">
        <v>115</v>
      </c>
      <c r="BH4640">
        <v>8149</v>
      </c>
      <c r="BM4640">
        <v>43420</v>
      </c>
      <c r="BR4640" t="s">
        <v>3122</v>
      </c>
      <c r="BS4640" t="s">
        <v>3123</v>
      </c>
      <c r="BU4640">
        <v>1</v>
      </c>
      <c r="BV4640" t="s">
        <v>118</v>
      </c>
      <c r="BX4640" t="s">
        <v>119</v>
      </c>
      <c r="BY4640" t="s">
        <v>119</v>
      </c>
      <c r="BZ4640" t="s">
        <v>119</v>
      </c>
      <c r="CA4640">
        <v>1</v>
      </c>
      <c r="CC4640" t="s">
        <v>120</v>
      </c>
      <c r="CH4640">
        <v>540</v>
      </c>
      <c r="CI4640">
        <v>31460</v>
      </c>
      <c r="CJ4640" t="s">
        <v>106</v>
      </c>
      <c r="CK4640" t="s">
        <v>106</v>
      </c>
      <c r="CL4640">
        <v>10</v>
      </c>
      <c r="CM4640" t="s">
        <v>3107</v>
      </c>
      <c r="CO4640">
        <v>125325</v>
      </c>
      <c r="CQ4640">
        <v>0</v>
      </c>
      <c r="CR4640">
        <v>0</v>
      </c>
      <c r="CS4640">
        <v>0</v>
      </c>
      <c r="CY4640" t="s">
        <v>123</v>
      </c>
      <c r="CZ4640" t="s">
        <v>124</v>
      </c>
      <c r="DD4640" t="str" cm="1">
        <f t="array" ref="DD4640:DE4640">TEXT(_xlfn.SEQUENCE(1, DATEDIF(AG4640, AH4640, "m") + 1, AG4640, 30), "YYYY-APMM")</f>
        <v>2013-AP07</v>
      </c>
      <c r="DE4640" t="str">
        <v>2013-AP08</v>
      </c>
      <c r="DN4640">
        <f t="shared" si="144"/>
        <v>803.25</v>
      </c>
      <c r="DO4640" t="str">
        <f t="shared" si="145"/>
        <v>STEEL FIXERS SK</v>
      </c>
    </row>
    <row r="4641" spans="1:119" x14ac:dyDescent="0.35">
      <c r="A4641" t="s">
        <v>105</v>
      </c>
      <c r="B4641">
        <v>503926</v>
      </c>
      <c r="C4641">
        <v>6359</v>
      </c>
      <c r="D4641">
        <v>125326</v>
      </c>
      <c r="E4641">
        <v>13662</v>
      </c>
      <c r="F4641">
        <v>0</v>
      </c>
      <c r="G4641" t="s">
        <v>106</v>
      </c>
      <c r="H4641" t="s">
        <v>106</v>
      </c>
      <c r="I4641" t="s">
        <v>106</v>
      </c>
      <c r="J4641" t="s">
        <v>107</v>
      </c>
      <c r="K4641" t="s">
        <v>108</v>
      </c>
      <c r="L4641" t="s">
        <v>109</v>
      </c>
      <c r="M4641" t="s">
        <v>110</v>
      </c>
      <c r="N4641" t="s">
        <v>10322</v>
      </c>
      <c r="O4641" t="s">
        <v>3125</v>
      </c>
      <c r="P4641">
        <v>8178</v>
      </c>
      <c r="Q4641">
        <v>0</v>
      </c>
      <c r="R4641">
        <v>0</v>
      </c>
      <c r="S4641">
        <v>200</v>
      </c>
      <c r="T4641">
        <v>0</v>
      </c>
      <c r="U4641">
        <v>516</v>
      </c>
      <c r="V4641">
        <v>516</v>
      </c>
      <c r="W4641">
        <v>200</v>
      </c>
      <c r="X4641">
        <v>0</v>
      </c>
      <c r="Y4641">
        <v>0</v>
      </c>
      <c r="Z4641">
        <v>0</v>
      </c>
      <c r="AD4641" s="1">
        <v>41491.333333333336</v>
      </c>
      <c r="AE4641" s="1">
        <v>41522.708333333336</v>
      </c>
      <c r="AG4641" s="1">
        <v>41491.333333333336</v>
      </c>
      <c r="AH4641" s="1">
        <v>41522.708333333336</v>
      </c>
      <c r="AI4641" s="1">
        <v>41491.333333333336</v>
      </c>
      <c r="AJ4641" s="1">
        <v>41522.708333333336</v>
      </c>
      <c r="AK4641" s="1">
        <v>41491.333333333336</v>
      </c>
      <c r="AL4641" s="1">
        <v>41522.708333333336</v>
      </c>
      <c r="AM4641" s="1">
        <v>41491.333333333336</v>
      </c>
      <c r="AN4641" s="1">
        <v>41522.708333333336</v>
      </c>
      <c r="AP4641" t="s">
        <v>113</v>
      </c>
      <c r="AU4641" t="s">
        <v>10323</v>
      </c>
      <c r="AY4641" t="s">
        <v>119</v>
      </c>
      <c r="AZ4641">
        <v>0</v>
      </c>
      <c r="BA4641">
        <v>0</v>
      </c>
      <c r="BD4641" s="3">
        <v>41321.662499999999</v>
      </c>
      <c r="BE4641" s="3">
        <v>41321.663888888892</v>
      </c>
      <c r="BF4641" t="s">
        <v>115</v>
      </c>
      <c r="BG4641" t="s">
        <v>115</v>
      </c>
      <c r="BH4641">
        <v>8149</v>
      </c>
      <c r="BM4641">
        <v>43550</v>
      </c>
      <c r="BR4641" t="s">
        <v>116</v>
      </c>
      <c r="BS4641" t="s">
        <v>117</v>
      </c>
      <c r="BU4641">
        <v>1</v>
      </c>
      <c r="BV4641" t="s">
        <v>118</v>
      </c>
      <c r="BX4641" t="s">
        <v>119</v>
      </c>
      <c r="BY4641" t="s">
        <v>119</v>
      </c>
      <c r="BZ4641" t="s">
        <v>119</v>
      </c>
      <c r="CA4641">
        <v>1</v>
      </c>
      <c r="CC4641" t="s">
        <v>120</v>
      </c>
      <c r="CH4641">
        <v>540</v>
      </c>
      <c r="CI4641">
        <v>31460</v>
      </c>
      <c r="CJ4641" t="s">
        <v>106</v>
      </c>
      <c r="CK4641" t="s">
        <v>106</v>
      </c>
      <c r="CL4641">
        <v>10</v>
      </c>
      <c r="CM4641" t="s">
        <v>3107</v>
      </c>
      <c r="CO4641">
        <v>125325</v>
      </c>
      <c r="CQ4641">
        <v>0</v>
      </c>
      <c r="CR4641">
        <v>0</v>
      </c>
      <c r="CS4641">
        <v>0</v>
      </c>
      <c r="CY4641" t="s">
        <v>123</v>
      </c>
      <c r="CZ4641" t="s">
        <v>124</v>
      </c>
      <c r="DD4641" t="str" cm="1">
        <f t="array" ref="DD4641:DE4641">TEXT(_xlfn.SEQUENCE(1, DATEDIF(AG4641, AH4641, "m") + 1, AG4641, 30), "YYYY-APMM")</f>
        <v>2013-AP08</v>
      </c>
      <c r="DE4641" t="str">
        <v>2013-AP09</v>
      </c>
      <c r="DN4641">
        <f t="shared" si="144"/>
        <v>258</v>
      </c>
      <c r="DO4641" t="str">
        <f t="shared" si="145"/>
        <v>LABOR- SUBCONTRACTOR</v>
      </c>
    </row>
    <row r="4642" spans="1:119" x14ac:dyDescent="0.35">
      <c r="A4642" t="s">
        <v>105</v>
      </c>
      <c r="B4642">
        <v>503927</v>
      </c>
      <c r="C4642">
        <v>6359</v>
      </c>
      <c r="D4642">
        <v>125329</v>
      </c>
      <c r="E4642">
        <v>13662</v>
      </c>
      <c r="F4642">
        <v>0</v>
      </c>
      <c r="G4642" t="s">
        <v>106</v>
      </c>
      <c r="H4642" t="s">
        <v>106</v>
      </c>
      <c r="I4642" t="s">
        <v>106</v>
      </c>
      <c r="J4642" t="s">
        <v>107</v>
      </c>
      <c r="K4642" t="s">
        <v>108</v>
      </c>
      <c r="L4642" t="s">
        <v>109</v>
      </c>
      <c r="M4642" t="s">
        <v>110</v>
      </c>
      <c r="N4642" t="s">
        <v>10324</v>
      </c>
      <c r="O4642" t="s">
        <v>2846</v>
      </c>
      <c r="P4642">
        <v>8169</v>
      </c>
      <c r="Q4642">
        <v>376</v>
      </c>
      <c r="R4642">
        <v>0</v>
      </c>
      <c r="S4642">
        <v>200</v>
      </c>
      <c r="T4642">
        <v>0</v>
      </c>
      <c r="U4642">
        <v>14275</v>
      </c>
      <c r="V4642">
        <v>14275</v>
      </c>
      <c r="W4642">
        <v>200</v>
      </c>
      <c r="X4642">
        <v>0</v>
      </c>
      <c r="Y4642">
        <v>0</v>
      </c>
      <c r="Z4642">
        <v>0</v>
      </c>
      <c r="AD4642" s="1">
        <v>41781.333333333336</v>
      </c>
      <c r="AE4642" s="1">
        <v>41809.708333333336</v>
      </c>
      <c r="AG4642" s="1">
        <v>41727.333333333336</v>
      </c>
      <c r="AH4642" s="1">
        <v>41755.708333333336</v>
      </c>
      <c r="AI4642" s="1">
        <v>41727.333333333336</v>
      </c>
      <c r="AJ4642" s="1">
        <v>41755.708333333336</v>
      </c>
      <c r="AK4642" s="1">
        <v>41727.333333333336</v>
      </c>
      <c r="AL4642" s="1">
        <v>41755.708333333336</v>
      </c>
      <c r="AM4642" s="1">
        <v>41781.333333333336</v>
      </c>
      <c r="AN4642" s="1">
        <v>41809.708333333336</v>
      </c>
      <c r="AP4642" t="s">
        <v>113</v>
      </c>
      <c r="AU4642" t="s">
        <v>10325</v>
      </c>
      <c r="AY4642" t="s">
        <v>106</v>
      </c>
      <c r="AZ4642">
        <v>0</v>
      </c>
      <c r="BA4642">
        <v>0</v>
      </c>
      <c r="BD4642" s="3">
        <v>41321.662499999999</v>
      </c>
      <c r="BE4642" s="3">
        <v>41321.663888888892</v>
      </c>
      <c r="BF4642" t="s">
        <v>115</v>
      </c>
      <c r="BG4642" t="s">
        <v>115</v>
      </c>
      <c r="BH4642">
        <v>8149</v>
      </c>
      <c r="BM4642">
        <v>43460</v>
      </c>
      <c r="BR4642" t="s">
        <v>2848</v>
      </c>
      <c r="BS4642" t="s">
        <v>2849</v>
      </c>
      <c r="BU4642">
        <v>1</v>
      </c>
      <c r="BV4642" t="s">
        <v>118</v>
      </c>
      <c r="BX4642" t="s">
        <v>119</v>
      </c>
      <c r="BY4642" t="s">
        <v>119</v>
      </c>
      <c r="BZ4642" t="s">
        <v>119</v>
      </c>
      <c r="CA4642">
        <v>1</v>
      </c>
      <c r="CC4642" t="s">
        <v>120</v>
      </c>
      <c r="CH4642">
        <v>540</v>
      </c>
      <c r="CI4642">
        <v>31580</v>
      </c>
      <c r="CJ4642" t="s">
        <v>106</v>
      </c>
      <c r="CK4642" t="s">
        <v>106</v>
      </c>
      <c r="CL4642">
        <v>15</v>
      </c>
      <c r="CM4642" t="s">
        <v>2850</v>
      </c>
      <c r="CO4642">
        <v>125328</v>
      </c>
      <c r="CQ4642">
        <v>0</v>
      </c>
      <c r="CR4642">
        <v>0</v>
      </c>
      <c r="CS4642">
        <v>0</v>
      </c>
      <c r="CY4642" t="s">
        <v>123</v>
      </c>
      <c r="CZ4642" t="s">
        <v>124</v>
      </c>
      <c r="DD4642" t="str" cm="1">
        <f t="array" ref="DD4642">TEXT(_xlfn.SEQUENCE(1, DATEDIF(AG4642, AH4642, "m") + 1, AG4642, 30), "YYYY-APMM")</f>
        <v>2014-AP03</v>
      </c>
      <c r="DN4642">
        <f t="shared" si="144"/>
        <v>14275</v>
      </c>
      <c r="DO4642" t="str">
        <f t="shared" si="145"/>
        <v>PLASTER MASON SK</v>
      </c>
    </row>
    <row r="4643" spans="1:119" x14ac:dyDescent="0.35">
      <c r="A4643" t="s">
        <v>105</v>
      </c>
      <c r="B4643">
        <v>503928</v>
      </c>
      <c r="C4643">
        <v>6359</v>
      </c>
      <c r="D4643">
        <v>125329</v>
      </c>
      <c r="E4643">
        <v>13662</v>
      </c>
      <c r="F4643">
        <v>0</v>
      </c>
      <c r="G4643" t="s">
        <v>106</v>
      </c>
      <c r="H4643" t="s">
        <v>106</v>
      </c>
      <c r="I4643" t="s">
        <v>106</v>
      </c>
      <c r="J4643" t="s">
        <v>107</v>
      </c>
      <c r="K4643" t="s">
        <v>108</v>
      </c>
      <c r="L4643" t="s">
        <v>109</v>
      </c>
      <c r="M4643" t="s">
        <v>110</v>
      </c>
      <c r="N4643" t="s">
        <v>10326</v>
      </c>
      <c r="O4643" t="s">
        <v>2852</v>
      </c>
      <c r="P4643">
        <v>8170</v>
      </c>
      <c r="Q4643">
        <v>392</v>
      </c>
      <c r="R4643">
        <v>0</v>
      </c>
      <c r="S4643">
        <v>160</v>
      </c>
      <c r="T4643">
        <v>0</v>
      </c>
      <c r="U4643">
        <v>990</v>
      </c>
      <c r="V4643">
        <v>990</v>
      </c>
      <c r="W4643">
        <v>160</v>
      </c>
      <c r="X4643">
        <v>0</v>
      </c>
      <c r="Y4643">
        <v>0</v>
      </c>
      <c r="Z4643">
        <v>0</v>
      </c>
      <c r="AD4643" s="1">
        <v>41801.333333333336</v>
      </c>
      <c r="AE4643" s="1">
        <v>41823.708333333336</v>
      </c>
      <c r="AG4643" s="1">
        <v>41744.333333333336</v>
      </c>
      <c r="AH4643" s="1">
        <v>41766.708333333336</v>
      </c>
      <c r="AI4643" s="1">
        <v>41744.333333333336</v>
      </c>
      <c r="AJ4643" s="1">
        <v>41766.708333333336</v>
      </c>
      <c r="AK4643" s="1">
        <v>41744.333333333336</v>
      </c>
      <c r="AL4643" s="1">
        <v>41766.708333333336</v>
      </c>
      <c r="AM4643" s="1">
        <v>41801.333333333336</v>
      </c>
      <c r="AN4643" s="1">
        <v>41823.708333333336</v>
      </c>
      <c r="AP4643" t="s">
        <v>113</v>
      </c>
      <c r="AU4643" t="s">
        <v>10327</v>
      </c>
      <c r="AY4643" t="s">
        <v>106</v>
      </c>
      <c r="AZ4643">
        <v>0</v>
      </c>
      <c r="BA4643">
        <v>0</v>
      </c>
      <c r="BD4643" s="3">
        <v>41321.662499999999</v>
      </c>
      <c r="BE4643" s="3">
        <v>41321.663888888892</v>
      </c>
      <c r="BF4643" t="s">
        <v>115</v>
      </c>
      <c r="BG4643" t="s">
        <v>115</v>
      </c>
      <c r="BH4643">
        <v>8149</v>
      </c>
      <c r="BM4643">
        <v>43470</v>
      </c>
      <c r="BR4643" t="s">
        <v>2854</v>
      </c>
      <c r="BS4643" t="s">
        <v>2855</v>
      </c>
      <c r="BU4643">
        <v>1</v>
      </c>
      <c r="BV4643" t="s">
        <v>118</v>
      </c>
      <c r="BX4643" t="s">
        <v>119</v>
      </c>
      <c r="BY4643" t="s">
        <v>119</v>
      </c>
      <c r="BZ4643" t="s">
        <v>119</v>
      </c>
      <c r="CA4643">
        <v>1</v>
      </c>
      <c r="CC4643" t="s">
        <v>120</v>
      </c>
      <c r="CH4643">
        <v>540</v>
      </c>
      <c r="CI4643">
        <v>31580</v>
      </c>
      <c r="CJ4643" t="s">
        <v>106</v>
      </c>
      <c r="CK4643" t="s">
        <v>106</v>
      </c>
      <c r="CL4643">
        <v>15</v>
      </c>
      <c r="CM4643" t="s">
        <v>2850</v>
      </c>
      <c r="CO4643">
        <v>125328</v>
      </c>
      <c r="CQ4643">
        <v>0</v>
      </c>
      <c r="CR4643">
        <v>0</v>
      </c>
      <c r="CS4643">
        <v>0</v>
      </c>
      <c r="CY4643" t="s">
        <v>123</v>
      </c>
      <c r="CZ4643" t="s">
        <v>124</v>
      </c>
      <c r="DD4643" t="str" cm="1">
        <f t="array" ref="DD4643">TEXT(_xlfn.SEQUENCE(1, DATEDIF(AG4643, AH4643, "m") + 1, AG4643, 30), "YYYY-APMM")</f>
        <v>2014-AP04</v>
      </c>
      <c r="DN4643">
        <f t="shared" si="144"/>
        <v>990</v>
      </c>
      <c r="DO4643" t="str">
        <f t="shared" si="145"/>
        <v>TILE MASON SK</v>
      </c>
    </row>
    <row r="4644" spans="1:119" x14ac:dyDescent="0.35">
      <c r="A4644" t="s">
        <v>105</v>
      </c>
      <c r="B4644">
        <v>503929</v>
      </c>
      <c r="C4644">
        <v>6359</v>
      </c>
      <c r="D4644">
        <v>125329</v>
      </c>
      <c r="E4644">
        <v>13662</v>
      </c>
      <c r="F4644">
        <v>0</v>
      </c>
      <c r="G4644" t="s">
        <v>106</v>
      </c>
      <c r="H4644" t="s">
        <v>106</v>
      </c>
      <c r="I4644" t="s">
        <v>106</v>
      </c>
      <c r="J4644" t="s">
        <v>107</v>
      </c>
      <c r="K4644" t="s">
        <v>108</v>
      </c>
      <c r="L4644" t="s">
        <v>109</v>
      </c>
      <c r="M4644" t="s">
        <v>110</v>
      </c>
      <c r="N4644" t="s">
        <v>10328</v>
      </c>
      <c r="O4644" t="s">
        <v>2860</v>
      </c>
      <c r="P4644">
        <v>8178</v>
      </c>
      <c r="Q4644">
        <v>392</v>
      </c>
      <c r="R4644">
        <v>40</v>
      </c>
      <c r="S4644">
        <v>160</v>
      </c>
      <c r="T4644">
        <v>0</v>
      </c>
      <c r="U4644">
        <v>3784</v>
      </c>
      <c r="V4644">
        <v>3784</v>
      </c>
      <c r="W4644">
        <v>160</v>
      </c>
      <c r="X4644">
        <v>0</v>
      </c>
      <c r="Y4644">
        <v>0</v>
      </c>
      <c r="Z4644">
        <v>0</v>
      </c>
      <c r="AD4644" s="1">
        <v>41813.333333333336</v>
      </c>
      <c r="AE4644" s="1">
        <v>41835.708333333336</v>
      </c>
      <c r="AG4644" s="1">
        <v>41756.333333333336</v>
      </c>
      <c r="AH4644" s="1">
        <v>41778.708333333336</v>
      </c>
      <c r="AI4644" s="1">
        <v>41756.333333333336</v>
      </c>
      <c r="AJ4644" s="1">
        <v>41778.708333333336</v>
      </c>
      <c r="AK4644" s="1">
        <v>41756.333333333336</v>
      </c>
      <c r="AL4644" s="1">
        <v>41778.708333333336</v>
      </c>
      <c r="AM4644" s="1">
        <v>41813.333333333336</v>
      </c>
      <c r="AN4644" s="1">
        <v>41835.708333333336</v>
      </c>
      <c r="AP4644" t="s">
        <v>113</v>
      </c>
      <c r="AU4644" t="s">
        <v>10329</v>
      </c>
      <c r="AY4644" t="s">
        <v>106</v>
      </c>
      <c r="AZ4644">
        <v>0</v>
      </c>
      <c r="BA4644">
        <v>0</v>
      </c>
      <c r="BD4644" s="3">
        <v>41321.662499999999</v>
      </c>
      <c r="BE4644" s="3">
        <v>41321.663888888892</v>
      </c>
      <c r="BF4644" t="s">
        <v>115</v>
      </c>
      <c r="BG4644" t="s">
        <v>115</v>
      </c>
      <c r="BH4644">
        <v>8149</v>
      </c>
      <c r="BM4644">
        <v>43550</v>
      </c>
      <c r="BR4644" t="s">
        <v>116</v>
      </c>
      <c r="BS4644" t="s">
        <v>117</v>
      </c>
      <c r="BU4644">
        <v>1</v>
      </c>
      <c r="BV4644" t="s">
        <v>118</v>
      </c>
      <c r="BX4644" t="s">
        <v>119</v>
      </c>
      <c r="BY4644" t="s">
        <v>119</v>
      </c>
      <c r="BZ4644" t="s">
        <v>119</v>
      </c>
      <c r="CA4644">
        <v>1</v>
      </c>
      <c r="CC4644" t="s">
        <v>120</v>
      </c>
      <c r="CH4644">
        <v>540</v>
      </c>
      <c r="CI4644">
        <v>31580</v>
      </c>
      <c r="CJ4644" t="s">
        <v>106</v>
      </c>
      <c r="CK4644" t="s">
        <v>106</v>
      </c>
      <c r="CL4644">
        <v>15</v>
      </c>
      <c r="CM4644" t="s">
        <v>2850</v>
      </c>
      <c r="CO4644">
        <v>125328</v>
      </c>
      <c r="CQ4644">
        <v>0</v>
      </c>
      <c r="CR4644">
        <v>0</v>
      </c>
      <c r="CS4644">
        <v>0</v>
      </c>
      <c r="CY4644" t="s">
        <v>123</v>
      </c>
      <c r="CZ4644" t="s">
        <v>124</v>
      </c>
      <c r="DD4644" t="str" cm="1">
        <f t="array" ref="DD4644">TEXT(_xlfn.SEQUENCE(1, DATEDIF(AG4644, AH4644, "m") + 1, AG4644, 30), "YYYY-APMM")</f>
        <v>2014-AP04</v>
      </c>
      <c r="DN4644">
        <f t="shared" si="144"/>
        <v>3784</v>
      </c>
      <c r="DO4644" t="str">
        <f t="shared" si="145"/>
        <v>LABOR- SUBCONTRACTOR</v>
      </c>
    </row>
    <row r="4645" spans="1:119" x14ac:dyDescent="0.35">
      <c r="A4645" t="s">
        <v>105</v>
      </c>
      <c r="B4645">
        <v>503930</v>
      </c>
      <c r="C4645">
        <v>6359</v>
      </c>
      <c r="D4645">
        <v>125330</v>
      </c>
      <c r="E4645">
        <v>13662</v>
      </c>
      <c r="F4645">
        <v>0</v>
      </c>
      <c r="G4645" t="s">
        <v>106</v>
      </c>
      <c r="H4645" t="s">
        <v>106</v>
      </c>
      <c r="I4645" t="s">
        <v>106</v>
      </c>
      <c r="J4645" t="s">
        <v>107</v>
      </c>
      <c r="K4645" t="s">
        <v>108</v>
      </c>
      <c r="L4645" t="s">
        <v>109</v>
      </c>
      <c r="M4645" t="s">
        <v>110</v>
      </c>
      <c r="N4645" t="s">
        <v>10330</v>
      </c>
      <c r="O4645" t="s">
        <v>2863</v>
      </c>
      <c r="P4645">
        <v>8164</v>
      </c>
      <c r="Q4645">
        <v>168</v>
      </c>
      <c r="R4645">
        <v>0</v>
      </c>
      <c r="S4645">
        <v>200</v>
      </c>
      <c r="T4645">
        <v>0</v>
      </c>
      <c r="U4645">
        <v>800</v>
      </c>
      <c r="V4645">
        <v>800</v>
      </c>
      <c r="W4645">
        <v>200</v>
      </c>
      <c r="X4645">
        <v>0</v>
      </c>
      <c r="Y4645">
        <v>0</v>
      </c>
      <c r="Z4645">
        <v>0</v>
      </c>
      <c r="AD4645" s="1">
        <v>41765.333333333336</v>
      </c>
      <c r="AE4645" s="1">
        <v>41793.708333333336</v>
      </c>
      <c r="AG4645" s="1">
        <v>41741.333333333336</v>
      </c>
      <c r="AH4645" s="1">
        <v>41769.708333333336</v>
      </c>
      <c r="AI4645" s="1">
        <v>41741.333333333336</v>
      </c>
      <c r="AJ4645" s="1">
        <v>41769.708333333336</v>
      </c>
      <c r="AK4645" s="1">
        <v>41741.333333333336</v>
      </c>
      <c r="AL4645" s="1">
        <v>41769.708333333336</v>
      </c>
      <c r="AM4645" s="1">
        <v>41765.333333333336</v>
      </c>
      <c r="AN4645" s="1">
        <v>41793.708333333336</v>
      </c>
      <c r="AP4645" t="s">
        <v>113</v>
      </c>
      <c r="AU4645" t="s">
        <v>10331</v>
      </c>
      <c r="AY4645" t="s">
        <v>106</v>
      </c>
      <c r="AZ4645">
        <v>0</v>
      </c>
      <c r="BA4645">
        <v>0</v>
      </c>
      <c r="BD4645" s="3">
        <v>41321.662499999999</v>
      </c>
      <c r="BE4645" s="3">
        <v>41321.663888888892</v>
      </c>
      <c r="BF4645" t="s">
        <v>115</v>
      </c>
      <c r="BG4645" t="s">
        <v>115</v>
      </c>
      <c r="BH4645">
        <v>8149</v>
      </c>
      <c r="BM4645">
        <v>43410</v>
      </c>
      <c r="BR4645" t="s">
        <v>2865</v>
      </c>
      <c r="BS4645" t="s">
        <v>2866</v>
      </c>
      <c r="BU4645">
        <v>1</v>
      </c>
      <c r="BV4645" t="s">
        <v>118</v>
      </c>
      <c r="BX4645" t="s">
        <v>119</v>
      </c>
      <c r="BY4645" t="s">
        <v>119</v>
      </c>
      <c r="BZ4645" t="s">
        <v>119</v>
      </c>
      <c r="CA4645">
        <v>1</v>
      </c>
      <c r="CC4645" t="s">
        <v>120</v>
      </c>
      <c r="CH4645">
        <v>540</v>
      </c>
      <c r="CI4645">
        <v>31570</v>
      </c>
      <c r="CJ4645" t="s">
        <v>106</v>
      </c>
      <c r="CK4645" t="s">
        <v>106</v>
      </c>
      <c r="CL4645">
        <v>10</v>
      </c>
      <c r="CM4645" t="s">
        <v>2867</v>
      </c>
      <c r="CO4645">
        <v>125328</v>
      </c>
      <c r="CQ4645">
        <v>0</v>
      </c>
      <c r="CR4645">
        <v>0</v>
      </c>
      <c r="CS4645">
        <v>0</v>
      </c>
      <c r="CY4645" t="s">
        <v>123</v>
      </c>
      <c r="CZ4645" t="s">
        <v>124</v>
      </c>
      <c r="DD4645" t="str" cm="1">
        <f t="array" ref="DD4645">TEXT(_xlfn.SEQUENCE(1, DATEDIF(AG4645, AH4645, "m") + 1, AG4645, 30), "YYYY-APMM")</f>
        <v>2014-AP04</v>
      </c>
      <c r="DN4645">
        <f t="shared" si="144"/>
        <v>800</v>
      </c>
      <c r="DO4645" t="str">
        <f t="shared" si="145"/>
        <v>SCREED MASON SK</v>
      </c>
    </row>
    <row r="4646" spans="1:119" x14ac:dyDescent="0.35">
      <c r="A4646" t="s">
        <v>105</v>
      </c>
      <c r="B4646">
        <v>503931</v>
      </c>
      <c r="C4646">
        <v>6359</v>
      </c>
      <c r="D4646">
        <v>125330</v>
      </c>
      <c r="E4646">
        <v>13662</v>
      </c>
      <c r="F4646">
        <v>0</v>
      </c>
      <c r="G4646" t="s">
        <v>106</v>
      </c>
      <c r="H4646" t="s">
        <v>106</v>
      </c>
      <c r="I4646" t="s">
        <v>106</v>
      </c>
      <c r="J4646" t="s">
        <v>107</v>
      </c>
      <c r="K4646" t="s">
        <v>108</v>
      </c>
      <c r="L4646" t="s">
        <v>109</v>
      </c>
      <c r="M4646" t="s">
        <v>110</v>
      </c>
      <c r="N4646" t="s">
        <v>10332</v>
      </c>
      <c r="O4646" t="s">
        <v>2869</v>
      </c>
      <c r="P4646">
        <v>8178</v>
      </c>
      <c r="Q4646">
        <v>168</v>
      </c>
      <c r="R4646">
        <v>0</v>
      </c>
      <c r="S4646">
        <v>200</v>
      </c>
      <c r="T4646">
        <v>0</v>
      </c>
      <c r="U4646">
        <v>1138.5</v>
      </c>
      <c r="V4646">
        <v>1138.5</v>
      </c>
      <c r="W4646">
        <v>200</v>
      </c>
      <c r="X4646">
        <v>0</v>
      </c>
      <c r="Y4646">
        <v>0</v>
      </c>
      <c r="Z4646">
        <v>0</v>
      </c>
      <c r="AD4646" s="1">
        <v>41769.333333333336</v>
      </c>
      <c r="AE4646" s="1">
        <v>41797.708333333336</v>
      </c>
      <c r="AG4646" s="1">
        <v>41744.333333333336</v>
      </c>
      <c r="AH4646" s="1">
        <v>41772.708333333336</v>
      </c>
      <c r="AI4646" s="1">
        <v>41744.333333333336</v>
      </c>
      <c r="AJ4646" s="1">
        <v>41772.708333333336</v>
      </c>
      <c r="AK4646" s="1">
        <v>41744.333333333336</v>
      </c>
      <c r="AL4646" s="1">
        <v>41772.708333333336</v>
      </c>
      <c r="AM4646" s="1">
        <v>41769.333333333336</v>
      </c>
      <c r="AN4646" s="1">
        <v>41797.708333333336</v>
      </c>
      <c r="AP4646" t="s">
        <v>113</v>
      </c>
      <c r="AU4646" t="e">
        <f>+jspZd9LREejtvfpt3PhGg</f>
        <v>#NAME?</v>
      </c>
      <c r="AY4646" t="s">
        <v>106</v>
      </c>
      <c r="AZ4646">
        <v>0</v>
      </c>
      <c r="BA4646">
        <v>0</v>
      </c>
      <c r="BD4646" s="3">
        <v>41321.662499999999</v>
      </c>
      <c r="BE4646" s="3">
        <v>41321.663888888892</v>
      </c>
      <c r="BF4646" t="s">
        <v>115</v>
      </c>
      <c r="BG4646" t="s">
        <v>115</v>
      </c>
      <c r="BH4646">
        <v>8149</v>
      </c>
      <c r="BM4646">
        <v>43550</v>
      </c>
      <c r="BR4646" t="s">
        <v>116</v>
      </c>
      <c r="BS4646" t="s">
        <v>117</v>
      </c>
      <c r="BU4646">
        <v>1</v>
      </c>
      <c r="BV4646" t="s">
        <v>118</v>
      </c>
      <c r="BX4646" t="s">
        <v>119</v>
      </c>
      <c r="BY4646" t="s">
        <v>119</v>
      </c>
      <c r="BZ4646" t="s">
        <v>119</v>
      </c>
      <c r="CA4646">
        <v>1</v>
      </c>
      <c r="CC4646" t="s">
        <v>120</v>
      </c>
      <c r="CH4646">
        <v>540</v>
      </c>
      <c r="CI4646">
        <v>31570</v>
      </c>
      <c r="CJ4646" t="s">
        <v>106</v>
      </c>
      <c r="CK4646" t="s">
        <v>106</v>
      </c>
      <c r="CL4646">
        <v>10</v>
      </c>
      <c r="CM4646" t="s">
        <v>2867</v>
      </c>
      <c r="CO4646">
        <v>125328</v>
      </c>
      <c r="CQ4646">
        <v>0</v>
      </c>
      <c r="CR4646">
        <v>0</v>
      </c>
      <c r="CS4646">
        <v>0</v>
      </c>
      <c r="CY4646" t="s">
        <v>123</v>
      </c>
      <c r="CZ4646" t="s">
        <v>124</v>
      </c>
      <c r="DD4646" t="str" cm="1">
        <f t="array" ref="DD4646">TEXT(_xlfn.SEQUENCE(1, DATEDIF(AG4646, AH4646, "m") + 1, AG4646, 30), "YYYY-APMM")</f>
        <v>2014-AP04</v>
      </c>
      <c r="DN4646">
        <f t="shared" si="144"/>
        <v>1138.5</v>
      </c>
      <c r="DO4646" t="str">
        <f t="shared" si="145"/>
        <v>LABOR- SUBCONTRACTOR</v>
      </c>
    </row>
    <row r="4647" spans="1:119" x14ac:dyDescent="0.35">
      <c r="A4647" t="s">
        <v>105</v>
      </c>
      <c r="B4647">
        <v>503932</v>
      </c>
      <c r="C4647">
        <v>6359</v>
      </c>
      <c r="D4647">
        <v>125330</v>
      </c>
      <c r="E4647">
        <v>13662</v>
      </c>
      <c r="F4647">
        <v>0</v>
      </c>
      <c r="G4647" t="s">
        <v>106</v>
      </c>
      <c r="H4647" t="s">
        <v>106</v>
      </c>
      <c r="I4647" t="s">
        <v>106</v>
      </c>
      <c r="J4647" t="s">
        <v>107</v>
      </c>
      <c r="K4647" t="s">
        <v>108</v>
      </c>
      <c r="L4647" t="s">
        <v>109</v>
      </c>
      <c r="M4647" t="s">
        <v>110</v>
      </c>
      <c r="N4647" t="s">
        <v>10333</v>
      </c>
      <c r="O4647" t="s">
        <v>2872</v>
      </c>
      <c r="P4647">
        <v>8178</v>
      </c>
      <c r="Q4647">
        <v>168</v>
      </c>
      <c r="R4647">
        <v>0</v>
      </c>
      <c r="S4647">
        <v>200</v>
      </c>
      <c r="T4647">
        <v>0</v>
      </c>
      <c r="U4647">
        <v>1408</v>
      </c>
      <c r="V4647">
        <v>1408</v>
      </c>
      <c r="W4647">
        <v>200</v>
      </c>
      <c r="X4647">
        <v>0</v>
      </c>
      <c r="Y4647">
        <v>0</v>
      </c>
      <c r="Z4647">
        <v>0</v>
      </c>
      <c r="AD4647" s="1">
        <v>41773.333333333336</v>
      </c>
      <c r="AE4647" s="1">
        <v>41801.708333333336</v>
      </c>
      <c r="AG4647" s="1">
        <v>41749.333333333336</v>
      </c>
      <c r="AH4647" s="1">
        <v>41777.708333333336</v>
      </c>
      <c r="AI4647" s="1">
        <v>41749.333333333336</v>
      </c>
      <c r="AJ4647" s="1">
        <v>41777.708333333336</v>
      </c>
      <c r="AK4647" s="1">
        <v>41749.333333333336</v>
      </c>
      <c r="AL4647" s="1">
        <v>41777.708333333336</v>
      </c>
      <c r="AM4647" s="1">
        <v>41773.333333333336</v>
      </c>
      <c r="AN4647" s="1">
        <v>41801.708333333336</v>
      </c>
      <c r="AP4647" t="s">
        <v>113</v>
      </c>
      <c r="AU4647" t="s">
        <v>10334</v>
      </c>
      <c r="AY4647" t="s">
        <v>106</v>
      </c>
      <c r="AZ4647">
        <v>0</v>
      </c>
      <c r="BA4647">
        <v>0</v>
      </c>
      <c r="BD4647" s="3">
        <v>41321.662499999999</v>
      </c>
      <c r="BE4647" s="3">
        <v>41321.663888888892</v>
      </c>
      <c r="BF4647" t="s">
        <v>115</v>
      </c>
      <c r="BG4647" t="s">
        <v>115</v>
      </c>
      <c r="BH4647">
        <v>8149</v>
      </c>
      <c r="BM4647">
        <v>43550</v>
      </c>
      <c r="BR4647" t="s">
        <v>116</v>
      </c>
      <c r="BS4647" t="s">
        <v>117</v>
      </c>
      <c r="BU4647">
        <v>1</v>
      </c>
      <c r="BV4647" t="s">
        <v>118</v>
      </c>
      <c r="BX4647" t="s">
        <v>119</v>
      </c>
      <c r="BY4647" t="s">
        <v>119</v>
      </c>
      <c r="BZ4647" t="s">
        <v>119</v>
      </c>
      <c r="CA4647">
        <v>1</v>
      </c>
      <c r="CC4647" t="s">
        <v>120</v>
      </c>
      <c r="CH4647">
        <v>540</v>
      </c>
      <c r="CI4647">
        <v>31570</v>
      </c>
      <c r="CJ4647" t="s">
        <v>106</v>
      </c>
      <c r="CK4647" t="s">
        <v>106</v>
      </c>
      <c r="CL4647">
        <v>10</v>
      </c>
      <c r="CM4647" t="s">
        <v>2867</v>
      </c>
      <c r="CO4647">
        <v>125328</v>
      </c>
      <c r="CQ4647">
        <v>0</v>
      </c>
      <c r="CR4647">
        <v>0</v>
      </c>
      <c r="CS4647">
        <v>0</v>
      </c>
      <c r="CY4647" t="s">
        <v>123</v>
      </c>
      <c r="CZ4647" t="s">
        <v>124</v>
      </c>
      <c r="DD4647" t="str" cm="1">
        <f t="array" ref="DD4647">TEXT(_xlfn.SEQUENCE(1, DATEDIF(AG4647, AH4647, "m") + 1, AG4647, 30), "YYYY-APMM")</f>
        <v>2014-AP04</v>
      </c>
      <c r="DN4647">
        <f t="shared" si="144"/>
        <v>1408</v>
      </c>
      <c r="DO4647" t="str">
        <f t="shared" si="145"/>
        <v>LABOR- SUBCONTRACTOR</v>
      </c>
    </row>
    <row r="4648" spans="1:119" x14ac:dyDescent="0.35">
      <c r="A4648" t="s">
        <v>105</v>
      </c>
      <c r="B4648">
        <v>503933</v>
      </c>
      <c r="C4648">
        <v>6359</v>
      </c>
      <c r="D4648">
        <v>125330</v>
      </c>
      <c r="E4648">
        <v>13662</v>
      </c>
      <c r="F4648">
        <v>0</v>
      </c>
      <c r="G4648" t="s">
        <v>106</v>
      </c>
      <c r="H4648" t="s">
        <v>106</v>
      </c>
      <c r="I4648" t="s">
        <v>106</v>
      </c>
      <c r="J4648" t="s">
        <v>107</v>
      </c>
      <c r="K4648" t="s">
        <v>108</v>
      </c>
      <c r="L4648" t="s">
        <v>109</v>
      </c>
      <c r="M4648" t="s">
        <v>110</v>
      </c>
      <c r="N4648" t="s">
        <v>10335</v>
      </c>
      <c r="O4648" t="s">
        <v>2875</v>
      </c>
      <c r="P4648">
        <v>8170</v>
      </c>
      <c r="Q4648">
        <v>168</v>
      </c>
      <c r="R4648">
        <v>0</v>
      </c>
      <c r="S4648">
        <v>200</v>
      </c>
      <c r="T4648">
        <v>0</v>
      </c>
      <c r="U4648">
        <v>688.25</v>
      </c>
      <c r="V4648">
        <v>688.25</v>
      </c>
      <c r="W4648">
        <v>200</v>
      </c>
      <c r="X4648">
        <v>0</v>
      </c>
      <c r="Y4648">
        <v>0</v>
      </c>
      <c r="Z4648">
        <v>0</v>
      </c>
      <c r="AD4648" s="1">
        <v>41778.333333333336</v>
      </c>
      <c r="AE4648" s="1">
        <v>41806.708333333336</v>
      </c>
      <c r="AG4648" s="1">
        <v>41753.333333333336</v>
      </c>
      <c r="AH4648" s="1">
        <v>41781.708333333336</v>
      </c>
      <c r="AI4648" s="1">
        <v>41753.333333333336</v>
      </c>
      <c r="AJ4648" s="1">
        <v>41781.708333333336</v>
      </c>
      <c r="AK4648" s="1">
        <v>41753.333333333336</v>
      </c>
      <c r="AL4648" s="1">
        <v>41781.708333333336</v>
      </c>
      <c r="AM4648" s="1">
        <v>41778.333333333336</v>
      </c>
      <c r="AN4648" s="1">
        <v>41806.708333333336</v>
      </c>
      <c r="AP4648" t="s">
        <v>113</v>
      </c>
      <c r="AU4648" t="s">
        <v>10336</v>
      </c>
      <c r="AY4648" t="s">
        <v>106</v>
      </c>
      <c r="AZ4648">
        <v>0</v>
      </c>
      <c r="BA4648">
        <v>0</v>
      </c>
      <c r="BD4648" s="3">
        <v>41321.662499999999</v>
      </c>
      <c r="BE4648" s="3">
        <v>41321.663888888892</v>
      </c>
      <c r="BF4648" t="s">
        <v>115</v>
      </c>
      <c r="BG4648" t="s">
        <v>115</v>
      </c>
      <c r="BH4648">
        <v>8149</v>
      </c>
      <c r="BM4648">
        <v>43470</v>
      </c>
      <c r="BR4648" t="s">
        <v>2854</v>
      </c>
      <c r="BS4648" t="s">
        <v>2855</v>
      </c>
      <c r="BU4648">
        <v>1</v>
      </c>
      <c r="BV4648" t="s">
        <v>118</v>
      </c>
      <c r="BX4648" t="s">
        <v>119</v>
      </c>
      <c r="BY4648" t="s">
        <v>119</v>
      </c>
      <c r="BZ4648" t="s">
        <v>119</v>
      </c>
      <c r="CA4648">
        <v>1</v>
      </c>
      <c r="CC4648" t="s">
        <v>120</v>
      </c>
      <c r="CH4648">
        <v>540</v>
      </c>
      <c r="CI4648">
        <v>31570</v>
      </c>
      <c r="CJ4648" t="s">
        <v>106</v>
      </c>
      <c r="CK4648" t="s">
        <v>106</v>
      </c>
      <c r="CL4648">
        <v>10</v>
      </c>
      <c r="CM4648" t="s">
        <v>2867</v>
      </c>
      <c r="CO4648">
        <v>125328</v>
      </c>
      <c r="CQ4648">
        <v>0</v>
      </c>
      <c r="CR4648">
        <v>0</v>
      </c>
      <c r="CS4648">
        <v>0</v>
      </c>
      <c r="CY4648" t="s">
        <v>123</v>
      </c>
      <c r="CZ4648" t="s">
        <v>124</v>
      </c>
      <c r="DD4648" t="str" cm="1">
        <f t="array" ref="DD4648">TEXT(_xlfn.SEQUENCE(1, DATEDIF(AG4648, AH4648, "m") + 1, AG4648, 30), "YYYY-APMM")</f>
        <v>2014-AP04</v>
      </c>
      <c r="DN4648">
        <f t="shared" si="144"/>
        <v>688.25</v>
      </c>
      <c r="DO4648" t="str">
        <f t="shared" si="145"/>
        <v>TILE MASON SK</v>
      </c>
    </row>
    <row r="4649" spans="1:119" x14ac:dyDescent="0.35">
      <c r="A4649" t="s">
        <v>105</v>
      </c>
      <c r="B4649">
        <v>503934</v>
      </c>
      <c r="C4649">
        <v>6359</v>
      </c>
      <c r="D4649">
        <v>125330</v>
      </c>
      <c r="E4649">
        <v>13662</v>
      </c>
      <c r="F4649">
        <v>0</v>
      </c>
      <c r="G4649" t="s">
        <v>106</v>
      </c>
      <c r="H4649" t="s">
        <v>106</v>
      </c>
      <c r="I4649" t="s">
        <v>106</v>
      </c>
      <c r="J4649" t="s">
        <v>107</v>
      </c>
      <c r="K4649" t="s">
        <v>108</v>
      </c>
      <c r="L4649" t="s">
        <v>109</v>
      </c>
      <c r="M4649" t="s">
        <v>110</v>
      </c>
      <c r="N4649" t="s">
        <v>10337</v>
      </c>
      <c r="O4649" t="s">
        <v>2878</v>
      </c>
      <c r="P4649">
        <v>8178</v>
      </c>
      <c r="Q4649">
        <v>168</v>
      </c>
      <c r="R4649">
        <v>0</v>
      </c>
      <c r="S4649">
        <v>160</v>
      </c>
      <c r="T4649">
        <v>0</v>
      </c>
      <c r="U4649">
        <v>616</v>
      </c>
      <c r="V4649">
        <v>616</v>
      </c>
      <c r="W4649">
        <v>160</v>
      </c>
      <c r="X4649">
        <v>0</v>
      </c>
      <c r="Y4649">
        <v>0</v>
      </c>
      <c r="Z4649">
        <v>0</v>
      </c>
      <c r="AD4649" s="1">
        <v>41801.333333333336</v>
      </c>
      <c r="AE4649" s="1">
        <v>41823.708333333336</v>
      </c>
      <c r="AG4649" s="1">
        <v>41777.333333333336</v>
      </c>
      <c r="AH4649" s="1">
        <v>41799.708333333336</v>
      </c>
      <c r="AI4649" s="1">
        <v>41777.333333333336</v>
      </c>
      <c r="AJ4649" s="1">
        <v>41799.708333333336</v>
      </c>
      <c r="AK4649" s="1">
        <v>41777.333333333336</v>
      </c>
      <c r="AL4649" s="1">
        <v>41799.708333333336</v>
      </c>
      <c r="AM4649" s="1">
        <v>41801.333333333336</v>
      </c>
      <c r="AN4649" s="1">
        <v>41823.708333333336</v>
      </c>
      <c r="AP4649" t="s">
        <v>113</v>
      </c>
      <c r="AU4649" t="s">
        <v>10338</v>
      </c>
      <c r="AY4649" t="s">
        <v>106</v>
      </c>
      <c r="AZ4649">
        <v>0</v>
      </c>
      <c r="BA4649">
        <v>0</v>
      </c>
      <c r="BD4649" s="3">
        <v>41321.662499999999</v>
      </c>
      <c r="BE4649" s="3">
        <v>41321.663888888892</v>
      </c>
      <c r="BF4649" t="s">
        <v>115</v>
      </c>
      <c r="BG4649" t="s">
        <v>115</v>
      </c>
      <c r="BH4649">
        <v>8149</v>
      </c>
      <c r="BM4649">
        <v>43550</v>
      </c>
      <c r="BR4649" t="s">
        <v>116</v>
      </c>
      <c r="BS4649" t="s">
        <v>117</v>
      </c>
      <c r="BU4649">
        <v>1</v>
      </c>
      <c r="BV4649" t="s">
        <v>118</v>
      </c>
      <c r="BX4649" t="s">
        <v>119</v>
      </c>
      <c r="BY4649" t="s">
        <v>119</v>
      </c>
      <c r="BZ4649" t="s">
        <v>119</v>
      </c>
      <c r="CA4649">
        <v>1</v>
      </c>
      <c r="CC4649" t="s">
        <v>120</v>
      </c>
      <c r="CH4649">
        <v>540</v>
      </c>
      <c r="CI4649">
        <v>31570</v>
      </c>
      <c r="CJ4649" t="s">
        <v>106</v>
      </c>
      <c r="CK4649" t="s">
        <v>106</v>
      </c>
      <c r="CL4649">
        <v>10</v>
      </c>
      <c r="CM4649" t="s">
        <v>2867</v>
      </c>
      <c r="CO4649">
        <v>125328</v>
      </c>
      <c r="CQ4649">
        <v>0</v>
      </c>
      <c r="CR4649">
        <v>0</v>
      </c>
      <c r="CS4649">
        <v>0</v>
      </c>
      <c r="CY4649" t="s">
        <v>123</v>
      </c>
      <c r="CZ4649" t="s">
        <v>124</v>
      </c>
      <c r="DD4649" t="str" cm="1">
        <f t="array" ref="DD4649">TEXT(_xlfn.SEQUENCE(1, DATEDIF(AG4649, AH4649, "m") + 1, AG4649, 30), "YYYY-APMM")</f>
        <v>2014-AP05</v>
      </c>
      <c r="DN4649">
        <f t="shared" si="144"/>
        <v>616</v>
      </c>
      <c r="DO4649" t="str">
        <f t="shared" si="145"/>
        <v>LABOR- SUBCONTRACTOR</v>
      </c>
    </row>
    <row r="4650" spans="1:119" x14ac:dyDescent="0.35">
      <c r="A4650" t="s">
        <v>105</v>
      </c>
      <c r="B4650">
        <v>503935</v>
      </c>
      <c r="C4650">
        <v>6359</v>
      </c>
      <c r="D4650">
        <v>125330</v>
      </c>
      <c r="E4650">
        <v>13662</v>
      </c>
      <c r="F4650">
        <v>0</v>
      </c>
      <c r="G4650" t="s">
        <v>106</v>
      </c>
      <c r="H4650" t="s">
        <v>106</v>
      </c>
      <c r="I4650" t="s">
        <v>106</v>
      </c>
      <c r="J4650" t="s">
        <v>107</v>
      </c>
      <c r="K4650" t="s">
        <v>108</v>
      </c>
      <c r="L4650" t="s">
        <v>109</v>
      </c>
      <c r="M4650" t="s">
        <v>110</v>
      </c>
      <c r="N4650" t="s">
        <v>10339</v>
      </c>
      <c r="O4650" t="s">
        <v>2881</v>
      </c>
      <c r="P4650">
        <v>8178</v>
      </c>
      <c r="Q4650">
        <v>168</v>
      </c>
      <c r="R4650">
        <v>0</v>
      </c>
      <c r="S4650">
        <v>200</v>
      </c>
      <c r="T4650">
        <v>0</v>
      </c>
      <c r="U4650">
        <v>1046.5</v>
      </c>
      <c r="V4650">
        <v>1046.5</v>
      </c>
      <c r="W4650">
        <v>200</v>
      </c>
      <c r="X4650">
        <v>0</v>
      </c>
      <c r="Y4650">
        <v>0</v>
      </c>
      <c r="Z4650">
        <v>0</v>
      </c>
      <c r="AD4650" s="1">
        <v>41786.333333333336</v>
      </c>
      <c r="AE4650" s="1">
        <v>41814.708333333336</v>
      </c>
      <c r="AG4650" s="1">
        <v>41762.333333333336</v>
      </c>
      <c r="AH4650" s="1">
        <v>41790.708333333336</v>
      </c>
      <c r="AI4650" s="1">
        <v>41762.333333333336</v>
      </c>
      <c r="AJ4650" s="1">
        <v>41790.708333333336</v>
      </c>
      <c r="AK4650" s="1">
        <v>41762.333333333336</v>
      </c>
      <c r="AL4650" s="1">
        <v>41790.708333333336</v>
      </c>
      <c r="AM4650" s="1">
        <v>41786.333333333336</v>
      </c>
      <c r="AN4650" s="1">
        <v>41814.708333333336</v>
      </c>
      <c r="AP4650" t="s">
        <v>113</v>
      </c>
      <c r="AU4650" t="s">
        <v>10340</v>
      </c>
      <c r="AY4650" t="s">
        <v>106</v>
      </c>
      <c r="AZ4650">
        <v>0</v>
      </c>
      <c r="BA4650">
        <v>0</v>
      </c>
      <c r="BD4650" s="3">
        <v>41321.662499999999</v>
      </c>
      <c r="BE4650" s="3">
        <v>41321.663888888892</v>
      </c>
      <c r="BF4650" t="s">
        <v>115</v>
      </c>
      <c r="BG4650" t="s">
        <v>115</v>
      </c>
      <c r="BH4650">
        <v>8149</v>
      </c>
      <c r="BM4650">
        <v>43550</v>
      </c>
      <c r="BR4650" t="s">
        <v>116</v>
      </c>
      <c r="BS4650" t="s">
        <v>117</v>
      </c>
      <c r="BU4650">
        <v>1</v>
      </c>
      <c r="BV4650" t="s">
        <v>118</v>
      </c>
      <c r="BX4650" t="s">
        <v>119</v>
      </c>
      <c r="BY4650" t="s">
        <v>119</v>
      </c>
      <c r="BZ4650" t="s">
        <v>119</v>
      </c>
      <c r="CA4650">
        <v>1</v>
      </c>
      <c r="CC4650" t="s">
        <v>120</v>
      </c>
      <c r="CH4650">
        <v>540</v>
      </c>
      <c r="CI4650">
        <v>31570</v>
      </c>
      <c r="CJ4650" t="s">
        <v>106</v>
      </c>
      <c r="CK4650" t="s">
        <v>106</v>
      </c>
      <c r="CL4650">
        <v>10</v>
      </c>
      <c r="CM4650" t="s">
        <v>2867</v>
      </c>
      <c r="CO4650">
        <v>125328</v>
      </c>
      <c r="CQ4650">
        <v>0</v>
      </c>
      <c r="CR4650">
        <v>0</v>
      </c>
      <c r="CS4650">
        <v>0</v>
      </c>
      <c r="CY4650" t="s">
        <v>123</v>
      </c>
      <c r="CZ4650" t="s">
        <v>124</v>
      </c>
      <c r="DD4650" t="str" cm="1">
        <f t="array" ref="DD4650">TEXT(_xlfn.SEQUENCE(1, DATEDIF(AG4650, AH4650, "m") + 1, AG4650, 30), "YYYY-APMM")</f>
        <v>2014-AP05</v>
      </c>
      <c r="DN4650">
        <f t="shared" si="144"/>
        <v>1046.5</v>
      </c>
      <c r="DO4650" t="str">
        <f t="shared" si="145"/>
        <v>LABOR- SUBCONTRACTOR</v>
      </c>
    </row>
    <row r="4651" spans="1:119" x14ac:dyDescent="0.35">
      <c r="A4651" t="s">
        <v>105</v>
      </c>
      <c r="B4651">
        <v>503936</v>
      </c>
      <c r="C4651">
        <v>6359</v>
      </c>
      <c r="D4651">
        <v>125330</v>
      </c>
      <c r="E4651">
        <v>13662</v>
      </c>
      <c r="F4651">
        <v>0</v>
      </c>
      <c r="G4651" t="s">
        <v>106</v>
      </c>
      <c r="H4651" t="s">
        <v>106</v>
      </c>
      <c r="I4651" t="s">
        <v>106</v>
      </c>
      <c r="J4651" t="s">
        <v>107</v>
      </c>
      <c r="K4651" t="s">
        <v>108</v>
      </c>
      <c r="L4651" t="s">
        <v>109</v>
      </c>
      <c r="M4651" t="s">
        <v>110</v>
      </c>
      <c r="N4651" t="s">
        <v>10341</v>
      </c>
      <c r="O4651" t="s">
        <v>2884</v>
      </c>
      <c r="P4651">
        <v>8178</v>
      </c>
      <c r="Q4651">
        <v>208</v>
      </c>
      <c r="R4651">
        <v>208</v>
      </c>
      <c r="S4651">
        <v>120</v>
      </c>
      <c r="T4651">
        <v>0</v>
      </c>
      <c r="U4651">
        <v>176</v>
      </c>
      <c r="V4651">
        <v>176</v>
      </c>
      <c r="W4651">
        <v>120</v>
      </c>
      <c r="X4651">
        <v>0</v>
      </c>
      <c r="Y4651">
        <v>0</v>
      </c>
      <c r="Z4651">
        <v>0</v>
      </c>
      <c r="AD4651" s="1">
        <v>41819.333333333336</v>
      </c>
      <c r="AE4651" s="1">
        <v>41835.708333333336</v>
      </c>
      <c r="AG4651" s="1">
        <v>41788.333333333336</v>
      </c>
      <c r="AH4651" s="1">
        <v>41805.708333333336</v>
      </c>
      <c r="AI4651" s="1">
        <v>41788.333333333336</v>
      </c>
      <c r="AJ4651" s="1">
        <v>41805.708333333336</v>
      </c>
      <c r="AK4651" s="1">
        <v>41788.333333333336</v>
      </c>
      <c r="AL4651" s="1">
        <v>41805.708333333336</v>
      </c>
      <c r="AM4651" s="1">
        <v>41819.333333333336</v>
      </c>
      <c r="AN4651" s="1">
        <v>41835.708333333336</v>
      </c>
      <c r="AP4651" t="s">
        <v>113</v>
      </c>
      <c r="AU4651" t="s">
        <v>10342</v>
      </c>
      <c r="AY4651" t="s">
        <v>106</v>
      </c>
      <c r="AZ4651">
        <v>0</v>
      </c>
      <c r="BA4651">
        <v>0</v>
      </c>
      <c r="BD4651" s="3">
        <v>41321.662499999999</v>
      </c>
      <c r="BE4651" s="3">
        <v>41321.663888888892</v>
      </c>
      <c r="BF4651" t="s">
        <v>115</v>
      </c>
      <c r="BG4651" t="s">
        <v>115</v>
      </c>
      <c r="BH4651">
        <v>8149</v>
      </c>
      <c r="BM4651">
        <v>43550</v>
      </c>
      <c r="BR4651" t="s">
        <v>116</v>
      </c>
      <c r="BS4651" t="s">
        <v>117</v>
      </c>
      <c r="BU4651">
        <v>1</v>
      </c>
      <c r="BV4651" t="s">
        <v>118</v>
      </c>
      <c r="BX4651" t="s">
        <v>119</v>
      </c>
      <c r="BY4651" t="s">
        <v>119</v>
      </c>
      <c r="BZ4651" t="s">
        <v>119</v>
      </c>
      <c r="CA4651">
        <v>1</v>
      </c>
      <c r="CC4651" t="s">
        <v>120</v>
      </c>
      <c r="CH4651">
        <v>540</v>
      </c>
      <c r="CI4651">
        <v>31570</v>
      </c>
      <c r="CJ4651" t="s">
        <v>106</v>
      </c>
      <c r="CK4651" t="s">
        <v>106</v>
      </c>
      <c r="CL4651">
        <v>10</v>
      </c>
      <c r="CM4651" t="s">
        <v>2867</v>
      </c>
      <c r="CO4651">
        <v>125328</v>
      </c>
      <c r="CQ4651">
        <v>0</v>
      </c>
      <c r="CR4651">
        <v>0</v>
      </c>
      <c r="CS4651">
        <v>0</v>
      </c>
      <c r="CY4651" t="s">
        <v>123</v>
      </c>
      <c r="CZ4651" t="s">
        <v>124</v>
      </c>
      <c r="DD4651" t="str" cm="1">
        <f t="array" ref="DD4651">TEXT(_xlfn.SEQUENCE(1, DATEDIF(AG4651, AH4651, "m") + 1, AG4651, 30), "YYYY-APMM")</f>
        <v>2014-AP05</v>
      </c>
      <c r="DN4651">
        <f t="shared" si="144"/>
        <v>176</v>
      </c>
      <c r="DO4651" t="str">
        <f t="shared" si="145"/>
        <v>LABOR- SUBCONTRACTOR</v>
      </c>
    </row>
    <row r="4652" spans="1:119" x14ac:dyDescent="0.35">
      <c r="A4652" t="s">
        <v>105</v>
      </c>
      <c r="B4652">
        <v>503937</v>
      </c>
      <c r="C4652">
        <v>6359</v>
      </c>
      <c r="D4652">
        <v>125332</v>
      </c>
      <c r="E4652">
        <v>13662</v>
      </c>
      <c r="F4652">
        <v>0</v>
      </c>
      <c r="G4652" t="s">
        <v>106</v>
      </c>
      <c r="H4652" t="s">
        <v>106</v>
      </c>
      <c r="I4652" t="s">
        <v>106</v>
      </c>
      <c r="J4652" t="s">
        <v>107</v>
      </c>
      <c r="K4652" t="s">
        <v>108</v>
      </c>
      <c r="L4652" t="s">
        <v>109</v>
      </c>
      <c r="M4652" t="s">
        <v>110</v>
      </c>
      <c r="N4652" t="s">
        <v>10343</v>
      </c>
      <c r="O4652" t="s">
        <v>2905</v>
      </c>
      <c r="P4652">
        <v>8168</v>
      </c>
      <c r="Q4652">
        <v>144</v>
      </c>
      <c r="R4652">
        <v>0</v>
      </c>
      <c r="S4652">
        <v>200</v>
      </c>
      <c r="T4652">
        <v>0</v>
      </c>
      <c r="U4652">
        <v>9737.5</v>
      </c>
      <c r="V4652">
        <v>9737.5</v>
      </c>
      <c r="W4652">
        <v>200</v>
      </c>
      <c r="X4652">
        <v>0</v>
      </c>
      <c r="Y4652">
        <v>0</v>
      </c>
      <c r="Z4652">
        <v>0</v>
      </c>
      <c r="AD4652" s="1">
        <v>41668.333333333336</v>
      </c>
      <c r="AE4652" s="1">
        <v>41697.708333333336</v>
      </c>
      <c r="AG4652" s="1">
        <v>41647.333333333336</v>
      </c>
      <c r="AH4652" s="1">
        <v>41675.708333333336</v>
      </c>
      <c r="AI4652" s="1">
        <v>41647.333333333336</v>
      </c>
      <c r="AJ4652" s="1">
        <v>41675.708333333336</v>
      </c>
      <c r="AK4652" s="1">
        <v>41647.333333333336</v>
      </c>
      <c r="AL4652" s="1">
        <v>41675.708333333336</v>
      </c>
      <c r="AM4652" s="1">
        <v>41668.333333333336</v>
      </c>
      <c r="AN4652" s="1">
        <v>41697.708333333336</v>
      </c>
      <c r="AP4652" t="s">
        <v>113</v>
      </c>
      <c r="AU4652" t="s">
        <v>10344</v>
      </c>
      <c r="AY4652" t="s">
        <v>106</v>
      </c>
      <c r="AZ4652">
        <v>0</v>
      </c>
      <c r="BA4652">
        <v>0</v>
      </c>
      <c r="BD4652" s="3">
        <v>41321.662499999999</v>
      </c>
      <c r="BE4652" s="3">
        <v>41321.663888888892</v>
      </c>
      <c r="BF4652" t="s">
        <v>115</v>
      </c>
      <c r="BG4652" t="s">
        <v>115</v>
      </c>
      <c r="BH4652">
        <v>8149</v>
      </c>
      <c r="BM4652">
        <v>43450</v>
      </c>
      <c r="BR4652" t="s">
        <v>1309</v>
      </c>
      <c r="BS4652" t="s">
        <v>1310</v>
      </c>
      <c r="BU4652">
        <v>1</v>
      </c>
      <c r="BV4652" t="s">
        <v>118</v>
      </c>
      <c r="BX4652" t="s">
        <v>119</v>
      </c>
      <c r="BY4652" t="s">
        <v>119</v>
      </c>
      <c r="BZ4652" t="s">
        <v>119</v>
      </c>
      <c r="CA4652">
        <v>1</v>
      </c>
      <c r="CC4652" t="s">
        <v>120</v>
      </c>
      <c r="CH4652">
        <v>540</v>
      </c>
      <c r="CI4652">
        <v>31530</v>
      </c>
      <c r="CJ4652" t="s">
        <v>106</v>
      </c>
      <c r="CK4652" t="s">
        <v>106</v>
      </c>
      <c r="CL4652">
        <v>10</v>
      </c>
      <c r="CM4652" t="s">
        <v>2889</v>
      </c>
      <c r="CO4652">
        <v>125331</v>
      </c>
      <c r="CQ4652">
        <v>0</v>
      </c>
      <c r="CR4652">
        <v>0</v>
      </c>
      <c r="CS4652">
        <v>0</v>
      </c>
      <c r="CY4652" t="s">
        <v>123</v>
      </c>
      <c r="CZ4652" t="s">
        <v>124</v>
      </c>
      <c r="DD4652" t="str" cm="1">
        <f t="array" ref="DD4652">TEXT(_xlfn.SEQUENCE(1, DATEDIF(AG4652, AH4652, "m") + 1, AG4652, 30), "YYYY-APMM")</f>
        <v>2014-AP01</v>
      </c>
      <c r="DN4652">
        <f t="shared" si="144"/>
        <v>9737.5</v>
      </c>
      <c r="DO4652" t="str">
        <f t="shared" si="145"/>
        <v>BLOCK MASON SK</v>
      </c>
    </row>
    <row r="4653" spans="1:119" x14ac:dyDescent="0.35">
      <c r="A4653" t="s">
        <v>105</v>
      </c>
      <c r="B4653">
        <v>503938</v>
      </c>
      <c r="C4653">
        <v>6359</v>
      </c>
      <c r="D4653">
        <v>125332</v>
      </c>
      <c r="E4653">
        <v>13662</v>
      </c>
      <c r="F4653">
        <v>0</v>
      </c>
      <c r="G4653" t="s">
        <v>106</v>
      </c>
      <c r="H4653" t="s">
        <v>106</v>
      </c>
      <c r="I4653" t="s">
        <v>106</v>
      </c>
      <c r="J4653" t="s">
        <v>107</v>
      </c>
      <c r="K4653" t="s">
        <v>108</v>
      </c>
      <c r="L4653" t="s">
        <v>109</v>
      </c>
      <c r="M4653" t="s">
        <v>110</v>
      </c>
      <c r="N4653" t="s">
        <v>10345</v>
      </c>
      <c r="O4653" t="s">
        <v>2908</v>
      </c>
      <c r="P4653">
        <v>8169</v>
      </c>
      <c r="Q4653">
        <v>144</v>
      </c>
      <c r="R4653">
        <v>0</v>
      </c>
      <c r="S4653">
        <v>200</v>
      </c>
      <c r="T4653">
        <v>0</v>
      </c>
      <c r="U4653">
        <v>13637.5</v>
      </c>
      <c r="V4653">
        <v>13637.5</v>
      </c>
      <c r="W4653">
        <v>200</v>
      </c>
      <c r="X4653">
        <v>0</v>
      </c>
      <c r="Y4653">
        <v>0</v>
      </c>
      <c r="Z4653">
        <v>0</v>
      </c>
      <c r="AD4653" s="1">
        <v>41692.333333333336</v>
      </c>
      <c r="AE4653" s="1">
        <v>41720.708333333336</v>
      </c>
      <c r="AG4653" s="1">
        <v>41669.333333333336</v>
      </c>
      <c r="AH4653" s="1">
        <v>41699.708333333336</v>
      </c>
      <c r="AI4653" s="1">
        <v>41669.333333333336</v>
      </c>
      <c r="AJ4653" s="1">
        <v>41699.708333333336</v>
      </c>
      <c r="AK4653" s="1">
        <v>41669.333333333336</v>
      </c>
      <c r="AL4653" s="1">
        <v>41699.708333333336</v>
      </c>
      <c r="AM4653" s="1">
        <v>41692.333333333336</v>
      </c>
      <c r="AN4653" s="1">
        <v>41720.708333333336</v>
      </c>
      <c r="AP4653" t="s">
        <v>113</v>
      </c>
      <c r="AU4653" t="s">
        <v>10346</v>
      </c>
      <c r="AY4653" t="s">
        <v>106</v>
      </c>
      <c r="AZ4653">
        <v>0</v>
      </c>
      <c r="BA4653">
        <v>0</v>
      </c>
      <c r="BD4653" s="3">
        <v>41321.662499999999</v>
      </c>
      <c r="BE4653" s="3">
        <v>41321.663888888892</v>
      </c>
      <c r="BF4653" t="s">
        <v>115</v>
      </c>
      <c r="BG4653" t="s">
        <v>115</v>
      </c>
      <c r="BH4653">
        <v>8149</v>
      </c>
      <c r="BM4653">
        <v>43460</v>
      </c>
      <c r="BR4653" t="s">
        <v>2848</v>
      </c>
      <c r="BS4653" t="s">
        <v>2849</v>
      </c>
      <c r="BU4653">
        <v>1</v>
      </c>
      <c r="BV4653" t="s">
        <v>118</v>
      </c>
      <c r="BX4653" t="s">
        <v>119</v>
      </c>
      <c r="BY4653" t="s">
        <v>119</v>
      </c>
      <c r="BZ4653" t="s">
        <v>119</v>
      </c>
      <c r="CA4653">
        <v>1</v>
      </c>
      <c r="CC4653" t="s">
        <v>120</v>
      </c>
      <c r="CH4653">
        <v>540</v>
      </c>
      <c r="CI4653">
        <v>31530</v>
      </c>
      <c r="CJ4653" t="s">
        <v>106</v>
      </c>
      <c r="CK4653" t="s">
        <v>106</v>
      </c>
      <c r="CL4653">
        <v>10</v>
      </c>
      <c r="CM4653" t="s">
        <v>2889</v>
      </c>
      <c r="CO4653">
        <v>125331</v>
      </c>
      <c r="CQ4653">
        <v>0</v>
      </c>
      <c r="CR4653">
        <v>0</v>
      </c>
      <c r="CS4653">
        <v>0</v>
      </c>
      <c r="CY4653" t="s">
        <v>123</v>
      </c>
      <c r="CZ4653" t="s">
        <v>124</v>
      </c>
      <c r="DD4653" t="str" cm="1">
        <f t="array" ref="DD4653:DE4653">TEXT(_xlfn.SEQUENCE(1, DATEDIF(AG4653, AH4653, "m") + 1, AG4653, 30), "YYYY-APMM")</f>
        <v>2014-AP01</v>
      </c>
      <c r="DE4653" t="str">
        <v>2014-AP03</v>
      </c>
      <c r="DN4653">
        <f t="shared" si="144"/>
        <v>6818.75</v>
      </c>
      <c r="DO4653" t="str">
        <f t="shared" si="145"/>
        <v>PLASTER MASON SK</v>
      </c>
    </row>
    <row r="4654" spans="1:119" x14ac:dyDescent="0.35">
      <c r="A4654" t="s">
        <v>105</v>
      </c>
      <c r="B4654">
        <v>503939</v>
      </c>
      <c r="C4654">
        <v>6359</v>
      </c>
      <c r="D4654">
        <v>125332</v>
      </c>
      <c r="E4654">
        <v>13662</v>
      </c>
      <c r="F4654">
        <v>0</v>
      </c>
      <c r="G4654" t="s">
        <v>106</v>
      </c>
      <c r="H4654" t="s">
        <v>106</v>
      </c>
      <c r="I4654" t="s">
        <v>106</v>
      </c>
      <c r="J4654" t="s">
        <v>107</v>
      </c>
      <c r="K4654" t="s">
        <v>108</v>
      </c>
      <c r="L4654" t="s">
        <v>109</v>
      </c>
      <c r="M4654" t="s">
        <v>110</v>
      </c>
      <c r="N4654" t="s">
        <v>10347</v>
      </c>
      <c r="O4654" t="s">
        <v>2911</v>
      </c>
      <c r="P4654">
        <v>8164</v>
      </c>
      <c r="Q4654">
        <v>208</v>
      </c>
      <c r="R4654">
        <v>64</v>
      </c>
      <c r="S4654">
        <v>168</v>
      </c>
      <c r="T4654">
        <v>0</v>
      </c>
      <c r="U4654">
        <v>1580.25</v>
      </c>
      <c r="V4654">
        <v>1580.25</v>
      </c>
      <c r="W4654">
        <v>168</v>
      </c>
      <c r="X4654">
        <v>0</v>
      </c>
      <c r="Y4654">
        <v>0</v>
      </c>
      <c r="Z4654">
        <v>0</v>
      </c>
      <c r="AD4654" s="1">
        <v>41709.333333333336</v>
      </c>
      <c r="AE4654" s="1">
        <v>41732.708333333336</v>
      </c>
      <c r="AG4654" s="1">
        <v>41678.333333333336</v>
      </c>
      <c r="AH4654" s="1">
        <v>41702.708333333336</v>
      </c>
      <c r="AI4654" s="1">
        <v>41678.333333333336</v>
      </c>
      <c r="AJ4654" s="1">
        <v>41702.708333333336</v>
      </c>
      <c r="AK4654" s="1">
        <v>41678.333333333336</v>
      </c>
      <c r="AL4654" s="1">
        <v>41702.708333333336</v>
      </c>
      <c r="AM4654" s="1">
        <v>41709.333333333336</v>
      </c>
      <c r="AN4654" s="1">
        <v>41732.708333333336</v>
      </c>
      <c r="AP4654" t="s">
        <v>113</v>
      </c>
      <c r="AU4654" t="s">
        <v>10348</v>
      </c>
      <c r="AY4654" t="s">
        <v>106</v>
      </c>
      <c r="AZ4654">
        <v>0</v>
      </c>
      <c r="BA4654">
        <v>0</v>
      </c>
      <c r="BD4654" s="3">
        <v>41321.662499999999</v>
      </c>
      <c r="BE4654" s="3">
        <v>41321.663888888892</v>
      </c>
      <c r="BF4654" t="s">
        <v>115</v>
      </c>
      <c r="BG4654" t="s">
        <v>115</v>
      </c>
      <c r="BH4654">
        <v>8149</v>
      </c>
      <c r="BM4654">
        <v>43410</v>
      </c>
      <c r="BR4654" t="s">
        <v>2865</v>
      </c>
      <c r="BS4654" t="s">
        <v>2866</v>
      </c>
      <c r="BU4654">
        <v>1</v>
      </c>
      <c r="BV4654" t="s">
        <v>118</v>
      </c>
      <c r="BX4654" t="s">
        <v>119</v>
      </c>
      <c r="BY4654" t="s">
        <v>119</v>
      </c>
      <c r="BZ4654" t="s">
        <v>119</v>
      </c>
      <c r="CA4654">
        <v>1</v>
      </c>
      <c r="CC4654" t="s">
        <v>120</v>
      </c>
      <c r="CH4654">
        <v>540</v>
      </c>
      <c r="CI4654">
        <v>31530</v>
      </c>
      <c r="CJ4654" t="s">
        <v>106</v>
      </c>
      <c r="CK4654" t="s">
        <v>106</v>
      </c>
      <c r="CL4654">
        <v>10</v>
      </c>
      <c r="CM4654" t="s">
        <v>2889</v>
      </c>
      <c r="CO4654">
        <v>125331</v>
      </c>
      <c r="CQ4654">
        <v>0</v>
      </c>
      <c r="CR4654">
        <v>0</v>
      </c>
      <c r="CS4654">
        <v>0</v>
      </c>
      <c r="CY4654" t="s">
        <v>123</v>
      </c>
      <c r="CZ4654" t="s">
        <v>124</v>
      </c>
      <c r="DD4654" t="str" cm="1">
        <f t="array" ref="DD4654">TEXT(_xlfn.SEQUENCE(1, DATEDIF(AG4654, AH4654, "m") + 1, AG4654, 30), "YYYY-APMM")</f>
        <v>2014-AP02</v>
      </c>
      <c r="DN4654">
        <f t="shared" si="144"/>
        <v>1580.25</v>
      </c>
      <c r="DO4654" t="str">
        <f t="shared" si="145"/>
        <v>SCREED MASON SK</v>
      </c>
    </row>
    <row r="4655" spans="1:119" x14ac:dyDescent="0.35">
      <c r="A4655" t="s">
        <v>105</v>
      </c>
      <c r="B4655">
        <v>503940</v>
      </c>
      <c r="C4655">
        <v>6359</v>
      </c>
      <c r="D4655">
        <v>125332</v>
      </c>
      <c r="E4655">
        <v>13662</v>
      </c>
      <c r="F4655">
        <v>0</v>
      </c>
      <c r="G4655" t="s">
        <v>106</v>
      </c>
      <c r="H4655" t="s">
        <v>106</v>
      </c>
      <c r="I4655" t="s">
        <v>106</v>
      </c>
      <c r="J4655" t="s">
        <v>107</v>
      </c>
      <c r="K4655" t="s">
        <v>108</v>
      </c>
      <c r="L4655" t="s">
        <v>109</v>
      </c>
      <c r="M4655" t="s">
        <v>110</v>
      </c>
      <c r="N4655" t="s">
        <v>10349</v>
      </c>
      <c r="O4655" t="s">
        <v>2914</v>
      </c>
      <c r="P4655">
        <v>8178</v>
      </c>
      <c r="Q4655">
        <v>144</v>
      </c>
      <c r="R4655">
        <v>0</v>
      </c>
      <c r="S4655">
        <v>120</v>
      </c>
      <c r="T4655">
        <v>0</v>
      </c>
      <c r="U4655">
        <v>247.5</v>
      </c>
      <c r="V4655">
        <v>247.5</v>
      </c>
      <c r="W4655">
        <v>120</v>
      </c>
      <c r="X4655">
        <v>0</v>
      </c>
      <c r="Y4655">
        <v>0</v>
      </c>
      <c r="Z4655">
        <v>0</v>
      </c>
      <c r="AD4655" s="1">
        <v>41709.333333333336</v>
      </c>
      <c r="AE4655" s="1">
        <v>41725.708333333336</v>
      </c>
      <c r="AG4655" s="1">
        <v>41688.333333333336</v>
      </c>
      <c r="AH4655" s="1">
        <v>41704.708333333336</v>
      </c>
      <c r="AI4655" s="1">
        <v>41688.333333333336</v>
      </c>
      <c r="AJ4655" s="1">
        <v>41704.708333333336</v>
      </c>
      <c r="AK4655" s="1">
        <v>41688.333333333336</v>
      </c>
      <c r="AL4655" s="1">
        <v>41704.708333333336</v>
      </c>
      <c r="AM4655" s="1">
        <v>41709.333333333336</v>
      </c>
      <c r="AN4655" s="1">
        <v>41725.708333333336</v>
      </c>
      <c r="AP4655" t="s">
        <v>113</v>
      </c>
      <c r="AU4655" t="s">
        <v>10350</v>
      </c>
      <c r="AY4655" t="s">
        <v>106</v>
      </c>
      <c r="AZ4655">
        <v>0</v>
      </c>
      <c r="BA4655">
        <v>0</v>
      </c>
      <c r="BD4655" s="3">
        <v>41321.662499999999</v>
      </c>
      <c r="BE4655" s="3">
        <v>41321.663888888892</v>
      </c>
      <c r="BF4655" t="s">
        <v>115</v>
      </c>
      <c r="BG4655" t="s">
        <v>115</v>
      </c>
      <c r="BH4655">
        <v>8149</v>
      </c>
      <c r="BM4655">
        <v>43550</v>
      </c>
      <c r="BR4655" t="s">
        <v>116</v>
      </c>
      <c r="BS4655" t="s">
        <v>117</v>
      </c>
      <c r="BU4655">
        <v>1</v>
      </c>
      <c r="BV4655" t="s">
        <v>118</v>
      </c>
      <c r="BX4655" t="s">
        <v>119</v>
      </c>
      <c r="BY4655" t="s">
        <v>119</v>
      </c>
      <c r="BZ4655" t="s">
        <v>119</v>
      </c>
      <c r="CA4655">
        <v>1</v>
      </c>
      <c r="CC4655" t="s">
        <v>120</v>
      </c>
      <c r="CH4655">
        <v>540</v>
      </c>
      <c r="CI4655">
        <v>31530</v>
      </c>
      <c r="CJ4655" t="s">
        <v>106</v>
      </c>
      <c r="CK4655" t="s">
        <v>106</v>
      </c>
      <c r="CL4655">
        <v>10</v>
      </c>
      <c r="CM4655" t="s">
        <v>2889</v>
      </c>
      <c r="CO4655">
        <v>125331</v>
      </c>
      <c r="CQ4655">
        <v>0</v>
      </c>
      <c r="CR4655">
        <v>0</v>
      </c>
      <c r="CS4655">
        <v>0</v>
      </c>
      <c r="CY4655" t="s">
        <v>123</v>
      </c>
      <c r="CZ4655" t="s">
        <v>124</v>
      </c>
      <c r="DD4655" t="str" cm="1">
        <f t="array" ref="DD4655">TEXT(_xlfn.SEQUENCE(1, DATEDIF(AG4655, AH4655, "m") + 1, AG4655, 30), "YYYY-APMM")</f>
        <v>2014-AP02</v>
      </c>
      <c r="DN4655">
        <f t="shared" si="144"/>
        <v>247.5</v>
      </c>
      <c r="DO4655" t="str">
        <f t="shared" si="145"/>
        <v>LABOR- SUBCONTRACTOR</v>
      </c>
    </row>
    <row r="4656" spans="1:119" x14ac:dyDescent="0.35">
      <c r="A4656" t="s">
        <v>105</v>
      </c>
      <c r="B4656">
        <v>503941</v>
      </c>
      <c r="C4656">
        <v>6359</v>
      </c>
      <c r="D4656">
        <v>125332</v>
      </c>
      <c r="E4656">
        <v>13662</v>
      </c>
      <c r="F4656">
        <v>0</v>
      </c>
      <c r="G4656" t="s">
        <v>106</v>
      </c>
      <c r="H4656" t="s">
        <v>106</v>
      </c>
      <c r="I4656" t="s">
        <v>106</v>
      </c>
      <c r="J4656" t="s">
        <v>107</v>
      </c>
      <c r="K4656" t="s">
        <v>108</v>
      </c>
      <c r="L4656" t="s">
        <v>109</v>
      </c>
      <c r="M4656" t="s">
        <v>110</v>
      </c>
      <c r="N4656" t="s">
        <v>10351</v>
      </c>
      <c r="O4656" t="s">
        <v>2917</v>
      </c>
      <c r="P4656">
        <v>8178</v>
      </c>
      <c r="Q4656">
        <v>256</v>
      </c>
      <c r="R4656">
        <v>0</v>
      </c>
      <c r="S4656">
        <v>200</v>
      </c>
      <c r="T4656">
        <v>0</v>
      </c>
      <c r="U4656">
        <v>5425.75</v>
      </c>
      <c r="V4656">
        <v>5425.75</v>
      </c>
      <c r="W4656">
        <v>200</v>
      </c>
      <c r="X4656">
        <v>0</v>
      </c>
      <c r="Y4656">
        <v>0</v>
      </c>
      <c r="Z4656">
        <v>0</v>
      </c>
      <c r="AD4656" s="1">
        <v>41724.333333333336</v>
      </c>
      <c r="AE4656" s="1">
        <v>41752.708333333336</v>
      </c>
      <c r="AG4656" s="1">
        <v>41687.333333333336</v>
      </c>
      <c r="AH4656" s="1">
        <v>41715.708333333336</v>
      </c>
      <c r="AI4656" s="1">
        <v>41687.333333333336</v>
      </c>
      <c r="AJ4656" s="1">
        <v>41715.708333333336</v>
      </c>
      <c r="AK4656" s="1">
        <v>41687.333333333336</v>
      </c>
      <c r="AL4656" s="1">
        <v>41715.708333333336</v>
      </c>
      <c r="AM4656" s="1">
        <v>41724.333333333336</v>
      </c>
      <c r="AN4656" s="1">
        <v>41752.708333333336</v>
      </c>
      <c r="AP4656" t="s">
        <v>113</v>
      </c>
      <c r="AU4656" t="s">
        <v>10352</v>
      </c>
      <c r="AY4656" t="s">
        <v>106</v>
      </c>
      <c r="AZ4656">
        <v>0</v>
      </c>
      <c r="BA4656">
        <v>0</v>
      </c>
      <c r="BD4656" s="3">
        <v>41321.662499999999</v>
      </c>
      <c r="BE4656" s="3">
        <v>41321.663888888892</v>
      </c>
      <c r="BF4656" t="s">
        <v>115</v>
      </c>
      <c r="BG4656" t="s">
        <v>115</v>
      </c>
      <c r="BH4656">
        <v>8149</v>
      </c>
      <c r="BM4656">
        <v>43550</v>
      </c>
      <c r="BR4656" t="s">
        <v>116</v>
      </c>
      <c r="BS4656" t="s">
        <v>117</v>
      </c>
      <c r="BU4656">
        <v>1</v>
      </c>
      <c r="BV4656" t="s">
        <v>118</v>
      </c>
      <c r="BX4656" t="s">
        <v>119</v>
      </c>
      <c r="BY4656" t="s">
        <v>119</v>
      </c>
      <c r="BZ4656" t="s">
        <v>119</v>
      </c>
      <c r="CA4656">
        <v>1</v>
      </c>
      <c r="CC4656" t="s">
        <v>120</v>
      </c>
      <c r="CH4656">
        <v>540</v>
      </c>
      <c r="CI4656">
        <v>31530</v>
      </c>
      <c r="CJ4656" t="s">
        <v>106</v>
      </c>
      <c r="CK4656" t="s">
        <v>106</v>
      </c>
      <c r="CL4656">
        <v>10</v>
      </c>
      <c r="CM4656" t="s">
        <v>2889</v>
      </c>
      <c r="CO4656">
        <v>125331</v>
      </c>
      <c r="CQ4656">
        <v>0</v>
      </c>
      <c r="CR4656">
        <v>0</v>
      </c>
      <c r="CS4656">
        <v>0</v>
      </c>
      <c r="CY4656" t="s">
        <v>123</v>
      </c>
      <c r="CZ4656" t="s">
        <v>124</v>
      </c>
      <c r="DD4656" t="str" cm="1">
        <f t="array" ref="DD4656:DE4656">TEXT(_xlfn.SEQUENCE(1, DATEDIF(AG4656, AH4656, "m") + 1, AG4656, 30), "YYYY-APMM")</f>
        <v>2014-AP02</v>
      </c>
      <c r="DE4656" t="str">
        <v>2014-AP03</v>
      </c>
      <c r="DN4656">
        <f t="shared" si="144"/>
        <v>2712.875</v>
      </c>
      <c r="DO4656" t="str">
        <f t="shared" si="145"/>
        <v>LABOR- SUBCONTRACTOR</v>
      </c>
    </row>
    <row r="4657" spans="1:119" x14ac:dyDescent="0.35">
      <c r="A4657" t="s">
        <v>105</v>
      </c>
      <c r="B4657">
        <v>503942</v>
      </c>
      <c r="C4657">
        <v>6359</v>
      </c>
      <c r="D4657">
        <v>125332</v>
      </c>
      <c r="E4657">
        <v>13662</v>
      </c>
      <c r="F4657">
        <v>0</v>
      </c>
      <c r="G4657" t="s">
        <v>106</v>
      </c>
      <c r="H4657" t="s">
        <v>106</v>
      </c>
      <c r="I4657" t="s">
        <v>106</v>
      </c>
      <c r="J4657" t="s">
        <v>107</v>
      </c>
      <c r="K4657" t="s">
        <v>108</v>
      </c>
      <c r="L4657" t="s">
        <v>109</v>
      </c>
      <c r="M4657" t="s">
        <v>110</v>
      </c>
      <c r="N4657" t="s">
        <v>10353</v>
      </c>
      <c r="O4657" t="s">
        <v>2920</v>
      </c>
      <c r="P4657">
        <v>8170</v>
      </c>
      <c r="Q4657">
        <v>144</v>
      </c>
      <c r="R4657">
        <v>0</v>
      </c>
      <c r="S4657">
        <v>200</v>
      </c>
      <c r="T4657">
        <v>0</v>
      </c>
      <c r="U4657">
        <v>4428.5</v>
      </c>
      <c r="V4657">
        <v>4428.5</v>
      </c>
      <c r="W4657">
        <v>200</v>
      </c>
      <c r="X4657">
        <v>0</v>
      </c>
      <c r="Y4657">
        <v>0</v>
      </c>
      <c r="Z4657">
        <v>0</v>
      </c>
      <c r="AD4657" s="1">
        <v>41715.333333333336</v>
      </c>
      <c r="AE4657" s="1">
        <v>41743.708333333336</v>
      </c>
      <c r="AG4657" s="1">
        <v>41694.333333333336</v>
      </c>
      <c r="AH4657" s="1">
        <v>41722.708333333336</v>
      </c>
      <c r="AI4657" s="1">
        <v>41694.333333333336</v>
      </c>
      <c r="AJ4657" s="1">
        <v>41722.708333333336</v>
      </c>
      <c r="AK4657" s="1">
        <v>41694.333333333336</v>
      </c>
      <c r="AL4657" s="1">
        <v>41722.708333333336</v>
      </c>
      <c r="AM4657" s="1">
        <v>41715.333333333336</v>
      </c>
      <c r="AN4657" s="1">
        <v>41743.708333333336</v>
      </c>
      <c r="AP4657" t="s">
        <v>113</v>
      </c>
      <c r="AU4657" t="s">
        <v>10354</v>
      </c>
      <c r="AY4657" t="s">
        <v>106</v>
      </c>
      <c r="AZ4657">
        <v>0</v>
      </c>
      <c r="BA4657">
        <v>0</v>
      </c>
      <c r="BD4657" s="3">
        <v>41321.662499999999</v>
      </c>
      <c r="BE4657" s="3">
        <v>41321.663888888892</v>
      </c>
      <c r="BF4657" t="s">
        <v>115</v>
      </c>
      <c r="BG4657" t="s">
        <v>115</v>
      </c>
      <c r="BH4657">
        <v>8149</v>
      </c>
      <c r="BM4657">
        <v>43470</v>
      </c>
      <c r="BR4657" t="s">
        <v>2854</v>
      </c>
      <c r="BS4657" t="s">
        <v>2855</v>
      </c>
      <c r="BU4657">
        <v>1</v>
      </c>
      <c r="BV4657" t="s">
        <v>118</v>
      </c>
      <c r="BX4657" t="s">
        <v>119</v>
      </c>
      <c r="BY4657" t="s">
        <v>119</v>
      </c>
      <c r="BZ4657" t="s">
        <v>119</v>
      </c>
      <c r="CA4657">
        <v>1</v>
      </c>
      <c r="CC4657" t="s">
        <v>120</v>
      </c>
      <c r="CH4657">
        <v>540</v>
      </c>
      <c r="CI4657">
        <v>31530</v>
      </c>
      <c r="CJ4657" t="s">
        <v>106</v>
      </c>
      <c r="CK4657" t="s">
        <v>106</v>
      </c>
      <c r="CL4657">
        <v>10</v>
      </c>
      <c r="CM4657" t="s">
        <v>2889</v>
      </c>
      <c r="CO4657">
        <v>125331</v>
      </c>
      <c r="CQ4657">
        <v>0</v>
      </c>
      <c r="CR4657">
        <v>0</v>
      </c>
      <c r="CS4657">
        <v>0</v>
      </c>
      <c r="CY4657" t="s">
        <v>123</v>
      </c>
      <c r="CZ4657" t="s">
        <v>124</v>
      </c>
      <c r="DD4657" t="str" cm="1">
        <f t="array" ref="DD4657:DE4657">TEXT(_xlfn.SEQUENCE(1, DATEDIF(AG4657, AH4657, "m") + 1, AG4657, 30), "YYYY-APMM")</f>
        <v>2014-AP02</v>
      </c>
      <c r="DE4657" t="str">
        <v>2014-AP03</v>
      </c>
      <c r="DN4657">
        <f t="shared" si="144"/>
        <v>2214.25</v>
      </c>
      <c r="DO4657" t="str">
        <f t="shared" si="145"/>
        <v>TILE MASON SK</v>
      </c>
    </row>
    <row r="4658" spans="1:119" x14ac:dyDescent="0.35">
      <c r="A4658" t="s">
        <v>105</v>
      </c>
      <c r="B4658">
        <v>503943</v>
      </c>
      <c r="C4658">
        <v>6359</v>
      </c>
      <c r="D4658">
        <v>125332</v>
      </c>
      <c r="E4658">
        <v>13662</v>
      </c>
      <c r="F4658">
        <v>0</v>
      </c>
      <c r="G4658" t="s">
        <v>106</v>
      </c>
      <c r="H4658" t="s">
        <v>106</v>
      </c>
      <c r="I4658" t="s">
        <v>106</v>
      </c>
      <c r="J4658" t="s">
        <v>107</v>
      </c>
      <c r="K4658" t="s">
        <v>108</v>
      </c>
      <c r="L4658" t="s">
        <v>109</v>
      </c>
      <c r="M4658" t="s">
        <v>110</v>
      </c>
      <c r="N4658" t="s">
        <v>10355</v>
      </c>
      <c r="O4658" t="s">
        <v>2923</v>
      </c>
      <c r="P4658">
        <v>8170</v>
      </c>
      <c r="Q4658">
        <v>144</v>
      </c>
      <c r="R4658">
        <v>0</v>
      </c>
      <c r="S4658">
        <v>200</v>
      </c>
      <c r="T4658">
        <v>0</v>
      </c>
      <c r="U4658">
        <v>1743.75</v>
      </c>
      <c r="V4658">
        <v>1743.75</v>
      </c>
      <c r="W4658">
        <v>200</v>
      </c>
      <c r="X4658">
        <v>0</v>
      </c>
      <c r="Y4658">
        <v>0</v>
      </c>
      <c r="Z4658">
        <v>0</v>
      </c>
      <c r="AD4658" s="1">
        <v>41721.333333333336</v>
      </c>
      <c r="AE4658" s="1">
        <v>41749.708333333336</v>
      </c>
      <c r="AG4658" s="1">
        <v>41700.333333333336</v>
      </c>
      <c r="AH4658" s="1">
        <v>41728.708333333336</v>
      </c>
      <c r="AI4658" s="1">
        <v>41700.333333333336</v>
      </c>
      <c r="AJ4658" s="1">
        <v>41728.708333333336</v>
      </c>
      <c r="AK4658" s="1">
        <v>41700.333333333336</v>
      </c>
      <c r="AL4658" s="1">
        <v>41728.708333333336</v>
      </c>
      <c r="AM4658" s="1">
        <v>41721.333333333336</v>
      </c>
      <c r="AN4658" s="1">
        <v>41749.708333333336</v>
      </c>
      <c r="AP4658" t="s">
        <v>113</v>
      </c>
      <c r="AU4658" t="s">
        <v>10356</v>
      </c>
      <c r="AY4658" t="s">
        <v>106</v>
      </c>
      <c r="AZ4658">
        <v>0</v>
      </c>
      <c r="BA4658">
        <v>0</v>
      </c>
      <c r="BD4658" s="3">
        <v>41321.662499999999</v>
      </c>
      <c r="BE4658" s="3">
        <v>41321.663888888892</v>
      </c>
      <c r="BF4658" t="s">
        <v>115</v>
      </c>
      <c r="BG4658" t="s">
        <v>115</v>
      </c>
      <c r="BH4658">
        <v>8149</v>
      </c>
      <c r="BM4658">
        <v>43470</v>
      </c>
      <c r="BR4658" t="s">
        <v>2854</v>
      </c>
      <c r="BS4658" t="s">
        <v>2855</v>
      </c>
      <c r="BU4658">
        <v>1</v>
      </c>
      <c r="BV4658" t="s">
        <v>118</v>
      </c>
      <c r="BX4658" t="s">
        <v>119</v>
      </c>
      <c r="BY4658" t="s">
        <v>119</v>
      </c>
      <c r="BZ4658" t="s">
        <v>119</v>
      </c>
      <c r="CA4658">
        <v>1</v>
      </c>
      <c r="CC4658" t="s">
        <v>120</v>
      </c>
      <c r="CH4658">
        <v>540</v>
      </c>
      <c r="CI4658">
        <v>31530</v>
      </c>
      <c r="CJ4658" t="s">
        <v>106</v>
      </c>
      <c r="CK4658" t="s">
        <v>106</v>
      </c>
      <c r="CL4658">
        <v>10</v>
      </c>
      <c r="CM4658" t="s">
        <v>2889</v>
      </c>
      <c r="CO4658">
        <v>125331</v>
      </c>
      <c r="CQ4658">
        <v>0</v>
      </c>
      <c r="CR4658">
        <v>0</v>
      </c>
      <c r="CS4658">
        <v>0</v>
      </c>
      <c r="CY4658" t="s">
        <v>123</v>
      </c>
      <c r="CZ4658" t="s">
        <v>124</v>
      </c>
      <c r="DD4658" t="str" cm="1">
        <f t="array" ref="DD4658">TEXT(_xlfn.SEQUENCE(1, DATEDIF(AG4658, AH4658, "m") + 1, AG4658, 30), "YYYY-APMM")</f>
        <v>2014-AP03</v>
      </c>
      <c r="DN4658">
        <f t="shared" si="144"/>
        <v>1743.75</v>
      </c>
      <c r="DO4658" t="str">
        <f t="shared" si="145"/>
        <v>TILE MASON SK</v>
      </c>
    </row>
    <row r="4659" spans="1:119" x14ac:dyDescent="0.35">
      <c r="A4659" t="s">
        <v>105</v>
      </c>
      <c r="B4659">
        <v>503944</v>
      </c>
      <c r="C4659">
        <v>6359</v>
      </c>
      <c r="D4659">
        <v>125332</v>
      </c>
      <c r="E4659">
        <v>13662</v>
      </c>
      <c r="F4659">
        <v>0</v>
      </c>
      <c r="G4659" t="s">
        <v>106</v>
      </c>
      <c r="H4659" t="s">
        <v>106</v>
      </c>
      <c r="I4659" t="s">
        <v>106</v>
      </c>
      <c r="J4659" t="s">
        <v>107</v>
      </c>
      <c r="K4659" t="s">
        <v>108</v>
      </c>
      <c r="L4659" t="s">
        <v>109</v>
      </c>
      <c r="M4659" t="s">
        <v>110</v>
      </c>
      <c r="N4659" t="s">
        <v>10357</v>
      </c>
      <c r="O4659" t="s">
        <v>2926</v>
      </c>
      <c r="P4659">
        <v>8170</v>
      </c>
      <c r="Q4659">
        <v>168</v>
      </c>
      <c r="R4659">
        <v>0</v>
      </c>
      <c r="S4659">
        <v>120</v>
      </c>
      <c r="T4659">
        <v>0</v>
      </c>
      <c r="U4659">
        <v>741</v>
      </c>
      <c r="V4659">
        <v>741</v>
      </c>
      <c r="W4659">
        <v>120</v>
      </c>
      <c r="X4659">
        <v>0</v>
      </c>
      <c r="Y4659">
        <v>0</v>
      </c>
      <c r="Z4659">
        <v>0</v>
      </c>
      <c r="AD4659" s="1">
        <v>41751.333333333336</v>
      </c>
      <c r="AE4659" s="1">
        <v>41767.708333333336</v>
      </c>
      <c r="AG4659" s="1">
        <v>41727.333333333336</v>
      </c>
      <c r="AH4659" s="1">
        <v>41743.708333333336</v>
      </c>
      <c r="AI4659" s="1">
        <v>41727.333333333336</v>
      </c>
      <c r="AJ4659" s="1">
        <v>41743.708333333336</v>
      </c>
      <c r="AK4659" s="1">
        <v>41727.333333333336</v>
      </c>
      <c r="AL4659" s="1">
        <v>41743.708333333336</v>
      </c>
      <c r="AM4659" s="1">
        <v>41751.333333333336</v>
      </c>
      <c r="AN4659" s="1">
        <v>41767.708333333336</v>
      </c>
      <c r="AP4659" t="s">
        <v>113</v>
      </c>
      <c r="AU4659" t="s">
        <v>10358</v>
      </c>
      <c r="AY4659" t="s">
        <v>106</v>
      </c>
      <c r="AZ4659">
        <v>0</v>
      </c>
      <c r="BA4659">
        <v>0</v>
      </c>
      <c r="BD4659" s="3">
        <v>41321.662499999999</v>
      </c>
      <c r="BE4659" s="3">
        <v>41321.663888888892</v>
      </c>
      <c r="BF4659" t="s">
        <v>115</v>
      </c>
      <c r="BG4659" t="s">
        <v>115</v>
      </c>
      <c r="BH4659">
        <v>8149</v>
      </c>
      <c r="BM4659">
        <v>43470</v>
      </c>
      <c r="BR4659" t="s">
        <v>2854</v>
      </c>
      <c r="BS4659" t="s">
        <v>2855</v>
      </c>
      <c r="BU4659">
        <v>1</v>
      </c>
      <c r="BV4659" t="s">
        <v>118</v>
      </c>
      <c r="BX4659" t="s">
        <v>119</v>
      </c>
      <c r="BY4659" t="s">
        <v>119</v>
      </c>
      <c r="BZ4659" t="s">
        <v>119</v>
      </c>
      <c r="CA4659">
        <v>1</v>
      </c>
      <c r="CC4659" t="s">
        <v>120</v>
      </c>
      <c r="CH4659">
        <v>540</v>
      </c>
      <c r="CI4659">
        <v>31530</v>
      </c>
      <c r="CJ4659" t="s">
        <v>106</v>
      </c>
      <c r="CK4659" t="s">
        <v>106</v>
      </c>
      <c r="CL4659">
        <v>10</v>
      </c>
      <c r="CM4659" t="s">
        <v>2889</v>
      </c>
      <c r="CO4659">
        <v>125331</v>
      </c>
      <c r="CQ4659">
        <v>0</v>
      </c>
      <c r="CR4659">
        <v>0</v>
      </c>
      <c r="CS4659">
        <v>0</v>
      </c>
      <c r="CY4659" t="s">
        <v>123</v>
      </c>
      <c r="CZ4659" t="s">
        <v>124</v>
      </c>
      <c r="DD4659" t="str" cm="1">
        <f t="array" ref="DD4659">TEXT(_xlfn.SEQUENCE(1, DATEDIF(AG4659, AH4659, "m") + 1, AG4659, 30), "YYYY-APMM")</f>
        <v>2014-AP03</v>
      </c>
      <c r="DN4659">
        <f t="shared" si="144"/>
        <v>741</v>
      </c>
      <c r="DO4659" t="str">
        <f t="shared" si="145"/>
        <v>TILE MASON SK</v>
      </c>
    </row>
    <row r="4660" spans="1:119" x14ac:dyDescent="0.35">
      <c r="A4660" t="s">
        <v>105</v>
      </c>
      <c r="B4660">
        <v>503945</v>
      </c>
      <c r="C4660">
        <v>6359</v>
      </c>
      <c r="D4660">
        <v>125332</v>
      </c>
      <c r="E4660">
        <v>13662</v>
      </c>
      <c r="F4660">
        <v>0</v>
      </c>
      <c r="G4660" t="s">
        <v>106</v>
      </c>
      <c r="H4660" t="s">
        <v>106</v>
      </c>
      <c r="I4660" t="s">
        <v>106</v>
      </c>
      <c r="J4660" t="s">
        <v>107</v>
      </c>
      <c r="K4660" t="s">
        <v>108</v>
      </c>
      <c r="L4660" t="s">
        <v>109</v>
      </c>
      <c r="M4660" t="s">
        <v>110</v>
      </c>
      <c r="N4660" t="s">
        <v>10359</v>
      </c>
      <c r="O4660" t="s">
        <v>2929</v>
      </c>
      <c r="P4660">
        <v>8170</v>
      </c>
      <c r="Q4660">
        <v>184</v>
      </c>
      <c r="R4660">
        <v>16</v>
      </c>
      <c r="S4660">
        <v>120</v>
      </c>
      <c r="T4660">
        <v>0</v>
      </c>
      <c r="U4660">
        <v>761.5</v>
      </c>
      <c r="V4660">
        <v>761.5</v>
      </c>
      <c r="W4660">
        <v>120</v>
      </c>
      <c r="X4660">
        <v>0</v>
      </c>
      <c r="Y4660">
        <v>0</v>
      </c>
      <c r="Z4660">
        <v>0</v>
      </c>
      <c r="AD4660" s="1">
        <v>41746.333333333336</v>
      </c>
      <c r="AE4660" s="1">
        <v>41763.708333333336</v>
      </c>
      <c r="AG4660" s="1">
        <v>41720.333333333336</v>
      </c>
      <c r="AH4660" s="1">
        <v>41736.708333333336</v>
      </c>
      <c r="AI4660" s="1">
        <v>41720.333333333336</v>
      </c>
      <c r="AJ4660" s="1">
        <v>41736.708333333336</v>
      </c>
      <c r="AK4660" s="1">
        <v>41720.333333333336</v>
      </c>
      <c r="AL4660" s="1">
        <v>41736.708333333336</v>
      </c>
      <c r="AM4660" s="1">
        <v>41746.333333333336</v>
      </c>
      <c r="AN4660" s="1">
        <v>41763.708333333336</v>
      </c>
      <c r="AP4660" t="s">
        <v>113</v>
      </c>
      <c r="AU4660" t="s">
        <v>10360</v>
      </c>
      <c r="AY4660" t="s">
        <v>106</v>
      </c>
      <c r="AZ4660">
        <v>0</v>
      </c>
      <c r="BA4660">
        <v>0</v>
      </c>
      <c r="BD4660" s="3">
        <v>41321.662499999999</v>
      </c>
      <c r="BE4660" s="3">
        <v>41321.663888888892</v>
      </c>
      <c r="BF4660" t="s">
        <v>115</v>
      </c>
      <c r="BG4660" t="s">
        <v>115</v>
      </c>
      <c r="BH4660">
        <v>8149</v>
      </c>
      <c r="BM4660">
        <v>43470</v>
      </c>
      <c r="BR4660" t="s">
        <v>2854</v>
      </c>
      <c r="BS4660" t="s">
        <v>2855</v>
      </c>
      <c r="BU4660">
        <v>1</v>
      </c>
      <c r="BV4660" t="s">
        <v>118</v>
      </c>
      <c r="BX4660" t="s">
        <v>119</v>
      </c>
      <c r="BY4660" t="s">
        <v>119</v>
      </c>
      <c r="BZ4660" t="s">
        <v>119</v>
      </c>
      <c r="CA4660">
        <v>1</v>
      </c>
      <c r="CC4660" t="s">
        <v>120</v>
      </c>
      <c r="CH4660">
        <v>540</v>
      </c>
      <c r="CI4660">
        <v>31530</v>
      </c>
      <c r="CJ4660" t="s">
        <v>106</v>
      </c>
      <c r="CK4660" t="s">
        <v>106</v>
      </c>
      <c r="CL4660">
        <v>10</v>
      </c>
      <c r="CM4660" t="s">
        <v>2889</v>
      </c>
      <c r="CO4660">
        <v>125331</v>
      </c>
      <c r="CQ4660">
        <v>0</v>
      </c>
      <c r="CR4660">
        <v>0</v>
      </c>
      <c r="CS4660">
        <v>0</v>
      </c>
      <c r="CY4660" t="s">
        <v>123</v>
      </c>
      <c r="CZ4660" t="s">
        <v>124</v>
      </c>
      <c r="DD4660" t="str" cm="1">
        <f t="array" ref="DD4660">TEXT(_xlfn.SEQUENCE(1, DATEDIF(AG4660, AH4660, "m") + 1, AG4660, 30), "YYYY-APMM")</f>
        <v>2014-AP03</v>
      </c>
      <c r="DN4660">
        <f t="shared" si="144"/>
        <v>761.5</v>
      </c>
      <c r="DO4660" t="str">
        <f t="shared" si="145"/>
        <v>TILE MASON SK</v>
      </c>
    </row>
    <row r="4661" spans="1:119" x14ac:dyDescent="0.35">
      <c r="A4661" t="s">
        <v>105</v>
      </c>
      <c r="B4661">
        <v>503946</v>
      </c>
      <c r="C4661">
        <v>6359</v>
      </c>
      <c r="D4661">
        <v>125332</v>
      </c>
      <c r="E4661">
        <v>13662</v>
      </c>
      <c r="F4661">
        <v>0</v>
      </c>
      <c r="G4661" t="s">
        <v>106</v>
      </c>
      <c r="H4661" t="s">
        <v>106</v>
      </c>
      <c r="I4661" t="s">
        <v>106</v>
      </c>
      <c r="J4661" t="s">
        <v>107</v>
      </c>
      <c r="K4661" t="s">
        <v>108</v>
      </c>
      <c r="L4661" t="s">
        <v>109</v>
      </c>
      <c r="M4661" t="s">
        <v>110</v>
      </c>
      <c r="N4661" t="s">
        <v>10361</v>
      </c>
      <c r="O4661" t="s">
        <v>2932</v>
      </c>
      <c r="P4661">
        <v>8171</v>
      </c>
      <c r="Q4661">
        <v>168</v>
      </c>
      <c r="R4661">
        <v>0</v>
      </c>
      <c r="S4661">
        <v>160</v>
      </c>
      <c r="T4661">
        <v>0</v>
      </c>
      <c r="U4661">
        <v>875</v>
      </c>
      <c r="V4661">
        <v>875</v>
      </c>
      <c r="W4661">
        <v>160</v>
      </c>
      <c r="X4661">
        <v>0</v>
      </c>
      <c r="Y4661">
        <v>0</v>
      </c>
      <c r="Z4661">
        <v>0</v>
      </c>
      <c r="AD4661" s="1">
        <v>41759.333333333336</v>
      </c>
      <c r="AE4661" s="1">
        <v>41781.708333333336</v>
      </c>
      <c r="AG4661" s="1">
        <v>41735.333333333336</v>
      </c>
      <c r="AH4661" s="1">
        <v>41757.708333333336</v>
      </c>
      <c r="AI4661" s="1">
        <v>41735.333333333336</v>
      </c>
      <c r="AJ4661" s="1">
        <v>41757.708333333336</v>
      </c>
      <c r="AK4661" s="1">
        <v>41735.333333333336</v>
      </c>
      <c r="AL4661" s="1">
        <v>41757.708333333336</v>
      </c>
      <c r="AM4661" s="1">
        <v>41759.333333333336</v>
      </c>
      <c r="AN4661" s="1">
        <v>41781.708333333336</v>
      </c>
      <c r="AP4661" t="s">
        <v>113</v>
      </c>
      <c r="AU4661" t="s">
        <v>10362</v>
      </c>
      <c r="AY4661" t="s">
        <v>106</v>
      </c>
      <c r="AZ4661">
        <v>0</v>
      </c>
      <c r="BA4661">
        <v>0</v>
      </c>
      <c r="BD4661" s="3">
        <v>41321.662499999999</v>
      </c>
      <c r="BE4661" s="3">
        <v>41321.663888888892</v>
      </c>
      <c r="BF4661" t="s">
        <v>115</v>
      </c>
      <c r="BG4661" t="s">
        <v>115</v>
      </c>
      <c r="BH4661">
        <v>8149</v>
      </c>
      <c r="BM4661">
        <v>43480</v>
      </c>
      <c r="BR4661" t="s">
        <v>2893</v>
      </c>
      <c r="BS4661" t="s">
        <v>2894</v>
      </c>
      <c r="BU4661">
        <v>1</v>
      </c>
      <c r="BV4661" t="s">
        <v>118</v>
      </c>
      <c r="BX4661" t="s">
        <v>119</v>
      </c>
      <c r="BY4661" t="s">
        <v>119</v>
      </c>
      <c r="BZ4661" t="s">
        <v>119</v>
      </c>
      <c r="CA4661">
        <v>1</v>
      </c>
      <c r="CC4661" t="s">
        <v>120</v>
      </c>
      <c r="CH4661">
        <v>540</v>
      </c>
      <c r="CI4661">
        <v>31530</v>
      </c>
      <c r="CJ4661" t="s">
        <v>106</v>
      </c>
      <c r="CK4661" t="s">
        <v>106</v>
      </c>
      <c r="CL4661">
        <v>10</v>
      </c>
      <c r="CM4661" t="s">
        <v>2889</v>
      </c>
      <c r="CO4661">
        <v>125331</v>
      </c>
      <c r="CQ4661">
        <v>0</v>
      </c>
      <c r="CR4661">
        <v>0</v>
      </c>
      <c r="CS4661">
        <v>0</v>
      </c>
      <c r="CY4661" t="s">
        <v>123</v>
      </c>
      <c r="CZ4661" t="s">
        <v>124</v>
      </c>
      <c r="DD4661" t="str" cm="1">
        <f t="array" ref="DD4661">TEXT(_xlfn.SEQUENCE(1, DATEDIF(AG4661, AH4661, "m") + 1, AG4661, 30), "YYYY-APMM")</f>
        <v>2014-AP04</v>
      </c>
      <c r="DN4661">
        <f t="shared" si="144"/>
        <v>875</v>
      </c>
      <c r="DO4661" t="str">
        <f t="shared" si="145"/>
        <v>GRANITE MASON SK</v>
      </c>
    </row>
    <row r="4662" spans="1:119" x14ac:dyDescent="0.35">
      <c r="A4662" t="s">
        <v>105</v>
      </c>
      <c r="B4662">
        <v>503947</v>
      </c>
      <c r="C4662">
        <v>6359</v>
      </c>
      <c r="D4662">
        <v>125332</v>
      </c>
      <c r="E4662">
        <v>13662</v>
      </c>
      <c r="F4662">
        <v>0</v>
      </c>
      <c r="G4662" t="s">
        <v>106</v>
      </c>
      <c r="H4662" t="s">
        <v>106</v>
      </c>
      <c r="I4662" t="s">
        <v>106</v>
      </c>
      <c r="J4662" t="s">
        <v>107</v>
      </c>
      <c r="K4662" t="s">
        <v>108</v>
      </c>
      <c r="L4662" t="s">
        <v>109</v>
      </c>
      <c r="M4662" t="s">
        <v>110</v>
      </c>
      <c r="N4662" t="s">
        <v>10363</v>
      </c>
      <c r="O4662" t="s">
        <v>2935</v>
      </c>
      <c r="P4662">
        <v>8178</v>
      </c>
      <c r="Q4662">
        <v>144</v>
      </c>
      <c r="R4662">
        <v>0</v>
      </c>
      <c r="S4662">
        <v>160</v>
      </c>
      <c r="T4662">
        <v>0</v>
      </c>
      <c r="U4662">
        <v>1455.05</v>
      </c>
      <c r="V4662">
        <v>1455.05</v>
      </c>
      <c r="W4662">
        <v>160</v>
      </c>
      <c r="X4662">
        <v>0</v>
      </c>
      <c r="Y4662">
        <v>0</v>
      </c>
      <c r="Z4662">
        <v>0</v>
      </c>
      <c r="AD4662" s="1">
        <v>41738.333333333336</v>
      </c>
      <c r="AE4662" s="1">
        <v>41760.708333333336</v>
      </c>
      <c r="AG4662" s="1">
        <v>41717.333333333336</v>
      </c>
      <c r="AH4662" s="1">
        <v>41739.708333333336</v>
      </c>
      <c r="AI4662" s="1">
        <v>41717.333333333336</v>
      </c>
      <c r="AJ4662" s="1">
        <v>41739.708333333336</v>
      </c>
      <c r="AK4662" s="1">
        <v>41717.333333333336</v>
      </c>
      <c r="AL4662" s="1">
        <v>41739.708333333336</v>
      </c>
      <c r="AM4662" s="1">
        <v>41738.333333333336</v>
      </c>
      <c r="AN4662" s="1">
        <v>41760.708333333336</v>
      </c>
      <c r="AP4662" t="s">
        <v>113</v>
      </c>
      <c r="AU4662" t="s">
        <v>10364</v>
      </c>
      <c r="AY4662" t="s">
        <v>106</v>
      </c>
      <c r="AZ4662">
        <v>0</v>
      </c>
      <c r="BA4662">
        <v>0</v>
      </c>
      <c r="BD4662" s="3">
        <v>41321.662499999999</v>
      </c>
      <c r="BE4662" s="3">
        <v>41328.377083333333</v>
      </c>
      <c r="BF4662" t="s">
        <v>115</v>
      </c>
      <c r="BG4662" t="s">
        <v>115</v>
      </c>
      <c r="BH4662">
        <v>8149</v>
      </c>
      <c r="BM4662">
        <v>43550</v>
      </c>
      <c r="BR4662" t="s">
        <v>116</v>
      </c>
      <c r="BS4662" t="s">
        <v>117</v>
      </c>
      <c r="BU4662">
        <v>1</v>
      </c>
      <c r="BV4662" t="s">
        <v>118</v>
      </c>
      <c r="BX4662" t="s">
        <v>119</v>
      </c>
      <c r="BY4662" t="s">
        <v>119</v>
      </c>
      <c r="BZ4662" t="s">
        <v>119</v>
      </c>
      <c r="CA4662">
        <v>1</v>
      </c>
      <c r="CC4662" t="s">
        <v>120</v>
      </c>
      <c r="CH4662">
        <v>540</v>
      </c>
      <c r="CI4662">
        <v>31530</v>
      </c>
      <c r="CJ4662" t="s">
        <v>106</v>
      </c>
      <c r="CK4662" t="s">
        <v>106</v>
      </c>
      <c r="CL4662">
        <v>10</v>
      </c>
      <c r="CM4662" t="s">
        <v>2889</v>
      </c>
      <c r="CO4662">
        <v>125331</v>
      </c>
      <c r="CQ4662">
        <v>0</v>
      </c>
      <c r="CR4662">
        <v>0</v>
      </c>
      <c r="CS4662">
        <v>0</v>
      </c>
      <c r="CY4662" t="s">
        <v>123</v>
      </c>
      <c r="CZ4662" t="s">
        <v>124</v>
      </c>
      <c r="DD4662" t="str" cm="1">
        <f t="array" ref="DD4662">TEXT(_xlfn.SEQUENCE(1, DATEDIF(AG4662, AH4662, "m") + 1, AG4662, 30), "YYYY-APMM")</f>
        <v>2014-AP03</v>
      </c>
      <c r="DN4662">
        <f t="shared" si="144"/>
        <v>1455.05</v>
      </c>
      <c r="DO4662" t="str">
        <f t="shared" si="145"/>
        <v>LABOR- SUBCONTRACTOR</v>
      </c>
    </row>
    <row r="4663" spans="1:119" x14ac:dyDescent="0.35">
      <c r="A4663" t="s">
        <v>105</v>
      </c>
      <c r="B4663">
        <v>503948</v>
      </c>
      <c r="C4663">
        <v>6359</v>
      </c>
      <c r="D4663">
        <v>125332</v>
      </c>
      <c r="E4663">
        <v>13662</v>
      </c>
      <c r="F4663">
        <v>0</v>
      </c>
      <c r="G4663" t="s">
        <v>106</v>
      </c>
      <c r="H4663" t="s">
        <v>106</v>
      </c>
      <c r="I4663" t="s">
        <v>106</v>
      </c>
      <c r="J4663" t="s">
        <v>107</v>
      </c>
      <c r="K4663" t="s">
        <v>108</v>
      </c>
      <c r="L4663" t="s">
        <v>109</v>
      </c>
      <c r="M4663" t="s">
        <v>110</v>
      </c>
      <c r="N4663" t="s">
        <v>10365</v>
      </c>
      <c r="O4663" t="s">
        <v>2938</v>
      </c>
      <c r="P4663">
        <v>8178</v>
      </c>
      <c r="Q4663">
        <v>168</v>
      </c>
      <c r="R4663">
        <v>24</v>
      </c>
      <c r="S4663">
        <v>200</v>
      </c>
      <c r="T4663">
        <v>0</v>
      </c>
      <c r="U4663">
        <v>150</v>
      </c>
      <c r="V4663">
        <v>150</v>
      </c>
      <c r="W4663">
        <v>200</v>
      </c>
      <c r="X4663">
        <v>0</v>
      </c>
      <c r="Y4663">
        <v>0</v>
      </c>
      <c r="Z4663">
        <v>0</v>
      </c>
      <c r="AD4663" s="1">
        <v>41750.333333333336</v>
      </c>
      <c r="AE4663" s="1">
        <v>41778.708333333336</v>
      </c>
      <c r="AG4663" s="1">
        <v>41725.333333333336</v>
      </c>
      <c r="AH4663" s="1">
        <v>41753.708333333336</v>
      </c>
      <c r="AI4663" s="1">
        <v>41725.333333333336</v>
      </c>
      <c r="AJ4663" s="1">
        <v>41753.708333333336</v>
      </c>
      <c r="AK4663" s="1">
        <v>41725.333333333336</v>
      </c>
      <c r="AL4663" s="1">
        <v>41753.708333333336</v>
      </c>
      <c r="AM4663" s="1">
        <v>41750.333333333336</v>
      </c>
      <c r="AN4663" s="1">
        <v>41778.708333333336</v>
      </c>
      <c r="AP4663" t="s">
        <v>113</v>
      </c>
      <c r="AU4663" t="s">
        <v>10366</v>
      </c>
      <c r="AY4663" t="s">
        <v>106</v>
      </c>
      <c r="AZ4663">
        <v>0</v>
      </c>
      <c r="BA4663">
        <v>0</v>
      </c>
      <c r="BD4663" s="3">
        <v>41321.662499999999</v>
      </c>
      <c r="BE4663" s="3">
        <v>41321.663888888892</v>
      </c>
      <c r="BF4663" t="s">
        <v>115</v>
      </c>
      <c r="BG4663" t="s">
        <v>115</v>
      </c>
      <c r="BH4663">
        <v>8149</v>
      </c>
      <c r="BM4663">
        <v>43550</v>
      </c>
      <c r="BR4663" t="s">
        <v>116</v>
      </c>
      <c r="BS4663" t="s">
        <v>117</v>
      </c>
      <c r="BU4663">
        <v>1</v>
      </c>
      <c r="BV4663" t="s">
        <v>118</v>
      </c>
      <c r="BX4663" t="s">
        <v>119</v>
      </c>
      <c r="BY4663" t="s">
        <v>119</v>
      </c>
      <c r="BZ4663" t="s">
        <v>119</v>
      </c>
      <c r="CA4663">
        <v>1</v>
      </c>
      <c r="CC4663" t="s">
        <v>120</v>
      </c>
      <c r="CH4663">
        <v>540</v>
      </c>
      <c r="CI4663">
        <v>31530</v>
      </c>
      <c r="CJ4663" t="s">
        <v>106</v>
      </c>
      <c r="CK4663" t="s">
        <v>106</v>
      </c>
      <c r="CL4663">
        <v>10</v>
      </c>
      <c r="CM4663" t="s">
        <v>2889</v>
      </c>
      <c r="CO4663">
        <v>125331</v>
      </c>
      <c r="CQ4663">
        <v>0</v>
      </c>
      <c r="CR4663">
        <v>0</v>
      </c>
      <c r="CS4663">
        <v>0</v>
      </c>
      <c r="CY4663" t="s">
        <v>123</v>
      </c>
      <c r="CZ4663" t="s">
        <v>124</v>
      </c>
      <c r="DD4663" t="str" cm="1">
        <f t="array" ref="DD4663">TEXT(_xlfn.SEQUENCE(1, DATEDIF(AG4663, AH4663, "m") + 1, AG4663, 30), "YYYY-APMM")</f>
        <v>2014-AP03</v>
      </c>
      <c r="DN4663">
        <f t="shared" si="144"/>
        <v>150</v>
      </c>
      <c r="DO4663" t="str">
        <f t="shared" si="145"/>
        <v>LABOR- SUBCONTRACTOR</v>
      </c>
    </row>
    <row r="4664" spans="1:119" x14ac:dyDescent="0.35">
      <c r="A4664" t="s">
        <v>105</v>
      </c>
      <c r="B4664">
        <v>503949</v>
      </c>
      <c r="C4664">
        <v>6359</v>
      </c>
      <c r="D4664">
        <v>125332</v>
      </c>
      <c r="E4664">
        <v>13662</v>
      </c>
      <c r="F4664">
        <v>0</v>
      </c>
      <c r="G4664" t="s">
        <v>106</v>
      </c>
      <c r="H4664" t="s">
        <v>106</v>
      </c>
      <c r="I4664" t="s">
        <v>106</v>
      </c>
      <c r="J4664" t="s">
        <v>107</v>
      </c>
      <c r="K4664" t="s">
        <v>108</v>
      </c>
      <c r="L4664" t="s">
        <v>109</v>
      </c>
      <c r="M4664" t="s">
        <v>110</v>
      </c>
      <c r="N4664" t="s">
        <v>10367</v>
      </c>
      <c r="O4664" t="s">
        <v>2941</v>
      </c>
      <c r="P4664">
        <v>8178</v>
      </c>
      <c r="Q4664">
        <v>144</v>
      </c>
      <c r="R4664">
        <v>0</v>
      </c>
      <c r="S4664">
        <v>200</v>
      </c>
      <c r="T4664">
        <v>0</v>
      </c>
      <c r="U4664">
        <v>1335.15</v>
      </c>
      <c r="V4664">
        <v>1335.15</v>
      </c>
      <c r="W4664">
        <v>200</v>
      </c>
      <c r="X4664">
        <v>0</v>
      </c>
      <c r="Y4664">
        <v>0</v>
      </c>
      <c r="Z4664">
        <v>0</v>
      </c>
      <c r="AD4664" s="1">
        <v>41750.333333333336</v>
      </c>
      <c r="AE4664" s="1">
        <v>41778.708333333336</v>
      </c>
      <c r="AG4664" s="1">
        <v>41729.333333333336</v>
      </c>
      <c r="AH4664" s="1">
        <v>41757.708333333336</v>
      </c>
      <c r="AI4664" s="1">
        <v>41729.333333333336</v>
      </c>
      <c r="AJ4664" s="1">
        <v>41757.708333333336</v>
      </c>
      <c r="AK4664" s="1">
        <v>41729.333333333336</v>
      </c>
      <c r="AL4664" s="1">
        <v>41757.708333333336</v>
      </c>
      <c r="AM4664" s="1">
        <v>41750.333333333336</v>
      </c>
      <c r="AN4664" s="1">
        <v>41778.708333333336</v>
      </c>
      <c r="AP4664" t="s">
        <v>113</v>
      </c>
      <c r="AU4664" t="s">
        <v>10368</v>
      </c>
      <c r="AY4664" t="s">
        <v>106</v>
      </c>
      <c r="AZ4664">
        <v>0</v>
      </c>
      <c r="BA4664">
        <v>0</v>
      </c>
      <c r="BD4664" s="3">
        <v>41321.662499999999</v>
      </c>
      <c r="BE4664" s="3">
        <v>41321.663888888892</v>
      </c>
      <c r="BF4664" t="s">
        <v>115</v>
      </c>
      <c r="BG4664" t="s">
        <v>115</v>
      </c>
      <c r="BH4664">
        <v>8149</v>
      </c>
      <c r="BM4664">
        <v>43550</v>
      </c>
      <c r="BR4664" t="s">
        <v>116</v>
      </c>
      <c r="BS4664" t="s">
        <v>117</v>
      </c>
      <c r="BU4664">
        <v>1</v>
      </c>
      <c r="BV4664" t="s">
        <v>118</v>
      </c>
      <c r="BX4664" t="s">
        <v>119</v>
      </c>
      <c r="BY4664" t="s">
        <v>119</v>
      </c>
      <c r="BZ4664" t="s">
        <v>119</v>
      </c>
      <c r="CA4664">
        <v>1</v>
      </c>
      <c r="CC4664" t="s">
        <v>120</v>
      </c>
      <c r="CH4664">
        <v>540</v>
      </c>
      <c r="CI4664">
        <v>31530</v>
      </c>
      <c r="CJ4664" t="s">
        <v>106</v>
      </c>
      <c r="CK4664" t="s">
        <v>106</v>
      </c>
      <c r="CL4664">
        <v>10</v>
      </c>
      <c r="CM4664" t="s">
        <v>2889</v>
      </c>
      <c r="CO4664">
        <v>125331</v>
      </c>
      <c r="CQ4664">
        <v>0</v>
      </c>
      <c r="CR4664">
        <v>0</v>
      </c>
      <c r="CS4664">
        <v>0</v>
      </c>
      <c r="CY4664" t="s">
        <v>123</v>
      </c>
      <c r="CZ4664" t="s">
        <v>124</v>
      </c>
      <c r="DD4664" t="str" cm="1">
        <f t="array" ref="DD4664">TEXT(_xlfn.SEQUENCE(1, DATEDIF(AG4664, AH4664, "m") + 1, AG4664, 30), "YYYY-APMM")</f>
        <v>2014-AP03</v>
      </c>
      <c r="DN4664">
        <f t="shared" si="144"/>
        <v>1335.15</v>
      </c>
      <c r="DO4664" t="str">
        <f t="shared" si="145"/>
        <v>LABOR- SUBCONTRACTOR</v>
      </c>
    </row>
    <row r="4665" spans="1:119" x14ac:dyDescent="0.35">
      <c r="A4665" t="s">
        <v>105</v>
      </c>
      <c r="B4665">
        <v>503950</v>
      </c>
      <c r="C4665">
        <v>6359</v>
      </c>
      <c r="D4665">
        <v>125332</v>
      </c>
      <c r="E4665">
        <v>13662</v>
      </c>
      <c r="F4665">
        <v>0</v>
      </c>
      <c r="G4665" t="s">
        <v>106</v>
      </c>
      <c r="H4665" t="s">
        <v>106</v>
      </c>
      <c r="I4665" t="s">
        <v>106</v>
      </c>
      <c r="J4665" t="s">
        <v>107</v>
      </c>
      <c r="K4665" t="s">
        <v>108</v>
      </c>
      <c r="L4665" t="s">
        <v>109</v>
      </c>
      <c r="M4665" t="s">
        <v>110</v>
      </c>
      <c r="N4665" t="s">
        <v>10369</v>
      </c>
      <c r="O4665" t="s">
        <v>2944</v>
      </c>
      <c r="P4665">
        <v>8178</v>
      </c>
      <c r="Q4665">
        <v>168</v>
      </c>
      <c r="R4665">
        <v>0</v>
      </c>
      <c r="S4665">
        <v>120</v>
      </c>
      <c r="T4665">
        <v>0</v>
      </c>
      <c r="U4665">
        <v>308</v>
      </c>
      <c r="V4665">
        <v>308</v>
      </c>
      <c r="W4665">
        <v>120</v>
      </c>
      <c r="X4665">
        <v>0</v>
      </c>
      <c r="Y4665">
        <v>0</v>
      </c>
      <c r="Z4665">
        <v>0</v>
      </c>
      <c r="AD4665" s="1">
        <v>41773.333333333336</v>
      </c>
      <c r="AE4665" s="1">
        <v>41790.708333333336</v>
      </c>
      <c r="AG4665" s="1">
        <v>41749.333333333336</v>
      </c>
      <c r="AH4665" s="1">
        <v>41765.708333333336</v>
      </c>
      <c r="AI4665" s="1">
        <v>41749.333333333336</v>
      </c>
      <c r="AJ4665" s="1">
        <v>41765.708333333336</v>
      </c>
      <c r="AK4665" s="1">
        <v>41749.333333333336</v>
      </c>
      <c r="AL4665" s="1">
        <v>41765.708333333336</v>
      </c>
      <c r="AM4665" s="1">
        <v>41773.333333333336</v>
      </c>
      <c r="AN4665" s="1">
        <v>41790.708333333336</v>
      </c>
      <c r="AP4665" t="s">
        <v>113</v>
      </c>
      <c r="AU4665" t="s">
        <v>10370</v>
      </c>
      <c r="AY4665" t="s">
        <v>106</v>
      </c>
      <c r="AZ4665">
        <v>0</v>
      </c>
      <c r="BA4665">
        <v>0</v>
      </c>
      <c r="BD4665" s="3">
        <v>41321.662499999999</v>
      </c>
      <c r="BE4665" s="3">
        <v>41321.663888888892</v>
      </c>
      <c r="BF4665" t="s">
        <v>115</v>
      </c>
      <c r="BG4665" t="s">
        <v>115</v>
      </c>
      <c r="BH4665">
        <v>8149</v>
      </c>
      <c r="BM4665">
        <v>43550</v>
      </c>
      <c r="BR4665" t="s">
        <v>116</v>
      </c>
      <c r="BS4665" t="s">
        <v>117</v>
      </c>
      <c r="BU4665">
        <v>1</v>
      </c>
      <c r="BV4665" t="s">
        <v>118</v>
      </c>
      <c r="BX4665" t="s">
        <v>119</v>
      </c>
      <c r="BY4665" t="s">
        <v>119</v>
      </c>
      <c r="BZ4665" t="s">
        <v>119</v>
      </c>
      <c r="CA4665">
        <v>1</v>
      </c>
      <c r="CC4665" t="s">
        <v>120</v>
      </c>
      <c r="CH4665">
        <v>540</v>
      </c>
      <c r="CI4665">
        <v>31530</v>
      </c>
      <c r="CJ4665" t="s">
        <v>106</v>
      </c>
      <c r="CK4665" t="s">
        <v>106</v>
      </c>
      <c r="CL4665">
        <v>10</v>
      </c>
      <c r="CM4665" t="s">
        <v>2889</v>
      </c>
      <c r="CO4665">
        <v>125331</v>
      </c>
      <c r="CQ4665">
        <v>0</v>
      </c>
      <c r="CR4665">
        <v>0</v>
      </c>
      <c r="CS4665">
        <v>0</v>
      </c>
      <c r="CY4665" t="s">
        <v>123</v>
      </c>
      <c r="CZ4665" t="s">
        <v>124</v>
      </c>
      <c r="DD4665" t="str" cm="1">
        <f t="array" ref="DD4665">TEXT(_xlfn.SEQUENCE(1, DATEDIF(AG4665, AH4665, "m") + 1, AG4665, 30), "YYYY-APMM")</f>
        <v>2014-AP04</v>
      </c>
      <c r="DN4665">
        <f t="shared" si="144"/>
        <v>308</v>
      </c>
      <c r="DO4665" t="str">
        <f t="shared" si="145"/>
        <v>LABOR- SUBCONTRACTOR</v>
      </c>
    </row>
    <row r="4666" spans="1:119" x14ac:dyDescent="0.35">
      <c r="A4666" t="s">
        <v>105</v>
      </c>
      <c r="B4666">
        <v>503951</v>
      </c>
      <c r="C4666">
        <v>6359</v>
      </c>
      <c r="D4666">
        <v>125332</v>
      </c>
      <c r="E4666">
        <v>13662</v>
      </c>
      <c r="F4666">
        <v>0</v>
      </c>
      <c r="G4666" t="s">
        <v>106</v>
      </c>
      <c r="H4666" t="s">
        <v>106</v>
      </c>
      <c r="I4666" t="s">
        <v>106</v>
      </c>
      <c r="J4666" t="s">
        <v>107</v>
      </c>
      <c r="K4666" t="s">
        <v>108</v>
      </c>
      <c r="L4666" t="s">
        <v>109</v>
      </c>
      <c r="M4666" t="s">
        <v>110</v>
      </c>
      <c r="N4666" t="s">
        <v>10371</v>
      </c>
      <c r="O4666" t="s">
        <v>2902</v>
      </c>
      <c r="P4666">
        <v>8178</v>
      </c>
      <c r="Q4666">
        <v>168</v>
      </c>
      <c r="R4666">
        <v>0</v>
      </c>
      <c r="S4666">
        <v>120</v>
      </c>
      <c r="T4666">
        <v>0</v>
      </c>
      <c r="U4666">
        <v>176</v>
      </c>
      <c r="V4666">
        <v>176</v>
      </c>
      <c r="W4666">
        <v>120</v>
      </c>
      <c r="X4666">
        <v>0</v>
      </c>
      <c r="Y4666">
        <v>0</v>
      </c>
      <c r="Z4666">
        <v>0</v>
      </c>
      <c r="AD4666" s="1">
        <v>41779.333333333336</v>
      </c>
      <c r="AE4666" s="1">
        <v>41795.708333333336</v>
      </c>
      <c r="AG4666" s="1">
        <v>41755.333333333336</v>
      </c>
      <c r="AH4666" s="1">
        <v>41771.708333333336</v>
      </c>
      <c r="AI4666" s="1">
        <v>41755.333333333336</v>
      </c>
      <c r="AJ4666" s="1">
        <v>41771.708333333336</v>
      </c>
      <c r="AK4666" s="1">
        <v>41755.333333333336</v>
      </c>
      <c r="AL4666" s="1">
        <v>41771.708333333336</v>
      </c>
      <c r="AM4666" s="1">
        <v>41779.333333333336</v>
      </c>
      <c r="AN4666" s="1">
        <v>41795.708333333336</v>
      </c>
      <c r="AP4666" t="s">
        <v>113</v>
      </c>
      <c r="AU4666" t="s">
        <v>10372</v>
      </c>
      <c r="AY4666" t="s">
        <v>106</v>
      </c>
      <c r="AZ4666">
        <v>0</v>
      </c>
      <c r="BA4666">
        <v>0</v>
      </c>
      <c r="BD4666" s="3">
        <v>41321.662499999999</v>
      </c>
      <c r="BE4666" s="3">
        <v>41321.663888888892</v>
      </c>
      <c r="BF4666" t="s">
        <v>115</v>
      </c>
      <c r="BG4666" t="s">
        <v>115</v>
      </c>
      <c r="BH4666">
        <v>8149</v>
      </c>
      <c r="BM4666">
        <v>43550</v>
      </c>
      <c r="BR4666" t="s">
        <v>116</v>
      </c>
      <c r="BS4666" t="s">
        <v>117</v>
      </c>
      <c r="BU4666">
        <v>1</v>
      </c>
      <c r="BV4666" t="s">
        <v>118</v>
      </c>
      <c r="BX4666" t="s">
        <v>119</v>
      </c>
      <c r="BY4666" t="s">
        <v>119</v>
      </c>
      <c r="BZ4666" t="s">
        <v>119</v>
      </c>
      <c r="CA4666">
        <v>1</v>
      </c>
      <c r="CC4666" t="s">
        <v>120</v>
      </c>
      <c r="CH4666">
        <v>540</v>
      </c>
      <c r="CI4666">
        <v>31530</v>
      </c>
      <c r="CJ4666" t="s">
        <v>106</v>
      </c>
      <c r="CK4666" t="s">
        <v>106</v>
      </c>
      <c r="CL4666">
        <v>10</v>
      </c>
      <c r="CM4666" t="s">
        <v>2889</v>
      </c>
      <c r="CO4666">
        <v>125331</v>
      </c>
      <c r="CQ4666">
        <v>0</v>
      </c>
      <c r="CR4666">
        <v>0</v>
      </c>
      <c r="CS4666">
        <v>0</v>
      </c>
      <c r="CY4666" t="s">
        <v>123</v>
      </c>
      <c r="CZ4666" t="s">
        <v>124</v>
      </c>
      <c r="DD4666" t="str" cm="1">
        <f t="array" ref="DD4666">TEXT(_xlfn.SEQUENCE(1, DATEDIF(AG4666, AH4666, "m") + 1, AG4666, 30), "YYYY-APMM")</f>
        <v>2014-AP04</v>
      </c>
      <c r="DN4666">
        <f t="shared" si="144"/>
        <v>176</v>
      </c>
      <c r="DO4666" t="str">
        <f t="shared" si="145"/>
        <v>LABOR- SUBCONTRACTOR</v>
      </c>
    </row>
    <row r="4667" spans="1:119" x14ac:dyDescent="0.35">
      <c r="A4667" t="s">
        <v>105</v>
      </c>
      <c r="B4667">
        <v>503952</v>
      </c>
      <c r="C4667">
        <v>6359</v>
      </c>
      <c r="D4667">
        <v>125332</v>
      </c>
      <c r="E4667">
        <v>13662</v>
      </c>
      <c r="F4667">
        <v>0</v>
      </c>
      <c r="G4667" t="s">
        <v>106</v>
      </c>
      <c r="H4667" t="s">
        <v>106</v>
      </c>
      <c r="I4667" t="s">
        <v>106</v>
      </c>
      <c r="J4667" t="s">
        <v>107</v>
      </c>
      <c r="K4667" t="s">
        <v>108</v>
      </c>
      <c r="L4667" t="s">
        <v>109</v>
      </c>
      <c r="M4667" t="s">
        <v>110</v>
      </c>
      <c r="N4667" t="s">
        <v>10373</v>
      </c>
      <c r="O4667" t="s">
        <v>2947</v>
      </c>
      <c r="P4667">
        <v>8178</v>
      </c>
      <c r="Q4667">
        <v>248</v>
      </c>
      <c r="R4667">
        <v>40</v>
      </c>
      <c r="S4667">
        <v>160</v>
      </c>
      <c r="T4667">
        <v>0</v>
      </c>
      <c r="U4667">
        <v>162.25</v>
      </c>
      <c r="V4667">
        <v>162.25</v>
      </c>
      <c r="W4667">
        <v>160</v>
      </c>
      <c r="X4667">
        <v>0</v>
      </c>
      <c r="Y4667">
        <v>0</v>
      </c>
      <c r="Z4667">
        <v>0</v>
      </c>
      <c r="AD4667" s="1">
        <v>41798.333333333336</v>
      </c>
      <c r="AE4667" s="1">
        <v>41820.708333333336</v>
      </c>
      <c r="AG4667" s="1">
        <v>41762.333333333336</v>
      </c>
      <c r="AH4667" s="1">
        <v>41784.708333333336</v>
      </c>
      <c r="AI4667" s="1">
        <v>41762.333333333336</v>
      </c>
      <c r="AJ4667" s="1">
        <v>41784.708333333336</v>
      </c>
      <c r="AK4667" s="1">
        <v>41762.333333333336</v>
      </c>
      <c r="AL4667" s="1">
        <v>41784.708333333336</v>
      </c>
      <c r="AM4667" s="1">
        <v>41798.333333333336</v>
      </c>
      <c r="AN4667" s="1">
        <v>41820.708333333336</v>
      </c>
      <c r="AP4667" t="s">
        <v>113</v>
      </c>
      <c r="AU4667" t="s">
        <v>10374</v>
      </c>
      <c r="AY4667" t="s">
        <v>106</v>
      </c>
      <c r="AZ4667">
        <v>0</v>
      </c>
      <c r="BA4667">
        <v>0</v>
      </c>
      <c r="BD4667" s="3">
        <v>41321.662499999999</v>
      </c>
      <c r="BE4667" s="3">
        <v>41321.663888888892</v>
      </c>
      <c r="BF4667" t="s">
        <v>115</v>
      </c>
      <c r="BG4667" t="s">
        <v>115</v>
      </c>
      <c r="BH4667">
        <v>8149</v>
      </c>
      <c r="BM4667">
        <v>43550</v>
      </c>
      <c r="BR4667" t="s">
        <v>116</v>
      </c>
      <c r="BS4667" t="s">
        <v>117</v>
      </c>
      <c r="BU4667">
        <v>1</v>
      </c>
      <c r="BV4667" t="s">
        <v>118</v>
      </c>
      <c r="BX4667" t="s">
        <v>119</v>
      </c>
      <c r="BY4667" t="s">
        <v>119</v>
      </c>
      <c r="BZ4667" t="s">
        <v>119</v>
      </c>
      <c r="CA4667">
        <v>1</v>
      </c>
      <c r="CC4667" t="s">
        <v>120</v>
      </c>
      <c r="CH4667">
        <v>540</v>
      </c>
      <c r="CI4667">
        <v>31530</v>
      </c>
      <c r="CJ4667" t="s">
        <v>106</v>
      </c>
      <c r="CK4667" t="s">
        <v>106</v>
      </c>
      <c r="CL4667">
        <v>10</v>
      </c>
      <c r="CM4667" t="s">
        <v>2889</v>
      </c>
      <c r="CO4667">
        <v>125331</v>
      </c>
      <c r="CQ4667">
        <v>0</v>
      </c>
      <c r="CR4667">
        <v>0</v>
      </c>
      <c r="CS4667">
        <v>0</v>
      </c>
      <c r="CY4667" t="s">
        <v>123</v>
      </c>
      <c r="CZ4667" t="s">
        <v>124</v>
      </c>
      <c r="DD4667" t="str" cm="1">
        <f t="array" ref="DD4667">TEXT(_xlfn.SEQUENCE(1, DATEDIF(AG4667, AH4667, "m") + 1, AG4667, 30), "YYYY-APMM")</f>
        <v>2014-AP05</v>
      </c>
      <c r="DN4667">
        <f t="shared" si="144"/>
        <v>162.25</v>
      </c>
      <c r="DO4667" t="str">
        <f t="shared" si="145"/>
        <v>LABOR- SUBCONTRACTOR</v>
      </c>
    </row>
    <row r="4668" spans="1:119" x14ac:dyDescent="0.35">
      <c r="A4668" t="s">
        <v>105</v>
      </c>
      <c r="B4668">
        <v>503953</v>
      </c>
      <c r="C4668">
        <v>6359</v>
      </c>
      <c r="D4668">
        <v>125332</v>
      </c>
      <c r="E4668">
        <v>13662</v>
      </c>
      <c r="F4668">
        <v>0</v>
      </c>
      <c r="G4668" t="s">
        <v>106</v>
      </c>
      <c r="H4668" t="s">
        <v>106</v>
      </c>
      <c r="I4668" t="s">
        <v>106</v>
      </c>
      <c r="J4668" t="s">
        <v>107</v>
      </c>
      <c r="K4668" t="s">
        <v>108</v>
      </c>
      <c r="L4668" t="s">
        <v>109</v>
      </c>
      <c r="M4668" t="s">
        <v>110</v>
      </c>
      <c r="N4668" t="s">
        <v>10375</v>
      </c>
      <c r="O4668" t="s">
        <v>2887</v>
      </c>
      <c r="P4668">
        <v>8178</v>
      </c>
      <c r="Q4668">
        <v>168</v>
      </c>
      <c r="R4668">
        <v>0</v>
      </c>
      <c r="S4668">
        <v>160</v>
      </c>
      <c r="T4668">
        <v>0</v>
      </c>
      <c r="U4668">
        <v>572</v>
      </c>
      <c r="V4668">
        <v>572</v>
      </c>
      <c r="W4668">
        <v>160</v>
      </c>
      <c r="X4668">
        <v>0</v>
      </c>
      <c r="Y4668">
        <v>0</v>
      </c>
      <c r="Z4668">
        <v>0</v>
      </c>
      <c r="AD4668" s="1">
        <v>41785.333333333336</v>
      </c>
      <c r="AE4668" s="1">
        <v>41807.708333333336</v>
      </c>
      <c r="AG4668" s="1">
        <v>41760.333333333336</v>
      </c>
      <c r="AH4668" s="1">
        <v>41783.708333333336</v>
      </c>
      <c r="AI4668" s="1">
        <v>41760.333333333336</v>
      </c>
      <c r="AJ4668" s="1">
        <v>41783.708333333336</v>
      </c>
      <c r="AK4668" s="1">
        <v>41760.333333333336</v>
      </c>
      <c r="AL4668" s="1">
        <v>41783.708333333336</v>
      </c>
      <c r="AM4668" s="1">
        <v>41785.333333333336</v>
      </c>
      <c r="AN4668" s="1">
        <v>41807.708333333336</v>
      </c>
      <c r="AP4668" t="s">
        <v>113</v>
      </c>
      <c r="AU4668" t="s">
        <v>10376</v>
      </c>
      <c r="AY4668" t="s">
        <v>106</v>
      </c>
      <c r="AZ4668">
        <v>0</v>
      </c>
      <c r="BA4668">
        <v>0</v>
      </c>
      <c r="BD4668" s="3">
        <v>41321.662499999999</v>
      </c>
      <c r="BE4668" s="3">
        <v>41321.663888888892</v>
      </c>
      <c r="BF4668" t="s">
        <v>115</v>
      </c>
      <c r="BG4668" t="s">
        <v>115</v>
      </c>
      <c r="BH4668">
        <v>8149</v>
      </c>
      <c r="BM4668">
        <v>43550</v>
      </c>
      <c r="BR4668" t="s">
        <v>116</v>
      </c>
      <c r="BS4668" t="s">
        <v>117</v>
      </c>
      <c r="BU4668">
        <v>1</v>
      </c>
      <c r="BV4668" t="s">
        <v>118</v>
      </c>
      <c r="BX4668" t="s">
        <v>119</v>
      </c>
      <c r="BY4668" t="s">
        <v>119</v>
      </c>
      <c r="BZ4668" t="s">
        <v>119</v>
      </c>
      <c r="CA4668">
        <v>1</v>
      </c>
      <c r="CC4668" t="s">
        <v>120</v>
      </c>
      <c r="CH4668">
        <v>540</v>
      </c>
      <c r="CI4668">
        <v>31530</v>
      </c>
      <c r="CJ4668" t="s">
        <v>106</v>
      </c>
      <c r="CK4668" t="s">
        <v>106</v>
      </c>
      <c r="CL4668">
        <v>10</v>
      </c>
      <c r="CM4668" t="s">
        <v>2889</v>
      </c>
      <c r="CO4668">
        <v>125331</v>
      </c>
      <c r="CQ4668">
        <v>0</v>
      </c>
      <c r="CR4668">
        <v>0</v>
      </c>
      <c r="CS4668">
        <v>0</v>
      </c>
      <c r="CY4668" t="s">
        <v>123</v>
      </c>
      <c r="CZ4668" t="s">
        <v>124</v>
      </c>
      <c r="DD4668" t="str" cm="1">
        <f t="array" ref="DD4668">TEXT(_xlfn.SEQUENCE(1, DATEDIF(AG4668, AH4668, "m") + 1, AG4668, 30), "YYYY-APMM")</f>
        <v>2014-AP05</v>
      </c>
      <c r="DN4668">
        <f t="shared" si="144"/>
        <v>572</v>
      </c>
      <c r="DO4668" t="str">
        <f t="shared" si="145"/>
        <v>LABOR- SUBCONTRACTOR</v>
      </c>
    </row>
    <row r="4669" spans="1:119" x14ac:dyDescent="0.35">
      <c r="A4669" t="s">
        <v>105</v>
      </c>
      <c r="B4669">
        <v>503954</v>
      </c>
      <c r="C4669">
        <v>6359</v>
      </c>
      <c r="D4669">
        <v>125332</v>
      </c>
      <c r="E4669">
        <v>13662</v>
      </c>
      <c r="F4669">
        <v>0</v>
      </c>
      <c r="G4669" t="s">
        <v>106</v>
      </c>
      <c r="H4669" t="s">
        <v>106</v>
      </c>
      <c r="I4669" t="s">
        <v>106</v>
      </c>
      <c r="J4669" t="s">
        <v>107</v>
      </c>
      <c r="K4669" t="s">
        <v>108</v>
      </c>
      <c r="L4669" t="s">
        <v>109</v>
      </c>
      <c r="M4669" t="s">
        <v>110</v>
      </c>
      <c r="N4669" t="s">
        <v>10377</v>
      </c>
      <c r="O4669" t="s">
        <v>2891</v>
      </c>
      <c r="P4669">
        <v>8171</v>
      </c>
      <c r="Q4669">
        <v>168</v>
      </c>
      <c r="R4669">
        <v>0</v>
      </c>
      <c r="S4669">
        <v>120</v>
      </c>
      <c r="T4669">
        <v>0</v>
      </c>
      <c r="U4669">
        <v>176</v>
      </c>
      <c r="V4669">
        <v>176</v>
      </c>
      <c r="W4669">
        <v>120</v>
      </c>
      <c r="X4669">
        <v>0</v>
      </c>
      <c r="Y4669">
        <v>0</v>
      </c>
      <c r="Z4669">
        <v>0</v>
      </c>
      <c r="AD4669" s="1">
        <v>41798.333333333336</v>
      </c>
      <c r="AE4669" s="1">
        <v>41814.708333333336</v>
      </c>
      <c r="AG4669" s="1">
        <v>41773.333333333336</v>
      </c>
      <c r="AH4669" s="1">
        <v>41790.708333333336</v>
      </c>
      <c r="AI4669" s="1">
        <v>41773.333333333336</v>
      </c>
      <c r="AJ4669" s="1">
        <v>41790.708333333336</v>
      </c>
      <c r="AK4669" s="1">
        <v>41773.333333333336</v>
      </c>
      <c r="AL4669" s="1">
        <v>41790.708333333336</v>
      </c>
      <c r="AM4669" s="1">
        <v>41798.333333333336</v>
      </c>
      <c r="AN4669" s="1">
        <v>41814.708333333336</v>
      </c>
      <c r="AP4669" t="s">
        <v>113</v>
      </c>
      <c r="AU4669" t="s">
        <v>10378</v>
      </c>
      <c r="AY4669" t="s">
        <v>106</v>
      </c>
      <c r="AZ4669">
        <v>0</v>
      </c>
      <c r="BA4669">
        <v>0</v>
      </c>
      <c r="BD4669" s="3">
        <v>41321.662499999999</v>
      </c>
      <c r="BE4669" s="3">
        <v>41321.663888888892</v>
      </c>
      <c r="BF4669" t="s">
        <v>115</v>
      </c>
      <c r="BG4669" t="s">
        <v>115</v>
      </c>
      <c r="BH4669">
        <v>8149</v>
      </c>
      <c r="BM4669">
        <v>43480</v>
      </c>
      <c r="BR4669" t="s">
        <v>2893</v>
      </c>
      <c r="BS4669" t="s">
        <v>2894</v>
      </c>
      <c r="BU4669">
        <v>1</v>
      </c>
      <c r="BV4669" t="s">
        <v>118</v>
      </c>
      <c r="BX4669" t="s">
        <v>119</v>
      </c>
      <c r="BY4669" t="s">
        <v>119</v>
      </c>
      <c r="BZ4669" t="s">
        <v>119</v>
      </c>
      <c r="CA4669">
        <v>1</v>
      </c>
      <c r="CC4669" t="s">
        <v>120</v>
      </c>
      <c r="CH4669">
        <v>540</v>
      </c>
      <c r="CI4669">
        <v>31530</v>
      </c>
      <c r="CJ4669" t="s">
        <v>106</v>
      </c>
      <c r="CK4669" t="s">
        <v>106</v>
      </c>
      <c r="CL4669">
        <v>10</v>
      </c>
      <c r="CM4669" t="s">
        <v>2889</v>
      </c>
      <c r="CO4669">
        <v>125331</v>
      </c>
      <c r="CQ4669">
        <v>0</v>
      </c>
      <c r="CR4669">
        <v>0</v>
      </c>
      <c r="CS4669">
        <v>0</v>
      </c>
      <c r="CY4669" t="s">
        <v>123</v>
      </c>
      <c r="CZ4669" t="s">
        <v>124</v>
      </c>
      <c r="DD4669" t="str" cm="1">
        <f t="array" ref="DD4669">TEXT(_xlfn.SEQUENCE(1, DATEDIF(AG4669, AH4669, "m") + 1, AG4669, 30), "YYYY-APMM")</f>
        <v>2014-AP05</v>
      </c>
      <c r="DN4669">
        <f t="shared" si="144"/>
        <v>176</v>
      </c>
      <c r="DO4669" t="str">
        <f t="shared" si="145"/>
        <v>GRANITE MASON SK</v>
      </c>
    </row>
    <row r="4670" spans="1:119" x14ac:dyDescent="0.35">
      <c r="A4670" t="s">
        <v>105</v>
      </c>
      <c r="B4670">
        <v>503955</v>
      </c>
      <c r="C4670">
        <v>6359</v>
      </c>
      <c r="D4670">
        <v>125332</v>
      </c>
      <c r="E4670">
        <v>13662</v>
      </c>
      <c r="F4670">
        <v>0</v>
      </c>
      <c r="G4670" t="s">
        <v>106</v>
      </c>
      <c r="H4670" t="s">
        <v>106</v>
      </c>
      <c r="I4670" t="s">
        <v>106</v>
      </c>
      <c r="J4670" t="s">
        <v>107</v>
      </c>
      <c r="K4670" t="s">
        <v>108</v>
      </c>
      <c r="L4670" t="s">
        <v>109</v>
      </c>
      <c r="M4670" t="s">
        <v>110</v>
      </c>
      <c r="N4670" t="s">
        <v>10379</v>
      </c>
      <c r="O4670" t="s">
        <v>2896</v>
      </c>
      <c r="P4670">
        <v>8178</v>
      </c>
      <c r="Q4670">
        <v>208</v>
      </c>
      <c r="R4670">
        <v>40</v>
      </c>
      <c r="S4670">
        <v>160</v>
      </c>
      <c r="T4670">
        <v>0</v>
      </c>
      <c r="U4670">
        <v>262.5</v>
      </c>
      <c r="V4670">
        <v>262.5</v>
      </c>
      <c r="W4670">
        <v>160</v>
      </c>
      <c r="X4670">
        <v>0</v>
      </c>
      <c r="Y4670">
        <v>0</v>
      </c>
      <c r="Z4670">
        <v>0</v>
      </c>
      <c r="AD4670" s="1">
        <v>41799.333333333336</v>
      </c>
      <c r="AE4670" s="1">
        <v>41821.708333333336</v>
      </c>
      <c r="AG4670" s="1">
        <v>41769.333333333336</v>
      </c>
      <c r="AH4670" s="1">
        <v>41791.708333333336</v>
      </c>
      <c r="AI4670" s="1">
        <v>41769.333333333336</v>
      </c>
      <c r="AJ4670" s="1">
        <v>41791.708333333336</v>
      </c>
      <c r="AK4670" s="1">
        <v>41769.333333333336</v>
      </c>
      <c r="AL4670" s="1">
        <v>41791.708333333336</v>
      </c>
      <c r="AM4670" s="1">
        <v>41799.333333333336</v>
      </c>
      <c r="AN4670" s="1">
        <v>41821.708333333336</v>
      </c>
      <c r="AP4670" t="s">
        <v>113</v>
      </c>
      <c r="AU4670" t="s">
        <v>10380</v>
      </c>
      <c r="AY4670" t="s">
        <v>106</v>
      </c>
      <c r="AZ4670">
        <v>0</v>
      </c>
      <c r="BA4670">
        <v>0</v>
      </c>
      <c r="BD4670" s="3">
        <v>41321.662499999999</v>
      </c>
      <c r="BE4670" s="3">
        <v>41321.663888888892</v>
      </c>
      <c r="BF4670" t="s">
        <v>115</v>
      </c>
      <c r="BG4670" t="s">
        <v>115</v>
      </c>
      <c r="BH4670">
        <v>8149</v>
      </c>
      <c r="BM4670">
        <v>43550</v>
      </c>
      <c r="BR4670" t="s">
        <v>116</v>
      </c>
      <c r="BS4670" t="s">
        <v>117</v>
      </c>
      <c r="BU4670">
        <v>1</v>
      </c>
      <c r="BV4670" t="s">
        <v>118</v>
      </c>
      <c r="BX4670" t="s">
        <v>119</v>
      </c>
      <c r="BY4670" t="s">
        <v>119</v>
      </c>
      <c r="BZ4670" t="s">
        <v>119</v>
      </c>
      <c r="CA4670">
        <v>1</v>
      </c>
      <c r="CC4670" t="s">
        <v>120</v>
      </c>
      <c r="CH4670">
        <v>540</v>
      </c>
      <c r="CI4670">
        <v>31530</v>
      </c>
      <c r="CJ4670" t="s">
        <v>106</v>
      </c>
      <c r="CK4670" t="s">
        <v>106</v>
      </c>
      <c r="CL4670">
        <v>10</v>
      </c>
      <c r="CM4670" t="s">
        <v>2889</v>
      </c>
      <c r="CO4670">
        <v>125331</v>
      </c>
      <c r="CQ4670">
        <v>0</v>
      </c>
      <c r="CR4670">
        <v>0</v>
      </c>
      <c r="CS4670">
        <v>0</v>
      </c>
      <c r="CY4670" t="s">
        <v>123</v>
      </c>
      <c r="CZ4670" t="s">
        <v>124</v>
      </c>
      <c r="DD4670" t="str" cm="1">
        <f t="array" ref="DD4670">TEXT(_xlfn.SEQUENCE(1, DATEDIF(AG4670, AH4670, "m") + 1, AG4670, 30), "YYYY-APMM")</f>
        <v>2014-AP05</v>
      </c>
      <c r="DN4670">
        <f t="shared" si="144"/>
        <v>262.5</v>
      </c>
      <c r="DO4670" t="str">
        <f t="shared" si="145"/>
        <v>LABOR- SUBCONTRACTOR</v>
      </c>
    </row>
    <row r="4671" spans="1:119" x14ac:dyDescent="0.35">
      <c r="A4671" t="s">
        <v>105</v>
      </c>
      <c r="B4671">
        <v>503956</v>
      </c>
      <c r="C4671">
        <v>6359</v>
      </c>
      <c r="D4671">
        <v>125332</v>
      </c>
      <c r="E4671">
        <v>13662</v>
      </c>
      <c r="F4671">
        <v>0</v>
      </c>
      <c r="G4671" t="s">
        <v>106</v>
      </c>
      <c r="H4671" t="s">
        <v>106</v>
      </c>
      <c r="I4671" t="s">
        <v>106</v>
      </c>
      <c r="J4671" t="s">
        <v>107</v>
      </c>
      <c r="K4671" t="s">
        <v>108</v>
      </c>
      <c r="L4671" t="s">
        <v>109</v>
      </c>
      <c r="M4671" t="s">
        <v>110</v>
      </c>
      <c r="N4671" t="s">
        <v>10381</v>
      </c>
      <c r="O4671" t="s">
        <v>2899</v>
      </c>
      <c r="P4671">
        <v>8178</v>
      </c>
      <c r="Q4671">
        <v>168</v>
      </c>
      <c r="R4671">
        <v>0</v>
      </c>
      <c r="S4671">
        <v>200</v>
      </c>
      <c r="T4671">
        <v>0</v>
      </c>
      <c r="U4671">
        <v>5425.75</v>
      </c>
      <c r="V4671">
        <v>5425.75</v>
      </c>
      <c r="W4671">
        <v>200</v>
      </c>
      <c r="X4671">
        <v>0</v>
      </c>
      <c r="Y4671">
        <v>0</v>
      </c>
      <c r="Z4671">
        <v>0</v>
      </c>
      <c r="AD4671" s="1">
        <v>41807.333333333336</v>
      </c>
      <c r="AE4671" s="1">
        <v>41835.708333333336</v>
      </c>
      <c r="AG4671" s="1">
        <v>41783.333333333336</v>
      </c>
      <c r="AH4671" s="1">
        <v>41811.708333333336</v>
      </c>
      <c r="AI4671" s="1">
        <v>41783.333333333336</v>
      </c>
      <c r="AJ4671" s="1">
        <v>41811.708333333336</v>
      </c>
      <c r="AK4671" s="1">
        <v>41783.333333333336</v>
      </c>
      <c r="AL4671" s="1">
        <v>41811.708333333336</v>
      </c>
      <c r="AM4671" s="1">
        <v>41807.333333333336</v>
      </c>
      <c r="AN4671" s="1">
        <v>41835.708333333336</v>
      </c>
      <c r="AP4671" t="s">
        <v>113</v>
      </c>
      <c r="AU4671" t="s">
        <v>10382</v>
      </c>
      <c r="AY4671" t="s">
        <v>106</v>
      </c>
      <c r="AZ4671">
        <v>0</v>
      </c>
      <c r="BA4671">
        <v>0</v>
      </c>
      <c r="BD4671" s="3">
        <v>41321.662499999999</v>
      </c>
      <c r="BE4671" s="3">
        <v>41321.663888888892</v>
      </c>
      <c r="BF4671" t="s">
        <v>115</v>
      </c>
      <c r="BG4671" t="s">
        <v>115</v>
      </c>
      <c r="BH4671">
        <v>8149</v>
      </c>
      <c r="BM4671">
        <v>43550</v>
      </c>
      <c r="BR4671" t="s">
        <v>116</v>
      </c>
      <c r="BS4671" t="s">
        <v>117</v>
      </c>
      <c r="BU4671">
        <v>1</v>
      </c>
      <c r="BV4671" t="s">
        <v>118</v>
      </c>
      <c r="BX4671" t="s">
        <v>119</v>
      </c>
      <c r="BY4671" t="s">
        <v>119</v>
      </c>
      <c r="BZ4671" t="s">
        <v>119</v>
      </c>
      <c r="CA4671">
        <v>1</v>
      </c>
      <c r="CC4671" t="s">
        <v>120</v>
      </c>
      <c r="CH4671">
        <v>540</v>
      </c>
      <c r="CI4671">
        <v>31530</v>
      </c>
      <c r="CJ4671" t="s">
        <v>106</v>
      </c>
      <c r="CK4671" t="s">
        <v>106</v>
      </c>
      <c r="CL4671">
        <v>10</v>
      </c>
      <c r="CM4671" t="s">
        <v>2889</v>
      </c>
      <c r="CO4671">
        <v>125331</v>
      </c>
      <c r="CQ4671">
        <v>0</v>
      </c>
      <c r="CR4671">
        <v>0</v>
      </c>
      <c r="CS4671">
        <v>0</v>
      </c>
      <c r="CY4671" t="s">
        <v>123</v>
      </c>
      <c r="CZ4671" t="s">
        <v>124</v>
      </c>
      <c r="DD4671" t="str" cm="1">
        <f t="array" ref="DD4671">TEXT(_xlfn.SEQUENCE(1, DATEDIF(AG4671, AH4671, "m") + 1, AG4671, 30), "YYYY-APMM")</f>
        <v>2014-AP05</v>
      </c>
      <c r="DN4671">
        <f t="shared" si="144"/>
        <v>5425.75</v>
      </c>
      <c r="DO4671" t="str">
        <f t="shared" si="145"/>
        <v>LABOR- SUBCONTRACTOR</v>
      </c>
    </row>
    <row r="4672" spans="1:119" x14ac:dyDescent="0.35">
      <c r="A4672" t="s">
        <v>105</v>
      </c>
      <c r="B4672">
        <v>503957</v>
      </c>
      <c r="C4672">
        <v>6359</v>
      </c>
      <c r="D4672">
        <v>125333</v>
      </c>
      <c r="E4672">
        <v>13662</v>
      </c>
      <c r="F4672">
        <v>0</v>
      </c>
      <c r="G4672" t="s">
        <v>106</v>
      </c>
      <c r="H4672" t="s">
        <v>106</v>
      </c>
      <c r="I4672" t="s">
        <v>106</v>
      </c>
      <c r="J4672" t="s">
        <v>107</v>
      </c>
      <c r="K4672" t="s">
        <v>108</v>
      </c>
      <c r="L4672" t="s">
        <v>109</v>
      </c>
      <c r="M4672" t="s">
        <v>110</v>
      </c>
      <c r="N4672" t="s">
        <v>10383</v>
      </c>
      <c r="O4672" t="s">
        <v>2905</v>
      </c>
      <c r="P4672">
        <v>8168</v>
      </c>
      <c r="Q4672">
        <v>0</v>
      </c>
      <c r="R4672">
        <v>0</v>
      </c>
      <c r="S4672">
        <v>200</v>
      </c>
      <c r="T4672">
        <v>0</v>
      </c>
      <c r="U4672">
        <v>6387.5</v>
      </c>
      <c r="V4672">
        <v>6387.5</v>
      </c>
      <c r="W4672">
        <v>200</v>
      </c>
      <c r="X4672">
        <v>0</v>
      </c>
      <c r="Y4672">
        <v>0</v>
      </c>
      <c r="Z4672">
        <v>0</v>
      </c>
      <c r="AD4672" s="1">
        <v>41690.333333333336</v>
      </c>
      <c r="AE4672" s="1">
        <v>41718.708333333336</v>
      </c>
      <c r="AG4672" s="1">
        <v>41690.333333333336</v>
      </c>
      <c r="AH4672" s="1">
        <v>41718.708333333336</v>
      </c>
      <c r="AI4672" s="1">
        <v>41690.333333333336</v>
      </c>
      <c r="AJ4672" s="1">
        <v>41718.708333333336</v>
      </c>
      <c r="AK4672" s="1">
        <v>41690.333333333336</v>
      </c>
      <c r="AL4672" s="1">
        <v>41718.708333333336</v>
      </c>
      <c r="AM4672" s="1">
        <v>41690.333333333336</v>
      </c>
      <c r="AN4672" s="1">
        <v>41718.708333333336</v>
      </c>
      <c r="AP4672" t="s">
        <v>113</v>
      </c>
      <c r="AU4672" t="e">
        <f>+DGPnMf/QhG2QnwUDUTFeg</f>
        <v>#NAME?</v>
      </c>
      <c r="AY4672" t="s">
        <v>119</v>
      </c>
      <c r="AZ4672">
        <v>0</v>
      </c>
      <c r="BA4672">
        <v>0</v>
      </c>
      <c r="BD4672" s="3">
        <v>41321.662499999999</v>
      </c>
      <c r="BE4672" s="3">
        <v>41321.663888888892</v>
      </c>
      <c r="BF4672" t="s">
        <v>115</v>
      </c>
      <c r="BG4672" t="s">
        <v>115</v>
      </c>
      <c r="BH4672">
        <v>8149</v>
      </c>
      <c r="BM4672">
        <v>43450</v>
      </c>
      <c r="BR4672" t="s">
        <v>1309</v>
      </c>
      <c r="BS4672" t="s">
        <v>1310</v>
      </c>
      <c r="BU4672">
        <v>1</v>
      </c>
      <c r="BV4672" t="s">
        <v>118</v>
      </c>
      <c r="BX4672" t="s">
        <v>119</v>
      </c>
      <c r="BY4672" t="s">
        <v>119</v>
      </c>
      <c r="BZ4672" t="s">
        <v>119</v>
      </c>
      <c r="CA4672">
        <v>1</v>
      </c>
      <c r="CC4672" t="s">
        <v>120</v>
      </c>
      <c r="CH4672">
        <v>540</v>
      </c>
      <c r="CI4672">
        <v>31540</v>
      </c>
      <c r="CJ4672" t="s">
        <v>106</v>
      </c>
      <c r="CK4672" t="s">
        <v>106</v>
      </c>
      <c r="CL4672">
        <v>15</v>
      </c>
      <c r="CM4672" t="s">
        <v>2963</v>
      </c>
      <c r="CO4672">
        <v>125331</v>
      </c>
      <c r="CQ4672">
        <v>0</v>
      </c>
      <c r="CR4672">
        <v>0</v>
      </c>
      <c r="CS4672">
        <v>0</v>
      </c>
      <c r="CY4672" t="s">
        <v>123</v>
      </c>
      <c r="CZ4672" t="s">
        <v>124</v>
      </c>
      <c r="DD4672" t="str" cm="1">
        <f t="array" ref="DD4672:DE4672">TEXT(_xlfn.SEQUENCE(1, DATEDIF(AG4672, AH4672, "m") + 1, AG4672, 30), "YYYY-APMM")</f>
        <v>2014-AP02</v>
      </c>
      <c r="DE4672" t="str">
        <v>2014-AP03</v>
      </c>
      <c r="DN4672">
        <f t="shared" si="144"/>
        <v>3193.75</v>
      </c>
      <c r="DO4672" t="str">
        <f t="shared" si="145"/>
        <v>BLOCK MASON SK</v>
      </c>
    </row>
    <row r="4673" spans="1:119" x14ac:dyDescent="0.35">
      <c r="A4673" t="s">
        <v>105</v>
      </c>
      <c r="B4673">
        <v>503958</v>
      </c>
      <c r="C4673">
        <v>6359</v>
      </c>
      <c r="D4673">
        <v>125333</v>
      </c>
      <c r="E4673">
        <v>13662</v>
      </c>
      <c r="F4673">
        <v>0</v>
      </c>
      <c r="G4673" t="s">
        <v>106</v>
      </c>
      <c r="H4673" t="s">
        <v>106</v>
      </c>
      <c r="I4673" t="s">
        <v>106</v>
      </c>
      <c r="J4673" t="s">
        <v>107</v>
      </c>
      <c r="K4673" t="s">
        <v>108</v>
      </c>
      <c r="L4673" t="s">
        <v>109</v>
      </c>
      <c r="M4673" t="s">
        <v>110</v>
      </c>
      <c r="N4673" t="s">
        <v>10384</v>
      </c>
      <c r="O4673" t="s">
        <v>2908</v>
      </c>
      <c r="P4673">
        <v>8169</v>
      </c>
      <c r="Q4673">
        <v>0</v>
      </c>
      <c r="R4673">
        <v>0</v>
      </c>
      <c r="S4673">
        <v>200</v>
      </c>
      <c r="T4673">
        <v>0</v>
      </c>
      <c r="U4673">
        <v>8899</v>
      </c>
      <c r="V4673">
        <v>8899</v>
      </c>
      <c r="W4673">
        <v>200</v>
      </c>
      <c r="X4673">
        <v>0</v>
      </c>
      <c r="Y4673">
        <v>0</v>
      </c>
      <c r="Z4673">
        <v>0</v>
      </c>
      <c r="AD4673" s="1">
        <v>41715.333333333336</v>
      </c>
      <c r="AE4673" s="1">
        <v>41743.708333333336</v>
      </c>
      <c r="AG4673" s="1">
        <v>41715.333333333336</v>
      </c>
      <c r="AH4673" s="1">
        <v>41743.708333333336</v>
      </c>
      <c r="AI4673" s="1">
        <v>41715.333333333336</v>
      </c>
      <c r="AJ4673" s="1">
        <v>41743.708333333336</v>
      </c>
      <c r="AK4673" s="1">
        <v>41715.333333333336</v>
      </c>
      <c r="AL4673" s="1">
        <v>41743.708333333336</v>
      </c>
      <c r="AM4673" s="1">
        <v>41715.333333333336</v>
      </c>
      <c r="AN4673" s="1">
        <v>41743.708333333336</v>
      </c>
      <c r="AP4673" t="s">
        <v>113</v>
      </c>
      <c r="AU4673" t="s">
        <v>10385</v>
      </c>
      <c r="AY4673" t="s">
        <v>119</v>
      </c>
      <c r="AZ4673">
        <v>0</v>
      </c>
      <c r="BA4673">
        <v>0</v>
      </c>
      <c r="BD4673" s="3">
        <v>41321.662499999999</v>
      </c>
      <c r="BE4673" s="3">
        <v>41321.663888888892</v>
      </c>
      <c r="BF4673" t="s">
        <v>115</v>
      </c>
      <c r="BG4673" t="s">
        <v>115</v>
      </c>
      <c r="BH4673">
        <v>8149</v>
      </c>
      <c r="BM4673">
        <v>43460</v>
      </c>
      <c r="BR4673" t="s">
        <v>2848</v>
      </c>
      <c r="BS4673" t="s">
        <v>2849</v>
      </c>
      <c r="BU4673">
        <v>1</v>
      </c>
      <c r="BV4673" t="s">
        <v>118</v>
      </c>
      <c r="BX4673" t="s">
        <v>119</v>
      </c>
      <c r="BY4673" t="s">
        <v>119</v>
      </c>
      <c r="BZ4673" t="s">
        <v>119</v>
      </c>
      <c r="CA4673">
        <v>1</v>
      </c>
      <c r="CC4673" t="s">
        <v>120</v>
      </c>
      <c r="CH4673">
        <v>540</v>
      </c>
      <c r="CI4673">
        <v>31540</v>
      </c>
      <c r="CJ4673" t="s">
        <v>106</v>
      </c>
      <c r="CK4673" t="s">
        <v>106</v>
      </c>
      <c r="CL4673">
        <v>15</v>
      </c>
      <c r="CM4673" t="s">
        <v>2963</v>
      </c>
      <c r="CO4673">
        <v>125331</v>
      </c>
      <c r="CQ4673">
        <v>0</v>
      </c>
      <c r="CR4673">
        <v>0</v>
      </c>
      <c r="CS4673">
        <v>0</v>
      </c>
      <c r="CY4673" t="s">
        <v>123</v>
      </c>
      <c r="CZ4673" t="s">
        <v>124</v>
      </c>
      <c r="DD4673" t="str" cm="1">
        <f t="array" ref="DD4673">TEXT(_xlfn.SEQUENCE(1, DATEDIF(AG4673, AH4673, "m") + 1, AG4673, 30), "YYYY-APMM")</f>
        <v>2014-AP03</v>
      </c>
      <c r="DN4673">
        <f t="shared" si="144"/>
        <v>8899</v>
      </c>
      <c r="DO4673" t="str">
        <f t="shared" si="145"/>
        <v>PLASTER MASON SK</v>
      </c>
    </row>
    <row r="4674" spans="1:119" x14ac:dyDescent="0.35">
      <c r="A4674" t="s">
        <v>105</v>
      </c>
      <c r="B4674">
        <v>503959</v>
      </c>
      <c r="C4674">
        <v>6359</v>
      </c>
      <c r="D4674">
        <v>125333</v>
      </c>
      <c r="E4674">
        <v>13662</v>
      </c>
      <c r="F4674">
        <v>0</v>
      </c>
      <c r="G4674" t="s">
        <v>106</v>
      </c>
      <c r="H4674" t="s">
        <v>106</v>
      </c>
      <c r="I4674" t="s">
        <v>106</v>
      </c>
      <c r="J4674" t="s">
        <v>107</v>
      </c>
      <c r="K4674" t="s">
        <v>108</v>
      </c>
      <c r="L4674" t="s">
        <v>109</v>
      </c>
      <c r="M4674" t="s">
        <v>110</v>
      </c>
      <c r="N4674" t="s">
        <v>10386</v>
      </c>
      <c r="O4674" t="s">
        <v>2911</v>
      </c>
      <c r="P4674">
        <v>8164</v>
      </c>
      <c r="Q4674">
        <v>96</v>
      </c>
      <c r="R4674">
        <v>96</v>
      </c>
      <c r="S4674">
        <v>168</v>
      </c>
      <c r="T4674">
        <v>0</v>
      </c>
      <c r="U4674">
        <v>1215.5</v>
      </c>
      <c r="V4674">
        <v>1215.5</v>
      </c>
      <c r="W4674">
        <v>168</v>
      </c>
      <c r="X4674">
        <v>0</v>
      </c>
      <c r="Y4674">
        <v>0</v>
      </c>
      <c r="Z4674">
        <v>0</v>
      </c>
      <c r="AD4674" s="1">
        <v>41737.333333333336</v>
      </c>
      <c r="AE4674" s="1">
        <v>41760.708333333336</v>
      </c>
      <c r="AG4674" s="1">
        <v>41723.333333333336</v>
      </c>
      <c r="AH4674" s="1">
        <v>41746.708333333336</v>
      </c>
      <c r="AI4674" s="1">
        <v>41723.333333333336</v>
      </c>
      <c r="AJ4674" s="1">
        <v>41746.708333333336</v>
      </c>
      <c r="AK4674" s="1">
        <v>41723.333333333336</v>
      </c>
      <c r="AL4674" s="1">
        <v>41746.708333333336</v>
      </c>
      <c r="AM4674" s="1">
        <v>41737.333333333336</v>
      </c>
      <c r="AN4674" s="1">
        <v>41760.708333333336</v>
      </c>
      <c r="AP4674" t="s">
        <v>113</v>
      </c>
      <c r="AU4674" t="s">
        <v>10387</v>
      </c>
      <c r="AY4674" t="s">
        <v>106</v>
      </c>
      <c r="AZ4674">
        <v>0</v>
      </c>
      <c r="BA4674">
        <v>0</v>
      </c>
      <c r="BD4674" s="3">
        <v>41321.662499999999</v>
      </c>
      <c r="BE4674" s="3">
        <v>41321.663888888892</v>
      </c>
      <c r="BF4674" t="s">
        <v>115</v>
      </c>
      <c r="BG4674" t="s">
        <v>115</v>
      </c>
      <c r="BH4674">
        <v>8149</v>
      </c>
      <c r="BM4674">
        <v>43410</v>
      </c>
      <c r="BR4674" t="s">
        <v>2865</v>
      </c>
      <c r="BS4674" t="s">
        <v>2866</v>
      </c>
      <c r="BU4674">
        <v>1</v>
      </c>
      <c r="BV4674" t="s">
        <v>118</v>
      </c>
      <c r="BX4674" t="s">
        <v>119</v>
      </c>
      <c r="BY4674" t="s">
        <v>119</v>
      </c>
      <c r="BZ4674" t="s">
        <v>119</v>
      </c>
      <c r="CA4674">
        <v>1</v>
      </c>
      <c r="CC4674" t="s">
        <v>120</v>
      </c>
      <c r="CH4674">
        <v>540</v>
      </c>
      <c r="CI4674">
        <v>31540</v>
      </c>
      <c r="CJ4674" t="s">
        <v>106</v>
      </c>
      <c r="CK4674" t="s">
        <v>106</v>
      </c>
      <c r="CL4674">
        <v>15</v>
      </c>
      <c r="CM4674" t="s">
        <v>2963</v>
      </c>
      <c r="CO4674">
        <v>125331</v>
      </c>
      <c r="CQ4674">
        <v>0</v>
      </c>
      <c r="CR4674">
        <v>0</v>
      </c>
      <c r="CS4674">
        <v>0</v>
      </c>
      <c r="CY4674" t="s">
        <v>123</v>
      </c>
      <c r="CZ4674" t="s">
        <v>124</v>
      </c>
      <c r="DD4674" t="str" cm="1">
        <f t="array" ref="DD4674">TEXT(_xlfn.SEQUENCE(1, DATEDIF(AG4674, AH4674, "m") + 1, AG4674, 30), "YYYY-APMM")</f>
        <v>2014-AP03</v>
      </c>
      <c r="DN4674">
        <f t="shared" si="144"/>
        <v>1215.5</v>
      </c>
      <c r="DO4674" t="str">
        <f t="shared" si="145"/>
        <v>SCREED MASON SK</v>
      </c>
    </row>
    <row r="4675" spans="1:119" x14ac:dyDescent="0.35">
      <c r="A4675" t="s">
        <v>105</v>
      </c>
      <c r="B4675">
        <v>503960</v>
      </c>
      <c r="C4675">
        <v>6359</v>
      </c>
      <c r="D4675">
        <v>125333</v>
      </c>
      <c r="E4675">
        <v>13662</v>
      </c>
      <c r="F4675">
        <v>0</v>
      </c>
      <c r="G4675" t="s">
        <v>106</v>
      </c>
      <c r="H4675" t="s">
        <v>106</v>
      </c>
      <c r="I4675" t="s">
        <v>106</v>
      </c>
      <c r="J4675" t="s">
        <v>107</v>
      </c>
      <c r="K4675" t="s">
        <v>108</v>
      </c>
      <c r="L4675" t="s">
        <v>109</v>
      </c>
      <c r="M4675" t="s">
        <v>110</v>
      </c>
      <c r="N4675" t="s">
        <v>10388</v>
      </c>
      <c r="O4675" t="s">
        <v>2969</v>
      </c>
      <c r="P4675">
        <v>8178</v>
      </c>
      <c r="Q4675">
        <v>0</v>
      </c>
      <c r="R4675">
        <v>0</v>
      </c>
      <c r="S4675">
        <v>120</v>
      </c>
      <c r="T4675">
        <v>0</v>
      </c>
      <c r="U4675">
        <v>1215.5</v>
      </c>
      <c r="V4675">
        <v>1215.5</v>
      </c>
      <c r="W4675">
        <v>120</v>
      </c>
      <c r="X4675">
        <v>0</v>
      </c>
      <c r="Y4675">
        <v>0</v>
      </c>
      <c r="Z4675">
        <v>0</v>
      </c>
      <c r="AD4675" s="1">
        <v>41735.333333333336</v>
      </c>
      <c r="AE4675" s="1">
        <v>41751.708333333336</v>
      </c>
      <c r="AG4675" s="1">
        <v>41735.333333333336</v>
      </c>
      <c r="AH4675" s="1">
        <v>41751.708333333336</v>
      </c>
      <c r="AI4675" s="1">
        <v>41735.333333333336</v>
      </c>
      <c r="AJ4675" s="1">
        <v>41751.708333333336</v>
      </c>
      <c r="AK4675" s="1">
        <v>41735.333333333336</v>
      </c>
      <c r="AL4675" s="1">
        <v>41751.708333333336</v>
      </c>
      <c r="AM4675" s="1">
        <v>41735.333333333336</v>
      </c>
      <c r="AN4675" s="1">
        <v>41751.708333333336</v>
      </c>
      <c r="AP4675" t="s">
        <v>113</v>
      </c>
      <c r="AU4675" t="s">
        <v>10389</v>
      </c>
      <c r="AY4675" t="s">
        <v>119</v>
      </c>
      <c r="AZ4675">
        <v>0</v>
      </c>
      <c r="BA4675">
        <v>0</v>
      </c>
      <c r="BD4675" s="3">
        <v>41321.662499999999</v>
      </c>
      <c r="BE4675" s="3">
        <v>41321.663888888892</v>
      </c>
      <c r="BF4675" t="s">
        <v>115</v>
      </c>
      <c r="BG4675" t="s">
        <v>115</v>
      </c>
      <c r="BH4675">
        <v>8149</v>
      </c>
      <c r="BM4675">
        <v>43550</v>
      </c>
      <c r="BR4675" t="s">
        <v>116</v>
      </c>
      <c r="BS4675" t="s">
        <v>117</v>
      </c>
      <c r="BU4675">
        <v>1</v>
      </c>
      <c r="BV4675" t="s">
        <v>118</v>
      </c>
      <c r="BX4675" t="s">
        <v>119</v>
      </c>
      <c r="BY4675" t="s">
        <v>119</v>
      </c>
      <c r="BZ4675" t="s">
        <v>119</v>
      </c>
      <c r="CA4675">
        <v>1</v>
      </c>
      <c r="CC4675" t="s">
        <v>120</v>
      </c>
      <c r="CH4675">
        <v>540</v>
      </c>
      <c r="CI4675">
        <v>31540</v>
      </c>
      <c r="CJ4675" t="s">
        <v>106</v>
      </c>
      <c r="CK4675" t="s">
        <v>106</v>
      </c>
      <c r="CL4675">
        <v>15</v>
      </c>
      <c r="CM4675" t="s">
        <v>2963</v>
      </c>
      <c r="CO4675">
        <v>125331</v>
      </c>
      <c r="CQ4675">
        <v>0</v>
      </c>
      <c r="CR4675">
        <v>0</v>
      </c>
      <c r="CS4675">
        <v>0</v>
      </c>
      <c r="CY4675" t="s">
        <v>123</v>
      </c>
      <c r="CZ4675" t="s">
        <v>124</v>
      </c>
      <c r="DD4675" t="str" cm="1">
        <f t="array" ref="DD4675">TEXT(_xlfn.SEQUENCE(1, DATEDIF(AG4675, AH4675, "m") + 1, AG4675, 30), "YYYY-APMM")</f>
        <v>2014-AP04</v>
      </c>
      <c r="DN4675">
        <f t="shared" ref="DN4675:DN4738" si="146">V4675/COUNTIF(DD4675:DF4675, "&lt;&gt;")</f>
        <v>1215.5</v>
      </c>
      <c r="DO4675" t="str">
        <f t="shared" ref="DO4675:DO4738" si="147">BR4675</f>
        <v>LABOR- SUBCONTRACTOR</v>
      </c>
    </row>
    <row r="4676" spans="1:119" x14ac:dyDescent="0.35">
      <c r="A4676" t="s">
        <v>105</v>
      </c>
      <c r="B4676">
        <v>503961</v>
      </c>
      <c r="C4676">
        <v>6359</v>
      </c>
      <c r="D4676">
        <v>125333</v>
      </c>
      <c r="E4676">
        <v>13662</v>
      </c>
      <c r="F4676">
        <v>0</v>
      </c>
      <c r="G4676" t="s">
        <v>106</v>
      </c>
      <c r="H4676" t="s">
        <v>106</v>
      </c>
      <c r="I4676" t="s">
        <v>106</v>
      </c>
      <c r="J4676" t="s">
        <v>107</v>
      </c>
      <c r="K4676" t="s">
        <v>108</v>
      </c>
      <c r="L4676" t="s">
        <v>109</v>
      </c>
      <c r="M4676" t="s">
        <v>110</v>
      </c>
      <c r="N4676" t="s">
        <v>10390</v>
      </c>
      <c r="O4676" t="s">
        <v>2917</v>
      </c>
      <c r="P4676">
        <v>8178</v>
      </c>
      <c r="Q4676">
        <v>112</v>
      </c>
      <c r="R4676">
        <v>112</v>
      </c>
      <c r="S4676">
        <v>200</v>
      </c>
      <c r="T4676">
        <v>0</v>
      </c>
      <c r="U4676">
        <v>4742.75</v>
      </c>
      <c r="V4676">
        <v>4742.75</v>
      </c>
      <c r="W4676">
        <v>200</v>
      </c>
      <c r="X4676">
        <v>0</v>
      </c>
      <c r="Y4676">
        <v>0</v>
      </c>
      <c r="Z4676">
        <v>0</v>
      </c>
      <c r="AD4676" s="1">
        <v>41748.333333333336</v>
      </c>
      <c r="AE4676" s="1">
        <v>41776.708333333336</v>
      </c>
      <c r="AG4676" s="1">
        <v>41731.333333333336</v>
      </c>
      <c r="AH4676" s="1">
        <v>41759.708333333336</v>
      </c>
      <c r="AI4676" s="1">
        <v>41731.333333333336</v>
      </c>
      <c r="AJ4676" s="1">
        <v>41759.708333333336</v>
      </c>
      <c r="AK4676" s="1">
        <v>41731.333333333336</v>
      </c>
      <c r="AL4676" s="1">
        <v>41759.708333333336</v>
      </c>
      <c r="AM4676" s="1">
        <v>41748.333333333336</v>
      </c>
      <c r="AN4676" s="1">
        <v>41776.708333333336</v>
      </c>
      <c r="AP4676" t="s">
        <v>113</v>
      </c>
      <c r="AU4676" t="s">
        <v>10391</v>
      </c>
      <c r="AY4676" t="s">
        <v>106</v>
      </c>
      <c r="AZ4676">
        <v>0</v>
      </c>
      <c r="BA4676">
        <v>0</v>
      </c>
      <c r="BD4676" s="3">
        <v>41321.662499999999</v>
      </c>
      <c r="BE4676" s="3">
        <v>41321.663888888892</v>
      </c>
      <c r="BF4676" t="s">
        <v>115</v>
      </c>
      <c r="BG4676" t="s">
        <v>115</v>
      </c>
      <c r="BH4676">
        <v>8149</v>
      </c>
      <c r="BM4676">
        <v>43550</v>
      </c>
      <c r="BR4676" t="s">
        <v>116</v>
      </c>
      <c r="BS4676" t="s">
        <v>117</v>
      </c>
      <c r="BU4676">
        <v>1</v>
      </c>
      <c r="BV4676" t="s">
        <v>118</v>
      </c>
      <c r="BX4676" t="s">
        <v>119</v>
      </c>
      <c r="BY4676" t="s">
        <v>119</v>
      </c>
      <c r="BZ4676" t="s">
        <v>119</v>
      </c>
      <c r="CA4676">
        <v>1</v>
      </c>
      <c r="CC4676" t="s">
        <v>120</v>
      </c>
      <c r="CH4676">
        <v>540</v>
      </c>
      <c r="CI4676">
        <v>31540</v>
      </c>
      <c r="CJ4676" t="s">
        <v>106</v>
      </c>
      <c r="CK4676" t="s">
        <v>106</v>
      </c>
      <c r="CL4676">
        <v>15</v>
      </c>
      <c r="CM4676" t="s">
        <v>2963</v>
      </c>
      <c r="CO4676">
        <v>125331</v>
      </c>
      <c r="CQ4676">
        <v>0</v>
      </c>
      <c r="CR4676">
        <v>0</v>
      </c>
      <c r="CS4676">
        <v>0</v>
      </c>
      <c r="CY4676" t="s">
        <v>123</v>
      </c>
      <c r="CZ4676" t="s">
        <v>124</v>
      </c>
      <c r="DD4676" t="str" cm="1">
        <f t="array" ref="DD4676">TEXT(_xlfn.SEQUENCE(1, DATEDIF(AG4676, AH4676, "m") + 1, AG4676, 30), "YYYY-APMM")</f>
        <v>2014-AP04</v>
      </c>
      <c r="DN4676">
        <f t="shared" si="146"/>
        <v>4742.75</v>
      </c>
      <c r="DO4676" t="str">
        <f t="shared" si="147"/>
        <v>LABOR- SUBCONTRACTOR</v>
      </c>
    </row>
    <row r="4677" spans="1:119" x14ac:dyDescent="0.35">
      <c r="A4677" t="s">
        <v>105</v>
      </c>
      <c r="B4677">
        <v>503962</v>
      </c>
      <c r="C4677">
        <v>6359</v>
      </c>
      <c r="D4677">
        <v>125333</v>
      </c>
      <c r="E4677">
        <v>13662</v>
      </c>
      <c r="F4677">
        <v>0</v>
      </c>
      <c r="G4677" t="s">
        <v>106</v>
      </c>
      <c r="H4677" t="s">
        <v>106</v>
      </c>
      <c r="I4677" t="s">
        <v>106</v>
      </c>
      <c r="J4677" t="s">
        <v>107</v>
      </c>
      <c r="K4677" t="s">
        <v>108</v>
      </c>
      <c r="L4677" t="s">
        <v>109</v>
      </c>
      <c r="M4677" t="s">
        <v>110</v>
      </c>
      <c r="N4677" t="s">
        <v>10392</v>
      </c>
      <c r="O4677" t="s">
        <v>2920</v>
      </c>
      <c r="P4677">
        <v>8170</v>
      </c>
      <c r="Q4677">
        <v>0</v>
      </c>
      <c r="R4677">
        <v>0</v>
      </c>
      <c r="S4677">
        <v>200</v>
      </c>
      <c r="T4677">
        <v>0</v>
      </c>
      <c r="U4677">
        <v>1897.25</v>
      </c>
      <c r="V4677">
        <v>1897.25</v>
      </c>
      <c r="W4677">
        <v>200</v>
      </c>
      <c r="X4677">
        <v>0</v>
      </c>
      <c r="Y4677">
        <v>0</v>
      </c>
      <c r="Z4677">
        <v>0</v>
      </c>
      <c r="AD4677" s="1">
        <v>41742.333333333336</v>
      </c>
      <c r="AE4677" s="1">
        <v>41770.708333333336</v>
      </c>
      <c r="AG4677" s="1">
        <v>41742.333333333336</v>
      </c>
      <c r="AH4677" s="1">
        <v>41770.708333333336</v>
      </c>
      <c r="AI4677" s="1">
        <v>41742.333333333336</v>
      </c>
      <c r="AJ4677" s="1">
        <v>41770.708333333336</v>
      </c>
      <c r="AK4677" s="1">
        <v>41742.333333333336</v>
      </c>
      <c r="AL4677" s="1">
        <v>41770.708333333336</v>
      </c>
      <c r="AM4677" s="1">
        <v>41742.333333333336</v>
      </c>
      <c r="AN4677" s="1">
        <v>41770.708333333336</v>
      </c>
      <c r="AP4677" t="s">
        <v>113</v>
      </c>
      <c r="AU4677" t="s">
        <v>10393</v>
      </c>
      <c r="AY4677" t="s">
        <v>119</v>
      </c>
      <c r="AZ4677">
        <v>0</v>
      </c>
      <c r="BA4677">
        <v>0</v>
      </c>
      <c r="BD4677" s="3">
        <v>41321.662499999999</v>
      </c>
      <c r="BE4677" s="3">
        <v>41321.663888888892</v>
      </c>
      <c r="BF4677" t="s">
        <v>115</v>
      </c>
      <c r="BG4677" t="s">
        <v>115</v>
      </c>
      <c r="BH4677">
        <v>8149</v>
      </c>
      <c r="BM4677">
        <v>43470</v>
      </c>
      <c r="BR4677" t="s">
        <v>2854</v>
      </c>
      <c r="BS4677" t="s">
        <v>2855</v>
      </c>
      <c r="BU4677">
        <v>1</v>
      </c>
      <c r="BV4677" t="s">
        <v>118</v>
      </c>
      <c r="BX4677" t="s">
        <v>119</v>
      </c>
      <c r="BY4677" t="s">
        <v>119</v>
      </c>
      <c r="BZ4677" t="s">
        <v>119</v>
      </c>
      <c r="CA4677">
        <v>1</v>
      </c>
      <c r="CC4677" t="s">
        <v>120</v>
      </c>
      <c r="CH4677">
        <v>540</v>
      </c>
      <c r="CI4677">
        <v>31540</v>
      </c>
      <c r="CJ4677" t="s">
        <v>106</v>
      </c>
      <c r="CK4677" t="s">
        <v>106</v>
      </c>
      <c r="CL4677">
        <v>15</v>
      </c>
      <c r="CM4677" t="s">
        <v>2963</v>
      </c>
      <c r="CO4677">
        <v>125331</v>
      </c>
      <c r="CQ4677">
        <v>0</v>
      </c>
      <c r="CR4677">
        <v>0</v>
      </c>
      <c r="CS4677">
        <v>0</v>
      </c>
      <c r="CY4677" t="s">
        <v>123</v>
      </c>
      <c r="CZ4677" t="s">
        <v>124</v>
      </c>
      <c r="DD4677" t="str" cm="1">
        <f t="array" ref="DD4677">TEXT(_xlfn.SEQUENCE(1, DATEDIF(AG4677, AH4677, "m") + 1, AG4677, 30), "YYYY-APMM")</f>
        <v>2014-AP04</v>
      </c>
      <c r="DN4677">
        <f t="shared" si="146"/>
        <v>1897.25</v>
      </c>
      <c r="DO4677" t="str">
        <f t="shared" si="147"/>
        <v>TILE MASON SK</v>
      </c>
    </row>
    <row r="4678" spans="1:119" x14ac:dyDescent="0.35">
      <c r="A4678" t="s">
        <v>105</v>
      </c>
      <c r="B4678">
        <v>503963</v>
      </c>
      <c r="C4678">
        <v>6359</v>
      </c>
      <c r="D4678">
        <v>125333</v>
      </c>
      <c r="E4678">
        <v>13662</v>
      </c>
      <c r="F4678">
        <v>0</v>
      </c>
      <c r="G4678" t="s">
        <v>106</v>
      </c>
      <c r="H4678" t="s">
        <v>106</v>
      </c>
      <c r="I4678" t="s">
        <v>106</v>
      </c>
      <c r="J4678" t="s">
        <v>107</v>
      </c>
      <c r="K4678" t="s">
        <v>108</v>
      </c>
      <c r="L4678" t="s">
        <v>109</v>
      </c>
      <c r="M4678" t="s">
        <v>110</v>
      </c>
      <c r="N4678" t="s">
        <v>10394</v>
      </c>
      <c r="O4678" t="s">
        <v>2923</v>
      </c>
      <c r="P4678">
        <v>8170</v>
      </c>
      <c r="Q4678">
        <v>0</v>
      </c>
      <c r="R4678">
        <v>0</v>
      </c>
      <c r="S4678">
        <v>200</v>
      </c>
      <c r="T4678">
        <v>0</v>
      </c>
      <c r="U4678">
        <v>1743.75</v>
      </c>
      <c r="V4678">
        <v>1743.75</v>
      </c>
      <c r="W4678">
        <v>200</v>
      </c>
      <c r="X4678">
        <v>0</v>
      </c>
      <c r="Y4678">
        <v>0</v>
      </c>
      <c r="Z4678">
        <v>0</v>
      </c>
      <c r="AD4678" s="1">
        <v>41749.333333333336</v>
      </c>
      <c r="AE4678" s="1">
        <v>41777.708333333336</v>
      </c>
      <c r="AG4678" s="1">
        <v>41749.333333333336</v>
      </c>
      <c r="AH4678" s="1">
        <v>41777.708333333336</v>
      </c>
      <c r="AI4678" s="1">
        <v>41749.333333333336</v>
      </c>
      <c r="AJ4678" s="1">
        <v>41777.708333333336</v>
      </c>
      <c r="AK4678" s="1">
        <v>41749.333333333336</v>
      </c>
      <c r="AL4678" s="1">
        <v>41777.708333333336</v>
      </c>
      <c r="AM4678" s="1">
        <v>41749.333333333336</v>
      </c>
      <c r="AN4678" s="1">
        <v>41777.708333333336</v>
      </c>
      <c r="AP4678" t="s">
        <v>113</v>
      </c>
      <c r="AU4678" t="s">
        <v>10395</v>
      </c>
      <c r="AY4678" t="s">
        <v>119</v>
      </c>
      <c r="AZ4678">
        <v>0</v>
      </c>
      <c r="BA4678">
        <v>0</v>
      </c>
      <c r="BD4678" s="3">
        <v>41321.662499999999</v>
      </c>
      <c r="BE4678" s="3">
        <v>41321.663888888892</v>
      </c>
      <c r="BF4678" t="s">
        <v>115</v>
      </c>
      <c r="BG4678" t="s">
        <v>115</v>
      </c>
      <c r="BH4678">
        <v>8149</v>
      </c>
      <c r="BM4678">
        <v>43470</v>
      </c>
      <c r="BR4678" t="s">
        <v>2854</v>
      </c>
      <c r="BS4678" t="s">
        <v>2855</v>
      </c>
      <c r="BU4678">
        <v>1</v>
      </c>
      <c r="BV4678" t="s">
        <v>118</v>
      </c>
      <c r="BX4678" t="s">
        <v>119</v>
      </c>
      <c r="BY4678" t="s">
        <v>119</v>
      </c>
      <c r="BZ4678" t="s">
        <v>119</v>
      </c>
      <c r="CA4678">
        <v>1</v>
      </c>
      <c r="CC4678" t="s">
        <v>120</v>
      </c>
      <c r="CH4678">
        <v>540</v>
      </c>
      <c r="CI4678">
        <v>31540</v>
      </c>
      <c r="CJ4678" t="s">
        <v>106</v>
      </c>
      <c r="CK4678" t="s">
        <v>106</v>
      </c>
      <c r="CL4678">
        <v>15</v>
      </c>
      <c r="CM4678" t="s">
        <v>2963</v>
      </c>
      <c r="CO4678">
        <v>125331</v>
      </c>
      <c r="CQ4678">
        <v>0</v>
      </c>
      <c r="CR4678">
        <v>0</v>
      </c>
      <c r="CS4678">
        <v>0</v>
      </c>
      <c r="CY4678" t="s">
        <v>123</v>
      </c>
      <c r="CZ4678" t="s">
        <v>124</v>
      </c>
      <c r="DD4678" t="str" cm="1">
        <f t="array" ref="DD4678">TEXT(_xlfn.SEQUENCE(1, DATEDIF(AG4678, AH4678, "m") + 1, AG4678, 30), "YYYY-APMM")</f>
        <v>2014-AP04</v>
      </c>
      <c r="DN4678">
        <f t="shared" si="146"/>
        <v>1743.75</v>
      </c>
      <c r="DO4678" t="str">
        <f t="shared" si="147"/>
        <v>TILE MASON SK</v>
      </c>
    </row>
    <row r="4679" spans="1:119" x14ac:dyDescent="0.35">
      <c r="A4679" t="s">
        <v>105</v>
      </c>
      <c r="B4679">
        <v>503964</v>
      </c>
      <c r="C4679">
        <v>6359</v>
      </c>
      <c r="D4679">
        <v>125333</v>
      </c>
      <c r="E4679">
        <v>13662</v>
      </c>
      <c r="F4679">
        <v>0</v>
      </c>
      <c r="G4679" t="s">
        <v>106</v>
      </c>
      <c r="H4679" t="s">
        <v>106</v>
      </c>
      <c r="I4679" t="s">
        <v>106</v>
      </c>
      <c r="J4679" t="s">
        <v>107</v>
      </c>
      <c r="K4679" t="s">
        <v>108</v>
      </c>
      <c r="L4679" t="s">
        <v>109</v>
      </c>
      <c r="M4679" t="s">
        <v>110</v>
      </c>
      <c r="N4679" t="s">
        <v>10396</v>
      </c>
      <c r="O4679" t="s">
        <v>2929</v>
      </c>
      <c r="P4679">
        <v>8170</v>
      </c>
      <c r="Q4679">
        <v>64</v>
      </c>
      <c r="R4679">
        <v>64</v>
      </c>
      <c r="S4679">
        <v>120</v>
      </c>
      <c r="T4679">
        <v>0</v>
      </c>
      <c r="U4679">
        <v>261.5</v>
      </c>
      <c r="V4679">
        <v>261.5</v>
      </c>
      <c r="W4679">
        <v>120</v>
      </c>
      <c r="X4679">
        <v>0</v>
      </c>
      <c r="Y4679">
        <v>0</v>
      </c>
      <c r="Z4679">
        <v>0</v>
      </c>
      <c r="AD4679" s="1">
        <v>41776.333333333336</v>
      </c>
      <c r="AE4679" s="1">
        <v>41792.708333333336</v>
      </c>
      <c r="AG4679" s="1">
        <v>41766.333333333336</v>
      </c>
      <c r="AH4679" s="1">
        <v>41783.708333333336</v>
      </c>
      <c r="AI4679" s="1">
        <v>41766.333333333336</v>
      </c>
      <c r="AJ4679" s="1">
        <v>41783.708333333336</v>
      </c>
      <c r="AK4679" s="1">
        <v>41766.333333333336</v>
      </c>
      <c r="AL4679" s="1">
        <v>41783.708333333336</v>
      </c>
      <c r="AM4679" s="1">
        <v>41776.333333333336</v>
      </c>
      <c r="AN4679" s="1">
        <v>41792.708333333336</v>
      </c>
      <c r="AP4679" t="s">
        <v>113</v>
      </c>
      <c r="AU4679" t="s">
        <v>10397</v>
      </c>
      <c r="AY4679" t="s">
        <v>106</v>
      </c>
      <c r="AZ4679">
        <v>0</v>
      </c>
      <c r="BA4679">
        <v>0</v>
      </c>
      <c r="BD4679" s="3">
        <v>41321.662499999999</v>
      </c>
      <c r="BE4679" s="3">
        <v>41321.663888888892</v>
      </c>
      <c r="BF4679" t="s">
        <v>115</v>
      </c>
      <c r="BG4679" t="s">
        <v>115</v>
      </c>
      <c r="BH4679">
        <v>8149</v>
      </c>
      <c r="BM4679">
        <v>43470</v>
      </c>
      <c r="BR4679" t="s">
        <v>2854</v>
      </c>
      <c r="BS4679" t="s">
        <v>2855</v>
      </c>
      <c r="BU4679">
        <v>1</v>
      </c>
      <c r="BV4679" t="s">
        <v>118</v>
      </c>
      <c r="BX4679" t="s">
        <v>119</v>
      </c>
      <c r="BY4679" t="s">
        <v>119</v>
      </c>
      <c r="BZ4679" t="s">
        <v>119</v>
      </c>
      <c r="CA4679">
        <v>1</v>
      </c>
      <c r="CC4679" t="s">
        <v>120</v>
      </c>
      <c r="CH4679">
        <v>540</v>
      </c>
      <c r="CI4679">
        <v>31540</v>
      </c>
      <c r="CJ4679" t="s">
        <v>106</v>
      </c>
      <c r="CK4679" t="s">
        <v>106</v>
      </c>
      <c r="CL4679">
        <v>15</v>
      </c>
      <c r="CM4679" t="s">
        <v>2963</v>
      </c>
      <c r="CO4679">
        <v>125331</v>
      </c>
      <c r="CQ4679">
        <v>0</v>
      </c>
      <c r="CR4679">
        <v>0</v>
      </c>
      <c r="CS4679">
        <v>0</v>
      </c>
      <c r="CY4679" t="s">
        <v>123</v>
      </c>
      <c r="CZ4679" t="s">
        <v>124</v>
      </c>
      <c r="DD4679" t="str" cm="1">
        <f t="array" ref="DD4679">TEXT(_xlfn.SEQUENCE(1, DATEDIF(AG4679, AH4679, "m") + 1, AG4679, 30), "YYYY-APMM")</f>
        <v>2014-AP05</v>
      </c>
      <c r="DN4679">
        <f t="shared" si="146"/>
        <v>261.5</v>
      </c>
      <c r="DO4679" t="str">
        <f t="shared" si="147"/>
        <v>TILE MASON SK</v>
      </c>
    </row>
    <row r="4680" spans="1:119" x14ac:dyDescent="0.35">
      <c r="A4680" t="s">
        <v>105</v>
      </c>
      <c r="B4680">
        <v>503965</v>
      </c>
      <c r="C4680">
        <v>6359</v>
      </c>
      <c r="D4680">
        <v>125333</v>
      </c>
      <c r="E4680">
        <v>13662</v>
      </c>
      <c r="F4680">
        <v>0</v>
      </c>
      <c r="G4680" t="s">
        <v>106</v>
      </c>
      <c r="H4680" t="s">
        <v>106</v>
      </c>
      <c r="I4680" t="s">
        <v>106</v>
      </c>
      <c r="J4680" t="s">
        <v>107</v>
      </c>
      <c r="K4680" t="s">
        <v>108</v>
      </c>
      <c r="L4680" t="s">
        <v>109</v>
      </c>
      <c r="M4680" t="s">
        <v>110</v>
      </c>
      <c r="N4680" t="s">
        <v>10398</v>
      </c>
      <c r="O4680" t="s">
        <v>2932</v>
      </c>
      <c r="P4680">
        <v>8171</v>
      </c>
      <c r="Q4680">
        <v>16</v>
      </c>
      <c r="R4680">
        <v>16</v>
      </c>
      <c r="S4680">
        <v>160</v>
      </c>
      <c r="T4680">
        <v>0</v>
      </c>
      <c r="U4680">
        <v>875</v>
      </c>
      <c r="V4680">
        <v>875</v>
      </c>
      <c r="W4680">
        <v>160</v>
      </c>
      <c r="X4680">
        <v>0</v>
      </c>
      <c r="Y4680">
        <v>0</v>
      </c>
      <c r="Z4680">
        <v>0</v>
      </c>
      <c r="AD4680" s="1">
        <v>41772.333333333336</v>
      </c>
      <c r="AE4680" s="1">
        <v>41794.708333333336</v>
      </c>
      <c r="AG4680" s="1">
        <v>41770.333333333336</v>
      </c>
      <c r="AH4680" s="1">
        <v>41792.708333333336</v>
      </c>
      <c r="AI4680" s="1">
        <v>41770.333333333336</v>
      </c>
      <c r="AJ4680" s="1">
        <v>41792.708333333336</v>
      </c>
      <c r="AK4680" s="1">
        <v>41770.333333333336</v>
      </c>
      <c r="AL4680" s="1">
        <v>41792.708333333336</v>
      </c>
      <c r="AM4680" s="1">
        <v>41772.333333333336</v>
      </c>
      <c r="AN4680" s="1">
        <v>41794.708333333336</v>
      </c>
      <c r="AP4680" t="s">
        <v>113</v>
      </c>
      <c r="AU4680" t="s">
        <v>10399</v>
      </c>
      <c r="AY4680" t="s">
        <v>106</v>
      </c>
      <c r="AZ4680">
        <v>0</v>
      </c>
      <c r="BA4680">
        <v>0</v>
      </c>
      <c r="BD4680" s="3">
        <v>41321.662499999999</v>
      </c>
      <c r="BE4680" s="3">
        <v>41321.663888888892</v>
      </c>
      <c r="BF4680" t="s">
        <v>115</v>
      </c>
      <c r="BG4680" t="s">
        <v>115</v>
      </c>
      <c r="BH4680">
        <v>8149</v>
      </c>
      <c r="BM4680">
        <v>43480</v>
      </c>
      <c r="BR4680" t="s">
        <v>2893</v>
      </c>
      <c r="BS4680" t="s">
        <v>2894</v>
      </c>
      <c r="BU4680">
        <v>1</v>
      </c>
      <c r="BV4680" t="s">
        <v>118</v>
      </c>
      <c r="BX4680" t="s">
        <v>119</v>
      </c>
      <c r="BY4680" t="s">
        <v>119</v>
      </c>
      <c r="BZ4680" t="s">
        <v>119</v>
      </c>
      <c r="CA4680">
        <v>1</v>
      </c>
      <c r="CC4680" t="s">
        <v>120</v>
      </c>
      <c r="CH4680">
        <v>540</v>
      </c>
      <c r="CI4680">
        <v>31540</v>
      </c>
      <c r="CJ4680" t="s">
        <v>106</v>
      </c>
      <c r="CK4680" t="s">
        <v>106</v>
      </c>
      <c r="CL4680">
        <v>15</v>
      </c>
      <c r="CM4680" t="s">
        <v>2963</v>
      </c>
      <c r="CO4680">
        <v>125331</v>
      </c>
      <c r="CQ4680">
        <v>0</v>
      </c>
      <c r="CR4680">
        <v>0</v>
      </c>
      <c r="CS4680">
        <v>0</v>
      </c>
      <c r="CY4680" t="s">
        <v>123</v>
      </c>
      <c r="CZ4680" t="s">
        <v>124</v>
      </c>
      <c r="DD4680" t="str" cm="1">
        <f t="array" ref="DD4680">TEXT(_xlfn.SEQUENCE(1, DATEDIF(AG4680, AH4680, "m") + 1, AG4680, 30), "YYYY-APMM")</f>
        <v>2014-AP05</v>
      </c>
      <c r="DN4680">
        <f t="shared" si="146"/>
        <v>875</v>
      </c>
      <c r="DO4680" t="str">
        <f t="shared" si="147"/>
        <v>GRANITE MASON SK</v>
      </c>
    </row>
    <row r="4681" spans="1:119" x14ac:dyDescent="0.35">
      <c r="A4681" t="s">
        <v>105</v>
      </c>
      <c r="B4681">
        <v>503966</v>
      </c>
      <c r="C4681">
        <v>6359</v>
      </c>
      <c r="D4681">
        <v>125333</v>
      </c>
      <c r="E4681">
        <v>13662</v>
      </c>
      <c r="F4681">
        <v>0</v>
      </c>
      <c r="G4681" t="s">
        <v>106</v>
      </c>
      <c r="H4681" t="s">
        <v>106</v>
      </c>
      <c r="I4681" t="s">
        <v>106</v>
      </c>
      <c r="J4681" t="s">
        <v>107</v>
      </c>
      <c r="K4681" t="s">
        <v>108</v>
      </c>
      <c r="L4681" t="s">
        <v>109</v>
      </c>
      <c r="M4681" t="s">
        <v>110</v>
      </c>
      <c r="N4681" t="s">
        <v>10400</v>
      </c>
      <c r="O4681" t="s">
        <v>2935</v>
      </c>
      <c r="P4681">
        <v>8178</v>
      </c>
      <c r="Q4681">
        <v>0</v>
      </c>
      <c r="R4681">
        <v>0</v>
      </c>
      <c r="S4681">
        <v>160</v>
      </c>
      <c r="T4681">
        <v>0</v>
      </c>
      <c r="U4681">
        <v>1305</v>
      </c>
      <c r="V4681">
        <v>1305</v>
      </c>
      <c r="W4681">
        <v>160</v>
      </c>
      <c r="X4681">
        <v>0</v>
      </c>
      <c r="Y4681">
        <v>0</v>
      </c>
      <c r="Z4681">
        <v>0</v>
      </c>
      <c r="AD4681" s="1">
        <v>41762.333333333336</v>
      </c>
      <c r="AE4681" s="1">
        <v>41784.708333333336</v>
      </c>
      <c r="AG4681" s="1">
        <v>41762.333333333336</v>
      </c>
      <c r="AH4681" s="1">
        <v>41784.708333333336</v>
      </c>
      <c r="AI4681" s="1">
        <v>41762.333333333336</v>
      </c>
      <c r="AJ4681" s="1">
        <v>41784.708333333336</v>
      </c>
      <c r="AK4681" s="1">
        <v>41762.333333333336</v>
      </c>
      <c r="AL4681" s="1">
        <v>41784.708333333336</v>
      </c>
      <c r="AM4681" s="1">
        <v>41762.333333333336</v>
      </c>
      <c r="AN4681" s="1">
        <v>41784.708333333336</v>
      </c>
      <c r="AP4681" t="s">
        <v>113</v>
      </c>
      <c r="AU4681" t="s">
        <v>10401</v>
      </c>
      <c r="AY4681" t="s">
        <v>119</v>
      </c>
      <c r="AZ4681">
        <v>0</v>
      </c>
      <c r="BA4681">
        <v>0</v>
      </c>
      <c r="BD4681" s="3">
        <v>41321.662499999999</v>
      </c>
      <c r="BE4681" s="3">
        <v>41321.663888888892</v>
      </c>
      <c r="BF4681" t="s">
        <v>115</v>
      </c>
      <c r="BG4681" t="s">
        <v>115</v>
      </c>
      <c r="BH4681">
        <v>8149</v>
      </c>
      <c r="BM4681">
        <v>43550</v>
      </c>
      <c r="BR4681" t="s">
        <v>116</v>
      </c>
      <c r="BS4681" t="s">
        <v>117</v>
      </c>
      <c r="BU4681">
        <v>1</v>
      </c>
      <c r="BV4681" t="s">
        <v>118</v>
      </c>
      <c r="BX4681" t="s">
        <v>119</v>
      </c>
      <c r="BY4681" t="s">
        <v>119</v>
      </c>
      <c r="BZ4681" t="s">
        <v>119</v>
      </c>
      <c r="CA4681">
        <v>1</v>
      </c>
      <c r="CC4681" t="s">
        <v>120</v>
      </c>
      <c r="CH4681">
        <v>540</v>
      </c>
      <c r="CI4681">
        <v>31540</v>
      </c>
      <c r="CJ4681" t="s">
        <v>106</v>
      </c>
      <c r="CK4681" t="s">
        <v>106</v>
      </c>
      <c r="CL4681">
        <v>15</v>
      </c>
      <c r="CM4681" t="s">
        <v>2963</v>
      </c>
      <c r="CO4681">
        <v>125331</v>
      </c>
      <c r="CQ4681">
        <v>0</v>
      </c>
      <c r="CR4681">
        <v>0</v>
      </c>
      <c r="CS4681">
        <v>0</v>
      </c>
      <c r="CY4681" t="s">
        <v>123</v>
      </c>
      <c r="CZ4681" t="s">
        <v>124</v>
      </c>
      <c r="DD4681" t="str" cm="1">
        <f t="array" ref="DD4681">TEXT(_xlfn.SEQUENCE(1, DATEDIF(AG4681, AH4681, "m") + 1, AG4681, 30), "YYYY-APMM")</f>
        <v>2014-AP05</v>
      </c>
      <c r="DN4681">
        <f t="shared" si="146"/>
        <v>1305</v>
      </c>
      <c r="DO4681" t="str">
        <f t="shared" si="147"/>
        <v>LABOR- SUBCONTRACTOR</v>
      </c>
    </row>
    <row r="4682" spans="1:119" x14ac:dyDescent="0.35">
      <c r="A4682" t="s">
        <v>105</v>
      </c>
      <c r="B4682">
        <v>503967</v>
      </c>
      <c r="C4682">
        <v>6359</v>
      </c>
      <c r="D4682">
        <v>125333</v>
      </c>
      <c r="E4682">
        <v>13662</v>
      </c>
      <c r="F4682">
        <v>0</v>
      </c>
      <c r="G4682" t="s">
        <v>106</v>
      </c>
      <c r="H4682" t="s">
        <v>106</v>
      </c>
      <c r="I4682" t="s">
        <v>106</v>
      </c>
      <c r="J4682" t="s">
        <v>107</v>
      </c>
      <c r="K4682" t="s">
        <v>108</v>
      </c>
      <c r="L4682" t="s">
        <v>109</v>
      </c>
      <c r="M4682" t="s">
        <v>110</v>
      </c>
      <c r="N4682" t="s">
        <v>10402</v>
      </c>
      <c r="O4682" t="s">
        <v>2941</v>
      </c>
      <c r="P4682">
        <v>8178</v>
      </c>
      <c r="Q4682">
        <v>0</v>
      </c>
      <c r="R4682">
        <v>0</v>
      </c>
      <c r="S4682">
        <v>200</v>
      </c>
      <c r="T4682">
        <v>0</v>
      </c>
      <c r="U4682">
        <v>1305</v>
      </c>
      <c r="V4682">
        <v>1305</v>
      </c>
      <c r="W4682">
        <v>200</v>
      </c>
      <c r="X4682">
        <v>0</v>
      </c>
      <c r="Y4682">
        <v>0</v>
      </c>
      <c r="Z4682">
        <v>0</v>
      </c>
      <c r="AD4682" s="1">
        <v>41769.333333333336</v>
      </c>
      <c r="AE4682" s="1">
        <v>41797.708333333336</v>
      </c>
      <c r="AG4682" s="1">
        <v>41769.333333333336</v>
      </c>
      <c r="AH4682" s="1">
        <v>41797.708333333336</v>
      </c>
      <c r="AI4682" s="1">
        <v>41769.333333333336</v>
      </c>
      <c r="AJ4682" s="1">
        <v>41797.708333333336</v>
      </c>
      <c r="AK4682" s="1">
        <v>41769.333333333336</v>
      </c>
      <c r="AL4682" s="1">
        <v>41797.708333333336</v>
      </c>
      <c r="AM4682" s="1">
        <v>41769.333333333336</v>
      </c>
      <c r="AN4682" s="1">
        <v>41797.708333333336</v>
      </c>
      <c r="AP4682" t="s">
        <v>113</v>
      </c>
      <c r="AU4682" t="s">
        <v>10403</v>
      </c>
      <c r="AY4682" t="s">
        <v>119</v>
      </c>
      <c r="AZ4682">
        <v>0</v>
      </c>
      <c r="BA4682">
        <v>0</v>
      </c>
      <c r="BD4682" s="3">
        <v>41321.662499999999</v>
      </c>
      <c r="BE4682" s="3">
        <v>41321.663888888892</v>
      </c>
      <c r="BF4682" t="s">
        <v>115</v>
      </c>
      <c r="BG4682" t="s">
        <v>115</v>
      </c>
      <c r="BH4682">
        <v>8149</v>
      </c>
      <c r="BM4682">
        <v>43550</v>
      </c>
      <c r="BR4682" t="s">
        <v>116</v>
      </c>
      <c r="BS4682" t="s">
        <v>117</v>
      </c>
      <c r="BU4682">
        <v>1</v>
      </c>
      <c r="BV4682" t="s">
        <v>118</v>
      </c>
      <c r="BX4682" t="s">
        <v>119</v>
      </c>
      <c r="BY4682" t="s">
        <v>119</v>
      </c>
      <c r="BZ4682" t="s">
        <v>119</v>
      </c>
      <c r="CA4682">
        <v>1</v>
      </c>
      <c r="CC4682" t="s">
        <v>120</v>
      </c>
      <c r="CH4682">
        <v>540</v>
      </c>
      <c r="CI4682">
        <v>31540</v>
      </c>
      <c r="CJ4682" t="s">
        <v>106</v>
      </c>
      <c r="CK4682" t="s">
        <v>106</v>
      </c>
      <c r="CL4682">
        <v>15</v>
      </c>
      <c r="CM4682" t="s">
        <v>2963</v>
      </c>
      <c r="CO4682">
        <v>125331</v>
      </c>
      <c r="CQ4682">
        <v>0</v>
      </c>
      <c r="CR4682">
        <v>0</v>
      </c>
      <c r="CS4682">
        <v>0</v>
      </c>
      <c r="CY4682" t="s">
        <v>123</v>
      </c>
      <c r="CZ4682" t="s">
        <v>124</v>
      </c>
      <c r="DD4682" t="str" cm="1">
        <f t="array" ref="DD4682">TEXT(_xlfn.SEQUENCE(1, DATEDIF(AG4682, AH4682, "m") + 1, AG4682, 30), "YYYY-APMM")</f>
        <v>2014-AP05</v>
      </c>
      <c r="DN4682">
        <f t="shared" si="146"/>
        <v>1305</v>
      </c>
      <c r="DO4682" t="str">
        <f t="shared" si="147"/>
        <v>LABOR- SUBCONTRACTOR</v>
      </c>
    </row>
    <row r="4683" spans="1:119" x14ac:dyDescent="0.35">
      <c r="A4683" t="s">
        <v>105</v>
      </c>
      <c r="B4683">
        <v>503968</v>
      </c>
      <c r="C4683">
        <v>6359</v>
      </c>
      <c r="D4683">
        <v>125333</v>
      </c>
      <c r="E4683">
        <v>13662</v>
      </c>
      <c r="F4683">
        <v>0</v>
      </c>
      <c r="G4683" t="s">
        <v>106</v>
      </c>
      <c r="H4683" t="s">
        <v>106</v>
      </c>
      <c r="I4683" t="s">
        <v>106</v>
      </c>
      <c r="J4683" t="s">
        <v>107</v>
      </c>
      <c r="K4683" t="s">
        <v>108</v>
      </c>
      <c r="L4683" t="s">
        <v>109</v>
      </c>
      <c r="M4683" t="s">
        <v>110</v>
      </c>
      <c r="N4683" t="s">
        <v>10404</v>
      </c>
      <c r="O4683" t="s">
        <v>2986</v>
      </c>
      <c r="P4683">
        <v>8178</v>
      </c>
      <c r="Q4683">
        <v>0</v>
      </c>
      <c r="R4683">
        <v>0</v>
      </c>
      <c r="S4683">
        <v>120</v>
      </c>
      <c r="T4683">
        <v>0</v>
      </c>
      <c r="U4683">
        <v>308</v>
      </c>
      <c r="V4683">
        <v>308</v>
      </c>
      <c r="W4683">
        <v>120</v>
      </c>
      <c r="X4683">
        <v>0</v>
      </c>
      <c r="Y4683">
        <v>0</v>
      </c>
      <c r="Z4683">
        <v>0</v>
      </c>
      <c r="AD4683" s="1">
        <v>41784.333333333336</v>
      </c>
      <c r="AE4683" s="1">
        <v>41800.708333333336</v>
      </c>
      <c r="AG4683" s="1">
        <v>41784.333333333336</v>
      </c>
      <c r="AH4683" s="1">
        <v>41800.708333333336</v>
      </c>
      <c r="AI4683" s="1">
        <v>41784.333333333336</v>
      </c>
      <c r="AJ4683" s="1">
        <v>41800.708333333336</v>
      </c>
      <c r="AK4683" s="1">
        <v>41784.333333333336</v>
      </c>
      <c r="AL4683" s="1">
        <v>41800.708333333336</v>
      </c>
      <c r="AM4683" s="1">
        <v>41784.333333333336</v>
      </c>
      <c r="AN4683" s="1">
        <v>41800.708333333336</v>
      </c>
      <c r="AP4683" t="s">
        <v>113</v>
      </c>
      <c r="AU4683" t="s">
        <v>10405</v>
      </c>
      <c r="AY4683" t="s">
        <v>119</v>
      </c>
      <c r="AZ4683">
        <v>0</v>
      </c>
      <c r="BA4683">
        <v>0</v>
      </c>
      <c r="BD4683" s="3">
        <v>41321.662499999999</v>
      </c>
      <c r="BE4683" s="3">
        <v>41321.663888888892</v>
      </c>
      <c r="BF4683" t="s">
        <v>115</v>
      </c>
      <c r="BG4683" t="s">
        <v>115</v>
      </c>
      <c r="BH4683">
        <v>8149</v>
      </c>
      <c r="BM4683">
        <v>43550</v>
      </c>
      <c r="BR4683" t="s">
        <v>116</v>
      </c>
      <c r="BS4683" t="s">
        <v>117</v>
      </c>
      <c r="BU4683">
        <v>1</v>
      </c>
      <c r="BV4683" t="s">
        <v>118</v>
      </c>
      <c r="BX4683" t="s">
        <v>119</v>
      </c>
      <c r="BY4683" t="s">
        <v>119</v>
      </c>
      <c r="BZ4683" t="s">
        <v>119</v>
      </c>
      <c r="CA4683">
        <v>1</v>
      </c>
      <c r="CC4683" t="s">
        <v>120</v>
      </c>
      <c r="CH4683">
        <v>540</v>
      </c>
      <c r="CI4683">
        <v>31540</v>
      </c>
      <c r="CJ4683" t="s">
        <v>106</v>
      </c>
      <c r="CK4683" t="s">
        <v>106</v>
      </c>
      <c r="CL4683">
        <v>15</v>
      </c>
      <c r="CM4683" t="s">
        <v>2963</v>
      </c>
      <c r="CO4683">
        <v>125331</v>
      </c>
      <c r="CQ4683">
        <v>0</v>
      </c>
      <c r="CR4683">
        <v>0</v>
      </c>
      <c r="CS4683">
        <v>0</v>
      </c>
      <c r="CY4683" t="s">
        <v>123</v>
      </c>
      <c r="CZ4683" t="s">
        <v>124</v>
      </c>
      <c r="DD4683" t="str" cm="1">
        <f t="array" ref="DD4683">TEXT(_xlfn.SEQUENCE(1, DATEDIF(AG4683, AH4683, "m") + 1, AG4683, 30), "YYYY-APMM")</f>
        <v>2014-AP05</v>
      </c>
      <c r="DN4683">
        <f t="shared" si="146"/>
        <v>308</v>
      </c>
      <c r="DO4683" t="str">
        <f t="shared" si="147"/>
        <v>LABOR- SUBCONTRACTOR</v>
      </c>
    </row>
    <row r="4684" spans="1:119" x14ac:dyDescent="0.35">
      <c r="A4684" t="s">
        <v>105</v>
      </c>
      <c r="B4684">
        <v>503969</v>
      </c>
      <c r="C4684">
        <v>6359</v>
      </c>
      <c r="D4684">
        <v>125333</v>
      </c>
      <c r="E4684">
        <v>13662</v>
      </c>
      <c r="F4684">
        <v>0</v>
      </c>
      <c r="G4684" t="s">
        <v>106</v>
      </c>
      <c r="H4684" t="s">
        <v>106</v>
      </c>
      <c r="I4684" t="s">
        <v>106</v>
      </c>
      <c r="J4684" t="s">
        <v>107</v>
      </c>
      <c r="K4684" t="s">
        <v>108</v>
      </c>
      <c r="L4684" t="s">
        <v>109</v>
      </c>
      <c r="M4684" t="s">
        <v>110</v>
      </c>
      <c r="N4684" t="s">
        <v>10406</v>
      </c>
      <c r="O4684" t="s">
        <v>2989</v>
      </c>
      <c r="P4684">
        <v>8178</v>
      </c>
      <c r="Q4684">
        <v>0</v>
      </c>
      <c r="R4684">
        <v>0</v>
      </c>
      <c r="S4684">
        <v>160</v>
      </c>
      <c r="T4684">
        <v>0</v>
      </c>
      <c r="U4684">
        <v>220</v>
      </c>
      <c r="V4684">
        <v>220</v>
      </c>
      <c r="W4684">
        <v>160</v>
      </c>
      <c r="X4684">
        <v>0</v>
      </c>
      <c r="Y4684">
        <v>0</v>
      </c>
      <c r="Z4684">
        <v>0</v>
      </c>
      <c r="AD4684" s="1">
        <v>41784.333333333336</v>
      </c>
      <c r="AE4684" s="1">
        <v>41806.708333333336</v>
      </c>
      <c r="AG4684" s="1">
        <v>41784.333333333336</v>
      </c>
      <c r="AH4684" s="1">
        <v>41806.708333333336</v>
      </c>
      <c r="AI4684" s="1">
        <v>41784.333333333336</v>
      </c>
      <c r="AJ4684" s="1">
        <v>41806.708333333336</v>
      </c>
      <c r="AK4684" s="1">
        <v>41784.333333333336</v>
      </c>
      <c r="AL4684" s="1">
        <v>41806.708333333336</v>
      </c>
      <c r="AM4684" s="1">
        <v>41784.333333333336</v>
      </c>
      <c r="AN4684" s="1">
        <v>41806.708333333336</v>
      </c>
      <c r="AP4684" t="s">
        <v>113</v>
      </c>
      <c r="AU4684" t="s">
        <v>10407</v>
      </c>
      <c r="AY4684" t="s">
        <v>119</v>
      </c>
      <c r="AZ4684">
        <v>0</v>
      </c>
      <c r="BA4684">
        <v>0</v>
      </c>
      <c r="BD4684" s="3">
        <v>41321.662499999999</v>
      </c>
      <c r="BE4684" s="3">
        <v>41321.663888888892</v>
      </c>
      <c r="BF4684" t="s">
        <v>115</v>
      </c>
      <c r="BG4684" t="s">
        <v>115</v>
      </c>
      <c r="BH4684">
        <v>8149</v>
      </c>
      <c r="BM4684">
        <v>43550</v>
      </c>
      <c r="BR4684" t="s">
        <v>116</v>
      </c>
      <c r="BS4684" t="s">
        <v>117</v>
      </c>
      <c r="BU4684">
        <v>1</v>
      </c>
      <c r="BV4684" t="s">
        <v>118</v>
      </c>
      <c r="BX4684" t="s">
        <v>119</v>
      </c>
      <c r="BY4684" t="s">
        <v>119</v>
      </c>
      <c r="BZ4684" t="s">
        <v>119</v>
      </c>
      <c r="CA4684">
        <v>1</v>
      </c>
      <c r="CC4684" t="s">
        <v>120</v>
      </c>
      <c r="CH4684">
        <v>540</v>
      </c>
      <c r="CI4684">
        <v>31540</v>
      </c>
      <c r="CJ4684" t="s">
        <v>106</v>
      </c>
      <c r="CK4684" t="s">
        <v>106</v>
      </c>
      <c r="CL4684">
        <v>15</v>
      </c>
      <c r="CM4684" t="s">
        <v>2963</v>
      </c>
      <c r="CO4684">
        <v>125331</v>
      </c>
      <c r="CQ4684">
        <v>0</v>
      </c>
      <c r="CR4684">
        <v>0</v>
      </c>
      <c r="CS4684">
        <v>0</v>
      </c>
      <c r="CY4684" t="s">
        <v>123</v>
      </c>
      <c r="CZ4684" t="s">
        <v>124</v>
      </c>
      <c r="DD4684" t="str" cm="1">
        <f t="array" ref="DD4684">TEXT(_xlfn.SEQUENCE(1, DATEDIF(AG4684, AH4684, "m") + 1, AG4684, 30), "YYYY-APMM")</f>
        <v>2014-AP05</v>
      </c>
      <c r="DN4684">
        <f t="shared" si="146"/>
        <v>220</v>
      </c>
      <c r="DO4684" t="str">
        <f t="shared" si="147"/>
        <v>LABOR- SUBCONTRACTOR</v>
      </c>
    </row>
    <row r="4685" spans="1:119" x14ac:dyDescent="0.35">
      <c r="A4685" t="s">
        <v>105</v>
      </c>
      <c r="B4685">
        <v>503970</v>
      </c>
      <c r="C4685">
        <v>6359</v>
      </c>
      <c r="D4685">
        <v>125333</v>
      </c>
      <c r="E4685">
        <v>13662</v>
      </c>
      <c r="F4685">
        <v>0</v>
      </c>
      <c r="G4685" t="s">
        <v>106</v>
      </c>
      <c r="H4685" t="s">
        <v>106</v>
      </c>
      <c r="I4685" t="s">
        <v>106</v>
      </c>
      <c r="J4685" t="s">
        <v>107</v>
      </c>
      <c r="K4685" t="s">
        <v>108</v>
      </c>
      <c r="L4685" t="s">
        <v>109</v>
      </c>
      <c r="M4685" t="s">
        <v>110</v>
      </c>
      <c r="N4685" t="s">
        <v>10408</v>
      </c>
      <c r="O4685" t="s">
        <v>2947</v>
      </c>
      <c r="P4685">
        <v>8178</v>
      </c>
      <c r="Q4685">
        <v>32</v>
      </c>
      <c r="R4685">
        <v>32</v>
      </c>
      <c r="S4685">
        <v>160</v>
      </c>
      <c r="T4685">
        <v>0</v>
      </c>
      <c r="U4685">
        <v>162.25</v>
      </c>
      <c r="V4685">
        <v>162.25</v>
      </c>
      <c r="W4685">
        <v>160</v>
      </c>
      <c r="X4685">
        <v>0</v>
      </c>
      <c r="Y4685">
        <v>0</v>
      </c>
      <c r="Z4685">
        <v>0</v>
      </c>
      <c r="AD4685" s="1">
        <v>41795.333333333336</v>
      </c>
      <c r="AE4685" s="1">
        <v>41818.708333333336</v>
      </c>
      <c r="AG4685" s="1">
        <v>41791.333333333336</v>
      </c>
      <c r="AH4685" s="1">
        <v>41813.708333333336</v>
      </c>
      <c r="AI4685" s="1">
        <v>41791.333333333336</v>
      </c>
      <c r="AJ4685" s="1">
        <v>41813.708333333336</v>
      </c>
      <c r="AK4685" s="1">
        <v>41791.333333333336</v>
      </c>
      <c r="AL4685" s="1">
        <v>41813.708333333336</v>
      </c>
      <c r="AM4685" s="1">
        <v>41795.333333333336</v>
      </c>
      <c r="AN4685" s="1">
        <v>41818.708333333336</v>
      </c>
      <c r="AP4685" t="s">
        <v>113</v>
      </c>
      <c r="AU4685" t="s">
        <v>10409</v>
      </c>
      <c r="AY4685" t="s">
        <v>106</v>
      </c>
      <c r="AZ4685">
        <v>0</v>
      </c>
      <c r="BA4685">
        <v>0</v>
      </c>
      <c r="BD4685" s="3">
        <v>41321.662499999999</v>
      </c>
      <c r="BE4685" s="3">
        <v>41321.663888888892</v>
      </c>
      <c r="BF4685" t="s">
        <v>115</v>
      </c>
      <c r="BG4685" t="s">
        <v>115</v>
      </c>
      <c r="BH4685">
        <v>8149</v>
      </c>
      <c r="BM4685">
        <v>43550</v>
      </c>
      <c r="BR4685" t="s">
        <v>116</v>
      </c>
      <c r="BS4685" t="s">
        <v>117</v>
      </c>
      <c r="BU4685">
        <v>1</v>
      </c>
      <c r="BV4685" t="s">
        <v>118</v>
      </c>
      <c r="BX4685" t="s">
        <v>119</v>
      </c>
      <c r="BY4685" t="s">
        <v>119</v>
      </c>
      <c r="BZ4685" t="s">
        <v>119</v>
      </c>
      <c r="CA4685">
        <v>1</v>
      </c>
      <c r="CC4685" t="s">
        <v>120</v>
      </c>
      <c r="CH4685">
        <v>540</v>
      </c>
      <c r="CI4685">
        <v>31540</v>
      </c>
      <c r="CJ4685" t="s">
        <v>106</v>
      </c>
      <c r="CK4685" t="s">
        <v>106</v>
      </c>
      <c r="CL4685">
        <v>15</v>
      </c>
      <c r="CM4685" t="s">
        <v>2963</v>
      </c>
      <c r="CO4685">
        <v>125331</v>
      </c>
      <c r="CQ4685">
        <v>0</v>
      </c>
      <c r="CR4685">
        <v>0</v>
      </c>
      <c r="CS4685">
        <v>0</v>
      </c>
      <c r="CY4685" t="s">
        <v>123</v>
      </c>
      <c r="CZ4685" t="s">
        <v>124</v>
      </c>
      <c r="DD4685" t="str" cm="1">
        <f t="array" ref="DD4685">TEXT(_xlfn.SEQUENCE(1, DATEDIF(AG4685, AH4685, "m") + 1, AG4685, 30), "YYYY-APMM")</f>
        <v>2014-AP06</v>
      </c>
      <c r="DN4685">
        <f t="shared" si="146"/>
        <v>162.25</v>
      </c>
      <c r="DO4685" t="str">
        <f t="shared" si="147"/>
        <v>LABOR- SUBCONTRACTOR</v>
      </c>
    </row>
    <row r="4686" spans="1:119" x14ac:dyDescent="0.35">
      <c r="A4686" t="s">
        <v>105</v>
      </c>
      <c r="B4686">
        <v>503971</v>
      </c>
      <c r="C4686">
        <v>6359</v>
      </c>
      <c r="D4686">
        <v>125333</v>
      </c>
      <c r="E4686">
        <v>13662</v>
      </c>
      <c r="F4686">
        <v>0</v>
      </c>
      <c r="G4686" t="s">
        <v>106</v>
      </c>
      <c r="H4686" t="s">
        <v>106</v>
      </c>
      <c r="I4686" t="s">
        <v>106</v>
      </c>
      <c r="J4686" t="s">
        <v>107</v>
      </c>
      <c r="K4686" t="s">
        <v>108</v>
      </c>
      <c r="L4686" t="s">
        <v>109</v>
      </c>
      <c r="M4686" t="s">
        <v>110</v>
      </c>
      <c r="N4686" t="s">
        <v>10410</v>
      </c>
      <c r="O4686" t="s">
        <v>2887</v>
      </c>
      <c r="P4686">
        <v>8178</v>
      </c>
      <c r="Q4686">
        <v>0</v>
      </c>
      <c r="R4686">
        <v>0</v>
      </c>
      <c r="S4686">
        <v>200</v>
      </c>
      <c r="T4686">
        <v>0</v>
      </c>
      <c r="U4686">
        <v>1100</v>
      </c>
      <c r="V4686">
        <v>1100</v>
      </c>
      <c r="W4686">
        <v>200</v>
      </c>
      <c r="X4686">
        <v>0</v>
      </c>
      <c r="Y4686">
        <v>0</v>
      </c>
      <c r="Z4686">
        <v>0</v>
      </c>
      <c r="AD4686" s="1">
        <v>41790.333333333336</v>
      </c>
      <c r="AE4686" s="1">
        <v>41818.708333333336</v>
      </c>
      <c r="AG4686" s="1">
        <v>41790.333333333336</v>
      </c>
      <c r="AH4686" s="1">
        <v>41818.708333333336</v>
      </c>
      <c r="AI4686" s="1">
        <v>41790.333333333336</v>
      </c>
      <c r="AJ4686" s="1">
        <v>41818.708333333336</v>
      </c>
      <c r="AK4686" s="1">
        <v>41790.333333333336</v>
      </c>
      <c r="AL4686" s="1">
        <v>41818.708333333336</v>
      </c>
      <c r="AM4686" s="1">
        <v>41790.333333333336</v>
      </c>
      <c r="AN4686" s="1">
        <v>41818.708333333336</v>
      </c>
      <c r="AP4686" t="s">
        <v>113</v>
      </c>
      <c r="AU4686" t="s">
        <v>10411</v>
      </c>
      <c r="AY4686" t="s">
        <v>119</v>
      </c>
      <c r="AZ4686">
        <v>0</v>
      </c>
      <c r="BA4686">
        <v>0</v>
      </c>
      <c r="BD4686" s="3">
        <v>41321.662499999999</v>
      </c>
      <c r="BE4686" s="3">
        <v>41321.663888888892</v>
      </c>
      <c r="BF4686" t="s">
        <v>115</v>
      </c>
      <c r="BG4686" t="s">
        <v>115</v>
      </c>
      <c r="BH4686">
        <v>8149</v>
      </c>
      <c r="BM4686">
        <v>43550</v>
      </c>
      <c r="BR4686" t="s">
        <v>116</v>
      </c>
      <c r="BS4686" t="s">
        <v>117</v>
      </c>
      <c r="BU4686">
        <v>1</v>
      </c>
      <c r="BV4686" t="s">
        <v>118</v>
      </c>
      <c r="BX4686" t="s">
        <v>119</v>
      </c>
      <c r="BY4686" t="s">
        <v>119</v>
      </c>
      <c r="BZ4686" t="s">
        <v>119</v>
      </c>
      <c r="CA4686">
        <v>1</v>
      </c>
      <c r="CC4686" t="s">
        <v>120</v>
      </c>
      <c r="CH4686">
        <v>540</v>
      </c>
      <c r="CI4686">
        <v>31540</v>
      </c>
      <c r="CJ4686" t="s">
        <v>106</v>
      </c>
      <c r="CK4686" t="s">
        <v>106</v>
      </c>
      <c r="CL4686">
        <v>15</v>
      </c>
      <c r="CM4686" t="s">
        <v>2963</v>
      </c>
      <c r="CO4686">
        <v>125331</v>
      </c>
      <c r="CQ4686">
        <v>0</v>
      </c>
      <c r="CR4686">
        <v>0</v>
      </c>
      <c r="CS4686">
        <v>0</v>
      </c>
      <c r="CY4686" t="s">
        <v>123</v>
      </c>
      <c r="CZ4686" t="s">
        <v>124</v>
      </c>
      <c r="DD4686" t="str" cm="1">
        <f t="array" ref="DD4686">TEXT(_xlfn.SEQUENCE(1, DATEDIF(AG4686, AH4686, "m") + 1, AG4686, 30), "YYYY-APMM")</f>
        <v>2014-AP05</v>
      </c>
      <c r="DN4686">
        <f t="shared" si="146"/>
        <v>1100</v>
      </c>
      <c r="DO4686" t="str">
        <f t="shared" si="147"/>
        <v>LABOR- SUBCONTRACTOR</v>
      </c>
    </row>
    <row r="4687" spans="1:119" x14ac:dyDescent="0.35">
      <c r="A4687" t="s">
        <v>105</v>
      </c>
      <c r="B4687">
        <v>503972</v>
      </c>
      <c r="C4687">
        <v>6359</v>
      </c>
      <c r="D4687">
        <v>125333</v>
      </c>
      <c r="E4687">
        <v>13662</v>
      </c>
      <c r="F4687">
        <v>0</v>
      </c>
      <c r="G4687" t="s">
        <v>106</v>
      </c>
      <c r="H4687" t="s">
        <v>106</v>
      </c>
      <c r="I4687" t="s">
        <v>106</v>
      </c>
      <c r="J4687" t="s">
        <v>107</v>
      </c>
      <c r="K4687" t="s">
        <v>108</v>
      </c>
      <c r="L4687" t="s">
        <v>109</v>
      </c>
      <c r="M4687" t="s">
        <v>110</v>
      </c>
      <c r="N4687" t="s">
        <v>10412</v>
      </c>
      <c r="O4687" t="s">
        <v>2891</v>
      </c>
      <c r="P4687">
        <v>8171</v>
      </c>
      <c r="Q4687">
        <v>8</v>
      </c>
      <c r="R4687">
        <v>8</v>
      </c>
      <c r="S4687">
        <v>160</v>
      </c>
      <c r="T4687">
        <v>0</v>
      </c>
      <c r="U4687">
        <v>88</v>
      </c>
      <c r="V4687">
        <v>88</v>
      </c>
      <c r="W4687">
        <v>160</v>
      </c>
      <c r="X4687">
        <v>0</v>
      </c>
      <c r="Y4687">
        <v>0</v>
      </c>
      <c r="Z4687">
        <v>0</v>
      </c>
      <c r="AD4687" s="1">
        <v>41802.333333333336</v>
      </c>
      <c r="AE4687" s="1">
        <v>41825.708333333336</v>
      </c>
      <c r="AG4687" s="1">
        <v>41801.333333333336</v>
      </c>
      <c r="AH4687" s="1">
        <v>41823.708333333336</v>
      </c>
      <c r="AI4687" s="1">
        <v>41801.333333333336</v>
      </c>
      <c r="AJ4687" s="1">
        <v>41823.708333333336</v>
      </c>
      <c r="AK4687" s="1">
        <v>41801.333333333336</v>
      </c>
      <c r="AL4687" s="1">
        <v>41823.708333333336</v>
      </c>
      <c r="AM4687" s="1">
        <v>41802.333333333336</v>
      </c>
      <c r="AN4687" s="1">
        <v>41825.708333333336</v>
      </c>
      <c r="AP4687" t="s">
        <v>113</v>
      </c>
      <c r="AU4687" t="s">
        <v>10413</v>
      </c>
      <c r="AY4687" t="s">
        <v>106</v>
      </c>
      <c r="AZ4687">
        <v>0</v>
      </c>
      <c r="BA4687">
        <v>0</v>
      </c>
      <c r="BD4687" s="3">
        <v>41321.662499999999</v>
      </c>
      <c r="BE4687" s="3">
        <v>41321.663888888892</v>
      </c>
      <c r="BF4687" t="s">
        <v>115</v>
      </c>
      <c r="BG4687" t="s">
        <v>115</v>
      </c>
      <c r="BH4687">
        <v>8149</v>
      </c>
      <c r="BM4687">
        <v>43480</v>
      </c>
      <c r="BR4687" t="s">
        <v>2893</v>
      </c>
      <c r="BS4687" t="s">
        <v>2894</v>
      </c>
      <c r="BU4687">
        <v>1</v>
      </c>
      <c r="BV4687" t="s">
        <v>118</v>
      </c>
      <c r="BX4687" t="s">
        <v>119</v>
      </c>
      <c r="BY4687" t="s">
        <v>119</v>
      </c>
      <c r="BZ4687" t="s">
        <v>119</v>
      </c>
      <c r="CA4687">
        <v>1</v>
      </c>
      <c r="CC4687" t="s">
        <v>120</v>
      </c>
      <c r="CH4687">
        <v>540</v>
      </c>
      <c r="CI4687">
        <v>31540</v>
      </c>
      <c r="CJ4687" t="s">
        <v>106</v>
      </c>
      <c r="CK4687" t="s">
        <v>106</v>
      </c>
      <c r="CL4687">
        <v>15</v>
      </c>
      <c r="CM4687" t="s">
        <v>2963</v>
      </c>
      <c r="CO4687">
        <v>125331</v>
      </c>
      <c r="CQ4687">
        <v>0</v>
      </c>
      <c r="CR4687">
        <v>0</v>
      </c>
      <c r="CS4687">
        <v>0</v>
      </c>
      <c r="CY4687" t="s">
        <v>123</v>
      </c>
      <c r="CZ4687" t="s">
        <v>124</v>
      </c>
      <c r="DD4687" t="str" cm="1">
        <f t="array" ref="DD4687">TEXT(_xlfn.SEQUENCE(1, DATEDIF(AG4687, AH4687, "m") + 1, AG4687, 30), "YYYY-APMM")</f>
        <v>2014-AP06</v>
      </c>
      <c r="DN4687">
        <f t="shared" si="146"/>
        <v>88</v>
      </c>
      <c r="DO4687" t="str">
        <f t="shared" si="147"/>
        <v>GRANITE MASON SK</v>
      </c>
    </row>
    <row r="4688" spans="1:119" x14ac:dyDescent="0.35">
      <c r="A4688" t="s">
        <v>105</v>
      </c>
      <c r="B4688">
        <v>503973</v>
      </c>
      <c r="C4688">
        <v>6359</v>
      </c>
      <c r="D4688">
        <v>125333</v>
      </c>
      <c r="E4688">
        <v>13662</v>
      </c>
      <c r="F4688">
        <v>0</v>
      </c>
      <c r="G4688" t="s">
        <v>106</v>
      </c>
      <c r="H4688" t="s">
        <v>106</v>
      </c>
      <c r="I4688" t="s">
        <v>106</v>
      </c>
      <c r="J4688" t="s">
        <v>107</v>
      </c>
      <c r="K4688" t="s">
        <v>108</v>
      </c>
      <c r="L4688" t="s">
        <v>109</v>
      </c>
      <c r="M4688" t="s">
        <v>110</v>
      </c>
      <c r="N4688" t="s">
        <v>10414</v>
      </c>
      <c r="O4688" t="s">
        <v>2998</v>
      </c>
      <c r="P4688">
        <v>8178</v>
      </c>
      <c r="Q4688">
        <v>0</v>
      </c>
      <c r="R4688">
        <v>0</v>
      </c>
      <c r="S4688">
        <v>160</v>
      </c>
      <c r="T4688">
        <v>0</v>
      </c>
      <c r="U4688">
        <v>787.5</v>
      </c>
      <c r="V4688">
        <v>787.5</v>
      </c>
      <c r="W4688">
        <v>160</v>
      </c>
      <c r="X4688">
        <v>0</v>
      </c>
      <c r="Y4688">
        <v>0</v>
      </c>
      <c r="Z4688">
        <v>0</v>
      </c>
      <c r="AD4688" s="1">
        <v>41801.333333333336</v>
      </c>
      <c r="AE4688" s="1">
        <v>41823.708333333336</v>
      </c>
      <c r="AG4688" s="1">
        <v>41801.333333333336</v>
      </c>
      <c r="AH4688" s="1">
        <v>41823.708333333336</v>
      </c>
      <c r="AI4688" s="1">
        <v>41801.333333333336</v>
      </c>
      <c r="AJ4688" s="1">
        <v>41823.708333333336</v>
      </c>
      <c r="AK4688" s="1">
        <v>41801.333333333336</v>
      </c>
      <c r="AL4688" s="1">
        <v>41823.708333333336</v>
      </c>
      <c r="AM4688" s="1">
        <v>41801.333333333336</v>
      </c>
      <c r="AN4688" s="1">
        <v>41823.708333333336</v>
      </c>
      <c r="AP4688" t="s">
        <v>113</v>
      </c>
      <c r="AU4688" t="s">
        <v>10415</v>
      </c>
      <c r="AY4688" t="s">
        <v>119</v>
      </c>
      <c r="AZ4688">
        <v>0</v>
      </c>
      <c r="BA4688">
        <v>0</v>
      </c>
      <c r="BD4688" s="3">
        <v>41321.662499999999</v>
      </c>
      <c r="BE4688" s="3">
        <v>41321.663888888892</v>
      </c>
      <c r="BF4688" t="s">
        <v>115</v>
      </c>
      <c r="BG4688" t="s">
        <v>115</v>
      </c>
      <c r="BH4688">
        <v>8149</v>
      </c>
      <c r="BM4688">
        <v>43550</v>
      </c>
      <c r="BR4688" t="s">
        <v>116</v>
      </c>
      <c r="BS4688" t="s">
        <v>117</v>
      </c>
      <c r="BU4688">
        <v>1</v>
      </c>
      <c r="BV4688" t="s">
        <v>118</v>
      </c>
      <c r="BX4688" t="s">
        <v>119</v>
      </c>
      <c r="BY4688" t="s">
        <v>119</v>
      </c>
      <c r="BZ4688" t="s">
        <v>119</v>
      </c>
      <c r="CA4688">
        <v>1</v>
      </c>
      <c r="CC4688" t="s">
        <v>120</v>
      </c>
      <c r="CH4688">
        <v>540</v>
      </c>
      <c r="CI4688">
        <v>31540</v>
      </c>
      <c r="CJ4688" t="s">
        <v>106</v>
      </c>
      <c r="CK4688" t="s">
        <v>106</v>
      </c>
      <c r="CL4688">
        <v>15</v>
      </c>
      <c r="CM4688" t="s">
        <v>2963</v>
      </c>
      <c r="CO4688">
        <v>125331</v>
      </c>
      <c r="CQ4688">
        <v>0</v>
      </c>
      <c r="CR4688">
        <v>0</v>
      </c>
      <c r="CS4688">
        <v>0</v>
      </c>
      <c r="CY4688" t="s">
        <v>123</v>
      </c>
      <c r="CZ4688" t="s">
        <v>124</v>
      </c>
      <c r="DD4688" t="str" cm="1">
        <f t="array" ref="DD4688">TEXT(_xlfn.SEQUENCE(1, DATEDIF(AG4688, AH4688, "m") + 1, AG4688, 30), "YYYY-APMM")</f>
        <v>2014-AP06</v>
      </c>
      <c r="DN4688">
        <f t="shared" si="146"/>
        <v>787.5</v>
      </c>
      <c r="DO4688" t="str">
        <f t="shared" si="147"/>
        <v>LABOR- SUBCONTRACTOR</v>
      </c>
    </row>
    <row r="4689" spans="1:119" x14ac:dyDescent="0.35">
      <c r="A4689" t="s">
        <v>105</v>
      </c>
      <c r="B4689">
        <v>503974</v>
      </c>
      <c r="C4689">
        <v>6359</v>
      </c>
      <c r="D4689">
        <v>125333</v>
      </c>
      <c r="E4689">
        <v>13662</v>
      </c>
      <c r="F4689">
        <v>0</v>
      </c>
      <c r="G4689" t="s">
        <v>106</v>
      </c>
      <c r="H4689" t="s">
        <v>106</v>
      </c>
      <c r="I4689" t="s">
        <v>106</v>
      </c>
      <c r="J4689" t="s">
        <v>107</v>
      </c>
      <c r="K4689" t="s">
        <v>108</v>
      </c>
      <c r="L4689" t="s">
        <v>109</v>
      </c>
      <c r="M4689" t="s">
        <v>110</v>
      </c>
      <c r="N4689" t="s">
        <v>10416</v>
      </c>
      <c r="O4689" t="s">
        <v>2899</v>
      </c>
      <c r="P4689">
        <v>8178</v>
      </c>
      <c r="Q4689">
        <v>0</v>
      </c>
      <c r="R4689">
        <v>0</v>
      </c>
      <c r="S4689">
        <v>200</v>
      </c>
      <c r="T4689">
        <v>0</v>
      </c>
      <c r="U4689">
        <v>4742.75</v>
      </c>
      <c r="V4689">
        <v>4742.75</v>
      </c>
      <c r="W4689">
        <v>200</v>
      </c>
      <c r="X4689">
        <v>0</v>
      </c>
      <c r="Y4689">
        <v>0</v>
      </c>
      <c r="Z4689">
        <v>0</v>
      </c>
      <c r="AD4689" s="1">
        <v>41807.333333333336</v>
      </c>
      <c r="AE4689" s="1">
        <v>41835.708333333336</v>
      </c>
      <c r="AG4689" s="1">
        <v>41807.333333333336</v>
      </c>
      <c r="AH4689" s="1">
        <v>41835.708333333336</v>
      </c>
      <c r="AI4689" s="1">
        <v>41807.333333333336</v>
      </c>
      <c r="AJ4689" s="1">
        <v>41835.708333333336</v>
      </c>
      <c r="AK4689" s="1">
        <v>41807.333333333336</v>
      </c>
      <c r="AL4689" s="1">
        <v>41835.708333333336</v>
      </c>
      <c r="AM4689" s="1">
        <v>41807.333333333336</v>
      </c>
      <c r="AN4689" s="1">
        <v>41835.708333333336</v>
      </c>
      <c r="AP4689" t="s">
        <v>113</v>
      </c>
      <c r="AU4689" t="s">
        <v>10417</v>
      </c>
      <c r="AY4689" t="s">
        <v>119</v>
      </c>
      <c r="AZ4689">
        <v>0</v>
      </c>
      <c r="BA4689">
        <v>0</v>
      </c>
      <c r="BD4689" s="3">
        <v>41321.662499999999</v>
      </c>
      <c r="BE4689" s="3">
        <v>41321.663888888892</v>
      </c>
      <c r="BF4689" t="s">
        <v>115</v>
      </c>
      <c r="BG4689" t="s">
        <v>115</v>
      </c>
      <c r="BH4689">
        <v>8149</v>
      </c>
      <c r="BM4689">
        <v>43550</v>
      </c>
      <c r="BR4689" t="s">
        <v>116</v>
      </c>
      <c r="BS4689" t="s">
        <v>117</v>
      </c>
      <c r="BU4689">
        <v>1</v>
      </c>
      <c r="BV4689" t="s">
        <v>118</v>
      </c>
      <c r="BX4689" t="s">
        <v>119</v>
      </c>
      <c r="BY4689" t="s">
        <v>119</v>
      </c>
      <c r="BZ4689" t="s">
        <v>119</v>
      </c>
      <c r="CA4689">
        <v>1</v>
      </c>
      <c r="CC4689" t="s">
        <v>120</v>
      </c>
      <c r="CH4689">
        <v>540</v>
      </c>
      <c r="CI4689">
        <v>31540</v>
      </c>
      <c r="CJ4689" t="s">
        <v>106</v>
      </c>
      <c r="CK4689" t="s">
        <v>106</v>
      </c>
      <c r="CL4689">
        <v>15</v>
      </c>
      <c r="CM4689" t="s">
        <v>2963</v>
      </c>
      <c r="CO4689">
        <v>125331</v>
      </c>
      <c r="CQ4689">
        <v>0</v>
      </c>
      <c r="CR4689">
        <v>0</v>
      </c>
      <c r="CS4689">
        <v>0</v>
      </c>
      <c r="CY4689" t="s">
        <v>123</v>
      </c>
      <c r="CZ4689" t="s">
        <v>124</v>
      </c>
      <c r="DD4689" t="str" cm="1">
        <f t="array" ref="DD4689">TEXT(_xlfn.SEQUENCE(1, DATEDIF(AG4689, AH4689, "m") + 1, AG4689, 30), "YYYY-APMM")</f>
        <v>2014-AP06</v>
      </c>
      <c r="DN4689">
        <f t="shared" si="146"/>
        <v>4742.75</v>
      </c>
      <c r="DO4689" t="str">
        <f t="shared" si="147"/>
        <v>LABOR- SUBCONTRACTOR</v>
      </c>
    </row>
    <row r="4690" spans="1:119" x14ac:dyDescent="0.35">
      <c r="A4690" t="s">
        <v>105</v>
      </c>
      <c r="B4690">
        <v>503975</v>
      </c>
      <c r="C4690">
        <v>6359</v>
      </c>
      <c r="D4690">
        <v>125334</v>
      </c>
      <c r="E4690">
        <v>13662</v>
      </c>
      <c r="F4690">
        <v>0</v>
      </c>
      <c r="G4690" t="s">
        <v>106</v>
      </c>
      <c r="H4690" t="s">
        <v>106</v>
      </c>
      <c r="I4690" t="s">
        <v>106</v>
      </c>
      <c r="J4690" t="s">
        <v>107</v>
      </c>
      <c r="K4690" t="s">
        <v>108</v>
      </c>
      <c r="L4690" t="s">
        <v>109</v>
      </c>
      <c r="M4690" t="s">
        <v>110</v>
      </c>
      <c r="N4690" t="s">
        <v>10418</v>
      </c>
      <c r="O4690" t="s">
        <v>2905</v>
      </c>
      <c r="P4690">
        <v>8168</v>
      </c>
      <c r="Q4690">
        <v>416</v>
      </c>
      <c r="R4690">
        <v>0</v>
      </c>
      <c r="S4690">
        <v>160</v>
      </c>
      <c r="T4690">
        <v>0</v>
      </c>
      <c r="U4690">
        <v>700</v>
      </c>
      <c r="V4690">
        <v>700</v>
      </c>
      <c r="W4690">
        <v>160</v>
      </c>
      <c r="X4690">
        <v>0</v>
      </c>
      <c r="Y4690">
        <v>0</v>
      </c>
      <c r="Z4690">
        <v>0</v>
      </c>
      <c r="AD4690" s="1">
        <v>41765.333333333336</v>
      </c>
      <c r="AE4690" s="1">
        <v>41787.708333333336</v>
      </c>
      <c r="AG4690" s="1">
        <v>41704.333333333336</v>
      </c>
      <c r="AH4690" s="1">
        <v>41727.708333333336</v>
      </c>
      <c r="AI4690" s="1">
        <v>41704.333333333336</v>
      </c>
      <c r="AJ4690" s="1">
        <v>41727.708333333336</v>
      </c>
      <c r="AK4690" s="1">
        <v>41704.333333333336</v>
      </c>
      <c r="AL4690" s="1">
        <v>41727.708333333336</v>
      </c>
      <c r="AM4690" s="1">
        <v>41765.333333333336</v>
      </c>
      <c r="AN4690" s="1">
        <v>41787.708333333336</v>
      </c>
      <c r="AP4690" t="s">
        <v>113</v>
      </c>
      <c r="AU4690" t="s">
        <v>10419</v>
      </c>
      <c r="AY4690" t="s">
        <v>106</v>
      </c>
      <c r="AZ4690">
        <v>0</v>
      </c>
      <c r="BA4690">
        <v>0</v>
      </c>
      <c r="BD4690" s="3">
        <v>41321.662499999999</v>
      </c>
      <c r="BE4690" s="3">
        <v>41321.663888888892</v>
      </c>
      <c r="BF4690" t="s">
        <v>115</v>
      </c>
      <c r="BG4690" t="s">
        <v>115</v>
      </c>
      <c r="BH4690">
        <v>8149</v>
      </c>
      <c r="BM4690">
        <v>43450</v>
      </c>
      <c r="BR4690" t="s">
        <v>1309</v>
      </c>
      <c r="BS4690" t="s">
        <v>1310</v>
      </c>
      <c r="BU4690">
        <v>1</v>
      </c>
      <c r="BV4690" t="s">
        <v>118</v>
      </c>
      <c r="BX4690" t="s">
        <v>119</v>
      </c>
      <c r="BY4690" t="s">
        <v>119</v>
      </c>
      <c r="BZ4690" t="s">
        <v>119</v>
      </c>
      <c r="CA4690">
        <v>1</v>
      </c>
      <c r="CC4690" t="s">
        <v>120</v>
      </c>
      <c r="CH4690">
        <v>540</v>
      </c>
      <c r="CI4690">
        <v>31550</v>
      </c>
      <c r="CJ4690" t="s">
        <v>106</v>
      </c>
      <c r="CK4690" t="s">
        <v>106</v>
      </c>
      <c r="CL4690">
        <v>20</v>
      </c>
      <c r="CM4690" t="s">
        <v>2867</v>
      </c>
      <c r="CO4690">
        <v>125331</v>
      </c>
      <c r="CQ4690">
        <v>0</v>
      </c>
      <c r="CR4690">
        <v>0</v>
      </c>
      <c r="CS4690">
        <v>0</v>
      </c>
      <c r="CY4690" t="s">
        <v>123</v>
      </c>
      <c r="CZ4690" t="s">
        <v>124</v>
      </c>
      <c r="DD4690" t="str" cm="1">
        <f t="array" ref="DD4690">TEXT(_xlfn.SEQUENCE(1, DATEDIF(AG4690, AH4690, "m") + 1, AG4690, 30), "YYYY-APMM")</f>
        <v>2014-AP03</v>
      </c>
      <c r="DN4690">
        <f t="shared" si="146"/>
        <v>700</v>
      </c>
      <c r="DO4690" t="str">
        <f t="shared" si="147"/>
        <v>BLOCK MASON SK</v>
      </c>
    </row>
    <row r="4691" spans="1:119" x14ac:dyDescent="0.35">
      <c r="A4691" t="s">
        <v>105</v>
      </c>
      <c r="B4691">
        <v>503976</v>
      </c>
      <c r="C4691">
        <v>6359</v>
      </c>
      <c r="D4691">
        <v>125334</v>
      </c>
      <c r="E4691">
        <v>13662</v>
      </c>
      <c r="F4691">
        <v>0</v>
      </c>
      <c r="G4691" t="s">
        <v>106</v>
      </c>
      <c r="H4691" t="s">
        <v>106</v>
      </c>
      <c r="I4691" t="s">
        <v>106</v>
      </c>
      <c r="J4691" t="s">
        <v>107</v>
      </c>
      <c r="K4691" t="s">
        <v>108</v>
      </c>
      <c r="L4691" t="s">
        <v>109</v>
      </c>
      <c r="M4691" t="s">
        <v>110</v>
      </c>
      <c r="N4691" t="s">
        <v>10420</v>
      </c>
      <c r="O4691" t="s">
        <v>2908</v>
      </c>
      <c r="P4691">
        <v>8169</v>
      </c>
      <c r="Q4691">
        <v>416</v>
      </c>
      <c r="R4691">
        <v>0</v>
      </c>
      <c r="S4691">
        <v>160</v>
      </c>
      <c r="T4691">
        <v>0</v>
      </c>
      <c r="U4691">
        <v>1786.5</v>
      </c>
      <c r="V4691">
        <v>1786.5</v>
      </c>
      <c r="W4691">
        <v>160</v>
      </c>
      <c r="X4691">
        <v>0</v>
      </c>
      <c r="Y4691">
        <v>0</v>
      </c>
      <c r="Z4691">
        <v>0</v>
      </c>
      <c r="AD4691" s="1">
        <v>41773.333333333336</v>
      </c>
      <c r="AE4691" s="1">
        <v>41795.708333333336</v>
      </c>
      <c r="AG4691" s="1">
        <v>41713.333333333336</v>
      </c>
      <c r="AH4691" s="1">
        <v>41735.708333333336</v>
      </c>
      <c r="AI4691" s="1">
        <v>41713.333333333336</v>
      </c>
      <c r="AJ4691" s="1">
        <v>41735.708333333336</v>
      </c>
      <c r="AK4691" s="1">
        <v>41713.333333333336</v>
      </c>
      <c r="AL4691" s="1">
        <v>41735.708333333336</v>
      </c>
      <c r="AM4691" s="1">
        <v>41773.333333333336</v>
      </c>
      <c r="AN4691" s="1">
        <v>41795.708333333336</v>
      </c>
      <c r="AP4691" t="s">
        <v>113</v>
      </c>
      <c r="AU4691" t="s">
        <v>10421</v>
      </c>
      <c r="AY4691" t="s">
        <v>106</v>
      </c>
      <c r="AZ4691">
        <v>0</v>
      </c>
      <c r="BA4691">
        <v>0</v>
      </c>
      <c r="BD4691" s="3">
        <v>41321.662499999999</v>
      </c>
      <c r="BE4691" s="3">
        <v>41321.663888888892</v>
      </c>
      <c r="BF4691" t="s">
        <v>115</v>
      </c>
      <c r="BG4691" t="s">
        <v>115</v>
      </c>
      <c r="BH4691">
        <v>8149</v>
      </c>
      <c r="BM4691">
        <v>43460</v>
      </c>
      <c r="BR4691" t="s">
        <v>2848</v>
      </c>
      <c r="BS4691" t="s">
        <v>2849</v>
      </c>
      <c r="BU4691">
        <v>1</v>
      </c>
      <c r="BV4691" t="s">
        <v>118</v>
      </c>
      <c r="BX4691" t="s">
        <v>119</v>
      </c>
      <c r="BY4691" t="s">
        <v>119</v>
      </c>
      <c r="BZ4691" t="s">
        <v>119</v>
      </c>
      <c r="CA4691">
        <v>1</v>
      </c>
      <c r="CC4691" t="s">
        <v>120</v>
      </c>
      <c r="CH4691">
        <v>540</v>
      </c>
      <c r="CI4691">
        <v>31550</v>
      </c>
      <c r="CJ4691" t="s">
        <v>106</v>
      </c>
      <c r="CK4691" t="s">
        <v>106</v>
      </c>
      <c r="CL4691">
        <v>20</v>
      </c>
      <c r="CM4691" t="s">
        <v>2867</v>
      </c>
      <c r="CO4691">
        <v>125331</v>
      </c>
      <c r="CQ4691">
        <v>0</v>
      </c>
      <c r="CR4691">
        <v>0</v>
      </c>
      <c r="CS4691">
        <v>0</v>
      </c>
      <c r="CY4691" t="s">
        <v>123</v>
      </c>
      <c r="CZ4691" t="s">
        <v>124</v>
      </c>
      <c r="DD4691" t="str" cm="1">
        <f t="array" ref="DD4691">TEXT(_xlfn.SEQUENCE(1, DATEDIF(AG4691, AH4691, "m") + 1, AG4691, 30), "YYYY-APMM")</f>
        <v>2014-AP03</v>
      </c>
      <c r="DN4691">
        <f t="shared" si="146"/>
        <v>1786.5</v>
      </c>
      <c r="DO4691" t="str">
        <f t="shared" si="147"/>
        <v>PLASTER MASON SK</v>
      </c>
    </row>
    <row r="4692" spans="1:119" x14ac:dyDescent="0.35">
      <c r="A4692" t="s">
        <v>105</v>
      </c>
      <c r="B4692">
        <v>503977</v>
      </c>
      <c r="C4692">
        <v>6359</v>
      </c>
      <c r="D4692">
        <v>125334</v>
      </c>
      <c r="E4692">
        <v>13662</v>
      </c>
      <c r="F4692">
        <v>0</v>
      </c>
      <c r="G4692" t="s">
        <v>106</v>
      </c>
      <c r="H4692" t="s">
        <v>106</v>
      </c>
      <c r="I4692" t="s">
        <v>106</v>
      </c>
      <c r="J4692" t="s">
        <v>107</v>
      </c>
      <c r="K4692" t="s">
        <v>108</v>
      </c>
      <c r="L4692" t="s">
        <v>109</v>
      </c>
      <c r="M4692" t="s">
        <v>110</v>
      </c>
      <c r="N4692" t="s">
        <v>10422</v>
      </c>
      <c r="O4692" t="s">
        <v>2911</v>
      </c>
      <c r="P4692">
        <v>8164</v>
      </c>
      <c r="Q4692">
        <v>456</v>
      </c>
      <c r="R4692">
        <v>0</v>
      </c>
      <c r="S4692">
        <v>120</v>
      </c>
      <c r="T4692">
        <v>0</v>
      </c>
      <c r="U4692">
        <v>136.5</v>
      </c>
      <c r="V4692">
        <v>136.5</v>
      </c>
      <c r="W4692">
        <v>120</v>
      </c>
      <c r="X4692">
        <v>0</v>
      </c>
      <c r="Y4692">
        <v>0</v>
      </c>
      <c r="Z4692">
        <v>0</v>
      </c>
      <c r="AD4692" s="1">
        <v>41793.333333333336</v>
      </c>
      <c r="AE4692" s="1">
        <v>41809.708333333336</v>
      </c>
      <c r="AG4692" s="1">
        <v>41727.333333333336</v>
      </c>
      <c r="AH4692" s="1">
        <v>41743.708333333336</v>
      </c>
      <c r="AI4692" s="1">
        <v>41727.333333333336</v>
      </c>
      <c r="AJ4692" s="1">
        <v>41743.708333333336</v>
      </c>
      <c r="AK4692" s="1">
        <v>41727.333333333336</v>
      </c>
      <c r="AL4692" s="1">
        <v>41743.708333333336</v>
      </c>
      <c r="AM4692" s="1">
        <v>41793.333333333336</v>
      </c>
      <c r="AN4692" s="1">
        <v>41809.708333333336</v>
      </c>
      <c r="AP4692" t="s">
        <v>113</v>
      </c>
      <c r="AU4692" t="s">
        <v>10423</v>
      </c>
      <c r="AY4692" t="s">
        <v>106</v>
      </c>
      <c r="AZ4692">
        <v>0</v>
      </c>
      <c r="BA4692">
        <v>0</v>
      </c>
      <c r="BD4692" s="3">
        <v>41321.662499999999</v>
      </c>
      <c r="BE4692" s="3">
        <v>41321.663888888892</v>
      </c>
      <c r="BF4692" t="s">
        <v>115</v>
      </c>
      <c r="BG4692" t="s">
        <v>115</v>
      </c>
      <c r="BH4692">
        <v>8149</v>
      </c>
      <c r="BM4692">
        <v>43410</v>
      </c>
      <c r="BR4692" t="s">
        <v>2865</v>
      </c>
      <c r="BS4692" t="s">
        <v>2866</v>
      </c>
      <c r="BU4692">
        <v>1</v>
      </c>
      <c r="BV4692" t="s">
        <v>118</v>
      </c>
      <c r="BX4692" t="s">
        <v>119</v>
      </c>
      <c r="BY4692" t="s">
        <v>119</v>
      </c>
      <c r="BZ4692" t="s">
        <v>119</v>
      </c>
      <c r="CA4692">
        <v>1</v>
      </c>
      <c r="CC4692" t="s">
        <v>120</v>
      </c>
      <c r="CH4692">
        <v>540</v>
      </c>
      <c r="CI4692">
        <v>31550</v>
      </c>
      <c r="CJ4692" t="s">
        <v>106</v>
      </c>
      <c r="CK4692" t="s">
        <v>106</v>
      </c>
      <c r="CL4692">
        <v>20</v>
      </c>
      <c r="CM4692" t="s">
        <v>2867</v>
      </c>
      <c r="CO4692">
        <v>125331</v>
      </c>
      <c r="CQ4692">
        <v>0</v>
      </c>
      <c r="CR4692">
        <v>0</v>
      </c>
      <c r="CS4692">
        <v>0</v>
      </c>
      <c r="CY4692" t="s">
        <v>123</v>
      </c>
      <c r="CZ4692" t="s">
        <v>124</v>
      </c>
      <c r="DD4692" t="str" cm="1">
        <f t="array" ref="DD4692">TEXT(_xlfn.SEQUENCE(1, DATEDIF(AG4692, AH4692, "m") + 1, AG4692, 30), "YYYY-APMM")</f>
        <v>2014-AP03</v>
      </c>
      <c r="DN4692">
        <f t="shared" si="146"/>
        <v>136.5</v>
      </c>
      <c r="DO4692" t="str">
        <f t="shared" si="147"/>
        <v>SCREED MASON SK</v>
      </c>
    </row>
    <row r="4693" spans="1:119" x14ac:dyDescent="0.35">
      <c r="A4693" t="s">
        <v>105</v>
      </c>
      <c r="B4693">
        <v>503978</v>
      </c>
      <c r="C4693">
        <v>6359</v>
      </c>
      <c r="D4693">
        <v>125334</v>
      </c>
      <c r="E4693">
        <v>13662</v>
      </c>
      <c r="F4693">
        <v>0</v>
      </c>
      <c r="G4693" t="s">
        <v>106</v>
      </c>
      <c r="H4693" t="s">
        <v>106</v>
      </c>
      <c r="I4693" t="s">
        <v>106</v>
      </c>
      <c r="J4693" t="s">
        <v>107</v>
      </c>
      <c r="K4693" t="s">
        <v>108</v>
      </c>
      <c r="L4693" t="s">
        <v>109</v>
      </c>
      <c r="M4693" t="s">
        <v>110</v>
      </c>
      <c r="N4693" t="s">
        <v>10424</v>
      </c>
      <c r="O4693" t="s">
        <v>2956</v>
      </c>
      <c r="P4693">
        <v>8178</v>
      </c>
      <c r="Q4693">
        <v>456</v>
      </c>
      <c r="R4693">
        <v>0</v>
      </c>
      <c r="S4693">
        <v>160</v>
      </c>
      <c r="T4693">
        <v>0</v>
      </c>
      <c r="U4693">
        <v>1640</v>
      </c>
      <c r="V4693">
        <v>1640</v>
      </c>
      <c r="W4693">
        <v>160</v>
      </c>
      <c r="X4693">
        <v>0</v>
      </c>
      <c r="Y4693">
        <v>0</v>
      </c>
      <c r="Z4693">
        <v>0</v>
      </c>
      <c r="AD4693" s="1">
        <v>41801.333333333336</v>
      </c>
      <c r="AE4693" s="1">
        <v>41823.708333333336</v>
      </c>
      <c r="AG4693" s="1">
        <v>41735.333333333336</v>
      </c>
      <c r="AH4693" s="1">
        <v>41757.708333333336</v>
      </c>
      <c r="AI4693" s="1">
        <v>41735.333333333336</v>
      </c>
      <c r="AJ4693" s="1">
        <v>41757.708333333336</v>
      </c>
      <c r="AK4693" s="1">
        <v>41735.333333333336</v>
      </c>
      <c r="AL4693" s="1">
        <v>41757.708333333336</v>
      </c>
      <c r="AM4693" s="1">
        <v>41801.333333333336</v>
      </c>
      <c r="AN4693" s="1">
        <v>41823.708333333336</v>
      </c>
      <c r="AP4693" t="s">
        <v>113</v>
      </c>
      <c r="AU4693" t="s">
        <v>10425</v>
      </c>
      <c r="AY4693" t="s">
        <v>106</v>
      </c>
      <c r="AZ4693">
        <v>0</v>
      </c>
      <c r="BA4693">
        <v>0</v>
      </c>
      <c r="BD4693" s="3">
        <v>41321.662499999999</v>
      </c>
      <c r="BE4693" s="3">
        <v>41321.663888888892</v>
      </c>
      <c r="BF4693" t="s">
        <v>115</v>
      </c>
      <c r="BG4693" t="s">
        <v>115</v>
      </c>
      <c r="BH4693">
        <v>8149</v>
      </c>
      <c r="BM4693">
        <v>43550</v>
      </c>
      <c r="BR4693" t="s">
        <v>116</v>
      </c>
      <c r="BS4693" t="s">
        <v>117</v>
      </c>
      <c r="BU4693">
        <v>1</v>
      </c>
      <c r="BV4693" t="s">
        <v>118</v>
      </c>
      <c r="BX4693" t="s">
        <v>119</v>
      </c>
      <c r="BY4693" t="s">
        <v>119</v>
      </c>
      <c r="BZ4693" t="s">
        <v>119</v>
      </c>
      <c r="CA4693">
        <v>1</v>
      </c>
      <c r="CC4693" t="s">
        <v>120</v>
      </c>
      <c r="CH4693">
        <v>540</v>
      </c>
      <c r="CI4693">
        <v>31550</v>
      </c>
      <c r="CJ4693" t="s">
        <v>106</v>
      </c>
      <c r="CK4693" t="s">
        <v>106</v>
      </c>
      <c r="CL4693">
        <v>20</v>
      </c>
      <c r="CM4693" t="s">
        <v>2867</v>
      </c>
      <c r="CO4693">
        <v>125331</v>
      </c>
      <c r="CQ4693">
        <v>0</v>
      </c>
      <c r="CR4693">
        <v>0</v>
      </c>
      <c r="CS4693">
        <v>0</v>
      </c>
      <c r="CY4693" t="s">
        <v>123</v>
      </c>
      <c r="CZ4693" t="s">
        <v>124</v>
      </c>
      <c r="DD4693" t="str" cm="1">
        <f t="array" ref="DD4693">TEXT(_xlfn.SEQUENCE(1, DATEDIF(AG4693, AH4693, "m") + 1, AG4693, 30), "YYYY-APMM")</f>
        <v>2014-AP04</v>
      </c>
      <c r="DN4693">
        <f t="shared" si="146"/>
        <v>1640</v>
      </c>
      <c r="DO4693" t="str">
        <f t="shared" si="147"/>
        <v>LABOR- SUBCONTRACTOR</v>
      </c>
    </row>
    <row r="4694" spans="1:119" x14ac:dyDescent="0.35">
      <c r="A4694" t="s">
        <v>105</v>
      </c>
      <c r="B4694">
        <v>503979</v>
      </c>
      <c r="C4694">
        <v>6359</v>
      </c>
      <c r="D4694">
        <v>125334</v>
      </c>
      <c r="E4694">
        <v>13662</v>
      </c>
      <c r="F4694">
        <v>0</v>
      </c>
      <c r="G4694" t="s">
        <v>106</v>
      </c>
      <c r="H4694" t="s">
        <v>106</v>
      </c>
      <c r="I4694" t="s">
        <v>106</v>
      </c>
      <c r="J4694" t="s">
        <v>107</v>
      </c>
      <c r="K4694" t="s">
        <v>108</v>
      </c>
      <c r="L4694" t="s">
        <v>109</v>
      </c>
      <c r="M4694" t="s">
        <v>110</v>
      </c>
      <c r="N4694" t="s">
        <v>10426</v>
      </c>
      <c r="O4694" t="s">
        <v>2959</v>
      </c>
      <c r="P4694">
        <v>8178</v>
      </c>
      <c r="Q4694">
        <v>456</v>
      </c>
      <c r="R4694">
        <v>456</v>
      </c>
      <c r="S4694">
        <v>120</v>
      </c>
      <c r="T4694">
        <v>0</v>
      </c>
      <c r="U4694">
        <v>48.5</v>
      </c>
      <c r="V4694">
        <v>48.5</v>
      </c>
      <c r="W4694">
        <v>120</v>
      </c>
      <c r="X4694">
        <v>0</v>
      </c>
      <c r="Y4694">
        <v>0</v>
      </c>
      <c r="Z4694">
        <v>0</v>
      </c>
      <c r="AD4694" s="1">
        <v>41819.333333333336</v>
      </c>
      <c r="AE4694" s="1">
        <v>41835.708333333336</v>
      </c>
      <c r="AG4694" s="1">
        <v>41752.333333333336</v>
      </c>
      <c r="AH4694" s="1">
        <v>41769.708333333336</v>
      </c>
      <c r="AI4694" s="1">
        <v>41752.333333333336</v>
      </c>
      <c r="AJ4694" s="1">
        <v>41769.708333333336</v>
      </c>
      <c r="AK4694" s="1">
        <v>41752.333333333336</v>
      </c>
      <c r="AL4694" s="1">
        <v>41769.708333333336</v>
      </c>
      <c r="AM4694" s="1">
        <v>41819.333333333336</v>
      </c>
      <c r="AN4694" s="1">
        <v>41835.708333333336</v>
      </c>
      <c r="AP4694" t="s">
        <v>113</v>
      </c>
      <c r="AU4694" t="s">
        <v>10427</v>
      </c>
      <c r="AY4694" t="s">
        <v>106</v>
      </c>
      <c r="AZ4694">
        <v>0</v>
      </c>
      <c r="BA4694">
        <v>0</v>
      </c>
      <c r="BD4694" s="3">
        <v>41321.662499999999</v>
      </c>
      <c r="BE4694" s="3">
        <v>41321.663888888892</v>
      </c>
      <c r="BF4694" t="s">
        <v>115</v>
      </c>
      <c r="BG4694" t="s">
        <v>115</v>
      </c>
      <c r="BH4694">
        <v>8149</v>
      </c>
      <c r="BM4694">
        <v>43550</v>
      </c>
      <c r="BR4694" t="s">
        <v>116</v>
      </c>
      <c r="BS4694" t="s">
        <v>117</v>
      </c>
      <c r="BU4694">
        <v>1</v>
      </c>
      <c r="BV4694" t="s">
        <v>118</v>
      </c>
      <c r="BX4694" t="s">
        <v>119</v>
      </c>
      <c r="BY4694" t="s">
        <v>119</v>
      </c>
      <c r="BZ4694" t="s">
        <v>119</v>
      </c>
      <c r="CA4694">
        <v>1</v>
      </c>
      <c r="CC4694" t="s">
        <v>120</v>
      </c>
      <c r="CH4694">
        <v>540</v>
      </c>
      <c r="CI4694">
        <v>31550</v>
      </c>
      <c r="CJ4694" t="s">
        <v>106</v>
      </c>
      <c r="CK4694" t="s">
        <v>106</v>
      </c>
      <c r="CL4694">
        <v>20</v>
      </c>
      <c r="CM4694" t="s">
        <v>2867</v>
      </c>
      <c r="CO4694">
        <v>125331</v>
      </c>
      <c r="CQ4694">
        <v>0</v>
      </c>
      <c r="CR4694">
        <v>0</v>
      </c>
      <c r="CS4694">
        <v>0</v>
      </c>
      <c r="CY4694" t="s">
        <v>123</v>
      </c>
      <c r="CZ4694" t="s">
        <v>124</v>
      </c>
      <c r="DD4694" t="str" cm="1">
        <f t="array" ref="DD4694">TEXT(_xlfn.SEQUENCE(1, DATEDIF(AG4694, AH4694, "m") + 1, AG4694, 30), "YYYY-APMM")</f>
        <v>2014-AP04</v>
      </c>
      <c r="DN4694">
        <f t="shared" si="146"/>
        <v>48.5</v>
      </c>
      <c r="DO4694" t="str">
        <f t="shared" si="147"/>
        <v>LABOR- SUBCONTRACTOR</v>
      </c>
    </row>
    <row r="4695" spans="1:119" x14ac:dyDescent="0.35">
      <c r="A4695" t="s">
        <v>105</v>
      </c>
      <c r="B4695">
        <v>503980</v>
      </c>
      <c r="C4695">
        <v>6359</v>
      </c>
      <c r="D4695">
        <v>125337</v>
      </c>
      <c r="E4695">
        <v>13662</v>
      </c>
      <c r="F4695">
        <v>0</v>
      </c>
      <c r="G4695" t="s">
        <v>106</v>
      </c>
      <c r="H4695" t="s">
        <v>106</v>
      </c>
      <c r="I4695" t="s">
        <v>106</v>
      </c>
      <c r="J4695" t="s">
        <v>107</v>
      </c>
      <c r="K4695" t="s">
        <v>108</v>
      </c>
      <c r="L4695" t="s">
        <v>109</v>
      </c>
      <c r="M4695" t="s">
        <v>110</v>
      </c>
      <c r="N4695" t="s">
        <v>10428</v>
      </c>
      <c r="O4695" t="s">
        <v>3213</v>
      </c>
      <c r="P4695">
        <v>8165</v>
      </c>
      <c r="Q4695">
        <v>384</v>
      </c>
      <c r="R4695">
        <v>0</v>
      </c>
      <c r="S4695">
        <v>200</v>
      </c>
      <c r="T4695">
        <v>0</v>
      </c>
      <c r="U4695">
        <v>1050</v>
      </c>
      <c r="V4695">
        <v>1050</v>
      </c>
      <c r="W4695">
        <v>200</v>
      </c>
      <c r="X4695">
        <v>0</v>
      </c>
      <c r="Y4695">
        <v>0</v>
      </c>
      <c r="Z4695">
        <v>0</v>
      </c>
      <c r="AD4695" s="1">
        <v>41885.333333333336</v>
      </c>
      <c r="AE4695" s="1">
        <v>41913.708333333336</v>
      </c>
      <c r="AG4695" s="1">
        <v>41826.333333333336</v>
      </c>
      <c r="AH4695" s="1">
        <v>41857.708333333336</v>
      </c>
      <c r="AI4695" s="1">
        <v>41826.333333333336</v>
      </c>
      <c r="AJ4695" s="1">
        <v>41857.708333333336</v>
      </c>
      <c r="AK4695" s="1">
        <v>41826.333333333336</v>
      </c>
      <c r="AL4695" s="1">
        <v>41857.708333333336</v>
      </c>
      <c r="AM4695" s="1">
        <v>41885.333333333336</v>
      </c>
      <c r="AN4695" s="1">
        <v>41913.708333333336</v>
      </c>
      <c r="AP4695" t="s">
        <v>113</v>
      </c>
      <c r="AU4695" t="s">
        <v>10429</v>
      </c>
      <c r="AY4695" t="s">
        <v>106</v>
      </c>
      <c r="AZ4695">
        <v>0</v>
      </c>
      <c r="BA4695">
        <v>0</v>
      </c>
      <c r="BD4695" s="3">
        <v>41321.662499999999</v>
      </c>
      <c r="BE4695" s="3">
        <v>41321.663888888892</v>
      </c>
      <c r="BF4695" t="s">
        <v>115</v>
      </c>
      <c r="BG4695" t="s">
        <v>115</v>
      </c>
      <c r="BH4695">
        <v>8149</v>
      </c>
      <c r="BM4695">
        <v>43420</v>
      </c>
      <c r="BR4695" t="s">
        <v>3122</v>
      </c>
      <c r="BS4695" t="s">
        <v>3123</v>
      </c>
      <c r="BU4695">
        <v>1</v>
      </c>
      <c r="BV4695" t="s">
        <v>118</v>
      </c>
      <c r="BX4695" t="s">
        <v>119</v>
      </c>
      <c r="BY4695" t="s">
        <v>119</v>
      </c>
      <c r="BZ4695" t="s">
        <v>119</v>
      </c>
      <c r="CA4695">
        <v>1</v>
      </c>
      <c r="CC4695" t="s">
        <v>120</v>
      </c>
      <c r="CH4695">
        <v>540</v>
      </c>
      <c r="CI4695">
        <v>33200</v>
      </c>
      <c r="CJ4695" t="s">
        <v>106</v>
      </c>
      <c r="CK4695" t="s">
        <v>106</v>
      </c>
      <c r="CL4695">
        <v>15</v>
      </c>
      <c r="CM4695" t="s">
        <v>3211</v>
      </c>
      <c r="CO4695">
        <v>125336</v>
      </c>
      <c r="CQ4695">
        <v>0</v>
      </c>
      <c r="CR4695">
        <v>0</v>
      </c>
      <c r="CS4695">
        <v>0</v>
      </c>
      <c r="CY4695" t="s">
        <v>123</v>
      </c>
      <c r="CZ4695" t="s">
        <v>124</v>
      </c>
      <c r="DD4695" t="str" cm="1">
        <f t="array" ref="DD4695:DE4695">TEXT(_xlfn.SEQUENCE(1, DATEDIF(AG4695, AH4695, "m") + 1, AG4695, 30), "YYYY-APMM")</f>
        <v>2014-AP07</v>
      </c>
      <c r="DE4695" t="str">
        <v>2014-AP08</v>
      </c>
      <c r="DN4695">
        <f t="shared" si="146"/>
        <v>525</v>
      </c>
      <c r="DO4695" t="str">
        <f t="shared" si="147"/>
        <v>STEEL FIXERS SK</v>
      </c>
    </row>
    <row r="4696" spans="1:119" x14ac:dyDescent="0.35">
      <c r="A4696" t="s">
        <v>105</v>
      </c>
      <c r="B4696">
        <v>503981</v>
      </c>
      <c r="C4696">
        <v>6359</v>
      </c>
      <c r="D4696">
        <v>125337</v>
      </c>
      <c r="E4696">
        <v>13662</v>
      </c>
      <c r="F4696">
        <v>0</v>
      </c>
      <c r="G4696" t="s">
        <v>106</v>
      </c>
      <c r="H4696" t="s">
        <v>106</v>
      </c>
      <c r="I4696" t="s">
        <v>106</v>
      </c>
      <c r="J4696" t="s">
        <v>107</v>
      </c>
      <c r="K4696" t="s">
        <v>108</v>
      </c>
      <c r="L4696" t="s">
        <v>109</v>
      </c>
      <c r="M4696" t="s">
        <v>110</v>
      </c>
      <c r="N4696" t="s">
        <v>10430</v>
      </c>
      <c r="O4696" t="s">
        <v>3216</v>
      </c>
      <c r="P4696">
        <v>8168</v>
      </c>
      <c r="Q4696">
        <v>384</v>
      </c>
      <c r="R4696">
        <v>0</v>
      </c>
      <c r="S4696">
        <v>200</v>
      </c>
      <c r="T4696">
        <v>0</v>
      </c>
      <c r="U4696">
        <v>640</v>
      </c>
      <c r="V4696">
        <v>640</v>
      </c>
      <c r="W4696">
        <v>200</v>
      </c>
      <c r="X4696">
        <v>0</v>
      </c>
      <c r="Y4696">
        <v>0</v>
      </c>
      <c r="Z4696">
        <v>0</v>
      </c>
      <c r="AD4696" s="1">
        <v>41895.333333333336</v>
      </c>
      <c r="AE4696" s="1">
        <v>41925.708333333336</v>
      </c>
      <c r="AG4696" s="1">
        <v>41835.333333333336</v>
      </c>
      <c r="AH4696" s="1">
        <v>41867.708333333336</v>
      </c>
      <c r="AI4696" s="1">
        <v>41835.333333333336</v>
      </c>
      <c r="AJ4696" s="1">
        <v>41867.708333333336</v>
      </c>
      <c r="AK4696" s="1">
        <v>41835.333333333336</v>
      </c>
      <c r="AL4696" s="1">
        <v>41867.708333333336</v>
      </c>
      <c r="AM4696" s="1">
        <v>41895.333333333336</v>
      </c>
      <c r="AN4696" s="1">
        <v>41925.708333333336</v>
      </c>
      <c r="AP4696" t="s">
        <v>113</v>
      </c>
      <c r="AU4696" t="s">
        <v>10431</v>
      </c>
      <c r="AY4696" t="s">
        <v>106</v>
      </c>
      <c r="AZ4696">
        <v>0</v>
      </c>
      <c r="BA4696">
        <v>0</v>
      </c>
      <c r="BD4696" s="3">
        <v>41321.662499999999</v>
      </c>
      <c r="BE4696" s="3">
        <v>41321.663888888892</v>
      </c>
      <c r="BF4696" t="s">
        <v>115</v>
      </c>
      <c r="BG4696" t="s">
        <v>115</v>
      </c>
      <c r="BH4696">
        <v>8149</v>
      </c>
      <c r="BM4696">
        <v>43450</v>
      </c>
      <c r="BR4696" t="s">
        <v>1309</v>
      </c>
      <c r="BS4696" t="s">
        <v>1310</v>
      </c>
      <c r="BU4696">
        <v>1</v>
      </c>
      <c r="BV4696" t="s">
        <v>118</v>
      </c>
      <c r="BX4696" t="s">
        <v>119</v>
      </c>
      <c r="BY4696" t="s">
        <v>119</v>
      </c>
      <c r="BZ4696" t="s">
        <v>119</v>
      </c>
      <c r="CA4696">
        <v>1</v>
      </c>
      <c r="CC4696" t="s">
        <v>120</v>
      </c>
      <c r="CH4696">
        <v>540</v>
      </c>
      <c r="CI4696">
        <v>33200</v>
      </c>
      <c r="CJ4696" t="s">
        <v>106</v>
      </c>
      <c r="CK4696" t="s">
        <v>106</v>
      </c>
      <c r="CL4696">
        <v>15</v>
      </c>
      <c r="CM4696" t="s">
        <v>3211</v>
      </c>
      <c r="CO4696">
        <v>125336</v>
      </c>
      <c r="CQ4696">
        <v>0</v>
      </c>
      <c r="CR4696">
        <v>0</v>
      </c>
      <c r="CS4696">
        <v>0</v>
      </c>
      <c r="CY4696" t="s">
        <v>123</v>
      </c>
      <c r="CZ4696" t="s">
        <v>124</v>
      </c>
      <c r="DD4696" t="str" cm="1">
        <f t="array" ref="DD4696:DE4696">TEXT(_xlfn.SEQUENCE(1, DATEDIF(AG4696, AH4696, "m") + 1, AG4696, 30), "YYYY-APMM")</f>
        <v>2014-AP07</v>
      </c>
      <c r="DE4696" t="str">
        <v>2014-AP08</v>
      </c>
      <c r="DN4696">
        <f t="shared" si="146"/>
        <v>320</v>
      </c>
      <c r="DO4696" t="str">
        <f t="shared" si="147"/>
        <v>BLOCK MASON SK</v>
      </c>
    </row>
    <row r="4697" spans="1:119" x14ac:dyDescent="0.35">
      <c r="A4697" t="s">
        <v>105</v>
      </c>
      <c r="B4697">
        <v>503982</v>
      </c>
      <c r="C4697">
        <v>6359</v>
      </c>
      <c r="D4697">
        <v>125337</v>
      </c>
      <c r="E4697">
        <v>13662</v>
      </c>
      <c r="F4697">
        <v>0</v>
      </c>
      <c r="G4697" t="s">
        <v>106</v>
      </c>
      <c r="H4697" t="s">
        <v>106</v>
      </c>
      <c r="I4697" t="s">
        <v>106</v>
      </c>
      <c r="J4697" t="s">
        <v>107</v>
      </c>
      <c r="K4697" t="s">
        <v>108</v>
      </c>
      <c r="L4697" t="s">
        <v>109</v>
      </c>
      <c r="M4697" t="s">
        <v>110</v>
      </c>
      <c r="N4697" t="s">
        <v>10432</v>
      </c>
      <c r="O4697" t="s">
        <v>3219</v>
      </c>
      <c r="P4697">
        <v>8178</v>
      </c>
      <c r="Q4697">
        <v>384</v>
      </c>
      <c r="R4697">
        <v>232</v>
      </c>
      <c r="S4697">
        <v>200</v>
      </c>
      <c r="T4697">
        <v>0</v>
      </c>
      <c r="U4697">
        <v>290</v>
      </c>
      <c r="V4697">
        <v>290</v>
      </c>
      <c r="W4697">
        <v>200</v>
      </c>
      <c r="X4697">
        <v>0</v>
      </c>
      <c r="Y4697">
        <v>0</v>
      </c>
      <c r="Z4697">
        <v>0</v>
      </c>
      <c r="AD4697" s="1">
        <v>41902.333333333336</v>
      </c>
      <c r="AE4697" s="1">
        <v>41932.708333333336</v>
      </c>
      <c r="AG4697" s="1">
        <v>41842.333333333336</v>
      </c>
      <c r="AH4697" s="1">
        <v>41874.708333333336</v>
      </c>
      <c r="AI4697" s="1">
        <v>41842.333333333336</v>
      </c>
      <c r="AJ4697" s="1">
        <v>41874.708333333336</v>
      </c>
      <c r="AK4697" s="1">
        <v>41842.333333333336</v>
      </c>
      <c r="AL4697" s="1">
        <v>41874.708333333336</v>
      </c>
      <c r="AM4697" s="1">
        <v>41902.333333333336</v>
      </c>
      <c r="AN4697" s="1">
        <v>41932.708333333336</v>
      </c>
      <c r="AP4697" t="s">
        <v>113</v>
      </c>
      <c r="AU4697" t="s">
        <v>10433</v>
      </c>
      <c r="AY4697" t="s">
        <v>106</v>
      </c>
      <c r="AZ4697">
        <v>0</v>
      </c>
      <c r="BA4697">
        <v>0</v>
      </c>
      <c r="BD4697" s="3">
        <v>41321.662499999999</v>
      </c>
      <c r="BE4697" s="3">
        <v>41321.663888888892</v>
      </c>
      <c r="BF4697" t="s">
        <v>115</v>
      </c>
      <c r="BG4697" t="s">
        <v>115</v>
      </c>
      <c r="BH4697">
        <v>8149</v>
      </c>
      <c r="BM4697">
        <v>43550</v>
      </c>
      <c r="BR4697" t="s">
        <v>116</v>
      </c>
      <c r="BS4697" t="s">
        <v>117</v>
      </c>
      <c r="BU4697">
        <v>1</v>
      </c>
      <c r="BV4697" t="s">
        <v>118</v>
      </c>
      <c r="BX4697" t="s">
        <v>119</v>
      </c>
      <c r="BY4697" t="s">
        <v>119</v>
      </c>
      <c r="BZ4697" t="s">
        <v>119</v>
      </c>
      <c r="CA4697">
        <v>1</v>
      </c>
      <c r="CC4697" t="s">
        <v>120</v>
      </c>
      <c r="CH4697">
        <v>540</v>
      </c>
      <c r="CI4697">
        <v>33200</v>
      </c>
      <c r="CJ4697" t="s">
        <v>106</v>
      </c>
      <c r="CK4697" t="s">
        <v>106</v>
      </c>
      <c r="CL4697">
        <v>15</v>
      </c>
      <c r="CM4697" t="s">
        <v>3211</v>
      </c>
      <c r="CO4697">
        <v>125336</v>
      </c>
      <c r="CQ4697">
        <v>0</v>
      </c>
      <c r="CR4697">
        <v>0</v>
      </c>
      <c r="CS4697">
        <v>0</v>
      </c>
      <c r="CY4697" t="s">
        <v>123</v>
      </c>
      <c r="CZ4697" t="s">
        <v>124</v>
      </c>
      <c r="DD4697" t="str" cm="1">
        <f t="array" ref="DD4697:DE4697">TEXT(_xlfn.SEQUENCE(1, DATEDIF(AG4697, AH4697, "m") + 1, AG4697, 30), "YYYY-APMM")</f>
        <v>2014-AP07</v>
      </c>
      <c r="DE4697" t="str">
        <v>2014-AP08</v>
      </c>
      <c r="DN4697">
        <f t="shared" si="146"/>
        <v>145</v>
      </c>
      <c r="DO4697" t="str">
        <f t="shared" si="147"/>
        <v>LABOR- SUBCONTRACTOR</v>
      </c>
    </row>
    <row r="4698" spans="1:119" x14ac:dyDescent="0.35">
      <c r="A4698" t="s">
        <v>105</v>
      </c>
      <c r="B4698">
        <v>503983</v>
      </c>
      <c r="C4698">
        <v>6359</v>
      </c>
      <c r="D4698">
        <v>125337</v>
      </c>
      <c r="E4698">
        <v>13662</v>
      </c>
      <c r="F4698">
        <v>0</v>
      </c>
      <c r="G4698" t="s">
        <v>106</v>
      </c>
      <c r="H4698" t="s">
        <v>106</v>
      </c>
      <c r="I4698" t="s">
        <v>106</v>
      </c>
      <c r="J4698" t="s">
        <v>107</v>
      </c>
      <c r="K4698" t="s">
        <v>108</v>
      </c>
      <c r="L4698" t="s">
        <v>109</v>
      </c>
      <c r="M4698" t="s">
        <v>110</v>
      </c>
      <c r="N4698" t="s">
        <v>10434</v>
      </c>
      <c r="O4698" t="s">
        <v>3222</v>
      </c>
      <c r="P4698">
        <v>8178</v>
      </c>
      <c r="Q4698">
        <v>152</v>
      </c>
      <c r="R4698">
        <v>72</v>
      </c>
      <c r="S4698">
        <v>160</v>
      </c>
      <c r="T4698">
        <v>0</v>
      </c>
      <c r="U4698">
        <v>70</v>
      </c>
      <c r="V4698">
        <v>70</v>
      </c>
      <c r="W4698">
        <v>160</v>
      </c>
      <c r="X4698">
        <v>0</v>
      </c>
      <c r="Y4698">
        <v>0</v>
      </c>
      <c r="Z4698">
        <v>0</v>
      </c>
      <c r="AD4698" s="1">
        <v>41914.333333333336</v>
      </c>
      <c r="AE4698" s="1">
        <v>41939.708333333336</v>
      </c>
      <c r="AG4698" s="1">
        <v>41892.333333333336</v>
      </c>
      <c r="AH4698" s="1">
        <v>41914.708333333336</v>
      </c>
      <c r="AI4698" s="1">
        <v>41892.333333333336</v>
      </c>
      <c r="AJ4698" s="1">
        <v>41914.708333333336</v>
      </c>
      <c r="AK4698" s="1">
        <v>41892.333333333336</v>
      </c>
      <c r="AL4698" s="1">
        <v>41914.708333333336</v>
      </c>
      <c r="AM4698" s="1">
        <v>41914.333333333336</v>
      </c>
      <c r="AN4698" s="1">
        <v>41939.708333333336</v>
      </c>
      <c r="AP4698" t="s">
        <v>113</v>
      </c>
      <c r="AU4698" t="s">
        <v>10435</v>
      </c>
      <c r="AY4698" t="s">
        <v>106</v>
      </c>
      <c r="AZ4698">
        <v>0</v>
      </c>
      <c r="BA4698">
        <v>0</v>
      </c>
      <c r="BD4698" s="3">
        <v>41321.662499999999</v>
      </c>
      <c r="BE4698" s="3">
        <v>41321.663888888892</v>
      </c>
      <c r="BF4698" t="s">
        <v>115</v>
      </c>
      <c r="BG4698" t="s">
        <v>115</v>
      </c>
      <c r="BH4698">
        <v>8149</v>
      </c>
      <c r="BM4698">
        <v>43550</v>
      </c>
      <c r="BR4698" t="s">
        <v>116</v>
      </c>
      <c r="BS4698" t="s">
        <v>117</v>
      </c>
      <c r="BU4698">
        <v>1</v>
      </c>
      <c r="BV4698" t="s">
        <v>118</v>
      </c>
      <c r="BX4698" t="s">
        <v>119</v>
      </c>
      <c r="BY4698" t="s">
        <v>119</v>
      </c>
      <c r="BZ4698" t="s">
        <v>119</v>
      </c>
      <c r="CA4698">
        <v>1</v>
      </c>
      <c r="CC4698" t="s">
        <v>120</v>
      </c>
      <c r="CH4698">
        <v>540</v>
      </c>
      <c r="CI4698">
        <v>33200</v>
      </c>
      <c r="CJ4698" t="s">
        <v>106</v>
      </c>
      <c r="CK4698" t="s">
        <v>106</v>
      </c>
      <c r="CL4698">
        <v>15</v>
      </c>
      <c r="CM4698" t="s">
        <v>3211</v>
      </c>
      <c r="CO4698">
        <v>125336</v>
      </c>
      <c r="CQ4698">
        <v>0</v>
      </c>
      <c r="CR4698">
        <v>0</v>
      </c>
      <c r="CS4698">
        <v>0</v>
      </c>
      <c r="CY4698" t="s">
        <v>123</v>
      </c>
      <c r="CZ4698" t="s">
        <v>124</v>
      </c>
      <c r="DD4698" t="str" cm="1">
        <f t="array" ref="DD4698">TEXT(_xlfn.SEQUENCE(1, DATEDIF(AG4698, AH4698, "m") + 1, AG4698, 30), "YYYY-APMM")</f>
        <v>2014-AP09</v>
      </c>
      <c r="DN4698">
        <f t="shared" si="146"/>
        <v>70</v>
      </c>
      <c r="DO4698" t="str">
        <f t="shared" si="147"/>
        <v>LABOR- SUBCONTRACTOR</v>
      </c>
    </row>
    <row r="4699" spans="1:119" x14ac:dyDescent="0.35">
      <c r="A4699" t="s">
        <v>105</v>
      </c>
      <c r="B4699">
        <v>503984</v>
      </c>
      <c r="C4699">
        <v>6359</v>
      </c>
      <c r="D4699">
        <v>125337</v>
      </c>
      <c r="E4699">
        <v>13662</v>
      </c>
      <c r="F4699">
        <v>0</v>
      </c>
      <c r="G4699" t="s">
        <v>106</v>
      </c>
      <c r="H4699" t="s">
        <v>106</v>
      </c>
      <c r="I4699" t="s">
        <v>106</v>
      </c>
      <c r="J4699" t="s">
        <v>107</v>
      </c>
      <c r="K4699" t="s">
        <v>108</v>
      </c>
      <c r="L4699" t="s">
        <v>109</v>
      </c>
      <c r="M4699" t="s">
        <v>110</v>
      </c>
      <c r="N4699" t="s">
        <v>10436</v>
      </c>
      <c r="O4699" t="s">
        <v>3225</v>
      </c>
      <c r="P4699">
        <v>8178</v>
      </c>
      <c r="Q4699">
        <v>80</v>
      </c>
      <c r="R4699">
        <v>8</v>
      </c>
      <c r="S4699">
        <v>200</v>
      </c>
      <c r="T4699">
        <v>0</v>
      </c>
      <c r="U4699">
        <v>420</v>
      </c>
      <c r="V4699">
        <v>420</v>
      </c>
      <c r="W4699">
        <v>200</v>
      </c>
      <c r="X4699">
        <v>0</v>
      </c>
      <c r="Y4699">
        <v>0</v>
      </c>
      <c r="Z4699">
        <v>0</v>
      </c>
      <c r="AD4699" s="1">
        <v>41920.333333333336</v>
      </c>
      <c r="AE4699" s="1">
        <v>41951.708333333336</v>
      </c>
      <c r="AG4699" s="1">
        <v>41909.333333333336</v>
      </c>
      <c r="AH4699" s="1">
        <v>41939.708333333336</v>
      </c>
      <c r="AI4699" s="1">
        <v>41909.333333333336</v>
      </c>
      <c r="AJ4699" s="1">
        <v>41939.708333333336</v>
      </c>
      <c r="AK4699" s="1">
        <v>41909.333333333336</v>
      </c>
      <c r="AL4699" s="1">
        <v>41939.708333333336</v>
      </c>
      <c r="AM4699" s="1">
        <v>41920.333333333336</v>
      </c>
      <c r="AN4699" s="1">
        <v>41951.708333333336</v>
      </c>
      <c r="AP4699" t="s">
        <v>113</v>
      </c>
      <c r="AU4699" t="s">
        <v>10437</v>
      </c>
      <c r="AY4699" t="s">
        <v>106</v>
      </c>
      <c r="AZ4699">
        <v>0</v>
      </c>
      <c r="BA4699">
        <v>0</v>
      </c>
      <c r="BD4699" s="3">
        <v>41321.662499999999</v>
      </c>
      <c r="BE4699" s="3">
        <v>41321.663888888892</v>
      </c>
      <c r="BF4699" t="s">
        <v>115</v>
      </c>
      <c r="BG4699" t="s">
        <v>115</v>
      </c>
      <c r="BH4699">
        <v>8149</v>
      </c>
      <c r="BM4699">
        <v>43550</v>
      </c>
      <c r="BR4699" t="s">
        <v>116</v>
      </c>
      <c r="BS4699" t="s">
        <v>117</v>
      </c>
      <c r="BU4699">
        <v>1</v>
      </c>
      <c r="BV4699" t="s">
        <v>118</v>
      </c>
      <c r="BX4699" t="s">
        <v>119</v>
      </c>
      <c r="BY4699" t="s">
        <v>119</v>
      </c>
      <c r="BZ4699" t="s">
        <v>119</v>
      </c>
      <c r="CA4699">
        <v>1</v>
      </c>
      <c r="CC4699" t="s">
        <v>120</v>
      </c>
      <c r="CH4699">
        <v>540</v>
      </c>
      <c r="CI4699">
        <v>33200</v>
      </c>
      <c r="CJ4699" t="s">
        <v>106</v>
      </c>
      <c r="CK4699" t="s">
        <v>106</v>
      </c>
      <c r="CL4699">
        <v>15</v>
      </c>
      <c r="CM4699" t="s">
        <v>3211</v>
      </c>
      <c r="CO4699">
        <v>125336</v>
      </c>
      <c r="CQ4699">
        <v>0</v>
      </c>
      <c r="CR4699">
        <v>0</v>
      </c>
      <c r="CS4699">
        <v>0</v>
      </c>
      <c r="CY4699" t="s">
        <v>123</v>
      </c>
      <c r="CZ4699" t="s">
        <v>124</v>
      </c>
      <c r="DD4699" t="str" cm="1">
        <f t="array" ref="DD4699:DE4699">TEXT(_xlfn.SEQUENCE(1, DATEDIF(AG4699, AH4699, "m") + 1, AG4699, 30), "YYYY-APMM")</f>
        <v>2014-AP09</v>
      </c>
      <c r="DE4699" t="str">
        <v>2014-AP10</v>
      </c>
      <c r="DN4699">
        <f t="shared" si="146"/>
        <v>210</v>
      </c>
      <c r="DO4699" t="str">
        <f t="shared" si="147"/>
        <v>LABOR- SUBCONTRACTOR</v>
      </c>
    </row>
    <row r="4700" spans="1:119" x14ac:dyDescent="0.35">
      <c r="A4700" t="s">
        <v>105</v>
      </c>
      <c r="B4700">
        <v>503985</v>
      </c>
      <c r="C4700">
        <v>6359</v>
      </c>
      <c r="D4700">
        <v>125337</v>
      </c>
      <c r="E4700">
        <v>13662</v>
      </c>
      <c r="F4700">
        <v>0</v>
      </c>
      <c r="G4700" t="s">
        <v>106</v>
      </c>
      <c r="H4700" t="s">
        <v>106</v>
      </c>
      <c r="I4700" t="s">
        <v>106</v>
      </c>
      <c r="J4700" t="s">
        <v>107</v>
      </c>
      <c r="K4700" t="s">
        <v>108</v>
      </c>
      <c r="L4700" t="s">
        <v>109</v>
      </c>
      <c r="M4700" t="s">
        <v>110</v>
      </c>
      <c r="N4700" t="s">
        <v>10438</v>
      </c>
      <c r="O4700" t="s">
        <v>3228</v>
      </c>
      <c r="P4700">
        <v>8178</v>
      </c>
      <c r="Q4700">
        <v>72</v>
      </c>
      <c r="R4700">
        <v>72</v>
      </c>
      <c r="S4700">
        <v>200</v>
      </c>
      <c r="T4700">
        <v>0</v>
      </c>
      <c r="U4700">
        <v>254</v>
      </c>
      <c r="V4700">
        <v>254</v>
      </c>
      <c r="W4700">
        <v>200</v>
      </c>
      <c r="X4700">
        <v>0</v>
      </c>
      <c r="Y4700">
        <v>0</v>
      </c>
      <c r="Z4700">
        <v>0</v>
      </c>
      <c r="AD4700" s="1">
        <v>41930.333333333336</v>
      </c>
      <c r="AE4700" s="1">
        <v>41958.708333333336</v>
      </c>
      <c r="AG4700" s="1">
        <v>41917.333333333336</v>
      </c>
      <c r="AH4700" s="1">
        <v>41947.708333333336</v>
      </c>
      <c r="AI4700" s="1">
        <v>41917.333333333336</v>
      </c>
      <c r="AJ4700" s="1">
        <v>41947.708333333336</v>
      </c>
      <c r="AK4700" s="1">
        <v>41917.333333333336</v>
      </c>
      <c r="AL4700" s="1">
        <v>41947.708333333336</v>
      </c>
      <c r="AM4700" s="1">
        <v>41930.333333333336</v>
      </c>
      <c r="AN4700" s="1">
        <v>41958.708333333336</v>
      </c>
      <c r="AP4700" t="s">
        <v>113</v>
      </c>
      <c r="AU4700" t="s">
        <v>10439</v>
      </c>
      <c r="AY4700" t="s">
        <v>106</v>
      </c>
      <c r="AZ4700">
        <v>0</v>
      </c>
      <c r="BA4700">
        <v>0</v>
      </c>
      <c r="BD4700" s="3">
        <v>41321.662499999999</v>
      </c>
      <c r="BE4700" s="3">
        <v>41321.663888888892</v>
      </c>
      <c r="BF4700" t="s">
        <v>115</v>
      </c>
      <c r="BG4700" t="s">
        <v>115</v>
      </c>
      <c r="BH4700">
        <v>8149</v>
      </c>
      <c r="BM4700">
        <v>43550</v>
      </c>
      <c r="BR4700" t="s">
        <v>116</v>
      </c>
      <c r="BS4700" t="s">
        <v>117</v>
      </c>
      <c r="BU4700">
        <v>1</v>
      </c>
      <c r="BV4700" t="s">
        <v>118</v>
      </c>
      <c r="BX4700" t="s">
        <v>119</v>
      </c>
      <c r="BY4700" t="s">
        <v>119</v>
      </c>
      <c r="BZ4700" t="s">
        <v>119</v>
      </c>
      <c r="CA4700">
        <v>1</v>
      </c>
      <c r="CC4700" t="s">
        <v>120</v>
      </c>
      <c r="CH4700">
        <v>540</v>
      </c>
      <c r="CI4700">
        <v>33200</v>
      </c>
      <c r="CJ4700" t="s">
        <v>106</v>
      </c>
      <c r="CK4700" t="s">
        <v>106</v>
      </c>
      <c r="CL4700">
        <v>15</v>
      </c>
      <c r="CM4700" t="s">
        <v>3211</v>
      </c>
      <c r="CO4700">
        <v>125336</v>
      </c>
      <c r="CQ4700">
        <v>0</v>
      </c>
      <c r="CR4700">
        <v>0</v>
      </c>
      <c r="CS4700">
        <v>0</v>
      </c>
      <c r="CY4700" t="s">
        <v>123</v>
      </c>
      <c r="CZ4700" t="s">
        <v>124</v>
      </c>
      <c r="DD4700" t="str" cm="1">
        <f t="array" ref="DD4700">TEXT(_xlfn.SEQUENCE(1, DATEDIF(AG4700, AH4700, "m") + 1, AG4700, 30), "YYYY-APMM")</f>
        <v>2014-AP10</v>
      </c>
      <c r="DN4700">
        <f t="shared" si="146"/>
        <v>254</v>
      </c>
      <c r="DO4700" t="str">
        <f t="shared" si="147"/>
        <v>LABOR- SUBCONTRACTOR</v>
      </c>
    </row>
    <row r="4701" spans="1:119" x14ac:dyDescent="0.35">
      <c r="A4701" t="s">
        <v>105</v>
      </c>
      <c r="B4701">
        <v>503986</v>
      </c>
      <c r="C4701">
        <v>6359</v>
      </c>
      <c r="D4701">
        <v>125337</v>
      </c>
      <c r="E4701">
        <v>13662</v>
      </c>
      <c r="F4701">
        <v>0</v>
      </c>
      <c r="G4701" t="s">
        <v>106</v>
      </c>
      <c r="H4701" t="s">
        <v>106</v>
      </c>
      <c r="I4701" t="s">
        <v>106</v>
      </c>
      <c r="J4701" t="s">
        <v>107</v>
      </c>
      <c r="K4701" t="s">
        <v>108</v>
      </c>
      <c r="L4701" t="s">
        <v>109</v>
      </c>
      <c r="M4701" t="s">
        <v>110</v>
      </c>
      <c r="N4701" t="s">
        <v>10440</v>
      </c>
      <c r="O4701" t="s">
        <v>3209</v>
      </c>
      <c r="P4701">
        <v>8177</v>
      </c>
      <c r="Q4701">
        <v>384</v>
      </c>
      <c r="R4701">
        <v>0</v>
      </c>
      <c r="S4701">
        <v>160</v>
      </c>
      <c r="T4701">
        <v>0</v>
      </c>
      <c r="U4701">
        <v>70</v>
      </c>
      <c r="V4701">
        <v>70</v>
      </c>
      <c r="W4701">
        <v>160</v>
      </c>
      <c r="X4701">
        <v>40</v>
      </c>
      <c r="Y4701">
        <v>0</v>
      </c>
      <c r="Z4701">
        <v>40</v>
      </c>
      <c r="AD4701" s="1">
        <v>41879.333333333336</v>
      </c>
      <c r="AE4701" s="1">
        <v>41902.708333333336</v>
      </c>
      <c r="AG4701" s="1">
        <v>41820.333333333336</v>
      </c>
      <c r="AH4701" s="1">
        <v>41842.708333333336</v>
      </c>
      <c r="AI4701" s="1">
        <v>41820.333333333336</v>
      </c>
      <c r="AJ4701" s="1">
        <v>41842.708333333336</v>
      </c>
      <c r="AK4701" s="1">
        <v>41820.333333333336</v>
      </c>
      <c r="AL4701" s="1">
        <v>41842.708333333336</v>
      </c>
      <c r="AM4701" s="1">
        <v>41879.333333333336</v>
      </c>
      <c r="AN4701" s="1">
        <v>41902.708333333336</v>
      </c>
      <c r="AP4701" t="s">
        <v>113</v>
      </c>
      <c r="AU4701" t="s">
        <v>10441</v>
      </c>
      <c r="AY4701" t="s">
        <v>106</v>
      </c>
      <c r="AZ4701">
        <v>0</v>
      </c>
      <c r="BA4701">
        <v>0</v>
      </c>
      <c r="BD4701" s="3">
        <v>41321.662499999999</v>
      </c>
      <c r="BE4701" s="3">
        <v>41321.663888888892</v>
      </c>
      <c r="BF4701" t="s">
        <v>115</v>
      </c>
      <c r="BG4701" t="s">
        <v>115</v>
      </c>
      <c r="BH4701">
        <v>8149</v>
      </c>
      <c r="BM4701">
        <v>43540</v>
      </c>
      <c r="BR4701" t="s">
        <v>1299</v>
      </c>
      <c r="BS4701" t="s">
        <v>1300</v>
      </c>
      <c r="BU4701">
        <v>1</v>
      </c>
      <c r="BV4701" t="s">
        <v>118</v>
      </c>
      <c r="BX4701" t="s">
        <v>119</v>
      </c>
      <c r="BY4701" t="s">
        <v>119</v>
      </c>
      <c r="BZ4701" t="s">
        <v>119</v>
      </c>
      <c r="CA4701">
        <v>1</v>
      </c>
      <c r="CC4701" t="s">
        <v>120</v>
      </c>
      <c r="CH4701">
        <v>540</v>
      </c>
      <c r="CI4701">
        <v>33200</v>
      </c>
      <c r="CJ4701" t="s">
        <v>106</v>
      </c>
      <c r="CK4701" t="s">
        <v>106</v>
      </c>
      <c r="CL4701">
        <v>15</v>
      </c>
      <c r="CM4701" t="s">
        <v>3211</v>
      </c>
      <c r="CO4701">
        <v>125336</v>
      </c>
      <c r="CQ4701">
        <v>0</v>
      </c>
      <c r="CR4701">
        <v>0</v>
      </c>
      <c r="CS4701">
        <v>0</v>
      </c>
      <c r="CY4701" t="s">
        <v>123</v>
      </c>
      <c r="CZ4701" t="s">
        <v>124</v>
      </c>
      <c r="DD4701" t="str" cm="1">
        <f t="array" ref="DD4701">TEXT(_xlfn.SEQUENCE(1, DATEDIF(AG4701, AH4701, "m") + 1, AG4701, 30), "YYYY-APMM")</f>
        <v>2014-AP06</v>
      </c>
      <c r="DN4701">
        <f t="shared" si="146"/>
        <v>70</v>
      </c>
      <c r="DO4701" t="str">
        <f t="shared" si="147"/>
        <v>LABOR - CIVIL</v>
      </c>
    </row>
    <row r="4702" spans="1:119" x14ac:dyDescent="0.35">
      <c r="A4702" t="s">
        <v>105</v>
      </c>
      <c r="B4702">
        <v>503987</v>
      </c>
      <c r="C4702">
        <v>6359</v>
      </c>
      <c r="D4702">
        <v>125338</v>
      </c>
      <c r="E4702">
        <v>13662</v>
      </c>
      <c r="F4702">
        <v>0</v>
      </c>
      <c r="G4702" t="s">
        <v>106</v>
      </c>
      <c r="H4702" t="s">
        <v>106</v>
      </c>
      <c r="I4702" t="s">
        <v>106</v>
      </c>
      <c r="J4702" t="s">
        <v>107</v>
      </c>
      <c r="K4702" t="s">
        <v>108</v>
      </c>
      <c r="L4702" t="s">
        <v>109</v>
      </c>
      <c r="M4702" t="s">
        <v>110</v>
      </c>
      <c r="N4702" t="s">
        <v>10442</v>
      </c>
      <c r="O4702" t="s">
        <v>3231</v>
      </c>
      <c r="P4702">
        <v>8173</v>
      </c>
      <c r="Q4702">
        <v>128</v>
      </c>
      <c r="R4702">
        <v>0</v>
      </c>
      <c r="S4702">
        <v>160</v>
      </c>
      <c r="T4702">
        <v>0</v>
      </c>
      <c r="U4702">
        <v>430</v>
      </c>
      <c r="V4702">
        <v>430</v>
      </c>
      <c r="W4702">
        <v>160</v>
      </c>
      <c r="X4702">
        <v>0</v>
      </c>
      <c r="Y4702">
        <v>0</v>
      </c>
      <c r="Z4702">
        <v>0</v>
      </c>
      <c r="AD4702" s="1">
        <v>41896.333333333336</v>
      </c>
      <c r="AE4702" s="1">
        <v>41918.708333333336</v>
      </c>
      <c r="AG4702" s="1">
        <v>41877.333333333336</v>
      </c>
      <c r="AH4702" s="1">
        <v>41899.708333333336</v>
      </c>
      <c r="AI4702" s="1">
        <v>41877.333333333336</v>
      </c>
      <c r="AJ4702" s="1">
        <v>41899.708333333336</v>
      </c>
      <c r="AK4702" s="1">
        <v>41877.333333333336</v>
      </c>
      <c r="AL4702" s="1">
        <v>41899.708333333336</v>
      </c>
      <c r="AM4702" s="1">
        <v>41896.333333333336</v>
      </c>
      <c r="AN4702" s="1">
        <v>41918.708333333336</v>
      </c>
      <c r="AP4702" t="s">
        <v>113</v>
      </c>
      <c r="AU4702" t="s">
        <v>10443</v>
      </c>
      <c r="AY4702" t="s">
        <v>106</v>
      </c>
      <c r="AZ4702">
        <v>0</v>
      </c>
      <c r="BA4702">
        <v>0</v>
      </c>
      <c r="BD4702" s="3">
        <v>41321.662499999999</v>
      </c>
      <c r="BE4702" s="3">
        <v>41321.663888888892</v>
      </c>
      <c r="BF4702" t="s">
        <v>115</v>
      </c>
      <c r="BG4702" t="s">
        <v>115</v>
      </c>
      <c r="BH4702">
        <v>8149</v>
      </c>
      <c r="BM4702">
        <v>43500</v>
      </c>
      <c r="BR4702" t="s">
        <v>3233</v>
      </c>
      <c r="BS4702" t="s">
        <v>3234</v>
      </c>
      <c r="BU4702">
        <v>1</v>
      </c>
      <c r="BV4702" t="s">
        <v>118</v>
      </c>
      <c r="BX4702" t="s">
        <v>119</v>
      </c>
      <c r="BY4702" t="s">
        <v>119</v>
      </c>
      <c r="BZ4702" t="s">
        <v>119</v>
      </c>
      <c r="CA4702">
        <v>1</v>
      </c>
      <c r="CC4702" t="s">
        <v>120</v>
      </c>
      <c r="CH4702">
        <v>540</v>
      </c>
      <c r="CI4702">
        <v>33210</v>
      </c>
      <c r="CJ4702" t="s">
        <v>106</v>
      </c>
      <c r="CK4702" t="s">
        <v>106</v>
      </c>
      <c r="CL4702">
        <v>20</v>
      </c>
      <c r="CM4702" t="s">
        <v>3235</v>
      </c>
      <c r="CO4702">
        <v>125336</v>
      </c>
      <c r="CQ4702">
        <v>0</v>
      </c>
      <c r="CR4702">
        <v>0</v>
      </c>
      <c r="CS4702">
        <v>0</v>
      </c>
      <c r="CY4702" t="s">
        <v>123</v>
      </c>
      <c r="CZ4702" t="s">
        <v>124</v>
      </c>
      <c r="DD4702" t="str" cm="1">
        <f t="array" ref="DD4702">TEXT(_xlfn.SEQUENCE(1, DATEDIF(AG4702, AH4702, "m") + 1, AG4702, 30), "YYYY-APMM")</f>
        <v>2014-AP08</v>
      </c>
      <c r="DN4702">
        <f t="shared" si="146"/>
        <v>430</v>
      </c>
      <c r="DO4702" t="str">
        <f t="shared" si="147"/>
        <v>KERBSTONE MASON SK</v>
      </c>
    </row>
    <row r="4703" spans="1:119" x14ac:dyDescent="0.35">
      <c r="A4703" t="s">
        <v>105</v>
      </c>
      <c r="B4703">
        <v>503988</v>
      </c>
      <c r="C4703">
        <v>6359</v>
      </c>
      <c r="D4703">
        <v>125338</v>
      </c>
      <c r="E4703">
        <v>13662</v>
      </c>
      <c r="F4703">
        <v>0</v>
      </c>
      <c r="G4703" t="s">
        <v>106</v>
      </c>
      <c r="H4703" t="s">
        <v>106</v>
      </c>
      <c r="I4703" t="s">
        <v>106</v>
      </c>
      <c r="J4703" t="s">
        <v>107</v>
      </c>
      <c r="K4703" t="s">
        <v>108</v>
      </c>
      <c r="L4703" t="s">
        <v>109</v>
      </c>
      <c r="M4703" t="s">
        <v>110</v>
      </c>
      <c r="N4703" t="s">
        <v>10444</v>
      </c>
      <c r="O4703" t="s">
        <v>3237</v>
      </c>
      <c r="P4703">
        <v>8170</v>
      </c>
      <c r="Q4703">
        <v>128</v>
      </c>
      <c r="R4703">
        <v>0</v>
      </c>
      <c r="S4703">
        <v>160</v>
      </c>
      <c r="T4703">
        <v>0</v>
      </c>
      <c r="U4703">
        <v>250</v>
      </c>
      <c r="V4703">
        <v>250</v>
      </c>
      <c r="W4703">
        <v>160</v>
      </c>
      <c r="X4703">
        <v>0</v>
      </c>
      <c r="Y4703">
        <v>0</v>
      </c>
      <c r="Z4703">
        <v>0</v>
      </c>
      <c r="AD4703" s="1">
        <v>41907.333333333336</v>
      </c>
      <c r="AE4703" s="1">
        <v>41932.708333333336</v>
      </c>
      <c r="AG4703" s="1">
        <v>41889.333333333336</v>
      </c>
      <c r="AH4703" s="1">
        <v>41911.708333333336</v>
      </c>
      <c r="AI4703" s="1">
        <v>41889.333333333336</v>
      </c>
      <c r="AJ4703" s="1">
        <v>41911.708333333336</v>
      </c>
      <c r="AK4703" s="1">
        <v>41889.333333333336</v>
      </c>
      <c r="AL4703" s="1">
        <v>41911.708333333336</v>
      </c>
      <c r="AM4703" s="1">
        <v>41907.333333333336</v>
      </c>
      <c r="AN4703" s="1">
        <v>41932.708333333336</v>
      </c>
      <c r="AP4703" t="s">
        <v>113</v>
      </c>
      <c r="AU4703" t="s">
        <v>10445</v>
      </c>
      <c r="AY4703" t="s">
        <v>106</v>
      </c>
      <c r="AZ4703">
        <v>0</v>
      </c>
      <c r="BA4703">
        <v>0</v>
      </c>
      <c r="BD4703" s="3">
        <v>41321.662499999999</v>
      </c>
      <c r="BE4703" s="3">
        <v>41321.663888888892</v>
      </c>
      <c r="BF4703" t="s">
        <v>115</v>
      </c>
      <c r="BG4703" t="s">
        <v>115</v>
      </c>
      <c r="BH4703">
        <v>8149</v>
      </c>
      <c r="BM4703">
        <v>43470</v>
      </c>
      <c r="BR4703" t="s">
        <v>2854</v>
      </c>
      <c r="BS4703" t="s">
        <v>2855</v>
      </c>
      <c r="BU4703">
        <v>1</v>
      </c>
      <c r="BV4703" t="s">
        <v>118</v>
      </c>
      <c r="BX4703" t="s">
        <v>119</v>
      </c>
      <c r="BY4703" t="s">
        <v>119</v>
      </c>
      <c r="BZ4703" t="s">
        <v>119</v>
      </c>
      <c r="CA4703">
        <v>1</v>
      </c>
      <c r="CC4703" t="s">
        <v>120</v>
      </c>
      <c r="CH4703">
        <v>540</v>
      </c>
      <c r="CI4703">
        <v>33210</v>
      </c>
      <c r="CJ4703" t="s">
        <v>106</v>
      </c>
      <c r="CK4703" t="s">
        <v>106</v>
      </c>
      <c r="CL4703">
        <v>20</v>
      </c>
      <c r="CM4703" t="s">
        <v>3235</v>
      </c>
      <c r="CO4703">
        <v>125336</v>
      </c>
      <c r="CQ4703">
        <v>0</v>
      </c>
      <c r="CR4703">
        <v>0</v>
      </c>
      <c r="CS4703">
        <v>0</v>
      </c>
      <c r="CY4703" t="s">
        <v>123</v>
      </c>
      <c r="CZ4703" t="s">
        <v>124</v>
      </c>
      <c r="DD4703" t="str" cm="1">
        <f t="array" ref="DD4703">TEXT(_xlfn.SEQUENCE(1, DATEDIF(AG4703, AH4703, "m") + 1, AG4703, 30), "YYYY-APMM")</f>
        <v>2014-AP09</v>
      </c>
      <c r="DN4703">
        <f t="shared" si="146"/>
        <v>250</v>
      </c>
      <c r="DO4703" t="str">
        <f t="shared" si="147"/>
        <v>TILE MASON SK</v>
      </c>
    </row>
    <row r="4704" spans="1:119" x14ac:dyDescent="0.35">
      <c r="A4704" t="s">
        <v>105</v>
      </c>
      <c r="B4704">
        <v>503989</v>
      </c>
      <c r="C4704">
        <v>6359</v>
      </c>
      <c r="D4704">
        <v>125338</v>
      </c>
      <c r="E4704">
        <v>13662</v>
      </c>
      <c r="F4704">
        <v>0</v>
      </c>
      <c r="G4704" t="s">
        <v>106</v>
      </c>
      <c r="H4704" t="s">
        <v>106</v>
      </c>
      <c r="I4704" t="s">
        <v>106</v>
      </c>
      <c r="J4704" t="s">
        <v>107</v>
      </c>
      <c r="K4704" t="s">
        <v>108</v>
      </c>
      <c r="L4704" t="s">
        <v>109</v>
      </c>
      <c r="M4704" t="s">
        <v>110</v>
      </c>
      <c r="N4704" t="s">
        <v>10446</v>
      </c>
      <c r="O4704" t="s">
        <v>3240</v>
      </c>
      <c r="P4704">
        <v>8174</v>
      </c>
      <c r="Q4704">
        <v>128</v>
      </c>
      <c r="R4704">
        <v>0</v>
      </c>
      <c r="S4704">
        <v>160</v>
      </c>
      <c r="T4704">
        <v>0</v>
      </c>
      <c r="U4704">
        <v>290</v>
      </c>
      <c r="V4704">
        <v>290</v>
      </c>
      <c r="W4704">
        <v>160</v>
      </c>
      <c r="X4704">
        <v>0</v>
      </c>
      <c r="Y4704">
        <v>0</v>
      </c>
      <c r="Z4704">
        <v>0</v>
      </c>
      <c r="AD4704" s="1">
        <v>41914.333333333336</v>
      </c>
      <c r="AE4704" s="1">
        <v>41939.708333333336</v>
      </c>
      <c r="AG4704" s="1">
        <v>41896.333333333336</v>
      </c>
      <c r="AH4704" s="1">
        <v>41918.708333333336</v>
      </c>
      <c r="AI4704" s="1">
        <v>41896.333333333336</v>
      </c>
      <c r="AJ4704" s="1">
        <v>41918.708333333336</v>
      </c>
      <c r="AK4704" s="1">
        <v>41896.333333333336</v>
      </c>
      <c r="AL4704" s="1">
        <v>41918.708333333336</v>
      </c>
      <c r="AM4704" s="1">
        <v>41914.333333333336</v>
      </c>
      <c r="AN4704" s="1">
        <v>41939.708333333336</v>
      </c>
      <c r="AP4704" t="s">
        <v>113</v>
      </c>
      <c r="AU4704" t="s">
        <v>10447</v>
      </c>
      <c r="AY4704" t="s">
        <v>106</v>
      </c>
      <c r="AZ4704">
        <v>0</v>
      </c>
      <c r="BA4704">
        <v>0</v>
      </c>
      <c r="BD4704" s="3">
        <v>41321.662499999999</v>
      </c>
      <c r="BE4704" s="3">
        <v>41321.663888888892</v>
      </c>
      <c r="BF4704" t="s">
        <v>115</v>
      </c>
      <c r="BG4704" t="s">
        <v>115</v>
      </c>
      <c r="BH4704">
        <v>8149</v>
      </c>
      <c r="BM4704">
        <v>43510</v>
      </c>
      <c r="BR4704" t="s">
        <v>3242</v>
      </c>
      <c r="BS4704" t="s">
        <v>3243</v>
      </c>
      <c r="BU4704">
        <v>1</v>
      </c>
      <c r="BV4704" t="s">
        <v>118</v>
      </c>
      <c r="BX4704" t="s">
        <v>119</v>
      </c>
      <c r="BY4704" t="s">
        <v>119</v>
      </c>
      <c r="BZ4704" t="s">
        <v>119</v>
      </c>
      <c r="CA4704">
        <v>1</v>
      </c>
      <c r="CC4704" t="s">
        <v>120</v>
      </c>
      <c r="CH4704">
        <v>540</v>
      </c>
      <c r="CI4704">
        <v>33210</v>
      </c>
      <c r="CJ4704" t="s">
        <v>106</v>
      </c>
      <c r="CK4704" t="s">
        <v>106</v>
      </c>
      <c r="CL4704">
        <v>20</v>
      </c>
      <c r="CM4704" t="s">
        <v>3235</v>
      </c>
      <c r="CO4704">
        <v>125336</v>
      </c>
      <c r="CQ4704">
        <v>0</v>
      </c>
      <c r="CR4704">
        <v>0</v>
      </c>
      <c r="CS4704">
        <v>0</v>
      </c>
      <c r="CY4704" t="s">
        <v>123</v>
      </c>
      <c r="CZ4704" t="s">
        <v>124</v>
      </c>
      <c r="DD4704" t="str" cm="1">
        <f t="array" ref="DD4704">TEXT(_xlfn.SEQUENCE(1, DATEDIF(AG4704, AH4704, "m") + 1, AG4704, 30), "YYYY-APMM")</f>
        <v>2014-AP09</v>
      </c>
      <c r="DN4704">
        <f t="shared" si="146"/>
        <v>290</v>
      </c>
      <c r="DO4704" t="str">
        <f t="shared" si="147"/>
        <v>INTERLOCK MASON SK</v>
      </c>
    </row>
    <row r="4705" spans="1:119" x14ac:dyDescent="0.35">
      <c r="A4705" t="s">
        <v>105</v>
      </c>
      <c r="B4705">
        <v>503990</v>
      </c>
      <c r="C4705">
        <v>6359</v>
      </c>
      <c r="D4705">
        <v>125339</v>
      </c>
      <c r="E4705">
        <v>13662</v>
      </c>
      <c r="F4705">
        <v>0</v>
      </c>
      <c r="G4705" t="s">
        <v>106</v>
      </c>
      <c r="H4705" t="s">
        <v>106</v>
      </c>
      <c r="I4705" t="s">
        <v>106</v>
      </c>
      <c r="J4705" t="s">
        <v>107</v>
      </c>
      <c r="K4705" t="s">
        <v>108</v>
      </c>
      <c r="L4705" t="s">
        <v>109</v>
      </c>
      <c r="M4705" t="s">
        <v>110</v>
      </c>
      <c r="N4705" t="s">
        <v>10448</v>
      </c>
      <c r="O4705" t="s">
        <v>3178</v>
      </c>
      <c r="P4705">
        <v>8178</v>
      </c>
      <c r="Q4705">
        <v>128</v>
      </c>
      <c r="R4705">
        <v>0</v>
      </c>
      <c r="S4705">
        <v>200</v>
      </c>
      <c r="T4705">
        <v>0</v>
      </c>
      <c r="U4705">
        <v>3430</v>
      </c>
      <c r="V4705">
        <v>3430</v>
      </c>
      <c r="W4705">
        <v>200</v>
      </c>
      <c r="X4705">
        <v>0</v>
      </c>
      <c r="Y4705">
        <v>0</v>
      </c>
      <c r="Z4705">
        <v>0</v>
      </c>
      <c r="AD4705" s="1">
        <v>41920.333333333336</v>
      </c>
      <c r="AE4705" s="1">
        <v>41951.708333333336</v>
      </c>
      <c r="AG4705" s="1">
        <v>41902.333333333336</v>
      </c>
      <c r="AH4705" s="1">
        <v>41932.708333333336</v>
      </c>
      <c r="AI4705" s="1">
        <v>41902.333333333336</v>
      </c>
      <c r="AJ4705" s="1">
        <v>41932.708333333336</v>
      </c>
      <c r="AK4705" s="1">
        <v>41902.333333333336</v>
      </c>
      <c r="AL4705" s="1">
        <v>41932.708333333336</v>
      </c>
      <c r="AM4705" s="1">
        <v>41920.333333333336</v>
      </c>
      <c r="AN4705" s="1">
        <v>41951.708333333336</v>
      </c>
      <c r="AP4705" t="s">
        <v>113</v>
      </c>
      <c r="AU4705" t="s">
        <v>10449</v>
      </c>
      <c r="AY4705" t="s">
        <v>106</v>
      </c>
      <c r="AZ4705">
        <v>0</v>
      </c>
      <c r="BA4705">
        <v>0</v>
      </c>
      <c r="BD4705" s="3">
        <v>41321.662499999999</v>
      </c>
      <c r="BE4705" s="3">
        <v>41321.663888888892</v>
      </c>
      <c r="BF4705" t="s">
        <v>115</v>
      </c>
      <c r="BG4705" t="s">
        <v>115</v>
      </c>
      <c r="BH4705">
        <v>8149</v>
      </c>
      <c r="BM4705">
        <v>43550</v>
      </c>
      <c r="BR4705" t="s">
        <v>116</v>
      </c>
      <c r="BS4705" t="s">
        <v>117</v>
      </c>
      <c r="BU4705">
        <v>1</v>
      </c>
      <c r="BV4705" t="s">
        <v>118</v>
      </c>
      <c r="BX4705" t="s">
        <v>119</v>
      </c>
      <c r="BY4705" t="s">
        <v>119</v>
      </c>
      <c r="BZ4705" t="s">
        <v>119</v>
      </c>
      <c r="CA4705">
        <v>1</v>
      </c>
      <c r="CC4705" t="s">
        <v>120</v>
      </c>
      <c r="CH4705">
        <v>540</v>
      </c>
      <c r="CI4705">
        <v>33220</v>
      </c>
      <c r="CJ4705" t="s">
        <v>106</v>
      </c>
      <c r="CK4705" t="s">
        <v>106</v>
      </c>
      <c r="CL4705">
        <v>25</v>
      </c>
      <c r="CM4705" t="s">
        <v>3180</v>
      </c>
      <c r="CO4705">
        <v>125336</v>
      </c>
      <c r="CQ4705">
        <v>0</v>
      </c>
      <c r="CR4705">
        <v>0</v>
      </c>
      <c r="CS4705">
        <v>0</v>
      </c>
      <c r="CY4705" t="s">
        <v>123</v>
      </c>
      <c r="CZ4705" t="s">
        <v>124</v>
      </c>
      <c r="DD4705" t="str" cm="1">
        <f t="array" ref="DD4705:DE4705">TEXT(_xlfn.SEQUENCE(1, DATEDIF(AG4705, AH4705, "m") + 1, AG4705, 30), "YYYY-APMM")</f>
        <v>2014-AP09</v>
      </c>
      <c r="DE4705" t="str">
        <v>2014-AP10</v>
      </c>
      <c r="DN4705">
        <f t="shared" si="146"/>
        <v>1715</v>
      </c>
      <c r="DO4705" t="str">
        <f t="shared" si="147"/>
        <v>LABOR- SUBCONTRACTOR</v>
      </c>
    </row>
    <row r="4706" spans="1:119" x14ac:dyDescent="0.35">
      <c r="A4706" t="s">
        <v>105</v>
      </c>
      <c r="B4706">
        <v>503991</v>
      </c>
      <c r="C4706">
        <v>6359</v>
      </c>
      <c r="D4706">
        <v>125339</v>
      </c>
      <c r="E4706">
        <v>13662</v>
      </c>
      <c r="F4706">
        <v>0</v>
      </c>
      <c r="G4706" t="s">
        <v>106</v>
      </c>
      <c r="H4706" t="s">
        <v>106</v>
      </c>
      <c r="I4706" t="s">
        <v>106</v>
      </c>
      <c r="J4706" t="s">
        <v>107</v>
      </c>
      <c r="K4706" t="s">
        <v>108</v>
      </c>
      <c r="L4706" t="s">
        <v>109</v>
      </c>
      <c r="M4706" t="s">
        <v>110</v>
      </c>
      <c r="N4706" t="s">
        <v>10450</v>
      </c>
      <c r="O4706" t="s">
        <v>3182</v>
      </c>
      <c r="P4706">
        <v>8178</v>
      </c>
      <c r="Q4706">
        <v>128</v>
      </c>
      <c r="R4706">
        <v>128</v>
      </c>
      <c r="S4706">
        <v>200</v>
      </c>
      <c r="T4706">
        <v>0</v>
      </c>
      <c r="U4706">
        <v>210</v>
      </c>
      <c r="V4706">
        <v>210</v>
      </c>
      <c r="W4706">
        <v>200</v>
      </c>
      <c r="X4706">
        <v>0</v>
      </c>
      <c r="Y4706">
        <v>0</v>
      </c>
      <c r="Z4706">
        <v>0</v>
      </c>
      <c r="AD4706" s="1">
        <v>41930.333333333336</v>
      </c>
      <c r="AE4706" s="1">
        <v>41958.708333333336</v>
      </c>
      <c r="AG4706" s="1">
        <v>41909.333333333336</v>
      </c>
      <c r="AH4706" s="1">
        <v>41939.708333333336</v>
      </c>
      <c r="AI4706" s="1">
        <v>41909.333333333336</v>
      </c>
      <c r="AJ4706" s="1">
        <v>41939.708333333336</v>
      </c>
      <c r="AK4706" s="1">
        <v>41909.333333333336</v>
      </c>
      <c r="AL4706" s="1">
        <v>41939.708333333336</v>
      </c>
      <c r="AM4706" s="1">
        <v>41930.333333333336</v>
      </c>
      <c r="AN4706" s="1">
        <v>41958.708333333336</v>
      </c>
      <c r="AP4706" t="s">
        <v>113</v>
      </c>
      <c r="AU4706" t="s">
        <v>10451</v>
      </c>
      <c r="AY4706" t="s">
        <v>106</v>
      </c>
      <c r="AZ4706">
        <v>0</v>
      </c>
      <c r="BA4706">
        <v>0</v>
      </c>
      <c r="BD4706" s="3">
        <v>41321.662499999999</v>
      </c>
      <c r="BE4706" s="3">
        <v>41321.663888888892</v>
      </c>
      <c r="BF4706" t="s">
        <v>115</v>
      </c>
      <c r="BG4706" t="s">
        <v>115</v>
      </c>
      <c r="BH4706">
        <v>8149</v>
      </c>
      <c r="BM4706">
        <v>43550</v>
      </c>
      <c r="BR4706" t="s">
        <v>116</v>
      </c>
      <c r="BS4706" t="s">
        <v>117</v>
      </c>
      <c r="BU4706">
        <v>1</v>
      </c>
      <c r="BV4706" t="s">
        <v>118</v>
      </c>
      <c r="BX4706" t="s">
        <v>119</v>
      </c>
      <c r="BY4706" t="s">
        <v>119</v>
      </c>
      <c r="BZ4706" t="s">
        <v>119</v>
      </c>
      <c r="CA4706">
        <v>1</v>
      </c>
      <c r="CC4706" t="s">
        <v>120</v>
      </c>
      <c r="CH4706">
        <v>540</v>
      </c>
      <c r="CI4706">
        <v>33220</v>
      </c>
      <c r="CJ4706" t="s">
        <v>106</v>
      </c>
      <c r="CK4706" t="s">
        <v>106</v>
      </c>
      <c r="CL4706">
        <v>25</v>
      </c>
      <c r="CM4706" t="s">
        <v>3180</v>
      </c>
      <c r="CO4706">
        <v>125336</v>
      </c>
      <c r="CQ4706">
        <v>0</v>
      </c>
      <c r="CR4706">
        <v>0</v>
      </c>
      <c r="CS4706">
        <v>0</v>
      </c>
      <c r="CY4706" t="s">
        <v>123</v>
      </c>
      <c r="CZ4706" t="s">
        <v>124</v>
      </c>
      <c r="DD4706" t="str" cm="1">
        <f t="array" ref="DD4706:DE4706">TEXT(_xlfn.SEQUENCE(1, DATEDIF(AG4706, AH4706, "m") + 1, AG4706, 30), "YYYY-APMM")</f>
        <v>2014-AP09</v>
      </c>
      <c r="DE4706" t="str">
        <v>2014-AP10</v>
      </c>
      <c r="DN4706">
        <f t="shared" si="146"/>
        <v>105</v>
      </c>
      <c r="DO4706" t="str">
        <f t="shared" si="147"/>
        <v>LABOR- SUBCONTRACTOR</v>
      </c>
    </row>
    <row r="4707" spans="1:119" x14ac:dyDescent="0.35">
      <c r="A4707" t="s">
        <v>105</v>
      </c>
      <c r="B4707">
        <v>503992</v>
      </c>
      <c r="C4707">
        <v>6359</v>
      </c>
      <c r="D4707">
        <v>125340</v>
      </c>
      <c r="E4707">
        <v>13662</v>
      </c>
      <c r="F4707">
        <v>0</v>
      </c>
      <c r="G4707" t="s">
        <v>106</v>
      </c>
      <c r="H4707" t="s">
        <v>106</v>
      </c>
      <c r="I4707" t="s">
        <v>106</v>
      </c>
      <c r="J4707" t="s">
        <v>107</v>
      </c>
      <c r="K4707" t="s">
        <v>108</v>
      </c>
      <c r="L4707" t="s">
        <v>109</v>
      </c>
      <c r="M4707" t="s">
        <v>110</v>
      </c>
      <c r="N4707" t="s">
        <v>10452</v>
      </c>
      <c r="O4707" t="s">
        <v>3185</v>
      </c>
      <c r="P4707">
        <v>8178</v>
      </c>
      <c r="Q4707">
        <v>272</v>
      </c>
      <c r="R4707">
        <v>272</v>
      </c>
      <c r="S4707">
        <v>200</v>
      </c>
      <c r="T4707">
        <v>0</v>
      </c>
      <c r="U4707">
        <v>400</v>
      </c>
      <c r="V4707">
        <v>400</v>
      </c>
      <c r="W4707">
        <v>200</v>
      </c>
      <c r="X4707">
        <v>0</v>
      </c>
      <c r="Y4707">
        <v>0</v>
      </c>
      <c r="Z4707">
        <v>0</v>
      </c>
      <c r="AD4707" s="1">
        <v>41959.333333333336</v>
      </c>
      <c r="AE4707" s="1">
        <v>41987.708333333336</v>
      </c>
      <c r="AG4707" s="1">
        <v>41917.333333333336</v>
      </c>
      <c r="AH4707" s="1">
        <v>41947.708333333336</v>
      </c>
      <c r="AI4707" s="1">
        <v>41917.333333333336</v>
      </c>
      <c r="AJ4707" s="1">
        <v>41947.708333333336</v>
      </c>
      <c r="AK4707" s="1">
        <v>41917.333333333336</v>
      </c>
      <c r="AL4707" s="1">
        <v>41947.708333333336</v>
      </c>
      <c r="AM4707" s="1">
        <v>41959.333333333336</v>
      </c>
      <c r="AN4707" s="1">
        <v>41987.708333333336</v>
      </c>
      <c r="AP4707" t="s">
        <v>113</v>
      </c>
      <c r="AU4707" t="s">
        <v>10453</v>
      </c>
      <c r="AY4707" t="s">
        <v>106</v>
      </c>
      <c r="AZ4707">
        <v>0</v>
      </c>
      <c r="BA4707">
        <v>0</v>
      </c>
      <c r="BD4707" s="3">
        <v>41321.662499999999</v>
      </c>
      <c r="BE4707" s="3">
        <v>41321.690972222219</v>
      </c>
      <c r="BF4707" t="s">
        <v>115</v>
      </c>
      <c r="BG4707" t="s">
        <v>115</v>
      </c>
      <c r="BH4707">
        <v>8149</v>
      </c>
      <c r="BM4707">
        <v>43550</v>
      </c>
      <c r="BR4707" t="s">
        <v>116</v>
      </c>
      <c r="BS4707" t="s">
        <v>117</v>
      </c>
      <c r="BU4707">
        <v>1</v>
      </c>
      <c r="BV4707" t="s">
        <v>118</v>
      </c>
      <c r="BX4707" t="s">
        <v>119</v>
      </c>
      <c r="BY4707" t="s">
        <v>119</v>
      </c>
      <c r="BZ4707" t="s">
        <v>119</v>
      </c>
      <c r="CA4707">
        <v>1</v>
      </c>
      <c r="CC4707" t="s">
        <v>120</v>
      </c>
      <c r="CH4707">
        <v>540</v>
      </c>
      <c r="CI4707">
        <v>33190</v>
      </c>
      <c r="CJ4707" t="s">
        <v>106</v>
      </c>
      <c r="CK4707" t="s">
        <v>106</v>
      </c>
      <c r="CL4707">
        <v>10</v>
      </c>
      <c r="CM4707" t="s">
        <v>3187</v>
      </c>
      <c r="CO4707">
        <v>125336</v>
      </c>
      <c r="CQ4707">
        <v>0</v>
      </c>
      <c r="CR4707">
        <v>0</v>
      </c>
      <c r="CS4707">
        <v>0</v>
      </c>
      <c r="CY4707" t="s">
        <v>123</v>
      </c>
      <c r="CZ4707" t="s">
        <v>124</v>
      </c>
      <c r="DD4707" t="str" cm="1">
        <f t="array" ref="DD4707">TEXT(_xlfn.SEQUENCE(1, DATEDIF(AG4707, AH4707, "m") + 1, AG4707, 30), "YYYY-APMM")</f>
        <v>2014-AP10</v>
      </c>
      <c r="DN4707">
        <f t="shared" si="146"/>
        <v>400</v>
      </c>
      <c r="DO4707" t="str">
        <f t="shared" si="147"/>
        <v>LABOR- SUBCONTRACTOR</v>
      </c>
    </row>
    <row r="4708" spans="1:119" x14ac:dyDescent="0.35">
      <c r="A4708" t="s">
        <v>105</v>
      </c>
      <c r="B4708">
        <v>503993</v>
      </c>
      <c r="C4708">
        <v>6359</v>
      </c>
      <c r="D4708">
        <v>125340</v>
      </c>
      <c r="E4708">
        <v>13662</v>
      </c>
      <c r="F4708">
        <v>0</v>
      </c>
      <c r="G4708" t="s">
        <v>106</v>
      </c>
      <c r="H4708" t="s">
        <v>106</v>
      </c>
      <c r="I4708" t="s">
        <v>106</v>
      </c>
      <c r="J4708" t="s">
        <v>107</v>
      </c>
      <c r="K4708" t="s">
        <v>108</v>
      </c>
      <c r="L4708" t="s">
        <v>109</v>
      </c>
      <c r="M4708" t="s">
        <v>110</v>
      </c>
      <c r="N4708" t="s">
        <v>10454</v>
      </c>
      <c r="O4708" t="s">
        <v>3189</v>
      </c>
      <c r="P4708">
        <v>8164</v>
      </c>
      <c r="Q4708">
        <v>128</v>
      </c>
      <c r="R4708">
        <v>0</v>
      </c>
      <c r="S4708">
        <v>200</v>
      </c>
      <c r="T4708">
        <v>0</v>
      </c>
      <c r="U4708">
        <v>820</v>
      </c>
      <c r="V4708">
        <v>820</v>
      </c>
      <c r="W4708">
        <v>200</v>
      </c>
      <c r="X4708">
        <v>0</v>
      </c>
      <c r="Y4708">
        <v>0</v>
      </c>
      <c r="Z4708">
        <v>0</v>
      </c>
      <c r="AD4708" s="1">
        <v>41882.333333333336</v>
      </c>
      <c r="AE4708" s="1">
        <v>41910.708333333336</v>
      </c>
      <c r="AG4708" s="1">
        <v>41863.333333333336</v>
      </c>
      <c r="AH4708" s="1">
        <v>41891.708333333336</v>
      </c>
      <c r="AI4708" s="1">
        <v>41863.333333333336</v>
      </c>
      <c r="AJ4708" s="1">
        <v>41891.708333333336</v>
      </c>
      <c r="AK4708" s="1">
        <v>41863.333333333336</v>
      </c>
      <c r="AL4708" s="1">
        <v>41891.708333333336</v>
      </c>
      <c r="AM4708" s="1">
        <v>41882.333333333336</v>
      </c>
      <c r="AN4708" s="1">
        <v>41910.708333333336</v>
      </c>
      <c r="AP4708" t="s">
        <v>113</v>
      </c>
      <c r="AU4708" t="s">
        <v>10455</v>
      </c>
      <c r="AY4708" t="s">
        <v>106</v>
      </c>
      <c r="AZ4708">
        <v>0</v>
      </c>
      <c r="BA4708">
        <v>0</v>
      </c>
      <c r="BD4708" s="3">
        <v>41321.662499999999</v>
      </c>
      <c r="BE4708" s="3">
        <v>41321.663888888892</v>
      </c>
      <c r="BF4708" t="s">
        <v>115</v>
      </c>
      <c r="BG4708" t="s">
        <v>115</v>
      </c>
      <c r="BH4708">
        <v>8149</v>
      </c>
      <c r="BM4708">
        <v>43410</v>
      </c>
      <c r="BR4708" t="s">
        <v>2865</v>
      </c>
      <c r="BS4708" t="s">
        <v>2866</v>
      </c>
      <c r="BU4708">
        <v>1</v>
      </c>
      <c r="BV4708" t="s">
        <v>118</v>
      </c>
      <c r="BX4708" t="s">
        <v>119</v>
      </c>
      <c r="BY4708" t="s">
        <v>119</v>
      </c>
      <c r="BZ4708" t="s">
        <v>119</v>
      </c>
      <c r="CA4708">
        <v>1</v>
      </c>
      <c r="CC4708" t="s">
        <v>120</v>
      </c>
      <c r="CH4708">
        <v>540</v>
      </c>
      <c r="CI4708">
        <v>33190</v>
      </c>
      <c r="CJ4708" t="s">
        <v>106</v>
      </c>
      <c r="CK4708" t="s">
        <v>106</v>
      </c>
      <c r="CL4708">
        <v>10</v>
      </c>
      <c r="CM4708" t="s">
        <v>3187</v>
      </c>
      <c r="CO4708">
        <v>125336</v>
      </c>
      <c r="CQ4708">
        <v>0</v>
      </c>
      <c r="CR4708">
        <v>0</v>
      </c>
      <c r="CS4708">
        <v>0</v>
      </c>
      <c r="CY4708" t="s">
        <v>123</v>
      </c>
      <c r="CZ4708" t="s">
        <v>124</v>
      </c>
      <c r="DD4708" t="str" cm="1">
        <f t="array" ref="DD4708">TEXT(_xlfn.SEQUENCE(1, DATEDIF(AG4708, AH4708, "m") + 1, AG4708, 30), "YYYY-APMM")</f>
        <v>2014-AP08</v>
      </c>
      <c r="DN4708">
        <f t="shared" si="146"/>
        <v>820</v>
      </c>
      <c r="DO4708" t="str">
        <f t="shared" si="147"/>
        <v>SCREED MASON SK</v>
      </c>
    </row>
    <row r="4709" spans="1:119" x14ac:dyDescent="0.35">
      <c r="A4709" t="s">
        <v>105</v>
      </c>
      <c r="B4709">
        <v>503994</v>
      </c>
      <c r="C4709">
        <v>6359</v>
      </c>
      <c r="D4709">
        <v>125340</v>
      </c>
      <c r="E4709">
        <v>13662</v>
      </c>
      <c r="F4709">
        <v>0</v>
      </c>
      <c r="G4709" t="s">
        <v>106</v>
      </c>
      <c r="H4709" t="s">
        <v>106</v>
      </c>
      <c r="I4709" t="s">
        <v>106</v>
      </c>
      <c r="J4709" t="s">
        <v>107</v>
      </c>
      <c r="K4709" t="s">
        <v>108</v>
      </c>
      <c r="L4709" t="s">
        <v>109</v>
      </c>
      <c r="M4709" t="s">
        <v>110</v>
      </c>
      <c r="N4709" t="s">
        <v>10456</v>
      </c>
      <c r="O4709" t="s">
        <v>3192</v>
      </c>
      <c r="P4709">
        <v>8178</v>
      </c>
      <c r="Q4709">
        <v>152</v>
      </c>
      <c r="R4709">
        <v>0</v>
      </c>
      <c r="S4709">
        <v>160</v>
      </c>
      <c r="T4709">
        <v>0</v>
      </c>
      <c r="U4709">
        <v>70</v>
      </c>
      <c r="V4709">
        <v>70</v>
      </c>
      <c r="W4709">
        <v>160</v>
      </c>
      <c r="X4709">
        <v>0</v>
      </c>
      <c r="Y4709">
        <v>0</v>
      </c>
      <c r="Z4709">
        <v>0</v>
      </c>
      <c r="AD4709" s="1">
        <v>41903.333333333336</v>
      </c>
      <c r="AE4709" s="1">
        <v>41927.708333333336</v>
      </c>
      <c r="AG4709" s="1">
        <v>41881.333333333336</v>
      </c>
      <c r="AH4709" s="1">
        <v>41903.708333333336</v>
      </c>
      <c r="AI4709" s="1">
        <v>41881.333333333336</v>
      </c>
      <c r="AJ4709" s="1">
        <v>41903.708333333336</v>
      </c>
      <c r="AK4709" s="1">
        <v>41881.333333333336</v>
      </c>
      <c r="AL4709" s="1">
        <v>41903.708333333336</v>
      </c>
      <c r="AM4709" s="1">
        <v>41903.333333333336</v>
      </c>
      <c r="AN4709" s="1">
        <v>41927.708333333336</v>
      </c>
      <c r="AP4709" t="s">
        <v>113</v>
      </c>
      <c r="AU4709" t="s">
        <v>10457</v>
      </c>
      <c r="AY4709" t="s">
        <v>106</v>
      </c>
      <c r="AZ4709">
        <v>0</v>
      </c>
      <c r="BA4709">
        <v>0</v>
      </c>
      <c r="BD4709" s="3">
        <v>41321.662499999999</v>
      </c>
      <c r="BE4709" s="3">
        <v>41321.663888888892</v>
      </c>
      <c r="BF4709" t="s">
        <v>115</v>
      </c>
      <c r="BG4709" t="s">
        <v>115</v>
      </c>
      <c r="BH4709">
        <v>8149</v>
      </c>
      <c r="BM4709">
        <v>43550</v>
      </c>
      <c r="BR4709" t="s">
        <v>116</v>
      </c>
      <c r="BS4709" t="s">
        <v>117</v>
      </c>
      <c r="BU4709">
        <v>1</v>
      </c>
      <c r="BV4709" t="s">
        <v>118</v>
      </c>
      <c r="BX4709" t="s">
        <v>119</v>
      </c>
      <c r="BY4709" t="s">
        <v>119</v>
      </c>
      <c r="BZ4709" t="s">
        <v>119</v>
      </c>
      <c r="CA4709">
        <v>1</v>
      </c>
      <c r="CC4709" t="s">
        <v>120</v>
      </c>
      <c r="CH4709">
        <v>540</v>
      </c>
      <c r="CI4709">
        <v>33190</v>
      </c>
      <c r="CJ4709" t="s">
        <v>106</v>
      </c>
      <c r="CK4709" t="s">
        <v>106</v>
      </c>
      <c r="CL4709">
        <v>10</v>
      </c>
      <c r="CM4709" t="s">
        <v>3187</v>
      </c>
      <c r="CO4709">
        <v>125336</v>
      </c>
      <c r="CQ4709">
        <v>0</v>
      </c>
      <c r="CR4709">
        <v>0</v>
      </c>
      <c r="CS4709">
        <v>0</v>
      </c>
      <c r="CY4709" t="s">
        <v>123</v>
      </c>
      <c r="CZ4709" t="s">
        <v>124</v>
      </c>
      <c r="DD4709" t="str" cm="1">
        <f t="array" ref="DD4709">TEXT(_xlfn.SEQUENCE(1, DATEDIF(AG4709, AH4709, "m") + 1, AG4709, 30), "YYYY-APMM")</f>
        <v>2014-AP08</v>
      </c>
      <c r="DN4709">
        <f t="shared" si="146"/>
        <v>70</v>
      </c>
      <c r="DO4709" t="str">
        <f t="shared" si="147"/>
        <v>LABOR- SUBCONTRACTOR</v>
      </c>
    </row>
    <row r="4710" spans="1:119" x14ac:dyDescent="0.35">
      <c r="A4710" t="s">
        <v>105</v>
      </c>
      <c r="B4710">
        <v>503995</v>
      </c>
      <c r="C4710">
        <v>6359</v>
      </c>
      <c r="D4710">
        <v>125340</v>
      </c>
      <c r="E4710">
        <v>13662</v>
      </c>
      <c r="F4710">
        <v>0</v>
      </c>
      <c r="G4710" t="s">
        <v>106</v>
      </c>
      <c r="H4710" t="s">
        <v>106</v>
      </c>
      <c r="I4710" t="s">
        <v>106</v>
      </c>
      <c r="J4710" t="s">
        <v>107</v>
      </c>
      <c r="K4710" t="s">
        <v>108</v>
      </c>
      <c r="L4710" t="s">
        <v>109</v>
      </c>
      <c r="M4710" t="s">
        <v>110</v>
      </c>
      <c r="N4710" t="s">
        <v>10458</v>
      </c>
      <c r="O4710" t="s">
        <v>3195</v>
      </c>
      <c r="P4710">
        <v>8178</v>
      </c>
      <c r="Q4710">
        <v>72</v>
      </c>
      <c r="R4710">
        <v>0</v>
      </c>
      <c r="S4710">
        <v>160</v>
      </c>
      <c r="T4710">
        <v>0</v>
      </c>
      <c r="U4710">
        <v>70</v>
      </c>
      <c r="V4710">
        <v>70</v>
      </c>
      <c r="W4710">
        <v>160</v>
      </c>
      <c r="X4710">
        <v>0</v>
      </c>
      <c r="Y4710">
        <v>0</v>
      </c>
      <c r="Z4710">
        <v>0</v>
      </c>
      <c r="AD4710" s="1">
        <v>41851.333333333336</v>
      </c>
      <c r="AE4710" s="1">
        <v>41877.708333333336</v>
      </c>
      <c r="AG4710" s="1">
        <v>41841.333333333336</v>
      </c>
      <c r="AH4710" s="1">
        <v>41867.708333333336</v>
      </c>
      <c r="AI4710" s="1">
        <v>41841.333333333336</v>
      </c>
      <c r="AJ4710" s="1">
        <v>41867.708333333336</v>
      </c>
      <c r="AK4710" s="1">
        <v>41841.333333333336</v>
      </c>
      <c r="AL4710" s="1">
        <v>41867.708333333336</v>
      </c>
      <c r="AM4710" s="1">
        <v>41851.333333333336</v>
      </c>
      <c r="AN4710" s="1">
        <v>41877.708333333336</v>
      </c>
      <c r="AP4710" t="s">
        <v>113</v>
      </c>
      <c r="AU4710" t="s">
        <v>10459</v>
      </c>
      <c r="AY4710" t="s">
        <v>106</v>
      </c>
      <c r="AZ4710">
        <v>0</v>
      </c>
      <c r="BA4710">
        <v>0</v>
      </c>
      <c r="BD4710" s="3">
        <v>41321.662499999999</v>
      </c>
      <c r="BE4710" s="3">
        <v>41321.663888888892</v>
      </c>
      <c r="BF4710" t="s">
        <v>115</v>
      </c>
      <c r="BG4710" t="s">
        <v>115</v>
      </c>
      <c r="BH4710">
        <v>8149</v>
      </c>
      <c r="BM4710">
        <v>43550</v>
      </c>
      <c r="BR4710" t="s">
        <v>116</v>
      </c>
      <c r="BS4710" t="s">
        <v>117</v>
      </c>
      <c r="BU4710">
        <v>1</v>
      </c>
      <c r="BV4710" t="s">
        <v>118</v>
      </c>
      <c r="BX4710" t="s">
        <v>119</v>
      </c>
      <c r="BY4710" t="s">
        <v>119</v>
      </c>
      <c r="BZ4710" t="s">
        <v>119</v>
      </c>
      <c r="CA4710">
        <v>1</v>
      </c>
      <c r="CC4710" t="s">
        <v>120</v>
      </c>
      <c r="CH4710">
        <v>540</v>
      </c>
      <c r="CI4710">
        <v>33190</v>
      </c>
      <c r="CJ4710" t="s">
        <v>106</v>
      </c>
      <c r="CK4710" t="s">
        <v>106</v>
      </c>
      <c r="CL4710">
        <v>10</v>
      </c>
      <c r="CM4710" t="s">
        <v>3187</v>
      </c>
      <c r="CO4710">
        <v>125336</v>
      </c>
      <c r="CQ4710">
        <v>0</v>
      </c>
      <c r="CR4710">
        <v>0</v>
      </c>
      <c r="CS4710">
        <v>0</v>
      </c>
      <c r="CY4710" t="s">
        <v>123</v>
      </c>
      <c r="CZ4710" t="s">
        <v>124</v>
      </c>
      <c r="DD4710" t="str" cm="1">
        <f t="array" ref="DD4710">TEXT(_xlfn.SEQUENCE(1, DATEDIF(AG4710, AH4710, "m") + 1, AG4710, 30), "YYYY-APMM")</f>
        <v>2014-AP07</v>
      </c>
      <c r="DN4710">
        <f t="shared" si="146"/>
        <v>70</v>
      </c>
      <c r="DO4710" t="str">
        <f t="shared" si="147"/>
        <v>LABOR- SUBCONTRACTOR</v>
      </c>
    </row>
    <row r="4711" spans="1:119" x14ac:dyDescent="0.35">
      <c r="A4711" t="s">
        <v>105</v>
      </c>
      <c r="B4711">
        <v>503996</v>
      </c>
      <c r="C4711">
        <v>6359</v>
      </c>
      <c r="D4711">
        <v>125340</v>
      </c>
      <c r="E4711">
        <v>13662</v>
      </c>
      <c r="F4711">
        <v>0</v>
      </c>
      <c r="G4711" t="s">
        <v>106</v>
      </c>
      <c r="H4711" t="s">
        <v>106</v>
      </c>
      <c r="I4711" t="s">
        <v>106</v>
      </c>
      <c r="J4711" t="s">
        <v>107</v>
      </c>
      <c r="K4711" t="s">
        <v>108</v>
      </c>
      <c r="L4711" t="s">
        <v>109</v>
      </c>
      <c r="M4711" t="s">
        <v>110</v>
      </c>
      <c r="N4711" t="s">
        <v>10460</v>
      </c>
      <c r="O4711" t="s">
        <v>3198</v>
      </c>
      <c r="P4711">
        <v>8172</v>
      </c>
      <c r="Q4711">
        <v>72</v>
      </c>
      <c r="R4711">
        <v>0</v>
      </c>
      <c r="S4711">
        <v>200</v>
      </c>
      <c r="T4711">
        <v>0</v>
      </c>
      <c r="U4711">
        <v>660</v>
      </c>
      <c r="V4711">
        <v>660</v>
      </c>
      <c r="W4711">
        <v>200</v>
      </c>
      <c r="X4711">
        <v>0</v>
      </c>
      <c r="Y4711">
        <v>0</v>
      </c>
      <c r="Z4711">
        <v>0</v>
      </c>
      <c r="AD4711" s="1">
        <v>41818.333333333336</v>
      </c>
      <c r="AE4711" s="1">
        <v>41846.708333333336</v>
      </c>
      <c r="AG4711" s="1">
        <v>41807.333333333336</v>
      </c>
      <c r="AH4711" s="1">
        <v>41835.708333333336</v>
      </c>
      <c r="AI4711" s="1">
        <v>41807.333333333336</v>
      </c>
      <c r="AJ4711" s="1">
        <v>41835.708333333336</v>
      </c>
      <c r="AK4711" s="1">
        <v>41807.333333333336</v>
      </c>
      <c r="AL4711" s="1">
        <v>41835.708333333336</v>
      </c>
      <c r="AM4711" s="1">
        <v>41818.333333333336</v>
      </c>
      <c r="AN4711" s="1">
        <v>41846.708333333336</v>
      </c>
      <c r="AP4711" t="s">
        <v>113</v>
      </c>
      <c r="AU4711" t="s">
        <v>10461</v>
      </c>
      <c r="AY4711" t="s">
        <v>106</v>
      </c>
      <c r="AZ4711">
        <v>0</v>
      </c>
      <c r="BA4711">
        <v>0</v>
      </c>
      <c r="BD4711" s="3">
        <v>41321.662499999999</v>
      </c>
      <c r="BE4711" s="3">
        <v>41321.663888888892</v>
      </c>
      <c r="BF4711" t="s">
        <v>115</v>
      </c>
      <c r="BG4711" t="s">
        <v>115</v>
      </c>
      <c r="BH4711">
        <v>8149</v>
      </c>
      <c r="BM4711">
        <v>43490</v>
      </c>
      <c r="BR4711" t="s">
        <v>3200</v>
      </c>
      <c r="BS4711" t="s">
        <v>3201</v>
      </c>
      <c r="BU4711">
        <v>1</v>
      </c>
      <c r="BV4711" t="s">
        <v>118</v>
      </c>
      <c r="BX4711" t="s">
        <v>119</v>
      </c>
      <c r="BY4711" t="s">
        <v>119</v>
      </c>
      <c r="BZ4711" t="s">
        <v>119</v>
      </c>
      <c r="CA4711">
        <v>1</v>
      </c>
      <c r="CC4711" t="s">
        <v>120</v>
      </c>
      <c r="CH4711">
        <v>540</v>
      </c>
      <c r="CI4711">
        <v>33190</v>
      </c>
      <c r="CJ4711" t="s">
        <v>106</v>
      </c>
      <c r="CK4711" t="s">
        <v>106</v>
      </c>
      <c r="CL4711">
        <v>10</v>
      </c>
      <c r="CM4711" t="s">
        <v>3187</v>
      </c>
      <c r="CO4711">
        <v>125336</v>
      </c>
      <c r="CQ4711">
        <v>0</v>
      </c>
      <c r="CR4711">
        <v>0</v>
      </c>
      <c r="CS4711">
        <v>0</v>
      </c>
      <c r="CY4711" t="s">
        <v>123</v>
      </c>
      <c r="CZ4711" t="s">
        <v>124</v>
      </c>
      <c r="DD4711" t="str" cm="1">
        <f t="array" ref="DD4711">TEXT(_xlfn.SEQUENCE(1, DATEDIF(AG4711, AH4711, "m") + 1, AG4711, 30), "YYYY-APMM")</f>
        <v>2014-AP06</v>
      </c>
      <c r="DN4711">
        <f t="shared" si="146"/>
        <v>660</v>
      </c>
      <c r="DO4711" t="str">
        <f t="shared" si="147"/>
        <v>MANHOLES SK</v>
      </c>
    </row>
    <row r="4712" spans="1:119" x14ac:dyDescent="0.35">
      <c r="A4712" t="s">
        <v>105</v>
      </c>
      <c r="B4712">
        <v>503997</v>
      </c>
      <c r="C4712">
        <v>6359</v>
      </c>
      <c r="D4712">
        <v>125340</v>
      </c>
      <c r="E4712">
        <v>13662</v>
      </c>
      <c r="F4712">
        <v>0</v>
      </c>
      <c r="G4712" t="s">
        <v>106</v>
      </c>
      <c r="H4712" t="s">
        <v>106</v>
      </c>
      <c r="I4712" t="s">
        <v>106</v>
      </c>
      <c r="J4712" t="s">
        <v>107</v>
      </c>
      <c r="K4712" t="s">
        <v>108</v>
      </c>
      <c r="L4712" t="s">
        <v>109</v>
      </c>
      <c r="M4712" t="s">
        <v>110</v>
      </c>
      <c r="N4712" t="s">
        <v>10462</v>
      </c>
      <c r="O4712" t="s">
        <v>3206</v>
      </c>
      <c r="P4712">
        <v>8172</v>
      </c>
      <c r="Q4712">
        <v>72</v>
      </c>
      <c r="R4712">
        <v>0</v>
      </c>
      <c r="S4712">
        <v>200</v>
      </c>
      <c r="T4712">
        <v>0</v>
      </c>
      <c r="U4712">
        <v>220</v>
      </c>
      <c r="V4712">
        <v>220</v>
      </c>
      <c r="W4712">
        <v>200</v>
      </c>
      <c r="X4712">
        <v>0</v>
      </c>
      <c r="Y4712">
        <v>0</v>
      </c>
      <c r="Z4712">
        <v>0</v>
      </c>
      <c r="AD4712" s="1">
        <v>41832.333333333336</v>
      </c>
      <c r="AE4712" s="1">
        <v>41863.708333333336</v>
      </c>
      <c r="AG4712" s="1">
        <v>41821.333333333336</v>
      </c>
      <c r="AH4712" s="1">
        <v>41849.708333333336</v>
      </c>
      <c r="AI4712" s="1">
        <v>41821.333333333336</v>
      </c>
      <c r="AJ4712" s="1">
        <v>41849.708333333336</v>
      </c>
      <c r="AK4712" s="1">
        <v>41821.333333333336</v>
      </c>
      <c r="AL4712" s="1">
        <v>41849.708333333336</v>
      </c>
      <c r="AM4712" s="1">
        <v>41832.333333333336</v>
      </c>
      <c r="AN4712" s="1">
        <v>41863.708333333336</v>
      </c>
      <c r="AP4712" t="s">
        <v>113</v>
      </c>
      <c r="AU4712" t="s">
        <v>10463</v>
      </c>
      <c r="AY4712" t="s">
        <v>106</v>
      </c>
      <c r="AZ4712">
        <v>0</v>
      </c>
      <c r="BA4712">
        <v>0</v>
      </c>
      <c r="BD4712" s="3">
        <v>41321.662499999999</v>
      </c>
      <c r="BE4712" s="3">
        <v>41321.663888888892</v>
      </c>
      <c r="BF4712" t="s">
        <v>115</v>
      </c>
      <c r="BG4712" t="s">
        <v>115</v>
      </c>
      <c r="BH4712">
        <v>8149</v>
      </c>
      <c r="BM4712">
        <v>43490</v>
      </c>
      <c r="BR4712" t="s">
        <v>3200</v>
      </c>
      <c r="BS4712" t="s">
        <v>3201</v>
      </c>
      <c r="BU4712">
        <v>1</v>
      </c>
      <c r="BV4712" t="s">
        <v>118</v>
      </c>
      <c r="BX4712" t="s">
        <v>119</v>
      </c>
      <c r="BY4712" t="s">
        <v>119</v>
      </c>
      <c r="BZ4712" t="s">
        <v>119</v>
      </c>
      <c r="CA4712">
        <v>1</v>
      </c>
      <c r="CC4712" t="s">
        <v>120</v>
      </c>
      <c r="CH4712">
        <v>540</v>
      </c>
      <c r="CI4712">
        <v>33190</v>
      </c>
      <c r="CJ4712" t="s">
        <v>106</v>
      </c>
      <c r="CK4712" t="s">
        <v>106</v>
      </c>
      <c r="CL4712">
        <v>10</v>
      </c>
      <c r="CM4712" t="s">
        <v>3187</v>
      </c>
      <c r="CO4712">
        <v>125336</v>
      </c>
      <c r="CQ4712">
        <v>0</v>
      </c>
      <c r="CR4712">
        <v>0</v>
      </c>
      <c r="CS4712">
        <v>0</v>
      </c>
      <c r="CY4712" t="s">
        <v>123</v>
      </c>
      <c r="CZ4712" t="s">
        <v>124</v>
      </c>
      <c r="DD4712" t="str" cm="1">
        <f t="array" ref="DD4712">TEXT(_xlfn.SEQUENCE(1, DATEDIF(AG4712, AH4712, "m") + 1, AG4712, 30), "YYYY-APMM")</f>
        <v>2014-AP07</v>
      </c>
      <c r="DN4712">
        <f t="shared" si="146"/>
        <v>220</v>
      </c>
      <c r="DO4712" t="str">
        <f t="shared" si="147"/>
        <v>MANHOLES SK</v>
      </c>
    </row>
    <row r="4713" spans="1:119" x14ac:dyDescent="0.35">
      <c r="A4713" t="s">
        <v>105</v>
      </c>
      <c r="B4713">
        <v>503998</v>
      </c>
      <c r="C4713">
        <v>6359</v>
      </c>
      <c r="D4713">
        <v>125340</v>
      </c>
      <c r="E4713">
        <v>13662</v>
      </c>
      <c r="F4713">
        <v>0</v>
      </c>
      <c r="G4713" t="s">
        <v>106</v>
      </c>
      <c r="H4713" t="s">
        <v>106</v>
      </c>
      <c r="I4713" t="s">
        <v>106</v>
      </c>
      <c r="J4713" t="s">
        <v>107</v>
      </c>
      <c r="K4713" t="s">
        <v>108</v>
      </c>
      <c r="L4713" t="s">
        <v>109</v>
      </c>
      <c r="M4713" t="s">
        <v>110</v>
      </c>
      <c r="N4713" t="s">
        <v>10464</v>
      </c>
      <c r="O4713" t="s">
        <v>3203</v>
      </c>
      <c r="P4713">
        <v>8177</v>
      </c>
      <c r="Q4713">
        <v>72</v>
      </c>
      <c r="R4713">
        <v>0</v>
      </c>
      <c r="S4713">
        <v>200</v>
      </c>
      <c r="T4713">
        <v>0</v>
      </c>
      <c r="U4713">
        <v>500</v>
      </c>
      <c r="V4713">
        <v>500</v>
      </c>
      <c r="W4713">
        <v>200</v>
      </c>
      <c r="X4713">
        <v>0</v>
      </c>
      <c r="Y4713">
        <v>0</v>
      </c>
      <c r="Z4713">
        <v>0</v>
      </c>
      <c r="AD4713" s="1">
        <v>41878.333333333336</v>
      </c>
      <c r="AE4713" s="1">
        <v>41906.708333333336</v>
      </c>
      <c r="AG4713" s="1">
        <v>41868.333333333336</v>
      </c>
      <c r="AH4713" s="1">
        <v>41896.708333333336</v>
      </c>
      <c r="AI4713" s="1">
        <v>41868.333333333336</v>
      </c>
      <c r="AJ4713" s="1">
        <v>41896.708333333336</v>
      </c>
      <c r="AK4713" s="1">
        <v>41868.333333333336</v>
      </c>
      <c r="AL4713" s="1">
        <v>41896.708333333336</v>
      </c>
      <c r="AM4713" s="1">
        <v>41878.333333333336</v>
      </c>
      <c r="AN4713" s="1">
        <v>41906.708333333336</v>
      </c>
      <c r="AP4713" t="s">
        <v>113</v>
      </c>
      <c r="AU4713" t="s">
        <v>10465</v>
      </c>
      <c r="AY4713" t="s">
        <v>106</v>
      </c>
      <c r="AZ4713">
        <v>0</v>
      </c>
      <c r="BA4713">
        <v>0</v>
      </c>
      <c r="BD4713" s="3">
        <v>41321.662499999999</v>
      </c>
      <c r="BE4713" s="3">
        <v>41321.663888888892</v>
      </c>
      <c r="BF4713" t="s">
        <v>115</v>
      </c>
      <c r="BG4713" t="s">
        <v>115</v>
      </c>
      <c r="BH4713">
        <v>8149</v>
      </c>
      <c r="BM4713">
        <v>43540</v>
      </c>
      <c r="BR4713" t="s">
        <v>1299</v>
      </c>
      <c r="BS4713" t="s">
        <v>1300</v>
      </c>
      <c r="BU4713">
        <v>1</v>
      </c>
      <c r="BV4713" t="s">
        <v>118</v>
      </c>
      <c r="BX4713" t="s">
        <v>119</v>
      </c>
      <c r="BY4713" t="s">
        <v>119</v>
      </c>
      <c r="BZ4713" t="s">
        <v>119</v>
      </c>
      <c r="CA4713">
        <v>1</v>
      </c>
      <c r="CC4713" t="s">
        <v>120</v>
      </c>
      <c r="CH4713">
        <v>540</v>
      </c>
      <c r="CI4713">
        <v>33190</v>
      </c>
      <c r="CJ4713" t="s">
        <v>106</v>
      </c>
      <c r="CK4713" t="s">
        <v>106</v>
      </c>
      <c r="CL4713">
        <v>10</v>
      </c>
      <c r="CM4713" t="s">
        <v>3187</v>
      </c>
      <c r="CO4713">
        <v>125336</v>
      </c>
      <c r="CQ4713">
        <v>0</v>
      </c>
      <c r="CR4713">
        <v>0</v>
      </c>
      <c r="CS4713">
        <v>0</v>
      </c>
      <c r="CY4713" t="s">
        <v>123</v>
      </c>
      <c r="CZ4713" t="s">
        <v>124</v>
      </c>
      <c r="DD4713" t="str" cm="1">
        <f t="array" ref="DD4713">TEXT(_xlfn.SEQUENCE(1, DATEDIF(AG4713, AH4713, "m") + 1, AG4713, 30), "YYYY-APMM")</f>
        <v>2014-AP08</v>
      </c>
      <c r="DN4713">
        <f t="shared" si="146"/>
        <v>500</v>
      </c>
      <c r="DO4713" t="str">
        <f t="shared" si="147"/>
        <v>LABOR - CIVIL</v>
      </c>
    </row>
    <row r="4714" spans="1:119" x14ac:dyDescent="0.35">
      <c r="A4714" t="s">
        <v>105</v>
      </c>
      <c r="B4714">
        <v>503999</v>
      </c>
      <c r="C4714">
        <v>6359</v>
      </c>
      <c r="D4714">
        <v>125341</v>
      </c>
      <c r="E4714">
        <v>13662</v>
      </c>
      <c r="F4714">
        <v>0</v>
      </c>
      <c r="G4714" t="s">
        <v>106</v>
      </c>
      <c r="H4714" t="s">
        <v>106</v>
      </c>
      <c r="I4714" t="s">
        <v>106</v>
      </c>
      <c r="J4714" t="s">
        <v>107</v>
      </c>
      <c r="K4714" t="s">
        <v>108</v>
      </c>
      <c r="L4714" t="s">
        <v>109</v>
      </c>
      <c r="M4714" t="s">
        <v>110</v>
      </c>
      <c r="N4714" t="s">
        <v>10466</v>
      </c>
      <c r="O4714" t="s">
        <v>3099</v>
      </c>
      <c r="P4714">
        <v>8178</v>
      </c>
      <c r="Q4714">
        <v>0</v>
      </c>
      <c r="R4714">
        <v>0</v>
      </c>
      <c r="S4714">
        <v>200</v>
      </c>
      <c r="T4714">
        <v>0</v>
      </c>
      <c r="U4714">
        <v>1500</v>
      </c>
      <c r="V4714">
        <v>1500</v>
      </c>
      <c r="W4714">
        <v>200</v>
      </c>
      <c r="X4714">
        <v>0</v>
      </c>
      <c r="Y4714">
        <v>0</v>
      </c>
      <c r="Z4714">
        <v>0</v>
      </c>
      <c r="AD4714" s="1">
        <v>41959.333333333336</v>
      </c>
      <c r="AE4714" s="1">
        <v>41987.708333333336</v>
      </c>
      <c r="AG4714" s="1">
        <v>41959.333333333336</v>
      </c>
      <c r="AH4714" s="1">
        <v>41987.708333333336</v>
      </c>
      <c r="AI4714" s="1">
        <v>41959.333333333336</v>
      </c>
      <c r="AJ4714" s="1">
        <v>41987.708333333336</v>
      </c>
      <c r="AK4714" s="1">
        <v>41959.333333333336</v>
      </c>
      <c r="AL4714" s="1">
        <v>41987.708333333336</v>
      </c>
      <c r="AM4714" s="1">
        <v>41959.333333333336</v>
      </c>
      <c r="AN4714" s="1">
        <v>41987.708333333336</v>
      </c>
      <c r="AP4714" t="s">
        <v>113</v>
      </c>
      <c r="AU4714" t="s">
        <v>10467</v>
      </c>
      <c r="AY4714" t="s">
        <v>119</v>
      </c>
      <c r="AZ4714">
        <v>0</v>
      </c>
      <c r="BA4714">
        <v>0</v>
      </c>
      <c r="BD4714" s="3">
        <v>41321.662499999999</v>
      </c>
      <c r="BE4714" s="3">
        <v>41321.663888888892</v>
      </c>
      <c r="BF4714" t="s">
        <v>115</v>
      </c>
      <c r="BG4714" t="s">
        <v>115</v>
      </c>
      <c r="BH4714">
        <v>8149</v>
      </c>
      <c r="BM4714">
        <v>43550</v>
      </c>
      <c r="BR4714" t="s">
        <v>116</v>
      </c>
      <c r="BS4714" t="s">
        <v>117</v>
      </c>
      <c r="BU4714">
        <v>1</v>
      </c>
      <c r="BV4714" t="s">
        <v>118</v>
      </c>
      <c r="BX4714" t="s">
        <v>119</v>
      </c>
      <c r="BY4714" t="s">
        <v>119</v>
      </c>
      <c r="BZ4714" t="s">
        <v>119</v>
      </c>
      <c r="CA4714">
        <v>1</v>
      </c>
      <c r="CC4714" t="s">
        <v>120</v>
      </c>
      <c r="CH4714">
        <v>540</v>
      </c>
      <c r="CI4714">
        <v>33230</v>
      </c>
      <c r="CJ4714" t="s">
        <v>106</v>
      </c>
      <c r="CK4714" t="s">
        <v>106</v>
      </c>
      <c r="CL4714">
        <v>30</v>
      </c>
      <c r="CM4714" t="s">
        <v>3097</v>
      </c>
      <c r="CO4714">
        <v>125335</v>
      </c>
      <c r="CQ4714">
        <v>0</v>
      </c>
      <c r="CR4714">
        <v>0</v>
      </c>
      <c r="CS4714">
        <v>0</v>
      </c>
      <c r="CY4714" t="s">
        <v>123</v>
      </c>
      <c r="CZ4714" t="s">
        <v>124</v>
      </c>
      <c r="DD4714" t="str" cm="1">
        <f t="array" ref="DD4714">TEXT(_xlfn.SEQUENCE(1, DATEDIF(AG4714, AH4714, "m") + 1, AG4714, 30), "YYYY-APMM")</f>
        <v>2014-AP11</v>
      </c>
      <c r="DN4714">
        <f t="shared" si="146"/>
        <v>1500</v>
      </c>
      <c r="DO4714" t="str">
        <f t="shared" si="147"/>
        <v>LABOR- SUBCONTRACTOR</v>
      </c>
    </row>
    <row r="4715" spans="1:119" x14ac:dyDescent="0.35">
      <c r="A4715" t="s">
        <v>105</v>
      </c>
      <c r="B4715">
        <v>504000</v>
      </c>
      <c r="C4715">
        <v>6359</v>
      </c>
      <c r="D4715">
        <v>125341</v>
      </c>
      <c r="E4715">
        <v>13662</v>
      </c>
      <c r="F4715">
        <v>0</v>
      </c>
      <c r="G4715" t="s">
        <v>106</v>
      </c>
      <c r="H4715" t="s">
        <v>106</v>
      </c>
      <c r="I4715" t="s">
        <v>106</v>
      </c>
      <c r="J4715" t="s">
        <v>107</v>
      </c>
      <c r="K4715" t="s">
        <v>108</v>
      </c>
      <c r="L4715" t="s">
        <v>109</v>
      </c>
      <c r="M4715" t="s">
        <v>110</v>
      </c>
      <c r="N4715" t="s">
        <v>10468</v>
      </c>
      <c r="O4715" t="s">
        <v>3102</v>
      </c>
      <c r="P4715">
        <v>8178</v>
      </c>
      <c r="Q4715">
        <v>0</v>
      </c>
      <c r="R4715">
        <v>0</v>
      </c>
      <c r="S4715">
        <v>200</v>
      </c>
      <c r="T4715">
        <v>0</v>
      </c>
      <c r="U4715">
        <v>3000</v>
      </c>
      <c r="V4715">
        <v>3000</v>
      </c>
      <c r="W4715">
        <v>200</v>
      </c>
      <c r="X4715">
        <v>0</v>
      </c>
      <c r="Y4715">
        <v>0</v>
      </c>
      <c r="Z4715">
        <v>0</v>
      </c>
      <c r="AD4715" s="1">
        <v>41959.333333333336</v>
      </c>
      <c r="AE4715" s="1">
        <v>41987.708333333336</v>
      </c>
      <c r="AG4715" s="1">
        <v>41959.333333333336</v>
      </c>
      <c r="AH4715" s="1">
        <v>41987.708333333336</v>
      </c>
      <c r="AI4715" s="1">
        <v>41959.333333333336</v>
      </c>
      <c r="AJ4715" s="1">
        <v>41987.708333333336</v>
      </c>
      <c r="AK4715" s="1">
        <v>41959.333333333336</v>
      </c>
      <c r="AL4715" s="1">
        <v>41987.708333333336</v>
      </c>
      <c r="AM4715" s="1">
        <v>41959.333333333336</v>
      </c>
      <c r="AN4715" s="1">
        <v>41987.708333333336</v>
      </c>
      <c r="AP4715" t="s">
        <v>113</v>
      </c>
      <c r="AU4715" t="s">
        <v>10469</v>
      </c>
      <c r="AY4715" t="s">
        <v>119</v>
      </c>
      <c r="AZ4715">
        <v>0</v>
      </c>
      <c r="BA4715">
        <v>0</v>
      </c>
      <c r="BD4715" s="3">
        <v>41321.662499999999</v>
      </c>
      <c r="BE4715" s="3">
        <v>41321.663888888892</v>
      </c>
      <c r="BF4715" t="s">
        <v>115</v>
      </c>
      <c r="BG4715" t="s">
        <v>115</v>
      </c>
      <c r="BH4715">
        <v>8149</v>
      </c>
      <c r="BM4715">
        <v>43550</v>
      </c>
      <c r="BR4715" t="s">
        <v>116</v>
      </c>
      <c r="BS4715" t="s">
        <v>117</v>
      </c>
      <c r="BU4715">
        <v>1</v>
      </c>
      <c r="BV4715" t="s">
        <v>118</v>
      </c>
      <c r="BX4715" t="s">
        <v>119</v>
      </c>
      <c r="BY4715" t="s">
        <v>119</v>
      </c>
      <c r="BZ4715" t="s">
        <v>119</v>
      </c>
      <c r="CA4715">
        <v>1</v>
      </c>
      <c r="CC4715" t="s">
        <v>120</v>
      </c>
      <c r="CH4715">
        <v>540</v>
      </c>
      <c r="CI4715">
        <v>33230</v>
      </c>
      <c r="CJ4715" t="s">
        <v>106</v>
      </c>
      <c r="CK4715" t="s">
        <v>106</v>
      </c>
      <c r="CL4715">
        <v>30</v>
      </c>
      <c r="CM4715" t="s">
        <v>3097</v>
      </c>
      <c r="CO4715">
        <v>125335</v>
      </c>
      <c r="CQ4715">
        <v>0</v>
      </c>
      <c r="CR4715">
        <v>0</v>
      </c>
      <c r="CS4715">
        <v>0</v>
      </c>
      <c r="CY4715" t="s">
        <v>123</v>
      </c>
      <c r="CZ4715" t="s">
        <v>124</v>
      </c>
      <c r="DD4715" t="str" cm="1">
        <f t="array" ref="DD4715">TEXT(_xlfn.SEQUENCE(1, DATEDIF(AG4715, AH4715, "m") + 1, AG4715, 30), "YYYY-APMM")</f>
        <v>2014-AP11</v>
      </c>
      <c r="DN4715">
        <f t="shared" si="146"/>
        <v>3000</v>
      </c>
      <c r="DO4715" t="str">
        <f t="shared" si="147"/>
        <v>LABOR- SUBCONTRACTOR</v>
      </c>
    </row>
    <row r="4716" spans="1:119" x14ac:dyDescent="0.35">
      <c r="A4716" t="s">
        <v>105</v>
      </c>
      <c r="B4716">
        <v>504001</v>
      </c>
      <c r="C4716">
        <v>6359</v>
      </c>
      <c r="D4716">
        <v>125341</v>
      </c>
      <c r="E4716">
        <v>13662</v>
      </c>
      <c r="F4716">
        <v>0</v>
      </c>
      <c r="G4716" t="s">
        <v>106</v>
      </c>
      <c r="H4716" t="s">
        <v>106</v>
      </c>
      <c r="I4716" t="s">
        <v>106</v>
      </c>
      <c r="J4716" t="s">
        <v>107</v>
      </c>
      <c r="K4716" t="s">
        <v>108</v>
      </c>
      <c r="L4716" t="s">
        <v>109</v>
      </c>
      <c r="M4716" t="s">
        <v>110</v>
      </c>
      <c r="N4716" t="s">
        <v>10470</v>
      </c>
      <c r="O4716" t="s">
        <v>3095</v>
      </c>
      <c r="P4716">
        <v>8178</v>
      </c>
      <c r="Q4716">
        <v>0</v>
      </c>
      <c r="R4716">
        <v>0</v>
      </c>
      <c r="S4716">
        <v>200</v>
      </c>
      <c r="T4716">
        <v>0</v>
      </c>
      <c r="U4716">
        <v>3000</v>
      </c>
      <c r="V4716">
        <v>3000</v>
      </c>
      <c r="W4716">
        <v>200</v>
      </c>
      <c r="X4716">
        <v>0</v>
      </c>
      <c r="Y4716">
        <v>0</v>
      </c>
      <c r="Z4716">
        <v>0</v>
      </c>
      <c r="AD4716" s="1">
        <v>41959.333333333336</v>
      </c>
      <c r="AE4716" s="1">
        <v>41987.708333333336</v>
      </c>
      <c r="AG4716" s="1">
        <v>41959.333333333336</v>
      </c>
      <c r="AH4716" s="1">
        <v>41987.708333333336</v>
      </c>
      <c r="AI4716" s="1">
        <v>41959.333333333336</v>
      </c>
      <c r="AJ4716" s="1">
        <v>41987.708333333336</v>
      </c>
      <c r="AK4716" s="1">
        <v>41959.333333333336</v>
      </c>
      <c r="AL4716" s="1">
        <v>41987.708333333336</v>
      </c>
      <c r="AM4716" s="1">
        <v>41959.333333333336</v>
      </c>
      <c r="AN4716" s="1">
        <v>41987.708333333336</v>
      </c>
      <c r="AP4716" t="s">
        <v>113</v>
      </c>
      <c r="AU4716" t="s">
        <v>10471</v>
      </c>
      <c r="AY4716" t="s">
        <v>119</v>
      </c>
      <c r="AZ4716">
        <v>0</v>
      </c>
      <c r="BA4716">
        <v>0</v>
      </c>
      <c r="BD4716" s="3">
        <v>41321.662499999999</v>
      </c>
      <c r="BE4716" s="3">
        <v>41321.663888888892</v>
      </c>
      <c r="BF4716" t="s">
        <v>115</v>
      </c>
      <c r="BG4716" t="s">
        <v>115</v>
      </c>
      <c r="BH4716">
        <v>8149</v>
      </c>
      <c r="BM4716">
        <v>43550</v>
      </c>
      <c r="BR4716" t="s">
        <v>116</v>
      </c>
      <c r="BS4716" t="s">
        <v>117</v>
      </c>
      <c r="BU4716">
        <v>1</v>
      </c>
      <c r="BV4716" t="s">
        <v>118</v>
      </c>
      <c r="BX4716" t="s">
        <v>119</v>
      </c>
      <c r="BY4716" t="s">
        <v>119</v>
      </c>
      <c r="BZ4716" t="s">
        <v>119</v>
      </c>
      <c r="CA4716">
        <v>1</v>
      </c>
      <c r="CC4716" t="s">
        <v>120</v>
      </c>
      <c r="CH4716">
        <v>540</v>
      </c>
      <c r="CI4716">
        <v>33230</v>
      </c>
      <c r="CJ4716" t="s">
        <v>106</v>
      </c>
      <c r="CK4716" t="s">
        <v>106</v>
      </c>
      <c r="CL4716">
        <v>30</v>
      </c>
      <c r="CM4716" t="s">
        <v>3097</v>
      </c>
      <c r="CO4716">
        <v>125335</v>
      </c>
      <c r="CQ4716">
        <v>0</v>
      </c>
      <c r="CR4716">
        <v>0</v>
      </c>
      <c r="CS4716">
        <v>0</v>
      </c>
      <c r="CY4716" t="s">
        <v>123</v>
      </c>
      <c r="CZ4716" t="s">
        <v>124</v>
      </c>
      <c r="DD4716" t="str" cm="1">
        <f t="array" ref="DD4716">TEXT(_xlfn.SEQUENCE(1, DATEDIF(AG4716, AH4716, "m") + 1, AG4716, 30), "YYYY-APMM")</f>
        <v>2014-AP11</v>
      </c>
      <c r="DN4716">
        <f t="shared" si="146"/>
        <v>3000</v>
      </c>
      <c r="DO4716" t="str">
        <f t="shared" si="147"/>
        <v>LABOR- SUBCONTRACTOR</v>
      </c>
    </row>
    <row r="4717" spans="1:119" x14ac:dyDescent="0.35">
      <c r="A4717" t="s">
        <v>105</v>
      </c>
      <c r="B4717">
        <v>504002</v>
      </c>
      <c r="C4717">
        <v>6359</v>
      </c>
      <c r="D4717">
        <v>125344</v>
      </c>
      <c r="E4717">
        <v>13662</v>
      </c>
      <c r="F4717">
        <v>0</v>
      </c>
      <c r="G4717" t="s">
        <v>106</v>
      </c>
      <c r="H4717" t="s">
        <v>106</v>
      </c>
      <c r="I4717" t="s">
        <v>106</v>
      </c>
      <c r="J4717" t="s">
        <v>107</v>
      </c>
      <c r="K4717" t="s">
        <v>108</v>
      </c>
      <c r="L4717" t="s">
        <v>109</v>
      </c>
      <c r="M4717" t="s">
        <v>110</v>
      </c>
      <c r="N4717" t="s">
        <v>10472</v>
      </c>
      <c r="O4717" t="s">
        <v>3063</v>
      </c>
      <c r="P4717">
        <v>8178</v>
      </c>
      <c r="Q4717">
        <v>0</v>
      </c>
      <c r="R4717">
        <v>0</v>
      </c>
      <c r="S4717">
        <v>144</v>
      </c>
      <c r="T4717">
        <v>0</v>
      </c>
      <c r="U4717">
        <v>552</v>
      </c>
      <c r="V4717">
        <v>552</v>
      </c>
      <c r="W4717">
        <v>144</v>
      </c>
      <c r="X4717">
        <v>0</v>
      </c>
      <c r="Y4717">
        <v>0</v>
      </c>
      <c r="Z4717">
        <v>0</v>
      </c>
      <c r="AD4717" s="1">
        <v>41825.333333333336</v>
      </c>
      <c r="AE4717" s="1">
        <v>41844.708333333336</v>
      </c>
      <c r="AG4717" s="1">
        <v>41825.333333333336</v>
      </c>
      <c r="AH4717" s="1">
        <v>41844.708333333336</v>
      </c>
      <c r="AI4717" s="1">
        <v>41825.333333333336</v>
      </c>
      <c r="AJ4717" s="1">
        <v>41844.708333333336</v>
      </c>
      <c r="AK4717" s="1">
        <v>41825.333333333336</v>
      </c>
      <c r="AL4717" s="1">
        <v>41844.708333333336</v>
      </c>
      <c r="AM4717" s="1">
        <v>41825.333333333336</v>
      </c>
      <c r="AN4717" s="1">
        <v>41844.708333333336</v>
      </c>
      <c r="AP4717" t="s">
        <v>113</v>
      </c>
      <c r="AU4717" t="s">
        <v>10473</v>
      </c>
      <c r="AY4717" t="s">
        <v>119</v>
      </c>
      <c r="AZ4717">
        <v>0</v>
      </c>
      <c r="BA4717">
        <v>0</v>
      </c>
      <c r="BD4717" s="3">
        <v>41321.662499999999</v>
      </c>
      <c r="BE4717" s="3">
        <v>41321.663888888892</v>
      </c>
      <c r="BF4717" t="s">
        <v>115</v>
      </c>
      <c r="BG4717" t="s">
        <v>115</v>
      </c>
      <c r="BH4717">
        <v>8149</v>
      </c>
      <c r="BM4717">
        <v>43550</v>
      </c>
      <c r="BR4717" t="s">
        <v>116</v>
      </c>
      <c r="BS4717" t="s">
        <v>117</v>
      </c>
      <c r="BU4717">
        <v>1</v>
      </c>
      <c r="BV4717" t="s">
        <v>118</v>
      </c>
      <c r="BX4717" t="s">
        <v>119</v>
      </c>
      <c r="BY4717" t="s">
        <v>119</v>
      </c>
      <c r="BZ4717" t="s">
        <v>119</v>
      </c>
      <c r="CA4717">
        <v>1</v>
      </c>
      <c r="CC4717" t="s">
        <v>120</v>
      </c>
      <c r="CH4717">
        <v>540</v>
      </c>
      <c r="CI4717">
        <v>33110</v>
      </c>
      <c r="CJ4717" t="s">
        <v>106</v>
      </c>
      <c r="CK4717" t="s">
        <v>106</v>
      </c>
      <c r="CL4717">
        <v>15</v>
      </c>
      <c r="CM4717" t="s">
        <v>2963</v>
      </c>
      <c r="CO4717">
        <v>125343</v>
      </c>
      <c r="CQ4717">
        <v>0</v>
      </c>
      <c r="CR4717">
        <v>0</v>
      </c>
      <c r="CS4717">
        <v>0</v>
      </c>
      <c r="CY4717" t="s">
        <v>123</v>
      </c>
      <c r="CZ4717" t="s">
        <v>124</v>
      </c>
      <c r="DD4717" t="str" cm="1">
        <f t="array" ref="DD4717">TEXT(_xlfn.SEQUENCE(1, DATEDIF(AG4717, AH4717, "m") + 1, AG4717, 30), "YYYY-APMM")</f>
        <v>2014-AP07</v>
      </c>
      <c r="DN4717">
        <f t="shared" si="146"/>
        <v>552</v>
      </c>
      <c r="DO4717" t="str">
        <f t="shared" si="147"/>
        <v>LABOR- SUBCONTRACTOR</v>
      </c>
    </row>
    <row r="4718" spans="1:119" x14ac:dyDescent="0.35">
      <c r="A4718" t="s">
        <v>105</v>
      </c>
      <c r="B4718">
        <v>504003</v>
      </c>
      <c r="C4718">
        <v>6359</v>
      </c>
      <c r="D4718">
        <v>125344</v>
      </c>
      <c r="E4718">
        <v>13662</v>
      </c>
      <c r="F4718">
        <v>0</v>
      </c>
      <c r="G4718" t="s">
        <v>106</v>
      </c>
      <c r="H4718" t="s">
        <v>106</v>
      </c>
      <c r="I4718" t="s">
        <v>106</v>
      </c>
      <c r="J4718" t="s">
        <v>107</v>
      </c>
      <c r="K4718" t="s">
        <v>108</v>
      </c>
      <c r="L4718" t="s">
        <v>109</v>
      </c>
      <c r="M4718" t="s">
        <v>110</v>
      </c>
      <c r="N4718" t="s">
        <v>10474</v>
      </c>
      <c r="O4718" t="s">
        <v>3081</v>
      </c>
      <c r="P4718">
        <v>8178</v>
      </c>
      <c r="Q4718">
        <v>176</v>
      </c>
      <c r="R4718">
        <v>176</v>
      </c>
      <c r="S4718">
        <v>144</v>
      </c>
      <c r="T4718">
        <v>0</v>
      </c>
      <c r="U4718">
        <v>222</v>
      </c>
      <c r="V4718">
        <v>222</v>
      </c>
      <c r="W4718">
        <v>144</v>
      </c>
      <c r="X4718">
        <v>0</v>
      </c>
      <c r="Y4718">
        <v>0</v>
      </c>
      <c r="Z4718">
        <v>0</v>
      </c>
      <c r="AD4718" s="1">
        <v>41850.333333333336</v>
      </c>
      <c r="AE4718" s="1">
        <v>41874.708333333336</v>
      </c>
      <c r="AG4718" s="1">
        <v>41825.333333333336</v>
      </c>
      <c r="AH4718" s="1">
        <v>41844.708333333336</v>
      </c>
      <c r="AI4718" s="1">
        <v>41825.333333333336</v>
      </c>
      <c r="AJ4718" s="1">
        <v>41844.708333333336</v>
      </c>
      <c r="AK4718" s="1">
        <v>41825.333333333336</v>
      </c>
      <c r="AL4718" s="1">
        <v>41844.708333333336</v>
      </c>
      <c r="AM4718" s="1">
        <v>41850.333333333336</v>
      </c>
      <c r="AN4718" s="1">
        <v>41874.708333333336</v>
      </c>
      <c r="AP4718" t="s">
        <v>113</v>
      </c>
      <c r="AU4718" t="s">
        <v>10475</v>
      </c>
      <c r="AY4718" t="s">
        <v>106</v>
      </c>
      <c r="AZ4718">
        <v>0</v>
      </c>
      <c r="BA4718">
        <v>0</v>
      </c>
      <c r="BD4718" s="3">
        <v>41321.662499999999</v>
      </c>
      <c r="BE4718" s="3">
        <v>41321.663888888892</v>
      </c>
      <c r="BF4718" t="s">
        <v>115</v>
      </c>
      <c r="BG4718" t="s">
        <v>115</v>
      </c>
      <c r="BH4718">
        <v>8149</v>
      </c>
      <c r="BM4718">
        <v>43550</v>
      </c>
      <c r="BR4718" t="s">
        <v>116</v>
      </c>
      <c r="BS4718" t="s">
        <v>117</v>
      </c>
      <c r="BU4718">
        <v>1</v>
      </c>
      <c r="BV4718" t="s">
        <v>118</v>
      </c>
      <c r="BX4718" t="s">
        <v>119</v>
      </c>
      <c r="BY4718" t="s">
        <v>119</v>
      </c>
      <c r="BZ4718" t="s">
        <v>119</v>
      </c>
      <c r="CA4718">
        <v>1</v>
      </c>
      <c r="CC4718" t="s">
        <v>120</v>
      </c>
      <c r="CH4718">
        <v>540</v>
      </c>
      <c r="CI4718">
        <v>33110</v>
      </c>
      <c r="CJ4718" t="s">
        <v>106</v>
      </c>
      <c r="CK4718" t="s">
        <v>106</v>
      </c>
      <c r="CL4718">
        <v>15</v>
      </c>
      <c r="CM4718" t="s">
        <v>2963</v>
      </c>
      <c r="CO4718">
        <v>125343</v>
      </c>
      <c r="CQ4718">
        <v>0</v>
      </c>
      <c r="CR4718">
        <v>0</v>
      </c>
      <c r="CS4718">
        <v>0</v>
      </c>
      <c r="CY4718" t="s">
        <v>123</v>
      </c>
      <c r="CZ4718" t="s">
        <v>124</v>
      </c>
      <c r="DD4718" t="str" cm="1">
        <f t="array" ref="DD4718">TEXT(_xlfn.SEQUENCE(1, DATEDIF(AG4718, AH4718, "m") + 1, AG4718, 30), "YYYY-APMM")</f>
        <v>2014-AP07</v>
      </c>
      <c r="DN4718">
        <f t="shared" si="146"/>
        <v>222</v>
      </c>
      <c r="DO4718" t="str">
        <f t="shared" si="147"/>
        <v>LABOR- SUBCONTRACTOR</v>
      </c>
    </row>
    <row r="4719" spans="1:119" x14ac:dyDescent="0.35">
      <c r="A4719" t="s">
        <v>105</v>
      </c>
      <c r="B4719">
        <v>504004</v>
      </c>
      <c r="C4719">
        <v>6359</v>
      </c>
      <c r="D4719">
        <v>125344</v>
      </c>
      <c r="E4719">
        <v>13662</v>
      </c>
      <c r="F4719">
        <v>0</v>
      </c>
      <c r="G4719" t="s">
        <v>106</v>
      </c>
      <c r="H4719" t="s">
        <v>106</v>
      </c>
      <c r="I4719" t="s">
        <v>106</v>
      </c>
      <c r="J4719" t="s">
        <v>107</v>
      </c>
      <c r="K4719" t="s">
        <v>108</v>
      </c>
      <c r="L4719" t="s">
        <v>109</v>
      </c>
      <c r="M4719" t="s">
        <v>110</v>
      </c>
      <c r="N4719" t="s">
        <v>10476</v>
      </c>
      <c r="O4719" t="s">
        <v>3069</v>
      </c>
      <c r="P4719">
        <v>8178</v>
      </c>
      <c r="Q4719">
        <v>40</v>
      </c>
      <c r="R4719">
        <v>0</v>
      </c>
      <c r="S4719">
        <v>160</v>
      </c>
      <c r="T4719">
        <v>0</v>
      </c>
      <c r="U4719">
        <v>84</v>
      </c>
      <c r="V4719">
        <v>84</v>
      </c>
      <c r="W4719">
        <v>160</v>
      </c>
      <c r="X4719">
        <v>0</v>
      </c>
      <c r="Y4719">
        <v>0</v>
      </c>
      <c r="Z4719">
        <v>0</v>
      </c>
      <c r="AD4719" s="1">
        <v>41910.333333333336</v>
      </c>
      <c r="AE4719" s="1">
        <v>41934.708333333336</v>
      </c>
      <c r="AG4719" s="1">
        <v>41904.333333333336</v>
      </c>
      <c r="AH4719" s="1">
        <v>41928.708333333336</v>
      </c>
      <c r="AI4719" s="1">
        <v>41904.333333333336</v>
      </c>
      <c r="AJ4719" s="1">
        <v>41928.708333333336</v>
      </c>
      <c r="AK4719" s="1">
        <v>41904.333333333336</v>
      </c>
      <c r="AL4719" s="1">
        <v>41928.708333333336</v>
      </c>
      <c r="AM4719" s="1">
        <v>41910.333333333336</v>
      </c>
      <c r="AN4719" s="1">
        <v>41934.708333333336</v>
      </c>
      <c r="AP4719" t="s">
        <v>113</v>
      </c>
      <c r="AU4719" t="s">
        <v>10477</v>
      </c>
      <c r="AY4719" t="s">
        <v>106</v>
      </c>
      <c r="AZ4719">
        <v>0</v>
      </c>
      <c r="BA4719">
        <v>0</v>
      </c>
      <c r="BD4719" s="3">
        <v>41321.662499999999</v>
      </c>
      <c r="BE4719" s="3">
        <v>41321.663888888892</v>
      </c>
      <c r="BF4719" t="s">
        <v>115</v>
      </c>
      <c r="BG4719" t="s">
        <v>115</v>
      </c>
      <c r="BH4719">
        <v>8149</v>
      </c>
      <c r="BM4719">
        <v>43550</v>
      </c>
      <c r="BR4719" t="s">
        <v>116</v>
      </c>
      <c r="BS4719" t="s">
        <v>117</v>
      </c>
      <c r="BU4719">
        <v>1</v>
      </c>
      <c r="BV4719" t="s">
        <v>118</v>
      </c>
      <c r="BX4719" t="s">
        <v>119</v>
      </c>
      <c r="BY4719" t="s">
        <v>119</v>
      </c>
      <c r="BZ4719" t="s">
        <v>119</v>
      </c>
      <c r="CA4719">
        <v>1</v>
      </c>
      <c r="CC4719" t="s">
        <v>120</v>
      </c>
      <c r="CH4719">
        <v>540</v>
      </c>
      <c r="CI4719">
        <v>33110</v>
      </c>
      <c r="CJ4719" t="s">
        <v>106</v>
      </c>
      <c r="CK4719" t="s">
        <v>106</v>
      </c>
      <c r="CL4719">
        <v>15</v>
      </c>
      <c r="CM4719" t="s">
        <v>2963</v>
      </c>
      <c r="CO4719">
        <v>125343</v>
      </c>
      <c r="CQ4719">
        <v>0</v>
      </c>
      <c r="CR4719">
        <v>0</v>
      </c>
      <c r="CS4719">
        <v>0</v>
      </c>
      <c r="CY4719" t="s">
        <v>123</v>
      </c>
      <c r="CZ4719" t="s">
        <v>124</v>
      </c>
      <c r="DD4719" t="str" cm="1">
        <f t="array" ref="DD4719">TEXT(_xlfn.SEQUENCE(1, DATEDIF(AG4719, AH4719, "m") + 1, AG4719, 30), "YYYY-APMM")</f>
        <v>2014-AP09</v>
      </c>
      <c r="DN4719">
        <f t="shared" si="146"/>
        <v>84</v>
      </c>
      <c r="DO4719" t="str">
        <f t="shared" si="147"/>
        <v>LABOR- SUBCONTRACTOR</v>
      </c>
    </row>
    <row r="4720" spans="1:119" x14ac:dyDescent="0.35">
      <c r="A4720" t="s">
        <v>105</v>
      </c>
      <c r="B4720">
        <v>504005</v>
      </c>
      <c r="C4720">
        <v>6359</v>
      </c>
      <c r="D4720">
        <v>125344</v>
      </c>
      <c r="E4720">
        <v>13662</v>
      </c>
      <c r="F4720">
        <v>0</v>
      </c>
      <c r="G4720" t="s">
        <v>106</v>
      </c>
      <c r="H4720" t="s">
        <v>106</v>
      </c>
      <c r="I4720" t="s">
        <v>106</v>
      </c>
      <c r="J4720" t="s">
        <v>107</v>
      </c>
      <c r="K4720" t="s">
        <v>108</v>
      </c>
      <c r="L4720" t="s">
        <v>109</v>
      </c>
      <c r="M4720" t="s">
        <v>110</v>
      </c>
      <c r="N4720" t="s">
        <v>10478</v>
      </c>
      <c r="O4720" t="s">
        <v>3072</v>
      </c>
      <c r="P4720">
        <v>8178</v>
      </c>
      <c r="Q4720">
        <v>40</v>
      </c>
      <c r="R4720">
        <v>32</v>
      </c>
      <c r="S4720">
        <v>120</v>
      </c>
      <c r="T4720">
        <v>0</v>
      </c>
      <c r="U4720">
        <v>84</v>
      </c>
      <c r="V4720">
        <v>84</v>
      </c>
      <c r="W4720">
        <v>120</v>
      </c>
      <c r="X4720">
        <v>0</v>
      </c>
      <c r="Y4720">
        <v>0</v>
      </c>
      <c r="Z4720">
        <v>0</v>
      </c>
      <c r="AD4720" s="1">
        <v>41924.333333333336</v>
      </c>
      <c r="AE4720" s="1">
        <v>41940.708333333336</v>
      </c>
      <c r="AG4720" s="1">
        <v>41916.333333333336</v>
      </c>
      <c r="AH4720" s="1">
        <v>41934.708333333336</v>
      </c>
      <c r="AI4720" s="1">
        <v>41916.333333333336</v>
      </c>
      <c r="AJ4720" s="1">
        <v>41934.708333333336</v>
      </c>
      <c r="AK4720" s="1">
        <v>41916.333333333336</v>
      </c>
      <c r="AL4720" s="1">
        <v>41934.708333333336</v>
      </c>
      <c r="AM4720" s="1">
        <v>41924.333333333336</v>
      </c>
      <c r="AN4720" s="1">
        <v>41940.708333333336</v>
      </c>
      <c r="AP4720" t="s">
        <v>113</v>
      </c>
      <c r="AU4720" t="s">
        <v>10479</v>
      </c>
      <c r="AY4720" t="s">
        <v>106</v>
      </c>
      <c r="AZ4720">
        <v>0</v>
      </c>
      <c r="BA4720">
        <v>0</v>
      </c>
      <c r="BD4720" s="3">
        <v>41321.662499999999</v>
      </c>
      <c r="BE4720" s="3">
        <v>41321.663888888892</v>
      </c>
      <c r="BF4720" t="s">
        <v>115</v>
      </c>
      <c r="BG4720" t="s">
        <v>115</v>
      </c>
      <c r="BH4720">
        <v>8149</v>
      </c>
      <c r="BM4720">
        <v>43550</v>
      </c>
      <c r="BR4720" t="s">
        <v>116</v>
      </c>
      <c r="BS4720" t="s">
        <v>117</v>
      </c>
      <c r="BU4720">
        <v>1</v>
      </c>
      <c r="BV4720" t="s">
        <v>118</v>
      </c>
      <c r="BX4720" t="s">
        <v>119</v>
      </c>
      <c r="BY4720" t="s">
        <v>119</v>
      </c>
      <c r="BZ4720" t="s">
        <v>119</v>
      </c>
      <c r="CA4720">
        <v>1</v>
      </c>
      <c r="CC4720" t="s">
        <v>120</v>
      </c>
      <c r="CH4720">
        <v>540</v>
      </c>
      <c r="CI4720">
        <v>33110</v>
      </c>
      <c r="CJ4720" t="s">
        <v>106</v>
      </c>
      <c r="CK4720" t="s">
        <v>106</v>
      </c>
      <c r="CL4720">
        <v>15</v>
      </c>
      <c r="CM4720" t="s">
        <v>2963</v>
      </c>
      <c r="CO4720">
        <v>125343</v>
      </c>
      <c r="CQ4720">
        <v>0</v>
      </c>
      <c r="CR4720">
        <v>0</v>
      </c>
      <c r="CS4720">
        <v>0</v>
      </c>
      <c r="CY4720" t="s">
        <v>123</v>
      </c>
      <c r="CZ4720" t="s">
        <v>124</v>
      </c>
      <c r="DD4720" t="str" cm="1">
        <f t="array" ref="DD4720">TEXT(_xlfn.SEQUENCE(1, DATEDIF(AG4720, AH4720, "m") + 1, AG4720, 30), "YYYY-APMM")</f>
        <v>2014-AP10</v>
      </c>
      <c r="DN4720">
        <f t="shared" si="146"/>
        <v>84</v>
      </c>
      <c r="DO4720" t="str">
        <f t="shared" si="147"/>
        <v>LABOR- SUBCONTRACTOR</v>
      </c>
    </row>
    <row r="4721" spans="1:119" x14ac:dyDescent="0.35">
      <c r="A4721" t="s">
        <v>105</v>
      </c>
      <c r="B4721">
        <v>504006</v>
      </c>
      <c r="C4721">
        <v>6359</v>
      </c>
      <c r="D4721">
        <v>125345</v>
      </c>
      <c r="E4721">
        <v>13662</v>
      </c>
      <c r="F4721">
        <v>0</v>
      </c>
      <c r="G4721" t="s">
        <v>106</v>
      </c>
      <c r="H4721" t="s">
        <v>106</v>
      </c>
      <c r="I4721" t="s">
        <v>106</v>
      </c>
      <c r="J4721" t="s">
        <v>107</v>
      </c>
      <c r="K4721" t="s">
        <v>108</v>
      </c>
      <c r="L4721" t="s">
        <v>109</v>
      </c>
      <c r="M4721" t="s">
        <v>110</v>
      </c>
      <c r="N4721" t="s">
        <v>10480</v>
      </c>
      <c r="O4721" t="s">
        <v>3063</v>
      </c>
      <c r="P4721">
        <v>8178</v>
      </c>
      <c r="Q4721">
        <v>144</v>
      </c>
      <c r="R4721">
        <v>0</v>
      </c>
      <c r="S4721">
        <v>144</v>
      </c>
      <c r="T4721">
        <v>0</v>
      </c>
      <c r="U4721">
        <v>552</v>
      </c>
      <c r="V4721">
        <v>552</v>
      </c>
      <c r="W4721">
        <v>144</v>
      </c>
      <c r="X4721">
        <v>0</v>
      </c>
      <c r="Y4721">
        <v>0</v>
      </c>
      <c r="Z4721">
        <v>0</v>
      </c>
      <c r="AD4721" s="1">
        <v>41802.333333333336</v>
      </c>
      <c r="AE4721" s="1">
        <v>41822.708333333336</v>
      </c>
      <c r="AG4721" s="1">
        <v>41781.333333333336</v>
      </c>
      <c r="AH4721" s="1">
        <v>41801.708333333336</v>
      </c>
      <c r="AI4721" s="1">
        <v>41781.333333333336</v>
      </c>
      <c r="AJ4721" s="1">
        <v>41801.708333333336</v>
      </c>
      <c r="AK4721" s="1">
        <v>41781.333333333336</v>
      </c>
      <c r="AL4721" s="1">
        <v>41801.708333333336</v>
      </c>
      <c r="AM4721" s="1">
        <v>41802.333333333336</v>
      </c>
      <c r="AN4721" s="1">
        <v>41822.708333333336</v>
      </c>
      <c r="AP4721" t="s">
        <v>113</v>
      </c>
      <c r="AU4721" t="s">
        <v>10481</v>
      </c>
      <c r="AY4721" t="s">
        <v>106</v>
      </c>
      <c r="AZ4721">
        <v>0</v>
      </c>
      <c r="BA4721">
        <v>0</v>
      </c>
      <c r="BD4721" s="3">
        <v>41321.662499999999</v>
      </c>
      <c r="BE4721" s="3">
        <v>41321.663888888892</v>
      </c>
      <c r="BF4721" t="s">
        <v>115</v>
      </c>
      <c r="BG4721" t="s">
        <v>115</v>
      </c>
      <c r="BH4721">
        <v>8149</v>
      </c>
      <c r="BM4721">
        <v>43550</v>
      </c>
      <c r="BR4721" t="s">
        <v>116</v>
      </c>
      <c r="BS4721" t="s">
        <v>117</v>
      </c>
      <c r="BU4721">
        <v>1</v>
      </c>
      <c r="BV4721" t="s">
        <v>118</v>
      </c>
      <c r="BX4721" t="s">
        <v>119</v>
      </c>
      <c r="BY4721" t="s">
        <v>119</v>
      </c>
      <c r="BZ4721" t="s">
        <v>119</v>
      </c>
      <c r="CA4721">
        <v>1</v>
      </c>
      <c r="CC4721" t="s">
        <v>120</v>
      </c>
      <c r="CH4721">
        <v>540</v>
      </c>
      <c r="CI4721">
        <v>33100</v>
      </c>
      <c r="CJ4721" t="s">
        <v>106</v>
      </c>
      <c r="CK4721" t="s">
        <v>106</v>
      </c>
      <c r="CL4721">
        <v>10</v>
      </c>
      <c r="CM4721" t="s">
        <v>2889</v>
      </c>
      <c r="CO4721">
        <v>125343</v>
      </c>
      <c r="CQ4721">
        <v>0</v>
      </c>
      <c r="CR4721">
        <v>0</v>
      </c>
      <c r="CS4721">
        <v>0</v>
      </c>
      <c r="CY4721" t="s">
        <v>123</v>
      </c>
      <c r="CZ4721" t="s">
        <v>124</v>
      </c>
      <c r="DD4721" t="str" cm="1">
        <f t="array" ref="DD4721">TEXT(_xlfn.SEQUENCE(1, DATEDIF(AG4721, AH4721, "m") + 1, AG4721, 30), "YYYY-APMM")</f>
        <v>2014-AP05</v>
      </c>
      <c r="DN4721">
        <f t="shared" si="146"/>
        <v>552</v>
      </c>
      <c r="DO4721" t="str">
        <f t="shared" si="147"/>
        <v>LABOR- SUBCONTRACTOR</v>
      </c>
    </row>
    <row r="4722" spans="1:119" x14ac:dyDescent="0.35">
      <c r="A4722" t="s">
        <v>105</v>
      </c>
      <c r="B4722">
        <v>504007</v>
      </c>
      <c r="C4722">
        <v>6359</v>
      </c>
      <c r="D4722">
        <v>125345</v>
      </c>
      <c r="E4722">
        <v>13662</v>
      </c>
      <c r="F4722">
        <v>0</v>
      </c>
      <c r="G4722" t="s">
        <v>106</v>
      </c>
      <c r="H4722" t="s">
        <v>106</v>
      </c>
      <c r="I4722" t="s">
        <v>106</v>
      </c>
      <c r="J4722" t="s">
        <v>107</v>
      </c>
      <c r="K4722" t="s">
        <v>108</v>
      </c>
      <c r="L4722" t="s">
        <v>109</v>
      </c>
      <c r="M4722" t="s">
        <v>110</v>
      </c>
      <c r="N4722" t="s">
        <v>10482</v>
      </c>
      <c r="O4722" t="s">
        <v>3066</v>
      </c>
      <c r="P4722">
        <v>8178</v>
      </c>
      <c r="Q4722">
        <v>168</v>
      </c>
      <c r="R4722">
        <v>96</v>
      </c>
      <c r="S4722">
        <v>144</v>
      </c>
      <c r="T4722">
        <v>0</v>
      </c>
      <c r="U4722">
        <v>222</v>
      </c>
      <c r="V4722">
        <v>222</v>
      </c>
      <c r="W4722">
        <v>144</v>
      </c>
      <c r="X4722">
        <v>0</v>
      </c>
      <c r="Y4722">
        <v>0</v>
      </c>
      <c r="Z4722">
        <v>0</v>
      </c>
      <c r="AD4722" s="1">
        <v>41806.333333333336</v>
      </c>
      <c r="AE4722" s="1">
        <v>41826.708333333336</v>
      </c>
      <c r="AG4722" s="1">
        <v>41781.333333333336</v>
      </c>
      <c r="AH4722" s="1">
        <v>41801.708333333336</v>
      </c>
      <c r="AI4722" s="1">
        <v>41781.333333333336</v>
      </c>
      <c r="AJ4722" s="1">
        <v>41801.708333333336</v>
      </c>
      <c r="AK4722" s="1">
        <v>41781.333333333336</v>
      </c>
      <c r="AL4722" s="1">
        <v>41801.708333333336</v>
      </c>
      <c r="AM4722" s="1">
        <v>41806.333333333336</v>
      </c>
      <c r="AN4722" s="1">
        <v>41826.708333333336</v>
      </c>
      <c r="AP4722" t="s">
        <v>113</v>
      </c>
      <c r="AU4722" t="s">
        <v>10483</v>
      </c>
      <c r="AY4722" t="s">
        <v>106</v>
      </c>
      <c r="AZ4722">
        <v>0</v>
      </c>
      <c r="BA4722">
        <v>0</v>
      </c>
      <c r="BD4722" s="3">
        <v>41321.662499999999</v>
      </c>
      <c r="BE4722" s="3">
        <v>41321.663888888892</v>
      </c>
      <c r="BF4722" t="s">
        <v>115</v>
      </c>
      <c r="BG4722" t="s">
        <v>115</v>
      </c>
      <c r="BH4722">
        <v>8149</v>
      </c>
      <c r="BM4722">
        <v>43550</v>
      </c>
      <c r="BR4722" t="s">
        <v>116</v>
      </c>
      <c r="BS4722" t="s">
        <v>117</v>
      </c>
      <c r="BU4722">
        <v>1</v>
      </c>
      <c r="BV4722" t="s">
        <v>118</v>
      </c>
      <c r="BX4722" t="s">
        <v>119</v>
      </c>
      <c r="BY4722" t="s">
        <v>119</v>
      </c>
      <c r="BZ4722" t="s">
        <v>119</v>
      </c>
      <c r="CA4722">
        <v>1</v>
      </c>
      <c r="CC4722" t="s">
        <v>120</v>
      </c>
      <c r="CH4722">
        <v>540</v>
      </c>
      <c r="CI4722">
        <v>33100</v>
      </c>
      <c r="CJ4722" t="s">
        <v>106</v>
      </c>
      <c r="CK4722" t="s">
        <v>106</v>
      </c>
      <c r="CL4722">
        <v>10</v>
      </c>
      <c r="CM4722" t="s">
        <v>2889</v>
      </c>
      <c r="CO4722">
        <v>125343</v>
      </c>
      <c r="CQ4722">
        <v>0</v>
      </c>
      <c r="CR4722">
        <v>0</v>
      </c>
      <c r="CS4722">
        <v>0</v>
      </c>
      <c r="CY4722" t="s">
        <v>123</v>
      </c>
      <c r="CZ4722" t="s">
        <v>124</v>
      </c>
      <c r="DD4722" t="str" cm="1">
        <f t="array" ref="DD4722">TEXT(_xlfn.SEQUENCE(1, DATEDIF(AG4722, AH4722, "m") + 1, AG4722, 30), "YYYY-APMM")</f>
        <v>2014-AP05</v>
      </c>
      <c r="DN4722">
        <f t="shared" si="146"/>
        <v>222</v>
      </c>
      <c r="DO4722" t="str">
        <f t="shared" si="147"/>
        <v>LABOR- SUBCONTRACTOR</v>
      </c>
    </row>
    <row r="4723" spans="1:119" x14ac:dyDescent="0.35">
      <c r="A4723" t="s">
        <v>105</v>
      </c>
      <c r="B4723">
        <v>504008</v>
      </c>
      <c r="C4723">
        <v>6359</v>
      </c>
      <c r="D4723">
        <v>125345</v>
      </c>
      <c r="E4723">
        <v>13662</v>
      </c>
      <c r="F4723">
        <v>0</v>
      </c>
      <c r="G4723" t="s">
        <v>106</v>
      </c>
      <c r="H4723" t="s">
        <v>106</v>
      </c>
      <c r="I4723" t="s">
        <v>106</v>
      </c>
      <c r="J4723" t="s">
        <v>107</v>
      </c>
      <c r="K4723" t="s">
        <v>108</v>
      </c>
      <c r="L4723" t="s">
        <v>109</v>
      </c>
      <c r="M4723" t="s">
        <v>110</v>
      </c>
      <c r="N4723" t="s">
        <v>10484</v>
      </c>
      <c r="O4723" t="s">
        <v>3069</v>
      </c>
      <c r="P4723">
        <v>8178</v>
      </c>
      <c r="Q4723">
        <v>360</v>
      </c>
      <c r="R4723">
        <v>0</v>
      </c>
      <c r="S4723">
        <v>160</v>
      </c>
      <c r="T4723">
        <v>0</v>
      </c>
      <c r="U4723">
        <v>168</v>
      </c>
      <c r="V4723">
        <v>168</v>
      </c>
      <c r="W4723">
        <v>160</v>
      </c>
      <c r="X4723">
        <v>0</v>
      </c>
      <c r="Y4723">
        <v>0</v>
      </c>
      <c r="Z4723">
        <v>0</v>
      </c>
      <c r="AD4723" s="1">
        <v>41930.333333333336</v>
      </c>
      <c r="AE4723" s="1">
        <v>41952.708333333336</v>
      </c>
      <c r="AG4723" s="1">
        <v>41875.333333333336</v>
      </c>
      <c r="AH4723" s="1">
        <v>41897.708333333336</v>
      </c>
      <c r="AI4723" s="1">
        <v>41875.333333333336</v>
      </c>
      <c r="AJ4723" s="1">
        <v>41897.708333333336</v>
      </c>
      <c r="AK4723" s="1">
        <v>41875.333333333336</v>
      </c>
      <c r="AL4723" s="1">
        <v>41897.708333333336</v>
      </c>
      <c r="AM4723" s="1">
        <v>41930.333333333336</v>
      </c>
      <c r="AN4723" s="1">
        <v>41952.708333333336</v>
      </c>
      <c r="AP4723" t="s">
        <v>113</v>
      </c>
      <c r="AU4723" t="s">
        <v>10485</v>
      </c>
      <c r="AY4723" t="s">
        <v>106</v>
      </c>
      <c r="AZ4723">
        <v>0</v>
      </c>
      <c r="BA4723">
        <v>0</v>
      </c>
      <c r="BD4723" s="3">
        <v>41321.662499999999</v>
      </c>
      <c r="BE4723" s="3">
        <v>41321.663888888892</v>
      </c>
      <c r="BF4723" t="s">
        <v>115</v>
      </c>
      <c r="BG4723" t="s">
        <v>115</v>
      </c>
      <c r="BH4723">
        <v>8149</v>
      </c>
      <c r="BM4723">
        <v>43550</v>
      </c>
      <c r="BR4723" t="s">
        <v>116</v>
      </c>
      <c r="BS4723" t="s">
        <v>117</v>
      </c>
      <c r="BU4723">
        <v>1</v>
      </c>
      <c r="BV4723" t="s">
        <v>118</v>
      </c>
      <c r="BX4723" t="s">
        <v>119</v>
      </c>
      <c r="BY4723" t="s">
        <v>119</v>
      </c>
      <c r="BZ4723" t="s">
        <v>119</v>
      </c>
      <c r="CA4723">
        <v>1</v>
      </c>
      <c r="CC4723" t="s">
        <v>120</v>
      </c>
      <c r="CH4723">
        <v>540</v>
      </c>
      <c r="CI4723">
        <v>33100</v>
      </c>
      <c r="CJ4723" t="s">
        <v>106</v>
      </c>
      <c r="CK4723" t="s">
        <v>106</v>
      </c>
      <c r="CL4723">
        <v>10</v>
      </c>
      <c r="CM4723" t="s">
        <v>2889</v>
      </c>
      <c r="CO4723">
        <v>125343</v>
      </c>
      <c r="CQ4723">
        <v>0</v>
      </c>
      <c r="CR4723">
        <v>0</v>
      </c>
      <c r="CS4723">
        <v>0</v>
      </c>
      <c r="CY4723" t="s">
        <v>123</v>
      </c>
      <c r="CZ4723" t="s">
        <v>124</v>
      </c>
      <c r="DD4723" t="str" cm="1">
        <f t="array" ref="DD4723">TEXT(_xlfn.SEQUENCE(1, DATEDIF(AG4723, AH4723, "m") + 1, AG4723, 30), "YYYY-APMM")</f>
        <v>2014-AP08</v>
      </c>
      <c r="DN4723">
        <f t="shared" si="146"/>
        <v>168</v>
      </c>
      <c r="DO4723" t="str">
        <f t="shared" si="147"/>
        <v>LABOR- SUBCONTRACTOR</v>
      </c>
    </row>
    <row r="4724" spans="1:119" x14ac:dyDescent="0.35">
      <c r="A4724" t="s">
        <v>105</v>
      </c>
      <c r="B4724">
        <v>504009</v>
      </c>
      <c r="C4724">
        <v>6359</v>
      </c>
      <c r="D4724">
        <v>125345</v>
      </c>
      <c r="E4724">
        <v>13662</v>
      </c>
      <c r="F4724">
        <v>0</v>
      </c>
      <c r="G4724" t="s">
        <v>106</v>
      </c>
      <c r="H4724" t="s">
        <v>106</v>
      </c>
      <c r="I4724" t="s">
        <v>106</v>
      </c>
      <c r="J4724" t="s">
        <v>107</v>
      </c>
      <c r="K4724" t="s">
        <v>108</v>
      </c>
      <c r="L4724" t="s">
        <v>109</v>
      </c>
      <c r="M4724" t="s">
        <v>110</v>
      </c>
      <c r="N4724" t="s">
        <v>10486</v>
      </c>
      <c r="O4724" t="s">
        <v>3072</v>
      </c>
      <c r="P4724">
        <v>8178</v>
      </c>
      <c r="Q4724">
        <v>360</v>
      </c>
      <c r="R4724">
        <v>360</v>
      </c>
      <c r="S4724">
        <v>120</v>
      </c>
      <c r="T4724">
        <v>0</v>
      </c>
      <c r="U4724">
        <v>168</v>
      </c>
      <c r="V4724">
        <v>168</v>
      </c>
      <c r="W4724">
        <v>120</v>
      </c>
      <c r="X4724">
        <v>0</v>
      </c>
      <c r="Y4724">
        <v>0</v>
      </c>
      <c r="Z4724">
        <v>0</v>
      </c>
      <c r="AD4724" s="1">
        <v>41941.333333333336</v>
      </c>
      <c r="AE4724" s="1">
        <v>41958.708333333336</v>
      </c>
      <c r="AG4724" s="1">
        <v>41886.333333333336</v>
      </c>
      <c r="AH4724" s="1">
        <v>41903.708333333336</v>
      </c>
      <c r="AI4724" s="1">
        <v>41886.333333333336</v>
      </c>
      <c r="AJ4724" s="1">
        <v>41903.708333333336</v>
      </c>
      <c r="AK4724" s="1">
        <v>41886.333333333336</v>
      </c>
      <c r="AL4724" s="1">
        <v>41903.708333333336</v>
      </c>
      <c r="AM4724" s="1">
        <v>41941.333333333336</v>
      </c>
      <c r="AN4724" s="1">
        <v>41958.708333333336</v>
      </c>
      <c r="AP4724" t="s">
        <v>113</v>
      </c>
      <c r="AU4724" t="s">
        <v>10487</v>
      </c>
      <c r="AY4724" t="s">
        <v>106</v>
      </c>
      <c r="AZ4724">
        <v>0</v>
      </c>
      <c r="BA4724">
        <v>0</v>
      </c>
      <c r="BD4724" s="3">
        <v>41321.662499999999</v>
      </c>
      <c r="BE4724" s="3">
        <v>41321.663888888892</v>
      </c>
      <c r="BF4724" t="s">
        <v>115</v>
      </c>
      <c r="BG4724" t="s">
        <v>115</v>
      </c>
      <c r="BH4724">
        <v>8149</v>
      </c>
      <c r="BM4724">
        <v>43550</v>
      </c>
      <c r="BR4724" t="s">
        <v>116</v>
      </c>
      <c r="BS4724" t="s">
        <v>117</v>
      </c>
      <c r="BU4724">
        <v>1</v>
      </c>
      <c r="BV4724" t="s">
        <v>118</v>
      </c>
      <c r="BX4724" t="s">
        <v>119</v>
      </c>
      <c r="BY4724" t="s">
        <v>119</v>
      </c>
      <c r="BZ4724" t="s">
        <v>119</v>
      </c>
      <c r="CA4724">
        <v>1</v>
      </c>
      <c r="CC4724" t="s">
        <v>120</v>
      </c>
      <c r="CH4724">
        <v>540</v>
      </c>
      <c r="CI4724">
        <v>33100</v>
      </c>
      <c r="CJ4724" t="s">
        <v>106</v>
      </c>
      <c r="CK4724" t="s">
        <v>106</v>
      </c>
      <c r="CL4724">
        <v>10</v>
      </c>
      <c r="CM4724" t="s">
        <v>2889</v>
      </c>
      <c r="CO4724">
        <v>125343</v>
      </c>
      <c r="CQ4724">
        <v>0</v>
      </c>
      <c r="CR4724">
        <v>0</v>
      </c>
      <c r="CS4724">
        <v>0</v>
      </c>
      <c r="CY4724" t="s">
        <v>123</v>
      </c>
      <c r="CZ4724" t="s">
        <v>124</v>
      </c>
      <c r="DD4724" t="str" cm="1">
        <f t="array" ref="DD4724">TEXT(_xlfn.SEQUENCE(1, DATEDIF(AG4724, AH4724, "m") + 1, AG4724, 30), "YYYY-APMM")</f>
        <v>2014-AP09</v>
      </c>
      <c r="DN4724">
        <f t="shared" si="146"/>
        <v>168</v>
      </c>
      <c r="DO4724" t="str">
        <f t="shared" si="147"/>
        <v>LABOR- SUBCONTRACTOR</v>
      </c>
    </row>
    <row r="4725" spans="1:119" x14ac:dyDescent="0.35">
      <c r="A4725" t="s">
        <v>105</v>
      </c>
      <c r="B4725">
        <v>504010</v>
      </c>
      <c r="C4725">
        <v>6359</v>
      </c>
      <c r="D4725">
        <v>125345</v>
      </c>
      <c r="E4725">
        <v>13662</v>
      </c>
      <c r="F4725">
        <v>0</v>
      </c>
      <c r="G4725" t="s">
        <v>106</v>
      </c>
      <c r="H4725" t="s">
        <v>106</v>
      </c>
      <c r="I4725" t="s">
        <v>106</v>
      </c>
      <c r="J4725" t="s">
        <v>107</v>
      </c>
      <c r="K4725" t="s">
        <v>108</v>
      </c>
      <c r="L4725" t="s">
        <v>109</v>
      </c>
      <c r="M4725" t="s">
        <v>110</v>
      </c>
      <c r="N4725" t="s">
        <v>10488</v>
      </c>
      <c r="O4725" t="s">
        <v>3075</v>
      </c>
      <c r="P4725">
        <v>8178</v>
      </c>
      <c r="Q4725">
        <v>0</v>
      </c>
      <c r="R4725">
        <v>0</v>
      </c>
      <c r="S4725">
        <v>128</v>
      </c>
      <c r="T4725">
        <v>0</v>
      </c>
      <c r="U4725">
        <v>84</v>
      </c>
      <c r="V4725">
        <v>84</v>
      </c>
      <c r="W4725">
        <v>128</v>
      </c>
      <c r="X4725">
        <v>0</v>
      </c>
      <c r="Y4725">
        <v>0</v>
      </c>
      <c r="Z4725">
        <v>0</v>
      </c>
      <c r="AD4725" s="1">
        <v>41667.333333333336</v>
      </c>
      <c r="AE4725" s="1">
        <v>41686.708333333336</v>
      </c>
      <c r="AG4725" s="1">
        <v>41667.333333333336</v>
      </c>
      <c r="AH4725" s="1">
        <v>41686.708333333336</v>
      </c>
      <c r="AI4725" s="1">
        <v>41667.333333333336</v>
      </c>
      <c r="AJ4725" s="1">
        <v>41686.708333333336</v>
      </c>
      <c r="AK4725" s="1">
        <v>41667.333333333336</v>
      </c>
      <c r="AL4725" s="1">
        <v>41686.708333333336</v>
      </c>
      <c r="AM4725" s="1">
        <v>41667.333333333336</v>
      </c>
      <c r="AN4725" s="1">
        <v>41686.708333333336</v>
      </c>
      <c r="AP4725" t="s">
        <v>113</v>
      </c>
      <c r="AU4725" t="s">
        <v>10489</v>
      </c>
      <c r="AY4725" t="s">
        <v>119</v>
      </c>
      <c r="AZ4725">
        <v>0</v>
      </c>
      <c r="BA4725">
        <v>0</v>
      </c>
      <c r="BD4725" s="3">
        <v>41321.662499999999</v>
      </c>
      <c r="BE4725" s="3">
        <v>41321.663888888892</v>
      </c>
      <c r="BF4725" t="s">
        <v>115</v>
      </c>
      <c r="BG4725" t="s">
        <v>115</v>
      </c>
      <c r="BH4725">
        <v>8149</v>
      </c>
      <c r="BM4725">
        <v>43550</v>
      </c>
      <c r="BR4725" t="s">
        <v>116</v>
      </c>
      <c r="BS4725" t="s">
        <v>117</v>
      </c>
      <c r="BU4725">
        <v>1</v>
      </c>
      <c r="BV4725" t="s">
        <v>118</v>
      </c>
      <c r="BX4725" t="s">
        <v>119</v>
      </c>
      <c r="BY4725" t="s">
        <v>119</v>
      </c>
      <c r="BZ4725" t="s">
        <v>119</v>
      </c>
      <c r="CA4725">
        <v>1</v>
      </c>
      <c r="CC4725" t="s">
        <v>120</v>
      </c>
      <c r="CH4725">
        <v>540</v>
      </c>
      <c r="CI4725">
        <v>33100</v>
      </c>
      <c r="CJ4725" t="s">
        <v>106</v>
      </c>
      <c r="CK4725" t="s">
        <v>106</v>
      </c>
      <c r="CL4725">
        <v>10</v>
      </c>
      <c r="CM4725" t="s">
        <v>2889</v>
      </c>
      <c r="CO4725">
        <v>125343</v>
      </c>
      <c r="CQ4725">
        <v>0</v>
      </c>
      <c r="CR4725">
        <v>0</v>
      </c>
      <c r="CS4725">
        <v>0</v>
      </c>
      <c r="CY4725" t="s">
        <v>123</v>
      </c>
      <c r="CZ4725" t="s">
        <v>124</v>
      </c>
      <c r="DD4725" t="str" cm="1">
        <f t="array" ref="DD4725">TEXT(_xlfn.SEQUENCE(1, DATEDIF(AG4725, AH4725, "m") + 1, AG4725, 30), "YYYY-APMM")</f>
        <v>2014-AP01</v>
      </c>
      <c r="DN4725">
        <f t="shared" si="146"/>
        <v>84</v>
      </c>
      <c r="DO4725" t="str">
        <f t="shared" si="147"/>
        <v>LABOR- SUBCONTRACTOR</v>
      </c>
    </row>
    <row r="4726" spans="1:119" x14ac:dyDescent="0.35">
      <c r="A4726" t="s">
        <v>105</v>
      </c>
      <c r="B4726">
        <v>504011</v>
      </c>
      <c r="C4726">
        <v>6359</v>
      </c>
      <c r="D4726">
        <v>125346</v>
      </c>
      <c r="E4726">
        <v>13662</v>
      </c>
      <c r="F4726">
        <v>0</v>
      </c>
      <c r="G4726" t="s">
        <v>106</v>
      </c>
      <c r="H4726" t="s">
        <v>106</v>
      </c>
      <c r="I4726" t="s">
        <v>106</v>
      </c>
      <c r="J4726" t="s">
        <v>107</v>
      </c>
      <c r="K4726" t="s">
        <v>108</v>
      </c>
      <c r="L4726" t="s">
        <v>109</v>
      </c>
      <c r="M4726" t="s">
        <v>110</v>
      </c>
      <c r="N4726" t="s">
        <v>10490</v>
      </c>
      <c r="O4726" t="s">
        <v>3086</v>
      </c>
      <c r="P4726">
        <v>8178</v>
      </c>
      <c r="Q4726">
        <v>416</v>
      </c>
      <c r="R4726">
        <v>208</v>
      </c>
      <c r="S4726">
        <v>120</v>
      </c>
      <c r="T4726">
        <v>0</v>
      </c>
      <c r="U4726">
        <v>138</v>
      </c>
      <c r="V4726">
        <v>138</v>
      </c>
      <c r="W4726">
        <v>120</v>
      </c>
      <c r="X4726">
        <v>0</v>
      </c>
      <c r="Y4726">
        <v>0</v>
      </c>
      <c r="Z4726">
        <v>0</v>
      </c>
      <c r="AD4726" s="1">
        <v>41912.333333333336</v>
      </c>
      <c r="AE4726" s="1">
        <v>41931.708333333336</v>
      </c>
      <c r="AG4726" s="1">
        <v>41848.333333333336</v>
      </c>
      <c r="AH4726" s="1">
        <v>41868.708333333336</v>
      </c>
      <c r="AI4726" s="1">
        <v>41848.333333333336</v>
      </c>
      <c r="AJ4726" s="1">
        <v>41868.708333333336</v>
      </c>
      <c r="AK4726" s="1">
        <v>41848.333333333336</v>
      </c>
      <c r="AL4726" s="1">
        <v>41868.708333333336</v>
      </c>
      <c r="AM4726" s="1">
        <v>41912.333333333336</v>
      </c>
      <c r="AN4726" s="1">
        <v>41931.708333333336</v>
      </c>
      <c r="AP4726" t="s">
        <v>113</v>
      </c>
      <c r="AU4726" t="s">
        <v>10491</v>
      </c>
      <c r="AY4726" t="s">
        <v>106</v>
      </c>
      <c r="AZ4726">
        <v>0</v>
      </c>
      <c r="BA4726">
        <v>0</v>
      </c>
      <c r="BD4726" s="3">
        <v>41321.662499999999</v>
      </c>
      <c r="BE4726" s="3">
        <v>41321.663888888892</v>
      </c>
      <c r="BF4726" t="s">
        <v>115</v>
      </c>
      <c r="BG4726" t="s">
        <v>115</v>
      </c>
      <c r="BH4726">
        <v>8149</v>
      </c>
      <c r="BM4726">
        <v>43550</v>
      </c>
      <c r="BR4726" t="s">
        <v>116</v>
      </c>
      <c r="BS4726" t="s">
        <v>117</v>
      </c>
      <c r="BU4726">
        <v>1</v>
      </c>
      <c r="BV4726" t="s">
        <v>118</v>
      </c>
      <c r="BX4726" t="s">
        <v>119</v>
      </c>
      <c r="BY4726" t="s">
        <v>119</v>
      </c>
      <c r="BZ4726" t="s">
        <v>119</v>
      </c>
      <c r="CA4726">
        <v>1</v>
      </c>
      <c r="CC4726" t="s">
        <v>120</v>
      </c>
      <c r="CH4726">
        <v>540</v>
      </c>
      <c r="CI4726">
        <v>33120</v>
      </c>
      <c r="CJ4726" t="s">
        <v>106</v>
      </c>
      <c r="CK4726" t="s">
        <v>106</v>
      </c>
      <c r="CL4726">
        <v>20</v>
      </c>
      <c r="CM4726" t="s">
        <v>2867</v>
      </c>
      <c r="CO4726">
        <v>125343</v>
      </c>
      <c r="CQ4726">
        <v>0</v>
      </c>
      <c r="CR4726">
        <v>0</v>
      </c>
      <c r="CS4726">
        <v>0</v>
      </c>
      <c r="CY4726" t="s">
        <v>123</v>
      </c>
      <c r="CZ4726" t="s">
        <v>124</v>
      </c>
      <c r="DD4726" t="str" cm="1">
        <f t="array" ref="DD4726">TEXT(_xlfn.SEQUENCE(1, DATEDIF(AG4726, AH4726, "m") + 1, AG4726, 30), "YYYY-APMM")</f>
        <v>2014-AP07</v>
      </c>
      <c r="DN4726">
        <f t="shared" si="146"/>
        <v>138</v>
      </c>
      <c r="DO4726" t="str">
        <f t="shared" si="147"/>
        <v>LABOR- SUBCONTRACTOR</v>
      </c>
    </row>
    <row r="4727" spans="1:119" x14ac:dyDescent="0.35">
      <c r="A4727" t="s">
        <v>105</v>
      </c>
      <c r="B4727">
        <v>504012</v>
      </c>
      <c r="C4727">
        <v>6359</v>
      </c>
      <c r="D4727">
        <v>125346</v>
      </c>
      <c r="E4727">
        <v>13662</v>
      </c>
      <c r="F4727">
        <v>0</v>
      </c>
      <c r="G4727" t="s">
        <v>106</v>
      </c>
      <c r="H4727" t="s">
        <v>106</v>
      </c>
      <c r="I4727" t="s">
        <v>106</v>
      </c>
      <c r="J4727" t="s">
        <v>107</v>
      </c>
      <c r="K4727" t="s">
        <v>108</v>
      </c>
      <c r="L4727" t="s">
        <v>109</v>
      </c>
      <c r="M4727" t="s">
        <v>110</v>
      </c>
      <c r="N4727" t="s">
        <v>10492</v>
      </c>
      <c r="O4727" t="s">
        <v>3089</v>
      </c>
      <c r="P4727">
        <v>8178</v>
      </c>
      <c r="Q4727">
        <v>208</v>
      </c>
      <c r="R4727">
        <v>136</v>
      </c>
      <c r="S4727">
        <v>120</v>
      </c>
      <c r="T4727">
        <v>0</v>
      </c>
      <c r="U4727">
        <v>84</v>
      </c>
      <c r="V4727">
        <v>84</v>
      </c>
      <c r="W4727">
        <v>120</v>
      </c>
      <c r="X4727">
        <v>0</v>
      </c>
      <c r="Y4727">
        <v>0</v>
      </c>
      <c r="Z4727">
        <v>0</v>
      </c>
      <c r="AD4727" s="1">
        <v>41924.333333333336</v>
      </c>
      <c r="AE4727" s="1">
        <v>41940.708333333336</v>
      </c>
      <c r="AG4727" s="1">
        <v>41891.333333333336</v>
      </c>
      <c r="AH4727" s="1">
        <v>41907.708333333336</v>
      </c>
      <c r="AI4727" s="1">
        <v>41891.333333333336</v>
      </c>
      <c r="AJ4727" s="1">
        <v>41907.708333333336</v>
      </c>
      <c r="AK4727" s="1">
        <v>41891.333333333336</v>
      </c>
      <c r="AL4727" s="1">
        <v>41907.708333333336</v>
      </c>
      <c r="AM4727" s="1">
        <v>41924.333333333336</v>
      </c>
      <c r="AN4727" s="1">
        <v>41940.708333333336</v>
      </c>
      <c r="AP4727" t="s">
        <v>113</v>
      </c>
      <c r="AU4727" t="s">
        <v>10493</v>
      </c>
      <c r="AY4727" t="s">
        <v>106</v>
      </c>
      <c r="AZ4727">
        <v>0</v>
      </c>
      <c r="BA4727">
        <v>0</v>
      </c>
      <c r="BD4727" s="3">
        <v>41321.662499999999</v>
      </c>
      <c r="BE4727" s="3">
        <v>41321.663888888892</v>
      </c>
      <c r="BF4727" t="s">
        <v>115</v>
      </c>
      <c r="BG4727" t="s">
        <v>115</v>
      </c>
      <c r="BH4727">
        <v>8149</v>
      </c>
      <c r="BM4727">
        <v>43550</v>
      </c>
      <c r="BR4727" t="s">
        <v>116</v>
      </c>
      <c r="BS4727" t="s">
        <v>117</v>
      </c>
      <c r="BU4727">
        <v>1</v>
      </c>
      <c r="BV4727" t="s">
        <v>118</v>
      </c>
      <c r="BX4727" t="s">
        <v>119</v>
      </c>
      <c r="BY4727" t="s">
        <v>119</v>
      </c>
      <c r="BZ4727" t="s">
        <v>119</v>
      </c>
      <c r="CA4727">
        <v>1</v>
      </c>
      <c r="CC4727" t="s">
        <v>120</v>
      </c>
      <c r="CH4727">
        <v>540</v>
      </c>
      <c r="CI4727">
        <v>33120</v>
      </c>
      <c r="CJ4727" t="s">
        <v>106</v>
      </c>
      <c r="CK4727" t="s">
        <v>106</v>
      </c>
      <c r="CL4727">
        <v>20</v>
      </c>
      <c r="CM4727" t="s">
        <v>2867</v>
      </c>
      <c r="CO4727">
        <v>125343</v>
      </c>
      <c r="CQ4727">
        <v>0</v>
      </c>
      <c r="CR4727">
        <v>0</v>
      </c>
      <c r="CS4727">
        <v>0</v>
      </c>
      <c r="CY4727" t="s">
        <v>123</v>
      </c>
      <c r="CZ4727" t="s">
        <v>124</v>
      </c>
      <c r="DD4727" t="str" cm="1">
        <f t="array" ref="DD4727">TEXT(_xlfn.SEQUENCE(1, DATEDIF(AG4727, AH4727, "m") + 1, AG4727, 30), "YYYY-APMM")</f>
        <v>2014-AP09</v>
      </c>
      <c r="DN4727">
        <f t="shared" si="146"/>
        <v>84</v>
      </c>
      <c r="DO4727" t="str">
        <f t="shared" si="147"/>
        <v>LABOR- SUBCONTRACTOR</v>
      </c>
    </row>
    <row r="4728" spans="1:119" x14ac:dyDescent="0.35">
      <c r="A4728" t="s">
        <v>105</v>
      </c>
      <c r="B4728">
        <v>504013</v>
      </c>
      <c r="C4728">
        <v>6359</v>
      </c>
      <c r="D4728">
        <v>125346</v>
      </c>
      <c r="E4728">
        <v>13662</v>
      </c>
      <c r="F4728">
        <v>0</v>
      </c>
      <c r="G4728" t="s">
        <v>106</v>
      </c>
      <c r="H4728" t="s">
        <v>106</v>
      </c>
      <c r="I4728" t="s">
        <v>106</v>
      </c>
      <c r="J4728" t="s">
        <v>107</v>
      </c>
      <c r="K4728" t="s">
        <v>108</v>
      </c>
      <c r="L4728" t="s">
        <v>109</v>
      </c>
      <c r="M4728" t="s">
        <v>110</v>
      </c>
      <c r="N4728" t="s">
        <v>10494</v>
      </c>
      <c r="O4728" t="s">
        <v>3092</v>
      </c>
      <c r="P4728">
        <v>8178</v>
      </c>
      <c r="Q4728">
        <v>8</v>
      </c>
      <c r="R4728">
        <v>8</v>
      </c>
      <c r="S4728">
        <v>200</v>
      </c>
      <c r="T4728">
        <v>0</v>
      </c>
      <c r="U4728">
        <v>420</v>
      </c>
      <c r="V4728">
        <v>420</v>
      </c>
      <c r="W4728">
        <v>200</v>
      </c>
      <c r="X4728">
        <v>0</v>
      </c>
      <c r="Y4728">
        <v>0</v>
      </c>
      <c r="Z4728">
        <v>0</v>
      </c>
      <c r="AD4728" s="1">
        <v>41930.333333333336</v>
      </c>
      <c r="AE4728" s="1">
        <v>41958.708333333336</v>
      </c>
      <c r="AG4728" s="1">
        <v>41928.333333333336</v>
      </c>
      <c r="AH4728" s="1">
        <v>41956.708333333336</v>
      </c>
      <c r="AI4728" s="1">
        <v>41928.333333333336</v>
      </c>
      <c r="AJ4728" s="1">
        <v>41956.708333333336</v>
      </c>
      <c r="AK4728" s="1">
        <v>41928.333333333336</v>
      </c>
      <c r="AL4728" s="1">
        <v>41956.708333333336</v>
      </c>
      <c r="AM4728" s="1">
        <v>41930.333333333336</v>
      </c>
      <c r="AN4728" s="1">
        <v>41958.708333333336</v>
      </c>
      <c r="AP4728" t="s">
        <v>113</v>
      </c>
      <c r="AU4728" t="s">
        <v>10495</v>
      </c>
      <c r="AY4728" t="s">
        <v>106</v>
      </c>
      <c r="AZ4728">
        <v>0</v>
      </c>
      <c r="BA4728">
        <v>0</v>
      </c>
      <c r="BD4728" s="3">
        <v>41321.662499999999</v>
      </c>
      <c r="BE4728" s="3">
        <v>41321.663888888892</v>
      </c>
      <c r="BF4728" t="s">
        <v>115</v>
      </c>
      <c r="BG4728" t="s">
        <v>115</v>
      </c>
      <c r="BH4728">
        <v>8149</v>
      </c>
      <c r="BM4728">
        <v>43550</v>
      </c>
      <c r="BR4728" t="s">
        <v>116</v>
      </c>
      <c r="BS4728" t="s">
        <v>117</v>
      </c>
      <c r="BU4728">
        <v>1</v>
      </c>
      <c r="BV4728" t="s">
        <v>118</v>
      </c>
      <c r="BX4728" t="s">
        <v>119</v>
      </c>
      <c r="BY4728" t="s">
        <v>119</v>
      </c>
      <c r="BZ4728" t="s">
        <v>119</v>
      </c>
      <c r="CA4728">
        <v>1</v>
      </c>
      <c r="CC4728" t="s">
        <v>120</v>
      </c>
      <c r="CH4728">
        <v>540</v>
      </c>
      <c r="CI4728">
        <v>33120</v>
      </c>
      <c r="CJ4728" t="s">
        <v>106</v>
      </c>
      <c r="CK4728" t="s">
        <v>106</v>
      </c>
      <c r="CL4728">
        <v>20</v>
      </c>
      <c r="CM4728" t="s">
        <v>2867</v>
      </c>
      <c r="CO4728">
        <v>125343</v>
      </c>
      <c r="CQ4728">
        <v>0</v>
      </c>
      <c r="CR4728">
        <v>0</v>
      </c>
      <c r="CS4728">
        <v>0</v>
      </c>
      <c r="CY4728" t="s">
        <v>123</v>
      </c>
      <c r="CZ4728" t="s">
        <v>124</v>
      </c>
      <c r="DD4728" t="str" cm="1">
        <f t="array" ref="DD4728">TEXT(_xlfn.SEQUENCE(1, DATEDIF(AG4728, AH4728, "m") + 1, AG4728, 30), "YYYY-APMM")</f>
        <v>2014-AP10</v>
      </c>
      <c r="DN4728">
        <f t="shared" si="146"/>
        <v>420</v>
      </c>
      <c r="DO4728" t="str">
        <f t="shared" si="147"/>
        <v>LABOR- SUBCONTRACTOR</v>
      </c>
    </row>
    <row r="4729" spans="1:119" x14ac:dyDescent="0.35">
      <c r="A4729" t="s">
        <v>105</v>
      </c>
      <c r="B4729">
        <v>504014</v>
      </c>
      <c r="C4729">
        <v>6359</v>
      </c>
      <c r="D4729">
        <v>125348</v>
      </c>
      <c r="E4729">
        <v>13662</v>
      </c>
      <c r="F4729">
        <v>0</v>
      </c>
      <c r="G4729" t="s">
        <v>106</v>
      </c>
      <c r="H4729" t="s">
        <v>106</v>
      </c>
      <c r="I4729" t="s">
        <v>106</v>
      </c>
      <c r="J4729" t="s">
        <v>107</v>
      </c>
      <c r="K4729" t="s">
        <v>108</v>
      </c>
      <c r="L4729" t="s">
        <v>109</v>
      </c>
      <c r="M4729" t="s">
        <v>110</v>
      </c>
      <c r="N4729" t="s">
        <v>10496</v>
      </c>
      <c r="O4729" t="s">
        <v>3002</v>
      </c>
      <c r="P4729">
        <v>8178</v>
      </c>
      <c r="Q4729">
        <v>88</v>
      </c>
      <c r="R4729">
        <v>0</v>
      </c>
      <c r="S4729">
        <v>200</v>
      </c>
      <c r="T4729">
        <v>0</v>
      </c>
      <c r="U4729">
        <v>1528</v>
      </c>
      <c r="V4729">
        <v>1528</v>
      </c>
      <c r="W4729">
        <v>200</v>
      </c>
      <c r="X4729">
        <v>0</v>
      </c>
      <c r="Y4729">
        <v>0</v>
      </c>
      <c r="Z4729">
        <v>0</v>
      </c>
      <c r="AD4729" s="1">
        <v>41826.333333333336</v>
      </c>
      <c r="AE4729" s="1">
        <v>41857.708333333336</v>
      </c>
      <c r="AG4729" s="1">
        <v>41813.333333333336</v>
      </c>
      <c r="AH4729" s="1">
        <v>41841.708333333336</v>
      </c>
      <c r="AI4729" s="1">
        <v>41813.333333333336</v>
      </c>
      <c r="AJ4729" s="1">
        <v>41841.708333333336</v>
      </c>
      <c r="AK4729" s="1">
        <v>41813.333333333336</v>
      </c>
      <c r="AL4729" s="1">
        <v>41841.708333333336</v>
      </c>
      <c r="AM4729" s="1">
        <v>41826.333333333336</v>
      </c>
      <c r="AN4729" s="1">
        <v>41857.708333333336</v>
      </c>
      <c r="AP4729" t="s">
        <v>113</v>
      </c>
      <c r="AU4729" t="s">
        <v>10497</v>
      </c>
      <c r="AY4729" t="s">
        <v>106</v>
      </c>
      <c r="AZ4729">
        <v>0</v>
      </c>
      <c r="BA4729">
        <v>0</v>
      </c>
      <c r="BD4729" s="3">
        <v>41321.662499999999</v>
      </c>
      <c r="BE4729" s="3">
        <v>41321.663888888892</v>
      </c>
      <c r="BF4729" t="s">
        <v>115</v>
      </c>
      <c r="BG4729" t="s">
        <v>115</v>
      </c>
      <c r="BH4729">
        <v>8149</v>
      </c>
      <c r="BM4729">
        <v>43550</v>
      </c>
      <c r="BR4729" t="s">
        <v>116</v>
      </c>
      <c r="BS4729" t="s">
        <v>117</v>
      </c>
      <c r="BU4729">
        <v>1</v>
      </c>
      <c r="BV4729" t="s">
        <v>118</v>
      </c>
      <c r="BX4729" t="s">
        <v>119</v>
      </c>
      <c r="BY4729" t="s">
        <v>119</v>
      </c>
      <c r="BZ4729" t="s">
        <v>119</v>
      </c>
      <c r="CA4729">
        <v>1</v>
      </c>
      <c r="CC4729" t="s">
        <v>120</v>
      </c>
      <c r="CH4729">
        <v>540</v>
      </c>
      <c r="CI4729">
        <v>33070</v>
      </c>
      <c r="CJ4729" t="s">
        <v>106</v>
      </c>
      <c r="CK4729" t="s">
        <v>106</v>
      </c>
      <c r="CL4729">
        <v>15</v>
      </c>
      <c r="CM4729" t="s">
        <v>2963</v>
      </c>
      <c r="CO4729">
        <v>125347</v>
      </c>
      <c r="CQ4729">
        <v>0</v>
      </c>
      <c r="CR4729">
        <v>0</v>
      </c>
      <c r="CS4729">
        <v>0</v>
      </c>
      <c r="CY4729" t="s">
        <v>123</v>
      </c>
      <c r="CZ4729" t="s">
        <v>124</v>
      </c>
      <c r="DD4729" t="str" cm="1">
        <f t="array" ref="DD4729">TEXT(_xlfn.SEQUENCE(1, DATEDIF(AG4729, AH4729, "m") + 1, AG4729, 30), "YYYY-APMM")</f>
        <v>2014-AP06</v>
      </c>
      <c r="DN4729">
        <f t="shared" si="146"/>
        <v>1528</v>
      </c>
      <c r="DO4729" t="str">
        <f t="shared" si="147"/>
        <v>LABOR- SUBCONTRACTOR</v>
      </c>
    </row>
    <row r="4730" spans="1:119" x14ac:dyDescent="0.35">
      <c r="A4730" t="s">
        <v>105</v>
      </c>
      <c r="B4730">
        <v>504015</v>
      </c>
      <c r="C4730">
        <v>6359</v>
      </c>
      <c r="D4730">
        <v>125348</v>
      </c>
      <c r="E4730">
        <v>13662</v>
      </c>
      <c r="F4730">
        <v>0</v>
      </c>
      <c r="G4730" t="s">
        <v>106</v>
      </c>
      <c r="H4730" t="s">
        <v>106</v>
      </c>
      <c r="I4730" t="s">
        <v>106</v>
      </c>
      <c r="J4730" t="s">
        <v>107</v>
      </c>
      <c r="K4730" t="s">
        <v>108</v>
      </c>
      <c r="L4730" t="s">
        <v>109</v>
      </c>
      <c r="M4730" t="s">
        <v>110</v>
      </c>
      <c r="N4730" t="s">
        <v>10498</v>
      </c>
      <c r="O4730" t="s">
        <v>3005</v>
      </c>
      <c r="P4730">
        <v>8178</v>
      </c>
      <c r="Q4730">
        <v>232</v>
      </c>
      <c r="R4730">
        <v>16</v>
      </c>
      <c r="S4730">
        <v>160</v>
      </c>
      <c r="T4730">
        <v>0</v>
      </c>
      <c r="U4730">
        <v>1648</v>
      </c>
      <c r="V4730">
        <v>1648</v>
      </c>
      <c r="W4730">
        <v>160</v>
      </c>
      <c r="X4730">
        <v>0</v>
      </c>
      <c r="Y4730">
        <v>0</v>
      </c>
      <c r="Z4730">
        <v>0</v>
      </c>
      <c r="AD4730" s="1">
        <v>41862.333333333336</v>
      </c>
      <c r="AE4730" s="1">
        <v>41884.708333333336</v>
      </c>
      <c r="AG4730" s="1">
        <v>41825.333333333336</v>
      </c>
      <c r="AH4730" s="1">
        <v>41847.708333333336</v>
      </c>
      <c r="AI4730" s="1">
        <v>41825.333333333336</v>
      </c>
      <c r="AJ4730" s="1">
        <v>41847.708333333336</v>
      </c>
      <c r="AK4730" s="1">
        <v>41825.333333333336</v>
      </c>
      <c r="AL4730" s="1">
        <v>41847.708333333336</v>
      </c>
      <c r="AM4730" s="1">
        <v>41862.333333333336</v>
      </c>
      <c r="AN4730" s="1">
        <v>41884.708333333336</v>
      </c>
      <c r="AP4730" t="s">
        <v>113</v>
      </c>
      <c r="AU4730" t="s">
        <v>10499</v>
      </c>
      <c r="AY4730" t="s">
        <v>106</v>
      </c>
      <c r="AZ4730">
        <v>0</v>
      </c>
      <c r="BA4730">
        <v>0</v>
      </c>
      <c r="BD4730" s="3">
        <v>41321.662499999999</v>
      </c>
      <c r="BE4730" s="3">
        <v>41321.663888888892</v>
      </c>
      <c r="BF4730" t="s">
        <v>115</v>
      </c>
      <c r="BG4730" t="s">
        <v>115</v>
      </c>
      <c r="BH4730">
        <v>8149</v>
      </c>
      <c r="BM4730">
        <v>43550</v>
      </c>
      <c r="BR4730" t="s">
        <v>116</v>
      </c>
      <c r="BS4730" t="s">
        <v>117</v>
      </c>
      <c r="BU4730">
        <v>1</v>
      </c>
      <c r="BV4730" t="s">
        <v>118</v>
      </c>
      <c r="BX4730" t="s">
        <v>119</v>
      </c>
      <c r="BY4730" t="s">
        <v>119</v>
      </c>
      <c r="BZ4730" t="s">
        <v>119</v>
      </c>
      <c r="CA4730">
        <v>1</v>
      </c>
      <c r="CC4730" t="s">
        <v>120</v>
      </c>
      <c r="CH4730">
        <v>540</v>
      </c>
      <c r="CI4730">
        <v>33070</v>
      </c>
      <c r="CJ4730" t="s">
        <v>106</v>
      </c>
      <c r="CK4730" t="s">
        <v>106</v>
      </c>
      <c r="CL4730">
        <v>15</v>
      </c>
      <c r="CM4730" t="s">
        <v>2963</v>
      </c>
      <c r="CO4730">
        <v>125347</v>
      </c>
      <c r="CQ4730">
        <v>0</v>
      </c>
      <c r="CR4730">
        <v>0</v>
      </c>
      <c r="CS4730">
        <v>0</v>
      </c>
      <c r="CY4730" t="s">
        <v>123</v>
      </c>
      <c r="CZ4730" t="s">
        <v>124</v>
      </c>
      <c r="DD4730" t="str" cm="1">
        <f t="array" ref="DD4730">TEXT(_xlfn.SEQUENCE(1, DATEDIF(AG4730, AH4730, "m") + 1, AG4730, 30), "YYYY-APMM")</f>
        <v>2014-AP07</v>
      </c>
      <c r="DN4730">
        <f t="shared" si="146"/>
        <v>1648</v>
      </c>
      <c r="DO4730" t="str">
        <f t="shared" si="147"/>
        <v>LABOR- SUBCONTRACTOR</v>
      </c>
    </row>
    <row r="4731" spans="1:119" x14ac:dyDescent="0.35">
      <c r="A4731" t="s">
        <v>105</v>
      </c>
      <c r="B4731">
        <v>504016</v>
      </c>
      <c r="C4731">
        <v>6359</v>
      </c>
      <c r="D4731">
        <v>125348</v>
      </c>
      <c r="E4731">
        <v>13662</v>
      </c>
      <c r="F4731">
        <v>0</v>
      </c>
      <c r="G4731" t="s">
        <v>106</v>
      </c>
      <c r="H4731" t="s">
        <v>106</v>
      </c>
      <c r="I4731" t="s">
        <v>106</v>
      </c>
      <c r="J4731" t="s">
        <v>107</v>
      </c>
      <c r="K4731" t="s">
        <v>108</v>
      </c>
      <c r="L4731" t="s">
        <v>109</v>
      </c>
      <c r="M4731" t="s">
        <v>110</v>
      </c>
      <c r="N4731" t="s">
        <v>10500</v>
      </c>
      <c r="O4731" t="s">
        <v>3008</v>
      </c>
      <c r="P4731">
        <v>8178</v>
      </c>
      <c r="Q4731">
        <v>216</v>
      </c>
      <c r="R4731">
        <v>216</v>
      </c>
      <c r="S4731">
        <v>200</v>
      </c>
      <c r="T4731">
        <v>0</v>
      </c>
      <c r="U4731">
        <v>370</v>
      </c>
      <c r="V4731">
        <v>370</v>
      </c>
      <c r="W4731">
        <v>200</v>
      </c>
      <c r="X4731">
        <v>0</v>
      </c>
      <c r="Y4731">
        <v>0</v>
      </c>
      <c r="Z4731">
        <v>0</v>
      </c>
      <c r="AD4731" s="1">
        <v>41870.333333333336</v>
      </c>
      <c r="AE4731" s="1">
        <v>41898.708333333336</v>
      </c>
      <c r="AG4731" s="1">
        <v>41835.333333333336</v>
      </c>
      <c r="AH4731" s="1">
        <v>41867.708333333336</v>
      </c>
      <c r="AI4731" s="1">
        <v>41835.333333333336</v>
      </c>
      <c r="AJ4731" s="1">
        <v>41867.708333333336</v>
      </c>
      <c r="AK4731" s="1">
        <v>41835.333333333336</v>
      </c>
      <c r="AL4731" s="1">
        <v>41867.708333333336</v>
      </c>
      <c r="AM4731" s="1">
        <v>41870.333333333336</v>
      </c>
      <c r="AN4731" s="1">
        <v>41898.708333333336</v>
      </c>
      <c r="AP4731" t="s">
        <v>113</v>
      </c>
      <c r="AU4731" t="s">
        <v>10501</v>
      </c>
      <c r="AY4731" t="s">
        <v>106</v>
      </c>
      <c r="AZ4731">
        <v>0</v>
      </c>
      <c r="BA4731">
        <v>0</v>
      </c>
      <c r="BD4731" s="3">
        <v>41321.662499999999</v>
      </c>
      <c r="BE4731" s="3">
        <v>41321.663888888892</v>
      </c>
      <c r="BF4731" t="s">
        <v>115</v>
      </c>
      <c r="BG4731" t="s">
        <v>115</v>
      </c>
      <c r="BH4731">
        <v>8149</v>
      </c>
      <c r="BM4731">
        <v>43550</v>
      </c>
      <c r="BR4731" t="s">
        <v>116</v>
      </c>
      <c r="BS4731" t="s">
        <v>117</v>
      </c>
      <c r="BU4731">
        <v>1</v>
      </c>
      <c r="BV4731" t="s">
        <v>118</v>
      </c>
      <c r="BX4731" t="s">
        <v>119</v>
      </c>
      <c r="BY4731" t="s">
        <v>119</v>
      </c>
      <c r="BZ4731" t="s">
        <v>119</v>
      </c>
      <c r="CA4731">
        <v>1</v>
      </c>
      <c r="CC4731" t="s">
        <v>120</v>
      </c>
      <c r="CH4731">
        <v>540</v>
      </c>
      <c r="CI4731">
        <v>33070</v>
      </c>
      <c r="CJ4731" t="s">
        <v>106</v>
      </c>
      <c r="CK4731" t="s">
        <v>106</v>
      </c>
      <c r="CL4731">
        <v>15</v>
      </c>
      <c r="CM4731" t="s">
        <v>2963</v>
      </c>
      <c r="CO4731">
        <v>125347</v>
      </c>
      <c r="CQ4731">
        <v>0</v>
      </c>
      <c r="CR4731">
        <v>0</v>
      </c>
      <c r="CS4731">
        <v>0</v>
      </c>
      <c r="CY4731" t="s">
        <v>123</v>
      </c>
      <c r="CZ4731" t="s">
        <v>124</v>
      </c>
      <c r="DD4731" t="str" cm="1">
        <f t="array" ref="DD4731:DE4731">TEXT(_xlfn.SEQUENCE(1, DATEDIF(AG4731, AH4731, "m") + 1, AG4731, 30), "YYYY-APMM")</f>
        <v>2014-AP07</v>
      </c>
      <c r="DE4731" t="str">
        <v>2014-AP08</v>
      </c>
      <c r="DN4731">
        <f t="shared" si="146"/>
        <v>185</v>
      </c>
      <c r="DO4731" t="str">
        <f t="shared" si="147"/>
        <v>LABOR- SUBCONTRACTOR</v>
      </c>
    </row>
    <row r="4732" spans="1:119" x14ac:dyDescent="0.35">
      <c r="A4732" t="s">
        <v>105</v>
      </c>
      <c r="B4732">
        <v>504017</v>
      </c>
      <c r="C4732">
        <v>6359</v>
      </c>
      <c r="D4732">
        <v>125348</v>
      </c>
      <c r="E4732">
        <v>13662</v>
      </c>
      <c r="F4732">
        <v>0</v>
      </c>
      <c r="G4732" t="s">
        <v>106</v>
      </c>
      <c r="H4732" t="s">
        <v>106</v>
      </c>
      <c r="I4732" t="s">
        <v>106</v>
      </c>
      <c r="J4732" t="s">
        <v>107</v>
      </c>
      <c r="K4732" t="s">
        <v>108</v>
      </c>
      <c r="L4732" t="s">
        <v>109</v>
      </c>
      <c r="M4732" t="s">
        <v>110</v>
      </c>
      <c r="N4732" t="s">
        <v>10502</v>
      </c>
      <c r="O4732" t="s">
        <v>3011</v>
      </c>
      <c r="P4732">
        <v>8178</v>
      </c>
      <c r="Q4732">
        <v>24</v>
      </c>
      <c r="R4732">
        <v>16</v>
      </c>
      <c r="S4732">
        <v>160</v>
      </c>
      <c r="T4732">
        <v>0</v>
      </c>
      <c r="U4732">
        <v>284</v>
      </c>
      <c r="V4732">
        <v>284</v>
      </c>
      <c r="W4732">
        <v>160</v>
      </c>
      <c r="X4732">
        <v>0</v>
      </c>
      <c r="Y4732">
        <v>0</v>
      </c>
      <c r="Z4732">
        <v>0</v>
      </c>
      <c r="AD4732" s="1">
        <v>41904.333333333336</v>
      </c>
      <c r="AE4732" s="1">
        <v>41928.708333333336</v>
      </c>
      <c r="AG4732" s="1">
        <v>41900.333333333336</v>
      </c>
      <c r="AH4732" s="1">
        <v>41925.708333333336</v>
      </c>
      <c r="AI4732" s="1">
        <v>41900.333333333336</v>
      </c>
      <c r="AJ4732" s="1">
        <v>41925.708333333336</v>
      </c>
      <c r="AK4732" s="1">
        <v>41900.333333333336</v>
      </c>
      <c r="AL4732" s="1">
        <v>41925.708333333336</v>
      </c>
      <c r="AM4732" s="1">
        <v>41904.333333333336</v>
      </c>
      <c r="AN4732" s="1">
        <v>41928.708333333336</v>
      </c>
      <c r="AP4732" t="s">
        <v>113</v>
      </c>
      <c r="AU4732" t="s">
        <v>10503</v>
      </c>
      <c r="AY4732" t="s">
        <v>106</v>
      </c>
      <c r="AZ4732">
        <v>0</v>
      </c>
      <c r="BA4732">
        <v>0</v>
      </c>
      <c r="BD4732" s="3">
        <v>41321.662499999999</v>
      </c>
      <c r="BE4732" s="3">
        <v>41321.663888888892</v>
      </c>
      <c r="BF4732" t="s">
        <v>115</v>
      </c>
      <c r="BG4732" t="s">
        <v>115</v>
      </c>
      <c r="BH4732">
        <v>8149</v>
      </c>
      <c r="BM4732">
        <v>43550</v>
      </c>
      <c r="BR4732" t="s">
        <v>116</v>
      </c>
      <c r="BS4732" t="s">
        <v>117</v>
      </c>
      <c r="BU4732">
        <v>1</v>
      </c>
      <c r="BV4732" t="s">
        <v>118</v>
      </c>
      <c r="BX4732" t="s">
        <v>119</v>
      </c>
      <c r="BY4732" t="s">
        <v>119</v>
      </c>
      <c r="BZ4732" t="s">
        <v>119</v>
      </c>
      <c r="CA4732">
        <v>1</v>
      </c>
      <c r="CC4732" t="s">
        <v>120</v>
      </c>
      <c r="CH4732">
        <v>540</v>
      </c>
      <c r="CI4732">
        <v>33070</v>
      </c>
      <c r="CJ4732" t="s">
        <v>106</v>
      </c>
      <c r="CK4732" t="s">
        <v>106</v>
      </c>
      <c r="CL4732">
        <v>15</v>
      </c>
      <c r="CM4732" t="s">
        <v>2963</v>
      </c>
      <c r="CO4732">
        <v>125347</v>
      </c>
      <c r="CQ4732">
        <v>0</v>
      </c>
      <c r="CR4732">
        <v>0</v>
      </c>
      <c r="CS4732">
        <v>0</v>
      </c>
      <c r="CY4732" t="s">
        <v>123</v>
      </c>
      <c r="CZ4732" t="s">
        <v>124</v>
      </c>
      <c r="DD4732" t="str" cm="1">
        <f t="array" ref="DD4732">TEXT(_xlfn.SEQUENCE(1, DATEDIF(AG4732, AH4732, "m") + 1, AG4732, 30), "YYYY-APMM")</f>
        <v>2014-AP09</v>
      </c>
      <c r="DN4732">
        <f t="shared" si="146"/>
        <v>284</v>
      </c>
      <c r="DO4732" t="str">
        <f t="shared" si="147"/>
        <v>LABOR- SUBCONTRACTOR</v>
      </c>
    </row>
    <row r="4733" spans="1:119" x14ac:dyDescent="0.35">
      <c r="A4733" t="s">
        <v>105</v>
      </c>
      <c r="B4733">
        <v>504018</v>
      </c>
      <c r="C4733">
        <v>6359</v>
      </c>
      <c r="D4733">
        <v>125348</v>
      </c>
      <c r="E4733">
        <v>13662</v>
      </c>
      <c r="F4733">
        <v>0</v>
      </c>
      <c r="G4733" t="s">
        <v>106</v>
      </c>
      <c r="H4733" t="s">
        <v>106</v>
      </c>
      <c r="I4733" t="s">
        <v>106</v>
      </c>
      <c r="J4733" t="s">
        <v>107</v>
      </c>
      <c r="K4733" t="s">
        <v>108</v>
      </c>
      <c r="L4733" t="s">
        <v>109</v>
      </c>
      <c r="M4733" t="s">
        <v>110</v>
      </c>
      <c r="N4733" t="s">
        <v>10504</v>
      </c>
      <c r="O4733" t="s">
        <v>3014</v>
      </c>
      <c r="P4733">
        <v>8178</v>
      </c>
      <c r="Q4733">
        <v>8</v>
      </c>
      <c r="R4733">
        <v>0</v>
      </c>
      <c r="S4733">
        <v>200</v>
      </c>
      <c r="T4733">
        <v>0</v>
      </c>
      <c r="U4733">
        <v>2064</v>
      </c>
      <c r="V4733">
        <v>2064</v>
      </c>
      <c r="W4733">
        <v>200</v>
      </c>
      <c r="X4733">
        <v>0</v>
      </c>
      <c r="Y4733">
        <v>0</v>
      </c>
      <c r="Z4733">
        <v>0</v>
      </c>
      <c r="AD4733" s="1">
        <v>41910.333333333336</v>
      </c>
      <c r="AE4733" s="1">
        <v>41940.708333333336</v>
      </c>
      <c r="AG4733" s="1">
        <v>41909.333333333336</v>
      </c>
      <c r="AH4733" s="1">
        <v>41939.708333333336</v>
      </c>
      <c r="AI4733" s="1">
        <v>41909.333333333336</v>
      </c>
      <c r="AJ4733" s="1">
        <v>41939.708333333336</v>
      </c>
      <c r="AK4733" s="1">
        <v>41909.333333333336</v>
      </c>
      <c r="AL4733" s="1">
        <v>41939.708333333336</v>
      </c>
      <c r="AM4733" s="1">
        <v>41910.333333333336</v>
      </c>
      <c r="AN4733" s="1">
        <v>41940.708333333336</v>
      </c>
      <c r="AP4733" t="s">
        <v>113</v>
      </c>
      <c r="AU4733" t="s">
        <v>10505</v>
      </c>
      <c r="AY4733" t="s">
        <v>106</v>
      </c>
      <c r="AZ4733">
        <v>0</v>
      </c>
      <c r="BA4733">
        <v>0</v>
      </c>
      <c r="BD4733" s="3">
        <v>41321.662499999999</v>
      </c>
      <c r="BE4733" s="3">
        <v>41321.663888888892</v>
      </c>
      <c r="BF4733" t="s">
        <v>115</v>
      </c>
      <c r="BG4733" t="s">
        <v>115</v>
      </c>
      <c r="BH4733">
        <v>8149</v>
      </c>
      <c r="BM4733">
        <v>43550</v>
      </c>
      <c r="BR4733" t="s">
        <v>116</v>
      </c>
      <c r="BS4733" t="s">
        <v>117</v>
      </c>
      <c r="BU4733">
        <v>1</v>
      </c>
      <c r="BV4733" t="s">
        <v>118</v>
      </c>
      <c r="BX4733" t="s">
        <v>119</v>
      </c>
      <c r="BY4733" t="s">
        <v>119</v>
      </c>
      <c r="BZ4733" t="s">
        <v>119</v>
      </c>
      <c r="CA4733">
        <v>1</v>
      </c>
      <c r="CC4733" t="s">
        <v>120</v>
      </c>
      <c r="CH4733">
        <v>540</v>
      </c>
      <c r="CI4733">
        <v>33070</v>
      </c>
      <c r="CJ4733" t="s">
        <v>106</v>
      </c>
      <c r="CK4733" t="s">
        <v>106</v>
      </c>
      <c r="CL4733">
        <v>15</v>
      </c>
      <c r="CM4733" t="s">
        <v>2963</v>
      </c>
      <c r="CO4733">
        <v>125347</v>
      </c>
      <c r="CQ4733">
        <v>0</v>
      </c>
      <c r="CR4733">
        <v>0</v>
      </c>
      <c r="CS4733">
        <v>0</v>
      </c>
      <c r="CY4733" t="s">
        <v>123</v>
      </c>
      <c r="CZ4733" t="s">
        <v>124</v>
      </c>
      <c r="DD4733" t="str" cm="1">
        <f t="array" ref="DD4733:DE4733">TEXT(_xlfn.SEQUENCE(1, DATEDIF(AG4733, AH4733, "m") + 1, AG4733, 30), "YYYY-APMM")</f>
        <v>2014-AP09</v>
      </c>
      <c r="DE4733" t="str">
        <v>2014-AP10</v>
      </c>
      <c r="DN4733">
        <f t="shared" si="146"/>
        <v>1032</v>
      </c>
      <c r="DO4733" t="str">
        <f t="shared" si="147"/>
        <v>LABOR- SUBCONTRACTOR</v>
      </c>
    </row>
    <row r="4734" spans="1:119" x14ac:dyDescent="0.35">
      <c r="A4734" t="s">
        <v>105</v>
      </c>
      <c r="B4734">
        <v>504019</v>
      </c>
      <c r="C4734">
        <v>6359</v>
      </c>
      <c r="D4734">
        <v>125348</v>
      </c>
      <c r="E4734">
        <v>13662</v>
      </c>
      <c r="F4734">
        <v>0</v>
      </c>
      <c r="G4734" t="s">
        <v>106</v>
      </c>
      <c r="H4734" t="s">
        <v>106</v>
      </c>
      <c r="I4734" t="s">
        <v>106</v>
      </c>
      <c r="J4734" t="s">
        <v>107</v>
      </c>
      <c r="K4734" t="s">
        <v>108</v>
      </c>
      <c r="L4734" t="s">
        <v>109</v>
      </c>
      <c r="M4734" t="s">
        <v>110</v>
      </c>
      <c r="N4734" t="s">
        <v>10506</v>
      </c>
      <c r="O4734" t="s">
        <v>3017</v>
      </c>
      <c r="P4734">
        <v>8178</v>
      </c>
      <c r="Q4734">
        <v>8</v>
      </c>
      <c r="R4734">
        <v>8</v>
      </c>
      <c r="S4734">
        <v>200</v>
      </c>
      <c r="T4734">
        <v>0</v>
      </c>
      <c r="U4734">
        <v>1260</v>
      </c>
      <c r="V4734">
        <v>1260</v>
      </c>
      <c r="W4734">
        <v>200</v>
      </c>
      <c r="X4734">
        <v>0</v>
      </c>
      <c r="Y4734">
        <v>0</v>
      </c>
      <c r="Z4734">
        <v>0</v>
      </c>
      <c r="AD4734" s="1">
        <v>41898.333333333336</v>
      </c>
      <c r="AE4734" s="1">
        <v>41928.708333333336</v>
      </c>
      <c r="AG4734" s="1">
        <v>41897.333333333336</v>
      </c>
      <c r="AH4734" s="1">
        <v>41927.708333333336</v>
      </c>
      <c r="AI4734" s="1">
        <v>41897.333333333336</v>
      </c>
      <c r="AJ4734" s="1">
        <v>41927.708333333336</v>
      </c>
      <c r="AK4734" s="1">
        <v>41897.333333333336</v>
      </c>
      <c r="AL4734" s="1">
        <v>41927.708333333336</v>
      </c>
      <c r="AM4734" s="1">
        <v>41898.333333333336</v>
      </c>
      <c r="AN4734" s="1">
        <v>41928.708333333336</v>
      </c>
      <c r="AP4734" t="s">
        <v>113</v>
      </c>
      <c r="AU4734" t="s">
        <v>10507</v>
      </c>
      <c r="AY4734" t="s">
        <v>106</v>
      </c>
      <c r="AZ4734">
        <v>0</v>
      </c>
      <c r="BA4734">
        <v>0</v>
      </c>
      <c r="BD4734" s="3">
        <v>41321.662499999999</v>
      </c>
      <c r="BE4734" s="3">
        <v>41321.663888888892</v>
      </c>
      <c r="BF4734" t="s">
        <v>115</v>
      </c>
      <c r="BG4734" t="s">
        <v>115</v>
      </c>
      <c r="BH4734">
        <v>8149</v>
      </c>
      <c r="BM4734">
        <v>43550</v>
      </c>
      <c r="BR4734" t="s">
        <v>116</v>
      </c>
      <c r="BS4734" t="s">
        <v>117</v>
      </c>
      <c r="BU4734">
        <v>1</v>
      </c>
      <c r="BV4734" t="s">
        <v>118</v>
      </c>
      <c r="BX4734" t="s">
        <v>119</v>
      </c>
      <c r="BY4734" t="s">
        <v>119</v>
      </c>
      <c r="BZ4734" t="s">
        <v>119</v>
      </c>
      <c r="CA4734">
        <v>1</v>
      </c>
      <c r="CC4734" t="s">
        <v>120</v>
      </c>
      <c r="CH4734">
        <v>540</v>
      </c>
      <c r="CI4734">
        <v>33070</v>
      </c>
      <c r="CJ4734" t="s">
        <v>106</v>
      </c>
      <c r="CK4734" t="s">
        <v>106</v>
      </c>
      <c r="CL4734">
        <v>15</v>
      </c>
      <c r="CM4734" t="s">
        <v>2963</v>
      </c>
      <c r="CO4734">
        <v>125347</v>
      </c>
      <c r="CQ4734">
        <v>0</v>
      </c>
      <c r="CR4734">
        <v>0</v>
      </c>
      <c r="CS4734">
        <v>0</v>
      </c>
      <c r="CY4734" t="s">
        <v>123</v>
      </c>
      <c r="CZ4734" t="s">
        <v>124</v>
      </c>
      <c r="DD4734" t="str" cm="1">
        <f t="array" ref="DD4734:DE4734">TEXT(_xlfn.SEQUENCE(1, DATEDIF(AG4734, AH4734, "m") + 1, AG4734, 30), "YYYY-APMM")</f>
        <v>2014-AP09</v>
      </c>
      <c r="DE4734" t="str">
        <v>2014-AP10</v>
      </c>
      <c r="DN4734">
        <f t="shared" si="146"/>
        <v>630</v>
      </c>
      <c r="DO4734" t="str">
        <f t="shared" si="147"/>
        <v>LABOR- SUBCONTRACTOR</v>
      </c>
    </row>
    <row r="4735" spans="1:119" x14ac:dyDescent="0.35">
      <c r="A4735" t="s">
        <v>105</v>
      </c>
      <c r="B4735">
        <v>504020</v>
      </c>
      <c r="C4735">
        <v>6359</v>
      </c>
      <c r="D4735">
        <v>125348</v>
      </c>
      <c r="E4735">
        <v>13662</v>
      </c>
      <c r="F4735">
        <v>0</v>
      </c>
      <c r="G4735" t="s">
        <v>106</v>
      </c>
      <c r="H4735" t="s">
        <v>106</v>
      </c>
      <c r="I4735" t="s">
        <v>106</v>
      </c>
      <c r="J4735" t="s">
        <v>107</v>
      </c>
      <c r="K4735" t="s">
        <v>108</v>
      </c>
      <c r="L4735" t="s">
        <v>109</v>
      </c>
      <c r="M4735" t="s">
        <v>110</v>
      </c>
      <c r="N4735" t="s">
        <v>10508</v>
      </c>
      <c r="O4735" t="s">
        <v>3020</v>
      </c>
      <c r="P4735">
        <v>8178</v>
      </c>
      <c r="Q4735">
        <v>72</v>
      </c>
      <c r="R4735">
        <v>64</v>
      </c>
      <c r="S4735">
        <v>200</v>
      </c>
      <c r="T4735">
        <v>0</v>
      </c>
      <c r="U4735">
        <v>564</v>
      </c>
      <c r="V4735">
        <v>564</v>
      </c>
      <c r="W4735">
        <v>200</v>
      </c>
      <c r="X4735">
        <v>0</v>
      </c>
      <c r="Y4735">
        <v>0</v>
      </c>
      <c r="Z4735">
        <v>0</v>
      </c>
      <c r="AD4735" s="1">
        <v>41907.333333333336</v>
      </c>
      <c r="AE4735" s="1">
        <v>41938.708333333336</v>
      </c>
      <c r="AG4735" s="1">
        <v>41897.333333333336</v>
      </c>
      <c r="AH4735" s="1">
        <v>41927.708333333336</v>
      </c>
      <c r="AI4735" s="1">
        <v>41897.333333333336</v>
      </c>
      <c r="AJ4735" s="1">
        <v>41927.708333333336</v>
      </c>
      <c r="AK4735" s="1">
        <v>41897.333333333336</v>
      </c>
      <c r="AL4735" s="1">
        <v>41927.708333333336</v>
      </c>
      <c r="AM4735" s="1">
        <v>41907.333333333336</v>
      </c>
      <c r="AN4735" s="1">
        <v>41938.708333333336</v>
      </c>
      <c r="AP4735" t="s">
        <v>113</v>
      </c>
      <c r="AU4735" t="s">
        <v>10509</v>
      </c>
      <c r="AY4735" t="s">
        <v>106</v>
      </c>
      <c r="AZ4735">
        <v>0</v>
      </c>
      <c r="BA4735">
        <v>0</v>
      </c>
      <c r="BD4735" s="3">
        <v>41321.662499999999</v>
      </c>
      <c r="BE4735" s="3">
        <v>41321.663888888892</v>
      </c>
      <c r="BF4735" t="s">
        <v>115</v>
      </c>
      <c r="BG4735" t="s">
        <v>115</v>
      </c>
      <c r="BH4735">
        <v>8149</v>
      </c>
      <c r="BM4735">
        <v>43550</v>
      </c>
      <c r="BR4735" t="s">
        <v>116</v>
      </c>
      <c r="BS4735" t="s">
        <v>117</v>
      </c>
      <c r="BU4735">
        <v>1</v>
      </c>
      <c r="BV4735" t="s">
        <v>118</v>
      </c>
      <c r="BX4735" t="s">
        <v>119</v>
      </c>
      <c r="BY4735" t="s">
        <v>119</v>
      </c>
      <c r="BZ4735" t="s">
        <v>119</v>
      </c>
      <c r="CA4735">
        <v>1</v>
      </c>
      <c r="CC4735" t="s">
        <v>120</v>
      </c>
      <c r="CH4735">
        <v>540</v>
      </c>
      <c r="CI4735">
        <v>33070</v>
      </c>
      <c r="CJ4735" t="s">
        <v>106</v>
      </c>
      <c r="CK4735" t="s">
        <v>106</v>
      </c>
      <c r="CL4735">
        <v>15</v>
      </c>
      <c r="CM4735" t="s">
        <v>2963</v>
      </c>
      <c r="CO4735">
        <v>125347</v>
      </c>
      <c r="CQ4735">
        <v>0</v>
      </c>
      <c r="CR4735">
        <v>0</v>
      </c>
      <c r="CS4735">
        <v>0</v>
      </c>
      <c r="CY4735" t="s">
        <v>123</v>
      </c>
      <c r="CZ4735" t="s">
        <v>124</v>
      </c>
      <c r="DD4735" t="str" cm="1">
        <f t="array" ref="DD4735:DE4735">TEXT(_xlfn.SEQUENCE(1, DATEDIF(AG4735, AH4735, "m") + 1, AG4735, 30), "YYYY-APMM")</f>
        <v>2014-AP09</v>
      </c>
      <c r="DE4735" t="str">
        <v>2014-AP10</v>
      </c>
      <c r="DN4735">
        <f t="shared" si="146"/>
        <v>282</v>
      </c>
      <c r="DO4735" t="str">
        <f t="shared" si="147"/>
        <v>LABOR- SUBCONTRACTOR</v>
      </c>
    </row>
    <row r="4736" spans="1:119" x14ac:dyDescent="0.35">
      <c r="A4736" t="s">
        <v>105</v>
      </c>
      <c r="B4736">
        <v>504021</v>
      </c>
      <c r="C4736">
        <v>6359</v>
      </c>
      <c r="D4736">
        <v>125349</v>
      </c>
      <c r="E4736">
        <v>13662</v>
      </c>
      <c r="F4736">
        <v>0</v>
      </c>
      <c r="G4736" t="s">
        <v>106</v>
      </c>
      <c r="H4736" t="s">
        <v>106</v>
      </c>
      <c r="I4736" t="s">
        <v>106</v>
      </c>
      <c r="J4736" t="s">
        <v>107</v>
      </c>
      <c r="K4736" t="s">
        <v>108</v>
      </c>
      <c r="L4736" t="s">
        <v>109</v>
      </c>
      <c r="M4736" t="s">
        <v>110</v>
      </c>
      <c r="N4736" t="s">
        <v>10510</v>
      </c>
      <c r="O4736" t="s">
        <v>3002</v>
      </c>
      <c r="P4736">
        <v>8178</v>
      </c>
      <c r="Q4736">
        <v>216</v>
      </c>
      <c r="R4736">
        <v>0</v>
      </c>
      <c r="S4736">
        <v>200</v>
      </c>
      <c r="T4736">
        <v>0</v>
      </c>
      <c r="U4736">
        <v>1528</v>
      </c>
      <c r="V4736">
        <v>1528</v>
      </c>
      <c r="W4736">
        <v>200</v>
      </c>
      <c r="X4736">
        <v>0</v>
      </c>
      <c r="Y4736">
        <v>0</v>
      </c>
      <c r="Z4736">
        <v>0</v>
      </c>
      <c r="AD4736" s="1">
        <v>41802.333333333336</v>
      </c>
      <c r="AE4736" s="1">
        <v>41830.708333333336</v>
      </c>
      <c r="AG4736" s="1">
        <v>41771.333333333336</v>
      </c>
      <c r="AH4736" s="1">
        <v>41799.708333333336</v>
      </c>
      <c r="AI4736" s="1">
        <v>41771.333333333336</v>
      </c>
      <c r="AJ4736" s="1">
        <v>41799.708333333336</v>
      </c>
      <c r="AK4736" s="1">
        <v>41771.333333333336</v>
      </c>
      <c r="AL4736" s="1">
        <v>41799.708333333336</v>
      </c>
      <c r="AM4736" s="1">
        <v>41802.333333333336</v>
      </c>
      <c r="AN4736" s="1">
        <v>41830.708333333336</v>
      </c>
      <c r="AP4736" t="s">
        <v>113</v>
      </c>
      <c r="AU4736" t="s">
        <v>10511</v>
      </c>
      <c r="AY4736" t="s">
        <v>106</v>
      </c>
      <c r="AZ4736">
        <v>0</v>
      </c>
      <c r="BA4736">
        <v>0</v>
      </c>
      <c r="BD4736" s="3">
        <v>41321.662499999999</v>
      </c>
      <c r="BE4736" s="3">
        <v>41321.663888888892</v>
      </c>
      <c r="BF4736" t="s">
        <v>115</v>
      </c>
      <c r="BG4736" t="s">
        <v>115</v>
      </c>
      <c r="BH4736">
        <v>8149</v>
      </c>
      <c r="BM4736">
        <v>43550</v>
      </c>
      <c r="BR4736" t="s">
        <v>116</v>
      </c>
      <c r="BS4736" t="s">
        <v>117</v>
      </c>
      <c r="BU4736">
        <v>1</v>
      </c>
      <c r="BV4736" t="s">
        <v>118</v>
      </c>
      <c r="BX4736" t="s">
        <v>119</v>
      </c>
      <c r="BY4736" t="s">
        <v>119</v>
      </c>
      <c r="BZ4736" t="s">
        <v>119</v>
      </c>
      <c r="CA4736">
        <v>1</v>
      </c>
      <c r="CC4736" t="s">
        <v>120</v>
      </c>
      <c r="CH4736">
        <v>540</v>
      </c>
      <c r="CI4736">
        <v>33060</v>
      </c>
      <c r="CJ4736" t="s">
        <v>106</v>
      </c>
      <c r="CK4736" t="s">
        <v>106</v>
      </c>
      <c r="CL4736">
        <v>10</v>
      </c>
      <c r="CM4736" t="s">
        <v>2889</v>
      </c>
      <c r="CO4736">
        <v>125347</v>
      </c>
      <c r="CQ4736">
        <v>0</v>
      </c>
      <c r="CR4736">
        <v>0</v>
      </c>
      <c r="CS4736">
        <v>0</v>
      </c>
      <c r="CY4736" t="s">
        <v>123</v>
      </c>
      <c r="CZ4736" t="s">
        <v>124</v>
      </c>
      <c r="DD4736" t="str" cm="1">
        <f t="array" ref="DD4736">TEXT(_xlfn.SEQUENCE(1, DATEDIF(AG4736, AH4736, "m") + 1, AG4736, 30), "YYYY-APMM")</f>
        <v>2014-AP05</v>
      </c>
      <c r="DN4736">
        <f t="shared" si="146"/>
        <v>1528</v>
      </c>
      <c r="DO4736" t="str">
        <f t="shared" si="147"/>
        <v>LABOR- SUBCONTRACTOR</v>
      </c>
    </row>
    <row r="4737" spans="1:119" x14ac:dyDescent="0.35">
      <c r="A4737" t="s">
        <v>105</v>
      </c>
      <c r="B4737">
        <v>504022</v>
      </c>
      <c r="C4737">
        <v>6359</v>
      </c>
      <c r="D4737">
        <v>125349</v>
      </c>
      <c r="E4737">
        <v>13662</v>
      </c>
      <c r="F4737">
        <v>0</v>
      </c>
      <c r="G4737" t="s">
        <v>106</v>
      </c>
      <c r="H4737" t="s">
        <v>106</v>
      </c>
      <c r="I4737" t="s">
        <v>106</v>
      </c>
      <c r="J4737" t="s">
        <v>107</v>
      </c>
      <c r="K4737" t="s">
        <v>108</v>
      </c>
      <c r="L4737" t="s">
        <v>109</v>
      </c>
      <c r="M4737" t="s">
        <v>110</v>
      </c>
      <c r="N4737" t="s">
        <v>10512</v>
      </c>
      <c r="O4737" t="s">
        <v>3005</v>
      </c>
      <c r="P4737">
        <v>8178</v>
      </c>
      <c r="Q4737">
        <v>360</v>
      </c>
      <c r="R4737">
        <v>0</v>
      </c>
      <c r="S4737">
        <v>160</v>
      </c>
      <c r="T4737">
        <v>0</v>
      </c>
      <c r="U4737">
        <v>1648</v>
      </c>
      <c r="V4737">
        <v>1648</v>
      </c>
      <c r="W4737">
        <v>160</v>
      </c>
      <c r="X4737">
        <v>0</v>
      </c>
      <c r="Y4737">
        <v>0</v>
      </c>
      <c r="Z4737">
        <v>0</v>
      </c>
      <c r="AD4737" s="1">
        <v>41835.333333333336</v>
      </c>
      <c r="AE4737" s="1">
        <v>41861.708333333336</v>
      </c>
      <c r="AG4737" s="1">
        <v>41783.333333333336</v>
      </c>
      <c r="AH4737" s="1">
        <v>41805.708333333336</v>
      </c>
      <c r="AI4737" s="1">
        <v>41783.333333333336</v>
      </c>
      <c r="AJ4737" s="1">
        <v>41805.708333333336</v>
      </c>
      <c r="AK4737" s="1">
        <v>41783.333333333336</v>
      </c>
      <c r="AL4737" s="1">
        <v>41805.708333333336</v>
      </c>
      <c r="AM4737" s="1">
        <v>41835.333333333336</v>
      </c>
      <c r="AN4737" s="1">
        <v>41861.708333333336</v>
      </c>
      <c r="AP4737" t="s">
        <v>113</v>
      </c>
      <c r="AU4737" t="s">
        <v>10513</v>
      </c>
      <c r="AY4737" t="s">
        <v>106</v>
      </c>
      <c r="AZ4737">
        <v>0</v>
      </c>
      <c r="BA4737">
        <v>0</v>
      </c>
      <c r="BD4737" s="3">
        <v>41321.662499999999</v>
      </c>
      <c r="BE4737" s="3">
        <v>41321.663888888892</v>
      </c>
      <c r="BF4737" t="s">
        <v>115</v>
      </c>
      <c r="BG4737" t="s">
        <v>115</v>
      </c>
      <c r="BH4737">
        <v>8149</v>
      </c>
      <c r="BM4737">
        <v>43550</v>
      </c>
      <c r="BR4737" t="s">
        <v>116</v>
      </c>
      <c r="BS4737" t="s">
        <v>117</v>
      </c>
      <c r="BU4737">
        <v>1</v>
      </c>
      <c r="BV4737" t="s">
        <v>118</v>
      </c>
      <c r="BX4737" t="s">
        <v>119</v>
      </c>
      <c r="BY4737" t="s">
        <v>119</v>
      </c>
      <c r="BZ4737" t="s">
        <v>119</v>
      </c>
      <c r="CA4737">
        <v>1</v>
      </c>
      <c r="CC4737" t="s">
        <v>120</v>
      </c>
      <c r="CH4737">
        <v>540</v>
      </c>
      <c r="CI4737">
        <v>33060</v>
      </c>
      <c r="CJ4737" t="s">
        <v>106</v>
      </c>
      <c r="CK4737" t="s">
        <v>106</v>
      </c>
      <c r="CL4737">
        <v>10</v>
      </c>
      <c r="CM4737" t="s">
        <v>2889</v>
      </c>
      <c r="CO4737">
        <v>125347</v>
      </c>
      <c r="CQ4737">
        <v>0</v>
      </c>
      <c r="CR4737">
        <v>0</v>
      </c>
      <c r="CS4737">
        <v>0</v>
      </c>
      <c r="CY4737" t="s">
        <v>123</v>
      </c>
      <c r="CZ4737" t="s">
        <v>124</v>
      </c>
      <c r="DD4737" t="str" cm="1">
        <f t="array" ref="DD4737">TEXT(_xlfn.SEQUENCE(1, DATEDIF(AG4737, AH4737, "m") + 1, AG4737, 30), "YYYY-APMM")</f>
        <v>2014-AP05</v>
      </c>
      <c r="DN4737">
        <f t="shared" si="146"/>
        <v>1648</v>
      </c>
      <c r="DO4737" t="str">
        <f t="shared" si="147"/>
        <v>LABOR- SUBCONTRACTOR</v>
      </c>
    </row>
    <row r="4738" spans="1:119" x14ac:dyDescent="0.35">
      <c r="A4738" t="s">
        <v>105</v>
      </c>
      <c r="B4738">
        <v>504023</v>
      </c>
      <c r="C4738">
        <v>6359</v>
      </c>
      <c r="D4738">
        <v>125349</v>
      </c>
      <c r="E4738">
        <v>13662</v>
      </c>
      <c r="F4738">
        <v>0</v>
      </c>
      <c r="G4738" t="s">
        <v>106</v>
      </c>
      <c r="H4738" t="s">
        <v>106</v>
      </c>
      <c r="I4738" t="s">
        <v>106</v>
      </c>
      <c r="J4738" t="s">
        <v>107</v>
      </c>
      <c r="K4738" t="s">
        <v>108</v>
      </c>
      <c r="L4738" t="s">
        <v>109</v>
      </c>
      <c r="M4738" t="s">
        <v>110</v>
      </c>
      <c r="N4738" t="s">
        <v>10514</v>
      </c>
      <c r="O4738" t="s">
        <v>3008</v>
      </c>
      <c r="P4738">
        <v>8178</v>
      </c>
      <c r="Q4738">
        <v>360</v>
      </c>
      <c r="R4738">
        <v>216</v>
      </c>
      <c r="S4738">
        <v>200</v>
      </c>
      <c r="T4738">
        <v>0</v>
      </c>
      <c r="U4738">
        <v>370</v>
      </c>
      <c r="V4738">
        <v>370</v>
      </c>
      <c r="W4738">
        <v>200</v>
      </c>
      <c r="X4738">
        <v>0</v>
      </c>
      <c r="Y4738">
        <v>0</v>
      </c>
      <c r="Z4738">
        <v>0</v>
      </c>
      <c r="AD4738" s="1">
        <v>41843.333333333336</v>
      </c>
      <c r="AE4738" s="1">
        <v>41875.708333333336</v>
      </c>
      <c r="AG4738" s="1">
        <v>41791.333333333336</v>
      </c>
      <c r="AH4738" s="1">
        <v>41819.708333333336</v>
      </c>
      <c r="AI4738" s="1">
        <v>41791.333333333336</v>
      </c>
      <c r="AJ4738" s="1">
        <v>41819.708333333336</v>
      </c>
      <c r="AK4738" s="1">
        <v>41791.333333333336</v>
      </c>
      <c r="AL4738" s="1">
        <v>41819.708333333336</v>
      </c>
      <c r="AM4738" s="1">
        <v>41843.333333333336</v>
      </c>
      <c r="AN4738" s="1">
        <v>41875.708333333336</v>
      </c>
      <c r="AP4738" t="s">
        <v>113</v>
      </c>
      <c r="AU4738" t="s">
        <v>10515</v>
      </c>
      <c r="AY4738" t="s">
        <v>106</v>
      </c>
      <c r="AZ4738">
        <v>0</v>
      </c>
      <c r="BA4738">
        <v>0</v>
      </c>
      <c r="BD4738" s="3">
        <v>41321.662499999999</v>
      </c>
      <c r="BE4738" s="3">
        <v>41321.663888888892</v>
      </c>
      <c r="BF4738" t="s">
        <v>115</v>
      </c>
      <c r="BG4738" t="s">
        <v>115</v>
      </c>
      <c r="BH4738">
        <v>8149</v>
      </c>
      <c r="BM4738">
        <v>43550</v>
      </c>
      <c r="BR4738" t="s">
        <v>116</v>
      </c>
      <c r="BS4738" t="s">
        <v>117</v>
      </c>
      <c r="BU4738">
        <v>1</v>
      </c>
      <c r="BV4738" t="s">
        <v>118</v>
      </c>
      <c r="BX4738" t="s">
        <v>119</v>
      </c>
      <c r="BY4738" t="s">
        <v>119</v>
      </c>
      <c r="BZ4738" t="s">
        <v>119</v>
      </c>
      <c r="CA4738">
        <v>1</v>
      </c>
      <c r="CC4738" t="s">
        <v>120</v>
      </c>
      <c r="CH4738">
        <v>540</v>
      </c>
      <c r="CI4738">
        <v>33060</v>
      </c>
      <c r="CJ4738" t="s">
        <v>106</v>
      </c>
      <c r="CK4738" t="s">
        <v>106</v>
      </c>
      <c r="CL4738">
        <v>10</v>
      </c>
      <c r="CM4738" t="s">
        <v>2889</v>
      </c>
      <c r="CO4738">
        <v>125347</v>
      </c>
      <c r="CQ4738">
        <v>0</v>
      </c>
      <c r="CR4738">
        <v>0</v>
      </c>
      <c r="CS4738">
        <v>0</v>
      </c>
      <c r="CY4738" t="s">
        <v>123</v>
      </c>
      <c r="CZ4738" t="s">
        <v>124</v>
      </c>
      <c r="DD4738" t="str" cm="1">
        <f t="array" ref="DD4738">TEXT(_xlfn.SEQUENCE(1, DATEDIF(AG4738, AH4738, "m") + 1, AG4738, 30), "YYYY-APMM")</f>
        <v>2014-AP06</v>
      </c>
      <c r="DN4738">
        <f t="shared" si="146"/>
        <v>370</v>
      </c>
      <c r="DO4738" t="str">
        <f t="shared" si="147"/>
        <v>LABOR- SUBCONTRACTOR</v>
      </c>
    </row>
    <row r="4739" spans="1:119" x14ac:dyDescent="0.35">
      <c r="A4739" t="s">
        <v>105</v>
      </c>
      <c r="B4739">
        <v>504024</v>
      </c>
      <c r="C4739">
        <v>6359</v>
      </c>
      <c r="D4739">
        <v>125349</v>
      </c>
      <c r="E4739">
        <v>13662</v>
      </c>
      <c r="F4739">
        <v>0</v>
      </c>
      <c r="G4739" t="s">
        <v>106</v>
      </c>
      <c r="H4739" t="s">
        <v>106</v>
      </c>
      <c r="I4739" t="s">
        <v>106</v>
      </c>
      <c r="J4739" t="s">
        <v>107</v>
      </c>
      <c r="K4739" t="s">
        <v>108</v>
      </c>
      <c r="L4739" t="s">
        <v>109</v>
      </c>
      <c r="M4739" t="s">
        <v>110</v>
      </c>
      <c r="N4739" t="s">
        <v>10516</v>
      </c>
      <c r="O4739" t="s">
        <v>3011</v>
      </c>
      <c r="P4739">
        <v>8178</v>
      </c>
      <c r="Q4739">
        <v>144</v>
      </c>
      <c r="R4739">
        <v>0</v>
      </c>
      <c r="S4739">
        <v>160</v>
      </c>
      <c r="T4739">
        <v>0</v>
      </c>
      <c r="U4739">
        <v>284</v>
      </c>
      <c r="V4739">
        <v>284</v>
      </c>
      <c r="W4739">
        <v>160</v>
      </c>
      <c r="X4739">
        <v>0</v>
      </c>
      <c r="Y4739">
        <v>0</v>
      </c>
      <c r="Z4739">
        <v>0</v>
      </c>
      <c r="AD4739" s="1">
        <v>41884.333333333336</v>
      </c>
      <c r="AE4739" s="1">
        <v>41906.708333333336</v>
      </c>
      <c r="AG4739" s="1">
        <v>41863.333333333336</v>
      </c>
      <c r="AH4739" s="1">
        <v>41885.708333333336</v>
      </c>
      <c r="AI4739" s="1">
        <v>41863.333333333336</v>
      </c>
      <c r="AJ4739" s="1">
        <v>41885.708333333336</v>
      </c>
      <c r="AK4739" s="1">
        <v>41863.333333333336</v>
      </c>
      <c r="AL4739" s="1">
        <v>41885.708333333336</v>
      </c>
      <c r="AM4739" s="1">
        <v>41884.333333333336</v>
      </c>
      <c r="AN4739" s="1">
        <v>41906.708333333336</v>
      </c>
      <c r="AP4739" t="s">
        <v>113</v>
      </c>
      <c r="AU4739" t="s">
        <v>10517</v>
      </c>
      <c r="AY4739" t="s">
        <v>106</v>
      </c>
      <c r="AZ4739">
        <v>0</v>
      </c>
      <c r="BA4739">
        <v>0</v>
      </c>
      <c r="BD4739" s="3">
        <v>41321.662499999999</v>
      </c>
      <c r="BE4739" s="3">
        <v>41321.663888888892</v>
      </c>
      <c r="BF4739" t="s">
        <v>115</v>
      </c>
      <c r="BG4739" t="s">
        <v>115</v>
      </c>
      <c r="BH4739">
        <v>8149</v>
      </c>
      <c r="BM4739">
        <v>43550</v>
      </c>
      <c r="BR4739" t="s">
        <v>116</v>
      </c>
      <c r="BS4739" t="s">
        <v>117</v>
      </c>
      <c r="BU4739">
        <v>1</v>
      </c>
      <c r="BV4739" t="s">
        <v>118</v>
      </c>
      <c r="BX4739" t="s">
        <v>119</v>
      </c>
      <c r="BY4739" t="s">
        <v>119</v>
      </c>
      <c r="BZ4739" t="s">
        <v>119</v>
      </c>
      <c r="CA4739">
        <v>1</v>
      </c>
      <c r="CC4739" t="s">
        <v>120</v>
      </c>
      <c r="CH4739">
        <v>540</v>
      </c>
      <c r="CI4739">
        <v>33060</v>
      </c>
      <c r="CJ4739" t="s">
        <v>106</v>
      </c>
      <c r="CK4739" t="s">
        <v>106</v>
      </c>
      <c r="CL4739">
        <v>10</v>
      </c>
      <c r="CM4739" t="s">
        <v>2889</v>
      </c>
      <c r="CO4739">
        <v>125347</v>
      </c>
      <c r="CQ4739">
        <v>0</v>
      </c>
      <c r="CR4739">
        <v>0</v>
      </c>
      <c r="CS4739">
        <v>0</v>
      </c>
      <c r="CY4739" t="s">
        <v>123</v>
      </c>
      <c r="CZ4739" t="s">
        <v>124</v>
      </c>
      <c r="DD4739" t="str" cm="1">
        <f t="array" ref="DD4739">TEXT(_xlfn.SEQUENCE(1, DATEDIF(AG4739, AH4739, "m") + 1, AG4739, 30), "YYYY-APMM")</f>
        <v>2014-AP08</v>
      </c>
      <c r="DN4739">
        <f t="shared" ref="DN4739:DN4802" si="148">V4739/COUNTIF(DD4739:DF4739, "&lt;&gt;")</f>
        <v>284</v>
      </c>
      <c r="DO4739" t="str">
        <f t="shared" ref="DO4739:DO4802" si="149">BR4739</f>
        <v>LABOR- SUBCONTRACTOR</v>
      </c>
    </row>
    <row r="4740" spans="1:119" x14ac:dyDescent="0.35">
      <c r="A4740" t="s">
        <v>105</v>
      </c>
      <c r="B4740">
        <v>504025</v>
      </c>
      <c r="C4740">
        <v>6359</v>
      </c>
      <c r="D4740">
        <v>125349</v>
      </c>
      <c r="E4740">
        <v>13662</v>
      </c>
      <c r="F4740">
        <v>0</v>
      </c>
      <c r="G4740" t="s">
        <v>106</v>
      </c>
      <c r="H4740" t="s">
        <v>106</v>
      </c>
      <c r="I4740" t="s">
        <v>106</v>
      </c>
      <c r="J4740" t="s">
        <v>107</v>
      </c>
      <c r="K4740" t="s">
        <v>108</v>
      </c>
      <c r="L4740" t="s">
        <v>109</v>
      </c>
      <c r="M4740" t="s">
        <v>110</v>
      </c>
      <c r="N4740" t="s">
        <v>10518</v>
      </c>
      <c r="O4740" t="s">
        <v>3014</v>
      </c>
      <c r="P4740">
        <v>8178</v>
      </c>
      <c r="Q4740">
        <v>200</v>
      </c>
      <c r="R4740">
        <v>192</v>
      </c>
      <c r="S4740">
        <v>200</v>
      </c>
      <c r="T4740">
        <v>0</v>
      </c>
      <c r="U4740">
        <v>2064</v>
      </c>
      <c r="V4740">
        <v>2064</v>
      </c>
      <c r="W4740">
        <v>200</v>
      </c>
      <c r="X4740">
        <v>0</v>
      </c>
      <c r="Y4740">
        <v>0</v>
      </c>
      <c r="Z4740">
        <v>0</v>
      </c>
      <c r="AD4740" s="1">
        <v>41904.333333333336</v>
      </c>
      <c r="AE4740" s="1">
        <v>41934.708333333336</v>
      </c>
      <c r="AG4740" s="1">
        <v>41875.333333333336</v>
      </c>
      <c r="AH4740" s="1">
        <v>41903.708333333336</v>
      </c>
      <c r="AI4740" s="1">
        <v>41875.333333333336</v>
      </c>
      <c r="AJ4740" s="1">
        <v>41903.708333333336</v>
      </c>
      <c r="AK4740" s="1">
        <v>41875.333333333336</v>
      </c>
      <c r="AL4740" s="1">
        <v>41903.708333333336</v>
      </c>
      <c r="AM4740" s="1">
        <v>41904.333333333336</v>
      </c>
      <c r="AN4740" s="1">
        <v>41934.708333333336</v>
      </c>
      <c r="AP4740" t="s">
        <v>113</v>
      </c>
      <c r="AU4740" t="s">
        <v>10519</v>
      </c>
      <c r="AY4740" t="s">
        <v>106</v>
      </c>
      <c r="AZ4740">
        <v>0</v>
      </c>
      <c r="BA4740">
        <v>0</v>
      </c>
      <c r="BD4740" s="3">
        <v>41321.662499999999</v>
      </c>
      <c r="BE4740" s="3">
        <v>41321.663888888892</v>
      </c>
      <c r="BF4740" t="s">
        <v>115</v>
      </c>
      <c r="BG4740" t="s">
        <v>115</v>
      </c>
      <c r="BH4740">
        <v>8149</v>
      </c>
      <c r="BM4740">
        <v>43550</v>
      </c>
      <c r="BR4740" t="s">
        <v>116</v>
      </c>
      <c r="BS4740" t="s">
        <v>117</v>
      </c>
      <c r="BU4740">
        <v>1</v>
      </c>
      <c r="BV4740" t="s">
        <v>118</v>
      </c>
      <c r="BX4740" t="s">
        <v>119</v>
      </c>
      <c r="BY4740" t="s">
        <v>119</v>
      </c>
      <c r="BZ4740" t="s">
        <v>119</v>
      </c>
      <c r="CA4740">
        <v>1</v>
      </c>
      <c r="CC4740" t="s">
        <v>120</v>
      </c>
      <c r="CH4740">
        <v>540</v>
      </c>
      <c r="CI4740">
        <v>33060</v>
      </c>
      <c r="CJ4740" t="s">
        <v>106</v>
      </c>
      <c r="CK4740" t="s">
        <v>106</v>
      </c>
      <c r="CL4740">
        <v>10</v>
      </c>
      <c r="CM4740" t="s">
        <v>2889</v>
      </c>
      <c r="CO4740">
        <v>125347</v>
      </c>
      <c r="CQ4740">
        <v>0</v>
      </c>
      <c r="CR4740">
        <v>0</v>
      </c>
      <c r="CS4740">
        <v>0</v>
      </c>
      <c r="CY4740" t="s">
        <v>123</v>
      </c>
      <c r="CZ4740" t="s">
        <v>124</v>
      </c>
      <c r="DD4740" t="str" cm="1">
        <f t="array" ref="DD4740">TEXT(_xlfn.SEQUENCE(1, DATEDIF(AG4740, AH4740, "m") + 1, AG4740, 30), "YYYY-APMM")</f>
        <v>2014-AP08</v>
      </c>
      <c r="DN4740">
        <f t="shared" si="148"/>
        <v>2064</v>
      </c>
      <c r="DO4740" t="str">
        <f t="shared" si="149"/>
        <v>LABOR- SUBCONTRACTOR</v>
      </c>
    </row>
    <row r="4741" spans="1:119" x14ac:dyDescent="0.35">
      <c r="A4741" t="s">
        <v>105</v>
      </c>
      <c r="B4741">
        <v>504026</v>
      </c>
      <c r="C4741">
        <v>6359</v>
      </c>
      <c r="D4741">
        <v>125349</v>
      </c>
      <c r="E4741">
        <v>13662</v>
      </c>
      <c r="F4741">
        <v>0</v>
      </c>
      <c r="G4741" t="s">
        <v>106</v>
      </c>
      <c r="H4741" t="s">
        <v>106</v>
      </c>
      <c r="I4741" t="s">
        <v>106</v>
      </c>
      <c r="J4741" t="s">
        <v>107</v>
      </c>
      <c r="K4741" t="s">
        <v>108</v>
      </c>
      <c r="L4741" t="s">
        <v>109</v>
      </c>
      <c r="M4741" t="s">
        <v>110</v>
      </c>
      <c r="N4741" t="s">
        <v>10520</v>
      </c>
      <c r="O4741" t="s">
        <v>3017</v>
      </c>
      <c r="P4741">
        <v>8178</v>
      </c>
      <c r="Q4741">
        <v>240</v>
      </c>
      <c r="R4741">
        <v>232</v>
      </c>
      <c r="S4741">
        <v>200</v>
      </c>
      <c r="T4741">
        <v>0</v>
      </c>
      <c r="U4741">
        <v>1344</v>
      </c>
      <c r="V4741">
        <v>1344</v>
      </c>
      <c r="W4741">
        <v>200</v>
      </c>
      <c r="X4741">
        <v>0</v>
      </c>
      <c r="Y4741">
        <v>0</v>
      </c>
      <c r="Z4741">
        <v>0</v>
      </c>
      <c r="AD4741" s="1">
        <v>41892.333333333336</v>
      </c>
      <c r="AE4741" s="1">
        <v>41920.708333333336</v>
      </c>
      <c r="AG4741" s="1">
        <v>41857.333333333336</v>
      </c>
      <c r="AH4741" s="1">
        <v>41885.708333333336</v>
      </c>
      <c r="AI4741" s="1">
        <v>41857.333333333336</v>
      </c>
      <c r="AJ4741" s="1">
        <v>41885.708333333336</v>
      </c>
      <c r="AK4741" s="1">
        <v>41857.333333333336</v>
      </c>
      <c r="AL4741" s="1">
        <v>41885.708333333336</v>
      </c>
      <c r="AM4741" s="1">
        <v>41892.333333333336</v>
      </c>
      <c r="AN4741" s="1">
        <v>41920.708333333336</v>
      </c>
      <c r="AP4741" t="s">
        <v>113</v>
      </c>
      <c r="AU4741" t="s">
        <v>10521</v>
      </c>
      <c r="AY4741" t="s">
        <v>106</v>
      </c>
      <c r="AZ4741">
        <v>0</v>
      </c>
      <c r="BA4741">
        <v>0</v>
      </c>
      <c r="BD4741" s="3">
        <v>41321.662499999999</v>
      </c>
      <c r="BE4741" s="3">
        <v>41321.663888888892</v>
      </c>
      <c r="BF4741" t="s">
        <v>115</v>
      </c>
      <c r="BG4741" t="s">
        <v>115</v>
      </c>
      <c r="BH4741">
        <v>8149</v>
      </c>
      <c r="BM4741">
        <v>43550</v>
      </c>
      <c r="BR4741" t="s">
        <v>116</v>
      </c>
      <c r="BS4741" t="s">
        <v>117</v>
      </c>
      <c r="BU4741">
        <v>1</v>
      </c>
      <c r="BV4741" t="s">
        <v>118</v>
      </c>
      <c r="BX4741" t="s">
        <v>119</v>
      </c>
      <c r="BY4741" t="s">
        <v>119</v>
      </c>
      <c r="BZ4741" t="s">
        <v>119</v>
      </c>
      <c r="CA4741">
        <v>1</v>
      </c>
      <c r="CC4741" t="s">
        <v>120</v>
      </c>
      <c r="CH4741">
        <v>540</v>
      </c>
      <c r="CI4741">
        <v>33060</v>
      </c>
      <c r="CJ4741" t="s">
        <v>106</v>
      </c>
      <c r="CK4741" t="s">
        <v>106</v>
      </c>
      <c r="CL4741">
        <v>10</v>
      </c>
      <c r="CM4741" t="s">
        <v>2889</v>
      </c>
      <c r="CO4741">
        <v>125347</v>
      </c>
      <c r="CQ4741">
        <v>0</v>
      </c>
      <c r="CR4741">
        <v>0</v>
      </c>
      <c r="CS4741">
        <v>0</v>
      </c>
      <c r="CY4741" t="s">
        <v>123</v>
      </c>
      <c r="CZ4741" t="s">
        <v>124</v>
      </c>
      <c r="DD4741" t="str" cm="1">
        <f t="array" ref="DD4741">TEXT(_xlfn.SEQUENCE(1, DATEDIF(AG4741, AH4741, "m") + 1, AG4741, 30), "YYYY-APMM")</f>
        <v>2014-AP08</v>
      </c>
      <c r="DN4741">
        <f t="shared" si="148"/>
        <v>1344</v>
      </c>
      <c r="DO4741" t="str">
        <f t="shared" si="149"/>
        <v>LABOR- SUBCONTRACTOR</v>
      </c>
    </row>
    <row r="4742" spans="1:119" x14ac:dyDescent="0.35">
      <c r="A4742" t="s">
        <v>105</v>
      </c>
      <c r="B4742">
        <v>504027</v>
      </c>
      <c r="C4742">
        <v>6359</v>
      </c>
      <c r="D4742">
        <v>125349</v>
      </c>
      <c r="E4742">
        <v>13662</v>
      </c>
      <c r="F4742">
        <v>0</v>
      </c>
      <c r="G4742" t="s">
        <v>106</v>
      </c>
      <c r="H4742" t="s">
        <v>106</v>
      </c>
      <c r="I4742" t="s">
        <v>106</v>
      </c>
      <c r="J4742" t="s">
        <v>107</v>
      </c>
      <c r="K4742" t="s">
        <v>108</v>
      </c>
      <c r="L4742" t="s">
        <v>109</v>
      </c>
      <c r="M4742" t="s">
        <v>110</v>
      </c>
      <c r="N4742" t="s">
        <v>10522</v>
      </c>
      <c r="O4742" t="s">
        <v>3020</v>
      </c>
      <c r="P4742">
        <v>8178</v>
      </c>
      <c r="Q4742">
        <v>144</v>
      </c>
      <c r="R4742">
        <v>72</v>
      </c>
      <c r="S4742">
        <v>160</v>
      </c>
      <c r="T4742">
        <v>0</v>
      </c>
      <c r="U4742">
        <v>650</v>
      </c>
      <c r="V4742">
        <v>650</v>
      </c>
      <c r="W4742">
        <v>160</v>
      </c>
      <c r="X4742">
        <v>0</v>
      </c>
      <c r="Y4742">
        <v>0</v>
      </c>
      <c r="Z4742">
        <v>0</v>
      </c>
      <c r="AD4742" s="1">
        <v>41896.333333333336</v>
      </c>
      <c r="AE4742" s="1">
        <v>41918.708333333336</v>
      </c>
      <c r="AG4742" s="1">
        <v>41875.333333333336</v>
      </c>
      <c r="AH4742" s="1">
        <v>41897.708333333336</v>
      </c>
      <c r="AI4742" s="1">
        <v>41875.333333333336</v>
      </c>
      <c r="AJ4742" s="1">
        <v>41897.708333333336</v>
      </c>
      <c r="AK4742" s="1">
        <v>41875.333333333336</v>
      </c>
      <c r="AL4742" s="1">
        <v>41897.708333333336</v>
      </c>
      <c r="AM4742" s="1">
        <v>41896.333333333336</v>
      </c>
      <c r="AN4742" s="1">
        <v>41918.708333333336</v>
      </c>
      <c r="AP4742" t="s">
        <v>113</v>
      </c>
      <c r="AU4742" t="s">
        <v>10523</v>
      </c>
      <c r="AY4742" t="s">
        <v>106</v>
      </c>
      <c r="AZ4742">
        <v>0</v>
      </c>
      <c r="BA4742">
        <v>0</v>
      </c>
      <c r="BD4742" s="3">
        <v>41321.662499999999</v>
      </c>
      <c r="BE4742" s="3">
        <v>41321.663888888892</v>
      </c>
      <c r="BF4742" t="s">
        <v>115</v>
      </c>
      <c r="BG4742" t="s">
        <v>115</v>
      </c>
      <c r="BH4742">
        <v>8149</v>
      </c>
      <c r="BM4742">
        <v>43550</v>
      </c>
      <c r="BR4742" t="s">
        <v>116</v>
      </c>
      <c r="BS4742" t="s">
        <v>117</v>
      </c>
      <c r="BU4742">
        <v>1</v>
      </c>
      <c r="BV4742" t="s">
        <v>118</v>
      </c>
      <c r="BX4742" t="s">
        <v>119</v>
      </c>
      <c r="BY4742" t="s">
        <v>119</v>
      </c>
      <c r="BZ4742" t="s">
        <v>119</v>
      </c>
      <c r="CA4742">
        <v>1</v>
      </c>
      <c r="CC4742" t="s">
        <v>120</v>
      </c>
      <c r="CH4742">
        <v>540</v>
      </c>
      <c r="CI4742">
        <v>33060</v>
      </c>
      <c r="CJ4742" t="s">
        <v>106</v>
      </c>
      <c r="CK4742" t="s">
        <v>106</v>
      </c>
      <c r="CL4742">
        <v>10</v>
      </c>
      <c r="CM4742" t="s">
        <v>2889</v>
      </c>
      <c r="CO4742">
        <v>125347</v>
      </c>
      <c r="CQ4742">
        <v>0</v>
      </c>
      <c r="CR4742">
        <v>0</v>
      </c>
      <c r="CS4742">
        <v>0</v>
      </c>
      <c r="CY4742" t="s">
        <v>123</v>
      </c>
      <c r="CZ4742" t="s">
        <v>124</v>
      </c>
      <c r="DD4742" t="str" cm="1">
        <f t="array" ref="DD4742">TEXT(_xlfn.SEQUENCE(1, DATEDIF(AG4742, AH4742, "m") + 1, AG4742, 30), "YYYY-APMM")</f>
        <v>2014-AP08</v>
      </c>
      <c r="DN4742">
        <f t="shared" si="148"/>
        <v>650</v>
      </c>
      <c r="DO4742" t="str">
        <f t="shared" si="149"/>
        <v>LABOR- SUBCONTRACTOR</v>
      </c>
    </row>
    <row r="4743" spans="1:119" x14ac:dyDescent="0.35">
      <c r="A4743" t="s">
        <v>105</v>
      </c>
      <c r="B4743">
        <v>504028</v>
      </c>
      <c r="C4743">
        <v>6359</v>
      </c>
      <c r="D4743">
        <v>125350</v>
      </c>
      <c r="E4743">
        <v>13662</v>
      </c>
      <c r="F4743">
        <v>0</v>
      </c>
      <c r="G4743" t="s">
        <v>106</v>
      </c>
      <c r="H4743" t="s">
        <v>106</v>
      </c>
      <c r="I4743" t="s">
        <v>106</v>
      </c>
      <c r="J4743" t="s">
        <v>107</v>
      </c>
      <c r="K4743" t="s">
        <v>108</v>
      </c>
      <c r="L4743" t="s">
        <v>109</v>
      </c>
      <c r="M4743" t="s">
        <v>110</v>
      </c>
      <c r="N4743" t="s">
        <v>10524</v>
      </c>
      <c r="O4743" t="s">
        <v>3023</v>
      </c>
      <c r="P4743">
        <v>8178</v>
      </c>
      <c r="Q4743">
        <v>8</v>
      </c>
      <c r="R4743">
        <v>0</v>
      </c>
      <c r="S4743">
        <v>144</v>
      </c>
      <c r="T4743">
        <v>0</v>
      </c>
      <c r="U4743">
        <v>516</v>
      </c>
      <c r="V4743">
        <v>516</v>
      </c>
      <c r="W4743">
        <v>144</v>
      </c>
      <c r="X4743">
        <v>0</v>
      </c>
      <c r="Y4743">
        <v>0</v>
      </c>
      <c r="Z4743">
        <v>0</v>
      </c>
      <c r="AD4743" s="1">
        <v>41926.333333333336</v>
      </c>
      <c r="AE4743" s="1">
        <v>41946.708333333336</v>
      </c>
      <c r="AG4743" s="1">
        <v>41925.333333333336</v>
      </c>
      <c r="AH4743" s="1">
        <v>41945.708333333336</v>
      </c>
      <c r="AI4743" s="1">
        <v>41925.333333333336</v>
      </c>
      <c r="AJ4743" s="1">
        <v>41945.708333333336</v>
      </c>
      <c r="AK4743" s="1">
        <v>41925.333333333336</v>
      </c>
      <c r="AL4743" s="1">
        <v>41945.708333333336</v>
      </c>
      <c r="AM4743" s="1">
        <v>41926.333333333336</v>
      </c>
      <c r="AN4743" s="1">
        <v>41946.708333333336</v>
      </c>
      <c r="AP4743" t="s">
        <v>113</v>
      </c>
      <c r="AU4743" t="s">
        <v>10525</v>
      </c>
      <c r="AY4743" t="s">
        <v>106</v>
      </c>
      <c r="AZ4743">
        <v>0</v>
      </c>
      <c r="BA4743">
        <v>0</v>
      </c>
      <c r="BD4743" s="3">
        <v>41321.662499999999</v>
      </c>
      <c r="BE4743" s="3">
        <v>41321.663888888892</v>
      </c>
      <c r="BF4743" t="s">
        <v>115</v>
      </c>
      <c r="BG4743" t="s">
        <v>115</v>
      </c>
      <c r="BH4743">
        <v>8149</v>
      </c>
      <c r="BM4743">
        <v>43550</v>
      </c>
      <c r="BR4743" t="s">
        <v>116</v>
      </c>
      <c r="BS4743" t="s">
        <v>117</v>
      </c>
      <c r="BU4743">
        <v>1</v>
      </c>
      <c r="BV4743" t="s">
        <v>118</v>
      </c>
      <c r="BX4743" t="s">
        <v>119</v>
      </c>
      <c r="BY4743" t="s">
        <v>119</v>
      </c>
      <c r="BZ4743" t="s">
        <v>119</v>
      </c>
      <c r="CA4743">
        <v>1</v>
      </c>
      <c r="CC4743" t="s">
        <v>120</v>
      </c>
      <c r="CH4743">
        <v>540</v>
      </c>
      <c r="CI4743">
        <v>33080</v>
      </c>
      <c r="CJ4743" t="s">
        <v>106</v>
      </c>
      <c r="CK4743" t="s">
        <v>106</v>
      </c>
      <c r="CL4743">
        <v>20</v>
      </c>
      <c r="CM4743" t="s">
        <v>2867</v>
      </c>
      <c r="CO4743">
        <v>125347</v>
      </c>
      <c r="CQ4743">
        <v>0</v>
      </c>
      <c r="CR4743">
        <v>0</v>
      </c>
      <c r="CS4743">
        <v>0</v>
      </c>
      <c r="CY4743" t="s">
        <v>123</v>
      </c>
      <c r="CZ4743" t="s">
        <v>124</v>
      </c>
      <c r="DD4743" t="str" cm="1">
        <f t="array" ref="DD4743">TEXT(_xlfn.SEQUENCE(1, DATEDIF(AG4743, AH4743, "m") + 1, AG4743, 30), "YYYY-APMM")</f>
        <v>2014-AP10</v>
      </c>
      <c r="DN4743">
        <f t="shared" si="148"/>
        <v>516</v>
      </c>
      <c r="DO4743" t="str">
        <f t="shared" si="149"/>
        <v>LABOR- SUBCONTRACTOR</v>
      </c>
    </row>
    <row r="4744" spans="1:119" x14ac:dyDescent="0.35">
      <c r="A4744" t="s">
        <v>105</v>
      </c>
      <c r="B4744">
        <v>504029</v>
      </c>
      <c r="C4744">
        <v>6359</v>
      </c>
      <c r="D4744">
        <v>125350</v>
      </c>
      <c r="E4744">
        <v>13662</v>
      </c>
      <c r="F4744">
        <v>0</v>
      </c>
      <c r="G4744" t="s">
        <v>106</v>
      </c>
      <c r="H4744" t="s">
        <v>106</v>
      </c>
      <c r="I4744" t="s">
        <v>106</v>
      </c>
      <c r="J4744" t="s">
        <v>107</v>
      </c>
      <c r="K4744" t="s">
        <v>108</v>
      </c>
      <c r="L4744" t="s">
        <v>109</v>
      </c>
      <c r="M4744" t="s">
        <v>110</v>
      </c>
      <c r="N4744" t="s">
        <v>10526</v>
      </c>
      <c r="O4744" t="s">
        <v>3026</v>
      </c>
      <c r="P4744">
        <v>8178</v>
      </c>
      <c r="Q4744">
        <v>8</v>
      </c>
      <c r="R4744">
        <v>8</v>
      </c>
      <c r="S4744">
        <v>184</v>
      </c>
      <c r="T4744">
        <v>0</v>
      </c>
      <c r="U4744">
        <v>916</v>
      </c>
      <c r="V4744">
        <v>916</v>
      </c>
      <c r="W4744">
        <v>184</v>
      </c>
      <c r="X4744">
        <v>0</v>
      </c>
      <c r="Y4744">
        <v>0</v>
      </c>
      <c r="Z4744">
        <v>0</v>
      </c>
      <c r="AD4744" s="1">
        <v>41932.333333333336</v>
      </c>
      <c r="AE4744" s="1">
        <v>41958.708333333336</v>
      </c>
      <c r="AG4744" s="1">
        <v>41931.333333333336</v>
      </c>
      <c r="AH4744" s="1">
        <v>41956.708333333336</v>
      </c>
      <c r="AI4744" s="1">
        <v>41931.333333333336</v>
      </c>
      <c r="AJ4744" s="1">
        <v>41956.708333333336</v>
      </c>
      <c r="AK4744" s="1">
        <v>41931.333333333336</v>
      </c>
      <c r="AL4744" s="1">
        <v>41956.708333333336</v>
      </c>
      <c r="AM4744" s="1">
        <v>41932.333333333336</v>
      </c>
      <c r="AN4744" s="1">
        <v>41958.708333333336</v>
      </c>
      <c r="AP4744" t="s">
        <v>113</v>
      </c>
      <c r="AU4744" t="s">
        <v>10527</v>
      </c>
      <c r="AY4744" t="s">
        <v>106</v>
      </c>
      <c r="AZ4744">
        <v>0</v>
      </c>
      <c r="BA4744">
        <v>0</v>
      </c>
      <c r="BD4744" s="3">
        <v>41321.662499999999</v>
      </c>
      <c r="BE4744" s="3">
        <v>41321.663888888892</v>
      </c>
      <c r="BF4744" t="s">
        <v>115</v>
      </c>
      <c r="BG4744" t="s">
        <v>115</v>
      </c>
      <c r="BH4744">
        <v>8149</v>
      </c>
      <c r="BM4744">
        <v>43550</v>
      </c>
      <c r="BR4744" t="s">
        <v>116</v>
      </c>
      <c r="BS4744" t="s">
        <v>117</v>
      </c>
      <c r="BU4744">
        <v>1</v>
      </c>
      <c r="BV4744" t="s">
        <v>118</v>
      </c>
      <c r="BX4744" t="s">
        <v>119</v>
      </c>
      <c r="BY4744" t="s">
        <v>119</v>
      </c>
      <c r="BZ4744" t="s">
        <v>119</v>
      </c>
      <c r="CA4744">
        <v>1</v>
      </c>
      <c r="CC4744" t="s">
        <v>120</v>
      </c>
      <c r="CH4744">
        <v>540</v>
      </c>
      <c r="CI4744">
        <v>33080</v>
      </c>
      <c r="CJ4744" t="s">
        <v>106</v>
      </c>
      <c r="CK4744" t="s">
        <v>106</v>
      </c>
      <c r="CL4744">
        <v>20</v>
      </c>
      <c r="CM4744" t="s">
        <v>2867</v>
      </c>
      <c r="CO4744">
        <v>125347</v>
      </c>
      <c r="CQ4744">
        <v>0</v>
      </c>
      <c r="CR4744">
        <v>0</v>
      </c>
      <c r="CS4744">
        <v>0</v>
      </c>
      <c r="CY4744" t="s">
        <v>123</v>
      </c>
      <c r="CZ4744" t="s">
        <v>124</v>
      </c>
      <c r="DD4744" t="str" cm="1">
        <f t="array" ref="DD4744">TEXT(_xlfn.SEQUENCE(1, DATEDIF(AG4744, AH4744, "m") + 1, AG4744, 30), "YYYY-APMM")</f>
        <v>2014-AP10</v>
      </c>
      <c r="DN4744">
        <f t="shared" si="148"/>
        <v>916</v>
      </c>
      <c r="DO4744" t="str">
        <f t="shared" si="149"/>
        <v>LABOR- SUBCONTRACTOR</v>
      </c>
    </row>
    <row r="4745" spans="1:119" x14ac:dyDescent="0.35">
      <c r="A4745" t="s">
        <v>105</v>
      </c>
      <c r="B4745">
        <v>504030</v>
      </c>
      <c r="C4745">
        <v>6359</v>
      </c>
      <c r="D4745">
        <v>125352</v>
      </c>
      <c r="E4745">
        <v>13662</v>
      </c>
      <c r="F4745">
        <v>0</v>
      </c>
      <c r="G4745" t="s">
        <v>106</v>
      </c>
      <c r="H4745" t="s">
        <v>106</v>
      </c>
      <c r="I4745" t="s">
        <v>106</v>
      </c>
      <c r="J4745" t="s">
        <v>107</v>
      </c>
      <c r="K4745" t="s">
        <v>108</v>
      </c>
      <c r="L4745" t="s">
        <v>109</v>
      </c>
      <c r="M4745" t="s">
        <v>110</v>
      </c>
      <c r="N4745" t="s">
        <v>10528</v>
      </c>
      <c r="O4745" t="s">
        <v>3048</v>
      </c>
      <c r="P4745">
        <v>8178</v>
      </c>
      <c r="Q4745">
        <v>392</v>
      </c>
      <c r="R4745">
        <v>224</v>
      </c>
      <c r="S4745">
        <v>160</v>
      </c>
      <c r="T4745">
        <v>0</v>
      </c>
      <c r="U4745">
        <v>1222</v>
      </c>
      <c r="V4745">
        <v>1222</v>
      </c>
      <c r="W4745">
        <v>160</v>
      </c>
      <c r="X4745">
        <v>0</v>
      </c>
      <c r="Y4745">
        <v>0</v>
      </c>
      <c r="Z4745">
        <v>0</v>
      </c>
      <c r="AD4745" s="1">
        <v>41862.333333333336</v>
      </c>
      <c r="AE4745" s="1">
        <v>41884.708333333336</v>
      </c>
      <c r="AG4745" s="1">
        <v>41801.333333333336</v>
      </c>
      <c r="AH4745" s="1">
        <v>41823.708333333336</v>
      </c>
      <c r="AI4745" s="1">
        <v>41801.333333333336</v>
      </c>
      <c r="AJ4745" s="1">
        <v>41823.708333333336</v>
      </c>
      <c r="AK4745" s="1">
        <v>41801.333333333336</v>
      </c>
      <c r="AL4745" s="1">
        <v>41823.708333333336</v>
      </c>
      <c r="AM4745" s="1">
        <v>41862.333333333336</v>
      </c>
      <c r="AN4745" s="1">
        <v>41884.708333333336</v>
      </c>
      <c r="AP4745" t="s">
        <v>113</v>
      </c>
      <c r="AU4745" t="s">
        <v>10529</v>
      </c>
      <c r="AY4745" t="s">
        <v>106</v>
      </c>
      <c r="AZ4745">
        <v>0</v>
      </c>
      <c r="BA4745">
        <v>0</v>
      </c>
      <c r="BD4745" s="3">
        <v>41321.662499999999</v>
      </c>
      <c r="BE4745" s="3">
        <v>41321.663888888892</v>
      </c>
      <c r="BF4745" t="s">
        <v>115</v>
      </c>
      <c r="BG4745" t="s">
        <v>115</v>
      </c>
      <c r="BH4745">
        <v>8149</v>
      </c>
      <c r="BM4745">
        <v>43550</v>
      </c>
      <c r="BR4745" t="s">
        <v>116</v>
      </c>
      <c r="BS4745" t="s">
        <v>117</v>
      </c>
      <c r="BU4745">
        <v>1</v>
      </c>
      <c r="BV4745" t="s">
        <v>118</v>
      </c>
      <c r="BX4745" t="s">
        <v>119</v>
      </c>
      <c r="BY4745" t="s">
        <v>119</v>
      </c>
      <c r="BZ4745" t="s">
        <v>119</v>
      </c>
      <c r="CA4745">
        <v>1</v>
      </c>
      <c r="CC4745" t="s">
        <v>120</v>
      </c>
      <c r="CH4745">
        <v>540</v>
      </c>
      <c r="CI4745">
        <v>33140</v>
      </c>
      <c r="CJ4745" t="s">
        <v>106</v>
      </c>
      <c r="CK4745" t="s">
        <v>106</v>
      </c>
      <c r="CL4745">
        <v>10</v>
      </c>
      <c r="CM4745" t="s">
        <v>2889</v>
      </c>
      <c r="CO4745">
        <v>125351</v>
      </c>
      <c r="CQ4745">
        <v>0</v>
      </c>
      <c r="CR4745">
        <v>0</v>
      </c>
      <c r="CS4745">
        <v>0</v>
      </c>
      <c r="CY4745" t="s">
        <v>123</v>
      </c>
      <c r="CZ4745" t="s">
        <v>124</v>
      </c>
      <c r="DD4745" t="str" cm="1">
        <f t="array" ref="DD4745">TEXT(_xlfn.SEQUENCE(1, DATEDIF(AG4745, AH4745, "m") + 1, AG4745, 30), "YYYY-APMM")</f>
        <v>2014-AP06</v>
      </c>
      <c r="DN4745">
        <f t="shared" si="148"/>
        <v>1222</v>
      </c>
      <c r="DO4745" t="str">
        <f t="shared" si="149"/>
        <v>LABOR- SUBCONTRACTOR</v>
      </c>
    </row>
    <row r="4746" spans="1:119" x14ac:dyDescent="0.35">
      <c r="A4746" t="s">
        <v>105</v>
      </c>
      <c r="B4746">
        <v>504031</v>
      </c>
      <c r="C4746">
        <v>6359</v>
      </c>
      <c r="D4746">
        <v>125352</v>
      </c>
      <c r="E4746">
        <v>13662</v>
      </c>
      <c r="F4746">
        <v>0</v>
      </c>
      <c r="G4746" t="s">
        <v>106</v>
      </c>
      <c r="H4746" t="s">
        <v>106</v>
      </c>
      <c r="I4746" t="s">
        <v>106</v>
      </c>
      <c r="J4746" t="s">
        <v>107</v>
      </c>
      <c r="K4746" t="s">
        <v>108</v>
      </c>
      <c r="L4746" t="s">
        <v>109</v>
      </c>
      <c r="M4746" t="s">
        <v>110</v>
      </c>
      <c r="N4746" t="s">
        <v>10530</v>
      </c>
      <c r="O4746" t="s">
        <v>3051</v>
      </c>
      <c r="P4746">
        <v>8178</v>
      </c>
      <c r="Q4746">
        <v>256</v>
      </c>
      <c r="R4746">
        <v>0</v>
      </c>
      <c r="S4746">
        <v>200</v>
      </c>
      <c r="T4746">
        <v>0</v>
      </c>
      <c r="U4746">
        <v>228</v>
      </c>
      <c r="V4746">
        <v>228</v>
      </c>
      <c r="W4746">
        <v>200</v>
      </c>
      <c r="X4746">
        <v>0</v>
      </c>
      <c r="Y4746">
        <v>0</v>
      </c>
      <c r="Z4746">
        <v>0</v>
      </c>
      <c r="AD4746" s="1">
        <v>41895.333333333336</v>
      </c>
      <c r="AE4746" s="1">
        <v>41925.708333333336</v>
      </c>
      <c r="AG4746" s="1">
        <v>41857.333333333336</v>
      </c>
      <c r="AH4746" s="1">
        <v>41885.708333333336</v>
      </c>
      <c r="AI4746" s="1">
        <v>41857.333333333336</v>
      </c>
      <c r="AJ4746" s="1">
        <v>41885.708333333336</v>
      </c>
      <c r="AK4746" s="1">
        <v>41857.333333333336</v>
      </c>
      <c r="AL4746" s="1">
        <v>41885.708333333336</v>
      </c>
      <c r="AM4746" s="1">
        <v>41895.333333333336</v>
      </c>
      <c r="AN4746" s="1">
        <v>41925.708333333336</v>
      </c>
      <c r="AP4746" t="s">
        <v>113</v>
      </c>
      <c r="AU4746" t="s">
        <v>10531</v>
      </c>
      <c r="AY4746" t="s">
        <v>106</v>
      </c>
      <c r="AZ4746">
        <v>0</v>
      </c>
      <c r="BA4746">
        <v>0</v>
      </c>
      <c r="BD4746" s="3">
        <v>41321.662499999999</v>
      </c>
      <c r="BE4746" s="3">
        <v>41321.663888888892</v>
      </c>
      <c r="BF4746" t="s">
        <v>115</v>
      </c>
      <c r="BG4746" t="s">
        <v>115</v>
      </c>
      <c r="BH4746">
        <v>8149</v>
      </c>
      <c r="BM4746">
        <v>43550</v>
      </c>
      <c r="BR4746" t="s">
        <v>116</v>
      </c>
      <c r="BS4746" t="s">
        <v>117</v>
      </c>
      <c r="BU4746">
        <v>1</v>
      </c>
      <c r="BV4746" t="s">
        <v>118</v>
      </c>
      <c r="BX4746" t="s">
        <v>119</v>
      </c>
      <c r="BY4746" t="s">
        <v>119</v>
      </c>
      <c r="BZ4746" t="s">
        <v>119</v>
      </c>
      <c r="CA4746">
        <v>1</v>
      </c>
      <c r="CC4746" t="s">
        <v>120</v>
      </c>
      <c r="CH4746">
        <v>540</v>
      </c>
      <c r="CI4746">
        <v>33140</v>
      </c>
      <c r="CJ4746" t="s">
        <v>106</v>
      </c>
      <c r="CK4746" t="s">
        <v>106</v>
      </c>
      <c r="CL4746">
        <v>10</v>
      </c>
      <c r="CM4746" t="s">
        <v>2889</v>
      </c>
      <c r="CO4746">
        <v>125351</v>
      </c>
      <c r="CQ4746">
        <v>0</v>
      </c>
      <c r="CR4746">
        <v>0</v>
      </c>
      <c r="CS4746">
        <v>0</v>
      </c>
      <c r="CY4746" t="s">
        <v>123</v>
      </c>
      <c r="CZ4746" t="s">
        <v>124</v>
      </c>
      <c r="DD4746" t="str" cm="1">
        <f t="array" ref="DD4746">TEXT(_xlfn.SEQUENCE(1, DATEDIF(AG4746, AH4746, "m") + 1, AG4746, 30), "YYYY-APMM")</f>
        <v>2014-AP08</v>
      </c>
      <c r="DN4746">
        <f t="shared" si="148"/>
        <v>228</v>
      </c>
      <c r="DO4746" t="str">
        <f t="shared" si="149"/>
        <v>LABOR- SUBCONTRACTOR</v>
      </c>
    </row>
    <row r="4747" spans="1:119" x14ac:dyDescent="0.35">
      <c r="A4747" t="s">
        <v>105</v>
      </c>
      <c r="B4747">
        <v>504032</v>
      </c>
      <c r="C4747">
        <v>6359</v>
      </c>
      <c r="D4747">
        <v>125352</v>
      </c>
      <c r="E4747">
        <v>13662</v>
      </c>
      <c r="F4747">
        <v>0</v>
      </c>
      <c r="G4747" t="s">
        <v>106</v>
      </c>
      <c r="H4747" t="s">
        <v>106</v>
      </c>
      <c r="I4747" t="s">
        <v>106</v>
      </c>
      <c r="J4747" t="s">
        <v>107</v>
      </c>
      <c r="K4747" t="s">
        <v>108</v>
      </c>
      <c r="L4747" t="s">
        <v>109</v>
      </c>
      <c r="M4747" t="s">
        <v>110</v>
      </c>
      <c r="N4747" t="s">
        <v>10532</v>
      </c>
      <c r="O4747" t="s">
        <v>3054</v>
      </c>
      <c r="P4747">
        <v>8178</v>
      </c>
      <c r="Q4747">
        <v>256</v>
      </c>
      <c r="R4747">
        <v>88</v>
      </c>
      <c r="S4747">
        <v>160</v>
      </c>
      <c r="T4747">
        <v>0</v>
      </c>
      <c r="U4747">
        <v>370</v>
      </c>
      <c r="V4747">
        <v>370</v>
      </c>
      <c r="W4747">
        <v>160</v>
      </c>
      <c r="X4747">
        <v>0</v>
      </c>
      <c r="Y4747">
        <v>0</v>
      </c>
      <c r="Z4747">
        <v>0</v>
      </c>
      <c r="AD4747" s="1">
        <v>41916.333333333336</v>
      </c>
      <c r="AE4747" s="1">
        <v>41940.708333333336</v>
      </c>
      <c r="AG4747" s="1">
        <v>41878.333333333336</v>
      </c>
      <c r="AH4747" s="1">
        <v>41900.708333333336</v>
      </c>
      <c r="AI4747" s="1">
        <v>41878.333333333336</v>
      </c>
      <c r="AJ4747" s="1">
        <v>41900.708333333336</v>
      </c>
      <c r="AK4747" s="1">
        <v>41878.333333333336</v>
      </c>
      <c r="AL4747" s="1">
        <v>41900.708333333336</v>
      </c>
      <c r="AM4747" s="1">
        <v>41916.333333333336</v>
      </c>
      <c r="AN4747" s="1">
        <v>41940.708333333336</v>
      </c>
      <c r="AP4747" t="s">
        <v>113</v>
      </c>
      <c r="AU4747" t="s">
        <v>10533</v>
      </c>
      <c r="AY4747" t="s">
        <v>106</v>
      </c>
      <c r="AZ4747">
        <v>0</v>
      </c>
      <c r="BA4747">
        <v>0</v>
      </c>
      <c r="BD4747" s="3">
        <v>41321.662499999999</v>
      </c>
      <c r="BE4747" s="3">
        <v>41321.663888888892</v>
      </c>
      <c r="BF4747" t="s">
        <v>115</v>
      </c>
      <c r="BG4747" t="s">
        <v>115</v>
      </c>
      <c r="BH4747">
        <v>8149</v>
      </c>
      <c r="BM4747">
        <v>43550</v>
      </c>
      <c r="BR4747" t="s">
        <v>116</v>
      </c>
      <c r="BS4747" t="s">
        <v>117</v>
      </c>
      <c r="BU4747">
        <v>1</v>
      </c>
      <c r="BV4747" t="s">
        <v>118</v>
      </c>
      <c r="BX4747" t="s">
        <v>119</v>
      </c>
      <c r="BY4747" t="s">
        <v>119</v>
      </c>
      <c r="BZ4747" t="s">
        <v>119</v>
      </c>
      <c r="CA4747">
        <v>1</v>
      </c>
      <c r="CC4747" t="s">
        <v>120</v>
      </c>
      <c r="CH4747">
        <v>540</v>
      </c>
      <c r="CI4747">
        <v>33140</v>
      </c>
      <c r="CJ4747" t="s">
        <v>106</v>
      </c>
      <c r="CK4747" t="s">
        <v>106</v>
      </c>
      <c r="CL4747">
        <v>10</v>
      </c>
      <c r="CM4747" t="s">
        <v>2889</v>
      </c>
      <c r="CO4747">
        <v>125351</v>
      </c>
      <c r="CQ4747">
        <v>0</v>
      </c>
      <c r="CR4747">
        <v>0</v>
      </c>
      <c r="CS4747">
        <v>0</v>
      </c>
      <c r="CY4747" t="s">
        <v>123</v>
      </c>
      <c r="CZ4747" t="s">
        <v>124</v>
      </c>
      <c r="DD4747" t="str" cm="1">
        <f t="array" ref="DD4747">TEXT(_xlfn.SEQUENCE(1, DATEDIF(AG4747, AH4747, "m") + 1, AG4747, 30), "YYYY-APMM")</f>
        <v>2014-AP08</v>
      </c>
      <c r="DN4747">
        <f t="shared" si="148"/>
        <v>370</v>
      </c>
      <c r="DO4747" t="str">
        <f t="shared" si="149"/>
        <v>LABOR- SUBCONTRACTOR</v>
      </c>
    </row>
    <row r="4748" spans="1:119" x14ac:dyDescent="0.35">
      <c r="A4748" t="s">
        <v>105</v>
      </c>
      <c r="B4748">
        <v>504033</v>
      </c>
      <c r="C4748">
        <v>6359</v>
      </c>
      <c r="D4748">
        <v>125353</v>
      </c>
      <c r="E4748">
        <v>13662</v>
      </c>
      <c r="F4748">
        <v>0</v>
      </c>
      <c r="G4748" t="s">
        <v>106</v>
      </c>
      <c r="H4748" t="s">
        <v>106</v>
      </c>
      <c r="I4748" t="s">
        <v>106</v>
      </c>
      <c r="J4748" t="s">
        <v>107</v>
      </c>
      <c r="K4748" t="s">
        <v>108</v>
      </c>
      <c r="L4748" t="s">
        <v>109</v>
      </c>
      <c r="M4748" t="s">
        <v>110</v>
      </c>
      <c r="N4748" t="s">
        <v>10534</v>
      </c>
      <c r="O4748" t="s">
        <v>3043</v>
      </c>
      <c r="P4748">
        <v>8178</v>
      </c>
      <c r="Q4748">
        <v>272</v>
      </c>
      <c r="R4748">
        <v>248</v>
      </c>
      <c r="S4748">
        <v>200</v>
      </c>
      <c r="T4748">
        <v>0</v>
      </c>
      <c r="U4748">
        <v>512</v>
      </c>
      <c r="V4748">
        <v>512</v>
      </c>
      <c r="W4748">
        <v>200</v>
      </c>
      <c r="X4748">
        <v>0</v>
      </c>
      <c r="Y4748">
        <v>0</v>
      </c>
      <c r="Z4748">
        <v>0</v>
      </c>
      <c r="AD4748" s="1">
        <v>41924.333333333336</v>
      </c>
      <c r="AE4748" s="1">
        <v>41952.708333333336</v>
      </c>
      <c r="AG4748" s="1">
        <v>41882.333333333336</v>
      </c>
      <c r="AH4748" s="1">
        <v>41910.708333333336</v>
      </c>
      <c r="AI4748" s="1">
        <v>41882.333333333336</v>
      </c>
      <c r="AJ4748" s="1">
        <v>41910.708333333336</v>
      </c>
      <c r="AK4748" s="1">
        <v>41882.333333333336</v>
      </c>
      <c r="AL4748" s="1">
        <v>41910.708333333336</v>
      </c>
      <c r="AM4748" s="1">
        <v>41924.333333333336</v>
      </c>
      <c r="AN4748" s="1">
        <v>41952.708333333336</v>
      </c>
      <c r="AP4748" t="s">
        <v>113</v>
      </c>
      <c r="AU4748" t="s">
        <v>10535</v>
      </c>
      <c r="AY4748" t="s">
        <v>106</v>
      </c>
      <c r="AZ4748">
        <v>0</v>
      </c>
      <c r="BA4748">
        <v>0</v>
      </c>
      <c r="BD4748" s="3">
        <v>41321.662499999999</v>
      </c>
      <c r="BE4748" s="3">
        <v>41321.663888888892</v>
      </c>
      <c r="BF4748" t="s">
        <v>115</v>
      </c>
      <c r="BG4748" t="s">
        <v>115</v>
      </c>
      <c r="BH4748">
        <v>8149</v>
      </c>
      <c r="BM4748">
        <v>43550</v>
      </c>
      <c r="BR4748" t="s">
        <v>116</v>
      </c>
      <c r="BS4748" t="s">
        <v>117</v>
      </c>
      <c r="BU4748">
        <v>1</v>
      </c>
      <c r="BV4748" t="s">
        <v>118</v>
      </c>
      <c r="BX4748" t="s">
        <v>119</v>
      </c>
      <c r="BY4748" t="s">
        <v>119</v>
      </c>
      <c r="BZ4748" t="s">
        <v>119</v>
      </c>
      <c r="CA4748">
        <v>1</v>
      </c>
      <c r="CC4748" t="s">
        <v>120</v>
      </c>
      <c r="CH4748">
        <v>540</v>
      </c>
      <c r="CI4748">
        <v>33160</v>
      </c>
      <c r="CJ4748" t="s">
        <v>106</v>
      </c>
      <c r="CK4748" t="s">
        <v>106</v>
      </c>
      <c r="CL4748">
        <v>20</v>
      </c>
      <c r="CM4748" t="s">
        <v>2867</v>
      </c>
      <c r="CO4748">
        <v>125351</v>
      </c>
      <c r="CQ4748">
        <v>0</v>
      </c>
      <c r="CR4748">
        <v>0</v>
      </c>
      <c r="CS4748">
        <v>0</v>
      </c>
      <c r="CY4748" t="s">
        <v>123</v>
      </c>
      <c r="CZ4748" t="s">
        <v>124</v>
      </c>
      <c r="DD4748" t="str" cm="1">
        <f t="array" ref="DD4748">TEXT(_xlfn.SEQUENCE(1, DATEDIF(AG4748, AH4748, "m") + 1, AG4748, 30), "YYYY-APMM")</f>
        <v>2014-AP08</v>
      </c>
      <c r="DN4748">
        <f t="shared" si="148"/>
        <v>512</v>
      </c>
      <c r="DO4748" t="str">
        <f t="shared" si="149"/>
        <v>LABOR- SUBCONTRACTOR</v>
      </c>
    </row>
    <row r="4749" spans="1:119" x14ac:dyDescent="0.35">
      <c r="A4749" t="s">
        <v>105</v>
      </c>
      <c r="B4749">
        <v>504034</v>
      </c>
      <c r="C4749">
        <v>6359</v>
      </c>
      <c r="D4749">
        <v>125353</v>
      </c>
      <c r="E4749">
        <v>13662</v>
      </c>
      <c r="F4749">
        <v>0</v>
      </c>
      <c r="G4749" t="s">
        <v>106</v>
      </c>
      <c r="H4749" t="s">
        <v>106</v>
      </c>
      <c r="I4749" t="s">
        <v>106</v>
      </c>
      <c r="J4749" t="s">
        <v>107</v>
      </c>
      <c r="K4749" t="s">
        <v>108</v>
      </c>
      <c r="L4749" t="s">
        <v>109</v>
      </c>
      <c r="M4749" t="s">
        <v>110</v>
      </c>
      <c r="N4749" t="s">
        <v>10536</v>
      </c>
      <c r="O4749" t="s">
        <v>3045</v>
      </c>
      <c r="P4749">
        <v>8178</v>
      </c>
      <c r="Q4749">
        <v>24</v>
      </c>
      <c r="R4749">
        <v>24</v>
      </c>
      <c r="S4749">
        <v>200</v>
      </c>
      <c r="T4749">
        <v>0</v>
      </c>
      <c r="U4749">
        <v>710</v>
      </c>
      <c r="V4749">
        <v>710</v>
      </c>
      <c r="W4749">
        <v>200</v>
      </c>
      <c r="X4749">
        <v>0</v>
      </c>
      <c r="Y4749">
        <v>0</v>
      </c>
      <c r="Z4749">
        <v>0</v>
      </c>
      <c r="AD4749" s="1">
        <v>41930.333333333336</v>
      </c>
      <c r="AE4749" s="1">
        <v>41958.708333333336</v>
      </c>
      <c r="AG4749" s="1">
        <v>41926.333333333336</v>
      </c>
      <c r="AH4749" s="1">
        <v>41954.708333333336</v>
      </c>
      <c r="AI4749" s="1">
        <v>41926.333333333336</v>
      </c>
      <c r="AJ4749" s="1">
        <v>41954.708333333336</v>
      </c>
      <c r="AK4749" s="1">
        <v>41926.333333333336</v>
      </c>
      <c r="AL4749" s="1">
        <v>41954.708333333336</v>
      </c>
      <c r="AM4749" s="1">
        <v>41930.333333333336</v>
      </c>
      <c r="AN4749" s="1">
        <v>41958.708333333336</v>
      </c>
      <c r="AP4749" t="s">
        <v>113</v>
      </c>
      <c r="AU4749" t="s">
        <v>10537</v>
      </c>
      <c r="AY4749" t="s">
        <v>106</v>
      </c>
      <c r="AZ4749">
        <v>0</v>
      </c>
      <c r="BA4749">
        <v>0</v>
      </c>
      <c r="BD4749" s="3">
        <v>41321.662499999999</v>
      </c>
      <c r="BE4749" s="3">
        <v>41321.663888888892</v>
      </c>
      <c r="BF4749" t="s">
        <v>115</v>
      </c>
      <c r="BG4749" t="s">
        <v>115</v>
      </c>
      <c r="BH4749">
        <v>8149</v>
      </c>
      <c r="BM4749">
        <v>43550</v>
      </c>
      <c r="BR4749" t="s">
        <v>116</v>
      </c>
      <c r="BS4749" t="s">
        <v>117</v>
      </c>
      <c r="BU4749">
        <v>1</v>
      </c>
      <c r="BV4749" t="s">
        <v>118</v>
      </c>
      <c r="BX4749" t="s">
        <v>119</v>
      </c>
      <c r="BY4749" t="s">
        <v>119</v>
      </c>
      <c r="BZ4749" t="s">
        <v>119</v>
      </c>
      <c r="CA4749">
        <v>1</v>
      </c>
      <c r="CC4749" t="s">
        <v>120</v>
      </c>
      <c r="CH4749">
        <v>540</v>
      </c>
      <c r="CI4749">
        <v>33160</v>
      </c>
      <c r="CJ4749" t="s">
        <v>106</v>
      </c>
      <c r="CK4749" t="s">
        <v>106</v>
      </c>
      <c r="CL4749">
        <v>20</v>
      </c>
      <c r="CM4749" t="s">
        <v>2867</v>
      </c>
      <c r="CO4749">
        <v>125351</v>
      </c>
      <c r="CQ4749">
        <v>0</v>
      </c>
      <c r="CR4749">
        <v>0</v>
      </c>
      <c r="CS4749">
        <v>0</v>
      </c>
      <c r="CY4749" t="s">
        <v>123</v>
      </c>
      <c r="CZ4749" t="s">
        <v>124</v>
      </c>
      <c r="DD4749" t="str" cm="1">
        <f t="array" ref="DD4749">TEXT(_xlfn.SEQUENCE(1, DATEDIF(AG4749, AH4749, "m") + 1, AG4749, 30), "YYYY-APMM")</f>
        <v>2014-AP10</v>
      </c>
      <c r="DN4749">
        <f t="shared" si="148"/>
        <v>710</v>
      </c>
      <c r="DO4749" t="str">
        <f t="shared" si="149"/>
        <v>LABOR- SUBCONTRACTOR</v>
      </c>
    </row>
    <row r="4750" spans="1:119" x14ac:dyDescent="0.35">
      <c r="A4750" t="s">
        <v>105</v>
      </c>
      <c r="B4750">
        <v>504035</v>
      </c>
      <c r="C4750">
        <v>6359</v>
      </c>
      <c r="D4750">
        <v>125354</v>
      </c>
      <c r="E4750">
        <v>13662</v>
      </c>
      <c r="F4750">
        <v>0</v>
      </c>
      <c r="G4750" t="s">
        <v>106</v>
      </c>
      <c r="H4750" t="s">
        <v>106</v>
      </c>
      <c r="I4750" t="s">
        <v>106</v>
      </c>
      <c r="J4750" t="s">
        <v>107</v>
      </c>
      <c r="K4750" t="s">
        <v>108</v>
      </c>
      <c r="L4750" t="s">
        <v>109</v>
      </c>
      <c r="M4750" t="s">
        <v>110</v>
      </c>
      <c r="N4750" t="s">
        <v>10538</v>
      </c>
      <c r="O4750" t="s">
        <v>3048</v>
      </c>
      <c r="P4750">
        <v>8178</v>
      </c>
      <c r="Q4750">
        <v>216</v>
      </c>
      <c r="R4750">
        <v>168</v>
      </c>
      <c r="S4750">
        <v>160</v>
      </c>
      <c r="T4750">
        <v>0</v>
      </c>
      <c r="U4750">
        <v>1222</v>
      </c>
      <c r="V4750">
        <v>1222</v>
      </c>
      <c r="W4750">
        <v>160</v>
      </c>
      <c r="X4750">
        <v>0</v>
      </c>
      <c r="Y4750">
        <v>0</v>
      </c>
      <c r="Z4750">
        <v>0</v>
      </c>
      <c r="AD4750" s="1">
        <v>41881.333333333336</v>
      </c>
      <c r="AE4750" s="1">
        <v>41903.708333333336</v>
      </c>
      <c r="AG4750" s="1">
        <v>41846.333333333336</v>
      </c>
      <c r="AH4750" s="1">
        <v>41871.708333333336</v>
      </c>
      <c r="AI4750" s="1">
        <v>41846.333333333336</v>
      </c>
      <c r="AJ4750" s="1">
        <v>41871.708333333336</v>
      </c>
      <c r="AK4750" s="1">
        <v>41846.333333333336</v>
      </c>
      <c r="AL4750" s="1">
        <v>41871.708333333336</v>
      </c>
      <c r="AM4750" s="1">
        <v>41881.333333333336</v>
      </c>
      <c r="AN4750" s="1">
        <v>41903.708333333336</v>
      </c>
      <c r="AP4750" t="s">
        <v>113</v>
      </c>
      <c r="AU4750" t="s">
        <v>10539</v>
      </c>
      <c r="AY4750" t="s">
        <v>106</v>
      </c>
      <c r="AZ4750">
        <v>0</v>
      </c>
      <c r="BA4750">
        <v>0</v>
      </c>
      <c r="BD4750" s="3">
        <v>41321.662499999999</v>
      </c>
      <c r="BE4750" s="3">
        <v>41321.663888888892</v>
      </c>
      <c r="BF4750" t="s">
        <v>115</v>
      </c>
      <c r="BG4750" t="s">
        <v>115</v>
      </c>
      <c r="BH4750">
        <v>8149</v>
      </c>
      <c r="BM4750">
        <v>43550</v>
      </c>
      <c r="BR4750" t="s">
        <v>116</v>
      </c>
      <c r="BS4750" t="s">
        <v>117</v>
      </c>
      <c r="BU4750">
        <v>1</v>
      </c>
      <c r="BV4750" t="s">
        <v>118</v>
      </c>
      <c r="BX4750" t="s">
        <v>119</v>
      </c>
      <c r="BY4750" t="s">
        <v>119</v>
      </c>
      <c r="BZ4750" t="s">
        <v>119</v>
      </c>
      <c r="CA4750">
        <v>1</v>
      </c>
      <c r="CC4750" t="s">
        <v>120</v>
      </c>
      <c r="CH4750">
        <v>540</v>
      </c>
      <c r="CI4750">
        <v>33150</v>
      </c>
      <c r="CJ4750" t="s">
        <v>106</v>
      </c>
      <c r="CK4750" t="s">
        <v>106</v>
      </c>
      <c r="CL4750">
        <v>15</v>
      </c>
      <c r="CM4750" t="s">
        <v>2963</v>
      </c>
      <c r="CO4750">
        <v>125351</v>
      </c>
      <c r="CQ4750">
        <v>0</v>
      </c>
      <c r="CR4750">
        <v>0</v>
      </c>
      <c r="CS4750">
        <v>0</v>
      </c>
      <c r="CY4750" t="s">
        <v>123</v>
      </c>
      <c r="CZ4750" t="s">
        <v>124</v>
      </c>
      <c r="DD4750" t="str" cm="1">
        <f t="array" ref="DD4750">TEXT(_xlfn.SEQUENCE(1, DATEDIF(AG4750, AH4750, "m") + 1, AG4750, 30), "YYYY-APMM")</f>
        <v>2014-AP07</v>
      </c>
      <c r="DN4750">
        <f t="shared" si="148"/>
        <v>1222</v>
      </c>
      <c r="DO4750" t="str">
        <f t="shared" si="149"/>
        <v>LABOR- SUBCONTRACTOR</v>
      </c>
    </row>
    <row r="4751" spans="1:119" x14ac:dyDescent="0.35">
      <c r="A4751" t="s">
        <v>105</v>
      </c>
      <c r="B4751">
        <v>504036</v>
      </c>
      <c r="C4751">
        <v>6359</v>
      </c>
      <c r="D4751">
        <v>125354</v>
      </c>
      <c r="E4751">
        <v>13662</v>
      </c>
      <c r="F4751">
        <v>0</v>
      </c>
      <c r="G4751" t="s">
        <v>106</v>
      </c>
      <c r="H4751" t="s">
        <v>106</v>
      </c>
      <c r="I4751" t="s">
        <v>106</v>
      </c>
      <c r="J4751" t="s">
        <v>107</v>
      </c>
      <c r="K4751" t="s">
        <v>108</v>
      </c>
      <c r="L4751" t="s">
        <v>109</v>
      </c>
      <c r="M4751" t="s">
        <v>110</v>
      </c>
      <c r="N4751" t="s">
        <v>10540</v>
      </c>
      <c r="O4751" t="s">
        <v>3051</v>
      </c>
      <c r="P4751">
        <v>8178</v>
      </c>
      <c r="Q4751">
        <v>16</v>
      </c>
      <c r="R4751">
        <v>0</v>
      </c>
      <c r="S4751">
        <v>200</v>
      </c>
      <c r="T4751">
        <v>0</v>
      </c>
      <c r="U4751">
        <v>142</v>
      </c>
      <c r="V4751">
        <v>142</v>
      </c>
      <c r="W4751">
        <v>200</v>
      </c>
      <c r="X4751">
        <v>0</v>
      </c>
      <c r="Y4751">
        <v>0</v>
      </c>
      <c r="Z4751">
        <v>0</v>
      </c>
      <c r="AD4751" s="1">
        <v>41899.333333333336</v>
      </c>
      <c r="AE4751" s="1">
        <v>41930.708333333336</v>
      </c>
      <c r="AG4751" s="1">
        <v>41897.333333333336</v>
      </c>
      <c r="AH4751" s="1">
        <v>41927.708333333336</v>
      </c>
      <c r="AI4751" s="1">
        <v>41897.333333333336</v>
      </c>
      <c r="AJ4751" s="1">
        <v>41927.708333333336</v>
      </c>
      <c r="AK4751" s="1">
        <v>41897.333333333336</v>
      </c>
      <c r="AL4751" s="1">
        <v>41927.708333333336</v>
      </c>
      <c r="AM4751" s="1">
        <v>41899.333333333336</v>
      </c>
      <c r="AN4751" s="1">
        <v>41930.708333333336</v>
      </c>
      <c r="AP4751" t="s">
        <v>113</v>
      </c>
      <c r="AU4751" t="s">
        <v>10541</v>
      </c>
      <c r="AY4751" t="s">
        <v>106</v>
      </c>
      <c r="AZ4751">
        <v>0</v>
      </c>
      <c r="BA4751">
        <v>0</v>
      </c>
      <c r="BD4751" s="3">
        <v>41321.662499999999</v>
      </c>
      <c r="BE4751" s="3">
        <v>41321.663888888892</v>
      </c>
      <c r="BF4751" t="s">
        <v>115</v>
      </c>
      <c r="BG4751" t="s">
        <v>115</v>
      </c>
      <c r="BH4751">
        <v>8149</v>
      </c>
      <c r="BM4751">
        <v>43550</v>
      </c>
      <c r="BR4751" t="s">
        <v>116</v>
      </c>
      <c r="BS4751" t="s">
        <v>117</v>
      </c>
      <c r="BU4751">
        <v>1</v>
      </c>
      <c r="BV4751" t="s">
        <v>118</v>
      </c>
      <c r="BX4751" t="s">
        <v>119</v>
      </c>
      <c r="BY4751" t="s">
        <v>119</v>
      </c>
      <c r="BZ4751" t="s">
        <v>119</v>
      </c>
      <c r="CA4751">
        <v>1</v>
      </c>
      <c r="CC4751" t="s">
        <v>120</v>
      </c>
      <c r="CH4751">
        <v>540</v>
      </c>
      <c r="CI4751">
        <v>33150</v>
      </c>
      <c r="CJ4751" t="s">
        <v>106</v>
      </c>
      <c r="CK4751" t="s">
        <v>106</v>
      </c>
      <c r="CL4751">
        <v>15</v>
      </c>
      <c r="CM4751" t="s">
        <v>2963</v>
      </c>
      <c r="CO4751">
        <v>125351</v>
      </c>
      <c r="CQ4751">
        <v>0</v>
      </c>
      <c r="CR4751">
        <v>0</v>
      </c>
      <c r="CS4751">
        <v>0</v>
      </c>
      <c r="CY4751" t="s">
        <v>123</v>
      </c>
      <c r="CZ4751" t="s">
        <v>124</v>
      </c>
      <c r="DD4751" t="str" cm="1">
        <f t="array" ref="DD4751:DE4751">TEXT(_xlfn.SEQUENCE(1, DATEDIF(AG4751, AH4751, "m") + 1, AG4751, 30), "YYYY-APMM")</f>
        <v>2014-AP09</v>
      </c>
      <c r="DE4751" t="str">
        <v>2014-AP10</v>
      </c>
      <c r="DN4751">
        <f t="shared" si="148"/>
        <v>71</v>
      </c>
      <c r="DO4751" t="str">
        <f t="shared" si="149"/>
        <v>LABOR- SUBCONTRACTOR</v>
      </c>
    </row>
    <row r="4752" spans="1:119" x14ac:dyDescent="0.35">
      <c r="A4752" t="s">
        <v>105</v>
      </c>
      <c r="B4752">
        <v>504037</v>
      </c>
      <c r="C4752">
        <v>6359</v>
      </c>
      <c r="D4752">
        <v>125354</v>
      </c>
      <c r="E4752">
        <v>13662</v>
      </c>
      <c r="F4752">
        <v>0</v>
      </c>
      <c r="G4752" t="s">
        <v>106</v>
      </c>
      <c r="H4752" t="s">
        <v>106</v>
      </c>
      <c r="I4752" t="s">
        <v>106</v>
      </c>
      <c r="J4752" t="s">
        <v>107</v>
      </c>
      <c r="K4752" t="s">
        <v>108</v>
      </c>
      <c r="L4752" t="s">
        <v>109</v>
      </c>
      <c r="M4752" t="s">
        <v>110</v>
      </c>
      <c r="N4752" t="s">
        <v>10542</v>
      </c>
      <c r="O4752" t="s">
        <v>3054</v>
      </c>
      <c r="P4752">
        <v>8178</v>
      </c>
      <c r="Q4752">
        <v>16</v>
      </c>
      <c r="R4752">
        <v>0</v>
      </c>
      <c r="S4752">
        <v>160</v>
      </c>
      <c r="T4752">
        <v>0</v>
      </c>
      <c r="U4752">
        <v>370</v>
      </c>
      <c r="V4752">
        <v>370</v>
      </c>
      <c r="W4752">
        <v>160</v>
      </c>
      <c r="X4752">
        <v>0</v>
      </c>
      <c r="Y4752">
        <v>0</v>
      </c>
      <c r="Z4752">
        <v>0</v>
      </c>
      <c r="AD4752" s="1">
        <v>41920.333333333336</v>
      </c>
      <c r="AE4752" s="1">
        <v>41945.708333333336</v>
      </c>
      <c r="AG4752" s="1">
        <v>41918.333333333336</v>
      </c>
      <c r="AH4752" s="1">
        <v>41942.708333333336</v>
      </c>
      <c r="AI4752" s="1">
        <v>41918.333333333336</v>
      </c>
      <c r="AJ4752" s="1">
        <v>41942.708333333336</v>
      </c>
      <c r="AK4752" s="1">
        <v>41918.333333333336</v>
      </c>
      <c r="AL4752" s="1">
        <v>41942.708333333336</v>
      </c>
      <c r="AM4752" s="1">
        <v>41920.333333333336</v>
      </c>
      <c r="AN4752" s="1">
        <v>41945.708333333336</v>
      </c>
      <c r="AP4752" t="s">
        <v>113</v>
      </c>
      <c r="AU4752" t="s">
        <v>10543</v>
      </c>
      <c r="AY4752" t="s">
        <v>106</v>
      </c>
      <c r="AZ4752">
        <v>0</v>
      </c>
      <c r="BA4752">
        <v>0</v>
      </c>
      <c r="BD4752" s="3">
        <v>41321.662499999999</v>
      </c>
      <c r="BE4752" s="3">
        <v>41321.663888888892</v>
      </c>
      <c r="BF4752" t="s">
        <v>115</v>
      </c>
      <c r="BG4752" t="s">
        <v>115</v>
      </c>
      <c r="BH4752">
        <v>8149</v>
      </c>
      <c r="BM4752">
        <v>43550</v>
      </c>
      <c r="BR4752" t="s">
        <v>116</v>
      </c>
      <c r="BS4752" t="s">
        <v>117</v>
      </c>
      <c r="BU4752">
        <v>1</v>
      </c>
      <c r="BV4752" t="s">
        <v>118</v>
      </c>
      <c r="BX4752" t="s">
        <v>119</v>
      </c>
      <c r="BY4752" t="s">
        <v>119</v>
      </c>
      <c r="BZ4752" t="s">
        <v>119</v>
      </c>
      <c r="CA4752">
        <v>1</v>
      </c>
      <c r="CC4752" t="s">
        <v>120</v>
      </c>
      <c r="CH4752">
        <v>540</v>
      </c>
      <c r="CI4752">
        <v>33150</v>
      </c>
      <c r="CJ4752" t="s">
        <v>106</v>
      </c>
      <c r="CK4752" t="s">
        <v>106</v>
      </c>
      <c r="CL4752">
        <v>15</v>
      </c>
      <c r="CM4752" t="s">
        <v>2963</v>
      </c>
      <c r="CO4752">
        <v>125351</v>
      </c>
      <c r="CQ4752">
        <v>0</v>
      </c>
      <c r="CR4752">
        <v>0</v>
      </c>
      <c r="CS4752">
        <v>0</v>
      </c>
      <c r="CY4752" t="s">
        <v>123</v>
      </c>
      <c r="CZ4752" t="s">
        <v>124</v>
      </c>
      <c r="DD4752" t="str" cm="1">
        <f t="array" ref="DD4752">TEXT(_xlfn.SEQUENCE(1, DATEDIF(AG4752, AH4752, "m") + 1, AG4752, 30), "YYYY-APMM")</f>
        <v>2014-AP10</v>
      </c>
      <c r="DN4752">
        <f t="shared" si="148"/>
        <v>370</v>
      </c>
      <c r="DO4752" t="str">
        <f t="shared" si="149"/>
        <v>LABOR- SUBCONTRACTOR</v>
      </c>
    </row>
    <row r="4753" spans="1:119" x14ac:dyDescent="0.35">
      <c r="A4753" t="s">
        <v>105</v>
      </c>
      <c r="B4753">
        <v>504038</v>
      </c>
      <c r="C4753">
        <v>6359</v>
      </c>
      <c r="D4753">
        <v>125357</v>
      </c>
      <c r="E4753">
        <v>13662</v>
      </c>
      <c r="F4753">
        <v>0</v>
      </c>
      <c r="G4753" t="s">
        <v>106</v>
      </c>
      <c r="H4753" t="s">
        <v>106</v>
      </c>
      <c r="I4753" t="s">
        <v>106</v>
      </c>
      <c r="J4753" t="s">
        <v>107</v>
      </c>
      <c r="K4753" t="s">
        <v>108</v>
      </c>
      <c r="L4753" t="s">
        <v>109</v>
      </c>
      <c r="M4753" t="s">
        <v>110</v>
      </c>
      <c r="N4753" t="s">
        <v>10544</v>
      </c>
      <c r="O4753" t="s">
        <v>2846</v>
      </c>
      <c r="P4753">
        <v>8169</v>
      </c>
      <c r="Q4753">
        <v>376</v>
      </c>
      <c r="R4753">
        <v>0</v>
      </c>
      <c r="S4753">
        <v>200</v>
      </c>
      <c r="T4753">
        <v>0</v>
      </c>
      <c r="U4753">
        <v>17843.75</v>
      </c>
      <c r="V4753">
        <v>17843.75</v>
      </c>
      <c r="W4753">
        <v>200</v>
      </c>
      <c r="X4753">
        <v>0</v>
      </c>
      <c r="Y4753">
        <v>0</v>
      </c>
      <c r="Z4753">
        <v>0</v>
      </c>
      <c r="AD4753" s="1">
        <v>41902.333333333336</v>
      </c>
      <c r="AE4753" s="1">
        <v>41932.708333333336</v>
      </c>
      <c r="AG4753" s="1">
        <v>41843.333333333336</v>
      </c>
      <c r="AH4753" s="1">
        <v>41875.708333333336</v>
      </c>
      <c r="AI4753" s="1">
        <v>41843.333333333336</v>
      </c>
      <c r="AJ4753" s="1">
        <v>41875.708333333336</v>
      </c>
      <c r="AK4753" s="1">
        <v>41843.333333333336</v>
      </c>
      <c r="AL4753" s="1">
        <v>41875.708333333336</v>
      </c>
      <c r="AM4753" s="1">
        <v>41902.333333333336</v>
      </c>
      <c r="AN4753" s="1">
        <v>41932.708333333336</v>
      </c>
      <c r="AP4753" t="s">
        <v>113</v>
      </c>
      <c r="AU4753" t="s">
        <v>10545</v>
      </c>
      <c r="AY4753" t="s">
        <v>106</v>
      </c>
      <c r="AZ4753">
        <v>0</v>
      </c>
      <c r="BA4753">
        <v>0</v>
      </c>
      <c r="BD4753" s="3">
        <v>41321.662499999999</v>
      </c>
      <c r="BE4753" s="3">
        <v>41321.663888888892</v>
      </c>
      <c r="BF4753" t="s">
        <v>115</v>
      </c>
      <c r="BG4753" t="s">
        <v>115</v>
      </c>
      <c r="BH4753">
        <v>8149</v>
      </c>
      <c r="BM4753">
        <v>43460</v>
      </c>
      <c r="BR4753" t="s">
        <v>2848</v>
      </c>
      <c r="BS4753" t="s">
        <v>2849</v>
      </c>
      <c r="BU4753">
        <v>1</v>
      </c>
      <c r="BV4753" t="s">
        <v>118</v>
      </c>
      <c r="BX4753" t="s">
        <v>119</v>
      </c>
      <c r="BY4753" t="s">
        <v>119</v>
      </c>
      <c r="BZ4753" t="s">
        <v>119</v>
      </c>
      <c r="CA4753">
        <v>1</v>
      </c>
      <c r="CC4753" t="s">
        <v>120</v>
      </c>
      <c r="CH4753">
        <v>540</v>
      </c>
      <c r="CI4753">
        <v>33030</v>
      </c>
      <c r="CJ4753" t="s">
        <v>106</v>
      </c>
      <c r="CK4753" t="s">
        <v>106</v>
      </c>
      <c r="CL4753">
        <v>15</v>
      </c>
      <c r="CM4753" t="s">
        <v>2850</v>
      </c>
      <c r="CO4753">
        <v>125356</v>
      </c>
      <c r="CQ4753">
        <v>0</v>
      </c>
      <c r="CR4753">
        <v>0</v>
      </c>
      <c r="CS4753">
        <v>0</v>
      </c>
      <c r="CY4753" t="s">
        <v>123</v>
      </c>
      <c r="CZ4753" t="s">
        <v>124</v>
      </c>
      <c r="DD4753" t="str" cm="1">
        <f t="array" ref="DD4753:DE4753">TEXT(_xlfn.SEQUENCE(1, DATEDIF(AG4753, AH4753, "m") + 1, AG4753, 30), "YYYY-APMM")</f>
        <v>2014-AP07</v>
      </c>
      <c r="DE4753" t="str">
        <v>2014-AP08</v>
      </c>
      <c r="DN4753">
        <f t="shared" si="148"/>
        <v>8921.875</v>
      </c>
      <c r="DO4753" t="str">
        <f t="shared" si="149"/>
        <v>PLASTER MASON SK</v>
      </c>
    </row>
    <row r="4754" spans="1:119" x14ac:dyDescent="0.35">
      <c r="A4754" t="s">
        <v>105</v>
      </c>
      <c r="B4754">
        <v>504039</v>
      </c>
      <c r="C4754">
        <v>6359</v>
      </c>
      <c r="D4754">
        <v>125357</v>
      </c>
      <c r="E4754">
        <v>13662</v>
      </c>
      <c r="F4754">
        <v>0</v>
      </c>
      <c r="G4754" t="s">
        <v>106</v>
      </c>
      <c r="H4754" t="s">
        <v>106</v>
      </c>
      <c r="I4754" t="s">
        <v>106</v>
      </c>
      <c r="J4754" t="s">
        <v>107</v>
      </c>
      <c r="K4754" t="s">
        <v>108</v>
      </c>
      <c r="L4754" t="s">
        <v>109</v>
      </c>
      <c r="M4754" t="s">
        <v>110</v>
      </c>
      <c r="N4754" t="s">
        <v>10546</v>
      </c>
      <c r="O4754" t="s">
        <v>2852</v>
      </c>
      <c r="P4754">
        <v>8170</v>
      </c>
      <c r="Q4754">
        <v>392</v>
      </c>
      <c r="R4754">
        <v>0</v>
      </c>
      <c r="S4754">
        <v>160</v>
      </c>
      <c r="T4754">
        <v>0</v>
      </c>
      <c r="U4754">
        <v>1237.5</v>
      </c>
      <c r="V4754">
        <v>1237.5</v>
      </c>
      <c r="W4754">
        <v>160</v>
      </c>
      <c r="X4754">
        <v>0</v>
      </c>
      <c r="Y4754">
        <v>0</v>
      </c>
      <c r="Z4754">
        <v>0</v>
      </c>
      <c r="AD4754" s="1">
        <v>41924.333333333336</v>
      </c>
      <c r="AE4754" s="1">
        <v>41946.708333333336</v>
      </c>
      <c r="AG4754" s="1">
        <v>41864.333333333336</v>
      </c>
      <c r="AH4754" s="1">
        <v>41886.708333333336</v>
      </c>
      <c r="AI4754" s="1">
        <v>41864.333333333336</v>
      </c>
      <c r="AJ4754" s="1">
        <v>41886.708333333336</v>
      </c>
      <c r="AK4754" s="1">
        <v>41864.333333333336</v>
      </c>
      <c r="AL4754" s="1">
        <v>41886.708333333336</v>
      </c>
      <c r="AM4754" s="1">
        <v>41924.333333333336</v>
      </c>
      <c r="AN4754" s="1">
        <v>41946.708333333336</v>
      </c>
      <c r="AP4754" t="s">
        <v>113</v>
      </c>
      <c r="AU4754" t="s">
        <v>10547</v>
      </c>
      <c r="AY4754" t="s">
        <v>106</v>
      </c>
      <c r="AZ4754">
        <v>0</v>
      </c>
      <c r="BA4754">
        <v>0</v>
      </c>
      <c r="BD4754" s="3">
        <v>41321.662499999999</v>
      </c>
      <c r="BE4754" s="3">
        <v>41321.663888888892</v>
      </c>
      <c r="BF4754" t="s">
        <v>115</v>
      </c>
      <c r="BG4754" t="s">
        <v>115</v>
      </c>
      <c r="BH4754">
        <v>8149</v>
      </c>
      <c r="BM4754">
        <v>43470</v>
      </c>
      <c r="BR4754" t="s">
        <v>2854</v>
      </c>
      <c r="BS4754" t="s">
        <v>2855</v>
      </c>
      <c r="BU4754">
        <v>1</v>
      </c>
      <c r="BV4754" t="s">
        <v>118</v>
      </c>
      <c r="BX4754" t="s">
        <v>119</v>
      </c>
      <c r="BY4754" t="s">
        <v>119</v>
      </c>
      <c r="BZ4754" t="s">
        <v>119</v>
      </c>
      <c r="CA4754">
        <v>1</v>
      </c>
      <c r="CC4754" t="s">
        <v>120</v>
      </c>
      <c r="CH4754">
        <v>540</v>
      </c>
      <c r="CI4754">
        <v>33030</v>
      </c>
      <c r="CJ4754" t="s">
        <v>106</v>
      </c>
      <c r="CK4754" t="s">
        <v>106</v>
      </c>
      <c r="CL4754">
        <v>15</v>
      </c>
      <c r="CM4754" t="s">
        <v>2850</v>
      </c>
      <c r="CO4754">
        <v>125356</v>
      </c>
      <c r="CQ4754">
        <v>0</v>
      </c>
      <c r="CR4754">
        <v>0</v>
      </c>
      <c r="CS4754">
        <v>0</v>
      </c>
      <c r="CY4754" t="s">
        <v>123</v>
      </c>
      <c r="CZ4754" t="s">
        <v>124</v>
      </c>
      <c r="DD4754" t="str" cm="1">
        <f t="array" ref="DD4754">TEXT(_xlfn.SEQUENCE(1, DATEDIF(AG4754, AH4754, "m") + 1, AG4754, 30), "YYYY-APMM")</f>
        <v>2014-AP08</v>
      </c>
      <c r="DN4754">
        <f t="shared" si="148"/>
        <v>1237.5</v>
      </c>
      <c r="DO4754" t="str">
        <f t="shared" si="149"/>
        <v>TILE MASON SK</v>
      </c>
    </row>
    <row r="4755" spans="1:119" x14ac:dyDescent="0.35">
      <c r="A4755" t="s">
        <v>105</v>
      </c>
      <c r="B4755">
        <v>504040</v>
      </c>
      <c r="C4755">
        <v>6359</v>
      </c>
      <c r="D4755">
        <v>125357</v>
      </c>
      <c r="E4755">
        <v>13662</v>
      </c>
      <c r="F4755">
        <v>0</v>
      </c>
      <c r="G4755" t="s">
        <v>106</v>
      </c>
      <c r="H4755" t="s">
        <v>106</v>
      </c>
      <c r="I4755" t="s">
        <v>106</v>
      </c>
      <c r="J4755" t="s">
        <v>107</v>
      </c>
      <c r="K4755" t="s">
        <v>108</v>
      </c>
      <c r="L4755" t="s">
        <v>109</v>
      </c>
      <c r="M4755" t="s">
        <v>110</v>
      </c>
      <c r="N4755" t="s">
        <v>10548</v>
      </c>
      <c r="O4755" t="s">
        <v>2860</v>
      </c>
      <c r="P4755">
        <v>8178</v>
      </c>
      <c r="Q4755">
        <v>392</v>
      </c>
      <c r="R4755">
        <v>392</v>
      </c>
      <c r="S4755">
        <v>160</v>
      </c>
      <c r="T4755">
        <v>0</v>
      </c>
      <c r="U4755">
        <v>4730</v>
      </c>
      <c r="V4755">
        <v>4730</v>
      </c>
      <c r="W4755">
        <v>160</v>
      </c>
      <c r="X4755">
        <v>0</v>
      </c>
      <c r="Y4755">
        <v>0</v>
      </c>
      <c r="Z4755">
        <v>0</v>
      </c>
      <c r="AD4755" s="1">
        <v>41935.333333333336</v>
      </c>
      <c r="AE4755" s="1">
        <v>41958.708333333336</v>
      </c>
      <c r="AG4755" s="1">
        <v>41876.333333333336</v>
      </c>
      <c r="AH4755" s="1">
        <v>41898.708333333336</v>
      </c>
      <c r="AI4755" s="1">
        <v>41876.333333333336</v>
      </c>
      <c r="AJ4755" s="1">
        <v>41898.708333333336</v>
      </c>
      <c r="AK4755" s="1">
        <v>41876.333333333336</v>
      </c>
      <c r="AL4755" s="1">
        <v>41898.708333333336</v>
      </c>
      <c r="AM4755" s="1">
        <v>41935.333333333336</v>
      </c>
      <c r="AN4755" s="1">
        <v>41958.708333333336</v>
      </c>
      <c r="AP4755" t="s">
        <v>113</v>
      </c>
      <c r="AU4755" t="s">
        <v>10549</v>
      </c>
      <c r="AY4755" t="s">
        <v>106</v>
      </c>
      <c r="AZ4755">
        <v>0</v>
      </c>
      <c r="BA4755">
        <v>0</v>
      </c>
      <c r="BD4755" s="3">
        <v>41321.662499999999</v>
      </c>
      <c r="BE4755" s="3">
        <v>41321.663888888892</v>
      </c>
      <c r="BF4755" t="s">
        <v>115</v>
      </c>
      <c r="BG4755" t="s">
        <v>115</v>
      </c>
      <c r="BH4755">
        <v>8149</v>
      </c>
      <c r="BM4755">
        <v>43550</v>
      </c>
      <c r="BR4755" t="s">
        <v>116</v>
      </c>
      <c r="BS4755" t="s">
        <v>117</v>
      </c>
      <c r="BU4755">
        <v>1</v>
      </c>
      <c r="BV4755" t="s">
        <v>118</v>
      </c>
      <c r="BX4755" t="s">
        <v>119</v>
      </c>
      <c r="BY4755" t="s">
        <v>119</v>
      </c>
      <c r="BZ4755" t="s">
        <v>119</v>
      </c>
      <c r="CA4755">
        <v>1</v>
      </c>
      <c r="CC4755" t="s">
        <v>120</v>
      </c>
      <c r="CH4755">
        <v>540</v>
      </c>
      <c r="CI4755">
        <v>33030</v>
      </c>
      <c r="CJ4755" t="s">
        <v>106</v>
      </c>
      <c r="CK4755" t="s">
        <v>106</v>
      </c>
      <c r="CL4755">
        <v>15</v>
      </c>
      <c r="CM4755" t="s">
        <v>2850</v>
      </c>
      <c r="CO4755">
        <v>125356</v>
      </c>
      <c r="CQ4755">
        <v>0</v>
      </c>
      <c r="CR4755">
        <v>0</v>
      </c>
      <c r="CS4755">
        <v>0</v>
      </c>
      <c r="CY4755" t="s">
        <v>123</v>
      </c>
      <c r="CZ4755" t="s">
        <v>124</v>
      </c>
      <c r="DD4755" t="str" cm="1">
        <f t="array" ref="DD4755">TEXT(_xlfn.SEQUENCE(1, DATEDIF(AG4755, AH4755, "m") + 1, AG4755, 30), "YYYY-APMM")</f>
        <v>2014-AP08</v>
      </c>
      <c r="DN4755">
        <f t="shared" si="148"/>
        <v>4730</v>
      </c>
      <c r="DO4755" t="str">
        <f t="shared" si="149"/>
        <v>LABOR- SUBCONTRACTOR</v>
      </c>
    </row>
    <row r="4756" spans="1:119" x14ac:dyDescent="0.35">
      <c r="A4756" t="s">
        <v>105</v>
      </c>
      <c r="B4756">
        <v>504041</v>
      </c>
      <c r="C4756">
        <v>6359</v>
      </c>
      <c r="D4756">
        <v>125358</v>
      </c>
      <c r="E4756">
        <v>13662</v>
      </c>
      <c r="F4756">
        <v>0</v>
      </c>
      <c r="G4756" t="s">
        <v>106</v>
      </c>
      <c r="H4756" t="s">
        <v>106</v>
      </c>
      <c r="I4756" t="s">
        <v>106</v>
      </c>
      <c r="J4756" t="s">
        <v>107</v>
      </c>
      <c r="K4756" t="s">
        <v>108</v>
      </c>
      <c r="L4756" t="s">
        <v>109</v>
      </c>
      <c r="M4756" t="s">
        <v>110</v>
      </c>
      <c r="N4756" t="s">
        <v>10550</v>
      </c>
      <c r="O4756" t="s">
        <v>2869</v>
      </c>
      <c r="P4756">
        <v>8178</v>
      </c>
      <c r="Q4756">
        <v>168</v>
      </c>
      <c r="R4756">
        <v>0</v>
      </c>
      <c r="S4756">
        <v>200</v>
      </c>
      <c r="T4756">
        <v>0</v>
      </c>
      <c r="U4756">
        <v>1423.5</v>
      </c>
      <c r="V4756">
        <v>1423.5</v>
      </c>
      <c r="W4756">
        <v>200</v>
      </c>
      <c r="X4756">
        <v>0</v>
      </c>
      <c r="Y4756">
        <v>0</v>
      </c>
      <c r="Z4756">
        <v>0</v>
      </c>
      <c r="AD4756" s="1">
        <v>41889.333333333336</v>
      </c>
      <c r="AE4756" s="1">
        <v>41917.708333333336</v>
      </c>
      <c r="AG4756" s="1">
        <v>41864.333333333336</v>
      </c>
      <c r="AH4756" s="1">
        <v>41892.708333333336</v>
      </c>
      <c r="AI4756" s="1">
        <v>41864.333333333336</v>
      </c>
      <c r="AJ4756" s="1">
        <v>41892.708333333336</v>
      </c>
      <c r="AK4756" s="1">
        <v>41864.333333333336</v>
      </c>
      <c r="AL4756" s="1">
        <v>41892.708333333336</v>
      </c>
      <c r="AM4756" s="1">
        <v>41889.333333333336</v>
      </c>
      <c r="AN4756" s="1">
        <v>41917.708333333336</v>
      </c>
      <c r="AP4756" t="s">
        <v>113</v>
      </c>
      <c r="AU4756" t="s">
        <v>10551</v>
      </c>
      <c r="AY4756" t="s">
        <v>106</v>
      </c>
      <c r="AZ4756">
        <v>0</v>
      </c>
      <c r="BA4756">
        <v>0</v>
      </c>
      <c r="BD4756" s="3">
        <v>41321.662499999999</v>
      </c>
      <c r="BE4756" s="3">
        <v>41321.663888888892</v>
      </c>
      <c r="BF4756" t="s">
        <v>115</v>
      </c>
      <c r="BG4756" t="s">
        <v>115</v>
      </c>
      <c r="BH4756">
        <v>8149</v>
      </c>
      <c r="BM4756">
        <v>43550</v>
      </c>
      <c r="BR4756" t="s">
        <v>116</v>
      </c>
      <c r="BS4756" t="s">
        <v>117</v>
      </c>
      <c r="BU4756">
        <v>1</v>
      </c>
      <c r="BV4756" t="s">
        <v>118</v>
      </c>
      <c r="BX4756" t="s">
        <v>119</v>
      </c>
      <c r="BY4756" t="s">
        <v>119</v>
      </c>
      <c r="BZ4756" t="s">
        <v>119</v>
      </c>
      <c r="CA4756">
        <v>1</v>
      </c>
      <c r="CC4756" t="s">
        <v>120</v>
      </c>
      <c r="CH4756">
        <v>540</v>
      </c>
      <c r="CI4756">
        <v>33020</v>
      </c>
      <c r="CJ4756" t="s">
        <v>106</v>
      </c>
      <c r="CK4756" t="s">
        <v>106</v>
      </c>
      <c r="CL4756">
        <v>10</v>
      </c>
      <c r="CM4756" t="s">
        <v>2867</v>
      </c>
      <c r="CO4756">
        <v>125356</v>
      </c>
      <c r="CQ4756">
        <v>0</v>
      </c>
      <c r="CR4756">
        <v>0</v>
      </c>
      <c r="CS4756">
        <v>0</v>
      </c>
      <c r="CY4756" t="s">
        <v>123</v>
      </c>
      <c r="CZ4756" t="s">
        <v>124</v>
      </c>
      <c r="DD4756" t="str" cm="1">
        <f t="array" ref="DD4756">TEXT(_xlfn.SEQUENCE(1, DATEDIF(AG4756, AH4756, "m") + 1, AG4756, 30), "YYYY-APMM")</f>
        <v>2014-AP08</v>
      </c>
      <c r="DN4756">
        <f t="shared" si="148"/>
        <v>1423.5</v>
      </c>
      <c r="DO4756" t="str">
        <f t="shared" si="149"/>
        <v>LABOR- SUBCONTRACTOR</v>
      </c>
    </row>
    <row r="4757" spans="1:119" x14ac:dyDescent="0.35">
      <c r="A4757" t="s">
        <v>105</v>
      </c>
      <c r="B4757">
        <v>504042</v>
      </c>
      <c r="C4757">
        <v>6359</v>
      </c>
      <c r="D4757">
        <v>125358</v>
      </c>
      <c r="E4757">
        <v>13662</v>
      </c>
      <c r="F4757">
        <v>0</v>
      </c>
      <c r="G4757" t="s">
        <v>106</v>
      </c>
      <c r="H4757" t="s">
        <v>106</v>
      </c>
      <c r="I4757" t="s">
        <v>106</v>
      </c>
      <c r="J4757" t="s">
        <v>107</v>
      </c>
      <c r="K4757" t="s">
        <v>108</v>
      </c>
      <c r="L4757" t="s">
        <v>109</v>
      </c>
      <c r="M4757" t="s">
        <v>110</v>
      </c>
      <c r="N4757" t="s">
        <v>10552</v>
      </c>
      <c r="O4757" t="s">
        <v>2872</v>
      </c>
      <c r="P4757">
        <v>8178</v>
      </c>
      <c r="Q4757">
        <v>168</v>
      </c>
      <c r="R4757">
        <v>0</v>
      </c>
      <c r="S4757">
        <v>200</v>
      </c>
      <c r="T4757">
        <v>0</v>
      </c>
      <c r="U4757">
        <v>1760</v>
      </c>
      <c r="V4757">
        <v>1760</v>
      </c>
      <c r="W4757">
        <v>200</v>
      </c>
      <c r="X4757">
        <v>0</v>
      </c>
      <c r="Y4757">
        <v>0</v>
      </c>
      <c r="Z4757">
        <v>0</v>
      </c>
      <c r="AD4757" s="1">
        <v>41893.333333333336</v>
      </c>
      <c r="AE4757" s="1">
        <v>41924.708333333336</v>
      </c>
      <c r="AG4757" s="1">
        <v>41869.333333333336</v>
      </c>
      <c r="AH4757" s="1">
        <v>41897.708333333336</v>
      </c>
      <c r="AI4757" s="1">
        <v>41869.333333333336</v>
      </c>
      <c r="AJ4757" s="1">
        <v>41897.708333333336</v>
      </c>
      <c r="AK4757" s="1">
        <v>41869.333333333336</v>
      </c>
      <c r="AL4757" s="1">
        <v>41897.708333333336</v>
      </c>
      <c r="AM4757" s="1">
        <v>41893.333333333336</v>
      </c>
      <c r="AN4757" s="1">
        <v>41924.708333333336</v>
      </c>
      <c r="AP4757" t="s">
        <v>113</v>
      </c>
      <c r="AU4757" t="s">
        <v>10553</v>
      </c>
      <c r="AY4757" t="s">
        <v>106</v>
      </c>
      <c r="AZ4757">
        <v>0</v>
      </c>
      <c r="BA4757">
        <v>0</v>
      </c>
      <c r="BD4757" s="3">
        <v>41321.662499999999</v>
      </c>
      <c r="BE4757" s="3">
        <v>41321.663888888892</v>
      </c>
      <c r="BF4757" t="s">
        <v>115</v>
      </c>
      <c r="BG4757" t="s">
        <v>115</v>
      </c>
      <c r="BH4757">
        <v>8149</v>
      </c>
      <c r="BM4757">
        <v>43550</v>
      </c>
      <c r="BR4757" t="s">
        <v>116</v>
      </c>
      <c r="BS4757" t="s">
        <v>117</v>
      </c>
      <c r="BU4757">
        <v>1</v>
      </c>
      <c r="BV4757" t="s">
        <v>118</v>
      </c>
      <c r="BX4757" t="s">
        <v>119</v>
      </c>
      <c r="BY4757" t="s">
        <v>119</v>
      </c>
      <c r="BZ4757" t="s">
        <v>119</v>
      </c>
      <c r="CA4757">
        <v>1</v>
      </c>
      <c r="CC4757" t="s">
        <v>120</v>
      </c>
      <c r="CH4757">
        <v>540</v>
      </c>
      <c r="CI4757">
        <v>33020</v>
      </c>
      <c r="CJ4757" t="s">
        <v>106</v>
      </c>
      <c r="CK4757" t="s">
        <v>106</v>
      </c>
      <c r="CL4757">
        <v>10</v>
      </c>
      <c r="CM4757" t="s">
        <v>2867</v>
      </c>
      <c r="CO4757">
        <v>125356</v>
      </c>
      <c r="CQ4757">
        <v>0</v>
      </c>
      <c r="CR4757">
        <v>0</v>
      </c>
      <c r="CS4757">
        <v>0</v>
      </c>
      <c r="CY4757" t="s">
        <v>123</v>
      </c>
      <c r="CZ4757" t="s">
        <v>124</v>
      </c>
      <c r="DD4757" t="str" cm="1">
        <f t="array" ref="DD4757">TEXT(_xlfn.SEQUENCE(1, DATEDIF(AG4757, AH4757, "m") + 1, AG4757, 30), "YYYY-APMM")</f>
        <v>2014-AP08</v>
      </c>
      <c r="DN4757">
        <f t="shared" si="148"/>
        <v>1760</v>
      </c>
      <c r="DO4757" t="str">
        <f t="shared" si="149"/>
        <v>LABOR- SUBCONTRACTOR</v>
      </c>
    </row>
    <row r="4758" spans="1:119" x14ac:dyDescent="0.35">
      <c r="A4758" t="s">
        <v>105</v>
      </c>
      <c r="B4758">
        <v>504043</v>
      </c>
      <c r="C4758">
        <v>6359</v>
      </c>
      <c r="D4758">
        <v>125358</v>
      </c>
      <c r="E4758">
        <v>13662</v>
      </c>
      <c r="F4758">
        <v>0</v>
      </c>
      <c r="G4758" t="s">
        <v>106</v>
      </c>
      <c r="H4758" t="s">
        <v>106</v>
      </c>
      <c r="I4758" t="s">
        <v>106</v>
      </c>
      <c r="J4758" t="s">
        <v>107</v>
      </c>
      <c r="K4758" t="s">
        <v>108</v>
      </c>
      <c r="L4758" t="s">
        <v>109</v>
      </c>
      <c r="M4758" t="s">
        <v>110</v>
      </c>
      <c r="N4758" t="s">
        <v>10554</v>
      </c>
      <c r="O4758" t="s">
        <v>2875</v>
      </c>
      <c r="P4758">
        <v>8170</v>
      </c>
      <c r="Q4758">
        <v>168</v>
      </c>
      <c r="R4758">
        <v>0</v>
      </c>
      <c r="S4758">
        <v>200</v>
      </c>
      <c r="T4758">
        <v>0</v>
      </c>
      <c r="U4758">
        <v>858</v>
      </c>
      <c r="V4758">
        <v>858</v>
      </c>
      <c r="W4758">
        <v>200</v>
      </c>
      <c r="X4758">
        <v>0</v>
      </c>
      <c r="Y4758">
        <v>0</v>
      </c>
      <c r="Z4758">
        <v>0</v>
      </c>
      <c r="AD4758" s="1">
        <v>41898.333333333336</v>
      </c>
      <c r="AE4758" s="1">
        <v>41928.708333333336</v>
      </c>
      <c r="AG4758" s="1">
        <v>41874.333333333336</v>
      </c>
      <c r="AH4758" s="1">
        <v>41902.708333333336</v>
      </c>
      <c r="AI4758" s="1">
        <v>41874.333333333336</v>
      </c>
      <c r="AJ4758" s="1">
        <v>41902.708333333336</v>
      </c>
      <c r="AK4758" s="1">
        <v>41874.333333333336</v>
      </c>
      <c r="AL4758" s="1">
        <v>41902.708333333336</v>
      </c>
      <c r="AM4758" s="1">
        <v>41898.333333333336</v>
      </c>
      <c r="AN4758" s="1">
        <v>41928.708333333336</v>
      </c>
      <c r="AP4758" t="s">
        <v>113</v>
      </c>
      <c r="AU4758" t="s">
        <v>10555</v>
      </c>
      <c r="AY4758" t="s">
        <v>106</v>
      </c>
      <c r="AZ4758">
        <v>0</v>
      </c>
      <c r="BA4758">
        <v>0</v>
      </c>
      <c r="BD4758" s="3">
        <v>41321.662499999999</v>
      </c>
      <c r="BE4758" s="3">
        <v>41321.663888888892</v>
      </c>
      <c r="BF4758" t="s">
        <v>115</v>
      </c>
      <c r="BG4758" t="s">
        <v>115</v>
      </c>
      <c r="BH4758">
        <v>8149</v>
      </c>
      <c r="BM4758">
        <v>43470</v>
      </c>
      <c r="BR4758" t="s">
        <v>2854</v>
      </c>
      <c r="BS4758" t="s">
        <v>2855</v>
      </c>
      <c r="BU4758">
        <v>1</v>
      </c>
      <c r="BV4758" t="s">
        <v>118</v>
      </c>
      <c r="BX4758" t="s">
        <v>119</v>
      </c>
      <c r="BY4758" t="s">
        <v>119</v>
      </c>
      <c r="BZ4758" t="s">
        <v>119</v>
      </c>
      <c r="CA4758">
        <v>1</v>
      </c>
      <c r="CC4758" t="s">
        <v>120</v>
      </c>
      <c r="CH4758">
        <v>540</v>
      </c>
      <c r="CI4758">
        <v>33020</v>
      </c>
      <c r="CJ4758" t="s">
        <v>106</v>
      </c>
      <c r="CK4758" t="s">
        <v>106</v>
      </c>
      <c r="CL4758">
        <v>10</v>
      </c>
      <c r="CM4758" t="s">
        <v>2867</v>
      </c>
      <c r="CO4758">
        <v>125356</v>
      </c>
      <c r="CQ4758">
        <v>0</v>
      </c>
      <c r="CR4758">
        <v>0</v>
      </c>
      <c r="CS4758">
        <v>0</v>
      </c>
      <c r="CY4758" t="s">
        <v>123</v>
      </c>
      <c r="CZ4758" t="s">
        <v>124</v>
      </c>
      <c r="DD4758" t="str" cm="1">
        <f t="array" ref="DD4758">TEXT(_xlfn.SEQUENCE(1, DATEDIF(AG4758, AH4758, "m") + 1, AG4758, 30), "YYYY-APMM")</f>
        <v>2014-AP08</v>
      </c>
      <c r="DN4758">
        <f t="shared" si="148"/>
        <v>858</v>
      </c>
      <c r="DO4758" t="str">
        <f t="shared" si="149"/>
        <v>TILE MASON SK</v>
      </c>
    </row>
    <row r="4759" spans="1:119" x14ac:dyDescent="0.35">
      <c r="A4759" t="s">
        <v>105</v>
      </c>
      <c r="B4759">
        <v>504044</v>
      </c>
      <c r="C4759">
        <v>6359</v>
      </c>
      <c r="D4759">
        <v>125358</v>
      </c>
      <c r="E4759">
        <v>13662</v>
      </c>
      <c r="F4759">
        <v>0</v>
      </c>
      <c r="G4759" t="s">
        <v>106</v>
      </c>
      <c r="H4759" t="s">
        <v>106</v>
      </c>
      <c r="I4759" t="s">
        <v>106</v>
      </c>
      <c r="J4759" t="s">
        <v>107</v>
      </c>
      <c r="K4759" t="s">
        <v>108</v>
      </c>
      <c r="L4759" t="s">
        <v>109</v>
      </c>
      <c r="M4759" t="s">
        <v>110</v>
      </c>
      <c r="N4759" t="s">
        <v>10556</v>
      </c>
      <c r="O4759" t="s">
        <v>2878</v>
      </c>
      <c r="P4759">
        <v>8178</v>
      </c>
      <c r="Q4759">
        <v>168</v>
      </c>
      <c r="R4759">
        <v>0</v>
      </c>
      <c r="S4759">
        <v>160</v>
      </c>
      <c r="T4759">
        <v>0</v>
      </c>
      <c r="U4759">
        <v>770</v>
      </c>
      <c r="V4759">
        <v>770</v>
      </c>
      <c r="W4759">
        <v>160</v>
      </c>
      <c r="X4759">
        <v>0</v>
      </c>
      <c r="Y4759">
        <v>0</v>
      </c>
      <c r="Z4759">
        <v>0</v>
      </c>
      <c r="AD4759" s="1">
        <v>41924.333333333336</v>
      </c>
      <c r="AE4759" s="1">
        <v>41946.708333333336</v>
      </c>
      <c r="AG4759" s="1">
        <v>41897.333333333336</v>
      </c>
      <c r="AH4759" s="1">
        <v>41919.708333333336</v>
      </c>
      <c r="AI4759" s="1">
        <v>41897.333333333336</v>
      </c>
      <c r="AJ4759" s="1">
        <v>41919.708333333336</v>
      </c>
      <c r="AK4759" s="1">
        <v>41897.333333333336</v>
      </c>
      <c r="AL4759" s="1">
        <v>41919.708333333336</v>
      </c>
      <c r="AM4759" s="1">
        <v>41924.333333333336</v>
      </c>
      <c r="AN4759" s="1">
        <v>41946.708333333336</v>
      </c>
      <c r="AP4759" t="s">
        <v>113</v>
      </c>
      <c r="AU4759" t="s">
        <v>10557</v>
      </c>
      <c r="AY4759" t="s">
        <v>106</v>
      </c>
      <c r="AZ4759">
        <v>0</v>
      </c>
      <c r="BA4759">
        <v>0</v>
      </c>
      <c r="BD4759" s="3">
        <v>41321.662499999999</v>
      </c>
      <c r="BE4759" s="3">
        <v>41321.663888888892</v>
      </c>
      <c r="BF4759" t="s">
        <v>115</v>
      </c>
      <c r="BG4759" t="s">
        <v>115</v>
      </c>
      <c r="BH4759">
        <v>8149</v>
      </c>
      <c r="BM4759">
        <v>43550</v>
      </c>
      <c r="BR4759" t="s">
        <v>116</v>
      </c>
      <c r="BS4759" t="s">
        <v>117</v>
      </c>
      <c r="BU4759">
        <v>1</v>
      </c>
      <c r="BV4759" t="s">
        <v>118</v>
      </c>
      <c r="BX4759" t="s">
        <v>119</v>
      </c>
      <c r="BY4759" t="s">
        <v>119</v>
      </c>
      <c r="BZ4759" t="s">
        <v>119</v>
      </c>
      <c r="CA4759">
        <v>1</v>
      </c>
      <c r="CC4759" t="s">
        <v>120</v>
      </c>
      <c r="CH4759">
        <v>540</v>
      </c>
      <c r="CI4759">
        <v>33020</v>
      </c>
      <c r="CJ4759" t="s">
        <v>106</v>
      </c>
      <c r="CK4759" t="s">
        <v>106</v>
      </c>
      <c r="CL4759">
        <v>10</v>
      </c>
      <c r="CM4759" t="s">
        <v>2867</v>
      </c>
      <c r="CO4759">
        <v>125356</v>
      </c>
      <c r="CQ4759">
        <v>0</v>
      </c>
      <c r="CR4759">
        <v>0</v>
      </c>
      <c r="CS4759">
        <v>0</v>
      </c>
      <c r="CY4759" t="s">
        <v>123</v>
      </c>
      <c r="CZ4759" t="s">
        <v>124</v>
      </c>
      <c r="DD4759" t="str" cm="1">
        <f t="array" ref="DD4759">TEXT(_xlfn.SEQUENCE(1, DATEDIF(AG4759, AH4759, "m") + 1, AG4759, 30), "YYYY-APMM")</f>
        <v>2014-AP09</v>
      </c>
      <c r="DN4759">
        <f t="shared" si="148"/>
        <v>770</v>
      </c>
      <c r="DO4759" t="str">
        <f t="shared" si="149"/>
        <v>LABOR- SUBCONTRACTOR</v>
      </c>
    </row>
    <row r="4760" spans="1:119" x14ac:dyDescent="0.35">
      <c r="A4760" t="s">
        <v>105</v>
      </c>
      <c r="B4760">
        <v>504045</v>
      </c>
      <c r="C4760">
        <v>6359</v>
      </c>
      <c r="D4760">
        <v>125358</v>
      </c>
      <c r="E4760">
        <v>13662</v>
      </c>
      <c r="F4760">
        <v>0</v>
      </c>
      <c r="G4760" t="s">
        <v>106</v>
      </c>
      <c r="H4760" t="s">
        <v>106</v>
      </c>
      <c r="I4760" t="s">
        <v>106</v>
      </c>
      <c r="J4760" t="s">
        <v>107</v>
      </c>
      <c r="K4760" t="s">
        <v>108</v>
      </c>
      <c r="L4760" t="s">
        <v>109</v>
      </c>
      <c r="M4760" t="s">
        <v>110</v>
      </c>
      <c r="N4760" t="s">
        <v>10558</v>
      </c>
      <c r="O4760" t="s">
        <v>2881</v>
      </c>
      <c r="P4760">
        <v>8178</v>
      </c>
      <c r="Q4760">
        <v>168</v>
      </c>
      <c r="R4760">
        <v>0</v>
      </c>
      <c r="S4760">
        <v>200</v>
      </c>
      <c r="T4760">
        <v>0</v>
      </c>
      <c r="U4760">
        <v>1307.25</v>
      </c>
      <c r="V4760">
        <v>1307.25</v>
      </c>
      <c r="W4760">
        <v>200</v>
      </c>
      <c r="X4760">
        <v>0</v>
      </c>
      <c r="Y4760">
        <v>0</v>
      </c>
      <c r="Z4760">
        <v>0</v>
      </c>
      <c r="AD4760" s="1">
        <v>41906.333333333336</v>
      </c>
      <c r="AE4760" s="1">
        <v>41937.708333333336</v>
      </c>
      <c r="AG4760" s="1">
        <v>41882.333333333336</v>
      </c>
      <c r="AH4760" s="1">
        <v>41910.708333333336</v>
      </c>
      <c r="AI4760" s="1">
        <v>41882.333333333336</v>
      </c>
      <c r="AJ4760" s="1">
        <v>41910.708333333336</v>
      </c>
      <c r="AK4760" s="1">
        <v>41882.333333333336</v>
      </c>
      <c r="AL4760" s="1">
        <v>41910.708333333336</v>
      </c>
      <c r="AM4760" s="1">
        <v>41906.333333333336</v>
      </c>
      <c r="AN4760" s="1">
        <v>41937.708333333336</v>
      </c>
      <c r="AP4760" t="s">
        <v>113</v>
      </c>
      <c r="AU4760" t="s">
        <v>10559</v>
      </c>
      <c r="AY4760" t="s">
        <v>106</v>
      </c>
      <c r="AZ4760">
        <v>0</v>
      </c>
      <c r="BA4760">
        <v>0</v>
      </c>
      <c r="BD4760" s="3">
        <v>41321.662499999999</v>
      </c>
      <c r="BE4760" s="3">
        <v>41321.663888888892</v>
      </c>
      <c r="BF4760" t="s">
        <v>115</v>
      </c>
      <c r="BG4760" t="s">
        <v>115</v>
      </c>
      <c r="BH4760">
        <v>8149</v>
      </c>
      <c r="BM4760">
        <v>43550</v>
      </c>
      <c r="BR4760" t="s">
        <v>116</v>
      </c>
      <c r="BS4760" t="s">
        <v>117</v>
      </c>
      <c r="BU4760">
        <v>1</v>
      </c>
      <c r="BV4760" t="s">
        <v>118</v>
      </c>
      <c r="BX4760" t="s">
        <v>119</v>
      </c>
      <c r="BY4760" t="s">
        <v>119</v>
      </c>
      <c r="BZ4760" t="s">
        <v>119</v>
      </c>
      <c r="CA4760">
        <v>1</v>
      </c>
      <c r="CC4760" t="s">
        <v>120</v>
      </c>
      <c r="CH4760">
        <v>540</v>
      </c>
      <c r="CI4760">
        <v>33020</v>
      </c>
      <c r="CJ4760" t="s">
        <v>106</v>
      </c>
      <c r="CK4760" t="s">
        <v>106</v>
      </c>
      <c r="CL4760">
        <v>10</v>
      </c>
      <c r="CM4760" t="s">
        <v>2867</v>
      </c>
      <c r="CO4760">
        <v>125356</v>
      </c>
      <c r="CQ4760">
        <v>0</v>
      </c>
      <c r="CR4760">
        <v>0</v>
      </c>
      <c r="CS4760">
        <v>0</v>
      </c>
      <c r="CY4760" t="s">
        <v>123</v>
      </c>
      <c r="CZ4760" t="s">
        <v>124</v>
      </c>
      <c r="DD4760" t="str" cm="1">
        <f t="array" ref="DD4760">TEXT(_xlfn.SEQUENCE(1, DATEDIF(AG4760, AH4760, "m") + 1, AG4760, 30), "YYYY-APMM")</f>
        <v>2014-AP08</v>
      </c>
      <c r="DN4760">
        <f t="shared" si="148"/>
        <v>1307.25</v>
      </c>
      <c r="DO4760" t="str">
        <f t="shared" si="149"/>
        <v>LABOR- SUBCONTRACTOR</v>
      </c>
    </row>
    <row r="4761" spans="1:119" x14ac:dyDescent="0.35">
      <c r="A4761" t="s">
        <v>105</v>
      </c>
      <c r="B4761">
        <v>504046</v>
      </c>
      <c r="C4761">
        <v>6359</v>
      </c>
      <c r="D4761">
        <v>125358</v>
      </c>
      <c r="E4761">
        <v>13662</v>
      </c>
      <c r="F4761">
        <v>0</v>
      </c>
      <c r="G4761" t="s">
        <v>106</v>
      </c>
      <c r="H4761" t="s">
        <v>106</v>
      </c>
      <c r="I4761" t="s">
        <v>106</v>
      </c>
      <c r="J4761" t="s">
        <v>107</v>
      </c>
      <c r="K4761" t="s">
        <v>108</v>
      </c>
      <c r="L4761" t="s">
        <v>109</v>
      </c>
      <c r="M4761" t="s">
        <v>110</v>
      </c>
      <c r="N4761" t="s">
        <v>10560</v>
      </c>
      <c r="O4761" t="s">
        <v>2884</v>
      </c>
      <c r="P4761">
        <v>8178</v>
      </c>
      <c r="Q4761">
        <v>208</v>
      </c>
      <c r="R4761">
        <v>208</v>
      </c>
      <c r="S4761">
        <v>120</v>
      </c>
      <c r="T4761">
        <v>0</v>
      </c>
      <c r="U4761">
        <v>220</v>
      </c>
      <c r="V4761">
        <v>220</v>
      </c>
      <c r="W4761">
        <v>120</v>
      </c>
      <c r="X4761">
        <v>0</v>
      </c>
      <c r="Y4761">
        <v>0</v>
      </c>
      <c r="Z4761">
        <v>0</v>
      </c>
      <c r="AD4761" s="1">
        <v>41941.333333333336</v>
      </c>
      <c r="AE4761" s="1">
        <v>41958.708333333336</v>
      </c>
      <c r="AG4761" s="1">
        <v>41909.333333333336</v>
      </c>
      <c r="AH4761" s="1">
        <v>41927.708333333336</v>
      </c>
      <c r="AI4761" s="1">
        <v>41909.333333333336</v>
      </c>
      <c r="AJ4761" s="1">
        <v>41927.708333333336</v>
      </c>
      <c r="AK4761" s="1">
        <v>41909.333333333336</v>
      </c>
      <c r="AL4761" s="1">
        <v>41927.708333333336</v>
      </c>
      <c r="AM4761" s="1">
        <v>41941.333333333336</v>
      </c>
      <c r="AN4761" s="1">
        <v>41958.708333333336</v>
      </c>
      <c r="AP4761" t="s">
        <v>113</v>
      </c>
      <c r="AU4761" t="s">
        <v>10561</v>
      </c>
      <c r="AY4761" t="s">
        <v>106</v>
      </c>
      <c r="AZ4761">
        <v>0</v>
      </c>
      <c r="BA4761">
        <v>0</v>
      </c>
      <c r="BD4761" s="3">
        <v>41321.662499999999</v>
      </c>
      <c r="BE4761" s="3">
        <v>41321.663888888892</v>
      </c>
      <c r="BF4761" t="s">
        <v>115</v>
      </c>
      <c r="BG4761" t="s">
        <v>115</v>
      </c>
      <c r="BH4761">
        <v>8149</v>
      </c>
      <c r="BM4761">
        <v>43550</v>
      </c>
      <c r="BR4761" t="s">
        <v>116</v>
      </c>
      <c r="BS4761" t="s">
        <v>117</v>
      </c>
      <c r="BU4761">
        <v>1</v>
      </c>
      <c r="BV4761" t="s">
        <v>118</v>
      </c>
      <c r="BX4761" t="s">
        <v>119</v>
      </c>
      <c r="BY4761" t="s">
        <v>119</v>
      </c>
      <c r="BZ4761" t="s">
        <v>119</v>
      </c>
      <c r="CA4761">
        <v>1</v>
      </c>
      <c r="CC4761" t="s">
        <v>120</v>
      </c>
      <c r="CH4761">
        <v>540</v>
      </c>
      <c r="CI4761">
        <v>33020</v>
      </c>
      <c r="CJ4761" t="s">
        <v>106</v>
      </c>
      <c r="CK4761" t="s">
        <v>106</v>
      </c>
      <c r="CL4761">
        <v>10</v>
      </c>
      <c r="CM4761" t="s">
        <v>2867</v>
      </c>
      <c r="CO4761">
        <v>125356</v>
      </c>
      <c r="CQ4761">
        <v>0</v>
      </c>
      <c r="CR4761">
        <v>0</v>
      </c>
      <c r="CS4761">
        <v>0</v>
      </c>
      <c r="CY4761" t="s">
        <v>123</v>
      </c>
      <c r="CZ4761" t="s">
        <v>124</v>
      </c>
      <c r="DD4761" t="str" cm="1">
        <f t="array" ref="DD4761">TEXT(_xlfn.SEQUENCE(1, DATEDIF(AG4761, AH4761, "m") + 1, AG4761, 30), "YYYY-APMM")</f>
        <v>2014-AP09</v>
      </c>
      <c r="DN4761">
        <f t="shared" si="148"/>
        <v>220</v>
      </c>
      <c r="DO4761" t="str">
        <f t="shared" si="149"/>
        <v>LABOR- SUBCONTRACTOR</v>
      </c>
    </row>
    <row r="4762" spans="1:119" x14ac:dyDescent="0.35">
      <c r="A4762" t="s">
        <v>105</v>
      </c>
      <c r="B4762">
        <v>504047</v>
      </c>
      <c r="C4762">
        <v>6359</v>
      </c>
      <c r="D4762">
        <v>125358</v>
      </c>
      <c r="E4762">
        <v>13662</v>
      </c>
      <c r="F4762">
        <v>0</v>
      </c>
      <c r="G4762" t="s">
        <v>106</v>
      </c>
      <c r="H4762" t="s">
        <v>106</v>
      </c>
      <c r="I4762" t="s">
        <v>106</v>
      </c>
      <c r="J4762" t="s">
        <v>107</v>
      </c>
      <c r="K4762" t="s">
        <v>108</v>
      </c>
      <c r="L4762" t="s">
        <v>109</v>
      </c>
      <c r="M4762" t="s">
        <v>110</v>
      </c>
      <c r="N4762" t="s">
        <v>10562</v>
      </c>
      <c r="O4762" t="s">
        <v>2863</v>
      </c>
      <c r="P4762">
        <v>8164</v>
      </c>
      <c r="Q4762">
        <v>168</v>
      </c>
      <c r="R4762">
        <v>0</v>
      </c>
      <c r="S4762">
        <v>200</v>
      </c>
      <c r="T4762">
        <v>0</v>
      </c>
      <c r="U4762">
        <v>1000</v>
      </c>
      <c r="V4762">
        <v>1000</v>
      </c>
      <c r="W4762">
        <v>200</v>
      </c>
      <c r="X4762">
        <v>0</v>
      </c>
      <c r="Y4762">
        <v>0</v>
      </c>
      <c r="Z4762">
        <v>0</v>
      </c>
      <c r="AD4762" s="1">
        <v>41885.333333333336</v>
      </c>
      <c r="AE4762" s="1">
        <v>41913.708333333336</v>
      </c>
      <c r="AG4762" s="1">
        <v>41861.333333333336</v>
      </c>
      <c r="AH4762" s="1">
        <v>41889.708333333336</v>
      </c>
      <c r="AI4762" s="1">
        <v>41861.333333333336</v>
      </c>
      <c r="AJ4762" s="1">
        <v>41889.708333333336</v>
      </c>
      <c r="AK4762" s="1">
        <v>41861.333333333336</v>
      </c>
      <c r="AL4762" s="1">
        <v>41889.708333333336</v>
      </c>
      <c r="AM4762" s="1">
        <v>41885.333333333336</v>
      </c>
      <c r="AN4762" s="1">
        <v>41913.708333333336</v>
      </c>
      <c r="AP4762" t="s">
        <v>113</v>
      </c>
      <c r="AU4762" t="s">
        <v>10563</v>
      </c>
      <c r="AY4762" t="s">
        <v>106</v>
      </c>
      <c r="AZ4762">
        <v>0</v>
      </c>
      <c r="BA4762">
        <v>0</v>
      </c>
      <c r="BD4762" s="3">
        <v>41321.662499999999</v>
      </c>
      <c r="BE4762" s="3">
        <v>41321.663888888892</v>
      </c>
      <c r="BF4762" t="s">
        <v>115</v>
      </c>
      <c r="BG4762" t="s">
        <v>115</v>
      </c>
      <c r="BH4762">
        <v>8149</v>
      </c>
      <c r="BM4762">
        <v>43410</v>
      </c>
      <c r="BR4762" t="s">
        <v>2865</v>
      </c>
      <c r="BS4762" t="s">
        <v>2866</v>
      </c>
      <c r="BU4762">
        <v>1</v>
      </c>
      <c r="BV4762" t="s">
        <v>118</v>
      </c>
      <c r="BX4762" t="s">
        <v>119</v>
      </c>
      <c r="BY4762" t="s">
        <v>119</v>
      </c>
      <c r="BZ4762" t="s">
        <v>119</v>
      </c>
      <c r="CA4762">
        <v>1</v>
      </c>
      <c r="CC4762" t="s">
        <v>120</v>
      </c>
      <c r="CH4762">
        <v>540</v>
      </c>
      <c r="CI4762">
        <v>33020</v>
      </c>
      <c r="CJ4762" t="s">
        <v>106</v>
      </c>
      <c r="CK4762" t="s">
        <v>106</v>
      </c>
      <c r="CL4762">
        <v>10</v>
      </c>
      <c r="CM4762" t="s">
        <v>2867</v>
      </c>
      <c r="CO4762">
        <v>125356</v>
      </c>
      <c r="CQ4762">
        <v>0</v>
      </c>
      <c r="CR4762">
        <v>0</v>
      </c>
      <c r="CS4762">
        <v>0</v>
      </c>
      <c r="CY4762" t="s">
        <v>123</v>
      </c>
      <c r="CZ4762" t="s">
        <v>124</v>
      </c>
      <c r="DD4762" t="str" cm="1">
        <f t="array" ref="DD4762">TEXT(_xlfn.SEQUENCE(1, DATEDIF(AG4762, AH4762, "m") + 1, AG4762, 30), "YYYY-APMM")</f>
        <v>2014-AP08</v>
      </c>
      <c r="DN4762">
        <f t="shared" si="148"/>
        <v>1000</v>
      </c>
      <c r="DO4762" t="str">
        <f t="shared" si="149"/>
        <v>SCREED MASON SK</v>
      </c>
    </row>
    <row r="4763" spans="1:119" x14ac:dyDescent="0.35">
      <c r="A4763" t="s">
        <v>105</v>
      </c>
      <c r="B4763">
        <v>504048</v>
      </c>
      <c r="C4763">
        <v>6359</v>
      </c>
      <c r="D4763">
        <v>125360</v>
      </c>
      <c r="E4763">
        <v>13662</v>
      </c>
      <c r="F4763">
        <v>0</v>
      </c>
      <c r="G4763" t="s">
        <v>106</v>
      </c>
      <c r="H4763" t="s">
        <v>106</v>
      </c>
      <c r="I4763" t="s">
        <v>106</v>
      </c>
      <c r="J4763" t="s">
        <v>107</v>
      </c>
      <c r="K4763" t="s">
        <v>108</v>
      </c>
      <c r="L4763" t="s">
        <v>109</v>
      </c>
      <c r="M4763" t="s">
        <v>110</v>
      </c>
      <c r="N4763" t="s">
        <v>10564</v>
      </c>
      <c r="O4763" t="s">
        <v>2905</v>
      </c>
      <c r="P4763">
        <v>8168</v>
      </c>
      <c r="Q4763">
        <v>144</v>
      </c>
      <c r="R4763">
        <v>0</v>
      </c>
      <c r="S4763">
        <v>200</v>
      </c>
      <c r="T4763">
        <v>0</v>
      </c>
      <c r="U4763">
        <v>12172.25</v>
      </c>
      <c r="V4763">
        <v>12172.25</v>
      </c>
      <c r="W4763">
        <v>200</v>
      </c>
      <c r="X4763">
        <v>0</v>
      </c>
      <c r="Y4763">
        <v>0</v>
      </c>
      <c r="Z4763">
        <v>0</v>
      </c>
      <c r="AD4763" s="1">
        <v>41786.333333333336</v>
      </c>
      <c r="AE4763" s="1">
        <v>41814.708333333336</v>
      </c>
      <c r="AG4763" s="1">
        <v>41765.333333333336</v>
      </c>
      <c r="AH4763" s="1">
        <v>41793.708333333336</v>
      </c>
      <c r="AI4763" s="1">
        <v>41765.333333333336</v>
      </c>
      <c r="AJ4763" s="1">
        <v>41793.708333333336</v>
      </c>
      <c r="AK4763" s="1">
        <v>41765.333333333336</v>
      </c>
      <c r="AL4763" s="1">
        <v>41793.708333333336</v>
      </c>
      <c r="AM4763" s="1">
        <v>41786.333333333336</v>
      </c>
      <c r="AN4763" s="1">
        <v>41814.708333333336</v>
      </c>
      <c r="AP4763" t="s">
        <v>113</v>
      </c>
      <c r="AU4763" t="s">
        <v>10565</v>
      </c>
      <c r="AY4763" t="s">
        <v>106</v>
      </c>
      <c r="AZ4763">
        <v>0</v>
      </c>
      <c r="BA4763">
        <v>0</v>
      </c>
      <c r="BD4763" s="3">
        <v>41321.662499999999</v>
      </c>
      <c r="BE4763" s="3">
        <v>41321.663888888892</v>
      </c>
      <c r="BF4763" t="s">
        <v>115</v>
      </c>
      <c r="BG4763" t="s">
        <v>115</v>
      </c>
      <c r="BH4763">
        <v>8149</v>
      </c>
      <c r="BM4763">
        <v>43450</v>
      </c>
      <c r="BR4763" t="s">
        <v>1309</v>
      </c>
      <c r="BS4763" t="s">
        <v>1310</v>
      </c>
      <c r="BU4763">
        <v>1</v>
      </c>
      <c r="BV4763" t="s">
        <v>118</v>
      </c>
      <c r="BX4763" t="s">
        <v>119</v>
      </c>
      <c r="BY4763" t="s">
        <v>119</v>
      </c>
      <c r="BZ4763" t="s">
        <v>119</v>
      </c>
      <c r="CA4763">
        <v>1</v>
      </c>
      <c r="CC4763" t="s">
        <v>120</v>
      </c>
      <c r="CH4763">
        <v>540</v>
      </c>
      <c r="CI4763">
        <v>32980</v>
      </c>
      <c r="CJ4763" t="s">
        <v>106</v>
      </c>
      <c r="CK4763" t="s">
        <v>106</v>
      </c>
      <c r="CL4763">
        <v>10</v>
      </c>
      <c r="CM4763" t="s">
        <v>2889</v>
      </c>
      <c r="CO4763">
        <v>125359</v>
      </c>
      <c r="CQ4763">
        <v>0</v>
      </c>
      <c r="CR4763">
        <v>0</v>
      </c>
      <c r="CS4763">
        <v>0</v>
      </c>
      <c r="CY4763" t="s">
        <v>123</v>
      </c>
      <c r="CZ4763" t="s">
        <v>124</v>
      </c>
      <c r="DD4763" t="str" cm="1">
        <f t="array" ref="DD4763">TEXT(_xlfn.SEQUENCE(1, DATEDIF(AG4763, AH4763, "m") + 1, AG4763, 30), "YYYY-APMM")</f>
        <v>2014-AP05</v>
      </c>
      <c r="DN4763">
        <f t="shared" si="148"/>
        <v>12172.25</v>
      </c>
      <c r="DO4763" t="str">
        <f t="shared" si="149"/>
        <v>BLOCK MASON SK</v>
      </c>
    </row>
    <row r="4764" spans="1:119" x14ac:dyDescent="0.35">
      <c r="A4764" t="s">
        <v>105</v>
      </c>
      <c r="B4764">
        <v>504049</v>
      </c>
      <c r="C4764">
        <v>6359</v>
      </c>
      <c r="D4764">
        <v>125360</v>
      </c>
      <c r="E4764">
        <v>13662</v>
      </c>
      <c r="F4764">
        <v>0</v>
      </c>
      <c r="G4764" t="s">
        <v>106</v>
      </c>
      <c r="H4764" t="s">
        <v>106</v>
      </c>
      <c r="I4764" t="s">
        <v>106</v>
      </c>
      <c r="J4764" t="s">
        <v>107</v>
      </c>
      <c r="K4764" t="s">
        <v>108</v>
      </c>
      <c r="L4764" t="s">
        <v>109</v>
      </c>
      <c r="M4764" t="s">
        <v>110</v>
      </c>
      <c r="N4764" t="s">
        <v>10566</v>
      </c>
      <c r="O4764" t="s">
        <v>2908</v>
      </c>
      <c r="P4764">
        <v>8169</v>
      </c>
      <c r="Q4764">
        <v>144</v>
      </c>
      <c r="R4764">
        <v>0</v>
      </c>
      <c r="S4764">
        <v>200</v>
      </c>
      <c r="T4764">
        <v>0</v>
      </c>
      <c r="U4764">
        <v>17049</v>
      </c>
      <c r="V4764">
        <v>17049</v>
      </c>
      <c r="W4764">
        <v>200</v>
      </c>
      <c r="X4764">
        <v>0</v>
      </c>
      <c r="Y4764">
        <v>0</v>
      </c>
      <c r="Z4764">
        <v>0</v>
      </c>
      <c r="AD4764" s="1">
        <v>41808.333333333336</v>
      </c>
      <c r="AE4764" s="1">
        <v>41836.708333333336</v>
      </c>
      <c r="AG4764" s="1">
        <v>41787.333333333336</v>
      </c>
      <c r="AH4764" s="1">
        <v>41815.708333333336</v>
      </c>
      <c r="AI4764" s="1">
        <v>41787.333333333336</v>
      </c>
      <c r="AJ4764" s="1">
        <v>41815.708333333336</v>
      </c>
      <c r="AK4764" s="1">
        <v>41787.333333333336</v>
      </c>
      <c r="AL4764" s="1">
        <v>41815.708333333336</v>
      </c>
      <c r="AM4764" s="1">
        <v>41808.333333333336</v>
      </c>
      <c r="AN4764" s="1">
        <v>41836.708333333336</v>
      </c>
      <c r="AP4764" t="s">
        <v>113</v>
      </c>
      <c r="AU4764" t="s">
        <v>10567</v>
      </c>
      <c r="AY4764" t="s">
        <v>106</v>
      </c>
      <c r="AZ4764">
        <v>0</v>
      </c>
      <c r="BA4764">
        <v>0</v>
      </c>
      <c r="BD4764" s="3">
        <v>41321.662499999999</v>
      </c>
      <c r="BE4764" s="3">
        <v>41321.663888888892</v>
      </c>
      <c r="BF4764" t="s">
        <v>115</v>
      </c>
      <c r="BG4764" t="s">
        <v>115</v>
      </c>
      <c r="BH4764">
        <v>8149</v>
      </c>
      <c r="BM4764">
        <v>43460</v>
      </c>
      <c r="BR4764" t="s">
        <v>2848</v>
      </c>
      <c r="BS4764" t="s">
        <v>2849</v>
      </c>
      <c r="BU4764">
        <v>1</v>
      </c>
      <c r="BV4764" t="s">
        <v>118</v>
      </c>
      <c r="BX4764" t="s">
        <v>119</v>
      </c>
      <c r="BY4764" t="s">
        <v>119</v>
      </c>
      <c r="BZ4764" t="s">
        <v>119</v>
      </c>
      <c r="CA4764">
        <v>1</v>
      </c>
      <c r="CC4764" t="s">
        <v>120</v>
      </c>
      <c r="CH4764">
        <v>540</v>
      </c>
      <c r="CI4764">
        <v>32980</v>
      </c>
      <c r="CJ4764" t="s">
        <v>106</v>
      </c>
      <c r="CK4764" t="s">
        <v>106</v>
      </c>
      <c r="CL4764">
        <v>10</v>
      </c>
      <c r="CM4764" t="s">
        <v>2889</v>
      </c>
      <c r="CO4764">
        <v>125359</v>
      </c>
      <c r="CQ4764">
        <v>0</v>
      </c>
      <c r="CR4764">
        <v>0</v>
      </c>
      <c r="CS4764">
        <v>0</v>
      </c>
      <c r="CY4764" t="s">
        <v>123</v>
      </c>
      <c r="CZ4764" t="s">
        <v>124</v>
      </c>
      <c r="DD4764" t="str" cm="1">
        <f t="array" ref="DD4764">TEXT(_xlfn.SEQUENCE(1, DATEDIF(AG4764, AH4764, "m") + 1, AG4764, 30), "YYYY-APMM")</f>
        <v>2014-AP05</v>
      </c>
      <c r="DN4764">
        <f t="shared" si="148"/>
        <v>17049</v>
      </c>
      <c r="DO4764" t="str">
        <f t="shared" si="149"/>
        <v>PLASTER MASON SK</v>
      </c>
    </row>
    <row r="4765" spans="1:119" x14ac:dyDescent="0.35">
      <c r="A4765" t="s">
        <v>105</v>
      </c>
      <c r="B4765">
        <v>504050</v>
      </c>
      <c r="C4765">
        <v>6359</v>
      </c>
      <c r="D4765">
        <v>125360</v>
      </c>
      <c r="E4765">
        <v>13662</v>
      </c>
      <c r="F4765">
        <v>0</v>
      </c>
      <c r="G4765" t="s">
        <v>106</v>
      </c>
      <c r="H4765" t="s">
        <v>106</v>
      </c>
      <c r="I4765" t="s">
        <v>106</v>
      </c>
      <c r="J4765" t="s">
        <v>107</v>
      </c>
      <c r="K4765" t="s">
        <v>108</v>
      </c>
      <c r="L4765" t="s">
        <v>109</v>
      </c>
      <c r="M4765" t="s">
        <v>110</v>
      </c>
      <c r="N4765" t="s">
        <v>10568</v>
      </c>
      <c r="O4765" t="s">
        <v>2911</v>
      </c>
      <c r="P4765">
        <v>8164</v>
      </c>
      <c r="Q4765">
        <v>208</v>
      </c>
      <c r="R4765">
        <v>64</v>
      </c>
      <c r="S4765">
        <v>168</v>
      </c>
      <c r="T4765">
        <v>0</v>
      </c>
      <c r="U4765">
        <v>1974.5</v>
      </c>
      <c r="V4765">
        <v>1974.5</v>
      </c>
      <c r="W4765">
        <v>168</v>
      </c>
      <c r="X4765">
        <v>0</v>
      </c>
      <c r="Y4765">
        <v>0</v>
      </c>
      <c r="Z4765">
        <v>0</v>
      </c>
      <c r="AD4765" s="1">
        <v>41826.333333333336</v>
      </c>
      <c r="AE4765" s="1">
        <v>41849.708333333336</v>
      </c>
      <c r="AG4765" s="1">
        <v>41795.333333333336</v>
      </c>
      <c r="AH4765" s="1">
        <v>41819.708333333336</v>
      </c>
      <c r="AI4765" s="1">
        <v>41795.333333333336</v>
      </c>
      <c r="AJ4765" s="1">
        <v>41819.708333333336</v>
      </c>
      <c r="AK4765" s="1">
        <v>41795.333333333336</v>
      </c>
      <c r="AL4765" s="1">
        <v>41819.708333333336</v>
      </c>
      <c r="AM4765" s="1">
        <v>41826.333333333336</v>
      </c>
      <c r="AN4765" s="1">
        <v>41849.708333333336</v>
      </c>
      <c r="AP4765" t="s">
        <v>113</v>
      </c>
      <c r="AU4765" t="s">
        <v>10569</v>
      </c>
      <c r="AY4765" t="s">
        <v>106</v>
      </c>
      <c r="AZ4765">
        <v>0</v>
      </c>
      <c r="BA4765">
        <v>0</v>
      </c>
      <c r="BD4765" s="3">
        <v>41321.662499999999</v>
      </c>
      <c r="BE4765" s="3">
        <v>41321.663888888892</v>
      </c>
      <c r="BF4765" t="s">
        <v>115</v>
      </c>
      <c r="BG4765" t="s">
        <v>115</v>
      </c>
      <c r="BH4765">
        <v>8149</v>
      </c>
      <c r="BM4765">
        <v>43410</v>
      </c>
      <c r="BR4765" t="s">
        <v>2865</v>
      </c>
      <c r="BS4765" t="s">
        <v>2866</v>
      </c>
      <c r="BU4765">
        <v>1</v>
      </c>
      <c r="BV4765" t="s">
        <v>118</v>
      </c>
      <c r="BX4765" t="s">
        <v>119</v>
      </c>
      <c r="BY4765" t="s">
        <v>119</v>
      </c>
      <c r="BZ4765" t="s">
        <v>119</v>
      </c>
      <c r="CA4765">
        <v>1</v>
      </c>
      <c r="CC4765" t="s">
        <v>120</v>
      </c>
      <c r="CH4765">
        <v>540</v>
      </c>
      <c r="CI4765">
        <v>32980</v>
      </c>
      <c r="CJ4765" t="s">
        <v>106</v>
      </c>
      <c r="CK4765" t="s">
        <v>106</v>
      </c>
      <c r="CL4765">
        <v>10</v>
      </c>
      <c r="CM4765" t="s">
        <v>2889</v>
      </c>
      <c r="CO4765">
        <v>125359</v>
      </c>
      <c r="CQ4765">
        <v>0</v>
      </c>
      <c r="CR4765">
        <v>0</v>
      </c>
      <c r="CS4765">
        <v>0</v>
      </c>
      <c r="CY4765" t="s">
        <v>123</v>
      </c>
      <c r="CZ4765" t="s">
        <v>124</v>
      </c>
      <c r="DD4765" t="str" cm="1">
        <f t="array" ref="DD4765">TEXT(_xlfn.SEQUENCE(1, DATEDIF(AG4765, AH4765, "m") + 1, AG4765, 30), "YYYY-APMM")</f>
        <v>2014-AP06</v>
      </c>
      <c r="DN4765">
        <f t="shared" si="148"/>
        <v>1974.5</v>
      </c>
      <c r="DO4765" t="str">
        <f t="shared" si="149"/>
        <v>SCREED MASON SK</v>
      </c>
    </row>
    <row r="4766" spans="1:119" x14ac:dyDescent="0.35">
      <c r="A4766" t="s">
        <v>105</v>
      </c>
      <c r="B4766">
        <v>504051</v>
      </c>
      <c r="C4766">
        <v>6359</v>
      </c>
      <c r="D4766">
        <v>125360</v>
      </c>
      <c r="E4766">
        <v>13662</v>
      </c>
      <c r="F4766">
        <v>0</v>
      </c>
      <c r="G4766" t="s">
        <v>106</v>
      </c>
      <c r="H4766" t="s">
        <v>106</v>
      </c>
      <c r="I4766" t="s">
        <v>106</v>
      </c>
      <c r="J4766" t="s">
        <v>107</v>
      </c>
      <c r="K4766" t="s">
        <v>108</v>
      </c>
      <c r="L4766" t="s">
        <v>109</v>
      </c>
      <c r="M4766" t="s">
        <v>110</v>
      </c>
      <c r="N4766" t="s">
        <v>10570</v>
      </c>
      <c r="O4766" t="s">
        <v>2914</v>
      </c>
      <c r="P4766">
        <v>8178</v>
      </c>
      <c r="Q4766">
        <v>144</v>
      </c>
      <c r="R4766">
        <v>0</v>
      </c>
      <c r="S4766">
        <v>120</v>
      </c>
      <c r="T4766">
        <v>0</v>
      </c>
      <c r="U4766">
        <v>308</v>
      </c>
      <c r="V4766">
        <v>308</v>
      </c>
      <c r="W4766">
        <v>120</v>
      </c>
      <c r="X4766">
        <v>0</v>
      </c>
      <c r="Y4766">
        <v>0</v>
      </c>
      <c r="Z4766">
        <v>0</v>
      </c>
      <c r="AD4766" s="1">
        <v>41826.333333333336</v>
      </c>
      <c r="AE4766" s="1">
        <v>41842.708333333336</v>
      </c>
      <c r="AG4766" s="1">
        <v>41805.333333333336</v>
      </c>
      <c r="AH4766" s="1">
        <v>41821.708333333336</v>
      </c>
      <c r="AI4766" s="1">
        <v>41805.333333333336</v>
      </c>
      <c r="AJ4766" s="1">
        <v>41821.708333333336</v>
      </c>
      <c r="AK4766" s="1">
        <v>41805.333333333336</v>
      </c>
      <c r="AL4766" s="1">
        <v>41821.708333333336</v>
      </c>
      <c r="AM4766" s="1">
        <v>41826.333333333336</v>
      </c>
      <c r="AN4766" s="1">
        <v>41842.708333333336</v>
      </c>
      <c r="AP4766" t="s">
        <v>113</v>
      </c>
      <c r="AU4766" t="s">
        <v>10571</v>
      </c>
      <c r="AY4766" t="s">
        <v>106</v>
      </c>
      <c r="AZ4766">
        <v>0</v>
      </c>
      <c r="BA4766">
        <v>0</v>
      </c>
      <c r="BD4766" s="3">
        <v>41321.662499999999</v>
      </c>
      <c r="BE4766" s="3">
        <v>41321.663888888892</v>
      </c>
      <c r="BF4766" t="s">
        <v>115</v>
      </c>
      <c r="BG4766" t="s">
        <v>115</v>
      </c>
      <c r="BH4766">
        <v>8149</v>
      </c>
      <c r="BM4766">
        <v>43550</v>
      </c>
      <c r="BR4766" t="s">
        <v>116</v>
      </c>
      <c r="BS4766" t="s">
        <v>117</v>
      </c>
      <c r="BU4766">
        <v>1</v>
      </c>
      <c r="BV4766" t="s">
        <v>118</v>
      </c>
      <c r="BX4766" t="s">
        <v>119</v>
      </c>
      <c r="BY4766" t="s">
        <v>119</v>
      </c>
      <c r="BZ4766" t="s">
        <v>119</v>
      </c>
      <c r="CA4766">
        <v>1</v>
      </c>
      <c r="CC4766" t="s">
        <v>120</v>
      </c>
      <c r="CH4766">
        <v>540</v>
      </c>
      <c r="CI4766">
        <v>32980</v>
      </c>
      <c r="CJ4766" t="s">
        <v>106</v>
      </c>
      <c r="CK4766" t="s">
        <v>106</v>
      </c>
      <c r="CL4766">
        <v>10</v>
      </c>
      <c r="CM4766" t="s">
        <v>2889</v>
      </c>
      <c r="CO4766">
        <v>125359</v>
      </c>
      <c r="CQ4766">
        <v>0</v>
      </c>
      <c r="CR4766">
        <v>0</v>
      </c>
      <c r="CS4766">
        <v>0</v>
      </c>
      <c r="CY4766" t="s">
        <v>123</v>
      </c>
      <c r="CZ4766" t="s">
        <v>124</v>
      </c>
      <c r="DD4766" t="str" cm="1">
        <f t="array" ref="DD4766">TEXT(_xlfn.SEQUENCE(1, DATEDIF(AG4766, AH4766, "m") + 1, AG4766, 30), "YYYY-APMM")</f>
        <v>2014-AP06</v>
      </c>
      <c r="DN4766">
        <f t="shared" si="148"/>
        <v>308</v>
      </c>
      <c r="DO4766" t="str">
        <f t="shared" si="149"/>
        <v>LABOR- SUBCONTRACTOR</v>
      </c>
    </row>
    <row r="4767" spans="1:119" x14ac:dyDescent="0.35">
      <c r="A4767" t="s">
        <v>105</v>
      </c>
      <c r="B4767">
        <v>504052</v>
      </c>
      <c r="C4767">
        <v>6359</v>
      </c>
      <c r="D4767">
        <v>125360</v>
      </c>
      <c r="E4767">
        <v>13662</v>
      </c>
      <c r="F4767">
        <v>0</v>
      </c>
      <c r="G4767" t="s">
        <v>106</v>
      </c>
      <c r="H4767" t="s">
        <v>106</v>
      </c>
      <c r="I4767" t="s">
        <v>106</v>
      </c>
      <c r="J4767" t="s">
        <v>107</v>
      </c>
      <c r="K4767" t="s">
        <v>108</v>
      </c>
      <c r="L4767" t="s">
        <v>109</v>
      </c>
      <c r="M4767" t="s">
        <v>110</v>
      </c>
      <c r="N4767" t="s">
        <v>10572</v>
      </c>
      <c r="O4767" t="s">
        <v>2917</v>
      </c>
      <c r="P4767">
        <v>8178</v>
      </c>
      <c r="Q4767">
        <v>256</v>
      </c>
      <c r="R4767">
        <v>112</v>
      </c>
      <c r="S4767">
        <v>200</v>
      </c>
      <c r="T4767">
        <v>0</v>
      </c>
      <c r="U4767">
        <v>6781.5</v>
      </c>
      <c r="V4767">
        <v>6781.5</v>
      </c>
      <c r="W4767">
        <v>200</v>
      </c>
      <c r="X4767">
        <v>0</v>
      </c>
      <c r="Y4767">
        <v>0</v>
      </c>
      <c r="Z4767">
        <v>0</v>
      </c>
      <c r="AD4767" s="1">
        <v>41841.333333333336</v>
      </c>
      <c r="AE4767" s="1">
        <v>41872.708333333336</v>
      </c>
      <c r="AG4767" s="1">
        <v>41804.333333333336</v>
      </c>
      <c r="AH4767" s="1">
        <v>41832.708333333336</v>
      </c>
      <c r="AI4767" s="1">
        <v>41804.333333333336</v>
      </c>
      <c r="AJ4767" s="1">
        <v>41832.708333333336</v>
      </c>
      <c r="AK4767" s="1">
        <v>41804.333333333336</v>
      </c>
      <c r="AL4767" s="1">
        <v>41832.708333333336</v>
      </c>
      <c r="AM4767" s="1">
        <v>41841.333333333336</v>
      </c>
      <c r="AN4767" s="1">
        <v>41872.708333333336</v>
      </c>
      <c r="AP4767" t="s">
        <v>113</v>
      </c>
      <c r="AU4767" t="s">
        <v>10573</v>
      </c>
      <c r="AY4767" t="s">
        <v>106</v>
      </c>
      <c r="AZ4767">
        <v>0</v>
      </c>
      <c r="BA4767">
        <v>0</v>
      </c>
      <c r="BD4767" s="3">
        <v>41321.662499999999</v>
      </c>
      <c r="BE4767" s="3">
        <v>41321.663888888892</v>
      </c>
      <c r="BF4767" t="s">
        <v>115</v>
      </c>
      <c r="BG4767" t="s">
        <v>115</v>
      </c>
      <c r="BH4767">
        <v>8149</v>
      </c>
      <c r="BM4767">
        <v>43550</v>
      </c>
      <c r="BR4767" t="s">
        <v>116</v>
      </c>
      <c r="BS4767" t="s">
        <v>117</v>
      </c>
      <c r="BU4767">
        <v>1</v>
      </c>
      <c r="BV4767" t="s">
        <v>118</v>
      </c>
      <c r="BX4767" t="s">
        <v>119</v>
      </c>
      <c r="BY4767" t="s">
        <v>119</v>
      </c>
      <c r="BZ4767" t="s">
        <v>119</v>
      </c>
      <c r="CA4767">
        <v>1</v>
      </c>
      <c r="CC4767" t="s">
        <v>120</v>
      </c>
      <c r="CH4767">
        <v>540</v>
      </c>
      <c r="CI4767">
        <v>32980</v>
      </c>
      <c r="CJ4767" t="s">
        <v>106</v>
      </c>
      <c r="CK4767" t="s">
        <v>106</v>
      </c>
      <c r="CL4767">
        <v>10</v>
      </c>
      <c r="CM4767" t="s">
        <v>2889</v>
      </c>
      <c r="CO4767">
        <v>125359</v>
      </c>
      <c r="CQ4767">
        <v>0</v>
      </c>
      <c r="CR4767">
        <v>0</v>
      </c>
      <c r="CS4767">
        <v>0</v>
      </c>
      <c r="CY4767" t="s">
        <v>123</v>
      </c>
      <c r="CZ4767" t="s">
        <v>124</v>
      </c>
      <c r="DD4767" t="str" cm="1">
        <f t="array" ref="DD4767">TEXT(_xlfn.SEQUENCE(1, DATEDIF(AG4767, AH4767, "m") + 1, AG4767, 30), "YYYY-APMM")</f>
        <v>2014-AP06</v>
      </c>
      <c r="DN4767">
        <f t="shared" si="148"/>
        <v>6781.5</v>
      </c>
      <c r="DO4767" t="str">
        <f t="shared" si="149"/>
        <v>LABOR- SUBCONTRACTOR</v>
      </c>
    </row>
    <row r="4768" spans="1:119" x14ac:dyDescent="0.35">
      <c r="A4768" t="s">
        <v>105</v>
      </c>
      <c r="B4768">
        <v>504053</v>
      </c>
      <c r="C4768">
        <v>6359</v>
      </c>
      <c r="D4768">
        <v>125360</v>
      </c>
      <c r="E4768">
        <v>13662</v>
      </c>
      <c r="F4768">
        <v>0</v>
      </c>
      <c r="G4768" t="s">
        <v>106</v>
      </c>
      <c r="H4768" t="s">
        <v>106</v>
      </c>
      <c r="I4768" t="s">
        <v>106</v>
      </c>
      <c r="J4768" t="s">
        <v>107</v>
      </c>
      <c r="K4768" t="s">
        <v>108</v>
      </c>
      <c r="L4768" t="s">
        <v>109</v>
      </c>
      <c r="M4768" t="s">
        <v>110</v>
      </c>
      <c r="N4768" t="s">
        <v>10574</v>
      </c>
      <c r="O4768" t="s">
        <v>2920</v>
      </c>
      <c r="P4768">
        <v>8170</v>
      </c>
      <c r="Q4768">
        <v>144</v>
      </c>
      <c r="R4768">
        <v>0</v>
      </c>
      <c r="S4768">
        <v>200</v>
      </c>
      <c r="T4768">
        <v>0</v>
      </c>
      <c r="U4768">
        <v>5534.75</v>
      </c>
      <c r="V4768">
        <v>5534.75</v>
      </c>
      <c r="W4768">
        <v>200</v>
      </c>
      <c r="X4768">
        <v>0</v>
      </c>
      <c r="Y4768">
        <v>0</v>
      </c>
      <c r="Z4768">
        <v>0</v>
      </c>
      <c r="AD4768" s="1">
        <v>41832.333333333336</v>
      </c>
      <c r="AE4768" s="1">
        <v>41863.708333333336</v>
      </c>
      <c r="AG4768" s="1">
        <v>41811.333333333336</v>
      </c>
      <c r="AH4768" s="1">
        <v>41839.708333333336</v>
      </c>
      <c r="AI4768" s="1">
        <v>41811.333333333336</v>
      </c>
      <c r="AJ4768" s="1">
        <v>41839.708333333336</v>
      </c>
      <c r="AK4768" s="1">
        <v>41811.333333333336</v>
      </c>
      <c r="AL4768" s="1">
        <v>41839.708333333336</v>
      </c>
      <c r="AM4768" s="1">
        <v>41832.333333333336</v>
      </c>
      <c r="AN4768" s="1">
        <v>41863.708333333336</v>
      </c>
      <c r="AP4768" t="s">
        <v>113</v>
      </c>
      <c r="AU4768" t="s">
        <v>10575</v>
      </c>
      <c r="AY4768" t="s">
        <v>106</v>
      </c>
      <c r="AZ4768">
        <v>0</v>
      </c>
      <c r="BA4768">
        <v>0</v>
      </c>
      <c r="BD4768" s="3">
        <v>41321.662499999999</v>
      </c>
      <c r="BE4768" s="3">
        <v>41321.663888888892</v>
      </c>
      <c r="BF4768" t="s">
        <v>115</v>
      </c>
      <c r="BG4768" t="s">
        <v>115</v>
      </c>
      <c r="BH4768">
        <v>8149</v>
      </c>
      <c r="BM4768">
        <v>43470</v>
      </c>
      <c r="BR4768" t="s">
        <v>2854</v>
      </c>
      <c r="BS4768" t="s">
        <v>2855</v>
      </c>
      <c r="BU4768">
        <v>1</v>
      </c>
      <c r="BV4768" t="s">
        <v>118</v>
      </c>
      <c r="BX4768" t="s">
        <v>119</v>
      </c>
      <c r="BY4768" t="s">
        <v>119</v>
      </c>
      <c r="BZ4768" t="s">
        <v>119</v>
      </c>
      <c r="CA4768">
        <v>1</v>
      </c>
      <c r="CC4768" t="s">
        <v>120</v>
      </c>
      <c r="CH4768">
        <v>540</v>
      </c>
      <c r="CI4768">
        <v>32980</v>
      </c>
      <c r="CJ4768" t="s">
        <v>106</v>
      </c>
      <c r="CK4768" t="s">
        <v>106</v>
      </c>
      <c r="CL4768">
        <v>10</v>
      </c>
      <c r="CM4768" t="s">
        <v>2889</v>
      </c>
      <c r="CO4768">
        <v>125359</v>
      </c>
      <c r="CQ4768">
        <v>0</v>
      </c>
      <c r="CR4768">
        <v>0</v>
      </c>
      <c r="CS4768">
        <v>0</v>
      </c>
      <c r="CY4768" t="s">
        <v>123</v>
      </c>
      <c r="CZ4768" t="s">
        <v>124</v>
      </c>
      <c r="DD4768" t="str" cm="1">
        <f t="array" ref="DD4768">TEXT(_xlfn.SEQUENCE(1, DATEDIF(AG4768, AH4768, "m") + 1, AG4768, 30), "YYYY-APMM")</f>
        <v>2014-AP06</v>
      </c>
      <c r="DN4768">
        <f t="shared" si="148"/>
        <v>5534.75</v>
      </c>
      <c r="DO4768" t="str">
        <f t="shared" si="149"/>
        <v>TILE MASON SK</v>
      </c>
    </row>
    <row r="4769" spans="1:119" x14ac:dyDescent="0.35">
      <c r="A4769" t="s">
        <v>105</v>
      </c>
      <c r="B4769">
        <v>504054</v>
      </c>
      <c r="C4769">
        <v>6359</v>
      </c>
      <c r="D4769">
        <v>125360</v>
      </c>
      <c r="E4769">
        <v>13662</v>
      </c>
      <c r="F4769">
        <v>0</v>
      </c>
      <c r="G4769" t="s">
        <v>106</v>
      </c>
      <c r="H4769" t="s">
        <v>106</v>
      </c>
      <c r="I4769" t="s">
        <v>106</v>
      </c>
      <c r="J4769" t="s">
        <v>107</v>
      </c>
      <c r="K4769" t="s">
        <v>108</v>
      </c>
      <c r="L4769" t="s">
        <v>109</v>
      </c>
      <c r="M4769" t="s">
        <v>110</v>
      </c>
      <c r="N4769" t="s">
        <v>10576</v>
      </c>
      <c r="O4769" t="s">
        <v>2923</v>
      </c>
      <c r="P4769">
        <v>8170</v>
      </c>
      <c r="Q4769">
        <v>144</v>
      </c>
      <c r="R4769">
        <v>0</v>
      </c>
      <c r="S4769">
        <v>200</v>
      </c>
      <c r="T4769">
        <v>0</v>
      </c>
      <c r="U4769">
        <v>2180.25</v>
      </c>
      <c r="V4769">
        <v>2180.25</v>
      </c>
      <c r="W4769">
        <v>200</v>
      </c>
      <c r="X4769">
        <v>0</v>
      </c>
      <c r="Y4769">
        <v>0</v>
      </c>
      <c r="Z4769">
        <v>0</v>
      </c>
      <c r="AD4769" s="1">
        <v>41837.333333333336</v>
      </c>
      <c r="AE4769" s="1">
        <v>41869.708333333336</v>
      </c>
      <c r="AG4769" s="1">
        <v>41816.333333333336</v>
      </c>
      <c r="AH4769" s="1">
        <v>41844.708333333336</v>
      </c>
      <c r="AI4769" s="1">
        <v>41816.333333333336</v>
      </c>
      <c r="AJ4769" s="1">
        <v>41844.708333333336</v>
      </c>
      <c r="AK4769" s="1">
        <v>41816.333333333336</v>
      </c>
      <c r="AL4769" s="1">
        <v>41844.708333333336</v>
      </c>
      <c r="AM4769" s="1">
        <v>41837.333333333336</v>
      </c>
      <c r="AN4769" s="1">
        <v>41869.708333333336</v>
      </c>
      <c r="AP4769" t="s">
        <v>113</v>
      </c>
      <c r="AU4769" t="s">
        <v>10577</v>
      </c>
      <c r="AY4769" t="s">
        <v>106</v>
      </c>
      <c r="AZ4769">
        <v>0</v>
      </c>
      <c r="BA4769">
        <v>0</v>
      </c>
      <c r="BD4769" s="3">
        <v>41321.662499999999</v>
      </c>
      <c r="BE4769" s="3">
        <v>41321.663888888892</v>
      </c>
      <c r="BF4769" t="s">
        <v>115</v>
      </c>
      <c r="BG4769" t="s">
        <v>115</v>
      </c>
      <c r="BH4769">
        <v>8149</v>
      </c>
      <c r="BM4769">
        <v>43470</v>
      </c>
      <c r="BR4769" t="s">
        <v>2854</v>
      </c>
      <c r="BS4769" t="s">
        <v>2855</v>
      </c>
      <c r="BU4769">
        <v>1</v>
      </c>
      <c r="BV4769" t="s">
        <v>118</v>
      </c>
      <c r="BX4769" t="s">
        <v>119</v>
      </c>
      <c r="BY4769" t="s">
        <v>119</v>
      </c>
      <c r="BZ4769" t="s">
        <v>119</v>
      </c>
      <c r="CA4769">
        <v>1</v>
      </c>
      <c r="CC4769" t="s">
        <v>120</v>
      </c>
      <c r="CH4769">
        <v>540</v>
      </c>
      <c r="CI4769">
        <v>32980</v>
      </c>
      <c r="CJ4769" t="s">
        <v>106</v>
      </c>
      <c r="CK4769" t="s">
        <v>106</v>
      </c>
      <c r="CL4769">
        <v>10</v>
      </c>
      <c r="CM4769" t="s">
        <v>2889</v>
      </c>
      <c r="CO4769">
        <v>125359</v>
      </c>
      <c r="CQ4769">
        <v>0</v>
      </c>
      <c r="CR4769">
        <v>0</v>
      </c>
      <c r="CS4769">
        <v>0</v>
      </c>
      <c r="CY4769" t="s">
        <v>123</v>
      </c>
      <c r="CZ4769" t="s">
        <v>124</v>
      </c>
      <c r="DD4769" t="str" cm="1">
        <f t="array" ref="DD4769">TEXT(_xlfn.SEQUENCE(1, DATEDIF(AG4769, AH4769, "m") + 1, AG4769, 30), "YYYY-APMM")</f>
        <v>2014-AP06</v>
      </c>
      <c r="DN4769">
        <f t="shared" si="148"/>
        <v>2180.25</v>
      </c>
      <c r="DO4769" t="str">
        <f t="shared" si="149"/>
        <v>TILE MASON SK</v>
      </c>
    </row>
    <row r="4770" spans="1:119" x14ac:dyDescent="0.35">
      <c r="A4770" t="s">
        <v>105</v>
      </c>
      <c r="B4770">
        <v>504055</v>
      </c>
      <c r="C4770">
        <v>6359</v>
      </c>
      <c r="D4770">
        <v>125360</v>
      </c>
      <c r="E4770">
        <v>13662</v>
      </c>
      <c r="F4770">
        <v>0</v>
      </c>
      <c r="G4770" t="s">
        <v>106</v>
      </c>
      <c r="H4770" t="s">
        <v>106</v>
      </c>
      <c r="I4770" t="s">
        <v>106</v>
      </c>
      <c r="J4770" t="s">
        <v>107</v>
      </c>
      <c r="K4770" t="s">
        <v>108</v>
      </c>
      <c r="L4770" t="s">
        <v>109</v>
      </c>
      <c r="M4770" t="s">
        <v>110</v>
      </c>
      <c r="N4770" t="s">
        <v>10578</v>
      </c>
      <c r="O4770" t="s">
        <v>2926</v>
      </c>
      <c r="P4770">
        <v>8170</v>
      </c>
      <c r="Q4770">
        <v>168</v>
      </c>
      <c r="R4770">
        <v>0</v>
      </c>
      <c r="S4770">
        <v>120</v>
      </c>
      <c r="T4770">
        <v>0</v>
      </c>
      <c r="U4770">
        <v>925</v>
      </c>
      <c r="V4770">
        <v>925</v>
      </c>
      <c r="W4770">
        <v>120</v>
      </c>
      <c r="X4770">
        <v>0</v>
      </c>
      <c r="Y4770">
        <v>0</v>
      </c>
      <c r="Z4770">
        <v>0</v>
      </c>
      <c r="AD4770" s="1">
        <v>41871.333333333336</v>
      </c>
      <c r="AE4770" s="1">
        <v>41888.708333333336</v>
      </c>
      <c r="AG4770" s="1">
        <v>41843.333333333336</v>
      </c>
      <c r="AH4770" s="1">
        <v>41863.708333333336</v>
      </c>
      <c r="AI4770" s="1">
        <v>41843.333333333336</v>
      </c>
      <c r="AJ4770" s="1">
        <v>41863.708333333336</v>
      </c>
      <c r="AK4770" s="1">
        <v>41843.333333333336</v>
      </c>
      <c r="AL4770" s="1">
        <v>41863.708333333336</v>
      </c>
      <c r="AM4770" s="1">
        <v>41871.333333333336</v>
      </c>
      <c r="AN4770" s="1">
        <v>41888.708333333336</v>
      </c>
      <c r="AP4770" t="s">
        <v>113</v>
      </c>
      <c r="AU4770" t="s">
        <v>10579</v>
      </c>
      <c r="AY4770" t="s">
        <v>106</v>
      </c>
      <c r="AZ4770">
        <v>0</v>
      </c>
      <c r="BA4770">
        <v>0</v>
      </c>
      <c r="BD4770" s="3">
        <v>41321.662499999999</v>
      </c>
      <c r="BE4770" s="3">
        <v>41321.663888888892</v>
      </c>
      <c r="BF4770" t="s">
        <v>115</v>
      </c>
      <c r="BG4770" t="s">
        <v>115</v>
      </c>
      <c r="BH4770">
        <v>8149</v>
      </c>
      <c r="BM4770">
        <v>43470</v>
      </c>
      <c r="BR4770" t="s">
        <v>2854</v>
      </c>
      <c r="BS4770" t="s">
        <v>2855</v>
      </c>
      <c r="BU4770">
        <v>1</v>
      </c>
      <c r="BV4770" t="s">
        <v>118</v>
      </c>
      <c r="BX4770" t="s">
        <v>119</v>
      </c>
      <c r="BY4770" t="s">
        <v>119</v>
      </c>
      <c r="BZ4770" t="s">
        <v>119</v>
      </c>
      <c r="CA4770">
        <v>1</v>
      </c>
      <c r="CC4770" t="s">
        <v>120</v>
      </c>
      <c r="CH4770">
        <v>540</v>
      </c>
      <c r="CI4770">
        <v>32980</v>
      </c>
      <c r="CJ4770" t="s">
        <v>106</v>
      </c>
      <c r="CK4770" t="s">
        <v>106</v>
      </c>
      <c r="CL4770">
        <v>10</v>
      </c>
      <c r="CM4770" t="s">
        <v>2889</v>
      </c>
      <c r="CO4770">
        <v>125359</v>
      </c>
      <c r="CQ4770">
        <v>0</v>
      </c>
      <c r="CR4770">
        <v>0</v>
      </c>
      <c r="CS4770">
        <v>0</v>
      </c>
      <c r="CY4770" t="s">
        <v>123</v>
      </c>
      <c r="CZ4770" t="s">
        <v>124</v>
      </c>
      <c r="DD4770" t="str" cm="1">
        <f t="array" ref="DD4770">TEXT(_xlfn.SEQUENCE(1, DATEDIF(AG4770, AH4770, "m") + 1, AG4770, 30), "YYYY-APMM")</f>
        <v>2014-AP07</v>
      </c>
      <c r="DN4770">
        <f t="shared" si="148"/>
        <v>925</v>
      </c>
      <c r="DO4770" t="str">
        <f t="shared" si="149"/>
        <v>TILE MASON SK</v>
      </c>
    </row>
    <row r="4771" spans="1:119" x14ac:dyDescent="0.35">
      <c r="A4771" t="s">
        <v>105</v>
      </c>
      <c r="B4771">
        <v>504056</v>
      </c>
      <c r="C4771">
        <v>6359</v>
      </c>
      <c r="D4771">
        <v>125360</v>
      </c>
      <c r="E4771">
        <v>13662</v>
      </c>
      <c r="F4771">
        <v>0</v>
      </c>
      <c r="G4771" t="s">
        <v>106</v>
      </c>
      <c r="H4771" t="s">
        <v>106</v>
      </c>
      <c r="I4771" t="s">
        <v>106</v>
      </c>
      <c r="J4771" t="s">
        <v>107</v>
      </c>
      <c r="K4771" t="s">
        <v>108</v>
      </c>
      <c r="L4771" t="s">
        <v>109</v>
      </c>
      <c r="M4771" t="s">
        <v>110</v>
      </c>
      <c r="N4771" t="s">
        <v>10580</v>
      </c>
      <c r="O4771" t="s">
        <v>2929</v>
      </c>
      <c r="P4771">
        <v>8170</v>
      </c>
      <c r="Q4771">
        <v>184</v>
      </c>
      <c r="R4771">
        <v>16</v>
      </c>
      <c r="S4771">
        <v>120</v>
      </c>
      <c r="T4771">
        <v>0</v>
      </c>
      <c r="U4771">
        <v>950</v>
      </c>
      <c r="V4771">
        <v>950</v>
      </c>
      <c r="W4771">
        <v>120</v>
      </c>
      <c r="X4771">
        <v>0</v>
      </c>
      <c r="Y4771">
        <v>0</v>
      </c>
      <c r="Z4771">
        <v>0</v>
      </c>
      <c r="AD4771" s="1">
        <v>41867.333333333336</v>
      </c>
      <c r="AE4771" s="1">
        <v>41883.708333333336</v>
      </c>
      <c r="AG4771" s="1">
        <v>41836.333333333336</v>
      </c>
      <c r="AH4771" s="1">
        <v>41856.708333333336</v>
      </c>
      <c r="AI4771" s="1">
        <v>41836.333333333336</v>
      </c>
      <c r="AJ4771" s="1">
        <v>41856.708333333336</v>
      </c>
      <c r="AK4771" s="1">
        <v>41836.333333333336</v>
      </c>
      <c r="AL4771" s="1">
        <v>41856.708333333336</v>
      </c>
      <c r="AM4771" s="1">
        <v>41867.333333333336</v>
      </c>
      <c r="AN4771" s="1">
        <v>41883.708333333336</v>
      </c>
      <c r="AP4771" t="s">
        <v>113</v>
      </c>
      <c r="AU4771" t="s">
        <v>10581</v>
      </c>
      <c r="AY4771" t="s">
        <v>106</v>
      </c>
      <c r="AZ4771">
        <v>0</v>
      </c>
      <c r="BA4771">
        <v>0</v>
      </c>
      <c r="BD4771" s="3">
        <v>41321.662499999999</v>
      </c>
      <c r="BE4771" s="3">
        <v>41321.663888888892</v>
      </c>
      <c r="BF4771" t="s">
        <v>115</v>
      </c>
      <c r="BG4771" t="s">
        <v>115</v>
      </c>
      <c r="BH4771">
        <v>8149</v>
      </c>
      <c r="BM4771">
        <v>43470</v>
      </c>
      <c r="BR4771" t="s">
        <v>2854</v>
      </c>
      <c r="BS4771" t="s">
        <v>2855</v>
      </c>
      <c r="BU4771">
        <v>1</v>
      </c>
      <c r="BV4771" t="s">
        <v>118</v>
      </c>
      <c r="BX4771" t="s">
        <v>119</v>
      </c>
      <c r="BY4771" t="s">
        <v>119</v>
      </c>
      <c r="BZ4771" t="s">
        <v>119</v>
      </c>
      <c r="CA4771">
        <v>1</v>
      </c>
      <c r="CC4771" t="s">
        <v>120</v>
      </c>
      <c r="CH4771">
        <v>540</v>
      </c>
      <c r="CI4771">
        <v>32980</v>
      </c>
      <c r="CJ4771" t="s">
        <v>106</v>
      </c>
      <c r="CK4771" t="s">
        <v>106</v>
      </c>
      <c r="CL4771">
        <v>10</v>
      </c>
      <c r="CM4771" t="s">
        <v>2889</v>
      </c>
      <c r="CO4771">
        <v>125359</v>
      </c>
      <c r="CQ4771">
        <v>0</v>
      </c>
      <c r="CR4771">
        <v>0</v>
      </c>
      <c r="CS4771">
        <v>0</v>
      </c>
      <c r="CY4771" t="s">
        <v>123</v>
      </c>
      <c r="CZ4771" t="s">
        <v>124</v>
      </c>
      <c r="DD4771" t="str" cm="1">
        <f t="array" ref="DD4771">TEXT(_xlfn.SEQUENCE(1, DATEDIF(AG4771, AH4771, "m") + 1, AG4771, 30), "YYYY-APMM")</f>
        <v>2014-AP07</v>
      </c>
      <c r="DN4771">
        <f t="shared" si="148"/>
        <v>950</v>
      </c>
      <c r="DO4771" t="str">
        <f t="shared" si="149"/>
        <v>TILE MASON SK</v>
      </c>
    </row>
    <row r="4772" spans="1:119" x14ac:dyDescent="0.35">
      <c r="A4772" t="s">
        <v>105</v>
      </c>
      <c r="B4772">
        <v>504057</v>
      </c>
      <c r="C4772">
        <v>6359</v>
      </c>
      <c r="D4772">
        <v>125360</v>
      </c>
      <c r="E4772">
        <v>13662</v>
      </c>
      <c r="F4772">
        <v>0</v>
      </c>
      <c r="G4772" t="s">
        <v>106</v>
      </c>
      <c r="H4772" t="s">
        <v>106</v>
      </c>
      <c r="I4772" t="s">
        <v>106</v>
      </c>
      <c r="J4772" t="s">
        <v>107</v>
      </c>
      <c r="K4772" t="s">
        <v>108</v>
      </c>
      <c r="L4772" t="s">
        <v>109</v>
      </c>
      <c r="M4772" t="s">
        <v>110</v>
      </c>
      <c r="N4772" t="s">
        <v>10582</v>
      </c>
      <c r="O4772" t="s">
        <v>2932</v>
      </c>
      <c r="P4772">
        <v>8171</v>
      </c>
      <c r="Q4772">
        <v>168</v>
      </c>
      <c r="R4772">
        <v>0</v>
      </c>
      <c r="S4772">
        <v>160</v>
      </c>
      <c r="T4772">
        <v>0</v>
      </c>
      <c r="U4772">
        <v>1093.75</v>
      </c>
      <c r="V4772">
        <v>1093.75</v>
      </c>
      <c r="W4772">
        <v>160</v>
      </c>
      <c r="X4772">
        <v>0</v>
      </c>
      <c r="Y4772">
        <v>0</v>
      </c>
      <c r="Z4772">
        <v>0</v>
      </c>
      <c r="AD4772" s="1">
        <v>41879.333333333336</v>
      </c>
      <c r="AE4772" s="1">
        <v>41902.708333333336</v>
      </c>
      <c r="AG4772" s="1">
        <v>41851.333333333336</v>
      </c>
      <c r="AH4772" s="1">
        <v>41877.708333333336</v>
      </c>
      <c r="AI4772" s="1">
        <v>41851.333333333336</v>
      </c>
      <c r="AJ4772" s="1">
        <v>41877.708333333336</v>
      </c>
      <c r="AK4772" s="1">
        <v>41851.333333333336</v>
      </c>
      <c r="AL4772" s="1">
        <v>41877.708333333336</v>
      </c>
      <c r="AM4772" s="1">
        <v>41879.333333333336</v>
      </c>
      <c r="AN4772" s="1">
        <v>41902.708333333336</v>
      </c>
      <c r="AP4772" t="s">
        <v>113</v>
      </c>
      <c r="AU4772" t="s">
        <v>10583</v>
      </c>
      <c r="AY4772" t="s">
        <v>106</v>
      </c>
      <c r="AZ4772">
        <v>0</v>
      </c>
      <c r="BA4772">
        <v>0</v>
      </c>
      <c r="BD4772" s="3">
        <v>41321.662499999999</v>
      </c>
      <c r="BE4772" s="3">
        <v>41321.663888888892</v>
      </c>
      <c r="BF4772" t="s">
        <v>115</v>
      </c>
      <c r="BG4772" t="s">
        <v>115</v>
      </c>
      <c r="BH4772">
        <v>8149</v>
      </c>
      <c r="BM4772">
        <v>43480</v>
      </c>
      <c r="BR4772" t="s">
        <v>2893</v>
      </c>
      <c r="BS4772" t="s">
        <v>2894</v>
      </c>
      <c r="BU4772">
        <v>1</v>
      </c>
      <c r="BV4772" t="s">
        <v>118</v>
      </c>
      <c r="BX4772" t="s">
        <v>119</v>
      </c>
      <c r="BY4772" t="s">
        <v>119</v>
      </c>
      <c r="BZ4772" t="s">
        <v>119</v>
      </c>
      <c r="CA4772">
        <v>1</v>
      </c>
      <c r="CC4772" t="s">
        <v>120</v>
      </c>
      <c r="CH4772">
        <v>540</v>
      </c>
      <c r="CI4772">
        <v>32980</v>
      </c>
      <c r="CJ4772" t="s">
        <v>106</v>
      </c>
      <c r="CK4772" t="s">
        <v>106</v>
      </c>
      <c r="CL4772">
        <v>10</v>
      </c>
      <c r="CM4772" t="s">
        <v>2889</v>
      </c>
      <c r="CO4772">
        <v>125359</v>
      </c>
      <c r="CQ4772">
        <v>0</v>
      </c>
      <c r="CR4772">
        <v>0</v>
      </c>
      <c r="CS4772">
        <v>0</v>
      </c>
      <c r="CY4772" t="s">
        <v>123</v>
      </c>
      <c r="CZ4772" t="s">
        <v>124</v>
      </c>
      <c r="DD4772" t="str" cm="1">
        <f t="array" ref="DD4772">TEXT(_xlfn.SEQUENCE(1, DATEDIF(AG4772, AH4772, "m") + 1, AG4772, 30), "YYYY-APMM")</f>
        <v>2014-AP07</v>
      </c>
      <c r="DN4772">
        <f t="shared" si="148"/>
        <v>1093.75</v>
      </c>
      <c r="DO4772" t="str">
        <f t="shared" si="149"/>
        <v>GRANITE MASON SK</v>
      </c>
    </row>
    <row r="4773" spans="1:119" x14ac:dyDescent="0.35">
      <c r="A4773" t="s">
        <v>105</v>
      </c>
      <c r="B4773">
        <v>504058</v>
      </c>
      <c r="C4773">
        <v>6359</v>
      </c>
      <c r="D4773">
        <v>125360</v>
      </c>
      <c r="E4773">
        <v>13662</v>
      </c>
      <c r="F4773">
        <v>0</v>
      </c>
      <c r="G4773" t="s">
        <v>106</v>
      </c>
      <c r="H4773" t="s">
        <v>106</v>
      </c>
      <c r="I4773" t="s">
        <v>106</v>
      </c>
      <c r="J4773" t="s">
        <v>107</v>
      </c>
      <c r="K4773" t="s">
        <v>108</v>
      </c>
      <c r="L4773" t="s">
        <v>109</v>
      </c>
      <c r="M4773" t="s">
        <v>110</v>
      </c>
      <c r="N4773" t="s">
        <v>10584</v>
      </c>
      <c r="O4773" t="s">
        <v>2935</v>
      </c>
      <c r="P4773">
        <v>8178</v>
      </c>
      <c r="Q4773">
        <v>144</v>
      </c>
      <c r="R4773">
        <v>0</v>
      </c>
      <c r="S4773">
        <v>160</v>
      </c>
      <c r="T4773">
        <v>0</v>
      </c>
      <c r="U4773">
        <v>1818.81</v>
      </c>
      <c r="V4773">
        <v>1818.81</v>
      </c>
      <c r="W4773">
        <v>160</v>
      </c>
      <c r="X4773">
        <v>0</v>
      </c>
      <c r="Y4773">
        <v>0</v>
      </c>
      <c r="Z4773">
        <v>0</v>
      </c>
      <c r="AD4773" s="1">
        <v>41858.333333333336</v>
      </c>
      <c r="AE4773" s="1">
        <v>41881.708333333336</v>
      </c>
      <c r="AG4773" s="1">
        <v>41834.333333333336</v>
      </c>
      <c r="AH4773" s="1">
        <v>41860.708333333336</v>
      </c>
      <c r="AI4773" s="1">
        <v>41834.333333333336</v>
      </c>
      <c r="AJ4773" s="1">
        <v>41860.708333333336</v>
      </c>
      <c r="AK4773" s="1">
        <v>41834.333333333336</v>
      </c>
      <c r="AL4773" s="1">
        <v>41860.708333333336</v>
      </c>
      <c r="AM4773" s="1">
        <v>41858.333333333336</v>
      </c>
      <c r="AN4773" s="1">
        <v>41881.708333333336</v>
      </c>
      <c r="AP4773" t="s">
        <v>113</v>
      </c>
      <c r="AU4773" t="s">
        <v>10585</v>
      </c>
      <c r="AY4773" t="s">
        <v>106</v>
      </c>
      <c r="AZ4773">
        <v>0</v>
      </c>
      <c r="BA4773">
        <v>0</v>
      </c>
      <c r="BD4773" s="3">
        <v>41321.662499999999</v>
      </c>
      <c r="BE4773" s="3">
        <v>41321.663888888892</v>
      </c>
      <c r="BF4773" t="s">
        <v>115</v>
      </c>
      <c r="BG4773" t="s">
        <v>115</v>
      </c>
      <c r="BH4773">
        <v>8149</v>
      </c>
      <c r="BM4773">
        <v>43550</v>
      </c>
      <c r="BR4773" t="s">
        <v>116</v>
      </c>
      <c r="BS4773" t="s">
        <v>117</v>
      </c>
      <c r="BU4773">
        <v>1</v>
      </c>
      <c r="BV4773" t="s">
        <v>118</v>
      </c>
      <c r="BX4773" t="s">
        <v>119</v>
      </c>
      <c r="BY4773" t="s">
        <v>119</v>
      </c>
      <c r="BZ4773" t="s">
        <v>119</v>
      </c>
      <c r="CA4773">
        <v>1</v>
      </c>
      <c r="CC4773" t="s">
        <v>120</v>
      </c>
      <c r="CH4773">
        <v>540</v>
      </c>
      <c r="CI4773">
        <v>32980</v>
      </c>
      <c r="CJ4773" t="s">
        <v>106</v>
      </c>
      <c r="CK4773" t="s">
        <v>106</v>
      </c>
      <c r="CL4773">
        <v>10</v>
      </c>
      <c r="CM4773" t="s">
        <v>2889</v>
      </c>
      <c r="CO4773">
        <v>125359</v>
      </c>
      <c r="CQ4773">
        <v>0</v>
      </c>
      <c r="CR4773">
        <v>0</v>
      </c>
      <c r="CS4773">
        <v>0</v>
      </c>
      <c r="CY4773" t="s">
        <v>123</v>
      </c>
      <c r="CZ4773" t="s">
        <v>124</v>
      </c>
      <c r="DD4773" t="str" cm="1">
        <f t="array" ref="DD4773">TEXT(_xlfn.SEQUENCE(1, DATEDIF(AG4773, AH4773, "m") + 1, AG4773, 30), "YYYY-APMM")</f>
        <v>2014-AP07</v>
      </c>
      <c r="DN4773">
        <f t="shared" si="148"/>
        <v>1818.81</v>
      </c>
      <c r="DO4773" t="str">
        <f t="shared" si="149"/>
        <v>LABOR- SUBCONTRACTOR</v>
      </c>
    </row>
    <row r="4774" spans="1:119" x14ac:dyDescent="0.35">
      <c r="A4774" t="s">
        <v>105</v>
      </c>
      <c r="B4774">
        <v>504059</v>
      </c>
      <c r="C4774">
        <v>6359</v>
      </c>
      <c r="D4774">
        <v>125360</v>
      </c>
      <c r="E4774">
        <v>13662</v>
      </c>
      <c r="F4774">
        <v>0</v>
      </c>
      <c r="G4774" t="s">
        <v>106</v>
      </c>
      <c r="H4774" t="s">
        <v>106</v>
      </c>
      <c r="I4774" t="s">
        <v>106</v>
      </c>
      <c r="J4774" t="s">
        <v>107</v>
      </c>
      <c r="K4774" t="s">
        <v>108</v>
      </c>
      <c r="L4774" t="s">
        <v>109</v>
      </c>
      <c r="M4774" t="s">
        <v>110</v>
      </c>
      <c r="N4774" t="s">
        <v>10586</v>
      </c>
      <c r="O4774" t="s">
        <v>2938</v>
      </c>
      <c r="P4774">
        <v>8178</v>
      </c>
      <c r="Q4774">
        <v>168</v>
      </c>
      <c r="R4774">
        <v>24</v>
      </c>
      <c r="S4774">
        <v>200</v>
      </c>
      <c r="T4774">
        <v>0</v>
      </c>
      <c r="U4774">
        <v>187.5</v>
      </c>
      <c r="V4774">
        <v>187.5</v>
      </c>
      <c r="W4774">
        <v>200</v>
      </c>
      <c r="X4774">
        <v>0</v>
      </c>
      <c r="Y4774">
        <v>0</v>
      </c>
      <c r="Z4774">
        <v>0</v>
      </c>
      <c r="AD4774" s="1">
        <v>41870.333333333336</v>
      </c>
      <c r="AE4774" s="1">
        <v>41898.708333333336</v>
      </c>
      <c r="AG4774" s="1">
        <v>41842.333333333336</v>
      </c>
      <c r="AH4774" s="1">
        <v>41874.708333333336</v>
      </c>
      <c r="AI4774" s="1">
        <v>41842.333333333336</v>
      </c>
      <c r="AJ4774" s="1">
        <v>41874.708333333336</v>
      </c>
      <c r="AK4774" s="1">
        <v>41842.333333333336</v>
      </c>
      <c r="AL4774" s="1">
        <v>41874.708333333336</v>
      </c>
      <c r="AM4774" s="1">
        <v>41870.333333333336</v>
      </c>
      <c r="AN4774" s="1">
        <v>41898.708333333336</v>
      </c>
      <c r="AP4774" t="s">
        <v>113</v>
      </c>
      <c r="AU4774" t="s">
        <v>10587</v>
      </c>
      <c r="AY4774" t="s">
        <v>106</v>
      </c>
      <c r="AZ4774">
        <v>0</v>
      </c>
      <c r="BA4774">
        <v>0</v>
      </c>
      <c r="BD4774" s="3">
        <v>41321.662499999999</v>
      </c>
      <c r="BE4774" s="3">
        <v>41321.663888888892</v>
      </c>
      <c r="BF4774" t="s">
        <v>115</v>
      </c>
      <c r="BG4774" t="s">
        <v>115</v>
      </c>
      <c r="BH4774">
        <v>8149</v>
      </c>
      <c r="BM4774">
        <v>43550</v>
      </c>
      <c r="BR4774" t="s">
        <v>116</v>
      </c>
      <c r="BS4774" t="s">
        <v>117</v>
      </c>
      <c r="BU4774">
        <v>1</v>
      </c>
      <c r="BV4774" t="s">
        <v>118</v>
      </c>
      <c r="BX4774" t="s">
        <v>119</v>
      </c>
      <c r="BY4774" t="s">
        <v>119</v>
      </c>
      <c r="BZ4774" t="s">
        <v>119</v>
      </c>
      <c r="CA4774">
        <v>1</v>
      </c>
      <c r="CC4774" t="s">
        <v>120</v>
      </c>
      <c r="CH4774">
        <v>540</v>
      </c>
      <c r="CI4774">
        <v>32980</v>
      </c>
      <c r="CJ4774" t="s">
        <v>106</v>
      </c>
      <c r="CK4774" t="s">
        <v>106</v>
      </c>
      <c r="CL4774">
        <v>10</v>
      </c>
      <c r="CM4774" t="s">
        <v>2889</v>
      </c>
      <c r="CO4774">
        <v>125359</v>
      </c>
      <c r="CQ4774">
        <v>0</v>
      </c>
      <c r="CR4774">
        <v>0</v>
      </c>
      <c r="CS4774">
        <v>0</v>
      </c>
      <c r="CY4774" t="s">
        <v>123</v>
      </c>
      <c r="CZ4774" t="s">
        <v>124</v>
      </c>
      <c r="DD4774" t="str" cm="1">
        <f t="array" ref="DD4774:DE4774">TEXT(_xlfn.SEQUENCE(1, DATEDIF(AG4774, AH4774, "m") + 1, AG4774, 30), "YYYY-APMM")</f>
        <v>2014-AP07</v>
      </c>
      <c r="DE4774" t="str">
        <v>2014-AP08</v>
      </c>
      <c r="DN4774">
        <f t="shared" si="148"/>
        <v>93.75</v>
      </c>
      <c r="DO4774" t="str">
        <f t="shared" si="149"/>
        <v>LABOR- SUBCONTRACTOR</v>
      </c>
    </row>
    <row r="4775" spans="1:119" x14ac:dyDescent="0.35">
      <c r="A4775" t="s">
        <v>105</v>
      </c>
      <c r="B4775">
        <v>504060</v>
      </c>
      <c r="C4775">
        <v>6359</v>
      </c>
      <c r="D4775">
        <v>125360</v>
      </c>
      <c r="E4775">
        <v>13662</v>
      </c>
      <c r="F4775">
        <v>0</v>
      </c>
      <c r="G4775" t="s">
        <v>106</v>
      </c>
      <c r="H4775" t="s">
        <v>106</v>
      </c>
      <c r="I4775" t="s">
        <v>106</v>
      </c>
      <c r="J4775" t="s">
        <v>107</v>
      </c>
      <c r="K4775" t="s">
        <v>108</v>
      </c>
      <c r="L4775" t="s">
        <v>109</v>
      </c>
      <c r="M4775" t="s">
        <v>110</v>
      </c>
      <c r="N4775" t="s">
        <v>10588</v>
      </c>
      <c r="O4775" t="s">
        <v>2941</v>
      </c>
      <c r="P4775">
        <v>8178</v>
      </c>
      <c r="Q4775">
        <v>144</v>
      </c>
      <c r="R4775">
        <v>0</v>
      </c>
      <c r="S4775">
        <v>200</v>
      </c>
      <c r="T4775">
        <v>0</v>
      </c>
      <c r="U4775">
        <v>1668.81</v>
      </c>
      <c r="V4775">
        <v>1668.81</v>
      </c>
      <c r="W4775">
        <v>200</v>
      </c>
      <c r="X4775">
        <v>0</v>
      </c>
      <c r="Y4775">
        <v>0</v>
      </c>
      <c r="Z4775">
        <v>0</v>
      </c>
      <c r="AD4775" s="1">
        <v>41870.333333333336</v>
      </c>
      <c r="AE4775" s="1">
        <v>41898.708333333336</v>
      </c>
      <c r="AG4775" s="1">
        <v>41846.333333333336</v>
      </c>
      <c r="AH4775" s="1">
        <v>41877.708333333336</v>
      </c>
      <c r="AI4775" s="1">
        <v>41846.333333333336</v>
      </c>
      <c r="AJ4775" s="1">
        <v>41877.708333333336</v>
      </c>
      <c r="AK4775" s="1">
        <v>41846.333333333336</v>
      </c>
      <c r="AL4775" s="1">
        <v>41877.708333333336</v>
      </c>
      <c r="AM4775" s="1">
        <v>41870.333333333336</v>
      </c>
      <c r="AN4775" s="1">
        <v>41898.708333333336</v>
      </c>
      <c r="AP4775" t="s">
        <v>113</v>
      </c>
      <c r="AU4775" t="s">
        <v>10589</v>
      </c>
      <c r="AY4775" t="s">
        <v>106</v>
      </c>
      <c r="AZ4775">
        <v>0</v>
      </c>
      <c r="BA4775">
        <v>0</v>
      </c>
      <c r="BD4775" s="3">
        <v>41321.662499999999</v>
      </c>
      <c r="BE4775" s="3">
        <v>41321.663888888892</v>
      </c>
      <c r="BF4775" t="s">
        <v>115</v>
      </c>
      <c r="BG4775" t="s">
        <v>115</v>
      </c>
      <c r="BH4775">
        <v>8149</v>
      </c>
      <c r="BM4775">
        <v>43550</v>
      </c>
      <c r="BR4775" t="s">
        <v>116</v>
      </c>
      <c r="BS4775" t="s">
        <v>117</v>
      </c>
      <c r="BU4775">
        <v>1</v>
      </c>
      <c r="BV4775" t="s">
        <v>118</v>
      </c>
      <c r="BX4775" t="s">
        <v>119</v>
      </c>
      <c r="BY4775" t="s">
        <v>119</v>
      </c>
      <c r="BZ4775" t="s">
        <v>119</v>
      </c>
      <c r="CA4775">
        <v>1</v>
      </c>
      <c r="CC4775" t="s">
        <v>120</v>
      </c>
      <c r="CH4775">
        <v>540</v>
      </c>
      <c r="CI4775">
        <v>32980</v>
      </c>
      <c r="CJ4775" t="s">
        <v>106</v>
      </c>
      <c r="CK4775" t="s">
        <v>106</v>
      </c>
      <c r="CL4775">
        <v>10</v>
      </c>
      <c r="CM4775" t="s">
        <v>2889</v>
      </c>
      <c r="CO4775">
        <v>125359</v>
      </c>
      <c r="CQ4775">
        <v>0</v>
      </c>
      <c r="CR4775">
        <v>0</v>
      </c>
      <c r="CS4775">
        <v>0</v>
      </c>
      <c r="CY4775" t="s">
        <v>123</v>
      </c>
      <c r="CZ4775" t="s">
        <v>124</v>
      </c>
      <c r="DD4775" t="str" cm="1">
        <f t="array" ref="DD4775:DE4775">TEXT(_xlfn.SEQUENCE(1, DATEDIF(AG4775, AH4775, "m") + 1, AG4775, 30), "YYYY-APMM")</f>
        <v>2014-AP07</v>
      </c>
      <c r="DE4775" t="str">
        <v>2014-AP08</v>
      </c>
      <c r="DN4775">
        <f t="shared" si="148"/>
        <v>834.40499999999997</v>
      </c>
      <c r="DO4775" t="str">
        <f t="shared" si="149"/>
        <v>LABOR- SUBCONTRACTOR</v>
      </c>
    </row>
    <row r="4776" spans="1:119" x14ac:dyDescent="0.35">
      <c r="A4776" t="s">
        <v>105</v>
      </c>
      <c r="B4776">
        <v>504061</v>
      </c>
      <c r="C4776">
        <v>6359</v>
      </c>
      <c r="D4776">
        <v>125360</v>
      </c>
      <c r="E4776">
        <v>13662</v>
      </c>
      <c r="F4776">
        <v>0</v>
      </c>
      <c r="G4776" t="s">
        <v>106</v>
      </c>
      <c r="H4776" t="s">
        <v>106</v>
      </c>
      <c r="I4776" t="s">
        <v>106</v>
      </c>
      <c r="J4776" t="s">
        <v>107</v>
      </c>
      <c r="K4776" t="s">
        <v>108</v>
      </c>
      <c r="L4776" t="s">
        <v>109</v>
      </c>
      <c r="M4776" t="s">
        <v>110</v>
      </c>
      <c r="N4776" t="s">
        <v>10590</v>
      </c>
      <c r="O4776" t="s">
        <v>2944</v>
      </c>
      <c r="P4776">
        <v>8178</v>
      </c>
      <c r="Q4776">
        <v>168</v>
      </c>
      <c r="R4776">
        <v>0</v>
      </c>
      <c r="S4776">
        <v>120</v>
      </c>
      <c r="T4776">
        <v>0</v>
      </c>
      <c r="U4776">
        <v>385</v>
      </c>
      <c r="V4776">
        <v>385</v>
      </c>
      <c r="W4776">
        <v>120</v>
      </c>
      <c r="X4776">
        <v>0</v>
      </c>
      <c r="Y4776">
        <v>0</v>
      </c>
      <c r="Z4776">
        <v>0</v>
      </c>
      <c r="AD4776" s="1">
        <v>41893.333333333336</v>
      </c>
      <c r="AE4776" s="1">
        <v>41910.708333333336</v>
      </c>
      <c r="AG4776" s="1">
        <v>41869.333333333336</v>
      </c>
      <c r="AH4776" s="1">
        <v>41885.708333333336</v>
      </c>
      <c r="AI4776" s="1">
        <v>41869.333333333336</v>
      </c>
      <c r="AJ4776" s="1">
        <v>41885.708333333336</v>
      </c>
      <c r="AK4776" s="1">
        <v>41869.333333333336</v>
      </c>
      <c r="AL4776" s="1">
        <v>41885.708333333336</v>
      </c>
      <c r="AM4776" s="1">
        <v>41893.333333333336</v>
      </c>
      <c r="AN4776" s="1">
        <v>41910.708333333336</v>
      </c>
      <c r="AP4776" t="s">
        <v>113</v>
      </c>
      <c r="AU4776" t="s">
        <v>10591</v>
      </c>
      <c r="AY4776" t="s">
        <v>106</v>
      </c>
      <c r="AZ4776">
        <v>0</v>
      </c>
      <c r="BA4776">
        <v>0</v>
      </c>
      <c r="BD4776" s="3">
        <v>41321.662499999999</v>
      </c>
      <c r="BE4776" s="3">
        <v>41321.663888888892</v>
      </c>
      <c r="BF4776" t="s">
        <v>115</v>
      </c>
      <c r="BG4776" t="s">
        <v>115</v>
      </c>
      <c r="BH4776">
        <v>8149</v>
      </c>
      <c r="BM4776">
        <v>43550</v>
      </c>
      <c r="BR4776" t="s">
        <v>116</v>
      </c>
      <c r="BS4776" t="s">
        <v>117</v>
      </c>
      <c r="BU4776">
        <v>1</v>
      </c>
      <c r="BV4776" t="s">
        <v>118</v>
      </c>
      <c r="BX4776" t="s">
        <v>119</v>
      </c>
      <c r="BY4776" t="s">
        <v>119</v>
      </c>
      <c r="BZ4776" t="s">
        <v>119</v>
      </c>
      <c r="CA4776">
        <v>1</v>
      </c>
      <c r="CC4776" t="s">
        <v>120</v>
      </c>
      <c r="CH4776">
        <v>540</v>
      </c>
      <c r="CI4776">
        <v>32980</v>
      </c>
      <c r="CJ4776" t="s">
        <v>106</v>
      </c>
      <c r="CK4776" t="s">
        <v>106</v>
      </c>
      <c r="CL4776">
        <v>10</v>
      </c>
      <c r="CM4776" t="s">
        <v>2889</v>
      </c>
      <c r="CO4776">
        <v>125359</v>
      </c>
      <c r="CQ4776">
        <v>0</v>
      </c>
      <c r="CR4776">
        <v>0</v>
      </c>
      <c r="CS4776">
        <v>0</v>
      </c>
      <c r="CY4776" t="s">
        <v>123</v>
      </c>
      <c r="CZ4776" t="s">
        <v>124</v>
      </c>
      <c r="DD4776" t="str" cm="1">
        <f t="array" ref="DD4776">TEXT(_xlfn.SEQUENCE(1, DATEDIF(AG4776, AH4776, "m") + 1, AG4776, 30), "YYYY-APMM")</f>
        <v>2014-AP08</v>
      </c>
      <c r="DN4776">
        <f t="shared" si="148"/>
        <v>385</v>
      </c>
      <c r="DO4776" t="str">
        <f t="shared" si="149"/>
        <v>LABOR- SUBCONTRACTOR</v>
      </c>
    </row>
    <row r="4777" spans="1:119" x14ac:dyDescent="0.35">
      <c r="A4777" t="s">
        <v>105</v>
      </c>
      <c r="B4777">
        <v>504062</v>
      </c>
      <c r="C4777">
        <v>6359</v>
      </c>
      <c r="D4777">
        <v>125360</v>
      </c>
      <c r="E4777">
        <v>13662</v>
      </c>
      <c r="F4777">
        <v>0</v>
      </c>
      <c r="G4777" t="s">
        <v>106</v>
      </c>
      <c r="H4777" t="s">
        <v>106</v>
      </c>
      <c r="I4777" t="s">
        <v>106</v>
      </c>
      <c r="J4777" t="s">
        <v>107</v>
      </c>
      <c r="K4777" t="s">
        <v>108</v>
      </c>
      <c r="L4777" t="s">
        <v>109</v>
      </c>
      <c r="M4777" t="s">
        <v>110</v>
      </c>
      <c r="N4777" t="s">
        <v>10592</v>
      </c>
      <c r="O4777" t="s">
        <v>2902</v>
      </c>
      <c r="P4777">
        <v>8178</v>
      </c>
      <c r="Q4777">
        <v>168</v>
      </c>
      <c r="R4777">
        <v>0</v>
      </c>
      <c r="S4777">
        <v>120</v>
      </c>
      <c r="T4777">
        <v>0</v>
      </c>
      <c r="U4777">
        <v>220</v>
      </c>
      <c r="V4777">
        <v>220</v>
      </c>
      <c r="W4777">
        <v>120</v>
      </c>
      <c r="X4777">
        <v>0</v>
      </c>
      <c r="Y4777">
        <v>0</v>
      </c>
      <c r="Z4777">
        <v>0</v>
      </c>
      <c r="AD4777" s="1">
        <v>41899.333333333336</v>
      </c>
      <c r="AE4777" s="1">
        <v>41916.708333333336</v>
      </c>
      <c r="AG4777" s="1">
        <v>41875.333333333336</v>
      </c>
      <c r="AH4777" s="1">
        <v>41891.708333333336</v>
      </c>
      <c r="AI4777" s="1">
        <v>41875.333333333336</v>
      </c>
      <c r="AJ4777" s="1">
        <v>41891.708333333336</v>
      </c>
      <c r="AK4777" s="1">
        <v>41875.333333333336</v>
      </c>
      <c r="AL4777" s="1">
        <v>41891.708333333336</v>
      </c>
      <c r="AM4777" s="1">
        <v>41899.333333333336</v>
      </c>
      <c r="AN4777" s="1">
        <v>41916.708333333336</v>
      </c>
      <c r="AP4777" t="s">
        <v>113</v>
      </c>
      <c r="AU4777" t="s">
        <v>10593</v>
      </c>
      <c r="AY4777" t="s">
        <v>106</v>
      </c>
      <c r="AZ4777">
        <v>0</v>
      </c>
      <c r="BA4777">
        <v>0</v>
      </c>
      <c r="BD4777" s="3">
        <v>41321.662499999999</v>
      </c>
      <c r="BE4777" s="3">
        <v>41321.663888888892</v>
      </c>
      <c r="BF4777" t="s">
        <v>115</v>
      </c>
      <c r="BG4777" t="s">
        <v>115</v>
      </c>
      <c r="BH4777">
        <v>8149</v>
      </c>
      <c r="BM4777">
        <v>43550</v>
      </c>
      <c r="BR4777" t="s">
        <v>116</v>
      </c>
      <c r="BS4777" t="s">
        <v>117</v>
      </c>
      <c r="BU4777">
        <v>1</v>
      </c>
      <c r="BV4777" t="s">
        <v>118</v>
      </c>
      <c r="BX4777" t="s">
        <v>119</v>
      </c>
      <c r="BY4777" t="s">
        <v>119</v>
      </c>
      <c r="BZ4777" t="s">
        <v>119</v>
      </c>
      <c r="CA4777">
        <v>1</v>
      </c>
      <c r="CC4777" t="s">
        <v>120</v>
      </c>
      <c r="CH4777">
        <v>540</v>
      </c>
      <c r="CI4777">
        <v>32980</v>
      </c>
      <c r="CJ4777" t="s">
        <v>106</v>
      </c>
      <c r="CK4777" t="s">
        <v>106</v>
      </c>
      <c r="CL4777">
        <v>10</v>
      </c>
      <c r="CM4777" t="s">
        <v>2889</v>
      </c>
      <c r="CO4777">
        <v>125359</v>
      </c>
      <c r="CQ4777">
        <v>0</v>
      </c>
      <c r="CR4777">
        <v>0</v>
      </c>
      <c r="CS4777">
        <v>0</v>
      </c>
      <c r="CY4777" t="s">
        <v>123</v>
      </c>
      <c r="CZ4777" t="s">
        <v>124</v>
      </c>
      <c r="DD4777" t="str" cm="1">
        <f t="array" ref="DD4777">TEXT(_xlfn.SEQUENCE(1, DATEDIF(AG4777, AH4777, "m") + 1, AG4777, 30), "YYYY-APMM")</f>
        <v>2014-AP08</v>
      </c>
      <c r="DN4777">
        <f t="shared" si="148"/>
        <v>220</v>
      </c>
      <c r="DO4777" t="str">
        <f t="shared" si="149"/>
        <v>LABOR- SUBCONTRACTOR</v>
      </c>
    </row>
    <row r="4778" spans="1:119" x14ac:dyDescent="0.35">
      <c r="A4778" t="s">
        <v>105</v>
      </c>
      <c r="B4778">
        <v>504063</v>
      </c>
      <c r="C4778">
        <v>6359</v>
      </c>
      <c r="D4778">
        <v>125360</v>
      </c>
      <c r="E4778">
        <v>13662</v>
      </c>
      <c r="F4778">
        <v>0</v>
      </c>
      <c r="G4778" t="s">
        <v>106</v>
      </c>
      <c r="H4778" t="s">
        <v>106</v>
      </c>
      <c r="I4778" t="s">
        <v>106</v>
      </c>
      <c r="J4778" t="s">
        <v>107</v>
      </c>
      <c r="K4778" t="s">
        <v>108</v>
      </c>
      <c r="L4778" t="s">
        <v>109</v>
      </c>
      <c r="M4778" t="s">
        <v>110</v>
      </c>
      <c r="N4778" t="s">
        <v>10594</v>
      </c>
      <c r="O4778" t="s">
        <v>2947</v>
      </c>
      <c r="P4778">
        <v>8178</v>
      </c>
      <c r="Q4778">
        <v>248</v>
      </c>
      <c r="R4778">
        <v>80</v>
      </c>
      <c r="S4778">
        <v>160</v>
      </c>
      <c r="T4778">
        <v>0</v>
      </c>
      <c r="U4778">
        <v>202.5</v>
      </c>
      <c r="V4778">
        <v>202.5</v>
      </c>
      <c r="W4778">
        <v>160</v>
      </c>
      <c r="X4778">
        <v>0</v>
      </c>
      <c r="Y4778">
        <v>0</v>
      </c>
      <c r="Z4778">
        <v>0</v>
      </c>
      <c r="AD4778" s="1">
        <v>41918.333333333336</v>
      </c>
      <c r="AE4778" s="1">
        <v>41942.708333333336</v>
      </c>
      <c r="AG4778" s="1">
        <v>41882.333333333336</v>
      </c>
      <c r="AH4778" s="1">
        <v>41904.708333333336</v>
      </c>
      <c r="AI4778" s="1">
        <v>41882.333333333336</v>
      </c>
      <c r="AJ4778" s="1">
        <v>41904.708333333336</v>
      </c>
      <c r="AK4778" s="1">
        <v>41882.333333333336</v>
      </c>
      <c r="AL4778" s="1">
        <v>41904.708333333336</v>
      </c>
      <c r="AM4778" s="1">
        <v>41918.333333333336</v>
      </c>
      <c r="AN4778" s="1">
        <v>41942.708333333336</v>
      </c>
      <c r="AP4778" t="s">
        <v>113</v>
      </c>
      <c r="AU4778" t="s">
        <v>10595</v>
      </c>
      <c r="AY4778" t="s">
        <v>106</v>
      </c>
      <c r="AZ4778">
        <v>0</v>
      </c>
      <c r="BA4778">
        <v>0</v>
      </c>
      <c r="BD4778" s="3">
        <v>41321.662499999999</v>
      </c>
      <c r="BE4778" s="3">
        <v>41321.663888888892</v>
      </c>
      <c r="BF4778" t="s">
        <v>115</v>
      </c>
      <c r="BG4778" t="s">
        <v>115</v>
      </c>
      <c r="BH4778">
        <v>8149</v>
      </c>
      <c r="BM4778">
        <v>43550</v>
      </c>
      <c r="BR4778" t="s">
        <v>116</v>
      </c>
      <c r="BS4778" t="s">
        <v>117</v>
      </c>
      <c r="BU4778">
        <v>1</v>
      </c>
      <c r="BV4778" t="s">
        <v>118</v>
      </c>
      <c r="BX4778" t="s">
        <v>119</v>
      </c>
      <c r="BY4778" t="s">
        <v>119</v>
      </c>
      <c r="BZ4778" t="s">
        <v>119</v>
      </c>
      <c r="CA4778">
        <v>1</v>
      </c>
      <c r="CC4778" t="s">
        <v>120</v>
      </c>
      <c r="CH4778">
        <v>540</v>
      </c>
      <c r="CI4778">
        <v>32980</v>
      </c>
      <c r="CJ4778" t="s">
        <v>106</v>
      </c>
      <c r="CK4778" t="s">
        <v>106</v>
      </c>
      <c r="CL4778">
        <v>10</v>
      </c>
      <c r="CM4778" t="s">
        <v>2889</v>
      </c>
      <c r="CO4778">
        <v>125359</v>
      </c>
      <c r="CQ4778">
        <v>0</v>
      </c>
      <c r="CR4778">
        <v>0</v>
      </c>
      <c r="CS4778">
        <v>0</v>
      </c>
      <c r="CY4778" t="s">
        <v>123</v>
      </c>
      <c r="CZ4778" t="s">
        <v>124</v>
      </c>
      <c r="DD4778" t="str" cm="1">
        <f t="array" ref="DD4778">TEXT(_xlfn.SEQUENCE(1, DATEDIF(AG4778, AH4778, "m") + 1, AG4778, 30), "YYYY-APMM")</f>
        <v>2014-AP08</v>
      </c>
      <c r="DN4778">
        <f t="shared" si="148"/>
        <v>202.5</v>
      </c>
      <c r="DO4778" t="str">
        <f t="shared" si="149"/>
        <v>LABOR- SUBCONTRACTOR</v>
      </c>
    </row>
    <row r="4779" spans="1:119" x14ac:dyDescent="0.35">
      <c r="A4779" t="s">
        <v>105</v>
      </c>
      <c r="B4779">
        <v>504064</v>
      </c>
      <c r="C4779">
        <v>6359</v>
      </c>
      <c r="D4779">
        <v>125360</v>
      </c>
      <c r="E4779">
        <v>13662</v>
      </c>
      <c r="F4779">
        <v>0</v>
      </c>
      <c r="G4779" t="s">
        <v>106</v>
      </c>
      <c r="H4779" t="s">
        <v>106</v>
      </c>
      <c r="I4779" t="s">
        <v>106</v>
      </c>
      <c r="J4779" t="s">
        <v>107</v>
      </c>
      <c r="K4779" t="s">
        <v>108</v>
      </c>
      <c r="L4779" t="s">
        <v>109</v>
      </c>
      <c r="M4779" t="s">
        <v>110</v>
      </c>
      <c r="N4779" t="s">
        <v>10596</v>
      </c>
      <c r="O4779" t="s">
        <v>2887</v>
      </c>
      <c r="P4779">
        <v>8178</v>
      </c>
      <c r="Q4779">
        <v>168</v>
      </c>
      <c r="R4779">
        <v>0</v>
      </c>
      <c r="S4779">
        <v>160</v>
      </c>
      <c r="T4779">
        <v>0</v>
      </c>
      <c r="U4779">
        <v>715</v>
      </c>
      <c r="V4779">
        <v>715</v>
      </c>
      <c r="W4779">
        <v>160</v>
      </c>
      <c r="X4779">
        <v>0</v>
      </c>
      <c r="Y4779">
        <v>0</v>
      </c>
      <c r="Z4779">
        <v>0</v>
      </c>
      <c r="AD4779" s="1">
        <v>41905.333333333336</v>
      </c>
      <c r="AE4779" s="1">
        <v>41930.708333333336</v>
      </c>
      <c r="AG4779" s="1">
        <v>41881.333333333336</v>
      </c>
      <c r="AH4779" s="1">
        <v>41903.708333333336</v>
      </c>
      <c r="AI4779" s="1">
        <v>41881.333333333336</v>
      </c>
      <c r="AJ4779" s="1">
        <v>41903.708333333336</v>
      </c>
      <c r="AK4779" s="1">
        <v>41881.333333333336</v>
      </c>
      <c r="AL4779" s="1">
        <v>41903.708333333336</v>
      </c>
      <c r="AM4779" s="1">
        <v>41905.333333333336</v>
      </c>
      <c r="AN4779" s="1">
        <v>41930.708333333336</v>
      </c>
      <c r="AP4779" t="s">
        <v>113</v>
      </c>
      <c r="AU4779" t="s">
        <v>10597</v>
      </c>
      <c r="AY4779" t="s">
        <v>106</v>
      </c>
      <c r="AZ4779">
        <v>0</v>
      </c>
      <c r="BA4779">
        <v>0</v>
      </c>
      <c r="BD4779" s="3">
        <v>41321.662499999999</v>
      </c>
      <c r="BE4779" s="3">
        <v>41321.663888888892</v>
      </c>
      <c r="BF4779" t="s">
        <v>115</v>
      </c>
      <c r="BG4779" t="s">
        <v>115</v>
      </c>
      <c r="BH4779">
        <v>8149</v>
      </c>
      <c r="BM4779">
        <v>43550</v>
      </c>
      <c r="BR4779" t="s">
        <v>116</v>
      </c>
      <c r="BS4779" t="s">
        <v>117</v>
      </c>
      <c r="BU4779">
        <v>1</v>
      </c>
      <c r="BV4779" t="s">
        <v>118</v>
      </c>
      <c r="BX4779" t="s">
        <v>119</v>
      </c>
      <c r="BY4779" t="s">
        <v>119</v>
      </c>
      <c r="BZ4779" t="s">
        <v>119</v>
      </c>
      <c r="CA4779">
        <v>1</v>
      </c>
      <c r="CC4779" t="s">
        <v>120</v>
      </c>
      <c r="CH4779">
        <v>540</v>
      </c>
      <c r="CI4779">
        <v>32980</v>
      </c>
      <c r="CJ4779" t="s">
        <v>106</v>
      </c>
      <c r="CK4779" t="s">
        <v>106</v>
      </c>
      <c r="CL4779">
        <v>10</v>
      </c>
      <c r="CM4779" t="s">
        <v>2889</v>
      </c>
      <c r="CO4779">
        <v>125359</v>
      </c>
      <c r="CQ4779">
        <v>0</v>
      </c>
      <c r="CR4779">
        <v>0</v>
      </c>
      <c r="CS4779">
        <v>0</v>
      </c>
      <c r="CY4779" t="s">
        <v>123</v>
      </c>
      <c r="CZ4779" t="s">
        <v>124</v>
      </c>
      <c r="DD4779" t="str" cm="1">
        <f t="array" ref="DD4779">TEXT(_xlfn.SEQUENCE(1, DATEDIF(AG4779, AH4779, "m") + 1, AG4779, 30), "YYYY-APMM")</f>
        <v>2014-AP08</v>
      </c>
      <c r="DN4779">
        <f t="shared" si="148"/>
        <v>715</v>
      </c>
      <c r="DO4779" t="str">
        <f t="shared" si="149"/>
        <v>LABOR- SUBCONTRACTOR</v>
      </c>
    </row>
    <row r="4780" spans="1:119" x14ac:dyDescent="0.35">
      <c r="A4780" t="s">
        <v>105</v>
      </c>
      <c r="B4780">
        <v>504065</v>
      </c>
      <c r="C4780">
        <v>6359</v>
      </c>
      <c r="D4780">
        <v>125360</v>
      </c>
      <c r="E4780">
        <v>13662</v>
      </c>
      <c r="F4780">
        <v>0</v>
      </c>
      <c r="G4780" t="s">
        <v>106</v>
      </c>
      <c r="H4780" t="s">
        <v>106</v>
      </c>
      <c r="I4780" t="s">
        <v>106</v>
      </c>
      <c r="J4780" t="s">
        <v>107</v>
      </c>
      <c r="K4780" t="s">
        <v>108</v>
      </c>
      <c r="L4780" t="s">
        <v>109</v>
      </c>
      <c r="M4780" t="s">
        <v>110</v>
      </c>
      <c r="N4780" t="s">
        <v>10598</v>
      </c>
      <c r="O4780" t="s">
        <v>2891</v>
      </c>
      <c r="P4780">
        <v>8171</v>
      </c>
      <c r="Q4780">
        <v>168</v>
      </c>
      <c r="R4780">
        <v>0</v>
      </c>
      <c r="S4780">
        <v>120</v>
      </c>
      <c r="T4780">
        <v>0</v>
      </c>
      <c r="U4780">
        <v>220</v>
      </c>
      <c r="V4780">
        <v>220</v>
      </c>
      <c r="W4780">
        <v>120</v>
      </c>
      <c r="X4780">
        <v>0</v>
      </c>
      <c r="Y4780">
        <v>0</v>
      </c>
      <c r="Z4780">
        <v>0</v>
      </c>
      <c r="AD4780" s="1">
        <v>41918.333333333336</v>
      </c>
      <c r="AE4780" s="1">
        <v>41937.708333333336</v>
      </c>
      <c r="AG4780" s="1">
        <v>41893.333333333336</v>
      </c>
      <c r="AH4780" s="1">
        <v>41910.708333333336</v>
      </c>
      <c r="AI4780" s="1">
        <v>41893.333333333336</v>
      </c>
      <c r="AJ4780" s="1">
        <v>41910.708333333336</v>
      </c>
      <c r="AK4780" s="1">
        <v>41893.333333333336</v>
      </c>
      <c r="AL4780" s="1">
        <v>41910.708333333336</v>
      </c>
      <c r="AM4780" s="1">
        <v>41918.333333333336</v>
      </c>
      <c r="AN4780" s="1">
        <v>41937.708333333336</v>
      </c>
      <c r="AP4780" t="s">
        <v>113</v>
      </c>
      <c r="AU4780" t="s">
        <v>10599</v>
      </c>
      <c r="AY4780" t="s">
        <v>106</v>
      </c>
      <c r="AZ4780">
        <v>0</v>
      </c>
      <c r="BA4780">
        <v>0</v>
      </c>
      <c r="BD4780" s="3">
        <v>41321.662499999999</v>
      </c>
      <c r="BE4780" s="3">
        <v>41321.663888888892</v>
      </c>
      <c r="BF4780" t="s">
        <v>115</v>
      </c>
      <c r="BG4780" t="s">
        <v>115</v>
      </c>
      <c r="BH4780">
        <v>8149</v>
      </c>
      <c r="BM4780">
        <v>43480</v>
      </c>
      <c r="BR4780" t="s">
        <v>2893</v>
      </c>
      <c r="BS4780" t="s">
        <v>2894</v>
      </c>
      <c r="BU4780">
        <v>1</v>
      </c>
      <c r="BV4780" t="s">
        <v>118</v>
      </c>
      <c r="BX4780" t="s">
        <v>119</v>
      </c>
      <c r="BY4780" t="s">
        <v>119</v>
      </c>
      <c r="BZ4780" t="s">
        <v>119</v>
      </c>
      <c r="CA4780">
        <v>1</v>
      </c>
      <c r="CC4780" t="s">
        <v>120</v>
      </c>
      <c r="CH4780">
        <v>540</v>
      </c>
      <c r="CI4780">
        <v>32980</v>
      </c>
      <c r="CJ4780" t="s">
        <v>106</v>
      </c>
      <c r="CK4780" t="s">
        <v>106</v>
      </c>
      <c r="CL4780">
        <v>10</v>
      </c>
      <c r="CM4780" t="s">
        <v>2889</v>
      </c>
      <c r="CO4780">
        <v>125359</v>
      </c>
      <c r="CQ4780">
        <v>0</v>
      </c>
      <c r="CR4780">
        <v>0</v>
      </c>
      <c r="CS4780">
        <v>0</v>
      </c>
      <c r="CY4780" t="s">
        <v>123</v>
      </c>
      <c r="CZ4780" t="s">
        <v>124</v>
      </c>
      <c r="DD4780" t="str" cm="1">
        <f t="array" ref="DD4780">TEXT(_xlfn.SEQUENCE(1, DATEDIF(AG4780, AH4780, "m") + 1, AG4780, 30), "YYYY-APMM")</f>
        <v>2014-AP09</v>
      </c>
      <c r="DN4780">
        <f t="shared" si="148"/>
        <v>220</v>
      </c>
      <c r="DO4780" t="str">
        <f t="shared" si="149"/>
        <v>GRANITE MASON SK</v>
      </c>
    </row>
    <row r="4781" spans="1:119" x14ac:dyDescent="0.35">
      <c r="A4781" t="s">
        <v>105</v>
      </c>
      <c r="B4781">
        <v>504066</v>
      </c>
      <c r="C4781">
        <v>6359</v>
      </c>
      <c r="D4781">
        <v>125360</v>
      </c>
      <c r="E4781">
        <v>13662</v>
      </c>
      <c r="F4781">
        <v>0</v>
      </c>
      <c r="G4781" t="s">
        <v>106</v>
      </c>
      <c r="H4781" t="s">
        <v>106</v>
      </c>
      <c r="I4781" t="s">
        <v>106</v>
      </c>
      <c r="J4781" t="s">
        <v>107</v>
      </c>
      <c r="K4781" t="s">
        <v>108</v>
      </c>
      <c r="L4781" t="s">
        <v>109</v>
      </c>
      <c r="M4781" t="s">
        <v>110</v>
      </c>
      <c r="N4781" t="s">
        <v>10600</v>
      </c>
      <c r="O4781" t="s">
        <v>2896</v>
      </c>
      <c r="P4781">
        <v>8178</v>
      </c>
      <c r="Q4781">
        <v>208</v>
      </c>
      <c r="R4781">
        <v>40</v>
      </c>
      <c r="S4781">
        <v>160</v>
      </c>
      <c r="T4781">
        <v>0</v>
      </c>
      <c r="U4781">
        <v>328.5</v>
      </c>
      <c r="V4781">
        <v>328.5</v>
      </c>
      <c r="W4781">
        <v>160</v>
      </c>
      <c r="X4781">
        <v>0</v>
      </c>
      <c r="Y4781">
        <v>0</v>
      </c>
      <c r="Z4781">
        <v>0</v>
      </c>
      <c r="AD4781" s="1">
        <v>41919.333333333336</v>
      </c>
      <c r="AE4781" s="1">
        <v>41944.708333333336</v>
      </c>
      <c r="AG4781" s="1">
        <v>41889.333333333336</v>
      </c>
      <c r="AH4781" s="1">
        <v>41911.708333333336</v>
      </c>
      <c r="AI4781" s="1">
        <v>41889.333333333336</v>
      </c>
      <c r="AJ4781" s="1">
        <v>41911.708333333336</v>
      </c>
      <c r="AK4781" s="1">
        <v>41889.333333333336</v>
      </c>
      <c r="AL4781" s="1">
        <v>41911.708333333336</v>
      </c>
      <c r="AM4781" s="1">
        <v>41919.333333333336</v>
      </c>
      <c r="AN4781" s="1">
        <v>41944.708333333336</v>
      </c>
      <c r="AP4781" t="s">
        <v>113</v>
      </c>
      <c r="AU4781" t="s">
        <v>10601</v>
      </c>
      <c r="AY4781" t="s">
        <v>106</v>
      </c>
      <c r="AZ4781">
        <v>0</v>
      </c>
      <c r="BA4781">
        <v>0</v>
      </c>
      <c r="BD4781" s="3">
        <v>41321.662499999999</v>
      </c>
      <c r="BE4781" s="3">
        <v>41321.663888888892</v>
      </c>
      <c r="BF4781" t="s">
        <v>115</v>
      </c>
      <c r="BG4781" t="s">
        <v>115</v>
      </c>
      <c r="BH4781">
        <v>8149</v>
      </c>
      <c r="BM4781">
        <v>43550</v>
      </c>
      <c r="BR4781" t="s">
        <v>116</v>
      </c>
      <c r="BS4781" t="s">
        <v>117</v>
      </c>
      <c r="BU4781">
        <v>1</v>
      </c>
      <c r="BV4781" t="s">
        <v>118</v>
      </c>
      <c r="BX4781" t="s">
        <v>119</v>
      </c>
      <c r="BY4781" t="s">
        <v>119</v>
      </c>
      <c r="BZ4781" t="s">
        <v>119</v>
      </c>
      <c r="CA4781">
        <v>1</v>
      </c>
      <c r="CC4781" t="s">
        <v>120</v>
      </c>
      <c r="CH4781">
        <v>540</v>
      </c>
      <c r="CI4781">
        <v>32980</v>
      </c>
      <c r="CJ4781" t="s">
        <v>106</v>
      </c>
      <c r="CK4781" t="s">
        <v>106</v>
      </c>
      <c r="CL4781">
        <v>10</v>
      </c>
      <c r="CM4781" t="s">
        <v>2889</v>
      </c>
      <c r="CO4781">
        <v>125359</v>
      </c>
      <c r="CQ4781">
        <v>0</v>
      </c>
      <c r="CR4781">
        <v>0</v>
      </c>
      <c r="CS4781">
        <v>0</v>
      </c>
      <c r="CY4781" t="s">
        <v>123</v>
      </c>
      <c r="CZ4781" t="s">
        <v>124</v>
      </c>
      <c r="DD4781" t="str" cm="1">
        <f t="array" ref="DD4781">TEXT(_xlfn.SEQUENCE(1, DATEDIF(AG4781, AH4781, "m") + 1, AG4781, 30), "YYYY-APMM")</f>
        <v>2014-AP09</v>
      </c>
      <c r="DN4781">
        <f t="shared" si="148"/>
        <v>328.5</v>
      </c>
      <c r="DO4781" t="str">
        <f t="shared" si="149"/>
        <v>LABOR- SUBCONTRACTOR</v>
      </c>
    </row>
    <row r="4782" spans="1:119" x14ac:dyDescent="0.35">
      <c r="A4782" t="s">
        <v>105</v>
      </c>
      <c r="B4782">
        <v>504067</v>
      </c>
      <c r="C4782">
        <v>6359</v>
      </c>
      <c r="D4782">
        <v>125360</v>
      </c>
      <c r="E4782">
        <v>13662</v>
      </c>
      <c r="F4782">
        <v>0</v>
      </c>
      <c r="G4782" t="s">
        <v>106</v>
      </c>
      <c r="H4782" t="s">
        <v>106</v>
      </c>
      <c r="I4782" t="s">
        <v>106</v>
      </c>
      <c r="J4782" t="s">
        <v>107</v>
      </c>
      <c r="K4782" t="s">
        <v>108</v>
      </c>
      <c r="L4782" t="s">
        <v>109</v>
      </c>
      <c r="M4782" t="s">
        <v>110</v>
      </c>
      <c r="N4782" t="s">
        <v>10602</v>
      </c>
      <c r="O4782" t="s">
        <v>2899</v>
      </c>
      <c r="P4782">
        <v>8178</v>
      </c>
      <c r="Q4782">
        <v>168</v>
      </c>
      <c r="R4782">
        <v>168</v>
      </c>
      <c r="S4782">
        <v>200</v>
      </c>
      <c r="T4782">
        <v>0</v>
      </c>
      <c r="U4782">
        <v>6781.5</v>
      </c>
      <c r="V4782">
        <v>6781.5</v>
      </c>
      <c r="W4782">
        <v>200</v>
      </c>
      <c r="X4782">
        <v>0</v>
      </c>
      <c r="Y4782">
        <v>0</v>
      </c>
      <c r="Z4782">
        <v>0</v>
      </c>
      <c r="AD4782" s="1">
        <v>41930.333333333336</v>
      </c>
      <c r="AE4782" s="1">
        <v>41958.708333333336</v>
      </c>
      <c r="AG4782" s="1">
        <v>41903.333333333336</v>
      </c>
      <c r="AH4782" s="1">
        <v>41933.708333333336</v>
      </c>
      <c r="AI4782" s="1">
        <v>41903.333333333336</v>
      </c>
      <c r="AJ4782" s="1">
        <v>41933.708333333336</v>
      </c>
      <c r="AK4782" s="1">
        <v>41903.333333333336</v>
      </c>
      <c r="AL4782" s="1">
        <v>41933.708333333336</v>
      </c>
      <c r="AM4782" s="1">
        <v>41930.333333333336</v>
      </c>
      <c r="AN4782" s="1">
        <v>41958.708333333336</v>
      </c>
      <c r="AP4782" t="s">
        <v>113</v>
      </c>
      <c r="AU4782" t="s">
        <v>10603</v>
      </c>
      <c r="AY4782" t="s">
        <v>106</v>
      </c>
      <c r="AZ4782">
        <v>0</v>
      </c>
      <c r="BA4782">
        <v>0</v>
      </c>
      <c r="BD4782" s="3">
        <v>41321.662499999999</v>
      </c>
      <c r="BE4782" s="3">
        <v>41321.663888888892</v>
      </c>
      <c r="BF4782" t="s">
        <v>115</v>
      </c>
      <c r="BG4782" t="s">
        <v>115</v>
      </c>
      <c r="BH4782">
        <v>8149</v>
      </c>
      <c r="BM4782">
        <v>43550</v>
      </c>
      <c r="BR4782" t="s">
        <v>116</v>
      </c>
      <c r="BS4782" t="s">
        <v>117</v>
      </c>
      <c r="BU4782">
        <v>1</v>
      </c>
      <c r="BV4782" t="s">
        <v>118</v>
      </c>
      <c r="BX4782" t="s">
        <v>119</v>
      </c>
      <c r="BY4782" t="s">
        <v>119</v>
      </c>
      <c r="BZ4782" t="s">
        <v>119</v>
      </c>
      <c r="CA4782">
        <v>1</v>
      </c>
      <c r="CC4782" t="s">
        <v>120</v>
      </c>
      <c r="CH4782">
        <v>540</v>
      </c>
      <c r="CI4782">
        <v>32980</v>
      </c>
      <c r="CJ4782" t="s">
        <v>106</v>
      </c>
      <c r="CK4782" t="s">
        <v>106</v>
      </c>
      <c r="CL4782">
        <v>10</v>
      </c>
      <c r="CM4782" t="s">
        <v>2889</v>
      </c>
      <c r="CO4782">
        <v>125359</v>
      </c>
      <c r="CQ4782">
        <v>0</v>
      </c>
      <c r="CR4782">
        <v>0</v>
      </c>
      <c r="CS4782">
        <v>0</v>
      </c>
      <c r="CY4782" t="s">
        <v>123</v>
      </c>
      <c r="CZ4782" t="s">
        <v>124</v>
      </c>
      <c r="DD4782" t="str" cm="1">
        <f t="array" ref="DD4782:DE4782">TEXT(_xlfn.SEQUENCE(1, DATEDIF(AG4782, AH4782, "m") + 1, AG4782, 30), "YYYY-APMM")</f>
        <v>2014-AP09</v>
      </c>
      <c r="DE4782" t="str">
        <v>2014-AP10</v>
      </c>
      <c r="DN4782">
        <f t="shared" si="148"/>
        <v>3390.75</v>
      </c>
      <c r="DO4782" t="str">
        <f t="shared" si="149"/>
        <v>LABOR- SUBCONTRACTOR</v>
      </c>
    </row>
    <row r="4783" spans="1:119" x14ac:dyDescent="0.35">
      <c r="A4783" t="s">
        <v>105</v>
      </c>
      <c r="B4783">
        <v>504068</v>
      </c>
      <c r="C4783">
        <v>6359</v>
      </c>
      <c r="D4783">
        <v>125361</v>
      </c>
      <c r="E4783">
        <v>13662</v>
      </c>
      <c r="F4783">
        <v>0</v>
      </c>
      <c r="G4783" t="s">
        <v>106</v>
      </c>
      <c r="H4783" t="s">
        <v>106</v>
      </c>
      <c r="I4783" t="s">
        <v>106</v>
      </c>
      <c r="J4783" t="s">
        <v>107</v>
      </c>
      <c r="K4783" t="s">
        <v>108</v>
      </c>
      <c r="L4783" t="s">
        <v>109</v>
      </c>
      <c r="M4783" t="s">
        <v>110</v>
      </c>
      <c r="N4783" t="s">
        <v>10604</v>
      </c>
      <c r="O4783" t="s">
        <v>2905</v>
      </c>
      <c r="P4783">
        <v>8168</v>
      </c>
      <c r="Q4783">
        <v>384</v>
      </c>
      <c r="R4783">
        <v>0</v>
      </c>
      <c r="S4783">
        <v>160</v>
      </c>
      <c r="T4783">
        <v>0</v>
      </c>
      <c r="U4783">
        <v>875</v>
      </c>
      <c r="V4783">
        <v>875</v>
      </c>
      <c r="W4783">
        <v>160</v>
      </c>
      <c r="X4783">
        <v>0</v>
      </c>
      <c r="Y4783">
        <v>0</v>
      </c>
      <c r="Z4783">
        <v>0</v>
      </c>
      <c r="AD4783" s="1">
        <v>41885.333333333336</v>
      </c>
      <c r="AE4783" s="1">
        <v>41907.708333333336</v>
      </c>
      <c r="AG4783" s="1">
        <v>41826.333333333336</v>
      </c>
      <c r="AH4783" s="1">
        <v>41848.708333333336</v>
      </c>
      <c r="AI4783" s="1">
        <v>41826.333333333336</v>
      </c>
      <c r="AJ4783" s="1">
        <v>41848.708333333336</v>
      </c>
      <c r="AK4783" s="1">
        <v>41826.333333333336</v>
      </c>
      <c r="AL4783" s="1">
        <v>41848.708333333336</v>
      </c>
      <c r="AM4783" s="1">
        <v>41885.333333333336</v>
      </c>
      <c r="AN4783" s="1">
        <v>41907.708333333336</v>
      </c>
      <c r="AP4783" t="s">
        <v>113</v>
      </c>
      <c r="AU4783" t="s">
        <v>10605</v>
      </c>
      <c r="AY4783" t="s">
        <v>106</v>
      </c>
      <c r="AZ4783">
        <v>0</v>
      </c>
      <c r="BA4783">
        <v>0</v>
      </c>
      <c r="BD4783" s="3">
        <v>41321.662499999999</v>
      </c>
      <c r="BE4783" s="3">
        <v>41321.663888888892</v>
      </c>
      <c r="BF4783" t="s">
        <v>115</v>
      </c>
      <c r="BG4783" t="s">
        <v>115</v>
      </c>
      <c r="BH4783">
        <v>8149</v>
      </c>
      <c r="BM4783">
        <v>43450</v>
      </c>
      <c r="BR4783" t="s">
        <v>1309</v>
      </c>
      <c r="BS4783" t="s">
        <v>1310</v>
      </c>
      <c r="BU4783">
        <v>1</v>
      </c>
      <c r="BV4783" t="s">
        <v>118</v>
      </c>
      <c r="BX4783" t="s">
        <v>119</v>
      </c>
      <c r="BY4783" t="s">
        <v>119</v>
      </c>
      <c r="BZ4783" t="s">
        <v>119</v>
      </c>
      <c r="CA4783">
        <v>1</v>
      </c>
      <c r="CC4783" t="s">
        <v>120</v>
      </c>
      <c r="CH4783">
        <v>540</v>
      </c>
      <c r="CI4783">
        <v>33000</v>
      </c>
      <c r="CJ4783" t="s">
        <v>106</v>
      </c>
      <c r="CK4783" t="s">
        <v>106</v>
      </c>
      <c r="CL4783">
        <v>20</v>
      </c>
      <c r="CM4783" t="s">
        <v>2867</v>
      </c>
      <c r="CO4783">
        <v>125359</v>
      </c>
      <c r="CQ4783">
        <v>0</v>
      </c>
      <c r="CR4783">
        <v>0</v>
      </c>
      <c r="CS4783">
        <v>0</v>
      </c>
      <c r="CY4783" t="s">
        <v>123</v>
      </c>
      <c r="CZ4783" t="s">
        <v>124</v>
      </c>
      <c r="DD4783" t="str" cm="1">
        <f t="array" ref="DD4783">TEXT(_xlfn.SEQUENCE(1, DATEDIF(AG4783, AH4783, "m") + 1, AG4783, 30), "YYYY-APMM")</f>
        <v>2014-AP07</v>
      </c>
      <c r="DN4783">
        <f t="shared" si="148"/>
        <v>875</v>
      </c>
      <c r="DO4783" t="str">
        <f t="shared" si="149"/>
        <v>BLOCK MASON SK</v>
      </c>
    </row>
    <row r="4784" spans="1:119" x14ac:dyDescent="0.35">
      <c r="A4784" t="s">
        <v>105</v>
      </c>
      <c r="B4784">
        <v>504069</v>
      </c>
      <c r="C4784">
        <v>6359</v>
      </c>
      <c r="D4784">
        <v>125361</v>
      </c>
      <c r="E4784">
        <v>13662</v>
      </c>
      <c r="F4784">
        <v>0</v>
      </c>
      <c r="G4784" t="s">
        <v>106</v>
      </c>
      <c r="H4784" t="s">
        <v>106</v>
      </c>
      <c r="I4784" t="s">
        <v>106</v>
      </c>
      <c r="J4784" t="s">
        <v>107</v>
      </c>
      <c r="K4784" t="s">
        <v>108</v>
      </c>
      <c r="L4784" t="s">
        <v>109</v>
      </c>
      <c r="M4784" t="s">
        <v>110</v>
      </c>
      <c r="N4784" t="s">
        <v>10606</v>
      </c>
      <c r="O4784" t="s">
        <v>2908</v>
      </c>
      <c r="P4784">
        <v>8169</v>
      </c>
      <c r="Q4784">
        <v>384</v>
      </c>
      <c r="R4784">
        <v>0</v>
      </c>
      <c r="S4784">
        <v>160</v>
      </c>
      <c r="T4784">
        <v>0</v>
      </c>
      <c r="U4784">
        <v>2231.25</v>
      </c>
      <c r="V4784">
        <v>2231.25</v>
      </c>
      <c r="W4784">
        <v>160</v>
      </c>
      <c r="X4784">
        <v>0</v>
      </c>
      <c r="Y4784">
        <v>0</v>
      </c>
      <c r="Z4784">
        <v>0</v>
      </c>
      <c r="AD4784" s="1">
        <v>41893.333333333336</v>
      </c>
      <c r="AE4784" s="1">
        <v>41916.708333333336</v>
      </c>
      <c r="AG4784" s="1">
        <v>41834.333333333336</v>
      </c>
      <c r="AH4784" s="1">
        <v>41860.708333333336</v>
      </c>
      <c r="AI4784" s="1">
        <v>41834.333333333336</v>
      </c>
      <c r="AJ4784" s="1">
        <v>41860.708333333336</v>
      </c>
      <c r="AK4784" s="1">
        <v>41834.333333333336</v>
      </c>
      <c r="AL4784" s="1">
        <v>41860.708333333336</v>
      </c>
      <c r="AM4784" s="1">
        <v>41893.333333333336</v>
      </c>
      <c r="AN4784" s="1">
        <v>41916.708333333336</v>
      </c>
      <c r="AP4784" t="s">
        <v>113</v>
      </c>
      <c r="AU4784" t="s">
        <v>10607</v>
      </c>
      <c r="AY4784" t="s">
        <v>106</v>
      </c>
      <c r="AZ4784">
        <v>0</v>
      </c>
      <c r="BA4784">
        <v>0</v>
      </c>
      <c r="BD4784" s="3">
        <v>41321.662499999999</v>
      </c>
      <c r="BE4784" s="3">
        <v>41321.663888888892</v>
      </c>
      <c r="BF4784" t="s">
        <v>115</v>
      </c>
      <c r="BG4784" t="s">
        <v>115</v>
      </c>
      <c r="BH4784">
        <v>8149</v>
      </c>
      <c r="BM4784">
        <v>43460</v>
      </c>
      <c r="BR4784" t="s">
        <v>2848</v>
      </c>
      <c r="BS4784" t="s">
        <v>2849</v>
      </c>
      <c r="BU4784">
        <v>1</v>
      </c>
      <c r="BV4784" t="s">
        <v>118</v>
      </c>
      <c r="BX4784" t="s">
        <v>119</v>
      </c>
      <c r="BY4784" t="s">
        <v>119</v>
      </c>
      <c r="BZ4784" t="s">
        <v>119</v>
      </c>
      <c r="CA4784">
        <v>1</v>
      </c>
      <c r="CC4784" t="s">
        <v>120</v>
      </c>
      <c r="CH4784">
        <v>540</v>
      </c>
      <c r="CI4784">
        <v>33000</v>
      </c>
      <c r="CJ4784" t="s">
        <v>106</v>
      </c>
      <c r="CK4784" t="s">
        <v>106</v>
      </c>
      <c r="CL4784">
        <v>20</v>
      </c>
      <c r="CM4784" t="s">
        <v>2867</v>
      </c>
      <c r="CO4784">
        <v>125359</v>
      </c>
      <c r="CQ4784">
        <v>0</v>
      </c>
      <c r="CR4784">
        <v>0</v>
      </c>
      <c r="CS4784">
        <v>0</v>
      </c>
      <c r="CY4784" t="s">
        <v>123</v>
      </c>
      <c r="CZ4784" t="s">
        <v>124</v>
      </c>
      <c r="DD4784" t="str" cm="1">
        <f t="array" ref="DD4784">TEXT(_xlfn.SEQUENCE(1, DATEDIF(AG4784, AH4784, "m") + 1, AG4784, 30), "YYYY-APMM")</f>
        <v>2014-AP07</v>
      </c>
      <c r="DN4784">
        <f t="shared" si="148"/>
        <v>2231.25</v>
      </c>
      <c r="DO4784" t="str">
        <f t="shared" si="149"/>
        <v>PLASTER MASON SK</v>
      </c>
    </row>
    <row r="4785" spans="1:119" x14ac:dyDescent="0.35">
      <c r="A4785" t="s">
        <v>105</v>
      </c>
      <c r="B4785">
        <v>504070</v>
      </c>
      <c r="C4785">
        <v>6359</v>
      </c>
      <c r="D4785">
        <v>125361</v>
      </c>
      <c r="E4785">
        <v>13662</v>
      </c>
      <c r="F4785">
        <v>0</v>
      </c>
      <c r="G4785" t="s">
        <v>106</v>
      </c>
      <c r="H4785" t="s">
        <v>106</v>
      </c>
      <c r="I4785" t="s">
        <v>106</v>
      </c>
      <c r="J4785" t="s">
        <v>107</v>
      </c>
      <c r="K4785" t="s">
        <v>108</v>
      </c>
      <c r="L4785" t="s">
        <v>109</v>
      </c>
      <c r="M4785" t="s">
        <v>110</v>
      </c>
      <c r="N4785" t="s">
        <v>10608</v>
      </c>
      <c r="O4785" t="s">
        <v>2911</v>
      </c>
      <c r="P4785">
        <v>8164</v>
      </c>
      <c r="Q4785">
        <v>424</v>
      </c>
      <c r="R4785">
        <v>0</v>
      </c>
      <c r="S4785">
        <v>120</v>
      </c>
      <c r="T4785">
        <v>0</v>
      </c>
      <c r="U4785">
        <v>170.5</v>
      </c>
      <c r="V4785">
        <v>170.5</v>
      </c>
      <c r="W4785">
        <v>120</v>
      </c>
      <c r="X4785">
        <v>0</v>
      </c>
      <c r="Y4785">
        <v>0</v>
      </c>
      <c r="Z4785">
        <v>0</v>
      </c>
      <c r="AD4785" s="1">
        <v>41913.333333333336</v>
      </c>
      <c r="AE4785" s="1">
        <v>41932.708333333336</v>
      </c>
      <c r="AG4785" s="1">
        <v>41848.333333333336</v>
      </c>
      <c r="AH4785" s="1">
        <v>41868.708333333336</v>
      </c>
      <c r="AI4785" s="1">
        <v>41848.333333333336</v>
      </c>
      <c r="AJ4785" s="1">
        <v>41868.708333333336</v>
      </c>
      <c r="AK4785" s="1">
        <v>41848.333333333336</v>
      </c>
      <c r="AL4785" s="1">
        <v>41868.708333333336</v>
      </c>
      <c r="AM4785" s="1">
        <v>41913.333333333336</v>
      </c>
      <c r="AN4785" s="1">
        <v>41932.708333333336</v>
      </c>
      <c r="AP4785" t="s">
        <v>113</v>
      </c>
      <c r="AU4785" t="s">
        <v>10609</v>
      </c>
      <c r="AY4785" t="s">
        <v>106</v>
      </c>
      <c r="AZ4785">
        <v>0</v>
      </c>
      <c r="BA4785">
        <v>0</v>
      </c>
      <c r="BD4785" s="3">
        <v>41321.662499999999</v>
      </c>
      <c r="BE4785" s="3">
        <v>41321.663888888892</v>
      </c>
      <c r="BF4785" t="s">
        <v>115</v>
      </c>
      <c r="BG4785" t="s">
        <v>115</v>
      </c>
      <c r="BH4785">
        <v>8149</v>
      </c>
      <c r="BM4785">
        <v>43410</v>
      </c>
      <c r="BR4785" t="s">
        <v>2865</v>
      </c>
      <c r="BS4785" t="s">
        <v>2866</v>
      </c>
      <c r="BU4785">
        <v>1</v>
      </c>
      <c r="BV4785" t="s">
        <v>118</v>
      </c>
      <c r="BX4785" t="s">
        <v>119</v>
      </c>
      <c r="BY4785" t="s">
        <v>119</v>
      </c>
      <c r="BZ4785" t="s">
        <v>119</v>
      </c>
      <c r="CA4785">
        <v>1</v>
      </c>
      <c r="CC4785" t="s">
        <v>120</v>
      </c>
      <c r="CH4785">
        <v>540</v>
      </c>
      <c r="CI4785">
        <v>33000</v>
      </c>
      <c r="CJ4785" t="s">
        <v>106</v>
      </c>
      <c r="CK4785" t="s">
        <v>106</v>
      </c>
      <c r="CL4785">
        <v>20</v>
      </c>
      <c r="CM4785" t="s">
        <v>2867</v>
      </c>
      <c r="CO4785">
        <v>125359</v>
      </c>
      <c r="CQ4785">
        <v>0</v>
      </c>
      <c r="CR4785">
        <v>0</v>
      </c>
      <c r="CS4785">
        <v>0</v>
      </c>
      <c r="CY4785" t="s">
        <v>123</v>
      </c>
      <c r="CZ4785" t="s">
        <v>124</v>
      </c>
      <c r="DD4785" t="str" cm="1">
        <f t="array" ref="DD4785">TEXT(_xlfn.SEQUENCE(1, DATEDIF(AG4785, AH4785, "m") + 1, AG4785, 30), "YYYY-APMM")</f>
        <v>2014-AP07</v>
      </c>
      <c r="DN4785">
        <f t="shared" si="148"/>
        <v>170.5</v>
      </c>
      <c r="DO4785" t="str">
        <f t="shared" si="149"/>
        <v>SCREED MASON SK</v>
      </c>
    </row>
    <row r="4786" spans="1:119" x14ac:dyDescent="0.35">
      <c r="A4786" t="s">
        <v>105</v>
      </c>
      <c r="B4786">
        <v>504071</v>
      </c>
      <c r="C4786">
        <v>6359</v>
      </c>
      <c r="D4786">
        <v>125361</v>
      </c>
      <c r="E4786">
        <v>13662</v>
      </c>
      <c r="F4786">
        <v>0</v>
      </c>
      <c r="G4786" t="s">
        <v>106</v>
      </c>
      <c r="H4786" t="s">
        <v>106</v>
      </c>
      <c r="I4786" t="s">
        <v>106</v>
      </c>
      <c r="J4786" t="s">
        <v>107</v>
      </c>
      <c r="K4786" t="s">
        <v>108</v>
      </c>
      <c r="L4786" t="s">
        <v>109</v>
      </c>
      <c r="M4786" t="s">
        <v>110</v>
      </c>
      <c r="N4786" t="s">
        <v>10610</v>
      </c>
      <c r="O4786" t="s">
        <v>2956</v>
      </c>
      <c r="P4786">
        <v>8178</v>
      </c>
      <c r="Q4786">
        <v>424</v>
      </c>
      <c r="R4786">
        <v>0</v>
      </c>
      <c r="S4786">
        <v>160</v>
      </c>
      <c r="T4786">
        <v>0</v>
      </c>
      <c r="U4786">
        <v>2050</v>
      </c>
      <c r="V4786">
        <v>2050</v>
      </c>
      <c r="W4786">
        <v>160</v>
      </c>
      <c r="X4786">
        <v>0</v>
      </c>
      <c r="Y4786">
        <v>0</v>
      </c>
      <c r="Z4786">
        <v>0</v>
      </c>
      <c r="AD4786" s="1">
        <v>41924.333333333336</v>
      </c>
      <c r="AE4786" s="1">
        <v>41946.708333333336</v>
      </c>
      <c r="AG4786" s="1">
        <v>41860.333333333336</v>
      </c>
      <c r="AH4786" s="1">
        <v>41882.708333333336</v>
      </c>
      <c r="AI4786" s="1">
        <v>41860.333333333336</v>
      </c>
      <c r="AJ4786" s="1">
        <v>41882.708333333336</v>
      </c>
      <c r="AK4786" s="1">
        <v>41860.333333333336</v>
      </c>
      <c r="AL4786" s="1">
        <v>41882.708333333336</v>
      </c>
      <c r="AM4786" s="1">
        <v>41924.333333333336</v>
      </c>
      <c r="AN4786" s="1">
        <v>41946.708333333336</v>
      </c>
      <c r="AP4786" t="s">
        <v>113</v>
      </c>
      <c r="AU4786" t="s">
        <v>10611</v>
      </c>
      <c r="AY4786" t="s">
        <v>106</v>
      </c>
      <c r="AZ4786">
        <v>0</v>
      </c>
      <c r="BA4786">
        <v>0</v>
      </c>
      <c r="BD4786" s="3">
        <v>41321.662499999999</v>
      </c>
      <c r="BE4786" s="3">
        <v>41321.663888888892</v>
      </c>
      <c r="BF4786" t="s">
        <v>115</v>
      </c>
      <c r="BG4786" t="s">
        <v>115</v>
      </c>
      <c r="BH4786">
        <v>8149</v>
      </c>
      <c r="BM4786">
        <v>43550</v>
      </c>
      <c r="BR4786" t="s">
        <v>116</v>
      </c>
      <c r="BS4786" t="s">
        <v>117</v>
      </c>
      <c r="BU4786">
        <v>1</v>
      </c>
      <c r="BV4786" t="s">
        <v>118</v>
      </c>
      <c r="BX4786" t="s">
        <v>119</v>
      </c>
      <c r="BY4786" t="s">
        <v>119</v>
      </c>
      <c r="BZ4786" t="s">
        <v>119</v>
      </c>
      <c r="CA4786">
        <v>1</v>
      </c>
      <c r="CC4786" t="s">
        <v>120</v>
      </c>
      <c r="CH4786">
        <v>540</v>
      </c>
      <c r="CI4786">
        <v>33000</v>
      </c>
      <c r="CJ4786" t="s">
        <v>106</v>
      </c>
      <c r="CK4786" t="s">
        <v>106</v>
      </c>
      <c r="CL4786">
        <v>20</v>
      </c>
      <c r="CM4786" t="s">
        <v>2867</v>
      </c>
      <c r="CO4786">
        <v>125359</v>
      </c>
      <c r="CQ4786">
        <v>0</v>
      </c>
      <c r="CR4786">
        <v>0</v>
      </c>
      <c r="CS4786">
        <v>0</v>
      </c>
      <c r="CY4786" t="s">
        <v>123</v>
      </c>
      <c r="CZ4786" t="s">
        <v>124</v>
      </c>
      <c r="DD4786" t="str" cm="1">
        <f t="array" ref="DD4786">TEXT(_xlfn.SEQUENCE(1, DATEDIF(AG4786, AH4786, "m") + 1, AG4786, 30), "YYYY-APMM")</f>
        <v>2014-AP08</v>
      </c>
      <c r="DN4786">
        <f t="shared" si="148"/>
        <v>2050</v>
      </c>
      <c r="DO4786" t="str">
        <f t="shared" si="149"/>
        <v>LABOR- SUBCONTRACTOR</v>
      </c>
    </row>
    <row r="4787" spans="1:119" x14ac:dyDescent="0.35">
      <c r="A4787" t="s">
        <v>105</v>
      </c>
      <c r="B4787">
        <v>504072</v>
      </c>
      <c r="C4787">
        <v>6359</v>
      </c>
      <c r="D4787">
        <v>125361</v>
      </c>
      <c r="E4787">
        <v>13662</v>
      </c>
      <c r="F4787">
        <v>0</v>
      </c>
      <c r="G4787" t="s">
        <v>106</v>
      </c>
      <c r="H4787" t="s">
        <v>106</v>
      </c>
      <c r="I4787" t="s">
        <v>106</v>
      </c>
      <c r="J4787" t="s">
        <v>107</v>
      </c>
      <c r="K4787" t="s">
        <v>108</v>
      </c>
      <c r="L4787" t="s">
        <v>109</v>
      </c>
      <c r="M4787" t="s">
        <v>110</v>
      </c>
      <c r="N4787" t="s">
        <v>10612</v>
      </c>
      <c r="O4787" t="s">
        <v>2959</v>
      </c>
      <c r="P4787">
        <v>8178</v>
      </c>
      <c r="Q4787">
        <v>424</v>
      </c>
      <c r="R4787">
        <v>424</v>
      </c>
      <c r="S4787">
        <v>120</v>
      </c>
      <c r="T4787">
        <v>0</v>
      </c>
      <c r="U4787">
        <v>59.5</v>
      </c>
      <c r="V4787">
        <v>59.5</v>
      </c>
      <c r="W4787">
        <v>120</v>
      </c>
      <c r="X4787">
        <v>0</v>
      </c>
      <c r="Y4787">
        <v>0</v>
      </c>
      <c r="Z4787">
        <v>0</v>
      </c>
      <c r="AD4787" s="1">
        <v>41941.333333333336</v>
      </c>
      <c r="AE4787" s="1">
        <v>41958.708333333336</v>
      </c>
      <c r="AG4787" s="1">
        <v>41877.333333333336</v>
      </c>
      <c r="AH4787" s="1">
        <v>41893.708333333336</v>
      </c>
      <c r="AI4787" s="1">
        <v>41877.333333333336</v>
      </c>
      <c r="AJ4787" s="1">
        <v>41893.708333333336</v>
      </c>
      <c r="AK4787" s="1">
        <v>41877.333333333336</v>
      </c>
      <c r="AL4787" s="1">
        <v>41893.708333333336</v>
      </c>
      <c r="AM4787" s="1">
        <v>41941.333333333336</v>
      </c>
      <c r="AN4787" s="1">
        <v>41958.708333333336</v>
      </c>
      <c r="AP4787" t="s">
        <v>113</v>
      </c>
      <c r="AU4787" t="s">
        <v>10613</v>
      </c>
      <c r="AY4787" t="s">
        <v>106</v>
      </c>
      <c r="AZ4787">
        <v>0</v>
      </c>
      <c r="BA4787">
        <v>0</v>
      </c>
      <c r="BD4787" s="3">
        <v>41321.662499999999</v>
      </c>
      <c r="BE4787" s="3">
        <v>41321.663888888892</v>
      </c>
      <c r="BF4787" t="s">
        <v>115</v>
      </c>
      <c r="BG4787" t="s">
        <v>115</v>
      </c>
      <c r="BH4787">
        <v>8149</v>
      </c>
      <c r="BM4787">
        <v>43550</v>
      </c>
      <c r="BR4787" t="s">
        <v>116</v>
      </c>
      <c r="BS4787" t="s">
        <v>117</v>
      </c>
      <c r="BU4787">
        <v>1</v>
      </c>
      <c r="BV4787" t="s">
        <v>118</v>
      </c>
      <c r="BX4787" t="s">
        <v>119</v>
      </c>
      <c r="BY4787" t="s">
        <v>119</v>
      </c>
      <c r="BZ4787" t="s">
        <v>119</v>
      </c>
      <c r="CA4787">
        <v>1</v>
      </c>
      <c r="CC4787" t="s">
        <v>120</v>
      </c>
      <c r="CH4787">
        <v>540</v>
      </c>
      <c r="CI4787">
        <v>33000</v>
      </c>
      <c r="CJ4787" t="s">
        <v>106</v>
      </c>
      <c r="CK4787" t="s">
        <v>106</v>
      </c>
      <c r="CL4787">
        <v>20</v>
      </c>
      <c r="CM4787" t="s">
        <v>2867</v>
      </c>
      <c r="CO4787">
        <v>125359</v>
      </c>
      <c r="CQ4787">
        <v>0</v>
      </c>
      <c r="CR4787">
        <v>0</v>
      </c>
      <c r="CS4787">
        <v>0</v>
      </c>
      <c r="CY4787" t="s">
        <v>123</v>
      </c>
      <c r="CZ4787" t="s">
        <v>124</v>
      </c>
      <c r="DD4787" t="str" cm="1">
        <f t="array" ref="DD4787">TEXT(_xlfn.SEQUENCE(1, DATEDIF(AG4787, AH4787, "m") + 1, AG4787, 30), "YYYY-APMM")</f>
        <v>2014-AP08</v>
      </c>
      <c r="DN4787">
        <f t="shared" si="148"/>
        <v>59.5</v>
      </c>
      <c r="DO4787" t="str">
        <f t="shared" si="149"/>
        <v>LABOR- SUBCONTRACTOR</v>
      </c>
    </row>
    <row r="4788" spans="1:119" x14ac:dyDescent="0.35">
      <c r="A4788" t="s">
        <v>105</v>
      </c>
      <c r="B4788">
        <v>504073</v>
      </c>
      <c r="C4788">
        <v>6359</v>
      </c>
      <c r="D4788">
        <v>125362</v>
      </c>
      <c r="E4788">
        <v>13662</v>
      </c>
      <c r="F4788">
        <v>0</v>
      </c>
      <c r="G4788" t="s">
        <v>106</v>
      </c>
      <c r="H4788" t="s">
        <v>106</v>
      </c>
      <c r="I4788" t="s">
        <v>106</v>
      </c>
      <c r="J4788" t="s">
        <v>107</v>
      </c>
      <c r="K4788" t="s">
        <v>108</v>
      </c>
      <c r="L4788" t="s">
        <v>109</v>
      </c>
      <c r="M4788" t="s">
        <v>110</v>
      </c>
      <c r="N4788" t="s">
        <v>10614</v>
      </c>
      <c r="O4788" t="s">
        <v>2935</v>
      </c>
      <c r="P4788">
        <v>8178</v>
      </c>
      <c r="Q4788">
        <v>0</v>
      </c>
      <c r="R4788">
        <v>0</v>
      </c>
      <c r="S4788">
        <v>160</v>
      </c>
      <c r="T4788">
        <v>0</v>
      </c>
      <c r="U4788">
        <v>1631.25</v>
      </c>
      <c r="V4788">
        <v>1631.25</v>
      </c>
      <c r="W4788">
        <v>160</v>
      </c>
      <c r="X4788">
        <v>0</v>
      </c>
      <c r="Y4788">
        <v>0</v>
      </c>
      <c r="Z4788">
        <v>0</v>
      </c>
      <c r="AD4788" s="1">
        <v>41882.333333333336</v>
      </c>
      <c r="AE4788" s="1">
        <v>41904.708333333336</v>
      </c>
      <c r="AG4788" s="1">
        <v>41882.333333333336</v>
      </c>
      <c r="AH4788" s="1">
        <v>41904.708333333336</v>
      </c>
      <c r="AI4788" s="1">
        <v>41882.333333333336</v>
      </c>
      <c r="AJ4788" s="1">
        <v>41904.708333333336</v>
      </c>
      <c r="AK4788" s="1">
        <v>41882.333333333336</v>
      </c>
      <c r="AL4788" s="1">
        <v>41904.708333333336</v>
      </c>
      <c r="AM4788" s="1">
        <v>41882.333333333336</v>
      </c>
      <c r="AN4788" s="1">
        <v>41904.708333333336</v>
      </c>
      <c r="AP4788" t="s">
        <v>113</v>
      </c>
      <c r="AU4788" t="s">
        <v>10615</v>
      </c>
      <c r="AY4788" t="s">
        <v>119</v>
      </c>
      <c r="AZ4788">
        <v>0</v>
      </c>
      <c r="BA4788">
        <v>0</v>
      </c>
      <c r="BD4788" s="3">
        <v>41321.662499999999</v>
      </c>
      <c r="BE4788" s="3">
        <v>41321.663888888892</v>
      </c>
      <c r="BF4788" t="s">
        <v>115</v>
      </c>
      <c r="BG4788" t="s">
        <v>115</v>
      </c>
      <c r="BH4788">
        <v>8149</v>
      </c>
      <c r="BM4788">
        <v>43550</v>
      </c>
      <c r="BR4788" t="s">
        <v>116</v>
      </c>
      <c r="BS4788" t="s">
        <v>117</v>
      </c>
      <c r="BU4788">
        <v>1</v>
      </c>
      <c r="BV4788" t="s">
        <v>118</v>
      </c>
      <c r="BX4788" t="s">
        <v>119</v>
      </c>
      <c r="BY4788" t="s">
        <v>119</v>
      </c>
      <c r="BZ4788" t="s">
        <v>119</v>
      </c>
      <c r="CA4788">
        <v>1</v>
      </c>
      <c r="CC4788" t="s">
        <v>120</v>
      </c>
      <c r="CH4788">
        <v>540</v>
      </c>
      <c r="CI4788">
        <v>32990</v>
      </c>
      <c r="CJ4788" t="s">
        <v>106</v>
      </c>
      <c r="CK4788" t="s">
        <v>106</v>
      </c>
      <c r="CL4788">
        <v>15</v>
      </c>
      <c r="CM4788" t="s">
        <v>2963</v>
      </c>
      <c r="CO4788">
        <v>125359</v>
      </c>
      <c r="CQ4788">
        <v>0</v>
      </c>
      <c r="CR4788">
        <v>0</v>
      </c>
      <c r="CS4788">
        <v>0</v>
      </c>
      <c r="CY4788" t="s">
        <v>123</v>
      </c>
      <c r="CZ4788" t="s">
        <v>124</v>
      </c>
      <c r="DD4788" t="str" cm="1">
        <f t="array" ref="DD4788">TEXT(_xlfn.SEQUENCE(1, DATEDIF(AG4788, AH4788, "m") + 1, AG4788, 30), "YYYY-APMM")</f>
        <v>2014-AP08</v>
      </c>
      <c r="DN4788">
        <f t="shared" si="148"/>
        <v>1631.25</v>
      </c>
      <c r="DO4788" t="str">
        <f t="shared" si="149"/>
        <v>LABOR- SUBCONTRACTOR</v>
      </c>
    </row>
    <row r="4789" spans="1:119" x14ac:dyDescent="0.35">
      <c r="A4789" t="s">
        <v>105</v>
      </c>
      <c r="B4789">
        <v>504074</v>
      </c>
      <c r="C4789">
        <v>6359</v>
      </c>
      <c r="D4789">
        <v>125362</v>
      </c>
      <c r="E4789">
        <v>13662</v>
      </c>
      <c r="F4789">
        <v>0</v>
      </c>
      <c r="G4789" t="s">
        <v>106</v>
      </c>
      <c r="H4789" t="s">
        <v>106</v>
      </c>
      <c r="I4789" t="s">
        <v>106</v>
      </c>
      <c r="J4789" t="s">
        <v>107</v>
      </c>
      <c r="K4789" t="s">
        <v>108</v>
      </c>
      <c r="L4789" t="s">
        <v>109</v>
      </c>
      <c r="M4789" t="s">
        <v>110</v>
      </c>
      <c r="N4789" t="s">
        <v>10616</v>
      </c>
      <c r="O4789" t="s">
        <v>2941</v>
      </c>
      <c r="P4789">
        <v>8178</v>
      </c>
      <c r="Q4789">
        <v>0</v>
      </c>
      <c r="R4789">
        <v>0</v>
      </c>
      <c r="S4789">
        <v>200</v>
      </c>
      <c r="T4789">
        <v>0</v>
      </c>
      <c r="U4789">
        <v>1631.25</v>
      </c>
      <c r="V4789">
        <v>1631.25</v>
      </c>
      <c r="W4789">
        <v>200</v>
      </c>
      <c r="X4789">
        <v>0</v>
      </c>
      <c r="Y4789">
        <v>0</v>
      </c>
      <c r="Z4789">
        <v>0</v>
      </c>
      <c r="AD4789" s="1">
        <v>41889.333333333336</v>
      </c>
      <c r="AE4789" s="1">
        <v>41917.708333333336</v>
      </c>
      <c r="AG4789" s="1">
        <v>41889.333333333336</v>
      </c>
      <c r="AH4789" s="1">
        <v>41917.708333333336</v>
      </c>
      <c r="AI4789" s="1">
        <v>41889.333333333336</v>
      </c>
      <c r="AJ4789" s="1">
        <v>41917.708333333336</v>
      </c>
      <c r="AK4789" s="1">
        <v>41889.333333333336</v>
      </c>
      <c r="AL4789" s="1">
        <v>41917.708333333336</v>
      </c>
      <c r="AM4789" s="1">
        <v>41889.333333333336</v>
      </c>
      <c r="AN4789" s="1">
        <v>41917.708333333336</v>
      </c>
      <c r="AP4789" t="s">
        <v>113</v>
      </c>
      <c r="AU4789" t="s">
        <v>10617</v>
      </c>
      <c r="AY4789" t="s">
        <v>119</v>
      </c>
      <c r="AZ4789">
        <v>0</v>
      </c>
      <c r="BA4789">
        <v>0</v>
      </c>
      <c r="BD4789" s="3">
        <v>41321.662499999999</v>
      </c>
      <c r="BE4789" s="3">
        <v>41321.663888888892</v>
      </c>
      <c r="BF4789" t="s">
        <v>115</v>
      </c>
      <c r="BG4789" t="s">
        <v>115</v>
      </c>
      <c r="BH4789">
        <v>8149</v>
      </c>
      <c r="BM4789">
        <v>43550</v>
      </c>
      <c r="BR4789" t="s">
        <v>116</v>
      </c>
      <c r="BS4789" t="s">
        <v>117</v>
      </c>
      <c r="BU4789">
        <v>1</v>
      </c>
      <c r="BV4789" t="s">
        <v>118</v>
      </c>
      <c r="BX4789" t="s">
        <v>119</v>
      </c>
      <c r="BY4789" t="s">
        <v>119</v>
      </c>
      <c r="BZ4789" t="s">
        <v>119</v>
      </c>
      <c r="CA4789">
        <v>1</v>
      </c>
      <c r="CC4789" t="s">
        <v>120</v>
      </c>
      <c r="CH4789">
        <v>540</v>
      </c>
      <c r="CI4789">
        <v>32990</v>
      </c>
      <c r="CJ4789" t="s">
        <v>106</v>
      </c>
      <c r="CK4789" t="s">
        <v>106</v>
      </c>
      <c r="CL4789">
        <v>15</v>
      </c>
      <c r="CM4789" t="s">
        <v>2963</v>
      </c>
      <c r="CO4789">
        <v>125359</v>
      </c>
      <c r="CQ4789">
        <v>0</v>
      </c>
      <c r="CR4789">
        <v>0</v>
      </c>
      <c r="CS4789">
        <v>0</v>
      </c>
      <c r="CY4789" t="s">
        <v>123</v>
      </c>
      <c r="CZ4789" t="s">
        <v>124</v>
      </c>
      <c r="DD4789" t="str" cm="1">
        <f t="array" ref="DD4789">TEXT(_xlfn.SEQUENCE(1, DATEDIF(AG4789, AH4789, "m") + 1, AG4789, 30), "YYYY-APMM")</f>
        <v>2014-AP09</v>
      </c>
      <c r="DN4789">
        <f t="shared" si="148"/>
        <v>1631.25</v>
      </c>
      <c r="DO4789" t="str">
        <f t="shared" si="149"/>
        <v>LABOR- SUBCONTRACTOR</v>
      </c>
    </row>
    <row r="4790" spans="1:119" x14ac:dyDescent="0.35">
      <c r="A4790" t="s">
        <v>105</v>
      </c>
      <c r="B4790">
        <v>504075</v>
      </c>
      <c r="C4790">
        <v>6359</v>
      </c>
      <c r="D4790">
        <v>125362</v>
      </c>
      <c r="E4790">
        <v>13662</v>
      </c>
      <c r="F4790">
        <v>0</v>
      </c>
      <c r="G4790" t="s">
        <v>106</v>
      </c>
      <c r="H4790" t="s">
        <v>106</v>
      </c>
      <c r="I4790" t="s">
        <v>106</v>
      </c>
      <c r="J4790" t="s">
        <v>107</v>
      </c>
      <c r="K4790" t="s">
        <v>108</v>
      </c>
      <c r="L4790" t="s">
        <v>109</v>
      </c>
      <c r="M4790" t="s">
        <v>110</v>
      </c>
      <c r="N4790" t="s">
        <v>10618</v>
      </c>
      <c r="O4790" t="s">
        <v>2986</v>
      </c>
      <c r="P4790">
        <v>8178</v>
      </c>
      <c r="Q4790">
        <v>0</v>
      </c>
      <c r="R4790">
        <v>0</v>
      </c>
      <c r="S4790">
        <v>120</v>
      </c>
      <c r="T4790">
        <v>0</v>
      </c>
      <c r="U4790">
        <v>385</v>
      </c>
      <c r="V4790">
        <v>385</v>
      </c>
      <c r="W4790">
        <v>120</v>
      </c>
      <c r="X4790">
        <v>0</v>
      </c>
      <c r="Y4790">
        <v>0</v>
      </c>
      <c r="Z4790">
        <v>0</v>
      </c>
      <c r="AD4790" s="1">
        <v>41904.333333333336</v>
      </c>
      <c r="AE4790" s="1">
        <v>41920.708333333336</v>
      </c>
      <c r="AG4790" s="1">
        <v>41904.333333333336</v>
      </c>
      <c r="AH4790" s="1">
        <v>41920.708333333336</v>
      </c>
      <c r="AI4790" s="1">
        <v>41904.333333333336</v>
      </c>
      <c r="AJ4790" s="1">
        <v>41920.708333333336</v>
      </c>
      <c r="AK4790" s="1">
        <v>41904.333333333336</v>
      </c>
      <c r="AL4790" s="1">
        <v>41920.708333333336</v>
      </c>
      <c r="AM4790" s="1">
        <v>41904.333333333336</v>
      </c>
      <c r="AN4790" s="1">
        <v>41920.708333333336</v>
      </c>
      <c r="AP4790" t="s">
        <v>113</v>
      </c>
      <c r="AU4790" t="s">
        <v>10619</v>
      </c>
      <c r="AY4790" t="s">
        <v>119</v>
      </c>
      <c r="AZ4790">
        <v>0</v>
      </c>
      <c r="BA4790">
        <v>0</v>
      </c>
      <c r="BD4790" s="3">
        <v>41321.662499999999</v>
      </c>
      <c r="BE4790" s="3">
        <v>41321.663888888892</v>
      </c>
      <c r="BF4790" t="s">
        <v>115</v>
      </c>
      <c r="BG4790" t="s">
        <v>115</v>
      </c>
      <c r="BH4790">
        <v>8149</v>
      </c>
      <c r="BM4790">
        <v>43550</v>
      </c>
      <c r="BR4790" t="s">
        <v>116</v>
      </c>
      <c r="BS4790" t="s">
        <v>117</v>
      </c>
      <c r="BU4790">
        <v>1</v>
      </c>
      <c r="BV4790" t="s">
        <v>118</v>
      </c>
      <c r="BX4790" t="s">
        <v>119</v>
      </c>
      <c r="BY4790" t="s">
        <v>119</v>
      </c>
      <c r="BZ4790" t="s">
        <v>119</v>
      </c>
      <c r="CA4790">
        <v>1</v>
      </c>
      <c r="CC4790" t="s">
        <v>120</v>
      </c>
      <c r="CH4790">
        <v>540</v>
      </c>
      <c r="CI4790">
        <v>32990</v>
      </c>
      <c r="CJ4790" t="s">
        <v>106</v>
      </c>
      <c r="CK4790" t="s">
        <v>106</v>
      </c>
      <c r="CL4790">
        <v>15</v>
      </c>
      <c r="CM4790" t="s">
        <v>2963</v>
      </c>
      <c r="CO4790">
        <v>125359</v>
      </c>
      <c r="CQ4790">
        <v>0</v>
      </c>
      <c r="CR4790">
        <v>0</v>
      </c>
      <c r="CS4790">
        <v>0</v>
      </c>
      <c r="CY4790" t="s">
        <v>123</v>
      </c>
      <c r="CZ4790" t="s">
        <v>124</v>
      </c>
      <c r="DD4790" t="str" cm="1">
        <f t="array" ref="DD4790">TEXT(_xlfn.SEQUENCE(1, DATEDIF(AG4790, AH4790, "m") + 1, AG4790, 30), "YYYY-APMM")</f>
        <v>2014-AP09</v>
      </c>
      <c r="DN4790">
        <f t="shared" si="148"/>
        <v>385</v>
      </c>
      <c r="DO4790" t="str">
        <f t="shared" si="149"/>
        <v>LABOR- SUBCONTRACTOR</v>
      </c>
    </row>
    <row r="4791" spans="1:119" x14ac:dyDescent="0.35">
      <c r="A4791" t="s">
        <v>105</v>
      </c>
      <c r="B4791">
        <v>504076</v>
      </c>
      <c r="C4791">
        <v>6359</v>
      </c>
      <c r="D4791">
        <v>125362</v>
      </c>
      <c r="E4791">
        <v>13662</v>
      </c>
      <c r="F4791">
        <v>0</v>
      </c>
      <c r="G4791" t="s">
        <v>106</v>
      </c>
      <c r="H4791" t="s">
        <v>106</v>
      </c>
      <c r="I4791" t="s">
        <v>106</v>
      </c>
      <c r="J4791" t="s">
        <v>107</v>
      </c>
      <c r="K4791" t="s">
        <v>108</v>
      </c>
      <c r="L4791" t="s">
        <v>109</v>
      </c>
      <c r="M4791" t="s">
        <v>110</v>
      </c>
      <c r="N4791" t="s">
        <v>10620</v>
      </c>
      <c r="O4791" t="s">
        <v>2989</v>
      </c>
      <c r="P4791">
        <v>8178</v>
      </c>
      <c r="Q4791">
        <v>0</v>
      </c>
      <c r="R4791">
        <v>0</v>
      </c>
      <c r="S4791">
        <v>160</v>
      </c>
      <c r="T4791">
        <v>0</v>
      </c>
      <c r="U4791">
        <v>275</v>
      </c>
      <c r="V4791">
        <v>275</v>
      </c>
      <c r="W4791">
        <v>160</v>
      </c>
      <c r="X4791">
        <v>0</v>
      </c>
      <c r="Y4791">
        <v>0</v>
      </c>
      <c r="Z4791">
        <v>0</v>
      </c>
      <c r="AD4791" s="1">
        <v>41904.333333333336</v>
      </c>
      <c r="AE4791" s="1">
        <v>41928.708333333336</v>
      </c>
      <c r="AG4791" s="1">
        <v>41904.333333333336</v>
      </c>
      <c r="AH4791" s="1">
        <v>41928.708333333336</v>
      </c>
      <c r="AI4791" s="1">
        <v>41904.333333333336</v>
      </c>
      <c r="AJ4791" s="1">
        <v>41928.708333333336</v>
      </c>
      <c r="AK4791" s="1">
        <v>41904.333333333336</v>
      </c>
      <c r="AL4791" s="1">
        <v>41928.708333333336</v>
      </c>
      <c r="AM4791" s="1">
        <v>41904.333333333336</v>
      </c>
      <c r="AN4791" s="1">
        <v>41928.708333333336</v>
      </c>
      <c r="AP4791" t="s">
        <v>113</v>
      </c>
      <c r="AU4791" t="s">
        <v>10621</v>
      </c>
      <c r="AY4791" t="s">
        <v>119</v>
      </c>
      <c r="AZ4791">
        <v>0</v>
      </c>
      <c r="BA4791">
        <v>0</v>
      </c>
      <c r="BD4791" s="3">
        <v>41321.662499999999</v>
      </c>
      <c r="BE4791" s="3">
        <v>41321.663888888892</v>
      </c>
      <c r="BF4791" t="s">
        <v>115</v>
      </c>
      <c r="BG4791" t="s">
        <v>115</v>
      </c>
      <c r="BH4791">
        <v>8149</v>
      </c>
      <c r="BM4791">
        <v>43550</v>
      </c>
      <c r="BR4791" t="s">
        <v>116</v>
      </c>
      <c r="BS4791" t="s">
        <v>117</v>
      </c>
      <c r="BU4791">
        <v>1</v>
      </c>
      <c r="BV4791" t="s">
        <v>118</v>
      </c>
      <c r="BX4791" t="s">
        <v>119</v>
      </c>
      <c r="BY4791" t="s">
        <v>119</v>
      </c>
      <c r="BZ4791" t="s">
        <v>119</v>
      </c>
      <c r="CA4791">
        <v>1</v>
      </c>
      <c r="CC4791" t="s">
        <v>120</v>
      </c>
      <c r="CH4791">
        <v>540</v>
      </c>
      <c r="CI4791">
        <v>32990</v>
      </c>
      <c r="CJ4791" t="s">
        <v>106</v>
      </c>
      <c r="CK4791" t="s">
        <v>106</v>
      </c>
      <c r="CL4791">
        <v>15</v>
      </c>
      <c r="CM4791" t="s">
        <v>2963</v>
      </c>
      <c r="CO4791">
        <v>125359</v>
      </c>
      <c r="CQ4791">
        <v>0</v>
      </c>
      <c r="CR4791">
        <v>0</v>
      </c>
      <c r="CS4791">
        <v>0</v>
      </c>
      <c r="CY4791" t="s">
        <v>123</v>
      </c>
      <c r="CZ4791" t="s">
        <v>124</v>
      </c>
      <c r="DD4791" t="str" cm="1">
        <f t="array" ref="DD4791">TEXT(_xlfn.SEQUENCE(1, DATEDIF(AG4791, AH4791, "m") + 1, AG4791, 30), "YYYY-APMM")</f>
        <v>2014-AP09</v>
      </c>
      <c r="DN4791">
        <f t="shared" si="148"/>
        <v>275</v>
      </c>
      <c r="DO4791" t="str">
        <f t="shared" si="149"/>
        <v>LABOR- SUBCONTRACTOR</v>
      </c>
    </row>
    <row r="4792" spans="1:119" x14ac:dyDescent="0.35">
      <c r="A4792" t="s">
        <v>105</v>
      </c>
      <c r="B4792">
        <v>504077</v>
      </c>
      <c r="C4792">
        <v>6359</v>
      </c>
      <c r="D4792">
        <v>125362</v>
      </c>
      <c r="E4792">
        <v>13662</v>
      </c>
      <c r="F4792">
        <v>0</v>
      </c>
      <c r="G4792" t="s">
        <v>106</v>
      </c>
      <c r="H4792" t="s">
        <v>106</v>
      </c>
      <c r="I4792" t="s">
        <v>106</v>
      </c>
      <c r="J4792" t="s">
        <v>107</v>
      </c>
      <c r="K4792" t="s">
        <v>108</v>
      </c>
      <c r="L4792" t="s">
        <v>109</v>
      </c>
      <c r="M4792" t="s">
        <v>110</v>
      </c>
      <c r="N4792" t="s">
        <v>10622</v>
      </c>
      <c r="O4792" t="s">
        <v>2947</v>
      </c>
      <c r="P4792">
        <v>8178</v>
      </c>
      <c r="Q4792">
        <v>32</v>
      </c>
      <c r="R4792">
        <v>32</v>
      </c>
      <c r="S4792">
        <v>160</v>
      </c>
      <c r="T4792">
        <v>0</v>
      </c>
      <c r="U4792">
        <v>202.5</v>
      </c>
      <c r="V4792">
        <v>202.5</v>
      </c>
      <c r="W4792">
        <v>160</v>
      </c>
      <c r="X4792">
        <v>0</v>
      </c>
      <c r="Y4792">
        <v>0</v>
      </c>
      <c r="Z4792">
        <v>0</v>
      </c>
      <c r="AD4792" s="1">
        <v>41916.333333333336</v>
      </c>
      <c r="AE4792" s="1">
        <v>41940.708333333336</v>
      </c>
      <c r="AG4792" s="1">
        <v>41911.333333333336</v>
      </c>
      <c r="AH4792" s="1">
        <v>41935.708333333336</v>
      </c>
      <c r="AI4792" s="1">
        <v>41911.333333333336</v>
      </c>
      <c r="AJ4792" s="1">
        <v>41935.708333333336</v>
      </c>
      <c r="AK4792" s="1">
        <v>41911.333333333336</v>
      </c>
      <c r="AL4792" s="1">
        <v>41935.708333333336</v>
      </c>
      <c r="AM4792" s="1">
        <v>41916.333333333336</v>
      </c>
      <c r="AN4792" s="1">
        <v>41940.708333333336</v>
      </c>
      <c r="AP4792" t="s">
        <v>113</v>
      </c>
      <c r="AU4792" t="s">
        <v>10623</v>
      </c>
      <c r="AY4792" t="s">
        <v>106</v>
      </c>
      <c r="AZ4792">
        <v>0</v>
      </c>
      <c r="BA4792">
        <v>0</v>
      </c>
      <c r="BD4792" s="3">
        <v>41321.662499999999</v>
      </c>
      <c r="BE4792" s="3">
        <v>41321.663888888892</v>
      </c>
      <c r="BF4792" t="s">
        <v>115</v>
      </c>
      <c r="BG4792" t="s">
        <v>115</v>
      </c>
      <c r="BH4792">
        <v>8149</v>
      </c>
      <c r="BM4792">
        <v>43550</v>
      </c>
      <c r="BR4792" t="s">
        <v>116</v>
      </c>
      <c r="BS4792" t="s">
        <v>117</v>
      </c>
      <c r="BU4792">
        <v>1</v>
      </c>
      <c r="BV4792" t="s">
        <v>118</v>
      </c>
      <c r="BX4792" t="s">
        <v>119</v>
      </c>
      <c r="BY4792" t="s">
        <v>119</v>
      </c>
      <c r="BZ4792" t="s">
        <v>119</v>
      </c>
      <c r="CA4792">
        <v>1</v>
      </c>
      <c r="CC4792" t="s">
        <v>120</v>
      </c>
      <c r="CH4792">
        <v>540</v>
      </c>
      <c r="CI4792">
        <v>32990</v>
      </c>
      <c r="CJ4792" t="s">
        <v>106</v>
      </c>
      <c r="CK4792" t="s">
        <v>106</v>
      </c>
      <c r="CL4792">
        <v>15</v>
      </c>
      <c r="CM4792" t="s">
        <v>2963</v>
      </c>
      <c r="CO4792">
        <v>125359</v>
      </c>
      <c r="CQ4792">
        <v>0</v>
      </c>
      <c r="CR4792">
        <v>0</v>
      </c>
      <c r="CS4792">
        <v>0</v>
      </c>
      <c r="CY4792" t="s">
        <v>123</v>
      </c>
      <c r="CZ4792" t="s">
        <v>124</v>
      </c>
      <c r="DD4792" t="str" cm="1">
        <f t="array" ref="DD4792">TEXT(_xlfn.SEQUENCE(1, DATEDIF(AG4792, AH4792, "m") + 1, AG4792, 30), "YYYY-APMM")</f>
        <v>2014-AP09</v>
      </c>
      <c r="DN4792">
        <f t="shared" si="148"/>
        <v>202.5</v>
      </c>
      <c r="DO4792" t="str">
        <f t="shared" si="149"/>
        <v>LABOR- SUBCONTRACTOR</v>
      </c>
    </row>
    <row r="4793" spans="1:119" x14ac:dyDescent="0.35">
      <c r="A4793" t="s">
        <v>105</v>
      </c>
      <c r="B4793">
        <v>504078</v>
      </c>
      <c r="C4793">
        <v>6359</v>
      </c>
      <c r="D4793">
        <v>125362</v>
      </c>
      <c r="E4793">
        <v>13662</v>
      </c>
      <c r="F4793">
        <v>0</v>
      </c>
      <c r="G4793" t="s">
        <v>106</v>
      </c>
      <c r="H4793" t="s">
        <v>106</v>
      </c>
      <c r="I4793" t="s">
        <v>106</v>
      </c>
      <c r="J4793" t="s">
        <v>107</v>
      </c>
      <c r="K4793" t="s">
        <v>108</v>
      </c>
      <c r="L4793" t="s">
        <v>109</v>
      </c>
      <c r="M4793" t="s">
        <v>110</v>
      </c>
      <c r="N4793" t="s">
        <v>10624</v>
      </c>
      <c r="O4793" t="s">
        <v>2887</v>
      </c>
      <c r="P4793">
        <v>8178</v>
      </c>
      <c r="Q4793">
        <v>0</v>
      </c>
      <c r="R4793">
        <v>0</v>
      </c>
      <c r="S4793">
        <v>200</v>
      </c>
      <c r="T4793">
        <v>0</v>
      </c>
      <c r="U4793">
        <v>1375</v>
      </c>
      <c r="V4793">
        <v>1375</v>
      </c>
      <c r="W4793">
        <v>200</v>
      </c>
      <c r="X4793">
        <v>0</v>
      </c>
      <c r="Y4793">
        <v>0</v>
      </c>
      <c r="Z4793">
        <v>0</v>
      </c>
      <c r="AD4793" s="1">
        <v>41910.333333333336</v>
      </c>
      <c r="AE4793" s="1">
        <v>41940.708333333336</v>
      </c>
      <c r="AG4793" s="1">
        <v>41910.333333333336</v>
      </c>
      <c r="AH4793" s="1">
        <v>41940.708333333336</v>
      </c>
      <c r="AI4793" s="1">
        <v>41910.333333333336</v>
      </c>
      <c r="AJ4793" s="1">
        <v>41940.708333333336</v>
      </c>
      <c r="AK4793" s="1">
        <v>41910.333333333336</v>
      </c>
      <c r="AL4793" s="1">
        <v>41940.708333333336</v>
      </c>
      <c r="AM4793" s="1">
        <v>41910.333333333336</v>
      </c>
      <c r="AN4793" s="1">
        <v>41940.708333333336</v>
      </c>
      <c r="AP4793" t="s">
        <v>113</v>
      </c>
      <c r="AU4793" t="s">
        <v>10625</v>
      </c>
      <c r="AY4793" t="s">
        <v>119</v>
      </c>
      <c r="AZ4793">
        <v>0</v>
      </c>
      <c r="BA4793">
        <v>0</v>
      </c>
      <c r="BD4793" s="3">
        <v>41321.662499999999</v>
      </c>
      <c r="BE4793" s="3">
        <v>41321.663888888892</v>
      </c>
      <c r="BF4793" t="s">
        <v>115</v>
      </c>
      <c r="BG4793" t="s">
        <v>115</v>
      </c>
      <c r="BH4793">
        <v>8149</v>
      </c>
      <c r="BM4793">
        <v>43550</v>
      </c>
      <c r="BR4793" t="s">
        <v>116</v>
      </c>
      <c r="BS4793" t="s">
        <v>117</v>
      </c>
      <c r="BU4793">
        <v>1</v>
      </c>
      <c r="BV4793" t="s">
        <v>118</v>
      </c>
      <c r="BX4793" t="s">
        <v>119</v>
      </c>
      <c r="BY4793" t="s">
        <v>119</v>
      </c>
      <c r="BZ4793" t="s">
        <v>119</v>
      </c>
      <c r="CA4793">
        <v>1</v>
      </c>
      <c r="CC4793" t="s">
        <v>120</v>
      </c>
      <c r="CH4793">
        <v>540</v>
      </c>
      <c r="CI4793">
        <v>32990</v>
      </c>
      <c r="CJ4793" t="s">
        <v>106</v>
      </c>
      <c r="CK4793" t="s">
        <v>106</v>
      </c>
      <c r="CL4793">
        <v>15</v>
      </c>
      <c r="CM4793" t="s">
        <v>2963</v>
      </c>
      <c r="CO4793">
        <v>125359</v>
      </c>
      <c r="CQ4793">
        <v>0</v>
      </c>
      <c r="CR4793">
        <v>0</v>
      </c>
      <c r="CS4793">
        <v>0</v>
      </c>
      <c r="CY4793" t="s">
        <v>123</v>
      </c>
      <c r="CZ4793" t="s">
        <v>124</v>
      </c>
      <c r="DD4793" t="str" cm="1">
        <f t="array" ref="DD4793:DE4793">TEXT(_xlfn.SEQUENCE(1, DATEDIF(AG4793, AH4793, "m") + 1, AG4793, 30), "YYYY-APMM")</f>
        <v>2014-AP09</v>
      </c>
      <c r="DE4793" t="str">
        <v>2014-AP10</v>
      </c>
      <c r="DN4793">
        <f t="shared" si="148"/>
        <v>687.5</v>
      </c>
      <c r="DO4793" t="str">
        <f t="shared" si="149"/>
        <v>LABOR- SUBCONTRACTOR</v>
      </c>
    </row>
    <row r="4794" spans="1:119" x14ac:dyDescent="0.35">
      <c r="A4794" t="s">
        <v>105</v>
      </c>
      <c r="B4794">
        <v>504079</v>
      </c>
      <c r="C4794">
        <v>6359</v>
      </c>
      <c r="D4794">
        <v>125362</v>
      </c>
      <c r="E4794">
        <v>13662</v>
      </c>
      <c r="F4794">
        <v>0</v>
      </c>
      <c r="G4794" t="s">
        <v>106</v>
      </c>
      <c r="H4794" t="s">
        <v>106</v>
      </c>
      <c r="I4794" t="s">
        <v>106</v>
      </c>
      <c r="J4794" t="s">
        <v>107</v>
      </c>
      <c r="K4794" t="s">
        <v>108</v>
      </c>
      <c r="L4794" t="s">
        <v>109</v>
      </c>
      <c r="M4794" t="s">
        <v>110</v>
      </c>
      <c r="N4794" t="s">
        <v>10626</v>
      </c>
      <c r="O4794" t="s">
        <v>2891</v>
      </c>
      <c r="P4794">
        <v>8171</v>
      </c>
      <c r="Q4794">
        <v>8</v>
      </c>
      <c r="R4794">
        <v>8</v>
      </c>
      <c r="S4794">
        <v>160</v>
      </c>
      <c r="T4794">
        <v>0</v>
      </c>
      <c r="U4794">
        <v>110</v>
      </c>
      <c r="V4794">
        <v>110</v>
      </c>
      <c r="W4794">
        <v>160</v>
      </c>
      <c r="X4794">
        <v>0</v>
      </c>
      <c r="Y4794">
        <v>0</v>
      </c>
      <c r="Z4794">
        <v>0</v>
      </c>
      <c r="AD4794" s="1">
        <v>41925.333333333336</v>
      </c>
      <c r="AE4794" s="1">
        <v>41947.708333333336</v>
      </c>
      <c r="AG4794" s="1">
        <v>41924.333333333336</v>
      </c>
      <c r="AH4794" s="1">
        <v>41946.708333333336</v>
      </c>
      <c r="AI4794" s="1">
        <v>41924.333333333336</v>
      </c>
      <c r="AJ4794" s="1">
        <v>41946.708333333336</v>
      </c>
      <c r="AK4794" s="1">
        <v>41924.333333333336</v>
      </c>
      <c r="AL4794" s="1">
        <v>41946.708333333336</v>
      </c>
      <c r="AM4794" s="1">
        <v>41925.333333333336</v>
      </c>
      <c r="AN4794" s="1">
        <v>41947.708333333336</v>
      </c>
      <c r="AP4794" t="s">
        <v>113</v>
      </c>
      <c r="AU4794" t="s">
        <v>10627</v>
      </c>
      <c r="AY4794" t="s">
        <v>106</v>
      </c>
      <c r="AZ4794">
        <v>0</v>
      </c>
      <c r="BA4794">
        <v>0</v>
      </c>
      <c r="BD4794" s="3">
        <v>41321.662499999999</v>
      </c>
      <c r="BE4794" s="3">
        <v>41321.663888888892</v>
      </c>
      <c r="BF4794" t="s">
        <v>115</v>
      </c>
      <c r="BG4794" t="s">
        <v>115</v>
      </c>
      <c r="BH4794">
        <v>8149</v>
      </c>
      <c r="BM4794">
        <v>43480</v>
      </c>
      <c r="BR4794" t="s">
        <v>2893</v>
      </c>
      <c r="BS4794" t="s">
        <v>2894</v>
      </c>
      <c r="BU4794">
        <v>1</v>
      </c>
      <c r="BV4794" t="s">
        <v>118</v>
      </c>
      <c r="BX4794" t="s">
        <v>119</v>
      </c>
      <c r="BY4794" t="s">
        <v>119</v>
      </c>
      <c r="BZ4794" t="s">
        <v>119</v>
      </c>
      <c r="CA4794">
        <v>1</v>
      </c>
      <c r="CC4794" t="s">
        <v>120</v>
      </c>
      <c r="CH4794">
        <v>540</v>
      </c>
      <c r="CI4794">
        <v>32990</v>
      </c>
      <c r="CJ4794" t="s">
        <v>106</v>
      </c>
      <c r="CK4794" t="s">
        <v>106</v>
      </c>
      <c r="CL4794">
        <v>15</v>
      </c>
      <c r="CM4794" t="s">
        <v>2963</v>
      </c>
      <c r="CO4794">
        <v>125359</v>
      </c>
      <c r="CQ4794">
        <v>0</v>
      </c>
      <c r="CR4794">
        <v>0</v>
      </c>
      <c r="CS4794">
        <v>0</v>
      </c>
      <c r="CY4794" t="s">
        <v>123</v>
      </c>
      <c r="CZ4794" t="s">
        <v>124</v>
      </c>
      <c r="DD4794" t="str" cm="1">
        <f t="array" ref="DD4794">TEXT(_xlfn.SEQUENCE(1, DATEDIF(AG4794, AH4794, "m") + 1, AG4794, 30), "YYYY-APMM")</f>
        <v>2014-AP10</v>
      </c>
      <c r="DN4794">
        <f t="shared" si="148"/>
        <v>110</v>
      </c>
      <c r="DO4794" t="str">
        <f t="shared" si="149"/>
        <v>GRANITE MASON SK</v>
      </c>
    </row>
    <row r="4795" spans="1:119" x14ac:dyDescent="0.35">
      <c r="A4795" t="s">
        <v>105</v>
      </c>
      <c r="B4795">
        <v>504080</v>
      </c>
      <c r="C4795">
        <v>6359</v>
      </c>
      <c r="D4795">
        <v>125362</v>
      </c>
      <c r="E4795">
        <v>13662</v>
      </c>
      <c r="F4795">
        <v>0</v>
      </c>
      <c r="G4795" t="s">
        <v>106</v>
      </c>
      <c r="H4795" t="s">
        <v>106</v>
      </c>
      <c r="I4795" t="s">
        <v>106</v>
      </c>
      <c r="J4795" t="s">
        <v>107</v>
      </c>
      <c r="K4795" t="s">
        <v>108</v>
      </c>
      <c r="L4795" t="s">
        <v>109</v>
      </c>
      <c r="M4795" t="s">
        <v>110</v>
      </c>
      <c r="N4795" t="s">
        <v>10628</v>
      </c>
      <c r="O4795" t="s">
        <v>2998</v>
      </c>
      <c r="P4795">
        <v>8178</v>
      </c>
      <c r="Q4795">
        <v>0</v>
      </c>
      <c r="R4795">
        <v>0</v>
      </c>
      <c r="S4795">
        <v>160</v>
      </c>
      <c r="T4795">
        <v>0</v>
      </c>
      <c r="U4795">
        <v>984.75</v>
      </c>
      <c r="V4795">
        <v>984.75</v>
      </c>
      <c r="W4795">
        <v>160</v>
      </c>
      <c r="X4795">
        <v>0</v>
      </c>
      <c r="Y4795">
        <v>0</v>
      </c>
      <c r="Z4795">
        <v>0</v>
      </c>
      <c r="AD4795" s="1">
        <v>41924.333333333336</v>
      </c>
      <c r="AE4795" s="1">
        <v>41946.708333333336</v>
      </c>
      <c r="AG4795" s="1">
        <v>41924.333333333336</v>
      </c>
      <c r="AH4795" s="1">
        <v>41946.708333333336</v>
      </c>
      <c r="AI4795" s="1">
        <v>41924.333333333336</v>
      </c>
      <c r="AJ4795" s="1">
        <v>41946.708333333336</v>
      </c>
      <c r="AK4795" s="1">
        <v>41924.333333333336</v>
      </c>
      <c r="AL4795" s="1">
        <v>41946.708333333336</v>
      </c>
      <c r="AM4795" s="1">
        <v>41924.333333333336</v>
      </c>
      <c r="AN4795" s="1">
        <v>41946.708333333336</v>
      </c>
      <c r="AP4795" t="s">
        <v>113</v>
      </c>
      <c r="AU4795" t="s">
        <v>10629</v>
      </c>
      <c r="AY4795" t="s">
        <v>119</v>
      </c>
      <c r="AZ4795">
        <v>0</v>
      </c>
      <c r="BA4795">
        <v>0</v>
      </c>
      <c r="BD4795" s="3">
        <v>41321.662499999999</v>
      </c>
      <c r="BE4795" s="3">
        <v>41321.663888888892</v>
      </c>
      <c r="BF4795" t="s">
        <v>115</v>
      </c>
      <c r="BG4795" t="s">
        <v>115</v>
      </c>
      <c r="BH4795">
        <v>8149</v>
      </c>
      <c r="BM4795">
        <v>43550</v>
      </c>
      <c r="BR4795" t="s">
        <v>116</v>
      </c>
      <c r="BS4795" t="s">
        <v>117</v>
      </c>
      <c r="BU4795">
        <v>1</v>
      </c>
      <c r="BV4795" t="s">
        <v>118</v>
      </c>
      <c r="BX4795" t="s">
        <v>119</v>
      </c>
      <c r="BY4795" t="s">
        <v>119</v>
      </c>
      <c r="BZ4795" t="s">
        <v>119</v>
      </c>
      <c r="CA4795">
        <v>1</v>
      </c>
      <c r="CC4795" t="s">
        <v>120</v>
      </c>
      <c r="CH4795">
        <v>540</v>
      </c>
      <c r="CI4795">
        <v>32990</v>
      </c>
      <c r="CJ4795" t="s">
        <v>106</v>
      </c>
      <c r="CK4795" t="s">
        <v>106</v>
      </c>
      <c r="CL4795">
        <v>15</v>
      </c>
      <c r="CM4795" t="s">
        <v>2963</v>
      </c>
      <c r="CO4795">
        <v>125359</v>
      </c>
      <c r="CQ4795">
        <v>0</v>
      </c>
      <c r="CR4795">
        <v>0</v>
      </c>
      <c r="CS4795">
        <v>0</v>
      </c>
      <c r="CY4795" t="s">
        <v>123</v>
      </c>
      <c r="CZ4795" t="s">
        <v>124</v>
      </c>
      <c r="DD4795" t="str" cm="1">
        <f t="array" ref="DD4795">TEXT(_xlfn.SEQUENCE(1, DATEDIF(AG4795, AH4795, "m") + 1, AG4795, 30), "YYYY-APMM")</f>
        <v>2014-AP10</v>
      </c>
      <c r="DN4795">
        <f t="shared" si="148"/>
        <v>984.75</v>
      </c>
      <c r="DO4795" t="str">
        <f t="shared" si="149"/>
        <v>LABOR- SUBCONTRACTOR</v>
      </c>
    </row>
    <row r="4796" spans="1:119" x14ac:dyDescent="0.35">
      <c r="A4796" t="s">
        <v>105</v>
      </c>
      <c r="B4796">
        <v>504081</v>
      </c>
      <c r="C4796">
        <v>6359</v>
      </c>
      <c r="D4796">
        <v>125362</v>
      </c>
      <c r="E4796">
        <v>13662</v>
      </c>
      <c r="F4796">
        <v>0</v>
      </c>
      <c r="G4796" t="s">
        <v>106</v>
      </c>
      <c r="H4796" t="s">
        <v>106</v>
      </c>
      <c r="I4796" t="s">
        <v>106</v>
      </c>
      <c r="J4796" t="s">
        <v>107</v>
      </c>
      <c r="K4796" t="s">
        <v>108</v>
      </c>
      <c r="L4796" t="s">
        <v>109</v>
      </c>
      <c r="M4796" t="s">
        <v>110</v>
      </c>
      <c r="N4796" t="s">
        <v>10630</v>
      </c>
      <c r="O4796" t="s">
        <v>2899</v>
      </c>
      <c r="P4796">
        <v>8178</v>
      </c>
      <c r="Q4796">
        <v>0</v>
      </c>
      <c r="R4796">
        <v>0</v>
      </c>
      <c r="S4796">
        <v>200</v>
      </c>
      <c r="T4796">
        <v>0</v>
      </c>
      <c r="U4796">
        <v>5928.18</v>
      </c>
      <c r="V4796">
        <v>5928.18</v>
      </c>
      <c r="W4796">
        <v>200</v>
      </c>
      <c r="X4796">
        <v>0</v>
      </c>
      <c r="Y4796">
        <v>0</v>
      </c>
      <c r="Z4796">
        <v>0</v>
      </c>
      <c r="AD4796" s="1">
        <v>41930.333333333336</v>
      </c>
      <c r="AE4796" s="1">
        <v>41958.708333333336</v>
      </c>
      <c r="AG4796" s="1">
        <v>41930.333333333336</v>
      </c>
      <c r="AH4796" s="1">
        <v>41958.708333333336</v>
      </c>
      <c r="AI4796" s="1">
        <v>41930.333333333336</v>
      </c>
      <c r="AJ4796" s="1">
        <v>41958.708333333336</v>
      </c>
      <c r="AK4796" s="1">
        <v>41930.333333333336</v>
      </c>
      <c r="AL4796" s="1">
        <v>41958.708333333336</v>
      </c>
      <c r="AM4796" s="1">
        <v>41930.333333333336</v>
      </c>
      <c r="AN4796" s="1">
        <v>41958.708333333336</v>
      </c>
      <c r="AP4796" t="s">
        <v>113</v>
      </c>
      <c r="AU4796" t="s">
        <v>10631</v>
      </c>
      <c r="AY4796" t="s">
        <v>119</v>
      </c>
      <c r="AZ4796">
        <v>0</v>
      </c>
      <c r="BA4796">
        <v>0</v>
      </c>
      <c r="BD4796" s="3">
        <v>41321.662499999999</v>
      </c>
      <c r="BE4796" s="3">
        <v>41328.377083333333</v>
      </c>
      <c r="BF4796" t="s">
        <v>115</v>
      </c>
      <c r="BG4796" t="s">
        <v>115</v>
      </c>
      <c r="BH4796">
        <v>8149</v>
      </c>
      <c r="BM4796">
        <v>43550</v>
      </c>
      <c r="BR4796" t="s">
        <v>116</v>
      </c>
      <c r="BS4796" t="s">
        <v>117</v>
      </c>
      <c r="BU4796">
        <v>1</v>
      </c>
      <c r="BV4796" t="s">
        <v>118</v>
      </c>
      <c r="BX4796" t="s">
        <v>119</v>
      </c>
      <c r="BY4796" t="s">
        <v>119</v>
      </c>
      <c r="BZ4796" t="s">
        <v>119</v>
      </c>
      <c r="CA4796">
        <v>1</v>
      </c>
      <c r="CC4796" t="s">
        <v>120</v>
      </c>
      <c r="CH4796">
        <v>540</v>
      </c>
      <c r="CI4796">
        <v>32990</v>
      </c>
      <c r="CJ4796" t="s">
        <v>106</v>
      </c>
      <c r="CK4796" t="s">
        <v>106</v>
      </c>
      <c r="CL4796">
        <v>15</v>
      </c>
      <c r="CM4796" t="s">
        <v>2963</v>
      </c>
      <c r="CO4796">
        <v>125359</v>
      </c>
      <c r="CQ4796">
        <v>0</v>
      </c>
      <c r="CR4796">
        <v>0</v>
      </c>
      <c r="CS4796">
        <v>0</v>
      </c>
      <c r="CY4796" t="s">
        <v>123</v>
      </c>
      <c r="CZ4796" t="s">
        <v>124</v>
      </c>
      <c r="DD4796" t="str" cm="1">
        <f t="array" ref="DD4796">TEXT(_xlfn.SEQUENCE(1, DATEDIF(AG4796, AH4796, "m") + 1, AG4796, 30), "YYYY-APMM")</f>
        <v>2014-AP10</v>
      </c>
      <c r="DN4796">
        <f t="shared" si="148"/>
        <v>5928.18</v>
      </c>
      <c r="DO4796" t="str">
        <f t="shared" si="149"/>
        <v>LABOR- SUBCONTRACTOR</v>
      </c>
    </row>
    <row r="4797" spans="1:119" x14ac:dyDescent="0.35">
      <c r="A4797" t="s">
        <v>105</v>
      </c>
      <c r="B4797">
        <v>504082</v>
      </c>
      <c r="C4797">
        <v>6359</v>
      </c>
      <c r="D4797">
        <v>125362</v>
      </c>
      <c r="E4797">
        <v>13662</v>
      </c>
      <c r="F4797">
        <v>0</v>
      </c>
      <c r="G4797" t="s">
        <v>106</v>
      </c>
      <c r="H4797" t="s">
        <v>106</v>
      </c>
      <c r="I4797" t="s">
        <v>106</v>
      </c>
      <c r="J4797" t="s">
        <v>107</v>
      </c>
      <c r="K4797" t="s">
        <v>108</v>
      </c>
      <c r="L4797" t="s">
        <v>109</v>
      </c>
      <c r="M4797" t="s">
        <v>110</v>
      </c>
      <c r="N4797" t="s">
        <v>10632</v>
      </c>
      <c r="O4797" t="s">
        <v>2905</v>
      </c>
      <c r="P4797">
        <v>8168</v>
      </c>
      <c r="Q4797">
        <v>0</v>
      </c>
      <c r="R4797">
        <v>0</v>
      </c>
      <c r="S4797">
        <v>200</v>
      </c>
      <c r="T4797">
        <v>0</v>
      </c>
      <c r="U4797">
        <v>7984.75</v>
      </c>
      <c r="V4797">
        <v>7984.75</v>
      </c>
      <c r="W4797">
        <v>200</v>
      </c>
      <c r="X4797">
        <v>0</v>
      </c>
      <c r="Y4797">
        <v>0</v>
      </c>
      <c r="Z4797">
        <v>0</v>
      </c>
      <c r="AD4797" s="1">
        <v>41807.333333333336</v>
      </c>
      <c r="AE4797" s="1">
        <v>41835.708333333336</v>
      </c>
      <c r="AG4797" s="1">
        <v>41807.333333333336</v>
      </c>
      <c r="AH4797" s="1">
        <v>41835.708333333336</v>
      </c>
      <c r="AI4797" s="1">
        <v>41807.333333333336</v>
      </c>
      <c r="AJ4797" s="1">
        <v>41835.708333333336</v>
      </c>
      <c r="AK4797" s="1">
        <v>41807.333333333336</v>
      </c>
      <c r="AL4797" s="1">
        <v>41835.708333333336</v>
      </c>
      <c r="AM4797" s="1">
        <v>41807.333333333336</v>
      </c>
      <c r="AN4797" s="1">
        <v>41835.708333333336</v>
      </c>
      <c r="AP4797" t="s">
        <v>113</v>
      </c>
      <c r="AU4797" t="s">
        <v>10633</v>
      </c>
      <c r="AY4797" t="s">
        <v>119</v>
      </c>
      <c r="AZ4797">
        <v>0</v>
      </c>
      <c r="BA4797">
        <v>0</v>
      </c>
      <c r="BD4797" s="3">
        <v>41321.662499999999</v>
      </c>
      <c r="BE4797" s="3">
        <v>41321.663888888892</v>
      </c>
      <c r="BF4797" t="s">
        <v>115</v>
      </c>
      <c r="BG4797" t="s">
        <v>115</v>
      </c>
      <c r="BH4797">
        <v>8149</v>
      </c>
      <c r="BM4797">
        <v>43450</v>
      </c>
      <c r="BR4797" t="s">
        <v>1309</v>
      </c>
      <c r="BS4797" t="s">
        <v>1310</v>
      </c>
      <c r="BU4797">
        <v>1</v>
      </c>
      <c r="BV4797" t="s">
        <v>118</v>
      </c>
      <c r="BX4797" t="s">
        <v>119</v>
      </c>
      <c r="BY4797" t="s">
        <v>119</v>
      </c>
      <c r="BZ4797" t="s">
        <v>119</v>
      </c>
      <c r="CA4797">
        <v>1</v>
      </c>
      <c r="CC4797" t="s">
        <v>120</v>
      </c>
      <c r="CH4797">
        <v>540</v>
      </c>
      <c r="CI4797">
        <v>32990</v>
      </c>
      <c r="CJ4797" t="s">
        <v>106</v>
      </c>
      <c r="CK4797" t="s">
        <v>106</v>
      </c>
      <c r="CL4797">
        <v>15</v>
      </c>
      <c r="CM4797" t="s">
        <v>2963</v>
      </c>
      <c r="CO4797">
        <v>125359</v>
      </c>
      <c r="CQ4797">
        <v>0</v>
      </c>
      <c r="CR4797">
        <v>0</v>
      </c>
      <c r="CS4797">
        <v>0</v>
      </c>
      <c r="CY4797" t="s">
        <v>123</v>
      </c>
      <c r="CZ4797" t="s">
        <v>124</v>
      </c>
      <c r="DD4797" t="str" cm="1">
        <f t="array" ref="DD4797">TEXT(_xlfn.SEQUENCE(1, DATEDIF(AG4797, AH4797, "m") + 1, AG4797, 30), "YYYY-APMM")</f>
        <v>2014-AP06</v>
      </c>
      <c r="DN4797">
        <f t="shared" si="148"/>
        <v>7984.75</v>
      </c>
      <c r="DO4797" t="str">
        <f t="shared" si="149"/>
        <v>BLOCK MASON SK</v>
      </c>
    </row>
    <row r="4798" spans="1:119" x14ac:dyDescent="0.35">
      <c r="A4798" t="s">
        <v>105</v>
      </c>
      <c r="B4798">
        <v>504083</v>
      </c>
      <c r="C4798">
        <v>6359</v>
      </c>
      <c r="D4798">
        <v>125362</v>
      </c>
      <c r="E4798">
        <v>13662</v>
      </c>
      <c r="F4798">
        <v>0</v>
      </c>
      <c r="G4798" t="s">
        <v>106</v>
      </c>
      <c r="H4798" t="s">
        <v>106</v>
      </c>
      <c r="I4798" t="s">
        <v>106</v>
      </c>
      <c r="J4798" t="s">
        <v>107</v>
      </c>
      <c r="K4798" t="s">
        <v>108</v>
      </c>
      <c r="L4798" t="s">
        <v>109</v>
      </c>
      <c r="M4798" t="s">
        <v>110</v>
      </c>
      <c r="N4798" t="s">
        <v>10634</v>
      </c>
      <c r="O4798" t="s">
        <v>2908</v>
      </c>
      <c r="P4798">
        <v>8169</v>
      </c>
      <c r="Q4798">
        <v>0</v>
      </c>
      <c r="R4798">
        <v>0</v>
      </c>
      <c r="S4798">
        <v>200</v>
      </c>
      <c r="T4798">
        <v>0</v>
      </c>
      <c r="U4798">
        <v>11124</v>
      </c>
      <c r="V4798">
        <v>11124</v>
      </c>
      <c r="W4798">
        <v>200</v>
      </c>
      <c r="X4798">
        <v>0</v>
      </c>
      <c r="Y4798">
        <v>0</v>
      </c>
      <c r="Z4798">
        <v>0</v>
      </c>
      <c r="AD4798" s="1">
        <v>41832.333333333336</v>
      </c>
      <c r="AE4798" s="1">
        <v>41863.708333333336</v>
      </c>
      <c r="AG4798" s="1">
        <v>41832.333333333336</v>
      </c>
      <c r="AH4798" s="1">
        <v>41863.708333333336</v>
      </c>
      <c r="AI4798" s="1">
        <v>41832.333333333336</v>
      </c>
      <c r="AJ4798" s="1">
        <v>41863.708333333336</v>
      </c>
      <c r="AK4798" s="1">
        <v>41832.333333333336</v>
      </c>
      <c r="AL4798" s="1">
        <v>41863.708333333336</v>
      </c>
      <c r="AM4798" s="1">
        <v>41832.333333333336</v>
      </c>
      <c r="AN4798" s="1">
        <v>41863.708333333336</v>
      </c>
      <c r="AP4798" t="s">
        <v>113</v>
      </c>
      <c r="AU4798" t="s">
        <v>10635</v>
      </c>
      <c r="AY4798" t="s">
        <v>119</v>
      </c>
      <c r="AZ4798">
        <v>0</v>
      </c>
      <c r="BA4798">
        <v>0</v>
      </c>
      <c r="BD4798" s="3">
        <v>41321.662499999999</v>
      </c>
      <c r="BE4798" s="3">
        <v>41321.663888888892</v>
      </c>
      <c r="BF4798" t="s">
        <v>115</v>
      </c>
      <c r="BG4798" t="s">
        <v>115</v>
      </c>
      <c r="BH4798">
        <v>8149</v>
      </c>
      <c r="BM4798">
        <v>43460</v>
      </c>
      <c r="BR4798" t="s">
        <v>2848</v>
      </c>
      <c r="BS4798" t="s">
        <v>2849</v>
      </c>
      <c r="BU4798">
        <v>1</v>
      </c>
      <c r="BV4798" t="s">
        <v>118</v>
      </c>
      <c r="BX4798" t="s">
        <v>119</v>
      </c>
      <c r="BY4798" t="s">
        <v>119</v>
      </c>
      <c r="BZ4798" t="s">
        <v>119</v>
      </c>
      <c r="CA4798">
        <v>1</v>
      </c>
      <c r="CC4798" t="s">
        <v>120</v>
      </c>
      <c r="CH4798">
        <v>540</v>
      </c>
      <c r="CI4798">
        <v>32990</v>
      </c>
      <c r="CJ4798" t="s">
        <v>106</v>
      </c>
      <c r="CK4798" t="s">
        <v>106</v>
      </c>
      <c r="CL4798">
        <v>15</v>
      </c>
      <c r="CM4798" t="s">
        <v>2963</v>
      </c>
      <c r="CO4798">
        <v>125359</v>
      </c>
      <c r="CQ4798">
        <v>0</v>
      </c>
      <c r="CR4798">
        <v>0</v>
      </c>
      <c r="CS4798">
        <v>0</v>
      </c>
      <c r="CY4798" t="s">
        <v>123</v>
      </c>
      <c r="CZ4798" t="s">
        <v>124</v>
      </c>
      <c r="DD4798" t="str" cm="1">
        <f t="array" ref="DD4798:DE4798">TEXT(_xlfn.SEQUENCE(1, DATEDIF(AG4798, AH4798, "m") + 1, AG4798, 30), "YYYY-APMM")</f>
        <v>2014-AP07</v>
      </c>
      <c r="DE4798" t="str">
        <v>2014-AP08</v>
      </c>
      <c r="DN4798">
        <f t="shared" si="148"/>
        <v>5562</v>
      </c>
      <c r="DO4798" t="str">
        <f t="shared" si="149"/>
        <v>PLASTER MASON SK</v>
      </c>
    </row>
    <row r="4799" spans="1:119" x14ac:dyDescent="0.35">
      <c r="A4799" t="s">
        <v>105</v>
      </c>
      <c r="B4799">
        <v>504084</v>
      </c>
      <c r="C4799">
        <v>6359</v>
      </c>
      <c r="D4799">
        <v>125362</v>
      </c>
      <c r="E4799">
        <v>13662</v>
      </c>
      <c r="F4799">
        <v>0</v>
      </c>
      <c r="G4799" t="s">
        <v>106</v>
      </c>
      <c r="H4799" t="s">
        <v>106</v>
      </c>
      <c r="I4799" t="s">
        <v>106</v>
      </c>
      <c r="J4799" t="s">
        <v>107</v>
      </c>
      <c r="K4799" t="s">
        <v>108</v>
      </c>
      <c r="L4799" t="s">
        <v>109</v>
      </c>
      <c r="M4799" t="s">
        <v>110</v>
      </c>
      <c r="N4799" t="s">
        <v>10636</v>
      </c>
      <c r="O4799" t="s">
        <v>2911</v>
      </c>
      <c r="P4799">
        <v>8164</v>
      </c>
      <c r="Q4799">
        <v>96</v>
      </c>
      <c r="R4799">
        <v>96</v>
      </c>
      <c r="S4799">
        <v>168</v>
      </c>
      <c r="T4799">
        <v>0</v>
      </c>
      <c r="U4799">
        <v>1520.75</v>
      </c>
      <c r="V4799">
        <v>1520.75</v>
      </c>
      <c r="W4799">
        <v>168</v>
      </c>
      <c r="X4799">
        <v>0</v>
      </c>
      <c r="Y4799">
        <v>0</v>
      </c>
      <c r="Z4799">
        <v>0</v>
      </c>
      <c r="AD4799" s="1">
        <v>41857.333333333336</v>
      </c>
      <c r="AE4799" s="1">
        <v>41881.708333333336</v>
      </c>
      <c r="AG4799" s="1">
        <v>41840.333333333336</v>
      </c>
      <c r="AH4799" s="1">
        <v>41867.708333333336</v>
      </c>
      <c r="AI4799" s="1">
        <v>41840.333333333336</v>
      </c>
      <c r="AJ4799" s="1">
        <v>41867.708333333336</v>
      </c>
      <c r="AK4799" s="1">
        <v>41840.333333333336</v>
      </c>
      <c r="AL4799" s="1">
        <v>41867.708333333336</v>
      </c>
      <c r="AM4799" s="1">
        <v>41857.333333333336</v>
      </c>
      <c r="AN4799" s="1">
        <v>41881.708333333336</v>
      </c>
      <c r="AP4799" t="s">
        <v>113</v>
      </c>
      <c r="AU4799" t="s">
        <v>10637</v>
      </c>
      <c r="AY4799" t="s">
        <v>106</v>
      </c>
      <c r="AZ4799">
        <v>0</v>
      </c>
      <c r="BA4799">
        <v>0</v>
      </c>
      <c r="BD4799" s="3">
        <v>41321.662499999999</v>
      </c>
      <c r="BE4799" s="3">
        <v>41321.663888888892</v>
      </c>
      <c r="BF4799" t="s">
        <v>115</v>
      </c>
      <c r="BG4799" t="s">
        <v>115</v>
      </c>
      <c r="BH4799">
        <v>8149</v>
      </c>
      <c r="BM4799">
        <v>43410</v>
      </c>
      <c r="BR4799" t="s">
        <v>2865</v>
      </c>
      <c r="BS4799" t="s">
        <v>2866</v>
      </c>
      <c r="BU4799">
        <v>1</v>
      </c>
      <c r="BV4799" t="s">
        <v>118</v>
      </c>
      <c r="BX4799" t="s">
        <v>119</v>
      </c>
      <c r="BY4799" t="s">
        <v>119</v>
      </c>
      <c r="BZ4799" t="s">
        <v>119</v>
      </c>
      <c r="CA4799">
        <v>1</v>
      </c>
      <c r="CC4799" t="s">
        <v>120</v>
      </c>
      <c r="CH4799">
        <v>540</v>
      </c>
      <c r="CI4799">
        <v>32990</v>
      </c>
      <c r="CJ4799" t="s">
        <v>106</v>
      </c>
      <c r="CK4799" t="s">
        <v>106</v>
      </c>
      <c r="CL4799">
        <v>15</v>
      </c>
      <c r="CM4799" t="s">
        <v>2963</v>
      </c>
      <c r="CO4799">
        <v>125359</v>
      </c>
      <c r="CQ4799">
        <v>0</v>
      </c>
      <c r="CR4799">
        <v>0</v>
      </c>
      <c r="CS4799">
        <v>0</v>
      </c>
      <c r="CY4799" t="s">
        <v>123</v>
      </c>
      <c r="CZ4799" t="s">
        <v>124</v>
      </c>
      <c r="DD4799" t="str" cm="1">
        <f t="array" ref="DD4799">TEXT(_xlfn.SEQUENCE(1, DATEDIF(AG4799, AH4799, "m") + 1, AG4799, 30), "YYYY-APMM")</f>
        <v>2014-AP07</v>
      </c>
      <c r="DN4799">
        <f t="shared" si="148"/>
        <v>1520.75</v>
      </c>
      <c r="DO4799" t="str">
        <f t="shared" si="149"/>
        <v>SCREED MASON SK</v>
      </c>
    </row>
    <row r="4800" spans="1:119" x14ac:dyDescent="0.35">
      <c r="A4800" t="s">
        <v>105</v>
      </c>
      <c r="B4800">
        <v>504085</v>
      </c>
      <c r="C4800">
        <v>6359</v>
      </c>
      <c r="D4800">
        <v>125362</v>
      </c>
      <c r="E4800">
        <v>13662</v>
      </c>
      <c r="F4800">
        <v>0</v>
      </c>
      <c r="G4800" t="s">
        <v>106</v>
      </c>
      <c r="H4800" t="s">
        <v>106</v>
      </c>
      <c r="I4800" t="s">
        <v>106</v>
      </c>
      <c r="J4800" t="s">
        <v>107</v>
      </c>
      <c r="K4800" t="s">
        <v>108</v>
      </c>
      <c r="L4800" t="s">
        <v>109</v>
      </c>
      <c r="M4800" t="s">
        <v>110</v>
      </c>
      <c r="N4800" t="s">
        <v>10638</v>
      </c>
      <c r="O4800" t="s">
        <v>2969</v>
      </c>
      <c r="P4800">
        <v>8178</v>
      </c>
      <c r="Q4800">
        <v>0</v>
      </c>
      <c r="R4800">
        <v>0</v>
      </c>
      <c r="S4800">
        <v>120</v>
      </c>
      <c r="T4800">
        <v>0</v>
      </c>
      <c r="U4800">
        <v>1518</v>
      </c>
      <c r="V4800">
        <v>1518</v>
      </c>
      <c r="W4800">
        <v>120</v>
      </c>
      <c r="X4800">
        <v>0</v>
      </c>
      <c r="Y4800">
        <v>0</v>
      </c>
      <c r="Z4800">
        <v>0</v>
      </c>
      <c r="AD4800" s="1">
        <v>41851.333333333336</v>
      </c>
      <c r="AE4800" s="1">
        <v>41871.708333333336</v>
      </c>
      <c r="AG4800" s="1">
        <v>41851.333333333336</v>
      </c>
      <c r="AH4800" s="1">
        <v>41871.708333333336</v>
      </c>
      <c r="AI4800" s="1">
        <v>41851.333333333336</v>
      </c>
      <c r="AJ4800" s="1">
        <v>41871.708333333336</v>
      </c>
      <c r="AK4800" s="1">
        <v>41851.333333333336</v>
      </c>
      <c r="AL4800" s="1">
        <v>41871.708333333336</v>
      </c>
      <c r="AM4800" s="1">
        <v>41851.333333333336</v>
      </c>
      <c r="AN4800" s="1">
        <v>41871.708333333336</v>
      </c>
      <c r="AP4800" t="s">
        <v>113</v>
      </c>
      <c r="AU4800" t="s">
        <v>10639</v>
      </c>
      <c r="AY4800" t="s">
        <v>119</v>
      </c>
      <c r="AZ4800">
        <v>0</v>
      </c>
      <c r="BA4800">
        <v>0</v>
      </c>
      <c r="BD4800" s="3">
        <v>41321.662499999999</v>
      </c>
      <c r="BE4800" s="3">
        <v>41321.663888888892</v>
      </c>
      <c r="BF4800" t="s">
        <v>115</v>
      </c>
      <c r="BG4800" t="s">
        <v>115</v>
      </c>
      <c r="BH4800">
        <v>8149</v>
      </c>
      <c r="BM4800">
        <v>43550</v>
      </c>
      <c r="BR4800" t="s">
        <v>116</v>
      </c>
      <c r="BS4800" t="s">
        <v>117</v>
      </c>
      <c r="BU4800">
        <v>1</v>
      </c>
      <c r="BV4800" t="s">
        <v>118</v>
      </c>
      <c r="BX4800" t="s">
        <v>119</v>
      </c>
      <c r="BY4800" t="s">
        <v>119</v>
      </c>
      <c r="BZ4800" t="s">
        <v>119</v>
      </c>
      <c r="CA4800">
        <v>1</v>
      </c>
      <c r="CC4800" t="s">
        <v>120</v>
      </c>
      <c r="CH4800">
        <v>540</v>
      </c>
      <c r="CI4800">
        <v>32990</v>
      </c>
      <c r="CJ4800" t="s">
        <v>106</v>
      </c>
      <c r="CK4800" t="s">
        <v>106</v>
      </c>
      <c r="CL4800">
        <v>15</v>
      </c>
      <c r="CM4800" t="s">
        <v>2963</v>
      </c>
      <c r="CO4800">
        <v>125359</v>
      </c>
      <c r="CQ4800">
        <v>0</v>
      </c>
      <c r="CR4800">
        <v>0</v>
      </c>
      <c r="CS4800">
        <v>0</v>
      </c>
      <c r="CY4800" t="s">
        <v>123</v>
      </c>
      <c r="CZ4800" t="s">
        <v>124</v>
      </c>
      <c r="DD4800" t="str" cm="1">
        <f t="array" ref="DD4800">TEXT(_xlfn.SEQUENCE(1, DATEDIF(AG4800, AH4800, "m") + 1, AG4800, 30), "YYYY-APMM")</f>
        <v>2014-AP07</v>
      </c>
      <c r="DN4800">
        <f t="shared" si="148"/>
        <v>1518</v>
      </c>
      <c r="DO4800" t="str">
        <f t="shared" si="149"/>
        <v>LABOR- SUBCONTRACTOR</v>
      </c>
    </row>
    <row r="4801" spans="1:119" x14ac:dyDescent="0.35">
      <c r="A4801" t="s">
        <v>105</v>
      </c>
      <c r="B4801">
        <v>504086</v>
      </c>
      <c r="C4801">
        <v>6359</v>
      </c>
      <c r="D4801">
        <v>125362</v>
      </c>
      <c r="E4801">
        <v>13662</v>
      </c>
      <c r="F4801">
        <v>0</v>
      </c>
      <c r="G4801" t="s">
        <v>106</v>
      </c>
      <c r="H4801" t="s">
        <v>106</v>
      </c>
      <c r="I4801" t="s">
        <v>106</v>
      </c>
      <c r="J4801" t="s">
        <v>107</v>
      </c>
      <c r="K4801" t="s">
        <v>108</v>
      </c>
      <c r="L4801" t="s">
        <v>109</v>
      </c>
      <c r="M4801" t="s">
        <v>110</v>
      </c>
      <c r="N4801" t="s">
        <v>10640</v>
      </c>
      <c r="O4801" t="s">
        <v>2917</v>
      </c>
      <c r="P4801">
        <v>8178</v>
      </c>
      <c r="Q4801">
        <v>112</v>
      </c>
      <c r="R4801">
        <v>112</v>
      </c>
      <c r="S4801">
        <v>200</v>
      </c>
      <c r="T4801">
        <v>0</v>
      </c>
      <c r="U4801">
        <v>5928.18</v>
      </c>
      <c r="V4801">
        <v>5928.18</v>
      </c>
      <c r="W4801">
        <v>200</v>
      </c>
      <c r="X4801">
        <v>0</v>
      </c>
      <c r="Y4801">
        <v>0</v>
      </c>
      <c r="Z4801">
        <v>0</v>
      </c>
      <c r="AD4801" s="1">
        <v>41868.333333333336</v>
      </c>
      <c r="AE4801" s="1">
        <v>41896.708333333336</v>
      </c>
      <c r="AG4801" s="1">
        <v>41848.333333333336</v>
      </c>
      <c r="AH4801" s="1">
        <v>41879.708333333336</v>
      </c>
      <c r="AI4801" s="1">
        <v>41848.333333333336</v>
      </c>
      <c r="AJ4801" s="1">
        <v>41879.708333333336</v>
      </c>
      <c r="AK4801" s="1">
        <v>41848.333333333336</v>
      </c>
      <c r="AL4801" s="1">
        <v>41879.708333333336</v>
      </c>
      <c r="AM4801" s="1">
        <v>41868.333333333336</v>
      </c>
      <c r="AN4801" s="1">
        <v>41896.708333333336</v>
      </c>
      <c r="AP4801" t="s">
        <v>113</v>
      </c>
      <c r="AU4801" t="s">
        <v>10641</v>
      </c>
      <c r="AY4801" t="s">
        <v>106</v>
      </c>
      <c r="AZ4801">
        <v>0</v>
      </c>
      <c r="BA4801">
        <v>0</v>
      </c>
      <c r="BD4801" s="3">
        <v>41321.662499999999</v>
      </c>
      <c r="BE4801" s="3">
        <v>41328.377083333333</v>
      </c>
      <c r="BF4801" t="s">
        <v>115</v>
      </c>
      <c r="BG4801" t="s">
        <v>115</v>
      </c>
      <c r="BH4801">
        <v>8149</v>
      </c>
      <c r="BM4801">
        <v>43550</v>
      </c>
      <c r="BR4801" t="s">
        <v>116</v>
      </c>
      <c r="BS4801" t="s">
        <v>117</v>
      </c>
      <c r="BU4801">
        <v>1</v>
      </c>
      <c r="BV4801" t="s">
        <v>118</v>
      </c>
      <c r="BX4801" t="s">
        <v>119</v>
      </c>
      <c r="BY4801" t="s">
        <v>119</v>
      </c>
      <c r="BZ4801" t="s">
        <v>119</v>
      </c>
      <c r="CA4801">
        <v>1</v>
      </c>
      <c r="CC4801" t="s">
        <v>120</v>
      </c>
      <c r="CH4801">
        <v>540</v>
      </c>
      <c r="CI4801">
        <v>32990</v>
      </c>
      <c r="CJ4801" t="s">
        <v>106</v>
      </c>
      <c r="CK4801" t="s">
        <v>106</v>
      </c>
      <c r="CL4801">
        <v>15</v>
      </c>
      <c r="CM4801" t="s">
        <v>2963</v>
      </c>
      <c r="CO4801">
        <v>125359</v>
      </c>
      <c r="CQ4801">
        <v>0</v>
      </c>
      <c r="CR4801">
        <v>0</v>
      </c>
      <c r="CS4801">
        <v>0</v>
      </c>
      <c r="CY4801" t="s">
        <v>123</v>
      </c>
      <c r="CZ4801" t="s">
        <v>124</v>
      </c>
      <c r="DD4801" t="str" cm="1">
        <f t="array" ref="DD4801:DE4801">TEXT(_xlfn.SEQUENCE(1, DATEDIF(AG4801, AH4801, "m") + 1, AG4801, 30), "YYYY-APMM")</f>
        <v>2014-AP07</v>
      </c>
      <c r="DE4801" t="str">
        <v>2014-AP08</v>
      </c>
      <c r="DN4801">
        <f t="shared" si="148"/>
        <v>2964.09</v>
      </c>
      <c r="DO4801" t="str">
        <f t="shared" si="149"/>
        <v>LABOR- SUBCONTRACTOR</v>
      </c>
    </row>
    <row r="4802" spans="1:119" x14ac:dyDescent="0.35">
      <c r="A4802" t="s">
        <v>105</v>
      </c>
      <c r="B4802">
        <v>504087</v>
      </c>
      <c r="C4802">
        <v>6359</v>
      </c>
      <c r="D4802">
        <v>125362</v>
      </c>
      <c r="E4802">
        <v>13662</v>
      </c>
      <c r="F4802">
        <v>0</v>
      </c>
      <c r="G4802" t="s">
        <v>106</v>
      </c>
      <c r="H4802" t="s">
        <v>106</v>
      </c>
      <c r="I4802" t="s">
        <v>106</v>
      </c>
      <c r="J4802" t="s">
        <v>107</v>
      </c>
      <c r="K4802" t="s">
        <v>108</v>
      </c>
      <c r="L4802" t="s">
        <v>109</v>
      </c>
      <c r="M4802" t="s">
        <v>110</v>
      </c>
      <c r="N4802" t="s">
        <v>10642</v>
      </c>
      <c r="O4802" t="s">
        <v>2920</v>
      </c>
      <c r="P4802">
        <v>8170</v>
      </c>
      <c r="Q4802">
        <v>0</v>
      </c>
      <c r="R4802">
        <v>0</v>
      </c>
      <c r="S4802">
        <v>200</v>
      </c>
      <c r="T4802">
        <v>0</v>
      </c>
      <c r="U4802">
        <v>2372.25</v>
      </c>
      <c r="V4802">
        <v>2372.25</v>
      </c>
      <c r="W4802">
        <v>200</v>
      </c>
      <c r="X4802">
        <v>0</v>
      </c>
      <c r="Y4802">
        <v>0</v>
      </c>
      <c r="Z4802">
        <v>0</v>
      </c>
      <c r="AD4802" s="1">
        <v>41862.333333333336</v>
      </c>
      <c r="AE4802" s="1">
        <v>41890.708333333336</v>
      </c>
      <c r="AG4802" s="1">
        <v>41862.333333333336</v>
      </c>
      <c r="AH4802" s="1">
        <v>41890.708333333336</v>
      </c>
      <c r="AI4802" s="1">
        <v>41862.333333333336</v>
      </c>
      <c r="AJ4802" s="1">
        <v>41890.708333333336</v>
      </c>
      <c r="AK4802" s="1">
        <v>41862.333333333336</v>
      </c>
      <c r="AL4802" s="1">
        <v>41890.708333333336</v>
      </c>
      <c r="AM4802" s="1">
        <v>41862.333333333336</v>
      </c>
      <c r="AN4802" s="1">
        <v>41890.708333333336</v>
      </c>
      <c r="AP4802" t="s">
        <v>113</v>
      </c>
      <c r="AU4802" t="s">
        <v>10643</v>
      </c>
      <c r="AY4802" t="s">
        <v>119</v>
      </c>
      <c r="AZ4802">
        <v>0</v>
      </c>
      <c r="BA4802">
        <v>0</v>
      </c>
      <c r="BD4802" s="3">
        <v>41321.662499999999</v>
      </c>
      <c r="BE4802" s="3">
        <v>41321.663888888892</v>
      </c>
      <c r="BF4802" t="s">
        <v>115</v>
      </c>
      <c r="BG4802" t="s">
        <v>115</v>
      </c>
      <c r="BH4802">
        <v>8149</v>
      </c>
      <c r="BM4802">
        <v>43470</v>
      </c>
      <c r="BR4802" t="s">
        <v>2854</v>
      </c>
      <c r="BS4802" t="s">
        <v>2855</v>
      </c>
      <c r="BU4802">
        <v>1</v>
      </c>
      <c r="BV4802" t="s">
        <v>118</v>
      </c>
      <c r="BX4802" t="s">
        <v>119</v>
      </c>
      <c r="BY4802" t="s">
        <v>119</v>
      </c>
      <c r="BZ4802" t="s">
        <v>119</v>
      </c>
      <c r="CA4802">
        <v>1</v>
      </c>
      <c r="CC4802" t="s">
        <v>120</v>
      </c>
      <c r="CH4802">
        <v>540</v>
      </c>
      <c r="CI4802">
        <v>32990</v>
      </c>
      <c r="CJ4802" t="s">
        <v>106</v>
      </c>
      <c r="CK4802" t="s">
        <v>106</v>
      </c>
      <c r="CL4802">
        <v>15</v>
      </c>
      <c r="CM4802" t="s">
        <v>2963</v>
      </c>
      <c r="CO4802">
        <v>125359</v>
      </c>
      <c r="CQ4802">
        <v>0</v>
      </c>
      <c r="CR4802">
        <v>0</v>
      </c>
      <c r="CS4802">
        <v>0</v>
      </c>
      <c r="CY4802" t="s">
        <v>123</v>
      </c>
      <c r="CZ4802" t="s">
        <v>124</v>
      </c>
      <c r="DD4802" t="str" cm="1">
        <f t="array" ref="DD4802">TEXT(_xlfn.SEQUENCE(1, DATEDIF(AG4802, AH4802, "m") + 1, AG4802, 30), "YYYY-APMM")</f>
        <v>2014-AP08</v>
      </c>
      <c r="DN4802">
        <f t="shared" si="148"/>
        <v>2372.25</v>
      </c>
      <c r="DO4802" t="str">
        <f t="shared" si="149"/>
        <v>TILE MASON SK</v>
      </c>
    </row>
    <row r="4803" spans="1:119" x14ac:dyDescent="0.35">
      <c r="A4803" t="s">
        <v>105</v>
      </c>
      <c r="B4803">
        <v>504088</v>
      </c>
      <c r="C4803">
        <v>6359</v>
      </c>
      <c r="D4803">
        <v>125362</v>
      </c>
      <c r="E4803">
        <v>13662</v>
      </c>
      <c r="F4803">
        <v>0</v>
      </c>
      <c r="G4803" t="s">
        <v>106</v>
      </c>
      <c r="H4803" t="s">
        <v>106</v>
      </c>
      <c r="I4803" t="s">
        <v>106</v>
      </c>
      <c r="J4803" t="s">
        <v>107</v>
      </c>
      <c r="K4803" t="s">
        <v>108</v>
      </c>
      <c r="L4803" t="s">
        <v>109</v>
      </c>
      <c r="M4803" t="s">
        <v>110</v>
      </c>
      <c r="N4803" t="s">
        <v>10644</v>
      </c>
      <c r="O4803" t="s">
        <v>2923</v>
      </c>
      <c r="P4803">
        <v>8170</v>
      </c>
      <c r="Q4803">
        <v>0</v>
      </c>
      <c r="R4803">
        <v>0</v>
      </c>
      <c r="S4803">
        <v>200</v>
      </c>
      <c r="T4803">
        <v>0</v>
      </c>
      <c r="U4803">
        <v>2180.25</v>
      </c>
      <c r="V4803">
        <v>2180.25</v>
      </c>
      <c r="W4803">
        <v>200</v>
      </c>
      <c r="X4803">
        <v>0</v>
      </c>
      <c r="Y4803">
        <v>0</v>
      </c>
      <c r="Z4803">
        <v>0</v>
      </c>
      <c r="AD4803" s="1">
        <v>41869.333333333336</v>
      </c>
      <c r="AE4803" s="1">
        <v>41897.708333333336</v>
      </c>
      <c r="AG4803" s="1">
        <v>41869.333333333336</v>
      </c>
      <c r="AH4803" s="1">
        <v>41897.708333333336</v>
      </c>
      <c r="AI4803" s="1">
        <v>41869.333333333336</v>
      </c>
      <c r="AJ4803" s="1">
        <v>41897.708333333336</v>
      </c>
      <c r="AK4803" s="1">
        <v>41869.333333333336</v>
      </c>
      <c r="AL4803" s="1">
        <v>41897.708333333336</v>
      </c>
      <c r="AM4803" s="1">
        <v>41869.333333333336</v>
      </c>
      <c r="AN4803" s="1">
        <v>41897.708333333336</v>
      </c>
      <c r="AP4803" t="s">
        <v>113</v>
      </c>
      <c r="AU4803" t="s">
        <v>10645</v>
      </c>
      <c r="AY4803" t="s">
        <v>119</v>
      </c>
      <c r="AZ4803">
        <v>0</v>
      </c>
      <c r="BA4803">
        <v>0</v>
      </c>
      <c r="BD4803" s="3">
        <v>41321.662499999999</v>
      </c>
      <c r="BE4803" s="3">
        <v>41321.663888888892</v>
      </c>
      <c r="BF4803" t="s">
        <v>115</v>
      </c>
      <c r="BG4803" t="s">
        <v>115</v>
      </c>
      <c r="BH4803">
        <v>8149</v>
      </c>
      <c r="BM4803">
        <v>43470</v>
      </c>
      <c r="BR4803" t="s">
        <v>2854</v>
      </c>
      <c r="BS4803" t="s">
        <v>2855</v>
      </c>
      <c r="BU4803">
        <v>1</v>
      </c>
      <c r="BV4803" t="s">
        <v>118</v>
      </c>
      <c r="BX4803" t="s">
        <v>119</v>
      </c>
      <c r="BY4803" t="s">
        <v>119</v>
      </c>
      <c r="BZ4803" t="s">
        <v>119</v>
      </c>
      <c r="CA4803">
        <v>1</v>
      </c>
      <c r="CC4803" t="s">
        <v>120</v>
      </c>
      <c r="CH4803">
        <v>540</v>
      </c>
      <c r="CI4803">
        <v>32990</v>
      </c>
      <c r="CJ4803" t="s">
        <v>106</v>
      </c>
      <c r="CK4803" t="s">
        <v>106</v>
      </c>
      <c r="CL4803">
        <v>15</v>
      </c>
      <c r="CM4803" t="s">
        <v>2963</v>
      </c>
      <c r="CO4803">
        <v>125359</v>
      </c>
      <c r="CQ4803">
        <v>0</v>
      </c>
      <c r="CR4803">
        <v>0</v>
      </c>
      <c r="CS4803">
        <v>0</v>
      </c>
      <c r="CY4803" t="s">
        <v>123</v>
      </c>
      <c r="CZ4803" t="s">
        <v>124</v>
      </c>
      <c r="DD4803" t="str" cm="1">
        <f t="array" ref="DD4803">TEXT(_xlfn.SEQUENCE(1, DATEDIF(AG4803, AH4803, "m") + 1, AG4803, 30), "YYYY-APMM")</f>
        <v>2014-AP08</v>
      </c>
      <c r="DN4803">
        <f t="shared" ref="DN4803:DN4866" si="150">V4803/COUNTIF(DD4803:DF4803, "&lt;&gt;")</f>
        <v>2180.25</v>
      </c>
      <c r="DO4803" t="str">
        <f t="shared" ref="DO4803:DO4866" si="151">BR4803</f>
        <v>TILE MASON SK</v>
      </c>
    </row>
    <row r="4804" spans="1:119" x14ac:dyDescent="0.35">
      <c r="A4804" t="s">
        <v>105</v>
      </c>
      <c r="B4804">
        <v>504089</v>
      </c>
      <c r="C4804">
        <v>6359</v>
      </c>
      <c r="D4804">
        <v>125362</v>
      </c>
      <c r="E4804">
        <v>13662</v>
      </c>
      <c r="F4804">
        <v>0</v>
      </c>
      <c r="G4804" t="s">
        <v>106</v>
      </c>
      <c r="H4804" t="s">
        <v>106</v>
      </c>
      <c r="I4804" t="s">
        <v>106</v>
      </c>
      <c r="J4804" t="s">
        <v>107</v>
      </c>
      <c r="K4804" t="s">
        <v>108</v>
      </c>
      <c r="L4804" t="s">
        <v>109</v>
      </c>
      <c r="M4804" t="s">
        <v>110</v>
      </c>
      <c r="N4804" t="s">
        <v>10646</v>
      </c>
      <c r="O4804" t="s">
        <v>2929</v>
      </c>
      <c r="P4804">
        <v>8170</v>
      </c>
      <c r="Q4804">
        <v>64</v>
      </c>
      <c r="R4804">
        <v>64</v>
      </c>
      <c r="S4804">
        <v>120</v>
      </c>
      <c r="T4804">
        <v>0</v>
      </c>
      <c r="U4804">
        <v>325</v>
      </c>
      <c r="V4804">
        <v>325</v>
      </c>
      <c r="W4804">
        <v>120</v>
      </c>
      <c r="X4804">
        <v>0</v>
      </c>
      <c r="Y4804">
        <v>0</v>
      </c>
      <c r="Z4804">
        <v>0</v>
      </c>
      <c r="AD4804" s="1">
        <v>41896.333333333336</v>
      </c>
      <c r="AE4804" s="1">
        <v>41912.708333333336</v>
      </c>
      <c r="AG4804" s="1">
        <v>41886.333333333336</v>
      </c>
      <c r="AH4804" s="1">
        <v>41903.708333333336</v>
      </c>
      <c r="AI4804" s="1">
        <v>41886.333333333336</v>
      </c>
      <c r="AJ4804" s="1">
        <v>41903.708333333336</v>
      </c>
      <c r="AK4804" s="1">
        <v>41886.333333333336</v>
      </c>
      <c r="AL4804" s="1">
        <v>41903.708333333336</v>
      </c>
      <c r="AM4804" s="1">
        <v>41896.333333333336</v>
      </c>
      <c r="AN4804" s="1">
        <v>41912.708333333336</v>
      </c>
      <c r="AP4804" t="s">
        <v>113</v>
      </c>
      <c r="AU4804" t="s">
        <v>10647</v>
      </c>
      <c r="AY4804" t="s">
        <v>106</v>
      </c>
      <c r="AZ4804">
        <v>0</v>
      </c>
      <c r="BA4804">
        <v>0</v>
      </c>
      <c r="BD4804" s="3">
        <v>41321.662499999999</v>
      </c>
      <c r="BE4804" s="3">
        <v>41321.663888888892</v>
      </c>
      <c r="BF4804" t="s">
        <v>115</v>
      </c>
      <c r="BG4804" t="s">
        <v>115</v>
      </c>
      <c r="BH4804">
        <v>8149</v>
      </c>
      <c r="BM4804">
        <v>43470</v>
      </c>
      <c r="BR4804" t="s">
        <v>2854</v>
      </c>
      <c r="BS4804" t="s">
        <v>2855</v>
      </c>
      <c r="BU4804">
        <v>1</v>
      </c>
      <c r="BV4804" t="s">
        <v>118</v>
      </c>
      <c r="BX4804" t="s">
        <v>119</v>
      </c>
      <c r="BY4804" t="s">
        <v>119</v>
      </c>
      <c r="BZ4804" t="s">
        <v>119</v>
      </c>
      <c r="CA4804">
        <v>1</v>
      </c>
      <c r="CC4804" t="s">
        <v>120</v>
      </c>
      <c r="CH4804">
        <v>540</v>
      </c>
      <c r="CI4804">
        <v>32990</v>
      </c>
      <c r="CJ4804" t="s">
        <v>106</v>
      </c>
      <c r="CK4804" t="s">
        <v>106</v>
      </c>
      <c r="CL4804">
        <v>15</v>
      </c>
      <c r="CM4804" t="s">
        <v>2963</v>
      </c>
      <c r="CO4804">
        <v>125359</v>
      </c>
      <c r="CQ4804">
        <v>0</v>
      </c>
      <c r="CR4804">
        <v>0</v>
      </c>
      <c r="CS4804">
        <v>0</v>
      </c>
      <c r="CY4804" t="s">
        <v>123</v>
      </c>
      <c r="CZ4804" t="s">
        <v>124</v>
      </c>
      <c r="DD4804" t="str" cm="1">
        <f t="array" ref="DD4804">TEXT(_xlfn.SEQUENCE(1, DATEDIF(AG4804, AH4804, "m") + 1, AG4804, 30), "YYYY-APMM")</f>
        <v>2014-AP09</v>
      </c>
      <c r="DN4804">
        <f t="shared" si="150"/>
        <v>325</v>
      </c>
      <c r="DO4804" t="str">
        <f t="shared" si="151"/>
        <v>TILE MASON SK</v>
      </c>
    </row>
    <row r="4805" spans="1:119" x14ac:dyDescent="0.35">
      <c r="A4805" t="s">
        <v>105</v>
      </c>
      <c r="B4805">
        <v>504090</v>
      </c>
      <c r="C4805">
        <v>6359</v>
      </c>
      <c r="D4805">
        <v>125362</v>
      </c>
      <c r="E4805">
        <v>13662</v>
      </c>
      <c r="F4805">
        <v>0</v>
      </c>
      <c r="G4805" t="s">
        <v>106</v>
      </c>
      <c r="H4805" t="s">
        <v>106</v>
      </c>
      <c r="I4805" t="s">
        <v>106</v>
      </c>
      <c r="J4805" t="s">
        <v>107</v>
      </c>
      <c r="K4805" t="s">
        <v>108</v>
      </c>
      <c r="L4805" t="s">
        <v>109</v>
      </c>
      <c r="M4805" t="s">
        <v>110</v>
      </c>
      <c r="N4805" t="s">
        <v>10648</v>
      </c>
      <c r="O4805" t="s">
        <v>2932</v>
      </c>
      <c r="P4805">
        <v>8171</v>
      </c>
      <c r="Q4805">
        <v>16</v>
      </c>
      <c r="R4805">
        <v>16</v>
      </c>
      <c r="S4805">
        <v>160</v>
      </c>
      <c r="T4805">
        <v>0</v>
      </c>
      <c r="U4805">
        <v>1093.75</v>
      </c>
      <c r="V4805">
        <v>1093.75</v>
      </c>
      <c r="W4805">
        <v>160</v>
      </c>
      <c r="X4805">
        <v>0</v>
      </c>
      <c r="Y4805">
        <v>0</v>
      </c>
      <c r="Z4805">
        <v>0</v>
      </c>
      <c r="AD4805" s="1">
        <v>41892.333333333336</v>
      </c>
      <c r="AE4805" s="1">
        <v>41914.708333333336</v>
      </c>
      <c r="AG4805" s="1">
        <v>41890.333333333336</v>
      </c>
      <c r="AH4805" s="1">
        <v>41912.708333333336</v>
      </c>
      <c r="AI4805" s="1">
        <v>41890.333333333336</v>
      </c>
      <c r="AJ4805" s="1">
        <v>41912.708333333336</v>
      </c>
      <c r="AK4805" s="1">
        <v>41890.333333333336</v>
      </c>
      <c r="AL4805" s="1">
        <v>41912.708333333336</v>
      </c>
      <c r="AM4805" s="1">
        <v>41892.333333333336</v>
      </c>
      <c r="AN4805" s="1">
        <v>41914.708333333336</v>
      </c>
      <c r="AP4805" t="s">
        <v>113</v>
      </c>
      <c r="AU4805" t="s">
        <v>10649</v>
      </c>
      <c r="AY4805" t="s">
        <v>106</v>
      </c>
      <c r="AZ4805">
        <v>0</v>
      </c>
      <c r="BA4805">
        <v>0</v>
      </c>
      <c r="BD4805" s="3">
        <v>41321.662499999999</v>
      </c>
      <c r="BE4805" s="3">
        <v>41321.663888888892</v>
      </c>
      <c r="BF4805" t="s">
        <v>115</v>
      </c>
      <c r="BG4805" t="s">
        <v>115</v>
      </c>
      <c r="BH4805">
        <v>8149</v>
      </c>
      <c r="BM4805">
        <v>43480</v>
      </c>
      <c r="BR4805" t="s">
        <v>2893</v>
      </c>
      <c r="BS4805" t="s">
        <v>2894</v>
      </c>
      <c r="BU4805">
        <v>1</v>
      </c>
      <c r="BV4805" t="s">
        <v>118</v>
      </c>
      <c r="BX4805" t="s">
        <v>119</v>
      </c>
      <c r="BY4805" t="s">
        <v>119</v>
      </c>
      <c r="BZ4805" t="s">
        <v>119</v>
      </c>
      <c r="CA4805">
        <v>1</v>
      </c>
      <c r="CC4805" t="s">
        <v>120</v>
      </c>
      <c r="CH4805">
        <v>540</v>
      </c>
      <c r="CI4805">
        <v>32990</v>
      </c>
      <c r="CJ4805" t="s">
        <v>106</v>
      </c>
      <c r="CK4805" t="s">
        <v>106</v>
      </c>
      <c r="CL4805">
        <v>15</v>
      </c>
      <c r="CM4805" t="s">
        <v>2963</v>
      </c>
      <c r="CO4805">
        <v>125359</v>
      </c>
      <c r="CQ4805">
        <v>0</v>
      </c>
      <c r="CR4805">
        <v>0</v>
      </c>
      <c r="CS4805">
        <v>0</v>
      </c>
      <c r="CY4805" t="s">
        <v>123</v>
      </c>
      <c r="CZ4805" t="s">
        <v>124</v>
      </c>
      <c r="DD4805" t="str" cm="1">
        <f t="array" ref="DD4805">TEXT(_xlfn.SEQUENCE(1, DATEDIF(AG4805, AH4805, "m") + 1, AG4805, 30), "YYYY-APMM")</f>
        <v>2014-AP09</v>
      </c>
      <c r="DN4805">
        <f t="shared" si="150"/>
        <v>1093.75</v>
      </c>
      <c r="DO4805" t="str">
        <f t="shared" si="151"/>
        <v>GRANITE MASON SK</v>
      </c>
    </row>
    <row r="4806" spans="1:119" x14ac:dyDescent="0.35">
      <c r="A4806" t="s">
        <v>105</v>
      </c>
      <c r="B4806">
        <v>504091</v>
      </c>
      <c r="C4806">
        <v>6359</v>
      </c>
      <c r="D4806">
        <v>125365</v>
      </c>
      <c r="E4806">
        <v>13662</v>
      </c>
      <c r="F4806">
        <v>0</v>
      </c>
      <c r="G4806" t="s">
        <v>106</v>
      </c>
      <c r="H4806" t="s">
        <v>106</v>
      </c>
      <c r="I4806" t="s">
        <v>106</v>
      </c>
      <c r="J4806" t="s">
        <v>107</v>
      </c>
      <c r="K4806" t="s">
        <v>108</v>
      </c>
      <c r="L4806" t="s">
        <v>109</v>
      </c>
      <c r="M4806" t="s">
        <v>110</v>
      </c>
      <c r="N4806" t="s">
        <v>10650</v>
      </c>
      <c r="O4806" t="s">
        <v>3140</v>
      </c>
      <c r="P4806">
        <v>8165</v>
      </c>
      <c r="Q4806">
        <v>0</v>
      </c>
      <c r="R4806">
        <v>0</v>
      </c>
      <c r="S4806">
        <v>200</v>
      </c>
      <c r="T4806">
        <v>0</v>
      </c>
      <c r="U4806">
        <v>4476.5</v>
      </c>
      <c r="V4806">
        <v>4476.5</v>
      </c>
      <c r="W4806">
        <v>200</v>
      </c>
      <c r="X4806">
        <v>0</v>
      </c>
      <c r="Y4806">
        <v>0</v>
      </c>
      <c r="Z4806">
        <v>0</v>
      </c>
      <c r="AD4806" s="1">
        <v>41739.333333333336</v>
      </c>
      <c r="AE4806" s="1">
        <v>41767.708333333336</v>
      </c>
      <c r="AG4806" s="1">
        <v>41739.333333333336</v>
      </c>
      <c r="AH4806" s="1">
        <v>41767.708333333336</v>
      </c>
      <c r="AI4806" s="1">
        <v>41739.333333333336</v>
      </c>
      <c r="AJ4806" s="1">
        <v>41767.708333333336</v>
      </c>
      <c r="AK4806" s="1">
        <v>41739.333333333336</v>
      </c>
      <c r="AL4806" s="1">
        <v>41767.708333333336</v>
      </c>
      <c r="AM4806" s="1">
        <v>41739.333333333336</v>
      </c>
      <c r="AN4806" s="1">
        <v>41767.708333333336</v>
      </c>
      <c r="AP4806" t="s">
        <v>113</v>
      </c>
      <c r="AU4806" t="s">
        <v>10651</v>
      </c>
      <c r="AY4806" t="s">
        <v>119</v>
      </c>
      <c r="AZ4806">
        <v>0</v>
      </c>
      <c r="BA4806">
        <v>0</v>
      </c>
      <c r="BD4806" s="3">
        <v>41321.662499999999</v>
      </c>
      <c r="BE4806" s="3">
        <v>41321.663888888892</v>
      </c>
      <c r="BF4806" t="s">
        <v>115</v>
      </c>
      <c r="BG4806" t="s">
        <v>115</v>
      </c>
      <c r="BH4806">
        <v>8149</v>
      </c>
      <c r="BM4806">
        <v>43420</v>
      </c>
      <c r="BR4806" t="s">
        <v>3122</v>
      </c>
      <c r="BS4806" t="s">
        <v>3123</v>
      </c>
      <c r="BU4806">
        <v>1</v>
      </c>
      <c r="BV4806" t="s">
        <v>118</v>
      </c>
      <c r="BX4806" t="s">
        <v>119</v>
      </c>
      <c r="BY4806" t="s">
        <v>119</v>
      </c>
      <c r="BZ4806" t="s">
        <v>119</v>
      </c>
      <c r="CA4806">
        <v>1</v>
      </c>
      <c r="CC4806" t="s">
        <v>120</v>
      </c>
      <c r="CH4806">
        <v>540</v>
      </c>
      <c r="CI4806">
        <v>32940</v>
      </c>
      <c r="CJ4806" t="s">
        <v>106</v>
      </c>
      <c r="CK4806" t="s">
        <v>106</v>
      </c>
      <c r="CL4806">
        <v>15</v>
      </c>
      <c r="CM4806" t="s">
        <v>2963</v>
      </c>
      <c r="CO4806">
        <v>125364</v>
      </c>
      <c r="CQ4806">
        <v>0</v>
      </c>
      <c r="CR4806">
        <v>0</v>
      </c>
      <c r="CS4806">
        <v>0</v>
      </c>
      <c r="CY4806" t="s">
        <v>123</v>
      </c>
      <c r="CZ4806" t="s">
        <v>124</v>
      </c>
      <c r="DD4806" t="str" cm="1">
        <f t="array" ref="DD4806">TEXT(_xlfn.SEQUENCE(1, DATEDIF(AG4806, AH4806, "m") + 1, AG4806, 30), "YYYY-APMM")</f>
        <v>2014-AP04</v>
      </c>
      <c r="DN4806">
        <f t="shared" si="150"/>
        <v>4476.5</v>
      </c>
      <c r="DO4806" t="str">
        <f t="shared" si="151"/>
        <v>STEEL FIXERS SK</v>
      </c>
    </row>
    <row r="4807" spans="1:119" x14ac:dyDescent="0.35">
      <c r="A4807" t="s">
        <v>105</v>
      </c>
      <c r="B4807">
        <v>504092</v>
      </c>
      <c r="C4807">
        <v>6359</v>
      </c>
      <c r="D4807">
        <v>125365</v>
      </c>
      <c r="E4807">
        <v>13662</v>
      </c>
      <c r="F4807">
        <v>0</v>
      </c>
      <c r="G4807" t="s">
        <v>106</v>
      </c>
      <c r="H4807" t="s">
        <v>106</v>
      </c>
      <c r="I4807" t="s">
        <v>106</v>
      </c>
      <c r="J4807" t="s">
        <v>107</v>
      </c>
      <c r="K4807" t="s">
        <v>108</v>
      </c>
      <c r="L4807" t="s">
        <v>109</v>
      </c>
      <c r="M4807" t="s">
        <v>110</v>
      </c>
      <c r="N4807" t="s">
        <v>10652</v>
      </c>
      <c r="O4807" t="s">
        <v>3143</v>
      </c>
      <c r="P4807">
        <v>8167</v>
      </c>
      <c r="Q4807">
        <v>0</v>
      </c>
      <c r="R4807">
        <v>0</v>
      </c>
      <c r="S4807">
        <v>192</v>
      </c>
      <c r="T4807">
        <v>0</v>
      </c>
      <c r="U4807">
        <v>280</v>
      </c>
      <c r="V4807">
        <v>280</v>
      </c>
      <c r="W4807">
        <v>192</v>
      </c>
      <c r="X4807">
        <v>0</v>
      </c>
      <c r="Y4807">
        <v>0</v>
      </c>
      <c r="Z4807">
        <v>0</v>
      </c>
      <c r="AD4807" s="1">
        <v>41751.333333333336</v>
      </c>
      <c r="AE4807" s="1">
        <v>41778.708333333336</v>
      </c>
      <c r="AG4807" s="1">
        <v>41751.333333333336</v>
      </c>
      <c r="AH4807" s="1">
        <v>41778.708333333336</v>
      </c>
      <c r="AI4807" s="1">
        <v>41751.333333333336</v>
      </c>
      <c r="AJ4807" s="1">
        <v>41778.708333333336</v>
      </c>
      <c r="AK4807" s="1">
        <v>41751.333333333336</v>
      </c>
      <c r="AL4807" s="1">
        <v>41778.708333333336</v>
      </c>
      <c r="AM4807" s="1">
        <v>41751.333333333336</v>
      </c>
      <c r="AN4807" s="1">
        <v>41778.708333333336</v>
      </c>
      <c r="AP4807" t="s">
        <v>113</v>
      </c>
      <c r="AU4807" t="s">
        <v>10653</v>
      </c>
      <c r="AY4807" t="s">
        <v>119</v>
      </c>
      <c r="AZ4807">
        <v>0</v>
      </c>
      <c r="BA4807">
        <v>0</v>
      </c>
      <c r="BD4807" s="3">
        <v>41321.662499999999</v>
      </c>
      <c r="BE4807" s="3">
        <v>41321.663888888892</v>
      </c>
      <c r="BF4807" t="s">
        <v>115</v>
      </c>
      <c r="BG4807" t="s">
        <v>115</v>
      </c>
      <c r="BH4807">
        <v>8149</v>
      </c>
      <c r="BM4807">
        <v>43440</v>
      </c>
      <c r="BR4807" t="s">
        <v>3145</v>
      </c>
      <c r="BS4807" t="s">
        <v>3146</v>
      </c>
      <c r="BU4807">
        <v>1</v>
      </c>
      <c r="BV4807" t="s">
        <v>118</v>
      </c>
      <c r="BX4807" t="s">
        <v>119</v>
      </c>
      <c r="BY4807" t="s">
        <v>119</v>
      </c>
      <c r="BZ4807" t="s">
        <v>119</v>
      </c>
      <c r="CA4807">
        <v>1</v>
      </c>
      <c r="CC4807" t="s">
        <v>120</v>
      </c>
      <c r="CH4807">
        <v>540</v>
      </c>
      <c r="CI4807">
        <v>32940</v>
      </c>
      <c r="CJ4807" t="s">
        <v>106</v>
      </c>
      <c r="CK4807" t="s">
        <v>106</v>
      </c>
      <c r="CL4807">
        <v>15</v>
      </c>
      <c r="CM4807" t="s">
        <v>2963</v>
      </c>
      <c r="CO4807">
        <v>125364</v>
      </c>
      <c r="CQ4807">
        <v>0</v>
      </c>
      <c r="CR4807">
        <v>0</v>
      </c>
      <c r="CS4807">
        <v>0</v>
      </c>
      <c r="CY4807" t="s">
        <v>123</v>
      </c>
      <c r="CZ4807" t="s">
        <v>124</v>
      </c>
      <c r="DD4807" t="str" cm="1">
        <f t="array" ref="DD4807">TEXT(_xlfn.SEQUENCE(1, DATEDIF(AG4807, AH4807, "m") + 1, AG4807, 30), "YYYY-APMM")</f>
        <v>2014-AP04</v>
      </c>
      <c r="DN4807">
        <f t="shared" si="150"/>
        <v>280</v>
      </c>
      <c r="DO4807" t="str">
        <f t="shared" si="151"/>
        <v>CONCRETE MASON SK</v>
      </c>
    </row>
    <row r="4808" spans="1:119" x14ac:dyDescent="0.35">
      <c r="A4808" t="s">
        <v>105</v>
      </c>
      <c r="B4808">
        <v>504093</v>
      </c>
      <c r="C4808">
        <v>6359</v>
      </c>
      <c r="D4808">
        <v>125365</v>
      </c>
      <c r="E4808">
        <v>13662</v>
      </c>
      <c r="F4808">
        <v>0</v>
      </c>
      <c r="G4808" t="s">
        <v>106</v>
      </c>
      <c r="H4808" t="s">
        <v>106</v>
      </c>
      <c r="I4808" t="s">
        <v>106</v>
      </c>
      <c r="J4808" t="s">
        <v>107</v>
      </c>
      <c r="K4808" t="s">
        <v>108</v>
      </c>
      <c r="L4808" t="s">
        <v>109</v>
      </c>
      <c r="M4808" t="s">
        <v>110</v>
      </c>
      <c r="N4808" t="s">
        <v>10654</v>
      </c>
      <c r="O4808" t="s">
        <v>3164</v>
      </c>
      <c r="P4808">
        <v>8165</v>
      </c>
      <c r="Q4808">
        <v>0</v>
      </c>
      <c r="R4808">
        <v>0</v>
      </c>
      <c r="S4808">
        <v>200</v>
      </c>
      <c r="T4808">
        <v>0</v>
      </c>
      <c r="U4808">
        <v>20147.75</v>
      </c>
      <c r="V4808">
        <v>20147.75</v>
      </c>
      <c r="W4808">
        <v>200</v>
      </c>
      <c r="X4808">
        <v>0</v>
      </c>
      <c r="Y4808">
        <v>0</v>
      </c>
      <c r="Z4808">
        <v>0</v>
      </c>
      <c r="AD4808" s="1">
        <v>41766.333333333336</v>
      </c>
      <c r="AE4808" s="1">
        <v>41794.708333333336</v>
      </c>
      <c r="AG4808" s="1">
        <v>41766.333333333336</v>
      </c>
      <c r="AH4808" s="1">
        <v>41794.708333333336</v>
      </c>
      <c r="AI4808" s="1">
        <v>41766.333333333336</v>
      </c>
      <c r="AJ4808" s="1">
        <v>41794.708333333336</v>
      </c>
      <c r="AK4808" s="1">
        <v>41766.333333333336</v>
      </c>
      <c r="AL4808" s="1">
        <v>41794.708333333336</v>
      </c>
      <c r="AM4808" s="1">
        <v>41766.333333333336</v>
      </c>
      <c r="AN4808" s="1">
        <v>41794.708333333336</v>
      </c>
      <c r="AP4808" t="s">
        <v>113</v>
      </c>
      <c r="AU4808" t="s">
        <v>10655</v>
      </c>
      <c r="AY4808" t="s">
        <v>119</v>
      </c>
      <c r="AZ4808">
        <v>0</v>
      </c>
      <c r="BA4808">
        <v>0</v>
      </c>
      <c r="BD4808" s="3">
        <v>41321.662499999999</v>
      </c>
      <c r="BE4808" s="3">
        <v>41321.663888888892</v>
      </c>
      <c r="BF4808" t="s">
        <v>115</v>
      </c>
      <c r="BG4808" t="s">
        <v>115</v>
      </c>
      <c r="BH4808">
        <v>8149</v>
      </c>
      <c r="BM4808">
        <v>43420</v>
      </c>
      <c r="BR4808" t="s">
        <v>3122</v>
      </c>
      <c r="BS4808" t="s">
        <v>3123</v>
      </c>
      <c r="BU4808">
        <v>1</v>
      </c>
      <c r="BV4808" t="s">
        <v>118</v>
      </c>
      <c r="BX4808" t="s">
        <v>119</v>
      </c>
      <c r="BY4808" t="s">
        <v>119</v>
      </c>
      <c r="BZ4808" t="s">
        <v>119</v>
      </c>
      <c r="CA4808">
        <v>1</v>
      </c>
      <c r="CC4808" t="s">
        <v>120</v>
      </c>
      <c r="CH4808">
        <v>540</v>
      </c>
      <c r="CI4808">
        <v>32940</v>
      </c>
      <c r="CJ4808" t="s">
        <v>106</v>
      </c>
      <c r="CK4808" t="s">
        <v>106</v>
      </c>
      <c r="CL4808">
        <v>15</v>
      </c>
      <c r="CM4808" t="s">
        <v>2963</v>
      </c>
      <c r="CO4808">
        <v>125364</v>
      </c>
      <c r="CQ4808">
        <v>0</v>
      </c>
      <c r="CR4808">
        <v>0</v>
      </c>
      <c r="CS4808">
        <v>0</v>
      </c>
      <c r="CY4808" t="s">
        <v>123</v>
      </c>
      <c r="CZ4808" t="s">
        <v>124</v>
      </c>
      <c r="DD4808" t="str" cm="1">
        <f t="array" ref="DD4808">TEXT(_xlfn.SEQUENCE(1, DATEDIF(AG4808, AH4808, "m") + 1, AG4808, 30), "YYYY-APMM")</f>
        <v>2014-AP05</v>
      </c>
      <c r="DN4808">
        <f t="shared" si="150"/>
        <v>20147.75</v>
      </c>
      <c r="DO4808" t="str">
        <f t="shared" si="151"/>
        <v>STEEL FIXERS SK</v>
      </c>
    </row>
    <row r="4809" spans="1:119" x14ac:dyDescent="0.35">
      <c r="A4809" t="s">
        <v>105</v>
      </c>
      <c r="B4809">
        <v>504094</v>
      </c>
      <c r="C4809">
        <v>6359</v>
      </c>
      <c r="D4809">
        <v>125365</v>
      </c>
      <c r="E4809">
        <v>13662</v>
      </c>
      <c r="F4809">
        <v>0</v>
      </c>
      <c r="G4809" t="s">
        <v>106</v>
      </c>
      <c r="H4809" t="s">
        <v>106</v>
      </c>
      <c r="I4809" t="s">
        <v>106</v>
      </c>
      <c r="J4809" t="s">
        <v>107</v>
      </c>
      <c r="K4809" t="s">
        <v>108</v>
      </c>
      <c r="L4809" t="s">
        <v>109</v>
      </c>
      <c r="M4809" t="s">
        <v>110</v>
      </c>
      <c r="N4809" t="s">
        <v>10656</v>
      </c>
      <c r="O4809" t="s">
        <v>3167</v>
      </c>
      <c r="P4809">
        <v>8167</v>
      </c>
      <c r="Q4809">
        <v>0</v>
      </c>
      <c r="R4809">
        <v>0</v>
      </c>
      <c r="S4809">
        <v>112</v>
      </c>
      <c r="T4809">
        <v>0</v>
      </c>
      <c r="U4809">
        <v>1428</v>
      </c>
      <c r="V4809">
        <v>1428</v>
      </c>
      <c r="W4809">
        <v>112</v>
      </c>
      <c r="X4809">
        <v>0</v>
      </c>
      <c r="Y4809">
        <v>0</v>
      </c>
      <c r="Z4809">
        <v>0</v>
      </c>
      <c r="AD4809" s="1">
        <v>41783.333333333336</v>
      </c>
      <c r="AE4809" s="1">
        <v>41798.708333333336</v>
      </c>
      <c r="AG4809" s="1">
        <v>41783.333333333336</v>
      </c>
      <c r="AH4809" s="1">
        <v>41798.708333333336</v>
      </c>
      <c r="AI4809" s="1">
        <v>41783.333333333336</v>
      </c>
      <c r="AJ4809" s="1">
        <v>41798.708333333336</v>
      </c>
      <c r="AK4809" s="1">
        <v>41783.333333333336</v>
      </c>
      <c r="AL4809" s="1">
        <v>41798.708333333336</v>
      </c>
      <c r="AM4809" s="1">
        <v>41783.333333333336</v>
      </c>
      <c r="AN4809" s="1">
        <v>41798.708333333336</v>
      </c>
      <c r="AP4809" t="s">
        <v>113</v>
      </c>
      <c r="AU4809" t="s">
        <v>10657</v>
      </c>
      <c r="AY4809" t="s">
        <v>119</v>
      </c>
      <c r="AZ4809">
        <v>0</v>
      </c>
      <c r="BA4809">
        <v>0</v>
      </c>
      <c r="BD4809" s="3">
        <v>41321.662499999999</v>
      </c>
      <c r="BE4809" s="3">
        <v>41321.663888888892</v>
      </c>
      <c r="BF4809" t="s">
        <v>115</v>
      </c>
      <c r="BG4809" t="s">
        <v>115</v>
      </c>
      <c r="BH4809">
        <v>8149</v>
      </c>
      <c r="BM4809">
        <v>43440</v>
      </c>
      <c r="BR4809" t="s">
        <v>3145</v>
      </c>
      <c r="BS4809" t="s">
        <v>3146</v>
      </c>
      <c r="BU4809">
        <v>1</v>
      </c>
      <c r="BV4809" t="s">
        <v>118</v>
      </c>
      <c r="BX4809" t="s">
        <v>119</v>
      </c>
      <c r="BY4809" t="s">
        <v>119</v>
      </c>
      <c r="BZ4809" t="s">
        <v>119</v>
      </c>
      <c r="CA4809">
        <v>1</v>
      </c>
      <c r="CC4809" t="s">
        <v>120</v>
      </c>
      <c r="CH4809">
        <v>540</v>
      </c>
      <c r="CI4809">
        <v>32940</v>
      </c>
      <c r="CJ4809" t="s">
        <v>106</v>
      </c>
      <c r="CK4809" t="s">
        <v>106</v>
      </c>
      <c r="CL4809">
        <v>15</v>
      </c>
      <c r="CM4809" t="s">
        <v>2963</v>
      </c>
      <c r="CO4809">
        <v>125364</v>
      </c>
      <c r="CQ4809">
        <v>0</v>
      </c>
      <c r="CR4809">
        <v>0</v>
      </c>
      <c r="CS4809">
        <v>0</v>
      </c>
      <c r="CY4809" t="s">
        <v>123</v>
      </c>
      <c r="CZ4809" t="s">
        <v>124</v>
      </c>
      <c r="DD4809" t="str" cm="1">
        <f t="array" ref="DD4809">TEXT(_xlfn.SEQUENCE(1, DATEDIF(AG4809, AH4809, "m") + 1, AG4809, 30), "YYYY-APMM")</f>
        <v>2014-AP05</v>
      </c>
      <c r="DN4809">
        <f t="shared" si="150"/>
        <v>1428</v>
      </c>
      <c r="DO4809" t="str">
        <f t="shared" si="151"/>
        <v>CONCRETE MASON SK</v>
      </c>
    </row>
    <row r="4810" spans="1:119" x14ac:dyDescent="0.35">
      <c r="A4810" t="s">
        <v>105</v>
      </c>
      <c r="B4810">
        <v>504095</v>
      </c>
      <c r="C4810">
        <v>6359</v>
      </c>
      <c r="D4810">
        <v>125366</v>
      </c>
      <c r="E4810">
        <v>13662</v>
      </c>
      <c r="F4810">
        <v>0</v>
      </c>
      <c r="G4810" t="s">
        <v>106</v>
      </c>
      <c r="H4810" t="s">
        <v>106</v>
      </c>
      <c r="I4810" t="s">
        <v>106</v>
      </c>
      <c r="J4810" t="s">
        <v>107</v>
      </c>
      <c r="K4810" t="s">
        <v>108</v>
      </c>
      <c r="L4810" t="s">
        <v>109</v>
      </c>
      <c r="M4810" t="s">
        <v>110</v>
      </c>
      <c r="N4810" t="s">
        <v>10658</v>
      </c>
      <c r="O4810" t="s">
        <v>3140</v>
      </c>
      <c r="P4810">
        <v>8165</v>
      </c>
      <c r="Q4810">
        <v>72</v>
      </c>
      <c r="R4810">
        <v>0</v>
      </c>
      <c r="S4810">
        <v>144</v>
      </c>
      <c r="T4810">
        <v>0</v>
      </c>
      <c r="U4810">
        <v>1506.75</v>
      </c>
      <c r="V4810">
        <v>1506.75</v>
      </c>
      <c r="W4810">
        <v>144</v>
      </c>
      <c r="X4810">
        <v>0</v>
      </c>
      <c r="Y4810">
        <v>0</v>
      </c>
      <c r="Z4810">
        <v>0</v>
      </c>
      <c r="AD4810" s="1">
        <v>41795.333333333336</v>
      </c>
      <c r="AE4810" s="1">
        <v>41815.708333333336</v>
      </c>
      <c r="AG4810" s="1">
        <v>41785.333333333336</v>
      </c>
      <c r="AH4810" s="1">
        <v>41805.708333333336</v>
      </c>
      <c r="AI4810" s="1">
        <v>41785.333333333336</v>
      </c>
      <c r="AJ4810" s="1">
        <v>41805.708333333336</v>
      </c>
      <c r="AK4810" s="1">
        <v>41785.333333333336</v>
      </c>
      <c r="AL4810" s="1">
        <v>41805.708333333336</v>
      </c>
      <c r="AM4810" s="1">
        <v>41795.333333333336</v>
      </c>
      <c r="AN4810" s="1">
        <v>41815.708333333336</v>
      </c>
      <c r="AP4810" t="s">
        <v>113</v>
      </c>
      <c r="AU4810" t="s">
        <v>10659</v>
      </c>
      <c r="AY4810" t="s">
        <v>106</v>
      </c>
      <c r="AZ4810">
        <v>0</v>
      </c>
      <c r="BA4810">
        <v>0</v>
      </c>
      <c r="BD4810" s="3">
        <v>41321.662499999999</v>
      </c>
      <c r="BE4810" s="3">
        <v>41321.663888888892</v>
      </c>
      <c r="BF4810" t="s">
        <v>115</v>
      </c>
      <c r="BG4810" t="s">
        <v>115</v>
      </c>
      <c r="BH4810">
        <v>8149</v>
      </c>
      <c r="BM4810">
        <v>43420</v>
      </c>
      <c r="BR4810" t="s">
        <v>3122</v>
      </c>
      <c r="BS4810" t="s">
        <v>3123</v>
      </c>
      <c r="BU4810">
        <v>1</v>
      </c>
      <c r="BV4810" t="s">
        <v>118</v>
      </c>
      <c r="BX4810" t="s">
        <v>119</v>
      </c>
      <c r="BY4810" t="s">
        <v>119</v>
      </c>
      <c r="BZ4810" t="s">
        <v>119</v>
      </c>
      <c r="CA4810">
        <v>1</v>
      </c>
      <c r="CC4810" t="s">
        <v>120</v>
      </c>
      <c r="CH4810">
        <v>540</v>
      </c>
      <c r="CI4810">
        <v>32950</v>
      </c>
      <c r="CJ4810" t="s">
        <v>106</v>
      </c>
      <c r="CK4810" t="s">
        <v>106</v>
      </c>
      <c r="CL4810">
        <v>20</v>
      </c>
      <c r="CM4810" t="s">
        <v>2867</v>
      </c>
      <c r="CO4810">
        <v>125364</v>
      </c>
      <c r="CQ4810">
        <v>0</v>
      </c>
      <c r="CR4810">
        <v>0</v>
      </c>
      <c r="CS4810">
        <v>0</v>
      </c>
      <c r="CY4810" t="s">
        <v>123</v>
      </c>
      <c r="CZ4810" t="s">
        <v>124</v>
      </c>
      <c r="DD4810" t="str" cm="1">
        <f t="array" ref="DD4810">TEXT(_xlfn.SEQUENCE(1, DATEDIF(AG4810, AH4810, "m") + 1, AG4810, 30), "YYYY-APMM")</f>
        <v>2014-AP05</v>
      </c>
      <c r="DN4810">
        <f t="shared" si="150"/>
        <v>1506.75</v>
      </c>
      <c r="DO4810" t="str">
        <f t="shared" si="151"/>
        <v>STEEL FIXERS SK</v>
      </c>
    </row>
    <row r="4811" spans="1:119" x14ac:dyDescent="0.35">
      <c r="A4811" t="s">
        <v>105</v>
      </c>
      <c r="B4811">
        <v>504096</v>
      </c>
      <c r="C4811">
        <v>6359</v>
      </c>
      <c r="D4811">
        <v>125366</v>
      </c>
      <c r="E4811">
        <v>13662</v>
      </c>
      <c r="F4811">
        <v>0</v>
      </c>
      <c r="G4811" t="s">
        <v>106</v>
      </c>
      <c r="H4811" t="s">
        <v>106</v>
      </c>
      <c r="I4811" t="s">
        <v>106</v>
      </c>
      <c r="J4811" t="s">
        <v>107</v>
      </c>
      <c r="K4811" t="s">
        <v>108</v>
      </c>
      <c r="L4811" t="s">
        <v>109</v>
      </c>
      <c r="M4811" t="s">
        <v>110</v>
      </c>
      <c r="N4811" t="s">
        <v>10660</v>
      </c>
      <c r="O4811" t="s">
        <v>3143</v>
      </c>
      <c r="P4811">
        <v>8167</v>
      </c>
      <c r="Q4811">
        <v>72</v>
      </c>
      <c r="R4811">
        <v>0</v>
      </c>
      <c r="S4811">
        <v>136</v>
      </c>
      <c r="T4811">
        <v>0</v>
      </c>
      <c r="U4811">
        <v>66.5</v>
      </c>
      <c r="V4811">
        <v>66.5</v>
      </c>
      <c r="W4811">
        <v>136</v>
      </c>
      <c r="X4811">
        <v>0</v>
      </c>
      <c r="Y4811">
        <v>0</v>
      </c>
      <c r="Z4811">
        <v>0</v>
      </c>
      <c r="AD4811" s="1">
        <v>41799.333333333336</v>
      </c>
      <c r="AE4811" s="1">
        <v>41818.708333333336</v>
      </c>
      <c r="AG4811" s="1">
        <v>41788.333333333336</v>
      </c>
      <c r="AH4811" s="1">
        <v>41807.708333333336</v>
      </c>
      <c r="AI4811" s="1">
        <v>41788.333333333336</v>
      </c>
      <c r="AJ4811" s="1">
        <v>41807.708333333336</v>
      </c>
      <c r="AK4811" s="1">
        <v>41788.333333333336</v>
      </c>
      <c r="AL4811" s="1">
        <v>41807.708333333336</v>
      </c>
      <c r="AM4811" s="1">
        <v>41799.333333333336</v>
      </c>
      <c r="AN4811" s="1">
        <v>41818.708333333336</v>
      </c>
      <c r="AP4811" t="s">
        <v>113</v>
      </c>
      <c r="AU4811" t="s">
        <v>10661</v>
      </c>
      <c r="AY4811" t="s">
        <v>106</v>
      </c>
      <c r="AZ4811">
        <v>0</v>
      </c>
      <c r="BA4811">
        <v>0</v>
      </c>
      <c r="BD4811" s="3">
        <v>41321.662499999999</v>
      </c>
      <c r="BE4811" s="3">
        <v>41321.663888888892</v>
      </c>
      <c r="BF4811" t="s">
        <v>115</v>
      </c>
      <c r="BG4811" t="s">
        <v>115</v>
      </c>
      <c r="BH4811">
        <v>8149</v>
      </c>
      <c r="BM4811">
        <v>43440</v>
      </c>
      <c r="BR4811" t="s">
        <v>3145</v>
      </c>
      <c r="BS4811" t="s">
        <v>3146</v>
      </c>
      <c r="BU4811">
        <v>1</v>
      </c>
      <c r="BV4811" t="s">
        <v>118</v>
      </c>
      <c r="BX4811" t="s">
        <v>119</v>
      </c>
      <c r="BY4811" t="s">
        <v>119</v>
      </c>
      <c r="BZ4811" t="s">
        <v>119</v>
      </c>
      <c r="CA4811">
        <v>1</v>
      </c>
      <c r="CC4811" t="s">
        <v>120</v>
      </c>
      <c r="CH4811">
        <v>540</v>
      </c>
      <c r="CI4811">
        <v>32950</v>
      </c>
      <c r="CJ4811" t="s">
        <v>106</v>
      </c>
      <c r="CK4811" t="s">
        <v>106</v>
      </c>
      <c r="CL4811">
        <v>20</v>
      </c>
      <c r="CM4811" t="s">
        <v>2867</v>
      </c>
      <c r="CO4811">
        <v>125364</v>
      </c>
      <c r="CQ4811">
        <v>0</v>
      </c>
      <c r="CR4811">
        <v>0</v>
      </c>
      <c r="CS4811">
        <v>0</v>
      </c>
      <c r="CY4811" t="s">
        <v>123</v>
      </c>
      <c r="CZ4811" t="s">
        <v>124</v>
      </c>
      <c r="DD4811" t="str" cm="1">
        <f t="array" ref="DD4811">TEXT(_xlfn.SEQUENCE(1, DATEDIF(AG4811, AH4811, "m") + 1, AG4811, 30), "YYYY-APMM")</f>
        <v>2014-AP05</v>
      </c>
      <c r="DN4811">
        <f t="shared" si="150"/>
        <v>66.5</v>
      </c>
      <c r="DO4811" t="str">
        <f t="shared" si="151"/>
        <v>CONCRETE MASON SK</v>
      </c>
    </row>
    <row r="4812" spans="1:119" x14ac:dyDescent="0.35">
      <c r="A4812" t="s">
        <v>105</v>
      </c>
      <c r="B4812">
        <v>504097</v>
      </c>
      <c r="C4812">
        <v>6359</v>
      </c>
      <c r="D4812">
        <v>125366</v>
      </c>
      <c r="E4812">
        <v>13662</v>
      </c>
      <c r="F4812">
        <v>0</v>
      </c>
      <c r="G4812" t="s">
        <v>106</v>
      </c>
      <c r="H4812" t="s">
        <v>106</v>
      </c>
      <c r="I4812" t="s">
        <v>106</v>
      </c>
      <c r="J4812" t="s">
        <v>107</v>
      </c>
      <c r="K4812" t="s">
        <v>108</v>
      </c>
      <c r="L4812" t="s">
        <v>109</v>
      </c>
      <c r="M4812" t="s">
        <v>110</v>
      </c>
      <c r="N4812" t="s">
        <v>10662</v>
      </c>
      <c r="O4812" t="s">
        <v>3148</v>
      </c>
      <c r="P4812">
        <v>8165</v>
      </c>
      <c r="Q4812">
        <v>72</v>
      </c>
      <c r="R4812">
        <v>0</v>
      </c>
      <c r="S4812">
        <v>160</v>
      </c>
      <c r="T4812">
        <v>0</v>
      </c>
      <c r="U4812">
        <v>3416</v>
      </c>
      <c r="V4812">
        <v>3416</v>
      </c>
      <c r="W4812">
        <v>160</v>
      </c>
      <c r="X4812">
        <v>0</v>
      </c>
      <c r="Y4812">
        <v>0</v>
      </c>
      <c r="Z4812">
        <v>0</v>
      </c>
      <c r="AD4812" s="1">
        <v>41801.333333333336</v>
      </c>
      <c r="AE4812" s="1">
        <v>41823.708333333336</v>
      </c>
      <c r="AG4812" s="1">
        <v>41791.333333333336</v>
      </c>
      <c r="AH4812" s="1">
        <v>41813.708333333336</v>
      </c>
      <c r="AI4812" s="1">
        <v>41791.333333333336</v>
      </c>
      <c r="AJ4812" s="1">
        <v>41813.708333333336</v>
      </c>
      <c r="AK4812" s="1">
        <v>41791.333333333336</v>
      </c>
      <c r="AL4812" s="1">
        <v>41813.708333333336</v>
      </c>
      <c r="AM4812" s="1">
        <v>41801.333333333336</v>
      </c>
      <c r="AN4812" s="1">
        <v>41823.708333333336</v>
      </c>
      <c r="AP4812" t="s">
        <v>113</v>
      </c>
      <c r="AU4812" t="s">
        <v>10663</v>
      </c>
      <c r="AY4812" t="s">
        <v>106</v>
      </c>
      <c r="AZ4812">
        <v>0</v>
      </c>
      <c r="BA4812">
        <v>0</v>
      </c>
      <c r="BD4812" s="3">
        <v>41321.662499999999</v>
      </c>
      <c r="BE4812" s="3">
        <v>41321.663888888892</v>
      </c>
      <c r="BF4812" t="s">
        <v>115</v>
      </c>
      <c r="BG4812" t="s">
        <v>115</v>
      </c>
      <c r="BH4812">
        <v>8149</v>
      </c>
      <c r="BM4812">
        <v>43420</v>
      </c>
      <c r="BR4812" t="s">
        <v>3122</v>
      </c>
      <c r="BS4812" t="s">
        <v>3123</v>
      </c>
      <c r="BU4812">
        <v>1</v>
      </c>
      <c r="BV4812" t="s">
        <v>118</v>
      </c>
      <c r="BX4812" t="s">
        <v>119</v>
      </c>
      <c r="BY4812" t="s">
        <v>119</v>
      </c>
      <c r="BZ4812" t="s">
        <v>119</v>
      </c>
      <c r="CA4812">
        <v>1</v>
      </c>
      <c r="CC4812" t="s">
        <v>120</v>
      </c>
      <c r="CH4812">
        <v>540</v>
      </c>
      <c r="CI4812">
        <v>32950</v>
      </c>
      <c r="CJ4812" t="s">
        <v>106</v>
      </c>
      <c r="CK4812" t="s">
        <v>106</v>
      </c>
      <c r="CL4812">
        <v>20</v>
      </c>
      <c r="CM4812" t="s">
        <v>2867</v>
      </c>
      <c r="CO4812">
        <v>125364</v>
      </c>
      <c r="CQ4812">
        <v>0</v>
      </c>
      <c r="CR4812">
        <v>0</v>
      </c>
      <c r="CS4812">
        <v>0</v>
      </c>
      <c r="CY4812" t="s">
        <v>123</v>
      </c>
      <c r="CZ4812" t="s">
        <v>124</v>
      </c>
      <c r="DD4812" t="str" cm="1">
        <f t="array" ref="DD4812">TEXT(_xlfn.SEQUENCE(1, DATEDIF(AG4812, AH4812, "m") + 1, AG4812, 30), "YYYY-APMM")</f>
        <v>2014-AP06</v>
      </c>
      <c r="DN4812">
        <f t="shared" si="150"/>
        <v>3416</v>
      </c>
      <c r="DO4812" t="str">
        <f t="shared" si="151"/>
        <v>STEEL FIXERS SK</v>
      </c>
    </row>
    <row r="4813" spans="1:119" x14ac:dyDescent="0.35">
      <c r="A4813" t="s">
        <v>105</v>
      </c>
      <c r="B4813">
        <v>504098</v>
      </c>
      <c r="C4813">
        <v>6359</v>
      </c>
      <c r="D4813">
        <v>125366</v>
      </c>
      <c r="E4813">
        <v>13662</v>
      </c>
      <c r="F4813">
        <v>0</v>
      </c>
      <c r="G4813" t="s">
        <v>106</v>
      </c>
      <c r="H4813" t="s">
        <v>106</v>
      </c>
      <c r="I4813" t="s">
        <v>106</v>
      </c>
      <c r="J4813" t="s">
        <v>107</v>
      </c>
      <c r="K4813" t="s">
        <v>108</v>
      </c>
      <c r="L4813" t="s">
        <v>109</v>
      </c>
      <c r="M4813" t="s">
        <v>110</v>
      </c>
      <c r="N4813" t="s">
        <v>10664</v>
      </c>
      <c r="O4813" t="s">
        <v>3151</v>
      </c>
      <c r="P4813">
        <v>8167</v>
      </c>
      <c r="Q4813">
        <v>72</v>
      </c>
      <c r="R4813">
        <v>0</v>
      </c>
      <c r="S4813">
        <v>104</v>
      </c>
      <c r="T4813">
        <v>0</v>
      </c>
      <c r="U4813">
        <v>315</v>
      </c>
      <c r="V4813">
        <v>315</v>
      </c>
      <c r="W4813">
        <v>104</v>
      </c>
      <c r="X4813">
        <v>0</v>
      </c>
      <c r="Y4813">
        <v>0</v>
      </c>
      <c r="Z4813">
        <v>0</v>
      </c>
      <c r="AD4813" s="1">
        <v>41812.333333333336</v>
      </c>
      <c r="AE4813" s="1">
        <v>41826.708333333336</v>
      </c>
      <c r="AG4813" s="1">
        <v>41801.333333333336</v>
      </c>
      <c r="AH4813" s="1">
        <v>41815.708333333336</v>
      </c>
      <c r="AI4813" s="1">
        <v>41801.333333333336</v>
      </c>
      <c r="AJ4813" s="1">
        <v>41815.708333333336</v>
      </c>
      <c r="AK4813" s="1">
        <v>41801.333333333336</v>
      </c>
      <c r="AL4813" s="1">
        <v>41815.708333333336</v>
      </c>
      <c r="AM4813" s="1">
        <v>41812.333333333336</v>
      </c>
      <c r="AN4813" s="1">
        <v>41826.708333333336</v>
      </c>
      <c r="AP4813" t="s">
        <v>113</v>
      </c>
      <c r="AU4813" t="s">
        <v>10665</v>
      </c>
      <c r="AY4813" t="s">
        <v>106</v>
      </c>
      <c r="AZ4813">
        <v>0</v>
      </c>
      <c r="BA4813">
        <v>0</v>
      </c>
      <c r="BD4813" s="3">
        <v>41321.662499999999</v>
      </c>
      <c r="BE4813" s="3">
        <v>41321.663888888892</v>
      </c>
      <c r="BF4813" t="s">
        <v>115</v>
      </c>
      <c r="BG4813" t="s">
        <v>115</v>
      </c>
      <c r="BH4813">
        <v>8149</v>
      </c>
      <c r="BM4813">
        <v>43440</v>
      </c>
      <c r="BR4813" t="s">
        <v>3145</v>
      </c>
      <c r="BS4813" t="s">
        <v>3146</v>
      </c>
      <c r="BU4813">
        <v>1</v>
      </c>
      <c r="BV4813" t="s">
        <v>118</v>
      </c>
      <c r="BX4813" t="s">
        <v>119</v>
      </c>
      <c r="BY4813" t="s">
        <v>119</v>
      </c>
      <c r="BZ4813" t="s">
        <v>119</v>
      </c>
      <c r="CA4813">
        <v>1</v>
      </c>
      <c r="CC4813" t="s">
        <v>120</v>
      </c>
      <c r="CH4813">
        <v>540</v>
      </c>
      <c r="CI4813">
        <v>32950</v>
      </c>
      <c r="CJ4813" t="s">
        <v>106</v>
      </c>
      <c r="CK4813" t="s">
        <v>106</v>
      </c>
      <c r="CL4813">
        <v>20</v>
      </c>
      <c r="CM4813" t="s">
        <v>2867</v>
      </c>
      <c r="CO4813">
        <v>125364</v>
      </c>
      <c r="CQ4813">
        <v>0</v>
      </c>
      <c r="CR4813">
        <v>0</v>
      </c>
      <c r="CS4813">
        <v>0</v>
      </c>
      <c r="CY4813" t="s">
        <v>123</v>
      </c>
      <c r="CZ4813" t="s">
        <v>124</v>
      </c>
      <c r="DD4813" t="str" cm="1">
        <f t="array" ref="DD4813">TEXT(_xlfn.SEQUENCE(1, DATEDIF(AG4813, AH4813, "m") + 1, AG4813, 30), "YYYY-APMM")</f>
        <v>2014-AP06</v>
      </c>
      <c r="DN4813">
        <f t="shared" si="150"/>
        <v>315</v>
      </c>
      <c r="DO4813" t="str">
        <f t="shared" si="151"/>
        <v>CONCRETE MASON SK</v>
      </c>
    </row>
    <row r="4814" spans="1:119" x14ac:dyDescent="0.35">
      <c r="A4814" t="s">
        <v>105</v>
      </c>
      <c r="B4814">
        <v>504099</v>
      </c>
      <c r="C4814">
        <v>6359</v>
      </c>
      <c r="D4814">
        <v>125366</v>
      </c>
      <c r="E4814">
        <v>13662</v>
      </c>
      <c r="F4814">
        <v>0</v>
      </c>
      <c r="G4814" t="s">
        <v>106</v>
      </c>
      <c r="H4814" t="s">
        <v>106</v>
      </c>
      <c r="I4814" t="s">
        <v>106</v>
      </c>
      <c r="J4814" t="s">
        <v>107</v>
      </c>
      <c r="K4814" t="s">
        <v>108</v>
      </c>
      <c r="L4814" t="s">
        <v>109</v>
      </c>
      <c r="M4814" t="s">
        <v>110</v>
      </c>
      <c r="N4814" t="s">
        <v>10666</v>
      </c>
      <c r="O4814" t="s">
        <v>3154</v>
      </c>
      <c r="P4814">
        <v>8168</v>
      </c>
      <c r="Q4814">
        <v>416</v>
      </c>
      <c r="R4814">
        <v>0</v>
      </c>
      <c r="S4814">
        <v>200</v>
      </c>
      <c r="T4814">
        <v>0</v>
      </c>
      <c r="U4814">
        <v>2750</v>
      </c>
      <c r="V4814">
        <v>2750</v>
      </c>
      <c r="W4814">
        <v>200</v>
      </c>
      <c r="X4814">
        <v>0</v>
      </c>
      <c r="Y4814">
        <v>0</v>
      </c>
      <c r="Z4814">
        <v>0</v>
      </c>
      <c r="AD4814" s="1">
        <v>41868.333333333336</v>
      </c>
      <c r="AE4814" s="1">
        <v>41896.708333333336</v>
      </c>
      <c r="AG4814" s="1">
        <v>41804.333333333336</v>
      </c>
      <c r="AH4814" s="1">
        <v>41832.708333333336</v>
      </c>
      <c r="AI4814" s="1">
        <v>41804.333333333336</v>
      </c>
      <c r="AJ4814" s="1">
        <v>41832.708333333336</v>
      </c>
      <c r="AK4814" s="1">
        <v>41804.333333333336</v>
      </c>
      <c r="AL4814" s="1">
        <v>41832.708333333336</v>
      </c>
      <c r="AM4814" s="1">
        <v>41868.333333333336</v>
      </c>
      <c r="AN4814" s="1">
        <v>41896.708333333336</v>
      </c>
      <c r="AP4814" t="s">
        <v>113</v>
      </c>
      <c r="AU4814" t="s">
        <v>10667</v>
      </c>
      <c r="AY4814" t="s">
        <v>106</v>
      </c>
      <c r="AZ4814">
        <v>0</v>
      </c>
      <c r="BA4814">
        <v>0</v>
      </c>
      <c r="BD4814" s="3">
        <v>41321.662499999999</v>
      </c>
      <c r="BE4814" s="3">
        <v>41321.663888888892</v>
      </c>
      <c r="BF4814" t="s">
        <v>115</v>
      </c>
      <c r="BG4814" t="s">
        <v>115</v>
      </c>
      <c r="BH4814">
        <v>8149</v>
      </c>
      <c r="BM4814">
        <v>43450</v>
      </c>
      <c r="BR4814" t="s">
        <v>1309</v>
      </c>
      <c r="BS4814" t="s">
        <v>1310</v>
      </c>
      <c r="BU4814">
        <v>1</v>
      </c>
      <c r="BV4814" t="s">
        <v>118</v>
      </c>
      <c r="BX4814" t="s">
        <v>119</v>
      </c>
      <c r="BY4814" t="s">
        <v>119</v>
      </c>
      <c r="BZ4814" t="s">
        <v>119</v>
      </c>
      <c r="CA4814">
        <v>1</v>
      </c>
      <c r="CC4814" t="s">
        <v>120</v>
      </c>
      <c r="CH4814">
        <v>540</v>
      </c>
      <c r="CI4814">
        <v>32950</v>
      </c>
      <c r="CJ4814" t="s">
        <v>106</v>
      </c>
      <c r="CK4814" t="s">
        <v>106</v>
      </c>
      <c r="CL4814">
        <v>20</v>
      </c>
      <c r="CM4814" t="s">
        <v>2867</v>
      </c>
      <c r="CO4814">
        <v>125364</v>
      </c>
      <c r="CQ4814">
        <v>0</v>
      </c>
      <c r="CR4814">
        <v>0</v>
      </c>
      <c r="CS4814">
        <v>0</v>
      </c>
      <c r="CY4814" t="s">
        <v>123</v>
      </c>
      <c r="CZ4814" t="s">
        <v>124</v>
      </c>
      <c r="DD4814" t="str" cm="1">
        <f t="array" ref="DD4814">TEXT(_xlfn.SEQUENCE(1, DATEDIF(AG4814, AH4814, "m") + 1, AG4814, 30), "YYYY-APMM")</f>
        <v>2014-AP06</v>
      </c>
      <c r="DN4814">
        <f t="shared" si="150"/>
        <v>2750</v>
      </c>
      <c r="DO4814" t="str">
        <f t="shared" si="151"/>
        <v>BLOCK MASON SK</v>
      </c>
    </row>
    <row r="4815" spans="1:119" x14ac:dyDescent="0.35">
      <c r="A4815" t="s">
        <v>105</v>
      </c>
      <c r="B4815">
        <v>504100</v>
      </c>
      <c r="C4815">
        <v>6359</v>
      </c>
      <c r="D4815">
        <v>125366</v>
      </c>
      <c r="E4815">
        <v>13662</v>
      </c>
      <c r="F4815">
        <v>0</v>
      </c>
      <c r="G4815" t="s">
        <v>106</v>
      </c>
      <c r="H4815" t="s">
        <v>106</v>
      </c>
      <c r="I4815" t="s">
        <v>106</v>
      </c>
      <c r="J4815" t="s">
        <v>107</v>
      </c>
      <c r="K4815" t="s">
        <v>108</v>
      </c>
      <c r="L4815" t="s">
        <v>109</v>
      </c>
      <c r="M4815" t="s">
        <v>110</v>
      </c>
      <c r="N4815" t="s">
        <v>10668</v>
      </c>
      <c r="O4815" t="s">
        <v>3157</v>
      </c>
      <c r="P4815">
        <v>8165</v>
      </c>
      <c r="Q4815">
        <v>416</v>
      </c>
      <c r="R4815">
        <v>176</v>
      </c>
      <c r="S4815">
        <v>200</v>
      </c>
      <c r="T4815">
        <v>0</v>
      </c>
      <c r="U4815">
        <v>693</v>
      </c>
      <c r="V4815">
        <v>693</v>
      </c>
      <c r="W4815">
        <v>200</v>
      </c>
      <c r="X4815">
        <v>0</v>
      </c>
      <c r="Y4815">
        <v>0</v>
      </c>
      <c r="Z4815">
        <v>0</v>
      </c>
      <c r="AD4815" s="1">
        <v>41874.333333333336</v>
      </c>
      <c r="AE4815" s="1">
        <v>41902.708333333336</v>
      </c>
      <c r="AG4815" s="1">
        <v>41809.333333333336</v>
      </c>
      <c r="AH4815" s="1">
        <v>41837.708333333336</v>
      </c>
      <c r="AI4815" s="1">
        <v>41809.333333333336</v>
      </c>
      <c r="AJ4815" s="1">
        <v>41837.708333333336</v>
      </c>
      <c r="AK4815" s="1">
        <v>41809.333333333336</v>
      </c>
      <c r="AL4815" s="1">
        <v>41837.708333333336</v>
      </c>
      <c r="AM4815" s="1">
        <v>41874.333333333336</v>
      </c>
      <c r="AN4815" s="1">
        <v>41902.708333333336</v>
      </c>
      <c r="AP4815" t="s">
        <v>113</v>
      </c>
      <c r="AU4815" t="s">
        <v>10669</v>
      </c>
      <c r="AY4815" t="s">
        <v>106</v>
      </c>
      <c r="AZ4815">
        <v>0</v>
      </c>
      <c r="BA4815">
        <v>0</v>
      </c>
      <c r="BD4815" s="3">
        <v>41321.662499999999</v>
      </c>
      <c r="BE4815" s="3">
        <v>41321.663888888892</v>
      </c>
      <c r="BF4815" t="s">
        <v>115</v>
      </c>
      <c r="BG4815" t="s">
        <v>115</v>
      </c>
      <c r="BH4815">
        <v>8149</v>
      </c>
      <c r="BM4815">
        <v>43420</v>
      </c>
      <c r="BR4815" t="s">
        <v>3122</v>
      </c>
      <c r="BS4815" t="s">
        <v>3123</v>
      </c>
      <c r="BU4815">
        <v>1</v>
      </c>
      <c r="BV4815" t="s">
        <v>118</v>
      </c>
      <c r="BX4815" t="s">
        <v>119</v>
      </c>
      <c r="BY4815" t="s">
        <v>119</v>
      </c>
      <c r="BZ4815" t="s">
        <v>119</v>
      </c>
      <c r="CA4815">
        <v>1</v>
      </c>
      <c r="CC4815" t="s">
        <v>120</v>
      </c>
      <c r="CH4815">
        <v>540</v>
      </c>
      <c r="CI4815">
        <v>32950</v>
      </c>
      <c r="CJ4815" t="s">
        <v>106</v>
      </c>
      <c r="CK4815" t="s">
        <v>106</v>
      </c>
      <c r="CL4815">
        <v>20</v>
      </c>
      <c r="CM4815" t="s">
        <v>2867</v>
      </c>
      <c r="CO4815">
        <v>125364</v>
      </c>
      <c r="CQ4815">
        <v>0</v>
      </c>
      <c r="CR4815">
        <v>0</v>
      </c>
      <c r="CS4815">
        <v>0</v>
      </c>
      <c r="CY4815" t="s">
        <v>123</v>
      </c>
      <c r="CZ4815" t="s">
        <v>124</v>
      </c>
      <c r="DD4815" t="str" cm="1">
        <f t="array" ref="DD4815">TEXT(_xlfn.SEQUENCE(1, DATEDIF(AG4815, AH4815, "m") + 1, AG4815, 30), "YYYY-APMM")</f>
        <v>2014-AP06</v>
      </c>
      <c r="DN4815">
        <f t="shared" si="150"/>
        <v>693</v>
      </c>
      <c r="DO4815" t="str">
        <f t="shared" si="151"/>
        <v>STEEL FIXERS SK</v>
      </c>
    </row>
    <row r="4816" spans="1:119" x14ac:dyDescent="0.35">
      <c r="A4816" t="s">
        <v>105</v>
      </c>
      <c r="B4816">
        <v>504101</v>
      </c>
      <c r="C4816">
        <v>6359</v>
      </c>
      <c r="D4816">
        <v>125367</v>
      </c>
      <c r="E4816">
        <v>13662</v>
      </c>
      <c r="F4816">
        <v>0</v>
      </c>
      <c r="G4816" t="s">
        <v>106</v>
      </c>
      <c r="H4816" t="s">
        <v>106</v>
      </c>
      <c r="I4816" t="s">
        <v>106</v>
      </c>
      <c r="J4816" t="s">
        <v>107</v>
      </c>
      <c r="K4816" t="s">
        <v>108</v>
      </c>
      <c r="L4816" t="s">
        <v>109</v>
      </c>
      <c r="M4816" t="s">
        <v>110</v>
      </c>
      <c r="N4816" t="s">
        <v>10670</v>
      </c>
      <c r="O4816" t="s">
        <v>3140</v>
      </c>
      <c r="P4816">
        <v>8165</v>
      </c>
      <c r="Q4816">
        <v>0</v>
      </c>
      <c r="R4816">
        <v>0</v>
      </c>
      <c r="S4816">
        <v>200</v>
      </c>
      <c r="T4816">
        <v>0</v>
      </c>
      <c r="U4816">
        <v>5057.5</v>
      </c>
      <c r="V4816">
        <v>5057.5</v>
      </c>
      <c r="W4816">
        <v>200</v>
      </c>
      <c r="X4816">
        <v>0</v>
      </c>
      <c r="Y4816">
        <v>0</v>
      </c>
      <c r="Z4816">
        <v>0</v>
      </c>
      <c r="AD4816" s="1">
        <v>41695.333333333336</v>
      </c>
      <c r="AE4816" s="1">
        <v>41723.708333333336</v>
      </c>
      <c r="AG4816" s="1">
        <v>41695.333333333336</v>
      </c>
      <c r="AH4816" s="1">
        <v>41723.708333333336</v>
      </c>
      <c r="AI4816" s="1">
        <v>41695.333333333336</v>
      </c>
      <c r="AJ4816" s="1">
        <v>41723.708333333336</v>
      </c>
      <c r="AK4816" s="1">
        <v>41695.333333333336</v>
      </c>
      <c r="AL4816" s="1">
        <v>41723.708333333336</v>
      </c>
      <c r="AM4816" s="1">
        <v>41695.333333333336</v>
      </c>
      <c r="AN4816" s="1">
        <v>41723.708333333336</v>
      </c>
      <c r="AP4816" t="s">
        <v>113</v>
      </c>
      <c r="AU4816" t="s">
        <v>10671</v>
      </c>
      <c r="AY4816" t="s">
        <v>119</v>
      </c>
      <c r="AZ4816">
        <v>0</v>
      </c>
      <c r="BA4816">
        <v>0</v>
      </c>
      <c r="BD4816" s="3">
        <v>41321.662499999999</v>
      </c>
      <c r="BE4816" s="3">
        <v>41321.663888888892</v>
      </c>
      <c r="BF4816" t="s">
        <v>115</v>
      </c>
      <c r="BG4816" t="s">
        <v>115</v>
      </c>
      <c r="BH4816">
        <v>8149</v>
      </c>
      <c r="BM4816">
        <v>43420</v>
      </c>
      <c r="BR4816" t="s">
        <v>3122</v>
      </c>
      <c r="BS4816" t="s">
        <v>3123</v>
      </c>
      <c r="BU4816">
        <v>1</v>
      </c>
      <c r="BV4816" t="s">
        <v>118</v>
      </c>
      <c r="BX4816" t="s">
        <v>119</v>
      </c>
      <c r="BY4816" t="s">
        <v>119</v>
      </c>
      <c r="BZ4816" t="s">
        <v>119</v>
      </c>
      <c r="CA4816">
        <v>1</v>
      </c>
      <c r="CC4816" t="s">
        <v>120</v>
      </c>
      <c r="CH4816">
        <v>540</v>
      </c>
      <c r="CI4816">
        <v>32930</v>
      </c>
      <c r="CJ4816" t="s">
        <v>106</v>
      </c>
      <c r="CK4816" t="s">
        <v>106</v>
      </c>
      <c r="CL4816">
        <v>10</v>
      </c>
      <c r="CM4816" t="s">
        <v>2889</v>
      </c>
      <c r="CO4816">
        <v>125364</v>
      </c>
      <c r="CQ4816">
        <v>0</v>
      </c>
      <c r="CR4816">
        <v>0</v>
      </c>
      <c r="CS4816">
        <v>0</v>
      </c>
      <c r="CY4816" t="s">
        <v>123</v>
      </c>
      <c r="CZ4816" t="s">
        <v>124</v>
      </c>
      <c r="DD4816" t="str" cm="1">
        <f t="array" ref="DD4816:DE4816">TEXT(_xlfn.SEQUENCE(1, DATEDIF(AG4816, AH4816, "m") + 1, AG4816, 30), "YYYY-APMM")</f>
        <v>2014-AP02</v>
      </c>
      <c r="DE4816" t="str">
        <v>2014-AP03</v>
      </c>
      <c r="DN4816">
        <f t="shared" si="150"/>
        <v>2528.75</v>
      </c>
      <c r="DO4816" t="str">
        <f t="shared" si="151"/>
        <v>STEEL FIXERS SK</v>
      </c>
    </row>
    <row r="4817" spans="1:119" x14ac:dyDescent="0.35">
      <c r="A4817" t="s">
        <v>105</v>
      </c>
      <c r="B4817">
        <v>504102</v>
      </c>
      <c r="C4817">
        <v>6359</v>
      </c>
      <c r="D4817">
        <v>125367</v>
      </c>
      <c r="E4817">
        <v>13662</v>
      </c>
      <c r="F4817">
        <v>0</v>
      </c>
      <c r="G4817" t="s">
        <v>106</v>
      </c>
      <c r="H4817" t="s">
        <v>106</v>
      </c>
      <c r="I4817" t="s">
        <v>106</v>
      </c>
      <c r="J4817" t="s">
        <v>107</v>
      </c>
      <c r="K4817" t="s">
        <v>108</v>
      </c>
      <c r="L4817" t="s">
        <v>109</v>
      </c>
      <c r="M4817" t="s">
        <v>110</v>
      </c>
      <c r="N4817" t="s">
        <v>10672</v>
      </c>
      <c r="O4817" t="s">
        <v>3143</v>
      </c>
      <c r="P4817">
        <v>8167</v>
      </c>
      <c r="Q4817">
        <v>0</v>
      </c>
      <c r="R4817">
        <v>0</v>
      </c>
      <c r="S4817">
        <v>192</v>
      </c>
      <c r="T4817">
        <v>0</v>
      </c>
      <c r="U4817">
        <v>318.5</v>
      </c>
      <c r="V4817">
        <v>318.5</v>
      </c>
      <c r="W4817">
        <v>192</v>
      </c>
      <c r="X4817">
        <v>0</v>
      </c>
      <c r="Y4817">
        <v>0</v>
      </c>
      <c r="Z4817">
        <v>0</v>
      </c>
      <c r="AD4817" s="1">
        <v>41704.333333333336</v>
      </c>
      <c r="AE4817" s="1">
        <v>41731.708333333336</v>
      </c>
      <c r="AG4817" s="1">
        <v>41704.333333333336</v>
      </c>
      <c r="AH4817" s="1">
        <v>41731.708333333336</v>
      </c>
      <c r="AI4817" s="1">
        <v>41704.333333333336</v>
      </c>
      <c r="AJ4817" s="1">
        <v>41731.708333333336</v>
      </c>
      <c r="AK4817" s="1">
        <v>41704.333333333336</v>
      </c>
      <c r="AL4817" s="1">
        <v>41731.708333333336</v>
      </c>
      <c r="AM4817" s="1">
        <v>41704.333333333336</v>
      </c>
      <c r="AN4817" s="1">
        <v>41731.708333333336</v>
      </c>
      <c r="AP4817" t="s">
        <v>113</v>
      </c>
      <c r="AU4817" t="s">
        <v>10673</v>
      </c>
      <c r="AY4817" t="s">
        <v>119</v>
      </c>
      <c r="AZ4817">
        <v>0</v>
      </c>
      <c r="BA4817">
        <v>0</v>
      </c>
      <c r="BD4817" s="3">
        <v>41321.662499999999</v>
      </c>
      <c r="BE4817" s="3">
        <v>41321.663888888892</v>
      </c>
      <c r="BF4817" t="s">
        <v>115</v>
      </c>
      <c r="BG4817" t="s">
        <v>115</v>
      </c>
      <c r="BH4817">
        <v>8149</v>
      </c>
      <c r="BM4817">
        <v>43440</v>
      </c>
      <c r="BR4817" t="s">
        <v>3145</v>
      </c>
      <c r="BS4817" t="s">
        <v>3146</v>
      </c>
      <c r="BU4817">
        <v>1</v>
      </c>
      <c r="BV4817" t="s">
        <v>118</v>
      </c>
      <c r="BX4817" t="s">
        <v>119</v>
      </c>
      <c r="BY4817" t="s">
        <v>119</v>
      </c>
      <c r="BZ4817" t="s">
        <v>119</v>
      </c>
      <c r="CA4817">
        <v>1</v>
      </c>
      <c r="CC4817" t="s">
        <v>120</v>
      </c>
      <c r="CH4817">
        <v>540</v>
      </c>
      <c r="CI4817">
        <v>32930</v>
      </c>
      <c r="CJ4817" t="s">
        <v>106</v>
      </c>
      <c r="CK4817" t="s">
        <v>106</v>
      </c>
      <c r="CL4817">
        <v>10</v>
      </c>
      <c r="CM4817" t="s">
        <v>2889</v>
      </c>
      <c r="CO4817">
        <v>125364</v>
      </c>
      <c r="CQ4817">
        <v>0</v>
      </c>
      <c r="CR4817">
        <v>0</v>
      </c>
      <c r="CS4817">
        <v>0</v>
      </c>
      <c r="CY4817" t="s">
        <v>123</v>
      </c>
      <c r="CZ4817" t="s">
        <v>124</v>
      </c>
      <c r="DD4817" t="str" cm="1">
        <f t="array" ref="DD4817">TEXT(_xlfn.SEQUENCE(1, DATEDIF(AG4817, AH4817, "m") + 1, AG4817, 30), "YYYY-APMM")</f>
        <v>2014-AP03</v>
      </c>
      <c r="DN4817">
        <f t="shared" si="150"/>
        <v>318.5</v>
      </c>
      <c r="DO4817" t="str">
        <f t="shared" si="151"/>
        <v>CONCRETE MASON SK</v>
      </c>
    </row>
    <row r="4818" spans="1:119" x14ac:dyDescent="0.35">
      <c r="A4818" t="s">
        <v>105</v>
      </c>
      <c r="B4818">
        <v>504103</v>
      </c>
      <c r="C4818">
        <v>6359</v>
      </c>
      <c r="D4818">
        <v>125367</v>
      </c>
      <c r="E4818">
        <v>13662</v>
      </c>
      <c r="F4818">
        <v>0</v>
      </c>
      <c r="G4818" t="s">
        <v>106</v>
      </c>
      <c r="H4818" t="s">
        <v>106</v>
      </c>
      <c r="I4818" t="s">
        <v>106</v>
      </c>
      <c r="J4818" t="s">
        <v>107</v>
      </c>
      <c r="K4818" t="s">
        <v>108</v>
      </c>
      <c r="L4818" t="s">
        <v>109</v>
      </c>
      <c r="M4818" t="s">
        <v>110</v>
      </c>
      <c r="N4818" t="s">
        <v>10674</v>
      </c>
      <c r="O4818" t="s">
        <v>3164</v>
      </c>
      <c r="P4818">
        <v>8165</v>
      </c>
      <c r="Q4818">
        <v>0</v>
      </c>
      <c r="R4818">
        <v>0</v>
      </c>
      <c r="S4818">
        <v>200</v>
      </c>
      <c r="T4818">
        <v>0</v>
      </c>
      <c r="U4818">
        <v>21035</v>
      </c>
      <c r="V4818">
        <v>21035</v>
      </c>
      <c r="W4818">
        <v>200</v>
      </c>
      <c r="X4818">
        <v>0</v>
      </c>
      <c r="Y4818">
        <v>0</v>
      </c>
      <c r="Z4818">
        <v>0</v>
      </c>
      <c r="AD4818" s="1">
        <v>41720.333333333336</v>
      </c>
      <c r="AE4818" s="1">
        <v>41748.708333333336</v>
      </c>
      <c r="AG4818" s="1">
        <v>41720.333333333336</v>
      </c>
      <c r="AH4818" s="1">
        <v>41748.708333333336</v>
      </c>
      <c r="AI4818" s="1">
        <v>41720.333333333336</v>
      </c>
      <c r="AJ4818" s="1">
        <v>41748.708333333336</v>
      </c>
      <c r="AK4818" s="1">
        <v>41720.333333333336</v>
      </c>
      <c r="AL4818" s="1">
        <v>41748.708333333336</v>
      </c>
      <c r="AM4818" s="1">
        <v>41720.333333333336</v>
      </c>
      <c r="AN4818" s="1">
        <v>41748.708333333336</v>
      </c>
      <c r="AP4818" t="s">
        <v>113</v>
      </c>
      <c r="AU4818" t="s">
        <v>10675</v>
      </c>
      <c r="AY4818" t="s">
        <v>119</v>
      </c>
      <c r="AZ4818">
        <v>0</v>
      </c>
      <c r="BA4818">
        <v>0</v>
      </c>
      <c r="BD4818" s="3">
        <v>41321.662499999999</v>
      </c>
      <c r="BE4818" s="3">
        <v>41321.663888888892</v>
      </c>
      <c r="BF4818" t="s">
        <v>115</v>
      </c>
      <c r="BG4818" t="s">
        <v>115</v>
      </c>
      <c r="BH4818">
        <v>8149</v>
      </c>
      <c r="BM4818">
        <v>43420</v>
      </c>
      <c r="BR4818" t="s">
        <v>3122</v>
      </c>
      <c r="BS4818" t="s">
        <v>3123</v>
      </c>
      <c r="BU4818">
        <v>1</v>
      </c>
      <c r="BV4818" t="s">
        <v>118</v>
      </c>
      <c r="BX4818" t="s">
        <v>119</v>
      </c>
      <c r="BY4818" t="s">
        <v>119</v>
      </c>
      <c r="BZ4818" t="s">
        <v>119</v>
      </c>
      <c r="CA4818">
        <v>1</v>
      </c>
      <c r="CC4818" t="s">
        <v>120</v>
      </c>
      <c r="CH4818">
        <v>540</v>
      </c>
      <c r="CI4818">
        <v>32930</v>
      </c>
      <c r="CJ4818" t="s">
        <v>106</v>
      </c>
      <c r="CK4818" t="s">
        <v>106</v>
      </c>
      <c r="CL4818">
        <v>10</v>
      </c>
      <c r="CM4818" t="s">
        <v>2889</v>
      </c>
      <c r="CO4818">
        <v>125364</v>
      </c>
      <c r="CQ4818">
        <v>0</v>
      </c>
      <c r="CR4818">
        <v>0</v>
      </c>
      <c r="CS4818">
        <v>0</v>
      </c>
      <c r="CY4818" t="s">
        <v>123</v>
      </c>
      <c r="CZ4818" t="s">
        <v>124</v>
      </c>
      <c r="DD4818" t="str" cm="1">
        <f t="array" ref="DD4818">TEXT(_xlfn.SEQUENCE(1, DATEDIF(AG4818, AH4818, "m") + 1, AG4818, 30), "YYYY-APMM")</f>
        <v>2014-AP03</v>
      </c>
      <c r="DN4818">
        <f t="shared" si="150"/>
        <v>21035</v>
      </c>
      <c r="DO4818" t="str">
        <f t="shared" si="151"/>
        <v>STEEL FIXERS SK</v>
      </c>
    </row>
    <row r="4819" spans="1:119" x14ac:dyDescent="0.35">
      <c r="A4819" t="s">
        <v>105</v>
      </c>
      <c r="B4819">
        <v>504104</v>
      </c>
      <c r="C4819">
        <v>6359</v>
      </c>
      <c r="D4819">
        <v>125367</v>
      </c>
      <c r="E4819">
        <v>13662</v>
      </c>
      <c r="F4819">
        <v>0</v>
      </c>
      <c r="G4819" t="s">
        <v>106</v>
      </c>
      <c r="H4819" t="s">
        <v>106</v>
      </c>
      <c r="I4819" t="s">
        <v>106</v>
      </c>
      <c r="J4819" t="s">
        <v>107</v>
      </c>
      <c r="K4819" t="s">
        <v>108</v>
      </c>
      <c r="L4819" t="s">
        <v>109</v>
      </c>
      <c r="M4819" t="s">
        <v>110</v>
      </c>
      <c r="N4819" t="s">
        <v>10676</v>
      </c>
      <c r="O4819" t="s">
        <v>3167</v>
      </c>
      <c r="P4819">
        <v>8167</v>
      </c>
      <c r="Q4819">
        <v>0</v>
      </c>
      <c r="R4819">
        <v>0</v>
      </c>
      <c r="S4819">
        <v>112</v>
      </c>
      <c r="T4819">
        <v>0</v>
      </c>
      <c r="U4819">
        <v>1617</v>
      </c>
      <c r="V4819">
        <v>1617</v>
      </c>
      <c r="W4819">
        <v>112</v>
      </c>
      <c r="X4819">
        <v>0</v>
      </c>
      <c r="Y4819">
        <v>0</v>
      </c>
      <c r="Z4819">
        <v>0</v>
      </c>
      <c r="AD4819" s="1">
        <v>41736.333333333336</v>
      </c>
      <c r="AE4819" s="1">
        <v>41751.708333333336</v>
      </c>
      <c r="AG4819" s="1">
        <v>41736.333333333336</v>
      </c>
      <c r="AH4819" s="1">
        <v>41751.708333333336</v>
      </c>
      <c r="AI4819" s="1">
        <v>41736.333333333336</v>
      </c>
      <c r="AJ4819" s="1">
        <v>41751.708333333336</v>
      </c>
      <c r="AK4819" s="1">
        <v>41736.333333333336</v>
      </c>
      <c r="AL4819" s="1">
        <v>41751.708333333336</v>
      </c>
      <c r="AM4819" s="1">
        <v>41736.333333333336</v>
      </c>
      <c r="AN4819" s="1">
        <v>41751.708333333336</v>
      </c>
      <c r="AP4819" t="s">
        <v>113</v>
      </c>
      <c r="AU4819" t="s">
        <v>10677</v>
      </c>
      <c r="AY4819" t="s">
        <v>119</v>
      </c>
      <c r="AZ4819">
        <v>0</v>
      </c>
      <c r="BA4819">
        <v>0</v>
      </c>
      <c r="BD4819" s="3">
        <v>41321.662499999999</v>
      </c>
      <c r="BE4819" s="3">
        <v>41321.663888888892</v>
      </c>
      <c r="BF4819" t="s">
        <v>115</v>
      </c>
      <c r="BG4819" t="s">
        <v>115</v>
      </c>
      <c r="BH4819">
        <v>8149</v>
      </c>
      <c r="BM4819">
        <v>43440</v>
      </c>
      <c r="BR4819" t="s">
        <v>3145</v>
      </c>
      <c r="BS4819" t="s">
        <v>3146</v>
      </c>
      <c r="BU4819">
        <v>1</v>
      </c>
      <c r="BV4819" t="s">
        <v>118</v>
      </c>
      <c r="BX4819" t="s">
        <v>119</v>
      </c>
      <c r="BY4819" t="s">
        <v>119</v>
      </c>
      <c r="BZ4819" t="s">
        <v>119</v>
      </c>
      <c r="CA4819">
        <v>1</v>
      </c>
      <c r="CC4819" t="s">
        <v>120</v>
      </c>
      <c r="CH4819">
        <v>540</v>
      </c>
      <c r="CI4819">
        <v>32930</v>
      </c>
      <c r="CJ4819" t="s">
        <v>106</v>
      </c>
      <c r="CK4819" t="s">
        <v>106</v>
      </c>
      <c r="CL4819">
        <v>10</v>
      </c>
      <c r="CM4819" t="s">
        <v>2889</v>
      </c>
      <c r="CO4819">
        <v>125364</v>
      </c>
      <c r="CQ4819">
        <v>0</v>
      </c>
      <c r="CR4819">
        <v>0</v>
      </c>
      <c r="CS4819">
        <v>0</v>
      </c>
      <c r="CY4819" t="s">
        <v>123</v>
      </c>
      <c r="CZ4819" t="s">
        <v>124</v>
      </c>
      <c r="DD4819" t="str" cm="1">
        <f t="array" ref="DD4819">TEXT(_xlfn.SEQUENCE(1, DATEDIF(AG4819, AH4819, "m") + 1, AG4819, 30), "YYYY-APMM")</f>
        <v>2014-AP04</v>
      </c>
      <c r="DN4819">
        <f t="shared" si="150"/>
        <v>1617</v>
      </c>
      <c r="DO4819" t="str">
        <f t="shared" si="151"/>
        <v>CONCRETE MASON SK</v>
      </c>
    </row>
    <row r="4820" spans="1:119" x14ac:dyDescent="0.35">
      <c r="A4820" t="s">
        <v>105</v>
      </c>
      <c r="B4820">
        <v>504105</v>
      </c>
      <c r="C4820">
        <v>6359</v>
      </c>
      <c r="D4820">
        <v>125369</v>
      </c>
      <c r="E4820">
        <v>13662</v>
      </c>
      <c r="F4820">
        <v>0</v>
      </c>
      <c r="G4820" t="s">
        <v>106</v>
      </c>
      <c r="H4820" t="s">
        <v>106</v>
      </c>
      <c r="I4820" t="s">
        <v>106</v>
      </c>
      <c r="J4820" t="s">
        <v>107</v>
      </c>
      <c r="K4820" t="s">
        <v>108</v>
      </c>
      <c r="L4820" t="s">
        <v>109</v>
      </c>
      <c r="M4820" t="s">
        <v>110</v>
      </c>
      <c r="N4820" t="s">
        <v>10678</v>
      </c>
      <c r="O4820" t="s">
        <v>3117</v>
      </c>
      <c r="P4820">
        <v>8164</v>
      </c>
      <c r="Q4820">
        <v>0</v>
      </c>
      <c r="R4820">
        <v>0</v>
      </c>
      <c r="S4820">
        <v>200</v>
      </c>
      <c r="T4820">
        <v>0</v>
      </c>
      <c r="U4820">
        <v>719.5</v>
      </c>
      <c r="V4820">
        <v>719.5</v>
      </c>
      <c r="W4820">
        <v>200</v>
      </c>
      <c r="X4820">
        <v>0</v>
      </c>
      <c r="Y4820">
        <v>0</v>
      </c>
      <c r="Z4820">
        <v>0</v>
      </c>
      <c r="AD4820" s="1">
        <v>41580.333333333336</v>
      </c>
      <c r="AE4820" s="1">
        <v>41608.708333333336</v>
      </c>
      <c r="AG4820" s="1">
        <v>41580.333333333336</v>
      </c>
      <c r="AH4820" s="1">
        <v>41608.708333333336</v>
      </c>
      <c r="AI4820" s="1">
        <v>41580.333333333336</v>
      </c>
      <c r="AJ4820" s="1">
        <v>41608.708333333336</v>
      </c>
      <c r="AK4820" s="1">
        <v>41580.333333333336</v>
      </c>
      <c r="AL4820" s="1">
        <v>41608.708333333336</v>
      </c>
      <c r="AM4820" s="1">
        <v>41580.333333333336</v>
      </c>
      <c r="AN4820" s="1">
        <v>41608.708333333336</v>
      </c>
      <c r="AP4820" t="s">
        <v>113</v>
      </c>
      <c r="AU4820" t="s">
        <v>10679</v>
      </c>
      <c r="AY4820" t="s">
        <v>119</v>
      </c>
      <c r="AZ4820">
        <v>0</v>
      </c>
      <c r="BA4820">
        <v>0</v>
      </c>
      <c r="BD4820" s="3">
        <v>41321.662499999999</v>
      </c>
      <c r="BE4820" s="3">
        <v>41321.663888888892</v>
      </c>
      <c r="BF4820" t="s">
        <v>115</v>
      </c>
      <c r="BG4820" t="s">
        <v>115</v>
      </c>
      <c r="BH4820">
        <v>8149</v>
      </c>
      <c r="BM4820">
        <v>43410</v>
      </c>
      <c r="BR4820" t="s">
        <v>2865</v>
      </c>
      <c r="BS4820" t="s">
        <v>2866</v>
      </c>
      <c r="BU4820">
        <v>1</v>
      </c>
      <c r="BV4820" t="s">
        <v>118</v>
      </c>
      <c r="BX4820" t="s">
        <v>119</v>
      </c>
      <c r="BY4820" t="s">
        <v>119</v>
      </c>
      <c r="BZ4820" t="s">
        <v>119</v>
      </c>
      <c r="CA4820">
        <v>1</v>
      </c>
      <c r="CC4820" t="s">
        <v>120</v>
      </c>
      <c r="CH4820">
        <v>540</v>
      </c>
      <c r="CI4820">
        <v>32910</v>
      </c>
      <c r="CJ4820" t="s">
        <v>106</v>
      </c>
      <c r="CK4820" t="s">
        <v>106</v>
      </c>
      <c r="CL4820">
        <v>10</v>
      </c>
      <c r="CM4820" t="s">
        <v>3107</v>
      </c>
      <c r="CO4820">
        <v>125368</v>
      </c>
      <c r="CQ4820">
        <v>0</v>
      </c>
      <c r="CR4820">
        <v>0</v>
      </c>
      <c r="CS4820">
        <v>0</v>
      </c>
      <c r="CY4820" t="s">
        <v>123</v>
      </c>
      <c r="CZ4820" t="s">
        <v>124</v>
      </c>
      <c r="DD4820" t="str" cm="1">
        <f t="array" ref="DD4820">TEXT(_xlfn.SEQUENCE(1, DATEDIF(AG4820, AH4820, "m") + 1, AG4820, 30), "YYYY-APMM")</f>
        <v>2013-AP11</v>
      </c>
      <c r="DN4820">
        <f t="shared" si="150"/>
        <v>719.5</v>
      </c>
      <c r="DO4820" t="str">
        <f t="shared" si="151"/>
        <v>SCREED MASON SK</v>
      </c>
    </row>
    <row r="4821" spans="1:119" x14ac:dyDescent="0.35">
      <c r="A4821" t="s">
        <v>105</v>
      </c>
      <c r="B4821">
        <v>504106</v>
      </c>
      <c r="C4821">
        <v>6359</v>
      </c>
      <c r="D4821">
        <v>125369</v>
      </c>
      <c r="E4821">
        <v>13662</v>
      </c>
      <c r="F4821">
        <v>0</v>
      </c>
      <c r="G4821" t="s">
        <v>106</v>
      </c>
      <c r="H4821" t="s">
        <v>106</v>
      </c>
      <c r="I4821" t="s">
        <v>106</v>
      </c>
      <c r="J4821" t="s">
        <v>107</v>
      </c>
      <c r="K4821" t="s">
        <v>108</v>
      </c>
      <c r="L4821" t="s">
        <v>109</v>
      </c>
      <c r="M4821" t="s">
        <v>110</v>
      </c>
      <c r="N4821" t="s">
        <v>10680</v>
      </c>
      <c r="O4821" t="s">
        <v>3120</v>
      </c>
      <c r="P4821">
        <v>8165</v>
      </c>
      <c r="Q4821">
        <v>0</v>
      </c>
      <c r="R4821">
        <v>0</v>
      </c>
      <c r="S4821">
        <v>160</v>
      </c>
      <c r="T4821">
        <v>0</v>
      </c>
      <c r="U4821">
        <v>9721.25</v>
      </c>
      <c r="V4821">
        <v>9721.25</v>
      </c>
      <c r="W4821">
        <v>160</v>
      </c>
      <c r="X4821">
        <v>0</v>
      </c>
      <c r="Y4821">
        <v>0</v>
      </c>
      <c r="Z4821">
        <v>0</v>
      </c>
      <c r="AD4821" s="1">
        <v>41595.333333333336</v>
      </c>
      <c r="AE4821" s="1">
        <v>41617.708333333336</v>
      </c>
      <c r="AG4821" s="1">
        <v>41595.333333333336</v>
      </c>
      <c r="AH4821" s="1">
        <v>41617.708333333336</v>
      </c>
      <c r="AI4821" s="1">
        <v>41595.333333333336</v>
      </c>
      <c r="AJ4821" s="1">
        <v>41617.708333333336</v>
      </c>
      <c r="AK4821" s="1">
        <v>41595.333333333336</v>
      </c>
      <c r="AL4821" s="1">
        <v>41617.708333333336</v>
      </c>
      <c r="AM4821" s="1">
        <v>41595.333333333336</v>
      </c>
      <c r="AN4821" s="1">
        <v>41617.708333333336</v>
      </c>
      <c r="AP4821" t="s">
        <v>113</v>
      </c>
      <c r="AU4821" t="s">
        <v>10681</v>
      </c>
      <c r="AY4821" t="s">
        <v>119</v>
      </c>
      <c r="AZ4821">
        <v>0</v>
      </c>
      <c r="BA4821">
        <v>0</v>
      </c>
      <c r="BD4821" s="3">
        <v>41321.662499999999</v>
      </c>
      <c r="BE4821" s="3">
        <v>41321.663888888892</v>
      </c>
      <c r="BF4821" t="s">
        <v>115</v>
      </c>
      <c r="BG4821" t="s">
        <v>115</v>
      </c>
      <c r="BH4821">
        <v>8149</v>
      </c>
      <c r="BM4821">
        <v>43420</v>
      </c>
      <c r="BR4821" t="s">
        <v>3122</v>
      </c>
      <c r="BS4821" t="s">
        <v>3123</v>
      </c>
      <c r="BU4821">
        <v>1</v>
      </c>
      <c r="BV4821" t="s">
        <v>118</v>
      </c>
      <c r="BX4821" t="s">
        <v>119</v>
      </c>
      <c r="BY4821" t="s">
        <v>119</v>
      </c>
      <c r="BZ4821" t="s">
        <v>119</v>
      </c>
      <c r="CA4821">
        <v>1</v>
      </c>
      <c r="CC4821" t="s">
        <v>120</v>
      </c>
      <c r="CH4821">
        <v>540</v>
      </c>
      <c r="CI4821">
        <v>32910</v>
      </c>
      <c r="CJ4821" t="s">
        <v>106</v>
      </c>
      <c r="CK4821" t="s">
        <v>106</v>
      </c>
      <c r="CL4821">
        <v>10</v>
      </c>
      <c r="CM4821" t="s">
        <v>3107</v>
      </c>
      <c r="CO4821">
        <v>125368</v>
      </c>
      <c r="CQ4821">
        <v>0</v>
      </c>
      <c r="CR4821">
        <v>0</v>
      </c>
      <c r="CS4821">
        <v>0</v>
      </c>
      <c r="CY4821" t="s">
        <v>123</v>
      </c>
      <c r="CZ4821" t="s">
        <v>124</v>
      </c>
      <c r="DD4821" t="str" cm="1">
        <f t="array" ref="DD4821">TEXT(_xlfn.SEQUENCE(1, DATEDIF(AG4821, AH4821, "m") + 1, AG4821, 30), "YYYY-APMM")</f>
        <v>2013-AP11</v>
      </c>
      <c r="DN4821">
        <f t="shared" si="150"/>
        <v>9721.25</v>
      </c>
      <c r="DO4821" t="str">
        <f t="shared" si="151"/>
        <v>STEEL FIXERS SK</v>
      </c>
    </row>
    <row r="4822" spans="1:119" x14ac:dyDescent="0.35">
      <c r="A4822" t="s">
        <v>105</v>
      </c>
      <c r="B4822">
        <v>504107</v>
      </c>
      <c r="C4822">
        <v>6359</v>
      </c>
      <c r="D4822">
        <v>125369</v>
      </c>
      <c r="E4822">
        <v>13662</v>
      </c>
      <c r="F4822">
        <v>0</v>
      </c>
      <c r="G4822" t="s">
        <v>106</v>
      </c>
      <c r="H4822" t="s">
        <v>106</v>
      </c>
      <c r="I4822" t="s">
        <v>106</v>
      </c>
      <c r="J4822" t="s">
        <v>107</v>
      </c>
      <c r="K4822" t="s">
        <v>108</v>
      </c>
      <c r="L4822" t="s">
        <v>109</v>
      </c>
      <c r="M4822" t="s">
        <v>110</v>
      </c>
      <c r="N4822" t="s">
        <v>10682</v>
      </c>
      <c r="O4822" t="s">
        <v>3125</v>
      </c>
      <c r="P4822">
        <v>8178</v>
      </c>
      <c r="Q4822">
        <v>0</v>
      </c>
      <c r="R4822">
        <v>0</v>
      </c>
      <c r="S4822">
        <v>200</v>
      </c>
      <c r="T4822">
        <v>0</v>
      </c>
      <c r="U4822">
        <v>643.5</v>
      </c>
      <c r="V4822">
        <v>643.5</v>
      </c>
      <c r="W4822">
        <v>200</v>
      </c>
      <c r="X4822">
        <v>0</v>
      </c>
      <c r="Y4822">
        <v>0</v>
      </c>
      <c r="Z4822">
        <v>0</v>
      </c>
      <c r="AD4822" s="1">
        <v>41613.333333333336</v>
      </c>
      <c r="AE4822" s="1">
        <v>41643.708333333336</v>
      </c>
      <c r="AG4822" s="1">
        <v>41613.333333333336</v>
      </c>
      <c r="AH4822" s="1">
        <v>41643.708333333336</v>
      </c>
      <c r="AI4822" s="1">
        <v>41613.333333333336</v>
      </c>
      <c r="AJ4822" s="1">
        <v>41643.708333333336</v>
      </c>
      <c r="AK4822" s="1">
        <v>41613.333333333336</v>
      </c>
      <c r="AL4822" s="1">
        <v>41643.708333333336</v>
      </c>
      <c r="AM4822" s="1">
        <v>41613.333333333336</v>
      </c>
      <c r="AN4822" s="1">
        <v>41643.708333333336</v>
      </c>
      <c r="AP4822" t="s">
        <v>113</v>
      </c>
      <c r="AU4822" t="s">
        <v>10683</v>
      </c>
      <c r="AY4822" t="s">
        <v>119</v>
      </c>
      <c r="AZ4822">
        <v>0</v>
      </c>
      <c r="BA4822">
        <v>0</v>
      </c>
      <c r="BD4822" s="3">
        <v>41321.662499999999</v>
      </c>
      <c r="BE4822" s="3">
        <v>41321.663888888892</v>
      </c>
      <c r="BF4822" t="s">
        <v>115</v>
      </c>
      <c r="BG4822" t="s">
        <v>115</v>
      </c>
      <c r="BH4822">
        <v>8149</v>
      </c>
      <c r="BM4822">
        <v>43550</v>
      </c>
      <c r="BR4822" t="s">
        <v>116</v>
      </c>
      <c r="BS4822" t="s">
        <v>117</v>
      </c>
      <c r="BU4822">
        <v>1</v>
      </c>
      <c r="BV4822" t="s">
        <v>118</v>
      </c>
      <c r="BX4822" t="s">
        <v>119</v>
      </c>
      <c r="BY4822" t="s">
        <v>119</v>
      </c>
      <c r="BZ4822" t="s">
        <v>119</v>
      </c>
      <c r="CA4822">
        <v>1</v>
      </c>
      <c r="CC4822" t="s">
        <v>120</v>
      </c>
      <c r="CH4822">
        <v>540</v>
      </c>
      <c r="CI4822">
        <v>32910</v>
      </c>
      <c r="CJ4822" t="s">
        <v>106</v>
      </c>
      <c r="CK4822" t="s">
        <v>106</v>
      </c>
      <c r="CL4822">
        <v>10</v>
      </c>
      <c r="CM4822" t="s">
        <v>3107</v>
      </c>
      <c r="CO4822">
        <v>125368</v>
      </c>
      <c r="CQ4822">
        <v>0</v>
      </c>
      <c r="CR4822">
        <v>0</v>
      </c>
      <c r="CS4822">
        <v>0</v>
      </c>
      <c r="CY4822" t="s">
        <v>123</v>
      </c>
      <c r="CZ4822" t="s">
        <v>124</v>
      </c>
      <c r="DD4822" t="str" cm="1">
        <f t="array" ref="DD4822">TEXT(_xlfn.SEQUENCE(1, DATEDIF(AG4822, AH4822, "m") + 1, AG4822, 30), "YYYY-APMM")</f>
        <v>2013-AP12</v>
      </c>
      <c r="DN4822">
        <f t="shared" si="150"/>
        <v>643.5</v>
      </c>
      <c r="DO4822" t="str">
        <f t="shared" si="151"/>
        <v>LABOR- SUBCONTRACTOR</v>
      </c>
    </row>
    <row r="4823" spans="1:119" x14ac:dyDescent="0.35">
      <c r="A4823" t="s">
        <v>105</v>
      </c>
      <c r="B4823">
        <v>504108</v>
      </c>
      <c r="C4823">
        <v>6359</v>
      </c>
      <c r="D4823">
        <v>125369</v>
      </c>
      <c r="E4823">
        <v>13662</v>
      </c>
      <c r="F4823">
        <v>0</v>
      </c>
      <c r="G4823" t="s">
        <v>106</v>
      </c>
      <c r="H4823" t="s">
        <v>106</v>
      </c>
      <c r="I4823" t="s">
        <v>106</v>
      </c>
      <c r="J4823" t="s">
        <v>107</v>
      </c>
      <c r="K4823" t="s">
        <v>108</v>
      </c>
      <c r="L4823" t="s">
        <v>109</v>
      </c>
      <c r="M4823" t="s">
        <v>110</v>
      </c>
      <c r="N4823" t="s">
        <v>10684</v>
      </c>
      <c r="O4823" t="s">
        <v>3128</v>
      </c>
      <c r="P4823">
        <v>8177</v>
      </c>
      <c r="Q4823">
        <v>0</v>
      </c>
      <c r="R4823">
        <v>0</v>
      </c>
      <c r="S4823">
        <v>200</v>
      </c>
      <c r="T4823">
        <v>0</v>
      </c>
      <c r="U4823">
        <v>1095</v>
      </c>
      <c r="V4823">
        <v>1095</v>
      </c>
      <c r="W4823">
        <v>200</v>
      </c>
      <c r="X4823">
        <v>825</v>
      </c>
      <c r="Y4823">
        <v>0</v>
      </c>
      <c r="Z4823">
        <v>825</v>
      </c>
      <c r="AD4823" s="1">
        <v>41629.333333333336</v>
      </c>
      <c r="AE4823" s="1">
        <v>41657.708333333336</v>
      </c>
      <c r="AG4823" s="1">
        <v>41629.333333333336</v>
      </c>
      <c r="AH4823" s="1">
        <v>41657.708333333336</v>
      </c>
      <c r="AI4823" s="1">
        <v>41629.333333333336</v>
      </c>
      <c r="AJ4823" s="1">
        <v>41657.708333333336</v>
      </c>
      <c r="AK4823" s="1">
        <v>41629.333333333336</v>
      </c>
      <c r="AL4823" s="1">
        <v>41657.708333333336</v>
      </c>
      <c r="AM4823" s="1">
        <v>41629.333333333336</v>
      </c>
      <c r="AN4823" s="1">
        <v>41657.708333333336</v>
      </c>
      <c r="AP4823" t="s">
        <v>113</v>
      </c>
      <c r="AU4823" t="s">
        <v>10685</v>
      </c>
      <c r="AY4823" t="s">
        <v>119</v>
      </c>
      <c r="AZ4823">
        <v>0</v>
      </c>
      <c r="BA4823">
        <v>0</v>
      </c>
      <c r="BD4823" s="3">
        <v>41321.662499999999</v>
      </c>
      <c r="BE4823" s="3">
        <v>41321.663888888892</v>
      </c>
      <c r="BF4823" t="s">
        <v>115</v>
      </c>
      <c r="BG4823" t="s">
        <v>115</v>
      </c>
      <c r="BH4823">
        <v>8149</v>
      </c>
      <c r="BM4823">
        <v>43540</v>
      </c>
      <c r="BR4823" t="s">
        <v>1299</v>
      </c>
      <c r="BS4823" t="s">
        <v>1300</v>
      </c>
      <c r="BU4823">
        <v>1</v>
      </c>
      <c r="BV4823" t="s">
        <v>118</v>
      </c>
      <c r="BX4823" t="s">
        <v>119</v>
      </c>
      <c r="BY4823" t="s">
        <v>119</v>
      </c>
      <c r="BZ4823" t="s">
        <v>119</v>
      </c>
      <c r="CA4823">
        <v>1</v>
      </c>
      <c r="CC4823" t="s">
        <v>120</v>
      </c>
      <c r="CH4823">
        <v>540</v>
      </c>
      <c r="CI4823">
        <v>32910</v>
      </c>
      <c r="CJ4823" t="s">
        <v>106</v>
      </c>
      <c r="CK4823" t="s">
        <v>106</v>
      </c>
      <c r="CL4823">
        <v>10</v>
      </c>
      <c r="CM4823" t="s">
        <v>3107</v>
      </c>
      <c r="CO4823">
        <v>125368</v>
      </c>
      <c r="CQ4823">
        <v>0</v>
      </c>
      <c r="CR4823">
        <v>0</v>
      </c>
      <c r="CS4823">
        <v>0</v>
      </c>
      <c r="CY4823" t="s">
        <v>123</v>
      </c>
      <c r="CZ4823" t="s">
        <v>124</v>
      </c>
      <c r="DD4823" t="str" cm="1">
        <f t="array" ref="DD4823">TEXT(_xlfn.SEQUENCE(1, DATEDIF(AG4823, AH4823, "m") + 1, AG4823, 30), "YYYY-APMM")</f>
        <v>2013-AP12</v>
      </c>
      <c r="DN4823">
        <f t="shared" si="150"/>
        <v>1095</v>
      </c>
      <c r="DO4823" t="str">
        <f t="shared" si="151"/>
        <v>LABOR - CIVIL</v>
      </c>
    </row>
    <row r="4824" spans="1:119" x14ac:dyDescent="0.35">
      <c r="A4824" t="s">
        <v>105</v>
      </c>
      <c r="B4824">
        <v>504109</v>
      </c>
      <c r="C4824">
        <v>6359</v>
      </c>
      <c r="D4824">
        <v>125369</v>
      </c>
      <c r="E4824">
        <v>13662</v>
      </c>
      <c r="F4824">
        <v>0</v>
      </c>
      <c r="G4824" t="s">
        <v>106</v>
      </c>
      <c r="H4824" t="s">
        <v>106</v>
      </c>
      <c r="I4824" t="s">
        <v>106</v>
      </c>
      <c r="J4824" t="s">
        <v>107</v>
      </c>
      <c r="K4824" t="s">
        <v>108</v>
      </c>
      <c r="L4824" t="s">
        <v>109</v>
      </c>
      <c r="M4824" t="s">
        <v>110</v>
      </c>
      <c r="N4824" t="s">
        <v>10686</v>
      </c>
      <c r="O4824" t="s">
        <v>3131</v>
      </c>
      <c r="P4824">
        <v>8163</v>
      </c>
      <c r="Q4824">
        <v>0</v>
      </c>
      <c r="R4824">
        <v>0</v>
      </c>
      <c r="S4824">
        <v>200</v>
      </c>
      <c r="T4824">
        <v>0</v>
      </c>
      <c r="U4824">
        <v>9462.25</v>
      </c>
      <c r="V4824">
        <v>9462.25</v>
      </c>
      <c r="W4824">
        <v>200</v>
      </c>
      <c r="X4824">
        <v>0</v>
      </c>
      <c r="Y4824">
        <v>0</v>
      </c>
      <c r="Z4824">
        <v>0</v>
      </c>
      <c r="AD4824" s="1">
        <v>41645.333333333336</v>
      </c>
      <c r="AE4824" s="1">
        <v>41673.708333333336</v>
      </c>
      <c r="AG4824" s="1">
        <v>41645.333333333336</v>
      </c>
      <c r="AH4824" s="1">
        <v>41673.708333333336</v>
      </c>
      <c r="AI4824" s="1">
        <v>41645.333333333336</v>
      </c>
      <c r="AJ4824" s="1">
        <v>41673.708333333336</v>
      </c>
      <c r="AK4824" s="1">
        <v>41645.333333333336</v>
      </c>
      <c r="AL4824" s="1">
        <v>41673.708333333336</v>
      </c>
      <c r="AM4824" s="1">
        <v>41645.333333333336</v>
      </c>
      <c r="AN4824" s="1">
        <v>41673.708333333336</v>
      </c>
      <c r="AP4824" t="s">
        <v>113</v>
      </c>
      <c r="AU4824" t="s">
        <v>10687</v>
      </c>
      <c r="AY4824" t="s">
        <v>119</v>
      </c>
      <c r="AZ4824">
        <v>0</v>
      </c>
      <c r="BA4824">
        <v>0</v>
      </c>
      <c r="BD4824" s="3">
        <v>41321.662499999999</v>
      </c>
      <c r="BE4824" s="3">
        <v>41321.663888888892</v>
      </c>
      <c r="BF4824" t="s">
        <v>115</v>
      </c>
      <c r="BG4824" t="s">
        <v>115</v>
      </c>
      <c r="BH4824">
        <v>8149</v>
      </c>
      <c r="BM4824">
        <v>43400</v>
      </c>
      <c r="BR4824" t="s">
        <v>3114</v>
      </c>
      <c r="BS4824" t="s">
        <v>3115</v>
      </c>
      <c r="BU4824">
        <v>1</v>
      </c>
      <c r="BV4824" t="s">
        <v>118</v>
      </c>
      <c r="BX4824" t="s">
        <v>119</v>
      </c>
      <c r="BY4824" t="s">
        <v>119</v>
      </c>
      <c r="BZ4824" t="s">
        <v>119</v>
      </c>
      <c r="CA4824">
        <v>1</v>
      </c>
      <c r="CC4824" t="s">
        <v>120</v>
      </c>
      <c r="CH4824">
        <v>540</v>
      </c>
      <c r="CI4824">
        <v>32910</v>
      </c>
      <c r="CJ4824" t="s">
        <v>106</v>
      </c>
      <c r="CK4824" t="s">
        <v>106</v>
      </c>
      <c r="CL4824">
        <v>10</v>
      </c>
      <c r="CM4824" t="s">
        <v>3107</v>
      </c>
      <c r="CO4824">
        <v>125368</v>
      </c>
      <c r="CQ4824">
        <v>0</v>
      </c>
      <c r="CR4824">
        <v>0</v>
      </c>
      <c r="CS4824">
        <v>0</v>
      </c>
      <c r="CY4824" t="s">
        <v>123</v>
      </c>
      <c r="CZ4824" t="s">
        <v>124</v>
      </c>
      <c r="DD4824" t="str" cm="1">
        <f t="array" ref="DD4824">TEXT(_xlfn.SEQUENCE(1, DATEDIF(AG4824, AH4824, "m") + 1, AG4824, 30), "YYYY-APMM")</f>
        <v>2014-AP01</v>
      </c>
      <c r="DN4824">
        <f t="shared" si="150"/>
        <v>9462.25</v>
      </c>
      <c r="DO4824" t="str">
        <f t="shared" si="151"/>
        <v>BLINDING MASON SK</v>
      </c>
    </row>
    <row r="4825" spans="1:119" x14ac:dyDescent="0.35">
      <c r="A4825" t="s">
        <v>105</v>
      </c>
      <c r="B4825">
        <v>504110</v>
      </c>
      <c r="C4825">
        <v>6359</v>
      </c>
      <c r="D4825">
        <v>125369</v>
      </c>
      <c r="E4825">
        <v>13662</v>
      </c>
      <c r="F4825">
        <v>0</v>
      </c>
      <c r="G4825" t="s">
        <v>106</v>
      </c>
      <c r="H4825" t="s">
        <v>106</v>
      </c>
      <c r="I4825" t="s">
        <v>106</v>
      </c>
      <c r="J4825" t="s">
        <v>107</v>
      </c>
      <c r="K4825" t="s">
        <v>108</v>
      </c>
      <c r="L4825" t="s">
        <v>109</v>
      </c>
      <c r="M4825" t="s">
        <v>110</v>
      </c>
      <c r="N4825" t="s">
        <v>10688</v>
      </c>
      <c r="O4825" t="s">
        <v>3134</v>
      </c>
      <c r="P4825">
        <v>8163</v>
      </c>
      <c r="Q4825">
        <v>0</v>
      </c>
      <c r="R4825">
        <v>0</v>
      </c>
      <c r="S4825">
        <v>200</v>
      </c>
      <c r="T4825">
        <v>0</v>
      </c>
      <c r="U4825">
        <v>5529</v>
      </c>
      <c r="V4825">
        <v>5529</v>
      </c>
      <c r="W4825">
        <v>200</v>
      </c>
      <c r="X4825">
        <v>0</v>
      </c>
      <c r="Y4825">
        <v>0</v>
      </c>
      <c r="Z4825">
        <v>0</v>
      </c>
      <c r="AD4825" s="1">
        <v>41678.333333333336</v>
      </c>
      <c r="AE4825" s="1">
        <v>41707.708333333336</v>
      </c>
      <c r="AG4825" s="1">
        <v>41678.333333333336</v>
      </c>
      <c r="AH4825" s="1">
        <v>41707.708333333336</v>
      </c>
      <c r="AI4825" s="1">
        <v>41678.333333333336</v>
      </c>
      <c r="AJ4825" s="1">
        <v>41707.708333333336</v>
      </c>
      <c r="AK4825" s="1">
        <v>41678.333333333336</v>
      </c>
      <c r="AL4825" s="1">
        <v>41707.708333333336</v>
      </c>
      <c r="AM4825" s="1">
        <v>41678.333333333336</v>
      </c>
      <c r="AN4825" s="1">
        <v>41707.708333333336</v>
      </c>
      <c r="AP4825" t="s">
        <v>113</v>
      </c>
      <c r="AU4825" t="s">
        <v>10689</v>
      </c>
      <c r="AY4825" t="s">
        <v>119</v>
      </c>
      <c r="AZ4825">
        <v>0</v>
      </c>
      <c r="BA4825">
        <v>0</v>
      </c>
      <c r="BD4825" s="3">
        <v>41321.662499999999</v>
      </c>
      <c r="BE4825" s="3">
        <v>41321.663888888892</v>
      </c>
      <c r="BF4825" t="s">
        <v>115</v>
      </c>
      <c r="BG4825" t="s">
        <v>115</v>
      </c>
      <c r="BH4825">
        <v>8149</v>
      </c>
      <c r="BM4825">
        <v>43400</v>
      </c>
      <c r="BR4825" t="s">
        <v>3114</v>
      </c>
      <c r="BS4825" t="s">
        <v>3115</v>
      </c>
      <c r="BU4825">
        <v>1</v>
      </c>
      <c r="BV4825" t="s">
        <v>118</v>
      </c>
      <c r="BX4825" t="s">
        <v>119</v>
      </c>
      <c r="BY4825" t="s">
        <v>119</v>
      </c>
      <c r="BZ4825" t="s">
        <v>119</v>
      </c>
      <c r="CA4825">
        <v>1</v>
      </c>
      <c r="CC4825" t="s">
        <v>120</v>
      </c>
      <c r="CH4825">
        <v>540</v>
      </c>
      <c r="CI4825">
        <v>32910</v>
      </c>
      <c r="CJ4825" t="s">
        <v>106</v>
      </c>
      <c r="CK4825" t="s">
        <v>106</v>
      </c>
      <c r="CL4825">
        <v>10</v>
      </c>
      <c r="CM4825" t="s">
        <v>3107</v>
      </c>
      <c r="CO4825">
        <v>125368</v>
      </c>
      <c r="CQ4825">
        <v>0</v>
      </c>
      <c r="CR4825">
        <v>0</v>
      </c>
      <c r="CS4825">
        <v>0</v>
      </c>
      <c r="CY4825" t="s">
        <v>123</v>
      </c>
      <c r="CZ4825" t="s">
        <v>124</v>
      </c>
      <c r="DD4825" t="str" cm="1">
        <f t="array" ref="DD4825:DE4825">TEXT(_xlfn.SEQUENCE(1, DATEDIF(AG4825, AH4825, "m") + 1, AG4825, 30), "YYYY-APMM")</f>
        <v>2014-AP02</v>
      </c>
      <c r="DE4825" t="str">
        <v>2014-AP03</v>
      </c>
      <c r="DN4825">
        <f t="shared" si="150"/>
        <v>2764.5</v>
      </c>
      <c r="DO4825" t="str">
        <f t="shared" si="151"/>
        <v>BLINDING MASON SK</v>
      </c>
    </row>
    <row r="4826" spans="1:119" x14ac:dyDescent="0.35">
      <c r="A4826" t="s">
        <v>105</v>
      </c>
      <c r="B4826">
        <v>504111</v>
      </c>
      <c r="C4826">
        <v>6359</v>
      </c>
      <c r="D4826">
        <v>125369</v>
      </c>
      <c r="E4826">
        <v>13662</v>
      </c>
      <c r="F4826">
        <v>0</v>
      </c>
      <c r="G4826" t="s">
        <v>106</v>
      </c>
      <c r="H4826" t="s">
        <v>106</v>
      </c>
      <c r="I4826" t="s">
        <v>106</v>
      </c>
      <c r="J4826" t="s">
        <v>107</v>
      </c>
      <c r="K4826" t="s">
        <v>108</v>
      </c>
      <c r="L4826" t="s">
        <v>109</v>
      </c>
      <c r="M4826" t="s">
        <v>110</v>
      </c>
      <c r="N4826" t="s">
        <v>10690</v>
      </c>
      <c r="O4826" t="s">
        <v>3137</v>
      </c>
      <c r="P4826">
        <v>8165</v>
      </c>
      <c r="Q4826">
        <v>0</v>
      </c>
      <c r="R4826">
        <v>0</v>
      </c>
      <c r="S4826">
        <v>200</v>
      </c>
      <c r="T4826">
        <v>0</v>
      </c>
      <c r="U4826">
        <v>2007.25</v>
      </c>
      <c r="V4826">
        <v>2007.25</v>
      </c>
      <c r="W4826">
        <v>200</v>
      </c>
      <c r="X4826">
        <v>0</v>
      </c>
      <c r="Y4826">
        <v>0</v>
      </c>
      <c r="Z4826">
        <v>0</v>
      </c>
      <c r="AD4826" s="1">
        <v>41604.333333333336</v>
      </c>
      <c r="AE4826" s="1">
        <v>41633.708333333336</v>
      </c>
      <c r="AG4826" s="1">
        <v>41604.333333333336</v>
      </c>
      <c r="AH4826" s="1">
        <v>41633.708333333336</v>
      </c>
      <c r="AI4826" s="1">
        <v>41604.333333333336</v>
      </c>
      <c r="AJ4826" s="1">
        <v>41633.708333333336</v>
      </c>
      <c r="AK4826" s="1">
        <v>41604.333333333336</v>
      </c>
      <c r="AL4826" s="1">
        <v>41633.708333333336</v>
      </c>
      <c r="AM4826" s="1">
        <v>41604.333333333336</v>
      </c>
      <c r="AN4826" s="1">
        <v>41633.708333333336</v>
      </c>
      <c r="AP4826" t="s">
        <v>113</v>
      </c>
      <c r="AU4826" t="s">
        <v>10691</v>
      </c>
      <c r="AY4826" t="s">
        <v>119</v>
      </c>
      <c r="AZ4826">
        <v>0</v>
      </c>
      <c r="BA4826">
        <v>0</v>
      </c>
      <c r="BD4826" s="3">
        <v>41321.662499999999</v>
      </c>
      <c r="BE4826" s="3">
        <v>41321.663888888892</v>
      </c>
      <c r="BF4826" t="s">
        <v>115</v>
      </c>
      <c r="BG4826" t="s">
        <v>115</v>
      </c>
      <c r="BH4826">
        <v>8149</v>
      </c>
      <c r="BM4826">
        <v>43420</v>
      </c>
      <c r="BR4826" t="s">
        <v>3122</v>
      </c>
      <c r="BS4826" t="s">
        <v>3123</v>
      </c>
      <c r="BU4826">
        <v>1</v>
      </c>
      <c r="BV4826" t="s">
        <v>118</v>
      </c>
      <c r="BX4826" t="s">
        <v>119</v>
      </c>
      <c r="BY4826" t="s">
        <v>119</v>
      </c>
      <c r="BZ4826" t="s">
        <v>119</v>
      </c>
      <c r="CA4826">
        <v>1</v>
      </c>
      <c r="CC4826" t="s">
        <v>120</v>
      </c>
      <c r="CH4826">
        <v>540</v>
      </c>
      <c r="CI4826">
        <v>32910</v>
      </c>
      <c r="CJ4826" t="s">
        <v>106</v>
      </c>
      <c r="CK4826" t="s">
        <v>106</v>
      </c>
      <c r="CL4826">
        <v>10</v>
      </c>
      <c r="CM4826" t="s">
        <v>3107</v>
      </c>
      <c r="CO4826">
        <v>125368</v>
      </c>
      <c r="CQ4826">
        <v>0</v>
      </c>
      <c r="CR4826">
        <v>0</v>
      </c>
      <c r="CS4826">
        <v>0</v>
      </c>
      <c r="CY4826" t="s">
        <v>123</v>
      </c>
      <c r="CZ4826" t="s">
        <v>124</v>
      </c>
      <c r="DD4826" t="str" cm="1">
        <f t="array" ref="DD4826">TEXT(_xlfn.SEQUENCE(1, DATEDIF(AG4826, AH4826, "m") + 1, AG4826, 30), "YYYY-APMM")</f>
        <v>2013-AP11</v>
      </c>
      <c r="DN4826">
        <f t="shared" si="150"/>
        <v>2007.25</v>
      </c>
      <c r="DO4826" t="str">
        <f t="shared" si="151"/>
        <v>STEEL FIXERS SK</v>
      </c>
    </row>
    <row r="4827" spans="1:119" x14ac:dyDescent="0.35">
      <c r="A4827" t="s">
        <v>105</v>
      </c>
      <c r="B4827">
        <v>504112</v>
      </c>
      <c r="C4827">
        <v>6359</v>
      </c>
      <c r="D4827">
        <v>125369</v>
      </c>
      <c r="E4827">
        <v>13662</v>
      </c>
      <c r="F4827">
        <v>0</v>
      </c>
      <c r="G4827" t="s">
        <v>106</v>
      </c>
      <c r="H4827" t="s">
        <v>106</v>
      </c>
      <c r="I4827" t="s">
        <v>106</v>
      </c>
      <c r="J4827" t="s">
        <v>107</v>
      </c>
      <c r="K4827" t="s">
        <v>108</v>
      </c>
      <c r="L4827" t="s">
        <v>109</v>
      </c>
      <c r="M4827" t="s">
        <v>110</v>
      </c>
      <c r="N4827" t="s">
        <v>10692</v>
      </c>
      <c r="O4827" t="s">
        <v>3105</v>
      </c>
      <c r="P4827">
        <v>8177</v>
      </c>
      <c r="Q4827">
        <v>0</v>
      </c>
      <c r="R4827">
        <v>0</v>
      </c>
      <c r="S4827">
        <v>200</v>
      </c>
      <c r="T4827">
        <v>0</v>
      </c>
      <c r="U4827">
        <v>1394</v>
      </c>
      <c r="V4827">
        <v>1394</v>
      </c>
      <c r="W4827">
        <v>200</v>
      </c>
      <c r="X4827">
        <v>656</v>
      </c>
      <c r="Y4827">
        <v>0</v>
      </c>
      <c r="Z4827">
        <v>656</v>
      </c>
      <c r="AD4827" s="1">
        <v>41556.333333333336</v>
      </c>
      <c r="AE4827" s="1">
        <v>41587.708333333336</v>
      </c>
      <c r="AG4827" s="1">
        <v>41556.333333333336</v>
      </c>
      <c r="AH4827" s="1">
        <v>41587.708333333336</v>
      </c>
      <c r="AI4827" s="1">
        <v>41556.333333333336</v>
      </c>
      <c r="AJ4827" s="1">
        <v>41587.708333333336</v>
      </c>
      <c r="AK4827" s="1">
        <v>41556.333333333336</v>
      </c>
      <c r="AL4827" s="1">
        <v>41587.708333333336</v>
      </c>
      <c r="AM4827" s="1">
        <v>41556.333333333336</v>
      </c>
      <c r="AN4827" s="1">
        <v>41587.708333333336</v>
      </c>
      <c r="AP4827" t="s">
        <v>113</v>
      </c>
      <c r="AU4827" t="s">
        <v>10693</v>
      </c>
      <c r="AY4827" t="s">
        <v>119</v>
      </c>
      <c r="AZ4827">
        <v>0</v>
      </c>
      <c r="BA4827">
        <v>0</v>
      </c>
      <c r="BD4827" s="3">
        <v>41321.662499999999</v>
      </c>
      <c r="BE4827" s="3">
        <v>41321.663888888892</v>
      </c>
      <c r="BF4827" t="s">
        <v>115</v>
      </c>
      <c r="BG4827" t="s">
        <v>115</v>
      </c>
      <c r="BH4827">
        <v>8149</v>
      </c>
      <c r="BM4827">
        <v>43540</v>
      </c>
      <c r="BR4827" t="s">
        <v>1299</v>
      </c>
      <c r="BS4827" t="s">
        <v>1300</v>
      </c>
      <c r="BU4827">
        <v>1</v>
      </c>
      <c r="BV4827" t="s">
        <v>118</v>
      </c>
      <c r="BX4827" t="s">
        <v>119</v>
      </c>
      <c r="BY4827" t="s">
        <v>119</v>
      </c>
      <c r="BZ4827" t="s">
        <v>119</v>
      </c>
      <c r="CA4827">
        <v>1</v>
      </c>
      <c r="CC4827" t="s">
        <v>120</v>
      </c>
      <c r="CH4827">
        <v>540</v>
      </c>
      <c r="CI4827">
        <v>32910</v>
      </c>
      <c r="CJ4827" t="s">
        <v>106</v>
      </c>
      <c r="CK4827" t="s">
        <v>106</v>
      </c>
      <c r="CL4827">
        <v>10</v>
      </c>
      <c r="CM4827" t="s">
        <v>3107</v>
      </c>
      <c r="CO4827">
        <v>125368</v>
      </c>
      <c r="CQ4827">
        <v>0</v>
      </c>
      <c r="CR4827">
        <v>0</v>
      </c>
      <c r="CS4827">
        <v>0</v>
      </c>
      <c r="CY4827" t="s">
        <v>123</v>
      </c>
      <c r="CZ4827" t="s">
        <v>124</v>
      </c>
      <c r="DD4827" t="str" cm="1">
        <f t="array" ref="DD4827:DE4827">TEXT(_xlfn.SEQUENCE(1, DATEDIF(AG4827, AH4827, "m") + 1, AG4827, 30), "YYYY-APMM")</f>
        <v>2013-AP10</v>
      </c>
      <c r="DE4827" t="str">
        <v>2013-AP11</v>
      </c>
      <c r="DN4827">
        <f t="shared" si="150"/>
        <v>697</v>
      </c>
      <c r="DO4827" t="str">
        <f t="shared" si="151"/>
        <v>LABOR - CIVIL</v>
      </c>
    </row>
    <row r="4828" spans="1:119" x14ac:dyDescent="0.35">
      <c r="A4828" t="s">
        <v>105</v>
      </c>
      <c r="B4828">
        <v>504113</v>
      </c>
      <c r="C4828">
        <v>6359</v>
      </c>
      <c r="D4828">
        <v>125369</v>
      </c>
      <c r="E4828">
        <v>13662</v>
      </c>
      <c r="F4828">
        <v>0</v>
      </c>
      <c r="G4828" t="s">
        <v>106</v>
      </c>
      <c r="H4828" t="s">
        <v>106</v>
      </c>
      <c r="I4828" t="s">
        <v>106</v>
      </c>
      <c r="J4828" t="s">
        <v>107</v>
      </c>
      <c r="K4828" t="s">
        <v>108</v>
      </c>
      <c r="L4828" t="s">
        <v>109</v>
      </c>
      <c r="M4828" t="s">
        <v>110</v>
      </c>
      <c r="N4828" t="s">
        <v>10694</v>
      </c>
      <c r="O4828" t="s">
        <v>3109</v>
      </c>
      <c r="P4828">
        <v>8178</v>
      </c>
      <c r="Q4828">
        <v>0</v>
      </c>
      <c r="R4828">
        <v>0</v>
      </c>
      <c r="S4828">
        <v>184</v>
      </c>
      <c r="T4828">
        <v>0</v>
      </c>
      <c r="U4828">
        <v>1980</v>
      </c>
      <c r="V4828">
        <v>1980</v>
      </c>
      <c r="W4828">
        <v>184</v>
      </c>
      <c r="X4828">
        <v>0</v>
      </c>
      <c r="Y4828">
        <v>0</v>
      </c>
      <c r="Z4828">
        <v>0</v>
      </c>
      <c r="AD4828" s="1">
        <v>41570.333333333336</v>
      </c>
      <c r="AE4828" s="1">
        <v>41596.708333333336</v>
      </c>
      <c r="AG4828" s="1">
        <v>41570.333333333336</v>
      </c>
      <c r="AH4828" s="1">
        <v>41596.708333333336</v>
      </c>
      <c r="AI4828" s="1">
        <v>41570.333333333336</v>
      </c>
      <c r="AJ4828" s="1">
        <v>41596.708333333336</v>
      </c>
      <c r="AK4828" s="1">
        <v>41570.333333333336</v>
      </c>
      <c r="AL4828" s="1">
        <v>41596.708333333336</v>
      </c>
      <c r="AM4828" s="1">
        <v>41570.333333333336</v>
      </c>
      <c r="AN4828" s="1">
        <v>41596.708333333336</v>
      </c>
      <c r="AP4828" t="s">
        <v>113</v>
      </c>
      <c r="AU4828" t="s">
        <v>10695</v>
      </c>
      <c r="AY4828" t="s">
        <v>119</v>
      </c>
      <c r="AZ4828">
        <v>0</v>
      </c>
      <c r="BA4828">
        <v>0</v>
      </c>
      <c r="BD4828" s="3">
        <v>41321.662499999999</v>
      </c>
      <c r="BE4828" s="3">
        <v>41321.663888888892</v>
      </c>
      <c r="BF4828" t="s">
        <v>115</v>
      </c>
      <c r="BG4828" t="s">
        <v>115</v>
      </c>
      <c r="BH4828">
        <v>8149</v>
      </c>
      <c r="BM4828">
        <v>43550</v>
      </c>
      <c r="BR4828" t="s">
        <v>116</v>
      </c>
      <c r="BS4828" t="s">
        <v>117</v>
      </c>
      <c r="BU4828">
        <v>1</v>
      </c>
      <c r="BV4828" t="s">
        <v>118</v>
      </c>
      <c r="BX4828" t="s">
        <v>119</v>
      </c>
      <c r="BY4828" t="s">
        <v>119</v>
      </c>
      <c r="BZ4828" t="s">
        <v>119</v>
      </c>
      <c r="CA4828">
        <v>1</v>
      </c>
      <c r="CC4828" t="s">
        <v>120</v>
      </c>
      <c r="CH4828">
        <v>540</v>
      </c>
      <c r="CI4828">
        <v>32910</v>
      </c>
      <c r="CJ4828" t="s">
        <v>106</v>
      </c>
      <c r="CK4828" t="s">
        <v>106</v>
      </c>
      <c r="CL4828">
        <v>10</v>
      </c>
      <c r="CM4828" t="s">
        <v>3107</v>
      </c>
      <c r="CO4828">
        <v>125368</v>
      </c>
      <c r="CQ4828">
        <v>0</v>
      </c>
      <c r="CR4828">
        <v>0</v>
      </c>
      <c r="CS4828">
        <v>0</v>
      </c>
      <c r="CY4828" t="s">
        <v>123</v>
      </c>
      <c r="CZ4828" t="s">
        <v>124</v>
      </c>
      <c r="DD4828" t="str" cm="1">
        <f t="array" ref="DD4828">TEXT(_xlfn.SEQUENCE(1, DATEDIF(AG4828, AH4828, "m") + 1, AG4828, 30), "YYYY-APMM")</f>
        <v>2013-AP10</v>
      </c>
      <c r="DN4828">
        <f t="shared" si="150"/>
        <v>1980</v>
      </c>
      <c r="DO4828" t="str">
        <f t="shared" si="151"/>
        <v>LABOR- SUBCONTRACTOR</v>
      </c>
    </row>
    <row r="4829" spans="1:119" x14ac:dyDescent="0.35">
      <c r="A4829" t="s">
        <v>105</v>
      </c>
      <c r="B4829">
        <v>504114</v>
      </c>
      <c r="C4829">
        <v>6359</v>
      </c>
      <c r="D4829">
        <v>125369</v>
      </c>
      <c r="E4829">
        <v>13662</v>
      </c>
      <c r="F4829">
        <v>0</v>
      </c>
      <c r="G4829" t="s">
        <v>106</v>
      </c>
      <c r="H4829" t="s">
        <v>106</v>
      </c>
      <c r="I4829" t="s">
        <v>106</v>
      </c>
      <c r="J4829" t="s">
        <v>107</v>
      </c>
      <c r="K4829" t="s">
        <v>108</v>
      </c>
      <c r="L4829" t="s">
        <v>109</v>
      </c>
      <c r="M4829" t="s">
        <v>110</v>
      </c>
      <c r="N4829" t="s">
        <v>10696</v>
      </c>
      <c r="O4829" t="s">
        <v>3112</v>
      </c>
      <c r="P4829">
        <v>8163</v>
      </c>
      <c r="Q4829">
        <v>0</v>
      </c>
      <c r="R4829">
        <v>0</v>
      </c>
      <c r="S4829">
        <v>184</v>
      </c>
      <c r="T4829">
        <v>0</v>
      </c>
      <c r="U4829">
        <v>994</v>
      </c>
      <c r="V4829">
        <v>994</v>
      </c>
      <c r="W4829">
        <v>184</v>
      </c>
      <c r="X4829">
        <v>0</v>
      </c>
      <c r="Y4829">
        <v>0</v>
      </c>
      <c r="Z4829">
        <v>0</v>
      </c>
      <c r="AD4829" s="1">
        <v>41574.333333333336</v>
      </c>
      <c r="AE4829" s="1">
        <v>41599.708333333336</v>
      </c>
      <c r="AG4829" s="1">
        <v>41574.333333333336</v>
      </c>
      <c r="AH4829" s="1">
        <v>41599.708333333336</v>
      </c>
      <c r="AI4829" s="1">
        <v>41574.333333333336</v>
      </c>
      <c r="AJ4829" s="1">
        <v>41599.708333333336</v>
      </c>
      <c r="AK4829" s="1">
        <v>41574.333333333336</v>
      </c>
      <c r="AL4829" s="1">
        <v>41599.708333333336</v>
      </c>
      <c r="AM4829" s="1">
        <v>41574.333333333336</v>
      </c>
      <c r="AN4829" s="1">
        <v>41599.708333333336</v>
      </c>
      <c r="AP4829" t="s">
        <v>113</v>
      </c>
      <c r="AU4829" t="s">
        <v>10697</v>
      </c>
      <c r="AY4829" t="s">
        <v>119</v>
      </c>
      <c r="AZ4829">
        <v>0</v>
      </c>
      <c r="BA4829">
        <v>0</v>
      </c>
      <c r="BD4829" s="3">
        <v>41321.662499999999</v>
      </c>
      <c r="BE4829" s="3">
        <v>41321.663888888892</v>
      </c>
      <c r="BF4829" t="s">
        <v>115</v>
      </c>
      <c r="BG4829" t="s">
        <v>115</v>
      </c>
      <c r="BH4829">
        <v>8149</v>
      </c>
      <c r="BM4829">
        <v>43400</v>
      </c>
      <c r="BR4829" t="s">
        <v>3114</v>
      </c>
      <c r="BS4829" t="s">
        <v>3115</v>
      </c>
      <c r="BU4829">
        <v>1</v>
      </c>
      <c r="BV4829" t="s">
        <v>118</v>
      </c>
      <c r="BX4829" t="s">
        <v>119</v>
      </c>
      <c r="BY4829" t="s">
        <v>119</v>
      </c>
      <c r="BZ4829" t="s">
        <v>119</v>
      </c>
      <c r="CA4829">
        <v>1</v>
      </c>
      <c r="CC4829" t="s">
        <v>120</v>
      </c>
      <c r="CH4829">
        <v>540</v>
      </c>
      <c r="CI4829">
        <v>32910</v>
      </c>
      <c r="CJ4829" t="s">
        <v>106</v>
      </c>
      <c r="CK4829" t="s">
        <v>106</v>
      </c>
      <c r="CL4829">
        <v>10</v>
      </c>
      <c r="CM4829" t="s">
        <v>3107</v>
      </c>
      <c r="CO4829">
        <v>125368</v>
      </c>
      <c r="CQ4829">
        <v>0</v>
      </c>
      <c r="CR4829">
        <v>0</v>
      </c>
      <c r="CS4829">
        <v>0</v>
      </c>
      <c r="CY4829" t="s">
        <v>123</v>
      </c>
      <c r="CZ4829" t="s">
        <v>124</v>
      </c>
      <c r="DD4829" t="str" cm="1">
        <f t="array" ref="DD4829">TEXT(_xlfn.SEQUENCE(1, DATEDIF(AG4829, AH4829, "m") + 1, AG4829, 30), "YYYY-APMM")</f>
        <v>2013-AP10</v>
      </c>
      <c r="DN4829">
        <f t="shared" si="150"/>
        <v>994</v>
      </c>
      <c r="DO4829" t="str">
        <f t="shared" si="151"/>
        <v>BLINDING MASON SK</v>
      </c>
    </row>
    <row r="4830" spans="1:119" x14ac:dyDescent="0.35">
      <c r="A4830" t="s">
        <v>105</v>
      </c>
      <c r="B4830">
        <v>504115</v>
      </c>
      <c r="C4830">
        <v>6359</v>
      </c>
      <c r="D4830">
        <v>125373</v>
      </c>
      <c r="E4830">
        <v>13662</v>
      </c>
      <c r="F4830">
        <v>0</v>
      </c>
      <c r="G4830" t="s">
        <v>106</v>
      </c>
      <c r="H4830" t="s">
        <v>106</v>
      </c>
      <c r="I4830" t="s">
        <v>106</v>
      </c>
      <c r="J4830" t="s">
        <v>107</v>
      </c>
      <c r="K4830" t="s">
        <v>108</v>
      </c>
      <c r="L4830" t="s">
        <v>109</v>
      </c>
      <c r="M4830" t="s">
        <v>110</v>
      </c>
      <c r="N4830" t="s">
        <v>10698</v>
      </c>
      <c r="O4830" t="s">
        <v>3105</v>
      </c>
      <c r="P4830">
        <v>8177</v>
      </c>
      <c r="Q4830">
        <v>0</v>
      </c>
      <c r="R4830">
        <v>0</v>
      </c>
      <c r="S4830">
        <v>200</v>
      </c>
      <c r="T4830">
        <v>0</v>
      </c>
      <c r="U4830">
        <v>1114</v>
      </c>
      <c r="V4830">
        <v>1114</v>
      </c>
      <c r="W4830">
        <v>200</v>
      </c>
      <c r="X4830">
        <v>524</v>
      </c>
      <c r="Y4830">
        <v>0</v>
      </c>
      <c r="Z4830">
        <v>524</v>
      </c>
      <c r="AD4830" s="1">
        <v>41465.333333333336</v>
      </c>
      <c r="AE4830" s="1">
        <v>41493.708333333336</v>
      </c>
      <c r="AG4830" s="1">
        <v>41465.333333333336</v>
      </c>
      <c r="AH4830" s="1">
        <v>41493.708333333336</v>
      </c>
      <c r="AI4830" s="1">
        <v>41465.333333333336</v>
      </c>
      <c r="AJ4830" s="1">
        <v>41493.708333333336</v>
      </c>
      <c r="AK4830" s="1">
        <v>41465.333333333336</v>
      </c>
      <c r="AL4830" s="1">
        <v>41493.708333333336</v>
      </c>
      <c r="AM4830" s="1">
        <v>41465.333333333336</v>
      </c>
      <c r="AN4830" s="1">
        <v>41493.708333333336</v>
      </c>
      <c r="AP4830" t="s">
        <v>113</v>
      </c>
      <c r="AU4830" t="s">
        <v>10699</v>
      </c>
      <c r="AY4830" t="s">
        <v>119</v>
      </c>
      <c r="AZ4830">
        <v>0</v>
      </c>
      <c r="BA4830">
        <v>0</v>
      </c>
      <c r="BD4830" s="3">
        <v>41321.662499999999</v>
      </c>
      <c r="BE4830" s="3">
        <v>41321.663888888892</v>
      </c>
      <c r="BF4830" t="s">
        <v>115</v>
      </c>
      <c r="BG4830" t="s">
        <v>115</v>
      </c>
      <c r="BH4830">
        <v>8149</v>
      </c>
      <c r="BM4830">
        <v>43540</v>
      </c>
      <c r="BR4830" t="s">
        <v>1299</v>
      </c>
      <c r="BS4830" t="s">
        <v>1300</v>
      </c>
      <c r="BU4830">
        <v>1</v>
      </c>
      <c r="BV4830" t="s">
        <v>118</v>
      </c>
      <c r="BX4830" t="s">
        <v>119</v>
      </c>
      <c r="BY4830" t="s">
        <v>119</v>
      </c>
      <c r="BZ4830" t="s">
        <v>119</v>
      </c>
      <c r="CA4830">
        <v>1</v>
      </c>
      <c r="CC4830" t="s">
        <v>120</v>
      </c>
      <c r="CH4830">
        <v>540</v>
      </c>
      <c r="CI4830">
        <v>31830</v>
      </c>
      <c r="CJ4830" t="s">
        <v>106</v>
      </c>
      <c r="CK4830" t="s">
        <v>106</v>
      </c>
      <c r="CL4830">
        <v>10</v>
      </c>
      <c r="CM4830" t="s">
        <v>3107</v>
      </c>
      <c r="CO4830">
        <v>125372</v>
      </c>
      <c r="CQ4830">
        <v>0</v>
      </c>
      <c r="CR4830">
        <v>0</v>
      </c>
      <c r="CS4830">
        <v>0</v>
      </c>
      <c r="CY4830" t="s">
        <v>123</v>
      </c>
      <c r="CZ4830" t="s">
        <v>124</v>
      </c>
      <c r="DD4830" t="str" cm="1">
        <f t="array" ref="DD4830">TEXT(_xlfn.SEQUENCE(1, DATEDIF(AG4830, AH4830, "m") + 1, AG4830, 30), "YYYY-APMM")</f>
        <v>2013-AP07</v>
      </c>
      <c r="DN4830">
        <f t="shared" si="150"/>
        <v>1114</v>
      </c>
      <c r="DO4830" t="str">
        <f t="shared" si="151"/>
        <v>LABOR - CIVIL</v>
      </c>
    </row>
    <row r="4831" spans="1:119" x14ac:dyDescent="0.35">
      <c r="A4831" t="s">
        <v>105</v>
      </c>
      <c r="B4831">
        <v>504116</v>
      </c>
      <c r="C4831">
        <v>6359</v>
      </c>
      <c r="D4831">
        <v>125373</v>
      </c>
      <c r="E4831">
        <v>13662</v>
      </c>
      <c r="F4831">
        <v>0</v>
      </c>
      <c r="G4831" t="s">
        <v>106</v>
      </c>
      <c r="H4831" t="s">
        <v>106</v>
      </c>
      <c r="I4831" t="s">
        <v>106</v>
      </c>
      <c r="J4831" t="s">
        <v>107</v>
      </c>
      <c r="K4831" t="s">
        <v>108</v>
      </c>
      <c r="L4831" t="s">
        <v>109</v>
      </c>
      <c r="M4831" t="s">
        <v>110</v>
      </c>
      <c r="N4831" t="s">
        <v>10700</v>
      </c>
      <c r="O4831" t="s">
        <v>3109</v>
      </c>
      <c r="P4831">
        <v>8178</v>
      </c>
      <c r="Q4831">
        <v>0</v>
      </c>
      <c r="R4831">
        <v>0</v>
      </c>
      <c r="S4831">
        <v>184</v>
      </c>
      <c r="T4831">
        <v>0</v>
      </c>
      <c r="U4831">
        <v>1584</v>
      </c>
      <c r="V4831">
        <v>1584</v>
      </c>
      <c r="W4831">
        <v>184</v>
      </c>
      <c r="X4831">
        <v>0</v>
      </c>
      <c r="Y4831">
        <v>0</v>
      </c>
      <c r="Z4831">
        <v>0</v>
      </c>
      <c r="AD4831" s="1">
        <v>41477.333333333336</v>
      </c>
      <c r="AE4831" s="1">
        <v>41506.708333333336</v>
      </c>
      <c r="AG4831" s="1">
        <v>41477.333333333336</v>
      </c>
      <c r="AH4831" s="1">
        <v>41506.708333333336</v>
      </c>
      <c r="AI4831" s="1">
        <v>41477.333333333336</v>
      </c>
      <c r="AJ4831" s="1">
        <v>41506.708333333336</v>
      </c>
      <c r="AK4831" s="1">
        <v>41477.333333333336</v>
      </c>
      <c r="AL4831" s="1">
        <v>41506.708333333336</v>
      </c>
      <c r="AM4831" s="1">
        <v>41477.333333333336</v>
      </c>
      <c r="AN4831" s="1">
        <v>41506.708333333336</v>
      </c>
      <c r="AP4831" t="s">
        <v>113</v>
      </c>
      <c r="AU4831" t="s">
        <v>10701</v>
      </c>
      <c r="AY4831" t="s">
        <v>119</v>
      </c>
      <c r="AZ4831">
        <v>0</v>
      </c>
      <c r="BA4831">
        <v>0</v>
      </c>
      <c r="BD4831" s="3">
        <v>41321.662499999999</v>
      </c>
      <c r="BE4831" s="3">
        <v>41321.663888888892</v>
      </c>
      <c r="BF4831" t="s">
        <v>115</v>
      </c>
      <c r="BG4831" t="s">
        <v>115</v>
      </c>
      <c r="BH4831">
        <v>8149</v>
      </c>
      <c r="BM4831">
        <v>43550</v>
      </c>
      <c r="BR4831" t="s">
        <v>116</v>
      </c>
      <c r="BS4831" t="s">
        <v>117</v>
      </c>
      <c r="BU4831">
        <v>1</v>
      </c>
      <c r="BV4831" t="s">
        <v>118</v>
      </c>
      <c r="BX4831" t="s">
        <v>119</v>
      </c>
      <c r="BY4831" t="s">
        <v>119</v>
      </c>
      <c r="BZ4831" t="s">
        <v>119</v>
      </c>
      <c r="CA4831">
        <v>1</v>
      </c>
      <c r="CC4831" t="s">
        <v>120</v>
      </c>
      <c r="CH4831">
        <v>540</v>
      </c>
      <c r="CI4831">
        <v>31830</v>
      </c>
      <c r="CJ4831" t="s">
        <v>106</v>
      </c>
      <c r="CK4831" t="s">
        <v>106</v>
      </c>
      <c r="CL4831">
        <v>10</v>
      </c>
      <c r="CM4831" t="s">
        <v>3107</v>
      </c>
      <c r="CO4831">
        <v>125372</v>
      </c>
      <c r="CQ4831">
        <v>0</v>
      </c>
      <c r="CR4831">
        <v>0</v>
      </c>
      <c r="CS4831">
        <v>0</v>
      </c>
      <c r="CY4831" t="s">
        <v>123</v>
      </c>
      <c r="CZ4831" t="s">
        <v>124</v>
      </c>
      <c r="DD4831" t="str" cm="1">
        <f t="array" ref="DD4831">TEXT(_xlfn.SEQUENCE(1, DATEDIF(AG4831, AH4831, "m") + 1, AG4831, 30), "YYYY-APMM")</f>
        <v>2013-AP07</v>
      </c>
      <c r="DN4831">
        <f t="shared" si="150"/>
        <v>1584</v>
      </c>
      <c r="DO4831" t="str">
        <f t="shared" si="151"/>
        <v>LABOR- SUBCONTRACTOR</v>
      </c>
    </row>
    <row r="4832" spans="1:119" x14ac:dyDescent="0.35">
      <c r="A4832" t="s">
        <v>105</v>
      </c>
      <c r="B4832">
        <v>504117</v>
      </c>
      <c r="C4832">
        <v>6359</v>
      </c>
      <c r="D4832">
        <v>125373</v>
      </c>
      <c r="E4832">
        <v>13662</v>
      </c>
      <c r="F4832">
        <v>0</v>
      </c>
      <c r="G4832" t="s">
        <v>106</v>
      </c>
      <c r="H4832" t="s">
        <v>106</v>
      </c>
      <c r="I4832" t="s">
        <v>106</v>
      </c>
      <c r="J4832" t="s">
        <v>107</v>
      </c>
      <c r="K4832" t="s">
        <v>108</v>
      </c>
      <c r="L4832" t="s">
        <v>109</v>
      </c>
      <c r="M4832" t="s">
        <v>110</v>
      </c>
      <c r="N4832" t="s">
        <v>10702</v>
      </c>
      <c r="O4832" t="s">
        <v>3112</v>
      </c>
      <c r="P4832">
        <v>8163</v>
      </c>
      <c r="Q4832">
        <v>0</v>
      </c>
      <c r="R4832">
        <v>0</v>
      </c>
      <c r="S4832">
        <v>184</v>
      </c>
      <c r="T4832">
        <v>0</v>
      </c>
      <c r="U4832">
        <v>794.5</v>
      </c>
      <c r="V4832">
        <v>794.5</v>
      </c>
      <c r="W4832">
        <v>184</v>
      </c>
      <c r="X4832">
        <v>0</v>
      </c>
      <c r="Y4832">
        <v>0</v>
      </c>
      <c r="Z4832">
        <v>0</v>
      </c>
      <c r="AD4832" s="1">
        <v>41480.333333333336</v>
      </c>
      <c r="AE4832" s="1">
        <v>41510.708333333336</v>
      </c>
      <c r="AG4832" s="1">
        <v>41480.333333333336</v>
      </c>
      <c r="AH4832" s="1">
        <v>41510.708333333336</v>
      </c>
      <c r="AI4832" s="1">
        <v>41480.333333333336</v>
      </c>
      <c r="AJ4832" s="1">
        <v>41510.708333333336</v>
      </c>
      <c r="AK4832" s="1">
        <v>41480.333333333336</v>
      </c>
      <c r="AL4832" s="1">
        <v>41510.708333333336</v>
      </c>
      <c r="AM4832" s="1">
        <v>41480.333333333336</v>
      </c>
      <c r="AN4832" s="1">
        <v>41510.708333333336</v>
      </c>
      <c r="AP4832" t="s">
        <v>113</v>
      </c>
      <c r="AU4832" t="s">
        <v>10703</v>
      </c>
      <c r="AY4832" t="s">
        <v>119</v>
      </c>
      <c r="AZ4832">
        <v>0</v>
      </c>
      <c r="BA4832">
        <v>0</v>
      </c>
      <c r="BD4832" s="3">
        <v>41321.662499999999</v>
      </c>
      <c r="BE4832" s="3">
        <v>41321.663888888892</v>
      </c>
      <c r="BF4832" t="s">
        <v>115</v>
      </c>
      <c r="BG4832" t="s">
        <v>115</v>
      </c>
      <c r="BH4832">
        <v>8149</v>
      </c>
      <c r="BM4832">
        <v>43400</v>
      </c>
      <c r="BR4832" t="s">
        <v>3114</v>
      </c>
      <c r="BS4832" t="s">
        <v>3115</v>
      </c>
      <c r="BU4832">
        <v>1</v>
      </c>
      <c r="BV4832" t="s">
        <v>118</v>
      </c>
      <c r="BX4832" t="s">
        <v>119</v>
      </c>
      <c r="BY4832" t="s">
        <v>119</v>
      </c>
      <c r="BZ4832" t="s">
        <v>119</v>
      </c>
      <c r="CA4832">
        <v>1</v>
      </c>
      <c r="CC4832" t="s">
        <v>120</v>
      </c>
      <c r="CH4832">
        <v>540</v>
      </c>
      <c r="CI4832">
        <v>31830</v>
      </c>
      <c r="CJ4832" t="s">
        <v>106</v>
      </c>
      <c r="CK4832" t="s">
        <v>106</v>
      </c>
      <c r="CL4832">
        <v>10</v>
      </c>
      <c r="CM4832" t="s">
        <v>3107</v>
      </c>
      <c r="CO4832">
        <v>125372</v>
      </c>
      <c r="CQ4832">
        <v>0</v>
      </c>
      <c r="CR4832">
        <v>0</v>
      </c>
      <c r="CS4832">
        <v>0</v>
      </c>
      <c r="CY4832" t="s">
        <v>123</v>
      </c>
      <c r="CZ4832" t="s">
        <v>124</v>
      </c>
      <c r="DD4832" t="str" cm="1">
        <f t="array" ref="DD4832">TEXT(_xlfn.SEQUENCE(1, DATEDIF(AG4832, AH4832, "m") + 1, AG4832, 30), "YYYY-APMM")</f>
        <v>2013-AP07</v>
      </c>
      <c r="DN4832">
        <f t="shared" si="150"/>
        <v>794.5</v>
      </c>
      <c r="DO4832" t="str">
        <f t="shared" si="151"/>
        <v>BLINDING MASON SK</v>
      </c>
    </row>
    <row r="4833" spans="1:119" x14ac:dyDescent="0.35">
      <c r="A4833" t="s">
        <v>105</v>
      </c>
      <c r="B4833">
        <v>504118</v>
      </c>
      <c r="C4833">
        <v>6359</v>
      </c>
      <c r="D4833">
        <v>125373</v>
      </c>
      <c r="E4833">
        <v>13662</v>
      </c>
      <c r="F4833">
        <v>0</v>
      </c>
      <c r="G4833" t="s">
        <v>106</v>
      </c>
      <c r="H4833" t="s">
        <v>106</v>
      </c>
      <c r="I4833" t="s">
        <v>106</v>
      </c>
      <c r="J4833" t="s">
        <v>107</v>
      </c>
      <c r="K4833" t="s">
        <v>108</v>
      </c>
      <c r="L4833" t="s">
        <v>109</v>
      </c>
      <c r="M4833" t="s">
        <v>110</v>
      </c>
      <c r="N4833" t="s">
        <v>10704</v>
      </c>
      <c r="O4833" t="s">
        <v>3117</v>
      </c>
      <c r="P4833">
        <v>8164</v>
      </c>
      <c r="Q4833">
        <v>0</v>
      </c>
      <c r="R4833">
        <v>0</v>
      </c>
      <c r="S4833">
        <v>200</v>
      </c>
      <c r="T4833">
        <v>0</v>
      </c>
      <c r="U4833">
        <v>574.75</v>
      </c>
      <c r="V4833">
        <v>574.75</v>
      </c>
      <c r="W4833">
        <v>200</v>
      </c>
      <c r="X4833">
        <v>0</v>
      </c>
      <c r="Y4833">
        <v>0</v>
      </c>
      <c r="Z4833">
        <v>0</v>
      </c>
      <c r="AD4833" s="1">
        <v>41486.333333333336</v>
      </c>
      <c r="AE4833" s="1">
        <v>41518.708333333336</v>
      </c>
      <c r="AG4833" s="1">
        <v>41486.333333333336</v>
      </c>
      <c r="AH4833" s="1">
        <v>41518.708333333336</v>
      </c>
      <c r="AI4833" s="1">
        <v>41486.333333333336</v>
      </c>
      <c r="AJ4833" s="1">
        <v>41518.708333333336</v>
      </c>
      <c r="AK4833" s="1">
        <v>41486.333333333336</v>
      </c>
      <c r="AL4833" s="1">
        <v>41518.708333333336</v>
      </c>
      <c r="AM4833" s="1">
        <v>41486.333333333336</v>
      </c>
      <c r="AN4833" s="1">
        <v>41518.708333333336</v>
      </c>
      <c r="AP4833" t="s">
        <v>113</v>
      </c>
      <c r="AU4833" t="s">
        <v>10705</v>
      </c>
      <c r="AY4833" t="s">
        <v>119</v>
      </c>
      <c r="AZ4833">
        <v>0</v>
      </c>
      <c r="BA4833">
        <v>0</v>
      </c>
      <c r="BD4833" s="3">
        <v>41321.662499999999</v>
      </c>
      <c r="BE4833" s="3">
        <v>41321.663888888892</v>
      </c>
      <c r="BF4833" t="s">
        <v>115</v>
      </c>
      <c r="BG4833" t="s">
        <v>115</v>
      </c>
      <c r="BH4833">
        <v>8149</v>
      </c>
      <c r="BM4833">
        <v>43410</v>
      </c>
      <c r="BR4833" t="s">
        <v>2865</v>
      </c>
      <c r="BS4833" t="s">
        <v>2866</v>
      </c>
      <c r="BU4833">
        <v>1</v>
      </c>
      <c r="BV4833" t="s">
        <v>118</v>
      </c>
      <c r="BX4833" t="s">
        <v>119</v>
      </c>
      <c r="BY4833" t="s">
        <v>119</v>
      </c>
      <c r="BZ4833" t="s">
        <v>119</v>
      </c>
      <c r="CA4833">
        <v>1</v>
      </c>
      <c r="CC4833" t="s">
        <v>120</v>
      </c>
      <c r="CH4833">
        <v>540</v>
      </c>
      <c r="CI4833">
        <v>31830</v>
      </c>
      <c r="CJ4833" t="s">
        <v>106</v>
      </c>
      <c r="CK4833" t="s">
        <v>106</v>
      </c>
      <c r="CL4833">
        <v>10</v>
      </c>
      <c r="CM4833" t="s">
        <v>3107</v>
      </c>
      <c r="CO4833">
        <v>125372</v>
      </c>
      <c r="CQ4833">
        <v>0</v>
      </c>
      <c r="CR4833">
        <v>0</v>
      </c>
      <c r="CS4833">
        <v>0</v>
      </c>
      <c r="CY4833" t="s">
        <v>123</v>
      </c>
      <c r="CZ4833" t="s">
        <v>124</v>
      </c>
      <c r="DD4833" t="str" cm="1">
        <f t="array" ref="DD4833:DE4833">TEXT(_xlfn.SEQUENCE(1, DATEDIF(AG4833, AH4833, "m") + 1, AG4833, 30), "YYYY-APMM")</f>
        <v>2013-AP07</v>
      </c>
      <c r="DE4833" t="str">
        <v>2013-AP08</v>
      </c>
      <c r="DN4833">
        <f t="shared" si="150"/>
        <v>287.375</v>
      </c>
      <c r="DO4833" t="str">
        <f t="shared" si="151"/>
        <v>SCREED MASON SK</v>
      </c>
    </row>
    <row r="4834" spans="1:119" x14ac:dyDescent="0.35">
      <c r="A4834" t="s">
        <v>105</v>
      </c>
      <c r="B4834">
        <v>504119</v>
      </c>
      <c r="C4834">
        <v>6359</v>
      </c>
      <c r="D4834">
        <v>125373</v>
      </c>
      <c r="E4834">
        <v>13662</v>
      </c>
      <c r="F4834">
        <v>0</v>
      </c>
      <c r="G4834" t="s">
        <v>106</v>
      </c>
      <c r="H4834" t="s">
        <v>106</v>
      </c>
      <c r="I4834" t="s">
        <v>106</v>
      </c>
      <c r="J4834" t="s">
        <v>107</v>
      </c>
      <c r="K4834" t="s">
        <v>108</v>
      </c>
      <c r="L4834" t="s">
        <v>109</v>
      </c>
      <c r="M4834" t="s">
        <v>110</v>
      </c>
      <c r="N4834" t="s">
        <v>10706</v>
      </c>
      <c r="O4834" t="s">
        <v>3120</v>
      </c>
      <c r="P4834">
        <v>8165</v>
      </c>
      <c r="Q4834">
        <v>0</v>
      </c>
      <c r="R4834">
        <v>0</v>
      </c>
      <c r="S4834">
        <v>160</v>
      </c>
      <c r="T4834">
        <v>0</v>
      </c>
      <c r="U4834">
        <v>7778.75</v>
      </c>
      <c r="V4834">
        <v>7778.75</v>
      </c>
      <c r="W4834">
        <v>160</v>
      </c>
      <c r="X4834">
        <v>0</v>
      </c>
      <c r="Y4834">
        <v>0</v>
      </c>
      <c r="Z4834">
        <v>0</v>
      </c>
      <c r="AD4834" s="1">
        <v>41505.333333333336</v>
      </c>
      <c r="AE4834" s="1">
        <v>41527.708333333336</v>
      </c>
      <c r="AG4834" s="1">
        <v>41505.333333333336</v>
      </c>
      <c r="AH4834" s="1">
        <v>41527.708333333336</v>
      </c>
      <c r="AI4834" s="1">
        <v>41505.333333333336</v>
      </c>
      <c r="AJ4834" s="1">
        <v>41527.708333333336</v>
      </c>
      <c r="AK4834" s="1">
        <v>41505.333333333336</v>
      </c>
      <c r="AL4834" s="1">
        <v>41527.708333333336</v>
      </c>
      <c r="AM4834" s="1">
        <v>41505.333333333336</v>
      </c>
      <c r="AN4834" s="1">
        <v>41527.708333333336</v>
      </c>
      <c r="AP4834" t="s">
        <v>113</v>
      </c>
      <c r="AU4834" t="s">
        <v>10707</v>
      </c>
      <c r="AY4834" t="s">
        <v>119</v>
      </c>
      <c r="AZ4834">
        <v>0</v>
      </c>
      <c r="BA4834">
        <v>0</v>
      </c>
      <c r="BD4834" s="3">
        <v>41321.662499999999</v>
      </c>
      <c r="BE4834" s="3">
        <v>41321.663888888892</v>
      </c>
      <c r="BF4834" t="s">
        <v>115</v>
      </c>
      <c r="BG4834" t="s">
        <v>115</v>
      </c>
      <c r="BH4834">
        <v>8149</v>
      </c>
      <c r="BM4834">
        <v>43420</v>
      </c>
      <c r="BR4834" t="s">
        <v>3122</v>
      </c>
      <c r="BS4834" t="s">
        <v>3123</v>
      </c>
      <c r="BU4834">
        <v>1</v>
      </c>
      <c r="BV4834" t="s">
        <v>118</v>
      </c>
      <c r="BX4834" t="s">
        <v>119</v>
      </c>
      <c r="BY4834" t="s">
        <v>119</v>
      </c>
      <c r="BZ4834" t="s">
        <v>119</v>
      </c>
      <c r="CA4834">
        <v>1</v>
      </c>
      <c r="CC4834" t="s">
        <v>120</v>
      </c>
      <c r="CH4834">
        <v>540</v>
      </c>
      <c r="CI4834">
        <v>31830</v>
      </c>
      <c r="CJ4834" t="s">
        <v>106</v>
      </c>
      <c r="CK4834" t="s">
        <v>106</v>
      </c>
      <c r="CL4834">
        <v>10</v>
      </c>
      <c r="CM4834" t="s">
        <v>3107</v>
      </c>
      <c r="CO4834">
        <v>125372</v>
      </c>
      <c r="CQ4834">
        <v>0</v>
      </c>
      <c r="CR4834">
        <v>0</v>
      </c>
      <c r="CS4834">
        <v>0</v>
      </c>
      <c r="CY4834" t="s">
        <v>123</v>
      </c>
      <c r="CZ4834" t="s">
        <v>124</v>
      </c>
      <c r="DD4834" t="str" cm="1">
        <f t="array" ref="DD4834">TEXT(_xlfn.SEQUENCE(1, DATEDIF(AG4834, AH4834, "m") + 1, AG4834, 30), "YYYY-APMM")</f>
        <v>2013-AP08</v>
      </c>
      <c r="DN4834">
        <f t="shared" si="150"/>
        <v>7778.75</v>
      </c>
      <c r="DO4834" t="str">
        <f t="shared" si="151"/>
        <v>STEEL FIXERS SK</v>
      </c>
    </row>
    <row r="4835" spans="1:119" x14ac:dyDescent="0.35">
      <c r="A4835" t="s">
        <v>105</v>
      </c>
      <c r="B4835">
        <v>504120</v>
      </c>
      <c r="C4835">
        <v>6359</v>
      </c>
      <c r="D4835">
        <v>125373</v>
      </c>
      <c r="E4835">
        <v>13662</v>
      </c>
      <c r="F4835">
        <v>0</v>
      </c>
      <c r="G4835" t="s">
        <v>106</v>
      </c>
      <c r="H4835" t="s">
        <v>106</v>
      </c>
      <c r="I4835" t="s">
        <v>106</v>
      </c>
      <c r="J4835" t="s">
        <v>107</v>
      </c>
      <c r="K4835" t="s">
        <v>108</v>
      </c>
      <c r="L4835" t="s">
        <v>109</v>
      </c>
      <c r="M4835" t="s">
        <v>110</v>
      </c>
      <c r="N4835" t="s">
        <v>10708</v>
      </c>
      <c r="O4835" t="s">
        <v>3137</v>
      </c>
      <c r="P4835">
        <v>8165</v>
      </c>
      <c r="Q4835">
        <v>0</v>
      </c>
      <c r="R4835">
        <v>0</v>
      </c>
      <c r="S4835">
        <v>200</v>
      </c>
      <c r="T4835">
        <v>0</v>
      </c>
      <c r="U4835">
        <v>1606.5</v>
      </c>
      <c r="V4835">
        <v>1606.5</v>
      </c>
      <c r="W4835">
        <v>200</v>
      </c>
      <c r="X4835">
        <v>0</v>
      </c>
      <c r="Y4835">
        <v>0</v>
      </c>
      <c r="Z4835">
        <v>0</v>
      </c>
      <c r="AD4835" s="1">
        <v>41514.333333333336</v>
      </c>
      <c r="AE4835" s="1">
        <v>41542.708333333336</v>
      </c>
      <c r="AG4835" s="1">
        <v>41514.333333333336</v>
      </c>
      <c r="AH4835" s="1">
        <v>41542.708333333336</v>
      </c>
      <c r="AI4835" s="1">
        <v>41514.333333333336</v>
      </c>
      <c r="AJ4835" s="1">
        <v>41542.708333333336</v>
      </c>
      <c r="AK4835" s="1">
        <v>41514.333333333336</v>
      </c>
      <c r="AL4835" s="1">
        <v>41542.708333333336</v>
      </c>
      <c r="AM4835" s="1">
        <v>41514.333333333336</v>
      </c>
      <c r="AN4835" s="1">
        <v>41542.708333333336</v>
      </c>
      <c r="AP4835" t="s">
        <v>113</v>
      </c>
      <c r="AU4835" t="s">
        <v>10709</v>
      </c>
      <c r="AY4835" t="s">
        <v>119</v>
      </c>
      <c r="AZ4835">
        <v>0</v>
      </c>
      <c r="BA4835">
        <v>0</v>
      </c>
      <c r="BD4835" s="3">
        <v>41321.662499999999</v>
      </c>
      <c r="BE4835" s="3">
        <v>41321.663888888892</v>
      </c>
      <c r="BF4835" t="s">
        <v>115</v>
      </c>
      <c r="BG4835" t="s">
        <v>115</v>
      </c>
      <c r="BH4835">
        <v>8149</v>
      </c>
      <c r="BM4835">
        <v>43420</v>
      </c>
      <c r="BR4835" t="s">
        <v>3122</v>
      </c>
      <c r="BS4835" t="s">
        <v>3123</v>
      </c>
      <c r="BU4835">
        <v>1</v>
      </c>
      <c r="BV4835" t="s">
        <v>118</v>
      </c>
      <c r="BX4835" t="s">
        <v>119</v>
      </c>
      <c r="BY4835" t="s">
        <v>119</v>
      </c>
      <c r="BZ4835" t="s">
        <v>119</v>
      </c>
      <c r="CA4835">
        <v>1</v>
      </c>
      <c r="CC4835" t="s">
        <v>120</v>
      </c>
      <c r="CH4835">
        <v>540</v>
      </c>
      <c r="CI4835">
        <v>31830</v>
      </c>
      <c r="CJ4835" t="s">
        <v>106</v>
      </c>
      <c r="CK4835" t="s">
        <v>106</v>
      </c>
      <c r="CL4835">
        <v>10</v>
      </c>
      <c r="CM4835" t="s">
        <v>3107</v>
      </c>
      <c r="CO4835">
        <v>125372</v>
      </c>
      <c r="CQ4835">
        <v>0</v>
      </c>
      <c r="CR4835">
        <v>0</v>
      </c>
      <c r="CS4835">
        <v>0</v>
      </c>
      <c r="CY4835" t="s">
        <v>123</v>
      </c>
      <c r="CZ4835" t="s">
        <v>124</v>
      </c>
      <c r="DD4835" t="str" cm="1">
        <f t="array" ref="DD4835">TEXT(_xlfn.SEQUENCE(1, DATEDIF(AG4835, AH4835, "m") + 1, AG4835, 30), "YYYY-APMM")</f>
        <v>2013-AP08</v>
      </c>
      <c r="DN4835">
        <f t="shared" si="150"/>
        <v>1606.5</v>
      </c>
      <c r="DO4835" t="str">
        <f t="shared" si="151"/>
        <v>STEEL FIXERS SK</v>
      </c>
    </row>
    <row r="4836" spans="1:119" x14ac:dyDescent="0.35">
      <c r="A4836" t="s">
        <v>105</v>
      </c>
      <c r="B4836">
        <v>504121</v>
      </c>
      <c r="C4836">
        <v>6359</v>
      </c>
      <c r="D4836">
        <v>125373</v>
      </c>
      <c r="E4836">
        <v>13662</v>
      </c>
      <c r="F4836">
        <v>0</v>
      </c>
      <c r="G4836" t="s">
        <v>106</v>
      </c>
      <c r="H4836" t="s">
        <v>106</v>
      </c>
      <c r="I4836" t="s">
        <v>106</v>
      </c>
      <c r="J4836" t="s">
        <v>107</v>
      </c>
      <c r="K4836" t="s">
        <v>108</v>
      </c>
      <c r="L4836" t="s">
        <v>109</v>
      </c>
      <c r="M4836" t="s">
        <v>110</v>
      </c>
      <c r="N4836" t="s">
        <v>10710</v>
      </c>
      <c r="O4836" t="s">
        <v>3125</v>
      </c>
      <c r="P4836">
        <v>8178</v>
      </c>
      <c r="Q4836">
        <v>0</v>
      </c>
      <c r="R4836">
        <v>0</v>
      </c>
      <c r="S4836">
        <v>200</v>
      </c>
      <c r="T4836">
        <v>0</v>
      </c>
      <c r="U4836">
        <v>516</v>
      </c>
      <c r="V4836">
        <v>516</v>
      </c>
      <c r="W4836">
        <v>200</v>
      </c>
      <c r="X4836">
        <v>0</v>
      </c>
      <c r="Y4836">
        <v>0</v>
      </c>
      <c r="Z4836">
        <v>0</v>
      </c>
      <c r="AD4836" s="1">
        <v>41524.333333333336</v>
      </c>
      <c r="AE4836" s="1">
        <v>41552.708333333336</v>
      </c>
      <c r="AG4836" s="1">
        <v>41524.333333333336</v>
      </c>
      <c r="AH4836" s="1">
        <v>41552.708333333336</v>
      </c>
      <c r="AI4836" s="1">
        <v>41524.333333333336</v>
      </c>
      <c r="AJ4836" s="1">
        <v>41552.708333333336</v>
      </c>
      <c r="AK4836" s="1">
        <v>41524.333333333336</v>
      </c>
      <c r="AL4836" s="1">
        <v>41552.708333333336</v>
      </c>
      <c r="AM4836" s="1">
        <v>41524.333333333336</v>
      </c>
      <c r="AN4836" s="1">
        <v>41552.708333333336</v>
      </c>
      <c r="AP4836" t="s">
        <v>113</v>
      </c>
      <c r="AU4836" t="s">
        <v>10711</v>
      </c>
      <c r="AY4836" t="s">
        <v>119</v>
      </c>
      <c r="AZ4836">
        <v>0</v>
      </c>
      <c r="BA4836">
        <v>0</v>
      </c>
      <c r="BD4836" s="3">
        <v>41321.662499999999</v>
      </c>
      <c r="BE4836" s="3">
        <v>41321.663888888892</v>
      </c>
      <c r="BF4836" t="s">
        <v>115</v>
      </c>
      <c r="BG4836" t="s">
        <v>115</v>
      </c>
      <c r="BH4836">
        <v>8149</v>
      </c>
      <c r="BM4836">
        <v>43550</v>
      </c>
      <c r="BR4836" t="s">
        <v>116</v>
      </c>
      <c r="BS4836" t="s">
        <v>117</v>
      </c>
      <c r="BU4836">
        <v>1</v>
      </c>
      <c r="BV4836" t="s">
        <v>118</v>
      </c>
      <c r="BX4836" t="s">
        <v>119</v>
      </c>
      <c r="BY4836" t="s">
        <v>119</v>
      </c>
      <c r="BZ4836" t="s">
        <v>119</v>
      </c>
      <c r="CA4836">
        <v>1</v>
      </c>
      <c r="CC4836" t="s">
        <v>120</v>
      </c>
      <c r="CH4836">
        <v>540</v>
      </c>
      <c r="CI4836">
        <v>31830</v>
      </c>
      <c r="CJ4836" t="s">
        <v>106</v>
      </c>
      <c r="CK4836" t="s">
        <v>106</v>
      </c>
      <c r="CL4836">
        <v>10</v>
      </c>
      <c r="CM4836" t="s">
        <v>3107</v>
      </c>
      <c r="CO4836">
        <v>125372</v>
      </c>
      <c r="CQ4836">
        <v>0</v>
      </c>
      <c r="CR4836">
        <v>0</v>
      </c>
      <c r="CS4836">
        <v>0</v>
      </c>
      <c r="CY4836" t="s">
        <v>123</v>
      </c>
      <c r="CZ4836" t="s">
        <v>124</v>
      </c>
      <c r="DD4836" t="str" cm="1">
        <f t="array" ref="DD4836">TEXT(_xlfn.SEQUENCE(1, DATEDIF(AG4836, AH4836, "m") + 1, AG4836, 30), "YYYY-APMM")</f>
        <v>2013-AP09</v>
      </c>
      <c r="DN4836">
        <f t="shared" si="150"/>
        <v>516</v>
      </c>
      <c r="DO4836" t="str">
        <f t="shared" si="151"/>
        <v>LABOR- SUBCONTRACTOR</v>
      </c>
    </row>
    <row r="4837" spans="1:119" x14ac:dyDescent="0.35">
      <c r="A4837" t="s">
        <v>105</v>
      </c>
      <c r="B4837">
        <v>504122</v>
      </c>
      <c r="C4837">
        <v>6359</v>
      </c>
      <c r="D4837">
        <v>125373</v>
      </c>
      <c r="E4837">
        <v>13662</v>
      </c>
      <c r="F4837">
        <v>0</v>
      </c>
      <c r="G4837" t="s">
        <v>106</v>
      </c>
      <c r="H4837" t="s">
        <v>106</v>
      </c>
      <c r="I4837" t="s">
        <v>106</v>
      </c>
      <c r="J4837" t="s">
        <v>107</v>
      </c>
      <c r="K4837" t="s">
        <v>108</v>
      </c>
      <c r="L4837" t="s">
        <v>109</v>
      </c>
      <c r="M4837" t="s">
        <v>110</v>
      </c>
      <c r="N4837" t="s">
        <v>10712</v>
      </c>
      <c r="O4837" t="s">
        <v>3128</v>
      </c>
      <c r="P4837">
        <v>8177</v>
      </c>
      <c r="Q4837">
        <v>0</v>
      </c>
      <c r="R4837">
        <v>0</v>
      </c>
      <c r="S4837">
        <v>200</v>
      </c>
      <c r="T4837">
        <v>0</v>
      </c>
      <c r="U4837">
        <v>1041</v>
      </c>
      <c r="V4837">
        <v>1041</v>
      </c>
      <c r="W4837">
        <v>200</v>
      </c>
      <c r="X4837">
        <v>825</v>
      </c>
      <c r="Y4837">
        <v>0</v>
      </c>
      <c r="Z4837">
        <v>825</v>
      </c>
      <c r="AD4837" s="1">
        <v>41538.333333333336</v>
      </c>
      <c r="AE4837" s="1">
        <v>41568.708333333336</v>
      </c>
      <c r="AG4837" s="1">
        <v>41538.333333333336</v>
      </c>
      <c r="AH4837" s="1">
        <v>41568.708333333336</v>
      </c>
      <c r="AI4837" s="1">
        <v>41538.333333333336</v>
      </c>
      <c r="AJ4837" s="1">
        <v>41568.708333333336</v>
      </c>
      <c r="AK4837" s="1">
        <v>41538.333333333336</v>
      </c>
      <c r="AL4837" s="1">
        <v>41568.708333333336</v>
      </c>
      <c r="AM4837" s="1">
        <v>41538.333333333336</v>
      </c>
      <c r="AN4837" s="1">
        <v>41568.708333333336</v>
      </c>
      <c r="AP4837" t="s">
        <v>113</v>
      </c>
      <c r="AU4837" t="s">
        <v>10713</v>
      </c>
      <c r="AY4837" t="s">
        <v>119</v>
      </c>
      <c r="AZ4837">
        <v>0</v>
      </c>
      <c r="BA4837">
        <v>0</v>
      </c>
      <c r="BD4837" s="3">
        <v>41321.662499999999</v>
      </c>
      <c r="BE4837" s="3">
        <v>41321.663888888892</v>
      </c>
      <c r="BF4837" t="s">
        <v>115</v>
      </c>
      <c r="BG4837" t="s">
        <v>115</v>
      </c>
      <c r="BH4837">
        <v>8149</v>
      </c>
      <c r="BM4837">
        <v>43540</v>
      </c>
      <c r="BR4837" t="s">
        <v>1299</v>
      </c>
      <c r="BS4837" t="s">
        <v>1300</v>
      </c>
      <c r="BU4837">
        <v>1</v>
      </c>
      <c r="BV4837" t="s">
        <v>118</v>
      </c>
      <c r="BX4837" t="s">
        <v>119</v>
      </c>
      <c r="BY4837" t="s">
        <v>119</v>
      </c>
      <c r="BZ4837" t="s">
        <v>119</v>
      </c>
      <c r="CA4837">
        <v>1</v>
      </c>
      <c r="CC4837" t="s">
        <v>120</v>
      </c>
      <c r="CH4837">
        <v>540</v>
      </c>
      <c r="CI4837">
        <v>31830</v>
      </c>
      <c r="CJ4837" t="s">
        <v>106</v>
      </c>
      <c r="CK4837" t="s">
        <v>106</v>
      </c>
      <c r="CL4837">
        <v>10</v>
      </c>
      <c r="CM4837" t="s">
        <v>3107</v>
      </c>
      <c r="CO4837">
        <v>125372</v>
      </c>
      <c r="CQ4837">
        <v>0</v>
      </c>
      <c r="CR4837">
        <v>0</v>
      </c>
      <c r="CS4837">
        <v>0</v>
      </c>
      <c r="CY4837" t="s">
        <v>123</v>
      </c>
      <c r="CZ4837" t="s">
        <v>124</v>
      </c>
      <c r="DD4837" t="str" cm="1">
        <f t="array" ref="DD4837:DE4837">TEXT(_xlfn.SEQUENCE(1, DATEDIF(AG4837, AH4837, "m") + 1, AG4837, 30), "YYYY-APMM")</f>
        <v>2013-AP09</v>
      </c>
      <c r="DE4837" t="str">
        <v>2013-AP10</v>
      </c>
      <c r="DN4837">
        <f t="shared" si="150"/>
        <v>520.5</v>
      </c>
      <c r="DO4837" t="str">
        <f t="shared" si="151"/>
        <v>LABOR - CIVIL</v>
      </c>
    </row>
    <row r="4838" spans="1:119" x14ac:dyDescent="0.35">
      <c r="A4838" t="s">
        <v>105</v>
      </c>
      <c r="B4838">
        <v>504123</v>
      </c>
      <c r="C4838">
        <v>6359</v>
      </c>
      <c r="D4838">
        <v>125373</v>
      </c>
      <c r="E4838">
        <v>13662</v>
      </c>
      <c r="F4838">
        <v>0</v>
      </c>
      <c r="G4838" t="s">
        <v>106</v>
      </c>
      <c r="H4838" t="s">
        <v>106</v>
      </c>
      <c r="I4838" t="s">
        <v>106</v>
      </c>
      <c r="J4838" t="s">
        <v>107</v>
      </c>
      <c r="K4838" t="s">
        <v>108</v>
      </c>
      <c r="L4838" t="s">
        <v>109</v>
      </c>
      <c r="M4838" t="s">
        <v>110</v>
      </c>
      <c r="N4838" t="s">
        <v>10714</v>
      </c>
      <c r="O4838" t="s">
        <v>3131</v>
      </c>
      <c r="P4838">
        <v>8163</v>
      </c>
      <c r="Q4838">
        <v>0</v>
      </c>
      <c r="R4838">
        <v>0</v>
      </c>
      <c r="S4838">
        <v>200</v>
      </c>
      <c r="T4838">
        <v>0</v>
      </c>
      <c r="U4838">
        <v>7568.75</v>
      </c>
      <c r="V4838">
        <v>7568.75</v>
      </c>
      <c r="W4838">
        <v>200</v>
      </c>
      <c r="X4838">
        <v>0</v>
      </c>
      <c r="Y4838">
        <v>0</v>
      </c>
      <c r="Z4838">
        <v>0</v>
      </c>
      <c r="AD4838" s="1">
        <v>41554.333333333336</v>
      </c>
      <c r="AE4838" s="1">
        <v>41584.708333333336</v>
      </c>
      <c r="AG4838" s="1">
        <v>41554.333333333336</v>
      </c>
      <c r="AH4838" s="1">
        <v>41584.708333333336</v>
      </c>
      <c r="AI4838" s="1">
        <v>41554.333333333336</v>
      </c>
      <c r="AJ4838" s="1">
        <v>41584.708333333336</v>
      </c>
      <c r="AK4838" s="1">
        <v>41554.333333333336</v>
      </c>
      <c r="AL4838" s="1">
        <v>41584.708333333336</v>
      </c>
      <c r="AM4838" s="1">
        <v>41554.333333333336</v>
      </c>
      <c r="AN4838" s="1">
        <v>41584.708333333336</v>
      </c>
      <c r="AP4838" t="s">
        <v>113</v>
      </c>
      <c r="AU4838" t="s">
        <v>10715</v>
      </c>
      <c r="AY4838" t="s">
        <v>119</v>
      </c>
      <c r="AZ4838">
        <v>0</v>
      </c>
      <c r="BA4838">
        <v>0</v>
      </c>
      <c r="BD4838" s="3">
        <v>41321.662499999999</v>
      </c>
      <c r="BE4838" s="3">
        <v>41321.663888888892</v>
      </c>
      <c r="BF4838" t="s">
        <v>115</v>
      </c>
      <c r="BG4838" t="s">
        <v>115</v>
      </c>
      <c r="BH4838">
        <v>8149</v>
      </c>
      <c r="BM4838">
        <v>43400</v>
      </c>
      <c r="BR4838" t="s">
        <v>3114</v>
      </c>
      <c r="BS4838" t="s">
        <v>3115</v>
      </c>
      <c r="BU4838">
        <v>1</v>
      </c>
      <c r="BV4838" t="s">
        <v>118</v>
      </c>
      <c r="BX4838" t="s">
        <v>119</v>
      </c>
      <c r="BY4838" t="s">
        <v>119</v>
      </c>
      <c r="BZ4838" t="s">
        <v>119</v>
      </c>
      <c r="CA4838">
        <v>1</v>
      </c>
      <c r="CC4838" t="s">
        <v>120</v>
      </c>
      <c r="CH4838">
        <v>540</v>
      </c>
      <c r="CI4838">
        <v>31830</v>
      </c>
      <c r="CJ4838" t="s">
        <v>106</v>
      </c>
      <c r="CK4838" t="s">
        <v>106</v>
      </c>
      <c r="CL4838">
        <v>10</v>
      </c>
      <c r="CM4838" t="s">
        <v>3107</v>
      </c>
      <c r="CO4838">
        <v>125372</v>
      </c>
      <c r="CQ4838">
        <v>0</v>
      </c>
      <c r="CR4838">
        <v>0</v>
      </c>
      <c r="CS4838">
        <v>0</v>
      </c>
      <c r="CY4838" t="s">
        <v>123</v>
      </c>
      <c r="CZ4838" t="s">
        <v>124</v>
      </c>
      <c r="DD4838" t="str" cm="1">
        <f t="array" ref="DD4838">TEXT(_xlfn.SEQUENCE(1, DATEDIF(AG4838, AH4838, "m") + 1, AG4838, 30), "YYYY-APMM")</f>
        <v>2013-AP10</v>
      </c>
      <c r="DN4838">
        <f t="shared" si="150"/>
        <v>7568.75</v>
      </c>
      <c r="DO4838" t="str">
        <f t="shared" si="151"/>
        <v>BLINDING MASON SK</v>
      </c>
    </row>
    <row r="4839" spans="1:119" x14ac:dyDescent="0.35">
      <c r="A4839" t="s">
        <v>105</v>
      </c>
      <c r="B4839">
        <v>504124</v>
      </c>
      <c r="C4839">
        <v>6359</v>
      </c>
      <c r="D4839">
        <v>125373</v>
      </c>
      <c r="E4839">
        <v>13662</v>
      </c>
      <c r="F4839">
        <v>0</v>
      </c>
      <c r="G4839" t="s">
        <v>106</v>
      </c>
      <c r="H4839" t="s">
        <v>106</v>
      </c>
      <c r="I4839" t="s">
        <v>106</v>
      </c>
      <c r="J4839" t="s">
        <v>107</v>
      </c>
      <c r="K4839" t="s">
        <v>108</v>
      </c>
      <c r="L4839" t="s">
        <v>109</v>
      </c>
      <c r="M4839" t="s">
        <v>110</v>
      </c>
      <c r="N4839" t="s">
        <v>10716</v>
      </c>
      <c r="O4839" t="s">
        <v>3134</v>
      </c>
      <c r="P4839">
        <v>8163</v>
      </c>
      <c r="Q4839">
        <v>0</v>
      </c>
      <c r="R4839">
        <v>0</v>
      </c>
      <c r="S4839">
        <v>200</v>
      </c>
      <c r="T4839">
        <v>0</v>
      </c>
      <c r="U4839">
        <v>4422</v>
      </c>
      <c r="V4839">
        <v>4422</v>
      </c>
      <c r="W4839">
        <v>200</v>
      </c>
      <c r="X4839">
        <v>0</v>
      </c>
      <c r="Y4839">
        <v>0</v>
      </c>
      <c r="Z4839">
        <v>0</v>
      </c>
      <c r="AD4839" s="1">
        <v>41589.333333333336</v>
      </c>
      <c r="AE4839" s="1">
        <v>41617.708333333336</v>
      </c>
      <c r="AG4839" s="1">
        <v>41589.333333333336</v>
      </c>
      <c r="AH4839" s="1">
        <v>41617.708333333336</v>
      </c>
      <c r="AI4839" s="1">
        <v>41589.333333333336</v>
      </c>
      <c r="AJ4839" s="1">
        <v>41617.708333333336</v>
      </c>
      <c r="AK4839" s="1">
        <v>41589.333333333336</v>
      </c>
      <c r="AL4839" s="1">
        <v>41617.708333333336</v>
      </c>
      <c r="AM4839" s="1">
        <v>41589.333333333336</v>
      </c>
      <c r="AN4839" s="1">
        <v>41617.708333333336</v>
      </c>
      <c r="AP4839" t="s">
        <v>113</v>
      </c>
      <c r="AU4839" t="s">
        <v>10717</v>
      </c>
      <c r="AY4839" t="s">
        <v>119</v>
      </c>
      <c r="AZ4839">
        <v>0</v>
      </c>
      <c r="BA4839">
        <v>0</v>
      </c>
      <c r="BD4839" s="3">
        <v>41321.662499999999</v>
      </c>
      <c r="BE4839" s="3">
        <v>41321.663888888892</v>
      </c>
      <c r="BF4839" t="s">
        <v>115</v>
      </c>
      <c r="BG4839" t="s">
        <v>115</v>
      </c>
      <c r="BH4839">
        <v>8149</v>
      </c>
      <c r="BM4839">
        <v>43400</v>
      </c>
      <c r="BR4839" t="s">
        <v>3114</v>
      </c>
      <c r="BS4839" t="s">
        <v>3115</v>
      </c>
      <c r="BU4839">
        <v>1</v>
      </c>
      <c r="BV4839" t="s">
        <v>118</v>
      </c>
      <c r="BX4839" t="s">
        <v>119</v>
      </c>
      <c r="BY4839" t="s">
        <v>119</v>
      </c>
      <c r="BZ4839" t="s">
        <v>119</v>
      </c>
      <c r="CA4839">
        <v>1</v>
      </c>
      <c r="CC4839" t="s">
        <v>120</v>
      </c>
      <c r="CH4839">
        <v>540</v>
      </c>
      <c r="CI4839">
        <v>31830</v>
      </c>
      <c r="CJ4839" t="s">
        <v>106</v>
      </c>
      <c r="CK4839" t="s">
        <v>106</v>
      </c>
      <c r="CL4839">
        <v>10</v>
      </c>
      <c r="CM4839" t="s">
        <v>3107</v>
      </c>
      <c r="CO4839">
        <v>125372</v>
      </c>
      <c r="CQ4839">
        <v>0</v>
      </c>
      <c r="CR4839">
        <v>0</v>
      </c>
      <c r="CS4839">
        <v>0</v>
      </c>
      <c r="CY4839" t="s">
        <v>123</v>
      </c>
      <c r="CZ4839" t="s">
        <v>124</v>
      </c>
      <c r="DD4839" t="str" cm="1">
        <f t="array" ref="DD4839">TEXT(_xlfn.SEQUENCE(1, DATEDIF(AG4839, AH4839, "m") + 1, AG4839, 30), "YYYY-APMM")</f>
        <v>2013-AP11</v>
      </c>
      <c r="DN4839">
        <f t="shared" si="150"/>
        <v>4422</v>
      </c>
      <c r="DO4839" t="str">
        <f t="shared" si="151"/>
        <v>BLINDING MASON SK</v>
      </c>
    </row>
    <row r="4840" spans="1:119" x14ac:dyDescent="0.35">
      <c r="A4840" t="s">
        <v>105</v>
      </c>
      <c r="B4840">
        <v>504125</v>
      </c>
      <c r="C4840">
        <v>6359</v>
      </c>
      <c r="D4840">
        <v>125375</v>
      </c>
      <c r="E4840">
        <v>13662</v>
      </c>
      <c r="F4840">
        <v>0</v>
      </c>
      <c r="G4840" t="s">
        <v>106</v>
      </c>
      <c r="H4840" t="s">
        <v>106</v>
      </c>
      <c r="I4840" t="s">
        <v>106</v>
      </c>
      <c r="J4840" t="s">
        <v>107</v>
      </c>
      <c r="K4840" t="s">
        <v>108</v>
      </c>
      <c r="L4840" t="s">
        <v>109</v>
      </c>
      <c r="M4840" t="s">
        <v>110</v>
      </c>
      <c r="N4840" t="s">
        <v>10718</v>
      </c>
      <c r="O4840" t="s">
        <v>3140</v>
      </c>
      <c r="P4840">
        <v>8165</v>
      </c>
      <c r="Q4840">
        <v>64</v>
      </c>
      <c r="R4840">
        <v>0</v>
      </c>
      <c r="S4840">
        <v>144</v>
      </c>
      <c r="T4840">
        <v>0</v>
      </c>
      <c r="U4840">
        <v>1205.75</v>
      </c>
      <c r="V4840">
        <v>1205.75</v>
      </c>
      <c r="W4840">
        <v>144</v>
      </c>
      <c r="X4840">
        <v>0</v>
      </c>
      <c r="Y4840">
        <v>0</v>
      </c>
      <c r="Z4840">
        <v>0</v>
      </c>
      <c r="AD4840" s="1">
        <v>41702.333333333336</v>
      </c>
      <c r="AE4840" s="1">
        <v>41722.708333333336</v>
      </c>
      <c r="AG4840" s="1">
        <v>41693.333333333336</v>
      </c>
      <c r="AH4840" s="1">
        <v>41713.708333333336</v>
      </c>
      <c r="AI4840" s="1">
        <v>41693.333333333336</v>
      </c>
      <c r="AJ4840" s="1">
        <v>41713.708333333336</v>
      </c>
      <c r="AK4840" s="1">
        <v>41693.333333333336</v>
      </c>
      <c r="AL4840" s="1">
        <v>41713.708333333336</v>
      </c>
      <c r="AM4840" s="1">
        <v>41702.333333333336</v>
      </c>
      <c r="AN4840" s="1">
        <v>41722.708333333336</v>
      </c>
      <c r="AP4840" t="s">
        <v>113</v>
      </c>
      <c r="AU4840" t="s">
        <v>10719</v>
      </c>
      <c r="AY4840" t="s">
        <v>106</v>
      </c>
      <c r="AZ4840">
        <v>0</v>
      </c>
      <c r="BA4840">
        <v>0</v>
      </c>
      <c r="BD4840" s="3">
        <v>41321.662499999999</v>
      </c>
      <c r="BE4840" s="3">
        <v>41321.663888888892</v>
      </c>
      <c r="BF4840" t="s">
        <v>115</v>
      </c>
      <c r="BG4840" t="s">
        <v>115</v>
      </c>
      <c r="BH4840">
        <v>8149</v>
      </c>
      <c r="BM4840">
        <v>43420</v>
      </c>
      <c r="BR4840" t="s">
        <v>3122</v>
      </c>
      <c r="BS4840" t="s">
        <v>3123</v>
      </c>
      <c r="BU4840">
        <v>1</v>
      </c>
      <c r="BV4840" t="s">
        <v>118</v>
      </c>
      <c r="BX4840" t="s">
        <v>119</v>
      </c>
      <c r="BY4840" t="s">
        <v>119</v>
      </c>
      <c r="BZ4840" t="s">
        <v>119</v>
      </c>
      <c r="CA4840">
        <v>1</v>
      </c>
      <c r="CC4840" t="s">
        <v>120</v>
      </c>
      <c r="CH4840">
        <v>540</v>
      </c>
      <c r="CI4840">
        <v>31870</v>
      </c>
      <c r="CJ4840" t="s">
        <v>106</v>
      </c>
      <c r="CK4840" t="s">
        <v>106</v>
      </c>
      <c r="CL4840">
        <v>20</v>
      </c>
      <c r="CM4840" t="s">
        <v>2867</v>
      </c>
      <c r="CO4840">
        <v>125374</v>
      </c>
      <c r="CQ4840">
        <v>0</v>
      </c>
      <c r="CR4840">
        <v>0</v>
      </c>
      <c r="CS4840">
        <v>0</v>
      </c>
      <c r="CY4840" t="s">
        <v>123</v>
      </c>
      <c r="CZ4840" t="s">
        <v>124</v>
      </c>
      <c r="DD4840" t="str" cm="1">
        <f t="array" ref="DD4840">TEXT(_xlfn.SEQUENCE(1, DATEDIF(AG4840, AH4840, "m") + 1, AG4840, 30), "YYYY-APMM")</f>
        <v>2014-AP02</v>
      </c>
      <c r="DN4840">
        <f t="shared" si="150"/>
        <v>1205.75</v>
      </c>
      <c r="DO4840" t="str">
        <f t="shared" si="151"/>
        <v>STEEL FIXERS SK</v>
      </c>
    </row>
    <row r="4841" spans="1:119" x14ac:dyDescent="0.35">
      <c r="A4841" t="s">
        <v>105</v>
      </c>
      <c r="B4841">
        <v>504126</v>
      </c>
      <c r="C4841">
        <v>6359</v>
      </c>
      <c r="D4841">
        <v>125375</v>
      </c>
      <c r="E4841">
        <v>13662</v>
      </c>
      <c r="F4841">
        <v>0</v>
      </c>
      <c r="G4841" t="s">
        <v>106</v>
      </c>
      <c r="H4841" t="s">
        <v>106</v>
      </c>
      <c r="I4841" t="s">
        <v>106</v>
      </c>
      <c r="J4841" t="s">
        <v>107</v>
      </c>
      <c r="K4841" t="s">
        <v>108</v>
      </c>
      <c r="L4841" t="s">
        <v>109</v>
      </c>
      <c r="M4841" t="s">
        <v>110</v>
      </c>
      <c r="N4841" t="s">
        <v>10720</v>
      </c>
      <c r="O4841" t="s">
        <v>3143</v>
      </c>
      <c r="P4841">
        <v>8167</v>
      </c>
      <c r="Q4841">
        <v>64</v>
      </c>
      <c r="R4841">
        <v>0</v>
      </c>
      <c r="S4841">
        <v>136</v>
      </c>
      <c r="T4841">
        <v>0</v>
      </c>
      <c r="U4841">
        <v>52.5</v>
      </c>
      <c r="V4841">
        <v>52.5</v>
      </c>
      <c r="W4841">
        <v>136</v>
      </c>
      <c r="X4841">
        <v>0</v>
      </c>
      <c r="Y4841">
        <v>0</v>
      </c>
      <c r="Z4841">
        <v>0</v>
      </c>
      <c r="AD4841" s="1">
        <v>41706.333333333336</v>
      </c>
      <c r="AE4841" s="1">
        <v>41724.708333333336</v>
      </c>
      <c r="AG4841" s="1">
        <v>41696.333333333336</v>
      </c>
      <c r="AH4841" s="1">
        <v>41715.708333333336</v>
      </c>
      <c r="AI4841" s="1">
        <v>41696.333333333336</v>
      </c>
      <c r="AJ4841" s="1">
        <v>41715.708333333336</v>
      </c>
      <c r="AK4841" s="1">
        <v>41696.333333333336</v>
      </c>
      <c r="AL4841" s="1">
        <v>41715.708333333336</v>
      </c>
      <c r="AM4841" s="1">
        <v>41706.333333333336</v>
      </c>
      <c r="AN4841" s="1">
        <v>41724.708333333336</v>
      </c>
      <c r="AP4841" t="s">
        <v>113</v>
      </c>
      <c r="AU4841" t="s">
        <v>10721</v>
      </c>
      <c r="AY4841" t="s">
        <v>106</v>
      </c>
      <c r="AZ4841">
        <v>0</v>
      </c>
      <c r="BA4841">
        <v>0</v>
      </c>
      <c r="BD4841" s="3">
        <v>41321.662499999999</v>
      </c>
      <c r="BE4841" s="3">
        <v>41321.663888888892</v>
      </c>
      <c r="BF4841" t="s">
        <v>115</v>
      </c>
      <c r="BG4841" t="s">
        <v>115</v>
      </c>
      <c r="BH4841">
        <v>8149</v>
      </c>
      <c r="BM4841">
        <v>43440</v>
      </c>
      <c r="BR4841" t="s">
        <v>3145</v>
      </c>
      <c r="BS4841" t="s">
        <v>3146</v>
      </c>
      <c r="BU4841">
        <v>1</v>
      </c>
      <c r="BV4841" t="s">
        <v>118</v>
      </c>
      <c r="BX4841" t="s">
        <v>119</v>
      </c>
      <c r="BY4841" t="s">
        <v>119</v>
      </c>
      <c r="BZ4841" t="s">
        <v>119</v>
      </c>
      <c r="CA4841">
        <v>1</v>
      </c>
      <c r="CC4841" t="s">
        <v>120</v>
      </c>
      <c r="CH4841">
        <v>540</v>
      </c>
      <c r="CI4841">
        <v>31870</v>
      </c>
      <c r="CJ4841" t="s">
        <v>106</v>
      </c>
      <c r="CK4841" t="s">
        <v>106</v>
      </c>
      <c r="CL4841">
        <v>20</v>
      </c>
      <c r="CM4841" t="s">
        <v>2867</v>
      </c>
      <c r="CO4841">
        <v>125374</v>
      </c>
      <c r="CQ4841">
        <v>0</v>
      </c>
      <c r="CR4841">
        <v>0</v>
      </c>
      <c r="CS4841">
        <v>0</v>
      </c>
      <c r="CY4841" t="s">
        <v>123</v>
      </c>
      <c r="CZ4841" t="s">
        <v>124</v>
      </c>
      <c r="DD4841" t="str" cm="1">
        <f t="array" ref="DD4841">TEXT(_xlfn.SEQUENCE(1, DATEDIF(AG4841, AH4841, "m") + 1, AG4841, 30), "YYYY-APMM")</f>
        <v>2014-AP02</v>
      </c>
      <c r="DN4841">
        <f t="shared" si="150"/>
        <v>52.5</v>
      </c>
      <c r="DO4841" t="str">
        <f t="shared" si="151"/>
        <v>CONCRETE MASON SK</v>
      </c>
    </row>
    <row r="4842" spans="1:119" x14ac:dyDescent="0.35">
      <c r="A4842" t="s">
        <v>105</v>
      </c>
      <c r="B4842">
        <v>504127</v>
      </c>
      <c r="C4842">
        <v>6359</v>
      </c>
      <c r="D4842">
        <v>125375</v>
      </c>
      <c r="E4842">
        <v>13662</v>
      </c>
      <c r="F4842">
        <v>0</v>
      </c>
      <c r="G4842" t="s">
        <v>106</v>
      </c>
      <c r="H4842" t="s">
        <v>106</v>
      </c>
      <c r="I4842" t="s">
        <v>106</v>
      </c>
      <c r="J4842" t="s">
        <v>107</v>
      </c>
      <c r="K4842" t="s">
        <v>108</v>
      </c>
      <c r="L4842" t="s">
        <v>109</v>
      </c>
      <c r="M4842" t="s">
        <v>110</v>
      </c>
      <c r="N4842" t="s">
        <v>10722</v>
      </c>
      <c r="O4842" t="s">
        <v>3148</v>
      </c>
      <c r="P4842">
        <v>8165</v>
      </c>
      <c r="Q4842">
        <v>64</v>
      </c>
      <c r="R4842">
        <v>0</v>
      </c>
      <c r="S4842">
        <v>160</v>
      </c>
      <c r="T4842">
        <v>0</v>
      </c>
      <c r="U4842">
        <v>2735.25</v>
      </c>
      <c r="V4842">
        <v>2735.25</v>
      </c>
      <c r="W4842">
        <v>160</v>
      </c>
      <c r="X4842">
        <v>0</v>
      </c>
      <c r="Y4842">
        <v>0</v>
      </c>
      <c r="Z4842">
        <v>0</v>
      </c>
      <c r="AD4842" s="1">
        <v>41708.333333333336</v>
      </c>
      <c r="AE4842" s="1">
        <v>41730.708333333336</v>
      </c>
      <c r="AG4842" s="1">
        <v>41699.333333333336</v>
      </c>
      <c r="AH4842" s="1">
        <v>41721.708333333336</v>
      </c>
      <c r="AI4842" s="1">
        <v>41699.333333333336</v>
      </c>
      <c r="AJ4842" s="1">
        <v>41721.708333333336</v>
      </c>
      <c r="AK4842" s="1">
        <v>41699.333333333336</v>
      </c>
      <c r="AL4842" s="1">
        <v>41721.708333333336</v>
      </c>
      <c r="AM4842" s="1">
        <v>41708.333333333336</v>
      </c>
      <c r="AN4842" s="1">
        <v>41730.708333333336</v>
      </c>
      <c r="AP4842" t="s">
        <v>113</v>
      </c>
      <c r="AU4842" t="s">
        <v>10723</v>
      </c>
      <c r="AY4842" t="s">
        <v>106</v>
      </c>
      <c r="AZ4842">
        <v>0</v>
      </c>
      <c r="BA4842">
        <v>0</v>
      </c>
      <c r="BD4842" s="3">
        <v>41321.662499999999</v>
      </c>
      <c r="BE4842" s="3">
        <v>41321.663888888892</v>
      </c>
      <c r="BF4842" t="s">
        <v>115</v>
      </c>
      <c r="BG4842" t="s">
        <v>115</v>
      </c>
      <c r="BH4842">
        <v>8149</v>
      </c>
      <c r="BM4842">
        <v>43420</v>
      </c>
      <c r="BR4842" t="s">
        <v>3122</v>
      </c>
      <c r="BS4842" t="s">
        <v>3123</v>
      </c>
      <c r="BU4842">
        <v>1</v>
      </c>
      <c r="BV4842" t="s">
        <v>118</v>
      </c>
      <c r="BX4842" t="s">
        <v>119</v>
      </c>
      <c r="BY4842" t="s">
        <v>119</v>
      </c>
      <c r="BZ4842" t="s">
        <v>119</v>
      </c>
      <c r="CA4842">
        <v>1</v>
      </c>
      <c r="CC4842" t="s">
        <v>120</v>
      </c>
      <c r="CH4842">
        <v>540</v>
      </c>
      <c r="CI4842">
        <v>31870</v>
      </c>
      <c r="CJ4842" t="s">
        <v>106</v>
      </c>
      <c r="CK4842" t="s">
        <v>106</v>
      </c>
      <c r="CL4842">
        <v>20</v>
      </c>
      <c r="CM4842" t="s">
        <v>2867</v>
      </c>
      <c r="CO4842">
        <v>125374</v>
      </c>
      <c r="CQ4842">
        <v>0</v>
      </c>
      <c r="CR4842">
        <v>0</v>
      </c>
      <c r="CS4842">
        <v>0</v>
      </c>
      <c r="CY4842" t="s">
        <v>123</v>
      </c>
      <c r="CZ4842" t="s">
        <v>124</v>
      </c>
      <c r="DD4842" t="str" cm="1">
        <f t="array" ref="DD4842">TEXT(_xlfn.SEQUENCE(1, DATEDIF(AG4842, AH4842, "m") + 1, AG4842, 30), "YYYY-APMM")</f>
        <v>2014-AP03</v>
      </c>
      <c r="DN4842">
        <f t="shared" si="150"/>
        <v>2735.25</v>
      </c>
      <c r="DO4842" t="str">
        <f t="shared" si="151"/>
        <v>STEEL FIXERS SK</v>
      </c>
    </row>
    <row r="4843" spans="1:119" x14ac:dyDescent="0.35">
      <c r="A4843" t="s">
        <v>105</v>
      </c>
      <c r="B4843">
        <v>504128</v>
      </c>
      <c r="C4843">
        <v>6359</v>
      </c>
      <c r="D4843">
        <v>125375</v>
      </c>
      <c r="E4843">
        <v>13662</v>
      </c>
      <c r="F4843">
        <v>0</v>
      </c>
      <c r="G4843" t="s">
        <v>106</v>
      </c>
      <c r="H4843" t="s">
        <v>106</v>
      </c>
      <c r="I4843" t="s">
        <v>106</v>
      </c>
      <c r="J4843" t="s">
        <v>107</v>
      </c>
      <c r="K4843" t="s">
        <v>108</v>
      </c>
      <c r="L4843" t="s">
        <v>109</v>
      </c>
      <c r="M4843" t="s">
        <v>110</v>
      </c>
      <c r="N4843" t="s">
        <v>10724</v>
      </c>
      <c r="O4843" t="s">
        <v>3151</v>
      </c>
      <c r="P4843">
        <v>8167</v>
      </c>
      <c r="Q4843">
        <v>64</v>
      </c>
      <c r="R4843">
        <v>0</v>
      </c>
      <c r="S4843">
        <v>104</v>
      </c>
      <c r="T4843">
        <v>0</v>
      </c>
      <c r="U4843">
        <v>252</v>
      </c>
      <c r="V4843">
        <v>252</v>
      </c>
      <c r="W4843">
        <v>104</v>
      </c>
      <c r="X4843">
        <v>0</v>
      </c>
      <c r="Y4843">
        <v>0</v>
      </c>
      <c r="Z4843">
        <v>0</v>
      </c>
      <c r="AD4843" s="1">
        <v>41718.333333333336</v>
      </c>
      <c r="AE4843" s="1">
        <v>41732.708333333336</v>
      </c>
      <c r="AG4843" s="1">
        <v>41709.333333333336</v>
      </c>
      <c r="AH4843" s="1">
        <v>41723.708333333336</v>
      </c>
      <c r="AI4843" s="1">
        <v>41709.333333333336</v>
      </c>
      <c r="AJ4843" s="1">
        <v>41723.708333333336</v>
      </c>
      <c r="AK4843" s="1">
        <v>41709.333333333336</v>
      </c>
      <c r="AL4843" s="1">
        <v>41723.708333333336</v>
      </c>
      <c r="AM4843" s="1">
        <v>41718.333333333336</v>
      </c>
      <c r="AN4843" s="1">
        <v>41732.708333333336</v>
      </c>
      <c r="AP4843" t="s">
        <v>113</v>
      </c>
      <c r="AU4843" t="s">
        <v>10725</v>
      </c>
      <c r="AY4843" t="s">
        <v>106</v>
      </c>
      <c r="AZ4843">
        <v>0</v>
      </c>
      <c r="BA4843">
        <v>0</v>
      </c>
      <c r="BD4843" s="3">
        <v>41321.662499999999</v>
      </c>
      <c r="BE4843" s="3">
        <v>41321.663888888892</v>
      </c>
      <c r="BF4843" t="s">
        <v>115</v>
      </c>
      <c r="BG4843" t="s">
        <v>115</v>
      </c>
      <c r="BH4843">
        <v>8149</v>
      </c>
      <c r="BM4843">
        <v>43440</v>
      </c>
      <c r="BR4843" t="s">
        <v>3145</v>
      </c>
      <c r="BS4843" t="s">
        <v>3146</v>
      </c>
      <c r="BU4843">
        <v>1</v>
      </c>
      <c r="BV4843" t="s">
        <v>118</v>
      </c>
      <c r="BX4843" t="s">
        <v>119</v>
      </c>
      <c r="BY4843" t="s">
        <v>119</v>
      </c>
      <c r="BZ4843" t="s">
        <v>119</v>
      </c>
      <c r="CA4843">
        <v>1</v>
      </c>
      <c r="CC4843" t="s">
        <v>120</v>
      </c>
      <c r="CH4843">
        <v>540</v>
      </c>
      <c r="CI4843">
        <v>31870</v>
      </c>
      <c r="CJ4843" t="s">
        <v>106</v>
      </c>
      <c r="CK4843" t="s">
        <v>106</v>
      </c>
      <c r="CL4843">
        <v>20</v>
      </c>
      <c r="CM4843" t="s">
        <v>2867</v>
      </c>
      <c r="CO4843">
        <v>125374</v>
      </c>
      <c r="CQ4843">
        <v>0</v>
      </c>
      <c r="CR4843">
        <v>0</v>
      </c>
      <c r="CS4843">
        <v>0</v>
      </c>
      <c r="CY4843" t="s">
        <v>123</v>
      </c>
      <c r="CZ4843" t="s">
        <v>124</v>
      </c>
      <c r="DD4843" t="str" cm="1">
        <f t="array" ref="DD4843">TEXT(_xlfn.SEQUENCE(1, DATEDIF(AG4843, AH4843, "m") + 1, AG4843, 30), "YYYY-APMM")</f>
        <v>2014-AP03</v>
      </c>
      <c r="DN4843">
        <f t="shared" si="150"/>
        <v>252</v>
      </c>
      <c r="DO4843" t="str">
        <f t="shared" si="151"/>
        <v>CONCRETE MASON SK</v>
      </c>
    </row>
    <row r="4844" spans="1:119" x14ac:dyDescent="0.35">
      <c r="A4844" t="s">
        <v>105</v>
      </c>
      <c r="B4844">
        <v>504129</v>
      </c>
      <c r="C4844">
        <v>6359</v>
      </c>
      <c r="D4844">
        <v>125375</v>
      </c>
      <c r="E4844">
        <v>13662</v>
      </c>
      <c r="F4844">
        <v>0</v>
      </c>
      <c r="G4844" t="s">
        <v>106</v>
      </c>
      <c r="H4844" t="s">
        <v>106</v>
      </c>
      <c r="I4844" t="s">
        <v>106</v>
      </c>
      <c r="J4844" t="s">
        <v>107</v>
      </c>
      <c r="K4844" t="s">
        <v>108</v>
      </c>
      <c r="L4844" t="s">
        <v>109</v>
      </c>
      <c r="M4844" t="s">
        <v>110</v>
      </c>
      <c r="N4844" t="s">
        <v>10726</v>
      </c>
      <c r="O4844" t="s">
        <v>3154</v>
      </c>
      <c r="P4844">
        <v>8168</v>
      </c>
      <c r="Q4844">
        <v>448</v>
      </c>
      <c r="R4844">
        <v>32</v>
      </c>
      <c r="S4844">
        <v>200</v>
      </c>
      <c r="T4844">
        <v>0</v>
      </c>
      <c r="U4844">
        <v>2200</v>
      </c>
      <c r="V4844">
        <v>2200</v>
      </c>
      <c r="W4844">
        <v>200</v>
      </c>
      <c r="X4844">
        <v>0</v>
      </c>
      <c r="Y4844">
        <v>0</v>
      </c>
      <c r="Z4844">
        <v>0</v>
      </c>
      <c r="AD4844" s="1">
        <v>41777.333333333336</v>
      </c>
      <c r="AE4844" s="1">
        <v>41805.708333333336</v>
      </c>
      <c r="AG4844" s="1">
        <v>41711.333333333336</v>
      </c>
      <c r="AH4844" s="1">
        <v>41739.708333333336</v>
      </c>
      <c r="AI4844" s="1">
        <v>41711.333333333336</v>
      </c>
      <c r="AJ4844" s="1">
        <v>41739.708333333336</v>
      </c>
      <c r="AK4844" s="1">
        <v>41711.333333333336</v>
      </c>
      <c r="AL4844" s="1">
        <v>41739.708333333336</v>
      </c>
      <c r="AM4844" s="1">
        <v>41777.333333333336</v>
      </c>
      <c r="AN4844" s="1">
        <v>41805.708333333336</v>
      </c>
      <c r="AP4844" t="s">
        <v>113</v>
      </c>
      <c r="AU4844" t="s">
        <v>10727</v>
      </c>
      <c r="AY4844" t="s">
        <v>106</v>
      </c>
      <c r="AZ4844">
        <v>0</v>
      </c>
      <c r="BA4844">
        <v>0</v>
      </c>
      <c r="BD4844" s="3">
        <v>41321.662499999999</v>
      </c>
      <c r="BE4844" s="3">
        <v>41321.663888888892</v>
      </c>
      <c r="BF4844" t="s">
        <v>115</v>
      </c>
      <c r="BG4844" t="s">
        <v>115</v>
      </c>
      <c r="BH4844">
        <v>8149</v>
      </c>
      <c r="BM4844">
        <v>43450</v>
      </c>
      <c r="BR4844" t="s">
        <v>1309</v>
      </c>
      <c r="BS4844" t="s">
        <v>1310</v>
      </c>
      <c r="BU4844">
        <v>1</v>
      </c>
      <c r="BV4844" t="s">
        <v>118</v>
      </c>
      <c r="BX4844" t="s">
        <v>119</v>
      </c>
      <c r="BY4844" t="s">
        <v>119</v>
      </c>
      <c r="BZ4844" t="s">
        <v>119</v>
      </c>
      <c r="CA4844">
        <v>1</v>
      </c>
      <c r="CC4844" t="s">
        <v>120</v>
      </c>
      <c r="CH4844">
        <v>540</v>
      </c>
      <c r="CI4844">
        <v>31870</v>
      </c>
      <c r="CJ4844" t="s">
        <v>106</v>
      </c>
      <c r="CK4844" t="s">
        <v>106</v>
      </c>
      <c r="CL4844">
        <v>20</v>
      </c>
      <c r="CM4844" t="s">
        <v>2867</v>
      </c>
      <c r="CO4844">
        <v>125374</v>
      </c>
      <c r="CQ4844">
        <v>0</v>
      </c>
      <c r="CR4844">
        <v>0</v>
      </c>
      <c r="CS4844">
        <v>0</v>
      </c>
      <c r="CY4844" t="s">
        <v>123</v>
      </c>
      <c r="CZ4844" t="s">
        <v>124</v>
      </c>
      <c r="DD4844" t="str" cm="1">
        <f t="array" ref="DD4844">TEXT(_xlfn.SEQUENCE(1, DATEDIF(AG4844, AH4844, "m") + 1, AG4844, 30), "YYYY-APMM")</f>
        <v>2014-AP03</v>
      </c>
      <c r="DN4844">
        <f t="shared" si="150"/>
        <v>2200</v>
      </c>
      <c r="DO4844" t="str">
        <f t="shared" si="151"/>
        <v>BLOCK MASON SK</v>
      </c>
    </row>
    <row r="4845" spans="1:119" x14ac:dyDescent="0.35">
      <c r="A4845" t="s">
        <v>105</v>
      </c>
      <c r="B4845">
        <v>504130</v>
      </c>
      <c r="C4845">
        <v>6359</v>
      </c>
      <c r="D4845">
        <v>125375</v>
      </c>
      <c r="E4845">
        <v>13662</v>
      </c>
      <c r="F4845">
        <v>0</v>
      </c>
      <c r="G4845" t="s">
        <v>106</v>
      </c>
      <c r="H4845" t="s">
        <v>106</v>
      </c>
      <c r="I4845" t="s">
        <v>106</v>
      </c>
      <c r="J4845" t="s">
        <v>107</v>
      </c>
      <c r="K4845" t="s">
        <v>108</v>
      </c>
      <c r="L4845" t="s">
        <v>109</v>
      </c>
      <c r="M4845" t="s">
        <v>110</v>
      </c>
      <c r="N4845" t="s">
        <v>10728</v>
      </c>
      <c r="O4845" t="s">
        <v>3157</v>
      </c>
      <c r="P4845">
        <v>8165</v>
      </c>
      <c r="Q4845">
        <v>416</v>
      </c>
      <c r="R4845">
        <v>0</v>
      </c>
      <c r="S4845">
        <v>200</v>
      </c>
      <c r="T4845">
        <v>0</v>
      </c>
      <c r="U4845">
        <v>554.75</v>
      </c>
      <c r="V4845">
        <v>554.75</v>
      </c>
      <c r="W4845">
        <v>200</v>
      </c>
      <c r="X4845">
        <v>0</v>
      </c>
      <c r="Y4845">
        <v>0</v>
      </c>
      <c r="Z4845">
        <v>0</v>
      </c>
      <c r="AD4845" s="1">
        <v>41783.333333333336</v>
      </c>
      <c r="AE4845" s="1">
        <v>41811.708333333336</v>
      </c>
      <c r="AG4845" s="1">
        <v>41722.333333333336</v>
      </c>
      <c r="AH4845" s="1">
        <v>41750.708333333336</v>
      </c>
      <c r="AI4845" s="1">
        <v>41722.333333333336</v>
      </c>
      <c r="AJ4845" s="1">
        <v>41750.708333333336</v>
      </c>
      <c r="AK4845" s="1">
        <v>41722.333333333336</v>
      </c>
      <c r="AL4845" s="1">
        <v>41750.708333333336</v>
      </c>
      <c r="AM4845" s="1">
        <v>41783.333333333336</v>
      </c>
      <c r="AN4845" s="1">
        <v>41811.708333333336</v>
      </c>
      <c r="AP4845" t="s">
        <v>113</v>
      </c>
      <c r="AU4845" t="s">
        <v>10729</v>
      </c>
      <c r="AY4845" t="s">
        <v>106</v>
      </c>
      <c r="AZ4845">
        <v>0</v>
      </c>
      <c r="BA4845">
        <v>0</v>
      </c>
      <c r="BD4845" s="3">
        <v>41321.662499999999</v>
      </c>
      <c r="BE4845" s="3">
        <v>41321.663888888892</v>
      </c>
      <c r="BF4845" t="s">
        <v>115</v>
      </c>
      <c r="BG4845" t="s">
        <v>115</v>
      </c>
      <c r="BH4845">
        <v>8149</v>
      </c>
      <c r="BM4845">
        <v>43420</v>
      </c>
      <c r="BR4845" t="s">
        <v>3122</v>
      </c>
      <c r="BS4845" t="s">
        <v>3123</v>
      </c>
      <c r="BU4845">
        <v>1</v>
      </c>
      <c r="BV4845" t="s">
        <v>118</v>
      </c>
      <c r="BX4845" t="s">
        <v>119</v>
      </c>
      <c r="BY4845" t="s">
        <v>119</v>
      </c>
      <c r="BZ4845" t="s">
        <v>119</v>
      </c>
      <c r="CA4845">
        <v>1</v>
      </c>
      <c r="CC4845" t="s">
        <v>120</v>
      </c>
      <c r="CH4845">
        <v>540</v>
      </c>
      <c r="CI4845">
        <v>31870</v>
      </c>
      <c r="CJ4845" t="s">
        <v>106</v>
      </c>
      <c r="CK4845" t="s">
        <v>106</v>
      </c>
      <c r="CL4845">
        <v>20</v>
      </c>
      <c r="CM4845" t="s">
        <v>2867</v>
      </c>
      <c r="CO4845">
        <v>125374</v>
      </c>
      <c r="CQ4845">
        <v>0</v>
      </c>
      <c r="CR4845">
        <v>0</v>
      </c>
      <c r="CS4845">
        <v>0</v>
      </c>
      <c r="CY4845" t="s">
        <v>123</v>
      </c>
      <c r="CZ4845" t="s">
        <v>124</v>
      </c>
      <c r="DD4845" t="str" cm="1">
        <f t="array" ref="DD4845">TEXT(_xlfn.SEQUENCE(1, DATEDIF(AG4845, AH4845, "m") + 1, AG4845, 30), "YYYY-APMM")</f>
        <v>2014-AP03</v>
      </c>
      <c r="DN4845">
        <f t="shared" si="150"/>
        <v>554.75</v>
      </c>
      <c r="DO4845" t="str">
        <f t="shared" si="151"/>
        <v>STEEL FIXERS SK</v>
      </c>
    </row>
    <row r="4846" spans="1:119" x14ac:dyDescent="0.35">
      <c r="A4846" t="s">
        <v>105</v>
      </c>
      <c r="B4846">
        <v>504131</v>
      </c>
      <c r="C4846">
        <v>6359</v>
      </c>
      <c r="D4846">
        <v>125376</v>
      </c>
      <c r="E4846">
        <v>13662</v>
      </c>
      <c r="F4846">
        <v>0</v>
      </c>
      <c r="G4846" t="s">
        <v>106</v>
      </c>
      <c r="H4846" t="s">
        <v>106</v>
      </c>
      <c r="I4846" t="s">
        <v>106</v>
      </c>
      <c r="J4846" t="s">
        <v>107</v>
      </c>
      <c r="K4846" t="s">
        <v>108</v>
      </c>
      <c r="L4846" t="s">
        <v>109</v>
      </c>
      <c r="M4846" t="s">
        <v>110</v>
      </c>
      <c r="N4846" t="s">
        <v>10730</v>
      </c>
      <c r="O4846" t="s">
        <v>3167</v>
      </c>
      <c r="P4846">
        <v>8167</v>
      </c>
      <c r="Q4846">
        <v>16</v>
      </c>
      <c r="R4846">
        <v>0</v>
      </c>
      <c r="S4846">
        <v>112</v>
      </c>
      <c r="T4846">
        <v>0</v>
      </c>
      <c r="U4846">
        <v>1295</v>
      </c>
      <c r="V4846">
        <v>1295</v>
      </c>
      <c r="W4846">
        <v>112</v>
      </c>
      <c r="X4846">
        <v>0</v>
      </c>
      <c r="Y4846">
        <v>0</v>
      </c>
      <c r="Z4846">
        <v>0</v>
      </c>
      <c r="AD4846" s="1">
        <v>41648.333333333336</v>
      </c>
      <c r="AE4846" s="1">
        <v>41664.708333333336</v>
      </c>
      <c r="AG4846" s="1">
        <v>41646.333333333336</v>
      </c>
      <c r="AH4846" s="1">
        <v>41661.708333333336</v>
      </c>
      <c r="AI4846" s="1">
        <v>41646.333333333336</v>
      </c>
      <c r="AJ4846" s="1">
        <v>41661.708333333336</v>
      </c>
      <c r="AK4846" s="1">
        <v>41646.333333333336</v>
      </c>
      <c r="AL4846" s="1">
        <v>41661.708333333336</v>
      </c>
      <c r="AM4846" s="1">
        <v>41648.333333333336</v>
      </c>
      <c r="AN4846" s="1">
        <v>41664.708333333336</v>
      </c>
      <c r="AP4846" t="s">
        <v>113</v>
      </c>
      <c r="AU4846" t="s">
        <v>10731</v>
      </c>
      <c r="AY4846" t="s">
        <v>106</v>
      </c>
      <c r="AZ4846">
        <v>0</v>
      </c>
      <c r="BA4846">
        <v>0</v>
      </c>
      <c r="BD4846" s="3">
        <v>41321.662499999999</v>
      </c>
      <c r="BE4846" s="3">
        <v>41321.663888888892</v>
      </c>
      <c r="BF4846" t="s">
        <v>115</v>
      </c>
      <c r="BG4846" t="s">
        <v>115</v>
      </c>
      <c r="BH4846">
        <v>8149</v>
      </c>
      <c r="BM4846">
        <v>43440</v>
      </c>
      <c r="BR4846" t="s">
        <v>3145</v>
      </c>
      <c r="BS4846" t="s">
        <v>3146</v>
      </c>
      <c r="BU4846">
        <v>1</v>
      </c>
      <c r="BV4846" t="s">
        <v>118</v>
      </c>
      <c r="BX4846" t="s">
        <v>119</v>
      </c>
      <c r="BY4846" t="s">
        <v>119</v>
      </c>
      <c r="BZ4846" t="s">
        <v>119</v>
      </c>
      <c r="CA4846">
        <v>1</v>
      </c>
      <c r="CC4846" t="s">
        <v>120</v>
      </c>
      <c r="CH4846">
        <v>540</v>
      </c>
      <c r="CI4846">
        <v>31850</v>
      </c>
      <c r="CJ4846" t="s">
        <v>106</v>
      </c>
      <c r="CK4846" t="s">
        <v>106</v>
      </c>
      <c r="CL4846">
        <v>10</v>
      </c>
      <c r="CM4846" t="s">
        <v>2889</v>
      </c>
      <c r="CO4846">
        <v>125374</v>
      </c>
      <c r="CQ4846">
        <v>0</v>
      </c>
      <c r="CR4846">
        <v>0</v>
      </c>
      <c r="CS4846">
        <v>0</v>
      </c>
      <c r="CY4846" t="s">
        <v>123</v>
      </c>
      <c r="CZ4846" t="s">
        <v>124</v>
      </c>
      <c r="DD4846" t="str" cm="1">
        <f t="array" ref="DD4846">TEXT(_xlfn.SEQUENCE(1, DATEDIF(AG4846, AH4846, "m") + 1, AG4846, 30), "YYYY-APMM")</f>
        <v>2014-AP01</v>
      </c>
      <c r="DN4846">
        <f t="shared" si="150"/>
        <v>1295</v>
      </c>
      <c r="DO4846" t="str">
        <f t="shared" si="151"/>
        <v>CONCRETE MASON SK</v>
      </c>
    </row>
    <row r="4847" spans="1:119" x14ac:dyDescent="0.35">
      <c r="A4847" t="s">
        <v>105</v>
      </c>
      <c r="B4847">
        <v>504132</v>
      </c>
      <c r="C4847">
        <v>6359</v>
      </c>
      <c r="D4847">
        <v>125376</v>
      </c>
      <c r="E4847">
        <v>13662</v>
      </c>
      <c r="F4847">
        <v>0</v>
      </c>
      <c r="G4847" t="s">
        <v>106</v>
      </c>
      <c r="H4847" t="s">
        <v>106</v>
      </c>
      <c r="I4847" t="s">
        <v>106</v>
      </c>
      <c r="J4847" t="s">
        <v>107</v>
      </c>
      <c r="K4847" t="s">
        <v>108</v>
      </c>
      <c r="L4847" t="s">
        <v>109</v>
      </c>
      <c r="M4847" t="s">
        <v>110</v>
      </c>
      <c r="N4847" t="s">
        <v>10732</v>
      </c>
      <c r="O4847" t="s">
        <v>3140</v>
      </c>
      <c r="P4847">
        <v>8165</v>
      </c>
      <c r="Q4847">
        <v>0</v>
      </c>
      <c r="R4847">
        <v>0</v>
      </c>
      <c r="S4847">
        <v>200</v>
      </c>
      <c r="T4847">
        <v>0</v>
      </c>
      <c r="U4847">
        <v>4046</v>
      </c>
      <c r="V4847">
        <v>4046</v>
      </c>
      <c r="W4847">
        <v>200</v>
      </c>
      <c r="X4847">
        <v>0</v>
      </c>
      <c r="Y4847">
        <v>0</v>
      </c>
      <c r="Z4847">
        <v>0</v>
      </c>
      <c r="AD4847" s="1">
        <v>41605.333333333336</v>
      </c>
      <c r="AE4847" s="1">
        <v>41634.708333333336</v>
      </c>
      <c r="AG4847" s="1">
        <v>41605.333333333336</v>
      </c>
      <c r="AH4847" s="1">
        <v>41634.708333333336</v>
      </c>
      <c r="AI4847" s="1">
        <v>41605.333333333336</v>
      </c>
      <c r="AJ4847" s="1">
        <v>41634.708333333336</v>
      </c>
      <c r="AK4847" s="1">
        <v>41605.333333333336</v>
      </c>
      <c r="AL4847" s="1">
        <v>41634.708333333336</v>
      </c>
      <c r="AM4847" s="1">
        <v>41605.333333333336</v>
      </c>
      <c r="AN4847" s="1">
        <v>41634.708333333336</v>
      </c>
      <c r="AP4847" t="s">
        <v>113</v>
      </c>
      <c r="AU4847" t="s">
        <v>10733</v>
      </c>
      <c r="AY4847" t="s">
        <v>119</v>
      </c>
      <c r="AZ4847">
        <v>0</v>
      </c>
      <c r="BA4847">
        <v>0</v>
      </c>
      <c r="BD4847" s="3">
        <v>41321.662499999999</v>
      </c>
      <c r="BE4847" s="3">
        <v>41321.663888888892</v>
      </c>
      <c r="BF4847" t="s">
        <v>115</v>
      </c>
      <c r="BG4847" t="s">
        <v>115</v>
      </c>
      <c r="BH4847">
        <v>8149</v>
      </c>
      <c r="BM4847">
        <v>43420</v>
      </c>
      <c r="BR4847" t="s">
        <v>3122</v>
      </c>
      <c r="BS4847" t="s">
        <v>3123</v>
      </c>
      <c r="BU4847">
        <v>1</v>
      </c>
      <c r="BV4847" t="s">
        <v>118</v>
      </c>
      <c r="BX4847" t="s">
        <v>119</v>
      </c>
      <c r="BY4847" t="s">
        <v>119</v>
      </c>
      <c r="BZ4847" t="s">
        <v>119</v>
      </c>
      <c r="CA4847">
        <v>1</v>
      </c>
      <c r="CC4847" t="s">
        <v>120</v>
      </c>
      <c r="CH4847">
        <v>540</v>
      </c>
      <c r="CI4847">
        <v>31850</v>
      </c>
      <c r="CJ4847" t="s">
        <v>106</v>
      </c>
      <c r="CK4847" t="s">
        <v>106</v>
      </c>
      <c r="CL4847">
        <v>10</v>
      </c>
      <c r="CM4847" t="s">
        <v>2889</v>
      </c>
      <c r="CO4847">
        <v>125374</v>
      </c>
      <c r="CQ4847">
        <v>0</v>
      </c>
      <c r="CR4847">
        <v>0</v>
      </c>
      <c r="CS4847">
        <v>0</v>
      </c>
      <c r="CY4847" t="s">
        <v>123</v>
      </c>
      <c r="CZ4847" t="s">
        <v>124</v>
      </c>
      <c r="DD4847" t="str" cm="1">
        <f t="array" ref="DD4847">TEXT(_xlfn.SEQUENCE(1, DATEDIF(AG4847, AH4847, "m") + 1, AG4847, 30), "YYYY-APMM")</f>
        <v>2013-AP11</v>
      </c>
      <c r="DN4847">
        <f t="shared" si="150"/>
        <v>4046</v>
      </c>
      <c r="DO4847" t="str">
        <f t="shared" si="151"/>
        <v>STEEL FIXERS SK</v>
      </c>
    </row>
    <row r="4848" spans="1:119" x14ac:dyDescent="0.35">
      <c r="A4848" t="s">
        <v>105</v>
      </c>
      <c r="B4848">
        <v>504133</v>
      </c>
      <c r="C4848">
        <v>6359</v>
      </c>
      <c r="D4848">
        <v>125376</v>
      </c>
      <c r="E4848">
        <v>13662</v>
      </c>
      <c r="F4848">
        <v>0</v>
      </c>
      <c r="G4848" t="s">
        <v>106</v>
      </c>
      <c r="H4848" t="s">
        <v>106</v>
      </c>
      <c r="I4848" t="s">
        <v>106</v>
      </c>
      <c r="J4848" t="s">
        <v>107</v>
      </c>
      <c r="K4848" t="s">
        <v>108</v>
      </c>
      <c r="L4848" t="s">
        <v>109</v>
      </c>
      <c r="M4848" t="s">
        <v>110</v>
      </c>
      <c r="N4848" t="s">
        <v>10734</v>
      </c>
      <c r="O4848" t="s">
        <v>3143</v>
      </c>
      <c r="P4848">
        <v>8167</v>
      </c>
      <c r="Q4848">
        <v>16</v>
      </c>
      <c r="R4848">
        <v>0</v>
      </c>
      <c r="S4848">
        <v>192</v>
      </c>
      <c r="T4848">
        <v>0</v>
      </c>
      <c r="U4848">
        <v>255.5</v>
      </c>
      <c r="V4848">
        <v>255.5</v>
      </c>
      <c r="W4848">
        <v>192</v>
      </c>
      <c r="X4848">
        <v>0</v>
      </c>
      <c r="Y4848">
        <v>0</v>
      </c>
      <c r="Z4848">
        <v>0</v>
      </c>
      <c r="AD4848" s="1">
        <v>41616.333333333336</v>
      </c>
      <c r="AE4848" s="1">
        <v>41644.708333333336</v>
      </c>
      <c r="AG4848" s="1">
        <v>41613.333333333336</v>
      </c>
      <c r="AH4848" s="1">
        <v>41641.708333333336</v>
      </c>
      <c r="AI4848" s="1">
        <v>41613.333333333336</v>
      </c>
      <c r="AJ4848" s="1">
        <v>41641.708333333336</v>
      </c>
      <c r="AK4848" s="1">
        <v>41613.333333333336</v>
      </c>
      <c r="AL4848" s="1">
        <v>41641.708333333336</v>
      </c>
      <c r="AM4848" s="1">
        <v>41616.333333333336</v>
      </c>
      <c r="AN4848" s="1">
        <v>41644.708333333336</v>
      </c>
      <c r="AP4848" t="s">
        <v>113</v>
      </c>
      <c r="AU4848" t="s">
        <v>10735</v>
      </c>
      <c r="AY4848" t="s">
        <v>106</v>
      </c>
      <c r="AZ4848">
        <v>0</v>
      </c>
      <c r="BA4848">
        <v>0</v>
      </c>
      <c r="BD4848" s="3">
        <v>41321.662499999999</v>
      </c>
      <c r="BE4848" s="3">
        <v>41321.663888888892</v>
      </c>
      <c r="BF4848" t="s">
        <v>115</v>
      </c>
      <c r="BG4848" t="s">
        <v>115</v>
      </c>
      <c r="BH4848">
        <v>8149</v>
      </c>
      <c r="BM4848">
        <v>43440</v>
      </c>
      <c r="BR4848" t="s">
        <v>3145</v>
      </c>
      <c r="BS4848" t="s">
        <v>3146</v>
      </c>
      <c r="BU4848">
        <v>1</v>
      </c>
      <c r="BV4848" t="s">
        <v>118</v>
      </c>
      <c r="BX4848" t="s">
        <v>119</v>
      </c>
      <c r="BY4848" t="s">
        <v>119</v>
      </c>
      <c r="BZ4848" t="s">
        <v>119</v>
      </c>
      <c r="CA4848">
        <v>1</v>
      </c>
      <c r="CC4848" t="s">
        <v>120</v>
      </c>
      <c r="CH4848">
        <v>540</v>
      </c>
      <c r="CI4848">
        <v>31850</v>
      </c>
      <c r="CJ4848" t="s">
        <v>106</v>
      </c>
      <c r="CK4848" t="s">
        <v>106</v>
      </c>
      <c r="CL4848">
        <v>10</v>
      </c>
      <c r="CM4848" t="s">
        <v>2889</v>
      </c>
      <c r="CO4848">
        <v>125374</v>
      </c>
      <c r="CQ4848">
        <v>0</v>
      </c>
      <c r="CR4848">
        <v>0</v>
      </c>
      <c r="CS4848">
        <v>0</v>
      </c>
      <c r="CY4848" t="s">
        <v>123</v>
      </c>
      <c r="CZ4848" t="s">
        <v>124</v>
      </c>
      <c r="DD4848" t="str" cm="1">
        <f t="array" ref="DD4848">TEXT(_xlfn.SEQUENCE(1, DATEDIF(AG4848, AH4848, "m") + 1, AG4848, 30), "YYYY-APMM")</f>
        <v>2013-AP12</v>
      </c>
      <c r="DN4848">
        <f t="shared" si="150"/>
        <v>255.5</v>
      </c>
      <c r="DO4848" t="str">
        <f t="shared" si="151"/>
        <v>CONCRETE MASON SK</v>
      </c>
    </row>
    <row r="4849" spans="1:119" x14ac:dyDescent="0.35">
      <c r="A4849" t="s">
        <v>105</v>
      </c>
      <c r="B4849">
        <v>504134</v>
      </c>
      <c r="C4849">
        <v>6359</v>
      </c>
      <c r="D4849">
        <v>125376</v>
      </c>
      <c r="E4849">
        <v>13662</v>
      </c>
      <c r="F4849">
        <v>0</v>
      </c>
      <c r="G4849" t="s">
        <v>106</v>
      </c>
      <c r="H4849" t="s">
        <v>106</v>
      </c>
      <c r="I4849" t="s">
        <v>106</v>
      </c>
      <c r="J4849" t="s">
        <v>107</v>
      </c>
      <c r="K4849" t="s">
        <v>108</v>
      </c>
      <c r="L4849" t="s">
        <v>109</v>
      </c>
      <c r="M4849" t="s">
        <v>110</v>
      </c>
      <c r="N4849" t="s">
        <v>10736</v>
      </c>
      <c r="O4849" t="s">
        <v>3164</v>
      </c>
      <c r="P4849">
        <v>8165</v>
      </c>
      <c r="Q4849">
        <v>16</v>
      </c>
      <c r="R4849">
        <v>0</v>
      </c>
      <c r="S4849">
        <v>200</v>
      </c>
      <c r="T4849">
        <v>0</v>
      </c>
      <c r="U4849">
        <v>16829.75</v>
      </c>
      <c r="V4849">
        <v>16829.75</v>
      </c>
      <c r="W4849">
        <v>200</v>
      </c>
      <c r="X4849">
        <v>0</v>
      </c>
      <c r="Y4849">
        <v>0</v>
      </c>
      <c r="Z4849">
        <v>0</v>
      </c>
      <c r="AD4849" s="1">
        <v>41632.333333333336</v>
      </c>
      <c r="AE4849" s="1">
        <v>41660.708333333336</v>
      </c>
      <c r="AG4849" s="1">
        <v>41630.333333333336</v>
      </c>
      <c r="AH4849" s="1">
        <v>41658.708333333336</v>
      </c>
      <c r="AI4849" s="1">
        <v>41630.333333333336</v>
      </c>
      <c r="AJ4849" s="1">
        <v>41658.708333333336</v>
      </c>
      <c r="AK4849" s="1">
        <v>41630.333333333336</v>
      </c>
      <c r="AL4849" s="1">
        <v>41658.708333333336</v>
      </c>
      <c r="AM4849" s="1">
        <v>41632.333333333336</v>
      </c>
      <c r="AN4849" s="1">
        <v>41660.708333333336</v>
      </c>
      <c r="AP4849" t="s">
        <v>113</v>
      </c>
      <c r="AU4849" t="s">
        <v>10737</v>
      </c>
      <c r="AY4849" t="s">
        <v>106</v>
      </c>
      <c r="AZ4849">
        <v>0</v>
      </c>
      <c r="BA4849">
        <v>0</v>
      </c>
      <c r="BD4849" s="3">
        <v>41321.662499999999</v>
      </c>
      <c r="BE4849" s="3">
        <v>41321.663888888892</v>
      </c>
      <c r="BF4849" t="s">
        <v>115</v>
      </c>
      <c r="BG4849" t="s">
        <v>115</v>
      </c>
      <c r="BH4849">
        <v>8149</v>
      </c>
      <c r="BM4849">
        <v>43420</v>
      </c>
      <c r="BR4849" t="s">
        <v>3122</v>
      </c>
      <c r="BS4849" t="s">
        <v>3123</v>
      </c>
      <c r="BU4849">
        <v>1</v>
      </c>
      <c r="BV4849" t="s">
        <v>118</v>
      </c>
      <c r="BX4849" t="s">
        <v>119</v>
      </c>
      <c r="BY4849" t="s">
        <v>119</v>
      </c>
      <c r="BZ4849" t="s">
        <v>119</v>
      </c>
      <c r="CA4849">
        <v>1</v>
      </c>
      <c r="CC4849" t="s">
        <v>120</v>
      </c>
      <c r="CH4849">
        <v>540</v>
      </c>
      <c r="CI4849">
        <v>31850</v>
      </c>
      <c r="CJ4849" t="s">
        <v>106</v>
      </c>
      <c r="CK4849" t="s">
        <v>106</v>
      </c>
      <c r="CL4849">
        <v>10</v>
      </c>
      <c r="CM4849" t="s">
        <v>2889</v>
      </c>
      <c r="CO4849">
        <v>125374</v>
      </c>
      <c r="CQ4849">
        <v>0</v>
      </c>
      <c r="CR4849">
        <v>0</v>
      </c>
      <c r="CS4849">
        <v>0</v>
      </c>
      <c r="CY4849" t="s">
        <v>123</v>
      </c>
      <c r="CZ4849" t="s">
        <v>124</v>
      </c>
      <c r="DD4849" t="str" cm="1">
        <f t="array" ref="DD4849">TEXT(_xlfn.SEQUENCE(1, DATEDIF(AG4849, AH4849, "m") + 1, AG4849, 30), "YYYY-APMM")</f>
        <v>2013-AP12</v>
      </c>
      <c r="DN4849">
        <f t="shared" si="150"/>
        <v>16829.75</v>
      </c>
      <c r="DO4849" t="str">
        <f t="shared" si="151"/>
        <v>STEEL FIXERS SK</v>
      </c>
    </row>
    <row r="4850" spans="1:119" x14ac:dyDescent="0.35">
      <c r="A4850" t="s">
        <v>105</v>
      </c>
      <c r="B4850">
        <v>504135</v>
      </c>
      <c r="C4850">
        <v>6359</v>
      </c>
      <c r="D4850">
        <v>125377</v>
      </c>
      <c r="E4850">
        <v>13662</v>
      </c>
      <c r="F4850">
        <v>0</v>
      </c>
      <c r="G4850" t="s">
        <v>106</v>
      </c>
      <c r="H4850" t="s">
        <v>106</v>
      </c>
      <c r="I4850" t="s">
        <v>106</v>
      </c>
      <c r="J4850" t="s">
        <v>107</v>
      </c>
      <c r="K4850" t="s">
        <v>108</v>
      </c>
      <c r="L4850" t="s">
        <v>109</v>
      </c>
      <c r="M4850" t="s">
        <v>110</v>
      </c>
      <c r="N4850" t="s">
        <v>10738</v>
      </c>
      <c r="O4850" t="s">
        <v>3140</v>
      </c>
      <c r="P4850">
        <v>8165</v>
      </c>
      <c r="Q4850">
        <v>16</v>
      </c>
      <c r="R4850">
        <v>0</v>
      </c>
      <c r="S4850">
        <v>200</v>
      </c>
      <c r="T4850">
        <v>0</v>
      </c>
      <c r="U4850">
        <v>3580.5</v>
      </c>
      <c r="V4850">
        <v>3580.5</v>
      </c>
      <c r="W4850">
        <v>200</v>
      </c>
      <c r="X4850">
        <v>0</v>
      </c>
      <c r="Y4850">
        <v>0</v>
      </c>
      <c r="Z4850">
        <v>0</v>
      </c>
      <c r="AD4850" s="1">
        <v>41651.333333333336</v>
      </c>
      <c r="AE4850" s="1">
        <v>41679.708333333336</v>
      </c>
      <c r="AG4850" s="1">
        <v>41648.333333333336</v>
      </c>
      <c r="AH4850" s="1">
        <v>41676.708333333336</v>
      </c>
      <c r="AI4850" s="1">
        <v>41648.333333333336</v>
      </c>
      <c r="AJ4850" s="1">
        <v>41676.708333333336</v>
      </c>
      <c r="AK4850" s="1">
        <v>41648.333333333336</v>
      </c>
      <c r="AL4850" s="1">
        <v>41676.708333333336</v>
      </c>
      <c r="AM4850" s="1">
        <v>41651.333333333336</v>
      </c>
      <c r="AN4850" s="1">
        <v>41679.708333333336</v>
      </c>
      <c r="AP4850" t="s">
        <v>113</v>
      </c>
      <c r="AU4850" t="s">
        <v>10739</v>
      </c>
      <c r="AY4850" t="s">
        <v>106</v>
      </c>
      <c r="AZ4850">
        <v>0</v>
      </c>
      <c r="BA4850">
        <v>0</v>
      </c>
      <c r="BD4850" s="3">
        <v>41321.662499999999</v>
      </c>
      <c r="BE4850" s="3">
        <v>41321.663888888892</v>
      </c>
      <c r="BF4850" t="s">
        <v>115</v>
      </c>
      <c r="BG4850" t="s">
        <v>115</v>
      </c>
      <c r="BH4850">
        <v>8149</v>
      </c>
      <c r="BM4850">
        <v>43420</v>
      </c>
      <c r="BR4850" t="s">
        <v>3122</v>
      </c>
      <c r="BS4850" t="s">
        <v>3123</v>
      </c>
      <c r="BU4850">
        <v>1</v>
      </c>
      <c r="BV4850" t="s">
        <v>118</v>
      </c>
      <c r="BX4850" t="s">
        <v>119</v>
      </c>
      <c r="BY4850" t="s">
        <v>119</v>
      </c>
      <c r="BZ4850" t="s">
        <v>119</v>
      </c>
      <c r="CA4850">
        <v>1</v>
      </c>
      <c r="CC4850" t="s">
        <v>120</v>
      </c>
      <c r="CH4850">
        <v>540</v>
      </c>
      <c r="CI4850">
        <v>31860</v>
      </c>
      <c r="CJ4850" t="s">
        <v>106</v>
      </c>
      <c r="CK4850" t="s">
        <v>106</v>
      </c>
      <c r="CL4850">
        <v>15</v>
      </c>
      <c r="CM4850" t="s">
        <v>2963</v>
      </c>
      <c r="CO4850">
        <v>125374</v>
      </c>
      <c r="CQ4850">
        <v>0</v>
      </c>
      <c r="CR4850">
        <v>0</v>
      </c>
      <c r="CS4850">
        <v>0</v>
      </c>
      <c r="CY4850" t="s">
        <v>123</v>
      </c>
      <c r="CZ4850" t="s">
        <v>124</v>
      </c>
      <c r="DD4850" t="str" cm="1">
        <f t="array" ref="DD4850">TEXT(_xlfn.SEQUENCE(1, DATEDIF(AG4850, AH4850, "m") + 1, AG4850, 30), "YYYY-APMM")</f>
        <v>2014-AP01</v>
      </c>
      <c r="DN4850">
        <f t="shared" si="150"/>
        <v>3580.5</v>
      </c>
      <c r="DO4850" t="str">
        <f t="shared" si="151"/>
        <v>STEEL FIXERS SK</v>
      </c>
    </row>
    <row r="4851" spans="1:119" x14ac:dyDescent="0.35">
      <c r="A4851" t="s">
        <v>105</v>
      </c>
      <c r="B4851">
        <v>504136</v>
      </c>
      <c r="C4851">
        <v>6359</v>
      </c>
      <c r="D4851">
        <v>125377</v>
      </c>
      <c r="E4851">
        <v>13662</v>
      </c>
      <c r="F4851">
        <v>0</v>
      </c>
      <c r="G4851" t="s">
        <v>106</v>
      </c>
      <c r="H4851" t="s">
        <v>106</v>
      </c>
      <c r="I4851" t="s">
        <v>106</v>
      </c>
      <c r="J4851" t="s">
        <v>107</v>
      </c>
      <c r="K4851" t="s">
        <v>108</v>
      </c>
      <c r="L4851" t="s">
        <v>109</v>
      </c>
      <c r="M4851" t="s">
        <v>110</v>
      </c>
      <c r="N4851" t="s">
        <v>10740</v>
      </c>
      <c r="O4851" t="s">
        <v>3143</v>
      </c>
      <c r="P4851">
        <v>8167</v>
      </c>
      <c r="Q4851">
        <v>32</v>
      </c>
      <c r="R4851">
        <v>0</v>
      </c>
      <c r="S4851">
        <v>192</v>
      </c>
      <c r="T4851">
        <v>0</v>
      </c>
      <c r="U4851">
        <v>224</v>
      </c>
      <c r="V4851">
        <v>224</v>
      </c>
      <c r="W4851">
        <v>192</v>
      </c>
      <c r="X4851">
        <v>0</v>
      </c>
      <c r="Y4851">
        <v>0</v>
      </c>
      <c r="Z4851">
        <v>0</v>
      </c>
      <c r="AD4851" s="1">
        <v>41662.333333333336</v>
      </c>
      <c r="AE4851" s="1">
        <v>41690.708333333336</v>
      </c>
      <c r="AG4851" s="1">
        <v>41658.333333333336</v>
      </c>
      <c r="AH4851" s="1">
        <v>41686.708333333336</v>
      </c>
      <c r="AI4851" s="1">
        <v>41658.333333333336</v>
      </c>
      <c r="AJ4851" s="1">
        <v>41686.708333333336</v>
      </c>
      <c r="AK4851" s="1">
        <v>41658.333333333336</v>
      </c>
      <c r="AL4851" s="1">
        <v>41686.708333333336</v>
      </c>
      <c r="AM4851" s="1">
        <v>41662.333333333336</v>
      </c>
      <c r="AN4851" s="1">
        <v>41690.708333333336</v>
      </c>
      <c r="AP4851" t="s">
        <v>113</v>
      </c>
      <c r="AU4851" t="s">
        <v>10741</v>
      </c>
      <c r="AY4851" t="s">
        <v>106</v>
      </c>
      <c r="AZ4851">
        <v>0</v>
      </c>
      <c r="BA4851">
        <v>0</v>
      </c>
      <c r="BD4851" s="3">
        <v>41321.662499999999</v>
      </c>
      <c r="BE4851" s="3">
        <v>41321.663888888892</v>
      </c>
      <c r="BF4851" t="s">
        <v>115</v>
      </c>
      <c r="BG4851" t="s">
        <v>115</v>
      </c>
      <c r="BH4851">
        <v>8149</v>
      </c>
      <c r="BM4851">
        <v>43440</v>
      </c>
      <c r="BR4851" t="s">
        <v>3145</v>
      </c>
      <c r="BS4851" t="s">
        <v>3146</v>
      </c>
      <c r="BU4851">
        <v>1</v>
      </c>
      <c r="BV4851" t="s">
        <v>118</v>
      </c>
      <c r="BX4851" t="s">
        <v>119</v>
      </c>
      <c r="BY4851" t="s">
        <v>119</v>
      </c>
      <c r="BZ4851" t="s">
        <v>119</v>
      </c>
      <c r="CA4851">
        <v>1</v>
      </c>
      <c r="CC4851" t="s">
        <v>120</v>
      </c>
      <c r="CH4851">
        <v>540</v>
      </c>
      <c r="CI4851">
        <v>31860</v>
      </c>
      <c r="CJ4851" t="s">
        <v>106</v>
      </c>
      <c r="CK4851" t="s">
        <v>106</v>
      </c>
      <c r="CL4851">
        <v>15</v>
      </c>
      <c r="CM4851" t="s">
        <v>2963</v>
      </c>
      <c r="CO4851">
        <v>125374</v>
      </c>
      <c r="CQ4851">
        <v>0</v>
      </c>
      <c r="CR4851">
        <v>0</v>
      </c>
      <c r="CS4851">
        <v>0</v>
      </c>
      <c r="CY4851" t="s">
        <v>123</v>
      </c>
      <c r="CZ4851" t="s">
        <v>124</v>
      </c>
      <c r="DD4851" t="str" cm="1">
        <f t="array" ref="DD4851">TEXT(_xlfn.SEQUENCE(1, DATEDIF(AG4851, AH4851, "m") + 1, AG4851, 30), "YYYY-APMM")</f>
        <v>2014-AP01</v>
      </c>
      <c r="DN4851">
        <f t="shared" si="150"/>
        <v>224</v>
      </c>
      <c r="DO4851" t="str">
        <f t="shared" si="151"/>
        <v>CONCRETE MASON SK</v>
      </c>
    </row>
    <row r="4852" spans="1:119" x14ac:dyDescent="0.35">
      <c r="A4852" t="s">
        <v>105</v>
      </c>
      <c r="B4852">
        <v>504137</v>
      </c>
      <c r="C4852">
        <v>6359</v>
      </c>
      <c r="D4852">
        <v>125377</v>
      </c>
      <c r="E4852">
        <v>13662</v>
      </c>
      <c r="F4852">
        <v>0</v>
      </c>
      <c r="G4852" t="s">
        <v>106</v>
      </c>
      <c r="H4852" t="s">
        <v>106</v>
      </c>
      <c r="I4852" t="s">
        <v>106</v>
      </c>
      <c r="J4852" t="s">
        <v>107</v>
      </c>
      <c r="K4852" t="s">
        <v>108</v>
      </c>
      <c r="L4852" t="s">
        <v>109</v>
      </c>
      <c r="M4852" t="s">
        <v>110</v>
      </c>
      <c r="N4852" t="s">
        <v>10742</v>
      </c>
      <c r="O4852" t="s">
        <v>3164</v>
      </c>
      <c r="P4852">
        <v>8165</v>
      </c>
      <c r="Q4852">
        <v>32</v>
      </c>
      <c r="R4852">
        <v>0</v>
      </c>
      <c r="S4852">
        <v>200</v>
      </c>
      <c r="T4852">
        <v>0</v>
      </c>
      <c r="U4852">
        <v>16119.25</v>
      </c>
      <c r="V4852">
        <v>16119.25</v>
      </c>
      <c r="W4852">
        <v>200</v>
      </c>
      <c r="X4852">
        <v>0</v>
      </c>
      <c r="Y4852">
        <v>0</v>
      </c>
      <c r="Z4852">
        <v>0</v>
      </c>
      <c r="AD4852" s="1">
        <v>41678.333333333336</v>
      </c>
      <c r="AE4852" s="1">
        <v>41707.708333333336</v>
      </c>
      <c r="AG4852" s="1">
        <v>41673.333333333336</v>
      </c>
      <c r="AH4852" s="1">
        <v>41702.708333333336</v>
      </c>
      <c r="AI4852" s="1">
        <v>41673.333333333336</v>
      </c>
      <c r="AJ4852" s="1">
        <v>41702.708333333336</v>
      </c>
      <c r="AK4852" s="1">
        <v>41673.333333333336</v>
      </c>
      <c r="AL4852" s="1">
        <v>41702.708333333336</v>
      </c>
      <c r="AM4852" s="1">
        <v>41678.333333333336</v>
      </c>
      <c r="AN4852" s="1">
        <v>41707.708333333336</v>
      </c>
      <c r="AP4852" t="s">
        <v>113</v>
      </c>
      <c r="AU4852" t="s">
        <v>10743</v>
      </c>
      <c r="AY4852" t="s">
        <v>106</v>
      </c>
      <c r="AZ4852">
        <v>0</v>
      </c>
      <c r="BA4852">
        <v>0</v>
      </c>
      <c r="BD4852" s="3">
        <v>41321.662499999999</v>
      </c>
      <c r="BE4852" s="3">
        <v>41321.663888888892</v>
      </c>
      <c r="BF4852" t="s">
        <v>115</v>
      </c>
      <c r="BG4852" t="s">
        <v>115</v>
      </c>
      <c r="BH4852">
        <v>8149</v>
      </c>
      <c r="BM4852">
        <v>43420</v>
      </c>
      <c r="BR4852" t="s">
        <v>3122</v>
      </c>
      <c r="BS4852" t="s">
        <v>3123</v>
      </c>
      <c r="BU4852">
        <v>1</v>
      </c>
      <c r="BV4852" t="s">
        <v>118</v>
      </c>
      <c r="BX4852" t="s">
        <v>119</v>
      </c>
      <c r="BY4852" t="s">
        <v>119</v>
      </c>
      <c r="BZ4852" t="s">
        <v>119</v>
      </c>
      <c r="CA4852">
        <v>1</v>
      </c>
      <c r="CC4852" t="s">
        <v>120</v>
      </c>
      <c r="CH4852">
        <v>540</v>
      </c>
      <c r="CI4852">
        <v>31860</v>
      </c>
      <c r="CJ4852" t="s">
        <v>106</v>
      </c>
      <c r="CK4852" t="s">
        <v>106</v>
      </c>
      <c r="CL4852">
        <v>15</v>
      </c>
      <c r="CM4852" t="s">
        <v>2963</v>
      </c>
      <c r="CO4852">
        <v>125374</v>
      </c>
      <c r="CQ4852">
        <v>0</v>
      </c>
      <c r="CR4852">
        <v>0</v>
      </c>
      <c r="CS4852">
        <v>0</v>
      </c>
      <c r="CY4852" t="s">
        <v>123</v>
      </c>
      <c r="CZ4852" t="s">
        <v>124</v>
      </c>
      <c r="DD4852" t="str" cm="1">
        <f t="array" ref="DD4852:DE4852">TEXT(_xlfn.SEQUENCE(1, DATEDIF(AG4852, AH4852, "m") + 1, AG4852, 30), "YYYY-APMM")</f>
        <v>2014-AP02</v>
      </c>
      <c r="DE4852" t="str">
        <v>2014-AP03</v>
      </c>
      <c r="DN4852">
        <f t="shared" si="150"/>
        <v>8059.625</v>
      </c>
      <c r="DO4852" t="str">
        <f t="shared" si="151"/>
        <v>STEEL FIXERS SK</v>
      </c>
    </row>
    <row r="4853" spans="1:119" x14ac:dyDescent="0.35">
      <c r="A4853" t="s">
        <v>105</v>
      </c>
      <c r="B4853">
        <v>504138</v>
      </c>
      <c r="C4853">
        <v>6359</v>
      </c>
      <c r="D4853">
        <v>125377</v>
      </c>
      <c r="E4853">
        <v>13662</v>
      </c>
      <c r="F4853">
        <v>0</v>
      </c>
      <c r="G4853" t="s">
        <v>106</v>
      </c>
      <c r="H4853" t="s">
        <v>106</v>
      </c>
      <c r="I4853" t="s">
        <v>106</v>
      </c>
      <c r="J4853" t="s">
        <v>107</v>
      </c>
      <c r="K4853" t="s">
        <v>108</v>
      </c>
      <c r="L4853" t="s">
        <v>109</v>
      </c>
      <c r="M4853" t="s">
        <v>110</v>
      </c>
      <c r="N4853" t="s">
        <v>10744</v>
      </c>
      <c r="O4853" t="s">
        <v>3167</v>
      </c>
      <c r="P4853">
        <v>8167</v>
      </c>
      <c r="Q4853">
        <v>32</v>
      </c>
      <c r="R4853">
        <v>0</v>
      </c>
      <c r="S4853">
        <v>112</v>
      </c>
      <c r="T4853">
        <v>0</v>
      </c>
      <c r="U4853">
        <v>1141</v>
      </c>
      <c r="V4853">
        <v>1141</v>
      </c>
      <c r="W4853">
        <v>112</v>
      </c>
      <c r="X4853">
        <v>0</v>
      </c>
      <c r="Y4853">
        <v>0</v>
      </c>
      <c r="Z4853">
        <v>0</v>
      </c>
      <c r="AD4853" s="1">
        <v>41695.333333333336</v>
      </c>
      <c r="AE4853" s="1">
        <v>41710.708333333336</v>
      </c>
      <c r="AG4853" s="1">
        <v>41690.333333333336</v>
      </c>
      <c r="AH4853" s="1">
        <v>41706.708333333336</v>
      </c>
      <c r="AI4853" s="1">
        <v>41690.333333333336</v>
      </c>
      <c r="AJ4853" s="1">
        <v>41706.708333333336</v>
      </c>
      <c r="AK4853" s="1">
        <v>41690.333333333336</v>
      </c>
      <c r="AL4853" s="1">
        <v>41706.708333333336</v>
      </c>
      <c r="AM4853" s="1">
        <v>41695.333333333336</v>
      </c>
      <c r="AN4853" s="1">
        <v>41710.708333333336</v>
      </c>
      <c r="AP4853" t="s">
        <v>113</v>
      </c>
      <c r="AU4853" t="s">
        <v>10745</v>
      </c>
      <c r="AY4853" t="s">
        <v>106</v>
      </c>
      <c r="AZ4853">
        <v>0</v>
      </c>
      <c r="BA4853">
        <v>0</v>
      </c>
      <c r="BD4853" s="3">
        <v>41321.662499999999</v>
      </c>
      <c r="BE4853" s="3">
        <v>41321.663888888892</v>
      </c>
      <c r="BF4853" t="s">
        <v>115</v>
      </c>
      <c r="BG4853" t="s">
        <v>115</v>
      </c>
      <c r="BH4853">
        <v>8149</v>
      </c>
      <c r="BM4853">
        <v>43440</v>
      </c>
      <c r="BR4853" t="s">
        <v>3145</v>
      </c>
      <c r="BS4853" t="s">
        <v>3146</v>
      </c>
      <c r="BU4853">
        <v>1</v>
      </c>
      <c r="BV4853" t="s">
        <v>118</v>
      </c>
      <c r="BX4853" t="s">
        <v>119</v>
      </c>
      <c r="BY4853" t="s">
        <v>119</v>
      </c>
      <c r="BZ4853" t="s">
        <v>119</v>
      </c>
      <c r="CA4853">
        <v>1</v>
      </c>
      <c r="CC4853" t="s">
        <v>120</v>
      </c>
      <c r="CH4853">
        <v>540</v>
      </c>
      <c r="CI4853">
        <v>31860</v>
      </c>
      <c r="CJ4853" t="s">
        <v>106</v>
      </c>
      <c r="CK4853" t="s">
        <v>106</v>
      </c>
      <c r="CL4853">
        <v>15</v>
      </c>
      <c r="CM4853" t="s">
        <v>2963</v>
      </c>
      <c r="CO4853">
        <v>125374</v>
      </c>
      <c r="CQ4853">
        <v>0</v>
      </c>
      <c r="CR4853">
        <v>0</v>
      </c>
      <c r="CS4853">
        <v>0</v>
      </c>
      <c r="CY4853" t="s">
        <v>123</v>
      </c>
      <c r="CZ4853" t="s">
        <v>124</v>
      </c>
      <c r="DD4853" t="str" cm="1">
        <f t="array" ref="DD4853">TEXT(_xlfn.SEQUENCE(1, DATEDIF(AG4853, AH4853, "m") + 1, AG4853, 30), "YYYY-APMM")</f>
        <v>2014-AP02</v>
      </c>
      <c r="DN4853">
        <f t="shared" si="150"/>
        <v>1141</v>
      </c>
      <c r="DO4853" t="str">
        <f t="shared" si="151"/>
        <v>CONCRETE MASON SK</v>
      </c>
    </row>
    <row r="4854" spans="1:119" x14ac:dyDescent="0.35">
      <c r="A4854" t="s">
        <v>105</v>
      </c>
      <c r="B4854">
        <v>504139</v>
      </c>
      <c r="C4854">
        <v>6359</v>
      </c>
      <c r="D4854">
        <v>125378</v>
      </c>
      <c r="E4854">
        <v>13662</v>
      </c>
      <c r="F4854">
        <v>0</v>
      </c>
      <c r="G4854" t="s">
        <v>106</v>
      </c>
      <c r="H4854" t="s">
        <v>106</v>
      </c>
      <c r="I4854" t="s">
        <v>106</v>
      </c>
      <c r="J4854" t="s">
        <v>107</v>
      </c>
      <c r="K4854" t="s">
        <v>108</v>
      </c>
      <c r="L4854" t="s">
        <v>109</v>
      </c>
      <c r="M4854" t="s">
        <v>110</v>
      </c>
      <c r="N4854" t="s">
        <v>10746</v>
      </c>
      <c r="O4854" t="s">
        <v>3099</v>
      </c>
      <c r="P4854">
        <v>8178</v>
      </c>
      <c r="Q4854">
        <v>0</v>
      </c>
      <c r="R4854">
        <v>0</v>
      </c>
      <c r="S4854">
        <v>200</v>
      </c>
      <c r="T4854">
        <v>0</v>
      </c>
      <c r="U4854">
        <v>1500</v>
      </c>
      <c r="V4854">
        <v>1500</v>
      </c>
      <c r="W4854">
        <v>200</v>
      </c>
      <c r="X4854">
        <v>0</v>
      </c>
      <c r="Y4854">
        <v>0</v>
      </c>
      <c r="Z4854">
        <v>0</v>
      </c>
      <c r="AD4854" s="1">
        <v>41869.333333333336</v>
      </c>
      <c r="AE4854" s="1">
        <v>41897.708333333336</v>
      </c>
      <c r="AG4854" s="1">
        <v>41869.333333333336</v>
      </c>
      <c r="AH4854" s="1">
        <v>41897.708333333336</v>
      </c>
      <c r="AI4854" s="1">
        <v>41869.333333333336</v>
      </c>
      <c r="AJ4854" s="1">
        <v>41897.708333333336</v>
      </c>
      <c r="AK4854" s="1">
        <v>41869.333333333336</v>
      </c>
      <c r="AL4854" s="1">
        <v>41897.708333333336</v>
      </c>
      <c r="AM4854" s="1">
        <v>41869.333333333336</v>
      </c>
      <c r="AN4854" s="1">
        <v>41897.708333333336</v>
      </c>
      <c r="AP4854" t="s">
        <v>113</v>
      </c>
      <c r="AU4854" t="s">
        <v>10747</v>
      </c>
      <c r="AY4854" t="s">
        <v>119</v>
      </c>
      <c r="AZ4854">
        <v>0</v>
      </c>
      <c r="BA4854">
        <v>0</v>
      </c>
      <c r="BD4854" s="3">
        <v>41321.662499999999</v>
      </c>
      <c r="BE4854" s="3">
        <v>41321.663888888892</v>
      </c>
      <c r="BF4854" t="s">
        <v>115</v>
      </c>
      <c r="BG4854" t="s">
        <v>115</v>
      </c>
      <c r="BH4854">
        <v>8149</v>
      </c>
      <c r="BM4854">
        <v>43550</v>
      </c>
      <c r="BR4854" t="s">
        <v>116</v>
      </c>
      <c r="BS4854" t="s">
        <v>117</v>
      </c>
      <c r="BU4854">
        <v>1</v>
      </c>
      <c r="BV4854" t="s">
        <v>118</v>
      </c>
      <c r="BX4854" t="s">
        <v>119</v>
      </c>
      <c r="BY4854" t="s">
        <v>119</v>
      </c>
      <c r="BZ4854" t="s">
        <v>119</v>
      </c>
      <c r="CA4854">
        <v>1</v>
      </c>
      <c r="CC4854" t="s">
        <v>120</v>
      </c>
      <c r="CH4854">
        <v>540</v>
      </c>
      <c r="CI4854">
        <v>32150</v>
      </c>
      <c r="CJ4854" t="s">
        <v>106</v>
      </c>
      <c r="CK4854" t="s">
        <v>106</v>
      </c>
      <c r="CL4854">
        <v>30</v>
      </c>
      <c r="CM4854" t="s">
        <v>3097</v>
      </c>
      <c r="CO4854">
        <v>125370</v>
      </c>
      <c r="CQ4854">
        <v>0</v>
      </c>
      <c r="CR4854">
        <v>0</v>
      </c>
      <c r="CS4854">
        <v>0</v>
      </c>
      <c r="CY4854" t="s">
        <v>123</v>
      </c>
      <c r="CZ4854" t="s">
        <v>124</v>
      </c>
      <c r="DD4854" t="str" cm="1">
        <f t="array" ref="DD4854">TEXT(_xlfn.SEQUENCE(1, DATEDIF(AG4854, AH4854, "m") + 1, AG4854, 30), "YYYY-APMM")</f>
        <v>2014-AP08</v>
      </c>
      <c r="DN4854">
        <f t="shared" si="150"/>
        <v>1500</v>
      </c>
      <c r="DO4854" t="str">
        <f t="shared" si="151"/>
        <v>LABOR- SUBCONTRACTOR</v>
      </c>
    </row>
    <row r="4855" spans="1:119" x14ac:dyDescent="0.35">
      <c r="A4855" t="s">
        <v>105</v>
      </c>
      <c r="B4855">
        <v>504140</v>
      </c>
      <c r="C4855">
        <v>6359</v>
      </c>
      <c r="D4855">
        <v>125378</v>
      </c>
      <c r="E4855">
        <v>13662</v>
      </c>
      <c r="F4855">
        <v>0</v>
      </c>
      <c r="G4855" t="s">
        <v>106</v>
      </c>
      <c r="H4855" t="s">
        <v>106</v>
      </c>
      <c r="I4855" t="s">
        <v>106</v>
      </c>
      <c r="J4855" t="s">
        <v>107</v>
      </c>
      <c r="K4855" t="s">
        <v>108</v>
      </c>
      <c r="L4855" t="s">
        <v>109</v>
      </c>
      <c r="M4855" t="s">
        <v>110</v>
      </c>
      <c r="N4855" t="s">
        <v>10748</v>
      </c>
      <c r="O4855" t="s">
        <v>3102</v>
      </c>
      <c r="P4855">
        <v>8178</v>
      </c>
      <c r="Q4855">
        <v>0</v>
      </c>
      <c r="R4855">
        <v>0</v>
      </c>
      <c r="S4855">
        <v>200</v>
      </c>
      <c r="T4855">
        <v>0</v>
      </c>
      <c r="U4855">
        <v>3000</v>
      </c>
      <c r="V4855">
        <v>3000</v>
      </c>
      <c r="W4855">
        <v>200</v>
      </c>
      <c r="X4855">
        <v>0</v>
      </c>
      <c r="Y4855">
        <v>0</v>
      </c>
      <c r="Z4855">
        <v>0</v>
      </c>
      <c r="AD4855" s="1">
        <v>41869.333333333336</v>
      </c>
      <c r="AE4855" s="1">
        <v>41897.708333333336</v>
      </c>
      <c r="AG4855" s="1">
        <v>41869.333333333336</v>
      </c>
      <c r="AH4855" s="1">
        <v>41897.708333333336</v>
      </c>
      <c r="AI4855" s="1">
        <v>41869.333333333336</v>
      </c>
      <c r="AJ4855" s="1">
        <v>41897.708333333336</v>
      </c>
      <c r="AK4855" s="1">
        <v>41869.333333333336</v>
      </c>
      <c r="AL4855" s="1">
        <v>41897.708333333336</v>
      </c>
      <c r="AM4855" s="1">
        <v>41869.333333333336</v>
      </c>
      <c r="AN4855" s="1">
        <v>41897.708333333336</v>
      </c>
      <c r="AP4855" t="s">
        <v>113</v>
      </c>
      <c r="AU4855" t="s">
        <v>10749</v>
      </c>
      <c r="AY4855" t="s">
        <v>119</v>
      </c>
      <c r="AZ4855">
        <v>0</v>
      </c>
      <c r="BA4855">
        <v>0</v>
      </c>
      <c r="BD4855" s="3">
        <v>41321.662499999999</v>
      </c>
      <c r="BE4855" s="3">
        <v>41321.663888888892</v>
      </c>
      <c r="BF4855" t="s">
        <v>115</v>
      </c>
      <c r="BG4855" t="s">
        <v>115</v>
      </c>
      <c r="BH4855">
        <v>8149</v>
      </c>
      <c r="BM4855">
        <v>43550</v>
      </c>
      <c r="BR4855" t="s">
        <v>116</v>
      </c>
      <c r="BS4855" t="s">
        <v>117</v>
      </c>
      <c r="BU4855">
        <v>1</v>
      </c>
      <c r="BV4855" t="s">
        <v>118</v>
      </c>
      <c r="BX4855" t="s">
        <v>119</v>
      </c>
      <c r="BY4855" t="s">
        <v>119</v>
      </c>
      <c r="BZ4855" t="s">
        <v>119</v>
      </c>
      <c r="CA4855">
        <v>1</v>
      </c>
      <c r="CC4855" t="s">
        <v>120</v>
      </c>
      <c r="CH4855">
        <v>540</v>
      </c>
      <c r="CI4855">
        <v>32150</v>
      </c>
      <c r="CJ4855" t="s">
        <v>106</v>
      </c>
      <c r="CK4855" t="s">
        <v>106</v>
      </c>
      <c r="CL4855">
        <v>30</v>
      </c>
      <c r="CM4855" t="s">
        <v>3097</v>
      </c>
      <c r="CO4855">
        <v>125370</v>
      </c>
      <c r="CQ4855">
        <v>0</v>
      </c>
      <c r="CR4855">
        <v>0</v>
      </c>
      <c r="CS4855">
        <v>0</v>
      </c>
      <c r="CY4855" t="s">
        <v>123</v>
      </c>
      <c r="CZ4855" t="s">
        <v>124</v>
      </c>
      <c r="DD4855" t="str" cm="1">
        <f t="array" ref="DD4855">TEXT(_xlfn.SEQUENCE(1, DATEDIF(AG4855, AH4855, "m") + 1, AG4855, 30), "YYYY-APMM")</f>
        <v>2014-AP08</v>
      </c>
      <c r="DN4855">
        <f t="shared" si="150"/>
        <v>3000</v>
      </c>
      <c r="DO4855" t="str">
        <f t="shared" si="151"/>
        <v>LABOR- SUBCONTRACTOR</v>
      </c>
    </row>
    <row r="4856" spans="1:119" x14ac:dyDescent="0.35">
      <c r="A4856" t="s">
        <v>105</v>
      </c>
      <c r="B4856">
        <v>504141</v>
      </c>
      <c r="C4856">
        <v>6359</v>
      </c>
      <c r="D4856">
        <v>125378</v>
      </c>
      <c r="E4856">
        <v>13662</v>
      </c>
      <c r="F4856">
        <v>0</v>
      </c>
      <c r="G4856" t="s">
        <v>106</v>
      </c>
      <c r="H4856" t="s">
        <v>106</v>
      </c>
      <c r="I4856" t="s">
        <v>106</v>
      </c>
      <c r="J4856" t="s">
        <v>107</v>
      </c>
      <c r="K4856" t="s">
        <v>108</v>
      </c>
      <c r="L4856" t="s">
        <v>109</v>
      </c>
      <c r="M4856" t="s">
        <v>110</v>
      </c>
      <c r="N4856" t="s">
        <v>10750</v>
      </c>
      <c r="O4856" t="s">
        <v>3095</v>
      </c>
      <c r="P4856">
        <v>8178</v>
      </c>
      <c r="Q4856">
        <v>0</v>
      </c>
      <c r="R4856">
        <v>0</v>
      </c>
      <c r="S4856">
        <v>200</v>
      </c>
      <c r="T4856">
        <v>0</v>
      </c>
      <c r="U4856">
        <v>3000</v>
      </c>
      <c r="V4856">
        <v>3000</v>
      </c>
      <c r="W4856">
        <v>200</v>
      </c>
      <c r="X4856">
        <v>0</v>
      </c>
      <c r="Y4856">
        <v>0</v>
      </c>
      <c r="Z4856">
        <v>0</v>
      </c>
      <c r="AD4856" s="1">
        <v>41869.333333333336</v>
      </c>
      <c r="AE4856" s="1">
        <v>41897.708333333336</v>
      </c>
      <c r="AG4856" s="1">
        <v>41869.333333333336</v>
      </c>
      <c r="AH4856" s="1">
        <v>41897.708333333336</v>
      </c>
      <c r="AI4856" s="1">
        <v>41869.333333333336</v>
      </c>
      <c r="AJ4856" s="1">
        <v>41897.708333333336</v>
      </c>
      <c r="AK4856" s="1">
        <v>41869.333333333336</v>
      </c>
      <c r="AL4856" s="1">
        <v>41897.708333333336</v>
      </c>
      <c r="AM4856" s="1">
        <v>41869.333333333336</v>
      </c>
      <c r="AN4856" s="1">
        <v>41897.708333333336</v>
      </c>
      <c r="AP4856" t="s">
        <v>113</v>
      </c>
      <c r="AU4856" t="s">
        <v>10751</v>
      </c>
      <c r="AY4856" t="s">
        <v>119</v>
      </c>
      <c r="AZ4856">
        <v>0</v>
      </c>
      <c r="BA4856">
        <v>0</v>
      </c>
      <c r="BD4856" s="3">
        <v>41321.662499999999</v>
      </c>
      <c r="BE4856" s="3">
        <v>41321.663888888892</v>
      </c>
      <c r="BF4856" t="s">
        <v>115</v>
      </c>
      <c r="BG4856" t="s">
        <v>115</v>
      </c>
      <c r="BH4856">
        <v>8149</v>
      </c>
      <c r="BM4856">
        <v>43550</v>
      </c>
      <c r="BR4856" t="s">
        <v>116</v>
      </c>
      <c r="BS4856" t="s">
        <v>117</v>
      </c>
      <c r="BU4856">
        <v>1</v>
      </c>
      <c r="BV4856" t="s">
        <v>118</v>
      </c>
      <c r="BX4856" t="s">
        <v>119</v>
      </c>
      <c r="BY4856" t="s">
        <v>119</v>
      </c>
      <c r="BZ4856" t="s">
        <v>119</v>
      </c>
      <c r="CA4856">
        <v>1</v>
      </c>
      <c r="CC4856" t="s">
        <v>120</v>
      </c>
      <c r="CH4856">
        <v>540</v>
      </c>
      <c r="CI4856">
        <v>32150</v>
      </c>
      <c r="CJ4856" t="s">
        <v>106</v>
      </c>
      <c r="CK4856" t="s">
        <v>106</v>
      </c>
      <c r="CL4856">
        <v>30</v>
      </c>
      <c r="CM4856" t="s">
        <v>3097</v>
      </c>
      <c r="CO4856">
        <v>125370</v>
      </c>
      <c r="CQ4856">
        <v>0</v>
      </c>
      <c r="CR4856">
        <v>0</v>
      </c>
      <c r="CS4856">
        <v>0</v>
      </c>
      <c r="CY4856" t="s">
        <v>123</v>
      </c>
      <c r="CZ4856" t="s">
        <v>124</v>
      </c>
      <c r="DD4856" t="str" cm="1">
        <f t="array" ref="DD4856">TEXT(_xlfn.SEQUENCE(1, DATEDIF(AG4856, AH4856, "m") + 1, AG4856, 30), "YYYY-APMM")</f>
        <v>2014-AP08</v>
      </c>
      <c r="DN4856">
        <f t="shared" si="150"/>
        <v>3000</v>
      </c>
      <c r="DO4856" t="str">
        <f t="shared" si="151"/>
        <v>LABOR- SUBCONTRACTOR</v>
      </c>
    </row>
    <row r="4857" spans="1:119" x14ac:dyDescent="0.35">
      <c r="A4857" t="s">
        <v>105</v>
      </c>
      <c r="B4857">
        <v>504142</v>
      </c>
      <c r="C4857">
        <v>6359</v>
      </c>
      <c r="D4857">
        <v>125380</v>
      </c>
      <c r="E4857">
        <v>13662</v>
      </c>
      <c r="F4857">
        <v>0</v>
      </c>
      <c r="G4857" t="s">
        <v>106</v>
      </c>
      <c r="H4857" t="s">
        <v>106</v>
      </c>
      <c r="I4857" t="s">
        <v>106</v>
      </c>
      <c r="J4857" t="s">
        <v>107</v>
      </c>
      <c r="K4857" t="s">
        <v>108</v>
      </c>
      <c r="L4857" t="s">
        <v>109</v>
      </c>
      <c r="M4857" t="s">
        <v>110</v>
      </c>
      <c r="N4857" t="s">
        <v>10752</v>
      </c>
      <c r="O4857" t="s">
        <v>3209</v>
      </c>
      <c r="P4857">
        <v>8177</v>
      </c>
      <c r="Q4857">
        <v>264</v>
      </c>
      <c r="R4857">
        <v>0</v>
      </c>
      <c r="S4857">
        <v>160</v>
      </c>
      <c r="T4857">
        <v>0</v>
      </c>
      <c r="U4857">
        <v>64</v>
      </c>
      <c r="V4857">
        <v>64</v>
      </c>
      <c r="W4857">
        <v>160</v>
      </c>
      <c r="X4857">
        <v>40</v>
      </c>
      <c r="Y4857">
        <v>0</v>
      </c>
      <c r="Z4857">
        <v>40</v>
      </c>
      <c r="AD4857" s="1">
        <v>41788.333333333336</v>
      </c>
      <c r="AE4857" s="1">
        <v>41811.708333333336</v>
      </c>
      <c r="AG4857" s="1">
        <v>41750.333333333336</v>
      </c>
      <c r="AH4857" s="1">
        <v>41772.708333333336</v>
      </c>
      <c r="AI4857" s="1">
        <v>41750.333333333336</v>
      </c>
      <c r="AJ4857" s="1">
        <v>41772.708333333336</v>
      </c>
      <c r="AK4857" s="1">
        <v>41750.333333333336</v>
      </c>
      <c r="AL4857" s="1">
        <v>41772.708333333336</v>
      </c>
      <c r="AM4857" s="1">
        <v>41788.333333333336</v>
      </c>
      <c r="AN4857" s="1">
        <v>41811.708333333336</v>
      </c>
      <c r="AP4857" t="s">
        <v>113</v>
      </c>
      <c r="AU4857" t="s">
        <v>10753</v>
      </c>
      <c r="AY4857" t="s">
        <v>106</v>
      </c>
      <c r="AZ4857">
        <v>0</v>
      </c>
      <c r="BA4857">
        <v>0</v>
      </c>
      <c r="BD4857" s="3">
        <v>41321.662499999999</v>
      </c>
      <c r="BE4857" s="3">
        <v>41321.663888888892</v>
      </c>
      <c r="BF4857" t="s">
        <v>115</v>
      </c>
      <c r="BG4857" t="s">
        <v>115</v>
      </c>
      <c r="BH4857">
        <v>8149</v>
      </c>
      <c r="BM4857">
        <v>43540</v>
      </c>
      <c r="BR4857" t="s">
        <v>1299</v>
      </c>
      <c r="BS4857" t="s">
        <v>1300</v>
      </c>
      <c r="BU4857">
        <v>1</v>
      </c>
      <c r="BV4857" t="s">
        <v>118</v>
      </c>
      <c r="BX4857" t="s">
        <v>119</v>
      </c>
      <c r="BY4857" t="s">
        <v>119</v>
      </c>
      <c r="BZ4857" t="s">
        <v>119</v>
      </c>
      <c r="CA4857">
        <v>1</v>
      </c>
      <c r="CC4857" t="s">
        <v>120</v>
      </c>
      <c r="CH4857">
        <v>540</v>
      </c>
      <c r="CI4857">
        <v>32120</v>
      </c>
      <c r="CJ4857" t="s">
        <v>106</v>
      </c>
      <c r="CK4857" t="s">
        <v>106</v>
      </c>
      <c r="CL4857">
        <v>15</v>
      </c>
      <c r="CM4857" t="s">
        <v>3211</v>
      </c>
      <c r="CO4857">
        <v>125379</v>
      </c>
      <c r="CQ4857">
        <v>0</v>
      </c>
      <c r="CR4857">
        <v>0</v>
      </c>
      <c r="CS4857">
        <v>0</v>
      </c>
      <c r="CY4857" t="s">
        <v>123</v>
      </c>
      <c r="CZ4857" t="s">
        <v>124</v>
      </c>
      <c r="DD4857" t="str" cm="1">
        <f t="array" ref="DD4857">TEXT(_xlfn.SEQUENCE(1, DATEDIF(AG4857, AH4857, "m") + 1, AG4857, 30), "YYYY-APMM")</f>
        <v>2014-AP04</v>
      </c>
      <c r="DN4857">
        <f t="shared" si="150"/>
        <v>64</v>
      </c>
      <c r="DO4857" t="str">
        <f t="shared" si="151"/>
        <v>LABOR - CIVIL</v>
      </c>
    </row>
    <row r="4858" spans="1:119" x14ac:dyDescent="0.35">
      <c r="A4858" t="s">
        <v>105</v>
      </c>
      <c r="B4858">
        <v>504143</v>
      </c>
      <c r="C4858">
        <v>6359</v>
      </c>
      <c r="D4858">
        <v>125380</v>
      </c>
      <c r="E4858">
        <v>13662</v>
      </c>
      <c r="F4858">
        <v>0</v>
      </c>
      <c r="G4858" t="s">
        <v>106</v>
      </c>
      <c r="H4858" t="s">
        <v>106</v>
      </c>
      <c r="I4858" t="s">
        <v>106</v>
      </c>
      <c r="J4858" t="s">
        <v>107</v>
      </c>
      <c r="K4858" t="s">
        <v>108</v>
      </c>
      <c r="L4858" t="s">
        <v>109</v>
      </c>
      <c r="M4858" t="s">
        <v>110</v>
      </c>
      <c r="N4858" t="s">
        <v>10754</v>
      </c>
      <c r="O4858" t="s">
        <v>3213</v>
      </c>
      <c r="P4858">
        <v>8165</v>
      </c>
      <c r="Q4858">
        <v>264</v>
      </c>
      <c r="R4858">
        <v>0</v>
      </c>
      <c r="S4858">
        <v>200</v>
      </c>
      <c r="T4858">
        <v>0</v>
      </c>
      <c r="U4858">
        <v>840</v>
      </c>
      <c r="V4858">
        <v>840</v>
      </c>
      <c r="W4858">
        <v>200</v>
      </c>
      <c r="X4858">
        <v>0</v>
      </c>
      <c r="Y4858">
        <v>0</v>
      </c>
      <c r="Z4858">
        <v>0</v>
      </c>
      <c r="AD4858" s="1">
        <v>41794.333333333336</v>
      </c>
      <c r="AE4858" s="1">
        <v>41822.708333333336</v>
      </c>
      <c r="AG4858" s="1">
        <v>41756.333333333336</v>
      </c>
      <c r="AH4858" s="1">
        <v>41784.708333333336</v>
      </c>
      <c r="AI4858" s="1">
        <v>41756.333333333336</v>
      </c>
      <c r="AJ4858" s="1">
        <v>41784.708333333336</v>
      </c>
      <c r="AK4858" s="1">
        <v>41756.333333333336</v>
      </c>
      <c r="AL4858" s="1">
        <v>41784.708333333336</v>
      </c>
      <c r="AM4858" s="1">
        <v>41794.333333333336</v>
      </c>
      <c r="AN4858" s="1">
        <v>41822.708333333336</v>
      </c>
      <c r="AP4858" t="s">
        <v>113</v>
      </c>
      <c r="AU4858" t="s">
        <v>10755</v>
      </c>
      <c r="AY4858" t="s">
        <v>106</v>
      </c>
      <c r="AZ4858">
        <v>0</v>
      </c>
      <c r="BA4858">
        <v>0</v>
      </c>
      <c r="BD4858" s="3">
        <v>41321.662499999999</v>
      </c>
      <c r="BE4858" s="3">
        <v>41321.663888888892</v>
      </c>
      <c r="BF4858" t="s">
        <v>115</v>
      </c>
      <c r="BG4858" t="s">
        <v>115</v>
      </c>
      <c r="BH4858">
        <v>8149</v>
      </c>
      <c r="BM4858">
        <v>43420</v>
      </c>
      <c r="BR4858" t="s">
        <v>3122</v>
      </c>
      <c r="BS4858" t="s">
        <v>3123</v>
      </c>
      <c r="BU4858">
        <v>1</v>
      </c>
      <c r="BV4858" t="s">
        <v>118</v>
      </c>
      <c r="BX4858" t="s">
        <v>119</v>
      </c>
      <c r="BY4858" t="s">
        <v>119</v>
      </c>
      <c r="BZ4858" t="s">
        <v>119</v>
      </c>
      <c r="CA4858">
        <v>1</v>
      </c>
      <c r="CC4858" t="s">
        <v>120</v>
      </c>
      <c r="CH4858">
        <v>540</v>
      </c>
      <c r="CI4858">
        <v>32120</v>
      </c>
      <c r="CJ4858" t="s">
        <v>106</v>
      </c>
      <c r="CK4858" t="s">
        <v>106</v>
      </c>
      <c r="CL4858">
        <v>15</v>
      </c>
      <c r="CM4858" t="s">
        <v>3211</v>
      </c>
      <c r="CO4858">
        <v>125379</v>
      </c>
      <c r="CQ4858">
        <v>0</v>
      </c>
      <c r="CR4858">
        <v>0</v>
      </c>
      <c r="CS4858">
        <v>0</v>
      </c>
      <c r="CY4858" t="s">
        <v>123</v>
      </c>
      <c r="CZ4858" t="s">
        <v>124</v>
      </c>
      <c r="DD4858" t="str" cm="1">
        <f t="array" ref="DD4858">TEXT(_xlfn.SEQUENCE(1, DATEDIF(AG4858, AH4858, "m") + 1, AG4858, 30), "YYYY-APMM")</f>
        <v>2014-AP04</v>
      </c>
      <c r="DN4858">
        <f t="shared" si="150"/>
        <v>840</v>
      </c>
      <c r="DO4858" t="str">
        <f t="shared" si="151"/>
        <v>STEEL FIXERS SK</v>
      </c>
    </row>
    <row r="4859" spans="1:119" x14ac:dyDescent="0.35">
      <c r="A4859" t="s">
        <v>105</v>
      </c>
      <c r="B4859">
        <v>504144</v>
      </c>
      <c r="C4859">
        <v>6359</v>
      </c>
      <c r="D4859">
        <v>125380</v>
      </c>
      <c r="E4859">
        <v>13662</v>
      </c>
      <c r="F4859">
        <v>0</v>
      </c>
      <c r="G4859" t="s">
        <v>106</v>
      </c>
      <c r="H4859" t="s">
        <v>106</v>
      </c>
      <c r="I4859" t="s">
        <v>106</v>
      </c>
      <c r="J4859" t="s">
        <v>107</v>
      </c>
      <c r="K4859" t="s">
        <v>108</v>
      </c>
      <c r="L4859" t="s">
        <v>109</v>
      </c>
      <c r="M4859" t="s">
        <v>110</v>
      </c>
      <c r="N4859" t="s">
        <v>10756</v>
      </c>
      <c r="O4859" t="s">
        <v>3216</v>
      </c>
      <c r="P4859">
        <v>8168</v>
      </c>
      <c r="Q4859">
        <v>264</v>
      </c>
      <c r="R4859">
        <v>0</v>
      </c>
      <c r="S4859">
        <v>200</v>
      </c>
      <c r="T4859">
        <v>0</v>
      </c>
      <c r="U4859">
        <v>512</v>
      </c>
      <c r="V4859">
        <v>512</v>
      </c>
      <c r="W4859">
        <v>200</v>
      </c>
      <c r="X4859">
        <v>0</v>
      </c>
      <c r="Y4859">
        <v>0</v>
      </c>
      <c r="Z4859">
        <v>0</v>
      </c>
      <c r="AD4859" s="1">
        <v>41804.333333333336</v>
      </c>
      <c r="AE4859" s="1">
        <v>41832.708333333336</v>
      </c>
      <c r="AG4859" s="1">
        <v>41765.333333333336</v>
      </c>
      <c r="AH4859" s="1">
        <v>41793.708333333336</v>
      </c>
      <c r="AI4859" s="1">
        <v>41765.333333333336</v>
      </c>
      <c r="AJ4859" s="1">
        <v>41793.708333333336</v>
      </c>
      <c r="AK4859" s="1">
        <v>41765.333333333336</v>
      </c>
      <c r="AL4859" s="1">
        <v>41793.708333333336</v>
      </c>
      <c r="AM4859" s="1">
        <v>41804.333333333336</v>
      </c>
      <c r="AN4859" s="1">
        <v>41832.708333333336</v>
      </c>
      <c r="AP4859" t="s">
        <v>113</v>
      </c>
      <c r="AU4859" t="s">
        <v>10757</v>
      </c>
      <c r="AY4859" t="s">
        <v>106</v>
      </c>
      <c r="AZ4859">
        <v>0</v>
      </c>
      <c r="BA4859">
        <v>0</v>
      </c>
      <c r="BD4859" s="3">
        <v>41321.662499999999</v>
      </c>
      <c r="BE4859" s="3">
        <v>41321.663888888892</v>
      </c>
      <c r="BF4859" t="s">
        <v>115</v>
      </c>
      <c r="BG4859" t="s">
        <v>115</v>
      </c>
      <c r="BH4859">
        <v>8149</v>
      </c>
      <c r="BM4859">
        <v>43450</v>
      </c>
      <c r="BR4859" t="s">
        <v>1309</v>
      </c>
      <c r="BS4859" t="s">
        <v>1310</v>
      </c>
      <c r="BU4859">
        <v>1</v>
      </c>
      <c r="BV4859" t="s">
        <v>118</v>
      </c>
      <c r="BX4859" t="s">
        <v>119</v>
      </c>
      <c r="BY4859" t="s">
        <v>119</v>
      </c>
      <c r="BZ4859" t="s">
        <v>119</v>
      </c>
      <c r="CA4859">
        <v>1</v>
      </c>
      <c r="CC4859" t="s">
        <v>120</v>
      </c>
      <c r="CH4859">
        <v>540</v>
      </c>
      <c r="CI4859">
        <v>32120</v>
      </c>
      <c r="CJ4859" t="s">
        <v>106</v>
      </c>
      <c r="CK4859" t="s">
        <v>106</v>
      </c>
      <c r="CL4859">
        <v>15</v>
      </c>
      <c r="CM4859" t="s">
        <v>3211</v>
      </c>
      <c r="CO4859">
        <v>125379</v>
      </c>
      <c r="CQ4859">
        <v>0</v>
      </c>
      <c r="CR4859">
        <v>0</v>
      </c>
      <c r="CS4859">
        <v>0</v>
      </c>
      <c r="CY4859" t="s">
        <v>123</v>
      </c>
      <c r="CZ4859" t="s">
        <v>124</v>
      </c>
      <c r="DD4859" t="str" cm="1">
        <f t="array" ref="DD4859">TEXT(_xlfn.SEQUENCE(1, DATEDIF(AG4859, AH4859, "m") + 1, AG4859, 30), "YYYY-APMM")</f>
        <v>2014-AP05</v>
      </c>
      <c r="DN4859">
        <f t="shared" si="150"/>
        <v>512</v>
      </c>
      <c r="DO4859" t="str">
        <f t="shared" si="151"/>
        <v>BLOCK MASON SK</v>
      </c>
    </row>
    <row r="4860" spans="1:119" x14ac:dyDescent="0.35">
      <c r="A4860" t="s">
        <v>105</v>
      </c>
      <c r="B4860">
        <v>504145</v>
      </c>
      <c r="C4860">
        <v>6359</v>
      </c>
      <c r="D4860">
        <v>125380</v>
      </c>
      <c r="E4860">
        <v>13662</v>
      </c>
      <c r="F4860">
        <v>0</v>
      </c>
      <c r="G4860" t="s">
        <v>106</v>
      </c>
      <c r="H4860" t="s">
        <v>106</v>
      </c>
      <c r="I4860" t="s">
        <v>106</v>
      </c>
      <c r="J4860" t="s">
        <v>107</v>
      </c>
      <c r="K4860" t="s">
        <v>108</v>
      </c>
      <c r="L4860" t="s">
        <v>109</v>
      </c>
      <c r="M4860" t="s">
        <v>110</v>
      </c>
      <c r="N4860" t="s">
        <v>10758</v>
      </c>
      <c r="O4860" t="s">
        <v>3219</v>
      </c>
      <c r="P4860">
        <v>8178</v>
      </c>
      <c r="Q4860">
        <v>264</v>
      </c>
      <c r="R4860">
        <v>112</v>
      </c>
      <c r="S4860">
        <v>200</v>
      </c>
      <c r="T4860">
        <v>0</v>
      </c>
      <c r="U4860">
        <v>232</v>
      </c>
      <c r="V4860">
        <v>232</v>
      </c>
      <c r="W4860">
        <v>200</v>
      </c>
      <c r="X4860">
        <v>0</v>
      </c>
      <c r="Y4860">
        <v>0</v>
      </c>
      <c r="Z4860">
        <v>0</v>
      </c>
      <c r="AD4860" s="1">
        <v>41811.333333333336</v>
      </c>
      <c r="AE4860" s="1">
        <v>41839.708333333336</v>
      </c>
      <c r="AG4860" s="1">
        <v>41772.333333333336</v>
      </c>
      <c r="AH4860" s="1">
        <v>41800.708333333336</v>
      </c>
      <c r="AI4860" s="1">
        <v>41772.333333333336</v>
      </c>
      <c r="AJ4860" s="1">
        <v>41800.708333333336</v>
      </c>
      <c r="AK4860" s="1">
        <v>41772.333333333336</v>
      </c>
      <c r="AL4860" s="1">
        <v>41800.708333333336</v>
      </c>
      <c r="AM4860" s="1">
        <v>41811.333333333336</v>
      </c>
      <c r="AN4860" s="1">
        <v>41839.708333333336</v>
      </c>
      <c r="AP4860" t="s">
        <v>113</v>
      </c>
      <c r="AU4860" t="s">
        <v>10759</v>
      </c>
      <c r="AY4860" t="s">
        <v>106</v>
      </c>
      <c r="AZ4860">
        <v>0</v>
      </c>
      <c r="BA4860">
        <v>0</v>
      </c>
      <c r="BD4860" s="3">
        <v>41321.662499999999</v>
      </c>
      <c r="BE4860" s="3">
        <v>41321.663888888892</v>
      </c>
      <c r="BF4860" t="s">
        <v>115</v>
      </c>
      <c r="BG4860" t="s">
        <v>115</v>
      </c>
      <c r="BH4860">
        <v>8149</v>
      </c>
      <c r="BM4860">
        <v>43550</v>
      </c>
      <c r="BR4860" t="s">
        <v>116</v>
      </c>
      <c r="BS4860" t="s">
        <v>117</v>
      </c>
      <c r="BU4860">
        <v>1</v>
      </c>
      <c r="BV4860" t="s">
        <v>118</v>
      </c>
      <c r="BX4860" t="s">
        <v>119</v>
      </c>
      <c r="BY4860" t="s">
        <v>119</v>
      </c>
      <c r="BZ4860" t="s">
        <v>119</v>
      </c>
      <c r="CA4860">
        <v>1</v>
      </c>
      <c r="CC4860" t="s">
        <v>120</v>
      </c>
      <c r="CH4860">
        <v>540</v>
      </c>
      <c r="CI4860">
        <v>32120</v>
      </c>
      <c r="CJ4860" t="s">
        <v>106</v>
      </c>
      <c r="CK4860" t="s">
        <v>106</v>
      </c>
      <c r="CL4860">
        <v>15</v>
      </c>
      <c r="CM4860" t="s">
        <v>3211</v>
      </c>
      <c r="CO4860">
        <v>125379</v>
      </c>
      <c r="CQ4860">
        <v>0</v>
      </c>
      <c r="CR4860">
        <v>0</v>
      </c>
      <c r="CS4860">
        <v>0</v>
      </c>
      <c r="CY4860" t="s">
        <v>123</v>
      </c>
      <c r="CZ4860" t="s">
        <v>124</v>
      </c>
      <c r="DD4860" t="str" cm="1">
        <f t="array" ref="DD4860">TEXT(_xlfn.SEQUENCE(1, DATEDIF(AG4860, AH4860, "m") + 1, AG4860, 30), "YYYY-APMM")</f>
        <v>2014-AP05</v>
      </c>
      <c r="DN4860">
        <f t="shared" si="150"/>
        <v>232</v>
      </c>
      <c r="DO4860" t="str">
        <f t="shared" si="151"/>
        <v>LABOR- SUBCONTRACTOR</v>
      </c>
    </row>
    <row r="4861" spans="1:119" x14ac:dyDescent="0.35">
      <c r="A4861" t="s">
        <v>105</v>
      </c>
      <c r="B4861">
        <v>504146</v>
      </c>
      <c r="C4861">
        <v>6359</v>
      </c>
      <c r="D4861">
        <v>125380</v>
      </c>
      <c r="E4861">
        <v>13662</v>
      </c>
      <c r="F4861">
        <v>0</v>
      </c>
      <c r="G4861" t="s">
        <v>106</v>
      </c>
      <c r="H4861" t="s">
        <v>106</v>
      </c>
      <c r="I4861" t="s">
        <v>106</v>
      </c>
      <c r="J4861" t="s">
        <v>107</v>
      </c>
      <c r="K4861" t="s">
        <v>108</v>
      </c>
      <c r="L4861" t="s">
        <v>109</v>
      </c>
      <c r="M4861" t="s">
        <v>110</v>
      </c>
      <c r="N4861" t="s">
        <v>10760</v>
      </c>
      <c r="O4861" t="s">
        <v>3222</v>
      </c>
      <c r="P4861">
        <v>8178</v>
      </c>
      <c r="Q4861">
        <v>152</v>
      </c>
      <c r="R4861">
        <v>72</v>
      </c>
      <c r="S4861">
        <v>160</v>
      </c>
      <c r="T4861">
        <v>0</v>
      </c>
      <c r="U4861">
        <v>56</v>
      </c>
      <c r="V4861">
        <v>56</v>
      </c>
      <c r="W4861">
        <v>160</v>
      </c>
      <c r="X4861">
        <v>0</v>
      </c>
      <c r="Y4861">
        <v>0</v>
      </c>
      <c r="Z4861">
        <v>0</v>
      </c>
      <c r="AD4861" s="1">
        <v>41823.333333333336</v>
      </c>
      <c r="AE4861" s="1">
        <v>41846.708333333336</v>
      </c>
      <c r="AG4861" s="1">
        <v>41801.333333333336</v>
      </c>
      <c r="AH4861" s="1">
        <v>41823.708333333336</v>
      </c>
      <c r="AI4861" s="1">
        <v>41801.333333333336</v>
      </c>
      <c r="AJ4861" s="1">
        <v>41823.708333333336</v>
      </c>
      <c r="AK4861" s="1">
        <v>41801.333333333336</v>
      </c>
      <c r="AL4861" s="1">
        <v>41823.708333333336</v>
      </c>
      <c r="AM4861" s="1">
        <v>41823.333333333336</v>
      </c>
      <c r="AN4861" s="1">
        <v>41846.708333333336</v>
      </c>
      <c r="AP4861" t="s">
        <v>113</v>
      </c>
      <c r="AU4861" t="s">
        <v>10761</v>
      </c>
      <c r="AY4861" t="s">
        <v>106</v>
      </c>
      <c r="AZ4861">
        <v>0</v>
      </c>
      <c r="BA4861">
        <v>0</v>
      </c>
      <c r="BD4861" s="3">
        <v>41321.662499999999</v>
      </c>
      <c r="BE4861" s="3">
        <v>41321.663888888892</v>
      </c>
      <c r="BF4861" t="s">
        <v>115</v>
      </c>
      <c r="BG4861" t="s">
        <v>115</v>
      </c>
      <c r="BH4861">
        <v>8149</v>
      </c>
      <c r="BM4861">
        <v>43550</v>
      </c>
      <c r="BR4861" t="s">
        <v>116</v>
      </c>
      <c r="BS4861" t="s">
        <v>117</v>
      </c>
      <c r="BU4861">
        <v>1</v>
      </c>
      <c r="BV4861" t="s">
        <v>118</v>
      </c>
      <c r="BX4861" t="s">
        <v>119</v>
      </c>
      <c r="BY4861" t="s">
        <v>119</v>
      </c>
      <c r="BZ4861" t="s">
        <v>119</v>
      </c>
      <c r="CA4861">
        <v>1</v>
      </c>
      <c r="CC4861" t="s">
        <v>120</v>
      </c>
      <c r="CH4861">
        <v>540</v>
      </c>
      <c r="CI4861">
        <v>32120</v>
      </c>
      <c r="CJ4861" t="s">
        <v>106</v>
      </c>
      <c r="CK4861" t="s">
        <v>106</v>
      </c>
      <c r="CL4861">
        <v>15</v>
      </c>
      <c r="CM4861" t="s">
        <v>3211</v>
      </c>
      <c r="CO4861">
        <v>125379</v>
      </c>
      <c r="CQ4861">
        <v>0</v>
      </c>
      <c r="CR4861">
        <v>0</v>
      </c>
      <c r="CS4861">
        <v>0</v>
      </c>
      <c r="CY4861" t="s">
        <v>123</v>
      </c>
      <c r="CZ4861" t="s">
        <v>124</v>
      </c>
      <c r="DD4861" t="str" cm="1">
        <f t="array" ref="DD4861">TEXT(_xlfn.SEQUENCE(1, DATEDIF(AG4861, AH4861, "m") + 1, AG4861, 30), "YYYY-APMM")</f>
        <v>2014-AP06</v>
      </c>
      <c r="DN4861">
        <f t="shared" si="150"/>
        <v>56</v>
      </c>
      <c r="DO4861" t="str">
        <f t="shared" si="151"/>
        <v>LABOR- SUBCONTRACTOR</v>
      </c>
    </row>
    <row r="4862" spans="1:119" x14ac:dyDescent="0.35">
      <c r="A4862" t="s">
        <v>105</v>
      </c>
      <c r="B4862">
        <v>504147</v>
      </c>
      <c r="C4862">
        <v>6359</v>
      </c>
      <c r="D4862">
        <v>125380</v>
      </c>
      <c r="E4862">
        <v>13662</v>
      </c>
      <c r="F4862">
        <v>0</v>
      </c>
      <c r="G4862" t="s">
        <v>106</v>
      </c>
      <c r="H4862" t="s">
        <v>106</v>
      </c>
      <c r="I4862" t="s">
        <v>106</v>
      </c>
      <c r="J4862" t="s">
        <v>107</v>
      </c>
      <c r="K4862" t="s">
        <v>108</v>
      </c>
      <c r="L4862" t="s">
        <v>109</v>
      </c>
      <c r="M4862" t="s">
        <v>110</v>
      </c>
      <c r="N4862" t="s">
        <v>10762</v>
      </c>
      <c r="O4862" t="s">
        <v>3225</v>
      </c>
      <c r="P4862">
        <v>8178</v>
      </c>
      <c r="Q4862">
        <v>80</v>
      </c>
      <c r="R4862">
        <v>0</v>
      </c>
      <c r="S4862">
        <v>200</v>
      </c>
      <c r="T4862">
        <v>0</v>
      </c>
      <c r="U4862">
        <v>336</v>
      </c>
      <c r="V4862">
        <v>336</v>
      </c>
      <c r="W4862">
        <v>200</v>
      </c>
      <c r="X4862">
        <v>0</v>
      </c>
      <c r="Y4862">
        <v>0</v>
      </c>
      <c r="Z4862">
        <v>0</v>
      </c>
      <c r="AD4862" s="1">
        <v>41829.333333333336</v>
      </c>
      <c r="AE4862" s="1">
        <v>41861.708333333336</v>
      </c>
      <c r="AG4862" s="1">
        <v>41818.333333333336</v>
      </c>
      <c r="AH4862" s="1">
        <v>41846.708333333336</v>
      </c>
      <c r="AI4862" s="1">
        <v>41818.333333333336</v>
      </c>
      <c r="AJ4862" s="1">
        <v>41846.708333333336</v>
      </c>
      <c r="AK4862" s="1">
        <v>41818.333333333336</v>
      </c>
      <c r="AL4862" s="1">
        <v>41846.708333333336</v>
      </c>
      <c r="AM4862" s="1">
        <v>41829.333333333336</v>
      </c>
      <c r="AN4862" s="1">
        <v>41861.708333333336</v>
      </c>
      <c r="AP4862" t="s">
        <v>113</v>
      </c>
      <c r="AU4862" t="s">
        <v>10763</v>
      </c>
      <c r="AY4862" t="s">
        <v>106</v>
      </c>
      <c r="AZ4862">
        <v>0</v>
      </c>
      <c r="BA4862">
        <v>0</v>
      </c>
      <c r="BD4862" s="3">
        <v>41321.662499999999</v>
      </c>
      <c r="BE4862" s="3">
        <v>41321.663888888892</v>
      </c>
      <c r="BF4862" t="s">
        <v>115</v>
      </c>
      <c r="BG4862" t="s">
        <v>115</v>
      </c>
      <c r="BH4862">
        <v>8149</v>
      </c>
      <c r="BM4862">
        <v>43550</v>
      </c>
      <c r="BR4862" t="s">
        <v>116</v>
      </c>
      <c r="BS4862" t="s">
        <v>117</v>
      </c>
      <c r="BU4862">
        <v>1</v>
      </c>
      <c r="BV4862" t="s">
        <v>118</v>
      </c>
      <c r="BX4862" t="s">
        <v>119</v>
      </c>
      <c r="BY4862" t="s">
        <v>119</v>
      </c>
      <c r="BZ4862" t="s">
        <v>119</v>
      </c>
      <c r="CA4862">
        <v>1</v>
      </c>
      <c r="CC4862" t="s">
        <v>120</v>
      </c>
      <c r="CH4862">
        <v>540</v>
      </c>
      <c r="CI4862">
        <v>32120</v>
      </c>
      <c r="CJ4862" t="s">
        <v>106</v>
      </c>
      <c r="CK4862" t="s">
        <v>106</v>
      </c>
      <c r="CL4862">
        <v>15</v>
      </c>
      <c r="CM4862" t="s">
        <v>3211</v>
      </c>
      <c r="CO4862">
        <v>125379</v>
      </c>
      <c r="CQ4862">
        <v>0</v>
      </c>
      <c r="CR4862">
        <v>0</v>
      </c>
      <c r="CS4862">
        <v>0</v>
      </c>
      <c r="CY4862" t="s">
        <v>123</v>
      </c>
      <c r="CZ4862" t="s">
        <v>124</v>
      </c>
      <c r="DD4862" t="str" cm="1">
        <f t="array" ref="DD4862">TEXT(_xlfn.SEQUENCE(1, DATEDIF(AG4862, AH4862, "m") + 1, AG4862, 30), "YYYY-APMM")</f>
        <v>2014-AP06</v>
      </c>
      <c r="DN4862">
        <f t="shared" si="150"/>
        <v>336</v>
      </c>
      <c r="DO4862" t="str">
        <f t="shared" si="151"/>
        <v>LABOR- SUBCONTRACTOR</v>
      </c>
    </row>
    <row r="4863" spans="1:119" x14ac:dyDescent="0.35">
      <c r="A4863" t="s">
        <v>105</v>
      </c>
      <c r="B4863">
        <v>504148</v>
      </c>
      <c r="C4863">
        <v>6359</v>
      </c>
      <c r="D4863">
        <v>125380</v>
      </c>
      <c r="E4863">
        <v>13662</v>
      </c>
      <c r="F4863">
        <v>0</v>
      </c>
      <c r="G4863" t="s">
        <v>106</v>
      </c>
      <c r="H4863" t="s">
        <v>106</v>
      </c>
      <c r="I4863" t="s">
        <v>106</v>
      </c>
      <c r="J4863" t="s">
        <v>107</v>
      </c>
      <c r="K4863" t="s">
        <v>108</v>
      </c>
      <c r="L4863" t="s">
        <v>109</v>
      </c>
      <c r="M4863" t="s">
        <v>110</v>
      </c>
      <c r="N4863" t="s">
        <v>10764</v>
      </c>
      <c r="O4863" t="s">
        <v>3228</v>
      </c>
      <c r="P4863">
        <v>8178</v>
      </c>
      <c r="Q4863">
        <v>72</v>
      </c>
      <c r="R4863">
        <v>0</v>
      </c>
      <c r="S4863">
        <v>200</v>
      </c>
      <c r="T4863">
        <v>0</v>
      </c>
      <c r="U4863">
        <v>203.2</v>
      </c>
      <c r="V4863">
        <v>203.2</v>
      </c>
      <c r="W4863">
        <v>200</v>
      </c>
      <c r="X4863">
        <v>0</v>
      </c>
      <c r="Y4863">
        <v>0</v>
      </c>
      <c r="Z4863">
        <v>0</v>
      </c>
      <c r="AD4863" s="1">
        <v>41836.333333333336</v>
      </c>
      <c r="AE4863" s="1">
        <v>41868.708333333336</v>
      </c>
      <c r="AG4863" s="1">
        <v>41826.333333333336</v>
      </c>
      <c r="AH4863" s="1">
        <v>41857.708333333336</v>
      </c>
      <c r="AI4863" s="1">
        <v>41826.333333333336</v>
      </c>
      <c r="AJ4863" s="1">
        <v>41857.708333333336</v>
      </c>
      <c r="AK4863" s="1">
        <v>41826.333333333336</v>
      </c>
      <c r="AL4863" s="1">
        <v>41857.708333333336</v>
      </c>
      <c r="AM4863" s="1">
        <v>41836.333333333336</v>
      </c>
      <c r="AN4863" s="1">
        <v>41868.708333333336</v>
      </c>
      <c r="AP4863" t="s">
        <v>113</v>
      </c>
      <c r="AU4863" t="s">
        <v>10765</v>
      </c>
      <c r="AY4863" t="s">
        <v>106</v>
      </c>
      <c r="AZ4863">
        <v>0</v>
      </c>
      <c r="BA4863">
        <v>0</v>
      </c>
      <c r="BD4863" s="3">
        <v>41321.662499999999</v>
      </c>
      <c r="BE4863" s="3">
        <v>41321.663888888892</v>
      </c>
      <c r="BF4863" t="s">
        <v>115</v>
      </c>
      <c r="BG4863" t="s">
        <v>115</v>
      </c>
      <c r="BH4863">
        <v>8149</v>
      </c>
      <c r="BM4863">
        <v>43550</v>
      </c>
      <c r="BR4863" t="s">
        <v>116</v>
      </c>
      <c r="BS4863" t="s">
        <v>117</v>
      </c>
      <c r="BU4863">
        <v>1</v>
      </c>
      <c r="BV4863" t="s">
        <v>118</v>
      </c>
      <c r="BX4863" t="s">
        <v>119</v>
      </c>
      <c r="BY4863" t="s">
        <v>119</v>
      </c>
      <c r="BZ4863" t="s">
        <v>119</v>
      </c>
      <c r="CA4863">
        <v>1</v>
      </c>
      <c r="CC4863" t="s">
        <v>120</v>
      </c>
      <c r="CH4863">
        <v>540</v>
      </c>
      <c r="CI4863">
        <v>32120</v>
      </c>
      <c r="CJ4863" t="s">
        <v>106</v>
      </c>
      <c r="CK4863" t="s">
        <v>106</v>
      </c>
      <c r="CL4863">
        <v>15</v>
      </c>
      <c r="CM4863" t="s">
        <v>3211</v>
      </c>
      <c r="CO4863">
        <v>125379</v>
      </c>
      <c r="CQ4863">
        <v>0</v>
      </c>
      <c r="CR4863">
        <v>0</v>
      </c>
      <c r="CS4863">
        <v>0</v>
      </c>
      <c r="CY4863" t="s">
        <v>123</v>
      </c>
      <c r="CZ4863" t="s">
        <v>124</v>
      </c>
      <c r="DD4863" t="str" cm="1">
        <f t="array" ref="DD4863:DE4863">TEXT(_xlfn.SEQUENCE(1, DATEDIF(AG4863, AH4863, "m") + 1, AG4863, 30), "YYYY-APMM")</f>
        <v>2014-AP07</v>
      </c>
      <c r="DE4863" t="str">
        <v>2014-AP08</v>
      </c>
      <c r="DN4863">
        <f t="shared" si="150"/>
        <v>101.6</v>
      </c>
      <c r="DO4863" t="str">
        <f t="shared" si="151"/>
        <v>LABOR- SUBCONTRACTOR</v>
      </c>
    </row>
    <row r="4864" spans="1:119" x14ac:dyDescent="0.35">
      <c r="A4864" t="s">
        <v>105</v>
      </c>
      <c r="B4864">
        <v>504149</v>
      </c>
      <c r="C4864">
        <v>6359</v>
      </c>
      <c r="D4864">
        <v>125381</v>
      </c>
      <c r="E4864">
        <v>13662</v>
      </c>
      <c r="F4864">
        <v>0</v>
      </c>
      <c r="G4864" t="s">
        <v>106</v>
      </c>
      <c r="H4864" t="s">
        <v>106</v>
      </c>
      <c r="I4864" t="s">
        <v>106</v>
      </c>
      <c r="J4864" t="s">
        <v>107</v>
      </c>
      <c r="K4864" t="s">
        <v>108</v>
      </c>
      <c r="L4864" t="s">
        <v>109</v>
      </c>
      <c r="M4864" t="s">
        <v>110</v>
      </c>
      <c r="N4864" t="s">
        <v>10766</v>
      </c>
      <c r="O4864" t="s">
        <v>3185</v>
      </c>
      <c r="P4864">
        <v>8178</v>
      </c>
      <c r="Q4864">
        <v>672</v>
      </c>
      <c r="R4864">
        <v>168</v>
      </c>
      <c r="S4864">
        <v>200</v>
      </c>
      <c r="T4864">
        <v>0</v>
      </c>
      <c r="U4864">
        <v>400</v>
      </c>
      <c r="V4864">
        <v>400</v>
      </c>
      <c r="W4864">
        <v>200</v>
      </c>
      <c r="X4864">
        <v>0</v>
      </c>
      <c r="Y4864">
        <v>0</v>
      </c>
      <c r="Z4864">
        <v>0</v>
      </c>
      <c r="AD4864" s="1">
        <v>41934.333333333336</v>
      </c>
      <c r="AE4864" s="1">
        <v>41962.708333333336</v>
      </c>
      <c r="AG4864" s="1">
        <v>41830.333333333336</v>
      </c>
      <c r="AH4864" s="1">
        <v>41862.708333333336</v>
      </c>
      <c r="AI4864" s="1">
        <v>41830.333333333336</v>
      </c>
      <c r="AJ4864" s="1">
        <v>41862.708333333336</v>
      </c>
      <c r="AK4864" s="1">
        <v>41830.333333333336</v>
      </c>
      <c r="AL4864" s="1">
        <v>41862.708333333336</v>
      </c>
      <c r="AM4864" s="1">
        <v>41934.333333333336</v>
      </c>
      <c r="AN4864" s="1">
        <v>41962.708333333336</v>
      </c>
      <c r="AP4864" t="s">
        <v>113</v>
      </c>
      <c r="AU4864" t="s">
        <v>10767</v>
      </c>
      <c r="AY4864" t="s">
        <v>106</v>
      </c>
      <c r="AZ4864">
        <v>0</v>
      </c>
      <c r="BA4864">
        <v>0</v>
      </c>
      <c r="BD4864" s="3">
        <v>41321.662499999999</v>
      </c>
      <c r="BE4864" s="3">
        <v>41321.690972222219</v>
      </c>
      <c r="BF4864" t="s">
        <v>115</v>
      </c>
      <c r="BG4864" t="s">
        <v>115</v>
      </c>
      <c r="BH4864">
        <v>8149</v>
      </c>
      <c r="BM4864">
        <v>43550</v>
      </c>
      <c r="BR4864" t="s">
        <v>116</v>
      </c>
      <c r="BS4864" t="s">
        <v>117</v>
      </c>
      <c r="BU4864">
        <v>1</v>
      </c>
      <c r="BV4864" t="s">
        <v>118</v>
      </c>
      <c r="BX4864" t="s">
        <v>119</v>
      </c>
      <c r="BY4864" t="s">
        <v>119</v>
      </c>
      <c r="BZ4864" t="s">
        <v>119</v>
      </c>
      <c r="CA4864">
        <v>1</v>
      </c>
      <c r="CC4864" t="s">
        <v>120</v>
      </c>
      <c r="CH4864">
        <v>540</v>
      </c>
      <c r="CI4864">
        <v>32110</v>
      </c>
      <c r="CJ4864" t="s">
        <v>106</v>
      </c>
      <c r="CK4864" t="s">
        <v>106</v>
      </c>
      <c r="CL4864">
        <v>10</v>
      </c>
      <c r="CM4864" t="s">
        <v>3187</v>
      </c>
      <c r="CO4864">
        <v>125379</v>
      </c>
      <c r="CQ4864">
        <v>0</v>
      </c>
      <c r="CR4864">
        <v>0</v>
      </c>
      <c r="CS4864">
        <v>0</v>
      </c>
      <c r="CY4864" t="s">
        <v>123</v>
      </c>
      <c r="CZ4864" t="s">
        <v>124</v>
      </c>
      <c r="DD4864" t="str" cm="1">
        <f t="array" ref="DD4864:DE4864">TEXT(_xlfn.SEQUENCE(1, DATEDIF(AG4864, AH4864, "m") + 1, AG4864, 30), "YYYY-APMM")</f>
        <v>2014-AP07</v>
      </c>
      <c r="DE4864" t="str">
        <v>2014-AP08</v>
      </c>
      <c r="DN4864">
        <f t="shared" si="150"/>
        <v>200</v>
      </c>
      <c r="DO4864" t="str">
        <f t="shared" si="151"/>
        <v>LABOR- SUBCONTRACTOR</v>
      </c>
    </row>
    <row r="4865" spans="1:119" x14ac:dyDescent="0.35">
      <c r="A4865" t="s">
        <v>105</v>
      </c>
      <c r="B4865">
        <v>504150</v>
      </c>
      <c r="C4865">
        <v>6359</v>
      </c>
      <c r="D4865">
        <v>125381</v>
      </c>
      <c r="E4865">
        <v>13662</v>
      </c>
      <c r="F4865">
        <v>0</v>
      </c>
      <c r="G4865" t="s">
        <v>106</v>
      </c>
      <c r="H4865" t="s">
        <v>106</v>
      </c>
      <c r="I4865" t="s">
        <v>106</v>
      </c>
      <c r="J4865" t="s">
        <v>107</v>
      </c>
      <c r="K4865" t="s">
        <v>108</v>
      </c>
      <c r="L4865" t="s">
        <v>109</v>
      </c>
      <c r="M4865" t="s">
        <v>110</v>
      </c>
      <c r="N4865" t="s">
        <v>10768</v>
      </c>
      <c r="O4865" t="s">
        <v>3189</v>
      </c>
      <c r="P4865">
        <v>8164</v>
      </c>
      <c r="Q4865">
        <v>128</v>
      </c>
      <c r="R4865">
        <v>0</v>
      </c>
      <c r="S4865">
        <v>200</v>
      </c>
      <c r="T4865">
        <v>0</v>
      </c>
      <c r="U4865">
        <v>656</v>
      </c>
      <c r="V4865">
        <v>656</v>
      </c>
      <c r="W4865">
        <v>200</v>
      </c>
      <c r="X4865">
        <v>0</v>
      </c>
      <c r="Y4865">
        <v>0</v>
      </c>
      <c r="Z4865">
        <v>0</v>
      </c>
      <c r="AD4865" s="1">
        <v>41791.333333333336</v>
      </c>
      <c r="AE4865" s="1">
        <v>41819.708333333336</v>
      </c>
      <c r="AG4865" s="1">
        <v>41772.333333333336</v>
      </c>
      <c r="AH4865" s="1">
        <v>41800.708333333336</v>
      </c>
      <c r="AI4865" s="1">
        <v>41772.333333333336</v>
      </c>
      <c r="AJ4865" s="1">
        <v>41800.708333333336</v>
      </c>
      <c r="AK4865" s="1">
        <v>41772.333333333336</v>
      </c>
      <c r="AL4865" s="1">
        <v>41800.708333333336</v>
      </c>
      <c r="AM4865" s="1">
        <v>41791.333333333336</v>
      </c>
      <c r="AN4865" s="1">
        <v>41819.708333333336</v>
      </c>
      <c r="AP4865" t="s">
        <v>113</v>
      </c>
      <c r="AU4865" t="s">
        <v>10769</v>
      </c>
      <c r="AY4865" t="s">
        <v>106</v>
      </c>
      <c r="AZ4865">
        <v>0</v>
      </c>
      <c r="BA4865">
        <v>0</v>
      </c>
      <c r="BD4865" s="3">
        <v>41321.662499999999</v>
      </c>
      <c r="BE4865" s="3">
        <v>41321.663888888892</v>
      </c>
      <c r="BF4865" t="s">
        <v>115</v>
      </c>
      <c r="BG4865" t="s">
        <v>115</v>
      </c>
      <c r="BH4865">
        <v>8149</v>
      </c>
      <c r="BM4865">
        <v>43410</v>
      </c>
      <c r="BR4865" t="s">
        <v>2865</v>
      </c>
      <c r="BS4865" t="s">
        <v>2866</v>
      </c>
      <c r="BU4865">
        <v>1</v>
      </c>
      <c r="BV4865" t="s">
        <v>118</v>
      </c>
      <c r="BX4865" t="s">
        <v>119</v>
      </c>
      <c r="BY4865" t="s">
        <v>119</v>
      </c>
      <c r="BZ4865" t="s">
        <v>119</v>
      </c>
      <c r="CA4865">
        <v>1</v>
      </c>
      <c r="CC4865" t="s">
        <v>120</v>
      </c>
      <c r="CH4865">
        <v>540</v>
      </c>
      <c r="CI4865">
        <v>32110</v>
      </c>
      <c r="CJ4865" t="s">
        <v>106</v>
      </c>
      <c r="CK4865" t="s">
        <v>106</v>
      </c>
      <c r="CL4865">
        <v>10</v>
      </c>
      <c r="CM4865" t="s">
        <v>3187</v>
      </c>
      <c r="CO4865">
        <v>125379</v>
      </c>
      <c r="CQ4865">
        <v>0</v>
      </c>
      <c r="CR4865">
        <v>0</v>
      </c>
      <c r="CS4865">
        <v>0</v>
      </c>
      <c r="CY4865" t="s">
        <v>123</v>
      </c>
      <c r="CZ4865" t="s">
        <v>124</v>
      </c>
      <c r="DD4865" t="str" cm="1">
        <f t="array" ref="DD4865">TEXT(_xlfn.SEQUENCE(1, DATEDIF(AG4865, AH4865, "m") + 1, AG4865, 30), "YYYY-APMM")</f>
        <v>2014-AP05</v>
      </c>
      <c r="DN4865">
        <f t="shared" si="150"/>
        <v>656</v>
      </c>
      <c r="DO4865" t="str">
        <f t="shared" si="151"/>
        <v>SCREED MASON SK</v>
      </c>
    </row>
    <row r="4866" spans="1:119" x14ac:dyDescent="0.35">
      <c r="A4866" t="s">
        <v>105</v>
      </c>
      <c r="B4866">
        <v>504151</v>
      </c>
      <c r="C4866">
        <v>6359</v>
      </c>
      <c r="D4866">
        <v>125381</v>
      </c>
      <c r="E4866">
        <v>13662</v>
      </c>
      <c r="F4866">
        <v>0</v>
      </c>
      <c r="G4866" t="s">
        <v>106</v>
      </c>
      <c r="H4866" t="s">
        <v>106</v>
      </c>
      <c r="I4866" t="s">
        <v>106</v>
      </c>
      <c r="J4866" t="s">
        <v>107</v>
      </c>
      <c r="K4866" t="s">
        <v>108</v>
      </c>
      <c r="L4866" t="s">
        <v>109</v>
      </c>
      <c r="M4866" t="s">
        <v>110</v>
      </c>
      <c r="N4866" t="s">
        <v>10770</v>
      </c>
      <c r="O4866" t="s">
        <v>3192</v>
      </c>
      <c r="P4866">
        <v>8178</v>
      </c>
      <c r="Q4866">
        <v>152</v>
      </c>
      <c r="R4866">
        <v>0</v>
      </c>
      <c r="S4866">
        <v>160</v>
      </c>
      <c r="T4866">
        <v>0</v>
      </c>
      <c r="U4866">
        <v>56</v>
      </c>
      <c r="V4866">
        <v>56</v>
      </c>
      <c r="W4866">
        <v>160</v>
      </c>
      <c r="X4866">
        <v>0</v>
      </c>
      <c r="Y4866">
        <v>0</v>
      </c>
      <c r="Z4866">
        <v>0</v>
      </c>
      <c r="AD4866" s="1">
        <v>41812.333333333336</v>
      </c>
      <c r="AE4866" s="1">
        <v>41834.708333333336</v>
      </c>
      <c r="AG4866" s="1">
        <v>41790.333333333336</v>
      </c>
      <c r="AH4866" s="1">
        <v>41812.708333333336</v>
      </c>
      <c r="AI4866" s="1">
        <v>41790.333333333336</v>
      </c>
      <c r="AJ4866" s="1">
        <v>41812.708333333336</v>
      </c>
      <c r="AK4866" s="1">
        <v>41790.333333333336</v>
      </c>
      <c r="AL4866" s="1">
        <v>41812.708333333336</v>
      </c>
      <c r="AM4866" s="1">
        <v>41812.333333333336</v>
      </c>
      <c r="AN4866" s="1">
        <v>41834.708333333336</v>
      </c>
      <c r="AP4866" t="s">
        <v>113</v>
      </c>
      <c r="AU4866" t="s">
        <v>10771</v>
      </c>
      <c r="AY4866" t="s">
        <v>106</v>
      </c>
      <c r="AZ4866">
        <v>0</v>
      </c>
      <c r="BA4866">
        <v>0</v>
      </c>
      <c r="BD4866" s="3">
        <v>41321.662499999999</v>
      </c>
      <c r="BE4866" s="3">
        <v>41321.663888888892</v>
      </c>
      <c r="BF4866" t="s">
        <v>115</v>
      </c>
      <c r="BG4866" t="s">
        <v>115</v>
      </c>
      <c r="BH4866">
        <v>8149</v>
      </c>
      <c r="BM4866">
        <v>43550</v>
      </c>
      <c r="BR4866" t="s">
        <v>116</v>
      </c>
      <c r="BS4866" t="s">
        <v>117</v>
      </c>
      <c r="BU4866">
        <v>1</v>
      </c>
      <c r="BV4866" t="s">
        <v>118</v>
      </c>
      <c r="BX4866" t="s">
        <v>119</v>
      </c>
      <c r="BY4866" t="s">
        <v>119</v>
      </c>
      <c r="BZ4866" t="s">
        <v>119</v>
      </c>
      <c r="CA4866">
        <v>1</v>
      </c>
      <c r="CC4866" t="s">
        <v>120</v>
      </c>
      <c r="CH4866">
        <v>540</v>
      </c>
      <c r="CI4866">
        <v>32110</v>
      </c>
      <c r="CJ4866" t="s">
        <v>106</v>
      </c>
      <c r="CK4866" t="s">
        <v>106</v>
      </c>
      <c r="CL4866">
        <v>10</v>
      </c>
      <c r="CM4866" t="s">
        <v>3187</v>
      </c>
      <c r="CO4866">
        <v>125379</v>
      </c>
      <c r="CQ4866">
        <v>0</v>
      </c>
      <c r="CR4866">
        <v>0</v>
      </c>
      <c r="CS4866">
        <v>0</v>
      </c>
      <c r="CY4866" t="s">
        <v>123</v>
      </c>
      <c r="CZ4866" t="s">
        <v>124</v>
      </c>
      <c r="DD4866" t="str" cm="1">
        <f t="array" ref="DD4866">TEXT(_xlfn.SEQUENCE(1, DATEDIF(AG4866, AH4866, "m") + 1, AG4866, 30), "YYYY-APMM")</f>
        <v>2014-AP05</v>
      </c>
      <c r="DN4866">
        <f t="shared" si="150"/>
        <v>56</v>
      </c>
      <c r="DO4866" t="str">
        <f t="shared" si="151"/>
        <v>LABOR- SUBCONTRACTOR</v>
      </c>
    </row>
    <row r="4867" spans="1:119" x14ac:dyDescent="0.35">
      <c r="A4867" t="s">
        <v>105</v>
      </c>
      <c r="B4867">
        <v>504152</v>
      </c>
      <c r="C4867">
        <v>6359</v>
      </c>
      <c r="D4867">
        <v>125381</v>
      </c>
      <c r="E4867">
        <v>13662</v>
      </c>
      <c r="F4867">
        <v>0</v>
      </c>
      <c r="G4867" t="s">
        <v>106</v>
      </c>
      <c r="H4867" t="s">
        <v>106</v>
      </c>
      <c r="I4867" t="s">
        <v>106</v>
      </c>
      <c r="J4867" t="s">
        <v>107</v>
      </c>
      <c r="K4867" t="s">
        <v>108</v>
      </c>
      <c r="L4867" t="s">
        <v>109</v>
      </c>
      <c r="M4867" t="s">
        <v>110</v>
      </c>
      <c r="N4867" t="s">
        <v>10772</v>
      </c>
      <c r="O4867" t="s">
        <v>3195</v>
      </c>
      <c r="P4867">
        <v>8178</v>
      </c>
      <c r="Q4867">
        <v>64</v>
      </c>
      <c r="R4867">
        <v>0</v>
      </c>
      <c r="S4867">
        <v>160</v>
      </c>
      <c r="T4867">
        <v>0</v>
      </c>
      <c r="U4867">
        <v>56</v>
      </c>
      <c r="V4867">
        <v>56</v>
      </c>
      <c r="W4867">
        <v>160</v>
      </c>
      <c r="X4867">
        <v>0</v>
      </c>
      <c r="Y4867">
        <v>0</v>
      </c>
      <c r="Z4867">
        <v>0</v>
      </c>
      <c r="AD4867" s="1">
        <v>41764.333333333336</v>
      </c>
      <c r="AE4867" s="1">
        <v>41786.708333333336</v>
      </c>
      <c r="AG4867" s="1">
        <v>41755.333333333336</v>
      </c>
      <c r="AH4867" s="1">
        <v>41777.708333333336</v>
      </c>
      <c r="AI4867" s="1">
        <v>41755.333333333336</v>
      </c>
      <c r="AJ4867" s="1">
        <v>41777.708333333336</v>
      </c>
      <c r="AK4867" s="1">
        <v>41755.333333333336</v>
      </c>
      <c r="AL4867" s="1">
        <v>41777.708333333336</v>
      </c>
      <c r="AM4867" s="1">
        <v>41764.333333333336</v>
      </c>
      <c r="AN4867" s="1">
        <v>41786.708333333336</v>
      </c>
      <c r="AP4867" t="s">
        <v>113</v>
      </c>
      <c r="AU4867" t="s">
        <v>10773</v>
      </c>
      <c r="AY4867" t="s">
        <v>106</v>
      </c>
      <c r="AZ4867">
        <v>0</v>
      </c>
      <c r="BA4867">
        <v>0</v>
      </c>
      <c r="BD4867" s="3">
        <v>41321.662499999999</v>
      </c>
      <c r="BE4867" s="3">
        <v>41321.663888888892</v>
      </c>
      <c r="BF4867" t="s">
        <v>115</v>
      </c>
      <c r="BG4867" t="s">
        <v>115</v>
      </c>
      <c r="BH4867">
        <v>8149</v>
      </c>
      <c r="BM4867">
        <v>43550</v>
      </c>
      <c r="BR4867" t="s">
        <v>116</v>
      </c>
      <c r="BS4867" t="s">
        <v>117</v>
      </c>
      <c r="BU4867">
        <v>1</v>
      </c>
      <c r="BV4867" t="s">
        <v>118</v>
      </c>
      <c r="BX4867" t="s">
        <v>119</v>
      </c>
      <c r="BY4867" t="s">
        <v>119</v>
      </c>
      <c r="BZ4867" t="s">
        <v>119</v>
      </c>
      <c r="CA4867">
        <v>1</v>
      </c>
      <c r="CC4867" t="s">
        <v>120</v>
      </c>
      <c r="CH4867">
        <v>540</v>
      </c>
      <c r="CI4867">
        <v>32110</v>
      </c>
      <c r="CJ4867" t="s">
        <v>106</v>
      </c>
      <c r="CK4867" t="s">
        <v>106</v>
      </c>
      <c r="CL4867">
        <v>10</v>
      </c>
      <c r="CM4867" t="s">
        <v>3187</v>
      </c>
      <c r="CO4867">
        <v>125379</v>
      </c>
      <c r="CQ4867">
        <v>0</v>
      </c>
      <c r="CR4867">
        <v>0</v>
      </c>
      <c r="CS4867">
        <v>0</v>
      </c>
      <c r="CY4867" t="s">
        <v>123</v>
      </c>
      <c r="CZ4867" t="s">
        <v>124</v>
      </c>
      <c r="DD4867" t="str" cm="1">
        <f t="array" ref="DD4867">TEXT(_xlfn.SEQUENCE(1, DATEDIF(AG4867, AH4867, "m") + 1, AG4867, 30), "YYYY-APMM")</f>
        <v>2014-AP04</v>
      </c>
      <c r="DN4867">
        <f t="shared" ref="DN4867:DN4930" si="152">V4867/COUNTIF(DD4867:DF4867, "&lt;&gt;")</f>
        <v>56</v>
      </c>
      <c r="DO4867" t="str">
        <f t="shared" ref="DO4867:DO4930" si="153">BR4867</f>
        <v>LABOR- SUBCONTRACTOR</v>
      </c>
    </row>
    <row r="4868" spans="1:119" x14ac:dyDescent="0.35">
      <c r="A4868" t="s">
        <v>105</v>
      </c>
      <c r="B4868">
        <v>504153</v>
      </c>
      <c r="C4868">
        <v>6359</v>
      </c>
      <c r="D4868">
        <v>125381</v>
      </c>
      <c r="E4868">
        <v>13662</v>
      </c>
      <c r="F4868">
        <v>0</v>
      </c>
      <c r="G4868" t="s">
        <v>106</v>
      </c>
      <c r="H4868" t="s">
        <v>106</v>
      </c>
      <c r="I4868" t="s">
        <v>106</v>
      </c>
      <c r="J4868" t="s">
        <v>107</v>
      </c>
      <c r="K4868" t="s">
        <v>108</v>
      </c>
      <c r="L4868" t="s">
        <v>109</v>
      </c>
      <c r="M4868" t="s">
        <v>110</v>
      </c>
      <c r="N4868" t="s">
        <v>10774</v>
      </c>
      <c r="O4868" t="s">
        <v>3198</v>
      </c>
      <c r="P4868">
        <v>8172</v>
      </c>
      <c r="Q4868">
        <v>64</v>
      </c>
      <c r="R4868">
        <v>0</v>
      </c>
      <c r="S4868">
        <v>200</v>
      </c>
      <c r="T4868">
        <v>0</v>
      </c>
      <c r="U4868">
        <v>528</v>
      </c>
      <c r="V4868">
        <v>528</v>
      </c>
      <c r="W4868">
        <v>200</v>
      </c>
      <c r="X4868">
        <v>0</v>
      </c>
      <c r="Y4868">
        <v>0</v>
      </c>
      <c r="Z4868">
        <v>0</v>
      </c>
      <c r="AD4868" s="1">
        <v>41730.333333333336</v>
      </c>
      <c r="AE4868" s="1">
        <v>41758.708333333336</v>
      </c>
      <c r="AG4868" s="1">
        <v>41721.333333333336</v>
      </c>
      <c r="AH4868" s="1">
        <v>41749.708333333336</v>
      </c>
      <c r="AI4868" s="1">
        <v>41721.333333333336</v>
      </c>
      <c r="AJ4868" s="1">
        <v>41749.708333333336</v>
      </c>
      <c r="AK4868" s="1">
        <v>41721.333333333336</v>
      </c>
      <c r="AL4868" s="1">
        <v>41749.708333333336</v>
      </c>
      <c r="AM4868" s="1">
        <v>41730.333333333336</v>
      </c>
      <c r="AN4868" s="1">
        <v>41758.708333333336</v>
      </c>
      <c r="AP4868" t="s">
        <v>113</v>
      </c>
      <c r="AU4868" t="s">
        <v>10775</v>
      </c>
      <c r="AY4868" t="s">
        <v>106</v>
      </c>
      <c r="AZ4868">
        <v>0</v>
      </c>
      <c r="BA4868">
        <v>0</v>
      </c>
      <c r="BD4868" s="3">
        <v>41321.662499999999</v>
      </c>
      <c r="BE4868" s="3">
        <v>41321.663888888892</v>
      </c>
      <c r="BF4868" t="s">
        <v>115</v>
      </c>
      <c r="BG4868" t="s">
        <v>115</v>
      </c>
      <c r="BH4868">
        <v>8149</v>
      </c>
      <c r="BM4868">
        <v>43490</v>
      </c>
      <c r="BR4868" t="s">
        <v>3200</v>
      </c>
      <c r="BS4868" t="s">
        <v>3201</v>
      </c>
      <c r="BU4868">
        <v>1</v>
      </c>
      <c r="BV4868" t="s">
        <v>118</v>
      </c>
      <c r="BX4868" t="s">
        <v>119</v>
      </c>
      <c r="BY4868" t="s">
        <v>119</v>
      </c>
      <c r="BZ4868" t="s">
        <v>119</v>
      </c>
      <c r="CA4868">
        <v>1</v>
      </c>
      <c r="CC4868" t="s">
        <v>120</v>
      </c>
      <c r="CH4868">
        <v>540</v>
      </c>
      <c r="CI4868">
        <v>32110</v>
      </c>
      <c r="CJ4868" t="s">
        <v>106</v>
      </c>
      <c r="CK4868" t="s">
        <v>106</v>
      </c>
      <c r="CL4868">
        <v>10</v>
      </c>
      <c r="CM4868" t="s">
        <v>3187</v>
      </c>
      <c r="CO4868">
        <v>125379</v>
      </c>
      <c r="CQ4868">
        <v>0</v>
      </c>
      <c r="CR4868">
        <v>0</v>
      </c>
      <c r="CS4868">
        <v>0</v>
      </c>
      <c r="CY4868" t="s">
        <v>123</v>
      </c>
      <c r="CZ4868" t="s">
        <v>124</v>
      </c>
      <c r="DD4868" t="str" cm="1">
        <f t="array" ref="DD4868">TEXT(_xlfn.SEQUENCE(1, DATEDIF(AG4868, AH4868, "m") + 1, AG4868, 30), "YYYY-APMM")</f>
        <v>2014-AP03</v>
      </c>
      <c r="DN4868">
        <f t="shared" si="152"/>
        <v>528</v>
      </c>
      <c r="DO4868" t="str">
        <f t="shared" si="153"/>
        <v>MANHOLES SK</v>
      </c>
    </row>
    <row r="4869" spans="1:119" x14ac:dyDescent="0.35">
      <c r="A4869" t="s">
        <v>105</v>
      </c>
      <c r="B4869">
        <v>504154</v>
      </c>
      <c r="C4869">
        <v>6359</v>
      </c>
      <c r="D4869">
        <v>125381</v>
      </c>
      <c r="E4869">
        <v>13662</v>
      </c>
      <c r="F4869">
        <v>0</v>
      </c>
      <c r="G4869" t="s">
        <v>106</v>
      </c>
      <c r="H4869" t="s">
        <v>106</v>
      </c>
      <c r="I4869" t="s">
        <v>106</v>
      </c>
      <c r="J4869" t="s">
        <v>107</v>
      </c>
      <c r="K4869" t="s">
        <v>108</v>
      </c>
      <c r="L4869" t="s">
        <v>109</v>
      </c>
      <c r="M4869" t="s">
        <v>110</v>
      </c>
      <c r="N4869" t="s">
        <v>10776</v>
      </c>
      <c r="O4869" t="s">
        <v>3206</v>
      </c>
      <c r="P4869">
        <v>8172</v>
      </c>
      <c r="Q4869">
        <v>64</v>
      </c>
      <c r="R4869">
        <v>0</v>
      </c>
      <c r="S4869">
        <v>200</v>
      </c>
      <c r="T4869">
        <v>0</v>
      </c>
      <c r="U4869">
        <v>176</v>
      </c>
      <c r="V4869">
        <v>176</v>
      </c>
      <c r="W4869">
        <v>200</v>
      </c>
      <c r="X4869">
        <v>0</v>
      </c>
      <c r="Y4869">
        <v>0</v>
      </c>
      <c r="Z4869">
        <v>0</v>
      </c>
      <c r="AD4869" s="1">
        <v>41744.333333333336</v>
      </c>
      <c r="AE4869" s="1">
        <v>41772.708333333336</v>
      </c>
      <c r="AG4869" s="1">
        <v>41735.333333333336</v>
      </c>
      <c r="AH4869" s="1">
        <v>41763.708333333336</v>
      </c>
      <c r="AI4869" s="1">
        <v>41735.333333333336</v>
      </c>
      <c r="AJ4869" s="1">
        <v>41763.708333333336</v>
      </c>
      <c r="AK4869" s="1">
        <v>41735.333333333336</v>
      </c>
      <c r="AL4869" s="1">
        <v>41763.708333333336</v>
      </c>
      <c r="AM4869" s="1">
        <v>41744.333333333336</v>
      </c>
      <c r="AN4869" s="1">
        <v>41772.708333333336</v>
      </c>
      <c r="AP4869" t="s">
        <v>113</v>
      </c>
      <c r="AU4869" t="s">
        <v>10777</v>
      </c>
      <c r="AY4869" t="s">
        <v>106</v>
      </c>
      <c r="AZ4869">
        <v>0</v>
      </c>
      <c r="BA4869">
        <v>0</v>
      </c>
      <c r="BD4869" s="3">
        <v>41321.662499999999</v>
      </c>
      <c r="BE4869" s="3">
        <v>41321.663888888892</v>
      </c>
      <c r="BF4869" t="s">
        <v>115</v>
      </c>
      <c r="BG4869" t="s">
        <v>115</v>
      </c>
      <c r="BH4869">
        <v>8149</v>
      </c>
      <c r="BM4869">
        <v>43490</v>
      </c>
      <c r="BR4869" t="s">
        <v>3200</v>
      </c>
      <c r="BS4869" t="s">
        <v>3201</v>
      </c>
      <c r="BU4869">
        <v>1</v>
      </c>
      <c r="BV4869" t="s">
        <v>118</v>
      </c>
      <c r="BX4869" t="s">
        <v>119</v>
      </c>
      <c r="BY4869" t="s">
        <v>119</v>
      </c>
      <c r="BZ4869" t="s">
        <v>119</v>
      </c>
      <c r="CA4869">
        <v>1</v>
      </c>
      <c r="CC4869" t="s">
        <v>120</v>
      </c>
      <c r="CH4869">
        <v>540</v>
      </c>
      <c r="CI4869">
        <v>32110</v>
      </c>
      <c r="CJ4869" t="s">
        <v>106</v>
      </c>
      <c r="CK4869" t="s">
        <v>106</v>
      </c>
      <c r="CL4869">
        <v>10</v>
      </c>
      <c r="CM4869" t="s">
        <v>3187</v>
      </c>
      <c r="CO4869">
        <v>125379</v>
      </c>
      <c r="CQ4869">
        <v>0</v>
      </c>
      <c r="CR4869">
        <v>0</v>
      </c>
      <c r="CS4869">
        <v>0</v>
      </c>
      <c r="CY4869" t="s">
        <v>123</v>
      </c>
      <c r="CZ4869" t="s">
        <v>124</v>
      </c>
      <c r="DD4869" t="str" cm="1">
        <f t="array" ref="DD4869">TEXT(_xlfn.SEQUENCE(1, DATEDIF(AG4869, AH4869, "m") + 1, AG4869, 30), "YYYY-APMM")</f>
        <v>2014-AP04</v>
      </c>
      <c r="DN4869">
        <f t="shared" si="152"/>
        <v>176</v>
      </c>
      <c r="DO4869" t="str">
        <f t="shared" si="153"/>
        <v>MANHOLES SK</v>
      </c>
    </row>
    <row r="4870" spans="1:119" x14ac:dyDescent="0.35">
      <c r="A4870" t="s">
        <v>105</v>
      </c>
      <c r="B4870">
        <v>504155</v>
      </c>
      <c r="C4870">
        <v>6359</v>
      </c>
      <c r="D4870">
        <v>125381</v>
      </c>
      <c r="E4870">
        <v>13662</v>
      </c>
      <c r="F4870">
        <v>0</v>
      </c>
      <c r="G4870" t="s">
        <v>106</v>
      </c>
      <c r="H4870" t="s">
        <v>106</v>
      </c>
      <c r="I4870" t="s">
        <v>106</v>
      </c>
      <c r="J4870" t="s">
        <v>107</v>
      </c>
      <c r="K4870" t="s">
        <v>108</v>
      </c>
      <c r="L4870" t="s">
        <v>109</v>
      </c>
      <c r="M4870" t="s">
        <v>110</v>
      </c>
      <c r="N4870" t="s">
        <v>10778</v>
      </c>
      <c r="O4870" t="s">
        <v>3203</v>
      </c>
      <c r="P4870">
        <v>8177</v>
      </c>
      <c r="Q4870">
        <v>64</v>
      </c>
      <c r="R4870">
        <v>0</v>
      </c>
      <c r="S4870">
        <v>200</v>
      </c>
      <c r="T4870">
        <v>0</v>
      </c>
      <c r="U4870">
        <v>500</v>
      </c>
      <c r="V4870">
        <v>500</v>
      </c>
      <c r="W4870">
        <v>200</v>
      </c>
      <c r="X4870">
        <v>0</v>
      </c>
      <c r="Y4870">
        <v>0</v>
      </c>
      <c r="Z4870">
        <v>0</v>
      </c>
      <c r="AD4870" s="1">
        <v>41787.333333333336</v>
      </c>
      <c r="AE4870" s="1">
        <v>41815.708333333336</v>
      </c>
      <c r="AG4870" s="1">
        <v>41778.333333333336</v>
      </c>
      <c r="AH4870" s="1">
        <v>41806.708333333336</v>
      </c>
      <c r="AI4870" s="1">
        <v>41778.333333333336</v>
      </c>
      <c r="AJ4870" s="1">
        <v>41806.708333333336</v>
      </c>
      <c r="AK4870" s="1">
        <v>41778.333333333336</v>
      </c>
      <c r="AL4870" s="1">
        <v>41806.708333333336</v>
      </c>
      <c r="AM4870" s="1">
        <v>41787.333333333336</v>
      </c>
      <c r="AN4870" s="1">
        <v>41815.708333333336</v>
      </c>
      <c r="AP4870" t="s">
        <v>113</v>
      </c>
      <c r="AU4870" t="s">
        <v>10779</v>
      </c>
      <c r="AY4870" t="s">
        <v>106</v>
      </c>
      <c r="AZ4870">
        <v>0</v>
      </c>
      <c r="BA4870">
        <v>0</v>
      </c>
      <c r="BD4870" s="3">
        <v>41321.662499999999</v>
      </c>
      <c r="BE4870" s="3">
        <v>41321.663888888892</v>
      </c>
      <c r="BF4870" t="s">
        <v>115</v>
      </c>
      <c r="BG4870" t="s">
        <v>115</v>
      </c>
      <c r="BH4870">
        <v>8149</v>
      </c>
      <c r="BM4870">
        <v>43540</v>
      </c>
      <c r="BR4870" t="s">
        <v>1299</v>
      </c>
      <c r="BS4870" t="s">
        <v>1300</v>
      </c>
      <c r="BU4870">
        <v>1</v>
      </c>
      <c r="BV4870" t="s">
        <v>118</v>
      </c>
      <c r="BX4870" t="s">
        <v>119</v>
      </c>
      <c r="BY4870" t="s">
        <v>119</v>
      </c>
      <c r="BZ4870" t="s">
        <v>119</v>
      </c>
      <c r="CA4870">
        <v>1</v>
      </c>
      <c r="CC4870" t="s">
        <v>120</v>
      </c>
      <c r="CH4870">
        <v>540</v>
      </c>
      <c r="CI4870">
        <v>32110</v>
      </c>
      <c r="CJ4870" t="s">
        <v>106</v>
      </c>
      <c r="CK4870" t="s">
        <v>106</v>
      </c>
      <c r="CL4870">
        <v>10</v>
      </c>
      <c r="CM4870" t="s">
        <v>3187</v>
      </c>
      <c r="CO4870">
        <v>125379</v>
      </c>
      <c r="CQ4870">
        <v>0</v>
      </c>
      <c r="CR4870">
        <v>0</v>
      </c>
      <c r="CS4870">
        <v>0</v>
      </c>
      <c r="CY4870" t="s">
        <v>123</v>
      </c>
      <c r="CZ4870" t="s">
        <v>124</v>
      </c>
      <c r="DD4870" t="str" cm="1">
        <f t="array" ref="DD4870">TEXT(_xlfn.SEQUENCE(1, DATEDIF(AG4870, AH4870, "m") + 1, AG4870, 30), "YYYY-APMM")</f>
        <v>2014-AP05</v>
      </c>
      <c r="DN4870">
        <f t="shared" si="152"/>
        <v>500</v>
      </c>
      <c r="DO4870" t="str">
        <f t="shared" si="153"/>
        <v>LABOR - CIVIL</v>
      </c>
    </row>
    <row r="4871" spans="1:119" x14ac:dyDescent="0.35">
      <c r="A4871" t="s">
        <v>105</v>
      </c>
      <c r="B4871">
        <v>504156</v>
      </c>
      <c r="C4871">
        <v>6359</v>
      </c>
      <c r="D4871">
        <v>125382</v>
      </c>
      <c r="E4871">
        <v>13662</v>
      </c>
      <c r="F4871">
        <v>0</v>
      </c>
      <c r="G4871" t="s">
        <v>106</v>
      </c>
      <c r="H4871" t="s">
        <v>106</v>
      </c>
      <c r="I4871" t="s">
        <v>106</v>
      </c>
      <c r="J4871" t="s">
        <v>107</v>
      </c>
      <c r="K4871" t="s">
        <v>108</v>
      </c>
      <c r="L4871" t="s">
        <v>109</v>
      </c>
      <c r="M4871" t="s">
        <v>110</v>
      </c>
      <c r="N4871" t="s">
        <v>10780</v>
      </c>
      <c r="O4871" t="s">
        <v>3231</v>
      </c>
      <c r="P4871">
        <v>8173</v>
      </c>
      <c r="Q4871">
        <v>128</v>
      </c>
      <c r="R4871">
        <v>0</v>
      </c>
      <c r="S4871">
        <v>160</v>
      </c>
      <c r="T4871">
        <v>0</v>
      </c>
      <c r="U4871">
        <v>344</v>
      </c>
      <c r="V4871">
        <v>344</v>
      </c>
      <c r="W4871">
        <v>160</v>
      </c>
      <c r="X4871">
        <v>0</v>
      </c>
      <c r="Y4871">
        <v>0</v>
      </c>
      <c r="Z4871">
        <v>0</v>
      </c>
      <c r="AD4871" s="1">
        <v>41805.333333333336</v>
      </c>
      <c r="AE4871" s="1">
        <v>41827.708333333336</v>
      </c>
      <c r="AG4871" s="1">
        <v>41786.333333333336</v>
      </c>
      <c r="AH4871" s="1">
        <v>41808.708333333336</v>
      </c>
      <c r="AI4871" s="1">
        <v>41786.333333333336</v>
      </c>
      <c r="AJ4871" s="1">
        <v>41808.708333333336</v>
      </c>
      <c r="AK4871" s="1">
        <v>41786.333333333336</v>
      </c>
      <c r="AL4871" s="1">
        <v>41808.708333333336</v>
      </c>
      <c r="AM4871" s="1">
        <v>41805.333333333336</v>
      </c>
      <c r="AN4871" s="1">
        <v>41827.708333333336</v>
      </c>
      <c r="AP4871" t="s">
        <v>113</v>
      </c>
      <c r="AU4871" t="s">
        <v>10781</v>
      </c>
      <c r="AY4871" t="s">
        <v>106</v>
      </c>
      <c r="AZ4871">
        <v>0</v>
      </c>
      <c r="BA4871">
        <v>0</v>
      </c>
      <c r="BD4871" s="3">
        <v>41321.662499999999</v>
      </c>
      <c r="BE4871" s="3">
        <v>41321.663888888892</v>
      </c>
      <c r="BF4871" t="s">
        <v>115</v>
      </c>
      <c r="BG4871" t="s">
        <v>115</v>
      </c>
      <c r="BH4871">
        <v>8149</v>
      </c>
      <c r="BM4871">
        <v>43500</v>
      </c>
      <c r="BR4871" t="s">
        <v>3233</v>
      </c>
      <c r="BS4871" t="s">
        <v>3234</v>
      </c>
      <c r="BU4871">
        <v>1</v>
      </c>
      <c r="BV4871" t="s">
        <v>118</v>
      </c>
      <c r="BX4871" t="s">
        <v>119</v>
      </c>
      <c r="BY4871" t="s">
        <v>119</v>
      </c>
      <c r="BZ4871" t="s">
        <v>119</v>
      </c>
      <c r="CA4871">
        <v>1</v>
      </c>
      <c r="CC4871" t="s">
        <v>120</v>
      </c>
      <c r="CH4871">
        <v>540</v>
      </c>
      <c r="CI4871">
        <v>32130</v>
      </c>
      <c r="CJ4871" t="s">
        <v>106</v>
      </c>
      <c r="CK4871" t="s">
        <v>106</v>
      </c>
      <c r="CL4871">
        <v>20</v>
      </c>
      <c r="CM4871" t="s">
        <v>3235</v>
      </c>
      <c r="CO4871">
        <v>125379</v>
      </c>
      <c r="CQ4871">
        <v>0</v>
      </c>
      <c r="CR4871">
        <v>0</v>
      </c>
      <c r="CS4871">
        <v>0</v>
      </c>
      <c r="CY4871" t="s">
        <v>123</v>
      </c>
      <c r="CZ4871" t="s">
        <v>124</v>
      </c>
      <c r="DD4871" t="str" cm="1">
        <f t="array" ref="DD4871">TEXT(_xlfn.SEQUENCE(1, DATEDIF(AG4871, AH4871, "m") + 1, AG4871, 30), "YYYY-APMM")</f>
        <v>2014-AP05</v>
      </c>
      <c r="DN4871">
        <f t="shared" si="152"/>
        <v>344</v>
      </c>
      <c r="DO4871" t="str">
        <f t="shared" si="153"/>
        <v>KERBSTONE MASON SK</v>
      </c>
    </row>
    <row r="4872" spans="1:119" x14ac:dyDescent="0.35">
      <c r="A4872" t="s">
        <v>105</v>
      </c>
      <c r="B4872">
        <v>504157</v>
      </c>
      <c r="C4872">
        <v>6359</v>
      </c>
      <c r="D4872">
        <v>125382</v>
      </c>
      <c r="E4872">
        <v>13662</v>
      </c>
      <c r="F4872">
        <v>0</v>
      </c>
      <c r="G4872" t="s">
        <v>106</v>
      </c>
      <c r="H4872" t="s">
        <v>106</v>
      </c>
      <c r="I4872" t="s">
        <v>106</v>
      </c>
      <c r="J4872" t="s">
        <v>107</v>
      </c>
      <c r="K4872" t="s">
        <v>108</v>
      </c>
      <c r="L4872" t="s">
        <v>109</v>
      </c>
      <c r="M4872" t="s">
        <v>110</v>
      </c>
      <c r="N4872" t="s">
        <v>10782</v>
      </c>
      <c r="O4872" t="s">
        <v>3237</v>
      </c>
      <c r="P4872">
        <v>8170</v>
      </c>
      <c r="Q4872">
        <v>128</v>
      </c>
      <c r="R4872">
        <v>0</v>
      </c>
      <c r="S4872">
        <v>160</v>
      </c>
      <c r="T4872">
        <v>0</v>
      </c>
      <c r="U4872">
        <v>200</v>
      </c>
      <c r="V4872">
        <v>200</v>
      </c>
      <c r="W4872">
        <v>160</v>
      </c>
      <c r="X4872">
        <v>0</v>
      </c>
      <c r="Y4872">
        <v>0</v>
      </c>
      <c r="Z4872">
        <v>0</v>
      </c>
      <c r="AD4872" s="1">
        <v>41816.333333333336</v>
      </c>
      <c r="AE4872" s="1">
        <v>41839.708333333336</v>
      </c>
      <c r="AG4872" s="1">
        <v>41798.333333333336</v>
      </c>
      <c r="AH4872" s="1">
        <v>41820.708333333336</v>
      </c>
      <c r="AI4872" s="1">
        <v>41798.333333333336</v>
      </c>
      <c r="AJ4872" s="1">
        <v>41820.708333333336</v>
      </c>
      <c r="AK4872" s="1">
        <v>41798.333333333336</v>
      </c>
      <c r="AL4872" s="1">
        <v>41820.708333333336</v>
      </c>
      <c r="AM4872" s="1">
        <v>41816.333333333336</v>
      </c>
      <c r="AN4872" s="1">
        <v>41839.708333333336</v>
      </c>
      <c r="AP4872" t="s">
        <v>113</v>
      </c>
      <c r="AU4872" t="s">
        <v>10783</v>
      </c>
      <c r="AY4872" t="s">
        <v>106</v>
      </c>
      <c r="AZ4872">
        <v>0</v>
      </c>
      <c r="BA4872">
        <v>0</v>
      </c>
      <c r="BD4872" s="3">
        <v>41321.662499999999</v>
      </c>
      <c r="BE4872" s="3">
        <v>41321.663888888892</v>
      </c>
      <c r="BF4872" t="s">
        <v>115</v>
      </c>
      <c r="BG4872" t="s">
        <v>115</v>
      </c>
      <c r="BH4872">
        <v>8149</v>
      </c>
      <c r="BM4872">
        <v>43470</v>
      </c>
      <c r="BR4872" t="s">
        <v>2854</v>
      </c>
      <c r="BS4872" t="s">
        <v>2855</v>
      </c>
      <c r="BU4872">
        <v>1</v>
      </c>
      <c r="BV4872" t="s">
        <v>118</v>
      </c>
      <c r="BX4872" t="s">
        <v>119</v>
      </c>
      <c r="BY4872" t="s">
        <v>119</v>
      </c>
      <c r="BZ4872" t="s">
        <v>119</v>
      </c>
      <c r="CA4872">
        <v>1</v>
      </c>
      <c r="CC4872" t="s">
        <v>120</v>
      </c>
      <c r="CH4872">
        <v>540</v>
      </c>
      <c r="CI4872">
        <v>32130</v>
      </c>
      <c r="CJ4872" t="s">
        <v>106</v>
      </c>
      <c r="CK4872" t="s">
        <v>106</v>
      </c>
      <c r="CL4872">
        <v>20</v>
      </c>
      <c r="CM4872" t="s">
        <v>3235</v>
      </c>
      <c r="CO4872">
        <v>125379</v>
      </c>
      <c r="CQ4872">
        <v>0</v>
      </c>
      <c r="CR4872">
        <v>0</v>
      </c>
      <c r="CS4872">
        <v>0</v>
      </c>
      <c r="CY4872" t="s">
        <v>123</v>
      </c>
      <c r="CZ4872" t="s">
        <v>124</v>
      </c>
      <c r="DD4872" t="str" cm="1">
        <f t="array" ref="DD4872">TEXT(_xlfn.SEQUENCE(1, DATEDIF(AG4872, AH4872, "m") + 1, AG4872, 30), "YYYY-APMM")</f>
        <v>2014-AP06</v>
      </c>
      <c r="DN4872">
        <f t="shared" si="152"/>
        <v>200</v>
      </c>
      <c r="DO4872" t="str">
        <f t="shared" si="153"/>
        <v>TILE MASON SK</v>
      </c>
    </row>
    <row r="4873" spans="1:119" x14ac:dyDescent="0.35">
      <c r="A4873" t="s">
        <v>105</v>
      </c>
      <c r="B4873">
        <v>504158</v>
      </c>
      <c r="C4873">
        <v>6359</v>
      </c>
      <c r="D4873">
        <v>125382</v>
      </c>
      <c r="E4873">
        <v>13662</v>
      </c>
      <c r="F4873">
        <v>0</v>
      </c>
      <c r="G4873" t="s">
        <v>106</v>
      </c>
      <c r="H4873" t="s">
        <v>106</v>
      </c>
      <c r="I4873" t="s">
        <v>106</v>
      </c>
      <c r="J4873" t="s">
        <v>107</v>
      </c>
      <c r="K4873" t="s">
        <v>108</v>
      </c>
      <c r="L4873" t="s">
        <v>109</v>
      </c>
      <c r="M4873" t="s">
        <v>110</v>
      </c>
      <c r="N4873" t="s">
        <v>10784</v>
      </c>
      <c r="O4873" t="s">
        <v>3240</v>
      </c>
      <c r="P4873">
        <v>8174</v>
      </c>
      <c r="Q4873">
        <v>128</v>
      </c>
      <c r="R4873">
        <v>0</v>
      </c>
      <c r="S4873">
        <v>160</v>
      </c>
      <c r="T4873">
        <v>0</v>
      </c>
      <c r="U4873">
        <v>232</v>
      </c>
      <c r="V4873">
        <v>232</v>
      </c>
      <c r="W4873">
        <v>160</v>
      </c>
      <c r="X4873">
        <v>0</v>
      </c>
      <c r="Y4873">
        <v>0</v>
      </c>
      <c r="Z4873">
        <v>0</v>
      </c>
      <c r="AD4873" s="1">
        <v>41823.333333333336</v>
      </c>
      <c r="AE4873" s="1">
        <v>41846.708333333336</v>
      </c>
      <c r="AG4873" s="1">
        <v>41805.333333333336</v>
      </c>
      <c r="AH4873" s="1">
        <v>41827.708333333336</v>
      </c>
      <c r="AI4873" s="1">
        <v>41805.333333333336</v>
      </c>
      <c r="AJ4873" s="1">
        <v>41827.708333333336</v>
      </c>
      <c r="AK4873" s="1">
        <v>41805.333333333336</v>
      </c>
      <c r="AL4873" s="1">
        <v>41827.708333333336</v>
      </c>
      <c r="AM4873" s="1">
        <v>41823.333333333336</v>
      </c>
      <c r="AN4873" s="1">
        <v>41846.708333333336</v>
      </c>
      <c r="AP4873" t="s">
        <v>113</v>
      </c>
      <c r="AU4873" t="s">
        <v>10785</v>
      </c>
      <c r="AY4873" t="s">
        <v>106</v>
      </c>
      <c r="AZ4873">
        <v>0</v>
      </c>
      <c r="BA4873">
        <v>0</v>
      </c>
      <c r="BD4873" s="3">
        <v>41321.662499999999</v>
      </c>
      <c r="BE4873" s="3">
        <v>41321.663888888892</v>
      </c>
      <c r="BF4873" t="s">
        <v>115</v>
      </c>
      <c r="BG4873" t="s">
        <v>115</v>
      </c>
      <c r="BH4873">
        <v>8149</v>
      </c>
      <c r="BM4873">
        <v>43510</v>
      </c>
      <c r="BR4873" t="s">
        <v>3242</v>
      </c>
      <c r="BS4873" t="s">
        <v>3243</v>
      </c>
      <c r="BU4873">
        <v>1</v>
      </c>
      <c r="BV4873" t="s">
        <v>118</v>
      </c>
      <c r="BX4873" t="s">
        <v>119</v>
      </c>
      <c r="BY4873" t="s">
        <v>119</v>
      </c>
      <c r="BZ4873" t="s">
        <v>119</v>
      </c>
      <c r="CA4873">
        <v>1</v>
      </c>
      <c r="CC4873" t="s">
        <v>120</v>
      </c>
      <c r="CH4873">
        <v>540</v>
      </c>
      <c r="CI4873">
        <v>32130</v>
      </c>
      <c r="CJ4873" t="s">
        <v>106</v>
      </c>
      <c r="CK4873" t="s">
        <v>106</v>
      </c>
      <c r="CL4873">
        <v>20</v>
      </c>
      <c r="CM4873" t="s">
        <v>3235</v>
      </c>
      <c r="CO4873">
        <v>125379</v>
      </c>
      <c r="CQ4873">
        <v>0</v>
      </c>
      <c r="CR4873">
        <v>0</v>
      </c>
      <c r="CS4873">
        <v>0</v>
      </c>
      <c r="CY4873" t="s">
        <v>123</v>
      </c>
      <c r="CZ4873" t="s">
        <v>124</v>
      </c>
      <c r="DD4873" t="str" cm="1">
        <f t="array" ref="DD4873">TEXT(_xlfn.SEQUENCE(1, DATEDIF(AG4873, AH4873, "m") + 1, AG4873, 30), "YYYY-APMM")</f>
        <v>2014-AP06</v>
      </c>
      <c r="DN4873">
        <f t="shared" si="152"/>
        <v>232</v>
      </c>
      <c r="DO4873" t="str">
        <f t="shared" si="153"/>
        <v>INTERLOCK MASON SK</v>
      </c>
    </row>
    <row r="4874" spans="1:119" x14ac:dyDescent="0.35">
      <c r="A4874" t="s">
        <v>105</v>
      </c>
      <c r="B4874">
        <v>504159</v>
      </c>
      <c r="C4874">
        <v>6359</v>
      </c>
      <c r="D4874">
        <v>125383</v>
      </c>
      <c r="E4874">
        <v>13662</v>
      </c>
      <c r="F4874">
        <v>0</v>
      </c>
      <c r="G4874" t="s">
        <v>106</v>
      </c>
      <c r="H4874" t="s">
        <v>106</v>
      </c>
      <c r="I4874" t="s">
        <v>106</v>
      </c>
      <c r="J4874" t="s">
        <v>107</v>
      </c>
      <c r="K4874" t="s">
        <v>108</v>
      </c>
      <c r="L4874" t="s">
        <v>109</v>
      </c>
      <c r="M4874" t="s">
        <v>110</v>
      </c>
      <c r="N4874" t="s">
        <v>10786</v>
      </c>
      <c r="O4874" t="s">
        <v>3178</v>
      </c>
      <c r="P4874">
        <v>8178</v>
      </c>
      <c r="Q4874">
        <v>128</v>
      </c>
      <c r="R4874">
        <v>0</v>
      </c>
      <c r="S4874">
        <v>200</v>
      </c>
      <c r="T4874">
        <v>0</v>
      </c>
      <c r="U4874">
        <v>2744</v>
      </c>
      <c r="V4874">
        <v>2744</v>
      </c>
      <c r="W4874">
        <v>200</v>
      </c>
      <c r="X4874">
        <v>0</v>
      </c>
      <c r="Y4874">
        <v>0</v>
      </c>
      <c r="Z4874">
        <v>0</v>
      </c>
      <c r="AD4874" s="1">
        <v>41829.333333333336</v>
      </c>
      <c r="AE4874" s="1">
        <v>41861.708333333336</v>
      </c>
      <c r="AG4874" s="1">
        <v>41811.333333333336</v>
      </c>
      <c r="AH4874" s="1">
        <v>41839.708333333336</v>
      </c>
      <c r="AI4874" s="1">
        <v>41811.333333333336</v>
      </c>
      <c r="AJ4874" s="1">
        <v>41839.708333333336</v>
      </c>
      <c r="AK4874" s="1">
        <v>41811.333333333336</v>
      </c>
      <c r="AL4874" s="1">
        <v>41839.708333333336</v>
      </c>
      <c r="AM4874" s="1">
        <v>41829.333333333336</v>
      </c>
      <c r="AN4874" s="1">
        <v>41861.708333333336</v>
      </c>
      <c r="AP4874" t="s">
        <v>113</v>
      </c>
      <c r="AU4874" t="s">
        <v>10787</v>
      </c>
      <c r="AY4874" t="s">
        <v>106</v>
      </c>
      <c r="AZ4874">
        <v>0</v>
      </c>
      <c r="BA4874">
        <v>0</v>
      </c>
      <c r="BD4874" s="3">
        <v>41321.662499999999</v>
      </c>
      <c r="BE4874" s="3">
        <v>41321.663888888892</v>
      </c>
      <c r="BF4874" t="s">
        <v>115</v>
      </c>
      <c r="BG4874" t="s">
        <v>115</v>
      </c>
      <c r="BH4874">
        <v>8149</v>
      </c>
      <c r="BM4874">
        <v>43550</v>
      </c>
      <c r="BR4874" t="s">
        <v>116</v>
      </c>
      <c r="BS4874" t="s">
        <v>117</v>
      </c>
      <c r="BU4874">
        <v>1</v>
      </c>
      <c r="BV4874" t="s">
        <v>118</v>
      </c>
      <c r="BX4874" t="s">
        <v>119</v>
      </c>
      <c r="BY4874" t="s">
        <v>119</v>
      </c>
      <c r="BZ4874" t="s">
        <v>119</v>
      </c>
      <c r="CA4874">
        <v>1</v>
      </c>
      <c r="CC4874" t="s">
        <v>120</v>
      </c>
      <c r="CH4874">
        <v>540</v>
      </c>
      <c r="CI4874">
        <v>32140</v>
      </c>
      <c r="CJ4874" t="s">
        <v>106</v>
      </c>
      <c r="CK4874" t="s">
        <v>106</v>
      </c>
      <c r="CL4874">
        <v>25</v>
      </c>
      <c r="CM4874" t="s">
        <v>3180</v>
      </c>
      <c r="CO4874">
        <v>125379</v>
      </c>
      <c r="CQ4874">
        <v>0</v>
      </c>
      <c r="CR4874">
        <v>0</v>
      </c>
      <c r="CS4874">
        <v>0</v>
      </c>
      <c r="CY4874" t="s">
        <v>123</v>
      </c>
      <c r="CZ4874" t="s">
        <v>124</v>
      </c>
      <c r="DD4874" t="str" cm="1">
        <f t="array" ref="DD4874">TEXT(_xlfn.SEQUENCE(1, DATEDIF(AG4874, AH4874, "m") + 1, AG4874, 30), "YYYY-APMM")</f>
        <v>2014-AP06</v>
      </c>
      <c r="DN4874">
        <f t="shared" si="152"/>
        <v>2744</v>
      </c>
      <c r="DO4874" t="str">
        <f t="shared" si="153"/>
        <v>LABOR- SUBCONTRACTOR</v>
      </c>
    </row>
    <row r="4875" spans="1:119" x14ac:dyDescent="0.35">
      <c r="A4875" t="s">
        <v>105</v>
      </c>
      <c r="B4875">
        <v>504160</v>
      </c>
      <c r="C4875">
        <v>6359</v>
      </c>
      <c r="D4875">
        <v>125383</v>
      </c>
      <c r="E4875">
        <v>13662</v>
      </c>
      <c r="F4875">
        <v>0</v>
      </c>
      <c r="G4875" t="s">
        <v>106</v>
      </c>
      <c r="H4875" t="s">
        <v>106</v>
      </c>
      <c r="I4875" t="s">
        <v>106</v>
      </c>
      <c r="J4875" t="s">
        <v>107</v>
      </c>
      <c r="K4875" t="s">
        <v>108</v>
      </c>
      <c r="L4875" t="s">
        <v>109</v>
      </c>
      <c r="M4875" t="s">
        <v>110</v>
      </c>
      <c r="N4875" t="s">
        <v>10788</v>
      </c>
      <c r="O4875" t="s">
        <v>3182</v>
      </c>
      <c r="P4875">
        <v>8178</v>
      </c>
      <c r="Q4875">
        <v>128</v>
      </c>
      <c r="R4875">
        <v>128</v>
      </c>
      <c r="S4875">
        <v>200</v>
      </c>
      <c r="T4875">
        <v>0</v>
      </c>
      <c r="U4875">
        <v>168</v>
      </c>
      <c r="V4875">
        <v>168</v>
      </c>
      <c r="W4875">
        <v>200</v>
      </c>
      <c r="X4875">
        <v>0</v>
      </c>
      <c r="Y4875">
        <v>0</v>
      </c>
      <c r="Z4875">
        <v>0</v>
      </c>
      <c r="AD4875" s="1">
        <v>41836.333333333336</v>
      </c>
      <c r="AE4875" s="1">
        <v>41868.708333333336</v>
      </c>
      <c r="AG4875" s="1">
        <v>41818.333333333336</v>
      </c>
      <c r="AH4875" s="1">
        <v>41846.708333333336</v>
      </c>
      <c r="AI4875" s="1">
        <v>41818.333333333336</v>
      </c>
      <c r="AJ4875" s="1">
        <v>41846.708333333336</v>
      </c>
      <c r="AK4875" s="1">
        <v>41818.333333333336</v>
      </c>
      <c r="AL4875" s="1">
        <v>41846.708333333336</v>
      </c>
      <c r="AM4875" s="1">
        <v>41836.333333333336</v>
      </c>
      <c r="AN4875" s="1">
        <v>41868.708333333336</v>
      </c>
      <c r="AP4875" t="s">
        <v>113</v>
      </c>
      <c r="AU4875" t="s">
        <v>10789</v>
      </c>
      <c r="AY4875" t="s">
        <v>106</v>
      </c>
      <c r="AZ4875">
        <v>0</v>
      </c>
      <c r="BA4875">
        <v>0</v>
      </c>
      <c r="BD4875" s="3">
        <v>41321.662499999999</v>
      </c>
      <c r="BE4875" s="3">
        <v>41321.663888888892</v>
      </c>
      <c r="BF4875" t="s">
        <v>115</v>
      </c>
      <c r="BG4875" t="s">
        <v>115</v>
      </c>
      <c r="BH4875">
        <v>8149</v>
      </c>
      <c r="BM4875">
        <v>43550</v>
      </c>
      <c r="BR4875" t="s">
        <v>116</v>
      </c>
      <c r="BS4875" t="s">
        <v>117</v>
      </c>
      <c r="BU4875">
        <v>1</v>
      </c>
      <c r="BV4875" t="s">
        <v>118</v>
      </c>
      <c r="BX4875" t="s">
        <v>119</v>
      </c>
      <c r="BY4875" t="s">
        <v>119</v>
      </c>
      <c r="BZ4875" t="s">
        <v>119</v>
      </c>
      <c r="CA4875">
        <v>1</v>
      </c>
      <c r="CC4875" t="s">
        <v>120</v>
      </c>
      <c r="CH4875">
        <v>540</v>
      </c>
      <c r="CI4875">
        <v>32140</v>
      </c>
      <c r="CJ4875" t="s">
        <v>106</v>
      </c>
      <c r="CK4875" t="s">
        <v>106</v>
      </c>
      <c r="CL4875">
        <v>25</v>
      </c>
      <c r="CM4875" t="s">
        <v>3180</v>
      </c>
      <c r="CO4875">
        <v>125379</v>
      </c>
      <c r="CQ4875">
        <v>0</v>
      </c>
      <c r="CR4875">
        <v>0</v>
      </c>
      <c r="CS4875">
        <v>0</v>
      </c>
      <c r="CY4875" t="s">
        <v>123</v>
      </c>
      <c r="CZ4875" t="s">
        <v>124</v>
      </c>
      <c r="DD4875" t="str" cm="1">
        <f t="array" ref="DD4875">TEXT(_xlfn.SEQUENCE(1, DATEDIF(AG4875, AH4875, "m") + 1, AG4875, 30), "YYYY-APMM")</f>
        <v>2014-AP06</v>
      </c>
      <c r="DN4875">
        <f t="shared" si="152"/>
        <v>168</v>
      </c>
      <c r="DO4875" t="str">
        <f t="shared" si="153"/>
        <v>LABOR- SUBCONTRACTOR</v>
      </c>
    </row>
    <row r="4876" spans="1:119" x14ac:dyDescent="0.35">
      <c r="A4876" t="s">
        <v>105</v>
      </c>
      <c r="B4876">
        <v>504161</v>
      </c>
      <c r="C4876">
        <v>6359</v>
      </c>
      <c r="D4876">
        <v>125386</v>
      </c>
      <c r="E4876">
        <v>13662</v>
      </c>
      <c r="F4876">
        <v>0</v>
      </c>
      <c r="G4876" t="s">
        <v>106</v>
      </c>
      <c r="H4876" t="s">
        <v>106</v>
      </c>
      <c r="I4876" t="s">
        <v>106</v>
      </c>
      <c r="J4876" t="s">
        <v>107</v>
      </c>
      <c r="K4876" t="s">
        <v>108</v>
      </c>
      <c r="L4876" t="s">
        <v>109</v>
      </c>
      <c r="M4876" t="s">
        <v>110</v>
      </c>
      <c r="N4876" t="s">
        <v>10790</v>
      </c>
      <c r="O4876" t="s">
        <v>3023</v>
      </c>
      <c r="P4876">
        <v>8178</v>
      </c>
      <c r="Q4876">
        <v>8</v>
      </c>
      <c r="R4876">
        <v>0</v>
      </c>
      <c r="S4876">
        <v>144</v>
      </c>
      <c r="T4876">
        <v>0</v>
      </c>
      <c r="U4876">
        <v>412.8</v>
      </c>
      <c r="V4876">
        <v>412.8</v>
      </c>
      <c r="W4876">
        <v>144</v>
      </c>
      <c r="X4876">
        <v>0</v>
      </c>
      <c r="Y4876">
        <v>0</v>
      </c>
      <c r="Z4876">
        <v>0</v>
      </c>
      <c r="AD4876" s="1">
        <v>41833.333333333336</v>
      </c>
      <c r="AE4876" s="1">
        <v>41856.708333333336</v>
      </c>
      <c r="AG4876" s="1">
        <v>41832.333333333336</v>
      </c>
      <c r="AH4876" s="1">
        <v>41851.708333333336</v>
      </c>
      <c r="AI4876" s="1">
        <v>41832.333333333336</v>
      </c>
      <c r="AJ4876" s="1">
        <v>41851.708333333336</v>
      </c>
      <c r="AK4876" s="1">
        <v>41832.333333333336</v>
      </c>
      <c r="AL4876" s="1">
        <v>41851.708333333336</v>
      </c>
      <c r="AM4876" s="1">
        <v>41833.333333333336</v>
      </c>
      <c r="AN4876" s="1">
        <v>41856.708333333336</v>
      </c>
      <c r="AP4876" t="s">
        <v>113</v>
      </c>
      <c r="AU4876" t="s">
        <v>10791</v>
      </c>
      <c r="AY4876" t="s">
        <v>106</v>
      </c>
      <c r="AZ4876">
        <v>0</v>
      </c>
      <c r="BA4876">
        <v>0</v>
      </c>
      <c r="BD4876" s="3">
        <v>41321.662499999999</v>
      </c>
      <c r="BE4876" s="3">
        <v>41321.663888888892</v>
      </c>
      <c r="BF4876" t="s">
        <v>115</v>
      </c>
      <c r="BG4876" t="s">
        <v>115</v>
      </c>
      <c r="BH4876">
        <v>8149</v>
      </c>
      <c r="BM4876">
        <v>43550</v>
      </c>
      <c r="BR4876" t="s">
        <v>116</v>
      </c>
      <c r="BS4876" t="s">
        <v>117</v>
      </c>
      <c r="BU4876">
        <v>1</v>
      </c>
      <c r="BV4876" t="s">
        <v>118</v>
      </c>
      <c r="BX4876" t="s">
        <v>119</v>
      </c>
      <c r="BY4876" t="s">
        <v>119</v>
      </c>
      <c r="BZ4876" t="s">
        <v>119</v>
      </c>
      <c r="CA4876">
        <v>1</v>
      </c>
      <c r="CC4876" t="s">
        <v>120</v>
      </c>
      <c r="CH4876">
        <v>540</v>
      </c>
      <c r="CI4876">
        <v>32000</v>
      </c>
      <c r="CJ4876" t="s">
        <v>106</v>
      </c>
      <c r="CK4876" t="s">
        <v>106</v>
      </c>
      <c r="CL4876">
        <v>20</v>
      </c>
      <c r="CM4876" t="s">
        <v>2867</v>
      </c>
      <c r="CO4876">
        <v>125385</v>
      </c>
      <c r="CQ4876">
        <v>0</v>
      </c>
      <c r="CR4876">
        <v>0</v>
      </c>
      <c r="CS4876">
        <v>0</v>
      </c>
      <c r="CY4876" t="s">
        <v>123</v>
      </c>
      <c r="CZ4876" t="s">
        <v>124</v>
      </c>
      <c r="DD4876" t="str" cm="1">
        <f t="array" ref="DD4876">TEXT(_xlfn.SEQUENCE(1, DATEDIF(AG4876, AH4876, "m") + 1, AG4876, 30), "YYYY-APMM")</f>
        <v>2014-AP07</v>
      </c>
      <c r="DN4876">
        <f t="shared" si="152"/>
        <v>412.8</v>
      </c>
      <c r="DO4876" t="str">
        <f t="shared" si="153"/>
        <v>LABOR- SUBCONTRACTOR</v>
      </c>
    </row>
    <row r="4877" spans="1:119" x14ac:dyDescent="0.35">
      <c r="A4877" t="s">
        <v>105</v>
      </c>
      <c r="B4877">
        <v>504162</v>
      </c>
      <c r="C4877">
        <v>6359</v>
      </c>
      <c r="D4877">
        <v>125386</v>
      </c>
      <c r="E4877">
        <v>13662</v>
      </c>
      <c r="F4877">
        <v>0</v>
      </c>
      <c r="G4877" t="s">
        <v>106</v>
      </c>
      <c r="H4877" t="s">
        <v>106</v>
      </c>
      <c r="I4877" t="s">
        <v>106</v>
      </c>
      <c r="J4877" t="s">
        <v>107</v>
      </c>
      <c r="K4877" t="s">
        <v>108</v>
      </c>
      <c r="L4877" t="s">
        <v>109</v>
      </c>
      <c r="M4877" t="s">
        <v>110</v>
      </c>
      <c r="N4877" t="s">
        <v>10792</v>
      </c>
      <c r="O4877" t="s">
        <v>3026</v>
      </c>
      <c r="P4877">
        <v>8178</v>
      </c>
      <c r="Q4877">
        <v>8</v>
      </c>
      <c r="R4877">
        <v>8</v>
      </c>
      <c r="S4877">
        <v>184</v>
      </c>
      <c r="T4877">
        <v>0</v>
      </c>
      <c r="U4877">
        <v>732.8</v>
      </c>
      <c r="V4877">
        <v>732.8</v>
      </c>
      <c r="W4877">
        <v>184</v>
      </c>
      <c r="X4877">
        <v>0</v>
      </c>
      <c r="Y4877">
        <v>0</v>
      </c>
      <c r="Z4877">
        <v>0</v>
      </c>
      <c r="AD4877" s="1">
        <v>41839.333333333336</v>
      </c>
      <c r="AE4877" s="1">
        <v>41868.708333333336</v>
      </c>
      <c r="AG4877" s="1">
        <v>41837.333333333336</v>
      </c>
      <c r="AH4877" s="1">
        <v>41867.708333333336</v>
      </c>
      <c r="AI4877" s="1">
        <v>41837.333333333336</v>
      </c>
      <c r="AJ4877" s="1">
        <v>41867.708333333336</v>
      </c>
      <c r="AK4877" s="1">
        <v>41837.333333333336</v>
      </c>
      <c r="AL4877" s="1">
        <v>41867.708333333336</v>
      </c>
      <c r="AM4877" s="1">
        <v>41839.333333333336</v>
      </c>
      <c r="AN4877" s="1">
        <v>41868.708333333336</v>
      </c>
      <c r="AP4877" t="s">
        <v>113</v>
      </c>
      <c r="AU4877" t="s">
        <v>10793</v>
      </c>
      <c r="AY4877" t="s">
        <v>106</v>
      </c>
      <c r="AZ4877">
        <v>0</v>
      </c>
      <c r="BA4877">
        <v>0</v>
      </c>
      <c r="BD4877" s="3">
        <v>41321.662499999999</v>
      </c>
      <c r="BE4877" s="3">
        <v>41328.377083333333</v>
      </c>
      <c r="BF4877" t="s">
        <v>115</v>
      </c>
      <c r="BG4877" t="s">
        <v>115</v>
      </c>
      <c r="BH4877">
        <v>8149</v>
      </c>
      <c r="BM4877">
        <v>43550</v>
      </c>
      <c r="BR4877" t="s">
        <v>116</v>
      </c>
      <c r="BS4877" t="s">
        <v>117</v>
      </c>
      <c r="BU4877">
        <v>1</v>
      </c>
      <c r="BV4877" t="s">
        <v>118</v>
      </c>
      <c r="BX4877" t="s">
        <v>119</v>
      </c>
      <c r="BY4877" t="s">
        <v>119</v>
      </c>
      <c r="BZ4877" t="s">
        <v>119</v>
      </c>
      <c r="CA4877">
        <v>1</v>
      </c>
      <c r="CC4877" t="s">
        <v>120</v>
      </c>
      <c r="CH4877">
        <v>540</v>
      </c>
      <c r="CI4877">
        <v>32000</v>
      </c>
      <c r="CJ4877" t="s">
        <v>106</v>
      </c>
      <c r="CK4877" t="s">
        <v>106</v>
      </c>
      <c r="CL4877">
        <v>20</v>
      </c>
      <c r="CM4877" t="s">
        <v>2867</v>
      </c>
      <c r="CO4877">
        <v>125385</v>
      </c>
      <c r="CQ4877">
        <v>0</v>
      </c>
      <c r="CR4877">
        <v>0</v>
      </c>
      <c r="CS4877">
        <v>0</v>
      </c>
      <c r="CY4877" t="s">
        <v>123</v>
      </c>
      <c r="CZ4877" t="s">
        <v>124</v>
      </c>
      <c r="DD4877" t="str" cm="1">
        <f t="array" ref="DD4877">TEXT(_xlfn.SEQUENCE(1, DATEDIF(AG4877, AH4877, "m") + 1, AG4877, 30), "YYYY-APMM")</f>
        <v>2014-AP07</v>
      </c>
      <c r="DN4877">
        <f t="shared" si="152"/>
        <v>732.8</v>
      </c>
      <c r="DO4877" t="str">
        <f t="shared" si="153"/>
        <v>LABOR- SUBCONTRACTOR</v>
      </c>
    </row>
    <row r="4878" spans="1:119" x14ac:dyDescent="0.35">
      <c r="A4878" t="s">
        <v>105</v>
      </c>
      <c r="B4878">
        <v>504163</v>
      </c>
      <c r="C4878">
        <v>6359</v>
      </c>
      <c r="D4878">
        <v>125387</v>
      </c>
      <c r="E4878">
        <v>13662</v>
      </c>
      <c r="F4878">
        <v>0</v>
      </c>
      <c r="G4878" t="s">
        <v>106</v>
      </c>
      <c r="H4878" t="s">
        <v>106</v>
      </c>
      <c r="I4878" t="s">
        <v>106</v>
      </c>
      <c r="J4878" t="s">
        <v>107</v>
      </c>
      <c r="K4878" t="s">
        <v>108</v>
      </c>
      <c r="L4878" t="s">
        <v>109</v>
      </c>
      <c r="M4878" t="s">
        <v>110</v>
      </c>
      <c r="N4878" t="s">
        <v>10794</v>
      </c>
      <c r="O4878" t="s">
        <v>3002</v>
      </c>
      <c r="P4878">
        <v>8178</v>
      </c>
      <c r="Q4878">
        <v>88</v>
      </c>
      <c r="R4878">
        <v>0</v>
      </c>
      <c r="S4878">
        <v>200</v>
      </c>
      <c r="T4878">
        <v>0</v>
      </c>
      <c r="U4878">
        <v>1222.4000000000001</v>
      </c>
      <c r="V4878">
        <v>1222.4000000000001</v>
      </c>
      <c r="W4878">
        <v>200</v>
      </c>
      <c r="X4878">
        <v>0</v>
      </c>
      <c r="Y4878">
        <v>0</v>
      </c>
      <c r="Z4878">
        <v>0</v>
      </c>
      <c r="AD4878" s="1">
        <v>41738.333333333336</v>
      </c>
      <c r="AE4878" s="1">
        <v>41766.708333333336</v>
      </c>
      <c r="AG4878" s="1">
        <v>41725.333333333336</v>
      </c>
      <c r="AH4878" s="1">
        <v>41753.708333333336</v>
      </c>
      <c r="AI4878" s="1">
        <v>41725.333333333336</v>
      </c>
      <c r="AJ4878" s="1">
        <v>41753.708333333336</v>
      </c>
      <c r="AK4878" s="1">
        <v>41725.333333333336</v>
      </c>
      <c r="AL4878" s="1">
        <v>41753.708333333336</v>
      </c>
      <c r="AM4878" s="1">
        <v>41738.333333333336</v>
      </c>
      <c r="AN4878" s="1">
        <v>41766.708333333336</v>
      </c>
      <c r="AP4878" t="s">
        <v>113</v>
      </c>
      <c r="AU4878" t="s">
        <v>10795</v>
      </c>
      <c r="AY4878" t="s">
        <v>106</v>
      </c>
      <c r="AZ4878">
        <v>0</v>
      </c>
      <c r="BA4878">
        <v>0</v>
      </c>
      <c r="BD4878" s="3">
        <v>41321.662499999999</v>
      </c>
      <c r="BE4878" s="3">
        <v>41321.663888888892</v>
      </c>
      <c r="BF4878" t="s">
        <v>115</v>
      </c>
      <c r="BG4878" t="s">
        <v>115</v>
      </c>
      <c r="BH4878">
        <v>8149</v>
      </c>
      <c r="BM4878">
        <v>43550</v>
      </c>
      <c r="BR4878" t="s">
        <v>116</v>
      </c>
      <c r="BS4878" t="s">
        <v>117</v>
      </c>
      <c r="BU4878">
        <v>1</v>
      </c>
      <c r="BV4878" t="s">
        <v>118</v>
      </c>
      <c r="BX4878" t="s">
        <v>119</v>
      </c>
      <c r="BY4878" t="s">
        <v>119</v>
      </c>
      <c r="BZ4878" t="s">
        <v>119</v>
      </c>
      <c r="CA4878">
        <v>1</v>
      </c>
      <c r="CC4878" t="s">
        <v>120</v>
      </c>
      <c r="CH4878">
        <v>540</v>
      </c>
      <c r="CI4878">
        <v>31990</v>
      </c>
      <c r="CJ4878" t="s">
        <v>106</v>
      </c>
      <c r="CK4878" t="s">
        <v>106</v>
      </c>
      <c r="CL4878">
        <v>15</v>
      </c>
      <c r="CM4878" t="s">
        <v>2963</v>
      </c>
      <c r="CO4878">
        <v>125385</v>
      </c>
      <c r="CQ4878">
        <v>0</v>
      </c>
      <c r="CR4878">
        <v>0</v>
      </c>
      <c r="CS4878">
        <v>0</v>
      </c>
      <c r="CY4878" t="s">
        <v>123</v>
      </c>
      <c r="CZ4878" t="s">
        <v>124</v>
      </c>
      <c r="DD4878" t="str" cm="1">
        <f t="array" ref="DD4878">TEXT(_xlfn.SEQUENCE(1, DATEDIF(AG4878, AH4878, "m") + 1, AG4878, 30), "YYYY-APMM")</f>
        <v>2014-AP03</v>
      </c>
      <c r="DN4878">
        <f t="shared" si="152"/>
        <v>1222.4000000000001</v>
      </c>
      <c r="DO4878" t="str">
        <f t="shared" si="153"/>
        <v>LABOR- SUBCONTRACTOR</v>
      </c>
    </row>
    <row r="4879" spans="1:119" x14ac:dyDescent="0.35">
      <c r="A4879" t="s">
        <v>105</v>
      </c>
      <c r="B4879">
        <v>504164</v>
      </c>
      <c r="C4879">
        <v>6359</v>
      </c>
      <c r="D4879">
        <v>125387</v>
      </c>
      <c r="E4879">
        <v>13662</v>
      </c>
      <c r="F4879">
        <v>0</v>
      </c>
      <c r="G4879" t="s">
        <v>106</v>
      </c>
      <c r="H4879" t="s">
        <v>106</v>
      </c>
      <c r="I4879" t="s">
        <v>106</v>
      </c>
      <c r="J4879" t="s">
        <v>107</v>
      </c>
      <c r="K4879" t="s">
        <v>108</v>
      </c>
      <c r="L4879" t="s">
        <v>109</v>
      </c>
      <c r="M4879" t="s">
        <v>110</v>
      </c>
      <c r="N4879" t="s">
        <v>10796</v>
      </c>
      <c r="O4879" t="s">
        <v>3005</v>
      </c>
      <c r="P4879">
        <v>8178</v>
      </c>
      <c r="Q4879">
        <v>232</v>
      </c>
      <c r="R4879">
        <v>16</v>
      </c>
      <c r="S4879">
        <v>160</v>
      </c>
      <c r="T4879">
        <v>0</v>
      </c>
      <c r="U4879">
        <v>1318.4</v>
      </c>
      <c r="V4879">
        <v>1318.4</v>
      </c>
      <c r="W4879">
        <v>160</v>
      </c>
      <c r="X4879">
        <v>0</v>
      </c>
      <c r="Y4879">
        <v>0</v>
      </c>
      <c r="Z4879">
        <v>0</v>
      </c>
      <c r="AD4879" s="1">
        <v>41771.333333333336</v>
      </c>
      <c r="AE4879" s="1">
        <v>41793.708333333336</v>
      </c>
      <c r="AG4879" s="1">
        <v>41737.333333333336</v>
      </c>
      <c r="AH4879" s="1">
        <v>41759.708333333336</v>
      </c>
      <c r="AI4879" s="1">
        <v>41737.333333333336</v>
      </c>
      <c r="AJ4879" s="1">
        <v>41759.708333333336</v>
      </c>
      <c r="AK4879" s="1">
        <v>41737.333333333336</v>
      </c>
      <c r="AL4879" s="1">
        <v>41759.708333333336</v>
      </c>
      <c r="AM4879" s="1">
        <v>41771.333333333336</v>
      </c>
      <c r="AN4879" s="1">
        <v>41793.708333333336</v>
      </c>
      <c r="AP4879" t="s">
        <v>113</v>
      </c>
      <c r="AU4879" t="s">
        <v>10797</v>
      </c>
      <c r="AY4879" t="s">
        <v>106</v>
      </c>
      <c r="AZ4879">
        <v>0</v>
      </c>
      <c r="BA4879">
        <v>0</v>
      </c>
      <c r="BD4879" s="3">
        <v>41321.662499999999</v>
      </c>
      <c r="BE4879" s="3">
        <v>41321.663888888892</v>
      </c>
      <c r="BF4879" t="s">
        <v>115</v>
      </c>
      <c r="BG4879" t="s">
        <v>115</v>
      </c>
      <c r="BH4879">
        <v>8149</v>
      </c>
      <c r="BM4879">
        <v>43550</v>
      </c>
      <c r="BR4879" t="s">
        <v>116</v>
      </c>
      <c r="BS4879" t="s">
        <v>117</v>
      </c>
      <c r="BU4879">
        <v>1</v>
      </c>
      <c r="BV4879" t="s">
        <v>118</v>
      </c>
      <c r="BX4879" t="s">
        <v>119</v>
      </c>
      <c r="BY4879" t="s">
        <v>119</v>
      </c>
      <c r="BZ4879" t="s">
        <v>119</v>
      </c>
      <c r="CA4879">
        <v>1</v>
      </c>
      <c r="CC4879" t="s">
        <v>120</v>
      </c>
      <c r="CH4879">
        <v>540</v>
      </c>
      <c r="CI4879">
        <v>31990</v>
      </c>
      <c r="CJ4879" t="s">
        <v>106</v>
      </c>
      <c r="CK4879" t="s">
        <v>106</v>
      </c>
      <c r="CL4879">
        <v>15</v>
      </c>
      <c r="CM4879" t="s">
        <v>2963</v>
      </c>
      <c r="CO4879">
        <v>125385</v>
      </c>
      <c r="CQ4879">
        <v>0</v>
      </c>
      <c r="CR4879">
        <v>0</v>
      </c>
      <c r="CS4879">
        <v>0</v>
      </c>
      <c r="CY4879" t="s">
        <v>123</v>
      </c>
      <c r="CZ4879" t="s">
        <v>124</v>
      </c>
      <c r="DD4879" t="str" cm="1">
        <f t="array" ref="DD4879">TEXT(_xlfn.SEQUENCE(1, DATEDIF(AG4879, AH4879, "m") + 1, AG4879, 30), "YYYY-APMM")</f>
        <v>2014-AP04</v>
      </c>
      <c r="DN4879">
        <f t="shared" si="152"/>
        <v>1318.4</v>
      </c>
      <c r="DO4879" t="str">
        <f t="shared" si="153"/>
        <v>LABOR- SUBCONTRACTOR</v>
      </c>
    </row>
    <row r="4880" spans="1:119" x14ac:dyDescent="0.35">
      <c r="A4880" t="s">
        <v>105</v>
      </c>
      <c r="B4880">
        <v>504165</v>
      </c>
      <c r="C4880">
        <v>6359</v>
      </c>
      <c r="D4880">
        <v>125387</v>
      </c>
      <c r="E4880">
        <v>13662</v>
      </c>
      <c r="F4880">
        <v>0</v>
      </c>
      <c r="G4880" t="s">
        <v>106</v>
      </c>
      <c r="H4880" t="s">
        <v>106</v>
      </c>
      <c r="I4880" t="s">
        <v>106</v>
      </c>
      <c r="J4880" t="s">
        <v>107</v>
      </c>
      <c r="K4880" t="s">
        <v>108</v>
      </c>
      <c r="L4880" t="s">
        <v>109</v>
      </c>
      <c r="M4880" t="s">
        <v>110</v>
      </c>
      <c r="N4880" t="s">
        <v>10798</v>
      </c>
      <c r="O4880" t="s">
        <v>3008</v>
      </c>
      <c r="P4880">
        <v>8178</v>
      </c>
      <c r="Q4880">
        <v>216</v>
      </c>
      <c r="R4880">
        <v>0</v>
      </c>
      <c r="S4880">
        <v>200</v>
      </c>
      <c r="T4880">
        <v>0</v>
      </c>
      <c r="U4880">
        <v>296</v>
      </c>
      <c r="V4880">
        <v>296</v>
      </c>
      <c r="W4880">
        <v>200</v>
      </c>
      <c r="X4880">
        <v>0</v>
      </c>
      <c r="Y4880">
        <v>0</v>
      </c>
      <c r="Z4880">
        <v>0</v>
      </c>
      <c r="AD4880" s="1">
        <v>41779.333333333336</v>
      </c>
      <c r="AE4880" s="1">
        <v>41807.708333333336</v>
      </c>
      <c r="AG4880" s="1">
        <v>41748.333333333336</v>
      </c>
      <c r="AH4880" s="1">
        <v>41776.708333333336</v>
      </c>
      <c r="AI4880" s="1">
        <v>41748.333333333336</v>
      </c>
      <c r="AJ4880" s="1">
        <v>41776.708333333336</v>
      </c>
      <c r="AK4880" s="1">
        <v>41748.333333333336</v>
      </c>
      <c r="AL4880" s="1">
        <v>41776.708333333336</v>
      </c>
      <c r="AM4880" s="1">
        <v>41779.333333333336</v>
      </c>
      <c r="AN4880" s="1">
        <v>41807.708333333336</v>
      </c>
      <c r="AP4880" t="s">
        <v>113</v>
      </c>
      <c r="AU4880" t="s">
        <v>10799</v>
      </c>
      <c r="AY4880" t="s">
        <v>106</v>
      </c>
      <c r="AZ4880">
        <v>0</v>
      </c>
      <c r="BA4880">
        <v>0</v>
      </c>
      <c r="BD4880" s="3">
        <v>41321.662499999999</v>
      </c>
      <c r="BE4880" s="3">
        <v>41321.663888888892</v>
      </c>
      <c r="BF4880" t="s">
        <v>115</v>
      </c>
      <c r="BG4880" t="s">
        <v>115</v>
      </c>
      <c r="BH4880">
        <v>8149</v>
      </c>
      <c r="BM4880">
        <v>43550</v>
      </c>
      <c r="BR4880" t="s">
        <v>116</v>
      </c>
      <c r="BS4880" t="s">
        <v>117</v>
      </c>
      <c r="BU4880">
        <v>1</v>
      </c>
      <c r="BV4880" t="s">
        <v>118</v>
      </c>
      <c r="BX4880" t="s">
        <v>119</v>
      </c>
      <c r="BY4880" t="s">
        <v>119</v>
      </c>
      <c r="BZ4880" t="s">
        <v>119</v>
      </c>
      <c r="CA4880">
        <v>1</v>
      </c>
      <c r="CC4880" t="s">
        <v>120</v>
      </c>
      <c r="CH4880">
        <v>540</v>
      </c>
      <c r="CI4880">
        <v>31990</v>
      </c>
      <c r="CJ4880" t="s">
        <v>106</v>
      </c>
      <c r="CK4880" t="s">
        <v>106</v>
      </c>
      <c r="CL4880">
        <v>15</v>
      </c>
      <c r="CM4880" t="s">
        <v>2963</v>
      </c>
      <c r="CO4880">
        <v>125385</v>
      </c>
      <c r="CQ4880">
        <v>0</v>
      </c>
      <c r="CR4880">
        <v>0</v>
      </c>
      <c r="CS4880">
        <v>0</v>
      </c>
      <c r="CY4880" t="s">
        <v>123</v>
      </c>
      <c r="CZ4880" t="s">
        <v>124</v>
      </c>
      <c r="DD4880" t="str" cm="1">
        <f t="array" ref="DD4880">TEXT(_xlfn.SEQUENCE(1, DATEDIF(AG4880, AH4880, "m") + 1, AG4880, 30), "YYYY-APMM")</f>
        <v>2014-AP04</v>
      </c>
      <c r="DN4880">
        <f t="shared" si="152"/>
        <v>296</v>
      </c>
      <c r="DO4880" t="str">
        <f t="shared" si="153"/>
        <v>LABOR- SUBCONTRACTOR</v>
      </c>
    </row>
    <row r="4881" spans="1:119" x14ac:dyDescent="0.35">
      <c r="A4881" t="s">
        <v>105</v>
      </c>
      <c r="B4881">
        <v>504166</v>
      </c>
      <c r="C4881">
        <v>6359</v>
      </c>
      <c r="D4881">
        <v>125387</v>
      </c>
      <c r="E4881">
        <v>13662</v>
      </c>
      <c r="F4881">
        <v>0</v>
      </c>
      <c r="G4881" t="s">
        <v>106</v>
      </c>
      <c r="H4881" t="s">
        <v>106</v>
      </c>
      <c r="I4881" t="s">
        <v>106</v>
      </c>
      <c r="J4881" t="s">
        <v>107</v>
      </c>
      <c r="K4881" t="s">
        <v>108</v>
      </c>
      <c r="L4881" t="s">
        <v>109</v>
      </c>
      <c r="M4881" t="s">
        <v>110</v>
      </c>
      <c r="N4881" t="s">
        <v>10800</v>
      </c>
      <c r="O4881" t="s">
        <v>3011</v>
      </c>
      <c r="P4881">
        <v>8178</v>
      </c>
      <c r="Q4881">
        <v>24</v>
      </c>
      <c r="R4881">
        <v>16</v>
      </c>
      <c r="S4881">
        <v>160</v>
      </c>
      <c r="T4881">
        <v>0</v>
      </c>
      <c r="U4881">
        <v>227.2</v>
      </c>
      <c r="V4881">
        <v>227.2</v>
      </c>
      <c r="W4881">
        <v>160</v>
      </c>
      <c r="X4881">
        <v>0</v>
      </c>
      <c r="Y4881">
        <v>0</v>
      </c>
      <c r="Z4881">
        <v>0</v>
      </c>
      <c r="AD4881" s="1">
        <v>41813.333333333336</v>
      </c>
      <c r="AE4881" s="1">
        <v>41835.708333333336</v>
      </c>
      <c r="AG4881" s="1">
        <v>41809.333333333336</v>
      </c>
      <c r="AH4881" s="1">
        <v>41832.708333333336</v>
      </c>
      <c r="AI4881" s="1">
        <v>41809.333333333336</v>
      </c>
      <c r="AJ4881" s="1">
        <v>41832.708333333336</v>
      </c>
      <c r="AK4881" s="1">
        <v>41809.333333333336</v>
      </c>
      <c r="AL4881" s="1">
        <v>41832.708333333336</v>
      </c>
      <c r="AM4881" s="1">
        <v>41813.333333333336</v>
      </c>
      <c r="AN4881" s="1">
        <v>41835.708333333336</v>
      </c>
      <c r="AP4881" t="s">
        <v>113</v>
      </c>
      <c r="AU4881" t="s">
        <v>10801</v>
      </c>
      <c r="AY4881" t="s">
        <v>106</v>
      </c>
      <c r="AZ4881">
        <v>0</v>
      </c>
      <c r="BA4881">
        <v>0</v>
      </c>
      <c r="BD4881" s="3">
        <v>41321.662499999999</v>
      </c>
      <c r="BE4881" s="3">
        <v>41321.663888888892</v>
      </c>
      <c r="BF4881" t="s">
        <v>115</v>
      </c>
      <c r="BG4881" t="s">
        <v>115</v>
      </c>
      <c r="BH4881">
        <v>8149</v>
      </c>
      <c r="BM4881">
        <v>43550</v>
      </c>
      <c r="BR4881" t="s">
        <v>116</v>
      </c>
      <c r="BS4881" t="s">
        <v>117</v>
      </c>
      <c r="BU4881">
        <v>1</v>
      </c>
      <c r="BV4881" t="s">
        <v>118</v>
      </c>
      <c r="BX4881" t="s">
        <v>119</v>
      </c>
      <c r="BY4881" t="s">
        <v>119</v>
      </c>
      <c r="BZ4881" t="s">
        <v>119</v>
      </c>
      <c r="CA4881">
        <v>1</v>
      </c>
      <c r="CC4881" t="s">
        <v>120</v>
      </c>
      <c r="CH4881">
        <v>540</v>
      </c>
      <c r="CI4881">
        <v>31990</v>
      </c>
      <c r="CJ4881" t="s">
        <v>106</v>
      </c>
      <c r="CK4881" t="s">
        <v>106</v>
      </c>
      <c r="CL4881">
        <v>15</v>
      </c>
      <c r="CM4881" t="s">
        <v>2963</v>
      </c>
      <c r="CO4881">
        <v>125385</v>
      </c>
      <c r="CQ4881">
        <v>0</v>
      </c>
      <c r="CR4881">
        <v>0</v>
      </c>
      <c r="CS4881">
        <v>0</v>
      </c>
      <c r="CY4881" t="s">
        <v>123</v>
      </c>
      <c r="CZ4881" t="s">
        <v>124</v>
      </c>
      <c r="DD4881" t="str" cm="1">
        <f t="array" ref="DD4881">TEXT(_xlfn.SEQUENCE(1, DATEDIF(AG4881, AH4881, "m") + 1, AG4881, 30), "YYYY-APMM")</f>
        <v>2014-AP06</v>
      </c>
      <c r="DN4881">
        <f t="shared" si="152"/>
        <v>227.2</v>
      </c>
      <c r="DO4881" t="str">
        <f t="shared" si="153"/>
        <v>LABOR- SUBCONTRACTOR</v>
      </c>
    </row>
    <row r="4882" spans="1:119" x14ac:dyDescent="0.35">
      <c r="A4882" t="s">
        <v>105</v>
      </c>
      <c r="B4882">
        <v>504167</v>
      </c>
      <c r="C4882">
        <v>6359</v>
      </c>
      <c r="D4882">
        <v>125387</v>
      </c>
      <c r="E4882">
        <v>13662</v>
      </c>
      <c r="F4882">
        <v>0</v>
      </c>
      <c r="G4882" t="s">
        <v>106</v>
      </c>
      <c r="H4882" t="s">
        <v>106</v>
      </c>
      <c r="I4882" t="s">
        <v>106</v>
      </c>
      <c r="J4882" t="s">
        <v>107</v>
      </c>
      <c r="K4882" t="s">
        <v>108</v>
      </c>
      <c r="L4882" t="s">
        <v>109</v>
      </c>
      <c r="M4882" t="s">
        <v>110</v>
      </c>
      <c r="N4882" t="s">
        <v>10802</v>
      </c>
      <c r="O4882" t="s">
        <v>3014</v>
      </c>
      <c r="P4882">
        <v>8178</v>
      </c>
      <c r="Q4882">
        <v>8</v>
      </c>
      <c r="R4882">
        <v>0</v>
      </c>
      <c r="S4882">
        <v>200</v>
      </c>
      <c r="T4882">
        <v>0</v>
      </c>
      <c r="U4882">
        <v>1651.2</v>
      </c>
      <c r="V4882">
        <v>1651.2</v>
      </c>
      <c r="W4882">
        <v>200</v>
      </c>
      <c r="X4882">
        <v>0</v>
      </c>
      <c r="Y4882">
        <v>0</v>
      </c>
      <c r="Z4882">
        <v>0</v>
      </c>
      <c r="AD4882" s="1">
        <v>41819.333333333336</v>
      </c>
      <c r="AE4882" s="1">
        <v>41847.708333333336</v>
      </c>
      <c r="AG4882" s="1">
        <v>41818.333333333336</v>
      </c>
      <c r="AH4882" s="1">
        <v>41846.708333333336</v>
      </c>
      <c r="AI4882" s="1">
        <v>41818.333333333336</v>
      </c>
      <c r="AJ4882" s="1">
        <v>41846.708333333336</v>
      </c>
      <c r="AK4882" s="1">
        <v>41818.333333333336</v>
      </c>
      <c r="AL4882" s="1">
        <v>41846.708333333336</v>
      </c>
      <c r="AM4882" s="1">
        <v>41819.333333333336</v>
      </c>
      <c r="AN4882" s="1">
        <v>41847.708333333336</v>
      </c>
      <c r="AP4882" t="s">
        <v>113</v>
      </c>
      <c r="AU4882" t="s">
        <v>10803</v>
      </c>
      <c r="AY4882" t="s">
        <v>106</v>
      </c>
      <c r="AZ4882">
        <v>0</v>
      </c>
      <c r="BA4882">
        <v>0</v>
      </c>
      <c r="BD4882" s="3">
        <v>41321.662499999999</v>
      </c>
      <c r="BE4882" s="3">
        <v>41321.663888888892</v>
      </c>
      <c r="BF4882" t="s">
        <v>115</v>
      </c>
      <c r="BG4882" t="s">
        <v>115</v>
      </c>
      <c r="BH4882">
        <v>8149</v>
      </c>
      <c r="BM4882">
        <v>43550</v>
      </c>
      <c r="BR4882" t="s">
        <v>116</v>
      </c>
      <c r="BS4882" t="s">
        <v>117</v>
      </c>
      <c r="BU4882">
        <v>1</v>
      </c>
      <c r="BV4882" t="s">
        <v>118</v>
      </c>
      <c r="BX4882" t="s">
        <v>119</v>
      </c>
      <c r="BY4882" t="s">
        <v>119</v>
      </c>
      <c r="BZ4882" t="s">
        <v>119</v>
      </c>
      <c r="CA4882">
        <v>1</v>
      </c>
      <c r="CC4882" t="s">
        <v>120</v>
      </c>
      <c r="CH4882">
        <v>540</v>
      </c>
      <c r="CI4882">
        <v>31990</v>
      </c>
      <c r="CJ4882" t="s">
        <v>106</v>
      </c>
      <c r="CK4882" t="s">
        <v>106</v>
      </c>
      <c r="CL4882">
        <v>15</v>
      </c>
      <c r="CM4882" t="s">
        <v>2963</v>
      </c>
      <c r="CO4882">
        <v>125385</v>
      </c>
      <c r="CQ4882">
        <v>0</v>
      </c>
      <c r="CR4882">
        <v>0</v>
      </c>
      <c r="CS4882">
        <v>0</v>
      </c>
      <c r="CY4882" t="s">
        <v>123</v>
      </c>
      <c r="CZ4882" t="s">
        <v>124</v>
      </c>
      <c r="DD4882" t="str" cm="1">
        <f t="array" ref="DD4882">TEXT(_xlfn.SEQUENCE(1, DATEDIF(AG4882, AH4882, "m") + 1, AG4882, 30), "YYYY-APMM")</f>
        <v>2014-AP06</v>
      </c>
      <c r="DN4882">
        <f t="shared" si="152"/>
        <v>1651.2</v>
      </c>
      <c r="DO4882" t="str">
        <f t="shared" si="153"/>
        <v>LABOR- SUBCONTRACTOR</v>
      </c>
    </row>
    <row r="4883" spans="1:119" x14ac:dyDescent="0.35">
      <c r="A4883" t="s">
        <v>105</v>
      </c>
      <c r="B4883">
        <v>504168</v>
      </c>
      <c r="C4883">
        <v>6359</v>
      </c>
      <c r="D4883">
        <v>125387</v>
      </c>
      <c r="E4883">
        <v>13662</v>
      </c>
      <c r="F4883">
        <v>0</v>
      </c>
      <c r="G4883" t="s">
        <v>106</v>
      </c>
      <c r="H4883" t="s">
        <v>106</v>
      </c>
      <c r="I4883" t="s">
        <v>106</v>
      </c>
      <c r="J4883" t="s">
        <v>107</v>
      </c>
      <c r="K4883" t="s">
        <v>108</v>
      </c>
      <c r="L4883" t="s">
        <v>109</v>
      </c>
      <c r="M4883" t="s">
        <v>110</v>
      </c>
      <c r="N4883" t="s">
        <v>10804</v>
      </c>
      <c r="O4883" t="s">
        <v>3017</v>
      </c>
      <c r="P4883">
        <v>8178</v>
      </c>
      <c r="Q4883">
        <v>8</v>
      </c>
      <c r="R4883">
        <v>0</v>
      </c>
      <c r="S4883">
        <v>200</v>
      </c>
      <c r="T4883">
        <v>0</v>
      </c>
      <c r="U4883">
        <v>1008</v>
      </c>
      <c r="V4883">
        <v>1008</v>
      </c>
      <c r="W4883">
        <v>200</v>
      </c>
      <c r="X4883">
        <v>0</v>
      </c>
      <c r="Y4883">
        <v>0</v>
      </c>
      <c r="Z4883">
        <v>0</v>
      </c>
      <c r="AD4883" s="1">
        <v>41807.333333333336</v>
      </c>
      <c r="AE4883" s="1">
        <v>41835.708333333336</v>
      </c>
      <c r="AG4883" s="1">
        <v>41806.333333333336</v>
      </c>
      <c r="AH4883" s="1">
        <v>41834.708333333336</v>
      </c>
      <c r="AI4883" s="1">
        <v>41806.333333333336</v>
      </c>
      <c r="AJ4883" s="1">
        <v>41834.708333333336</v>
      </c>
      <c r="AK4883" s="1">
        <v>41806.333333333336</v>
      </c>
      <c r="AL4883" s="1">
        <v>41834.708333333336</v>
      </c>
      <c r="AM4883" s="1">
        <v>41807.333333333336</v>
      </c>
      <c r="AN4883" s="1">
        <v>41835.708333333336</v>
      </c>
      <c r="AP4883" t="s">
        <v>113</v>
      </c>
      <c r="AU4883" t="s">
        <v>10805</v>
      </c>
      <c r="AY4883" t="s">
        <v>106</v>
      </c>
      <c r="AZ4883">
        <v>0</v>
      </c>
      <c r="BA4883">
        <v>0</v>
      </c>
      <c r="BD4883" s="3">
        <v>41321.662499999999</v>
      </c>
      <c r="BE4883" s="3">
        <v>41321.663888888892</v>
      </c>
      <c r="BF4883" t="s">
        <v>115</v>
      </c>
      <c r="BG4883" t="s">
        <v>115</v>
      </c>
      <c r="BH4883">
        <v>8149</v>
      </c>
      <c r="BM4883">
        <v>43550</v>
      </c>
      <c r="BR4883" t="s">
        <v>116</v>
      </c>
      <c r="BS4883" t="s">
        <v>117</v>
      </c>
      <c r="BU4883">
        <v>1</v>
      </c>
      <c r="BV4883" t="s">
        <v>118</v>
      </c>
      <c r="BX4883" t="s">
        <v>119</v>
      </c>
      <c r="BY4883" t="s">
        <v>119</v>
      </c>
      <c r="BZ4883" t="s">
        <v>119</v>
      </c>
      <c r="CA4883">
        <v>1</v>
      </c>
      <c r="CC4883" t="s">
        <v>120</v>
      </c>
      <c r="CH4883">
        <v>540</v>
      </c>
      <c r="CI4883">
        <v>31990</v>
      </c>
      <c r="CJ4883" t="s">
        <v>106</v>
      </c>
      <c r="CK4883" t="s">
        <v>106</v>
      </c>
      <c r="CL4883">
        <v>15</v>
      </c>
      <c r="CM4883" t="s">
        <v>2963</v>
      </c>
      <c r="CO4883">
        <v>125385</v>
      </c>
      <c r="CQ4883">
        <v>0</v>
      </c>
      <c r="CR4883">
        <v>0</v>
      </c>
      <c r="CS4883">
        <v>0</v>
      </c>
      <c r="CY4883" t="s">
        <v>123</v>
      </c>
      <c r="CZ4883" t="s">
        <v>124</v>
      </c>
      <c r="DD4883" t="str" cm="1">
        <f t="array" ref="DD4883">TEXT(_xlfn.SEQUENCE(1, DATEDIF(AG4883, AH4883, "m") + 1, AG4883, 30), "YYYY-APMM")</f>
        <v>2014-AP06</v>
      </c>
      <c r="DN4883">
        <f t="shared" si="152"/>
        <v>1008</v>
      </c>
      <c r="DO4883" t="str">
        <f t="shared" si="153"/>
        <v>LABOR- SUBCONTRACTOR</v>
      </c>
    </row>
    <row r="4884" spans="1:119" x14ac:dyDescent="0.35">
      <c r="A4884" t="s">
        <v>105</v>
      </c>
      <c r="B4884">
        <v>504169</v>
      </c>
      <c r="C4884">
        <v>6359</v>
      </c>
      <c r="D4884">
        <v>125387</v>
      </c>
      <c r="E4884">
        <v>13662</v>
      </c>
      <c r="F4884">
        <v>0</v>
      </c>
      <c r="G4884" t="s">
        <v>106</v>
      </c>
      <c r="H4884" t="s">
        <v>106</v>
      </c>
      <c r="I4884" t="s">
        <v>106</v>
      </c>
      <c r="J4884" t="s">
        <v>107</v>
      </c>
      <c r="K4884" t="s">
        <v>108</v>
      </c>
      <c r="L4884" t="s">
        <v>109</v>
      </c>
      <c r="M4884" t="s">
        <v>110</v>
      </c>
      <c r="N4884" t="s">
        <v>10806</v>
      </c>
      <c r="O4884" t="s">
        <v>3020</v>
      </c>
      <c r="P4884">
        <v>8178</v>
      </c>
      <c r="Q4884">
        <v>64</v>
      </c>
      <c r="R4884">
        <v>56</v>
      </c>
      <c r="S4884">
        <v>200</v>
      </c>
      <c r="T4884">
        <v>0</v>
      </c>
      <c r="U4884">
        <v>451.2</v>
      </c>
      <c r="V4884">
        <v>451.2</v>
      </c>
      <c r="W4884">
        <v>200</v>
      </c>
      <c r="X4884">
        <v>0</v>
      </c>
      <c r="Y4884">
        <v>0</v>
      </c>
      <c r="Z4884">
        <v>0</v>
      </c>
      <c r="AD4884" s="1">
        <v>41816.333333333336</v>
      </c>
      <c r="AE4884" s="1">
        <v>41844.708333333336</v>
      </c>
      <c r="AG4884" s="1">
        <v>41807.333333333336</v>
      </c>
      <c r="AH4884" s="1">
        <v>41835.708333333336</v>
      </c>
      <c r="AI4884" s="1">
        <v>41807.333333333336</v>
      </c>
      <c r="AJ4884" s="1">
        <v>41835.708333333336</v>
      </c>
      <c r="AK4884" s="1">
        <v>41807.333333333336</v>
      </c>
      <c r="AL4884" s="1">
        <v>41835.708333333336</v>
      </c>
      <c r="AM4884" s="1">
        <v>41816.333333333336</v>
      </c>
      <c r="AN4884" s="1">
        <v>41844.708333333336</v>
      </c>
      <c r="AP4884" t="s">
        <v>113</v>
      </c>
      <c r="AU4884" t="s">
        <v>10807</v>
      </c>
      <c r="AY4884" t="s">
        <v>106</v>
      </c>
      <c r="AZ4884">
        <v>0</v>
      </c>
      <c r="BA4884">
        <v>0</v>
      </c>
      <c r="BD4884" s="3">
        <v>41321.662499999999</v>
      </c>
      <c r="BE4884" s="3">
        <v>41321.663888888892</v>
      </c>
      <c r="BF4884" t="s">
        <v>115</v>
      </c>
      <c r="BG4884" t="s">
        <v>115</v>
      </c>
      <c r="BH4884">
        <v>8149</v>
      </c>
      <c r="BM4884">
        <v>43550</v>
      </c>
      <c r="BR4884" t="s">
        <v>116</v>
      </c>
      <c r="BS4884" t="s">
        <v>117</v>
      </c>
      <c r="BU4884">
        <v>1</v>
      </c>
      <c r="BV4884" t="s">
        <v>118</v>
      </c>
      <c r="BX4884" t="s">
        <v>119</v>
      </c>
      <c r="BY4884" t="s">
        <v>119</v>
      </c>
      <c r="BZ4884" t="s">
        <v>119</v>
      </c>
      <c r="CA4884">
        <v>1</v>
      </c>
      <c r="CC4884" t="s">
        <v>120</v>
      </c>
      <c r="CH4884">
        <v>540</v>
      </c>
      <c r="CI4884">
        <v>31990</v>
      </c>
      <c r="CJ4884" t="s">
        <v>106</v>
      </c>
      <c r="CK4884" t="s">
        <v>106</v>
      </c>
      <c r="CL4884">
        <v>15</v>
      </c>
      <c r="CM4884" t="s">
        <v>2963</v>
      </c>
      <c r="CO4884">
        <v>125385</v>
      </c>
      <c r="CQ4884">
        <v>0</v>
      </c>
      <c r="CR4884">
        <v>0</v>
      </c>
      <c r="CS4884">
        <v>0</v>
      </c>
      <c r="CY4884" t="s">
        <v>123</v>
      </c>
      <c r="CZ4884" t="s">
        <v>124</v>
      </c>
      <c r="DD4884" t="str" cm="1">
        <f t="array" ref="DD4884">TEXT(_xlfn.SEQUENCE(1, DATEDIF(AG4884, AH4884, "m") + 1, AG4884, 30), "YYYY-APMM")</f>
        <v>2014-AP06</v>
      </c>
      <c r="DN4884">
        <f t="shared" si="152"/>
        <v>451.2</v>
      </c>
      <c r="DO4884" t="str">
        <f t="shared" si="153"/>
        <v>LABOR- SUBCONTRACTOR</v>
      </c>
    </row>
    <row r="4885" spans="1:119" x14ac:dyDescent="0.35">
      <c r="A4885" t="s">
        <v>105</v>
      </c>
      <c r="B4885">
        <v>504170</v>
      </c>
      <c r="C4885">
        <v>6359</v>
      </c>
      <c r="D4885">
        <v>125388</v>
      </c>
      <c r="E4885">
        <v>13662</v>
      </c>
      <c r="F4885">
        <v>0</v>
      </c>
      <c r="G4885" t="s">
        <v>106</v>
      </c>
      <c r="H4885" t="s">
        <v>106</v>
      </c>
      <c r="I4885" t="s">
        <v>106</v>
      </c>
      <c r="J4885" t="s">
        <v>107</v>
      </c>
      <c r="K4885" t="s">
        <v>108</v>
      </c>
      <c r="L4885" t="s">
        <v>109</v>
      </c>
      <c r="M4885" t="s">
        <v>110</v>
      </c>
      <c r="N4885" t="s">
        <v>10808</v>
      </c>
      <c r="O4885" t="s">
        <v>3002</v>
      </c>
      <c r="P4885">
        <v>8178</v>
      </c>
      <c r="Q4885">
        <v>216</v>
      </c>
      <c r="R4885">
        <v>0</v>
      </c>
      <c r="S4885">
        <v>200</v>
      </c>
      <c r="T4885">
        <v>0</v>
      </c>
      <c r="U4885">
        <v>1222.4000000000001</v>
      </c>
      <c r="V4885">
        <v>1222.4000000000001</v>
      </c>
      <c r="W4885">
        <v>200</v>
      </c>
      <c r="X4885">
        <v>0</v>
      </c>
      <c r="Y4885">
        <v>0</v>
      </c>
      <c r="Z4885">
        <v>0</v>
      </c>
      <c r="AD4885" s="1">
        <v>41715.333333333336</v>
      </c>
      <c r="AE4885" s="1">
        <v>41743.708333333336</v>
      </c>
      <c r="AG4885" s="1">
        <v>41683.333333333336</v>
      </c>
      <c r="AH4885" s="1">
        <v>41711.708333333336</v>
      </c>
      <c r="AI4885" s="1">
        <v>41683.333333333336</v>
      </c>
      <c r="AJ4885" s="1">
        <v>41711.708333333336</v>
      </c>
      <c r="AK4885" s="1">
        <v>41683.333333333336</v>
      </c>
      <c r="AL4885" s="1">
        <v>41711.708333333336</v>
      </c>
      <c r="AM4885" s="1">
        <v>41715.333333333336</v>
      </c>
      <c r="AN4885" s="1">
        <v>41743.708333333336</v>
      </c>
      <c r="AP4885" t="s">
        <v>113</v>
      </c>
      <c r="AU4885" t="s">
        <v>10809</v>
      </c>
      <c r="AY4885" t="s">
        <v>106</v>
      </c>
      <c r="AZ4885">
        <v>0</v>
      </c>
      <c r="BA4885">
        <v>0</v>
      </c>
      <c r="BD4885" s="3">
        <v>41321.662499999999</v>
      </c>
      <c r="BE4885" s="3">
        <v>41321.663888888892</v>
      </c>
      <c r="BF4885" t="s">
        <v>115</v>
      </c>
      <c r="BG4885" t="s">
        <v>115</v>
      </c>
      <c r="BH4885">
        <v>8149</v>
      </c>
      <c r="BM4885">
        <v>43550</v>
      </c>
      <c r="BR4885" t="s">
        <v>116</v>
      </c>
      <c r="BS4885" t="s">
        <v>117</v>
      </c>
      <c r="BU4885">
        <v>1</v>
      </c>
      <c r="BV4885" t="s">
        <v>118</v>
      </c>
      <c r="BX4885" t="s">
        <v>119</v>
      </c>
      <c r="BY4885" t="s">
        <v>119</v>
      </c>
      <c r="BZ4885" t="s">
        <v>119</v>
      </c>
      <c r="CA4885">
        <v>1</v>
      </c>
      <c r="CC4885" t="s">
        <v>120</v>
      </c>
      <c r="CH4885">
        <v>540</v>
      </c>
      <c r="CI4885">
        <v>31980</v>
      </c>
      <c r="CJ4885" t="s">
        <v>106</v>
      </c>
      <c r="CK4885" t="s">
        <v>106</v>
      </c>
      <c r="CL4885">
        <v>10</v>
      </c>
      <c r="CM4885" t="s">
        <v>2889</v>
      </c>
      <c r="CO4885">
        <v>125385</v>
      </c>
      <c r="CQ4885">
        <v>0</v>
      </c>
      <c r="CR4885">
        <v>0</v>
      </c>
      <c r="CS4885">
        <v>0</v>
      </c>
      <c r="CY4885" t="s">
        <v>123</v>
      </c>
      <c r="CZ4885" t="s">
        <v>124</v>
      </c>
      <c r="DD4885" t="str" cm="1">
        <f t="array" ref="DD4885:DE4885">TEXT(_xlfn.SEQUENCE(1, DATEDIF(AG4885, AH4885, "m") + 1, AG4885, 30), "YYYY-APMM")</f>
        <v>2014-AP02</v>
      </c>
      <c r="DE4885" t="str">
        <v>2014-AP03</v>
      </c>
      <c r="DN4885">
        <f t="shared" si="152"/>
        <v>611.20000000000005</v>
      </c>
      <c r="DO4885" t="str">
        <f t="shared" si="153"/>
        <v>LABOR- SUBCONTRACTOR</v>
      </c>
    </row>
    <row r="4886" spans="1:119" x14ac:dyDescent="0.35">
      <c r="A4886" t="s">
        <v>105</v>
      </c>
      <c r="B4886">
        <v>504171</v>
      </c>
      <c r="C4886">
        <v>6359</v>
      </c>
      <c r="D4886">
        <v>125388</v>
      </c>
      <c r="E4886">
        <v>13662</v>
      </c>
      <c r="F4886">
        <v>0</v>
      </c>
      <c r="G4886" t="s">
        <v>106</v>
      </c>
      <c r="H4886" t="s">
        <v>106</v>
      </c>
      <c r="I4886" t="s">
        <v>106</v>
      </c>
      <c r="J4886" t="s">
        <v>107</v>
      </c>
      <c r="K4886" t="s">
        <v>108</v>
      </c>
      <c r="L4886" t="s">
        <v>109</v>
      </c>
      <c r="M4886" t="s">
        <v>110</v>
      </c>
      <c r="N4886" t="s">
        <v>10810</v>
      </c>
      <c r="O4886" t="s">
        <v>3005</v>
      </c>
      <c r="P4886">
        <v>8178</v>
      </c>
      <c r="Q4886">
        <v>360</v>
      </c>
      <c r="R4886">
        <v>0</v>
      </c>
      <c r="S4886">
        <v>160</v>
      </c>
      <c r="T4886">
        <v>0</v>
      </c>
      <c r="U4886">
        <v>1318.4</v>
      </c>
      <c r="V4886">
        <v>1318.4</v>
      </c>
      <c r="W4886">
        <v>160</v>
      </c>
      <c r="X4886">
        <v>0</v>
      </c>
      <c r="Y4886">
        <v>0</v>
      </c>
      <c r="Z4886">
        <v>0</v>
      </c>
      <c r="AD4886" s="1">
        <v>41748.333333333336</v>
      </c>
      <c r="AE4886" s="1">
        <v>41770.708333333336</v>
      </c>
      <c r="AG4886" s="1">
        <v>41695.333333333336</v>
      </c>
      <c r="AH4886" s="1">
        <v>41717.708333333336</v>
      </c>
      <c r="AI4886" s="1">
        <v>41695.333333333336</v>
      </c>
      <c r="AJ4886" s="1">
        <v>41717.708333333336</v>
      </c>
      <c r="AK4886" s="1">
        <v>41695.333333333336</v>
      </c>
      <c r="AL4886" s="1">
        <v>41717.708333333336</v>
      </c>
      <c r="AM4886" s="1">
        <v>41748.333333333336</v>
      </c>
      <c r="AN4886" s="1">
        <v>41770.708333333336</v>
      </c>
      <c r="AP4886" t="s">
        <v>113</v>
      </c>
      <c r="AU4886" t="s">
        <v>10811</v>
      </c>
      <c r="AY4886" t="s">
        <v>106</v>
      </c>
      <c r="AZ4886">
        <v>0</v>
      </c>
      <c r="BA4886">
        <v>0</v>
      </c>
      <c r="BD4886" s="3">
        <v>41321.662499999999</v>
      </c>
      <c r="BE4886" s="3">
        <v>41321.663888888892</v>
      </c>
      <c r="BF4886" t="s">
        <v>115</v>
      </c>
      <c r="BG4886" t="s">
        <v>115</v>
      </c>
      <c r="BH4886">
        <v>8149</v>
      </c>
      <c r="BM4886">
        <v>43550</v>
      </c>
      <c r="BR4886" t="s">
        <v>116</v>
      </c>
      <c r="BS4886" t="s">
        <v>117</v>
      </c>
      <c r="BU4886">
        <v>1</v>
      </c>
      <c r="BV4886" t="s">
        <v>118</v>
      </c>
      <c r="BX4886" t="s">
        <v>119</v>
      </c>
      <c r="BY4886" t="s">
        <v>119</v>
      </c>
      <c r="BZ4886" t="s">
        <v>119</v>
      </c>
      <c r="CA4886">
        <v>1</v>
      </c>
      <c r="CC4886" t="s">
        <v>120</v>
      </c>
      <c r="CH4886">
        <v>540</v>
      </c>
      <c r="CI4886">
        <v>31980</v>
      </c>
      <c r="CJ4886" t="s">
        <v>106</v>
      </c>
      <c r="CK4886" t="s">
        <v>106</v>
      </c>
      <c r="CL4886">
        <v>10</v>
      </c>
      <c r="CM4886" t="s">
        <v>2889</v>
      </c>
      <c r="CO4886">
        <v>125385</v>
      </c>
      <c r="CQ4886">
        <v>0</v>
      </c>
      <c r="CR4886">
        <v>0</v>
      </c>
      <c r="CS4886">
        <v>0</v>
      </c>
      <c r="CY4886" t="s">
        <v>123</v>
      </c>
      <c r="CZ4886" t="s">
        <v>124</v>
      </c>
      <c r="DD4886" t="str" cm="1">
        <f t="array" ref="DD4886">TEXT(_xlfn.SEQUENCE(1, DATEDIF(AG4886, AH4886, "m") + 1, AG4886, 30), "YYYY-APMM")</f>
        <v>2014-AP02</v>
      </c>
      <c r="DN4886">
        <f t="shared" si="152"/>
        <v>1318.4</v>
      </c>
      <c r="DO4886" t="str">
        <f t="shared" si="153"/>
        <v>LABOR- SUBCONTRACTOR</v>
      </c>
    </row>
    <row r="4887" spans="1:119" x14ac:dyDescent="0.35">
      <c r="A4887" t="s">
        <v>105</v>
      </c>
      <c r="B4887">
        <v>504172</v>
      </c>
      <c r="C4887">
        <v>6359</v>
      </c>
      <c r="D4887">
        <v>125388</v>
      </c>
      <c r="E4887">
        <v>13662</v>
      </c>
      <c r="F4887">
        <v>0</v>
      </c>
      <c r="G4887" t="s">
        <v>106</v>
      </c>
      <c r="H4887" t="s">
        <v>106</v>
      </c>
      <c r="I4887" t="s">
        <v>106</v>
      </c>
      <c r="J4887" t="s">
        <v>107</v>
      </c>
      <c r="K4887" t="s">
        <v>108</v>
      </c>
      <c r="L4887" t="s">
        <v>109</v>
      </c>
      <c r="M4887" t="s">
        <v>110</v>
      </c>
      <c r="N4887" t="s">
        <v>10812</v>
      </c>
      <c r="O4887" t="s">
        <v>3008</v>
      </c>
      <c r="P4887">
        <v>8178</v>
      </c>
      <c r="Q4887">
        <v>360</v>
      </c>
      <c r="R4887">
        <v>216</v>
      </c>
      <c r="S4887">
        <v>200</v>
      </c>
      <c r="T4887">
        <v>0</v>
      </c>
      <c r="U4887">
        <v>296</v>
      </c>
      <c r="V4887">
        <v>296</v>
      </c>
      <c r="W4887">
        <v>200</v>
      </c>
      <c r="X4887">
        <v>0</v>
      </c>
      <c r="Y4887">
        <v>0</v>
      </c>
      <c r="Z4887">
        <v>0</v>
      </c>
      <c r="AD4887" s="1">
        <v>41756.333333333336</v>
      </c>
      <c r="AE4887" s="1">
        <v>41784.708333333336</v>
      </c>
      <c r="AG4887" s="1">
        <v>41703.333333333336</v>
      </c>
      <c r="AH4887" s="1">
        <v>41731.708333333336</v>
      </c>
      <c r="AI4887" s="1">
        <v>41703.333333333336</v>
      </c>
      <c r="AJ4887" s="1">
        <v>41731.708333333336</v>
      </c>
      <c r="AK4887" s="1">
        <v>41703.333333333336</v>
      </c>
      <c r="AL4887" s="1">
        <v>41731.708333333336</v>
      </c>
      <c r="AM4887" s="1">
        <v>41756.333333333336</v>
      </c>
      <c r="AN4887" s="1">
        <v>41784.708333333336</v>
      </c>
      <c r="AP4887" t="s">
        <v>113</v>
      </c>
      <c r="AU4887" t="s">
        <v>10813</v>
      </c>
      <c r="AY4887" t="s">
        <v>106</v>
      </c>
      <c r="AZ4887">
        <v>0</v>
      </c>
      <c r="BA4887">
        <v>0</v>
      </c>
      <c r="BD4887" s="3">
        <v>41321.662499999999</v>
      </c>
      <c r="BE4887" s="3">
        <v>41321.663888888892</v>
      </c>
      <c r="BF4887" t="s">
        <v>115</v>
      </c>
      <c r="BG4887" t="s">
        <v>115</v>
      </c>
      <c r="BH4887">
        <v>8149</v>
      </c>
      <c r="BM4887">
        <v>43550</v>
      </c>
      <c r="BR4887" t="s">
        <v>116</v>
      </c>
      <c r="BS4887" t="s">
        <v>117</v>
      </c>
      <c r="BU4887">
        <v>1</v>
      </c>
      <c r="BV4887" t="s">
        <v>118</v>
      </c>
      <c r="BX4887" t="s">
        <v>119</v>
      </c>
      <c r="BY4887" t="s">
        <v>119</v>
      </c>
      <c r="BZ4887" t="s">
        <v>119</v>
      </c>
      <c r="CA4887">
        <v>1</v>
      </c>
      <c r="CC4887" t="s">
        <v>120</v>
      </c>
      <c r="CH4887">
        <v>540</v>
      </c>
      <c r="CI4887">
        <v>31980</v>
      </c>
      <c r="CJ4887" t="s">
        <v>106</v>
      </c>
      <c r="CK4887" t="s">
        <v>106</v>
      </c>
      <c r="CL4887">
        <v>10</v>
      </c>
      <c r="CM4887" t="s">
        <v>2889</v>
      </c>
      <c r="CO4887">
        <v>125385</v>
      </c>
      <c r="CQ4887">
        <v>0</v>
      </c>
      <c r="CR4887">
        <v>0</v>
      </c>
      <c r="CS4887">
        <v>0</v>
      </c>
      <c r="CY4887" t="s">
        <v>123</v>
      </c>
      <c r="CZ4887" t="s">
        <v>124</v>
      </c>
      <c r="DD4887" t="str" cm="1">
        <f t="array" ref="DD4887">TEXT(_xlfn.SEQUENCE(1, DATEDIF(AG4887, AH4887, "m") + 1, AG4887, 30), "YYYY-APMM")</f>
        <v>2014-AP03</v>
      </c>
      <c r="DN4887">
        <f t="shared" si="152"/>
        <v>296</v>
      </c>
      <c r="DO4887" t="str">
        <f t="shared" si="153"/>
        <v>LABOR- SUBCONTRACTOR</v>
      </c>
    </row>
    <row r="4888" spans="1:119" x14ac:dyDescent="0.35">
      <c r="A4888" t="s">
        <v>105</v>
      </c>
      <c r="B4888">
        <v>504173</v>
      </c>
      <c r="C4888">
        <v>6359</v>
      </c>
      <c r="D4888">
        <v>125388</v>
      </c>
      <c r="E4888">
        <v>13662</v>
      </c>
      <c r="F4888">
        <v>0</v>
      </c>
      <c r="G4888" t="s">
        <v>106</v>
      </c>
      <c r="H4888" t="s">
        <v>106</v>
      </c>
      <c r="I4888" t="s">
        <v>106</v>
      </c>
      <c r="J4888" t="s">
        <v>107</v>
      </c>
      <c r="K4888" t="s">
        <v>108</v>
      </c>
      <c r="L4888" t="s">
        <v>109</v>
      </c>
      <c r="M4888" t="s">
        <v>110</v>
      </c>
      <c r="N4888" t="s">
        <v>10814</v>
      </c>
      <c r="O4888" t="s">
        <v>3011</v>
      </c>
      <c r="P4888">
        <v>8178</v>
      </c>
      <c r="Q4888">
        <v>144</v>
      </c>
      <c r="R4888">
        <v>0</v>
      </c>
      <c r="S4888">
        <v>160</v>
      </c>
      <c r="T4888">
        <v>0</v>
      </c>
      <c r="U4888">
        <v>227.2</v>
      </c>
      <c r="V4888">
        <v>227.2</v>
      </c>
      <c r="W4888">
        <v>160</v>
      </c>
      <c r="X4888">
        <v>0</v>
      </c>
      <c r="Y4888">
        <v>0</v>
      </c>
      <c r="Z4888">
        <v>0</v>
      </c>
      <c r="AD4888" s="1">
        <v>41793.333333333336</v>
      </c>
      <c r="AE4888" s="1">
        <v>41815.708333333336</v>
      </c>
      <c r="AG4888" s="1">
        <v>41772.333333333336</v>
      </c>
      <c r="AH4888" s="1">
        <v>41794.708333333336</v>
      </c>
      <c r="AI4888" s="1">
        <v>41772.333333333336</v>
      </c>
      <c r="AJ4888" s="1">
        <v>41794.708333333336</v>
      </c>
      <c r="AK4888" s="1">
        <v>41772.333333333336</v>
      </c>
      <c r="AL4888" s="1">
        <v>41794.708333333336</v>
      </c>
      <c r="AM4888" s="1">
        <v>41793.333333333336</v>
      </c>
      <c r="AN4888" s="1">
        <v>41815.708333333336</v>
      </c>
      <c r="AP4888" t="s">
        <v>113</v>
      </c>
      <c r="AU4888" t="s">
        <v>10815</v>
      </c>
      <c r="AY4888" t="s">
        <v>106</v>
      </c>
      <c r="AZ4888">
        <v>0</v>
      </c>
      <c r="BA4888">
        <v>0</v>
      </c>
      <c r="BD4888" s="3">
        <v>41321.662499999999</v>
      </c>
      <c r="BE4888" s="3">
        <v>41321.663888888892</v>
      </c>
      <c r="BF4888" t="s">
        <v>115</v>
      </c>
      <c r="BG4888" t="s">
        <v>115</v>
      </c>
      <c r="BH4888">
        <v>8149</v>
      </c>
      <c r="BM4888">
        <v>43550</v>
      </c>
      <c r="BR4888" t="s">
        <v>116</v>
      </c>
      <c r="BS4888" t="s">
        <v>117</v>
      </c>
      <c r="BU4888">
        <v>1</v>
      </c>
      <c r="BV4888" t="s">
        <v>118</v>
      </c>
      <c r="BX4888" t="s">
        <v>119</v>
      </c>
      <c r="BY4888" t="s">
        <v>119</v>
      </c>
      <c r="BZ4888" t="s">
        <v>119</v>
      </c>
      <c r="CA4888">
        <v>1</v>
      </c>
      <c r="CC4888" t="s">
        <v>120</v>
      </c>
      <c r="CH4888">
        <v>540</v>
      </c>
      <c r="CI4888">
        <v>31980</v>
      </c>
      <c r="CJ4888" t="s">
        <v>106</v>
      </c>
      <c r="CK4888" t="s">
        <v>106</v>
      </c>
      <c r="CL4888">
        <v>10</v>
      </c>
      <c r="CM4888" t="s">
        <v>2889</v>
      </c>
      <c r="CO4888">
        <v>125385</v>
      </c>
      <c r="CQ4888">
        <v>0</v>
      </c>
      <c r="CR4888">
        <v>0</v>
      </c>
      <c r="CS4888">
        <v>0</v>
      </c>
      <c r="CY4888" t="s">
        <v>123</v>
      </c>
      <c r="CZ4888" t="s">
        <v>124</v>
      </c>
      <c r="DD4888" t="str" cm="1">
        <f t="array" ref="DD4888">TEXT(_xlfn.SEQUENCE(1, DATEDIF(AG4888, AH4888, "m") + 1, AG4888, 30), "YYYY-APMM")</f>
        <v>2014-AP05</v>
      </c>
      <c r="DN4888">
        <f t="shared" si="152"/>
        <v>227.2</v>
      </c>
      <c r="DO4888" t="str">
        <f t="shared" si="153"/>
        <v>LABOR- SUBCONTRACTOR</v>
      </c>
    </row>
    <row r="4889" spans="1:119" x14ac:dyDescent="0.35">
      <c r="A4889" t="s">
        <v>105</v>
      </c>
      <c r="B4889">
        <v>504174</v>
      </c>
      <c r="C4889">
        <v>6359</v>
      </c>
      <c r="D4889">
        <v>125388</v>
      </c>
      <c r="E4889">
        <v>13662</v>
      </c>
      <c r="F4889">
        <v>0</v>
      </c>
      <c r="G4889" t="s">
        <v>106</v>
      </c>
      <c r="H4889" t="s">
        <v>106</v>
      </c>
      <c r="I4889" t="s">
        <v>106</v>
      </c>
      <c r="J4889" t="s">
        <v>107</v>
      </c>
      <c r="K4889" t="s">
        <v>108</v>
      </c>
      <c r="L4889" t="s">
        <v>109</v>
      </c>
      <c r="M4889" t="s">
        <v>110</v>
      </c>
      <c r="N4889" t="s">
        <v>10816</v>
      </c>
      <c r="O4889" t="s">
        <v>3014</v>
      </c>
      <c r="P4889">
        <v>8178</v>
      </c>
      <c r="Q4889">
        <v>200</v>
      </c>
      <c r="R4889">
        <v>0</v>
      </c>
      <c r="S4889">
        <v>200</v>
      </c>
      <c r="T4889">
        <v>0</v>
      </c>
      <c r="U4889">
        <v>1651.2</v>
      </c>
      <c r="V4889">
        <v>1651.2</v>
      </c>
      <c r="W4889">
        <v>200</v>
      </c>
      <c r="X4889">
        <v>0</v>
      </c>
      <c r="Y4889">
        <v>0</v>
      </c>
      <c r="Z4889">
        <v>0</v>
      </c>
      <c r="AD4889" s="1">
        <v>41813.333333333336</v>
      </c>
      <c r="AE4889" s="1">
        <v>41841.708333333336</v>
      </c>
      <c r="AG4889" s="1">
        <v>41784.333333333336</v>
      </c>
      <c r="AH4889" s="1">
        <v>41812.708333333336</v>
      </c>
      <c r="AI4889" s="1">
        <v>41784.333333333336</v>
      </c>
      <c r="AJ4889" s="1">
        <v>41812.708333333336</v>
      </c>
      <c r="AK4889" s="1">
        <v>41784.333333333336</v>
      </c>
      <c r="AL4889" s="1">
        <v>41812.708333333336</v>
      </c>
      <c r="AM4889" s="1">
        <v>41813.333333333336</v>
      </c>
      <c r="AN4889" s="1">
        <v>41841.708333333336</v>
      </c>
      <c r="AP4889" t="s">
        <v>113</v>
      </c>
      <c r="AU4889" t="s">
        <v>10817</v>
      </c>
      <c r="AY4889" t="s">
        <v>106</v>
      </c>
      <c r="AZ4889">
        <v>0</v>
      </c>
      <c r="BA4889">
        <v>0</v>
      </c>
      <c r="BD4889" s="3">
        <v>41321.662499999999</v>
      </c>
      <c r="BE4889" s="3">
        <v>41321.663888888892</v>
      </c>
      <c r="BF4889" t="s">
        <v>115</v>
      </c>
      <c r="BG4889" t="s">
        <v>115</v>
      </c>
      <c r="BH4889">
        <v>8149</v>
      </c>
      <c r="BM4889">
        <v>43550</v>
      </c>
      <c r="BR4889" t="s">
        <v>116</v>
      </c>
      <c r="BS4889" t="s">
        <v>117</v>
      </c>
      <c r="BU4889">
        <v>1</v>
      </c>
      <c r="BV4889" t="s">
        <v>118</v>
      </c>
      <c r="BX4889" t="s">
        <v>119</v>
      </c>
      <c r="BY4889" t="s">
        <v>119</v>
      </c>
      <c r="BZ4889" t="s">
        <v>119</v>
      </c>
      <c r="CA4889">
        <v>1</v>
      </c>
      <c r="CC4889" t="s">
        <v>120</v>
      </c>
      <c r="CH4889">
        <v>540</v>
      </c>
      <c r="CI4889">
        <v>31980</v>
      </c>
      <c r="CJ4889" t="s">
        <v>106</v>
      </c>
      <c r="CK4889" t="s">
        <v>106</v>
      </c>
      <c r="CL4889">
        <v>10</v>
      </c>
      <c r="CM4889" t="s">
        <v>2889</v>
      </c>
      <c r="CO4889">
        <v>125385</v>
      </c>
      <c r="CQ4889">
        <v>0</v>
      </c>
      <c r="CR4889">
        <v>0</v>
      </c>
      <c r="CS4889">
        <v>0</v>
      </c>
      <c r="CY4889" t="s">
        <v>123</v>
      </c>
      <c r="CZ4889" t="s">
        <v>124</v>
      </c>
      <c r="DD4889" t="str" cm="1">
        <f t="array" ref="DD4889">TEXT(_xlfn.SEQUENCE(1, DATEDIF(AG4889, AH4889, "m") + 1, AG4889, 30), "YYYY-APMM")</f>
        <v>2014-AP05</v>
      </c>
      <c r="DN4889">
        <f t="shared" si="152"/>
        <v>1651.2</v>
      </c>
      <c r="DO4889" t="str">
        <f t="shared" si="153"/>
        <v>LABOR- SUBCONTRACTOR</v>
      </c>
    </row>
    <row r="4890" spans="1:119" x14ac:dyDescent="0.35">
      <c r="A4890" t="s">
        <v>105</v>
      </c>
      <c r="B4890">
        <v>504175</v>
      </c>
      <c r="C4890">
        <v>6359</v>
      </c>
      <c r="D4890">
        <v>125388</v>
      </c>
      <c r="E4890">
        <v>13662</v>
      </c>
      <c r="F4890">
        <v>0</v>
      </c>
      <c r="G4890" t="s">
        <v>106</v>
      </c>
      <c r="H4890" t="s">
        <v>106</v>
      </c>
      <c r="I4890" t="s">
        <v>106</v>
      </c>
      <c r="J4890" t="s">
        <v>107</v>
      </c>
      <c r="K4890" t="s">
        <v>108</v>
      </c>
      <c r="L4890" t="s">
        <v>109</v>
      </c>
      <c r="M4890" t="s">
        <v>110</v>
      </c>
      <c r="N4890" t="s">
        <v>10818</v>
      </c>
      <c r="O4890" t="s">
        <v>3017</v>
      </c>
      <c r="P4890">
        <v>8178</v>
      </c>
      <c r="Q4890">
        <v>240</v>
      </c>
      <c r="R4890">
        <v>0</v>
      </c>
      <c r="S4890">
        <v>200</v>
      </c>
      <c r="T4890">
        <v>0</v>
      </c>
      <c r="U4890">
        <v>1075.2</v>
      </c>
      <c r="V4890">
        <v>1075.2</v>
      </c>
      <c r="W4890">
        <v>200</v>
      </c>
      <c r="X4890">
        <v>0</v>
      </c>
      <c r="Y4890">
        <v>0</v>
      </c>
      <c r="Z4890">
        <v>0</v>
      </c>
      <c r="AD4890" s="1">
        <v>41801.333333333336</v>
      </c>
      <c r="AE4890" s="1">
        <v>41829.708333333336</v>
      </c>
      <c r="AG4890" s="1">
        <v>41766.333333333336</v>
      </c>
      <c r="AH4890" s="1">
        <v>41794.708333333336</v>
      </c>
      <c r="AI4890" s="1">
        <v>41766.333333333336</v>
      </c>
      <c r="AJ4890" s="1">
        <v>41794.708333333336</v>
      </c>
      <c r="AK4890" s="1">
        <v>41766.333333333336</v>
      </c>
      <c r="AL4890" s="1">
        <v>41794.708333333336</v>
      </c>
      <c r="AM4890" s="1">
        <v>41801.333333333336</v>
      </c>
      <c r="AN4890" s="1">
        <v>41829.708333333336</v>
      </c>
      <c r="AP4890" t="s">
        <v>113</v>
      </c>
      <c r="AU4890" t="s">
        <v>10819</v>
      </c>
      <c r="AY4890" t="s">
        <v>106</v>
      </c>
      <c r="AZ4890">
        <v>0</v>
      </c>
      <c r="BA4890">
        <v>0</v>
      </c>
      <c r="BD4890" s="3">
        <v>41321.662499999999</v>
      </c>
      <c r="BE4890" s="3">
        <v>41321.663888888892</v>
      </c>
      <c r="BF4890" t="s">
        <v>115</v>
      </c>
      <c r="BG4890" t="s">
        <v>115</v>
      </c>
      <c r="BH4890">
        <v>8149</v>
      </c>
      <c r="BM4890">
        <v>43550</v>
      </c>
      <c r="BR4890" t="s">
        <v>116</v>
      </c>
      <c r="BS4890" t="s">
        <v>117</v>
      </c>
      <c r="BU4890">
        <v>1</v>
      </c>
      <c r="BV4890" t="s">
        <v>118</v>
      </c>
      <c r="BX4890" t="s">
        <v>119</v>
      </c>
      <c r="BY4890" t="s">
        <v>119</v>
      </c>
      <c r="BZ4890" t="s">
        <v>119</v>
      </c>
      <c r="CA4890">
        <v>1</v>
      </c>
      <c r="CC4890" t="s">
        <v>120</v>
      </c>
      <c r="CH4890">
        <v>540</v>
      </c>
      <c r="CI4890">
        <v>31980</v>
      </c>
      <c r="CJ4890" t="s">
        <v>106</v>
      </c>
      <c r="CK4890" t="s">
        <v>106</v>
      </c>
      <c r="CL4890">
        <v>10</v>
      </c>
      <c r="CM4890" t="s">
        <v>2889</v>
      </c>
      <c r="CO4890">
        <v>125385</v>
      </c>
      <c r="CQ4890">
        <v>0</v>
      </c>
      <c r="CR4890">
        <v>0</v>
      </c>
      <c r="CS4890">
        <v>0</v>
      </c>
      <c r="CY4890" t="s">
        <v>123</v>
      </c>
      <c r="CZ4890" t="s">
        <v>124</v>
      </c>
      <c r="DD4890" t="str" cm="1">
        <f t="array" ref="DD4890">TEXT(_xlfn.SEQUENCE(1, DATEDIF(AG4890, AH4890, "m") + 1, AG4890, 30), "YYYY-APMM")</f>
        <v>2014-AP05</v>
      </c>
      <c r="DN4890">
        <f t="shared" si="152"/>
        <v>1075.2</v>
      </c>
      <c r="DO4890" t="str">
        <f t="shared" si="153"/>
        <v>LABOR- SUBCONTRACTOR</v>
      </c>
    </row>
    <row r="4891" spans="1:119" x14ac:dyDescent="0.35">
      <c r="A4891" t="s">
        <v>105</v>
      </c>
      <c r="B4891">
        <v>504176</v>
      </c>
      <c r="C4891">
        <v>6359</v>
      </c>
      <c r="D4891">
        <v>125388</v>
      </c>
      <c r="E4891">
        <v>13662</v>
      </c>
      <c r="F4891">
        <v>0</v>
      </c>
      <c r="G4891" t="s">
        <v>106</v>
      </c>
      <c r="H4891" t="s">
        <v>106</v>
      </c>
      <c r="I4891" t="s">
        <v>106</v>
      </c>
      <c r="J4891" t="s">
        <v>107</v>
      </c>
      <c r="K4891" t="s">
        <v>108</v>
      </c>
      <c r="L4891" t="s">
        <v>109</v>
      </c>
      <c r="M4891" t="s">
        <v>110</v>
      </c>
      <c r="N4891" t="s">
        <v>10820</v>
      </c>
      <c r="O4891" t="s">
        <v>3020</v>
      </c>
      <c r="P4891">
        <v>8178</v>
      </c>
      <c r="Q4891">
        <v>144</v>
      </c>
      <c r="R4891">
        <v>40</v>
      </c>
      <c r="S4891">
        <v>160</v>
      </c>
      <c r="T4891">
        <v>0</v>
      </c>
      <c r="U4891">
        <v>520</v>
      </c>
      <c r="V4891">
        <v>520</v>
      </c>
      <c r="W4891">
        <v>160</v>
      </c>
      <c r="X4891">
        <v>0</v>
      </c>
      <c r="Y4891">
        <v>0</v>
      </c>
      <c r="Z4891">
        <v>0</v>
      </c>
      <c r="AD4891" s="1">
        <v>41805.333333333336</v>
      </c>
      <c r="AE4891" s="1">
        <v>41827.708333333336</v>
      </c>
      <c r="AG4891" s="1">
        <v>41784.333333333336</v>
      </c>
      <c r="AH4891" s="1">
        <v>41806.708333333336</v>
      </c>
      <c r="AI4891" s="1">
        <v>41784.333333333336</v>
      </c>
      <c r="AJ4891" s="1">
        <v>41806.708333333336</v>
      </c>
      <c r="AK4891" s="1">
        <v>41784.333333333336</v>
      </c>
      <c r="AL4891" s="1">
        <v>41806.708333333336</v>
      </c>
      <c r="AM4891" s="1">
        <v>41805.333333333336</v>
      </c>
      <c r="AN4891" s="1">
        <v>41827.708333333336</v>
      </c>
      <c r="AP4891" t="s">
        <v>113</v>
      </c>
      <c r="AU4891" t="s">
        <v>10821</v>
      </c>
      <c r="AY4891" t="s">
        <v>106</v>
      </c>
      <c r="AZ4891">
        <v>0</v>
      </c>
      <c r="BA4891">
        <v>0</v>
      </c>
      <c r="BD4891" s="3">
        <v>41321.662499999999</v>
      </c>
      <c r="BE4891" s="3">
        <v>41321.663888888892</v>
      </c>
      <c r="BF4891" t="s">
        <v>115</v>
      </c>
      <c r="BG4891" t="s">
        <v>115</v>
      </c>
      <c r="BH4891">
        <v>8149</v>
      </c>
      <c r="BM4891">
        <v>43550</v>
      </c>
      <c r="BR4891" t="s">
        <v>116</v>
      </c>
      <c r="BS4891" t="s">
        <v>117</v>
      </c>
      <c r="BU4891">
        <v>1</v>
      </c>
      <c r="BV4891" t="s">
        <v>118</v>
      </c>
      <c r="BX4891" t="s">
        <v>119</v>
      </c>
      <c r="BY4891" t="s">
        <v>119</v>
      </c>
      <c r="BZ4891" t="s">
        <v>119</v>
      </c>
      <c r="CA4891">
        <v>1</v>
      </c>
      <c r="CC4891" t="s">
        <v>120</v>
      </c>
      <c r="CH4891">
        <v>540</v>
      </c>
      <c r="CI4891">
        <v>31980</v>
      </c>
      <c r="CJ4891" t="s">
        <v>106</v>
      </c>
      <c r="CK4891" t="s">
        <v>106</v>
      </c>
      <c r="CL4891">
        <v>10</v>
      </c>
      <c r="CM4891" t="s">
        <v>2889</v>
      </c>
      <c r="CO4891">
        <v>125385</v>
      </c>
      <c r="CQ4891">
        <v>0</v>
      </c>
      <c r="CR4891">
        <v>0</v>
      </c>
      <c r="CS4891">
        <v>0</v>
      </c>
      <c r="CY4891" t="s">
        <v>123</v>
      </c>
      <c r="CZ4891" t="s">
        <v>124</v>
      </c>
      <c r="DD4891" t="str" cm="1">
        <f t="array" ref="DD4891">TEXT(_xlfn.SEQUENCE(1, DATEDIF(AG4891, AH4891, "m") + 1, AG4891, 30), "YYYY-APMM")</f>
        <v>2014-AP05</v>
      </c>
      <c r="DN4891">
        <f t="shared" si="152"/>
        <v>520</v>
      </c>
      <c r="DO4891" t="str">
        <f t="shared" si="153"/>
        <v>LABOR- SUBCONTRACTOR</v>
      </c>
    </row>
    <row r="4892" spans="1:119" x14ac:dyDescent="0.35">
      <c r="A4892" t="s">
        <v>105</v>
      </c>
      <c r="B4892">
        <v>504177</v>
      </c>
      <c r="C4892">
        <v>6359</v>
      </c>
      <c r="D4892">
        <v>125390</v>
      </c>
      <c r="E4892">
        <v>13662</v>
      </c>
      <c r="F4892">
        <v>0</v>
      </c>
      <c r="G4892" t="s">
        <v>106</v>
      </c>
      <c r="H4892" t="s">
        <v>106</v>
      </c>
      <c r="I4892" t="s">
        <v>106</v>
      </c>
      <c r="J4892" t="s">
        <v>107</v>
      </c>
      <c r="K4892" t="s">
        <v>108</v>
      </c>
      <c r="L4892" t="s">
        <v>109</v>
      </c>
      <c r="M4892" t="s">
        <v>110</v>
      </c>
      <c r="N4892" t="s">
        <v>10822</v>
      </c>
      <c r="O4892" t="s">
        <v>3063</v>
      </c>
      <c r="P4892">
        <v>8178</v>
      </c>
      <c r="Q4892">
        <v>144</v>
      </c>
      <c r="R4892">
        <v>0</v>
      </c>
      <c r="S4892">
        <v>144</v>
      </c>
      <c r="T4892">
        <v>0</v>
      </c>
      <c r="U4892">
        <v>441.6</v>
      </c>
      <c r="V4892">
        <v>441.6</v>
      </c>
      <c r="W4892">
        <v>144</v>
      </c>
      <c r="X4892">
        <v>0</v>
      </c>
      <c r="Y4892">
        <v>0</v>
      </c>
      <c r="Z4892">
        <v>0</v>
      </c>
      <c r="AD4892" s="1">
        <v>41715.333333333336</v>
      </c>
      <c r="AE4892" s="1">
        <v>41735.708333333336</v>
      </c>
      <c r="AG4892" s="1">
        <v>41694.333333333336</v>
      </c>
      <c r="AH4892" s="1">
        <v>41714.708333333336</v>
      </c>
      <c r="AI4892" s="1">
        <v>41694.333333333336</v>
      </c>
      <c r="AJ4892" s="1">
        <v>41714.708333333336</v>
      </c>
      <c r="AK4892" s="1">
        <v>41694.333333333336</v>
      </c>
      <c r="AL4892" s="1">
        <v>41714.708333333336</v>
      </c>
      <c r="AM4892" s="1">
        <v>41715.333333333336</v>
      </c>
      <c r="AN4892" s="1">
        <v>41735.708333333336</v>
      </c>
      <c r="AP4892" t="s">
        <v>113</v>
      </c>
      <c r="AU4892" t="s">
        <v>10823</v>
      </c>
      <c r="AY4892" t="s">
        <v>106</v>
      </c>
      <c r="AZ4892">
        <v>0</v>
      </c>
      <c r="BA4892">
        <v>0</v>
      </c>
      <c r="BD4892" s="3">
        <v>41321.662499999999</v>
      </c>
      <c r="BE4892" s="3">
        <v>41321.663888888892</v>
      </c>
      <c r="BF4892" t="s">
        <v>115</v>
      </c>
      <c r="BG4892" t="s">
        <v>115</v>
      </c>
      <c r="BH4892">
        <v>8149</v>
      </c>
      <c r="BM4892">
        <v>43550</v>
      </c>
      <c r="BR4892" t="s">
        <v>116</v>
      </c>
      <c r="BS4892" t="s">
        <v>117</v>
      </c>
      <c r="BU4892">
        <v>1</v>
      </c>
      <c r="BV4892" t="s">
        <v>118</v>
      </c>
      <c r="BX4892" t="s">
        <v>119</v>
      </c>
      <c r="BY4892" t="s">
        <v>119</v>
      </c>
      <c r="BZ4892" t="s">
        <v>119</v>
      </c>
      <c r="CA4892">
        <v>1</v>
      </c>
      <c r="CC4892" t="s">
        <v>120</v>
      </c>
      <c r="CH4892">
        <v>540</v>
      </c>
      <c r="CI4892">
        <v>32020</v>
      </c>
      <c r="CJ4892" t="s">
        <v>106</v>
      </c>
      <c r="CK4892" t="s">
        <v>106</v>
      </c>
      <c r="CL4892">
        <v>10</v>
      </c>
      <c r="CM4892" t="s">
        <v>2889</v>
      </c>
      <c r="CO4892">
        <v>125389</v>
      </c>
      <c r="CQ4892">
        <v>0</v>
      </c>
      <c r="CR4892">
        <v>0</v>
      </c>
      <c r="CS4892">
        <v>0</v>
      </c>
      <c r="CY4892" t="s">
        <v>123</v>
      </c>
      <c r="CZ4892" t="s">
        <v>124</v>
      </c>
      <c r="DD4892" t="str" cm="1">
        <f t="array" ref="DD4892">TEXT(_xlfn.SEQUENCE(1, DATEDIF(AG4892, AH4892, "m") + 1, AG4892, 30), "YYYY-APMM")</f>
        <v>2014-AP02</v>
      </c>
      <c r="DN4892">
        <f t="shared" si="152"/>
        <v>441.6</v>
      </c>
      <c r="DO4892" t="str">
        <f t="shared" si="153"/>
        <v>LABOR- SUBCONTRACTOR</v>
      </c>
    </row>
    <row r="4893" spans="1:119" x14ac:dyDescent="0.35">
      <c r="A4893" t="s">
        <v>105</v>
      </c>
      <c r="B4893">
        <v>504178</v>
      </c>
      <c r="C4893">
        <v>6359</v>
      </c>
      <c r="D4893">
        <v>125390</v>
      </c>
      <c r="E4893">
        <v>13662</v>
      </c>
      <c r="F4893">
        <v>0</v>
      </c>
      <c r="G4893" t="s">
        <v>106</v>
      </c>
      <c r="H4893" t="s">
        <v>106</v>
      </c>
      <c r="I4893" t="s">
        <v>106</v>
      </c>
      <c r="J4893" t="s">
        <v>107</v>
      </c>
      <c r="K4893" t="s">
        <v>108</v>
      </c>
      <c r="L4893" t="s">
        <v>109</v>
      </c>
      <c r="M4893" t="s">
        <v>110</v>
      </c>
      <c r="N4893" t="s">
        <v>10824</v>
      </c>
      <c r="O4893" t="s">
        <v>3066</v>
      </c>
      <c r="P4893">
        <v>8178</v>
      </c>
      <c r="Q4893">
        <v>168</v>
      </c>
      <c r="R4893">
        <v>104</v>
      </c>
      <c r="S4893">
        <v>144</v>
      </c>
      <c r="T4893">
        <v>0</v>
      </c>
      <c r="U4893">
        <v>177.6</v>
      </c>
      <c r="V4893">
        <v>177.6</v>
      </c>
      <c r="W4893">
        <v>144</v>
      </c>
      <c r="X4893">
        <v>0</v>
      </c>
      <c r="Y4893">
        <v>0</v>
      </c>
      <c r="Z4893">
        <v>0</v>
      </c>
      <c r="AD4893" s="1">
        <v>41718.333333333336</v>
      </c>
      <c r="AE4893" s="1">
        <v>41738.708333333336</v>
      </c>
      <c r="AG4893" s="1">
        <v>41694.333333333336</v>
      </c>
      <c r="AH4893" s="1">
        <v>41714.708333333336</v>
      </c>
      <c r="AI4893" s="1">
        <v>41694.333333333336</v>
      </c>
      <c r="AJ4893" s="1">
        <v>41714.708333333336</v>
      </c>
      <c r="AK4893" s="1">
        <v>41694.333333333336</v>
      </c>
      <c r="AL4893" s="1">
        <v>41714.708333333336</v>
      </c>
      <c r="AM4893" s="1">
        <v>41718.333333333336</v>
      </c>
      <c r="AN4893" s="1">
        <v>41738.708333333336</v>
      </c>
      <c r="AP4893" t="s">
        <v>113</v>
      </c>
      <c r="AU4893" t="s">
        <v>10825</v>
      </c>
      <c r="AY4893" t="s">
        <v>106</v>
      </c>
      <c r="AZ4893">
        <v>0</v>
      </c>
      <c r="BA4893">
        <v>0</v>
      </c>
      <c r="BD4893" s="3">
        <v>41321.662499999999</v>
      </c>
      <c r="BE4893" s="3">
        <v>41321.663888888892</v>
      </c>
      <c r="BF4893" t="s">
        <v>115</v>
      </c>
      <c r="BG4893" t="s">
        <v>115</v>
      </c>
      <c r="BH4893">
        <v>8149</v>
      </c>
      <c r="BM4893">
        <v>43550</v>
      </c>
      <c r="BR4893" t="s">
        <v>116</v>
      </c>
      <c r="BS4893" t="s">
        <v>117</v>
      </c>
      <c r="BU4893">
        <v>1</v>
      </c>
      <c r="BV4893" t="s">
        <v>118</v>
      </c>
      <c r="BX4893" t="s">
        <v>119</v>
      </c>
      <c r="BY4893" t="s">
        <v>119</v>
      </c>
      <c r="BZ4893" t="s">
        <v>119</v>
      </c>
      <c r="CA4893">
        <v>1</v>
      </c>
      <c r="CC4893" t="s">
        <v>120</v>
      </c>
      <c r="CH4893">
        <v>540</v>
      </c>
      <c r="CI4893">
        <v>32020</v>
      </c>
      <c r="CJ4893" t="s">
        <v>106</v>
      </c>
      <c r="CK4893" t="s">
        <v>106</v>
      </c>
      <c r="CL4893">
        <v>10</v>
      </c>
      <c r="CM4893" t="s">
        <v>2889</v>
      </c>
      <c r="CO4893">
        <v>125389</v>
      </c>
      <c r="CQ4893">
        <v>0</v>
      </c>
      <c r="CR4893">
        <v>0</v>
      </c>
      <c r="CS4893">
        <v>0</v>
      </c>
      <c r="CY4893" t="s">
        <v>123</v>
      </c>
      <c r="CZ4893" t="s">
        <v>124</v>
      </c>
      <c r="DD4893" t="str" cm="1">
        <f t="array" ref="DD4893">TEXT(_xlfn.SEQUENCE(1, DATEDIF(AG4893, AH4893, "m") + 1, AG4893, 30), "YYYY-APMM")</f>
        <v>2014-AP02</v>
      </c>
      <c r="DN4893">
        <f t="shared" si="152"/>
        <v>177.6</v>
      </c>
      <c r="DO4893" t="str">
        <f t="shared" si="153"/>
        <v>LABOR- SUBCONTRACTOR</v>
      </c>
    </row>
    <row r="4894" spans="1:119" x14ac:dyDescent="0.35">
      <c r="A4894" t="s">
        <v>105</v>
      </c>
      <c r="B4894">
        <v>504179</v>
      </c>
      <c r="C4894">
        <v>6359</v>
      </c>
      <c r="D4894">
        <v>125390</v>
      </c>
      <c r="E4894">
        <v>13662</v>
      </c>
      <c r="F4894">
        <v>0</v>
      </c>
      <c r="G4894" t="s">
        <v>106</v>
      </c>
      <c r="H4894" t="s">
        <v>106</v>
      </c>
      <c r="I4894" t="s">
        <v>106</v>
      </c>
      <c r="J4894" t="s">
        <v>107</v>
      </c>
      <c r="K4894" t="s">
        <v>108</v>
      </c>
      <c r="L4894" t="s">
        <v>109</v>
      </c>
      <c r="M4894" t="s">
        <v>110</v>
      </c>
      <c r="N4894" t="s">
        <v>10826</v>
      </c>
      <c r="O4894" t="s">
        <v>3069</v>
      </c>
      <c r="P4894">
        <v>8178</v>
      </c>
      <c r="Q4894">
        <v>360</v>
      </c>
      <c r="R4894">
        <v>0</v>
      </c>
      <c r="S4894">
        <v>160</v>
      </c>
      <c r="T4894">
        <v>0</v>
      </c>
      <c r="U4894">
        <v>134.4</v>
      </c>
      <c r="V4894">
        <v>134.4</v>
      </c>
      <c r="W4894">
        <v>160</v>
      </c>
      <c r="X4894">
        <v>0</v>
      </c>
      <c r="Y4894">
        <v>0</v>
      </c>
      <c r="Z4894">
        <v>0</v>
      </c>
      <c r="AD4894" s="1">
        <v>41836.333333333336</v>
      </c>
      <c r="AE4894" s="1">
        <v>41862.708333333336</v>
      </c>
      <c r="AG4894" s="1">
        <v>41784.333333333336</v>
      </c>
      <c r="AH4894" s="1">
        <v>41806.708333333336</v>
      </c>
      <c r="AI4894" s="1">
        <v>41784.333333333336</v>
      </c>
      <c r="AJ4894" s="1">
        <v>41806.708333333336</v>
      </c>
      <c r="AK4894" s="1">
        <v>41784.333333333336</v>
      </c>
      <c r="AL4894" s="1">
        <v>41806.708333333336</v>
      </c>
      <c r="AM4894" s="1">
        <v>41836.333333333336</v>
      </c>
      <c r="AN4894" s="1">
        <v>41862.708333333336</v>
      </c>
      <c r="AP4894" t="s">
        <v>113</v>
      </c>
      <c r="AU4894" t="s">
        <v>10827</v>
      </c>
      <c r="AY4894" t="s">
        <v>106</v>
      </c>
      <c r="AZ4894">
        <v>0</v>
      </c>
      <c r="BA4894">
        <v>0</v>
      </c>
      <c r="BD4894" s="3">
        <v>41321.662499999999</v>
      </c>
      <c r="BE4894" s="3">
        <v>41321.663888888892</v>
      </c>
      <c r="BF4894" t="s">
        <v>115</v>
      </c>
      <c r="BG4894" t="s">
        <v>115</v>
      </c>
      <c r="BH4894">
        <v>8149</v>
      </c>
      <c r="BM4894">
        <v>43550</v>
      </c>
      <c r="BR4894" t="s">
        <v>116</v>
      </c>
      <c r="BS4894" t="s">
        <v>117</v>
      </c>
      <c r="BU4894">
        <v>1</v>
      </c>
      <c r="BV4894" t="s">
        <v>118</v>
      </c>
      <c r="BX4894" t="s">
        <v>119</v>
      </c>
      <c r="BY4894" t="s">
        <v>119</v>
      </c>
      <c r="BZ4894" t="s">
        <v>119</v>
      </c>
      <c r="CA4894">
        <v>1</v>
      </c>
      <c r="CC4894" t="s">
        <v>120</v>
      </c>
      <c r="CH4894">
        <v>540</v>
      </c>
      <c r="CI4894">
        <v>32020</v>
      </c>
      <c r="CJ4894" t="s">
        <v>106</v>
      </c>
      <c r="CK4894" t="s">
        <v>106</v>
      </c>
      <c r="CL4894">
        <v>10</v>
      </c>
      <c r="CM4894" t="s">
        <v>2889</v>
      </c>
      <c r="CO4894">
        <v>125389</v>
      </c>
      <c r="CQ4894">
        <v>0</v>
      </c>
      <c r="CR4894">
        <v>0</v>
      </c>
      <c r="CS4894">
        <v>0</v>
      </c>
      <c r="CY4894" t="s">
        <v>123</v>
      </c>
      <c r="CZ4894" t="s">
        <v>124</v>
      </c>
      <c r="DD4894" t="str" cm="1">
        <f t="array" ref="DD4894">TEXT(_xlfn.SEQUENCE(1, DATEDIF(AG4894, AH4894, "m") + 1, AG4894, 30), "YYYY-APMM")</f>
        <v>2014-AP05</v>
      </c>
      <c r="DN4894">
        <f t="shared" si="152"/>
        <v>134.4</v>
      </c>
      <c r="DO4894" t="str">
        <f t="shared" si="153"/>
        <v>LABOR- SUBCONTRACTOR</v>
      </c>
    </row>
    <row r="4895" spans="1:119" x14ac:dyDescent="0.35">
      <c r="A4895" t="s">
        <v>105</v>
      </c>
      <c r="B4895">
        <v>504180</v>
      </c>
      <c r="C4895">
        <v>6359</v>
      </c>
      <c r="D4895">
        <v>125390</v>
      </c>
      <c r="E4895">
        <v>13662</v>
      </c>
      <c r="F4895">
        <v>0</v>
      </c>
      <c r="G4895" t="s">
        <v>106</v>
      </c>
      <c r="H4895" t="s">
        <v>106</v>
      </c>
      <c r="I4895" t="s">
        <v>106</v>
      </c>
      <c r="J4895" t="s">
        <v>107</v>
      </c>
      <c r="K4895" t="s">
        <v>108</v>
      </c>
      <c r="L4895" t="s">
        <v>109</v>
      </c>
      <c r="M4895" t="s">
        <v>110</v>
      </c>
      <c r="N4895" t="s">
        <v>10828</v>
      </c>
      <c r="O4895" t="s">
        <v>3072</v>
      </c>
      <c r="P4895">
        <v>8178</v>
      </c>
      <c r="Q4895">
        <v>360</v>
      </c>
      <c r="R4895">
        <v>80</v>
      </c>
      <c r="S4895">
        <v>120</v>
      </c>
      <c r="T4895">
        <v>0</v>
      </c>
      <c r="U4895">
        <v>134.4</v>
      </c>
      <c r="V4895">
        <v>134.4</v>
      </c>
      <c r="W4895">
        <v>120</v>
      </c>
      <c r="X4895">
        <v>0</v>
      </c>
      <c r="Y4895">
        <v>0</v>
      </c>
      <c r="Z4895">
        <v>0</v>
      </c>
      <c r="AD4895" s="1">
        <v>41848.333333333336</v>
      </c>
      <c r="AE4895" s="1">
        <v>41868.708333333336</v>
      </c>
      <c r="AG4895" s="1">
        <v>41795.333333333336</v>
      </c>
      <c r="AH4895" s="1">
        <v>41812.708333333336</v>
      </c>
      <c r="AI4895" s="1">
        <v>41795.333333333336</v>
      </c>
      <c r="AJ4895" s="1">
        <v>41812.708333333336</v>
      </c>
      <c r="AK4895" s="1">
        <v>41795.333333333336</v>
      </c>
      <c r="AL4895" s="1">
        <v>41812.708333333336</v>
      </c>
      <c r="AM4895" s="1">
        <v>41848.333333333336</v>
      </c>
      <c r="AN4895" s="1">
        <v>41868.708333333336</v>
      </c>
      <c r="AP4895" t="s">
        <v>113</v>
      </c>
      <c r="AU4895" t="s">
        <v>10829</v>
      </c>
      <c r="AY4895" t="s">
        <v>106</v>
      </c>
      <c r="AZ4895">
        <v>0</v>
      </c>
      <c r="BA4895">
        <v>0</v>
      </c>
      <c r="BD4895" s="3">
        <v>41321.662499999999</v>
      </c>
      <c r="BE4895" s="3">
        <v>41321.663888888892</v>
      </c>
      <c r="BF4895" t="s">
        <v>115</v>
      </c>
      <c r="BG4895" t="s">
        <v>115</v>
      </c>
      <c r="BH4895">
        <v>8149</v>
      </c>
      <c r="BM4895">
        <v>43550</v>
      </c>
      <c r="BR4895" t="s">
        <v>116</v>
      </c>
      <c r="BS4895" t="s">
        <v>117</v>
      </c>
      <c r="BU4895">
        <v>1</v>
      </c>
      <c r="BV4895" t="s">
        <v>118</v>
      </c>
      <c r="BX4895" t="s">
        <v>119</v>
      </c>
      <c r="BY4895" t="s">
        <v>119</v>
      </c>
      <c r="BZ4895" t="s">
        <v>119</v>
      </c>
      <c r="CA4895">
        <v>1</v>
      </c>
      <c r="CC4895" t="s">
        <v>120</v>
      </c>
      <c r="CH4895">
        <v>540</v>
      </c>
      <c r="CI4895">
        <v>32020</v>
      </c>
      <c r="CJ4895" t="s">
        <v>106</v>
      </c>
      <c r="CK4895" t="s">
        <v>106</v>
      </c>
      <c r="CL4895">
        <v>10</v>
      </c>
      <c r="CM4895" t="s">
        <v>2889</v>
      </c>
      <c r="CO4895">
        <v>125389</v>
      </c>
      <c r="CQ4895">
        <v>0</v>
      </c>
      <c r="CR4895">
        <v>0</v>
      </c>
      <c r="CS4895">
        <v>0</v>
      </c>
      <c r="CY4895" t="s">
        <v>123</v>
      </c>
      <c r="CZ4895" t="s">
        <v>124</v>
      </c>
      <c r="DD4895" t="str" cm="1">
        <f t="array" ref="DD4895">TEXT(_xlfn.SEQUENCE(1, DATEDIF(AG4895, AH4895, "m") + 1, AG4895, 30), "YYYY-APMM")</f>
        <v>2014-AP06</v>
      </c>
      <c r="DN4895">
        <f t="shared" si="152"/>
        <v>134.4</v>
      </c>
      <c r="DO4895" t="str">
        <f t="shared" si="153"/>
        <v>LABOR- SUBCONTRACTOR</v>
      </c>
    </row>
    <row r="4896" spans="1:119" x14ac:dyDescent="0.35">
      <c r="A4896" t="s">
        <v>105</v>
      </c>
      <c r="B4896">
        <v>504181</v>
      </c>
      <c r="C4896">
        <v>6359</v>
      </c>
      <c r="D4896">
        <v>125390</v>
      </c>
      <c r="E4896">
        <v>13662</v>
      </c>
      <c r="F4896">
        <v>0</v>
      </c>
      <c r="G4896" t="s">
        <v>106</v>
      </c>
      <c r="H4896" t="s">
        <v>106</v>
      </c>
      <c r="I4896" t="s">
        <v>106</v>
      </c>
      <c r="J4896" t="s">
        <v>107</v>
      </c>
      <c r="K4896" t="s">
        <v>108</v>
      </c>
      <c r="L4896" t="s">
        <v>109</v>
      </c>
      <c r="M4896" t="s">
        <v>110</v>
      </c>
      <c r="N4896" t="s">
        <v>10830</v>
      </c>
      <c r="O4896" t="s">
        <v>3075</v>
      </c>
      <c r="P4896">
        <v>8178</v>
      </c>
      <c r="Q4896">
        <v>0</v>
      </c>
      <c r="R4896">
        <v>0</v>
      </c>
      <c r="S4896">
        <v>128</v>
      </c>
      <c r="T4896">
        <v>0</v>
      </c>
      <c r="U4896">
        <v>67.2</v>
      </c>
      <c r="V4896">
        <v>67.2</v>
      </c>
      <c r="W4896">
        <v>128</v>
      </c>
      <c r="X4896">
        <v>0</v>
      </c>
      <c r="Y4896">
        <v>0</v>
      </c>
      <c r="Z4896">
        <v>0</v>
      </c>
      <c r="AD4896" s="1">
        <v>41580.333333333336</v>
      </c>
      <c r="AE4896" s="1">
        <v>41597.708333333336</v>
      </c>
      <c r="AG4896" s="1">
        <v>41580.333333333336</v>
      </c>
      <c r="AH4896" s="1">
        <v>41597.708333333336</v>
      </c>
      <c r="AI4896" s="1">
        <v>41580.333333333336</v>
      </c>
      <c r="AJ4896" s="1">
        <v>41597.708333333336</v>
      </c>
      <c r="AK4896" s="1">
        <v>41580.333333333336</v>
      </c>
      <c r="AL4896" s="1">
        <v>41597.708333333336</v>
      </c>
      <c r="AM4896" s="1">
        <v>41580.333333333336</v>
      </c>
      <c r="AN4896" s="1">
        <v>41597.708333333336</v>
      </c>
      <c r="AP4896" t="s">
        <v>113</v>
      </c>
      <c r="AU4896" t="s">
        <v>10831</v>
      </c>
      <c r="AY4896" t="s">
        <v>119</v>
      </c>
      <c r="AZ4896">
        <v>0</v>
      </c>
      <c r="BA4896">
        <v>0</v>
      </c>
      <c r="BD4896" s="3">
        <v>41321.662499999999</v>
      </c>
      <c r="BE4896" s="3">
        <v>41321.663888888892</v>
      </c>
      <c r="BF4896" t="s">
        <v>115</v>
      </c>
      <c r="BG4896" t="s">
        <v>115</v>
      </c>
      <c r="BH4896">
        <v>8149</v>
      </c>
      <c r="BM4896">
        <v>43550</v>
      </c>
      <c r="BR4896" t="s">
        <v>116</v>
      </c>
      <c r="BS4896" t="s">
        <v>117</v>
      </c>
      <c r="BU4896">
        <v>1</v>
      </c>
      <c r="BV4896" t="s">
        <v>118</v>
      </c>
      <c r="BX4896" t="s">
        <v>119</v>
      </c>
      <c r="BY4896" t="s">
        <v>119</v>
      </c>
      <c r="BZ4896" t="s">
        <v>119</v>
      </c>
      <c r="CA4896">
        <v>1</v>
      </c>
      <c r="CC4896" t="s">
        <v>120</v>
      </c>
      <c r="CH4896">
        <v>540</v>
      </c>
      <c r="CI4896">
        <v>32020</v>
      </c>
      <c r="CJ4896" t="s">
        <v>106</v>
      </c>
      <c r="CK4896" t="s">
        <v>106</v>
      </c>
      <c r="CL4896">
        <v>10</v>
      </c>
      <c r="CM4896" t="s">
        <v>2889</v>
      </c>
      <c r="CO4896">
        <v>125389</v>
      </c>
      <c r="CQ4896">
        <v>0</v>
      </c>
      <c r="CR4896">
        <v>0</v>
      </c>
      <c r="CS4896">
        <v>0</v>
      </c>
      <c r="CY4896" t="s">
        <v>123</v>
      </c>
      <c r="CZ4896" t="s">
        <v>124</v>
      </c>
      <c r="DD4896" t="str" cm="1">
        <f t="array" ref="DD4896">TEXT(_xlfn.SEQUENCE(1, DATEDIF(AG4896, AH4896, "m") + 1, AG4896, 30), "YYYY-APMM")</f>
        <v>2013-AP11</v>
      </c>
      <c r="DN4896">
        <f t="shared" si="152"/>
        <v>67.2</v>
      </c>
      <c r="DO4896" t="str">
        <f t="shared" si="153"/>
        <v>LABOR- SUBCONTRACTOR</v>
      </c>
    </row>
    <row r="4897" spans="1:119" x14ac:dyDescent="0.35">
      <c r="A4897" t="s">
        <v>105</v>
      </c>
      <c r="B4897">
        <v>504182</v>
      </c>
      <c r="C4897">
        <v>6359</v>
      </c>
      <c r="D4897">
        <v>125391</v>
      </c>
      <c r="E4897">
        <v>13662</v>
      </c>
      <c r="F4897">
        <v>0</v>
      </c>
      <c r="G4897" t="s">
        <v>106</v>
      </c>
      <c r="H4897" t="s">
        <v>106</v>
      </c>
      <c r="I4897" t="s">
        <v>106</v>
      </c>
      <c r="J4897" t="s">
        <v>107</v>
      </c>
      <c r="K4897" t="s">
        <v>108</v>
      </c>
      <c r="L4897" t="s">
        <v>109</v>
      </c>
      <c r="M4897" t="s">
        <v>110</v>
      </c>
      <c r="N4897" t="s">
        <v>10832</v>
      </c>
      <c r="O4897" t="s">
        <v>3086</v>
      </c>
      <c r="P4897">
        <v>8178</v>
      </c>
      <c r="Q4897">
        <v>448</v>
      </c>
      <c r="R4897">
        <v>240</v>
      </c>
      <c r="S4897">
        <v>120</v>
      </c>
      <c r="T4897">
        <v>0</v>
      </c>
      <c r="U4897">
        <v>110.4</v>
      </c>
      <c r="V4897">
        <v>110.4</v>
      </c>
      <c r="W4897">
        <v>120</v>
      </c>
      <c r="X4897">
        <v>0</v>
      </c>
      <c r="Y4897">
        <v>0</v>
      </c>
      <c r="Z4897">
        <v>0</v>
      </c>
      <c r="AD4897" s="1">
        <v>41821.333333333336</v>
      </c>
      <c r="AE4897" s="1">
        <v>41837.708333333336</v>
      </c>
      <c r="AG4897" s="1">
        <v>41756.333333333336</v>
      </c>
      <c r="AH4897" s="1">
        <v>41772.708333333336</v>
      </c>
      <c r="AI4897" s="1">
        <v>41756.333333333336</v>
      </c>
      <c r="AJ4897" s="1">
        <v>41772.708333333336</v>
      </c>
      <c r="AK4897" s="1">
        <v>41756.333333333336</v>
      </c>
      <c r="AL4897" s="1">
        <v>41772.708333333336</v>
      </c>
      <c r="AM4897" s="1">
        <v>41821.333333333336</v>
      </c>
      <c r="AN4897" s="1">
        <v>41837.708333333336</v>
      </c>
      <c r="AP4897" t="s">
        <v>113</v>
      </c>
      <c r="AU4897" t="s">
        <v>10833</v>
      </c>
      <c r="AY4897" t="s">
        <v>106</v>
      </c>
      <c r="AZ4897">
        <v>0</v>
      </c>
      <c r="BA4897">
        <v>0</v>
      </c>
      <c r="BD4897" s="3">
        <v>41321.662499999999</v>
      </c>
      <c r="BE4897" s="3">
        <v>41321.663888888892</v>
      </c>
      <c r="BF4897" t="s">
        <v>115</v>
      </c>
      <c r="BG4897" t="s">
        <v>115</v>
      </c>
      <c r="BH4897">
        <v>8149</v>
      </c>
      <c r="BM4897">
        <v>43550</v>
      </c>
      <c r="BR4897" t="s">
        <v>116</v>
      </c>
      <c r="BS4897" t="s">
        <v>117</v>
      </c>
      <c r="BU4897">
        <v>1</v>
      </c>
      <c r="BV4897" t="s">
        <v>118</v>
      </c>
      <c r="BX4897" t="s">
        <v>119</v>
      </c>
      <c r="BY4897" t="s">
        <v>119</v>
      </c>
      <c r="BZ4897" t="s">
        <v>119</v>
      </c>
      <c r="CA4897">
        <v>1</v>
      </c>
      <c r="CC4897" t="s">
        <v>120</v>
      </c>
      <c r="CH4897">
        <v>540</v>
      </c>
      <c r="CI4897">
        <v>32040</v>
      </c>
      <c r="CJ4897" t="s">
        <v>106</v>
      </c>
      <c r="CK4897" t="s">
        <v>106</v>
      </c>
      <c r="CL4897">
        <v>20</v>
      </c>
      <c r="CM4897" t="s">
        <v>2867</v>
      </c>
      <c r="CO4897">
        <v>125389</v>
      </c>
      <c r="CQ4897">
        <v>0</v>
      </c>
      <c r="CR4897">
        <v>0</v>
      </c>
      <c r="CS4897">
        <v>0</v>
      </c>
      <c r="CY4897" t="s">
        <v>123</v>
      </c>
      <c r="CZ4897" t="s">
        <v>124</v>
      </c>
      <c r="DD4897" t="str" cm="1">
        <f t="array" ref="DD4897">TEXT(_xlfn.SEQUENCE(1, DATEDIF(AG4897, AH4897, "m") + 1, AG4897, 30), "YYYY-APMM")</f>
        <v>2014-AP04</v>
      </c>
      <c r="DN4897">
        <f t="shared" si="152"/>
        <v>110.4</v>
      </c>
      <c r="DO4897" t="str">
        <f t="shared" si="153"/>
        <v>LABOR- SUBCONTRACTOR</v>
      </c>
    </row>
    <row r="4898" spans="1:119" x14ac:dyDescent="0.35">
      <c r="A4898" t="s">
        <v>105</v>
      </c>
      <c r="B4898">
        <v>504183</v>
      </c>
      <c r="C4898">
        <v>6359</v>
      </c>
      <c r="D4898">
        <v>125391</v>
      </c>
      <c r="E4898">
        <v>13662</v>
      </c>
      <c r="F4898">
        <v>0</v>
      </c>
      <c r="G4898" t="s">
        <v>106</v>
      </c>
      <c r="H4898" t="s">
        <v>106</v>
      </c>
      <c r="I4898" t="s">
        <v>106</v>
      </c>
      <c r="J4898" t="s">
        <v>107</v>
      </c>
      <c r="K4898" t="s">
        <v>108</v>
      </c>
      <c r="L4898" t="s">
        <v>109</v>
      </c>
      <c r="M4898" t="s">
        <v>110</v>
      </c>
      <c r="N4898" t="s">
        <v>10834</v>
      </c>
      <c r="O4898" t="s">
        <v>3089</v>
      </c>
      <c r="P4898">
        <v>8178</v>
      </c>
      <c r="Q4898">
        <v>208</v>
      </c>
      <c r="R4898">
        <v>80</v>
      </c>
      <c r="S4898">
        <v>120</v>
      </c>
      <c r="T4898">
        <v>0</v>
      </c>
      <c r="U4898">
        <v>67.2</v>
      </c>
      <c r="V4898">
        <v>67.2</v>
      </c>
      <c r="W4898">
        <v>120</v>
      </c>
      <c r="X4898">
        <v>0</v>
      </c>
      <c r="Y4898">
        <v>0</v>
      </c>
      <c r="Z4898">
        <v>0</v>
      </c>
      <c r="AD4898" s="1">
        <v>41830.333333333336</v>
      </c>
      <c r="AE4898" s="1">
        <v>41847.708333333336</v>
      </c>
      <c r="AG4898" s="1">
        <v>41800.333333333336</v>
      </c>
      <c r="AH4898" s="1">
        <v>41816.708333333336</v>
      </c>
      <c r="AI4898" s="1">
        <v>41800.333333333336</v>
      </c>
      <c r="AJ4898" s="1">
        <v>41816.708333333336</v>
      </c>
      <c r="AK4898" s="1">
        <v>41800.333333333336</v>
      </c>
      <c r="AL4898" s="1">
        <v>41816.708333333336</v>
      </c>
      <c r="AM4898" s="1">
        <v>41830.333333333336</v>
      </c>
      <c r="AN4898" s="1">
        <v>41847.708333333336</v>
      </c>
      <c r="AP4898" t="s">
        <v>113</v>
      </c>
      <c r="AU4898" t="s">
        <v>10835</v>
      </c>
      <c r="AY4898" t="s">
        <v>106</v>
      </c>
      <c r="AZ4898">
        <v>0</v>
      </c>
      <c r="BA4898">
        <v>0</v>
      </c>
      <c r="BD4898" s="3">
        <v>41321.662499999999</v>
      </c>
      <c r="BE4898" s="3">
        <v>41321.663888888892</v>
      </c>
      <c r="BF4898" t="s">
        <v>115</v>
      </c>
      <c r="BG4898" t="s">
        <v>115</v>
      </c>
      <c r="BH4898">
        <v>8149</v>
      </c>
      <c r="BM4898">
        <v>43550</v>
      </c>
      <c r="BR4898" t="s">
        <v>116</v>
      </c>
      <c r="BS4898" t="s">
        <v>117</v>
      </c>
      <c r="BU4898">
        <v>1</v>
      </c>
      <c r="BV4898" t="s">
        <v>118</v>
      </c>
      <c r="BX4898" t="s">
        <v>119</v>
      </c>
      <c r="BY4898" t="s">
        <v>119</v>
      </c>
      <c r="BZ4898" t="s">
        <v>119</v>
      </c>
      <c r="CA4898">
        <v>1</v>
      </c>
      <c r="CC4898" t="s">
        <v>120</v>
      </c>
      <c r="CH4898">
        <v>540</v>
      </c>
      <c r="CI4898">
        <v>32040</v>
      </c>
      <c r="CJ4898" t="s">
        <v>106</v>
      </c>
      <c r="CK4898" t="s">
        <v>106</v>
      </c>
      <c r="CL4898">
        <v>20</v>
      </c>
      <c r="CM4898" t="s">
        <v>2867</v>
      </c>
      <c r="CO4898">
        <v>125389</v>
      </c>
      <c r="CQ4898">
        <v>0</v>
      </c>
      <c r="CR4898">
        <v>0</v>
      </c>
      <c r="CS4898">
        <v>0</v>
      </c>
      <c r="CY4898" t="s">
        <v>123</v>
      </c>
      <c r="CZ4898" t="s">
        <v>124</v>
      </c>
      <c r="DD4898" t="str" cm="1">
        <f t="array" ref="DD4898">TEXT(_xlfn.SEQUENCE(1, DATEDIF(AG4898, AH4898, "m") + 1, AG4898, 30), "YYYY-APMM")</f>
        <v>2014-AP06</v>
      </c>
      <c r="DN4898">
        <f t="shared" si="152"/>
        <v>67.2</v>
      </c>
      <c r="DO4898" t="str">
        <f t="shared" si="153"/>
        <v>LABOR- SUBCONTRACTOR</v>
      </c>
    </row>
    <row r="4899" spans="1:119" x14ac:dyDescent="0.35">
      <c r="A4899" t="s">
        <v>105</v>
      </c>
      <c r="B4899">
        <v>504184</v>
      </c>
      <c r="C4899">
        <v>6359</v>
      </c>
      <c r="D4899">
        <v>125391</v>
      </c>
      <c r="E4899">
        <v>13662</v>
      </c>
      <c r="F4899">
        <v>0</v>
      </c>
      <c r="G4899" t="s">
        <v>106</v>
      </c>
      <c r="H4899" t="s">
        <v>106</v>
      </c>
      <c r="I4899" t="s">
        <v>106</v>
      </c>
      <c r="J4899" t="s">
        <v>107</v>
      </c>
      <c r="K4899" t="s">
        <v>108</v>
      </c>
      <c r="L4899" t="s">
        <v>109</v>
      </c>
      <c r="M4899" t="s">
        <v>110</v>
      </c>
      <c r="N4899" t="s">
        <v>10836</v>
      </c>
      <c r="O4899" t="s">
        <v>3092</v>
      </c>
      <c r="P4899">
        <v>8178</v>
      </c>
      <c r="Q4899">
        <v>8</v>
      </c>
      <c r="R4899">
        <v>0</v>
      </c>
      <c r="S4899">
        <v>200</v>
      </c>
      <c r="T4899">
        <v>0</v>
      </c>
      <c r="U4899">
        <v>336</v>
      </c>
      <c r="V4899">
        <v>336</v>
      </c>
      <c r="W4899">
        <v>200</v>
      </c>
      <c r="X4899">
        <v>0</v>
      </c>
      <c r="Y4899">
        <v>0</v>
      </c>
      <c r="Z4899">
        <v>0</v>
      </c>
      <c r="AD4899" s="1">
        <v>41836.333333333336</v>
      </c>
      <c r="AE4899" s="1">
        <v>41868.708333333336</v>
      </c>
      <c r="AG4899" s="1">
        <v>41835.333333333336</v>
      </c>
      <c r="AH4899" s="1">
        <v>41867.708333333336</v>
      </c>
      <c r="AI4899" s="1">
        <v>41835.333333333336</v>
      </c>
      <c r="AJ4899" s="1">
        <v>41867.708333333336</v>
      </c>
      <c r="AK4899" s="1">
        <v>41835.333333333336</v>
      </c>
      <c r="AL4899" s="1">
        <v>41867.708333333336</v>
      </c>
      <c r="AM4899" s="1">
        <v>41836.333333333336</v>
      </c>
      <c r="AN4899" s="1">
        <v>41868.708333333336</v>
      </c>
      <c r="AP4899" t="s">
        <v>113</v>
      </c>
      <c r="AU4899" t="s">
        <v>10837</v>
      </c>
      <c r="AY4899" t="s">
        <v>106</v>
      </c>
      <c r="AZ4899">
        <v>0</v>
      </c>
      <c r="BA4899">
        <v>0</v>
      </c>
      <c r="BD4899" s="3">
        <v>41321.662499999999</v>
      </c>
      <c r="BE4899" s="3">
        <v>41321.663888888892</v>
      </c>
      <c r="BF4899" t="s">
        <v>115</v>
      </c>
      <c r="BG4899" t="s">
        <v>115</v>
      </c>
      <c r="BH4899">
        <v>8149</v>
      </c>
      <c r="BM4899">
        <v>43550</v>
      </c>
      <c r="BR4899" t="s">
        <v>116</v>
      </c>
      <c r="BS4899" t="s">
        <v>117</v>
      </c>
      <c r="BU4899">
        <v>1</v>
      </c>
      <c r="BV4899" t="s">
        <v>118</v>
      </c>
      <c r="BX4899" t="s">
        <v>119</v>
      </c>
      <c r="BY4899" t="s">
        <v>119</v>
      </c>
      <c r="BZ4899" t="s">
        <v>119</v>
      </c>
      <c r="CA4899">
        <v>1</v>
      </c>
      <c r="CC4899" t="s">
        <v>120</v>
      </c>
      <c r="CH4899">
        <v>540</v>
      </c>
      <c r="CI4899">
        <v>32040</v>
      </c>
      <c r="CJ4899" t="s">
        <v>106</v>
      </c>
      <c r="CK4899" t="s">
        <v>106</v>
      </c>
      <c r="CL4899">
        <v>20</v>
      </c>
      <c r="CM4899" t="s">
        <v>2867</v>
      </c>
      <c r="CO4899">
        <v>125389</v>
      </c>
      <c r="CQ4899">
        <v>0</v>
      </c>
      <c r="CR4899">
        <v>0</v>
      </c>
      <c r="CS4899">
        <v>0</v>
      </c>
      <c r="CY4899" t="s">
        <v>123</v>
      </c>
      <c r="CZ4899" t="s">
        <v>124</v>
      </c>
      <c r="DD4899" t="str" cm="1">
        <f t="array" ref="DD4899:DE4899">TEXT(_xlfn.SEQUENCE(1, DATEDIF(AG4899, AH4899, "m") + 1, AG4899, 30), "YYYY-APMM")</f>
        <v>2014-AP07</v>
      </c>
      <c r="DE4899" t="str">
        <v>2014-AP08</v>
      </c>
      <c r="DN4899">
        <f t="shared" si="152"/>
        <v>168</v>
      </c>
      <c r="DO4899" t="str">
        <f t="shared" si="153"/>
        <v>LABOR- SUBCONTRACTOR</v>
      </c>
    </row>
    <row r="4900" spans="1:119" x14ac:dyDescent="0.35">
      <c r="A4900" t="s">
        <v>105</v>
      </c>
      <c r="B4900">
        <v>504185</v>
      </c>
      <c r="C4900">
        <v>6359</v>
      </c>
      <c r="D4900">
        <v>125392</v>
      </c>
      <c r="E4900">
        <v>13662</v>
      </c>
      <c r="F4900">
        <v>0</v>
      </c>
      <c r="G4900" t="s">
        <v>106</v>
      </c>
      <c r="H4900" t="s">
        <v>106</v>
      </c>
      <c r="I4900" t="s">
        <v>106</v>
      </c>
      <c r="J4900" t="s">
        <v>107</v>
      </c>
      <c r="K4900" t="s">
        <v>108</v>
      </c>
      <c r="L4900" t="s">
        <v>109</v>
      </c>
      <c r="M4900" t="s">
        <v>110</v>
      </c>
      <c r="N4900" t="s">
        <v>10838</v>
      </c>
      <c r="O4900" t="s">
        <v>3063</v>
      </c>
      <c r="P4900">
        <v>8178</v>
      </c>
      <c r="Q4900">
        <v>0</v>
      </c>
      <c r="R4900">
        <v>0</v>
      </c>
      <c r="S4900">
        <v>144</v>
      </c>
      <c r="T4900">
        <v>0</v>
      </c>
      <c r="U4900">
        <v>441.6</v>
      </c>
      <c r="V4900">
        <v>441.6</v>
      </c>
      <c r="W4900">
        <v>144</v>
      </c>
      <c r="X4900">
        <v>0</v>
      </c>
      <c r="Y4900">
        <v>0</v>
      </c>
      <c r="Z4900">
        <v>0</v>
      </c>
      <c r="AD4900" s="1">
        <v>41737.333333333336</v>
      </c>
      <c r="AE4900" s="1">
        <v>41757.708333333336</v>
      </c>
      <c r="AG4900" s="1">
        <v>41737.333333333336</v>
      </c>
      <c r="AH4900" s="1">
        <v>41757.708333333336</v>
      </c>
      <c r="AI4900" s="1">
        <v>41737.333333333336</v>
      </c>
      <c r="AJ4900" s="1">
        <v>41757.708333333336</v>
      </c>
      <c r="AK4900" s="1">
        <v>41737.333333333336</v>
      </c>
      <c r="AL4900" s="1">
        <v>41757.708333333336</v>
      </c>
      <c r="AM4900" s="1">
        <v>41737.333333333336</v>
      </c>
      <c r="AN4900" s="1">
        <v>41757.708333333336</v>
      </c>
      <c r="AP4900" t="s">
        <v>113</v>
      </c>
      <c r="AU4900" t="s">
        <v>10839</v>
      </c>
      <c r="AY4900" t="s">
        <v>119</v>
      </c>
      <c r="AZ4900">
        <v>0</v>
      </c>
      <c r="BA4900">
        <v>0</v>
      </c>
      <c r="BD4900" s="3">
        <v>41321.662499999999</v>
      </c>
      <c r="BE4900" s="3">
        <v>41321.663888888892</v>
      </c>
      <c r="BF4900" t="s">
        <v>115</v>
      </c>
      <c r="BG4900" t="s">
        <v>115</v>
      </c>
      <c r="BH4900">
        <v>8149</v>
      </c>
      <c r="BM4900">
        <v>43550</v>
      </c>
      <c r="BR4900" t="s">
        <v>116</v>
      </c>
      <c r="BS4900" t="s">
        <v>117</v>
      </c>
      <c r="BU4900">
        <v>1</v>
      </c>
      <c r="BV4900" t="s">
        <v>118</v>
      </c>
      <c r="BX4900" t="s">
        <v>119</v>
      </c>
      <c r="BY4900" t="s">
        <v>119</v>
      </c>
      <c r="BZ4900" t="s">
        <v>119</v>
      </c>
      <c r="CA4900">
        <v>1</v>
      </c>
      <c r="CC4900" t="s">
        <v>120</v>
      </c>
      <c r="CH4900">
        <v>540</v>
      </c>
      <c r="CI4900">
        <v>32030</v>
      </c>
      <c r="CJ4900" t="s">
        <v>106</v>
      </c>
      <c r="CK4900" t="s">
        <v>106</v>
      </c>
      <c r="CL4900">
        <v>15</v>
      </c>
      <c r="CM4900" t="s">
        <v>2963</v>
      </c>
      <c r="CO4900">
        <v>125389</v>
      </c>
      <c r="CQ4900">
        <v>0</v>
      </c>
      <c r="CR4900">
        <v>0</v>
      </c>
      <c r="CS4900">
        <v>0</v>
      </c>
      <c r="CY4900" t="s">
        <v>123</v>
      </c>
      <c r="CZ4900" t="s">
        <v>124</v>
      </c>
      <c r="DD4900" t="str" cm="1">
        <f t="array" ref="DD4900">TEXT(_xlfn.SEQUENCE(1, DATEDIF(AG4900, AH4900, "m") + 1, AG4900, 30), "YYYY-APMM")</f>
        <v>2014-AP04</v>
      </c>
      <c r="DN4900">
        <f t="shared" si="152"/>
        <v>441.6</v>
      </c>
      <c r="DO4900" t="str">
        <f t="shared" si="153"/>
        <v>LABOR- SUBCONTRACTOR</v>
      </c>
    </row>
    <row r="4901" spans="1:119" x14ac:dyDescent="0.35">
      <c r="A4901" t="s">
        <v>105</v>
      </c>
      <c r="B4901">
        <v>504186</v>
      </c>
      <c r="C4901">
        <v>6359</v>
      </c>
      <c r="D4901">
        <v>125392</v>
      </c>
      <c r="E4901">
        <v>13662</v>
      </c>
      <c r="F4901">
        <v>0</v>
      </c>
      <c r="G4901" t="s">
        <v>106</v>
      </c>
      <c r="H4901" t="s">
        <v>106</v>
      </c>
      <c r="I4901" t="s">
        <v>106</v>
      </c>
      <c r="J4901" t="s">
        <v>107</v>
      </c>
      <c r="K4901" t="s">
        <v>108</v>
      </c>
      <c r="L4901" t="s">
        <v>109</v>
      </c>
      <c r="M4901" t="s">
        <v>110</v>
      </c>
      <c r="N4901" t="s">
        <v>10840</v>
      </c>
      <c r="O4901" t="s">
        <v>3081</v>
      </c>
      <c r="P4901">
        <v>8178</v>
      </c>
      <c r="Q4901">
        <v>176</v>
      </c>
      <c r="R4901">
        <v>56</v>
      </c>
      <c r="S4901">
        <v>144</v>
      </c>
      <c r="T4901">
        <v>0</v>
      </c>
      <c r="U4901">
        <v>177.6</v>
      </c>
      <c r="V4901">
        <v>177.6</v>
      </c>
      <c r="W4901">
        <v>144</v>
      </c>
      <c r="X4901">
        <v>0</v>
      </c>
      <c r="Y4901">
        <v>0</v>
      </c>
      <c r="Z4901">
        <v>0</v>
      </c>
      <c r="AD4901" s="1">
        <v>41763.333333333336</v>
      </c>
      <c r="AE4901" s="1">
        <v>41783.708333333336</v>
      </c>
      <c r="AG4901" s="1">
        <v>41737.333333333336</v>
      </c>
      <c r="AH4901" s="1">
        <v>41757.708333333336</v>
      </c>
      <c r="AI4901" s="1">
        <v>41737.333333333336</v>
      </c>
      <c r="AJ4901" s="1">
        <v>41757.708333333336</v>
      </c>
      <c r="AK4901" s="1">
        <v>41737.333333333336</v>
      </c>
      <c r="AL4901" s="1">
        <v>41757.708333333336</v>
      </c>
      <c r="AM4901" s="1">
        <v>41763.333333333336</v>
      </c>
      <c r="AN4901" s="1">
        <v>41783.708333333336</v>
      </c>
      <c r="AP4901" t="s">
        <v>113</v>
      </c>
      <c r="AU4901" t="s">
        <v>10841</v>
      </c>
      <c r="AY4901" t="s">
        <v>106</v>
      </c>
      <c r="AZ4901">
        <v>0</v>
      </c>
      <c r="BA4901">
        <v>0</v>
      </c>
      <c r="BD4901" s="3">
        <v>41321.662499999999</v>
      </c>
      <c r="BE4901" s="3">
        <v>41321.663888888892</v>
      </c>
      <c r="BF4901" t="s">
        <v>115</v>
      </c>
      <c r="BG4901" t="s">
        <v>115</v>
      </c>
      <c r="BH4901">
        <v>8149</v>
      </c>
      <c r="BM4901">
        <v>43550</v>
      </c>
      <c r="BR4901" t="s">
        <v>116</v>
      </c>
      <c r="BS4901" t="s">
        <v>117</v>
      </c>
      <c r="BU4901">
        <v>1</v>
      </c>
      <c r="BV4901" t="s">
        <v>118</v>
      </c>
      <c r="BX4901" t="s">
        <v>119</v>
      </c>
      <c r="BY4901" t="s">
        <v>119</v>
      </c>
      <c r="BZ4901" t="s">
        <v>119</v>
      </c>
      <c r="CA4901">
        <v>1</v>
      </c>
      <c r="CC4901" t="s">
        <v>120</v>
      </c>
      <c r="CH4901">
        <v>540</v>
      </c>
      <c r="CI4901">
        <v>32030</v>
      </c>
      <c r="CJ4901" t="s">
        <v>106</v>
      </c>
      <c r="CK4901" t="s">
        <v>106</v>
      </c>
      <c r="CL4901">
        <v>15</v>
      </c>
      <c r="CM4901" t="s">
        <v>2963</v>
      </c>
      <c r="CO4901">
        <v>125389</v>
      </c>
      <c r="CQ4901">
        <v>0</v>
      </c>
      <c r="CR4901">
        <v>0</v>
      </c>
      <c r="CS4901">
        <v>0</v>
      </c>
      <c r="CY4901" t="s">
        <v>123</v>
      </c>
      <c r="CZ4901" t="s">
        <v>124</v>
      </c>
      <c r="DD4901" t="str" cm="1">
        <f t="array" ref="DD4901">TEXT(_xlfn.SEQUENCE(1, DATEDIF(AG4901, AH4901, "m") + 1, AG4901, 30), "YYYY-APMM")</f>
        <v>2014-AP04</v>
      </c>
      <c r="DN4901">
        <f t="shared" si="152"/>
        <v>177.6</v>
      </c>
      <c r="DO4901" t="str">
        <f t="shared" si="153"/>
        <v>LABOR- SUBCONTRACTOR</v>
      </c>
    </row>
    <row r="4902" spans="1:119" x14ac:dyDescent="0.35">
      <c r="A4902" t="s">
        <v>105</v>
      </c>
      <c r="B4902">
        <v>504187</v>
      </c>
      <c r="C4902">
        <v>6359</v>
      </c>
      <c r="D4902">
        <v>125392</v>
      </c>
      <c r="E4902">
        <v>13662</v>
      </c>
      <c r="F4902">
        <v>0</v>
      </c>
      <c r="G4902" t="s">
        <v>106</v>
      </c>
      <c r="H4902" t="s">
        <v>106</v>
      </c>
      <c r="I4902" t="s">
        <v>106</v>
      </c>
      <c r="J4902" t="s">
        <v>107</v>
      </c>
      <c r="K4902" t="s">
        <v>108</v>
      </c>
      <c r="L4902" t="s">
        <v>109</v>
      </c>
      <c r="M4902" t="s">
        <v>110</v>
      </c>
      <c r="N4902" t="s">
        <v>10842</v>
      </c>
      <c r="O4902" t="s">
        <v>3069</v>
      </c>
      <c r="P4902">
        <v>8178</v>
      </c>
      <c r="Q4902">
        <v>40</v>
      </c>
      <c r="R4902">
        <v>0</v>
      </c>
      <c r="S4902">
        <v>160</v>
      </c>
      <c r="T4902">
        <v>0</v>
      </c>
      <c r="U4902">
        <v>67.2</v>
      </c>
      <c r="V4902">
        <v>67.2</v>
      </c>
      <c r="W4902">
        <v>160</v>
      </c>
      <c r="X4902">
        <v>0</v>
      </c>
      <c r="Y4902">
        <v>0</v>
      </c>
      <c r="Z4902">
        <v>0</v>
      </c>
      <c r="AD4902" s="1">
        <v>41819.333333333336</v>
      </c>
      <c r="AE4902" s="1">
        <v>41841.708333333336</v>
      </c>
      <c r="AG4902" s="1">
        <v>41813.333333333336</v>
      </c>
      <c r="AH4902" s="1">
        <v>41835.708333333336</v>
      </c>
      <c r="AI4902" s="1">
        <v>41813.333333333336</v>
      </c>
      <c r="AJ4902" s="1">
        <v>41835.708333333336</v>
      </c>
      <c r="AK4902" s="1">
        <v>41813.333333333336</v>
      </c>
      <c r="AL4902" s="1">
        <v>41835.708333333336</v>
      </c>
      <c r="AM4902" s="1">
        <v>41819.333333333336</v>
      </c>
      <c r="AN4902" s="1">
        <v>41841.708333333336</v>
      </c>
      <c r="AP4902" t="s">
        <v>113</v>
      </c>
      <c r="AU4902" t="s">
        <v>10843</v>
      </c>
      <c r="AY4902" t="s">
        <v>106</v>
      </c>
      <c r="AZ4902">
        <v>0</v>
      </c>
      <c r="BA4902">
        <v>0</v>
      </c>
      <c r="BD4902" s="3">
        <v>41321.662499999999</v>
      </c>
      <c r="BE4902" s="3">
        <v>41321.663888888892</v>
      </c>
      <c r="BF4902" t="s">
        <v>115</v>
      </c>
      <c r="BG4902" t="s">
        <v>115</v>
      </c>
      <c r="BH4902">
        <v>8149</v>
      </c>
      <c r="BM4902">
        <v>43550</v>
      </c>
      <c r="BR4902" t="s">
        <v>116</v>
      </c>
      <c r="BS4902" t="s">
        <v>117</v>
      </c>
      <c r="BU4902">
        <v>1</v>
      </c>
      <c r="BV4902" t="s">
        <v>118</v>
      </c>
      <c r="BX4902" t="s">
        <v>119</v>
      </c>
      <c r="BY4902" t="s">
        <v>119</v>
      </c>
      <c r="BZ4902" t="s">
        <v>119</v>
      </c>
      <c r="CA4902">
        <v>1</v>
      </c>
      <c r="CC4902" t="s">
        <v>120</v>
      </c>
      <c r="CH4902">
        <v>540</v>
      </c>
      <c r="CI4902">
        <v>32030</v>
      </c>
      <c r="CJ4902" t="s">
        <v>106</v>
      </c>
      <c r="CK4902" t="s">
        <v>106</v>
      </c>
      <c r="CL4902">
        <v>15</v>
      </c>
      <c r="CM4902" t="s">
        <v>2963</v>
      </c>
      <c r="CO4902">
        <v>125389</v>
      </c>
      <c r="CQ4902">
        <v>0</v>
      </c>
      <c r="CR4902">
        <v>0</v>
      </c>
      <c r="CS4902">
        <v>0</v>
      </c>
      <c r="CY4902" t="s">
        <v>123</v>
      </c>
      <c r="CZ4902" t="s">
        <v>124</v>
      </c>
      <c r="DD4902" t="str" cm="1">
        <f t="array" ref="DD4902">TEXT(_xlfn.SEQUENCE(1, DATEDIF(AG4902, AH4902, "m") + 1, AG4902, 30), "YYYY-APMM")</f>
        <v>2014-AP06</v>
      </c>
      <c r="DN4902">
        <f t="shared" si="152"/>
        <v>67.2</v>
      </c>
      <c r="DO4902" t="str">
        <f t="shared" si="153"/>
        <v>LABOR- SUBCONTRACTOR</v>
      </c>
    </row>
    <row r="4903" spans="1:119" x14ac:dyDescent="0.35">
      <c r="A4903" t="s">
        <v>105</v>
      </c>
      <c r="B4903">
        <v>504188</v>
      </c>
      <c r="C4903">
        <v>6359</v>
      </c>
      <c r="D4903">
        <v>125392</v>
      </c>
      <c r="E4903">
        <v>13662</v>
      </c>
      <c r="F4903">
        <v>0</v>
      </c>
      <c r="G4903" t="s">
        <v>106</v>
      </c>
      <c r="H4903" t="s">
        <v>106</v>
      </c>
      <c r="I4903" t="s">
        <v>106</v>
      </c>
      <c r="J4903" t="s">
        <v>107</v>
      </c>
      <c r="K4903" t="s">
        <v>108</v>
      </c>
      <c r="L4903" t="s">
        <v>109</v>
      </c>
      <c r="M4903" t="s">
        <v>110</v>
      </c>
      <c r="N4903" t="s">
        <v>10844</v>
      </c>
      <c r="O4903" t="s">
        <v>3072</v>
      </c>
      <c r="P4903">
        <v>8178</v>
      </c>
      <c r="Q4903">
        <v>40</v>
      </c>
      <c r="R4903">
        <v>32</v>
      </c>
      <c r="S4903">
        <v>120</v>
      </c>
      <c r="T4903">
        <v>0</v>
      </c>
      <c r="U4903">
        <v>67.2</v>
      </c>
      <c r="V4903">
        <v>67.2</v>
      </c>
      <c r="W4903">
        <v>120</v>
      </c>
      <c r="X4903">
        <v>0</v>
      </c>
      <c r="Y4903">
        <v>0</v>
      </c>
      <c r="Z4903">
        <v>0</v>
      </c>
      <c r="AD4903" s="1">
        <v>41830.333333333336</v>
      </c>
      <c r="AE4903" s="1">
        <v>41847.708333333336</v>
      </c>
      <c r="AG4903" s="1">
        <v>41825.333333333336</v>
      </c>
      <c r="AH4903" s="1">
        <v>41841.708333333336</v>
      </c>
      <c r="AI4903" s="1">
        <v>41825.333333333336</v>
      </c>
      <c r="AJ4903" s="1">
        <v>41841.708333333336</v>
      </c>
      <c r="AK4903" s="1">
        <v>41825.333333333336</v>
      </c>
      <c r="AL4903" s="1">
        <v>41841.708333333336</v>
      </c>
      <c r="AM4903" s="1">
        <v>41830.333333333336</v>
      </c>
      <c r="AN4903" s="1">
        <v>41847.708333333336</v>
      </c>
      <c r="AP4903" t="s">
        <v>113</v>
      </c>
      <c r="AU4903" t="s">
        <v>10845</v>
      </c>
      <c r="AY4903" t="s">
        <v>106</v>
      </c>
      <c r="AZ4903">
        <v>0</v>
      </c>
      <c r="BA4903">
        <v>0</v>
      </c>
      <c r="BD4903" s="3">
        <v>41321.662499999999</v>
      </c>
      <c r="BE4903" s="3">
        <v>41321.663888888892</v>
      </c>
      <c r="BF4903" t="s">
        <v>115</v>
      </c>
      <c r="BG4903" t="s">
        <v>115</v>
      </c>
      <c r="BH4903">
        <v>8149</v>
      </c>
      <c r="BM4903">
        <v>43550</v>
      </c>
      <c r="BR4903" t="s">
        <v>116</v>
      </c>
      <c r="BS4903" t="s">
        <v>117</v>
      </c>
      <c r="BU4903">
        <v>1</v>
      </c>
      <c r="BV4903" t="s">
        <v>118</v>
      </c>
      <c r="BX4903" t="s">
        <v>119</v>
      </c>
      <c r="BY4903" t="s">
        <v>119</v>
      </c>
      <c r="BZ4903" t="s">
        <v>119</v>
      </c>
      <c r="CA4903">
        <v>1</v>
      </c>
      <c r="CC4903" t="s">
        <v>120</v>
      </c>
      <c r="CH4903">
        <v>540</v>
      </c>
      <c r="CI4903">
        <v>32030</v>
      </c>
      <c r="CJ4903" t="s">
        <v>106</v>
      </c>
      <c r="CK4903" t="s">
        <v>106</v>
      </c>
      <c r="CL4903">
        <v>15</v>
      </c>
      <c r="CM4903" t="s">
        <v>2963</v>
      </c>
      <c r="CO4903">
        <v>125389</v>
      </c>
      <c r="CQ4903">
        <v>0</v>
      </c>
      <c r="CR4903">
        <v>0</v>
      </c>
      <c r="CS4903">
        <v>0</v>
      </c>
      <c r="CY4903" t="s">
        <v>123</v>
      </c>
      <c r="CZ4903" t="s">
        <v>124</v>
      </c>
      <c r="DD4903" t="str" cm="1">
        <f t="array" ref="DD4903">TEXT(_xlfn.SEQUENCE(1, DATEDIF(AG4903, AH4903, "m") + 1, AG4903, 30), "YYYY-APMM")</f>
        <v>2014-AP07</v>
      </c>
      <c r="DN4903">
        <f t="shared" si="152"/>
        <v>67.2</v>
      </c>
      <c r="DO4903" t="str">
        <f t="shared" si="153"/>
        <v>LABOR- SUBCONTRACTOR</v>
      </c>
    </row>
    <row r="4904" spans="1:119" x14ac:dyDescent="0.35">
      <c r="A4904" t="s">
        <v>105</v>
      </c>
      <c r="B4904">
        <v>504189</v>
      </c>
      <c r="C4904">
        <v>6359</v>
      </c>
      <c r="D4904">
        <v>125394</v>
      </c>
      <c r="E4904">
        <v>13662</v>
      </c>
      <c r="F4904">
        <v>0</v>
      </c>
      <c r="G4904" t="s">
        <v>106</v>
      </c>
      <c r="H4904" t="s">
        <v>106</v>
      </c>
      <c r="I4904" t="s">
        <v>106</v>
      </c>
      <c r="J4904" t="s">
        <v>107</v>
      </c>
      <c r="K4904" t="s">
        <v>108</v>
      </c>
      <c r="L4904" t="s">
        <v>109</v>
      </c>
      <c r="M4904" t="s">
        <v>110</v>
      </c>
      <c r="N4904" t="s">
        <v>10846</v>
      </c>
      <c r="O4904" t="s">
        <v>3048</v>
      </c>
      <c r="P4904">
        <v>8178</v>
      </c>
      <c r="Q4904">
        <v>216</v>
      </c>
      <c r="R4904">
        <v>40</v>
      </c>
      <c r="S4904">
        <v>160</v>
      </c>
      <c r="T4904">
        <v>0</v>
      </c>
      <c r="U4904">
        <v>977.6</v>
      </c>
      <c r="V4904">
        <v>977.6</v>
      </c>
      <c r="W4904">
        <v>160</v>
      </c>
      <c r="X4904">
        <v>0</v>
      </c>
      <c r="Y4904">
        <v>0</v>
      </c>
      <c r="Z4904">
        <v>0</v>
      </c>
      <c r="AD4904" s="1">
        <v>41790.333333333336</v>
      </c>
      <c r="AE4904" s="1">
        <v>41812.708333333336</v>
      </c>
      <c r="AG4904" s="1">
        <v>41758.333333333336</v>
      </c>
      <c r="AH4904" s="1">
        <v>41780.708333333336</v>
      </c>
      <c r="AI4904" s="1">
        <v>41758.333333333336</v>
      </c>
      <c r="AJ4904" s="1">
        <v>41780.708333333336</v>
      </c>
      <c r="AK4904" s="1">
        <v>41758.333333333336</v>
      </c>
      <c r="AL4904" s="1">
        <v>41780.708333333336</v>
      </c>
      <c r="AM4904" s="1">
        <v>41790.333333333336</v>
      </c>
      <c r="AN4904" s="1">
        <v>41812.708333333336</v>
      </c>
      <c r="AP4904" t="s">
        <v>113</v>
      </c>
      <c r="AU4904" t="s">
        <v>10847</v>
      </c>
      <c r="AY4904" t="s">
        <v>106</v>
      </c>
      <c r="AZ4904">
        <v>0</v>
      </c>
      <c r="BA4904">
        <v>0</v>
      </c>
      <c r="BD4904" s="3">
        <v>41321.662499999999</v>
      </c>
      <c r="BE4904" s="3">
        <v>41321.663888888892</v>
      </c>
      <c r="BF4904" t="s">
        <v>115</v>
      </c>
      <c r="BG4904" t="s">
        <v>115</v>
      </c>
      <c r="BH4904">
        <v>8149</v>
      </c>
      <c r="BM4904">
        <v>43550</v>
      </c>
      <c r="BR4904" t="s">
        <v>116</v>
      </c>
      <c r="BS4904" t="s">
        <v>117</v>
      </c>
      <c r="BU4904">
        <v>1</v>
      </c>
      <c r="BV4904" t="s">
        <v>118</v>
      </c>
      <c r="BX4904" t="s">
        <v>119</v>
      </c>
      <c r="BY4904" t="s">
        <v>119</v>
      </c>
      <c r="BZ4904" t="s">
        <v>119</v>
      </c>
      <c r="CA4904">
        <v>1</v>
      </c>
      <c r="CC4904" t="s">
        <v>120</v>
      </c>
      <c r="CH4904">
        <v>540</v>
      </c>
      <c r="CI4904">
        <v>32070</v>
      </c>
      <c r="CJ4904" t="s">
        <v>106</v>
      </c>
      <c r="CK4904" t="s">
        <v>106</v>
      </c>
      <c r="CL4904">
        <v>15</v>
      </c>
      <c r="CM4904" t="s">
        <v>2963</v>
      </c>
      <c r="CO4904">
        <v>125393</v>
      </c>
      <c r="CQ4904">
        <v>0</v>
      </c>
      <c r="CR4904">
        <v>0</v>
      </c>
      <c r="CS4904">
        <v>0</v>
      </c>
      <c r="CY4904" t="s">
        <v>123</v>
      </c>
      <c r="CZ4904" t="s">
        <v>124</v>
      </c>
      <c r="DD4904" t="str" cm="1">
        <f t="array" ref="DD4904">TEXT(_xlfn.SEQUENCE(1, DATEDIF(AG4904, AH4904, "m") + 1, AG4904, 30), "YYYY-APMM")</f>
        <v>2014-AP04</v>
      </c>
      <c r="DN4904">
        <f t="shared" si="152"/>
        <v>977.6</v>
      </c>
      <c r="DO4904" t="str">
        <f t="shared" si="153"/>
        <v>LABOR- SUBCONTRACTOR</v>
      </c>
    </row>
    <row r="4905" spans="1:119" x14ac:dyDescent="0.35">
      <c r="A4905" t="s">
        <v>105</v>
      </c>
      <c r="B4905">
        <v>504190</v>
      </c>
      <c r="C4905">
        <v>6359</v>
      </c>
      <c r="D4905">
        <v>125394</v>
      </c>
      <c r="E4905">
        <v>13662</v>
      </c>
      <c r="F4905">
        <v>0</v>
      </c>
      <c r="G4905" t="s">
        <v>106</v>
      </c>
      <c r="H4905" t="s">
        <v>106</v>
      </c>
      <c r="I4905" t="s">
        <v>106</v>
      </c>
      <c r="J4905" t="s">
        <v>107</v>
      </c>
      <c r="K4905" t="s">
        <v>108</v>
      </c>
      <c r="L4905" t="s">
        <v>109</v>
      </c>
      <c r="M4905" t="s">
        <v>110</v>
      </c>
      <c r="N4905" t="s">
        <v>10848</v>
      </c>
      <c r="O4905" t="s">
        <v>3051</v>
      </c>
      <c r="P4905">
        <v>8178</v>
      </c>
      <c r="Q4905">
        <v>16</v>
      </c>
      <c r="R4905">
        <v>0</v>
      </c>
      <c r="S4905">
        <v>200</v>
      </c>
      <c r="T4905">
        <v>0</v>
      </c>
      <c r="U4905">
        <v>113.6</v>
      </c>
      <c r="V4905">
        <v>113.6</v>
      </c>
      <c r="W4905">
        <v>200</v>
      </c>
      <c r="X4905">
        <v>0</v>
      </c>
      <c r="Y4905">
        <v>0</v>
      </c>
      <c r="Z4905">
        <v>0</v>
      </c>
      <c r="AD4905" s="1">
        <v>41808.333333333336</v>
      </c>
      <c r="AE4905" s="1">
        <v>41836.708333333336</v>
      </c>
      <c r="AG4905" s="1">
        <v>41806.333333333336</v>
      </c>
      <c r="AH4905" s="1">
        <v>41834.708333333336</v>
      </c>
      <c r="AI4905" s="1">
        <v>41806.333333333336</v>
      </c>
      <c r="AJ4905" s="1">
        <v>41834.708333333336</v>
      </c>
      <c r="AK4905" s="1">
        <v>41806.333333333336</v>
      </c>
      <c r="AL4905" s="1">
        <v>41834.708333333336</v>
      </c>
      <c r="AM4905" s="1">
        <v>41808.333333333336</v>
      </c>
      <c r="AN4905" s="1">
        <v>41836.708333333336</v>
      </c>
      <c r="AP4905" t="s">
        <v>113</v>
      </c>
      <c r="AU4905" t="s">
        <v>10849</v>
      </c>
      <c r="AY4905" t="s">
        <v>106</v>
      </c>
      <c r="AZ4905">
        <v>0</v>
      </c>
      <c r="BA4905">
        <v>0</v>
      </c>
      <c r="BD4905" s="3">
        <v>41321.662499999999</v>
      </c>
      <c r="BE4905" s="3">
        <v>41321.663888888892</v>
      </c>
      <c r="BF4905" t="s">
        <v>115</v>
      </c>
      <c r="BG4905" t="s">
        <v>115</v>
      </c>
      <c r="BH4905">
        <v>8149</v>
      </c>
      <c r="BM4905">
        <v>43550</v>
      </c>
      <c r="BR4905" t="s">
        <v>116</v>
      </c>
      <c r="BS4905" t="s">
        <v>117</v>
      </c>
      <c r="BU4905">
        <v>1</v>
      </c>
      <c r="BV4905" t="s">
        <v>118</v>
      </c>
      <c r="BX4905" t="s">
        <v>119</v>
      </c>
      <c r="BY4905" t="s">
        <v>119</v>
      </c>
      <c r="BZ4905" t="s">
        <v>119</v>
      </c>
      <c r="CA4905">
        <v>1</v>
      </c>
      <c r="CC4905" t="s">
        <v>120</v>
      </c>
      <c r="CH4905">
        <v>540</v>
      </c>
      <c r="CI4905">
        <v>32070</v>
      </c>
      <c r="CJ4905" t="s">
        <v>106</v>
      </c>
      <c r="CK4905" t="s">
        <v>106</v>
      </c>
      <c r="CL4905">
        <v>15</v>
      </c>
      <c r="CM4905" t="s">
        <v>2963</v>
      </c>
      <c r="CO4905">
        <v>125393</v>
      </c>
      <c r="CQ4905">
        <v>0</v>
      </c>
      <c r="CR4905">
        <v>0</v>
      </c>
      <c r="CS4905">
        <v>0</v>
      </c>
      <c r="CY4905" t="s">
        <v>123</v>
      </c>
      <c r="CZ4905" t="s">
        <v>124</v>
      </c>
      <c r="DD4905" t="str" cm="1">
        <f t="array" ref="DD4905">TEXT(_xlfn.SEQUENCE(1, DATEDIF(AG4905, AH4905, "m") + 1, AG4905, 30), "YYYY-APMM")</f>
        <v>2014-AP06</v>
      </c>
      <c r="DN4905">
        <f t="shared" si="152"/>
        <v>113.6</v>
      </c>
      <c r="DO4905" t="str">
        <f t="shared" si="153"/>
        <v>LABOR- SUBCONTRACTOR</v>
      </c>
    </row>
    <row r="4906" spans="1:119" x14ac:dyDescent="0.35">
      <c r="A4906" t="s">
        <v>105</v>
      </c>
      <c r="B4906">
        <v>504191</v>
      </c>
      <c r="C4906">
        <v>6359</v>
      </c>
      <c r="D4906">
        <v>125394</v>
      </c>
      <c r="E4906">
        <v>13662</v>
      </c>
      <c r="F4906">
        <v>0</v>
      </c>
      <c r="G4906" t="s">
        <v>106</v>
      </c>
      <c r="H4906" t="s">
        <v>106</v>
      </c>
      <c r="I4906" t="s">
        <v>106</v>
      </c>
      <c r="J4906" t="s">
        <v>107</v>
      </c>
      <c r="K4906" t="s">
        <v>108</v>
      </c>
      <c r="L4906" t="s">
        <v>109</v>
      </c>
      <c r="M4906" t="s">
        <v>110</v>
      </c>
      <c r="N4906" t="s">
        <v>10850</v>
      </c>
      <c r="O4906" t="s">
        <v>3054</v>
      </c>
      <c r="P4906">
        <v>8178</v>
      </c>
      <c r="Q4906">
        <v>16</v>
      </c>
      <c r="R4906">
        <v>0</v>
      </c>
      <c r="S4906">
        <v>160</v>
      </c>
      <c r="T4906">
        <v>0</v>
      </c>
      <c r="U4906">
        <v>296</v>
      </c>
      <c r="V4906">
        <v>296</v>
      </c>
      <c r="W4906">
        <v>160</v>
      </c>
      <c r="X4906">
        <v>0</v>
      </c>
      <c r="Y4906">
        <v>0</v>
      </c>
      <c r="Z4906">
        <v>0</v>
      </c>
      <c r="AD4906" s="1">
        <v>41829.333333333336</v>
      </c>
      <c r="AE4906" s="1">
        <v>41851.708333333336</v>
      </c>
      <c r="AG4906" s="1">
        <v>41827.333333333336</v>
      </c>
      <c r="AH4906" s="1">
        <v>41849.708333333336</v>
      </c>
      <c r="AI4906" s="1">
        <v>41827.333333333336</v>
      </c>
      <c r="AJ4906" s="1">
        <v>41849.708333333336</v>
      </c>
      <c r="AK4906" s="1">
        <v>41827.333333333336</v>
      </c>
      <c r="AL4906" s="1">
        <v>41849.708333333336</v>
      </c>
      <c r="AM4906" s="1">
        <v>41829.333333333336</v>
      </c>
      <c r="AN4906" s="1">
        <v>41851.708333333336</v>
      </c>
      <c r="AP4906" t="s">
        <v>113</v>
      </c>
      <c r="AU4906" t="s">
        <v>10851</v>
      </c>
      <c r="AY4906" t="s">
        <v>106</v>
      </c>
      <c r="AZ4906">
        <v>0</v>
      </c>
      <c r="BA4906">
        <v>0</v>
      </c>
      <c r="BD4906" s="3">
        <v>41321.662499999999</v>
      </c>
      <c r="BE4906" s="3">
        <v>41321.663888888892</v>
      </c>
      <c r="BF4906" t="s">
        <v>115</v>
      </c>
      <c r="BG4906" t="s">
        <v>115</v>
      </c>
      <c r="BH4906">
        <v>8149</v>
      </c>
      <c r="BM4906">
        <v>43550</v>
      </c>
      <c r="BR4906" t="s">
        <v>116</v>
      </c>
      <c r="BS4906" t="s">
        <v>117</v>
      </c>
      <c r="BU4906">
        <v>1</v>
      </c>
      <c r="BV4906" t="s">
        <v>118</v>
      </c>
      <c r="BX4906" t="s">
        <v>119</v>
      </c>
      <c r="BY4906" t="s">
        <v>119</v>
      </c>
      <c r="BZ4906" t="s">
        <v>119</v>
      </c>
      <c r="CA4906">
        <v>1</v>
      </c>
      <c r="CC4906" t="s">
        <v>120</v>
      </c>
      <c r="CH4906">
        <v>540</v>
      </c>
      <c r="CI4906">
        <v>32070</v>
      </c>
      <c r="CJ4906" t="s">
        <v>106</v>
      </c>
      <c r="CK4906" t="s">
        <v>106</v>
      </c>
      <c r="CL4906">
        <v>15</v>
      </c>
      <c r="CM4906" t="s">
        <v>2963</v>
      </c>
      <c r="CO4906">
        <v>125393</v>
      </c>
      <c r="CQ4906">
        <v>0</v>
      </c>
      <c r="CR4906">
        <v>0</v>
      </c>
      <c r="CS4906">
        <v>0</v>
      </c>
      <c r="CY4906" t="s">
        <v>123</v>
      </c>
      <c r="CZ4906" t="s">
        <v>124</v>
      </c>
      <c r="DD4906" t="str" cm="1">
        <f t="array" ref="DD4906">TEXT(_xlfn.SEQUENCE(1, DATEDIF(AG4906, AH4906, "m") + 1, AG4906, 30), "YYYY-APMM")</f>
        <v>2014-AP07</v>
      </c>
      <c r="DN4906">
        <f t="shared" si="152"/>
        <v>296</v>
      </c>
      <c r="DO4906" t="str">
        <f t="shared" si="153"/>
        <v>LABOR- SUBCONTRACTOR</v>
      </c>
    </row>
    <row r="4907" spans="1:119" x14ac:dyDescent="0.35">
      <c r="A4907" t="s">
        <v>105</v>
      </c>
      <c r="B4907">
        <v>504192</v>
      </c>
      <c r="C4907">
        <v>6359</v>
      </c>
      <c r="D4907">
        <v>125395</v>
      </c>
      <c r="E4907">
        <v>13662</v>
      </c>
      <c r="F4907">
        <v>0</v>
      </c>
      <c r="G4907" t="s">
        <v>106</v>
      </c>
      <c r="H4907" t="s">
        <v>106</v>
      </c>
      <c r="I4907" t="s">
        <v>106</v>
      </c>
      <c r="J4907" t="s">
        <v>107</v>
      </c>
      <c r="K4907" t="s">
        <v>108</v>
      </c>
      <c r="L4907" t="s">
        <v>109</v>
      </c>
      <c r="M4907" t="s">
        <v>110</v>
      </c>
      <c r="N4907" t="s">
        <v>10852</v>
      </c>
      <c r="O4907" t="s">
        <v>3048</v>
      </c>
      <c r="P4907">
        <v>8178</v>
      </c>
      <c r="Q4907">
        <v>392</v>
      </c>
      <c r="R4907">
        <v>40</v>
      </c>
      <c r="S4907">
        <v>160</v>
      </c>
      <c r="T4907">
        <v>0</v>
      </c>
      <c r="U4907">
        <v>977.6</v>
      </c>
      <c r="V4907">
        <v>977.6</v>
      </c>
      <c r="W4907">
        <v>160</v>
      </c>
      <c r="X4907">
        <v>0</v>
      </c>
      <c r="Y4907">
        <v>0</v>
      </c>
      <c r="Z4907">
        <v>0</v>
      </c>
      <c r="AD4907" s="1">
        <v>41771.333333333336</v>
      </c>
      <c r="AE4907" s="1">
        <v>41793.708333333336</v>
      </c>
      <c r="AG4907" s="1">
        <v>41714.333333333336</v>
      </c>
      <c r="AH4907" s="1">
        <v>41736.708333333336</v>
      </c>
      <c r="AI4907" s="1">
        <v>41714.333333333336</v>
      </c>
      <c r="AJ4907" s="1">
        <v>41736.708333333336</v>
      </c>
      <c r="AK4907" s="1">
        <v>41714.333333333336</v>
      </c>
      <c r="AL4907" s="1">
        <v>41736.708333333336</v>
      </c>
      <c r="AM4907" s="1">
        <v>41771.333333333336</v>
      </c>
      <c r="AN4907" s="1">
        <v>41793.708333333336</v>
      </c>
      <c r="AP4907" t="s">
        <v>113</v>
      </c>
      <c r="AU4907" t="s">
        <v>10853</v>
      </c>
      <c r="AY4907" t="s">
        <v>106</v>
      </c>
      <c r="AZ4907">
        <v>0</v>
      </c>
      <c r="BA4907">
        <v>0</v>
      </c>
      <c r="BD4907" s="3">
        <v>41321.662499999999</v>
      </c>
      <c r="BE4907" s="3">
        <v>41321.663888888892</v>
      </c>
      <c r="BF4907" t="s">
        <v>115</v>
      </c>
      <c r="BG4907" t="s">
        <v>115</v>
      </c>
      <c r="BH4907">
        <v>8149</v>
      </c>
      <c r="BM4907">
        <v>43550</v>
      </c>
      <c r="BR4907" t="s">
        <v>116</v>
      </c>
      <c r="BS4907" t="s">
        <v>117</v>
      </c>
      <c r="BU4907">
        <v>1</v>
      </c>
      <c r="BV4907" t="s">
        <v>118</v>
      </c>
      <c r="BX4907" t="s">
        <v>119</v>
      </c>
      <c r="BY4907" t="s">
        <v>119</v>
      </c>
      <c r="BZ4907" t="s">
        <v>119</v>
      </c>
      <c r="CA4907">
        <v>1</v>
      </c>
      <c r="CC4907" t="s">
        <v>120</v>
      </c>
      <c r="CH4907">
        <v>540</v>
      </c>
      <c r="CI4907">
        <v>32060</v>
      </c>
      <c r="CJ4907" t="s">
        <v>106</v>
      </c>
      <c r="CK4907" t="s">
        <v>106</v>
      </c>
      <c r="CL4907">
        <v>10</v>
      </c>
      <c r="CM4907" t="s">
        <v>2889</v>
      </c>
      <c r="CO4907">
        <v>125393</v>
      </c>
      <c r="CQ4907">
        <v>0</v>
      </c>
      <c r="CR4907">
        <v>0</v>
      </c>
      <c r="CS4907">
        <v>0</v>
      </c>
      <c r="CY4907" t="s">
        <v>123</v>
      </c>
      <c r="CZ4907" t="s">
        <v>124</v>
      </c>
      <c r="DD4907" t="str" cm="1">
        <f t="array" ref="DD4907">TEXT(_xlfn.SEQUENCE(1, DATEDIF(AG4907, AH4907, "m") + 1, AG4907, 30), "YYYY-APMM")</f>
        <v>2014-AP03</v>
      </c>
      <c r="DN4907">
        <f t="shared" si="152"/>
        <v>977.6</v>
      </c>
      <c r="DO4907" t="str">
        <f t="shared" si="153"/>
        <v>LABOR- SUBCONTRACTOR</v>
      </c>
    </row>
    <row r="4908" spans="1:119" x14ac:dyDescent="0.35">
      <c r="A4908" t="s">
        <v>105</v>
      </c>
      <c r="B4908">
        <v>504193</v>
      </c>
      <c r="C4908">
        <v>6359</v>
      </c>
      <c r="D4908">
        <v>125395</v>
      </c>
      <c r="E4908">
        <v>13662</v>
      </c>
      <c r="F4908">
        <v>0</v>
      </c>
      <c r="G4908" t="s">
        <v>106</v>
      </c>
      <c r="H4908" t="s">
        <v>106</v>
      </c>
      <c r="I4908" t="s">
        <v>106</v>
      </c>
      <c r="J4908" t="s">
        <v>107</v>
      </c>
      <c r="K4908" t="s">
        <v>108</v>
      </c>
      <c r="L4908" t="s">
        <v>109</v>
      </c>
      <c r="M4908" t="s">
        <v>110</v>
      </c>
      <c r="N4908" t="s">
        <v>10854</v>
      </c>
      <c r="O4908" t="s">
        <v>3051</v>
      </c>
      <c r="P4908">
        <v>8178</v>
      </c>
      <c r="Q4908">
        <v>256</v>
      </c>
      <c r="R4908">
        <v>0</v>
      </c>
      <c r="S4908">
        <v>200</v>
      </c>
      <c r="T4908">
        <v>0</v>
      </c>
      <c r="U4908">
        <v>182.4</v>
      </c>
      <c r="V4908">
        <v>182.4</v>
      </c>
      <c r="W4908">
        <v>200</v>
      </c>
      <c r="X4908">
        <v>0</v>
      </c>
      <c r="Y4908">
        <v>0</v>
      </c>
      <c r="Z4908">
        <v>0</v>
      </c>
      <c r="AD4908" s="1">
        <v>41804.333333333336</v>
      </c>
      <c r="AE4908" s="1">
        <v>41832.708333333336</v>
      </c>
      <c r="AG4908" s="1">
        <v>41766.333333333336</v>
      </c>
      <c r="AH4908" s="1">
        <v>41794.708333333336</v>
      </c>
      <c r="AI4908" s="1">
        <v>41766.333333333336</v>
      </c>
      <c r="AJ4908" s="1">
        <v>41794.708333333336</v>
      </c>
      <c r="AK4908" s="1">
        <v>41766.333333333336</v>
      </c>
      <c r="AL4908" s="1">
        <v>41794.708333333336</v>
      </c>
      <c r="AM4908" s="1">
        <v>41804.333333333336</v>
      </c>
      <c r="AN4908" s="1">
        <v>41832.708333333336</v>
      </c>
      <c r="AP4908" t="s">
        <v>113</v>
      </c>
      <c r="AU4908" t="s">
        <v>10855</v>
      </c>
      <c r="AY4908" t="s">
        <v>106</v>
      </c>
      <c r="AZ4908">
        <v>0</v>
      </c>
      <c r="BA4908">
        <v>0</v>
      </c>
      <c r="BD4908" s="3">
        <v>41321.662499999999</v>
      </c>
      <c r="BE4908" s="3">
        <v>41321.663888888892</v>
      </c>
      <c r="BF4908" t="s">
        <v>115</v>
      </c>
      <c r="BG4908" t="s">
        <v>115</v>
      </c>
      <c r="BH4908">
        <v>8149</v>
      </c>
      <c r="BM4908">
        <v>43550</v>
      </c>
      <c r="BR4908" t="s">
        <v>116</v>
      </c>
      <c r="BS4908" t="s">
        <v>117</v>
      </c>
      <c r="BU4908">
        <v>1</v>
      </c>
      <c r="BV4908" t="s">
        <v>118</v>
      </c>
      <c r="BX4908" t="s">
        <v>119</v>
      </c>
      <c r="BY4908" t="s">
        <v>119</v>
      </c>
      <c r="BZ4908" t="s">
        <v>119</v>
      </c>
      <c r="CA4908">
        <v>1</v>
      </c>
      <c r="CC4908" t="s">
        <v>120</v>
      </c>
      <c r="CH4908">
        <v>540</v>
      </c>
      <c r="CI4908">
        <v>32060</v>
      </c>
      <c r="CJ4908" t="s">
        <v>106</v>
      </c>
      <c r="CK4908" t="s">
        <v>106</v>
      </c>
      <c r="CL4908">
        <v>10</v>
      </c>
      <c r="CM4908" t="s">
        <v>2889</v>
      </c>
      <c r="CO4908">
        <v>125393</v>
      </c>
      <c r="CQ4908">
        <v>0</v>
      </c>
      <c r="CR4908">
        <v>0</v>
      </c>
      <c r="CS4908">
        <v>0</v>
      </c>
      <c r="CY4908" t="s">
        <v>123</v>
      </c>
      <c r="CZ4908" t="s">
        <v>124</v>
      </c>
      <c r="DD4908" t="str" cm="1">
        <f t="array" ref="DD4908">TEXT(_xlfn.SEQUENCE(1, DATEDIF(AG4908, AH4908, "m") + 1, AG4908, 30), "YYYY-APMM")</f>
        <v>2014-AP05</v>
      </c>
      <c r="DN4908">
        <f t="shared" si="152"/>
        <v>182.4</v>
      </c>
      <c r="DO4908" t="str">
        <f t="shared" si="153"/>
        <v>LABOR- SUBCONTRACTOR</v>
      </c>
    </row>
    <row r="4909" spans="1:119" x14ac:dyDescent="0.35">
      <c r="A4909" t="s">
        <v>105</v>
      </c>
      <c r="B4909">
        <v>504194</v>
      </c>
      <c r="C4909">
        <v>6359</v>
      </c>
      <c r="D4909">
        <v>125395</v>
      </c>
      <c r="E4909">
        <v>13662</v>
      </c>
      <c r="F4909">
        <v>0</v>
      </c>
      <c r="G4909" t="s">
        <v>106</v>
      </c>
      <c r="H4909" t="s">
        <v>106</v>
      </c>
      <c r="I4909" t="s">
        <v>106</v>
      </c>
      <c r="J4909" t="s">
        <v>107</v>
      </c>
      <c r="K4909" t="s">
        <v>108</v>
      </c>
      <c r="L4909" t="s">
        <v>109</v>
      </c>
      <c r="M4909" t="s">
        <v>110</v>
      </c>
      <c r="N4909" t="s">
        <v>10856</v>
      </c>
      <c r="O4909" t="s">
        <v>3054</v>
      </c>
      <c r="P4909">
        <v>8178</v>
      </c>
      <c r="Q4909">
        <v>256</v>
      </c>
      <c r="R4909">
        <v>40</v>
      </c>
      <c r="S4909">
        <v>160</v>
      </c>
      <c r="T4909">
        <v>0</v>
      </c>
      <c r="U4909">
        <v>296</v>
      </c>
      <c r="V4909">
        <v>296</v>
      </c>
      <c r="W4909">
        <v>160</v>
      </c>
      <c r="X4909">
        <v>0</v>
      </c>
      <c r="Y4909">
        <v>0</v>
      </c>
      <c r="Z4909">
        <v>0</v>
      </c>
      <c r="AD4909" s="1">
        <v>41825.333333333336</v>
      </c>
      <c r="AE4909" s="1">
        <v>41847.708333333336</v>
      </c>
      <c r="AG4909" s="1">
        <v>41787.333333333336</v>
      </c>
      <c r="AH4909" s="1">
        <v>41809.708333333336</v>
      </c>
      <c r="AI4909" s="1">
        <v>41787.333333333336</v>
      </c>
      <c r="AJ4909" s="1">
        <v>41809.708333333336</v>
      </c>
      <c r="AK4909" s="1">
        <v>41787.333333333336</v>
      </c>
      <c r="AL4909" s="1">
        <v>41809.708333333336</v>
      </c>
      <c r="AM4909" s="1">
        <v>41825.333333333336</v>
      </c>
      <c r="AN4909" s="1">
        <v>41847.708333333336</v>
      </c>
      <c r="AP4909" t="s">
        <v>113</v>
      </c>
      <c r="AU4909" t="s">
        <v>10857</v>
      </c>
      <c r="AY4909" t="s">
        <v>106</v>
      </c>
      <c r="AZ4909">
        <v>0</v>
      </c>
      <c r="BA4909">
        <v>0</v>
      </c>
      <c r="BD4909" s="3">
        <v>41321.662499999999</v>
      </c>
      <c r="BE4909" s="3">
        <v>41321.663888888892</v>
      </c>
      <c r="BF4909" t="s">
        <v>115</v>
      </c>
      <c r="BG4909" t="s">
        <v>115</v>
      </c>
      <c r="BH4909">
        <v>8149</v>
      </c>
      <c r="BM4909">
        <v>43550</v>
      </c>
      <c r="BR4909" t="s">
        <v>116</v>
      </c>
      <c r="BS4909" t="s">
        <v>117</v>
      </c>
      <c r="BU4909">
        <v>1</v>
      </c>
      <c r="BV4909" t="s">
        <v>118</v>
      </c>
      <c r="BX4909" t="s">
        <v>119</v>
      </c>
      <c r="BY4909" t="s">
        <v>119</v>
      </c>
      <c r="BZ4909" t="s">
        <v>119</v>
      </c>
      <c r="CA4909">
        <v>1</v>
      </c>
      <c r="CC4909" t="s">
        <v>120</v>
      </c>
      <c r="CH4909">
        <v>540</v>
      </c>
      <c r="CI4909">
        <v>32060</v>
      </c>
      <c r="CJ4909" t="s">
        <v>106</v>
      </c>
      <c r="CK4909" t="s">
        <v>106</v>
      </c>
      <c r="CL4909">
        <v>10</v>
      </c>
      <c r="CM4909" t="s">
        <v>2889</v>
      </c>
      <c r="CO4909">
        <v>125393</v>
      </c>
      <c r="CQ4909">
        <v>0</v>
      </c>
      <c r="CR4909">
        <v>0</v>
      </c>
      <c r="CS4909">
        <v>0</v>
      </c>
      <c r="CY4909" t="s">
        <v>123</v>
      </c>
      <c r="CZ4909" t="s">
        <v>124</v>
      </c>
      <c r="DD4909" t="str" cm="1">
        <f t="array" ref="DD4909">TEXT(_xlfn.SEQUENCE(1, DATEDIF(AG4909, AH4909, "m") + 1, AG4909, 30), "YYYY-APMM")</f>
        <v>2014-AP05</v>
      </c>
      <c r="DN4909">
        <f t="shared" si="152"/>
        <v>296</v>
      </c>
      <c r="DO4909" t="str">
        <f t="shared" si="153"/>
        <v>LABOR- SUBCONTRACTOR</v>
      </c>
    </row>
    <row r="4910" spans="1:119" x14ac:dyDescent="0.35">
      <c r="A4910" t="s">
        <v>105</v>
      </c>
      <c r="B4910">
        <v>504195</v>
      </c>
      <c r="C4910">
        <v>6359</v>
      </c>
      <c r="D4910">
        <v>125396</v>
      </c>
      <c r="E4910">
        <v>13662</v>
      </c>
      <c r="F4910">
        <v>0</v>
      </c>
      <c r="G4910" t="s">
        <v>106</v>
      </c>
      <c r="H4910" t="s">
        <v>106</v>
      </c>
      <c r="I4910" t="s">
        <v>106</v>
      </c>
      <c r="J4910" t="s">
        <v>107</v>
      </c>
      <c r="K4910" t="s">
        <v>108</v>
      </c>
      <c r="L4910" t="s">
        <v>109</v>
      </c>
      <c r="M4910" t="s">
        <v>110</v>
      </c>
      <c r="N4910" t="s">
        <v>10858</v>
      </c>
      <c r="O4910" t="s">
        <v>3043</v>
      </c>
      <c r="P4910">
        <v>8178</v>
      </c>
      <c r="Q4910">
        <v>272</v>
      </c>
      <c r="R4910">
        <v>0</v>
      </c>
      <c r="S4910">
        <v>200</v>
      </c>
      <c r="T4910">
        <v>0</v>
      </c>
      <c r="U4910">
        <v>409.6</v>
      </c>
      <c r="V4910">
        <v>409.6</v>
      </c>
      <c r="W4910">
        <v>200</v>
      </c>
      <c r="X4910">
        <v>0</v>
      </c>
      <c r="Y4910">
        <v>0</v>
      </c>
      <c r="Z4910">
        <v>0</v>
      </c>
      <c r="AD4910" s="1">
        <v>41830.333333333336</v>
      </c>
      <c r="AE4910" s="1">
        <v>41862.708333333336</v>
      </c>
      <c r="AG4910" s="1">
        <v>41791.333333333336</v>
      </c>
      <c r="AH4910" s="1">
        <v>41819.708333333336</v>
      </c>
      <c r="AI4910" s="1">
        <v>41791.333333333336</v>
      </c>
      <c r="AJ4910" s="1">
        <v>41819.708333333336</v>
      </c>
      <c r="AK4910" s="1">
        <v>41791.333333333336</v>
      </c>
      <c r="AL4910" s="1">
        <v>41819.708333333336</v>
      </c>
      <c r="AM4910" s="1">
        <v>41830.333333333336</v>
      </c>
      <c r="AN4910" s="1">
        <v>41862.708333333336</v>
      </c>
      <c r="AP4910" t="s">
        <v>113</v>
      </c>
      <c r="AU4910" t="s">
        <v>10859</v>
      </c>
      <c r="AY4910" t="s">
        <v>106</v>
      </c>
      <c r="AZ4910">
        <v>0</v>
      </c>
      <c r="BA4910">
        <v>0</v>
      </c>
      <c r="BD4910" s="3">
        <v>41321.662499999999</v>
      </c>
      <c r="BE4910" s="3">
        <v>41321.663888888892</v>
      </c>
      <c r="BF4910" t="s">
        <v>115</v>
      </c>
      <c r="BG4910" t="s">
        <v>115</v>
      </c>
      <c r="BH4910">
        <v>8149</v>
      </c>
      <c r="BM4910">
        <v>43550</v>
      </c>
      <c r="BR4910" t="s">
        <v>116</v>
      </c>
      <c r="BS4910" t="s">
        <v>117</v>
      </c>
      <c r="BU4910">
        <v>1</v>
      </c>
      <c r="BV4910" t="s">
        <v>118</v>
      </c>
      <c r="BX4910" t="s">
        <v>119</v>
      </c>
      <c r="BY4910" t="s">
        <v>119</v>
      </c>
      <c r="BZ4910" t="s">
        <v>119</v>
      </c>
      <c r="CA4910">
        <v>1</v>
      </c>
      <c r="CC4910" t="s">
        <v>120</v>
      </c>
      <c r="CH4910">
        <v>540</v>
      </c>
      <c r="CI4910">
        <v>32080</v>
      </c>
      <c r="CJ4910" t="s">
        <v>106</v>
      </c>
      <c r="CK4910" t="s">
        <v>106</v>
      </c>
      <c r="CL4910">
        <v>20</v>
      </c>
      <c r="CM4910" t="s">
        <v>2867</v>
      </c>
      <c r="CO4910">
        <v>125393</v>
      </c>
      <c r="CQ4910">
        <v>0</v>
      </c>
      <c r="CR4910">
        <v>0</v>
      </c>
      <c r="CS4910">
        <v>0</v>
      </c>
      <c r="CY4910" t="s">
        <v>123</v>
      </c>
      <c r="CZ4910" t="s">
        <v>124</v>
      </c>
      <c r="DD4910" t="str" cm="1">
        <f t="array" ref="DD4910">TEXT(_xlfn.SEQUENCE(1, DATEDIF(AG4910, AH4910, "m") + 1, AG4910, 30), "YYYY-APMM")</f>
        <v>2014-AP06</v>
      </c>
      <c r="DN4910">
        <f t="shared" si="152"/>
        <v>409.6</v>
      </c>
      <c r="DO4910" t="str">
        <f t="shared" si="153"/>
        <v>LABOR- SUBCONTRACTOR</v>
      </c>
    </row>
    <row r="4911" spans="1:119" x14ac:dyDescent="0.35">
      <c r="A4911" t="s">
        <v>105</v>
      </c>
      <c r="B4911">
        <v>504196</v>
      </c>
      <c r="C4911">
        <v>6359</v>
      </c>
      <c r="D4911">
        <v>125396</v>
      </c>
      <c r="E4911">
        <v>13662</v>
      </c>
      <c r="F4911">
        <v>0</v>
      </c>
      <c r="G4911" t="s">
        <v>106</v>
      </c>
      <c r="H4911" t="s">
        <v>106</v>
      </c>
      <c r="I4911" t="s">
        <v>106</v>
      </c>
      <c r="J4911" t="s">
        <v>107</v>
      </c>
      <c r="K4911" t="s">
        <v>108</v>
      </c>
      <c r="L4911" t="s">
        <v>109</v>
      </c>
      <c r="M4911" t="s">
        <v>110</v>
      </c>
      <c r="N4911" t="s">
        <v>10860</v>
      </c>
      <c r="O4911" t="s">
        <v>3045</v>
      </c>
      <c r="P4911">
        <v>8178</v>
      </c>
      <c r="Q4911">
        <v>24</v>
      </c>
      <c r="R4911">
        <v>0</v>
      </c>
      <c r="S4911">
        <v>200</v>
      </c>
      <c r="T4911">
        <v>0</v>
      </c>
      <c r="U4911">
        <v>568</v>
      </c>
      <c r="V4911">
        <v>568</v>
      </c>
      <c r="W4911">
        <v>200</v>
      </c>
      <c r="X4911">
        <v>0</v>
      </c>
      <c r="Y4911">
        <v>0</v>
      </c>
      <c r="Z4911">
        <v>0</v>
      </c>
      <c r="AD4911" s="1">
        <v>41836.333333333336</v>
      </c>
      <c r="AE4911" s="1">
        <v>41868.708333333336</v>
      </c>
      <c r="AG4911" s="1">
        <v>41833.333333333336</v>
      </c>
      <c r="AH4911" s="1">
        <v>41864.708333333336</v>
      </c>
      <c r="AI4911" s="1">
        <v>41833.333333333336</v>
      </c>
      <c r="AJ4911" s="1">
        <v>41864.708333333336</v>
      </c>
      <c r="AK4911" s="1">
        <v>41833.333333333336</v>
      </c>
      <c r="AL4911" s="1">
        <v>41864.708333333336</v>
      </c>
      <c r="AM4911" s="1">
        <v>41836.333333333336</v>
      </c>
      <c r="AN4911" s="1">
        <v>41868.708333333336</v>
      </c>
      <c r="AP4911" t="s">
        <v>113</v>
      </c>
      <c r="AU4911" t="s">
        <v>10861</v>
      </c>
      <c r="AY4911" t="s">
        <v>106</v>
      </c>
      <c r="AZ4911">
        <v>0</v>
      </c>
      <c r="BA4911">
        <v>0</v>
      </c>
      <c r="BD4911" s="3">
        <v>41321.662499999999</v>
      </c>
      <c r="BE4911" s="3">
        <v>41321.663888888892</v>
      </c>
      <c r="BF4911" t="s">
        <v>115</v>
      </c>
      <c r="BG4911" t="s">
        <v>115</v>
      </c>
      <c r="BH4911">
        <v>8149</v>
      </c>
      <c r="BM4911">
        <v>43550</v>
      </c>
      <c r="BR4911" t="s">
        <v>116</v>
      </c>
      <c r="BS4911" t="s">
        <v>117</v>
      </c>
      <c r="BU4911">
        <v>1</v>
      </c>
      <c r="BV4911" t="s">
        <v>118</v>
      </c>
      <c r="BX4911" t="s">
        <v>119</v>
      </c>
      <c r="BY4911" t="s">
        <v>119</v>
      </c>
      <c r="BZ4911" t="s">
        <v>119</v>
      </c>
      <c r="CA4911">
        <v>1</v>
      </c>
      <c r="CC4911" t="s">
        <v>120</v>
      </c>
      <c r="CH4911">
        <v>540</v>
      </c>
      <c r="CI4911">
        <v>32080</v>
      </c>
      <c r="CJ4911" t="s">
        <v>106</v>
      </c>
      <c r="CK4911" t="s">
        <v>106</v>
      </c>
      <c r="CL4911">
        <v>20</v>
      </c>
      <c r="CM4911" t="s">
        <v>2867</v>
      </c>
      <c r="CO4911">
        <v>125393</v>
      </c>
      <c r="CQ4911">
        <v>0</v>
      </c>
      <c r="CR4911">
        <v>0</v>
      </c>
      <c r="CS4911">
        <v>0</v>
      </c>
      <c r="CY4911" t="s">
        <v>123</v>
      </c>
      <c r="CZ4911" t="s">
        <v>124</v>
      </c>
      <c r="DD4911" t="str" cm="1">
        <f t="array" ref="DD4911:DE4911">TEXT(_xlfn.SEQUENCE(1, DATEDIF(AG4911, AH4911, "m") + 1, AG4911, 30), "YYYY-APMM")</f>
        <v>2014-AP07</v>
      </c>
      <c r="DE4911" t="str">
        <v>2014-AP08</v>
      </c>
      <c r="DN4911">
        <f t="shared" si="152"/>
        <v>284</v>
      </c>
      <c r="DO4911" t="str">
        <f t="shared" si="153"/>
        <v>LABOR- SUBCONTRACTOR</v>
      </c>
    </row>
    <row r="4912" spans="1:119" x14ac:dyDescent="0.35">
      <c r="A4912" t="s">
        <v>105</v>
      </c>
      <c r="B4912">
        <v>504197</v>
      </c>
      <c r="C4912">
        <v>6359</v>
      </c>
      <c r="D4912">
        <v>125399</v>
      </c>
      <c r="E4912">
        <v>13662</v>
      </c>
      <c r="F4912">
        <v>0</v>
      </c>
      <c r="G4912" t="s">
        <v>106</v>
      </c>
      <c r="H4912" t="s">
        <v>106</v>
      </c>
      <c r="I4912" t="s">
        <v>106</v>
      </c>
      <c r="J4912" t="s">
        <v>107</v>
      </c>
      <c r="K4912" t="s">
        <v>108</v>
      </c>
      <c r="L4912" t="s">
        <v>109</v>
      </c>
      <c r="M4912" t="s">
        <v>110</v>
      </c>
      <c r="N4912" t="s">
        <v>10862</v>
      </c>
      <c r="O4912" t="s">
        <v>2905</v>
      </c>
      <c r="P4912">
        <v>8168</v>
      </c>
      <c r="Q4912">
        <v>416</v>
      </c>
      <c r="R4912">
        <v>0</v>
      </c>
      <c r="S4912">
        <v>160</v>
      </c>
      <c r="T4912">
        <v>0</v>
      </c>
      <c r="U4912">
        <v>700</v>
      </c>
      <c r="V4912">
        <v>700</v>
      </c>
      <c r="W4912">
        <v>160</v>
      </c>
      <c r="X4912">
        <v>0</v>
      </c>
      <c r="Y4912">
        <v>0</v>
      </c>
      <c r="Z4912">
        <v>0</v>
      </c>
      <c r="AD4912" s="1">
        <v>41794.333333333336</v>
      </c>
      <c r="AE4912" s="1">
        <v>41816.708333333336</v>
      </c>
      <c r="AG4912" s="1">
        <v>41734.333333333336</v>
      </c>
      <c r="AH4912" s="1">
        <v>41756.708333333336</v>
      </c>
      <c r="AI4912" s="1">
        <v>41734.333333333336</v>
      </c>
      <c r="AJ4912" s="1">
        <v>41756.708333333336</v>
      </c>
      <c r="AK4912" s="1">
        <v>41734.333333333336</v>
      </c>
      <c r="AL4912" s="1">
        <v>41756.708333333336</v>
      </c>
      <c r="AM4912" s="1">
        <v>41794.333333333336</v>
      </c>
      <c r="AN4912" s="1">
        <v>41816.708333333336</v>
      </c>
      <c r="AP4912" t="s">
        <v>113</v>
      </c>
      <c r="AU4912" t="s">
        <v>10863</v>
      </c>
      <c r="AY4912" t="s">
        <v>106</v>
      </c>
      <c r="AZ4912">
        <v>0</v>
      </c>
      <c r="BA4912">
        <v>0</v>
      </c>
      <c r="BD4912" s="3">
        <v>41321.662499999999</v>
      </c>
      <c r="BE4912" s="3">
        <v>41321.663888888892</v>
      </c>
      <c r="BF4912" t="s">
        <v>115</v>
      </c>
      <c r="BG4912" t="s">
        <v>115</v>
      </c>
      <c r="BH4912">
        <v>8149</v>
      </c>
      <c r="BM4912">
        <v>43450</v>
      </c>
      <c r="BR4912" t="s">
        <v>1309</v>
      </c>
      <c r="BS4912" t="s">
        <v>1310</v>
      </c>
      <c r="BU4912">
        <v>1</v>
      </c>
      <c r="BV4912" t="s">
        <v>118</v>
      </c>
      <c r="BX4912" t="s">
        <v>119</v>
      </c>
      <c r="BY4912" t="s">
        <v>119</v>
      </c>
      <c r="BZ4912" t="s">
        <v>119</v>
      </c>
      <c r="CA4912">
        <v>1</v>
      </c>
      <c r="CC4912" t="s">
        <v>120</v>
      </c>
      <c r="CH4912">
        <v>540</v>
      </c>
      <c r="CI4912">
        <v>31920</v>
      </c>
      <c r="CJ4912" t="s">
        <v>106</v>
      </c>
      <c r="CK4912" t="s">
        <v>106</v>
      </c>
      <c r="CL4912">
        <v>20</v>
      </c>
      <c r="CM4912" t="s">
        <v>2867</v>
      </c>
      <c r="CO4912">
        <v>125398</v>
      </c>
      <c r="CQ4912">
        <v>0</v>
      </c>
      <c r="CR4912">
        <v>0</v>
      </c>
      <c r="CS4912">
        <v>0</v>
      </c>
      <c r="CY4912" t="s">
        <v>123</v>
      </c>
      <c r="CZ4912" t="s">
        <v>124</v>
      </c>
      <c r="DD4912" t="str" cm="1">
        <f t="array" ref="DD4912">TEXT(_xlfn.SEQUENCE(1, DATEDIF(AG4912, AH4912, "m") + 1, AG4912, 30), "YYYY-APMM")</f>
        <v>2014-AP04</v>
      </c>
      <c r="DN4912">
        <f t="shared" si="152"/>
        <v>700</v>
      </c>
      <c r="DO4912" t="str">
        <f t="shared" si="153"/>
        <v>BLOCK MASON SK</v>
      </c>
    </row>
    <row r="4913" spans="1:119" x14ac:dyDescent="0.35">
      <c r="A4913" t="s">
        <v>105</v>
      </c>
      <c r="B4913">
        <v>504198</v>
      </c>
      <c r="C4913">
        <v>6359</v>
      </c>
      <c r="D4913">
        <v>125399</v>
      </c>
      <c r="E4913">
        <v>13662</v>
      </c>
      <c r="F4913">
        <v>0</v>
      </c>
      <c r="G4913" t="s">
        <v>106</v>
      </c>
      <c r="H4913" t="s">
        <v>106</v>
      </c>
      <c r="I4913" t="s">
        <v>106</v>
      </c>
      <c r="J4913" t="s">
        <v>107</v>
      </c>
      <c r="K4913" t="s">
        <v>108</v>
      </c>
      <c r="L4913" t="s">
        <v>109</v>
      </c>
      <c r="M4913" t="s">
        <v>110</v>
      </c>
      <c r="N4913" t="s">
        <v>10864</v>
      </c>
      <c r="O4913" t="s">
        <v>2908</v>
      </c>
      <c r="P4913">
        <v>8169</v>
      </c>
      <c r="Q4913">
        <v>416</v>
      </c>
      <c r="R4913">
        <v>0</v>
      </c>
      <c r="S4913">
        <v>160</v>
      </c>
      <c r="T4913">
        <v>0</v>
      </c>
      <c r="U4913">
        <v>1786.5</v>
      </c>
      <c r="V4913">
        <v>1786.5</v>
      </c>
      <c r="W4913">
        <v>160</v>
      </c>
      <c r="X4913">
        <v>0</v>
      </c>
      <c r="Y4913">
        <v>0</v>
      </c>
      <c r="Z4913">
        <v>0</v>
      </c>
      <c r="AD4913" s="1">
        <v>41802.333333333336</v>
      </c>
      <c r="AE4913" s="1">
        <v>41825.708333333336</v>
      </c>
      <c r="AG4913" s="1">
        <v>41742.333333333336</v>
      </c>
      <c r="AH4913" s="1">
        <v>41764.708333333336</v>
      </c>
      <c r="AI4913" s="1">
        <v>41742.333333333336</v>
      </c>
      <c r="AJ4913" s="1">
        <v>41764.708333333336</v>
      </c>
      <c r="AK4913" s="1">
        <v>41742.333333333336</v>
      </c>
      <c r="AL4913" s="1">
        <v>41764.708333333336</v>
      </c>
      <c r="AM4913" s="1">
        <v>41802.333333333336</v>
      </c>
      <c r="AN4913" s="1">
        <v>41825.708333333336</v>
      </c>
      <c r="AP4913" t="s">
        <v>113</v>
      </c>
      <c r="AU4913" t="s">
        <v>10865</v>
      </c>
      <c r="AY4913" t="s">
        <v>106</v>
      </c>
      <c r="AZ4913">
        <v>0</v>
      </c>
      <c r="BA4913">
        <v>0</v>
      </c>
      <c r="BD4913" s="3">
        <v>41321.662499999999</v>
      </c>
      <c r="BE4913" s="3">
        <v>41321.663888888892</v>
      </c>
      <c r="BF4913" t="s">
        <v>115</v>
      </c>
      <c r="BG4913" t="s">
        <v>115</v>
      </c>
      <c r="BH4913">
        <v>8149</v>
      </c>
      <c r="BM4913">
        <v>43460</v>
      </c>
      <c r="BR4913" t="s">
        <v>2848</v>
      </c>
      <c r="BS4913" t="s">
        <v>2849</v>
      </c>
      <c r="BU4913">
        <v>1</v>
      </c>
      <c r="BV4913" t="s">
        <v>118</v>
      </c>
      <c r="BX4913" t="s">
        <v>119</v>
      </c>
      <c r="BY4913" t="s">
        <v>119</v>
      </c>
      <c r="BZ4913" t="s">
        <v>119</v>
      </c>
      <c r="CA4913">
        <v>1</v>
      </c>
      <c r="CC4913" t="s">
        <v>120</v>
      </c>
      <c r="CH4913">
        <v>540</v>
      </c>
      <c r="CI4913">
        <v>31920</v>
      </c>
      <c r="CJ4913" t="s">
        <v>106</v>
      </c>
      <c r="CK4913" t="s">
        <v>106</v>
      </c>
      <c r="CL4913">
        <v>20</v>
      </c>
      <c r="CM4913" t="s">
        <v>2867</v>
      </c>
      <c r="CO4913">
        <v>125398</v>
      </c>
      <c r="CQ4913">
        <v>0</v>
      </c>
      <c r="CR4913">
        <v>0</v>
      </c>
      <c r="CS4913">
        <v>0</v>
      </c>
      <c r="CY4913" t="s">
        <v>123</v>
      </c>
      <c r="CZ4913" t="s">
        <v>124</v>
      </c>
      <c r="DD4913" t="str" cm="1">
        <f t="array" ref="DD4913">TEXT(_xlfn.SEQUENCE(1, DATEDIF(AG4913, AH4913, "m") + 1, AG4913, 30), "YYYY-APMM")</f>
        <v>2014-AP04</v>
      </c>
      <c r="DN4913">
        <f t="shared" si="152"/>
        <v>1786.5</v>
      </c>
      <c r="DO4913" t="str">
        <f t="shared" si="153"/>
        <v>PLASTER MASON SK</v>
      </c>
    </row>
    <row r="4914" spans="1:119" x14ac:dyDescent="0.35">
      <c r="A4914" t="s">
        <v>105</v>
      </c>
      <c r="B4914">
        <v>504199</v>
      </c>
      <c r="C4914">
        <v>6359</v>
      </c>
      <c r="D4914">
        <v>125399</v>
      </c>
      <c r="E4914">
        <v>13662</v>
      </c>
      <c r="F4914">
        <v>0</v>
      </c>
      <c r="G4914" t="s">
        <v>106</v>
      </c>
      <c r="H4914" t="s">
        <v>106</v>
      </c>
      <c r="I4914" t="s">
        <v>106</v>
      </c>
      <c r="J4914" t="s">
        <v>107</v>
      </c>
      <c r="K4914" t="s">
        <v>108</v>
      </c>
      <c r="L4914" t="s">
        <v>109</v>
      </c>
      <c r="M4914" t="s">
        <v>110</v>
      </c>
      <c r="N4914" t="s">
        <v>10866</v>
      </c>
      <c r="O4914" t="s">
        <v>2911</v>
      </c>
      <c r="P4914">
        <v>8164</v>
      </c>
      <c r="Q4914">
        <v>456</v>
      </c>
      <c r="R4914">
        <v>0</v>
      </c>
      <c r="S4914">
        <v>120</v>
      </c>
      <c r="T4914">
        <v>0</v>
      </c>
      <c r="U4914">
        <v>136.5</v>
      </c>
      <c r="V4914">
        <v>136.5</v>
      </c>
      <c r="W4914">
        <v>120</v>
      </c>
      <c r="X4914">
        <v>0</v>
      </c>
      <c r="Y4914">
        <v>0</v>
      </c>
      <c r="Z4914">
        <v>0</v>
      </c>
      <c r="AD4914" s="1">
        <v>41822.333333333336</v>
      </c>
      <c r="AE4914" s="1">
        <v>41839.708333333336</v>
      </c>
      <c r="AG4914" s="1">
        <v>41756.333333333336</v>
      </c>
      <c r="AH4914" s="1">
        <v>41772.708333333336</v>
      </c>
      <c r="AI4914" s="1">
        <v>41756.333333333336</v>
      </c>
      <c r="AJ4914" s="1">
        <v>41772.708333333336</v>
      </c>
      <c r="AK4914" s="1">
        <v>41756.333333333336</v>
      </c>
      <c r="AL4914" s="1">
        <v>41772.708333333336</v>
      </c>
      <c r="AM4914" s="1">
        <v>41822.333333333336</v>
      </c>
      <c r="AN4914" s="1">
        <v>41839.708333333336</v>
      </c>
      <c r="AP4914" t="s">
        <v>113</v>
      </c>
      <c r="AU4914" t="s">
        <v>10867</v>
      </c>
      <c r="AY4914" t="s">
        <v>106</v>
      </c>
      <c r="AZ4914">
        <v>0</v>
      </c>
      <c r="BA4914">
        <v>0</v>
      </c>
      <c r="BD4914" s="3">
        <v>41321.662499999999</v>
      </c>
      <c r="BE4914" s="3">
        <v>41321.663888888892</v>
      </c>
      <c r="BF4914" t="s">
        <v>115</v>
      </c>
      <c r="BG4914" t="s">
        <v>115</v>
      </c>
      <c r="BH4914">
        <v>8149</v>
      </c>
      <c r="BM4914">
        <v>43410</v>
      </c>
      <c r="BR4914" t="s">
        <v>2865</v>
      </c>
      <c r="BS4914" t="s">
        <v>2866</v>
      </c>
      <c r="BU4914">
        <v>1</v>
      </c>
      <c r="BV4914" t="s">
        <v>118</v>
      </c>
      <c r="BX4914" t="s">
        <v>119</v>
      </c>
      <c r="BY4914" t="s">
        <v>119</v>
      </c>
      <c r="BZ4914" t="s">
        <v>119</v>
      </c>
      <c r="CA4914">
        <v>1</v>
      </c>
      <c r="CC4914" t="s">
        <v>120</v>
      </c>
      <c r="CH4914">
        <v>540</v>
      </c>
      <c r="CI4914">
        <v>31920</v>
      </c>
      <c r="CJ4914" t="s">
        <v>106</v>
      </c>
      <c r="CK4914" t="s">
        <v>106</v>
      </c>
      <c r="CL4914">
        <v>20</v>
      </c>
      <c r="CM4914" t="s">
        <v>2867</v>
      </c>
      <c r="CO4914">
        <v>125398</v>
      </c>
      <c r="CQ4914">
        <v>0</v>
      </c>
      <c r="CR4914">
        <v>0</v>
      </c>
      <c r="CS4914">
        <v>0</v>
      </c>
      <c r="CY4914" t="s">
        <v>123</v>
      </c>
      <c r="CZ4914" t="s">
        <v>124</v>
      </c>
      <c r="DD4914" t="str" cm="1">
        <f t="array" ref="DD4914">TEXT(_xlfn.SEQUENCE(1, DATEDIF(AG4914, AH4914, "m") + 1, AG4914, 30), "YYYY-APMM")</f>
        <v>2014-AP04</v>
      </c>
      <c r="DN4914">
        <f t="shared" si="152"/>
        <v>136.5</v>
      </c>
      <c r="DO4914" t="str">
        <f t="shared" si="153"/>
        <v>SCREED MASON SK</v>
      </c>
    </row>
    <row r="4915" spans="1:119" x14ac:dyDescent="0.35">
      <c r="A4915" t="s">
        <v>105</v>
      </c>
      <c r="B4915">
        <v>504200</v>
      </c>
      <c r="C4915">
        <v>6359</v>
      </c>
      <c r="D4915">
        <v>125399</v>
      </c>
      <c r="E4915">
        <v>13662</v>
      </c>
      <c r="F4915">
        <v>0</v>
      </c>
      <c r="G4915" t="s">
        <v>106</v>
      </c>
      <c r="H4915" t="s">
        <v>106</v>
      </c>
      <c r="I4915" t="s">
        <v>106</v>
      </c>
      <c r="J4915" t="s">
        <v>107</v>
      </c>
      <c r="K4915" t="s">
        <v>108</v>
      </c>
      <c r="L4915" t="s">
        <v>109</v>
      </c>
      <c r="M4915" t="s">
        <v>110</v>
      </c>
      <c r="N4915" t="s">
        <v>10868</v>
      </c>
      <c r="O4915" t="s">
        <v>2956</v>
      </c>
      <c r="P4915">
        <v>8178</v>
      </c>
      <c r="Q4915">
        <v>456</v>
      </c>
      <c r="R4915">
        <v>0</v>
      </c>
      <c r="S4915">
        <v>160</v>
      </c>
      <c r="T4915">
        <v>0</v>
      </c>
      <c r="U4915">
        <v>1640</v>
      </c>
      <c r="V4915">
        <v>1640</v>
      </c>
      <c r="W4915">
        <v>160</v>
      </c>
      <c r="X4915">
        <v>0</v>
      </c>
      <c r="Y4915">
        <v>0</v>
      </c>
      <c r="Z4915">
        <v>0</v>
      </c>
      <c r="AD4915" s="1">
        <v>41830.333333333336</v>
      </c>
      <c r="AE4915" s="1">
        <v>41856.708333333336</v>
      </c>
      <c r="AG4915" s="1">
        <v>41764.333333333336</v>
      </c>
      <c r="AH4915" s="1">
        <v>41786.708333333336</v>
      </c>
      <c r="AI4915" s="1">
        <v>41764.333333333336</v>
      </c>
      <c r="AJ4915" s="1">
        <v>41786.708333333336</v>
      </c>
      <c r="AK4915" s="1">
        <v>41764.333333333336</v>
      </c>
      <c r="AL4915" s="1">
        <v>41786.708333333336</v>
      </c>
      <c r="AM4915" s="1">
        <v>41830.333333333336</v>
      </c>
      <c r="AN4915" s="1">
        <v>41856.708333333336</v>
      </c>
      <c r="AP4915" t="s">
        <v>113</v>
      </c>
      <c r="AU4915" t="s">
        <v>10869</v>
      </c>
      <c r="AY4915" t="s">
        <v>106</v>
      </c>
      <c r="AZ4915">
        <v>0</v>
      </c>
      <c r="BA4915">
        <v>0</v>
      </c>
      <c r="BD4915" s="3">
        <v>41321.662499999999</v>
      </c>
      <c r="BE4915" s="3">
        <v>41321.663888888892</v>
      </c>
      <c r="BF4915" t="s">
        <v>115</v>
      </c>
      <c r="BG4915" t="s">
        <v>115</v>
      </c>
      <c r="BH4915">
        <v>8149</v>
      </c>
      <c r="BM4915">
        <v>43550</v>
      </c>
      <c r="BR4915" t="s">
        <v>116</v>
      </c>
      <c r="BS4915" t="s">
        <v>117</v>
      </c>
      <c r="BU4915">
        <v>1</v>
      </c>
      <c r="BV4915" t="s">
        <v>118</v>
      </c>
      <c r="BX4915" t="s">
        <v>119</v>
      </c>
      <c r="BY4915" t="s">
        <v>119</v>
      </c>
      <c r="BZ4915" t="s">
        <v>119</v>
      </c>
      <c r="CA4915">
        <v>1</v>
      </c>
      <c r="CC4915" t="s">
        <v>120</v>
      </c>
      <c r="CH4915">
        <v>540</v>
      </c>
      <c r="CI4915">
        <v>31920</v>
      </c>
      <c r="CJ4915" t="s">
        <v>106</v>
      </c>
      <c r="CK4915" t="s">
        <v>106</v>
      </c>
      <c r="CL4915">
        <v>20</v>
      </c>
      <c r="CM4915" t="s">
        <v>2867</v>
      </c>
      <c r="CO4915">
        <v>125398</v>
      </c>
      <c r="CQ4915">
        <v>0</v>
      </c>
      <c r="CR4915">
        <v>0</v>
      </c>
      <c r="CS4915">
        <v>0</v>
      </c>
      <c r="CY4915" t="s">
        <v>123</v>
      </c>
      <c r="CZ4915" t="s">
        <v>124</v>
      </c>
      <c r="DD4915" t="str" cm="1">
        <f t="array" ref="DD4915">TEXT(_xlfn.SEQUENCE(1, DATEDIF(AG4915, AH4915, "m") + 1, AG4915, 30), "YYYY-APMM")</f>
        <v>2014-AP05</v>
      </c>
      <c r="DN4915">
        <f t="shared" si="152"/>
        <v>1640</v>
      </c>
      <c r="DO4915" t="str">
        <f t="shared" si="153"/>
        <v>LABOR- SUBCONTRACTOR</v>
      </c>
    </row>
    <row r="4916" spans="1:119" x14ac:dyDescent="0.35">
      <c r="A4916" t="s">
        <v>105</v>
      </c>
      <c r="B4916">
        <v>504201</v>
      </c>
      <c r="C4916">
        <v>6359</v>
      </c>
      <c r="D4916">
        <v>125399</v>
      </c>
      <c r="E4916">
        <v>13662</v>
      </c>
      <c r="F4916">
        <v>0</v>
      </c>
      <c r="G4916" t="s">
        <v>106</v>
      </c>
      <c r="H4916" t="s">
        <v>106</v>
      </c>
      <c r="I4916" t="s">
        <v>106</v>
      </c>
      <c r="J4916" t="s">
        <v>107</v>
      </c>
      <c r="K4916" t="s">
        <v>108</v>
      </c>
      <c r="L4916" t="s">
        <v>109</v>
      </c>
      <c r="M4916" t="s">
        <v>110</v>
      </c>
      <c r="N4916" t="s">
        <v>10870</v>
      </c>
      <c r="O4916" t="s">
        <v>2959</v>
      </c>
      <c r="P4916">
        <v>8178</v>
      </c>
      <c r="Q4916">
        <v>456</v>
      </c>
      <c r="R4916">
        <v>456</v>
      </c>
      <c r="S4916">
        <v>120</v>
      </c>
      <c r="T4916">
        <v>0</v>
      </c>
      <c r="U4916">
        <v>48.5</v>
      </c>
      <c r="V4916">
        <v>48.5</v>
      </c>
      <c r="W4916">
        <v>120</v>
      </c>
      <c r="X4916">
        <v>0</v>
      </c>
      <c r="Y4916">
        <v>0</v>
      </c>
      <c r="Z4916">
        <v>0</v>
      </c>
      <c r="AD4916" s="1">
        <v>41848.333333333336</v>
      </c>
      <c r="AE4916" s="1">
        <v>41868.708333333336</v>
      </c>
      <c r="AG4916" s="1">
        <v>41781.333333333336</v>
      </c>
      <c r="AH4916" s="1">
        <v>41798.708333333336</v>
      </c>
      <c r="AI4916" s="1">
        <v>41781.333333333336</v>
      </c>
      <c r="AJ4916" s="1">
        <v>41798.708333333336</v>
      </c>
      <c r="AK4916" s="1">
        <v>41781.333333333336</v>
      </c>
      <c r="AL4916" s="1">
        <v>41798.708333333336</v>
      </c>
      <c r="AM4916" s="1">
        <v>41848.333333333336</v>
      </c>
      <c r="AN4916" s="1">
        <v>41868.708333333336</v>
      </c>
      <c r="AP4916" t="s">
        <v>113</v>
      </c>
      <c r="AU4916" t="s">
        <v>10871</v>
      </c>
      <c r="AY4916" t="s">
        <v>106</v>
      </c>
      <c r="AZ4916">
        <v>0</v>
      </c>
      <c r="BA4916">
        <v>0</v>
      </c>
      <c r="BD4916" s="3">
        <v>41321.662499999999</v>
      </c>
      <c r="BE4916" s="3">
        <v>41321.663888888892</v>
      </c>
      <c r="BF4916" t="s">
        <v>115</v>
      </c>
      <c r="BG4916" t="s">
        <v>115</v>
      </c>
      <c r="BH4916">
        <v>8149</v>
      </c>
      <c r="BM4916">
        <v>43550</v>
      </c>
      <c r="BR4916" t="s">
        <v>116</v>
      </c>
      <c r="BS4916" t="s">
        <v>117</v>
      </c>
      <c r="BU4916">
        <v>1</v>
      </c>
      <c r="BV4916" t="s">
        <v>118</v>
      </c>
      <c r="BX4916" t="s">
        <v>119</v>
      </c>
      <c r="BY4916" t="s">
        <v>119</v>
      </c>
      <c r="BZ4916" t="s">
        <v>119</v>
      </c>
      <c r="CA4916">
        <v>1</v>
      </c>
      <c r="CC4916" t="s">
        <v>120</v>
      </c>
      <c r="CH4916">
        <v>540</v>
      </c>
      <c r="CI4916">
        <v>31920</v>
      </c>
      <c r="CJ4916" t="s">
        <v>106</v>
      </c>
      <c r="CK4916" t="s">
        <v>106</v>
      </c>
      <c r="CL4916">
        <v>20</v>
      </c>
      <c r="CM4916" t="s">
        <v>2867</v>
      </c>
      <c r="CO4916">
        <v>125398</v>
      </c>
      <c r="CQ4916">
        <v>0</v>
      </c>
      <c r="CR4916">
        <v>0</v>
      </c>
      <c r="CS4916">
        <v>0</v>
      </c>
      <c r="CY4916" t="s">
        <v>123</v>
      </c>
      <c r="CZ4916" t="s">
        <v>124</v>
      </c>
      <c r="DD4916" t="str" cm="1">
        <f t="array" ref="DD4916">TEXT(_xlfn.SEQUENCE(1, DATEDIF(AG4916, AH4916, "m") + 1, AG4916, 30), "YYYY-APMM")</f>
        <v>2014-AP05</v>
      </c>
      <c r="DN4916">
        <f t="shared" si="152"/>
        <v>48.5</v>
      </c>
      <c r="DO4916" t="str">
        <f t="shared" si="153"/>
        <v>LABOR- SUBCONTRACTOR</v>
      </c>
    </row>
    <row r="4917" spans="1:119" x14ac:dyDescent="0.35">
      <c r="A4917" t="s">
        <v>105</v>
      </c>
      <c r="B4917">
        <v>504202</v>
      </c>
      <c r="C4917">
        <v>6359</v>
      </c>
      <c r="D4917">
        <v>125400</v>
      </c>
      <c r="E4917">
        <v>13662</v>
      </c>
      <c r="F4917">
        <v>0</v>
      </c>
      <c r="G4917" t="s">
        <v>106</v>
      </c>
      <c r="H4917" t="s">
        <v>106</v>
      </c>
      <c r="I4917" t="s">
        <v>106</v>
      </c>
      <c r="J4917" t="s">
        <v>107</v>
      </c>
      <c r="K4917" t="s">
        <v>108</v>
      </c>
      <c r="L4917" t="s">
        <v>109</v>
      </c>
      <c r="M4917" t="s">
        <v>110</v>
      </c>
      <c r="N4917" t="s">
        <v>10872</v>
      </c>
      <c r="O4917" t="s">
        <v>2905</v>
      </c>
      <c r="P4917">
        <v>8168</v>
      </c>
      <c r="Q4917">
        <v>0</v>
      </c>
      <c r="R4917">
        <v>0</v>
      </c>
      <c r="S4917">
        <v>200</v>
      </c>
      <c r="T4917">
        <v>0</v>
      </c>
      <c r="U4917">
        <v>6387.5</v>
      </c>
      <c r="V4917">
        <v>6387.5</v>
      </c>
      <c r="W4917">
        <v>200</v>
      </c>
      <c r="X4917">
        <v>0</v>
      </c>
      <c r="Y4917">
        <v>0</v>
      </c>
      <c r="Z4917">
        <v>0</v>
      </c>
      <c r="AD4917" s="1">
        <v>41720.333333333336</v>
      </c>
      <c r="AE4917" s="1">
        <v>41748.708333333336</v>
      </c>
      <c r="AG4917" s="1">
        <v>41720.333333333336</v>
      </c>
      <c r="AH4917" s="1">
        <v>41748.708333333336</v>
      </c>
      <c r="AI4917" s="1">
        <v>41720.333333333336</v>
      </c>
      <c r="AJ4917" s="1">
        <v>41748.708333333336</v>
      </c>
      <c r="AK4917" s="1">
        <v>41720.333333333336</v>
      </c>
      <c r="AL4917" s="1">
        <v>41748.708333333336</v>
      </c>
      <c r="AM4917" s="1">
        <v>41720.333333333336</v>
      </c>
      <c r="AN4917" s="1">
        <v>41748.708333333336</v>
      </c>
      <c r="AP4917" t="s">
        <v>113</v>
      </c>
      <c r="AU4917" t="s">
        <v>10873</v>
      </c>
      <c r="AY4917" t="s">
        <v>119</v>
      </c>
      <c r="AZ4917">
        <v>0</v>
      </c>
      <c r="BA4917">
        <v>0</v>
      </c>
      <c r="BD4917" s="3">
        <v>41321.662499999999</v>
      </c>
      <c r="BE4917" s="3">
        <v>41321.663888888892</v>
      </c>
      <c r="BF4917" t="s">
        <v>115</v>
      </c>
      <c r="BG4917" t="s">
        <v>115</v>
      </c>
      <c r="BH4917">
        <v>8149</v>
      </c>
      <c r="BM4917">
        <v>43450</v>
      </c>
      <c r="BR4917" t="s">
        <v>1309</v>
      </c>
      <c r="BS4917" t="s">
        <v>1310</v>
      </c>
      <c r="BU4917">
        <v>1</v>
      </c>
      <c r="BV4917" t="s">
        <v>118</v>
      </c>
      <c r="BX4917" t="s">
        <v>119</v>
      </c>
      <c r="BY4917" t="s">
        <v>119</v>
      </c>
      <c r="BZ4917" t="s">
        <v>119</v>
      </c>
      <c r="CA4917">
        <v>1</v>
      </c>
      <c r="CC4917" t="s">
        <v>120</v>
      </c>
      <c r="CH4917">
        <v>540</v>
      </c>
      <c r="CI4917">
        <v>31910</v>
      </c>
      <c r="CJ4917" t="s">
        <v>106</v>
      </c>
      <c r="CK4917" t="s">
        <v>106</v>
      </c>
      <c r="CL4917">
        <v>15</v>
      </c>
      <c r="CM4917" t="s">
        <v>2963</v>
      </c>
      <c r="CO4917">
        <v>125398</v>
      </c>
      <c r="CQ4917">
        <v>0</v>
      </c>
      <c r="CR4917">
        <v>0</v>
      </c>
      <c r="CS4917">
        <v>0</v>
      </c>
      <c r="CY4917" t="s">
        <v>123</v>
      </c>
      <c r="CZ4917" t="s">
        <v>124</v>
      </c>
      <c r="DD4917" t="str" cm="1">
        <f t="array" ref="DD4917">TEXT(_xlfn.SEQUENCE(1, DATEDIF(AG4917, AH4917, "m") + 1, AG4917, 30), "YYYY-APMM")</f>
        <v>2014-AP03</v>
      </c>
      <c r="DN4917">
        <f t="shared" si="152"/>
        <v>6387.5</v>
      </c>
      <c r="DO4917" t="str">
        <f t="shared" si="153"/>
        <v>BLOCK MASON SK</v>
      </c>
    </row>
    <row r="4918" spans="1:119" x14ac:dyDescent="0.35">
      <c r="A4918" t="s">
        <v>105</v>
      </c>
      <c r="B4918">
        <v>504203</v>
      </c>
      <c r="C4918">
        <v>6359</v>
      </c>
      <c r="D4918">
        <v>125400</v>
      </c>
      <c r="E4918">
        <v>13662</v>
      </c>
      <c r="F4918">
        <v>0</v>
      </c>
      <c r="G4918" t="s">
        <v>106</v>
      </c>
      <c r="H4918" t="s">
        <v>106</v>
      </c>
      <c r="I4918" t="s">
        <v>106</v>
      </c>
      <c r="J4918" t="s">
        <v>107</v>
      </c>
      <c r="K4918" t="s">
        <v>108</v>
      </c>
      <c r="L4918" t="s">
        <v>109</v>
      </c>
      <c r="M4918" t="s">
        <v>110</v>
      </c>
      <c r="N4918" t="s">
        <v>10874</v>
      </c>
      <c r="O4918" t="s">
        <v>2908</v>
      </c>
      <c r="P4918">
        <v>8169</v>
      </c>
      <c r="Q4918">
        <v>0</v>
      </c>
      <c r="R4918">
        <v>0</v>
      </c>
      <c r="S4918">
        <v>200</v>
      </c>
      <c r="T4918">
        <v>0</v>
      </c>
      <c r="U4918">
        <v>8899</v>
      </c>
      <c r="V4918">
        <v>8899</v>
      </c>
      <c r="W4918">
        <v>200</v>
      </c>
      <c r="X4918">
        <v>0</v>
      </c>
      <c r="Y4918">
        <v>0</v>
      </c>
      <c r="Z4918">
        <v>0</v>
      </c>
      <c r="AD4918" s="1">
        <v>41744.333333333336</v>
      </c>
      <c r="AE4918" s="1">
        <v>41772.708333333336</v>
      </c>
      <c r="AG4918" s="1">
        <v>41744.333333333336</v>
      </c>
      <c r="AH4918" s="1">
        <v>41772.708333333336</v>
      </c>
      <c r="AI4918" s="1">
        <v>41744.333333333336</v>
      </c>
      <c r="AJ4918" s="1">
        <v>41772.708333333336</v>
      </c>
      <c r="AK4918" s="1">
        <v>41744.333333333336</v>
      </c>
      <c r="AL4918" s="1">
        <v>41772.708333333336</v>
      </c>
      <c r="AM4918" s="1">
        <v>41744.333333333336</v>
      </c>
      <c r="AN4918" s="1">
        <v>41772.708333333336</v>
      </c>
      <c r="AP4918" t="s">
        <v>113</v>
      </c>
      <c r="AU4918" t="s">
        <v>10875</v>
      </c>
      <c r="AY4918" t="s">
        <v>119</v>
      </c>
      <c r="AZ4918">
        <v>0</v>
      </c>
      <c r="BA4918">
        <v>0</v>
      </c>
      <c r="BD4918" s="3">
        <v>41321.662499999999</v>
      </c>
      <c r="BE4918" s="3">
        <v>41321.663888888892</v>
      </c>
      <c r="BF4918" t="s">
        <v>115</v>
      </c>
      <c r="BG4918" t="s">
        <v>115</v>
      </c>
      <c r="BH4918">
        <v>8149</v>
      </c>
      <c r="BM4918">
        <v>43460</v>
      </c>
      <c r="BR4918" t="s">
        <v>2848</v>
      </c>
      <c r="BS4918" t="s">
        <v>2849</v>
      </c>
      <c r="BU4918">
        <v>1</v>
      </c>
      <c r="BV4918" t="s">
        <v>118</v>
      </c>
      <c r="BX4918" t="s">
        <v>119</v>
      </c>
      <c r="BY4918" t="s">
        <v>119</v>
      </c>
      <c r="BZ4918" t="s">
        <v>119</v>
      </c>
      <c r="CA4918">
        <v>1</v>
      </c>
      <c r="CC4918" t="s">
        <v>120</v>
      </c>
      <c r="CH4918">
        <v>540</v>
      </c>
      <c r="CI4918">
        <v>31910</v>
      </c>
      <c r="CJ4918" t="s">
        <v>106</v>
      </c>
      <c r="CK4918" t="s">
        <v>106</v>
      </c>
      <c r="CL4918">
        <v>15</v>
      </c>
      <c r="CM4918" t="s">
        <v>2963</v>
      </c>
      <c r="CO4918">
        <v>125398</v>
      </c>
      <c r="CQ4918">
        <v>0</v>
      </c>
      <c r="CR4918">
        <v>0</v>
      </c>
      <c r="CS4918">
        <v>0</v>
      </c>
      <c r="CY4918" t="s">
        <v>123</v>
      </c>
      <c r="CZ4918" t="s">
        <v>124</v>
      </c>
      <c r="DD4918" t="str" cm="1">
        <f t="array" ref="DD4918">TEXT(_xlfn.SEQUENCE(1, DATEDIF(AG4918, AH4918, "m") + 1, AG4918, 30), "YYYY-APMM")</f>
        <v>2014-AP04</v>
      </c>
      <c r="DN4918">
        <f t="shared" si="152"/>
        <v>8899</v>
      </c>
      <c r="DO4918" t="str">
        <f t="shared" si="153"/>
        <v>PLASTER MASON SK</v>
      </c>
    </row>
    <row r="4919" spans="1:119" x14ac:dyDescent="0.35">
      <c r="A4919" t="s">
        <v>105</v>
      </c>
      <c r="B4919">
        <v>504204</v>
      </c>
      <c r="C4919">
        <v>6359</v>
      </c>
      <c r="D4919">
        <v>125400</v>
      </c>
      <c r="E4919">
        <v>13662</v>
      </c>
      <c r="F4919">
        <v>0</v>
      </c>
      <c r="G4919" t="s">
        <v>106</v>
      </c>
      <c r="H4919" t="s">
        <v>106</v>
      </c>
      <c r="I4919" t="s">
        <v>106</v>
      </c>
      <c r="J4919" t="s">
        <v>107</v>
      </c>
      <c r="K4919" t="s">
        <v>108</v>
      </c>
      <c r="L4919" t="s">
        <v>109</v>
      </c>
      <c r="M4919" t="s">
        <v>110</v>
      </c>
      <c r="N4919" t="s">
        <v>10876</v>
      </c>
      <c r="O4919" t="s">
        <v>2911</v>
      </c>
      <c r="P4919">
        <v>8164</v>
      </c>
      <c r="Q4919">
        <v>96</v>
      </c>
      <c r="R4919">
        <v>96</v>
      </c>
      <c r="S4919">
        <v>168</v>
      </c>
      <c r="T4919">
        <v>0</v>
      </c>
      <c r="U4919">
        <v>1215.5</v>
      </c>
      <c r="V4919">
        <v>1215.5</v>
      </c>
      <c r="W4919">
        <v>168</v>
      </c>
      <c r="X4919">
        <v>0</v>
      </c>
      <c r="Y4919">
        <v>0</v>
      </c>
      <c r="Z4919">
        <v>0</v>
      </c>
      <c r="AD4919" s="1">
        <v>41766.333333333336</v>
      </c>
      <c r="AE4919" s="1">
        <v>41790.708333333336</v>
      </c>
      <c r="AG4919" s="1">
        <v>41752.333333333336</v>
      </c>
      <c r="AH4919" s="1">
        <v>41776.708333333336</v>
      </c>
      <c r="AI4919" s="1">
        <v>41752.333333333336</v>
      </c>
      <c r="AJ4919" s="1">
        <v>41776.708333333336</v>
      </c>
      <c r="AK4919" s="1">
        <v>41752.333333333336</v>
      </c>
      <c r="AL4919" s="1">
        <v>41776.708333333336</v>
      </c>
      <c r="AM4919" s="1">
        <v>41766.333333333336</v>
      </c>
      <c r="AN4919" s="1">
        <v>41790.708333333336</v>
      </c>
      <c r="AP4919" t="s">
        <v>113</v>
      </c>
      <c r="AU4919" t="s">
        <v>10877</v>
      </c>
      <c r="AY4919" t="s">
        <v>106</v>
      </c>
      <c r="AZ4919">
        <v>0</v>
      </c>
      <c r="BA4919">
        <v>0</v>
      </c>
      <c r="BD4919" s="3">
        <v>41321.662499999999</v>
      </c>
      <c r="BE4919" s="3">
        <v>41321.663888888892</v>
      </c>
      <c r="BF4919" t="s">
        <v>115</v>
      </c>
      <c r="BG4919" t="s">
        <v>115</v>
      </c>
      <c r="BH4919">
        <v>8149</v>
      </c>
      <c r="BM4919">
        <v>43410</v>
      </c>
      <c r="BR4919" t="s">
        <v>2865</v>
      </c>
      <c r="BS4919" t="s">
        <v>2866</v>
      </c>
      <c r="BU4919">
        <v>1</v>
      </c>
      <c r="BV4919" t="s">
        <v>118</v>
      </c>
      <c r="BX4919" t="s">
        <v>119</v>
      </c>
      <c r="BY4919" t="s">
        <v>119</v>
      </c>
      <c r="BZ4919" t="s">
        <v>119</v>
      </c>
      <c r="CA4919">
        <v>1</v>
      </c>
      <c r="CC4919" t="s">
        <v>120</v>
      </c>
      <c r="CH4919">
        <v>540</v>
      </c>
      <c r="CI4919">
        <v>31910</v>
      </c>
      <c r="CJ4919" t="s">
        <v>106</v>
      </c>
      <c r="CK4919" t="s">
        <v>106</v>
      </c>
      <c r="CL4919">
        <v>15</v>
      </c>
      <c r="CM4919" t="s">
        <v>2963</v>
      </c>
      <c r="CO4919">
        <v>125398</v>
      </c>
      <c r="CQ4919">
        <v>0</v>
      </c>
      <c r="CR4919">
        <v>0</v>
      </c>
      <c r="CS4919">
        <v>0</v>
      </c>
      <c r="CY4919" t="s">
        <v>123</v>
      </c>
      <c r="CZ4919" t="s">
        <v>124</v>
      </c>
      <c r="DD4919" t="str" cm="1">
        <f t="array" ref="DD4919">TEXT(_xlfn.SEQUENCE(1, DATEDIF(AG4919, AH4919, "m") + 1, AG4919, 30), "YYYY-APMM")</f>
        <v>2014-AP04</v>
      </c>
      <c r="DN4919">
        <f t="shared" si="152"/>
        <v>1215.5</v>
      </c>
      <c r="DO4919" t="str">
        <f t="shared" si="153"/>
        <v>SCREED MASON SK</v>
      </c>
    </row>
    <row r="4920" spans="1:119" x14ac:dyDescent="0.35">
      <c r="A4920" t="s">
        <v>105</v>
      </c>
      <c r="B4920">
        <v>504205</v>
      </c>
      <c r="C4920">
        <v>6359</v>
      </c>
      <c r="D4920">
        <v>125400</v>
      </c>
      <c r="E4920">
        <v>13662</v>
      </c>
      <c r="F4920">
        <v>0</v>
      </c>
      <c r="G4920" t="s">
        <v>106</v>
      </c>
      <c r="H4920" t="s">
        <v>106</v>
      </c>
      <c r="I4920" t="s">
        <v>106</v>
      </c>
      <c r="J4920" t="s">
        <v>107</v>
      </c>
      <c r="K4920" t="s">
        <v>108</v>
      </c>
      <c r="L4920" t="s">
        <v>109</v>
      </c>
      <c r="M4920" t="s">
        <v>110</v>
      </c>
      <c r="N4920" t="s">
        <v>10878</v>
      </c>
      <c r="O4920" t="s">
        <v>2969</v>
      </c>
      <c r="P4920">
        <v>8178</v>
      </c>
      <c r="Q4920">
        <v>0</v>
      </c>
      <c r="R4920">
        <v>0</v>
      </c>
      <c r="S4920">
        <v>120</v>
      </c>
      <c r="T4920">
        <v>0</v>
      </c>
      <c r="U4920">
        <v>1215.5</v>
      </c>
      <c r="V4920">
        <v>1215.5</v>
      </c>
      <c r="W4920">
        <v>120</v>
      </c>
      <c r="X4920">
        <v>0</v>
      </c>
      <c r="Y4920">
        <v>0</v>
      </c>
      <c r="Z4920">
        <v>0</v>
      </c>
      <c r="AD4920" s="1">
        <v>41764.333333333336</v>
      </c>
      <c r="AE4920" s="1">
        <v>41780.708333333336</v>
      </c>
      <c r="AG4920" s="1">
        <v>41764.333333333336</v>
      </c>
      <c r="AH4920" s="1">
        <v>41780.708333333336</v>
      </c>
      <c r="AI4920" s="1">
        <v>41764.333333333336</v>
      </c>
      <c r="AJ4920" s="1">
        <v>41780.708333333336</v>
      </c>
      <c r="AK4920" s="1">
        <v>41764.333333333336</v>
      </c>
      <c r="AL4920" s="1">
        <v>41780.708333333336</v>
      </c>
      <c r="AM4920" s="1">
        <v>41764.333333333336</v>
      </c>
      <c r="AN4920" s="1">
        <v>41780.708333333336</v>
      </c>
      <c r="AP4920" t="s">
        <v>113</v>
      </c>
      <c r="AU4920" t="s">
        <v>10879</v>
      </c>
      <c r="AY4920" t="s">
        <v>119</v>
      </c>
      <c r="AZ4920">
        <v>0</v>
      </c>
      <c r="BA4920">
        <v>0</v>
      </c>
      <c r="BD4920" s="3">
        <v>41321.662499999999</v>
      </c>
      <c r="BE4920" s="3">
        <v>41321.663888888892</v>
      </c>
      <c r="BF4920" t="s">
        <v>115</v>
      </c>
      <c r="BG4920" t="s">
        <v>115</v>
      </c>
      <c r="BH4920">
        <v>8149</v>
      </c>
      <c r="BM4920">
        <v>43550</v>
      </c>
      <c r="BR4920" t="s">
        <v>116</v>
      </c>
      <c r="BS4920" t="s">
        <v>117</v>
      </c>
      <c r="BU4920">
        <v>1</v>
      </c>
      <c r="BV4920" t="s">
        <v>118</v>
      </c>
      <c r="BX4920" t="s">
        <v>119</v>
      </c>
      <c r="BY4920" t="s">
        <v>119</v>
      </c>
      <c r="BZ4920" t="s">
        <v>119</v>
      </c>
      <c r="CA4920">
        <v>1</v>
      </c>
      <c r="CC4920" t="s">
        <v>120</v>
      </c>
      <c r="CH4920">
        <v>540</v>
      </c>
      <c r="CI4920">
        <v>31910</v>
      </c>
      <c r="CJ4920" t="s">
        <v>106</v>
      </c>
      <c r="CK4920" t="s">
        <v>106</v>
      </c>
      <c r="CL4920">
        <v>15</v>
      </c>
      <c r="CM4920" t="s">
        <v>2963</v>
      </c>
      <c r="CO4920">
        <v>125398</v>
      </c>
      <c r="CQ4920">
        <v>0</v>
      </c>
      <c r="CR4920">
        <v>0</v>
      </c>
      <c r="CS4920">
        <v>0</v>
      </c>
      <c r="CY4920" t="s">
        <v>123</v>
      </c>
      <c r="CZ4920" t="s">
        <v>124</v>
      </c>
      <c r="DD4920" t="str" cm="1">
        <f t="array" ref="DD4920">TEXT(_xlfn.SEQUENCE(1, DATEDIF(AG4920, AH4920, "m") + 1, AG4920, 30), "YYYY-APMM")</f>
        <v>2014-AP05</v>
      </c>
      <c r="DN4920">
        <f t="shared" si="152"/>
        <v>1215.5</v>
      </c>
      <c r="DO4920" t="str">
        <f t="shared" si="153"/>
        <v>LABOR- SUBCONTRACTOR</v>
      </c>
    </row>
    <row r="4921" spans="1:119" x14ac:dyDescent="0.35">
      <c r="A4921" t="s">
        <v>105</v>
      </c>
      <c r="B4921">
        <v>504206</v>
      </c>
      <c r="C4921">
        <v>6359</v>
      </c>
      <c r="D4921">
        <v>125400</v>
      </c>
      <c r="E4921">
        <v>13662</v>
      </c>
      <c r="F4921">
        <v>0</v>
      </c>
      <c r="G4921" t="s">
        <v>106</v>
      </c>
      <c r="H4921" t="s">
        <v>106</v>
      </c>
      <c r="I4921" t="s">
        <v>106</v>
      </c>
      <c r="J4921" t="s">
        <v>107</v>
      </c>
      <c r="K4921" t="s">
        <v>108</v>
      </c>
      <c r="L4921" t="s">
        <v>109</v>
      </c>
      <c r="M4921" t="s">
        <v>110</v>
      </c>
      <c r="N4921" t="s">
        <v>10880</v>
      </c>
      <c r="O4921" t="s">
        <v>2917</v>
      </c>
      <c r="P4921">
        <v>8178</v>
      </c>
      <c r="Q4921">
        <v>112</v>
      </c>
      <c r="R4921">
        <v>112</v>
      </c>
      <c r="S4921">
        <v>200</v>
      </c>
      <c r="T4921">
        <v>0</v>
      </c>
      <c r="U4921">
        <v>4742.75</v>
      </c>
      <c r="V4921">
        <v>4742.75</v>
      </c>
      <c r="W4921">
        <v>200</v>
      </c>
      <c r="X4921">
        <v>0</v>
      </c>
      <c r="Y4921">
        <v>0</v>
      </c>
      <c r="Z4921">
        <v>0</v>
      </c>
      <c r="AD4921" s="1">
        <v>41777.333333333336</v>
      </c>
      <c r="AE4921" s="1">
        <v>41805.708333333336</v>
      </c>
      <c r="AG4921" s="1">
        <v>41760.333333333336</v>
      </c>
      <c r="AH4921" s="1">
        <v>41788.708333333336</v>
      </c>
      <c r="AI4921" s="1">
        <v>41760.333333333336</v>
      </c>
      <c r="AJ4921" s="1">
        <v>41788.708333333336</v>
      </c>
      <c r="AK4921" s="1">
        <v>41760.333333333336</v>
      </c>
      <c r="AL4921" s="1">
        <v>41788.708333333336</v>
      </c>
      <c r="AM4921" s="1">
        <v>41777.333333333336</v>
      </c>
      <c r="AN4921" s="1">
        <v>41805.708333333336</v>
      </c>
      <c r="AP4921" t="s">
        <v>113</v>
      </c>
      <c r="AU4921" t="s">
        <v>10881</v>
      </c>
      <c r="AY4921" t="s">
        <v>106</v>
      </c>
      <c r="AZ4921">
        <v>0</v>
      </c>
      <c r="BA4921">
        <v>0</v>
      </c>
      <c r="BD4921" s="3">
        <v>41321.662499999999</v>
      </c>
      <c r="BE4921" s="3">
        <v>41321.663888888892</v>
      </c>
      <c r="BF4921" t="s">
        <v>115</v>
      </c>
      <c r="BG4921" t="s">
        <v>115</v>
      </c>
      <c r="BH4921">
        <v>8149</v>
      </c>
      <c r="BM4921">
        <v>43550</v>
      </c>
      <c r="BR4921" t="s">
        <v>116</v>
      </c>
      <c r="BS4921" t="s">
        <v>117</v>
      </c>
      <c r="BU4921">
        <v>1</v>
      </c>
      <c r="BV4921" t="s">
        <v>118</v>
      </c>
      <c r="BX4921" t="s">
        <v>119</v>
      </c>
      <c r="BY4921" t="s">
        <v>119</v>
      </c>
      <c r="BZ4921" t="s">
        <v>119</v>
      </c>
      <c r="CA4921">
        <v>1</v>
      </c>
      <c r="CC4921" t="s">
        <v>120</v>
      </c>
      <c r="CH4921">
        <v>540</v>
      </c>
      <c r="CI4921">
        <v>31910</v>
      </c>
      <c r="CJ4921" t="s">
        <v>106</v>
      </c>
      <c r="CK4921" t="s">
        <v>106</v>
      </c>
      <c r="CL4921">
        <v>15</v>
      </c>
      <c r="CM4921" t="s">
        <v>2963</v>
      </c>
      <c r="CO4921">
        <v>125398</v>
      </c>
      <c r="CQ4921">
        <v>0</v>
      </c>
      <c r="CR4921">
        <v>0</v>
      </c>
      <c r="CS4921">
        <v>0</v>
      </c>
      <c r="CY4921" t="s">
        <v>123</v>
      </c>
      <c r="CZ4921" t="s">
        <v>124</v>
      </c>
      <c r="DD4921" t="str" cm="1">
        <f t="array" ref="DD4921">TEXT(_xlfn.SEQUENCE(1, DATEDIF(AG4921, AH4921, "m") + 1, AG4921, 30), "YYYY-APMM")</f>
        <v>2014-AP05</v>
      </c>
      <c r="DN4921">
        <f t="shared" si="152"/>
        <v>4742.75</v>
      </c>
      <c r="DO4921" t="str">
        <f t="shared" si="153"/>
        <v>LABOR- SUBCONTRACTOR</v>
      </c>
    </row>
    <row r="4922" spans="1:119" x14ac:dyDescent="0.35">
      <c r="A4922" t="s">
        <v>105</v>
      </c>
      <c r="B4922">
        <v>504207</v>
      </c>
      <c r="C4922">
        <v>6359</v>
      </c>
      <c r="D4922">
        <v>125400</v>
      </c>
      <c r="E4922">
        <v>13662</v>
      </c>
      <c r="F4922">
        <v>0</v>
      </c>
      <c r="G4922" t="s">
        <v>106</v>
      </c>
      <c r="H4922" t="s">
        <v>106</v>
      </c>
      <c r="I4922" t="s">
        <v>106</v>
      </c>
      <c r="J4922" t="s">
        <v>107</v>
      </c>
      <c r="K4922" t="s">
        <v>108</v>
      </c>
      <c r="L4922" t="s">
        <v>109</v>
      </c>
      <c r="M4922" t="s">
        <v>110</v>
      </c>
      <c r="N4922" t="s">
        <v>10882</v>
      </c>
      <c r="O4922" t="s">
        <v>2920</v>
      </c>
      <c r="P4922">
        <v>8170</v>
      </c>
      <c r="Q4922">
        <v>0</v>
      </c>
      <c r="R4922">
        <v>0</v>
      </c>
      <c r="S4922">
        <v>200</v>
      </c>
      <c r="T4922">
        <v>0</v>
      </c>
      <c r="U4922">
        <v>1897.25</v>
      </c>
      <c r="V4922">
        <v>1897.25</v>
      </c>
      <c r="W4922">
        <v>200</v>
      </c>
      <c r="X4922">
        <v>0</v>
      </c>
      <c r="Y4922">
        <v>0</v>
      </c>
      <c r="Z4922">
        <v>0</v>
      </c>
      <c r="AD4922" s="1">
        <v>41771.333333333336</v>
      </c>
      <c r="AE4922" s="1">
        <v>41799.708333333336</v>
      </c>
      <c r="AG4922" s="1">
        <v>41771.333333333336</v>
      </c>
      <c r="AH4922" s="1">
        <v>41799.708333333336</v>
      </c>
      <c r="AI4922" s="1">
        <v>41771.333333333336</v>
      </c>
      <c r="AJ4922" s="1">
        <v>41799.708333333336</v>
      </c>
      <c r="AK4922" s="1">
        <v>41771.333333333336</v>
      </c>
      <c r="AL4922" s="1">
        <v>41799.708333333336</v>
      </c>
      <c r="AM4922" s="1">
        <v>41771.333333333336</v>
      </c>
      <c r="AN4922" s="1">
        <v>41799.708333333336</v>
      </c>
      <c r="AP4922" t="s">
        <v>113</v>
      </c>
      <c r="AU4922" t="s">
        <v>10883</v>
      </c>
      <c r="AY4922" t="s">
        <v>119</v>
      </c>
      <c r="AZ4922">
        <v>0</v>
      </c>
      <c r="BA4922">
        <v>0</v>
      </c>
      <c r="BD4922" s="3">
        <v>41321.662499999999</v>
      </c>
      <c r="BE4922" s="3">
        <v>41321.663888888892</v>
      </c>
      <c r="BF4922" t="s">
        <v>115</v>
      </c>
      <c r="BG4922" t="s">
        <v>115</v>
      </c>
      <c r="BH4922">
        <v>8149</v>
      </c>
      <c r="BM4922">
        <v>43470</v>
      </c>
      <c r="BR4922" t="s">
        <v>2854</v>
      </c>
      <c r="BS4922" t="s">
        <v>2855</v>
      </c>
      <c r="BU4922">
        <v>1</v>
      </c>
      <c r="BV4922" t="s">
        <v>118</v>
      </c>
      <c r="BX4922" t="s">
        <v>119</v>
      </c>
      <c r="BY4922" t="s">
        <v>119</v>
      </c>
      <c r="BZ4922" t="s">
        <v>119</v>
      </c>
      <c r="CA4922">
        <v>1</v>
      </c>
      <c r="CC4922" t="s">
        <v>120</v>
      </c>
      <c r="CH4922">
        <v>540</v>
      </c>
      <c r="CI4922">
        <v>31910</v>
      </c>
      <c r="CJ4922" t="s">
        <v>106</v>
      </c>
      <c r="CK4922" t="s">
        <v>106</v>
      </c>
      <c r="CL4922">
        <v>15</v>
      </c>
      <c r="CM4922" t="s">
        <v>2963</v>
      </c>
      <c r="CO4922">
        <v>125398</v>
      </c>
      <c r="CQ4922">
        <v>0</v>
      </c>
      <c r="CR4922">
        <v>0</v>
      </c>
      <c r="CS4922">
        <v>0</v>
      </c>
      <c r="CY4922" t="s">
        <v>123</v>
      </c>
      <c r="CZ4922" t="s">
        <v>124</v>
      </c>
      <c r="DD4922" t="str" cm="1">
        <f t="array" ref="DD4922">TEXT(_xlfn.SEQUENCE(1, DATEDIF(AG4922, AH4922, "m") + 1, AG4922, 30), "YYYY-APMM")</f>
        <v>2014-AP05</v>
      </c>
      <c r="DN4922">
        <f t="shared" si="152"/>
        <v>1897.25</v>
      </c>
      <c r="DO4922" t="str">
        <f t="shared" si="153"/>
        <v>TILE MASON SK</v>
      </c>
    </row>
    <row r="4923" spans="1:119" x14ac:dyDescent="0.35">
      <c r="A4923" t="s">
        <v>105</v>
      </c>
      <c r="B4923">
        <v>504208</v>
      </c>
      <c r="C4923">
        <v>6359</v>
      </c>
      <c r="D4923">
        <v>125400</v>
      </c>
      <c r="E4923">
        <v>13662</v>
      </c>
      <c r="F4923">
        <v>0</v>
      </c>
      <c r="G4923" t="s">
        <v>106</v>
      </c>
      <c r="H4923" t="s">
        <v>106</v>
      </c>
      <c r="I4923" t="s">
        <v>106</v>
      </c>
      <c r="J4923" t="s">
        <v>107</v>
      </c>
      <c r="K4923" t="s">
        <v>108</v>
      </c>
      <c r="L4923" t="s">
        <v>109</v>
      </c>
      <c r="M4923" t="s">
        <v>110</v>
      </c>
      <c r="N4923" t="s">
        <v>10884</v>
      </c>
      <c r="O4923" t="s">
        <v>2923</v>
      </c>
      <c r="P4923">
        <v>8170</v>
      </c>
      <c r="Q4923">
        <v>0</v>
      </c>
      <c r="R4923">
        <v>0</v>
      </c>
      <c r="S4923">
        <v>200</v>
      </c>
      <c r="T4923">
        <v>0</v>
      </c>
      <c r="U4923">
        <v>1743.75</v>
      </c>
      <c r="V4923">
        <v>1743.75</v>
      </c>
      <c r="W4923">
        <v>200</v>
      </c>
      <c r="X4923">
        <v>0</v>
      </c>
      <c r="Y4923">
        <v>0</v>
      </c>
      <c r="Z4923">
        <v>0</v>
      </c>
      <c r="AD4923" s="1">
        <v>41778.333333333336</v>
      </c>
      <c r="AE4923" s="1">
        <v>41806.708333333336</v>
      </c>
      <c r="AG4923" s="1">
        <v>41778.333333333336</v>
      </c>
      <c r="AH4923" s="1">
        <v>41806.708333333336</v>
      </c>
      <c r="AI4923" s="1">
        <v>41778.333333333336</v>
      </c>
      <c r="AJ4923" s="1">
        <v>41806.708333333336</v>
      </c>
      <c r="AK4923" s="1">
        <v>41778.333333333336</v>
      </c>
      <c r="AL4923" s="1">
        <v>41806.708333333336</v>
      </c>
      <c r="AM4923" s="1">
        <v>41778.333333333336</v>
      </c>
      <c r="AN4923" s="1">
        <v>41806.708333333336</v>
      </c>
      <c r="AP4923" t="s">
        <v>113</v>
      </c>
      <c r="AU4923" t="s">
        <v>10885</v>
      </c>
      <c r="AY4923" t="s">
        <v>119</v>
      </c>
      <c r="AZ4923">
        <v>0</v>
      </c>
      <c r="BA4923">
        <v>0</v>
      </c>
      <c r="BD4923" s="3">
        <v>41321.662499999999</v>
      </c>
      <c r="BE4923" s="3">
        <v>41321.663888888892</v>
      </c>
      <c r="BF4923" t="s">
        <v>115</v>
      </c>
      <c r="BG4923" t="s">
        <v>115</v>
      </c>
      <c r="BH4923">
        <v>8149</v>
      </c>
      <c r="BM4923">
        <v>43470</v>
      </c>
      <c r="BR4923" t="s">
        <v>2854</v>
      </c>
      <c r="BS4923" t="s">
        <v>2855</v>
      </c>
      <c r="BU4923">
        <v>1</v>
      </c>
      <c r="BV4923" t="s">
        <v>118</v>
      </c>
      <c r="BX4923" t="s">
        <v>119</v>
      </c>
      <c r="BY4923" t="s">
        <v>119</v>
      </c>
      <c r="BZ4923" t="s">
        <v>119</v>
      </c>
      <c r="CA4923">
        <v>1</v>
      </c>
      <c r="CC4923" t="s">
        <v>120</v>
      </c>
      <c r="CH4923">
        <v>540</v>
      </c>
      <c r="CI4923">
        <v>31910</v>
      </c>
      <c r="CJ4923" t="s">
        <v>106</v>
      </c>
      <c r="CK4923" t="s">
        <v>106</v>
      </c>
      <c r="CL4923">
        <v>15</v>
      </c>
      <c r="CM4923" t="s">
        <v>2963</v>
      </c>
      <c r="CO4923">
        <v>125398</v>
      </c>
      <c r="CQ4923">
        <v>0</v>
      </c>
      <c r="CR4923">
        <v>0</v>
      </c>
      <c r="CS4923">
        <v>0</v>
      </c>
      <c r="CY4923" t="s">
        <v>123</v>
      </c>
      <c r="CZ4923" t="s">
        <v>124</v>
      </c>
      <c r="DD4923" t="str" cm="1">
        <f t="array" ref="DD4923">TEXT(_xlfn.SEQUENCE(1, DATEDIF(AG4923, AH4923, "m") + 1, AG4923, 30), "YYYY-APMM")</f>
        <v>2014-AP05</v>
      </c>
      <c r="DN4923">
        <f t="shared" si="152"/>
        <v>1743.75</v>
      </c>
      <c r="DO4923" t="str">
        <f t="shared" si="153"/>
        <v>TILE MASON SK</v>
      </c>
    </row>
    <row r="4924" spans="1:119" x14ac:dyDescent="0.35">
      <c r="A4924" t="s">
        <v>105</v>
      </c>
      <c r="B4924">
        <v>504209</v>
      </c>
      <c r="C4924">
        <v>6359</v>
      </c>
      <c r="D4924">
        <v>125400</v>
      </c>
      <c r="E4924">
        <v>13662</v>
      </c>
      <c r="F4924">
        <v>0</v>
      </c>
      <c r="G4924" t="s">
        <v>106</v>
      </c>
      <c r="H4924" t="s">
        <v>106</v>
      </c>
      <c r="I4924" t="s">
        <v>106</v>
      </c>
      <c r="J4924" t="s">
        <v>107</v>
      </c>
      <c r="K4924" t="s">
        <v>108</v>
      </c>
      <c r="L4924" t="s">
        <v>109</v>
      </c>
      <c r="M4924" t="s">
        <v>110</v>
      </c>
      <c r="N4924" t="s">
        <v>10886</v>
      </c>
      <c r="O4924" t="s">
        <v>2929</v>
      </c>
      <c r="P4924">
        <v>8170</v>
      </c>
      <c r="Q4924">
        <v>64</v>
      </c>
      <c r="R4924">
        <v>64</v>
      </c>
      <c r="S4924">
        <v>120</v>
      </c>
      <c r="T4924">
        <v>0</v>
      </c>
      <c r="U4924">
        <v>261.5</v>
      </c>
      <c r="V4924">
        <v>261.5</v>
      </c>
      <c r="W4924">
        <v>120</v>
      </c>
      <c r="X4924">
        <v>0</v>
      </c>
      <c r="Y4924">
        <v>0</v>
      </c>
      <c r="Z4924">
        <v>0</v>
      </c>
      <c r="AD4924" s="1">
        <v>41805.333333333336</v>
      </c>
      <c r="AE4924" s="1">
        <v>41821.708333333336</v>
      </c>
      <c r="AG4924" s="1">
        <v>41795.333333333336</v>
      </c>
      <c r="AH4924" s="1">
        <v>41812.708333333336</v>
      </c>
      <c r="AI4924" s="1">
        <v>41795.333333333336</v>
      </c>
      <c r="AJ4924" s="1">
        <v>41812.708333333336</v>
      </c>
      <c r="AK4924" s="1">
        <v>41795.333333333336</v>
      </c>
      <c r="AL4924" s="1">
        <v>41812.708333333336</v>
      </c>
      <c r="AM4924" s="1">
        <v>41805.333333333336</v>
      </c>
      <c r="AN4924" s="1">
        <v>41821.708333333336</v>
      </c>
      <c r="AP4924" t="s">
        <v>113</v>
      </c>
      <c r="AU4924" t="s">
        <v>10887</v>
      </c>
      <c r="AY4924" t="s">
        <v>106</v>
      </c>
      <c r="AZ4924">
        <v>0</v>
      </c>
      <c r="BA4924">
        <v>0</v>
      </c>
      <c r="BD4924" s="3">
        <v>41321.662499999999</v>
      </c>
      <c r="BE4924" s="3">
        <v>41321.663888888892</v>
      </c>
      <c r="BF4924" t="s">
        <v>115</v>
      </c>
      <c r="BG4924" t="s">
        <v>115</v>
      </c>
      <c r="BH4924">
        <v>8149</v>
      </c>
      <c r="BM4924">
        <v>43470</v>
      </c>
      <c r="BR4924" t="s">
        <v>2854</v>
      </c>
      <c r="BS4924" t="s">
        <v>2855</v>
      </c>
      <c r="BU4924">
        <v>1</v>
      </c>
      <c r="BV4924" t="s">
        <v>118</v>
      </c>
      <c r="BX4924" t="s">
        <v>119</v>
      </c>
      <c r="BY4924" t="s">
        <v>119</v>
      </c>
      <c r="BZ4924" t="s">
        <v>119</v>
      </c>
      <c r="CA4924">
        <v>1</v>
      </c>
      <c r="CC4924" t="s">
        <v>120</v>
      </c>
      <c r="CH4924">
        <v>540</v>
      </c>
      <c r="CI4924">
        <v>31910</v>
      </c>
      <c r="CJ4924" t="s">
        <v>106</v>
      </c>
      <c r="CK4924" t="s">
        <v>106</v>
      </c>
      <c r="CL4924">
        <v>15</v>
      </c>
      <c r="CM4924" t="s">
        <v>2963</v>
      </c>
      <c r="CO4924">
        <v>125398</v>
      </c>
      <c r="CQ4924">
        <v>0</v>
      </c>
      <c r="CR4924">
        <v>0</v>
      </c>
      <c r="CS4924">
        <v>0</v>
      </c>
      <c r="CY4924" t="s">
        <v>123</v>
      </c>
      <c r="CZ4924" t="s">
        <v>124</v>
      </c>
      <c r="DD4924" t="str" cm="1">
        <f t="array" ref="DD4924">TEXT(_xlfn.SEQUENCE(1, DATEDIF(AG4924, AH4924, "m") + 1, AG4924, 30), "YYYY-APMM")</f>
        <v>2014-AP06</v>
      </c>
      <c r="DN4924">
        <f t="shared" si="152"/>
        <v>261.5</v>
      </c>
      <c r="DO4924" t="str">
        <f t="shared" si="153"/>
        <v>TILE MASON SK</v>
      </c>
    </row>
    <row r="4925" spans="1:119" x14ac:dyDescent="0.35">
      <c r="A4925" t="s">
        <v>105</v>
      </c>
      <c r="B4925">
        <v>504210</v>
      </c>
      <c r="C4925">
        <v>6359</v>
      </c>
      <c r="D4925">
        <v>125400</v>
      </c>
      <c r="E4925">
        <v>13662</v>
      </c>
      <c r="F4925">
        <v>0</v>
      </c>
      <c r="G4925" t="s">
        <v>106</v>
      </c>
      <c r="H4925" t="s">
        <v>106</v>
      </c>
      <c r="I4925" t="s">
        <v>106</v>
      </c>
      <c r="J4925" t="s">
        <v>107</v>
      </c>
      <c r="K4925" t="s">
        <v>108</v>
      </c>
      <c r="L4925" t="s">
        <v>109</v>
      </c>
      <c r="M4925" t="s">
        <v>110</v>
      </c>
      <c r="N4925" t="s">
        <v>10888</v>
      </c>
      <c r="O4925" t="s">
        <v>2932</v>
      </c>
      <c r="P4925">
        <v>8171</v>
      </c>
      <c r="Q4925">
        <v>16</v>
      </c>
      <c r="R4925">
        <v>16</v>
      </c>
      <c r="S4925">
        <v>160</v>
      </c>
      <c r="T4925">
        <v>0</v>
      </c>
      <c r="U4925">
        <v>875</v>
      </c>
      <c r="V4925">
        <v>875</v>
      </c>
      <c r="W4925">
        <v>160</v>
      </c>
      <c r="X4925">
        <v>0</v>
      </c>
      <c r="Y4925">
        <v>0</v>
      </c>
      <c r="Z4925">
        <v>0</v>
      </c>
      <c r="AD4925" s="1">
        <v>41801.333333333336</v>
      </c>
      <c r="AE4925" s="1">
        <v>41823.708333333336</v>
      </c>
      <c r="AG4925" s="1">
        <v>41799.333333333336</v>
      </c>
      <c r="AH4925" s="1">
        <v>41821.708333333336</v>
      </c>
      <c r="AI4925" s="1">
        <v>41799.333333333336</v>
      </c>
      <c r="AJ4925" s="1">
        <v>41821.708333333336</v>
      </c>
      <c r="AK4925" s="1">
        <v>41799.333333333336</v>
      </c>
      <c r="AL4925" s="1">
        <v>41821.708333333336</v>
      </c>
      <c r="AM4925" s="1">
        <v>41801.333333333336</v>
      </c>
      <c r="AN4925" s="1">
        <v>41823.708333333336</v>
      </c>
      <c r="AP4925" t="s">
        <v>113</v>
      </c>
      <c r="AU4925" t="s">
        <v>10889</v>
      </c>
      <c r="AY4925" t="s">
        <v>106</v>
      </c>
      <c r="AZ4925">
        <v>0</v>
      </c>
      <c r="BA4925">
        <v>0</v>
      </c>
      <c r="BD4925" s="3">
        <v>41321.662499999999</v>
      </c>
      <c r="BE4925" s="3">
        <v>41321.663888888892</v>
      </c>
      <c r="BF4925" t="s">
        <v>115</v>
      </c>
      <c r="BG4925" t="s">
        <v>115</v>
      </c>
      <c r="BH4925">
        <v>8149</v>
      </c>
      <c r="BM4925">
        <v>43480</v>
      </c>
      <c r="BR4925" t="s">
        <v>2893</v>
      </c>
      <c r="BS4925" t="s">
        <v>2894</v>
      </c>
      <c r="BU4925">
        <v>1</v>
      </c>
      <c r="BV4925" t="s">
        <v>118</v>
      </c>
      <c r="BX4925" t="s">
        <v>119</v>
      </c>
      <c r="BY4925" t="s">
        <v>119</v>
      </c>
      <c r="BZ4925" t="s">
        <v>119</v>
      </c>
      <c r="CA4925">
        <v>1</v>
      </c>
      <c r="CC4925" t="s">
        <v>120</v>
      </c>
      <c r="CH4925">
        <v>540</v>
      </c>
      <c r="CI4925">
        <v>31910</v>
      </c>
      <c r="CJ4925" t="s">
        <v>106</v>
      </c>
      <c r="CK4925" t="s">
        <v>106</v>
      </c>
      <c r="CL4925">
        <v>15</v>
      </c>
      <c r="CM4925" t="s">
        <v>2963</v>
      </c>
      <c r="CO4925">
        <v>125398</v>
      </c>
      <c r="CQ4925">
        <v>0</v>
      </c>
      <c r="CR4925">
        <v>0</v>
      </c>
      <c r="CS4925">
        <v>0</v>
      </c>
      <c r="CY4925" t="s">
        <v>123</v>
      </c>
      <c r="CZ4925" t="s">
        <v>124</v>
      </c>
      <c r="DD4925" t="str" cm="1">
        <f t="array" ref="DD4925">TEXT(_xlfn.SEQUENCE(1, DATEDIF(AG4925, AH4925, "m") + 1, AG4925, 30), "YYYY-APMM")</f>
        <v>2014-AP06</v>
      </c>
      <c r="DN4925">
        <f t="shared" si="152"/>
        <v>875</v>
      </c>
      <c r="DO4925" t="str">
        <f t="shared" si="153"/>
        <v>GRANITE MASON SK</v>
      </c>
    </row>
    <row r="4926" spans="1:119" x14ac:dyDescent="0.35">
      <c r="A4926" t="s">
        <v>105</v>
      </c>
      <c r="B4926">
        <v>504211</v>
      </c>
      <c r="C4926">
        <v>6359</v>
      </c>
      <c r="D4926">
        <v>125400</v>
      </c>
      <c r="E4926">
        <v>13662</v>
      </c>
      <c r="F4926">
        <v>0</v>
      </c>
      <c r="G4926" t="s">
        <v>106</v>
      </c>
      <c r="H4926" t="s">
        <v>106</v>
      </c>
      <c r="I4926" t="s">
        <v>106</v>
      </c>
      <c r="J4926" t="s">
        <v>107</v>
      </c>
      <c r="K4926" t="s">
        <v>108</v>
      </c>
      <c r="L4926" t="s">
        <v>109</v>
      </c>
      <c r="M4926" t="s">
        <v>110</v>
      </c>
      <c r="N4926" t="s">
        <v>10890</v>
      </c>
      <c r="O4926" t="s">
        <v>2935</v>
      </c>
      <c r="P4926">
        <v>8178</v>
      </c>
      <c r="Q4926">
        <v>0</v>
      </c>
      <c r="R4926">
        <v>0</v>
      </c>
      <c r="S4926">
        <v>160</v>
      </c>
      <c r="T4926">
        <v>0</v>
      </c>
      <c r="U4926">
        <v>1305</v>
      </c>
      <c r="V4926">
        <v>1305</v>
      </c>
      <c r="W4926">
        <v>160</v>
      </c>
      <c r="X4926">
        <v>0</v>
      </c>
      <c r="Y4926">
        <v>0</v>
      </c>
      <c r="Z4926">
        <v>0</v>
      </c>
      <c r="AD4926" s="1">
        <v>41791.333333333336</v>
      </c>
      <c r="AE4926" s="1">
        <v>41813.708333333336</v>
      </c>
      <c r="AG4926" s="1">
        <v>41791.333333333336</v>
      </c>
      <c r="AH4926" s="1">
        <v>41813.708333333336</v>
      </c>
      <c r="AI4926" s="1">
        <v>41791.333333333336</v>
      </c>
      <c r="AJ4926" s="1">
        <v>41813.708333333336</v>
      </c>
      <c r="AK4926" s="1">
        <v>41791.333333333336</v>
      </c>
      <c r="AL4926" s="1">
        <v>41813.708333333336</v>
      </c>
      <c r="AM4926" s="1">
        <v>41791.333333333336</v>
      </c>
      <c r="AN4926" s="1">
        <v>41813.708333333336</v>
      </c>
      <c r="AP4926" t="s">
        <v>113</v>
      </c>
      <c r="AU4926" t="s">
        <v>10891</v>
      </c>
      <c r="AY4926" t="s">
        <v>119</v>
      </c>
      <c r="AZ4926">
        <v>0</v>
      </c>
      <c r="BA4926">
        <v>0</v>
      </c>
      <c r="BD4926" s="3">
        <v>41321.662499999999</v>
      </c>
      <c r="BE4926" s="3">
        <v>41321.663888888892</v>
      </c>
      <c r="BF4926" t="s">
        <v>115</v>
      </c>
      <c r="BG4926" t="s">
        <v>115</v>
      </c>
      <c r="BH4926">
        <v>8149</v>
      </c>
      <c r="BM4926">
        <v>43550</v>
      </c>
      <c r="BR4926" t="s">
        <v>116</v>
      </c>
      <c r="BS4926" t="s">
        <v>117</v>
      </c>
      <c r="BU4926">
        <v>1</v>
      </c>
      <c r="BV4926" t="s">
        <v>118</v>
      </c>
      <c r="BX4926" t="s">
        <v>119</v>
      </c>
      <c r="BY4926" t="s">
        <v>119</v>
      </c>
      <c r="BZ4926" t="s">
        <v>119</v>
      </c>
      <c r="CA4926">
        <v>1</v>
      </c>
      <c r="CC4926" t="s">
        <v>120</v>
      </c>
      <c r="CH4926">
        <v>540</v>
      </c>
      <c r="CI4926">
        <v>31910</v>
      </c>
      <c r="CJ4926" t="s">
        <v>106</v>
      </c>
      <c r="CK4926" t="s">
        <v>106</v>
      </c>
      <c r="CL4926">
        <v>15</v>
      </c>
      <c r="CM4926" t="s">
        <v>2963</v>
      </c>
      <c r="CO4926">
        <v>125398</v>
      </c>
      <c r="CQ4926">
        <v>0</v>
      </c>
      <c r="CR4926">
        <v>0</v>
      </c>
      <c r="CS4926">
        <v>0</v>
      </c>
      <c r="CY4926" t="s">
        <v>123</v>
      </c>
      <c r="CZ4926" t="s">
        <v>124</v>
      </c>
      <c r="DD4926" t="str" cm="1">
        <f t="array" ref="DD4926">TEXT(_xlfn.SEQUENCE(1, DATEDIF(AG4926, AH4926, "m") + 1, AG4926, 30), "YYYY-APMM")</f>
        <v>2014-AP06</v>
      </c>
      <c r="DN4926">
        <f t="shared" si="152"/>
        <v>1305</v>
      </c>
      <c r="DO4926" t="str">
        <f t="shared" si="153"/>
        <v>LABOR- SUBCONTRACTOR</v>
      </c>
    </row>
    <row r="4927" spans="1:119" x14ac:dyDescent="0.35">
      <c r="A4927" t="s">
        <v>105</v>
      </c>
      <c r="B4927">
        <v>504212</v>
      </c>
      <c r="C4927">
        <v>6359</v>
      </c>
      <c r="D4927">
        <v>125400</v>
      </c>
      <c r="E4927">
        <v>13662</v>
      </c>
      <c r="F4927">
        <v>0</v>
      </c>
      <c r="G4927" t="s">
        <v>106</v>
      </c>
      <c r="H4927" t="s">
        <v>106</v>
      </c>
      <c r="I4927" t="s">
        <v>106</v>
      </c>
      <c r="J4927" t="s">
        <v>107</v>
      </c>
      <c r="K4927" t="s">
        <v>108</v>
      </c>
      <c r="L4927" t="s">
        <v>109</v>
      </c>
      <c r="M4927" t="s">
        <v>110</v>
      </c>
      <c r="N4927" t="s">
        <v>10892</v>
      </c>
      <c r="O4927" t="s">
        <v>2941</v>
      </c>
      <c r="P4927">
        <v>8178</v>
      </c>
      <c r="Q4927">
        <v>0</v>
      </c>
      <c r="R4927">
        <v>0</v>
      </c>
      <c r="S4927">
        <v>200</v>
      </c>
      <c r="T4927">
        <v>0</v>
      </c>
      <c r="U4927">
        <v>1305</v>
      </c>
      <c r="V4927">
        <v>1305</v>
      </c>
      <c r="W4927">
        <v>200</v>
      </c>
      <c r="X4927">
        <v>0</v>
      </c>
      <c r="Y4927">
        <v>0</v>
      </c>
      <c r="Z4927">
        <v>0</v>
      </c>
      <c r="AD4927" s="1">
        <v>41798.333333333336</v>
      </c>
      <c r="AE4927" s="1">
        <v>41826.708333333336</v>
      </c>
      <c r="AG4927" s="1">
        <v>41798.333333333336</v>
      </c>
      <c r="AH4927" s="1">
        <v>41826.708333333336</v>
      </c>
      <c r="AI4927" s="1">
        <v>41798.333333333336</v>
      </c>
      <c r="AJ4927" s="1">
        <v>41826.708333333336</v>
      </c>
      <c r="AK4927" s="1">
        <v>41798.333333333336</v>
      </c>
      <c r="AL4927" s="1">
        <v>41826.708333333336</v>
      </c>
      <c r="AM4927" s="1">
        <v>41798.333333333336</v>
      </c>
      <c r="AN4927" s="1">
        <v>41826.708333333336</v>
      </c>
      <c r="AP4927" t="s">
        <v>113</v>
      </c>
      <c r="AU4927" t="s">
        <v>10893</v>
      </c>
      <c r="AY4927" t="s">
        <v>119</v>
      </c>
      <c r="AZ4927">
        <v>0</v>
      </c>
      <c r="BA4927">
        <v>0</v>
      </c>
      <c r="BD4927" s="3">
        <v>41321.662499999999</v>
      </c>
      <c r="BE4927" s="3">
        <v>41321.663888888892</v>
      </c>
      <c r="BF4927" t="s">
        <v>115</v>
      </c>
      <c r="BG4927" t="s">
        <v>115</v>
      </c>
      <c r="BH4927">
        <v>8149</v>
      </c>
      <c r="BM4927">
        <v>43550</v>
      </c>
      <c r="BR4927" t="s">
        <v>116</v>
      </c>
      <c r="BS4927" t="s">
        <v>117</v>
      </c>
      <c r="BU4927">
        <v>1</v>
      </c>
      <c r="BV4927" t="s">
        <v>118</v>
      </c>
      <c r="BX4927" t="s">
        <v>119</v>
      </c>
      <c r="BY4927" t="s">
        <v>119</v>
      </c>
      <c r="BZ4927" t="s">
        <v>119</v>
      </c>
      <c r="CA4927">
        <v>1</v>
      </c>
      <c r="CC4927" t="s">
        <v>120</v>
      </c>
      <c r="CH4927">
        <v>540</v>
      </c>
      <c r="CI4927">
        <v>31910</v>
      </c>
      <c r="CJ4927" t="s">
        <v>106</v>
      </c>
      <c r="CK4927" t="s">
        <v>106</v>
      </c>
      <c r="CL4927">
        <v>15</v>
      </c>
      <c r="CM4927" t="s">
        <v>2963</v>
      </c>
      <c r="CO4927">
        <v>125398</v>
      </c>
      <c r="CQ4927">
        <v>0</v>
      </c>
      <c r="CR4927">
        <v>0</v>
      </c>
      <c r="CS4927">
        <v>0</v>
      </c>
      <c r="CY4927" t="s">
        <v>123</v>
      </c>
      <c r="CZ4927" t="s">
        <v>124</v>
      </c>
      <c r="DD4927" t="str" cm="1">
        <f t="array" ref="DD4927">TEXT(_xlfn.SEQUENCE(1, DATEDIF(AG4927, AH4927, "m") + 1, AG4927, 30), "YYYY-APMM")</f>
        <v>2014-AP06</v>
      </c>
      <c r="DN4927">
        <f t="shared" si="152"/>
        <v>1305</v>
      </c>
      <c r="DO4927" t="str">
        <f t="shared" si="153"/>
        <v>LABOR- SUBCONTRACTOR</v>
      </c>
    </row>
    <row r="4928" spans="1:119" x14ac:dyDescent="0.35">
      <c r="A4928" t="s">
        <v>105</v>
      </c>
      <c r="B4928">
        <v>504213</v>
      </c>
      <c r="C4928">
        <v>6359</v>
      </c>
      <c r="D4928">
        <v>125400</v>
      </c>
      <c r="E4928">
        <v>13662</v>
      </c>
      <c r="F4928">
        <v>0</v>
      </c>
      <c r="G4928" t="s">
        <v>106</v>
      </c>
      <c r="H4928" t="s">
        <v>106</v>
      </c>
      <c r="I4928" t="s">
        <v>106</v>
      </c>
      <c r="J4928" t="s">
        <v>107</v>
      </c>
      <c r="K4928" t="s">
        <v>108</v>
      </c>
      <c r="L4928" t="s">
        <v>109</v>
      </c>
      <c r="M4928" t="s">
        <v>110</v>
      </c>
      <c r="N4928" t="s">
        <v>10894</v>
      </c>
      <c r="O4928" t="s">
        <v>2986</v>
      </c>
      <c r="P4928">
        <v>8178</v>
      </c>
      <c r="Q4928">
        <v>0</v>
      </c>
      <c r="R4928">
        <v>0</v>
      </c>
      <c r="S4928">
        <v>120</v>
      </c>
      <c r="T4928">
        <v>0</v>
      </c>
      <c r="U4928">
        <v>308</v>
      </c>
      <c r="V4928">
        <v>308</v>
      </c>
      <c r="W4928">
        <v>120</v>
      </c>
      <c r="X4928">
        <v>0</v>
      </c>
      <c r="Y4928">
        <v>0</v>
      </c>
      <c r="Z4928">
        <v>0</v>
      </c>
      <c r="AD4928" s="1">
        <v>41813.333333333336</v>
      </c>
      <c r="AE4928" s="1">
        <v>41829.708333333336</v>
      </c>
      <c r="AG4928" s="1">
        <v>41813.333333333336</v>
      </c>
      <c r="AH4928" s="1">
        <v>41829.708333333336</v>
      </c>
      <c r="AI4928" s="1">
        <v>41813.333333333336</v>
      </c>
      <c r="AJ4928" s="1">
        <v>41829.708333333336</v>
      </c>
      <c r="AK4928" s="1">
        <v>41813.333333333336</v>
      </c>
      <c r="AL4928" s="1">
        <v>41829.708333333336</v>
      </c>
      <c r="AM4928" s="1">
        <v>41813.333333333336</v>
      </c>
      <c r="AN4928" s="1">
        <v>41829.708333333336</v>
      </c>
      <c r="AP4928" t="s">
        <v>113</v>
      </c>
      <c r="AU4928" t="s">
        <v>10895</v>
      </c>
      <c r="AY4928" t="s">
        <v>119</v>
      </c>
      <c r="AZ4928">
        <v>0</v>
      </c>
      <c r="BA4928">
        <v>0</v>
      </c>
      <c r="BD4928" s="3">
        <v>41321.662499999999</v>
      </c>
      <c r="BE4928" s="3">
        <v>41321.663888888892</v>
      </c>
      <c r="BF4928" t="s">
        <v>115</v>
      </c>
      <c r="BG4928" t="s">
        <v>115</v>
      </c>
      <c r="BH4928">
        <v>8149</v>
      </c>
      <c r="BM4928">
        <v>43550</v>
      </c>
      <c r="BR4928" t="s">
        <v>116</v>
      </c>
      <c r="BS4928" t="s">
        <v>117</v>
      </c>
      <c r="BU4928">
        <v>1</v>
      </c>
      <c r="BV4928" t="s">
        <v>118</v>
      </c>
      <c r="BX4928" t="s">
        <v>119</v>
      </c>
      <c r="BY4928" t="s">
        <v>119</v>
      </c>
      <c r="BZ4928" t="s">
        <v>119</v>
      </c>
      <c r="CA4928">
        <v>1</v>
      </c>
      <c r="CC4928" t="s">
        <v>120</v>
      </c>
      <c r="CH4928">
        <v>540</v>
      </c>
      <c r="CI4928">
        <v>31910</v>
      </c>
      <c r="CJ4928" t="s">
        <v>106</v>
      </c>
      <c r="CK4928" t="s">
        <v>106</v>
      </c>
      <c r="CL4928">
        <v>15</v>
      </c>
      <c r="CM4928" t="s">
        <v>2963</v>
      </c>
      <c r="CO4928">
        <v>125398</v>
      </c>
      <c r="CQ4928">
        <v>0</v>
      </c>
      <c r="CR4928">
        <v>0</v>
      </c>
      <c r="CS4928">
        <v>0</v>
      </c>
      <c r="CY4928" t="s">
        <v>123</v>
      </c>
      <c r="CZ4928" t="s">
        <v>124</v>
      </c>
      <c r="DD4928" t="str" cm="1">
        <f t="array" ref="DD4928">TEXT(_xlfn.SEQUENCE(1, DATEDIF(AG4928, AH4928, "m") + 1, AG4928, 30), "YYYY-APMM")</f>
        <v>2014-AP06</v>
      </c>
      <c r="DN4928">
        <f t="shared" si="152"/>
        <v>308</v>
      </c>
      <c r="DO4928" t="str">
        <f t="shared" si="153"/>
        <v>LABOR- SUBCONTRACTOR</v>
      </c>
    </row>
    <row r="4929" spans="1:119" x14ac:dyDescent="0.35">
      <c r="A4929" t="s">
        <v>105</v>
      </c>
      <c r="B4929">
        <v>504214</v>
      </c>
      <c r="C4929">
        <v>6359</v>
      </c>
      <c r="D4929">
        <v>125400</v>
      </c>
      <c r="E4929">
        <v>13662</v>
      </c>
      <c r="F4929">
        <v>0</v>
      </c>
      <c r="G4929" t="s">
        <v>106</v>
      </c>
      <c r="H4929" t="s">
        <v>106</v>
      </c>
      <c r="I4929" t="s">
        <v>106</v>
      </c>
      <c r="J4929" t="s">
        <v>107</v>
      </c>
      <c r="K4929" t="s">
        <v>108</v>
      </c>
      <c r="L4929" t="s">
        <v>109</v>
      </c>
      <c r="M4929" t="s">
        <v>110</v>
      </c>
      <c r="N4929" t="s">
        <v>10896</v>
      </c>
      <c r="O4929" t="s">
        <v>2989</v>
      </c>
      <c r="P4929">
        <v>8178</v>
      </c>
      <c r="Q4929">
        <v>0</v>
      </c>
      <c r="R4929">
        <v>0</v>
      </c>
      <c r="S4929">
        <v>160</v>
      </c>
      <c r="T4929">
        <v>0</v>
      </c>
      <c r="U4929">
        <v>220</v>
      </c>
      <c r="V4929">
        <v>220</v>
      </c>
      <c r="W4929">
        <v>160</v>
      </c>
      <c r="X4929">
        <v>0</v>
      </c>
      <c r="Y4929">
        <v>0</v>
      </c>
      <c r="Z4929">
        <v>0</v>
      </c>
      <c r="AD4929" s="1">
        <v>41813.333333333336</v>
      </c>
      <c r="AE4929" s="1">
        <v>41835.708333333336</v>
      </c>
      <c r="AG4929" s="1">
        <v>41813.333333333336</v>
      </c>
      <c r="AH4929" s="1">
        <v>41835.708333333336</v>
      </c>
      <c r="AI4929" s="1">
        <v>41813.333333333336</v>
      </c>
      <c r="AJ4929" s="1">
        <v>41835.708333333336</v>
      </c>
      <c r="AK4929" s="1">
        <v>41813.333333333336</v>
      </c>
      <c r="AL4929" s="1">
        <v>41835.708333333336</v>
      </c>
      <c r="AM4929" s="1">
        <v>41813.333333333336</v>
      </c>
      <c r="AN4929" s="1">
        <v>41835.708333333336</v>
      </c>
      <c r="AP4929" t="s">
        <v>113</v>
      </c>
      <c r="AU4929" t="s">
        <v>10897</v>
      </c>
      <c r="AY4929" t="s">
        <v>119</v>
      </c>
      <c r="AZ4929">
        <v>0</v>
      </c>
      <c r="BA4929">
        <v>0</v>
      </c>
      <c r="BD4929" s="3">
        <v>41321.662499999999</v>
      </c>
      <c r="BE4929" s="3">
        <v>41321.663888888892</v>
      </c>
      <c r="BF4929" t="s">
        <v>115</v>
      </c>
      <c r="BG4929" t="s">
        <v>115</v>
      </c>
      <c r="BH4929">
        <v>8149</v>
      </c>
      <c r="BM4929">
        <v>43550</v>
      </c>
      <c r="BR4929" t="s">
        <v>116</v>
      </c>
      <c r="BS4929" t="s">
        <v>117</v>
      </c>
      <c r="BU4929">
        <v>1</v>
      </c>
      <c r="BV4929" t="s">
        <v>118</v>
      </c>
      <c r="BX4929" t="s">
        <v>119</v>
      </c>
      <c r="BY4929" t="s">
        <v>119</v>
      </c>
      <c r="BZ4929" t="s">
        <v>119</v>
      </c>
      <c r="CA4929">
        <v>1</v>
      </c>
      <c r="CC4929" t="s">
        <v>120</v>
      </c>
      <c r="CH4929">
        <v>540</v>
      </c>
      <c r="CI4929">
        <v>31910</v>
      </c>
      <c r="CJ4929" t="s">
        <v>106</v>
      </c>
      <c r="CK4929" t="s">
        <v>106</v>
      </c>
      <c r="CL4929">
        <v>15</v>
      </c>
      <c r="CM4929" t="s">
        <v>2963</v>
      </c>
      <c r="CO4929">
        <v>125398</v>
      </c>
      <c r="CQ4929">
        <v>0</v>
      </c>
      <c r="CR4929">
        <v>0</v>
      </c>
      <c r="CS4929">
        <v>0</v>
      </c>
      <c r="CY4929" t="s">
        <v>123</v>
      </c>
      <c r="CZ4929" t="s">
        <v>124</v>
      </c>
      <c r="DD4929" t="str" cm="1">
        <f t="array" ref="DD4929">TEXT(_xlfn.SEQUENCE(1, DATEDIF(AG4929, AH4929, "m") + 1, AG4929, 30), "YYYY-APMM")</f>
        <v>2014-AP06</v>
      </c>
      <c r="DN4929">
        <f t="shared" si="152"/>
        <v>220</v>
      </c>
      <c r="DO4929" t="str">
        <f t="shared" si="153"/>
        <v>LABOR- SUBCONTRACTOR</v>
      </c>
    </row>
    <row r="4930" spans="1:119" x14ac:dyDescent="0.35">
      <c r="A4930" t="s">
        <v>105</v>
      </c>
      <c r="B4930">
        <v>504215</v>
      </c>
      <c r="C4930">
        <v>6359</v>
      </c>
      <c r="D4930">
        <v>125400</v>
      </c>
      <c r="E4930">
        <v>13662</v>
      </c>
      <c r="F4930">
        <v>0</v>
      </c>
      <c r="G4930" t="s">
        <v>106</v>
      </c>
      <c r="H4930" t="s">
        <v>106</v>
      </c>
      <c r="I4930" t="s">
        <v>106</v>
      </c>
      <c r="J4930" t="s">
        <v>107</v>
      </c>
      <c r="K4930" t="s">
        <v>108</v>
      </c>
      <c r="L4930" t="s">
        <v>109</v>
      </c>
      <c r="M4930" t="s">
        <v>110</v>
      </c>
      <c r="N4930" t="s">
        <v>10898</v>
      </c>
      <c r="O4930" t="s">
        <v>2947</v>
      </c>
      <c r="P4930">
        <v>8178</v>
      </c>
      <c r="Q4930">
        <v>32</v>
      </c>
      <c r="R4930">
        <v>32</v>
      </c>
      <c r="S4930">
        <v>160</v>
      </c>
      <c r="T4930">
        <v>0</v>
      </c>
      <c r="U4930">
        <v>162.25</v>
      </c>
      <c r="V4930">
        <v>162.25</v>
      </c>
      <c r="W4930">
        <v>160</v>
      </c>
      <c r="X4930">
        <v>0</v>
      </c>
      <c r="Y4930">
        <v>0</v>
      </c>
      <c r="Z4930">
        <v>0</v>
      </c>
      <c r="AD4930" s="1">
        <v>41825.333333333336</v>
      </c>
      <c r="AE4930" s="1">
        <v>41847.708333333336</v>
      </c>
      <c r="AG4930" s="1">
        <v>41820.333333333336</v>
      </c>
      <c r="AH4930" s="1">
        <v>41842.708333333336</v>
      </c>
      <c r="AI4930" s="1">
        <v>41820.333333333336</v>
      </c>
      <c r="AJ4930" s="1">
        <v>41842.708333333336</v>
      </c>
      <c r="AK4930" s="1">
        <v>41820.333333333336</v>
      </c>
      <c r="AL4930" s="1">
        <v>41842.708333333336</v>
      </c>
      <c r="AM4930" s="1">
        <v>41825.333333333336</v>
      </c>
      <c r="AN4930" s="1">
        <v>41847.708333333336</v>
      </c>
      <c r="AP4930" t="s">
        <v>113</v>
      </c>
      <c r="AU4930" t="s">
        <v>10899</v>
      </c>
      <c r="AY4930" t="s">
        <v>106</v>
      </c>
      <c r="AZ4930">
        <v>0</v>
      </c>
      <c r="BA4930">
        <v>0</v>
      </c>
      <c r="BD4930" s="3">
        <v>41321.662499999999</v>
      </c>
      <c r="BE4930" s="3">
        <v>41321.663888888892</v>
      </c>
      <c r="BF4930" t="s">
        <v>115</v>
      </c>
      <c r="BG4930" t="s">
        <v>115</v>
      </c>
      <c r="BH4930">
        <v>8149</v>
      </c>
      <c r="BM4930">
        <v>43550</v>
      </c>
      <c r="BR4930" t="s">
        <v>116</v>
      </c>
      <c r="BS4930" t="s">
        <v>117</v>
      </c>
      <c r="BU4930">
        <v>1</v>
      </c>
      <c r="BV4930" t="s">
        <v>118</v>
      </c>
      <c r="BX4930" t="s">
        <v>119</v>
      </c>
      <c r="BY4930" t="s">
        <v>119</v>
      </c>
      <c r="BZ4930" t="s">
        <v>119</v>
      </c>
      <c r="CA4930">
        <v>1</v>
      </c>
      <c r="CC4930" t="s">
        <v>120</v>
      </c>
      <c r="CH4930">
        <v>540</v>
      </c>
      <c r="CI4930">
        <v>31910</v>
      </c>
      <c r="CJ4930" t="s">
        <v>106</v>
      </c>
      <c r="CK4930" t="s">
        <v>106</v>
      </c>
      <c r="CL4930">
        <v>15</v>
      </c>
      <c r="CM4930" t="s">
        <v>2963</v>
      </c>
      <c r="CO4930">
        <v>125398</v>
      </c>
      <c r="CQ4930">
        <v>0</v>
      </c>
      <c r="CR4930">
        <v>0</v>
      </c>
      <c r="CS4930">
        <v>0</v>
      </c>
      <c r="CY4930" t="s">
        <v>123</v>
      </c>
      <c r="CZ4930" t="s">
        <v>124</v>
      </c>
      <c r="DD4930" t="str" cm="1">
        <f t="array" ref="DD4930">TEXT(_xlfn.SEQUENCE(1, DATEDIF(AG4930, AH4930, "m") + 1, AG4930, 30), "YYYY-APMM")</f>
        <v>2014-AP06</v>
      </c>
      <c r="DN4930">
        <f t="shared" si="152"/>
        <v>162.25</v>
      </c>
      <c r="DO4930" t="str">
        <f t="shared" si="153"/>
        <v>LABOR- SUBCONTRACTOR</v>
      </c>
    </row>
    <row r="4931" spans="1:119" x14ac:dyDescent="0.35">
      <c r="A4931" t="s">
        <v>105</v>
      </c>
      <c r="B4931">
        <v>504216</v>
      </c>
      <c r="C4931">
        <v>6359</v>
      </c>
      <c r="D4931">
        <v>125400</v>
      </c>
      <c r="E4931">
        <v>13662</v>
      </c>
      <c r="F4931">
        <v>0</v>
      </c>
      <c r="G4931" t="s">
        <v>106</v>
      </c>
      <c r="H4931" t="s">
        <v>106</v>
      </c>
      <c r="I4931" t="s">
        <v>106</v>
      </c>
      <c r="J4931" t="s">
        <v>107</v>
      </c>
      <c r="K4931" t="s">
        <v>108</v>
      </c>
      <c r="L4931" t="s">
        <v>109</v>
      </c>
      <c r="M4931" t="s">
        <v>110</v>
      </c>
      <c r="N4931" t="s">
        <v>10900</v>
      </c>
      <c r="O4931" t="s">
        <v>2887</v>
      </c>
      <c r="P4931">
        <v>8178</v>
      </c>
      <c r="Q4931">
        <v>0</v>
      </c>
      <c r="R4931">
        <v>0</v>
      </c>
      <c r="S4931">
        <v>200</v>
      </c>
      <c r="T4931">
        <v>0</v>
      </c>
      <c r="U4931">
        <v>1100</v>
      </c>
      <c r="V4931">
        <v>1100</v>
      </c>
      <c r="W4931">
        <v>200</v>
      </c>
      <c r="X4931">
        <v>0</v>
      </c>
      <c r="Y4931">
        <v>0</v>
      </c>
      <c r="Z4931">
        <v>0</v>
      </c>
      <c r="AD4931" s="1">
        <v>41819.333333333336</v>
      </c>
      <c r="AE4931" s="1">
        <v>41847.708333333336</v>
      </c>
      <c r="AG4931" s="1">
        <v>41819.333333333336</v>
      </c>
      <c r="AH4931" s="1">
        <v>41847.708333333336</v>
      </c>
      <c r="AI4931" s="1">
        <v>41819.333333333336</v>
      </c>
      <c r="AJ4931" s="1">
        <v>41847.708333333336</v>
      </c>
      <c r="AK4931" s="1">
        <v>41819.333333333336</v>
      </c>
      <c r="AL4931" s="1">
        <v>41847.708333333336</v>
      </c>
      <c r="AM4931" s="1">
        <v>41819.333333333336</v>
      </c>
      <c r="AN4931" s="1">
        <v>41847.708333333336</v>
      </c>
      <c r="AP4931" t="s">
        <v>113</v>
      </c>
      <c r="AU4931" t="s">
        <v>10901</v>
      </c>
      <c r="AY4931" t="s">
        <v>119</v>
      </c>
      <c r="AZ4931">
        <v>0</v>
      </c>
      <c r="BA4931">
        <v>0</v>
      </c>
      <c r="BD4931" s="3">
        <v>41321.662499999999</v>
      </c>
      <c r="BE4931" s="3">
        <v>41321.663888888892</v>
      </c>
      <c r="BF4931" t="s">
        <v>115</v>
      </c>
      <c r="BG4931" t="s">
        <v>115</v>
      </c>
      <c r="BH4931">
        <v>8149</v>
      </c>
      <c r="BM4931">
        <v>43550</v>
      </c>
      <c r="BR4931" t="s">
        <v>116</v>
      </c>
      <c r="BS4931" t="s">
        <v>117</v>
      </c>
      <c r="BU4931">
        <v>1</v>
      </c>
      <c r="BV4931" t="s">
        <v>118</v>
      </c>
      <c r="BX4931" t="s">
        <v>119</v>
      </c>
      <c r="BY4931" t="s">
        <v>119</v>
      </c>
      <c r="BZ4931" t="s">
        <v>119</v>
      </c>
      <c r="CA4931">
        <v>1</v>
      </c>
      <c r="CC4931" t="s">
        <v>120</v>
      </c>
      <c r="CH4931">
        <v>540</v>
      </c>
      <c r="CI4931">
        <v>31910</v>
      </c>
      <c r="CJ4931" t="s">
        <v>106</v>
      </c>
      <c r="CK4931" t="s">
        <v>106</v>
      </c>
      <c r="CL4931">
        <v>15</v>
      </c>
      <c r="CM4931" t="s">
        <v>2963</v>
      </c>
      <c r="CO4931">
        <v>125398</v>
      </c>
      <c r="CQ4931">
        <v>0</v>
      </c>
      <c r="CR4931">
        <v>0</v>
      </c>
      <c r="CS4931">
        <v>0</v>
      </c>
      <c r="CY4931" t="s">
        <v>123</v>
      </c>
      <c r="CZ4931" t="s">
        <v>124</v>
      </c>
      <c r="DD4931" t="str" cm="1">
        <f t="array" ref="DD4931">TEXT(_xlfn.SEQUENCE(1, DATEDIF(AG4931, AH4931, "m") + 1, AG4931, 30), "YYYY-APMM")</f>
        <v>2014-AP06</v>
      </c>
      <c r="DN4931">
        <f t="shared" ref="DN4931:DN4994" si="154">V4931/COUNTIF(DD4931:DF4931, "&lt;&gt;")</f>
        <v>1100</v>
      </c>
      <c r="DO4931" t="str">
        <f t="shared" ref="DO4931:DO4994" si="155">BR4931</f>
        <v>LABOR- SUBCONTRACTOR</v>
      </c>
    </row>
    <row r="4932" spans="1:119" x14ac:dyDescent="0.35">
      <c r="A4932" t="s">
        <v>105</v>
      </c>
      <c r="B4932">
        <v>504217</v>
      </c>
      <c r="C4932">
        <v>6359</v>
      </c>
      <c r="D4932">
        <v>125400</v>
      </c>
      <c r="E4932">
        <v>13662</v>
      </c>
      <c r="F4932">
        <v>0</v>
      </c>
      <c r="G4932" t="s">
        <v>106</v>
      </c>
      <c r="H4932" t="s">
        <v>106</v>
      </c>
      <c r="I4932" t="s">
        <v>106</v>
      </c>
      <c r="J4932" t="s">
        <v>107</v>
      </c>
      <c r="K4932" t="s">
        <v>108</v>
      </c>
      <c r="L4932" t="s">
        <v>109</v>
      </c>
      <c r="M4932" t="s">
        <v>110</v>
      </c>
      <c r="N4932" t="s">
        <v>10902</v>
      </c>
      <c r="O4932" t="s">
        <v>2891</v>
      </c>
      <c r="P4932">
        <v>8171</v>
      </c>
      <c r="Q4932">
        <v>8</v>
      </c>
      <c r="R4932">
        <v>8</v>
      </c>
      <c r="S4932">
        <v>160</v>
      </c>
      <c r="T4932">
        <v>0</v>
      </c>
      <c r="U4932">
        <v>88</v>
      </c>
      <c r="V4932">
        <v>88</v>
      </c>
      <c r="W4932">
        <v>160</v>
      </c>
      <c r="X4932">
        <v>0</v>
      </c>
      <c r="Y4932">
        <v>0</v>
      </c>
      <c r="Z4932">
        <v>0</v>
      </c>
      <c r="AD4932" s="1">
        <v>41832.333333333336</v>
      </c>
      <c r="AE4932" s="1">
        <v>41857.708333333336</v>
      </c>
      <c r="AG4932" s="1">
        <v>41830.333333333336</v>
      </c>
      <c r="AH4932" s="1">
        <v>41856.708333333336</v>
      </c>
      <c r="AI4932" s="1">
        <v>41830.333333333336</v>
      </c>
      <c r="AJ4932" s="1">
        <v>41856.708333333336</v>
      </c>
      <c r="AK4932" s="1">
        <v>41830.333333333336</v>
      </c>
      <c r="AL4932" s="1">
        <v>41856.708333333336</v>
      </c>
      <c r="AM4932" s="1">
        <v>41832.333333333336</v>
      </c>
      <c r="AN4932" s="1">
        <v>41857.708333333336</v>
      </c>
      <c r="AP4932" t="s">
        <v>113</v>
      </c>
      <c r="AU4932" t="s">
        <v>10903</v>
      </c>
      <c r="AY4932" t="s">
        <v>106</v>
      </c>
      <c r="AZ4932">
        <v>0</v>
      </c>
      <c r="BA4932">
        <v>0</v>
      </c>
      <c r="BD4932" s="3">
        <v>41321.662499999999</v>
      </c>
      <c r="BE4932" s="3">
        <v>41321.663888888892</v>
      </c>
      <c r="BF4932" t="s">
        <v>115</v>
      </c>
      <c r="BG4932" t="s">
        <v>115</v>
      </c>
      <c r="BH4932">
        <v>8149</v>
      </c>
      <c r="BM4932">
        <v>43480</v>
      </c>
      <c r="BR4932" t="s">
        <v>2893</v>
      </c>
      <c r="BS4932" t="s">
        <v>2894</v>
      </c>
      <c r="BU4932">
        <v>1</v>
      </c>
      <c r="BV4932" t="s">
        <v>118</v>
      </c>
      <c r="BX4932" t="s">
        <v>119</v>
      </c>
      <c r="BY4932" t="s">
        <v>119</v>
      </c>
      <c r="BZ4932" t="s">
        <v>119</v>
      </c>
      <c r="CA4932">
        <v>1</v>
      </c>
      <c r="CC4932" t="s">
        <v>120</v>
      </c>
      <c r="CH4932">
        <v>540</v>
      </c>
      <c r="CI4932">
        <v>31910</v>
      </c>
      <c r="CJ4932" t="s">
        <v>106</v>
      </c>
      <c r="CK4932" t="s">
        <v>106</v>
      </c>
      <c r="CL4932">
        <v>15</v>
      </c>
      <c r="CM4932" t="s">
        <v>2963</v>
      </c>
      <c r="CO4932">
        <v>125398</v>
      </c>
      <c r="CQ4932">
        <v>0</v>
      </c>
      <c r="CR4932">
        <v>0</v>
      </c>
      <c r="CS4932">
        <v>0</v>
      </c>
      <c r="CY4932" t="s">
        <v>123</v>
      </c>
      <c r="CZ4932" t="s">
        <v>124</v>
      </c>
      <c r="DD4932" t="str" cm="1">
        <f t="array" ref="DD4932">TEXT(_xlfn.SEQUENCE(1, DATEDIF(AG4932, AH4932, "m") + 1, AG4932, 30), "YYYY-APMM")</f>
        <v>2014-AP07</v>
      </c>
      <c r="DN4932">
        <f t="shared" si="154"/>
        <v>88</v>
      </c>
      <c r="DO4932" t="str">
        <f t="shared" si="155"/>
        <v>GRANITE MASON SK</v>
      </c>
    </row>
    <row r="4933" spans="1:119" x14ac:dyDescent="0.35">
      <c r="A4933" t="s">
        <v>105</v>
      </c>
      <c r="B4933">
        <v>504218</v>
      </c>
      <c r="C4933">
        <v>6359</v>
      </c>
      <c r="D4933">
        <v>125400</v>
      </c>
      <c r="E4933">
        <v>13662</v>
      </c>
      <c r="F4933">
        <v>0</v>
      </c>
      <c r="G4933" t="s">
        <v>106</v>
      </c>
      <c r="H4933" t="s">
        <v>106</v>
      </c>
      <c r="I4933" t="s">
        <v>106</v>
      </c>
      <c r="J4933" t="s">
        <v>107</v>
      </c>
      <c r="K4933" t="s">
        <v>108</v>
      </c>
      <c r="L4933" t="s">
        <v>109</v>
      </c>
      <c r="M4933" t="s">
        <v>110</v>
      </c>
      <c r="N4933" t="s">
        <v>10904</v>
      </c>
      <c r="O4933" t="s">
        <v>2998</v>
      </c>
      <c r="P4933">
        <v>8178</v>
      </c>
      <c r="Q4933">
        <v>0</v>
      </c>
      <c r="R4933">
        <v>0</v>
      </c>
      <c r="S4933">
        <v>160</v>
      </c>
      <c r="T4933">
        <v>0</v>
      </c>
      <c r="U4933">
        <v>787.5</v>
      </c>
      <c r="V4933">
        <v>787.5</v>
      </c>
      <c r="W4933">
        <v>160</v>
      </c>
      <c r="X4933">
        <v>0</v>
      </c>
      <c r="Y4933">
        <v>0</v>
      </c>
      <c r="Z4933">
        <v>0</v>
      </c>
      <c r="AD4933" s="1">
        <v>41830.333333333336</v>
      </c>
      <c r="AE4933" s="1">
        <v>41856.708333333336</v>
      </c>
      <c r="AG4933" s="1">
        <v>41830.333333333336</v>
      </c>
      <c r="AH4933" s="1">
        <v>41856.708333333336</v>
      </c>
      <c r="AI4933" s="1">
        <v>41830.333333333336</v>
      </c>
      <c r="AJ4933" s="1">
        <v>41856.708333333336</v>
      </c>
      <c r="AK4933" s="1">
        <v>41830.333333333336</v>
      </c>
      <c r="AL4933" s="1">
        <v>41856.708333333336</v>
      </c>
      <c r="AM4933" s="1">
        <v>41830.333333333336</v>
      </c>
      <c r="AN4933" s="1">
        <v>41856.708333333336</v>
      </c>
      <c r="AP4933" t="s">
        <v>113</v>
      </c>
      <c r="AU4933" t="s">
        <v>10905</v>
      </c>
      <c r="AY4933" t="s">
        <v>119</v>
      </c>
      <c r="AZ4933">
        <v>0</v>
      </c>
      <c r="BA4933">
        <v>0</v>
      </c>
      <c r="BD4933" s="3">
        <v>41321.662499999999</v>
      </c>
      <c r="BE4933" s="3">
        <v>41321.663888888892</v>
      </c>
      <c r="BF4933" t="s">
        <v>115</v>
      </c>
      <c r="BG4933" t="s">
        <v>115</v>
      </c>
      <c r="BH4933">
        <v>8149</v>
      </c>
      <c r="BM4933">
        <v>43550</v>
      </c>
      <c r="BR4933" t="s">
        <v>116</v>
      </c>
      <c r="BS4933" t="s">
        <v>117</v>
      </c>
      <c r="BU4933">
        <v>1</v>
      </c>
      <c r="BV4933" t="s">
        <v>118</v>
      </c>
      <c r="BX4933" t="s">
        <v>119</v>
      </c>
      <c r="BY4933" t="s">
        <v>119</v>
      </c>
      <c r="BZ4933" t="s">
        <v>119</v>
      </c>
      <c r="CA4933">
        <v>1</v>
      </c>
      <c r="CC4933" t="s">
        <v>120</v>
      </c>
      <c r="CH4933">
        <v>540</v>
      </c>
      <c r="CI4933">
        <v>31910</v>
      </c>
      <c r="CJ4933" t="s">
        <v>106</v>
      </c>
      <c r="CK4933" t="s">
        <v>106</v>
      </c>
      <c r="CL4933">
        <v>15</v>
      </c>
      <c r="CM4933" t="s">
        <v>2963</v>
      </c>
      <c r="CO4933">
        <v>125398</v>
      </c>
      <c r="CQ4933">
        <v>0</v>
      </c>
      <c r="CR4933">
        <v>0</v>
      </c>
      <c r="CS4933">
        <v>0</v>
      </c>
      <c r="CY4933" t="s">
        <v>123</v>
      </c>
      <c r="CZ4933" t="s">
        <v>124</v>
      </c>
      <c r="DD4933" t="str" cm="1">
        <f t="array" ref="DD4933">TEXT(_xlfn.SEQUENCE(1, DATEDIF(AG4933, AH4933, "m") + 1, AG4933, 30), "YYYY-APMM")</f>
        <v>2014-AP07</v>
      </c>
      <c r="DN4933">
        <f t="shared" si="154"/>
        <v>787.5</v>
      </c>
      <c r="DO4933" t="str">
        <f t="shared" si="155"/>
        <v>LABOR- SUBCONTRACTOR</v>
      </c>
    </row>
    <row r="4934" spans="1:119" x14ac:dyDescent="0.35">
      <c r="A4934" t="s">
        <v>105</v>
      </c>
      <c r="B4934">
        <v>504219</v>
      </c>
      <c r="C4934">
        <v>6359</v>
      </c>
      <c r="D4934">
        <v>125400</v>
      </c>
      <c r="E4934">
        <v>13662</v>
      </c>
      <c r="F4934">
        <v>0</v>
      </c>
      <c r="G4934" t="s">
        <v>106</v>
      </c>
      <c r="H4934" t="s">
        <v>106</v>
      </c>
      <c r="I4934" t="s">
        <v>106</v>
      </c>
      <c r="J4934" t="s">
        <v>107</v>
      </c>
      <c r="K4934" t="s">
        <v>108</v>
      </c>
      <c r="L4934" t="s">
        <v>109</v>
      </c>
      <c r="M4934" t="s">
        <v>110</v>
      </c>
      <c r="N4934" t="s">
        <v>10906</v>
      </c>
      <c r="O4934" t="s">
        <v>2899</v>
      </c>
      <c r="P4934">
        <v>8178</v>
      </c>
      <c r="Q4934">
        <v>0</v>
      </c>
      <c r="R4934">
        <v>0</v>
      </c>
      <c r="S4934">
        <v>200</v>
      </c>
      <c r="T4934">
        <v>0</v>
      </c>
      <c r="U4934">
        <v>4742.75</v>
      </c>
      <c r="V4934">
        <v>4742.75</v>
      </c>
      <c r="W4934">
        <v>200</v>
      </c>
      <c r="X4934">
        <v>0</v>
      </c>
      <c r="Y4934">
        <v>0</v>
      </c>
      <c r="Z4934">
        <v>0</v>
      </c>
      <c r="AD4934" s="1">
        <v>41836.333333333336</v>
      </c>
      <c r="AE4934" s="1">
        <v>41868.708333333336</v>
      </c>
      <c r="AG4934" s="1">
        <v>41836.333333333336</v>
      </c>
      <c r="AH4934" s="1">
        <v>41868.708333333336</v>
      </c>
      <c r="AI4934" s="1">
        <v>41836.333333333336</v>
      </c>
      <c r="AJ4934" s="1">
        <v>41868.708333333336</v>
      </c>
      <c r="AK4934" s="1">
        <v>41836.333333333336</v>
      </c>
      <c r="AL4934" s="1">
        <v>41868.708333333336</v>
      </c>
      <c r="AM4934" s="1">
        <v>41836.333333333336</v>
      </c>
      <c r="AN4934" s="1">
        <v>41868.708333333336</v>
      </c>
      <c r="AP4934" t="s">
        <v>113</v>
      </c>
      <c r="AU4934" t="s">
        <v>10907</v>
      </c>
      <c r="AY4934" t="s">
        <v>119</v>
      </c>
      <c r="AZ4934">
        <v>0</v>
      </c>
      <c r="BA4934">
        <v>0</v>
      </c>
      <c r="BD4934" s="3">
        <v>41321.662499999999</v>
      </c>
      <c r="BE4934" s="3">
        <v>41321.663888888892</v>
      </c>
      <c r="BF4934" t="s">
        <v>115</v>
      </c>
      <c r="BG4934" t="s">
        <v>115</v>
      </c>
      <c r="BH4934">
        <v>8149</v>
      </c>
      <c r="BM4934">
        <v>43550</v>
      </c>
      <c r="BR4934" t="s">
        <v>116</v>
      </c>
      <c r="BS4934" t="s">
        <v>117</v>
      </c>
      <c r="BU4934">
        <v>1</v>
      </c>
      <c r="BV4934" t="s">
        <v>118</v>
      </c>
      <c r="BX4934" t="s">
        <v>119</v>
      </c>
      <c r="BY4934" t="s">
        <v>119</v>
      </c>
      <c r="BZ4934" t="s">
        <v>119</v>
      </c>
      <c r="CA4934">
        <v>1</v>
      </c>
      <c r="CC4934" t="s">
        <v>120</v>
      </c>
      <c r="CH4934">
        <v>540</v>
      </c>
      <c r="CI4934">
        <v>31910</v>
      </c>
      <c r="CJ4934" t="s">
        <v>106</v>
      </c>
      <c r="CK4934" t="s">
        <v>106</v>
      </c>
      <c r="CL4934">
        <v>15</v>
      </c>
      <c r="CM4934" t="s">
        <v>2963</v>
      </c>
      <c r="CO4934">
        <v>125398</v>
      </c>
      <c r="CQ4934">
        <v>0</v>
      </c>
      <c r="CR4934">
        <v>0</v>
      </c>
      <c r="CS4934">
        <v>0</v>
      </c>
      <c r="CY4934" t="s">
        <v>123</v>
      </c>
      <c r="CZ4934" t="s">
        <v>124</v>
      </c>
      <c r="DD4934" t="str" cm="1">
        <f t="array" ref="DD4934:DE4934">TEXT(_xlfn.SEQUENCE(1, DATEDIF(AG4934, AH4934, "m") + 1, AG4934, 30), "YYYY-APMM")</f>
        <v>2014-AP07</v>
      </c>
      <c r="DE4934" t="str">
        <v>2014-AP08</v>
      </c>
      <c r="DN4934">
        <f t="shared" si="154"/>
        <v>2371.375</v>
      </c>
      <c r="DO4934" t="str">
        <f t="shared" si="155"/>
        <v>LABOR- SUBCONTRACTOR</v>
      </c>
    </row>
    <row r="4935" spans="1:119" x14ac:dyDescent="0.35">
      <c r="A4935" t="s">
        <v>105</v>
      </c>
      <c r="B4935">
        <v>504220</v>
      </c>
      <c r="C4935">
        <v>6359</v>
      </c>
      <c r="D4935">
        <v>125401</v>
      </c>
      <c r="E4935">
        <v>13662</v>
      </c>
      <c r="F4935">
        <v>0</v>
      </c>
      <c r="G4935" t="s">
        <v>106</v>
      </c>
      <c r="H4935" t="s">
        <v>106</v>
      </c>
      <c r="I4935" t="s">
        <v>106</v>
      </c>
      <c r="J4935" t="s">
        <v>107</v>
      </c>
      <c r="K4935" t="s">
        <v>108</v>
      </c>
      <c r="L4935" t="s">
        <v>109</v>
      </c>
      <c r="M4935" t="s">
        <v>110</v>
      </c>
      <c r="N4935" t="s">
        <v>10908</v>
      </c>
      <c r="O4935" t="s">
        <v>2905</v>
      </c>
      <c r="P4935">
        <v>8168</v>
      </c>
      <c r="Q4935">
        <v>144</v>
      </c>
      <c r="R4935">
        <v>0</v>
      </c>
      <c r="S4935">
        <v>200</v>
      </c>
      <c r="T4935">
        <v>0</v>
      </c>
      <c r="U4935">
        <v>9737.5</v>
      </c>
      <c r="V4935">
        <v>9737.5</v>
      </c>
      <c r="W4935">
        <v>200</v>
      </c>
      <c r="X4935">
        <v>0</v>
      </c>
      <c r="Y4935">
        <v>0</v>
      </c>
      <c r="Z4935">
        <v>0</v>
      </c>
      <c r="AD4935" s="1">
        <v>41699.333333333336</v>
      </c>
      <c r="AE4935" s="1">
        <v>41727.708333333336</v>
      </c>
      <c r="AG4935" s="1">
        <v>41676.333333333336</v>
      </c>
      <c r="AH4935" s="1">
        <v>41706.708333333336</v>
      </c>
      <c r="AI4935" s="1">
        <v>41676.333333333336</v>
      </c>
      <c r="AJ4935" s="1">
        <v>41706.708333333336</v>
      </c>
      <c r="AK4935" s="1">
        <v>41676.333333333336</v>
      </c>
      <c r="AL4935" s="1">
        <v>41706.708333333336</v>
      </c>
      <c r="AM4935" s="1">
        <v>41699.333333333336</v>
      </c>
      <c r="AN4935" s="1">
        <v>41727.708333333336</v>
      </c>
      <c r="AP4935" t="s">
        <v>113</v>
      </c>
      <c r="AU4935" t="s">
        <v>10909</v>
      </c>
      <c r="AY4935" t="s">
        <v>106</v>
      </c>
      <c r="AZ4935">
        <v>0</v>
      </c>
      <c r="BA4935">
        <v>0</v>
      </c>
      <c r="BD4935" s="3">
        <v>41321.662499999999</v>
      </c>
      <c r="BE4935" s="3">
        <v>41321.663888888892</v>
      </c>
      <c r="BF4935" t="s">
        <v>115</v>
      </c>
      <c r="BG4935" t="s">
        <v>115</v>
      </c>
      <c r="BH4935">
        <v>8149</v>
      </c>
      <c r="BM4935">
        <v>43450</v>
      </c>
      <c r="BR4935" t="s">
        <v>1309</v>
      </c>
      <c r="BS4935" t="s">
        <v>1310</v>
      </c>
      <c r="BU4935">
        <v>1</v>
      </c>
      <c r="BV4935" t="s">
        <v>118</v>
      </c>
      <c r="BX4935" t="s">
        <v>119</v>
      </c>
      <c r="BY4935" t="s">
        <v>119</v>
      </c>
      <c r="BZ4935" t="s">
        <v>119</v>
      </c>
      <c r="CA4935">
        <v>1</v>
      </c>
      <c r="CC4935" t="s">
        <v>120</v>
      </c>
      <c r="CH4935">
        <v>540</v>
      </c>
      <c r="CI4935">
        <v>31900</v>
      </c>
      <c r="CJ4935" t="s">
        <v>106</v>
      </c>
      <c r="CK4935" t="s">
        <v>106</v>
      </c>
      <c r="CL4935">
        <v>10</v>
      </c>
      <c r="CM4935" t="s">
        <v>2889</v>
      </c>
      <c r="CO4935">
        <v>125398</v>
      </c>
      <c r="CQ4935">
        <v>0</v>
      </c>
      <c r="CR4935">
        <v>0</v>
      </c>
      <c r="CS4935">
        <v>0</v>
      </c>
      <c r="CY4935" t="s">
        <v>123</v>
      </c>
      <c r="CZ4935" t="s">
        <v>124</v>
      </c>
      <c r="DD4935" t="str" cm="1">
        <f t="array" ref="DD4935:DE4935">TEXT(_xlfn.SEQUENCE(1, DATEDIF(AG4935, AH4935, "m") + 1, AG4935, 30), "YYYY-APMM")</f>
        <v>2014-AP02</v>
      </c>
      <c r="DE4935" t="str">
        <v>2014-AP03</v>
      </c>
      <c r="DN4935">
        <f t="shared" si="154"/>
        <v>4868.75</v>
      </c>
      <c r="DO4935" t="str">
        <f t="shared" si="155"/>
        <v>BLOCK MASON SK</v>
      </c>
    </row>
    <row r="4936" spans="1:119" x14ac:dyDescent="0.35">
      <c r="A4936" t="s">
        <v>105</v>
      </c>
      <c r="B4936">
        <v>504221</v>
      </c>
      <c r="C4936">
        <v>6359</v>
      </c>
      <c r="D4936">
        <v>125401</v>
      </c>
      <c r="E4936">
        <v>13662</v>
      </c>
      <c r="F4936">
        <v>0</v>
      </c>
      <c r="G4936" t="s">
        <v>106</v>
      </c>
      <c r="H4936" t="s">
        <v>106</v>
      </c>
      <c r="I4936" t="s">
        <v>106</v>
      </c>
      <c r="J4936" t="s">
        <v>107</v>
      </c>
      <c r="K4936" t="s">
        <v>108</v>
      </c>
      <c r="L4936" t="s">
        <v>109</v>
      </c>
      <c r="M4936" t="s">
        <v>110</v>
      </c>
      <c r="N4936" t="s">
        <v>10910</v>
      </c>
      <c r="O4936" t="s">
        <v>2908</v>
      </c>
      <c r="P4936">
        <v>8169</v>
      </c>
      <c r="Q4936">
        <v>144</v>
      </c>
      <c r="R4936">
        <v>0</v>
      </c>
      <c r="S4936">
        <v>200</v>
      </c>
      <c r="T4936">
        <v>0</v>
      </c>
      <c r="U4936">
        <v>13637.5</v>
      </c>
      <c r="V4936">
        <v>13637.5</v>
      </c>
      <c r="W4936">
        <v>200</v>
      </c>
      <c r="X4936">
        <v>0</v>
      </c>
      <c r="Y4936">
        <v>0</v>
      </c>
      <c r="Z4936">
        <v>0</v>
      </c>
      <c r="AD4936" s="1">
        <v>41721.333333333336</v>
      </c>
      <c r="AE4936" s="1">
        <v>41749.708333333336</v>
      </c>
      <c r="AG4936" s="1">
        <v>41700.333333333336</v>
      </c>
      <c r="AH4936" s="1">
        <v>41728.708333333336</v>
      </c>
      <c r="AI4936" s="1">
        <v>41700.333333333336</v>
      </c>
      <c r="AJ4936" s="1">
        <v>41728.708333333336</v>
      </c>
      <c r="AK4936" s="1">
        <v>41700.333333333336</v>
      </c>
      <c r="AL4936" s="1">
        <v>41728.708333333336</v>
      </c>
      <c r="AM4936" s="1">
        <v>41721.333333333336</v>
      </c>
      <c r="AN4936" s="1">
        <v>41749.708333333336</v>
      </c>
      <c r="AP4936" t="s">
        <v>113</v>
      </c>
      <c r="AU4936" t="s">
        <v>10911</v>
      </c>
      <c r="AY4936" t="s">
        <v>106</v>
      </c>
      <c r="AZ4936">
        <v>0</v>
      </c>
      <c r="BA4936">
        <v>0</v>
      </c>
      <c r="BD4936" s="3">
        <v>41321.662499999999</v>
      </c>
      <c r="BE4936" s="3">
        <v>41321.663888888892</v>
      </c>
      <c r="BF4936" t="s">
        <v>115</v>
      </c>
      <c r="BG4936" t="s">
        <v>115</v>
      </c>
      <c r="BH4936">
        <v>8149</v>
      </c>
      <c r="BM4936">
        <v>43460</v>
      </c>
      <c r="BR4936" t="s">
        <v>2848</v>
      </c>
      <c r="BS4936" t="s">
        <v>2849</v>
      </c>
      <c r="BU4936">
        <v>1</v>
      </c>
      <c r="BV4936" t="s">
        <v>118</v>
      </c>
      <c r="BX4936" t="s">
        <v>119</v>
      </c>
      <c r="BY4936" t="s">
        <v>119</v>
      </c>
      <c r="BZ4936" t="s">
        <v>119</v>
      </c>
      <c r="CA4936">
        <v>1</v>
      </c>
      <c r="CC4936" t="s">
        <v>120</v>
      </c>
      <c r="CH4936">
        <v>540</v>
      </c>
      <c r="CI4936">
        <v>31900</v>
      </c>
      <c r="CJ4936" t="s">
        <v>106</v>
      </c>
      <c r="CK4936" t="s">
        <v>106</v>
      </c>
      <c r="CL4936">
        <v>10</v>
      </c>
      <c r="CM4936" t="s">
        <v>2889</v>
      </c>
      <c r="CO4936">
        <v>125398</v>
      </c>
      <c r="CQ4936">
        <v>0</v>
      </c>
      <c r="CR4936">
        <v>0</v>
      </c>
      <c r="CS4936">
        <v>0</v>
      </c>
      <c r="CY4936" t="s">
        <v>123</v>
      </c>
      <c r="CZ4936" t="s">
        <v>124</v>
      </c>
      <c r="DD4936" t="str" cm="1">
        <f t="array" ref="DD4936">TEXT(_xlfn.SEQUENCE(1, DATEDIF(AG4936, AH4936, "m") + 1, AG4936, 30), "YYYY-APMM")</f>
        <v>2014-AP03</v>
      </c>
      <c r="DN4936">
        <f t="shared" si="154"/>
        <v>13637.5</v>
      </c>
      <c r="DO4936" t="str">
        <f t="shared" si="155"/>
        <v>PLASTER MASON SK</v>
      </c>
    </row>
    <row r="4937" spans="1:119" x14ac:dyDescent="0.35">
      <c r="A4937" t="s">
        <v>105</v>
      </c>
      <c r="B4937">
        <v>504222</v>
      </c>
      <c r="C4937">
        <v>6359</v>
      </c>
      <c r="D4937">
        <v>125401</v>
      </c>
      <c r="E4937">
        <v>13662</v>
      </c>
      <c r="F4937">
        <v>0</v>
      </c>
      <c r="G4937" t="s">
        <v>106</v>
      </c>
      <c r="H4937" t="s">
        <v>106</v>
      </c>
      <c r="I4937" t="s">
        <v>106</v>
      </c>
      <c r="J4937" t="s">
        <v>107</v>
      </c>
      <c r="K4937" t="s">
        <v>108</v>
      </c>
      <c r="L4937" t="s">
        <v>109</v>
      </c>
      <c r="M4937" t="s">
        <v>110</v>
      </c>
      <c r="N4937" t="s">
        <v>10912</v>
      </c>
      <c r="O4937" t="s">
        <v>2911</v>
      </c>
      <c r="P4937">
        <v>8164</v>
      </c>
      <c r="Q4937">
        <v>208</v>
      </c>
      <c r="R4937">
        <v>64</v>
      </c>
      <c r="S4937">
        <v>168</v>
      </c>
      <c r="T4937">
        <v>0</v>
      </c>
      <c r="U4937">
        <v>1580.25</v>
      </c>
      <c r="V4937">
        <v>1580.25</v>
      </c>
      <c r="W4937">
        <v>168</v>
      </c>
      <c r="X4937">
        <v>0</v>
      </c>
      <c r="Y4937">
        <v>0</v>
      </c>
      <c r="Z4937">
        <v>0</v>
      </c>
      <c r="AD4937" s="1">
        <v>41738.333333333336</v>
      </c>
      <c r="AE4937" s="1">
        <v>41762.708333333336</v>
      </c>
      <c r="AG4937" s="1">
        <v>41708.333333333336</v>
      </c>
      <c r="AH4937" s="1">
        <v>41731.708333333336</v>
      </c>
      <c r="AI4937" s="1">
        <v>41708.333333333336</v>
      </c>
      <c r="AJ4937" s="1">
        <v>41731.708333333336</v>
      </c>
      <c r="AK4937" s="1">
        <v>41708.333333333336</v>
      </c>
      <c r="AL4937" s="1">
        <v>41731.708333333336</v>
      </c>
      <c r="AM4937" s="1">
        <v>41738.333333333336</v>
      </c>
      <c r="AN4937" s="1">
        <v>41762.708333333336</v>
      </c>
      <c r="AP4937" t="s">
        <v>113</v>
      </c>
      <c r="AU4937" t="s">
        <v>10913</v>
      </c>
      <c r="AY4937" t="s">
        <v>106</v>
      </c>
      <c r="AZ4937">
        <v>0</v>
      </c>
      <c r="BA4937">
        <v>0</v>
      </c>
      <c r="BD4937" s="3">
        <v>41321.662499999999</v>
      </c>
      <c r="BE4937" s="3">
        <v>41321.663888888892</v>
      </c>
      <c r="BF4937" t="s">
        <v>115</v>
      </c>
      <c r="BG4937" t="s">
        <v>115</v>
      </c>
      <c r="BH4937">
        <v>8149</v>
      </c>
      <c r="BM4937">
        <v>43410</v>
      </c>
      <c r="BR4937" t="s">
        <v>2865</v>
      </c>
      <c r="BS4937" t="s">
        <v>2866</v>
      </c>
      <c r="BU4937">
        <v>1</v>
      </c>
      <c r="BV4937" t="s">
        <v>118</v>
      </c>
      <c r="BX4937" t="s">
        <v>119</v>
      </c>
      <c r="BY4937" t="s">
        <v>119</v>
      </c>
      <c r="BZ4937" t="s">
        <v>119</v>
      </c>
      <c r="CA4937">
        <v>1</v>
      </c>
      <c r="CC4937" t="s">
        <v>120</v>
      </c>
      <c r="CH4937">
        <v>540</v>
      </c>
      <c r="CI4937">
        <v>31900</v>
      </c>
      <c r="CJ4937" t="s">
        <v>106</v>
      </c>
      <c r="CK4937" t="s">
        <v>106</v>
      </c>
      <c r="CL4937">
        <v>10</v>
      </c>
      <c r="CM4937" t="s">
        <v>2889</v>
      </c>
      <c r="CO4937">
        <v>125398</v>
      </c>
      <c r="CQ4937">
        <v>0</v>
      </c>
      <c r="CR4937">
        <v>0</v>
      </c>
      <c r="CS4937">
        <v>0</v>
      </c>
      <c r="CY4937" t="s">
        <v>123</v>
      </c>
      <c r="CZ4937" t="s">
        <v>124</v>
      </c>
      <c r="DD4937" t="str" cm="1">
        <f t="array" ref="DD4937">TEXT(_xlfn.SEQUENCE(1, DATEDIF(AG4937, AH4937, "m") + 1, AG4937, 30), "YYYY-APMM")</f>
        <v>2014-AP03</v>
      </c>
      <c r="DN4937">
        <f t="shared" si="154"/>
        <v>1580.25</v>
      </c>
      <c r="DO4937" t="str">
        <f t="shared" si="155"/>
        <v>SCREED MASON SK</v>
      </c>
    </row>
    <row r="4938" spans="1:119" x14ac:dyDescent="0.35">
      <c r="A4938" t="s">
        <v>105</v>
      </c>
      <c r="B4938">
        <v>504223</v>
      </c>
      <c r="C4938">
        <v>6359</v>
      </c>
      <c r="D4938">
        <v>125401</v>
      </c>
      <c r="E4938">
        <v>13662</v>
      </c>
      <c r="F4938">
        <v>0</v>
      </c>
      <c r="G4938" t="s">
        <v>106</v>
      </c>
      <c r="H4938" t="s">
        <v>106</v>
      </c>
      <c r="I4938" t="s">
        <v>106</v>
      </c>
      <c r="J4938" t="s">
        <v>107</v>
      </c>
      <c r="K4938" t="s">
        <v>108</v>
      </c>
      <c r="L4938" t="s">
        <v>109</v>
      </c>
      <c r="M4938" t="s">
        <v>110</v>
      </c>
      <c r="N4938" t="s">
        <v>10914</v>
      </c>
      <c r="O4938" t="s">
        <v>2914</v>
      </c>
      <c r="P4938">
        <v>8178</v>
      </c>
      <c r="Q4938">
        <v>144</v>
      </c>
      <c r="R4938">
        <v>0</v>
      </c>
      <c r="S4938">
        <v>120</v>
      </c>
      <c r="T4938">
        <v>0</v>
      </c>
      <c r="U4938">
        <v>247.5</v>
      </c>
      <c r="V4938">
        <v>247.5</v>
      </c>
      <c r="W4938">
        <v>120</v>
      </c>
      <c r="X4938">
        <v>0</v>
      </c>
      <c r="Y4938">
        <v>0</v>
      </c>
      <c r="Z4938">
        <v>0</v>
      </c>
      <c r="AD4938" s="1">
        <v>41738.333333333336</v>
      </c>
      <c r="AE4938" s="1">
        <v>41755.708333333336</v>
      </c>
      <c r="AG4938" s="1">
        <v>41717.333333333336</v>
      </c>
      <c r="AH4938" s="1">
        <v>41734.708333333336</v>
      </c>
      <c r="AI4938" s="1">
        <v>41717.333333333336</v>
      </c>
      <c r="AJ4938" s="1">
        <v>41734.708333333336</v>
      </c>
      <c r="AK4938" s="1">
        <v>41717.333333333336</v>
      </c>
      <c r="AL4938" s="1">
        <v>41734.708333333336</v>
      </c>
      <c r="AM4938" s="1">
        <v>41738.333333333336</v>
      </c>
      <c r="AN4938" s="1">
        <v>41755.708333333336</v>
      </c>
      <c r="AP4938" t="s">
        <v>113</v>
      </c>
      <c r="AU4938" t="s">
        <v>10915</v>
      </c>
      <c r="AY4938" t="s">
        <v>106</v>
      </c>
      <c r="AZ4938">
        <v>0</v>
      </c>
      <c r="BA4938">
        <v>0</v>
      </c>
      <c r="BD4938" s="3">
        <v>41321.662499999999</v>
      </c>
      <c r="BE4938" s="3">
        <v>41321.663888888892</v>
      </c>
      <c r="BF4938" t="s">
        <v>115</v>
      </c>
      <c r="BG4938" t="s">
        <v>115</v>
      </c>
      <c r="BH4938">
        <v>8149</v>
      </c>
      <c r="BM4938">
        <v>43550</v>
      </c>
      <c r="BR4938" t="s">
        <v>116</v>
      </c>
      <c r="BS4938" t="s">
        <v>117</v>
      </c>
      <c r="BU4938">
        <v>1</v>
      </c>
      <c r="BV4938" t="s">
        <v>118</v>
      </c>
      <c r="BX4938" t="s">
        <v>119</v>
      </c>
      <c r="BY4938" t="s">
        <v>119</v>
      </c>
      <c r="BZ4938" t="s">
        <v>119</v>
      </c>
      <c r="CA4938">
        <v>1</v>
      </c>
      <c r="CC4938" t="s">
        <v>120</v>
      </c>
      <c r="CH4938">
        <v>540</v>
      </c>
      <c r="CI4938">
        <v>31900</v>
      </c>
      <c r="CJ4938" t="s">
        <v>106</v>
      </c>
      <c r="CK4938" t="s">
        <v>106</v>
      </c>
      <c r="CL4938">
        <v>10</v>
      </c>
      <c r="CM4938" t="s">
        <v>2889</v>
      </c>
      <c r="CO4938">
        <v>125398</v>
      </c>
      <c r="CQ4938">
        <v>0</v>
      </c>
      <c r="CR4938">
        <v>0</v>
      </c>
      <c r="CS4938">
        <v>0</v>
      </c>
      <c r="CY4938" t="s">
        <v>123</v>
      </c>
      <c r="CZ4938" t="s">
        <v>124</v>
      </c>
      <c r="DD4938" t="str" cm="1">
        <f t="array" ref="DD4938">TEXT(_xlfn.SEQUENCE(1, DATEDIF(AG4938, AH4938, "m") + 1, AG4938, 30), "YYYY-APMM")</f>
        <v>2014-AP03</v>
      </c>
      <c r="DN4938">
        <f t="shared" si="154"/>
        <v>247.5</v>
      </c>
      <c r="DO4938" t="str">
        <f t="shared" si="155"/>
        <v>LABOR- SUBCONTRACTOR</v>
      </c>
    </row>
    <row r="4939" spans="1:119" x14ac:dyDescent="0.35">
      <c r="A4939" t="s">
        <v>105</v>
      </c>
      <c r="B4939">
        <v>504224</v>
      </c>
      <c r="C4939">
        <v>6359</v>
      </c>
      <c r="D4939">
        <v>125401</v>
      </c>
      <c r="E4939">
        <v>13662</v>
      </c>
      <c r="F4939">
        <v>0</v>
      </c>
      <c r="G4939" t="s">
        <v>106</v>
      </c>
      <c r="H4939" t="s">
        <v>106</v>
      </c>
      <c r="I4939" t="s">
        <v>106</v>
      </c>
      <c r="J4939" t="s">
        <v>107</v>
      </c>
      <c r="K4939" t="s">
        <v>108</v>
      </c>
      <c r="L4939" t="s">
        <v>109</v>
      </c>
      <c r="M4939" t="s">
        <v>110</v>
      </c>
      <c r="N4939" t="s">
        <v>10916</v>
      </c>
      <c r="O4939" t="s">
        <v>2917</v>
      </c>
      <c r="P4939">
        <v>8178</v>
      </c>
      <c r="Q4939">
        <v>256</v>
      </c>
      <c r="R4939">
        <v>0</v>
      </c>
      <c r="S4939">
        <v>200</v>
      </c>
      <c r="T4939">
        <v>0</v>
      </c>
      <c r="U4939">
        <v>5425.75</v>
      </c>
      <c r="V4939">
        <v>5425.75</v>
      </c>
      <c r="W4939">
        <v>200</v>
      </c>
      <c r="X4939">
        <v>0</v>
      </c>
      <c r="Y4939">
        <v>0</v>
      </c>
      <c r="Z4939">
        <v>0</v>
      </c>
      <c r="AD4939" s="1">
        <v>41753.333333333336</v>
      </c>
      <c r="AE4939" s="1">
        <v>41781.708333333336</v>
      </c>
      <c r="AG4939" s="1">
        <v>41716.333333333336</v>
      </c>
      <c r="AH4939" s="1">
        <v>41744.708333333336</v>
      </c>
      <c r="AI4939" s="1">
        <v>41716.333333333336</v>
      </c>
      <c r="AJ4939" s="1">
        <v>41744.708333333336</v>
      </c>
      <c r="AK4939" s="1">
        <v>41716.333333333336</v>
      </c>
      <c r="AL4939" s="1">
        <v>41744.708333333336</v>
      </c>
      <c r="AM4939" s="1">
        <v>41753.333333333336</v>
      </c>
      <c r="AN4939" s="1">
        <v>41781.708333333336</v>
      </c>
      <c r="AP4939" t="s">
        <v>113</v>
      </c>
      <c r="AU4939" t="s">
        <v>10917</v>
      </c>
      <c r="AY4939" t="s">
        <v>106</v>
      </c>
      <c r="AZ4939">
        <v>0</v>
      </c>
      <c r="BA4939">
        <v>0</v>
      </c>
      <c r="BD4939" s="3">
        <v>41321.662499999999</v>
      </c>
      <c r="BE4939" s="3">
        <v>41321.663888888892</v>
      </c>
      <c r="BF4939" t="s">
        <v>115</v>
      </c>
      <c r="BG4939" t="s">
        <v>115</v>
      </c>
      <c r="BH4939">
        <v>8149</v>
      </c>
      <c r="BM4939">
        <v>43550</v>
      </c>
      <c r="BR4939" t="s">
        <v>116</v>
      </c>
      <c r="BS4939" t="s">
        <v>117</v>
      </c>
      <c r="BU4939">
        <v>1</v>
      </c>
      <c r="BV4939" t="s">
        <v>118</v>
      </c>
      <c r="BX4939" t="s">
        <v>119</v>
      </c>
      <c r="BY4939" t="s">
        <v>119</v>
      </c>
      <c r="BZ4939" t="s">
        <v>119</v>
      </c>
      <c r="CA4939">
        <v>1</v>
      </c>
      <c r="CC4939" t="s">
        <v>120</v>
      </c>
      <c r="CH4939">
        <v>540</v>
      </c>
      <c r="CI4939">
        <v>31900</v>
      </c>
      <c r="CJ4939" t="s">
        <v>106</v>
      </c>
      <c r="CK4939" t="s">
        <v>106</v>
      </c>
      <c r="CL4939">
        <v>10</v>
      </c>
      <c r="CM4939" t="s">
        <v>2889</v>
      </c>
      <c r="CO4939">
        <v>125398</v>
      </c>
      <c r="CQ4939">
        <v>0</v>
      </c>
      <c r="CR4939">
        <v>0</v>
      </c>
      <c r="CS4939">
        <v>0</v>
      </c>
      <c r="CY4939" t="s">
        <v>123</v>
      </c>
      <c r="CZ4939" t="s">
        <v>124</v>
      </c>
      <c r="DD4939" t="str" cm="1">
        <f t="array" ref="DD4939">TEXT(_xlfn.SEQUENCE(1, DATEDIF(AG4939, AH4939, "m") + 1, AG4939, 30), "YYYY-APMM")</f>
        <v>2014-AP03</v>
      </c>
      <c r="DN4939">
        <f t="shared" si="154"/>
        <v>5425.75</v>
      </c>
      <c r="DO4939" t="str">
        <f t="shared" si="155"/>
        <v>LABOR- SUBCONTRACTOR</v>
      </c>
    </row>
    <row r="4940" spans="1:119" x14ac:dyDescent="0.35">
      <c r="A4940" t="s">
        <v>105</v>
      </c>
      <c r="B4940">
        <v>504225</v>
      </c>
      <c r="C4940">
        <v>6359</v>
      </c>
      <c r="D4940">
        <v>125401</v>
      </c>
      <c r="E4940">
        <v>13662</v>
      </c>
      <c r="F4940">
        <v>0</v>
      </c>
      <c r="G4940" t="s">
        <v>106</v>
      </c>
      <c r="H4940" t="s">
        <v>106</v>
      </c>
      <c r="I4940" t="s">
        <v>106</v>
      </c>
      <c r="J4940" t="s">
        <v>107</v>
      </c>
      <c r="K4940" t="s">
        <v>108</v>
      </c>
      <c r="L4940" t="s">
        <v>109</v>
      </c>
      <c r="M4940" t="s">
        <v>110</v>
      </c>
      <c r="N4940" t="s">
        <v>10918</v>
      </c>
      <c r="O4940" t="s">
        <v>2920</v>
      </c>
      <c r="P4940">
        <v>8170</v>
      </c>
      <c r="Q4940">
        <v>144</v>
      </c>
      <c r="R4940">
        <v>0</v>
      </c>
      <c r="S4940">
        <v>200</v>
      </c>
      <c r="T4940">
        <v>0</v>
      </c>
      <c r="U4940">
        <v>4428.5</v>
      </c>
      <c r="V4940">
        <v>4428.5</v>
      </c>
      <c r="W4940">
        <v>200</v>
      </c>
      <c r="X4940">
        <v>0</v>
      </c>
      <c r="Y4940">
        <v>0</v>
      </c>
      <c r="Z4940">
        <v>0</v>
      </c>
      <c r="AD4940" s="1">
        <v>41744.333333333336</v>
      </c>
      <c r="AE4940" s="1">
        <v>41772.708333333336</v>
      </c>
      <c r="AG4940" s="1">
        <v>41723.333333333336</v>
      </c>
      <c r="AH4940" s="1">
        <v>41751.708333333336</v>
      </c>
      <c r="AI4940" s="1">
        <v>41723.333333333336</v>
      </c>
      <c r="AJ4940" s="1">
        <v>41751.708333333336</v>
      </c>
      <c r="AK4940" s="1">
        <v>41723.333333333336</v>
      </c>
      <c r="AL4940" s="1">
        <v>41751.708333333336</v>
      </c>
      <c r="AM4940" s="1">
        <v>41744.333333333336</v>
      </c>
      <c r="AN4940" s="1">
        <v>41772.708333333336</v>
      </c>
      <c r="AP4940" t="s">
        <v>113</v>
      </c>
      <c r="AU4940" t="s">
        <v>10919</v>
      </c>
      <c r="AY4940" t="s">
        <v>106</v>
      </c>
      <c r="AZ4940">
        <v>0</v>
      </c>
      <c r="BA4940">
        <v>0</v>
      </c>
      <c r="BD4940" s="3">
        <v>41321.662499999999</v>
      </c>
      <c r="BE4940" s="3">
        <v>41321.663888888892</v>
      </c>
      <c r="BF4940" t="s">
        <v>115</v>
      </c>
      <c r="BG4940" t="s">
        <v>115</v>
      </c>
      <c r="BH4940">
        <v>8149</v>
      </c>
      <c r="BM4940">
        <v>43470</v>
      </c>
      <c r="BR4940" t="s">
        <v>2854</v>
      </c>
      <c r="BS4940" t="s">
        <v>2855</v>
      </c>
      <c r="BU4940">
        <v>1</v>
      </c>
      <c r="BV4940" t="s">
        <v>118</v>
      </c>
      <c r="BX4940" t="s">
        <v>119</v>
      </c>
      <c r="BY4940" t="s">
        <v>119</v>
      </c>
      <c r="BZ4940" t="s">
        <v>119</v>
      </c>
      <c r="CA4940">
        <v>1</v>
      </c>
      <c r="CC4940" t="s">
        <v>120</v>
      </c>
      <c r="CH4940">
        <v>540</v>
      </c>
      <c r="CI4940">
        <v>31900</v>
      </c>
      <c r="CJ4940" t="s">
        <v>106</v>
      </c>
      <c r="CK4940" t="s">
        <v>106</v>
      </c>
      <c r="CL4940">
        <v>10</v>
      </c>
      <c r="CM4940" t="s">
        <v>2889</v>
      </c>
      <c r="CO4940">
        <v>125398</v>
      </c>
      <c r="CQ4940">
        <v>0</v>
      </c>
      <c r="CR4940">
        <v>0</v>
      </c>
      <c r="CS4940">
        <v>0</v>
      </c>
      <c r="CY4940" t="s">
        <v>123</v>
      </c>
      <c r="CZ4940" t="s">
        <v>124</v>
      </c>
      <c r="DD4940" t="str" cm="1">
        <f t="array" ref="DD4940">TEXT(_xlfn.SEQUENCE(1, DATEDIF(AG4940, AH4940, "m") + 1, AG4940, 30), "YYYY-APMM")</f>
        <v>2014-AP03</v>
      </c>
      <c r="DN4940">
        <f t="shared" si="154"/>
        <v>4428.5</v>
      </c>
      <c r="DO4940" t="str">
        <f t="shared" si="155"/>
        <v>TILE MASON SK</v>
      </c>
    </row>
    <row r="4941" spans="1:119" x14ac:dyDescent="0.35">
      <c r="A4941" t="s">
        <v>105</v>
      </c>
      <c r="B4941">
        <v>504226</v>
      </c>
      <c r="C4941">
        <v>6359</v>
      </c>
      <c r="D4941">
        <v>125401</v>
      </c>
      <c r="E4941">
        <v>13662</v>
      </c>
      <c r="F4941">
        <v>0</v>
      </c>
      <c r="G4941" t="s">
        <v>106</v>
      </c>
      <c r="H4941" t="s">
        <v>106</v>
      </c>
      <c r="I4941" t="s">
        <v>106</v>
      </c>
      <c r="J4941" t="s">
        <v>107</v>
      </c>
      <c r="K4941" t="s">
        <v>108</v>
      </c>
      <c r="L4941" t="s">
        <v>109</v>
      </c>
      <c r="M4941" t="s">
        <v>110</v>
      </c>
      <c r="N4941" t="s">
        <v>10920</v>
      </c>
      <c r="O4941" t="s">
        <v>2923</v>
      </c>
      <c r="P4941">
        <v>8170</v>
      </c>
      <c r="Q4941">
        <v>144</v>
      </c>
      <c r="R4941">
        <v>0</v>
      </c>
      <c r="S4941">
        <v>200</v>
      </c>
      <c r="T4941">
        <v>0</v>
      </c>
      <c r="U4941">
        <v>1743.75</v>
      </c>
      <c r="V4941">
        <v>1743.75</v>
      </c>
      <c r="W4941">
        <v>200</v>
      </c>
      <c r="X4941">
        <v>0</v>
      </c>
      <c r="Y4941">
        <v>0</v>
      </c>
      <c r="Z4941">
        <v>0</v>
      </c>
      <c r="AD4941" s="1">
        <v>41750.333333333336</v>
      </c>
      <c r="AE4941" s="1">
        <v>41778.708333333336</v>
      </c>
      <c r="AG4941" s="1">
        <v>41729.333333333336</v>
      </c>
      <c r="AH4941" s="1">
        <v>41757.708333333336</v>
      </c>
      <c r="AI4941" s="1">
        <v>41729.333333333336</v>
      </c>
      <c r="AJ4941" s="1">
        <v>41757.708333333336</v>
      </c>
      <c r="AK4941" s="1">
        <v>41729.333333333336</v>
      </c>
      <c r="AL4941" s="1">
        <v>41757.708333333336</v>
      </c>
      <c r="AM4941" s="1">
        <v>41750.333333333336</v>
      </c>
      <c r="AN4941" s="1">
        <v>41778.708333333336</v>
      </c>
      <c r="AP4941" t="s">
        <v>113</v>
      </c>
      <c r="AU4941" t="s">
        <v>10921</v>
      </c>
      <c r="AY4941" t="s">
        <v>106</v>
      </c>
      <c r="AZ4941">
        <v>0</v>
      </c>
      <c r="BA4941">
        <v>0</v>
      </c>
      <c r="BD4941" s="3">
        <v>41321.662499999999</v>
      </c>
      <c r="BE4941" s="3">
        <v>41321.663888888892</v>
      </c>
      <c r="BF4941" t="s">
        <v>115</v>
      </c>
      <c r="BG4941" t="s">
        <v>115</v>
      </c>
      <c r="BH4941">
        <v>8149</v>
      </c>
      <c r="BM4941">
        <v>43470</v>
      </c>
      <c r="BR4941" t="s">
        <v>2854</v>
      </c>
      <c r="BS4941" t="s">
        <v>2855</v>
      </c>
      <c r="BU4941">
        <v>1</v>
      </c>
      <c r="BV4941" t="s">
        <v>118</v>
      </c>
      <c r="BX4941" t="s">
        <v>119</v>
      </c>
      <c r="BY4941" t="s">
        <v>119</v>
      </c>
      <c r="BZ4941" t="s">
        <v>119</v>
      </c>
      <c r="CA4941">
        <v>1</v>
      </c>
      <c r="CC4941" t="s">
        <v>120</v>
      </c>
      <c r="CH4941">
        <v>540</v>
      </c>
      <c r="CI4941">
        <v>31900</v>
      </c>
      <c r="CJ4941" t="s">
        <v>106</v>
      </c>
      <c r="CK4941" t="s">
        <v>106</v>
      </c>
      <c r="CL4941">
        <v>10</v>
      </c>
      <c r="CM4941" t="s">
        <v>2889</v>
      </c>
      <c r="CO4941">
        <v>125398</v>
      </c>
      <c r="CQ4941">
        <v>0</v>
      </c>
      <c r="CR4941">
        <v>0</v>
      </c>
      <c r="CS4941">
        <v>0</v>
      </c>
      <c r="CY4941" t="s">
        <v>123</v>
      </c>
      <c r="CZ4941" t="s">
        <v>124</v>
      </c>
      <c r="DD4941" t="str" cm="1">
        <f t="array" ref="DD4941">TEXT(_xlfn.SEQUENCE(1, DATEDIF(AG4941, AH4941, "m") + 1, AG4941, 30), "YYYY-APMM")</f>
        <v>2014-AP03</v>
      </c>
      <c r="DN4941">
        <f t="shared" si="154"/>
        <v>1743.75</v>
      </c>
      <c r="DO4941" t="str">
        <f t="shared" si="155"/>
        <v>TILE MASON SK</v>
      </c>
    </row>
    <row r="4942" spans="1:119" x14ac:dyDescent="0.35">
      <c r="A4942" t="s">
        <v>105</v>
      </c>
      <c r="B4942">
        <v>504227</v>
      </c>
      <c r="C4942">
        <v>6359</v>
      </c>
      <c r="D4942">
        <v>125401</v>
      </c>
      <c r="E4942">
        <v>13662</v>
      </c>
      <c r="F4942">
        <v>0</v>
      </c>
      <c r="G4942" t="s">
        <v>106</v>
      </c>
      <c r="H4942" t="s">
        <v>106</v>
      </c>
      <c r="I4942" t="s">
        <v>106</v>
      </c>
      <c r="J4942" t="s">
        <v>107</v>
      </c>
      <c r="K4942" t="s">
        <v>108</v>
      </c>
      <c r="L4942" t="s">
        <v>109</v>
      </c>
      <c r="M4942" t="s">
        <v>110</v>
      </c>
      <c r="N4942" t="s">
        <v>10922</v>
      </c>
      <c r="O4942" t="s">
        <v>2926</v>
      </c>
      <c r="P4942">
        <v>8170</v>
      </c>
      <c r="Q4942">
        <v>168</v>
      </c>
      <c r="R4942">
        <v>0</v>
      </c>
      <c r="S4942">
        <v>120</v>
      </c>
      <c r="T4942">
        <v>0</v>
      </c>
      <c r="U4942">
        <v>741</v>
      </c>
      <c r="V4942">
        <v>741</v>
      </c>
      <c r="W4942">
        <v>120</v>
      </c>
      <c r="X4942">
        <v>0</v>
      </c>
      <c r="Y4942">
        <v>0</v>
      </c>
      <c r="Z4942">
        <v>0</v>
      </c>
      <c r="AD4942" s="1">
        <v>41780.333333333336</v>
      </c>
      <c r="AE4942" s="1">
        <v>41797.708333333336</v>
      </c>
      <c r="AG4942" s="1">
        <v>41756.333333333336</v>
      </c>
      <c r="AH4942" s="1">
        <v>41772.708333333336</v>
      </c>
      <c r="AI4942" s="1">
        <v>41756.333333333336</v>
      </c>
      <c r="AJ4942" s="1">
        <v>41772.708333333336</v>
      </c>
      <c r="AK4942" s="1">
        <v>41756.333333333336</v>
      </c>
      <c r="AL4942" s="1">
        <v>41772.708333333336</v>
      </c>
      <c r="AM4942" s="1">
        <v>41780.333333333336</v>
      </c>
      <c r="AN4942" s="1">
        <v>41797.708333333336</v>
      </c>
      <c r="AP4942" t="s">
        <v>113</v>
      </c>
      <c r="AU4942" t="s">
        <v>10923</v>
      </c>
      <c r="AY4942" t="s">
        <v>106</v>
      </c>
      <c r="AZ4942">
        <v>0</v>
      </c>
      <c r="BA4942">
        <v>0</v>
      </c>
      <c r="BD4942" s="3">
        <v>41321.662499999999</v>
      </c>
      <c r="BE4942" s="3">
        <v>41321.663888888892</v>
      </c>
      <c r="BF4942" t="s">
        <v>115</v>
      </c>
      <c r="BG4942" t="s">
        <v>115</v>
      </c>
      <c r="BH4942">
        <v>8149</v>
      </c>
      <c r="BM4942">
        <v>43470</v>
      </c>
      <c r="BR4942" t="s">
        <v>2854</v>
      </c>
      <c r="BS4942" t="s">
        <v>2855</v>
      </c>
      <c r="BU4942">
        <v>1</v>
      </c>
      <c r="BV4942" t="s">
        <v>118</v>
      </c>
      <c r="BX4942" t="s">
        <v>119</v>
      </c>
      <c r="BY4942" t="s">
        <v>119</v>
      </c>
      <c r="BZ4942" t="s">
        <v>119</v>
      </c>
      <c r="CA4942">
        <v>1</v>
      </c>
      <c r="CC4942" t="s">
        <v>120</v>
      </c>
      <c r="CH4942">
        <v>540</v>
      </c>
      <c r="CI4942">
        <v>31900</v>
      </c>
      <c r="CJ4942" t="s">
        <v>106</v>
      </c>
      <c r="CK4942" t="s">
        <v>106</v>
      </c>
      <c r="CL4942">
        <v>10</v>
      </c>
      <c r="CM4942" t="s">
        <v>2889</v>
      </c>
      <c r="CO4942">
        <v>125398</v>
      </c>
      <c r="CQ4942">
        <v>0</v>
      </c>
      <c r="CR4942">
        <v>0</v>
      </c>
      <c r="CS4942">
        <v>0</v>
      </c>
      <c r="CY4942" t="s">
        <v>123</v>
      </c>
      <c r="CZ4942" t="s">
        <v>124</v>
      </c>
      <c r="DD4942" t="str" cm="1">
        <f t="array" ref="DD4942">TEXT(_xlfn.SEQUENCE(1, DATEDIF(AG4942, AH4942, "m") + 1, AG4942, 30), "YYYY-APMM")</f>
        <v>2014-AP04</v>
      </c>
      <c r="DN4942">
        <f t="shared" si="154"/>
        <v>741</v>
      </c>
      <c r="DO4942" t="str">
        <f t="shared" si="155"/>
        <v>TILE MASON SK</v>
      </c>
    </row>
    <row r="4943" spans="1:119" x14ac:dyDescent="0.35">
      <c r="A4943" t="s">
        <v>105</v>
      </c>
      <c r="B4943">
        <v>504228</v>
      </c>
      <c r="C4943">
        <v>6359</v>
      </c>
      <c r="D4943">
        <v>125401</v>
      </c>
      <c r="E4943">
        <v>13662</v>
      </c>
      <c r="F4943">
        <v>0</v>
      </c>
      <c r="G4943" t="s">
        <v>106</v>
      </c>
      <c r="H4943" t="s">
        <v>106</v>
      </c>
      <c r="I4943" t="s">
        <v>106</v>
      </c>
      <c r="J4943" t="s">
        <v>107</v>
      </c>
      <c r="K4943" t="s">
        <v>108</v>
      </c>
      <c r="L4943" t="s">
        <v>109</v>
      </c>
      <c r="M4943" t="s">
        <v>110</v>
      </c>
      <c r="N4943" t="s">
        <v>10924</v>
      </c>
      <c r="O4943" t="s">
        <v>2929</v>
      </c>
      <c r="P4943">
        <v>8170</v>
      </c>
      <c r="Q4943">
        <v>184</v>
      </c>
      <c r="R4943">
        <v>16</v>
      </c>
      <c r="S4943">
        <v>120</v>
      </c>
      <c r="T4943">
        <v>0</v>
      </c>
      <c r="U4943">
        <v>761.5</v>
      </c>
      <c r="V4943">
        <v>761.5</v>
      </c>
      <c r="W4943">
        <v>120</v>
      </c>
      <c r="X4943">
        <v>0</v>
      </c>
      <c r="Y4943">
        <v>0</v>
      </c>
      <c r="Z4943">
        <v>0</v>
      </c>
      <c r="AD4943" s="1">
        <v>41776.333333333336</v>
      </c>
      <c r="AE4943" s="1">
        <v>41792.708333333336</v>
      </c>
      <c r="AG4943" s="1">
        <v>41749.333333333336</v>
      </c>
      <c r="AH4943" s="1">
        <v>41765.708333333336</v>
      </c>
      <c r="AI4943" s="1">
        <v>41749.333333333336</v>
      </c>
      <c r="AJ4943" s="1">
        <v>41765.708333333336</v>
      </c>
      <c r="AK4943" s="1">
        <v>41749.333333333336</v>
      </c>
      <c r="AL4943" s="1">
        <v>41765.708333333336</v>
      </c>
      <c r="AM4943" s="1">
        <v>41776.333333333336</v>
      </c>
      <c r="AN4943" s="1">
        <v>41792.708333333336</v>
      </c>
      <c r="AP4943" t="s">
        <v>113</v>
      </c>
      <c r="AU4943" t="s">
        <v>10925</v>
      </c>
      <c r="AY4943" t="s">
        <v>106</v>
      </c>
      <c r="AZ4943">
        <v>0</v>
      </c>
      <c r="BA4943">
        <v>0</v>
      </c>
      <c r="BD4943" s="3">
        <v>41321.662499999999</v>
      </c>
      <c r="BE4943" s="3">
        <v>41321.663888888892</v>
      </c>
      <c r="BF4943" t="s">
        <v>115</v>
      </c>
      <c r="BG4943" t="s">
        <v>115</v>
      </c>
      <c r="BH4943">
        <v>8149</v>
      </c>
      <c r="BM4943">
        <v>43470</v>
      </c>
      <c r="BR4943" t="s">
        <v>2854</v>
      </c>
      <c r="BS4943" t="s">
        <v>2855</v>
      </c>
      <c r="BU4943">
        <v>1</v>
      </c>
      <c r="BV4943" t="s">
        <v>118</v>
      </c>
      <c r="BX4943" t="s">
        <v>119</v>
      </c>
      <c r="BY4943" t="s">
        <v>119</v>
      </c>
      <c r="BZ4943" t="s">
        <v>119</v>
      </c>
      <c r="CA4943">
        <v>1</v>
      </c>
      <c r="CC4943" t="s">
        <v>120</v>
      </c>
      <c r="CH4943">
        <v>540</v>
      </c>
      <c r="CI4943">
        <v>31900</v>
      </c>
      <c r="CJ4943" t="s">
        <v>106</v>
      </c>
      <c r="CK4943" t="s">
        <v>106</v>
      </c>
      <c r="CL4943">
        <v>10</v>
      </c>
      <c r="CM4943" t="s">
        <v>2889</v>
      </c>
      <c r="CO4943">
        <v>125398</v>
      </c>
      <c r="CQ4943">
        <v>0</v>
      </c>
      <c r="CR4943">
        <v>0</v>
      </c>
      <c r="CS4943">
        <v>0</v>
      </c>
      <c r="CY4943" t="s">
        <v>123</v>
      </c>
      <c r="CZ4943" t="s">
        <v>124</v>
      </c>
      <c r="DD4943" t="str" cm="1">
        <f t="array" ref="DD4943">TEXT(_xlfn.SEQUENCE(1, DATEDIF(AG4943, AH4943, "m") + 1, AG4943, 30), "YYYY-APMM")</f>
        <v>2014-AP04</v>
      </c>
      <c r="DN4943">
        <f t="shared" si="154"/>
        <v>761.5</v>
      </c>
      <c r="DO4943" t="str">
        <f t="shared" si="155"/>
        <v>TILE MASON SK</v>
      </c>
    </row>
    <row r="4944" spans="1:119" x14ac:dyDescent="0.35">
      <c r="A4944" t="s">
        <v>105</v>
      </c>
      <c r="B4944">
        <v>504229</v>
      </c>
      <c r="C4944">
        <v>6359</v>
      </c>
      <c r="D4944">
        <v>125401</v>
      </c>
      <c r="E4944">
        <v>13662</v>
      </c>
      <c r="F4944">
        <v>0</v>
      </c>
      <c r="G4944" t="s">
        <v>106</v>
      </c>
      <c r="H4944" t="s">
        <v>106</v>
      </c>
      <c r="I4944" t="s">
        <v>106</v>
      </c>
      <c r="J4944" t="s">
        <v>107</v>
      </c>
      <c r="K4944" t="s">
        <v>108</v>
      </c>
      <c r="L4944" t="s">
        <v>109</v>
      </c>
      <c r="M4944" t="s">
        <v>110</v>
      </c>
      <c r="N4944" t="s">
        <v>10926</v>
      </c>
      <c r="O4944" t="s">
        <v>2932</v>
      </c>
      <c r="P4944">
        <v>8171</v>
      </c>
      <c r="Q4944">
        <v>168</v>
      </c>
      <c r="R4944">
        <v>0</v>
      </c>
      <c r="S4944">
        <v>160</v>
      </c>
      <c r="T4944">
        <v>0</v>
      </c>
      <c r="U4944">
        <v>875</v>
      </c>
      <c r="V4944">
        <v>875</v>
      </c>
      <c r="W4944">
        <v>160</v>
      </c>
      <c r="X4944">
        <v>0</v>
      </c>
      <c r="Y4944">
        <v>0</v>
      </c>
      <c r="Z4944">
        <v>0</v>
      </c>
      <c r="AD4944" s="1">
        <v>41788.333333333336</v>
      </c>
      <c r="AE4944" s="1">
        <v>41811.708333333336</v>
      </c>
      <c r="AG4944" s="1">
        <v>41764.333333333336</v>
      </c>
      <c r="AH4944" s="1">
        <v>41786.708333333336</v>
      </c>
      <c r="AI4944" s="1">
        <v>41764.333333333336</v>
      </c>
      <c r="AJ4944" s="1">
        <v>41786.708333333336</v>
      </c>
      <c r="AK4944" s="1">
        <v>41764.333333333336</v>
      </c>
      <c r="AL4944" s="1">
        <v>41786.708333333336</v>
      </c>
      <c r="AM4944" s="1">
        <v>41788.333333333336</v>
      </c>
      <c r="AN4944" s="1">
        <v>41811.708333333336</v>
      </c>
      <c r="AP4944" t="s">
        <v>113</v>
      </c>
      <c r="AU4944" t="s">
        <v>10927</v>
      </c>
      <c r="AY4944" t="s">
        <v>106</v>
      </c>
      <c r="AZ4944">
        <v>0</v>
      </c>
      <c r="BA4944">
        <v>0</v>
      </c>
      <c r="BD4944" s="3">
        <v>41321.662499999999</v>
      </c>
      <c r="BE4944" s="3">
        <v>41321.663888888892</v>
      </c>
      <c r="BF4944" t="s">
        <v>115</v>
      </c>
      <c r="BG4944" t="s">
        <v>115</v>
      </c>
      <c r="BH4944">
        <v>8149</v>
      </c>
      <c r="BM4944">
        <v>43480</v>
      </c>
      <c r="BR4944" t="s">
        <v>2893</v>
      </c>
      <c r="BS4944" t="s">
        <v>2894</v>
      </c>
      <c r="BU4944">
        <v>1</v>
      </c>
      <c r="BV4944" t="s">
        <v>118</v>
      </c>
      <c r="BX4944" t="s">
        <v>119</v>
      </c>
      <c r="BY4944" t="s">
        <v>119</v>
      </c>
      <c r="BZ4944" t="s">
        <v>119</v>
      </c>
      <c r="CA4944">
        <v>1</v>
      </c>
      <c r="CC4944" t="s">
        <v>120</v>
      </c>
      <c r="CH4944">
        <v>540</v>
      </c>
      <c r="CI4944">
        <v>31900</v>
      </c>
      <c r="CJ4944" t="s">
        <v>106</v>
      </c>
      <c r="CK4944" t="s">
        <v>106</v>
      </c>
      <c r="CL4944">
        <v>10</v>
      </c>
      <c r="CM4944" t="s">
        <v>2889</v>
      </c>
      <c r="CO4944">
        <v>125398</v>
      </c>
      <c r="CQ4944">
        <v>0</v>
      </c>
      <c r="CR4944">
        <v>0</v>
      </c>
      <c r="CS4944">
        <v>0</v>
      </c>
      <c r="CY4944" t="s">
        <v>123</v>
      </c>
      <c r="CZ4944" t="s">
        <v>124</v>
      </c>
      <c r="DD4944" t="str" cm="1">
        <f t="array" ref="DD4944">TEXT(_xlfn.SEQUENCE(1, DATEDIF(AG4944, AH4944, "m") + 1, AG4944, 30), "YYYY-APMM")</f>
        <v>2014-AP05</v>
      </c>
      <c r="DN4944">
        <f t="shared" si="154"/>
        <v>875</v>
      </c>
      <c r="DO4944" t="str">
        <f t="shared" si="155"/>
        <v>GRANITE MASON SK</v>
      </c>
    </row>
    <row r="4945" spans="1:119" x14ac:dyDescent="0.35">
      <c r="A4945" t="s">
        <v>105</v>
      </c>
      <c r="B4945">
        <v>504230</v>
      </c>
      <c r="C4945">
        <v>6359</v>
      </c>
      <c r="D4945">
        <v>125401</v>
      </c>
      <c r="E4945">
        <v>13662</v>
      </c>
      <c r="F4945">
        <v>0</v>
      </c>
      <c r="G4945" t="s">
        <v>106</v>
      </c>
      <c r="H4945" t="s">
        <v>106</v>
      </c>
      <c r="I4945" t="s">
        <v>106</v>
      </c>
      <c r="J4945" t="s">
        <v>107</v>
      </c>
      <c r="K4945" t="s">
        <v>108</v>
      </c>
      <c r="L4945" t="s">
        <v>109</v>
      </c>
      <c r="M4945" t="s">
        <v>110</v>
      </c>
      <c r="N4945" t="s">
        <v>10928</v>
      </c>
      <c r="O4945" t="s">
        <v>2935</v>
      </c>
      <c r="P4945">
        <v>8178</v>
      </c>
      <c r="Q4945">
        <v>144</v>
      </c>
      <c r="R4945">
        <v>0</v>
      </c>
      <c r="S4945">
        <v>160</v>
      </c>
      <c r="T4945">
        <v>0</v>
      </c>
      <c r="U4945">
        <v>1455.05</v>
      </c>
      <c r="V4945">
        <v>1455.05</v>
      </c>
      <c r="W4945">
        <v>160</v>
      </c>
      <c r="X4945">
        <v>0</v>
      </c>
      <c r="Y4945">
        <v>0</v>
      </c>
      <c r="Z4945">
        <v>0</v>
      </c>
      <c r="AD4945" s="1">
        <v>41767.333333333336</v>
      </c>
      <c r="AE4945" s="1">
        <v>41790.708333333336</v>
      </c>
      <c r="AG4945" s="1">
        <v>41746.333333333336</v>
      </c>
      <c r="AH4945" s="1">
        <v>41769.708333333336</v>
      </c>
      <c r="AI4945" s="1">
        <v>41746.333333333336</v>
      </c>
      <c r="AJ4945" s="1">
        <v>41769.708333333336</v>
      </c>
      <c r="AK4945" s="1">
        <v>41746.333333333336</v>
      </c>
      <c r="AL4945" s="1">
        <v>41769.708333333336</v>
      </c>
      <c r="AM4945" s="1">
        <v>41767.333333333336</v>
      </c>
      <c r="AN4945" s="1">
        <v>41790.708333333336</v>
      </c>
      <c r="AP4945" t="s">
        <v>113</v>
      </c>
      <c r="AU4945" t="s">
        <v>10929</v>
      </c>
      <c r="AY4945" t="s">
        <v>106</v>
      </c>
      <c r="AZ4945">
        <v>0</v>
      </c>
      <c r="BA4945">
        <v>0</v>
      </c>
      <c r="BD4945" s="3">
        <v>41321.662499999999</v>
      </c>
      <c r="BE4945" s="3">
        <v>41328.377083333333</v>
      </c>
      <c r="BF4945" t="s">
        <v>115</v>
      </c>
      <c r="BG4945" t="s">
        <v>115</v>
      </c>
      <c r="BH4945">
        <v>8149</v>
      </c>
      <c r="BM4945">
        <v>43550</v>
      </c>
      <c r="BR4945" t="s">
        <v>116</v>
      </c>
      <c r="BS4945" t="s">
        <v>117</v>
      </c>
      <c r="BU4945">
        <v>1</v>
      </c>
      <c r="BV4945" t="s">
        <v>118</v>
      </c>
      <c r="BX4945" t="s">
        <v>119</v>
      </c>
      <c r="BY4945" t="s">
        <v>119</v>
      </c>
      <c r="BZ4945" t="s">
        <v>119</v>
      </c>
      <c r="CA4945">
        <v>1</v>
      </c>
      <c r="CC4945" t="s">
        <v>120</v>
      </c>
      <c r="CH4945">
        <v>540</v>
      </c>
      <c r="CI4945">
        <v>31900</v>
      </c>
      <c r="CJ4945" t="s">
        <v>106</v>
      </c>
      <c r="CK4945" t="s">
        <v>106</v>
      </c>
      <c r="CL4945">
        <v>10</v>
      </c>
      <c r="CM4945" t="s">
        <v>2889</v>
      </c>
      <c r="CO4945">
        <v>125398</v>
      </c>
      <c r="CQ4945">
        <v>0</v>
      </c>
      <c r="CR4945">
        <v>0</v>
      </c>
      <c r="CS4945">
        <v>0</v>
      </c>
      <c r="CY4945" t="s">
        <v>123</v>
      </c>
      <c r="CZ4945" t="s">
        <v>124</v>
      </c>
      <c r="DD4945" t="str" cm="1">
        <f t="array" ref="DD4945">TEXT(_xlfn.SEQUENCE(1, DATEDIF(AG4945, AH4945, "m") + 1, AG4945, 30), "YYYY-APMM")</f>
        <v>2014-AP04</v>
      </c>
      <c r="DN4945">
        <f t="shared" si="154"/>
        <v>1455.05</v>
      </c>
      <c r="DO4945" t="str">
        <f t="shared" si="155"/>
        <v>LABOR- SUBCONTRACTOR</v>
      </c>
    </row>
    <row r="4946" spans="1:119" x14ac:dyDescent="0.35">
      <c r="A4946" t="s">
        <v>105</v>
      </c>
      <c r="B4946">
        <v>504231</v>
      </c>
      <c r="C4946">
        <v>6359</v>
      </c>
      <c r="D4946">
        <v>125401</v>
      </c>
      <c r="E4946">
        <v>13662</v>
      </c>
      <c r="F4946">
        <v>0</v>
      </c>
      <c r="G4946" t="s">
        <v>106</v>
      </c>
      <c r="H4946" t="s">
        <v>106</v>
      </c>
      <c r="I4946" t="s">
        <v>106</v>
      </c>
      <c r="J4946" t="s">
        <v>107</v>
      </c>
      <c r="K4946" t="s">
        <v>108</v>
      </c>
      <c r="L4946" t="s">
        <v>109</v>
      </c>
      <c r="M4946" t="s">
        <v>110</v>
      </c>
      <c r="N4946" t="s">
        <v>10930</v>
      </c>
      <c r="O4946" t="s">
        <v>2938</v>
      </c>
      <c r="P4946">
        <v>8178</v>
      </c>
      <c r="Q4946">
        <v>168</v>
      </c>
      <c r="R4946">
        <v>24</v>
      </c>
      <c r="S4946">
        <v>200</v>
      </c>
      <c r="T4946">
        <v>0</v>
      </c>
      <c r="U4946">
        <v>150</v>
      </c>
      <c r="V4946">
        <v>150</v>
      </c>
      <c r="W4946">
        <v>200</v>
      </c>
      <c r="X4946">
        <v>0</v>
      </c>
      <c r="Y4946">
        <v>0</v>
      </c>
      <c r="Z4946">
        <v>0</v>
      </c>
      <c r="AD4946" s="1">
        <v>41779.333333333336</v>
      </c>
      <c r="AE4946" s="1">
        <v>41807.708333333336</v>
      </c>
      <c r="AG4946" s="1">
        <v>41755.333333333336</v>
      </c>
      <c r="AH4946" s="1">
        <v>41783.708333333336</v>
      </c>
      <c r="AI4946" s="1">
        <v>41755.333333333336</v>
      </c>
      <c r="AJ4946" s="1">
        <v>41783.708333333336</v>
      </c>
      <c r="AK4946" s="1">
        <v>41755.333333333336</v>
      </c>
      <c r="AL4946" s="1">
        <v>41783.708333333336</v>
      </c>
      <c r="AM4946" s="1">
        <v>41779.333333333336</v>
      </c>
      <c r="AN4946" s="1">
        <v>41807.708333333336</v>
      </c>
      <c r="AP4946" t="s">
        <v>113</v>
      </c>
      <c r="AU4946" t="s">
        <v>10931</v>
      </c>
      <c r="AY4946" t="s">
        <v>106</v>
      </c>
      <c r="AZ4946">
        <v>0</v>
      </c>
      <c r="BA4946">
        <v>0</v>
      </c>
      <c r="BD4946" s="3">
        <v>41321.662499999999</v>
      </c>
      <c r="BE4946" s="3">
        <v>41321.663888888892</v>
      </c>
      <c r="BF4946" t="s">
        <v>115</v>
      </c>
      <c r="BG4946" t="s">
        <v>115</v>
      </c>
      <c r="BH4946">
        <v>8149</v>
      </c>
      <c r="BM4946">
        <v>43550</v>
      </c>
      <c r="BR4946" t="s">
        <v>116</v>
      </c>
      <c r="BS4946" t="s">
        <v>117</v>
      </c>
      <c r="BU4946">
        <v>1</v>
      </c>
      <c r="BV4946" t="s">
        <v>118</v>
      </c>
      <c r="BX4946" t="s">
        <v>119</v>
      </c>
      <c r="BY4946" t="s">
        <v>119</v>
      </c>
      <c r="BZ4946" t="s">
        <v>119</v>
      </c>
      <c r="CA4946">
        <v>1</v>
      </c>
      <c r="CC4946" t="s">
        <v>120</v>
      </c>
      <c r="CH4946">
        <v>540</v>
      </c>
      <c r="CI4946">
        <v>31900</v>
      </c>
      <c r="CJ4946" t="s">
        <v>106</v>
      </c>
      <c r="CK4946" t="s">
        <v>106</v>
      </c>
      <c r="CL4946">
        <v>10</v>
      </c>
      <c r="CM4946" t="s">
        <v>2889</v>
      </c>
      <c r="CO4946">
        <v>125398</v>
      </c>
      <c r="CQ4946">
        <v>0</v>
      </c>
      <c r="CR4946">
        <v>0</v>
      </c>
      <c r="CS4946">
        <v>0</v>
      </c>
      <c r="CY4946" t="s">
        <v>123</v>
      </c>
      <c r="CZ4946" t="s">
        <v>124</v>
      </c>
      <c r="DD4946" t="str" cm="1">
        <f t="array" ref="DD4946">TEXT(_xlfn.SEQUENCE(1, DATEDIF(AG4946, AH4946, "m") + 1, AG4946, 30), "YYYY-APMM")</f>
        <v>2014-AP04</v>
      </c>
      <c r="DN4946">
        <f t="shared" si="154"/>
        <v>150</v>
      </c>
      <c r="DO4946" t="str">
        <f t="shared" si="155"/>
        <v>LABOR- SUBCONTRACTOR</v>
      </c>
    </row>
    <row r="4947" spans="1:119" x14ac:dyDescent="0.35">
      <c r="A4947" t="s">
        <v>105</v>
      </c>
      <c r="B4947">
        <v>504232</v>
      </c>
      <c r="C4947">
        <v>6359</v>
      </c>
      <c r="D4947">
        <v>125401</v>
      </c>
      <c r="E4947">
        <v>13662</v>
      </c>
      <c r="F4947">
        <v>0</v>
      </c>
      <c r="G4947" t="s">
        <v>106</v>
      </c>
      <c r="H4947" t="s">
        <v>106</v>
      </c>
      <c r="I4947" t="s">
        <v>106</v>
      </c>
      <c r="J4947" t="s">
        <v>107</v>
      </c>
      <c r="K4947" t="s">
        <v>108</v>
      </c>
      <c r="L4947" t="s">
        <v>109</v>
      </c>
      <c r="M4947" t="s">
        <v>110</v>
      </c>
      <c r="N4947" t="s">
        <v>10932</v>
      </c>
      <c r="O4947" t="s">
        <v>2941</v>
      </c>
      <c r="P4947">
        <v>8178</v>
      </c>
      <c r="Q4947">
        <v>144</v>
      </c>
      <c r="R4947">
        <v>0</v>
      </c>
      <c r="S4947">
        <v>200</v>
      </c>
      <c r="T4947">
        <v>0</v>
      </c>
      <c r="U4947">
        <v>1335.15</v>
      </c>
      <c r="V4947">
        <v>1335.15</v>
      </c>
      <c r="W4947">
        <v>200</v>
      </c>
      <c r="X4947">
        <v>0</v>
      </c>
      <c r="Y4947">
        <v>0</v>
      </c>
      <c r="Z4947">
        <v>0</v>
      </c>
      <c r="AD4947" s="1">
        <v>41779.333333333336</v>
      </c>
      <c r="AE4947" s="1">
        <v>41807.708333333336</v>
      </c>
      <c r="AG4947" s="1">
        <v>41758.333333333336</v>
      </c>
      <c r="AH4947" s="1">
        <v>41786.708333333336</v>
      </c>
      <c r="AI4947" s="1">
        <v>41758.333333333336</v>
      </c>
      <c r="AJ4947" s="1">
        <v>41786.708333333336</v>
      </c>
      <c r="AK4947" s="1">
        <v>41758.333333333336</v>
      </c>
      <c r="AL4947" s="1">
        <v>41786.708333333336</v>
      </c>
      <c r="AM4947" s="1">
        <v>41779.333333333336</v>
      </c>
      <c r="AN4947" s="1">
        <v>41807.708333333336</v>
      </c>
      <c r="AP4947" t="s">
        <v>113</v>
      </c>
      <c r="AU4947" t="s">
        <v>10933</v>
      </c>
      <c r="AY4947" t="s">
        <v>106</v>
      </c>
      <c r="AZ4947">
        <v>0</v>
      </c>
      <c r="BA4947">
        <v>0</v>
      </c>
      <c r="BD4947" s="3">
        <v>41321.662499999999</v>
      </c>
      <c r="BE4947" s="3">
        <v>41321.663888888892</v>
      </c>
      <c r="BF4947" t="s">
        <v>115</v>
      </c>
      <c r="BG4947" t="s">
        <v>115</v>
      </c>
      <c r="BH4947">
        <v>8149</v>
      </c>
      <c r="BM4947">
        <v>43550</v>
      </c>
      <c r="BR4947" t="s">
        <v>116</v>
      </c>
      <c r="BS4947" t="s">
        <v>117</v>
      </c>
      <c r="BU4947">
        <v>1</v>
      </c>
      <c r="BV4947" t="s">
        <v>118</v>
      </c>
      <c r="BX4947" t="s">
        <v>119</v>
      </c>
      <c r="BY4947" t="s">
        <v>119</v>
      </c>
      <c r="BZ4947" t="s">
        <v>119</v>
      </c>
      <c r="CA4947">
        <v>1</v>
      </c>
      <c r="CC4947" t="s">
        <v>120</v>
      </c>
      <c r="CH4947">
        <v>540</v>
      </c>
      <c r="CI4947">
        <v>31900</v>
      </c>
      <c r="CJ4947" t="s">
        <v>106</v>
      </c>
      <c r="CK4947" t="s">
        <v>106</v>
      </c>
      <c r="CL4947">
        <v>10</v>
      </c>
      <c r="CM4947" t="s">
        <v>2889</v>
      </c>
      <c r="CO4947">
        <v>125398</v>
      </c>
      <c r="CQ4947">
        <v>0</v>
      </c>
      <c r="CR4947">
        <v>0</v>
      </c>
      <c r="CS4947">
        <v>0</v>
      </c>
      <c r="CY4947" t="s">
        <v>123</v>
      </c>
      <c r="CZ4947" t="s">
        <v>124</v>
      </c>
      <c r="DD4947" t="str" cm="1">
        <f t="array" ref="DD4947">TEXT(_xlfn.SEQUENCE(1, DATEDIF(AG4947, AH4947, "m") + 1, AG4947, 30), "YYYY-APMM")</f>
        <v>2014-AP04</v>
      </c>
      <c r="DN4947">
        <f t="shared" si="154"/>
        <v>1335.15</v>
      </c>
      <c r="DO4947" t="str">
        <f t="shared" si="155"/>
        <v>LABOR- SUBCONTRACTOR</v>
      </c>
    </row>
    <row r="4948" spans="1:119" x14ac:dyDescent="0.35">
      <c r="A4948" t="s">
        <v>105</v>
      </c>
      <c r="B4948">
        <v>504233</v>
      </c>
      <c r="C4948">
        <v>6359</v>
      </c>
      <c r="D4948">
        <v>125401</v>
      </c>
      <c r="E4948">
        <v>13662</v>
      </c>
      <c r="F4948">
        <v>0</v>
      </c>
      <c r="G4948" t="s">
        <v>106</v>
      </c>
      <c r="H4948" t="s">
        <v>106</v>
      </c>
      <c r="I4948" t="s">
        <v>106</v>
      </c>
      <c r="J4948" t="s">
        <v>107</v>
      </c>
      <c r="K4948" t="s">
        <v>108</v>
      </c>
      <c r="L4948" t="s">
        <v>109</v>
      </c>
      <c r="M4948" t="s">
        <v>110</v>
      </c>
      <c r="N4948" t="s">
        <v>10934</v>
      </c>
      <c r="O4948" t="s">
        <v>2944</v>
      </c>
      <c r="P4948">
        <v>8178</v>
      </c>
      <c r="Q4948">
        <v>168</v>
      </c>
      <c r="R4948">
        <v>0</v>
      </c>
      <c r="S4948">
        <v>120</v>
      </c>
      <c r="T4948">
        <v>0</v>
      </c>
      <c r="U4948">
        <v>308</v>
      </c>
      <c r="V4948">
        <v>308</v>
      </c>
      <c r="W4948">
        <v>120</v>
      </c>
      <c r="X4948">
        <v>0</v>
      </c>
      <c r="Y4948">
        <v>0</v>
      </c>
      <c r="Z4948">
        <v>0</v>
      </c>
      <c r="AD4948" s="1">
        <v>41802.333333333336</v>
      </c>
      <c r="AE4948" s="1">
        <v>41819.708333333336</v>
      </c>
      <c r="AG4948" s="1">
        <v>41778.333333333336</v>
      </c>
      <c r="AH4948" s="1">
        <v>41794.708333333336</v>
      </c>
      <c r="AI4948" s="1">
        <v>41778.333333333336</v>
      </c>
      <c r="AJ4948" s="1">
        <v>41794.708333333336</v>
      </c>
      <c r="AK4948" s="1">
        <v>41778.333333333336</v>
      </c>
      <c r="AL4948" s="1">
        <v>41794.708333333336</v>
      </c>
      <c r="AM4948" s="1">
        <v>41802.333333333336</v>
      </c>
      <c r="AN4948" s="1">
        <v>41819.708333333336</v>
      </c>
      <c r="AP4948" t="s">
        <v>113</v>
      </c>
      <c r="AU4948" t="s">
        <v>10935</v>
      </c>
      <c r="AY4948" t="s">
        <v>106</v>
      </c>
      <c r="AZ4948">
        <v>0</v>
      </c>
      <c r="BA4948">
        <v>0</v>
      </c>
      <c r="BD4948" s="3">
        <v>41321.662499999999</v>
      </c>
      <c r="BE4948" s="3">
        <v>41321.663888888892</v>
      </c>
      <c r="BF4948" t="s">
        <v>115</v>
      </c>
      <c r="BG4948" t="s">
        <v>115</v>
      </c>
      <c r="BH4948">
        <v>8149</v>
      </c>
      <c r="BM4948">
        <v>43550</v>
      </c>
      <c r="BR4948" t="s">
        <v>116</v>
      </c>
      <c r="BS4948" t="s">
        <v>117</v>
      </c>
      <c r="BU4948">
        <v>1</v>
      </c>
      <c r="BV4948" t="s">
        <v>118</v>
      </c>
      <c r="BX4948" t="s">
        <v>119</v>
      </c>
      <c r="BY4948" t="s">
        <v>119</v>
      </c>
      <c r="BZ4948" t="s">
        <v>119</v>
      </c>
      <c r="CA4948">
        <v>1</v>
      </c>
      <c r="CC4948" t="s">
        <v>120</v>
      </c>
      <c r="CH4948">
        <v>540</v>
      </c>
      <c r="CI4948">
        <v>31900</v>
      </c>
      <c r="CJ4948" t="s">
        <v>106</v>
      </c>
      <c r="CK4948" t="s">
        <v>106</v>
      </c>
      <c r="CL4948">
        <v>10</v>
      </c>
      <c r="CM4948" t="s">
        <v>2889</v>
      </c>
      <c r="CO4948">
        <v>125398</v>
      </c>
      <c r="CQ4948">
        <v>0</v>
      </c>
      <c r="CR4948">
        <v>0</v>
      </c>
      <c r="CS4948">
        <v>0</v>
      </c>
      <c r="CY4948" t="s">
        <v>123</v>
      </c>
      <c r="CZ4948" t="s">
        <v>124</v>
      </c>
      <c r="DD4948" t="str" cm="1">
        <f t="array" ref="DD4948">TEXT(_xlfn.SEQUENCE(1, DATEDIF(AG4948, AH4948, "m") + 1, AG4948, 30), "YYYY-APMM")</f>
        <v>2014-AP05</v>
      </c>
      <c r="DN4948">
        <f t="shared" si="154"/>
        <v>308</v>
      </c>
      <c r="DO4948" t="str">
        <f t="shared" si="155"/>
        <v>LABOR- SUBCONTRACTOR</v>
      </c>
    </row>
    <row r="4949" spans="1:119" x14ac:dyDescent="0.35">
      <c r="A4949" t="s">
        <v>105</v>
      </c>
      <c r="B4949">
        <v>504234</v>
      </c>
      <c r="C4949">
        <v>6359</v>
      </c>
      <c r="D4949">
        <v>125401</v>
      </c>
      <c r="E4949">
        <v>13662</v>
      </c>
      <c r="F4949">
        <v>0</v>
      </c>
      <c r="G4949" t="s">
        <v>106</v>
      </c>
      <c r="H4949" t="s">
        <v>106</v>
      </c>
      <c r="I4949" t="s">
        <v>106</v>
      </c>
      <c r="J4949" t="s">
        <v>107</v>
      </c>
      <c r="K4949" t="s">
        <v>108</v>
      </c>
      <c r="L4949" t="s">
        <v>109</v>
      </c>
      <c r="M4949" t="s">
        <v>110</v>
      </c>
      <c r="N4949" t="s">
        <v>10936</v>
      </c>
      <c r="O4949" t="s">
        <v>2902</v>
      </c>
      <c r="P4949">
        <v>8178</v>
      </c>
      <c r="Q4949">
        <v>168</v>
      </c>
      <c r="R4949">
        <v>0</v>
      </c>
      <c r="S4949">
        <v>120</v>
      </c>
      <c r="T4949">
        <v>0</v>
      </c>
      <c r="U4949">
        <v>176</v>
      </c>
      <c r="V4949">
        <v>176</v>
      </c>
      <c r="W4949">
        <v>120</v>
      </c>
      <c r="X4949">
        <v>0</v>
      </c>
      <c r="Y4949">
        <v>0</v>
      </c>
      <c r="Z4949">
        <v>0</v>
      </c>
      <c r="AD4949" s="1">
        <v>41808.333333333336</v>
      </c>
      <c r="AE4949" s="1">
        <v>41825.708333333336</v>
      </c>
      <c r="AG4949" s="1">
        <v>41784.333333333336</v>
      </c>
      <c r="AH4949" s="1">
        <v>41800.708333333336</v>
      </c>
      <c r="AI4949" s="1">
        <v>41784.333333333336</v>
      </c>
      <c r="AJ4949" s="1">
        <v>41800.708333333336</v>
      </c>
      <c r="AK4949" s="1">
        <v>41784.333333333336</v>
      </c>
      <c r="AL4949" s="1">
        <v>41800.708333333336</v>
      </c>
      <c r="AM4949" s="1">
        <v>41808.333333333336</v>
      </c>
      <c r="AN4949" s="1">
        <v>41825.708333333336</v>
      </c>
      <c r="AP4949" t="s">
        <v>113</v>
      </c>
      <c r="AU4949" t="s">
        <v>10937</v>
      </c>
      <c r="AY4949" t="s">
        <v>106</v>
      </c>
      <c r="AZ4949">
        <v>0</v>
      </c>
      <c r="BA4949">
        <v>0</v>
      </c>
      <c r="BD4949" s="3">
        <v>41321.662499999999</v>
      </c>
      <c r="BE4949" s="3">
        <v>41321.663888888892</v>
      </c>
      <c r="BF4949" t="s">
        <v>115</v>
      </c>
      <c r="BG4949" t="s">
        <v>115</v>
      </c>
      <c r="BH4949">
        <v>8149</v>
      </c>
      <c r="BM4949">
        <v>43550</v>
      </c>
      <c r="BR4949" t="s">
        <v>116</v>
      </c>
      <c r="BS4949" t="s">
        <v>117</v>
      </c>
      <c r="BU4949">
        <v>1</v>
      </c>
      <c r="BV4949" t="s">
        <v>118</v>
      </c>
      <c r="BX4949" t="s">
        <v>119</v>
      </c>
      <c r="BY4949" t="s">
        <v>119</v>
      </c>
      <c r="BZ4949" t="s">
        <v>119</v>
      </c>
      <c r="CA4949">
        <v>1</v>
      </c>
      <c r="CC4949" t="s">
        <v>120</v>
      </c>
      <c r="CH4949">
        <v>540</v>
      </c>
      <c r="CI4949">
        <v>31900</v>
      </c>
      <c r="CJ4949" t="s">
        <v>106</v>
      </c>
      <c r="CK4949" t="s">
        <v>106</v>
      </c>
      <c r="CL4949">
        <v>10</v>
      </c>
      <c r="CM4949" t="s">
        <v>2889</v>
      </c>
      <c r="CO4949">
        <v>125398</v>
      </c>
      <c r="CQ4949">
        <v>0</v>
      </c>
      <c r="CR4949">
        <v>0</v>
      </c>
      <c r="CS4949">
        <v>0</v>
      </c>
      <c r="CY4949" t="s">
        <v>123</v>
      </c>
      <c r="CZ4949" t="s">
        <v>124</v>
      </c>
      <c r="DD4949" t="str" cm="1">
        <f t="array" ref="DD4949">TEXT(_xlfn.SEQUENCE(1, DATEDIF(AG4949, AH4949, "m") + 1, AG4949, 30), "YYYY-APMM")</f>
        <v>2014-AP05</v>
      </c>
      <c r="DN4949">
        <f t="shared" si="154"/>
        <v>176</v>
      </c>
      <c r="DO4949" t="str">
        <f t="shared" si="155"/>
        <v>LABOR- SUBCONTRACTOR</v>
      </c>
    </row>
    <row r="4950" spans="1:119" x14ac:dyDescent="0.35">
      <c r="A4950" t="s">
        <v>105</v>
      </c>
      <c r="B4950">
        <v>504235</v>
      </c>
      <c r="C4950">
        <v>6359</v>
      </c>
      <c r="D4950">
        <v>125401</v>
      </c>
      <c r="E4950">
        <v>13662</v>
      </c>
      <c r="F4950">
        <v>0</v>
      </c>
      <c r="G4950" t="s">
        <v>106</v>
      </c>
      <c r="H4950" t="s">
        <v>106</v>
      </c>
      <c r="I4950" t="s">
        <v>106</v>
      </c>
      <c r="J4950" t="s">
        <v>107</v>
      </c>
      <c r="K4950" t="s">
        <v>108</v>
      </c>
      <c r="L4950" t="s">
        <v>109</v>
      </c>
      <c r="M4950" t="s">
        <v>110</v>
      </c>
      <c r="N4950" t="s">
        <v>10938</v>
      </c>
      <c r="O4950" t="s">
        <v>2947</v>
      </c>
      <c r="P4950">
        <v>8178</v>
      </c>
      <c r="Q4950">
        <v>248</v>
      </c>
      <c r="R4950">
        <v>40</v>
      </c>
      <c r="S4950">
        <v>160</v>
      </c>
      <c r="T4950">
        <v>0</v>
      </c>
      <c r="U4950">
        <v>162.25</v>
      </c>
      <c r="V4950">
        <v>162.25</v>
      </c>
      <c r="W4950">
        <v>160</v>
      </c>
      <c r="X4950">
        <v>0</v>
      </c>
      <c r="Y4950">
        <v>0</v>
      </c>
      <c r="Z4950">
        <v>0</v>
      </c>
      <c r="AD4950" s="1">
        <v>41827.333333333336</v>
      </c>
      <c r="AE4950" s="1">
        <v>41849.708333333336</v>
      </c>
      <c r="AG4950" s="1">
        <v>41791.333333333336</v>
      </c>
      <c r="AH4950" s="1">
        <v>41813.708333333336</v>
      </c>
      <c r="AI4950" s="1">
        <v>41791.333333333336</v>
      </c>
      <c r="AJ4950" s="1">
        <v>41813.708333333336</v>
      </c>
      <c r="AK4950" s="1">
        <v>41791.333333333336</v>
      </c>
      <c r="AL4950" s="1">
        <v>41813.708333333336</v>
      </c>
      <c r="AM4950" s="1">
        <v>41827.333333333336</v>
      </c>
      <c r="AN4950" s="1">
        <v>41849.708333333336</v>
      </c>
      <c r="AP4950" t="s">
        <v>113</v>
      </c>
      <c r="AU4950" t="s">
        <v>10939</v>
      </c>
      <c r="AY4950" t="s">
        <v>106</v>
      </c>
      <c r="AZ4950">
        <v>0</v>
      </c>
      <c r="BA4950">
        <v>0</v>
      </c>
      <c r="BD4950" s="3">
        <v>41321.662499999999</v>
      </c>
      <c r="BE4950" s="3">
        <v>41321.663888888892</v>
      </c>
      <c r="BF4950" t="s">
        <v>115</v>
      </c>
      <c r="BG4950" t="s">
        <v>115</v>
      </c>
      <c r="BH4950">
        <v>8149</v>
      </c>
      <c r="BM4950">
        <v>43550</v>
      </c>
      <c r="BR4950" t="s">
        <v>116</v>
      </c>
      <c r="BS4950" t="s">
        <v>117</v>
      </c>
      <c r="BU4950">
        <v>1</v>
      </c>
      <c r="BV4950" t="s">
        <v>118</v>
      </c>
      <c r="BX4950" t="s">
        <v>119</v>
      </c>
      <c r="BY4950" t="s">
        <v>119</v>
      </c>
      <c r="BZ4950" t="s">
        <v>119</v>
      </c>
      <c r="CA4950">
        <v>1</v>
      </c>
      <c r="CC4950" t="s">
        <v>120</v>
      </c>
      <c r="CH4950">
        <v>540</v>
      </c>
      <c r="CI4950">
        <v>31900</v>
      </c>
      <c r="CJ4950" t="s">
        <v>106</v>
      </c>
      <c r="CK4950" t="s">
        <v>106</v>
      </c>
      <c r="CL4950">
        <v>10</v>
      </c>
      <c r="CM4950" t="s">
        <v>2889</v>
      </c>
      <c r="CO4950">
        <v>125398</v>
      </c>
      <c r="CQ4950">
        <v>0</v>
      </c>
      <c r="CR4950">
        <v>0</v>
      </c>
      <c r="CS4950">
        <v>0</v>
      </c>
      <c r="CY4950" t="s">
        <v>123</v>
      </c>
      <c r="CZ4950" t="s">
        <v>124</v>
      </c>
      <c r="DD4950" t="str" cm="1">
        <f t="array" ref="DD4950">TEXT(_xlfn.SEQUENCE(1, DATEDIF(AG4950, AH4950, "m") + 1, AG4950, 30), "YYYY-APMM")</f>
        <v>2014-AP06</v>
      </c>
      <c r="DN4950">
        <f t="shared" si="154"/>
        <v>162.25</v>
      </c>
      <c r="DO4950" t="str">
        <f t="shared" si="155"/>
        <v>LABOR- SUBCONTRACTOR</v>
      </c>
    </row>
    <row r="4951" spans="1:119" x14ac:dyDescent="0.35">
      <c r="A4951" t="s">
        <v>105</v>
      </c>
      <c r="B4951">
        <v>504236</v>
      </c>
      <c r="C4951">
        <v>6359</v>
      </c>
      <c r="D4951">
        <v>125401</v>
      </c>
      <c r="E4951">
        <v>13662</v>
      </c>
      <c r="F4951">
        <v>0</v>
      </c>
      <c r="G4951" t="s">
        <v>106</v>
      </c>
      <c r="H4951" t="s">
        <v>106</v>
      </c>
      <c r="I4951" t="s">
        <v>106</v>
      </c>
      <c r="J4951" t="s">
        <v>107</v>
      </c>
      <c r="K4951" t="s">
        <v>108</v>
      </c>
      <c r="L4951" t="s">
        <v>109</v>
      </c>
      <c r="M4951" t="s">
        <v>110</v>
      </c>
      <c r="N4951" t="s">
        <v>10940</v>
      </c>
      <c r="O4951" t="s">
        <v>2887</v>
      </c>
      <c r="P4951">
        <v>8178</v>
      </c>
      <c r="Q4951">
        <v>168</v>
      </c>
      <c r="R4951">
        <v>0</v>
      </c>
      <c r="S4951">
        <v>160</v>
      </c>
      <c r="T4951">
        <v>0</v>
      </c>
      <c r="U4951">
        <v>572</v>
      </c>
      <c r="V4951">
        <v>572</v>
      </c>
      <c r="W4951">
        <v>160</v>
      </c>
      <c r="X4951">
        <v>0</v>
      </c>
      <c r="Y4951">
        <v>0</v>
      </c>
      <c r="Z4951">
        <v>0</v>
      </c>
      <c r="AD4951" s="1">
        <v>41814.333333333336</v>
      </c>
      <c r="AE4951" s="1">
        <v>41836.708333333336</v>
      </c>
      <c r="AG4951" s="1">
        <v>41790.333333333336</v>
      </c>
      <c r="AH4951" s="1">
        <v>41812.708333333336</v>
      </c>
      <c r="AI4951" s="1">
        <v>41790.333333333336</v>
      </c>
      <c r="AJ4951" s="1">
        <v>41812.708333333336</v>
      </c>
      <c r="AK4951" s="1">
        <v>41790.333333333336</v>
      </c>
      <c r="AL4951" s="1">
        <v>41812.708333333336</v>
      </c>
      <c r="AM4951" s="1">
        <v>41814.333333333336</v>
      </c>
      <c r="AN4951" s="1">
        <v>41836.708333333336</v>
      </c>
      <c r="AP4951" t="s">
        <v>113</v>
      </c>
      <c r="AU4951" t="s">
        <v>10941</v>
      </c>
      <c r="AY4951" t="s">
        <v>106</v>
      </c>
      <c r="AZ4951">
        <v>0</v>
      </c>
      <c r="BA4951">
        <v>0</v>
      </c>
      <c r="BD4951" s="3">
        <v>41321.662499999999</v>
      </c>
      <c r="BE4951" s="3">
        <v>41321.663888888892</v>
      </c>
      <c r="BF4951" t="s">
        <v>115</v>
      </c>
      <c r="BG4951" t="s">
        <v>115</v>
      </c>
      <c r="BH4951">
        <v>8149</v>
      </c>
      <c r="BM4951">
        <v>43550</v>
      </c>
      <c r="BR4951" t="s">
        <v>116</v>
      </c>
      <c r="BS4951" t="s">
        <v>117</v>
      </c>
      <c r="BU4951">
        <v>1</v>
      </c>
      <c r="BV4951" t="s">
        <v>118</v>
      </c>
      <c r="BX4951" t="s">
        <v>119</v>
      </c>
      <c r="BY4951" t="s">
        <v>119</v>
      </c>
      <c r="BZ4951" t="s">
        <v>119</v>
      </c>
      <c r="CA4951">
        <v>1</v>
      </c>
      <c r="CC4951" t="s">
        <v>120</v>
      </c>
      <c r="CH4951">
        <v>540</v>
      </c>
      <c r="CI4951">
        <v>31900</v>
      </c>
      <c r="CJ4951" t="s">
        <v>106</v>
      </c>
      <c r="CK4951" t="s">
        <v>106</v>
      </c>
      <c r="CL4951">
        <v>10</v>
      </c>
      <c r="CM4951" t="s">
        <v>2889</v>
      </c>
      <c r="CO4951">
        <v>125398</v>
      </c>
      <c r="CQ4951">
        <v>0</v>
      </c>
      <c r="CR4951">
        <v>0</v>
      </c>
      <c r="CS4951">
        <v>0</v>
      </c>
      <c r="CY4951" t="s">
        <v>123</v>
      </c>
      <c r="CZ4951" t="s">
        <v>124</v>
      </c>
      <c r="DD4951" t="str" cm="1">
        <f t="array" ref="DD4951">TEXT(_xlfn.SEQUENCE(1, DATEDIF(AG4951, AH4951, "m") + 1, AG4951, 30), "YYYY-APMM")</f>
        <v>2014-AP05</v>
      </c>
      <c r="DN4951">
        <f t="shared" si="154"/>
        <v>572</v>
      </c>
      <c r="DO4951" t="str">
        <f t="shared" si="155"/>
        <v>LABOR- SUBCONTRACTOR</v>
      </c>
    </row>
    <row r="4952" spans="1:119" x14ac:dyDescent="0.35">
      <c r="A4952" t="s">
        <v>105</v>
      </c>
      <c r="B4952">
        <v>504237</v>
      </c>
      <c r="C4952">
        <v>6359</v>
      </c>
      <c r="D4952">
        <v>125401</v>
      </c>
      <c r="E4952">
        <v>13662</v>
      </c>
      <c r="F4952">
        <v>0</v>
      </c>
      <c r="G4952" t="s">
        <v>106</v>
      </c>
      <c r="H4952" t="s">
        <v>106</v>
      </c>
      <c r="I4952" t="s">
        <v>106</v>
      </c>
      <c r="J4952" t="s">
        <v>107</v>
      </c>
      <c r="K4952" t="s">
        <v>108</v>
      </c>
      <c r="L4952" t="s">
        <v>109</v>
      </c>
      <c r="M4952" t="s">
        <v>110</v>
      </c>
      <c r="N4952" t="s">
        <v>10942</v>
      </c>
      <c r="O4952" t="s">
        <v>2891</v>
      </c>
      <c r="P4952">
        <v>8171</v>
      </c>
      <c r="Q4952">
        <v>168</v>
      </c>
      <c r="R4952">
        <v>0</v>
      </c>
      <c r="S4952">
        <v>120</v>
      </c>
      <c r="T4952">
        <v>0</v>
      </c>
      <c r="U4952">
        <v>176</v>
      </c>
      <c r="V4952">
        <v>176</v>
      </c>
      <c r="W4952">
        <v>120</v>
      </c>
      <c r="X4952">
        <v>0</v>
      </c>
      <c r="Y4952">
        <v>0</v>
      </c>
      <c r="Z4952">
        <v>0</v>
      </c>
      <c r="AD4952" s="1">
        <v>41827.333333333336</v>
      </c>
      <c r="AE4952" s="1">
        <v>41843.708333333336</v>
      </c>
      <c r="AG4952" s="1">
        <v>41802.333333333336</v>
      </c>
      <c r="AH4952" s="1">
        <v>41819.708333333336</v>
      </c>
      <c r="AI4952" s="1">
        <v>41802.333333333336</v>
      </c>
      <c r="AJ4952" s="1">
        <v>41819.708333333336</v>
      </c>
      <c r="AK4952" s="1">
        <v>41802.333333333336</v>
      </c>
      <c r="AL4952" s="1">
        <v>41819.708333333336</v>
      </c>
      <c r="AM4952" s="1">
        <v>41827.333333333336</v>
      </c>
      <c r="AN4952" s="1">
        <v>41843.708333333336</v>
      </c>
      <c r="AP4952" t="s">
        <v>113</v>
      </c>
      <c r="AU4952" t="s">
        <v>10943</v>
      </c>
      <c r="AY4952" t="s">
        <v>106</v>
      </c>
      <c r="AZ4952">
        <v>0</v>
      </c>
      <c r="BA4952">
        <v>0</v>
      </c>
      <c r="BD4952" s="3">
        <v>41321.662499999999</v>
      </c>
      <c r="BE4952" s="3">
        <v>41321.663888888892</v>
      </c>
      <c r="BF4952" t="s">
        <v>115</v>
      </c>
      <c r="BG4952" t="s">
        <v>115</v>
      </c>
      <c r="BH4952">
        <v>8149</v>
      </c>
      <c r="BM4952">
        <v>43480</v>
      </c>
      <c r="BR4952" t="s">
        <v>2893</v>
      </c>
      <c r="BS4952" t="s">
        <v>2894</v>
      </c>
      <c r="BU4952">
        <v>1</v>
      </c>
      <c r="BV4952" t="s">
        <v>118</v>
      </c>
      <c r="BX4952" t="s">
        <v>119</v>
      </c>
      <c r="BY4952" t="s">
        <v>119</v>
      </c>
      <c r="BZ4952" t="s">
        <v>119</v>
      </c>
      <c r="CA4952">
        <v>1</v>
      </c>
      <c r="CC4952" t="s">
        <v>120</v>
      </c>
      <c r="CH4952">
        <v>540</v>
      </c>
      <c r="CI4952">
        <v>31900</v>
      </c>
      <c r="CJ4952" t="s">
        <v>106</v>
      </c>
      <c r="CK4952" t="s">
        <v>106</v>
      </c>
      <c r="CL4952">
        <v>10</v>
      </c>
      <c r="CM4952" t="s">
        <v>2889</v>
      </c>
      <c r="CO4952">
        <v>125398</v>
      </c>
      <c r="CQ4952">
        <v>0</v>
      </c>
      <c r="CR4952">
        <v>0</v>
      </c>
      <c r="CS4952">
        <v>0</v>
      </c>
      <c r="CY4952" t="s">
        <v>123</v>
      </c>
      <c r="CZ4952" t="s">
        <v>124</v>
      </c>
      <c r="DD4952" t="str" cm="1">
        <f t="array" ref="DD4952">TEXT(_xlfn.SEQUENCE(1, DATEDIF(AG4952, AH4952, "m") + 1, AG4952, 30), "YYYY-APMM")</f>
        <v>2014-AP06</v>
      </c>
      <c r="DN4952">
        <f t="shared" si="154"/>
        <v>176</v>
      </c>
      <c r="DO4952" t="str">
        <f t="shared" si="155"/>
        <v>GRANITE MASON SK</v>
      </c>
    </row>
    <row r="4953" spans="1:119" x14ac:dyDescent="0.35">
      <c r="A4953" t="s">
        <v>105</v>
      </c>
      <c r="B4953">
        <v>504238</v>
      </c>
      <c r="C4953">
        <v>6359</v>
      </c>
      <c r="D4953">
        <v>125401</v>
      </c>
      <c r="E4953">
        <v>13662</v>
      </c>
      <c r="F4953">
        <v>0</v>
      </c>
      <c r="G4953" t="s">
        <v>106</v>
      </c>
      <c r="H4953" t="s">
        <v>106</v>
      </c>
      <c r="I4953" t="s">
        <v>106</v>
      </c>
      <c r="J4953" t="s">
        <v>107</v>
      </c>
      <c r="K4953" t="s">
        <v>108</v>
      </c>
      <c r="L4953" t="s">
        <v>109</v>
      </c>
      <c r="M4953" t="s">
        <v>110</v>
      </c>
      <c r="N4953" t="s">
        <v>10944</v>
      </c>
      <c r="O4953" t="s">
        <v>2896</v>
      </c>
      <c r="P4953">
        <v>8178</v>
      </c>
      <c r="Q4953">
        <v>208</v>
      </c>
      <c r="R4953">
        <v>40</v>
      </c>
      <c r="S4953">
        <v>160</v>
      </c>
      <c r="T4953">
        <v>0</v>
      </c>
      <c r="U4953">
        <v>262.5</v>
      </c>
      <c r="V4953">
        <v>262.5</v>
      </c>
      <c r="W4953">
        <v>160</v>
      </c>
      <c r="X4953">
        <v>0</v>
      </c>
      <c r="Y4953">
        <v>0</v>
      </c>
      <c r="Z4953">
        <v>0</v>
      </c>
      <c r="AD4953" s="1">
        <v>41828.333333333336</v>
      </c>
      <c r="AE4953" s="1">
        <v>41850.708333333336</v>
      </c>
      <c r="AG4953" s="1">
        <v>41798.333333333336</v>
      </c>
      <c r="AH4953" s="1">
        <v>41820.708333333336</v>
      </c>
      <c r="AI4953" s="1">
        <v>41798.333333333336</v>
      </c>
      <c r="AJ4953" s="1">
        <v>41820.708333333336</v>
      </c>
      <c r="AK4953" s="1">
        <v>41798.333333333336</v>
      </c>
      <c r="AL4953" s="1">
        <v>41820.708333333336</v>
      </c>
      <c r="AM4953" s="1">
        <v>41828.333333333336</v>
      </c>
      <c r="AN4953" s="1">
        <v>41850.708333333336</v>
      </c>
      <c r="AP4953" t="s">
        <v>113</v>
      </c>
      <c r="AU4953" t="s">
        <v>10945</v>
      </c>
      <c r="AY4953" t="s">
        <v>106</v>
      </c>
      <c r="AZ4953">
        <v>0</v>
      </c>
      <c r="BA4953">
        <v>0</v>
      </c>
      <c r="BD4953" s="3">
        <v>41321.662499999999</v>
      </c>
      <c r="BE4953" s="3">
        <v>41321.663888888892</v>
      </c>
      <c r="BF4953" t="s">
        <v>115</v>
      </c>
      <c r="BG4953" t="s">
        <v>115</v>
      </c>
      <c r="BH4953">
        <v>8149</v>
      </c>
      <c r="BM4953">
        <v>43550</v>
      </c>
      <c r="BR4953" t="s">
        <v>116</v>
      </c>
      <c r="BS4953" t="s">
        <v>117</v>
      </c>
      <c r="BU4953">
        <v>1</v>
      </c>
      <c r="BV4953" t="s">
        <v>118</v>
      </c>
      <c r="BX4953" t="s">
        <v>119</v>
      </c>
      <c r="BY4953" t="s">
        <v>119</v>
      </c>
      <c r="BZ4953" t="s">
        <v>119</v>
      </c>
      <c r="CA4953">
        <v>1</v>
      </c>
      <c r="CC4953" t="s">
        <v>120</v>
      </c>
      <c r="CH4953">
        <v>540</v>
      </c>
      <c r="CI4953">
        <v>31900</v>
      </c>
      <c r="CJ4953" t="s">
        <v>106</v>
      </c>
      <c r="CK4953" t="s">
        <v>106</v>
      </c>
      <c r="CL4953">
        <v>10</v>
      </c>
      <c r="CM4953" t="s">
        <v>2889</v>
      </c>
      <c r="CO4953">
        <v>125398</v>
      </c>
      <c r="CQ4953">
        <v>0</v>
      </c>
      <c r="CR4953">
        <v>0</v>
      </c>
      <c r="CS4953">
        <v>0</v>
      </c>
      <c r="CY4953" t="s">
        <v>123</v>
      </c>
      <c r="CZ4953" t="s">
        <v>124</v>
      </c>
      <c r="DD4953" t="str" cm="1">
        <f t="array" ref="DD4953">TEXT(_xlfn.SEQUENCE(1, DATEDIF(AG4953, AH4953, "m") + 1, AG4953, 30), "YYYY-APMM")</f>
        <v>2014-AP06</v>
      </c>
      <c r="DN4953">
        <f t="shared" si="154"/>
        <v>262.5</v>
      </c>
      <c r="DO4953" t="str">
        <f t="shared" si="155"/>
        <v>LABOR- SUBCONTRACTOR</v>
      </c>
    </row>
    <row r="4954" spans="1:119" x14ac:dyDescent="0.35">
      <c r="A4954" t="s">
        <v>105</v>
      </c>
      <c r="B4954">
        <v>504239</v>
      </c>
      <c r="C4954">
        <v>6359</v>
      </c>
      <c r="D4954">
        <v>125401</v>
      </c>
      <c r="E4954">
        <v>13662</v>
      </c>
      <c r="F4954">
        <v>0</v>
      </c>
      <c r="G4954" t="s">
        <v>106</v>
      </c>
      <c r="H4954" t="s">
        <v>106</v>
      </c>
      <c r="I4954" t="s">
        <v>106</v>
      </c>
      <c r="J4954" t="s">
        <v>107</v>
      </c>
      <c r="K4954" t="s">
        <v>108</v>
      </c>
      <c r="L4954" t="s">
        <v>109</v>
      </c>
      <c r="M4954" t="s">
        <v>110</v>
      </c>
      <c r="N4954" t="s">
        <v>10946</v>
      </c>
      <c r="O4954" t="s">
        <v>2899</v>
      </c>
      <c r="P4954">
        <v>8178</v>
      </c>
      <c r="Q4954">
        <v>168</v>
      </c>
      <c r="R4954">
        <v>0</v>
      </c>
      <c r="S4954">
        <v>200</v>
      </c>
      <c r="T4954">
        <v>0</v>
      </c>
      <c r="U4954">
        <v>5425.75</v>
      </c>
      <c r="V4954">
        <v>5425.75</v>
      </c>
      <c r="W4954">
        <v>200</v>
      </c>
      <c r="X4954">
        <v>0</v>
      </c>
      <c r="Y4954">
        <v>0</v>
      </c>
      <c r="Z4954">
        <v>0</v>
      </c>
      <c r="AD4954" s="1">
        <v>41836.333333333336</v>
      </c>
      <c r="AE4954" s="1">
        <v>41868.708333333336</v>
      </c>
      <c r="AG4954" s="1">
        <v>41812.333333333336</v>
      </c>
      <c r="AH4954" s="1">
        <v>41840.708333333336</v>
      </c>
      <c r="AI4954" s="1">
        <v>41812.333333333336</v>
      </c>
      <c r="AJ4954" s="1">
        <v>41840.708333333336</v>
      </c>
      <c r="AK4954" s="1">
        <v>41812.333333333336</v>
      </c>
      <c r="AL4954" s="1">
        <v>41840.708333333336</v>
      </c>
      <c r="AM4954" s="1">
        <v>41836.333333333336</v>
      </c>
      <c r="AN4954" s="1">
        <v>41868.708333333336</v>
      </c>
      <c r="AP4954" t="s">
        <v>113</v>
      </c>
      <c r="AU4954" t="s">
        <v>10947</v>
      </c>
      <c r="AY4954" t="s">
        <v>106</v>
      </c>
      <c r="AZ4954">
        <v>0</v>
      </c>
      <c r="BA4954">
        <v>0</v>
      </c>
      <c r="BD4954" s="3">
        <v>41321.662499999999</v>
      </c>
      <c r="BE4954" s="3">
        <v>41321.663888888892</v>
      </c>
      <c r="BF4954" t="s">
        <v>115</v>
      </c>
      <c r="BG4954" t="s">
        <v>115</v>
      </c>
      <c r="BH4954">
        <v>8149</v>
      </c>
      <c r="BM4954">
        <v>43550</v>
      </c>
      <c r="BR4954" t="s">
        <v>116</v>
      </c>
      <c r="BS4954" t="s">
        <v>117</v>
      </c>
      <c r="BU4954">
        <v>1</v>
      </c>
      <c r="BV4954" t="s">
        <v>118</v>
      </c>
      <c r="BX4954" t="s">
        <v>119</v>
      </c>
      <c r="BY4954" t="s">
        <v>119</v>
      </c>
      <c r="BZ4954" t="s">
        <v>119</v>
      </c>
      <c r="CA4954">
        <v>1</v>
      </c>
      <c r="CC4954" t="s">
        <v>120</v>
      </c>
      <c r="CH4954">
        <v>540</v>
      </c>
      <c r="CI4954">
        <v>31900</v>
      </c>
      <c r="CJ4954" t="s">
        <v>106</v>
      </c>
      <c r="CK4954" t="s">
        <v>106</v>
      </c>
      <c r="CL4954">
        <v>10</v>
      </c>
      <c r="CM4954" t="s">
        <v>2889</v>
      </c>
      <c r="CO4954">
        <v>125398</v>
      </c>
      <c r="CQ4954">
        <v>0</v>
      </c>
      <c r="CR4954">
        <v>0</v>
      </c>
      <c r="CS4954">
        <v>0</v>
      </c>
      <c r="CY4954" t="s">
        <v>123</v>
      </c>
      <c r="CZ4954" t="s">
        <v>124</v>
      </c>
      <c r="DD4954" t="str" cm="1">
        <f t="array" ref="DD4954">TEXT(_xlfn.SEQUENCE(1, DATEDIF(AG4954, AH4954, "m") + 1, AG4954, 30), "YYYY-APMM")</f>
        <v>2014-AP06</v>
      </c>
      <c r="DN4954">
        <f t="shared" si="154"/>
        <v>5425.75</v>
      </c>
      <c r="DO4954" t="str">
        <f t="shared" si="155"/>
        <v>LABOR- SUBCONTRACTOR</v>
      </c>
    </row>
    <row r="4955" spans="1:119" x14ac:dyDescent="0.35">
      <c r="A4955" t="s">
        <v>105</v>
      </c>
      <c r="B4955">
        <v>504240</v>
      </c>
      <c r="C4955">
        <v>6359</v>
      </c>
      <c r="D4955">
        <v>125403</v>
      </c>
      <c r="E4955">
        <v>13662</v>
      </c>
      <c r="F4955">
        <v>0</v>
      </c>
      <c r="G4955" t="s">
        <v>106</v>
      </c>
      <c r="H4955" t="s">
        <v>106</v>
      </c>
      <c r="I4955" t="s">
        <v>106</v>
      </c>
      <c r="J4955" t="s">
        <v>107</v>
      </c>
      <c r="K4955" t="s">
        <v>108</v>
      </c>
      <c r="L4955" t="s">
        <v>109</v>
      </c>
      <c r="M4955" t="s">
        <v>110</v>
      </c>
      <c r="N4955" t="s">
        <v>10948</v>
      </c>
      <c r="O4955" t="s">
        <v>2863</v>
      </c>
      <c r="P4955">
        <v>8164</v>
      </c>
      <c r="Q4955">
        <v>168</v>
      </c>
      <c r="R4955">
        <v>0</v>
      </c>
      <c r="S4955">
        <v>200</v>
      </c>
      <c r="T4955">
        <v>0</v>
      </c>
      <c r="U4955">
        <v>800</v>
      </c>
      <c r="V4955">
        <v>800</v>
      </c>
      <c r="W4955">
        <v>200</v>
      </c>
      <c r="X4955">
        <v>0</v>
      </c>
      <c r="Y4955">
        <v>0</v>
      </c>
      <c r="Z4955">
        <v>0</v>
      </c>
      <c r="AD4955" s="1">
        <v>41794.333333333336</v>
      </c>
      <c r="AE4955" s="1">
        <v>41822.708333333336</v>
      </c>
      <c r="AG4955" s="1">
        <v>41770.333333333336</v>
      </c>
      <c r="AH4955" s="1">
        <v>41798.708333333336</v>
      </c>
      <c r="AI4955" s="1">
        <v>41770.333333333336</v>
      </c>
      <c r="AJ4955" s="1">
        <v>41798.708333333336</v>
      </c>
      <c r="AK4955" s="1">
        <v>41770.333333333336</v>
      </c>
      <c r="AL4955" s="1">
        <v>41798.708333333336</v>
      </c>
      <c r="AM4955" s="1">
        <v>41794.333333333336</v>
      </c>
      <c r="AN4955" s="1">
        <v>41822.708333333336</v>
      </c>
      <c r="AP4955" t="s">
        <v>113</v>
      </c>
      <c r="AU4955" t="e">
        <f>+DoqrBluQtWiBsXTfTDHmg</f>
        <v>#NAME?</v>
      </c>
      <c r="AY4955" t="s">
        <v>106</v>
      </c>
      <c r="AZ4955">
        <v>0</v>
      </c>
      <c r="BA4955">
        <v>0</v>
      </c>
      <c r="BD4955" s="3">
        <v>41321.662499999999</v>
      </c>
      <c r="BE4955" s="3">
        <v>41321.663888888892</v>
      </c>
      <c r="BF4955" t="s">
        <v>115</v>
      </c>
      <c r="BG4955" t="s">
        <v>115</v>
      </c>
      <c r="BH4955">
        <v>8149</v>
      </c>
      <c r="BM4955">
        <v>43410</v>
      </c>
      <c r="BR4955" t="s">
        <v>2865</v>
      </c>
      <c r="BS4955" t="s">
        <v>2866</v>
      </c>
      <c r="BU4955">
        <v>1</v>
      </c>
      <c r="BV4955" t="s">
        <v>118</v>
      </c>
      <c r="BX4955" t="s">
        <v>119</v>
      </c>
      <c r="BY4955" t="s">
        <v>119</v>
      </c>
      <c r="BZ4955" t="s">
        <v>119</v>
      </c>
      <c r="CA4955">
        <v>1</v>
      </c>
      <c r="CC4955" t="s">
        <v>120</v>
      </c>
      <c r="CH4955">
        <v>540</v>
      </c>
      <c r="CI4955">
        <v>31940</v>
      </c>
      <c r="CJ4955" t="s">
        <v>106</v>
      </c>
      <c r="CK4955" t="s">
        <v>106</v>
      </c>
      <c r="CL4955">
        <v>10</v>
      </c>
      <c r="CM4955" t="s">
        <v>2867</v>
      </c>
      <c r="CO4955">
        <v>125402</v>
      </c>
      <c r="CQ4955">
        <v>0</v>
      </c>
      <c r="CR4955">
        <v>0</v>
      </c>
      <c r="CS4955">
        <v>0</v>
      </c>
      <c r="CY4955" t="s">
        <v>123</v>
      </c>
      <c r="CZ4955" t="s">
        <v>124</v>
      </c>
      <c r="DD4955" t="str" cm="1">
        <f t="array" ref="DD4955">TEXT(_xlfn.SEQUENCE(1, DATEDIF(AG4955, AH4955, "m") + 1, AG4955, 30), "YYYY-APMM")</f>
        <v>2014-AP05</v>
      </c>
      <c r="DN4955">
        <f t="shared" si="154"/>
        <v>800</v>
      </c>
      <c r="DO4955" t="str">
        <f t="shared" si="155"/>
        <v>SCREED MASON SK</v>
      </c>
    </row>
    <row r="4956" spans="1:119" x14ac:dyDescent="0.35">
      <c r="A4956" t="s">
        <v>105</v>
      </c>
      <c r="B4956">
        <v>504241</v>
      </c>
      <c r="C4956">
        <v>6359</v>
      </c>
      <c r="D4956">
        <v>125403</v>
      </c>
      <c r="E4956">
        <v>13662</v>
      </c>
      <c r="F4956">
        <v>0</v>
      </c>
      <c r="G4956" t="s">
        <v>106</v>
      </c>
      <c r="H4956" t="s">
        <v>106</v>
      </c>
      <c r="I4956" t="s">
        <v>106</v>
      </c>
      <c r="J4956" t="s">
        <v>107</v>
      </c>
      <c r="K4956" t="s">
        <v>108</v>
      </c>
      <c r="L4956" t="s">
        <v>109</v>
      </c>
      <c r="M4956" t="s">
        <v>110</v>
      </c>
      <c r="N4956" t="s">
        <v>10949</v>
      </c>
      <c r="O4956" t="s">
        <v>2869</v>
      </c>
      <c r="P4956">
        <v>8178</v>
      </c>
      <c r="Q4956">
        <v>168</v>
      </c>
      <c r="R4956">
        <v>0</v>
      </c>
      <c r="S4956">
        <v>200</v>
      </c>
      <c r="T4956">
        <v>0</v>
      </c>
      <c r="U4956">
        <v>1138.5</v>
      </c>
      <c r="V4956">
        <v>1138.5</v>
      </c>
      <c r="W4956">
        <v>200</v>
      </c>
      <c r="X4956">
        <v>0</v>
      </c>
      <c r="Y4956">
        <v>0</v>
      </c>
      <c r="Z4956">
        <v>0</v>
      </c>
      <c r="AD4956" s="1">
        <v>41798.333333333336</v>
      </c>
      <c r="AE4956" s="1">
        <v>41826.708333333336</v>
      </c>
      <c r="AG4956" s="1">
        <v>41773.333333333336</v>
      </c>
      <c r="AH4956" s="1">
        <v>41801.708333333336</v>
      </c>
      <c r="AI4956" s="1">
        <v>41773.333333333336</v>
      </c>
      <c r="AJ4956" s="1">
        <v>41801.708333333336</v>
      </c>
      <c r="AK4956" s="1">
        <v>41773.333333333336</v>
      </c>
      <c r="AL4956" s="1">
        <v>41801.708333333336</v>
      </c>
      <c r="AM4956" s="1">
        <v>41798.333333333336</v>
      </c>
      <c r="AN4956" s="1">
        <v>41826.708333333336</v>
      </c>
      <c r="AP4956" t="s">
        <v>113</v>
      </c>
      <c r="AU4956" t="s">
        <v>10950</v>
      </c>
      <c r="AY4956" t="s">
        <v>106</v>
      </c>
      <c r="AZ4956">
        <v>0</v>
      </c>
      <c r="BA4956">
        <v>0</v>
      </c>
      <c r="BD4956" s="3">
        <v>41321.662499999999</v>
      </c>
      <c r="BE4956" s="3">
        <v>41321.663888888892</v>
      </c>
      <c r="BF4956" t="s">
        <v>115</v>
      </c>
      <c r="BG4956" t="s">
        <v>115</v>
      </c>
      <c r="BH4956">
        <v>8149</v>
      </c>
      <c r="BM4956">
        <v>43550</v>
      </c>
      <c r="BR4956" t="s">
        <v>116</v>
      </c>
      <c r="BS4956" t="s">
        <v>117</v>
      </c>
      <c r="BU4956">
        <v>1</v>
      </c>
      <c r="BV4956" t="s">
        <v>118</v>
      </c>
      <c r="BX4956" t="s">
        <v>119</v>
      </c>
      <c r="BY4956" t="s">
        <v>119</v>
      </c>
      <c r="BZ4956" t="s">
        <v>119</v>
      </c>
      <c r="CA4956">
        <v>1</v>
      </c>
      <c r="CC4956" t="s">
        <v>120</v>
      </c>
      <c r="CH4956">
        <v>540</v>
      </c>
      <c r="CI4956">
        <v>31940</v>
      </c>
      <c r="CJ4956" t="s">
        <v>106</v>
      </c>
      <c r="CK4956" t="s">
        <v>106</v>
      </c>
      <c r="CL4956">
        <v>10</v>
      </c>
      <c r="CM4956" t="s">
        <v>2867</v>
      </c>
      <c r="CO4956">
        <v>125402</v>
      </c>
      <c r="CQ4956">
        <v>0</v>
      </c>
      <c r="CR4956">
        <v>0</v>
      </c>
      <c r="CS4956">
        <v>0</v>
      </c>
      <c r="CY4956" t="s">
        <v>123</v>
      </c>
      <c r="CZ4956" t="s">
        <v>124</v>
      </c>
      <c r="DD4956" t="str" cm="1">
        <f t="array" ref="DD4956">TEXT(_xlfn.SEQUENCE(1, DATEDIF(AG4956, AH4956, "m") + 1, AG4956, 30), "YYYY-APMM")</f>
        <v>2014-AP05</v>
      </c>
      <c r="DN4956">
        <f t="shared" si="154"/>
        <v>1138.5</v>
      </c>
      <c r="DO4956" t="str">
        <f t="shared" si="155"/>
        <v>LABOR- SUBCONTRACTOR</v>
      </c>
    </row>
    <row r="4957" spans="1:119" x14ac:dyDescent="0.35">
      <c r="A4957" t="s">
        <v>105</v>
      </c>
      <c r="B4957">
        <v>504242</v>
      </c>
      <c r="C4957">
        <v>6359</v>
      </c>
      <c r="D4957">
        <v>125403</v>
      </c>
      <c r="E4957">
        <v>13662</v>
      </c>
      <c r="F4957">
        <v>0</v>
      </c>
      <c r="G4957" t="s">
        <v>106</v>
      </c>
      <c r="H4957" t="s">
        <v>106</v>
      </c>
      <c r="I4957" t="s">
        <v>106</v>
      </c>
      <c r="J4957" t="s">
        <v>107</v>
      </c>
      <c r="K4957" t="s">
        <v>108</v>
      </c>
      <c r="L4957" t="s">
        <v>109</v>
      </c>
      <c r="M4957" t="s">
        <v>110</v>
      </c>
      <c r="N4957" t="s">
        <v>10951</v>
      </c>
      <c r="O4957" t="s">
        <v>2872</v>
      </c>
      <c r="P4957">
        <v>8178</v>
      </c>
      <c r="Q4957">
        <v>168</v>
      </c>
      <c r="R4957">
        <v>0</v>
      </c>
      <c r="S4957">
        <v>200</v>
      </c>
      <c r="T4957">
        <v>0</v>
      </c>
      <c r="U4957">
        <v>1408</v>
      </c>
      <c r="V4957">
        <v>1408</v>
      </c>
      <c r="W4957">
        <v>200</v>
      </c>
      <c r="X4957">
        <v>0</v>
      </c>
      <c r="Y4957">
        <v>0</v>
      </c>
      <c r="Z4957">
        <v>0</v>
      </c>
      <c r="AD4957" s="1">
        <v>41802.333333333336</v>
      </c>
      <c r="AE4957" s="1">
        <v>41830.708333333336</v>
      </c>
      <c r="AG4957" s="1">
        <v>41778.333333333336</v>
      </c>
      <c r="AH4957" s="1">
        <v>41806.708333333336</v>
      </c>
      <c r="AI4957" s="1">
        <v>41778.333333333336</v>
      </c>
      <c r="AJ4957" s="1">
        <v>41806.708333333336</v>
      </c>
      <c r="AK4957" s="1">
        <v>41778.333333333336</v>
      </c>
      <c r="AL4957" s="1">
        <v>41806.708333333336</v>
      </c>
      <c r="AM4957" s="1">
        <v>41802.333333333336</v>
      </c>
      <c r="AN4957" s="1">
        <v>41830.708333333336</v>
      </c>
      <c r="AP4957" t="s">
        <v>113</v>
      </c>
      <c r="AU4957" t="s">
        <v>10952</v>
      </c>
      <c r="AY4957" t="s">
        <v>106</v>
      </c>
      <c r="AZ4957">
        <v>0</v>
      </c>
      <c r="BA4957">
        <v>0</v>
      </c>
      <c r="BD4957" s="3">
        <v>41321.662499999999</v>
      </c>
      <c r="BE4957" s="3">
        <v>41321.663888888892</v>
      </c>
      <c r="BF4957" t="s">
        <v>115</v>
      </c>
      <c r="BG4957" t="s">
        <v>115</v>
      </c>
      <c r="BH4957">
        <v>8149</v>
      </c>
      <c r="BM4957">
        <v>43550</v>
      </c>
      <c r="BR4957" t="s">
        <v>116</v>
      </c>
      <c r="BS4957" t="s">
        <v>117</v>
      </c>
      <c r="BU4957">
        <v>1</v>
      </c>
      <c r="BV4957" t="s">
        <v>118</v>
      </c>
      <c r="BX4957" t="s">
        <v>119</v>
      </c>
      <c r="BY4957" t="s">
        <v>119</v>
      </c>
      <c r="BZ4957" t="s">
        <v>119</v>
      </c>
      <c r="CA4957">
        <v>1</v>
      </c>
      <c r="CC4957" t="s">
        <v>120</v>
      </c>
      <c r="CH4957">
        <v>540</v>
      </c>
      <c r="CI4957">
        <v>31940</v>
      </c>
      <c r="CJ4957" t="s">
        <v>106</v>
      </c>
      <c r="CK4957" t="s">
        <v>106</v>
      </c>
      <c r="CL4957">
        <v>10</v>
      </c>
      <c r="CM4957" t="s">
        <v>2867</v>
      </c>
      <c r="CO4957">
        <v>125402</v>
      </c>
      <c r="CQ4957">
        <v>0</v>
      </c>
      <c r="CR4957">
        <v>0</v>
      </c>
      <c r="CS4957">
        <v>0</v>
      </c>
      <c r="CY4957" t="s">
        <v>123</v>
      </c>
      <c r="CZ4957" t="s">
        <v>124</v>
      </c>
      <c r="DD4957" t="str" cm="1">
        <f t="array" ref="DD4957">TEXT(_xlfn.SEQUENCE(1, DATEDIF(AG4957, AH4957, "m") + 1, AG4957, 30), "YYYY-APMM")</f>
        <v>2014-AP05</v>
      </c>
      <c r="DN4957">
        <f t="shared" si="154"/>
        <v>1408</v>
      </c>
      <c r="DO4957" t="str">
        <f t="shared" si="155"/>
        <v>LABOR- SUBCONTRACTOR</v>
      </c>
    </row>
    <row r="4958" spans="1:119" x14ac:dyDescent="0.35">
      <c r="A4958" t="s">
        <v>105</v>
      </c>
      <c r="B4958">
        <v>504243</v>
      </c>
      <c r="C4958">
        <v>6359</v>
      </c>
      <c r="D4958">
        <v>125403</v>
      </c>
      <c r="E4958">
        <v>13662</v>
      </c>
      <c r="F4958">
        <v>0</v>
      </c>
      <c r="G4958" t="s">
        <v>106</v>
      </c>
      <c r="H4958" t="s">
        <v>106</v>
      </c>
      <c r="I4958" t="s">
        <v>106</v>
      </c>
      <c r="J4958" t="s">
        <v>107</v>
      </c>
      <c r="K4958" t="s">
        <v>108</v>
      </c>
      <c r="L4958" t="s">
        <v>109</v>
      </c>
      <c r="M4958" t="s">
        <v>110</v>
      </c>
      <c r="N4958" t="s">
        <v>10953</v>
      </c>
      <c r="O4958" t="s">
        <v>2875</v>
      </c>
      <c r="P4958">
        <v>8170</v>
      </c>
      <c r="Q4958">
        <v>168</v>
      </c>
      <c r="R4958">
        <v>0</v>
      </c>
      <c r="S4958">
        <v>200</v>
      </c>
      <c r="T4958">
        <v>0</v>
      </c>
      <c r="U4958">
        <v>688.25</v>
      </c>
      <c r="V4958">
        <v>688.25</v>
      </c>
      <c r="W4958">
        <v>200</v>
      </c>
      <c r="X4958">
        <v>0</v>
      </c>
      <c r="Y4958">
        <v>0</v>
      </c>
      <c r="Z4958">
        <v>0</v>
      </c>
      <c r="AD4958" s="1">
        <v>41807.333333333336</v>
      </c>
      <c r="AE4958" s="1">
        <v>41835.708333333336</v>
      </c>
      <c r="AG4958" s="1">
        <v>41783.333333333336</v>
      </c>
      <c r="AH4958" s="1">
        <v>41811.708333333336</v>
      </c>
      <c r="AI4958" s="1">
        <v>41783.333333333336</v>
      </c>
      <c r="AJ4958" s="1">
        <v>41811.708333333336</v>
      </c>
      <c r="AK4958" s="1">
        <v>41783.333333333336</v>
      </c>
      <c r="AL4958" s="1">
        <v>41811.708333333336</v>
      </c>
      <c r="AM4958" s="1">
        <v>41807.333333333336</v>
      </c>
      <c r="AN4958" s="1">
        <v>41835.708333333336</v>
      </c>
      <c r="AP4958" t="s">
        <v>113</v>
      </c>
      <c r="AU4958" t="s">
        <v>10954</v>
      </c>
      <c r="AY4958" t="s">
        <v>106</v>
      </c>
      <c r="AZ4958">
        <v>0</v>
      </c>
      <c r="BA4958">
        <v>0</v>
      </c>
      <c r="BD4958" s="3">
        <v>41321.662499999999</v>
      </c>
      <c r="BE4958" s="3">
        <v>41321.663888888892</v>
      </c>
      <c r="BF4958" t="s">
        <v>115</v>
      </c>
      <c r="BG4958" t="s">
        <v>115</v>
      </c>
      <c r="BH4958">
        <v>8149</v>
      </c>
      <c r="BM4958">
        <v>43470</v>
      </c>
      <c r="BR4958" t="s">
        <v>2854</v>
      </c>
      <c r="BS4958" t="s">
        <v>2855</v>
      </c>
      <c r="BU4958">
        <v>1</v>
      </c>
      <c r="BV4958" t="s">
        <v>118</v>
      </c>
      <c r="BX4958" t="s">
        <v>119</v>
      </c>
      <c r="BY4958" t="s">
        <v>119</v>
      </c>
      <c r="BZ4958" t="s">
        <v>119</v>
      </c>
      <c r="CA4958">
        <v>1</v>
      </c>
      <c r="CC4958" t="s">
        <v>120</v>
      </c>
      <c r="CH4958">
        <v>540</v>
      </c>
      <c r="CI4958">
        <v>31940</v>
      </c>
      <c r="CJ4958" t="s">
        <v>106</v>
      </c>
      <c r="CK4958" t="s">
        <v>106</v>
      </c>
      <c r="CL4958">
        <v>10</v>
      </c>
      <c r="CM4958" t="s">
        <v>2867</v>
      </c>
      <c r="CO4958">
        <v>125402</v>
      </c>
      <c r="CQ4958">
        <v>0</v>
      </c>
      <c r="CR4958">
        <v>0</v>
      </c>
      <c r="CS4958">
        <v>0</v>
      </c>
      <c r="CY4958" t="s">
        <v>123</v>
      </c>
      <c r="CZ4958" t="s">
        <v>124</v>
      </c>
      <c r="DD4958" t="str" cm="1">
        <f t="array" ref="DD4958">TEXT(_xlfn.SEQUENCE(1, DATEDIF(AG4958, AH4958, "m") + 1, AG4958, 30), "YYYY-APMM")</f>
        <v>2014-AP05</v>
      </c>
      <c r="DN4958">
        <f t="shared" si="154"/>
        <v>688.25</v>
      </c>
      <c r="DO4958" t="str">
        <f t="shared" si="155"/>
        <v>TILE MASON SK</v>
      </c>
    </row>
    <row r="4959" spans="1:119" x14ac:dyDescent="0.35">
      <c r="A4959" t="s">
        <v>105</v>
      </c>
      <c r="B4959">
        <v>504244</v>
      </c>
      <c r="C4959">
        <v>6359</v>
      </c>
      <c r="D4959">
        <v>125403</v>
      </c>
      <c r="E4959">
        <v>13662</v>
      </c>
      <c r="F4959">
        <v>0</v>
      </c>
      <c r="G4959" t="s">
        <v>106</v>
      </c>
      <c r="H4959" t="s">
        <v>106</v>
      </c>
      <c r="I4959" t="s">
        <v>106</v>
      </c>
      <c r="J4959" t="s">
        <v>107</v>
      </c>
      <c r="K4959" t="s">
        <v>108</v>
      </c>
      <c r="L4959" t="s">
        <v>109</v>
      </c>
      <c r="M4959" t="s">
        <v>110</v>
      </c>
      <c r="N4959" t="s">
        <v>10955</v>
      </c>
      <c r="O4959" t="s">
        <v>2878</v>
      </c>
      <c r="P4959">
        <v>8178</v>
      </c>
      <c r="Q4959">
        <v>168</v>
      </c>
      <c r="R4959">
        <v>0</v>
      </c>
      <c r="S4959">
        <v>160</v>
      </c>
      <c r="T4959">
        <v>0</v>
      </c>
      <c r="U4959">
        <v>616</v>
      </c>
      <c r="V4959">
        <v>616</v>
      </c>
      <c r="W4959">
        <v>160</v>
      </c>
      <c r="X4959">
        <v>0</v>
      </c>
      <c r="Y4959">
        <v>0</v>
      </c>
      <c r="Z4959">
        <v>0</v>
      </c>
      <c r="AD4959" s="1">
        <v>41830.333333333336</v>
      </c>
      <c r="AE4959" s="1">
        <v>41856.708333333336</v>
      </c>
      <c r="AG4959" s="1">
        <v>41806.333333333336</v>
      </c>
      <c r="AH4959" s="1">
        <v>41828.708333333336</v>
      </c>
      <c r="AI4959" s="1">
        <v>41806.333333333336</v>
      </c>
      <c r="AJ4959" s="1">
        <v>41828.708333333336</v>
      </c>
      <c r="AK4959" s="1">
        <v>41806.333333333336</v>
      </c>
      <c r="AL4959" s="1">
        <v>41828.708333333336</v>
      </c>
      <c r="AM4959" s="1">
        <v>41830.333333333336</v>
      </c>
      <c r="AN4959" s="1">
        <v>41856.708333333336</v>
      </c>
      <c r="AP4959" t="s">
        <v>113</v>
      </c>
      <c r="AU4959" t="s">
        <v>10956</v>
      </c>
      <c r="AY4959" t="s">
        <v>106</v>
      </c>
      <c r="AZ4959">
        <v>0</v>
      </c>
      <c r="BA4959">
        <v>0</v>
      </c>
      <c r="BD4959" s="3">
        <v>41321.662499999999</v>
      </c>
      <c r="BE4959" s="3">
        <v>41321.663888888892</v>
      </c>
      <c r="BF4959" t="s">
        <v>115</v>
      </c>
      <c r="BG4959" t="s">
        <v>115</v>
      </c>
      <c r="BH4959">
        <v>8149</v>
      </c>
      <c r="BM4959">
        <v>43550</v>
      </c>
      <c r="BR4959" t="s">
        <v>116</v>
      </c>
      <c r="BS4959" t="s">
        <v>117</v>
      </c>
      <c r="BU4959">
        <v>1</v>
      </c>
      <c r="BV4959" t="s">
        <v>118</v>
      </c>
      <c r="BX4959" t="s">
        <v>119</v>
      </c>
      <c r="BY4959" t="s">
        <v>119</v>
      </c>
      <c r="BZ4959" t="s">
        <v>119</v>
      </c>
      <c r="CA4959">
        <v>1</v>
      </c>
      <c r="CC4959" t="s">
        <v>120</v>
      </c>
      <c r="CH4959">
        <v>540</v>
      </c>
      <c r="CI4959">
        <v>31940</v>
      </c>
      <c r="CJ4959" t="s">
        <v>106</v>
      </c>
      <c r="CK4959" t="s">
        <v>106</v>
      </c>
      <c r="CL4959">
        <v>10</v>
      </c>
      <c r="CM4959" t="s">
        <v>2867</v>
      </c>
      <c r="CO4959">
        <v>125402</v>
      </c>
      <c r="CQ4959">
        <v>0</v>
      </c>
      <c r="CR4959">
        <v>0</v>
      </c>
      <c r="CS4959">
        <v>0</v>
      </c>
      <c r="CY4959" t="s">
        <v>123</v>
      </c>
      <c r="CZ4959" t="s">
        <v>124</v>
      </c>
      <c r="DD4959" t="str" cm="1">
        <f t="array" ref="DD4959">TEXT(_xlfn.SEQUENCE(1, DATEDIF(AG4959, AH4959, "m") + 1, AG4959, 30), "YYYY-APMM")</f>
        <v>2014-AP06</v>
      </c>
      <c r="DN4959">
        <f t="shared" si="154"/>
        <v>616</v>
      </c>
      <c r="DO4959" t="str">
        <f t="shared" si="155"/>
        <v>LABOR- SUBCONTRACTOR</v>
      </c>
    </row>
    <row r="4960" spans="1:119" x14ac:dyDescent="0.35">
      <c r="A4960" t="s">
        <v>105</v>
      </c>
      <c r="B4960">
        <v>504245</v>
      </c>
      <c r="C4960">
        <v>6359</v>
      </c>
      <c r="D4960">
        <v>125403</v>
      </c>
      <c r="E4960">
        <v>13662</v>
      </c>
      <c r="F4960">
        <v>0</v>
      </c>
      <c r="G4960" t="s">
        <v>106</v>
      </c>
      <c r="H4960" t="s">
        <v>106</v>
      </c>
      <c r="I4960" t="s">
        <v>106</v>
      </c>
      <c r="J4960" t="s">
        <v>107</v>
      </c>
      <c r="K4960" t="s">
        <v>108</v>
      </c>
      <c r="L4960" t="s">
        <v>109</v>
      </c>
      <c r="M4960" t="s">
        <v>110</v>
      </c>
      <c r="N4960" t="s">
        <v>10957</v>
      </c>
      <c r="O4960" t="s">
        <v>2881</v>
      </c>
      <c r="P4960">
        <v>8178</v>
      </c>
      <c r="Q4960">
        <v>168</v>
      </c>
      <c r="R4960">
        <v>0</v>
      </c>
      <c r="S4960">
        <v>200</v>
      </c>
      <c r="T4960">
        <v>0</v>
      </c>
      <c r="U4960">
        <v>1046.5</v>
      </c>
      <c r="V4960">
        <v>1046.5</v>
      </c>
      <c r="W4960">
        <v>200</v>
      </c>
      <c r="X4960">
        <v>0</v>
      </c>
      <c r="Y4960">
        <v>0</v>
      </c>
      <c r="Z4960">
        <v>0</v>
      </c>
      <c r="AD4960" s="1">
        <v>41815.333333333336</v>
      </c>
      <c r="AE4960" s="1">
        <v>41843.708333333336</v>
      </c>
      <c r="AG4960" s="1">
        <v>41791.333333333336</v>
      </c>
      <c r="AH4960" s="1">
        <v>41819.708333333336</v>
      </c>
      <c r="AI4960" s="1">
        <v>41791.333333333336</v>
      </c>
      <c r="AJ4960" s="1">
        <v>41819.708333333336</v>
      </c>
      <c r="AK4960" s="1">
        <v>41791.333333333336</v>
      </c>
      <c r="AL4960" s="1">
        <v>41819.708333333336</v>
      </c>
      <c r="AM4960" s="1">
        <v>41815.333333333336</v>
      </c>
      <c r="AN4960" s="1">
        <v>41843.708333333336</v>
      </c>
      <c r="AP4960" t="s">
        <v>113</v>
      </c>
      <c r="AU4960" t="s">
        <v>10958</v>
      </c>
      <c r="AY4960" t="s">
        <v>106</v>
      </c>
      <c r="AZ4960">
        <v>0</v>
      </c>
      <c r="BA4960">
        <v>0</v>
      </c>
      <c r="BD4960" s="3">
        <v>41321.662499999999</v>
      </c>
      <c r="BE4960" s="3">
        <v>41321.663888888892</v>
      </c>
      <c r="BF4960" t="s">
        <v>115</v>
      </c>
      <c r="BG4960" t="s">
        <v>115</v>
      </c>
      <c r="BH4960">
        <v>8149</v>
      </c>
      <c r="BM4960">
        <v>43550</v>
      </c>
      <c r="BR4960" t="s">
        <v>116</v>
      </c>
      <c r="BS4960" t="s">
        <v>117</v>
      </c>
      <c r="BU4960">
        <v>1</v>
      </c>
      <c r="BV4960" t="s">
        <v>118</v>
      </c>
      <c r="BX4960" t="s">
        <v>119</v>
      </c>
      <c r="BY4960" t="s">
        <v>119</v>
      </c>
      <c r="BZ4960" t="s">
        <v>119</v>
      </c>
      <c r="CA4960">
        <v>1</v>
      </c>
      <c r="CC4960" t="s">
        <v>120</v>
      </c>
      <c r="CH4960">
        <v>540</v>
      </c>
      <c r="CI4960">
        <v>31940</v>
      </c>
      <c r="CJ4960" t="s">
        <v>106</v>
      </c>
      <c r="CK4960" t="s">
        <v>106</v>
      </c>
      <c r="CL4960">
        <v>10</v>
      </c>
      <c r="CM4960" t="s">
        <v>2867</v>
      </c>
      <c r="CO4960">
        <v>125402</v>
      </c>
      <c r="CQ4960">
        <v>0</v>
      </c>
      <c r="CR4960">
        <v>0</v>
      </c>
      <c r="CS4960">
        <v>0</v>
      </c>
      <c r="CY4960" t="s">
        <v>123</v>
      </c>
      <c r="CZ4960" t="s">
        <v>124</v>
      </c>
      <c r="DD4960" t="str" cm="1">
        <f t="array" ref="DD4960">TEXT(_xlfn.SEQUENCE(1, DATEDIF(AG4960, AH4960, "m") + 1, AG4960, 30), "YYYY-APMM")</f>
        <v>2014-AP06</v>
      </c>
      <c r="DN4960">
        <f t="shared" si="154"/>
        <v>1046.5</v>
      </c>
      <c r="DO4960" t="str">
        <f t="shared" si="155"/>
        <v>LABOR- SUBCONTRACTOR</v>
      </c>
    </row>
    <row r="4961" spans="1:119" x14ac:dyDescent="0.35">
      <c r="A4961" t="s">
        <v>105</v>
      </c>
      <c r="B4961">
        <v>504246</v>
      </c>
      <c r="C4961">
        <v>6359</v>
      </c>
      <c r="D4961">
        <v>125403</v>
      </c>
      <c r="E4961">
        <v>13662</v>
      </c>
      <c r="F4961">
        <v>0</v>
      </c>
      <c r="G4961" t="s">
        <v>106</v>
      </c>
      <c r="H4961" t="s">
        <v>106</v>
      </c>
      <c r="I4961" t="s">
        <v>106</v>
      </c>
      <c r="J4961" t="s">
        <v>107</v>
      </c>
      <c r="K4961" t="s">
        <v>108</v>
      </c>
      <c r="L4961" t="s">
        <v>109</v>
      </c>
      <c r="M4961" t="s">
        <v>110</v>
      </c>
      <c r="N4961" t="s">
        <v>10959</v>
      </c>
      <c r="O4961" t="s">
        <v>2884</v>
      </c>
      <c r="P4961">
        <v>8178</v>
      </c>
      <c r="Q4961">
        <v>208</v>
      </c>
      <c r="R4961">
        <v>208</v>
      </c>
      <c r="S4961">
        <v>120</v>
      </c>
      <c r="T4961">
        <v>0</v>
      </c>
      <c r="U4961">
        <v>176</v>
      </c>
      <c r="V4961">
        <v>176</v>
      </c>
      <c r="W4961">
        <v>120</v>
      </c>
      <c r="X4961">
        <v>0</v>
      </c>
      <c r="Y4961">
        <v>0</v>
      </c>
      <c r="Z4961">
        <v>0</v>
      </c>
      <c r="AD4961" s="1">
        <v>41848.333333333336</v>
      </c>
      <c r="AE4961" s="1">
        <v>41868.708333333336</v>
      </c>
      <c r="AG4961" s="1">
        <v>41818.333333333336</v>
      </c>
      <c r="AH4961" s="1">
        <v>41834.708333333336</v>
      </c>
      <c r="AI4961" s="1">
        <v>41818.333333333336</v>
      </c>
      <c r="AJ4961" s="1">
        <v>41834.708333333336</v>
      </c>
      <c r="AK4961" s="1">
        <v>41818.333333333336</v>
      </c>
      <c r="AL4961" s="1">
        <v>41834.708333333336</v>
      </c>
      <c r="AM4961" s="1">
        <v>41848.333333333336</v>
      </c>
      <c r="AN4961" s="1">
        <v>41868.708333333336</v>
      </c>
      <c r="AP4961" t="s">
        <v>113</v>
      </c>
      <c r="AU4961" t="s">
        <v>10960</v>
      </c>
      <c r="AY4961" t="s">
        <v>106</v>
      </c>
      <c r="AZ4961">
        <v>0</v>
      </c>
      <c r="BA4961">
        <v>0</v>
      </c>
      <c r="BD4961" s="3">
        <v>41321.662499999999</v>
      </c>
      <c r="BE4961" s="3">
        <v>41321.663888888892</v>
      </c>
      <c r="BF4961" t="s">
        <v>115</v>
      </c>
      <c r="BG4961" t="s">
        <v>115</v>
      </c>
      <c r="BH4961">
        <v>8149</v>
      </c>
      <c r="BM4961">
        <v>43550</v>
      </c>
      <c r="BR4961" t="s">
        <v>116</v>
      </c>
      <c r="BS4961" t="s">
        <v>117</v>
      </c>
      <c r="BU4961">
        <v>1</v>
      </c>
      <c r="BV4961" t="s">
        <v>118</v>
      </c>
      <c r="BX4961" t="s">
        <v>119</v>
      </c>
      <c r="BY4961" t="s">
        <v>119</v>
      </c>
      <c r="BZ4961" t="s">
        <v>119</v>
      </c>
      <c r="CA4961">
        <v>1</v>
      </c>
      <c r="CC4961" t="s">
        <v>120</v>
      </c>
      <c r="CH4961">
        <v>540</v>
      </c>
      <c r="CI4961">
        <v>31940</v>
      </c>
      <c r="CJ4961" t="s">
        <v>106</v>
      </c>
      <c r="CK4961" t="s">
        <v>106</v>
      </c>
      <c r="CL4961">
        <v>10</v>
      </c>
      <c r="CM4961" t="s">
        <v>2867</v>
      </c>
      <c r="CO4961">
        <v>125402</v>
      </c>
      <c r="CQ4961">
        <v>0</v>
      </c>
      <c r="CR4961">
        <v>0</v>
      </c>
      <c r="CS4961">
        <v>0</v>
      </c>
      <c r="CY4961" t="s">
        <v>123</v>
      </c>
      <c r="CZ4961" t="s">
        <v>124</v>
      </c>
      <c r="DD4961" t="str" cm="1">
        <f t="array" ref="DD4961">TEXT(_xlfn.SEQUENCE(1, DATEDIF(AG4961, AH4961, "m") + 1, AG4961, 30), "YYYY-APMM")</f>
        <v>2014-AP06</v>
      </c>
      <c r="DN4961">
        <f t="shared" si="154"/>
        <v>176</v>
      </c>
      <c r="DO4961" t="str">
        <f t="shared" si="155"/>
        <v>LABOR- SUBCONTRACTOR</v>
      </c>
    </row>
    <row r="4962" spans="1:119" x14ac:dyDescent="0.35">
      <c r="A4962" t="s">
        <v>105</v>
      </c>
      <c r="B4962">
        <v>504247</v>
      </c>
      <c r="C4962">
        <v>6359</v>
      </c>
      <c r="D4962">
        <v>125404</v>
      </c>
      <c r="E4962">
        <v>13662</v>
      </c>
      <c r="F4962">
        <v>0</v>
      </c>
      <c r="G4962" t="s">
        <v>106</v>
      </c>
      <c r="H4962" t="s">
        <v>106</v>
      </c>
      <c r="I4962" t="s">
        <v>106</v>
      </c>
      <c r="J4962" t="s">
        <v>107</v>
      </c>
      <c r="K4962" t="s">
        <v>108</v>
      </c>
      <c r="L4962" t="s">
        <v>109</v>
      </c>
      <c r="M4962" t="s">
        <v>110</v>
      </c>
      <c r="N4962" t="s">
        <v>10961</v>
      </c>
      <c r="O4962" t="s">
        <v>2846</v>
      </c>
      <c r="P4962">
        <v>8169</v>
      </c>
      <c r="Q4962">
        <v>376</v>
      </c>
      <c r="R4962">
        <v>0</v>
      </c>
      <c r="S4962">
        <v>200</v>
      </c>
      <c r="T4962">
        <v>0</v>
      </c>
      <c r="U4962">
        <v>14275</v>
      </c>
      <c r="V4962">
        <v>14275</v>
      </c>
      <c r="W4962">
        <v>200</v>
      </c>
      <c r="X4962">
        <v>0</v>
      </c>
      <c r="Y4962">
        <v>0</v>
      </c>
      <c r="Z4962">
        <v>0</v>
      </c>
      <c r="AD4962" s="1">
        <v>41811.333333333336</v>
      </c>
      <c r="AE4962" s="1">
        <v>41839.708333333336</v>
      </c>
      <c r="AG4962" s="1">
        <v>41756.333333333336</v>
      </c>
      <c r="AH4962" s="1">
        <v>41784.708333333336</v>
      </c>
      <c r="AI4962" s="1">
        <v>41756.333333333336</v>
      </c>
      <c r="AJ4962" s="1">
        <v>41784.708333333336</v>
      </c>
      <c r="AK4962" s="1">
        <v>41756.333333333336</v>
      </c>
      <c r="AL4962" s="1">
        <v>41784.708333333336</v>
      </c>
      <c r="AM4962" s="1">
        <v>41811.333333333336</v>
      </c>
      <c r="AN4962" s="1">
        <v>41839.708333333336</v>
      </c>
      <c r="AP4962" t="s">
        <v>113</v>
      </c>
      <c r="AU4962" t="s">
        <v>10962</v>
      </c>
      <c r="AY4962" t="s">
        <v>106</v>
      </c>
      <c r="AZ4962">
        <v>0</v>
      </c>
      <c r="BA4962">
        <v>0</v>
      </c>
      <c r="BD4962" s="3">
        <v>41321.662499999999</v>
      </c>
      <c r="BE4962" s="3">
        <v>41321.663888888892</v>
      </c>
      <c r="BF4962" t="s">
        <v>115</v>
      </c>
      <c r="BG4962" t="s">
        <v>115</v>
      </c>
      <c r="BH4962">
        <v>8149</v>
      </c>
      <c r="BM4962">
        <v>43460</v>
      </c>
      <c r="BR4962" t="s">
        <v>2848</v>
      </c>
      <c r="BS4962" t="s">
        <v>2849</v>
      </c>
      <c r="BU4962">
        <v>1</v>
      </c>
      <c r="BV4962" t="s">
        <v>118</v>
      </c>
      <c r="BX4962" t="s">
        <v>119</v>
      </c>
      <c r="BY4962" t="s">
        <v>119</v>
      </c>
      <c r="BZ4962" t="s">
        <v>119</v>
      </c>
      <c r="CA4962">
        <v>1</v>
      </c>
      <c r="CC4962" t="s">
        <v>120</v>
      </c>
      <c r="CH4962">
        <v>540</v>
      </c>
      <c r="CI4962">
        <v>31950</v>
      </c>
      <c r="CJ4962" t="s">
        <v>106</v>
      </c>
      <c r="CK4962" t="s">
        <v>106</v>
      </c>
      <c r="CL4962">
        <v>15</v>
      </c>
      <c r="CM4962" t="s">
        <v>2850</v>
      </c>
      <c r="CO4962">
        <v>125402</v>
      </c>
      <c r="CQ4962">
        <v>0</v>
      </c>
      <c r="CR4962">
        <v>0</v>
      </c>
      <c r="CS4962">
        <v>0</v>
      </c>
      <c r="CY4962" t="s">
        <v>123</v>
      </c>
      <c r="CZ4962" t="s">
        <v>124</v>
      </c>
      <c r="DD4962" t="str" cm="1">
        <f t="array" ref="DD4962">TEXT(_xlfn.SEQUENCE(1, DATEDIF(AG4962, AH4962, "m") + 1, AG4962, 30), "YYYY-APMM")</f>
        <v>2014-AP04</v>
      </c>
      <c r="DN4962">
        <f t="shared" si="154"/>
        <v>14275</v>
      </c>
      <c r="DO4962" t="str">
        <f t="shared" si="155"/>
        <v>PLASTER MASON SK</v>
      </c>
    </row>
    <row r="4963" spans="1:119" x14ac:dyDescent="0.35">
      <c r="A4963" t="s">
        <v>105</v>
      </c>
      <c r="B4963">
        <v>504248</v>
      </c>
      <c r="C4963">
        <v>6359</v>
      </c>
      <c r="D4963">
        <v>125404</v>
      </c>
      <c r="E4963">
        <v>13662</v>
      </c>
      <c r="F4963">
        <v>0</v>
      </c>
      <c r="G4963" t="s">
        <v>106</v>
      </c>
      <c r="H4963" t="s">
        <v>106</v>
      </c>
      <c r="I4963" t="s">
        <v>106</v>
      </c>
      <c r="J4963" t="s">
        <v>107</v>
      </c>
      <c r="K4963" t="s">
        <v>108</v>
      </c>
      <c r="L4963" t="s">
        <v>109</v>
      </c>
      <c r="M4963" t="s">
        <v>110</v>
      </c>
      <c r="N4963" t="s">
        <v>10963</v>
      </c>
      <c r="O4963" t="s">
        <v>2852</v>
      </c>
      <c r="P4963">
        <v>8170</v>
      </c>
      <c r="Q4963">
        <v>392</v>
      </c>
      <c r="R4963">
        <v>0</v>
      </c>
      <c r="S4963">
        <v>160</v>
      </c>
      <c r="T4963">
        <v>0</v>
      </c>
      <c r="U4963">
        <v>990</v>
      </c>
      <c r="V4963">
        <v>990</v>
      </c>
      <c r="W4963">
        <v>160</v>
      </c>
      <c r="X4963">
        <v>0</v>
      </c>
      <c r="Y4963">
        <v>0</v>
      </c>
      <c r="Z4963">
        <v>0</v>
      </c>
      <c r="AD4963" s="1">
        <v>41830.333333333336</v>
      </c>
      <c r="AE4963" s="1">
        <v>41856.708333333336</v>
      </c>
      <c r="AG4963" s="1">
        <v>41773.333333333336</v>
      </c>
      <c r="AH4963" s="1">
        <v>41795.708333333336</v>
      </c>
      <c r="AI4963" s="1">
        <v>41773.333333333336</v>
      </c>
      <c r="AJ4963" s="1">
        <v>41795.708333333336</v>
      </c>
      <c r="AK4963" s="1">
        <v>41773.333333333336</v>
      </c>
      <c r="AL4963" s="1">
        <v>41795.708333333336</v>
      </c>
      <c r="AM4963" s="1">
        <v>41830.333333333336</v>
      </c>
      <c r="AN4963" s="1">
        <v>41856.708333333336</v>
      </c>
      <c r="AP4963" t="s">
        <v>113</v>
      </c>
      <c r="AU4963" t="s">
        <v>10964</v>
      </c>
      <c r="AY4963" t="s">
        <v>106</v>
      </c>
      <c r="AZ4963">
        <v>0</v>
      </c>
      <c r="BA4963">
        <v>0</v>
      </c>
      <c r="BD4963" s="3">
        <v>41321.662499999999</v>
      </c>
      <c r="BE4963" s="3">
        <v>41321.663888888892</v>
      </c>
      <c r="BF4963" t="s">
        <v>115</v>
      </c>
      <c r="BG4963" t="s">
        <v>115</v>
      </c>
      <c r="BH4963">
        <v>8149</v>
      </c>
      <c r="BM4963">
        <v>43470</v>
      </c>
      <c r="BR4963" t="s">
        <v>2854</v>
      </c>
      <c r="BS4963" t="s">
        <v>2855</v>
      </c>
      <c r="BU4963">
        <v>1</v>
      </c>
      <c r="BV4963" t="s">
        <v>118</v>
      </c>
      <c r="BX4963" t="s">
        <v>119</v>
      </c>
      <c r="BY4963" t="s">
        <v>119</v>
      </c>
      <c r="BZ4963" t="s">
        <v>119</v>
      </c>
      <c r="CA4963">
        <v>1</v>
      </c>
      <c r="CC4963" t="s">
        <v>120</v>
      </c>
      <c r="CH4963">
        <v>540</v>
      </c>
      <c r="CI4963">
        <v>31950</v>
      </c>
      <c r="CJ4963" t="s">
        <v>106</v>
      </c>
      <c r="CK4963" t="s">
        <v>106</v>
      </c>
      <c r="CL4963">
        <v>15</v>
      </c>
      <c r="CM4963" t="s">
        <v>2850</v>
      </c>
      <c r="CO4963">
        <v>125402</v>
      </c>
      <c r="CQ4963">
        <v>0</v>
      </c>
      <c r="CR4963">
        <v>0</v>
      </c>
      <c r="CS4963">
        <v>0</v>
      </c>
      <c r="CY4963" t="s">
        <v>123</v>
      </c>
      <c r="CZ4963" t="s">
        <v>124</v>
      </c>
      <c r="DD4963" t="str" cm="1">
        <f t="array" ref="DD4963">TEXT(_xlfn.SEQUENCE(1, DATEDIF(AG4963, AH4963, "m") + 1, AG4963, 30), "YYYY-APMM")</f>
        <v>2014-AP05</v>
      </c>
      <c r="DN4963">
        <f t="shared" si="154"/>
        <v>990</v>
      </c>
      <c r="DO4963" t="str">
        <f t="shared" si="155"/>
        <v>TILE MASON SK</v>
      </c>
    </row>
    <row r="4964" spans="1:119" x14ac:dyDescent="0.35">
      <c r="A4964" t="s">
        <v>105</v>
      </c>
      <c r="B4964">
        <v>504249</v>
      </c>
      <c r="C4964">
        <v>6359</v>
      </c>
      <c r="D4964">
        <v>125404</v>
      </c>
      <c r="E4964">
        <v>13662</v>
      </c>
      <c r="F4964">
        <v>0</v>
      </c>
      <c r="G4964" t="s">
        <v>106</v>
      </c>
      <c r="H4964" t="s">
        <v>106</v>
      </c>
      <c r="I4964" t="s">
        <v>106</v>
      </c>
      <c r="J4964" t="s">
        <v>107</v>
      </c>
      <c r="K4964" t="s">
        <v>108</v>
      </c>
      <c r="L4964" t="s">
        <v>109</v>
      </c>
      <c r="M4964" t="s">
        <v>110</v>
      </c>
      <c r="N4964" t="s">
        <v>10965</v>
      </c>
      <c r="O4964" t="s">
        <v>2860</v>
      </c>
      <c r="P4964">
        <v>8178</v>
      </c>
      <c r="Q4964">
        <v>392</v>
      </c>
      <c r="R4964">
        <v>40</v>
      </c>
      <c r="S4964">
        <v>160</v>
      </c>
      <c r="T4964">
        <v>0</v>
      </c>
      <c r="U4964">
        <v>3784</v>
      </c>
      <c r="V4964">
        <v>3784</v>
      </c>
      <c r="W4964">
        <v>160</v>
      </c>
      <c r="X4964">
        <v>0</v>
      </c>
      <c r="Y4964">
        <v>0</v>
      </c>
      <c r="Z4964">
        <v>0</v>
      </c>
      <c r="AD4964" s="1">
        <v>41842.333333333336</v>
      </c>
      <c r="AE4964" s="1">
        <v>41868.708333333336</v>
      </c>
      <c r="AG4964" s="1">
        <v>41785.333333333336</v>
      </c>
      <c r="AH4964" s="1">
        <v>41807.708333333336</v>
      </c>
      <c r="AI4964" s="1">
        <v>41785.333333333336</v>
      </c>
      <c r="AJ4964" s="1">
        <v>41807.708333333336</v>
      </c>
      <c r="AK4964" s="1">
        <v>41785.333333333336</v>
      </c>
      <c r="AL4964" s="1">
        <v>41807.708333333336</v>
      </c>
      <c r="AM4964" s="1">
        <v>41842.333333333336</v>
      </c>
      <c r="AN4964" s="1">
        <v>41868.708333333336</v>
      </c>
      <c r="AP4964" t="s">
        <v>113</v>
      </c>
      <c r="AU4964" t="s">
        <v>10966</v>
      </c>
      <c r="AY4964" t="s">
        <v>106</v>
      </c>
      <c r="AZ4964">
        <v>0</v>
      </c>
      <c r="BA4964">
        <v>0</v>
      </c>
      <c r="BD4964" s="3">
        <v>41321.662499999999</v>
      </c>
      <c r="BE4964" s="3">
        <v>41321.663888888892</v>
      </c>
      <c r="BF4964" t="s">
        <v>115</v>
      </c>
      <c r="BG4964" t="s">
        <v>115</v>
      </c>
      <c r="BH4964">
        <v>8149</v>
      </c>
      <c r="BM4964">
        <v>43550</v>
      </c>
      <c r="BR4964" t="s">
        <v>116</v>
      </c>
      <c r="BS4964" t="s">
        <v>117</v>
      </c>
      <c r="BU4964">
        <v>1</v>
      </c>
      <c r="BV4964" t="s">
        <v>118</v>
      </c>
      <c r="BX4964" t="s">
        <v>119</v>
      </c>
      <c r="BY4964" t="s">
        <v>119</v>
      </c>
      <c r="BZ4964" t="s">
        <v>119</v>
      </c>
      <c r="CA4964">
        <v>1</v>
      </c>
      <c r="CC4964" t="s">
        <v>120</v>
      </c>
      <c r="CH4964">
        <v>540</v>
      </c>
      <c r="CI4964">
        <v>31950</v>
      </c>
      <c r="CJ4964" t="s">
        <v>106</v>
      </c>
      <c r="CK4964" t="s">
        <v>106</v>
      </c>
      <c r="CL4964">
        <v>15</v>
      </c>
      <c r="CM4964" t="s">
        <v>2850</v>
      </c>
      <c r="CO4964">
        <v>125402</v>
      </c>
      <c r="CQ4964">
        <v>0</v>
      </c>
      <c r="CR4964">
        <v>0</v>
      </c>
      <c r="CS4964">
        <v>0</v>
      </c>
      <c r="CY4964" t="s">
        <v>123</v>
      </c>
      <c r="CZ4964" t="s">
        <v>124</v>
      </c>
      <c r="DD4964" t="str" cm="1">
        <f t="array" ref="DD4964">TEXT(_xlfn.SEQUENCE(1, DATEDIF(AG4964, AH4964, "m") + 1, AG4964, 30), "YYYY-APMM")</f>
        <v>2014-AP05</v>
      </c>
      <c r="DN4964">
        <f t="shared" si="154"/>
        <v>3784</v>
      </c>
      <c r="DO4964" t="str">
        <f t="shared" si="155"/>
        <v>LABOR- SUBCONTRACTOR</v>
      </c>
    </row>
    <row r="4965" spans="1:119" x14ac:dyDescent="0.35">
      <c r="A4965" t="s">
        <v>105</v>
      </c>
      <c r="B4965">
        <v>504250</v>
      </c>
      <c r="C4965">
        <v>6359</v>
      </c>
      <c r="D4965">
        <v>125406</v>
      </c>
      <c r="E4965">
        <v>13662</v>
      </c>
      <c r="F4965">
        <v>0</v>
      </c>
      <c r="G4965" t="s">
        <v>106</v>
      </c>
      <c r="H4965" t="s">
        <v>106</v>
      </c>
      <c r="I4965" t="s">
        <v>106</v>
      </c>
      <c r="J4965" t="s">
        <v>107</v>
      </c>
      <c r="K4965" t="s">
        <v>108</v>
      </c>
      <c r="L4965" t="s">
        <v>109</v>
      </c>
      <c r="M4965" t="s">
        <v>110</v>
      </c>
      <c r="N4965" t="s">
        <v>10967</v>
      </c>
      <c r="O4965" t="s">
        <v>3102</v>
      </c>
      <c r="P4965">
        <v>8178</v>
      </c>
      <c r="Q4965">
        <v>0</v>
      </c>
      <c r="R4965">
        <v>0</v>
      </c>
      <c r="S4965">
        <v>200</v>
      </c>
      <c r="T4965">
        <v>0</v>
      </c>
      <c r="U4965">
        <v>3000</v>
      </c>
      <c r="V4965">
        <v>3000</v>
      </c>
      <c r="W4965">
        <v>200</v>
      </c>
      <c r="X4965">
        <v>0</v>
      </c>
      <c r="Y4965">
        <v>0</v>
      </c>
      <c r="Z4965">
        <v>0</v>
      </c>
      <c r="AD4965" s="1">
        <v>41930.333333333336</v>
      </c>
      <c r="AE4965" s="1">
        <v>41958.708333333336</v>
      </c>
      <c r="AG4965" s="1">
        <v>41930.333333333336</v>
      </c>
      <c r="AH4965" s="1">
        <v>41958.708333333336</v>
      </c>
      <c r="AI4965" s="1">
        <v>41930.333333333336</v>
      </c>
      <c r="AJ4965" s="1">
        <v>41958.708333333336</v>
      </c>
      <c r="AK4965" s="1">
        <v>41930.333333333336</v>
      </c>
      <c r="AL4965" s="1">
        <v>41958.708333333336</v>
      </c>
      <c r="AM4965" s="1">
        <v>41930.333333333336</v>
      </c>
      <c r="AN4965" s="1">
        <v>41958.708333333336</v>
      </c>
      <c r="AP4965" t="s">
        <v>113</v>
      </c>
      <c r="AU4965" t="s">
        <v>10968</v>
      </c>
      <c r="AY4965" t="s">
        <v>119</v>
      </c>
      <c r="AZ4965">
        <v>0</v>
      </c>
      <c r="BA4965">
        <v>0</v>
      </c>
      <c r="BD4965" s="3">
        <v>41321.662499999999</v>
      </c>
      <c r="BE4965" s="3">
        <v>41321.663888888892</v>
      </c>
      <c r="BF4965" t="s">
        <v>115</v>
      </c>
      <c r="BG4965" t="s">
        <v>115</v>
      </c>
      <c r="BH4965">
        <v>8149</v>
      </c>
      <c r="BM4965">
        <v>43550</v>
      </c>
      <c r="BR4965" t="s">
        <v>116</v>
      </c>
      <c r="BS4965" t="s">
        <v>117</v>
      </c>
      <c r="BU4965">
        <v>1</v>
      </c>
      <c r="BV4965" t="s">
        <v>118</v>
      </c>
      <c r="BX4965" t="s">
        <v>119</v>
      </c>
      <c r="BY4965" t="s">
        <v>119</v>
      </c>
      <c r="BZ4965" t="s">
        <v>119</v>
      </c>
      <c r="CA4965">
        <v>1</v>
      </c>
      <c r="CC4965" t="s">
        <v>120</v>
      </c>
      <c r="CH4965">
        <v>540</v>
      </c>
      <c r="CI4965">
        <v>32870</v>
      </c>
      <c r="CJ4965" t="s">
        <v>106</v>
      </c>
      <c r="CK4965" t="s">
        <v>106</v>
      </c>
      <c r="CL4965">
        <v>30</v>
      </c>
      <c r="CM4965" t="s">
        <v>3097</v>
      </c>
      <c r="CO4965">
        <v>125405</v>
      </c>
      <c r="CQ4965">
        <v>0</v>
      </c>
      <c r="CR4965">
        <v>0</v>
      </c>
      <c r="CS4965">
        <v>0</v>
      </c>
      <c r="CY4965" t="s">
        <v>123</v>
      </c>
      <c r="CZ4965" t="s">
        <v>124</v>
      </c>
      <c r="DD4965" t="str" cm="1">
        <f t="array" ref="DD4965">TEXT(_xlfn.SEQUENCE(1, DATEDIF(AG4965, AH4965, "m") + 1, AG4965, 30), "YYYY-APMM")</f>
        <v>2014-AP10</v>
      </c>
      <c r="DN4965">
        <f t="shared" si="154"/>
        <v>3000</v>
      </c>
      <c r="DO4965" t="str">
        <f t="shared" si="155"/>
        <v>LABOR- SUBCONTRACTOR</v>
      </c>
    </row>
    <row r="4966" spans="1:119" x14ac:dyDescent="0.35">
      <c r="A4966" t="s">
        <v>105</v>
      </c>
      <c r="B4966">
        <v>504251</v>
      </c>
      <c r="C4966">
        <v>6359</v>
      </c>
      <c r="D4966">
        <v>125406</v>
      </c>
      <c r="E4966">
        <v>13662</v>
      </c>
      <c r="F4966">
        <v>0</v>
      </c>
      <c r="G4966" t="s">
        <v>106</v>
      </c>
      <c r="H4966" t="s">
        <v>106</v>
      </c>
      <c r="I4966" t="s">
        <v>106</v>
      </c>
      <c r="J4966" t="s">
        <v>107</v>
      </c>
      <c r="K4966" t="s">
        <v>108</v>
      </c>
      <c r="L4966" t="s">
        <v>109</v>
      </c>
      <c r="M4966" t="s">
        <v>110</v>
      </c>
      <c r="N4966" t="s">
        <v>10969</v>
      </c>
      <c r="O4966" t="s">
        <v>3095</v>
      </c>
      <c r="P4966">
        <v>8178</v>
      </c>
      <c r="Q4966">
        <v>0</v>
      </c>
      <c r="R4966">
        <v>0</v>
      </c>
      <c r="S4966">
        <v>200</v>
      </c>
      <c r="T4966">
        <v>0</v>
      </c>
      <c r="U4966">
        <v>3000</v>
      </c>
      <c r="V4966">
        <v>3000</v>
      </c>
      <c r="W4966">
        <v>200</v>
      </c>
      <c r="X4966">
        <v>0</v>
      </c>
      <c r="Y4966">
        <v>0</v>
      </c>
      <c r="Z4966">
        <v>0</v>
      </c>
      <c r="AD4966" s="1">
        <v>41930.333333333336</v>
      </c>
      <c r="AE4966" s="1">
        <v>41958.708333333336</v>
      </c>
      <c r="AG4966" s="1">
        <v>41930.333333333336</v>
      </c>
      <c r="AH4966" s="1">
        <v>41958.708333333336</v>
      </c>
      <c r="AI4966" s="1">
        <v>41930.333333333336</v>
      </c>
      <c r="AJ4966" s="1">
        <v>41958.708333333336</v>
      </c>
      <c r="AK4966" s="1">
        <v>41930.333333333336</v>
      </c>
      <c r="AL4966" s="1">
        <v>41958.708333333336</v>
      </c>
      <c r="AM4966" s="1">
        <v>41930.333333333336</v>
      </c>
      <c r="AN4966" s="1">
        <v>41958.708333333336</v>
      </c>
      <c r="AP4966" t="s">
        <v>113</v>
      </c>
      <c r="AU4966" t="s">
        <v>10970</v>
      </c>
      <c r="AY4966" t="s">
        <v>119</v>
      </c>
      <c r="AZ4966">
        <v>0</v>
      </c>
      <c r="BA4966">
        <v>0</v>
      </c>
      <c r="BD4966" s="3">
        <v>41321.662499999999</v>
      </c>
      <c r="BE4966" s="3">
        <v>41321.663888888892</v>
      </c>
      <c r="BF4966" t="s">
        <v>115</v>
      </c>
      <c r="BG4966" t="s">
        <v>115</v>
      </c>
      <c r="BH4966">
        <v>8149</v>
      </c>
      <c r="BM4966">
        <v>43550</v>
      </c>
      <c r="BR4966" t="s">
        <v>116</v>
      </c>
      <c r="BS4966" t="s">
        <v>117</v>
      </c>
      <c r="BU4966">
        <v>1</v>
      </c>
      <c r="BV4966" t="s">
        <v>118</v>
      </c>
      <c r="BX4966" t="s">
        <v>119</v>
      </c>
      <c r="BY4966" t="s">
        <v>119</v>
      </c>
      <c r="BZ4966" t="s">
        <v>119</v>
      </c>
      <c r="CA4966">
        <v>1</v>
      </c>
      <c r="CC4966" t="s">
        <v>120</v>
      </c>
      <c r="CH4966">
        <v>540</v>
      </c>
      <c r="CI4966">
        <v>32870</v>
      </c>
      <c r="CJ4966" t="s">
        <v>106</v>
      </c>
      <c r="CK4966" t="s">
        <v>106</v>
      </c>
      <c r="CL4966">
        <v>30</v>
      </c>
      <c r="CM4966" t="s">
        <v>3097</v>
      </c>
      <c r="CO4966">
        <v>125405</v>
      </c>
      <c r="CQ4966">
        <v>0</v>
      </c>
      <c r="CR4966">
        <v>0</v>
      </c>
      <c r="CS4966">
        <v>0</v>
      </c>
      <c r="CY4966" t="s">
        <v>123</v>
      </c>
      <c r="CZ4966" t="s">
        <v>124</v>
      </c>
      <c r="DD4966" t="str" cm="1">
        <f t="array" ref="DD4966">TEXT(_xlfn.SEQUENCE(1, DATEDIF(AG4966, AH4966, "m") + 1, AG4966, 30), "YYYY-APMM")</f>
        <v>2014-AP10</v>
      </c>
      <c r="DN4966">
        <f t="shared" si="154"/>
        <v>3000</v>
      </c>
      <c r="DO4966" t="str">
        <f t="shared" si="155"/>
        <v>LABOR- SUBCONTRACTOR</v>
      </c>
    </row>
    <row r="4967" spans="1:119" x14ac:dyDescent="0.35">
      <c r="A4967" t="s">
        <v>105</v>
      </c>
      <c r="B4967">
        <v>504252</v>
      </c>
      <c r="C4967">
        <v>6359</v>
      </c>
      <c r="D4967">
        <v>125406</v>
      </c>
      <c r="E4967">
        <v>13662</v>
      </c>
      <c r="F4967">
        <v>0</v>
      </c>
      <c r="G4967" t="s">
        <v>106</v>
      </c>
      <c r="H4967" t="s">
        <v>106</v>
      </c>
      <c r="I4967" t="s">
        <v>106</v>
      </c>
      <c r="J4967" t="s">
        <v>107</v>
      </c>
      <c r="K4967" t="s">
        <v>108</v>
      </c>
      <c r="L4967" t="s">
        <v>109</v>
      </c>
      <c r="M4967" t="s">
        <v>110</v>
      </c>
      <c r="N4967" t="s">
        <v>10971</v>
      </c>
      <c r="O4967" t="s">
        <v>3099</v>
      </c>
      <c r="P4967">
        <v>8178</v>
      </c>
      <c r="Q4967">
        <v>0</v>
      </c>
      <c r="R4967">
        <v>0</v>
      </c>
      <c r="S4967">
        <v>200</v>
      </c>
      <c r="T4967">
        <v>0</v>
      </c>
      <c r="U4967">
        <v>1500</v>
      </c>
      <c r="V4967">
        <v>1500</v>
      </c>
      <c r="W4967">
        <v>200</v>
      </c>
      <c r="X4967">
        <v>0</v>
      </c>
      <c r="Y4967">
        <v>0</v>
      </c>
      <c r="Z4967">
        <v>0</v>
      </c>
      <c r="AD4967" s="1">
        <v>41930.333333333336</v>
      </c>
      <c r="AE4967" s="1">
        <v>41958.708333333336</v>
      </c>
      <c r="AG4967" s="1">
        <v>41930.333333333336</v>
      </c>
      <c r="AH4967" s="1">
        <v>41958.708333333336</v>
      </c>
      <c r="AI4967" s="1">
        <v>41930.333333333336</v>
      </c>
      <c r="AJ4967" s="1">
        <v>41958.708333333336</v>
      </c>
      <c r="AK4967" s="1">
        <v>41930.333333333336</v>
      </c>
      <c r="AL4967" s="1">
        <v>41958.708333333336</v>
      </c>
      <c r="AM4967" s="1">
        <v>41930.333333333336</v>
      </c>
      <c r="AN4967" s="1">
        <v>41958.708333333336</v>
      </c>
      <c r="AP4967" t="s">
        <v>113</v>
      </c>
      <c r="AU4967" t="s">
        <v>10972</v>
      </c>
      <c r="AY4967" t="s">
        <v>119</v>
      </c>
      <c r="AZ4967">
        <v>0</v>
      </c>
      <c r="BA4967">
        <v>0</v>
      </c>
      <c r="BD4967" s="3">
        <v>41321.662499999999</v>
      </c>
      <c r="BE4967" s="3">
        <v>41321.663888888892</v>
      </c>
      <c r="BF4967" t="s">
        <v>115</v>
      </c>
      <c r="BG4967" t="s">
        <v>115</v>
      </c>
      <c r="BH4967">
        <v>8149</v>
      </c>
      <c r="BM4967">
        <v>43550</v>
      </c>
      <c r="BR4967" t="s">
        <v>116</v>
      </c>
      <c r="BS4967" t="s">
        <v>117</v>
      </c>
      <c r="BU4967">
        <v>1</v>
      </c>
      <c r="BV4967" t="s">
        <v>118</v>
      </c>
      <c r="BX4967" t="s">
        <v>119</v>
      </c>
      <c r="BY4967" t="s">
        <v>119</v>
      </c>
      <c r="BZ4967" t="s">
        <v>119</v>
      </c>
      <c r="CA4967">
        <v>1</v>
      </c>
      <c r="CC4967" t="s">
        <v>120</v>
      </c>
      <c r="CH4967">
        <v>540</v>
      </c>
      <c r="CI4967">
        <v>32870</v>
      </c>
      <c r="CJ4967" t="s">
        <v>106</v>
      </c>
      <c r="CK4967" t="s">
        <v>106</v>
      </c>
      <c r="CL4967">
        <v>30</v>
      </c>
      <c r="CM4967" t="s">
        <v>3097</v>
      </c>
      <c r="CO4967">
        <v>125405</v>
      </c>
      <c r="CQ4967">
        <v>0</v>
      </c>
      <c r="CR4967">
        <v>0</v>
      </c>
      <c r="CS4967">
        <v>0</v>
      </c>
      <c r="CY4967" t="s">
        <v>123</v>
      </c>
      <c r="CZ4967" t="s">
        <v>124</v>
      </c>
      <c r="DD4967" t="str" cm="1">
        <f t="array" ref="DD4967">TEXT(_xlfn.SEQUENCE(1, DATEDIF(AG4967, AH4967, "m") + 1, AG4967, 30), "YYYY-APMM")</f>
        <v>2014-AP10</v>
      </c>
      <c r="DN4967">
        <f t="shared" si="154"/>
        <v>1500</v>
      </c>
      <c r="DO4967" t="str">
        <f t="shared" si="155"/>
        <v>LABOR- SUBCONTRACTOR</v>
      </c>
    </row>
    <row r="4968" spans="1:119" x14ac:dyDescent="0.35">
      <c r="A4968" t="s">
        <v>105</v>
      </c>
      <c r="B4968">
        <v>504253</v>
      </c>
      <c r="C4968">
        <v>6359</v>
      </c>
      <c r="D4968">
        <v>125408</v>
      </c>
      <c r="E4968">
        <v>13662</v>
      </c>
      <c r="F4968">
        <v>0</v>
      </c>
      <c r="G4968" t="s">
        <v>106</v>
      </c>
      <c r="H4968" t="s">
        <v>106</v>
      </c>
      <c r="I4968" t="s">
        <v>106</v>
      </c>
      <c r="J4968" t="s">
        <v>107</v>
      </c>
      <c r="K4968" t="s">
        <v>108</v>
      </c>
      <c r="L4968" t="s">
        <v>109</v>
      </c>
      <c r="M4968" t="s">
        <v>110</v>
      </c>
      <c r="N4968" t="s">
        <v>10973</v>
      </c>
      <c r="O4968" t="s">
        <v>3231</v>
      </c>
      <c r="P4968">
        <v>8173</v>
      </c>
      <c r="Q4968">
        <v>128</v>
      </c>
      <c r="R4968">
        <v>0</v>
      </c>
      <c r="S4968">
        <v>160</v>
      </c>
      <c r="T4968">
        <v>0</v>
      </c>
      <c r="U4968">
        <v>344</v>
      </c>
      <c r="V4968">
        <v>344</v>
      </c>
      <c r="W4968">
        <v>160</v>
      </c>
      <c r="X4968">
        <v>0</v>
      </c>
      <c r="Y4968">
        <v>0</v>
      </c>
      <c r="Z4968">
        <v>0</v>
      </c>
      <c r="AD4968" s="1">
        <v>41867.333333333336</v>
      </c>
      <c r="AE4968" s="1">
        <v>41889.708333333336</v>
      </c>
      <c r="AG4968" s="1">
        <v>41844.333333333336</v>
      </c>
      <c r="AH4968" s="1">
        <v>41870.708333333336</v>
      </c>
      <c r="AI4968" s="1">
        <v>41844.333333333336</v>
      </c>
      <c r="AJ4968" s="1">
        <v>41870.708333333336</v>
      </c>
      <c r="AK4968" s="1">
        <v>41844.333333333336</v>
      </c>
      <c r="AL4968" s="1">
        <v>41870.708333333336</v>
      </c>
      <c r="AM4968" s="1">
        <v>41867.333333333336</v>
      </c>
      <c r="AN4968" s="1">
        <v>41889.708333333336</v>
      </c>
      <c r="AP4968" t="s">
        <v>113</v>
      </c>
      <c r="AU4968" t="s">
        <v>10974</v>
      </c>
      <c r="AY4968" t="s">
        <v>106</v>
      </c>
      <c r="AZ4968">
        <v>0</v>
      </c>
      <c r="BA4968">
        <v>0</v>
      </c>
      <c r="BD4968" s="3">
        <v>41321.662499999999</v>
      </c>
      <c r="BE4968" s="3">
        <v>41321.663888888892</v>
      </c>
      <c r="BF4968" t="s">
        <v>115</v>
      </c>
      <c r="BG4968" t="s">
        <v>115</v>
      </c>
      <c r="BH4968">
        <v>8149</v>
      </c>
      <c r="BM4968">
        <v>43500</v>
      </c>
      <c r="BR4968" t="s">
        <v>3233</v>
      </c>
      <c r="BS4968" t="s">
        <v>3234</v>
      </c>
      <c r="BU4968">
        <v>1</v>
      </c>
      <c r="BV4968" t="s">
        <v>118</v>
      </c>
      <c r="BX4968" t="s">
        <v>119</v>
      </c>
      <c r="BY4968" t="s">
        <v>119</v>
      </c>
      <c r="BZ4968" t="s">
        <v>119</v>
      </c>
      <c r="CA4968">
        <v>1</v>
      </c>
      <c r="CC4968" t="s">
        <v>120</v>
      </c>
      <c r="CH4968">
        <v>540</v>
      </c>
      <c r="CI4968">
        <v>32850</v>
      </c>
      <c r="CJ4968" t="s">
        <v>106</v>
      </c>
      <c r="CK4968" t="s">
        <v>106</v>
      </c>
      <c r="CL4968">
        <v>20</v>
      </c>
      <c r="CM4968" t="s">
        <v>3235</v>
      </c>
      <c r="CO4968">
        <v>125407</v>
      </c>
      <c r="CQ4968">
        <v>0</v>
      </c>
      <c r="CR4968">
        <v>0</v>
      </c>
      <c r="CS4968">
        <v>0</v>
      </c>
      <c r="CY4968" t="s">
        <v>123</v>
      </c>
      <c r="CZ4968" t="s">
        <v>124</v>
      </c>
      <c r="DD4968" t="str" cm="1">
        <f t="array" ref="DD4968">TEXT(_xlfn.SEQUENCE(1, DATEDIF(AG4968, AH4968, "m") + 1, AG4968, 30), "YYYY-APMM")</f>
        <v>2014-AP07</v>
      </c>
      <c r="DN4968">
        <f t="shared" si="154"/>
        <v>344</v>
      </c>
      <c r="DO4968" t="str">
        <f t="shared" si="155"/>
        <v>KERBSTONE MASON SK</v>
      </c>
    </row>
    <row r="4969" spans="1:119" x14ac:dyDescent="0.35">
      <c r="A4969" t="s">
        <v>105</v>
      </c>
      <c r="B4969">
        <v>504254</v>
      </c>
      <c r="C4969">
        <v>6359</v>
      </c>
      <c r="D4969">
        <v>125408</v>
      </c>
      <c r="E4969">
        <v>13662</v>
      </c>
      <c r="F4969">
        <v>0</v>
      </c>
      <c r="G4969" t="s">
        <v>106</v>
      </c>
      <c r="H4969" t="s">
        <v>106</v>
      </c>
      <c r="I4969" t="s">
        <v>106</v>
      </c>
      <c r="J4969" t="s">
        <v>107</v>
      </c>
      <c r="K4969" t="s">
        <v>108</v>
      </c>
      <c r="L4969" t="s">
        <v>109</v>
      </c>
      <c r="M4969" t="s">
        <v>110</v>
      </c>
      <c r="N4969" t="s">
        <v>10975</v>
      </c>
      <c r="O4969" t="s">
        <v>3237</v>
      </c>
      <c r="P4969">
        <v>8170</v>
      </c>
      <c r="Q4969">
        <v>128</v>
      </c>
      <c r="R4969">
        <v>0</v>
      </c>
      <c r="S4969">
        <v>160</v>
      </c>
      <c r="T4969">
        <v>0</v>
      </c>
      <c r="U4969">
        <v>200</v>
      </c>
      <c r="V4969">
        <v>200</v>
      </c>
      <c r="W4969">
        <v>160</v>
      </c>
      <c r="X4969">
        <v>0</v>
      </c>
      <c r="Y4969">
        <v>0</v>
      </c>
      <c r="Z4969">
        <v>0</v>
      </c>
      <c r="AD4969" s="1">
        <v>41878.333333333336</v>
      </c>
      <c r="AE4969" s="1">
        <v>41900.708333333336</v>
      </c>
      <c r="AG4969" s="1">
        <v>41860.333333333336</v>
      </c>
      <c r="AH4969" s="1">
        <v>41882.708333333336</v>
      </c>
      <c r="AI4969" s="1">
        <v>41860.333333333336</v>
      </c>
      <c r="AJ4969" s="1">
        <v>41882.708333333336</v>
      </c>
      <c r="AK4969" s="1">
        <v>41860.333333333336</v>
      </c>
      <c r="AL4969" s="1">
        <v>41882.708333333336</v>
      </c>
      <c r="AM4969" s="1">
        <v>41878.333333333336</v>
      </c>
      <c r="AN4969" s="1">
        <v>41900.708333333336</v>
      </c>
      <c r="AP4969" t="s">
        <v>113</v>
      </c>
      <c r="AU4969" t="s">
        <v>10976</v>
      </c>
      <c r="AY4969" t="s">
        <v>106</v>
      </c>
      <c r="AZ4969">
        <v>0</v>
      </c>
      <c r="BA4969">
        <v>0</v>
      </c>
      <c r="BD4969" s="3">
        <v>41321.662499999999</v>
      </c>
      <c r="BE4969" s="3">
        <v>41321.663888888892</v>
      </c>
      <c r="BF4969" t="s">
        <v>115</v>
      </c>
      <c r="BG4969" t="s">
        <v>115</v>
      </c>
      <c r="BH4969">
        <v>8149</v>
      </c>
      <c r="BM4969">
        <v>43470</v>
      </c>
      <c r="BR4969" t="s">
        <v>2854</v>
      </c>
      <c r="BS4969" t="s">
        <v>2855</v>
      </c>
      <c r="BU4969">
        <v>1</v>
      </c>
      <c r="BV4969" t="s">
        <v>118</v>
      </c>
      <c r="BX4969" t="s">
        <v>119</v>
      </c>
      <c r="BY4969" t="s">
        <v>119</v>
      </c>
      <c r="BZ4969" t="s">
        <v>119</v>
      </c>
      <c r="CA4969">
        <v>1</v>
      </c>
      <c r="CC4969" t="s">
        <v>120</v>
      </c>
      <c r="CH4969">
        <v>540</v>
      </c>
      <c r="CI4969">
        <v>32850</v>
      </c>
      <c r="CJ4969" t="s">
        <v>106</v>
      </c>
      <c r="CK4969" t="s">
        <v>106</v>
      </c>
      <c r="CL4969">
        <v>20</v>
      </c>
      <c r="CM4969" t="s">
        <v>3235</v>
      </c>
      <c r="CO4969">
        <v>125407</v>
      </c>
      <c r="CQ4969">
        <v>0</v>
      </c>
      <c r="CR4969">
        <v>0</v>
      </c>
      <c r="CS4969">
        <v>0</v>
      </c>
      <c r="CY4969" t="s">
        <v>123</v>
      </c>
      <c r="CZ4969" t="s">
        <v>124</v>
      </c>
      <c r="DD4969" t="str" cm="1">
        <f t="array" ref="DD4969">TEXT(_xlfn.SEQUENCE(1, DATEDIF(AG4969, AH4969, "m") + 1, AG4969, 30), "YYYY-APMM")</f>
        <v>2014-AP08</v>
      </c>
      <c r="DN4969">
        <f t="shared" si="154"/>
        <v>200</v>
      </c>
      <c r="DO4969" t="str">
        <f t="shared" si="155"/>
        <v>TILE MASON SK</v>
      </c>
    </row>
    <row r="4970" spans="1:119" x14ac:dyDescent="0.35">
      <c r="A4970" t="s">
        <v>105</v>
      </c>
      <c r="B4970">
        <v>504255</v>
      </c>
      <c r="C4970">
        <v>6359</v>
      </c>
      <c r="D4970">
        <v>125408</v>
      </c>
      <c r="E4970">
        <v>13662</v>
      </c>
      <c r="F4970">
        <v>0</v>
      </c>
      <c r="G4970" t="s">
        <v>106</v>
      </c>
      <c r="H4970" t="s">
        <v>106</v>
      </c>
      <c r="I4970" t="s">
        <v>106</v>
      </c>
      <c r="J4970" t="s">
        <v>107</v>
      </c>
      <c r="K4970" t="s">
        <v>108</v>
      </c>
      <c r="L4970" t="s">
        <v>109</v>
      </c>
      <c r="M4970" t="s">
        <v>110</v>
      </c>
      <c r="N4970" t="s">
        <v>10977</v>
      </c>
      <c r="O4970" t="s">
        <v>3240</v>
      </c>
      <c r="P4970">
        <v>8174</v>
      </c>
      <c r="Q4970">
        <v>128</v>
      </c>
      <c r="R4970">
        <v>0</v>
      </c>
      <c r="S4970">
        <v>160</v>
      </c>
      <c r="T4970">
        <v>0</v>
      </c>
      <c r="U4970">
        <v>232</v>
      </c>
      <c r="V4970">
        <v>232</v>
      </c>
      <c r="W4970">
        <v>160</v>
      </c>
      <c r="X4970">
        <v>0</v>
      </c>
      <c r="Y4970">
        <v>0</v>
      </c>
      <c r="Z4970">
        <v>0</v>
      </c>
      <c r="AD4970" s="1">
        <v>41885.333333333336</v>
      </c>
      <c r="AE4970" s="1">
        <v>41907.708333333336</v>
      </c>
      <c r="AG4970" s="1">
        <v>41867.333333333336</v>
      </c>
      <c r="AH4970" s="1">
        <v>41889.708333333336</v>
      </c>
      <c r="AI4970" s="1">
        <v>41867.333333333336</v>
      </c>
      <c r="AJ4970" s="1">
        <v>41889.708333333336</v>
      </c>
      <c r="AK4970" s="1">
        <v>41867.333333333336</v>
      </c>
      <c r="AL4970" s="1">
        <v>41889.708333333336</v>
      </c>
      <c r="AM4970" s="1">
        <v>41885.333333333336</v>
      </c>
      <c r="AN4970" s="1">
        <v>41907.708333333336</v>
      </c>
      <c r="AP4970" t="s">
        <v>113</v>
      </c>
      <c r="AU4970" t="s">
        <v>10978</v>
      </c>
      <c r="AY4970" t="s">
        <v>106</v>
      </c>
      <c r="AZ4970">
        <v>0</v>
      </c>
      <c r="BA4970">
        <v>0</v>
      </c>
      <c r="BD4970" s="3">
        <v>41321.662499999999</v>
      </c>
      <c r="BE4970" s="3">
        <v>41321.663888888892</v>
      </c>
      <c r="BF4970" t="s">
        <v>115</v>
      </c>
      <c r="BG4970" t="s">
        <v>115</v>
      </c>
      <c r="BH4970">
        <v>8149</v>
      </c>
      <c r="BM4970">
        <v>43510</v>
      </c>
      <c r="BR4970" t="s">
        <v>3242</v>
      </c>
      <c r="BS4970" t="s">
        <v>3243</v>
      </c>
      <c r="BU4970">
        <v>1</v>
      </c>
      <c r="BV4970" t="s">
        <v>118</v>
      </c>
      <c r="BX4970" t="s">
        <v>119</v>
      </c>
      <c r="BY4970" t="s">
        <v>119</v>
      </c>
      <c r="BZ4970" t="s">
        <v>119</v>
      </c>
      <c r="CA4970">
        <v>1</v>
      </c>
      <c r="CC4970" t="s">
        <v>120</v>
      </c>
      <c r="CH4970">
        <v>540</v>
      </c>
      <c r="CI4970">
        <v>32850</v>
      </c>
      <c r="CJ4970" t="s">
        <v>106</v>
      </c>
      <c r="CK4970" t="s">
        <v>106</v>
      </c>
      <c r="CL4970">
        <v>20</v>
      </c>
      <c r="CM4970" t="s">
        <v>3235</v>
      </c>
      <c r="CO4970">
        <v>125407</v>
      </c>
      <c r="CQ4970">
        <v>0</v>
      </c>
      <c r="CR4970">
        <v>0</v>
      </c>
      <c r="CS4970">
        <v>0</v>
      </c>
      <c r="CY4970" t="s">
        <v>123</v>
      </c>
      <c r="CZ4970" t="s">
        <v>124</v>
      </c>
      <c r="DD4970" t="str" cm="1">
        <f t="array" ref="DD4970">TEXT(_xlfn.SEQUENCE(1, DATEDIF(AG4970, AH4970, "m") + 1, AG4970, 30), "YYYY-APMM")</f>
        <v>2014-AP08</v>
      </c>
      <c r="DN4970">
        <f t="shared" si="154"/>
        <v>232</v>
      </c>
      <c r="DO4970" t="str">
        <f t="shared" si="155"/>
        <v>INTERLOCK MASON SK</v>
      </c>
    </row>
    <row r="4971" spans="1:119" x14ac:dyDescent="0.35">
      <c r="A4971" t="s">
        <v>105</v>
      </c>
      <c r="B4971">
        <v>504256</v>
      </c>
      <c r="C4971">
        <v>6359</v>
      </c>
      <c r="D4971">
        <v>125409</v>
      </c>
      <c r="E4971">
        <v>13662</v>
      </c>
      <c r="F4971">
        <v>0</v>
      </c>
      <c r="G4971" t="s">
        <v>106</v>
      </c>
      <c r="H4971" t="s">
        <v>106</v>
      </c>
      <c r="I4971" t="s">
        <v>106</v>
      </c>
      <c r="J4971" t="s">
        <v>107</v>
      </c>
      <c r="K4971" t="s">
        <v>108</v>
      </c>
      <c r="L4971" t="s">
        <v>109</v>
      </c>
      <c r="M4971" t="s">
        <v>110</v>
      </c>
      <c r="N4971" t="s">
        <v>10979</v>
      </c>
      <c r="O4971" t="s">
        <v>3185</v>
      </c>
      <c r="P4971">
        <v>8178</v>
      </c>
      <c r="Q4971">
        <v>440</v>
      </c>
      <c r="R4971">
        <v>168</v>
      </c>
      <c r="S4971">
        <v>200</v>
      </c>
      <c r="T4971">
        <v>0</v>
      </c>
      <c r="U4971">
        <v>400</v>
      </c>
      <c r="V4971">
        <v>400</v>
      </c>
      <c r="W4971">
        <v>200</v>
      </c>
      <c r="X4971">
        <v>0</v>
      </c>
      <c r="Y4971">
        <v>0</v>
      </c>
      <c r="Z4971">
        <v>0</v>
      </c>
      <c r="AD4971" s="1">
        <v>41951.333333333336</v>
      </c>
      <c r="AE4971" s="1">
        <v>41979.708333333336</v>
      </c>
      <c r="AG4971" s="1">
        <v>41884.333333333336</v>
      </c>
      <c r="AH4971" s="1">
        <v>41912.708333333336</v>
      </c>
      <c r="AI4971" s="1">
        <v>41884.333333333336</v>
      </c>
      <c r="AJ4971" s="1">
        <v>41912.708333333336</v>
      </c>
      <c r="AK4971" s="1">
        <v>41884.333333333336</v>
      </c>
      <c r="AL4971" s="1">
        <v>41912.708333333336</v>
      </c>
      <c r="AM4971" s="1">
        <v>41951.333333333336</v>
      </c>
      <c r="AN4971" s="1">
        <v>41979.708333333336</v>
      </c>
      <c r="AP4971" t="s">
        <v>113</v>
      </c>
      <c r="AU4971" t="s">
        <v>10980</v>
      </c>
      <c r="AY4971" t="s">
        <v>106</v>
      </c>
      <c r="AZ4971">
        <v>0</v>
      </c>
      <c r="BA4971">
        <v>0</v>
      </c>
      <c r="BD4971" s="3">
        <v>41321.662499999999</v>
      </c>
      <c r="BE4971" s="3">
        <v>41321.690972222219</v>
      </c>
      <c r="BF4971" t="s">
        <v>115</v>
      </c>
      <c r="BG4971" t="s">
        <v>115</v>
      </c>
      <c r="BH4971">
        <v>8149</v>
      </c>
      <c r="BM4971">
        <v>43550</v>
      </c>
      <c r="BR4971" t="s">
        <v>116</v>
      </c>
      <c r="BS4971" t="s">
        <v>117</v>
      </c>
      <c r="BU4971">
        <v>1</v>
      </c>
      <c r="BV4971" t="s">
        <v>118</v>
      </c>
      <c r="BX4971" t="s">
        <v>119</v>
      </c>
      <c r="BY4971" t="s">
        <v>119</v>
      </c>
      <c r="BZ4971" t="s">
        <v>119</v>
      </c>
      <c r="CA4971">
        <v>1</v>
      </c>
      <c r="CC4971" t="s">
        <v>120</v>
      </c>
      <c r="CH4971">
        <v>540</v>
      </c>
      <c r="CI4971">
        <v>32830</v>
      </c>
      <c r="CJ4971" t="s">
        <v>106</v>
      </c>
      <c r="CK4971" t="s">
        <v>106</v>
      </c>
      <c r="CL4971">
        <v>10</v>
      </c>
      <c r="CM4971" t="s">
        <v>3187</v>
      </c>
      <c r="CO4971">
        <v>125407</v>
      </c>
      <c r="CQ4971">
        <v>0</v>
      </c>
      <c r="CR4971">
        <v>0</v>
      </c>
      <c r="CS4971">
        <v>0</v>
      </c>
      <c r="CY4971" t="s">
        <v>123</v>
      </c>
      <c r="CZ4971" t="s">
        <v>124</v>
      </c>
      <c r="DD4971" t="str" cm="1">
        <f t="array" ref="DD4971">TEXT(_xlfn.SEQUENCE(1, DATEDIF(AG4971, AH4971, "m") + 1, AG4971, 30), "YYYY-APMM")</f>
        <v>2014-AP09</v>
      </c>
      <c r="DN4971">
        <f t="shared" si="154"/>
        <v>400</v>
      </c>
      <c r="DO4971" t="str">
        <f t="shared" si="155"/>
        <v>LABOR- SUBCONTRACTOR</v>
      </c>
    </row>
    <row r="4972" spans="1:119" x14ac:dyDescent="0.35">
      <c r="A4972" t="s">
        <v>105</v>
      </c>
      <c r="B4972">
        <v>504257</v>
      </c>
      <c r="C4972">
        <v>6359</v>
      </c>
      <c r="D4972">
        <v>125409</v>
      </c>
      <c r="E4972">
        <v>13662</v>
      </c>
      <c r="F4972">
        <v>0</v>
      </c>
      <c r="G4972" t="s">
        <v>106</v>
      </c>
      <c r="H4972" t="s">
        <v>106</v>
      </c>
      <c r="I4972" t="s">
        <v>106</v>
      </c>
      <c r="J4972" t="s">
        <v>107</v>
      </c>
      <c r="K4972" t="s">
        <v>108</v>
      </c>
      <c r="L4972" t="s">
        <v>109</v>
      </c>
      <c r="M4972" t="s">
        <v>110</v>
      </c>
      <c r="N4972" t="s">
        <v>10981</v>
      </c>
      <c r="O4972" t="s">
        <v>3189</v>
      </c>
      <c r="P4972">
        <v>8164</v>
      </c>
      <c r="Q4972">
        <v>128</v>
      </c>
      <c r="R4972">
        <v>0</v>
      </c>
      <c r="S4972">
        <v>200</v>
      </c>
      <c r="T4972">
        <v>0</v>
      </c>
      <c r="U4972">
        <v>656</v>
      </c>
      <c r="V4972">
        <v>656</v>
      </c>
      <c r="W4972">
        <v>200</v>
      </c>
      <c r="X4972">
        <v>0</v>
      </c>
      <c r="Y4972">
        <v>0</v>
      </c>
      <c r="Z4972">
        <v>0</v>
      </c>
      <c r="AD4972" s="1">
        <v>41849.333333333336</v>
      </c>
      <c r="AE4972" s="1">
        <v>41881.708333333336</v>
      </c>
      <c r="AG4972" s="1">
        <v>41830.333333333336</v>
      </c>
      <c r="AH4972" s="1">
        <v>41862.708333333336</v>
      </c>
      <c r="AI4972" s="1">
        <v>41830.333333333336</v>
      </c>
      <c r="AJ4972" s="1">
        <v>41862.708333333336</v>
      </c>
      <c r="AK4972" s="1">
        <v>41830.333333333336</v>
      </c>
      <c r="AL4972" s="1">
        <v>41862.708333333336</v>
      </c>
      <c r="AM4972" s="1">
        <v>41849.333333333336</v>
      </c>
      <c r="AN4972" s="1">
        <v>41881.708333333336</v>
      </c>
      <c r="AP4972" t="s">
        <v>113</v>
      </c>
      <c r="AU4972" t="s">
        <v>10982</v>
      </c>
      <c r="AY4972" t="s">
        <v>106</v>
      </c>
      <c r="AZ4972">
        <v>0</v>
      </c>
      <c r="BA4972">
        <v>0</v>
      </c>
      <c r="BD4972" s="3">
        <v>41321.662499999999</v>
      </c>
      <c r="BE4972" s="3">
        <v>41321.663888888892</v>
      </c>
      <c r="BF4972" t="s">
        <v>115</v>
      </c>
      <c r="BG4972" t="s">
        <v>115</v>
      </c>
      <c r="BH4972">
        <v>8149</v>
      </c>
      <c r="BM4972">
        <v>43410</v>
      </c>
      <c r="BR4972" t="s">
        <v>2865</v>
      </c>
      <c r="BS4972" t="s">
        <v>2866</v>
      </c>
      <c r="BU4972">
        <v>1</v>
      </c>
      <c r="BV4972" t="s">
        <v>118</v>
      </c>
      <c r="BX4972" t="s">
        <v>119</v>
      </c>
      <c r="BY4972" t="s">
        <v>119</v>
      </c>
      <c r="BZ4972" t="s">
        <v>119</v>
      </c>
      <c r="CA4972">
        <v>1</v>
      </c>
      <c r="CC4972" t="s">
        <v>120</v>
      </c>
      <c r="CH4972">
        <v>540</v>
      </c>
      <c r="CI4972">
        <v>32830</v>
      </c>
      <c r="CJ4972" t="s">
        <v>106</v>
      </c>
      <c r="CK4972" t="s">
        <v>106</v>
      </c>
      <c r="CL4972">
        <v>10</v>
      </c>
      <c r="CM4972" t="s">
        <v>3187</v>
      </c>
      <c r="CO4972">
        <v>125407</v>
      </c>
      <c r="CQ4972">
        <v>0</v>
      </c>
      <c r="CR4972">
        <v>0</v>
      </c>
      <c r="CS4972">
        <v>0</v>
      </c>
      <c r="CY4972" t="s">
        <v>123</v>
      </c>
      <c r="CZ4972" t="s">
        <v>124</v>
      </c>
      <c r="DD4972" t="str" cm="1">
        <f t="array" ref="DD4972:DE4972">TEXT(_xlfn.SEQUENCE(1, DATEDIF(AG4972, AH4972, "m") + 1, AG4972, 30), "YYYY-APMM")</f>
        <v>2014-AP07</v>
      </c>
      <c r="DE4972" t="str">
        <v>2014-AP08</v>
      </c>
      <c r="DN4972">
        <f t="shared" si="154"/>
        <v>328</v>
      </c>
      <c r="DO4972" t="str">
        <f t="shared" si="155"/>
        <v>SCREED MASON SK</v>
      </c>
    </row>
    <row r="4973" spans="1:119" x14ac:dyDescent="0.35">
      <c r="A4973" t="s">
        <v>105</v>
      </c>
      <c r="B4973">
        <v>504258</v>
      </c>
      <c r="C4973">
        <v>6359</v>
      </c>
      <c r="D4973">
        <v>125409</v>
      </c>
      <c r="E4973">
        <v>13662</v>
      </c>
      <c r="F4973">
        <v>0</v>
      </c>
      <c r="G4973" t="s">
        <v>106</v>
      </c>
      <c r="H4973" t="s">
        <v>106</v>
      </c>
      <c r="I4973" t="s">
        <v>106</v>
      </c>
      <c r="J4973" t="s">
        <v>107</v>
      </c>
      <c r="K4973" t="s">
        <v>108</v>
      </c>
      <c r="L4973" t="s">
        <v>109</v>
      </c>
      <c r="M4973" t="s">
        <v>110</v>
      </c>
      <c r="N4973" t="s">
        <v>10983</v>
      </c>
      <c r="O4973" t="s">
        <v>3192</v>
      </c>
      <c r="P4973">
        <v>8178</v>
      </c>
      <c r="Q4973">
        <v>152</v>
      </c>
      <c r="R4973">
        <v>0</v>
      </c>
      <c r="S4973">
        <v>160</v>
      </c>
      <c r="T4973">
        <v>0</v>
      </c>
      <c r="U4973">
        <v>56</v>
      </c>
      <c r="V4973">
        <v>56</v>
      </c>
      <c r="W4973">
        <v>160</v>
      </c>
      <c r="X4973">
        <v>0</v>
      </c>
      <c r="Y4973">
        <v>0</v>
      </c>
      <c r="Z4973">
        <v>0</v>
      </c>
      <c r="AD4973" s="1">
        <v>41874.333333333336</v>
      </c>
      <c r="AE4973" s="1">
        <v>41896.708333333336</v>
      </c>
      <c r="AG4973" s="1">
        <v>41848.333333333336</v>
      </c>
      <c r="AH4973" s="1">
        <v>41874.708333333336</v>
      </c>
      <c r="AI4973" s="1">
        <v>41848.333333333336</v>
      </c>
      <c r="AJ4973" s="1">
        <v>41874.708333333336</v>
      </c>
      <c r="AK4973" s="1">
        <v>41848.333333333336</v>
      </c>
      <c r="AL4973" s="1">
        <v>41874.708333333336</v>
      </c>
      <c r="AM4973" s="1">
        <v>41874.333333333336</v>
      </c>
      <c r="AN4973" s="1">
        <v>41896.708333333336</v>
      </c>
      <c r="AP4973" t="s">
        <v>113</v>
      </c>
      <c r="AU4973" t="s">
        <v>10984</v>
      </c>
      <c r="AY4973" t="s">
        <v>106</v>
      </c>
      <c r="AZ4973">
        <v>0</v>
      </c>
      <c r="BA4973">
        <v>0</v>
      </c>
      <c r="BD4973" s="3">
        <v>41321.662499999999</v>
      </c>
      <c r="BE4973" s="3">
        <v>41321.663888888892</v>
      </c>
      <c r="BF4973" t="s">
        <v>115</v>
      </c>
      <c r="BG4973" t="s">
        <v>115</v>
      </c>
      <c r="BH4973">
        <v>8149</v>
      </c>
      <c r="BM4973">
        <v>43550</v>
      </c>
      <c r="BR4973" t="s">
        <v>116</v>
      </c>
      <c r="BS4973" t="s">
        <v>117</v>
      </c>
      <c r="BU4973">
        <v>1</v>
      </c>
      <c r="BV4973" t="s">
        <v>118</v>
      </c>
      <c r="BX4973" t="s">
        <v>119</v>
      </c>
      <c r="BY4973" t="s">
        <v>119</v>
      </c>
      <c r="BZ4973" t="s">
        <v>119</v>
      </c>
      <c r="CA4973">
        <v>1</v>
      </c>
      <c r="CC4973" t="s">
        <v>120</v>
      </c>
      <c r="CH4973">
        <v>540</v>
      </c>
      <c r="CI4973">
        <v>32830</v>
      </c>
      <c r="CJ4973" t="s">
        <v>106</v>
      </c>
      <c r="CK4973" t="s">
        <v>106</v>
      </c>
      <c r="CL4973">
        <v>10</v>
      </c>
      <c r="CM4973" t="s">
        <v>3187</v>
      </c>
      <c r="CO4973">
        <v>125407</v>
      </c>
      <c r="CQ4973">
        <v>0</v>
      </c>
      <c r="CR4973">
        <v>0</v>
      </c>
      <c r="CS4973">
        <v>0</v>
      </c>
      <c r="CY4973" t="s">
        <v>123</v>
      </c>
      <c r="CZ4973" t="s">
        <v>124</v>
      </c>
      <c r="DD4973" t="str" cm="1">
        <f t="array" ref="DD4973">TEXT(_xlfn.SEQUENCE(1, DATEDIF(AG4973, AH4973, "m") + 1, AG4973, 30), "YYYY-APMM")</f>
        <v>2014-AP07</v>
      </c>
      <c r="DN4973">
        <f t="shared" si="154"/>
        <v>56</v>
      </c>
      <c r="DO4973" t="str">
        <f t="shared" si="155"/>
        <v>LABOR- SUBCONTRACTOR</v>
      </c>
    </row>
    <row r="4974" spans="1:119" x14ac:dyDescent="0.35">
      <c r="A4974" t="s">
        <v>105</v>
      </c>
      <c r="B4974">
        <v>504259</v>
      </c>
      <c r="C4974">
        <v>6359</v>
      </c>
      <c r="D4974">
        <v>125409</v>
      </c>
      <c r="E4974">
        <v>13662</v>
      </c>
      <c r="F4974">
        <v>0</v>
      </c>
      <c r="G4974" t="s">
        <v>106</v>
      </c>
      <c r="H4974" t="s">
        <v>106</v>
      </c>
      <c r="I4974" t="s">
        <v>106</v>
      </c>
      <c r="J4974" t="s">
        <v>107</v>
      </c>
      <c r="K4974" t="s">
        <v>108</v>
      </c>
      <c r="L4974" t="s">
        <v>109</v>
      </c>
      <c r="M4974" t="s">
        <v>110</v>
      </c>
      <c r="N4974" t="s">
        <v>10985</v>
      </c>
      <c r="O4974" t="s">
        <v>3195</v>
      </c>
      <c r="P4974">
        <v>8178</v>
      </c>
      <c r="Q4974">
        <v>64</v>
      </c>
      <c r="R4974">
        <v>0</v>
      </c>
      <c r="S4974">
        <v>160</v>
      </c>
      <c r="T4974">
        <v>0</v>
      </c>
      <c r="U4974">
        <v>56</v>
      </c>
      <c r="V4974">
        <v>56</v>
      </c>
      <c r="W4974">
        <v>160</v>
      </c>
      <c r="X4974">
        <v>0</v>
      </c>
      <c r="Y4974">
        <v>0</v>
      </c>
      <c r="Z4974">
        <v>0</v>
      </c>
      <c r="AD4974" s="1">
        <v>41822.333333333336</v>
      </c>
      <c r="AE4974" s="1">
        <v>41844.708333333336</v>
      </c>
      <c r="AG4974" s="1">
        <v>41813.333333333336</v>
      </c>
      <c r="AH4974" s="1">
        <v>41835.708333333336</v>
      </c>
      <c r="AI4974" s="1">
        <v>41813.333333333336</v>
      </c>
      <c r="AJ4974" s="1">
        <v>41835.708333333336</v>
      </c>
      <c r="AK4974" s="1">
        <v>41813.333333333336</v>
      </c>
      <c r="AL4974" s="1">
        <v>41835.708333333336</v>
      </c>
      <c r="AM4974" s="1">
        <v>41822.333333333336</v>
      </c>
      <c r="AN4974" s="1">
        <v>41844.708333333336</v>
      </c>
      <c r="AP4974" t="s">
        <v>113</v>
      </c>
      <c r="AU4974" t="s">
        <v>10986</v>
      </c>
      <c r="AY4974" t="s">
        <v>106</v>
      </c>
      <c r="AZ4974">
        <v>0</v>
      </c>
      <c r="BA4974">
        <v>0</v>
      </c>
      <c r="BD4974" s="3">
        <v>41321.662499999999</v>
      </c>
      <c r="BE4974" s="3">
        <v>41321.663888888892</v>
      </c>
      <c r="BF4974" t="s">
        <v>115</v>
      </c>
      <c r="BG4974" t="s">
        <v>115</v>
      </c>
      <c r="BH4974">
        <v>8149</v>
      </c>
      <c r="BM4974">
        <v>43550</v>
      </c>
      <c r="BR4974" t="s">
        <v>116</v>
      </c>
      <c r="BS4974" t="s">
        <v>117</v>
      </c>
      <c r="BU4974">
        <v>1</v>
      </c>
      <c r="BV4974" t="s">
        <v>118</v>
      </c>
      <c r="BX4974" t="s">
        <v>119</v>
      </c>
      <c r="BY4974" t="s">
        <v>119</v>
      </c>
      <c r="BZ4974" t="s">
        <v>119</v>
      </c>
      <c r="CA4974">
        <v>1</v>
      </c>
      <c r="CC4974" t="s">
        <v>120</v>
      </c>
      <c r="CH4974">
        <v>540</v>
      </c>
      <c r="CI4974">
        <v>32830</v>
      </c>
      <c r="CJ4974" t="s">
        <v>106</v>
      </c>
      <c r="CK4974" t="s">
        <v>106</v>
      </c>
      <c r="CL4974">
        <v>10</v>
      </c>
      <c r="CM4974" t="s">
        <v>3187</v>
      </c>
      <c r="CO4974">
        <v>125407</v>
      </c>
      <c r="CQ4974">
        <v>0</v>
      </c>
      <c r="CR4974">
        <v>0</v>
      </c>
      <c r="CS4974">
        <v>0</v>
      </c>
      <c r="CY4974" t="s">
        <v>123</v>
      </c>
      <c r="CZ4974" t="s">
        <v>124</v>
      </c>
      <c r="DD4974" t="str" cm="1">
        <f t="array" ref="DD4974">TEXT(_xlfn.SEQUENCE(1, DATEDIF(AG4974, AH4974, "m") + 1, AG4974, 30), "YYYY-APMM")</f>
        <v>2014-AP06</v>
      </c>
      <c r="DN4974">
        <f t="shared" si="154"/>
        <v>56</v>
      </c>
      <c r="DO4974" t="str">
        <f t="shared" si="155"/>
        <v>LABOR- SUBCONTRACTOR</v>
      </c>
    </row>
    <row r="4975" spans="1:119" x14ac:dyDescent="0.35">
      <c r="A4975" t="s">
        <v>105</v>
      </c>
      <c r="B4975">
        <v>504260</v>
      </c>
      <c r="C4975">
        <v>6359</v>
      </c>
      <c r="D4975">
        <v>125409</v>
      </c>
      <c r="E4975">
        <v>13662</v>
      </c>
      <c r="F4975">
        <v>0</v>
      </c>
      <c r="G4975" t="s">
        <v>106</v>
      </c>
      <c r="H4975" t="s">
        <v>106</v>
      </c>
      <c r="I4975" t="s">
        <v>106</v>
      </c>
      <c r="J4975" t="s">
        <v>107</v>
      </c>
      <c r="K4975" t="s">
        <v>108</v>
      </c>
      <c r="L4975" t="s">
        <v>109</v>
      </c>
      <c r="M4975" t="s">
        <v>110</v>
      </c>
      <c r="N4975" t="s">
        <v>10987</v>
      </c>
      <c r="O4975" t="s">
        <v>3198</v>
      </c>
      <c r="P4975">
        <v>8172</v>
      </c>
      <c r="Q4975">
        <v>64</v>
      </c>
      <c r="R4975">
        <v>0</v>
      </c>
      <c r="S4975">
        <v>200</v>
      </c>
      <c r="T4975">
        <v>0</v>
      </c>
      <c r="U4975">
        <v>528</v>
      </c>
      <c r="V4975">
        <v>528</v>
      </c>
      <c r="W4975">
        <v>200</v>
      </c>
      <c r="X4975">
        <v>0</v>
      </c>
      <c r="Y4975">
        <v>0</v>
      </c>
      <c r="Z4975">
        <v>0</v>
      </c>
      <c r="AD4975" s="1">
        <v>41788.333333333336</v>
      </c>
      <c r="AE4975" s="1">
        <v>41816.708333333336</v>
      </c>
      <c r="AG4975" s="1">
        <v>41779.333333333336</v>
      </c>
      <c r="AH4975" s="1">
        <v>41807.708333333336</v>
      </c>
      <c r="AI4975" s="1">
        <v>41779.333333333336</v>
      </c>
      <c r="AJ4975" s="1">
        <v>41807.708333333336</v>
      </c>
      <c r="AK4975" s="1">
        <v>41779.333333333336</v>
      </c>
      <c r="AL4975" s="1">
        <v>41807.708333333336</v>
      </c>
      <c r="AM4975" s="1">
        <v>41788.333333333336</v>
      </c>
      <c r="AN4975" s="1">
        <v>41816.708333333336</v>
      </c>
      <c r="AP4975" t="s">
        <v>113</v>
      </c>
      <c r="AU4975" t="s">
        <v>10988</v>
      </c>
      <c r="AY4975" t="s">
        <v>106</v>
      </c>
      <c r="AZ4975">
        <v>0</v>
      </c>
      <c r="BA4975">
        <v>0</v>
      </c>
      <c r="BD4975" s="3">
        <v>41321.662499999999</v>
      </c>
      <c r="BE4975" s="3">
        <v>41321.663888888892</v>
      </c>
      <c r="BF4975" t="s">
        <v>115</v>
      </c>
      <c r="BG4975" t="s">
        <v>115</v>
      </c>
      <c r="BH4975">
        <v>8149</v>
      </c>
      <c r="BM4975">
        <v>43490</v>
      </c>
      <c r="BR4975" t="s">
        <v>3200</v>
      </c>
      <c r="BS4975" t="s">
        <v>3201</v>
      </c>
      <c r="BU4975">
        <v>1</v>
      </c>
      <c r="BV4975" t="s">
        <v>118</v>
      </c>
      <c r="BX4975" t="s">
        <v>119</v>
      </c>
      <c r="BY4975" t="s">
        <v>119</v>
      </c>
      <c r="BZ4975" t="s">
        <v>119</v>
      </c>
      <c r="CA4975">
        <v>1</v>
      </c>
      <c r="CC4975" t="s">
        <v>120</v>
      </c>
      <c r="CH4975">
        <v>540</v>
      </c>
      <c r="CI4975">
        <v>32830</v>
      </c>
      <c r="CJ4975" t="s">
        <v>106</v>
      </c>
      <c r="CK4975" t="s">
        <v>106</v>
      </c>
      <c r="CL4975">
        <v>10</v>
      </c>
      <c r="CM4975" t="s">
        <v>3187</v>
      </c>
      <c r="CO4975">
        <v>125407</v>
      </c>
      <c r="CQ4975">
        <v>0</v>
      </c>
      <c r="CR4975">
        <v>0</v>
      </c>
      <c r="CS4975">
        <v>0</v>
      </c>
      <c r="CY4975" t="s">
        <v>123</v>
      </c>
      <c r="CZ4975" t="s">
        <v>124</v>
      </c>
      <c r="DD4975" t="str" cm="1">
        <f t="array" ref="DD4975">TEXT(_xlfn.SEQUENCE(1, DATEDIF(AG4975, AH4975, "m") + 1, AG4975, 30), "YYYY-APMM")</f>
        <v>2014-AP05</v>
      </c>
      <c r="DN4975">
        <f t="shared" si="154"/>
        <v>528</v>
      </c>
      <c r="DO4975" t="str">
        <f t="shared" si="155"/>
        <v>MANHOLES SK</v>
      </c>
    </row>
    <row r="4976" spans="1:119" x14ac:dyDescent="0.35">
      <c r="A4976" t="s">
        <v>105</v>
      </c>
      <c r="B4976">
        <v>504261</v>
      </c>
      <c r="C4976">
        <v>6359</v>
      </c>
      <c r="D4976">
        <v>125409</v>
      </c>
      <c r="E4976">
        <v>13662</v>
      </c>
      <c r="F4976">
        <v>0</v>
      </c>
      <c r="G4976" t="s">
        <v>106</v>
      </c>
      <c r="H4976" t="s">
        <v>106</v>
      </c>
      <c r="I4976" t="s">
        <v>106</v>
      </c>
      <c r="J4976" t="s">
        <v>107</v>
      </c>
      <c r="K4976" t="s">
        <v>108</v>
      </c>
      <c r="L4976" t="s">
        <v>109</v>
      </c>
      <c r="M4976" t="s">
        <v>110</v>
      </c>
      <c r="N4976" t="s">
        <v>10989</v>
      </c>
      <c r="O4976" t="s">
        <v>3206</v>
      </c>
      <c r="P4976">
        <v>8172</v>
      </c>
      <c r="Q4976">
        <v>64</v>
      </c>
      <c r="R4976">
        <v>0</v>
      </c>
      <c r="S4976">
        <v>200</v>
      </c>
      <c r="T4976">
        <v>0</v>
      </c>
      <c r="U4976">
        <v>176</v>
      </c>
      <c r="V4976">
        <v>176</v>
      </c>
      <c r="W4976">
        <v>200</v>
      </c>
      <c r="X4976">
        <v>0</v>
      </c>
      <c r="Y4976">
        <v>0</v>
      </c>
      <c r="Z4976">
        <v>0</v>
      </c>
      <c r="AD4976" s="1">
        <v>41802.333333333336</v>
      </c>
      <c r="AE4976" s="1">
        <v>41830.708333333336</v>
      </c>
      <c r="AG4976" s="1">
        <v>41793.333333333336</v>
      </c>
      <c r="AH4976" s="1">
        <v>41821.708333333336</v>
      </c>
      <c r="AI4976" s="1">
        <v>41793.333333333336</v>
      </c>
      <c r="AJ4976" s="1">
        <v>41821.708333333336</v>
      </c>
      <c r="AK4976" s="1">
        <v>41793.333333333336</v>
      </c>
      <c r="AL4976" s="1">
        <v>41821.708333333336</v>
      </c>
      <c r="AM4976" s="1">
        <v>41802.333333333336</v>
      </c>
      <c r="AN4976" s="1">
        <v>41830.708333333336</v>
      </c>
      <c r="AP4976" t="s">
        <v>113</v>
      </c>
      <c r="AU4976" t="s">
        <v>10990</v>
      </c>
      <c r="AY4976" t="s">
        <v>106</v>
      </c>
      <c r="AZ4976">
        <v>0</v>
      </c>
      <c r="BA4976">
        <v>0</v>
      </c>
      <c r="BD4976" s="3">
        <v>41321.662499999999</v>
      </c>
      <c r="BE4976" s="3">
        <v>41321.663888888892</v>
      </c>
      <c r="BF4976" t="s">
        <v>115</v>
      </c>
      <c r="BG4976" t="s">
        <v>115</v>
      </c>
      <c r="BH4976">
        <v>8149</v>
      </c>
      <c r="BM4976">
        <v>43490</v>
      </c>
      <c r="BR4976" t="s">
        <v>3200</v>
      </c>
      <c r="BS4976" t="s">
        <v>3201</v>
      </c>
      <c r="BU4976">
        <v>1</v>
      </c>
      <c r="BV4976" t="s">
        <v>118</v>
      </c>
      <c r="BX4976" t="s">
        <v>119</v>
      </c>
      <c r="BY4976" t="s">
        <v>119</v>
      </c>
      <c r="BZ4976" t="s">
        <v>119</v>
      </c>
      <c r="CA4976">
        <v>1</v>
      </c>
      <c r="CC4976" t="s">
        <v>120</v>
      </c>
      <c r="CH4976">
        <v>540</v>
      </c>
      <c r="CI4976">
        <v>32830</v>
      </c>
      <c r="CJ4976" t="s">
        <v>106</v>
      </c>
      <c r="CK4976" t="s">
        <v>106</v>
      </c>
      <c r="CL4976">
        <v>10</v>
      </c>
      <c r="CM4976" t="s">
        <v>3187</v>
      </c>
      <c r="CO4976">
        <v>125407</v>
      </c>
      <c r="CQ4976">
        <v>0</v>
      </c>
      <c r="CR4976">
        <v>0</v>
      </c>
      <c r="CS4976">
        <v>0</v>
      </c>
      <c r="CY4976" t="s">
        <v>123</v>
      </c>
      <c r="CZ4976" t="s">
        <v>124</v>
      </c>
      <c r="DD4976" t="str" cm="1">
        <f t="array" ref="DD4976">TEXT(_xlfn.SEQUENCE(1, DATEDIF(AG4976, AH4976, "m") + 1, AG4976, 30), "YYYY-APMM")</f>
        <v>2014-AP06</v>
      </c>
      <c r="DN4976">
        <f t="shared" si="154"/>
        <v>176</v>
      </c>
      <c r="DO4976" t="str">
        <f t="shared" si="155"/>
        <v>MANHOLES SK</v>
      </c>
    </row>
    <row r="4977" spans="1:119" x14ac:dyDescent="0.35">
      <c r="A4977" t="s">
        <v>105</v>
      </c>
      <c r="B4977">
        <v>504262</v>
      </c>
      <c r="C4977">
        <v>6359</v>
      </c>
      <c r="D4977">
        <v>125409</v>
      </c>
      <c r="E4977">
        <v>13662</v>
      </c>
      <c r="F4977">
        <v>0</v>
      </c>
      <c r="G4977" t="s">
        <v>106</v>
      </c>
      <c r="H4977" t="s">
        <v>106</v>
      </c>
      <c r="I4977" t="s">
        <v>106</v>
      </c>
      <c r="J4977" t="s">
        <v>107</v>
      </c>
      <c r="K4977" t="s">
        <v>108</v>
      </c>
      <c r="L4977" t="s">
        <v>109</v>
      </c>
      <c r="M4977" t="s">
        <v>110</v>
      </c>
      <c r="N4977" t="s">
        <v>10991</v>
      </c>
      <c r="O4977" t="s">
        <v>3203</v>
      </c>
      <c r="P4977">
        <v>8177</v>
      </c>
      <c r="Q4977">
        <v>64</v>
      </c>
      <c r="R4977">
        <v>0</v>
      </c>
      <c r="S4977">
        <v>200</v>
      </c>
      <c r="T4977">
        <v>0</v>
      </c>
      <c r="U4977">
        <v>500</v>
      </c>
      <c r="V4977">
        <v>500</v>
      </c>
      <c r="W4977">
        <v>200</v>
      </c>
      <c r="X4977">
        <v>0</v>
      </c>
      <c r="Y4977">
        <v>0</v>
      </c>
      <c r="Z4977">
        <v>0</v>
      </c>
      <c r="AD4977" s="1">
        <v>41846.333333333336</v>
      </c>
      <c r="AE4977" s="1">
        <v>41877.708333333336</v>
      </c>
      <c r="AG4977" s="1">
        <v>41836.333333333336</v>
      </c>
      <c r="AH4977" s="1">
        <v>41868.708333333336</v>
      </c>
      <c r="AI4977" s="1">
        <v>41836.333333333336</v>
      </c>
      <c r="AJ4977" s="1">
        <v>41868.708333333336</v>
      </c>
      <c r="AK4977" s="1">
        <v>41836.333333333336</v>
      </c>
      <c r="AL4977" s="1">
        <v>41868.708333333336</v>
      </c>
      <c r="AM4977" s="1">
        <v>41846.333333333336</v>
      </c>
      <c r="AN4977" s="1">
        <v>41877.708333333336</v>
      </c>
      <c r="AP4977" t="s">
        <v>113</v>
      </c>
      <c r="AU4977" t="s">
        <v>10992</v>
      </c>
      <c r="AY4977" t="s">
        <v>106</v>
      </c>
      <c r="AZ4977">
        <v>0</v>
      </c>
      <c r="BA4977">
        <v>0</v>
      </c>
      <c r="BD4977" s="3">
        <v>41321.662499999999</v>
      </c>
      <c r="BE4977" s="3">
        <v>41321.663888888892</v>
      </c>
      <c r="BF4977" t="s">
        <v>115</v>
      </c>
      <c r="BG4977" t="s">
        <v>115</v>
      </c>
      <c r="BH4977">
        <v>8149</v>
      </c>
      <c r="BM4977">
        <v>43540</v>
      </c>
      <c r="BR4977" t="s">
        <v>1299</v>
      </c>
      <c r="BS4977" t="s">
        <v>1300</v>
      </c>
      <c r="BU4977">
        <v>1</v>
      </c>
      <c r="BV4977" t="s">
        <v>118</v>
      </c>
      <c r="BX4977" t="s">
        <v>119</v>
      </c>
      <c r="BY4977" t="s">
        <v>119</v>
      </c>
      <c r="BZ4977" t="s">
        <v>119</v>
      </c>
      <c r="CA4977">
        <v>1</v>
      </c>
      <c r="CC4977" t="s">
        <v>120</v>
      </c>
      <c r="CH4977">
        <v>540</v>
      </c>
      <c r="CI4977">
        <v>32830</v>
      </c>
      <c r="CJ4977" t="s">
        <v>106</v>
      </c>
      <c r="CK4977" t="s">
        <v>106</v>
      </c>
      <c r="CL4977">
        <v>10</v>
      </c>
      <c r="CM4977" t="s">
        <v>3187</v>
      </c>
      <c r="CO4977">
        <v>125407</v>
      </c>
      <c r="CQ4977">
        <v>0</v>
      </c>
      <c r="CR4977">
        <v>0</v>
      </c>
      <c r="CS4977">
        <v>0</v>
      </c>
      <c r="CY4977" t="s">
        <v>123</v>
      </c>
      <c r="CZ4977" t="s">
        <v>124</v>
      </c>
      <c r="DD4977" t="str" cm="1">
        <f t="array" ref="DD4977:DE4977">TEXT(_xlfn.SEQUENCE(1, DATEDIF(AG4977, AH4977, "m") + 1, AG4977, 30), "YYYY-APMM")</f>
        <v>2014-AP07</v>
      </c>
      <c r="DE4977" t="str">
        <v>2014-AP08</v>
      </c>
      <c r="DN4977">
        <f t="shared" si="154"/>
        <v>250</v>
      </c>
      <c r="DO4977" t="str">
        <f t="shared" si="155"/>
        <v>LABOR - CIVIL</v>
      </c>
    </row>
    <row r="4978" spans="1:119" x14ac:dyDescent="0.35">
      <c r="A4978" t="s">
        <v>105</v>
      </c>
      <c r="B4978">
        <v>504263</v>
      </c>
      <c r="C4978">
        <v>6359</v>
      </c>
      <c r="D4978">
        <v>125410</v>
      </c>
      <c r="E4978">
        <v>13662</v>
      </c>
      <c r="F4978">
        <v>0</v>
      </c>
      <c r="G4978" t="s">
        <v>106</v>
      </c>
      <c r="H4978" t="s">
        <v>106</v>
      </c>
      <c r="I4978" t="s">
        <v>106</v>
      </c>
      <c r="J4978" t="s">
        <v>107</v>
      </c>
      <c r="K4978" t="s">
        <v>108</v>
      </c>
      <c r="L4978" t="s">
        <v>109</v>
      </c>
      <c r="M4978" t="s">
        <v>110</v>
      </c>
      <c r="N4978" t="s">
        <v>10993</v>
      </c>
      <c r="O4978" t="s">
        <v>3178</v>
      </c>
      <c r="P4978">
        <v>8178</v>
      </c>
      <c r="Q4978">
        <v>128</v>
      </c>
      <c r="R4978">
        <v>0</v>
      </c>
      <c r="S4978">
        <v>200</v>
      </c>
      <c r="T4978">
        <v>0</v>
      </c>
      <c r="U4978">
        <v>2744</v>
      </c>
      <c r="V4978">
        <v>2744</v>
      </c>
      <c r="W4978">
        <v>200</v>
      </c>
      <c r="X4978">
        <v>0</v>
      </c>
      <c r="Y4978">
        <v>0</v>
      </c>
      <c r="Z4978">
        <v>0</v>
      </c>
      <c r="AD4978" s="1">
        <v>41891.333333333336</v>
      </c>
      <c r="AE4978" s="1">
        <v>41919.708333333336</v>
      </c>
      <c r="AG4978" s="1">
        <v>41872.333333333336</v>
      </c>
      <c r="AH4978" s="1">
        <v>41900.708333333336</v>
      </c>
      <c r="AI4978" s="1">
        <v>41872.333333333336</v>
      </c>
      <c r="AJ4978" s="1">
        <v>41900.708333333336</v>
      </c>
      <c r="AK4978" s="1">
        <v>41872.333333333336</v>
      </c>
      <c r="AL4978" s="1">
        <v>41900.708333333336</v>
      </c>
      <c r="AM4978" s="1">
        <v>41891.333333333336</v>
      </c>
      <c r="AN4978" s="1">
        <v>41919.708333333336</v>
      </c>
      <c r="AP4978" t="s">
        <v>113</v>
      </c>
      <c r="AU4978" t="s">
        <v>10994</v>
      </c>
      <c r="AY4978" t="s">
        <v>106</v>
      </c>
      <c r="AZ4978">
        <v>0</v>
      </c>
      <c r="BA4978">
        <v>0</v>
      </c>
      <c r="BD4978" s="3">
        <v>41321.662499999999</v>
      </c>
      <c r="BE4978" s="3">
        <v>41321.663888888892</v>
      </c>
      <c r="BF4978" t="s">
        <v>115</v>
      </c>
      <c r="BG4978" t="s">
        <v>115</v>
      </c>
      <c r="BH4978">
        <v>8149</v>
      </c>
      <c r="BM4978">
        <v>43550</v>
      </c>
      <c r="BR4978" t="s">
        <v>116</v>
      </c>
      <c r="BS4978" t="s">
        <v>117</v>
      </c>
      <c r="BU4978">
        <v>1</v>
      </c>
      <c r="BV4978" t="s">
        <v>118</v>
      </c>
      <c r="BX4978" t="s">
        <v>119</v>
      </c>
      <c r="BY4978" t="s">
        <v>119</v>
      </c>
      <c r="BZ4978" t="s">
        <v>119</v>
      </c>
      <c r="CA4978">
        <v>1</v>
      </c>
      <c r="CC4978" t="s">
        <v>120</v>
      </c>
      <c r="CH4978">
        <v>540</v>
      </c>
      <c r="CI4978">
        <v>32860</v>
      </c>
      <c r="CJ4978" t="s">
        <v>106</v>
      </c>
      <c r="CK4978" t="s">
        <v>106</v>
      </c>
      <c r="CL4978">
        <v>25</v>
      </c>
      <c r="CM4978" t="s">
        <v>3180</v>
      </c>
      <c r="CO4978">
        <v>125407</v>
      </c>
      <c r="CQ4978">
        <v>0</v>
      </c>
      <c r="CR4978">
        <v>0</v>
      </c>
      <c r="CS4978">
        <v>0</v>
      </c>
      <c r="CY4978" t="s">
        <v>123</v>
      </c>
      <c r="CZ4978" t="s">
        <v>124</v>
      </c>
      <c r="DD4978" t="str" cm="1">
        <f t="array" ref="DD4978">TEXT(_xlfn.SEQUENCE(1, DATEDIF(AG4978, AH4978, "m") + 1, AG4978, 30), "YYYY-APMM")</f>
        <v>2014-AP08</v>
      </c>
      <c r="DN4978">
        <f t="shared" si="154"/>
        <v>2744</v>
      </c>
      <c r="DO4978" t="str">
        <f t="shared" si="155"/>
        <v>LABOR- SUBCONTRACTOR</v>
      </c>
    </row>
    <row r="4979" spans="1:119" x14ac:dyDescent="0.35">
      <c r="A4979" t="s">
        <v>105</v>
      </c>
      <c r="B4979">
        <v>504264</v>
      </c>
      <c r="C4979">
        <v>6359</v>
      </c>
      <c r="D4979">
        <v>125410</v>
      </c>
      <c r="E4979">
        <v>13662</v>
      </c>
      <c r="F4979">
        <v>0</v>
      </c>
      <c r="G4979" t="s">
        <v>106</v>
      </c>
      <c r="H4979" t="s">
        <v>106</v>
      </c>
      <c r="I4979" t="s">
        <v>106</v>
      </c>
      <c r="J4979" t="s">
        <v>107</v>
      </c>
      <c r="K4979" t="s">
        <v>108</v>
      </c>
      <c r="L4979" t="s">
        <v>109</v>
      </c>
      <c r="M4979" t="s">
        <v>110</v>
      </c>
      <c r="N4979" t="s">
        <v>10995</v>
      </c>
      <c r="O4979" t="s">
        <v>3182</v>
      </c>
      <c r="P4979">
        <v>8178</v>
      </c>
      <c r="Q4979">
        <v>128</v>
      </c>
      <c r="R4979">
        <v>128</v>
      </c>
      <c r="S4979">
        <v>200</v>
      </c>
      <c r="T4979">
        <v>0</v>
      </c>
      <c r="U4979">
        <v>168</v>
      </c>
      <c r="V4979">
        <v>168</v>
      </c>
      <c r="W4979">
        <v>200</v>
      </c>
      <c r="X4979">
        <v>0</v>
      </c>
      <c r="Y4979">
        <v>0</v>
      </c>
      <c r="Z4979">
        <v>0</v>
      </c>
      <c r="AD4979" s="1">
        <v>41898.333333333336</v>
      </c>
      <c r="AE4979" s="1">
        <v>41928.708333333336</v>
      </c>
      <c r="AG4979" s="1">
        <v>41879.333333333336</v>
      </c>
      <c r="AH4979" s="1">
        <v>41907.708333333336</v>
      </c>
      <c r="AI4979" s="1">
        <v>41879.333333333336</v>
      </c>
      <c r="AJ4979" s="1">
        <v>41907.708333333336</v>
      </c>
      <c r="AK4979" s="1">
        <v>41879.333333333336</v>
      </c>
      <c r="AL4979" s="1">
        <v>41907.708333333336</v>
      </c>
      <c r="AM4979" s="1">
        <v>41898.333333333336</v>
      </c>
      <c r="AN4979" s="1">
        <v>41928.708333333336</v>
      </c>
      <c r="AP4979" t="s">
        <v>113</v>
      </c>
      <c r="AU4979" t="s">
        <v>10996</v>
      </c>
      <c r="AY4979" t="s">
        <v>106</v>
      </c>
      <c r="AZ4979">
        <v>0</v>
      </c>
      <c r="BA4979">
        <v>0</v>
      </c>
      <c r="BD4979" s="3">
        <v>41321.662499999999</v>
      </c>
      <c r="BE4979" s="3">
        <v>41321.663888888892</v>
      </c>
      <c r="BF4979" t="s">
        <v>115</v>
      </c>
      <c r="BG4979" t="s">
        <v>115</v>
      </c>
      <c r="BH4979">
        <v>8149</v>
      </c>
      <c r="BM4979">
        <v>43550</v>
      </c>
      <c r="BR4979" t="s">
        <v>116</v>
      </c>
      <c r="BS4979" t="s">
        <v>117</v>
      </c>
      <c r="BU4979">
        <v>1</v>
      </c>
      <c r="BV4979" t="s">
        <v>118</v>
      </c>
      <c r="BX4979" t="s">
        <v>119</v>
      </c>
      <c r="BY4979" t="s">
        <v>119</v>
      </c>
      <c r="BZ4979" t="s">
        <v>119</v>
      </c>
      <c r="CA4979">
        <v>1</v>
      </c>
      <c r="CC4979" t="s">
        <v>120</v>
      </c>
      <c r="CH4979">
        <v>540</v>
      </c>
      <c r="CI4979">
        <v>32860</v>
      </c>
      <c r="CJ4979" t="s">
        <v>106</v>
      </c>
      <c r="CK4979" t="s">
        <v>106</v>
      </c>
      <c r="CL4979">
        <v>25</v>
      </c>
      <c r="CM4979" t="s">
        <v>3180</v>
      </c>
      <c r="CO4979">
        <v>125407</v>
      </c>
      <c r="CQ4979">
        <v>0</v>
      </c>
      <c r="CR4979">
        <v>0</v>
      </c>
      <c r="CS4979">
        <v>0</v>
      </c>
      <c r="CY4979" t="s">
        <v>123</v>
      </c>
      <c r="CZ4979" t="s">
        <v>124</v>
      </c>
      <c r="DD4979" t="str" cm="1">
        <f t="array" ref="DD4979">TEXT(_xlfn.SEQUENCE(1, DATEDIF(AG4979, AH4979, "m") + 1, AG4979, 30), "YYYY-APMM")</f>
        <v>2014-AP08</v>
      </c>
      <c r="DN4979">
        <f t="shared" si="154"/>
        <v>168</v>
      </c>
      <c r="DO4979" t="str">
        <f t="shared" si="155"/>
        <v>LABOR- SUBCONTRACTOR</v>
      </c>
    </row>
    <row r="4980" spans="1:119" x14ac:dyDescent="0.35">
      <c r="A4980" t="s">
        <v>105</v>
      </c>
      <c r="B4980">
        <v>504265</v>
      </c>
      <c r="C4980">
        <v>6359</v>
      </c>
      <c r="D4980">
        <v>125411</v>
      </c>
      <c r="E4980">
        <v>13662</v>
      </c>
      <c r="F4980">
        <v>0</v>
      </c>
      <c r="G4980" t="s">
        <v>106</v>
      </c>
      <c r="H4980" t="s">
        <v>106</v>
      </c>
      <c r="I4980" t="s">
        <v>106</v>
      </c>
      <c r="J4980" t="s">
        <v>107</v>
      </c>
      <c r="K4980" t="s">
        <v>108</v>
      </c>
      <c r="L4980" t="s">
        <v>109</v>
      </c>
      <c r="M4980" t="s">
        <v>110</v>
      </c>
      <c r="N4980" t="s">
        <v>10997</v>
      </c>
      <c r="O4980" t="s">
        <v>3209</v>
      </c>
      <c r="P4980">
        <v>8177</v>
      </c>
      <c r="Q4980">
        <v>344</v>
      </c>
      <c r="R4980">
        <v>0</v>
      </c>
      <c r="S4980">
        <v>160</v>
      </c>
      <c r="T4980">
        <v>0</v>
      </c>
      <c r="U4980">
        <v>64</v>
      </c>
      <c r="V4980">
        <v>64</v>
      </c>
      <c r="W4980">
        <v>160</v>
      </c>
      <c r="X4980">
        <v>40</v>
      </c>
      <c r="Y4980">
        <v>0</v>
      </c>
      <c r="Z4980">
        <v>40</v>
      </c>
      <c r="AD4980" s="1">
        <v>41847.333333333336</v>
      </c>
      <c r="AE4980" s="1">
        <v>41872.708333333336</v>
      </c>
      <c r="AG4980" s="1">
        <v>41797.333333333336</v>
      </c>
      <c r="AH4980" s="1">
        <v>41819.708333333336</v>
      </c>
      <c r="AI4980" s="1">
        <v>41797.333333333336</v>
      </c>
      <c r="AJ4980" s="1">
        <v>41819.708333333336</v>
      </c>
      <c r="AK4980" s="1">
        <v>41797.333333333336</v>
      </c>
      <c r="AL4980" s="1">
        <v>41819.708333333336</v>
      </c>
      <c r="AM4980" s="1">
        <v>41847.333333333336</v>
      </c>
      <c r="AN4980" s="1">
        <v>41872.708333333336</v>
      </c>
      <c r="AP4980" t="s">
        <v>113</v>
      </c>
      <c r="AU4980" t="s">
        <v>10998</v>
      </c>
      <c r="AY4980" t="s">
        <v>106</v>
      </c>
      <c r="AZ4980">
        <v>0</v>
      </c>
      <c r="BA4980">
        <v>0</v>
      </c>
      <c r="BD4980" s="3">
        <v>41321.662499999999</v>
      </c>
      <c r="BE4980" s="3">
        <v>41321.663888888892</v>
      </c>
      <c r="BF4980" t="s">
        <v>115</v>
      </c>
      <c r="BG4980" t="s">
        <v>115</v>
      </c>
      <c r="BH4980">
        <v>8149</v>
      </c>
      <c r="BM4980">
        <v>43540</v>
      </c>
      <c r="BR4980" t="s">
        <v>1299</v>
      </c>
      <c r="BS4980" t="s">
        <v>1300</v>
      </c>
      <c r="BU4980">
        <v>1</v>
      </c>
      <c r="BV4980" t="s">
        <v>118</v>
      </c>
      <c r="BX4980" t="s">
        <v>119</v>
      </c>
      <c r="BY4980" t="s">
        <v>119</v>
      </c>
      <c r="BZ4980" t="s">
        <v>119</v>
      </c>
      <c r="CA4980">
        <v>1</v>
      </c>
      <c r="CC4980" t="s">
        <v>120</v>
      </c>
      <c r="CH4980">
        <v>540</v>
      </c>
      <c r="CI4980">
        <v>32840</v>
      </c>
      <c r="CJ4980" t="s">
        <v>106</v>
      </c>
      <c r="CK4980" t="s">
        <v>106</v>
      </c>
      <c r="CL4980">
        <v>15</v>
      </c>
      <c r="CM4980" t="s">
        <v>3211</v>
      </c>
      <c r="CO4980">
        <v>125407</v>
      </c>
      <c r="CQ4980">
        <v>0</v>
      </c>
      <c r="CR4980">
        <v>0</v>
      </c>
      <c r="CS4980">
        <v>0</v>
      </c>
      <c r="CY4980" t="s">
        <v>123</v>
      </c>
      <c r="CZ4980" t="s">
        <v>124</v>
      </c>
      <c r="DD4980" t="str" cm="1">
        <f t="array" ref="DD4980">TEXT(_xlfn.SEQUENCE(1, DATEDIF(AG4980, AH4980, "m") + 1, AG4980, 30), "YYYY-APMM")</f>
        <v>2014-AP06</v>
      </c>
      <c r="DN4980">
        <f t="shared" si="154"/>
        <v>64</v>
      </c>
      <c r="DO4980" t="str">
        <f t="shared" si="155"/>
        <v>LABOR - CIVIL</v>
      </c>
    </row>
    <row r="4981" spans="1:119" x14ac:dyDescent="0.35">
      <c r="A4981" t="s">
        <v>105</v>
      </c>
      <c r="B4981">
        <v>504266</v>
      </c>
      <c r="C4981">
        <v>6359</v>
      </c>
      <c r="D4981">
        <v>125411</v>
      </c>
      <c r="E4981">
        <v>13662</v>
      </c>
      <c r="F4981">
        <v>0</v>
      </c>
      <c r="G4981" t="s">
        <v>106</v>
      </c>
      <c r="H4981" t="s">
        <v>106</v>
      </c>
      <c r="I4981" t="s">
        <v>106</v>
      </c>
      <c r="J4981" t="s">
        <v>107</v>
      </c>
      <c r="K4981" t="s">
        <v>108</v>
      </c>
      <c r="L4981" t="s">
        <v>109</v>
      </c>
      <c r="M4981" t="s">
        <v>110</v>
      </c>
      <c r="N4981" t="s">
        <v>10999</v>
      </c>
      <c r="O4981" t="s">
        <v>3213</v>
      </c>
      <c r="P4981">
        <v>8165</v>
      </c>
      <c r="Q4981">
        <v>344</v>
      </c>
      <c r="R4981">
        <v>0</v>
      </c>
      <c r="S4981">
        <v>200</v>
      </c>
      <c r="T4981">
        <v>0</v>
      </c>
      <c r="U4981">
        <v>840</v>
      </c>
      <c r="V4981">
        <v>840</v>
      </c>
      <c r="W4981">
        <v>200</v>
      </c>
      <c r="X4981">
        <v>0</v>
      </c>
      <c r="Y4981">
        <v>0</v>
      </c>
      <c r="Z4981">
        <v>0</v>
      </c>
      <c r="AD4981" s="1">
        <v>41856.333333333336</v>
      </c>
      <c r="AE4981" s="1">
        <v>41884.708333333336</v>
      </c>
      <c r="AG4981" s="1">
        <v>41802.333333333336</v>
      </c>
      <c r="AH4981" s="1">
        <v>41830.708333333336</v>
      </c>
      <c r="AI4981" s="1">
        <v>41802.333333333336</v>
      </c>
      <c r="AJ4981" s="1">
        <v>41830.708333333336</v>
      </c>
      <c r="AK4981" s="1">
        <v>41802.333333333336</v>
      </c>
      <c r="AL4981" s="1">
        <v>41830.708333333336</v>
      </c>
      <c r="AM4981" s="1">
        <v>41856.333333333336</v>
      </c>
      <c r="AN4981" s="1">
        <v>41884.708333333336</v>
      </c>
      <c r="AP4981" t="s">
        <v>113</v>
      </c>
      <c r="AU4981" t="s">
        <v>11000</v>
      </c>
      <c r="AY4981" t="s">
        <v>106</v>
      </c>
      <c r="AZ4981">
        <v>0</v>
      </c>
      <c r="BA4981">
        <v>0</v>
      </c>
      <c r="BD4981" s="3">
        <v>41321.662499999999</v>
      </c>
      <c r="BE4981" s="3">
        <v>41321.663888888892</v>
      </c>
      <c r="BF4981" t="s">
        <v>115</v>
      </c>
      <c r="BG4981" t="s">
        <v>115</v>
      </c>
      <c r="BH4981">
        <v>8149</v>
      </c>
      <c r="BM4981">
        <v>43420</v>
      </c>
      <c r="BR4981" t="s">
        <v>3122</v>
      </c>
      <c r="BS4981" t="s">
        <v>3123</v>
      </c>
      <c r="BU4981">
        <v>1</v>
      </c>
      <c r="BV4981" t="s">
        <v>118</v>
      </c>
      <c r="BX4981" t="s">
        <v>119</v>
      </c>
      <c r="BY4981" t="s">
        <v>119</v>
      </c>
      <c r="BZ4981" t="s">
        <v>119</v>
      </c>
      <c r="CA4981">
        <v>1</v>
      </c>
      <c r="CC4981" t="s">
        <v>120</v>
      </c>
      <c r="CH4981">
        <v>540</v>
      </c>
      <c r="CI4981">
        <v>32840</v>
      </c>
      <c r="CJ4981" t="s">
        <v>106</v>
      </c>
      <c r="CK4981" t="s">
        <v>106</v>
      </c>
      <c r="CL4981">
        <v>15</v>
      </c>
      <c r="CM4981" t="s">
        <v>3211</v>
      </c>
      <c r="CO4981">
        <v>125407</v>
      </c>
      <c r="CQ4981">
        <v>0</v>
      </c>
      <c r="CR4981">
        <v>0</v>
      </c>
      <c r="CS4981">
        <v>0</v>
      </c>
      <c r="CY4981" t="s">
        <v>123</v>
      </c>
      <c r="CZ4981" t="s">
        <v>124</v>
      </c>
      <c r="DD4981" t="str" cm="1">
        <f t="array" ref="DD4981">TEXT(_xlfn.SEQUENCE(1, DATEDIF(AG4981, AH4981, "m") + 1, AG4981, 30), "YYYY-APMM")</f>
        <v>2014-AP06</v>
      </c>
      <c r="DN4981">
        <f t="shared" si="154"/>
        <v>840</v>
      </c>
      <c r="DO4981" t="str">
        <f t="shared" si="155"/>
        <v>STEEL FIXERS SK</v>
      </c>
    </row>
    <row r="4982" spans="1:119" x14ac:dyDescent="0.35">
      <c r="A4982" t="s">
        <v>105</v>
      </c>
      <c r="B4982">
        <v>504267</v>
      </c>
      <c r="C4982">
        <v>6359</v>
      </c>
      <c r="D4982">
        <v>125411</v>
      </c>
      <c r="E4982">
        <v>13662</v>
      </c>
      <c r="F4982">
        <v>0</v>
      </c>
      <c r="G4982" t="s">
        <v>106</v>
      </c>
      <c r="H4982" t="s">
        <v>106</v>
      </c>
      <c r="I4982" t="s">
        <v>106</v>
      </c>
      <c r="J4982" t="s">
        <v>107</v>
      </c>
      <c r="K4982" t="s">
        <v>108</v>
      </c>
      <c r="L4982" t="s">
        <v>109</v>
      </c>
      <c r="M4982" t="s">
        <v>110</v>
      </c>
      <c r="N4982" t="s">
        <v>11001</v>
      </c>
      <c r="O4982" t="s">
        <v>3216</v>
      </c>
      <c r="P4982">
        <v>8168</v>
      </c>
      <c r="Q4982">
        <v>344</v>
      </c>
      <c r="R4982">
        <v>0</v>
      </c>
      <c r="S4982">
        <v>200</v>
      </c>
      <c r="T4982">
        <v>0</v>
      </c>
      <c r="U4982">
        <v>512</v>
      </c>
      <c r="V4982">
        <v>512</v>
      </c>
      <c r="W4982">
        <v>200</v>
      </c>
      <c r="X4982">
        <v>0</v>
      </c>
      <c r="Y4982">
        <v>0</v>
      </c>
      <c r="Z4982">
        <v>0</v>
      </c>
      <c r="AD4982" s="1">
        <v>41865.333333333336</v>
      </c>
      <c r="AE4982" s="1">
        <v>41893.708333333336</v>
      </c>
      <c r="AG4982" s="1">
        <v>41812.333333333336</v>
      </c>
      <c r="AH4982" s="1">
        <v>41840.708333333336</v>
      </c>
      <c r="AI4982" s="1">
        <v>41812.333333333336</v>
      </c>
      <c r="AJ4982" s="1">
        <v>41840.708333333336</v>
      </c>
      <c r="AK4982" s="1">
        <v>41812.333333333336</v>
      </c>
      <c r="AL4982" s="1">
        <v>41840.708333333336</v>
      </c>
      <c r="AM4982" s="1">
        <v>41865.333333333336</v>
      </c>
      <c r="AN4982" s="1">
        <v>41893.708333333336</v>
      </c>
      <c r="AP4982" t="s">
        <v>113</v>
      </c>
      <c r="AU4982" t="s">
        <v>11002</v>
      </c>
      <c r="AY4982" t="s">
        <v>106</v>
      </c>
      <c r="AZ4982">
        <v>0</v>
      </c>
      <c r="BA4982">
        <v>0</v>
      </c>
      <c r="BD4982" s="3">
        <v>41321.662499999999</v>
      </c>
      <c r="BE4982" s="3">
        <v>41321.663888888892</v>
      </c>
      <c r="BF4982" t="s">
        <v>115</v>
      </c>
      <c r="BG4982" t="s">
        <v>115</v>
      </c>
      <c r="BH4982">
        <v>8149</v>
      </c>
      <c r="BM4982">
        <v>43450</v>
      </c>
      <c r="BR4982" t="s">
        <v>1309</v>
      </c>
      <c r="BS4982" t="s">
        <v>1310</v>
      </c>
      <c r="BU4982">
        <v>1</v>
      </c>
      <c r="BV4982" t="s">
        <v>118</v>
      </c>
      <c r="BX4982" t="s">
        <v>119</v>
      </c>
      <c r="BY4982" t="s">
        <v>119</v>
      </c>
      <c r="BZ4982" t="s">
        <v>119</v>
      </c>
      <c r="CA4982">
        <v>1</v>
      </c>
      <c r="CC4982" t="s">
        <v>120</v>
      </c>
      <c r="CH4982">
        <v>540</v>
      </c>
      <c r="CI4982">
        <v>32840</v>
      </c>
      <c r="CJ4982" t="s">
        <v>106</v>
      </c>
      <c r="CK4982" t="s">
        <v>106</v>
      </c>
      <c r="CL4982">
        <v>15</v>
      </c>
      <c r="CM4982" t="s">
        <v>3211</v>
      </c>
      <c r="CO4982">
        <v>125407</v>
      </c>
      <c r="CQ4982">
        <v>0</v>
      </c>
      <c r="CR4982">
        <v>0</v>
      </c>
      <c r="CS4982">
        <v>0</v>
      </c>
      <c r="CY4982" t="s">
        <v>123</v>
      </c>
      <c r="CZ4982" t="s">
        <v>124</v>
      </c>
      <c r="DD4982" t="str" cm="1">
        <f t="array" ref="DD4982">TEXT(_xlfn.SEQUENCE(1, DATEDIF(AG4982, AH4982, "m") + 1, AG4982, 30), "YYYY-APMM")</f>
        <v>2014-AP06</v>
      </c>
      <c r="DN4982">
        <f t="shared" si="154"/>
        <v>512</v>
      </c>
      <c r="DO4982" t="str">
        <f t="shared" si="155"/>
        <v>BLOCK MASON SK</v>
      </c>
    </row>
    <row r="4983" spans="1:119" x14ac:dyDescent="0.35">
      <c r="A4983" t="s">
        <v>105</v>
      </c>
      <c r="B4983">
        <v>504268</v>
      </c>
      <c r="C4983">
        <v>6359</v>
      </c>
      <c r="D4983">
        <v>125411</v>
      </c>
      <c r="E4983">
        <v>13662</v>
      </c>
      <c r="F4983">
        <v>0</v>
      </c>
      <c r="G4983" t="s">
        <v>106</v>
      </c>
      <c r="H4983" t="s">
        <v>106</v>
      </c>
      <c r="I4983" t="s">
        <v>106</v>
      </c>
      <c r="J4983" t="s">
        <v>107</v>
      </c>
      <c r="K4983" t="s">
        <v>108</v>
      </c>
      <c r="L4983" t="s">
        <v>109</v>
      </c>
      <c r="M4983" t="s">
        <v>110</v>
      </c>
      <c r="N4983" t="s">
        <v>11003</v>
      </c>
      <c r="O4983" t="s">
        <v>3219</v>
      </c>
      <c r="P4983">
        <v>8178</v>
      </c>
      <c r="Q4983">
        <v>344</v>
      </c>
      <c r="R4983">
        <v>192</v>
      </c>
      <c r="S4983">
        <v>200</v>
      </c>
      <c r="T4983">
        <v>0</v>
      </c>
      <c r="U4983">
        <v>232</v>
      </c>
      <c r="V4983">
        <v>232</v>
      </c>
      <c r="W4983">
        <v>200</v>
      </c>
      <c r="X4983">
        <v>0</v>
      </c>
      <c r="Y4983">
        <v>0</v>
      </c>
      <c r="Z4983">
        <v>0</v>
      </c>
      <c r="AD4983" s="1">
        <v>41872.333333333336</v>
      </c>
      <c r="AE4983" s="1">
        <v>41900.708333333336</v>
      </c>
      <c r="AG4983" s="1">
        <v>41819.333333333336</v>
      </c>
      <c r="AH4983" s="1">
        <v>41847.708333333336</v>
      </c>
      <c r="AI4983" s="1">
        <v>41819.333333333336</v>
      </c>
      <c r="AJ4983" s="1">
        <v>41847.708333333336</v>
      </c>
      <c r="AK4983" s="1">
        <v>41819.333333333336</v>
      </c>
      <c r="AL4983" s="1">
        <v>41847.708333333336</v>
      </c>
      <c r="AM4983" s="1">
        <v>41872.333333333336</v>
      </c>
      <c r="AN4983" s="1">
        <v>41900.708333333336</v>
      </c>
      <c r="AP4983" t="s">
        <v>113</v>
      </c>
      <c r="AU4983" t="s">
        <v>11004</v>
      </c>
      <c r="AY4983" t="s">
        <v>106</v>
      </c>
      <c r="AZ4983">
        <v>0</v>
      </c>
      <c r="BA4983">
        <v>0</v>
      </c>
      <c r="BD4983" s="3">
        <v>41321.662499999999</v>
      </c>
      <c r="BE4983" s="3">
        <v>41321.663888888892</v>
      </c>
      <c r="BF4983" t="s">
        <v>115</v>
      </c>
      <c r="BG4983" t="s">
        <v>115</v>
      </c>
      <c r="BH4983">
        <v>8149</v>
      </c>
      <c r="BM4983">
        <v>43550</v>
      </c>
      <c r="BR4983" t="s">
        <v>116</v>
      </c>
      <c r="BS4983" t="s">
        <v>117</v>
      </c>
      <c r="BU4983">
        <v>1</v>
      </c>
      <c r="BV4983" t="s">
        <v>118</v>
      </c>
      <c r="BX4983" t="s">
        <v>119</v>
      </c>
      <c r="BY4983" t="s">
        <v>119</v>
      </c>
      <c r="BZ4983" t="s">
        <v>119</v>
      </c>
      <c r="CA4983">
        <v>1</v>
      </c>
      <c r="CC4983" t="s">
        <v>120</v>
      </c>
      <c r="CH4983">
        <v>540</v>
      </c>
      <c r="CI4983">
        <v>32840</v>
      </c>
      <c r="CJ4983" t="s">
        <v>106</v>
      </c>
      <c r="CK4983" t="s">
        <v>106</v>
      </c>
      <c r="CL4983">
        <v>15</v>
      </c>
      <c r="CM4983" t="s">
        <v>3211</v>
      </c>
      <c r="CO4983">
        <v>125407</v>
      </c>
      <c r="CQ4983">
        <v>0</v>
      </c>
      <c r="CR4983">
        <v>0</v>
      </c>
      <c r="CS4983">
        <v>0</v>
      </c>
      <c r="CY4983" t="s">
        <v>123</v>
      </c>
      <c r="CZ4983" t="s">
        <v>124</v>
      </c>
      <c r="DD4983" t="str" cm="1">
        <f t="array" ref="DD4983">TEXT(_xlfn.SEQUENCE(1, DATEDIF(AG4983, AH4983, "m") + 1, AG4983, 30), "YYYY-APMM")</f>
        <v>2014-AP06</v>
      </c>
      <c r="DN4983">
        <f t="shared" si="154"/>
        <v>232</v>
      </c>
      <c r="DO4983" t="str">
        <f t="shared" si="155"/>
        <v>LABOR- SUBCONTRACTOR</v>
      </c>
    </row>
    <row r="4984" spans="1:119" x14ac:dyDescent="0.35">
      <c r="A4984" t="s">
        <v>105</v>
      </c>
      <c r="B4984">
        <v>504269</v>
      </c>
      <c r="C4984">
        <v>6359</v>
      </c>
      <c r="D4984">
        <v>125411</v>
      </c>
      <c r="E4984">
        <v>13662</v>
      </c>
      <c r="F4984">
        <v>0</v>
      </c>
      <c r="G4984" t="s">
        <v>106</v>
      </c>
      <c r="H4984" t="s">
        <v>106</v>
      </c>
      <c r="I4984" t="s">
        <v>106</v>
      </c>
      <c r="J4984" t="s">
        <v>107</v>
      </c>
      <c r="K4984" t="s">
        <v>108</v>
      </c>
      <c r="L4984" t="s">
        <v>109</v>
      </c>
      <c r="M4984" t="s">
        <v>110</v>
      </c>
      <c r="N4984" t="s">
        <v>11005</v>
      </c>
      <c r="O4984" t="s">
        <v>3222</v>
      </c>
      <c r="P4984">
        <v>8178</v>
      </c>
      <c r="Q4984">
        <v>152</v>
      </c>
      <c r="R4984">
        <v>72</v>
      </c>
      <c r="S4984">
        <v>160</v>
      </c>
      <c r="T4984">
        <v>0</v>
      </c>
      <c r="U4984">
        <v>56</v>
      </c>
      <c r="V4984">
        <v>56</v>
      </c>
      <c r="W4984">
        <v>160</v>
      </c>
      <c r="X4984">
        <v>0</v>
      </c>
      <c r="Y4984">
        <v>0</v>
      </c>
      <c r="Z4984">
        <v>0</v>
      </c>
      <c r="AD4984" s="1">
        <v>41885.333333333336</v>
      </c>
      <c r="AE4984" s="1">
        <v>41907.708333333336</v>
      </c>
      <c r="AG4984" s="1">
        <v>41863.333333333336</v>
      </c>
      <c r="AH4984" s="1">
        <v>41885.708333333336</v>
      </c>
      <c r="AI4984" s="1">
        <v>41863.333333333336</v>
      </c>
      <c r="AJ4984" s="1">
        <v>41885.708333333336</v>
      </c>
      <c r="AK4984" s="1">
        <v>41863.333333333336</v>
      </c>
      <c r="AL4984" s="1">
        <v>41885.708333333336</v>
      </c>
      <c r="AM4984" s="1">
        <v>41885.333333333336</v>
      </c>
      <c r="AN4984" s="1">
        <v>41907.708333333336</v>
      </c>
      <c r="AP4984" t="s">
        <v>113</v>
      </c>
      <c r="AU4984" t="s">
        <v>11006</v>
      </c>
      <c r="AY4984" t="s">
        <v>106</v>
      </c>
      <c r="AZ4984">
        <v>0</v>
      </c>
      <c r="BA4984">
        <v>0</v>
      </c>
      <c r="BD4984" s="3">
        <v>41321.662499999999</v>
      </c>
      <c r="BE4984" s="3">
        <v>41321.663888888892</v>
      </c>
      <c r="BF4984" t="s">
        <v>115</v>
      </c>
      <c r="BG4984" t="s">
        <v>115</v>
      </c>
      <c r="BH4984">
        <v>8149</v>
      </c>
      <c r="BM4984">
        <v>43550</v>
      </c>
      <c r="BR4984" t="s">
        <v>116</v>
      </c>
      <c r="BS4984" t="s">
        <v>117</v>
      </c>
      <c r="BU4984">
        <v>1</v>
      </c>
      <c r="BV4984" t="s">
        <v>118</v>
      </c>
      <c r="BX4984" t="s">
        <v>119</v>
      </c>
      <c r="BY4984" t="s">
        <v>119</v>
      </c>
      <c r="BZ4984" t="s">
        <v>119</v>
      </c>
      <c r="CA4984">
        <v>1</v>
      </c>
      <c r="CC4984" t="s">
        <v>120</v>
      </c>
      <c r="CH4984">
        <v>540</v>
      </c>
      <c r="CI4984">
        <v>32840</v>
      </c>
      <c r="CJ4984" t="s">
        <v>106</v>
      </c>
      <c r="CK4984" t="s">
        <v>106</v>
      </c>
      <c r="CL4984">
        <v>15</v>
      </c>
      <c r="CM4984" t="s">
        <v>3211</v>
      </c>
      <c r="CO4984">
        <v>125407</v>
      </c>
      <c r="CQ4984">
        <v>0</v>
      </c>
      <c r="CR4984">
        <v>0</v>
      </c>
      <c r="CS4984">
        <v>0</v>
      </c>
      <c r="CY4984" t="s">
        <v>123</v>
      </c>
      <c r="CZ4984" t="s">
        <v>124</v>
      </c>
      <c r="DD4984" t="str" cm="1">
        <f t="array" ref="DD4984">TEXT(_xlfn.SEQUENCE(1, DATEDIF(AG4984, AH4984, "m") + 1, AG4984, 30), "YYYY-APMM")</f>
        <v>2014-AP08</v>
      </c>
      <c r="DN4984">
        <f t="shared" si="154"/>
        <v>56</v>
      </c>
      <c r="DO4984" t="str">
        <f t="shared" si="155"/>
        <v>LABOR- SUBCONTRACTOR</v>
      </c>
    </row>
    <row r="4985" spans="1:119" x14ac:dyDescent="0.35">
      <c r="A4985" t="s">
        <v>105</v>
      </c>
      <c r="B4985">
        <v>504270</v>
      </c>
      <c r="C4985">
        <v>6359</v>
      </c>
      <c r="D4985">
        <v>125411</v>
      </c>
      <c r="E4985">
        <v>13662</v>
      </c>
      <c r="F4985">
        <v>0</v>
      </c>
      <c r="G4985" t="s">
        <v>106</v>
      </c>
      <c r="H4985" t="s">
        <v>106</v>
      </c>
      <c r="I4985" t="s">
        <v>106</v>
      </c>
      <c r="J4985" t="s">
        <v>107</v>
      </c>
      <c r="K4985" t="s">
        <v>108</v>
      </c>
      <c r="L4985" t="s">
        <v>109</v>
      </c>
      <c r="M4985" t="s">
        <v>110</v>
      </c>
      <c r="N4985" t="s">
        <v>11007</v>
      </c>
      <c r="O4985" t="s">
        <v>3225</v>
      </c>
      <c r="P4985">
        <v>8178</v>
      </c>
      <c r="Q4985">
        <v>80</v>
      </c>
      <c r="R4985">
        <v>0</v>
      </c>
      <c r="S4985">
        <v>200</v>
      </c>
      <c r="T4985">
        <v>0</v>
      </c>
      <c r="U4985">
        <v>336</v>
      </c>
      <c r="V4985">
        <v>336</v>
      </c>
      <c r="W4985">
        <v>200</v>
      </c>
      <c r="X4985">
        <v>0</v>
      </c>
      <c r="Y4985">
        <v>0</v>
      </c>
      <c r="Z4985">
        <v>0</v>
      </c>
      <c r="AD4985" s="1">
        <v>41891.333333333336</v>
      </c>
      <c r="AE4985" s="1">
        <v>41919.708333333336</v>
      </c>
      <c r="AG4985" s="1">
        <v>41879.333333333336</v>
      </c>
      <c r="AH4985" s="1">
        <v>41907.708333333336</v>
      </c>
      <c r="AI4985" s="1">
        <v>41879.333333333336</v>
      </c>
      <c r="AJ4985" s="1">
        <v>41907.708333333336</v>
      </c>
      <c r="AK4985" s="1">
        <v>41879.333333333336</v>
      </c>
      <c r="AL4985" s="1">
        <v>41907.708333333336</v>
      </c>
      <c r="AM4985" s="1">
        <v>41891.333333333336</v>
      </c>
      <c r="AN4985" s="1">
        <v>41919.708333333336</v>
      </c>
      <c r="AP4985" t="s">
        <v>113</v>
      </c>
      <c r="AU4985" t="s">
        <v>11008</v>
      </c>
      <c r="AY4985" t="s">
        <v>106</v>
      </c>
      <c r="AZ4985">
        <v>0</v>
      </c>
      <c r="BA4985">
        <v>0</v>
      </c>
      <c r="BD4985" s="3">
        <v>41321.662499999999</v>
      </c>
      <c r="BE4985" s="3">
        <v>41321.663888888892</v>
      </c>
      <c r="BF4985" t="s">
        <v>115</v>
      </c>
      <c r="BG4985" t="s">
        <v>115</v>
      </c>
      <c r="BH4985">
        <v>8149</v>
      </c>
      <c r="BM4985">
        <v>43550</v>
      </c>
      <c r="BR4985" t="s">
        <v>116</v>
      </c>
      <c r="BS4985" t="s">
        <v>117</v>
      </c>
      <c r="BU4985">
        <v>1</v>
      </c>
      <c r="BV4985" t="s">
        <v>118</v>
      </c>
      <c r="BX4985" t="s">
        <v>119</v>
      </c>
      <c r="BY4985" t="s">
        <v>119</v>
      </c>
      <c r="BZ4985" t="s">
        <v>119</v>
      </c>
      <c r="CA4985">
        <v>1</v>
      </c>
      <c r="CC4985" t="s">
        <v>120</v>
      </c>
      <c r="CH4985">
        <v>540</v>
      </c>
      <c r="CI4985">
        <v>32840</v>
      </c>
      <c r="CJ4985" t="s">
        <v>106</v>
      </c>
      <c r="CK4985" t="s">
        <v>106</v>
      </c>
      <c r="CL4985">
        <v>15</v>
      </c>
      <c r="CM4985" t="s">
        <v>3211</v>
      </c>
      <c r="CO4985">
        <v>125407</v>
      </c>
      <c r="CQ4985">
        <v>0</v>
      </c>
      <c r="CR4985">
        <v>0</v>
      </c>
      <c r="CS4985">
        <v>0</v>
      </c>
      <c r="CY4985" t="s">
        <v>123</v>
      </c>
      <c r="CZ4985" t="s">
        <v>124</v>
      </c>
      <c r="DD4985" t="str" cm="1">
        <f t="array" ref="DD4985">TEXT(_xlfn.SEQUENCE(1, DATEDIF(AG4985, AH4985, "m") + 1, AG4985, 30), "YYYY-APMM")</f>
        <v>2014-AP08</v>
      </c>
      <c r="DN4985">
        <f t="shared" si="154"/>
        <v>336</v>
      </c>
      <c r="DO4985" t="str">
        <f t="shared" si="155"/>
        <v>LABOR- SUBCONTRACTOR</v>
      </c>
    </row>
    <row r="4986" spans="1:119" x14ac:dyDescent="0.35">
      <c r="A4986" t="s">
        <v>105</v>
      </c>
      <c r="B4986">
        <v>504271</v>
      </c>
      <c r="C4986">
        <v>6359</v>
      </c>
      <c r="D4986">
        <v>125411</v>
      </c>
      <c r="E4986">
        <v>13662</v>
      </c>
      <c r="F4986">
        <v>0</v>
      </c>
      <c r="G4986" t="s">
        <v>106</v>
      </c>
      <c r="H4986" t="s">
        <v>106</v>
      </c>
      <c r="I4986" t="s">
        <v>106</v>
      </c>
      <c r="J4986" t="s">
        <v>107</v>
      </c>
      <c r="K4986" t="s">
        <v>108</v>
      </c>
      <c r="L4986" t="s">
        <v>109</v>
      </c>
      <c r="M4986" t="s">
        <v>110</v>
      </c>
      <c r="N4986" t="s">
        <v>11009</v>
      </c>
      <c r="O4986" t="s">
        <v>3228</v>
      </c>
      <c r="P4986">
        <v>8178</v>
      </c>
      <c r="Q4986">
        <v>72</v>
      </c>
      <c r="R4986">
        <v>0</v>
      </c>
      <c r="S4986">
        <v>200</v>
      </c>
      <c r="T4986">
        <v>0</v>
      </c>
      <c r="U4986">
        <v>203.2</v>
      </c>
      <c r="V4986">
        <v>203.2</v>
      </c>
      <c r="W4986">
        <v>200</v>
      </c>
      <c r="X4986">
        <v>0</v>
      </c>
      <c r="Y4986">
        <v>0</v>
      </c>
      <c r="Z4986">
        <v>0</v>
      </c>
      <c r="AD4986" s="1">
        <v>41898.333333333336</v>
      </c>
      <c r="AE4986" s="1">
        <v>41928.708333333336</v>
      </c>
      <c r="AG4986" s="1">
        <v>41888.333333333336</v>
      </c>
      <c r="AH4986" s="1">
        <v>41916.708333333336</v>
      </c>
      <c r="AI4986" s="1">
        <v>41888.333333333336</v>
      </c>
      <c r="AJ4986" s="1">
        <v>41916.708333333336</v>
      </c>
      <c r="AK4986" s="1">
        <v>41888.333333333336</v>
      </c>
      <c r="AL4986" s="1">
        <v>41916.708333333336</v>
      </c>
      <c r="AM4986" s="1">
        <v>41898.333333333336</v>
      </c>
      <c r="AN4986" s="1">
        <v>41928.708333333336</v>
      </c>
      <c r="AP4986" t="s">
        <v>113</v>
      </c>
      <c r="AU4986" t="s">
        <v>11010</v>
      </c>
      <c r="AY4986" t="s">
        <v>106</v>
      </c>
      <c r="AZ4986">
        <v>0</v>
      </c>
      <c r="BA4986">
        <v>0</v>
      </c>
      <c r="BD4986" s="3">
        <v>41321.662499999999</v>
      </c>
      <c r="BE4986" s="3">
        <v>41321.663888888892</v>
      </c>
      <c r="BF4986" t="s">
        <v>115</v>
      </c>
      <c r="BG4986" t="s">
        <v>115</v>
      </c>
      <c r="BH4986">
        <v>8149</v>
      </c>
      <c r="BM4986">
        <v>43550</v>
      </c>
      <c r="BR4986" t="s">
        <v>116</v>
      </c>
      <c r="BS4986" t="s">
        <v>117</v>
      </c>
      <c r="BU4986">
        <v>1</v>
      </c>
      <c r="BV4986" t="s">
        <v>118</v>
      </c>
      <c r="BX4986" t="s">
        <v>119</v>
      </c>
      <c r="BY4986" t="s">
        <v>119</v>
      </c>
      <c r="BZ4986" t="s">
        <v>119</v>
      </c>
      <c r="CA4986">
        <v>1</v>
      </c>
      <c r="CC4986" t="s">
        <v>120</v>
      </c>
      <c r="CH4986">
        <v>540</v>
      </c>
      <c r="CI4986">
        <v>32840</v>
      </c>
      <c r="CJ4986" t="s">
        <v>106</v>
      </c>
      <c r="CK4986" t="s">
        <v>106</v>
      </c>
      <c r="CL4986">
        <v>15</v>
      </c>
      <c r="CM4986" t="s">
        <v>3211</v>
      </c>
      <c r="CO4986">
        <v>125407</v>
      </c>
      <c r="CQ4986">
        <v>0</v>
      </c>
      <c r="CR4986">
        <v>0</v>
      </c>
      <c r="CS4986">
        <v>0</v>
      </c>
      <c r="CY4986" t="s">
        <v>123</v>
      </c>
      <c r="CZ4986" t="s">
        <v>124</v>
      </c>
      <c r="DD4986" t="str" cm="1">
        <f t="array" ref="DD4986">TEXT(_xlfn.SEQUENCE(1, DATEDIF(AG4986, AH4986, "m") + 1, AG4986, 30), "YYYY-APMM")</f>
        <v>2014-AP09</v>
      </c>
      <c r="DN4986">
        <f t="shared" si="154"/>
        <v>203.2</v>
      </c>
      <c r="DO4986" t="str">
        <f t="shared" si="155"/>
        <v>LABOR- SUBCONTRACTOR</v>
      </c>
    </row>
    <row r="4987" spans="1:119" x14ac:dyDescent="0.35">
      <c r="A4987" t="s">
        <v>105</v>
      </c>
      <c r="B4987">
        <v>504272</v>
      </c>
      <c r="C4987">
        <v>6359</v>
      </c>
      <c r="D4987">
        <v>125414</v>
      </c>
      <c r="E4987">
        <v>13662</v>
      </c>
      <c r="F4987">
        <v>0</v>
      </c>
      <c r="G4987" t="s">
        <v>106</v>
      </c>
      <c r="H4987" t="s">
        <v>106</v>
      </c>
      <c r="I4987" t="s">
        <v>106</v>
      </c>
      <c r="J4987" t="s">
        <v>107</v>
      </c>
      <c r="K4987" t="s">
        <v>108</v>
      </c>
      <c r="L4987" t="s">
        <v>109</v>
      </c>
      <c r="M4987" t="s">
        <v>110</v>
      </c>
      <c r="N4987" t="s">
        <v>11011</v>
      </c>
      <c r="O4987" t="s">
        <v>3164</v>
      </c>
      <c r="P4987">
        <v>8165</v>
      </c>
      <c r="Q4987">
        <v>32</v>
      </c>
      <c r="R4987">
        <v>0</v>
      </c>
      <c r="S4987">
        <v>200</v>
      </c>
      <c r="T4987">
        <v>0</v>
      </c>
      <c r="U4987">
        <v>16119.25</v>
      </c>
      <c r="V4987">
        <v>16119.25</v>
      </c>
      <c r="W4987">
        <v>200</v>
      </c>
      <c r="X4987">
        <v>0</v>
      </c>
      <c r="Y4987">
        <v>0</v>
      </c>
      <c r="Z4987">
        <v>0</v>
      </c>
      <c r="AD4987" s="1">
        <v>41737.333333333336</v>
      </c>
      <c r="AE4987" s="1">
        <v>41765.708333333336</v>
      </c>
      <c r="AG4987" s="1">
        <v>41732.333333333336</v>
      </c>
      <c r="AH4987" s="1">
        <v>41760.708333333336</v>
      </c>
      <c r="AI4987" s="1">
        <v>41732.333333333336</v>
      </c>
      <c r="AJ4987" s="1">
        <v>41760.708333333336</v>
      </c>
      <c r="AK4987" s="1">
        <v>41732.333333333336</v>
      </c>
      <c r="AL4987" s="1">
        <v>41760.708333333336</v>
      </c>
      <c r="AM4987" s="1">
        <v>41737.333333333336</v>
      </c>
      <c r="AN4987" s="1">
        <v>41765.708333333336</v>
      </c>
      <c r="AP4987" t="s">
        <v>113</v>
      </c>
      <c r="AU4987" t="s">
        <v>11012</v>
      </c>
      <c r="AY4987" t="s">
        <v>106</v>
      </c>
      <c r="AZ4987">
        <v>0</v>
      </c>
      <c r="BA4987">
        <v>0</v>
      </c>
      <c r="BD4987" s="3">
        <v>41321.662499999999</v>
      </c>
      <c r="BE4987" s="3">
        <v>41321.663888888892</v>
      </c>
      <c r="BF4987" t="s">
        <v>115</v>
      </c>
      <c r="BG4987" t="s">
        <v>115</v>
      </c>
      <c r="BH4987">
        <v>8149</v>
      </c>
      <c r="BM4987">
        <v>43420</v>
      </c>
      <c r="BR4987" t="s">
        <v>3122</v>
      </c>
      <c r="BS4987" t="s">
        <v>3123</v>
      </c>
      <c r="BU4987">
        <v>1</v>
      </c>
      <c r="BV4987" t="s">
        <v>118</v>
      </c>
      <c r="BX4987" t="s">
        <v>119</v>
      </c>
      <c r="BY4987" t="s">
        <v>119</v>
      </c>
      <c r="BZ4987" t="s">
        <v>119</v>
      </c>
      <c r="CA4987">
        <v>1</v>
      </c>
      <c r="CC4987" t="s">
        <v>120</v>
      </c>
      <c r="CH4987">
        <v>540</v>
      </c>
      <c r="CI4987">
        <v>32580</v>
      </c>
      <c r="CJ4987" t="s">
        <v>106</v>
      </c>
      <c r="CK4987" t="s">
        <v>106</v>
      </c>
      <c r="CL4987">
        <v>15</v>
      </c>
      <c r="CM4987" t="s">
        <v>2963</v>
      </c>
      <c r="CO4987">
        <v>125413</v>
      </c>
      <c r="CQ4987">
        <v>0</v>
      </c>
      <c r="CR4987">
        <v>0</v>
      </c>
      <c r="CS4987">
        <v>0</v>
      </c>
      <c r="CY4987" t="s">
        <v>123</v>
      </c>
      <c r="CZ4987" t="s">
        <v>124</v>
      </c>
      <c r="DD4987" t="str" cm="1">
        <f t="array" ref="DD4987">TEXT(_xlfn.SEQUENCE(1, DATEDIF(AG4987, AH4987, "m") + 1, AG4987, 30), "YYYY-APMM")</f>
        <v>2014-AP04</v>
      </c>
      <c r="DN4987">
        <f t="shared" si="154"/>
        <v>16119.25</v>
      </c>
      <c r="DO4987" t="str">
        <f t="shared" si="155"/>
        <v>STEEL FIXERS SK</v>
      </c>
    </row>
    <row r="4988" spans="1:119" x14ac:dyDescent="0.35">
      <c r="A4988" t="s">
        <v>105</v>
      </c>
      <c r="B4988">
        <v>504273</v>
      </c>
      <c r="C4988">
        <v>6359</v>
      </c>
      <c r="D4988">
        <v>125414</v>
      </c>
      <c r="E4988">
        <v>13662</v>
      </c>
      <c r="F4988">
        <v>0</v>
      </c>
      <c r="G4988" t="s">
        <v>106</v>
      </c>
      <c r="H4988" t="s">
        <v>106</v>
      </c>
      <c r="I4988" t="s">
        <v>106</v>
      </c>
      <c r="J4988" t="s">
        <v>107</v>
      </c>
      <c r="K4988" t="s">
        <v>108</v>
      </c>
      <c r="L4988" t="s">
        <v>109</v>
      </c>
      <c r="M4988" t="s">
        <v>110</v>
      </c>
      <c r="N4988" t="s">
        <v>11013</v>
      </c>
      <c r="O4988" t="s">
        <v>3167</v>
      </c>
      <c r="P4988">
        <v>8167</v>
      </c>
      <c r="Q4988">
        <v>32</v>
      </c>
      <c r="R4988">
        <v>0</v>
      </c>
      <c r="S4988">
        <v>112</v>
      </c>
      <c r="T4988">
        <v>0</v>
      </c>
      <c r="U4988">
        <v>1141</v>
      </c>
      <c r="V4988">
        <v>1141</v>
      </c>
      <c r="W4988">
        <v>112</v>
      </c>
      <c r="X4988">
        <v>0</v>
      </c>
      <c r="Y4988">
        <v>0</v>
      </c>
      <c r="Z4988">
        <v>0</v>
      </c>
      <c r="AD4988" s="1">
        <v>41753.333333333336</v>
      </c>
      <c r="AE4988" s="1">
        <v>41769.708333333336</v>
      </c>
      <c r="AG4988" s="1">
        <v>41749.333333333336</v>
      </c>
      <c r="AH4988" s="1">
        <v>41764.708333333336</v>
      </c>
      <c r="AI4988" s="1">
        <v>41749.333333333336</v>
      </c>
      <c r="AJ4988" s="1">
        <v>41764.708333333336</v>
      </c>
      <c r="AK4988" s="1">
        <v>41749.333333333336</v>
      </c>
      <c r="AL4988" s="1">
        <v>41764.708333333336</v>
      </c>
      <c r="AM4988" s="1">
        <v>41753.333333333336</v>
      </c>
      <c r="AN4988" s="1">
        <v>41769.708333333336</v>
      </c>
      <c r="AP4988" t="s">
        <v>113</v>
      </c>
      <c r="AU4988" t="s">
        <v>11014</v>
      </c>
      <c r="AY4988" t="s">
        <v>106</v>
      </c>
      <c r="AZ4988">
        <v>0</v>
      </c>
      <c r="BA4988">
        <v>0</v>
      </c>
      <c r="BD4988" s="3">
        <v>41321.662499999999</v>
      </c>
      <c r="BE4988" s="3">
        <v>41321.663888888892</v>
      </c>
      <c r="BF4988" t="s">
        <v>115</v>
      </c>
      <c r="BG4988" t="s">
        <v>115</v>
      </c>
      <c r="BH4988">
        <v>8149</v>
      </c>
      <c r="BM4988">
        <v>43440</v>
      </c>
      <c r="BR4988" t="s">
        <v>3145</v>
      </c>
      <c r="BS4988" t="s">
        <v>3146</v>
      </c>
      <c r="BU4988">
        <v>1</v>
      </c>
      <c r="BV4988" t="s">
        <v>118</v>
      </c>
      <c r="BX4988" t="s">
        <v>119</v>
      </c>
      <c r="BY4988" t="s">
        <v>119</v>
      </c>
      <c r="BZ4988" t="s">
        <v>119</v>
      </c>
      <c r="CA4988">
        <v>1</v>
      </c>
      <c r="CC4988" t="s">
        <v>120</v>
      </c>
      <c r="CH4988">
        <v>540</v>
      </c>
      <c r="CI4988">
        <v>32580</v>
      </c>
      <c r="CJ4988" t="s">
        <v>106</v>
      </c>
      <c r="CK4988" t="s">
        <v>106</v>
      </c>
      <c r="CL4988">
        <v>15</v>
      </c>
      <c r="CM4988" t="s">
        <v>2963</v>
      </c>
      <c r="CO4988">
        <v>125413</v>
      </c>
      <c r="CQ4988">
        <v>0</v>
      </c>
      <c r="CR4988">
        <v>0</v>
      </c>
      <c r="CS4988">
        <v>0</v>
      </c>
      <c r="CY4988" t="s">
        <v>123</v>
      </c>
      <c r="CZ4988" t="s">
        <v>124</v>
      </c>
      <c r="DD4988" t="str" cm="1">
        <f t="array" ref="DD4988">TEXT(_xlfn.SEQUENCE(1, DATEDIF(AG4988, AH4988, "m") + 1, AG4988, 30), "YYYY-APMM")</f>
        <v>2014-AP04</v>
      </c>
      <c r="DN4988">
        <f t="shared" si="154"/>
        <v>1141</v>
      </c>
      <c r="DO4988" t="str">
        <f t="shared" si="155"/>
        <v>CONCRETE MASON SK</v>
      </c>
    </row>
    <row r="4989" spans="1:119" x14ac:dyDescent="0.35">
      <c r="A4989" t="s">
        <v>105</v>
      </c>
      <c r="B4989">
        <v>504274</v>
      </c>
      <c r="C4989">
        <v>6359</v>
      </c>
      <c r="D4989">
        <v>125414</v>
      </c>
      <c r="E4989">
        <v>13662</v>
      </c>
      <c r="F4989">
        <v>0</v>
      </c>
      <c r="G4989" t="s">
        <v>106</v>
      </c>
      <c r="H4989" t="s">
        <v>106</v>
      </c>
      <c r="I4989" t="s">
        <v>106</v>
      </c>
      <c r="J4989" t="s">
        <v>107</v>
      </c>
      <c r="K4989" t="s">
        <v>108</v>
      </c>
      <c r="L4989" t="s">
        <v>109</v>
      </c>
      <c r="M4989" t="s">
        <v>110</v>
      </c>
      <c r="N4989" t="s">
        <v>11015</v>
      </c>
      <c r="O4989" t="s">
        <v>3140</v>
      </c>
      <c r="P4989">
        <v>8165</v>
      </c>
      <c r="Q4989">
        <v>16</v>
      </c>
      <c r="R4989">
        <v>0</v>
      </c>
      <c r="S4989">
        <v>200</v>
      </c>
      <c r="T4989">
        <v>0</v>
      </c>
      <c r="U4989">
        <v>3580.5</v>
      </c>
      <c r="V4989">
        <v>3580.5</v>
      </c>
      <c r="W4989">
        <v>200</v>
      </c>
      <c r="X4989">
        <v>0</v>
      </c>
      <c r="Y4989">
        <v>0</v>
      </c>
      <c r="Z4989">
        <v>0</v>
      </c>
      <c r="AD4989" s="1">
        <v>41710.333333333336</v>
      </c>
      <c r="AE4989" s="1">
        <v>41738.708333333336</v>
      </c>
      <c r="AG4989" s="1">
        <v>41708.333333333336</v>
      </c>
      <c r="AH4989" s="1">
        <v>41736.708333333336</v>
      </c>
      <c r="AI4989" s="1">
        <v>41708.333333333336</v>
      </c>
      <c r="AJ4989" s="1">
        <v>41736.708333333336</v>
      </c>
      <c r="AK4989" s="1">
        <v>41708.333333333336</v>
      </c>
      <c r="AL4989" s="1">
        <v>41736.708333333336</v>
      </c>
      <c r="AM4989" s="1">
        <v>41710.333333333336</v>
      </c>
      <c r="AN4989" s="1">
        <v>41738.708333333336</v>
      </c>
      <c r="AP4989" t="s">
        <v>113</v>
      </c>
      <c r="AU4989" t="s">
        <v>11016</v>
      </c>
      <c r="AY4989" t="s">
        <v>106</v>
      </c>
      <c r="AZ4989">
        <v>0</v>
      </c>
      <c r="BA4989">
        <v>0</v>
      </c>
      <c r="BD4989" s="3">
        <v>41321.662499999999</v>
      </c>
      <c r="BE4989" s="3">
        <v>41321.663888888892</v>
      </c>
      <c r="BF4989" t="s">
        <v>115</v>
      </c>
      <c r="BG4989" t="s">
        <v>115</v>
      </c>
      <c r="BH4989">
        <v>8149</v>
      </c>
      <c r="BM4989">
        <v>43420</v>
      </c>
      <c r="BR4989" t="s">
        <v>3122</v>
      </c>
      <c r="BS4989" t="s">
        <v>3123</v>
      </c>
      <c r="BU4989">
        <v>1</v>
      </c>
      <c r="BV4989" t="s">
        <v>118</v>
      </c>
      <c r="BX4989" t="s">
        <v>119</v>
      </c>
      <c r="BY4989" t="s">
        <v>119</v>
      </c>
      <c r="BZ4989" t="s">
        <v>119</v>
      </c>
      <c r="CA4989">
        <v>1</v>
      </c>
      <c r="CC4989" t="s">
        <v>120</v>
      </c>
      <c r="CH4989">
        <v>540</v>
      </c>
      <c r="CI4989">
        <v>32580</v>
      </c>
      <c r="CJ4989" t="s">
        <v>106</v>
      </c>
      <c r="CK4989" t="s">
        <v>106</v>
      </c>
      <c r="CL4989">
        <v>15</v>
      </c>
      <c r="CM4989" t="s">
        <v>2963</v>
      </c>
      <c r="CO4989">
        <v>125413</v>
      </c>
      <c r="CQ4989">
        <v>0</v>
      </c>
      <c r="CR4989">
        <v>0</v>
      </c>
      <c r="CS4989">
        <v>0</v>
      </c>
      <c r="CY4989" t="s">
        <v>123</v>
      </c>
      <c r="CZ4989" t="s">
        <v>124</v>
      </c>
      <c r="DD4989" t="str" cm="1">
        <f t="array" ref="DD4989">TEXT(_xlfn.SEQUENCE(1, DATEDIF(AG4989, AH4989, "m") + 1, AG4989, 30), "YYYY-APMM")</f>
        <v>2014-AP03</v>
      </c>
      <c r="DN4989">
        <f t="shared" si="154"/>
        <v>3580.5</v>
      </c>
      <c r="DO4989" t="str">
        <f t="shared" si="155"/>
        <v>STEEL FIXERS SK</v>
      </c>
    </row>
    <row r="4990" spans="1:119" x14ac:dyDescent="0.35">
      <c r="A4990" t="s">
        <v>105</v>
      </c>
      <c r="B4990">
        <v>504275</v>
      </c>
      <c r="C4990">
        <v>6359</v>
      </c>
      <c r="D4990">
        <v>125414</v>
      </c>
      <c r="E4990">
        <v>13662</v>
      </c>
      <c r="F4990">
        <v>0</v>
      </c>
      <c r="G4990" t="s">
        <v>106</v>
      </c>
      <c r="H4990" t="s">
        <v>106</v>
      </c>
      <c r="I4990" t="s">
        <v>106</v>
      </c>
      <c r="J4990" t="s">
        <v>107</v>
      </c>
      <c r="K4990" t="s">
        <v>108</v>
      </c>
      <c r="L4990" t="s">
        <v>109</v>
      </c>
      <c r="M4990" t="s">
        <v>110</v>
      </c>
      <c r="N4990" t="s">
        <v>11017</v>
      </c>
      <c r="O4990" t="s">
        <v>3143</v>
      </c>
      <c r="P4990">
        <v>8167</v>
      </c>
      <c r="Q4990">
        <v>32</v>
      </c>
      <c r="R4990">
        <v>0</v>
      </c>
      <c r="S4990">
        <v>192</v>
      </c>
      <c r="T4990">
        <v>0</v>
      </c>
      <c r="U4990">
        <v>224</v>
      </c>
      <c r="V4990">
        <v>224</v>
      </c>
      <c r="W4990">
        <v>192</v>
      </c>
      <c r="X4990">
        <v>0</v>
      </c>
      <c r="Y4990">
        <v>0</v>
      </c>
      <c r="Z4990">
        <v>0</v>
      </c>
      <c r="AD4990" s="1">
        <v>41722.333333333336</v>
      </c>
      <c r="AE4990" s="1">
        <v>41749.708333333336</v>
      </c>
      <c r="AG4990" s="1">
        <v>41717.333333333336</v>
      </c>
      <c r="AH4990" s="1">
        <v>41744.708333333336</v>
      </c>
      <c r="AI4990" s="1">
        <v>41717.333333333336</v>
      </c>
      <c r="AJ4990" s="1">
        <v>41744.708333333336</v>
      </c>
      <c r="AK4990" s="1">
        <v>41717.333333333336</v>
      </c>
      <c r="AL4990" s="1">
        <v>41744.708333333336</v>
      </c>
      <c r="AM4990" s="1">
        <v>41722.333333333336</v>
      </c>
      <c r="AN4990" s="1">
        <v>41749.708333333336</v>
      </c>
      <c r="AP4990" t="s">
        <v>113</v>
      </c>
      <c r="AU4990" t="s">
        <v>11018</v>
      </c>
      <c r="AY4990" t="s">
        <v>106</v>
      </c>
      <c r="AZ4990">
        <v>0</v>
      </c>
      <c r="BA4990">
        <v>0</v>
      </c>
      <c r="BD4990" s="3">
        <v>41321.662499999999</v>
      </c>
      <c r="BE4990" s="3">
        <v>41321.663888888892</v>
      </c>
      <c r="BF4990" t="s">
        <v>115</v>
      </c>
      <c r="BG4990" t="s">
        <v>115</v>
      </c>
      <c r="BH4990">
        <v>8149</v>
      </c>
      <c r="BM4990">
        <v>43440</v>
      </c>
      <c r="BR4990" t="s">
        <v>3145</v>
      </c>
      <c r="BS4990" t="s">
        <v>3146</v>
      </c>
      <c r="BU4990">
        <v>1</v>
      </c>
      <c r="BV4990" t="s">
        <v>118</v>
      </c>
      <c r="BX4990" t="s">
        <v>119</v>
      </c>
      <c r="BY4990" t="s">
        <v>119</v>
      </c>
      <c r="BZ4990" t="s">
        <v>119</v>
      </c>
      <c r="CA4990">
        <v>1</v>
      </c>
      <c r="CC4990" t="s">
        <v>120</v>
      </c>
      <c r="CH4990">
        <v>540</v>
      </c>
      <c r="CI4990">
        <v>32580</v>
      </c>
      <c r="CJ4990" t="s">
        <v>106</v>
      </c>
      <c r="CK4990" t="s">
        <v>106</v>
      </c>
      <c r="CL4990">
        <v>15</v>
      </c>
      <c r="CM4990" t="s">
        <v>2963</v>
      </c>
      <c r="CO4990">
        <v>125413</v>
      </c>
      <c r="CQ4990">
        <v>0</v>
      </c>
      <c r="CR4990">
        <v>0</v>
      </c>
      <c r="CS4990">
        <v>0</v>
      </c>
      <c r="CY4990" t="s">
        <v>123</v>
      </c>
      <c r="CZ4990" t="s">
        <v>124</v>
      </c>
      <c r="DD4990" t="str" cm="1">
        <f t="array" ref="DD4990">TEXT(_xlfn.SEQUENCE(1, DATEDIF(AG4990, AH4990, "m") + 1, AG4990, 30), "YYYY-APMM")</f>
        <v>2014-AP03</v>
      </c>
      <c r="DN4990">
        <f t="shared" si="154"/>
        <v>224</v>
      </c>
      <c r="DO4990" t="str">
        <f t="shared" si="155"/>
        <v>CONCRETE MASON SK</v>
      </c>
    </row>
    <row r="4991" spans="1:119" x14ac:dyDescent="0.35">
      <c r="A4991" t="s">
        <v>105</v>
      </c>
      <c r="B4991">
        <v>504276</v>
      </c>
      <c r="C4991">
        <v>6359</v>
      </c>
      <c r="D4991">
        <v>125415</v>
      </c>
      <c r="E4991">
        <v>13662</v>
      </c>
      <c r="F4991">
        <v>0</v>
      </c>
      <c r="G4991" t="s">
        <v>106</v>
      </c>
      <c r="H4991" t="s">
        <v>106</v>
      </c>
      <c r="I4991" t="s">
        <v>106</v>
      </c>
      <c r="J4991" t="s">
        <v>107</v>
      </c>
      <c r="K4991" t="s">
        <v>108</v>
      </c>
      <c r="L4991" t="s">
        <v>109</v>
      </c>
      <c r="M4991" t="s">
        <v>110</v>
      </c>
      <c r="N4991" t="s">
        <v>11019</v>
      </c>
      <c r="O4991" t="s">
        <v>3140</v>
      </c>
      <c r="P4991">
        <v>8165</v>
      </c>
      <c r="Q4991">
        <v>0</v>
      </c>
      <c r="R4991">
        <v>0</v>
      </c>
      <c r="S4991">
        <v>200</v>
      </c>
      <c r="T4991">
        <v>0</v>
      </c>
      <c r="U4991">
        <v>4046</v>
      </c>
      <c r="V4991">
        <v>4046</v>
      </c>
      <c r="W4991">
        <v>200</v>
      </c>
      <c r="X4991">
        <v>0</v>
      </c>
      <c r="Y4991">
        <v>0</v>
      </c>
      <c r="Z4991">
        <v>0</v>
      </c>
      <c r="AD4991" s="1">
        <v>41665.333333333336</v>
      </c>
      <c r="AE4991" s="1">
        <v>41694.708333333336</v>
      </c>
      <c r="AG4991" s="1">
        <v>41665.333333333336</v>
      </c>
      <c r="AH4991" s="1">
        <v>41694.708333333336</v>
      </c>
      <c r="AI4991" s="1">
        <v>41665.333333333336</v>
      </c>
      <c r="AJ4991" s="1">
        <v>41694.708333333336</v>
      </c>
      <c r="AK4991" s="1">
        <v>41665.333333333336</v>
      </c>
      <c r="AL4991" s="1">
        <v>41694.708333333336</v>
      </c>
      <c r="AM4991" s="1">
        <v>41665.333333333336</v>
      </c>
      <c r="AN4991" s="1">
        <v>41694.708333333336</v>
      </c>
      <c r="AP4991" t="s">
        <v>113</v>
      </c>
      <c r="AU4991" t="s">
        <v>11020</v>
      </c>
      <c r="AY4991" t="s">
        <v>119</v>
      </c>
      <c r="AZ4991">
        <v>0</v>
      </c>
      <c r="BA4991">
        <v>0</v>
      </c>
      <c r="BD4991" s="3">
        <v>41321.662499999999</v>
      </c>
      <c r="BE4991" s="3">
        <v>41321.663888888892</v>
      </c>
      <c r="BF4991" t="s">
        <v>115</v>
      </c>
      <c r="BG4991" t="s">
        <v>115</v>
      </c>
      <c r="BH4991">
        <v>8149</v>
      </c>
      <c r="BM4991">
        <v>43420</v>
      </c>
      <c r="BR4991" t="s">
        <v>3122</v>
      </c>
      <c r="BS4991" t="s">
        <v>3123</v>
      </c>
      <c r="BU4991">
        <v>1</v>
      </c>
      <c r="BV4991" t="s">
        <v>118</v>
      </c>
      <c r="BX4991" t="s">
        <v>119</v>
      </c>
      <c r="BY4991" t="s">
        <v>119</v>
      </c>
      <c r="BZ4991" t="s">
        <v>119</v>
      </c>
      <c r="CA4991">
        <v>1</v>
      </c>
      <c r="CC4991" t="s">
        <v>120</v>
      </c>
      <c r="CH4991">
        <v>540</v>
      </c>
      <c r="CI4991">
        <v>32570</v>
      </c>
      <c r="CJ4991" t="s">
        <v>106</v>
      </c>
      <c r="CK4991" t="s">
        <v>106</v>
      </c>
      <c r="CL4991">
        <v>10</v>
      </c>
      <c r="CM4991" t="s">
        <v>2889</v>
      </c>
      <c r="CO4991">
        <v>125413</v>
      </c>
      <c r="CQ4991">
        <v>0</v>
      </c>
      <c r="CR4991">
        <v>0</v>
      </c>
      <c r="CS4991">
        <v>0</v>
      </c>
      <c r="CY4991" t="s">
        <v>123</v>
      </c>
      <c r="CZ4991" t="s">
        <v>124</v>
      </c>
      <c r="DD4991" t="str" cm="1">
        <f t="array" ref="DD4991">TEXT(_xlfn.SEQUENCE(1, DATEDIF(AG4991, AH4991, "m") + 1, AG4991, 30), "YYYY-APMM")</f>
        <v>2014-AP01</v>
      </c>
      <c r="DN4991">
        <f t="shared" si="154"/>
        <v>4046</v>
      </c>
      <c r="DO4991" t="str">
        <f t="shared" si="155"/>
        <v>STEEL FIXERS SK</v>
      </c>
    </row>
    <row r="4992" spans="1:119" x14ac:dyDescent="0.35">
      <c r="A4992" t="s">
        <v>105</v>
      </c>
      <c r="B4992">
        <v>504277</v>
      </c>
      <c r="C4992">
        <v>6359</v>
      </c>
      <c r="D4992">
        <v>125415</v>
      </c>
      <c r="E4992">
        <v>13662</v>
      </c>
      <c r="F4992">
        <v>0</v>
      </c>
      <c r="G4992" t="s">
        <v>106</v>
      </c>
      <c r="H4992" t="s">
        <v>106</v>
      </c>
      <c r="I4992" t="s">
        <v>106</v>
      </c>
      <c r="J4992" t="s">
        <v>107</v>
      </c>
      <c r="K4992" t="s">
        <v>108</v>
      </c>
      <c r="L4992" t="s">
        <v>109</v>
      </c>
      <c r="M4992" t="s">
        <v>110</v>
      </c>
      <c r="N4992" t="s">
        <v>11021</v>
      </c>
      <c r="O4992" t="s">
        <v>3143</v>
      </c>
      <c r="P4992">
        <v>8167</v>
      </c>
      <c r="Q4992">
        <v>16</v>
      </c>
      <c r="R4992">
        <v>0</v>
      </c>
      <c r="S4992">
        <v>192</v>
      </c>
      <c r="T4992">
        <v>0</v>
      </c>
      <c r="U4992">
        <v>255.5</v>
      </c>
      <c r="V4992">
        <v>255.5</v>
      </c>
      <c r="W4992">
        <v>192</v>
      </c>
      <c r="X4992">
        <v>0</v>
      </c>
      <c r="Y4992">
        <v>0</v>
      </c>
      <c r="Z4992">
        <v>0</v>
      </c>
      <c r="AD4992" s="1">
        <v>41675.333333333336</v>
      </c>
      <c r="AE4992" s="1">
        <v>41703.708333333336</v>
      </c>
      <c r="AG4992" s="1">
        <v>41673.333333333336</v>
      </c>
      <c r="AH4992" s="1">
        <v>41701.708333333336</v>
      </c>
      <c r="AI4992" s="1">
        <v>41673.333333333336</v>
      </c>
      <c r="AJ4992" s="1">
        <v>41701.708333333336</v>
      </c>
      <c r="AK4992" s="1">
        <v>41673.333333333336</v>
      </c>
      <c r="AL4992" s="1">
        <v>41701.708333333336</v>
      </c>
      <c r="AM4992" s="1">
        <v>41675.333333333336</v>
      </c>
      <c r="AN4992" s="1">
        <v>41703.708333333336</v>
      </c>
      <c r="AP4992" t="s">
        <v>113</v>
      </c>
      <c r="AU4992" t="s">
        <v>11022</v>
      </c>
      <c r="AY4992" t="s">
        <v>106</v>
      </c>
      <c r="AZ4992">
        <v>0</v>
      </c>
      <c r="BA4992">
        <v>0</v>
      </c>
      <c r="BD4992" s="3">
        <v>41321.662499999999</v>
      </c>
      <c r="BE4992" s="3">
        <v>41321.663888888892</v>
      </c>
      <c r="BF4992" t="s">
        <v>115</v>
      </c>
      <c r="BG4992" t="s">
        <v>115</v>
      </c>
      <c r="BH4992">
        <v>8149</v>
      </c>
      <c r="BM4992">
        <v>43440</v>
      </c>
      <c r="BR4992" t="s">
        <v>3145</v>
      </c>
      <c r="BS4992" t="s">
        <v>3146</v>
      </c>
      <c r="BU4992">
        <v>1</v>
      </c>
      <c r="BV4992" t="s">
        <v>118</v>
      </c>
      <c r="BX4992" t="s">
        <v>119</v>
      </c>
      <c r="BY4992" t="s">
        <v>119</v>
      </c>
      <c r="BZ4992" t="s">
        <v>119</v>
      </c>
      <c r="CA4992">
        <v>1</v>
      </c>
      <c r="CC4992" t="s">
        <v>120</v>
      </c>
      <c r="CH4992">
        <v>540</v>
      </c>
      <c r="CI4992">
        <v>32570</v>
      </c>
      <c r="CJ4992" t="s">
        <v>106</v>
      </c>
      <c r="CK4992" t="s">
        <v>106</v>
      </c>
      <c r="CL4992">
        <v>10</v>
      </c>
      <c r="CM4992" t="s">
        <v>2889</v>
      </c>
      <c r="CO4992">
        <v>125413</v>
      </c>
      <c r="CQ4992">
        <v>0</v>
      </c>
      <c r="CR4992">
        <v>0</v>
      </c>
      <c r="CS4992">
        <v>0</v>
      </c>
      <c r="CY4992" t="s">
        <v>123</v>
      </c>
      <c r="CZ4992" t="s">
        <v>124</v>
      </c>
      <c r="DD4992" t="str" cm="1">
        <f t="array" ref="DD4992:DE4992">TEXT(_xlfn.SEQUENCE(1, DATEDIF(AG4992, AH4992, "m") + 1, AG4992, 30), "YYYY-APMM")</f>
        <v>2014-AP02</v>
      </c>
      <c r="DE4992" t="str">
        <v>2014-AP03</v>
      </c>
      <c r="DN4992">
        <f t="shared" si="154"/>
        <v>127.75</v>
      </c>
      <c r="DO4992" t="str">
        <f t="shared" si="155"/>
        <v>CONCRETE MASON SK</v>
      </c>
    </row>
    <row r="4993" spans="1:119" x14ac:dyDescent="0.35">
      <c r="A4993" t="s">
        <v>105</v>
      </c>
      <c r="B4993">
        <v>504278</v>
      </c>
      <c r="C4993">
        <v>6359</v>
      </c>
      <c r="D4993">
        <v>125415</v>
      </c>
      <c r="E4993">
        <v>13662</v>
      </c>
      <c r="F4993">
        <v>0</v>
      </c>
      <c r="G4993" t="s">
        <v>106</v>
      </c>
      <c r="H4993" t="s">
        <v>106</v>
      </c>
      <c r="I4993" t="s">
        <v>106</v>
      </c>
      <c r="J4993" t="s">
        <v>107</v>
      </c>
      <c r="K4993" t="s">
        <v>108</v>
      </c>
      <c r="L4993" t="s">
        <v>109</v>
      </c>
      <c r="M4993" t="s">
        <v>110</v>
      </c>
      <c r="N4993" t="s">
        <v>11023</v>
      </c>
      <c r="O4993" t="s">
        <v>3164</v>
      </c>
      <c r="P4993">
        <v>8165</v>
      </c>
      <c r="Q4993">
        <v>16</v>
      </c>
      <c r="R4993">
        <v>0</v>
      </c>
      <c r="S4993">
        <v>200</v>
      </c>
      <c r="T4993">
        <v>0</v>
      </c>
      <c r="U4993">
        <v>16829.75</v>
      </c>
      <c r="V4993">
        <v>16829.75</v>
      </c>
      <c r="W4993">
        <v>200</v>
      </c>
      <c r="X4993">
        <v>0</v>
      </c>
      <c r="Y4993">
        <v>0</v>
      </c>
      <c r="Z4993">
        <v>0</v>
      </c>
      <c r="AD4993" s="1">
        <v>41692.333333333336</v>
      </c>
      <c r="AE4993" s="1">
        <v>41720.708333333336</v>
      </c>
      <c r="AG4993" s="1">
        <v>41689.333333333336</v>
      </c>
      <c r="AH4993" s="1">
        <v>41717.708333333336</v>
      </c>
      <c r="AI4993" s="1">
        <v>41689.333333333336</v>
      </c>
      <c r="AJ4993" s="1">
        <v>41717.708333333336</v>
      </c>
      <c r="AK4993" s="1">
        <v>41689.333333333336</v>
      </c>
      <c r="AL4993" s="1">
        <v>41717.708333333336</v>
      </c>
      <c r="AM4993" s="1">
        <v>41692.333333333336</v>
      </c>
      <c r="AN4993" s="1">
        <v>41720.708333333336</v>
      </c>
      <c r="AP4993" t="s">
        <v>113</v>
      </c>
      <c r="AU4993" t="s">
        <v>11024</v>
      </c>
      <c r="AY4993" t="s">
        <v>106</v>
      </c>
      <c r="AZ4993">
        <v>0</v>
      </c>
      <c r="BA4993">
        <v>0</v>
      </c>
      <c r="BD4993" s="3">
        <v>41321.662499999999</v>
      </c>
      <c r="BE4993" s="3">
        <v>41321.663888888892</v>
      </c>
      <c r="BF4993" t="s">
        <v>115</v>
      </c>
      <c r="BG4993" t="s">
        <v>115</v>
      </c>
      <c r="BH4993">
        <v>8149</v>
      </c>
      <c r="BM4993">
        <v>43420</v>
      </c>
      <c r="BR4993" t="s">
        <v>3122</v>
      </c>
      <c r="BS4993" t="s">
        <v>3123</v>
      </c>
      <c r="BU4993">
        <v>1</v>
      </c>
      <c r="BV4993" t="s">
        <v>118</v>
      </c>
      <c r="BX4993" t="s">
        <v>119</v>
      </c>
      <c r="BY4993" t="s">
        <v>119</v>
      </c>
      <c r="BZ4993" t="s">
        <v>119</v>
      </c>
      <c r="CA4993">
        <v>1</v>
      </c>
      <c r="CC4993" t="s">
        <v>120</v>
      </c>
      <c r="CH4993">
        <v>540</v>
      </c>
      <c r="CI4993">
        <v>32570</v>
      </c>
      <c r="CJ4993" t="s">
        <v>106</v>
      </c>
      <c r="CK4993" t="s">
        <v>106</v>
      </c>
      <c r="CL4993">
        <v>10</v>
      </c>
      <c r="CM4993" t="s">
        <v>2889</v>
      </c>
      <c r="CO4993">
        <v>125413</v>
      </c>
      <c r="CQ4993">
        <v>0</v>
      </c>
      <c r="CR4993">
        <v>0</v>
      </c>
      <c r="CS4993">
        <v>0</v>
      </c>
      <c r="CY4993" t="s">
        <v>123</v>
      </c>
      <c r="CZ4993" t="s">
        <v>124</v>
      </c>
      <c r="DD4993" t="str" cm="1">
        <f t="array" ref="DD4993:DE4993">TEXT(_xlfn.SEQUENCE(1, DATEDIF(AG4993, AH4993, "m") + 1, AG4993, 30), "YYYY-APMM")</f>
        <v>2014-AP02</v>
      </c>
      <c r="DE4993" t="str">
        <v>2014-AP03</v>
      </c>
      <c r="DN4993">
        <f t="shared" si="154"/>
        <v>8414.875</v>
      </c>
      <c r="DO4993" t="str">
        <f t="shared" si="155"/>
        <v>STEEL FIXERS SK</v>
      </c>
    </row>
    <row r="4994" spans="1:119" x14ac:dyDescent="0.35">
      <c r="A4994" t="s">
        <v>105</v>
      </c>
      <c r="B4994">
        <v>504279</v>
      </c>
      <c r="C4994">
        <v>6359</v>
      </c>
      <c r="D4994">
        <v>125415</v>
      </c>
      <c r="E4994">
        <v>13662</v>
      </c>
      <c r="F4994">
        <v>0</v>
      </c>
      <c r="G4994" t="s">
        <v>106</v>
      </c>
      <c r="H4994" t="s">
        <v>106</v>
      </c>
      <c r="I4994" t="s">
        <v>106</v>
      </c>
      <c r="J4994" t="s">
        <v>107</v>
      </c>
      <c r="K4994" t="s">
        <v>108</v>
      </c>
      <c r="L4994" t="s">
        <v>109</v>
      </c>
      <c r="M4994" t="s">
        <v>110</v>
      </c>
      <c r="N4994" t="s">
        <v>11025</v>
      </c>
      <c r="O4994" t="s">
        <v>3167</v>
      </c>
      <c r="P4994">
        <v>8167</v>
      </c>
      <c r="Q4994">
        <v>16</v>
      </c>
      <c r="R4994">
        <v>0</v>
      </c>
      <c r="S4994">
        <v>112</v>
      </c>
      <c r="T4994">
        <v>0</v>
      </c>
      <c r="U4994">
        <v>1295</v>
      </c>
      <c r="V4994">
        <v>1295</v>
      </c>
      <c r="W4994">
        <v>112</v>
      </c>
      <c r="X4994">
        <v>0</v>
      </c>
      <c r="Y4994">
        <v>0</v>
      </c>
      <c r="Z4994">
        <v>0</v>
      </c>
      <c r="AD4994" s="1">
        <v>41708.333333333336</v>
      </c>
      <c r="AE4994" s="1">
        <v>41723.708333333336</v>
      </c>
      <c r="AG4994" s="1">
        <v>41706.333333333336</v>
      </c>
      <c r="AH4994" s="1">
        <v>41721.708333333336</v>
      </c>
      <c r="AI4994" s="1">
        <v>41706.333333333336</v>
      </c>
      <c r="AJ4994" s="1">
        <v>41721.708333333336</v>
      </c>
      <c r="AK4994" s="1">
        <v>41706.333333333336</v>
      </c>
      <c r="AL4994" s="1">
        <v>41721.708333333336</v>
      </c>
      <c r="AM4994" s="1">
        <v>41708.333333333336</v>
      </c>
      <c r="AN4994" s="1">
        <v>41723.708333333336</v>
      </c>
      <c r="AP4994" t="s">
        <v>113</v>
      </c>
      <c r="AU4994" t="s">
        <v>11026</v>
      </c>
      <c r="AY4994" t="s">
        <v>106</v>
      </c>
      <c r="AZ4994">
        <v>0</v>
      </c>
      <c r="BA4994">
        <v>0</v>
      </c>
      <c r="BD4994" s="3">
        <v>41321.662499999999</v>
      </c>
      <c r="BE4994" s="3">
        <v>41321.663888888892</v>
      </c>
      <c r="BF4994" t="s">
        <v>115</v>
      </c>
      <c r="BG4994" t="s">
        <v>115</v>
      </c>
      <c r="BH4994">
        <v>8149</v>
      </c>
      <c r="BM4994">
        <v>43440</v>
      </c>
      <c r="BR4994" t="s">
        <v>3145</v>
      </c>
      <c r="BS4994" t="s">
        <v>3146</v>
      </c>
      <c r="BU4994">
        <v>1</v>
      </c>
      <c r="BV4994" t="s">
        <v>118</v>
      </c>
      <c r="BX4994" t="s">
        <v>119</v>
      </c>
      <c r="BY4994" t="s">
        <v>119</v>
      </c>
      <c r="BZ4994" t="s">
        <v>119</v>
      </c>
      <c r="CA4994">
        <v>1</v>
      </c>
      <c r="CC4994" t="s">
        <v>120</v>
      </c>
      <c r="CH4994">
        <v>540</v>
      </c>
      <c r="CI4994">
        <v>32570</v>
      </c>
      <c r="CJ4994" t="s">
        <v>106</v>
      </c>
      <c r="CK4994" t="s">
        <v>106</v>
      </c>
      <c r="CL4994">
        <v>10</v>
      </c>
      <c r="CM4994" t="s">
        <v>2889</v>
      </c>
      <c r="CO4994">
        <v>125413</v>
      </c>
      <c r="CQ4994">
        <v>0</v>
      </c>
      <c r="CR4994">
        <v>0</v>
      </c>
      <c r="CS4994">
        <v>0</v>
      </c>
      <c r="CY4994" t="s">
        <v>123</v>
      </c>
      <c r="CZ4994" t="s">
        <v>124</v>
      </c>
      <c r="DD4994" t="str" cm="1">
        <f t="array" ref="DD4994">TEXT(_xlfn.SEQUENCE(1, DATEDIF(AG4994, AH4994, "m") + 1, AG4994, 30), "YYYY-APMM")</f>
        <v>2014-AP03</v>
      </c>
      <c r="DN4994">
        <f t="shared" si="154"/>
        <v>1295</v>
      </c>
      <c r="DO4994" t="str">
        <f t="shared" si="155"/>
        <v>CONCRETE MASON SK</v>
      </c>
    </row>
    <row r="4995" spans="1:119" x14ac:dyDescent="0.35">
      <c r="A4995" t="s">
        <v>105</v>
      </c>
      <c r="B4995">
        <v>504280</v>
      </c>
      <c r="C4995">
        <v>6359</v>
      </c>
      <c r="D4995">
        <v>125416</v>
      </c>
      <c r="E4995">
        <v>13662</v>
      </c>
      <c r="F4995">
        <v>0</v>
      </c>
      <c r="G4995" t="s">
        <v>106</v>
      </c>
      <c r="H4995" t="s">
        <v>106</v>
      </c>
      <c r="I4995" t="s">
        <v>106</v>
      </c>
      <c r="J4995" t="s">
        <v>107</v>
      </c>
      <c r="K4995" t="s">
        <v>108</v>
      </c>
      <c r="L4995" t="s">
        <v>109</v>
      </c>
      <c r="M4995" t="s">
        <v>110</v>
      </c>
      <c r="N4995" t="s">
        <v>11027</v>
      </c>
      <c r="O4995" t="s">
        <v>3140</v>
      </c>
      <c r="P4995">
        <v>8165</v>
      </c>
      <c r="Q4995">
        <v>64</v>
      </c>
      <c r="R4995">
        <v>0</v>
      </c>
      <c r="S4995">
        <v>144</v>
      </c>
      <c r="T4995">
        <v>0</v>
      </c>
      <c r="U4995">
        <v>1205.75</v>
      </c>
      <c r="V4995">
        <v>1205.75</v>
      </c>
      <c r="W4995">
        <v>144</v>
      </c>
      <c r="X4995">
        <v>0</v>
      </c>
      <c r="Y4995">
        <v>0</v>
      </c>
      <c r="Z4995">
        <v>0</v>
      </c>
      <c r="AD4995" s="1">
        <v>41760.333333333336</v>
      </c>
      <c r="AE4995" s="1">
        <v>41780.708333333336</v>
      </c>
      <c r="AG4995" s="1">
        <v>41751.333333333336</v>
      </c>
      <c r="AH4995" s="1">
        <v>41771.708333333336</v>
      </c>
      <c r="AI4995" s="1">
        <v>41751.333333333336</v>
      </c>
      <c r="AJ4995" s="1">
        <v>41771.708333333336</v>
      </c>
      <c r="AK4995" s="1">
        <v>41751.333333333336</v>
      </c>
      <c r="AL4995" s="1">
        <v>41771.708333333336</v>
      </c>
      <c r="AM4995" s="1">
        <v>41760.333333333336</v>
      </c>
      <c r="AN4995" s="1">
        <v>41780.708333333336</v>
      </c>
      <c r="AP4995" t="s">
        <v>113</v>
      </c>
      <c r="AU4995" t="s">
        <v>11028</v>
      </c>
      <c r="AY4995" t="s">
        <v>106</v>
      </c>
      <c r="AZ4995">
        <v>0</v>
      </c>
      <c r="BA4995">
        <v>0</v>
      </c>
      <c r="BD4995" s="3">
        <v>41321.662499999999</v>
      </c>
      <c r="BE4995" s="3">
        <v>41321.663888888892</v>
      </c>
      <c r="BF4995" t="s">
        <v>115</v>
      </c>
      <c r="BG4995" t="s">
        <v>115</v>
      </c>
      <c r="BH4995">
        <v>8149</v>
      </c>
      <c r="BM4995">
        <v>43420</v>
      </c>
      <c r="BR4995" t="s">
        <v>3122</v>
      </c>
      <c r="BS4995" t="s">
        <v>3123</v>
      </c>
      <c r="BU4995">
        <v>1</v>
      </c>
      <c r="BV4995" t="s">
        <v>118</v>
      </c>
      <c r="BX4995" t="s">
        <v>119</v>
      </c>
      <c r="BY4995" t="s">
        <v>119</v>
      </c>
      <c r="BZ4995" t="s">
        <v>119</v>
      </c>
      <c r="CA4995">
        <v>1</v>
      </c>
      <c r="CC4995" t="s">
        <v>120</v>
      </c>
      <c r="CH4995">
        <v>540</v>
      </c>
      <c r="CI4995">
        <v>32590</v>
      </c>
      <c r="CJ4995" t="s">
        <v>106</v>
      </c>
      <c r="CK4995" t="s">
        <v>106</v>
      </c>
      <c r="CL4995">
        <v>20</v>
      </c>
      <c r="CM4995" t="s">
        <v>2867</v>
      </c>
      <c r="CO4995">
        <v>125413</v>
      </c>
      <c r="CQ4995">
        <v>0</v>
      </c>
      <c r="CR4995">
        <v>0</v>
      </c>
      <c r="CS4995">
        <v>0</v>
      </c>
      <c r="CY4995" t="s">
        <v>123</v>
      </c>
      <c r="CZ4995" t="s">
        <v>124</v>
      </c>
      <c r="DD4995" t="str" cm="1">
        <f t="array" ref="DD4995">TEXT(_xlfn.SEQUENCE(1, DATEDIF(AG4995, AH4995, "m") + 1, AG4995, 30), "YYYY-APMM")</f>
        <v>2014-AP04</v>
      </c>
      <c r="DN4995">
        <f t="shared" ref="DN4995:DN5058" si="156">V4995/COUNTIF(DD4995:DF4995, "&lt;&gt;")</f>
        <v>1205.75</v>
      </c>
      <c r="DO4995" t="str">
        <f t="shared" ref="DO4995:DO5058" si="157">BR4995</f>
        <v>STEEL FIXERS SK</v>
      </c>
    </row>
    <row r="4996" spans="1:119" x14ac:dyDescent="0.35">
      <c r="A4996" t="s">
        <v>105</v>
      </c>
      <c r="B4996">
        <v>504281</v>
      </c>
      <c r="C4996">
        <v>6359</v>
      </c>
      <c r="D4996">
        <v>125416</v>
      </c>
      <c r="E4996">
        <v>13662</v>
      </c>
      <c r="F4996">
        <v>0</v>
      </c>
      <c r="G4996" t="s">
        <v>106</v>
      </c>
      <c r="H4996" t="s">
        <v>106</v>
      </c>
      <c r="I4996" t="s">
        <v>106</v>
      </c>
      <c r="J4996" t="s">
        <v>107</v>
      </c>
      <c r="K4996" t="s">
        <v>108</v>
      </c>
      <c r="L4996" t="s">
        <v>109</v>
      </c>
      <c r="M4996" t="s">
        <v>110</v>
      </c>
      <c r="N4996" t="s">
        <v>11029</v>
      </c>
      <c r="O4996" t="s">
        <v>3143</v>
      </c>
      <c r="P4996">
        <v>8167</v>
      </c>
      <c r="Q4996">
        <v>64</v>
      </c>
      <c r="R4996">
        <v>0</v>
      </c>
      <c r="S4996">
        <v>136</v>
      </c>
      <c r="T4996">
        <v>0</v>
      </c>
      <c r="U4996">
        <v>52.5</v>
      </c>
      <c r="V4996">
        <v>52.5</v>
      </c>
      <c r="W4996">
        <v>136</v>
      </c>
      <c r="X4996">
        <v>0</v>
      </c>
      <c r="Y4996">
        <v>0</v>
      </c>
      <c r="Z4996">
        <v>0</v>
      </c>
      <c r="AD4996" s="1">
        <v>41764.333333333336</v>
      </c>
      <c r="AE4996" s="1">
        <v>41783.708333333336</v>
      </c>
      <c r="AG4996" s="1">
        <v>41755.333333333336</v>
      </c>
      <c r="AH4996" s="1">
        <v>41773.708333333336</v>
      </c>
      <c r="AI4996" s="1">
        <v>41755.333333333336</v>
      </c>
      <c r="AJ4996" s="1">
        <v>41773.708333333336</v>
      </c>
      <c r="AK4996" s="1">
        <v>41755.333333333336</v>
      </c>
      <c r="AL4996" s="1">
        <v>41773.708333333336</v>
      </c>
      <c r="AM4996" s="1">
        <v>41764.333333333336</v>
      </c>
      <c r="AN4996" s="1">
        <v>41783.708333333336</v>
      </c>
      <c r="AP4996" t="s">
        <v>113</v>
      </c>
      <c r="AU4996" t="s">
        <v>11030</v>
      </c>
      <c r="AY4996" t="s">
        <v>106</v>
      </c>
      <c r="AZ4996">
        <v>0</v>
      </c>
      <c r="BA4996">
        <v>0</v>
      </c>
      <c r="BD4996" s="3">
        <v>41321.662499999999</v>
      </c>
      <c r="BE4996" s="3">
        <v>41321.663888888892</v>
      </c>
      <c r="BF4996" t="s">
        <v>115</v>
      </c>
      <c r="BG4996" t="s">
        <v>115</v>
      </c>
      <c r="BH4996">
        <v>8149</v>
      </c>
      <c r="BM4996">
        <v>43440</v>
      </c>
      <c r="BR4996" t="s">
        <v>3145</v>
      </c>
      <c r="BS4996" t="s">
        <v>3146</v>
      </c>
      <c r="BU4996">
        <v>1</v>
      </c>
      <c r="BV4996" t="s">
        <v>118</v>
      </c>
      <c r="BX4996" t="s">
        <v>119</v>
      </c>
      <c r="BY4996" t="s">
        <v>119</v>
      </c>
      <c r="BZ4996" t="s">
        <v>119</v>
      </c>
      <c r="CA4996">
        <v>1</v>
      </c>
      <c r="CC4996" t="s">
        <v>120</v>
      </c>
      <c r="CH4996">
        <v>540</v>
      </c>
      <c r="CI4996">
        <v>32590</v>
      </c>
      <c r="CJ4996" t="s">
        <v>106</v>
      </c>
      <c r="CK4996" t="s">
        <v>106</v>
      </c>
      <c r="CL4996">
        <v>20</v>
      </c>
      <c r="CM4996" t="s">
        <v>2867</v>
      </c>
      <c r="CO4996">
        <v>125413</v>
      </c>
      <c r="CQ4996">
        <v>0</v>
      </c>
      <c r="CR4996">
        <v>0</v>
      </c>
      <c r="CS4996">
        <v>0</v>
      </c>
      <c r="CY4996" t="s">
        <v>123</v>
      </c>
      <c r="CZ4996" t="s">
        <v>124</v>
      </c>
      <c r="DD4996" t="str" cm="1">
        <f t="array" ref="DD4996">TEXT(_xlfn.SEQUENCE(1, DATEDIF(AG4996, AH4996, "m") + 1, AG4996, 30), "YYYY-APMM")</f>
        <v>2014-AP04</v>
      </c>
      <c r="DN4996">
        <f t="shared" si="156"/>
        <v>52.5</v>
      </c>
      <c r="DO4996" t="str">
        <f t="shared" si="157"/>
        <v>CONCRETE MASON SK</v>
      </c>
    </row>
    <row r="4997" spans="1:119" x14ac:dyDescent="0.35">
      <c r="A4997" t="s">
        <v>105</v>
      </c>
      <c r="B4997">
        <v>504282</v>
      </c>
      <c r="C4997">
        <v>6359</v>
      </c>
      <c r="D4997">
        <v>125416</v>
      </c>
      <c r="E4997">
        <v>13662</v>
      </c>
      <c r="F4997">
        <v>0</v>
      </c>
      <c r="G4997" t="s">
        <v>106</v>
      </c>
      <c r="H4997" t="s">
        <v>106</v>
      </c>
      <c r="I4997" t="s">
        <v>106</v>
      </c>
      <c r="J4997" t="s">
        <v>107</v>
      </c>
      <c r="K4997" t="s">
        <v>108</v>
      </c>
      <c r="L4997" t="s">
        <v>109</v>
      </c>
      <c r="M4997" t="s">
        <v>110</v>
      </c>
      <c r="N4997" t="s">
        <v>11031</v>
      </c>
      <c r="O4997" t="s">
        <v>3148</v>
      </c>
      <c r="P4997">
        <v>8165</v>
      </c>
      <c r="Q4997">
        <v>64</v>
      </c>
      <c r="R4997">
        <v>0</v>
      </c>
      <c r="S4997">
        <v>160</v>
      </c>
      <c r="T4997">
        <v>0</v>
      </c>
      <c r="U4997">
        <v>2735.25</v>
      </c>
      <c r="V4997">
        <v>2735.25</v>
      </c>
      <c r="W4997">
        <v>160</v>
      </c>
      <c r="X4997">
        <v>0</v>
      </c>
      <c r="Y4997">
        <v>0</v>
      </c>
      <c r="Z4997">
        <v>0</v>
      </c>
      <c r="AD4997" s="1">
        <v>41766.333333333336</v>
      </c>
      <c r="AE4997" s="1">
        <v>41788.708333333336</v>
      </c>
      <c r="AG4997" s="1">
        <v>41757.333333333336</v>
      </c>
      <c r="AH4997" s="1">
        <v>41779.708333333336</v>
      </c>
      <c r="AI4997" s="1">
        <v>41757.333333333336</v>
      </c>
      <c r="AJ4997" s="1">
        <v>41779.708333333336</v>
      </c>
      <c r="AK4997" s="1">
        <v>41757.333333333336</v>
      </c>
      <c r="AL4997" s="1">
        <v>41779.708333333336</v>
      </c>
      <c r="AM4997" s="1">
        <v>41766.333333333336</v>
      </c>
      <c r="AN4997" s="1">
        <v>41788.708333333336</v>
      </c>
      <c r="AP4997" t="s">
        <v>113</v>
      </c>
      <c r="AU4997" t="s">
        <v>11032</v>
      </c>
      <c r="AY4997" t="s">
        <v>106</v>
      </c>
      <c r="AZ4997">
        <v>0</v>
      </c>
      <c r="BA4997">
        <v>0</v>
      </c>
      <c r="BD4997" s="3">
        <v>41321.662499999999</v>
      </c>
      <c r="BE4997" s="3">
        <v>41321.663888888892</v>
      </c>
      <c r="BF4997" t="s">
        <v>115</v>
      </c>
      <c r="BG4997" t="s">
        <v>115</v>
      </c>
      <c r="BH4997">
        <v>8149</v>
      </c>
      <c r="BM4997">
        <v>43420</v>
      </c>
      <c r="BR4997" t="s">
        <v>3122</v>
      </c>
      <c r="BS4997" t="s">
        <v>3123</v>
      </c>
      <c r="BU4997">
        <v>1</v>
      </c>
      <c r="BV4997" t="s">
        <v>118</v>
      </c>
      <c r="BX4997" t="s">
        <v>119</v>
      </c>
      <c r="BY4997" t="s">
        <v>119</v>
      </c>
      <c r="BZ4997" t="s">
        <v>119</v>
      </c>
      <c r="CA4997">
        <v>1</v>
      </c>
      <c r="CC4997" t="s">
        <v>120</v>
      </c>
      <c r="CH4997">
        <v>540</v>
      </c>
      <c r="CI4997">
        <v>32590</v>
      </c>
      <c r="CJ4997" t="s">
        <v>106</v>
      </c>
      <c r="CK4997" t="s">
        <v>106</v>
      </c>
      <c r="CL4997">
        <v>20</v>
      </c>
      <c r="CM4997" t="s">
        <v>2867</v>
      </c>
      <c r="CO4997">
        <v>125413</v>
      </c>
      <c r="CQ4997">
        <v>0</v>
      </c>
      <c r="CR4997">
        <v>0</v>
      </c>
      <c r="CS4997">
        <v>0</v>
      </c>
      <c r="CY4997" t="s">
        <v>123</v>
      </c>
      <c r="CZ4997" t="s">
        <v>124</v>
      </c>
      <c r="DD4997" t="str" cm="1">
        <f t="array" ref="DD4997">TEXT(_xlfn.SEQUENCE(1, DATEDIF(AG4997, AH4997, "m") + 1, AG4997, 30), "YYYY-APMM")</f>
        <v>2014-AP04</v>
      </c>
      <c r="DN4997">
        <f t="shared" si="156"/>
        <v>2735.25</v>
      </c>
      <c r="DO4997" t="str">
        <f t="shared" si="157"/>
        <v>STEEL FIXERS SK</v>
      </c>
    </row>
    <row r="4998" spans="1:119" x14ac:dyDescent="0.35">
      <c r="A4998" t="s">
        <v>105</v>
      </c>
      <c r="B4998">
        <v>504283</v>
      </c>
      <c r="C4998">
        <v>6359</v>
      </c>
      <c r="D4998">
        <v>125416</v>
      </c>
      <c r="E4998">
        <v>13662</v>
      </c>
      <c r="F4998">
        <v>0</v>
      </c>
      <c r="G4998" t="s">
        <v>106</v>
      </c>
      <c r="H4998" t="s">
        <v>106</v>
      </c>
      <c r="I4998" t="s">
        <v>106</v>
      </c>
      <c r="J4998" t="s">
        <v>107</v>
      </c>
      <c r="K4998" t="s">
        <v>108</v>
      </c>
      <c r="L4998" t="s">
        <v>109</v>
      </c>
      <c r="M4998" t="s">
        <v>110</v>
      </c>
      <c r="N4998" t="s">
        <v>11033</v>
      </c>
      <c r="O4998" t="s">
        <v>3151</v>
      </c>
      <c r="P4998">
        <v>8167</v>
      </c>
      <c r="Q4998">
        <v>64</v>
      </c>
      <c r="R4998">
        <v>0</v>
      </c>
      <c r="S4998">
        <v>104</v>
      </c>
      <c r="T4998">
        <v>0</v>
      </c>
      <c r="U4998">
        <v>252</v>
      </c>
      <c r="V4998">
        <v>252</v>
      </c>
      <c r="W4998">
        <v>104</v>
      </c>
      <c r="X4998">
        <v>0</v>
      </c>
      <c r="Y4998">
        <v>0</v>
      </c>
      <c r="Z4998">
        <v>0</v>
      </c>
      <c r="AD4998" s="1">
        <v>41777.333333333336</v>
      </c>
      <c r="AE4998" s="1">
        <v>41791.708333333336</v>
      </c>
      <c r="AG4998" s="1">
        <v>41767.333333333336</v>
      </c>
      <c r="AH4998" s="1">
        <v>41781.708333333336</v>
      </c>
      <c r="AI4998" s="1">
        <v>41767.333333333336</v>
      </c>
      <c r="AJ4998" s="1">
        <v>41781.708333333336</v>
      </c>
      <c r="AK4998" s="1">
        <v>41767.333333333336</v>
      </c>
      <c r="AL4998" s="1">
        <v>41781.708333333336</v>
      </c>
      <c r="AM4998" s="1">
        <v>41777.333333333336</v>
      </c>
      <c r="AN4998" s="1">
        <v>41791.708333333336</v>
      </c>
      <c r="AP4998" t="s">
        <v>113</v>
      </c>
      <c r="AU4998" t="s">
        <v>11034</v>
      </c>
      <c r="AY4998" t="s">
        <v>106</v>
      </c>
      <c r="AZ4998">
        <v>0</v>
      </c>
      <c r="BA4998">
        <v>0</v>
      </c>
      <c r="BD4998" s="3">
        <v>41321.662499999999</v>
      </c>
      <c r="BE4998" s="3">
        <v>41321.663888888892</v>
      </c>
      <c r="BF4998" t="s">
        <v>115</v>
      </c>
      <c r="BG4998" t="s">
        <v>115</v>
      </c>
      <c r="BH4998">
        <v>8149</v>
      </c>
      <c r="BM4998">
        <v>43440</v>
      </c>
      <c r="BR4998" t="s">
        <v>3145</v>
      </c>
      <c r="BS4998" t="s">
        <v>3146</v>
      </c>
      <c r="BU4998">
        <v>1</v>
      </c>
      <c r="BV4998" t="s">
        <v>118</v>
      </c>
      <c r="BX4998" t="s">
        <v>119</v>
      </c>
      <c r="BY4998" t="s">
        <v>119</v>
      </c>
      <c r="BZ4998" t="s">
        <v>119</v>
      </c>
      <c r="CA4998">
        <v>1</v>
      </c>
      <c r="CC4998" t="s">
        <v>120</v>
      </c>
      <c r="CH4998">
        <v>540</v>
      </c>
      <c r="CI4998">
        <v>32590</v>
      </c>
      <c r="CJ4998" t="s">
        <v>106</v>
      </c>
      <c r="CK4998" t="s">
        <v>106</v>
      </c>
      <c r="CL4998">
        <v>20</v>
      </c>
      <c r="CM4998" t="s">
        <v>2867</v>
      </c>
      <c r="CO4998">
        <v>125413</v>
      </c>
      <c r="CQ4998">
        <v>0</v>
      </c>
      <c r="CR4998">
        <v>0</v>
      </c>
      <c r="CS4998">
        <v>0</v>
      </c>
      <c r="CY4998" t="s">
        <v>123</v>
      </c>
      <c r="CZ4998" t="s">
        <v>124</v>
      </c>
      <c r="DD4998" t="str" cm="1">
        <f t="array" ref="DD4998">TEXT(_xlfn.SEQUENCE(1, DATEDIF(AG4998, AH4998, "m") + 1, AG4998, 30), "YYYY-APMM")</f>
        <v>2014-AP05</v>
      </c>
      <c r="DN4998">
        <f t="shared" si="156"/>
        <v>252</v>
      </c>
      <c r="DO4998" t="str">
        <f t="shared" si="157"/>
        <v>CONCRETE MASON SK</v>
      </c>
    </row>
    <row r="4999" spans="1:119" x14ac:dyDescent="0.35">
      <c r="A4999" t="s">
        <v>105</v>
      </c>
      <c r="B4999">
        <v>504284</v>
      </c>
      <c r="C4999">
        <v>6359</v>
      </c>
      <c r="D4999">
        <v>125416</v>
      </c>
      <c r="E4999">
        <v>13662</v>
      </c>
      <c r="F4999">
        <v>0</v>
      </c>
      <c r="G4999" t="s">
        <v>106</v>
      </c>
      <c r="H4999" t="s">
        <v>106</v>
      </c>
      <c r="I4999" t="s">
        <v>106</v>
      </c>
      <c r="J4999" t="s">
        <v>107</v>
      </c>
      <c r="K4999" t="s">
        <v>108</v>
      </c>
      <c r="L4999" t="s">
        <v>109</v>
      </c>
      <c r="M4999" t="s">
        <v>110</v>
      </c>
      <c r="N4999" t="s">
        <v>11035</v>
      </c>
      <c r="O4999" t="s">
        <v>3154</v>
      </c>
      <c r="P4999">
        <v>8168</v>
      </c>
      <c r="Q4999">
        <v>448</v>
      </c>
      <c r="R4999">
        <v>32</v>
      </c>
      <c r="S4999">
        <v>200</v>
      </c>
      <c r="T4999">
        <v>0</v>
      </c>
      <c r="U4999">
        <v>2200</v>
      </c>
      <c r="V4999">
        <v>2200</v>
      </c>
      <c r="W4999">
        <v>200</v>
      </c>
      <c r="X4999">
        <v>0</v>
      </c>
      <c r="Y4999">
        <v>0</v>
      </c>
      <c r="Z4999">
        <v>0</v>
      </c>
      <c r="AD4999" s="1">
        <v>41835.333333333336</v>
      </c>
      <c r="AE4999" s="1">
        <v>41867.708333333336</v>
      </c>
      <c r="AG4999" s="1">
        <v>41770.333333333336</v>
      </c>
      <c r="AH4999" s="1">
        <v>41798.708333333336</v>
      </c>
      <c r="AI4999" s="1">
        <v>41770.333333333336</v>
      </c>
      <c r="AJ4999" s="1">
        <v>41798.708333333336</v>
      </c>
      <c r="AK4999" s="1">
        <v>41770.333333333336</v>
      </c>
      <c r="AL4999" s="1">
        <v>41798.708333333336</v>
      </c>
      <c r="AM4999" s="1">
        <v>41835.333333333336</v>
      </c>
      <c r="AN4999" s="1">
        <v>41867.708333333336</v>
      </c>
      <c r="AP4999" t="s">
        <v>113</v>
      </c>
      <c r="AU4999" t="s">
        <v>11036</v>
      </c>
      <c r="AY4999" t="s">
        <v>106</v>
      </c>
      <c r="AZ4999">
        <v>0</v>
      </c>
      <c r="BA4999">
        <v>0</v>
      </c>
      <c r="BD4999" s="3">
        <v>41321.662499999999</v>
      </c>
      <c r="BE4999" s="3">
        <v>41321.663888888892</v>
      </c>
      <c r="BF4999" t="s">
        <v>115</v>
      </c>
      <c r="BG4999" t="s">
        <v>115</v>
      </c>
      <c r="BH4999">
        <v>8149</v>
      </c>
      <c r="BM4999">
        <v>43450</v>
      </c>
      <c r="BR4999" t="s">
        <v>1309</v>
      </c>
      <c r="BS4999" t="s">
        <v>1310</v>
      </c>
      <c r="BU4999">
        <v>1</v>
      </c>
      <c r="BV4999" t="s">
        <v>118</v>
      </c>
      <c r="BX4999" t="s">
        <v>119</v>
      </c>
      <c r="BY4999" t="s">
        <v>119</v>
      </c>
      <c r="BZ4999" t="s">
        <v>119</v>
      </c>
      <c r="CA4999">
        <v>1</v>
      </c>
      <c r="CC4999" t="s">
        <v>120</v>
      </c>
      <c r="CH4999">
        <v>540</v>
      </c>
      <c r="CI4999">
        <v>32590</v>
      </c>
      <c r="CJ4999" t="s">
        <v>106</v>
      </c>
      <c r="CK4999" t="s">
        <v>106</v>
      </c>
      <c r="CL4999">
        <v>20</v>
      </c>
      <c r="CM4999" t="s">
        <v>2867</v>
      </c>
      <c r="CO4999">
        <v>125413</v>
      </c>
      <c r="CQ4999">
        <v>0</v>
      </c>
      <c r="CR4999">
        <v>0</v>
      </c>
      <c r="CS4999">
        <v>0</v>
      </c>
      <c r="CY4999" t="s">
        <v>123</v>
      </c>
      <c r="CZ4999" t="s">
        <v>124</v>
      </c>
      <c r="DD4999" t="str" cm="1">
        <f t="array" ref="DD4999">TEXT(_xlfn.SEQUENCE(1, DATEDIF(AG4999, AH4999, "m") + 1, AG4999, 30), "YYYY-APMM")</f>
        <v>2014-AP05</v>
      </c>
      <c r="DN4999">
        <f t="shared" si="156"/>
        <v>2200</v>
      </c>
      <c r="DO4999" t="str">
        <f t="shared" si="157"/>
        <v>BLOCK MASON SK</v>
      </c>
    </row>
    <row r="5000" spans="1:119" x14ac:dyDescent="0.35">
      <c r="A5000" t="s">
        <v>105</v>
      </c>
      <c r="B5000">
        <v>504285</v>
      </c>
      <c r="C5000">
        <v>6359</v>
      </c>
      <c r="D5000">
        <v>125416</v>
      </c>
      <c r="E5000">
        <v>13662</v>
      </c>
      <c r="F5000">
        <v>0</v>
      </c>
      <c r="G5000" t="s">
        <v>106</v>
      </c>
      <c r="H5000" t="s">
        <v>106</v>
      </c>
      <c r="I5000" t="s">
        <v>106</v>
      </c>
      <c r="J5000" t="s">
        <v>107</v>
      </c>
      <c r="K5000" t="s">
        <v>108</v>
      </c>
      <c r="L5000" t="s">
        <v>109</v>
      </c>
      <c r="M5000" t="s">
        <v>110</v>
      </c>
      <c r="N5000" t="s">
        <v>11037</v>
      </c>
      <c r="O5000" t="s">
        <v>3157</v>
      </c>
      <c r="P5000">
        <v>8165</v>
      </c>
      <c r="Q5000">
        <v>416</v>
      </c>
      <c r="R5000">
        <v>0</v>
      </c>
      <c r="S5000">
        <v>200</v>
      </c>
      <c r="T5000">
        <v>0</v>
      </c>
      <c r="U5000">
        <v>554.75</v>
      </c>
      <c r="V5000">
        <v>554.75</v>
      </c>
      <c r="W5000">
        <v>200</v>
      </c>
      <c r="X5000">
        <v>0</v>
      </c>
      <c r="Y5000">
        <v>0</v>
      </c>
      <c r="Z5000">
        <v>0</v>
      </c>
      <c r="AD5000" s="1">
        <v>41841.333333333336</v>
      </c>
      <c r="AE5000" s="1">
        <v>41872.708333333336</v>
      </c>
      <c r="AG5000" s="1">
        <v>41780.333333333336</v>
      </c>
      <c r="AH5000" s="1">
        <v>41808.708333333336</v>
      </c>
      <c r="AI5000" s="1">
        <v>41780.333333333336</v>
      </c>
      <c r="AJ5000" s="1">
        <v>41808.708333333336</v>
      </c>
      <c r="AK5000" s="1">
        <v>41780.333333333336</v>
      </c>
      <c r="AL5000" s="1">
        <v>41808.708333333336</v>
      </c>
      <c r="AM5000" s="1">
        <v>41841.333333333336</v>
      </c>
      <c r="AN5000" s="1">
        <v>41872.708333333336</v>
      </c>
      <c r="AP5000" t="s">
        <v>113</v>
      </c>
      <c r="AU5000" t="s">
        <v>11038</v>
      </c>
      <c r="AY5000" t="s">
        <v>106</v>
      </c>
      <c r="AZ5000">
        <v>0</v>
      </c>
      <c r="BA5000">
        <v>0</v>
      </c>
      <c r="BD5000" s="3">
        <v>41321.662499999999</v>
      </c>
      <c r="BE5000" s="3">
        <v>41321.663888888892</v>
      </c>
      <c r="BF5000" t="s">
        <v>115</v>
      </c>
      <c r="BG5000" t="s">
        <v>115</v>
      </c>
      <c r="BH5000">
        <v>8149</v>
      </c>
      <c r="BM5000">
        <v>43420</v>
      </c>
      <c r="BR5000" t="s">
        <v>3122</v>
      </c>
      <c r="BS5000" t="s">
        <v>3123</v>
      </c>
      <c r="BU5000">
        <v>1</v>
      </c>
      <c r="BV5000" t="s">
        <v>118</v>
      </c>
      <c r="BX5000" t="s">
        <v>119</v>
      </c>
      <c r="BY5000" t="s">
        <v>119</v>
      </c>
      <c r="BZ5000" t="s">
        <v>119</v>
      </c>
      <c r="CA5000">
        <v>1</v>
      </c>
      <c r="CC5000" t="s">
        <v>120</v>
      </c>
      <c r="CH5000">
        <v>540</v>
      </c>
      <c r="CI5000">
        <v>32590</v>
      </c>
      <c r="CJ5000" t="s">
        <v>106</v>
      </c>
      <c r="CK5000" t="s">
        <v>106</v>
      </c>
      <c r="CL5000">
        <v>20</v>
      </c>
      <c r="CM5000" t="s">
        <v>2867</v>
      </c>
      <c r="CO5000">
        <v>125413</v>
      </c>
      <c r="CQ5000">
        <v>0</v>
      </c>
      <c r="CR5000">
        <v>0</v>
      </c>
      <c r="CS5000">
        <v>0</v>
      </c>
      <c r="CY5000" t="s">
        <v>123</v>
      </c>
      <c r="CZ5000" t="s">
        <v>124</v>
      </c>
      <c r="DD5000" t="str" cm="1">
        <f t="array" ref="DD5000">TEXT(_xlfn.SEQUENCE(1, DATEDIF(AG5000, AH5000, "m") + 1, AG5000, 30), "YYYY-APMM")</f>
        <v>2014-AP05</v>
      </c>
      <c r="DN5000">
        <f t="shared" si="156"/>
        <v>554.75</v>
      </c>
      <c r="DO5000" t="str">
        <f t="shared" si="157"/>
        <v>STEEL FIXERS SK</v>
      </c>
    </row>
    <row r="5001" spans="1:119" x14ac:dyDescent="0.35">
      <c r="A5001" t="s">
        <v>105</v>
      </c>
      <c r="B5001">
        <v>504286</v>
      </c>
      <c r="C5001">
        <v>6359</v>
      </c>
      <c r="D5001">
        <v>125418</v>
      </c>
      <c r="E5001">
        <v>13662</v>
      </c>
      <c r="F5001">
        <v>0</v>
      </c>
      <c r="G5001" t="s">
        <v>106</v>
      </c>
      <c r="H5001" t="s">
        <v>106</v>
      </c>
      <c r="I5001" t="s">
        <v>106</v>
      </c>
      <c r="J5001" t="s">
        <v>107</v>
      </c>
      <c r="K5001" t="s">
        <v>108</v>
      </c>
      <c r="L5001" t="s">
        <v>109</v>
      </c>
      <c r="M5001" t="s">
        <v>110</v>
      </c>
      <c r="N5001" t="s">
        <v>11039</v>
      </c>
      <c r="O5001" t="s">
        <v>3109</v>
      </c>
      <c r="P5001">
        <v>8178</v>
      </c>
      <c r="Q5001">
        <v>0</v>
      </c>
      <c r="R5001">
        <v>0</v>
      </c>
      <c r="S5001">
        <v>184</v>
      </c>
      <c r="T5001">
        <v>0</v>
      </c>
      <c r="U5001">
        <v>1584</v>
      </c>
      <c r="V5001">
        <v>1584</v>
      </c>
      <c r="W5001">
        <v>184</v>
      </c>
      <c r="X5001">
        <v>0</v>
      </c>
      <c r="Y5001">
        <v>0</v>
      </c>
      <c r="Z5001">
        <v>0</v>
      </c>
      <c r="AD5001" s="1">
        <v>41539.333333333336</v>
      </c>
      <c r="AE5001" s="1">
        <v>41567.708333333336</v>
      </c>
      <c r="AG5001" s="1">
        <v>41539.333333333336</v>
      </c>
      <c r="AH5001" s="1">
        <v>41567.708333333336</v>
      </c>
      <c r="AI5001" s="1">
        <v>41539.333333333336</v>
      </c>
      <c r="AJ5001" s="1">
        <v>41567.708333333336</v>
      </c>
      <c r="AK5001" s="1">
        <v>41539.333333333336</v>
      </c>
      <c r="AL5001" s="1">
        <v>41567.708333333336</v>
      </c>
      <c r="AM5001" s="1">
        <v>41539.333333333336</v>
      </c>
      <c r="AN5001" s="1">
        <v>41567.708333333336</v>
      </c>
      <c r="AP5001" t="s">
        <v>113</v>
      </c>
      <c r="AU5001" t="s">
        <v>11040</v>
      </c>
      <c r="AY5001" t="s">
        <v>119</v>
      </c>
      <c r="AZ5001">
        <v>0</v>
      </c>
      <c r="BA5001">
        <v>0</v>
      </c>
      <c r="BD5001" s="3">
        <v>41321.662499999999</v>
      </c>
      <c r="BE5001" s="3">
        <v>41321.663888888892</v>
      </c>
      <c r="BF5001" t="s">
        <v>115</v>
      </c>
      <c r="BG5001" t="s">
        <v>115</v>
      </c>
      <c r="BH5001">
        <v>8149</v>
      </c>
      <c r="BM5001">
        <v>43550</v>
      </c>
      <c r="BR5001" t="s">
        <v>116</v>
      </c>
      <c r="BS5001" t="s">
        <v>117</v>
      </c>
      <c r="BU5001">
        <v>1</v>
      </c>
      <c r="BV5001" t="s">
        <v>118</v>
      </c>
      <c r="BX5001" t="s">
        <v>119</v>
      </c>
      <c r="BY5001" t="s">
        <v>119</v>
      </c>
      <c r="BZ5001" t="s">
        <v>119</v>
      </c>
      <c r="CA5001">
        <v>1</v>
      </c>
      <c r="CC5001" t="s">
        <v>120</v>
      </c>
      <c r="CH5001">
        <v>540</v>
      </c>
      <c r="CI5001">
        <v>32550</v>
      </c>
      <c r="CJ5001" t="s">
        <v>106</v>
      </c>
      <c r="CK5001" t="s">
        <v>106</v>
      </c>
      <c r="CL5001">
        <v>10</v>
      </c>
      <c r="CM5001" t="s">
        <v>3107</v>
      </c>
      <c r="CO5001">
        <v>125417</v>
      </c>
      <c r="CQ5001">
        <v>0</v>
      </c>
      <c r="CR5001">
        <v>0</v>
      </c>
      <c r="CS5001">
        <v>0</v>
      </c>
      <c r="CY5001" t="s">
        <v>123</v>
      </c>
      <c r="CZ5001" t="s">
        <v>124</v>
      </c>
      <c r="DD5001" t="str" cm="1">
        <f t="array" ref="DD5001">TEXT(_xlfn.SEQUENCE(1, DATEDIF(AG5001, AH5001, "m") + 1, AG5001, 30), "YYYY-APMM")</f>
        <v>2013-AP09</v>
      </c>
      <c r="DN5001">
        <f t="shared" si="156"/>
        <v>1584</v>
      </c>
      <c r="DO5001" t="str">
        <f t="shared" si="157"/>
        <v>LABOR- SUBCONTRACTOR</v>
      </c>
    </row>
    <row r="5002" spans="1:119" x14ac:dyDescent="0.35">
      <c r="A5002" t="s">
        <v>105</v>
      </c>
      <c r="B5002">
        <v>504287</v>
      </c>
      <c r="C5002">
        <v>6359</v>
      </c>
      <c r="D5002">
        <v>125418</v>
      </c>
      <c r="E5002">
        <v>13662</v>
      </c>
      <c r="F5002">
        <v>0</v>
      </c>
      <c r="G5002" t="s">
        <v>106</v>
      </c>
      <c r="H5002" t="s">
        <v>106</v>
      </c>
      <c r="I5002" t="s">
        <v>106</v>
      </c>
      <c r="J5002" t="s">
        <v>107</v>
      </c>
      <c r="K5002" t="s">
        <v>108</v>
      </c>
      <c r="L5002" t="s">
        <v>109</v>
      </c>
      <c r="M5002" t="s">
        <v>110</v>
      </c>
      <c r="N5002" t="s">
        <v>11041</v>
      </c>
      <c r="O5002" t="s">
        <v>3112</v>
      </c>
      <c r="P5002">
        <v>8163</v>
      </c>
      <c r="Q5002">
        <v>0</v>
      </c>
      <c r="R5002">
        <v>0</v>
      </c>
      <c r="S5002">
        <v>184</v>
      </c>
      <c r="T5002">
        <v>0</v>
      </c>
      <c r="U5002">
        <v>794.5</v>
      </c>
      <c r="V5002">
        <v>794.5</v>
      </c>
      <c r="W5002">
        <v>184</v>
      </c>
      <c r="X5002">
        <v>0</v>
      </c>
      <c r="Y5002">
        <v>0</v>
      </c>
      <c r="Z5002">
        <v>0</v>
      </c>
      <c r="AD5002" s="1">
        <v>41542.333333333336</v>
      </c>
      <c r="AE5002" s="1">
        <v>41570.708333333336</v>
      </c>
      <c r="AG5002" s="1">
        <v>41542.333333333336</v>
      </c>
      <c r="AH5002" s="1">
        <v>41570.708333333336</v>
      </c>
      <c r="AI5002" s="1">
        <v>41542.333333333336</v>
      </c>
      <c r="AJ5002" s="1">
        <v>41570.708333333336</v>
      </c>
      <c r="AK5002" s="1">
        <v>41542.333333333336</v>
      </c>
      <c r="AL5002" s="1">
        <v>41570.708333333336</v>
      </c>
      <c r="AM5002" s="1">
        <v>41542.333333333336</v>
      </c>
      <c r="AN5002" s="1">
        <v>41570.708333333336</v>
      </c>
      <c r="AP5002" t="s">
        <v>113</v>
      </c>
      <c r="AU5002" t="s">
        <v>11042</v>
      </c>
      <c r="AY5002" t="s">
        <v>119</v>
      </c>
      <c r="AZ5002">
        <v>0</v>
      </c>
      <c r="BA5002">
        <v>0</v>
      </c>
      <c r="BD5002" s="3">
        <v>41321.662499999999</v>
      </c>
      <c r="BE5002" s="3">
        <v>41321.663888888892</v>
      </c>
      <c r="BF5002" t="s">
        <v>115</v>
      </c>
      <c r="BG5002" t="s">
        <v>115</v>
      </c>
      <c r="BH5002">
        <v>8149</v>
      </c>
      <c r="BM5002">
        <v>43400</v>
      </c>
      <c r="BR5002" t="s">
        <v>3114</v>
      </c>
      <c r="BS5002" t="s">
        <v>3115</v>
      </c>
      <c r="BU5002">
        <v>1</v>
      </c>
      <c r="BV5002" t="s">
        <v>118</v>
      </c>
      <c r="BX5002" t="s">
        <v>119</v>
      </c>
      <c r="BY5002" t="s">
        <v>119</v>
      </c>
      <c r="BZ5002" t="s">
        <v>119</v>
      </c>
      <c r="CA5002">
        <v>1</v>
      </c>
      <c r="CC5002" t="s">
        <v>120</v>
      </c>
      <c r="CH5002">
        <v>540</v>
      </c>
      <c r="CI5002">
        <v>32550</v>
      </c>
      <c r="CJ5002" t="s">
        <v>106</v>
      </c>
      <c r="CK5002" t="s">
        <v>106</v>
      </c>
      <c r="CL5002">
        <v>10</v>
      </c>
      <c r="CM5002" t="s">
        <v>3107</v>
      </c>
      <c r="CO5002">
        <v>125417</v>
      </c>
      <c r="CQ5002">
        <v>0</v>
      </c>
      <c r="CR5002">
        <v>0</v>
      </c>
      <c r="CS5002">
        <v>0</v>
      </c>
      <c r="CY5002" t="s">
        <v>123</v>
      </c>
      <c r="CZ5002" t="s">
        <v>124</v>
      </c>
      <c r="DD5002" t="str" cm="1">
        <f t="array" ref="DD5002">TEXT(_xlfn.SEQUENCE(1, DATEDIF(AG5002, AH5002, "m") + 1, AG5002, 30), "YYYY-APMM")</f>
        <v>2013-AP09</v>
      </c>
      <c r="DN5002">
        <f t="shared" si="156"/>
        <v>794.5</v>
      </c>
      <c r="DO5002" t="str">
        <f t="shared" si="157"/>
        <v>BLINDING MASON SK</v>
      </c>
    </row>
    <row r="5003" spans="1:119" x14ac:dyDescent="0.35">
      <c r="A5003" t="s">
        <v>105</v>
      </c>
      <c r="B5003">
        <v>504288</v>
      </c>
      <c r="C5003">
        <v>6359</v>
      </c>
      <c r="D5003">
        <v>125418</v>
      </c>
      <c r="E5003">
        <v>13662</v>
      </c>
      <c r="F5003">
        <v>0</v>
      </c>
      <c r="G5003" t="s">
        <v>106</v>
      </c>
      <c r="H5003" t="s">
        <v>106</v>
      </c>
      <c r="I5003" t="s">
        <v>106</v>
      </c>
      <c r="J5003" t="s">
        <v>107</v>
      </c>
      <c r="K5003" t="s">
        <v>108</v>
      </c>
      <c r="L5003" t="s">
        <v>109</v>
      </c>
      <c r="M5003" t="s">
        <v>110</v>
      </c>
      <c r="N5003" t="s">
        <v>11043</v>
      </c>
      <c r="O5003" t="s">
        <v>3117</v>
      </c>
      <c r="P5003">
        <v>8164</v>
      </c>
      <c r="Q5003">
        <v>0</v>
      </c>
      <c r="R5003">
        <v>0</v>
      </c>
      <c r="S5003">
        <v>200</v>
      </c>
      <c r="T5003">
        <v>0</v>
      </c>
      <c r="U5003">
        <v>574.75</v>
      </c>
      <c r="V5003">
        <v>574.75</v>
      </c>
      <c r="W5003">
        <v>200</v>
      </c>
      <c r="X5003">
        <v>0</v>
      </c>
      <c r="Y5003">
        <v>0</v>
      </c>
      <c r="Z5003">
        <v>0</v>
      </c>
      <c r="AD5003" s="1">
        <v>41548.333333333336</v>
      </c>
      <c r="AE5003" s="1">
        <v>41578.708333333336</v>
      </c>
      <c r="AG5003" s="1">
        <v>41548.333333333336</v>
      </c>
      <c r="AH5003" s="1">
        <v>41578.708333333336</v>
      </c>
      <c r="AI5003" s="1">
        <v>41548.333333333336</v>
      </c>
      <c r="AJ5003" s="1">
        <v>41578.708333333336</v>
      </c>
      <c r="AK5003" s="1">
        <v>41548.333333333336</v>
      </c>
      <c r="AL5003" s="1">
        <v>41578.708333333336</v>
      </c>
      <c r="AM5003" s="1">
        <v>41548.333333333336</v>
      </c>
      <c r="AN5003" s="1">
        <v>41578.708333333336</v>
      </c>
      <c r="AP5003" t="s">
        <v>113</v>
      </c>
      <c r="AU5003" t="s">
        <v>11044</v>
      </c>
      <c r="AY5003" t="s">
        <v>119</v>
      </c>
      <c r="AZ5003">
        <v>0</v>
      </c>
      <c r="BA5003">
        <v>0</v>
      </c>
      <c r="BD5003" s="3">
        <v>41321.662499999999</v>
      </c>
      <c r="BE5003" s="3">
        <v>41321.663888888892</v>
      </c>
      <c r="BF5003" t="s">
        <v>115</v>
      </c>
      <c r="BG5003" t="s">
        <v>115</v>
      </c>
      <c r="BH5003">
        <v>8149</v>
      </c>
      <c r="BM5003">
        <v>43410</v>
      </c>
      <c r="BR5003" t="s">
        <v>2865</v>
      </c>
      <c r="BS5003" t="s">
        <v>2866</v>
      </c>
      <c r="BU5003">
        <v>1</v>
      </c>
      <c r="BV5003" t="s">
        <v>118</v>
      </c>
      <c r="BX5003" t="s">
        <v>119</v>
      </c>
      <c r="BY5003" t="s">
        <v>119</v>
      </c>
      <c r="BZ5003" t="s">
        <v>119</v>
      </c>
      <c r="CA5003">
        <v>1</v>
      </c>
      <c r="CC5003" t="s">
        <v>120</v>
      </c>
      <c r="CH5003">
        <v>540</v>
      </c>
      <c r="CI5003">
        <v>32550</v>
      </c>
      <c r="CJ5003" t="s">
        <v>106</v>
      </c>
      <c r="CK5003" t="s">
        <v>106</v>
      </c>
      <c r="CL5003">
        <v>10</v>
      </c>
      <c r="CM5003" t="s">
        <v>3107</v>
      </c>
      <c r="CO5003">
        <v>125417</v>
      </c>
      <c r="CQ5003">
        <v>0</v>
      </c>
      <c r="CR5003">
        <v>0</v>
      </c>
      <c r="CS5003">
        <v>0</v>
      </c>
      <c r="CY5003" t="s">
        <v>123</v>
      </c>
      <c r="CZ5003" t="s">
        <v>124</v>
      </c>
      <c r="DD5003" t="str" cm="1">
        <f t="array" ref="DD5003">TEXT(_xlfn.SEQUENCE(1, DATEDIF(AG5003, AH5003, "m") + 1, AG5003, 30), "YYYY-APMM")</f>
        <v>2013-AP10</v>
      </c>
      <c r="DN5003">
        <f t="shared" si="156"/>
        <v>574.75</v>
      </c>
      <c r="DO5003" t="str">
        <f t="shared" si="157"/>
        <v>SCREED MASON SK</v>
      </c>
    </row>
    <row r="5004" spans="1:119" x14ac:dyDescent="0.35">
      <c r="A5004" t="s">
        <v>105</v>
      </c>
      <c r="B5004">
        <v>504289</v>
      </c>
      <c r="C5004">
        <v>6359</v>
      </c>
      <c r="D5004">
        <v>125418</v>
      </c>
      <c r="E5004">
        <v>13662</v>
      </c>
      <c r="F5004">
        <v>0</v>
      </c>
      <c r="G5004" t="s">
        <v>106</v>
      </c>
      <c r="H5004" t="s">
        <v>106</v>
      </c>
      <c r="I5004" t="s">
        <v>106</v>
      </c>
      <c r="J5004" t="s">
        <v>107</v>
      </c>
      <c r="K5004" t="s">
        <v>108</v>
      </c>
      <c r="L5004" t="s">
        <v>109</v>
      </c>
      <c r="M5004" t="s">
        <v>110</v>
      </c>
      <c r="N5004" t="s">
        <v>11045</v>
      </c>
      <c r="O5004" t="s">
        <v>3120</v>
      </c>
      <c r="P5004">
        <v>8165</v>
      </c>
      <c r="Q5004">
        <v>0</v>
      </c>
      <c r="R5004">
        <v>0</v>
      </c>
      <c r="S5004">
        <v>160</v>
      </c>
      <c r="T5004">
        <v>0</v>
      </c>
      <c r="U5004">
        <v>7778.75</v>
      </c>
      <c r="V5004">
        <v>7778.75</v>
      </c>
      <c r="W5004">
        <v>160</v>
      </c>
      <c r="X5004">
        <v>0</v>
      </c>
      <c r="Y5004">
        <v>0</v>
      </c>
      <c r="Z5004">
        <v>0</v>
      </c>
      <c r="AD5004" s="1">
        <v>41563.333333333336</v>
      </c>
      <c r="AE5004" s="1">
        <v>41588.708333333336</v>
      </c>
      <c r="AG5004" s="1">
        <v>41563.333333333336</v>
      </c>
      <c r="AH5004" s="1">
        <v>41588.708333333336</v>
      </c>
      <c r="AI5004" s="1">
        <v>41563.333333333336</v>
      </c>
      <c r="AJ5004" s="1">
        <v>41588.708333333336</v>
      </c>
      <c r="AK5004" s="1">
        <v>41563.333333333336</v>
      </c>
      <c r="AL5004" s="1">
        <v>41588.708333333336</v>
      </c>
      <c r="AM5004" s="1">
        <v>41563.333333333336</v>
      </c>
      <c r="AN5004" s="1">
        <v>41588.708333333336</v>
      </c>
      <c r="AP5004" t="s">
        <v>113</v>
      </c>
      <c r="AU5004" t="s">
        <v>11046</v>
      </c>
      <c r="AY5004" t="s">
        <v>119</v>
      </c>
      <c r="AZ5004">
        <v>0</v>
      </c>
      <c r="BA5004">
        <v>0</v>
      </c>
      <c r="BD5004" s="3">
        <v>41321.662499999999</v>
      </c>
      <c r="BE5004" s="3">
        <v>41321.663888888892</v>
      </c>
      <c r="BF5004" t="s">
        <v>115</v>
      </c>
      <c r="BG5004" t="s">
        <v>115</v>
      </c>
      <c r="BH5004">
        <v>8149</v>
      </c>
      <c r="BM5004">
        <v>43420</v>
      </c>
      <c r="BR5004" t="s">
        <v>3122</v>
      </c>
      <c r="BS5004" t="s">
        <v>3123</v>
      </c>
      <c r="BU5004">
        <v>1</v>
      </c>
      <c r="BV5004" t="s">
        <v>118</v>
      </c>
      <c r="BX5004" t="s">
        <v>119</v>
      </c>
      <c r="BY5004" t="s">
        <v>119</v>
      </c>
      <c r="BZ5004" t="s">
        <v>119</v>
      </c>
      <c r="CA5004">
        <v>1</v>
      </c>
      <c r="CC5004" t="s">
        <v>120</v>
      </c>
      <c r="CH5004">
        <v>540</v>
      </c>
      <c r="CI5004">
        <v>32550</v>
      </c>
      <c r="CJ5004" t="s">
        <v>106</v>
      </c>
      <c r="CK5004" t="s">
        <v>106</v>
      </c>
      <c r="CL5004">
        <v>10</v>
      </c>
      <c r="CM5004" t="s">
        <v>3107</v>
      </c>
      <c r="CO5004">
        <v>125417</v>
      </c>
      <c r="CQ5004">
        <v>0</v>
      </c>
      <c r="CR5004">
        <v>0</v>
      </c>
      <c r="CS5004">
        <v>0</v>
      </c>
      <c r="CY5004" t="s">
        <v>123</v>
      </c>
      <c r="CZ5004" t="s">
        <v>124</v>
      </c>
      <c r="DD5004" t="str" cm="1">
        <f t="array" ref="DD5004">TEXT(_xlfn.SEQUENCE(1, DATEDIF(AG5004, AH5004, "m") + 1, AG5004, 30), "YYYY-APMM")</f>
        <v>2013-AP10</v>
      </c>
      <c r="DN5004">
        <f t="shared" si="156"/>
        <v>7778.75</v>
      </c>
      <c r="DO5004" t="str">
        <f t="shared" si="157"/>
        <v>STEEL FIXERS SK</v>
      </c>
    </row>
    <row r="5005" spans="1:119" x14ac:dyDescent="0.35">
      <c r="A5005" t="s">
        <v>105</v>
      </c>
      <c r="B5005">
        <v>504290</v>
      </c>
      <c r="C5005">
        <v>6359</v>
      </c>
      <c r="D5005">
        <v>125418</v>
      </c>
      <c r="E5005">
        <v>13662</v>
      </c>
      <c r="F5005">
        <v>0</v>
      </c>
      <c r="G5005" t="s">
        <v>106</v>
      </c>
      <c r="H5005" t="s">
        <v>106</v>
      </c>
      <c r="I5005" t="s">
        <v>106</v>
      </c>
      <c r="J5005" t="s">
        <v>107</v>
      </c>
      <c r="K5005" t="s">
        <v>108</v>
      </c>
      <c r="L5005" t="s">
        <v>109</v>
      </c>
      <c r="M5005" t="s">
        <v>110</v>
      </c>
      <c r="N5005" t="s">
        <v>11047</v>
      </c>
      <c r="O5005" t="s">
        <v>3137</v>
      </c>
      <c r="P5005">
        <v>8165</v>
      </c>
      <c r="Q5005">
        <v>0</v>
      </c>
      <c r="R5005">
        <v>0</v>
      </c>
      <c r="S5005">
        <v>200</v>
      </c>
      <c r="T5005">
        <v>0</v>
      </c>
      <c r="U5005">
        <v>1606.5</v>
      </c>
      <c r="V5005">
        <v>1606.5</v>
      </c>
      <c r="W5005">
        <v>200</v>
      </c>
      <c r="X5005">
        <v>0</v>
      </c>
      <c r="Y5005">
        <v>0</v>
      </c>
      <c r="Z5005">
        <v>0</v>
      </c>
      <c r="AD5005" s="1">
        <v>41575.333333333336</v>
      </c>
      <c r="AE5005" s="1">
        <v>41603.708333333336</v>
      </c>
      <c r="AG5005" s="1">
        <v>41575.333333333336</v>
      </c>
      <c r="AH5005" s="1">
        <v>41603.708333333336</v>
      </c>
      <c r="AI5005" s="1">
        <v>41575.333333333336</v>
      </c>
      <c r="AJ5005" s="1">
        <v>41603.708333333336</v>
      </c>
      <c r="AK5005" s="1">
        <v>41575.333333333336</v>
      </c>
      <c r="AL5005" s="1">
        <v>41603.708333333336</v>
      </c>
      <c r="AM5005" s="1">
        <v>41575.333333333336</v>
      </c>
      <c r="AN5005" s="1">
        <v>41603.708333333336</v>
      </c>
      <c r="AP5005" t="s">
        <v>113</v>
      </c>
      <c r="AU5005" t="s">
        <v>11048</v>
      </c>
      <c r="AY5005" t="s">
        <v>119</v>
      </c>
      <c r="AZ5005">
        <v>0</v>
      </c>
      <c r="BA5005">
        <v>0</v>
      </c>
      <c r="BD5005" s="3">
        <v>41321.662499999999</v>
      </c>
      <c r="BE5005" s="3">
        <v>41321.663888888892</v>
      </c>
      <c r="BF5005" t="s">
        <v>115</v>
      </c>
      <c r="BG5005" t="s">
        <v>115</v>
      </c>
      <c r="BH5005">
        <v>8149</v>
      </c>
      <c r="BM5005">
        <v>43420</v>
      </c>
      <c r="BR5005" t="s">
        <v>3122</v>
      </c>
      <c r="BS5005" t="s">
        <v>3123</v>
      </c>
      <c r="BU5005">
        <v>1</v>
      </c>
      <c r="BV5005" t="s">
        <v>118</v>
      </c>
      <c r="BX5005" t="s">
        <v>119</v>
      </c>
      <c r="BY5005" t="s">
        <v>119</v>
      </c>
      <c r="BZ5005" t="s">
        <v>119</v>
      </c>
      <c r="CA5005">
        <v>1</v>
      </c>
      <c r="CC5005" t="s">
        <v>120</v>
      </c>
      <c r="CH5005">
        <v>540</v>
      </c>
      <c r="CI5005">
        <v>32550</v>
      </c>
      <c r="CJ5005" t="s">
        <v>106</v>
      </c>
      <c r="CK5005" t="s">
        <v>106</v>
      </c>
      <c r="CL5005">
        <v>10</v>
      </c>
      <c r="CM5005" t="s">
        <v>3107</v>
      </c>
      <c r="CO5005">
        <v>125417</v>
      </c>
      <c r="CQ5005">
        <v>0</v>
      </c>
      <c r="CR5005">
        <v>0</v>
      </c>
      <c r="CS5005">
        <v>0</v>
      </c>
      <c r="CY5005" t="s">
        <v>123</v>
      </c>
      <c r="CZ5005" t="s">
        <v>124</v>
      </c>
      <c r="DD5005" t="str" cm="1">
        <f t="array" ref="DD5005">TEXT(_xlfn.SEQUENCE(1, DATEDIF(AG5005, AH5005, "m") + 1, AG5005, 30), "YYYY-APMM")</f>
        <v>2013-AP10</v>
      </c>
      <c r="DN5005">
        <f t="shared" si="156"/>
        <v>1606.5</v>
      </c>
      <c r="DO5005" t="str">
        <f t="shared" si="157"/>
        <v>STEEL FIXERS SK</v>
      </c>
    </row>
    <row r="5006" spans="1:119" x14ac:dyDescent="0.35">
      <c r="A5006" t="s">
        <v>105</v>
      </c>
      <c r="B5006">
        <v>504291</v>
      </c>
      <c r="C5006">
        <v>6359</v>
      </c>
      <c r="D5006">
        <v>125418</v>
      </c>
      <c r="E5006">
        <v>13662</v>
      </c>
      <c r="F5006">
        <v>0</v>
      </c>
      <c r="G5006" t="s">
        <v>106</v>
      </c>
      <c r="H5006" t="s">
        <v>106</v>
      </c>
      <c r="I5006" t="s">
        <v>106</v>
      </c>
      <c r="J5006" t="s">
        <v>107</v>
      </c>
      <c r="K5006" t="s">
        <v>108</v>
      </c>
      <c r="L5006" t="s">
        <v>109</v>
      </c>
      <c r="M5006" t="s">
        <v>110</v>
      </c>
      <c r="N5006" t="s">
        <v>11049</v>
      </c>
      <c r="O5006" t="s">
        <v>3125</v>
      </c>
      <c r="P5006">
        <v>8178</v>
      </c>
      <c r="Q5006">
        <v>0</v>
      </c>
      <c r="R5006">
        <v>0</v>
      </c>
      <c r="S5006">
        <v>200</v>
      </c>
      <c r="T5006">
        <v>0</v>
      </c>
      <c r="U5006">
        <v>516</v>
      </c>
      <c r="V5006">
        <v>516</v>
      </c>
      <c r="W5006">
        <v>200</v>
      </c>
      <c r="X5006">
        <v>0</v>
      </c>
      <c r="Y5006">
        <v>0</v>
      </c>
      <c r="Z5006">
        <v>0</v>
      </c>
      <c r="AD5006" s="1">
        <v>41584.333333333336</v>
      </c>
      <c r="AE5006" s="1">
        <v>41612.708333333336</v>
      </c>
      <c r="AG5006" s="1">
        <v>41584.333333333336</v>
      </c>
      <c r="AH5006" s="1">
        <v>41612.708333333336</v>
      </c>
      <c r="AI5006" s="1">
        <v>41584.333333333336</v>
      </c>
      <c r="AJ5006" s="1">
        <v>41612.708333333336</v>
      </c>
      <c r="AK5006" s="1">
        <v>41584.333333333336</v>
      </c>
      <c r="AL5006" s="1">
        <v>41612.708333333336</v>
      </c>
      <c r="AM5006" s="1">
        <v>41584.333333333336</v>
      </c>
      <c r="AN5006" s="1">
        <v>41612.708333333336</v>
      </c>
      <c r="AP5006" t="s">
        <v>113</v>
      </c>
      <c r="AU5006" t="s">
        <v>11050</v>
      </c>
      <c r="AY5006" t="s">
        <v>119</v>
      </c>
      <c r="AZ5006">
        <v>0</v>
      </c>
      <c r="BA5006">
        <v>0</v>
      </c>
      <c r="BD5006" s="3">
        <v>41321.662499999999</v>
      </c>
      <c r="BE5006" s="3">
        <v>41321.663888888892</v>
      </c>
      <c r="BF5006" t="s">
        <v>115</v>
      </c>
      <c r="BG5006" t="s">
        <v>115</v>
      </c>
      <c r="BH5006">
        <v>8149</v>
      </c>
      <c r="BM5006">
        <v>43550</v>
      </c>
      <c r="BR5006" t="s">
        <v>116</v>
      </c>
      <c r="BS5006" t="s">
        <v>117</v>
      </c>
      <c r="BU5006">
        <v>1</v>
      </c>
      <c r="BV5006" t="s">
        <v>118</v>
      </c>
      <c r="BX5006" t="s">
        <v>119</v>
      </c>
      <c r="BY5006" t="s">
        <v>119</v>
      </c>
      <c r="BZ5006" t="s">
        <v>119</v>
      </c>
      <c r="CA5006">
        <v>1</v>
      </c>
      <c r="CC5006" t="s">
        <v>120</v>
      </c>
      <c r="CH5006">
        <v>540</v>
      </c>
      <c r="CI5006">
        <v>32550</v>
      </c>
      <c r="CJ5006" t="s">
        <v>106</v>
      </c>
      <c r="CK5006" t="s">
        <v>106</v>
      </c>
      <c r="CL5006">
        <v>10</v>
      </c>
      <c r="CM5006" t="s">
        <v>3107</v>
      </c>
      <c r="CO5006">
        <v>125417</v>
      </c>
      <c r="CQ5006">
        <v>0</v>
      </c>
      <c r="CR5006">
        <v>0</v>
      </c>
      <c r="CS5006">
        <v>0</v>
      </c>
      <c r="CY5006" t="s">
        <v>123</v>
      </c>
      <c r="CZ5006" t="s">
        <v>124</v>
      </c>
      <c r="DD5006" t="str" cm="1">
        <f t="array" ref="DD5006">TEXT(_xlfn.SEQUENCE(1, DATEDIF(AG5006, AH5006, "m") + 1, AG5006, 30), "YYYY-APMM")</f>
        <v>2013-AP11</v>
      </c>
      <c r="DN5006">
        <f t="shared" si="156"/>
        <v>516</v>
      </c>
      <c r="DO5006" t="str">
        <f t="shared" si="157"/>
        <v>LABOR- SUBCONTRACTOR</v>
      </c>
    </row>
    <row r="5007" spans="1:119" x14ac:dyDescent="0.35">
      <c r="A5007" t="s">
        <v>105</v>
      </c>
      <c r="B5007">
        <v>504292</v>
      </c>
      <c r="C5007">
        <v>6359</v>
      </c>
      <c r="D5007">
        <v>125418</v>
      </c>
      <c r="E5007">
        <v>13662</v>
      </c>
      <c r="F5007">
        <v>0</v>
      </c>
      <c r="G5007" t="s">
        <v>106</v>
      </c>
      <c r="H5007" t="s">
        <v>106</v>
      </c>
      <c r="I5007" t="s">
        <v>106</v>
      </c>
      <c r="J5007" t="s">
        <v>107</v>
      </c>
      <c r="K5007" t="s">
        <v>108</v>
      </c>
      <c r="L5007" t="s">
        <v>109</v>
      </c>
      <c r="M5007" t="s">
        <v>110</v>
      </c>
      <c r="N5007" t="s">
        <v>11051</v>
      </c>
      <c r="O5007" t="s">
        <v>3128</v>
      </c>
      <c r="P5007">
        <v>8177</v>
      </c>
      <c r="Q5007">
        <v>0</v>
      </c>
      <c r="R5007">
        <v>0</v>
      </c>
      <c r="S5007">
        <v>200</v>
      </c>
      <c r="T5007">
        <v>0</v>
      </c>
      <c r="U5007">
        <v>1041</v>
      </c>
      <c r="V5007">
        <v>1041</v>
      </c>
      <c r="W5007">
        <v>200</v>
      </c>
      <c r="X5007">
        <v>825</v>
      </c>
      <c r="Y5007">
        <v>0</v>
      </c>
      <c r="Z5007">
        <v>825</v>
      </c>
      <c r="AD5007" s="1">
        <v>41598.333333333336</v>
      </c>
      <c r="AE5007" s="1">
        <v>41627.708333333336</v>
      </c>
      <c r="AG5007" s="1">
        <v>41598.333333333336</v>
      </c>
      <c r="AH5007" s="1">
        <v>41627.708333333336</v>
      </c>
      <c r="AI5007" s="1">
        <v>41598.333333333336</v>
      </c>
      <c r="AJ5007" s="1">
        <v>41627.708333333336</v>
      </c>
      <c r="AK5007" s="1">
        <v>41598.333333333336</v>
      </c>
      <c r="AL5007" s="1">
        <v>41627.708333333336</v>
      </c>
      <c r="AM5007" s="1">
        <v>41598.333333333336</v>
      </c>
      <c r="AN5007" s="1">
        <v>41627.708333333336</v>
      </c>
      <c r="AP5007" t="s">
        <v>113</v>
      </c>
      <c r="AU5007" t="s">
        <v>11052</v>
      </c>
      <c r="AY5007" t="s">
        <v>119</v>
      </c>
      <c r="AZ5007">
        <v>0</v>
      </c>
      <c r="BA5007">
        <v>0</v>
      </c>
      <c r="BD5007" s="3">
        <v>41321.662499999999</v>
      </c>
      <c r="BE5007" s="3">
        <v>41321.663888888892</v>
      </c>
      <c r="BF5007" t="s">
        <v>115</v>
      </c>
      <c r="BG5007" t="s">
        <v>115</v>
      </c>
      <c r="BH5007">
        <v>8149</v>
      </c>
      <c r="BM5007">
        <v>43540</v>
      </c>
      <c r="BR5007" t="s">
        <v>1299</v>
      </c>
      <c r="BS5007" t="s">
        <v>1300</v>
      </c>
      <c r="BU5007">
        <v>1</v>
      </c>
      <c r="BV5007" t="s">
        <v>118</v>
      </c>
      <c r="BX5007" t="s">
        <v>119</v>
      </c>
      <c r="BY5007" t="s">
        <v>119</v>
      </c>
      <c r="BZ5007" t="s">
        <v>119</v>
      </c>
      <c r="CA5007">
        <v>1</v>
      </c>
      <c r="CC5007" t="s">
        <v>120</v>
      </c>
      <c r="CH5007">
        <v>540</v>
      </c>
      <c r="CI5007">
        <v>32550</v>
      </c>
      <c r="CJ5007" t="s">
        <v>106</v>
      </c>
      <c r="CK5007" t="s">
        <v>106</v>
      </c>
      <c r="CL5007">
        <v>10</v>
      </c>
      <c r="CM5007" t="s">
        <v>3107</v>
      </c>
      <c r="CO5007">
        <v>125417</v>
      </c>
      <c r="CQ5007">
        <v>0</v>
      </c>
      <c r="CR5007">
        <v>0</v>
      </c>
      <c r="CS5007">
        <v>0</v>
      </c>
      <c r="CY5007" t="s">
        <v>123</v>
      </c>
      <c r="CZ5007" t="s">
        <v>124</v>
      </c>
      <c r="DD5007" t="str" cm="1">
        <f t="array" ref="DD5007">TEXT(_xlfn.SEQUENCE(1, DATEDIF(AG5007, AH5007, "m") + 1, AG5007, 30), "YYYY-APMM")</f>
        <v>2013-AP11</v>
      </c>
      <c r="DN5007">
        <f t="shared" si="156"/>
        <v>1041</v>
      </c>
      <c r="DO5007" t="str">
        <f t="shared" si="157"/>
        <v>LABOR - CIVIL</v>
      </c>
    </row>
    <row r="5008" spans="1:119" x14ac:dyDescent="0.35">
      <c r="A5008" t="s">
        <v>105</v>
      </c>
      <c r="B5008">
        <v>504293</v>
      </c>
      <c r="C5008">
        <v>6359</v>
      </c>
      <c r="D5008">
        <v>125418</v>
      </c>
      <c r="E5008">
        <v>13662</v>
      </c>
      <c r="F5008">
        <v>0</v>
      </c>
      <c r="G5008" t="s">
        <v>106</v>
      </c>
      <c r="H5008" t="s">
        <v>106</v>
      </c>
      <c r="I5008" t="s">
        <v>106</v>
      </c>
      <c r="J5008" t="s">
        <v>107</v>
      </c>
      <c r="K5008" t="s">
        <v>108</v>
      </c>
      <c r="L5008" t="s">
        <v>109</v>
      </c>
      <c r="M5008" t="s">
        <v>110</v>
      </c>
      <c r="N5008" t="s">
        <v>11053</v>
      </c>
      <c r="O5008" t="s">
        <v>3131</v>
      </c>
      <c r="P5008">
        <v>8163</v>
      </c>
      <c r="Q5008">
        <v>0</v>
      </c>
      <c r="R5008">
        <v>0</v>
      </c>
      <c r="S5008">
        <v>200</v>
      </c>
      <c r="T5008">
        <v>0</v>
      </c>
      <c r="U5008">
        <v>7568.75</v>
      </c>
      <c r="V5008">
        <v>7568.75</v>
      </c>
      <c r="W5008">
        <v>200</v>
      </c>
      <c r="X5008">
        <v>0</v>
      </c>
      <c r="Y5008">
        <v>0</v>
      </c>
      <c r="Z5008">
        <v>0</v>
      </c>
      <c r="AD5008" s="1">
        <v>41615.333333333336</v>
      </c>
      <c r="AE5008" s="1">
        <v>41644.708333333336</v>
      </c>
      <c r="AG5008" s="1">
        <v>41615.333333333336</v>
      </c>
      <c r="AH5008" s="1">
        <v>41644.708333333336</v>
      </c>
      <c r="AI5008" s="1">
        <v>41615.333333333336</v>
      </c>
      <c r="AJ5008" s="1">
        <v>41644.708333333336</v>
      </c>
      <c r="AK5008" s="1">
        <v>41615.333333333336</v>
      </c>
      <c r="AL5008" s="1">
        <v>41644.708333333336</v>
      </c>
      <c r="AM5008" s="1">
        <v>41615.333333333336</v>
      </c>
      <c r="AN5008" s="1">
        <v>41644.708333333336</v>
      </c>
      <c r="AP5008" t="s">
        <v>113</v>
      </c>
      <c r="AU5008" t="s">
        <v>11054</v>
      </c>
      <c r="AY5008" t="s">
        <v>119</v>
      </c>
      <c r="AZ5008">
        <v>0</v>
      </c>
      <c r="BA5008">
        <v>0</v>
      </c>
      <c r="BD5008" s="3">
        <v>41321.662499999999</v>
      </c>
      <c r="BE5008" s="3">
        <v>41321.663888888892</v>
      </c>
      <c r="BF5008" t="s">
        <v>115</v>
      </c>
      <c r="BG5008" t="s">
        <v>115</v>
      </c>
      <c r="BH5008">
        <v>8149</v>
      </c>
      <c r="BM5008">
        <v>43400</v>
      </c>
      <c r="BR5008" t="s">
        <v>3114</v>
      </c>
      <c r="BS5008" t="s">
        <v>3115</v>
      </c>
      <c r="BU5008">
        <v>1</v>
      </c>
      <c r="BV5008" t="s">
        <v>118</v>
      </c>
      <c r="BX5008" t="s">
        <v>119</v>
      </c>
      <c r="BY5008" t="s">
        <v>119</v>
      </c>
      <c r="BZ5008" t="s">
        <v>119</v>
      </c>
      <c r="CA5008">
        <v>1</v>
      </c>
      <c r="CC5008" t="s">
        <v>120</v>
      </c>
      <c r="CH5008">
        <v>540</v>
      </c>
      <c r="CI5008">
        <v>32550</v>
      </c>
      <c r="CJ5008" t="s">
        <v>106</v>
      </c>
      <c r="CK5008" t="s">
        <v>106</v>
      </c>
      <c r="CL5008">
        <v>10</v>
      </c>
      <c r="CM5008" t="s">
        <v>3107</v>
      </c>
      <c r="CO5008">
        <v>125417</v>
      </c>
      <c r="CQ5008">
        <v>0</v>
      </c>
      <c r="CR5008">
        <v>0</v>
      </c>
      <c r="CS5008">
        <v>0</v>
      </c>
      <c r="CY5008" t="s">
        <v>123</v>
      </c>
      <c r="CZ5008" t="s">
        <v>124</v>
      </c>
      <c r="DD5008" t="str" cm="1">
        <f t="array" ref="DD5008">TEXT(_xlfn.SEQUENCE(1, DATEDIF(AG5008, AH5008, "m") + 1, AG5008, 30), "YYYY-APMM")</f>
        <v>2013-AP12</v>
      </c>
      <c r="DN5008">
        <f t="shared" si="156"/>
        <v>7568.75</v>
      </c>
      <c r="DO5008" t="str">
        <f t="shared" si="157"/>
        <v>BLINDING MASON SK</v>
      </c>
    </row>
    <row r="5009" spans="1:119" x14ac:dyDescent="0.35">
      <c r="A5009" t="s">
        <v>105</v>
      </c>
      <c r="B5009">
        <v>504294</v>
      </c>
      <c r="C5009">
        <v>6359</v>
      </c>
      <c r="D5009">
        <v>125418</v>
      </c>
      <c r="E5009">
        <v>13662</v>
      </c>
      <c r="F5009">
        <v>0</v>
      </c>
      <c r="G5009" t="s">
        <v>106</v>
      </c>
      <c r="H5009" t="s">
        <v>106</v>
      </c>
      <c r="I5009" t="s">
        <v>106</v>
      </c>
      <c r="J5009" t="s">
        <v>107</v>
      </c>
      <c r="K5009" t="s">
        <v>108</v>
      </c>
      <c r="L5009" t="s">
        <v>109</v>
      </c>
      <c r="M5009" t="s">
        <v>110</v>
      </c>
      <c r="N5009" t="s">
        <v>11055</v>
      </c>
      <c r="O5009" t="s">
        <v>3134</v>
      </c>
      <c r="P5009">
        <v>8163</v>
      </c>
      <c r="Q5009">
        <v>0</v>
      </c>
      <c r="R5009">
        <v>0</v>
      </c>
      <c r="S5009">
        <v>200</v>
      </c>
      <c r="T5009">
        <v>0</v>
      </c>
      <c r="U5009">
        <v>4422</v>
      </c>
      <c r="V5009">
        <v>4422</v>
      </c>
      <c r="W5009">
        <v>200</v>
      </c>
      <c r="X5009">
        <v>0</v>
      </c>
      <c r="Y5009">
        <v>0</v>
      </c>
      <c r="Z5009">
        <v>0</v>
      </c>
      <c r="AD5009" s="1">
        <v>41648.333333333336</v>
      </c>
      <c r="AE5009" s="1">
        <v>41676.708333333336</v>
      </c>
      <c r="AG5009" s="1">
        <v>41648.333333333336</v>
      </c>
      <c r="AH5009" s="1">
        <v>41676.708333333336</v>
      </c>
      <c r="AI5009" s="1">
        <v>41648.333333333336</v>
      </c>
      <c r="AJ5009" s="1">
        <v>41676.708333333336</v>
      </c>
      <c r="AK5009" s="1">
        <v>41648.333333333336</v>
      </c>
      <c r="AL5009" s="1">
        <v>41676.708333333336</v>
      </c>
      <c r="AM5009" s="1">
        <v>41648.333333333336</v>
      </c>
      <c r="AN5009" s="1">
        <v>41676.708333333336</v>
      </c>
      <c r="AP5009" t="s">
        <v>113</v>
      </c>
      <c r="AU5009" t="s">
        <v>11056</v>
      </c>
      <c r="AY5009" t="s">
        <v>119</v>
      </c>
      <c r="AZ5009">
        <v>0</v>
      </c>
      <c r="BA5009">
        <v>0</v>
      </c>
      <c r="BD5009" s="3">
        <v>41321.662499999999</v>
      </c>
      <c r="BE5009" s="3">
        <v>41321.663888888892</v>
      </c>
      <c r="BF5009" t="s">
        <v>115</v>
      </c>
      <c r="BG5009" t="s">
        <v>115</v>
      </c>
      <c r="BH5009">
        <v>8149</v>
      </c>
      <c r="BM5009">
        <v>43400</v>
      </c>
      <c r="BR5009" t="s">
        <v>3114</v>
      </c>
      <c r="BS5009" t="s">
        <v>3115</v>
      </c>
      <c r="BU5009">
        <v>1</v>
      </c>
      <c r="BV5009" t="s">
        <v>118</v>
      </c>
      <c r="BX5009" t="s">
        <v>119</v>
      </c>
      <c r="BY5009" t="s">
        <v>119</v>
      </c>
      <c r="BZ5009" t="s">
        <v>119</v>
      </c>
      <c r="CA5009">
        <v>1</v>
      </c>
      <c r="CC5009" t="s">
        <v>120</v>
      </c>
      <c r="CH5009">
        <v>540</v>
      </c>
      <c r="CI5009">
        <v>32550</v>
      </c>
      <c r="CJ5009" t="s">
        <v>106</v>
      </c>
      <c r="CK5009" t="s">
        <v>106</v>
      </c>
      <c r="CL5009">
        <v>10</v>
      </c>
      <c r="CM5009" t="s">
        <v>3107</v>
      </c>
      <c r="CO5009">
        <v>125417</v>
      </c>
      <c r="CQ5009">
        <v>0</v>
      </c>
      <c r="CR5009">
        <v>0</v>
      </c>
      <c r="CS5009">
        <v>0</v>
      </c>
      <c r="CY5009" t="s">
        <v>123</v>
      </c>
      <c r="CZ5009" t="s">
        <v>124</v>
      </c>
      <c r="DD5009" t="str" cm="1">
        <f t="array" ref="DD5009">TEXT(_xlfn.SEQUENCE(1, DATEDIF(AG5009, AH5009, "m") + 1, AG5009, 30), "YYYY-APMM")</f>
        <v>2014-AP01</v>
      </c>
      <c r="DN5009">
        <f t="shared" si="156"/>
        <v>4422</v>
      </c>
      <c r="DO5009" t="str">
        <f t="shared" si="157"/>
        <v>BLINDING MASON SK</v>
      </c>
    </row>
    <row r="5010" spans="1:119" x14ac:dyDescent="0.35">
      <c r="A5010" t="s">
        <v>105</v>
      </c>
      <c r="B5010">
        <v>504295</v>
      </c>
      <c r="C5010">
        <v>6359</v>
      </c>
      <c r="D5010">
        <v>125418</v>
      </c>
      <c r="E5010">
        <v>13662</v>
      </c>
      <c r="F5010">
        <v>0</v>
      </c>
      <c r="G5010" t="s">
        <v>106</v>
      </c>
      <c r="H5010" t="s">
        <v>106</v>
      </c>
      <c r="I5010" t="s">
        <v>106</v>
      </c>
      <c r="J5010" t="s">
        <v>107</v>
      </c>
      <c r="K5010" t="s">
        <v>108</v>
      </c>
      <c r="L5010" t="s">
        <v>109</v>
      </c>
      <c r="M5010" t="s">
        <v>110</v>
      </c>
      <c r="N5010" t="s">
        <v>11057</v>
      </c>
      <c r="O5010" t="s">
        <v>3105</v>
      </c>
      <c r="P5010">
        <v>8177</v>
      </c>
      <c r="Q5010">
        <v>0</v>
      </c>
      <c r="R5010">
        <v>0</v>
      </c>
      <c r="S5010">
        <v>200</v>
      </c>
      <c r="T5010">
        <v>0</v>
      </c>
      <c r="U5010">
        <v>1114</v>
      </c>
      <c r="V5010">
        <v>1114</v>
      </c>
      <c r="W5010">
        <v>200</v>
      </c>
      <c r="X5010">
        <v>524</v>
      </c>
      <c r="Y5010">
        <v>0</v>
      </c>
      <c r="Z5010">
        <v>524</v>
      </c>
      <c r="AD5010" s="1">
        <v>41527.333333333336</v>
      </c>
      <c r="AE5010" s="1">
        <v>41555.708333333336</v>
      </c>
      <c r="AG5010" s="1">
        <v>41527.333333333336</v>
      </c>
      <c r="AH5010" s="1">
        <v>41555.708333333336</v>
      </c>
      <c r="AI5010" s="1">
        <v>41527.333333333336</v>
      </c>
      <c r="AJ5010" s="1">
        <v>41555.708333333336</v>
      </c>
      <c r="AK5010" s="1">
        <v>41527.333333333336</v>
      </c>
      <c r="AL5010" s="1">
        <v>41555.708333333336</v>
      </c>
      <c r="AM5010" s="1">
        <v>41527.333333333336</v>
      </c>
      <c r="AN5010" s="1">
        <v>41555.708333333336</v>
      </c>
      <c r="AP5010" t="s">
        <v>113</v>
      </c>
      <c r="AU5010" t="s">
        <v>11058</v>
      </c>
      <c r="AY5010" t="s">
        <v>119</v>
      </c>
      <c r="AZ5010">
        <v>0</v>
      </c>
      <c r="BA5010">
        <v>0</v>
      </c>
      <c r="BD5010" s="3">
        <v>41321.662499999999</v>
      </c>
      <c r="BE5010" s="3">
        <v>41321.663888888892</v>
      </c>
      <c r="BF5010" t="s">
        <v>115</v>
      </c>
      <c r="BG5010" t="s">
        <v>115</v>
      </c>
      <c r="BH5010">
        <v>8149</v>
      </c>
      <c r="BM5010">
        <v>43540</v>
      </c>
      <c r="BR5010" t="s">
        <v>1299</v>
      </c>
      <c r="BS5010" t="s">
        <v>1300</v>
      </c>
      <c r="BU5010">
        <v>1</v>
      </c>
      <c r="BV5010" t="s">
        <v>118</v>
      </c>
      <c r="BX5010" t="s">
        <v>119</v>
      </c>
      <c r="BY5010" t="s">
        <v>119</v>
      </c>
      <c r="BZ5010" t="s">
        <v>119</v>
      </c>
      <c r="CA5010">
        <v>1</v>
      </c>
      <c r="CC5010" t="s">
        <v>120</v>
      </c>
      <c r="CH5010">
        <v>540</v>
      </c>
      <c r="CI5010">
        <v>32550</v>
      </c>
      <c r="CJ5010" t="s">
        <v>106</v>
      </c>
      <c r="CK5010" t="s">
        <v>106</v>
      </c>
      <c r="CL5010">
        <v>10</v>
      </c>
      <c r="CM5010" t="s">
        <v>3107</v>
      </c>
      <c r="CO5010">
        <v>125417</v>
      </c>
      <c r="CQ5010">
        <v>0</v>
      </c>
      <c r="CR5010">
        <v>0</v>
      </c>
      <c r="CS5010">
        <v>0</v>
      </c>
      <c r="CY5010" t="s">
        <v>123</v>
      </c>
      <c r="CZ5010" t="s">
        <v>124</v>
      </c>
      <c r="DD5010" t="str" cm="1">
        <f t="array" ref="DD5010">TEXT(_xlfn.SEQUENCE(1, DATEDIF(AG5010, AH5010, "m") + 1, AG5010, 30), "YYYY-APMM")</f>
        <v>2013-AP09</v>
      </c>
      <c r="DN5010">
        <f t="shared" si="156"/>
        <v>1114</v>
      </c>
      <c r="DO5010" t="str">
        <f t="shared" si="157"/>
        <v>LABOR - CIVIL</v>
      </c>
    </row>
    <row r="5011" spans="1:119" x14ac:dyDescent="0.35">
      <c r="A5011" t="s">
        <v>105</v>
      </c>
      <c r="B5011">
        <v>504296</v>
      </c>
      <c r="C5011">
        <v>6359</v>
      </c>
      <c r="D5011">
        <v>125421</v>
      </c>
      <c r="E5011">
        <v>13662</v>
      </c>
      <c r="F5011">
        <v>0</v>
      </c>
      <c r="G5011" t="s">
        <v>106</v>
      </c>
      <c r="H5011" t="s">
        <v>106</v>
      </c>
      <c r="I5011" t="s">
        <v>106</v>
      </c>
      <c r="J5011" t="s">
        <v>107</v>
      </c>
      <c r="K5011" t="s">
        <v>108</v>
      </c>
      <c r="L5011" t="s">
        <v>109</v>
      </c>
      <c r="M5011" t="s">
        <v>110</v>
      </c>
      <c r="N5011" t="s">
        <v>11059</v>
      </c>
      <c r="O5011" t="s">
        <v>3086</v>
      </c>
      <c r="P5011">
        <v>8178</v>
      </c>
      <c r="Q5011">
        <v>448</v>
      </c>
      <c r="R5011">
        <v>240</v>
      </c>
      <c r="S5011">
        <v>120</v>
      </c>
      <c r="T5011">
        <v>0</v>
      </c>
      <c r="U5011">
        <v>110.4</v>
      </c>
      <c r="V5011">
        <v>110.4</v>
      </c>
      <c r="W5011">
        <v>120</v>
      </c>
      <c r="X5011">
        <v>0</v>
      </c>
      <c r="Y5011">
        <v>0</v>
      </c>
      <c r="Z5011">
        <v>0</v>
      </c>
      <c r="AD5011" s="1">
        <v>41883.333333333336</v>
      </c>
      <c r="AE5011" s="1">
        <v>41899.708333333336</v>
      </c>
      <c r="AG5011" s="1">
        <v>41814.333333333336</v>
      </c>
      <c r="AH5011" s="1">
        <v>41830.708333333336</v>
      </c>
      <c r="AI5011" s="1">
        <v>41814.333333333336</v>
      </c>
      <c r="AJ5011" s="1">
        <v>41830.708333333336</v>
      </c>
      <c r="AK5011" s="1">
        <v>41814.333333333336</v>
      </c>
      <c r="AL5011" s="1">
        <v>41830.708333333336</v>
      </c>
      <c r="AM5011" s="1">
        <v>41883.333333333336</v>
      </c>
      <c r="AN5011" s="1">
        <v>41899.708333333336</v>
      </c>
      <c r="AP5011" t="s">
        <v>113</v>
      </c>
      <c r="AU5011" t="s">
        <v>11060</v>
      </c>
      <c r="AY5011" t="s">
        <v>106</v>
      </c>
      <c r="AZ5011">
        <v>0</v>
      </c>
      <c r="BA5011">
        <v>0</v>
      </c>
      <c r="BD5011" s="3">
        <v>41321.662499999999</v>
      </c>
      <c r="BE5011" s="3">
        <v>41321.663888888892</v>
      </c>
      <c r="BF5011" t="s">
        <v>115</v>
      </c>
      <c r="BG5011" t="s">
        <v>115</v>
      </c>
      <c r="BH5011">
        <v>8149</v>
      </c>
      <c r="BM5011">
        <v>43550</v>
      </c>
      <c r="BR5011" t="s">
        <v>116</v>
      </c>
      <c r="BS5011" t="s">
        <v>117</v>
      </c>
      <c r="BU5011">
        <v>1</v>
      </c>
      <c r="BV5011" t="s">
        <v>118</v>
      </c>
      <c r="BX5011" t="s">
        <v>119</v>
      </c>
      <c r="BY5011" t="s">
        <v>119</v>
      </c>
      <c r="BZ5011" t="s">
        <v>119</v>
      </c>
      <c r="CA5011">
        <v>1</v>
      </c>
      <c r="CC5011" t="s">
        <v>120</v>
      </c>
      <c r="CH5011">
        <v>540</v>
      </c>
      <c r="CI5011">
        <v>32760</v>
      </c>
      <c r="CJ5011" t="s">
        <v>106</v>
      </c>
      <c r="CK5011" t="s">
        <v>106</v>
      </c>
      <c r="CL5011">
        <v>20</v>
      </c>
      <c r="CM5011" t="s">
        <v>2867</v>
      </c>
      <c r="CO5011">
        <v>125420</v>
      </c>
      <c r="CQ5011">
        <v>0</v>
      </c>
      <c r="CR5011">
        <v>0</v>
      </c>
      <c r="CS5011">
        <v>0</v>
      </c>
      <c r="CY5011" t="s">
        <v>123</v>
      </c>
      <c r="CZ5011" t="s">
        <v>124</v>
      </c>
      <c r="DD5011" t="str" cm="1">
        <f t="array" ref="DD5011">TEXT(_xlfn.SEQUENCE(1, DATEDIF(AG5011, AH5011, "m") + 1, AG5011, 30), "YYYY-APMM")</f>
        <v>2014-AP06</v>
      </c>
      <c r="DN5011">
        <f t="shared" si="156"/>
        <v>110.4</v>
      </c>
      <c r="DO5011" t="str">
        <f t="shared" si="157"/>
        <v>LABOR- SUBCONTRACTOR</v>
      </c>
    </row>
    <row r="5012" spans="1:119" x14ac:dyDescent="0.35">
      <c r="A5012" t="s">
        <v>105</v>
      </c>
      <c r="B5012">
        <v>504297</v>
      </c>
      <c r="C5012">
        <v>6359</v>
      </c>
      <c r="D5012">
        <v>125421</v>
      </c>
      <c r="E5012">
        <v>13662</v>
      </c>
      <c r="F5012">
        <v>0</v>
      </c>
      <c r="G5012" t="s">
        <v>106</v>
      </c>
      <c r="H5012" t="s">
        <v>106</v>
      </c>
      <c r="I5012" t="s">
        <v>106</v>
      </c>
      <c r="J5012" t="s">
        <v>107</v>
      </c>
      <c r="K5012" t="s">
        <v>108</v>
      </c>
      <c r="L5012" t="s">
        <v>109</v>
      </c>
      <c r="M5012" t="s">
        <v>110</v>
      </c>
      <c r="N5012" t="s">
        <v>11061</v>
      </c>
      <c r="O5012" t="s">
        <v>3089</v>
      </c>
      <c r="P5012">
        <v>8178</v>
      </c>
      <c r="Q5012">
        <v>208</v>
      </c>
      <c r="R5012">
        <v>80</v>
      </c>
      <c r="S5012">
        <v>120</v>
      </c>
      <c r="T5012">
        <v>0</v>
      </c>
      <c r="U5012">
        <v>67.2</v>
      </c>
      <c r="V5012">
        <v>67.2</v>
      </c>
      <c r="W5012">
        <v>120</v>
      </c>
      <c r="X5012">
        <v>0</v>
      </c>
      <c r="Y5012">
        <v>0</v>
      </c>
      <c r="Z5012">
        <v>0</v>
      </c>
      <c r="AD5012" s="1">
        <v>41892.333333333336</v>
      </c>
      <c r="AE5012" s="1">
        <v>41909.708333333336</v>
      </c>
      <c r="AG5012" s="1">
        <v>41862.333333333336</v>
      </c>
      <c r="AH5012" s="1">
        <v>41878.708333333336</v>
      </c>
      <c r="AI5012" s="1">
        <v>41862.333333333336</v>
      </c>
      <c r="AJ5012" s="1">
        <v>41878.708333333336</v>
      </c>
      <c r="AK5012" s="1">
        <v>41862.333333333336</v>
      </c>
      <c r="AL5012" s="1">
        <v>41878.708333333336</v>
      </c>
      <c r="AM5012" s="1">
        <v>41892.333333333336</v>
      </c>
      <c r="AN5012" s="1">
        <v>41909.708333333336</v>
      </c>
      <c r="AP5012" t="s">
        <v>113</v>
      </c>
      <c r="AU5012" t="s">
        <v>11062</v>
      </c>
      <c r="AY5012" t="s">
        <v>106</v>
      </c>
      <c r="AZ5012">
        <v>0</v>
      </c>
      <c r="BA5012">
        <v>0</v>
      </c>
      <c r="BD5012" s="3">
        <v>41321.662499999999</v>
      </c>
      <c r="BE5012" s="3">
        <v>41321.663888888892</v>
      </c>
      <c r="BF5012" t="s">
        <v>115</v>
      </c>
      <c r="BG5012" t="s">
        <v>115</v>
      </c>
      <c r="BH5012">
        <v>8149</v>
      </c>
      <c r="BM5012">
        <v>43550</v>
      </c>
      <c r="BR5012" t="s">
        <v>116</v>
      </c>
      <c r="BS5012" t="s">
        <v>117</v>
      </c>
      <c r="BU5012">
        <v>1</v>
      </c>
      <c r="BV5012" t="s">
        <v>118</v>
      </c>
      <c r="BX5012" t="s">
        <v>119</v>
      </c>
      <c r="BY5012" t="s">
        <v>119</v>
      </c>
      <c r="BZ5012" t="s">
        <v>119</v>
      </c>
      <c r="CA5012">
        <v>1</v>
      </c>
      <c r="CC5012" t="s">
        <v>120</v>
      </c>
      <c r="CH5012">
        <v>540</v>
      </c>
      <c r="CI5012">
        <v>32760</v>
      </c>
      <c r="CJ5012" t="s">
        <v>106</v>
      </c>
      <c r="CK5012" t="s">
        <v>106</v>
      </c>
      <c r="CL5012">
        <v>20</v>
      </c>
      <c r="CM5012" t="s">
        <v>2867</v>
      </c>
      <c r="CO5012">
        <v>125420</v>
      </c>
      <c r="CQ5012">
        <v>0</v>
      </c>
      <c r="CR5012">
        <v>0</v>
      </c>
      <c r="CS5012">
        <v>0</v>
      </c>
      <c r="CY5012" t="s">
        <v>123</v>
      </c>
      <c r="CZ5012" t="s">
        <v>124</v>
      </c>
      <c r="DD5012" t="str" cm="1">
        <f t="array" ref="DD5012">TEXT(_xlfn.SEQUENCE(1, DATEDIF(AG5012, AH5012, "m") + 1, AG5012, 30), "YYYY-APMM")</f>
        <v>2014-AP08</v>
      </c>
      <c r="DN5012">
        <f t="shared" si="156"/>
        <v>67.2</v>
      </c>
      <c r="DO5012" t="str">
        <f t="shared" si="157"/>
        <v>LABOR- SUBCONTRACTOR</v>
      </c>
    </row>
    <row r="5013" spans="1:119" x14ac:dyDescent="0.35">
      <c r="A5013" t="s">
        <v>105</v>
      </c>
      <c r="B5013">
        <v>504298</v>
      </c>
      <c r="C5013">
        <v>6359</v>
      </c>
      <c r="D5013">
        <v>125421</v>
      </c>
      <c r="E5013">
        <v>13662</v>
      </c>
      <c r="F5013">
        <v>0</v>
      </c>
      <c r="G5013" t="s">
        <v>106</v>
      </c>
      <c r="H5013" t="s">
        <v>106</v>
      </c>
      <c r="I5013" t="s">
        <v>106</v>
      </c>
      <c r="J5013" t="s">
        <v>107</v>
      </c>
      <c r="K5013" t="s">
        <v>108</v>
      </c>
      <c r="L5013" t="s">
        <v>109</v>
      </c>
      <c r="M5013" t="s">
        <v>110</v>
      </c>
      <c r="N5013" t="s">
        <v>11063</v>
      </c>
      <c r="O5013" t="s">
        <v>3092</v>
      </c>
      <c r="P5013">
        <v>8178</v>
      </c>
      <c r="Q5013">
        <v>8</v>
      </c>
      <c r="R5013">
        <v>0</v>
      </c>
      <c r="S5013">
        <v>200</v>
      </c>
      <c r="T5013">
        <v>0</v>
      </c>
      <c r="U5013">
        <v>336</v>
      </c>
      <c r="V5013">
        <v>336</v>
      </c>
      <c r="W5013">
        <v>200</v>
      </c>
      <c r="X5013">
        <v>0</v>
      </c>
      <c r="Y5013">
        <v>0</v>
      </c>
      <c r="Z5013">
        <v>0</v>
      </c>
      <c r="AD5013" s="1">
        <v>41898.333333333336</v>
      </c>
      <c r="AE5013" s="1">
        <v>41928.708333333336</v>
      </c>
      <c r="AG5013" s="1">
        <v>41897.333333333336</v>
      </c>
      <c r="AH5013" s="1">
        <v>41927.708333333336</v>
      </c>
      <c r="AI5013" s="1">
        <v>41897.333333333336</v>
      </c>
      <c r="AJ5013" s="1">
        <v>41927.708333333336</v>
      </c>
      <c r="AK5013" s="1">
        <v>41897.333333333336</v>
      </c>
      <c r="AL5013" s="1">
        <v>41927.708333333336</v>
      </c>
      <c r="AM5013" s="1">
        <v>41898.333333333336</v>
      </c>
      <c r="AN5013" s="1">
        <v>41928.708333333336</v>
      </c>
      <c r="AP5013" t="s">
        <v>113</v>
      </c>
      <c r="AU5013" t="s">
        <v>11064</v>
      </c>
      <c r="AY5013" t="s">
        <v>106</v>
      </c>
      <c r="AZ5013">
        <v>0</v>
      </c>
      <c r="BA5013">
        <v>0</v>
      </c>
      <c r="BD5013" s="3">
        <v>41321.662499999999</v>
      </c>
      <c r="BE5013" s="3">
        <v>41321.663888888892</v>
      </c>
      <c r="BF5013" t="s">
        <v>115</v>
      </c>
      <c r="BG5013" t="s">
        <v>115</v>
      </c>
      <c r="BH5013">
        <v>8149</v>
      </c>
      <c r="BM5013">
        <v>43550</v>
      </c>
      <c r="BR5013" t="s">
        <v>116</v>
      </c>
      <c r="BS5013" t="s">
        <v>117</v>
      </c>
      <c r="BU5013">
        <v>1</v>
      </c>
      <c r="BV5013" t="s">
        <v>118</v>
      </c>
      <c r="BX5013" t="s">
        <v>119</v>
      </c>
      <c r="BY5013" t="s">
        <v>119</v>
      </c>
      <c r="BZ5013" t="s">
        <v>119</v>
      </c>
      <c r="CA5013">
        <v>1</v>
      </c>
      <c r="CC5013" t="s">
        <v>120</v>
      </c>
      <c r="CH5013">
        <v>540</v>
      </c>
      <c r="CI5013">
        <v>32760</v>
      </c>
      <c r="CJ5013" t="s">
        <v>106</v>
      </c>
      <c r="CK5013" t="s">
        <v>106</v>
      </c>
      <c r="CL5013">
        <v>20</v>
      </c>
      <c r="CM5013" t="s">
        <v>2867</v>
      </c>
      <c r="CO5013">
        <v>125420</v>
      </c>
      <c r="CQ5013">
        <v>0</v>
      </c>
      <c r="CR5013">
        <v>0</v>
      </c>
      <c r="CS5013">
        <v>0</v>
      </c>
      <c r="CY5013" t="s">
        <v>123</v>
      </c>
      <c r="CZ5013" t="s">
        <v>124</v>
      </c>
      <c r="DD5013" t="str" cm="1">
        <f t="array" ref="DD5013:DE5013">TEXT(_xlfn.SEQUENCE(1, DATEDIF(AG5013, AH5013, "m") + 1, AG5013, 30), "YYYY-APMM")</f>
        <v>2014-AP09</v>
      </c>
      <c r="DE5013" t="str">
        <v>2014-AP10</v>
      </c>
      <c r="DN5013">
        <f t="shared" si="156"/>
        <v>168</v>
      </c>
      <c r="DO5013" t="str">
        <f t="shared" si="157"/>
        <v>LABOR- SUBCONTRACTOR</v>
      </c>
    </row>
    <row r="5014" spans="1:119" x14ac:dyDescent="0.35">
      <c r="A5014" t="s">
        <v>105</v>
      </c>
      <c r="B5014">
        <v>504299</v>
      </c>
      <c r="C5014">
        <v>6359</v>
      </c>
      <c r="D5014">
        <v>125422</v>
      </c>
      <c r="E5014">
        <v>13662</v>
      </c>
      <c r="F5014">
        <v>0</v>
      </c>
      <c r="G5014" t="s">
        <v>106</v>
      </c>
      <c r="H5014" t="s">
        <v>106</v>
      </c>
      <c r="I5014" t="s">
        <v>106</v>
      </c>
      <c r="J5014" t="s">
        <v>107</v>
      </c>
      <c r="K5014" t="s">
        <v>108</v>
      </c>
      <c r="L5014" t="s">
        <v>109</v>
      </c>
      <c r="M5014" t="s">
        <v>110</v>
      </c>
      <c r="N5014" t="s">
        <v>11065</v>
      </c>
      <c r="O5014" t="s">
        <v>3063</v>
      </c>
      <c r="P5014">
        <v>8178</v>
      </c>
      <c r="Q5014">
        <v>0</v>
      </c>
      <c r="R5014">
        <v>0</v>
      </c>
      <c r="S5014">
        <v>144</v>
      </c>
      <c r="T5014">
        <v>0</v>
      </c>
      <c r="U5014">
        <v>441.6</v>
      </c>
      <c r="V5014">
        <v>441.6</v>
      </c>
      <c r="W5014">
        <v>144</v>
      </c>
      <c r="X5014">
        <v>0</v>
      </c>
      <c r="Y5014">
        <v>0</v>
      </c>
      <c r="Z5014">
        <v>0</v>
      </c>
      <c r="AD5014" s="1">
        <v>41795.333333333336</v>
      </c>
      <c r="AE5014" s="1">
        <v>41815.708333333336</v>
      </c>
      <c r="AG5014" s="1">
        <v>41795.333333333336</v>
      </c>
      <c r="AH5014" s="1">
        <v>41815.708333333336</v>
      </c>
      <c r="AI5014" s="1">
        <v>41795.333333333336</v>
      </c>
      <c r="AJ5014" s="1">
        <v>41815.708333333336</v>
      </c>
      <c r="AK5014" s="1">
        <v>41795.333333333336</v>
      </c>
      <c r="AL5014" s="1">
        <v>41815.708333333336</v>
      </c>
      <c r="AM5014" s="1">
        <v>41795.333333333336</v>
      </c>
      <c r="AN5014" s="1">
        <v>41815.708333333336</v>
      </c>
      <c r="AP5014" t="s">
        <v>113</v>
      </c>
      <c r="AU5014" t="s">
        <v>11066</v>
      </c>
      <c r="AY5014" t="s">
        <v>119</v>
      </c>
      <c r="AZ5014">
        <v>0</v>
      </c>
      <c r="BA5014">
        <v>0</v>
      </c>
      <c r="BD5014" s="3">
        <v>41321.662499999999</v>
      </c>
      <c r="BE5014" s="3">
        <v>41321.663888888892</v>
      </c>
      <c r="BF5014" t="s">
        <v>115</v>
      </c>
      <c r="BG5014" t="s">
        <v>115</v>
      </c>
      <c r="BH5014">
        <v>8149</v>
      </c>
      <c r="BM5014">
        <v>43550</v>
      </c>
      <c r="BR5014" t="s">
        <v>116</v>
      </c>
      <c r="BS5014" t="s">
        <v>117</v>
      </c>
      <c r="BU5014">
        <v>1</v>
      </c>
      <c r="BV5014" t="s">
        <v>118</v>
      </c>
      <c r="BX5014" t="s">
        <v>119</v>
      </c>
      <c r="BY5014" t="s">
        <v>119</v>
      </c>
      <c r="BZ5014" t="s">
        <v>119</v>
      </c>
      <c r="CA5014">
        <v>1</v>
      </c>
      <c r="CC5014" t="s">
        <v>120</v>
      </c>
      <c r="CH5014">
        <v>540</v>
      </c>
      <c r="CI5014">
        <v>32750</v>
      </c>
      <c r="CJ5014" t="s">
        <v>106</v>
      </c>
      <c r="CK5014" t="s">
        <v>106</v>
      </c>
      <c r="CL5014">
        <v>15</v>
      </c>
      <c r="CM5014" t="s">
        <v>2963</v>
      </c>
      <c r="CO5014">
        <v>125420</v>
      </c>
      <c r="CQ5014">
        <v>0</v>
      </c>
      <c r="CR5014">
        <v>0</v>
      </c>
      <c r="CS5014">
        <v>0</v>
      </c>
      <c r="CY5014" t="s">
        <v>123</v>
      </c>
      <c r="CZ5014" t="s">
        <v>124</v>
      </c>
      <c r="DD5014" t="str" cm="1">
        <f t="array" ref="DD5014">TEXT(_xlfn.SEQUENCE(1, DATEDIF(AG5014, AH5014, "m") + 1, AG5014, 30), "YYYY-APMM")</f>
        <v>2014-AP06</v>
      </c>
      <c r="DN5014">
        <f t="shared" si="156"/>
        <v>441.6</v>
      </c>
      <c r="DO5014" t="str">
        <f t="shared" si="157"/>
        <v>LABOR- SUBCONTRACTOR</v>
      </c>
    </row>
    <row r="5015" spans="1:119" x14ac:dyDescent="0.35">
      <c r="A5015" t="s">
        <v>105</v>
      </c>
      <c r="B5015">
        <v>504300</v>
      </c>
      <c r="C5015">
        <v>6359</v>
      </c>
      <c r="D5015">
        <v>125422</v>
      </c>
      <c r="E5015">
        <v>13662</v>
      </c>
      <c r="F5015">
        <v>0</v>
      </c>
      <c r="G5015" t="s">
        <v>106</v>
      </c>
      <c r="H5015" t="s">
        <v>106</v>
      </c>
      <c r="I5015" t="s">
        <v>106</v>
      </c>
      <c r="J5015" t="s">
        <v>107</v>
      </c>
      <c r="K5015" t="s">
        <v>108</v>
      </c>
      <c r="L5015" t="s">
        <v>109</v>
      </c>
      <c r="M5015" t="s">
        <v>110</v>
      </c>
      <c r="N5015" t="s">
        <v>11067</v>
      </c>
      <c r="O5015" t="s">
        <v>3081</v>
      </c>
      <c r="P5015">
        <v>8178</v>
      </c>
      <c r="Q5015">
        <v>176</v>
      </c>
      <c r="R5015">
        <v>56</v>
      </c>
      <c r="S5015">
        <v>144</v>
      </c>
      <c r="T5015">
        <v>0</v>
      </c>
      <c r="U5015">
        <v>177.6</v>
      </c>
      <c r="V5015">
        <v>177.6</v>
      </c>
      <c r="W5015">
        <v>144</v>
      </c>
      <c r="X5015">
        <v>0</v>
      </c>
      <c r="Y5015">
        <v>0</v>
      </c>
      <c r="Z5015">
        <v>0</v>
      </c>
      <c r="AD5015" s="1">
        <v>41821.333333333336</v>
      </c>
      <c r="AE5015" s="1">
        <v>41841.708333333336</v>
      </c>
      <c r="AG5015" s="1">
        <v>41795.333333333336</v>
      </c>
      <c r="AH5015" s="1">
        <v>41815.708333333336</v>
      </c>
      <c r="AI5015" s="1">
        <v>41795.333333333336</v>
      </c>
      <c r="AJ5015" s="1">
        <v>41815.708333333336</v>
      </c>
      <c r="AK5015" s="1">
        <v>41795.333333333336</v>
      </c>
      <c r="AL5015" s="1">
        <v>41815.708333333336</v>
      </c>
      <c r="AM5015" s="1">
        <v>41821.333333333336</v>
      </c>
      <c r="AN5015" s="1">
        <v>41841.708333333336</v>
      </c>
      <c r="AP5015" t="s">
        <v>113</v>
      </c>
      <c r="AU5015" t="s">
        <v>11068</v>
      </c>
      <c r="AY5015" t="s">
        <v>106</v>
      </c>
      <c r="AZ5015">
        <v>0</v>
      </c>
      <c r="BA5015">
        <v>0</v>
      </c>
      <c r="BD5015" s="3">
        <v>41321.662499999999</v>
      </c>
      <c r="BE5015" s="3">
        <v>41321.663888888892</v>
      </c>
      <c r="BF5015" t="s">
        <v>115</v>
      </c>
      <c r="BG5015" t="s">
        <v>115</v>
      </c>
      <c r="BH5015">
        <v>8149</v>
      </c>
      <c r="BM5015">
        <v>43550</v>
      </c>
      <c r="BR5015" t="s">
        <v>116</v>
      </c>
      <c r="BS5015" t="s">
        <v>117</v>
      </c>
      <c r="BU5015">
        <v>1</v>
      </c>
      <c r="BV5015" t="s">
        <v>118</v>
      </c>
      <c r="BX5015" t="s">
        <v>119</v>
      </c>
      <c r="BY5015" t="s">
        <v>119</v>
      </c>
      <c r="BZ5015" t="s">
        <v>119</v>
      </c>
      <c r="CA5015">
        <v>1</v>
      </c>
      <c r="CC5015" t="s">
        <v>120</v>
      </c>
      <c r="CH5015">
        <v>540</v>
      </c>
      <c r="CI5015">
        <v>32750</v>
      </c>
      <c r="CJ5015" t="s">
        <v>106</v>
      </c>
      <c r="CK5015" t="s">
        <v>106</v>
      </c>
      <c r="CL5015">
        <v>15</v>
      </c>
      <c r="CM5015" t="s">
        <v>2963</v>
      </c>
      <c r="CO5015">
        <v>125420</v>
      </c>
      <c r="CQ5015">
        <v>0</v>
      </c>
      <c r="CR5015">
        <v>0</v>
      </c>
      <c r="CS5015">
        <v>0</v>
      </c>
      <c r="CY5015" t="s">
        <v>123</v>
      </c>
      <c r="CZ5015" t="s">
        <v>124</v>
      </c>
      <c r="DD5015" t="str" cm="1">
        <f t="array" ref="DD5015">TEXT(_xlfn.SEQUENCE(1, DATEDIF(AG5015, AH5015, "m") + 1, AG5015, 30), "YYYY-APMM")</f>
        <v>2014-AP06</v>
      </c>
      <c r="DN5015">
        <f t="shared" si="156"/>
        <v>177.6</v>
      </c>
      <c r="DO5015" t="str">
        <f t="shared" si="157"/>
        <v>LABOR- SUBCONTRACTOR</v>
      </c>
    </row>
    <row r="5016" spans="1:119" x14ac:dyDescent="0.35">
      <c r="A5016" t="s">
        <v>105</v>
      </c>
      <c r="B5016">
        <v>504301</v>
      </c>
      <c r="C5016">
        <v>6359</v>
      </c>
      <c r="D5016">
        <v>125422</v>
      </c>
      <c r="E5016">
        <v>13662</v>
      </c>
      <c r="F5016">
        <v>0</v>
      </c>
      <c r="G5016" t="s">
        <v>106</v>
      </c>
      <c r="H5016" t="s">
        <v>106</v>
      </c>
      <c r="I5016" t="s">
        <v>106</v>
      </c>
      <c r="J5016" t="s">
        <v>107</v>
      </c>
      <c r="K5016" t="s">
        <v>108</v>
      </c>
      <c r="L5016" t="s">
        <v>109</v>
      </c>
      <c r="M5016" t="s">
        <v>110</v>
      </c>
      <c r="N5016" t="s">
        <v>11069</v>
      </c>
      <c r="O5016" t="s">
        <v>3069</v>
      </c>
      <c r="P5016">
        <v>8178</v>
      </c>
      <c r="Q5016">
        <v>40</v>
      </c>
      <c r="R5016">
        <v>0</v>
      </c>
      <c r="S5016">
        <v>160</v>
      </c>
      <c r="T5016">
        <v>0</v>
      </c>
      <c r="U5016">
        <v>67.2</v>
      </c>
      <c r="V5016">
        <v>67.2</v>
      </c>
      <c r="W5016">
        <v>160</v>
      </c>
      <c r="X5016">
        <v>0</v>
      </c>
      <c r="Y5016">
        <v>0</v>
      </c>
      <c r="Z5016">
        <v>0</v>
      </c>
      <c r="AD5016" s="1">
        <v>41881.333333333336</v>
      </c>
      <c r="AE5016" s="1">
        <v>41903.708333333336</v>
      </c>
      <c r="AG5016" s="1">
        <v>41875.333333333336</v>
      </c>
      <c r="AH5016" s="1">
        <v>41897.708333333336</v>
      </c>
      <c r="AI5016" s="1">
        <v>41875.333333333336</v>
      </c>
      <c r="AJ5016" s="1">
        <v>41897.708333333336</v>
      </c>
      <c r="AK5016" s="1">
        <v>41875.333333333336</v>
      </c>
      <c r="AL5016" s="1">
        <v>41897.708333333336</v>
      </c>
      <c r="AM5016" s="1">
        <v>41881.333333333336</v>
      </c>
      <c r="AN5016" s="1">
        <v>41903.708333333336</v>
      </c>
      <c r="AP5016" t="s">
        <v>113</v>
      </c>
      <c r="AU5016" t="s">
        <v>11070</v>
      </c>
      <c r="AY5016" t="s">
        <v>106</v>
      </c>
      <c r="AZ5016">
        <v>0</v>
      </c>
      <c r="BA5016">
        <v>0</v>
      </c>
      <c r="BD5016" s="3">
        <v>41321.662499999999</v>
      </c>
      <c r="BE5016" s="3">
        <v>41321.663888888892</v>
      </c>
      <c r="BF5016" t="s">
        <v>115</v>
      </c>
      <c r="BG5016" t="s">
        <v>115</v>
      </c>
      <c r="BH5016">
        <v>8149</v>
      </c>
      <c r="BM5016">
        <v>43550</v>
      </c>
      <c r="BR5016" t="s">
        <v>116</v>
      </c>
      <c r="BS5016" t="s">
        <v>117</v>
      </c>
      <c r="BU5016">
        <v>1</v>
      </c>
      <c r="BV5016" t="s">
        <v>118</v>
      </c>
      <c r="BX5016" t="s">
        <v>119</v>
      </c>
      <c r="BY5016" t="s">
        <v>119</v>
      </c>
      <c r="BZ5016" t="s">
        <v>119</v>
      </c>
      <c r="CA5016">
        <v>1</v>
      </c>
      <c r="CC5016" t="s">
        <v>120</v>
      </c>
      <c r="CH5016">
        <v>540</v>
      </c>
      <c r="CI5016">
        <v>32750</v>
      </c>
      <c r="CJ5016" t="s">
        <v>106</v>
      </c>
      <c r="CK5016" t="s">
        <v>106</v>
      </c>
      <c r="CL5016">
        <v>15</v>
      </c>
      <c r="CM5016" t="s">
        <v>2963</v>
      </c>
      <c r="CO5016">
        <v>125420</v>
      </c>
      <c r="CQ5016">
        <v>0</v>
      </c>
      <c r="CR5016">
        <v>0</v>
      </c>
      <c r="CS5016">
        <v>0</v>
      </c>
      <c r="CY5016" t="s">
        <v>123</v>
      </c>
      <c r="CZ5016" t="s">
        <v>124</v>
      </c>
      <c r="DD5016" t="str" cm="1">
        <f t="array" ref="DD5016">TEXT(_xlfn.SEQUENCE(1, DATEDIF(AG5016, AH5016, "m") + 1, AG5016, 30), "YYYY-APMM")</f>
        <v>2014-AP08</v>
      </c>
      <c r="DN5016">
        <f t="shared" si="156"/>
        <v>67.2</v>
      </c>
      <c r="DO5016" t="str">
        <f t="shared" si="157"/>
        <v>LABOR- SUBCONTRACTOR</v>
      </c>
    </row>
    <row r="5017" spans="1:119" x14ac:dyDescent="0.35">
      <c r="A5017" t="s">
        <v>105</v>
      </c>
      <c r="B5017">
        <v>504302</v>
      </c>
      <c r="C5017">
        <v>6359</v>
      </c>
      <c r="D5017">
        <v>125422</v>
      </c>
      <c r="E5017">
        <v>13662</v>
      </c>
      <c r="F5017">
        <v>0</v>
      </c>
      <c r="G5017" t="s">
        <v>106</v>
      </c>
      <c r="H5017" t="s">
        <v>106</v>
      </c>
      <c r="I5017" t="s">
        <v>106</v>
      </c>
      <c r="J5017" t="s">
        <v>107</v>
      </c>
      <c r="K5017" t="s">
        <v>108</v>
      </c>
      <c r="L5017" t="s">
        <v>109</v>
      </c>
      <c r="M5017" t="s">
        <v>110</v>
      </c>
      <c r="N5017" t="s">
        <v>11071</v>
      </c>
      <c r="O5017" t="s">
        <v>3072</v>
      </c>
      <c r="P5017">
        <v>8178</v>
      </c>
      <c r="Q5017">
        <v>40</v>
      </c>
      <c r="R5017">
        <v>32</v>
      </c>
      <c r="S5017">
        <v>120</v>
      </c>
      <c r="T5017">
        <v>0</v>
      </c>
      <c r="U5017">
        <v>67.2</v>
      </c>
      <c r="V5017">
        <v>67.2</v>
      </c>
      <c r="W5017">
        <v>120</v>
      </c>
      <c r="X5017">
        <v>0</v>
      </c>
      <c r="Y5017">
        <v>0</v>
      </c>
      <c r="Z5017">
        <v>0</v>
      </c>
      <c r="AD5017" s="1">
        <v>41892.333333333336</v>
      </c>
      <c r="AE5017" s="1">
        <v>41909.708333333336</v>
      </c>
      <c r="AG5017" s="1">
        <v>41886.333333333336</v>
      </c>
      <c r="AH5017" s="1">
        <v>41903.708333333336</v>
      </c>
      <c r="AI5017" s="1">
        <v>41886.333333333336</v>
      </c>
      <c r="AJ5017" s="1">
        <v>41903.708333333336</v>
      </c>
      <c r="AK5017" s="1">
        <v>41886.333333333336</v>
      </c>
      <c r="AL5017" s="1">
        <v>41903.708333333336</v>
      </c>
      <c r="AM5017" s="1">
        <v>41892.333333333336</v>
      </c>
      <c r="AN5017" s="1">
        <v>41909.708333333336</v>
      </c>
      <c r="AP5017" t="s">
        <v>113</v>
      </c>
      <c r="AU5017" t="s">
        <v>11072</v>
      </c>
      <c r="AY5017" t="s">
        <v>106</v>
      </c>
      <c r="AZ5017">
        <v>0</v>
      </c>
      <c r="BA5017">
        <v>0</v>
      </c>
      <c r="BD5017" s="3">
        <v>41321.662499999999</v>
      </c>
      <c r="BE5017" s="3">
        <v>41321.663888888892</v>
      </c>
      <c r="BF5017" t="s">
        <v>115</v>
      </c>
      <c r="BG5017" t="s">
        <v>115</v>
      </c>
      <c r="BH5017">
        <v>8149</v>
      </c>
      <c r="BM5017">
        <v>43550</v>
      </c>
      <c r="BR5017" t="s">
        <v>116</v>
      </c>
      <c r="BS5017" t="s">
        <v>117</v>
      </c>
      <c r="BU5017">
        <v>1</v>
      </c>
      <c r="BV5017" t="s">
        <v>118</v>
      </c>
      <c r="BX5017" t="s">
        <v>119</v>
      </c>
      <c r="BY5017" t="s">
        <v>119</v>
      </c>
      <c r="BZ5017" t="s">
        <v>119</v>
      </c>
      <c r="CA5017">
        <v>1</v>
      </c>
      <c r="CC5017" t="s">
        <v>120</v>
      </c>
      <c r="CH5017">
        <v>540</v>
      </c>
      <c r="CI5017">
        <v>32750</v>
      </c>
      <c r="CJ5017" t="s">
        <v>106</v>
      </c>
      <c r="CK5017" t="s">
        <v>106</v>
      </c>
      <c r="CL5017">
        <v>15</v>
      </c>
      <c r="CM5017" t="s">
        <v>2963</v>
      </c>
      <c r="CO5017">
        <v>125420</v>
      </c>
      <c r="CQ5017">
        <v>0</v>
      </c>
      <c r="CR5017">
        <v>0</v>
      </c>
      <c r="CS5017">
        <v>0</v>
      </c>
      <c r="CY5017" t="s">
        <v>123</v>
      </c>
      <c r="CZ5017" t="s">
        <v>124</v>
      </c>
      <c r="DD5017" t="str" cm="1">
        <f t="array" ref="DD5017">TEXT(_xlfn.SEQUENCE(1, DATEDIF(AG5017, AH5017, "m") + 1, AG5017, 30), "YYYY-APMM")</f>
        <v>2014-AP09</v>
      </c>
      <c r="DN5017">
        <f t="shared" si="156"/>
        <v>67.2</v>
      </c>
      <c r="DO5017" t="str">
        <f t="shared" si="157"/>
        <v>LABOR- SUBCONTRACTOR</v>
      </c>
    </row>
    <row r="5018" spans="1:119" x14ac:dyDescent="0.35">
      <c r="A5018" t="s">
        <v>105</v>
      </c>
      <c r="B5018">
        <v>504303</v>
      </c>
      <c r="C5018">
        <v>6359</v>
      </c>
      <c r="D5018">
        <v>125423</v>
      </c>
      <c r="E5018">
        <v>13662</v>
      </c>
      <c r="F5018">
        <v>0</v>
      </c>
      <c r="G5018" t="s">
        <v>106</v>
      </c>
      <c r="H5018" t="s">
        <v>106</v>
      </c>
      <c r="I5018" t="s">
        <v>106</v>
      </c>
      <c r="J5018" t="s">
        <v>107</v>
      </c>
      <c r="K5018" t="s">
        <v>108</v>
      </c>
      <c r="L5018" t="s">
        <v>109</v>
      </c>
      <c r="M5018" t="s">
        <v>110</v>
      </c>
      <c r="N5018" t="s">
        <v>11073</v>
      </c>
      <c r="O5018" t="s">
        <v>3063</v>
      </c>
      <c r="P5018">
        <v>8178</v>
      </c>
      <c r="Q5018">
        <v>144</v>
      </c>
      <c r="R5018">
        <v>0</v>
      </c>
      <c r="S5018">
        <v>144</v>
      </c>
      <c r="T5018">
        <v>0</v>
      </c>
      <c r="U5018">
        <v>441.6</v>
      </c>
      <c r="V5018">
        <v>441.6</v>
      </c>
      <c r="W5018">
        <v>144</v>
      </c>
      <c r="X5018">
        <v>0</v>
      </c>
      <c r="Y5018">
        <v>0</v>
      </c>
      <c r="Z5018">
        <v>0</v>
      </c>
      <c r="AD5018" s="1">
        <v>41773.333333333336</v>
      </c>
      <c r="AE5018" s="1">
        <v>41793.708333333336</v>
      </c>
      <c r="AG5018" s="1">
        <v>41752.333333333336</v>
      </c>
      <c r="AH5018" s="1">
        <v>41772.708333333336</v>
      </c>
      <c r="AI5018" s="1">
        <v>41752.333333333336</v>
      </c>
      <c r="AJ5018" s="1">
        <v>41772.708333333336</v>
      </c>
      <c r="AK5018" s="1">
        <v>41752.333333333336</v>
      </c>
      <c r="AL5018" s="1">
        <v>41772.708333333336</v>
      </c>
      <c r="AM5018" s="1">
        <v>41773.333333333336</v>
      </c>
      <c r="AN5018" s="1">
        <v>41793.708333333336</v>
      </c>
      <c r="AP5018" t="s">
        <v>113</v>
      </c>
      <c r="AU5018" t="s">
        <v>11074</v>
      </c>
      <c r="AY5018" t="s">
        <v>106</v>
      </c>
      <c r="AZ5018">
        <v>0</v>
      </c>
      <c r="BA5018">
        <v>0</v>
      </c>
      <c r="BD5018" s="3">
        <v>41321.662499999999</v>
      </c>
      <c r="BE5018" s="3">
        <v>41321.663888888892</v>
      </c>
      <c r="BF5018" t="s">
        <v>115</v>
      </c>
      <c r="BG5018" t="s">
        <v>115</v>
      </c>
      <c r="BH5018">
        <v>8149</v>
      </c>
      <c r="BM5018">
        <v>43550</v>
      </c>
      <c r="BR5018" t="s">
        <v>116</v>
      </c>
      <c r="BS5018" t="s">
        <v>117</v>
      </c>
      <c r="BU5018">
        <v>1</v>
      </c>
      <c r="BV5018" t="s">
        <v>118</v>
      </c>
      <c r="BX5018" t="s">
        <v>119</v>
      </c>
      <c r="BY5018" t="s">
        <v>119</v>
      </c>
      <c r="BZ5018" t="s">
        <v>119</v>
      </c>
      <c r="CA5018">
        <v>1</v>
      </c>
      <c r="CC5018" t="s">
        <v>120</v>
      </c>
      <c r="CH5018">
        <v>540</v>
      </c>
      <c r="CI5018">
        <v>32740</v>
      </c>
      <c r="CJ5018" t="s">
        <v>106</v>
      </c>
      <c r="CK5018" t="s">
        <v>106</v>
      </c>
      <c r="CL5018">
        <v>10</v>
      </c>
      <c r="CM5018" t="s">
        <v>2889</v>
      </c>
      <c r="CO5018">
        <v>125420</v>
      </c>
      <c r="CQ5018">
        <v>0</v>
      </c>
      <c r="CR5018">
        <v>0</v>
      </c>
      <c r="CS5018">
        <v>0</v>
      </c>
      <c r="CY5018" t="s">
        <v>123</v>
      </c>
      <c r="CZ5018" t="s">
        <v>124</v>
      </c>
      <c r="DD5018" t="str" cm="1">
        <f t="array" ref="DD5018">TEXT(_xlfn.SEQUENCE(1, DATEDIF(AG5018, AH5018, "m") + 1, AG5018, 30), "YYYY-APMM")</f>
        <v>2014-AP04</v>
      </c>
      <c r="DN5018">
        <f t="shared" si="156"/>
        <v>441.6</v>
      </c>
      <c r="DO5018" t="str">
        <f t="shared" si="157"/>
        <v>LABOR- SUBCONTRACTOR</v>
      </c>
    </row>
    <row r="5019" spans="1:119" x14ac:dyDescent="0.35">
      <c r="A5019" t="s">
        <v>105</v>
      </c>
      <c r="B5019">
        <v>504304</v>
      </c>
      <c r="C5019">
        <v>6359</v>
      </c>
      <c r="D5019">
        <v>125423</v>
      </c>
      <c r="E5019">
        <v>13662</v>
      </c>
      <c r="F5019">
        <v>0</v>
      </c>
      <c r="G5019" t="s">
        <v>106</v>
      </c>
      <c r="H5019" t="s">
        <v>106</v>
      </c>
      <c r="I5019" t="s">
        <v>106</v>
      </c>
      <c r="J5019" t="s">
        <v>107</v>
      </c>
      <c r="K5019" t="s">
        <v>108</v>
      </c>
      <c r="L5019" t="s">
        <v>109</v>
      </c>
      <c r="M5019" t="s">
        <v>110</v>
      </c>
      <c r="N5019" t="s">
        <v>11075</v>
      </c>
      <c r="O5019" t="s">
        <v>3066</v>
      </c>
      <c r="P5019">
        <v>8178</v>
      </c>
      <c r="Q5019">
        <v>168</v>
      </c>
      <c r="R5019">
        <v>104</v>
      </c>
      <c r="S5019">
        <v>144</v>
      </c>
      <c r="T5019">
        <v>0</v>
      </c>
      <c r="U5019">
        <v>177.6</v>
      </c>
      <c r="V5019">
        <v>177.6</v>
      </c>
      <c r="W5019">
        <v>144</v>
      </c>
      <c r="X5019">
        <v>0</v>
      </c>
      <c r="Y5019">
        <v>0</v>
      </c>
      <c r="Z5019">
        <v>0</v>
      </c>
      <c r="AD5019" s="1">
        <v>41777.333333333336</v>
      </c>
      <c r="AE5019" s="1">
        <v>41797.708333333336</v>
      </c>
      <c r="AG5019" s="1">
        <v>41752.333333333336</v>
      </c>
      <c r="AH5019" s="1">
        <v>41772.708333333336</v>
      </c>
      <c r="AI5019" s="1">
        <v>41752.333333333336</v>
      </c>
      <c r="AJ5019" s="1">
        <v>41772.708333333336</v>
      </c>
      <c r="AK5019" s="1">
        <v>41752.333333333336</v>
      </c>
      <c r="AL5019" s="1">
        <v>41772.708333333336</v>
      </c>
      <c r="AM5019" s="1">
        <v>41777.333333333336</v>
      </c>
      <c r="AN5019" s="1">
        <v>41797.708333333336</v>
      </c>
      <c r="AP5019" t="s">
        <v>113</v>
      </c>
      <c r="AU5019" t="s">
        <v>11076</v>
      </c>
      <c r="AY5019" t="s">
        <v>106</v>
      </c>
      <c r="AZ5019">
        <v>0</v>
      </c>
      <c r="BA5019">
        <v>0</v>
      </c>
      <c r="BD5019" s="3">
        <v>41321.662499999999</v>
      </c>
      <c r="BE5019" s="3">
        <v>41321.663888888892</v>
      </c>
      <c r="BF5019" t="s">
        <v>115</v>
      </c>
      <c r="BG5019" t="s">
        <v>115</v>
      </c>
      <c r="BH5019">
        <v>8149</v>
      </c>
      <c r="BM5019">
        <v>43550</v>
      </c>
      <c r="BR5019" t="s">
        <v>116</v>
      </c>
      <c r="BS5019" t="s">
        <v>117</v>
      </c>
      <c r="BU5019">
        <v>1</v>
      </c>
      <c r="BV5019" t="s">
        <v>118</v>
      </c>
      <c r="BX5019" t="s">
        <v>119</v>
      </c>
      <c r="BY5019" t="s">
        <v>119</v>
      </c>
      <c r="BZ5019" t="s">
        <v>119</v>
      </c>
      <c r="CA5019">
        <v>1</v>
      </c>
      <c r="CC5019" t="s">
        <v>120</v>
      </c>
      <c r="CH5019">
        <v>540</v>
      </c>
      <c r="CI5019">
        <v>32740</v>
      </c>
      <c r="CJ5019" t="s">
        <v>106</v>
      </c>
      <c r="CK5019" t="s">
        <v>106</v>
      </c>
      <c r="CL5019">
        <v>10</v>
      </c>
      <c r="CM5019" t="s">
        <v>2889</v>
      </c>
      <c r="CO5019">
        <v>125420</v>
      </c>
      <c r="CQ5019">
        <v>0</v>
      </c>
      <c r="CR5019">
        <v>0</v>
      </c>
      <c r="CS5019">
        <v>0</v>
      </c>
      <c r="CY5019" t="s">
        <v>123</v>
      </c>
      <c r="CZ5019" t="s">
        <v>124</v>
      </c>
      <c r="DD5019" t="str" cm="1">
        <f t="array" ref="DD5019">TEXT(_xlfn.SEQUENCE(1, DATEDIF(AG5019, AH5019, "m") + 1, AG5019, 30), "YYYY-APMM")</f>
        <v>2014-AP04</v>
      </c>
      <c r="DN5019">
        <f t="shared" si="156"/>
        <v>177.6</v>
      </c>
      <c r="DO5019" t="str">
        <f t="shared" si="157"/>
        <v>LABOR- SUBCONTRACTOR</v>
      </c>
    </row>
    <row r="5020" spans="1:119" x14ac:dyDescent="0.35">
      <c r="A5020" t="s">
        <v>105</v>
      </c>
      <c r="B5020">
        <v>504305</v>
      </c>
      <c r="C5020">
        <v>6359</v>
      </c>
      <c r="D5020">
        <v>125423</v>
      </c>
      <c r="E5020">
        <v>13662</v>
      </c>
      <c r="F5020">
        <v>0</v>
      </c>
      <c r="G5020" t="s">
        <v>106</v>
      </c>
      <c r="H5020" t="s">
        <v>106</v>
      </c>
      <c r="I5020" t="s">
        <v>106</v>
      </c>
      <c r="J5020" t="s">
        <v>107</v>
      </c>
      <c r="K5020" t="s">
        <v>108</v>
      </c>
      <c r="L5020" t="s">
        <v>109</v>
      </c>
      <c r="M5020" t="s">
        <v>110</v>
      </c>
      <c r="N5020" t="s">
        <v>11077</v>
      </c>
      <c r="O5020" t="s">
        <v>3069</v>
      </c>
      <c r="P5020">
        <v>8178</v>
      </c>
      <c r="Q5020">
        <v>360</v>
      </c>
      <c r="R5020">
        <v>0</v>
      </c>
      <c r="S5020">
        <v>160</v>
      </c>
      <c r="T5020">
        <v>0</v>
      </c>
      <c r="U5020">
        <v>134.4</v>
      </c>
      <c r="V5020">
        <v>134.4</v>
      </c>
      <c r="W5020">
        <v>160</v>
      </c>
      <c r="X5020">
        <v>0</v>
      </c>
      <c r="Y5020">
        <v>0</v>
      </c>
      <c r="Z5020">
        <v>0</v>
      </c>
      <c r="AD5020" s="1">
        <v>41898.333333333336</v>
      </c>
      <c r="AE5020" s="1">
        <v>41920.708333333336</v>
      </c>
      <c r="AG5020" s="1">
        <v>41842.333333333336</v>
      </c>
      <c r="AH5020" s="1">
        <v>41868.708333333336</v>
      </c>
      <c r="AI5020" s="1">
        <v>41842.333333333336</v>
      </c>
      <c r="AJ5020" s="1">
        <v>41868.708333333336</v>
      </c>
      <c r="AK5020" s="1">
        <v>41842.333333333336</v>
      </c>
      <c r="AL5020" s="1">
        <v>41868.708333333336</v>
      </c>
      <c r="AM5020" s="1">
        <v>41898.333333333336</v>
      </c>
      <c r="AN5020" s="1">
        <v>41920.708333333336</v>
      </c>
      <c r="AP5020" t="s">
        <v>113</v>
      </c>
      <c r="AU5020" t="s">
        <v>11078</v>
      </c>
      <c r="AY5020" t="s">
        <v>106</v>
      </c>
      <c r="AZ5020">
        <v>0</v>
      </c>
      <c r="BA5020">
        <v>0</v>
      </c>
      <c r="BD5020" s="3">
        <v>41321.662499999999</v>
      </c>
      <c r="BE5020" s="3">
        <v>41321.663888888892</v>
      </c>
      <c r="BF5020" t="s">
        <v>115</v>
      </c>
      <c r="BG5020" t="s">
        <v>115</v>
      </c>
      <c r="BH5020">
        <v>8149</v>
      </c>
      <c r="BM5020">
        <v>43550</v>
      </c>
      <c r="BR5020" t="s">
        <v>116</v>
      </c>
      <c r="BS5020" t="s">
        <v>117</v>
      </c>
      <c r="BU5020">
        <v>1</v>
      </c>
      <c r="BV5020" t="s">
        <v>118</v>
      </c>
      <c r="BX5020" t="s">
        <v>119</v>
      </c>
      <c r="BY5020" t="s">
        <v>119</v>
      </c>
      <c r="BZ5020" t="s">
        <v>119</v>
      </c>
      <c r="CA5020">
        <v>1</v>
      </c>
      <c r="CC5020" t="s">
        <v>120</v>
      </c>
      <c r="CH5020">
        <v>540</v>
      </c>
      <c r="CI5020">
        <v>32740</v>
      </c>
      <c r="CJ5020" t="s">
        <v>106</v>
      </c>
      <c r="CK5020" t="s">
        <v>106</v>
      </c>
      <c r="CL5020">
        <v>10</v>
      </c>
      <c r="CM5020" t="s">
        <v>2889</v>
      </c>
      <c r="CO5020">
        <v>125420</v>
      </c>
      <c r="CQ5020">
        <v>0</v>
      </c>
      <c r="CR5020">
        <v>0</v>
      </c>
      <c r="CS5020">
        <v>0</v>
      </c>
      <c r="CY5020" t="s">
        <v>123</v>
      </c>
      <c r="CZ5020" t="s">
        <v>124</v>
      </c>
      <c r="DD5020" t="str" cm="1">
        <f t="array" ref="DD5020">TEXT(_xlfn.SEQUENCE(1, DATEDIF(AG5020, AH5020, "m") + 1, AG5020, 30), "YYYY-APMM")</f>
        <v>2014-AP07</v>
      </c>
      <c r="DN5020">
        <f t="shared" si="156"/>
        <v>134.4</v>
      </c>
      <c r="DO5020" t="str">
        <f t="shared" si="157"/>
        <v>LABOR- SUBCONTRACTOR</v>
      </c>
    </row>
    <row r="5021" spans="1:119" x14ac:dyDescent="0.35">
      <c r="A5021" t="s">
        <v>105</v>
      </c>
      <c r="B5021">
        <v>504306</v>
      </c>
      <c r="C5021">
        <v>6359</v>
      </c>
      <c r="D5021">
        <v>125423</v>
      </c>
      <c r="E5021">
        <v>13662</v>
      </c>
      <c r="F5021">
        <v>0</v>
      </c>
      <c r="G5021" t="s">
        <v>106</v>
      </c>
      <c r="H5021" t="s">
        <v>106</v>
      </c>
      <c r="I5021" t="s">
        <v>106</v>
      </c>
      <c r="J5021" t="s">
        <v>107</v>
      </c>
      <c r="K5021" t="s">
        <v>108</v>
      </c>
      <c r="L5021" t="s">
        <v>109</v>
      </c>
      <c r="M5021" t="s">
        <v>110</v>
      </c>
      <c r="N5021" t="s">
        <v>11079</v>
      </c>
      <c r="O5021" t="s">
        <v>3072</v>
      </c>
      <c r="P5021">
        <v>8178</v>
      </c>
      <c r="Q5021">
        <v>360</v>
      </c>
      <c r="R5021">
        <v>80</v>
      </c>
      <c r="S5021">
        <v>120</v>
      </c>
      <c r="T5021">
        <v>0</v>
      </c>
      <c r="U5021">
        <v>134.4</v>
      </c>
      <c r="V5021">
        <v>134.4</v>
      </c>
      <c r="W5021">
        <v>120</v>
      </c>
      <c r="X5021">
        <v>0</v>
      </c>
      <c r="Y5021">
        <v>0</v>
      </c>
      <c r="Z5021">
        <v>0</v>
      </c>
      <c r="AD5021" s="1">
        <v>41910.333333333336</v>
      </c>
      <c r="AE5021" s="1">
        <v>41928.708333333336</v>
      </c>
      <c r="AG5021" s="1">
        <v>41857.333333333336</v>
      </c>
      <c r="AH5021" s="1">
        <v>41874.708333333336</v>
      </c>
      <c r="AI5021" s="1">
        <v>41857.333333333336</v>
      </c>
      <c r="AJ5021" s="1">
        <v>41874.708333333336</v>
      </c>
      <c r="AK5021" s="1">
        <v>41857.333333333336</v>
      </c>
      <c r="AL5021" s="1">
        <v>41874.708333333336</v>
      </c>
      <c r="AM5021" s="1">
        <v>41910.333333333336</v>
      </c>
      <c r="AN5021" s="1">
        <v>41928.708333333336</v>
      </c>
      <c r="AP5021" t="s">
        <v>113</v>
      </c>
      <c r="AU5021" t="s">
        <v>11080</v>
      </c>
      <c r="AY5021" t="s">
        <v>106</v>
      </c>
      <c r="AZ5021">
        <v>0</v>
      </c>
      <c r="BA5021">
        <v>0</v>
      </c>
      <c r="BD5021" s="3">
        <v>41321.662499999999</v>
      </c>
      <c r="BE5021" s="3">
        <v>41321.663888888892</v>
      </c>
      <c r="BF5021" t="s">
        <v>115</v>
      </c>
      <c r="BG5021" t="s">
        <v>115</v>
      </c>
      <c r="BH5021">
        <v>8149</v>
      </c>
      <c r="BM5021">
        <v>43550</v>
      </c>
      <c r="BR5021" t="s">
        <v>116</v>
      </c>
      <c r="BS5021" t="s">
        <v>117</v>
      </c>
      <c r="BU5021">
        <v>1</v>
      </c>
      <c r="BV5021" t="s">
        <v>118</v>
      </c>
      <c r="BX5021" t="s">
        <v>119</v>
      </c>
      <c r="BY5021" t="s">
        <v>119</v>
      </c>
      <c r="BZ5021" t="s">
        <v>119</v>
      </c>
      <c r="CA5021">
        <v>1</v>
      </c>
      <c r="CC5021" t="s">
        <v>120</v>
      </c>
      <c r="CH5021">
        <v>540</v>
      </c>
      <c r="CI5021">
        <v>32740</v>
      </c>
      <c r="CJ5021" t="s">
        <v>106</v>
      </c>
      <c r="CK5021" t="s">
        <v>106</v>
      </c>
      <c r="CL5021">
        <v>10</v>
      </c>
      <c r="CM5021" t="s">
        <v>2889</v>
      </c>
      <c r="CO5021">
        <v>125420</v>
      </c>
      <c r="CQ5021">
        <v>0</v>
      </c>
      <c r="CR5021">
        <v>0</v>
      </c>
      <c r="CS5021">
        <v>0</v>
      </c>
      <c r="CY5021" t="s">
        <v>123</v>
      </c>
      <c r="CZ5021" t="s">
        <v>124</v>
      </c>
      <c r="DD5021" t="str" cm="1">
        <f t="array" ref="DD5021">TEXT(_xlfn.SEQUENCE(1, DATEDIF(AG5021, AH5021, "m") + 1, AG5021, 30), "YYYY-APMM")</f>
        <v>2014-AP08</v>
      </c>
      <c r="DN5021">
        <f t="shared" si="156"/>
        <v>134.4</v>
      </c>
      <c r="DO5021" t="str">
        <f t="shared" si="157"/>
        <v>LABOR- SUBCONTRACTOR</v>
      </c>
    </row>
    <row r="5022" spans="1:119" x14ac:dyDescent="0.35">
      <c r="A5022" t="s">
        <v>105</v>
      </c>
      <c r="B5022">
        <v>504307</v>
      </c>
      <c r="C5022">
        <v>6359</v>
      </c>
      <c r="D5022">
        <v>125423</v>
      </c>
      <c r="E5022">
        <v>13662</v>
      </c>
      <c r="F5022">
        <v>0</v>
      </c>
      <c r="G5022" t="s">
        <v>106</v>
      </c>
      <c r="H5022" t="s">
        <v>106</v>
      </c>
      <c r="I5022" t="s">
        <v>106</v>
      </c>
      <c r="J5022" t="s">
        <v>107</v>
      </c>
      <c r="K5022" t="s">
        <v>108</v>
      </c>
      <c r="L5022" t="s">
        <v>109</v>
      </c>
      <c r="M5022" t="s">
        <v>110</v>
      </c>
      <c r="N5022" t="s">
        <v>11081</v>
      </c>
      <c r="O5022" t="s">
        <v>3075</v>
      </c>
      <c r="P5022">
        <v>8178</v>
      </c>
      <c r="Q5022">
        <v>0</v>
      </c>
      <c r="R5022">
        <v>0</v>
      </c>
      <c r="S5022">
        <v>128</v>
      </c>
      <c r="T5022">
        <v>0</v>
      </c>
      <c r="U5022">
        <v>67.2</v>
      </c>
      <c r="V5022">
        <v>67.2</v>
      </c>
      <c r="W5022">
        <v>128</v>
      </c>
      <c r="X5022">
        <v>0</v>
      </c>
      <c r="Y5022">
        <v>0</v>
      </c>
      <c r="Z5022">
        <v>0</v>
      </c>
      <c r="AD5022" s="1">
        <v>41639.333333333336</v>
      </c>
      <c r="AE5022" s="1">
        <v>41657.708333333336</v>
      </c>
      <c r="AG5022" s="1">
        <v>41639.333333333336</v>
      </c>
      <c r="AH5022" s="1">
        <v>41657.708333333336</v>
      </c>
      <c r="AI5022" s="1">
        <v>41639.333333333336</v>
      </c>
      <c r="AJ5022" s="1">
        <v>41657.708333333336</v>
      </c>
      <c r="AK5022" s="1">
        <v>41639.333333333336</v>
      </c>
      <c r="AL5022" s="1">
        <v>41657.708333333336</v>
      </c>
      <c r="AM5022" s="1">
        <v>41639.333333333336</v>
      </c>
      <c r="AN5022" s="1">
        <v>41657.708333333336</v>
      </c>
      <c r="AP5022" t="s">
        <v>113</v>
      </c>
      <c r="AU5022" t="s">
        <v>11082</v>
      </c>
      <c r="AY5022" t="s">
        <v>119</v>
      </c>
      <c r="AZ5022">
        <v>0</v>
      </c>
      <c r="BA5022">
        <v>0</v>
      </c>
      <c r="BD5022" s="3">
        <v>41321.662499999999</v>
      </c>
      <c r="BE5022" s="3">
        <v>41321.663888888892</v>
      </c>
      <c r="BF5022" t="s">
        <v>115</v>
      </c>
      <c r="BG5022" t="s">
        <v>115</v>
      </c>
      <c r="BH5022">
        <v>8149</v>
      </c>
      <c r="BM5022">
        <v>43550</v>
      </c>
      <c r="BR5022" t="s">
        <v>116</v>
      </c>
      <c r="BS5022" t="s">
        <v>117</v>
      </c>
      <c r="BU5022">
        <v>1</v>
      </c>
      <c r="BV5022" t="s">
        <v>118</v>
      </c>
      <c r="BX5022" t="s">
        <v>119</v>
      </c>
      <c r="BY5022" t="s">
        <v>119</v>
      </c>
      <c r="BZ5022" t="s">
        <v>119</v>
      </c>
      <c r="CA5022">
        <v>1</v>
      </c>
      <c r="CC5022" t="s">
        <v>120</v>
      </c>
      <c r="CH5022">
        <v>540</v>
      </c>
      <c r="CI5022">
        <v>32740</v>
      </c>
      <c r="CJ5022" t="s">
        <v>106</v>
      </c>
      <c r="CK5022" t="s">
        <v>106</v>
      </c>
      <c r="CL5022">
        <v>10</v>
      </c>
      <c r="CM5022" t="s">
        <v>2889</v>
      </c>
      <c r="CO5022">
        <v>125420</v>
      </c>
      <c r="CQ5022">
        <v>0</v>
      </c>
      <c r="CR5022">
        <v>0</v>
      </c>
      <c r="CS5022">
        <v>0</v>
      </c>
      <c r="CY5022" t="s">
        <v>123</v>
      </c>
      <c r="CZ5022" t="s">
        <v>124</v>
      </c>
      <c r="DD5022" t="str" cm="1">
        <f t="array" ref="DD5022">TEXT(_xlfn.SEQUENCE(1, DATEDIF(AG5022, AH5022, "m") + 1, AG5022, 30), "YYYY-APMM")</f>
        <v>2013-AP12</v>
      </c>
      <c r="DN5022">
        <f t="shared" si="156"/>
        <v>67.2</v>
      </c>
      <c r="DO5022" t="str">
        <f t="shared" si="157"/>
        <v>LABOR- SUBCONTRACTOR</v>
      </c>
    </row>
    <row r="5023" spans="1:119" x14ac:dyDescent="0.35">
      <c r="A5023" t="s">
        <v>105</v>
      </c>
      <c r="B5023">
        <v>504308</v>
      </c>
      <c r="C5023">
        <v>6359</v>
      </c>
      <c r="D5023">
        <v>125425</v>
      </c>
      <c r="E5023">
        <v>13662</v>
      </c>
      <c r="F5023">
        <v>0</v>
      </c>
      <c r="G5023" t="s">
        <v>106</v>
      </c>
      <c r="H5023" t="s">
        <v>106</v>
      </c>
      <c r="I5023" t="s">
        <v>106</v>
      </c>
      <c r="J5023" t="s">
        <v>107</v>
      </c>
      <c r="K5023" t="s">
        <v>108</v>
      </c>
      <c r="L5023" t="s">
        <v>109</v>
      </c>
      <c r="M5023" t="s">
        <v>110</v>
      </c>
      <c r="N5023" t="s">
        <v>11083</v>
      </c>
      <c r="O5023" t="s">
        <v>3048</v>
      </c>
      <c r="P5023">
        <v>8178</v>
      </c>
      <c r="Q5023">
        <v>216</v>
      </c>
      <c r="R5023">
        <v>40</v>
      </c>
      <c r="S5023">
        <v>160</v>
      </c>
      <c r="T5023">
        <v>0</v>
      </c>
      <c r="U5023">
        <v>977.6</v>
      </c>
      <c r="V5023">
        <v>977.6</v>
      </c>
      <c r="W5023">
        <v>160</v>
      </c>
      <c r="X5023">
        <v>0</v>
      </c>
      <c r="Y5023">
        <v>0</v>
      </c>
      <c r="Z5023">
        <v>0</v>
      </c>
      <c r="AD5023" s="1">
        <v>41848.333333333336</v>
      </c>
      <c r="AE5023" s="1">
        <v>41874.708333333336</v>
      </c>
      <c r="AG5023" s="1">
        <v>41816.333333333336</v>
      </c>
      <c r="AH5023" s="1">
        <v>41839.708333333336</v>
      </c>
      <c r="AI5023" s="1">
        <v>41816.333333333336</v>
      </c>
      <c r="AJ5023" s="1">
        <v>41839.708333333336</v>
      </c>
      <c r="AK5023" s="1">
        <v>41816.333333333336</v>
      </c>
      <c r="AL5023" s="1">
        <v>41839.708333333336</v>
      </c>
      <c r="AM5023" s="1">
        <v>41848.333333333336</v>
      </c>
      <c r="AN5023" s="1">
        <v>41874.708333333336</v>
      </c>
      <c r="AP5023" t="s">
        <v>113</v>
      </c>
      <c r="AU5023" t="s">
        <v>11084</v>
      </c>
      <c r="AY5023" t="s">
        <v>106</v>
      </c>
      <c r="AZ5023">
        <v>0</v>
      </c>
      <c r="BA5023">
        <v>0</v>
      </c>
      <c r="BD5023" s="3">
        <v>41321.662499999999</v>
      </c>
      <c r="BE5023" s="3">
        <v>41321.663888888892</v>
      </c>
      <c r="BF5023" t="s">
        <v>115</v>
      </c>
      <c r="BG5023" t="s">
        <v>115</v>
      </c>
      <c r="BH5023">
        <v>8149</v>
      </c>
      <c r="BM5023">
        <v>43550</v>
      </c>
      <c r="BR5023" t="s">
        <v>116</v>
      </c>
      <c r="BS5023" t="s">
        <v>117</v>
      </c>
      <c r="BU5023">
        <v>1</v>
      </c>
      <c r="BV5023" t="s">
        <v>118</v>
      </c>
      <c r="BX5023" t="s">
        <v>119</v>
      </c>
      <c r="BY5023" t="s">
        <v>119</v>
      </c>
      <c r="BZ5023" t="s">
        <v>119</v>
      </c>
      <c r="CA5023">
        <v>1</v>
      </c>
      <c r="CC5023" t="s">
        <v>120</v>
      </c>
      <c r="CH5023">
        <v>540</v>
      </c>
      <c r="CI5023">
        <v>32790</v>
      </c>
      <c r="CJ5023" t="s">
        <v>106</v>
      </c>
      <c r="CK5023" t="s">
        <v>106</v>
      </c>
      <c r="CL5023">
        <v>15</v>
      </c>
      <c r="CM5023" t="s">
        <v>2963</v>
      </c>
      <c r="CO5023">
        <v>125424</v>
      </c>
      <c r="CQ5023">
        <v>0</v>
      </c>
      <c r="CR5023">
        <v>0</v>
      </c>
      <c r="CS5023">
        <v>0</v>
      </c>
      <c r="CY5023" t="s">
        <v>123</v>
      </c>
      <c r="CZ5023" t="s">
        <v>124</v>
      </c>
      <c r="DD5023" t="str" cm="1">
        <f t="array" ref="DD5023">TEXT(_xlfn.SEQUENCE(1, DATEDIF(AG5023, AH5023, "m") + 1, AG5023, 30), "YYYY-APMM")</f>
        <v>2014-AP06</v>
      </c>
      <c r="DN5023">
        <f t="shared" si="156"/>
        <v>977.6</v>
      </c>
      <c r="DO5023" t="str">
        <f t="shared" si="157"/>
        <v>LABOR- SUBCONTRACTOR</v>
      </c>
    </row>
    <row r="5024" spans="1:119" x14ac:dyDescent="0.35">
      <c r="A5024" t="s">
        <v>105</v>
      </c>
      <c r="B5024">
        <v>504309</v>
      </c>
      <c r="C5024">
        <v>6359</v>
      </c>
      <c r="D5024">
        <v>125425</v>
      </c>
      <c r="E5024">
        <v>13662</v>
      </c>
      <c r="F5024">
        <v>0</v>
      </c>
      <c r="G5024" t="s">
        <v>106</v>
      </c>
      <c r="H5024" t="s">
        <v>106</v>
      </c>
      <c r="I5024" t="s">
        <v>106</v>
      </c>
      <c r="J5024" t="s">
        <v>107</v>
      </c>
      <c r="K5024" t="s">
        <v>108</v>
      </c>
      <c r="L5024" t="s">
        <v>109</v>
      </c>
      <c r="M5024" t="s">
        <v>110</v>
      </c>
      <c r="N5024" t="s">
        <v>11085</v>
      </c>
      <c r="O5024" t="s">
        <v>3051</v>
      </c>
      <c r="P5024">
        <v>8178</v>
      </c>
      <c r="Q5024">
        <v>16</v>
      </c>
      <c r="R5024">
        <v>0</v>
      </c>
      <c r="S5024">
        <v>200</v>
      </c>
      <c r="T5024">
        <v>0</v>
      </c>
      <c r="U5024">
        <v>113.6</v>
      </c>
      <c r="V5024">
        <v>113.6</v>
      </c>
      <c r="W5024">
        <v>200</v>
      </c>
      <c r="X5024">
        <v>0</v>
      </c>
      <c r="Y5024">
        <v>0</v>
      </c>
      <c r="Z5024">
        <v>0</v>
      </c>
      <c r="AD5024" s="1">
        <v>41870.333333333336</v>
      </c>
      <c r="AE5024" s="1">
        <v>41898.708333333336</v>
      </c>
      <c r="AG5024" s="1">
        <v>41868.333333333336</v>
      </c>
      <c r="AH5024" s="1">
        <v>41896.708333333336</v>
      </c>
      <c r="AI5024" s="1">
        <v>41868.333333333336</v>
      </c>
      <c r="AJ5024" s="1">
        <v>41896.708333333336</v>
      </c>
      <c r="AK5024" s="1">
        <v>41868.333333333336</v>
      </c>
      <c r="AL5024" s="1">
        <v>41896.708333333336</v>
      </c>
      <c r="AM5024" s="1">
        <v>41870.333333333336</v>
      </c>
      <c r="AN5024" s="1">
        <v>41898.708333333336</v>
      </c>
      <c r="AP5024" t="s">
        <v>113</v>
      </c>
      <c r="AU5024" t="s">
        <v>11086</v>
      </c>
      <c r="AY5024" t="s">
        <v>106</v>
      </c>
      <c r="AZ5024">
        <v>0</v>
      </c>
      <c r="BA5024">
        <v>0</v>
      </c>
      <c r="BD5024" s="3">
        <v>41321.662499999999</v>
      </c>
      <c r="BE5024" s="3">
        <v>41321.663888888892</v>
      </c>
      <c r="BF5024" t="s">
        <v>115</v>
      </c>
      <c r="BG5024" t="s">
        <v>115</v>
      </c>
      <c r="BH5024">
        <v>8149</v>
      </c>
      <c r="BM5024">
        <v>43550</v>
      </c>
      <c r="BR5024" t="s">
        <v>116</v>
      </c>
      <c r="BS5024" t="s">
        <v>117</v>
      </c>
      <c r="BU5024">
        <v>1</v>
      </c>
      <c r="BV5024" t="s">
        <v>118</v>
      </c>
      <c r="BX5024" t="s">
        <v>119</v>
      </c>
      <c r="BY5024" t="s">
        <v>119</v>
      </c>
      <c r="BZ5024" t="s">
        <v>119</v>
      </c>
      <c r="CA5024">
        <v>1</v>
      </c>
      <c r="CC5024" t="s">
        <v>120</v>
      </c>
      <c r="CH5024">
        <v>540</v>
      </c>
      <c r="CI5024">
        <v>32790</v>
      </c>
      <c r="CJ5024" t="s">
        <v>106</v>
      </c>
      <c r="CK5024" t="s">
        <v>106</v>
      </c>
      <c r="CL5024">
        <v>15</v>
      </c>
      <c r="CM5024" t="s">
        <v>2963</v>
      </c>
      <c r="CO5024">
        <v>125424</v>
      </c>
      <c r="CQ5024">
        <v>0</v>
      </c>
      <c r="CR5024">
        <v>0</v>
      </c>
      <c r="CS5024">
        <v>0</v>
      </c>
      <c r="CY5024" t="s">
        <v>123</v>
      </c>
      <c r="CZ5024" t="s">
        <v>124</v>
      </c>
      <c r="DD5024" t="str" cm="1">
        <f t="array" ref="DD5024">TEXT(_xlfn.SEQUENCE(1, DATEDIF(AG5024, AH5024, "m") + 1, AG5024, 30), "YYYY-APMM")</f>
        <v>2014-AP08</v>
      </c>
      <c r="DN5024">
        <f t="shared" si="156"/>
        <v>113.6</v>
      </c>
      <c r="DO5024" t="str">
        <f t="shared" si="157"/>
        <v>LABOR- SUBCONTRACTOR</v>
      </c>
    </row>
    <row r="5025" spans="1:119" x14ac:dyDescent="0.35">
      <c r="A5025" t="s">
        <v>105</v>
      </c>
      <c r="B5025">
        <v>504310</v>
      </c>
      <c r="C5025">
        <v>6359</v>
      </c>
      <c r="D5025">
        <v>125425</v>
      </c>
      <c r="E5025">
        <v>13662</v>
      </c>
      <c r="F5025">
        <v>0</v>
      </c>
      <c r="G5025" t="s">
        <v>106</v>
      </c>
      <c r="H5025" t="s">
        <v>106</v>
      </c>
      <c r="I5025" t="s">
        <v>106</v>
      </c>
      <c r="J5025" t="s">
        <v>107</v>
      </c>
      <c r="K5025" t="s">
        <v>108</v>
      </c>
      <c r="L5025" t="s">
        <v>109</v>
      </c>
      <c r="M5025" t="s">
        <v>110</v>
      </c>
      <c r="N5025" t="s">
        <v>11087</v>
      </c>
      <c r="O5025" t="s">
        <v>3054</v>
      </c>
      <c r="P5025">
        <v>8178</v>
      </c>
      <c r="Q5025">
        <v>16</v>
      </c>
      <c r="R5025">
        <v>0</v>
      </c>
      <c r="S5025">
        <v>160</v>
      </c>
      <c r="T5025">
        <v>0</v>
      </c>
      <c r="U5025">
        <v>296</v>
      </c>
      <c r="V5025">
        <v>296</v>
      </c>
      <c r="W5025">
        <v>160</v>
      </c>
      <c r="X5025">
        <v>0</v>
      </c>
      <c r="Y5025">
        <v>0</v>
      </c>
      <c r="Z5025">
        <v>0</v>
      </c>
      <c r="AD5025" s="1">
        <v>41891.333333333336</v>
      </c>
      <c r="AE5025" s="1">
        <v>41913.708333333336</v>
      </c>
      <c r="AG5025" s="1">
        <v>41889.333333333336</v>
      </c>
      <c r="AH5025" s="1">
        <v>41911.708333333336</v>
      </c>
      <c r="AI5025" s="1">
        <v>41889.333333333336</v>
      </c>
      <c r="AJ5025" s="1">
        <v>41911.708333333336</v>
      </c>
      <c r="AK5025" s="1">
        <v>41889.333333333336</v>
      </c>
      <c r="AL5025" s="1">
        <v>41911.708333333336</v>
      </c>
      <c r="AM5025" s="1">
        <v>41891.333333333336</v>
      </c>
      <c r="AN5025" s="1">
        <v>41913.708333333336</v>
      </c>
      <c r="AP5025" t="s">
        <v>113</v>
      </c>
      <c r="AU5025" t="s">
        <v>11088</v>
      </c>
      <c r="AY5025" t="s">
        <v>106</v>
      </c>
      <c r="AZ5025">
        <v>0</v>
      </c>
      <c r="BA5025">
        <v>0</v>
      </c>
      <c r="BD5025" s="3">
        <v>41321.662499999999</v>
      </c>
      <c r="BE5025" s="3">
        <v>41321.663888888892</v>
      </c>
      <c r="BF5025" t="s">
        <v>115</v>
      </c>
      <c r="BG5025" t="s">
        <v>115</v>
      </c>
      <c r="BH5025">
        <v>8149</v>
      </c>
      <c r="BM5025">
        <v>43550</v>
      </c>
      <c r="BR5025" t="s">
        <v>116</v>
      </c>
      <c r="BS5025" t="s">
        <v>117</v>
      </c>
      <c r="BU5025">
        <v>1</v>
      </c>
      <c r="BV5025" t="s">
        <v>118</v>
      </c>
      <c r="BX5025" t="s">
        <v>119</v>
      </c>
      <c r="BY5025" t="s">
        <v>119</v>
      </c>
      <c r="BZ5025" t="s">
        <v>119</v>
      </c>
      <c r="CA5025">
        <v>1</v>
      </c>
      <c r="CC5025" t="s">
        <v>120</v>
      </c>
      <c r="CH5025">
        <v>540</v>
      </c>
      <c r="CI5025">
        <v>32790</v>
      </c>
      <c r="CJ5025" t="s">
        <v>106</v>
      </c>
      <c r="CK5025" t="s">
        <v>106</v>
      </c>
      <c r="CL5025">
        <v>15</v>
      </c>
      <c r="CM5025" t="s">
        <v>2963</v>
      </c>
      <c r="CO5025">
        <v>125424</v>
      </c>
      <c r="CQ5025">
        <v>0</v>
      </c>
      <c r="CR5025">
        <v>0</v>
      </c>
      <c r="CS5025">
        <v>0</v>
      </c>
      <c r="CY5025" t="s">
        <v>123</v>
      </c>
      <c r="CZ5025" t="s">
        <v>124</v>
      </c>
      <c r="DD5025" t="str" cm="1">
        <f t="array" ref="DD5025">TEXT(_xlfn.SEQUENCE(1, DATEDIF(AG5025, AH5025, "m") + 1, AG5025, 30), "YYYY-APMM")</f>
        <v>2014-AP09</v>
      </c>
      <c r="DN5025">
        <f t="shared" si="156"/>
        <v>296</v>
      </c>
      <c r="DO5025" t="str">
        <f t="shared" si="157"/>
        <v>LABOR- SUBCONTRACTOR</v>
      </c>
    </row>
    <row r="5026" spans="1:119" x14ac:dyDescent="0.35">
      <c r="A5026" t="s">
        <v>105</v>
      </c>
      <c r="B5026">
        <v>504311</v>
      </c>
      <c r="C5026">
        <v>6359</v>
      </c>
      <c r="D5026">
        <v>125426</v>
      </c>
      <c r="E5026">
        <v>13662</v>
      </c>
      <c r="F5026">
        <v>0</v>
      </c>
      <c r="G5026" t="s">
        <v>106</v>
      </c>
      <c r="H5026" t="s">
        <v>106</v>
      </c>
      <c r="I5026" t="s">
        <v>106</v>
      </c>
      <c r="J5026" t="s">
        <v>107</v>
      </c>
      <c r="K5026" t="s">
        <v>108</v>
      </c>
      <c r="L5026" t="s">
        <v>109</v>
      </c>
      <c r="M5026" t="s">
        <v>110</v>
      </c>
      <c r="N5026" t="s">
        <v>11089</v>
      </c>
      <c r="O5026" t="s">
        <v>3048</v>
      </c>
      <c r="P5026">
        <v>8178</v>
      </c>
      <c r="Q5026">
        <v>392</v>
      </c>
      <c r="R5026">
        <v>40</v>
      </c>
      <c r="S5026">
        <v>160</v>
      </c>
      <c r="T5026">
        <v>0</v>
      </c>
      <c r="U5026">
        <v>977.6</v>
      </c>
      <c r="V5026">
        <v>977.6</v>
      </c>
      <c r="W5026">
        <v>160</v>
      </c>
      <c r="X5026">
        <v>0</v>
      </c>
      <c r="Y5026">
        <v>0</v>
      </c>
      <c r="Z5026">
        <v>0</v>
      </c>
      <c r="AD5026" s="1">
        <v>41829.333333333336</v>
      </c>
      <c r="AE5026" s="1">
        <v>41851.708333333336</v>
      </c>
      <c r="AG5026" s="1">
        <v>41772.333333333336</v>
      </c>
      <c r="AH5026" s="1">
        <v>41794.708333333336</v>
      </c>
      <c r="AI5026" s="1">
        <v>41772.333333333336</v>
      </c>
      <c r="AJ5026" s="1">
        <v>41794.708333333336</v>
      </c>
      <c r="AK5026" s="1">
        <v>41772.333333333336</v>
      </c>
      <c r="AL5026" s="1">
        <v>41794.708333333336</v>
      </c>
      <c r="AM5026" s="1">
        <v>41829.333333333336</v>
      </c>
      <c r="AN5026" s="1">
        <v>41851.708333333336</v>
      </c>
      <c r="AP5026" t="s">
        <v>113</v>
      </c>
      <c r="AU5026" t="s">
        <v>11090</v>
      </c>
      <c r="AY5026" t="s">
        <v>106</v>
      </c>
      <c r="AZ5026">
        <v>0</v>
      </c>
      <c r="BA5026">
        <v>0</v>
      </c>
      <c r="BD5026" s="3">
        <v>41321.662499999999</v>
      </c>
      <c r="BE5026" s="3">
        <v>41321.663888888892</v>
      </c>
      <c r="BF5026" t="s">
        <v>115</v>
      </c>
      <c r="BG5026" t="s">
        <v>115</v>
      </c>
      <c r="BH5026">
        <v>8149</v>
      </c>
      <c r="BM5026">
        <v>43550</v>
      </c>
      <c r="BR5026" t="s">
        <v>116</v>
      </c>
      <c r="BS5026" t="s">
        <v>117</v>
      </c>
      <c r="BU5026">
        <v>1</v>
      </c>
      <c r="BV5026" t="s">
        <v>118</v>
      </c>
      <c r="BX5026" t="s">
        <v>119</v>
      </c>
      <c r="BY5026" t="s">
        <v>119</v>
      </c>
      <c r="BZ5026" t="s">
        <v>119</v>
      </c>
      <c r="CA5026">
        <v>1</v>
      </c>
      <c r="CC5026" t="s">
        <v>120</v>
      </c>
      <c r="CH5026">
        <v>540</v>
      </c>
      <c r="CI5026">
        <v>32780</v>
      </c>
      <c r="CJ5026" t="s">
        <v>106</v>
      </c>
      <c r="CK5026" t="s">
        <v>106</v>
      </c>
      <c r="CL5026">
        <v>10</v>
      </c>
      <c r="CM5026" t="s">
        <v>2889</v>
      </c>
      <c r="CO5026">
        <v>125424</v>
      </c>
      <c r="CQ5026">
        <v>0</v>
      </c>
      <c r="CR5026">
        <v>0</v>
      </c>
      <c r="CS5026">
        <v>0</v>
      </c>
      <c r="CY5026" t="s">
        <v>123</v>
      </c>
      <c r="CZ5026" t="s">
        <v>124</v>
      </c>
      <c r="DD5026" t="str" cm="1">
        <f t="array" ref="DD5026">TEXT(_xlfn.SEQUENCE(1, DATEDIF(AG5026, AH5026, "m") + 1, AG5026, 30), "YYYY-APMM")</f>
        <v>2014-AP05</v>
      </c>
      <c r="DN5026">
        <f t="shared" si="156"/>
        <v>977.6</v>
      </c>
      <c r="DO5026" t="str">
        <f t="shared" si="157"/>
        <v>LABOR- SUBCONTRACTOR</v>
      </c>
    </row>
    <row r="5027" spans="1:119" x14ac:dyDescent="0.35">
      <c r="A5027" t="s">
        <v>105</v>
      </c>
      <c r="B5027">
        <v>504312</v>
      </c>
      <c r="C5027">
        <v>6359</v>
      </c>
      <c r="D5027">
        <v>125426</v>
      </c>
      <c r="E5027">
        <v>13662</v>
      </c>
      <c r="F5027">
        <v>0</v>
      </c>
      <c r="G5027" t="s">
        <v>106</v>
      </c>
      <c r="H5027" t="s">
        <v>106</v>
      </c>
      <c r="I5027" t="s">
        <v>106</v>
      </c>
      <c r="J5027" t="s">
        <v>107</v>
      </c>
      <c r="K5027" t="s">
        <v>108</v>
      </c>
      <c r="L5027" t="s">
        <v>109</v>
      </c>
      <c r="M5027" t="s">
        <v>110</v>
      </c>
      <c r="N5027" t="s">
        <v>11091</v>
      </c>
      <c r="O5027" t="s">
        <v>3051</v>
      </c>
      <c r="P5027">
        <v>8178</v>
      </c>
      <c r="Q5027">
        <v>256</v>
      </c>
      <c r="R5027">
        <v>0</v>
      </c>
      <c r="S5027">
        <v>200</v>
      </c>
      <c r="T5027">
        <v>0</v>
      </c>
      <c r="U5027">
        <v>182.4</v>
      </c>
      <c r="V5027">
        <v>182.4</v>
      </c>
      <c r="W5027">
        <v>200</v>
      </c>
      <c r="X5027">
        <v>0</v>
      </c>
      <c r="Y5027">
        <v>0</v>
      </c>
      <c r="Z5027">
        <v>0</v>
      </c>
      <c r="AD5027" s="1">
        <v>41865.333333333336</v>
      </c>
      <c r="AE5027" s="1">
        <v>41893.708333333336</v>
      </c>
      <c r="AG5027" s="1">
        <v>41825.333333333336</v>
      </c>
      <c r="AH5027" s="1">
        <v>41856.708333333336</v>
      </c>
      <c r="AI5027" s="1">
        <v>41825.333333333336</v>
      </c>
      <c r="AJ5027" s="1">
        <v>41856.708333333336</v>
      </c>
      <c r="AK5027" s="1">
        <v>41825.333333333336</v>
      </c>
      <c r="AL5027" s="1">
        <v>41856.708333333336</v>
      </c>
      <c r="AM5027" s="1">
        <v>41865.333333333336</v>
      </c>
      <c r="AN5027" s="1">
        <v>41893.708333333336</v>
      </c>
      <c r="AP5027" t="s">
        <v>113</v>
      </c>
      <c r="AU5027" t="s">
        <v>11092</v>
      </c>
      <c r="AY5027" t="s">
        <v>106</v>
      </c>
      <c r="AZ5027">
        <v>0</v>
      </c>
      <c r="BA5027">
        <v>0</v>
      </c>
      <c r="BD5027" s="3">
        <v>41321.662499999999</v>
      </c>
      <c r="BE5027" s="3">
        <v>41321.663888888892</v>
      </c>
      <c r="BF5027" t="s">
        <v>115</v>
      </c>
      <c r="BG5027" t="s">
        <v>115</v>
      </c>
      <c r="BH5027">
        <v>8149</v>
      </c>
      <c r="BM5027">
        <v>43550</v>
      </c>
      <c r="BR5027" t="s">
        <v>116</v>
      </c>
      <c r="BS5027" t="s">
        <v>117</v>
      </c>
      <c r="BU5027">
        <v>1</v>
      </c>
      <c r="BV5027" t="s">
        <v>118</v>
      </c>
      <c r="BX5027" t="s">
        <v>119</v>
      </c>
      <c r="BY5027" t="s">
        <v>119</v>
      </c>
      <c r="BZ5027" t="s">
        <v>119</v>
      </c>
      <c r="CA5027">
        <v>1</v>
      </c>
      <c r="CC5027" t="s">
        <v>120</v>
      </c>
      <c r="CH5027">
        <v>540</v>
      </c>
      <c r="CI5027">
        <v>32780</v>
      </c>
      <c r="CJ5027" t="s">
        <v>106</v>
      </c>
      <c r="CK5027" t="s">
        <v>106</v>
      </c>
      <c r="CL5027">
        <v>10</v>
      </c>
      <c r="CM5027" t="s">
        <v>2889</v>
      </c>
      <c r="CO5027">
        <v>125424</v>
      </c>
      <c r="CQ5027">
        <v>0</v>
      </c>
      <c r="CR5027">
        <v>0</v>
      </c>
      <c r="CS5027">
        <v>0</v>
      </c>
      <c r="CY5027" t="s">
        <v>123</v>
      </c>
      <c r="CZ5027" t="s">
        <v>124</v>
      </c>
      <c r="DD5027" t="str" cm="1">
        <f t="array" ref="DD5027:DE5027">TEXT(_xlfn.SEQUENCE(1, DATEDIF(AG5027, AH5027, "m") + 1, AG5027, 30), "YYYY-APMM")</f>
        <v>2014-AP07</v>
      </c>
      <c r="DE5027" t="str">
        <v>2014-AP08</v>
      </c>
      <c r="DN5027">
        <f t="shared" si="156"/>
        <v>91.2</v>
      </c>
      <c r="DO5027" t="str">
        <f t="shared" si="157"/>
        <v>LABOR- SUBCONTRACTOR</v>
      </c>
    </row>
    <row r="5028" spans="1:119" x14ac:dyDescent="0.35">
      <c r="A5028" t="s">
        <v>105</v>
      </c>
      <c r="B5028">
        <v>504313</v>
      </c>
      <c r="C5028">
        <v>6359</v>
      </c>
      <c r="D5028">
        <v>125426</v>
      </c>
      <c r="E5028">
        <v>13662</v>
      </c>
      <c r="F5028">
        <v>0</v>
      </c>
      <c r="G5028" t="s">
        <v>106</v>
      </c>
      <c r="H5028" t="s">
        <v>106</v>
      </c>
      <c r="I5028" t="s">
        <v>106</v>
      </c>
      <c r="J5028" t="s">
        <v>107</v>
      </c>
      <c r="K5028" t="s">
        <v>108</v>
      </c>
      <c r="L5028" t="s">
        <v>109</v>
      </c>
      <c r="M5028" t="s">
        <v>110</v>
      </c>
      <c r="N5028" t="s">
        <v>11093</v>
      </c>
      <c r="O5028" t="s">
        <v>3054</v>
      </c>
      <c r="P5028">
        <v>8178</v>
      </c>
      <c r="Q5028">
        <v>256</v>
      </c>
      <c r="R5028">
        <v>40</v>
      </c>
      <c r="S5028">
        <v>160</v>
      </c>
      <c r="T5028">
        <v>0</v>
      </c>
      <c r="U5028">
        <v>296</v>
      </c>
      <c r="V5028">
        <v>296</v>
      </c>
      <c r="W5028">
        <v>160</v>
      </c>
      <c r="X5028">
        <v>0</v>
      </c>
      <c r="Y5028">
        <v>0</v>
      </c>
      <c r="Z5028">
        <v>0</v>
      </c>
      <c r="AD5028" s="1">
        <v>41886.333333333336</v>
      </c>
      <c r="AE5028" s="1">
        <v>41909.708333333336</v>
      </c>
      <c r="AG5028" s="1">
        <v>41846.333333333336</v>
      </c>
      <c r="AH5028" s="1">
        <v>41871.708333333336</v>
      </c>
      <c r="AI5028" s="1">
        <v>41846.333333333336</v>
      </c>
      <c r="AJ5028" s="1">
        <v>41871.708333333336</v>
      </c>
      <c r="AK5028" s="1">
        <v>41846.333333333336</v>
      </c>
      <c r="AL5028" s="1">
        <v>41871.708333333336</v>
      </c>
      <c r="AM5028" s="1">
        <v>41886.333333333336</v>
      </c>
      <c r="AN5028" s="1">
        <v>41909.708333333336</v>
      </c>
      <c r="AP5028" t="s">
        <v>113</v>
      </c>
      <c r="AU5028" t="s">
        <v>11094</v>
      </c>
      <c r="AY5028" t="s">
        <v>106</v>
      </c>
      <c r="AZ5028">
        <v>0</v>
      </c>
      <c r="BA5028">
        <v>0</v>
      </c>
      <c r="BD5028" s="3">
        <v>41321.662499999999</v>
      </c>
      <c r="BE5028" s="3">
        <v>41321.663888888892</v>
      </c>
      <c r="BF5028" t="s">
        <v>115</v>
      </c>
      <c r="BG5028" t="s">
        <v>115</v>
      </c>
      <c r="BH5028">
        <v>8149</v>
      </c>
      <c r="BM5028">
        <v>43550</v>
      </c>
      <c r="BR5028" t="s">
        <v>116</v>
      </c>
      <c r="BS5028" t="s">
        <v>117</v>
      </c>
      <c r="BU5028">
        <v>1</v>
      </c>
      <c r="BV5028" t="s">
        <v>118</v>
      </c>
      <c r="BX5028" t="s">
        <v>119</v>
      </c>
      <c r="BY5028" t="s">
        <v>119</v>
      </c>
      <c r="BZ5028" t="s">
        <v>119</v>
      </c>
      <c r="CA5028">
        <v>1</v>
      </c>
      <c r="CC5028" t="s">
        <v>120</v>
      </c>
      <c r="CH5028">
        <v>540</v>
      </c>
      <c r="CI5028">
        <v>32780</v>
      </c>
      <c r="CJ5028" t="s">
        <v>106</v>
      </c>
      <c r="CK5028" t="s">
        <v>106</v>
      </c>
      <c r="CL5028">
        <v>10</v>
      </c>
      <c r="CM5028" t="s">
        <v>2889</v>
      </c>
      <c r="CO5028">
        <v>125424</v>
      </c>
      <c r="CQ5028">
        <v>0</v>
      </c>
      <c r="CR5028">
        <v>0</v>
      </c>
      <c r="CS5028">
        <v>0</v>
      </c>
      <c r="CY5028" t="s">
        <v>123</v>
      </c>
      <c r="CZ5028" t="s">
        <v>124</v>
      </c>
      <c r="DD5028" t="str" cm="1">
        <f t="array" ref="DD5028">TEXT(_xlfn.SEQUENCE(1, DATEDIF(AG5028, AH5028, "m") + 1, AG5028, 30), "YYYY-APMM")</f>
        <v>2014-AP07</v>
      </c>
      <c r="DN5028">
        <f t="shared" si="156"/>
        <v>296</v>
      </c>
      <c r="DO5028" t="str">
        <f t="shared" si="157"/>
        <v>LABOR- SUBCONTRACTOR</v>
      </c>
    </row>
    <row r="5029" spans="1:119" x14ac:dyDescent="0.35">
      <c r="A5029" t="s">
        <v>105</v>
      </c>
      <c r="B5029">
        <v>504314</v>
      </c>
      <c r="C5029">
        <v>6359</v>
      </c>
      <c r="D5029">
        <v>125427</v>
      </c>
      <c r="E5029">
        <v>13662</v>
      </c>
      <c r="F5029">
        <v>0</v>
      </c>
      <c r="G5029" t="s">
        <v>106</v>
      </c>
      <c r="H5029" t="s">
        <v>106</v>
      </c>
      <c r="I5029" t="s">
        <v>106</v>
      </c>
      <c r="J5029" t="s">
        <v>107</v>
      </c>
      <c r="K5029" t="s">
        <v>108</v>
      </c>
      <c r="L5029" t="s">
        <v>109</v>
      </c>
      <c r="M5029" t="s">
        <v>110</v>
      </c>
      <c r="N5029" t="s">
        <v>11095</v>
      </c>
      <c r="O5029" t="s">
        <v>3043</v>
      </c>
      <c r="P5029">
        <v>8178</v>
      </c>
      <c r="Q5029">
        <v>272</v>
      </c>
      <c r="R5029">
        <v>0</v>
      </c>
      <c r="S5029">
        <v>200</v>
      </c>
      <c r="T5029">
        <v>0</v>
      </c>
      <c r="U5029">
        <v>409.6</v>
      </c>
      <c r="V5029">
        <v>409.6</v>
      </c>
      <c r="W5029">
        <v>200</v>
      </c>
      <c r="X5029">
        <v>0</v>
      </c>
      <c r="Y5029">
        <v>0</v>
      </c>
      <c r="Z5029">
        <v>0</v>
      </c>
      <c r="AD5029" s="1">
        <v>41892.333333333336</v>
      </c>
      <c r="AE5029" s="1">
        <v>41920.708333333336</v>
      </c>
      <c r="AG5029" s="1">
        <v>41849.333333333336</v>
      </c>
      <c r="AH5029" s="1">
        <v>41881.708333333336</v>
      </c>
      <c r="AI5029" s="1">
        <v>41849.333333333336</v>
      </c>
      <c r="AJ5029" s="1">
        <v>41881.708333333336</v>
      </c>
      <c r="AK5029" s="1">
        <v>41849.333333333336</v>
      </c>
      <c r="AL5029" s="1">
        <v>41881.708333333336</v>
      </c>
      <c r="AM5029" s="1">
        <v>41892.333333333336</v>
      </c>
      <c r="AN5029" s="1">
        <v>41920.708333333336</v>
      </c>
      <c r="AP5029" t="s">
        <v>113</v>
      </c>
      <c r="AU5029" t="s">
        <v>11096</v>
      </c>
      <c r="AY5029" t="s">
        <v>106</v>
      </c>
      <c r="AZ5029">
        <v>0</v>
      </c>
      <c r="BA5029">
        <v>0</v>
      </c>
      <c r="BD5029" s="3">
        <v>41321.662499999999</v>
      </c>
      <c r="BE5029" s="3">
        <v>41321.663888888892</v>
      </c>
      <c r="BF5029" t="s">
        <v>115</v>
      </c>
      <c r="BG5029" t="s">
        <v>115</v>
      </c>
      <c r="BH5029">
        <v>8149</v>
      </c>
      <c r="BM5029">
        <v>43550</v>
      </c>
      <c r="BR5029" t="s">
        <v>116</v>
      </c>
      <c r="BS5029" t="s">
        <v>117</v>
      </c>
      <c r="BU5029">
        <v>1</v>
      </c>
      <c r="BV5029" t="s">
        <v>118</v>
      </c>
      <c r="BX5029" t="s">
        <v>119</v>
      </c>
      <c r="BY5029" t="s">
        <v>119</v>
      </c>
      <c r="BZ5029" t="s">
        <v>119</v>
      </c>
      <c r="CA5029">
        <v>1</v>
      </c>
      <c r="CC5029" t="s">
        <v>120</v>
      </c>
      <c r="CH5029">
        <v>540</v>
      </c>
      <c r="CI5029">
        <v>32800</v>
      </c>
      <c r="CJ5029" t="s">
        <v>106</v>
      </c>
      <c r="CK5029" t="s">
        <v>106</v>
      </c>
      <c r="CL5029">
        <v>20</v>
      </c>
      <c r="CM5029" t="s">
        <v>2867</v>
      </c>
      <c r="CO5029">
        <v>125424</v>
      </c>
      <c r="CQ5029">
        <v>0</v>
      </c>
      <c r="CR5029">
        <v>0</v>
      </c>
      <c r="CS5029">
        <v>0</v>
      </c>
      <c r="CY5029" t="s">
        <v>123</v>
      </c>
      <c r="CZ5029" t="s">
        <v>124</v>
      </c>
      <c r="DD5029" t="str" cm="1">
        <f t="array" ref="DD5029:DE5029">TEXT(_xlfn.SEQUENCE(1, DATEDIF(AG5029, AH5029, "m") + 1, AG5029, 30), "YYYY-APMM")</f>
        <v>2014-AP07</v>
      </c>
      <c r="DE5029" t="str">
        <v>2014-AP08</v>
      </c>
      <c r="DN5029">
        <f t="shared" si="156"/>
        <v>204.8</v>
      </c>
      <c r="DO5029" t="str">
        <f t="shared" si="157"/>
        <v>LABOR- SUBCONTRACTOR</v>
      </c>
    </row>
    <row r="5030" spans="1:119" x14ac:dyDescent="0.35">
      <c r="A5030" t="s">
        <v>105</v>
      </c>
      <c r="B5030">
        <v>504315</v>
      </c>
      <c r="C5030">
        <v>6359</v>
      </c>
      <c r="D5030">
        <v>125427</v>
      </c>
      <c r="E5030">
        <v>13662</v>
      </c>
      <c r="F5030">
        <v>0</v>
      </c>
      <c r="G5030" t="s">
        <v>106</v>
      </c>
      <c r="H5030" t="s">
        <v>106</v>
      </c>
      <c r="I5030" t="s">
        <v>106</v>
      </c>
      <c r="J5030" t="s">
        <v>107</v>
      </c>
      <c r="K5030" t="s">
        <v>108</v>
      </c>
      <c r="L5030" t="s">
        <v>109</v>
      </c>
      <c r="M5030" t="s">
        <v>110</v>
      </c>
      <c r="N5030" t="s">
        <v>11097</v>
      </c>
      <c r="O5030" t="s">
        <v>3045</v>
      </c>
      <c r="P5030">
        <v>8178</v>
      </c>
      <c r="Q5030">
        <v>24</v>
      </c>
      <c r="R5030">
        <v>0</v>
      </c>
      <c r="S5030">
        <v>200</v>
      </c>
      <c r="T5030">
        <v>0</v>
      </c>
      <c r="U5030">
        <v>568</v>
      </c>
      <c r="V5030">
        <v>568</v>
      </c>
      <c r="W5030">
        <v>200</v>
      </c>
      <c r="X5030">
        <v>0</v>
      </c>
      <c r="Y5030">
        <v>0</v>
      </c>
      <c r="Z5030">
        <v>0</v>
      </c>
      <c r="AD5030" s="1">
        <v>41898.333333333336</v>
      </c>
      <c r="AE5030" s="1">
        <v>41928.708333333336</v>
      </c>
      <c r="AG5030" s="1">
        <v>41895.333333333336</v>
      </c>
      <c r="AH5030" s="1">
        <v>41925.708333333336</v>
      </c>
      <c r="AI5030" s="1">
        <v>41895.333333333336</v>
      </c>
      <c r="AJ5030" s="1">
        <v>41925.708333333336</v>
      </c>
      <c r="AK5030" s="1">
        <v>41895.333333333336</v>
      </c>
      <c r="AL5030" s="1">
        <v>41925.708333333336</v>
      </c>
      <c r="AM5030" s="1">
        <v>41898.333333333336</v>
      </c>
      <c r="AN5030" s="1">
        <v>41928.708333333336</v>
      </c>
      <c r="AP5030" t="s">
        <v>113</v>
      </c>
      <c r="AU5030" t="s">
        <v>11098</v>
      </c>
      <c r="AY5030" t="s">
        <v>106</v>
      </c>
      <c r="AZ5030">
        <v>0</v>
      </c>
      <c r="BA5030">
        <v>0</v>
      </c>
      <c r="BD5030" s="3">
        <v>41321.662499999999</v>
      </c>
      <c r="BE5030" s="3">
        <v>41321.663888888892</v>
      </c>
      <c r="BF5030" t="s">
        <v>115</v>
      </c>
      <c r="BG5030" t="s">
        <v>115</v>
      </c>
      <c r="BH5030">
        <v>8149</v>
      </c>
      <c r="BM5030">
        <v>43550</v>
      </c>
      <c r="BR5030" t="s">
        <v>116</v>
      </c>
      <c r="BS5030" t="s">
        <v>117</v>
      </c>
      <c r="BU5030">
        <v>1</v>
      </c>
      <c r="BV5030" t="s">
        <v>118</v>
      </c>
      <c r="BX5030" t="s">
        <v>119</v>
      </c>
      <c r="BY5030" t="s">
        <v>119</v>
      </c>
      <c r="BZ5030" t="s">
        <v>119</v>
      </c>
      <c r="CA5030">
        <v>1</v>
      </c>
      <c r="CC5030" t="s">
        <v>120</v>
      </c>
      <c r="CH5030">
        <v>540</v>
      </c>
      <c r="CI5030">
        <v>32800</v>
      </c>
      <c r="CJ5030" t="s">
        <v>106</v>
      </c>
      <c r="CK5030" t="s">
        <v>106</v>
      </c>
      <c r="CL5030">
        <v>20</v>
      </c>
      <c r="CM5030" t="s">
        <v>2867</v>
      </c>
      <c r="CO5030">
        <v>125424</v>
      </c>
      <c r="CQ5030">
        <v>0</v>
      </c>
      <c r="CR5030">
        <v>0</v>
      </c>
      <c r="CS5030">
        <v>0</v>
      </c>
      <c r="CY5030" t="s">
        <v>123</v>
      </c>
      <c r="CZ5030" t="s">
        <v>124</v>
      </c>
      <c r="DD5030" t="str" cm="1">
        <f t="array" ref="DD5030:DE5030">TEXT(_xlfn.SEQUENCE(1, DATEDIF(AG5030, AH5030, "m") + 1, AG5030, 30), "YYYY-APMM")</f>
        <v>2014-AP09</v>
      </c>
      <c r="DE5030" t="str">
        <v>2014-AP10</v>
      </c>
      <c r="DN5030">
        <f t="shared" si="156"/>
        <v>284</v>
      </c>
      <c r="DO5030" t="str">
        <f t="shared" si="157"/>
        <v>LABOR- SUBCONTRACTOR</v>
      </c>
    </row>
    <row r="5031" spans="1:119" x14ac:dyDescent="0.35">
      <c r="A5031" t="s">
        <v>105</v>
      </c>
      <c r="B5031">
        <v>504316</v>
      </c>
      <c r="C5031">
        <v>6359</v>
      </c>
      <c r="D5031">
        <v>125429</v>
      </c>
      <c r="E5031">
        <v>13662</v>
      </c>
      <c r="F5031">
        <v>0</v>
      </c>
      <c r="G5031" t="s">
        <v>106</v>
      </c>
      <c r="H5031" t="s">
        <v>106</v>
      </c>
      <c r="I5031" t="s">
        <v>106</v>
      </c>
      <c r="J5031" t="s">
        <v>107</v>
      </c>
      <c r="K5031" t="s">
        <v>108</v>
      </c>
      <c r="L5031" t="s">
        <v>109</v>
      </c>
      <c r="M5031" t="s">
        <v>110</v>
      </c>
      <c r="N5031" t="s">
        <v>11099</v>
      </c>
      <c r="O5031" t="s">
        <v>3002</v>
      </c>
      <c r="P5031">
        <v>8178</v>
      </c>
      <c r="Q5031">
        <v>88</v>
      </c>
      <c r="R5031">
        <v>0</v>
      </c>
      <c r="S5031">
        <v>200</v>
      </c>
      <c r="T5031">
        <v>0</v>
      </c>
      <c r="U5031">
        <v>1222.4000000000001</v>
      </c>
      <c r="V5031">
        <v>1222.4000000000001</v>
      </c>
      <c r="W5031">
        <v>200</v>
      </c>
      <c r="X5031">
        <v>0</v>
      </c>
      <c r="Y5031">
        <v>0</v>
      </c>
      <c r="Z5031">
        <v>0</v>
      </c>
      <c r="AD5031" s="1">
        <v>41797.333333333336</v>
      </c>
      <c r="AE5031" s="1">
        <v>41825.708333333336</v>
      </c>
      <c r="AG5031" s="1">
        <v>41784.333333333336</v>
      </c>
      <c r="AH5031" s="1">
        <v>41812.708333333336</v>
      </c>
      <c r="AI5031" s="1">
        <v>41784.333333333336</v>
      </c>
      <c r="AJ5031" s="1">
        <v>41812.708333333336</v>
      </c>
      <c r="AK5031" s="1">
        <v>41784.333333333336</v>
      </c>
      <c r="AL5031" s="1">
        <v>41812.708333333336</v>
      </c>
      <c r="AM5031" s="1">
        <v>41797.333333333336</v>
      </c>
      <c r="AN5031" s="1">
        <v>41825.708333333336</v>
      </c>
      <c r="AP5031" t="s">
        <v>113</v>
      </c>
      <c r="AU5031" t="s">
        <v>11100</v>
      </c>
      <c r="AY5031" t="s">
        <v>106</v>
      </c>
      <c r="AZ5031">
        <v>0</v>
      </c>
      <c r="BA5031">
        <v>0</v>
      </c>
      <c r="BD5031" s="3">
        <v>41321.662499999999</v>
      </c>
      <c r="BE5031" s="3">
        <v>41321.663888888892</v>
      </c>
      <c r="BF5031" t="s">
        <v>115</v>
      </c>
      <c r="BG5031" t="s">
        <v>115</v>
      </c>
      <c r="BH5031">
        <v>8149</v>
      </c>
      <c r="BM5031">
        <v>43550</v>
      </c>
      <c r="BR5031" t="s">
        <v>116</v>
      </c>
      <c r="BS5031" t="s">
        <v>117</v>
      </c>
      <c r="BU5031">
        <v>1</v>
      </c>
      <c r="BV5031" t="s">
        <v>118</v>
      </c>
      <c r="BX5031" t="s">
        <v>119</v>
      </c>
      <c r="BY5031" t="s">
        <v>119</v>
      </c>
      <c r="BZ5031" t="s">
        <v>119</v>
      </c>
      <c r="CA5031">
        <v>1</v>
      </c>
      <c r="CC5031" t="s">
        <v>120</v>
      </c>
      <c r="CH5031">
        <v>540</v>
      </c>
      <c r="CI5031">
        <v>32710</v>
      </c>
      <c r="CJ5031" t="s">
        <v>106</v>
      </c>
      <c r="CK5031" t="s">
        <v>106</v>
      </c>
      <c r="CL5031">
        <v>15</v>
      </c>
      <c r="CM5031" t="s">
        <v>2963</v>
      </c>
      <c r="CO5031">
        <v>125428</v>
      </c>
      <c r="CQ5031">
        <v>0</v>
      </c>
      <c r="CR5031">
        <v>0</v>
      </c>
      <c r="CS5031">
        <v>0</v>
      </c>
      <c r="CY5031" t="s">
        <v>123</v>
      </c>
      <c r="CZ5031" t="s">
        <v>124</v>
      </c>
      <c r="DD5031" t="str" cm="1">
        <f t="array" ref="DD5031">TEXT(_xlfn.SEQUENCE(1, DATEDIF(AG5031, AH5031, "m") + 1, AG5031, 30), "YYYY-APMM")</f>
        <v>2014-AP05</v>
      </c>
      <c r="DN5031">
        <f t="shared" si="156"/>
        <v>1222.4000000000001</v>
      </c>
      <c r="DO5031" t="str">
        <f t="shared" si="157"/>
        <v>LABOR- SUBCONTRACTOR</v>
      </c>
    </row>
    <row r="5032" spans="1:119" x14ac:dyDescent="0.35">
      <c r="A5032" t="s">
        <v>105</v>
      </c>
      <c r="B5032">
        <v>504317</v>
      </c>
      <c r="C5032">
        <v>6359</v>
      </c>
      <c r="D5032">
        <v>125429</v>
      </c>
      <c r="E5032">
        <v>13662</v>
      </c>
      <c r="F5032">
        <v>0</v>
      </c>
      <c r="G5032" t="s">
        <v>106</v>
      </c>
      <c r="H5032" t="s">
        <v>106</v>
      </c>
      <c r="I5032" t="s">
        <v>106</v>
      </c>
      <c r="J5032" t="s">
        <v>107</v>
      </c>
      <c r="K5032" t="s">
        <v>108</v>
      </c>
      <c r="L5032" t="s">
        <v>109</v>
      </c>
      <c r="M5032" t="s">
        <v>110</v>
      </c>
      <c r="N5032" t="s">
        <v>11101</v>
      </c>
      <c r="O5032" t="s">
        <v>3005</v>
      </c>
      <c r="P5032">
        <v>8178</v>
      </c>
      <c r="Q5032">
        <v>232</v>
      </c>
      <c r="R5032">
        <v>16</v>
      </c>
      <c r="S5032">
        <v>160</v>
      </c>
      <c r="T5032">
        <v>0</v>
      </c>
      <c r="U5032">
        <v>1318.4</v>
      </c>
      <c r="V5032">
        <v>1318.4</v>
      </c>
      <c r="W5032">
        <v>160</v>
      </c>
      <c r="X5032">
        <v>0</v>
      </c>
      <c r="Y5032">
        <v>0</v>
      </c>
      <c r="Z5032">
        <v>0</v>
      </c>
      <c r="AD5032" s="1">
        <v>41829.333333333336</v>
      </c>
      <c r="AE5032" s="1">
        <v>41851.708333333336</v>
      </c>
      <c r="AG5032" s="1">
        <v>41795.333333333336</v>
      </c>
      <c r="AH5032" s="1">
        <v>41818.708333333336</v>
      </c>
      <c r="AI5032" s="1">
        <v>41795.333333333336</v>
      </c>
      <c r="AJ5032" s="1">
        <v>41818.708333333336</v>
      </c>
      <c r="AK5032" s="1">
        <v>41795.333333333336</v>
      </c>
      <c r="AL5032" s="1">
        <v>41818.708333333336</v>
      </c>
      <c r="AM5032" s="1">
        <v>41829.333333333336</v>
      </c>
      <c r="AN5032" s="1">
        <v>41851.708333333336</v>
      </c>
      <c r="AP5032" t="s">
        <v>113</v>
      </c>
      <c r="AU5032" t="s">
        <v>11102</v>
      </c>
      <c r="AY5032" t="s">
        <v>106</v>
      </c>
      <c r="AZ5032">
        <v>0</v>
      </c>
      <c r="BA5032">
        <v>0</v>
      </c>
      <c r="BD5032" s="3">
        <v>41321.662499999999</v>
      </c>
      <c r="BE5032" s="3">
        <v>41321.663888888892</v>
      </c>
      <c r="BF5032" t="s">
        <v>115</v>
      </c>
      <c r="BG5032" t="s">
        <v>115</v>
      </c>
      <c r="BH5032">
        <v>8149</v>
      </c>
      <c r="BM5032">
        <v>43550</v>
      </c>
      <c r="BR5032" t="s">
        <v>116</v>
      </c>
      <c r="BS5032" t="s">
        <v>117</v>
      </c>
      <c r="BU5032">
        <v>1</v>
      </c>
      <c r="BV5032" t="s">
        <v>118</v>
      </c>
      <c r="BX5032" t="s">
        <v>119</v>
      </c>
      <c r="BY5032" t="s">
        <v>119</v>
      </c>
      <c r="BZ5032" t="s">
        <v>119</v>
      </c>
      <c r="CA5032">
        <v>1</v>
      </c>
      <c r="CC5032" t="s">
        <v>120</v>
      </c>
      <c r="CH5032">
        <v>540</v>
      </c>
      <c r="CI5032">
        <v>32710</v>
      </c>
      <c r="CJ5032" t="s">
        <v>106</v>
      </c>
      <c r="CK5032" t="s">
        <v>106</v>
      </c>
      <c r="CL5032">
        <v>15</v>
      </c>
      <c r="CM5032" t="s">
        <v>2963</v>
      </c>
      <c r="CO5032">
        <v>125428</v>
      </c>
      <c r="CQ5032">
        <v>0</v>
      </c>
      <c r="CR5032">
        <v>0</v>
      </c>
      <c r="CS5032">
        <v>0</v>
      </c>
      <c r="CY5032" t="s">
        <v>123</v>
      </c>
      <c r="CZ5032" t="s">
        <v>124</v>
      </c>
      <c r="DD5032" t="str" cm="1">
        <f t="array" ref="DD5032">TEXT(_xlfn.SEQUENCE(1, DATEDIF(AG5032, AH5032, "m") + 1, AG5032, 30), "YYYY-APMM")</f>
        <v>2014-AP06</v>
      </c>
      <c r="DN5032">
        <f t="shared" si="156"/>
        <v>1318.4</v>
      </c>
      <c r="DO5032" t="str">
        <f t="shared" si="157"/>
        <v>LABOR- SUBCONTRACTOR</v>
      </c>
    </row>
    <row r="5033" spans="1:119" x14ac:dyDescent="0.35">
      <c r="A5033" t="s">
        <v>105</v>
      </c>
      <c r="B5033">
        <v>504318</v>
      </c>
      <c r="C5033">
        <v>6359</v>
      </c>
      <c r="D5033">
        <v>125429</v>
      </c>
      <c r="E5033">
        <v>13662</v>
      </c>
      <c r="F5033">
        <v>0</v>
      </c>
      <c r="G5033" t="s">
        <v>106</v>
      </c>
      <c r="H5033" t="s">
        <v>106</v>
      </c>
      <c r="I5033" t="s">
        <v>106</v>
      </c>
      <c r="J5033" t="s">
        <v>107</v>
      </c>
      <c r="K5033" t="s">
        <v>108</v>
      </c>
      <c r="L5033" t="s">
        <v>109</v>
      </c>
      <c r="M5033" t="s">
        <v>110</v>
      </c>
      <c r="N5033" t="s">
        <v>11103</v>
      </c>
      <c r="O5033" t="s">
        <v>3008</v>
      </c>
      <c r="P5033">
        <v>8178</v>
      </c>
      <c r="Q5033">
        <v>216</v>
      </c>
      <c r="R5033">
        <v>0</v>
      </c>
      <c r="S5033">
        <v>200</v>
      </c>
      <c r="T5033">
        <v>0</v>
      </c>
      <c r="U5033">
        <v>296</v>
      </c>
      <c r="V5033">
        <v>296</v>
      </c>
      <c r="W5033">
        <v>200</v>
      </c>
      <c r="X5033">
        <v>0</v>
      </c>
      <c r="Y5033">
        <v>0</v>
      </c>
      <c r="Z5033">
        <v>0</v>
      </c>
      <c r="AD5033" s="1">
        <v>41837.333333333336</v>
      </c>
      <c r="AE5033" s="1">
        <v>41869.708333333336</v>
      </c>
      <c r="AG5033" s="1">
        <v>41806.333333333336</v>
      </c>
      <c r="AH5033" s="1">
        <v>41834.708333333336</v>
      </c>
      <c r="AI5033" s="1">
        <v>41806.333333333336</v>
      </c>
      <c r="AJ5033" s="1">
        <v>41834.708333333336</v>
      </c>
      <c r="AK5033" s="1">
        <v>41806.333333333336</v>
      </c>
      <c r="AL5033" s="1">
        <v>41834.708333333336</v>
      </c>
      <c r="AM5033" s="1">
        <v>41837.333333333336</v>
      </c>
      <c r="AN5033" s="1">
        <v>41869.708333333336</v>
      </c>
      <c r="AP5033" t="s">
        <v>113</v>
      </c>
      <c r="AU5033" t="s">
        <v>11104</v>
      </c>
      <c r="AY5033" t="s">
        <v>106</v>
      </c>
      <c r="AZ5033">
        <v>0</v>
      </c>
      <c r="BA5033">
        <v>0</v>
      </c>
      <c r="BD5033" s="3">
        <v>41321.662499999999</v>
      </c>
      <c r="BE5033" s="3">
        <v>41321.663888888892</v>
      </c>
      <c r="BF5033" t="s">
        <v>115</v>
      </c>
      <c r="BG5033" t="s">
        <v>115</v>
      </c>
      <c r="BH5033">
        <v>8149</v>
      </c>
      <c r="BM5033">
        <v>43550</v>
      </c>
      <c r="BR5033" t="s">
        <v>116</v>
      </c>
      <c r="BS5033" t="s">
        <v>117</v>
      </c>
      <c r="BU5033">
        <v>1</v>
      </c>
      <c r="BV5033" t="s">
        <v>118</v>
      </c>
      <c r="BX5033" t="s">
        <v>119</v>
      </c>
      <c r="BY5033" t="s">
        <v>119</v>
      </c>
      <c r="BZ5033" t="s">
        <v>119</v>
      </c>
      <c r="CA5033">
        <v>1</v>
      </c>
      <c r="CC5033" t="s">
        <v>120</v>
      </c>
      <c r="CH5033">
        <v>540</v>
      </c>
      <c r="CI5033">
        <v>32710</v>
      </c>
      <c r="CJ5033" t="s">
        <v>106</v>
      </c>
      <c r="CK5033" t="s">
        <v>106</v>
      </c>
      <c r="CL5033">
        <v>15</v>
      </c>
      <c r="CM5033" t="s">
        <v>2963</v>
      </c>
      <c r="CO5033">
        <v>125428</v>
      </c>
      <c r="CQ5033">
        <v>0</v>
      </c>
      <c r="CR5033">
        <v>0</v>
      </c>
      <c r="CS5033">
        <v>0</v>
      </c>
      <c r="CY5033" t="s">
        <v>123</v>
      </c>
      <c r="CZ5033" t="s">
        <v>124</v>
      </c>
      <c r="DD5033" t="str" cm="1">
        <f t="array" ref="DD5033">TEXT(_xlfn.SEQUENCE(1, DATEDIF(AG5033, AH5033, "m") + 1, AG5033, 30), "YYYY-APMM")</f>
        <v>2014-AP06</v>
      </c>
      <c r="DN5033">
        <f t="shared" si="156"/>
        <v>296</v>
      </c>
      <c r="DO5033" t="str">
        <f t="shared" si="157"/>
        <v>LABOR- SUBCONTRACTOR</v>
      </c>
    </row>
    <row r="5034" spans="1:119" x14ac:dyDescent="0.35">
      <c r="A5034" t="s">
        <v>105</v>
      </c>
      <c r="B5034">
        <v>504319</v>
      </c>
      <c r="C5034">
        <v>6359</v>
      </c>
      <c r="D5034">
        <v>125429</v>
      </c>
      <c r="E5034">
        <v>13662</v>
      </c>
      <c r="F5034">
        <v>0</v>
      </c>
      <c r="G5034" t="s">
        <v>106</v>
      </c>
      <c r="H5034" t="s">
        <v>106</v>
      </c>
      <c r="I5034" t="s">
        <v>106</v>
      </c>
      <c r="J5034" t="s">
        <v>107</v>
      </c>
      <c r="K5034" t="s">
        <v>108</v>
      </c>
      <c r="L5034" t="s">
        <v>109</v>
      </c>
      <c r="M5034" t="s">
        <v>110</v>
      </c>
      <c r="N5034" t="s">
        <v>11105</v>
      </c>
      <c r="O5034" t="s">
        <v>3011</v>
      </c>
      <c r="P5034">
        <v>8178</v>
      </c>
      <c r="Q5034">
        <v>24</v>
      </c>
      <c r="R5034">
        <v>16</v>
      </c>
      <c r="S5034">
        <v>160</v>
      </c>
      <c r="T5034">
        <v>0</v>
      </c>
      <c r="U5034">
        <v>227.2</v>
      </c>
      <c r="V5034">
        <v>227.2</v>
      </c>
      <c r="W5034">
        <v>160</v>
      </c>
      <c r="X5034">
        <v>0</v>
      </c>
      <c r="Y5034">
        <v>0</v>
      </c>
      <c r="Z5034">
        <v>0</v>
      </c>
      <c r="AD5034" s="1">
        <v>41875.333333333336</v>
      </c>
      <c r="AE5034" s="1">
        <v>41897.708333333336</v>
      </c>
      <c r="AG5034" s="1">
        <v>41871.333333333336</v>
      </c>
      <c r="AH5034" s="1">
        <v>41893.708333333336</v>
      </c>
      <c r="AI5034" s="1">
        <v>41871.333333333336</v>
      </c>
      <c r="AJ5034" s="1">
        <v>41893.708333333336</v>
      </c>
      <c r="AK5034" s="1">
        <v>41871.333333333336</v>
      </c>
      <c r="AL5034" s="1">
        <v>41893.708333333336</v>
      </c>
      <c r="AM5034" s="1">
        <v>41875.333333333336</v>
      </c>
      <c r="AN5034" s="1">
        <v>41897.708333333336</v>
      </c>
      <c r="AP5034" t="s">
        <v>113</v>
      </c>
      <c r="AU5034" t="s">
        <v>11106</v>
      </c>
      <c r="AY5034" t="s">
        <v>106</v>
      </c>
      <c r="AZ5034">
        <v>0</v>
      </c>
      <c r="BA5034">
        <v>0</v>
      </c>
      <c r="BD5034" s="3">
        <v>41321.662499999999</v>
      </c>
      <c r="BE5034" s="3">
        <v>41321.663888888892</v>
      </c>
      <c r="BF5034" t="s">
        <v>115</v>
      </c>
      <c r="BG5034" t="s">
        <v>115</v>
      </c>
      <c r="BH5034">
        <v>8149</v>
      </c>
      <c r="BM5034">
        <v>43550</v>
      </c>
      <c r="BR5034" t="s">
        <v>116</v>
      </c>
      <c r="BS5034" t="s">
        <v>117</v>
      </c>
      <c r="BU5034">
        <v>1</v>
      </c>
      <c r="BV5034" t="s">
        <v>118</v>
      </c>
      <c r="BX5034" t="s">
        <v>119</v>
      </c>
      <c r="BY5034" t="s">
        <v>119</v>
      </c>
      <c r="BZ5034" t="s">
        <v>119</v>
      </c>
      <c r="CA5034">
        <v>1</v>
      </c>
      <c r="CC5034" t="s">
        <v>120</v>
      </c>
      <c r="CH5034">
        <v>540</v>
      </c>
      <c r="CI5034">
        <v>32710</v>
      </c>
      <c r="CJ5034" t="s">
        <v>106</v>
      </c>
      <c r="CK5034" t="s">
        <v>106</v>
      </c>
      <c r="CL5034">
        <v>15</v>
      </c>
      <c r="CM5034" t="s">
        <v>2963</v>
      </c>
      <c r="CO5034">
        <v>125428</v>
      </c>
      <c r="CQ5034">
        <v>0</v>
      </c>
      <c r="CR5034">
        <v>0</v>
      </c>
      <c r="CS5034">
        <v>0</v>
      </c>
      <c r="CY5034" t="s">
        <v>123</v>
      </c>
      <c r="CZ5034" t="s">
        <v>124</v>
      </c>
      <c r="DD5034" t="str" cm="1">
        <f t="array" ref="DD5034">TEXT(_xlfn.SEQUENCE(1, DATEDIF(AG5034, AH5034, "m") + 1, AG5034, 30), "YYYY-APMM")</f>
        <v>2014-AP08</v>
      </c>
      <c r="DN5034">
        <f t="shared" si="156"/>
        <v>227.2</v>
      </c>
      <c r="DO5034" t="str">
        <f t="shared" si="157"/>
        <v>LABOR- SUBCONTRACTOR</v>
      </c>
    </row>
    <row r="5035" spans="1:119" x14ac:dyDescent="0.35">
      <c r="A5035" t="s">
        <v>105</v>
      </c>
      <c r="B5035">
        <v>504320</v>
      </c>
      <c r="C5035">
        <v>6359</v>
      </c>
      <c r="D5035">
        <v>125429</v>
      </c>
      <c r="E5035">
        <v>13662</v>
      </c>
      <c r="F5035">
        <v>0</v>
      </c>
      <c r="G5035" t="s">
        <v>106</v>
      </c>
      <c r="H5035" t="s">
        <v>106</v>
      </c>
      <c r="I5035" t="s">
        <v>106</v>
      </c>
      <c r="J5035" t="s">
        <v>107</v>
      </c>
      <c r="K5035" t="s">
        <v>108</v>
      </c>
      <c r="L5035" t="s">
        <v>109</v>
      </c>
      <c r="M5035" t="s">
        <v>110</v>
      </c>
      <c r="N5035" t="s">
        <v>11107</v>
      </c>
      <c r="O5035" t="s">
        <v>3014</v>
      </c>
      <c r="P5035">
        <v>8178</v>
      </c>
      <c r="Q5035">
        <v>8</v>
      </c>
      <c r="R5035">
        <v>0</v>
      </c>
      <c r="S5035">
        <v>200</v>
      </c>
      <c r="T5035">
        <v>0</v>
      </c>
      <c r="U5035">
        <v>1651.2</v>
      </c>
      <c r="V5035">
        <v>1651.2</v>
      </c>
      <c r="W5035">
        <v>200</v>
      </c>
      <c r="X5035">
        <v>0</v>
      </c>
      <c r="Y5035">
        <v>0</v>
      </c>
      <c r="Z5035">
        <v>0</v>
      </c>
      <c r="AD5035" s="1">
        <v>41881.333333333336</v>
      </c>
      <c r="AE5035" s="1">
        <v>41909.708333333336</v>
      </c>
      <c r="AG5035" s="1">
        <v>41879.333333333336</v>
      </c>
      <c r="AH5035" s="1">
        <v>41907.708333333336</v>
      </c>
      <c r="AI5035" s="1">
        <v>41879.333333333336</v>
      </c>
      <c r="AJ5035" s="1">
        <v>41907.708333333336</v>
      </c>
      <c r="AK5035" s="1">
        <v>41879.333333333336</v>
      </c>
      <c r="AL5035" s="1">
        <v>41907.708333333336</v>
      </c>
      <c r="AM5035" s="1">
        <v>41881.333333333336</v>
      </c>
      <c r="AN5035" s="1">
        <v>41909.708333333336</v>
      </c>
      <c r="AP5035" t="s">
        <v>113</v>
      </c>
      <c r="AU5035" t="s">
        <v>11108</v>
      </c>
      <c r="AY5035" t="s">
        <v>106</v>
      </c>
      <c r="AZ5035">
        <v>0</v>
      </c>
      <c r="BA5035">
        <v>0</v>
      </c>
      <c r="BD5035" s="3">
        <v>41321.662499999999</v>
      </c>
      <c r="BE5035" s="3">
        <v>41321.663888888892</v>
      </c>
      <c r="BF5035" t="s">
        <v>115</v>
      </c>
      <c r="BG5035" t="s">
        <v>115</v>
      </c>
      <c r="BH5035">
        <v>8149</v>
      </c>
      <c r="BM5035">
        <v>43550</v>
      </c>
      <c r="BR5035" t="s">
        <v>116</v>
      </c>
      <c r="BS5035" t="s">
        <v>117</v>
      </c>
      <c r="BU5035">
        <v>1</v>
      </c>
      <c r="BV5035" t="s">
        <v>118</v>
      </c>
      <c r="BX5035" t="s">
        <v>119</v>
      </c>
      <c r="BY5035" t="s">
        <v>119</v>
      </c>
      <c r="BZ5035" t="s">
        <v>119</v>
      </c>
      <c r="CA5035">
        <v>1</v>
      </c>
      <c r="CC5035" t="s">
        <v>120</v>
      </c>
      <c r="CH5035">
        <v>540</v>
      </c>
      <c r="CI5035">
        <v>32710</v>
      </c>
      <c r="CJ5035" t="s">
        <v>106</v>
      </c>
      <c r="CK5035" t="s">
        <v>106</v>
      </c>
      <c r="CL5035">
        <v>15</v>
      </c>
      <c r="CM5035" t="s">
        <v>2963</v>
      </c>
      <c r="CO5035">
        <v>125428</v>
      </c>
      <c r="CQ5035">
        <v>0</v>
      </c>
      <c r="CR5035">
        <v>0</v>
      </c>
      <c r="CS5035">
        <v>0</v>
      </c>
      <c r="CY5035" t="s">
        <v>123</v>
      </c>
      <c r="CZ5035" t="s">
        <v>124</v>
      </c>
      <c r="DD5035" t="str" cm="1">
        <f t="array" ref="DD5035">TEXT(_xlfn.SEQUENCE(1, DATEDIF(AG5035, AH5035, "m") + 1, AG5035, 30), "YYYY-APMM")</f>
        <v>2014-AP08</v>
      </c>
      <c r="DN5035">
        <f t="shared" si="156"/>
        <v>1651.2</v>
      </c>
      <c r="DO5035" t="str">
        <f t="shared" si="157"/>
        <v>LABOR- SUBCONTRACTOR</v>
      </c>
    </row>
    <row r="5036" spans="1:119" x14ac:dyDescent="0.35">
      <c r="A5036" t="s">
        <v>105</v>
      </c>
      <c r="B5036">
        <v>504321</v>
      </c>
      <c r="C5036">
        <v>6359</v>
      </c>
      <c r="D5036">
        <v>125429</v>
      </c>
      <c r="E5036">
        <v>13662</v>
      </c>
      <c r="F5036">
        <v>0</v>
      </c>
      <c r="G5036" t="s">
        <v>106</v>
      </c>
      <c r="H5036" t="s">
        <v>106</v>
      </c>
      <c r="I5036" t="s">
        <v>106</v>
      </c>
      <c r="J5036" t="s">
        <v>107</v>
      </c>
      <c r="K5036" t="s">
        <v>108</v>
      </c>
      <c r="L5036" t="s">
        <v>109</v>
      </c>
      <c r="M5036" t="s">
        <v>110</v>
      </c>
      <c r="N5036" t="s">
        <v>11109</v>
      </c>
      <c r="O5036" t="s">
        <v>3017</v>
      </c>
      <c r="P5036">
        <v>8178</v>
      </c>
      <c r="Q5036">
        <v>8</v>
      </c>
      <c r="R5036">
        <v>0</v>
      </c>
      <c r="S5036">
        <v>200</v>
      </c>
      <c r="T5036">
        <v>0</v>
      </c>
      <c r="U5036">
        <v>1008</v>
      </c>
      <c r="V5036">
        <v>1008</v>
      </c>
      <c r="W5036">
        <v>200</v>
      </c>
      <c r="X5036">
        <v>0</v>
      </c>
      <c r="Y5036">
        <v>0</v>
      </c>
      <c r="Z5036">
        <v>0</v>
      </c>
      <c r="AD5036" s="1">
        <v>41869.333333333336</v>
      </c>
      <c r="AE5036" s="1">
        <v>41897.708333333336</v>
      </c>
      <c r="AG5036" s="1">
        <v>41868.333333333336</v>
      </c>
      <c r="AH5036" s="1">
        <v>41896.708333333336</v>
      </c>
      <c r="AI5036" s="1">
        <v>41868.333333333336</v>
      </c>
      <c r="AJ5036" s="1">
        <v>41896.708333333336</v>
      </c>
      <c r="AK5036" s="1">
        <v>41868.333333333336</v>
      </c>
      <c r="AL5036" s="1">
        <v>41896.708333333336</v>
      </c>
      <c r="AM5036" s="1">
        <v>41869.333333333336</v>
      </c>
      <c r="AN5036" s="1">
        <v>41897.708333333336</v>
      </c>
      <c r="AP5036" t="s">
        <v>113</v>
      </c>
      <c r="AU5036" t="s">
        <v>11110</v>
      </c>
      <c r="AY5036" t="s">
        <v>106</v>
      </c>
      <c r="AZ5036">
        <v>0</v>
      </c>
      <c r="BA5036">
        <v>0</v>
      </c>
      <c r="BD5036" s="3">
        <v>41321.662499999999</v>
      </c>
      <c r="BE5036" s="3">
        <v>41321.663888888892</v>
      </c>
      <c r="BF5036" t="s">
        <v>115</v>
      </c>
      <c r="BG5036" t="s">
        <v>115</v>
      </c>
      <c r="BH5036">
        <v>8149</v>
      </c>
      <c r="BM5036">
        <v>43550</v>
      </c>
      <c r="BR5036" t="s">
        <v>116</v>
      </c>
      <c r="BS5036" t="s">
        <v>117</v>
      </c>
      <c r="BU5036">
        <v>1</v>
      </c>
      <c r="BV5036" t="s">
        <v>118</v>
      </c>
      <c r="BX5036" t="s">
        <v>119</v>
      </c>
      <c r="BY5036" t="s">
        <v>119</v>
      </c>
      <c r="BZ5036" t="s">
        <v>119</v>
      </c>
      <c r="CA5036">
        <v>1</v>
      </c>
      <c r="CC5036" t="s">
        <v>120</v>
      </c>
      <c r="CH5036">
        <v>540</v>
      </c>
      <c r="CI5036">
        <v>32710</v>
      </c>
      <c r="CJ5036" t="s">
        <v>106</v>
      </c>
      <c r="CK5036" t="s">
        <v>106</v>
      </c>
      <c r="CL5036">
        <v>15</v>
      </c>
      <c r="CM5036" t="s">
        <v>2963</v>
      </c>
      <c r="CO5036">
        <v>125428</v>
      </c>
      <c r="CQ5036">
        <v>0</v>
      </c>
      <c r="CR5036">
        <v>0</v>
      </c>
      <c r="CS5036">
        <v>0</v>
      </c>
      <c r="CY5036" t="s">
        <v>123</v>
      </c>
      <c r="CZ5036" t="s">
        <v>124</v>
      </c>
      <c r="DD5036" t="str" cm="1">
        <f t="array" ref="DD5036">TEXT(_xlfn.SEQUENCE(1, DATEDIF(AG5036, AH5036, "m") + 1, AG5036, 30), "YYYY-APMM")</f>
        <v>2014-AP08</v>
      </c>
      <c r="DN5036">
        <f t="shared" si="156"/>
        <v>1008</v>
      </c>
      <c r="DO5036" t="str">
        <f t="shared" si="157"/>
        <v>LABOR- SUBCONTRACTOR</v>
      </c>
    </row>
    <row r="5037" spans="1:119" x14ac:dyDescent="0.35">
      <c r="A5037" t="s">
        <v>105</v>
      </c>
      <c r="B5037">
        <v>504322</v>
      </c>
      <c r="C5037">
        <v>6359</v>
      </c>
      <c r="D5037">
        <v>125429</v>
      </c>
      <c r="E5037">
        <v>13662</v>
      </c>
      <c r="F5037">
        <v>0</v>
      </c>
      <c r="G5037" t="s">
        <v>106</v>
      </c>
      <c r="H5037" t="s">
        <v>106</v>
      </c>
      <c r="I5037" t="s">
        <v>106</v>
      </c>
      <c r="J5037" t="s">
        <v>107</v>
      </c>
      <c r="K5037" t="s">
        <v>108</v>
      </c>
      <c r="L5037" t="s">
        <v>109</v>
      </c>
      <c r="M5037" t="s">
        <v>110</v>
      </c>
      <c r="N5037" t="s">
        <v>11111</v>
      </c>
      <c r="O5037" t="s">
        <v>3020</v>
      </c>
      <c r="P5037">
        <v>8178</v>
      </c>
      <c r="Q5037">
        <v>64</v>
      </c>
      <c r="R5037">
        <v>56</v>
      </c>
      <c r="S5037">
        <v>200</v>
      </c>
      <c r="T5037">
        <v>0</v>
      </c>
      <c r="U5037">
        <v>451.2</v>
      </c>
      <c r="V5037">
        <v>451.2</v>
      </c>
      <c r="W5037">
        <v>200</v>
      </c>
      <c r="X5037">
        <v>0</v>
      </c>
      <c r="Y5037">
        <v>0</v>
      </c>
      <c r="Z5037">
        <v>0</v>
      </c>
      <c r="AD5037" s="1">
        <v>41878.333333333336</v>
      </c>
      <c r="AE5037" s="1">
        <v>41906.708333333336</v>
      </c>
      <c r="AG5037" s="1">
        <v>41869.333333333336</v>
      </c>
      <c r="AH5037" s="1">
        <v>41897.708333333336</v>
      </c>
      <c r="AI5037" s="1">
        <v>41869.333333333336</v>
      </c>
      <c r="AJ5037" s="1">
        <v>41897.708333333336</v>
      </c>
      <c r="AK5037" s="1">
        <v>41869.333333333336</v>
      </c>
      <c r="AL5037" s="1">
        <v>41897.708333333336</v>
      </c>
      <c r="AM5037" s="1">
        <v>41878.333333333336</v>
      </c>
      <c r="AN5037" s="1">
        <v>41906.708333333336</v>
      </c>
      <c r="AP5037" t="s">
        <v>113</v>
      </c>
      <c r="AU5037" t="s">
        <v>11112</v>
      </c>
      <c r="AY5037" t="s">
        <v>106</v>
      </c>
      <c r="AZ5037">
        <v>0</v>
      </c>
      <c r="BA5037">
        <v>0</v>
      </c>
      <c r="BD5037" s="3">
        <v>41321.662499999999</v>
      </c>
      <c r="BE5037" s="3">
        <v>41321.663888888892</v>
      </c>
      <c r="BF5037" t="s">
        <v>115</v>
      </c>
      <c r="BG5037" t="s">
        <v>115</v>
      </c>
      <c r="BH5037">
        <v>8149</v>
      </c>
      <c r="BM5037">
        <v>43550</v>
      </c>
      <c r="BR5037" t="s">
        <v>116</v>
      </c>
      <c r="BS5037" t="s">
        <v>117</v>
      </c>
      <c r="BU5037">
        <v>1</v>
      </c>
      <c r="BV5037" t="s">
        <v>118</v>
      </c>
      <c r="BX5037" t="s">
        <v>119</v>
      </c>
      <c r="BY5037" t="s">
        <v>119</v>
      </c>
      <c r="BZ5037" t="s">
        <v>119</v>
      </c>
      <c r="CA5037">
        <v>1</v>
      </c>
      <c r="CC5037" t="s">
        <v>120</v>
      </c>
      <c r="CH5037">
        <v>540</v>
      </c>
      <c r="CI5037">
        <v>32710</v>
      </c>
      <c r="CJ5037" t="s">
        <v>106</v>
      </c>
      <c r="CK5037" t="s">
        <v>106</v>
      </c>
      <c r="CL5037">
        <v>15</v>
      </c>
      <c r="CM5037" t="s">
        <v>2963</v>
      </c>
      <c r="CO5037">
        <v>125428</v>
      </c>
      <c r="CQ5037">
        <v>0</v>
      </c>
      <c r="CR5037">
        <v>0</v>
      </c>
      <c r="CS5037">
        <v>0</v>
      </c>
      <c r="CY5037" t="s">
        <v>123</v>
      </c>
      <c r="CZ5037" t="s">
        <v>124</v>
      </c>
      <c r="DD5037" t="str" cm="1">
        <f t="array" ref="DD5037">TEXT(_xlfn.SEQUENCE(1, DATEDIF(AG5037, AH5037, "m") + 1, AG5037, 30), "YYYY-APMM")</f>
        <v>2014-AP08</v>
      </c>
      <c r="DN5037">
        <f t="shared" si="156"/>
        <v>451.2</v>
      </c>
      <c r="DO5037" t="str">
        <f t="shared" si="157"/>
        <v>LABOR- SUBCONTRACTOR</v>
      </c>
    </row>
    <row r="5038" spans="1:119" x14ac:dyDescent="0.35">
      <c r="A5038" t="s">
        <v>105</v>
      </c>
      <c r="B5038">
        <v>504323</v>
      </c>
      <c r="C5038">
        <v>6359</v>
      </c>
      <c r="D5038">
        <v>125430</v>
      </c>
      <c r="E5038">
        <v>13662</v>
      </c>
      <c r="F5038">
        <v>0</v>
      </c>
      <c r="G5038" t="s">
        <v>106</v>
      </c>
      <c r="H5038" t="s">
        <v>106</v>
      </c>
      <c r="I5038" t="s">
        <v>106</v>
      </c>
      <c r="J5038" t="s">
        <v>107</v>
      </c>
      <c r="K5038" t="s">
        <v>108</v>
      </c>
      <c r="L5038" t="s">
        <v>109</v>
      </c>
      <c r="M5038" t="s">
        <v>110</v>
      </c>
      <c r="N5038" t="s">
        <v>11113</v>
      </c>
      <c r="O5038" t="s">
        <v>3002</v>
      </c>
      <c r="P5038">
        <v>8178</v>
      </c>
      <c r="Q5038">
        <v>216</v>
      </c>
      <c r="R5038">
        <v>0</v>
      </c>
      <c r="S5038">
        <v>200</v>
      </c>
      <c r="T5038">
        <v>0</v>
      </c>
      <c r="U5038">
        <v>1222.4000000000001</v>
      </c>
      <c r="V5038">
        <v>1222.4000000000001</v>
      </c>
      <c r="W5038">
        <v>200</v>
      </c>
      <c r="X5038">
        <v>0</v>
      </c>
      <c r="Y5038">
        <v>0</v>
      </c>
      <c r="Z5038">
        <v>0</v>
      </c>
      <c r="AD5038" s="1">
        <v>41773.333333333336</v>
      </c>
      <c r="AE5038" s="1">
        <v>41801.708333333336</v>
      </c>
      <c r="AG5038" s="1">
        <v>41742.333333333336</v>
      </c>
      <c r="AH5038" s="1">
        <v>41770.708333333336</v>
      </c>
      <c r="AI5038" s="1">
        <v>41742.333333333336</v>
      </c>
      <c r="AJ5038" s="1">
        <v>41770.708333333336</v>
      </c>
      <c r="AK5038" s="1">
        <v>41742.333333333336</v>
      </c>
      <c r="AL5038" s="1">
        <v>41770.708333333336</v>
      </c>
      <c r="AM5038" s="1">
        <v>41773.333333333336</v>
      </c>
      <c r="AN5038" s="1">
        <v>41801.708333333336</v>
      </c>
      <c r="AP5038" t="s">
        <v>113</v>
      </c>
      <c r="AU5038" t="s">
        <v>11114</v>
      </c>
      <c r="AY5038" t="s">
        <v>106</v>
      </c>
      <c r="AZ5038">
        <v>0</v>
      </c>
      <c r="BA5038">
        <v>0</v>
      </c>
      <c r="BD5038" s="3">
        <v>41321.662499999999</v>
      </c>
      <c r="BE5038" s="3">
        <v>41321.663888888892</v>
      </c>
      <c r="BF5038" t="s">
        <v>115</v>
      </c>
      <c r="BG5038" t="s">
        <v>115</v>
      </c>
      <c r="BH5038">
        <v>8149</v>
      </c>
      <c r="BM5038">
        <v>43550</v>
      </c>
      <c r="BR5038" t="s">
        <v>116</v>
      </c>
      <c r="BS5038" t="s">
        <v>117</v>
      </c>
      <c r="BU5038">
        <v>1</v>
      </c>
      <c r="BV5038" t="s">
        <v>118</v>
      </c>
      <c r="BX5038" t="s">
        <v>119</v>
      </c>
      <c r="BY5038" t="s">
        <v>119</v>
      </c>
      <c r="BZ5038" t="s">
        <v>119</v>
      </c>
      <c r="CA5038">
        <v>1</v>
      </c>
      <c r="CC5038" t="s">
        <v>120</v>
      </c>
      <c r="CH5038">
        <v>540</v>
      </c>
      <c r="CI5038">
        <v>32700</v>
      </c>
      <c r="CJ5038" t="s">
        <v>106</v>
      </c>
      <c r="CK5038" t="s">
        <v>106</v>
      </c>
      <c r="CL5038">
        <v>10</v>
      </c>
      <c r="CM5038" t="s">
        <v>2889</v>
      </c>
      <c r="CO5038">
        <v>125428</v>
      </c>
      <c r="CQ5038">
        <v>0</v>
      </c>
      <c r="CR5038">
        <v>0</v>
      </c>
      <c r="CS5038">
        <v>0</v>
      </c>
      <c r="CY5038" t="s">
        <v>123</v>
      </c>
      <c r="CZ5038" t="s">
        <v>124</v>
      </c>
      <c r="DD5038" t="str" cm="1">
        <f t="array" ref="DD5038">TEXT(_xlfn.SEQUENCE(1, DATEDIF(AG5038, AH5038, "m") + 1, AG5038, 30), "YYYY-APMM")</f>
        <v>2014-AP04</v>
      </c>
      <c r="DN5038">
        <f t="shared" si="156"/>
        <v>1222.4000000000001</v>
      </c>
      <c r="DO5038" t="str">
        <f t="shared" si="157"/>
        <v>LABOR- SUBCONTRACTOR</v>
      </c>
    </row>
    <row r="5039" spans="1:119" x14ac:dyDescent="0.35">
      <c r="A5039" t="s">
        <v>105</v>
      </c>
      <c r="B5039">
        <v>504324</v>
      </c>
      <c r="C5039">
        <v>6359</v>
      </c>
      <c r="D5039">
        <v>125430</v>
      </c>
      <c r="E5039">
        <v>13662</v>
      </c>
      <c r="F5039">
        <v>0</v>
      </c>
      <c r="G5039" t="s">
        <v>106</v>
      </c>
      <c r="H5039" t="s">
        <v>106</v>
      </c>
      <c r="I5039" t="s">
        <v>106</v>
      </c>
      <c r="J5039" t="s">
        <v>107</v>
      </c>
      <c r="K5039" t="s">
        <v>108</v>
      </c>
      <c r="L5039" t="s">
        <v>109</v>
      </c>
      <c r="M5039" t="s">
        <v>110</v>
      </c>
      <c r="N5039" t="s">
        <v>11115</v>
      </c>
      <c r="O5039" t="s">
        <v>3005</v>
      </c>
      <c r="P5039">
        <v>8178</v>
      </c>
      <c r="Q5039">
        <v>360</v>
      </c>
      <c r="R5039">
        <v>0</v>
      </c>
      <c r="S5039">
        <v>160</v>
      </c>
      <c r="T5039">
        <v>0</v>
      </c>
      <c r="U5039">
        <v>1318.4</v>
      </c>
      <c r="V5039">
        <v>1318.4</v>
      </c>
      <c r="W5039">
        <v>160</v>
      </c>
      <c r="X5039">
        <v>0</v>
      </c>
      <c r="Y5039">
        <v>0</v>
      </c>
      <c r="Z5039">
        <v>0</v>
      </c>
      <c r="AD5039" s="1">
        <v>41806.333333333336</v>
      </c>
      <c r="AE5039" s="1">
        <v>41828.708333333336</v>
      </c>
      <c r="AG5039" s="1">
        <v>41753.333333333336</v>
      </c>
      <c r="AH5039" s="1">
        <v>41776.708333333336</v>
      </c>
      <c r="AI5039" s="1">
        <v>41753.333333333336</v>
      </c>
      <c r="AJ5039" s="1">
        <v>41776.708333333336</v>
      </c>
      <c r="AK5039" s="1">
        <v>41753.333333333336</v>
      </c>
      <c r="AL5039" s="1">
        <v>41776.708333333336</v>
      </c>
      <c r="AM5039" s="1">
        <v>41806.333333333336</v>
      </c>
      <c r="AN5039" s="1">
        <v>41828.708333333336</v>
      </c>
      <c r="AP5039" t="s">
        <v>113</v>
      </c>
      <c r="AU5039" t="s">
        <v>11116</v>
      </c>
      <c r="AY5039" t="s">
        <v>106</v>
      </c>
      <c r="AZ5039">
        <v>0</v>
      </c>
      <c r="BA5039">
        <v>0</v>
      </c>
      <c r="BD5039" s="3">
        <v>41321.662499999999</v>
      </c>
      <c r="BE5039" s="3">
        <v>41321.663888888892</v>
      </c>
      <c r="BF5039" t="s">
        <v>115</v>
      </c>
      <c r="BG5039" t="s">
        <v>115</v>
      </c>
      <c r="BH5039">
        <v>8149</v>
      </c>
      <c r="BM5039">
        <v>43550</v>
      </c>
      <c r="BR5039" t="s">
        <v>116</v>
      </c>
      <c r="BS5039" t="s">
        <v>117</v>
      </c>
      <c r="BU5039">
        <v>1</v>
      </c>
      <c r="BV5039" t="s">
        <v>118</v>
      </c>
      <c r="BX5039" t="s">
        <v>119</v>
      </c>
      <c r="BY5039" t="s">
        <v>119</v>
      </c>
      <c r="BZ5039" t="s">
        <v>119</v>
      </c>
      <c r="CA5039">
        <v>1</v>
      </c>
      <c r="CC5039" t="s">
        <v>120</v>
      </c>
      <c r="CH5039">
        <v>540</v>
      </c>
      <c r="CI5039">
        <v>32700</v>
      </c>
      <c r="CJ5039" t="s">
        <v>106</v>
      </c>
      <c r="CK5039" t="s">
        <v>106</v>
      </c>
      <c r="CL5039">
        <v>10</v>
      </c>
      <c r="CM5039" t="s">
        <v>2889</v>
      </c>
      <c r="CO5039">
        <v>125428</v>
      </c>
      <c r="CQ5039">
        <v>0</v>
      </c>
      <c r="CR5039">
        <v>0</v>
      </c>
      <c r="CS5039">
        <v>0</v>
      </c>
      <c r="CY5039" t="s">
        <v>123</v>
      </c>
      <c r="CZ5039" t="s">
        <v>124</v>
      </c>
      <c r="DD5039" t="str" cm="1">
        <f t="array" ref="DD5039">TEXT(_xlfn.SEQUENCE(1, DATEDIF(AG5039, AH5039, "m") + 1, AG5039, 30), "YYYY-APMM")</f>
        <v>2014-AP04</v>
      </c>
      <c r="DN5039">
        <f t="shared" si="156"/>
        <v>1318.4</v>
      </c>
      <c r="DO5039" t="str">
        <f t="shared" si="157"/>
        <v>LABOR- SUBCONTRACTOR</v>
      </c>
    </row>
    <row r="5040" spans="1:119" x14ac:dyDescent="0.35">
      <c r="A5040" t="s">
        <v>105</v>
      </c>
      <c r="B5040">
        <v>504325</v>
      </c>
      <c r="C5040">
        <v>6359</v>
      </c>
      <c r="D5040">
        <v>125430</v>
      </c>
      <c r="E5040">
        <v>13662</v>
      </c>
      <c r="F5040">
        <v>0</v>
      </c>
      <c r="G5040" t="s">
        <v>106</v>
      </c>
      <c r="H5040" t="s">
        <v>106</v>
      </c>
      <c r="I5040" t="s">
        <v>106</v>
      </c>
      <c r="J5040" t="s">
        <v>107</v>
      </c>
      <c r="K5040" t="s">
        <v>108</v>
      </c>
      <c r="L5040" t="s">
        <v>109</v>
      </c>
      <c r="M5040" t="s">
        <v>110</v>
      </c>
      <c r="N5040" t="s">
        <v>11117</v>
      </c>
      <c r="O5040" t="s">
        <v>3008</v>
      </c>
      <c r="P5040">
        <v>8178</v>
      </c>
      <c r="Q5040">
        <v>360</v>
      </c>
      <c r="R5040">
        <v>216</v>
      </c>
      <c r="S5040">
        <v>200</v>
      </c>
      <c r="T5040">
        <v>0</v>
      </c>
      <c r="U5040">
        <v>296</v>
      </c>
      <c r="V5040">
        <v>296</v>
      </c>
      <c r="W5040">
        <v>200</v>
      </c>
      <c r="X5040">
        <v>0</v>
      </c>
      <c r="Y5040">
        <v>0</v>
      </c>
      <c r="Z5040">
        <v>0</v>
      </c>
      <c r="AD5040" s="1">
        <v>41814.333333333336</v>
      </c>
      <c r="AE5040" s="1">
        <v>41842.708333333336</v>
      </c>
      <c r="AG5040" s="1">
        <v>41762.333333333336</v>
      </c>
      <c r="AH5040" s="1">
        <v>41790.708333333336</v>
      </c>
      <c r="AI5040" s="1">
        <v>41762.333333333336</v>
      </c>
      <c r="AJ5040" s="1">
        <v>41790.708333333336</v>
      </c>
      <c r="AK5040" s="1">
        <v>41762.333333333336</v>
      </c>
      <c r="AL5040" s="1">
        <v>41790.708333333336</v>
      </c>
      <c r="AM5040" s="1">
        <v>41814.333333333336</v>
      </c>
      <c r="AN5040" s="1">
        <v>41842.708333333336</v>
      </c>
      <c r="AP5040" t="s">
        <v>113</v>
      </c>
      <c r="AU5040" t="s">
        <v>11118</v>
      </c>
      <c r="AY5040" t="s">
        <v>106</v>
      </c>
      <c r="AZ5040">
        <v>0</v>
      </c>
      <c r="BA5040">
        <v>0</v>
      </c>
      <c r="BD5040" s="3">
        <v>41321.662499999999</v>
      </c>
      <c r="BE5040" s="3">
        <v>41321.663888888892</v>
      </c>
      <c r="BF5040" t="s">
        <v>115</v>
      </c>
      <c r="BG5040" t="s">
        <v>115</v>
      </c>
      <c r="BH5040">
        <v>8149</v>
      </c>
      <c r="BM5040">
        <v>43550</v>
      </c>
      <c r="BR5040" t="s">
        <v>116</v>
      </c>
      <c r="BS5040" t="s">
        <v>117</v>
      </c>
      <c r="BU5040">
        <v>1</v>
      </c>
      <c r="BV5040" t="s">
        <v>118</v>
      </c>
      <c r="BX5040" t="s">
        <v>119</v>
      </c>
      <c r="BY5040" t="s">
        <v>119</v>
      </c>
      <c r="BZ5040" t="s">
        <v>119</v>
      </c>
      <c r="CA5040">
        <v>1</v>
      </c>
      <c r="CC5040" t="s">
        <v>120</v>
      </c>
      <c r="CH5040">
        <v>540</v>
      </c>
      <c r="CI5040">
        <v>32700</v>
      </c>
      <c r="CJ5040" t="s">
        <v>106</v>
      </c>
      <c r="CK5040" t="s">
        <v>106</v>
      </c>
      <c r="CL5040">
        <v>10</v>
      </c>
      <c r="CM5040" t="s">
        <v>2889</v>
      </c>
      <c r="CO5040">
        <v>125428</v>
      </c>
      <c r="CQ5040">
        <v>0</v>
      </c>
      <c r="CR5040">
        <v>0</v>
      </c>
      <c r="CS5040">
        <v>0</v>
      </c>
      <c r="CY5040" t="s">
        <v>123</v>
      </c>
      <c r="CZ5040" t="s">
        <v>124</v>
      </c>
      <c r="DD5040" t="str" cm="1">
        <f t="array" ref="DD5040">TEXT(_xlfn.SEQUENCE(1, DATEDIF(AG5040, AH5040, "m") + 1, AG5040, 30), "YYYY-APMM")</f>
        <v>2014-AP05</v>
      </c>
      <c r="DN5040">
        <f t="shared" si="156"/>
        <v>296</v>
      </c>
      <c r="DO5040" t="str">
        <f t="shared" si="157"/>
        <v>LABOR- SUBCONTRACTOR</v>
      </c>
    </row>
    <row r="5041" spans="1:119" x14ac:dyDescent="0.35">
      <c r="A5041" t="s">
        <v>105</v>
      </c>
      <c r="B5041">
        <v>504326</v>
      </c>
      <c r="C5041">
        <v>6359</v>
      </c>
      <c r="D5041">
        <v>125430</v>
      </c>
      <c r="E5041">
        <v>13662</v>
      </c>
      <c r="F5041">
        <v>0</v>
      </c>
      <c r="G5041" t="s">
        <v>106</v>
      </c>
      <c r="H5041" t="s">
        <v>106</v>
      </c>
      <c r="I5041" t="s">
        <v>106</v>
      </c>
      <c r="J5041" t="s">
        <v>107</v>
      </c>
      <c r="K5041" t="s">
        <v>108</v>
      </c>
      <c r="L5041" t="s">
        <v>109</v>
      </c>
      <c r="M5041" t="s">
        <v>110</v>
      </c>
      <c r="N5041" t="s">
        <v>11119</v>
      </c>
      <c r="O5041" t="s">
        <v>3011</v>
      </c>
      <c r="P5041">
        <v>8178</v>
      </c>
      <c r="Q5041">
        <v>144</v>
      </c>
      <c r="R5041">
        <v>0</v>
      </c>
      <c r="S5041">
        <v>160</v>
      </c>
      <c r="T5041">
        <v>0</v>
      </c>
      <c r="U5041">
        <v>227.2</v>
      </c>
      <c r="V5041">
        <v>227.2</v>
      </c>
      <c r="W5041">
        <v>160</v>
      </c>
      <c r="X5041">
        <v>0</v>
      </c>
      <c r="Y5041">
        <v>0</v>
      </c>
      <c r="Z5041">
        <v>0</v>
      </c>
      <c r="AD5041" s="1">
        <v>41851.333333333336</v>
      </c>
      <c r="AE5041" s="1">
        <v>41877.708333333336</v>
      </c>
      <c r="AG5041" s="1">
        <v>41830.333333333336</v>
      </c>
      <c r="AH5041" s="1">
        <v>41856.708333333336</v>
      </c>
      <c r="AI5041" s="1">
        <v>41830.333333333336</v>
      </c>
      <c r="AJ5041" s="1">
        <v>41856.708333333336</v>
      </c>
      <c r="AK5041" s="1">
        <v>41830.333333333336</v>
      </c>
      <c r="AL5041" s="1">
        <v>41856.708333333336</v>
      </c>
      <c r="AM5041" s="1">
        <v>41851.333333333336</v>
      </c>
      <c r="AN5041" s="1">
        <v>41877.708333333336</v>
      </c>
      <c r="AP5041" t="s">
        <v>113</v>
      </c>
      <c r="AU5041" t="s">
        <v>11120</v>
      </c>
      <c r="AY5041" t="s">
        <v>106</v>
      </c>
      <c r="AZ5041">
        <v>0</v>
      </c>
      <c r="BA5041">
        <v>0</v>
      </c>
      <c r="BD5041" s="3">
        <v>41321.662499999999</v>
      </c>
      <c r="BE5041" s="3">
        <v>41321.663888888892</v>
      </c>
      <c r="BF5041" t="s">
        <v>115</v>
      </c>
      <c r="BG5041" t="s">
        <v>115</v>
      </c>
      <c r="BH5041">
        <v>8149</v>
      </c>
      <c r="BM5041">
        <v>43550</v>
      </c>
      <c r="BR5041" t="s">
        <v>116</v>
      </c>
      <c r="BS5041" t="s">
        <v>117</v>
      </c>
      <c r="BU5041">
        <v>1</v>
      </c>
      <c r="BV5041" t="s">
        <v>118</v>
      </c>
      <c r="BX5041" t="s">
        <v>119</v>
      </c>
      <c r="BY5041" t="s">
        <v>119</v>
      </c>
      <c r="BZ5041" t="s">
        <v>119</v>
      </c>
      <c r="CA5041">
        <v>1</v>
      </c>
      <c r="CC5041" t="s">
        <v>120</v>
      </c>
      <c r="CH5041">
        <v>540</v>
      </c>
      <c r="CI5041">
        <v>32700</v>
      </c>
      <c r="CJ5041" t="s">
        <v>106</v>
      </c>
      <c r="CK5041" t="s">
        <v>106</v>
      </c>
      <c r="CL5041">
        <v>10</v>
      </c>
      <c r="CM5041" t="s">
        <v>2889</v>
      </c>
      <c r="CO5041">
        <v>125428</v>
      </c>
      <c r="CQ5041">
        <v>0</v>
      </c>
      <c r="CR5041">
        <v>0</v>
      </c>
      <c r="CS5041">
        <v>0</v>
      </c>
      <c r="CY5041" t="s">
        <v>123</v>
      </c>
      <c r="CZ5041" t="s">
        <v>124</v>
      </c>
      <c r="DD5041" t="str" cm="1">
        <f t="array" ref="DD5041">TEXT(_xlfn.SEQUENCE(1, DATEDIF(AG5041, AH5041, "m") + 1, AG5041, 30), "YYYY-APMM")</f>
        <v>2014-AP07</v>
      </c>
      <c r="DN5041">
        <f t="shared" si="156"/>
        <v>227.2</v>
      </c>
      <c r="DO5041" t="str">
        <f t="shared" si="157"/>
        <v>LABOR- SUBCONTRACTOR</v>
      </c>
    </row>
    <row r="5042" spans="1:119" x14ac:dyDescent="0.35">
      <c r="A5042" t="s">
        <v>105</v>
      </c>
      <c r="B5042">
        <v>504327</v>
      </c>
      <c r="C5042">
        <v>6359</v>
      </c>
      <c r="D5042">
        <v>125430</v>
      </c>
      <c r="E5042">
        <v>13662</v>
      </c>
      <c r="F5042">
        <v>0</v>
      </c>
      <c r="G5042" t="s">
        <v>106</v>
      </c>
      <c r="H5042" t="s">
        <v>106</v>
      </c>
      <c r="I5042" t="s">
        <v>106</v>
      </c>
      <c r="J5042" t="s">
        <v>107</v>
      </c>
      <c r="K5042" t="s">
        <v>108</v>
      </c>
      <c r="L5042" t="s">
        <v>109</v>
      </c>
      <c r="M5042" t="s">
        <v>110</v>
      </c>
      <c r="N5042" t="s">
        <v>11121</v>
      </c>
      <c r="O5042" t="s">
        <v>3014</v>
      </c>
      <c r="P5042">
        <v>8178</v>
      </c>
      <c r="Q5042">
        <v>200</v>
      </c>
      <c r="R5042">
        <v>0</v>
      </c>
      <c r="S5042">
        <v>200</v>
      </c>
      <c r="T5042">
        <v>0</v>
      </c>
      <c r="U5042">
        <v>1651.2</v>
      </c>
      <c r="V5042">
        <v>1651.2</v>
      </c>
      <c r="W5042">
        <v>200</v>
      </c>
      <c r="X5042">
        <v>0</v>
      </c>
      <c r="Y5042">
        <v>0</v>
      </c>
      <c r="Z5042">
        <v>0</v>
      </c>
      <c r="AD5042" s="1">
        <v>41875.333333333336</v>
      </c>
      <c r="AE5042" s="1">
        <v>41903.708333333336</v>
      </c>
      <c r="AG5042" s="1">
        <v>41842.333333333336</v>
      </c>
      <c r="AH5042" s="1">
        <v>41874.708333333336</v>
      </c>
      <c r="AI5042" s="1">
        <v>41842.333333333336</v>
      </c>
      <c r="AJ5042" s="1">
        <v>41874.708333333336</v>
      </c>
      <c r="AK5042" s="1">
        <v>41842.333333333336</v>
      </c>
      <c r="AL5042" s="1">
        <v>41874.708333333336</v>
      </c>
      <c r="AM5042" s="1">
        <v>41875.333333333336</v>
      </c>
      <c r="AN5042" s="1">
        <v>41903.708333333336</v>
      </c>
      <c r="AP5042" t="s">
        <v>113</v>
      </c>
      <c r="AU5042" t="s">
        <v>11122</v>
      </c>
      <c r="AY5042" t="s">
        <v>106</v>
      </c>
      <c r="AZ5042">
        <v>0</v>
      </c>
      <c r="BA5042">
        <v>0</v>
      </c>
      <c r="BD5042" s="3">
        <v>41321.662499999999</v>
      </c>
      <c r="BE5042" s="3">
        <v>41321.663888888892</v>
      </c>
      <c r="BF5042" t="s">
        <v>115</v>
      </c>
      <c r="BG5042" t="s">
        <v>115</v>
      </c>
      <c r="BH5042">
        <v>8149</v>
      </c>
      <c r="BM5042">
        <v>43550</v>
      </c>
      <c r="BR5042" t="s">
        <v>116</v>
      </c>
      <c r="BS5042" t="s">
        <v>117</v>
      </c>
      <c r="BU5042">
        <v>1</v>
      </c>
      <c r="BV5042" t="s">
        <v>118</v>
      </c>
      <c r="BX5042" t="s">
        <v>119</v>
      </c>
      <c r="BY5042" t="s">
        <v>119</v>
      </c>
      <c r="BZ5042" t="s">
        <v>119</v>
      </c>
      <c r="CA5042">
        <v>1</v>
      </c>
      <c r="CC5042" t="s">
        <v>120</v>
      </c>
      <c r="CH5042">
        <v>540</v>
      </c>
      <c r="CI5042">
        <v>32700</v>
      </c>
      <c r="CJ5042" t="s">
        <v>106</v>
      </c>
      <c r="CK5042" t="s">
        <v>106</v>
      </c>
      <c r="CL5042">
        <v>10</v>
      </c>
      <c r="CM5042" t="s">
        <v>2889</v>
      </c>
      <c r="CO5042">
        <v>125428</v>
      </c>
      <c r="CQ5042">
        <v>0</v>
      </c>
      <c r="CR5042">
        <v>0</v>
      </c>
      <c r="CS5042">
        <v>0</v>
      </c>
      <c r="CY5042" t="s">
        <v>123</v>
      </c>
      <c r="CZ5042" t="s">
        <v>124</v>
      </c>
      <c r="DD5042" t="str" cm="1">
        <f t="array" ref="DD5042:DE5042">TEXT(_xlfn.SEQUENCE(1, DATEDIF(AG5042, AH5042, "m") + 1, AG5042, 30), "YYYY-APMM")</f>
        <v>2014-AP07</v>
      </c>
      <c r="DE5042" t="str">
        <v>2014-AP08</v>
      </c>
      <c r="DN5042">
        <f t="shared" si="156"/>
        <v>825.6</v>
      </c>
      <c r="DO5042" t="str">
        <f t="shared" si="157"/>
        <v>LABOR- SUBCONTRACTOR</v>
      </c>
    </row>
    <row r="5043" spans="1:119" x14ac:dyDescent="0.35">
      <c r="A5043" t="s">
        <v>105</v>
      </c>
      <c r="B5043">
        <v>504328</v>
      </c>
      <c r="C5043">
        <v>6359</v>
      </c>
      <c r="D5043">
        <v>125430</v>
      </c>
      <c r="E5043">
        <v>13662</v>
      </c>
      <c r="F5043">
        <v>0</v>
      </c>
      <c r="G5043" t="s">
        <v>106</v>
      </c>
      <c r="H5043" t="s">
        <v>106</v>
      </c>
      <c r="I5043" t="s">
        <v>106</v>
      </c>
      <c r="J5043" t="s">
        <v>107</v>
      </c>
      <c r="K5043" t="s">
        <v>108</v>
      </c>
      <c r="L5043" t="s">
        <v>109</v>
      </c>
      <c r="M5043" t="s">
        <v>110</v>
      </c>
      <c r="N5043" t="s">
        <v>11123</v>
      </c>
      <c r="O5043" t="s">
        <v>3017</v>
      </c>
      <c r="P5043">
        <v>8178</v>
      </c>
      <c r="Q5043">
        <v>240</v>
      </c>
      <c r="R5043">
        <v>0</v>
      </c>
      <c r="S5043">
        <v>200</v>
      </c>
      <c r="T5043">
        <v>0</v>
      </c>
      <c r="U5043">
        <v>1075.2</v>
      </c>
      <c r="V5043">
        <v>1075.2</v>
      </c>
      <c r="W5043">
        <v>200</v>
      </c>
      <c r="X5043">
        <v>0</v>
      </c>
      <c r="Y5043">
        <v>0</v>
      </c>
      <c r="Z5043">
        <v>0</v>
      </c>
      <c r="AD5043" s="1">
        <v>41863.333333333336</v>
      </c>
      <c r="AE5043" s="1">
        <v>41891.708333333336</v>
      </c>
      <c r="AG5043" s="1">
        <v>41825.333333333336</v>
      </c>
      <c r="AH5043" s="1">
        <v>41856.708333333336</v>
      </c>
      <c r="AI5043" s="1">
        <v>41825.333333333336</v>
      </c>
      <c r="AJ5043" s="1">
        <v>41856.708333333336</v>
      </c>
      <c r="AK5043" s="1">
        <v>41825.333333333336</v>
      </c>
      <c r="AL5043" s="1">
        <v>41856.708333333336</v>
      </c>
      <c r="AM5043" s="1">
        <v>41863.333333333336</v>
      </c>
      <c r="AN5043" s="1">
        <v>41891.708333333336</v>
      </c>
      <c r="AP5043" t="s">
        <v>113</v>
      </c>
      <c r="AU5043" t="s">
        <v>11124</v>
      </c>
      <c r="AY5043" t="s">
        <v>106</v>
      </c>
      <c r="AZ5043">
        <v>0</v>
      </c>
      <c r="BA5043">
        <v>0</v>
      </c>
      <c r="BD5043" s="3">
        <v>41321.662499999999</v>
      </c>
      <c r="BE5043" s="3">
        <v>41321.663888888892</v>
      </c>
      <c r="BF5043" t="s">
        <v>115</v>
      </c>
      <c r="BG5043" t="s">
        <v>115</v>
      </c>
      <c r="BH5043">
        <v>8149</v>
      </c>
      <c r="BM5043">
        <v>43550</v>
      </c>
      <c r="BR5043" t="s">
        <v>116</v>
      </c>
      <c r="BS5043" t="s">
        <v>117</v>
      </c>
      <c r="BU5043">
        <v>1</v>
      </c>
      <c r="BV5043" t="s">
        <v>118</v>
      </c>
      <c r="BX5043" t="s">
        <v>119</v>
      </c>
      <c r="BY5043" t="s">
        <v>119</v>
      </c>
      <c r="BZ5043" t="s">
        <v>119</v>
      </c>
      <c r="CA5043">
        <v>1</v>
      </c>
      <c r="CC5043" t="s">
        <v>120</v>
      </c>
      <c r="CH5043">
        <v>540</v>
      </c>
      <c r="CI5043">
        <v>32700</v>
      </c>
      <c r="CJ5043" t="s">
        <v>106</v>
      </c>
      <c r="CK5043" t="s">
        <v>106</v>
      </c>
      <c r="CL5043">
        <v>10</v>
      </c>
      <c r="CM5043" t="s">
        <v>2889</v>
      </c>
      <c r="CO5043">
        <v>125428</v>
      </c>
      <c r="CQ5043">
        <v>0</v>
      </c>
      <c r="CR5043">
        <v>0</v>
      </c>
      <c r="CS5043">
        <v>0</v>
      </c>
      <c r="CY5043" t="s">
        <v>123</v>
      </c>
      <c r="CZ5043" t="s">
        <v>124</v>
      </c>
      <c r="DD5043" t="str" cm="1">
        <f t="array" ref="DD5043:DE5043">TEXT(_xlfn.SEQUENCE(1, DATEDIF(AG5043, AH5043, "m") + 1, AG5043, 30), "YYYY-APMM")</f>
        <v>2014-AP07</v>
      </c>
      <c r="DE5043" t="str">
        <v>2014-AP08</v>
      </c>
      <c r="DN5043">
        <f t="shared" si="156"/>
        <v>537.6</v>
      </c>
      <c r="DO5043" t="str">
        <f t="shared" si="157"/>
        <v>LABOR- SUBCONTRACTOR</v>
      </c>
    </row>
    <row r="5044" spans="1:119" x14ac:dyDescent="0.35">
      <c r="A5044" t="s">
        <v>105</v>
      </c>
      <c r="B5044">
        <v>504329</v>
      </c>
      <c r="C5044">
        <v>6359</v>
      </c>
      <c r="D5044">
        <v>125430</v>
      </c>
      <c r="E5044">
        <v>13662</v>
      </c>
      <c r="F5044">
        <v>0</v>
      </c>
      <c r="G5044" t="s">
        <v>106</v>
      </c>
      <c r="H5044" t="s">
        <v>106</v>
      </c>
      <c r="I5044" t="s">
        <v>106</v>
      </c>
      <c r="J5044" t="s">
        <v>107</v>
      </c>
      <c r="K5044" t="s">
        <v>108</v>
      </c>
      <c r="L5044" t="s">
        <v>109</v>
      </c>
      <c r="M5044" t="s">
        <v>110</v>
      </c>
      <c r="N5044" t="s">
        <v>11125</v>
      </c>
      <c r="O5044" t="s">
        <v>3020</v>
      </c>
      <c r="P5044">
        <v>8178</v>
      </c>
      <c r="Q5044">
        <v>144</v>
      </c>
      <c r="R5044">
        <v>40</v>
      </c>
      <c r="S5044">
        <v>160</v>
      </c>
      <c r="T5044">
        <v>0</v>
      </c>
      <c r="U5044">
        <v>520</v>
      </c>
      <c r="V5044">
        <v>520</v>
      </c>
      <c r="W5044">
        <v>160</v>
      </c>
      <c r="X5044">
        <v>0</v>
      </c>
      <c r="Y5044">
        <v>0</v>
      </c>
      <c r="Z5044">
        <v>0</v>
      </c>
      <c r="AD5044" s="1">
        <v>41867.333333333336</v>
      </c>
      <c r="AE5044" s="1">
        <v>41889.708333333336</v>
      </c>
      <c r="AG5044" s="1">
        <v>41842.333333333336</v>
      </c>
      <c r="AH5044" s="1">
        <v>41868.708333333336</v>
      </c>
      <c r="AI5044" s="1">
        <v>41842.333333333336</v>
      </c>
      <c r="AJ5044" s="1">
        <v>41868.708333333336</v>
      </c>
      <c r="AK5044" s="1">
        <v>41842.333333333336</v>
      </c>
      <c r="AL5044" s="1">
        <v>41868.708333333336</v>
      </c>
      <c r="AM5044" s="1">
        <v>41867.333333333336</v>
      </c>
      <c r="AN5044" s="1">
        <v>41889.708333333336</v>
      </c>
      <c r="AP5044" t="s">
        <v>113</v>
      </c>
      <c r="AU5044" t="s">
        <v>11126</v>
      </c>
      <c r="AY5044" t="s">
        <v>106</v>
      </c>
      <c r="AZ5044">
        <v>0</v>
      </c>
      <c r="BA5044">
        <v>0</v>
      </c>
      <c r="BD5044" s="3">
        <v>41321.662499999999</v>
      </c>
      <c r="BE5044" s="3">
        <v>41321.663888888892</v>
      </c>
      <c r="BF5044" t="s">
        <v>115</v>
      </c>
      <c r="BG5044" t="s">
        <v>115</v>
      </c>
      <c r="BH5044">
        <v>8149</v>
      </c>
      <c r="BM5044">
        <v>43550</v>
      </c>
      <c r="BR5044" t="s">
        <v>116</v>
      </c>
      <c r="BS5044" t="s">
        <v>117</v>
      </c>
      <c r="BU5044">
        <v>1</v>
      </c>
      <c r="BV5044" t="s">
        <v>118</v>
      </c>
      <c r="BX5044" t="s">
        <v>119</v>
      </c>
      <c r="BY5044" t="s">
        <v>119</v>
      </c>
      <c r="BZ5044" t="s">
        <v>119</v>
      </c>
      <c r="CA5044">
        <v>1</v>
      </c>
      <c r="CC5044" t="s">
        <v>120</v>
      </c>
      <c r="CH5044">
        <v>540</v>
      </c>
      <c r="CI5044">
        <v>32700</v>
      </c>
      <c r="CJ5044" t="s">
        <v>106</v>
      </c>
      <c r="CK5044" t="s">
        <v>106</v>
      </c>
      <c r="CL5044">
        <v>10</v>
      </c>
      <c r="CM5044" t="s">
        <v>2889</v>
      </c>
      <c r="CO5044">
        <v>125428</v>
      </c>
      <c r="CQ5044">
        <v>0</v>
      </c>
      <c r="CR5044">
        <v>0</v>
      </c>
      <c r="CS5044">
        <v>0</v>
      </c>
      <c r="CY5044" t="s">
        <v>123</v>
      </c>
      <c r="CZ5044" t="s">
        <v>124</v>
      </c>
      <c r="DD5044" t="str" cm="1">
        <f t="array" ref="DD5044">TEXT(_xlfn.SEQUENCE(1, DATEDIF(AG5044, AH5044, "m") + 1, AG5044, 30), "YYYY-APMM")</f>
        <v>2014-AP07</v>
      </c>
      <c r="DN5044">
        <f t="shared" si="156"/>
        <v>520</v>
      </c>
      <c r="DO5044" t="str">
        <f t="shared" si="157"/>
        <v>LABOR- SUBCONTRACTOR</v>
      </c>
    </row>
    <row r="5045" spans="1:119" x14ac:dyDescent="0.35">
      <c r="A5045" t="s">
        <v>105</v>
      </c>
      <c r="B5045">
        <v>504330</v>
      </c>
      <c r="C5045">
        <v>6359</v>
      </c>
      <c r="D5045">
        <v>125431</v>
      </c>
      <c r="E5045">
        <v>13662</v>
      </c>
      <c r="F5045">
        <v>0</v>
      </c>
      <c r="G5045" t="s">
        <v>106</v>
      </c>
      <c r="H5045" t="s">
        <v>106</v>
      </c>
      <c r="I5045" t="s">
        <v>106</v>
      </c>
      <c r="J5045" t="s">
        <v>107</v>
      </c>
      <c r="K5045" t="s">
        <v>108</v>
      </c>
      <c r="L5045" t="s">
        <v>109</v>
      </c>
      <c r="M5045" t="s">
        <v>110</v>
      </c>
      <c r="N5045" t="s">
        <v>11127</v>
      </c>
      <c r="O5045" t="s">
        <v>3023</v>
      </c>
      <c r="P5045">
        <v>8178</v>
      </c>
      <c r="Q5045">
        <v>8</v>
      </c>
      <c r="R5045">
        <v>0</v>
      </c>
      <c r="S5045">
        <v>144</v>
      </c>
      <c r="T5045">
        <v>0</v>
      </c>
      <c r="U5045">
        <v>412.8</v>
      </c>
      <c r="V5045">
        <v>412.8</v>
      </c>
      <c r="W5045">
        <v>144</v>
      </c>
      <c r="X5045">
        <v>0</v>
      </c>
      <c r="Y5045">
        <v>0</v>
      </c>
      <c r="Z5045">
        <v>0</v>
      </c>
      <c r="AD5045" s="1">
        <v>41895.333333333336</v>
      </c>
      <c r="AE5045" s="1">
        <v>41914.708333333336</v>
      </c>
      <c r="AG5045" s="1">
        <v>41893.333333333336</v>
      </c>
      <c r="AH5045" s="1">
        <v>41913.708333333336</v>
      </c>
      <c r="AI5045" s="1">
        <v>41893.333333333336</v>
      </c>
      <c r="AJ5045" s="1">
        <v>41913.708333333336</v>
      </c>
      <c r="AK5045" s="1">
        <v>41893.333333333336</v>
      </c>
      <c r="AL5045" s="1">
        <v>41913.708333333336</v>
      </c>
      <c r="AM5045" s="1">
        <v>41895.333333333336</v>
      </c>
      <c r="AN5045" s="1">
        <v>41914.708333333336</v>
      </c>
      <c r="AP5045" t="s">
        <v>113</v>
      </c>
      <c r="AU5045" t="s">
        <v>11128</v>
      </c>
      <c r="AY5045" t="s">
        <v>106</v>
      </c>
      <c r="AZ5045">
        <v>0</v>
      </c>
      <c r="BA5045">
        <v>0</v>
      </c>
      <c r="BD5045" s="3">
        <v>41321.662499999999</v>
      </c>
      <c r="BE5045" s="3">
        <v>41321.663888888892</v>
      </c>
      <c r="BF5045" t="s">
        <v>115</v>
      </c>
      <c r="BG5045" t="s">
        <v>115</v>
      </c>
      <c r="BH5045">
        <v>8149</v>
      </c>
      <c r="BM5045">
        <v>43550</v>
      </c>
      <c r="BR5045" t="s">
        <v>116</v>
      </c>
      <c r="BS5045" t="s">
        <v>117</v>
      </c>
      <c r="BU5045">
        <v>1</v>
      </c>
      <c r="BV5045" t="s">
        <v>118</v>
      </c>
      <c r="BX5045" t="s">
        <v>119</v>
      </c>
      <c r="BY5045" t="s">
        <v>119</v>
      </c>
      <c r="BZ5045" t="s">
        <v>119</v>
      </c>
      <c r="CA5045">
        <v>1</v>
      </c>
      <c r="CC5045" t="s">
        <v>120</v>
      </c>
      <c r="CH5045">
        <v>540</v>
      </c>
      <c r="CI5045">
        <v>32720</v>
      </c>
      <c r="CJ5045" t="s">
        <v>106</v>
      </c>
      <c r="CK5045" t="s">
        <v>106</v>
      </c>
      <c r="CL5045">
        <v>20</v>
      </c>
      <c r="CM5045" t="s">
        <v>2867</v>
      </c>
      <c r="CO5045">
        <v>125428</v>
      </c>
      <c r="CQ5045">
        <v>0</v>
      </c>
      <c r="CR5045">
        <v>0</v>
      </c>
      <c r="CS5045">
        <v>0</v>
      </c>
      <c r="CY5045" t="s">
        <v>123</v>
      </c>
      <c r="CZ5045" t="s">
        <v>124</v>
      </c>
      <c r="DD5045" t="str" cm="1">
        <f t="array" ref="DD5045">TEXT(_xlfn.SEQUENCE(1, DATEDIF(AG5045, AH5045, "m") + 1, AG5045, 30), "YYYY-APMM")</f>
        <v>2014-AP09</v>
      </c>
      <c r="DN5045">
        <f t="shared" si="156"/>
        <v>412.8</v>
      </c>
      <c r="DO5045" t="str">
        <f t="shared" si="157"/>
        <v>LABOR- SUBCONTRACTOR</v>
      </c>
    </row>
    <row r="5046" spans="1:119" x14ac:dyDescent="0.35">
      <c r="A5046" t="s">
        <v>105</v>
      </c>
      <c r="B5046">
        <v>504331</v>
      </c>
      <c r="C5046">
        <v>6359</v>
      </c>
      <c r="D5046">
        <v>125431</v>
      </c>
      <c r="E5046">
        <v>13662</v>
      </c>
      <c r="F5046">
        <v>0</v>
      </c>
      <c r="G5046" t="s">
        <v>106</v>
      </c>
      <c r="H5046" t="s">
        <v>106</v>
      </c>
      <c r="I5046" t="s">
        <v>106</v>
      </c>
      <c r="J5046" t="s">
        <v>107</v>
      </c>
      <c r="K5046" t="s">
        <v>108</v>
      </c>
      <c r="L5046" t="s">
        <v>109</v>
      </c>
      <c r="M5046" t="s">
        <v>110</v>
      </c>
      <c r="N5046" t="s">
        <v>11129</v>
      </c>
      <c r="O5046" t="s">
        <v>3026</v>
      </c>
      <c r="P5046">
        <v>8178</v>
      </c>
      <c r="Q5046">
        <v>8</v>
      </c>
      <c r="R5046">
        <v>8</v>
      </c>
      <c r="S5046">
        <v>184</v>
      </c>
      <c r="T5046">
        <v>0</v>
      </c>
      <c r="U5046">
        <v>732.8</v>
      </c>
      <c r="V5046">
        <v>732.8</v>
      </c>
      <c r="W5046">
        <v>184</v>
      </c>
      <c r="X5046">
        <v>0</v>
      </c>
      <c r="Y5046">
        <v>0</v>
      </c>
      <c r="Z5046">
        <v>0</v>
      </c>
      <c r="AD5046" s="1">
        <v>41900.333333333336</v>
      </c>
      <c r="AE5046" s="1">
        <v>41928.708333333336</v>
      </c>
      <c r="AG5046" s="1">
        <v>41899.333333333336</v>
      </c>
      <c r="AH5046" s="1">
        <v>41927.708333333336</v>
      </c>
      <c r="AI5046" s="1">
        <v>41899.333333333336</v>
      </c>
      <c r="AJ5046" s="1">
        <v>41927.708333333336</v>
      </c>
      <c r="AK5046" s="1">
        <v>41899.333333333336</v>
      </c>
      <c r="AL5046" s="1">
        <v>41927.708333333336</v>
      </c>
      <c r="AM5046" s="1">
        <v>41900.333333333336</v>
      </c>
      <c r="AN5046" s="1">
        <v>41928.708333333336</v>
      </c>
      <c r="AP5046" t="s">
        <v>113</v>
      </c>
      <c r="AU5046" t="s">
        <v>11130</v>
      </c>
      <c r="AY5046" t="s">
        <v>106</v>
      </c>
      <c r="AZ5046">
        <v>0</v>
      </c>
      <c r="BA5046">
        <v>0</v>
      </c>
      <c r="BD5046" s="3">
        <v>41321.662499999999</v>
      </c>
      <c r="BE5046" s="3">
        <v>41328.377083333333</v>
      </c>
      <c r="BF5046" t="s">
        <v>115</v>
      </c>
      <c r="BG5046" t="s">
        <v>115</v>
      </c>
      <c r="BH5046">
        <v>8149</v>
      </c>
      <c r="BM5046">
        <v>43550</v>
      </c>
      <c r="BR5046" t="s">
        <v>116</v>
      </c>
      <c r="BS5046" t="s">
        <v>117</v>
      </c>
      <c r="BU5046">
        <v>1</v>
      </c>
      <c r="BV5046" t="s">
        <v>118</v>
      </c>
      <c r="BX5046" t="s">
        <v>119</v>
      </c>
      <c r="BY5046" t="s">
        <v>119</v>
      </c>
      <c r="BZ5046" t="s">
        <v>119</v>
      </c>
      <c r="CA5046">
        <v>1</v>
      </c>
      <c r="CC5046" t="s">
        <v>120</v>
      </c>
      <c r="CH5046">
        <v>540</v>
      </c>
      <c r="CI5046">
        <v>32720</v>
      </c>
      <c r="CJ5046" t="s">
        <v>106</v>
      </c>
      <c r="CK5046" t="s">
        <v>106</v>
      </c>
      <c r="CL5046">
        <v>20</v>
      </c>
      <c r="CM5046" t="s">
        <v>2867</v>
      </c>
      <c r="CO5046">
        <v>125428</v>
      </c>
      <c r="CQ5046">
        <v>0</v>
      </c>
      <c r="CR5046">
        <v>0</v>
      </c>
      <c r="CS5046">
        <v>0</v>
      </c>
      <c r="CY5046" t="s">
        <v>123</v>
      </c>
      <c r="CZ5046" t="s">
        <v>124</v>
      </c>
      <c r="DD5046" t="str" cm="1">
        <f t="array" ref="DD5046">TEXT(_xlfn.SEQUENCE(1, DATEDIF(AG5046, AH5046, "m") + 1, AG5046, 30), "YYYY-APMM")</f>
        <v>2014-AP09</v>
      </c>
      <c r="DN5046">
        <f t="shared" si="156"/>
        <v>732.8</v>
      </c>
      <c r="DO5046" t="str">
        <f t="shared" si="157"/>
        <v>LABOR- SUBCONTRACTOR</v>
      </c>
    </row>
    <row r="5047" spans="1:119" x14ac:dyDescent="0.35">
      <c r="A5047" t="s">
        <v>105</v>
      </c>
      <c r="B5047">
        <v>504332</v>
      </c>
      <c r="C5047">
        <v>6359</v>
      </c>
      <c r="D5047">
        <v>125434</v>
      </c>
      <c r="E5047">
        <v>13662</v>
      </c>
      <c r="F5047">
        <v>0</v>
      </c>
      <c r="G5047" t="s">
        <v>106</v>
      </c>
      <c r="H5047" t="s">
        <v>106</v>
      </c>
      <c r="I5047" t="s">
        <v>106</v>
      </c>
      <c r="J5047" t="s">
        <v>107</v>
      </c>
      <c r="K5047" t="s">
        <v>108</v>
      </c>
      <c r="L5047" t="s">
        <v>109</v>
      </c>
      <c r="M5047" t="s">
        <v>110</v>
      </c>
      <c r="N5047" t="s">
        <v>11131</v>
      </c>
      <c r="O5047" t="s">
        <v>2863</v>
      </c>
      <c r="P5047">
        <v>8164</v>
      </c>
      <c r="Q5047">
        <v>168</v>
      </c>
      <c r="R5047">
        <v>0</v>
      </c>
      <c r="S5047">
        <v>200</v>
      </c>
      <c r="T5047">
        <v>0</v>
      </c>
      <c r="U5047">
        <v>800</v>
      </c>
      <c r="V5047">
        <v>800</v>
      </c>
      <c r="W5047">
        <v>200</v>
      </c>
      <c r="X5047">
        <v>0</v>
      </c>
      <c r="Y5047">
        <v>0</v>
      </c>
      <c r="Z5047">
        <v>0</v>
      </c>
      <c r="AD5047" s="1">
        <v>41856.333333333336</v>
      </c>
      <c r="AE5047" s="1">
        <v>41884.708333333336</v>
      </c>
      <c r="AG5047" s="1">
        <v>41828.333333333336</v>
      </c>
      <c r="AH5047" s="1">
        <v>41860.708333333336</v>
      </c>
      <c r="AI5047" s="1">
        <v>41828.333333333336</v>
      </c>
      <c r="AJ5047" s="1">
        <v>41860.708333333336</v>
      </c>
      <c r="AK5047" s="1">
        <v>41828.333333333336</v>
      </c>
      <c r="AL5047" s="1">
        <v>41860.708333333336</v>
      </c>
      <c r="AM5047" s="1">
        <v>41856.333333333336</v>
      </c>
      <c r="AN5047" s="1">
        <v>41884.708333333336</v>
      </c>
      <c r="AP5047" t="s">
        <v>113</v>
      </c>
      <c r="AU5047" t="s">
        <v>11132</v>
      </c>
      <c r="AY5047" t="s">
        <v>106</v>
      </c>
      <c r="AZ5047">
        <v>0</v>
      </c>
      <c r="BA5047">
        <v>0</v>
      </c>
      <c r="BD5047" s="3">
        <v>41321.662499999999</v>
      </c>
      <c r="BE5047" s="3">
        <v>41321.663888888892</v>
      </c>
      <c r="BF5047" t="s">
        <v>115</v>
      </c>
      <c r="BG5047" t="s">
        <v>115</v>
      </c>
      <c r="BH5047">
        <v>8149</v>
      </c>
      <c r="BM5047">
        <v>43410</v>
      </c>
      <c r="BR5047" t="s">
        <v>2865</v>
      </c>
      <c r="BS5047" t="s">
        <v>2866</v>
      </c>
      <c r="BU5047">
        <v>1</v>
      </c>
      <c r="BV5047" t="s">
        <v>118</v>
      </c>
      <c r="BX5047" t="s">
        <v>119</v>
      </c>
      <c r="BY5047" t="s">
        <v>119</v>
      </c>
      <c r="BZ5047" t="s">
        <v>119</v>
      </c>
      <c r="CA5047">
        <v>1</v>
      </c>
      <c r="CC5047" t="s">
        <v>120</v>
      </c>
      <c r="CH5047">
        <v>540</v>
      </c>
      <c r="CI5047">
        <v>32660</v>
      </c>
      <c r="CJ5047" t="s">
        <v>106</v>
      </c>
      <c r="CK5047" t="s">
        <v>106</v>
      </c>
      <c r="CL5047">
        <v>10</v>
      </c>
      <c r="CM5047" t="s">
        <v>2867</v>
      </c>
      <c r="CO5047">
        <v>125433</v>
      </c>
      <c r="CQ5047">
        <v>0</v>
      </c>
      <c r="CR5047">
        <v>0</v>
      </c>
      <c r="CS5047">
        <v>0</v>
      </c>
      <c r="CY5047" t="s">
        <v>123</v>
      </c>
      <c r="CZ5047" t="s">
        <v>124</v>
      </c>
      <c r="DD5047" t="str" cm="1">
        <f t="array" ref="DD5047:DE5047">TEXT(_xlfn.SEQUENCE(1, DATEDIF(AG5047, AH5047, "m") + 1, AG5047, 30), "YYYY-APMM")</f>
        <v>2014-AP07</v>
      </c>
      <c r="DE5047" t="str">
        <v>2014-AP08</v>
      </c>
      <c r="DN5047">
        <f t="shared" si="156"/>
        <v>400</v>
      </c>
      <c r="DO5047" t="str">
        <f t="shared" si="157"/>
        <v>SCREED MASON SK</v>
      </c>
    </row>
    <row r="5048" spans="1:119" x14ac:dyDescent="0.35">
      <c r="A5048" t="s">
        <v>105</v>
      </c>
      <c r="B5048">
        <v>504333</v>
      </c>
      <c r="C5048">
        <v>6359</v>
      </c>
      <c r="D5048">
        <v>125434</v>
      </c>
      <c r="E5048">
        <v>13662</v>
      </c>
      <c r="F5048">
        <v>0</v>
      </c>
      <c r="G5048" t="s">
        <v>106</v>
      </c>
      <c r="H5048" t="s">
        <v>106</v>
      </c>
      <c r="I5048" t="s">
        <v>106</v>
      </c>
      <c r="J5048" t="s">
        <v>107</v>
      </c>
      <c r="K5048" t="s">
        <v>108</v>
      </c>
      <c r="L5048" t="s">
        <v>109</v>
      </c>
      <c r="M5048" t="s">
        <v>110</v>
      </c>
      <c r="N5048" t="s">
        <v>11133</v>
      </c>
      <c r="O5048" t="s">
        <v>2869</v>
      </c>
      <c r="P5048">
        <v>8178</v>
      </c>
      <c r="Q5048">
        <v>168</v>
      </c>
      <c r="R5048">
        <v>0</v>
      </c>
      <c r="S5048">
        <v>200</v>
      </c>
      <c r="T5048">
        <v>0</v>
      </c>
      <c r="U5048">
        <v>1138.5</v>
      </c>
      <c r="V5048">
        <v>1138.5</v>
      </c>
      <c r="W5048">
        <v>200</v>
      </c>
      <c r="X5048">
        <v>0</v>
      </c>
      <c r="Y5048">
        <v>0</v>
      </c>
      <c r="Z5048">
        <v>0</v>
      </c>
      <c r="AD5048" s="1">
        <v>41860.333333333336</v>
      </c>
      <c r="AE5048" s="1">
        <v>41888.708333333336</v>
      </c>
      <c r="AG5048" s="1">
        <v>41832.333333333336</v>
      </c>
      <c r="AH5048" s="1">
        <v>41863.708333333336</v>
      </c>
      <c r="AI5048" s="1">
        <v>41832.333333333336</v>
      </c>
      <c r="AJ5048" s="1">
        <v>41863.708333333336</v>
      </c>
      <c r="AK5048" s="1">
        <v>41832.333333333336</v>
      </c>
      <c r="AL5048" s="1">
        <v>41863.708333333336</v>
      </c>
      <c r="AM5048" s="1">
        <v>41860.333333333336</v>
      </c>
      <c r="AN5048" s="1">
        <v>41888.708333333336</v>
      </c>
      <c r="AP5048" t="s">
        <v>113</v>
      </c>
      <c r="AU5048" t="s">
        <v>11134</v>
      </c>
      <c r="AY5048" t="s">
        <v>106</v>
      </c>
      <c r="AZ5048">
        <v>0</v>
      </c>
      <c r="BA5048">
        <v>0</v>
      </c>
      <c r="BD5048" s="3">
        <v>41321.662499999999</v>
      </c>
      <c r="BE5048" s="3">
        <v>41321.663888888892</v>
      </c>
      <c r="BF5048" t="s">
        <v>115</v>
      </c>
      <c r="BG5048" t="s">
        <v>115</v>
      </c>
      <c r="BH5048">
        <v>8149</v>
      </c>
      <c r="BM5048">
        <v>43550</v>
      </c>
      <c r="BR5048" t="s">
        <v>116</v>
      </c>
      <c r="BS5048" t="s">
        <v>117</v>
      </c>
      <c r="BU5048">
        <v>1</v>
      </c>
      <c r="BV5048" t="s">
        <v>118</v>
      </c>
      <c r="BX5048" t="s">
        <v>119</v>
      </c>
      <c r="BY5048" t="s">
        <v>119</v>
      </c>
      <c r="BZ5048" t="s">
        <v>119</v>
      </c>
      <c r="CA5048">
        <v>1</v>
      </c>
      <c r="CC5048" t="s">
        <v>120</v>
      </c>
      <c r="CH5048">
        <v>540</v>
      </c>
      <c r="CI5048">
        <v>32660</v>
      </c>
      <c r="CJ5048" t="s">
        <v>106</v>
      </c>
      <c r="CK5048" t="s">
        <v>106</v>
      </c>
      <c r="CL5048">
        <v>10</v>
      </c>
      <c r="CM5048" t="s">
        <v>2867</v>
      </c>
      <c r="CO5048">
        <v>125433</v>
      </c>
      <c r="CQ5048">
        <v>0</v>
      </c>
      <c r="CR5048">
        <v>0</v>
      </c>
      <c r="CS5048">
        <v>0</v>
      </c>
      <c r="CY5048" t="s">
        <v>123</v>
      </c>
      <c r="CZ5048" t="s">
        <v>124</v>
      </c>
      <c r="DD5048" t="str" cm="1">
        <f t="array" ref="DD5048:DE5048">TEXT(_xlfn.SEQUENCE(1, DATEDIF(AG5048, AH5048, "m") + 1, AG5048, 30), "YYYY-APMM")</f>
        <v>2014-AP07</v>
      </c>
      <c r="DE5048" t="str">
        <v>2014-AP08</v>
      </c>
      <c r="DN5048">
        <f t="shared" si="156"/>
        <v>569.25</v>
      </c>
      <c r="DO5048" t="str">
        <f t="shared" si="157"/>
        <v>LABOR- SUBCONTRACTOR</v>
      </c>
    </row>
    <row r="5049" spans="1:119" x14ac:dyDescent="0.35">
      <c r="A5049" t="s">
        <v>105</v>
      </c>
      <c r="B5049">
        <v>504334</v>
      </c>
      <c r="C5049">
        <v>6359</v>
      </c>
      <c r="D5049">
        <v>125434</v>
      </c>
      <c r="E5049">
        <v>13662</v>
      </c>
      <c r="F5049">
        <v>0</v>
      </c>
      <c r="G5049" t="s">
        <v>106</v>
      </c>
      <c r="H5049" t="s">
        <v>106</v>
      </c>
      <c r="I5049" t="s">
        <v>106</v>
      </c>
      <c r="J5049" t="s">
        <v>107</v>
      </c>
      <c r="K5049" t="s">
        <v>108</v>
      </c>
      <c r="L5049" t="s">
        <v>109</v>
      </c>
      <c r="M5049" t="s">
        <v>110</v>
      </c>
      <c r="N5049" t="s">
        <v>11135</v>
      </c>
      <c r="O5049" t="s">
        <v>2872</v>
      </c>
      <c r="P5049">
        <v>8178</v>
      </c>
      <c r="Q5049">
        <v>168</v>
      </c>
      <c r="R5049">
        <v>0</v>
      </c>
      <c r="S5049">
        <v>200</v>
      </c>
      <c r="T5049">
        <v>0</v>
      </c>
      <c r="U5049">
        <v>1408</v>
      </c>
      <c r="V5049">
        <v>1408</v>
      </c>
      <c r="W5049">
        <v>200</v>
      </c>
      <c r="X5049">
        <v>0</v>
      </c>
      <c r="Y5049">
        <v>0</v>
      </c>
      <c r="Z5049">
        <v>0</v>
      </c>
      <c r="AD5049" s="1">
        <v>41864.333333333336</v>
      </c>
      <c r="AE5049" s="1">
        <v>41892.708333333336</v>
      </c>
      <c r="AG5049" s="1">
        <v>41836.333333333336</v>
      </c>
      <c r="AH5049" s="1">
        <v>41868.708333333336</v>
      </c>
      <c r="AI5049" s="1">
        <v>41836.333333333336</v>
      </c>
      <c r="AJ5049" s="1">
        <v>41868.708333333336</v>
      </c>
      <c r="AK5049" s="1">
        <v>41836.333333333336</v>
      </c>
      <c r="AL5049" s="1">
        <v>41868.708333333336</v>
      </c>
      <c r="AM5049" s="1">
        <v>41864.333333333336</v>
      </c>
      <c r="AN5049" s="1">
        <v>41892.708333333336</v>
      </c>
      <c r="AP5049" t="s">
        <v>113</v>
      </c>
      <c r="AU5049" t="s">
        <v>11136</v>
      </c>
      <c r="AY5049" t="s">
        <v>106</v>
      </c>
      <c r="AZ5049">
        <v>0</v>
      </c>
      <c r="BA5049">
        <v>0</v>
      </c>
      <c r="BD5049" s="3">
        <v>41321.662499999999</v>
      </c>
      <c r="BE5049" s="3">
        <v>41321.663888888892</v>
      </c>
      <c r="BF5049" t="s">
        <v>115</v>
      </c>
      <c r="BG5049" t="s">
        <v>115</v>
      </c>
      <c r="BH5049">
        <v>8149</v>
      </c>
      <c r="BM5049">
        <v>43550</v>
      </c>
      <c r="BR5049" t="s">
        <v>116</v>
      </c>
      <c r="BS5049" t="s">
        <v>117</v>
      </c>
      <c r="BU5049">
        <v>1</v>
      </c>
      <c r="BV5049" t="s">
        <v>118</v>
      </c>
      <c r="BX5049" t="s">
        <v>119</v>
      </c>
      <c r="BY5049" t="s">
        <v>119</v>
      </c>
      <c r="BZ5049" t="s">
        <v>119</v>
      </c>
      <c r="CA5049">
        <v>1</v>
      </c>
      <c r="CC5049" t="s">
        <v>120</v>
      </c>
      <c r="CH5049">
        <v>540</v>
      </c>
      <c r="CI5049">
        <v>32660</v>
      </c>
      <c r="CJ5049" t="s">
        <v>106</v>
      </c>
      <c r="CK5049" t="s">
        <v>106</v>
      </c>
      <c r="CL5049">
        <v>10</v>
      </c>
      <c r="CM5049" t="s">
        <v>2867</v>
      </c>
      <c r="CO5049">
        <v>125433</v>
      </c>
      <c r="CQ5049">
        <v>0</v>
      </c>
      <c r="CR5049">
        <v>0</v>
      </c>
      <c r="CS5049">
        <v>0</v>
      </c>
      <c r="CY5049" t="s">
        <v>123</v>
      </c>
      <c r="CZ5049" t="s">
        <v>124</v>
      </c>
      <c r="DD5049" t="str" cm="1">
        <f t="array" ref="DD5049:DE5049">TEXT(_xlfn.SEQUENCE(1, DATEDIF(AG5049, AH5049, "m") + 1, AG5049, 30), "YYYY-APMM")</f>
        <v>2014-AP07</v>
      </c>
      <c r="DE5049" t="str">
        <v>2014-AP08</v>
      </c>
      <c r="DN5049">
        <f t="shared" si="156"/>
        <v>704</v>
      </c>
      <c r="DO5049" t="str">
        <f t="shared" si="157"/>
        <v>LABOR- SUBCONTRACTOR</v>
      </c>
    </row>
    <row r="5050" spans="1:119" x14ac:dyDescent="0.35">
      <c r="A5050" t="s">
        <v>105</v>
      </c>
      <c r="B5050">
        <v>504335</v>
      </c>
      <c r="C5050">
        <v>6359</v>
      </c>
      <c r="D5050">
        <v>125434</v>
      </c>
      <c r="E5050">
        <v>13662</v>
      </c>
      <c r="F5050">
        <v>0</v>
      </c>
      <c r="G5050" t="s">
        <v>106</v>
      </c>
      <c r="H5050" t="s">
        <v>106</v>
      </c>
      <c r="I5050" t="s">
        <v>106</v>
      </c>
      <c r="J5050" t="s">
        <v>107</v>
      </c>
      <c r="K5050" t="s">
        <v>108</v>
      </c>
      <c r="L5050" t="s">
        <v>109</v>
      </c>
      <c r="M5050" t="s">
        <v>110</v>
      </c>
      <c r="N5050" t="s">
        <v>11137</v>
      </c>
      <c r="O5050" t="s">
        <v>2875</v>
      </c>
      <c r="P5050">
        <v>8170</v>
      </c>
      <c r="Q5050">
        <v>168</v>
      </c>
      <c r="R5050">
        <v>0</v>
      </c>
      <c r="S5050">
        <v>200</v>
      </c>
      <c r="T5050">
        <v>0</v>
      </c>
      <c r="U5050">
        <v>688.25</v>
      </c>
      <c r="V5050">
        <v>688.25</v>
      </c>
      <c r="W5050">
        <v>200</v>
      </c>
      <c r="X5050">
        <v>0</v>
      </c>
      <c r="Y5050">
        <v>0</v>
      </c>
      <c r="Z5050">
        <v>0</v>
      </c>
      <c r="AD5050" s="1">
        <v>41869.333333333336</v>
      </c>
      <c r="AE5050" s="1">
        <v>41897.708333333336</v>
      </c>
      <c r="AG5050" s="1">
        <v>41841.333333333336</v>
      </c>
      <c r="AH5050" s="1">
        <v>41872.708333333336</v>
      </c>
      <c r="AI5050" s="1">
        <v>41841.333333333336</v>
      </c>
      <c r="AJ5050" s="1">
        <v>41872.708333333336</v>
      </c>
      <c r="AK5050" s="1">
        <v>41841.333333333336</v>
      </c>
      <c r="AL5050" s="1">
        <v>41872.708333333336</v>
      </c>
      <c r="AM5050" s="1">
        <v>41869.333333333336</v>
      </c>
      <c r="AN5050" s="1">
        <v>41897.708333333336</v>
      </c>
      <c r="AP5050" t="s">
        <v>113</v>
      </c>
      <c r="AU5050" t="s">
        <v>11138</v>
      </c>
      <c r="AY5050" t="s">
        <v>106</v>
      </c>
      <c r="AZ5050">
        <v>0</v>
      </c>
      <c r="BA5050">
        <v>0</v>
      </c>
      <c r="BD5050" s="3">
        <v>41321.662499999999</v>
      </c>
      <c r="BE5050" s="3">
        <v>41321.663888888892</v>
      </c>
      <c r="BF5050" t="s">
        <v>115</v>
      </c>
      <c r="BG5050" t="s">
        <v>115</v>
      </c>
      <c r="BH5050">
        <v>8149</v>
      </c>
      <c r="BM5050">
        <v>43470</v>
      </c>
      <c r="BR5050" t="s">
        <v>2854</v>
      </c>
      <c r="BS5050" t="s">
        <v>2855</v>
      </c>
      <c r="BU5050">
        <v>1</v>
      </c>
      <c r="BV5050" t="s">
        <v>118</v>
      </c>
      <c r="BX5050" t="s">
        <v>119</v>
      </c>
      <c r="BY5050" t="s">
        <v>119</v>
      </c>
      <c r="BZ5050" t="s">
        <v>119</v>
      </c>
      <c r="CA5050">
        <v>1</v>
      </c>
      <c r="CC5050" t="s">
        <v>120</v>
      </c>
      <c r="CH5050">
        <v>540</v>
      </c>
      <c r="CI5050">
        <v>32660</v>
      </c>
      <c r="CJ5050" t="s">
        <v>106</v>
      </c>
      <c r="CK5050" t="s">
        <v>106</v>
      </c>
      <c r="CL5050">
        <v>10</v>
      </c>
      <c r="CM5050" t="s">
        <v>2867</v>
      </c>
      <c r="CO5050">
        <v>125433</v>
      </c>
      <c r="CQ5050">
        <v>0</v>
      </c>
      <c r="CR5050">
        <v>0</v>
      </c>
      <c r="CS5050">
        <v>0</v>
      </c>
      <c r="CY5050" t="s">
        <v>123</v>
      </c>
      <c r="CZ5050" t="s">
        <v>124</v>
      </c>
      <c r="DD5050" t="str" cm="1">
        <f t="array" ref="DD5050:DE5050">TEXT(_xlfn.SEQUENCE(1, DATEDIF(AG5050, AH5050, "m") + 1, AG5050, 30), "YYYY-APMM")</f>
        <v>2014-AP07</v>
      </c>
      <c r="DE5050" t="str">
        <v>2014-AP08</v>
      </c>
      <c r="DN5050">
        <f t="shared" si="156"/>
        <v>344.125</v>
      </c>
      <c r="DO5050" t="str">
        <f t="shared" si="157"/>
        <v>TILE MASON SK</v>
      </c>
    </row>
    <row r="5051" spans="1:119" x14ac:dyDescent="0.35">
      <c r="A5051" t="s">
        <v>105</v>
      </c>
      <c r="B5051">
        <v>504336</v>
      </c>
      <c r="C5051">
        <v>6359</v>
      </c>
      <c r="D5051">
        <v>125434</v>
      </c>
      <c r="E5051">
        <v>13662</v>
      </c>
      <c r="F5051">
        <v>0</v>
      </c>
      <c r="G5051" t="s">
        <v>106</v>
      </c>
      <c r="H5051" t="s">
        <v>106</v>
      </c>
      <c r="I5051" t="s">
        <v>106</v>
      </c>
      <c r="J5051" t="s">
        <v>107</v>
      </c>
      <c r="K5051" t="s">
        <v>108</v>
      </c>
      <c r="L5051" t="s">
        <v>109</v>
      </c>
      <c r="M5051" t="s">
        <v>110</v>
      </c>
      <c r="N5051" t="s">
        <v>11139</v>
      </c>
      <c r="O5051" t="s">
        <v>2878</v>
      </c>
      <c r="P5051">
        <v>8178</v>
      </c>
      <c r="Q5051">
        <v>168</v>
      </c>
      <c r="R5051">
        <v>0</v>
      </c>
      <c r="S5051">
        <v>160</v>
      </c>
      <c r="T5051">
        <v>0</v>
      </c>
      <c r="U5051">
        <v>616</v>
      </c>
      <c r="V5051">
        <v>616</v>
      </c>
      <c r="W5051">
        <v>160</v>
      </c>
      <c r="X5051">
        <v>0</v>
      </c>
      <c r="Y5051">
        <v>0</v>
      </c>
      <c r="Z5051">
        <v>0</v>
      </c>
      <c r="AD5051" s="1">
        <v>41892.333333333336</v>
      </c>
      <c r="AE5051" s="1">
        <v>41914.708333333336</v>
      </c>
      <c r="AG5051" s="1">
        <v>41868.333333333336</v>
      </c>
      <c r="AH5051" s="1">
        <v>41890.708333333336</v>
      </c>
      <c r="AI5051" s="1">
        <v>41868.333333333336</v>
      </c>
      <c r="AJ5051" s="1">
        <v>41890.708333333336</v>
      </c>
      <c r="AK5051" s="1">
        <v>41868.333333333336</v>
      </c>
      <c r="AL5051" s="1">
        <v>41890.708333333336</v>
      </c>
      <c r="AM5051" s="1">
        <v>41892.333333333336</v>
      </c>
      <c r="AN5051" s="1">
        <v>41914.708333333336</v>
      </c>
      <c r="AP5051" t="s">
        <v>113</v>
      </c>
      <c r="AU5051" t="s">
        <v>11140</v>
      </c>
      <c r="AY5051" t="s">
        <v>106</v>
      </c>
      <c r="AZ5051">
        <v>0</v>
      </c>
      <c r="BA5051">
        <v>0</v>
      </c>
      <c r="BD5051" s="3">
        <v>41321.662499999999</v>
      </c>
      <c r="BE5051" s="3">
        <v>41321.663888888892</v>
      </c>
      <c r="BF5051" t="s">
        <v>115</v>
      </c>
      <c r="BG5051" t="s">
        <v>115</v>
      </c>
      <c r="BH5051">
        <v>8149</v>
      </c>
      <c r="BM5051">
        <v>43550</v>
      </c>
      <c r="BR5051" t="s">
        <v>116</v>
      </c>
      <c r="BS5051" t="s">
        <v>117</v>
      </c>
      <c r="BU5051">
        <v>1</v>
      </c>
      <c r="BV5051" t="s">
        <v>118</v>
      </c>
      <c r="BX5051" t="s">
        <v>119</v>
      </c>
      <c r="BY5051" t="s">
        <v>119</v>
      </c>
      <c r="BZ5051" t="s">
        <v>119</v>
      </c>
      <c r="CA5051">
        <v>1</v>
      </c>
      <c r="CC5051" t="s">
        <v>120</v>
      </c>
      <c r="CH5051">
        <v>540</v>
      </c>
      <c r="CI5051">
        <v>32660</v>
      </c>
      <c r="CJ5051" t="s">
        <v>106</v>
      </c>
      <c r="CK5051" t="s">
        <v>106</v>
      </c>
      <c r="CL5051">
        <v>10</v>
      </c>
      <c r="CM5051" t="s">
        <v>2867</v>
      </c>
      <c r="CO5051">
        <v>125433</v>
      </c>
      <c r="CQ5051">
        <v>0</v>
      </c>
      <c r="CR5051">
        <v>0</v>
      </c>
      <c r="CS5051">
        <v>0</v>
      </c>
      <c r="CY5051" t="s">
        <v>123</v>
      </c>
      <c r="CZ5051" t="s">
        <v>124</v>
      </c>
      <c r="DD5051" t="str" cm="1">
        <f t="array" ref="DD5051">TEXT(_xlfn.SEQUENCE(1, DATEDIF(AG5051, AH5051, "m") + 1, AG5051, 30), "YYYY-APMM")</f>
        <v>2014-AP08</v>
      </c>
      <c r="DN5051">
        <f t="shared" si="156"/>
        <v>616</v>
      </c>
      <c r="DO5051" t="str">
        <f t="shared" si="157"/>
        <v>LABOR- SUBCONTRACTOR</v>
      </c>
    </row>
    <row r="5052" spans="1:119" x14ac:dyDescent="0.35">
      <c r="A5052" t="s">
        <v>105</v>
      </c>
      <c r="B5052">
        <v>504337</v>
      </c>
      <c r="C5052">
        <v>6359</v>
      </c>
      <c r="D5052">
        <v>125434</v>
      </c>
      <c r="E5052">
        <v>13662</v>
      </c>
      <c r="F5052">
        <v>0</v>
      </c>
      <c r="G5052" t="s">
        <v>106</v>
      </c>
      <c r="H5052" t="s">
        <v>106</v>
      </c>
      <c r="I5052" t="s">
        <v>106</v>
      </c>
      <c r="J5052" t="s">
        <v>107</v>
      </c>
      <c r="K5052" t="s">
        <v>108</v>
      </c>
      <c r="L5052" t="s">
        <v>109</v>
      </c>
      <c r="M5052" t="s">
        <v>110</v>
      </c>
      <c r="N5052" t="s">
        <v>11141</v>
      </c>
      <c r="O5052" t="s">
        <v>2881</v>
      </c>
      <c r="P5052">
        <v>8178</v>
      </c>
      <c r="Q5052">
        <v>168</v>
      </c>
      <c r="R5052">
        <v>0</v>
      </c>
      <c r="S5052">
        <v>200</v>
      </c>
      <c r="T5052">
        <v>0</v>
      </c>
      <c r="U5052">
        <v>1046.5</v>
      </c>
      <c r="V5052">
        <v>1046.5</v>
      </c>
      <c r="W5052">
        <v>200</v>
      </c>
      <c r="X5052">
        <v>0</v>
      </c>
      <c r="Y5052">
        <v>0</v>
      </c>
      <c r="Z5052">
        <v>0</v>
      </c>
      <c r="AD5052" s="1">
        <v>41877.333333333336</v>
      </c>
      <c r="AE5052" s="1">
        <v>41905.708333333336</v>
      </c>
      <c r="AG5052" s="1">
        <v>41849.333333333336</v>
      </c>
      <c r="AH5052" s="1">
        <v>41881.708333333336</v>
      </c>
      <c r="AI5052" s="1">
        <v>41849.333333333336</v>
      </c>
      <c r="AJ5052" s="1">
        <v>41881.708333333336</v>
      </c>
      <c r="AK5052" s="1">
        <v>41849.333333333336</v>
      </c>
      <c r="AL5052" s="1">
        <v>41881.708333333336</v>
      </c>
      <c r="AM5052" s="1">
        <v>41877.333333333336</v>
      </c>
      <c r="AN5052" s="1">
        <v>41905.708333333336</v>
      </c>
      <c r="AP5052" t="s">
        <v>113</v>
      </c>
      <c r="AU5052" t="s">
        <v>11142</v>
      </c>
      <c r="AY5052" t="s">
        <v>106</v>
      </c>
      <c r="AZ5052">
        <v>0</v>
      </c>
      <c r="BA5052">
        <v>0</v>
      </c>
      <c r="BD5052" s="3">
        <v>41321.662499999999</v>
      </c>
      <c r="BE5052" s="3">
        <v>41321.663888888892</v>
      </c>
      <c r="BF5052" t="s">
        <v>115</v>
      </c>
      <c r="BG5052" t="s">
        <v>115</v>
      </c>
      <c r="BH5052">
        <v>8149</v>
      </c>
      <c r="BM5052">
        <v>43550</v>
      </c>
      <c r="BR5052" t="s">
        <v>116</v>
      </c>
      <c r="BS5052" t="s">
        <v>117</v>
      </c>
      <c r="BU5052">
        <v>1</v>
      </c>
      <c r="BV5052" t="s">
        <v>118</v>
      </c>
      <c r="BX5052" t="s">
        <v>119</v>
      </c>
      <c r="BY5052" t="s">
        <v>119</v>
      </c>
      <c r="BZ5052" t="s">
        <v>119</v>
      </c>
      <c r="CA5052">
        <v>1</v>
      </c>
      <c r="CC5052" t="s">
        <v>120</v>
      </c>
      <c r="CH5052">
        <v>540</v>
      </c>
      <c r="CI5052">
        <v>32660</v>
      </c>
      <c r="CJ5052" t="s">
        <v>106</v>
      </c>
      <c r="CK5052" t="s">
        <v>106</v>
      </c>
      <c r="CL5052">
        <v>10</v>
      </c>
      <c r="CM5052" t="s">
        <v>2867</v>
      </c>
      <c r="CO5052">
        <v>125433</v>
      </c>
      <c r="CQ5052">
        <v>0</v>
      </c>
      <c r="CR5052">
        <v>0</v>
      </c>
      <c r="CS5052">
        <v>0</v>
      </c>
      <c r="CY5052" t="s">
        <v>123</v>
      </c>
      <c r="CZ5052" t="s">
        <v>124</v>
      </c>
      <c r="DD5052" t="str" cm="1">
        <f t="array" ref="DD5052:DE5052">TEXT(_xlfn.SEQUENCE(1, DATEDIF(AG5052, AH5052, "m") + 1, AG5052, 30), "YYYY-APMM")</f>
        <v>2014-AP07</v>
      </c>
      <c r="DE5052" t="str">
        <v>2014-AP08</v>
      </c>
      <c r="DN5052">
        <f t="shared" si="156"/>
        <v>523.25</v>
      </c>
      <c r="DO5052" t="str">
        <f t="shared" si="157"/>
        <v>LABOR- SUBCONTRACTOR</v>
      </c>
    </row>
    <row r="5053" spans="1:119" x14ac:dyDescent="0.35">
      <c r="A5053" t="s">
        <v>105</v>
      </c>
      <c r="B5053">
        <v>504338</v>
      </c>
      <c r="C5053">
        <v>6359</v>
      </c>
      <c r="D5053">
        <v>125434</v>
      </c>
      <c r="E5053">
        <v>13662</v>
      </c>
      <c r="F5053">
        <v>0</v>
      </c>
      <c r="G5053" t="s">
        <v>106</v>
      </c>
      <c r="H5053" t="s">
        <v>106</v>
      </c>
      <c r="I5053" t="s">
        <v>106</v>
      </c>
      <c r="J5053" t="s">
        <v>107</v>
      </c>
      <c r="K5053" t="s">
        <v>108</v>
      </c>
      <c r="L5053" t="s">
        <v>109</v>
      </c>
      <c r="M5053" t="s">
        <v>110</v>
      </c>
      <c r="N5053" t="s">
        <v>11143</v>
      </c>
      <c r="O5053" t="s">
        <v>2884</v>
      </c>
      <c r="P5053">
        <v>8178</v>
      </c>
      <c r="Q5053">
        <v>208</v>
      </c>
      <c r="R5053">
        <v>208</v>
      </c>
      <c r="S5053">
        <v>120</v>
      </c>
      <c r="T5053">
        <v>0</v>
      </c>
      <c r="U5053">
        <v>176</v>
      </c>
      <c r="V5053">
        <v>176</v>
      </c>
      <c r="W5053">
        <v>120</v>
      </c>
      <c r="X5053">
        <v>0</v>
      </c>
      <c r="Y5053">
        <v>0</v>
      </c>
      <c r="Z5053">
        <v>0</v>
      </c>
      <c r="AD5053" s="1">
        <v>41910.333333333336</v>
      </c>
      <c r="AE5053" s="1">
        <v>41928.708333333336</v>
      </c>
      <c r="AG5053" s="1">
        <v>41879.333333333336</v>
      </c>
      <c r="AH5053" s="1">
        <v>41896.708333333336</v>
      </c>
      <c r="AI5053" s="1">
        <v>41879.333333333336</v>
      </c>
      <c r="AJ5053" s="1">
        <v>41896.708333333336</v>
      </c>
      <c r="AK5053" s="1">
        <v>41879.333333333336</v>
      </c>
      <c r="AL5053" s="1">
        <v>41896.708333333336</v>
      </c>
      <c r="AM5053" s="1">
        <v>41910.333333333336</v>
      </c>
      <c r="AN5053" s="1">
        <v>41928.708333333336</v>
      </c>
      <c r="AP5053" t="s">
        <v>113</v>
      </c>
      <c r="AU5053" t="s">
        <v>11144</v>
      </c>
      <c r="AY5053" t="s">
        <v>106</v>
      </c>
      <c r="AZ5053">
        <v>0</v>
      </c>
      <c r="BA5053">
        <v>0</v>
      </c>
      <c r="BD5053" s="3">
        <v>41321.662499999999</v>
      </c>
      <c r="BE5053" s="3">
        <v>41321.663888888892</v>
      </c>
      <c r="BF5053" t="s">
        <v>115</v>
      </c>
      <c r="BG5053" t="s">
        <v>115</v>
      </c>
      <c r="BH5053">
        <v>8149</v>
      </c>
      <c r="BM5053">
        <v>43550</v>
      </c>
      <c r="BR5053" t="s">
        <v>116</v>
      </c>
      <c r="BS5053" t="s">
        <v>117</v>
      </c>
      <c r="BU5053">
        <v>1</v>
      </c>
      <c r="BV5053" t="s">
        <v>118</v>
      </c>
      <c r="BX5053" t="s">
        <v>119</v>
      </c>
      <c r="BY5053" t="s">
        <v>119</v>
      </c>
      <c r="BZ5053" t="s">
        <v>119</v>
      </c>
      <c r="CA5053">
        <v>1</v>
      </c>
      <c r="CC5053" t="s">
        <v>120</v>
      </c>
      <c r="CH5053">
        <v>540</v>
      </c>
      <c r="CI5053">
        <v>32660</v>
      </c>
      <c r="CJ5053" t="s">
        <v>106</v>
      </c>
      <c r="CK5053" t="s">
        <v>106</v>
      </c>
      <c r="CL5053">
        <v>10</v>
      </c>
      <c r="CM5053" t="s">
        <v>2867</v>
      </c>
      <c r="CO5053">
        <v>125433</v>
      </c>
      <c r="CQ5053">
        <v>0</v>
      </c>
      <c r="CR5053">
        <v>0</v>
      </c>
      <c r="CS5053">
        <v>0</v>
      </c>
      <c r="CY5053" t="s">
        <v>123</v>
      </c>
      <c r="CZ5053" t="s">
        <v>124</v>
      </c>
      <c r="DD5053" t="str" cm="1">
        <f t="array" ref="DD5053">TEXT(_xlfn.SEQUENCE(1, DATEDIF(AG5053, AH5053, "m") + 1, AG5053, 30), "YYYY-APMM")</f>
        <v>2014-AP08</v>
      </c>
      <c r="DN5053">
        <f t="shared" si="156"/>
        <v>176</v>
      </c>
      <c r="DO5053" t="str">
        <f t="shared" si="157"/>
        <v>LABOR- SUBCONTRACTOR</v>
      </c>
    </row>
    <row r="5054" spans="1:119" x14ac:dyDescent="0.35">
      <c r="A5054" t="s">
        <v>105</v>
      </c>
      <c r="B5054">
        <v>504339</v>
      </c>
      <c r="C5054">
        <v>6359</v>
      </c>
      <c r="D5054">
        <v>125435</v>
      </c>
      <c r="E5054">
        <v>13662</v>
      </c>
      <c r="F5054">
        <v>0</v>
      </c>
      <c r="G5054" t="s">
        <v>106</v>
      </c>
      <c r="H5054" t="s">
        <v>106</v>
      </c>
      <c r="I5054" t="s">
        <v>106</v>
      </c>
      <c r="J5054" t="s">
        <v>107</v>
      </c>
      <c r="K5054" t="s">
        <v>108</v>
      </c>
      <c r="L5054" t="s">
        <v>109</v>
      </c>
      <c r="M5054" t="s">
        <v>110</v>
      </c>
      <c r="N5054" t="s">
        <v>11145</v>
      </c>
      <c r="O5054" t="s">
        <v>2846</v>
      </c>
      <c r="P5054">
        <v>8169</v>
      </c>
      <c r="Q5054">
        <v>376</v>
      </c>
      <c r="R5054">
        <v>0</v>
      </c>
      <c r="S5054">
        <v>200</v>
      </c>
      <c r="T5054">
        <v>0</v>
      </c>
      <c r="U5054">
        <v>14275</v>
      </c>
      <c r="V5054">
        <v>14275</v>
      </c>
      <c r="W5054">
        <v>200</v>
      </c>
      <c r="X5054">
        <v>0</v>
      </c>
      <c r="Y5054">
        <v>0</v>
      </c>
      <c r="Z5054">
        <v>0</v>
      </c>
      <c r="AD5054" s="1">
        <v>41872.333333333336</v>
      </c>
      <c r="AE5054" s="1">
        <v>41900.708333333336</v>
      </c>
      <c r="AG5054" s="1">
        <v>41814.333333333336</v>
      </c>
      <c r="AH5054" s="1">
        <v>41842.708333333336</v>
      </c>
      <c r="AI5054" s="1">
        <v>41814.333333333336</v>
      </c>
      <c r="AJ5054" s="1">
        <v>41842.708333333336</v>
      </c>
      <c r="AK5054" s="1">
        <v>41814.333333333336</v>
      </c>
      <c r="AL5054" s="1">
        <v>41842.708333333336</v>
      </c>
      <c r="AM5054" s="1">
        <v>41872.333333333336</v>
      </c>
      <c r="AN5054" s="1">
        <v>41900.708333333336</v>
      </c>
      <c r="AP5054" t="s">
        <v>113</v>
      </c>
      <c r="AU5054" t="s">
        <v>11146</v>
      </c>
      <c r="AY5054" t="s">
        <v>106</v>
      </c>
      <c r="AZ5054">
        <v>0</v>
      </c>
      <c r="BA5054">
        <v>0</v>
      </c>
      <c r="BD5054" s="3">
        <v>41321.662499999999</v>
      </c>
      <c r="BE5054" s="3">
        <v>41321.663888888892</v>
      </c>
      <c r="BF5054" t="s">
        <v>115</v>
      </c>
      <c r="BG5054" t="s">
        <v>115</v>
      </c>
      <c r="BH5054">
        <v>8149</v>
      </c>
      <c r="BM5054">
        <v>43460</v>
      </c>
      <c r="BR5054" t="s">
        <v>2848</v>
      </c>
      <c r="BS5054" t="s">
        <v>2849</v>
      </c>
      <c r="BU5054">
        <v>1</v>
      </c>
      <c r="BV5054" t="s">
        <v>118</v>
      </c>
      <c r="BX5054" t="s">
        <v>119</v>
      </c>
      <c r="BY5054" t="s">
        <v>119</v>
      </c>
      <c r="BZ5054" t="s">
        <v>119</v>
      </c>
      <c r="CA5054">
        <v>1</v>
      </c>
      <c r="CC5054" t="s">
        <v>120</v>
      </c>
      <c r="CH5054">
        <v>540</v>
      </c>
      <c r="CI5054">
        <v>32670</v>
      </c>
      <c r="CJ5054" t="s">
        <v>106</v>
      </c>
      <c r="CK5054" t="s">
        <v>106</v>
      </c>
      <c r="CL5054">
        <v>15</v>
      </c>
      <c r="CM5054" t="s">
        <v>2850</v>
      </c>
      <c r="CO5054">
        <v>125433</v>
      </c>
      <c r="CQ5054">
        <v>0</v>
      </c>
      <c r="CR5054">
        <v>0</v>
      </c>
      <c r="CS5054">
        <v>0</v>
      </c>
      <c r="CY5054" t="s">
        <v>123</v>
      </c>
      <c r="CZ5054" t="s">
        <v>124</v>
      </c>
      <c r="DD5054" t="str" cm="1">
        <f t="array" ref="DD5054">TEXT(_xlfn.SEQUENCE(1, DATEDIF(AG5054, AH5054, "m") + 1, AG5054, 30), "YYYY-APMM")</f>
        <v>2014-AP06</v>
      </c>
      <c r="DN5054">
        <f t="shared" si="156"/>
        <v>14275</v>
      </c>
      <c r="DO5054" t="str">
        <f t="shared" si="157"/>
        <v>PLASTER MASON SK</v>
      </c>
    </row>
    <row r="5055" spans="1:119" x14ac:dyDescent="0.35">
      <c r="A5055" t="s">
        <v>105</v>
      </c>
      <c r="B5055">
        <v>504340</v>
      </c>
      <c r="C5055">
        <v>6359</v>
      </c>
      <c r="D5055">
        <v>125435</v>
      </c>
      <c r="E5055">
        <v>13662</v>
      </c>
      <c r="F5055">
        <v>0</v>
      </c>
      <c r="G5055" t="s">
        <v>106</v>
      </c>
      <c r="H5055" t="s">
        <v>106</v>
      </c>
      <c r="I5055" t="s">
        <v>106</v>
      </c>
      <c r="J5055" t="s">
        <v>107</v>
      </c>
      <c r="K5055" t="s">
        <v>108</v>
      </c>
      <c r="L5055" t="s">
        <v>109</v>
      </c>
      <c r="M5055" t="s">
        <v>110</v>
      </c>
      <c r="N5055" t="s">
        <v>11147</v>
      </c>
      <c r="O5055" t="s">
        <v>2852</v>
      </c>
      <c r="P5055">
        <v>8170</v>
      </c>
      <c r="Q5055">
        <v>392</v>
      </c>
      <c r="R5055">
        <v>0</v>
      </c>
      <c r="S5055">
        <v>160</v>
      </c>
      <c r="T5055">
        <v>0</v>
      </c>
      <c r="U5055">
        <v>990</v>
      </c>
      <c r="V5055">
        <v>990</v>
      </c>
      <c r="W5055">
        <v>160</v>
      </c>
      <c r="X5055">
        <v>0</v>
      </c>
      <c r="Y5055">
        <v>0</v>
      </c>
      <c r="Z5055">
        <v>0</v>
      </c>
      <c r="AD5055" s="1">
        <v>41892.333333333336</v>
      </c>
      <c r="AE5055" s="1">
        <v>41914.708333333336</v>
      </c>
      <c r="AG5055" s="1">
        <v>41832.333333333336</v>
      </c>
      <c r="AH5055" s="1">
        <v>41857.708333333336</v>
      </c>
      <c r="AI5055" s="1">
        <v>41832.333333333336</v>
      </c>
      <c r="AJ5055" s="1">
        <v>41857.708333333336</v>
      </c>
      <c r="AK5055" s="1">
        <v>41832.333333333336</v>
      </c>
      <c r="AL5055" s="1">
        <v>41857.708333333336</v>
      </c>
      <c r="AM5055" s="1">
        <v>41892.333333333336</v>
      </c>
      <c r="AN5055" s="1">
        <v>41914.708333333336</v>
      </c>
      <c r="AP5055" t="s">
        <v>113</v>
      </c>
      <c r="AU5055" t="s">
        <v>11148</v>
      </c>
      <c r="AY5055" t="s">
        <v>106</v>
      </c>
      <c r="AZ5055">
        <v>0</v>
      </c>
      <c r="BA5055">
        <v>0</v>
      </c>
      <c r="BD5055" s="3">
        <v>41321.662499999999</v>
      </c>
      <c r="BE5055" s="3">
        <v>41321.663888888892</v>
      </c>
      <c r="BF5055" t="s">
        <v>115</v>
      </c>
      <c r="BG5055" t="s">
        <v>115</v>
      </c>
      <c r="BH5055">
        <v>8149</v>
      </c>
      <c r="BM5055">
        <v>43470</v>
      </c>
      <c r="BR5055" t="s">
        <v>2854</v>
      </c>
      <c r="BS5055" t="s">
        <v>2855</v>
      </c>
      <c r="BU5055">
        <v>1</v>
      </c>
      <c r="BV5055" t="s">
        <v>118</v>
      </c>
      <c r="BX5055" t="s">
        <v>119</v>
      </c>
      <c r="BY5055" t="s">
        <v>119</v>
      </c>
      <c r="BZ5055" t="s">
        <v>119</v>
      </c>
      <c r="CA5055">
        <v>1</v>
      </c>
      <c r="CC5055" t="s">
        <v>120</v>
      </c>
      <c r="CH5055">
        <v>540</v>
      </c>
      <c r="CI5055">
        <v>32670</v>
      </c>
      <c r="CJ5055" t="s">
        <v>106</v>
      </c>
      <c r="CK5055" t="s">
        <v>106</v>
      </c>
      <c r="CL5055">
        <v>15</v>
      </c>
      <c r="CM5055" t="s">
        <v>2850</v>
      </c>
      <c r="CO5055">
        <v>125433</v>
      </c>
      <c r="CQ5055">
        <v>0</v>
      </c>
      <c r="CR5055">
        <v>0</v>
      </c>
      <c r="CS5055">
        <v>0</v>
      </c>
      <c r="CY5055" t="s">
        <v>123</v>
      </c>
      <c r="CZ5055" t="s">
        <v>124</v>
      </c>
      <c r="DD5055" t="str" cm="1">
        <f t="array" ref="DD5055">TEXT(_xlfn.SEQUENCE(1, DATEDIF(AG5055, AH5055, "m") + 1, AG5055, 30), "YYYY-APMM")</f>
        <v>2014-AP07</v>
      </c>
      <c r="DN5055">
        <f t="shared" si="156"/>
        <v>990</v>
      </c>
      <c r="DO5055" t="str">
        <f t="shared" si="157"/>
        <v>TILE MASON SK</v>
      </c>
    </row>
    <row r="5056" spans="1:119" x14ac:dyDescent="0.35">
      <c r="A5056" t="s">
        <v>105</v>
      </c>
      <c r="B5056">
        <v>504341</v>
      </c>
      <c r="C5056">
        <v>6359</v>
      </c>
      <c r="D5056">
        <v>125435</v>
      </c>
      <c r="E5056">
        <v>13662</v>
      </c>
      <c r="F5056">
        <v>0</v>
      </c>
      <c r="G5056" t="s">
        <v>106</v>
      </c>
      <c r="H5056" t="s">
        <v>106</v>
      </c>
      <c r="I5056" t="s">
        <v>106</v>
      </c>
      <c r="J5056" t="s">
        <v>107</v>
      </c>
      <c r="K5056" t="s">
        <v>108</v>
      </c>
      <c r="L5056" t="s">
        <v>109</v>
      </c>
      <c r="M5056" t="s">
        <v>110</v>
      </c>
      <c r="N5056" t="s">
        <v>11149</v>
      </c>
      <c r="O5056" t="s">
        <v>2860</v>
      </c>
      <c r="P5056">
        <v>8178</v>
      </c>
      <c r="Q5056">
        <v>392</v>
      </c>
      <c r="R5056">
        <v>40</v>
      </c>
      <c r="S5056">
        <v>160</v>
      </c>
      <c r="T5056">
        <v>0</v>
      </c>
      <c r="U5056">
        <v>3784</v>
      </c>
      <c r="V5056">
        <v>3784</v>
      </c>
      <c r="W5056">
        <v>160</v>
      </c>
      <c r="X5056">
        <v>0</v>
      </c>
      <c r="Y5056">
        <v>0</v>
      </c>
      <c r="Z5056">
        <v>0</v>
      </c>
      <c r="AD5056" s="1">
        <v>41904.333333333336</v>
      </c>
      <c r="AE5056" s="1">
        <v>41928.708333333336</v>
      </c>
      <c r="AG5056" s="1">
        <v>41843.333333333336</v>
      </c>
      <c r="AH5056" s="1">
        <v>41869.708333333336</v>
      </c>
      <c r="AI5056" s="1">
        <v>41843.333333333336</v>
      </c>
      <c r="AJ5056" s="1">
        <v>41869.708333333336</v>
      </c>
      <c r="AK5056" s="1">
        <v>41843.333333333336</v>
      </c>
      <c r="AL5056" s="1">
        <v>41869.708333333336</v>
      </c>
      <c r="AM5056" s="1">
        <v>41904.333333333336</v>
      </c>
      <c r="AN5056" s="1">
        <v>41928.708333333336</v>
      </c>
      <c r="AP5056" t="s">
        <v>113</v>
      </c>
      <c r="AU5056" t="s">
        <v>11150</v>
      </c>
      <c r="AY5056" t="s">
        <v>106</v>
      </c>
      <c r="AZ5056">
        <v>0</v>
      </c>
      <c r="BA5056">
        <v>0</v>
      </c>
      <c r="BD5056" s="3">
        <v>41321.662499999999</v>
      </c>
      <c r="BE5056" s="3">
        <v>41321.663888888892</v>
      </c>
      <c r="BF5056" t="s">
        <v>115</v>
      </c>
      <c r="BG5056" t="s">
        <v>115</v>
      </c>
      <c r="BH5056">
        <v>8149</v>
      </c>
      <c r="BM5056">
        <v>43550</v>
      </c>
      <c r="BR5056" t="s">
        <v>116</v>
      </c>
      <c r="BS5056" t="s">
        <v>117</v>
      </c>
      <c r="BU5056">
        <v>1</v>
      </c>
      <c r="BV5056" t="s">
        <v>118</v>
      </c>
      <c r="BX5056" t="s">
        <v>119</v>
      </c>
      <c r="BY5056" t="s">
        <v>119</v>
      </c>
      <c r="BZ5056" t="s">
        <v>119</v>
      </c>
      <c r="CA5056">
        <v>1</v>
      </c>
      <c r="CC5056" t="s">
        <v>120</v>
      </c>
      <c r="CH5056">
        <v>540</v>
      </c>
      <c r="CI5056">
        <v>32670</v>
      </c>
      <c r="CJ5056" t="s">
        <v>106</v>
      </c>
      <c r="CK5056" t="s">
        <v>106</v>
      </c>
      <c r="CL5056">
        <v>15</v>
      </c>
      <c r="CM5056" t="s">
        <v>2850</v>
      </c>
      <c r="CO5056">
        <v>125433</v>
      </c>
      <c r="CQ5056">
        <v>0</v>
      </c>
      <c r="CR5056">
        <v>0</v>
      </c>
      <c r="CS5056">
        <v>0</v>
      </c>
      <c r="CY5056" t="s">
        <v>123</v>
      </c>
      <c r="CZ5056" t="s">
        <v>124</v>
      </c>
      <c r="DD5056" t="str" cm="1">
        <f t="array" ref="DD5056">TEXT(_xlfn.SEQUENCE(1, DATEDIF(AG5056, AH5056, "m") + 1, AG5056, 30), "YYYY-APMM")</f>
        <v>2014-AP07</v>
      </c>
      <c r="DN5056">
        <f t="shared" si="156"/>
        <v>3784</v>
      </c>
      <c r="DO5056" t="str">
        <f t="shared" si="157"/>
        <v>LABOR- SUBCONTRACTOR</v>
      </c>
    </row>
    <row r="5057" spans="1:119" x14ac:dyDescent="0.35">
      <c r="A5057" t="s">
        <v>105</v>
      </c>
      <c r="B5057">
        <v>504342</v>
      </c>
      <c r="C5057">
        <v>6359</v>
      </c>
      <c r="D5057">
        <v>125437</v>
      </c>
      <c r="E5057">
        <v>13662</v>
      </c>
      <c r="F5057">
        <v>0</v>
      </c>
      <c r="G5057" t="s">
        <v>106</v>
      </c>
      <c r="H5057" t="s">
        <v>106</v>
      </c>
      <c r="I5057" t="s">
        <v>106</v>
      </c>
      <c r="J5057" t="s">
        <v>107</v>
      </c>
      <c r="K5057" t="s">
        <v>108</v>
      </c>
      <c r="L5057" t="s">
        <v>109</v>
      </c>
      <c r="M5057" t="s">
        <v>110</v>
      </c>
      <c r="N5057" t="s">
        <v>11151</v>
      </c>
      <c r="O5057" t="s">
        <v>2905</v>
      </c>
      <c r="P5057">
        <v>8168</v>
      </c>
      <c r="Q5057">
        <v>416</v>
      </c>
      <c r="R5057">
        <v>0</v>
      </c>
      <c r="S5057">
        <v>160</v>
      </c>
      <c r="T5057">
        <v>0</v>
      </c>
      <c r="U5057">
        <v>700</v>
      </c>
      <c r="V5057">
        <v>700</v>
      </c>
      <c r="W5057">
        <v>160</v>
      </c>
      <c r="X5057">
        <v>0</v>
      </c>
      <c r="Y5057">
        <v>0</v>
      </c>
      <c r="Z5057">
        <v>0</v>
      </c>
      <c r="AD5057" s="1">
        <v>41856.333333333336</v>
      </c>
      <c r="AE5057" s="1">
        <v>41878.708333333336</v>
      </c>
      <c r="AG5057" s="1">
        <v>41792.333333333336</v>
      </c>
      <c r="AH5057" s="1">
        <v>41814.708333333336</v>
      </c>
      <c r="AI5057" s="1">
        <v>41792.333333333336</v>
      </c>
      <c r="AJ5057" s="1">
        <v>41814.708333333336</v>
      </c>
      <c r="AK5057" s="1">
        <v>41792.333333333336</v>
      </c>
      <c r="AL5057" s="1">
        <v>41814.708333333336</v>
      </c>
      <c r="AM5057" s="1">
        <v>41856.333333333336</v>
      </c>
      <c r="AN5057" s="1">
        <v>41878.708333333336</v>
      </c>
      <c r="AP5057" t="s">
        <v>113</v>
      </c>
      <c r="AU5057" t="s">
        <v>11152</v>
      </c>
      <c r="AY5057" t="s">
        <v>106</v>
      </c>
      <c r="AZ5057">
        <v>0</v>
      </c>
      <c r="BA5057">
        <v>0</v>
      </c>
      <c r="BD5057" s="3">
        <v>41321.662499999999</v>
      </c>
      <c r="BE5057" s="3">
        <v>41321.663888888892</v>
      </c>
      <c r="BF5057" t="s">
        <v>115</v>
      </c>
      <c r="BG5057" t="s">
        <v>115</v>
      </c>
      <c r="BH5057">
        <v>8149</v>
      </c>
      <c r="BM5057">
        <v>43450</v>
      </c>
      <c r="BR5057" t="s">
        <v>1309</v>
      </c>
      <c r="BS5057" t="s">
        <v>1310</v>
      </c>
      <c r="BU5057">
        <v>1</v>
      </c>
      <c r="BV5057" t="s">
        <v>118</v>
      </c>
      <c r="BX5057" t="s">
        <v>119</v>
      </c>
      <c r="BY5057" t="s">
        <v>119</v>
      </c>
      <c r="BZ5057" t="s">
        <v>119</v>
      </c>
      <c r="CA5057">
        <v>1</v>
      </c>
      <c r="CC5057" t="s">
        <v>120</v>
      </c>
      <c r="CH5057">
        <v>540</v>
      </c>
      <c r="CI5057">
        <v>32640</v>
      </c>
      <c r="CJ5057" t="s">
        <v>106</v>
      </c>
      <c r="CK5057" t="s">
        <v>106</v>
      </c>
      <c r="CL5057">
        <v>20</v>
      </c>
      <c r="CM5057" t="s">
        <v>2867</v>
      </c>
      <c r="CO5057">
        <v>125436</v>
      </c>
      <c r="CQ5057">
        <v>0</v>
      </c>
      <c r="CR5057">
        <v>0</v>
      </c>
      <c r="CS5057">
        <v>0</v>
      </c>
      <c r="CY5057" t="s">
        <v>123</v>
      </c>
      <c r="CZ5057" t="s">
        <v>124</v>
      </c>
      <c r="DD5057" t="str" cm="1">
        <f t="array" ref="DD5057">TEXT(_xlfn.SEQUENCE(1, DATEDIF(AG5057, AH5057, "m") + 1, AG5057, 30), "YYYY-APMM")</f>
        <v>2014-AP06</v>
      </c>
      <c r="DN5057">
        <f t="shared" si="156"/>
        <v>700</v>
      </c>
      <c r="DO5057" t="str">
        <f t="shared" si="157"/>
        <v>BLOCK MASON SK</v>
      </c>
    </row>
    <row r="5058" spans="1:119" x14ac:dyDescent="0.35">
      <c r="A5058" t="s">
        <v>105</v>
      </c>
      <c r="B5058">
        <v>504343</v>
      </c>
      <c r="C5058">
        <v>6359</v>
      </c>
      <c r="D5058">
        <v>125437</v>
      </c>
      <c r="E5058">
        <v>13662</v>
      </c>
      <c r="F5058">
        <v>0</v>
      </c>
      <c r="G5058" t="s">
        <v>106</v>
      </c>
      <c r="H5058" t="s">
        <v>106</v>
      </c>
      <c r="I5058" t="s">
        <v>106</v>
      </c>
      <c r="J5058" t="s">
        <v>107</v>
      </c>
      <c r="K5058" t="s">
        <v>108</v>
      </c>
      <c r="L5058" t="s">
        <v>109</v>
      </c>
      <c r="M5058" t="s">
        <v>110</v>
      </c>
      <c r="N5058" t="s">
        <v>11153</v>
      </c>
      <c r="O5058" t="s">
        <v>2908</v>
      </c>
      <c r="P5058">
        <v>8169</v>
      </c>
      <c r="Q5058">
        <v>416</v>
      </c>
      <c r="R5058">
        <v>0</v>
      </c>
      <c r="S5058">
        <v>160</v>
      </c>
      <c r="T5058">
        <v>0</v>
      </c>
      <c r="U5058">
        <v>1786.5</v>
      </c>
      <c r="V5058">
        <v>1786.5</v>
      </c>
      <c r="W5058">
        <v>160</v>
      </c>
      <c r="X5058">
        <v>0</v>
      </c>
      <c r="Y5058">
        <v>0</v>
      </c>
      <c r="Z5058">
        <v>0</v>
      </c>
      <c r="AD5058" s="1">
        <v>41864.333333333336</v>
      </c>
      <c r="AE5058" s="1">
        <v>41886.708333333336</v>
      </c>
      <c r="AG5058" s="1">
        <v>41800.333333333336</v>
      </c>
      <c r="AH5058" s="1">
        <v>41822.708333333336</v>
      </c>
      <c r="AI5058" s="1">
        <v>41800.333333333336</v>
      </c>
      <c r="AJ5058" s="1">
        <v>41822.708333333336</v>
      </c>
      <c r="AK5058" s="1">
        <v>41800.333333333336</v>
      </c>
      <c r="AL5058" s="1">
        <v>41822.708333333336</v>
      </c>
      <c r="AM5058" s="1">
        <v>41864.333333333336</v>
      </c>
      <c r="AN5058" s="1">
        <v>41886.708333333336</v>
      </c>
      <c r="AP5058" t="s">
        <v>113</v>
      </c>
      <c r="AU5058" t="s">
        <v>11154</v>
      </c>
      <c r="AY5058" t="s">
        <v>106</v>
      </c>
      <c r="AZ5058">
        <v>0</v>
      </c>
      <c r="BA5058">
        <v>0</v>
      </c>
      <c r="BD5058" s="3">
        <v>41321.662499999999</v>
      </c>
      <c r="BE5058" s="3">
        <v>41321.663888888892</v>
      </c>
      <c r="BF5058" t="s">
        <v>115</v>
      </c>
      <c r="BG5058" t="s">
        <v>115</v>
      </c>
      <c r="BH5058">
        <v>8149</v>
      </c>
      <c r="BM5058">
        <v>43460</v>
      </c>
      <c r="BR5058" t="s">
        <v>2848</v>
      </c>
      <c r="BS5058" t="s">
        <v>2849</v>
      </c>
      <c r="BU5058">
        <v>1</v>
      </c>
      <c r="BV5058" t="s">
        <v>118</v>
      </c>
      <c r="BX5058" t="s">
        <v>119</v>
      </c>
      <c r="BY5058" t="s">
        <v>119</v>
      </c>
      <c r="BZ5058" t="s">
        <v>119</v>
      </c>
      <c r="CA5058">
        <v>1</v>
      </c>
      <c r="CC5058" t="s">
        <v>120</v>
      </c>
      <c r="CH5058">
        <v>540</v>
      </c>
      <c r="CI5058">
        <v>32640</v>
      </c>
      <c r="CJ5058" t="s">
        <v>106</v>
      </c>
      <c r="CK5058" t="s">
        <v>106</v>
      </c>
      <c r="CL5058">
        <v>20</v>
      </c>
      <c r="CM5058" t="s">
        <v>2867</v>
      </c>
      <c r="CO5058">
        <v>125436</v>
      </c>
      <c r="CQ5058">
        <v>0</v>
      </c>
      <c r="CR5058">
        <v>0</v>
      </c>
      <c r="CS5058">
        <v>0</v>
      </c>
      <c r="CY5058" t="s">
        <v>123</v>
      </c>
      <c r="CZ5058" t="s">
        <v>124</v>
      </c>
      <c r="DD5058" t="str" cm="1">
        <f t="array" ref="DD5058">TEXT(_xlfn.SEQUENCE(1, DATEDIF(AG5058, AH5058, "m") + 1, AG5058, 30), "YYYY-APMM")</f>
        <v>2014-AP06</v>
      </c>
      <c r="DN5058">
        <f t="shared" si="156"/>
        <v>1786.5</v>
      </c>
      <c r="DO5058" t="str">
        <f t="shared" si="157"/>
        <v>PLASTER MASON SK</v>
      </c>
    </row>
    <row r="5059" spans="1:119" x14ac:dyDescent="0.35">
      <c r="A5059" t="s">
        <v>105</v>
      </c>
      <c r="B5059">
        <v>504344</v>
      </c>
      <c r="C5059">
        <v>6359</v>
      </c>
      <c r="D5059">
        <v>125437</v>
      </c>
      <c r="E5059">
        <v>13662</v>
      </c>
      <c r="F5059">
        <v>0</v>
      </c>
      <c r="G5059" t="s">
        <v>106</v>
      </c>
      <c r="H5059" t="s">
        <v>106</v>
      </c>
      <c r="I5059" t="s">
        <v>106</v>
      </c>
      <c r="J5059" t="s">
        <v>107</v>
      </c>
      <c r="K5059" t="s">
        <v>108</v>
      </c>
      <c r="L5059" t="s">
        <v>109</v>
      </c>
      <c r="M5059" t="s">
        <v>110</v>
      </c>
      <c r="N5059" t="s">
        <v>11155</v>
      </c>
      <c r="O5059" t="s">
        <v>2911</v>
      </c>
      <c r="P5059">
        <v>8164</v>
      </c>
      <c r="Q5059">
        <v>456</v>
      </c>
      <c r="R5059">
        <v>0</v>
      </c>
      <c r="S5059">
        <v>120</v>
      </c>
      <c r="T5059">
        <v>0</v>
      </c>
      <c r="U5059">
        <v>136.5</v>
      </c>
      <c r="V5059">
        <v>136.5</v>
      </c>
      <c r="W5059">
        <v>120</v>
      </c>
      <c r="X5059">
        <v>0</v>
      </c>
      <c r="Y5059">
        <v>0</v>
      </c>
      <c r="Z5059">
        <v>0</v>
      </c>
      <c r="AD5059" s="1">
        <v>41884.333333333336</v>
      </c>
      <c r="AE5059" s="1">
        <v>41900.708333333336</v>
      </c>
      <c r="AG5059" s="1">
        <v>41814.333333333336</v>
      </c>
      <c r="AH5059" s="1">
        <v>41830.708333333336</v>
      </c>
      <c r="AI5059" s="1">
        <v>41814.333333333336</v>
      </c>
      <c r="AJ5059" s="1">
        <v>41830.708333333336</v>
      </c>
      <c r="AK5059" s="1">
        <v>41814.333333333336</v>
      </c>
      <c r="AL5059" s="1">
        <v>41830.708333333336</v>
      </c>
      <c r="AM5059" s="1">
        <v>41884.333333333336</v>
      </c>
      <c r="AN5059" s="1">
        <v>41900.708333333336</v>
      </c>
      <c r="AP5059" t="s">
        <v>113</v>
      </c>
      <c r="AU5059" t="s">
        <v>11156</v>
      </c>
      <c r="AY5059" t="s">
        <v>106</v>
      </c>
      <c r="AZ5059">
        <v>0</v>
      </c>
      <c r="BA5059">
        <v>0</v>
      </c>
      <c r="BD5059" s="3">
        <v>41321.662499999999</v>
      </c>
      <c r="BE5059" s="3">
        <v>41321.663888888892</v>
      </c>
      <c r="BF5059" t="s">
        <v>115</v>
      </c>
      <c r="BG5059" t="s">
        <v>115</v>
      </c>
      <c r="BH5059">
        <v>8149</v>
      </c>
      <c r="BM5059">
        <v>43410</v>
      </c>
      <c r="BR5059" t="s">
        <v>2865</v>
      </c>
      <c r="BS5059" t="s">
        <v>2866</v>
      </c>
      <c r="BU5059">
        <v>1</v>
      </c>
      <c r="BV5059" t="s">
        <v>118</v>
      </c>
      <c r="BX5059" t="s">
        <v>119</v>
      </c>
      <c r="BY5059" t="s">
        <v>119</v>
      </c>
      <c r="BZ5059" t="s">
        <v>119</v>
      </c>
      <c r="CA5059">
        <v>1</v>
      </c>
      <c r="CC5059" t="s">
        <v>120</v>
      </c>
      <c r="CH5059">
        <v>540</v>
      </c>
      <c r="CI5059">
        <v>32640</v>
      </c>
      <c r="CJ5059" t="s">
        <v>106</v>
      </c>
      <c r="CK5059" t="s">
        <v>106</v>
      </c>
      <c r="CL5059">
        <v>20</v>
      </c>
      <c r="CM5059" t="s">
        <v>2867</v>
      </c>
      <c r="CO5059">
        <v>125436</v>
      </c>
      <c r="CQ5059">
        <v>0</v>
      </c>
      <c r="CR5059">
        <v>0</v>
      </c>
      <c r="CS5059">
        <v>0</v>
      </c>
      <c r="CY5059" t="s">
        <v>123</v>
      </c>
      <c r="CZ5059" t="s">
        <v>124</v>
      </c>
      <c r="DD5059" t="str" cm="1">
        <f t="array" ref="DD5059">TEXT(_xlfn.SEQUENCE(1, DATEDIF(AG5059, AH5059, "m") + 1, AG5059, 30), "YYYY-APMM")</f>
        <v>2014-AP06</v>
      </c>
      <c r="DN5059">
        <f t="shared" ref="DN5059:DN5122" si="158">V5059/COUNTIF(DD5059:DF5059, "&lt;&gt;")</f>
        <v>136.5</v>
      </c>
      <c r="DO5059" t="str">
        <f t="shared" ref="DO5059:DO5122" si="159">BR5059</f>
        <v>SCREED MASON SK</v>
      </c>
    </row>
    <row r="5060" spans="1:119" x14ac:dyDescent="0.35">
      <c r="A5060" t="s">
        <v>105</v>
      </c>
      <c r="B5060">
        <v>504345</v>
      </c>
      <c r="C5060">
        <v>6359</v>
      </c>
      <c r="D5060">
        <v>125437</v>
      </c>
      <c r="E5060">
        <v>13662</v>
      </c>
      <c r="F5060">
        <v>0</v>
      </c>
      <c r="G5060" t="s">
        <v>106</v>
      </c>
      <c r="H5060" t="s">
        <v>106</v>
      </c>
      <c r="I5060" t="s">
        <v>106</v>
      </c>
      <c r="J5060" t="s">
        <v>107</v>
      </c>
      <c r="K5060" t="s">
        <v>108</v>
      </c>
      <c r="L5060" t="s">
        <v>109</v>
      </c>
      <c r="M5060" t="s">
        <v>110</v>
      </c>
      <c r="N5060" t="s">
        <v>11157</v>
      </c>
      <c r="O5060" t="s">
        <v>2956</v>
      </c>
      <c r="P5060">
        <v>8178</v>
      </c>
      <c r="Q5060">
        <v>456</v>
      </c>
      <c r="R5060">
        <v>0</v>
      </c>
      <c r="S5060">
        <v>160</v>
      </c>
      <c r="T5060">
        <v>0</v>
      </c>
      <c r="U5060">
        <v>1640</v>
      </c>
      <c r="V5060">
        <v>1640</v>
      </c>
      <c r="W5060">
        <v>160</v>
      </c>
      <c r="X5060">
        <v>0</v>
      </c>
      <c r="Y5060">
        <v>0</v>
      </c>
      <c r="Z5060">
        <v>0</v>
      </c>
      <c r="AD5060" s="1">
        <v>41892.333333333336</v>
      </c>
      <c r="AE5060" s="1">
        <v>41914.708333333336</v>
      </c>
      <c r="AG5060" s="1">
        <v>41822.333333333336</v>
      </c>
      <c r="AH5060" s="1">
        <v>41844.708333333336</v>
      </c>
      <c r="AI5060" s="1">
        <v>41822.333333333336</v>
      </c>
      <c r="AJ5060" s="1">
        <v>41844.708333333336</v>
      </c>
      <c r="AK5060" s="1">
        <v>41822.333333333336</v>
      </c>
      <c r="AL5060" s="1">
        <v>41844.708333333336</v>
      </c>
      <c r="AM5060" s="1">
        <v>41892.333333333336</v>
      </c>
      <c r="AN5060" s="1">
        <v>41914.708333333336</v>
      </c>
      <c r="AP5060" t="s">
        <v>113</v>
      </c>
      <c r="AU5060" t="s">
        <v>11158</v>
      </c>
      <c r="AY5060" t="s">
        <v>106</v>
      </c>
      <c r="AZ5060">
        <v>0</v>
      </c>
      <c r="BA5060">
        <v>0</v>
      </c>
      <c r="BD5060" s="3">
        <v>41321.662499999999</v>
      </c>
      <c r="BE5060" s="3">
        <v>41321.663888888892</v>
      </c>
      <c r="BF5060" t="s">
        <v>115</v>
      </c>
      <c r="BG5060" t="s">
        <v>115</v>
      </c>
      <c r="BH5060">
        <v>8149</v>
      </c>
      <c r="BM5060">
        <v>43550</v>
      </c>
      <c r="BR5060" t="s">
        <v>116</v>
      </c>
      <c r="BS5060" t="s">
        <v>117</v>
      </c>
      <c r="BU5060">
        <v>1</v>
      </c>
      <c r="BV5060" t="s">
        <v>118</v>
      </c>
      <c r="BX5060" t="s">
        <v>119</v>
      </c>
      <c r="BY5060" t="s">
        <v>119</v>
      </c>
      <c r="BZ5060" t="s">
        <v>119</v>
      </c>
      <c r="CA5060">
        <v>1</v>
      </c>
      <c r="CC5060" t="s">
        <v>120</v>
      </c>
      <c r="CH5060">
        <v>540</v>
      </c>
      <c r="CI5060">
        <v>32640</v>
      </c>
      <c r="CJ5060" t="s">
        <v>106</v>
      </c>
      <c r="CK5060" t="s">
        <v>106</v>
      </c>
      <c r="CL5060">
        <v>20</v>
      </c>
      <c r="CM5060" t="s">
        <v>2867</v>
      </c>
      <c r="CO5060">
        <v>125436</v>
      </c>
      <c r="CQ5060">
        <v>0</v>
      </c>
      <c r="CR5060">
        <v>0</v>
      </c>
      <c r="CS5060">
        <v>0</v>
      </c>
      <c r="CY5060" t="s">
        <v>123</v>
      </c>
      <c r="CZ5060" t="s">
        <v>124</v>
      </c>
      <c r="DD5060" t="str" cm="1">
        <f t="array" ref="DD5060">TEXT(_xlfn.SEQUENCE(1, DATEDIF(AG5060, AH5060, "m") + 1, AG5060, 30), "YYYY-APMM")</f>
        <v>2014-AP07</v>
      </c>
      <c r="DN5060">
        <f t="shared" si="158"/>
        <v>1640</v>
      </c>
      <c r="DO5060" t="str">
        <f t="shared" si="159"/>
        <v>LABOR- SUBCONTRACTOR</v>
      </c>
    </row>
    <row r="5061" spans="1:119" x14ac:dyDescent="0.35">
      <c r="A5061" t="s">
        <v>105</v>
      </c>
      <c r="B5061">
        <v>504346</v>
      </c>
      <c r="C5061">
        <v>6359</v>
      </c>
      <c r="D5061">
        <v>125437</v>
      </c>
      <c r="E5061">
        <v>13662</v>
      </c>
      <c r="F5061">
        <v>0</v>
      </c>
      <c r="G5061" t="s">
        <v>106</v>
      </c>
      <c r="H5061" t="s">
        <v>106</v>
      </c>
      <c r="I5061" t="s">
        <v>106</v>
      </c>
      <c r="J5061" t="s">
        <v>107</v>
      </c>
      <c r="K5061" t="s">
        <v>108</v>
      </c>
      <c r="L5061" t="s">
        <v>109</v>
      </c>
      <c r="M5061" t="s">
        <v>110</v>
      </c>
      <c r="N5061" t="s">
        <v>11159</v>
      </c>
      <c r="O5061" t="s">
        <v>2959</v>
      </c>
      <c r="P5061">
        <v>8178</v>
      </c>
      <c r="Q5061">
        <v>456</v>
      </c>
      <c r="R5061">
        <v>456</v>
      </c>
      <c r="S5061">
        <v>120</v>
      </c>
      <c r="T5061">
        <v>0</v>
      </c>
      <c r="U5061">
        <v>48.5</v>
      </c>
      <c r="V5061">
        <v>48.5</v>
      </c>
      <c r="W5061">
        <v>120</v>
      </c>
      <c r="X5061">
        <v>0</v>
      </c>
      <c r="Y5061">
        <v>0</v>
      </c>
      <c r="Z5061">
        <v>0</v>
      </c>
      <c r="AD5061" s="1">
        <v>41910.333333333336</v>
      </c>
      <c r="AE5061" s="1">
        <v>41928.708333333336</v>
      </c>
      <c r="AG5061" s="1">
        <v>41840.333333333336</v>
      </c>
      <c r="AH5061" s="1">
        <v>41860.708333333336</v>
      </c>
      <c r="AI5061" s="1">
        <v>41840.333333333336</v>
      </c>
      <c r="AJ5061" s="1">
        <v>41860.708333333336</v>
      </c>
      <c r="AK5061" s="1">
        <v>41840.333333333336</v>
      </c>
      <c r="AL5061" s="1">
        <v>41860.708333333336</v>
      </c>
      <c r="AM5061" s="1">
        <v>41910.333333333336</v>
      </c>
      <c r="AN5061" s="1">
        <v>41928.708333333336</v>
      </c>
      <c r="AP5061" t="s">
        <v>113</v>
      </c>
      <c r="AU5061" t="s">
        <v>11160</v>
      </c>
      <c r="AY5061" t="s">
        <v>106</v>
      </c>
      <c r="AZ5061">
        <v>0</v>
      </c>
      <c r="BA5061">
        <v>0</v>
      </c>
      <c r="BD5061" s="3">
        <v>41321.662499999999</v>
      </c>
      <c r="BE5061" s="3">
        <v>41321.663888888892</v>
      </c>
      <c r="BF5061" t="s">
        <v>115</v>
      </c>
      <c r="BG5061" t="s">
        <v>115</v>
      </c>
      <c r="BH5061">
        <v>8149</v>
      </c>
      <c r="BM5061">
        <v>43550</v>
      </c>
      <c r="BR5061" t="s">
        <v>116</v>
      </c>
      <c r="BS5061" t="s">
        <v>117</v>
      </c>
      <c r="BU5061">
        <v>1</v>
      </c>
      <c r="BV5061" t="s">
        <v>118</v>
      </c>
      <c r="BX5061" t="s">
        <v>119</v>
      </c>
      <c r="BY5061" t="s">
        <v>119</v>
      </c>
      <c r="BZ5061" t="s">
        <v>119</v>
      </c>
      <c r="CA5061">
        <v>1</v>
      </c>
      <c r="CC5061" t="s">
        <v>120</v>
      </c>
      <c r="CH5061">
        <v>540</v>
      </c>
      <c r="CI5061">
        <v>32640</v>
      </c>
      <c r="CJ5061" t="s">
        <v>106</v>
      </c>
      <c r="CK5061" t="s">
        <v>106</v>
      </c>
      <c r="CL5061">
        <v>20</v>
      </c>
      <c r="CM5061" t="s">
        <v>2867</v>
      </c>
      <c r="CO5061">
        <v>125436</v>
      </c>
      <c r="CQ5061">
        <v>0</v>
      </c>
      <c r="CR5061">
        <v>0</v>
      </c>
      <c r="CS5061">
        <v>0</v>
      </c>
      <c r="CY5061" t="s">
        <v>123</v>
      </c>
      <c r="CZ5061" t="s">
        <v>124</v>
      </c>
      <c r="DD5061" t="str" cm="1">
        <f t="array" ref="DD5061">TEXT(_xlfn.SEQUENCE(1, DATEDIF(AG5061, AH5061, "m") + 1, AG5061, 30), "YYYY-APMM")</f>
        <v>2014-AP07</v>
      </c>
      <c r="DN5061">
        <f t="shared" si="158"/>
        <v>48.5</v>
      </c>
      <c r="DO5061" t="str">
        <f t="shared" si="159"/>
        <v>LABOR- SUBCONTRACTOR</v>
      </c>
    </row>
    <row r="5062" spans="1:119" x14ac:dyDescent="0.35">
      <c r="A5062" t="s">
        <v>105</v>
      </c>
      <c r="B5062">
        <v>504347</v>
      </c>
      <c r="C5062">
        <v>6359</v>
      </c>
      <c r="D5062">
        <v>125438</v>
      </c>
      <c r="E5062">
        <v>13662</v>
      </c>
      <c r="F5062">
        <v>0</v>
      </c>
      <c r="G5062" t="s">
        <v>106</v>
      </c>
      <c r="H5062" t="s">
        <v>106</v>
      </c>
      <c r="I5062" t="s">
        <v>106</v>
      </c>
      <c r="J5062" t="s">
        <v>107</v>
      </c>
      <c r="K5062" t="s">
        <v>108</v>
      </c>
      <c r="L5062" t="s">
        <v>109</v>
      </c>
      <c r="M5062" t="s">
        <v>110</v>
      </c>
      <c r="N5062" t="s">
        <v>11161</v>
      </c>
      <c r="O5062" t="s">
        <v>2905</v>
      </c>
      <c r="P5062">
        <v>8168</v>
      </c>
      <c r="Q5062">
        <v>0</v>
      </c>
      <c r="R5062">
        <v>0</v>
      </c>
      <c r="S5062">
        <v>200</v>
      </c>
      <c r="T5062">
        <v>0</v>
      </c>
      <c r="U5062">
        <v>6387.5</v>
      </c>
      <c r="V5062">
        <v>6387.5</v>
      </c>
      <c r="W5062">
        <v>200</v>
      </c>
      <c r="X5062">
        <v>0</v>
      </c>
      <c r="Y5062">
        <v>0</v>
      </c>
      <c r="Z5062">
        <v>0</v>
      </c>
      <c r="AD5062" s="1">
        <v>41778.333333333336</v>
      </c>
      <c r="AE5062" s="1">
        <v>41806.708333333336</v>
      </c>
      <c r="AG5062" s="1">
        <v>41778.333333333336</v>
      </c>
      <c r="AH5062" s="1">
        <v>41806.708333333336</v>
      </c>
      <c r="AI5062" s="1">
        <v>41778.333333333336</v>
      </c>
      <c r="AJ5062" s="1">
        <v>41806.708333333336</v>
      </c>
      <c r="AK5062" s="1">
        <v>41778.333333333336</v>
      </c>
      <c r="AL5062" s="1">
        <v>41806.708333333336</v>
      </c>
      <c r="AM5062" s="1">
        <v>41778.333333333336</v>
      </c>
      <c r="AN5062" s="1">
        <v>41806.708333333336</v>
      </c>
      <c r="AP5062" t="s">
        <v>113</v>
      </c>
      <c r="AU5062" t="s">
        <v>11162</v>
      </c>
      <c r="AY5062" t="s">
        <v>119</v>
      </c>
      <c r="AZ5062">
        <v>0</v>
      </c>
      <c r="BA5062">
        <v>0</v>
      </c>
      <c r="BD5062" s="3">
        <v>41321.662499999999</v>
      </c>
      <c r="BE5062" s="3">
        <v>41321.663888888892</v>
      </c>
      <c r="BF5062" t="s">
        <v>115</v>
      </c>
      <c r="BG5062" t="s">
        <v>115</v>
      </c>
      <c r="BH5062">
        <v>8149</v>
      </c>
      <c r="BM5062">
        <v>43450</v>
      </c>
      <c r="BR5062" t="s">
        <v>1309</v>
      </c>
      <c r="BS5062" t="s">
        <v>1310</v>
      </c>
      <c r="BU5062">
        <v>1</v>
      </c>
      <c r="BV5062" t="s">
        <v>118</v>
      </c>
      <c r="BX5062" t="s">
        <v>119</v>
      </c>
      <c r="BY5062" t="s">
        <v>119</v>
      </c>
      <c r="BZ5062" t="s">
        <v>119</v>
      </c>
      <c r="CA5062">
        <v>1</v>
      </c>
      <c r="CC5062" t="s">
        <v>120</v>
      </c>
      <c r="CH5062">
        <v>540</v>
      </c>
      <c r="CI5062">
        <v>32630</v>
      </c>
      <c r="CJ5062" t="s">
        <v>106</v>
      </c>
      <c r="CK5062" t="s">
        <v>106</v>
      </c>
      <c r="CL5062">
        <v>15</v>
      </c>
      <c r="CM5062" t="s">
        <v>2963</v>
      </c>
      <c r="CO5062">
        <v>125436</v>
      </c>
      <c r="CQ5062">
        <v>0</v>
      </c>
      <c r="CR5062">
        <v>0</v>
      </c>
      <c r="CS5062">
        <v>0</v>
      </c>
      <c r="CY5062" t="s">
        <v>123</v>
      </c>
      <c r="CZ5062" t="s">
        <v>124</v>
      </c>
      <c r="DD5062" t="str" cm="1">
        <f t="array" ref="DD5062">TEXT(_xlfn.SEQUENCE(1, DATEDIF(AG5062, AH5062, "m") + 1, AG5062, 30), "YYYY-APMM")</f>
        <v>2014-AP05</v>
      </c>
      <c r="DN5062">
        <f t="shared" si="158"/>
        <v>6387.5</v>
      </c>
      <c r="DO5062" t="str">
        <f t="shared" si="159"/>
        <v>BLOCK MASON SK</v>
      </c>
    </row>
    <row r="5063" spans="1:119" x14ac:dyDescent="0.35">
      <c r="A5063" t="s">
        <v>105</v>
      </c>
      <c r="B5063">
        <v>504348</v>
      </c>
      <c r="C5063">
        <v>6359</v>
      </c>
      <c r="D5063">
        <v>125438</v>
      </c>
      <c r="E5063">
        <v>13662</v>
      </c>
      <c r="F5063">
        <v>0</v>
      </c>
      <c r="G5063" t="s">
        <v>106</v>
      </c>
      <c r="H5063" t="s">
        <v>106</v>
      </c>
      <c r="I5063" t="s">
        <v>106</v>
      </c>
      <c r="J5063" t="s">
        <v>107</v>
      </c>
      <c r="K5063" t="s">
        <v>108</v>
      </c>
      <c r="L5063" t="s">
        <v>109</v>
      </c>
      <c r="M5063" t="s">
        <v>110</v>
      </c>
      <c r="N5063" t="s">
        <v>11163</v>
      </c>
      <c r="O5063" t="s">
        <v>2908</v>
      </c>
      <c r="P5063">
        <v>8169</v>
      </c>
      <c r="Q5063">
        <v>0</v>
      </c>
      <c r="R5063">
        <v>0</v>
      </c>
      <c r="S5063">
        <v>200</v>
      </c>
      <c r="T5063">
        <v>0</v>
      </c>
      <c r="U5063">
        <v>8899</v>
      </c>
      <c r="V5063">
        <v>8899</v>
      </c>
      <c r="W5063">
        <v>200</v>
      </c>
      <c r="X5063">
        <v>0</v>
      </c>
      <c r="Y5063">
        <v>0</v>
      </c>
      <c r="Z5063">
        <v>0</v>
      </c>
      <c r="AD5063" s="1">
        <v>41802.333333333336</v>
      </c>
      <c r="AE5063" s="1">
        <v>41830.708333333336</v>
      </c>
      <c r="AG5063" s="1">
        <v>41802.333333333336</v>
      </c>
      <c r="AH5063" s="1">
        <v>41830.708333333336</v>
      </c>
      <c r="AI5063" s="1">
        <v>41802.333333333336</v>
      </c>
      <c r="AJ5063" s="1">
        <v>41830.708333333336</v>
      </c>
      <c r="AK5063" s="1">
        <v>41802.333333333336</v>
      </c>
      <c r="AL5063" s="1">
        <v>41830.708333333336</v>
      </c>
      <c r="AM5063" s="1">
        <v>41802.333333333336</v>
      </c>
      <c r="AN5063" s="1">
        <v>41830.708333333336</v>
      </c>
      <c r="AP5063" t="s">
        <v>113</v>
      </c>
      <c r="AU5063" t="s">
        <v>11164</v>
      </c>
      <c r="AY5063" t="s">
        <v>119</v>
      </c>
      <c r="AZ5063">
        <v>0</v>
      </c>
      <c r="BA5063">
        <v>0</v>
      </c>
      <c r="BD5063" s="3">
        <v>41321.662499999999</v>
      </c>
      <c r="BE5063" s="3">
        <v>41321.663888888892</v>
      </c>
      <c r="BF5063" t="s">
        <v>115</v>
      </c>
      <c r="BG5063" t="s">
        <v>115</v>
      </c>
      <c r="BH5063">
        <v>8149</v>
      </c>
      <c r="BM5063">
        <v>43460</v>
      </c>
      <c r="BR5063" t="s">
        <v>2848</v>
      </c>
      <c r="BS5063" t="s">
        <v>2849</v>
      </c>
      <c r="BU5063">
        <v>1</v>
      </c>
      <c r="BV5063" t="s">
        <v>118</v>
      </c>
      <c r="BX5063" t="s">
        <v>119</v>
      </c>
      <c r="BY5063" t="s">
        <v>119</v>
      </c>
      <c r="BZ5063" t="s">
        <v>119</v>
      </c>
      <c r="CA5063">
        <v>1</v>
      </c>
      <c r="CC5063" t="s">
        <v>120</v>
      </c>
      <c r="CH5063">
        <v>540</v>
      </c>
      <c r="CI5063">
        <v>32630</v>
      </c>
      <c r="CJ5063" t="s">
        <v>106</v>
      </c>
      <c r="CK5063" t="s">
        <v>106</v>
      </c>
      <c r="CL5063">
        <v>15</v>
      </c>
      <c r="CM5063" t="s">
        <v>2963</v>
      </c>
      <c r="CO5063">
        <v>125436</v>
      </c>
      <c r="CQ5063">
        <v>0</v>
      </c>
      <c r="CR5063">
        <v>0</v>
      </c>
      <c r="CS5063">
        <v>0</v>
      </c>
      <c r="CY5063" t="s">
        <v>123</v>
      </c>
      <c r="CZ5063" t="s">
        <v>124</v>
      </c>
      <c r="DD5063" t="str" cm="1">
        <f t="array" ref="DD5063">TEXT(_xlfn.SEQUENCE(1, DATEDIF(AG5063, AH5063, "m") + 1, AG5063, 30), "YYYY-APMM")</f>
        <v>2014-AP06</v>
      </c>
      <c r="DN5063">
        <f t="shared" si="158"/>
        <v>8899</v>
      </c>
      <c r="DO5063" t="str">
        <f t="shared" si="159"/>
        <v>PLASTER MASON SK</v>
      </c>
    </row>
    <row r="5064" spans="1:119" x14ac:dyDescent="0.35">
      <c r="A5064" t="s">
        <v>105</v>
      </c>
      <c r="B5064">
        <v>504349</v>
      </c>
      <c r="C5064">
        <v>6359</v>
      </c>
      <c r="D5064">
        <v>125438</v>
      </c>
      <c r="E5064">
        <v>13662</v>
      </c>
      <c r="F5064">
        <v>0</v>
      </c>
      <c r="G5064" t="s">
        <v>106</v>
      </c>
      <c r="H5064" t="s">
        <v>106</v>
      </c>
      <c r="I5064" t="s">
        <v>106</v>
      </c>
      <c r="J5064" t="s">
        <v>107</v>
      </c>
      <c r="K5064" t="s">
        <v>108</v>
      </c>
      <c r="L5064" t="s">
        <v>109</v>
      </c>
      <c r="M5064" t="s">
        <v>110</v>
      </c>
      <c r="N5064" t="s">
        <v>11165</v>
      </c>
      <c r="O5064" t="s">
        <v>2911</v>
      </c>
      <c r="P5064">
        <v>8164</v>
      </c>
      <c r="Q5064">
        <v>96</v>
      </c>
      <c r="R5064">
        <v>96</v>
      </c>
      <c r="S5064">
        <v>168</v>
      </c>
      <c r="T5064">
        <v>0</v>
      </c>
      <c r="U5064">
        <v>1215.5</v>
      </c>
      <c r="V5064">
        <v>1215.5</v>
      </c>
      <c r="W5064">
        <v>168</v>
      </c>
      <c r="X5064">
        <v>0</v>
      </c>
      <c r="Y5064">
        <v>0</v>
      </c>
      <c r="Z5064">
        <v>0</v>
      </c>
      <c r="AD5064" s="1">
        <v>41825.333333333336</v>
      </c>
      <c r="AE5064" s="1">
        <v>41848.708333333336</v>
      </c>
      <c r="AG5064" s="1">
        <v>41811.333333333336</v>
      </c>
      <c r="AH5064" s="1">
        <v>41834.708333333336</v>
      </c>
      <c r="AI5064" s="1">
        <v>41811.333333333336</v>
      </c>
      <c r="AJ5064" s="1">
        <v>41834.708333333336</v>
      </c>
      <c r="AK5064" s="1">
        <v>41811.333333333336</v>
      </c>
      <c r="AL5064" s="1">
        <v>41834.708333333336</v>
      </c>
      <c r="AM5064" s="1">
        <v>41825.333333333336</v>
      </c>
      <c r="AN5064" s="1">
        <v>41848.708333333336</v>
      </c>
      <c r="AP5064" t="s">
        <v>113</v>
      </c>
      <c r="AU5064" t="s">
        <v>11166</v>
      </c>
      <c r="AY5064" t="s">
        <v>106</v>
      </c>
      <c r="AZ5064">
        <v>0</v>
      </c>
      <c r="BA5064">
        <v>0</v>
      </c>
      <c r="BD5064" s="3">
        <v>41321.663194444445</v>
      </c>
      <c r="BE5064" s="3">
        <v>41321.663888888892</v>
      </c>
      <c r="BF5064" t="s">
        <v>115</v>
      </c>
      <c r="BG5064" t="s">
        <v>115</v>
      </c>
      <c r="BH5064">
        <v>8149</v>
      </c>
      <c r="BM5064">
        <v>43410</v>
      </c>
      <c r="BR5064" t="s">
        <v>2865</v>
      </c>
      <c r="BS5064" t="s">
        <v>2866</v>
      </c>
      <c r="BU5064">
        <v>1</v>
      </c>
      <c r="BV5064" t="s">
        <v>118</v>
      </c>
      <c r="BX5064" t="s">
        <v>119</v>
      </c>
      <c r="BY5064" t="s">
        <v>119</v>
      </c>
      <c r="BZ5064" t="s">
        <v>119</v>
      </c>
      <c r="CA5064">
        <v>1</v>
      </c>
      <c r="CC5064" t="s">
        <v>120</v>
      </c>
      <c r="CH5064">
        <v>540</v>
      </c>
      <c r="CI5064">
        <v>32630</v>
      </c>
      <c r="CJ5064" t="s">
        <v>106</v>
      </c>
      <c r="CK5064" t="s">
        <v>106</v>
      </c>
      <c r="CL5064">
        <v>15</v>
      </c>
      <c r="CM5064" t="s">
        <v>2963</v>
      </c>
      <c r="CO5064">
        <v>125436</v>
      </c>
      <c r="CQ5064">
        <v>0</v>
      </c>
      <c r="CR5064">
        <v>0</v>
      </c>
      <c r="CS5064">
        <v>0</v>
      </c>
      <c r="CY5064" t="s">
        <v>123</v>
      </c>
      <c r="CZ5064" t="s">
        <v>124</v>
      </c>
      <c r="DD5064" t="str" cm="1">
        <f t="array" ref="DD5064">TEXT(_xlfn.SEQUENCE(1, DATEDIF(AG5064, AH5064, "m") + 1, AG5064, 30), "YYYY-APMM")</f>
        <v>2014-AP06</v>
      </c>
      <c r="DN5064">
        <f t="shared" si="158"/>
        <v>1215.5</v>
      </c>
      <c r="DO5064" t="str">
        <f t="shared" si="159"/>
        <v>SCREED MASON SK</v>
      </c>
    </row>
    <row r="5065" spans="1:119" x14ac:dyDescent="0.35">
      <c r="A5065" t="s">
        <v>105</v>
      </c>
      <c r="B5065">
        <v>504350</v>
      </c>
      <c r="C5065">
        <v>6359</v>
      </c>
      <c r="D5065">
        <v>125438</v>
      </c>
      <c r="E5065">
        <v>13662</v>
      </c>
      <c r="F5065">
        <v>0</v>
      </c>
      <c r="G5065" t="s">
        <v>106</v>
      </c>
      <c r="H5065" t="s">
        <v>106</v>
      </c>
      <c r="I5065" t="s">
        <v>106</v>
      </c>
      <c r="J5065" t="s">
        <v>107</v>
      </c>
      <c r="K5065" t="s">
        <v>108</v>
      </c>
      <c r="L5065" t="s">
        <v>109</v>
      </c>
      <c r="M5065" t="s">
        <v>110</v>
      </c>
      <c r="N5065" t="s">
        <v>11167</v>
      </c>
      <c r="O5065" t="s">
        <v>2969</v>
      </c>
      <c r="P5065">
        <v>8178</v>
      </c>
      <c r="Q5065">
        <v>0</v>
      </c>
      <c r="R5065">
        <v>0</v>
      </c>
      <c r="S5065">
        <v>120</v>
      </c>
      <c r="T5065">
        <v>0</v>
      </c>
      <c r="U5065">
        <v>1215.5</v>
      </c>
      <c r="V5065">
        <v>1215.5</v>
      </c>
      <c r="W5065">
        <v>120</v>
      </c>
      <c r="X5065">
        <v>0</v>
      </c>
      <c r="Y5065">
        <v>0</v>
      </c>
      <c r="Z5065">
        <v>0</v>
      </c>
      <c r="AD5065" s="1">
        <v>41822.333333333336</v>
      </c>
      <c r="AE5065" s="1">
        <v>41839.708333333336</v>
      </c>
      <c r="AG5065" s="1">
        <v>41822.333333333336</v>
      </c>
      <c r="AH5065" s="1">
        <v>41839.708333333336</v>
      </c>
      <c r="AI5065" s="1">
        <v>41822.333333333336</v>
      </c>
      <c r="AJ5065" s="1">
        <v>41839.708333333336</v>
      </c>
      <c r="AK5065" s="1">
        <v>41822.333333333336</v>
      </c>
      <c r="AL5065" s="1">
        <v>41839.708333333336</v>
      </c>
      <c r="AM5065" s="1">
        <v>41822.333333333336</v>
      </c>
      <c r="AN5065" s="1">
        <v>41839.708333333336</v>
      </c>
      <c r="AP5065" t="s">
        <v>113</v>
      </c>
      <c r="AU5065" t="s">
        <v>11168</v>
      </c>
      <c r="AY5065" t="s">
        <v>119</v>
      </c>
      <c r="AZ5065">
        <v>0</v>
      </c>
      <c r="BA5065">
        <v>0</v>
      </c>
      <c r="BD5065" s="3">
        <v>41321.663194444445</v>
      </c>
      <c r="BE5065" s="3">
        <v>41321.663888888892</v>
      </c>
      <c r="BF5065" t="s">
        <v>115</v>
      </c>
      <c r="BG5065" t="s">
        <v>115</v>
      </c>
      <c r="BH5065">
        <v>8149</v>
      </c>
      <c r="BM5065">
        <v>43550</v>
      </c>
      <c r="BR5065" t="s">
        <v>116</v>
      </c>
      <c r="BS5065" t="s">
        <v>117</v>
      </c>
      <c r="BU5065">
        <v>1</v>
      </c>
      <c r="BV5065" t="s">
        <v>118</v>
      </c>
      <c r="BX5065" t="s">
        <v>119</v>
      </c>
      <c r="BY5065" t="s">
        <v>119</v>
      </c>
      <c r="BZ5065" t="s">
        <v>119</v>
      </c>
      <c r="CA5065">
        <v>1</v>
      </c>
      <c r="CC5065" t="s">
        <v>120</v>
      </c>
      <c r="CH5065">
        <v>540</v>
      </c>
      <c r="CI5065">
        <v>32630</v>
      </c>
      <c r="CJ5065" t="s">
        <v>106</v>
      </c>
      <c r="CK5065" t="s">
        <v>106</v>
      </c>
      <c r="CL5065">
        <v>15</v>
      </c>
      <c r="CM5065" t="s">
        <v>2963</v>
      </c>
      <c r="CO5065">
        <v>125436</v>
      </c>
      <c r="CQ5065">
        <v>0</v>
      </c>
      <c r="CR5065">
        <v>0</v>
      </c>
      <c r="CS5065">
        <v>0</v>
      </c>
      <c r="CY5065" t="s">
        <v>123</v>
      </c>
      <c r="CZ5065" t="s">
        <v>124</v>
      </c>
      <c r="DD5065" t="str" cm="1">
        <f t="array" ref="DD5065">TEXT(_xlfn.SEQUENCE(1, DATEDIF(AG5065, AH5065, "m") + 1, AG5065, 30), "YYYY-APMM")</f>
        <v>2014-AP07</v>
      </c>
      <c r="DN5065">
        <f t="shared" si="158"/>
        <v>1215.5</v>
      </c>
      <c r="DO5065" t="str">
        <f t="shared" si="159"/>
        <v>LABOR- SUBCONTRACTOR</v>
      </c>
    </row>
    <row r="5066" spans="1:119" x14ac:dyDescent="0.35">
      <c r="A5066" t="s">
        <v>105</v>
      </c>
      <c r="B5066">
        <v>504351</v>
      </c>
      <c r="C5066">
        <v>6359</v>
      </c>
      <c r="D5066">
        <v>125438</v>
      </c>
      <c r="E5066">
        <v>13662</v>
      </c>
      <c r="F5066">
        <v>0</v>
      </c>
      <c r="G5066" t="s">
        <v>106</v>
      </c>
      <c r="H5066" t="s">
        <v>106</v>
      </c>
      <c r="I5066" t="s">
        <v>106</v>
      </c>
      <c r="J5066" t="s">
        <v>107</v>
      </c>
      <c r="K5066" t="s">
        <v>108</v>
      </c>
      <c r="L5066" t="s">
        <v>109</v>
      </c>
      <c r="M5066" t="s">
        <v>110</v>
      </c>
      <c r="N5066" t="s">
        <v>11169</v>
      </c>
      <c r="O5066" t="s">
        <v>2917</v>
      </c>
      <c r="P5066">
        <v>8178</v>
      </c>
      <c r="Q5066">
        <v>112</v>
      </c>
      <c r="R5066">
        <v>112</v>
      </c>
      <c r="S5066">
        <v>200</v>
      </c>
      <c r="T5066">
        <v>0</v>
      </c>
      <c r="U5066">
        <v>4742.75</v>
      </c>
      <c r="V5066">
        <v>4742.75</v>
      </c>
      <c r="W5066">
        <v>200</v>
      </c>
      <c r="X5066">
        <v>0</v>
      </c>
      <c r="Y5066">
        <v>0</v>
      </c>
      <c r="Z5066">
        <v>0</v>
      </c>
      <c r="AD5066" s="1">
        <v>41835.333333333336</v>
      </c>
      <c r="AE5066" s="1">
        <v>41867.708333333336</v>
      </c>
      <c r="AG5066" s="1">
        <v>41819.333333333336</v>
      </c>
      <c r="AH5066" s="1">
        <v>41847.708333333336</v>
      </c>
      <c r="AI5066" s="1">
        <v>41819.333333333336</v>
      </c>
      <c r="AJ5066" s="1">
        <v>41847.708333333336</v>
      </c>
      <c r="AK5066" s="1">
        <v>41819.333333333336</v>
      </c>
      <c r="AL5066" s="1">
        <v>41847.708333333336</v>
      </c>
      <c r="AM5066" s="1">
        <v>41835.333333333336</v>
      </c>
      <c r="AN5066" s="1">
        <v>41867.708333333336</v>
      </c>
      <c r="AP5066" t="s">
        <v>113</v>
      </c>
      <c r="AU5066" t="s">
        <v>11170</v>
      </c>
      <c r="AY5066" t="s">
        <v>106</v>
      </c>
      <c r="AZ5066">
        <v>0</v>
      </c>
      <c r="BA5066">
        <v>0</v>
      </c>
      <c r="BD5066" s="3">
        <v>41321.663194444445</v>
      </c>
      <c r="BE5066" s="3">
        <v>41321.663888888892</v>
      </c>
      <c r="BF5066" t="s">
        <v>115</v>
      </c>
      <c r="BG5066" t="s">
        <v>115</v>
      </c>
      <c r="BH5066">
        <v>8149</v>
      </c>
      <c r="BM5066">
        <v>43550</v>
      </c>
      <c r="BR5066" t="s">
        <v>116</v>
      </c>
      <c r="BS5066" t="s">
        <v>117</v>
      </c>
      <c r="BU5066">
        <v>1</v>
      </c>
      <c r="BV5066" t="s">
        <v>118</v>
      </c>
      <c r="BX5066" t="s">
        <v>119</v>
      </c>
      <c r="BY5066" t="s">
        <v>119</v>
      </c>
      <c r="BZ5066" t="s">
        <v>119</v>
      </c>
      <c r="CA5066">
        <v>1</v>
      </c>
      <c r="CC5066" t="s">
        <v>120</v>
      </c>
      <c r="CH5066">
        <v>540</v>
      </c>
      <c r="CI5066">
        <v>32630</v>
      </c>
      <c r="CJ5066" t="s">
        <v>106</v>
      </c>
      <c r="CK5066" t="s">
        <v>106</v>
      </c>
      <c r="CL5066">
        <v>15</v>
      </c>
      <c r="CM5066" t="s">
        <v>2963</v>
      </c>
      <c r="CO5066">
        <v>125436</v>
      </c>
      <c r="CQ5066">
        <v>0</v>
      </c>
      <c r="CR5066">
        <v>0</v>
      </c>
      <c r="CS5066">
        <v>0</v>
      </c>
      <c r="CY5066" t="s">
        <v>123</v>
      </c>
      <c r="CZ5066" t="s">
        <v>124</v>
      </c>
      <c r="DD5066" t="str" cm="1">
        <f t="array" ref="DD5066">TEXT(_xlfn.SEQUENCE(1, DATEDIF(AG5066, AH5066, "m") + 1, AG5066, 30), "YYYY-APMM")</f>
        <v>2014-AP06</v>
      </c>
      <c r="DN5066">
        <f t="shared" si="158"/>
        <v>4742.75</v>
      </c>
      <c r="DO5066" t="str">
        <f t="shared" si="159"/>
        <v>LABOR- SUBCONTRACTOR</v>
      </c>
    </row>
    <row r="5067" spans="1:119" x14ac:dyDescent="0.35">
      <c r="A5067" t="s">
        <v>105</v>
      </c>
      <c r="B5067">
        <v>504352</v>
      </c>
      <c r="C5067">
        <v>6359</v>
      </c>
      <c r="D5067">
        <v>125438</v>
      </c>
      <c r="E5067">
        <v>13662</v>
      </c>
      <c r="F5067">
        <v>0</v>
      </c>
      <c r="G5067" t="s">
        <v>106</v>
      </c>
      <c r="H5067" t="s">
        <v>106</v>
      </c>
      <c r="I5067" t="s">
        <v>106</v>
      </c>
      <c r="J5067" t="s">
        <v>107</v>
      </c>
      <c r="K5067" t="s">
        <v>108</v>
      </c>
      <c r="L5067" t="s">
        <v>109</v>
      </c>
      <c r="M5067" t="s">
        <v>110</v>
      </c>
      <c r="N5067" t="s">
        <v>11171</v>
      </c>
      <c r="O5067" t="s">
        <v>2920</v>
      </c>
      <c r="P5067">
        <v>8170</v>
      </c>
      <c r="Q5067">
        <v>0</v>
      </c>
      <c r="R5067">
        <v>0</v>
      </c>
      <c r="S5067">
        <v>200</v>
      </c>
      <c r="T5067">
        <v>0</v>
      </c>
      <c r="U5067">
        <v>1897.25</v>
      </c>
      <c r="V5067">
        <v>1897.25</v>
      </c>
      <c r="W5067">
        <v>200</v>
      </c>
      <c r="X5067">
        <v>0</v>
      </c>
      <c r="Y5067">
        <v>0</v>
      </c>
      <c r="Z5067">
        <v>0</v>
      </c>
      <c r="AD5067" s="1">
        <v>41829.333333333336</v>
      </c>
      <c r="AE5067" s="1">
        <v>41861.708333333336</v>
      </c>
      <c r="AG5067" s="1">
        <v>41829.333333333336</v>
      </c>
      <c r="AH5067" s="1">
        <v>41861.708333333336</v>
      </c>
      <c r="AI5067" s="1">
        <v>41829.333333333336</v>
      </c>
      <c r="AJ5067" s="1">
        <v>41861.708333333336</v>
      </c>
      <c r="AK5067" s="1">
        <v>41829.333333333336</v>
      </c>
      <c r="AL5067" s="1">
        <v>41861.708333333336</v>
      </c>
      <c r="AM5067" s="1">
        <v>41829.333333333336</v>
      </c>
      <c r="AN5067" s="1">
        <v>41861.708333333336</v>
      </c>
      <c r="AP5067" t="s">
        <v>113</v>
      </c>
      <c r="AU5067" t="s">
        <v>11172</v>
      </c>
      <c r="AY5067" t="s">
        <v>119</v>
      </c>
      <c r="AZ5067">
        <v>0</v>
      </c>
      <c r="BA5067">
        <v>0</v>
      </c>
      <c r="BD5067" s="3">
        <v>41321.663194444445</v>
      </c>
      <c r="BE5067" s="3">
        <v>41321.663888888892</v>
      </c>
      <c r="BF5067" t="s">
        <v>115</v>
      </c>
      <c r="BG5067" t="s">
        <v>115</v>
      </c>
      <c r="BH5067">
        <v>8149</v>
      </c>
      <c r="BM5067">
        <v>43470</v>
      </c>
      <c r="BR5067" t="s">
        <v>2854</v>
      </c>
      <c r="BS5067" t="s">
        <v>2855</v>
      </c>
      <c r="BU5067">
        <v>1</v>
      </c>
      <c r="BV5067" t="s">
        <v>118</v>
      </c>
      <c r="BX5067" t="s">
        <v>119</v>
      </c>
      <c r="BY5067" t="s">
        <v>119</v>
      </c>
      <c r="BZ5067" t="s">
        <v>119</v>
      </c>
      <c r="CA5067">
        <v>1</v>
      </c>
      <c r="CC5067" t="s">
        <v>120</v>
      </c>
      <c r="CH5067">
        <v>540</v>
      </c>
      <c r="CI5067">
        <v>32630</v>
      </c>
      <c r="CJ5067" t="s">
        <v>106</v>
      </c>
      <c r="CK5067" t="s">
        <v>106</v>
      </c>
      <c r="CL5067">
        <v>15</v>
      </c>
      <c r="CM5067" t="s">
        <v>2963</v>
      </c>
      <c r="CO5067">
        <v>125436</v>
      </c>
      <c r="CQ5067">
        <v>0</v>
      </c>
      <c r="CR5067">
        <v>0</v>
      </c>
      <c r="CS5067">
        <v>0</v>
      </c>
      <c r="CY5067" t="s">
        <v>123</v>
      </c>
      <c r="CZ5067" t="s">
        <v>124</v>
      </c>
      <c r="DD5067" t="str" cm="1">
        <f t="array" ref="DD5067:DE5067">TEXT(_xlfn.SEQUENCE(1, DATEDIF(AG5067, AH5067, "m") + 1, AG5067, 30), "YYYY-APMM")</f>
        <v>2014-AP07</v>
      </c>
      <c r="DE5067" t="str">
        <v>2014-AP08</v>
      </c>
      <c r="DN5067">
        <f t="shared" si="158"/>
        <v>948.625</v>
      </c>
      <c r="DO5067" t="str">
        <f t="shared" si="159"/>
        <v>TILE MASON SK</v>
      </c>
    </row>
    <row r="5068" spans="1:119" x14ac:dyDescent="0.35">
      <c r="A5068" t="s">
        <v>105</v>
      </c>
      <c r="B5068">
        <v>504353</v>
      </c>
      <c r="C5068">
        <v>6359</v>
      </c>
      <c r="D5068">
        <v>125438</v>
      </c>
      <c r="E5068">
        <v>13662</v>
      </c>
      <c r="F5068">
        <v>0</v>
      </c>
      <c r="G5068" t="s">
        <v>106</v>
      </c>
      <c r="H5068" t="s">
        <v>106</v>
      </c>
      <c r="I5068" t="s">
        <v>106</v>
      </c>
      <c r="J5068" t="s">
        <v>107</v>
      </c>
      <c r="K5068" t="s">
        <v>108</v>
      </c>
      <c r="L5068" t="s">
        <v>109</v>
      </c>
      <c r="M5068" t="s">
        <v>110</v>
      </c>
      <c r="N5068" t="s">
        <v>11173</v>
      </c>
      <c r="O5068" t="s">
        <v>2923</v>
      </c>
      <c r="P5068">
        <v>8170</v>
      </c>
      <c r="Q5068">
        <v>0</v>
      </c>
      <c r="R5068">
        <v>0</v>
      </c>
      <c r="S5068">
        <v>200</v>
      </c>
      <c r="T5068">
        <v>0</v>
      </c>
      <c r="U5068">
        <v>1743.75</v>
      </c>
      <c r="V5068">
        <v>1743.75</v>
      </c>
      <c r="W5068">
        <v>200</v>
      </c>
      <c r="X5068">
        <v>0</v>
      </c>
      <c r="Y5068">
        <v>0</v>
      </c>
      <c r="Z5068">
        <v>0</v>
      </c>
      <c r="AD5068" s="1">
        <v>41836.333333333336</v>
      </c>
      <c r="AE5068" s="1">
        <v>41868.708333333336</v>
      </c>
      <c r="AG5068" s="1">
        <v>41836.333333333336</v>
      </c>
      <c r="AH5068" s="1">
        <v>41868.708333333336</v>
      </c>
      <c r="AI5068" s="1">
        <v>41836.333333333336</v>
      </c>
      <c r="AJ5068" s="1">
        <v>41868.708333333336</v>
      </c>
      <c r="AK5068" s="1">
        <v>41836.333333333336</v>
      </c>
      <c r="AL5068" s="1">
        <v>41868.708333333336</v>
      </c>
      <c r="AM5068" s="1">
        <v>41836.333333333336</v>
      </c>
      <c r="AN5068" s="1">
        <v>41868.708333333336</v>
      </c>
      <c r="AP5068" t="s">
        <v>113</v>
      </c>
      <c r="AU5068" t="s">
        <v>11174</v>
      </c>
      <c r="AY5068" t="s">
        <v>119</v>
      </c>
      <c r="AZ5068">
        <v>0</v>
      </c>
      <c r="BA5068">
        <v>0</v>
      </c>
      <c r="BD5068" s="3">
        <v>41321.663194444445</v>
      </c>
      <c r="BE5068" s="3">
        <v>41321.663888888892</v>
      </c>
      <c r="BF5068" t="s">
        <v>115</v>
      </c>
      <c r="BG5068" t="s">
        <v>115</v>
      </c>
      <c r="BH5068">
        <v>8149</v>
      </c>
      <c r="BM5068">
        <v>43470</v>
      </c>
      <c r="BR5068" t="s">
        <v>2854</v>
      </c>
      <c r="BS5068" t="s">
        <v>2855</v>
      </c>
      <c r="BU5068">
        <v>1</v>
      </c>
      <c r="BV5068" t="s">
        <v>118</v>
      </c>
      <c r="BX5068" t="s">
        <v>119</v>
      </c>
      <c r="BY5068" t="s">
        <v>119</v>
      </c>
      <c r="BZ5068" t="s">
        <v>119</v>
      </c>
      <c r="CA5068">
        <v>1</v>
      </c>
      <c r="CC5068" t="s">
        <v>120</v>
      </c>
      <c r="CH5068">
        <v>540</v>
      </c>
      <c r="CI5068">
        <v>32630</v>
      </c>
      <c r="CJ5068" t="s">
        <v>106</v>
      </c>
      <c r="CK5068" t="s">
        <v>106</v>
      </c>
      <c r="CL5068">
        <v>15</v>
      </c>
      <c r="CM5068" t="s">
        <v>2963</v>
      </c>
      <c r="CO5068">
        <v>125436</v>
      </c>
      <c r="CQ5068">
        <v>0</v>
      </c>
      <c r="CR5068">
        <v>0</v>
      </c>
      <c r="CS5068">
        <v>0</v>
      </c>
      <c r="CY5068" t="s">
        <v>123</v>
      </c>
      <c r="CZ5068" t="s">
        <v>124</v>
      </c>
      <c r="DD5068" t="str" cm="1">
        <f t="array" ref="DD5068:DE5068">TEXT(_xlfn.SEQUENCE(1, DATEDIF(AG5068, AH5068, "m") + 1, AG5068, 30), "YYYY-APMM")</f>
        <v>2014-AP07</v>
      </c>
      <c r="DE5068" t="str">
        <v>2014-AP08</v>
      </c>
      <c r="DN5068">
        <f t="shared" si="158"/>
        <v>871.875</v>
      </c>
      <c r="DO5068" t="str">
        <f t="shared" si="159"/>
        <v>TILE MASON SK</v>
      </c>
    </row>
    <row r="5069" spans="1:119" x14ac:dyDescent="0.35">
      <c r="A5069" t="s">
        <v>105</v>
      </c>
      <c r="B5069">
        <v>504354</v>
      </c>
      <c r="C5069">
        <v>6359</v>
      </c>
      <c r="D5069">
        <v>125438</v>
      </c>
      <c r="E5069">
        <v>13662</v>
      </c>
      <c r="F5069">
        <v>0</v>
      </c>
      <c r="G5069" t="s">
        <v>106</v>
      </c>
      <c r="H5069" t="s">
        <v>106</v>
      </c>
      <c r="I5069" t="s">
        <v>106</v>
      </c>
      <c r="J5069" t="s">
        <v>107</v>
      </c>
      <c r="K5069" t="s">
        <v>108</v>
      </c>
      <c r="L5069" t="s">
        <v>109</v>
      </c>
      <c r="M5069" t="s">
        <v>110</v>
      </c>
      <c r="N5069" t="s">
        <v>11175</v>
      </c>
      <c r="O5069" t="s">
        <v>2929</v>
      </c>
      <c r="P5069">
        <v>8170</v>
      </c>
      <c r="Q5069">
        <v>64</v>
      </c>
      <c r="R5069">
        <v>64</v>
      </c>
      <c r="S5069">
        <v>120</v>
      </c>
      <c r="T5069">
        <v>0</v>
      </c>
      <c r="U5069">
        <v>261.5</v>
      </c>
      <c r="V5069">
        <v>261.5</v>
      </c>
      <c r="W5069">
        <v>120</v>
      </c>
      <c r="X5069">
        <v>0</v>
      </c>
      <c r="Y5069">
        <v>0</v>
      </c>
      <c r="Z5069">
        <v>0</v>
      </c>
      <c r="AD5069" s="1">
        <v>41867.333333333336</v>
      </c>
      <c r="AE5069" s="1">
        <v>41883.708333333336</v>
      </c>
      <c r="AG5069" s="1">
        <v>41857.333333333336</v>
      </c>
      <c r="AH5069" s="1">
        <v>41874.708333333336</v>
      </c>
      <c r="AI5069" s="1">
        <v>41857.333333333336</v>
      </c>
      <c r="AJ5069" s="1">
        <v>41874.708333333336</v>
      </c>
      <c r="AK5069" s="1">
        <v>41857.333333333336</v>
      </c>
      <c r="AL5069" s="1">
        <v>41874.708333333336</v>
      </c>
      <c r="AM5069" s="1">
        <v>41867.333333333336</v>
      </c>
      <c r="AN5069" s="1">
        <v>41883.708333333336</v>
      </c>
      <c r="AP5069" t="s">
        <v>113</v>
      </c>
      <c r="AU5069" t="s">
        <v>11176</v>
      </c>
      <c r="AY5069" t="s">
        <v>106</v>
      </c>
      <c r="AZ5069">
        <v>0</v>
      </c>
      <c r="BA5069">
        <v>0</v>
      </c>
      <c r="BD5069" s="3">
        <v>41321.663194444445</v>
      </c>
      <c r="BE5069" s="3">
        <v>41321.663888888892</v>
      </c>
      <c r="BF5069" t="s">
        <v>115</v>
      </c>
      <c r="BG5069" t="s">
        <v>115</v>
      </c>
      <c r="BH5069">
        <v>8149</v>
      </c>
      <c r="BM5069">
        <v>43470</v>
      </c>
      <c r="BR5069" t="s">
        <v>2854</v>
      </c>
      <c r="BS5069" t="s">
        <v>2855</v>
      </c>
      <c r="BU5069">
        <v>1</v>
      </c>
      <c r="BV5069" t="s">
        <v>118</v>
      </c>
      <c r="BX5069" t="s">
        <v>119</v>
      </c>
      <c r="BY5069" t="s">
        <v>119</v>
      </c>
      <c r="BZ5069" t="s">
        <v>119</v>
      </c>
      <c r="CA5069">
        <v>1</v>
      </c>
      <c r="CC5069" t="s">
        <v>120</v>
      </c>
      <c r="CH5069">
        <v>540</v>
      </c>
      <c r="CI5069">
        <v>32630</v>
      </c>
      <c r="CJ5069" t="s">
        <v>106</v>
      </c>
      <c r="CK5069" t="s">
        <v>106</v>
      </c>
      <c r="CL5069">
        <v>15</v>
      </c>
      <c r="CM5069" t="s">
        <v>2963</v>
      </c>
      <c r="CO5069">
        <v>125436</v>
      </c>
      <c r="CQ5069">
        <v>0</v>
      </c>
      <c r="CR5069">
        <v>0</v>
      </c>
      <c r="CS5069">
        <v>0</v>
      </c>
      <c r="CY5069" t="s">
        <v>123</v>
      </c>
      <c r="CZ5069" t="s">
        <v>124</v>
      </c>
      <c r="DD5069" t="str" cm="1">
        <f t="array" ref="DD5069">TEXT(_xlfn.SEQUENCE(1, DATEDIF(AG5069, AH5069, "m") + 1, AG5069, 30), "YYYY-APMM")</f>
        <v>2014-AP08</v>
      </c>
      <c r="DN5069">
        <f t="shared" si="158"/>
        <v>261.5</v>
      </c>
      <c r="DO5069" t="str">
        <f t="shared" si="159"/>
        <v>TILE MASON SK</v>
      </c>
    </row>
    <row r="5070" spans="1:119" x14ac:dyDescent="0.35">
      <c r="A5070" t="s">
        <v>105</v>
      </c>
      <c r="B5070">
        <v>504355</v>
      </c>
      <c r="C5070">
        <v>6359</v>
      </c>
      <c r="D5070">
        <v>125438</v>
      </c>
      <c r="E5070">
        <v>13662</v>
      </c>
      <c r="F5070">
        <v>0</v>
      </c>
      <c r="G5070" t="s">
        <v>106</v>
      </c>
      <c r="H5070" t="s">
        <v>106</v>
      </c>
      <c r="I5070" t="s">
        <v>106</v>
      </c>
      <c r="J5070" t="s">
        <v>107</v>
      </c>
      <c r="K5070" t="s">
        <v>108</v>
      </c>
      <c r="L5070" t="s">
        <v>109</v>
      </c>
      <c r="M5070" t="s">
        <v>110</v>
      </c>
      <c r="N5070" t="s">
        <v>11177</v>
      </c>
      <c r="O5070" t="s">
        <v>2932</v>
      </c>
      <c r="P5070">
        <v>8171</v>
      </c>
      <c r="Q5070">
        <v>16</v>
      </c>
      <c r="R5070">
        <v>16</v>
      </c>
      <c r="S5070">
        <v>160</v>
      </c>
      <c r="T5070">
        <v>0</v>
      </c>
      <c r="U5070">
        <v>875</v>
      </c>
      <c r="V5070">
        <v>875</v>
      </c>
      <c r="W5070">
        <v>160</v>
      </c>
      <c r="X5070">
        <v>0</v>
      </c>
      <c r="Y5070">
        <v>0</v>
      </c>
      <c r="Z5070">
        <v>0</v>
      </c>
      <c r="AD5070" s="1">
        <v>41863.333333333336</v>
      </c>
      <c r="AE5070" s="1">
        <v>41885.708333333336</v>
      </c>
      <c r="AG5070" s="1">
        <v>41861.333333333336</v>
      </c>
      <c r="AH5070" s="1">
        <v>41883.708333333336</v>
      </c>
      <c r="AI5070" s="1">
        <v>41861.333333333336</v>
      </c>
      <c r="AJ5070" s="1">
        <v>41883.708333333336</v>
      </c>
      <c r="AK5070" s="1">
        <v>41861.333333333336</v>
      </c>
      <c r="AL5070" s="1">
        <v>41883.708333333336</v>
      </c>
      <c r="AM5070" s="1">
        <v>41863.333333333336</v>
      </c>
      <c r="AN5070" s="1">
        <v>41885.708333333336</v>
      </c>
      <c r="AP5070" t="s">
        <v>113</v>
      </c>
      <c r="AU5070" t="s">
        <v>11178</v>
      </c>
      <c r="AY5070" t="s">
        <v>106</v>
      </c>
      <c r="AZ5070">
        <v>0</v>
      </c>
      <c r="BA5070">
        <v>0</v>
      </c>
      <c r="BD5070" s="3">
        <v>41321.663194444445</v>
      </c>
      <c r="BE5070" s="3">
        <v>41321.663888888892</v>
      </c>
      <c r="BF5070" t="s">
        <v>115</v>
      </c>
      <c r="BG5070" t="s">
        <v>115</v>
      </c>
      <c r="BH5070">
        <v>8149</v>
      </c>
      <c r="BM5070">
        <v>43480</v>
      </c>
      <c r="BR5070" t="s">
        <v>2893</v>
      </c>
      <c r="BS5070" t="s">
        <v>2894</v>
      </c>
      <c r="BU5070">
        <v>1</v>
      </c>
      <c r="BV5070" t="s">
        <v>118</v>
      </c>
      <c r="BX5070" t="s">
        <v>119</v>
      </c>
      <c r="BY5070" t="s">
        <v>119</v>
      </c>
      <c r="BZ5070" t="s">
        <v>119</v>
      </c>
      <c r="CA5070">
        <v>1</v>
      </c>
      <c r="CC5070" t="s">
        <v>120</v>
      </c>
      <c r="CH5070">
        <v>540</v>
      </c>
      <c r="CI5070">
        <v>32630</v>
      </c>
      <c r="CJ5070" t="s">
        <v>106</v>
      </c>
      <c r="CK5070" t="s">
        <v>106</v>
      </c>
      <c r="CL5070">
        <v>15</v>
      </c>
      <c r="CM5070" t="s">
        <v>2963</v>
      </c>
      <c r="CO5070">
        <v>125436</v>
      </c>
      <c r="CQ5070">
        <v>0</v>
      </c>
      <c r="CR5070">
        <v>0</v>
      </c>
      <c r="CS5070">
        <v>0</v>
      </c>
      <c r="CY5070" t="s">
        <v>123</v>
      </c>
      <c r="CZ5070" t="s">
        <v>124</v>
      </c>
      <c r="DD5070" t="str" cm="1">
        <f t="array" ref="DD5070">TEXT(_xlfn.SEQUENCE(1, DATEDIF(AG5070, AH5070, "m") + 1, AG5070, 30), "YYYY-APMM")</f>
        <v>2014-AP08</v>
      </c>
      <c r="DN5070">
        <f t="shared" si="158"/>
        <v>875</v>
      </c>
      <c r="DO5070" t="str">
        <f t="shared" si="159"/>
        <v>GRANITE MASON SK</v>
      </c>
    </row>
    <row r="5071" spans="1:119" x14ac:dyDescent="0.35">
      <c r="A5071" t="s">
        <v>105</v>
      </c>
      <c r="B5071">
        <v>504356</v>
      </c>
      <c r="C5071">
        <v>6359</v>
      </c>
      <c r="D5071">
        <v>125438</v>
      </c>
      <c r="E5071">
        <v>13662</v>
      </c>
      <c r="F5071">
        <v>0</v>
      </c>
      <c r="G5071" t="s">
        <v>106</v>
      </c>
      <c r="H5071" t="s">
        <v>106</v>
      </c>
      <c r="I5071" t="s">
        <v>106</v>
      </c>
      <c r="J5071" t="s">
        <v>107</v>
      </c>
      <c r="K5071" t="s">
        <v>108</v>
      </c>
      <c r="L5071" t="s">
        <v>109</v>
      </c>
      <c r="M5071" t="s">
        <v>110</v>
      </c>
      <c r="N5071" t="s">
        <v>11179</v>
      </c>
      <c r="O5071" t="s">
        <v>2935</v>
      </c>
      <c r="P5071">
        <v>8178</v>
      </c>
      <c r="Q5071">
        <v>0</v>
      </c>
      <c r="R5071">
        <v>0</v>
      </c>
      <c r="S5071">
        <v>160</v>
      </c>
      <c r="T5071">
        <v>0</v>
      </c>
      <c r="U5071">
        <v>1305</v>
      </c>
      <c r="V5071">
        <v>1305</v>
      </c>
      <c r="W5071">
        <v>160</v>
      </c>
      <c r="X5071">
        <v>0</v>
      </c>
      <c r="Y5071">
        <v>0</v>
      </c>
      <c r="Z5071">
        <v>0</v>
      </c>
      <c r="AD5071" s="1">
        <v>41849.333333333336</v>
      </c>
      <c r="AE5071" s="1">
        <v>41875.708333333336</v>
      </c>
      <c r="AG5071" s="1">
        <v>41849.333333333336</v>
      </c>
      <c r="AH5071" s="1">
        <v>41875.708333333336</v>
      </c>
      <c r="AI5071" s="1">
        <v>41849.333333333336</v>
      </c>
      <c r="AJ5071" s="1">
        <v>41875.708333333336</v>
      </c>
      <c r="AK5071" s="1">
        <v>41849.333333333336</v>
      </c>
      <c r="AL5071" s="1">
        <v>41875.708333333336</v>
      </c>
      <c r="AM5071" s="1">
        <v>41849.333333333336</v>
      </c>
      <c r="AN5071" s="1">
        <v>41875.708333333336</v>
      </c>
      <c r="AP5071" t="s">
        <v>113</v>
      </c>
      <c r="AU5071" t="s">
        <v>11180</v>
      </c>
      <c r="AY5071" t="s">
        <v>119</v>
      </c>
      <c r="AZ5071">
        <v>0</v>
      </c>
      <c r="BA5071">
        <v>0</v>
      </c>
      <c r="BD5071" s="3">
        <v>41321.663194444445</v>
      </c>
      <c r="BE5071" s="3">
        <v>41321.663888888892</v>
      </c>
      <c r="BF5071" t="s">
        <v>115</v>
      </c>
      <c r="BG5071" t="s">
        <v>115</v>
      </c>
      <c r="BH5071">
        <v>8149</v>
      </c>
      <c r="BM5071">
        <v>43550</v>
      </c>
      <c r="BR5071" t="s">
        <v>116</v>
      </c>
      <c r="BS5071" t="s">
        <v>117</v>
      </c>
      <c r="BU5071">
        <v>1</v>
      </c>
      <c r="BV5071" t="s">
        <v>118</v>
      </c>
      <c r="BX5071" t="s">
        <v>119</v>
      </c>
      <c r="BY5071" t="s">
        <v>119</v>
      </c>
      <c r="BZ5071" t="s">
        <v>119</v>
      </c>
      <c r="CA5071">
        <v>1</v>
      </c>
      <c r="CC5071" t="s">
        <v>120</v>
      </c>
      <c r="CH5071">
        <v>540</v>
      </c>
      <c r="CI5071">
        <v>32630</v>
      </c>
      <c r="CJ5071" t="s">
        <v>106</v>
      </c>
      <c r="CK5071" t="s">
        <v>106</v>
      </c>
      <c r="CL5071">
        <v>15</v>
      </c>
      <c r="CM5071" t="s">
        <v>2963</v>
      </c>
      <c r="CO5071">
        <v>125436</v>
      </c>
      <c r="CQ5071">
        <v>0</v>
      </c>
      <c r="CR5071">
        <v>0</v>
      </c>
      <c r="CS5071">
        <v>0</v>
      </c>
      <c r="CY5071" t="s">
        <v>123</v>
      </c>
      <c r="CZ5071" t="s">
        <v>124</v>
      </c>
      <c r="DD5071" t="str" cm="1">
        <f t="array" ref="DD5071">TEXT(_xlfn.SEQUENCE(1, DATEDIF(AG5071, AH5071, "m") + 1, AG5071, 30), "YYYY-APMM")</f>
        <v>2014-AP07</v>
      </c>
      <c r="DN5071">
        <f t="shared" si="158"/>
        <v>1305</v>
      </c>
      <c r="DO5071" t="str">
        <f t="shared" si="159"/>
        <v>LABOR- SUBCONTRACTOR</v>
      </c>
    </row>
    <row r="5072" spans="1:119" x14ac:dyDescent="0.35">
      <c r="A5072" t="s">
        <v>105</v>
      </c>
      <c r="B5072">
        <v>504357</v>
      </c>
      <c r="C5072">
        <v>6359</v>
      </c>
      <c r="D5072">
        <v>125438</v>
      </c>
      <c r="E5072">
        <v>13662</v>
      </c>
      <c r="F5072">
        <v>0</v>
      </c>
      <c r="G5072" t="s">
        <v>106</v>
      </c>
      <c r="H5072" t="s">
        <v>106</v>
      </c>
      <c r="I5072" t="s">
        <v>106</v>
      </c>
      <c r="J5072" t="s">
        <v>107</v>
      </c>
      <c r="K5072" t="s">
        <v>108</v>
      </c>
      <c r="L5072" t="s">
        <v>109</v>
      </c>
      <c r="M5072" t="s">
        <v>110</v>
      </c>
      <c r="N5072" t="s">
        <v>11181</v>
      </c>
      <c r="O5072" t="s">
        <v>2941</v>
      </c>
      <c r="P5072">
        <v>8178</v>
      </c>
      <c r="Q5072">
        <v>0</v>
      </c>
      <c r="R5072">
        <v>0</v>
      </c>
      <c r="S5072">
        <v>200</v>
      </c>
      <c r="T5072">
        <v>0</v>
      </c>
      <c r="U5072">
        <v>1305</v>
      </c>
      <c r="V5072">
        <v>1305</v>
      </c>
      <c r="W5072">
        <v>200</v>
      </c>
      <c r="X5072">
        <v>0</v>
      </c>
      <c r="Y5072">
        <v>0</v>
      </c>
      <c r="Z5072">
        <v>0</v>
      </c>
      <c r="AD5072" s="1">
        <v>41860.333333333336</v>
      </c>
      <c r="AE5072" s="1">
        <v>41888.708333333336</v>
      </c>
      <c r="AG5072" s="1">
        <v>41860.333333333336</v>
      </c>
      <c r="AH5072" s="1">
        <v>41888.708333333336</v>
      </c>
      <c r="AI5072" s="1">
        <v>41860.333333333336</v>
      </c>
      <c r="AJ5072" s="1">
        <v>41888.708333333336</v>
      </c>
      <c r="AK5072" s="1">
        <v>41860.333333333336</v>
      </c>
      <c r="AL5072" s="1">
        <v>41888.708333333336</v>
      </c>
      <c r="AM5072" s="1">
        <v>41860.333333333336</v>
      </c>
      <c r="AN5072" s="1">
        <v>41888.708333333336</v>
      </c>
      <c r="AP5072" t="s">
        <v>113</v>
      </c>
      <c r="AU5072" t="s">
        <v>11182</v>
      </c>
      <c r="AY5072" t="s">
        <v>119</v>
      </c>
      <c r="AZ5072">
        <v>0</v>
      </c>
      <c r="BA5072">
        <v>0</v>
      </c>
      <c r="BD5072" s="3">
        <v>41321.663194444445</v>
      </c>
      <c r="BE5072" s="3">
        <v>41321.663888888892</v>
      </c>
      <c r="BF5072" t="s">
        <v>115</v>
      </c>
      <c r="BG5072" t="s">
        <v>115</v>
      </c>
      <c r="BH5072">
        <v>8149</v>
      </c>
      <c r="BM5072">
        <v>43550</v>
      </c>
      <c r="BR5072" t="s">
        <v>116</v>
      </c>
      <c r="BS5072" t="s">
        <v>117</v>
      </c>
      <c r="BU5072">
        <v>1</v>
      </c>
      <c r="BV5072" t="s">
        <v>118</v>
      </c>
      <c r="BX5072" t="s">
        <v>119</v>
      </c>
      <c r="BY5072" t="s">
        <v>119</v>
      </c>
      <c r="BZ5072" t="s">
        <v>119</v>
      </c>
      <c r="CA5072">
        <v>1</v>
      </c>
      <c r="CC5072" t="s">
        <v>120</v>
      </c>
      <c r="CH5072">
        <v>540</v>
      </c>
      <c r="CI5072">
        <v>32630</v>
      </c>
      <c r="CJ5072" t="s">
        <v>106</v>
      </c>
      <c r="CK5072" t="s">
        <v>106</v>
      </c>
      <c r="CL5072">
        <v>15</v>
      </c>
      <c r="CM5072" t="s">
        <v>2963</v>
      </c>
      <c r="CO5072">
        <v>125436</v>
      </c>
      <c r="CQ5072">
        <v>0</v>
      </c>
      <c r="CR5072">
        <v>0</v>
      </c>
      <c r="CS5072">
        <v>0</v>
      </c>
      <c r="CY5072" t="s">
        <v>123</v>
      </c>
      <c r="CZ5072" t="s">
        <v>124</v>
      </c>
      <c r="DD5072" t="str" cm="1">
        <f t="array" ref="DD5072">TEXT(_xlfn.SEQUENCE(1, DATEDIF(AG5072, AH5072, "m") + 1, AG5072, 30), "YYYY-APMM")</f>
        <v>2014-AP08</v>
      </c>
      <c r="DN5072">
        <f t="shared" si="158"/>
        <v>1305</v>
      </c>
      <c r="DO5072" t="str">
        <f t="shared" si="159"/>
        <v>LABOR- SUBCONTRACTOR</v>
      </c>
    </row>
    <row r="5073" spans="1:119" x14ac:dyDescent="0.35">
      <c r="A5073" t="s">
        <v>105</v>
      </c>
      <c r="B5073">
        <v>504358</v>
      </c>
      <c r="C5073">
        <v>6359</v>
      </c>
      <c r="D5073">
        <v>125438</v>
      </c>
      <c r="E5073">
        <v>13662</v>
      </c>
      <c r="F5073">
        <v>0</v>
      </c>
      <c r="G5073" t="s">
        <v>106</v>
      </c>
      <c r="H5073" t="s">
        <v>106</v>
      </c>
      <c r="I5073" t="s">
        <v>106</v>
      </c>
      <c r="J5073" t="s">
        <v>107</v>
      </c>
      <c r="K5073" t="s">
        <v>108</v>
      </c>
      <c r="L5073" t="s">
        <v>109</v>
      </c>
      <c r="M5073" t="s">
        <v>110</v>
      </c>
      <c r="N5073" t="s">
        <v>11183</v>
      </c>
      <c r="O5073" t="s">
        <v>2986</v>
      </c>
      <c r="P5073">
        <v>8178</v>
      </c>
      <c r="Q5073">
        <v>0</v>
      </c>
      <c r="R5073">
        <v>0</v>
      </c>
      <c r="S5073">
        <v>120</v>
      </c>
      <c r="T5073">
        <v>0</v>
      </c>
      <c r="U5073">
        <v>308</v>
      </c>
      <c r="V5073">
        <v>308</v>
      </c>
      <c r="W5073">
        <v>120</v>
      </c>
      <c r="X5073">
        <v>0</v>
      </c>
      <c r="Y5073">
        <v>0</v>
      </c>
      <c r="Z5073">
        <v>0</v>
      </c>
      <c r="AD5073" s="1">
        <v>41875.333333333336</v>
      </c>
      <c r="AE5073" s="1">
        <v>41891.708333333336</v>
      </c>
      <c r="AG5073" s="1">
        <v>41875.333333333336</v>
      </c>
      <c r="AH5073" s="1">
        <v>41891.708333333336</v>
      </c>
      <c r="AI5073" s="1">
        <v>41875.333333333336</v>
      </c>
      <c r="AJ5073" s="1">
        <v>41891.708333333336</v>
      </c>
      <c r="AK5073" s="1">
        <v>41875.333333333336</v>
      </c>
      <c r="AL5073" s="1">
        <v>41891.708333333336</v>
      </c>
      <c r="AM5073" s="1">
        <v>41875.333333333336</v>
      </c>
      <c r="AN5073" s="1">
        <v>41891.708333333336</v>
      </c>
      <c r="AP5073" t="s">
        <v>113</v>
      </c>
      <c r="AU5073" t="s">
        <v>11184</v>
      </c>
      <c r="AY5073" t="s">
        <v>119</v>
      </c>
      <c r="AZ5073">
        <v>0</v>
      </c>
      <c r="BA5073">
        <v>0</v>
      </c>
      <c r="BD5073" s="3">
        <v>41321.663194444445</v>
      </c>
      <c r="BE5073" s="3">
        <v>41321.663888888892</v>
      </c>
      <c r="BF5073" t="s">
        <v>115</v>
      </c>
      <c r="BG5073" t="s">
        <v>115</v>
      </c>
      <c r="BH5073">
        <v>8149</v>
      </c>
      <c r="BM5073">
        <v>43550</v>
      </c>
      <c r="BR5073" t="s">
        <v>116</v>
      </c>
      <c r="BS5073" t="s">
        <v>117</v>
      </c>
      <c r="BU5073">
        <v>1</v>
      </c>
      <c r="BV5073" t="s">
        <v>118</v>
      </c>
      <c r="BX5073" t="s">
        <v>119</v>
      </c>
      <c r="BY5073" t="s">
        <v>119</v>
      </c>
      <c r="BZ5073" t="s">
        <v>119</v>
      </c>
      <c r="CA5073">
        <v>1</v>
      </c>
      <c r="CC5073" t="s">
        <v>120</v>
      </c>
      <c r="CH5073">
        <v>540</v>
      </c>
      <c r="CI5073">
        <v>32630</v>
      </c>
      <c r="CJ5073" t="s">
        <v>106</v>
      </c>
      <c r="CK5073" t="s">
        <v>106</v>
      </c>
      <c r="CL5073">
        <v>15</v>
      </c>
      <c r="CM5073" t="s">
        <v>2963</v>
      </c>
      <c r="CO5073">
        <v>125436</v>
      </c>
      <c r="CQ5073">
        <v>0</v>
      </c>
      <c r="CR5073">
        <v>0</v>
      </c>
      <c r="CS5073">
        <v>0</v>
      </c>
      <c r="CY5073" t="s">
        <v>123</v>
      </c>
      <c r="CZ5073" t="s">
        <v>124</v>
      </c>
      <c r="DD5073" t="str" cm="1">
        <f t="array" ref="DD5073">TEXT(_xlfn.SEQUENCE(1, DATEDIF(AG5073, AH5073, "m") + 1, AG5073, 30), "YYYY-APMM")</f>
        <v>2014-AP08</v>
      </c>
      <c r="DN5073">
        <f t="shared" si="158"/>
        <v>308</v>
      </c>
      <c r="DO5073" t="str">
        <f t="shared" si="159"/>
        <v>LABOR- SUBCONTRACTOR</v>
      </c>
    </row>
    <row r="5074" spans="1:119" x14ac:dyDescent="0.35">
      <c r="A5074" t="s">
        <v>105</v>
      </c>
      <c r="B5074">
        <v>504359</v>
      </c>
      <c r="C5074">
        <v>6359</v>
      </c>
      <c r="D5074">
        <v>125438</v>
      </c>
      <c r="E5074">
        <v>13662</v>
      </c>
      <c r="F5074">
        <v>0</v>
      </c>
      <c r="G5074" t="s">
        <v>106</v>
      </c>
      <c r="H5074" t="s">
        <v>106</v>
      </c>
      <c r="I5074" t="s">
        <v>106</v>
      </c>
      <c r="J5074" t="s">
        <v>107</v>
      </c>
      <c r="K5074" t="s">
        <v>108</v>
      </c>
      <c r="L5074" t="s">
        <v>109</v>
      </c>
      <c r="M5074" t="s">
        <v>110</v>
      </c>
      <c r="N5074" t="s">
        <v>11185</v>
      </c>
      <c r="O5074" t="s">
        <v>2989</v>
      </c>
      <c r="P5074">
        <v>8178</v>
      </c>
      <c r="Q5074">
        <v>0</v>
      </c>
      <c r="R5074">
        <v>0</v>
      </c>
      <c r="S5074">
        <v>160</v>
      </c>
      <c r="T5074">
        <v>0</v>
      </c>
      <c r="U5074">
        <v>220</v>
      </c>
      <c r="V5074">
        <v>220</v>
      </c>
      <c r="W5074">
        <v>160</v>
      </c>
      <c r="X5074">
        <v>0</v>
      </c>
      <c r="Y5074">
        <v>0</v>
      </c>
      <c r="Z5074">
        <v>0</v>
      </c>
      <c r="AD5074" s="1">
        <v>41875.333333333336</v>
      </c>
      <c r="AE5074" s="1">
        <v>41897.708333333336</v>
      </c>
      <c r="AG5074" s="1">
        <v>41875.333333333336</v>
      </c>
      <c r="AH5074" s="1">
        <v>41897.708333333336</v>
      </c>
      <c r="AI5074" s="1">
        <v>41875.333333333336</v>
      </c>
      <c r="AJ5074" s="1">
        <v>41897.708333333336</v>
      </c>
      <c r="AK5074" s="1">
        <v>41875.333333333336</v>
      </c>
      <c r="AL5074" s="1">
        <v>41897.708333333336</v>
      </c>
      <c r="AM5074" s="1">
        <v>41875.333333333336</v>
      </c>
      <c r="AN5074" s="1">
        <v>41897.708333333336</v>
      </c>
      <c r="AP5074" t="s">
        <v>113</v>
      </c>
      <c r="AU5074" t="s">
        <v>11186</v>
      </c>
      <c r="AY5074" t="s">
        <v>119</v>
      </c>
      <c r="AZ5074">
        <v>0</v>
      </c>
      <c r="BA5074">
        <v>0</v>
      </c>
      <c r="BD5074" s="3">
        <v>41321.663194444445</v>
      </c>
      <c r="BE5074" s="3">
        <v>41321.663888888892</v>
      </c>
      <c r="BF5074" t="s">
        <v>115</v>
      </c>
      <c r="BG5074" t="s">
        <v>115</v>
      </c>
      <c r="BH5074">
        <v>8149</v>
      </c>
      <c r="BM5074">
        <v>43550</v>
      </c>
      <c r="BR5074" t="s">
        <v>116</v>
      </c>
      <c r="BS5074" t="s">
        <v>117</v>
      </c>
      <c r="BU5074">
        <v>1</v>
      </c>
      <c r="BV5074" t="s">
        <v>118</v>
      </c>
      <c r="BX5074" t="s">
        <v>119</v>
      </c>
      <c r="BY5074" t="s">
        <v>119</v>
      </c>
      <c r="BZ5074" t="s">
        <v>119</v>
      </c>
      <c r="CA5074">
        <v>1</v>
      </c>
      <c r="CC5074" t="s">
        <v>120</v>
      </c>
      <c r="CH5074">
        <v>540</v>
      </c>
      <c r="CI5074">
        <v>32630</v>
      </c>
      <c r="CJ5074" t="s">
        <v>106</v>
      </c>
      <c r="CK5074" t="s">
        <v>106</v>
      </c>
      <c r="CL5074">
        <v>15</v>
      </c>
      <c r="CM5074" t="s">
        <v>2963</v>
      </c>
      <c r="CO5074">
        <v>125436</v>
      </c>
      <c r="CQ5074">
        <v>0</v>
      </c>
      <c r="CR5074">
        <v>0</v>
      </c>
      <c r="CS5074">
        <v>0</v>
      </c>
      <c r="CY5074" t="s">
        <v>123</v>
      </c>
      <c r="CZ5074" t="s">
        <v>124</v>
      </c>
      <c r="DD5074" t="str" cm="1">
        <f t="array" ref="DD5074">TEXT(_xlfn.SEQUENCE(1, DATEDIF(AG5074, AH5074, "m") + 1, AG5074, 30), "YYYY-APMM")</f>
        <v>2014-AP08</v>
      </c>
      <c r="DN5074">
        <f t="shared" si="158"/>
        <v>220</v>
      </c>
      <c r="DO5074" t="str">
        <f t="shared" si="159"/>
        <v>LABOR- SUBCONTRACTOR</v>
      </c>
    </row>
    <row r="5075" spans="1:119" x14ac:dyDescent="0.35">
      <c r="A5075" t="s">
        <v>105</v>
      </c>
      <c r="B5075">
        <v>504360</v>
      </c>
      <c r="C5075">
        <v>6359</v>
      </c>
      <c r="D5075">
        <v>125438</v>
      </c>
      <c r="E5075">
        <v>13662</v>
      </c>
      <c r="F5075">
        <v>0</v>
      </c>
      <c r="G5075" t="s">
        <v>106</v>
      </c>
      <c r="H5075" t="s">
        <v>106</v>
      </c>
      <c r="I5075" t="s">
        <v>106</v>
      </c>
      <c r="J5075" t="s">
        <v>107</v>
      </c>
      <c r="K5075" t="s">
        <v>108</v>
      </c>
      <c r="L5075" t="s">
        <v>109</v>
      </c>
      <c r="M5075" t="s">
        <v>110</v>
      </c>
      <c r="N5075" t="s">
        <v>11187</v>
      </c>
      <c r="O5075" t="s">
        <v>2947</v>
      </c>
      <c r="P5075">
        <v>8178</v>
      </c>
      <c r="Q5075">
        <v>32</v>
      </c>
      <c r="R5075">
        <v>32</v>
      </c>
      <c r="S5075">
        <v>160</v>
      </c>
      <c r="T5075">
        <v>0</v>
      </c>
      <c r="U5075">
        <v>162.25</v>
      </c>
      <c r="V5075">
        <v>162.25</v>
      </c>
      <c r="W5075">
        <v>160</v>
      </c>
      <c r="X5075">
        <v>0</v>
      </c>
      <c r="Y5075">
        <v>0</v>
      </c>
      <c r="Z5075">
        <v>0</v>
      </c>
      <c r="AD5075" s="1">
        <v>41886.333333333336</v>
      </c>
      <c r="AE5075" s="1">
        <v>41909.708333333336</v>
      </c>
      <c r="AG5075" s="1">
        <v>41882.333333333336</v>
      </c>
      <c r="AH5075" s="1">
        <v>41904.708333333336</v>
      </c>
      <c r="AI5075" s="1">
        <v>41882.333333333336</v>
      </c>
      <c r="AJ5075" s="1">
        <v>41904.708333333336</v>
      </c>
      <c r="AK5075" s="1">
        <v>41882.333333333336</v>
      </c>
      <c r="AL5075" s="1">
        <v>41904.708333333336</v>
      </c>
      <c r="AM5075" s="1">
        <v>41886.333333333336</v>
      </c>
      <c r="AN5075" s="1">
        <v>41909.708333333336</v>
      </c>
      <c r="AP5075" t="s">
        <v>113</v>
      </c>
      <c r="AU5075" t="s">
        <v>11188</v>
      </c>
      <c r="AY5075" t="s">
        <v>106</v>
      </c>
      <c r="AZ5075">
        <v>0</v>
      </c>
      <c r="BA5075">
        <v>0</v>
      </c>
      <c r="BD5075" s="3">
        <v>41321.663194444445</v>
      </c>
      <c r="BE5075" s="3">
        <v>41321.663888888892</v>
      </c>
      <c r="BF5075" t="s">
        <v>115</v>
      </c>
      <c r="BG5075" t="s">
        <v>115</v>
      </c>
      <c r="BH5075">
        <v>8149</v>
      </c>
      <c r="BM5075">
        <v>43550</v>
      </c>
      <c r="BR5075" t="s">
        <v>116</v>
      </c>
      <c r="BS5075" t="s">
        <v>117</v>
      </c>
      <c r="BU5075">
        <v>1</v>
      </c>
      <c r="BV5075" t="s">
        <v>118</v>
      </c>
      <c r="BX5075" t="s">
        <v>119</v>
      </c>
      <c r="BY5075" t="s">
        <v>119</v>
      </c>
      <c r="BZ5075" t="s">
        <v>119</v>
      </c>
      <c r="CA5075">
        <v>1</v>
      </c>
      <c r="CC5075" t="s">
        <v>120</v>
      </c>
      <c r="CH5075">
        <v>540</v>
      </c>
      <c r="CI5075">
        <v>32630</v>
      </c>
      <c r="CJ5075" t="s">
        <v>106</v>
      </c>
      <c r="CK5075" t="s">
        <v>106</v>
      </c>
      <c r="CL5075">
        <v>15</v>
      </c>
      <c r="CM5075" t="s">
        <v>2963</v>
      </c>
      <c r="CO5075">
        <v>125436</v>
      </c>
      <c r="CQ5075">
        <v>0</v>
      </c>
      <c r="CR5075">
        <v>0</v>
      </c>
      <c r="CS5075">
        <v>0</v>
      </c>
      <c r="CY5075" t="s">
        <v>123</v>
      </c>
      <c r="CZ5075" t="s">
        <v>124</v>
      </c>
      <c r="DD5075" t="str" cm="1">
        <f t="array" ref="DD5075">TEXT(_xlfn.SEQUENCE(1, DATEDIF(AG5075, AH5075, "m") + 1, AG5075, 30), "YYYY-APMM")</f>
        <v>2014-AP08</v>
      </c>
      <c r="DN5075">
        <f t="shared" si="158"/>
        <v>162.25</v>
      </c>
      <c r="DO5075" t="str">
        <f t="shared" si="159"/>
        <v>LABOR- SUBCONTRACTOR</v>
      </c>
    </row>
    <row r="5076" spans="1:119" x14ac:dyDescent="0.35">
      <c r="A5076" t="s">
        <v>105</v>
      </c>
      <c r="B5076">
        <v>504361</v>
      </c>
      <c r="C5076">
        <v>6359</v>
      </c>
      <c r="D5076">
        <v>125438</v>
      </c>
      <c r="E5076">
        <v>13662</v>
      </c>
      <c r="F5076">
        <v>0</v>
      </c>
      <c r="G5076" t="s">
        <v>106</v>
      </c>
      <c r="H5076" t="s">
        <v>106</v>
      </c>
      <c r="I5076" t="s">
        <v>106</v>
      </c>
      <c r="J5076" t="s">
        <v>107</v>
      </c>
      <c r="K5076" t="s">
        <v>108</v>
      </c>
      <c r="L5076" t="s">
        <v>109</v>
      </c>
      <c r="M5076" t="s">
        <v>110</v>
      </c>
      <c r="N5076" t="s">
        <v>11189</v>
      </c>
      <c r="O5076" t="s">
        <v>2887</v>
      </c>
      <c r="P5076">
        <v>8178</v>
      </c>
      <c r="Q5076">
        <v>0</v>
      </c>
      <c r="R5076">
        <v>0</v>
      </c>
      <c r="S5076">
        <v>200</v>
      </c>
      <c r="T5076">
        <v>0</v>
      </c>
      <c r="U5076">
        <v>1100</v>
      </c>
      <c r="V5076">
        <v>1100</v>
      </c>
      <c r="W5076">
        <v>200</v>
      </c>
      <c r="X5076">
        <v>0</v>
      </c>
      <c r="Y5076">
        <v>0</v>
      </c>
      <c r="Z5076">
        <v>0</v>
      </c>
      <c r="AD5076" s="1">
        <v>41881.333333333336</v>
      </c>
      <c r="AE5076" s="1">
        <v>41909.708333333336</v>
      </c>
      <c r="AG5076" s="1">
        <v>41881.333333333336</v>
      </c>
      <c r="AH5076" s="1">
        <v>41909.708333333336</v>
      </c>
      <c r="AI5076" s="1">
        <v>41881.333333333336</v>
      </c>
      <c r="AJ5076" s="1">
        <v>41909.708333333336</v>
      </c>
      <c r="AK5076" s="1">
        <v>41881.333333333336</v>
      </c>
      <c r="AL5076" s="1">
        <v>41909.708333333336</v>
      </c>
      <c r="AM5076" s="1">
        <v>41881.333333333336</v>
      </c>
      <c r="AN5076" s="1">
        <v>41909.708333333336</v>
      </c>
      <c r="AP5076" t="s">
        <v>113</v>
      </c>
      <c r="AU5076" t="s">
        <v>11190</v>
      </c>
      <c r="AY5076" t="s">
        <v>119</v>
      </c>
      <c r="AZ5076">
        <v>0</v>
      </c>
      <c r="BA5076">
        <v>0</v>
      </c>
      <c r="BD5076" s="3">
        <v>41321.663194444445</v>
      </c>
      <c r="BE5076" s="3">
        <v>41321.663888888892</v>
      </c>
      <c r="BF5076" t="s">
        <v>115</v>
      </c>
      <c r="BG5076" t="s">
        <v>115</v>
      </c>
      <c r="BH5076">
        <v>8149</v>
      </c>
      <c r="BM5076">
        <v>43550</v>
      </c>
      <c r="BR5076" t="s">
        <v>116</v>
      </c>
      <c r="BS5076" t="s">
        <v>117</v>
      </c>
      <c r="BU5076">
        <v>1</v>
      </c>
      <c r="BV5076" t="s">
        <v>118</v>
      </c>
      <c r="BX5076" t="s">
        <v>119</v>
      </c>
      <c r="BY5076" t="s">
        <v>119</v>
      </c>
      <c r="BZ5076" t="s">
        <v>119</v>
      </c>
      <c r="CA5076">
        <v>1</v>
      </c>
      <c r="CC5076" t="s">
        <v>120</v>
      </c>
      <c r="CH5076">
        <v>540</v>
      </c>
      <c r="CI5076">
        <v>32630</v>
      </c>
      <c r="CJ5076" t="s">
        <v>106</v>
      </c>
      <c r="CK5076" t="s">
        <v>106</v>
      </c>
      <c r="CL5076">
        <v>15</v>
      </c>
      <c r="CM5076" t="s">
        <v>2963</v>
      </c>
      <c r="CO5076">
        <v>125436</v>
      </c>
      <c r="CQ5076">
        <v>0</v>
      </c>
      <c r="CR5076">
        <v>0</v>
      </c>
      <c r="CS5076">
        <v>0</v>
      </c>
      <c r="CY5076" t="s">
        <v>123</v>
      </c>
      <c r="CZ5076" t="s">
        <v>124</v>
      </c>
      <c r="DD5076" t="str" cm="1">
        <f t="array" ref="DD5076">TEXT(_xlfn.SEQUENCE(1, DATEDIF(AG5076, AH5076, "m") + 1, AG5076, 30), "YYYY-APMM")</f>
        <v>2014-AP08</v>
      </c>
      <c r="DN5076">
        <f t="shared" si="158"/>
        <v>1100</v>
      </c>
      <c r="DO5076" t="str">
        <f t="shared" si="159"/>
        <v>LABOR- SUBCONTRACTOR</v>
      </c>
    </row>
    <row r="5077" spans="1:119" x14ac:dyDescent="0.35">
      <c r="A5077" t="s">
        <v>105</v>
      </c>
      <c r="B5077">
        <v>504362</v>
      </c>
      <c r="C5077">
        <v>6359</v>
      </c>
      <c r="D5077">
        <v>125438</v>
      </c>
      <c r="E5077">
        <v>13662</v>
      </c>
      <c r="F5077">
        <v>0</v>
      </c>
      <c r="G5077" t="s">
        <v>106</v>
      </c>
      <c r="H5077" t="s">
        <v>106</v>
      </c>
      <c r="I5077" t="s">
        <v>106</v>
      </c>
      <c r="J5077" t="s">
        <v>107</v>
      </c>
      <c r="K5077" t="s">
        <v>108</v>
      </c>
      <c r="L5077" t="s">
        <v>109</v>
      </c>
      <c r="M5077" t="s">
        <v>110</v>
      </c>
      <c r="N5077" t="s">
        <v>11191</v>
      </c>
      <c r="O5077" t="s">
        <v>2891</v>
      </c>
      <c r="P5077">
        <v>8171</v>
      </c>
      <c r="Q5077">
        <v>8</v>
      </c>
      <c r="R5077">
        <v>8</v>
      </c>
      <c r="S5077">
        <v>160</v>
      </c>
      <c r="T5077">
        <v>0</v>
      </c>
      <c r="U5077">
        <v>88</v>
      </c>
      <c r="V5077">
        <v>88</v>
      </c>
      <c r="W5077">
        <v>160</v>
      </c>
      <c r="X5077">
        <v>0</v>
      </c>
      <c r="Y5077">
        <v>0</v>
      </c>
      <c r="Z5077">
        <v>0</v>
      </c>
      <c r="AD5077" s="1">
        <v>41893.333333333336</v>
      </c>
      <c r="AE5077" s="1">
        <v>41916.708333333336</v>
      </c>
      <c r="AG5077" s="1">
        <v>41892.333333333336</v>
      </c>
      <c r="AH5077" s="1">
        <v>41914.708333333336</v>
      </c>
      <c r="AI5077" s="1">
        <v>41892.333333333336</v>
      </c>
      <c r="AJ5077" s="1">
        <v>41914.708333333336</v>
      </c>
      <c r="AK5077" s="1">
        <v>41892.333333333336</v>
      </c>
      <c r="AL5077" s="1">
        <v>41914.708333333336</v>
      </c>
      <c r="AM5077" s="1">
        <v>41893.333333333336</v>
      </c>
      <c r="AN5077" s="1">
        <v>41916.708333333336</v>
      </c>
      <c r="AP5077" t="s">
        <v>113</v>
      </c>
      <c r="AU5077" t="s">
        <v>11192</v>
      </c>
      <c r="AY5077" t="s">
        <v>106</v>
      </c>
      <c r="AZ5077">
        <v>0</v>
      </c>
      <c r="BA5077">
        <v>0</v>
      </c>
      <c r="BD5077" s="3">
        <v>41321.663194444445</v>
      </c>
      <c r="BE5077" s="3">
        <v>41321.663888888892</v>
      </c>
      <c r="BF5077" t="s">
        <v>115</v>
      </c>
      <c r="BG5077" t="s">
        <v>115</v>
      </c>
      <c r="BH5077">
        <v>8149</v>
      </c>
      <c r="BM5077">
        <v>43480</v>
      </c>
      <c r="BR5077" t="s">
        <v>2893</v>
      </c>
      <c r="BS5077" t="s">
        <v>2894</v>
      </c>
      <c r="BU5077">
        <v>1</v>
      </c>
      <c r="BV5077" t="s">
        <v>118</v>
      </c>
      <c r="BX5077" t="s">
        <v>119</v>
      </c>
      <c r="BY5077" t="s">
        <v>119</v>
      </c>
      <c r="BZ5077" t="s">
        <v>119</v>
      </c>
      <c r="CA5077">
        <v>1</v>
      </c>
      <c r="CC5077" t="s">
        <v>120</v>
      </c>
      <c r="CH5077">
        <v>540</v>
      </c>
      <c r="CI5077">
        <v>32630</v>
      </c>
      <c r="CJ5077" t="s">
        <v>106</v>
      </c>
      <c r="CK5077" t="s">
        <v>106</v>
      </c>
      <c r="CL5077">
        <v>15</v>
      </c>
      <c r="CM5077" t="s">
        <v>2963</v>
      </c>
      <c r="CO5077">
        <v>125436</v>
      </c>
      <c r="CQ5077">
        <v>0</v>
      </c>
      <c r="CR5077">
        <v>0</v>
      </c>
      <c r="CS5077">
        <v>0</v>
      </c>
      <c r="CY5077" t="s">
        <v>123</v>
      </c>
      <c r="CZ5077" t="s">
        <v>124</v>
      </c>
      <c r="DD5077" t="str" cm="1">
        <f t="array" ref="DD5077">TEXT(_xlfn.SEQUENCE(1, DATEDIF(AG5077, AH5077, "m") + 1, AG5077, 30), "YYYY-APMM")</f>
        <v>2014-AP09</v>
      </c>
      <c r="DN5077">
        <f t="shared" si="158"/>
        <v>88</v>
      </c>
      <c r="DO5077" t="str">
        <f t="shared" si="159"/>
        <v>GRANITE MASON SK</v>
      </c>
    </row>
    <row r="5078" spans="1:119" x14ac:dyDescent="0.35">
      <c r="A5078" t="s">
        <v>105</v>
      </c>
      <c r="B5078">
        <v>504363</v>
      </c>
      <c r="C5078">
        <v>6359</v>
      </c>
      <c r="D5078">
        <v>125438</v>
      </c>
      <c r="E5078">
        <v>13662</v>
      </c>
      <c r="F5078">
        <v>0</v>
      </c>
      <c r="G5078" t="s">
        <v>106</v>
      </c>
      <c r="H5078" t="s">
        <v>106</v>
      </c>
      <c r="I5078" t="s">
        <v>106</v>
      </c>
      <c r="J5078" t="s">
        <v>107</v>
      </c>
      <c r="K5078" t="s">
        <v>108</v>
      </c>
      <c r="L5078" t="s">
        <v>109</v>
      </c>
      <c r="M5078" t="s">
        <v>110</v>
      </c>
      <c r="N5078" t="s">
        <v>11193</v>
      </c>
      <c r="O5078" t="s">
        <v>2998</v>
      </c>
      <c r="P5078">
        <v>8178</v>
      </c>
      <c r="Q5078">
        <v>0</v>
      </c>
      <c r="R5078">
        <v>0</v>
      </c>
      <c r="S5078">
        <v>160</v>
      </c>
      <c r="T5078">
        <v>0</v>
      </c>
      <c r="U5078">
        <v>787.5</v>
      </c>
      <c r="V5078">
        <v>787.5</v>
      </c>
      <c r="W5078">
        <v>160</v>
      </c>
      <c r="X5078">
        <v>0</v>
      </c>
      <c r="Y5078">
        <v>0</v>
      </c>
      <c r="Z5078">
        <v>0</v>
      </c>
      <c r="AD5078" s="1">
        <v>41892.333333333336</v>
      </c>
      <c r="AE5078" s="1">
        <v>41914.708333333336</v>
      </c>
      <c r="AG5078" s="1">
        <v>41892.333333333336</v>
      </c>
      <c r="AH5078" s="1">
        <v>41914.708333333336</v>
      </c>
      <c r="AI5078" s="1">
        <v>41892.333333333336</v>
      </c>
      <c r="AJ5078" s="1">
        <v>41914.708333333336</v>
      </c>
      <c r="AK5078" s="1">
        <v>41892.333333333336</v>
      </c>
      <c r="AL5078" s="1">
        <v>41914.708333333336</v>
      </c>
      <c r="AM5078" s="1">
        <v>41892.333333333336</v>
      </c>
      <c r="AN5078" s="1">
        <v>41914.708333333336</v>
      </c>
      <c r="AP5078" t="s">
        <v>113</v>
      </c>
      <c r="AU5078" t="s">
        <v>11194</v>
      </c>
      <c r="AY5078" t="s">
        <v>119</v>
      </c>
      <c r="AZ5078">
        <v>0</v>
      </c>
      <c r="BA5078">
        <v>0</v>
      </c>
      <c r="BD5078" s="3">
        <v>41321.663194444445</v>
      </c>
      <c r="BE5078" s="3">
        <v>41321.663888888892</v>
      </c>
      <c r="BF5078" t="s">
        <v>115</v>
      </c>
      <c r="BG5078" t="s">
        <v>115</v>
      </c>
      <c r="BH5078">
        <v>8149</v>
      </c>
      <c r="BM5078">
        <v>43550</v>
      </c>
      <c r="BR5078" t="s">
        <v>116</v>
      </c>
      <c r="BS5078" t="s">
        <v>117</v>
      </c>
      <c r="BU5078">
        <v>1</v>
      </c>
      <c r="BV5078" t="s">
        <v>118</v>
      </c>
      <c r="BX5078" t="s">
        <v>119</v>
      </c>
      <c r="BY5078" t="s">
        <v>119</v>
      </c>
      <c r="BZ5078" t="s">
        <v>119</v>
      </c>
      <c r="CA5078">
        <v>1</v>
      </c>
      <c r="CC5078" t="s">
        <v>120</v>
      </c>
      <c r="CH5078">
        <v>540</v>
      </c>
      <c r="CI5078">
        <v>32630</v>
      </c>
      <c r="CJ5078" t="s">
        <v>106</v>
      </c>
      <c r="CK5078" t="s">
        <v>106</v>
      </c>
      <c r="CL5078">
        <v>15</v>
      </c>
      <c r="CM5078" t="s">
        <v>2963</v>
      </c>
      <c r="CO5078">
        <v>125436</v>
      </c>
      <c r="CQ5078">
        <v>0</v>
      </c>
      <c r="CR5078">
        <v>0</v>
      </c>
      <c r="CS5078">
        <v>0</v>
      </c>
      <c r="CY5078" t="s">
        <v>123</v>
      </c>
      <c r="CZ5078" t="s">
        <v>124</v>
      </c>
      <c r="DD5078" t="str" cm="1">
        <f t="array" ref="DD5078">TEXT(_xlfn.SEQUENCE(1, DATEDIF(AG5078, AH5078, "m") + 1, AG5078, 30), "YYYY-APMM")</f>
        <v>2014-AP09</v>
      </c>
      <c r="DN5078">
        <f t="shared" si="158"/>
        <v>787.5</v>
      </c>
      <c r="DO5078" t="str">
        <f t="shared" si="159"/>
        <v>LABOR- SUBCONTRACTOR</v>
      </c>
    </row>
    <row r="5079" spans="1:119" x14ac:dyDescent="0.35">
      <c r="A5079" t="s">
        <v>105</v>
      </c>
      <c r="B5079">
        <v>504364</v>
      </c>
      <c r="C5079">
        <v>6359</v>
      </c>
      <c r="D5079">
        <v>125438</v>
      </c>
      <c r="E5079">
        <v>13662</v>
      </c>
      <c r="F5079">
        <v>0</v>
      </c>
      <c r="G5079" t="s">
        <v>106</v>
      </c>
      <c r="H5079" t="s">
        <v>106</v>
      </c>
      <c r="I5079" t="s">
        <v>106</v>
      </c>
      <c r="J5079" t="s">
        <v>107</v>
      </c>
      <c r="K5079" t="s">
        <v>108</v>
      </c>
      <c r="L5079" t="s">
        <v>109</v>
      </c>
      <c r="M5079" t="s">
        <v>110</v>
      </c>
      <c r="N5079" t="s">
        <v>11195</v>
      </c>
      <c r="O5079" t="s">
        <v>2899</v>
      </c>
      <c r="P5079">
        <v>8178</v>
      </c>
      <c r="Q5079">
        <v>0</v>
      </c>
      <c r="R5079">
        <v>0</v>
      </c>
      <c r="S5079">
        <v>200</v>
      </c>
      <c r="T5079">
        <v>0</v>
      </c>
      <c r="U5079">
        <v>4742.75</v>
      </c>
      <c r="V5079">
        <v>4742.75</v>
      </c>
      <c r="W5079">
        <v>200</v>
      </c>
      <c r="X5079">
        <v>0</v>
      </c>
      <c r="Y5079">
        <v>0</v>
      </c>
      <c r="Z5079">
        <v>0</v>
      </c>
      <c r="AD5079" s="1">
        <v>41898.333333333336</v>
      </c>
      <c r="AE5079" s="1">
        <v>41928.708333333336</v>
      </c>
      <c r="AG5079" s="1">
        <v>41898.333333333336</v>
      </c>
      <c r="AH5079" s="1">
        <v>41928.708333333336</v>
      </c>
      <c r="AI5079" s="1">
        <v>41898.333333333336</v>
      </c>
      <c r="AJ5079" s="1">
        <v>41928.708333333336</v>
      </c>
      <c r="AK5079" s="1">
        <v>41898.333333333336</v>
      </c>
      <c r="AL5079" s="1">
        <v>41928.708333333336</v>
      </c>
      <c r="AM5079" s="1">
        <v>41898.333333333336</v>
      </c>
      <c r="AN5079" s="1">
        <v>41928.708333333336</v>
      </c>
      <c r="AP5079" t="s">
        <v>113</v>
      </c>
      <c r="AU5079" t="s">
        <v>11196</v>
      </c>
      <c r="AY5079" t="s">
        <v>119</v>
      </c>
      <c r="AZ5079">
        <v>0</v>
      </c>
      <c r="BA5079">
        <v>0</v>
      </c>
      <c r="BD5079" s="3">
        <v>41321.663194444445</v>
      </c>
      <c r="BE5079" s="3">
        <v>41321.663888888892</v>
      </c>
      <c r="BF5079" t="s">
        <v>115</v>
      </c>
      <c r="BG5079" t="s">
        <v>115</v>
      </c>
      <c r="BH5079">
        <v>8149</v>
      </c>
      <c r="BM5079">
        <v>43550</v>
      </c>
      <c r="BR5079" t="s">
        <v>116</v>
      </c>
      <c r="BS5079" t="s">
        <v>117</v>
      </c>
      <c r="BU5079">
        <v>1</v>
      </c>
      <c r="BV5079" t="s">
        <v>118</v>
      </c>
      <c r="BX5079" t="s">
        <v>119</v>
      </c>
      <c r="BY5079" t="s">
        <v>119</v>
      </c>
      <c r="BZ5079" t="s">
        <v>119</v>
      </c>
      <c r="CA5079">
        <v>1</v>
      </c>
      <c r="CC5079" t="s">
        <v>120</v>
      </c>
      <c r="CH5079">
        <v>540</v>
      </c>
      <c r="CI5079">
        <v>32630</v>
      </c>
      <c r="CJ5079" t="s">
        <v>106</v>
      </c>
      <c r="CK5079" t="s">
        <v>106</v>
      </c>
      <c r="CL5079">
        <v>15</v>
      </c>
      <c r="CM5079" t="s">
        <v>2963</v>
      </c>
      <c r="CO5079">
        <v>125436</v>
      </c>
      <c r="CQ5079">
        <v>0</v>
      </c>
      <c r="CR5079">
        <v>0</v>
      </c>
      <c r="CS5079">
        <v>0</v>
      </c>
      <c r="CY5079" t="s">
        <v>123</v>
      </c>
      <c r="CZ5079" t="s">
        <v>124</v>
      </c>
      <c r="DD5079" t="str" cm="1">
        <f t="array" ref="DD5079:DE5079">TEXT(_xlfn.SEQUENCE(1, DATEDIF(AG5079, AH5079, "m") + 1, AG5079, 30), "YYYY-APMM")</f>
        <v>2014-AP09</v>
      </c>
      <c r="DE5079" t="str">
        <v>2014-AP10</v>
      </c>
      <c r="DN5079">
        <f t="shared" si="158"/>
        <v>2371.375</v>
      </c>
      <c r="DO5079" t="str">
        <f t="shared" si="159"/>
        <v>LABOR- SUBCONTRACTOR</v>
      </c>
    </row>
    <row r="5080" spans="1:119" x14ac:dyDescent="0.35">
      <c r="A5080" t="s">
        <v>105</v>
      </c>
      <c r="B5080">
        <v>504365</v>
      </c>
      <c r="C5080">
        <v>6359</v>
      </c>
      <c r="D5080">
        <v>125439</v>
      </c>
      <c r="E5080">
        <v>13662</v>
      </c>
      <c r="F5080">
        <v>0</v>
      </c>
      <c r="G5080" t="s">
        <v>106</v>
      </c>
      <c r="H5080" t="s">
        <v>106</v>
      </c>
      <c r="I5080" t="s">
        <v>106</v>
      </c>
      <c r="J5080" t="s">
        <v>107</v>
      </c>
      <c r="K5080" t="s">
        <v>108</v>
      </c>
      <c r="L5080" t="s">
        <v>109</v>
      </c>
      <c r="M5080" t="s">
        <v>110</v>
      </c>
      <c r="N5080" t="s">
        <v>11197</v>
      </c>
      <c r="O5080" t="s">
        <v>2905</v>
      </c>
      <c r="P5080">
        <v>8168</v>
      </c>
      <c r="Q5080">
        <v>144</v>
      </c>
      <c r="R5080">
        <v>0</v>
      </c>
      <c r="S5080">
        <v>200</v>
      </c>
      <c r="T5080">
        <v>0</v>
      </c>
      <c r="U5080">
        <v>9737.5</v>
      </c>
      <c r="V5080">
        <v>9737.5</v>
      </c>
      <c r="W5080">
        <v>200</v>
      </c>
      <c r="X5080">
        <v>0</v>
      </c>
      <c r="Y5080">
        <v>0</v>
      </c>
      <c r="Z5080">
        <v>0</v>
      </c>
      <c r="AD5080" s="1">
        <v>41757.333333333336</v>
      </c>
      <c r="AE5080" s="1">
        <v>41785.708333333336</v>
      </c>
      <c r="AG5080" s="1">
        <v>41736.333333333336</v>
      </c>
      <c r="AH5080" s="1">
        <v>41764.708333333336</v>
      </c>
      <c r="AI5080" s="1">
        <v>41736.333333333336</v>
      </c>
      <c r="AJ5080" s="1">
        <v>41764.708333333336</v>
      </c>
      <c r="AK5080" s="1">
        <v>41736.333333333336</v>
      </c>
      <c r="AL5080" s="1">
        <v>41764.708333333336</v>
      </c>
      <c r="AM5080" s="1">
        <v>41757.333333333336</v>
      </c>
      <c r="AN5080" s="1">
        <v>41785.708333333336</v>
      </c>
      <c r="AP5080" t="s">
        <v>113</v>
      </c>
      <c r="AU5080" t="s">
        <v>11198</v>
      </c>
      <c r="AY5080" t="s">
        <v>106</v>
      </c>
      <c r="AZ5080">
        <v>0</v>
      </c>
      <c r="BA5080">
        <v>0</v>
      </c>
      <c r="BD5080" s="3">
        <v>41321.663194444445</v>
      </c>
      <c r="BE5080" s="3">
        <v>41321.663888888892</v>
      </c>
      <c r="BF5080" t="s">
        <v>115</v>
      </c>
      <c r="BG5080" t="s">
        <v>115</v>
      </c>
      <c r="BH5080">
        <v>8149</v>
      </c>
      <c r="BM5080">
        <v>43450</v>
      </c>
      <c r="BR5080" t="s">
        <v>1309</v>
      </c>
      <c r="BS5080" t="s">
        <v>1310</v>
      </c>
      <c r="BU5080">
        <v>1</v>
      </c>
      <c r="BV5080" t="s">
        <v>118</v>
      </c>
      <c r="BX5080" t="s">
        <v>119</v>
      </c>
      <c r="BY5080" t="s">
        <v>119</v>
      </c>
      <c r="BZ5080" t="s">
        <v>119</v>
      </c>
      <c r="CA5080">
        <v>1</v>
      </c>
      <c r="CC5080" t="s">
        <v>120</v>
      </c>
      <c r="CH5080">
        <v>540</v>
      </c>
      <c r="CI5080">
        <v>32620</v>
      </c>
      <c r="CJ5080" t="s">
        <v>106</v>
      </c>
      <c r="CK5080" t="s">
        <v>106</v>
      </c>
      <c r="CL5080">
        <v>10</v>
      </c>
      <c r="CM5080" t="s">
        <v>2889</v>
      </c>
      <c r="CO5080">
        <v>125436</v>
      </c>
      <c r="CQ5080">
        <v>0</v>
      </c>
      <c r="CR5080">
        <v>0</v>
      </c>
      <c r="CS5080">
        <v>0</v>
      </c>
      <c r="CY5080" t="s">
        <v>123</v>
      </c>
      <c r="CZ5080" t="s">
        <v>124</v>
      </c>
      <c r="DD5080" t="str" cm="1">
        <f t="array" ref="DD5080">TEXT(_xlfn.SEQUENCE(1, DATEDIF(AG5080, AH5080, "m") + 1, AG5080, 30), "YYYY-APMM")</f>
        <v>2014-AP04</v>
      </c>
      <c r="DN5080">
        <f t="shared" si="158"/>
        <v>9737.5</v>
      </c>
      <c r="DO5080" t="str">
        <f t="shared" si="159"/>
        <v>BLOCK MASON SK</v>
      </c>
    </row>
    <row r="5081" spans="1:119" x14ac:dyDescent="0.35">
      <c r="A5081" t="s">
        <v>105</v>
      </c>
      <c r="B5081">
        <v>504366</v>
      </c>
      <c r="C5081">
        <v>6359</v>
      </c>
      <c r="D5081">
        <v>125439</v>
      </c>
      <c r="E5081">
        <v>13662</v>
      </c>
      <c r="F5081">
        <v>0</v>
      </c>
      <c r="G5081" t="s">
        <v>106</v>
      </c>
      <c r="H5081" t="s">
        <v>106</v>
      </c>
      <c r="I5081" t="s">
        <v>106</v>
      </c>
      <c r="J5081" t="s">
        <v>107</v>
      </c>
      <c r="K5081" t="s">
        <v>108</v>
      </c>
      <c r="L5081" t="s">
        <v>109</v>
      </c>
      <c r="M5081" t="s">
        <v>110</v>
      </c>
      <c r="N5081" t="s">
        <v>11199</v>
      </c>
      <c r="O5081" t="s">
        <v>2908</v>
      </c>
      <c r="P5081">
        <v>8169</v>
      </c>
      <c r="Q5081">
        <v>144</v>
      </c>
      <c r="R5081">
        <v>0</v>
      </c>
      <c r="S5081">
        <v>200</v>
      </c>
      <c r="T5081">
        <v>0</v>
      </c>
      <c r="U5081">
        <v>13637.5</v>
      </c>
      <c r="V5081">
        <v>13637.5</v>
      </c>
      <c r="W5081">
        <v>200</v>
      </c>
      <c r="X5081">
        <v>0</v>
      </c>
      <c r="Y5081">
        <v>0</v>
      </c>
      <c r="Z5081">
        <v>0</v>
      </c>
      <c r="AD5081" s="1">
        <v>41779.333333333336</v>
      </c>
      <c r="AE5081" s="1">
        <v>41807.708333333336</v>
      </c>
      <c r="AG5081" s="1">
        <v>41758.333333333336</v>
      </c>
      <c r="AH5081" s="1">
        <v>41786.708333333336</v>
      </c>
      <c r="AI5081" s="1">
        <v>41758.333333333336</v>
      </c>
      <c r="AJ5081" s="1">
        <v>41786.708333333336</v>
      </c>
      <c r="AK5081" s="1">
        <v>41758.333333333336</v>
      </c>
      <c r="AL5081" s="1">
        <v>41786.708333333336</v>
      </c>
      <c r="AM5081" s="1">
        <v>41779.333333333336</v>
      </c>
      <c r="AN5081" s="1">
        <v>41807.708333333336</v>
      </c>
      <c r="AP5081" t="s">
        <v>113</v>
      </c>
      <c r="AU5081" t="s">
        <v>11200</v>
      </c>
      <c r="AY5081" t="s">
        <v>106</v>
      </c>
      <c r="AZ5081">
        <v>0</v>
      </c>
      <c r="BA5081">
        <v>0</v>
      </c>
      <c r="BD5081" s="3">
        <v>41321.663194444445</v>
      </c>
      <c r="BE5081" s="3">
        <v>41321.663888888892</v>
      </c>
      <c r="BF5081" t="s">
        <v>115</v>
      </c>
      <c r="BG5081" t="s">
        <v>115</v>
      </c>
      <c r="BH5081">
        <v>8149</v>
      </c>
      <c r="BM5081">
        <v>43460</v>
      </c>
      <c r="BR5081" t="s">
        <v>2848</v>
      </c>
      <c r="BS5081" t="s">
        <v>2849</v>
      </c>
      <c r="BU5081">
        <v>1</v>
      </c>
      <c r="BV5081" t="s">
        <v>118</v>
      </c>
      <c r="BX5081" t="s">
        <v>119</v>
      </c>
      <c r="BY5081" t="s">
        <v>119</v>
      </c>
      <c r="BZ5081" t="s">
        <v>119</v>
      </c>
      <c r="CA5081">
        <v>1</v>
      </c>
      <c r="CC5081" t="s">
        <v>120</v>
      </c>
      <c r="CH5081">
        <v>540</v>
      </c>
      <c r="CI5081">
        <v>32620</v>
      </c>
      <c r="CJ5081" t="s">
        <v>106</v>
      </c>
      <c r="CK5081" t="s">
        <v>106</v>
      </c>
      <c r="CL5081">
        <v>10</v>
      </c>
      <c r="CM5081" t="s">
        <v>2889</v>
      </c>
      <c r="CO5081">
        <v>125436</v>
      </c>
      <c r="CQ5081">
        <v>0</v>
      </c>
      <c r="CR5081">
        <v>0</v>
      </c>
      <c r="CS5081">
        <v>0</v>
      </c>
      <c r="CY5081" t="s">
        <v>123</v>
      </c>
      <c r="CZ5081" t="s">
        <v>124</v>
      </c>
      <c r="DD5081" t="str" cm="1">
        <f t="array" ref="DD5081">TEXT(_xlfn.SEQUENCE(1, DATEDIF(AG5081, AH5081, "m") + 1, AG5081, 30), "YYYY-APMM")</f>
        <v>2014-AP04</v>
      </c>
      <c r="DN5081">
        <f t="shared" si="158"/>
        <v>13637.5</v>
      </c>
      <c r="DO5081" t="str">
        <f t="shared" si="159"/>
        <v>PLASTER MASON SK</v>
      </c>
    </row>
    <row r="5082" spans="1:119" x14ac:dyDescent="0.35">
      <c r="A5082" t="s">
        <v>105</v>
      </c>
      <c r="B5082">
        <v>504367</v>
      </c>
      <c r="C5082">
        <v>6359</v>
      </c>
      <c r="D5082">
        <v>125439</v>
      </c>
      <c r="E5082">
        <v>13662</v>
      </c>
      <c r="F5082">
        <v>0</v>
      </c>
      <c r="G5082" t="s">
        <v>106</v>
      </c>
      <c r="H5082" t="s">
        <v>106</v>
      </c>
      <c r="I5082" t="s">
        <v>106</v>
      </c>
      <c r="J5082" t="s">
        <v>107</v>
      </c>
      <c r="K5082" t="s">
        <v>108</v>
      </c>
      <c r="L5082" t="s">
        <v>109</v>
      </c>
      <c r="M5082" t="s">
        <v>110</v>
      </c>
      <c r="N5082" t="s">
        <v>11201</v>
      </c>
      <c r="O5082" t="s">
        <v>2911</v>
      </c>
      <c r="P5082">
        <v>8164</v>
      </c>
      <c r="Q5082">
        <v>208</v>
      </c>
      <c r="R5082">
        <v>64</v>
      </c>
      <c r="S5082">
        <v>168</v>
      </c>
      <c r="T5082">
        <v>0</v>
      </c>
      <c r="U5082">
        <v>1580.25</v>
      </c>
      <c r="V5082">
        <v>1580.25</v>
      </c>
      <c r="W5082">
        <v>168</v>
      </c>
      <c r="X5082">
        <v>0</v>
      </c>
      <c r="Y5082">
        <v>0</v>
      </c>
      <c r="Z5082">
        <v>0</v>
      </c>
      <c r="AD5082" s="1">
        <v>41797.333333333336</v>
      </c>
      <c r="AE5082" s="1">
        <v>41820.708333333336</v>
      </c>
      <c r="AG5082" s="1">
        <v>41766.333333333336</v>
      </c>
      <c r="AH5082" s="1">
        <v>41790.708333333336</v>
      </c>
      <c r="AI5082" s="1">
        <v>41766.333333333336</v>
      </c>
      <c r="AJ5082" s="1">
        <v>41790.708333333336</v>
      </c>
      <c r="AK5082" s="1">
        <v>41766.333333333336</v>
      </c>
      <c r="AL5082" s="1">
        <v>41790.708333333336</v>
      </c>
      <c r="AM5082" s="1">
        <v>41797.333333333336</v>
      </c>
      <c r="AN5082" s="1">
        <v>41820.708333333336</v>
      </c>
      <c r="AP5082" t="s">
        <v>113</v>
      </c>
      <c r="AU5082" t="s">
        <v>11202</v>
      </c>
      <c r="AY5082" t="s">
        <v>106</v>
      </c>
      <c r="AZ5082">
        <v>0</v>
      </c>
      <c r="BA5082">
        <v>0</v>
      </c>
      <c r="BD5082" s="3">
        <v>41321.663194444445</v>
      </c>
      <c r="BE5082" s="3">
        <v>41321.663888888892</v>
      </c>
      <c r="BF5082" t="s">
        <v>115</v>
      </c>
      <c r="BG5082" t="s">
        <v>115</v>
      </c>
      <c r="BH5082">
        <v>8149</v>
      </c>
      <c r="BM5082">
        <v>43410</v>
      </c>
      <c r="BR5082" t="s">
        <v>2865</v>
      </c>
      <c r="BS5082" t="s">
        <v>2866</v>
      </c>
      <c r="BU5082">
        <v>1</v>
      </c>
      <c r="BV5082" t="s">
        <v>118</v>
      </c>
      <c r="BX5082" t="s">
        <v>119</v>
      </c>
      <c r="BY5082" t="s">
        <v>119</v>
      </c>
      <c r="BZ5082" t="s">
        <v>119</v>
      </c>
      <c r="CA5082">
        <v>1</v>
      </c>
      <c r="CC5082" t="s">
        <v>120</v>
      </c>
      <c r="CH5082">
        <v>540</v>
      </c>
      <c r="CI5082">
        <v>32620</v>
      </c>
      <c r="CJ5082" t="s">
        <v>106</v>
      </c>
      <c r="CK5082" t="s">
        <v>106</v>
      </c>
      <c r="CL5082">
        <v>10</v>
      </c>
      <c r="CM5082" t="s">
        <v>2889</v>
      </c>
      <c r="CO5082">
        <v>125436</v>
      </c>
      <c r="CQ5082">
        <v>0</v>
      </c>
      <c r="CR5082">
        <v>0</v>
      </c>
      <c r="CS5082">
        <v>0</v>
      </c>
      <c r="CY5082" t="s">
        <v>123</v>
      </c>
      <c r="CZ5082" t="s">
        <v>124</v>
      </c>
      <c r="DD5082" t="str" cm="1">
        <f t="array" ref="DD5082">TEXT(_xlfn.SEQUENCE(1, DATEDIF(AG5082, AH5082, "m") + 1, AG5082, 30), "YYYY-APMM")</f>
        <v>2014-AP05</v>
      </c>
      <c r="DN5082">
        <f t="shared" si="158"/>
        <v>1580.25</v>
      </c>
      <c r="DO5082" t="str">
        <f t="shared" si="159"/>
        <v>SCREED MASON SK</v>
      </c>
    </row>
    <row r="5083" spans="1:119" x14ac:dyDescent="0.35">
      <c r="A5083" t="s">
        <v>105</v>
      </c>
      <c r="B5083">
        <v>504368</v>
      </c>
      <c r="C5083">
        <v>6359</v>
      </c>
      <c r="D5083">
        <v>125439</v>
      </c>
      <c r="E5083">
        <v>13662</v>
      </c>
      <c r="F5083">
        <v>0</v>
      </c>
      <c r="G5083" t="s">
        <v>106</v>
      </c>
      <c r="H5083" t="s">
        <v>106</v>
      </c>
      <c r="I5083" t="s">
        <v>106</v>
      </c>
      <c r="J5083" t="s">
        <v>107</v>
      </c>
      <c r="K5083" t="s">
        <v>108</v>
      </c>
      <c r="L5083" t="s">
        <v>109</v>
      </c>
      <c r="M5083" t="s">
        <v>110</v>
      </c>
      <c r="N5083" t="s">
        <v>11203</v>
      </c>
      <c r="O5083" t="s">
        <v>2914</v>
      </c>
      <c r="P5083">
        <v>8178</v>
      </c>
      <c r="Q5083">
        <v>144</v>
      </c>
      <c r="R5083">
        <v>0</v>
      </c>
      <c r="S5083">
        <v>120</v>
      </c>
      <c r="T5083">
        <v>0</v>
      </c>
      <c r="U5083">
        <v>247.5</v>
      </c>
      <c r="V5083">
        <v>247.5</v>
      </c>
      <c r="W5083">
        <v>120</v>
      </c>
      <c r="X5083">
        <v>0</v>
      </c>
      <c r="Y5083">
        <v>0</v>
      </c>
      <c r="Z5083">
        <v>0</v>
      </c>
      <c r="AD5083" s="1">
        <v>41797.333333333336</v>
      </c>
      <c r="AE5083" s="1">
        <v>41813.708333333336</v>
      </c>
      <c r="AG5083" s="1">
        <v>41776.333333333336</v>
      </c>
      <c r="AH5083" s="1">
        <v>41792.708333333336</v>
      </c>
      <c r="AI5083" s="1">
        <v>41776.333333333336</v>
      </c>
      <c r="AJ5083" s="1">
        <v>41792.708333333336</v>
      </c>
      <c r="AK5083" s="1">
        <v>41776.333333333336</v>
      </c>
      <c r="AL5083" s="1">
        <v>41792.708333333336</v>
      </c>
      <c r="AM5083" s="1">
        <v>41797.333333333336</v>
      </c>
      <c r="AN5083" s="1">
        <v>41813.708333333336</v>
      </c>
      <c r="AP5083" t="s">
        <v>113</v>
      </c>
      <c r="AU5083" t="e">
        <f>+jLOyYtESF6bZxtQF5A5/g</f>
        <v>#NAME?</v>
      </c>
      <c r="AY5083" t="s">
        <v>106</v>
      </c>
      <c r="AZ5083">
        <v>0</v>
      </c>
      <c r="BA5083">
        <v>0</v>
      </c>
      <c r="BD5083" s="3">
        <v>41321.663194444445</v>
      </c>
      <c r="BE5083" s="3">
        <v>41321.663888888892</v>
      </c>
      <c r="BF5083" t="s">
        <v>115</v>
      </c>
      <c r="BG5083" t="s">
        <v>115</v>
      </c>
      <c r="BH5083">
        <v>8149</v>
      </c>
      <c r="BM5083">
        <v>43550</v>
      </c>
      <c r="BR5083" t="s">
        <v>116</v>
      </c>
      <c r="BS5083" t="s">
        <v>117</v>
      </c>
      <c r="BU5083">
        <v>1</v>
      </c>
      <c r="BV5083" t="s">
        <v>118</v>
      </c>
      <c r="BX5083" t="s">
        <v>119</v>
      </c>
      <c r="BY5083" t="s">
        <v>119</v>
      </c>
      <c r="BZ5083" t="s">
        <v>119</v>
      </c>
      <c r="CA5083">
        <v>1</v>
      </c>
      <c r="CC5083" t="s">
        <v>120</v>
      </c>
      <c r="CH5083">
        <v>540</v>
      </c>
      <c r="CI5083">
        <v>32620</v>
      </c>
      <c r="CJ5083" t="s">
        <v>106</v>
      </c>
      <c r="CK5083" t="s">
        <v>106</v>
      </c>
      <c r="CL5083">
        <v>10</v>
      </c>
      <c r="CM5083" t="s">
        <v>2889</v>
      </c>
      <c r="CO5083">
        <v>125436</v>
      </c>
      <c r="CQ5083">
        <v>0</v>
      </c>
      <c r="CR5083">
        <v>0</v>
      </c>
      <c r="CS5083">
        <v>0</v>
      </c>
      <c r="CY5083" t="s">
        <v>123</v>
      </c>
      <c r="CZ5083" t="s">
        <v>124</v>
      </c>
      <c r="DD5083" t="str" cm="1">
        <f t="array" ref="DD5083">TEXT(_xlfn.SEQUENCE(1, DATEDIF(AG5083, AH5083, "m") + 1, AG5083, 30), "YYYY-APMM")</f>
        <v>2014-AP05</v>
      </c>
      <c r="DN5083">
        <f t="shared" si="158"/>
        <v>247.5</v>
      </c>
      <c r="DO5083" t="str">
        <f t="shared" si="159"/>
        <v>LABOR- SUBCONTRACTOR</v>
      </c>
    </row>
    <row r="5084" spans="1:119" x14ac:dyDescent="0.35">
      <c r="A5084" t="s">
        <v>105</v>
      </c>
      <c r="B5084">
        <v>504369</v>
      </c>
      <c r="C5084">
        <v>6359</v>
      </c>
      <c r="D5084">
        <v>125439</v>
      </c>
      <c r="E5084">
        <v>13662</v>
      </c>
      <c r="F5084">
        <v>0</v>
      </c>
      <c r="G5084" t="s">
        <v>106</v>
      </c>
      <c r="H5084" t="s">
        <v>106</v>
      </c>
      <c r="I5084" t="s">
        <v>106</v>
      </c>
      <c r="J5084" t="s">
        <v>107</v>
      </c>
      <c r="K5084" t="s">
        <v>108</v>
      </c>
      <c r="L5084" t="s">
        <v>109</v>
      </c>
      <c r="M5084" t="s">
        <v>110</v>
      </c>
      <c r="N5084" t="s">
        <v>11204</v>
      </c>
      <c r="O5084" t="s">
        <v>2917</v>
      </c>
      <c r="P5084">
        <v>8178</v>
      </c>
      <c r="Q5084">
        <v>256</v>
      </c>
      <c r="R5084">
        <v>0</v>
      </c>
      <c r="S5084">
        <v>200</v>
      </c>
      <c r="T5084">
        <v>0</v>
      </c>
      <c r="U5084">
        <v>5425.75</v>
      </c>
      <c r="V5084">
        <v>5425.75</v>
      </c>
      <c r="W5084">
        <v>200</v>
      </c>
      <c r="X5084">
        <v>0</v>
      </c>
      <c r="Y5084">
        <v>0</v>
      </c>
      <c r="Z5084">
        <v>0</v>
      </c>
      <c r="AD5084" s="1">
        <v>41812.333333333336</v>
      </c>
      <c r="AE5084" s="1">
        <v>41840.708333333336</v>
      </c>
      <c r="AG5084" s="1">
        <v>41774.333333333336</v>
      </c>
      <c r="AH5084" s="1">
        <v>41802.708333333336</v>
      </c>
      <c r="AI5084" s="1">
        <v>41774.333333333336</v>
      </c>
      <c r="AJ5084" s="1">
        <v>41802.708333333336</v>
      </c>
      <c r="AK5084" s="1">
        <v>41774.333333333336</v>
      </c>
      <c r="AL5084" s="1">
        <v>41802.708333333336</v>
      </c>
      <c r="AM5084" s="1">
        <v>41812.333333333336</v>
      </c>
      <c r="AN5084" s="1">
        <v>41840.708333333336</v>
      </c>
      <c r="AP5084" t="s">
        <v>113</v>
      </c>
      <c r="AU5084" t="s">
        <v>11205</v>
      </c>
      <c r="AY5084" t="s">
        <v>106</v>
      </c>
      <c r="AZ5084">
        <v>0</v>
      </c>
      <c r="BA5084">
        <v>0</v>
      </c>
      <c r="BD5084" s="3">
        <v>41321.663194444445</v>
      </c>
      <c r="BE5084" s="3">
        <v>41321.663888888892</v>
      </c>
      <c r="BF5084" t="s">
        <v>115</v>
      </c>
      <c r="BG5084" t="s">
        <v>115</v>
      </c>
      <c r="BH5084">
        <v>8149</v>
      </c>
      <c r="BM5084">
        <v>43550</v>
      </c>
      <c r="BR5084" t="s">
        <v>116</v>
      </c>
      <c r="BS5084" t="s">
        <v>117</v>
      </c>
      <c r="BU5084">
        <v>1</v>
      </c>
      <c r="BV5084" t="s">
        <v>118</v>
      </c>
      <c r="BX5084" t="s">
        <v>119</v>
      </c>
      <c r="BY5084" t="s">
        <v>119</v>
      </c>
      <c r="BZ5084" t="s">
        <v>119</v>
      </c>
      <c r="CA5084">
        <v>1</v>
      </c>
      <c r="CC5084" t="s">
        <v>120</v>
      </c>
      <c r="CH5084">
        <v>540</v>
      </c>
      <c r="CI5084">
        <v>32620</v>
      </c>
      <c r="CJ5084" t="s">
        <v>106</v>
      </c>
      <c r="CK5084" t="s">
        <v>106</v>
      </c>
      <c r="CL5084">
        <v>10</v>
      </c>
      <c r="CM5084" t="s">
        <v>2889</v>
      </c>
      <c r="CO5084">
        <v>125436</v>
      </c>
      <c r="CQ5084">
        <v>0</v>
      </c>
      <c r="CR5084">
        <v>0</v>
      </c>
      <c r="CS5084">
        <v>0</v>
      </c>
      <c r="CY5084" t="s">
        <v>123</v>
      </c>
      <c r="CZ5084" t="s">
        <v>124</v>
      </c>
      <c r="DD5084" t="str" cm="1">
        <f t="array" ref="DD5084">TEXT(_xlfn.SEQUENCE(1, DATEDIF(AG5084, AH5084, "m") + 1, AG5084, 30), "YYYY-APMM")</f>
        <v>2014-AP05</v>
      </c>
      <c r="DN5084">
        <f t="shared" si="158"/>
        <v>5425.75</v>
      </c>
      <c r="DO5084" t="str">
        <f t="shared" si="159"/>
        <v>LABOR- SUBCONTRACTOR</v>
      </c>
    </row>
    <row r="5085" spans="1:119" x14ac:dyDescent="0.35">
      <c r="A5085" t="s">
        <v>105</v>
      </c>
      <c r="B5085">
        <v>504370</v>
      </c>
      <c r="C5085">
        <v>6359</v>
      </c>
      <c r="D5085">
        <v>125439</v>
      </c>
      <c r="E5085">
        <v>13662</v>
      </c>
      <c r="F5085">
        <v>0</v>
      </c>
      <c r="G5085" t="s">
        <v>106</v>
      </c>
      <c r="H5085" t="s">
        <v>106</v>
      </c>
      <c r="I5085" t="s">
        <v>106</v>
      </c>
      <c r="J5085" t="s">
        <v>107</v>
      </c>
      <c r="K5085" t="s">
        <v>108</v>
      </c>
      <c r="L5085" t="s">
        <v>109</v>
      </c>
      <c r="M5085" t="s">
        <v>110</v>
      </c>
      <c r="N5085" t="s">
        <v>11206</v>
      </c>
      <c r="O5085" t="s">
        <v>2920</v>
      </c>
      <c r="P5085">
        <v>8170</v>
      </c>
      <c r="Q5085">
        <v>144</v>
      </c>
      <c r="R5085">
        <v>0</v>
      </c>
      <c r="S5085">
        <v>200</v>
      </c>
      <c r="T5085">
        <v>0</v>
      </c>
      <c r="U5085">
        <v>4428.5</v>
      </c>
      <c r="V5085">
        <v>4428.5</v>
      </c>
      <c r="W5085">
        <v>200</v>
      </c>
      <c r="X5085">
        <v>0</v>
      </c>
      <c r="Y5085">
        <v>0</v>
      </c>
      <c r="Z5085">
        <v>0</v>
      </c>
      <c r="AD5085" s="1">
        <v>41802.333333333336</v>
      </c>
      <c r="AE5085" s="1">
        <v>41830.708333333336</v>
      </c>
      <c r="AG5085" s="1">
        <v>41781.333333333336</v>
      </c>
      <c r="AH5085" s="1">
        <v>41809.708333333336</v>
      </c>
      <c r="AI5085" s="1">
        <v>41781.333333333336</v>
      </c>
      <c r="AJ5085" s="1">
        <v>41809.708333333336</v>
      </c>
      <c r="AK5085" s="1">
        <v>41781.333333333336</v>
      </c>
      <c r="AL5085" s="1">
        <v>41809.708333333336</v>
      </c>
      <c r="AM5085" s="1">
        <v>41802.333333333336</v>
      </c>
      <c r="AN5085" s="1">
        <v>41830.708333333336</v>
      </c>
      <c r="AP5085" t="s">
        <v>113</v>
      </c>
      <c r="AU5085" t="e">
        <f>+T1M9R0IRLG1VVuIIHAHRQ</f>
        <v>#NAME?</v>
      </c>
      <c r="AY5085" t="s">
        <v>106</v>
      </c>
      <c r="AZ5085">
        <v>0</v>
      </c>
      <c r="BA5085">
        <v>0</v>
      </c>
      <c r="BD5085" s="3">
        <v>41321.663194444445</v>
      </c>
      <c r="BE5085" s="3">
        <v>41321.663888888892</v>
      </c>
      <c r="BF5085" t="s">
        <v>115</v>
      </c>
      <c r="BG5085" t="s">
        <v>115</v>
      </c>
      <c r="BH5085">
        <v>8149</v>
      </c>
      <c r="BM5085">
        <v>43470</v>
      </c>
      <c r="BR5085" t="s">
        <v>2854</v>
      </c>
      <c r="BS5085" t="s">
        <v>2855</v>
      </c>
      <c r="BU5085">
        <v>1</v>
      </c>
      <c r="BV5085" t="s">
        <v>118</v>
      </c>
      <c r="BX5085" t="s">
        <v>119</v>
      </c>
      <c r="BY5085" t="s">
        <v>119</v>
      </c>
      <c r="BZ5085" t="s">
        <v>119</v>
      </c>
      <c r="CA5085">
        <v>1</v>
      </c>
      <c r="CC5085" t="s">
        <v>120</v>
      </c>
      <c r="CH5085">
        <v>540</v>
      </c>
      <c r="CI5085">
        <v>32620</v>
      </c>
      <c r="CJ5085" t="s">
        <v>106</v>
      </c>
      <c r="CK5085" t="s">
        <v>106</v>
      </c>
      <c r="CL5085">
        <v>10</v>
      </c>
      <c r="CM5085" t="s">
        <v>2889</v>
      </c>
      <c r="CO5085">
        <v>125436</v>
      </c>
      <c r="CQ5085">
        <v>0</v>
      </c>
      <c r="CR5085">
        <v>0</v>
      </c>
      <c r="CS5085">
        <v>0</v>
      </c>
      <c r="CY5085" t="s">
        <v>123</v>
      </c>
      <c r="CZ5085" t="s">
        <v>124</v>
      </c>
      <c r="DD5085" t="str" cm="1">
        <f t="array" ref="DD5085">TEXT(_xlfn.SEQUENCE(1, DATEDIF(AG5085, AH5085, "m") + 1, AG5085, 30), "YYYY-APMM")</f>
        <v>2014-AP05</v>
      </c>
      <c r="DN5085">
        <f t="shared" si="158"/>
        <v>4428.5</v>
      </c>
      <c r="DO5085" t="str">
        <f t="shared" si="159"/>
        <v>TILE MASON SK</v>
      </c>
    </row>
    <row r="5086" spans="1:119" x14ac:dyDescent="0.35">
      <c r="A5086" t="s">
        <v>105</v>
      </c>
      <c r="B5086">
        <v>504371</v>
      </c>
      <c r="C5086">
        <v>6359</v>
      </c>
      <c r="D5086">
        <v>125439</v>
      </c>
      <c r="E5086">
        <v>13662</v>
      </c>
      <c r="F5086">
        <v>0</v>
      </c>
      <c r="G5086" t="s">
        <v>106</v>
      </c>
      <c r="H5086" t="s">
        <v>106</v>
      </c>
      <c r="I5086" t="s">
        <v>106</v>
      </c>
      <c r="J5086" t="s">
        <v>107</v>
      </c>
      <c r="K5086" t="s">
        <v>108</v>
      </c>
      <c r="L5086" t="s">
        <v>109</v>
      </c>
      <c r="M5086" t="s">
        <v>110</v>
      </c>
      <c r="N5086" t="s">
        <v>11207</v>
      </c>
      <c r="O5086" t="s">
        <v>2923</v>
      </c>
      <c r="P5086">
        <v>8170</v>
      </c>
      <c r="Q5086">
        <v>144</v>
      </c>
      <c r="R5086">
        <v>0</v>
      </c>
      <c r="S5086">
        <v>200</v>
      </c>
      <c r="T5086">
        <v>0</v>
      </c>
      <c r="U5086">
        <v>1743.75</v>
      </c>
      <c r="V5086">
        <v>1743.75</v>
      </c>
      <c r="W5086">
        <v>200</v>
      </c>
      <c r="X5086">
        <v>0</v>
      </c>
      <c r="Y5086">
        <v>0</v>
      </c>
      <c r="Z5086">
        <v>0</v>
      </c>
      <c r="AD5086" s="1">
        <v>41808.333333333336</v>
      </c>
      <c r="AE5086" s="1">
        <v>41836.708333333336</v>
      </c>
      <c r="AG5086" s="1">
        <v>41787.333333333336</v>
      </c>
      <c r="AH5086" s="1">
        <v>41815.708333333336</v>
      </c>
      <c r="AI5086" s="1">
        <v>41787.333333333336</v>
      </c>
      <c r="AJ5086" s="1">
        <v>41815.708333333336</v>
      </c>
      <c r="AK5086" s="1">
        <v>41787.333333333336</v>
      </c>
      <c r="AL5086" s="1">
        <v>41815.708333333336</v>
      </c>
      <c r="AM5086" s="1">
        <v>41808.333333333336</v>
      </c>
      <c r="AN5086" s="1">
        <v>41836.708333333336</v>
      </c>
      <c r="AP5086" t="s">
        <v>113</v>
      </c>
      <c r="AU5086" t="s">
        <v>11208</v>
      </c>
      <c r="AY5086" t="s">
        <v>106</v>
      </c>
      <c r="AZ5086">
        <v>0</v>
      </c>
      <c r="BA5086">
        <v>0</v>
      </c>
      <c r="BD5086" s="3">
        <v>41321.663194444445</v>
      </c>
      <c r="BE5086" s="3">
        <v>41321.663888888892</v>
      </c>
      <c r="BF5086" t="s">
        <v>115</v>
      </c>
      <c r="BG5086" t="s">
        <v>115</v>
      </c>
      <c r="BH5086">
        <v>8149</v>
      </c>
      <c r="BM5086">
        <v>43470</v>
      </c>
      <c r="BR5086" t="s">
        <v>2854</v>
      </c>
      <c r="BS5086" t="s">
        <v>2855</v>
      </c>
      <c r="BU5086">
        <v>1</v>
      </c>
      <c r="BV5086" t="s">
        <v>118</v>
      </c>
      <c r="BX5086" t="s">
        <v>119</v>
      </c>
      <c r="BY5086" t="s">
        <v>119</v>
      </c>
      <c r="BZ5086" t="s">
        <v>119</v>
      </c>
      <c r="CA5086">
        <v>1</v>
      </c>
      <c r="CC5086" t="s">
        <v>120</v>
      </c>
      <c r="CH5086">
        <v>540</v>
      </c>
      <c r="CI5086">
        <v>32620</v>
      </c>
      <c r="CJ5086" t="s">
        <v>106</v>
      </c>
      <c r="CK5086" t="s">
        <v>106</v>
      </c>
      <c r="CL5086">
        <v>10</v>
      </c>
      <c r="CM5086" t="s">
        <v>2889</v>
      </c>
      <c r="CO5086">
        <v>125436</v>
      </c>
      <c r="CQ5086">
        <v>0</v>
      </c>
      <c r="CR5086">
        <v>0</v>
      </c>
      <c r="CS5086">
        <v>0</v>
      </c>
      <c r="CY5086" t="s">
        <v>123</v>
      </c>
      <c r="CZ5086" t="s">
        <v>124</v>
      </c>
      <c r="DD5086" t="str" cm="1">
        <f t="array" ref="DD5086">TEXT(_xlfn.SEQUENCE(1, DATEDIF(AG5086, AH5086, "m") + 1, AG5086, 30), "YYYY-APMM")</f>
        <v>2014-AP05</v>
      </c>
      <c r="DN5086">
        <f t="shared" si="158"/>
        <v>1743.75</v>
      </c>
      <c r="DO5086" t="str">
        <f t="shared" si="159"/>
        <v>TILE MASON SK</v>
      </c>
    </row>
    <row r="5087" spans="1:119" x14ac:dyDescent="0.35">
      <c r="A5087" t="s">
        <v>105</v>
      </c>
      <c r="B5087">
        <v>504372</v>
      </c>
      <c r="C5087">
        <v>6359</v>
      </c>
      <c r="D5087">
        <v>125439</v>
      </c>
      <c r="E5087">
        <v>13662</v>
      </c>
      <c r="F5087">
        <v>0</v>
      </c>
      <c r="G5087" t="s">
        <v>106</v>
      </c>
      <c r="H5087" t="s">
        <v>106</v>
      </c>
      <c r="I5087" t="s">
        <v>106</v>
      </c>
      <c r="J5087" t="s">
        <v>107</v>
      </c>
      <c r="K5087" t="s">
        <v>108</v>
      </c>
      <c r="L5087" t="s">
        <v>109</v>
      </c>
      <c r="M5087" t="s">
        <v>110</v>
      </c>
      <c r="N5087" t="s">
        <v>11209</v>
      </c>
      <c r="O5087" t="s">
        <v>2926</v>
      </c>
      <c r="P5087">
        <v>8170</v>
      </c>
      <c r="Q5087">
        <v>168</v>
      </c>
      <c r="R5087">
        <v>0</v>
      </c>
      <c r="S5087">
        <v>120</v>
      </c>
      <c r="T5087">
        <v>0</v>
      </c>
      <c r="U5087">
        <v>741</v>
      </c>
      <c r="V5087">
        <v>741</v>
      </c>
      <c r="W5087">
        <v>120</v>
      </c>
      <c r="X5087">
        <v>0</v>
      </c>
      <c r="Y5087">
        <v>0</v>
      </c>
      <c r="Z5087">
        <v>0</v>
      </c>
      <c r="AD5087" s="1">
        <v>41839.333333333336</v>
      </c>
      <c r="AE5087" s="1">
        <v>41858.708333333336</v>
      </c>
      <c r="AG5087" s="1">
        <v>41814.333333333336</v>
      </c>
      <c r="AH5087" s="1">
        <v>41830.708333333336</v>
      </c>
      <c r="AI5087" s="1">
        <v>41814.333333333336</v>
      </c>
      <c r="AJ5087" s="1">
        <v>41830.708333333336</v>
      </c>
      <c r="AK5087" s="1">
        <v>41814.333333333336</v>
      </c>
      <c r="AL5087" s="1">
        <v>41830.708333333336</v>
      </c>
      <c r="AM5087" s="1">
        <v>41839.333333333336</v>
      </c>
      <c r="AN5087" s="1">
        <v>41858.708333333336</v>
      </c>
      <c r="AP5087" t="s">
        <v>113</v>
      </c>
      <c r="AU5087" t="s">
        <v>11210</v>
      </c>
      <c r="AY5087" t="s">
        <v>106</v>
      </c>
      <c r="AZ5087">
        <v>0</v>
      </c>
      <c r="BA5087">
        <v>0</v>
      </c>
      <c r="BD5087" s="3">
        <v>41321.663194444445</v>
      </c>
      <c r="BE5087" s="3">
        <v>41321.663888888892</v>
      </c>
      <c r="BF5087" t="s">
        <v>115</v>
      </c>
      <c r="BG5087" t="s">
        <v>115</v>
      </c>
      <c r="BH5087">
        <v>8149</v>
      </c>
      <c r="BM5087">
        <v>43470</v>
      </c>
      <c r="BR5087" t="s">
        <v>2854</v>
      </c>
      <c r="BS5087" t="s">
        <v>2855</v>
      </c>
      <c r="BU5087">
        <v>1</v>
      </c>
      <c r="BV5087" t="s">
        <v>118</v>
      </c>
      <c r="BX5087" t="s">
        <v>119</v>
      </c>
      <c r="BY5087" t="s">
        <v>119</v>
      </c>
      <c r="BZ5087" t="s">
        <v>119</v>
      </c>
      <c r="CA5087">
        <v>1</v>
      </c>
      <c r="CC5087" t="s">
        <v>120</v>
      </c>
      <c r="CH5087">
        <v>540</v>
      </c>
      <c r="CI5087">
        <v>32620</v>
      </c>
      <c r="CJ5087" t="s">
        <v>106</v>
      </c>
      <c r="CK5087" t="s">
        <v>106</v>
      </c>
      <c r="CL5087">
        <v>10</v>
      </c>
      <c r="CM5087" t="s">
        <v>2889</v>
      </c>
      <c r="CO5087">
        <v>125436</v>
      </c>
      <c r="CQ5087">
        <v>0</v>
      </c>
      <c r="CR5087">
        <v>0</v>
      </c>
      <c r="CS5087">
        <v>0</v>
      </c>
      <c r="CY5087" t="s">
        <v>123</v>
      </c>
      <c r="CZ5087" t="s">
        <v>124</v>
      </c>
      <c r="DD5087" t="str" cm="1">
        <f t="array" ref="DD5087">TEXT(_xlfn.SEQUENCE(1, DATEDIF(AG5087, AH5087, "m") + 1, AG5087, 30), "YYYY-APMM")</f>
        <v>2014-AP06</v>
      </c>
      <c r="DN5087">
        <f t="shared" si="158"/>
        <v>741</v>
      </c>
      <c r="DO5087" t="str">
        <f t="shared" si="159"/>
        <v>TILE MASON SK</v>
      </c>
    </row>
    <row r="5088" spans="1:119" x14ac:dyDescent="0.35">
      <c r="A5088" t="s">
        <v>105</v>
      </c>
      <c r="B5088">
        <v>504373</v>
      </c>
      <c r="C5088">
        <v>6359</v>
      </c>
      <c r="D5088">
        <v>125439</v>
      </c>
      <c r="E5088">
        <v>13662</v>
      </c>
      <c r="F5088">
        <v>0</v>
      </c>
      <c r="G5088" t="s">
        <v>106</v>
      </c>
      <c r="H5088" t="s">
        <v>106</v>
      </c>
      <c r="I5088" t="s">
        <v>106</v>
      </c>
      <c r="J5088" t="s">
        <v>107</v>
      </c>
      <c r="K5088" t="s">
        <v>108</v>
      </c>
      <c r="L5088" t="s">
        <v>109</v>
      </c>
      <c r="M5088" t="s">
        <v>110</v>
      </c>
      <c r="N5088" t="s">
        <v>11211</v>
      </c>
      <c r="O5088" t="s">
        <v>2929</v>
      </c>
      <c r="P5088">
        <v>8170</v>
      </c>
      <c r="Q5088">
        <v>184</v>
      </c>
      <c r="R5088">
        <v>16</v>
      </c>
      <c r="S5088">
        <v>120</v>
      </c>
      <c r="T5088">
        <v>0</v>
      </c>
      <c r="U5088">
        <v>761.5</v>
      </c>
      <c r="V5088">
        <v>761.5</v>
      </c>
      <c r="W5088">
        <v>120</v>
      </c>
      <c r="X5088">
        <v>0</v>
      </c>
      <c r="Y5088">
        <v>0</v>
      </c>
      <c r="Z5088">
        <v>0</v>
      </c>
      <c r="AD5088" s="1">
        <v>41834.333333333336</v>
      </c>
      <c r="AE5088" s="1">
        <v>41850.708333333336</v>
      </c>
      <c r="AG5088" s="1">
        <v>41807.333333333336</v>
      </c>
      <c r="AH5088" s="1">
        <v>41823.708333333336</v>
      </c>
      <c r="AI5088" s="1">
        <v>41807.333333333336</v>
      </c>
      <c r="AJ5088" s="1">
        <v>41823.708333333336</v>
      </c>
      <c r="AK5088" s="1">
        <v>41807.333333333336</v>
      </c>
      <c r="AL5088" s="1">
        <v>41823.708333333336</v>
      </c>
      <c r="AM5088" s="1">
        <v>41834.333333333336</v>
      </c>
      <c r="AN5088" s="1">
        <v>41850.708333333336</v>
      </c>
      <c r="AP5088" t="s">
        <v>113</v>
      </c>
      <c r="AU5088" t="s">
        <v>11212</v>
      </c>
      <c r="AY5088" t="s">
        <v>106</v>
      </c>
      <c r="AZ5088">
        <v>0</v>
      </c>
      <c r="BA5088">
        <v>0</v>
      </c>
      <c r="BD5088" s="3">
        <v>41321.663194444445</v>
      </c>
      <c r="BE5088" s="3">
        <v>41321.663888888892</v>
      </c>
      <c r="BF5088" t="s">
        <v>115</v>
      </c>
      <c r="BG5088" t="s">
        <v>115</v>
      </c>
      <c r="BH5088">
        <v>8149</v>
      </c>
      <c r="BM5088">
        <v>43470</v>
      </c>
      <c r="BR5088" t="s">
        <v>2854</v>
      </c>
      <c r="BS5088" t="s">
        <v>2855</v>
      </c>
      <c r="BU5088">
        <v>1</v>
      </c>
      <c r="BV5088" t="s">
        <v>118</v>
      </c>
      <c r="BX5088" t="s">
        <v>119</v>
      </c>
      <c r="BY5088" t="s">
        <v>119</v>
      </c>
      <c r="BZ5088" t="s">
        <v>119</v>
      </c>
      <c r="CA5088">
        <v>1</v>
      </c>
      <c r="CC5088" t="s">
        <v>120</v>
      </c>
      <c r="CH5088">
        <v>540</v>
      </c>
      <c r="CI5088">
        <v>32620</v>
      </c>
      <c r="CJ5088" t="s">
        <v>106</v>
      </c>
      <c r="CK5088" t="s">
        <v>106</v>
      </c>
      <c r="CL5088">
        <v>10</v>
      </c>
      <c r="CM5088" t="s">
        <v>2889</v>
      </c>
      <c r="CO5088">
        <v>125436</v>
      </c>
      <c r="CQ5088">
        <v>0</v>
      </c>
      <c r="CR5088">
        <v>0</v>
      </c>
      <c r="CS5088">
        <v>0</v>
      </c>
      <c r="CY5088" t="s">
        <v>123</v>
      </c>
      <c r="CZ5088" t="s">
        <v>124</v>
      </c>
      <c r="DD5088" t="str" cm="1">
        <f t="array" ref="DD5088">TEXT(_xlfn.SEQUENCE(1, DATEDIF(AG5088, AH5088, "m") + 1, AG5088, 30), "YYYY-APMM")</f>
        <v>2014-AP06</v>
      </c>
      <c r="DN5088">
        <f t="shared" si="158"/>
        <v>761.5</v>
      </c>
      <c r="DO5088" t="str">
        <f t="shared" si="159"/>
        <v>TILE MASON SK</v>
      </c>
    </row>
    <row r="5089" spans="1:119" x14ac:dyDescent="0.35">
      <c r="A5089" t="s">
        <v>105</v>
      </c>
      <c r="B5089">
        <v>504374</v>
      </c>
      <c r="C5089">
        <v>6359</v>
      </c>
      <c r="D5089">
        <v>125439</v>
      </c>
      <c r="E5089">
        <v>13662</v>
      </c>
      <c r="F5089">
        <v>0</v>
      </c>
      <c r="G5089" t="s">
        <v>106</v>
      </c>
      <c r="H5089" t="s">
        <v>106</v>
      </c>
      <c r="I5089" t="s">
        <v>106</v>
      </c>
      <c r="J5089" t="s">
        <v>107</v>
      </c>
      <c r="K5089" t="s">
        <v>108</v>
      </c>
      <c r="L5089" t="s">
        <v>109</v>
      </c>
      <c r="M5089" t="s">
        <v>110</v>
      </c>
      <c r="N5089" t="s">
        <v>11213</v>
      </c>
      <c r="O5089" t="s">
        <v>2932</v>
      </c>
      <c r="P5089">
        <v>8171</v>
      </c>
      <c r="Q5089">
        <v>168</v>
      </c>
      <c r="R5089">
        <v>0</v>
      </c>
      <c r="S5089">
        <v>160</v>
      </c>
      <c r="T5089">
        <v>0</v>
      </c>
      <c r="U5089">
        <v>875</v>
      </c>
      <c r="V5089">
        <v>875</v>
      </c>
      <c r="W5089">
        <v>160</v>
      </c>
      <c r="X5089">
        <v>0</v>
      </c>
      <c r="Y5089">
        <v>0</v>
      </c>
      <c r="Z5089">
        <v>0</v>
      </c>
      <c r="AD5089" s="1">
        <v>41847.333333333336</v>
      </c>
      <c r="AE5089" s="1">
        <v>41872.708333333336</v>
      </c>
      <c r="AG5089" s="1">
        <v>41822.333333333336</v>
      </c>
      <c r="AH5089" s="1">
        <v>41844.708333333336</v>
      </c>
      <c r="AI5089" s="1">
        <v>41822.333333333336</v>
      </c>
      <c r="AJ5089" s="1">
        <v>41844.708333333336</v>
      </c>
      <c r="AK5089" s="1">
        <v>41822.333333333336</v>
      </c>
      <c r="AL5089" s="1">
        <v>41844.708333333336</v>
      </c>
      <c r="AM5089" s="1">
        <v>41847.333333333336</v>
      </c>
      <c r="AN5089" s="1">
        <v>41872.708333333336</v>
      </c>
      <c r="AP5089" t="s">
        <v>113</v>
      </c>
      <c r="AU5089" t="s">
        <v>11214</v>
      </c>
      <c r="AY5089" t="s">
        <v>106</v>
      </c>
      <c r="AZ5089">
        <v>0</v>
      </c>
      <c r="BA5089">
        <v>0</v>
      </c>
      <c r="BD5089" s="3">
        <v>41321.663194444445</v>
      </c>
      <c r="BE5089" s="3">
        <v>41321.663888888892</v>
      </c>
      <c r="BF5089" t="s">
        <v>115</v>
      </c>
      <c r="BG5089" t="s">
        <v>115</v>
      </c>
      <c r="BH5089">
        <v>8149</v>
      </c>
      <c r="BM5089">
        <v>43480</v>
      </c>
      <c r="BR5089" t="s">
        <v>2893</v>
      </c>
      <c r="BS5089" t="s">
        <v>2894</v>
      </c>
      <c r="BU5089">
        <v>1</v>
      </c>
      <c r="BV5089" t="s">
        <v>118</v>
      </c>
      <c r="BX5089" t="s">
        <v>119</v>
      </c>
      <c r="BY5089" t="s">
        <v>119</v>
      </c>
      <c r="BZ5089" t="s">
        <v>119</v>
      </c>
      <c r="CA5089">
        <v>1</v>
      </c>
      <c r="CC5089" t="s">
        <v>120</v>
      </c>
      <c r="CH5089">
        <v>540</v>
      </c>
      <c r="CI5089">
        <v>32620</v>
      </c>
      <c r="CJ5089" t="s">
        <v>106</v>
      </c>
      <c r="CK5089" t="s">
        <v>106</v>
      </c>
      <c r="CL5089">
        <v>10</v>
      </c>
      <c r="CM5089" t="s">
        <v>2889</v>
      </c>
      <c r="CO5089">
        <v>125436</v>
      </c>
      <c r="CQ5089">
        <v>0</v>
      </c>
      <c r="CR5089">
        <v>0</v>
      </c>
      <c r="CS5089">
        <v>0</v>
      </c>
      <c r="CY5089" t="s">
        <v>123</v>
      </c>
      <c r="CZ5089" t="s">
        <v>124</v>
      </c>
      <c r="DD5089" t="str" cm="1">
        <f t="array" ref="DD5089">TEXT(_xlfn.SEQUENCE(1, DATEDIF(AG5089, AH5089, "m") + 1, AG5089, 30), "YYYY-APMM")</f>
        <v>2014-AP07</v>
      </c>
      <c r="DN5089">
        <f t="shared" si="158"/>
        <v>875</v>
      </c>
      <c r="DO5089" t="str">
        <f t="shared" si="159"/>
        <v>GRANITE MASON SK</v>
      </c>
    </row>
    <row r="5090" spans="1:119" x14ac:dyDescent="0.35">
      <c r="A5090" t="s">
        <v>105</v>
      </c>
      <c r="B5090">
        <v>504375</v>
      </c>
      <c r="C5090">
        <v>6359</v>
      </c>
      <c r="D5090">
        <v>125439</v>
      </c>
      <c r="E5090">
        <v>13662</v>
      </c>
      <c r="F5090">
        <v>0</v>
      </c>
      <c r="G5090" t="s">
        <v>106</v>
      </c>
      <c r="H5090" t="s">
        <v>106</v>
      </c>
      <c r="I5090" t="s">
        <v>106</v>
      </c>
      <c r="J5090" t="s">
        <v>107</v>
      </c>
      <c r="K5090" t="s">
        <v>108</v>
      </c>
      <c r="L5090" t="s">
        <v>109</v>
      </c>
      <c r="M5090" t="s">
        <v>110</v>
      </c>
      <c r="N5090" t="s">
        <v>11215</v>
      </c>
      <c r="O5090" t="s">
        <v>2935</v>
      </c>
      <c r="P5090">
        <v>8178</v>
      </c>
      <c r="Q5090">
        <v>144</v>
      </c>
      <c r="R5090">
        <v>0</v>
      </c>
      <c r="S5090">
        <v>160</v>
      </c>
      <c r="T5090">
        <v>0</v>
      </c>
      <c r="U5090">
        <v>1455.05</v>
      </c>
      <c r="V5090">
        <v>1455.05</v>
      </c>
      <c r="W5090">
        <v>160</v>
      </c>
      <c r="X5090">
        <v>0</v>
      </c>
      <c r="Y5090">
        <v>0</v>
      </c>
      <c r="Z5090">
        <v>0</v>
      </c>
      <c r="AD5090" s="1">
        <v>41826.333333333336</v>
      </c>
      <c r="AE5090" s="1">
        <v>41848.708333333336</v>
      </c>
      <c r="AG5090" s="1">
        <v>41805.333333333336</v>
      </c>
      <c r="AH5090" s="1">
        <v>41827.708333333336</v>
      </c>
      <c r="AI5090" s="1">
        <v>41805.333333333336</v>
      </c>
      <c r="AJ5090" s="1">
        <v>41827.708333333336</v>
      </c>
      <c r="AK5090" s="1">
        <v>41805.333333333336</v>
      </c>
      <c r="AL5090" s="1">
        <v>41827.708333333336</v>
      </c>
      <c r="AM5090" s="1">
        <v>41826.333333333336</v>
      </c>
      <c r="AN5090" s="1">
        <v>41848.708333333336</v>
      </c>
      <c r="AP5090" t="s">
        <v>113</v>
      </c>
      <c r="AU5090" t="s">
        <v>11216</v>
      </c>
      <c r="AY5090" t="s">
        <v>106</v>
      </c>
      <c r="AZ5090">
        <v>0</v>
      </c>
      <c r="BA5090">
        <v>0</v>
      </c>
      <c r="BD5090" s="3">
        <v>41321.663194444445</v>
      </c>
      <c r="BE5090" s="3">
        <v>41328.377083333333</v>
      </c>
      <c r="BF5090" t="s">
        <v>115</v>
      </c>
      <c r="BG5090" t="s">
        <v>115</v>
      </c>
      <c r="BH5090">
        <v>8149</v>
      </c>
      <c r="BM5090">
        <v>43550</v>
      </c>
      <c r="BR5090" t="s">
        <v>116</v>
      </c>
      <c r="BS5090" t="s">
        <v>117</v>
      </c>
      <c r="BU5090">
        <v>1</v>
      </c>
      <c r="BV5090" t="s">
        <v>118</v>
      </c>
      <c r="BX5090" t="s">
        <v>119</v>
      </c>
      <c r="BY5090" t="s">
        <v>119</v>
      </c>
      <c r="BZ5090" t="s">
        <v>119</v>
      </c>
      <c r="CA5090">
        <v>1</v>
      </c>
      <c r="CC5090" t="s">
        <v>120</v>
      </c>
      <c r="CH5090">
        <v>540</v>
      </c>
      <c r="CI5090">
        <v>32620</v>
      </c>
      <c r="CJ5090" t="s">
        <v>106</v>
      </c>
      <c r="CK5090" t="s">
        <v>106</v>
      </c>
      <c r="CL5090">
        <v>10</v>
      </c>
      <c r="CM5090" t="s">
        <v>2889</v>
      </c>
      <c r="CO5090">
        <v>125436</v>
      </c>
      <c r="CQ5090">
        <v>0</v>
      </c>
      <c r="CR5090">
        <v>0</v>
      </c>
      <c r="CS5090">
        <v>0</v>
      </c>
      <c r="CY5090" t="s">
        <v>123</v>
      </c>
      <c r="CZ5090" t="s">
        <v>124</v>
      </c>
      <c r="DD5090" t="str" cm="1">
        <f t="array" ref="DD5090">TEXT(_xlfn.SEQUENCE(1, DATEDIF(AG5090, AH5090, "m") + 1, AG5090, 30), "YYYY-APMM")</f>
        <v>2014-AP06</v>
      </c>
      <c r="DN5090">
        <f t="shared" si="158"/>
        <v>1455.05</v>
      </c>
      <c r="DO5090" t="str">
        <f t="shared" si="159"/>
        <v>LABOR- SUBCONTRACTOR</v>
      </c>
    </row>
    <row r="5091" spans="1:119" x14ac:dyDescent="0.35">
      <c r="A5091" t="s">
        <v>105</v>
      </c>
      <c r="B5091">
        <v>504376</v>
      </c>
      <c r="C5091">
        <v>6359</v>
      </c>
      <c r="D5091">
        <v>125439</v>
      </c>
      <c r="E5091">
        <v>13662</v>
      </c>
      <c r="F5091">
        <v>0</v>
      </c>
      <c r="G5091" t="s">
        <v>106</v>
      </c>
      <c r="H5091" t="s">
        <v>106</v>
      </c>
      <c r="I5091" t="s">
        <v>106</v>
      </c>
      <c r="J5091" t="s">
        <v>107</v>
      </c>
      <c r="K5091" t="s">
        <v>108</v>
      </c>
      <c r="L5091" t="s">
        <v>109</v>
      </c>
      <c r="M5091" t="s">
        <v>110</v>
      </c>
      <c r="N5091" t="s">
        <v>11217</v>
      </c>
      <c r="O5091" t="s">
        <v>2938</v>
      </c>
      <c r="P5091">
        <v>8178</v>
      </c>
      <c r="Q5091">
        <v>168</v>
      </c>
      <c r="R5091">
        <v>24</v>
      </c>
      <c r="S5091">
        <v>200</v>
      </c>
      <c r="T5091">
        <v>0</v>
      </c>
      <c r="U5091">
        <v>150</v>
      </c>
      <c r="V5091">
        <v>150</v>
      </c>
      <c r="W5091">
        <v>200</v>
      </c>
      <c r="X5091">
        <v>0</v>
      </c>
      <c r="Y5091">
        <v>0</v>
      </c>
      <c r="Z5091">
        <v>0</v>
      </c>
      <c r="AD5091" s="1">
        <v>41837.333333333336</v>
      </c>
      <c r="AE5091" s="1">
        <v>41869.708333333336</v>
      </c>
      <c r="AG5091" s="1">
        <v>41813.333333333336</v>
      </c>
      <c r="AH5091" s="1">
        <v>41841.708333333336</v>
      </c>
      <c r="AI5091" s="1">
        <v>41813.333333333336</v>
      </c>
      <c r="AJ5091" s="1">
        <v>41841.708333333336</v>
      </c>
      <c r="AK5091" s="1">
        <v>41813.333333333336</v>
      </c>
      <c r="AL5091" s="1">
        <v>41841.708333333336</v>
      </c>
      <c r="AM5091" s="1">
        <v>41837.333333333336</v>
      </c>
      <c r="AN5091" s="1">
        <v>41869.708333333336</v>
      </c>
      <c r="AP5091" t="s">
        <v>113</v>
      </c>
      <c r="AU5091" t="s">
        <v>11218</v>
      </c>
      <c r="AY5091" t="s">
        <v>106</v>
      </c>
      <c r="AZ5091">
        <v>0</v>
      </c>
      <c r="BA5091">
        <v>0</v>
      </c>
      <c r="BD5091" s="3">
        <v>41321.663194444445</v>
      </c>
      <c r="BE5091" s="3">
        <v>41321.663888888892</v>
      </c>
      <c r="BF5091" t="s">
        <v>115</v>
      </c>
      <c r="BG5091" t="s">
        <v>115</v>
      </c>
      <c r="BH5091">
        <v>8149</v>
      </c>
      <c r="BM5091">
        <v>43550</v>
      </c>
      <c r="BR5091" t="s">
        <v>116</v>
      </c>
      <c r="BS5091" t="s">
        <v>117</v>
      </c>
      <c r="BU5091">
        <v>1</v>
      </c>
      <c r="BV5091" t="s">
        <v>118</v>
      </c>
      <c r="BX5091" t="s">
        <v>119</v>
      </c>
      <c r="BY5091" t="s">
        <v>119</v>
      </c>
      <c r="BZ5091" t="s">
        <v>119</v>
      </c>
      <c r="CA5091">
        <v>1</v>
      </c>
      <c r="CC5091" t="s">
        <v>120</v>
      </c>
      <c r="CH5091">
        <v>540</v>
      </c>
      <c r="CI5091">
        <v>32620</v>
      </c>
      <c r="CJ5091" t="s">
        <v>106</v>
      </c>
      <c r="CK5091" t="s">
        <v>106</v>
      </c>
      <c r="CL5091">
        <v>10</v>
      </c>
      <c r="CM5091" t="s">
        <v>2889</v>
      </c>
      <c r="CO5091">
        <v>125436</v>
      </c>
      <c r="CQ5091">
        <v>0</v>
      </c>
      <c r="CR5091">
        <v>0</v>
      </c>
      <c r="CS5091">
        <v>0</v>
      </c>
      <c r="CY5091" t="s">
        <v>123</v>
      </c>
      <c r="CZ5091" t="s">
        <v>124</v>
      </c>
      <c r="DD5091" t="str" cm="1">
        <f t="array" ref="DD5091">TEXT(_xlfn.SEQUENCE(1, DATEDIF(AG5091, AH5091, "m") + 1, AG5091, 30), "YYYY-APMM")</f>
        <v>2014-AP06</v>
      </c>
      <c r="DN5091">
        <f t="shared" si="158"/>
        <v>150</v>
      </c>
      <c r="DO5091" t="str">
        <f t="shared" si="159"/>
        <v>LABOR- SUBCONTRACTOR</v>
      </c>
    </row>
    <row r="5092" spans="1:119" x14ac:dyDescent="0.35">
      <c r="A5092" t="s">
        <v>105</v>
      </c>
      <c r="B5092">
        <v>504377</v>
      </c>
      <c r="C5092">
        <v>6359</v>
      </c>
      <c r="D5092">
        <v>125439</v>
      </c>
      <c r="E5092">
        <v>13662</v>
      </c>
      <c r="F5092">
        <v>0</v>
      </c>
      <c r="G5092" t="s">
        <v>106</v>
      </c>
      <c r="H5092" t="s">
        <v>106</v>
      </c>
      <c r="I5092" t="s">
        <v>106</v>
      </c>
      <c r="J5092" t="s">
        <v>107</v>
      </c>
      <c r="K5092" t="s">
        <v>108</v>
      </c>
      <c r="L5092" t="s">
        <v>109</v>
      </c>
      <c r="M5092" t="s">
        <v>110</v>
      </c>
      <c r="N5092" t="s">
        <v>11219</v>
      </c>
      <c r="O5092" t="s">
        <v>2941</v>
      </c>
      <c r="P5092">
        <v>8178</v>
      </c>
      <c r="Q5092">
        <v>144</v>
      </c>
      <c r="R5092">
        <v>0</v>
      </c>
      <c r="S5092">
        <v>200</v>
      </c>
      <c r="T5092">
        <v>0</v>
      </c>
      <c r="U5092">
        <v>1335.15</v>
      </c>
      <c r="V5092">
        <v>1335.15</v>
      </c>
      <c r="W5092">
        <v>200</v>
      </c>
      <c r="X5092">
        <v>0</v>
      </c>
      <c r="Y5092">
        <v>0</v>
      </c>
      <c r="Z5092">
        <v>0</v>
      </c>
      <c r="AD5092" s="1">
        <v>41837.333333333336</v>
      </c>
      <c r="AE5092" s="1">
        <v>41869.708333333336</v>
      </c>
      <c r="AG5092" s="1">
        <v>41816.333333333336</v>
      </c>
      <c r="AH5092" s="1">
        <v>41844.708333333336</v>
      </c>
      <c r="AI5092" s="1">
        <v>41816.333333333336</v>
      </c>
      <c r="AJ5092" s="1">
        <v>41844.708333333336</v>
      </c>
      <c r="AK5092" s="1">
        <v>41816.333333333336</v>
      </c>
      <c r="AL5092" s="1">
        <v>41844.708333333336</v>
      </c>
      <c r="AM5092" s="1">
        <v>41837.333333333336</v>
      </c>
      <c r="AN5092" s="1">
        <v>41869.708333333336</v>
      </c>
      <c r="AP5092" t="s">
        <v>113</v>
      </c>
      <c r="AU5092" t="s">
        <v>11220</v>
      </c>
      <c r="AY5092" t="s">
        <v>106</v>
      </c>
      <c r="AZ5092">
        <v>0</v>
      </c>
      <c r="BA5092">
        <v>0</v>
      </c>
      <c r="BD5092" s="3">
        <v>41321.663194444445</v>
      </c>
      <c r="BE5092" s="3">
        <v>41321.663888888892</v>
      </c>
      <c r="BF5092" t="s">
        <v>115</v>
      </c>
      <c r="BG5092" t="s">
        <v>115</v>
      </c>
      <c r="BH5092">
        <v>8149</v>
      </c>
      <c r="BM5092">
        <v>43550</v>
      </c>
      <c r="BR5092" t="s">
        <v>116</v>
      </c>
      <c r="BS5092" t="s">
        <v>117</v>
      </c>
      <c r="BU5092">
        <v>1</v>
      </c>
      <c r="BV5092" t="s">
        <v>118</v>
      </c>
      <c r="BX5092" t="s">
        <v>119</v>
      </c>
      <c r="BY5092" t="s">
        <v>119</v>
      </c>
      <c r="BZ5092" t="s">
        <v>119</v>
      </c>
      <c r="CA5092">
        <v>1</v>
      </c>
      <c r="CC5092" t="s">
        <v>120</v>
      </c>
      <c r="CH5092">
        <v>540</v>
      </c>
      <c r="CI5092">
        <v>32620</v>
      </c>
      <c r="CJ5092" t="s">
        <v>106</v>
      </c>
      <c r="CK5092" t="s">
        <v>106</v>
      </c>
      <c r="CL5092">
        <v>10</v>
      </c>
      <c r="CM5092" t="s">
        <v>2889</v>
      </c>
      <c r="CO5092">
        <v>125436</v>
      </c>
      <c r="CQ5092">
        <v>0</v>
      </c>
      <c r="CR5092">
        <v>0</v>
      </c>
      <c r="CS5092">
        <v>0</v>
      </c>
      <c r="CY5092" t="s">
        <v>123</v>
      </c>
      <c r="CZ5092" t="s">
        <v>124</v>
      </c>
      <c r="DD5092" t="str" cm="1">
        <f t="array" ref="DD5092">TEXT(_xlfn.SEQUENCE(1, DATEDIF(AG5092, AH5092, "m") + 1, AG5092, 30), "YYYY-APMM")</f>
        <v>2014-AP06</v>
      </c>
      <c r="DN5092">
        <f t="shared" si="158"/>
        <v>1335.15</v>
      </c>
      <c r="DO5092" t="str">
        <f t="shared" si="159"/>
        <v>LABOR- SUBCONTRACTOR</v>
      </c>
    </row>
    <row r="5093" spans="1:119" x14ac:dyDescent="0.35">
      <c r="A5093" t="s">
        <v>105</v>
      </c>
      <c r="B5093">
        <v>504378</v>
      </c>
      <c r="C5093">
        <v>6359</v>
      </c>
      <c r="D5093">
        <v>125439</v>
      </c>
      <c r="E5093">
        <v>13662</v>
      </c>
      <c r="F5093">
        <v>0</v>
      </c>
      <c r="G5093" t="s">
        <v>106</v>
      </c>
      <c r="H5093" t="s">
        <v>106</v>
      </c>
      <c r="I5093" t="s">
        <v>106</v>
      </c>
      <c r="J5093" t="s">
        <v>107</v>
      </c>
      <c r="K5093" t="s">
        <v>108</v>
      </c>
      <c r="L5093" t="s">
        <v>109</v>
      </c>
      <c r="M5093" t="s">
        <v>110</v>
      </c>
      <c r="N5093" t="s">
        <v>11221</v>
      </c>
      <c r="O5093" t="s">
        <v>2944</v>
      </c>
      <c r="P5093">
        <v>8178</v>
      </c>
      <c r="Q5093">
        <v>168</v>
      </c>
      <c r="R5093">
        <v>0</v>
      </c>
      <c r="S5093">
        <v>120</v>
      </c>
      <c r="T5093">
        <v>0</v>
      </c>
      <c r="U5093">
        <v>308</v>
      </c>
      <c r="V5093">
        <v>308</v>
      </c>
      <c r="W5093">
        <v>120</v>
      </c>
      <c r="X5093">
        <v>0</v>
      </c>
      <c r="Y5093">
        <v>0</v>
      </c>
      <c r="Z5093">
        <v>0</v>
      </c>
      <c r="AD5093" s="1">
        <v>41864.333333333336</v>
      </c>
      <c r="AE5093" s="1">
        <v>41881.708333333336</v>
      </c>
      <c r="AG5093" s="1">
        <v>41836.333333333336</v>
      </c>
      <c r="AH5093" s="1">
        <v>41856.708333333336</v>
      </c>
      <c r="AI5093" s="1">
        <v>41836.333333333336</v>
      </c>
      <c r="AJ5093" s="1">
        <v>41856.708333333336</v>
      </c>
      <c r="AK5093" s="1">
        <v>41836.333333333336</v>
      </c>
      <c r="AL5093" s="1">
        <v>41856.708333333336</v>
      </c>
      <c r="AM5093" s="1">
        <v>41864.333333333336</v>
      </c>
      <c r="AN5093" s="1">
        <v>41881.708333333336</v>
      </c>
      <c r="AP5093" t="s">
        <v>113</v>
      </c>
      <c r="AU5093" t="s">
        <v>11222</v>
      </c>
      <c r="AY5093" t="s">
        <v>106</v>
      </c>
      <c r="AZ5093">
        <v>0</v>
      </c>
      <c r="BA5093">
        <v>0</v>
      </c>
      <c r="BD5093" s="3">
        <v>41321.663194444445</v>
      </c>
      <c r="BE5093" s="3">
        <v>41321.663888888892</v>
      </c>
      <c r="BF5093" t="s">
        <v>115</v>
      </c>
      <c r="BG5093" t="s">
        <v>115</v>
      </c>
      <c r="BH5093">
        <v>8149</v>
      </c>
      <c r="BM5093">
        <v>43550</v>
      </c>
      <c r="BR5093" t="s">
        <v>116</v>
      </c>
      <c r="BS5093" t="s">
        <v>117</v>
      </c>
      <c r="BU5093">
        <v>1</v>
      </c>
      <c r="BV5093" t="s">
        <v>118</v>
      </c>
      <c r="BX5093" t="s">
        <v>119</v>
      </c>
      <c r="BY5093" t="s">
        <v>119</v>
      </c>
      <c r="BZ5093" t="s">
        <v>119</v>
      </c>
      <c r="CA5093">
        <v>1</v>
      </c>
      <c r="CC5093" t="s">
        <v>120</v>
      </c>
      <c r="CH5093">
        <v>540</v>
      </c>
      <c r="CI5093">
        <v>32620</v>
      </c>
      <c r="CJ5093" t="s">
        <v>106</v>
      </c>
      <c r="CK5093" t="s">
        <v>106</v>
      </c>
      <c r="CL5093">
        <v>10</v>
      </c>
      <c r="CM5093" t="s">
        <v>2889</v>
      </c>
      <c r="CO5093">
        <v>125436</v>
      </c>
      <c r="CQ5093">
        <v>0</v>
      </c>
      <c r="CR5093">
        <v>0</v>
      </c>
      <c r="CS5093">
        <v>0</v>
      </c>
      <c r="CY5093" t="s">
        <v>123</v>
      </c>
      <c r="CZ5093" t="s">
        <v>124</v>
      </c>
      <c r="DD5093" t="str" cm="1">
        <f t="array" ref="DD5093">TEXT(_xlfn.SEQUENCE(1, DATEDIF(AG5093, AH5093, "m") + 1, AG5093, 30), "YYYY-APMM")</f>
        <v>2014-AP07</v>
      </c>
      <c r="DN5093">
        <f t="shared" si="158"/>
        <v>308</v>
      </c>
      <c r="DO5093" t="str">
        <f t="shared" si="159"/>
        <v>LABOR- SUBCONTRACTOR</v>
      </c>
    </row>
    <row r="5094" spans="1:119" x14ac:dyDescent="0.35">
      <c r="A5094" t="s">
        <v>105</v>
      </c>
      <c r="B5094">
        <v>504379</v>
      </c>
      <c r="C5094">
        <v>6359</v>
      </c>
      <c r="D5094">
        <v>125439</v>
      </c>
      <c r="E5094">
        <v>13662</v>
      </c>
      <c r="F5094">
        <v>0</v>
      </c>
      <c r="G5094" t="s">
        <v>106</v>
      </c>
      <c r="H5094" t="s">
        <v>106</v>
      </c>
      <c r="I5094" t="s">
        <v>106</v>
      </c>
      <c r="J5094" t="s">
        <v>107</v>
      </c>
      <c r="K5094" t="s">
        <v>108</v>
      </c>
      <c r="L5094" t="s">
        <v>109</v>
      </c>
      <c r="M5094" t="s">
        <v>110</v>
      </c>
      <c r="N5094" t="s">
        <v>11223</v>
      </c>
      <c r="O5094" t="s">
        <v>2902</v>
      </c>
      <c r="P5094">
        <v>8178</v>
      </c>
      <c r="Q5094">
        <v>168</v>
      </c>
      <c r="R5094">
        <v>0</v>
      </c>
      <c r="S5094">
        <v>120</v>
      </c>
      <c r="T5094">
        <v>0</v>
      </c>
      <c r="U5094">
        <v>176</v>
      </c>
      <c r="V5094">
        <v>176</v>
      </c>
      <c r="W5094">
        <v>120</v>
      </c>
      <c r="X5094">
        <v>0</v>
      </c>
      <c r="Y5094">
        <v>0</v>
      </c>
      <c r="Z5094">
        <v>0</v>
      </c>
      <c r="AD5094" s="1">
        <v>41870.333333333336</v>
      </c>
      <c r="AE5094" s="1">
        <v>41886.708333333336</v>
      </c>
      <c r="AG5094" s="1">
        <v>41842.333333333336</v>
      </c>
      <c r="AH5094" s="1">
        <v>41862.708333333336</v>
      </c>
      <c r="AI5094" s="1">
        <v>41842.333333333336</v>
      </c>
      <c r="AJ5094" s="1">
        <v>41862.708333333336</v>
      </c>
      <c r="AK5094" s="1">
        <v>41842.333333333336</v>
      </c>
      <c r="AL5094" s="1">
        <v>41862.708333333336</v>
      </c>
      <c r="AM5094" s="1">
        <v>41870.333333333336</v>
      </c>
      <c r="AN5094" s="1">
        <v>41886.708333333336</v>
      </c>
      <c r="AP5094" t="s">
        <v>113</v>
      </c>
      <c r="AU5094" t="s">
        <v>11224</v>
      </c>
      <c r="AY5094" t="s">
        <v>106</v>
      </c>
      <c r="AZ5094">
        <v>0</v>
      </c>
      <c r="BA5094">
        <v>0</v>
      </c>
      <c r="BD5094" s="3">
        <v>41321.663194444445</v>
      </c>
      <c r="BE5094" s="3">
        <v>41321.663888888892</v>
      </c>
      <c r="BF5094" t="s">
        <v>115</v>
      </c>
      <c r="BG5094" t="s">
        <v>115</v>
      </c>
      <c r="BH5094">
        <v>8149</v>
      </c>
      <c r="BM5094">
        <v>43550</v>
      </c>
      <c r="BR5094" t="s">
        <v>116</v>
      </c>
      <c r="BS5094" t="s">
        <v>117</v>
      </c>
      <c r="BU5094">
        <v>1</v>
      </c>
      <c r="BV5094" t="s">
        <v>118</v>
      </c>
      <c r="BX5094" t="s">
        <v>119</v>
      </c>
      <c r="BY5094" t="s">
        <v>119</v>
      </c>
      <c r="BZ5094" t="s">
        <v>119</v>
      </c>
      <c r="CA5094">
        <v>1</v>
      </c>
      <c r="CC5094" t="s">
        <v>120</v>
      </c>
      <c r="CH5094">
        <v>540</v>
      </c>
      <c r="CI5094">
        <v>32620</v>
      </c>
      <c r="CJ5094" t="s">
        <v>106</v>
      </c>
      <c r="CK5094" t="s">
        <v>106</v>
      </c>
      <c r="CL5094">
        <v>10</v>
      </c>
      <c r="CM5094" t="s">
        <v>2889</v>
      </c>
      <c r="CO5094">
        <v>125436</v>
      </c>
      <c r="CQ5094">
        <v>0</v>
      </c>
      <c r="CR5094">
        <v>0</v>
      </c>
      <c r="CS5094">
        <v>0</v>
      </c>
      <c r="CY5094" t="s">
        <v>123</v>
      </c>
      <c r="CZ5094" t="s">
        <v>124</v>
      </c>
      <c r="DD5094" t="str" cm="1">
        <f t="array" ref="DD5094">TEXT(_xlfn.SEQUENCE(1, DATEDIF(AG5094, AH5094, "m") + 1, AG5094, 30), "YYYY-APMM")</f>
        <v>2014-AP07</v>
      </c>
      <c r="DN5094">
        <f t="shared" si="158"/>
        <v>176</v>
      </c>
      <c r="DO5094" t="str">
        <f t="shared" si="159"/>
        <v>LABOR- SUBCONTRACTOR</v>
      </c>
    </row>
    <row r="5095" spans="1:119" x14ac:dyDescent="0.35">
      <c r="A5095" t="s">
        <v>105</v>
      </c>
      <c r="B5095">
        <v>504380</v>
      </c>
      <c r="C5095">
        <v>6359</v>
      </c>
      <c r="D5095">
        <v>125439</v>
      </c>
      <c r="E5095">
        <v>13662</v>
      </c>
      <c r="F5095">
        <v>0</v>
      </c>
      <c r="G5095" t="s">
        <v>106</v>
      </c>
      <c r="H5095" t="s">
        <v>106</v>
      </c>
      <c r="I5095" t="s">
        <v>106</v>
      </c>
      <c r="J5095" t="s">
        <v>107</v>
      </c>
      <c r="K5095" t="s">
        <v>108</v>
      </c>
      <c r="L5095" t="s">
        <v>109</v>
      </c>
      <c r="M5095" t="s">
        <v>110</v>
      </c>
      <c r="N5095" t="s">
        <v>11225</v>
      </c>
      <c r="O5095" t="s">
        <v>2947</v>
      </c>
      <c r="P5095">
        <v>8178</v>
      </c>
      <c r="Q5095">
        <v>248</v>
      </c>
      <c r="R5095">
        <v>40</v>
      </c>
      <c r="S5095">
        <v>160</v>
      </c>
      <c r="T5095">
        <v>0</v>
      </c>
      <c r="U5095">
        <v>162.25</v>
      </c>
      <c r="V5095">
        <v>162.25</v>
      </c>
      <c r="W5095">
        <v>160</v>
      </c>
      <c r="X5095">
        <v>0</v>
      </c>
      <c r="Y5095">
        <v>0</v>
      </c>
      <c r="Z5095">
        <v>0</v>
      </c>
      <c r="AD5095" s="1">
        <v>41889.333333333336</v>
      </c>
      <c r="AE5095" s="1">
        <v>41911.708333333336</v>
      </c>
      <c r="AG5095" s="1">
        <v>41849.333333333336</v>
      </c>
      <c r="AH5095" s="1">
        <v>41875.708333333336</v>
      </c>
      <c r="AI5095" s="1">
        <v>41849.333333333336</v>
      </c>
      <c r="AJ5095" s="1">
        <v>41875.708333333336</v>
      </c>
      <c r="AK5095" s="1">
        <v>41849.333333333336</v>
      </c>
      <c r="AL5095" s="1">
        <v>41875.708333333336</v>
      </c>
      <c r="AM5095" s="1">
        <v>41889.333333333336</v>
      </c>
      <c r="AN5095" s="1">
        <v>41911.708333333336</v>
      </c>
      <c r="AP5095" t="s">
        <v>113</v>
      </c>
      <c r="AU5095" t="s">
        <v>11226</v>
      </c>
      <c r="AY5095" t="s">
        <v>106</v>
      </c>
      <c r="AZ5095">
        <v>0</v>
      </c>
      <c r="BA5095">
        <v>0</v>
      </c>
      <c r="BD5095" s="3">
        <v>41321.663194444445</v>
      </c>
      <c r="BE5095" s="3">
        <v>41321.663888888892</v>
      </c>
      <c r="BF5095" t="s">
        <v>115</v>
      </c>
      <c r="BG5095" t="s">
        <v>115</v>
      </c>
      <c r="BH5095">
        <v>8149</v>
      </c>
      <c r="BM5095">
        <v>43550</v>
      </c>
      <c r="BR5095" t="s">
        <v>116</v>
      </c>
      <c r="BS5095" t="s">
        <v>117</v>
      </c>
      <c r="BU5095">
        <v>1</v>
      </c>
      <c r="BV5095" t="s">
        <v>118</v>
      </c>
      <c r="BX5095" t="s">
        <v>119</v>
      </c>
      <c r="BY5095" t="s">
        <v>119</v>
      </c>
      <c r="BZ5095" t="s">
        <v>119</v>
      </c>
      <c r="CA5095">
        <v>1</v>
      </c>
      <c r="CC5095" t="s">
        <v>120</v>
      </c>
      <c r="CH5095">
        <v>540</v>
      </c>
      <c r="CI5095">
        <v>32620</v>
      </c>
      <c r="CJ5095" t="s">
        <v>106</v>
      </c>
      <c r="CK5095" t="s">
        <v>106</v>
      </c>
      <c r="CL5095">
        <v>10</v>
      </c>
      <c r="CM5095" t="s">
        <v>2889</v>
      </c>
      <c r="CO5095">
        <v>125436</v>
      </c>
      <c r="CQ5095">
        <v>0</v>
      </c>
      <c r="CR5095">
        <v>0</v>
      </c>
      <c r="CS5095">
        <v>0</v>
      </c>
      <c r="CY5095" t="s">
        <v>123</v>
      </c>
      <c r="CZ5095" t="s">
        <v>124</v>
      </c>
      <c r="DD5095" t="str" cm="1">
        <f t="array" ref="DD5095">TEXT(_xlfn.SEQUENCE(1, DATEDIF(AG5095, AH5095, "m") + 1, AG5095, 30), "YYYY-APMM")</f>
        <v>2014-AP07</v>
      </c>
      <c r="DN5095">
        <f t="shared" si="158"/>
        <v>162.25</v>
      </c>
      <c r="DO5095" t="str">
        <f t="shared" si="159"/>
        <v>LABOR- SUBCONTRACTOR</v>
      </c>
    </row>
    <row r="5096" spans="1:119" x14ac:dyDescent="0.35">
      <c r="A5096" t="s">
        <v>105</v>
      </c>
      <c r="B5096">
        <v>504381</v>
      </c>
      <c r="C5096">
        <v>6359</v>
      </c>
      <c r="D5096">
        <v>125439</v>
      </c>
      <c r="E5096">
        <v>13662</v>
      </c>
      <c r="F5096">
        <v>0</v>
      </c>
      <c r="G5096" t="s">
        <v>106</v>
      </c>
      <c r="H5096" t="s">
        <v>106</v>
      </c>
      <c r="I5096" t="s">
        <v>106</v>
      </c>
      <c r="J5096" t="s">
        <v>107</v>
      </c>
      <c r="K5096" t="s">
        <v>108</v>
      </c>
      <c r="L5096" t="s">
        <v>109</v>
      </c>
      <c r="M5096" t="s">
        <v>110</v>
      </c>
      <c r="N5096" t="s">
        <v>11227</v>
      </c>
      <c r="O5096" t="s">
        <v>2887</v>
      </c>
      <c r="P5096">
        <v>8178</v>
      </c>
      <c r="Q5096">
        <v>168</v>
      </c>
      <c r="R5096">
        <v>0</v>
      </c>
      <c r="S5096">
        <v>160</v>
      </c>
      <c r="T5096">
        <v>0</v>
      </c>
      <c r="U5096">
        <v>572</v>
      </c>
      <c r="V5096">
        <v>572</v>
      </c>
      <c r="W5096">
        <v>160</v>
      </c>
      <c r="X5096">
        <v>0</v>
      </c>
      <c r="Y5096">
        <v>0</v>
      </c>
      <c r="Z5096">
        <v>0</v>
      </c>
      <c r="AD5096" s="1">
        <v>41876.333333333336</v>
      </c>
      <c r="AE5096" s="1">
        <v>41898.708333333336</v>
      </c>
      <c r="AG5096" s="1">
        <v>41848.333333333336</v>
      </c>
      <c r="AH5096" s="1">
        <v>41874.708333333336</v>
      </c>
      <c r="AI5096" s="1">
        <v>41848.333333333336</v>
      </c>
      <c r="AJ5096" s="1">
        <v>41874.708333333336</v>
      </c>
      <c r="AK5096" s="1">
        <v>41848.333333333336</v>
      </c>
      <c r="AL5096" s="1">
        <v>41874.708333333336</v>
      </c>
      <c r="AM5096" s="1">
        <v>41876.333333333336</v>
      </c>
      <c r="AN5096" s="1">
        <v>41898.708333333336</v>
      </c>
      <c r="AP5096" t="s">
        <v>113</v>
      </c>
      <c r="AU5096" t="s">
        <v>11228</v>
      </c>
      <c r="AY5096" t="s">
        <v>106</v>
      </c>
      <c r="AZ5096">
        <v>0</v>
      </c>
      <c r="BA5096">
        <v>0</v>
      </c>
      <c r="BD5096" s="3">
        <v>41321.663194444445</v>
      </c>
      <c r="BE5096" s="3">
        <v>41321.663888888892</v>
      </c>
      <c r="BF5096" t="s">
        <v>115</v>
      </c>
      <c r="BG5096" t="s">
        <v>115</v>
      </c>
      <c r="BH5096">
        <v>8149</v>
      </c>
      <c r="BM5096">
        <v>43550</v>
      </c>
      <c r="BR5096" t="s">
        <v>116</v>
      </c>
      <c r="BS5096" t="s">
        <v>117</v>
      </c>
      <c r="BU5096">
        <v>1</v>
      </c>
      <c r="BV5096" t="s">
        <v>118</v>
      </c>
      <c r="BX5096" t="s">
        <v>119</v>
      </c>
      <c r="BY5096" t="s">
        <v>119</v>
      </c>
      <c r="BZ5096" t="s">
        <v>119</v>
      </c>
      <c r="CA5096">
        <v>1</v>
      </c>
      <c r="CC5096" t="s">
        <v>120</v>
      </c>
      <c r="CH5096">
        <v>540</v>
      </c>
      <c r="CI5096">
        <v>32620</v>
      </c>
      <c r="CJ5096" t="s">
        <v>106</v>
      </c>
      <c r="CK5096" t="s">
        <v>106</v>
      </c>
      <c r="CL5096">
        <v>10</v>
      </c>
      <c r="CM5096" t="s">
        <v>2889</v>
      </c>
      <c r="CO5096">
        <v>125436</v>
      </c>
      <c r="CQ5096">
        <v>0</v>
      </c>
      <c r="CR5096">
        <v>0</v>
      </c>
      <c r="CS5096">
        <v>0</v>
      </c>
      <c r="CY5096" t="s">
        <v>123</v>
      </c>
      <c r="CZ5096" t="s">
        <v>124</v>
      </c>
      <c r="DD5096" t="str" cm="1">
        <f t="array" ref="DD5096">TEXT(_xlfn.SEQUENCE(1, DATEDIF(AG5096, AH5096, "m") + 1, AG5096, 30), "YYYY-APMM")</f>
        <v>2014-AP07</v>
      </c>
      <c r="DN5096">
        <f t="shared" si="158"/>
        <v>572</v>
      </c>
      <c r="DO5096" t="str">
        <f t="shared" si="159"/>
        <v>LABOR- SUBCONTRACTOR</v>
      </c>
    </row>
    <row r="5097" spans="1:119" x14ac:dyDescent="0.35">
      <c r="A5097" t="s">
        <v>105</v>
      </c>
      <c r="B5097">
        <v>504382</v>
      </c>
      <c r="C5097">
        <v>6359</v>
      </c>
      <c r="D5097">
        <v>125439</v>
      </c>
      <c r="E5097">
        <v>13662</v>
      </c>
      <c r="F5097">
        <v>0</v>
      </c>
      <c r="G5097" t="s">
        <v>106</v>
      </c>
      <c r="H5097" t="s">
        <v>106</v>
      </c>
      <c r="I5097" t="s">
        <v>106</v>
      </c>
      <c r="J5097" t="s">
        <v>107</v>
      </c>
      <c r="K5097" t="s">
        <v>108</v>
      </c>
      <c r="L5097" t="s">
        <v>109</v>
      </c>
      <c r="M5097" t="s">
        <v>110</v>
      </c>
      <c r="N5097" t="s">
        <v>11229</v>
      </c>
      <c r="O5097" t="s">
        <v>2891</v>
      </c>
      <c r="P5097">
        <v>8171</v>
      </c>
      <c r="Q5097">
        <v>168</v>
      </c>
      <c r="R5097">
        <v>0</v>
      </c>
      <c r="S5097">
        <v>120</v>
      </c>
      <c r="T5097">
        <v>0</v>
      </c>
      <c r="U5097">
        <v>176</v>
      </c>
      <c r="V5097">
        <v>176</v>
      </c>
      <c r="W5097">
        <v>120</v>
      </c>
      <c r="X5097">
        <v>0</v>
      </c>
      <c r="Y5097">
        <v>0</v>
      </c>
      <c r="Z5097">
        <v>0</v>
      </c>
      <c r="AD5097" s="1">
        <v>41889.333333333336</v>
      </c>
      <c r="AE5097" s="1">
        <v>41905.708333333336</v>
      </c>
      <c r="AG5097" s="1">
        <v>41864.333333333336</v>
      </c>
      <c r="AH5097" s="1">
        <v>41881.708333333336</v>
      </c>
      <c r="AI5097" s="1">
        <v>41864.333333333336</v>
      </c>
      <c r="AJ5097" s="1">
        <v>41881.708333333336</v>
      </c>
      <c r="AK5097" s="1">
        <v>41864.333333333336</v>
      </c>
      <c r="AL5097" s="1">
        <v>41881.708333333336</v>
      </c>
      <c r="AM5097" s="1">
        <v>41889.333333333336</v>
      </c>
      <c r="AN5097" s="1">
        <v>41905.708333333336</v>
      </c>
      <c r="AP5097" t="s">
        <v>113</v>
      </c>
      <c r="AU5097" t="s">
        <v>11230</v>
      </c>
      <c r="AY5097" t="s">
        <v>106</v>
      </c>
      <c r="AZ5097">
        <v>0</v>
      </c>
      <c r="BA5097">
        <v>0</v>
      </c>
      <c r="BD5097" s="3">
        <v>41321.663194444445</v>
      </c>
      <c r="BE5097" s="3">
        <v>41321.663888888892</v>
      </c>
      <c r="BF5097" t="s">
        <v>115</v>
      </c>
      <c r="BG5097" t="s">
        <v>115</v>
      </c>
      <c r="BH5097">
        <v>8149</v>
      </c>
      <c r="BM5097">
        <v>43480</v>
      </c>
      <c r="BR5097" t="s">
        <v>2893</v>
      </c>
      <c r="BS5097" t="s">
        <v>2894</v>
      </c>
      <c r="BU5097">
        <v>1</v>
      </c>
      <c r="BV5097" t="s">
        <v>118</v>
      </c>
      <c r="BX5097" t="s">
        <v>119</v>
      </c>
      <c r="BY5097" t="s">
        <v>119</v>
      </c>
      <c r="BZ5097" t="s">
        <v>119</v>
      </c>
      <c r="CA5097">
        <v>1</v>
      </c>
      <c r="CC5097" t="s">
        <v>120</v>
      </c>
      <c r="CH5097">
        <v>540</v>
      </c>
      <c r="CI5097">
        <v>32620</v>
      </c>
      <c r="CJ5097" t="s">
        <v>106</v>
      </c>
      <c r="CK5097" t="s">
        <v>106</v>
      </c>
      <c r="CL5097">
        <v>10</v>
      </c>
      <c r="CM5097" t="s">
        <v>2889</v>
      </c>
      <c r="CO5097">
        <v>125436</v>
      </c>
      <c r="CQ5097">
        <v>0</v>
      </c>
      <c r="CR5097">
        <v>0</v>
      </c>
      <c r="CS5097">
        <v>0</v>
      </c>
      <c r="CY5097" t="s">
        <v>123</v>
      </c>
      <c r="CZ5097" t="s">
        <v>124</v>
      </c>
      <c r="DD5097" t="str" cm="1">
        <f t="array" ref="DD5097">TEXT(_xlfn.SEQUENCE(1, DATEDIF(AG5097, AH5097, "m") + 1, AG5097, 30), "YYYY-APMM")</f>
        <v>2014-AP08</v>
      </c>
      <c r="DN5097">
        <f t="shared" si="158"/>
        <v>176</v>
      </c>
      <c r="DO5097" t="str">
        <f t="shared" si="159"/>
        <v>GRANITE MASON SK</v>
      </c>
    </row>
    <row r="5098" spans="1:119" x14ac:dyDescent="0.35">
      <c r="A5098" t="s">
        <v>105</v>
      </c>
      <c r="B5098">
        <v>504383</v>
      </c>
      <c r="C5098">
        <v>6359</v>
      </c>
      <c r="D5098">
        <v>125439</v>
      </c>
      <c r="E5098">
        <v>13662</v>
      </c>
      <c r="F5098">
        <v>0</v>
      </c>
      <c r="G5098" t="s">
        <v>106</v>
      </c>
      <c r="H5098" t="s">
        <v>106</v>
      </c>
      <c r="I5098" t="s">
        <v>106</v>
      </c>
      <c r="J5098" t="s">
        <v>107</v>
      </c>
      <c r="K5098" t="s">
        <v>108</v>
      </c>
      <c r="L5098" t="s">
        <v>109</v>
      </c>
      <c r="M5098" t="s">
        <v>110</v>
      </c>
      <c r="N5098" t="s">
        <v>11231</v>
      </c>
      <c r="O5098" t="s">
        <v>2896</v>
      </c>
      <c r="P5098">
        <v>8178</v>
      </c>
      <c r="Q5098">
        <v>208</v>
      </c>
      <c r="R5098">
        <v>40</v>
      </c>
      <c r="S5098">
        <v>160</v>
      </c>
      <c r="T5098">
        <v>0</v>
      </c>
      <c r="U5098">
        <v>262.5</v>
      </c>
      <c r="V5098">
        <v>262.5</v>
      </c>
      <c r="W5098">
        <v>160</v>
      </c>
      <c r="X5098">
        <v>0</v>
      </c>
      <c r="Y5098">
        <v>0</v>
      </c>
      <c r="Z5098">
        <v>0</v>
      </c>
      <c r="AD5098" s="1">
        <v>41890.333333333336</v>
      </c>
      <c r="AE5098" s="1">
        <v>41912.708333333336</v>
      </c>
      <c r="AG5098" s="1">
        <v>41860.333333333336</v>
      </c>
      <c r="AH5098" s="1">
        <v>41882.708333333336</v>
      </c>
      <c r="AI5098" s="1">
        <v>41860.333333333336</v>
      </c>
      <c r="AJ5098" s="1">
        <v>41882.708333333336</v>
      </c>
      <c r="AK5098" s="1">
        <v>41860.333333333336</v>
      </c>
      <c r="AL5098" s="1">
        <v>41882.708333333336</v>
      </c>
      <c r="AM5098" s="1">
        <v>41890.333333333336</v>
      </c>
      <c r="AN5098" s="1">
        <v>41912.708333333336</v>
      </c>
      <c r="AP5098" t="s">
        <v>113</v>
      </c>
      <c r="AU5098" t="s">
        <v>11232</v>
      </c>
      <c r="AY5098" t="s">
        <v>106</v>
      </c>
      <c r="AZ5098">
        <v>0</v>
      </c>
      <c r="BA5098">
        <v>0</v>
      </c>
      <c r="BD5098" s="3">
        <v>41321.663194444445</v>
      </c>
      <c r="BE5098" s="3">
        <v>41321.663888888892</v>
      </c>
      <c r="BF5098" t="s">
        <v>115</v>
      </c>
      <c r="BG5098" t="s">
        <v>115</v>
      </c>
      <c r="BH5098">
        <v>8149</v>
      </c>
      <c r="BM5098">
        <v>43550</v>
      </c>
      <c r="BR5098" t="s">
        <v>116</v>
      </c>
      <c r="BS5098" t="s">
        <v>117</v>
      </c>
      <c r="BU5098">
        <v>1</v>
      </c>
      <c r="BV5098" t="s">
        <v>118</v>
      </c>
      <c r="BX5098" t="s">
        <v>119</v>
      </c>
      <c r="BY5098" t="s">
        <v>119</v>
      </c>
      <c r="BZ5098" t="s">
        <v>119</v>
      </c>
      <c r="CA5098">
        <v>1</v>
      </c>
      <c r="CC5098" t="s">
        <v>120</v>
      </c>
      <c r="CH5098">
        <v>540</v>
      </c>
      <c r="CI5098">
        <v>32620</v>
      </c>
      <c r="CJ5098" t="s">
        <v>106</v>
      </c>
      <c r="CK5098" t="s">
        <v>106</v>
      </c>
      <c r="CL5098">
        <v>10</v>
      </c>
      <c r="CM5098" t="s">
        <v>2889</v>
      </c>
      <c r="CO5098">
        <v>125436</v>
      </c>
      <c r="CQ5098">
        <v>0</v>
      </c>
      <c r="CR5098">
        <v>0</v>
      </c>
      <c r="CS5098">
        <v>0</v>
      </c>
      <c r="CY5098" t="s">
        <v>123</v>
      </c>
      <c r="CZ5098" t="s">
        <v>124</v>
      </c>
      <c r="DD5098" t="str" cm="1">
        <f t="array" ref="DD5098">TEXT(_xlfn.SEQUENCE(1, DATEDIF(AG5098, AH5098, "m") + 1, AG5098, 30), "YYYY-APMM")</f>
        <v>2014-AP08</v>
      </c>
      <c r="DN5098">
        <f t="shared" si="158"/>
        <v>262.5</v>
      </c>
      <c r="DO5098" t="str">
        <f t="shared" si="159"/>
        <v>LABOR- SUBCONTRACTOR</v>
      </c>
    </row>
    <row r="5099" spans="1:119" x14ac:dyDescent="0.35">
      <c r="A5099" t="s">
        <v>105</v>
      </c>
      <c r="B5099">
        <v>504384</v>
      </c>
      <c r="C5099">
        <v>6359</v>
      </c>
      <c r="D5099">
        <v>125439</v>
      </c>
      <c r="E5099">
        <v>13662</v>
      </c>
      <c r="F5099">
        <v>0</v>
      </c>
      <c r="G5099" t="s">
        <v>106</v>
      </c>
      <c r="H5099" t="s">
        <v>106</v>
      </c>
      <c r="I5099" t="s">
        <v>106</v>
      </c>
      <c r="J5099" t="s">
        <v>107</v>
      </c>
      <c r="K5099" t="s">
        <v>108</v>
      </c>
      <c r="L5099" t="s">
        <v>109</v>
      </c>
      <c r="M5099" t="s">
        <v>110</v>
      </c>
      <c r="N5099" t="s">
        <v>11233</v>
      </c>
      <c r="O5099" t="s">
        <v>2899</v>
      </c>
      <c r="P5099">
        <v>8178</v>
      </c>
      <c r="Q5099">
        <v>168</v>
      </c>
      <c r="R5099">
        <v>0</v>
      </c>
      <c r="S5099">
        <v>200</v>
      </c>
      <c r="T5099">
        <v>0</v>
      </c>
      <c r="U5099">
        <v>5425.75</v>
      </c>
      <c r="V5099">
        <v>5425.75</v>
      </c>
      <c r="W5099">
        <v>200</v>
      </c>
      <c r="X5099">
        <v>0</v>
      </c>
      <c r="Y5099">
        <v>0</v>
      </c>
      <c r="Z5099">
        <v>0</v>
      </c>
      <c r="AD5099" s="1">
        <v>41898.333333333336</v>
      </c>
      <c r="AE5099" s="1">
        <v>41928.708333333336</v>
      </c>
      <c r="AG5099" s="1">
        <v>41874.333333333336</v>
      </c>
      <c r="AH5099" s="1">
        <v>41902.708333333336</v>
      </c>
      <c r="AI5099" s="1">
        <v>41874.333333333336</v>
      </c>
      <c r="AJ5099" s="1">
        <v>41902.708333333336</v>
      </c>
      <c r="AK5099" s="1">
        <v>41874.333333333336</v>
      </c>
      <c r="AL5099" s="1">
        <v>41902.708333333336</v>
      </c>
      <c r="AM5099" s="1">
        <v>41898.333333333336</v>
      </c>
      <c r="AN5099" s="1">
        <v>41928.708333333336</v>
      </c>
      <c r="AP5099" t="s">
        <v>113</v>
      </c>
      <c r="AU5099" t="s">
        <v>11234</v>
      </c>
      <c r="AY5099" t="s">
        <v>106</v>
      </c>
      <c r="AZ5099">
        <v>0</v>
      </c>
      <c r="BA5099">
        <v>0</v>
      </c>
      <c r="BD5099" s="3">
        <v>41321.663194444445</v>
      </c>
      <c r="BE5099" s="3">
        <v>41321.663888888892</v>
      </c>
      <c r="BF5099" t="s">
        <v>115</v>
      </c>
      <c r="BG5099" t="s">
        <v>115</v>
      </c>
      <c r="BH5099">
        <v>8149</v>
      </c>
      <c r="BM5099">
        <v>43550</v>
      </c>
      <c r="BR5099" t="s">
        <v>116</v>
      </c>
      <c r="BS5099" t="s">
        <v>117</v>
      </c>
      <c r="BU5099">
        <v>1</v>
      </c>
      <c r="BV5099" t="s">
        <v>118</v>
      </c>
      <c r="BX5099" t="s">
        <v>119</v>
      </c>
      <c r="BY5099" t="s">
        <v>119</v>
      </c>
      <c r="BZ5099" t="s">
        <v>119</v>
      </c>
      <c r="CA5099">
        <v>1</v>
      </c>
      <c r="CC5099" t="s">
        <v>120</v>
      </c>
      <c r="CH5099">
        <v>540</v>
      </c>
      <c r="CI5099">
        <v>32620</v>
      </c>
      <c r="CJ5099" t="s">
        <v>106</v>
      </c>
      <c r="CK5099" t="s">
        <v>106</v>
      </c>
      <c r="CL5099">
        <v>10</v>
      </c>
      <c r="CM5099" t="s">
        <v>2889</v>
      </c>
      <c r="CO5099">
        <v>125436</v>
      </c>
      <c r="CQ5099">
        <v>0</v>
      </c>
      <c r="CR5099">
        <v>0</v>
      </c>
      <c r="CS5099">
        <v>0</v>
      </c>
      <c r="CY5099" t="s">
        <v>123</v>
      </c>
      <c r="CZ5099" t="s">
        <v>124</v>
      </c>
      <c r="DD5099" t="str" cm="1">
        <f t="array" ref="DD5099">TEXT(_xlfn.SEQUENCE(1, DATEDIF(AG5099, AH5099, "m") + 1, AG5099, 30), "YYYY-APMM")</f>
        <v>2014-AP08</v>
      </c>
      <c r="DN5099">
        <f t="shared" si="158"/>
        <v>5425.75</v>
      </c>
      <c r="DO5099" t="str">
        <f t="shared" si="159"/>
        <v>LABOR- SUBCONTRACTOR</v>
      </c>
    </row>
    <row r="5100" spans="1:119" x14ac:dyDescent="0.35">
      <c r="A5100" t="s">
        <v>105</v>
      </c>
      <c r="B5100">
        <v>504385</v>
      </c>
      <c r="C5100">
        <v>6359</v>
      </c>
      <c r="D5100">
        <v>125441</v>
      </c>
      <c r="E5100">
        <v>13662</v>
      </c>
      <c r="F5100">
        <v>0</v>
      </c>
      <c r="G5100" t="s">
        <v>106</v>
      </c>
      <c r="H5100" t="s">
        <v>106</v>
      </c>
      <c r="I5100" t="s">
        <v>106</v>
      </c>
      <c r="J5100" t="s">
        <v>107</v>
      </c>
      <c r="K5100" t="s">
        <v>108</v>
      </c>
      <c r="L5100" t="s">
        <v>109</v>
      </c>
      <c r="M5100" t="s">
        <v>110</v>
      </c>
      <c r="N5100" t="s">
        <v>11235</v>
      </c>
      <c r="O5100" t="s">
        <v>3095</v>
      </c>
      <c r="P5100">
        <v>8178</v>
      </c>
      <c r="Q5100">
        <v>0</v>
      </c>
      <c r="R5100">
        <v>0</v>
      </c>
      <c r="S5100">
        <v>200</v>
      </c>
      <c r="T5100">
        <v>0</v>
      </c>
      <c r="U5100">
        <v>3000</v>
      </c>
      <c r="V5100">
        <v>3000</v>
      </c>
      <c r="W5100">
        <v>200</v>
      </c>
      <c r="X5100">
        <v>0</v>
      </c>
      <c r="Y5100">
        <v>0</v>
      </c>
      <c r="Z5100">
        <v>0</v>
      </c>
      <c r="AD5100" s="1">
        <v>41898.333333333336</v>
      </c>
      <c r="AE5100" s="1">
        <v>41928.708333333336</v>
      </c>
      <c r="AG5100" s="1">
        <v>41898.333333333336</v>
      </c>
      <c r="AH5100" s="1">
        <v>41928.708333333336</v>
      </c>
      <c r="AI5100" s="1">
        <v>41898.333333333336</v>
      </c>
      <c r="AJ5100" s="1">
        <v>41928.708333333336</v>
      </c>
      <c r="AK5100" s="1">
        <v>41898.333333333336</v>
      </c>
      <c r="AL5100" s="1">
        <v>41928.708333333336</v>
      </c>
      <c r="AM5100" s="1">
        <v>41898.333333333336</v>
      </c>
      <c r="AN5100" s="1">
        <v>41928.708333333336</v>
      </c>
      <c r="AP5100" t="s">
        <v>113</v>
      </c>
      <c r="AU5100" t="s">
        <v>11236</v>
      </c>
      <c r="AY5100" t="s">
        <v>119</v>
      </c>
      <c r="AZ5100">
        <v>0</v>
      </c>
      <c r="BA5100">
        <v>0</v>
      </c>
      <c r="BD5100" s="3">
        <v>41321.663194444445</v>
      </c>
      <c r="BE5100" s="3">
        <v>41321.663888888892</v>
      </c>
      <c r="BF5100" t="s">
        <v>115</v>
      </c>
      <c r="BG5100" t="s">
        <v>115</v>
      </c>
      <c r="BH5100">
        <v>8149</v>
      </c>
      <c r="BM5100">
        <v>43550</v>
      </c>
      <c r="BR5100" t="s">
        <v>116</v>
      </c>
      <c r="BS5100" t="s">
        <v>117</v>
      </c>
      <c r="BU5100">
        <v>1</v>
      </c>
      <c r="BV5100" t="s">
        <v>118</v>
      </c>
      <c r="BX5100" t="s">
        <v>119</v>
      </c>
      <c r="BY5100" t="s">
        <v>119</v>
      </c>
      <c r="BZ5100" t="s">
        <v>119</v>
      </c>
      <c r="CA5100">
        <v>1</v>
      </c>
      <c r="CC5100" t="s">
        <v>120</v>
      </c>
      <c r="CH5100">
        <v>540</v>
      </c>
      <c r="CI5100">
        <v>32510</v>
      </c>
      <c r="CJ5100" t="s">
        <v>106</v>
      </c>
      <c r="CK5100" t="s">
        <v>106</v>
      </c>
      <c r="CL5100">
        <v>30</v>
      </c>
      <c r="CM5100" t="s">
        <v>3097</v>
      </c>
      <c r="CO5100">
        <v>125440</v>
      </c>
      <c r="CQ5100">
        <v>0</v>
      </c>
      <c r="CR5100">
        <v>0</v>
      </c>
      <c r="CS5100">
        <v>0</v>
      </c>
      <c r="CY5100" t="s">
        <v>123</v>
      </c>
      <c r="CZ5100" t="s">
        <v>124</v>
      </c>
      <c r="DD5100" t="str" cm="1">
        <f t="array" ref="DD5100:DE5100">TEXT(_xlfn.SEQUENCE(1, DATEDIF(AG5100, AH5100, "m") + 1, AG5100, 30), "YYYY-APMM")</f>
        <v>2014-AP09</v>
      </c>
      <c r="DE5100" t="str">
        <v>2014-AP10</v>
      </c>
      <c r="DN5100">
        <f t="shared" si="158"/>
        <v>1500</v>
      </c>
      <c r="DO5100" t="str">
        <f t="shared" si="159"/>
        <v>LABOR- SUBCONTRACTOR</v>
      </c>
    </row>
    <row r="5101" spans="1:119" x14ac:dyDescent="0.35">
      <c r="A5101" t="s">
        <v>105</v>
      </c>
      <c r="B5101">
        <v>504386</v>
      </c>
      <c r="C5101">
        <v>6359</v>
      </c>
      <c r="D5101">
        <v>125441</v>
      </c>
      <c r="E5101">
        <v>13662</v>
      </c>
      <c r="F5101">
        <v>0</v>
      </c>
      <c r="G5101" t="s">
        <v>106</v>
      </c>
      <c r="H5101" t="s">
        <v>106</v>
      </c>
      <c r="I5101" t="s">
        <v>106</v>
      </c>
      <c r="J5101" t="s">
        <v>107</v>
      </c>
      <c r="K5101" t="s">
        <v>108</v>
      </c>
      <c r="L5101" t="s">
        <v>109</v>
      </c>
      <c r="M5101" t="s">
        <v>110</v>
      </c>
      <c r="N5101" t="s">
        <v>11237</v>
      </c>
      <c r="O5101" t="s">
        <v>3099</v>
      </c>
      <c r="P5101">
        <v>8178</v>
      </c>
      <c r="Q5101">
        <v>0</v>
      </c>
      <c r="R5101">
        <v>0</v>
      </c>
      <c r="S5101">
        <v>200</v>
      </c>
      <c r="T5101">
        <v>0</v>
      </c>
      <c r="U5101">
        <v>1500</v>
      </c>
      <c r="V5101">
        <v>1500</v>
      </c>
      <c r="W5101">
        <v>200</v>
      </c>
      <c r="X5101">
        <v>0</v>
      </c>
      <c r="Y5101">
        <v>0</v>
      </c>
      <c r="Z5101">
        <v>0</v>
      </c>
      <c r="AD5101" s="1">
        <v>41898.333333333336</v>
      </c>
      <c r="AE5101" s="1">
        <v>41928.708333333336</v>
      </c>
      <c r="AG5101" s="1">
        <v>41898.333333333336</v>
      </c>
      <c r="AH5101" s="1">
        <v>41928.708333333336</v>
      </c>
      <c r="AI5101" s="1">
        <v>41898.333333333336</v>
      </c>
      <c r="AJ5101" s="1">
        <v>41928.708333333336</v>
      </c>
      <c r="AK5101" s="1">
        <v>41898.333333333336</v>
      </c>
      <c r="AL5101" s="1">
        <v>41928.708333333336</v>
      </c>
      <c r="AM5101" s="1">
        <v>41898.333333333336</v>
      </c>
      <c r="AN5101" s="1">
        <v>41928.708333333336</v>
      </c>
      <c r="AP5101" t="s">
        <v>113</v>
      </c>
      <c r="AU5101" t="s">
        <v>11238</v>
      </c>
      <c r="AY5101" t="s">
        <v>119</v>
      </c>
      <c r="AZ5101">
        <v>0</v>
      </c>
      <c r="BA5101">
        <v>0</v>
      </c>
      <c r="BD5101" s="3">
        <v>41321.663194444445</v>
      </c>
      <c r="BE5101" s="3">
        <v>41321.663888888892</v>
      </c>
      <c r="BF5101" t="s">
        <v>115</v>
      </c>
      <c r="BG5101" t="s">
        <v>115</v>
      </c>
      <c r="BH5101">
        <v>8149</v>
      </c>
      <c r="BM5101">
        <v>43550</v>
      </c>
      <c r="BR5101" t="s">
        <v>116</v>
      </c>
      <c r="BS5101" t="s">
        <v>117</v>
      </c>
      <c r="BU5101">
        <v>1</v>
      </c>
      <c r="BV5101" t="s">
        <v>118</v>
      </c>
      <c r="BX5101" t="s">
        <v>119</v>
      </c>
      <c r="BY5101" t="s">
        <v>119</v>
      </c>
      <c r="BZ5101" t="s">
        <v>119</v>
      </c>
      <c r="CA5101">
        <v>1</v>
      </c>
      <c r="CC5101" t="s">
        <v>120</v>
      </c>
      <c r="CH5101">
        <v>540</v>
      </c>
      <c r="CI5101">
        <v>32510</v>
      </c>
      <c r="CJ5101" t="s">
        <v>106</v>
      </c>
      <c r="CK5101" t="s">
        <v>106</v>
      </c>
      <c r="CL5101">
        <v>30</v>
      </c>
      <c r="CM5101" t="s">
        <v>3097</v>
      </c>
      <c r="CO5101">
        <v>125440</v>
      </c>
      <c r="CQ5101">
        <v>0</v>
      </c>
      <c r="CR5101">
        <v>0</v>
      </c>
      <c r="CS5101">
        <v>0</v>
      </c>
      <c r="CY5101" t="s">
        <v>123</v>
      </c>
      <c r="CZ5101" t="s">
        <v>124</v>
      </c>
      <c r="DD5101" t="str" cm="1">
        <f t="array" ref="DD5101:DE5101">TEXT(_xlfn.SEQUENCE(1, DATEDIF(AG5101, AH5101, "m") + 1, AG5101, 30), "YYYY-APMM")</f>
        <v>2014-AP09</v>
      </c>
      <c r="DE5101" t="str">
        <v>2014-AP10</v>
      </c>
      <c r="DN5101">
        <f t="shared" si="158"/>
        <v>750</v>
      </c>
      <c r="DO5101" t="str">
        <f t="shared" si="159"/>
        <v>LABOR- SUBCONTRACTOR</v>
      </c>
    </row>
    <row r="5102" spans="1:119" x14ac:dyDescent="0.35">
      <c r="A5102" t="s">
        <v>105</v>
      </c>
      <c r="B5102">
        <v>504387</v>
      </c>
      <c r="C5102">
        <v>6359</v>
      </c>
      <c r="D5102">
        <v>125441</v>
      </c>
      <c r="E5102">
        <v>13662</v>
      </c>
      <c r="F5102">
        <v>0</v>
      </c>
      <c r="G5102" t="s">
        <v>106</v>
      </c>
      <c r="H5102" t="s">
        <v>106</v>
      </c>
      <c r="I5102" t="s">
        <v>106</v>
      </c>
      <c r="J5102" t="s">
        <v>107</v>
      </c>
      <c r="K5102" t="s">
        <v>108</v>
      </c>
      <c r="L5102" t="s">
        <v>109</v>
      </c>
      <c r="M5102" t="s">
        <v>110</v>
      </c>
      <c r="N5102" t="s">
        <v>11239</v>
      </c>
      <c r="O5102" t="s">
        <v>3102</v>
      </c>
      <c r="P5102">
        <v>8178</v>
      </c>
      <c r="Q5102">
        <v>0</v>
      </c>
      <c r="R5102">
        <v>0</v>
      </c>
      <c r="S5102">
        <v>200</v>
      </c>
      <c r="T5102">
        <v>0</v>
      </c>
      <c r="U5102">
        <v>3000</v>
      </c>
      <c r="V5102">
        <v>3000</v>
      </c>
      <c r="W5102">
        <v>200</v>
      </c>
      <c r="X5102">
        <v>0</v>
      </c>
      <c r="Y5102">
        <v>0</v>
      </c>
      <c r="Z5102">
        <v>0</v>
      </c>
      <c r="AD5102" s="1">
        <v>41898.333333333336</v>
      </c>
      <c r="AE5102" s="1">
        <v>41928.708333333336</v>
      </c>
      <c r="AG5102" s="1">
        <v>41898.333333333336</v>
      </c>
      <c r="AH5102" s="1">
        <v>41928.708333333336</v>
      </c>
      <c r="AI5102" s="1">
        <v>41898.333333333336</v>
      </c>
      <c r="AJ5102" s="1">
        <v>41928.708333333336</v>
      </c>
      <c r="AK5102" s="1">
        <v>41898.333333333336</v>
      </c>
      <c r="AL5102" s="1">
        <v>41928.708333333336</v>
      </c>
      <c r="AM5102" s="1">
        <v>41898.333333333336</v>
      </c>
      <c r="AN5102" s="1">
        <v>41928.708333333336</v>
      </c>
      <c r="AP5102" t="s">
        <v>113</v>
      </c>
      <c r="AU5102" t="s">
        <v>11240</v>
      </c>
      <c r="AY5102" t="s">
        <v>119</v>
      </c>
      <c r="AZ5102">
        <v>0</v>
      </c>
      <c r="BA5102">
        <v>0</v>
      </c>
      <c r="BD5102" s="3">
        <v>41321.663194444445</v>
      </c>
      <c r="BE5102" s="3">
        <v>41321.663888888892</v>
      </c>
      <c r="BF5102" t="s">
        <v>115</v>
      </c>
      <c r="BG5102" t="s">
        <v>115</v>
      </c>
      <c r="BH5102">
        <v>8149</v>
      </c>
      <c r="BM5102">
        <v>43550</v>
      </c>
      <c r="BR5102" t="s">
        <v>116</v>
      </c>
      <c r="BS5102" t="s">
        <v>117</v>
      </c>
      <c r="BU5102">
        <v>1</v>
      </c>
      <c r="BV5102" t="s">
        <v>118</v>
      </c>
      <c r="BX5102" t="s">
        <v>119</v>
      </c>
      <c r="BY5102" t="s">
        <v>119</v>
      </c>
      <c r="BZ5102" t="s">
        <v>119</v>
      </c>
      <c r="CA5102">
        <v>1</v>
      </c>
      <c r="CC5102" t="s">
        <v>120</v>
      </c>
      <c r="CH5102">
        <v>540</v>
      </c>
      <c r="CI5102">
        <v>32510</v>
      </c>
      <c r="CJ5102" t="s">
        <v>106</v>
      </c>
      <c r="CK5102" t="s">
        <v>106</v>
      </c>
      <c r="CL5102">
        <v>30</v>
      </c>
      <c r="CM5102" t="s">
        <v>3097</v>
      </c>
      <c r="CO5102">
        <v>125440</v>
      </c>
      <c r="CQ5102">
        <v>0</v>
      </c>
      <c r="CR5102">
        <v>0</v>
      </c>
      <c r="CS5102">
        <v>0</v>
      </c>
      <c r="CY5102" t="s">
        <v>123</v>
      </c>
      <c r="CZ5102" t="s">
        <v>124</v>
      </c>
      <c r="DD5102" t="str" cm="1">
        <f t="array" ref="DD5102:DE5102">TEXT(_xlfn.SEQUENCE(1, DATEDIF(AG5102, AH5102, "m") + 1, AG5102, 30), "YYYY-APMM")</f>
        <v>2014-AP09</v>
      </c>
      <c r="DE5102" t="str">
        <v>2014-AP10</v>
      </c>
      <c r="DN5102">
        <f t="shared" si="158"/>
        <v>1500</v>
      </c>
      <c r="DO5102" t="str">
        <f t="shared" si="159"/>
        <v>LABOR- SUBCONTRACTOR</v>
      </c>
    </row>
    <row r="5103" spans="1:119" x14ac:dyDescent="0.35">
      <c r="A5103" t="s">
        <v>105</v>
      </c>
      <c r="B5103">
        <v>504388</v>
      </c>
      <c r="C5103">
        <v>6359</v>
      </c>
      <c r="D5103">
        <v>125444</v>
      </c>
      <c r="E5103">
        <v>13662</v>
      </c>
      <c r="F5103">
        <v>0</v>
      </c>
      <c r="G5103" t="s">
        <v>106</v>
      </c>
      <c r="H5103" t="s">
        <v>106</v>
      </c>
      <c r="I5103" t="s">
        <v>106</v>
      </c>
      <c r="J5103" t="s">
        <v>107</v>
      </c>
      <c r="K5103" t="s">
        <v>108</v>
      </c>
      <c r="L5103" t="s">
        <v>109</v>
      </c>
      <c r="M5103" t="s">
        <v>110</v>
      </c>
      <c r="N5103" t="s">
        <v>11241</v>
      </c>
      <c r="O5103" t="s">
        <v>3105</v>
      </c>
      <c r="P5103">
        <v>8177</v>
      </c>
      <c r="Q5103">
        <v>0</v>
      </c>
      <c r="R5103">
        <v>0</v>
      </c>
      <c r="S5103">
        <v>200</v>
      </c>
      <c r="T5103">
        <v>0</v>
      </c>
      <c r="U5103">
        <v>1114</v>
      </c>
      <c r="V5103">
        <v>1114</v>
      </c>
      <c r="W5103">
        <v>200</v>
      </c>
      <c r="X5103">
        <v>524</v>
      </c>
      <c r="Y5103">
        <v>0</v>
      </c>
      <c r="Z5103">
        <v>524</v>
      </c>
      <c r="AD5103" s="1">
        <v>41494.333333333336</v>
      </c>
      <c r="AE5103" s="1">
        <v>41526.708333333336</v>
      </c>
      <c r="AG5103" s="1">
        <v>41494.333333333336</v>
      </c>
      <c r="AH5103" s="1">
        <v>41526.708333333336</v>
      </c>
      <c r="AI5103" s="1">
        <v>41494.333333333336</v>
      </c>
      <c r="AJ5103" s="1">
        <v>41526.708333333336</v>
      </c>
      <c r="AK5103" s="1">
        <v>41494.333333333336</v>
      </c>
      <c r="AL5103" s="1">
        <v>41526.708333333336</v>
      </c>
      <c r="AM5103" s="1">
        <v>41494.333333333336</v>
      </c>
      <c r="AN5103" s="1">
        <v>41526.708333333336</v>
      </c>
      <c r="AP5103" t="s">
        <v>113</v>
      </c>
      <c r="AU5103" t="s">
        <v>11242</v>
      </c>
      <c r="AY5103" t="s">
        <v>119</v>
      </c>
      <c r="AZ5103">
        <v>0</v>
      </c>
      <c r="BA5103">
        <v>0</v>
      </c>
      <c r="BD5103" s="3">
        <v>41321.663194444445</v>
      </c>
      <c r="BE5103" s="3">
        <v>41321.663888888892</v>
      </c>
      <c r="BF5103" t="s">
        <v>115</v>
      </c>
      <c r="BG5103" t="s">
        <v>115</v>
      </c>
      <c r="BH5103">
        <v>8149</v>
      </c>
      <c r="BM5103">
        <v>43540</v>
      </c>
      <c r="BR5103" t="s">
        <v>1299</v>
      </c>
      <c r="BS5103" t="s">
        <v>1300</v>
      </c>
      <c r="BU5103">
        <v>1</v>
      </c>
      <c r="BV5103" t="s">
        <v>118</v>
      </c>
      <c r="BX5103" t="s">
        <v>119</v>
      </c>
      <c r="BY5103" t="s">
        <v>119</v>
      </c>
      <c r="BZ5103" t="s">
        <v>119</v>
      </c>
      <c r="CA5103">
        <v>1</v>
      </c>
      <c r="CC5103" t="s">
        <v>120</v>
      </c>
      <c r="CH5103">
        <v>540</v>
      </c>
      <c r="CI5103">
        <v>32190</v>
      </c>
      <c r="CJ5103" t="s">
        <v>106</v>
      </c>
      <c r="CK5103" t="s">
        <v>106</v>
      </c>
      <c r="CL5103">
        <v>10</v>
      </c>
      <c r="CM5103" t="s">
        <v>3107</v>
      </c>
      <c r="CO5103">
        <v>125443</v>
      </c>
      <c r="CQ5103">
        <v>0</v>
      </c>
      <c r="CR5103">
        <v>0</v>
      </c>
      <c r="CS5103">
        <v>0</v>
      </c>
      <c r="CY5103" t="s">
        <v>123</v>
      </c>
      <c r="CZ5103" t="s">
        <v>124</v>
      </c>
      <c r="DD5103" t="str" cm="1">
        <f t="array" ref="DD5103:DE5103">TEXT(_xlfn.SEQUENCE(1, DATEDIF(AG5103, AH5103, "m") + 1, AG5103, 30), "YYYY-APMM")</f>
        <v>2013-AP08</v>
      </c>
      <c r="DE5103" t="str">
        <v>2013-AP09</v>
      </c>
      <c r="DN5103">
        <f t="shared" si="158"/>
        <v>557</v>
      </c>
      <c r="DO5103" t="str">
        <f t="shared" si="159"/>
        <v>LABOR - CIVIL</v>
      </c>
    </row>
    <row r="5104" spans="1:119" x14ac:dyDescent="0.35">
      <c r="A5104" t="s">
        <v>105</v>
      </c>
      <c r="B5104">
        <v>504389</v>
      </c>
      <c r="C5104">
        <v>6359</v>
      </c>
      <c r="D5104">
        <v>125444</v>
      </c>
      <c r="E5104">
        <v>13662</v>
      </c>
      <c r="F5104">
        <v>0</v>
      </c>
      <c r="G5104" t="s">
        <v>106</v>
      </c>
      <c r="H5104" t="s">
        <v>106</v>
      </c>
      <c r="I5104" t="s">
        <v>106</v>
      </c>
      <c r="J5104" t="s">
        <v>107</v>
      </c>
      <c r="K5104" t="s">
        <v>108</v>
      </c>
      <c r="L5104" t="s">
        <v>109</v>
      </c>
      <c r="M5104" t="s">
        <v>110</v>
      </c>
      <c r="N5104" t="s">
        <v>11243</v>
      </c>
      <c r="O5104" t="s">
        <v>3109</v>
      </c>
      <c r="P5104">
        <v>8178</v>
      </c>
      <c r="Q5104">
        <v>0</v>
      </c>
      <c r="R5104">
        <v>0</v>
      </c>
      <c r="S5104">
        <v>184</v>
      </c>
      <c r="T5104">
        <v>0</v>
      </c>
      <c r="U5104">
        <v>1584</v>
      </c>
      <c r="V5104">
        <v>1584</v>
      </c>
      <c r="W5104">
        <v>184</v>
      </c>
      <c r="X5104">
        <v>0</v>
      </c>
      <c r="Y5104">
        <v>0</v>
      </c>
      <c r="Z5104">
        <v>0</v>
      </c>
      <c r="AD5104" s="1">
        <v>41510.333333333336</v>
      </c>
      <c r="AE5104" s="1">
        <v>41535.708333333336</v>
      </c>
      <c r="AG5104" s="1">
        <v>41510.333333333336</v>
      </c>
      <c r="AH5104" s="1">
        <v>41535.708333333336</v>
      </c>
      <c r="AI5104" s="1">
        <v>41510.333333333336</v>
      </c>
      <c r="AJ5104" s="1">
        <v>41535.708333333336</v>
      </c>
      <c r="AK5104" s="1">
        <v>41510.333333333336</v>
      </c>
      <c r="AL5104" s="1">
        <v>41535.708333333336</v>
      </c>
      <c r="AM5104" s="1">
        <v>41510.333333333336</v>
      </c>
      <c r="AN5104" s="1">
        <v>41535.708333333336</v>
      </c>
      <c r="AP5104" t="s">
        <v>113</v>
      </c>
      <c r="AU5104" t="s">
        <v>11244</v>
      </c>
      <c r="AY5104" t="s">
        <v>119</v>
      </c>
      <c r="AZ5104">
        <v>0</v>
      </c>
      <c r="BA5104">
        <v>0</v>
      </c>
      <c r="BD5104" s="3">
        <v>41321.663194444445</v>
      </c>
      <c r="BE5104" s="3">
        <v>41321.663888888892</v>
      </c>
      <c r="BF5104" t="s">
        <v>115</v>
      </c>
      <c r="BG5104" t="s">
        <v>115</v>
      </c>
      <c r="BH5104">
        <v>8149</v>
      </c>
      <c r="BM5104">
        <v>43550</v>
      </c>
      <c r="BR5104" t="s">
        <v>116</v>
      </c>
      <c r="BS5104" t="s">
        <v>117</v>
      </c>
      <c r="BU5104">
        <v>1</v>
      </c>
      <c r="BV5104" t="s">
        <v>118</v>
      </c>
      <c r="BX5104" t="s">
        <v>119</v>
      </c>
      <c r="BY5104" t="s">
        <v>119</v>
      </c>
      <c r="BZ5104" t="s">
        <v>119</v>
      </c>
      <c r="CA5104">
        <v>1</v>
      </c>
      <c r="CC5104" t="s">
        <v>120</v>
      </c>
      <c r="CH5104">
        <v>540</v>
      </c>
      <c r="CI5104">
        <v>32190</v>
      </c>
      <c r="CJ5104" t="s">
        <v>106</v>
      </c>
      <c r="CK5104" t="s">
        <v>106</v>
      </c>
      <c r="CL5104">
        <v>10</v>
      </c>
      <c r="CM5104" t="s">
        <v>3107</v>
      </c>
      <c r="CO5104">
        <v>125443</v>
      </c>
      <c r="CQ5104">
        <v>0</v>
      </c>
      <c r="CR5104">
        <v>0</v>
      </c>
      <c r="CS5104">
        <v>0</v>
      </c>
      <c r="CY5104" t="s">
        <v>123</v>
      </c>
      <c r="CZ5104" t="s">
        <v>124</v>
      </c>
      <c r="DD5104" t="str" cm="1">
        <f t="array" ref="DD5104">TEXT(_xlfn.SEQUENCE(1, DATEDIF(AG5104, AH5104, "m") + 1, AG5104, 30), "YYYY-APMM")</f>
        <v>2013-AP08</v>
      </c>
      <c r="DN5104">
        <f t="shared" si="158"/>
        <v>1584</v>
      </c>
      <c r="DO5104" t="str">
        <f t="shared" si="159"/>
        <v>LABOR- SUBCONTRACTOR</v>
      </c>
    </row>
    <row r="5105" spans="1:119" x14ac:dyDescent="0.35">
      <c r="A5105" t="s">
        <v>105</v>
      </c>
      <c r="B5105">
        <v>504390</v>
      </c>
      <c r="C5105">
        <v>6359</v>
      </c>
      <c r="D5105">
        <v>125444</v>
      </c>
      <c r="E5105">
        <v>13662</v>
      </c>
      <c r="F5105">
        <v>0</v>
      </c>
      <c r="G5105" t="s">
        <v>106</v>
      </c>
      <c r="H5105" t="s">
        <v>106</v>
      </c>
      <c r="I5105" t="s">
        <v>106</v>
      </c>
      <c r="J5105" t="s">
        <v>107</v>
      </c>
      <c r="K5105" t="s">
        <v>108</v>
      </c>
      <c r="L5105" t="s">
        <v>109</v>
      </c>
      <c r="M5105" t="s">
        <v>110</v>
      </c>
      <c r="N5105" t="s">
        <v>11245</v>
      </c>
      <c r="O5105" t="s">
        <v>3112</v>
      </c>
      <c r="P5105">
        <v>8163</v>
      </c>
      <c r="Q5105">
        <v>0</v>
      </c>
      <c r="R5105">
        <v>0</v>
      </c>
      <c r="S5105">
        <v>184</v>
      </c>
      <c r="T5105">
        <v>0</v>
      </c>
      <c r="U5105">
        <v>794.5</v>
      </c>
      <c r="V5105">
        <v>794.5</v>
      </c>
      <c r="W5105">
        <v>184</v>
      </c>
      <c r="X5105">
        <v>0</v>
      </c>
      <c r="Y5105">
        <v>0</v>
      </c>
      <c r="Z5105">
        <v>0</v>
      </c>
      <c r="AD5105" s="1">
        <v>41513.333333333336</v>
      </c>
      <c r="AE5105" s="1">
        <v>41539.708333333336</v>
      </c>
      <c r="AG5105" s="1">
        <v>41513.333333333336</v>
      </c>
      <c r="AH5105" s="1">
        <v>41539.708333333336</v>
      </c>
      <c r="AI5105" s="1">
        <v>41513.333333333336</v>
      </c>
      <c r="AJ5105" s="1">
        <v>41539.708333333336</v>
      </c>
      <c r="AK5105" s="1">
        <v>41513.333333333336</v>
      </c>
      <c r="AL5105" s="1">
        <v>41539.708333333336</v>
      </c>
      <c r="AM5105" s="1">
        <v>41513.333333333336</v>
      </c>
      <c r="AN5105" s="1">
        <v>41539.708333333336</v>
      </c>
      <c r="AP5105" t="s">
        <v>113</v>
      </c>
      <c r="AU5105" t="s">
        <v>11246</v>
      </c>
      <c r="AY5105" t="s">
        <v>119</v>
      </c>
      <c r="AZ5105">
        <v>0</v>
      </c>
      <c r="BA5105">
        <v>0</v>
      </c>
      <c r="BD5105" s="3">
        <v>41321.663194444445</v>
      </c>
      <c r="BE5105" s="3">
        <v>41321.663888888892</v>
      </c>
      <c r="BF5105" t="s">
        <v>115</v>
      </c>
      <c r="BG5105" t="s">
        <v>115</v>
      </c>
      <c r="BH5105">
        <v>8149</v>
      </c>
      <c r="BM5105">
        <v>43400</v>
      </c>
      <c r="BR5105" t="s">
        <v>3114</v>
      </c>
      <c r="BS5105" t="s">
        <v>3115</v>
      </c>
      <c r="BU5105">
        <v>1</v>
      </c>
      <c r="BV5105" t="s">
        <v>118</v>
      </c>
      <c r="BX5105" t="s">
        <v>119</v>
      </c>
      <c r="BY5105" t="s">
        <v>119</v>
      </c>
      <c r="BZ5105" t="s">
        <v>119</v>
      </c>
      <c r="CA5105">
        <v>1</v>
      </c>
      <c r="CC5105" t="s">
        <v>120</v>
      </c>
      <c r="CH5105">
        <v>540</v>
      </c>
      <c r="CI5105">
        <v>32190</v>
      </c>
      <c r="CJ5105" t="s">
        <v>106</v>
      </c>
      <c r="CK5105" t="s">
        <v>106</v>
      </c>
      <c r="CL5105">
        <v>10</v>
      </c>
      <c r="CM5105" t="s">
        <v>3107</v>
      </c>
      <c r="CO5105">
        <v>125443</v>
      </c>
      <c r="CQ5105">
        <v>0</v>
      </c>
      <c r="CR5105">
        <v>0</v>
      </c>
      <c r="CS5105">
        <v>0</v>
      </c>
      <c r="CY5105" t="s">
        <v>123</v>
      </c>
      <c r="CZ5105" t="s">
        <v>124</v>
      </c>
      <c r="DD5105" t="str" cm="1">
        <f t="array" ref="DD5105">TEXT(_xlfn.SEQUENCE(1, DATEDIF(AG5105, AH5105, "m") + 1, AG5105, 30), "YYYY-APMM")</f>
        <v>2013-AP08</v>
      </c>
      <c r="DN5105">
        <f t="shared" si="158"/>
        <v>794.5</v>
      </c>
      <c r="DO5105" t="str">
        <f t="shared" si="159"/>
        <v>BLINDING MASON SK</v>
      </c>
    </row>
    <row r="5106" spans="1:119" x14ac:dyDescent="0.35">
      <c r="A5106" t="s">
        <v>105</v>
      </c>
      <c r="B5106">
        <v>504391</v>
      </c>
      <c r="C5106">
        <v>6359</v>
      </c>
      <c r="D5106">
        <v>125444</v>
      </c>
      <c r="E5106">
        <v>13662</v>
      </c>
      <c r="F5106">
        <v>0</v>
      </c>
      <c r="G5106" t="s">
        <v>106</v>
      </c>
      <c r="H5106" t="s">
        <v>106</v>
      </c>
      <c r="I5106" t="s">
        <v>106</v>
      </c>
      <c r="J5106" t="s">
        <v>107</v>
      </c>
      <c r="K5106" t="s">
        <v>108</v>
      </c>
      <c r="L5106" t="s">
        <v>109</v>
      </c>
      <c r="M5106" t="s">
        <v>110</v>
      </c>
      <c r="N5106" t="s">
        <v>11247</v>
      </c>
      <c r="O5106" t="s">
        <v>3117</v>
      </c>
      <c r="P5106">
        <v>8164</v>
      </c>
      <c r="Q5106">
        <v>0</v>
      </c>
      <c r="R5106">
        <v>0</v>
      </c>
      <c r="S5106">
        <v>200</v>
      </c>
      <c r="T5106">
        <v>0</v>
      </c>
      <c r="U5106">
        <v>574.75</v>
      </c>
      <c r="V5106">
        <v>574.75</v>
      </c>
      <c r="W5106">
        <v>200</v>
      </c>
      <c r="X5106">
        <v>0</v>
      </c>
      <c r="Y5106">
        <v>0</v>
      </c>
      <c r="Z5106">
        <v>0</v>
      </c>
      <c r="AD5106" s="1">
        <v>41519.333333333336</v>
      </c>
      <c r="AE5106" s="1">
        <v>41547.708333333336</v>
      </c>
      <c r="AG5106" s="1">
        <v>41519.333333333336</v>
      </c>
      <c r="AH5106" s="1">
        <v>41547.708333333336</v>
      </c>
      <c r="AI5106" s="1">
        <v>41519.333333333336</v>
      </c>
      <c r="AJ5106" s="1">
        <v>41547.708333333336</v>
      </c>
      <c r="AK5106" s="1">
        <v>41519.333333333336</v>
      </c>
      <c r="AL5106" s="1">
        <v>41547.708333333336</v>
      </c>
      <c r="AM5106" s="1">
        <v>41519.333333333336</v>
      </c>
      <c r="AN5106" s="1">
        <v>41547.708333333336</v>
      </c>
      <c r="AP5106" t="s">
        <v>113</v>
      </c>
      <c r="AU5106" t="s">
        <v>11248</v>
      </c>
      <c r="AY5106" t="s">
        <v>119</v>
      </c>
      <c r="AZ5106">
        <v>0</v>
      </c>
      <c r="BA5106">
        <v>0</v>
      </c>
      <c r="BD5106" s="3">
        <v>41321.663194444445</v>
      </c>
      <c r="BE5106" s="3">
        <v>41321.663888888892</v>
      </c>
      <c r="BF5106" t="s">
        <v>115</v>
      </c>
      <c r="BG5106" t="s">
        <v>115</v>
      </c>
      <c r="BH5106">
        <v>8149</v>
      </c>
      <c r="BM5106">
        <v>43410</v>
      </c>
      <c r="BR5106" t="s">
        <v>2865</v>
      </c>
      <c r="BS5106" t="s">
        <v>2866</v>
      </c>
      <c r="BU5106">
        <v>1</v>
      </c>
      <c r="BV5106" t="s">
        <v>118</v>
      </c>
      <c r="BX5106" t="s">
        <v>119</v>
      </c>
      <c r="BY5106" t="s">
        <v>119</v>
      </c>
      <c r="BZ5106" t="s">
        <v>119</v>
      </c>
      <c r="CA5106">
        <v>1</v>
      </c>
      <c r="CC5106" t="s">
        <v>120</v>
      </c>
      <c r="CH5106">
        <v>540</v>
      </c>
      <c r="CI5106">
        <v>32190</v>
      </c>
      <c r="CJ5106" t="s">
        <v>106</v>
      </c>
      <c r="CK5106" t="s">
        <v>106</v>
      </c>
      <c r="CL5106">
        <v>10</v>
      </c>
      <c r="CM5106" t="s">
        <v>3107</v>
      </c>
      <c r="CO5106">
        <v>125443</v>
      </c>
      <c r="CQ5106">
        <v>0</v>
      </c>
      <c r="CR5106">
        <v>0</v>
      </c>
      <c r="CS5106">
        <v>0</v>
      </c>
      <c r="CY5106" t="s">
        <v>123</v>
      </c>
      <c r="CZ5106" t="s">
        <v>124</v>
      </c>
      <c r="DD5106" t="str" cm="1">
        <f t="array" ref="DD5106">TEXT(_xlfn.SEQUENCE(1, DATEDIF(AG5106, AH5106, "m") + 1, AG5106, 30), "YYYY-APMM")</f>
        <v>2013-AP09</v>
      </c>
      <c r="DN5106">
        <f t="shared" si="158"/>
        <v>574.75</v>
      </c>
      <c r="DO5106" t="str">
        <f t="shared" si="159"/>
        <v>SCREED MASON SK</v>
      </c>
    </row>
    <row r="5107" spans="1:119" x14ac:dyDescent="0.35">
      <c r="A5107" t="s">
        <v>105</v>
      </c>
      <c r="B5107">
        <v>504392</v>
      </c>
      <c r="C5107">
        <v>6359</v>
      </c>
      <c r="D5107">
        <v>125444</v>
      </c>
      <c r="E5107">
        <v>13662</v>
      </c>
      <c r="F5107">
        <v>0</v>
      </c>
      <c r="G5107" t="s">
        <v>106</v>
      </c>
      <c r="H5107" t="s">
        <v>106</v>
      </c>
      <c r="I5107" t="s">
        <v>106</v>
      </c>
      <c r="J5107" t="s">
        <v>107</v>
      </c>
      <c r="K5107" t="s">
        <v>108</v>
      </c>
      <c r="L5107" t="s">
        <v>109</v>
      </c>
      <c r="M5107" t="s">
        <v>110</v>
      </c>
      <c r="N5107" t="s">
        <v>11249</v>
      </c>
      <c r="O5107" t="s">
        <v>3120</v>
      </c>
      <c r="P5107">
        <v>8165</v>
      </c>
      <c r="Q5107">
        <v>0</v>
      </c>
      <c r="R5107">
        <v>0</v>
      </c>
      <c r="S5107">
        <v>160</v>
      </c>
      <c r="T5107">
        <v>0</v>
      </c>
      <c r="U5107">
        <v>7778.75</v>
      </c>
      <c r="V5107">
        <v>7778.75</v>
      </c>
      <c r="W5107">
        <v>160</v>
      </c>
      <c r="X5107">
        <v>0</v>
      </c>
      <c r="Y5107">
        <v>0</v>
      </c>
      <c r="Z5107">
        <v>0</v>
      </c>
      <c r="AD5107" s="1">
        <v>41534.333333333336</v>
      </c>
      <c r="AE5107" s="1">
        <v>41556.708333333336</v>
      </c>
      <c r="AG5107" s="1">
        <v>41534.333333333336</v>
      </c>
      <c r="AH5107" s="1">
        <v>41556.708333333336</v>
      </c>
      <c r="AI5107" s="1">
        <v>41534.333333333336</v>
      </c>
      <c r="AJ5107" s="1">
        <v>41556.708333333336</v>
      </c>
      <c r="AK5107" s="1">
        <v>41534.333333333336</v>
      </c>
      <c r="AL5107" s="1">
        <v>41556.708333333336</v>
      </c>
      <c r="AM5107" s="1">
        <v>41534.333333333336</v>
      </c>
      <c r="AN5107" s="1">
        <v>41556.708333333336</v>
      </c>
      <c r="AP5107" t="s">
        <v>113</v>
      </c>
      <c r="AU5107" t="s">
        <v>11250</v>
      </c>
      <c r="AY5107" t="s">
        <v>119</v>
      </c>
      <c r="AZ5107">
        <v>0</v>
      </c>
      <c r="BA5107">
        <v>0</v>
      </c>
      <c r="BD5107" s="3">
        <v>41321.663194444445</v>
      </c>
      <c r="BE5107" s="3">
        <v>41321.663888888892</v>
      </c>
      <c r="BF5107" t="s">
        <v>115</v>
      </c>
      <c r="BG5107" t="s">
        <v>115</v>
      </c>
      <c r="BH5107">
        <v>8149</v>
      </c>
      <c r="BM5107">
        <v>43420</v>
      </c>
      <c r="BR5107" t="s">
        <v>3122</v>
      </c>
      <c r="BS5107" t="s">
        <v>3123</v>
      </c>
      <c r="BU5107">
        <v>1</v>
      </c>
      <c r="BV5107" t="s">
        <v>118</v>
      </c>
      <c r="BX5107" t="s">
        <v>119</v>
      </c>
      <c r="BY5107" t="s">
        <v>119</v>
      </c>
      <c r="BZ5107" t="s">
        <v>119</v>
      </c>
      <c r="CA5107">
        <v>1</v>
      </c>
      <c r="CC5107" t="s">
        <v>120</v>
      </c>
      <c r="CH5107">
        <v>540</v>
      </c>
      <c r="CI5107">
        <v>32190</v>
      </c>
      <c r="CJ5107" t="s">
        <v>106</v>
      </c>
      <c r="CK5107" t="s">
        <v>106</v>
      </c>
      <c r="CL5107">
        <v>10</v>
      </c>
      <c r="CM5107" t="s">
        <v>3107</v>
      </c>
      <c r="CO5107">
        <v>125443</v>
      </c>
      <c r="CQ5107">
        <v>0</v>
      </c>
      <c r="CR5107">
        <v>0</v>
      </c>
      <c r="CS5107">
        <v>0</v>
      </c>
      <c r="CY5107" t="s">
        <v>123</v>
      </c>
      <c r="CZ5107" t="s">
        <v>124</v>
      </c>
      <c r="DD5107" t="str" cm="1">
        <f t="array" ref="DD5107">TEXT(_xlfn.SEQUENCE(1, DATEDIF(AG5107, AH5107, "m") + 1, AG5107, 30), "YYYY-APMM")</f>
        <v>2013-AP09</v>
      </c>
      <c r="DN5107">
        <f t="shared" si="158"/>
        <v>7778.75</v>
      </c>
      <c r="DO5107" t="str">
        <f t="shared" si="159"/>
        <v>STEEL FIXERS SK</v>
      </c>
    </row>
    <row r="5108" spans="1:119" x14ac:dyDescent="0.35">
      <c r="A5108" t="s">
        <v>105</v>
      </c>
      <c r="B5108">
        <v>504393</v>
      </c>
      <c r="C5108">
        <v>6359</v>
      </c>
      <c r="D5108">
        <v>125444</v>
      </c>
      <c r="E5108">
        <v>13662</v>
      </c>
      <c r="F5108">
        <v>0</v>
      </c>
      <c r="G5108" t="s">
        <v>106</v>
      </c>
      <c r="H5108" t="s">
        <v>106</v>
      </c>
      <c r="I5108" t="s">
        <v>106</v>
      </c>
      <c r="J5108" t="s">
        <v>107</v>
      </c>
      <c r="K5108" t="s">
        <v>108</v>
      </c>
      <c r="L5108" t="s">
        <v>109</v>
      </c>
      <c r="M5108" t="s">
        <v>110</v>
      </c>
      <c r="N5108" t="s">
        <v>11251</v>
      </c>
      <c r="O5108" t="s">
        <v>3137</v>
      </c>
      <c r="P5108">
        <v>8165</v>
      </c>
      <c r="Q5108">
        <v>0</v>
      </c>
      <c r="R5108">
        <v>0</v>
      </c>
      <c r="S5108">
        <v>200</v>
      </c>
      <c r="T5108">
        <v>0</v>
      </c>
      <c r="U5108">
        <v>1606.5</v>
      </c>
      <c r="V5108">
        <v>1606.5</v>
      </c>
      <c r="W5108">
        <v>200</v>
      </c>
      <c r="X5108">
        <v>0</v>
      </c>
      <c r="Y5108">
        <v>0</v>
      </c>
      <c r="Z5108">
        <v>0</v>
      </c>
      <c r="AD5108" s="1">
        <v>41543.333333333336</v>
      </c>
      <c r="AE5108" s="1">
        <v>41574.708333333336</v>
      </c>
      <c r="AG5108" s="1">
        <v>41543.333333333336</v>
      </c>
      <c r="AH5108" s="1">
        <v>41574.708333333336</v>
      </c>
      <c r="AI5108" s="1">
        <v>41543.333333333336</v>
      </c>
      <c r="AJ5108" s="1">
        <v>41574.708333333336</v>
      </c>
      <c r="AK5108" s="1">
        <v>41543.333333333336</v>
      </c>
      <c r="AL5108" s="1">
        <v>41574.708333333336</v>
      </c>
      <c r="AM5108" s="1">
        <v>41543.333333333336</v>
      </c>
      <c r="AN5108" s="1">
        <v>41574.708333333336</v>
      </c>
      <c r="AP5108" t="s">
        <v>113</v>
      </c>
      <c r="AU5108" t="s">
        <v>11252</v>
      </c>
      <c r="AY5108" t="s">
        <v>119</v>
      </c>
      <c r="AZ5108">
        <v>0</v>
      </c>
      <c r="BA5108">
        <v>0</v>
      </c>
      <c r="BD5108" s="3">
        <v>41321.663194444445</v>
      </c>
      <c r="BE5108" s="3">
        <v>41321.663888888892</v>
      </c>
      <c r="BF5108" t="s">
        <v>115</v>
      </c>
      <c r="BG5108" t="s">
        <v>115</v>
      </c>
      <c r="BH5108">
        <v>8149</v>
      </c>
      <c r="BM5108">
        <v>43420</v>
      </c>
      <c r="BR5108" t="s">
        <v>3122</v>
      </c>
      <c r="BS5108" t="s">
        <v>3123</v>
      </c>
      <c r="BU5108">
        <v>1</v>
      </c>
      <c r="BV5108" t="s">
        <v>118</v>
      </c>
      <c r="BX5108" t="s">
        <v>119</v>
      </c>
      <c r="BY5108" t="s">
        <v>119</v>
      </c>
      <c r="BZ5108" t="s">
        <v>119</v>
      </c>
      <c r="CA5108">
        <v>1</v>
      </c>
      <c r="CC5108" t="s">
        <v>120</v>
      </c>
      <c r="CH5108">
        <v>540</v>
      </c>
      <c r="CI5108">
        <v>32190</v>
      </c>
      <c r="CJ5108" t="s">
        <v>106</v>
      </c>
      <c r="CK5108" t="s">
        <v>106</v>
      </c>
      <c r="CL5108">
        <v>10</v>
      </c>
      <c r="CM5108" t="s">
        <v>3107</v>
      </c>
      <c r="CO5108">
        <v>125443</v>
      </c>
      <c r="CQ5108">
        <v>0</v>
      </c>
      <c r="CR5108">
        <v>0</v>
      </c>
      <c r="CS5108">
        <v>0</v>
      </c>
      <c r="CY5108" t="s">
        <v>123</v>
      </c>
      <c r="CZ5108" t="s">
        <v>124</v>
      </c>
      <c r="DD5108" t="str" cm="1">
        <f t="array" ref="DD5108:DE5108">TEXT(_xlfn.SEQUENCE(1, DATEDIF(AG5108, AH5108, "m") + 1, AG5108, 30), "YYYY-APMM")</f>
        <v>2013-AP09</v>
      </c>
      <c r="DE5108" t="str">
        <v>2013-AP10</v>
      </c>
      <c r="DN5108">
        <f t="shared" si="158"/>
        <v>803.25</v>
      </c>
      <c r="DO5108" t="str">
        <f t="shared" si="159"/>
        <v>STEEL FIXERS SK</v>
      </c>
    </row>
    <row r="5109" spans="1:119" x14ac:dyDescent="0.35">
      <c r="A5109" t="s">
        <v>105</v>
      </c>
      <c r="B5109">
        <v>504394</v>
      </c>
      <c r="C5109">
        <v>6359</v>
      </c>
      <c r="D5109">
        <v>125444</v>
      </c>
      <c r="E5109">
        <v>13662</v>
      </c>
      <c r="F5109">
        <v>0</v>
      </c>
      <c r="G5109" t="s">
        <v>106</v>
      </c>
      <c r="H5109" t="s">
        <v>106</v>
      </c>
      <c r="I5109" t="s">
        <v>106</v>
      </c>
      <c r="J5109" t="s">
        <v>107</v>
      </c>
      <c r="K5109" t="s">
        <v>108</v>
      </c>
      <c r="L5109" t="s">
        <v>109</v>
      </c>
      <c r="M5109" t="s">
        <v>110</v>
      </c>
      <c r="N5109" t="s">
        <v>11253</v>
      </c>
      <c r="O5109" t="s">
        <v>3125</v>
      </c>
      <c r="P5109">
        <v>8178</v>
      </c>
      <c r="Q5109">
        <v>0</v>
      </c>
      <c r="R5109">
        <v>0</v>
      </c>
      <c r="S5109">
        <v>200</v>
      </c>
      <c r="T5109">
        <v>0</v>
      </c>
      <c r="U5109">
        <v>516</v>
      </c>
      <c r="V5109">
        <v>516</v>
      </c>
      <c r="W5109">
        <v>200</v>
      </c>
      <c r="X5109">
        <v>0</v>
      </c>
      <c r="Y5109">
        <v>0</v>
      </c>
      <c r="Z5109">
        <v>0</v>
      </c>
      <c r="AD5109" s="1">
        <v>41553.333333333336</v>
      </c>
      <c r="AE5109" s="1">
        <v>41583.708333333336</v>
      </c>
      <c r="AG5109" s="1">
        <v>41553.333333333336</v>
      </c>
      <c r="AH5109" s="1">
        <v>41583.708333333336</v>
      </c>
      <c r="AI5109" s="1">
        <v>41553.333333333336</v>
      </c>
      <c r="AJ5109" s="1">
        <v>41583.708333333336</v>
      </c>
      <c r="AK5109" s="1">
        <v>41553.333333333336</v>
      </c>
      <c r="AL5109" s="1">
        <v>41583.708333333336</v>
      </c>
      <c r="AM5109" s="1">
        <v>41553.333333333336</v>
      </c>
      <c r="AN5109" s="1">
        <v>41583.708333333336</v>
      </c>
      <c r="AP5109" t="s">
        <v>113</v>
      </c>
      <c r="AU5109" t="s">
        <v>11254</v>
      </c>
      <c r="AY5109" t="s">
        <v>119</v>
      </c>
      <c r="AZ5109">
        <v>0</v>
      </c>
      <c r="BA5109">
        <v>0</v>
      </c>
      <c r="BD5109" s="3">
        <v>41321.663194444445</v>
      </c>
      <c r="BE5109" s="3">
        <v>41321.663888888892</v>
      </c>
      <c r="BF5109" t="s">
        <v>115</v>
      </c>
      <c r="BG5109" t="s">
        <v>115</v>
      </c>
      <c r="BH5109">
        <v>8149</v>
      </c>
      <c r="BM5109">
        <v>43550</v>
      </c>
      <c r="BR5109" t="s">
        <v>116</v>
      </c>
      <c r="BS5109" t="s">
        <v>117</v>
      </c>
      <c r="BU5109">
        <v>1</v>
      </c>
      <c r="BV5109" t="s">
        <v>118</v>
      </c>
      <c r="BX5109" t="s">
        <v>119</v>
      </c>
      <c r="BY5109" t="s">
        <v>119</v>
      </c>
      <c r="BZ5109" t="s">
        <v>119</v>
      </c>
      <c r="CA5109">
        <v>1</v>
      </c>
      <c r="CC5109" t="s">
        <v>120</v>
      </c>
      <c r="CH5109">
        <v>540</v>
      </c>
      <c r="CI5109">
        <v>32190</v>
      </c>
      <c r="CJ5109" t="s">
        <v>106</v>
      </c>
      <c r="CK5109" t="s">
        <v>106</v>
      </c>
      <c r="CL5109">
        <v>10</v>
      </c>
      <c r="CM5109" t="s">
        <v>3107</v>
      </c>
      <c r="CO5109">
        <v>125443</v>
      </c>
      <c r="CQ5109">
        <v>0</v>
      </c>
      <c r="CR5109">
        <v>0</v>
      </c>
      <c r="CS5109">
        <v>0</v>
      </c>
      <c r="CY5109" t="s">
        <v>123</v>
      </c>
      <c r="CZ5109" t="s">
        <v>124</v>
      </c>
      <c r="DD5109" t="str" cm="1">
        <f t="array" ref="DD5109">TEXT(_xlfn.SEQUENCE(1, DATEDIF(AG5109, AH5109, "m") + 1, AG5109, 30), "YYYY-APMM")</f>
        <v>2013-AP10</v>
      </c>
      <c r="DN5109">
        <f t="shared" si="158"/>
        <v>516</v>
      </c>
      <c r="DO5109" t="str">
        <f t="shared" si="159"/>
        <v>LABOR- SUBCONTRACTOR</v>
      </c>
    </row>
    <row r="5110" spans="1:119" x14ac:dyDescent="0.35">
      <c r="A5110" t="s">
        <v>105</v>
      </c>
      <c r="B5110">
        <v>504395</v>
      </c>
      <c r="C5110">
        <v>6359</v>
      </c>
      <c r="D5110">
        <v>125444</v>
      </c>
      <c r="E5110">
        <v>13662</v>
      </c>
      <c r="F5110">
        <v>0</v>
      </c>
      <c r="G5110" t="s">
        <v>106</v>
      </c>
      <c r="H5110" t="s">
        <v>106</v>
      </c>
      <c r="I5110" t="s">
        <v>106</v>
      </c>
      <c r="J5110" t="s">
        <v>107</v>
      </c>
      <c r="K5110" t="s">
        <v>108</v>
      </c>
      <c r="L5110" t="s">
        <v>109</v>
      </c>
      <c r="M5110" t="s">
        <v>110</v>
      </c>
      <c r="N5110" t="s">
        <v>11255</v>
      </c>
      <c r="O5110" t="s">
        <v>3128</v>
      </c>
      <c r="P5110">
        <v>8177</v>
      </c>
      <c r="Q5110">
        <v>0</v>
      </c>
      <c r="R5110">
        <v>0</v>
      </c>
      <c r="S5110">
        <v>200</v>
      </c>
      <c r="T5110">
        <v>0</v>
      </c>
      <c r="U5110">
        <v>1041</v>
      </c>
      <c r="V5110">
        <v>1041</v>
      </c>
      <c r="W5110">
        <v>200</v>
      </c>
      <c r="X5110">
        <v>825</v>
      </c>
      <c r="Y5110">
        <v>0</v>
      </c>
      <c r="Z5110">
        <v>825</v>
      </c>
      <c r="AD5110" s="1">
        <v>41569.333333333336</v>
      </c>
      <c r="AE5110" s="1">
        <v>41597.708333333336</v>
      </c>
      <c r="AG5110" s="1">
        <v>41569.333333333336</v>
      </c>
      <c r="AH5110" s="1">
        <v>41597.708333333336</v>
      </c>
      <c r="AI5110" s="1">
        <v>41569.333333333336</v>
      </c>
      <c r="AJ5110" s="1">
        <v>41597.708333333336</v>
      </c>
      <c r="AK5110" s="1">
        <v>41569.333333333336</v>
      </c>
      <c r="AL5110" s="1">
        <v>41597.708333333336</v>
      </c>
      <c r="AM5110" s="1">
        <v>41569.333333333336</v>
      </c>
      <c r="AN5110" s="1">
        <v>41597.708333333336</v>
      </c>
      <c r="AP5110" t="s">
        <v>113</v>
      </c>
      <c r="AU5110" t="s">
        <v>11256</v>
      </c>
      <c r="AY5110" t="s">
        <v>119</v>
      </c>
      <c r="AZ5110">
        <v>0</v>
      </c>
      <c r="BA5110">
        <v>0</v>
      </c>
      <c r="BD5110" s="3">
        <v>41321.663194444445</v>
      </c>
      <c r="BE5110" s="3">
        <v>41321.663888888892</v>
      </c>
      <c r="BF5110" t="s">
        <v>115</v>
      </c>
      <c r="BG5110" t="s">
        <v>115</v>
      </c>
      <c r="BH5110">
        <v>8149</v>
      </c>
      <c r="BM5110">
        <v>43540</v>
      </c>
      <c r="BR5110" t="s">
        <v>1299</v>
      </c>
      <c r="BS5110" t="s">
        <v>1300</v>
      </c>
      <c r="BU5110">
        <v>1</v>
      </c>
      <c r="BV5110" t="s">
        <v>118</v>
      </c>
      <c r="BX5110" t="s">
        <v>119</v>
      </c>
      <c r="BY5110" t="s">
        <v>119</v>
      </c>
      <c r="BZ5110" t="s">
        <v>119</v>
      </c>
      <c r="CA5110">
        <v>1</v>
      </c>
      <c r="CC5110" t="s">
        <v>120</v>
      </c>
      <c r="CH5110">
        <v>540</v>
      </c>
      <c r="CI5110">
        <v>32190</v>
      </c>
      <c r="CJ5110" t="s">
        <v>106</v>
      </c>
      <c r="CK5110" t="s">
        <v>106</v>
      </c>
      <c r="CL5110">
        <v>10</v>
      </c>
      <c r="CM5110" t="s">
        <v>3107</v>
      </c>
      <c r="CO5110">
        <v>125443</v>
      </c>
      <c r="CQ5110">
        <v>0</v>
      </c>
      <c r="CR5110">
        <v>0</v>
      </c>
      <c r="CS5110">
        <v>0</v>
      </c>
      <c r="CY5110" t="s">
        <v>123</v>
      </c>
      <c r="CZ5110" t="s">
        <v>124</v>
      </c>
      <c r="DD5110" t="str" cm="1">
        <f t="array" ref="DD5110">TEXT(_xlfn.SEQUENCE(1, DATEDIF(AG5110, AH5110, "m") + 1, AG5110, 30), "YYYY-APMM")</f>
        <v>2013-AP10</v>
      </c>
      <c r="DN5110">
        <f t="shared" si="158"/>
        <v>1041</v>
      </c>
      <c r="DO5110" t="str">
        <f t="shared" si="159"/>
        <v>LABOR - CIVIL</v>
      </c>
    </row>
    <row r="5111" spans="1:119" x14ac:dyDescent="0.35">
      <c r="A5111" t="s">
        <v>105</v>
      </c>
      <c r="B5111">
        <v>504396</v>
      </c>
      <c r="C5111">
        <v>6359</v>
      </c>
      <c r="D5111">
        <v>125444</v>
      </c>
      <c r="E5111">
        <v>13662</v>
      </c>
      <c r="F5111">
        <v>0</v>
      </c>
      <c r="G5111" t="s">
        <v>106</v>
      </c>
      <c r="H5111" t="s">
        <v>106</v>
      </c>
      <c r="I5111" t="s">
        <v>106</v>
      </c>
      <c r="J5111" t="s">
        <v>107</v>
      </c>
      <c r="K5111" t="s">
        <v>108</v>
      </c>
      <c r="L5111" t="s">
        <v>109</v>
      </c>
      <c r="M5111" t="s">
        <v>110</v>
      </c>
      <c r="N5111" t="s">
        <v>11257</v>
      </c>
      <c r="O5111" t="s">
        <v>3131</v>
      </c>
      <c r="P5111">
        <v>8163</v>
      </c>
      <c r="Q5111">
        <v>0</v>
      </c>
      <c r="R5111">
        <v>0</v>
      </c>
      <c r="S5111">
        <v>200</v>
      </c>
      <c r="T5111">
        <v>0</v>
      </c>
      <c r="U5111">
        <v>7568.75</v>
      </c>
      <c r="V5111">
        <v>7568.75</v>
      </c>
      <c r="W5111">
        <v>200</v>
      </c>
      <c r="X5111">
        <v>0</v>
      </c>
      <c r="Y5111">
        <v>0</v>
      </c>
      <c r="Z5111">
        <v>0</v>
      </c>
      <c r="AD5111" s="1">
        <v>41585.333333333336</v>
      </c>
      <c r="AE5111" s="1">
        <v>41613.708333333336</v>
      </c>
      <c r="AG5111" s="1">
        <v>41585.333333333336</v>
      </c>
      <c r="AH5111" s="1">
        <v>41613.708333333336</v>
      </c>
      <c r="AI5111" s="1">
        <v>41585.333333333336</v>
      </c>
      <c r="AJ5111" s="1">
        <v>41613.708333333336</v>
      </c>
      <c r="AK5111" s="1">
        <v>41585.333333333336</v>
      </c>
      <c r="AL5111" s="1">
        <v>41613.708333333336</v>
      </c>
      <c r="AM5111" s="1">
        <v>41585.333333333336</v>
      </c>
      <c r="AN5111" s="1">
        <v>41613.708333333336</v>
      </c>
      <c r="AP5111" t="s">
        <v>113</v>
      </c>
      <c r="AU5111" t="s">
        <v>11258</v>
      </c>
      <c r="AY5111" t="s">
        <v>119</v>
      </c>
      <c r="AZ5111">
        <v>0</v>
      </c>
      <c r="BA5111">
        <v>0</v>
      </c>
      <c r="BD5111" s="3">
        <v>41321.663194444445</v>
      </c>
      <c r="BE5111" s="3">
        <v>41321.663888888892</v>
      </c>
      <c r="BF5111" t="s">
        <v>115</v>
      </c>
      <c r="BG5111" t="s">
        <v>115</v>
      </c>
      <c r="BH5111">
        <v>8149</v>
      </c>
      <c r="BM5111">
        <v>43400</v>
      </c>
      <c r="BR5111" t="s">
        <v>3114</v>
      </c>
      <c r="BS5111" t="s">
        <v>3115</v>
      </c>
      <c r="BU5111">
        <v>1</v>
      </c>
      <c r="BV5111" t="s">
        <v>118</v>
      </c>
      <c r="BX5111" t="s">
        <v>119</v>
      </c>
      <c r="BY5111" t="s">
        <v>119</v>
      </c>
      <c r="BZ5111" t="s">
        <v>119</v>
      </c>
      <c r="CA5111">
        <v>1</v>
      </c>
      <c r="CC5111" t="s">
        <v>120</v>
      </c>
      <c r="CH5111">
        <v>540</v>
      </c>
      <c r="CI5111">
        <v>32190</v>
      </c>
      <c r="CJ5111" t="s">
        <v>106</v>
      </c>
      <c r="CK5111" t="s">
        <v>106</v>
      </c>
      <c r="CL5111">
        <v>10</v>
      </c>
      <c r="CM5111" t="s">
        <v>3107</v>
      </c>
      <c r="CO5111">
        <v>125443</v>
      </c>
      <c r="CQ5111">
        <v>0</v>
      </c>
      <c r="CR5111">
        <v>0</v>
      </c>
      <c r="CS5111">
        <v>0</v>
      </c>
      <c r="CY5111" t="s">
        <v>123</v>
      </c>
      <c r="CZ5111" t="s">
        <v>124</v>
      </c>
      <c r="DD5111" t="str" cm="1">
        <f t="array" ref="DD5111">TEXT(_xlfn.SEQUENCE(1, DATEDIF(AG5111, AH5111, "m") + 1, AG5111, 30), "YYYY-APMM")</f>
        <v>2013-AP11</v>
      </c>
      <c r="DN5111">
        <f t="shared" si="158"/>
        <v>7568.75</v>
      </c>
      <c r="DO5111" t="str">
        <f t="shared" si="159"/>
        <v>BLINDING MASON SK</v>
      </c>
    </row>
    <row r="5112" spans="1:119" x14ac:dyDescent="0.35">
      <c r="A5112" t="s">
        <v>105</v>
      </c>
      <c r="B5112">
        <v>504397</v>
      </c>
      <c r="C5112">
        <v>6359</v>
      </c>
      <c r="D5112">
        <v>125444</v>
      </c>
      <c r="E5112">
        <v>13662</v>
      </c>
      <c r="F5112">
        <v>0</v>
      </c>
      <c r="G5112" t="s">
        <v>106</v>
      </c>
      <c r="H5112" t="s">
        <v>106</v>
      </c>
      <c r="I5112" t="s">
        <v>106</v>
      </c>
      <c r="J5112" t="s">
        <v>107</v>
      </c>
      <c r="K5112" t="s">
        <v>108</v>
      </c>
      <c r="L5112" t="s">
        <v>109</v>
      </c>
      <c r="M5112" t="s">
        <v>110</v>
      </c>
      <c r="N5112" t="s">
        <v>11259</v>
      </c>
      <c r="O5112" t="s">
        <v>3134</v>
      </c>
      <c r="P5112">
        <v>8163</v>
      </c>
      <c r="Q5112">
        <v>0</v>
      </c>
      <c r="R5112">
        <v>0</v>
      </c>
      <c r="S5112">
        <v>200</v>
      </c>
      <c r="T5112">
        <v>0</v>
      </c>
      <c r="U5112">
        <v>4422</v>
      </c>
      <c r="V5112">
        <v>4422</v>
      </c>
      <c r="W5112">
        <v>200</v>
      </c>
      <c r="X5112">
        <v>0</v>
      </c>
      <c r="Y5112">
        <v>0</v>
      </c>
      <c r="Z5112">
        <v>0</v>
      </c>
      <c r="AD5112" s="1">
        <v>41618.333333333336</v>
      </c>
      <c r="AE5112" s="1">
        <v>41647.708333333336</v>
      </c>
      <c r="AG5112" s="1">
        <v>41618.333333333336</v>
      </c>
      <c r="AH5112" s="1">
        <v>41647.708333333336</v>
      </c>
      <c r="AI5112" s="1">
        <v>41618.333333333336</v>
      </c>
      <c r="AJ5112" s="1">
        <v>41647.708333333336</v>
      </c>
      <c r="AK5112" s="1">
        <v>41618.333333333336</v>
      </c>
      <c r="AL5112" s="1">
        <v>41647.708333333336</v>
      </c>
      <c r="AM5112" s="1">
        <v>41618.333333333336</v>
      </c>
      <c r="AN5112" s="1">
        <v>41647.708333333336</v>
      </c>
      <c r="AP5112" t="s">
        <v>113</v>
      </c>
      <c r="AU5112" t="s">
        <v>11260</v>
      </c>
      <c r="AY5112" t="s">
        <v>119</v>
      </c>
      <c r="AZ5112">
        <v>0</v>
      </c>
      <c r="BA5112">
        <v>0</v>
      </c>
      <c r="BD5112" s="3">
        <v>41321.663194444445</v>
      </c>
      <c r="BE5112" s="3">
        <v>41321.663888888892</v>
      </c>
      <c r="BF5112" t="s">
        <v>115</v>
      </c>
      <c r="BG5112" t="s">
        <v>115</v>
      </c>
      <c r="BH5112">
        <v>8149</v>
      </c>
      <c r="BM5112">
        <v>43400</v>
      </c>
      <c r="BR5112" t="s">
        <v>3114</v>
      </c>
      <c r="BS5112" t="s">
        <v>3115</v>
      </c>
      <c r="BU5112">
        <v>1</v>
      </c>
      <c r="BV5112" t="s">
        <v>118</v>
      </c>
      <c r="BX5112" t="s">
        <v>119</v>
      </c>
      <c r="BY5112" t="s">
        <v>119</v>
      </c>
      <c r="BZ5112" t="s">
        <v>119</v>
      </c>
      <c r="CA5112">
        <v>1</v>
      </c>
      <c r="CC5112" t="s">
        <v>120</v>
      </c>
      <c r="CH5112">
        <v>540</v>
      </c>
      <c r="CI5112">
        <v>32190</v>
      </c>
      <c r="CJ5112" t="s">
        <v>106</v>
      </c>
      <c r="CK5112" t="s">
        <v>106</v>
      </c>
      <c r="CL5112">
        <v>10</v>
      </c>
      <c r="CM5112" t="s">
        <v>3107</v>
      </c>
      <c r="CO5112">
        <v>125443</v>
      </c>
      <c r="CQ5112">
        <v>0</v>
      </c>
      <c r="CR5112">
        <v>0</v>
      </c>
      <c r="CS5112">
        <v>0</v>
      </c>
      <c r="CY5112" t="s">
        <v>123</v>
      </c>
      <c r="CZ5112" t="s">
        <v>124</v>
      </c>
      <c r="DD5112" t="str" cm="1">
        <f t="array" ref="DD5112">TEXT(_xlfn.SEQUENCE(1, DATEDIF(AG5112, AH5112, "m") + 1, AG5112, 30), "YYYY-APMM")</f>
        <v>2013-AP12</v>
      </c>
      <c r="DN5112">
        <f t="shared" si="158"/>
        <v>4422</v>
      </c>
      <c r="DO5112" t="str">
        <f t="shared" si="159"/>
        <v>BLINDING MASON SK</v>
      </c>
    </row>
    <row r="5113" spans="1:119" x14ac:dyDescent="0.35">
      <c r="A5113" t="s">
        <v>105</v>
      </c>
      <c r="B5113">
        <v>504398</v>
      </c>
      <c r="C5113">
        <v>6359</v>
      </c>
      <c r="D5113">
        <v>125446</v>
      </c>
      <c r="E5113">
        <v>13662</v>
      </c>
      <c r="F5113">
        <v>0</v>
      </c>
      <c r="G5113" t="s">
        <v>106</v>
      </c>
      <c r="H5113" t="s">
        <v>106</v>
      </c>
      <c r="I5113" t="s">
        <v>106</v>
      </c>
      <c r="J5113" t="s">
        <v>107</v>
      </c>
      <c r="K5113" t="s">
        <v>108</v>
      </c>
      <c r="L5113" t="s">
        <v>109</v>
      </c>
      <c r="M5113" t="s">
        <v>110</v>
      </c>
      <c r="N5113" t="s">
        <v>11261</v>
      </c>
      <c r="O5113" t="s">
        <v>3143</v>
      </c>
      <c r="P5113">
        <v>8167</v>
      </c>
      <c r="Q5113">
        <v>32</v>
      </c>
      <c r="R5113">
        <v>0</v>
      </c>
      <c r="S5113">
        <v>192</v>
      </c>
      <c r="T5113">
        <v>0</v>
      </c>
      <c r="U5113">
        <v>224</v>
      </c>
      <c r="V5113">
        <v>224</v>
      </c>
      <c r="W5113">
        <v>192</v>
      </c>
      <c r="X5113">
        <v>0</v>
      </c>
      <c r="Y5113">
        <v>0</v>
      </c>
      <c r="Z5113">
        <v>0</v>
      </c>
      <c r="AD5113" s="1">
        <v>41693.333333333336</v>
      </c>
      <c r="AE5113" s="1">
        <v>41720.708333333336</v>
      </c>
      <c r="AG5113" s="1">
        <v>41688.333333333336</v>
      </c>
      <c r="AH5113" s="1">
        <v>41715.708333333336</v>
      </c>
      <c r="AI5113" s="1">
        <v>41688.333333333336</v>
      </c>
      <c r="AJ5113" s="1">
        <v>41715.708333333336</v>
      </c>
      <c r="AK5113" s="1">
        <v>41688.333333333336</v>
      </c>
      <c r="AL5113" s="1">
        <v>41715.708333333336</v>
      </c>
      <c r="AM5113" s="1">
        <v>41693.333333333336</v>
      </c>
      <c r="AN5113" s="1">
        <v>41720.708333333336</v>
      </c>
      <c r="AP5113" t="s">
        <v>113</v>
      </c>
      <c r="AU5113" t="s">
        <v>11262</v>
      </c>
      <c r="AY5113" t="s">
        <v>106</v>
      </c>
      <c r="AZ5113">
        <v>0</v>
      </c>
      <c r="BA5113">
        <v>0</v>
      </c>
      <c r="BD5113" s="3">
        <v>41321.663194444445</v>
      </c>
      <c r="BE5113" s="3">
        <v>41321.663888888892</v>
      </c>
      <c r="BF5113" t="s">
        <v>115</v>
      </c>
      <c r="BG5113" t="s">
        <v>115</v>
      </c>
      <c r="BH5113">
        <v>8149</v>
      </c>
      <c r="BM5113">
        <v>43440</v>
      </c>
      <c r="BR5113" t="s">
        <v>3145</v>
      </c>
      <c r="BS5113" t="s">
        <v>3146</v>
      </c>
      <c r="BU5113">
        <v>1</v>
      </c>
      <c r="BV5113" t="s">
        <v>118</v>
      </c>
      <c r="BX5113" t="s">
        <v>119</v>
      </c>
      <c r="BY5113" t="s">
        <v>119</v>
      </c>
      <c r="BZ5113" t="s">
        <v>119</v>
      </c>
      <c r="CA5113">
        <v>1</v>
      </c>
      <c r="CC5113" t="s">
        <v>120</v>
      </c>
      <c r="CH5113">
        <v>540</v>
      </c>
      <c r="CI5113">
        <v>32220</v>
      </c>
      <c r="CJ5113" t="s">
        <v>106</v>
      </c>
      <c r="CK5113" t="s">
        <v>106</v>
      </c>
      <c r="CL5113">
        <v>15</v>
      </c>
      <c r="CM5113" t="s">
        <v>2963</v>
      </c>
      <c r="CO5113">
        <v>125445</v>
      </c>
      <c r="CQ5113">
        <v>0</v>
      </c>
      <c r="CR5113">
        <v>0</v>
      </c>
      <c r="CS5113">
        <v>0</v>
      </c>
      <c r="CY5113" t="s">
        <v>123</v>
      </c>
      <c r="CZ5113" t="s">
        <v>124</v>
      </c>
      <c r="DD5113" t="str" cm="1">
        <f t="array" ref="DD5113">TEXT(_xlfn.SEQUENCE(1, DATEDIF(AG5113, AH5113, "m") + 1, AG5113, 30), "YYYY-APMM")</f>
        <v>2014-AP02</v>
      </c>
      <c r="DN5113">
        <f t="shared" si="158"/>
        <v>224</v>
      </c>
      <c r="DO5113" t="str">
        <f t="shared" si="159"/>
        <v>CONCRETE MASON SK</v>
      </c>
    </row>
    <row r="5114" spans="1:119" x14ac:dyDescent="0.35">
      <c r="A5114" t="s">
        <v>105</v>
      </c>
      <c r="B5114">
        <v>504399</v>
      </c>
      <c r="C5114">
        <v>6359</v>
      </c>
      <c r="D5114">
        <v>125446</v>
      </c>
      <c r="E5114">
        <v>13662</v>
      </c>
      <c r="F5114">
        <v>0</v>
      </c>
      <c r="G5114" t="s">
        <v>106</v>
      </c>
      <c r="H5114" t="s">
        <v>106</v>
      </c>
      <c r="I5114" t="s">
        <v>106</v>
      </c>
      <c r="J5114" t="s">
        <v>107</v>
      </c>
      <c r="K5114" t="s">
        <v>108</v>
      </c>
      <c r="L5114" t="s">
        <v>109</v>
      </c>
      <c r="M5114" t="s">
        <v>110</v>
      </c>
      <c r="N5114" t="s">
        <v>11263</v>
      </c>
      <c r="O5114" t="s">
        <v>3164</v>
      </c>
      <c r="P5114">
        <v>8165</v>
      </c>
      <c r="Q5114">
        <v>32</v>
      </c>
      <c r="R5114">
        <v>0</v>
      </c>
      <c r="S5114">
        <v>200</v>
      </c>
      <c r="T5114">
        <v>0</v>
      </c>
      <c r="U5114">
        <v>16119.25</v>
      </c>
      <c r="V5114">
        <v>16119.25</v>
      </c>
      <c r="W5114">
        <v>200</v>
      </c>
      <c r="X5114">
        <v>0</v>
      </c>
      <c r="Y5114">
        <v>0</v>
      </c>
      <c r="Z5114">
        <v>0</v>
      </c>
      <c r="AD5114" s="1">
        <v>41708.333333333336</v>
      </c>
      <c r="AE5114" s="1">
        <v>41736.708333333336</v>
      </c>
      <c r="AG5114" s="1">
        <v>41703.333333333336</v>
      </c>
      <c r="AH5114" s="1">
        <v>41731.708333333336</v>
      </c>
      <c r="AI5114" s="1">
        <v>41703.333333333336</v>
      </c>
      <c r="AJ5114" s="1">
        <v>41731.708333333336</v>
      </c>
      <c r="AK5114" s="1">
        <v>41703.333333333336</v>
      </c>
      <c r="AL5114" s="1">
        <v>41731.708333333336</v>
      </c>
      <c r="AM5114" s="1">
        <v>41708.333333333336</v>
      </c>
      <c r="AN5114" s="1">
        <v>41736.708333333336</v>
      </c>
      <c r="AP5114" t="s">
        <v>113</v>
      </c>
      <c r="AU5114" t="s">
        <v>11264</v>
      </c>
      <c r="AY5114" t="s">
        <v>106</v>
      </c>
      <c r="AZ5114">
        <v>0</v>
      </c>
      <c r="BA5114">
        <v>0</v>
      </c>
      <c r="BD5114" s="3">
        <v>41321.663194444445</v>
      </c>
      <c r="BE5114" s="3">
        <v>41321.663888888892</v>
      </c>
      <c r="BF5114" t="s">
        <v>115</v>
      </c>
      <c r="BG5114" t="s">
        <v>115</v>
      </c>
      <c r="BH5114">
        <v>8149</v>
      </c>
      <c r="BM5114">
        <v>43420</v>
      </c>
      <c r="BR5114" t="s">
        <v>3122</v>
      </c>
      <c r="BS5114" t="s">
        <v>3123</v>
      </c>
      <c r="BU5114">
        <v>1</v>
      </c>
      <c r="BV5114" t="s">
        <v>118</v>
      </c>
      <c r="BX5114" t="s">
        <v>119</v>
      </c>
      <c r="BY5114" t="s">
        <v>119</v>
      </c>
      <c r="BZ5114" t="s">
        <v>119</v>
      </c>
      <c r="CA5114">
        <v>1</v>
      </c>
      <c r="CC5114" t="s">
        <v>120</v>
      </c>
      <c r="CH5114">
        <v>540</v>
      </c>
      <c r="CI5114">
        <v>32220</v>
      </c>
      <c r="CJ5114" t="s">
        <v>106</v>
      </c>
      <c r="CK5114" t="s">
        <v>106</v>
      </c>
      <c r="CL5114">
        <v>15</v>
      </c>
      <c r="CM5114" t="s">
        <v>2963</v>
      </c>
      <c r="CO5114">
        <v>125445</v>
      </c>
      <c r="CQ5114">
        <v>0</v>
      </c>
      <c r="CR5114">
        <v>0</v>
      </c>
      <c r="CS5114">
        <v>0</v>
      </c>
      <c r="CY5114" t="s">
        <v>123</v>
      </c>
      <c r="CZ5114" t="s">
        <v>124</v>
      </c>
      <c r="DD5114" t="str" cm="1">
        <f t="array" ref="DD5114">TEXT(_xlfn.SEQUENCE(1, DATEDIF(AG5114, AH5114, "m") + 1, AG5114, 30), "YYYY-APMM")</f>
        <v>2014-AP03</v>
      </c>
      <c r="DN5114">
        <f t="shared" si="158"/>
        <v>16119.25</v>
      </c>
      <c r="DO5114" t="str">
        <f t="shared" si="159"/>
        <v>STEEL FIXERS SK</v>
      </c>
    </row>
    <row r="5115" spans="1:119" x14ac:dyDescent="0.35">
      <c r="A5115" t="s">
        <v>105</v>
      </c>
      <c r="B5115">
        <v>504400</v>
      </c>
      <c r="C5115">
        <v>6359</v>
      </c>
      <c r="D5115">
        <v>125446</v>
      </c>
      <c r="E5115">
        <v>13662</v>
      </c>
      <c r="F5115">
        <v>0</v>
      </c>
      <c r="G5115" t="s">
        <v>106</v>
      </c>
      <c r="H5115" t="s">
        <v>106</v>
      </c>
      <c r="I5115" t="s">
        <v>106</v>
      </c>
      <c r="J5115" t="s">
        <v>107</v>
      </c>
      <c r="K5115" t="s">
        <v>108</v>
      </c>
      <c r="L5115" t="s">
        <v>109</v>
      </c>
      <c r="M5115" t="s">
        <v>110</v>
      </c>
      <c r="N5115" t="s">
        <v>11265</v>
      </c>
      <c r="O5115" t="s">
        <v>3167</v>
      </c>
      <c r="P5115">
        <v>8167</v>
      </c>
      <c r="Q5115">
        <v>32</v>
      </c>
      <c r="R5115">
        <v>0</v>
      </c>
      <c r="S5115">
        <v>112</v>
      </c>
      <c r="T5115">
        <v>0</v>
      </c>
      <c r="U5115">
        <v>1141</v>
      </c>
      <c r="V5115">
        <v>1141</v>
      </c>
      <c r="W5115">
        <v>112</v>
      </c>
      <c r="X5115">
        <v>0</v>
      </c>
      <c r="Y5115">
        <v>0</v>
      </c>
      <c r="Z5115">
        <v>0</v>
      </c>
      <c r="AD5115" s="1">
        <v>41724.333333333336</v>
      </c>
      <c r="AE5115" s="1">
        <v>41739.708333333336</v>
      </c>
      <c r="AG5115" s="1">
        <v>41720.333333333336</v>
      </c>
      <c r="AH5115" s="1">
        <v>41735.708333333336</v>
      </c>
      <c r="AI5115" s="1">
        <v>41720.333333333336</v>
      </c>
      <c r="AJ5115" s="1">
        <v>41735.708333333336</v>
      </c>
      <c r="AK5115" s="1">
        <v>41720.333333333336</v>
      </c>
      <c r="AL5115" s="1">
        <v>41735.708333333336</v>
      </c>
      <c r="AM5115" s="1">
        <v>41724.333333333336</v>
      </c>
      <c r="AN5115" s="1">
        <v>41739.708333333336</v>
      </c>
      <c r="AP5115" t="s">
        <v>113</v>
      </c>
      <c r="AU5115" t="s">
        <v>11266</v>
      </c>
      <c r="AY5115" t="s">
        <v>106</v>
      </c>
      <c r="AZ5115">
        <v>0</v>
      </c>
      <c r="BA5115">
        <v>0</v>
      </c>
      <c r="BD5115" s="3">
        <v>41321.663194444445</v>
      </c>
      <c r="BE5115" s="3">
        <v>41321.663888888892</v>
      </c>
      <c r="BF5115" t="s">
        <v>115</v>
      </c>
      <c r="BG5115" t="s">
        <v>115</v>
      </c>
      <c r="BH5115">
        <v>8149</v>
      </c>
      <c r="BM5115">
        <v>43440</v>
      </c>
      <c r="BR5115" t="s">
        <v>3145</v>
      </c>
      <c r="BS5115" t="s">
        <v>3146</v>
      </c>
      <c r="BU5115">
        <v>1</v>
      </c>
      <c r="BV5115" t="s">
        <v>118</v>
      </c>
      <c r="BX5115" t="s">
        <v>119</v>
      </c>
      <c r="BY5115" t="s">
        <v>119</v>
      </c>
      <c r="BZ5115" t="s">
        <v>119</v>
      </c>
      <c r="CA5115">
        <v>1</v>
      </c>
      <c r="CC5115" t="s">
        <v>120</v>
      </c>
      <c r="CH5115">
        <v>540</v>
      </c>
      <c r="CI5115">
        <v>32220</v>
      </c>
      <c r="CJ5115" t="s">
        <v>106</v>
      </c>
      <c r="CK5115" t="s">
        <v>106</v>
      </c>
      <c r="CL5115">
        <v>15</v>
      </c>
      <c r="CM5115" t="s">
        <v>2963</v>
      </c>
      <c r="CO5115">
        <v>125445</v>
      </c>
      <c r="CQ5115">
        <v>0</v>
      </c>
      <c r="CR5115">
        <v>0</v>
      </c>
      <c r="CS5115">
        <v>0</v>
      </c>
      <c r="CY5115" t="s">
        <v>123</v>
      </c>
      <c r="CZ5115" t="s">
        <v>124</v>
      </c>
      <c r="DD5115" t="str" cm="1">
        <f t="array" ref="DD5115">TEXT(_xlfn.SEQUENCE(1, DATEDIF(AG5115, AH5115, "m") + 1, AG5115, 30), "YYYY-APMM")</f>
        <v>2014-AP03</v>
      </c>
      <c r="DN5115">
        <f t="shared" si="158"/>
        <v>1141</v>
      </c>
      <c r="DO5115" t="str">
        <f t="shared" si="159"/>
        <v>CONCRETE MASON SK</v>
      </c>
    </row>
    <row r="5116" spans="1:119" x14ac:dyDescent="0.35">
      <c r="A5116" t="s">
        <v>105</v>
      </c>
      <c r="B5116">
        <v>504401</v>
      </c>
      <c r="C5116">
        <v>6359</v>
      </c>
      <c r="D5116">
        <v>125446</v>
      </c>
      <c r="E5116">
        <v>13662</v>
      </c>
      <c r="F5116">
        <v>0</v>
      </c>
      <c r="G5116" t="s">
        <v>106</v>
      </c>
      <c r="H5116" t="s">
        <v>106</v>
      </c>
      <c r="I5116" t="s">
        <v>106</v>
      </c>
      <c r="J5116" t="s">
        <v>107</v>
      </c>
      <c r="K5116" t="s">
        <v>108</v>
      </c>
      <c r="L5116" t="s">
        <v>109</v>
      </c>
      <c r="M5116" t="s">
        <v>110</v>
      </c>
      <c r="N5116" t="s">
        <v>11267</v>
      </c>
      <c r="O5116" t="s">
        <v>3140</v>
      </c>
      <c r="P5116">
        <v>8165</v>
      </c>
      <c r="Q5116">
        <v>16</v>
      </c>
      <c r="R5116">
        <v>0</v>
      </c>
      <c r="S5116">
        <v>200</v>
      </c>
      <c r="T5116">
        <v>0</v>
      </c>
      <c r="U5116">
        <v>3580.5</v>
      </c>
      <c r="V5116">
        <v>3580.5</v>
      </c>
      <c r="W5116">
        <v>200</v>
      </c>
      <c r="X5116">
        <v>0</v>
      </c>
      <c r="Y5116">
        <v>0</v>
      </c>
      <c r="Z5116">
        <v>0</v>
      </c>
      <c r="AD5116" s="1">
        <v>41680.333333333336</v>
      </c>
      <c r="AE5116" s="1">
        <v>41709.708333333336</v>
      </c>
      <c r="AG5116" s="1">
        <v>41678.333333333336</v>
      </c>
      <c r="AH5116" s="1">
        <v>41707.708333333336</v>
      </c>
      <c r="AI5116" s="1">
        <v>41678.333333333336</v>
      </c>
      <c r="AJ5116" s="1">
        <v>41707.708333333336</v>
      </c>
      <c r="AK5116" s="1">
        <v>41678.333333333336</v>
      </c>
      <c r="AL5116" s="1">
        <v>41707.708333333336</v>
      </c>
      <c r="AM5116" s="1">
        <v>41680.333333333336</v>
      </c>
      <c r="AN5116" s="1">
        <v>41709.708333333336</v>
      </c>
      <c r="AP5116" t="s">
        <v>113</v>
      </c>
      <c r="AU5116" t="s">
        <v>11268</v>
      </c>
      <c r="AY5116" t="s">
        <v>106</v>
      </c>
      <c r="AZ5116">
        <v>0</v>
      </c>
      <c r="BA5116">
        <v>0</v>
      </c>
      <c r="BD5116" s="3">
        <v>41321.663194444445</v>
      </c>
      <c r="BE5116" s="3">
        <v>41321.663888888892</v>
      </c>
      <c r="BF5116" t="s">
        <v>115</v>
      </c>
      <c r="BG5116" t="s">
        <v>115</v>
      </c>
      <c r="BH5116">
        <v>8149</v>
      </c>
      <c r="BM5116">
        <v>43420</v>
      </c>
      <c r="BR5116" t="s">
        <v>3122</v>
      </c>
      <c r="BS5116" t="s">
        <v>3123</v>
      </c>
      <c r="BU5116">
        <v>1</v>
      </c>
      <c r="BV5116" t="s">
        <v>118</v>
      </c>
      <c r="BX5116" t="s">
        <v>119</v>
      </c>
      <c r="BY5116" t="s">
        <v>119</v>
      </c>
      <c r="BZ5116" t="s">
        <v>119</v>
      </c>
      <c r="CA5116">
        <v>1</v>
      </c>
      <c r="CC5116" t="s">
        <v>120</v>
      </c>
      <c r="CH5116">
        <v>540</v>
      </c>
      <c r="CI5116">
        <v>32220</v>
      </c>
      <c r="CJ5116" t="s">
        <v>106</v>
      </c>
      <c r="CK5116" t="s">
        <v>106</v>
      </c>
      <c r="CL5116">
        <v>15</v>
      </c>
      <c r="CM5116" t="s">
        <v>2963</v>
      </c>
      <c r="CO5116">
        <v>125445</v>
      </c>
      <c r="CQ5116">
        <v>0</v>
      </c>
      <c r="CR5116">
        <v>0</v>
      </c>
      <c r="CS5116">
        <v>0</v>
      </c>
      <c r="CY5116" t="s">
        <v>123</v>
      </c>
      <c r="CZ5116" t="s">
        <v>124</v>
      </c>
      <c r="DD5116" t="str" cm="1">
        <f t="array" ref="DD5116:DE5116">TEXT(_xlfn.SEQUENCE(1, DATEDIF(AG5116, AH5116, "m") + 1, AG5116, 30), "YYYY-APMM")</f>
        <v>2014-AP02</v>
      </c>
      <c r="DE5116" t="str">
        <v>2014-AP03</v>
      </c>
      <c r="DN5116">
        <f t="shared" si="158"/>
        <v>1790.25</v>
      </c>
      <c r="DO5116" t="str">
        <f t="shared" si="159"/>
        <v>STEEL FIXERS SK</v>
      </c>
    </row>
    <row r="5117" spans="1:119" x14ac:dyDescent="0.35">
      <c r="A5117" t="s">
        <v>105</v>
      </c>
      <c r="B5117">
        <v>504402</v>
      </c>
      <c r="C5117">
        <v>6359</v>
      </c>
      <c r="D5117">
        <v>125447</v>
      </c>
      <c r="E5117">
        <v>13662</v>
      </c>
      <c r="F5117">
        <v>0</v>
      </c>
      <c r="G5117" t="s">
        <v>106</v>
      </c>
      <c r="H5117" t="s">
        <v>106</v>
      </c>
      <c r="I5117" t="s">
        <v>106</v>
      </c>
      <c r="J5117" t="s">
        <v>107</v>
      </c>
      <c r="K5117" t="s">
        <v>108</v>
      </c>
      <c r="L5117" t="s">
        <v>109</v>
      </c>
      <c r="M5117" t="s">
        <v>110</v>
      </c>
      <c r="N5117" t="s">
        <v>11269</v>
      </c>
      <c r="O5117" t="s">
        <v>3140</v>
      </c>
      <c r="P5117">
        <v>8165</v>
      </c>
      <c r="Q5117">
        <v>0</v>
      </c>
      <c r="R5117">
        <v>0</v>
      </c>
      <c r="S5117">
        <v>200</v>
      </c>
      <c r="T5117">
        <v>0</v>
      </c>
      <c r="U5117">
        <v>4046</v>
      </c>
      <c r="V5117">
        <v>4046</v>
      </c>
      <c r="W5117">
        <v>200</v>
      </c>
      <c r="X5117">
        <v>0</v>
      </c>
      <c r="Y5117">
        <v>0</v>
      </c>
      <c r="Z5117">
        <v>0</v>
      </c>
      <c r="AD5117" s="1">
        <v>41636.333333333336</v>
      </c>
      <c r="AE5117" s="1">
        <v>41664.708333333336</v>
      </c>
      <c r="AG5117" s="1">
        <v>41636.333333333336</v>
      </c>
      <c r="AH5117" s="1">
        <v>41664.708333333336</v>
      </c>
      <c r="AI5117" s="1">
        <v>41636.333333333336</v>
      </c>
      <c r="AJ5117" s="1">
        <v>41664.708333333336</v>
      </c>
      <c r="AK5117" s="1">
        <v>41636.333333333336</v>
      </c>
      <c r="AL5117" s="1">
        <v>41664.708333333336</v>
      </c>
      <c r="AM5117" s="1">
        <v>41636.333333333336</v>
      </c>
      <c r="AN5117" s="1">
        <v>41664.708333333336</v>
      </c>
      <c r="AP5117" t="s">
        <v>113</v>
      </c>
      <c r="AU5117" t="s">
        <v>11270</v>
      </c>
      <c r="AY5117" t="s">
        <v>119</v>
      </c>
      <c r="AZ5117">
        <v>0</v>
      </c>
      <c r="BA5117">
        <v>0</v>
      </c>
      <c r="BD5117" s="3">
        <v>41321.663194444445</v>
      </c>
      <c r="BE5117" s="3">
        <v>41321.663888888892</v>
      </c>
      <c r="BF5117" t="s">
        <v>115</v>
      </c>
      <c r="BG5117" t="s">
        <v>115</v>
      </c>
      <c r="BH5117">
        <v>8149</v>
      </c>
      <c r="BM5117">
        <v>43420</v>
      </c>
      <c r="BR5117" t="s">
        <v>3122</v>
      </c>
      <c r="BS5117" t="s">
        <v>3123</v>
      </c>
      <c r="BU5117">
        <v>1</v>
      </c>
      <c r="BV5117" t="s">
        <v>118</v>
      </c>
      <c r="BX5117" t="s">
        <v>119</v>
      </c>
      <c r="BY5117" t="s">
        <v>119</v>
      </c>
      <c r="BZ5117" t="s">
        <v>119</v>
      </c>
      <c r="CA5117">
        <v>1</v>
      </c>
      <c r="CC5117" t="s">
        <v>120</v>
      </c>
      <c r="CH5117">
        <v>540</v>
      </c>
      <c r="CI5117">
        <v>32210</v>
      </c>
      <c r="CJ5117" t="s">
        <v>106</v>
      </c>
      <c r="CK5117" t="s">
        <v>106</v>
      </c>
      <c r="CL5117">
        <v>10</v>
      </c>
      <c r="CM5117" t="s">
        <v>2889</v>
      </c>
      <c r="CO5117">
        <v>125445</v>
      </c>
      <c r="CQ5117">
        <v>0</v>
      </c>
      <c r="CR5117">
        <v>0</v>
      </c>
      <c r="CS5117">
        <v>0</v>
      </c>
      <c r="CY5117" t="s">
        <v>123</v>
      </c>
      <c r="CZ5117" t="s">
        <v>124</v>
      </c>
      <c r="DD5117" t="str" cm="1">
        <f t="array" ref="DD5117">TEXT(_xlfn.SEQUENCE(1, DATEDIF(AG5117, AH5117, "m") + 1, AG5117, 30), "YYYY-APMM")</f>
        <v>2013-AP12</v>
      </c>
      <c r="DN5117">
        <f t="shared" si="158"/>
        <v>4046</v>
      </c>
      <c r="DO5117" t="str">
        <f t="shared" si="159"/>
        <v>STEEL FIXERS SK</v>
      </c>
    </row>
    <row r="5118" spans="1:119" x14ac:dyDescent="0.35">
      <c r="A5118" t="s">
        <v>105</v>
      </c>
      <c r="B5118">
        <v>504403</v>
      </c>
      <c r="C5118">
        <v>6359</v>
      </c>
      <c r="D5118">
        <v>125447</v>
      </c>
      <c r="E5118">
        <v>13662</v>
      </c>
      <c r="F5118">
        <v>0</v>
      </c>
      <c r="G5118" t="s">
        <v>106</v>
      </c>
      <c r="H5118" t="s">
        <v>106</v>
      </c>
      <c r="I5118" t="s">
        <v>106</v>
      </c>
      <c r="J5118" t="s">
        <v>107</v>
      </c>
      <c r="K5118" t="s">
        <v>108</v>
      </c>
      <c r="L5118" t="s">
        <v>109</v>
      </c>
      <c r="M5118" t="s">
        <v>110</v>
      </c>
      <c r="N5118" t="s">
        <v>11271</v>
      </c>
      <c r="O5118" t="s">
        <v>3143</v>
      </c>
      <c r="P5118">
        <v>8167</v>
      </c>
      <c r="Q5118">
        <v>16</v>
      </c>
      <c r="R5118">
        <v>0</v>
      </c>
      <c r="S5118">
        <v>192</v>
      </c>
      <c r="T5118">
        <v>0</v>
      </c>
      <c r="U5118">
        <v>255.5</v>
      </c>
      <c r="V5118">
        <v>255.5</v>
      </c>
      <c r="W5118">
        <v>192</v>
      </c>
      <c r="X5118">
        <v>0</v>
      </c>
      <c r="Y5118">
        <v>0</v>
      </c>
      <c r="Z5118">
        <v>0</v>
      </c>
      <c r="AD5118" s="1">
        <v>41646.333333333336</v>
      </c>
      <c r="AE5118" s="1">
        <v>41673.708333333336</v>
      </c>
      <c r="AG5118" s="1">
        <v>41644.333333333336</v>
      </c>
      <c r="AH5118" s="1">
        <v>41671.708333333336</v>
      </c>
      <c r="AI5118" s="1">
        <v>41644.333333333336</v>
      </c>
      <c r="AJ5118" s="1">
        <v>41671.708333333336</v>
      </c>
      <c r="AK5118" s="1">
        <v>41644.333333333336</v>
      </c>
      <c r="AL5118" s="1">
        <v>41671.708333333336</v>
      </c>
      <c r="AM5118" s="1">
        <v>41646.333333333336</v>
      </c>
      <c r="AN5118" s="1">
        <v>41673.708333333336</v>
      </c>
      <c r="AP5118" t="s">
        <v>113</v>
      </c>
      <c r="AU5118" t="s">
        <v>11272</v>
      </c>
      <c r="AY5118" t="s">
        <v>106</v>
      </c>
      <c r="AZ5118">
        <v>0</v>
      </c>
      <c r="BA5118">
        <v>0</v>
      </c>
      <c r="BD5118" s="3">
        <v>41321.663194444445</v>
      </c>
      <c r="BE5118" s="3">
        <v>41321.663888888892</v>
      </c>
      <c r="BF5118" t="s">
        <v>115</v>
      </c>
      <c r="BG5118" t="s">
        <v>115</v>
      </c>
      <c r="BH5118">
        <v>8149</v>
      </c>
      <c r="BM5118">
        <v>43440</v>
      </c>
      <c r="BR5118" t="s">
        <v>3145</v>
      </c>
      <c r="BS5118" t="s">
        <v>3146</v>
      </c>
      <c r="BU5118">
        <v>1</v>
      </c>
      <c r="BV5118" t="s">
        <v>118</v>
      </c>
      <c r="BX5118" t="s">
        <v>119</v>
      </c>
      <c r="BY5118" t="s">
        <v>119</v>
      </c>
      <c r="BZ5118" t="s">
        <v>119</v>
      </c>
      <c r="CA5118">
        <v>1</v>
      </c>
      <c r="CC5118" t="s">
        <v>120</v>
      </c>
      <c r="CH5118">
        <v>540</v>
      </c>
      <c r="CI5118">
        <v>32210</v>
      </c>
      <c r="CJ5118" t="s">
        <v>106</v>
      </c>
      <c r="CK5118" t="s">
        <v>106</v>
      </c>
      <c r="CL5118">
        <v>10</v>
      </c>
      <c r="CM5118" t="s">
        <v>2889</v>
      </c>
      <c r="CO5118">
        <v>125445</v>
      </c>
      <c r="CQ5118">
        <v>0</v>
      </c>
      <c r="CR5118">
        <v>0</v>
      </c>
      <c r="CS5118">
        <v>0</v>
      </c>
      <c r="CY5118" t="s">
        <v>123</v>
      </c>
      <c r="CZ5118" t="s">
        <v>124</v>
      </c>
      <c r="DD5118" t="str" cm="1">
        <f t="array" ref="DD5118">TEXT(_xlfn.SEQUENCE(1, DATEDIF(AG5118, AH5118, "m") + 1, AG5118, 30), "YYYY-APMM")</f>
        <v>2014-AP01</v>
      </c>
      <c r="DN5118">
        <f t="shared" si="158"/>
        <v>255.5</v>
      </c>
      <c r="DO5118" t="str">
        <f t="shared" si="159"/>
        <v>CONCRETE MASON SK</v>
      </c>
    </row>
    <row r="5119" spans="1:119" x14ac:dyDescent="0.35">
      <c r="A5119" t="s">
        <v>105</v>
      </c>
      <c r="B5119">
        <v>504404</v>
      </c>
      <c r="C5119">
        <v>6359</v>
      </c>
      <c r="D5119">
        <v>125447</v>
      </c>
      <c r="E5119">
        <v>13662</v>
      </c>
      <c r="F5119">
        <v>0</v>
      </c>
      <c r="G5119" t="s">
        <v>106</v>
      </c>
      <c r="H5119" t="s">
        <v>106</v>
      </c>
      <c r="I5119" t="s">
        <v>106</v>
      </c>
      <c r="J5119" t="s">
        <v>107</v>
      </c>
      <c r="K5119" t="s">
        <v>108</v>
      </c>
      <c r="L5119" t="s">
        <v>109</v>
      </c>
      <c r="M5119" t="s">
        <v>110</v>
      </c>
      <c r="N5119" t="s">
        <v>11273</v>
      </c>
      <c r="O5119" t="s">
        <v>3164</v>
      </c>
      <c r="P5119">
        <v>8165</v>
      </c>
      <c r="Q5119">
        <v>16</v>
      </c>
      <c r="R5119">
        <v>0</v>
      </c>
      <c r="S5119">
        <v>200</v>
      </c>
      <c r="T5119">
        <v>0</v>
      </c>
      <c r="U5119">
        <v>16829.75</v>
      </c>
      <c r="V5119">
        <v>16829.75</v>
      </c>
      <c r="W5119">
        <v>200</v>
      </c>
      <c r="X5119">
        <v>0</v>
      </c>
      <c r="Y5119">
        <v>0</v>
      </c>
      <c r="Z5119">
        <v>0</v>
      </c>
      <c r="AD5119" s="1">
        <v>41661.333333333336</v>
      </c>
      <c r="AE5119" s="1">
        <v>41690.708333333336</v>
      </c>
      <c r="AG5119" s="1">
        <v>41659.333333333336</v>
      </c>
      <c r="AH5119" s="1">
        <v>41688.708333333336</v>
      </c>
      <c r="AI5119" s="1">
        <v>41659.333333333336</v>
      </c>
      <c r="AJ5119" s="1">
        <v>41688.708333333336</v>
      </c>
      <c r="AK5119" s="1">
        <v>41659.333333333336</v>
      </c>
      <c r="AL5119" s="1">
        <v>41688.708333333336</v>
      </c>
      <c r="AM5119" s="1">
        <v>41661.333333333336</v>
      </c>
      <c r="AN5119" s="1">
        <v>41690.708333333336</v>
      </c>
      <c r="AP5119" t="s">
        <v>113</v>
      </c>
      <c r="AU5119" t="s">
        <v>11274</v>
      </c>
      <c r="AY5119" t="s">
        <v>106</v>
      </c>
      <c r="AZ5119">
        <v>0</v>
      </c>
      <c r="BA5119">
        <v>0</v>
      </c>
      <c r="BD5119" s="3">
        <v>41321.663194444445</v>
      </c>
      <c r="BE5119" s="3">
        <v>41321.663888888892</v>
      </c>
      <c r="BF5119" t="s">
        <v>115</v>
      </c>
      <c r="BG5119" t="s">
        <v>115</v>
      </c>
      <c r="BH5119">
        <v>8149</v>
      </c>
      <c r="BM5119">
        <v>43420</v>
      </c>
      <c r="BR5119" t="s">
        <v>3122</v>
      </c>
      <c r="BS5119" t="s">
        <v>3123</v>
      </c>
      <c r="BU5119">
        <v>1</v>
      </c>
      <c r="BV5119" t="s">
        <v>118</v>
      </c>
      <c r="BX5119" t="s">
        <v>119</v>
      </c>
      <c r="BY5119" t="s">
        <v>119</v>
      </c>
      <c r="BZ5119" t="s">
        <v>119</v>
      </c>
      <c r="CA5119">
        <v>1</v>
      </c>
      <c r="CC5119" t="s">
        <v>120</v>
      </c>
      <c r="CH5119">
        <v>540</v>
      </c>
      <c r="CI5119">
        <v>32210</v>
      </c>
      <c r="CJ5119" t="s">
        <v>106</v>
      </c>
      <c r="CK5119" t="s">
        <v>106</v>
      </c>
      <c r="CL5119">
        <v>10</v>
      </c>
      <c r="CM5119" t="s">
        <v>2889</v>
      </c>
      <c r="CO5119">
        <v>125445</v>
      </c>
      <c r="CQ5119">
        <v>0</v>
      </c>
      <c r="CR5119">
        <v>0</v>
      </c>
      <c r="CS5119">
        <v>0</v>
      </c>
      <c r="CY5119" t="s">
        <v>123</v>
      </c>
      <c r="CZ5119" t="s">
        <v>124</v>
      </c>
      <c r="DD5119" t="str" cm="1">
        <f t="array" ref="DD5119">TEXT(_xlfn.SEQUENCE(1, DATEDIF(AG5119, AH5119, "m") + 1, AG5119, 30), "YYYY-APMM")</f>
        <v>2014-AP01</v>
      </c>
      <c r="DN5119">
        <f t="shared" si="158"/>
        <v>16829.75</v>
      </c>
      <c r="DO5119" t="str">
        <f t="shared" si="159"/>
        <v>STEEL FIXERS SK</v>
      </c>
    </row>
    <row r="5120" spans="1:119" x14ac:dyDescent="0.35">
      <c r="A5120" t="s">
        <v>105</v>
      </c>
      <c r="B5120">
        <v>504405</v>
      </c>
      <c r="C5120">
        <v>6359</v>
      </c>
      <c r="D5120">
        <v>125447</v>
      </c>
      <c r="E5120">
        <v>13662</v>
      </c>
      <c r="F5120">
        <v>0</v>
      </c>
      <c r="G5120" t="s">
        <v>106</v>
      </c>
      <c r="H5120" t="s">
        <v>106</v>
      </c>
      <c r="I5120" t="s">
        <v>106</v>
      </c>
      <c r="J5120" t="s">
        <v>107</v>
      </c>
      <c r="K5120" t="s">
        <v>108</v>
      </c>
      <c r="L5120" t="s">
        <v>109</v>
      </c>
      <c r="M5120" t="s">
        <v>110</v>
      </c>
      <c r="N5120" t="s">
        <v>11275</v>
      </c>
      <c r="O5120" t="s">
        <v>3167</v>
      </c>
      <c r="P5120">
        <v>8167</v>
      </c>
      <c r="Q5120">
        <v>16</v>
      </c>
      <c r="R5120">
        <v>0</v>
      </c>
      <c r="S5120">
        <v>112</v>
      </c>
      <c r="T5120">
        <v>0</v>
      </c>
      <c r="U5120">
        <v>1295</v>
      </c>
      <c r="V5120">
        <v>1295</v>
      </c>
      <c r="W5120">
        <v>112</v>
      </c>
      <c r="X5120">
        <v>0</v>
      </c>
      <c r="Y5120">
        <v>0</v>
      </c>
      <c r="Z5120">
        <v>0</v>
      </c>
      <c r="AD5120" s="1">
        <v>41678.333333333336</v>
      </c>
      <c r="AE5120" s="1">
        <v>41694.708333333336</v>
      </c>
      <c r="AG5120" s="1">
        <v>41675.333333333336</v>
      </c>
      <c r="AH5120" s="1">
        <v>41692.708333333336</v>
      </c>
      <c r="AI5120" s="1">
        <v>41675.333333333336</v>
      </c>
      <c r="AJ5120" s="1">
        <v>41692.708333333336</v>
      </c>
      <c r="AK5120" s="1">
        <v>41675.333333333336</v>
      </c>
      <c r="AL5120" s="1">
        <v>41692.708333333336</v>
      </c>
      <c r="AM5120" s="1">
        <v>41678.333333333336</v>
      </c>
      <c r="AN5120" s="1">
        <v>41694.708333333336</v>
      </c>
      <c r="AP5120" t="s">
        <v>113</v>
      </c>
      <c r="AU5120" t="s">
        <v>11276</v>
      </c>
      <c r="AY5120" t="s">
        <v>106</v>
      </c>
      <c r="AZ5120">
        <v>0</v>
      </c>
      <c r="BA5120">
        <v>0</v>
      </c>
      <c r="BD5120" s="3">
        <v>41321.663194444445</v>
      </c>
      <c r="BE5120" s="3">
        <v>41321.663888888892</v>
      </c>
      <c r="BF5120" t="s">
        <v>115</v>
      </c>
      <c r="BG5120" t="s">
        <v>115</v>
      </c>
      <c r="BH5120">
        <v>8149</v>
      </c>
      <c r="BM5120">
        <v>43440</v>
      </c>
      <c r="BR5120" t="s">
        <v>3145</v>
      </c>
      <c r="BS5120" t="s">
        <v>3146</v>
      </c>
      <c r="BU5120">
        <v>1</v>
      </c>
      <c r="BV5120" t="s">
        <v>118</v>
      </c>
      <c r="BX5120" t="s">
        <v>119</v>
      </c>
      <c r="BY5120" t="s">
        <v>119</v>
      </c>
      <c r="BZ5120" t="s">
        <v>119</v>
      </c>
      <c r="CA5120">
        <v>1</v>
      </c>
      <c r="CC5120" t="s">
        <v>120</v>
      </c>
      <c r="CH5120">
        <v>540</v>
      </c>
      <c r="CI5120">
        <v>32210</v>
      </c>
      <c r="CJ5120" t="s">
        <v>106</v>
      </c>
      <c r="CK5120" t="s">
        <v>106</v>
      </c>
      <c r="CL5120">
        <v>10</v>
      </c>
      <c r="CM5120" t="s">
        <v>2889</v>
      </c>
      <c r="CO5120">
        <v>125445</v>
      </c>
      <c r="CQ5120">
        <v>0</v>
      </c>
      <c r="CR5120">
        <v>0</v>
      </c>
      <c r="CS5120">
        <v>0</v>
      </c>
      <c r="CY5120" t="s">
        <v>123</v>
      </c>
      <c r="CZ5120" t="s">
        <v>124</v>
      </c>
      <c r="DD5120" t="str" cm="1">
        <f t="array" ref="DD5120">TEXT(_xlfn.SEQUENCE(1, DATEDIF(AG5120, AH5120, "m") + 1, AG5120, 30), "YYYY-APMM")</f>
        <v>2014-AP02</v>
      </c>
      <c r="DN5120">
        <f t="shared" si="158"/>
        <v>1295</v>
      </c>
      <c r="DO5120" t="str">
        <f t="shared" si="159"/>
        <v>CONCRETE MASON SK</v>
      </c>
    </row>
    <row r="5121" spans="1:119" x14ac:dyDescent="0.35">
      <c r="A5121" t="s">
        <v>105</v>
      </c>
      <c r="B5121">
        <v>504406</v>
      </c>
      <c r="C5121">
        <v>6359</v>
      </c>
      <c r="D5121">
        <v>125448</v>
      </c>
      <c r="E5121">
        <v>13662</v>
      </c>
      <c r="F5121">
        <v>0</v>
      </c>
      <c r="G5121" t="s">
        <v>106</v>
      </c>
      <c r="H5121" t="s">
        <v>106</v>
      </c>
      <c r="I5121" t="s">
        <v>106</v>
      </c>
      <c r="J5121" t="s">
        <v>107</v>
      </c>
      <c r="K5121" t="s">
        <v>108</v>
      </c>
      <c r="L5121" t="s">
        <v>109</v>
      </c>
      <c r="M5121" t="s">
        <v>110</v>
      </c>
      <c r="N5121" t="s">
        <v>11277</v>
      </c>
      <c r="O5121" t="s">
        <v>3140</v>
      </c>
      <c r="P5121">
        <v>8165</v>
      </c>
      <c r="Q5121">
        <v>64</v>
      </c>
      <c r="R5121">
        <v>0</v>
      </c>
      <c r="S5121">
        <v>144</v>
      </c>
      <c r="T5121">
        <v>0</v>
      </c>
      <c r="U5121">
        <v>1205.75</v>
      </c>
      <c r="V5121">
        <v>1205.75</v>
      </c>
      <c r="W5121">
        <v>144</v>
      </c>
      <c r="X5121">
        <v>0</v>
      </c>
      <c r="Y5121">
        <v>0</v>
      </c>
      <c r="Z5121">
        <v>0</v>
      </c>
      <c r="AD5121" s="1">
        <v>41731.333333333336</v>
      </c>
      <c r="AE5121" s="1">
        <v>41751.708333333336</v>
      </c>
      <c r="AG5121" s="1">
        <v>41722.333333333336</v>
      </c>
      <c r="AH5121" s="1">
        <v>41742.708333333336</v>
      </c>
      <c r="AI5121" s="1">
        <v>41722.333333333336</v>
      </c>
      <c r="AJ5121" s="1">
        <v>41742.708333333336</v>
      </c>
      <c r="AK5121" s="1">
        <v>41722.333333333336</v>
      </c>
      <c r="AL5121" s="1">
        <v>41742.708333333336</v>
      </c>
      <c r="AM5121" s="1">
        <v>41731.333333333336</v>
      </c>
      <c r="AN5121" s="1">
        <v>41751.708333333336</v>
      </c>
      <c r="AP5121" t="s">
        <v>113</v>
      </c>
      <c r="AU5121" t="s">
        <v>11278</v>
      </c>
      <c r="AY5121" t="s">
        <v>106</v>
      </c>
      <c r="AZ5121">
        <v>0</v>
      </c>
      <c r="BA5121">
        <v>0</v>
      </c>
      <c r="BD5121" s="3">
        <v>41321.663194444445</v>
      </c>
      <c r="BE5121" s="3">
        <v>41321.663888888892</v>
      </c>
      <c r="BF5121" t="s">
        <v>115</v>
      </c>
      <c r="BG5121" t="s">
        <v>115</v>
      </c>
      <c r="BH5121">
        <v>8149</v>
      </c>
      <c r="BM5121">
        <v>43420</v>
      </c>
      <c r="BR5121" t="s">
        <v>3122</v>
      </c>
      <c r="BS5121" t="s">
        <v>3123</v>
      </c>
      <c r="BU5121">
        <v>1</v>
      </c>
      <c r="BV5121" t="s">
        <v>118</v>
      </c>
      <c r="BX5121" t="s">
        <v>119</v>
      </c>
      <c r="BY5121" t="s">
        <v>119</v>
      </c>
      <c r="BZ5121" t="s">
        <v>119</v>
      </c>
      <c r="CA5121">
        <v>1</v>
      </c>
      <c r="CC5121" t="s">
        <v>120</v>
      </c>
      <c r="CH5121">
        <v>540</v>
      </c>
      <c r="CI5121">
        <v>32230</v>
      </c>
      <c r="CJ5121" t="s">
        <v>106</v>
      </c>
      <c r="CK5121" t="s">
        <v>106</v>
      </c>
      <c r="CL5121">
        <v>20</v>
      </c>
      <c r="CM5121" t="s">
        <v>2867</v>
      </c>
      <c r="CO5121">
        <v>125445</v>
      </c>
      <c r="CQ5121">
        <v>0</v>
      </c>
      <c r="CR5121">
        <v>0</v>
      </c>
      <c r="CS5121">
        <v>0</v>
      </c>
      <c r="CY5121" t="s">
        <v>123</v>
      </c>
      <c r="CZ5121" t="s">
        <v>124</v>
      </c>
      <c r="DD5121" t="str" cm="1">
        <f t="array" ref="DD5121">TEXT(_xlfn.SEQUENCE(1, DATEDIF(AG5121, AH5121, "m") + 1, AG5121, 30), "YYYY-APMM")</f>
        <v>2014-AP03</v>
      </c>
      <c r="DN5121">
        <f t="shared" si="158"/>
        <v>1205.75</v>
      </c>
      <c r="DO5121" t="str">
        <f t="shared" si="159"/>
        <v>STEEL FIXERS SK</v>
      </c>
    </row>
    <row r="5122" spans="1:119" x14ac:dyDescent="0.35">
      <c r="A5122" t="s">
        <v>105</v>
      </c>
      <c r="B5122">
        <v>504407</v>
      </c>
      <c r="C5122">
        <v>6359</v>
      </c>
      <c r="D5122">
        <v>125448</v>
      </c>
      <c r="E5122">
        <v>13662</v>
      </c>
      <c r="F5122">
        <v>0</v>
      </c>
      <c r="G5122" t="s">
        <v>106</v>
      </c>
      <c r="H5122" t="s">
        <v>106</v>
      </c>
      <c r="I5122" t="s">
        <v>106</v>
      </c>
      <c r="J5122" t="s">
        <v>107</v>
      </c>
      <c r="K5122" t="s">
        <v>108</v>
      </c>
      <c r="L5122" t="s">
        <v>109</v>
      </c>
      <c r="M5122" t="s">
        <v>110</v>
      </c>
      <c r="N5122" t="s">
        <v>11279</v>
      </c>
      <c r="O5122" t="s">
        <v>3143</v>
      </c>
      <c r="P5122">
        <v>8167</v>
      </c>
      <c r="Q5122">
        <v>64</v>
      </c>
      <c r="R5122">
        <v>0</v>
      </c>
      <c r="S5122">
        <v>136</v>
      </c>
      <c r="T5122">
        <v>0</v>
      </c>
      <c r="U5122">
        <v>52.5</v>
      </c>
      <c r="V5122">
        <v>52.5</v>
      </c>
      <c r="W5122">
        <v>136</v>
      </c>
      <c r="X5122">
        <v>0</v>
      </c>
      <c r="Y5122">
        <v>0</v>
      </c>
      <c r="Z5122">
        <v>0</v>
      </c>
      <c r="AD5122" s="1">
        <v>41735.333333333336</v>
      </c>
      <c r="AE5122" s="1">
        <v>41753.708333333336</v>
      </c>
      <c r="AG5122" s="1">
        <v>41725.333333333336</v>
      </c>
      <c r="AH5122" s="1">
        <v>41744.708333333336</v>
      </c>
      <c r="AI5122" s="1">
        <v>41725.333333333336</v>
      </c>
      <c r="AJ5122" s="1">
        <v>41744.708333333336</v>
      </c>
      <c r="AK5122" s="1">
        <v>41725.333333333336</v>
      </c>
      <c r="AL5122" s="1">
        <v>41744.708333333336</v>
      </c>
      <c r="AM5122" s="1">
        <v>41735.333333333336</v>
      </c>
      <c r="AN5122" s="1">
        <v>41753.708333333336</v>
      </c>
      <c r="AP5122" t="s">
        <v>113</v>
      </c>
      <c r="AU5122" t="s">
        <v>11280</v>
      </c>
      <c r="AY5122" t="s">
        <v>106</v>
      </c>
      <c r="AZ5122">
        <v>0</v>
      </c>
      <c r="BA5122">
        <v>0</v>
      </c>
      <c r="BD5122" s="3">
        <v>41321.663194444445</v>
      </c>
      <c r="BE5122" s="3">
        <v>41321.663888888892</v>
      </c>
      <c r="BF5122" t="s">
        <v>115</v>
      </c>
      <c r="BG5122" t="s">
        <v>115</v>
      </c>
      <c r="BH5122">
        <v>8149</v>
      </c>
      <c r="BM5122">
        <v>43440</v>
      </c>
      <c r="BR5122" t="s">
        <v>3145</v>
      </c>
      <c r="BS5122" t="s">
        <v>3146</v>
      </c>
      <c r="BU5122">
        <v>1</v>
      </c>
      <c r="BV5122" t="s">
        <v>118</v>
      </c>
      <c r="BX5122" t="s">
        <v>119</v>
      </c>
      <c r="BY5122" t="s">
        <v>119</v>
      </c>
      <c r="BZ5122" t="s">
        <v>119</v>
      </c>
      <c r="CA5122">
        <v>1</v>
      </c>
      <c r="CC5122" t="s">
        <v>120</v>
      </c>
      <c r="CH5122">
        <v>540</v>
      </c>
      <c r="CI5122">
        <v>32230</v>
      </c>
      <c r="CJ5122" t="s">
        <v>106</v>
      </c>
      <c r="CK5122" t="s">
        <v>106</v>
      </c>
      <c r="CL5122">
        <v>20</v>
      </c>
      <c r="CM5122" t="s">
        <v>2867</v>
      </c>
      <c r="CO5122">
        <v>125445</v>
      </c>
      <c r="CQ5122">
        <v>0</v>
      </c>
      <c r="CR5122">
        <v>0</v>
      </c>
      <c r="CS5122">
        <v>0</v>
      </c>
      <c r="CY5122" t="s">
        <v>123</v>
      </c>
      <c r="CZ5122" t="s">
        <v>124</v>
      </c>
      <c r="DD5122" t="str" cm="1">
        <f t="array" ref="DD5122">TEXT(_xlfn.SEQUENCE(1, DATEDIF(AG5122, AH5122, "m") + 1, AG5122, 30), "YYYY-APMM")</f>
        <v>2014-AP03</v>
      </c>
      <c r="DN5122">
        <f t="shared" si="158"/>
        <v>52.5</v>
      </c>
      <c r="DO5122" t="str">
        <f t="shared" si="159"/>
        <v>CONCRETE MASON SK</v>
      </c>
    </row>
    <row r="5123" spans="1:119" x14ac:dyDescent="0.35">
      <c r="A5123" t="s">
        <v>105</v>
      </c>
      <c r="B5123">
        <v>504408</v>
      </c>
      <c r="C5123">
        <v>6359</v>
      </c>
      <c r="D5123">
        <v>125448</v>
      </c>
      <c r="E5123">
        <v>13662</v>
      </c>
      <c r="F5123">
        <v>0</v>
      </c>
      <c r="G5123" t="s">
        <v>106</v>
      </c>
      <c r="H5123" t="s">
        <v>106</v>
      </c>
      <c r="I5123" t="s">
        <v>106</v>
      </c>
      <c r="J5123" t="s">
        <v>107</v>
      </c>
      <c r="K5123" t="s">
        <v>108</v>
      </c>
      <c r="L5123" t="s">
        <v>109</v>
      </c>
      <c r="M5123" t="s">
        <v>110</v>
      </c>
      <c r="N5123" t="s">
        <v>11281</v>
      </c>
      <c r="O5123" t="s">
        <v>3148</v>
      </c>
      <c r="P5123">
        <v>8165</v>
      </c>
      <c r="Q5123">
        <v>64</v>
      </c>
      <c r="R5123">
        <v>0</v>
      </c>
      <c r="S5123">
        <v>160</v>
      </c>
      <c r="T5123">
        <v>0</v>
      </c>
      <c r="U5123">
        <v>2735.25</v>
      </c>
      <c r="V5123">
        <v>2735.25</v>
      </c>
      <c r="W5123">
        <v>160</v>
      </c>
      <c r="X5123">
        <v>0</v>
      </c>
      <c r="Y5123">
        <v>0</v>
      </c>
      <c r="Z5123">
        <v>0</v>
      </c>
      <c r="AD5123" s="1">
        <v>41737.333333333336</v>
      </c>
      <c r="AE5123" s="1">
        <v>41759.708333333336</v>
      </c>
      <c r="AG5123" s="1">
        <v>41728.333333333336</v>
      </c>
      <c r="AH5123" s="1">
        <v>41750.708333333336</v>
      </c>
      <c r="AI5123" s="1">
        <v>41728.333333333336</v>
      </c>
      <c r="AJ5123" s="1">
        <v>41750.708333333336</v>
      </c>
      <c r="AK5123" s="1">
        <v>41728.333333333336</v>
      </c>
      <c r="AL5123" s="1">
        <v>41750.708333333336</v>
      </c>
      <c r="AM5123" s="1">
        <v>41737.333333333336</v>
      </c>
      <c r="AN5123" s="1">
        <v>41759.708333333336</v>
      </c>
      <c r="AP5123" t="s">
        <v>113</v>
      </c>
      <c r="AU5123" t="s">
        <v>11282</v>
      </c>
      <c r="AY5123" t="s">
        <v>106</v>
      </c>
      <c r="AZ5123">
        <v>0</v>
      </c>
      <c r="BA5123">
        <v>0</v>
      </c>
      <c r="BD5123" s="3">
        <v>41321.663194444445</v>
      </c>
      <c r="BE5123" s="3">
        <v>41321.663888888892</v>
      </c>
      <c r="BF5123" t="s">
        <v>115</v>
      </c>
      <c r="BG5123" t="s">
        <v>115</v>
      </c>
      <c r="BH5123">
        <v>8149</v>
      </c>
      <c r="BM5123">
        <v>43420</v>
      </c>
      <c r="BR5123" t="s">
        <v>3122</v>
      </c>
      <c r="BS5123" t="s">
        <v>3123</v>
      </c>
      <c r="BU5123">
        <v>1</v>
      </c>
      <c r="BV5123" t="s">
        <v>118</v>
      </c>
      <c r="BX5123" t="s">
        <v>119</v>
      </c>
      <c r="BY5123" t="s">
        <v>119</v>
      </c>
      <c r="BZ5123" t="s">
        <v>119</v>
      </c>
      <c r="CA5123">
        <v>1</v>
      </c>
      <c r="CC5123" t="s">
        <v>120</v>
      </c>
      <c r="CH5123">
        <v>540</v>
      </c>
      <c r="CI5123">
        <v>32230</v>
      </c>
      <c r="CJ5123" t="s">
        <v>106</v>
      </c>
      <c r="CK5123" t="s">
        <v>106</v>
      </c>
      <c r="CL5123">
        <v>20</v>
      </c>
      <c r="CM5123" t="s">
        <v>2867</v>
      </c>
      <c r="CO5123">
        <v>125445</v>
      </c>
      <c r="CQ5123">
        <v>0</v>
      </c>
      <c r="CR5123">
        <v>0</v>
      </c>
      <c r="CS5123">
        <v>0</v>
      </c>
      <c r="CY5123" t="s">
        <v>123</v>
      </c>
      <c r="CZ5123" t="s">
        <v>124</v>
      </c>
      <c r="DD5123" t="str" cm="1">
        <f t="array" ref="DD5123">TEXT(_xlfn.SEQUENCE(1, DATEDIF(AG5123, AH5123, "m") + 1, AG5123, 30), "YYYY-APMM")</f>
        <v>2014-AP03</v>
      </c>
      <c r="DN5123">
        <f t="shared" ref="DN5123:DN5186" si="160">V5123/COUNTIF(DD5123:DF5123, "&lt;&gt;")</f>
        <v>2735.25</v>
      </c>
      <c r="DO5123" t="str">
        <f t="shared" ref="DO5123:DO5186" si="161">BR5123</f>
        <v>STEEL FIXERS SK</v>
      </c>
    </row>
    <row r="5124" spans="1:119" x14ac:dyDescent="0.35">
      <c r="A5124" t="s">
        <v>105</v>
      </c>
      <c r="B5124">
        <v>504409</v>
      </c>
      <c r="C5124">
        <v>6359</v>
      </c>
      <c r="D5124">
        <v>125448</v>
      </c>
      <c r="E5124">
        <v>13662</v>
      </c>
      <c r="F5124">
        <v>0</v>
      </c>
      <c r="G5124" t="s">
        <v>106</v>
      </c>
      <c r="H5124" t="s">
        <v>106</v>
      </c>
      <c r="I5124" t="s">
        <v>106</v>
      </c>
      <c r="J5124" t="s">
        <v>107</v>
      </c>
      <c r="K5124" t="s">
        <v>108</v>
      </c>
      <c r="L5124" t="s">
        <v>109</v>
      </c>
      <c r="M5124" t="s">
        <v>110</v>
      </c>
      <c r="N5124" t="s">
        <v>11283</v>
      </c>
      <c r="O5124" t="s">
        <v>3151</v>
      </c>
      <c r="P5124">
        <v>8167</v>
      </c>
      <c r="Q5124">
        <v>64</v>
      </c>
      <c r="R5124">
        <v>0</v>
      </c>
      <c r="S5124">
        <v>104</v>
      </c>
      <c r="T5124">
        <v>0</v>
      </c>
      <c r="U5124">
        <v>252</v>
      </c>
      <c r="V5124">
        <v>252</v>
      </c>
      <c r="W5124">
        <v>104</v>
      </c>
      <c r="X5124">
        <v>0</v>
      </c>
      <c r="Y5124">
        <v>0</v>
      </c>
      <c r="Z5124">
        <v>0</v>
      </c>
      <c r="AD5124" s="1">
        <v>41748.333333333336</v>
      </c>
      <c r="AE5124" s="1">
        <v>41762.708333333336</v>
      </c>
      <c r="AG5124" s="1">
        <v>41738.333333333336</v>
      </c>
      <c r="AH5124" s="1">
        <v>41752.708333333336</v>
      </c>
      <c r="AI5124" s="1">
        <v>41738.333333333336</v>
      </c>
      <c r="AJ5124" s="1">
        <v>41752.708333333336</v>
      </c>
      <c r="AK5124" s="1">
        <v>41738.333333333336</v>
      </c>
      <c r="AL5124" s="1">
        <v>41752.708333333336</v>
      </c>
      <c r="AM5124" s="1">
        <v>41748.333333333336</v>
      </c>
      <c r="AN5124" s="1">
        <v>41762.708333333336</v>
      </c>
      <c r="AP5124" t="s">
        <v>113</v>
      </c>
      <c r="AU5124" t="s">
        <v>11284</v>
      </c>
      <c r="AY5124" t="s">
        <v>106</v>
      </c>
      <c r="AZ5124">
        <v>0</v>
      </c>
      <c r="BA5124">
        <v>0</v>
      </c>
      <c r="BD5124" s="3">
        <v>41321.663194444445</v>
      </c>
      <c r="BE5124" s="3">
        <v>41321.663888888892</v>
      </c>
      <c r="BF5124" t="s">
        <v>115</v>
      </c>
      <c r="BG5124" t="s">
        <v>115</v>
      </c>
      <c r="BH5124">
        <v>8149</v>
      </c>
      <c r="BM5124">
        <v>43440</v>
      </c>
      <c r="BR5124" t="s">
        <v>3145</v>
      </c>
      <c r="BS5124" t="s">
        <v>3146</v>
      </c>
      <c r="BU5124">
        <v>1</v>
      </c>
      <c r="BV5124" t="s">
        <v>118</v>
      </c>
      <c r="BX5124" t="s">
        <v>119</v>
      </c>
      <c r="BY5124" t="s">
        <v>119</v>
      </c>
      <c r="BZ5124" t="s">
        <v>119</v>
      </c>
      <c r="CA5124">
        <v>1</v>
      </c>
      <c r="CC5124" t="s">
        <v>120</v>
      </c>
      <c r="CH5124">
        <v>540</v>
      </c>
      <c r="CI5124">
        <v>32230</v>
      </c>
      <c r="CJ5124" t="s">
        <v>106</v>
      </c>
      <c r="CK5124" t="s">
        <v>106</v>
      </c>
      <c r="CL5124">
        <v>20</v>
      </c>
      <c r="CM5124" t="s">
        <v>2867</v>
      </c>
      <c r="CO5124">
        <v>125445</v>
      </c>
      <c r="CQ5124">
        <v>0</v>
      </c>
      <c r="CR5124">
        <v>0</v>
      </c>
      <c r="CS5124">
        <v>0</v>
      </c>
      <c r="CY5124" t="s">
        <v>123</v>
      </c>
      <c r="CZ5124" t="s">
        <v>124</v>
      </c>
      <c r="DD5124" t="str" cm="1">
        <f t="array" ref="DD5124">TEXT(_xlfn.SEQUENCE(1, DATEDIF(AG5124, AH5124, "m") + 1, AG5124, 30), "YYYY-APMM")</f>
        <v>2014-AP04</v>
      </c>
      <c r="DN5124">
        <f t="shared" si="160"/>
        <v>252</v>
      </c>
      <c r="DO5124" t="str">
        <f t="shared" si="161"/>
        <v>CONCRETE MASON SK</v>
      </c>
    </row>
    <row r="5125" spans="1:119" x14ac:dyDescent="0.35">
      <c r="A5125" t="s">
        <v>105</v>
      </c>
      <c r="B5125">
        <v>504410</v>
      </c>
      <c r="C5125">
        <v>6359</v>
      </c>
      <c r="D5125">
        <v>125448</v>
      </c>
      <c r="E5125">
        <v>13662</v>
      </c>
      <c r="F5125">
        <v>0</v>
      </c>
      <c r="G5125" t="s">
        <v>106</v>
      </c>
      <c r="H5125" t="s">
        <v>106</v>
      </c>
      <c r="I5125" t="s">
        <v>106</v>
      </c>
      <c r="J5125" t="s">
        <v>107</v>
      </c>
      <c r="K5125" t="s">
        <v>108</v>
      </c>
      <c r="L5125" t="s">
        <v>109</v>
      </c>
      <c r="M5125" t="s">
        <v>110</v>
      </c>
      <c r="N5125" t="s">
        <v>11285</v>
      </c>
      <c r="O5125" t="s">
        <v>3154</v>
      </c>
      <c r="P5125">
        <v>8168</v>
      </c>
      <c r="Q5125">
        <v>448</v>
      </c>
      <c r="R5125">
        <v>32</v>
      </c>
      <c r="S5125">
        <v>200</v>
      </c>
      <c r="T5125">
        <v>0</v>
      </c>
      <c r="U5125">
        <v>2200</v>
      </c>
      <c r="V5125">
        <v>2200</v>
      </c>
      <c r="W5125">
        <v>200</v>
      </c>
      <c r="X5125">
        <v>0</v>
      </c>
      <c r="Y5125">
        <v>0</v>
      </c>
      <c r="Z5125">
        <v>0</v>
      </c>
      <c r="AD5125" s="1">
        <v>41806.333333333336</v>
      </c>
      <c r="AE5125" s="1">
        <v>41834.708333333336</v>
      </c>
      <c r="AG5125" s="1">
        <v>41741.333333333336</v>
      </c>
      <c r="AH5125" s="1">
        <v>41769.708333333336</v>
      </c>
      <c r="AI5125" s="1">
        <v>41741.333333333336</v>
      </c>
      <c r="AJ5125" s="1">
        <v>41769.708333333336</v>
      </c>
      <c r="AK5125" s="1">
        <v>41741.333333333336</v>
      </c>
      <c r="AL5125" s="1">
        <v>41769.708333333336</v>
      </c>
      <c r="AM5125" s="1">
        <v>41806.333333333336</v>
      </c>
      <c r="AN5125" s="1">
        <v>41834.708333333336</v>
      </c>
      <c r="AP5125" t="s">
        <v>113</v>
      </c>
      <c r="AU5125" t="s">
        <v>11286</v>
      </c>
      <c r="AY5125" t="s">
        <v>106</v>
      </c>
      <c r="AZ5125">
        <v>0</v>
      </c>
      <c r="BA5125">
        <v>0</v>
      </c>
      <c r="BD5125" s="3">
        <v>41321.663194444445</v>
      </c>
      <c r="BE5125" s="3">
        <v>41321.663888888892</v>
      </c>
      <c r="BF5125" t="s">
        <v>115</v>
      </c>
      <c r="BG5125" t="s">
        <v>115</v>
      </c>
      <c r="BH5125">
        <v>8149</v>
      </c>
      <c r="BM5125">
        <v>43450</v>
      </c>
      <c r="BR5125" t="s">
        <v>1309</v>
      </c>
      <c r="BS5125" t="s">
        <v>1310</v>
      </c>
      <c r="BU5125">
        <v>1</v>
      </c>
      <c r="BV5125" t="s">
        <v>118</v>
      </c>
      <c r="BX5125" t="s">
        <v>119</v>
      </c>
      <c r="BY5125" t="s">
        <v>119</v>
      </c>
      <c r="BZ5125" t="s">
        <v>119</v>
      </c>
      <c r="CA5125">
        <v>1</v>
      </c>
      <c r="CC5125" t="s">
        <v>120</v>
      </c>
      <c r="CH5125">
        <v>540</v>
      </c>
      <c r="CI5125">
        <v>32230</v>
      </c>
      <c r="CJ5125" t="s">
        <v>106</v>
      </c>
      <c r="CK5125" t="s">
        <v>106</v>
      </c>
      <c r="CL5125">
        <v>20</v>
      </c>
      <c r="CM5125" t="s">
        <v>2867</v>
      </c>
      <c r="CO5125">
        <v>125445</v>
      </c>
      <c r="CQ5125">
        <v>0</v>
      </c>
      <c r="CR5125">
        <v>0</v>
      </c>
      <c r="CS5125">
        <v>0</v>
      </c>
      <c r="CY5125" t="s">
        <v>123</v>
      </c>
      <c r="CZ5125" t="s">
        <v>124</v>
      </c>
      <c r="DD5125" t="str" cm="1">
        <f t="array" ref="DD5125">TEXT(_xlfn.SEQUENCE(1, DATEDIF(AG5125, AH5125, "m") + 1, AG5125, 30), "YYYY-APMM")</f>
        <v>2014-AP04</v>
      </c>
      <c r="DN5125">
        <f t="shared" si="160"/>
        <v>2200</v>
      </c>
      <c r="DO5125" t="str">
        <f t="shared" si="161"/>
        <v>BLOCK MASON SK</v>
      </c>
    </row>
    <row r="5126" spans="1:119" x14ac:dyDescent="0.35">
      <c r="A5126" t="s">
        <v>105</v>
      </c>
      <c r="B5126">
        <v>504411</v>
      </c>
      <c r="C5126">
        <v>6359</v>
      </c>
      <c r="D5126">
        <v>125448</v>
      </c>
      <c r="E5126">
        <v>13662</v>
      </c>
      <c r="F5126">
        <v>0</v>
      </c>
      <c r="G5126" t="s">
        <v>106</v>
      </c>
      <c r="H5126" t="s">
        <v>106</v>
      </c>
      <c r="I5126" t="s">
        <v>106</v>
      </c>
      <c r="J5126" t="s">
        <v>107</v>
      </c>
      <c r="K5126" t="s">
        <v>108</v>
      </c>
      <c r="L5126" t="s">
        <v>109</v>
      </c>
      <c r="M5126" t="s">
        <v>110</v>
      </c>
      <c r="N5126" t="s">
        <v>11287</v>
      </c>
      <c r="O5126" t="s">
        <v>3157</v>
      </c>
      <c r="P5126">
        <v>8165</v>
      </c>
      <c r="Q5126">
        <v>416</v>
      </c>
      <c r="R5126">
        <v>0</v>
      </c>
      <c r="S5126">
        <v>200</v>
      </c>
      <c r="T5126">
        <v>0</v>
      </c>
      <c r="U5126">
        <v>554.75</v>
      </c>
      <c r="V5126">
        <v>554.75</v>
      </c>
      <c r="W5126">
        <v>200</v>
      </c>
      <c r="X5126">
        <v>0</v>
      </c>
      <c r="Y5126">
        <v>0</v>
      </c>
      <c r="Z5126">
        <v>0</v>
      </c>
      <c r="AD5126" s="1">
        <v>41812.333333333336</v>
      </c>
      <c r="AE5126" s="1">
        <v>41840.708333333336</v>
      </c>
      <c r="AG5126" s="1">
        <v>41751.333333333336</v>
      </c>
      <c r="AH5126" s="1">
        <v>41779.708333333336</v>
      </c>
      <c r="AI5126" s="1">
        <v>41751.333333333336</v>
      </c>
      <c r="AJ5126" s="1">
        <v>41779.708333333336</v>
      </c>
      <c r="AK5126" s="1">
        <v>41751.333333333336</v>
      </c>
      <c r="AL5126" s="1">
        <v>41779.708333333336</v>
      </c>
      <c r="AM5126" s="1">
        <v>41812.333333333336</v>
      </c>
      <c r="AN5126" s="1">
        <v>41840.708333333336</v>
      </c>
      <c r="AP5126" t="s">
        <v>113</v>
      </c>
      <c r="AU5126" t="s">
        <v>11288</v>
      </c>
      <c r="AY5126" t="s">
        <v>106</v>
      </c>
      <c r="AZ5126">
        <v>0</v>
      </c>
      <c r="BA5126">
        <v>0</v>
      </c>
      <c r="BD5126" s="3">
        <v>41321.663194444445</v>
      </c>
      <c r="BE5126" s="3">
        <v>41321.663888888892</v>
      </c>
      <c r="BF5126" t="s">
        <v>115</v>
      </c>
      <c r="BG5126" t="s">
        <v>115</v>
      </c>
      <c r="BH5126">
        <v>8149</v>
      </c>
      <c r="BM5126">
        <v>43420</v>
      </c>
      <c r="BR5126" t="s">
        <v>3122</v>
      </c>
      <c r="BS5126" t="s">
        <v>3123</v>
      </c>
      <c r="BU5126">
        <v>1</v>
      </c>
      <c r="BV5126" t="s">
        <v>118</v>
      </c>
      <c r="BX5126" t="s">
        <v>119</v>
      </c>
      <c r="BY5126" t="s">
        <v>119</v>
      </c>
      <c r="BZ5126" t="s">
        <v>119</v>
      </c>
      <c r="CA5126">
        <v>1</v>
      </c>
      <c r="CC5126" t="s">
        <v>120</v>
      </c>
      <c r="CH5126">
        <v>540</v>
      </c>
      <c r="CI5126">
        <v>32230</v>
      </c>
      <c r="CJ5126" t="s">
        <v>106</v>
      </c>
      <c r="CK5126" t="s">
        <v>106</v>
      </c>
      <c r="CL5126">
        <v>20</v>
      </c>
      <c r="CM5126" t="s">
        <v>2867</v>
      </c>
      <c r="CO5126">
        <v>125445</v>
      </c>
      <c r="CQ5126">
        <v>0</v>
      </c>
      <c r="CR5126">
        <v>0</v>
      </c>
      <c r="CS5126">
        <v>0</v>
      </c>
      <c r="CY5126" t="s">
        <v>123</v>
      </c>
      <c r="CZ5126" t="s">
        <v>124</v>
      </c>
      <c r="DD5126" t="str" cm="1">
        <f t="array" ref="DD5126">TEXT(_xlfn.SEQUENCE(1, DATEDIF(AG5126, AH5126, "m") + 1, AG5126, 30), "YYYY-APMM")</f>
        <v>2014-AP04</v>
      </c>
      <c r="DN5126">
        <f t="shared" si="160"/>
        <v>554.75</v>
      </c>
      <c r="DO5126" t="str">
        <f t="shared" si="161"/>
        <v>STEEL FIXERS SK</v>
      </c>
    </row>
    <row r="5127" spans="1:119" x14ac:dyDescent="0.35">
      <c r="A5127" t="s">
        <v>105</v>
      </c>
      <c r="B5127">
        <v>504412</v>
      </c>
      <c r="C5127">
        <v>6359</v>
      </c>
      <c r="D5127">
        <v>125450</v>
      </c>
      <c r="E5127">
        <v>13662</v>
      </c>
      <c r="F5127">
        <v>0</v>
      </c>
      <c r="G5127" t="s">
        <v>106</v>
      </c>
      <c r="H5127" t="s">
        <v>106</v>
      </c>
      <c r="I5127" t="s">
        <v>106</v>
      </c>
      <c r="J5127" t="s">
        <v>107</v>
      </c>
      <c r="K5127" t="s">
        <v>108</v>
      </c>
      <c r="L5127" t="s">
        <v>109</v>
      </c>
      <c r="M5127" t="s">
        <v>110</v>
      </c>
      <c r="N5127" t="s">
        <v>11289</v>
      </c>
      <c r="O5127" t="s">
        <v>3231</v>
      </c>
      <c r="P5127">
        <v>8173</v>
      </c>
      <c r="Q5127">
        <v>128</v>
      </c>
      <c r="R5127">
        <v>0</v>
      </c>
      <c r="S5127">
        <v>160</v>
      </c>
      <c r="T5127">
        <v>0</v>
      </c>
      <c r="U5127">
        <v>344</v>
      </c>
      <c r="V5127">
        <v>344</v>
      </c>
      <c r="W5127">
        <v>160</v>
      </c>
      <c r="X5127">
        <v>0</v>
      </c>
      <c r="Y5127">
        <v>0</v>
      </c>
      <c r="Z5127">
        <v>0</v>
      </c>
      <c r="AD5127" s="1">
        <v>41834.333333333336</v>
      </c>
      <c r="AE5127" s="1">
        <v>41860.708333333336</v>
      </c>
      <c r="AG5127" s="1">
        <v>41815.333333333336</v>
      </c>
      <c r="AH5127" s="1">
        <v>41837.708333333336</v>
      </c>
      <c r="AI5127" s="1">
        <v>41815.333333333336</v>
      </c>
      <c r="AJ5127" s="1">
        <v>41837.708333333336</v>
      </c>
      <c r="AK5127" s="1">
        <v>41815.333333333336</v>
      </c>
      <c r="AL5127" s="1">
        <v>41837.708333333336</v>
      </c>
      <c r="AM5127" s="1">
        <v>41834.333333333336</v>
      </c>
      <c r="AN5127" s="1">
        <v>41860.708333333336</v>
      </c>
      <c r="AP5127" t="s">
        <v>113</v>
      </c>
      <c r="AU5127" t="s">
        <v>11290</v>
      </c>
      <c r="AY5127" t="s">
        <v>106</v>
      </c>
      <c r="AZ5127">
        <v>0</v>
      </c>
      <c r="BA5127">
        <v>0</v>
      </c>
      <c r="BD5127" s="3">
        <v>41321.663194444445</v>
      </c>
      <c r="BE5127" s="3">
        <v>41321.663888888892</v>
      </c>
      <c r="BF5127" t="s">
        <v>115</v>
      </c>
      <c r="BG5127" t="s">
        <v>115</v>
      </c>
      <c r="BH5127">
        <v>8149</v>
      </c>
      <c r="BM5127">
        <v>43500</v>
      </c>
      <c r="BR5127" t="s">
        <v>3233</v>
      </c>
      <c r="BS5127" t="s">
        <v>3234</v>
      </c>
      <c r="BU5127">
        <v>1</v>
      </c>
      <c r="BV5127" t="s">
        <v>118</v>
      </c>
      <c r="BX5127" t="s">
        <v>119</v>
      </c>
      <c r="BY5127" t="s">
        <v>119</v>
      </c>
      <c r="BZ5127" t="s">
        <v>119</v>
      </c>
      <c r="CA5127">
        <v>1</v>
      </c>
      <c r="CC5127" t="s">
        <v>120</v>
      </c>
      <c r="CH5127">
        <v>540</v>
      </c>
      <c r="CI5127">
        <v>32490</v>
      </c>
      <c r="CJ5127" t="s">
        <v>106</v>
      </c>
      <c r="CK5127" t="s">
        <v>106</v>
      </c>
      <c r="CL5127">
        <v>20</v>
      </c>
      <c r="CM5127" t="s">
        <v>3235</v>
      </c>
      <c r="CO5127">
        <v>125449</v>
      </c>
      <c r="CQ5127">
        <v>0</v>
      </c>
      <c r="CR5127">
        <v>0</v>
      </c>
      <c r="CS5127">
        <v>0</v>
      </c>
      <c r="CY5127" t="s">
        <v>123</v>
      </c>
      <c r="CZ5127" t="s">
        <v>124</v>
      </c>
      <c r="DD5127" t="str" cm="1">
        <f t="array" ref="DD5127">TEXT(_xlfn.SEQUENCE(1, DATEDIF(AG5127, AH5127, "m") + 1, AG5127, 30), "YYYY-APMM")</f>
        <v>2014-AP06</v>
      </c>
      <c r="DN5127">
        <f t="shared" si="160"/>
        <v>344</v>
      </c>
      <c r="DO5127" t="str">
        <f t="shared" si="161"/>
        <v>KERBSTONE MASON SK</v>
      </c>
    </row>
    <row r="5128" spans="1:119" x14ac:dyDescent="0.35">
      <c r="A5128" t="s">
        <v>105</v>
      </c>
      <c r="B5128">
        <v>504413</v>
      </c>
      <c r="C5128">
        <v>6359</v>
      </c>
      <c r="D5128">
        <v>125450</v>
      </c>
      <c r="E5128">
        <v>13662</v>
      </c>
      <c r="F5128">
        <v>0</v>
      </c>
      <c r="G5128" t="s">
        <v>106</v>
      </c>
      <c r="H5128" t="s">
        <v>106</v>
      </c>
      <c r="I5128" t="s">
        <v>106</v>
      </c>
      <c r="J5128" t="s">
        <v>107</v>
      </c>
      <c r="K5128" t="s">
        <v>108</v>
      </c>
      <c r="L5128" t="s">
        <v>109</v>
      </c>
      <c r="M5128" t="s">
        <v>110</v>
      </c>
      <c r="N5128" t="s">
        <v>11291</v>
      </c>
      <c r="O5128" t="s">
        <v>3237</v>
      </c>
      <c r="P5128">
        <v>8170</v>
      </c>
      <c r="Q5128">
        <v>128</v>
      </c>
      <c r="R5128">
        <v>0</v>
      </c>
      <c r="S5128">
        <v>160</v>
      </c>
      <c r="T5128">
        <v>0</v>
      </c>
      <c r="U5128">
        <v>200</v>
      </c>
      <c r="V5128">
        <v>200</v>
      </c>
      <c r="W5128">
        <v>160</v>
      </c>
      <c r="X5128">
        <v>0</v>
      </c>
      <c r="Y5128">
        <v>0</v>
      </c>
      <c r="Z5128">
        <v>0</v>
      </c>
      <c r="AD5128" s="1">
        <v>41846.333333333336</v>
      </c>
      <c r="AE5128" s="1">
        <v>41871.708333333336</v>
      </c>
      <c r="AG5128" s="1">
        <v>41827.333333333336</v>
      </c>
      <c r="AH5128" s="1">
        <v>41849.708333333336</v>
      </c>
      <c r="AI5128" s="1">
        <v>41827.333333333336</v>
      </c>
      <c r="AJ5128" s="1">
        <v>41849.708333333336</v>
      </c>
      <c r="AK5128" s="1">
        <v>41827.333333333336</v>
      </c>
      <c r="AL5128" s="1">
        <v>41849.708333333336</v>
      </c>
      <c r="AM5128" s="1">
        <v>41846.333333333336</v>
      </c>
      <c r="AN5128" s="1">
        <v>41871.708333333336</v>
      </c>
      <c r="AP5128" t="s">
        <v>113</v>
      </c>
      <c r="AU5128" t="s">
        <v>11292</v>
      </c>
      <c r="AY5128" t="s">
        <v>106</v>
      </c>
      <c r="AZ5128">
        <v>0</v>
      </c>
      <c r="BA5128">
        <v>0</v>
      </c>
      <c r="BD5128" s="3">
        <v>41321.663194444445</v>
      </c>
      <c r="BE5128" s="3">
        <v>41321.663888888892</v>
      </c>
      <c r="BF5128" t="s">
        <v>115</v>
      </c>
      <c r="BG5128" t="s">
        <v>115</v>
      </c>
      <c r="BH5128">
        <v>8149</v>
      </c>
      <c r="BM5128">
        <v>43470</v>
      </c>
      <c r="BR5128" t="s">
        <v>2854</v>
      </c>
      <c r="BS5128" t="s">
        <v>2855</v>
      </c>
      <c r="BU5128">
        <v>1</v>
      </c>
      <c r="BV5128" t="s">
        <v>118</v>
      </c>
      <c r="BX5128" t="s">
        <v>119</v>
      </c>
      <c r="BY5128" t="s">
        <v>119</v>
      </c>
      <c r="BZ5128" t="s">
        <v>119</v>
      </c>
      <c r="CA5128">
        <v>1</v>
      </c>
      <c r="CC5128" t="s">
        <v>120</v>
      </c>
      <c r="CH5128">
        <v>540</v>
      </c>
      <c r="CI5128">
        <v>32490</v>
      </c>
      <c r="CJ5128" t="s">
        <v>106</v>
      </c>
      <c r="CK5128" t="s">
        <v>106</v>
      </c>
      <c r="CL5128">
        <v>20</v>
      </c>
      <c r="CM5128" t="s">
        <v>3235</v>
      </c>
      <c r="CO5128">
        <v>125449</v>
      </c>
      <c r="CQ5128">
        <v>0</v>
      </c>
      <c r="CR5128">
        <v>0</v>
      </c>
      <c r="CS5128">
        <v>0</v>
      </c>
      <c r="CY5128" t="s">
        <v>123</v>
      </c>
      <c r="CZ5128" t="s">
        <v>124</v>
      </c>
      <c r="DD5128" t="str" cm="1">
        <f t="array" ref="DD5128">TEXT(_xlfn.SEQUENCE(1, DATEDIF(AG5128, AH5128, "m") + 1, AG5128, 30), "YYYY-APMM")</f>
        <v>2014-AP07</v>
      </c>
      <c r="DN5128">
        <f t="shared" si="160"/>
        <v>200</v>
      </c>
      <c r="DO5128" t="str">
        <f t="shared" si="161"/>
        <v>TILE MASON SK</v>
      </c>
    </row>
    <row r="5129" spans="1:119" x14ac:dyDescent="0.35">
      <c r="A5129" t="s">
        <v>105</v>
      </c>
      <c r="B5129">
        <v>504414</v>
      </c>
      <c r="C5129">
        <v>6359</v>
      </c>
      <c r="D5129">
        <v>125450</v>
      </c>
      <c r="E5129">
        <v>13662</v>
      </c>
      <c r="F5129">
        <v>0</v>
      </c>
      <c r="G5129" t="s">
        <v>106</v>
      </c>
      <c r="H5129" t="s">
        <v>106</v>
      </c>
      <c r="I5129" t="s">
        <v>106</v>
      </c>
      <c r="J5129" t="s">
        <v>107</v>
      </c>
      <c r="K5129" t="s">
        <v>108</v>
      </c>
      <c r="L5129" t="s">
        <v>109</v>
      </c>
      <c r="M5129" t="s">
        <v>110</v>
      </c>
      <c r="N5129" t="s">
        <v>11293</v>
      </c>
      <c r="O5129" t="s">
        <v>3240</v>
      </c>
      <c r="P5129">
        <v>8174</v>
      </c>
      <c r="Q5129">
        <v>128</v>
      </c>
      <c r="R5129">
        <v>0</v>
      </c>
      <c r="S5129">
        <v>160</v>
      </c>
      <c r="T5129">
        <v>0</v>
      </c>
      <c r="U5129">
        <v>232</v>
      </c>
      <c r="V5129">
        <v>232</v>
      </c>
      <c r="W5129">
        <v>160</v>
      </c>
      <c r="X5129">
        <v>0</v>
      </c>
      <c r="Y5129">
        <v>0</v>
      </c>
      <c r="Z5129">
        <v>0</v>
      </c>
      <c r="AD5129" s="1">
        <v>41856.333333333336</v>
      </c>
      <c r="AE5129" s="1">
        <v>41878.708333333336</v>
      </c>
      <c r="AG5129" s="1">
        <v>41834.333333333336</v>
      </c>
      <c r="AH5129" s="1">
        <v>41860.708333333336</v>
      </c>
      <c r="AI5129" s="1">
        <v>41834.333333333336</v>
      </c>
      <c r="AJ5129" s="1">
        <v>41860.708333333336</v>
      </c>
      <c r="AK5129" s="1">
        <v>41834.333333333336</v>
      </c>
      <c r="AL5129" s="1">
        <v>41860.708333333336</v>
      </c>
      <c r="AM5129" s="1">
        <v>41856.333333333336</v>
      </c>
      <c r="AN5129" s="1">
        <v>41878.708333333336</v>
      </c>
      <c r="AP5129" t="s">
        <v>113</v>
      </c>
      <c r="AU5129" t="s">
        <v>11294</v>
      </c>
      <c r="AY5129" t="s">
        <v>106</v>
      </c>
      <c r="AZ5129">
        <v>0</v>
      </c>
      <c r="BA5129">
        <v>0</v>
      </c>
      <c r="BD5129" s="3">
        <v>41321.663194444445</v>
      </c>
      <c r="BE5129" s="3">
        <v>41321.663888888892</v>
      </c>
      <c r="BF5129" t="s">
        <v>115</v>
      </c>
      <c r="BG5129" t="s">
        <v>115</v>
      </c>
      <c r="BH5129">
        <v>8149</v>
      </c>
      <c r="BM5129">
        <v>43510</v>
      </c>
      <c r="BR5129" t="s">
        <v>3242</v>
      </c>
      <c r="BS5129" t="s">
        <v>3243</v>
      </c>
      <c r="BU5129">
        <v>1</v>
      </c>
      <c r="BV5129" t="s">
        <v>118</v>
      </c>
      <c r="BX5129" t="s">
        <v>119</v>
      </c>
      <c r="BY5129" t="s">
        <v>119</v>
      </c>
      <c r="BZ5129" t="s">
        <v>119</v>
      </c>
      <c r="CA5129">
        <v>1</v>
      </c>
      <c r="CC5129" t="s">
        <v>120</v>
      </c>
      <c r="CH5129">
        <v>540</v>
      </c>
      <c r="CI5129">
        <v>32490</v>
      </c>
      <c r="CJ5129" t="s">
        <v>106</v>
      </c>
      <c r="CK5129" t="s">
        <v>106</v>
      </c>
      <c r="CL5129">
        <v>20</v>
      </c>
      <c r="CM5129" t="s">
        <v>3235</v>
      </c>
      <c r="CO5129">
        <v>125449</v>
      </c>
      <c r="CQ5129">
        <v>0</v>
      </c>
      <c r="CR5129">
        <v>0</v>
      </c>
      <c r="CS5129">
        <v>0</v>
      </c>
      <c r="CY5129" t="s">
        <v>123</v>
      </c>
      <c r="CZ5129" t="s">
        <v>124</v>
      </c>
      <c r="DD5129" t="str" cm="1">
        <f t="array" ref="DD5129">TEXT(_xlfn.SEQUENCE(1, DATEDIF(AG5129, AH5129, "m") + 1, AG5129, 30), "YYYY-APMM")</f>
        <v>2014-AP07</v>
      </c>
      <c r="DN5129">
        <f t="shared" si="160"/>
        <v>232</v>
      </c>
      <c r="DO5129" t="str">
        <f t="shared" si="161"/>
        <v>INTERLOCK MASON SK</v>
      </c>
    </row>
    <row r="5130" spans="1:119" x14ac:dyDescent="0.35">
      <c r="A5130" t="s">
        <v>105</v>
      </c>
      <c r="B5130">
        <v>504415</v>
      </c>
      <c r="C5130">
        <v>6359</v>
      </c>
      <c r="D5130">
        <v>125451</v>
      </c>
      <c r="E5130">
        <v>13662</v>
      </c>
      <c r="F5130">
        <v>0</v>
      </c>
      <c r="G5130" t="s">
        <v>106</v>
      </c>
      <c r="H5130" t="s">
        <v>106</v>
      </c>
      <c r="I5130" t="s">
        <v>106</v>
      </c>
      <c r="J5130" t="s">
        <v>107</v>
      </c>
      <c r="K5130" t="s">
        <v>108</v>
      </c>
      <c r="L5130" t="s">
        <v>109</v>
      </c>
      <c r="M5130" t="s">
        <v>110</v>
      </c>
      <c r="N5130" t="s">
        <v>11295</v>
      </c>
      <c r="O5130" t="s">
        <v>3209</v>
      </c>
      <c r="P5130">
        <v>8177</v>
      </c>
      <c r="Q5130">
        <v>304</v>
      </c>
      <c r="R5130">
        <v>0</v>
      </c>
      <c r="S5130">
        <v>160</v>
      </c>
      <c r="T5130">
        <v>0</v>
      </c>
      <c r="U5130">
        <v>64</v>
      </c>
      <c r="V5130">
        <v>64</v>
      </c>
      <c r="W5130">
        <v>160</v>
      </c>
      <c r="X5130">
        <v>40</v>
      </c>
      <c r="Y5130">
        <v>0</v>
      </c>
      <c r="Z5130">
        <v>40</v>
      </c>
      <c r="AD5130" s="1">
        <v>41818.333333333336</v>
      </c>
      <c r="AE5130" s="1">
        <v>41840.708333333336</v>
      </c>
      <c r="AG5130" s="1">
        <v>41773.333333333336</v>
      </c>
      <c r="AH5130" s="1">
        <v>41795.708333333336</v>
      </c>
      <c r="AI5130" s="1">
        <v>41773.333333333336</v>
      </c>
      <c r="AJ5130" s="1">
        <v>41795.708333333336</v>
      </c>
      <c r="AK5130" s="1">
        <v>41773.333333333336</v>
      </c>
      <c r="AL5130" s="1">
        <v>41795.708333333336</v>
      </c>
      <c r="AM5130" s="1">
        <v>41818.333333333336</v>
      </c>
      <c r="AN5130" s="1">
        <v>41840.708333333336</v>
      </c>
      <c r="AP5130" t="s">
        <v>113</v>
      </c>
      <c r="AU5130" t="s">
        <v>11296</v>
      </c>
      <c r="AY5130" t="s">
        <v>106</v>
      </c>
      <c r="AZ5130">
        <v>0</v>
      </c>
      <c r="BA5130">
        <v>0</v>
      </c>
      <c r="BD5130" s="3">
        <v>41321.663194444445</v>
      </c>
      <c r="BE5130" s="3">
        <v>41321.663888888892</v>
      </c>
      <c r="BF5130" t="s">
        <v>115</v>
      </c>
      <c r="BG5130" t="s">
        <v>115</v>
      </c>
      <c r="BH5130">
        <v>8149</v>
      </c>
      <c r="BM5130">
        <v>43540</v>
      </c>
      <c r="BR5130" t="s">
        <v>1299</v>
      </c>
      <c r="BS5130" t="s">
        <v>1300</v>
      </c>
      <c r="BU5130">
        <v>1</v>
      </c>
      <c r="BV5130" t="s">
        <v>118</v>
      </c>
      <c r="BX5130" t="s">
        <v>119</v>
      </c>
      <c r="BY5130" t="s">
        <v>119</v>
      </c>
      <c r="BZ5130" t="s">
        <v>119</v>
      </c>
      <c r="CA5130">
        <v>1</v>
      </c>
      <c r="CC5130" t="s">
        <v>120</v>
      </c>
      <c r="CH5130">
        <v>540</v>
      </c>
      <c r="CI5130">
        <v>32480</v>
      </c>
      <c r="CJ5130" t="s">
        <v>106</v>
      </c>
      <c r="CK5130" t="s">
        <v>106</v>
      </c>
      <c r="CL5130">
        <v>15</v>
      </c>
      <c r="CM5130" t="s">
        <v>3211</v>
      </c>
      <c r="CO5130">
        <v>125449</v>
      </c>
      <c r="CQ5130">
        <v>0</v>
      </c>
      <c r="CR5130">
        <v>0</v>
      </c>
      <c r="CS5130">
        <v>0</v>
      </c>
      <c r="CY5130" t="s">
        <v>123</v>
      </c>
      <c r="CZ5130" t="s">
        <v>124</v>
      </c>
      <c r="DD5130" t="str" cm="1">
        <f t="array" ref="DD5130">TEXT(_xlfn.SEQUENCE(1, DATEDIF(AG5130, AH5130, "m") + 1, AG5130, 30), "YYYY-APMM")</f>
        <v>2014-AP05</v>
      </c>
      <c r="DN5130">
        <f t="shared" si="160"/>
        <v>64</v>
      </c>
      <c r="DO5130" t="str">
        <f t="shared" si="161"/>
        <v>LABOR - CIVIL</v>
      </c>
    </row>
    <row r="5131" spans="1:119" x14ac:dyDescent="0.35">
      <c r="A5131" t="s">
        <v>105</v>
      </c>
      <c r="B5131">
        <v>504416</v>
      </c>
      <c r="C5131">
        <v>6359</v>
      </c>
      <c r="D5131">
        <v>125451</v>
      </c>
      <c r="E5131">
        <v>13662</v>
      </c>
      <c r="F5131">
        <v>0</v>
      </c>
      <c r="G5131" t="s">
        <v>106</v>
      </c>
      <c r="H5131" t="s">
        <v>106</v>
      </c>
      <c r="I5131" t="s">
        <v>106</v>
      </c>
      <c r="J5131" t="s">
        <v>107</v>
      </c>
      <c r="K5131" t="s">
        <v>108</v>
      </c>
      <c r="L5131" t="s">
        <v>109</v>
      </c>
      <c r="M5131" t="s">
        <v>110</v>
      </c>
      <c r="N5131" t="s">
        <v>11297</v>
      </c>
      <c r="O5131" t="s">
        <v>3213</v>
      </c>
      <c r="P5131">
        <v>8165</v>
      </c>
      <c r="Q5131">
        <v>304</v>
      </c>
      <c r="R5131">
        <v>0</v>
      </c>
      <c r="S5131">
        <v>200</v>
      </c>
      <c r="T5131">
        <v>0</v>
      </c>
      <c r="U5131">
        <v>840</v>
      </c>
      <c r="V5131">
        <v>840</v>
      </c>
      <c r="W5131">
        <v>200</v>
      </c>
      <c r="X5131">
        <v>0</v>
      </c>
      <c r="Y5131">
        <v>0</v>
      </c>
      <c r="Z5131">
        <v>0</v>
      </c>
      <c r="AD5131" s="1">
        <v>41823.333333333336</v>
      </c>
      <c r="AE5131" s="1">
        <v>41851.708333333336</v>
      </c>
      <c r="AG5131" s="1">
        <v>41779.333333333336</v>
      </c>
      <c r="AH5131" s="1">
        <v>41807.708333333336</v>
      </c>
      <c r="AI5131" s="1">
        <v>41779.333333333336</v>
      </c>
      <c r="AJ5131" s="1">
        <v>41807.708333333336</v>
      </c>
      <c r="AK5131" s="1">
        <v>41779.333333333336</v>
      </c>
      <c r="AL5131" s="1">
        <v>41807.708333333336</v>
      </c>
      <c r="AM5131" s="1">
        <v>41823.333333333336</v>
      </c>
      <c r="AN5131" s="1">
        <v>41851.708333333336</v>
      </c>
      <c r="AP5131" t="s">
        <v>113</v>
      </c>
      <c r="AU5131" t="s">
        <v>11298</v>
      </c>
      <c r="AY5131" t="s">
        <v>106</v>
      </c>
      <c r="AZ5131">
        <v>0</v>
      </c>
      <c r="BA5131">
        <v>0</v>
      </c>
      <c r="BD5131" s="3">
        <v>41321.663194444445</v>
      </c>
      <c r="BE5131" s="3">
        <v>41321.663888888892</v>
      </c>
      <c r="BF5131" t="s">
        <v>115</v>
      </c>
      <c r="BG5131" t="s">
        <v>115</v>
      </c>
      <c r="BH5131">
        <v>8149</v>
      </c>
      <c r="BM5131">
        <v>43420</v>
      </c>
      <c r="BR5131" t="s">
        <v>3122</v>
      </c>
      <c r="BS5131" t="s">
        <v>3123</v>
      </c>
      <c r="BU5131">
        <v>1</v>
      </c>
      <c r="BV5131" t="s">
        <v>118</v>
      </c>
      <c r="BX5131" t="s">
        <v>119</v>
      </c>
      <c r="BY5131" t="s">
        <v>119</v>
      </c>
      <c r="BZ5131" t="s">
        <v>119</v>
      </c>
      <c r="CA5131">
        <v>1</v>
      </c>
      <c r="CC5131" t="s">
        <v>120</v>
      </c>
      <c r="CH5131">
        <v>540</v>
      </c>
      <c r="CI5131">
        <v>32480</v>
      </c>
      <c r="CJ5131" t="s">
        <v>106</v>
      </c>
      <c r="CK5131" t="s">
        <v>106</v>
      </c>
      <c r="CL5131">
        <v>15</v>
      </c>
      <c r="CM5131" t="s">
        <v>3211</v>
      </c>
      <c r="CO5131">
        <v>125449</v>
      </c>
      <c r="CQ5131">
        <v>0</v>
      </c>
      <c r="CR5131">
        <v>0</v>
      </c>
      <c r="CS5131">
        <v>0</v>
      </c>
      <c r="CY5131" t="s">
        <v>123</v>
      </c>
      <c r="CZ5131" t="s">
        <v>124</v>
      </c>
      <c r="DD5131" t="str" cm="1">
        <f t="array" ref="DD5131">TEXT(_xlfn.SEQUENCE(1, DATEDIF(AG5131, AH5131, "m") + 1, AG5131, 30), "YYYY-APMM")</f>
        <v>2014-AP05</v>
      </c>
      <c r="DN5131">
        <f t="shared" si="160"/>
        <v>840</v>
      </c>
      <c r="DO5131" t="str">
        <f t="shared" si="161"/>
        <v>STEEL FIXERS SK</v>
      </c>
    </row>
    <row r="5132" spans="1:119" x14ac:dyDescent="0.35">
      <c r="A5132" t="s">
        <v>105</v>
      </c>
      <c r="B5132">
        <v>504417</v>
      </c>
      <c r="C5132">
        <v>6359</v>
      </c>
      <c r="D5132">
        <v>125451</v>
      </c>
      <c r="E5132">
        <v>13662</v>
      </c>
      <c r="F5132">
        <v>0</v>
      </c>
      <c r="G5132" t="s">
        <v>106</v>
      </c>
      <c r="H5132" t="s">
        <v>106</v>
      </c>
      <c r="I5132" t="s">
        <v>106</v>
      </c>
      <c r="J5132" t="s">
        <v>107</v>
      </c>
      <c r="K5132" t="s">
        <v>108</v>
      </c>
      <c r="L5132" t="s">
        <v>109</v>
      </c>
      <c r="M5132" t="s">
        <v>110</v>
      </c>
      <c r="N5132" t="s">
        <v>11299</v>
      </c>
      <c r="O5132" t="s">
        <v>3216</v>
      </c>
      <c r="P5132">
        <v>8168</v>
      </c>
      <c r="Q5132">
        <v>304</v>
      </c>
      <c r="R5132">
        <v>0</v>
      </c>
      <c r="S5132">
        <v>200</v>
      </c>
      <c r="T5132">
        <v>0</v>
      </c>
      <c r="U5132">
        <v>512</v>
      </c>
      <c r="V5132">
        <v>512</v>
      </c>
      <c r="W5132">
        <v>200</v>
      </c>
      <c r="X5132">
        <v>0</v>
      </c>
      <c r="Y5132">
        <v>0</v>
      </c>
      <c r="Z5132">
        <v>0</v>
      </c>
      <c r="AD5132" s="1">
        <v>41833.333333333336</v>
      </c>
      <c r="AE5132" s="1">
        <v>41864.708333333336</v>
      </c>
      <c r="AG5132" s="1">
        <v>41788.333333333336</v>
      </c>
      <c r="AH5132" s="1">
        <v>41816.708333333336</v>
      </c>
      <c r="AI5132" s="1">
        <v>41788.333333333336</v>
      </c>
      <c r="AJ5132" s="1">
        <v>41816.708333333336</v>
      </c>
      <c r="AK5132" s="1">
        <v>41788.333333333336</v>
      </c>
      <c r="AL5132" s="1">
        <v>41816.708333333336</v>
      </c>
      <c r="AM5132" s="1">
        <v>41833.333333333336</v>
      </c>
      <c r="AN5132" s="1">
        <v>41864.708333333336</v>
      </c>
      <c r="AP5132" t="s">
        <v>113</v>
      </c>
      <c r="AU5132" t="s">
        <v>11300</v>
      </c>
      <c r="AY5132" t="s">
        <v>106</v>
      </c>
      <c r="AZ5132">
        <v>0</v>
      </c>
      <c r="BA5132">
        <v>0</v>
      </c>
      <c r="BD5132" s="3">
        <v>41321.663194444445</v>
      </c>
      <c r="BE5132" s="3">
        <v>41321.663888888892</v>
      </c>
      <c r="BF5132" t="s">
        <v>115</v>
      </c>
      <c r="BG5132" t="s">
        <v>115</v>
      </c>
      <c r="BH5132">
        <v>8149</v>
      </c>
      <c r="BM5132">
        <v>43450</v>
      </c>
      <c r="BR5132" t="s">
        <v>1309</v>
      </c>
      <c r="BS5132" t="s">
        <v>1310</v>
      </c>
      <c r="BU5132">
        <v>1</v>
      </c>
      <c r="BV5132" t="s">
        <v>118</v>
      </c>
      <c r="BX5132" t="s">
        <v>119</v>
      </c>
      <c r="BY5132" t="s">
        <v>119</v>
      </c>
      <c r="BZ5132" t="s">
        <v>119</v>
      </c>
      <c r="CA5132">
        <v>1</v>
      </c>
      <c r="CC5132" t="s">
        <v>120</v>
      </c>
      <c r="CH5132">
        <v>540</v>
      </c>
      <c r="CI5132">
        <v>32480</v>
      </c>
      <c r="CJ5132" t="s">
        <v>106</v>
      </c>
      <c r="CK5132" t="s">
        <v>106</v>
      </c>
      <c r="CL5132">
        <v>15</v>
      </c>
      <c r="CM5132" t="s">
        <v>3211</v>
      </c>
      <c r="CO5132">
        <v>125449</v>
      </c>
      <c r="CQ5132">
        <v>0</v>
      </c>
      <c r="CR5132">
        <v>0</v>
      </c>
      <c r="CS5132">
        <v>0</v>
      </c>
      <c r="CY5132" t="s">
        <v>123</v>
      </c>
      <c r="CZ5132" t="s">
        <v>124</v>
      </c>
      <c r="DD5132" t="str" cm="1">
        <f t="array" ref="DD5132">TEXT(_xlfn.SEQUENCE(1, DATEDIF(AG5132, AH5132, "m") + 1, AG5132, 30), "YYYY-APMM")</f>
        <v>2014-AP05</v>
      </c>
      <c r="DN5132">
        <f t="shared" si="160"/>
        <v>512</v>
      </c>
      <c r="DO5132" t="str">
        <f t="shared" si="161"/>
        <v>BLOCK MASON SK</v>
      </c>
    </row>
    <row r="5133" spans="1:119" x14ac:dyDescent="0.35">
      <c r="A5133" t="s">
        <v>105</v>
      </c>
      <c r="B5133">
        <v>504418</v>
      </c>
      <c r="C5133">
        <v>6359</v>
      </c>
      <c r="D5133">
        <v>125451</v>
      </c>
      <c r="E5133">
        <v>13662</v>
      </c>
      <c r="F5133">
        <v>0</v>
      </c>
      <c r="G5133" t="s">
        <v>106</v>
      </c>
      <c r="H5133" t="s">
        <v>106</v>
      </c>
      <c r="I5133" t="s">
        <v>106</v>
      </c>
      <c r="J5133" t="s">
        <v>107</v>
      </c>
      <c r="K5133" t="s">
        <v>108</v>
      </c>
      <c r="L5133" t="s">
        <v>109</v>
      </c>
      <c r="M5133" t="s">
        <v>110</v>
      </c>
      <c r="N5133" t="s">
        <v>11301</v>
      </c>
      <c r="O5133" t="s">
        <v>3219</v>
      </c>
      <c r="P5133">
        <v>8178</v>
      </c>
      <c r="Q5133">
        <v>304</v>
      </c>
      <c r="R5133">
        <v>152</v>
      </c>
      <c r="S5133">
        <v>200</v>
      </c>
      <c r="T5133">
        <v>0</v>
      </c>
      <c r="U5133">
        <v>232</v>
      </c>
      <c r="V5133">
        <v>232</v>
      </c>
      <c r="W5133">
        <v>200</v>
      </c>
      <c r="X5133">
        <v>0</v>
      </c>
      <c r="Y5133">
        <v>0</v>
      </c>
      <c r="Z5133">
        <v>0</v>
      </c>
      <c r="AD5133" s="1">
        <v>41840.333333333336</v>
      </c>
      <c r="AE5133" s="1">
        <v>41871.708333333336</v>
      </c>
      <c r="AG5133" s="1">
        <v>41795.333333333336</v>
      </c>
      <c r="AH5133" s="1">
        <v>41823.708333333336</v>
      </c>
      <c r="AI5133" s="1">
        <v>41795.333333333336</v>
      </c>
      <c r="AJ5133" s="1">
        <v>41823.708333333336</v>
      </c>
      <c r="AK5133" s="1">
        <v>41795.333333333336</v>
      </c>
      <c r="AL5133" s="1">
        <v>41823.708333333336</v>
      </c>
      <c r="AM5133" s="1">
        <v>41840.333333333336</v>
      </c>
      <c r="AN5133" s="1">
        <v>41871.708333333336</v>
      </c>
      <c r="AP5133" t="s">
        <v>113</v>
      </c>
      <c r="AU5133" t="s">
        <v>11302</v>
      </c>
      <c r="AY5133" t="s">
        <v>106</v>
      </c>
      <c r="AZ5133">
        <v>0</v>
      </c>
      <c r="BA5133">
        <v>0</v>
      </c>
      <c r="BD5133" s="3">
        <v>41321.663194444445</v>
      </c>
      <c r="BE5133" s="3">
        <v>41321.663888888892</v>
      </c>
      <c r="BF5133" t="s">
        <v>115</v>
      </c>
      <c r="BG5133" t="s">
        <v>115</v>
      </c>
      <c r="BH5133">
        <v>8149</v>
      </c>
      <c r="BM5133">
        <v>43550</v>
      </c>
      <c r="BR5133" t="s">
        <v>116</v>
      </c>
      <c r="BS5133" t="s">
        <v>117</v>
      </c>
      <c r="BU5133">
        <v>1</v>
      </c>
      <c r="BV5133" t="s">
        <v>118</v>
      </c>
      <c r="BX5133" t="s">
        <v>119</v>
      </c>
      <c r="BY5133" t="s">
        <v>119</v>
      </c>
      <c r="BZ5133" t="s">
        <v>119</v>
      </c>
      <c r="CA5133">
        <v>1</v>
      </c>
      <c r="CC5133" t="s">
        <v>120</v>
      </c>
      <c r="CH5133">
        <v>540</v>
      </c>
      <c r="CI5133">
        <v>32480</v>
      </c>
      <c r="CJ5133" t="s">
        <v>106</v>
      </c>
      <c r="CK5133" t="s">
        <v>106</v>
      </c>
      <c r="CL5133">
        <v>15</v>
      </c>
      <c r="CM5133" t="s">
        <v>3211</v>
      </c>
      <c r="CO5133">
        <v>125449</v>
      </c>
      <c r="CQ5133">
        <v>0</v>
      </c>
      <c r="CR5133">
        <v>0</v>
      </c>
      <c r="CS5133">
        <v>0</v>
      </c>
      <c r="CY5133" t="s">
        <v>123</v>
      </c>
      <c r="CZ5133" t="s">
        <v>124</v>
      </c>
      <c r="DD5133" t="str" cm="1">
        <f t="array" ref="DD5133">TEXT(_xlfn.SEQUENCE(1, DATEDIF(AG5133, AH5133, "m") + 1, AG5133, 30), "YYYY-APMM")</f>
        <v>2014-AP06</v>
      </c>
      <c r="DN5133">
        <f t="shared" si="160"/>
        <v>232</v>
      </c>
      <c r="DO5133" t="str">
        <f t="shared" si="161"/>
        <v>LABOR- SUBCONTRACTOR</v>
      </c>
    </row>
    <row r="5134" spans="1:119" x14ac:dyDescent="0.35">
      <c r="A5134" t="s">
        <v>105</v>
      </c>
      <c r="B5134">
        <v>504419</v>
      </c>
      <c r="C5134">
        <v>6359</v>
      </c>
      <c r="D5134">
        <v>125451</v>
      </c>
      <c r="E5134">
        <v>13662</v>
      </c>
      <c r="F5134">
        <v>0</v>
      </c>
      <c r="G5134" t="s">
        <v>106</v>
      </c>
      <c r="H5134" t="s">
        <v>106</v>
      </c>
      <c r="I5134" t="s">
        <v>106</v>
      </c>
      <c r="J5134" t="s">
        <v>107</v>
      </c>
      <c r="K5134" t="s">
        <v>108</v>
      </c>
      <c r="L5134" t="s">
        <v>109</v>
      </c>
      <c r="M5134" t="s">
        <v>110</v>
      </c>
      <c r="N5134" t="s">
        <v>11303</v>
      </c>
      <c r="O5134" t="s">
        <v>3222</v>
      </c>
      <c r="P5134">
        <v>8178</v>
      </c>
      <c r="Q5134">
        <v>152</v>
      </c>
      <c r="R5134">
        <v>72</v>
      </c>
      <c r="S5134">
        <v>160</v>
      </c>
      <c r="T5134">
        <v>0</v>
      </c>
      <c r="U5134">
        <v>56</v>
      </c>
      <c r="V5134">
        <v>56</v>
      </c>
      <c r="W5134">
        <v>160</v>
      </c>
      <c r="X5134">
        <v>0</v>
      </c>
      <c r="Y5134">
        <v>0</v>
      </c>
      <c r="Z5134">
        <v>0</v>
      </c>
      <c r="AD5134" s="1">
        <v>41856.333333333336</v>
      </c>
      <c r="AE5134" s="1">
        <v>41878.708333333336</v>
      </c>
      <c r="AG5134" s="1">
        <v>41830.333333333336</v>
      </c>
      <c r="AH5134" s="1">
        <v>41856.708333333336</v>
      </c>
      <c r="AI5134" s="1">
        <v>41830.333333333336</v>
      </c>
      <c r="AJ5134" s="1">
        <v>41856.708333333336</v>
      </c>
      <c r="AK5134" s="1">
        <v>41830.333333333336</v>
      </c>
      <c r="AL5134" s="1">
        <v>41856.708333333336</v>
      </c>
      <c r="AM5134" s="1">
        <v>41856.333333333336</v>
      </c>
      <c r="AN5134" s="1">
        <v>41878.708333333336</v>
      </c>
      <c r="AP5134" t="s">
        <v>113</v>
      </c>
      <c r="AU5134" t="s">
        <v>11304</v>
      </c>
      <c r="AY5134" t="s">
        <v>106</v>
      </c>
      <c r="AZ5134">
        <v>0</v>
      </c>
      <c r="BA5134">
        <v>0</v>
      </c>
      <c r="BD5134" s="3">
        <v>41321.663194444445</v>
      </c>
      <c r="BE5134" s="3">
        <v>41321.663888888892</v>
      </c>
      <c r="BF5134" t="s">
        <v>115</v>
      </c>
      <c r="BG5134" t="s">
        <v>115</v>
      </c>
      <c r="BH5134">
        <v>8149</v>
      </c>
      <c r="BM5134">
        <v>43550</v>
      </c>
      <c r="BR5134" t="s">
        <v>116</v>
      </c>
      <c r="BS5134" t="s">
        <v>117</v>
      </c>
      <c r="BU5134">
        <v>1</v>
      </c>
      <c r="BV5134" t="s">
        <v>118</v>
      </c>
      <c r="BX5134" t="s">
        <v>119</v>
      </c>
      <c r="BY5134" t="s">
        <v>119</v>
      </c>
      <c r="BZ5134" t="s">
        <v>119</v>
      </c>
      <c r="CA5134">
        <v>1</v>
      </c>
      <c r="CC5134" t="s">
        <v>120</v>
      </c>
      <c r="CH5134">
        <v>540</v>
      </c>
      <c r="CI5134">
        <v>32480</v>
      </c>
      <c r="CJ5134" t="s">
        <v>106</v>
      </c>
      <c r="CK5134" t="s">
        <v>106</v>
      </c>
      <c r="CL5134">
        <v>15</v>
      </c>
      <c r="CM5134" t="s">
        <v>3211</v>
      </c>
      <c r="CO5134">
        <v>125449</v>
      </c>
      <c r="CQ5134">
        <v>0</v>
      </c>
      <c r="CR5134">
        <v>0</v>
      </c>
      <c r="CS5134">
        <v>0</v>
      </c>
      <c r="CY5134" t="s">
        <v>123</v>
      </c>
      <c r="CZ5134" t="s">
        <v>124</v>
      </c>
      <c r="DD5134" t="str" cm="1">
        <f t="array" ref="DD5134">TEXT(_xlfn.SEQUENCE(1, DATEDIF(AG5134, AH5134, "m") + 1, AG5134, 30), "YYYY-APMM")</f>
        <v>2014-AP07</v>
      </c>
      <c r="DN5134">
        <f t="shared" si="160"/>
        <v>56</v>
      </c>
      <c r="DO5134" t="str">
        <f t="shared" si="161"/>
        <v>LABOR- SUBCONTRACTOR</v>
      </c>
    </row>
    <row r="5135" spans="1:119" x14ac:dyDescent="0.35">
      <c r="A5135" t="s">
        <v>105</v>
      </c>
      <c r="B5135">
        <v>504420</v>
      </c>
      <c r="C5135">
        <v>6359</v>
      </c>
      <c r="D5135">
        <v>125451</v>
      </c>
      <c r="E5135">
        <v>13662</v>
      </c>
      <c r="F5135">
        <v>0</v>
      </c>
      <c r="G5135" t="s">
        <v>106</v>
      </c>
      <c r="H5135" t="s">
        <v>106</v>
      </c>
      <c r="I5135" t="s">
        <v>106</v>
      </c>
      <c r="J5135" t="s">
        <v>107</v>
      </c>
      <c r="K5135" t="s">
        <v>108</v>
      </c>
      <c r="L5135" t="s">
        <v>109</v>
      </c>
      <c r="M5135" t="s">
        <v>110</v>
      </c>
      <c r="N5135" t="s">
        <v>11305</v>
      </c>
      <c r="O5135" t="s">
        <v>3225</v>
      </c>
      <c r="P5135">
        <v>8178</v>
      </c>
      <c r="Q5135">
        <v>80</v>
      </c>
      <c r="R5135">
        <v>0</v>
      </c>
      <c r="S5135">
        <v>200</v>
      </c>
      <c r="T5135">
        <v>0</v>
      </c>
      <c r="U5135">
        <v>336</v>
      </c>
      <c r="V5135">
        <v>336</v>
      </c>
      <c r="W5135">
        <v>200</v>
      </c>
      <c r="X5135">
        <v>0</v>
      </c>
      <c r="Y5135">
        <v>0</v>
      </c>
      <c r="Z5135">
        <v>0</v>
      </c>
      <c r="AD5135" s="1">
        <v>41862.333333333336</v>
      </c>
      <c r="AE5135" s="1">
        <v>41890.708333333336</v>
      </c>
      <c r="AG5135" s="1">
        <v>41847.333333333336</v>
      </c>
      <c r="AH5135" s="1">
        <v>41878.708333333336</v>
      </c>
      <c r="AI5135" s="1">
        <v>41847.333333333336</v>
      </c>
      <c r="AJ5135" s="1">
        <v>41878.708333333336</v>
      </c>
      <c r="AK5135" s="1">
        <v>41847.333333333336</v>
      </c>
      <c r="AL5135" s="1">
        <v>41878.708333333336</v>
      </c>
      <c r="AM5135" s="1">
        <v>41862.333333333336</v>
      </c>
      <c r="AN5135" s="1">
        <v>41890.708333333336</v>
      </c>
      <c r="AP5135" t="s">
        <v>113</v>
      </c>
      <c r="AU5135" t="s">
        <v>11306</v>
      </c>
      <c r="AY5135" t="s">
        <v>106</v>
      </c>
      <c r="AZ5135">
        <v>0</v>
      </c>
      <c r="BA5135">
        <v>0</v>
      </c>
      <c r="BD5135" s="3">
        <v>41321.663194444445</v>
      </c>
      <c r="BE5135" s="3">
        <v>41321.663888888892</v>
      </c>
      <c r="BF5135" t="s">
        <v>115</v>
      </c>
      <c r="BG5135" t="s">
        <v>115</v>
      </c>
      <c r="BH5135">
        <v>8149</v>
      </c>
      <c r="BM5135">
        <v>43550</v>
      </c>
      <c r="BR5135" t="s">
        <v>116</v>
      </c>
      <c r="BS5135" t="s">
        <v>117</v>
      </c>
      <c r="BU5135">
        <v>1</v>
      </c>
      <c r="BV5135" t="s">
        <v>118</v>
      </c>
      <c r="BX5135" t="s">
        <v>119</v>
      </c>
      <c r="BY5135" t="s">
        <v>119</v>
      </c>
      <c r="BZ5135" t="s">
        <v>119</v>
      </c>
      <c r="CA5135">
        <v>1</v>
      </c>
      <c r="CC5135" t="s">
        <v>120</v>
      </c>
      <c r="CH5135">
        <v>540</v>
      </c>
      <c r="CI5135">
        <v>32480</v>
      </c>
      <c r="CJ5135" t="s">
        <v>106</v>
      </c>
      <c r="CK5135" t="s">
        <v>106</v>
      </c>
      <c r="CL5135">
        <v>15</v>
      </c>
      <c r="CM5135" t="s">
        <v>3211</v>
      </c>
      <c r="CO5135">
        <v>125449</v>
      </c>
      <c r="CQ5135">
        <v>0</v>
      </c>
      <c r="CR5135">
        <v>0</v>
      </c>
      <c r="CS5135">
        <v>0</v>
      </c>
      <c r="CY5135" t="s">
        <v>123</v>
      </c>
      <c r="CZ5135" t="s">
        <v>124</v>
      </c>
      <c r="DD5135" t="str" cm="1">
        <f t="array" ref="DD5135:DE5135">TEXT(_xlfn.SEQUENCE(1, DATEDIF(AG5135, AH5135, "m") + 1, AG5135, 30), "YYYY-APMM")</f>
        <v>2014-AP07</v>
      </c>
      <c r="DE5135" t="str">
        <v>2014-AP08</v>
      </c>
      <c r="DN5135">
        <f t="shared" si="160"/>
        <v>168</v>
      </c>
      <c r="DO5135" t="str">
        <f t="shared" si="161"/>
        <v>LABOR- SUBCONTRACTOR</v>
      </c>
    </row>
    <row r="5136" spans="1:119" x14ac:dyDescent="0.35">
      <c r="A5136" t="s">
        <v>105</v>
      </c>
      <c r="B5136">
        <v>504421</v>
      </c>
      <c r="C5136">
        <v>6359</v>
      </c>
      <c r="D5136">
        <v>125451</v>
      </c>
      <c r="E5136">
        <v>13662</v>
      </c>
      <c r="F5136">
        <v>0</v>
      </c>
      <c r="G5136" t="s">
        <v>106</v>
      </c>
      <c r="H5136" t="s">
        <v>106</v>
      </c>
      <c r="I5136" t="s">
        <v>106</v>
      </c>
      <c r="J5136" t="s">
        <v>107</v>
      </c>
      <c r="K5136" t="s">
        <v>108</v>
      </c>
      <c r="L5136" t="s">
        <v>109</v>
      </c>
      <c r="M5136" t="s">
        <v>110</v>
      </c>
      <c r="N5136" t="s">
        <v>11307</v>
      </c>
      <c r="O5136" t="s">
        <v>3228</v>
      </c>
      <c r="P5136">
        <v>8178</v>
      </c>
      <c r="Q5136">
        <v>72</v>
      </c>
      <c r="R5136">
        <v>0</v>
      </c>
      <c r="S5136">
        <v>200</v>
      </c>
      <c r="T5136">
        <v>0</v>
      </c>
      <c r="U5136">
        <v>203.2</v>
      </c>
      <c r="V5136">
        <v>203.2</v>
      </c>
      <c r="W5136">
        <v>200</v>
      </c>
      <c r="X5136">
        <v>0</v>
      </c>
      <c r="Y5136">
        <v>0</v>
      </c>
      <c r="Z5136">
        <v>0</v>
      </c>
      <c r="AD5136" s="1">
        <v>41869.333333333336</v>
      </c>
      <c r="AE5136" s="1">
        <v>41897.708333333336</v>
      </c>
      <c r="AG5136" s="1">
        <v>41858.333333333336</v>
      </c>
      <c r="AH5136" s="1">
        <v>41886.708333333336</v>
      </c>
      <c r="AI5136" s="1">
        <v>41858.333333333336</v>
      </c>
      <c r="AJ5136" s="1">
        <v>41886.708333333336</v>
      </c>
      <c r="AK5136" s="1">
        <v>41858.333333333336</v>
      </c>
      <c r="AL5136" s="1">
        <v>41886.708333333336</v>
      </c>
      <c r="AM5136" s="1">
        <v>41869.333333333336</v>
      </c>
      <c r="AN5136" s="1">
        <v>41897.708333333336</v>
      </c>
      <c r="AP5136" t="s">
        <v>113</v>
      </c>
      <c r="AU5136" t="s">
        <v>11308</v>
      </c>
      <c r="AY5136" t="s">
        <v>106</v>
      </c>
      <c r="AZ5136">
        <v>0</v>
      </c>
      <c r="BA5136">
        <v>0</v>
      </c>
      <c r="BD5136" s="3">
        <v>41321.663194444445</v>
      </c>
      <c r="BE5136" s="3">
        <v>41321.663888888892</v>
      </c>
      <c r="BF5136" t="s">
        <v>115</v>
      </c>
      <c r="BG5136" t="s">
        <v>115</v>
      </c>
      <c r="BH5136">
        <v>8149</v>
      </c>
      <c r="BM5136">
        <v>43550</v>
      </c>
      <c r="BR5136" t="s">
        <v>116</v>
      </c>
      <c r="BS5136" t="s">
        <v>117</v>
      </c>
      <c r="BU5136">
        <v>1</v>
      </c>
      <c r="BV5136" t="s">
        <v>118</v>
      </c>
      <c r="BX5136" t="s">
        <v>119</v>
      </c>
      <c r="BY5136" t="s">
        <v>119</v>
      </c>
      <c r="BZ5136" t="s">
        <v>119</v>
      </c>
      <c r="CA5136">
        <v>1</v>
      </c>
      <c r="CC5136" t="s">
        <v>120</v>
      </c>
      <c r="CH5136">
        <v>540</v>
      </c>
      <c r="CI5136">
        <v>32480</v>
      </c>
      <c r="CJ5136" t="s">
        <v>106</v>
      </c>
      <c r="CK5136" t="s">
        <v>106</v>
      </c>
      <c r="CL5136">
        <v>15</v>
      </c>
      <c r="CM5136" t="s">
        <v>3211</v>
      </c>
      <c r="CO5136">
        <v>125449</v>
      </c>
      <c r="CQ5136">
        <v>0</v>
      </c>
      <c r="CR5136">
        <v>0</v>
      </c>
      <c r="CS5136">
        <v>0</v>
      </c>
      <c r="CY5136" t="s">
        <v>123</v>
      </c>
      <c r="CZ5136" t="s">
        <v>124</v>
      </c>
      <c r="DD5136" t="str" cm="1">
        <f t="array" ref="DD5136">TEXT(_xlfn.SEQUENCE(1, DATEDIF(AG5136, AH5136, "m") + 1, AG5136, 30), "YYYY-APMM")</f>
        <v>2014-AP08</v>
      </c>
      <c r="DN5136">
        <f t="shared" si="160"/>
        <v>203.2</v>
      </c>
      <c r="DO5136" t="str">
        <f t="shared" si="161"/>
        <v>LABOR- SUBCONTRACTOR</v>
      </c>
    </row>
    <row r="5137" spans="1:119" x14ac:dyDescent="0.35">
      <c r="A5137" t="s">
        <v>105</v>
      </c>
      <c r="B5137">
        <v>504422</v>
      </c>
      <c r="C5137">
        <v>6359</v>
      </c>
      <c r="D5137">
        <v>125452</v>
      </c>
      <c r="E5137">
        <v>13662</v>
      </c>
      <c r="F5137">
        <v>0</v>
      </c>
      <c r="G5137" t="s">
        <v>106</v>
      </c>
      <c r="H5137" t="s">
        <v>106</v>
      </c>
      <c r="I5137" t="s">
        <v>106</v>
      </c>
      <c r="J5137" t="s">
        <v>107</v>
      </c>
      <c r="K5137" t="s">
        <v>108</v>
      </c>
      <c r="L5137" t="s">
        <v>109</v>
      </c>
      <c r="M5137" t="s">
        <v>110</v>
      </c>
      <c r="N5137" t="s">
        <v>11309</v>
      </c>
      <c r="O5137" t="s">
        <v>3185</v>
      </c>
      <c r="P5137">
        <v>8178</v>
      </c>
      <c r="Q5137">
        <v>504</v>
      </c>
      <c r="R5137">
        <v>64</v>
      </c>
      <c r="S5137">
        <v>200</v>
      </c>
      <c r="T5137">
        <v>0</v>
      </c>
      <c r="U5137">
        <v>400</v>
      </c>
      <c r="V5137">
        <v>400</v>
      </c>
      <c r="W5137">
        <v>200</v>
      </c>
      <c r="X5137">
        <v>0</v>
      </c>
      <c r="Y5137">
        <v>0</v>
      </c>
      <c r="Z5137">
        <v>0</v>
      </c>
      <c r="AD5137" s="1">
        <v>41942.333333333336</v>
      </c>
      <c r="AE5137" s="1">
        <v>41970.708333333336</v>
      </c>
      <c r="AG5137" s="1">
        <v>41867.333333333336</v>
      </c>
      <c r="AH5137" s="1">
        <v>41895.708333333336</v>
      </c>
      <c r="AI5137" s="1">
        <v>41867.333333333336</v>
      </c>
      <c r="AJ5137" s="1">
        <v>41895.708333333336</v>
      </c>
      <c r="AK5137" s="1">
        <v>41867.333333333336</v>
      </c>
      <c r="AL5137" s="1">
        <v>41895.708333333336</v>
      </c>
      <c r="AM5137" s="1">
        <v>41942.333333333336</v>
      </c>
      <c r="AN5137" s="1">
        <v>41970.708333333336</v>
      </c>
      <c r="AP5137" t="s">
        <v>113</v>
      </c>
      <c r="AU5137" t="s">
        <v>11310</v>
      </c>
      <c r="AY5137" t="s">
        <v>106</v>
      </c>
      <c r="AZ5137">
        <v>0</v>
      </c>
      <c r="BA5137">
        <v>0</v>
      </c>
      <c r="BD5137" s="3">
        <v>41321.663194444445</v>
      </c>
      <c r="BE5137" s="3">
        <v>41321.690972222219</v>
      </c>
      <c r="BF5137" t="s">
        <v>115</v>
      </c>
      <c r="BG5137" t="s">
        <v>115</v>
      </c>
      <c r="BH5137">
        <v>8149</v>
      </c>
      <c r="BM5137">
        <v>43550</v>
      </c>
      <c r="BR5137" t="s">
        <v>116</v>
      </c>
      <c r="BS5137" t="s">
        <v>117</v>
      </c>
      <c r="BU5137">
        <v>1</v>
      </c>
      <c r="BV5137" t="s">
        <v>118</v>
      </c>
      <c r="BX5137" t="s">
        <v>119</v>
      </c>
      <c r="BY5137" t="s">
        <v>119</v>
      </c>
      <c r="BZ5137" t="s">
        <v>119</v>
      </c>
      <c r="CA5137">
        <v>1</v>
      </c>
      <c r="CC5137" t="s">
        <v>120</v>
      </c>
      <c r="CH5137">
        <v>540</v>
      </c>
      <c r="CI5137">
        <v>32470</v>
      </c>
      <c r="CJ5137" t="s">
        <v>106</v>
      </c>
      <c r="CK5137" t="s">
        <v>106</v>
      </c>
      <c r="CL5137">
        <v>10</v>
      </c>
      <c r="CM5137" t="s">
        <v>3187</v>
      </c>
      <c r="CO5137">
        <v>125449</v>
      </c>
      <c r="CQ5137">
        <v>0</v>
      </c>
      <c r="CR5137">
        <v>0</v>
      </c>
      <c r="CS5137">
        <v>0</v>
      </c>
      <c r="CY5137" t="s">
        <v>123</v>
      </c>
      <c r="CZ5137" t="s">
        <v>124</v>
      </c>
      <c r="DD5137" t="str" cm="1">
        <f t="array" ref="DD5137">TEXT(_xlfn.SEQUENCE(1, DATEDIF(AG5137, AH5137, "m") + 1, AG5137, 30), "YYYY-APMM")</f>
        <v>2014-AP08</v>
      </c>
      <c r="DN5137">
        <f t="shared" si="160"/>
        <v>400</v>
      </c>
      <c r="DO5137" t="str">
        <f t="shared" si="161"/>
        <v>LABOR- SUBCONTRACTOR</v>
      </c>
    </row>
    <row r="5138" spans="1:119" x14ac:dyDescent="0.35">
      <c r="A5138" t="s">
        <v>105</v>
      </c>
      <c r="B5138">
        <v>504423</v>
      </c>
      <c r="C5138">
        <v>6359</v>
      </c>
      <c r="D5138">
        <v>125452</v>
      </c>
      <c r="E5138">
        <v>13662</v>
      </c>
      <c r="F5138">
        <v>0</v>
      </c>
      <c r="G5138" t="s">
        <v>106</v>
      </c>
      <c r="H5138" t="s">
        <v>106</v>
      </c>
      <c r="I5138" t="s">
        <v>106</v>
      </c>
      <c r="J5138" t="s">
        <v>107</v>
      </c>
      <c r="K5138" t="s">
        <v>108</v>
      </c>
      <c r="L5138" t="s">
        <v>109</v>
      </c>
      <c r="M5138" t="s">
        <v>110</v>
      </c>
      <c r="N5138" t="s">
        <v>11311</v>
      </c>
      <c r="O5138" t="s">
        <v>3189</v>
      </c>
      <c r="P5138">
        <v>8164</v>
      </c>
      <c r="Q5138">
        <v>128</v>
      </c>
      <c r="R5138">
        <v>0</v>
      </c>
      <c r="S5138">
        <v>200</v>
      </c>
      <c r="T5138">
        <v>0</v>
      </c>
      <c r="U5138">
        <v>656</v>
      </c>
      <c r="V5138">
        <v>656</v>
      </c>
      <c r="W5138">
        <v>200</v>
      </c>
      <c r="X5138">
        <v>0</v>
      </c>
      <c r="Y5138">
        <v>0</v>
      </c>
      <c r="Z5138">
        <v>0</v>
      </c>
      <c r="AD5138" s="1">
        <v>41820.333333333336</v>
      </c>
      <c r="AE5138" s="1">
        <v>41848.708333333336</v>
      </c>
      <c r="AG5138" s="1">
        <v>41801.333333333336</v>
      </c>
      <c r="AH5138" s="1">
        <v>41829.708333333336</v>
      </c>
      <c r="AI5138" s="1">
        <v>41801.333333333336</v>
      </c>
      <c r="AJ5138" s="1">
        <v>41829.708333333336</v>
      </c>
      <c r="AK5138" s="1">
        <v>41801.333333333336</v>
      </c>
      <c r="AL5138" s="1">
        <v>41829.708333333336</v>
      </c>
      <c r="AM5138" s="1">
        <v>41820.333333333336</v>
      </c>
      <c r="AN5138" s="1">
        <v>41848.708333333336</v>
      </c>
      <c r="AP5138" t="s">
        <v>113</v>
      </c>
      <c r="AU5138" t="s">
        <v>11312</v>
      </c>
      <c r="AY5138" t="s">
        <v>106</v>
      </c>
      <c r="AZ5138">
        <v>0</v>
      </c>
      <c r="BA5138">
        <v>0</v>
      </c>
      <c r="BD5138" s="3">
        <v>41321.663194444445</v>
      </c>
      <c r="BE5138" s="3">
        <v>41321.663888888892</v>
      </c>
      <c r="BF5138" t="s">
        <v>115</v>
      </c>
      <c r="BG5138" t="s">
        <v>115</v>
      </c>
      <c r="BH5138">
        <v>8149</v>
      </c>
      <c r="BM5138">
        <v>43410</v>
      </c>
      <c r="BR5138" t="s">
        <v>2865</v>
      </c>
      <c r="BS5138" t="s">
        <v>2866</v>
      </c>
      <c r="BU5138">
        <v>1</v>
      </c>
      <c r="BV5138" t="s">
        <v>118</v>
      </c>
      <c r="BX5138" t="s">
        <v>119</v>
      </c>
      <c r="BY5138" t="s">
        <v>119</v>
      </c>
      <c r="BZ5138" t="s">
        <v>119</v>
      </c>
      <c r="CA5138">
        <v>1</v>
      </c>
      <c r="CC5138" t="s">
        <v>120</v>
      </c>
      <c r="CH5138">
        <v>540</v>
      </c>
      <c r="CI5138">
        <v>32470</v>
      </c>
      <c r="CJ5138" t="s">
        <v>106</v>
      </c>
      <c r="CK5138" t="s">
        <v>106</v>
      </c>
      <c r="CL5138">
        <v>10</v>
      </c>
      <c r="CM5138" t="s">
        <v>3187</v>
      </c>
      <c r="CO5138">
        <v>125449</v>
      </c>
      <c r="CQ5138">
        <v>0</v>
      </c>
      <c r="CR5138">
        <v>0</v>
      </c>
      <c r="CS5138">
        <v>0</v>
      </c>
      <c r="CY5138" t="s">
        <v>123</v>
      </c>
      <c r="CZ5138" t="s">
        <v>124</v>
      </c>
      <c r="DD5138" t="str" cm="1">
        <f t="array" ref="DD5138">TEXT(_xlfn.SEQUENCE(1, DATEDIF(AG5138, AH5138, "m") + 1, AG5138, 30), "YYYY-APMM")</f>
        <v>2014-AP06</v>
      </c>
      <c r="DN5138">
        <f t="shared" si="160"/>
        <v>656</v>
      </c>
      <c r="DO5138" t="str">
        <f t="shared" si="161"/>
        <v>SCREED MASON SK</v>
      </c>
    </row>
    <row r="5139" spans="1:119" x14ac:dyDescent="0.35">
      <c r="A5139" t="s">
        <v>105</v>
      </c>
      <c r="B5139">
        <v>504424</v>
      </c>
      <c r="C5139">
        <v>6359</v>
      </c>
      <c r="D5139">
        <v>125452</v>
      </c>
      <c r="E5139">
        <v>13662</v>
      </c>
      <c r="F5139">
        <v>0</v>
      </c>
      <c r="G5139" t="s">
        <v>106</v>
      </c>
      <c r="H5139" t="s">
        <v>106</v>
      </c>
      <c r="I5139" t="s">
        <v>106</v>
      </c>
      <c r="J5139" t="s">
        <v>107</v>
      </c>
      <c r="K5139" t="s">
        <v>108</v>
      </c>
      <c r="L5139" t="s">
        <v>109</v>
      </c>
      <c r="M5139" t="s">
        <v>110</v>
      </c>
      <c r="N5139" t="s">
        <v>11313</v>
      </c>
      <c r="O5139" t="s">
        <v>3192</v>
      </c>
      <c r="P5139">
        <v>8178</v>
      </c>
      <c r="Q5139">
        <v>152</v>
      </c>
      <c r="R5139">
        <v>0</v>
      </c>
      <c r="S5139">
        <v>160</v>
      </c>
      <c r="T5139">
        <v>0</v>
      </c>
      <c r="U5139">
        <v>56</v>
      </c>
      <c r="V5139">
        <v>56</v>
      </c>
      <c r="W5139">
        <v>160</v>
      </c>
      <c r="X5139">
        <v>0</v>
      </c>
      <c r="Y5139">
        <v>0</v>
      </c>
      <c r="Z5139">
        <v>0</v>
      </c>
      <c r="AD5139" s="1">
        <v>41841.333333333336</v>
      </c>
      <c r="AE5139" s="1">
        <v>41867.708333333336</v>
      </c>
      <c r="AG5139" s="1">
        <v>41819.333333333336</v>
      </c>
      <c r="AH5139" s="1">
        <v>41841.708333333336</v>
      </c>
      <c r="AI5139" s="1">
        <v>41819.333333333336</v>
      </c>
      <c r="AJ5139" s="1">
        <v>41841.708333333336</v>
      </c>
      <c r="AK5139" s="1">
        <v>41819.333333333336</v>
      </c>
      <c r="AL5139" s="1">
        <v>41841.708333333336</v>
      </c>
      <c r="AM5139" s="1">
        <v>41841.333333333336</v>
      </c>
      <c r="AN5139" s="1">
        <v>41867.708333333336</v>
      </c>
      <c r="AP5139" t="s">
        <v>113</v>
      </c>
      <c r="AU5139" t="s">
        <v>11314</v>
      </c>
      <c r="AY5139" t="s">
        <v>106</v>
      </c>
      <c r="AZ5139">
        <v>0</v>
      </c>
      <c r="BA5139">
        <v>0</v>
      </c>
      <c r="BD5139" s="3">
        <v>41321.663194444445</v>
      </c>
      <c r="BE5139" s="3">
        <v>41321.663888888892</v>
      </c>
      <c r="BF5139" t="s">
        <v>115</v>
      </c>
      <c r="BG5139" t="s">
        <v>115</v>
      </c>
      <c r="BH5139">
        <v>8149</v>
      </c>
      <c r="BM5139">
        <v>43550</v>
      </c>
      <c r="BR5139" t="s">
        <v>116</v>
      </c>
      <c r="BS5139" t="s">
        <v>117</v>
      </c>
      <c r="BU5139">
        <v>1</v>
      </c>
      <c r="BV5139" t="s">
        <v>118</v>
      </c>
      <c r="BX5139" t="s">
        <v>119</v>
      </c>
      <c r="BY5139" t="s">
        <v>119</v>
      </c>
      <c r="BZ5139" t="s">
        <v>119</v>
      </c>
      <c r="CA5139">
        <v>1</v>
      </c>
      <c r="CC5139" t="s">
        <v>120</v>
      </c>
      <c r="CH5139">
        <v>540</v>
      </c>
      <c r="CI5139">
        <v>32470</v>
      </c>
      <c r="CJ5139" t="s">
        <v>106</v>
      </c>
      <c r="CK5139" t="s">
        <v>106</v>
      </c>
      <c r="CL5139">
        <v>10</v>
      </c>
      <c r="CM5139" t="s">
        <v>3187</v>
      </c>
      <c r="CO5139">
        <v>125449</v>
      </c>
      <c r="CQ5139">
        <v>0</v>
      </c>
      <c r="CR5139">
        <v>0</v>
      </c>
      <c r="CS5139">
        <v>0</v>
      </c>
      <c r="CY5139" t="s">
        <v>123</v>
      </c>
      <c r="CZ5139" t="s">
        <v>124</v>
      </c>
      <c r="DD5139" t="str" cm="1">
        <f t="array" ref="DD5139">TEXT(_xlfn.SEQUENCE(1, DATEDIF(AG5139, AH5139, "m") + 1, AG5139, 30), "YYYY-APMM")</f>
        <v>2014-AP06</v>
      </c>
      <c r="DN5139">
        <f t="shared" si="160"/>
        <v>56</v>
      </c>
      <c r="DO5139" t="str">
        <f t="shared" si="161"/>
        <v>LABOR- SUBCONTRACTOR</v>
      </c>
    </row>
    <row r="5140" spans="1:119" x14ac:dyDescent="0.35">
      <c r="A5140" t="s">
        <v>105</v>
      </c>
      <c r="B5140">
        <v>504425</v>
      </c>
      <c r="C5140">
        <v>6359</v>
      </c>
      <c r="D5140">
        <v>125452</v>
      </c>
      <c r="E5140">
        <v>13662</v>
      </c>
      <c r="F5140">
        <v>0</v>
      </c>
      <c r="G5140" t="s">
        <v>106</v>
      </c>
      <c r="H5140" t="s">
        <v>106</v>
      </c>
      <c r="I5140" t="s">
        <v>106</v>
      </c>
      <c r="J5140" t="s">
        <v>107</v>
      </c>
      <c r="K5140" t="s">
        <v>108</v>
      </c>
      <c r="L5140" t="s">
        <v>109</v>
      </c>
      <c r="M5140" t="s">
        <v>110</v>
      </c>
      <c r="N5140" t="s">
        <v>11315</v>
      </c>
      <c r="O5140" t="s">
        <v>3195</v>
      </c>
      <c r="P5140">
        <v>8178</v>
      </c>
      <c r="Q5140">
        <v>64</v>
      </c>
      <c r="R5140">
        <v>0</v>
      </c>
      <c r="S5140">
        <v>160</v>
      </c>
      <c r="T5140">
        <v>0</v>
      </c>
      <c r="U5140">
        <v>56</v>
      </c>
      <c r="V5140">
        <v>56</v>
      </c>
      <c r="W5140">
        <v>160</v>
      </c>
      <c r="X5140">
        <v>0</v>
      </c>
      <c r="Y5140">
        <v>0</v>
      </c>
      <c r="Z5140">
        <v>0</v>
      </c>
      <c r="AD5140" s="1">
        <v>41793.333333333336</v>
      </c>
      <c r="AE5140" s="1">
        <v>41815.708333333336</v>
      </c>
      <c r="AG5140" s="1">
        <v>41784.333333333336</v>
      </c>
      <c r="AH5140" s="1">
        <v>41806.708333333336</v>
      </c>
      <c r="AI5140" s="1">
        <v>41784.333333333336</v>
      </c>
      <c r="AJ5140" s="1">
        <v>41806.708333333336</v>
      </c>
      <c r="AK5140" s="1">
        <v>41784.333333333336</v>
      </c>
      <c r="AL5140" s="1">
        <v>41806.708333333336</v>
      </c>
      <c r="AM5140" s="1">
        <v>41793.333333333336</v>
      </c>
      <c r="AN5140" s="1">
        <v>41815.708333333336</v>
      </c>
      <c r="AP5140" t="s">
        <v>113</v>
      </c>
      <c r="AU5140" t="s">
        <v>11316</v>
      </c>
      <c r="AY5140" t="s">
        <v>106</v>
      </c>
      <c r="AZ5140">
        <v>0</v>
      </c>
      <c r="BA5140">
        <v>0</v>
      </c>
      <c r="BD5140" s="3">
        <v>41321.663194444445</v>
      </c>
      <c r="BE5140" s="3">
        <v>41321.663888888892</v>
      </c>
      <c r="BF5140" t="s">
        <v>115</v>
      </c>
      <c r="BG5140" t="s">
        <v>115</v>
      </c>
      <c r="BH5140">
        <v>8149</v>
      </c>
      <c r="BM5140">
        <v>43550</v>
      </c>
      <c r="BR5140" t="s">
        <v>116</v>
      </c>
      <c r="BS5140" t="s">
        <v>117</v>
      </c>
      <c r="BU5140">
        <v>1</v>
      </c>
      <c r="BV5140" t="s">
        <v>118</v>
      </c>
      <c r="BX5140" t="s">
        <v>119</v>
      </c>
      <c r="BY5140" t="s">
        <v>119</v>
      </c>
      <c r="BZ5140" t="s">
        <v>119</v>
      </c>
      <c r="CA5140">
        <v>1</v>
      </c>
      <c r="CC5140" t="s">
        <v>120</v>
      </c>
      <c r="CH5140">
        <v>540</v>
      </c>
      <c r="CI5140">
        <v>32470</v>
      </c>
      <c r="CJ5140" t="s">
        <v>106</v>
      </c>
      <c r="CK5140" t="s">
        <v>106</v>
      </c>
      <c r="CL5140">
        <v>10</v>
      </c>
      <c r="CM5140" t="s">
        <v>3187</v>
      </c>
      <c r="CO5140">
        <v>125449</v>
      </c>
      <c r="CQ5140">
        <v>0</v>
      </c>
      <c r="CR5140">
        <v>0</v>
      </c>
      <c r="CS5140">
        <v>0</v>
      </c>
      <c r="CY5140" t="s">
        <v>123</v>
      </c>
      <c r="CZ5140" t="s">
        <v>124</v>
      </c>
      <c r="DD5140" t="str" cm="1">
        <f t="array" ref="DD5140">TEXT(_xlfn.SEQUENCE(1, DATEDIF(AG5140, AH5140, "m") + 1, AG5140, 30), "YYYY-APMM")</f>
        <v>2014-AP05</v>
      </c>
      <c r="DN5140">
        <f t="shared" si="160"/>
        <v>56</v>
      </c>
      <c r="DO5140" t="str">
        <f t="shared" si="161"/>
        <v>LABOR- SUBCONTRACTOR</v>
      </c>
    </row>
    <row r="5141" spans="1:119" x14ac:dyDescent="0.35">
      <c r="A5141" t="s">
        <v>105</v>
      </c>
      <c r="B5141">
        <v>504426</v>
      </c>
      <c r="C5141">
        <v>6359</v>
      </c>
      <c r="D5141">
        <v>125452</v>
      </c>
      <c r="E5141">
        <v>13662</v>
      </c>
      <c r="F5141">
        <v>0</v>
      </c>
      <c r="G5141" t="s">
        <v>106</v>
      </c>
      <c r="H5141" t="s">
        <v>106</v>
      </c>
      <c r="I5141" t="s">
        <v>106</v>
      </c>
      <c r="J5141" t="s">
        <v>107</v>
      </c>
      <c r="K5141" t="s">
        <v>108</v>
      </c>
      <c r="L5141" t="s">
        <v>109</v>
      </c>
      <c r="M5141" t="s">
        <v>110</v>
      </c>
      <c r="N5141" t="s">
        <v>11317</v>
      </c>
      <c r="O5141" t="s">
        <v>3198</v>
      </c>
      <c r="P5141">
        <v>8172</v>
      </c>
      <c r="Q5141">
        <v>64</v>
      </c>
      <c r="R5141">
        <v>0</v>
      </c>
      <c r="S5141">
        <v>200</v>
      </c>
      <c r="T5141">
        <v>0</v>
      </c>
      <c r="U5141">
        <v>528</v>
      </c>
      <c r="V5141">
        <v>528</v>
      </c>
      <c r="W5141">
        <v>200</v>
      </c>
      <c r="X5141">
        <v>0</v>
      </c>
      <c r="Y5141">
        <v>0</v>
      </c>
      <c r="Z5141">
        <v>0</v>
      </c>
      <c r="AD5141" s="1">
        <v>41759.333333333336</v>
      </c>
      <c r="AE5141" s="1">
        <v>41787.708333333336</v>
      </c>
      <c r="AG5141" s="1">
        <v>41750.333333333336</v>
      </c>
      <c r="AH5141" s="1">
        <v>41778.708333333336</v>
      </c>
      <c r="AI5141" s="1">
        <v>41750.333333333336</v>
      </c>
      <c r="AJ5141" s="1">
        <v>41778.708333333336</v>
      </c>
      <c r="AK5141" s="1">
        <v>41750.333333333336</v>
      </c>
      <c r="AL5141" s="1">
        <v>41778.708333333336</v>
      </c>
      <c r="AM5141" s="1">
        <v>41759.333333333336</v>
      </c>
      <c r="AN5141" s="1">
        <v>41787.708333333336</v>
      </c>
      <c r="AP5141" t="s">
        <v>113</v>
      </c>
      <c r="AU5141" t="s">
        <v>11318</v>
      </c>
      <c r="AY5141" t="s">
        <v>106</v>
      </c>
      <c r="AZ5141">
        <v>0</v>
      </c>
      <c r="BA5141">
        <v>0</v>
      </c>
      <c r="BD5141" s="3">
        <v>41321.663194444445</v>
      </c>
      <c r="BE5141" s="3">
        <v>41321.663888888892</v>
      </c>
      <c r="BF5141" t="s">
        <v>115</v>
      </c>
      <c r="BG5141" t="s">
        <v>115</v>
      </c>
      <c r="BH5141">
        <v>8149</v>
      </c>
      <c r="BM5141">
        <v>43490</v>
      </c>
      <c r="BR5141" t="s">
        <v>3200</v>
      </c>
      <c r="BS5141" t="s">
        <v>3201</v>
      </c>
      <c r="BU5141">
        <v>1</v>
      </c>
      <c r="BV5141" t="s">
        <v>118</v>
      </c>
      <c r="BX5141" t="s">
        <v>119</v>
      </c>
      <c r="BY5141" t="s">
        <v>119</v>
      </c>
      <c r="BZ5141" t="s">
        <v>119</v>
      </c>
      <c r="CA5141">
        <v>1</v>
      </c>
      <c r="CC5141" t="s">
        <v>120</v>
      </c>
      <c r="CH5141">
        <v>540</v>
      </c>
      <c r="CI5141">
        <v>32470</v>
      </c>
      <c r="CJ5141" t="s">
        <v>106</v>
      </c>
      <c r="CK5141" t="s">
        <v>106</v>
      </c>
      <c r="CL5141">
        <v>10</v>
      </c>
      <c r="CM5141" t="s">
        <v>3187</v>
      </c>
      <c r="CO5141">
        <v>125449</v>
      </c>
      <c r="CQ5141">
        <v>0</v>
      </c>
      <c r="CR5141">
        <v>0</v>
      </c>
      <c r="CS5141">
        <v>0</v>
      </c>
      <c r="CY5141" t="s">
        <v>123</v>
      </c>
      <c r="CZ5141" t="s">
        <v>124</v>
      </c>
      <c r="DD5141" t="str" cm="1">
        <f t="array" ref="DD5141">TEXT(_xlfn.SEQUENCE(1, DATEDIF(AG5141, AH5141, "m") + 1, AG5141, 30), "YYYY-APMM")</f>
        <v>2014-AP04</v>
      </c>
      <c r="DN5141">
        <f t="shared" si="160"/>
        <v>528</v>
      </c>
      <c r="DO5141" t="str">
        <f t="shared" si="161"/>
        <v>MANHOLES SK</v>
      </c>
    </row>
    <row r="5142" spans="1:119" x14ac:dyDescent="0.35">
      <c r="A5142" t="s">
        <v>105</v>
      </c>
      <c r="B5142">
        <v>504427</v>
      </c>
      <c r="C5142">
        <v>6359</v>
      </c>
      <c r="D5142">
        <v>125452</v>
      </c>
      <c r="E5142">
        <v>13662</v>
      </c>
      <c r="F5142">
        <v>0</v>
      </c>
      <c r="G5142" t="s">
        <v>106</v>
      </c>
      <c r="H5142" t="s">
        <v>106</v>
      </c>
      <c r="I5142" t="s">
        <v>106</v>
      </c>
      <c r="J5142" t="s">
        <v>107</v>
      </c>
      <c r="K5142" t="s">
        <v>108</v>
      </c>
      <c r="L5142" t="s">
        <v>109</v>
      </c>
      <c r="M5142" t="s">
        <v>110</v>
      </c>
      <c r="N5142" t="s">
        <v>11319</v>
      </c>
      <c r="O5142" t="s">
        <v>3206</v>
      </c>
      <c r="P5142">
        <v>8172</v>
      </c>
      <c r="Q5142">
        <v>64</v>
      </c>
      <c r="R5142">
        <v>0</v>
      </c>
      <c r="S5142">
        <v>200</v>
      </c>
      <c r="T5142">
        <v>0</v>
      </c>
      <c r="U5142">
        <v>176</v>
      </c>
      <c r="V5142">
        <v>176</v>
      </c>
      <c r="W5142">
        <v>200</v>
      </c>
      <c r="X5142">
        <v>0</v>
      </c>
      <c r="Y5142">
        <v>0</v>
      </c>
      <c r="Z5142">
        <v>0</v>
      </c>
      <c r="AD5142" s="1">
        <v>41773.333333333336</v>
      </c>
      <c r="AE5142" s="1">
        <v>41801.708333333336</v>
      </c>
      <c r="AG5142" s="1">
        <v>41764.333333333336</v>
      </c>
      <c r="AH5142" s="1">
        <v>41792.708333333336</v>
      </c>
      <c r="AI5142" s="1">
        <v>41764.333333333336</v>
      </c>
      <c r="AJ5142" s="1">
        <v>41792.708333333336</v>
      </c>
      <c r="AK5142" s="1">
        <v>41764.333333333336</v>
      </c>
      <c r="AL5142" s="1">
        <v>41792.708333333336</v>
      </c>
      <c r="AM5142" s="1">
        <v>41773.333333333336</v>
      </c>
      <c r="AN5142" s="1">
        <v>41801.708333333336</v>
      </c>
      <c r="AP5142" t="s">
        <v>113</v>
      </c>
      <c r="AU5142" t="s">
        <v>11320</v>
      </c>
      <c r="AY5142" t="s">
        <v>106</v>
      </c>
      <c r="AZ5142">
        <v>0</v>
      </c>
      <c r="BA5142">
        <v>0</v>
      </c>
      <c r="BD5142" s="3">
        <v>41321.663194444445</v>
      </c>
      <c r="BE5142" s="3">
        <v>41321.663888888892</v>
      </c>
      <c r="BF5142" t="s">
        <v>115</v>
      </c>
      <c r="BG5142" t="s">
        <v>115</v>
      </c>
      <c r="BH5142">
        <v>8149</v>
      </c>
      <c r="BM5142">
        <v>43490</v>
      </c>
      <c r="BR5142" t="s">
        <v>3200</v>
      </c>
      <c r="BS5142" t="s">
        <v>3201</v>
      </c>
      <c r="BU5142">
        <v>1</v>
      </c>
      <c r="BV5142" t="s">
        <v>118</v>
      </c>
      <c r="BX5142" t="s">
        <v>119</v>
      </c>
      <c r="BY5142" t="s">
        <v>119</v>
      </c>
      <c r="BZ5142" t="s">
        <v>119</v>
      </c>
      <c r="CA5142">
        <v>1</v>
      </c>
      <c r="CC5142" t="s">
        <v>120</v>
      </c>
      <c r="CH5142">
        <v>540</v>
      </c>
      <c r="CI5142">
        <v>32470</v>
      </c>
      <c r="CJ5142" t="s">
        <v>106</v>
      </c>
      <c r="CK5142" t="s">
        <v>106</v>
      </c>
      <c r="CL5142">
        <v>10</v>
      </c>
      <c r="CM5142" t="s">
        <v>3187</v>
      </c>
      <c r="CO5142">
        <v>125449</v>
      </c>
      <c r="CQ5142">
        <v>0</v>
      </c>
      <c r="CR5142">
        <v>0</v>
      </c>
      <c r="CS5142">
        <v>0</v>
      </c>
      <c r="CY5142" t="s">
        <v>123</v>
      </c>
      <c r="CZ5142" t="s">
        <v>124</v>
      </c>
      <c r="DD5142" t="str" cm="1">
        <f t="array" ref="DD5142">TEXT(_xlfn.SEQUENCE(1, DATEDIF(AG5142, AH5142, "m") + 1, AG5142, 30), "YYYY-APMM")</f>
        <v>2014-AP05</v>
      </c>
      <c r="DN5142">
        <f t="shared" si="160"/>
        <v>176</v>
      </c>
      <c r="DO5142" t="str">
        <f t="shared" si="161"/>
        <v>MANHOLES SK</v>
      </c>
    </row>
    <row r="5143" spans="1:119" x14ac:dyDescent="0.35">
      <c r="A5143" t="s">
        <v>105</v>
      </c>
      <c r="B5143">
        <v>504428</v>
      </c>
      <c r="C5143">
        <v>6359</v>
      </c>
      <c r="D5143">
        <v>125452</v>
      </c>
      <c r="E5143">
        <v>13662</v>
      </c>
      <c r="F5143">
        <v>0</v>
      </c>
      <c r="G5143" t="s">
        <v>106</v>
      </c>
      <c r="H5143" t="s">
        <v>106</v>
      </c>
      <c r="I5143" t="s">
        <v>106</v>
      </c>
      <c r="J5143" t="s">
        <v>107</v>
      </c>
      <c r="K5143" t="s">
        <v>108</v>
      </c>
      <c r="L5143" t="s">
        <v>109</v>
      </c>
      <c r="M5143" t="s">
        <v>110</v>
      </c>
      <c r="N5143" t="s">
        <v>11321</v>
      </c>
      <c r="O5143" t="s">
        <v>3203</v>
      </c>
      <c r="P5143">
        <v>8177</v>
      </c>
      <c r="Q5143">
        <v>64</v>
      </c>
      <c r="R5143">
        <v>0</v>
      </c>
      <c r="S5143">
        <v>200</v>
      </c>
      <c r="T5143">
        <v>0</v>
      </c>
      <c r="U5143">
        <v>500</v>
      </c>
      <c r="V5143">
        <v>500</v>
      </c>
      <c r="W5143">
        <v>200</v>
      </c>
      <c r="X5143">
        <v>0</v>
      </c>
      <c r="Y5143">
        <v>0</v>
      </c>
      <c r="Z5143">
        <v>0</v>
      </c>
      <c r="AD5143" s="1">
        <v>41816.333333333336</v>
      </c>
      <c r="AE5143" s="1">
        <v>41844.708333333336</v>
      </c>
      <c r="AG5143" s="1">
        <v>41807.333333333336</v>
      </c>
      <c r="AH5143" s="1">
        <v>41835.708333333336</v>
      </c>
      <c r="AI5143" s="1">
        <v>41807.333333333336</v>
      </c>
      <c r="AJ5143" s="1">
        <v>41835.708333333336</v>
      </c>
      <c r="AK5143" s="1">
        <v>41807.333333333336</v>
      </c>
      <c r="AL5143" s="1">
        <v>41835.708333333336</v>
      </c>
      <c r="AM5143" s="1">
        <v>41816.333333333336</v>
      </c>
      <c r="AN5143" s="1">
        <v>41844.708333333336</v>
      </c>
      <c r="AP5143" t="s">
        <v>113</v>
      </c>
      <c r="AU5143" t="s">
        <v>11322</v>
      </c>
      <c r="AY5143" t="s">
        <v>106</v>
      </c>
      <c r="AZ5143">
        <v>0</v>
      </c>
      <c r="BA5143">
        <v>0</v>
      </c>
      <c r="BD5143" s="3">
        <v>41321.663194444445</v>
      </c>
      <c r="BE5143" s="3">
        <v>41321.663888888892</v>
      </c>
      <c r="BF5143" t="s">
        <v>115</v>
      </c>
      <c r="BG5143" t="s">
        <v>115</v>
      </c>
      <c r="BH5143">
        <v>8149</v>
      </c>
      <c r="BM5143">
        <v>43540</v>
      </c>
      <c r="BR5143" t="s">
        <v>1299</v>
      </c>
      <c r="BS5143" t="s">
        <v>1300</v>
      </c>
      <c r="BU5143">
        <v>1</v>
      </c>
      <c r="BV5143" t="s">
        <v>118</v>
      </c>
      <c r="BX5143" t="s">
        <v>119</v>
      </c>
      <c r="BY5143" t="s">
        <v>119</v>
      </c>
      <c r="BZ5143" t="s">
        <v>119</v>
      </c>
      <c r="CA5143">
        <v>1</v>
      </c>
      <c r="CC5143" t="s">
        <v>120</v>
      </c>
      <c r="CH5143">
        <v>540</v>
      </c>
      <c r="CI5143">
        <v>32470</v>
      </c>
      <c r="CJ5143" t="s">
        <v>106</v>
      </c>
      <c r="CK5143" t="s">
        <v>106</v>
      </c>
      <c r="CL5143">
        <v>10</v>
      </c>
      <c r="CM5143" t="s">
        <v>3187</v>
      </c>
      <c r="CO5143">
        <v>125449</v>
      </c>
      <c r="CQ5143">
        <v>0</v>
      </c>
      <c r="CR5143">
        <v>0</v>
      </c>
      <c r="CS5143">
        <v>0</v>
      </c>
      <c r="CY5143" t="s">
        <v>123</v>
      </c>
      <c r="CZ5143" t="s">
        <v>124</v>
      </c>
      <c r="DD5143" t="str" cm="1">
        <f t="array" ref="DD5143">TEXT(_xlfn.SEQUENCE(1, DATEDIF(AG5143, AH5143, "m") + 1, AG5143, 30), "YYYY-APMM")</f>
        <v>2014-AP06</v>
      </c>
      <c r="DN5143">
        <f t="shared" si="160"/>
        <v>500</v>
      </c>
      <c r="DO5143" t="str">
        <f t="shared" si="161"/>
        <v>LABOR - CIVIL</v>
      </c>
    </row>
    <row r="5144" spans="1:119" x14ac:dyDescent="0.35">
      <c r="A5144" t="s">
        <v>105</v>
      </c>
      <c r="B5144">
        <v>504429</v>
      </c>
      <c r="C5144">
        <v>6359</v>
      </c>
      <c r="D5144">
        <v>125453</v>
      </c>
      <c r="E5144">
        <v>13662</v>
      </c>
      <c r="F5144">
        <v>0</v>
      </c>
      <c r="G5144" t="s">
        <v>106</v>
      </c>
      <c r="H5144" t="s">
        <v>106</v>
      </c>
      <c r="I5144" t="s">
        <v>106</v>
      </c>
      <c r="J5144" t="s">
        <v>107</v>
      </c>
      <c r="K5144" t="s">
        <v>108</v>
      </c>
      <c r="L5144" t="s">
        <v>109</v>
      </c>
      <c r="M5144" t="s">
        <v>110</v>
      </c>
      <c r="N5144" t="s">
        <v>11323</v>
      </c>
      <c r="O5144" t="s">
        <v>3178</v>
      </c>
      <c r="P5144">
        <v>8178</v>
      </c>
      <c r="Q5144">
        <v>128</v>
      </c>
      <c r="R5144">
        <v>0</v>
      </c>
      <c r="S5144">
        <v>200</v>
      </c>
      <c r="T5144">
        <v>0</v>
      </c>
      <c r="U5144">
        <v>2744</v>
      </c>
      <c r="V5144">
        <v>2744</v>
      </c>
      <c r="W5144">
        <v>200</v>
      </c>
      <c r="X5144">
        <v>0</v>
      </c>
      <c r="Y5144">
        <v>0</v>
      </c>
      <c r="Z5144">
        <v>0</v>
      </c>
      <c r="AD5144" s="1">
        <v>41862.333333333336</v>
      </c>
      <c r="AE5144" s="1">
        <v>41890.708333333336</v>
      </c>
      <c r="AG5144" s="1">
        <v>41840.333333333336</v>
      </c>
      <c r="AH5144" s="1">
        <v>41871.708333333336</v>
      </c>
      <c r="AI5144" s="1">
        <v>41840.333333333336</v>
      </c>
      <c r="AJ5144" s="1">
        <v>41871.708333333336</v>
      </c>
      <c r="AK5144" s="1">
        <v>41840.333333333336</v>
      </c>
      <c r="AL5144" s="1">
        <v>41871.708333333336</v>
      </c>
      <c r="AM5144" s="1">
        <v>41862.333333333336</v>
      </c>
      <c r="AN5144" s="1">
        <v>41890.708333333336</v>
      </c>
      <c r="AP5144" t="s">
        <v>113</v>
      </c>
      <c r="AU5144" t="s">
        <v>11324</v>
      </c>
      <c r="AY5144" t="s">
        <v>106</v>
      </c>
      <c r="AZ5144">
        <v>0</v>
      </c>
      <c r="BA5144">
        <v>0</v>
      </c>
      <c r="BD5144" s="3">
        <v>41321.663194444445</v>
      </c>
      <c r="BE5144" s="3">
        <v>41321.663888888892</v>
      </c>
      <c r="BF5144" t="s">
        <v>115</v>
      </c>
      <c r="BG5144" t="s">
        <v>115</v>
      </c>
      <c r="BH5144">
        <v>8149</v>
      </c>
      <c r="BM5144">
        <v>43550</v>
      </c>
      <c r="BR5144" t="s">
        <v>116</v>
      </c>
      <c r="BS5144" t="s">
        <v>117</v>
      </c>
      <c r="BU5144">
        <v>1</v>
      </c>
      <c r="BV5144" t="s">
        <v>118</v>
      </c>
      <c r="BX5144" t="s">
        <v>119</v>
      </c>
      <c r="BY5144" t="s">
        <v>119</v>
      </c>
      <c r="BZ5144" t="s">
        <v>119</v>
      </c>
      <c r="CA5144">
        <v>1</v>
      </c>
      <c r="CC5144" t="s">
        <v>120</v>
      </c>
      <c r="CH5144">
        <v>540</v>
      </c>
      <c r="CI5144">
        <v>32500</v>
      </c>
      <c r="CJ5144" t="s">
        <v>106</v>
      </c>
      <c r="CK5144" t="s">
        <v>106</v>
      </c>
      <c r="CL5144">
        <v>25</v>
      </c>
      <c r="CM5144" t="s">
        <v>3180</v>
      </c>
      <c r="CO5144">
        <v>125449</v>
      </c>
      <c r="CQ5144">
        <v>0</v>
      </c>
      <c r="CR5144">
        <v>0</v>
      </c>
      <c r="CS5144">
        <v>0</v>
      </c>
      <c r="CY5144" t="s">
        <v>123</v>
      </c>
      <c r="CZ5144" t="s">
        <v>124</v>
      </c>
      <c r="DD5144" t="str" cm="1">
        <f t="array" ref="DD5144:DE5144">TEXT(_xlfn.SEQUENCE(1, DATEDIF(AG5144, AH5144, "m") + 1, AG5144, 30), "YYYY-APMM")</f>
        <v>2014-AP07</v>
      </c>
      <c r="DE5144" t="str">
        <v>2014-AP08</v>
      </c>
      <c r="DN5144">
        <f t="shared" si="160"/>
        <v>1372</v>
      </c>
      <c r="DO5144" t="str">
        <f t="shared" si="161"/>
        <v>LABOR- SUBCONTRACTOR</v>
      </c>
    </row>
    <row r="5145" spans="1:119" x14ac:dyDescent="0.35">
      <c r="A5145" t="s">
        <v>105</v>
      </c>
      <c r="B5145">
        <v>504430</v>
      </c>
      <c r="C5145">
        <v>6359</v>
      </c>
      <c r="D5145">
        <v>125453</v>
      </c>
      <c r="E5145">
        <v>13662</v>
      </c>
      <c r="F5145">
        <v>0</v>
      </c>
      <c r="G5145" t="s">
        <v>106</v>
      </c>
      <c r="H5145" t="s">
        <v>106</v>
      </c>
      <c r="I5145" t="s">
        <v>106</v>
      </c>
      <c r="J5145" t="s">
        <v>107</v>
      </c>
      <c r="K5145" t="s">
        <v>108</v>
      </c>
      <c r="L5145" t="s">
        <v>109</v>
      </c>
      <c r="M5145" t="s">
        <v>110</v>
      </c>
      <c r="N5145" t="s">
        <v>11325</v>
      </c>
      <c r="O5145" t="s">
        <v>3182</v>
      </c>
      <c r="P5145">
        <v>8178</v>
      </c>
      <c r="Q5145">
        <v>128</v>
      </c>
      <c r="R5145">
        <v>128</v>
      </c>
      <c r="S5145">
        <v>200</v>
      </c>
      <c r="T5145">
        <v>0</v>
      </c>
      <c r="U5145">
        <v>168</v>
      </c>
      <c r="V5145">
        <v>168</v>
      </c>
      <c r="W5145">
        <v>200</v>
      </c>
      <c r="X5145">
        <v>0</v>
      </c>
      <c r="Y5145">
        <v>0</v>
      </c>
      <c r="Z5145">
        <v>0</v>
      </c>
      <c r="AD5145" s="1">
        <v>41869.333333333336</v>
      </c>
      <c r="AE5145" s="1">
        <v>41897.708333333336</v>
      </c>
      <c r="AG5145" s="1">
        <v>41847.333333333336</v>
      </c>
      <c r="AH5145" s="1">
        <v>41878.708333333336</v>
      </c>
      <c r="AI5145" s="1">
        <v>41847.333333333336</v>
      </c>
      <c r="AJ5145" s="1">
        <v>41878.708333333336</v>
      </c>
      <c r="AK5145" s="1">
        <v>41847.333333333336</v>
      </c>
      <c r="AL5145" s="1">
        <v>41878.708333333336</v>
      </c>
      <c r="AM5145" s="1">
        <v>41869.333333333336</v>
      </c>
      <c r="AN5145" s="1">
        <v>41897.708333333336</v>
      </c>
      <c r="AP5145" t="s">
        <v>113</v>
      </c>
      <c r="AU5145" t="s">
        <v>11326</v>
      </c>
      <c r="AY5145" t="s">
        <v>106</v>
      </c>
      <c r="AZ5145">
        <v>0</v>
      </c>
      <c r="BA5145">
        <v>0</v>
      </c>
      <c r="BD5145" s="3">
        <v>41321.663194444445</v>
      </c>
      <c r="BE5145" s="3">
        <v>41321.663888888892</v>
      </c>
      <c r="BF5145" t="s">
        <v>115</v>
      </c>
      <c r="BG5145" t="s">
        <v>115</v>
      </c>
      <c r="BH5145">
        <v>8149</v>
      </c>
      <c r="BM5145">
        <v>43550</v>
      </c>
      <c r="BR5145" t="s">
        <v>116</v>
      </c>
      <c r="BS5145" t="s">
        <v>117</v>
      </c>
      <c r="BU5145">
        <v>1</v>
      </c>
      <c r="BV5145" t="s">
        <v>118</v>
      </c>
      <c r="BX5145" t="s">
        <v>119</v>
      </c>
      <c r="BY5145" t="s">
        <v>119</v>
      </c>
      <c r="BZ5145" t="s">
        <v>119</v>
      </c>
      <c r="CA5145">
        <v>1</v>
      </c>
      <c r="CC5145" t="s">
        <v>120</v>
      </c>
      <c r="CH5145">
        <v>540</v>
      </c>
      <c r="CI5145">
        <v>32500</v>
      </c>
      <c r="CJ5145" t="s">
        <v>106</v>
      </c>
      <c r="CK5145" t="s">
        <v>106</v>
      </c>
      <c r="CL5145">
        <v>25</v>
      </c>
      <c r="CM5145" t="s">
        <v>3180</v>
      </c>
      <c r="CO5145">
        <v>125449</v>
      </c>
      <c r="CQ5145">
        <v>0</v>
      </c>
      <c r="CR5145">
        <v>0</v>
      </c>
      <c r="CS5145">
        <v>0</v>
      </c>
      <c r="CY5145" t="s">
        <v>123</v>
      </c>
      <c r="CZ5145" t="s">
        <v>124</v>
      </c>
      <c r="DD5145" t="str" cm="1">
        <f t="array" ref="DD5145:DE5145">TEXT(_xlfn.SEQUENCE(1, DATEDIF(AG5145, AH5145, "m") + 1, AG5145, 30), "YYYY-APMM")</f>
        <v>2014-AP07</v>
      </c>
      <c r="DE5145" t="str">
        <v>2014-AP08</v>
      </c>
      <c r="DN5145">
        <f t="shared" si="160"/>
        <v>84</v>
      </c>
      <c r="DO5145" t="str">
        <f t="shared" si="161"/>
        <v>LABOR- SUBCONTRACTOR</v>
      </c>
    </row>
    <row r="5146" spans="1:119" x14ac:dyDescent="0.35">
      <c r="A5146" t="s">
        <v>105</v>
      </c>
      <c r="B5146">
        <v>504431</v>
      </c>
      <c r="C5146">
        <v>6359</v>
      </c>
      <c r="D5146">
        <v>125456</v>
      </c>
      <c r="E5146">
        <v>13662</v>
      </c>
      <c r="F5146">
        <v>0</v>
      </c>
      <c r="G5146" t="s">
        <v>106</v>
      </c>
      <c r="H5146" t="s">
        <v>106</v>
      </c>
      <c r="I5146" t="s">
        <v>106</v>
      </c>
      <c r="J5146" t="s">
        <v>107</v>
      </c>
      <c r="K5146" t="s">
        <v>108</v>
      </c>
      <c r="L5146" t="s">
        <v>109</v>
      </c>
      <c r="M5146" t="s">
        <v>110</v>
      </c>
      <c r="N5146" t="s">
        <v>11327</v>
      </c>
      <c r="O5146" t="s">
        <v>2863</v>
      </c>
      <c r="P5146">
        <v>8164</v>
      </c>
      <c r="Q5146">
        <v>168</v>
      </c>
      <c r="R5146">
        <v>0</v>
      </c>
      <c r="S5146">
        <v>200</v>
      </c>
      <c r="T5146">
        <v>0</v>
      </c>
      <c r="U5146">
        <v>800</v>
      </c>
      <c r="V5146">
        <v>800</v>
      </c>
      <c r="W5146">
        <v>200</v>
      </c>
      <c r="X5146">
        <v>0</v>
      </c>
      <c r="Y5146">
        <v>0</v>
      </c>
      <c r="Z5146">
        <v>0</v>
      </c>
      <c r="AD5146" s="1">
        <v>41823.333333333336</v>
      </c>
      <c r="AE5146" s="1">
        <v>41851.708333333336</v>
      </c>
      <c r="AG5146" s="1">
        <v>41799.333333333336</v>
      </c>
      <c r="AH5146" s="1">
        <v>41827.708333333336</v>
      </c>
      <c r="AI5146" s="1">
        <v>41799.333333333336</v>
      </c>
      <c r="AJ5146" s="1">
        <v>41827.708333333336</v>
      </c>
      <c r="AK5146" s="1">
        <v>41799.333333333336</v>
      </c>
      <c r="AL5146" s="1">
        <v>41827.708333333336</v>
      </c>
      <c r="AM5146" s="1">
        <v>41823.333333333336</v>
      </c>
      <c r="AN5146" s="1">
        <v>41851.708333333336</v>
      </c>
      <c r="AP5146" t="s">
        <v>113</v>
      </c>
      <c r="AU5146" t="s">
        <v>11328</v>
      </c>
      <c r="AY5146" t="s">
        <v>106</v>
      </c>
      <c r="AZ5146">
        <v>0</v>
      </c>
      <c r="BA5146">
        <v>0</v>
      </c>
      <c r="BD5146" s="3">
        <v>41321.663194444445</v>
      </c>
      <c r="BE5146" s="3">
        <v>41321.663888888892</v>
      </c>
      <c r="BF5146" t="s">
        <v>115</v>
      </c>
      <c r="BG5146" t="s">
        <v>115</v>
      </c>
      <c r="BH5146">
        <v>8149</v>
      </c>
      <c r="BM5146">
        <v>43410</v>
      </c>
      <c r="BR5146" t="s">
        <v>2865</v>
      </c>
      <c r="BS5146" t="s">
        <v>2866</v>
      </c>
      <c r="BU5146">
        <v>1</v>
      </c>
      <c r="BV5146" t="s">
        <v>118</v>
      </c>
      <c r="BX5146" t="s">
        <v>119</v>
      </c>
      <c r="BY5146" t="s">
        <v>119</v>
      </c>
      <c r="BZ5146" t="s">
        <v>119</v>
      </c>
      <c r="CA5146">
        <v>1</v>
      </c>
      <c r="CC5146" t="s">
        <v>120</v>
      </c>
      <c r="CH5146">
        <v>540</v>
      </c>
      <c r="CI5146">
        <v>32300</v>
      </c>
      <c r="CJ5146" t="s">
        <v>106</v>
      </c>
      <c r="CK5146" t="s">
        <v>106</v>
      </c>
      <c r="CL5146">
        <v>10</v>
      </c>
      <c r="CM5146" t="s">
        <v>2867</v>
      </c>
      <c r="CO5146">
        <v>125455</v>
      </c>
      <c r="CQ5146">
        <v>0</v>
      </c>
      <c r="CR5146">
        <v>0</v>
      </c>
      <c r="CS5146">
        <v>0</v>
      </c>
      <c r="CY5146" t="s">
        <v>123</v>
      </c>
      <c r="CZ5146" t="s">
        <v>124</v>
      </c>
      <c r="DD5146" t="str" cm="1">
        <f t="array" ref="DD5146">TEXT(_xlfn.SEQUENCE(1, DATEDIF(AG5146, AH5146, "m") + 1, AG5146, 30), "YYYY-APMM")</f>
        <v>2014-AP06</v>
      </c>
      <c r="DN5146">
        <f t="shared" si="160"/>
        <v>800</v>
      </c>
      <c r="DO5146" t="str">
        <f t="shared" si="161"/>
        <v>SCREED MASON SK</v>
      </c>
    </row>
    <row r="5147" spans="1:119" x14ac:dyDescent="0.35">
      <c r="A5147" t="s">
        <v>105</v>
      </c>
      <c r="B5147">
        <v>504432</v>
      </c>
      <c r="C5147">
        <v>6359</v>
      </c>
      <c r="D5147">
        <v>125456</v>
      </c>
      <c r="E5147">
        <v>13662</v>
      </c>
      <c r="F5147">
        <v>0</v>
      </c>
      <c r="G5147" t="s">
        <v>106</v>
      </c>
      <c r="H5147" t="s">
        <v>106</v>
      </c>
      <c r="I5147" t="s">
        <v>106</v>
      </c>
      <c r="J5147" t="s">
        <v>107</v>
      </c>
      <c r="K5147" t="s">
        <v>108</v>
      </c>
      <c r="L5147" t="s">
        <v>109</v>
      </c>
      <c r="M5147" t="s">
        <v>110</v>
      </c>
      <c r="N5147" t="s">
        <v>11329</v>
      </c>
      <c r="O5147" t="s">
        <v>2869</v>
      </c>
      <c r="P5147">
        <v>8178</v>
      </c>
      <c r="Q5147">
        <v>168</v>
      </c>
      <c r="R5147">
        <v>0</v>
      </c>
      <c r="S5147">
        <v>200</v>
      </c>
      <c r="T5147">
        <v>0</v>
      </c>
      <c r="U5147">
        <v>1138.5</v>
      </c>
      <c r="V5147">
        <v>1138.5</v>
      </c>
      <c r="W5147">
        <v>200</v>
      </c>
      <c r="X5147">
        <v>0</v>
      </c>
      <c r="Y5147">
        <v>0</v>
      </c>
      <c r="Z5147">
        <v>0</v>
      </c>
      <c r="AD5147" s="1">
        <v>41827.333333333336</v>
      </c>
      <c r="AE5147" s="1">
        <v>41858.708333333336</v>
      </c>
      <c r="AG5147" s="1">
        <v>41802.333333333336</v>
      </c>
      <c r="AH5147" s="1">
        <v>41830.708333333336</v>
      </c>
      <c r="AI5147" s="1">
        <v>41802.333333333336</v>
      </c>
      <c r="AJ5147" s="1">
        <v>41830.708333333336</v>
      </c>
      <c r="AK5147" s="1">
        <v>41802.333333333336</v>
      </c>
      <c r="AL5147" s="1">
        <v>41830.708333333336</v>
      </c>
      <c r="AM5147" s="1">
        <v>41827.333333333336</v>
      </c>
      <c r="AN5147" s="1">
        <v>41858.708333333336</v>
      </c>
      <c r="AP5147" t="s">
        <v>113</v>
      </c>
      <c r="AU5147" t="s">
        <v>11330</v>
      </c>
      <c r="AY5147" t="s">
        <v>106</v>
      </c>
      <c r="AZ5147">
        <v>0</v>
      </c>
      <c r="BA5147">
        <v>0</v>
      </c>
      <c r="BD5147" s="3">
        <v>41321.663194444445</v>
      </c>
      <c r="BE5147" s="3">
        <v>41321.663888888892</v>
      </c>
      <c r="BF5147" t="s">
        <v>115</v>
      </c>
      <c r="BG5147" t="s">
        <v>115</v>
      </c>
      <c r="BH5147">
        <v>8149</v>
      </c>
      <c r="BM5147">
        <v>43550</v>
      </c>
      <c r="BR5147" t="s">
        <v>116</v>
      </c>
      <c r="BS5147" t="s">
        <v>117</v>
      </c>
      <c r="BU5147">
        <v>1</v>
      </c>
      <c r="BV5147" t="s">
        <v>118</v>
      </c>
      <c r="BX5147" t="s">
        <v>119</v>
      </c>
      <c r="BY5147" t="s">
        <v>119</v>
      </c>
      <c r="BZ5147" t="s">
        <v>119</v>
      </c>
      <c r="CA5147">
        <v>1</v>
      </c>
      <c r="CC5147" t="s">
        <v>120</v>
      </c>
      <c r="CH5147">
        <v>540</v>
      </c>
      <c r="CI5147">
        <v>32300</v>
      </c>
      <c r="CJ5147" t="s">
        <v>106</v>
      </c>
      <c r="CK5147" t="s">
        <v>106</v>
      </c>
      <c r="CL5147">
        <v>10</v>
      </c>
      <c r="CM5147" t="s">
        <v>2867</v>
      </c>
      <c r="CO5147">
        <v>125455</v>
      </c>
      <c r="CQ5147">
        <v>0</v>
      </c>
      <c r="CR5147">
        <v>0</v>
      </c>
      <c r="CS5147">
        <v>0</v>
      </c>
      <c r="CY5147" t="s">
        <v>123</v>
      </c>
      <c r="CZ5147" t="s">
        <v>124</v>
      </c>
      <c r="DD5147" t="str" cm="1">
        <f t="array" ref="DD5147">TEXT(_xlfn.SEQUENCE(1, DATEDIF(AG5147, AH5147, "m") + 1, AG5147, 30), "YYYY-APMM")</f>
        <v>2014-AP06</v>
      </c>
      <c r="DN5147">
        <f t="shared" si="160"/>
        <v>1138.5</v>
      </c>
      <c r="DO5147" t="str">
        <f t="shared" si="161"/>
        <v>LABOR- SUBCONTRACTOR</v>
      </c>
    </row>
    <row r="5148" spans="1:119" x14ac:dyDescent="0.35">
      <c r="A5148" t="s">
        <v>105</v>
      </c>
      <c r="B5148">
        <v>504433</v>
      </c>
      <c r="C5148">
        <v>6359</v>
      </c>
      <c r="D5148">
        <v>125456</v>
      </c>
      <c r="E5148">
        <v>13662</v>
      </c>
      <c r="F5148">
        <v>0</v>
      </c>
      <c r="G5148" t="s">
        <v>106</v>
      </c>
      <c r="H5148" t="s">
        <v>106</v>
      </c>
      <c r="I5148" t="s">
        <v>106</v>
      </c>
      <c r="J5148" t="s">
        <v>107</v>
      </c>
      <c r="K5148" t="s">
        <v>108</v>
      </c>
      <c r="L5148" t="s">
        <v>109</v>
      </c>
      <c r="M5148" t="s">
        <v>110</v>
      </c>
      <c r="N5148" t="s">
        <v>11331</v>
      </c>
      <c r="O5148" t="s">
        <v>2872</v>
      </c>
      <c r="P5148">
        <v>8178</v>
      </c>
      <c r="Q5148">
        <v>168</v>
      </c>
      <c r="R5148">
        <v>0</v>
      </c>
      <c r="S5148">
        <v>200</v>
      </c>
      <c r="T5148">
        <v>0</v>
      </c>
      <c r="U5148">
        <v>1408</v>
      </c>
      <c r="V5148">
        <v>1408</v>
      </c>
      <c r="W5148">
        <v>200</v>
      </c>
      <c r="X5148">
        <v>0</v>
      </c>
      <c r="Y5148">
        <v>0</v>
      </c>
      <c r="Z5148">
        <v>0</v>
      </c>
      <c r="AD5148" s="1">
        <v>41832.333333333336</v>
      </c>
      <c r="AE5148" s="1">
        <v>41863.708333333336</v>
      </c>
      <c r="AG5148" s="1">
        <v>41807.333333333336</v>
      </c>
      <c r="AH5148" s="1">
        <v>41835.708333333336</v>
      </c>
      <c r="AI5148" s="1">
        <v>41807.333333333336</v>
      </c>
      <c r="AJ5148" s="1">
        <v>41835.708333333336</v>
      </c>
      <c r="AK5148" s="1">
        <v>41807.333333333336</v>
      </c>
      <c r="AL5148" s="1">
        <v>41835.708333333336</v>
      </c>
      <c r="AM5148" s="1">
        <v>41832.333333333336</v>
      </c>
      <c r="AN5148" s="1">
        <v>41863.708333333336</v>
      </c>
      <c r="AP5148" t="s">
        <v>113</v>
      </c>
      <c r="AU5148" t="s">
        <v>11332</v>
      </c>
      <c r="AY5148" t="s">
        <v>106</v>
      </c>
      <c r="AZ5148">
        <v>0</v>
      </c>
      <c r="BA5148">
        <v>0</v>
      </c>
      <c r="BD5148" s="3">
        <v>41321.663194444445</v>
      </c>
      <c r="BE5148" s="3">
        <v>41321.663888888892</v>
      </c>
      <c r="BF5148" t="s">
        <v>115</v>
      </c>
      <c r="BG5148" t="s">
        <v>115</v>
      </c>
      <c r="BH5148">
        <v>8149</v>
      </c>
      <c r="BM5148">
        <v>43550</v>
      </c>
      <c r="BR5148" t="s">
        <v>116</v>
      </c>
      <c r="BS5148" t="s">
        <v>117</v>
      </c>
      <c r="BU5148">
        <v>1</v>
      </c>
      <c r="BV5148" t="s">
        <v>118</v>
      </c>
      <c r="BX5148" t="s">
        <v>119</v>
      </c>
      <c r="BY5148" t="s">
        <v>119</v>
      </c>
      <c r="BZ5148" t="s">
        <v>119</v>
      </c>
      <c r="CA5148">
        <v>1</v>
      </c>
      <c r="CC5148" t="s">
        <v>120</v>
      </c>
      <c r="CH5148">
        <v>540</v>
      </c>
      <c r="CI5148">
        <v>32300</v>
      </c>
      <c r="CJ5148" t="s">
        <v>106</v>
      </c>
      <c r="CK5148" t="s">
        <v>106</v>
      </c>
      <c r="CL5148">
        <v>10</v>
      </c>
      <c r="CM5148" t="s">
        <v>2867</v>
      </c>
      <c r="CO5148">
        <v>125455</v>
      </c>
      <c r="CQ5148">
        <v>0</v>
      </c>
      <c r="CR5148">
        <v>0</v>
      </c>
      <c r="CS5148">
        <v>0</v>
      </c>
      <c r="CY5148" t="s">
        <v>123</v>
      </c>
      <c r="CZ5148" t="s">
        <v>124</v>
      </c>
      <c r="DD5148" t="str" cm="1">
        <f t="array" ref="DD5148">TEXT(_xlfn.SEQUENCE(1, DATEDIF(AG5148, AH5148, "m") + 1, AG5148, 30), "YYYY-APMM")</f>
        <v>2014-AP06</v>
      </c>
      <c r="DN5148">
        <f t="shared" si="160"/>
        <v>1408</v>
      </c>
      <c r="DO5148" t="str">
        <f t="shared" si="161"/>
        <v>LABOR- SUBCONTRACTOR</v>
      </c>
    </row>
    <row r="5149" spans="1:119" x14ac:dyDescent="0.35">
      <c r="A5149" t="s">
        <v>105</v>
      </c>
      <c r="B5149">
        <v>504434</v>
      </c>
      <c r="C5149">
        <v>6359</v>
      </c>
      <c r="D5149">
        <v>125456</v>
      </c>
      <c r="E5149">
        <v>13662</v>
      </c>
      <c r="F5149">
        <v>0</v>
      </c>
      <c r="G5149" t="s">
        <v>106</v>
      </c>
      <c r="H5149" t="s">
        <v>106</v>
      </c>
      <c r="I5149" t="s">
        <v>106</v>
      </c>
      <c r="J5149" t="s">
        <v>107</v>
      </c>
      <c r="K5149" t="s">
        <v>108</v>
      </c>
      <c r="L5149" t="s">
        <v>109</v>
      </c>
      <c r="M5149" t="s">
        <v>110</v>
      </c>
      <c r="N5149" t="s">
        <v>11333</v>
      </c>
      <c r="O5149" t="s">
        <v>2875</v>
      </c>
      <c r="P5149">
        <v>8170</v>
      </c>
      <c r="Q5149">
        <v>168</v>
      </c>
      <c r="R5149">
        <v>0</v>
      </c>
      <c r="S5149">
        <v>200</v>
      </c>
      <c r="T5149">
        <v>0</v>
      </c>
      <c r="U5149">
        <v>688.25</v>
      </c>
      <c r="V5149">
        <v>688.25</v>
      </c>
      <c r="W5149">
        <v>200</v>
      </c>
      <c r="X5149">
        <v>0</v>
      </c>
      <c r="Y5149">
        <v>0</v>
      </c>
      <c r="Z5149">
        <v>0</v>
      </c>
      <c r="AD5149" s="1">
        <v>41836.333333333336</v>
      </c>
      <c r="AE5149" s="1">
        <v>41868.708333333336</v>
      </c>
      <c r="AG5149" s="1">
        <v>41812.333333333336</v>
      </c>
      <c r="AH5149" s="1">
        <v>41840.708333333336</v>
      </c>
      <c r="AI5149" s="1">
        <v>41812.333333333336</v>
      </c>
      <c r="AJ5149" s="1">
        <v>41840.708333333336</v>
      </c>
      <c r="AK5149" s="1">
        <v>41812.333333333336</v>
      </c>
      <c r="AL5149" s="1">
        <v>41840.708333333336</v>
      </c>
      <c r="AM5149" s="1">
        <v>41836.333333333336</v>
      </c>
      <c r="AN5149" s="1">
        <v>41868.708333333336</v>
      </c>
      <c r="AP5149" t="s">
        <v>113</v>
      </c>
      <c r="AU5149" t="s">
        <v>11334</v>
      </c>
      <c r="AY5149" t="s">
        <v>106</v>
      </c>
      <c r="AZ5149">
        <v>0</v>
      </c>
      <c r="BA5149">
        <v>0</v>
      </c>
      <c r="BD5149" s="3">
        <v>41321.663194444445</v>
      </c>
      <c r="BE5149" s="3">
        <v>41321.663888888892</v>
      </c>
      <c r="BF5149" t="s">
        <v>115</v>
      </c>
      <c r="BG5149" t="s">
        <v>115</v>
      </c>
      <c r="BH5149">
        <v>8149</v>
      </c>
      <c r="BM5149">
        <v>43470</v>
      </c>
      <c r="BR5149" t="s">
        <v>2854</v>
      </c>
      <c r="BS5149" t="s">
        <v>2855</v>
      </c>
      <c r="BU5149">
        <v>1</v>
      </c>
      <c r="BV5149" t="s">
        <v>118</v>
      </c>
      <c r="BX5149" t="s">
        <v>119</v>
      </c>
      <c r="BY5149" t="s">
        <v>119</v>
      </c>
      <c r="BZ5149" t="s">
        <v>119</v>
      </c>
      <c r="CA5149">
        <v>1</v>
      </c>
      <c r="CC5149" t="s">
        <v>120</v>
      </c>
      <c r="CH5149">
        <v>540</v>
      </c>
      <c r="CI5149">
        <v>32300</v>
      </c>
      <c r="CJ5149" t="s">
        <v>106</v>
      </c>
      <c r="CK5149" t="s">
        <v>106</v>
      </c>
      <c r="CL5149">
        <v>10</v>
      </c>
      <c r="CM5149" t="s">
        <v>2867</v>
      </c>
      <c r="CO5149">
        <v>125455</v>
      </c>
      <c r="CQ5149">
        <v>0</v>
      </c>
      <c r="CR5149">
        <v>0</v>
      </c>
      <c r="CS5149">
        <v>0</v>
      </c>
      <c r="CY5149" t="s">
        <v>123</v>
      </c>
      <c r="CZ5149" t="s">
        <v>124</v>
      </c>
      <c r="DD5149" t="str" cm="1">
        <f t="array" ref="DD5149">TEXT(_xlfn.SEQUENCE(1, DATEDIF(AG5149, AH5149, "m") + 1, AG5149, 30), "YYYY-APMM")</f>
        <v>2014-AP06</v>
      </c>
      <c r="DN5149">
        <f t="shared" si="160"/>
        <v>688.25</v>
      </c>
      <c r="DO5149" t="str">
        <f t="shared" si="161"/>
        <v>TILE MASON SK</v>
      </c>
    </row>
    <row r="5150" spans="1:119" x14ac:dyDescent="0.35">
      <c r="A5150" t="s">
        <v>105</v>
      </c>
      <c r="B5150">
        <v>504435</v>
      </c>
      <c r="C5150">
        <v>6359</v>
      </c>
      <c r="D5150">
        <v>125456</v>
      </c>
      <c r="E5150">
        <v>13662</v>
      </c>
      <c r="F5150">
        <v>0</v>
      </c>
      <c r="G5150" t="s">
        <v>106</v>
      </c>
      <c r="H5150" t="s">
        <v>106</v>
      </c>
      <c r="I5150" t="s">
        <v>106</v>
      </c>
      <c r="J5150" t="s">
        <v>107</v>
      </c>
      <c r="K5150" t="s">
        <v>108</v>
      </c>
      <c r="L5150" t="s">
        <v>109</v>
      </c>
      <c r="M5150" t="s">
        <v>110</v>
      </c>
      <c r="N5150" t="s">
        <v>11335</v>
      </c>
      <c r="O5150" t="s">
        <v>2878</v>
      </c>
      <c r="P5150">
        <v>8178</v>
      </c>
      <c r="Q5150">
        <v>168</v>
      </c>
      <c r="R5150">
        <v>0</v>
      </c>
      <c r="S5150">
        <v>160</v>
      </c>
      <c r="T5150">
        <v>0</v>
      </c>
      <c r="U5150">
        <v>616</v>
      </c>
      <c r="V5150">
        <v>616</v>
      </c>
      <c r="W5150">
        <v>160</v>
      </c>
      <c r="X5150">
        <v>0</v>
      </c>
      <c r="Y5150">
        <v>0</v>
      </c>
      <c r="Z5150">
        <v>0</v>
      </c>
      <c r="AD5150" s="1">
        <v>41863.333333333336</v>
      </c>
      <c r="AE5150" s="1">
        <v>41885.708333333336</v>
      </c>
      <c r="AG5150" s="1">
        <v>41835.333333333336</v>
      </c>
      <c r="AH5150" s="1">
        <v>41861.708333333336</v>
      </c>
      <c r="AI5150" s="1">
        <v>41835.333333333336</v>
      </c>
      <c r="AJ5150" s="1">
        <v>41861.708333333336</v>
      </c>
      <c r="AK5150" s="1">
        <v>41835.333333333336</v>
      </c>
      <c r="AL5150" s="1">
        <v>41861.708333333336</v>
      </c>
      <c r="AM5150" s="1">
        <v>41863.333333333336</v>
      </c>
      <c r="AN5150" s="1">
        <v>41885.708333333336</v>
      </c>
      <c r="AP5150" t="s">
        <v>113</v>
      </c>
      <c r="AU5150" t="s">
        <v>11336</v>
      </c>
      <c r="AY5150" t="s">
        <v>106</v>
      </c>
      <c r="AZ5150">
        <v>0</v>
      </c>
      <c r="BA5150">
        <v>0</v>
      </c>
      <c r="BD5150" s="3">
        <v>41321.663194444445</v>
      </c>
      <c r="BE5150" s="3">
        <v>41321.663888888892</v>
      </c>
      <c r="BF5150" t="s">
        <v>115</v>
      </c>
      <c r="BG5150" t="s">
        <v>115</v>
      </c>
      <c r="BH5150">
        <v>8149</v>
      </c>
      <c r="BM5150">
        <v>43550</v>
      </c>
      <c r="BR5150" t="s">
        <v>116</v>
      </c>
      <c r="BS5150" t="s">
        <v>117</v>
      </c>
      <c r="BU5150">
        <v>1</v>
      </c>
      <c r="BV5150" t="s">
        <v>118</v>
      </c>
      <c r="BX5150" t="s">
        <v>119</v>
      </c>
      <c r="BY5150" t="s">
        <v>119</v>
      </c>
      <c r="BZ5150" t="s">
        <v>119</v>
      </c>
      <c r="CA5150">
        <v>1</v>
      </c>
      <c r="CC5150" t="s">
        <v>120</v>
      </c>
      <c r="CH5150">
        <v>540</v>
      </c>
      <c r="CI5150">
        <v>32300</v>
      </c>
      <c r="CJ5150" t="s">
        <v>106</v>
      </c>
      <c r="CK5150" t="s">
        <v>106</v>
      </c>
      <c r="CL5150">
        <v>10</v>
      </c>
      <c r="CM5150" t="s">
        <v>2867</v>
      </c>
      <c r="CO5150">
        <v>125455</v>
      </c>
      <c r="CQ5150">
        <v>0</v>
      </c>
      <c r="CR5150">
        <v>0</v>
      </c>
      <c r="CS5150">
        <v>0</v>
      </c>
      <c r="CY5150" t="s">
        <v>123</v>
      </c>
      <c r="CZ5150" t="s">
        <v>124</v>
      </c>
      <c r="DD5150" t="str" cm="1">
        <f t="array" ref="DD5150">TEXT(_xlfn.SEQUENCE(1, DATEDIF(AG5150, AH5150, "m") + 1, AG5150, 30), "YYYY-APMM")</f>
        <v>2014-AP07</v>
      </c>
      <c r="DN5150">
        <f t="shared" si="160"/>
        <v>616</v>
      </c>
      <c r="DO5150" t="str">
        <f t="shared" si="161"/>
        <v>LABOR- SUBCONTRACTOR</v>
      </c>
    </row>
    <row r="5151" spans="1:119" x14ac:dyDescent="0.35">
      <c r="A5151" t="s">
        <v>105</v>
      </c>
      <c r="B5151">
        <v>504436</v>
      </c>
      <c r="C5151">
        <v>6359</v>
      </c>
      <c r="D5151">
        <v>125456</v>
      </c>
      <c r="E5151">
        <v>13662</v>
      </c>
      <c r="F5151">
        <v>0</v>
      </c>
      <c r="G5151" t="s">
        <v>106</v>
      </c>
      <c r="H5151" t="s">
        <v>106</v>
      </c>
      <c r="I5151" t="s">
        <v>106</v>
      </c>
      <c r="J5151" t="s">
        <v>107</v>
      </c>
      <c r="K5151" t="s">
        <v>108</v>
      </c>
      <c r="L5151" t="s">
        <v>109</v>
      </c>
      <c r="M5151" t="s">
        <v>110</v>
      </c>
      <c r="N5151" t="s">
        <v>11337</v>
      </c>
      <c r="O5151" t="s">
        <v>2881</v>
      </c>
      <c r="P5151">
        <v>8178</v>
      </c>
      <c r="Q5151">
        <v>168</v>
      </c>
      <c r="R5151">
        <v>0</v>
      </c>
      <c r="S5151">
        <v>200</v>
      </c>
      <c r="T5151">
        <v>0</v>
      </c>
      <c r="U5151">
        <v>1046.5</v>
      </c>
      <c r="V5151">
        <v>1046.5</v>
      </c>
      <c r="W5151">
        <v>200</v>
      </c>
      <c r="X5151">
        <v>0</v>
      </c>
      <c r="Y5151">
        <v>0</v>
      </c>
      <c r="Z5151">
        <v>0</v>
      </c>
      <c r="AD5151" s="1">
        <v>41844.333333333336</v>
      </c>
      <c r="AE5151" s="1">
        <v>41876.708333333336</v>
      </c>
      <c r="AG5151" s="1">
        <v>41820.333333333336</v>
      </c>
      <c r="AH5151" s="1">
        <v>41848.708333333336</v>
      </c>
      <c r="AI5151" s="1">
        <v>41820.333333333336</v>
      </c>
      <c r="AJ5151" s="1">
        <v>41848.708333333336</v>
      </c>
      <c r="AK5151" s="1">
        <v>41820.333333333336</v>
      </c>
      <c r="AL5151" s="1">
        <v>41848.708333333336</v>
      </c>
      <c r="AM5151" s="1">
        <v>41844.333333333336</v>
      </c>
      <c r="AN5151" s="1">
        <v>41876.708333333336</v>
      </c>
      <c r="AP5151" t="s">
        <v>113</v>
      </c>
      <c r="AU5151" t="s">
        <v>11338</v>
      </c>
      <c r="AY5151" t="s">
        <v>106</v>
      </c>
      <c r="AZ5151">
        <v>0</v>
      </c>
      <c r="BA5151">
        <v>0</v>
      </c>
      <c r="BD5151" s="3">
        <v>41321.663194444445</v>
      </c>
      <c r="BE5151" s="3">
        <v>41321.663888888892</v>
      </c>
      <c r="BF5151" t="s">
        <v>115</v>
      </c>
      <c r="BG5151" t="s">
        <v>115</v>
      </c>
      <c r="BH5151">
        <v>8149</v>
      </c>
      <c r="BM5151">
        <v>43550</v>
      </c>
      <c r="BR5151" t="s">
        <v>116</v>
      </c>
      <c r="BS5151" t="s">
        <v>117</v>
      </c>
      <c r="BU5151">
        <v>1</v>
      </c>
      <c r="BV5151" t="s">
        <v>118</v>
      </c>
      <c r="BX5151" t="s">
        <v>119</v>
      </c>
      <c r="BY5151" t="s">
        <v>119</v>
      </c>
      <c r="BZ5151" t="s">
        <v>119</v>
      </c>
      <c r="CA5151">
        <v>1</v>
      </c>
      <c r="CC5151" t="s">
        <v>120</v>
      </c>
      <c r="CH5151">
        <v>540</v>
      </c>
      <c r="CI5151">
        <v>32300</v>
      </c>
      <c r="CJ5151" t="s">
        <v>106</v>
      </c>
      <c r="CK5151" t="s">
        <v>106</v>
      </c>
      <c r="CL5151">
        <v>10</v>
      </c>
      <c r="CM5151" t="s">
        <v>2867</v>
      </c>
      <c r="CO5151">
        <v>125455</v>
      </c>
      <c r="CQ5151">
        <v>0</v>
      </c>
      <c r="CR5151">
        <v>0</v>
      </c>
      <c r="CS5151">
        <v>0</v>
      </c>
      <c r="CY5151" t="s">
        <v>123</v>
      </c>
      <c r="CZ5151" t="s">
        <v>124</v>
      </c>
      <c r="DD5151" t="str" cm="1">
        <f t="array" ref="DD5151">TEXT(_xlfn.SEQUENCE(1, DATEDIF(AG5151, AH5151, "m") + 1, AG5151, 30), "YYYY-APMM")</f>
        <v>2014-AP06</v>
      </c>
      <c r="DN5151">
        <f t="shared" si="160"/>
        <v>1046.5</v>
      </c>
      <c r="DO5151" t="str">
        <f t="shared" si="161"/>
        <v>LABOR- SUBCONTRACTOR</v>
      </c>
    </row>
    <row r="5152" spans="1:119" x14ac:dyDescent="0.35">
      <c r="A5152" t="s">
        <v>105</v>
      </c>
      <c r="B5152">
        <v>504437</v>
      </c>
      <c r="C5152">
        <v>6359</v>
      </c>
      <c r="D5152">
        <v>125456</v>
      </c>
      <c r="E5152">
        <v>13662</v>
      </c>
      <c r="F5152">
        <v>0</v>
      </c>
      <c r="G5152" t="s">
        <v>106</v>
      </c>
      <c r="H5152" t="s">
        <v>106</v>
      </c>
      <c r="I5152" t="s">
        <v>106</v>
      </c>
      <c r="J5152" t="s">
        <v>107</v>
      </c>
      <c r="K5152" t="s">
        <v>108</v>
      </c>
      <c r="L5152" t="s">
        <v>109</v>
      </c>
      <c r="M5152" t="s">
        <v>110</v>
      </c>
      <c r="N5152" t="s">
        <v>11339</v>
      </c>
      <c r="O5152" t="s">
        <v>2884</v>
      </c>
      <c r="P5152">
        <v>8178</v>
      </c>
      <c r="Q5152">
        <v>208</v>
      </c>
      <c r="R5152">
        <v>208</v>
      </c>
      <c r="S5152">
        <v>120</v>
      </c>
      <c r="T5152">
        <v>0</v>
      </c>
      <c r="U5152">
        <v>176</v>
      </c>
      <c r="V5152">
        <v>176</v>
      </c>
      <c r="W5152">
        <v>120</v>
      </c>
      <c r="X5152">
        <v>0</v>
      </c>
      <c r="Y5152">
        <v>0</v>
      </c>
      <c r="Z5152">
        <v>0</v>
      </c>
      <c r="AD5152" s="1">
        <v>41881.333333333336</v>
      </c>
      <c r="AE5152" s="1">
        <v>41897.708333333336</v>
      </c>
      <c r="AG5152" s="1">
        <v>41847.333333333336</v>
      </c>
      <c r="AH5152" s="1">
        <v>41867.708333333336</v>
      </c>
      <c r="AI5152" s="1">
        <v>41847.333333333336</v>
      </c>
      <c r="AJ5152" s="1">
        <v>41867.708333333336</v>
      </c>
      <c r="AK5152" s="1">
        <v>41847.333333333336</v>
      </c>
      <c r="AL5152" s="1">
        <v>41867.708333333336</v>
      </c>
      <c r="AM5152" s="1">
        <v>41881.333333333336</v>
      </c>
      <c r="AN5152" s="1">
        <v>41897.708333333336</v>
      </c>
      <c r="AP5152" t="s">
        <v>113</v>
      </c>
      <c r="AU5152" t="s">
        <v>11340</v>
      </c>
      <c r="AY5152" t="s">
        <v>106</v>
      </c>
      <c r="AZ5152">
        <v>0</v>
      </c>
      <c r="BA5152">
        <v>0</v>
      </c>
      <c r="BD5152" s="3">
        <v>41321.663194444445</v>
      </c>
      <c r="BE5152" s="3">
        <v>41321.663888888892</v>
      </c>
      <c r="BF5152" t="s">
        <v>115</v>
      </c>
      <c r="BG5152" t="s">
        <v>115</v>
      </c>
      <c r="BH5152">
        <v>8149</v>
      </c>
      <c r="BM5152">
        <v>43550</v>
      </c>
      <c r="BR5152" t="s">
        <v>116</v>
      </c>
      <c r="BS5152" t="s">
        <v>117</v>
      </c>
      <c r="BU5152">
        <v>1</v>
      </c>
      <c r="BV5152" t="s">
        <v>118</v>
      </c>
      <c r="BX5152" t="s">
        <v>119</v>
      </c>
      <c r="BY5152" t="s">
        <v>119</v>
      </c>
      <c r="BZ5152" t="s">
        <v>119</v>
      </c>
      <c r="CA5152">
        <v>1</v>
      </c>
      <c r="CC5152" t="s">
        <v>120</v>
      </c>
      <c r="CH5152">
        <v>540</v>
      </c>
      <c r="CI5152">
        <v>32300</v>
      </c>
      <c r="CJ5152" t="s">
        <v>106</v>
      </c>
      <c r="CK5152" t="s">
        <v>106</v>
      </c>
      <c r="CL5152">
        <v>10</v>
      </c>
      <c r="CM5152" t="s">
        <v>2867</v>
      </c>
      <c r="CO5152">
        <v>125455</v>
      </c>
      <c r="CQ5152">
        <v>0</v>
      </c>
      <c r="CR5152">
        <v>0</v>
      </c>
      <c r="CS5152">
        <v>0</v>
      </c>
      <c r="CY5152" t="s">
        <v>123</v>
      </c>
      <c r="CZ5152" t="s">
        <v>124</v>
      </c>
      <c r="DD5152" t="str" cm="1">
        <f t="array" ref="DD5152">TEXT(_xlfn.SEQUENCE(1, DATEDIF(AG5152, AH5152, "m") + 1, AG5152, 30), "YYYY-APMM")</f>
        <v>2014-AP07</v>
      </c>
      <c r="DN5152">
        <f t="shared" si="160"/>
        <v>176</v>
      </c>
      <c r="DO5152" t="str">
        <f t="shared" si="161"/>
        <v>LABOR- SUBCONTRACTOR</v>
      </c>
    </row>
    <row r="5153" spans="1:119" x14ac:dyDescent="0.35">
      <c r="A5153" t="s">
        <v>105</v>
      </c>
      <c r="B5153">
        <v>504438</v>
      </c>
      <c r="C5153">
        <v>6359</v>
      </c>
      <c r="D5153">
        <v>125457</v>
      </c>
      <c r="E5153">
        <v>13662</v>
      </c>
      <c r="F5153">
        <v>0</v>
      </c>
      <c r="G5153" t="s">
        <v>106</v>
      </c>
      <c r="H5153" t="s">
        <v>106</v>
      </c>
      <c r="I5153" t="s">
        <v>106</v>
      </c>
      <c r="J5153" t="s">
        <v>107</v>
      </c>
      <c r="K5153" t="s">
        <v>108</v>
      </c>
      <c r="L5153" t="s">
        <v>109</v>
      </c>
      <c r="M5153" t="s">
        <v>110</v>
      </c>
      <c r="N5153" t="s">
        <v>11341</v>
      </c>
      <c r="O5153" t="s">
        <v>2846</v>
      </c>
      <c r="P5153">
        <v>8169</v>
      </c>
      <c r="Q5153">
        <v>376</v>
      </c>
      <c r="R5153">
        <v>0</v>
      </c>
      <c r="S5153">
        <v>200</v>
      </c>
      <c r="T5153">
        <v>0</v>
      </c>
      <c r="U5153">
        <v>14275</v>
      </c>
      <c r="V5153">
        <v>14275</v>
      </c>
      <c r="W5153">
        <v>200</v>
      </c>
      <c r="X5153">
        <v>0</v>
      </c>
      <c r="Y5153">
        <v>0</v>
      </c>
      <c r="Z5153">
        <v>0</v>
      </c>
      <c r="AD5153" s="1">
        <v>41840.333333333336</v>
      </c>
      <c r="AE5153" s="1">
        <v>41871.708333333336</v>
      </c>
      <c r="AG5153" s="1">
        <v>41785.333333333336</v>
      </c>
      <c r="AH5153" s="1">
        <v>41813.708333333336</v>
      </c>
      <c r="AI5153" s="1">
        <v>41785.333333333336</v>
      </c>
      <c r="AJ5153" s="1">
        <v>41813.708333333336</v>
      </c>
      <c r="AK5153" s="1">
        <v>41785.333333333336</v>
      </c>
      <c r="AL5153" s="1">
        <v>41813.708333333336</v>
      </c>
      <c r="AM5153" s="1">
        <v>41840.333333333336</v>
      </c>
      <c r="AN5153" s="1">
        <v>41871.708333333336</v>
      </c>
      <c r="AP5153" t="s">
        <v>113</v>
      </c>
      <c r="AU5153" t="s">
        <v>11342</v>
      </c>
      <c r="AY5153" t="s">
        <v>106</v>
      </c>
      <c r="AZ5153">
        <v>0</v>
      </c>
      <c r="BA5153">
        <v>0</v>
      </c>
      <c r="BD5153" s="3">
        <v>41321.663194444445</v>
      </c>
      <c r="BE5153" s="3">
        <v>41321.663888888892</v>
      </c>
      <c r="BF5153" t="s">
        <v>115</v>
      </c>
      <c r="BG5153" t="s">
        <v>115</v>
      </c>
      <c r="BH5153">
        <v>8149</v>
      </c>
      <c r="BM5153">
        <v>43460</v>
      </c>
      <c r="BR5153" t="s">
        <v>2848</v>
      </c>
      <c r="BS5153" t="s">
        <v>2849</v>
      </c>
      <c r="BU5153">
        <v>1</v>
      </c>
      <c r="BV5153" t="s">
        <v>118</v>
      </c>
      <c r="BX5153" t="s">
        <v>119</v>
      </c>
      <c r="BY5153" t="s">
        <v>119</v>
      </c>
      <c r="BZ5153" t="s">
        <v>119</v>
      </c>
      <c r="CA5153">
        <v>1</v>
      </c>
      <c r="CC5153" t="s">
        <v>120</v>
      </c>
      <c r="CH5153">
        <v>540</v>
      </c>
      <c r="CI5153">
        <v>32310</v>
      </c>
      <c r="CJ5153" t="s">
        <v>106</v>
      </c>
      <c r="CK5153" t="s">
        <v>106</v>
      </c>
      <c r="CL5153">
        <v>15</v>
      </c>
      <c r="CM5153" t="s">
        <v>2850</v>
      </c>
      <c r="CO5153">
        <v>125455</v>
      </c>
      <c r="CQ5153">
        <v>0</v>
      </c>
      <c r="CR5153">
        <v>0</v>
      </c>
      <c r="CS5153">
        <v>0</v>
      </c>
      <c r="CY5153" t="s">
        <v>123</v>
      </c>
      <c r="CZ5153" t="s">
        <v>124</v>
      </c>
      <c r="DD5153" t="str" cm="1">
        <f t="array" ref="DD5153">TEXT(_xlfn.SEQUENCE(1, DATEDIF(AG5153, AH5153, "m") + 1, AG5153, 30), "YYYY-APMM")</f>
        <v>2014-AP05</v>
      </c>
      <c r="DN5153">
        <f t="shared" si="160"/>
        <v>14275</v>
      </c>
      <c r="DO5153" t="str">
        <f t="shared" si="161"/>
        <v>PLASTER MASON SK</v>
      </c>
    </row>
    <row r="5154" spans="1:119" x14ac:dyDescent="0.35">
      <c r="A5154" t="s">
        <v>105</v>
      </c>
      <c r="B5154">
        <v>504439</v>
      </c>
      <c r="C5154">
        <v>6359</v>
      </c>
      <c r="D5154">
        <v>125457</v>
      </c>
      <c r="E5154">
        <v>13662</v>
      </c>
      <c r="F5154">
        <v>0</v>
      </c>
      <c r="G5154" t="s">
        <v>106</v>
      </c>
      <c r="H5154" t="s">
        <v>106</v>
      </c>
      <c r="I5154" t="s">
        <v>106</v>
      </c>
      <c r="J5154" t="s">
        <v>107</v>
      </c>
      <c r="K5154" t="s">
        <v>108</v>
      </c>
      <c r="L5154" t="s">
        <v>109</v>
      </c>
      <c r="M5154" t="s">
        <v>110</v>
      </c>
      <c r="N5154" t="s">
        <v>11343</v>
      </c>
      <c r="O5154" t="s">
        <v>2852</v>
      </c>
      <c r="P5154">
        <v>8170</v>
      </c>
      <c r="Q5154">
        <v>392</v>
      </c>
      <c r="R5154">
        <v>0</v>
      </c>
      <c r="S5154">
        <v>160</v>
      </c>
      <c r="T5154">
        <v>0</v>
      </c>
      <c r="U5154">
        <v>990</v>
      </c>
      <c r="V5154">
        <v>990</v>
      </c>
      <c r="W5154">
        <v>160</v>
      </c>
      <c r="X5154">
        <v>0</v>
      </c>
      <c r="Y5154">
        <v>0</v>
      </c>
      <c r="Z5154">
        <v>0</v>
      </c>
      <c r="AD5154" s="1">
        <v>41863.333333333336</v>
      </c>
      <c r="AE5154" s="1">
        <v>41885.708333333336</v>
      </c>
      <c r="AG5154" s="1">
        <v>41802.333333333336</v>
      </c>
      <c r="AH5154" s="1">
        <v>41825.708333333336</v>
      </c>
      <c r="AI5154" s="1">
        <v>41802.333333333336</v>
      </c>
      <c r="AJ5154" s="1">
        <v>41825.708333333336</v>
      </c>
      <c r="AK5154" s="1">
        <v>41802.333333333336</v>
      </c>
      <c r="AL5154" s="1">
        <v>41825.708333333336</v>
      </c>
      <c r="AM5154" s="1">
        <v>41863.333333333336</v>
      </c>
      <c r="AN5154" s="1">
        <v>41885.708333333336</v>
      </c>
      <c r="AP5154" t="s">
        <v>113</v>
      </c>
      <c r="AU5154" t="s">
        <v>11344</v>
      </c>
      <c r="AY5154" t="s">
        <v>106</v>
      </c>
      <c r="AZ5154">
        <v>0</v>
      </c>
      <c r="BA5154">
        <v>0</v>
      </c>
      <c r="BD5154" s="3">
        <v>41321.663194444445</v>
      </c>
      <c r="BE5154" s="3">
        <v>41321.663888888892</v>
      </c>
      <c r="BF5154" t="s">
        <v>115</v>
      </c>
      <c r="BG5154" t="s">
        <v>115</v>
      </c>
      <c r="BH5154">
        <v>8149</v>
      </c>
      <c r="BM5154">
        <v>43470</v>
      </c>
      <c r="BR5154" t="s">
        <v>2854</v>
      </c>
      <c r="BS5154" t="s">
        <v>2855</v>
      </c>
      <c r="BU5154">
        <v>1</v>
      </c>
      <c r="BV5154" t="s">
        <v>118</v>
      </c>
      <c r="BX5154" t="s">
        <v>119</v>
      </c>
      <c r="BY5154" t="s">
        <v>119</v>
      </c>
      <c r="BZ5154" t="s">
        <v>119</v>
      </c>
      <c r="CA5154">
        <v>1</v>
      </c>
      <c r="CC5154" t="s">
        <v>120</v>
      </c>
      <c r="CH5154">
        <v>540</v>
      </c>
      <c r="CI5154">
        <v>32310</v>
      </c>
      <c r="CJ5154" t="s">
        <v>106</v>
      </c>
      <c r="CK5154" t="s">
        <v>106</v>
      </c>
      <c r="CL5154">
        <v>15</v>
      </c>
      <c r="CM5154" t="s">
        <v>2850</v>
      </c>
      <c r="CO5154">
        <v>125455</v>
      </c>
      <c r="CQ5154">
        <v>0</v>
      </c>
      <c r="CR5154">
        <v>0</v>
      </c>
      <c r="CS5154">
        <v>0</v>
      </c>
      <c r="CY5154" t="s">
        <v>123</v>
      </c>
      <c r="CZ5154" t="s">
        <v>124</v>
      </c>
      <c r="DD5154" t="str" cm="1">
        <f t="array" ref="DD5154">TEXT(_xlfn.SEQUENCE(1, DATEDIF(AG5154, AH5154, "m") + 1, AG5154, 30), "YYYY-APMM")</f>
        <v>2014-AP06</v>
      </c>
      <c r="DN5154">
        <f t="shared" si="160"/>
        <v>990</v>
      </c>
      <c r="DO5154" t="str">
        <f t="shared" si="161"/>
        <v>TILE MASON SK</v>
      </c>
    </row>
    <row r="5155" spans="1:119" x14ac:dyDescent="0.35">
      <c r="A5155" t="s">
        <v>105</v>
      </c>
      <c r="B5155">
        <v>504440</v>
      </c>
      <c r="C5155">
        <v>6359</v>
      </c>
      <c r="D5155">
        <v>125457</v>
      </c>
      <c r="E5155">
        <v>13662</v>
      </c>
      <c r="F5155">
        <v>0</v>
      </c>
      <c r="G5155" t="s">
        <v>106</v>
      </c>
      <c r="H5155" t="s">
        <v>106</v>
      </c>
      <c r="I5155" t="s">
        <v>106</v>
      </c>
      <c r="J5155" t="s">
        <v>107</v>
      </c>
      <c r="K5155" t="s">
        <v>108</v>
      </c>
      <c r="L5155" t="s">
        <v>109</v>
      </c>
      <c r="M5155" t="s">
        <v>110</v>
      </c>
      <c r="N5155" t="s">
        <v>11345</v>
      </c>
      <c r="O5155" t="s">
        <v>2860</v>
      </c>
      <c r="P5155">
        <v>8178</v>
      </c>
      <c r="Q5155">
        <v>392</v>
      </c>
      <c r="R5155">
        <v>40</v>
      </c>
      <c r="S5155">
        <v>160</v>
      </c>
      <c r="T5155">
        <v>0</v>
      </c>
      <c r="U5155">
        <v>3784</v>
      </c>
      <c r="V5155">
        <v>3784</v>
      </c>
      <c r="W5155">
        <v>160</v>
      </c>
      <c r="X5155">
        <v>0</v>
      </c>
      <c r="Y5155">
        <v>0</v>
      </c>
      <c r="Z5155">
        <v>0</v>
      </c>
      <c r="AD5155" s="1">
        <v>41875.333333333336</v>
      </c>
      <c r="AE5155" s="1">
        <v>41897.708333333336</v>
      </c>
      <c r="AG5155" s="1">
        <v>41814.333333333336</v>
      </c>
      <c r="AH5155" s="1">
        <v>41836.708333333336</v>
      </c>
      <c r="AI5155" s="1">
        <v>41814.333333333336</v>
      </c>
      <c r="AJ5155" s="1">
        <v>41836.708333333336</v>
      </c>
      <c r="AK5155" s="1">
        <v>41814.333333333336</v>
      </c>
      <c r="AL5155" s="1">
        <v>41836.708333333336</v>
      </c>
      <c r="AM5155" s="1">
        <v>41875.333333333336</v>
      </c>
      <c r="AN5155" s="1">
        <v>41897.708333333336</v>
      </c>
      <c r="AP5155" t="s">
        <v>113</v>
      </c>
      <c r="AU5155" t="s">
        <v>11346</v>
      </c>
      <c r="AY5155" t="s">
        <v>106</v>
      </c>
      <c r="AZ5155">
        <v>0</v>
      </c>
      <c r="BA5155">
        <v>0</v>
      </c>
      <c r="BD5155" s="3">
        <v>41321.663194444445</v>
      </c>
      <c r="BE5155" s="3">
        <v>41321.663888888892</v>
      </c>
      <c r="BF5155" t="s">
        <v>115</v>
      </c>
      <c r="BG5155" t="s">
        <v>115</v>
      </c>
      <c r="BH5155">
        <v>8149</v>
      </c>
      <c r="BM5155">
        <v>43550</v>
      </c>
      <c r="BR5155" t="s">
        <v>116</v>
      </c>
      <c r="BS5155" t="s">
        <v>117</v>
      </c>
      <c r="BU5155">
        <v>1</v>
      </c>
      <c r="BV5155" t="s">
        <v>118</v>
      </c>
      <c r="BX5155" t="s">
        <v>119</v>
      </c>
      <c r="BY5155" t="s">
        <v>119</v>
      </c>
      <c r="BZ5155" t="s">
        <v>119</v>
      </c>
      <c r="CA5155">
        <v>1</v>
      </c>
      <c r="CC5155" t="s">
        <v>120</v>
      </c>
      <c r="CH5155">
        <v>540</v>
      </c>
      <c r="CI5155">
        <v>32310</v>
      </c>
      <c r="CJ5155" t="s">
        <v>106</v>
      </c>
      <c r="CK5155" t="s">
        <v>106</v>
      </c>
      <c r="CL5155">
        <v>15</v>
      </c>
      <c r="CM5155" t="s">
        <v>2850</v>
      </c>
      <c r="CO5155">
        <v>125455</v>
      </c>
      <c r="CQ5155">
        <v>0</v>
      </c>
      <c r="CR5155">
        <v>0</v>
      </c>
      <c r="CS5155">
        <v>0</v>
      </c>
      <c r="CY5155" t="s">
        <v>123</v>
      </c>
      <c r="CZ5155" t="s">
        <v>124</v>
      </c>
      <c r="DD5155" t="str" cm="1">
        <f t="array" ref="DD5155">TEXT(_xlfn.SEQUENCE(1, DATEDIF(AG5155, AH5155, "m") + 1, AG5155, 30), "YYYY-APMM")</f>
        <v>2014-AP06</v>
      </c>
      <c r="DN5155">
        <f t="shared" si="160"/>
        <v>3784</v>
      </c>
      <c r="DO5155" t="str">
        <f t="shared" si="161"/>
        <v>LABOR- SUBCONTRACTOR</v>
      </c>
    </row>
    <row r="5156" spans="1:119" x14ac:dyDescent="0.35">
      <c r="A5156" t="s">
        <v>105</v>
      </c>
      <c r="B5156">
        <v>504441</v>
      </c>
      <c r="C5156">
        <v>6359</v>
      </c>
      <c r="D5156">
        <v>125459</v>
      </c>
      <c r="E5156">
        <v>13662</v>
      </c>
      <c r="F5156">
        <v>0</v>
      </c>
      <c r="G5156" t="s">
        <v>106</v>
      </c>
      <c r="H5156" t="s">
        <v>106</v>
      </c>
      <c r="I5156" t="s">
        <v>106</v>
      </c>
      <c r="J5156" t="s">
        <v>107</v>
      </c>
      <c r="K5156" t="s">
        <v>108</v>
      </c>
      <c r="L5156" t="s">
        <v>109</v>
      </c>
      <c r="M5156" t="s">
        <v>110</v>
      </c>
      <c r="N5156" t="s">
        <v>11347</v>
      </c>
      <c r="O5156" t="s">
        <v>2905</v>
      </c>
      <c r="P5156">
        <v>8168</v>
      </c>
      <c r="Q5156">
        <v>416</v>
      </c>
      <c r="R5156">
        <v>0</v>
      </c>
      <c r="S5156">
        <v>160</v>
      </c>
      <c r="T5156">
        <v>0</v>
      </c>
      <c r="U5156">
        <v>700</v>
      </c>
      <c r="V5156">
        <v>700</v>
      </c>
      <c r="W5156">
        <v>160</v>
      </c>
      <c r="X5156">
        <v>0</v>
      </c>
      <c r="Y5156">
        <v>0</v>
      </c>
      <c r="Z5156">
        <v>0</v>
      </c>
      <c r="AD5156" s="1">
        <v>41823.333333333336</v>
      </c>
      <c r="AE5156" s="1">
        <v>41846.708333333336</v>
      </c>
      <c r="AG5156" s="1">
        <v>41763.333333333336</v>
      </c>
      <c r="AH5156" s="1">
        <v>41785.708333333336</v>
      </c>
      <c r="AI5156" s="1">
        <v>41763.333333333336</v>
      </c>
      <c r="AJ5156" s="1">
        <v>41785.708333333336</v>
      </c>
      <c r="AK5156" s="1">
        <v>41763.333333333336</v>
      </c>
      <c r="AL5156" s="1">
        <v>41785.708333333336</v>
      </c>
      <c r="AM5156" s="1">
        <v>41823.333333333336</v>
      </c>
      <c r="AN5156" s="1">
        <v>41846.708333333336</v>
      </c>
      <c r="AP5156" t="s">
        <v>113</v>
      </c>
      <c r="AU5156" t="s">
        <v>11348</v>
      </c>
      <c r="AY5156" t="s">
        <v>106</v>
      </c>
      <c r="AZ5156">
        <v>0</v>
      </c>
      <c r="BA5156">
        <v>0</v>
      </c>
      <c r="BD5156" s="3">
        <v>41321.663194444445</v>
      </c>
      <c r="BE5156" s="3">
        <v>41321.663888888892</v>
      </c>
      <c r="BF5156" t="s">
        <v>115</v>
      </c>
      <c r="BG5156" t="s">
        <v>115</v>
      </c>
      <c r="BH5156">
        <v>8149</v>
      </c>
      <c r="BM5156">
        <v>43450</v>
      </c>
      <c r="BR5156" t="s">
        <v>1309</v>
      </c>
      <c r="BS5156" t="s">
        <v>1310</v>
      </c>
      <c r="BU5156">
        <v>1</v>
      </c>
      <c r="BV5156" t="s">
        <v>118</v>
      </c>
      <c r="BX5156" t="s">
        <v>119</v>
      </c>
      <c r="BY5156" t="s">
        <v>119</v>
      </c>
      <c r="BZ5156" t="s">
        <v>119</v>
      </c>
      <c r="CA5156">
        <v>1</v>
      </c>
      <c r="CC5156" t="s">
        <v>120</v>
      </c>
      <c r="CH5156">
        <v>540</v>
      </c>
      <c r="CI5156">
        <v>32280</v>
      </c>
      <c r="CJ5156" t="s">
        <v>106</v>
      </c>
      <c r="CK5156" t="s">
        <v>106</v>
      </c>
      <c r="CL5156">
        <v>20</v>
      </c>
      <c r="CM5156" t="s">
        <v>2867</v>
      </c>
      <c r="CO5156">
        <v>125458</v>
      </c>
      <c r="CQ5156">
        <v>0</v>
      </c>
      <c r="CR5156">
        <v>0</v>
      </c>
      <c r="CS5156">
        <v>0</v>
      </c>
      <c r="CY5156" t="s">
        <v>123</v>
      </c>
      <c r="CZ5156" t="s">
        <v>124</v>
      </c>
      <c r="DD5156" t="str" cm="1">
        <f t="array" ref="DD5156">TEXT(_xlfn.SEQUENCE(1, DATEDIF(AG5156, AH5156, "m") + 1, AG5156, 30), "YYYY-APMM")</f>
        <v>2014-AP05</v>
      </c>
      <c r="DN5156">
        <f t="shared" si="160"/>
        <v>700</v>
      </c>
      <c r="DO5156" t="str">
        <f t="shared" si="161"/>
        <v>BLOCK MASON SK</v>
      </c>
    </row>
    <row r="5157" spans="1:119" x14ac:dyDescent="0.35">
      <c r="A5157" t="s">
        <v>105</v>
      </c>
      <c r="B5157">
        <v>504442</v>
      </c>
      <c r="C5157">
        <v>6359</v>
      </c>
      <c r="D5157">
        <v>125459</v>
      </c>
      <c r="E5157">
        <v>13662</v>
      </c>
      <c r="F5157">
        <v>0</v>
      </c>
      <c r="G5157" t="s">
        <v>106</v>
      </c>
      <c r="H5157" t="s">
        <v>106</v>
      </c>
      <c r="I5157" t="s">
        <v>106</v>
      </c>
      <c r="J5157" t="s">
        <v>107</v>
      </c>
      <c r="K5157" t="s">
        <v>108</v>
      </c>
      <c r="L5157" t="s">
        <v>109</v>
      </c>
      <c r="M5157" t="s">
        <v>110</v>
      </c>
      <c r="N5157" t="s">
        <v>11349</v>
      </c>
      <c r="O5157" t="s">
        <v>2908</v>
      </c>
      <c r="P5157">
        <v>8169</v>
      </c>
      <c r="Q5157">
        <v>416</v>
      </c>
      <c r="R5157">
        <v>0</v>
      </c>
      <c r="S5157">
        <v>160</v>
      </c>
      <c r="T5157">
        <v>0</v>
      </c>
      <c r="U5157">
        <v>1786.5</v>
      </c>
      <c r="V5157">
        <v>1786.5</v>
      </c>
      <c r="W5157">
        <v>160</v>
      </c>
      <c r="X5157">
        <v>0</v>
      </c>
      <c r="Y5157">
        <v>0</v>
      </c>
      <c r="Z5157">
        <v>0</v>
      </c>
      <c r="AD5157" s="1">
        <v>41832.333333333336</v>
      </c>
      <c r="AE5157" s="1">
        <v>41857.708333333336</v>
      </c>
      <c r="AG5157" s="1">
        <v>41771.333333333336</v>
      </c>
      <c r="AH5157" s="1">
        <v>41793.708333333336</v>
      </c>
      <c r="AI5157" s="1">
        <v>41771.333333333336</v>
      </c>
      <c r="AJ5157" s="1">
        <v>41793.708333333336</v>
      </c>
      <c r="AK5157" s="1">
        <v>41771.333333333336</v>
      </c>
      <c r="AL5157" s="1">
        <v>41793.708333333336</v>
      </c>
      <c r="AM5157" s="1">
        <v>41832.333333333336</v>
      </c>
      <c r="AN5157" s="1">
        <v>41857.708333333336</v>
      </c>
      <c r="AP5157" t="s">
        <v>113</v>
      </c>
      <c r="AU5157" t="s">
        <v>11350</v>
      </c>
      <c r="AY5157" t="s">
        <v>106</v>
      </c>
      <c r="AZ5157">
        <v>0</v>
      </c>
      <c r="BA5157">
        <v>0</v>
      </c>
      <c r="BD5157" s="3">
        <v>41321.663194444445</v>
      </c>
      <c r="BE5157" s="3">
        <v>41321.663888888892</v>
      </c>
      <c r="BF5157" t="s">
        <v>115</v>
      </c>
      <c r="BG5157" t="s">
        <v>115</v>
      </c>
      <c r="BH5157">
        <v>8149</v>
      </c>
      <c r="BM5157">
        <v>43460</v>
      </c>
      <c r="BR5157" t="s">
        <v>2848</v>
      </c>
      <c r="BS5157" t="s">
        <v>2849</v>
      </c>
      <c r="BU5157">
        <v>1</v>
      </c>
      <c r="BV5157" t="s">
        <v>118</v>
      </c>
      <c r="BX5157" t="s">
        <v>119</v>
      </c>
      <c r="BY5157" t="s">
        <v>119</v>
      </c>
      <c r="BZ5157" t="s">
        <v>119</v>
      </c>
      <c r="CA5157">
        <v>1</v>
      </c>
      <c r="CC5157" t="s">
        <v>120</v>
      </c>
      <c r="CH5157">
        <v>540</v>
      </c>
      <c r="CI5157">
        <v>32280</v>
      </c>
      <c r="CJ5157" t="s">
        <v>106</v>
      </c>
      <c r="CK5157" t="s">
        <v>106</v>
      </c>
      <c r="CL5157">
        <v>20</v>
      </c>
      <c r="CM5157" t="s">
        <v>2867</v>
      </c>
      <c r="CO5157">
        <v>125458</v>
      </c>
      <c r="CQ5157">
        <v>0</v>
      </c>
      <c r="CR5157">
        <v>0</v>
      </c>
      <c r="CS5157">
        <v>0</v>
      </c>
      <c r="CY5157" t="s">
        <v>123</v>
      </c>
      <c r="CZ5157" t="s">
        <v>124</v>
      </c>
      <c r="DD5157" t="str" cm="1">
        <f t="array" ref="DD5157">TEXT(_xlfn.SEQUENCE(1, DATEDIF(AG5157, AH5157, "m") + 1, AG5157, 30), "YYYY-APMM")</f>
        <v>2014-AP05</v>
      </c>
      <c r="DN5157">
        <f t="shared" si="160"/>
        <v>1786.5</v>
      </c>
      <c r="DO5157" t="str">
        <f t="shared" si="161"/>
        <v>PLASTER MASON SK</v>
      </c>
    </row>
    <row r="5158" spans="1:119" x14ac:dyDescent="0.35">
      <c r="A5158" t="s">
        <v>105</v>
      </c>
      <c r="B5158">
        <v>504443</v>
      </c>
      <c r="C5158">
        <v>6359</v>
      </c>
      <c r="D5158">
        <v>125459</v>
      </c>
      <c r="E5158">
        <v>13662</v>
      </c>
      <c r="F5158">
        <v>0</v>
      </c>
      <c r="G5158" t="s">
        <v>106</v>
      </c>
      <c r="H5158" t="s">
        <v>106</v>
      </c>
      <c r="I5158" t="s">
        <v>106</v>
      </c>
      <c r="J5158" t="s">
        <v>107</v>
      </c>
      <c r="K5158" t="s">
        <v>108</v>
      </c>
      <c r="L5158" t="s">
        <v>109</v>
      </c>
      <c r="M5158" t="s">
        <v>110</v>
      </c>
      <c r="N5158" t="s">
        <v>11351</v>
      </c>
      <c r="O5158" t="s">
        <v>2911</v>
      </c>
      <c r="P5158">
        <v>8164</v>
      </c>
      <c r="Q5158">
        <v>456</v>
      </c>
      <c r="R5158">
        <v>0</v>
      </c>
      <c r="S5158">
        <v>120</v>
      </c>
      <c r="T5158">
        <v>0</v>
      </c>
      <c r="U5158">
        <v>136.5</v>
      </c>
      <c r="V5158">
        <v>136.5</v>
      </c>
      <c r="W5158">
        <v>120</v>
      </c>
      <c r="X5158">
        <v>0</v>
      </c>
      <c r="Y5158">
        <v>0</v>
      </c>
      <c r="Z5158">
        <v>0</v>
      </c>
      <c r="AD5158" s="1">
        <v>41851.333333333336</v>
      </c>
      <c r="AE5158" s="1">
        <v>41871.708333333336</v>
      </c>
      <c r="AG5158" s="1">
        <v>41785.333333333336</v>
      </c>
      <c r="AH5158" s="1">
        <v>41801.708333333336</v>
      </c>
      <c r="AI5158" s="1">
        <v>41785.333333333336</v>
      </c>
      <c r="AJ5158" s="1">
        <v>41801.708333333336</v>
      </c>
      <c r="AK5158" s="1">
        <v>41785.333333333336</v>
      </c>
      <c r="AL5158" s="1">
        <v>41801.708333333336</v>
      </c>
      <c r="AM5158" s="1">
        <v>41851.333333333336</v>
      </c>
      <c r="AN5158" s="1">
        <v>41871.708333333336</v>
      </c>
      <c r="AP5158" t="s">
        <v>113</v>
      </c>
      <c r="AU5158" t="s">
        <v>11352</v>
      </c>
      <c r="AY5158" t="s">
        <v>106</v>
      </c>
      <c r="AZ5158">
        <v>0</v>
      </c>
      <c r="BA5158">
        <v>0</v>
      </c>
      <c r="BD5158" s="3">
        <v>41321.663194444445</v>
      </c>
      <c r="BE5158" s="3">
        <v>41321.663888888892</v>
      </c>
      <c r="BF5158" t="s">
        <v>115</v>
      </c>
      <c r="BG5158" t="s">
        <v>115</v>
      </c>
      <c r="BH5158">
        <v>8149</v>
      </c>
      <c r="BM5158">
        <v>43410</v>
      </c>
      <c r="BR5158" t="s">
        <v>2865</v>
      </c>
      <c r="BS5158" t="s">
        <v>2866</v>
      </c>
      <c r="BU5158">
        <v>1</v>
      </c>
      <c r="BV5158" t="s">
        <v>118</v>
      </c>
      <c r="BX5158" t="s">
        <v>119</v>
      </c>
      <c r="BY5158" t="s">
        <v>119</v>
      </c>
      <c r="BZ5158" t="s">
        <v>119</v>
      </c>
      <c r="CA5158">
        <v>1</v>
      </c>
      <c r="CC5158" t="s">
        <v>120</v>
      </c>
      <c r="CH5158">
        <v>540</v>
      </c>
      <c r="CI5158">
        <v>32280</v>
      </c>
      <c r="CJ5158" t="s">
        <v>106</v>
      </c>
      <c r="CK5158" t="s">
        <v>106</v>
      </c>
      <c r="CL5158">
        <v>20</v>
      </c>
      <c r="CM5158" t="s">
        <v>2867</v>
      </c>
      <c r="CO5158">
        <v>125458</v>
      </c>
      <c r="CQ5158">
        <v>0</v>
      </c>
      <c r="CR5158">
        <v>0</v>
      </c>
      <c r="CS5158">
        <v>0</v>
      </c>
      <c r="CY5158" t="s">
        <v>123</v>
      </c>
      <c r="CZ5158" t="s">
        <v>124</v>
      </c>
      <c r="DD5158" t="str" cm="1">
        <f t="array" ref="DD5158">TEXT(_xlfn.SEQUENCE(1, DATEDIF(AG5158, AH5158, "m") + 1, AG5158, 30), "YYYY-APMM")</f>
        <v>2014-AP05</v>
      </c>
      <c r="DN5158">
        <f t="shared" si="160"/>
        <v>136.5</v>
      </c>
      <c r="DO5158" t="str">
        <f t="shared" si="161"/>
        <v>SCREED MASON SK</v>
      </c>
    </row>
    <row r="5159" spans="1:119" x14ac:dyDescent="0.35">
      <c r="A5159" t="s">
        <v>105</v>
      </c>
      <c r="B5159">
        <v>504444</v>
      </c>
      <c r="C5159">
        <v>6359</v>
      </c>
      <c r="D5159">
        <v>125459</v>
      </c>
      <c r="E5159">
        <v>13662</v>
      </c>
      <c r="F5159">
        <v>0</v>
      </c>
      <c r="G5159" t="s">
        <v>106</v>
      </c>
      <c r="H5159" t="s">
        <v>106</v>
      </c>
      <c r="I5159" t="s">
        <v>106</v>
      </c>
      <c r="J5159" t="s">
        <v>107</v>
      </c>
      <c r="K5159" t="s">
        <v>108</v>
      </c>
      <c r="L5159" t="s">
        <v>109</v>
      </c>
      <c r="M5159" t="s">
        <v>110</v>
      </c>
      <c r="N5159" t="s">
        <v>11353</v>
      </c>
      <c r="O5159" t="s">
        <v>2956</v>
      </c>
      <c r="P5159">
        <v>8178</v>
      </c>
      <c r="Q5159">
        <v>456</v>
      </c>
      <c r="R5159">
        <v>0</v>
      </c>
      <c r="S5159">
        <v>160</v>
      </c>
      <c r="T5159">
        <v>0</v>
      </c>
      <c r="U5159">
        <v>1640</v>
      </c>
      <c r="V5159">
        <v>1640</v>
      </c>
      <c r="W5159">
        <v>160</v>
      </c>
      <c r="X5159">
        <v>0</v>
      </c>
      <c r="Y5159">
        <v>0</v>
      </c>
      <c r="Z5159">
        <v>0</v>
      </c>
      <c r="AD5159" s="1">
        <v>41863.333333333336</v>
      </c>
      <c r="AE5159" s="1">
        <v>41885.708333333336</v>
      </c>
      <c r="AG5159" s="1">
        <v>41793.333333333336</v>
      </c>
      <c r="AH5159" s="1">
        <v>41815.708333333336</v>
      </c>
      <c r="AI5159" s="1">
        <v>41793.333333333336</v>
      </c>
      <c r="AJ5159" s="1">
        <v>41815.708333333336</v>
      </c>
      <c r="AK5159" s="1">
        <v>41793.333333333336</v>
      </c>
      <c r="AL5159" s="1">
        <v>41815.708333333336</v>
      </c>
      <c r="AM5159" s="1">
        <v>41863.333333333336</v>
      </c>
      <c r="AN5159" s="1">
        <v>41885.708333333336</v>
      </c>
      <c r="AP5159" t="s">
        <v>113</v>
      </c>
      <c r="AU5159" t="s">
        <v>11354</v>
      </c>
      <c r="AY5159" t="s">
        <v>106</v>
      </c>
      <c r="AZ5159">
        <v>0</v>
      </c>
      <c r="BA5159">
        <v>0</v>
      </c>
      <c r="BD5159" s="3">
        <v>41321.663194444445</v>
      </c>
      <c r="BE5159" s="3">
        <v>41321.663888888892</v>
      </c>
      <c r="BF5159" t="s">
        <v>115</v>
      </c>
      <c r="BG5159" t="s">
        <v>115</v>
      </c>
      <c r="BH5159">
        <v>8149</v>
      </c>
      <c r="BM5159">
        <v>43550</v>
      </c>
      <c r="BR5159" t="s">
        <v>116</v>
      </c>
      <c r="BS5159" t="s">
        <v>117</v>
      </c>
      <c r="BU5159">
        <v>1</v>
      </c>
      <c r="BV5159" t="s">
        <v>118</v>
      </c>
      <c r="BX5159" t="s">
        <v>119</v>
      </c>
      <c r="BY5159" t="s">
        <v>119</v>
      </c>
      <c r="BZ5159" t="s">
        <v>119</v>
      </c>
      <c r="CA5159">
        <v>1</v>
      </c>
      <c r="CC5159" t="s">
        <v>120</v>
      </c>
      <c r="CH5159">
        <v>540</v>
      </c>
      <c r="CI5159">
        <v>32280</v>
      </c>
      <c r="CJ5159" t="s">
        <v>106</v>
      </c>
      <c r="CK5159" t="s">
        <v>106</v>
      </c>
      <c r="CL5159">
        <v>20</v>
      </c>
      <c r="CM5159" t="s">
        <v>2867</v>
      </c>
      <c r="CO5159">
        <v>125458</v>
      </c>
      <c r="CQ5159">
        <v>0</v>
      </c>
      <c r="CR5159">
        <v>0</v>
      </c>
      <c r="CS5159">
        <v>0</v>
      </c>
      <c r="CY5159" t="s">
        <v>123</v>
      </c>
      <c r="CZ5159" t="s">
        <v>124</v>
      </c>
      <c r="DD5159" t="str" cm="1">
        <f t="array" ref="DD5159">TEXT(_xlfn.SEQUENCE(1, DATEDIF(AG5159, AH5159, "m") + 1, AG5159, 30), "YYYY-APMM")</f>
        <v>2014-AP06</v>
      </c>
      <c r="DN5159">
        <f t="shared" si="160"/>
        <v>1640</v>
      </c>
      <c r="DO5159" t="str">
        <f t="shared" si="161"/>
        <v>LABOR- SUBCONTRACTOR</v>
      </c>
    </row>
    <row r="5160" spans="1:119" x14ac:dyDescent="0.35">
      <c r="A5160" t="s">
        <v>105</v>
      </c>
      <c r="B5160">
        <v>504445</v>
      </c>
      <c r="C5160">
        <v>6359</v>
      </c>
      <c r="D5160">
        <v>125459</v>
      </c>
      <c r="E5160">
        <v>13662</v>
      </c>
      <c r="F5160">
        <v>0</v>
      </c>
      <c r="G5160" t="s">
        <v>106</v>
      </c>
      <c r="H5160" t="s">
        <v>106</v>
      </c>
      <c r="I5160" t="s">
        <v>106</v>
      </c>
      <c r="J5160" t="s">
        <v>107</v>
      </c>
      <c r="K5160" t="s">
        <v>108</v>
      </c>
      <c r="L5160" t="s">
        <v>109</v>
      </c>
      <c r="M5160" t="s">
        <v>110</v>
      </c>
      <c r="N5160" t="s">
        <v>11355</v>
      </c>
      <c r="O5160" t="s">
        <v>2959</v>
      </c>
      <c r="P5160">
        <v>8178</v>
      </c>
      <c r="Q5160">
        <v>456</v>
      </c>
      <c r="R5160">
        <v>456</v>
      </c>
      <c r="S5160">
        <v>120</v>
      </c>
      <c r="T5160">
        <v>0</v>
      </c>
      <c r="U5160">
        <v>48.5</v>
      </c>
      <c r="V5160">
        <v>48.5</v>
      </c>
      <c r="W5160">
        <v>120</v>
      </c>
      <c r="X5160">
        <v>0</v>
      </c>
      <c r="Y5160">
        <v>0</v>
      </c>
      <c r="Z5160">
        <v>0</v>
      </c>
      <c r="AD5160" s="1">
        <v>41881.333333333336</v>
      </c>
      <c r="AE5160" s="1">
        <v>41897.708333333336</v>
      </c>
      <c r="AG5160" s="1">
        <v>41811.333333333336</v>
      </c>
      <c r="AH5160" s="1">
        <v>41827.708333333336</v>
      </c>
      <c r="AI5160" s="1">
        <v>41811.333333333336</v>
      </c>
      <c r="AJ5160" s="1">
        <v>41827.708333333336</v>
      </c>
      <c r="AK5160" s="1">
        <v>41811.333333333336</v>
      </c>
      <c r="AL5160" s="1">
        <v>41827.708333333336</v>
      </c>
      <c r="AM5160" s="1">
        <v>41881.333333333336</v>
      </c>
      <c r="AN5160" s="1">
        <v>41897.708333333336</v>
      </c>
      <c r="AP5160" t="s">
        <v>113</v>
      </c>
      <c r="AU5160" t="s">
        <v>11356</v>
      </c>
      <c r="AY5160" t="s">
        <v>106</v>
      </c>
      <c r="AZ5160">
        <v>0</v>
      </c>
      <c r="BA5160">
        <v>0</v>
      </c>
      <c r="BD5160" s="3">
        <v>41321.663194444445</v>
      </c>
      <c r="BE5160" s="3">
        <v>41321.663888888892</v>
      </c>
      <c r="BF5160" t="s">
        <v>115</v>
      </c>
      <c r="BG5160" t="s">
        <v>115</v>
      </c>
      <c r="BH5160">
        <v>8149</v>
      </c>
      <c r="BM5160">
        <v>43550</v>
      </c>
      <c r="BR5160" t="s">
        <v>116</v>
      </c>
      <c r="BS5160" t="s">
        <v>117</v>
      </c>
      <c r="BU5160">
        <v>1</v>
      </c>
      <c r="BV5160" t="s">
        <v>118</v>
      </c>
      <c r="BX5160" t="s">
        <v>119</v>
      </c>
      <c r="BY5160" t="s">
        <v>119</v>
      </c>
      <c r="BZ5160" t="s">
        <v>119</v>
      </c>
      <c r="CA5160">
        <v>1</v>
      </c>
      <c r="CC5160" t="s">
        <v>120</v>
      </c>
      <c r="CH5160">
        <v>540</v>
      </c>
      <c r="CI5160">
        <v>32280</v>
      </c>
      <c r="CJ5160" t="s">
        <v>106</v>
      </c>
      <c r="CK5160" t="s">
        <v>106</v>
      </c>
      <c r="CL5160">
        <v>20</v>
      </c>
      <c r="CM5160" t="s">
        <v>2867</v>
      </c>
      <c r="CO5160">
        <v>125458</v>
      </c>
      <c r="CQ5160">
        <v>0</v>
      </c>
      <c r="CR5160">
        <v>0</v>
      </c>
      <c r="CS5160">
        <v>0</v>
      </c>
      <c r="CY5160" t="s">
        <v>123</v>
      </c>
      <c r="CZ5160" t="s">
        <v>124</v>
      </c>
      <c r="DD5160" t="str" cm="1">
        <f t="array" ref="DD5160">TEXT(_xlfn.SEQUENCE(1, DATEDIF(AG5160, AH5160, "m") + 1, AG5160, 30), "YYYY-APMM")</f>
        <v>2014-AP06</v>
      </c>
      <c r="DN5160">
        <f t="shared" si="160"/>
        <v>48.5</v>
      </c>
      <c r="DO5160" t="str">
        <f t="shared" si="161"/>
        <v>LABOR- SUBCONTRACTOR</v>
      </c>
    </row>
    <row r="5161" spans="1:119" x14ac:dyDescent="0.35">
      <c r="A5161" t="s">
        <v>105</v>
      </c>
      <c r="B5161">
        <v>504446</v>
      </c>
      <c r="C5161">
        <v>6359</v>
      </c>
      <c r="D5161">
        <v>125460</v>
      </c>
      <c r="E5161">
        <v>13662</v>
      </c>
      <c r="F5161">
        <v>0</v>
      </c>
      <c r="G5161" t="s">
        <v>106</v>
      </c>
      <c r="H5161" t="s">
        <v>106</v>
      </c>
      <c r="I5161" t="s">
        <v>106</v>
      </c>
      <c r="J5161" t="s">
        <v>107</v>
      </c>
      <c r="K5161" t="s">
        <v>108</v>
      </c>
      <c r="L5161" t="s">
        <v>109</v>
      </c>
      <c r="M5161" t="s">
        <v>110</v>
      </c>
      <c r="N5161" t="s">
        <v>11357</v>
      </c>
      <c r="O5161" t="s">
        <v>2911</v>
      </c>
      <c r="P5161">
        <v>8164</v>
      </c>
      <c r="Q5161">
        <v>96</v>
      </c>
      <c r="R5161">
        <v>96</v>
      </c>
      <c r="S5161">
        <v>168</v>
      </c>
      <c r="T5161">
        <v>0</v>
      </c>
      <c r="U5161">
        <v>1215.5</v>
      </c>
      <c r="V5161">
        <v>1215.5</v>
      </c>
      <c r="W5161">
        <v>168</v>
      </c>
      <c r="X5161">
        <v>0</v>
      </c>
      <c r="Y5161">
        <v>0</v>
      </c>
      <c r="Z5161">
        <v>0</v>
      </c>
      <c r="AD5161" s="1">
        <v>41795.333333333336</v>
      </c>
      <c r="AE5161" s="1">
        <v>41819.708333333336</v>
      </c>
      <c r="AG5161" s="1">
        <v>41781.333333333336</v>
      </c>
      <c r="AH5161" s="1">
        <v>41805.708333333336</v>
      </c>
      <c r="AI5161" s="1">
        <v>41781.333333333336</v>
      </c>
      <c r="AJ5161" s="1">
        <v>41805.708333333336</v>
      </c>
      <c r="AK5161" s="1">
        <v>41781.333333333336</v>
      </c>
      <c r="AL5161" s="1">
        <v>41805.708333333336</v>
      </c>
      <c r="AM5161" s="1">
        <v>41795.333333333336</v>
      </c>
      <c r="AN5161" s="1">
        <v>41819.708333333336</v>
      </c>
      <c r="AP5161" t="s">
        <v>113</v>
      </c>
      <c r="AU5161" t="s">
        <v>11358</v>
      </c>
      <c r="AY5161" t="s">
        <v>106</v>
      </c>
      <c r="AZ5161">
        <v>0</v>
      </c>
      <c r="BA5161">
        <v>0</v>
      </c>
      <c r="BD5161" s="3">
        <v>41321.663194444445</v>
      </c>
      <c r="BE5161" s="3">
        <v>41321.663888888892</v>
      </c>
      <c r="BF5161" t="s">
        <v>115</v>
      </c>
      <c r="BG5161" t="s">
        <v>115</v>
      </c>
      <c r="BH5161">
        <v>8149</v>
      </c>
      <c r="BM5161">
        <v>43410</v>
      </c>
      <c r="BR5161" t="s">
        <v>2865</v>
      </c>
      <c r="BS5161" t="s">
        <v>2866</v>
      </c>
      <c r="BU5161">
        <v>1</v>
      </c>
      <c r="BV5161" t="s">
        <v>118</v>
      </c>
      <c r="BX5161" t="s">
        <v>119</v>
      </c>
      <c r="BY5161" t="s">
        <v>119</v>
      </c>
      <c r="BZ5161" t="s">
        <v>119</v>
      </c>
      <c r="CA5161">
        <v>1</v>
      </c>
      <c r="CC5161" t="s">
        <v>120</v>
      </c>
      <c r="CH5161">
        <v>540</v>
      </c>
      <c r="CI5161">
        <v>32270</v>
      </c>
      <c r="CJ5161" t="s">
        <v>106</v>
      </c>
      <c r="CK5161" t="s">
        <v>106</v>
      </c>
      <c r="CL5161">
        <v>15</v>
      </c>
      <c r="CM5161" t="s">
        <v>2963</v>
      </c>
      <c r="CO5161">
        <v>125458</v>
      </c>
      <c r="CQ5161">
        <v>0</v>
      </c>
      <c r="CR5161">
        <v>0</v>
      </c>
      <c r="CS5161">
        <v>0</v>
      </c>
      <c r="CY5161" t="s">
        <v>123</v>
      </c>
      <c r="CZ5161" t="s">
        <v>124</v>
      </c>
      <c r="DD5161" t="str" cm="1">
        <f t="array" ref="DD5161">TEXT(_xlfn.SEQUENCE(1, DATEDIF(AG5161, AH5161, "m") + 1, AG5161, 30), "YYYY-APMM")</f>
        <v>2014-AP05</v>
      </c>
      <c r="DN5161">
        <f t="shared" si="160"/>
        <v>1215.5</v>
      </c>
      <c r="DO5161" t="str">
        <f t="shared" si="161"/>
        <v>SCREED MASON SK</v>
      </c>
    </row>
    <row r="5162" spans="1:119" x14ac:dyDescent="0.35">
      <c r="A5162" t="s">
        <v>105</v>
      </c>
      <c r="B5162">
        <v>504447</v>
      </c>
      <c r="C5162">
        <v>6359</v>
      </c>
      <c r="D5162">
        <v>125460</v>
      </c>
      <c r="E5162">
        <v>13662</v>
      </c>
      <c r="F5162">
        <v>0</v>
      </c>
      <c r="G5162" t="s">
        <v>106</v>
      </c>
      <c r="H5162" t="s">
        <v>106</v>
      </c>
      <c r="I5162" t="s">
        <v>106</v>
      </c>
      <c r="J5162" t="s">
        <v>107</v>
      </c>
      <c r="K5162" t="s">
        <v>108</v>
      </c>
      <c r="L5162" t="s">
        <v>109</v>
      </c>
      <c r="M5162" t="s">
        <v>110</v>
      </c>
      <c r="N5162" t="s">
        <v>11359</v>
      </c>
      <c r="O5162" t="s">
        <v>2969</v>
      </c>
      <c r="P5162">
        <v>8178</v>
      </c>
      <c r="Q5162">
        <v>0</v>
      </c>
      <c r="R5162">
        <v>0</v>
      </c>
      <c r="S5162">
        <v>120</v>
      </c>
      <c r="T5162">
        <v>0</v>
      </c>
      <c r="U5162">
        <v>1215.5</v>
      </c>
      <c r="V5162">
        <v>1215.5</v>
      </c>
      <c r="W5162">
        <v>120</v>
      </c>
      <c r="X5162">
        <v>0</v>
      </c>
      <c r="Y5162">
        <v>0</v>
      </c>
      <c r="Z5162">
        <v>0</v>
      </c>
      <c r="AD5162" s="1">
        <v>41793.333333333336</v>
      </c>
      <c r="AE5162" s="1">
        <v>41809.708333333336</v>
      </c>
      <c r="AG5162" s="1">
        <v>41793.333333333336</v>
      </c>
      <c r="AH5162" s="1">
        <v>41809.708333333336</v>
      </c>
      <c r="AI5162" s="1">
        <v>41793.333333333336</v>
      </c>
      <c r="AJ5162" s="1">
        <v>41809.708333333336</v>
      </c>
      <c r="AK5162" s="1">
        <v>41793.333333333336</v>
      </c>
      <c r="AL5162" s="1">
        <v>41809.708333333336</v>
      </c>
      <c r="AM5162" s="1">
        <v>41793.333333333336</v>
      </c>
      <c r="AN5162" s="1">
        <v>41809.708333333336</v>
      </c>
      <c r="AP5162" t="s">
        <v>113</v>
      </c>
      <c r="AU5162" t="s">
        <v>11360</v>
      </c>
      <c r="AY5162" t="s">
        <v>119</v>
      </c>
      <c r="AZ5162">
        <v>0</v>
      </c>
      <c r="BA5162">
        <v>0</v>
      </c>
      <c r="BD5162" s="3">
        <v>41321.663194444445</v>
      </c>
      <c r="BE5162" s="3">
        <v>41321.663888888892</v>
      </c>
      <c r="BF5162" t="s">
        <v>115</v>
      </c>
      <c r="BG5162" t="s">
        <v>115</v>
      </c>
      <c r="BH5162">
        <v>8149</v>
      </c>
      <c r="BM5162">
        <v>43550</v>
      </c>
      <c r="BR5162" t="s">
        <v>116</v>
      </c>
      <c r="BS5162" t="s">
        <v>117</v>
      </c>
      <c r="BU5162">
        <v>1</v>
      </c>
      <c r="BV5162" t="s">
        <v>118</v>
      </c>
      <c r="BX5162" t="s">
        <v>119</v>
      </c>
      <c r="BY5162" t="s">
        <v>119</v>
      </c>
      <c r="BZ5162" t="s">
        <v>119</v>
      </c>
      <c r="CA5162">
        <v>1</v>
      </c>
      <c r="CC5162" t="s">
        <v>120</v>
      </c>
      <c r="CH5162">
        <v>540</v>
      </c>
      <c r="CI5162">
        <v>32270</v>
      </c>
      <c r="CJ5162" t="s">
        <v>106</v>
      </c>
      <c r="CK5162" t="s">
        <v>106</v>
      </c>
      <c r="CL5162">
        <v>15</v>
      </c>
      <c r="CM5162" t="s">
        <v>2963</v>
      </c>
      <c r="CO5162">
        <v>125458</v>
      </c>
      <c r="CQ5162">
        <v>0</v>
      </c>
      <c r="CR5162">
        <v>0</v>
      </c>
      <c r="CS5162">
        <v>0</v>
      </c>
      <c r="CY5162" t="s">
        <v>123</v>
      </c>
      <c r="CZ5162" t="s">
        <v>124</v>
      </c>
      <c r="DD5162" t="str" cm="1">
        <f t="array" ref="DD5162">TEXT(_xlfn.SEQUENCE(1, DATEDIF(AG5162, AH5162, "m") + 1, AG5162, 30), "YYYY-APMM")</f>
        <v>2014-AP06</v>
      </c>
      <c r="DN5162">
        <f t="shared" si="160"/>
        <v>1215.5</v>
      </c>
      <c r="DO5162" t="str">
        <f t="shared" si="161"/>
        <v>LABOR- SUBCONTRACTOR</v>
      </c>
    </row>
    <row r="5163" spans="1:119" x14ac:dyDescent="0.35">
      <c r="A5163" t="s">
        <v>105</v>
      </c>
      <c r="B5163">
        <v>504448</v>
      </c>
      <c r="C5163">
        <v>6359</v>
      </c>
      <c r="D5163">
        <v>125460</v>
      </c>
      <c r="E5163">
        <v>13662</v>
      </c>
      <c r="F5163">
        <v>0</v>
      </c>
      <c r="G5163" t="s">
        <v>106</v>
      </c>
      <c r="H5163" t="s">
        <v>106</v>
      </c>
      <c r="I5163" t="s">
        <v>106</v>
      </c>
      <c r="J5163" t="s">
        <v>107</v>
      </c>
      <c r="K5163" t="s">
        <v>108</v>
      </c>
      <c r="L5163" t="s">
        <v>109</v>
      </c>
      <c r="M5163" t="s">
        <v>110</v>
      </c>
      <c r="N5163" t="s">
        <v>11361</v>
      </c>
      <c r="O5163" t="s">
        <v>2917</v>
      </c>
      <c r="P5163">
        <v>8178</v>
      </c>
      <c r="Q5163">
        <v>112</v>
      </c>
      <c r="R5163">
        <v>112</v>
      </c>
      <c r="S5163">
        <v>200</v>
      </c>
      <c r="T5163">
        <v>0</v>
      </c>
      <c r="U5163">
        <v>4742.75</v>
      </c>
      <c r="V5163">
        <v>4742.75</v>
      </c>
      <c r="W5163">
        <v>200</v>
      </c>
      <c r="X5163">
        <v>0</v>
      </c>
      <c r="Y5163">
        <v>0</v>
      </c>
      <c r="Z5163">
        <v>0</v>
      </c>
      <c r="AD5163" s="1">
        <v>41806.333333333336</v>
      </c>
      <c r="AE5163" s="1">
        <v>41834.708333333336</v>
      </c>
      <c r="AG5163" s="1">
        <v>41790.333333333336</v>
      </c>
      <c r="AH5163" s="1">
        <v>41818.708333333336</v>
      </c>
      <c r="AI5163" s="1">
        <v>41790.333333333336</v>
      </c>
      <c r="AJ5163" s="1">
        <v>41818.708333333336</v>
      </c>
      <c r="AK5163" s="1">
        <v>41790.333333333336</v>
      </c>
      <c r="AL5163" s="1">
        <v>41818.708333333336</v>
      </c>
      <c r="AM5163" s="1">
        <v>41806.333333333336</v>
      </c>
      <c r="AN5163" s="1">
        <v>41834.708333333336</v>
      </c>
      <c r="AP5163" t="s">
        <v>113</v>
      </c>
      <c r="AU5163" t="s">
        <v>11362</v>
      </c>
      <c r="AY5163" t="s">
        <v>106</v>
      </c>
      <c r="AZ5163">
        <v>0</v>
      </c>
      <c r="BA5163">
        <v>0</v>
      </c>
      <c r="BD5163" s="3">
        <v>41321.663194444445</v>
      </c>
      <c r="BE5163" s="3">
        <v>41321.663888888892</v>
      </c>
      <c r="BF5163" t="s">
        <v>115</v>
      </c>
      <c r="BG5163" t="s">
        <v>115</v>
      </c>
      <c r="BH5163">
        <v>8149</v>
      </c>
      <c r="BM5163">
        <v>43550</v>
      </c>
      <c r="BR5163" t="s">
        <v>116</v>
      </c>
      <c r="BS5163" t="s">
        <v>117</v>
      </c>
      <c r="BU5163">
        <v>1</v>
      </c>
      <c r="BV5163" t="s">
        <v>118</v>
      </c>
      <c r="BX5163" t="s">
        <v>119</v>
      </c>
      <c r="BY5163" t="s">
        <v>119</v>
      </c>
      <c r="BZ5163" t="s">
        <v>119</v>
      </c>
      <c r="CA5163">
        <v>1</v>
      </c>
      <c r="CC5163" t="s">
        <v>120</v>
      </c>
      <c r="CH5163">
        <v>540</v>
      </c>
      <c r="CI5163">
        <v>32270</v>
      </c>
      <c r="CJ5163" t="s">
        <v>106</v>
      </c>
      <c r="CK5163" t="s">
        <v>106</v>
      </c>
      <c r="CL5163">
        <v>15</v>
      </c>
      <c r="CM5163" t="s">
        <v>2963</v>
      </c>
      <c r="CO5163">
        <v>125458</v>
      </c>
      <c r="CQ5163">
        <v>0</v>
      </c>
      <c r="CR5163">
        <v>0</v>
      </c>
      <c r="CS5163">
        <v>0</v>
      </c>
      <c r="CY5163" t="s">
        <v>123</v>
      </c>
      <c r="CZ5163" t="s">
        <v>124</v>
      </c>
      <c r="DD5163" t="str" cm="1">
        <f t="array" ref="DD5163">TEXT(_xlfn.SEQUENCE(1, DATEDIF(AG5163, AH5163, "m") + 1, AG5163, 30), "YYYY-APMM")</f>
        <v>2014-AP05</v>
      </c>
      <c r="DN5163">
        <f t="shared" si="160"/>
        <v>4742.75</v>
      </c>
      <c r="DO5163" t="str">
        <f t="shared" si="161"/>
        <v>LABOR- SUBCONTRACTOR</v>
      </c>
    </row>
    <row r="5164" spans="1:119" x14ac:dyDescent="0.35">
      <c r="A5164" t="s">
        <v>105</v>
      </c>
      <c r="B5164">
        <v>504449</v>
      </c>
      <c r="C5164">
        <v>6359</v>
      </c>
      <c r="D5164">
        <v>125460</v>
      </c>
      <c r="E5164">
        <v>13662</v>
      </c>
      <c r="F5164">
        <v>0</v>
      </c>
      <c r="G5164" t="s">
        <v>106</v>
      </c>
      <c r="H5164" t="s">
        <v>106</v>
      </c>
      <c r="I5164" t="s">
        <v>106</v>
      </c>
      <c r="J5164" t="s">
        <v>107</v>
      </c>
      <c r="K5164" t="s">
        <v>108</v>
      </c>
      <c r="L5164" t="s">
        <v>109</v>
      </c>
      <c r="M5164" t="s">
        <v>110</v>
      </c>
      <c r="N5164" t="s">
        <v>11363</v>
      </c>
      <c r="O5164" t="s">
        <v>2920</v>
      </c>
      <c r="P5164">
        <v>8170</v>
      </c>
      <c r="Q5164">
        <v>0</v>
      </c>
      <c r="R5164">
        <v>0</v>
      </c>
      <c r="S5164">
        <v>200</v>
      </c>
      <c r="T5164">
        <v>0</v>
      </c>
      <c r="U5164">
        <v>1897.25</v>
      </c>
      <c r="V5164">
        <v>1897.25</v>
      </c>
      <c r="W5164">
        <v>200</v>
      </c>
      <c r="X5164">
        <v>0</v>
      </c>
      <c r="Y5164">
        <v>0</v>
      </c>
      <c r="Z5164">
        <v>0</v>
      </c>
      <c r="AD5164" s="1">
        <v>41800.333333333336</v>
      </c>
      <c r="AE5164" s="1">
        <v>41828.708333333336</v>
      </c>
      <c r="AG5164" s="1">
        <v>41800.333333333336</v>
      </c>
      <c r="AH5164" s="1">
        <v>41828.708333333336</v>
      </c>
      <c r="AI5164" s="1">
        <v>41800.333333333336</v>
      </c>
      <c r="AJ5164" s="1">
        <v>41828.708333333336</v>
      </c>
      <c r="AK5164" s="1">
        <v>41800.333333333336</v>
      </c>
      <c r="AL5164" s="1">
        <v>41828.708333333336</v>
      </c>
      <c r="AM5164" s="1">
        <v>41800.333333333336</v>
      </c>
      <c r="AN5164" s="1">
        <v>41828.708333333336</v>
      </c>
      <c r="AP5164" t="s">
        <v>113</v>
      </c>
      <c r="AU5164" t="s">
        <v>11364</v>
      </c>
      <c r="AY5164" t="s">
        <v>119</v>
      </c>
      <c r="AZ5164">
        <v>0</v>
      </c>
      <c r="BA5164">
        <v>0</v>
      </c>
      <c r="BD5164" s="3">
        <v>41321.663194444445</v>
      </c>
      <c r="BE5164" s="3">
        <v>41321.663888888892</v>
      </c>
      <c r="BF5164" t="s">
        <v>115</v>
      </c>
      <c r="BG5164" t="s">
        <v>115</v>
      </c>
      <c r="BH5164">
        <v>8149</v>
      </c>
      <c r="BM5164">
        <v>43470</v>
      </c>
      <c r="BR5164" t="s">
        <v>2854</v>
      </c>
      <c r="BS5164" t="s">
        <v>2855</v>
      </c>
      <c r="BU5164">
        <v>1</v>
      </c>
      <c r="BV5164" t="s">
        <v>118</v>
      </c>
      <c r="BX5164" t="s">
        <v>119</v>
      </c>
      <c r="BY5164" t="s">
        <v>119</v>
      </c>
      <c r="BZ5164" t="s">
        <v>119</v>
      </c>
      <c r="CA5164">
        <v>1</v>
      </c>
      <c r="CC5164" t="s">
        <v>120</v>
      </c>
      <c r="CH5164">
        <v>540</v>
      </c>
      <c r="CI5164">
        <v>32270</v>
      </c>
      <c r="CJ5164" t="s">
        <v>106</v>
      </c>
      <c r="CK5164" t="s">
        <v>106</v>
      </c>
      <c r="CL5164">
        <v>15</v>
      </c>
      <c r="CM5164" t="s">
        <v>2963</v>
      </c>
      <c r="CO5164">
        <v>125458</v>
      </c>
      <c r="CQ5164">
        <v>0</v>
      </c>
      <c r="CR5164">
        <v>0</v>
      </c>
      <c r="CS5164">
        <v>0</v>
      </c>
      <c r="CY5164" t="s">
        <v>123</v>
      </c>
      <c r="CZ5164" t="s">
        <v>124</v>
      </c>
      <c r="DD5164" t="str" cm="1">
        <f t="array" ref="DD5164">TEXT(_xlfn.SEQUENCE(1, DATEDIF(AG5164, AH5164, "m") + 1, AG5164, 30), "YYYY-APMM")</f>
        <v>2014-AP06</v>
      </c>
      <c r="DN5164">
        <f t="shared" si="160"/>
        <v>1897.25</v>
      </c>
      <c r="DO5164" t="str">
        <f t="shared" si="161"/>
        <v>TILE MASON SK</v>
      </c>
    </row>
    <row r="5165" spans="1:119" x14ac:dyDescent="0.35">
      <c r="A5165" t="s">
        <v>105</v>
      </c>
      <c r="B5165">
        <v>504450</v>
      </c>
      <c r="C5165">
        <v>6359</v>
      </c>
      <c r="D5165">
        <v>125460</v>
      </c>
      <c r="E5165">
        <v>13662</v>
      </c>
      <c r="F5165">
        <v>0</v>
      </c>
      <c r="G5165" t="s">
        <v>106</v>
      </c>
      <c r="H5165" t="s">
        <v>106</v>
      </c>
      <c r="I5165" t="s">
        <v>106</v>
      </c>
      <c r="J5165" t="s">
        <v>107</v>
      </c>
      <c r="K5165" t="s">
        <v>108</v>
      </c>
      <c r="L5165" t="s">
        <v>109</v>
      </c>
      <c r="M5165" t="s">
        <v>110</v>
      </c>
      <c r="N5165" t="s">
        <v>11365</v>
      </c>
      <c r="O5165" t="s">
        <v>2923</v>
      </c>
      <c r="P5165">
        <v>8170</v>
      </c>
      <c r="Q5165">
        <v>0</v>
      </c>
      <c r="R5165">
        <v>0</v>
      </c>
      <c r="S5165">
        <v>200</v>
      </c>
      <c r="T5165">
        <v>0</v>
      </c>
      <c r="U5165">
        <v>1743.75</v>
      </c>
      <c r="V5165">
        <v>1743.75</v>
      </c>
      <c r="W5165">
        <v>200</v>
      </c>
      <c r="X5165">
        <v>0</v>
      </c>
      <c r="Y5165">
        <v>0</v>
      </c>
      <c r="Z5165">
        <v>0</v>
      </c>
      <c r="AD5165" s="1">
        <v>41807.333333333336</v>
      </c>
      <c r="AE5165" s="1">
        <v>41835.708333333336</v>
      </c>
      <c r="AG5165" s="1">
        <v>41807.333333333336</v>
      </c>
      <c r="AH5165" s="1">
        <v>41835.708333333336</v>
      </c>
      <c r="AI5165" s="1">
        <v>41807.333333333336</v>
      </c>
      <c r="AJ5165" s="1">
        <v>41835.708333333336</v>
      </c>
      <c r="AK5165" s="1">
        <v>41807.333333333336</v>
      </c>
      <c r="AL5165" s="1">
        <v>41835.708333333336</v>
      </c>
      <c r="AM5165" s="1">
        <v>41807.333333333336</v>
      </c>
      <c r="AN5165" s="1">
        <v>41835.708333333336</v>
      </c>
      <c r="AP5165" t="s">
        <v>113</v>
      </c>
      <c r="AU5165" t="s">
        <v>11366</v>
      </c>
      <c r="AY5165" t="s">
        <v>119</v>
      </c>
      <c r="AZ5165">
        <v>0</v>
      </c>
      <c r="BA5165">
        <v>0</v>
      </c>
      <c r="BD5165" s="3">
        <v>41321.663194444445</v>
      </c>
      <c r="BE5165" s="3">
        <v>41321.663888888892</v>
      </c>
      <c r="BF5165" t="s">
        <v>115</v>
      </c>
      <c r="BG5165" t="s">
        <v>115</v>
      </c>
      <c r="BH5165">
        <v>8149</v>
      </c>
      <c r="BM5165">
        <v>43470</v>
      </c>
      <c r="BR5165" t="s">
        <v>2854</v>
      </c>
      <c r="BS5165" t="s">
        <v>2855</v>
      </c>
      <c r="BU5165">
        <v>1</v>
      </c>
      <c r="BV5165" t="s">
        <v>118</v>
      </c>
      <c r="BX5165" t="s">
        <v>119</v>
      </c>
      <c r="BY5165" t="s">
        <v>119</v>
      </c>
      <c r="BZ5165" t="s">
        <v>119</v>
      </c>
      <c r="CA5165">
        <v>1</v>
      </c>
      <c r="CC5165" t="s">
        <v>120</v>
      </c>
      <c r="CH5165">
        <v>540</v>
      </c>
      <c r="CI5165">
        <v>32270</v>
      </c>
      <c r="CJ5165" t="s">
        <v>106</v>
      </c>
      <c r="CK5165" t="s">
        <v>106</v>
      </c>
      <c r="CL5165">
        <v>15</v>
      </c>
      <c r="CM5165" t="s">
        <v>2963</v>
      </c>
      <c r="CO5165">
        <v>125458</v>
      </c>
      <c r="CQ5165">
        <v>0</v>
      </c>
      <c r="CR5165">
        <v>0</v>
      </c>
      <c r="CS5165">
        <v>0</v>
      </c>
      <c r="CY5165" t="s">
        <v>123</v>
      </c>
      <c r="CZ5165" t="s">
        <v>124</v>
      </c>
      <c r="DD5165" t="str" cm="1">
        <f t="array" ref="DD5165">TEXT(_xlfn.SEQUENCE(1, DATEDIF(AG5165, AH5165, "m") + 1, AG5165, 30), "YYYY-APMM")</f>
        <v>2014-AP06</v>
      </c>
      <c r="DN5165">
        <f t="shared" si="160"/>
        <v>1743.75</v>
      </c>
      <c r="DO5165" t="str">
        <f t="shared" si="161"/>
        <v>TILE MASON SK</v>
      </c>
    </row>
    <row r="5166" spans="1:119" x14ac:dyDescent="0.35">
      <c r="A5166" t="s">
        <v>105</v>
      </c>
      <c r="B5166">
        <v>504451</v>
      </c>
      <c r="C5166">
        <v>6359</v>
      </c>
      <c r="D5166">
        <v>125460</v>
      </c>
      <c r="E5166">
        <v>13662</v>
      </c>
      <c r="F5166">
        <v>0</v>
      </c>
      <c r="G5166" t="s">
        <v>106</v>
      </c>
      <c r="H5166" t="s">
        <v>106</v>
      </c>
      <c r="I5166" t="s">
        <v>106</v>
      </c>
      <c r="J5166" t="s">
        <v>107</v>
      </c>
      <c r="K5166" t="s">
        <v>108</v>
      </c>
      <c r="L5166" t="s">
        <v>109</v>
      </c>
      <c r="M5166" t="s">
        <v>110</v>
      </c>
      <c r="N5166" t="s">
        <v>11367</v>
      </c>
      <c r="O5166" t="s">
        <v>2929</v>
      </c>
      <c r="P5166">
        <v>8170</v>
      </c>
      <c r="Q5166">
        <v>64</v>
      </c>
      <c r="R5166">
        <v>64</v>
      </c>
      <c r="S5166">
        <v>120</v>
      </c>
      <c r="T5166">
        <v>0</v>
      </c>
      <c r="U5166">
        <v>261.5</v>
      </c>
      <c r="V5166">
        <v>261.5</v>
      </c>
      <c r="W5166">
        <v>120</v>
      </c>
      <c r="X5166">
        <v>0</v>
      </c>
      <c r="Y5166">
        <v>0</v>
      </c>
      <c r="Z5166">
        <v>0</v>
      </c>
      <c r="AD5166" s="1">
        <v>41834.333333333336</v>
      </c>
      <c r="AE5166" s="1">
        <v>41850.708333333336</v>
      </c>
      <c r="AG5166" s="1">
        <v>41825.333333333336</v>
      </c>
      <c r="AH5166" s="1">
        <v>41841.708333333336</v>
      </c>
      <c r="AI5166" s="1">
        <v>41825.333333333336</v>
      </c>
      <c r="AJ5166" s="1">
        <v>41841.708333333336</v>
      </c>
      <c r="AK5166" s="1">
        <v>41825.333333333336</v>
      </c>
      <c r="AL5166" s="1">
        <v>41841.708333333336</v>
      </c>
      <c r="AM5166" s="1">
        <v>41834.333333333336</v>
      </c>
      <c r="AN5166" s="1">
        <v>41850.708333333336</v>
      </c>
      <c r="AP5166" t="s">
        <v>113</v>
      </c>
      <c r="AU5166" t="s">
        <v>11368</v>
      </c>
      <c r="AY5166" t="s">
        <v>106</v>
      </c>
      <c r="AZ5166">
        <v>0</v>
      </c>
      <c r="BA5166">
        <v>0</v>
      </c>
      <c r="BD5166" s="3">
        <v>41321.663194444445</v>
      </c>
      <c r="BE5166" s="3">
        <v>41321.663888888892</v>
      </c>
      <c r="BF5166" t="s">
        <v>115</v>
      </c>
      <c r="BG5166" t="s">
        <v>115</v>
      </c>
      <c r="BH5166">
        <v>8149</v>
      </c>
      <c r="BM5166">
        <v>43470</v>
      </c>
      <c r="BR5166" t="s">
        <v>2854</v>
      </c>
      <c r="BS5166" t="s">
        <v>2855</v>
      </c>
      <c r="BU5166">
        <v>1</v>
      </c>
      <c r="BV5166" t="s">
        <v>118</v>
      </c>
      <c r="BX5166" t="s">
        <v>119</v>
      </c>
      <c r="BY5166" t="s">
        <v>119</v>
      </c>
      <c r="BZ5166" t="s">
        <v>119</v>
      </c>
      <c r="CA5166">
        <v>1</v>
      </c>
      <c r="CC5166" t="s">
        <v>120</v>
      </c>
      <c r="CH5166">
        <v>540</v>
      </c>
      <c r="CI5166">
        <v>32270</v>
      </c>
      <c r="CJ5166" t="s">
        <v>106</v>
      </c>
      <c r="CK5166" t="s">
        <v>106</v>
      </c>
      <c r="CL5166">
        <v>15</v>
      </c>
      <c r="CM5166" t="s">
        <v>2963</v>
      </c>
      <c r="CO5166">
        <v>125458</v>
      </c>
      <c r="CQ5166">
        <v>0</v>
      </c>
      <c r="CR5166">
        <v>0</v>
      </c>
      <c r="CS5166">
        <v>0</v>
      </c>
      <c r="CY5166" t="s">
        <v>123</v>
      </c>
      <c r="CZ5166" t="s">
        <v>124</v>
      </c>
      <c r="DD5166" t="str" cm="1">
        <f t="array" ref="DD5166">TEXT(_xlfn.SEQUENCE(1, DATEDIF(AG5166, AH5166, "m") + 1, AG5166, 30), "YYYY-APMM")</f>
        <v>2014-AP07</v>
      </c>
      <c r="DN5166">
        <f t="shared" si="160"/>
        <v>261.5</v>
      </c>
      <c r="DO5166" t="str">
        <f t="shared" si="161"/>
        <v>TILE MASON SK</v>
      </c>
    </row>
    <row r="5167" spans="1:119" x14ac:dyDescent="0.35">
      <c r="A5167" t="s">
        <v>105</v>
      </c>
      <c r="B5167">
        <v>504452</v>
      </c>
      <c r="C5167">
        <v>6359</v>
      </c>
      <c r="D5167">
        <v>125460</v>
      </c>
      <c r="E5167">
        <v>13662</v>
      </c>
      <c r="F5167">
        <v>0</v>
      </c>
      <c r="G5167" t="s">
        <v>106</v>
      </c>
      <c r="H5167" t="s">
        <v>106</v>
      </c>
      <c r="I5167" t="s">
        <v>106</v>
      </c>
      <c r="J5167" t="s">
        <v>107</v>
      </c>
      <c r="K5167" t="s">
        <v>108</v>
      </c>
      <c r="L5167" t="s">
        <v>109</v>
      </c>
      <c r="M5167" t="s">
        <v>110</v>
      </c>
      <c r="N5167" t="s">
        <v>11369</v>
      </c>
      <c r="O5167" t="s">
        <v>2932</v>
      </c>
      <c r="P5167">
        <v>8171</v>
      </c>
      <c r="Q5167">
        <v>16</v>
      </c>
      <c r="R5167">
        <v>16</v>
      </c>
      <c r="S5167">
        <v>160</v>
      </c>
      <c r="T5167">
        <v>0</v>
      </c>
      <c r="U5167">
        <v>875</v>
      </c>
      <c r="V5167">
        <v>875</v>
      </c>
      <c r="W5167">
        <v>160</v>
      </c>
      <c r="X5167">
        <v>0</v>
      </c>
      <c r="Y5167">
        <v>0</v>
      </c>
      <c r="Z5167">
        <v>0</v>
      </c>
      <c r="AD5167" s="1">
        <v>41830.333333333336</v>
      </c>
      <c r="AE5167" s="1">
        <v>41856.708333333336</v>
      </c>
      <c r="AG5167" s="1">
        <v>41828.333333333336</v>
      </c>
      <c r="AH5167" s="1">
        <v>41850.708333333336</v>
      </c>
      <c r="AI5167" s="1">
        <v>41828.333333333336</v>
      </c>
      <c r="AJ5167" s="1">
        <v>41850.708333333336</v>
      </c>
      <c r="AK5167" s="1">
        <v>41828.333333333336</v>
      </c>
      <c r="AL5167" s="1">
        <v>41850.708333333336</v>
      </c>
      <c r="AM5167" s="1">
        <v>41830.333333333336</v>
      </c>
      <c r="AN5167" s="1">
        <v>41856.708333333336</v>
      </c>
      <c r="AP5167" t="s">
        <v>113</v>
      </c>
      <c r="AU5167" t="s">
        <v>11370</v>
      </c>
      <c r="AY5167" t="s">
        <v>106</v>
      </c>
      <c r="AZ5167">
        <v>0</v>
      </c>
      <c r="BA5167">
        <v>0</v>
      </c>
      <c r="BD5167" s="3">
        <v>41321.663194444445</v>
      </c>
      <c r="BE5167" s="3">
        <v>41321.663888888892</v>
      </c>
      <c r="BF5167" t="s">
        <v>115</v>
      </c>
      <c r="BG5167" t="s">
        <v>115</v>
      </c>
      <c r="BH5167">
        <v>8149</v>
      </c>
      <c r="BM5167">
        <v>43480</v>
      </c>
      <c r="BR5167" t="s">
        <v>2893</v>
      </c>
      <c r="BS5167" t="s">
        <v>2894</v>
      </c>
      <c r="BU5167">
        <v>1</v>
      </c>
      <c r="BV5167" t="s">
        <v>118</v>
      </c>
      <c r="BX5167" t="s">
        <v>119</v>
      </c>
      <c r="BY5167" t="s">
        <v>119</v>
      </c>
      <c r="BZ5167" t="s">
        <v>119</v>
      </c>
      <c r="CA5167">
        <v>1</v>
      </c>
      <c r="CC5167" t="s">
        <v>120</v>
      </c>
      <c r="CH5167">
        <v>540</v>
      </c>
      <c r="CI5167">
        <v>32270</v>
      </c>
      <c r="CJ5167" t="s">
        <v>106</v>
      </c>
      <c r="CK5167" t="s">
        <v>106</v>
      </c>
      <c r="CL5167">
        <v>15</v>
      </c>
      <c r="CM5167" t="s">
        <v>2963</v>
      </c>
      <c r="CO5167">
        <v>125458</v>
      </c>
      <c r="CQ5167">
        <v>0</v>
      </c>
      <c r="CR5167">
        <v>0</v>
      </c>
      <c r="CS5167">
        <v>0</v>
      </c>
      <c r="CY5167" t="s">
        <v>123</v>
      </c>
      <c r="CZ5167" t="s">
        <v>124</v>
      </c>
      <c r="DD5167" t="str" cm="1">
        <f t="array" ref="DD5167">TEXT(_xlfn.SEQUENCE(1, DATEDIF(AG5167, AH5167, "m") + 1, AG5167, 30), "YYYY-APMM")</f>
        <v>2014-AP07</v>
      </c>
      <c r="DN5167">
        <f t="shared" si="160"/>
        <v>875</v>
      </c>
      <c r="DO5167" t="str">
        <f t="shared" si="161"/>
        <v>GRANITE MASON SK</v>
      </c>
    </row>
    <row r="5168" spans="1:119" x14ac:dyDescent="0.35">
      <c r="A5168" t="s">
        <v>105</v>
      </c>
      <c r="B5168">
        <v>504453</v>
      </c>
      <c r="C5168">
        <v>6359</v>
      </c>
      <c r="D5168">
        <v>125460</v>
      </c>
      <c r="E5168">
        <v>13662</v>
      </c>
      <c r="F5168">
        <v>0</v>
      </c>
      <c r="G5168" t="s">
        <v>106</v>
      </c>
      <c r="H5168" t="s">
        <v>106</v>
      </c>
      <c r="I5168" t="s">
        <v>106</v>
      </c>
      <c r="J5168" t="s">
        <v>107</v>
      </c>
      <c r="K5168" t="s">
        <v>108</v>
      </c>
      <c r="L5168" t="s">
        <v>109</v>
      </c>
      <c r="M5168" t="s">
        <v>110</v>
      </c>
      <c r="N5168" t="s">
        <v>11371</v>
      </c>
      <c r="O5168" t="s">
        <v>2935</v>
      </c>
      <c r="P5168">
        <v>8178</v>
      </c>
      <c r="Q5168">
        <v>0</v>
      </c>
      <c r="R5168">
        <v>0</v>
      </c>
      <c r="S5168">
        <v>160</v>
      </c>
      <c r="T5168">
        <v>0</v>
      </c>
      <c r="U5168">
        <v>1305</v>
      </c>
      <c r="V5168">
        <v>1305</v>
      </c>
      <c r="W5168">
        <v>160</v>
      </c>
      <c r="X5168">
        <v>0</v>
      </c>
      <c r="Y5168">
        <v>0</v>
      </c>
      <c r="Z5168">
        <v>0</v>
      </c>
      <c r="AD5168" s="1">
        <v>41820.333333333336</v>
      </c>
      <c r="AE5168" s="1">
        <v>41842.708333333336</v>
      </c>
      <c r="AG5168" s="1">
        <v>41820.333333333336</v>
      </c>
      <c r="AH5168" s="1">
        <v>41842.708333333336</v>
      </c>
      <c r="AI5168" s="1">
        <v>41820.333333333336</v>
      </c>
      <c r="AJ5168" s="1">
        <v>41842.708333333336</v>
      </c>
      <c r="AK5168" s="1">
        <v>41820.333333333336</v>
      </c>
      <c r="AL5168" s="1">
        <v>41842.708333333336</v>
      </c>
      <c r="AM5168" s="1">
        <v>41820.333333333336</v>
      </c>
      <c r="AN5168" s="1">
        <v>41842.708333333336</v>
      </c>
      <c r="AP5168" t="s">
        <v>113</v>
      </c>
      <c r="AU5168" t="s">
        <v>11372</v>
      </c>
      <c r="AY5168" t="s">
        <v>119</v>
      </c>
      <c r="AZ5168">
        <v>0</v>
      </c>
      <c r="BA5168">
        <v>0</v>
      </c>
      <c r="BD5168" s="3">
        <v>41321.663194444445</v>
      </c>
      <c r="BE5168" s="3">
        <v>41321.663888888892</v>
      </c>
      <c r="BF5168" t="s">
        <v>115</v>
      </c>
      <c r="BG5168" t="s">
        <v>115</v>
      </c>
      <c r="BH5168">
        <v>8149</v>
      </c>
      <c r="BM5168">
        <v>43550</v>
      </c>
      <c r="BR5168" t="s">
        <v>116</v>
      </c>
      <c r="BS5168" t="s">
        <v>117</v>
      </c>
      <c r="BU5168">
        <v>1</v>
      </c>
      <c r="BV5168" t="s">
        <v>118</v>
      </c>
      <c r="BX5168" t="s">
        <v>119</v>
      </c>
      <c r="BY5168" t="s">
        <v>119</v>
      </c>
      <c r="BZ5168" t="s">
        <v>119</v>
      </c>
      <c r="CA5168">
        <v>1</v>
      </c>
      <c r="CC5168" t="s">
        <v>120</v>
      </c>
      <c r="CH5168">
        <v>540</v>
      </c>
      <c r="CI5168">
        <v>32270</v>
      </c>
      <c r="CJ5168" t="s">
        <v>106</v>
      </c>
      <c r="CK5168" t="s">
        <v>106</v>
      </c>
      <c r="CL5168">
        <v>15</v>
      </c>
      <c r="CM5168" t="s">
        <v>2963</v>
      </c>
      <c r="CO5168">
        <v>125458</v>
      </c>
      <c r="CQ5168">
        <v>0</v>
      </c>
      <c r="CR5168">
        <v>0</v>
      </c>
      <c r="CS5168">
        <v>0</v>
      </c>
      <c r="CY5168" t="s">
        <v>123</v>
      </c>
      <c r="CZ5168" t="s">
        <v>124</v>
      </c>
      <c r="DD5168" t="str" cm="1">
        <f t="array" ref="DD5168">TEXT(_xlfn.SEQUENCE(1, DATEDIF(AG5168, AH5168, "m") + 1, AG5168, 30), "YYYY-APMM")</f>
        <v>2014-AP06</v>
      </c>
      <c r="DN5168">
        <f t="shared" si="160"/>
        <v>1305</v>
      </c>
      <c r="DO5168" t="str">
        <f t="shared" si="161"/>
        <v>LABOR- SUBCONTRACTOR</v>
      </c>
    </row>
    <row r="5169" spans="1:119" x14ac:dyDescent="0.35">
      <c r="A5169" t="s">
        <v>105</v>
      </c>
      <c r="B5169">
        <v>504454</v>
      </c>
      <c r="C5169">
        <v>6359</v>
      </c>
      <c r="D5169">
        <v>125460</v>
      </c>
      <c r="E5169">
        <v>13662</v>
      </c>
      <c r="F5169">
        <v>0</v>
      </c>
      <c r="G5169" t="s">
        <v>106</v>
      </c>
      <c r="H5169" t="s">
        <v>106</v>
      </c>
      <c r="I5169" t="s">
        <v>106</v>
      </c>
      <c r="J5169" t="s">
        <v>107</v>
      </c>
      <c r="K5169" t="s">
        <v>108</v>
      </c>
      <c r="L5169" t="s">
        <v>109</v>
      </c>
      <c r="M5169" t="s">
        <v>110</v>
      </c>
      <c r="N5169" t="s">
        <v>11373</v>
      </c>
      <c r="O5169" t="s">
        <v>2941</v>
      </c>
      <c r="P5169">
        <v>8178</v>
      </c>
      <c r="Q5169">
        <v>0</v>
      </c>
      <c r="R5169">
        <v>0</v>
      </c>
      <c r="S5169">
        <v>200</v>
      </c>
      <c r="T5169">
        <v>0</v>
      </c>
      <c r="U5169">
        <v>1305</v>
      </c>
      <c r="V5169">
        <v>1305</v>
      </c>
      <c r="W5169">
        <v>200</v>
      </c>
      <c r="X5169">
        <v>0</v>
      </c>
      <c r="Y5169">
        <v>0</v>
      </c>
      <c r="Z5169">
        <v>0</v>
      </c>
      <c r="AD5169" s="1">
        <v>41827.333333333336</v>
      </c>
      <c r="AE5169" s="1">
        <v>41858.708333333336</v>
      </c>
      <c r="AG5169" s="1">
        <v>41827.333333333336</v>
      </c>
      <c r="AH5169" s="1">
        <v>41858.708333333336</v>
      </c>
      <c r="AI5169" s="1">
        <v>41827.333333333336</v>
      </c>
      <c r="AJ5169" s="1">
        <v>41858.708333333336</v>
      </c>
      <c r="AK5169" s="1">
        <v>41827.333333333336</v>
      </c>
      <c r="AL5169" s="1">
        <v>41858.708333333336</v>
      </c>
      <c r="AM5169" s="1">
        <v>41827.333333333336</v>
      </c>
      <c r="AN5169" s="1">
        <v>41858.708333333336</v>
      </c>
      <c r="AP5169" t="s">
        <v>113</v>
      </c>
      <c r="AU5169" t="s">
        <v>11374</v>
      </c>
      <c r="AY5169" t="s">
        <v>119</v>
      </c>
      <c r="AZ5169">
        <v>0</v>
      </c>
      <c r="BA5169">
        <v>0</v>
      </c>
      <c r="BD5169" s="3">
        <v>41321.663194444445</v>
      </c>
      <c r="BE5169" s="3">
        <v>41321.663888888892</v>
      </c>
      <c r="BF5169" t="s">
        <v>115</v>
      </c>
      <c r="BG5169" t="s">
        <v>115</v>
      </c>
      <c r="BH5169">
        <v>8149</v>
      </c>
      <c r="BM5169">
        <v>43550</v>
      </c>
      <c r="BR5169" t="s">
        <v>116</v>
      </c>
      <c r="BS5169" t="s">
        <v>117</v>
      </c>
      <c r="BU5169">
        <v>1</v>
      </c>
      <c r="BV5169" t="s">
        <v>118</v>
      </c>
      <c r="BX5169" t="s">
        <v>119</v>
      </c>
      <c r="BY5169" t="s">
        <v>119</v>
      </c>
      <c r="BZ5169" t="s">
        <v>119</v>
      </c>
      <c r="CA5169">
        <v>1</v>
      </c>
      <c r="CC5169" t="s">
        <v>120</v>
      </c>
      <c r="CH5169">
        <v>540</v>
      </c>
      <c r="CI5169">
        <v>32270</v>
      </c>
      <c r="CJ5169" t="s">
        <v>106</v>
      </c>
      <c r="CK5169" t="s">
        <v>106</v>
      </c>
      <c r="CL5169">
        <v>15</v>
      </c>
      <c r="CM5169" t="s">
        <v>2963</v>
      </c>
      <c r="CO5169">
        <v>125458</v>
      </c>
      <c r="CQ5169">
        <v>0</v>
      </c>
      <c r="CR5169">
        <v>0</v>
      </c>
      <c r="CS5169">
        <v>0</v>
      </c>
      <c r="CY5169" t="s">
        <v>123</v>
      </c>
      <c r="CZ5169" t="s">
        <v>124</v>
      </c>
      <c r="DD5169" t="str" cm="1">
        <f t="array" ref="DD5169:DE5169">TEXT(_xlfn.SEQUENCE(1, DATEDIF(AG5169, AH5169, "m") + 1, AG5169, 30), "YYYY-APMM")</f>
        <v>2014-AP07</v>
      </c>
      <c r="DE5169" t="str">
        <v>2014-AP08</v>
      </c>
      <c r="DN5169">
        <f t="shared" si="160"/>
        <v>652.5</v>
      </c>
      <c r="DO5169" t="str">
        <f t="shared" si="161"/>
        <v>LABOR- SUBCONTRACTOR</v>
      </c>
    </row>
    <row r="5170" spans="1:119" x14ac:dyDescent="0.35">
      <c r="A5170" t="s">
        <v>105</v>
      </c>
      <c r="B5170">
        <v>504455</v>
      </c>
      <c r="C5170">
        <v>6359</v>
      </c>
      <c r="D5170">
        <v>125460</v>
      </c>
      <c r="E5170">
        <v>13662</v>
      </c>
      <c r="F5170">
        <v>0</v>
      </c>
      <c r="G5170" t="s">
        <v>106</v>
      </c>
      <c r="H5170" t="s">
        <v>106</v>
      </c>
      <c r="I5170" t="s">
        <v>106</v>
      </c>
      <c r="J5170" t="s">
        <v>107</v>
      </c>
      <c r="K5170" t="s">
        <v>108</v>
      </c>
      <c r="L5170" t="s">
        <v>109</v>
      </c>
      <c r="M5170" t="s">
        <v>110</v>
      </c>
      <c r="N5170" t="s">
        <v>11375</v>
      </c>
      <c r="O5170" t="s">
        <v>2986</v>
      </c>
      <c r="P5170">
        <v>8178</v>
      </c>
      <c r="Q5170">
        <v>0</v>
      </c>
      <c r="R5170">
        <v>0</v>
      </c>
      <c r="S5170">
        <v>120</v>
      </c>
      <c r="T5170">
        <v>0</v>
      </c>
      <c r="U5170">
        <v>308</v>
      </c>
      <c r="V5170">
        <v>308</v>
      </c>
      <c r="W5170">
        <v>120</v>
      </c>
      <c r="X5170">
        <v>0</v>
      </c>
      <c r="Y5170">
        <v>0</v>
      </c>
      <c r="Z5170">
        <v>0</v>
      </c>
      <c r="AD5170" s="1">
        <v>41842.333333333336</v>
      </c>
      <c r="AE5170" s="1">
        <v>41862.708333333336</v>
      </c>
      <c r="AG5170" s="1">
        <v>41842.333333333336</v>
      </c>
      <c r="AH5170" s="1">
        <v>41862.708333333336</v>
      </c>
      <c r="AI5170" s="1">
        <v>41842.333333333336</v>
      </c>
      <c r="AJ5170" s="1">
        <v>41862.708333333336</v>
      </c>
      <c r="AK5170" s="1">
        <v>41842.333333333336</v>
      </c>
      <c r="AL5170" s="1">
        <v>41862.708333333336</v>
      </c>
      <c r="AM5170" s="1">
        <v>41842.333333333336</v>
      </c>
      <c r="AN5170" s="1">
        <v>41862.708333333336</v>
      </c>
      <c r="AP5170" t="s">
        <v>113</v>
      </c>
      <c r="AU5170" t="s">
        <v>11376</v>
      </c>
      <c r="AY5170" t="s">
        <v>119</v>
      </c>
      <c r="AZ5170">
        <v>0</v>
      </c>
      <c r="BA5170">
        <v>0</v>
      </c>
      <c r="BD5170" s="3">
        <v>41321.663194444445</v>
      </c>
      <c r="BE5170" s="3">
        <v>41321.663888888892</v>
      </c>
      <c r="BF5170" t="s">
        <v>115</v>
      </c>
      <c r="BG5170" t="s">
        <v>115</v>
      </c>
      <c r="BH5170">
        <v>8149</v>
      </c>
      <c r="BM5170">
        <v>43550</v>
      </c>
      <c r="BR5170" t="s">
        <v>116</v>
      </c>
      <c r="BS5170" t="s">
        <v>117</v>
      </c>
      <c r="BU5170">
        <v>1</v>
      </c>
      <c r="BV5170" t="s">
        <v>118</v>
      </c>
      <c r="BX5170" t="s">
        <v>119</v>
      </c>
      <c r="BY5170" t="s">
        <v>119</v>
      </c>
      <c r="BZ5170" t="s">
        <v>119</v>
      </c>
      <c r="CA5170">
        <v>1</v>
      </c>
      <c r="CC5170" t="s">
        <v>120</v>
      </c>
      <c r="CH5170">
        <v>540</v>
      </c>
      <c r="CI5170">
        <v>32270</v>
      </c>
      <c r="CJ5170" t="s">
        <v>106</v>
      </c>
      <c r="CK5170" t="s">
        <v>106</v>
      </c>
      <c r="CL5170">
        <v>15</v>
      </c>
      <c r="CM5170" t="s">
        <v>2963</v>
      </c>
      <c r="CO5170">
        <v>125458</v>
      </c>
      <c r="CQ5170">
        <v>0</v>
      </c>
      <c r="CR5170">
        <v>0</v>
      </c>
      <c r="CS5170">
        <v>0</v>
      </c>
      <c r="CY5170" t="s">
        <v>123</v>
      </c>
      <c r="CZ5170" t="s">
        <v>124</v>
      </c>
      <c r="DD5170" t="str" cm="1">
        <f t="array" ref="DD5170">TEXT(_xlfn.SEQUENCE(1, DATEDIF(AG5170, AH5170, "m") + 1, AG5170, 30), "YYYY-APMM")</f>
        <v>2014-AP07</v>
      </c>
      <c r="DN5170">
        <f t="shared" si="160"/>
        <v>308</v>
      </c>
      <c r="DO5170" t="str">
        <f t="shared" si="161"/>
        <v>LABOR- SUBCONTRACTOR</v>
      </c>
    </row>
    <row r="5171" spans="1:119" x14ac:dyDescent="0.35">
      <c r="A5171" t="s">
        <v>105</v>
      </c>
      <c r="B5171">
        <v>504456</v>
      </c>
      <c r="C5171">
        <v>6359</v>
      </c>
      <c r="D5171">
        <v>125460</v>
      </c>
      <c r="E5171">
        <v>13662</v>
      </c>
      <c r="F5171">
        <v>0</v>
      </c>
      <c r="G5171" t="s">
        <v>106</v>
      </c>
      <c r="H5171" t="s">
        <v>106</v>
      </c>
      <c r="I5171" t="s">
        <v>106</v>
      </c>
      <c r="J5171" t="s">
        <v>107</v>
      </c>
      <c r="K5171" t="s">
        <v>108</v>
      </c>
      <c r="L5171" t="s">
        <v>109</v>
      </c>
      <c r="M5171" t="s">
        <v>110</v>
      </c>
      <c r="N5171" t="s">
        <v>11377</v>
      </c>
      <c r="O5171" t="s">
        <v>2989</v>
      </c>
      <c r="P5171">
        <v>8178</v>
      </c>
      <c r="Q5171">
        <v>0</v>
      </c>
      <c r="R5171">
        <v>0</v>
      </c>
      <c r="S5171">
        <v>160</v>
      </c>
      <c r="T5171">
        <v>0</v>
      </c>
      <c r="U5171">
        <v>220</v>
      </c>
      <c r="V5171">
        <v>220</v>
      </c>
      <c r="W5171">
        <v>160</v>
      </c>
      <c r="X5171">
        <v>0</v>
      </c>
      <c r="Y5171">
        <v>0</v>
      </c>
      <c r="Z5171">
        <v>0</v>
      </c>
      <c r="AD5171" s="1">
        <v>41842.333333333336</v>
      </c>
      <c r="AE5171" s="1">
        <v>41868.708333333336</v>
      </c>
      <c r="AG5171" s="1">
        <v>41842.333333333336</v>
      </c>
      <c r="AH5171" s="1">
        <v>41868.708333333336</v>
      </c>
      <c r="AI5171" s="1">
        <v>41842.333333333336</v>
      </c>
      <c r="AJ5171" s="1">
        <v>41868.708333333336</v>
      </c>
      <c r="AK5171" s="1">
        <v>41842.333333333336</v>
      </c>
      <c r="AL5171" s="1">
        <v>41868.708333333336</v>
      </c>
      <c r="AM5171" s="1">
        <v>41842.333333333336</v>
      </c>
      <c r="AN5171" s="1">
        <v>41868.708333333336</v>
      </c>
      <c r="AP5171" t="s">
        <v>113</v>
      </c>
      <c r="AU5171" t="s">
        <v>11378</v>
      </c>
      <c r="AY5171" t="s">
        <v>119</v>
      </c>
      <c r="AZ5171">
        <v>0</v>
      </c>
      <c r="BA5171">
        <v>0</v>
      </c>
      <c r="BD5171" s="3">
        <v>41321.663194444445</v>
      </c>
      <c r="BE5171" s="3">
        <v>41321.663888888892</v>
      </c>
      <c r="BF5171" t="s">
        <v>115</v>
      </c>
      <c r="BG5171" t="s">
        <v>115</v>
      </c>
      <c r="BH5171">
        <v>8149</v>
      </c>
      <c r="BM5171">
        <v>43550</v>
      </c>
      <c r="BR5171" t="s">
        <v>116</v>
      </c>
      <c r="BS5171" t="s">
        <v>117</v>
      </c>
      <c r="BU5171">
        <v>1</v>
      </c>
      <c r="BV5171" t="s">
        <v>118</v>
      </c>
      <c r="BX5171" t="s">
        <v>119</v>
      </c>
      <c r="BY5171" t="s">
        <v>119</v>
      </c>
      <c r="BZ5171" t="s">
        <v>119</v>
      </c>
      <c r="CA5171">
        <v>1</v>
      </c>
      <c r="CC5171" t="s">
        <v>120</v>
      </c>
      <c r="CH5171">
        <v>540</v>
      </c>
      <c r="CI5171">
        <v>32270</v>
      </c>
      <c r="CJ5171" t="s">
        <v>106</v>
      </c>
      <c r="CK5171" t="s">
        <v>106</v>
      </c>
      <c r="CL5171">
        <v>15</v>
      </c>
      <c r="CM5171" t="s">
        <v>2963</v>
      </c>
      <c r="CO5171">
        <v>125458</v>
      </c>
      <c r="CQ5171">
        <v>0</v>
      </c>
      <c r="CR5171">
        <v>0</v>
      </c>
      <c r="CS5171">
        <v>0</v>
      </c>
      <c r="CY5171" t="s">
        <v>123</v>
      </c>
      <c r="CZ5171" t="s">
        <v>124</v>
      </c>
      <c r="DD5171" t="str" cm="1">
        <f t="array" ref="DD5171">TEXT(_xlfn.SEQUENCE(1, DATEDIF(AG5171, AH5171, "m") + 1, AG5171, 30), "YYYY-APMM")</f>
        <v>2014-AP07</v>
      </c>
      <c r="DN5171">
        <f t="shared" si="160"/>
        <v>220</v>
      </c>
      <c r="DO5171" t="str">
        <f t="shared" si="161"/>
        <v>LABOR- SUBCONTRACTOR</v>
      </c>
    </row>
    <row r="5172" spans="1:119" x14ac:dyDescent="0.35">
      <c r="A5172" t="s">
        <v>105</v>
      </c>
      <c r="B5172">
        <v>504457</v>
      </c>
      <c r="C5172">
        <v>6359</v>
      </c>
      <c r="D5172">
        <v>125460</v>
      </c>
      <c r="E5172">
        <v>13662</v>
      </c>
      <c r="F5172">
        <v>0</v>
      </c>
      <c r="G5172" t="s">
        <v>106</v>
      </c>
      <c r="H5172" t="s">
        <v>106</v>
      </c>
      <c r="I5172" t="s">
        <v>106</v>
      </c>
      <c r="J5172" t="s">
        <v>107</v>
      </c>
      <c r="K5172" t="s">
        <v>108</v>
      </c>
      <c r="L5172" t="s">
        <v>109</v>
      </c>
      <c r="M5172" t="s">
        <v>110</v>
      </c>
      <c r="N5172" t="s">
        <v>11379</v>
      </c>
      <c r="O5172" t="s">
        <v>2947</v>
      </c>
      <c r="P5172">
        <v>8178</v>
      </c>
      <c r="Q5172">
        <v>32</v>
      </c>
      <c r="R5172">
        <v>32</v>
      </c>
      <c r="S5172">
        <v>160</v>
      </c>
      <c r="T5172">
        <v>0</v>
      </c>
      <c r="U5172">
        <v>162.25</v>
      </c>
      <c r="V5172">
        <v>162.25</v>
      </c>
      <c r="W5172">
        <v>160</v>
      </c>
      <c r="X5172">
        <v>0</v>
      </c>
      <c r="Y5172">
        <v>0</v>
      </c>
      <c r="Z5172">
        <v>0</v>
      </c>
      <c r="AD5172" s="1">
        <v>41857.333333333336</v>
      </c>
      <c r="AE5172" s="1">
        <v>41879.708333333336</v>
      </c>
      <c r="AG5172" s="1">
        <v>41849.333333333336</v>
      </c>
      <c r="AH5172" s="1">
        <v>41875.708333333336</v>
      </c>
      <c r="AI5172" s="1">
        <v>41849.333333333336</v>
      </c>
      <c r="AJ5172" s="1">
        <v>41875.708333333336</v>
      </c>
      <c r="AK5172" s="1">
        <v>41849.333333333336</v>
      </c>
      <c r="AL5172" s="1">
        <v>41875.708333333336</v>
      </c>
      <c r="AM5172" s="1">
        <v>41857.333333333336</v>
      </c>
      <c r="AN5172" s="1">
        <v>41879.708333333336</v>
      </c>
      <c r="AP5172" t="s">
        <v>113</v>
      </c>
      <c r="AU5172" t="s">
        <v>11380</v>
      </c>
      <c r="AY5172" t="s">
        <v>106</v>
      </c>
      <c r="AZ5172">
        <v>0</v>
      </c>
      <c r="BA5172">
        <v>0</v>
      </c>
      <c r="BD5172" s="3">
        <v>41321.663194444445</v>
      </c>
      <c r="BE5172" s="3">
        <v>41321.663888888892</v>
      </c>
      <c r="BF5172" t="s">
        <v>115</v>
      </c>
      <c r="BG5172" t="s">
        <v>115</v>
      </c>
      <c r="BH5172">
        <v>8149</v>
      </c>
      <c r="BM5172">
        <v>43550</v>
      </c>
      <c r="BR5172" t="s">
        <v>116</v>
      </c>
      <c r="BS5172" t="s">
        <v>117</v>
      </c>
      <c r="BU5172">
        <v>1</v>
      </c>
      <c r="BV5172" t="s">
        <v>118</v>
      </c>
      <c r="BX5172" t="s">
        <v>119</v>
      </c>
      <c r="BY5172" t="s">
        <v>119</v>
      </c>
      <c r="BZ5172" t="s">
        <v>119</v>
      </c>
      <c r="CA5172">
        <v>1</v>
      </c>
      <c r="CC5172" t="s">
        <v>120</v>
      </c>
      <c r="CH5172">
        <v>540</v>
      </c>
      <c r="CI5172">
        <v>32270</v>
      </c>
      <c r="CJ5172" t="s">
        <v>106</v>
      </c>
      <c r="CK5172" t="s">
        <v>106</v>
      </c>
      <c r="CL5172">
        <v>15</v>
      </c>
      <c r="CM5172" t="s">
        <v>2963</v>
      </c>
      <c r="CO5172">
        <v>125458</v>
      </c>
      <c r="CQ5172">
        <v>0</v>
      </c>
      <c r="CR5172">
        <v>0</v>
      </c>
      <c r="CS5172">
        <v>0</v>
      </c>
      <c r="CY5172" t="s">
        <v>123</v>
      </c>
      <c r="CZ5172" t="s">
        <v>124</v>
      </c>
      <c r="DD5172" t="str" cm="1">
        <f t="array" ref="DD5172">TEXT(_xlfn.SEQUENCE(1, DATEDIF(AG5172, AH5172, "m") + 1, AG5172, 30), "YYYY-APMM")</f>
        <v>2014-AP07</v>
      </c>
      <c r="DN5172">
        <f t="shared" si="160"/>
        <v>162.25</v>
      </c>
      <c r="DO5172" t="str">
        <f t="shared" si="161"/>
        <v>LABOR- SUBCONTRACTOR</v>
      </c>
    </row>
    <row r="5173" spans="1:119" x14ac:dyDescent="0.35">
      <c r="A5173" t="s">
        <v>105</v>
      </c>
      <c r="B5173">
        <v>504458</v>
      </c>
      <c r="C5173">
        <v>6359</v>
      </c>
      <c r="D5173">
        <v>125460</v>
      </c>
      <c r="E5173">
        <v>13662</v>
      </c>
      <c r="F5173">
        <v>0</v>
      </c>
      <c r="G5173" t="s">
        <v>106</v>
      </c>
      <c r="H5173" t="s">
        <v>106</v>
      </c>
      <c r="I5173" t="s">
        <v>106</v>
      </c>
      <c r="J5173" t="s">
        <v>107</v>
      </c>
      <c r="K5173" t="s">
        <v>108</v>
      </c>
      <c r="L5173" t="s">
        <v>109</v>
      </c>
      <c r="M5173" t="s">
        <v>110</v>
      </c>
      <c r="N5173" t="s">
        <v>11381</v>
      </c>
      <c r="O5173" t="s">
        <v>2887</v>
      </c>
      <c r="P5173">
        <v>8178</v>
      </c>
      <c r="Q5173">
        <v>0</v>
      </c>
      <c r="R5173">
        <v>0</v>
      </c>
      <c r="S5173">
        <v>200</v>
      </c>
      <c r="T5173">
        <v>0</v>
      </c>
      <c r="U5173">
        <v>1100</v>
      </c>
      <c r="V5173">
        <v>1100</v>
      </c>
      <c r="W5173">
        <v>200</v>
      </c>
      <c r="X5173">
        <v>0</v>
      </c>
      <c r="Y5173">
        <v>0</v>
      </c>
      <c r="Z5173">
        <v>0</v>
      </c>
      <c r="AD5173" s="1">
        <v>41848.333333333336</v>
      </c>
      <c r="AE5173" s="1">
        <v>41879.708333333336</v>
      </c>
      <c r="AG5173" s="1">
        <v>41848.333333333336</v>
      </c>
      <c r="AH5173" s="1">
        <v>41879.708333333336</v>
      </c>
      <c r="AI5173" s="1">
        <v>41848.333333333336</v>
      </c>
      <c r="AJ5173" s="1">
        <v>41879.708333333336</v>
      </c>
      <c r="AK5173" s="1">
        <v>41848.333333333336</v>
      </c>
      <c r="AL5173" s="1">
        <v>41879.708333333336</v>
      </c>
      <c r="AM5173" s="1">
        <v>41848.333333333336</v>
      </c>
      <c r="AN5173" s="1">
        <v>41879.708333333336</v>
      </c>
      <c r="AP5173" t="s">
        <v>113</v>
      </c>
      <c r="AU5173" t="s">
        <v>11382</v>
      </c>
      <c r="AY5173" t="s">
        <v>119</v>
      </c>
      <c r="AZ5173">
        <v>0</v>
      </c>
      <c r="BA5173">
        <v>0</v>
      </c>
      <c r="BD5173" s="3">
        <v>41321.663194444445</v>
      </c>
      <c r="BE5173" s="3">
        <v>41321.663888888892</v>
      </c>
      <c r="BF5173" t="s">
        <v>115</v>
      </c>
      <c r="BG5173" t="s">
        <v>115</v>
      </c>
      <c r="BH5173">
        <v>8149</v>
      </c>
      <c r="BM5173">
        <v>43550</v>
      </c>
      <c r="BR5173" t="s">
        <v>116</v>
      </c>
      <c r="BS5173" t="s">
        <v>117</v>
      </c>
      <c r="BU5173">
        <v>1</v>
      </c>
      <c r="BV5173" t="s">
        <v>118</v>
      </c>
      <c r="BX5173" t="s">
        <v>119</v>
      </c>
      <c r="BY5173" t="s">
        <v>119</v>
      </c>
      <c r="BZ5173" t="s">
        <v>119</v>
      </c>
      <c r="CA5173">
        <v>1</v>
      </c>
      <c r="CC5173" t="s">
        <v>120</v>
      </c>
      <c r="CH5173">
        <v>540</v>
      </c>
      <c r="CI5173">
        <v>32270</v>
      </c>
      <c r="CJ5173" t="s">
        <v>106</v>
      </c>
      <c r="CK5173" t="s">
        <v>106</v>
      </c>
      <c r="CL5173">
        <v>15</v>
      </c>
      <c r="CM5173" t="s">
        <v>2963</v>
      </c>
      <c r="CO5173">
        <v>125458</v>
      </c>
      <c r="CQ5173">
        <v>0</v>
      </c>
      <c r="CR5173">
        <v>0</v>
      </c>
      <c r="CS5173">
        <v>0</v>
      </c>
      <c r="CY5173" t="s">
        <v>123</v>
      </c>
      <c r="CZ5173" t="s">
        <v>124</v>
      </c>
      <c r="DD5173" t="str" cm="1">
        <f t="array" ref="DD5173:DE5173">TEXT(_xlfn.SEQUENCE(1, DATEDIF(AG5173, AH5173, "m") + 1, AG5173, 30), "YYYY-APMM")</f>
        <v>2014-AP07</v>
      </c>
      <c r="DE5173" t="str">
        <v>2014-AP08</v>
      </c>
      <c r="DN5173">
        <f t="shared" si="160"/>
        <v>550</v>
      </c>
      <c r="DO5173" t="str">
        <f t="shared" si="161"/>
        <v>LABOR- SUBCONTRACTOR</v>
      </c>
    </row>
    <row r="5174" spans="1:119" x14ac:dyDescent="0.35">
      <c r="A5174" t="s">
        <v>105</v>
      </c>
      <c r="B5174">
        <v>504459</v>
      </c>
      <c r="C5174">
        <v>6359</v>
      </c>
      <c r="D5174">
        <v>125460</v>
      </c>
      <c r="E5174">
        <v>13662</v>
      </c>
      <c r="F5174">
        <v>0</v>
      </c>
      <c r="G5174" t="s">
        <v>106</v>
      </c>
      <c r="H5174" t="s">
        <v>106</v>
      </c>
      <c r="I5174" t="s">
        <v>106</v>
      </c>
      <c r="J5174" t="s">
        <v>107</v>
      </c>
      <c r="K5174" t="s">
        <v>108</v>
      </c>
      <c r="L5174" t="s">
        <v>109</v>
      </c>
      <c r="M5174" t="s">
        <v>110</v>
      </c>
      <c r="N5174" t="s">
        <v>11383</v>
      </c>
      <c r="O5174" t="s">
        <v>2891</v>
      </c>
      <c r="P5174">
        <v>8171</v>
      </c>
      <c r="Q5174">
        <v>8</v>
      </c>
      <c r="R5174">
        <v>8</v>
      </c>
      <c r="S5174">
        <v>160</v>
      </c>
      <c r="T5174">
        <v>0</v>
      </c>
      <c r="U5174">
        <v>88</v>
      </c>
      <c r="V5174">
        <v>88</v>
      </c>
      <c r="W5174">
        <v>160</v>
      </c>
      <c r="X5174">
        <v>0</v>
      </c>
      <c r="Y5174">
        <v>0</v>
      </c>
      <c r="Z5174">
        <v>0</v>
      </c>
      <c r="AD5174" s="1">
        <v>41864.333333333336</v>
      </c>
      <c r="AE5174" s="1">
        <v>41886.708333333336</v>
      </c>
      <c r="AG5174" s="1">
        <v>41863.333333333336</v>
      </c>
      <c r="AH5174" s="1">
        <v>41885.708333333336</v>
      </c>
      <c r="AI5174" s="1">
        <v>41863.333333333336</v>
      </c>
      <c r="AJ5174" s="1">
        <v>41885.708333333336</v>
      </c>
      <c r="AK5174" s="1">
        <v>41863.333333333336</v>
      </c>
      <c r="AL5174" s="1">
        <v>41885.708333333336</v>
      </c>
      <c r="AM5174" s="1">
        <v>41864.333333333336</v>
      </c>
      <c r="AN5174" s="1">
        <v>41886.708333333336</v>
      </c>
      <c r="AP5174" t="s">
        <v>113</v>
      </c>
      <c r="AU5174" t="s">
        <v>11384</v>
      </c>
      <c r="AY5174" t="s">
        <v>106</v>
      </c>
      <c r="AZ5174">
        <v>0</v>
      </c>
      <c r="BA5174">
        <v>0</v>
      </c>
      <c r="BD5174" s="3">
        <v>41321.663194444445</v>
      </c>
      <c r="BE5174" s="3">
        <v>41321.663888888892</v>
      </c>
      <c r="BF5174" t="s">
        <v>115</v>
      </c>
      <c r="BG5174" t="s">
        <v>115</v>
      </c>
      <c r="BH5174">
        <v>8149</v>
      </c>
      <c r="BM5174">
        <v>43480</v>
      </c>
      <c r="BR5174" t="s">
        <v>2893</v>
      </c>
      <c r="BS5174" t="s">
        <v>2894</v>
      </c>
      <c r="BU5174">
        <v>1</v>
      </c>
      <c r="BV5174" t="s">
        <v>118</v>
      </c>
      <c r="BX5174" t="s">
        <v>119</v>
      </c>
      <c r="BY5174" t="s">
        <v>119</v>
      </c>
      <c r="BZ5174" t="s">
        <v>119</v>
      </c>
      <c r="CA5174">
        <v>1</v>
      </c>
      <c r="CC5174" t="s">
        <v>120</v>
      </c>
      <c r="CH5174">
        <v>540</v>
      </c>
      <c r="CI5174">
        <v>32270</v>
      </c>
      <c r="CJ5174" t="s">
        <v>106</v>
      </c>
      <c r="CK5174" t="s">
        <v>106</v>
      </c>
      <c r="CL5174">
        <v>15</v>
      </c>
      <c r="CM5174" t="s">
        <v>2963</v>
      </c>
      <c r="CO5174">
        <v>125458</v>
      </c>
      <c r="CQ5174">
        <v>0</v>
      </c>
      <c r="CR5174">
        <v>0</v>
      </c>
      <c r="CS5174">
        <v>0</v>
      </c>
      <c r="CY5174" t="s">
        <v>123</v>
      </c>
      <c r="CZ5174" t="s">
        <v>124</v>
      </c>
      <c r="DD5174" t="str" cm="1">
        <f t="array" ref="DD5174">TEXT(_xlfn.SEQUENCE(1, DATEDIF(AG5174, AH5174, "m") + 1, AG5174, 30), "YYYY-APMM")</f>
        <v>2014-AP08</v>
      </c>
      <c r="DN5174">
        <f t="shared" si="160"/>
        <v>88</v>
      </c>
      <c r="DO5174" t="str">
        <f t="shared" si="161"/>
        <v>GRANITE MASON SK</v>
      </c>
    </row>
    <row r="5175" spans="1:119" x14ac:dyDescent="0.35">
      <c r="A5175" t="s">
        <v>105</v>
      </c>
      <c r="B5175">
        <v>504460</v>
      </c>
      <c r="C5175">
        <v>6359</v>
      </c>
      <c r="D5175">
        <v>125460</v>
      </c>
      <c r="E5175">
        <v>13662</v>
      </c>
      <c r="F5175">
        <v>0</v>
      </c>
      <c r="G5175" t="s">
        <v>106</v>
      </c>
      <c r="H5175" t="s">
        <v>106</v>
      </c>
      <c r="I5175" t="s">
        <v>106</v>
      </c>
      <c r="J5175" t="s">
        <v>107</v>
      </c>
      <c r="K5175" t="s">
        <v>108</v>
      </c>
      <c r="L5175" t="s">
        <v>109</v>
      </c>
      <c r="M5175" t="s">
        <v>110</v>
      </c>
      <c r="N5175" t="s">
        <v>11385</v>
      </c>
      <c r="O5175" t="s">
        <v>2998</v>
      </c>
      <c r="P5175">
        <v>8178</v>
      </c>
      <c r="Q5175">
        <v>0</v>
      </c>
      <c r="R5175">
        <v>0</v>
      </c>
      <c r="S5175">
        <v>160</v>
      </c>
      <c r="T5175">
        <v>0</v>
      </c>
      <c r="U5175">
        <v>787.5</v>
      </c>
      <c r="V5175">
        <v>787.5</v>
      </c>
      <c r="W5175">
        <v>160</v>
      </c>
      <c r="X5175">
        <v>0</v>
      </c>
      <c r="Y5175">
        <v>0</v>
      </c>
      <c r="Z5175">
        <v>0</v>
      </c>
      <c r="AD5175" s="1">
        <v>41863.333333333336</v>
      </c>
      <c r="AE5175" s="1">
        <v>41885.708333333336</v>
      </c>
      <c r="AG5175" s="1">
        <v>41863.333333333336</v>
      </c>
      <c r="AH5175" s="1">
        <v>41885.708333333336</v>
      </c>
      <c r="AI5175" s="1">
        <v>41863.333333333336</v>
      </c>
      <c r="AJ5175" s="1">
        <v>41885.708333333336</v>
      </c>
      <c r="AK5175" s="1">
        <v>41863.333333333336</v>
      </c>
      <c r="AL5175" s="1">
        <v>41885.708333333336</v>
      </c>
      <c r="AM5175" s="1">
        <v>41863.333333333336</v>
      </c>
      <c r="AN5175" s="1">
        <v>41885.708333333336</v>
      </c>
      <c r="AP5175" t="s">
        <v>113</v>
      </c>
      <c r="AU5175" t="s">
        <v>11386</v>
      </c>
      <c r="AY5175" t="s">
        <v>119</v>
      </c>
      <c r="AZ5175">
        <v>0</v>
      </c>
      <c r="BA5175">
        <v>0</v>
      </c>
      <c r="BD5175" s="3">
        <v>41321.663194444445</v>
      </c>
      <c r="BE5175" s="3">
        <v>41321.663888888892</v>
      </c>
      <c r="BF5175" t="s">
        <v>115</v>
      </c>
      <c r="BG5175" t="s">
        <v>115</v>
      </c>
      <c r="BH5175">
        <v>8149</v>
      </c>
      <c r="BM5175">
        <v>43550</v>
      </c>
      <c r="BR5175" t="s">
        <v>116</v>
      </c>
      <c r="BS5175" t="s">
        <v>117</v>
      </c>
      <c r="BU5175">
        <v>1</v>
      </c>
      <c r="BV5175" t="s">
        <v>118</v>
      </c>
      <c r="BX5175" t="s">
        <v>119</v>
      </c>
      <c r="BY5175" t="s">
        <v>119</v>
      </c>
      <c r="BZ5175" t="s">
        <v>119</v>
      </c>
      <c r="CA5175">
        <v>1</v>
      </c>
      <c r="CC5175" t="s">
        <v>120</v>
      </c>
      <c r="CH5175">
        <v>540</v>
      </c>
      <c r="CI5175">
        <v>32270</v>
      </c>
      <c r="CJ5175" t="s">
        <v>106</v>
      </c>
      <c r="CK5175" t="s">
        <v>106</v>
      </c>
      <c r="CL5175">
        <v>15</v>
      </c>
      <c r="CM5175" t="s">
        <v>2963</v>
      </c>
      <c r="CO5175">
        <v>125458</v>
      </c>
      <c r="CQ5175">
        <v>0</v>
      </c>
      <c r="CR5175">
        <v>0</v>
      </c>
      <c r="CS5175">
        <v>0</v>
      </c>
      <c r="CY5175" t="s">
        <v>123</v>
      </c>
      <c r="CZ5175" t="s">
        <v>124</v>
      </c>
      <c r="DD5175" t="str" cm="1">
        <f t="array" ref="DD5175">TEXT(_xlfn.SEQUENCE(1, DATEDIF(AG5175, AH5175, "m") + 1, AG5175, 30), "YYYY-APMM")</f>
        <v>2014-AP08</v>
      </c>
      <c r="DN5175">
        <f t="shared" si="160"/>
        <v>787.5</v>
      </c>
      <c r="DO5175" t="str">
        <f t="shared" si="161"/>
        <v>LABOR- SUBCONTRACTOR</v>
      </c>
    </row>
    <row r="5176" spans="1:119" x14ac:dyDescent="0.35">
      <c r="A5176" t="s">
        <v>105</v>
      </c>
      <c r="B5176">
        <v>504461</v>
      </c>
      <c r="C5176">
        <v>6359</v>
      </c>
      <c r="D5176">
        <v>125460</v>
      </c>
      <c r="E5176">
        <v>13662</v>
      </c>
      <c r="F5176">
        <v>0</v>
      </c>
      <c r="G5176" t="s">
        <v>106</v>
      </c>
      <c r="H5176" t="s">
        <v>106</v>
      </c>
      <c r="I5176" t="s">
        <v>106</v>
      </c>
      <c r="J5176" t="s">
        <v>107</v>
      </c>
      <c r="K5176" t="s">
        <v>108</v>
      </c>
      <c r="L5176" t="s">
        <v>109</v>
      </c>
      <c r="M5176" t="s">
        <v>110</v>
      </c>
      <c r="N5176" t="s">
        <v>11387</v>
      </c>
      <c r="O5176" t="s">
        <v>2899</v>
      </c>
      <c r="P5176">
        <v>8178</v>
      </c>
      <c r="Q5176">
        <v>0</v>
      </c>
      <c r="R5176">
        <v>0</v>
      </c>
      <c r="S5176">
        <v>200</v>
      </c>
      <c r="T5176">
        <v>0</v>
      </c>
      <c r="U5176">
        <v>4742.75</v>
      </c>
      <c r="V5176">
        <v>4742.75</v>
      </c>
      <c r="W5176">
        <v>200</v>
      </c>
      <c r="X5176">
        <v>0</v>
      </c>
      <c r="Y5176">
        <v>0</v>
      </c>
      <c r="Z5176">
        <v>0</v>
      </c>
      <c r="AD5176" s="1">
        <v>41869.333333333336</v>
      </c>
      <c r="AE5176" s="1">
        <v>41897.708333333336</v>
      </c>
      <c r="AG5176" s="1">
        <v>41869.333333333336</v>
      </c>
      <c r="AH5176" s="1">
        <v>41897.708333333336</v>
      </c>
      <c r="AI5176" s="1">
        <v>41869.333333333336</v>
      </c>
      <c r="AJ5176" s="1">
        <v>41897.708333333336</v>
      </c>
      <c r="AK5176" s="1">
        <v>41869.333333333336</v>
      </c>
      <c r="AL5176" s="1">
        <v>41897.708333333336</v>
      </c>
      <c r="AM5176" s="1">
        <v>41869.333333333336</v>
      </c>
      <c r="AN5176" s="1">
        <v>41897.708333333336</v>
      </c>
      <c r="AP5176" t="s">
        <v>113</v>
      </c>
      <c r="AU5176" t="s">
        <v>11388</v>
      </c>
      <c r="AY5176" t="s">
        <v>119</v>
      </c>
      <c r="AZ5176">
        <v>0</v>
      </c>
      <c r="BA5176">
        <v>0</v>
      </c>
      <c r="BD5176" s="3">
        <v>41321.663194444445</v>
      </c>
      <c r="BE5176" s="3">
        <v>41321.663888888892</v>
      </c>
      <c r="BF5176" t="s">
        <v>115</v>
      </c>
      <c r="BG5176" t="s">
        <v>115</v>
      </c>
      <c r="BH5176">
        <v>8149</v>
      </c>
      <c r="BM5176">
        <v>43550</v>
      </c>
      <c r="BR5176" t="s">
        <v>116</v>
      </c>
      <c r="BS5176" t="s">
        <v>117</v>
      </c>
      <c r="BU5176">
        <v>1</v>
      </c>
      <c r="BV5176" t="s">
        <v>118</v>
      </c>
      <c r="BX5176" t="s">
        <v>119</v>
      </c>
      <c r="BY5176" t="s">
        <v>119</v>
      </c>
      <c r="BZ5176" t="s">
        <v>119</v>
      </c>
      <c r="CA5176">
        <v>1</v>
      </c>
      <c r="CC5176" t="s">
        <v>120</v>
      </c>
      <c r="CH5176">
        <v>540</v>
      </c>
      <c r="CI5176">
        <v>32270</v>
      </c>
      <c r="CJ5176" t="s">
        <v>106</v>
      </c>
      <c r="CK5176" t="s">
        <v>106</v>
      </c>
      <c r="CL5176">
        <v>15</v>
      </c>
      <c r="CM5176" t="s">
        <v>2963</v>
      </c>
      <c r="CO5176">
        <v>125458</v>
      </c>
      <c r="CQ5176">
        <v>0</v>
      </c>
      <c r="CR5176">
        <v>0</v>
      </c>
      <c r="CS5176">
        <v>0</v>
      </c>
      <c r="CY5176" t="s">
        <v>123</v>
      </c>
      <c r="CZ5176" t="s">
        <v>124</v>
      </c>
      <c r="DD5176" t="str" cm="1">
        <f t="array" ref="DD5176">TEXT(_xlfn.SEQUENCE(1, DATEDIF(AG5176, AH5176, "m") + 1, AG5176, 30), "YYYY-APMM")</f>
        <v>2014-AP08</v>
      </c>
      <c r="DN5176">
        <f t="shared" si="160"/>
        <v>4742.75</v>
      </c>
      <c r="DO5176" t="str">
        <f t="shared" si="161"/>
        <v>LABOR- SUBCONTRACTOR</v>
      </c>
    </row>
    <row r="5177" spans="1:119" x14ac:dyDescent="0.35">
      <c r="A5177" t="s">
        <v>105</v>
      </c>
      <c r="B5177">
        <v>504462</v>
      </c>
      <c r="C5177">
        <v>6359</v>
      </c>
      <c r="D5177">
        <v>125460</v>
      </c>
      <c r="E5177">
        <v>13662</v>
      </c>
      <c r="F5177">
        <v>0</v>
      </c>
      <c r="G5177" t="s">
        <v>106</v>
      </c>
      <c r="H5177" t="s">
        <v>106</v>
      </c>
      <c r="I5177" t="s">
        <v>106</v>
      </c>
      <c r="J5177" t="s">
        <v>107</v>
      </c>
      <c r="K5177" t="s">
        <v>108</v>
      </c>
      <c r="L5177" t="s">
        <v>109</v>
      </c>
      <c r="M5177" t="s">
        <v>110</v>
      </c>
      <c r="N5177" t="s">
        <v>11389</v>
      </c>
      <c r="O5177" t="s">
        <v>2905</v>
      </c>
      <c r="P5177">
        <v>8168</v>
      </c>
      <c r="Q5177">
        <v>0</v>
      </c>
      <c r="R5177">
        <v>0</v>
      </c>
      <c r="S5177">
        <v>200</v>
      </c>
      <c r="T5177">
        <v>0</v>
      </c>
      <c r="U5177">
        <v>6387.5</v>
      </c>
      <c r="V5177">
        <v>6387.5</v>
      </c>
      <c r="W5177">
        <v>200</v>
      </c>
      <c r="X5177">
        <v>0</v>
      </c>
      <c r="Y5177">
        <v>0</v>
      </c>
      <c r="Z5177">
        <v>0</v>
      </c>
      <c r="AD5177" s="1">
        <v>41749.333333333336</v>
      </c>
      <c r="AE5177" s="1">
        <v>41777.708333333336</v>
      </c>
      <c r="AG5177" s="1">
        <v>41749.333333333336</v>
      </c>
      <c r="AH5177" s="1">
        <v>41777.708333333336</v>
      </c>
      <c r="AI5177" s="1">
        <v>41749.333333333336</v>
      </c>
      <c r="AJ5177" s="1">
        <v>41777.708333333336</v>
      </c>
      <c r="AK5177" s="1">
        <v>41749.333333333336</v>
      </c>
      <c r="AL5177" s="1">
        <v>41777.708333333336</v>
      </c>
      <c r="AM5177" s="1">
        <v>41749.333333333336</v>
      </c>
      <c r="AN5177" s="1">
        <v>41777.708333333336</v>
      </c>
      <c r="AP5177" t="s">
        <v>113</v>
      </c>
      <c r="AU5177" t="s">
        <v>11390</v>
      </c>
      <c r="AY5177" t="s">
        <v>119</v>
      </c>
      <c r="AZ5177">
        <v>0</v>
      </c>
      <c r="BA5177">
        <v>0</v>
      </c>
      <c r="BD5177" s="3">
        <v>41321.663194444445</v>
      </c>
      <c r="BE5177" s="3">
        <v>41321.663888888892</v>
      </c>
      <c r="BF5177" t="s">
        <v>115</v>
      </c>
      <c r="BG5177" t="s">
        <v>115</v>
      </c>
      <c r="BH5177">
        <v>8149</v>
      </c>
      <c r="BM5177">
        <v>43450</v>
      </c>
      <c r="BR5177" t="s">
        <v>1309</v>
      </c>
      <c r="BS5177" t="s">
        <v>1310</v>
      </c>
      <c r="BU5177">
        <v>1</v>
      </c>
      <c r="BV5177" t="s">
        <v>118</v>
      </c>
      <c r="BX5177" t="s">
        <v>119</v>
      </c>
      <c r="BY5177" t="s">
        <v>119</v>
      </c>
      <c r="BZ5177" t="s">
        <v>119</v>
      </c>
      <c r="CA5177">
        <v>1</v>
      </c>
      <c r="CC5177" t="s">
        <v>120</v>
      </c>
      <c r="CH5177">
        <v>540</v>
      </c>
      <c r="CI5177">
        <v>32270</v>
      </c>
      <c r="CJ5177" t="s">
        <v>106</v>
      </c>
      <c r="CK5177" t="s">
        <v>106</v>
      </c>
      <c r="CL5177">
        <v>15</v>
      </c>
      <c r="CM5177" t="s">
        <v>2963</v>
      </c>
      <c r="CO5177">
        <v>125458</v>
      </c>
      <c r="CQ5177">
        <v>0</v>
      </c>
      <c r="CR5177">
        <v>0</v>
      </c>
      <c r="CS5177">
        <v>0</v>
      </c>
      <c r="CY5177" t="s">
        <v>123</v>
      </c>
      <c r="CZ5177" t="s">
        <v>124</v>
      </c>
      <c r="DD5177" t="str" cm="1">
        <f t="array" ref="DD5177">TEXT(_xlfn.SEQUENCE(1, DATEDIF(AG5177, AH5177, "m") + 1, AG5177, 30), "YYYY-APMM")</f>
        <v>2014-AP04</v>
      </c>
      <c r="DN5177">
        <f t="shared" si="160"/>
        <v>6387.5</v>
      </c>
      <c r="DO5177" t="str">
        <f t="shared" si="161"/>
        <v>BLOCK MASON SK</v>
      </c>
    </row>
    <row r="5178" spans="1:119" x14ac:dyDescent="0.35">
      <c r="A5178" t="s">
        <v>105</v>
      </c>
      <c r="B5178">
        <v>504463</v>
      </c>
      <c r="C5178">
        <v>6359</v>
      </c>
      <c r="D5178">
        <v>125460</v>
      </c>
      <c r="E5178">
        <v>13662</v>
      </c>
      <c r="F5178">
        <v>0</v>
      </c>
      <c r="G5178" t="s">
        <v>106</v>
      </c>
      <c r="H5178" t="s">
        <v>106</v>
      </c>
      <c r="I5178" t="s">
        <v>106</v>
      </c>
      <c r="J5178" t="s">
        <v>107</v>
      </c>
      <c r="K5178" t="s">
        <v>108</v>
      </c>
      <c r="L5178" t="s">
        <v>109</v>
      </c>
      <c r="M5178" t="s">
        <v>110</v>
      </c>
      <c r="N5178" t="s">
        <v>11391</v>
      </c>
      <c r="O5178" t="s">
        <v>2908</v>
      </c>
      <c r="P5178">
        <v>8169</v>
      </c>
      <c r="Q5178">
        <v>0</v>
      </c>
      <c r="R5178">
        <v>0</v>
      </c>
      <c r="S5178">
        <v>200</v>
      </c>
      <c r="T5178">
        <v>0</v>
      </c>
      <c r="U5178">
        <v>8899</v>
      </c>
      <c r="V5178">
        <v>8899</v>
      </c>
      <c r="W5178">
        <v>200</v>
      </c>
      <c r="X5178">
        <v>0</v>
      </c>
      <c r="Y5178">
        <v>0</v>
      </c>
      <c r="Z5178">
        <v>0</v>
      </c>
      <c r="AD5178" s="1">
        <v>41773.333333333336</v>
      </c>
      <c r="AE5178" s="1">
        <v>41801.708333333336</v>
      </c>
      <c r="AG5178" s="1">
        <v>41773.333333333336</v>
      </c>
      <c r="AH5178" s="1">
        <v>41801.708333333336</v>
      </c>
      <c r="AI5178" s="1">
        <v>41773.333333333336</v>
      </c>
      <c r="AJ5178" s="1">
        <v>41801.708333333336</v>
      </c>
      <c r="AK5178" s="1">
        <v>41773.333333333336</v>
      </c>
      <c r="AL5178" s="1">
        <v>41801.708333333336</v>
      </c>
      <c r="AM5178" s="1">
        <v>41773.333333333336</v>
      </c>
      <c r="AN5178" s="1">
        <v>41801.708333333336</v>
      </c>
      <c r="AP5178" t="s">
        <v>113</v>
      </c>
      <c r="AU5178" t="s">
        <v>11392</v>
      </c>
      <c r="AY5178" t="s">
        <v>119</v>
      </c>
      <c r="AZ5178">
        <v>0</v>
      </c>
      <c r="BA5178">
        <v>0</v>
      </c>
      <c r="BD5178" s="3">
        <v>41321.663194444445</v>
      </c>
      <c r="BE5178" s="3">
        <v>41321.663888888892</v>
      </c>
      <c r="BF5178" t="s">
        <v>115</v>
      </c>
      <c r="BG5178" t="s">
        <v>115</v>
      </c>
      <c r="BH5178">
        <v>8149</v>
      </c>
      <c r="BM5178">
        <v>43460</v>
      </c>
      <c r="BR5178" t="s">
        <v>2848</v>
      </c>
      <c r="BS5178" t="s">
        <v>2849</v>
      </c>
      <c r="BU5178">
        <v>1</v>
      </c>
      <c r="BV5178" t="s">
        <v>118</v>
      </c>
      <c r="BX5178" t="s">
        <v>119</v>
      </c>
      <c r="BY5178" t="s">
        <v>119</v>
      </c>
      <c r="BZ5178" t="s">
        <v>119</v>
      </c>
      <c r="CA5178">
        <v>1</v>
      </c>
      <c r="CC5178" t="s">
        <v>120</v>
      </c>
      <c r="CH5178">
        <v>540</v>
      </c>
      <c r="CI5178">
        <v>32270</v>
      </c>
      <c r="CJ5178" t="s">
        <v>106</v>
      </c>
      <c r="CK5178" t="s">
        <v>106</v>
      </c>
      <c r="CL5178">
        <v>15</v>
      </c>
      <c r="CM5178" t="s">
        <v>2963</v>
      </c>
      <c r="CO5178">
        <v>125458</v>
      </c>
      <c r="CQ5178">
        <v>0</v>
      </c>
      <c r="CR5178">
        <v>0</v>
      </c>
      <c r="CS5178">
        <v>0</v>
      </c>
      <c r="CY5178" t="s">
        <v>123</v>
      </c>
      <c r="CZ5178" t="s">
        <v>124</v>
      </c>
      <c r="DD5178" t="str" cm="1">
        <f t="array" ref="DD5178">TEXT(_xlfn.SEQUENCE(1, DATEDIF(AG5178, AH5178, "m") + 1, AG5178, 30), "YYYY-APMM")</f>
        <v>2014-AP05</v>
      </c>
      <c r="DN5178">
        <f t="shared" si="160"/>
        <v>8899</v>
      </c>
      <c r="DO5178" t="str">
        <f t="shared" si="161"/>
        <v>PLASTER MASON SK</v>
      </c>
    </row>
    <row r="5179" spans="1:119" x14ac:dyDescent="0.35">
      <c r="A5179" t="s">
        <v>105</v>
      </c>
      <c r="B5179">
        <v>504464</v>
      </c>
      <c r="C5179">
        <v>6359</v>
      </c>
      <c r="D5179">
        <v>125461</v>
      </c>
      <c r="E5179">
        <v>13662</v>
      </c>
      <c r="F5179">
        <v>0</v>
      </c>
      <c r="G5179" t="s">
        <v>106</v>
      </c>
      <c r="H5179" t="s">
        <v>106</v>
      </c>
      <c r="I5179" t="s">
        <v>106</v>
      </c>
      <c r="J5179" t="s">
        <v>107</v>
      </c>
      <c r="K5179" t="s">
        <v>108</v>
      </c>
      <c r="L5179" t="s">
        <v>109</v>
      </c>
      <c r="M5179" t="s">
        <v>110</v>
      </c>
      <c r="N5179" t="s">
        <v>11393</v>
      </c>
      <c r="O5179" t="s">
        <v>2905</v>
      </c>
      <c r="P5179">
        <v>8168</v>
      </c>
      <c r="Q5179">
        <v>144</v>
      </c>
      <c r="R5179">
        <v>0</v>
      </c>
      <c r="S5179">
        <v>200</v>
      </c>
      <c r="T5179">
        <v>0</v>
      </c>
      <c r="U5179">
        <v>9737.5</v>
      </c>
      <c r="V5179">
        <v>9737.5</v>
      </c>
      <c r="W5179">
        <v>200</v>
      </c>
      <c r="X5179">
        <v>0</v>
      </c>
      <c r="Y5179">
        <v>0</v>
      </c>
      <c r="Z5179">
        <v>0</v>
      </c>
      <c r="AD5179" s="1">
        <v>41728.333333333336</v>
      </c>
      <c r="AE5179" s="1">
        <v>41756.708333333336</v>
      </c>
      <c r="AG5179" s="1">
        <v>41707.333333333336</v>
      </c>
      <c r="AH5179" s="1">
        <v>41735.708333333336</v>
      </c>
      <c r="AI5179" s="1">
        <v>41707.333333333336</v>
      </c>
      <c r="AJ5179" s="1">
        <v>41735.708333333336</v>
      </c>
      <c r="AK5179" s="1">
        <v>41707.333333333336</v>
      </c>
      <c r="AL5179" s="1">
        <v>41735.708333333336</v>
      </c>
      <c r="AM5179" s="1">
        <v>41728.333333333336</v>
      </c>
      <c r="AN5179" s="1">
        <v>41756.708333333336</v>
      </c>
      <c r="AP5179" t="s">
        <v>113</v>
      </c>
      <c r="AU5179" t="s">
        <v>11394</v>
      </c>
      <c r="AY5179" t="s">
        <v>106</v>
      </c>
      <c r="AZ5179">
        <v>0</v>
      </c>
      <c r="BA5179">
        <v>0</v>
      </c>
      <c r="BD5179" s="3">
        <v>41321.663194444445</v>
      </c>
      <c r="BE5179" s="3">
        <v>41321.663888888892</v>
      </c>
      <c r="BF5179" t="s">
        <v>115</v>
      </c>
      <c r="BG5179" t="s">
        <v>115</v>
      </c>
      <c r="BH5179">
        <v>8149</v>
      </c>
      <c r="BM5179">
        <v>43450</v>
      </c>
      <c r="BR5179" t="s">
        <v>1309</v>
      </c>
      <c r="BS5179" t="s">
        <v>1310</v>
      </c>
      <c r="BU5179">
        <v>1</v>
      </c>
      <c r="BV5179" t="s">
        <v>118</v>
      </c>
      <c r="BX5179" t="s">
        <v>119</v>
      </c>
      <c r="BY5179" t="s">
        <v>119</v>
      </c>
      <c r="BZ5179" t="s">
        <v>119</v>
      </c>
      <c r="CA5179">
        <v>1</v>
      </c>
      <c r="CC5179" t="s">
        <v>120</v>
      </c>
      <c r="CH5179">
        <v>540</v>
      </c>
      <c r="CI5179">
        <v>32260</v>
      </c>
      <c r="CJ5179" t="s">
        <v>106</v>
      </c>
      <c r="CK5179" t="s">
        <v>106</v>
      </c>
      <c r="CL5179">
        <v>10</v>
      </c>
      <c r="CM5179" t="s">
        <v>2889</v>
      </c>
      <c r="CO5179">
        <v>125458</v>
      </c>
      <c r="CQ5179">
        <v>0</v>
      </c>
      <c r="CR5179">
        <v>0</v>
      </c>
      <c r="CS5179">
        <v>0</v>
      </c>
      <c r="CY5179" t="s">
        <v>123</v>
      </c>
      <c r="CZ5179" t="s">
        <v>124</v>
      </c>
      <c r="DD5179" t="str" cm="1">
        <f t="array" ref="DD5179">TEXT(_xlfn.SEQUENCE(1, DATEDIF(AG5179, AH5179, "m") + 1, AG5179, 30), "YYYY-APMM")</f>
        <v>2014-AP03</v>
      </c>
      <c r="DN5179">
        <f t="shared" si="160"/>
        <v>9737.5</v>
      </c>
      <c r="DO5179" t="str">
        <f t="shared" si="161"/>
        <v>BLOCK MASON SK</v>
      </c>
    </row>
    <row r="5180" spans="1:119" x14ac:dyDescent="0.35">
      <c r="A5180" t="s">
        <v>105</v>
      </c>
      <c r="B5180">
        <v>504465</v>
      </c>
      <c r="C5180">
        <v>6359</v>
      </c>
      <c r="D5180">
        <v>125461</v>
      </c>
      <c r="E5180">
        <v>13662</v>
      </c>
      <c r="F5180">
        <v>0</v>
      </c>
      <c r="G5180" t="s">
        <v>106</v>
      </c>
      <c r="H5180" t="s">
        <v>106</v>
      </c>
      <c r="I5180" t="s">
        <v>106</v>
      </c>
      <c r="J5180" t="s">
        <v>107</v>
      </c>
      <c r="K5180" t="s">
        <v>108</v>
      </c>
      <c r="L5180" t="s">
        <v>109</v>
      </c>
      <c r="M5180" t="s">
        <v>110</v>
      </c>
      <c r="N5180" t="s">
        <v>11395</v>
      </c>
      <c r="O5180" t="s">
        <v>2908</v>
      </c>
      <c r="P5180">
        <v>8169</v>
      </c>
      <c r="Q5180">
        <v>144</v>
      </c>
      <c r="R5180">
        <v>0</v>
      </c>
      <c r="S5180">
        <v>200</v>
      </c>
      <c r="T5180">
        <v>0</v>
      </c>
      <c r="U5180">
        <v>13637.5</v>
      </c>
      <c r="V5180">
        <v>13637.5</v>
      </c>
      <c r="W5180">
        <v>200</v>
      </c>
      <c r="X5180">
        <v>0</v>
      </c>
      <c r="Y5180">
        <v>0</v>
      </c>
      <c r="Z5180">
        <v>0</v>
      </c>
      <c r="AD5180" s="1">
        <v>41750.333333333336</v>
      </c>
      <c r="AE5180" s="1">
        <v>41778.708333333336</v>
      </c>
      <c r="AG5180" s="1">
        <v>41729.333333333336</v>
      </c>
      <c r="AH5180" s="1">
        <v>41757.708333333336</v>
      </c>
      <c r="AI5180" s="1">
        <v>41729.333333333336</v>
      </c>
      <c r="AJ5180" s="1">
        <v>41757.708333333336</v>
      </c>
      <c r="AK5180" s="1">
        <v>41729.333333333336</v>
      </c>
      <c r="AL5180" s="1">
        <v>41757.708333333336</v>
      </c>
      <c r="AM5180" s="1">
        <v>41750.333333333336</v>
      </c>
      <c r="AN5180" s="1">
        <v>41778.708333333336</v>
      </c>
      <c r="AP5180" t="s">
        <v>113</v>
      </c>
      <c r="AU5180" t="s">
        <v>11396</v>
      </c>
      <c r="AY5180" t="s">
        <v>106</v>
      </c>
      <c r="AZ5180">
        <v>0</v>
      </c>
      <c r="BA5180">
        <v>0</v>
      </c>
      <c r="BD5180" s="3">
        <v>41321.663194444445</v>
      </c>
      <c r="BE5180" s="3">
        <v>41321.663888888892</v>
      </c>
      <c r="BF5180" t="s">
        <v>115</v>
      </c>
      <c r="BG5180" t="s">
        <v>115</v>
      </c>
      <c r="BH5180">
        <v>8149</v>
      </c>
      <c r="BM5180">
        <v>43460</v>
      </c>
      <c r="BR5180" t="s">
        <v>2848</v>
      </c>
      <c r="BS5180" t="s">
        <v>2849</v>
      </c>
      <c r="BU5180">
        <v>1</v>
      </c>
      <c r="BV5180" t="s">
        <v>118</v>
      </c>
      <c r="BX5180" t="s">
        <v>119</v>
      </c>
      <c r="BY5180" t="s">
        <v>119</v>
      </c>
      <c r="BZ5180" t="s">
        <v>119</v>
      </c>
      <c r="CA5180">
        <v>1</v>
      </c>
      <c r="CC5180" t="s">
        <v>120</v>
      </c>
      <c r="CH5180">
        <v>540</v>
      </c>
      <c r="CI5180">
        <v>32260</v>
      </c>
      <c r="CJ5180" t="s">
        <v>106</v>
      </c>
      <c r="CK5180" t="s">
        <v>106</v>
      </c>
      <c r="CL5180">
        <v>10</v>
      </c>
      <c r="CM5180" t="s">
        <v>2889</v>
      </c>
      <c r="CO5180">
        <v>125458</v>
      </c>
      <c r="CQ5180">
        <v>0</v>
      </c>
      <c r="CR5180">
        <v>0</v>
      </c>
      <c r="CS5180">
        <v>0</v>
      </c>
      <c r="CY5180" t="s">
        <v>123</v>
      </c>
      <c r="CZ5180" t="s">
        <v>124</v>
      </c>
      <c r="DD5180" t="str" cm="1">
        <f t="array" ref="DD5180">TEXT(_xlfn.SEQUENCE(1, DATEDIF(AG5180, AH5180, "m") + 1, AG5180, 30), "YYYY-APMM")</f>
        <v>2014-AP03</v>
      </c>
      <c r="DN5180">
        <f t="shared" si="160"/>
        <v>13637.5</v>
      </c>
      <c r="DO5180" t="str">
        <f t="shared" si="161"/>
        <v>PLASTER MASON SK</v>
      </c>
    </row>
    <row r="5181" spans="1:119" x14ac:dyDescent="0.35">
      <c r="A5181" t="s">
        <v>105</v>
      </c>
      <c r="B5181">
        <v>504466</v>
      </c>
      <c r="C5181">
        <v>6359</v>
      </c>
      <c r="D5181">
        <v>125461</v>
      </c>
      <c r="E5181">
        <v>13662</v>
      </c>
      <c r="F5181">
        <v>0</v>
      </c>
      <c r="G5181" t="s">
        <v>106</v>
      </c>
      <c r="H5181" t="s">
        <v>106</v>
      </c>
      <c r="I5181" t="s">
        <v>106</v>
      </c>
      <c r="J5181" t="s">
        <v>107</v>
      </c>
      <c r="K5181" t="s">
        <v>108</v>
      </c>
      <c r="L5181" t="s">
        <v>109</v>
      </c>
      <c r="M5181" t="s">
        <v>110</v>
      </c>
      <c r="N5181" t="s">
        <v>11397</v>
      </c>
      <c r="O5181" t="s">
        <v>2911</v>
      </c>
      <c r="P5181">
        <v>8164</v>
      </c>
      <c r="Q5181">
        <v>208</v>
      </c>
      <c r="R5181">
        <v>64</v>
      </c>
      <c r="S5181">
        <v>168</v>
      </c>
      <c r="T5181">
        <v>0</v>
      </c>
      <c r="U5181">
        <v>1580.25</v>
      </c>
      <c r="V5181">
        <v>1580.25</v>
      </c>
      <c r="W5181">
        <v>168</v>
      </c>
      <c r="X5181">
        <v>0</v>
      </c>
      <c r="Y5181">
        <v>0</v>
      </c>
      <c r="Z5181">
        <v>0</v>
      </c>
      <c r="AD5181" s="1">
        <v>41767.333333333336</v>
      </c>
      <c r="AE5181" s="1">
        <v>41791.708333333336</v>
      </c>
      <c r="AG5181" s="1">
        <v>41737.333333333336</v>
      </c>
      <c r="AH5181" s="1">
        <v>41760.708333333336</v>
      </c>
      <c r="AI5181" s="1">
        <v>41737.333333333336</v>
      </c>
      <c r="AJ5181" s="1">
        <v>41760.708333333336</v>
      </c>
      <c r="AK5181" s="1">
        <v>41737.333333333336</v>
      </c>
      <c r="AL5181" s="1">
        <v>41760.708333333336</v>
      </c>
      <c r="AM5181" s="1">
        <v>41767.333333333336</v>
      </c>
      <c r="AN5181" s="1">
        <v>41791.708333333336</v>
      </c>
      <c r="AP5181" t="s">
        <v>113</v>
      </c>
      <c r="AU5181" t="s">
        <v>11398</v>
      </c>
      <c r="AY5181" t="s">
        <v>106</v>
      </c>
      <c r="AZ5181">
        <v>0</v>
      </c>
      <c r="BA5181">
        <v>0</v>
      </c>
      <c r="BD5181" s="3">
        <v>41321.663194444445</v>
      </c>
      <c r="BE5181" s="3">
        <v>41321.663888888892</v>
      </c>
      <c r="BF5181" t="s">
        <v>115</v>
      </c>
      <c r="BG5181" t="s">
        <v>115</v>
      </c>
      <c r="BH5181">
        <v>8149</v>
      </c>
      <c r="BM5181">
        <v>43410</v>
      </c>
      <c r="BR5181" t="s">
        <v>2865</v>
      </c>
      <c r="BS5181" t="s">
        <v>2866</v>
      </c>
      <c r="BU5181">
        <v>1</v>
      </c>
      <c r="BV5181" t="s">
        <v>118</v>
      </c>
      <c r="BX5181" t="s">
        <v>119</v>
      </c>
      <c r="BY5181" t="s">
        <v>119</v>
      </c>
      <c r="BZ5181" t="s">
        <v>119</v>
      </c>
      <c r="CA5181">
        <v>1</v>
      </c>
      <c r="CC5181" t="s">
        <v>120</v>
      </c>
      <c r="CH5181">
        <v>540</v>
      </c>
      <c r="CI5181">
        <v>32260</v>
      </c>
      <c r="CJ5181" t="s">
        <v>106</v>
      </c>
      <c r="CK5181" t="s">
        <v>106</v>
      </c>
      <c r="CL5181">
        <v>10</v>
      </c>
      <c r="CM5181" t="s">
        <v>2889</v>
      </c>
      <c r="CO5181">
        <v>125458</v>
      </c>
      <c r="CQ5181">
        <v>0</v>
      </c>
      <c r="CR5181">
        <v>0</v>
      </c>
      <c r="CS5181">
        <v>0</v>
      </c>
      <c r="CY5181" t="s">
        <v>123</v>
      </c>
      <c r="CZ5181" t="s">
        <v>124</v>
      </c>
      <c r="DD5181" t="str" cm="1">
        <f t="array" ref="DD5181">TEXT(_xlfn.SEQUENCE(1, DATEDIF(AG5181, AH5181, "m") + 1, AG5181, 30), "YYYY-APMM")</f>
        <v>2014-AP04</v>
      </c>
      <c r="DN5181">
        <f t="shared" si="160"/>
        <v>1580.25</v>
      </c>
      <c r="DO5181" t="str">
        <f t="shared" si="161"/>
        <v>SCREED MASON SK</v>
      </c>
    </row>
    <row r="5182" spans="1:119" x14ac:dyDescent="0.35">
      <c r="A5182" t="s">
        <v>105</v>
      </c>
      <c r="B5182">
        <v>504467</v>
      </c>
      <c r="C5182">
        <v>6359</v>
      </c>
      <c r="D5182">
        <v>125461</v>
      </c>
      <c r="E5182">
        <v>13662</v>
      </c>
      <c r="F5182">
        <v>0</v>
      </c>
      <c r="G5182" t="s">
        <v>106</v>
      </c>
      <c r="H5182" t="s">
        <v>106</v>
      </c>
      <c r="I5182" t="s">
        <v>106</v>
      </c>
      <c r="J5182" t="s">
        <v>107</v>
      </c>
      <c r="K5182" t="s">
        <v>108</v>
      </c>
      <c r="L5182" t="s">
        <v>109</v>
      </c>
      <c r="M5182" t="s">
        <v>110</v>
      </c>
      <c r="N5182" t="s">
        <v>11399</v>
      </c>
      <c r="O5182" t="s">
        <v>2914</v>
      </c>
      <c r="P5182">
        <v>8178</v>
      </c>
      <c r="Q5182">
        <v>144</v>
      </c>
      <c r="R5182">
        <v>0</v>
      </c>
      <c r="S5182">
        <v>120</v>
      </c>
      <c r="T5182">
        <v>0</v>
      </c>
      <c r="U5182">
        <v>247.5</v>
      </c>
      <c r="V5182">
        <v>247.5</v>
      </c>
      <c r="W5182">
        <v>120</v>
      </c>
      <c r="X5182">
        <v>0</v>
      </c>
      <c r="Y5182">
        <v>0</v>
      </c>
      <c r="Z5182">
        <v>0</v>
      </c>
      <c r="AD5182" s="1">
        <v>41767.333333333336</v>
      </c>
      <c r="AE5182" s="1">
        <v>41784.708333333336</v>
      </c>
      <c r="AG5182" s="1">
        <v>41746.333333333336</v>
      </c>
      <c r="AH5182" s="1">
        <v>41763.708333333336</v>
      </c>
      <c r="AI5182" s="1">
        <v>41746.333333333336</v>
      </c>
      <c r="AJ5182" s="1">
        <v>41763.708333333336</v>
      </c>
      <c r="AK5182" s="1">
        <v>41746.333333333336</v>
      </c>
      <c r="AL5182" s="1">
        <v>41763.708333333336</v>
      </c>
      <c r="AM5182" s="1">
        <v>41767.333333333336</v>
      </c>
      <c r="AN5182" s="1">
        <v>41784.708333333336</v>
      </c>
      <c r="AP5182" t="s">
        <v>113</v>
      </c>
      <c r="AU5182" t="s">
        <v>11400</v>
      </c>
      <c r="AY5182" t="s">
        <v>106</v>
      </c>
      <c r="AZ5182">
        <v>0</v>
      </c>
      <c r="BA5182">
        <v>0</v>
      </c>
      <c r="BD5182" s="3">
        <v>41321.663194444445</v>
      </c>
      <c r="BE5182" s="3">
        <v>41321.663888888892</v>
      </c>
      <c r="BF5182" t="s">
        <v>115</v>
      </c>
      <c r="BG5182" t="s">
        <v>115</v>
      </c>
      <c r="BH5182">
        <v>8149</v>
      </c>
      <c r="BM5182">
        <v>43550</v>
      </c>
      <c r="BR5182" t="s">
        <v>116</v>
      </c>
      <c r="BS5182" t="s">
        <v>117</v>
      </c>
      <c r="BU5182">
        <v>1</v>
      </c>
      <c r="BV5182" t="s">
        <v>118</v>
      </c>
      <c r="BX5182" t="s">
        <v>119</v>
      </c>
      <c r="BY5182" t="s">
        <v>119</v>
      </c>
      <c r="BZ5182" t="s">
        <v>119</v>
      </c>
      <c r="CA5182">
        <v>1</v>
      </c>
      <c r="CC5182" t="s">
        <v>120</v>
      </c>
      <c r="CH5182">
        <v>540</v>
      </c>
      <c r="CI5182">
        <v>32260</v>
      </c>
      <c r="CJ5182" t="s">
        <v>106</v>
      </c>
      <c r="CK5182" t="s">
        <v>106</v>
      </c>
      <c r="CL5182">
        <v>10</v>
      </c>
      <c r="CM5182" t="s">
        <v>2889</v>
      </c>
      <c r="CO5182">
        <v>125458</v>
      </c>
      <c r="CQ5182">
        <v>0</v>
      </c>
      <c r="CR5182">
        <v>0</v>
      </c>
      <c r="CS5182">
        <v>0</v>
      </c>
      <c r="CY5182" t="s">
        <v>123</v>
      </c>
      <c r="CZ5182" t="s">
        <v>124</v>
      </c>
      <c r="DD5182" t="str" cm="1">
        <f t="array" ref="DD5182">TEXT(_xlfn.SEQUENCE(1, DATEDIF(AG5182, AH5182, "m") + 1, AG5182, 30), "YYYY-APMM")</f>
        <v>2014-AP04</v>
      </c>
      <c r="DN5182">
        <f t="shared" si="160"/>
        <v>247.5</v>
      </c>
      <c r="DO5182" t="str">
        <f t="shared" si="161"/>
        <v>LABOR- SUBCONTRACTOR</v>
      </c>
    </row>
    <row r="5183" spans="1:119" x14ac:dyDescent="0.35">
      <c r="A5183" t="s">
        <v>105</v>
      </c>
      <c r="B5183">
        <v>504468</v>
      </c>
      <c r="C5183">
        <v>6359</v>
      </c>
      <c r="D5183">
        <v>125461</v>
      </c>
      <c r="E5183">
        <v>13662</v>
      </c>
      <c r="F5183">
        <v>0</v>
      </c>
      <c r="G5183" t="s">
        <v>106</v>
      </c>
      <c r="H5183" t="s">
        <v>106</v>
      </c>
      <c r="I5183" t="s">
        <v>106</v>
      </c>
      <c r="J5183" t="s">
        <v>107</v>
      </c>
      <c r="K5183" t="s">
        <v>108</v>
      </c>
      <c r="L5183" t="s">
        <v>109</v>
      </c>
      <c r="M5183" t="s">
        <v>110</v>
      </c>
      <c r="N5183" t="s">
        <v>11401</v>
      </c>
      <c r="O5183" t="s">
        <v>2917</v>
      </c>
      <c r="P5183">
        <v>8178</v>
      </c>
      <c r="Q5183">
        <v>256</v>
      </c>
      <c r="R5183">
        <v>0</v>
      </c>
      <c r="S5183">
        <v>200</v>
      </c>
      <c r="T5183">
        <v>0</v>
      </c>
      <c r="U5183">
        <v>5425.75</v>
      </c>
      <c r="V5183">
        <v>5425.75</v>
      </c>
      <c r="W5183">
        <v>200</v>
      </c>
      <c r="X5183">
        <v>0</v>
      </c>
      <c r="Y5183">
        <v>0</v>
      </c>
      <c r="Z5183">
        <v>0</v>
      </c>
      <c r="AD5183" s="1">
        <v>41783.333333333336</v>
      </c>
      <c r="AE5183" s="1">
        <v>41811.708333333336</v>
      </c>
      <c r="AG5183" s="1">
        <v>41745.333333333336</v>
      </c>
      <c r="AH5183" s="1">
        <v>41773.708333333336</v>
      </c>
      <c r="AI5183" s="1">
        <v>41745.333333333336</v>
      </c>
      <c r="AJ5183" s="1">
        <v>41773.708333333336</v>
      </c>
      <c r="AK5183" s="1">
        <v>41745.333333333336</v>
      </c>
      <c r="AL5183" s="1">
        <v>41773.708333333336</v>
      </c>
      <c r="AM5183" s="1">
        <v>41783.333333333336</v>
      </c>
      <c r="AN5183" s="1">
        <v>41811.708333333336</v>
      </c>
      <c r="AP5183" t="s">
        <v>113</v>
      </c>
      <c r="AU5183" t="s">
        <v>11402</v>
      </c>
      <c r="AY5183" t="s">
        <v>106</v>
      </c>
      <c r="AZ5183">
        <v>0</v>
      </c>
      <c r="BA5183">
        <v>0</v>
      </c>
      <c r="BD5183" s="3">
        <v>41321.663194444445</v>
      </c>
      <c r="BE5183" s="3">
        <v>41321.663888888892</v>
      </c>
      <c r="BF5183" t="s">
        <v>115</v>
      </c>
      <c r="BG5183" t="s">
        <v>115</v>
      </c>
      <c r="BH5183">
        <v>8149</v>
      </c>
      <c r="BM5183">
        <v>43550</v>
      </c>
      <c r="BR5183" t="s">
        <v>116</v>
      </c>
      <c r="BS5183" t="s">
        <v>117</v>
      </c>
      <c r="BU5183">
        <v>1</v>
      </c>
      <c r="BV5183" t="s">
        <v>118</v>
      </c>
      <c r="BX5183" t="s">
        <v>119</v>
      </c>
      <c r="BY5183" t="s">
        <v>119</v>
      </c>
      <c r="BZ5183" t="s">
        <v>119</v>
      </c>
      <c r="CA5183">
        <v>1</v>
      </c>
      <c r="CC5183" t="s">
        <v>120</v>
      </c>
      <c r="CH5183">
        <v>540</v>
      </c>
      <c r="CI5183">
        <v>32260</v>
      </c>
      <c r="CJ5183" t="s">
        <v>106</v>
      </c>
      <c r="CK5183" t="s">
        <v>106</v>
      </c>
      <c r="CL5183">
        <v>10</v>
      </c>
      <c r="CM5183" t="s">
        <v>2889</v>
      </c>
      <c r="CO5183">
        <v>125458</v>
      </c>
      <c r="CQ5183">
        <v>0</v>
      </c>
      <c r="CR5183">
        <v>0</v>
      </c>
      <c r="CS5183">
        <v>0</v>
      </c>
      <c r="CY5183" t="s">
        <v>123</v>
      </c>
      <c r="CZ5183" t="s">
        <v>124</v>
      </c>
      <c r="DD5183" t="str" cm="1">
        <f t="array" ref="DD5183">TEXT(_xlfn.SEQUENCE(1, DATEDIF(AG5183, AH5183, "m") + 1, AG5183, 30), "YYYY-APMM")</f>
        <v>2014-AP04</v>
      </c>
      <c r="DN5183">
        <f t="shared" si="160"/>
        <v>5425.75</v>
      </c>
      <c r="DO5183" t="str">
        <f t="shared" si="161"/>
        <v>LABOR- SUBCONTRACTOR</v>
      </c>
    </row>
    <row r="5184" spans="1:119" x14ac:dyDescent="0.35">
      <c r="A5184" t="s">
        <v>105</v>
      </c>
      <c r="B5184">
        <v>504469</v>
      </c>
      <c r="C5184">
        <v>6359</v>
      </c>
      <c r="D5184">
        <v>125461</v>
      </c>
      <c r="E5184">
        <v>13662</v>
      </c>
      <c r="F5184">
        <v>0</v>
      </c>
      <c r="G5184" t="s">
        <v>106</v>
      </c>
      <c r="H5184" t="s">
        <v>106</v>
      </c>
      <c r="I5184" t="s">
        <v>106</v>
      </c>
      <c r="J5184" t="s">
        <v>107</v>
      </c>
      <c r="K5184" t="s">
        <v>108</v>
      </c>
      <c r="L5184" t="s">
        <v>109</v>
      </c>
      <c r="M5184" t="s">
        <v>110</v>
      </c>
      <c r="N5184" t="s">
        <v>11403</v>
      </c>
      <c r="O5184" t="s">
        <v>2920</v>
      </c>
      <c r="P5184">
        <v>8170</v>
      </c>
      <c r="Q5184">
        <v>144</v>
      </c>
      <c r="R5184">
        <v>0</v>
      </c>
      <c r="S5184">
        <v>200</v>
      </c>
      <c r="T5184">
        <v>0</v>
      </c>
      <c r="U5184">
        <v>4428.5</v>
      </c>
      <c r="V5184">
        <v>4428.5</v>
      </c>
      <c r="W5184">
        <v>200</v>
      </c>
      <c r="X5184">
        <v>0</v>
      </c>
      <c r="Y5184">
        <v>0</v>
      </c>
      <c r="Z5184">
        <v>0</v>
      </c>
      <c r="AD5184" s="1">
        <v>41773.333333333336</v>
      </c>
      <c r="AE5184" s="1">
        <v>41801.708333333336</v>
      </c>
      <c r="AG5184" s="1">
        <v>41752.333333333336</v>
      </c>
      <c r="AH5184" s="1">
        <v>41780.708333333336</v>
      </c>
      <c r="AI5184" s="1">
        <v>41752.333333333336</v>
      </c>
      <c r="AJ5184" s="1">
        <v>41780.708333333336</v>
      </c>
      <c r="AK5184" s="1">
        <v>41752.333333333336</v>
      </c>
      <c r="AL5184" s="1">
        <v>41780.708333333336</v>
      </c>
      <c r="AM5184" s="1">
        <v>41773.333333333336</v>
      </c>
      <c r="AN5184" s="1">
        <v>41801.708333333336</v>
      </c>
      <c r="AP5184" t="s">
        <v>113</v>
      </c>
      <c r="AU5184" t="s">
        <v>11404</v>
      </c>
      <c r="AY5184" t="s">
        <v>106</v>
      </c>
      <c r="AZ5184">
        <v>0</v>
      </c>
      <c r="BA5184">
        <v>0</v>
      </c>
      <c r="BD5184" s="3">
        <v>41321.663194444445</v>
      </c>
      <c r="BE5184" s="3">
        <v>41321.663888888892</v>
      </c>
      <c r="BF5184" t="s">
        <v>115</v>
      </c>
      <c r="BG5184" t="s">
        <v>115</v>
      </c>
      <c r="BH5184">
        <v>8149</v>
      </c>
      <c r="BM5184">
        <v>43470</v>
      </c>
      <c r="BR5184" t="s">
        <v>2854</v>
      </c>
      <c r="BS5184" t="s">
        <v>2855</v>
      </c>
      <c r="BU5184">
        <v>1</v>
      </c>
      <c r="BV5184" t="s">
        <v>118</v>
      </c>
      <c r="BX5184" t="s">
        <v>119</v>
      </c>
      <c r="BY5184" t="s">
        <v>119</v>
      </c>
      <c r="BZ5184" t="s">
        <v>119</v>
      </c>
      <c r="CA5184">
        <v>1</v>
      </c>
      <c r="CC5184" t="s">
        <v>120</v>
      </c>
      <c r="CH5184">
        <v>540</v>
      </c>
      <c r="CI5184">
        <v>32260</v>
      </c>
      <c r="CJ5184" t="s">
        <v>106</v>
      </c>
      <c r="CK5184" t="s">
        <v>106</v>
      </c>
      <c r="CL5184">
        <v>10</v>
      </c>
      <c r="CM5184" t="s">
        <v>2889</v>
      </c>
      <c r="CO5184">
        <v>125458</v>
      </c>
      <c r="CQ5184">
        <v>0</v>
      </c>
      <c r="CR5184">
        <v>0</v>
      </c>
      <c r="CS5184">
        <v>0</v>
      </c>
      <c r="CY5184" t="s">
        <v>123</v>
      </c>
      <c r="CZ5184" t="s">
        <v>124</v>
      </c>
      <c r="DD5184" t="str" cm="1">
        <f t="array" ref="DD5184">TEXT(_xlfn.SEQUENCE(1, DATEDIF(AG5184, AH5184, "m") + 1, AG5184, 30), "YYYY-APMM")</f>
        <v>2014-AP04</v>
      </c>
      <c r="DN5184">
        <f t="shared" si="160"/>
        <v>4428.5</v>
      </c>
      <c r="DO5184" t="str">
        <f t="shared" si="161"/>
        <v>TILE MASON SK</v>
      </c>
    </row>
    <row r="5185" spans="1:119" x14ac:dyDescent="0.35">
      <c r="A5185" t="s">
        <v>105</v>
      </c>
      <c r="B5185">
        <v>504470</v>
      </c>
      <c r="C5185">
        <v>6359</v>
      </c>
      <c r="D5185">
        <v>125461</v>
      </c>
      <c r="E5185">
        <v>13662</v>
      </c>
      <c r="F5185">
        <v>0</v>
      </c>
      <c r="G5185" t="s">
        <v>106</v>
      </c>
      <c r="H5185" t="s">
        <v>106</v>
      </c>
      <c r="I5185" t="s">
        <v>106</v>
      </c>
      <c r="J5185" t="s">
        <v>107</v>
      </c>
      <c r="K5185" t="s">
        <v>108</v>
      </c>
      <c r="L5185" t="s">
        <v>109</v>
      </c>
      <c r="M5185" t="s">
        <v>110</v>
      </c>
      <c r="N5185" t="s">
        <v>11405</v>
      </c>
      <c r="O5185" t="s">
        <v>2923</v>
      </c>
      <c r="P5185">
        <v>8170</v>
      </c>
      <c r="Q5185">
        <v>144</v>
      </c>
      <c r="R5185">
        <v>0</v>
      </c>
      <c r="S5185">
        <v>200</v>
      </c>
      <c r="T5185">
        <v>0</v>
      </c>
      <c r="U5185">
        <v>1743.75</v>
      </c>
      <c r="V5185">
        <v>1743.75</v>
      </c>
      <c r="W5185">
        <v>200</v>
      </c>
      <c r="X5185">
        <v>0</v>
      </c>
      <c r="Y5185">
        <v>0</v>
      </c>
      <c r="Z5185">
        <v>0</v>
      </c>
      <c r="AD5185" s="1">
        <v>41779.333333333336</v>
      </c>
      <c r="AE5185" s="1">
        <v>41807.708333333336</v>
      </c>
      <c r="AG5185" s="1">
        <v>41758.333333333336</v>
      </c>
      <c r="AH5185" s="1">
        <v>41786.708333333336</v>
      </c>
      <c r="AI5185" s="1">
        <v>41758.333333333336</v>
      </c>
      <c r="AJ5185" s="1">
        <v>41786.708333333336</v>
      </c>
      <c r="AK5185" s="1">
        <v>41758.333333333336</v>
      </c>
      <c r="AL5185" s="1">
        <v>41786.708333333336</v>
      </c>
      <c r="AM5185" s="1">
        <v>41779.333333333336</v>
      </c>
      <c r="AN5185" s="1">
        <v>41807.708333333336</v>
      </c>
      <c r="AP5185" t="s">
        <v>113</v>
      </c>
      <c r="AU5185" t="s">
        <v>11406</v>
      </c>
      <c r="AY5185" t="s">
        <v>106</v>
      </c>
      <c r="AZ5185">
        <v>0</v>
      </c>
      <c r="BA5185">
        <v>0</v>
      </c>
      <c r="BD5185" s="3">
        <v>41321.663194444445</v>
      </c>
      <c r="BE5185" s="3">
        <v>41321.663888888892</v>
      </c>
      <c r="BF5185" t="s">
        <v>115</v>
      </c>
      <c r="BG5185" t="s">
        <v>115</v>
      </c>
      <c r="BH5185">
        <v>8149</v>
      </c>
      <c r="BM5185">
        <v>43470</v>
      </c>
      <c r="BR5185" t="s">
        <v>2854</v>
      </c>
      <c r="BS5185" t="s">
        <v>2855</v>
      </c>
      <c r="BU5185">
        <v>1</v>
      </c>
      <c r="BV5185" t="s">
        <v>118</v>
      </c>
      <c r="BX5185" t="s">
        <v>119</v>
      </c>
      <c r="BY5185" t="s">
        <v>119</v>
      </c>
      <c r="BZ5185" t="s">
        <v>119</v>
      </c>
      <c r="CA5185">
        <v>1</v>
      </c>
      <c r="CC5185" t="s">
        <v>120</v>
      </c>
      <c r="CH5185">
        <v>540</v>
      </c>
      <c r="CI5185">
        <v>32260</v>
      </c>
      <c r="CJ5185" t="s">
        <v>106</v>
      </c>
      <c r="CK5185" t="s">
        <v>106</v>
      </c>
      <c r="CL5185">
        <v>10</v>
      </c>
      <c r="CM5185" t="s">
        <v>2889</v>
      </c>
      <c r="CO5185">
        <v>125458</v>
      </c>
      <c r="CQ5185">
        <v>0</v>
      </c>
      <c r="CR5185">
        <v>0</v>
      </c>
      <c r="CS5185">
        <v>0</v>
      </c>
      <c r="CY5185" t="s">
        <v>123</v>
      </c>
      <c r="CZ5185" t="s">
        <v>124</v>
      </c>
      <c r="DD5185" t="str" cm="1">
        <f t="array" ref="DD5185">TEXT(_xlfn.SEQUENCE(1, DATEDIF(AG5185, AH5185, "m") + 1, AG5185, 30), "YYYY-APMM")</f>
        <v>2014-AP04</v>
      </c>
      <c r="DN5185">
        <f t="shared" si="160"/>
        <v>1743.75</v>
      </c>
      <c r="DO5185" t="str">
        <f t="shared" si="161"/>
        <v>TILE MASON SK</v>
      </c>
    </row>
    <row r="5186" spans="1:119" x14ac:dyDescent="0.35">
      <c r="A5186" t="s">
        <v>105</v>
      </c>
      <c r="B5186">
        <v>504471</v>
      </c>
      <c r="C5186">
        <v>6359</v>
      </c>
      <c r="D5186">
        <v>125461</v>
      </c>
      <c r="E5186">
        <v>13662</v>
      </c>
      <c r="F5186">
        <v>0</v>
      </c>
      <c r="G5186" t="s">
        <v>106</v>
      </c>
      <c r="H5186" t="s">
        <v>106</v>
      </c>
      <c r="I5186" t="s">
        <v>106</v>
      </c>
      <c r="J5186" t="s">
        <v>107</v>
      </c>
      <c r="K5186" t="s">
        <v>108</v>
      </c>
      <c r="L5186" t="s">
        <v>109</v>
      </c>
      <c r="M5186" t="s">
        <v>110</v>
      </c>
      <c r="N5186" t="s">
        <v>11407</v>
      </c>
      <c r="O5186" t="s">
        <v>2926</v>
      </c>
      <c r="P5186">
        <v>8170</v>
      </c>
      <c r="Q5186">
        <v>168</v>
      </c>
      <c r="R5186">
        <v>0</v>
      </c>
      <c r="S5186">
        <v>120</v>
      </c>
      <c r="T5186">
        <v>0</v>
      </c>
      <c r="U5186">
        <v>741</v>
      </c>
      <c r="V5186">
        <v>741</v>
      </c>
      <c r="W5186">
        <v>120</v>
      </c>
      <c r="X5186">
        <v>0</v>
      </c>
      <c r="Y5186">
        <v>0</v>
      </c>
      <c r="Z5186">
        <v>0</v>
      </c>
      <c r="AD5186" s="1">
        <v>41809.333333333336</v>
      </c>
      <c r="AE5186" s="1">
        <v>41826.708333333336</v>
      </c>
      <c r="AG5186" s="1">
        <v>41785.333333333336</v>
      </c>
      <c r="AH5186" s="1">
        <v>41801.708333333336</v>
      </c>
      <c r="AI5186" s="1">
        <v>41785.333333333336</v>
      </c>
      <c r="AJ5186" s="1">
        <v>41801.708333333336</v>
      </c>
      <c r="AK5186" s="1">
        <v>41785.333333333336</v>
      </c>
      <c r="AL5186" s="1">
        <v>41801.708333333336</v>
      </c>
      <c r="AM5186" s="1">
        <v>41809.333333333336</v>
      </c>
      <c r="AN5186" s="1">
        <v>41826.708333333336</v>
      </c>
      <c r="AP5186" t="s">
        <v>113</v>
      </c>
      <c r="AU5186" t="s">
        <v>11408</v>
      </c>
      <c r="AY5186" t="s">
        <v>106</v>
      </c>
      <c r="AZ5186">
        <v>0</v>
      </c>
      <c r="BA5186">
        <v>0</v>
      </c>
      <c r="BD5186" s="3">
        <v>41321.663194444445</v>
      </c>
      <c r="BE5186" s="3">
        <v>41321.663888888892</v>
      </c>
      <c r="BF5186" t="s">
        <v>115</v>
      </c>
      <c r="BG5186" t="s">
        <v>115</v>
      </c>
      <c r="BH5186">
        <v>8149</v>
      </c>
      <c r="BM5186">
        <v>43470</v>
      </c>
      <c r="BR5186" t="s">
        <v>2854</v>
      </c>
      <c r="BS5186" t="s">
        <v>2855</v>
      </c>
      <c r="BU5186">
        <v>1</v>
      </c>
      <c r="BV5186" t="s">
        <v>118</v>
      </c>
      <c r="BX5186" t="s">
        <v>119</v>
      </c>
      <c r="BY5186" t="s">
        <v>119</v>
      </c>
      <c r="BZ5186" t="s">
        <v>119</v>
      </c>
      <c r="CA5186">
        <v>1</v>
      </c>
      <c r="CC5186" t="s">
        <v>120</v>
      </c>
      <c r="CH5186">
        <v>540</v>
      </c>
      <c r="CI5186">
        <v>32260</v>
      </c>
      <c r="CJ5186" t="s">
        <v>106</v>
      </c>
      <c r="CK5186" t="s">
        <v>106</v>
      </c>
      <c r="CL5186">
        <v>10</v>
      </c>
      <c r="CM5186" t="s">
        <v>2889</v>
      </c>
      <c r="CO5186">
        <v>125458</v>
      </c>
      <c r="CQ5186">
        <v>0</v>
      </c>
      <c r="CR5186">
        <v>0</v>
      </c>
      <c r="CS5186">
        <v>0</v>
      </c>
      <c r="CY5186" t="s">
        <v>123</v>
      </c>
      <c r="CZ5186" t="s">
        <v>124</v>
      </c>
      <c r="DD5186" t="str" cm="1">
        <f t="array" ref="DD5186">TEXT(_xlfn.SEQUENCE(1, DATEDIF(AG5186, AH5186, "m") + 1, AG5186, 30), "YYYY-APMM")</f>
        <v>2014-AP05</v>
      </c>
      <c r="DN5186">
        <f t="shared" si="160"/>
        <v>741</v>
      </c>
      <c r="DO5186" t="str">
        <f t="shared" si="161"/>
        <v>TILE MASON SK</v>
      </c>
    </row>
    <row r="5187" spans="1:119" x14ac:dyDescent="0.35">
      <c r="A5187" t="s">
        <v>105</v>
      </c>
      <c r="B5187">
        <v>504472</v>
      </c>
      <c r="C5187">
        <v>6359</v>
      </c>
      <c r="D5187">
        <v>125461</v>
      </c>
      <c r="E5187">
        <v>13662</v>
      </c>
      <c r="F5187">
        <v>0</v>
      </c>
      <c r="G5187" t="s">
        <v>106</v>
      </c>
      <c r="H5187" t="s">
        <v>106</v>
      </c>
      <c r="I5187" t="s">
        <v>106</v>
      </c>
      <c r="J5187" t="s">
        <v>107</v>
      </c>
      <c r="K5187" t="s">
        <v>108</v>
      </c>
      <c r="L5187" t="s">
        <v>109</v>
      </c>
      <c r="M5187" t="s">
        <v>110</v>
      </c>
      <c r="N5187" t="s">
        <v>11409</v>
      </c>
      <c r="O5187" t="s">
        <v>2929</v>
      </c>
      <c r="P5187">
        <v>8170</v>
      </c>
      <c r="Q5187">
        <v>184</v>
      </c>
      <c r="R5187">
        <v>16</v>
      </c>
      <c r="S5187">
        <v>120</v>
      </c>
      <c r="T5187">
        <v>0</v>
      </c>
      <c r="U5187">
        <v>761.5</v>
      </c>
      <c r="V5187">
        <v>761.5</v>
      </c>
      <c r="W5187">
        <v>120</v>
      </c>
      <c r="X5187">
        <v>0</v>
      </c>
      <c r="Y5187">
        <v>0</v>
      </c>
      <c r="Z5187">
        <v>0</v>
      </c>
      <c r="AD5187" s="1">
        <v>41805.333333333336</v>
      </c>
      <c r="AE5187" s="1">
        <v>41821.708333333336</v>
      </c>
      <c r="AG5187" s="1">
        <v>41778.333333333336</v>
      </c>
      <c r="AH5187" s="1">
        <v>41794.708333333336</v>
      </c>
      <c r="AI5187" s="1">
        <v>41778.333333333336</v>
      </c>
      <c r="AJ5187" s="1">
        <v>41794.708333333336</v>
      </c>
      <c r="AK5187" s="1">
        <v>41778.333333333336</v>
      </c>
      <c r="AL5187" s="1">
        <v>41794.708333333336</v>
      </c>
      <c r="AM5187" s="1">
        <v>41805.333333333336</v>
      </c>
      <c r="AN5187" s="1">
        <v>41821.708333333336</v>
      </c>
      <c r="AP5187" t="s">
        <v>113</v>
      </c>
      <c r="AU5187" t="s">
        <v>11410</v>
      </c>
      <c r="AY5187" t="s">
        <v>106</v>
      </c>
      <c r="AZ5187">
        <v>0</v>
      </c>
      <c r="BA5187">
        <v>0</v>
      </c>
      <c r="BD5187" s="3">
        <v>41321.663194444445</v>
      </c>
      <c r="BE5187" s="3">
        <v>41321.663888888892</v>
      </c>
      <c r="BF5187" t="s">
        <v>115</v>
      </c>
      <c r="BG5187" t="s">
        <v>115</v>
      </c>
      <c r="BH5187">
        <v>8149</v>
      </c>
      <c r="BM5187">
        <v>43470</v>
      </c>
      <c r="BR5187" t="s">
        <v>2854</v>
      </c>
      <c r="BS5187" t="s">
        <v>2855</v>
      </c>
      <c r="BU5187">
        <v>1</v>
      </c>
      <c r="BV5187" t="s">
        <v>118</v>
      </c>
      <c r="BX5187" t="s">
        <v>119</v>
      </c>
      <c r="BY5187" t="s">
        <v>119</v>
      </c>
      <c r="BZ5187" t="s">
        <v>119</v>
      </c>
      <c r="CA5187">
        <v>1</v>
      </c>
      <c r="CC5187" t="s">
        <v>120</v>
      </c>
      <c r="CH5187">
        <v>540</v>
      </c>
      <c r="CI5187">
        <v>32260</v>
      </c>
      <c r="CJ5187" t="s">
        <v>106</v>
      </c>
      <c r="CK5187" t="s">
        <v>106</v>
      </c>
      <c r="CL5187">
        <v>10</v>
      </c>
      <c r="CM5187" t="s">
        <v>2889</v>
      </c>
      <c r="CO5187">
        <v>125458</v>
      </c>
      <c r="CQ5187">
        <v>0</v>
      </c>
      <c r="CR5187">
        <v>0</v>
      </c>
      <c r="CS5187">
        <v>0</v>
      </c>
      <c r="CY5187" t="s">
        <v>123</v>
      </c>
      <c r="CZ5187" t="s">
        <v>124</v>
      </c>
      <c r="DD5187" t="str" cm="1">
        <f t="array" ref="DD5187">TEXT(_xlfn.SEQUENCE(1, DATEDIF(AG5187, AH5187, "m") + 1, AG5187, 30), "YYYY-APMM")</f>
        <v>2014-AP05</v>
      </c>
      <c r="DN5187">
        <f t="shared" ref="DN5187:DN5250" si="162">V5187/COUNTIF(DD5187:DF5187, "&lt;&gt;")</f>
        <v>761.5</v>
      </c>
      <c r="DO5187" t="str">
        <f t="shared" ref="DO5187:DO5250" si="163">BR5187</f>
        <v>TILE MASON SK</v>
      </c>
    </row>
    <row r="5188" spans="1:119" x14ac:dyDescent="0.35">
      <c r="A5188" t="s">
        <v>105</v>
      </c>
      <c r="B5188">
        <v>504473</v>
      </c>
      <c r="C5188">
        <v>6359</v>
      </c>
      <c r="D5188">
        <v>125461</v>
      </c>
      <c r="E5188">
        <v>13662</v>
      </c>
      <c r="F5188">
        <v>0</v>
      </c>
      <c r="G5188" t="s">
        <v>106</v>
      </c>
      <c r="H5188" t="s">
        <v>106</v>
      </c>
      <c r="I5188" t="s">
        <v>106</v>
      </c>
      <c r="J5188" t="s">
        <v>107</v>
      </c>
      <c r="K5188" t="s">
        <v>108</v>
      </c>
      <c r="L5188" t="s">
        <v>109</v>
      </c>
      <c r="M5188" t="s">
        <v>110</v>
      </c>
      <c r="N5188" t="s">
        <v>11411</v>
      </c>
      <c r="O5188" t="s">
        <v>2932</v>
      </c>
      <c r="P5188">
        <v>8171</v>
      </c>
      <c r="Q5188">
        <v>168</v>
      </c>
      <c r="R5188">
        <v>0</v>
      </c>
      <c r="S5188">
        <v>160</v>
      </c>
      <c r="T5188">
        <v>0</v>
      </c>
      <c r="U5188">
        <v>875</v>
      </c>
      <c r="V5188">
        <v>875</v>
      </c>
      <c r="W5188">
        <v>160</v>
      </c>
      <c r="X5188">
        <v>0</v>
      </c>
      <c r="Y5188">
        <v>0</v>
      </c>
      <c r="Z5188">
        <v>0</v>
      </c>
      <c r="AD5188" s="1">
        <v>41818.333333333336</v>
      </c>
      <c r="AE5188" s="1">
        <v>41840.708333333336</v>
      </c>
      <c r="AG5188" s="1">
        <v>41793.333333333336</v>
      </c>
      <c r="AH5188" s="1">
        <v>41815.708333333336</v>
      </c>
      <c r="AI5188" s="1">
        <v>41793.333333333336</v>
      </c>
      <c r="AJ5188" s="1">
        <v>41815.708333333336</v>
      </c>
      <c r="AK5188" s="1">
        <v>41793.333333333336</v>
      </c>
      <c r="AL5188" s="1">
        <v>41815.708333333336</v>
      </c>
      <c r="AM5188" s="1">
        <v>41818.333333333336</v>
      </c>
      <c r="AN5188" s="1">
        <v>41840.708333333336</v>
      </c>
      <c r="AP5188" t="s">
        <v>113</v>
      </c>
      <c r="AU5188" t="s">
        <v>11412</v>
      </c>
      <c r="AY5188" t="s">
        <v>106</v>
      </c>
      <c r="AZ5188">
        <v>0</v>
      </c>
      <c r="BA5188">
        <v>0</v>
      </c>
      <c r="BD5188" s="3">
        <v>41321.663194444445</v>
      </c>
      <c r="BE5188" s="3">
        <v>41321.663888888892</v>
      </c>
      <c r="BF5188" t="s">
        <v>115</v>
      </c>
      <c r="BG5188" t="s">
        <v>115</v>
      </c>
      <c r="BH5188">
        <v>8149</v>
      </c>
      <c r="BM5188">
        <v>43480</v>
      </c>
      <c r="BR5188" t="s">
        <v>2893</v>
      </c>
      <c r="BS5188" t="s">
        <v>2894</v>
      </c>
      <c r="BU5188">
        <v>1</v>
      </c>
      <c r="BV5188" t="s">
        <v>118</v>
      </c>
      <c r="BX5188" t="s">
        <v>119</v>
      </c>
      <c r="BY5188" t="s">
        <v>119</v>
      </c>
      <c r="BZ5188" t="s">
        <v>119</v>
      </c>
      <c r="CA5188">
        <v>1</v>
      </c>
      <c r="CC5188" t="s">
        <v>120</v>
      </c>
      <c r="CH5188">
        <v>540</v>
      </c>
      <c r="CI5188">
        <v>32260</v>
      </c>
      <c r="CJ5188" t="s">
        <v>106</v>
      </c>
      <c r="CK5188" t="s">
        <v>106</v>
      </c>
      <c r="CL5188">
        <v>10</v>
      </c>
      <c r="CM5188" t="s">
        <v>2889</v>
      </c>
      <c r="CO5188">
        <v>125458</v>
      </c>
      <c r="CQ5188">
        <v>0</v>
      </c>
      <c r="CR5188">
        <v>0</v>
      </c>
      <c r="CS5188">
        <v>0</v>
      </c>
      <c r="CY5188" t="s">
        <v>123</v>
      </c>
      <c r="CZ5188" t="s">
        <v>124</v>
      </c>
      <c r="DD5188" t="str" cm="1">
        <f t="array" ref="DD5188">TEXT(_xlfn.SEQUENCE(1, DATEDIF(AG5188, AH5188, "m") + 1, AG5188, 30), "YYYY-APMM")</f>
        <v>2014-AP06</v>
      </c>
      <c r="DN5188">
        <f t="shared" si="162"/>
        <v>875</v>
      </c>
      <c r="DO5188" t="str">
        <f t="shared" si="163"/>
        <v>GRANITE MASON SK</v>
      </c>
    </row>
    <row r="5189" spans="1:119" x14ac:dyDescent="0.35">
      <c r="A5189" t="s">
        <v>105</v>
      </c>
      <c r="B5189">
        <v>504474</v>
      </c>
      <c r="C5189">
        <v>6359</v>
      </c>
      <c r="D5189">
        <v>125461</v>
      </c>
      <c r="E5189">
        <v>13662</v>
      </c>
      <c r="F5189">
        <v>0</v>
      </c>
      <c r="G5189" t="s">
        <v>106</v>
      </c>
      <c r="H5189" t="s">
        <v>106</v>
      </c>
      <c r="I5189" t="s">
        <v>106</v>
      </c>
      <c r="J5189" t="s">
        <v>107</v>
      </c>
      <c r="K5189" t="s">
        <v>108</v>
      </c>
      <c r="L5189" t="s">
        <v>109</v>
      </c>
      <c r="M5189" t="s">
        <v>110</v>
      </c>
      <c r="N5189" t="s">
        <v>11413</v>
      </c>
      <c r="O5189" t="s">
        <v>2935</v>
      </c>
      <c r="P5189">
        <v>8178</v>
      </c>
      <c r="Q5189">
        <v>144</v>
      </c>
      <c r="R5189">
        <v>0</v>
      </c>
      <c r="S5189">
        <v>160</v>
      </c>
      <c r="T5189">
        <v>0</v>
      </c>
      <c r="U5189">
        <v>1455.05</v>
      </c>
      <c r="V5189">
        <v>1455.05</v>
      </c>
      <c r="W5189">
        <v>160</v>
      </c>
      <c r="X5189">
        <v>0</v>
      </c>
      <c r="Y5189">
        <v>0</v>
      </c>
      <c r="Z5189">
        <v>0</v>
      </c>
      <c r="AD5189" s="1">
        <v>41797.333333333336</v>
      </c>
      <c r="AE5189" s="1">
        <v>41819.708333333336</v>
      </c>
      <c r="AG5189" s="1">
        <v>41776.333333333336</v>
      </c>
      <c r="AH5189" s="1">
        <v>41798.708333333336</v>
      </c>
      <c r="AI5189" s="1">
        <v>41776.333333333336</v>
      </c>
      <c r="AJ5189" s="1">
        <v>41798.708333333336</v>
      </c>
      <c r="AK5189" s="1">
        <v>41776.333333333336</v>
      </c>
      <c r="AL5189" s="1">
        <v>41798.708333333336</v>
      </c>
      <c r="AM5189" s="1">
        <v>41797.333333333336</v>
      </c>
      <c r="AN5189" s="1">
        <v>41819.708333333336</v>
      </c>
      <c r="AP5189" t="s">
        <v>113</v>
      </c>
      <c r="AU5189" t="s">
        <v>11414</v>
      </c>
      <c r="AY5189" t="s">
        <v>106</v>
      </c>
      <c r="AZ5189">
        <v>0</v>
      </c>
      <c r="BA5189">
        <v>0</v>
      </c>
      <c r="BD5189" s="3">
        <v>41321.663194444445</v>
      </c>
      <c r="BE5189" s="3">
        <v>41328.377083333333</v>
      </c>
      <c r="BF5189" t="s">
        <v>115</v>
      </c>
      <c r="BG5189" t="s">
        <v>115</v>
      </c>
      <c r="BH5189">
        <v>8149</v>
      </c>
      <c r="BM5189">
        <v>43550</v>
      </c>
      <c r="BR5189" t="s">
        <v>116</v>
      </c>
      <c r="BS5189" t="s">
        <v>117</v>
      </c>
      <c r="BU5189">
        <v>1</v>
      </c>
      <c r="BV5189" t="s">
        <v>118</v>
      </c>
      <c r="BX5189" t="s">
        <v>119</v>
      </c>
      <c r="BY5189" t="s">
        <v>119</v>
      </c>
      <c r="BZ5189" t="s">
        <v>119</v>
      </c>
      <c r="CA5189">
        <v>1</v>
      </c>
      <c r="CC5189" t="s">
        <v>120</v>
      </c>
      <c r="CH5189">
        <v>540</v>
      </c>
      <c r="CI5189">
        <v>32260</v>
      </c>
      <c r="CJ5189" t="s">
        <v>106</v>
      </c>
      <c r="CK5189" t="s">
        <v>106</v>
      </c>
      <c r="CL5189">
        <v>10</v>
      </c>
      <c r="CM5189" t="s">
        <v>2889</v>
      </c>
      <c r="CO5189">
        <v>125458</v>
      </c>
      <c r="CQ5189">
        <v>0</v>
      </c>
      <c r="CR5189">
        <v>0</v>
      </c>
      <c r="CS5189">
        <v>0</v>
      </c>
      <c r="CY5189" t="s">
        <v>123</v>
      </c>
      <c r="CZ5189" t="s">
        <v>124</v>
      </c>
      <c r="DD5189" t="str" cm="1">
        <f t="array" ref="DD5189">TEXT(_xlfn.SEQUENCE(1, DATEDIF(AG5189, AH5189, "m") + 1, AG5189, 30), "YYYY-APMM")</f>
        <v>2014-AP05</v>
      </c>
      <c r="DN5189">
        <f t="shared" si="162"/>
        <v>1455.05</v>
      </c>
      <c r="DO5189" t="str">
        <f t="shared" si="163"/>
        <v>LABOR- SUBCONTRACTOR</v>
      </c>
    </row>
    <row r="5190" spans="1:119" x14ac:dyDescent="0.35">
      <c r="A5190" t="s">
        <v>105</v>
      </c>
      <c r="B5190">
        <v>504475</v>
      </c>
      <c r="C5190">
        <v>6359</v>
      </c>
      <c r="D5190">
        <v>125461</v>
      </c>
      <c r="E5190">
        <v>13662</v>
      </c>
      <c r="F5190">
        <v>0</v>
      </c>
      <c r="G5190" t="s">
        <v>106</v>
      </c>
      <c r="H5190" t="s">
        <v>106</v>
      </c>
      <c r="I5190" t="s">
        <v>106</v>
      </c>
      <c r="J5190" t="s">
        <v>107</v>
      </c>
      <c r="K5190" t="s">
        <v>108</v>
      </c>
      <c r="L5190" t="s">
        <v>109</v>
      </c>
      <c r="M5190" t="s">
        <v>110</v>
      </c>
      <c r="N5190" t="s">
        <v>11415</v>
      </c>
      <c r="O5190" t="s">
        <v>2938</v>
      </c>
      <c r="P5190">
        <v>8178</v>
      </c>
      <c r="Q5190">
        <v>168</v>
      </c>
      <c r="R5190">
        <v>24</v>
      </c>
      <c r="S5190">
        <v>200</v>
      </c>
      <c r="T5190">
        <v>0</v>
      </c>
      <c r="U5190">
        <v>150</v>
      </c>
      <c r="V5190">
        <v>150</v>
      </c>
      <c r="W5190">
        <v>200</v>
      </c>
      <c r="X5190">
        <v>0</v>
      </c>
      <c r="Y5190">
        <v>0</v>
      </c>
      <c r="Z5190">
        <v>0</v>
      </c>
      <c r="AD5190" s="1">
        <v>41808.333333333336</v>
      </c>
      <c r="AE5190" s="1">
        <v>41836.708333333336</v>
      </c>
      <c r="AG5190" s="1">
        <v>41784.333333333336</v>
      </c>
      <c r="AH5190" s="1">
        <v>41812.708333333336</v>
      </c>
      <c r="AI5190" s="1">
        <v>41784.333333333336</v>
      </c>
      <c r="AJ5190" s="1">
        <v>41812.708333333336</v>
      </c>
      <c r="AK5190" s="1">
        <v>41784.333333333336</v>
      </c>
      <c r="AL5190" s="1">
        <v>41812.708333333336</v>
      </c>
      <c r="AM5190" s="1">
        <v>41808.333333333336</v>
      </c>
      <c r="AN5190" s="1">
        <v>41836.708333333336</v>
      </c>
      <c r="AP5190" t="s">
        <v>113</v>
      </c>
      <c r="AU5190" t="s">
        <v>11416</v>
      </c>
      <c r="AY5190" t="s">
        <v>106</v>
      </c>
      <c r="AZ5190">
        <v>0</v>
      </c>
      <c r="BA5190">
        <v>0</v>
      </c>
      <c r="BD5190" s="3">
        <v>41321.663194444445</v>
      </c>
      <c r="BE5190" s="3">
        <v>41321.663888888892</v>
      </c>
      <c r="BF5190" t="s">
        <v>115</v>
      </c>
      <c r="BG5190" t="s">
        <v>115</v>
      </c>
      <c r="BH5190">
        <v>8149</v>
      </c>
      <c r="BM5190">
        <v>43550</v>
      </c>
      <c r="BR5190" t="s">
        <v>116</v>
      </c>
      <c r="BS5190" t="s">
        <v>117</v>
      </c>
      <c r="BU5190">
        <v>1</v>
      </c>
      <c r="BV5190" t="s">
        <v>118</v>
      </c>
      <c r="BX5190" t="s">
        <v>119</v>
      </c>
      <c r="BY5190" t="s">
        <v>119</v>
      </c>
      <c r="BZ5190" t="s">
        <v>119</v>
      </c>
      <c r="CA5190">
        <v>1</v>
      </c>
      <c r="CC5190" t="s">
        <v>120</v>
      </c>
      <c r="CH5190">
        <v>540</v>
      </c>
      <c r="CI5190">
        <v>32260</v>
      </c>
      <c r="CJ5190" t="s">
        <v>106</v>
      </c>
      <c r="CK5190" t="s">
        <v>106</v>
      </c>
      <c r="CL5190">
        <v>10</v>
      </c>
      <c r="CM5190" t="s">
        <v>2889</v>
      </c>
      <c r="CO5190">
        <v>125458</v>
      </c>
      <c r="CQ5190">
        <v>0</v>
      </c>
      <c r="CR5190">
        <v>0</v>
      </c>
      <c r="CS5190">
        <v>0</v>
      </c>
      <c r="CY5190" t="s">
        <v>123</v>
      </c>
      <c r="CZ5190" t="s">
        <v>124</v>
      </c>
      <c r="DD5190" t="str" cm="1">
        <f t="array" ref="DD5190">TEXT(_xlfn.SEQUENCE(1, DATEDIF(AG5190, AH5190, "m") + 1, AG5190, 30), "YYYY-APMM")</f>
        <v>2014-AP05</v>
      </c>
      <c r="DN5190">
        <f t="shared" si="162"/>
        <v>150</v>
      </c>
      <c r="DO5190" t="str">
        <f t="shared" si="163"/>
        <v>LABOR- SUBCONTRACTOR</v>
      </c>
    </row>
    <row r="5191" spans="1:119" x14ac:dyDescent="0.35">
      <c r="A5191" t="s">
        <v>105</v>
      </c>
      <c r="B5191">
        <v>504476</v>
      </c>
      <c r="C5191">
        <v>6359</v>
      </c>
      <c r="D5191">
        <v>125461</v>
      </c>
      <c r="E5191">
        <v>13662</v>
      </c>
      <c r="F5191">
        <v>0</v>
      </c>
      <c r="G5191" t="s">
        <v>106</v>
      </c>
      <c r="H5191" t="s">
        <v>106</v>
      </c>
      <c r="I5191" t="s">
        <v>106</v>
      </c>
      <c r="J5191" t="s">
        <v>107</v>
      </c>
      <c r="K5191" t="s">
        <v>108</v>
      </c>
      <c r="L5191" t="s">
        <v>109</v>
      </c>
      <c r="M5191" t="s">
        <v>110</v>
      </c>
      <c r="N5191" t="s">
        <v>11417</v>
      </c>
      <c r="O5191" t="s">
        <v>2941</v>
      </c>
      <c r="P5191">
        <v>8178</v>
      </c>
      <c r="Q5191">
        <v>144</v>
      </c>
      <c r="R5191">
        <v>0</v>
      </c>
      <c r="S5191">
        <v>200</v>
      </c>
      <c r="T5191">
        <v>0</v>
      </c>
      <c r="U5191">
        <v>1335.15</v>
      </c>
      <c r="V5191">
        <v>1335.15</v>
      </c>
      <c r="W5191">
        <v>200</v>
      </c>
      <c r="X5191">
        <v>0</v>
      </c>
      <c r="Y5191">
        <v>0</v>
      </c>
      <c r="Z5191">
        <v>0</v>
      </c>
      <c r="AD5191" s="1">
        <v>41808.333333333336</v>
      </c>
      <c r="AE5191" s="1">
        <v>41836.708333333336</v>
      </c>
      <c r="AG5191" s="1">
        <v>41787.333333333336</v>
      </c>
      <c r="AH5191" s="1">
        <v>41815.708333333336</v>
      </c>
      <c r="AI5191" s="1">
        <v>41787.333333333336</v>
      </c>
      <c r="AJ5191" s="1">
        <v>41815.708333333336</v>
      </c>
      <c r="AK5191" s="1">
        <v>41787.333333333336</v>
      </c>
      <c r="AL5191" s="1">
        <v>41815.708333333336</v>
      </c>
      <c r="AM5191" s="1">
        <v>41808.333333333336</v>
      </c>
      <c r="AN5191" s="1">
        <v>41836.708333333336</v>
      </c>
      <c r="AP5191" t="s">
        <v>113</v>
      </c>
      <c r="AU5191" t="s">
        <v>11418</v>
      </c>
      <c r="AY5191" t="s">
        <v>106</v>
      </c>
      <c r="AZ5191">
        <v>0</v>
      </c>
      <c r="BA5191">
        <v>0</v>
      </c>
      <c r="BD5191" s="3">
        <v>41321.663194444445</v>
      </c>
      <c r="BE5191" s="3">
        <v>41321.663888888892</v>
      </c>
      <c r="BF5191" t="s">
        <v>115</v>
      </c>
      <c r="BG5191" t="s">
        <v>115</v>
      </c>
      <c r="BH5191">
        <v>8149</v>
      </c>
      <c r="BM5191">
        <v>43550</v>
      </c>
      <c r="BR5191" t="s">
        <v>116</v>
      </c>
      <c r="BS5191" t="s">
        <v>117</v>
      </c>
      <c r="BU5191">
        <v>1</v>
      </c>
      <c r="BV5191" t="s">
        <v>118</v>
      </c>
      <c r="BX5191" t="s">
        <v>119</v>
      </c>
      <c r="BY5191" t="s">
        <v>119</v>
      </c>
      <c r="BZ5191" t="s">
        <v>119</v>
      </c>
      <c r="CA5191">
        <v>1</v>
      </c>
      <c r="CC5191" t="s">
        <v>120</v>
      </c>
      <c r="CH5191">
        <v>540</v>
      </c>
      <c r="CI5191">
        <v>32260</v>
      </c>
      <c r="CJ5191" t="s">
        <v>106</v>
      </c>
      <c r="CK5191" t="s">
        <v>106</v>
      </c>
      <c r="CL5191">
        <v>10</v>
      </c>
      <c r="CM5191" t="s">
        <v>2889</v>
      </c>
      <c r="CO5191">
        <v>125458</v>
      </c>
      <c r="CQ5191">
        <v>0</v>
      </c>
      <c r="CR5191">
        <v>0</v>
      </c>
      <c r="CS5191">
        <v>0</v>
      </c>
      <c r="CY5191" t="s">
        <v>123</v>
      </c>
      <c r="CZ5191" t="s">
        <v>124</v>
      </c>
      <c r="DD5191" t="str" cm="1">
        <f t="array" ref="DD5191">TEXT(_xlfn.SEQUENCE(1, DATEDIF(AG5191, AH5191, "m") + 1, AG5191, 30), "YYYY-APMM")</f>
        <v>2014-AP05</v>
      </c>
      <c r="DN5191">
        <f t="shared" si="162"/>
        <v>1335.15</v>
      </c>
      <c r="DO5191" t="str">
        <f t="shared" si="163"/>
        <v>LABOR- SUBCONTRACTOR</v>
      </c>
    </row>
    <row r="5192" spans="1:119" x14ac:dyDescent="0.35">
      <c r="A5192" t="s">
        <v>105</v>
      </c>
      <c r="B5192">
        <v>504477</v>
      </c>
      <c r="C5192">
        <v>6359</v>
      </c>
      <c r="D5192">
        <v>125461</v>
      </c>
      <c r="E5192">
        <v>13662</v>
      </c>
      <c r="F5192">
        <v>0</v>
      </c>
      <c r="G5192" t="s">
        <v>106</v>
      </c>
      <c r="H5192" t="s">
        <v>106</v>
      </c>
      <c r="I5192" t="s">
        <v>106</v>
      </c>
      <c r="J5192" t="s">
        <v>107</v>
      </c>
      <c r="K5192" t="s">
        <v>108</v>
      </c>
      <c r="L5192" t="s">
        <v>109</v>
      </c>
      <c r="M5192" t="s">
        <v>110</v>
      </c>
      <c r="N5192" t="s">
        <v>11419</v>
      </c>
      <c r="O5192" t="s">
        <v>2944</v>
      </c>
      <c r="P5192">
        <v>8178</v>
      </c>
      <c r="Q5192">
        <v>168</v>
      </c>
      <c r="R5192">
        <v>0</v>
      </c>
      <c r="S5192">
        <v>120</v>
      </c>
      <c r="T5192">
        <v>0</v>
      </c>
      <c r="U5192">
        <v>308</v>
      </c>
      <c r="V5192">
        <v>308</v>
      </c>
      <c r="W5192">
        <v>120</v>
      </c>
      <c r="X5192">
        <v>0</v>
      </c>
      <c r="Y5192">
        <v>0</v>
      </c>
      <c r="Z5192">
        <v>0</v>
      </c>
      <c r="AD5192" s="1">
        <v>41832.333333333336</v>
      </c>
      <c r="AE5192" s="1">
        <v>41848.708333333336</v>
      </c>
      <c r="AG5192" s="1">
        <v>41807.333333333336</v>
      </c>
      <c r="AH5192" s="1">
        <v>41823.708333333336</v>
      </c>
      <c r="AI5192" s="1">
        <v>41807.333333333336</v>
      </c>
      <c r="AJ5192" s="1">
        <v>41823.708333333336</v>
      </c>
      <c r="AK5192" s="1">
        <v>41807.333333333336</v>
      </c>
      <c r="AL5192" s="1">
        <v>41823.708333333336</v>
      </c>
      <c r="AM5192" s="1">
        <v>41832.333333333336</v>
      </c>
      <c r="AN5192" s="1">
        <v>41848.708333333336</v>
      </c>
      <c r="AP5192" t="s">
        <v>113</v>
      </c>
      <c r="AU5192" t="s">
        <v>11420</v>
      </c>
      <c r="AY5192" t="s">
        <v>106</v>
      </c>
      <c r="AZ5192">
        <v>0</v>
      </c>
      <c r="BA5192">
        <v>0</v>
      </c>
      <c r="BD5192" s="3">
        <v>41321.663194444445</v>
      </c>
      <c r="BE5192" s="3">
        <v>41321.663888888892</v>
      </c>
      <c r="BF5192" t="s">
        <v>115</v>
      </c>
      <c r="BG5192" t="s">
        <v>115</v>
      </c>
      <c r="BH5192">
        <v>8149</v>
      </c>
      <c r="BM5192">
        <v>43550</v>
      </c>
      <c r="BR5192" t="s">
        <v>116</v>
      </c>
      <c r="BS5192" t="s">
        <v>117</v>
      </c>
      <c r="BU5192">
        <v>1</v>
      </c>
      <c r="BV5192" t="s">
        <v>118</v>
      </c>
      <c r="BX5192" t="s">
        <v>119</v>
      </c>
      <c r="BY5192" t="s">
        <v>119</v>
      </c>
      <c r="BZ5192" t="s">
        <v>119</v>
      </c>
      <c r="CA5192">
        <v>1</v>
      </c>
      <c r="CC5192" t="s">
        <v>120</v>
      </c>
      <c r="CH5192">
        <v>540</v>
      </c>
      <c r="CI5192">
        <v>32260</v>
      </c>
      <c r="CJ5192" t="s">
        <v>106</v>
      </c>
      <c r="CK5192" t="s">
        <v>106</v>
      </c>
      <c r="CL5192">
        <v>10</v>
      </c>
      <c r="CM5192" t="s">
        <v>2889</v>
      </c>
      <c r="CO5192">
        <v>125458</v>
      </c>
      <c r="CQ5192">
        <v>0</v>
      </c>
      <c r="CR5192">
        <v>0</v>
      </c>
      <c r="CS5192">
        <v>0</v>
      </c>
      <c r="CY5192" t="s">
        <v>123</v>
      </c>
      <c r="CZ5192" t="s">
        <v>124</v>
      </c>
      <c r="DD5192" t="str" cm="1">
        <f t="array" ref="DD5192">TEXT(_xlfn.SEQUENCE(1, DATEDIF(AG5192, AH5192, "m") + 1, AG5192, 30), "YYYY-APMM")</f>
        <v>2014-AP06</v>
      </c>
      <c r="DN5192">
        <f t="shared" si="162"/>
        <v>308</v>
      </c>
      <c r="DO5192" t="str">
        <f t="shared" si="163"/>
        <v>LABOR- SUBCONTRACTOR</v>
      </c>
    </row>
    <row r="5193" spans="1:119" x14ac:dyDescent="0.35">
      <c r="A5193" t="s">
        <v>105</v>
      </c>
      <c r="B5193">
        <v>504478</v>
      </c>
      <c r="C5193">
        <v>6359</v>
      </c>
      <c r="D5193">
        <v>125461</v>
      </c>
      <c r="E5193">
        <v>13662</v>
      </c>
      <c r="F5193">
        <v>0</v>
      </c>
      <c r="G5193" t="s">
        <v>106</v>
      </c>
      <c r="H5193" t="s">
        <v>106</v>
      </c>
      <c r="I5193" t="s">
        <v>106</v>
      </c>
      <c r="J5193" t="s">
        <v>107</v>
      </c>
      <c r="K5193" t="s">
        <v>108</v>
      </c>
      <c r="L5193" t="s">
        <v>109</v>
      </c>
      <c r="M5193" t="s">
        <v>110</v>
      </c>
      <c r="N5193" t="s">
        <v>11421</v>
      </c>
      <c r="O5193" t="s">
        <v>2902</v>
      </c>
      <c r="P5193">
        <v>8178</v>
      </c>
      <c r="Q5193">
        <v>168</v>
      </c>
      <c r="R5193">
        <v>0</v>
      </c>
      <c r="S5193">
        <v>120</v>
      </c>
      <c r="T5193">
        <v>0</v>
      </c>
      <c r="U5193">
        <v>176</v>
      </c>
      <c r="V5193">
        <v>176</v>
      </c>
      <c r="W5193">
        <v>120</v>
      </c>
      <c r="X5193">
        <v>0</v>
      </c>
      <c r="Y5193">
        <v>0</v>
      </c>
      <c r="Z5193">
        <v>0</v>
      </c>
      <c r="AD5193" s="1">
        <v>41837.333333333336</v>
      </c>
      <c r="AE5193" s="1">
        <v>41857.708333333336</v>
      </c>
      <c r="AG5193" s="1">
        <v>41813.333333333336</v>
      </c>
      <c r="AH5193" s="1">
        <v>41829.708333333336</v>
      </c>
      <c r="AI5193" s="1">
        <v>41813.333333333336</v>
      </c>
      <c r="AJ5193" s="1">
        <v>41829.708333333336</v>
      </c>
      <c r="AK5193" s="1">
        <v>41813.333333333336</v>
      </c>
      <c r="AL5193" s="1">
        <v>41829.708333333336</v>
      </c>
      <c r="AM5193" s="1">
        <v>41837.333333333336</v>
      </c>
      <c r="AN5193" s="1">
        <v>41857.708333333336</v>
      </c>
      <c r="AP5193" t="s">
        <v>113</v>
      </c>
      <c r="AU5193" t="s">
        <v>11422</v>
      </c>
      <c r="AY5193" t="s">
        <v>106</v>
      </c>
      <c r="AZ5193">
        <v>0</v>
      </c>
      <c r="BA5193">
        <v>0</v>
      </c>
      <c r="BD5193" s="3">
        <v>41321.663194444445</v>
      </c>
      <c r="BE5193" s="3">
        <v>41321.663888888892</v>
      </c>
      <c r="BF5193" t="s">
        <v>115</v>
      </c>
      <c r="BG5193" t="s">
        <v>115</v>
      </c>
      <c r="BH5193">
        <v>8149</v>
      </c>
      <c r="BM5193">
        <v>43550</v>
      </c>
      <c r="BR5193" t="s">
        <v>116</v>
      </c>
      <c r="BS5193" t="s">
        <v>117</v>
      </c>
      <c r="BU5193">
        <v>1</v>
      </c>
      <c r="BV5193" t="s">
        <v>118</v>
      </c>
      <c r="BX5193" t="s">
        <v>119</v>
      </c>
      <c r="BY5193" t="s">
        <v>119</v>
      </c>
      <c r="BZ5193" t="s">
        <v>119</v>
      </c>
      <c r="CA5193">
        <v>1</v>
      </c>
      <c r="CC5193" t="s">
        <v>120</v>
      </c>
      <c r="CH5193">
        <v>540</v>
      </c>
      <c r="CI5193">
        <v>32260</v>
      </c>
      <c r="CJ5193" t="s">
        <v>106</v>
      </c>
      <c r="CK5193" t="s">
        <v>106</v>
      </c>
      <c r="CL5193">
        <v>10</v>
      </c>
      <c r="CM5193" t="s">
        <v>2889</v>
      </c>
      <c r="CO5193">
        <v>125458</v>
      </c>
      <c r="CQ5193">
        <v>0</v>
      </c>
      <c r="CR5193">
        <v>0</v>
      </c>
      <c r="CS5193">
        <v>0</v>
      </c>
      <c r="CY5193" t="s">
        <v>123</v>
      </c>
      <c r="CZ5193" t="s">
        <v>124</v>
      </c>
      <c r="DD5193" t="str" cm="1">
        <f t="array" ref="DD5193">TEXT(_xlfn.SEQUENCE(1, DATEDIF(AG5193, AH5193, "m") + 1, AG5193, 30), "YYYY-APMM")</f>
        <v>2014-AP06</v>
      </c>
      <c r="DN5193">
        <f t="shared" si="162"/>
        <v>176</v>
      </c>
      <c r="DO5193" t="str">
        <f t="shared" si="163"/>
        <v>LABOR- SUBCONTRACTOR</v>
      </c>
    </row>
    <row r="5194" spans="1:119" x14ac:dyDescent="0.35">
      <c r="A5194" t="s">
        <v>105</v>
      </c>
      <c r="B5194">
        <v>504479</v>
      </c>
      <c r="C5194">
        <v>6359</v>
      </c>
      <c r="D5194">
        <v>125461</v>
      </c>
      <c r="E5194">
        <v>13662</v>
      </c>
      <c r="F5194">
        <v>0</v>
      </c>
      <c r="G5194" t="s">
        <v>106</v>
      </c>
      <c r="H5194" t="s">
        <v>106</v>
      </c>
      <c r="I5194" t="s">
        <v>106</v>
      </c>
      <c r="J5194" t="s">
        <v>107</v>
      </c>
      <c r="K5194" t="s">
        <v>108</v>
      </c>
      <c r="L5194" t="s">
        <v>109</v>
      </c>
      <c r="M5194" t="s">
        <v>110</v>
      </c>
      <c r="N5194" t="s">
        <v>11423</v>
      </c>
      <c r="O5194" t="s">
        <v>2947</v>
      </c>
      <c r="P5194">
        <v>8178</v>
      </c>
      <c r="Q5194">
        <v>248</v>
      </c>
      <c r="R5194">
        <v>40</v>
      </c>
      <c r="S5194">
        <v>160</v>
      </c>
      <c r="T5194">
        <v>0</v>
      </c>
      <c r="U5194">
        <v>162.25</v>
      </c>
      <c r="V5194">
        <v>162.25</v>
      </c>
      <c r="W5194">
        <v>160</v>
      </c>
      <c r="X5194">
        <v>0</v>
      </c>
      <c r="Y5194">
        <v>0</v>
      </c>
      <c r="Z5194">
        <v>0</v>
      </c>
      <c r="AD5194" s="1">
        <v>41860.333333333336</v>
      </c>
      <c r="AE5194" s="1">
        <v>41882.708333333336</v>
      </c>
      <c r="AG5194" s="1">
        <v>41820.333333333336</v>
      </c>
      <c r="AH5194" s="1">
        <v>41842.708333333336</v>
      </c>
      <c r="AI5194" s="1">
        <v>41820.333333333336</v>
      </c>
      <c r="AJ5194" s="1">
        <v>41842.708333333336</v>
      </c>
      <c r="AK5194" s="1">
        <v>41820.333333333336</v>
      </c>
      <c r="AL5194" s="1">
        <v>41842.708333333336</v>
      </c>
      <c r="AM5194" s="1">
        <v>41860.333333333336</v>
      </c>
      <c r="AN5194" s="1">
        <v>41882.708333333336</v>
      </c>
      <c r="AP5194" t="s">
        <v>113</v>
      </c>
      <c r="AU5194" t="s">
        <v>11424</v>
      </c>
      <c r="AY5194" t="s">
        <v>106</v>
      </c>
      <c r="AZ5194">
        <v>0</v>
      </c>
      <c r="BA5194">
        <v>0</v>
      </c>
      <c r="BD5194" s="3">
        <v>41321.663194444445</v>
      </c>
      <c r="BE5194" s="3">
        <v>41321.663888888892</v>
      </c>
      <c r="BF5194" t="s">
        <v>115</v>
      </c>
      <c r="BG5194" t="s">
        <v>115</v>
      </c>
      <c r="BH5194">
        <v>8149</v>
      </c>
      <c r="BM5194">
        <v>43550</v>
      </c>
      <c r="BR5194" t="s">
        <v>116</v>
      </c>
      <c r="BS5194" t="s">
        <v>117</v>
      </c>
      <c r="BU5194">
        <v>1</v>
      </c>
      <c r="BV5194" t="s">
        <v>118</v>
      </c>
      <c r="BX5194" t="s">
        <v>119</v>
      </c>
      <c r="BY5194" t="s">
        <v>119</v>
      </c>
      <c r="BZ5194" t="s">
        <v>119</v>
      </c>
      <c r="CA5194">
        <v>1</v>
      </c>
      <c r="CC5194" t="s">
        <v>120</v>
      </c>
      <c r="CH5194">
        <v>540</v>
      </c>
      <c r="CI5194">
        <v>32260</v>
      </c>
      <c r="CJ5194" t="s">
        <v>106</v>
      </c>
      <c r="CK5194" t="s">
        <v>106</v>
      </c>
      <c r="CL5194">
        <v>10</v>
      </c>
      <c r="CM5194" t="s">
        <v>2889</v>
      </c>
      <c r="CO5194">
        <v>125458</v>
      </c>
      <c r="CQ5194">
        <v>0</v>
      </c>
      <c r="CR5194">
        <v>0</v>
      </c>
      <c r="CS5194">
        <v>0</v>
      </c>
      <c r="CY5194" t="s">
        <v>123</v>
      </c>
      <c r="CZ5194" t="s">
        <v>124</v>
      </c>
      <c r="DD5194" t="str" cm="1">
        <f t="array" ref="DD5194">TEXT(_xlfn.SEQUENCE(1, DATEDIF(AG5194, AH5194, "m") + 1, AG5194, 30), "YYYY-APMM")</f>
        <v>2014-AP06</v>
      </c>
      <c r="DN5194">
        <f t="shared" si="162"/>
        <v>162.25</v>
      </c>
      <c r="DO5194" t="str">
        <f t="shared" si="163"/>
        <v>LABOR- SUBCONTRACTOR</v>
      </c>
    </row>
    <row r="5195" spans="1:119" x14ac:dyDescent="0.35">
      <c r="A5195" t="s">
        <v>105</v>
      </c>
      <c r="B5195">
        <v>504480</v>
      </c>
      <c r="C5195">
        <v>6359</v>
      </c>
      <c r="D5195">
        <v>125461</v>
      </c>
      <c r="E5195">
        <v>13662</v>
      </c>
      <c r="F5195">
        <v>0</v>
      </c>
      <c r="G5195" t="s">
        <v>106</v>
      </c>
      <c r="H5195" t="s">
        <v>106</v>
      </c>
      <c r="I5195" t="s">
        <v>106</v>
      </c>
      <c r="J5195" t="s">
        <v>107</v>
      </c>
      <c r="K5195" t="s">
        <v>108</v>
      </c>
      <c r="L5195" t="s">
        <v>109</v>
      </c>
      <c r="M5195" t="s">
        <v>110</v>
      </c>
      <c r="N5195" t="s">
        <v>11425</v>
      </c>
      <c r="O5195" t="s">
        <v>2887</v>
      </c>
      <c r="P5195">
        <v>8178</v>
      </c>
      <c r="Q5195">
        <v>168</v>
      </c>
      <c r="R5195">
        <v>0</v>
      </c>
      <c r="S5195">
        <v>160</v>
      </c>
      <c r="T5195">
        <v>0</v>
      </c>
      <c r="U5195">
        <v>572</v>
      </c>
      <c r="V5195">
        <v>572</v>
      </c>
      <c r="W5195">
        <v>160</v>
      </c>
      <c r="X5195">
        <v>0</v>
      </c>
      <c r="Y5195">
        <v>0</v>
      </c>
      <c r="Z5195">
        <v>0</v>
      </c>
      <c r="AD5195" s="1">
        <v>41843.333333333336</v>
      </c>
      <c r="AE5195" s="1">
        <v>41869.708333333336</v>
      </c>
      <c r="AG5195" s="1">
        <v>41819.333333333336</v>
      </c>
      <c r="AH5195" s="1">
        <v>41841.708333333336</v>
      </c>
      <c r="AI5195" s="1">
        <v>41819.333333333336</v>
      </c>
      <c r="AJ5195" s="1">
        <v>41841.708333333336</v>
      </c>
      <c r="AK5195" s="1">
        <v>41819.333333333336</v>
      </c>
      <c r="AL5195" s="1">
        <v>41841.708333333336</v>
      </c>
      <c r="AM5195" s="1">
        <v>41843.333333333336</v>
      </c>
      <c r="AN5195" s="1">
        <v>41869.708333333336</v>
      </c>
      <c r="AP5195" t="s">
        <v>113</v>
      </c>
      <c r="AU5195" t="s">
        <v>11426</v>
      </c>
      <c r="AY5195" t="s">
        <v>106</v>
      </c>
      <c r="AZ5195">
        <v>0</v>
      </c>
      <c r="BA5195">
        <v>0</v>
      </c>
      <c r="BD5195" s="3">
        <v>41321.663194444445</v>
      </c>
      <c r="BE5195" s="3">
        <v>41321.663888888892</v>
      </c>
      <c r="BF5195" t="s">
        <v>115</v>
      </c>
      <c r="BG5195" t="s">
        <v>115</v>
      </c>
      <c r="BH5195">
        <v>8149</v>
      </c>
      <c r="BM5195">
        <v>43550</v>
      </c>
      <c r="BR5195" t="s">
        <v>116</v>
      </c>
      <c r="BS5195" t="s">
        <v>117</v>
      </c>
      <c r="BU5195">
        <v>1</v>
      </c>
      <c r="BV5195" t="s">
        <v>118</v>
      </c>
      <c r="BX5195" t="s">
        <v>119</v>
      </c>
      <c r="BY5195" t="s">
        <v>119</v>
      </c>
      <c r="BZ5195" t="s">
        <v>119</v>
      </c>
      <c r="CA5195">
        <v>1</v>
      </c>
      <c r="CC5195" t="s">
        <v>120</v>
      </c>
      <c r="CH5195">
        <v>540</v>
      </c>
      <c r="CI5195">
        <v>32260</v>
      </c>
      <c r="CJ5195" t="s">
        <v>106</v>
      </c>
      <c r="CK5195" t="s">
        <v>106</v>
      </c>
      <c r="CL5195">
        <v>10</v>
      </c>
      <c r="CM5195" t="s">
        <v>2889</v>
      </c>
      <c r="CO5195">
        <v>125458</v>
      </c>
      <c r="CQ5195">
        <v>0</v>
      </c>
      <c r="CR5195">
        <v>0</v>
      </c>
      <c r="CS5195">
        <v>0</v>
      </c>
      <c r="CY5195" t="s">
        <v>123</v>
      </c>
      <c r="CZ5195" t="s">
        <v>124</v>
      </c>
      <c r="DD5195" t="str" cm="1">
        <f t="array" ref="DD5195">TEXT(_xlfn.SEQUENCE(1, DATEDIF(AG5195, AH5195, "m") + 1, AG5195, 30), "YYYY-APMM")</f>
        <v>2014-AP06</v>
      </c>
      <c r="DN5195">
        <f t="shared" si="162"/>
        <v>572</v>
      </c>
      <c r="DO5195" t="str">
        <f t="shared" si="163"/>
        <v>LABOR- SUBCONTRACTOR</v>
      </c>
    </row>
    <row r="5196" spans="1:119" x14ac:dyDescent="0.35">
      <c r="A5196" t="s">
        <v>105</v>
      </c>
      <c r="B5196">
        <v>504481</v>
      </c>
      <c r="C5196">
        <v>6359</v>
      </c>
      <c r="D5196">
        <v>125461</v>
      </c>
      <c r="E5196">
        <v>13662</v>
      </c>
      <c r="F5196">
        <v>0</v>
      </c>
      <c r="G5196" t="s">
        <v>106</v>
      </c>
      <c r="H5196" t="s">
        <v>106</v>
      </c>
      <c r="I5196" t="s">
        <v>106</v>
      </c>
      <c r="J5196" t="s">
        <v>107</v>
      </c>
      <c r="K5196" t="s">
        <v>108</v>
      </c>
      <c r="L5196" t="s">
        <v>109</v>
      </c>
      <c r="M5196" t="s">
        <v>110</v>
      </c>
      <c r="N5196" t="s">
        <v>11427</v>
      </c>
      <c r="O5196" t="s">
        <v>2891</v>
      </c>
      <c r="P5196">
        <v>8171</v>
      </c>
      <c r="Q5196">
        <v>168</v>
      </c>
      <c r="R5196">
        <v>0</v>
      </c>
      <c r="S5196">
        <v>120</v>
      </c>
      <c r="T5196">
        <v>0</v>
      </c>
      <c r="U5196">
        <v>176</v>
      </c>
      <c r="V5196">
        <v>176</v>
      </c>
      <c r="W5196">
        <v>120</v>
      </c>
      <c r="X5196">
        <v>0</v>
      </c>
      <c r="Y5196">
        <v>0</v>
      </c>
      <c r="Z5196">
        <v>0</v>
      </c>
      <c r="AD5196" s="1">
        <v>41860.333333333336</v>
      </c>
      <c r="AE5196" s="1">
        <v>41876.708333333336</v>
      </c>
      <c r="AG5196" s="1">
        <v>41832.333333333336</v>
      </c>
      <c r="AH5196" s="1">
        <v>41848.708333333336</v>
      </c>
      <c r="AI5196" s="1">
        <v>41832.333333333336</v>
      </c>
      <c r="AJ5196" s="1">
        <v>41848.708333333336</v>
      </c>
      <c r="AK5196" s="1">
        <v>41832.333333333336</v>
      </c>
      <c r="AL5196" s="1">
        <v>41848.708333333336</v>
      </c>
      <c r="AM5196" s="1">
        <v>41860.333333333336</v>
      </c>
      <c r="AN5196" s="1">
        <v>41876.708333333336</v>
      </c>
      <c r="AP5196" t="s">
        <v>113</v>
      </c>
      <c r="AU5196" t="s">
        <v>11428</v>
      </c>
      <c r="AY5196" t="s">
        <v>106</v>
      </c>
      <c r="AZ5196">
        <v>0</v>
      </c>
      <c r="BA5196">
        <v>0</v>
      </c>
      <c r="BD5196" s="3">
        <v>41321.663194444445</v>
      </c>
      <c r="BE5196" s="3">
        <v>41321.663888888892</v>
      </c>
      <c r="BF5196" t="s">
        <v>115</v>
      </c>
      <c r="BG5196" t="s">
        <v>115</v>
      </c>
      <c r="BH5196">
        <v>8149</v>
      </c>
      <c r="BM5196">
        <v>43480</v>
      </c>
      <c r="BR5196" t="s">
        <v>2893</v>
      </c>
      <c r="BS5196" t="s">
        <v>2894</v>
      </c>
      <c r="BU5196">
        <v>1</v>
      </c>
      <c r="BV5196" t="s">
        <v>118</v>
      </c>
      <c r="BX5196" t="s">
        <v>119</v>
      </c>
      <c r="BY5196" t="s">
        <v>119</v>
      </c>
      <c r="BZ5196" t="s">
        <v>119</v>
      </c>
      <c r="CA5196">
        <v>1</v>
      </c>
      <c r="CC5196" t="s">
        <v>120</v>
      </c>
      <c r="CH5196">
        <v>540</v>
      </c>
      <c r="CI5196">
        <v>32260</v>
      </c>
      <c r="CJ5196" t="s">
        <v>106</v>
      </c>
      <c r="CK5196" t="s">
        <v>106</v>
      </c>
      <c r="CL5196">
        <v>10</v>
      </c>
      <c r="CM5196" t="s">
        <v>2889</v>
      </c>
      <c r="CO5196">
        <v>125458</v>
      </c>
      <c r="CQ5196">
        <v>0</v>
      </c>
      <c r="CR5196">
        <v>0</v>
      </c>
      <c r="CS5196">
        <v>0</v>
      </c>
      <c r="CY5196" t="s">
        <v>123</v>
      </c>
      <c r="CZ5196" t="s">
        <v>124</v>
      </c>
      <c r="DD5196" t="str" cm="1">
        <f t="array" ref="DD5196">TEXT(_xlfn.SEQUENCE(1, DATEDIF(AG5196, AH5196, "m") + 1, AG5196, 30), "YYYY-APMM")</f>
        <v>2014-AP07</v>
      </c>
      <c r="DN5196">
        <f t="shared" si="162"/>
        <v>176</v>
      </c>
      <c r="DO5196" t="str">
        <f t="shared" si="163"/>
        <v>GRANITE MASON SK</v>
      </c>
    </row>
    <row r="5197" spans="1:119" x14ac:dyDescent="0.35">
      <c r="A5197" t="s">
        <v>105</v>
      </c>
      <c r="B5197">
        <v>504482</v>
      </c>
      <c r="C5197">
        <v>6359</v>
      </c>
      <c r="D5197">
        <v>125461</v>
      </c>
      <c r="E5197">
        <v>13662</v>
      </c>
      <c r="F5197">
        <v>0</v>
      </c>
      <c r="G5197" t="s">
        <v>106</v>
      </c>
      <c r="H5197" t="s">
        <v>106</v>
      </c>
      <c r="I5197" t="s">
        <v>106</v>
      </c>
      <c r="J5197" t="s">
        <v>107</v>
      </c>
      <c r="K5197" t="s">
        <v>108</v>
      </c>
      <c r="L5197" t="s">
        <v>109</v>
      </c>
      <c r="M5197" t="s">
        <v>110</v>
      </c>
      <c r="N5197" t="s">
        <v>11429</v>
      </c>
      <c r="O5197" t="s">
        <v>2896</v>
      </c>
      <c r="P5197">
        <v>8178</v>
      </c>
      <c r="Q5197">
        <v>208</v>
      </c>
      <c r="R5197">
        <v>40</v>
      </c>
      <c r="S5197">
        <v>160</v>
      </c>
      <c r="T5197">
        <v>0</v>
      </c>
      <c r="U5197">
        <v>262.5</v>
      </c>
      <c r="V5197">
        <v>262.5</v>
      </c>
      <c r="W5197">
        <v>160</v>
      </c>
      <c r="X5197">
        <v>0</v>
      </c>
      <c r="Y5197">
        <v>0</v>
      </c>
      <c r="Z5197">
        <v>0</v>
      </c>
      <c r="AD5197" s="1">
        <v>41861.333333333336</v>
      </c>
      <c r="AE5197" s="1">
        <v>41883.708333333336</v>
      </c>
      <c r="AG5197" s="1">
        <v>41827.333333333336</v>
      </c>
      <c r="AH5197" s="1">
        <v>41849.708333333336</v>
      </c>
      <c r="AI5197" s="1">
        <v>41827.333333333336</v>
      </c>
      <c r="AJ5197" s="1">
        <v>41849.708333333336</v>
      </c>
      <c r="AK5197" s="1">
        <v>41827.333333333336</v>
      </c>
      <c r="AL5197" s="1">
        <v>41849.708333333336</v>
      </c>
      <c r="AM5197" s="1">
        <v>41861.333333333336</v>
      </c>
      <c r="AN5197" s="1">
        <v>41883.708333333336</v>
      </c>
      <c r="AP5197" t="s">
        <v>113</v>
      </c>
      <c r="AU5197" t="s">
        <v>11430</v>
      </c>
      <c r="AY5197" t="s">
        <v>106</v>
      </c>
      <c r="AZ5197">
        <v>0</v>
      </c>
      <c r="BA5197">
        <v>0</v>
      </c>
      <c r="BD5197" s="3">
        <v>41321.663194444445</v>
      </c>
      <c r="BE5197" s="3">
        <v>41321.663888888892</v>
      </c>
      <c r="BF5197" t="s">
        <v>115</v>
      </c>
      <c r="BG5197" t="s">
        <v>115</v>
      </c>
      <c r="BH5197">
        <v>8149</v>
      </c>
      <c r="BM5197">
        <v>43550</v>
      </c>
      <c r="BR5197" t="s">
        <v>116</v>
      </c>
      <c r="BS5197" t="s">
        <v>117</v>
      </c>
      <c r="BU5197">
        <v>1</v>
      </c>
      <c r="BV5197" t="s">
        <v>118</v>
      </c>
      <c r="BX5197" t="s">
        <v>119</v>
      </c>
      <c r="BY5197" t="s">
        <v>119</v>
      </c>
      <c r="BZ5197" t="s">
        <v>119</v>
      </c>
      <c r="CA5197">
        <v>1</v>
      </c>
      <c r="CC5197" t="s">
        <v>120</v>
      </c>
      <c r="CH5197">
        <v>540</v>
      </c>
      <c r="CI5197">
        <v>32260</v>
      </c>
      <c r="CJ5197" t="s">
        <v>106</v>
      </c>
      <c r="CK5197" t="s">
        <v>106</v>
      </c>
      <c r="CL5197">
        <v>10</v>
      </c>
      <c r="CM5197" t="s">
        <v>2889</v>
      </c>
      <c r="CO5197">
        <v>125458</v>
      </c>
      <c r="CQ5197">
        <v>0</v>
      </c>
      <c r="CR5197">
        <v>0</v>
      </c>
      <c r="CS5197">
        <v>0</v>
      </c>
      <c r="CY5197" t="s">
        <v>123</v>
      </c>
      <c r="CZ5197" t="s">
        <v>124</v>
      </c>
      <c r="DD5197" t="str" cm="1">
        <f t="array" ref="DD5197">TEXT(_xlfn.SEQUENCE(1, DATEDIF(AG5197, AH5197, "m") + 1, AG5197, 30), "YYYY-APMM")</f>
        <v>2014-AP07</v>
      </c>
      <c r="DN5197">
        <f t="shared" si="162"/>
        <v>262.5</v>
      </c>
      <c r="DO5197" t="str">
        <f t="shared" si="163"/>
        <v>LABOR- SUBCONTRACTOR</v>
      </c>
    </row>
    <row r="5198" spans="1:119" x14ac:dyDescent="0.35">
      <c r="A5198" t="s">
        <v>105</v>
      </c>
      <c r="B5198">
        <v>504483</v>
      </c>
      <c r="C5198">
        <v>6359</v>
      </c>
      <c r="D5198">
        <v>125461</v>
      </c>
      <c r="E5198">
        <v>13662</v>
      </c>
      <c r="F5198">
        <v>0</v>
      </c>
      <c r="G5198" t="s">
        <v>106</v>
      </c>
      <c r="H5198" t="s">
        <v>106</v>
      </c>
      <c r="I5198" t="s">
        <v>106</v>
      </c>
      <c r="J5198" t="s">
        <v>107</v>
      </c>
      <c r="K5198" t="s">
        <v>108</v>
      </c>
      <c r="L5198" t="s">
        <v>109</v>
      </c>
      <c r="M5198" t="s">
        <v>110</v>
      </c>
      <c r="N5198" t="s">
        <v>11431</v>
      </c>
      <c r="O5198" t="s">
        <v>2899</v>
      </c>
      <c r="P5198">
        <v>8178</v>
      </c>
      <c r="Q5198">
        <v>168</v>
      </c>
      <c r="R5198">
        <v>0</v>
      </c>
      <c r="S5198">
        <v>200</v>
      </c>
      <c r="T5198">
        <v>0</v>
      </c>
      <c r="U5198">
        <v>5425.75</v>
      </c>
      <c r="V5198">
        <v>5425.75</v>
      </c>
      <c r="W5198">
        <v>200</v>
      </c>
      <c r="X5198">
        <v>0</v>
      </c>
      <c r="Y5198">
        <v>0</v>
      </c>
      <c r="Z5198">
        <v>0</v>
      </c>
      <c r="AD5198" s="1">
        <v>41869.333333333336</v>
      </c>
      <c r="AE5198" s="1">
        <v>41897.708333333336</v>
      </c>
      <c r="AG5198" s="1">
        <v>41841.333333333336</v>
      </c>
      <c r="AH5198" s="1">
        <v>41872.708333333336</v>
      </c>
      <c r="AI5198" s="1">
        <v>41841.333333333336</v>
      </c>
      <c r="AJ5198" s="1">
        <v>41872.708333333336</v>
      </c>
      <c r="AK5198" s="1">
        <v>41841.333333333336</v>
      </c>
      <c r="AL5198" s="1">
        <v>41872.708333333336</v>
      </c>
      <c r="AM5198" s="1">
        <v>41869.333333333336</v>
      </c>
      <c r="AN5198" s="1">
        <v>41897.708333333336</v>
      </c>
      <c r="AP5198" t="s">
        <v>113</v>
      </c>
      <c r="AU5198" t="s">
        <v>11432</v>
      </c>
      <c r="AY5198" t="s">
        <v>106</v>
      </c>
      <c r="AZ5198">
        <v>0</v>
      </c>
      <c r="BA5198">
        <v>0</v>
      </c>
      <c r="BD5198" s="3">
        <v>41321.663194444445</v>
      </c>
      <c r="BE5198" s="3">
        <v>41321.663888888892</v>
      </c>
      <c r="BF5198" t="s">
        <v>115</v>
      </c>
      <c r="BG5198" t="s">
        <v>115</v>
      </c>
      <c r="BH5198">
        <v>8149</v>
      </c>
      <c r="BM5198">
        <v>43550</v>
      </c>
      <c r="BR5198" t="s">
        <v>116</v>
      </c>
      <c r="BS5198" t="s">
        <v>117</v>
      </c>
      <c r="BU5198">
        <v>1</v>
      </c>
      <c r="BV5198" t="s">
        <v>118</v>
      </c>
      <c r="BX5198" t="s">
        <v>119</v>
      </c>
      <c r="BY5198" t="s">
        <v>119</v>
      </c>
      <c r="BZ5198" t="s">
        <v>119</v>
      </c>
      <c r="CA5198">
        <v>1</v>
      </c>
      <c r="CC5198" t="s">
        <v>120</v>
      </c>
      <c r="CH5198">
        <v>540</v>
      </c>
      <c r="CI5198">
        <v>32260</v>
      </c>
      <c r="CJ5198" t="s">
        <v>106</v>
      </c>
      <c r="CK5198" t="s">
        <v>106</v>
      </c>
      <c r="CL5198">
        <v>10</v>
      </c>
      <c r="CM5198" t="s">
        <v>2889</v>
      </c>
      <c r="CO5198">
        <v>125458</v>
      </c>
      <c r="CQ5198">
        <v>0</v>
      </c>
      <c r="CR5198">
        <v>0</v>
      </c>
      <c r="CS5198">
        <v>0</v>
      </c>
      <c r="CY5198" t="s">
        <v>123</v>
      </c>
      <c r="CZ5198" t="s">
        <v>124</v>
      </c>
      <c r="DD5198" t="str" cm="1">
        <f t="array" ref="DD5198:DE5198">TEXT(_xlfn.SEQUENCE(1, DATEDIF(AG5198, AH5198, "m") + 1, AG5198, 30), "YYYY-APMM")</f>
        <v>2014-AP07</v>
      </c>
      <c r="DE5198" t="str">
        <v>2014-AP08</v>
      </c>
      <c r="DN5198">
        <f t="shared" si="162"/>
        <v>2712.875</v>
      </c>
      <c r="DO5198" t="str">
        <f t="shared" si="163"/>
        <v>LABOR- SUBCONTRACTOR</v>
      </c>
    </row>
    <row r="5199" spans="1:119" x14ac:dyDescent="0.35">
      <c r="A5199" t="s">
        <v>105</v>
      </c>
      <c r="B5199">
        <v>504484</v>
      </c>
      <c r="C5199">
        <v>6359</v>
      </c>
      <c r="D5199">
        <v>125464</v>
      </c>
      <c r="E5199">
        <v>13662</v>
      </c>
      <c r="F5199">
        <v>0</v>
      </c>
      <c r="G5199" t="s">
        <v>106</v>
      </c>
      <c r="H5199" t="s">
        <v>106</v>
      </c>
      <c r="I5199" t="s">
        <v>106</v>
      </c>
      <c r="J5199" t="s">
        <v>107</v>
      </c>
      <c r="K5199" t="s">
        <v>108</v>
      </c>
      <c r="L5199" t="s">
        <v>109</v>
      </c>
      <c r="M5199" t="s">
        <v>110</v>
      </c>
      <c r="N5199" t="s">
        <v>11433</v>
      </c>
      <c r="O5199" t="s">
        <v>3081</v>
      </c>
      <c r="P5199">
        <v>8178</v>
      </c>
      <c r="Q5199">
        <v>176</v>
      </c>
      <c r="R5199">
        <v>56</v>
      </c>
      <c r="S5199">
        <v>144</v>
      </c>
      <c r="T5199">
        <v>0</v>
      </c>
      <c r="U5199">
        <v>177.6</v>
      </c>
      <c r="V5199">
        <v>177.6</v>
      </c>
      <c r="W5199">
        <v>144</v>
      </c>
      <c r="X5199">
        <v>0</v>
      </c>
      <c r="Y5199">
        <v>0</v>
      </c>
      <c r="Z5199">
        <v>0</v>
      </c>
      <c r="AD5199" s="1">
        <v>41792.333333333336</v>
      </c>
      <c r="AE5199" s="1">
        <v>41812.708333333336</v>
      </c>
      <c r="AG5199" s="1">
        <v>41766.333333333336</v>
      </c>
      <c r="AH5199" s="1">
        <v>41786.708333333336</v>
      </c>
      <c r="AI5199" s="1">
        <v>41766.333333333336</v>
      </c>
      <c r="AJ5199" s="1">
        <v>41786.708333333336</v>
      </c>
      <c r="AK5199" s="1">
        <v>41766.333333333336</v>
      </c>
      <c r="AL5199" s="1">
        <v>41786.708333333336</v>
      </c>
      <c r="AM5199" s="1">
        <v>41792.333333333336</v>
      </c>
      <c r="AN5199" s="1">
        <v>41812.708333333336</v>
      </c>
      <c r="AP5199" t="s">
        <v>113</v>
      </c>
      <c r="AU5199" t="s">
        <v>11434</v>
      </c>
      <c r="AY5199" t="s">
        <v>106</v>
      </c>
      <c r="AZ5199">
        <v>0</v>
      </c>
      <c r="BA5199">
        <v>0</v>
      </c>
      <c r="BD5199" s="3">
        <v>41321.663194444445</v>
      </c>
      <c r="BE5199" s="3">
        <v>41321.663888888892</v>
      </c>
      <c r="BF5199" t="s">
        <v>115</v>
      </c>
      <c r="BG5199" t="s">
        <v>115</v>
      </c>
      <c r="BH5199">
        <v>8149</v>
      </c>
      <c r="BM5199">
        <v>43550</v>
      </c>
      <c r="BR5199" t="s">
        <v>116</v>
      </c>
      <c r="BS5199" t="s">
        <v>117</v>
      </c>
      <c r="BU5199">
        <v>1</v>
      </c>
      <c r="BV5199" t="s">
        <v>118</v>
      </c>
      <c r="BX5199" t="s">
        <v>119</v>
      </c>
      <c r="BY5199" t="s">
        <v>119</v>
      </c>
      <c r="BZ5199" t="s">
        <v>119</v>
      </c>
      <c r="CA5199">
        <v>1</v>
      </c>
      <c r="CC5199" t="s">
        <v>120</v>
      </c>
      <c r="CH5199">
        <v>540</v>
      </c>
      <c r="CI5199">
        <v>32390</v>
      </c>
      <c r="CJ5199" t="s">
        <v>106</v>
      </c>
      <c r="CK5199" t="s">
        <v>106</v>
      </c>
      <c r="CL5199">
        <v>15</v>
      </c>
      <c r="CM5199" t="s">
        <v>2963</v>
      </c>
      <c r="CO5199">
        <v>125463</v>
      </c>
      <c r="CQ5199">
        <v>0</v>
      </c>
      <c r="CR5199">
        <v>0</v>
      </c>
      <c r="CS5199">
        <v>0</v>
      </c>
      <c r="CY5199" t="s">
        <v>123</v>
      </c>
      <c r="CZ5199" t="s">
        <v>124</v>
      </c>
      <c r="DD5199" t="str" cm="1">
        <f t="array" ref="DD5199">TEXT(_xlfn.SEQUENCE(1, DATEDIF(AG5199, AH5199, "m") + 1, AG5199, 30), "YYYY-APMM")</f>
        <v>2014-AP05</v>
      </c>
      <c r="DN5199">
        <f t="shared" si="162"/>
        <v>177.6</v>
      </c>
      <c r="DO5199" t="str">
        <f t="shared" si="163"/>
        <v>LABOR- SUBCONTRACTOR</v>
      </c>
    </row>
    <row r="5200" spans="1:119" x14ac:dyDescent="0.35">
      <c r="A5200" t="s">
        <v>105</v>
      </c>
      <c r="B5200">
        <v>504485</v>
      </c>
      <c r="C5200">
        <v>6359</v>
      </c>
      <c r="D5200">
        <v>125464</v>
      </c>
      <c r="E5200">
        <v>13662</v>
      </c>
      <c r="F5200">
        <v>0</v>
      </c>
      <c r="G5200" t="s">
        <v>106</v>
      </c>
      <c r="H5200" t="s">
        <v>106</v>
      </c>
      <c r="I5200" t="s">
        <v>106</v>
      </c>
      <c r="J5200" t="s">
        <v>107</v>
      </c>
      <c r="K5200" t="s">
        <v>108</v>
      </c>
      <c r="L5200" t="s">
        <v>109</v>
      </c>
      <c r="M5200" t="s">
        <v>110</v>
      </c>
      <c r="N5200" t="s">
        <v>11435</v>
      </c>
      <c r="O5200" t="s">
        <v>3069</v>
      </c>
      <c r="P5200">
        <v>8178</v>
      </c>
      <c r="Q5200">
        <v>40</v>
      </c>
      <c r="R5200">
        <v>0</v>
      </c>
      <c r="S5200">
        <v>160</v>
      </c>
      <c r="T5200">
        <v>0</v>
      </c>
      <c r="U5200">
        <v>67.2</v>
      </c>
      <c r="V5200">
        <v>67.2</v>
      </c>
      <c r="W5200">
        <v>160</v>
      </c>
      <c r="X5200">
        <v>0</v>
      </c>
      <c r="Y5200">
        <v>0</v>
      </c>
      <c r="Z5200">
        <v>0</v>
      </c>
      <c r="AD5200" s="1">
        <v>41848.333333333336</v>
      </c>
      <c r="AE5200" s="1">
        <v>41874.708333333336</v>
      </c>
      <c r="AG5200" s="1">
        <v>41842.333333333336</v>
      </c>
      <c r="AH5200" s="1">
        <v>41868.708333333336</v>
      </c>
      <c r="AI5200" s="1">
        <v>41842.333333333336</v>
      </c>
      <c r="AJ5200" s="1">
        <v>41868.708333333336</v>
      </c>
      <c r="AK5200" s="1">
        <v>41842.333333333336</v>
      </c>
      <c r="AL5200" s="1">
        <v>41868.708333333336</v>
      </c>
      <c r="AM5200" s="1">
        <v>41848.333333333336</v>
      </c>
      <c r="AN5200" s="1">
        <v>41874.708333333336</v>
      </c>
      <c r="AP5200" t="s">
        <v>113</v>
      </c>
      <c r="AU5200" t="s">
        <v>11436</v>
      </c>
      <c r="AY5200" t="s">
        <v>106</v>
      </c>
      <c r="AZ5200">
        <v>0</v>
      </c>
      <c r="BA5200">
        <v>0</v>
      </c>
      <c r="BD5200" s="3">
        <v>41321.663194444445</v>
      </c>
      <c r="BE5200" s="3">
        <v>41321.663888888892</v>
      </c>
      <c r="BF5200" t="s">
        <v>115</v>
      </c>
      <c r="BG5200" t="s">
        <v>115</v>
      </c>
      <c r="BH5200">
        <v>8149</v>
      </c>
      <c r="BM5200">
        <v>43550</v>
      </c>
      <c r="BR5200" t="s">
        <v>116</v>
      </c>
      <c r="BS5200" t="s">
        <v>117</v>
      </c>
      <c r="BU5200">
        <v>1</v>
      </c>
      <c r="BV5200" t="s">
        <v>118</v>
      </c>
      <c r="BX5200" t="s">
        <v>119</v>
      </c>
      <c r="BY5200" t="s">
        <v>119</v>
      </c>
      <c r="BZ5200" t="s">
        <v>119</v>
      </c>
      <c r="CA5200">
        <v>1</v>
      </c>
      <c r="CC5200" t="s">
        <v>120</v>
      </c>
      <c r="CH5200">
        <v>540</v>
      </c>
      <c r="CI5200">
        <v>32390</v>
      </c>
      <c r="CJ5200" t="s">
        <v>106</v>
      </c>
      <c r="CK5200" t="s">
        <v>106</v>
      </c>
      <c r="CL5200">
        <v>15</v>
      </c>
      <c r="CM5200" t="s">
        <v>2963</v>
      </c>
      <c r="CO5200">
        <v>125463</v>
      </c>
      <c r="CQ5200">
        <v>0</v>
      </c>
      <c r="CR5200">
        <v>0</v>
      </c>
      <c r="CS5200">
        <v>0</v>
      </c>
      <c r="CY5200" t="s">
        <v>123</v>
      </c>
      <c r="CZ5200" t="s">
        <v>124</v>
      </c>
      <c r="DD5200" t="str" cm="1">
        <f t="array" ref="DD5200">TEXT(_xlfn.SEQUENCE(1, DATEDIF(AG5200, AH5200, "m") + 1, AG5200, 30), "YYYY-APMM")</f>
        <v>2014-AP07</v>
      </c>
      <c r="DN5200">
        <f t="shared" si="162"/>
        <v>67.2</v>
      </c>
      <c r="DO5200" t="str">
        <f t="shared" si="163"/>
        <v>LABOR- SUBCONTRACTOR</v>
      </c>
    </row>
    <row r="5201" spans="1:119" x14ac:dyDescent="0.35">
      <c r="A5201" t="s">
        <v>105</v>
      </c>
      <c r="B5201">
        <v>504486</v>
      </c>
      <c r="C5201">
        <v>6359</v>
      </c>
      <c r="D5201">
        <v>125464</v>
      </c>
      <c r="E5201">
        <v>13662</v>
      </c>
      <c r="F5201">
        <v>0</v>
      </c>
      <c r="G5201" t="s">
        <v>106</v>
      </c>
      <c r="H5201" t="s">
        <v>106</v>
      </c>
      <c r="I5201" t="s">
        <v>106</v>
      </c>
      <c r="J5201" t="s">
        <v>107</v>
      </c>
      <c r="K5201" t="s">
        <v>108</v>
      </c>
      <c r="L5201" t="s">
        <v>109</v>
      </c>
      <c r="M5201" t="s">
        <v>110</v>
      </c>
      <c r="N5201" t="s">
        <v>11437</v>
      </c>
      <c r="O5201" t="s">
        <v>3072</v>
      </c>
      <c r="P5201">
        <v>8178</v>
      </c>
      <c r="Q5201">
        <v>40</v>
      </c>
      <c r="R5201">
        <v>32</v>
      </c>
      <c r="S5201">
        <v>120</v>
      </c>
      <c r="T5201">
        <v>0</v>
      </c>
      <c r="U5201">
        <v>67.2</v>
      </c>
      <c r="V5201">
        <v>67.2</v>
      </c>
      <c r="W5201">
        <v>120</v>
      </c>
      <c r="X5201">
        <v>0</v>
      </c>
      <c r="Y5201">
        <v>0</v>
      </c>
      <c r="Z5201">
        <v>0</v>
      </c>
      <c r="AD5201" s="1">
        <v>41863.333333333336</v>
      </c>
      <c r="AE5201" s="1">
        <v>41879.708333333336</v>
      </c>
      <c r="AG5201" s="1">
        <v>41857.333333333336</v>
      </c>
      <c r="AH5201" s="1">
        <v>41874.708333333336</v>
      </c>
      <c r="AI5201" s="1">
        <v>41857.333333333336</v>
      </c>
      <c r="AJ5201" s="1">
        <v>41874.708333333336</v>
      </c>
      <c r="AK5201" s="1">
        <v>41857.333333333336</v>
      </c>
      <c r="AL5201" s="1">
        <v>41874.708333333336</v>
      </c>
      <c r="AM5201" s="1">
        <v>41863.333333333336</v>
      </c>
      <c r="AN5201" s="1">
        <v>41879.708333333336</v>
      </c>
      <c r="AP5201" t="s">
        <v>113</v>
      </c>
      <c r="AU5201" t="s">
        <v>11438</v>
      </c>
      <c r="AY5201" t="s">
        <v>106</v>
      </c>
      <c r="AZ5201">
        <v>0</v>
      </c>
      <c r="BA5201">
        <v>0</v>
      </c>
      <c r="BD5201" s="3">
        <v>41321.663194444445</v>
      </c>
      <c r="BE5201" s="3">
        <v>41321.663888888892</v>
      </c>
      <c r="BF5201" t="s">
        <v>115</v>
      </c>
      <c r="BG5201" t="s">
        <v>115</v>
      </c>
      <c r="BH5201">
        <v>8149</v>
      </c>
      <c r="BM5201">
        <v>43550</v>
      </c>
      <c r="BR5201" t="s">
        <v>116</v>
      </c>
      <c r="BS5201" t="s">
        <v>117</v>
      </c>
      <c r="BU5201">
        <v>1</v>
      </c>
      <c r="BV5201" t="s">
        <v>118</v>
      </c>
      <c r="BX5201" t="s">
        <v>119</v>
      </c>
      <c r="BY5201" t="s">
        <v>119</v>
      </c>
      <c r="BZ5201" t="s">
        <v>119</v>
      </c>
      <c r="CA5201">
        <v>1</v>
      </c>
      <c r="CC5201" t="s">
        <v>120</v>
      </c>
      <c r="CH5201">
        <v>540</v>
      </c>
      <c r="CI5201">
        <v>32390</v>
      </c>
      <c r="CJ5201" t="s">
        <v>106</v>
      </c>
      <c r="CK5201" t="s">
        <v>106</v>
      </c>
      <c r="CL5201">
        <v>15</v>
      </c>
      <c r="CM5201" t="s">
        <v>2963</v>
      </c>
      <c r="CO5201">
        <v>125463</v>
      </c>
      <c r="CQ5201">
        <v>0</v>
      </c>
      <c r="CR5201">
        <v>0</v>
      </c>
      <c r="CS5201">
        <v>0</v>
      </c>
      <c r="CY5201" t="s">
        <v>123</v>
      </c>
      <c r="CZ5201" t="s">
        <v>124</v>
      </c>
      <c r="DD5201" t="str" cm="1">
        <f t="array" ref="DD5201">TEXT(_xlfn.SEQUENCE(1, DATEDIF(AG5201, AH5201, "m") + 1, AG5201, 30), "YYYY-APMM")</f>
        <v>2014-AP08</v>
      </c>
      <c r="DN5201">
        <f t="shared" si="162"/>
        <v>67.2</v>
      </c>
      <c r="DO5201" t="str">
        <f t="shared" si="163"/>
        <v>LABOR- SUBCONTRACTOR</v>
      </c>
    </row>
    <row r="5202" spans="1:119" x14ac:dyDescent="0.35">
      <c r="A5202" t="s">
        <v>105</v>
      </c>
      <c r="B5202">
        <v>504487</v>
      </c>
      <c r="C5202">
        <v>6359</v>
      </c>
      <c r="D5202">
        <v>125464</v>
      </c>
      <c r="E5202">
        <v>13662</v>
      </c>
      <c r="F5202">
        <v>0</v>
      </c>
      <c r="G5202" t="s">
        <v>106</v>
      </c>
      <c r="H5202" t="s">
        <v>106</v>
      </c>
      <c r="I5202" t="s">
        <v>106</v>
      </c>
      <c r="J5202" t="s">
        <v>107</v>
      </c>
      <c r="K5202" t="s">
        <v>108</v>
      </c>
      <c r="L5202" t="s">
        <v>109</v>
      </c>
      <c r="M5202" t="s">
        <v>110</v>
      </c>
      <c r="N5202" t="s">
        <v>11439</v>
      </c>
      <c r="O5202" t="s">
        <v>3063</v>
      </c>
      <c r="P5202">
        <v>8178</v>
      </c>
      <c r="Q5202">
        <v>0</v>
      </c>
      <c r="R5202">
        <v>0</v>
      </c>
      <c r="S5202">
        <v>144</v>
      </c>
      <c r="T5202">
        <v>0</v>
      </c>
      <c r="U5202">
        <v>441.6</v>
      </c>
      <c r="V5202">
        <v>441.6</v>
      </c>
      <c r="W5202">
        <v>144</v>
      </c>
      <c r="X5202">
        <v>0</v>
      </c>
      <c r="Y5202">
        <v>0</v>
      </c>
      <c r="Z5202">
        <v>0</v>
      </c>
      <c r="AD5202" s="1">
        <v>41766.333333333336</v>
      </c>
      <c r="AE5202" s="1">
        <v>41786.708333333336</v>
      </c>
      <c r="AG5202" s="1">
        <v>41766.333333333336</v>
      </c>
      <c r="AH5202" s="1">
        <v>41786.708333333336</v>
      </c>
      <c r="AI5202" s="1">
        <v>41766.333333333336</v>
      </c>
      <c r="AJ5202" s="1">
        <v>41786.708333333336</v>
      </c>
      <c r="AK5202" s="1">
        <v>41766.333333333336</v>
      </c>
      <c r="AL5202" s="1">
        <v>41786.708333333336</v>
      </c>
      <c r="AM5202" s="1">
        <v>41766.333333333336</v>
      </c>
      <c r="AN5202" s="1">
        <v>41786.708333333336</v>
      </c>
      <c r="AP5202" t="s">
        <v>113</v>
      </c>
      <c r="AU5202" t="s">
        <v>11440</v>
      </c>
      <c r="AY5202" t="s">
        <v>119</v>
      </c>
      <c r="AZ5202">
        <v>0</v>
      </c>
      <c r="BA5202">
        <v>0</v>
      </c>
      <c r="BD5202" s="3">
        <v>41321.663194444445</v>
      </c>
      <c r="BE5202" s="3">
        <v>41321.663888888892</v>
      </c>
      <c r="BF5202" t="s">
        <v>115</v>
      </c>
      <c r="BG5202" t="s">
        <v>115</v>
      </c>
      <c r="BH5202">
        <v>8149</v>
      </c>
      <c r="BM5202">
        <v>43550</v>
      </c>
      <c r="BR5202" t="s">
        <v>116</v>
      </c>
      <c r="BS5202" t="s">
        <v>117</v>
      </c>
      <c r="BU5202">
        <v>1</v>
      </c>
      <c r="BV5202" t="s">
        <v>118</v>
      </c>
      <c r="BX5202" t="s">
        <v>119</v>
      </c>
      <c r="BY5202" t="s">
        <v>119</v>
      </c>
      <c r="BZ5202" t="s">
        <v>119</v>
      </c>
      <c r="CA5202">
        <v>1</v>
      </c>
      <c r="CC5202" t="s">
        <v>120</v>
      </c>
      <c r="CH5202">
        <v>540</v>
      </c>
      <c r="CI5202">
        <v>32390</v>
      </c>
      <c r="CJ5202" t="s">
        <v>106</v>
      </c>
      <c r="CK5202" t="s">
        <v>106</v>
      </c>
      <c r="CL5202">
        <v>15</v>
      </c>
      <c r="CM5202" t="s">
        <v>2963</v>
      </c>
      <c r="CO5202">
        <v>125463</v>
      </c>
      <c r="CQ5202">
        <v>0</v>
      </c>
      <c r="CR5202">
        <v>0</v>
      </c>
      <c r="CS5202">
        <v>0</v>
      </c>
      <c r="CY5202" t="s">
        <v>123</v>
      </c>
      <c r="CZ5202" t="s">
        <v>124</v>
      </c>
      <c r="DD5202" t="str" cm="1">
        <f t="array" ref="DD5202">TEXT(_xlfn.SEQUENCE(1, DATEDIF(AG5202, AH5202, "m") + 1, AG5202, 30), "YYYY-APMM")</f>
        <v>2014-AP05</v>
      </c>
      <c r="DN5202">
        <f t="shared" si="162"/>
        <v>441.6</v>
      </c>
      <c r="DO5202" t="str">
        <f t="shared" si="163"/>
        <v>LABOR- SUBCONTRACTOR</v>
      </c>
    </row>
    <row r="5203" spans="1:119" x14ac:dyDescent="0.35">
      <c r="A5203" t="s">
        <v>105</v>
      </c>
      <c r="B5203">
        <v>504488</v>
      </c>
      <c r="C5203">
        <v>6359</v>
      </c>
      <c r="D5203">
        <v>125465</v>
      </c>
      <c r="E5203">
        <v>13662</v>
      </c>
      <c r="F5203">
        <v>0</v>
      </c>
      <c r="G5203" t="s">
        <v>106</v>
      </c>
      <c r="H5203" t="s">
        <v>106</v>
      </c>
      <c r="I5203" t="s">
        <v>106</v>
      </c>
      <c r="J5203" t="s">
        <v>107</v>
      </c>
      <c r="K5203" t="s">
        <v>108</v>
      </c>
      <c r="L5203" t="s">
        <v>109</v>
      </c>
      <c r="M5203" t="s">
        <v>110</v>
      </c>
      <c r="N5203" t="s">
        <v>11441</v>
      </c>
      <c r="O5203" t="s">
        <v>3086</v>
      </c>
      <c r="P5203">
        <v>8178</v>
      </c>
      <c r="Q5203">
        <v>448</v>
      </c>
      <c r="R5203">
        <v>240</v>
      </c>
      <c r="S5203">
        <v>120</v>
      </c>
      <c r="T5203">
        <v>0</v>
      </c>
      <c r="U5203">
        <v>110.4</v>
      </c>
      <c r="V5203">
        <v>110.4</v>
      </c>
      <c r="W5203">
        <v>120</v>
      </c>
      <c r="X5203">
        <v>0</v>
      </c>
      <c r="Y5203">
        <v>0</v>
      </c>
      <c r="Z5203">
        <v>0</v>
      </c>
      <c r="AD5203" s="1">
        <v>41850.333333333336</v>
      </c>
      <c r="AE5203" s="1">
        <v>41870.708333333336</v>
      </c>
      <c r="AG5203" s="1">
        <v>41785.333333333336</v>
      </c>
      <c r="AH5203" s="1">
        <v>41801.708333333336</v>
      </c>
      <c r="AI5203" s="1">
        <v>41785.333333333336</v>
      </c>
      <c r="AJ5203" s="1">
        <v>41801.708333333336</v>
      </c>
      <c r="AK5203" s="1">
        <v>41785.333333333336</v>
      </c>
      <c r="AL5203" s="1">
        <v>41801.708333333336</v>
      </c>
      <c r="AM5203" s="1">
        <v>41850.333333333336</v>
      </c>
      <c r="AN5203" s="1">
        <v>41870.708333333336</v>
      </c>
      <c r="AP5203" t="s">
        <v>113</v>
      </c>
      <c r="AU5203" t="s">
        <v>11442</v>
      </c>
      <c r="AY5203" t="s">
        <v>106</v>
      </c>
      <c r="AZ5203">
        <v>0</v>
      </c>
      <c r="BA5203">
        <v>0</v>
      </c>
      <c r="BD5203" s="3">
        <v>41321.663194444445</v>
      </c>
      <c r="BE5203" s="3">
        <v>41321.663888888892</v>
      </c>
      <c r="BF5203" t="s">
        <v>115</v>
      </c>
      <c r="BG5203" t="s">
        <v>115</v>
      </c>
      <c r="BH5203">
        <v>8149</v>
      </c>
      <c r="BM5203">
        <v>43550</v>
      </c>
      <c r="BR5203" t="s">
        <v>116</v>
      </c>
      <c r="BS5203" t="s">
        <v>117</v>
      </c>
      <c r="BU5203">
        <v>1</v>
      </c>
      <c r="BV5203" t="s">
        <v>118</v>
      </c>
      <c r="BX5203" t="s">
        <v>119</v>
      </c>
      <c r="BY5203" t="s">
        <v>119</v>
      </c>
      <c r="BZ5203" t="s">
        <v>119</v>
      </c>
      <c r="CA5203">
        <v>1</v>
      </c>
      <c r="CC5203" t="s">
        <v>120</v>
      </c>
      <c r="CH5203">
        <v>540</v>
      </c>
      <c r="CI5203">
        <v>32400</v>
      </c>
      <c r="CJ5203" t="s">
        <v>106</v>
      </c>
      <c r="CK5203" t="s">
        <v>106</v>
      </c>
      <c r="CL5203">
        <v>20</v>
      </c>
      <c r="CM5203" t="s">
        <v>2867</v>
      </c>
      <c r="CO5203">
        <v>125463</v>
      </c>
      <c r="CQ5203">
        <v>0</v>
      </c>
      <c r="CR5203">
        <v>0</v>
      </c>
      <c r="CS5203">
        <v>0</v>
      </c>
      <c r="CY5203" t="s">
        <v>123</v>
      </c>
      <c r="CZ5203" t="s">
        <v>124</v>
      </c>
      <c r="DD5203" t="str" cm="1">
        <f t="array" ref="DD5203">TEXT(_xlfn.SEQUENCE(1, DATEDIF(AG5203, AH5203, "m") + 1, AG5203, 30), "YYYY-APMM")</f>
        <v>2014-AP05</v>
      </c>
      <c r="DN5203">
        <f t="shared" si="162"/>
        <v>110.4</v>
      </c>
      <c r="DO5203" t="str">
        <f t="shared" si="163"/>
        <v>LABOR- SUBCONTRACTOR</v>
      </c>
    </row>
    <row r="5204" spans="1:119" x14ac:dyDescent="0.35">
      <c r="A5204" t="s">
        <v>105</v>
      </c>
      <c r="B5204">
        <v>504489</v>
      </c>
      <c r="C5204">
        <v>6359</v>
      </c>
      <c r="D5204">
        <v>125465</v>
      </c>
      <c r="E5204">
        <v>13662</v>
      </c>
      <c r="F5204">
        <v>0</v>
      </c>
      <c r="G5204" t="s">
        <v>106</v>
      </c>
      <c r="H5204" t="s">
        <v>106</v>
      </c>
      <c r="I5204" t="s">
        <v>106</v>
      </c>
      <c r="J5204" t="s">
        <v>107</v>
      </c>
      <c r="K5204" t="s">
        <v>108</v>
      </c>
      <c r="L5204" t="s">
        <v>109</v>
      </c>
      <c r="M5204" t="s">
        <v>110</v>
      </c>
      <c r="N5204" t="s">
        <v>11443</v>
      </c>
      <c r="O5204" t="s">
        <v>3089</v>
      </c>
      <c r="P5204">
        <v>8178</v>
      </c>
      <c r="Q5204">
        <v>208</v>
      </c>
      <c r="R5204">
        <v>80</v>
      </c>
      <c r="S5204">
        <v>120</v>
      </c>
      <c r="T5204">
        <v>0</v>
      </c>
      <c r="U5204">
        <v>67.2</v>
      </c>
      <c r="V5204">
        <v>67.2</v>
      </c>
      <c r="W5204">
        <v>120</v>
      </c>
      <c r="X5204">
        <v>0</v>
      </c>
      <c r="Y5204">
        <v>0</v>
      </c>
      <c r="Z5204">
        <v>0</v>
      </c>
      <c r="AD5204" s="1">
        <v>41863.333333333336</v>
      </c>
      <c r="AE5204" s="1">
        <v>41879.708333333336</v>
      </c>
      <c r="AG5204" s="1">
        <v>41829.333333333336</v>
      </c>
      <c r="AH5204" s="1">
        <v>41846.708333333336</v>
      </c>
      <c r="AI5204" s="1">
        <v>41829.333333333336</v>
      </c>
      <c r="AJ5204" s="1">
        <v>41846.708333333336</v>
      </c>
      <c r="AK5204" s="1">
        <v>41829.333333333336</v>
      </c>
      <c r="AL5204" s="1">
        <v>41846.708333333336</v>
      </c>
      <c r="AM5204" s="1">
        <v>41863.333333333336</v>
      </c>
      <c r="AN5204" s="1">
        <v>41879.708333333336</v>
      </c>
      <c r="AP5204" t="s">
        <v>113</v>
      </c>
      <c r="AU5204" t="s">
        <v>11444</v>
      </c>
      <c r="AY5204" t="s">
        <v>106</v>
      </c>
      <c r="AZ5204">
        <v>0</v>
      </c>
      <c r="BA5204">
        <v>0</v>
      </c>
      <c r="BD5204" s="3">
        <v>41321.663194444445</v>
      </c>
      <c r="BE5204" s="3">
        <v>41321.663888888892</v>
      </c>
      <c r="BF5204" t="s">
        <v>115</v>
      </c>
      <c r="BG5204" t="s">
        <v>115</v>
      </c>
      <c r="BH5204">
        <v>8149</v>
      </c>
      <c r="BM5204">
        <v>43550</v>
      </c>
      <c r="BR5204" t="s">
        <v>116</v>
      </c>
      <c r="BS5204" t="s">
        <v>117</v>
      </c>
      <c r="BU5204">
        <v>1</v>
      </c>
      <c r="BV5204" t="s">
        <v>118</v>
      </c>
      <c r="BX5204" t="s">
        <v>119</v>
      </c>
      <c r="BY5204" t="s">
        <v>119</v>
      </c>
      <c r="BZ5204" t="s">
        <v>119</v>
      </c>
      <c r="CA5204">
        <v>1</v>
      </c>
      <c r="CC5204" t="s">
        <v>120</v>
      </c>
      <c r="CH5204">
        <v>540</v>
      </c>
      <c r="CI5204">
        <v>32400</v>
      </c>
      <c r="CJ5204" t="s">
        <v>106</v>
      </c>
      <c r="CK5204" t="s">
        <v>106</v>
      </c>
      <c r="CL5204">
        <v>20</v>
      </c>
      <c r="CM5204" t="s">
        <v>2867</v>
      </c>
      <c r="CO5204">
        <v>125463</v>
      </c>
      <c r="CQ5204">
        <v>0</v>
      </c>
      <c r="CR5204">
        <v>0</v>
      </c>
      <c r="CS5204">
        <v>0</v>
      </c>
      <c r="CY5204" t="s">
        <v>123</v>
      </c>
      <c r="CZ5204" t="s">
        <v>124</v>
      </c>
      <c r="DD5204" t="str" cm="1">
        <f t="array" ref="DD5204">TEXT(_xlfn.SEQUENCE(1, DATEDIF(AG5204, AH5204, "m") + 1, AG5204, 30), "YYYY-APMM")</f>
        <v>2014-AP07</v>
      </c>
      <c r="DN5204">
        <f t="shared" si="162"/>
        <v>67.2</v>
      </c>
      <c r="DO5204" t="str">
        <f t="shared" si="163"/>
        <v>LABOR- SUBCONTRACTOR</v>
      </c>
    </row>
    <row r="5205" spans="1:119" x14ac:dyDescent="0.35">
      <c r="A5205" t="s">
        <v>105</v>
      </c>
      <c r="B5205">
        <v>504490</v>
      </c>
      <c r="C5205">
        <v>6359</v>
      </c>
      <c r="D5205">
        <v>125465</v>
      </c>
      <c r="E5205">
        <v>13662</v>
      </c>
      <c r="F5205">
        <v>0</v>
      </c>
      <c r="G5205" t="s">
        <v>106</v>
      </c>
      <c r="H5205" t="s">
        <v>106</v>
      </c>
      <c r="I5205" t="s">
        <v>106</v>
      </c>
      <c r="J5205" t="s">
        <v>107</v>
      </c>
      <c r="K5205" t="s">
        <v>108</v>
      </c>
      <c r="L5205" t="s">
        <v>109</v>
      </c>
      <c r="M5205" t="s">
        <v>110</v>
      </c>
      <c r="N5205" t="s">
        <v>11445</v>
      </c>
      <c r="O5205" t="s">
        <v>3092</v>
      </c>
      <c r="P5205">
        <v>8178</v>
      </c>
      <c r="Q5205">
        <v>8</v>
      </c>
      <c r="R5205">
        <v>0</v>
      </c>
      <c r="S5205">
        <v>200</v>
      </c>
      <c r="T5205">
        <v>0</v>
      </c>
      <c r="U5205">
        <v>336</v>
      </c>
      <c r="V5205">
        <v>336</v>
      </c>
      <c r="W5205">
        <v>200</v>
      </c>
      <c r="X5205">
        <v>0</v>
      </c>
      <c r="Y5205">
        <v>0</v>
      </c>
      <c r="Z5205">
        <v>0</v>
      </c>
      <c r="AD5205" s="1">
        <v>41869.333333333336</v>
      </c>
      <c r="AE5205" s="1">
        <v>41897.708333333336</v>
      </c>
      <c r="AG5205" s="1">
        <v>41868.333333333336</v>
      </c>
      <c r="AH5205" s="1">
        <v>41896.708333333336</v>
      </c>
      <c r="AI5205" s="1">
        <v>41868.333333333336</v>
      </c>
      <c r="AJ5205" s="1">
        <v>41896.708333333336</v>
      </c>
      <c r="AK5205" s="1">
        <v>41868.333333333336</v>
      </c>
      <c r="AL5205" s="1">
        <v>41896.708333333336</v>
      </c>
      <c r="AM5205" s="1">
        <v>41869.333333333336</v>
      </c>
      <c r="AN5205" s="1">
        <v>41897.708333333336</v>
      </c>
      <c r="AP5205" t="s">
        <v>113</v>
      </c>
      <c r="AU5205" t="s">
        <v>11446</v>
      </c>
      <c r="AY5205" t="s">
        <v>106</v>
      </c>
      <c r="AZ5205">
        <v>0</v>
      </c>
      <c r="BA5205">
        <v>0</v>
      </c>
      <c r="BD5205" s="3">
        <v>41321.663194444445</v>
      </c>
      <c r="BE5205" s="3">
        <v>41321.663888888892</v>
      </c>
      <c r="BF5205" t="s">
        <v>115</v>
      </c>
      <c r="BG5205" t="s">
        <v>115</v>
      </c>
      <c r="BH5205">
        <v>8149</v>
      </c>
      <c r="BM5205">
        <v>43550</v>
      </c>
      <c r="BR5205" t="s">
        <v>116</v>
      </c>
      <c r="BS5205" t="s">
        <v>117</v>
      </c>
      <c r="BU5205">
        <v>1</v>
      </c>
      <c r="BV5205" t="s">
        <v>118</v>
      </c>
      <c r="BX5205" t="s">
        <v>119</v>
      </c>
      <c r="BY5205" t="s">
        <v>119</v>
      </c>
      <c r="BZ5205" t="s">
        <v>119</v>
      </c>
      <c r="CA5205">
        <v>1</v>
      </c>
      <c r="CC5205" t="s">
        <v>120</v>
      </c>
      <c r="CH5205">
        <v>540</v>
      </c>
      <c r="CI5205">
        <v>32400</v>
      </c>
      <c r="CJ5205" t="s">
        <v>106</v>
      </c>
      <c r="CK5205" t="s">
        <v>106</v>
      </c>
      <c r="CL5205">
        <v>20</v>
      </c>
      <c r="CM5205" t="s">
        <v>2867</v>
      </c>
      <c r="CO5205">
        <v>125463</v>
      </c>
      <c r="CQ5205">
        <v>0</v>
      </c>
      <c r="CR5205">
        <v>0</v>
      </c>
      <c r="CS5205">
        <v>0</v>
      </c>
      <c r="CY5205" t="s">
        <v>123</v>
      </c>
      <c r="CZ5205" t="s">
        <v>124</v>
      </c>
      <c r="DD5205" t="str" cm="1">
        <f t="array" ref="DD5205">TEXT(_xlfn.SEQUENCE(1, DATEDIF(AG5205, AH5205, "m") + 1, AG5205, 30), "YYYY-APMM")</f>
        <v>2014-AP08</v>
      </c>
      <c r="DN5205">
        <f t="shared" si="162"/>
        <v>336</v>
      </c>
      <c r="DO5205" t="str">
        <f t="shared" si="163"/>
        <v>LABOR- SUBCONTRACTOR</v>
      </c>
    </row>
    <row r="5206" spans="1:119" x14ac:dyDescent="0.35">
      <c r="A5206" t="s">
        <v>105</v>
      </c>
      <c r="B5206">
        <v>504491</v>
      </c>
      <c r="C5206">
        <v>6359</v>
      </c>
      <c r="D5206">
        <v>125466</v>
      </c>
      <c r="E5206">
        <v>13662</v>
      </c>
      <c r="F5206">
        <v>0</v>
      </c>
      <c r="G5206" t="s">
        <v>106</v>
      </c>
      <c r="H5206" t="s">
        <v>106</v>
      </c>
      <c r="I5206" t="s">
        <v>106</v>
      </c>
      <c r="J5206" t="s">
        <v>107</v>
      </c>
      <c r="K5206" t="s">
        <v>108</v>
      </c>
      <c r="L5206" t="s">
        <v>109</v>
      </c>
      <c r="M5206" t="s">
        <v>110</v>
      </c>
      <c r="N5206" t="s">
        <v>11447</v>
      </c>
      <c r="O5206" t="s">
        <v>3069</v>
      </c>
      <c r="P5206">
        <v>8178</v>
      </c>
      <c r="Q5206">
        <v>360</v>
      </c>
      <c r="R5206">
        <v>0</v>
      </c>
      <c r="S5206">
        <v>160</v>
      </c>
      <c r="T5206">
        <v>0</v>
      </c>
      <c r="U5206">
        <v>134.4</v>
      </c>
      <c r="V5206">
        <v>134.4</v>
      </c>
      <c r="W5206">
        <v>160</v>
      </c>
      <c r="X5206">
        <v>0</v>
      </c>
      <c r="Y5206">
        <v>0</v>
      </c>
      <c r="Z5206">
        <v>0</v>
      </c>
      <c r="AD5206" s="1">
        <v>41869.333333333336</v>
      </c>
      <c r="AE5206" s="1">
        <v>41891.708333333336</v>
      </c>
      <c r="AG5206" s="1">
        <v>41813.333333333336</v>
      </c>
      <c r="AH5206" s="1">
        <v>41835.708333333336</v>
      </c>
      <c r="AI5206" s="1">
        <v>41813.333333333336</v>
      </c>
      <c r="AJ5206" s="1">
        <v>41835.708333333336</v>
      </c>
      <c r="AK5206" s="1">
        <v>41813.333333333336</v>
      </c>
      <c r="AL5206" s="1">
        <v>41835.708333333336</v>
      </c>
      <c r="AM5206" s="1">
        <v>41869.333333333336</v>
      </c>
      <c r="AN5206" s="1">
        <v>41891.708333333336</v>
      </c>
      <c r="AP5206" t="s">
        <v>113</v>
      </c>
      <c r="AU5206" t="s">
        <v>11448</v>
      </c>
      <c r="AY5206" t="s">
        <v>106</v>
      </c>
      <c r="AZ5206">
        <v>0</v>
      </c>
      <c r="BA5206">
        <v>0</v>
      </c>
      <c r="BD5206" s="3">
        <v>41321.663194444445</v>
      </c>
      <c r="BE5206" s="3">
        <v>41321.663888888892</v>
      </c>
      <c r="BF5206" t="s">
        <v>115</v>
      </c>
      <c r="BG5206" t="s">
        <v>115</v>
      </c>
      <c r="BH5206">
        <v>8149</v>
      </c>
      <c r="BM5206">
        <v>43550</v>
      </c>
      <c r="BR5206" t="s">
        <v>116</v>
      </c>
      <c r="BS5206" t="s">
        <v>117</v>
      </c>
      <c r="BU5206">
        <v>1</v>
      </c>
      <c r="BV5206" t="s">
        <v>118</v>
      </c>
      <c r="BX5206" t="s">
        <v>119</v>
      </c>
      <c r="BY5206" t="s">
        <v>119</v>
      </c>
      <c r="BZ5206" t="s">
        <v>119</v>
      </c>
      <c r="CA5206">
        <v>1</v>
      </c>
      <c r="CC5206" t="s">
        <v>120</v>
      </c>
      <c r="CH5206">
        <v>540</v>
      </c>
      <c r="CI5206">
        <v>32380</v>
      </c>
      <c r="CJ5206" t="s">
        <v>106</v>
      </c>
      <c r="CK5206" t="s">
        <v>106</v>
      </c>
      <c r="CL5206">
        <v>10</v>
      </c>
      <c r="CM5206" t="s">
        <v>2889</v>
      </c>
      <c r="CO5206">
        <v>125463</v>
      </c>
      <c r="CQ5206">
        <v>0</v>
      </c>
      <c r="CR5206">
        <v>0</v>
      </c>
      <c r="CS5206">
        <v>0</v>
      </c>
      <c r="CY5206" t="s">
        <v>123</v>
      </c>
      <c r="CZ5206" t="s">
        <v>124</v>
      </c>
      <c r="DD5206" t="str" cm="1">
        <f t="array" ref="DD5206">TEXT(_xlfn.SEQUENCE(1, DATEDIF(AG5206, AH5206, "m") + 1, AG5206, 30), "YYYY-APMM")</f>
        <v>2014-AP06</v>
      </c>
      <c r="DN5206">
        <f t="shared" si="162"/>
        <v>134.4</v>
      </c>
      <c r="DO5206" t="str">
        <f t="shared" si="163"/>
        <v>LABOR- SUBCONTRACTOR</v>
      </c>
    </row>
    <row r="5207" spans="1:119" x14ac:dyDescent="0.35">
      <c r="A5207" t="s">
        <v>105</v>
      </c>
      <c r="B5207">
        <v>504492</v>
      </c>
      <c r="C5207">
        <v>6359</v>
      </c>
      <c r="D5207">
        <v>125466</v>
      </c>
      <c r="E5207">
        <v>13662</v>
      </c>
      <c r="F5207">
        <v>0</v>
      </c>
      <c r="G5207" t="s">
        <v>106</v>
      </c>
      <c r="H5207" t="s">
        <v>106</v>
      </c>
      <c r="I5207" t="s">
        <v>106</v>
      </c>
      <c r="J5207" t="s">
        <v>107</v>
      </c>
      <c r="K5207" t="s">
        <v>108</v>
      </c>
      <c r="L5207" t="s">
        <v>109</v>
      </c>
      <c r="M5207" t="s">
        <v>110</v>
      </c>
      <c r="N5207" t="s">
        <v>11449</v>
      </c>
      <c r="O5207" t="s">
        <v>3072</v>
      </c>
      <c r="P5207">
        <v>8178</v>
      </c>
      <c r="Q5207">
        <v>360</v>
      </c>
      <c r="R5207">
        <v>80</v>
      </c>
      <c r="S5207">
        <v>120</v>
      </c>
      <c r="T5207">
        <v>0</v>
      </c>
      <c r="U5207">
        <v>134.4</v>
      </c>
      <c r="V5207">
        <v>134.4</v>
      </c>
      <c r="W5207">
        <v>120</v>
      </c>
      <c r="X5207">
        <v>0</v>
      </c>
      <c r="Y5207">
        <v>0</v>
      </c>
      <c r="Z5207">
        <v>0</v>
      </c>
      <c r="AD5207" s="1">
        <v>41881.333333333336</v>
      </c>
      <c r="AE5207" s="1">
        <v>41897.708333333336</v>
      </c>
      <c r="AG5207" s="1">
        <v>41825.333333333336</v>
      </c>
      <c r="AH5207" s="1">
        <v>41841.708333333336</v>
      </c>
      <c r="AI5207" s="1">
        <v>41825.333333333336</v>
      </c>
      <c r="AJ5207" s="1">
        <v>41841.708333333336</v>
      </c>
      <c r="AK5207" s="1">
        <v>41825.333333333336</v>
      </c>
      <c r="AL5207" s="1">
        <v>41841.708333333336</v>
      </c>
      <c r="AM5207" s="1">
        <v>41881.333333333336</v>
      </c>
      <c r="AN5207" s="1">
        <v>41897.708333333336</v>
      </c>
      <c r="AP5207" t="s">
        <v>113</v>
      </c>
      <c r="AU5207" t="s">
        <v>11450</v>
      </c>
      <c r="AY5207" t="s">
        <v>106</v>
      </c>
      <c r="AZ5207">
        <v>0</v>
      </c>
      <c r="BA5207">
        <v>0</v>
      </c>
      <c r="BD5207" s="3">
        <v>41321.663194444445</v>
      </c>
      <c r="BE5207" s="3">
        <v>41321.663888888892</v>
      </c>
      <c r="BF5207" t="s">
        <v>115</v>
      </c>
      <c r="BG5207" t="s">
        <v>115</v>
      </c>
      <c r="BH5207">
        <v>8149</v>
      </c>
      <c r="BM5207">
        <v>43550</v>
      </c>
      <c r="BR5207" t="s">
        <v>116</v>
      </c>
      <c r="BS5207" t="s">
        <v>117</v>
      </c>
      <c r="BU5207">
        <v>1</v>
      </c>
      <c r="BV5207" t="s">
        <v>118</v>
      </c>
      <c r="BX5207" t="s">
        <v>119</v>
      </c>
      <c r="BY5207" t="s">
        <v>119</v>
      </c>
      <c r="BZ5207" t="s">
        <v>119</v>
      </c>
      <c r="CA5207">
        <v>1</v>
      </c>
      <c r="CC5207" t="s">
        <v>120</v>
      </c>
      <c r="CH5207">
        <v>540</v>
      </c>
      <c r="CI5207">
        <v>32380</v>
      </c>
      <c r="CJ5207" t="s">
        <v>106</v>
      </c>
      <c r="CK5207" t="s">
        <v>106</v>
      </c>
      <c r="CL5207">
        <v>10</v>
      </c>
      <c r="CM5207" t="s">
        <v>2889</v>
      </c>
      <c r="CO5207">
        <v>125463</v>
      </c>
      <c r="CQ5207">
        <v>0</v>
      </c>
      <c r="CR5207">
        <v>0</v>
      </c>
      <c r="CS5207">
        <v>0</v>
      </c>
      <c r="CY5207" t="s">
        <v>123</v>
      </c>
      <c r="CZ5207" t="s">
        <v>124</v>
      </c>
      <c r="DD5207" t="str" cm="1">
        <f t="array" ref="DD5207">TEXT(_xlfn.SEQUENCE(1, DATEDIF(AG5207, AH5207, "m") + 1, AG5207, 30), "YYYY-APMM")</f>
        <v>2014-AP07</v>
      </c>
      <c r="DN5207">
        <f t="shared" si="162"/>
        <v>134.4</v>
      </c>
      <c r="DO5207" t="str">
        <f t="shared" si="163"/>
        <v>LABOR- SUBCONTRACTOR</v>
      </c>
    </row>
    <row r="5208" spans="1:119" x14ac:dyDescent="0.35">
      <c r="A5208" t="s">
        <v>105</v>
      </c>
      <c r="B5208">
        <v>504493</v>
      </c>
      <c r="C5208">
        <v>6359</v>
      </c>
      <c r="D5208">
        <v>125466</v>
      </c>
      <c r="E5208">
        <v>13662</v>
      </c>
      <c r="F5208">
        <v>0</v>
      </c>
      <c r="G5208" t="s">
        <v>106</v>
      </c>
      <c r="H5208" t="s">
        <v>106</v>
      </c>
      <c r="I5208" t="s">
        <v>106</v>
      </c>
      <c r="J5208" t="s">
        <v>107</v>
      </c>
      <c r="K5208" t="s">
        <v>108</v>
      </c>
      <c r="L5208" t="s">
        <v>109</v>
      </c>
      <c r="M5208" t="s">
        <v>110</v>
      </c>
      <c r="N5208" t="s">
        <v>11451</v>
      </c>
      <c r="O5208" t="s">
        <v>3075</v>
      </c>
      <c r="P5208">
        <v>8178</v>
      </c>
      <c r="Q5208">
        <v>0</v>
      </c>
      <c r="R5208">
        <v>0</v>
      </c>
      <c r="S5208">
        <v>128</v>
      </c>
      <c r="T5208">
        <v>0</v>
      </c>
      <c r="U5208">
        <v>67.2</v>
      </c>
      <c r="V5208">
        <v>67.2</v>
      </c>
      <c r="W5208">
        <v>128</v>
      </c>
      <c r="X5208">
        <v>0</v>
      </c>
      <c r="Y5208">
        <v>0</v>
      </c>
      <c r="Z5208">
        <v>0</v>
      </c>
      <c r="AD5208" s="1">
        <v>41609.333333333336</v>
      </c>
      <c r="AE5208" s="1">
        <v>41627.708333333336</v>
      </c>
      <c r="AG5208" s="1">
        <v>41609.333333333336</v>
      </c>
      <c r="AH5208" s="1">
        <v>41627.708333333336</v>
      </c>
      <c r="AI5208" s="1">
        <v>41609.333333333336</v>
      </c>
      <c r="AJ5208" s="1">
        <v>41627.708333333336</v>
      </c>
      <c r="AK5208" s="1">
        <v>41609.333333333336</v>
      </c>
      <c r="AL5208" s="1">
        <v>41627.708333333336</v>
      </c>
      <c r="AM5208" s="1">
        <v>41609.333333333336</v>
      </c>
      <c r="AN5208" s="1">
        <v>41627.708333333336</v>
      </c>
      <c r="AP5208" t="s">
        <v>113</v>
      </c>
      <c r="AU5208" t="e">
        <f>+OfAoBYJQNSPbaY3uOYl3A</f>
        <v>#NAME?</v>
      </c>
      <c r="AY5208" t="s">
        <v>119</v>
      </c>
      <c r="AZ5208">
        <v>0</v>
      </c>
      <c r="BA5208">
        <v>0</v>
      </c>
      <c r="BD5208" s="3">
        <v>41321.663194444445</v>
      </c>
      <c r="BE5208" s="3">
        <v>41321.663888888892</v>
      </c>
      <c r="BF5208" t="s">
        <v>115</v>
      </c>
      <c r="BG5208" t="s">
        <v>115</v>
      </c>
      <c r="BH5208">
        <v>8149</v>
      </c>
      <c r="BM5208">
        <v>43550</v>
      </c>
      <c r="BR5208" t="s">
        <v>116</v>
      </c>
      <c r="BS5208" t="s">
        <v>117</v>
      </c>
      <c r="BU5208">
        <v>1</v>
      </c>
      <c r="BV5208" t="s">
        <v>118</v>
      </c>
      <c r="BX5208" t="s">
        <v>119</v>
      </c>
      <c r="BY5208" t="s">
        <v>119</v>
      </c>
      <c r="BZ5208" t="s">
        <v>119</v>
      </c>
      <c r="CA5208">
        <v>1</v>
      </c>
      <c r="CC5208" t="s">
        <v>120</v>
      </c>
      <c r="CH5208">
        <v>540</v>
      </c>
      <c r="CI5208">
        <v>32380</v>
      </c>
      <c r="CJ5208" t="s">
        <v>106</v>
      </c>
      <c r="CK5208" t="s">
        <v>106</v>
      </c>
      <c r="CL5208">
        <v>10</v>
      </c>
      <c r="CM5208" t="s">
        <v>2889</v>
      </c>
      <c r="CO5208">
        <v>125463</v>
      </c>
      <c r="CQ5208">
        <v>0</v>
      </c>
      <c r="CR5208">
        <v>0</v>
      </c>
      <c r="CS5208">
        <v>0</v>
      </c>
      <c r="CY5208" t="s">
        <v>123</v>
      </c>
      <c r="CZ5208" t="s">
        <v>124</v>
      </c>
      <c r="DD5208" t="str" cm="1">
        <f t="array" ref="DD5208">TEXT(_xlfn.SEQUENCE(1, DATEDIF(AG5208, AH5208, "m") + 1, AG5208, 30), "YYYY-APMM")</f>
        <v>2013-AP12</v>
      </c>
      <c r="DN5208">
        <f t="shared" si="162"/>
        <v>67.2</v>
      </c>
      <c r="DO5208" t="str">
        <f t="shared" si="163"/>
        <v>LABOR- SUBCONTRACTOR</v>
      </c>
    </row>
    <row r="5209" spans="1:119" x14ac:dyDescent="0.35">
      <c r="A5209" t="s">
        <v>105</v>
      </c>
      <c r="B5209">
        <v>504494</v>
      </c>
      <c r="C5209">
        <v>6359</v>
      </c>
      <c r="D5209">
        <v>125466</v>
      </c>
      <c r="E5209">
        <v>13662</v>
      </c>
      <c r="F5209">
        <v>0</v>
      </c>
      <c r="G5209" t="s">
        <v>106</v>
      </c>
      <c r="H5209" t="s">
        <v>106</v>
      </c>
      <c r="I5209" t="s">
        <v>106</v>
      </c>
      <c r="J5209" t="s">
        <v>107</v>
      </c>
      <c r="K5209" t="s">
        <v>108</v>
      </c>
      <c r="L5209" t="s">
        <v>109</v>
      </c>
      <c r="M5209" t="s">
        <v>110</v>
      </c>
      <c r="N5209" t="s">
        <v>11452</v>
      </c>
      <c r="O5209" t="s">
        <v>3063</v>
      </c>
      <c r="P5209">
        <v>8178</v>
      </c>
      <c r="Q5209">
        <v>144</v>
      </c>
      <c r="R5209">
        <v>0</v>
      </c>
      <c r="S5209">
        <v>144</v>
      </c>
      <c r="T5209">
        <v>0</v>
      </c>
      <c r="U5209">
        <v>441.6</v>
      </c>
      <c r="V5209">
        <v>441.6</v>
      </c>
      <c r="W5209">
        <v>144</v>
      </c>
      <c r="X5209">
        <v>0</v>
      </c>
      <c r="Y5209">
        <v>0</v>
      </c>
      <c r="Z5209">
        <v>0</v>
      </c>
      <c r="AD5209" s="1">
        <v>41744.333333333336</v>
      </c>
      <c r="AE5209" s="1">
        <v>41764.708333333336</v>
      </c>
      <c r="AG5209" s="1">
        <v>41723.333333333336</v>
      </c>
      <c r="AH5209" s="1">
        <v>41743.708333333336</v>
      </c>
      <c r="AI5209" s="1">
        <v>41723.333333333336</v>
      </c>
      <c r="AJ5209" s="1">
        <v>41743.708333333336</v>
      </c>
      <c r="AK5209" s="1">
        <v>41723.333333333336</v>
      </c>
      <c r="AL5209" s="1">
        <v>41743.708333333336</v>
      </c>
      <c r="AM5209" s="1">
        <v>41744.333333333336</v>
      </c>
      <c r="AN5209" s="1">
        <v>41764.708333333336</v>
      </c>
      <c r="AP5209" t="s">
        <v>113</v>
      </c>
      <c r="AU5209" t="s">
        <v>11453</v>
      </c>
      <c r="AY5209" t="s">
        <v>106</v>
      </c>
      <c r="AZ5209">
        <v>0</v>
      </c>
      <c r="BA5209">
        <v>0</v>
      </c>
      <c r="BD5209" s="3">
        <v>41321.663194444445</v>
      </c>
      <c r="BE5209" s="3">
        <v>41321.663888888892</v>
      </c>
      <c r="BF5209" t="s">
        <v>115</v>
      </c>
      <c r="BG5209" t="s">
        <v>115</v>
      </c>
      <c r="BH5209">
        <v>8149</v>
      </c>
      <c r="BM5209">
        <v>43550</v>
      </c>
      <c r="BR5209" t="s">
        <v>116</v>
      </c>
      <c r="BS5209" t="s">
        <v>117</v>
      </c>
      <c r="BU5209">
        <v>1</v>
      </c>
      <c r="BV5209" t="s">
        <v>118</v>
      </c>
      <c r="BX5209" t="s">
        <v>119</v>
      </c>
      <c r="BY5209" t="s">
        <v>119</v>
      </c>
      <c r="BZ5209" t="s">
        <v>119</v>
      </c>
      <c r="CA5209">
        <v>1</v>
      </c>
      <c r="CC5209" t="s">
        <v>120</v>
      </c>
      <c r="CH5209">
        <v>540</v>
      </c>
      <c r="CI5209">
        <v>32380</v>
      </c>
      <c r="CJ5209" t="s">
        <v>106</v>
      </c>
      <c r="CK5209" t="s">
        <v>106</v>
      </c>
      <c r="CL5209">
        <v>10</v>
      </c>
      <c r="CM5209" t="s">
        <v>2889</v>
      </c>
      <c r="CO5209">
        <v>125463</v>
      </c>
      <c r="CQ5209">
        <v>0</v>
      </c>
      <c r="CR5209">
        <v>0</v>
      </c>
      <c r="CS5209">
        <v>0</v>
      </c>
      <c r="CY5209" t="s">
        <v>123</v>
      </c>
      <c r="CZ5209" t="s">
        <v>124</v>
      </c>
      <c r="DD5209" t="str" cm="1">
        <f t="array" ref="DD5209">TEXT(_xlfn.SEQUENCE(1, DATEDIF(AG5209, AH5209, "m") + 1, AG5209, 30), "YYYY-APMM")</f>
        <v>2014-AP03</v>
      </c>
      <c r="DN5209">
        <f t="shared" si="162"/>
        <v>441.6</v>
      </c>
      <c r="DO5209" t="str">
        <f t="shared" si="163"/>
        <v>LABOR- SUBCONTRACTOR</v>
      </c>
    </row>
    <row r="5210" spans="1:119" x14ac:dyDescent="0.35">
      <c r="A5210" t="s">
        <v>105</v>
      </c>
      <c r="B5210">
        <v>504495</v>
      </c>
      <c r="C5210">
        <v>6359</v>
      </c>
      <c r="D5210">
        <v>125466</v>
      </c>
      <c r="E5210">
        <v>13662</v>
      </c>
      <c r="F5210">
        <v>0</v>
      </c>
      <c r="G5210" t="s">
        <v>106</v>
      </c>
      <c r="H5210" t="s">
        <v>106</v>
      </c>
      <c r="I5210" t="s">
        <v>106</v>
      </c>
      <c r="J5210" t="s">
        <v>107</v>
      </c>
      <c r="K5210" t="s">
        <v>108</v>
      </c>
      <c r="L5210" t="s">
        <v>109</v>
      </c>
      <c r="M5210" t="s">
        <v>110</v>
      </c>
      <c r="N5210" t="s">
        <v>11454</v>
      </c>
      <c r="O5210" t="s">
        <v>3066</v>
      </c>
      <c r="P5210">
        <v>8178</v>
      </c>
      <c r="Q5210">
        <v>168</v>
      </c>
      <c r="R5210">
        <v>104</v>
      </c>
      <c r="S5210">
        <v>144</v>
      </c>
      <c r="T5210">
        <v>0</v>
      </c>
      <c r="U5210">
        <v>177.6</v>
      </c>
      <c r="V5210">
        <v>177.6</v>
      </c>
      <c r="W5210">
        <v>144</v>
      </c>
      <c r="X5210">
        <v>0</v>
      </c>
      <c r="Y5210">
        <v>0</v>
      </c>
      <c r="Z5210">
        <v>0</v>
      </c>
      <c r="AD5210" s="1">
        <v>41748.333333333336</v>
      </c>
      <c r="AE5210" s="1">
        <v>41767.708333333336</v>
      </c>
      <c r="AG5210" s="1">
        <v>41723.333333333336</v>
      </c>
      <c r="AH5210" s="1">
        <v>41743.708333333336</v>
      </c>
      <c r="AI5210" s="1">
        <v>41723.333333333336</v>
      </c>
      <c r="AJ5210" s="1">
        <v>41743.708333333336</v>
      </c>
      <c r="AK5210" s="1">
        <v>41723.333333333336</v>
      </c>
      <c r="AL5210" s="1">
        <v>41743.708333333336</v>
      </c>
      <c r="AM5210" s="1">
        <v>41748.333333333336</v>
      </c>
      <c r="AN5210" s="1">
        <v>41767.708333333336</v>
      </c>
      <c r="AP5210" t="s">
        <v>113</v>
      </c>
      <c r="AU5210" t="s">
        <v>11455</v>
      </c>
      <c r="AY5210" t="s">
        <v>106</v>
      </c>
      <c r="AZ5210">
        <v>0</v>
      </c>
      <c r="BA5210">
        <v>0</v>
      </c>
      <c r="BD5210" s="3">
        <v>41321.663194444445</v>
      </c>
      <c r="BE5210" s="3">
        <v>41321.663888888892</v>
      </c>
      <c r="BF5210" t="s">
        <v>115</v>
      </c>
      <c r="BG5210" t="s">
        <v>115</v>
      </c>
      <c r="BH5210">
        <v>8149</v>
      </c>
      <c r="BM5210">
        <v>43550</v>
      </c>
      <c r="BR5210" t="s">
        <v>116</v>
      </c>
      <c r="BS5210" t="s">
        <v>117</v>
      </c>
      <c r="BU5210">
        <v>1</v>
      </c>
      <c r="BV5210" t="s">
        <v>118</v>
      </c>
      <c r="BX5210" t="s">
        <v>119</v>
      </c>
      <c r="BY5210" t="s">
        <v>119</v>
      </c>
      <c r="BZ5210" t="s">
        <v>119</v>
      </c>
      <c r="CA5210">
        <v>1</v>
      </c>
      <c r="CC5210" t="s">
        <v>120</v>
      </c>
      <c r="CH5210">
        <v>540</v>
      </c>
      <c r="CI5210">
        <v>32380</v>
      </c>
      <c r="CJ5210" t="s">
        <v>106</v>
      </c>
      <c r="CK5210" t="s">
        <v>106</v>
      </c>
      <c r="CL5210">
        <v>10</v>
      </c>
      <c r="CM5210" t="s">
        <v>2889</v>
      </c>
      <c r="CO5210">
        <v>125463</v>
      </c>
      <c r="CQ5210">
        <v>0</v>
      </c>
      <c r="CR5210">
        <v>0</v>
      </c>
      <c r="CS5210">
        <v>0</v>
      </c>
      <c r="CY5210" t="s">
        <v>123</v>
      </c>
      <c r="CZ5210" t="s">
        <v>124</v>
      </c>
      <c r="DD5210" t="str" cm="1">
        <f t="array" ref="DD5210">TEXT(_xlfn.SEQUENCE(1, DATEDIF(AG5210, AH5210, "m") + 1, AG5210, 30), "YYYY-APMM")</f>
        <v>2014-AP03</v>
      </c>
      <c r="DN5210">
        <f t="shared" si="162"/>
        <v>177.6</v>
      </c>
      <c r="DO5210" t="str">
        <f t="shared" si="163"/>
        <v>LABOR- SUBCONTRACTOR</v>
      </c>
    </row>
    <row r="5211" spans="1:119" x14ac:dyDescent="0.35">
      <c r="A5211" t="s">
        <v>105</v>
      </c>
      <c r="B5211">
        <v>504496</v>
      </c>
      <c r="C5211">
        <v>6359</v>
      </c>
      <c r="D5211">
        <v>125468</v>
      </c>
      <c r="E5211">
        <v>13662</v>
      </c>
      <c r="F5211">
        <v>0</v>
      </c>
      <c r="G5211" t="s">
        <v>106</v>
      </c>
      <c r="H5211" t="s">
        <v>106</v>
      </c>
      <c r="I5211" t="s">
        <v>106</v>
      </c>
      <c r="J5211" t="s">
        <v>107</v>
      </c>
      <c r="K5211" t="s">
        <v>108</v>
      </c>
      <c r="L5211" t="s">
        <v>109</v>
      </c>
      <c r="M5211" t="s">
        <v>110</v>
      </c>
      <c r="N5211" t="s">
        <v>11456</v>
      </c>
      <c r="O5211" t="s">
        <v>3023</v>
      </c>
      <c r="P5211">
        <v>8178</v>
      </c>
      <c r="Q5211">
        <v>8</v>
      </c>
      <c r="R5211">
        <v>0</v>
      </c>
      <c r="S5211">
        <v>144</v>
      </c>
      <c r="T5211">
        <v>0</v>
      </c>
      <c r="U5211">
        <v>412.8</v>
      </c>
      <c r="V5211">
        <v>412.8</v>
      </c>
      <c r="W5211">
        <v>144</v>
      </c>
      <c r="X5211">
        <v>0</v>
      </c>
      <c r="Y5211">
        <v>0</v>
      </c>
      <c r="Z5211">
        <v>0</v>
      </c>
      <c r="AD5211" s="1">
        <v>41865.333333333336</v>
      </c>
      <c r="AE5211" s="1">
        <v>41885.708333333336</v>
      </c>
      <c r="AG5211" s="1">
        <v>41864.333333333336</v>
      </c>
      <c r="AH5211" s="1">
        <v>41884.708333333336</v>
      </c>
      <c r="AI5211" s="1">
        <v>41864.333333333336</v>
      </c>
      <c r="AJ5211" s="1">
        <v>41884.708333333336</v>
      </c>
      <c r="AK5211" s="1">
        <v>41864.333333333336</v>
      </c>
      <c r="AL5211" s="1">
        <v>41884.708333333336</v>
      </c>
      <c r="AM5211" s="1">
        <v>41865.333333333336</v>
      </c>
      <c r="AN5211" s="1">
        <v>41885.708333333336</v>
      </c>
      <c r="AP5211" t="s">
        <v>113</v>
      </c>
      <c r="AU5211" t="s">
        <v>11457</v>
      </c>
      <c r="AY5211" t="s">
        <v>106</v>
      </c>
      <c r="AZ5211">
        <v>0</v>
      </c>
      <c r="BA5211">
        <v>0</v>
      </c>
      <c r="BD5211" s="3">
        <v>41321.663194444445</v>
      </c>
      <c r="BE5211" s="3">
        <v>41321.663888888892</v>
      </c>
      <c r="BF5211" t="s">
        <v>115</v>
      </c>
      <c r="BG5211" t="s">
        <v>115</v>
      </c>
      <c r="BH5211">
        <v>8149</v>
      </c>
      <c r="BM5211">
        <v>43550</v>
      </c>
      <c r="BR5211" t="s">
        <v>116</v>
      </c>
      <c r="BS5211" t="s">
        <v>117</v>
      </c>
      <c r="BU5211">
        <v>1</v>
      </c>
      <c r="BV5211" t="s">
        <v>118</v>
      </c>
      <c r="BX5211" t="s">
        <v>119</v>
      </c>
      <c r="BY5211" t="s">
        <v>119</v>
      </c>
      <c r="BZ5211" t="s">
        <v>119</v>
      </c>
      <c r="CA5211">
        <v>1</v>
      </c>
      <c r="CC5211" t="s">
        <v>120</v>
      </c>
      <c r="CH5211">
        <v>540</v>
      </c>
      <c r="CI5211">
        <v>32360</v>
      </c>
      <c r="CJ5211" t="s">
        <v>106</v>
      </c>
      <c r="CK5211" t="s">
        <v>106</v>
      </c>
      <c r="CL5211">
        <v>20</v>
      </c>
      <c r="CM5211" t="s">
        <v>2867</v>
      </c>
      <c r="CO5211">
        <v>125467</v>
      </c>
      <c r="CQ5211">
        <v>0</v>
      </c>
      <c r="CR5211">
        <v>0</v>
      </c>
      <c r="CS5211">
        <v>0</v>
      </c>
      <c r="CY5211" t="s">
        <v>123</v>
      </c>
      <c r="CZ5211" t="s">
        <v>124</v>
      </c>
      <c r="DD5211" t="str" cm="1">
        <f t="array" ref="DD5211">TEXT(_xlfn.SEQUENCE(1, DATEDIF(AG5211, AH5211, "m") + 1, AG5211, 30), "YYYY-APMM")</f>
        <v>2014-AP08</v>
      </c>
      <c r="DN5211">
        <f t="shared" si="162"/>
        <v>412.8</v>
      </c>
      <c r="DO5211" t="str">
        <f t="shared" si="163"/>
        <v>LABOR- SUBCONTRACTOR</v>
      </c>
    </row>
    <row r="5212" spans="1:119" x14ac:dyDescent="0.35">
      <c r="A5212" t="s">
        <v>105</v>
      </c>
      <c r="B5212">
        <v>504497</v>
      </c>
      <c r="C5212">
        <v>6359</v>
      </c>
      <c r="D5212">
        <v>125468</v>
      </c>
      <c r="E5212">
        <v>13662</v>
      </c>
      <c r="F5212">
        <v>0</v>
      </c>
      <c r="G5212" t="s">
        <v>106</v>
      </c>
      <c r="H5212" t="s">
        <v>106</v>
      </c>
      <c r="I5212" t="s">
        <v>106</v>
      </c>
      <c r="J5212" t="s">
        <v>107</v>
      </c>
      <c r="K5212" t="s">
        <v>108</v>
      </c>
      <c r="L5212" t="s">
        <v>109</v>
      </c>
      <c r="M5212" t="s">
        <v>110</v>
      </c>
      <c r="N5212" t="s">
        <v>11458</v>
      </c>
      <c r="O5212" t="s">
        <v>3026</v>
      </c>
      <c r="P5212">
        <v>8178</v>
      </c>
      <c r="Q5212">
        <v>8</v>
      </c>
      <c r="R5212">
        <v>8</v>
      </c>
      <c r="S5212">
        <v>184</v>
      </c>
      <c r="T5212">
        <v>0</v>
      </c>
      <c r="U5212">
        <v>732.8</v>
      </c>
      <c r="V5212">
        <v>732.8</v>
      </c>
      <c r="W5212">
        <v>184</v>
      </c>
      <c r="X5212">
        <v>0</v>
      </c>
      <c r="Y5212">
        <v>0</v>
      </c>
      <c r="Z5212">
        <v>0</v>
      </c>
      <c r="AD5212" s="1">
        <v>41871.333333333336</v>
      </c>
      <c r="AE5212" s="1">
        <v>41897.708333333336</v>
      </c>
      <c r="AG5212" s="1">
        <v>41870.333333333336</v>
      </c>
      <c r="AH5212" s="1">
        <v>41896.708333333336</v>
      </c>
      <c r="AI5212" s="1">
        <v>41870.333333333336</v>
      </c>
      <c r="AJ5212" s="1">
        <v>41896.708333333336</v>
      </c>
      <c r="AK5212" s="1">
        <v>41870.333333333336</v>
      </c>
      <c r="AL5212" s="1">
        <v>41896.708333333336</v>
      </c>
      <c r="AM5212" s="1">
        <v>41871.333333333336</v>
      </c>
      <c r="AN5212" s="1">
        <v>41897.708333333336</v>
      </c>
      <c r="AP5212" t="s">
        <v>113</v>
      </c>
      <c r="AU5212" t="s">
        <v>11459</v>
      </c>
      <c r="AY5212" t="s">
        <v>106</v>
      </c>
      <c r="AZ5212">
        <v>0</v>
      </c>
      <c r="BA5212">
        <v>0</v>
      </c>
      <c r="BD5212" s="3">
        <v>41321.663194444445</v>
      </c>
      <c r="BE5212" s="3">
        <v>41328.377083333333</v>
      </c>
      <c r="BF5212" t="s">
        <v>115</v>
      </c>
      <c r="BG5212" t="s">
        <v>115</v>
      </c>
      <c r="BH5212">
        <v>8149</v>
      </c>
      <c r="BM5212">
        <v>43550</v>
      </c>
      <c r="BR5212" t="s">
        <v>116</v>
      </c>
      <c r="BS5212" t="s">
        <v>117</v>
      </c>
      <c r="BU5212">
        <v>1</v>
      </c>
      <c r="BV5212" t="s">
        <v>118</v>
      </c>
      <c r="BX5212" t="s">
        <v>119</v>
      </c>
      <c r="BY5212" t="s">
        <v>119</v>
      </c>
      <c r="BZ5212" t="s">
        <v>119</v>
      </c>
      <c r="CA5212">
        <v>1</v>
      </c>
      <c r="CC5212" t="s">
        <v>120</v>
      </c>
      <c r="CH5212">
        <v>540</v>
      </c>
      <c r="CI5212">
        <v>32360</v>
      </c>
      <c r="CJ5212" t="s">
        <v>106</v>
      </c>
      <c r="CK5212" t="s">
        <v>106</v>
      </c>
      <c r="CL5212">
        <v>20</v>
      </c>
      <c r="CM5212" t="s">
        <v>2867</v>
      </c>
      <c r="CO5212">
        <v>125467</v>
      </c>
      <c r="CQ5212">
        <v>0</v>
      </c>
      <c r="CR5212">
        <v>0</v>
      </c>
      <c r="CS5212">
        <v>0</v>
      </c>
      <c r="CY5212" t="s">
        <v>123</v>
      </c>
      <c r="CZ5212" t="s">
        <v>124</v>
      </c>
      <c r="DD5212" t="str" cm="1">
        <f t="array" ref="DD5212">TEXT(_xlfn.SEQUENCE(1, DATEDIF(AG5212, AH5212, "m") + 1, AG5212, 30), "YYYY-APMM")</f>
        <v>2014-AP08</v>
      </c>
      <c r="DN5212">
        <f t="shared" si="162"/>
        <v>732.8</v>
      </c>
      <c r="DO5212" t="str">
        <f t="shared" si="163"/>
        <v>LABOR- SUBCONTRACTOR</v>
      </c>
    </row>
    <row r="5213" spans="1:119" x14ac:dyDescent="0.35">
      <c r="A5213" t="s">
        <v>105</v>
      </c>
      <c r="B5213">
        <v>504498</v>
      </c>
      <c r="C5213">
        <v>6359</v>
      </c>
      <c r="D5213">
        <v>125469</v>
      </c>
      <c r="E5213">
        <v>13662</v>
      </c>
      <c r="F5213">
        <v>0</v>
      </c>
      <c r="G5213" t="s">
        <v>106</v>
      </c>
      <c r="H5213" t="s">
        <v>106</v>
      </c>
      <c r="I5213" t="s">
        <v>106</v>
      </c>
      <c r="J5213" t="s">
        <v>107</v>
      </c>
      <c r="K5213" t="s">
        <v>108</v>
      </c>
      <c r="L5213" t="s">
        <v>109</v>
      </c>
      <c r="M5213" t="s">
        <v>110</v>
      </c>
      <c r="N5213" t="s">
        <v>11460</v>
      </c>
      <c r="O5213" t="s">
        <v>3002</v>
      </c>
      <c r="P5213">
        <v>8178</v>
      </c>
      <c r="Q5213">
        <v>88</v>
      </c>
      <c r="R5213">
        <v>0</v>
      </c>
      <c r="S5213">
        <v>200</v>
      </c>
      <c r="T5213">
        <v>0</v>
      </c>
      <c r="U5213">
        <v>1222.4000000000001</v>
      </c>
      <c r="V5213">
        <v>1222.4000000000001</v>
      </c>
      <c r="W5213">
        <v>200</v>
      </c>
      <c r="X5213">
        <v>0</v>
      </c>
      <c r="Y5213">
        <v>0</v>
      </c>
      <c r="Z5213">
        <v>0</v>
      </c>
      <c r="AD5213" s="1">
        <v>41767.333333333336</v>
      </c>
      <c r="AE5213" s="1">
        <v>41795.708333333336</v>
      </c>
      <c r="AG5213" s="1">
        <v>41755.333333333336</v>
      </c>
      <c r="AH5213" s="1">
        <v>41783.708333333336</v>
      </c>
      <c r="AI5213" s="1">
        <v>41755.333333333336</v>
      </c>
      <c r="AJ5213" s="1">
        <v>41783.708333333336</v>
      </c>
      <c r="AK5213" s="1">
        <v>41755.333333333336</v>
      </c>
      <c r="AL5213" s="1">
        <v>41783.708333333336</v>
      </c>
      <c r="AM5213" s="1">
        <v>41767.333333333336</v>
      </c>
      <c r="AN5213" s="1">
        <v>41795.708333333336</v>
      </c>
      <c r="AP5213" t="s">
        <v>113</v>
      </c>
      <c r="AU5213" t="s">
        <v>11461</v>
      </c>
      <c r="AY5213" t="s">
        <v>106</v>
      </c>
      <c r="AZ5213">
        <v>0</v>
      </c>
      <c r="BA5213">
        <v>0</v>
      </c>
      <c r="BD5213" s="3">
        <v>41321.663194444445</v>
      </c>
      <c r="BE5213" s="3">
        <v>41321.663888888892</v>
      </c>
      <c r="BF5213" t="s">
        <v>115</v>
      </c>
      <c r="BG5213" t="s">
        <v>115</v>
      </c>
      <c r="BH5213">
        <v>8149</v>
      </c>
      <c r="BM5213">
        <v>43550</v>
      </c>
      <c r="BR5213" t="s">
        <v>116</v>
      </c>
      <c r="BS5213" t="s">
        <v>117</v>
      </c>
      <c r="BU5213">
        <v>1</v>
      </c>
      <c r="BV5213" t="s">
        <v>118</v>
      </c>
      <c r="BX5213" t="s">
        <v>119</v>
      </c>
      <c r="BY5213" t="s">
        <v>119</v>
      </c>
      <c r="BZ5213" t="s">
        <v>119</v>
      </c>
      <c r="CA5213">
        <v>1</v>
      </c>
      <c r="CC5213" t="s">
        <v>120</v>
      </c>
      <c r="CH5213">
        <v>540</v>
      </c>
      <c r="CI5213">
        <v>32350</v>
      </c>
      <c r="CJ5213" t="s">
        <v>106</v>
      </c>
      <c r="CK5213" t="s">
        <v>106</v>
      </c>
      <c r="CL5213">
        <v>15</v>
      </c>
      <c r="CM5213" t="s">
        <v>2963</v>
      </c>
      <c r="CO5213">
        <v>125467</v>
      </c>
      <c r="CQ5213">
        <v>0</v>
      </c>
      <c r="CR5213">
        <v>0</v>
      </c>
      <c r="CS5213">
        <v>0</v>
      </c>
      <c r="CY5213" t="s">
        <v>123</v>
      </c>
      <c r="CZ5213" t="s">
        <v>124</v>
      </c>
      <c r="DD5213" t="str" cm="1">
        <f t="array" ref="DD5213">TEXT(_xlfn.SEQUENCE(1, DATEDIF(AG5213, AH5213, "m") + 1, AG5213, 30), "YYYY-APMM")</f>
        <v>2014-AP04</v>
      </c>
      <c r="DN5213">
        <f t="shared" si="162"/>
        <v>1222.4000000000001</v>
      </c>
      <c r="DO5213" t="str">
        <f t="shared" si="163"/>
        <v>LABOR- SUBCONTRACTOR</v>
      </c>
    </row>
    <row r="5214" spans="1:119" x14ac:dyDescent="0.35">
      <c r="A5214" t="s">
        <v>105</v>
      </c>
      <c r="B5214">
        <v>504499</v>
      </c>
      <c r="C5214">
        <v>6359</v>
      </c>
      <c r="D5214">
        <v>125469</v>
      </c>
      <c r="E5214">
        <v>13662</v>
      </c>
      <c r="F5214">
        <v>0</v>
      </c>
      <c r="G5214" t="s">
        <v>106</v>
      </c>
      <c r="H5214" t="s">
        <v>106</v>
      </c>
      <c r="I5214" t="s">
        <v>106</v>
      </c>
      <c r="J5214" t="s">
        <v>107</v>
      </c>
      <c r="K5214" t="s">
        <v>108</v>
      </c>
      <c r="L5214" t="s">
        <v>109</v>
      </c>
      <c r="M5214" t="s">
        <v>110</v>
      </c>
      <c r="N5214" t="s">
        <v>11462</v>
      </c>
      <c r="O5214" t="s">
        <v>3005</v>
      </c>
      <c r="P5214">
        <v>8178</v>
      </c>
      <c r="Q5214">
        <v>232</v>
      </c>
      <c r="R5214">
        <v>16</v>
      </c>
      <c r="S5214">
        <v>160</v>
      </c>
      <c r="T5214">
        <v>0</v>
      </c>
      <c r="U5214">
        <v>1318.4</v>
      </c>
      <c r="V5214">
        <v>1318.4</v>
      </c>
      <c r="W5214">
        <v>160</v>
      </c>
      <c r="X5214">
        <v>0</v>
      </c>
      <c r="Y5214">
        <v>0</v>
      </c>
      <c r="Z5214">
        <v>0</v>
      </c>
      <c r="AD5214" s="1">
        <v>41800.333333333336</v>
      </c>
      <c r="AE5214" s="1">
        <v>41822.708333333336</v>
      </c>
      <c r="AG5214" s="1">
        <v>41766.333333333336</v>
      </c>
      <c r="AH5214" s="1">
        <v>41788.708333333336</v>
      </c>
      <c r="AI5214" s="1">
        <v>41766.333333333336</v>
      </c>
      <c r="AJ5214" s="1">
        <v>41788.708333333336</v>
      </c>
      <c r="AK5214" s="1">
        <v>41766.333333333336</v>
      </c>
      <c r="AL5214" s="1">
        <v>41788.708333333336</v>
      </c>
      <c r="AM5214" s="1">
        <v>41800.333333333336</v>
      </c>
      <c r="AN5214" s="1">
        <v>41822.708333333336</v>
      </c>
      <c r="AP5214" t="s">
        <v>113</v>
      </c>
      <c r="AU5214" t="s">
        <v>11463</v>
      </c>
      <c r="AY5214" t="s">
        <v>106</v>
      </c>
      <c r="AZ5214">
        <v>0</v>
      </c>
      <c r="BA5214">
        <v>0</v>
      </c>
      <c r="BD5214" s="3">
        <v>41321.663194444445</v>
      </c>
      <c r="BE5214" s="3">
        <v>41321.663888888892</v>
      </c>
      <c r="BF5214" t="s">
        <v>115</v>
      </c>
      <c r="BG5214" t="s">
        <v>115</v>
      </c>
      <c r="BH5214">
        <v>8149</v>
      </c>
      <c r="BM5214">
        <v>43550</v>
      </c>
      <c r="BR5214" t="s">
        <v>116</v>
      </c>
      <c r="BS5214" t="s">
        <v>117</v>
      </c>
      <c r="BU5214">
        <v>1</v>
      </c>
      <c r="BV5214" t="s">
        <v>118</v>
      </c>
      <c r="BX5214" t="s">
        <v>119</v>
      </c>
      <c r="BY5214" t="s">
        <v>119</v>
      </c>
      <c r="BZ5214" t="s">
        <v>119</v>
      </c>
      <c r="CA5214">
        <v>1</v>
      </c>
      <c r="CC5214" t="s">
        <v>120</v>
      </c>
      <c r="CH5214">
        <v>540</v>
      </c>
      <c r="CI5214">
        <v>32350</v>
      </c>
      <c r="CJ5214" t="s">
        <v>106</v>
      </c>
      <c r="CK5214" t="s">
        <v>106</v>
      </c>
      <c r="CL5214">
        <v>15</v>
      </c>
      <c r="CM5214" t="s">
        <v>2963</v>
      </c>
      <c r="CO5214">
        <v>125467</v>
      </c>
      <c r="CQ5214">
        <v>0</v>
      </c>
      <c r="CR5214">
        <v>0</v>
      </c>
      <c r="CS5214">
        <v>0</v>
      </c>
      <c r="CY5214" t="s">
        <v>123</v>
      </c>
      <c r="CZ5214" t="s">
        <v>124</v>
      </c>
      <c r="DD5214" t="str" cm="1">
        <f t="array" ref="DD5214">TEXT(_xlfn.SEQUENCE(1, DATEDIF(AG5214, AH5214, "m") + 1, AG5214, 30), "YYYY-APMM")</f>
        <v>2014-AP05</v>
      </c>
      <c r="DN5214">
        <f t="shared" si="162"/>
        <v>1318.4</v>
      </c>
      <c r="DO5214" t="str">
        <f t="shared" si="163"/>
        <v>LABOR- SUBCONTRACTOR</v>
      </c>
    </row>
    <row r="5215" spans="1:119" x14ac:dyDescent="0.35">
      <c r="A5215" t="s">
        <v>105</v>
      </c>
      <c r="B5215">
        <v>504500</v>
      </c>
      <c r="C5215">
        <v>6359</v>
      </c>
      <c r="D5215">
        <v>125469</v>
      </c>
      <c r="E5215">
        <v>13662</v>
      </c>
      <c r="F5215">
        <v>0</v>
      </c>
      <c r="G5215" t="s">
        <v>106</v>
      </c>
      <c r="H5215" t="s">
        <v>106</v>
      </c>
      <c r="I5215" t="s">
        <v>106</v>
      </c>
      <c r="J5215" t="s">
        <v>107</v>
      </c>
      <c r="K5215" t="s">
        <v>108</v>
      </c>
      <c r="L5215" t="s">
        <v>109</v>
      </c>
      <c r="M5215" t="s">
        <v>110</v>
      </c>
      <c r="N5215" t="s">
        <v>11464</v>
      </c>
      <c r="O5215" t="s">
        <v>3008</v>
      </c>
      <c r="P5215">
        <v>8178</v>
      </c>
      <c r="Q5215">
        <v>216</v>
      </c>
      <c r="R5215">
        <v>0</v>
      </c>
      <c r="S5215">
        <v>200</v>
      </c>
      <c r="T5215">
        <v>0</v>
      </c>
      <c r="U5215">
        <v>296</v>
      </c>
      <c r="V5215">
        <v>296</v>
      </c>
      <c r="W5215">
        <v>200</v>
      </c>
      <c r="X5215">
        <v>0</v>
      </c>
      <c r="Y5215">
        <v>0</v>
      </c>
      <c r="Z5215">
        <v>0</v>
      </c>
      <c r="AD5215" s="1">
        <v>41808.333333333336</v>
      </c>
      <c r="AE5215" s="1">
        <v>41836.708333333336</v>
      </c>
      <c r="AG5215" s="1">
        <v>41777.333333333336</v>
      </c>
      <c r="AH5215" s="1">
        <v>41805.708333333336</v>
      </c>
      <c r="AI5215" s="1">
        <v>41777.333333333336</v>
      </c>
      <c r="AJ5215" s="1">
        <v>41805.708333333336</v>
      </c>
      <c r="AK5215" s="1">
        <v>41777.333333333336</v>
      </c>
      <c r="AL5215" s="1">
        <v>41805.708333333336</v>
      </c>
      <c r="AM5215" s="1">
        <v>41808.333333333336</v>
      </c>
      <c r="AN5215" s="1">
        <v>41836.708333333336</v>
      </c>
      <c r="AP5215" t="s">
        <v>113</v>
      </c>
      <c r="AU5215" t="s">
        <v>11465</v>
      </c>
      <c r="AY5215" t="s">
        <v>106</v>
      </c>
      <c r="AZ5215">
        <v>0</v>
      </c>
      <c r="BA5215">
        <v>0</v>
      </c>
      <c r="BD5215" s="3">
        <v>41321.663194444445</v>
      </c>
      <c r="BE5215" s="3">
        <v>41321.663888888892</v>
      </c>
      <c r="BF5215" t="s">
        <v>115</v>
      </c>
      <c r="BG5215" t="s">
        <v>115</v>
      </c>
      <c r="BH5215">
        <v>8149</v>
      </c>
      <c r="BM5215">
        <v>43550</v>
      </c>
      <c r="BR5215" t="s">
        <v>116</v>
      </c>
      <c r="BS5215" t="s">
        <v>117</v>
      </c>
      <c r="BU5215">
        <v>1</v>
      </c>
      <c r="BV5215" t="s">
        <v>118</v>
      </c>
      <c r="BX5215" t="s">
        <v>119</v>
      </c>
      <c r="BY5215" t="s">
        <v>119</v>
      </c>
      <c r="BZ5215" t="s">
        <v>119</v>
      </c>
      <c r="CA5215">
        <v>1</v>
      </c>
      <c r="CC5215" t="s">
        <v>120</v>
      </c>
      <c r="CH5215">
        <v>540</v>
      </c>
      <c r="CI5215">
        <v>32350</v>
      </c>
      <c r="CJ5215" t="s">
        <v>106</v>
      </c>
      <c r="CK5215" t="s">
        <v>106</v>
      </c>
      <c r="CL5215">
        <v>15</v>
      </c>
      <c r="CM5215" t="s">
        <v>2963</v>
      </c>
      <c r="CO5215">
        <v>125467</v>
      </c>
      <c r="CQ5215">
        <v>0</v>
      </c>
      <c r="CR5215">
        <v>0</v>
      </c>
      <c r="CS5215">
        <v>0</v>
      </c>
      <c r="CY5215" t="s">
        <v>123</v>
      </c>
      <c r="CZ5215" t="s">
        <v>124</v>
      </c>
      <c r="DD5215" t="str" cm="1">
        <f t="array" ref="DD5215">TEXT(_xlfn.SEQUENCE(1, DATEDIF(AG5215, AH5215, "m") + 1, AG5215, 30), "YYYY-APMM")</f>
        <v>2014-AP05</v>
      </c>
      <c r="DN5215">
        <f t="shared" si="162"/>
        <v>296</v>
      </c>
      <c r="DO5215" t="str">
        <f t="shared" si="163"/>
        <v>LABOR- SUBCONTRACTOR</v>
      </c>
    </row>
    <row r="5216" spans="1:119" x14ac:dyDescent="0.35">
      <c r="A5216" t="s">
        <v>105</v>
      </c>
      <c r="B5216">
        <v>504501</v>
      </c>
      <c r="C5216">
        <v>6359</v>
      </c>
      <c r="D5216">
        <v>125469</v>
      </c>
      <c r="E5216">
        <v>13662</v>
      </c>
      <c r="F5216">
        <v>0</v>
      </c>
      <c r="G5216" t="s">
        <v>106</v>
      </c>
      <c r="H5216" t="s">
        <v>106</v>
      </c>
      <c r="I5216" t="s">
        <v>106</v>
      </c>
      <c r="J5216" t="s">
        <v>107</v>
      </c>
      <c r="K5216" t="s">
        <v>108</v>
      </c>
      <c r="L5216" t="s">
        <v>109</v>
      </c>
      <c r="M5216" t="s">
        <v>110</v>
      </c>
      <c r="N5216" t="s">
        <v>11466</v>
      </c>
      <c r="O5216" t="s">
        <v>3011</v>
      </c>
      <c r="P5216">
        <v>8178</v>
      </c>
      <c r="Q5216">
        <v>24</v>
      </c>
      <c r="R5216">
        <v>16</v>
      </c>
      <c r="S5216">
        <v>160</v>
      </c>
      <c r="T5216">
        <v>0</v>
      </c>
      <c r="U5216">
        <v>227.2</v>
      </c>
      <c r="V5216">
        <v>227.2</v>
      </c>
      <c r="W5216">
        <v>160</v>
      </c>
      <c r="X5216">
        <v>0</v>
      </c>
      <c r="Y5216">
        <v>0</v>
      </c>
      <c r="Z5216">
        <v>0</v>
      </c>
      <c r="AD5216" s="1">
        <v>41842.333333333336</v>
      </c>
      <c r="AE5216" s="1">
        <v>41868.708333333336</v>
      </c>
      <c r="AG5216" s="1">
        <v>41839.333333333336</v>
      </c>
      <c r="AH5216" s="1">
        <v>41864.708333333336</v>
      </c>
      <c r="AI5216" s="1">
        <v>41839.333333333336</v>
      </c>
      <c r="AJ5216" s="1">
        <v>41864.708333333336</v>
      </c>
      <c r="AK5216" s="1">
        <v>41839.333333333336</v>
      </c>
      <c r="AL5216" s="1">
        <v>41864.708333333336</v>
      </c>
      <c r="AM5216" s="1">
        <v>41842.333333333336</v>
      </c>
      <c r="AN5216" s="1">
        <v>41868.708333333336</v>
      </c>
      <c r="AP5216" t="s">
        <v>113</v>
      </c>
      <c r="AU5216" t="s">
        <v>11467</v>
      </c>
      <c r="AY5216" t="s">
        <v>106</v>
      </c>
      <c r="AZ5216">
        <v>0</v>
      </c>
      <c r="BA5216">
        <v>0</v>
      </c>
      <c r="BD5216" s="3">
        <v>41321.663194444445</v>
      </c>
      <c r="BE5216" s="3">
        <v>41321.663888888892</v>
      </c>
      <c r="BF5216" t="s">
        <v>115</v>
      </c>
      <c r="BG5216" t="s">
        <v>115</v>
      </c>
      <c r="BH5216">
        <v>8149</v>
      </c>
      <c r="BM5216">
        <v>43550</v>
      </c>
      <c r="BR5216" t="s">
        <v>116</v>
      </c>
      <c r="BS5216" t="s">
        <v>117</v>
      </c>
      <c r="BU5216">
        <v>1</v>
      </c>
      <c r="BV5216" t="s">
        <v>118</v>
      </c>
      <c r="BX5216" t="s">
        <v>119</v>
      </c>
      <c r="BY5216" t="s">
        <v>119</v>
      </c>
      <c r="BZ5216" t="s">
        <v>119</v>
      </c>
      <c r="CA5216">
        <v>1</v>
      </c>
      <c r="CC5216" t="s">
        <v>120</v>
      </c>
      <c r="CH5216">
        <v>540</v>
      </c>
      <c r="CI5216">
        <v>32350</v>
      </c>
      <c r="CJ5216" t="s">
        <v>106</v>
      </c>
      <c r="CK5216" t="s">
        <v>106</v>
      </c>
      <c r="CL5216">
        <v>15</v>
      </c>
      <c r="CM5216" t="s">
        <v>2963</v>
      </c>
      <c r="CO5216">
        <v>125467</v>
      </c>
      <c r="CQ5216">
        <v>0</v>
      </c>
      <c r="CR5216">
        <v>0</v>
      </c>
      <c r="CS5216">
        <v>0</v>
      </c>
      <c r="CY5216" t="s">
        <v>123</v>
      </c>
      <c r="CZ5216" t="s">
        <v>124</v>
      </c>
      <c r="DD5216" t="str" cm="1">
        <f t="array" ref="DD5216">TEXT(_xlfn.SEQUENCE(1, DATEDIF(AG5216, AH5216, "m") + 1, AG5216, 30), "YYYY-APMM")</f>
        <v>2014-AP07</v>
      </c>
      <c r="DN5216">
        <f t="shared" si="162"/>
        <v>227.2</v>
      </c>
      <c r="DO5216" t="str">
        <f t="shared" si="163"/>
        <v>LABOR- SUBCONTRACTOR</v>
      </c>
    </row>
    <row r="5217" spans="1:119" x14ac:dyDescent="0.35">
      <c r="A5217" t="s">
        <v>105</v>
      </c>
      <c r="B5217">
        <v>504502</v>
      </c>
      <c r="C5217">
        <v>6359</v>
      </c>
      <c r="D5217">
        <v>125469</v>
      </c>
      <c r="E5217">
        <v>13662</v>
      </c>
      <c r="F5217">
        <v>0</v>
      </c>
      <c r="G5217" t="s">
        <v>106</v>
      </c>
      <c r="H5217" t="s">
        <v>106</v>
      </c>
      <c r="I5217" t="s">
        <v>106</v>
      </c>
      <c r="J5217" t="s">
        <v>107</v>
      </c>
      <c r="K5217" t="s">
        <v>108</v>
      </c>
      <c r="L5217" t="s">
        <v>109</v>
      </c>
      <c r="M5217" t="s">
        <v>110</v>
      </c>
      <c r="N5217" t="s">
        <v>11468</v>
      </c>
      <c r="O5217" t="s">
        <v>3014</v>
      </c>
      <c r="P5217">
        <v>8178</v>
      </c>
      <c r="Q5217">
        <v>8</v>
      </c>
      <c r="R5217">
        <v>0</v>
      </c>
      <c r="S5217">
        <v>200</v>
      </c>
      <c r="T5217">
        <v>0</v>
      </c>
      <c r="U5217">
        <v>1651.2</v>
      </c>
      <c r="V5217">
        <v>1651.2</v>
      </c>
      <c r="W5217">
        <v>200</v>
      </c>
      <c r="X5217">
        <v>0</v>
      </c>
      <c r="Y5217">
        <v>0</v>
      </c>
      <c r="Z5217">
        <v>0</v>
      </c>
      <c r="AD5217" s="1">
        <v>41848.333333333336</v>
      </c>
      <c r="AE5217" s="1">
        <v>41879.708333333336</v>
      </c>
      <c r="AG5217" s="1">
        <v>41847.333333333336</v>
      </c>
      <c r="AH5217" s="1">
        <v>41878.708333333336</v>
      </c>
      <c r="AI5217" s="1">
        <v>41847.333333333336</v>
      </c>
      <c r="AJ5217" s="1">
        <v>41878.708333333336</v>
      </c>
      <c r="AK5217" s="1">
        <v>41847.333333333336</v>
      </c>
      <c r="AL5217" s="1">
        <v>41878.708333333336</v>
      </c>
      <c r="AM5217" s="1">
        <v>41848.333333333336</v>
      </c>
      <c r="AN5217" s="1">
        <v>41879.708333333336</v>
      </c>
      <c r="AP5217" t="s">
        <v>113</v>
      </c>
      <c r="AU5217" t="s">
        <v>11469</v>
      </c>
      <c r="AY5217" t="s">
        <v>106</v>
      </c>
      <c r="AZ5217">
        <v>0</v>
      </c>
      <c r="BA5217">
        <v>0</v>
      </c>
      <c r="BD5217" s="3">
        <v>41321.663194444445</v>
      </c>
      <c r="BE5217" s="3">
        <v>41321.663888888892</v>
      </c>
      <c r="BF5217" t="s">
        <v>115</v>
      </c>
      <c r="BG5217" t="s">
        <v>115</v>
      </c>
      <c r="BH5217">
        <v>8149</v>
      </c>
      <c r="BM5217">
        <v>43550</v>
      </c>
      <c r="BR5217" t="s">
        <v>116</v>
      </c>
      <c r="BS5217" t="s">
        <v>117</v>
      </c>
      <c r="BU5217">
        <v>1</v>
      </c>
      <c r="BV5217" t="s">
        <v>118</v>
      </c>
      <c r="BX5217" t="s">
        <v>119</v>
      </c>
      <c r="BY5217" t="s">
        <v>119</v>
      </c>
      <c r="BZ5217" t="s">
        <v>119</v>
      </c>
      <c r="CA5217">
        <v>1</v>
      </c>
      <c r="CC5217" t="s">
        <v>120</v>
      </c>
      <c r="CH5217">
        <v>540</v>
      </c>
      <c r="CI5217">
        <v>32350</v>
      </c>
      <c r="CJ5217" t="s">
        <v>106</v>
      </c>
      <c r="CK5217" t="s">
        <v>106</v>
      </c>
      <c r="CL5217">
        <v>15</v>
      </c>
      <c r="CM5217" t="s">
        <v>2963</v>
      </c>
      <c r="CO5217">
        <v>125467</v>
      </c>
      <c r="CQ5217">
        <v>0</v>
      </c>
      <c r="CR5217">
        <v>0</v>
      </c>
      <c r="CS5217">
        <v>0</v>
      </c>
      <c r="CY5217" t="s">
        <v>123</v>
      </c>
      <c r="CZ5217" t="s">
        <v>124</v>
      </c>
      <c r="DD5217" t="str" cm="1">
        <f t="array" ref="DD5217:DE5217">TEXT(_xlfn.SEQUENCE(1, DATEDIF(AG5217, AH5217, "m") + 1, AG5217, 30), "YYYY-APMM")</f>
        <v>2014-AP07</v>
      </c>
      <c r="DE5217" t="str">
        <v>2014-AP08</v>
      </c>
      <c r="DN5217">
        <f t="shared" si="162"/>
        <v>825.6</v>
      </c>
      <c r="DO5217" t="str">
        <f t="shared" si="163"/>
        <v>LABOR- SUBCONTRACTOR</v>
      </c>
    </row>
    <row r="5218" spans="1:119" x14ac:dyDescent="0.35">
      <c r="A5218" t="s">
        <v>105</v>
      </c>
      <c r="B5218">
        <v>504503</v>
      </c>
      <c r="C5218">
        <v>6359</v>
      </c>
      <c r="D5218">
        <v>125469</v>
      </c>
      <c r="E5218">
        <v>13662</v>
      </c>
      <c r="F5218">
        <v>0</v>
      </c>
      <c r="G5218" t="s">
        <v>106</v>
      </c>
      <c r="H5218" t="s">
        <v>106</v>
      </c>
      <c r="I5218" t="s">
        <v>106</v>
      </c>
      <c r="J5218" t="s">
        <v>107</v>
      </c>
      <c r="K5218" t="s">
        <v>108</v>
      </c>
      <c r="L5218" t="s">
        <v>109</v>
      </c>
      <c r="M5218" t="s">
        <v>110</v>
      </c>
      <c r="N5218" t="s">
        <v>11470</v>
      </c>
      <c r="O5218" t="s">
        <v>3017</v>
      </c>
      <c r="P5218">
        <v>8178</v>
      </c>
      <c r="Q5218">
        <v>8</v>
      </c>
      <c r="R5218">
        <v>0</v>
      </c>
      <c r="S5218">
        <v>200</v>
      </c>
      <c r="T5218">
        <v>0</v>
      </c>
      <c r="U5218">
        <v>1008</v>
      </c>
      <c r="V5218">
        <v>1008</v>
      </c>
      <c r="W5218">
        <v>200</v>
      </c>
      <c r="X5218">
        <v>0</v>
      </c>
      <c r="Y5218">
        <v>0</v>
      </c>
      <c r="Z5218">
        <v>0</v>
      </c>
      <c r="AD5218" s="1">
        <v>41836.333333333336</v>
      </c>
      <c r="AE5218" s="1">
        <v>41868.708333333336</v>
      </c>
      <c r="AG5218" s="1">
        <v>41835.333333333336</v>
      </c>
      <c r="AH5218" s="1">
        <v>41867.708333333336</v>
      </c>
      <c r="AI5218" s="1">
        <v>41835.333333333336</v>
      </c>
      <c r="AJ5218" s="1">
        <v>41867.708333333336</v>
      </c>
      <c r="AK5218" s="1">
        <v>41835.333333333336</v>
      </c>
      <c r="AL5218" s="1">
        <v>41867.708333333336</v>
      </c>
      <c r="AM5218" s="1">
        <v>41836.333333333336</v>
      </c>
      <c r="AN5218" s="1">
        <v>41868.708333333336</v>
      </c>
      <c r="AP5218" t="s">
        <v>113</v>
      </c>
      <c r="AU5218" t="s">
        <v>11471</v>
      </c>
      <c r="AY5218" t="s">
        <v>106</v>
      </c>
      <c r="AZ5218">
        <v>0</v>
      </c>
      <c r="BA5218">
        <v>0</v>
      </c>
      <c r="BD5218" s="3">
        <v>41321.663194444445</v>
      </c>
      <c r="BE5218" s="3">
        <v>41321.663888888892</v>
      </c>
      <c r="BF5218" t="s">
        <v>115</v>
      </c>
      <c r="BG5218" t="s">
        <v>115</v>
      </c>
      <c r="BH5218">
        <v>8149</v>
      </c>
      <c r="BM5218">
        <v>43550</v>
      </c>
      <c r="BR5218" t="s">
        <v>116</v>
      </c>
      <c r="BS5218" t="s">
        <v>117</v>
      </c>
      <c r="BU5218">
        <v>1</v>
      </c>
      <c r="BV5218" t="s">
        <v>118</v>
      </c>
      <c r="BX5218" t="s">
        <v>119</v>
      </c>
      <c r="BY5218" t="s">
        <v>119</v>
      </c>
      <c r="BZ5218" t="s">
        <v>119</v>
      </c>
      <c r="CA5218">
        <v>1</v>
      </c>
      <c r="CC5218" t="s">
        <v>120</v>
      </c>
      <c r="CH5218">
        <v>540</v>
      </c>
      <c r="CI5218">
        <v>32350</v>
      </c>
      <c r="CJ5218" t="s">
        <v>106</v>
      </c>
      <c r="CK5218" t="s">
        <v>106</v>
      </c>
      <c r="CL5218">
        <v>15</v>
      </c>
      <c r="CM5218" t="s">
        <v>2963</v>
      </c>
      <c r="CO5218">
        <v>125467</v>
      </c>
      <c r="CQ5218">
        <v>0</v>
      </c>
      <c r="CR5218">
        <v>0</v>
      </c>
      <c r="CS5218">
        <v>0</v>
      </c>
      <c r="CY5218" t="s">
        <v>123</v>
      </c>
      <c r="CZ5218" t="s">
        <v>124</v>
      </c>
      <c r="DD5218" t="str" cm="1">
        <f t="array" ref="DD5218:DE5218">TEXT(_xlfn.SEQUENCE(1, DATEDIF(AG5218, AH5218, "m") + 1, AG5218, 30), "YYYY-APMM")</f>
        <v>2014-AP07</v>
      </c>
      <c r="DE5218" t="str">
        <v>2014-AP08</v>
      </c>
      <c r="DN5218">
        <f t="shared" si="162"/>
        <v>504</v>
      </c>
      <c r="DO5218" t="str">
        <f t="shared" si="163"/>
        <v>LABOR- SUBCONTRACTOR</v>
      </c>
    </row>
    <row r="5219" spans="1:119" x14ac:dyDescent="0.35">
      <c r="A5219" t="s">
        <v>105</v>
      </c>
      <c r="B5219">
        <v>504504</v>
      </c>
      <c r="C5219">
        <v>6359</v>
      </c>
      <c r="D5219">
        <v>125469</v>
      </c>
      <c r="E5219">
        <v>13662</v>
      </c>
      <c r="F5219">
        <v>0</v>
      </c>
      <c r="G5219" t="s">
        <v>106</v>
      </c>
      <c r="H5219" t="s">
        <v>106</v>
      </c>
      <c r="I5219" t="s">
        <v>106</v>
      </c>
      <c r="J5219" t="s">
        <v>107</v>
      </c>
      <c r="K5219" t="s">
        <v>108</v>
      </c>
      <c r="L5219" t="s">
        <v>109</v>
      </c>
      <c r="M5219" t="s">
        <v>110</v>
      </c>
      <c r="N5219" t="s">
        <v>11472</v>
      </c>
      <c r="O5219" t="s">
        <v>3020</v>
      </c>
      <c r="P5219">
        <v>8178</v>
      </c>
      <c r="Q5219">
        <v>64</v>
      </c>
      <c r="R5219">
        <v>56</v>
      </c>
      <c r="S5219">
        <v>200</v>
      </c>
      <c r="T5219">
        <v>0</v>
      </c>
      <c r="U5219">
        <v>451.2</v>
      </c>
      <c r="V5219">
        <v>451.2</v>
      </c>
      <c r="W5219">
        <v>200</v>
      </c>
      <c r="X5219">
        <v>0</v>
      </c>
      <c r="Y5219">
        <v>0</v>
      </c>
      <c r="Z5219">
        <v>0</v>
      </c>
      <c r="AD5219" s="1">
        <v>41846.333333333336</v>
      </c>
      <c r="AE5219" s="1">
        <v>41877.708333333336</v>
      </c>
      <c r="AG5219" s="1">
        <v>41836.333333333336</v>
      </c>
      <c r="AH5219" s="1">
        <v>41868.708333333336</v>
      </c>
      <c r="AI5219" s="1">
        <v>41836.333333333336</v>
      </c>
      <c r="AJ5219" s="1">
        <v>41868.708333333336</v>
      </c>
      <c r="AK5219" s="1">
        <v>41836.333333333336</v>
      </c>
      <c r="AL5219" s="1">
        <v>41868.708333333336</v>
      </c>
      <c r="AM5219" s="1">
        <v>41846.333333333336</v>
      </c>
      <c r="AN5219" s="1">
        <v>41877.708333333336</v>
      </c>
      <c r="AP5219" t="s">
        <v>113</v>
      </c>
      <c r="AU5219" t="s">
        <v>11473</v>
      </c>
      <c r="AY5219" t="s">
        <v>106</v>
      </c>
      <c r="AZ5219">
        <v>0</v>
      </c>
      <c r="BA5219">
        <v>0</v>
      </c>
      <c r="BD5219" s="3">
        <v>41321.663194444445</v>
      </c>
      <c r="BE5219" s="3">
        <v>41321.663888888892</v>
      </c>
      <c r="BF5219" t="s">
        <v>115</v>
      </c>
      <c r="BG5219" t="s">
        <v>115</v>
      </c>
      <c r="BH5219">
        <v>8149</v>
      </c>
      <c r="BM5219">
        <v>43550</v>
      </c>
      <c r="BR5219" t="s">
        <v>116</v>
      </c>
      <c r="BS5219" t="s">
        <v>117</v>
      </c>
      <c r="BU5219">
        <v>1</v>
      </c>
      <c r="BV5219" t="s">
        <v>118</v>
      </c>
      <c r="BX5219" t="s">
        <v>119</v>
      </c>
      <c r="BY5219" t="s">
        <v>119</v>
      </c>
      <c r="BZ5219" t="s">
        <v>119</v>
      </c>
      <c r="CA5219">
        <v>1</v>
      </c>
      <c r="CC5219" t="s">
        <v>120</v>
      </c>
      <c r="CH5219">
        <v>540</v>
      </c>
      <c r="CI5219">
        <v>32350</v>
      </c>
      <c r="CJ5219" t="s">
        <v>106</v>
      </c>
      <c r="CK5219" t="s">
        <v>106</v>
      </c>
      <c r="CL5219">
        <v>15</v>
      </c>
      <c r="CM5219" t="s">
        <v>2963</v>
      </c>
      <c r="CO5219">
        <v>125467</v>
      </c>
      <c r="CQ5219">
        <v>0</v>
      </c>
      <c r="CR5219">
        <v>0</v>
      </c>
      <c r="CS5219">
        <v>0</v>
      </c>
      <c r="CY5219" t="s">
        <v>123</v>
      </c>
      <c r="CZ5219" t="s">
        <v>124</v>
      </c>
      <c r="DD5219" t="str" cm="1">
        <f t="array" ref="DD5219:DE5219">TEXT(_xlfn.SEQUENCE(1, DATEDIF(AG5219, AH5219, "m") + 1, AG5219, 30), "YYYY-APMM")</f>
        <v>2014-AP07</v>
      </c>
      <c r="DE5219" t="str">
        <v>2014-AP08</v>
      </c>
      <c r="DN5219">
        <f t="shared" si="162"/>
        <v>225.6</v>
      </c>
      <c r="DO5219" t="str">
        <f t="shared" si="163"/>
        <v>LABOR- SUBCONTRACTOR</v>
      </c>
    </row>
    <row r="5220" spans="1:119" x14ac:dyDescent="0.35">
      <c r="A5220" t="s">
        <v>105</v>
      </c>
      <c r="B5220">
        <v>504505</v>
      </c>
      <c r="C5220">
        <v>6359</v>
      </c>
      <c r="D5220">
        <v>125470</v>
      </c>
      <c r="E5220">
        <v>13662</v>
      </c>
      <c r="F5220">
        <v>0</v>
      </c>
      <c r="G5220" t="s">
        <v>106</v>
      </c>
      <c r="H5220" t="s">
        <v>106</v>
      </c>
      <c r="I5220" t="s">
        <v>106</v>
      </c>
      <c r="J5220" t="s">
        <v>107</v>
      </c>
      <c r="K5220" t="s">
        <v>108</v>
      </c>
      <c r="L5220" t="s">
        <v>109</v>
      </c>
      <c r="M5220" t="s">
        <v>110</v>
      </c>
      <c r="N5220" t="s">
        <v>11474</v>
      </c>
      <c r="O5220" t="s">
        <v>3002</v>
      </c>
      <c r="P5220">
        <v>8178</v>
      </c>
      <c r="Q5220">
        <v>216</v>
      </c>
      <c r="R5220">
        <v>0</v>
      </c>
      <c r="S5220">
        <v>200</v>
      </c>
      <c r="T5220">
        <v>0</v>
      </c>
      <c r="U5220">
        <v>1222.4000000000001</v>
      </c>
      <c r="V5220">
        <v>1222.4000000000001</v>
      </c>
      <c r="W5220">
        <v>200</v>
      </c>
      <c r="X5220">
        <v>0</v>
      </c>
      <c r="Y5220">
        <v>0</v>
      </c>
      <c r="Z5220">
        <v>0</v>
      </c>
      <c r="AD5220" s="1">
        <v>41744.333333333336</v>
      </c>
      <c r="AE5220" s="1">
        <v>41772.708333333336</v>
      </c>
      <c r="AG5220" s="1">
        <v>41713.333333333336</v>
      </c>
      <c r="AH5220" s="1">
        <v>41741.708333333336</v>
      </c>
      <c r="AI5220" s="1">
        <v>41713.333333333336</v>
      </c>
      <c r="AJ5220" s="1">
        <v>41741.708333333336</v>
      </c>
      <c r="AK5220" s="1">
        <v>41713.333333333336</v>
      </c>
      <c r="AL5220" s="1">
        <v>41741.708333333336</v>
      </c>
      <c r="AM5220" s="1">
        <v>41744.333333333336</v>
      </c>
      <c r="AN5220" s="1">
        <v>41772.708333333336</v>
      </c>
      <c r="AP5220" t="s">
        <v>113</v>
      </c>
      <c r="AU5220" t="s">
        <v>11475</v>
      </c>
      <c r="AY5220" t="s">
        <v>106</v>
      </c>
      <c r="AZ5220">
        <v>0</v>
      </c>
      <c r="BA5220">
        <v>0</v>
      </c>
      <c r="BD5220" s="3">
        <v>41321.663194444445</v>
      </c>
      <c r="BE5220" s="3">
        <v>41321.663888888892</v>
      </c>
      <c r="BF5220" t="s">
        <v>115</v>
      </c>
      <c r="BG5220" t="s">
        <v>115</v>
      </c>
      <c r="BH5220">
        <v>8149</v>
      </c>
      <c r="BM5220">
        <v>43550</v>
      </c>
      <c r="BR5220" t="s">
        <v>116</v>
      </c>
      <c r="BS5220" t="s">
        <v>117</v>
      </c>
      <c r="BU5220">
        <v>1</v>
      </c>
      <c r="BV5220" t="s">
        <v>118</v>
      </c>
      <c r="BX5220" t="s">
        <v>119</v>
      </c>
      <c r="BY5220" t="s">
        <v>119</v>
      </c>
      <c r="BZ5220" t="s">
        <v>119</v>
      </c>
      <c r="CA5220">
        <v>1</v>
      </c>
      <c r="CC5220" t="s">
        <v>120</v>
      </c>
      <c r="CH5220">
        <v>540</v>
      </c>
      <c r="CI5220">
        <v>32340</v>
      </c>
      <c r="CJ5220" t="s">
        <v>106</v>
      </c>
      <c r="CK5220" t="s">
        <v>106</v>
      </c>
      <c r="CL5220">
        <v>10</v>
      </c>
      <c r="CM5220" t="s">
        <v>2889</v>
      </c>
      <c r="CO5220">
        <v>125467</v>
      </c>
      <c r="CQ5220">
        <v>0</v>
      </c>
      <c r="CR5220">
        <v>0</v>
      </c>
      <c r="CS5220">
        <v>0</v>
      </c>
      <c r="CY5220" t="s">
        <v>123</v>
      </c>
      <c r="CZ5220" t="s">
        <v>124</v>
      </c>
      <c r="DD5220" t="str" cm="1">
        <f t="array" ref="DD5220">TEXT(_xlfn.SEQUENCE(1, DATEDIF(AG5220, AH5220, "m") + 1, AG5220, 30), "YYYY-APMM")</f>
        <v>2014-AP03</v>
      </c>
      <c r="DN5220">
        <f t="shared" si="162"/>
        <v>1222.4000000000001</v>
      </c>
      <c r="DO5220" t="str">
        <f t="shared" si="163"/>
        <v>LABOR- SUBCONTRACTOR</v>
      </c>
    </row>
    <row r="5221" spans="1:119" x14ac:dyDescent="0.35">
      <c r="A5221" t="s">
        <v>105</v>
      </c>
      <c r="B5221">
        <v>504506</v>
      </c>
      <c r="C5221">
        <v>6359</v>
      </c>
      <c r="D5221">
        <v>125470</v>
      </c>
      <c r="E5221">
        <v>13662</v>
      </c>
      <c r="F5221">
        <v>0</v>
      </c>
      <c r="G5221" t="s">
        <v>106</v>
      </c>
      <c r="H5221" t="s">
        <v>106</v>
      </c>
      <c r="I5221" t="s">
        <v>106</v>
      </c>
      <c r="J5221" t="s">
        <v>107</v>
      </c>
      <c r="K5221" t="s">
        <v>108</v>
      </c>
      <c r="L5221" t="s">
        <v>109</v>
      </c>
      <c r="M5221" t="s">
        <v>110</v>
      </c>
      <c r="N5221" t="s">
        <v>11476</v>
      </c>
      <c r="O5221" t="s">
        <v>3005</v>
      </c>
      <c r="P5221">
        <v>8178</v>
      </c>
      <c r="Q5221">
        <v>360</v>
      </c>
      <c r="R5221">
        <v>0</v>
      </c>
      <c r="S5221">
        <v>160</v>
      </c>
      <c r="T5221">
        <v>0</v>
      </c>
      <c r="U5221">
        <v>1318.4</v>
      </c>
      <c r="V5221">
        <v>1318.4</v>
      </c>
      <c r="W5221">
        <v>160</v>
      </c>
      <c r="X5221">
        <v>0</v>
      </c>
      <c r="Y5221">
        <v>0</v>
      </c>
      <c r="Z5221">
        <v>0</v>
      </c>
      <c r="AD5221" s="1">
        <v>41777.333333333336</v>
      </c>
      <c r="AE5221" s="1">
        <v>41799.708333333336</v>
      </c>
      <c r="AG5221" s="1">
        <v>41724.333333333336</v>
      </c>
      <c r="AH5221" s="1">
        <v>41746.708333333336</v>
      </c>
      <c r="AI5221" s="1">
        <v>41724.333333333336</v>
      </c>
      <c r="AJ5221" s="1">
        <v>41746.708333333336</v>
      </c>
      <c r="AK5221" s="1">
        <v>41724.333333333336</v>
      </c>
      <c r="AL5221" s="1">
        <v>41746.708333333336</v>
      </c>
      <c r="AM5221" s="1">
        <v>41777.333333333336</v>
      </c>
      <c r="AN5221" s="1">
        <v>41799.708333333336</v>
      </c>
      <c r="AP5221" t="s">
        <v>113</v>
      </c>
      <c r="AU5221" t="s">
        <v>11477</v>
      </c>
      <c r="AY5221" t="s">
        <v>106</v>
      </c>
      <c r="AZ5221">
        <v>0</v>
      </c>
      <c r="BA5221">
        <v>0</v>
      </c>
      <c r="BD5221" s="3">
        <v>41321.663194444445</v>
      </c>
      <c r="BE5221" s="3">
        <v>41321.663888888892</v>
      </c>
      <c r="BF5221" t="s">
        <v>115</v>
      </c>
      <c r="BG5221" t="s">
        <v>115</v>
      </c>
      <c r="BH5221">
        <v>8149</v>
      </c>
      <c r="BM5221">
        <v>43550</v>
      </c>
      <c r="BR5221" t="s">
        <v>116</v>
      </c>
      <c r="BS5221" t="s">
        <v>117</v>
      </c>
      <c r="BU5221">
        <v>1</v>
      </c>
      <c r="BV5221" t="s">
        <v>118</v>
      </c>
      <c r="BX5221" t="s">
        <v>119</v>
      </c>
      <c r="BY5221" t="s">
        <v>119</v>
      </c>
      <c r="BZ5221" t="s">
        <v>119</v>
      </c>
      <c r="CA5221">
        <v>1</v>
      </c>
      <c r="CC5221" t="s">
        <v>120</v>
      </c>
      <c r="CH5221">
        <v>540</v>
      </c>
      <c r="CI5221">
        <v>32340</v>
      </c>
      <c r="CJ5221" t="s">
        <v>106</v>
      </c>
      <c r="CK5221" t="s">
        <v>106</v>
      </c>
      <c r="CL5221">
        <v>10</v>
      </c>
      <c r="CM5221" t="s">
        <v>2889</v>
      </c>
      <c r="CO5221">
        <v>125467</v>
      </c>
      <c r="CQ5221">
        <v>0</v>
      </c>
      <c r="CR5221">
        <v>0</v>
      </c>
      <c r="CS5221">
        <v>0</v>
      </c>
      <c r="CY5221" t="s">
        <v>123</v>
      </c>
      <c r="CZ5221" t="s">
        <v>124</v>
      </c>
      <c r="DD5221" t="str" cm="1">
        <f t="array" ref="DD5221">TEXT(_xlfn.SEQUENCE(1, DATEDIF(AG5221, AH5221, "m") + 1, AG5221, 30), "YYYY-APMM")</f>
        <v>2014-AP03</v>
      </c>
      <c r="DN5221">
        <f t="shared" si="162"/>
        <v>1318.4</v>
      </c>
      <c r="DO5221" t="str">
        <f t="shared" si="163"/>
        <v>LABOR- SUBCONTRACTOR</v>
      </c>
    </row>
    <row r="5222" spans="1:119" x14ac:dyDescent="0.35">
      <c r="A5222" t="s">
        <v>105</v>
      </c>
      <c r="B5222">
        <v>504507</v>
      </c>
      <c r="C5222">
        <v>6359</v>
      </c>
      <c r="D5222">
        <v>125470</v>
      </c>
      <c r="E5222">
        <v>13662</v>
      </c>
      <c r="F5222">
        <v>0</v>
      </c>
      <c r="G5222" t="s">
        <v>106</v>
      </c>
      <c r="H5222" t="s">
        <v>106</v>
      </c>
      <c r="I5222" t="s">
        <v>106</v>
      </c>
      <c r="J5222" t="s">
        <v>107</v>
      </c>
      <c r="K5222" t="s">
        <v>108</v>
      </c>
      <c r="L5222" t="s">
        <v>109</v>
      </c>
      <c r="M5222" t="s">
        <v>110</v>
      </c>
      <c r="N5222" t="s">
        <v>11478</v>
      </c>
      <c r="O5222" t="s">
        <v>3008</v>
      </c>
      <c r="P5222">
        <v>8178</v>
      </c>
      <c r="Q5222">
        <v>360</v>
      </c>
      <c r="R5222">
        <v>216</v>
      </c>
      <c r="S5222">
        <v>200</v>
      </c>
      <c r="T5222">
        <v>0</v>
      </c>
      <c r="U5222">
        <v>296</v>
      </c>
      <c r="V5222">
        <v>296</v>
      </c>
      <c r="W5222">
        <v>200</v>
      </c>
      <c r="X5222">
        <v>0</v>
      </c>
      <c r="Y5222">
        <v>0</v>
      </c>
      <c r="Z5222">
        <v>0</v>
      </c>
      <c r="AD5222" s="1">
        <v>41785.333333333336</v>
      </c>
      <c r="AE5222" s="1">
        <v>41813.708333333336</v>
      </c>
      <c r="AG5222" s="1">
        <v>41732.333333333336</v>
      </c>
      <c r="AH5222" s="1">
        <v>41760.708333333336</v>
      </c>
      <c r="AI5222" s="1">
        <v>41732.333333333336</v>
      </c>
      <c r="AJ5222" s="1">
        <v>41760.708333333336</v>
      </c>
      <c r="AK5222" s="1">
        <v>41732.333333333336</v>
      </c>
      <c r="AL5222" s="1">
        <v>41760.708333333336</v>
      </c>
      <c r="AM5222" s="1">
        <v>41785.333333333336</v>
      </c>
      <c r="AN5222" s="1">
        <v>41813.708333333336</v>
      </c>
      <c r="AP5222" t="s">
        <v>113</v>
      </c>
      <c r="AU5222" t="s">
        <v>11479</v>
      </c>
      <c r="AY5222" t="s">
        <v>106</v>
      </c>
      <c r="AZ5222">
        <v>0</v>
      </c>
      <c r="BA5222">
        <v>0</v>
      </c>
      <c r="BD5222" s="3">
        <v>41321.663194444445</v>
      </c>
      <c r="BE5222" s="3">
        <v>41321.663888888892</v>
      </c>
      <c r="BF5222" t="s">
        <v>115</v>
      </c>
      <c r="BG5222" t="s">
        <v>115</v>
      </c>
      <c r="BH5222">
        <v>8149</v>
      </c>
      <c r="BM5222">
        <v>43550</v>
      </c>
      <c r="BR5222" t="s">
        <v>116</v>
      </c>
      <c r="BS5222" t="s">
        <v>117</v>
      </c>
      <c r="BU5222">
        <v>1</v>
      </c>
      <c r="BV5222" t="s">
        <v>118</v>
      </c>
      <c r="BX5222" t="s">
        <v>119</v>
      </c>
      <c r="BY5222" t="s">
        <v>119</v>
      </c>
      <c r="BZ5222" t="s">
        <v>119</v>
      </c>
      <c r="CA5222">
        <v>1</v>
      </c>
      <c r="CC5222" t="s">
        <v>120</v>
      </c>
      <c r="CH5222">
        <v>540</v>
      </c>
      <c r="CI5222">
        <v>32340</v>
      </c>
      <c r="CJ5222" t="s">
        <v>106</v>
      </c>
      <c r="CK5222" t="s">
        <v>106</v>
      </c>
      <c r="CL5222">
        <v>10</v>
      </c>
      <c r="CM5222" t="s">
        <v>2889</v>
      </c>
      <c r="CO5222">
        <v>125467</v>
      </c>
      <c r="CQ5222">
        <v>0</v>
      </c>
      <c r="CR5222">
        <v>0</v>
      </c>
      <c r="CS5222">
        <v>0</v>
      </c>
      <c r="CY5222" t="s">
        <v>123</v>
      </c>
      <c r="CZ5222" t="s">
        <v>124</v>
      </c>
      <c r="DD5222" t="str" cm="1">
        <f t="array" ref="DD5222">TEXT(_xlfn.SEQUENCE(1, DATEDIF(AG5222, AH5222, "m") + 1, AG5222, 30), "YYYY-APMM")</f>
        <v>2014-AP04</v>
      </c>
      <c r="DN5222">
        <f t="shared" si="162"/>
        <v>296</v>
      </c>
      <c r="DO5222" t="str">
        <f t="shared" si="163"/>
        <v>LABOR- SUBCONTRACTOR</v>
      </c>
    </row>
    <row r="5223" spans="1:119" x14ac:dyDescent="0.35">
      <c r="A5223" t="s">
        <v>105</v>
      </c>
      <c r="B5223">
        <v>504508</v>
      </c>
      <c r="C5223">
        <v>6359</v>
      </c>
      <c r="D5223">
        <v>125470</v>
      </c>
      <c r="E5223">
        <v>13662</v>
      </c>
      <c r="F5223">
        <v>0</v>
      </c>
      <c r="G5223" t="s">
        <v>106</v>
      </c>
      <c r="H5223" t="s">
        <v>106</v>
      </c>
      <c r="I5223" t="s">
        <v>106</v>
      </c>
      <c r="J5223" t="s">
        <v>107</v>
      </c>
      <c r="K5223" t="s">
        <v>108</v>
      </c>
      <c r="L5223" t="s">
        <v>109</v>
      </c>
      <c r="M5223" t="s">
        <v>110</v>
      </c>
      <c r="N5223" t="s">
        <v>11480</v>
      </c>
      <c r="O5223" t="s">
        <v>3011</v>
      </c>
      <c r="P5223">
        <v>8178</v>
      </c>
      <c r="Q5223">
        <v>144</v>
      </c>
      <c r="R5223">
        <v>0</v>
      </c>
      <c r="S5223">
        <v>160</v>
      </c>
      <c r="T5223">
        <v>0</v>
      </c>
      <c r="U5223">
        <v>227.2</v>
      </c>
      <c r="V5223">
        <v>227.2</v>
      </c>
      <c r="W5223">
        <v>160</v>
      </c>
      <c r="X5223">
        <v>0</v>
      </c>
      <c r="Y5223">
        <v>0</v>
      </c>
      <c r="Z5223">
        <v>0</v>
      </c>
      <c r="AD5223" s="1">
        <v>41822.333333333336</v>
      </c>
      <c r="AE5223" s="1">
        <v>41844.708333333336</v>
      </c>
      <c r="AG5223" s="1">
        <v>41801.333333333336</v>
      </c>
      <c r="AH5223" s="1">
        <v>41823.708333333336</v>
      </c>
      <c r="AI5223" s="1">
        <v>41801.333333333336</v>
      </c>
      <c r="AJ5223" s="1">
        <v>41823.708333333336</v>
      </c>
      <c r="AK5223" s="1">
        <v>41801.333333333336</v>
      </c>
      <c r="AL5223" s="1">
        <v>41823.708333333336</v>
      </c>
      <c r="AM5223" s="1">
        <v>41822.333333333336</v>
      </c>
      <c r="AN5223" s="1">
        <v>41844.708333333336</v>
      </c>
      <c r="AP5223" t="s">
        <v>113</v>
      </c>
      <c r="AU5223" t="s">
        <v>11481</v>
      </c>
      <c r="AY5223" t="s">
        <v>106</v>
      </c>
      <c r="AZ5223">
        <v>0</v>
      </c>
      <c r="BA5223">
        <v>0</v>
      </c>
      <c r="BD5223" s="3">
        <v>41321.663194444445</v>
      </c>
      <c r="BE5223" s="3">
        <v>41321.663888888892</v>
      </c>
      <c r="BF5223" t="s">
        <v>115</v>
      </c>
      <c r="BG5223" t="s">
        <v>115</v>
      </c>
      <c r="BH5223">
        <v>8149</v>
      </c>
      <c r="BM5223">
        <v>43550</v>
      </c>
      <c r="BR5223" t="s">
        <v>116</v>
      </c>
      <c r="BS5223" t="s">
        <v>117</v>
      </c>
      <c r="BU5223">
        <v>1</v>
      </c>
      <c r="BV5223" t="s">
        <v>118</v>
      </c>
      <c r="BX5223" t="s">
        <v>119</v>
      </c>
      <c r="BY5223" t="s">
        <v>119</v>
      </c>
      <c r="BZ5223" t="s">
        <v>119</v>
      </c>
      <c r="CA5223">
        <v>1</v>
      </c>
      <c r="CC5223" t="s">
        <v>120</v>
      </c>
      <c r="CH5223">
        <v>540</v>
      </c>
      <c r="CI5223">
        <v>32340</v>
      </c>
      <c r="CJ5223" t="s">
        <v>106</v>
      </c>
      <c r="CK5223" t="s">
        <v>106</v>
      </c>
      <c r="CL5223">
        <v>10</v>
      </c>
      <c r="CM5223" t="s">
        <v>2889</v>
      </c>
      <c r="CO5223">
        <v>125467</v>
      </c>
      <c r="CQ5223">
        <v>0</v>
      </c>
      <c r="CR5223">
        <v>0</v>
      </c>
      <c r="CS5223">
        <v>0</v>
      </c>
      <c r="CY5223" t="s">
        <v>123</v>
      </c>
      <c r="CZ5223" t="s">
        <v>124</v>
      </c>
      <c r="DD5223" t="str" cm="1">
        <f t="array" ref="DD5223">TEXT(_xlfn.SEQUENCE(1, DATEDIF(AG5223, AH5223, "m") + 1, AG5223, 30), "YYYY-APMM")</f>
        <v>2014-AP06</v>
      </c>
      <c r="DN5223">
        <f t="shared" si="162"/>
        <v>227.2</v>
      </c>
      <c r="DO5223" t="str">
        <f t="shared" si="163"/>
        <v>LABOR- SUBCONTRACTOR</v>
      </c>
    </row>
    <row r="5224" spans="1:119" x14ac:dyDescent="0.35">
      <c r="A5224" t="s">
        <v>105</v>
      </c>
      <c r="B5224">
        <v>504509</v>
      </c>
      <c r="C5224">
        <v>6359</v>
      </c>
      <c r="D5224">
        <v>125470</v>
      </c>
      <c r="E5224">
        <v>13662</v>
      </c>
      <c r="F5224">
        <v>0</v>
      </c>
      <c r="G5224" t="s">
        <v>106</v>
      </c>
      <c r="H5224" t="s">
        <v>106</v>
      </c>
      <c r="I5224" t="s">
        <v>106</v>
      </c>
      <c r="J5224" t="s">
        <v>107</v>
      </c>
      <c r="K5224" t="s">
        <v>108</v>
      </c>
      <c r="L5224" t="s">
        <v>109</v>
      </c>
      <c r="M5224" t="s">
        <v>110</v>
      </c>
      <c r="N5224" t="s">
        <v>11482</v>
      </c>
      <c r="O5224" t="s">
        <v>3014</v>
      </c>
      <c r="P5224">
        <v>8178</v>
      </c>
      <c r="Q5224">
        <v>200</v>
      </c>
      <c r="R5224">
        <v>0</v>
      </c>
      <c r="S5224">
        <v>200</v>
      </c>
      <c r="T5224">
        <v>0</v>
      </c>
      <c r="U5224">
        <v>1651.2</v>
      </c>
      <c r="V5224">
        <v>1651.2</v>
      </c>
      <c r="W5224">
        <v>200</v>
      </c>
      <c r="X5224">
        <v>0</v>
      </c>
      <c r="Y5224">
        <v>0</v>
      </c>
      <c r="Z5224">
        <v>0</v>
      </c>
      <c r="AD5224" s="1">
        <v>41842.333333333336</v>
      </c>
      <c r="AE5224" s="1">
        <v>41874.708333333336</v>
      </c>
      <c r="AG5224" s="1">
        <v>41813.333333333336</v>
      </c>
      <c r="AH5224" s="1">
        <v>41841.708333333336</v>
      </c>
      <c r="AI5224" s="1">
        <v>41813.333333333336</v>
      </c>
      <c r="AJ5224" s="1">
        <v>41841.708333333336</v>
      </c>
      <c r="AK5224" s="1">
        <v>41813.333333333336</v>
      </c>
      <c r="AL5224" s="1">
        <v>41841.708333333336</v>
      </c>
      <c r="AM5224" s="1">
        <v>41842.333333333336</v>
      </c>
      <c r="AN5224" s="1">
        <v>41874.708333333336</v>
      </c>
      <c r="AP5224" t="s">
        <v>113</v>
      </c>
      <c r="AU5224" t="s">
        <v>11483</v>
      </c>
      <c r="AY5224" t="s">
        <v>106</v>
      </c>
      <c r="AZ5224">
        <v>0</v>
      </c>
      <c r="BA5224">
        <v>0</v>
      </c>
      <c r="BD5224" s="3">
        <v>41321.663194444445</v>
      </c>
      <c r="BE5224" s="3">
        <v>41321.663888888892</v>
      </c>
      <c r="BF5224" t="s">
        <v>115</v>
      </c>
      <c r="BG5224" t="s">
        <v>115</v>
      </c>
      <c r="BH5224">
        <v>8149</v>
      </c>
      <c r="BM5224">
        <v>43550</v>
      </c>
      <c r="BR5224" t="s">
        <v>116</v>
      </c>
      <c r="BS5224" t="s">
        <v>117</v>
      </c>
      <c r="BU5224">
        <v>1</v>
      </c>
      <c r="BV5224" t="s">
        <v>118</v>
      </c>
      <c r="BX5224" t="s">
        <v>119</v>
      </c>
      <c r="BY5224" t="s">
        <v>119</v>
      </c>
      <c r="BZ5224" t="s">
        <v>119</v>
      </c>
      <c r="CA5224">
        <v>1</v>
      </c>
      <c r="CC5224" t="s">
        <v>120</v>
      </c>
      <c r="CH5224">
        <v>540</v>
      </c>
      <c r="CI5224">
        <v>32340</v>
      </c>
      <c r="CJ5224" t="s">
        <v>106</v>
      </c>
      <c r="CK5224" t="s">
        <v>106</v>
      </c>
      <c r="CL5224">
        <v>10</v>
      </c>
      <c r="CM5224" t="s">
        <v>2889</v>
      </c>
      <c r="CO5224">
        <v>125467</v>
      </c>
      <c r="CQ5224">
        <v>0</v>
      </c>
      <c r="CR5224">
        <v>0</v>
      </c>
      <c r="CS5224">
        <v>0</v>
      </c>
      <c r="CY5224" t="s">
        <v>123</v>
      </c>
      <c r="CZ5224" t="s">
        <v>124</v>
      </c>
      <c r="DD5224" t="str" cm="1">
        <f t="array" ref="DD5224">TEXT(_xlfn.SEQUENCE(1, DATEDIF(AG5224, AH5224, "m") + 1, AG5224, 30), "YYYY-APMM")</f>
        <v>2014-AP06</v>
      </c>
      <c r="DN5224">
        <f t="shared" si="162"/>
        <v>1651.2</v>
      </c>
      <c r="DO5224" t="str">
        <f t="shared" si="163"/>
        <v>LABOR- SUBCONTRACTOR</v>
      </c>
    </row>
    <row r="5225" spans="1:119" x14ac:dyDescent="0.35">
      <c r="A5225" t="s">
        <v>105</v>
      </c>
      <c r="B5225">
        <v>504510</v>
      </c>
      <c r="C5225">
        <v>6359</v>
      </c>
      <c r="D5225">
        <v>125470</v>
      </c>
      <c r="E5225">
        <v>13662</v>
      </c>
      <c r="F5225">
        <v>0</v>
      </c>
      <c r="G5225" t="s">
        <v>106</v>
      </c>
      <c r="H5225" t="s">
        <v>106</v>
      </c>
      <c r="I5225" t="s">
        <v>106</v>
      </c>
      <c r="J5225" t="s">
        <v>107</v>
      </c>
      <c r="K5225" t="s">
        <v>108</v>
      </c>
      <c r="L5225" t="s">
        <v>109</v>
      </c>
      <c r="M5225" t="s">
        <v>110</v>
      </c>
      <c r="N5225" t="s">
        <v>11484</v>
      </c>
      <c r="O5225" t="s">
        <v>3017</v>
      </c>
      <c r="P5225">
        <v>8178</v>
      </c>
      <c r="Q5225">
        <v>240</v>
      </c>
      <c r="R5225">
        <v>0</v>
      </c>
      <c r="S5225">
        <v>200</v>
      </c>
      <c r="T5225">
        <v>0</v>
      </c>
      <c r="U5225">
        <v>1075.2</v>
      </c>
      <c r="V5225">
        <v>1075.2</v>
      </c>
      <c r="W5225">
        <v>200</v>
      </c>
      <c r="X5225">
        <v>0</v>
      </c>
      <c r="Y5225">
        <v>0</v>
      </c>
      <c r="Z5225">
        <v>0</v>
      </c>
      <c r="AD5225" s="1">
        <v>41830.333333333336</v>
      </c>
      <c r="AE5225" s="1">
        <v>41862.708333333336</v>
      </c>
      <c r="AG5225" s="1">
        <v>41795.333333333336</v>
      </c>
      <c r="AH5225" s="1">
        <v>41823.708333333336</v>
      </c>
      <c r="AI5225" s="1">
        <v>41795.333333333336</v>
      </c>
      <c r="AJ5225" s="1">
        <v>41823.708333333336</v>
      </c>
      <c r="AK5225" s="1">
        <v>41795.333333333336</v>
      </c>
      <c r="AL5225" s="1">
        <v>41823.708333333336</v>
      </c>
      <c r="AM5225" s="1">
        <v>41830.333333333336</v>
      </c>
      <c r="AN5225" s="1">
        <v>41862.708333333336</v>
      </c>
      <c r="AP5225" t="s">
        <v>113</v>
      </c>
      <c r="AU5225" t="s">
        <v>11485</v>
      </c>
      <c r="AY5225" t="s">
        <v>106</v>
      </c>
      <c r="AZ5225">
        <v>0</v>
      </c>
      <c r="BA5225">
        <v>0</v>
      </c>
      <c r="BD5225" s="3">
        <v>41321.663194444445</v>
      </c>
      <c r="BE5225" s="3">
        <v>41321.663888888892</v>
      </c>
      <c r="BF5225" t="s">
        <v>115</v>
      </c>
      <c r="BG5225" t="s">
        <v>115</v>
      </c>
      <c r="BH5225">
        <v>8149</v>
      </c>
      <c r="BM5225">
        <v>43550</v>
      </c>
      <c r="BR5225" t="s">
        <v>116</v>
      </c>
      <c r="BS5225" t="s">
        <v>117</v>
      </c>
      <c r="BU5225">
        <v>1</v>
      </c>
      <c r="BV5225" t="s">
        <v>118</v>
      </c>
      <c r="BX5225" t="s">
        <v>119</v>
      </c>
      <c r="BY5225" t="s">
        <v>119</v>
      </c>
      <c r="BZ5225" t="s">
        <v>119</v>
      </c>
      <c r="CA5225">
        <v>1</v>
      </c>
      <c r="CC5225" t="s">
        <v>120</v>
      </c>
      <c r="CH5225">
        <v>540</v>
      </c>
      <c r="CI5225">
        <v>32340</v>
      </c>
      <c r="CJ5225" t="s">
        <v>106</v>
      </c>
      <c r="CK5225" t="s">
        <v>106</v>
      </c>
      <c r="CL5225">
        <v>10</v>
      </c>
      <c r="CM5225" t="s">
        <v>2889</v>
      </c>
      <c r="CO5225">
        <v>125467</v>
      </c>
      <c r="CQ5225">
        <v>0</v>
      </c>
      <c r="CR5225">
        <v>0</v>
      </c>
      <c r="CS5225">
        <v>0</v>
      </c>
      <c r="CY5225" t="s">
        <v>123</v>
      </c>
      <c r="CZ5225" t="s">
        <v>124</v>
      </c>
      <c r="DD5225" t="str" cm="1">
        <f t="array" ref="DD5225">TEXT(_xlfn.SEQUENCE(1, DATEDIF(AG5225, AH5225, "m") + 1, AG5225, 30), "YYYY-APMM")</f>
        <v>2014-AP06</v>
      </c>
      <c r="DN5225">
        <f t="shared" si="162"/>
        <v>1075.2</v>
      </c>
      <c r="DO5225" t="str">
        <f t="shared" si="163"/>
        <v>LABOR- SUBCONTRACTOR</v>
      </c>
    </row>
    <row r="5226" spans="1:119" x14ac:dyDescent="0.35">
      <c r="A5226" t="s">
        <v>105</v>
      </c>
      <c r="B5226">
        <v>504511</v>
      </c>
      <c r="C5226">
        <v>6359</v>
      </c>
      <c r="D5226">
        <v>125470</v>
      </c>
      <c r="E5226">
        <v>13662</v>
      </c>
      <c r="F5226">
        <v>0</v>
      </c>
      <c r="G5226" t="s">
        <v>106</v>
      </c>
      <c r="H5226" t="s">
        <v>106</v>
      </c>
      <c r="I5226" t="s">
        <v>106</v>
      </c>
      <c r="J5226" t="s">
        <v>107</v>
      </c>
      <c r="K5226" t="s">
        <v>108</v>
      </c>
      <c r="L5226" t="s">
        <v>109</v>
      </c>
      <c r="M5226" t="s">
        <v>110</v>
      </c>
      <c r="N5226" t="s">
        <v>11486</v>
      </c>
      <c r="O5226" t="s">
        <v>3020</v>
      </c>
      <c r="P5226">
        <v>8178</v>
      </c>
      <c r="Q5226">
        <v>144</v>
      </c>
      <c r="R5226">
        <v>40</v>
      </c>
      <c r="S5226">
        <v>160</v>
      </c>
      <c r="T5226">
        <v>0</v>
      </c>
      <c r="U5226">
        <v>520</v>
      </c>
      <c r="V5226">
        <v>520</v>
      </c>
      <c r="W5226">
        <v>160</v>
      </c>
      <c r="X5226">
        <v>0</v>
      </c>
      <c r="Y5226">
        <v>0</v>
      </c>
      <c r="Z5226">
        <v>0</v>
      </c>
      <c r="AD5226" s="1">
        <v>41834.333333333336</v>
      </c>
      <c r="AE5226" s="1">
        <v>41860.708333333336</v>
      </c>
      <c r="AG5226" s="1">
        <v>41813.333333333336</v>
      </c>
      <c r="AH5226" s="1">
        <v>41835.708333333336</v>
      </c>
      <c r="AI5226" s="1">
        <v>41813.333333333336</v>
      </c>
      <c r="AJ5226" s="1">
        <v>41835.708333333336</v>
      </c>
      <c r="AK5226" s="1">
        <v>41813.333333333336</v>
      </c>
      <c r="AL5226" s="1">
        <v>41835.708333333336</v>
      </c>
      <c r="AM5226" s="1">
        <v>41834.333333333336</v>
      </c>
      <c r="AN5226" s="1">
        <v>41860.708333333336</v>
      </c>
      <c r="AP5226" t="s">
        <v>113</v>
      </c>
      <c r="AU5226" t="s">
        <v>11487</v>
      </c>
      <c r="AY5226" t="s">
        <v>106</v>
      </c>
      <c r="AZ5226">
        <v>0</v>
      </c>
      <c r="BA5226">
        <v>0</v>
      </c>
      <c r="BD5226" s="3">
        <v>41321.663194444445</v>
      </c>
      <c r="BE5226" s="3">
        <v>41321.663888888892</v>
      </c>
      <c r="BF5226" t="s">
        <v>115</v>
      </c>
      <c r="BG5226" t="s">
        <v>115</v>
      </c>
      <c r="BH5226">
        <v>8149</v>
      </c>
      <c r="BM5226">
        <v>43550</v>
      </c>
      <c r="BR5226" t="s">
        <v>116</v>
      </c>
      <c r="BS5226" t="s">
        <v>117</v>
      </c>
      <c r="BU5226">
        <v>1</v>
      </c>
      <c r="BV5226" t="s">
        <v>118</v>
      </c>
      <c r="BX5226" t="s">
        <v>119</v>
      </c>
      <c r="BY5226" t="s">
        <v>119</v>
      </c>
      <c r="BZ5226" t="s">
        <v>119</v>
      </c>
      <c r="CA5226">
        <v>1</v>
      </c>
      <c r="CC5226" t="s">
        <v>120</v>
      </c>
      <c r="CH5226">
        <v>540</v>
      </c>
      <c r="CI5226">
        <v>32340</v>
      </c>
      <c r="CJ5226" t="s">
        <v>106</v>
      </c>
      <c r="CK5226" t="s">
        <v>106</v>
      </c>
      <c r="CL5226">
        <v>10</v>
      </c>
      <c r="CM5226" t="s">
        <v>2889</v>
      </c>
      <c r="CO5226">
        <v>125467</v>
      </c>
      <c r="CQ5226">
        <v>0</v>
      </c>
      <c r="CR5226">
        <v>0</v>
      </c>
      <c r="CS5226">
        <v>0</v>
      </c>
      <c r="CY5226" t="s">
        <v>123</v>
      </c>
      <c r="CZ5226" t="s">
        <v>124</v>
      </c>
      <c r="DD5226" t="str" cm="1">
        <f t="array" ref="DD5226">TEXT(_xlfn.SEQUENCE(1, DATEDIF(AG5226, AH5226, "m") + 1, AG5226, 30), "YYYY-APMM")</f>
        <v>2014-AP06</v>
      </c>
      <c r="DN5226">
        <f t="shared" si="162"/>
        <v>520</v>
      </c>
      <c r="DO5226" t="str">
        <f t="shared" si="163"/>
        <v>LABOR- SUBCONTRACTOR</v>
      </c>
    </row>
    <row r="5227" spans="1:119" x14ac:dyDescent="0.35">
      <c r="A5227" t="s">
        <v>105</v>
      </c>
      <c r="B5227">
        <v>504512</v>
      </c>
      <c r="C5227">
        <v>6359</v>
      </c>
      <c r="D5227">
        <v>125472</v>
      </c>
      <c r="E5227">
        <v>13662</v>
      </c>
      <c r="F5227">
        <v>0</v>
      </c>
      <c r="G5227" t="s">
        <v>106</v>
      </c>
      <c r="H5227" t="s">
        <v>106</v>
      </c>
      <c r="I5227" t="s">
        <v>106</v>
      </c>
      <c r="J5227" t="s">
        <v>107</v>
      </c>
      <c r="K5227" t="s">
        <v>108</v>
      </c>
      <c r="L5227" t="s">
        <v>109</v>
      </c>
      <c r="M5227" t="s">
        <v>110</v>
      </c>
      <c r="N5227" t="s">
        <v>11488</v>
      </c>
      <c r="O5227" t="s">
        <v>3048</v>
      </c>
      <c r="P5227">
        <v>8178</v>
      </c>
      <c r="Q5227">
        <v>216</v>
      </c>
      <c r="R5227">
        <v>40</v>
      </c>
      <c r="S5227">
        <v>160</v>
      </c>
      <c r="T5227">
        <v>0</v>
      </c>
      <c r="U5227">
        <v>977.6</v>
      </c>
      <c r="V5227">
        <v>977.6</v>
      </c>
      <c r="W5227">
        <v>160</v>
      </c>
      <c r="X5227">
        <v>0</v>
      </c>
      <c r="Y5227">
        <v>0</v>
      </c>
      <c r="Z5227">
        <v>0</v>
      </c>
      <c r="AD5227" s="1">
        <v>41819.333333333336</v>
      </c>
      <c r="AE5227" s="1">
        <v>41841.708333333336</v>
      </c>
      <c r="AG5227" s="1">
        <v>41787.333333333336</v>
      </c>
      <c r="AH5227" s="1">
        <v>41809.708333333336</v>
      </c>
      <c r="AI5227" s="1">
        <v>41787.333333333336</v>
      </c>
      <c r="AJ5227" s="1">
        <v>41809.708333333336</v>
      </c>
      <c r="AK5227" s="1">
        <v>41787.333333333336</v>
      </c>
      <c r="AL5227" s="1">
        <v>41809.708333333336</v>
      </c>
      <c r="AM5227" s="1">
        <v>41819.333333333336</v>
      </c>
      <c r="AN5227" s="1">
        <v>41841.708333333336</v>
      </c>
      <c r="AP5227" t="s">
        <v>113</v>
      </c>
      <c r="AU5227" t="s">
        <v>11489</v>
      </c>
      <c r="AY5227" t="s">
        <v>106</v>
      </c>
      <c r="AZ5227">
        <v>0</v>
      </c>
      <c r="BA5227">
        <v>0</v>
      </c>
      <c r="BD5227" s="3">
        <v>41321.663194444445</v>
      </c>
      <c r="BE5227" s="3">
        <v>41321.663888888892</v>
      </c>
      <c r="BF5227" t="s">
        <v>115</v>
      </c>
      <c r="BG5227" t="s">
        <v>115</v>
      </c>
      <c r="BH5227">
        <v>8149</v>
      </c>
      <c r="BM5227">
        <v>43550</v>
      </c>
      <c r="BR5227" t="s">
        <v>116</v>
      </c>
      <c r="BS5227" t="s">
        <v>117</v>
      </c>
      <c r="BU5227">
        <v>1</v>
      </c>
      <c r="BV5227" t="s">
        <v>118</v>
      </c>
      <c r="BX5227" t="s">
        <v>119</v>
      </c>
      <c r="BY5227" t="s">
        <v>119</v>
      </c>
      <c r="BZ5227" t="s">
        <v>119</v>
      </c>
      <c r="CA5227">
        <v>1</v>
      </c>
      <c r="CC5227" t="s">
        <v>120</v>
      </c>
      <c r="CH5227">
        <v>540</v>
      </c>
      <c r="CI5227">
        <v>32430</v>
      </c>
      <c r="CJ5227" t="s">
        <v>106</v>
      </c>
      <c r="CK5227" t="s">
        <v>106</v>
      </c>
      <c r="CL5227">
        <v>15</v>
      </c>
      <c r="CM5227" t="s">
        <v>2963</v>
      </c>
      <c r="CO5227">
        <v>125471</v>
      </c>
      <c r="CQ5227">
        <v>0</v>
      </c>
      <c r="CR5227">
        <v>0</v>
      </c>
      <c r="CS5227">
        <v>0</v>
      </c>
      <c r="CY5227" t="s">
        <v>123</v>
      </c>
      <c r="CZ5227" t="s">
        <v>124</v>
      </c>
      <c r="DD5227" t="str" cm="1">
        <f t="array" ref="DD5227">TEXT(_xlfn.SEQUENCE(1, DATEDIF(AG5227, AH5227, "m") + 1, AG5227, 30), "YYYY-APMM")</f>
        <v>2014-AP05</v>
      </c>
      <c r="DN5227">
        <f t="shared" si="162"/>
        <v>977.6</v>
      </c>
      <c r="DO5227" t="str">
        <f t="shared" si="163"/>
        <v>LABOR- SUBCONTRACTOR</v>
      </c>
    </row>
    <row r="5228" spans="1:119" x14ac:dyDescent="0.35">
      <c r="A5228" t="s">
        <v>105</v>
      </c>
      <c r="B5228">
        <v>504513</v>
      </c>
      <c r="C5228">
        <v>6359</v>
      </c>
      <c r="D5228">
        <v>125472</v>
      </c>
      <c r="E5228">
        <v>13662</v>
      </c>
      <c r="F5228">
        <v>0</v>
      </c>
      <c r="G5228" t="s">
        <v>106</v>
      </c>
      <c r="H5228" t="s">
        <v>106</v>
      </c>
      <c r="I5228" t="s">
        <v>106</v>
      </c>
      <c r="J5228" t="s">
        <v>107</v>
      </c>
      <c r="K5228" t="s">
        <v>108</v>
      </c>
      <c r="L5228" t="s">
        <v>109</v>
      </c>
      <c r="M5228" t="s">
        <v>110</v>
      </c>
      <c r="N5228" t="s">
        <v>11490</v>
      </c>
      <c r="O5228" t="s">
        <v>3051</v>
      </c>
      <c r="P5228">
        <v>8178</v>
      </c>
      <c r="Q5228">
        <v>16</v>
      </c>
      <c r="R5228">
        <v>0</v>
      </c>
      <c r="S5228">
        <v>200</v>
      </c>
      <c r="T5228">
        <v>0</v>
      </c>
      <c r="U5228">
        <v>113.6</v>
      </c>
      <c r="V5228">
        <v>113.6</v>
      </c>
      <c r="W5228">
        <v>200</v>
      </c>
      <c r="X5228">
        <v>0</v>
      </c>
      <c r="Y5228">
        <v>0</v>
      </c>
      <c r="Z5228">
        <v>0</v>
      </c>
      <c r="AD5228" s="1">
        <v>41837.333333333336</v>
      </c>
      <c r="AE5228" s="1">
        <v>41869.708333333336</v>
      </c>
      <c r="AG5228" s="1">
        <v>41835.333333333336</v>
      </c>
      <c r="AH5228" s="1">
        <v>41867.708333333336</v>
      </c>
      <c r="AI5228" s="1">
        <v>41835.333333333336</v>
      </c>
      <c r="AJ5228" s="1">
        <v>41867.708333333336</v>
      </c>
      <c r="AK5228" s="1">
        <v>41835.333333333336</v>
      </c>
      <c r="AL5228" s="1">
        <v>41867.708333333336</v>
      </c>
      <c r="AM5228" s="1">
        <v>41837.333333333336</v>
      </c>
      <c r="AN5228" s="1">
        <v>41869.708333333336</v>
      </c>
      <c r="AP5228" t="s">
        <v>113</v>
      </c>
      <c r="AU5228" t="s">
        <v>11491</v>
      </c>
      <c r="AY5228" t="s">
        <v>106</v>
      </c>
      <c r="AZ5228">
        <v>0</v>
      </c>
      <c r="BA5228">
        <v>0</v>
      </c>
      <c r="BD5228" s="3">
        <v>41321.663194444445</v>
      </c>
      <c r="BE5228" s="3">
        <v>41321.663888888892</v>
      </c>
      <c r="BF5228" t="s">
        <v>115</v>
      </c>
      <c r="BG5228" t="s">
        <v>115</v>
      </c>
      <c r="BH5228">
        <v>8149</v>
      </c>
      <c r="BM5228">
        <v>43550</v>
      </c>
      <c r="BR5228" t="s">
        <v>116</v>
      </c>
      <c r="BS5228" t="s">
        <v>117</v>
      </c>
      <c r="BU5228">
        <v>1</v>
      </c>
      <c r="BV5228" t="s">
        <v>118</v>
      </c>
      <c r="BX5228" t="s">
        <v>119</v>
      </c>
      <c r="BY5228" t="s">
        <v>119</v>
      </c>
      <c r="BZ5228" t="s">
        <v>119</v>
      </c>
      <c r="CA5228">
        <v>1</v>
      </c>
      <c r="CC5228" t="s">
        <v>120</v>
      </c>
      <c r="CH5228">
        <v>540</v>
      </c>
      <c r="CI5228">
        <v>32430</v>
      </c>
      <c r="CJ5228" t="s">
        <v>106</v>
      </c>
      <c r="CK5228" t="s">
        <v>106</v>
      </c>
      <c r="CL5228">
        <v>15</v>
      </c>
      <c r="CM5228" t="s">
        <v>2963</v>
      </c>
      <c r="CO5228">
        <v>125471</v>
      </c>
      <c r="CQ5228">
        <v>0</v>
      </c>
      <c r="CR5228">
        <v>0</v>
      </c>
      <c r="CS5228">
        <v>0</v>
      </c>
      <c r="CY5228" t="s">
        <v>123</v>
      </c>
      <c r="CZ5228" t="s">
        <v>124</v>
      </c>
      <c r="DD5228" t="str" cm="1">
        <f t="array" ref="DD5228:DE5228">TEXT(_xlfn.SEQUENCE(1, DATEDIF(AG5228, AH5228, "m") + 1, AG5228, 30), "YYYY-APMM")</f>
        <v>2014-AP07</v>
      </c>
      <c r="DE5228" t="str">
        <v>2014-AP08</v>
      </c>
      <c r="DN5228">
        <f t="shared" si="162"/>
        <v>56.8</v>
      </c>
      <c r="DO5228" t="str">
        <f t="shared" si="163"/>
        <v>LABOR- SUBCONTRACTOR</v>
      </c>
    </row>
    <row r="5229" spans="1:119" x14ac:dyDescent="0.35">
      <c r="A5229" t="s">
        <v>105</v>
      </c>
      <c r="B5229">
        <v>504514</v>
      </c>
      <c r="C5229">
        <v>6359</v>
      </c>
      <c r="D5229">
        <v>125472</v>
      </c>
      <c r="E5229">
        <v>13662</v>
      </c>
      <c r="F5229">
        <v>0</v>
      </c>
      <c r="G5229" t="s">
        <v>106</v>
      </c>
      <c r="H5229" t="s">
        <v>106</v>
      </c>
      <c r="I5229" t="s">
        <v>106</v>
      </c>
      <c r="J5229" t="s">
        <v>107</v>
      </c>
      <c r="K5229" t="s">
        <v>108</v>
      </c>
      <c r="L5229" t="s">
        <v>109</v>
      </c>
      <c r="M5229" t="s">
        <v>110</v>
      </c>
      <c r="N5229" t="s">
        <v>11492</v>
      </c>
      <c r="O5229" t="s">
        <v>3054</v>
      </c>
      <c r="P5229">
        <v>8178</v>
      </c>
      <c r="Q5229">
        <v>16</v>
      </c>
      <c r="R5229">
        <v>0</v>
      </c>
      <c r="S5229">
        <v>160</v>
      </c>
      <c r="T5229">
        <v>0</v>
      </c>
      <c r="U5229">
        <v>296</v>
      </c>
      <c r="V5229">
        <v>296</v>
      </c>
      <c r="W5229">
        <v>160</v>
      </c>
      <c r="X5229">
        <v>0</v>
      </c>
      <c r="Y5229">
        <v>0</v>
      </c>
      <c r="Z5229">
        <v>0</v>
      </c>
      <c r="AD5229" s="1">
        <v>41862.333333333336</v>
      </c>
      <c r="AE5229" s="1">
        <v>41884.708333333336</v>
      </c>
      <c r="AG5229" s="1">
        <v>41860.333333333336</v>
      </c>
      <c r="AH5229" s="1">
        <v>41882.708333333336</v>
      </c>
      <c r="AI5229" s="1">
        <v>41860.333333333336</v>
      </c>
      <c r="AJ5229" s="1">
        <v>41882.708333333336</v>
      </c>
      <c r="AK5229" s="1">
        <v>41860.333333333336</v>
      </c>
      <c r="AL5229" s="1">
        <v>41882.708333333336</v>
      </c>
      <c r="AM5229" s="1">
        <v>41862.333333333336</v>
      </c>
      <c r="AN5229" s="1">
        <v>41884.708333333336</v>
      </c>
      <c r="AP5229" t="s">
        <v>113</v>
      </c>
      <c r="AU5229" t="s">
        <v>11493</v>
      </c>
      <c r="AY5229" t="s">
        <v>106</v>
      </c>
      <c r="AZ5229">
        <v>0</v>
      </c>
      <c r="BA5229">
        <v>0</v>
      </c>
      <c r="BD5229" s="3">
        <v>41321.663194444445</v>
      </c>
      <c r="BE5229" s="3">
        <v>41321.663888888892</v>
      </c>
      <c r="BF5229" t="s">
        <v>115</v>
      </c>
      <c r="BG5229" t="s">
        <v>115</v>
      </c>
      <c r="BH5229">
        <v>8149</v>
      </c>
      <c r="BM5229">
        <v>43550</v>
      </c>
      <c r="BR5229" t="s">
        <v>116</v>
      </c>
      <c r="BS5229" t="s">
        <v>117</v>
      </c>
      <c r="BU5229">
        <v>1</v>
      </c>
      <c r="BV5229" t="s">
        <v>118</v>
      </c>
      <c r="BX5229" t="s">
        <v>119</v>
      </c>
      <c r="BY5229" t="s">
        <v>119</v>
      </c>
      <c r="BZ5229" t="s">
        <v>119</v>
      </c>
      <c r="CA5229">
        <v>1</v>
      </c>
      <c r="CC5229" t="s">
        <v>120</v>
      </c>
      <c r="CH5229">
        <v>540</v>
      </c>
      <c r="CI5229">
        <v>32430</v>
      </c>
      <c r="CJ5229" t="s">
        <v>106</v>
      </c>
      <c r="CK5229" t="s">
        <v>106</v>
      </c>
      <c r="CL5229">
        <v>15</v>
      </c>
      <c r="CM5229" t="s">
        <v>2963</v>
      </c>
      <c r="CO5229">
        <v>125471</v>
      </c>
      <c r="CQ5229">
        <v>0</v>
      </c>
      <c r="CR5229">
        <v>0</v>
      </c>
      <c r="CS5229">
        <v>0</v>
      </c>
      <c r="CY5229" t="s">
        <v>123</v>
      </c>
      <c r="CZ5229" t="s">
        <v>124</v>
      </c>
      <c r="DD5229" t="str" cm="1">
        <f t="array" ref="DD5229">TEXT(_xlfn.SEQUENCE(1, DATEDIF(AG5229, AH5229, "m") + 1, AG5229, 30), "YYYY-APMM")</f>
        <v>2014-AP08</v>
      </c>
      <c r="DN5229">
        <f t="shared" si="162"/>
        <v>296</v>
      </c>
      <c r="DO5229" t="str">
        <f t="shared" si="163"/>
        <v>LABOR- SUBCONTRACTOR</v>
      </c>
    </row>
    <row r="5230" spans="1:119" x14ac:dyDescent="0.35">
      <c r="A5230" t="s">
        <v>105</v>
      </c>
      <c r="B5230">
        <v>504515</v>
      </c>
      <c r="C5230">
        <v>6359</v>
      </c>
      <c r="D5230">
        <v>125473</v>
      </c>
      <c r="E5230">
        <v>13662</v>
      </c>
      <c r="F5230">
        <v>0</v>
      </c>
      <c r="G5230" t="s">
        <v>106</v>
      </c>
      <c r="H5230" t="s">
        <v>106</v>
      </c>
      <c r="I5230" t="s">
        <v>106</v>
      </c>
      <c r="J5230" t="s">
        <v>107</v>
      </c>
      <c r="K5230" t="s">
        <v>108</v>
      </c>
      <c r="L5230" t="s">
        <v>109</v>
      </c>
      <c r="M5230" t="s">
        <v>110</v>
      </c>
      <c r="N5230" t="s">
        <v>11494</v>
      </c>
      <c r="O5230" t="s">
        <v>3043</v>
      </c>
      <c r="P5230">
        <v>8178</v>
      </c>
      <c r="Q5230">
        <v>272</v>
      </c>
      <c r="R5230">
        <v>0</v>
      </c>
      <c r="S5230">
        <v>200</v>
      </c>
      <c r="T5230">
        <v>0</v>
      </c>
      <c r="U5230">
        <v>409.6</v>
      </c>
      <c r="V5230">
        <v>409.6</v>
      </c>
      <c r="W5230">
        <v>200</v>
      </c>
      <c r="X5230">
        <v>0</v>
      </c>
      <c r="Y5230">
        <v>0</v>
      </c>
      <c r="Z5230">
        <v>0</v>
      </c>
      <c r="AD5230" s="1">
        <v>41863.333333333336</v>
      </c>
      <c r="AE5230" s="1">
        <v>41891.708333333336</v>
      </c>
      <c r="AG5230" s="1">
        <v>41820.333333333336</v>
      </c>
      <c r="AH5230" s="1">
        <v>41848.708333333336</v>
      </c>
      <c r="AI5230" s="1">
        <v>41820.333333333336</v>
      </c>
      <c r="AJ5230" s="1">
        <v>41848.708333333336</v>
      </c>
      <c r="AK5230" s="1">
        <v>41820.333333333336</v>
      </c>
      <c r="AL5230" s="1">
        <v>41848.708333333336</v>
      </c>
      <c r="AM5230" s="1">
        <v>41863.333333333336</v>
      </c>
      <c r="AN5230" s="1">
        <v>41891.708333333336</v>
      </c>
      <c r="AP5230" t="s">
        <v>113</v>
      </c>
      <c r="AU5230" t="s">
        <v>11495</v>
      </c>
      <c r="AY5230" t="s">
        <v>106</v>
      </c>
      <c r="AZ5230">
        <v>0</v>
      </c>
      <c r="BA5230">
        <v>0</v>
      </c>
      <c r="BD5230" s="3">
        <v>41321.663194444445</v>
      </c>
      <c r="BE5230" s="3">
        <v>41321.663888888892</v>
      </c>
      <c r="BF5230" t="s">
        <v>115</v>
      </c>
      <c r="BG5230" t="s">
        <v>115</v>
      </c>
      <c r="BH5230">
        <v>8149</v>
      </c>
      <c r="BM5230">
        <v>43550</v>
      </c>
      <c r="BR5230" t="s">
        <v>116</v>
      </c>
      <c r="BS5230" t="s">
        <v>117</v>
      </c>
      <c r="BU5230">
        <v>1</v>
      </c>
      <c r="BV5230" t="s">
        <v>118</v>
      </c>
      <c r="BX5230" t="s">
        <v>119</v>
      </c>
      <c r="BY5230" t="s">
        <v>119</v>
      </c>
      <c r="BZ5230" t="s">
        <v>119</v>
      </c>
      <c r="CA5230">
        <v>1</v>
      </c>
      <c r="CC5230" t="s">
        <v>120</v>
      </c>
      <c r="CH5230">
        <v>540</v>
      </c>
      <c r="CI5230">
        <v>32440</v>
      </c>
      <c r="CJ5230" t="s">
        <v>106</v>
      </c>
      <c r="CK5230" t="s">
        <v>106</v>
      </c>
      <c r="CL5230">
        <v>20</v>
      </c>
      <c r="CM5230" t="s">
        <v>2867</v>
      </c>
      <c r="CO5230">
        <v>125471</v>
      </c>
      <c r="CQ5230">
        <v>0</v>
      </c>
      <c r="CR5230">
        <v>0</v>
      </c>
      <c r="CS5230">
        <v>0</v>
      </c>
      <c r="CY5230" t="s">
        <v>123</v>
      </c>
      <c r="CZ5230" t="s">
        <v>124</v>
      </c>
      <c r="DD5230" t="str" cm="1">
        <f t="array" ref="DD5230">TEXT(_xlfn.SEQUENCE(1, DATEDIF(AG5230, AH5230, "m") + 1, AG5230, 30), "YYYY-APMM")</f>
        <v>2014-AP06</v>
      </c>
      <c r="DN5230">
        <f t="shared" si="162"/>
        <v>409.6</v>
      </c>
      <c r="DO5230" t="str">
        <f t="shared" si="163"/>
        <v>LABOR- SUBCONTRACTOR</v>
      </c>
    </row>
    <row r="5231" spans="1:119" x14ac:dyDescent="0.35">
      <c r="A5231" t="s">
        <v>105</v>
      </c>
      <c r="B5231">
        <v>504516</v>
      </c>
      <c r="C5231">
        <v>6359</v>
      </c>
      <c r="D5231">
        <v>125473</v>
      </c>
      <c r="E5231">
        <v>13662</v>
      </c>
      <c r="F5231">
        <v>0</v>
      </c>
      <c r="G5231" t="s">
        <v>106</v>
      </c>
      <c r="H5231" t="s">
        <v>106</v>
      </c>
      <c r="I5231" t="s">
        <v>106</v>
      </c>
      <c r="J5231" t="s">
        <v>107</v>
      </c>
      <c r="K5231" t="s">
        <v>108</v>
      </c>
      <c r="L5231" t="s">
        <v>109</v>
      </c>
      <c r="M5231" t="s">
        <v>110</v>
      </c>
      <c r="N5231" t="s">
        <v>11496</v>
      </c>
      <c r="O5231" t="s">
        <v>3045</v>
      </c>
      <c r="P5231">
        <v>8178</v>
      </c>
      <c r="Q5231">
        <v>24</v>
      </c>
      <c r="R5231">
        <v>0</v>
      </c>
      <c r="S5231">
        <v>200</v>
      </c>
      <c r="T5231">
        <v>0</v>
      </c>
      <c r="U5231">
        <v>568</v>
      </c>
      <c r="V5231">
        <v>568</v>
      </c>
      <c r="W5231">
        <v>200</v>
      </c>
      <c r="X5231">
        <v>0</v>
      </c>
      <c r="Y5231">
        <v>0</v>
      </c>
      <c r="Z5231">
        <v>0</v>
      </c>
      <c r="AD5231" s="1">
        <v>41869.333333333336</v>
      </c>
      <c r="AE5231" s="1">
        <v>41897.708333333336</v>
      </c>
      <c r="AG5231" s="1">
        <v>41865.333333333336</v>
      </c>
      <c r="AH5231" s="1">
        <v>41893.708333333336</v>
      </c>
      <c r="AI5231" s="1">
        <v>41865.333333333336</v>
      </c>
      <c r="AJ5231" s="1">
        <v>41893.708333333336</v>
      </c>
      <c r="AK5231" s="1">
        <v>41865.333333333336</v>
      </c>
      <c r="AL5231" s="1">
        <v>41893.708333333336</v>
      </c>
      <c r="AM5231" s="1">
        <v>41869.333333333336</v>
      </c>
      <c r="AN5231" s="1">
        <v>41897.708333333336</v>
      </c>
      <c r="AP5231" t="s">
        <v>113</v>
      </c>
      <c r="AU5231" t="s">
        <v>11497</v>
      </c>
      <c r="AY5231" t="s">
        <v>106</v>
      </c>
      <c r="AZ5231">
        <v>0</v>
      </c>
      <c r="BA5231">
        <v>0</v>
      </c>
      <c r="BD5231" s="3">
        <v>41321.663194444445</v>
      </c>
      <c r="BE5231" s="3">
        <v>41321.663888888892</v>
      </c>
      <c r="BF5231" t="s">
        <v>115</v>
      </c>
      <c r="BG5231" t="s">
        <v>115</v>
      </c>
      <c r="BH5231">
        <v>8149</v>
      </c>
      <c r="BM5231">
        <v>43550</v>
      </c>
      <c r="BR5231" t="s">
        <v>116</v>
      </c>
      <c r="BS5231" t="s">
        <v>117</v>
      </c>
      <c r="BU5231">
        <v>1</v>
      </c>
      <c r="BV5231" t="s">
        <v>118</v>
      </c>
      <c r="BX5231" t="s">
        <v>119</v>
      </c>
      <c r="BY5231" t="s">
        <v>119</v>
      </c>
      <c r="BZ5231" t="s">
        <v>119</v>
      </c>
      <c r="CA5231">
        <v>1</v>
      </c>
      <c r="CC5231" t="s">
        <v>120</v>
      </c>
      <c r="CH5231">
        <v>540</v>
      </c>
      <c r="CI5231">
        <v>32440</v>
      </c>
      <c r="CJ5231" t="s">
        <v>106</v>
      </c>
      <c r="CK5231" t="s">
        <v>106</v>
      </c>
      <c r="CL5231">
        <v>20</v>
      </c>
      <c r="CM5231" t="s">
        <v>2867</v>
      </c>
      <c r="CO5231">
        <v>125471</v>
      </c>
      <c r="CQ5231">
        <v>0</v>
      </c>
      <c r="CR5231">
        <v>0</v>
      </c>
      <c r="CS5231">
        <v>0</v>
      </c>
      <c r="CY5231" t="s">
        <v>123</v>
      </c>
      <c r="CZ5231" t="s">
        <v>124</v>
      </c>
      <c r="DD5231" t="str" cm="1">
        <f t="array" ref="DD5231">TEXT(_xlfn.SEQUENCE(1, DATEDIF(AG5231, AH5231, "m") + 1, AG5231, 30), "YYYY-APMM")</f>
        <v>2014-AP08</v>
      </c>
      <c r="DN5231">
        <f t="shared" si="162"/>
        <v>568</v>
      </c>
      <c r="DO5231" t="str">
        <f t="shared" si="163"/>
        <v>LABOR- SUBCONTRACTOR</v>
      </c>
    </row>
    <row r="5232" spans="1:119" x14ac:dyDescent="0.35">
      <c r="A5232" t="s">
        <v>105</v>
      </c>
      <c r="B5232">
        <v>504517</v>
      </c>
      <c r="C5232">
        <v>6359</v>
      </c>
      <c r="D5232">
        <v>125474</v>
      </c>
      <c r="E5232">
        <v>13662</v>
      </c>
      <c r="F5232">
        <v>0</v>
      </c>
      <c r="G5232" t="s">
        <v>106</v>
      </c>
      <c r="H5232" t="s">
        <v>106</v>
      </c>
      <c r="I5232" t="s">
        <v>106</v>
      </c>
      <c r="J5232" t="s">
        <v>107</v>
      </c>
      <c r="K5232" t="s">
        <v>108</v>
      </c>
      <c r="L5232" t="s">
        <v>109</v>
      </c>
      <c r="M5232" t="s">
        <v>110</v>
      </c>
      <c r="N5232" t="s">
        <v>11498</v>
      </c>
      <c r="O5232" t="s">
        <v>3048</v>
      </c>
      <c r="P5232">
        <v>8178</v>
      </c>
      <c r="Q5232">
        <v>392</v>
      </c>
      <c r="R5232">
        <v>40</v>
      </c>
      <c r="S5232">
        <v>160</v>
      </c>
      <c r="T5232">
        <v>0</v>
      </c>
      <c r="U5232">
        <v>977.6</v>
      </c>
      <c r="V5232">
        <v>977.6</v>
      </c>
      <c r="W5232">
        <v>160</v>
      </c>
      <c r="X5232">
        <v>0</v>
      </c>
      <c r="Y5232">
        <v>0</v>
      </c>
      <c r="Z5232">
        <v>0</v>
      </c>
      <c r="AD5232" s="1">
        <v>41800.333333333336</v>
      </c>
      <c r="AE5232" s="1">
        <v>41822.708333333336</v>
      </c>
      <c r="AG5232" s="1">
        <v>41743.333333333336</v>
      </c>
      <c r="AH5232" s="1">
        <v>41765.708333333336</v>
      </c>
      <c r="AI5232" s="1">
        <v>41743.333333333336</v>
      </c>
      <c r="AJ5232" s="1">
        <v>41765.708333333336</v>
      </c>
      <c r="AK5232" s="1">
        <v>41743.333333333336</v>
      </c>
      <c r="AL5232" s="1">
        <v>41765.708333333336</v>
      </c>
      <c r="AM5232" s="1">
        <v>41800.333333333336</v>
      </c>
      <c r="AN5232" s="1">
        <v>41822.708333333336</v>
      </c>
      <c r="AP5232" t="s">
        <v>113</v>
      </c>
      <c r="AU5232" t="s">
        <v>11499</v>
      </c>
      <c r="AY5232" t="s">
        <v>106</v>
      </c>
      <c r="AZ5232">
        <v>0</v>
      </c>
      <c r="BA5232">
        <v>0</v>
      </c>
      <c r="BD5232" s="3">
        <v>41321.663194444445</v>
      </c>
      <c r="BE5232" s="3">
        <v>41321.663888888892</v>
      </c>
      <c r="BF5232" t="s">
        <v>115</v>
      </c>
      <c r="BG5232" t="s">
        <v>115</v>
      </c>
      <c r="BH5232">
        <v>8149</v>
      </c>
      <c r="BM5232">
        <v>43550</v>
      </c>
      <c r="BR5232" t="s">
        <v>116</v>
      </c>
      <c r="BS5232" t="s">
        <v>117</v>
      </c>
      <c r="BU5232">
        <v>1</v>
      </c>
      <c r="BV5232" t="s">
        <v>118</v>
      </c>
      <c r="BX5232" t="s">
        <v>119</v>
      </c>
      <c r="BY5232" t="s">
        <v>119</v>
      </c>
      <c r="BZ5232" t="s">
        <v>119</v>
      </c>
      <c r="CA5232">
        <v>1</v>
      </c>
      <c r="CC5232" t="s">
        <v>120</v>
      </c>
      <c r="CH5232">
        <v>540</v>
      </c>
      <c r="CI5232">
        <v>32420</v>
      </c>
      <c r="CJ5232" t="s">
        <v>106</v>
      </c>
      <c r="CK5232" t="s">
        <v>106</v>
      </c>
      <c r="CL5232">
        <v>10</v>
      </c>
      <c r="CM5232" t="s">
        <v>2889</v>
      </c>
      <c r="CO5232">
        <v>125471</v>
      </c>
      <c r="CQ5232">
        <v>0</v>
      </c>
      <c r="CR5232">
        <v>0</v>
      </c>
      <c r="CS5232">
        <v>0</v>
      </c>
      <c r="CY5232" t="s">
        <v>123</v>
      </c>
      <c r="CZ5232" t="s">
        <v>124</v>
      </c>
      <c r="DD5232" t="str" cm="1">
        <f t="array" ref="DD5232">TEXT(_xlfn.SEQUENCE(1, DATEDIF(AG5232, AH5232, "m") + 1, AG5232, 30), "YYYY-APMM")</f>
        <v>2014-AP04</v>
      </c>
      <c r="DN5232">
        <f t="shared" si="162"/>
        <v>977.6</v>
      </c>
      <c r="DO5232" t="str">
        <f t="shared" si="163"/>
        <v>LABOR- SUBCONTRACTOR</v>
      </c>
    </row>
    <row r="5233" spans="1:119" x14ac:dyDescent="0.35">
      <c r="A5233" t="s">
        <v>105</v>
      </c>
      <c r="B5233">
        <v>504518</v>
      </c>
      <c r="C5233">
        <v>6359</v>
      </c>
      <c r="D5233">
        <v>125474</v>
      </c>
      <c r="E5233">
        <v>13662</v>
      </c>
      <c r="F5233">
        <v>0</v>
      </c>
      <c r="G5233" t="s">
        <v>106</v>
      </c>
      <c r="H5233" t="s">
        <v>106</v>
      </c>
      <c r="I5233" t="s">
        <v>106</v>
      </c>
      <c r="J5233" t="s">
        <v>107</v>
      </c>
      <c r="K5233" t="s">
        <v>108</v>
      </c>
      <c r="L5233" t="s">
        <v>109</v>
      </c>
      <c r="M5233" t="s">
        <v>110</v>
      </c>
      <c r="N5233" t="s">
        <v>11500</v>
      </c>
      <c r="O5233" t="s">
        <v>3051</v>
      </c>
      <c r="P5233">
        <v>8178</v>
      </c>
      <c r="Q5233">
        <v>256</v>
      </c>
      <c r="R5233">
        <v>0</v>
      </c>
      <c r="S5233">
        <v>200</v>
      </c>
      <c r="T5233">
        <v>0</v>
      </c>
      <c r="U5233">
        <v>182.4</v>
      </c>
      <c r="V5233">
        <v>182.4</v>
      </c>
      <c r="W5233">
        <v>200</v>
      </c>
      <c r="X5233">
        <v>0</v>
      </c>
      <c r="Y5233">
        <v>0</v>
      </c>
      <c r="Z5233">
        <v>0</v>
      </c>
      <c r="AD5233" s="1">
        <v>41833.333333333336</v>
      </c>
      <c r="AE5233" s="1">
        <v>41864.708333333336</v>
      </c>
      <c r="AG5233" s="1">
        <v>41795.333333333336</v>
      </c>
      <c r="AH5233" s="1">
        <v>41823.708333333336</v>
      </c>
      <c r="AI5233" s="1">
        <v>41795.333333333336</v>
      </c>
      <c r="AJ5233" s="1">
        <v>41823.708333333336</v>
      </c>
      <c r="AK5233" s="1">
        <v>41795.333333333336</v>
      </c>
      <c r="AL5233" s="1">
        <v>41823.708333333336</v>
      </c>
      <c r="AM5233" s="1">
        <v>41833.333333333336</v>
      </c>
      <c r="AN5233" s="1">
        <v>41864.708333333336</v>
      </c>
      <c r="AP5233" t="s">
        <v>113</v>
      </c>
      <c r="AU5233" t="s">
        <v>11501</v>
      </c>
      <c r="AY5233" t="s">
        <v>106</v>
      </c>
      <c r="AZ5233">
        <v>0</v>
      </c>
      <c r="BA5233">
        <v>0</v>
      </c>
      <c r="BD5233" s="3">
        <v>41321.663194444445</v>
      </c>
      <c r="BE5233" s="3">
        <v>41321.663888888892</v>
      </c>
      <c r="BF5233" t="s">
        <v>115</v>
      </c>
      <c r="BG5233" t="s">
        <v>115</v>
      </c>
      <c r="BH5233">
        <v>8149</v>
      </c>
      <c r="BM5233">
        <v>43550</v>
      </c>
      <c r="BR5233" t="s">
        <v>116</v>
      </c>
      <c r="BS5233" t="s">
        <v>117</v>
      </c>
      <c r="BU5233">
        <v>1</v>
      </c>
      <c r="BV5233" t="s">
        <v>118</v>
      </c>
      <c r="BX5233" t="s">
        <v>119</v>
      </c>
      <c r="BY5233" t="s">
        <v>119</v>
      </c>
      <c r="BZ5233" t="s">
        <v>119</v>
      </c>
      <c r="CA5233">
        <v>1</v>
      </c>
      <c r="CC5233" t="s">
        <v>120</v>
      </c>
      <c r="CH5233">
        <v>540</v>
      </c>
      <c r="CI5233">
        <v>32420</v>
      </c>
      <c r="CJ5233" t="s">
        <v>106</v>
      </c>
      <c r="CK5233" t="s">
        <v>106</v>
      </c>
      <c r="CL5233">
        <v>10</v>
      </c>
      <c r="CM5233" t="s">
        <v>2889</v>
      </c>
      <c r="CO5233">
        <v>125471</v>
      </c>
      <c r="CQ5233">
        <v>0</v>
      </c>
      <c r="CR5233">
        <v>0</v>
      </c>
      <c r="CS5233">
        <v>0</v>
      </c>
      <c r="CY5233" t="s">
        <v>123</v>
      </c>
      <c r="CZ5233" t="s">
        <v>124</v>
      </c>
      <c r="DD5233" t="str" cm="1">
        <f t="array" ref="DD5233">TEXT(_xlfn.SEQUENCE(1, DATEDIF(AG5233, AH5233, "m") + 1, AG5233, 30), "YYYY-APMM")</f>
        <v>2014-AP06</v>
      </c>
      <c r="DN5233">
        <f t="shared" si="162"/>
        <v>182.4</v>
      </c>
      <c r="DO5233" t="str">
        <f t="shared" si="163"/>
        <v>LABOR- SUBCONTRACTOR</v>
      </c>
    </row>
    <row r="5234" spans="1:119" x14ac:dyDescent="0.35">
      <c r="A5234" t="s">
        <v>105</v>
      </c>
      <c r="B5234">
        <v>504519</v>
      </c>
      <c r="C5234">
        <v>6359</v>
      </c>
      <c r="D5234">
        <v>125474</v>
      </c>
      <c r="E5234">
        <v>13662</v>
      </c>
      <c r="F5234">
        <v>0</v>
      </c>
      <c r="G5234" t="s">
        <v>106</v>
      </c>
      <c r="H5234" t="s">
        <v>106</v>
      </c>
      <c r="I5234" t="s">
        <v>106</v>
      </c>
      <c r="J5234" t="s">
        <v>107</v>
      </c>
      <c r="K5234" t="s">
        <v>108</v>
      </c>
      <c r="L5234" t="s">
        <v>109</v>
      </c>
      <c r="M5234" t="s">
        <v>110</v>
      </c>
      <c r="N5234" t="s">
        <v>11502</v>
      </c>
      <c r="O5234" t="s">
        <v>3054</v>
      </c>
      <c r="P5234">
        <v>8178</v>
      </c>
      <c r="Q5234">
        <v>256</v>
      </c>
      <c r="R5234">
        <v>40</v>
      </c>
      <c r="S5234">
        <v>160</v>
      </c>
      <c r="T5234">
        <v>0</v>
      </c>
      <c r="U5234">
        <v>296</v>
      </c>
      <c r="V5234">
        <v>296</v>
      </c>
      <c r="W5234">
        <v>160</v>
      </c>
      <c r="X5234">
        <v>0</v>
      </c>
      <c r="Y5234">
        <v>0</v>
      </c>
      <c r="Z5234">
        <v>0</v>
      </c>
      <c r="AD5234" s="1">
        <v>41857.333333333336</v>
      </c>
      <c r="AE5234" s="1">
        <v>41879.708333333336</v>
      </c>
      <c r="AG5234" s="1">
        <v>41816.333333333336</v>
      </c>
      <c r="AH5234" s="1">
        <v>41839.708333333336</v>
      </c>
      <c r="AI5234" s="1">
        <v>41816.333333333336</v>
      </c>
      <c r="AJ5234" s="1">
        <v>41839.708333333336</v>
      </c>
      <c r="AK5234" s="1">
        <v>41816.333333333336</v>
      </c>
      <c r="AL5234" s="1">
        <v>41839.708333333336</v>
      </c>
      <c r="AM5234" s="1">
        <v>41857.333333333336</v>
      </c>
      <c r="AN5234" s="1">
        <v>41879.708333333336</v>
      </c>
      <c r="AP5234" t="s">
        <v>113</v>
      </c>
      <c r="AU5234" t="s">
        <v>11503</v>
      </c>
      <c r="AY5234" t="s">
        <v>106</v>
      </c>
      <c r="AZ5234">
        <v>0</v>
      </c>
      <c r="BA5234">
        <v>0</v>
      </c>
      <c r="BD5234" s="3">
        <v>41321.663194444445</v>
      </c>
      <c r="BE5234" s="3">
        <v>41321.663888888892</v>
      </c>
      <c r="BF5234" t="s">
        <v>115</v>
      </c>
      <c r="BG5234" t="s">
        <v>115</v>
      </c>
      <c r="BH5234">
        <v>8149</v>
      </c>
      <c r="BM5234">
        <v>43550</v>
      </c>
      <c r="BR5234" t="s">
        <v>116</v>
      </c>
      <c r="BS5234" t="s">
        <v>117</v>
      </c>
      <c r="BU5234">
        <v>1</v>
      </c>
      <c r="BV5234" t="s">
        <v>118</v>
      </c>
      <c r="BX5234" t="s">
        <v>119</v>
      </c>
      <c r="BY5234" t="s">
        <v>119</v>
      </c>
      <c r="BZ5234" t="s">
        <v>119</v>
      </c>
      <c r="CA5234">
        <v>1</v>
      </c>
      <c r="CC5234" t="s">
        <v>120</v>
      </c>
      <c r="CH5234">
        <v>540</v>
      </c>
      <c r="CI5234">
        <v>32420</v>
      </c>
      <c r="CJ5234" t="s">
        <v>106</v>
      </c>
      <c r="CK5234" t="s">
        <v>106</v>
      </c>
      <c r="CL5234">
        <v>10</v>
      </c>
      <c r="CM5234" t="s">
        <v>2889</v>
      </c>
      <c r="CO5234">
        <v>125471</v>
      </c>
      <c r="CQ5234">
        <v>0</v>
      </c>
      <c r="CR5234">
        <v>0</v>
      </c>
      <c r="CS5234">
        <v>0</v>
      </c>
      <c r="CY5234" t="s">
        <v>123</v>
      </c>
      <c r="CZ5234" t="s">
        <v>124</v>
      </c>
      <c r="DD5234" t="str" cm="1">
        <f t="array" ref="DD5234">TEXT(_xlfn.SEQUENCE(1, DATEDIF(AG5234, AH5234, "m") + 1, AG5234, 30), "YYYY-APMM")</f>
        <v>2014-AP06</v>
      </c>
      <c r="DN5234">
        <f t="shared" si="162"/>
        <v>296</v>
      </c>
      <c r="DO5234" t="str">
        <f t="shared" si="163"/>
        <v>LABOR- SUBCONTRACTOR</v>
      </c>
    </row>
    <row r="5235" spans="1:119" x14ac:dyDescent="0.35">
      <c r="A5235" t="s">
        <v>105</v>
      </c>
      <c r="B5235">
        <v>504520</v>
      </c>
      <c r="C5235">
        <v>6359</v>
      </c>
      <c r="D5235">
        <v>125477</v>
      </c>
      <c r="E5235">
        <v>13662</v>
      </c>
      <c r="F5235">
        <v>0</v>
      </c>
      <c r="G5235" t="s">
        <v>106</v>
      </c>
      <c r="H5235" t="s">
        <v>106</v>
      </c>
      <c r="I5235" t="s">
        <v>106</v>
      </c>
      <c r="J5235" t="s">
        <v>107</v>
      </c>
      <c r="K5235" t="s">
        <v>108</v>
      </c>
      <c r="L5235" t="s">
        <v>109</v>
      </c>
      <c r="M5235" t="s">
        <v>110</v>
      </c>
      <c r="N5235" t="s">
        <v>11504</v>
      </c>
      <c r="O5235" t="s">
        <v>3189</v>
      </c>
      <c r="P5235">
        <v>8164</v>
      </c>
      <c r="Q5235">
        <v>128</v>
      </c>
      <c r="R5235">
        <v>0</v>
      </c>
      <c r="S5235">
        <v>56</v>
      </c>
      <c r="T5235">
        <v>0</v>
      </c>
      <c r="U5235">
        <v>86</v>
      </c>
      <c r="V5235">
        <v>86</v>
      </c>
      <c r="W5235">
        <v>56</v>
      </c>
      <c r="X5235">
        <v>0</v>
      </c>
      <c r="Y5235">
        <v>0</v>
      </c>
      <c r="Z5235">
        <v>0</v>
      </c>
      <c r="AD5235" s="1">
        <v>41636.333333333336</v>
      </c>
      <c r="AE5235" s="1">
        <v>41643.708333333336</v>
      </c>
      <c r="AG5235" s="1">
        <v>41616.333333333336</v>
      </c>
      <c r="AH5235" s="1">
        <v>41623.708333333336</v>
      </c>
      <c r="AI5235" s="1">
        <v>41616.333333333336</v>
      </c>
      <c r="AJ5235" s="1">
        <v>41623.708333333336</v>
      </c>
      <c r="AK5235" s="1">
        <v>41616.333333333336</v>
      </c>
      <c r="AL5235" s="1">
        <v>41623.708333333336</v>
      </c>
      <c r="AM5235" s="1">
        <v>41636.333333333336</v>
      </c>
      <c r="AN5235" s="1">
        <v>41643.708333333336</v>
      </c>
      <c r="AP5235" t="s">
        <v>113</v>
      </c>
      <c r="AU5235" t="e">
        <f>+FQnSh8jT5CqEACXpAnBqA</f>
        <v>#NAME?</v>
      </c>
      <c r="AY5235" t="s">
        <v>106</v>
      </c>
      <c r="AZ5235">
        <v>0</v>
      </c>
      <c r="BA5235">
        <v>0</v>
      </c>
      <c r="BD5235" s="3">
        <v>41321.663194444445</v>
      </c>
      <c r="BE5235" s="3">
        <v>41321.663888888892</v>
      </c>
      <c r="BF5235" t="s">
        <v>115</v>
      </c>
      <c r="BG5235" t="s">
        <v>115</v>
      </c>
      <c r="BH5235">
        <v>8149</v>
      </c>
      <c r="BM5235">
        <v>43410</v>
      </c>
      <c r="BR5235" t="s">
        <v>2865</v>
      </c>
      <c r="BS5235" t="s">
        <v>2866</v>
      </c>
      <c r="BU5235">
        <v>1</v>
      </c>
      <c r="BV5235" t="s">
        <v>118</v>
      </c>
      <c r="BX5235" t="s">
        <v>119</v>
      </c>
      <c r="BY5235" t="s">
        <v>119</v>
      </c>
      <c r="BZ5235" t="s">
        <v>119</v>
      </c>
      <c r="CA5235">
        <v>1</v>
      </c>
      <c r="CC5235" t="s">
        <v>120</v>
      </c>
      <c r="CH5235">
        <v>540</v>
      </c>
      <c r="CI5235">
        <v>29940</v>
      </c>
      <c r="CJ5235" t="s">
        <v>106</v>
      </c>
      <c r="CK5235" t="s">
        <v>106</v>
      </c>
      <c r="CL5235">
        <v>10</v>
      </c>
      <c r="CM5235" t="s">
        <v>3187</v>
      </c>
      <c r="CO5235">
        <v>125476</v>
      </c>
      <c r="CQ5235">
        <v>0</v>
      </c>
      <c r="CR5235">
        <v>0</v>
      </c>
      <c r="CS5235">
        <v>0</v>
      </c>
      <c r="CY5235" t="s">
        <v>123</v>
      </c>
      <c r="CZ5235" t="s">
        <v>124</v>
      </c>
      <c r="DD5235" t="str" cm="1">
        <f t="array" ref="DD5235">TEXT(_xlfn.SEQUENCE(1, DATEDIF(AG5235, AH5235, "m") + 1, AG5235, 30), "YYYY-APMM")</f>
        <v>2013-AP12</v>
      </c>
      <c r="DN5235">
        <f t="shared" si="162"/>
        <v>86</v>
      </c>
      <c r="DO5235" t="str">
        <f t="shared" si="163"/>
        <v>SCREED MASON SK</v>
      </c>
    </row>
    <row r="5236" spans="1:119" x14ac:dyDescent="0.35">
      <c r="A5236" t="s">
        <v>105</v>
      </c>
      <c r="B5236">
        <v>504521</v>
      </c>
      <c r="C5236">
        <v>6359</v>
      </c>
      <c r="D5236">
        <v>125477</v>
      </c>
      <c r="E5236">
        <v>13662</v>
      </c>
      <c r="F5236">
        <v>0</v>
      </c>
      <c r="G5236" t="s">
        <v>106</v>
      </c>
      <c r="H5236" t="s">
        <v>106</v>
      </c>
      <c r="I5236" t="s">
        <v>106</v>
      </c>
      <c r="J5236" t="s">
        <v>107</v>
      </c>
      <c r="K5236" t="s">
        <v>108</v>
      </c>
      <c r="L5236" t="s">
        <v>109</v>
      </c>
      <c r="M5236" t="s">
        <v>110</v>
      </c>
      <c r="N5236" t="s">
        <v>11505</v>
      </c>
      <c r="O5236" t="s">
        <v>3192</v>
      </c>
      <c r="P5236">
        <v>8178</v>
      </c>
      <c r="Q5236">
        <v>144</v>
      </c>
      <c r="R5236">
        <v>0</v>
      </c>
      <c r="S5236">
        <v>40</v>
      </c>
      <c r="T5236">
        <v>0</v>
      </c>
      <c r="U5236">
        <v>14</v>
      </c>
      <c r="V5236">
        <v>14</v>
      </c>
      <c r="W5236">
        <v>40</v>
      </c>
      <c r="X5236">
        <v>0</v>
      </c>
      <c r="Y5236">
        <v>0</v>
      </c>
      <c r="Z5236">
        <v>0</v>
      </c>
      <c r="AD5236" s="1">
        <v>41646.333333333336</v>
      </c>
      <c r="AE5236" s="1">
        <v>41651.708333333336</v>
      </c>
      <c r="AG5236" s="1">
        <v>41624.333333333336</v>
      </c>
      <c r="AH5236" s="1">
        <v>41630.708333333336</v>
      </c>
      <c r="AI5236" s="1">
        <v>41624.333333333336</v>
      </c>
      <c r="AJ5236" s="1">
        <v>41630.708333333336</v>
      </c>
      <c r="AK5236" s="1">
        <v>41624.333333333336</v>
      </c>
      <c r="AL5236" s="1">
        <v>41630.708333333336</v>
      </c>
      <c r="AM5236" s="1">
        <v>41646.333333333336</v>
      </c>
      <c r="AN5236" s="1">
        <v>41651.708333333336</v>
      </c>
      <c r="AP5236" t="s">
        <v>113</v>
      </c>
      <c r="AU5236" t="s">
        <v>11506</v>
      </c>
      <c r="AY5236" t="s">
        <v>106</v>
      </c>
      <c r="AZ5236">
        <v>0</v>
      </c>
      <c r="BA5236">
        <v>0</v>
      </c>
      <c r="BD5236" s="3">
        <v>41321.663194444445</v>
      </c>
      <c r="BE5236" s="3">
        <v>41321.663888888892</v>
      </c>
      <c r="BF5236" t="s">
        <v>115</v>
      </c>
      <c r="BG5236" t="s">
        <v>115</v>
      </c>
      <c r="BH5236">
        <v>8149</v>
      </c>
      <c r="BM5236">
        <v>43550</v>
      </c>
      <c r="BR5236" t="s">
        <v>116</v>
      </c>
      <c r="BS5236" t="s">
        <v>117</v>
      </c>
      <c r="BU5236">
        <v>1</v>
      </c>
      <c r="BV5236" t="s">
        <v>118</v>
      </c>
      <c r="BX5236" t="s">
        <v>119</v>
      </c>
      <c r="BY5236" t="s">
        <v>119</v>
      </c>
      <c r="BZ5236" t="s">
        <v>119</v>
      </c>
      <c r="CA5236">
        <v>1</v>
      </c>
      <c r="CC5236" t="s">
        <v>120</v>
      </c>
      <c r="CH5236">
        <v>540</v>
      </c>
      <c r="CI5236">
        <v>29940</v>
      </c>
      <c r="CJ5236" t="s">
        <v>106</v>
      </c>
      <c r="CK5236" t="s">
        <v>106</v>
      </c>
      <c r="CL5236">
        <v>10</v>
      </c>
      <c r="CM5236" t="s">
        <v>3187</v>
      </c>
      <c r="CO5236">
        <v>125476</v>
      </c>
      <c r="CQ5236">
        <v>0</v>
      </c>
      <c r="CR5236">
        <v>0</v>
      </c>
      <c r="CS5236">
        <v>0</v>
      </c>
      <c r="CY5236" t="s">
        <v>123</v>
      </c>
      <c r="CZ5236" t="s">
        <v>124</v>
      </c>
      <c r="DD5236" t="str" cm="1">
        <f t="array" ref="DD5236">TEXT(_xlfn.SEQUENCE(1, DATEDIF(AG5236, AH5236, "m") + 1, AG5236, 30), "YYYY-APMM")</f>
        <v>2013-AP12</v>
      </c>
      <c r="DN5236">
        <f t="shared" si="162"/>
        <v>14</v>
      </c>
      <c r="DO5236" t="str">
        <f t="shared" si="163"/>
        <v>LABOR- SUBCONTRACTOR</v>
      </c>
    </row>
    <row r="5237" spans="1:119" x14ac:dyDescent="0.35">
      <c r="A5237" t="s">
        <v>105</v>
      </c>
      <c r="B5237">
        <v>504522</v>
      </c>
      <c r="C5237">
        <v>6359</v>
      </c>
      <c r="D5237">
        <v>125477</v>
      </c>
      <c r="E5237">
        <v>13662</v>
      </c>
      <c r="F5237">
        <v>0</v>
      </c>
      <c r="G5237" t="s">
        <v>106</v>
      </c>
      <c r="H5237" t="s">
        <v>106</v>
      </c>
      <c r="I5237" t="s">
        <v>106</v>
      </c>
      <c r="J5237" t="s">
        <v>107</v>
      </c>
      <c r="K5237" t="s">
        <v>108</v>
      </c>
      <c r="L5237" t="s">
        <v>109</v>
      </c>
      <c r="M5237" t="s">
        <v>110</v>
      </c>
      <c r="N5237" t="s">
        <v>11507</v>
      </c>
      <c r="O5237" t="s">
        <v>3195</v>
      </c>
      <c r="P5237">
        <v>8178</v>
      </c>
      <c r="Q5237">
        <v>72</v>
      </c>
      <c r="R5237">
        <v>0</v>
      </c>
      <c r="S5237">
        <v>56</v>
      </c>
      <c r="T5237">
        <v>0</v>
      </c>
      <c r="U5237">
        <v>14</v>
      </c>
      <c r="V5237">
        <v>14</v>
      </c>
      <c r="W5237">
        <v>56</v>
      </c>
      <c r="X5237">
        <v>0</v>
      </c>
      <c r="Y5237">
        <v>0</v>
      </c>
      <c r="Z5237">
        <v>0</v>
      </c>
      <c r="AD5237" s="1">
        <v>41630.333333333336</v>
      </c>
      <c r="AE5237" s="1">
        <v>41637.708333333336</v>
      </c>
      <c r="AG5237" s="1">
        <v>41618.333333333336</v>
      </c>
      <c r="AH5237" s="1">
        <v>41625.708333333336</v>
      </c>
      <c r="AI5237" s="1">
        <v>41618.333333333336</v>
      </c>
      <c r="AJ5237" s="1">
        <v>41625.708333333336</v>
      </c>
      <c r="AK5237" s="1">
        <v>41618.333333333336</v>
      </c>
      <c r="AL5237" s="1">
        <v>41625.708333333336</v>
      </c>
      <c r="AM5237" s="1">
        <v>41630.333333333336</v>
      </c>
      <c r="AN5237" s="1">
        <v>41637.708333333336</v>
      </c>
      <c r="AP5237" t="s">
        <v>113</v>
      </c>
      <c r="AU5237" t="s">
        <v>11508</v>
      </c>
      <c r="AY5237" t="s">
        <v>106</v>
      </c>
      <c r="AZ5237">
        <v>0</v>
      </c>
      <c r="BA5237">
        <v>0</v>
      </c>
      <c r="BD5237" s="3">
        <v>41321.663194444445</v>
      </c>
      <c r="BE5237" s="3">
        <v>41321.663888888892</v>
      </c>
      <c r="BF5237" t="s">
        <v>115</v>
      </c>
      <c r="BG5237" t="s">
        <v>115</v>
      </c>
      <c r="BH5237">
        <v>8149</v>
      </c>
      <c r="BM5237">
        <v>43550</v>
      </c>
      <c r="BR5237" t="s">
        <v>116</v>
      </c>
      <c r="BS5237" t="s">
        <v>117</v>
      </c>
      <c r="BU5237">
        <v>1</v>
      </c>
      <c r="BV5237" t="s">
        <v>118</v>
      </c>
      <c r="BX5237" t="s">
        <v>119</v>
      </c>
      <c r="BY5237" t="s">
        <v>119</v>
      </c>
      <c r="BZ5237" t="s">
        <v>119</v>
      </c>
      <c r="CA5237">
        <v>1</v>
      </c>
      <c r="CC5237" t="s">
        <v>120</v>
      </c>
      <c r="CH5237">
        <v>540</v>
      </c>
      <c r="CI5237">
        <v>29940</v>
      </c>
      <c r="CJ5237" t="s">
        <v>106</v>
      </c>
      <c r="CK5237" t="s">
        <v>106</v>
      </c>
      <c r="CL5237">
        <v>10</v>
      </c>
      <c r="CM5237" t="s">
        <v>3187</v>
      </c>
      <c r="CO5237">
        <v>125476</v>
      </c>
      <c r="CQ5237">
        <v>0</v>
      </c>
      <c r="CR5237">
        <v>0</v>
      </c>
      <c r="CS5237">
        <v>0</v>
      </c>
      <c r="CY5237" t="s">
        <v>123</v>
      </c>
      <c r="CZ5237" t="s">
        <v>124</v>
      </c>
      <c r="DD5237" t="str" cm="1">
        <f t="array" ref="DD5237">TEXT(_xlfn.SEQUENCE(1, DATEDIF(AG5237, AH5237, "m") + 1, AG5237, 30), "YYYY-APMM")</f>
        <v>2013-AP12</v>
      </c>
      <c r="DN5237">
        <f t="shared" si="162"/>
        <v>14</v>
      </c>
      <c r="DO5237" t="str">
        <f t="shared" si="163"/>
        <v>LABOR- SUBCONTRACTOR</v>
      </c>
    </row>
    <row r="5238" spans="1:119" x14ac:dyDescent="0.35">
      <c r="A5238" t="s">
        <v>105</v>
      </c>
      <c r="B5238">
        <v>504523</v>
      </c>
      <c r="C5238">
        <v>6359</v>
      </c>
      <c r="D5238">
        <v>125477</v>
      </c>
      <c r="E5238">
        <v>13662</v>
      </c>
      <c r="F5238">
        <v>0</v>
      </c>
      <c r="G5238" t="s">
        <v>106</v>
      </c>
      <c r="H5238" t="s">
        <v>106</v>
      </c>
      <c r="I5238" t="s">
        <v>106</v>
      </c>
      <c r="J5238" t="s">
        <v>107</v>
      </c>
      <c r="K5238" t="s">
        <v>108</v>
      </c>
      <c r="L5238" t="s">
        <v>109</v>
      </c>
      <c r="M5238" t="s">
        <v>110</v>
      </c>
      <c r="N5238" t="s">
        <v>11509</v>
      </c>
      <c r="O5238" t="s">
        <v>3198</v>
      </c>
      <c r="P5238">
        <v>8172</v>
      </c>
      <c r="Q5238">
        <v>72</v>
      </c>
      <c r="R5238">
        <v>0</v>
      </c>
      <c r="S5238">
        <v>56</v>
      </c>
      <c r="T5238">
        <v>0</v>
      </c>
      <c r="U5238">
        <v>66</v>
      </c>
      <c r="V5238">
        <v>66</v>
      </c>
      <c r="W5238">
        <v>56</v>
      </c>
      <c r="X5238">
        <v>0</v>
      </c>
      <c r="Y5238">
        <v>0</v>
      </c>
      <c r="Z5238">
        <v>0</v>
      </c>
      <c r="AD5238" s="1">
        <v>41612.333333333336</v>
      </c>
      <c r="AE5238" s="1">
        <v>41619.708333333336</v>
      </c>
      <c r="AG5238" s="1">
        <v>41602.333333333336</v>
      </c>
      <c r="AH5238" s="1">
        <v>41609.708333333336</v>
      </c>
      <c r="AI5238" s="1">
        <v>41602.333333333336</v>
      </c>
      <c r="AJ5238" s="1">
        <v>41609.708333333336</v>
      </c>
      <c r="AK5238" s="1">
        <v>41602.333333333336</v>
      </c>
      <c r="AL5238" s="1">
        <v>41609.708333333336</v>
      </c>
      <c r="AM5238" s="1">
        <v>41612.333333333336</v>
      </c>
      <c r="AN5238" s="1">
        <v>41619.708333333336</v>
      </c>
      <c r="AP5238" t="s">
        <v>113</v>
      </c>
      <c r="AU5238" t="s">
        <v>11510</v>
      </c>
      <c r="AY5238" t="s">
        <v>106</v>
      </c>
      <c r="AZ5238">
        <v>0</v>
      </c>
      <c r="BA5238">
        <v>0</v>
      </c>
      <c r="BD5238" s="3">
        <v>41321.663194444445</v>
      </c>
      <c r="BE5238" s="3">
        <v>41321.663888888892</v>
      </c>
      <c r="BF5238" t="s">
        <v>115</v>
      </c>
      <c r="BG5238" t="s">
        <v>115</v>
      </c>
      <c r="BH5238">
        <v>8149</v>
      </c>
      <c r="BM5238">
        <v>43490</v>
      </c>
      <c r="BR5238" t="s">
        <v>3200</v>
      </c>
      <c r="BS5238" t="s">
        <v>3201</v>
      </c>
      <c r="BU5238">
        <v>1</v>
      </c>
      <c r="BV5238" t="s">
        <v>118</v>
      </c>
      <c r="BX5238" t="s">
        <v>119</v>
      </c>
      <c r="BY5238" t="s">
        <v>119</v>
      </c>
      <c r="BZ5238" t="s">
        <v>119</v>
      </c>
      <c r="CA5238">
        <v>1</v>
      </c>
      <c r="CC5238" t="s">
        <v>120</v>
      </c>
      <c r="CH5238">
        <v>540</v>
      </c>
      <c r="CI5238">
        <v>29940</v>
      </c>
      <c r="CJ5238" t="s">
        <v>106</v>
      </c>
      <c r="CK5238" t="s">
        <v>106</v>
      </c>
      <c r="CL5238">
        <v>10</v>
      </c>
      <c r="CM5238" t="s">
        <v>3187</v>
      </c>
      <c r="CO5238">
        <v>125476</v>
      </c>
      <c r="CQ5238">
        <v>0</v>
      </c>
      <c r="CR5238">
        <v>0</v>
      </c>
      <c r="CS5238">
        <v>0</v>
      </c>
      <c r="CY5238" t="s">
        <v>123</v>
      </c>
      <c r="CZ5238" t="s">
        <v>124</v>
      </c>
      <c r="DD5238" t="str" cm="1">
        <f t="array" ref="DD5238">TEXT(_xlfn.SEQUENCE(1, DATEDIF(AG5238, AH5238, "m") + 1, AG5238, 30), "YYYY-APMM")</f>
        <v>2013-AP11</v>
      </c>
      <c r="DN5238">
        <f t="shared" si="162"/>
        <v>66</v>
      </c>
      <c r="DO5238" t="str">
        <f t="shared" si="163"/>
        <v>MANHOLES SK</v>
      </c>
    </row>
    <row r="5239" spans="1:119" x14ac:dyDescent="0.35">
      <c r="A5239" t="s">
        <v>105</v>
      </c>
      <c r="B5239">
        <v>504524</v>
      </c>
      <c r="C5239">
        <v>6359</v>
      </c>
      <c r="D5239">
        <v>125477</v>
      </c>
      <c r="E5239">
        <v>13662</v>
      </c>
      <c r="F5239">
        <v>0</v>
      </c>
      <c r="G5239" t="s">
        <v>106</v>
      </c>
      <c r="H5239" t="s">
        <v>106</v>
      </c>
      <c r="I5239" t="s">
        <v>106</v>
      </c>
      <c r="J5239" t="s">
        <v>107</v>
      </c>
      <c r="K5239" t="s">
        <v>108</v>
      </c>
      <c r="L5239" t="s">
        <v>109</v>
      </c>
      <c r="M5239" t="s">
        <v>110</v>
      </c>
      <c r="N5239" t="s">
        <v>11511</v>
      </c>
      <c r="O5239" t="s">
        <v>3206</v>
      </c>
      <c r="P5239">
        <v>8172</v>
      </c>
      <c r="Q5239">
        <v>72</v>
      </c>
      <c r="R5239">
        <v>0</v>
      </c>
      <c r="S5239">
        <v>56</v>
      </c>
      <c r="T5239">
        <v>0</v>
      </c>
      <c r="U5239">
        <v>22</v>
      </c>
      <c r="V5239">
        <v>22</v>
      </c>
      <c r="W5239">
        <v>56</v>
      </c>
      <c r="X5239">
        <v>0</v>
      </c>
      <c r="Y5239">
        <v>0</v>
      </c>
      <c r="Z5239">
        <v>0</v>
      </c>
      <c r="AD5239" s="1">
        <v>41620.333333333336</v>
      </c>
      <c r="AE5239" s="1">
        <v>41629.708333333336</v>
      </c>
      <c r="AG5239" s="1">
        <v>41610.333333333336</v>
      </c>
      <c r="AH5239" s="1">
        <v>41617.708333333336</v>
      </c>
      <c r="AI5239" s="1">
        <v>41610.333333333336</v>
      </c>
      <c r="AJ5239" s="1">
        <v>41617.708333333336</v>
      </c>
      <c r="AK5239" s="1">
        <v>41610.333333333336</v>
      </c>
      <c r="AL5239" s="1">
        <v>41617.708333333336</v>
      </c>
      <c r="AM5239" s="1">
        <v>41620.333333333336</v>
      </c>
      <c r="AN5239" s="1">
        <v>41629.708333333336</v>
      </c>
      <c r="AP5239" t="s">
        <v>113</v>
      </c>
      <c r="AU5239" t="s">
        <v>11512</v>
      </c>
      <c r="AY5239" t="s">
        <v>106</v>
      </c>
      <c r="AZ5239">
        <v>0</v>
      </c>
      <c r="BA5239">
        <v>0</v>
      </c>
      <c r="BD5239" s="3">
        <v>41321.663194444445</v>
      </c>
      <c r="BE5239" s="3">
        <v>41321.663888888892</v>
      </c>
      <c r="BF5239" t="s">
        <v>115</v>
      </c>
      <c r="BG5239" t="s">
        <v>115</v>
      </c>
      <c r="BH5239">
        <v>8149</v>
      </c>
      <c r="BM5239">
        <v>43490</v>
      </c>
      <c r="BR5239" t="s">
        <v>3200</v>
      </c>
      <c r="BS5239" t="s">
        <v>3201</v>
      </c>
      <c r="BU5239">
        <v>1</v>
      </c>
      <c r="BV5239" t="s">
        <v>118</v>
      </c>
      <c r="BX5239" t="s">
        <v>119</v>
      </c>
      <c r="BY5239" t="s">
        <v>119</v>
      </c>
      <c r="BZ5239" t="s">
        <v>119</v>
      </c>
      <c r="CA5239">
        <v>1</v>
      </c>
      <c r="CC5239" t="s">
        <v>120</v>
      </c>
      <c r="CH5239">
        <v>540</v>
      </c>
      <c r="CI5239">
        <v>29940</v>
      </c>
      <c r="CJ5239" t="s">
        <v>106</v>
      </c>
      <c r="CK5239" t="s">
        <v>106</v>
      </c>
      <c r="CL5239">
        <v>10</v>
      </c>
      <c r="CM5239" t="s">
        <v>3187</v>
      </c>
      <c r="CO5239">
        <v>125476</v>
      </c>
      <c r="CQ5239">
        <v>0</v>
      </c>
      <c r="CR5239">
        <v>0</v>
      </c>
      <c r="CS5239">
        <v>0</v>
      </c>
      <c r="CY5239" t="s">
        <v>123</v>
      </c>
      <c r="CZ5239" t="s">
        <v>124</v>
      </c>
      <c r="DD5239" t="str" cm="1">
        <f t="array" ref="DD5239">TEXT(_xlfn.SEQUENCE(1, DATEDIF(AG5239, AH5239, "m") + 1, AG5239, 30), "YYYY-APMM")</f>
        <v>2013-AP12</v>
      </c>
      <c r="DN5239">
        <f t="shared" si="162"/>
        <v>22</v>
      </c>
      <c r="DO5239" t="str">
        <f t="shared" si="163"/>
        <v>MANHOLES SK</v>
      </c>
    </row>
    <row r="5240" spans="1:119" x14ac:dyDescent="0.35">
      <c r="A5240" t="s">
        <v>105</v>
      </c>
      <c r="B5240">
        <v>504525</v>
      </c>
      <c r="C5240">
        <v>6359</v>
      </c>
      <c r="D5240">
        <v>125478</v>
      </c>
      <c r="E5240">
        <v>13662</v>
      </c>
      <c r="F5240">
        <v>0</v>
      </c>
      <c r="G5240" t="s">
        <v>106</v>
      </c>
      <c r="H5240" t="s">
        <v>106</v>
      </c>
      <c r="I5240" t="s">
        <v>106</v>
      </c>
      <c r="J5240" t="s">
        <v>107</v>
      </c>
      <c r="K5240" t="s">
        <v>108</v>
      </c>
      <c r="L5240" t="s">
        <v>109</v>
      </c>
      <c r="M5240" t="s">
        <v>110</v>
      </c>
      <c r="N5240" t="s">
        <v>11513</v>
      </c>
      <c r="O5240" t="s">
        <v>3209</v>
      </c>
      <c r="P5240">
        <v>8177</v>
      </c>
      <c r="Q5240">
        <v>72</v>
      </c>
      <c r="R5240">
        <v>0</v>
      </c>
      <c r="S5240">
        <v>32</v>
      </c>
      <c r="T5240">
        <v>0</v>
      </c>
      <c r="U5240">
        <v>14</v>
      </c>
      <c r="V5240">
        <v>14</v>
      </c>
      <c r="W5240">
        <v>32</v>
      </c>
      <c r="X5240">
        <v>8</v>
      </c>
      <c r="Y5240">
        <v>0</v>
      </c>
      <c r="Z5240">
        <v>8</v>
      </c>
      <c r="AD5240" s="1">
        <v>41638.333333333336</v>
      </c>
      <c r="AE5240" s="1">
        <v>41641.708333333336</v>
      </c>
      <c r="AG5240" s="1">
        <v>41627.333333333336</v>
      </c>
      <c r="AH5240" s="1">
        <v>41631.708333333336</v>
      </c>
      <c r="AI5240" s="1">
        <v>41627.333333333336</v>
      </c>
      <c r="AJ5240" s="1">
        <v>41631.708333333336</v>
      </c>
      <c r="AK5240" s="1">
        <v>41627.333333333336</v>
      </c>
      <c r="AL5240" s="1">
        <v>41631.708333333336</v>
      </c>
      <c r="AM5240" s="1">
        <v>41638.333333333336</v>
      </c>
      <c r="AN5240" s="1">
        <v>41641.708333333336</v>
      </c>
      <c r="AP5240" t="s">
        <v>113</v>
      </c>
      <c r="AU5240" t="s">
        <v>11514</v>
      </c>
      <c r="AY5240" t="s">
        <v>106</v>
      </c>
      <c r="AZ5240">
        <v>0</v>
      </c>
      <c r="BA5240">
        <v>0</v>
      </c>
      <c r="BD5240" s="3">
        <v>41321.663194444445</v>
      </c>
      <c r="BE5240" s="3">
        <v>41321.663888888892</v>
      </c>
      <c r="BF5240" t="s">
        <v>115</v>
      </c>
      <c r="BG5240" t="s">
        <v>115</v>
      </c>
      <c r="BH5240">
        <v>8149</v>
      </c>
      <c r="BM5240">
        <v>43540</v>
      </c>
      <c r="BR5240" t="s">
        <v>1299</v>
      </c>
      <c r="BS5240" t="s">
        <v>1300</v>
      </c>
      <c r="BU5240">
        <v>1</v>
      </c>
      <c r="BV5240" t="s">
        <v>118</v>
      </c>
      <c r="BX5240" t="s">
        <v>119</v>
      </c>
      <c r="BY5240" t="s">
        <v>119</v>
      </c>
      <c r="BZ5240" t="s">
        <v>119</v>
      </c>
      <c r="CA5240">
        <v>1</v>
      </c>
      <c r="CC5240" t="s">
        <v>120</v>
      </c>
      <c r="CH5240">
        <v>540</v>
      </c>
      <c r="CI5240">
        <v>29950</v>
      </c>
      <c r="CJ5240" t="s">
        <v>106</v>
      </c>
      <c r="CK5240" t="s">
        <v>106</v>
      </c>
      <c r="CL5240">
        <v>15</v>
      </c>
      <c r="CM5240" t="s">
        <v>3211</v>
      </c>
      <c r="CO5240">
        <v>125476</v>
      </c>
      <c r="CQ5240">
        <v>0</v>
      </c>
      <c r="CR5240">
        <v>0</v>
      </c>
      <c r="CS5240">
        <v>0</v>
      </c>
      <c r="CY5240" t="s">
        <v>123</v>
      </c>
      <c r="CZ5240" t="s">
        <v>124</v>
      </c>
      <c r="DD5240" t="str" cm="1">
        <f t="array" ref="DD5240">TEXT(_xlfn.SEQUENCE(1, DATEDIF(AG5240, AH5240, "m") + 1, AG5240, 30), "YYYY-APMM")</f>
        <v>2013-AP12</v>
      </c>
      <c r="DN5240">
        <f t="shared" si="162"/>
        <v>14</v>
      </c>
      <c r="DO5240" t="str">
        <f t="shared" si="163"/>
        <v>LABOR - CIVIL</v>
      </c>
    </row>
    <row r="5241" spans="1:119" x14ac:dyDescent="0.35">
      <c r="A5241" t="s">
        <v>105</v>
      </c>
      <c r="B5241">
        <v>504526</v>
      </c>
      <c r="C5241">
        <v>6359</v>
      </c>
      <c r="D5241">
        <v>125478</v>
      </c>
      <c r="E5241">
        <v>13662</v>
      </c>
      <c r="F5241">
        <v>0</v>
      </c>
      <c r="G5241" t="s">
        <v>106</v>
      </c>
      <c r="H5241" t="s">
        <v>106</v>
      </c>
      <c r="I5241" t="s">
        <v>106</v>
      </c>
      <c r="J5241" t="s">
        <v>107</v>
      </c>
      <c r="K5241" t="s">
        <v>108</v>
      </c>
      <c r="L5241" t="s">
        <v>109</v>
      </c>
      <c r="M5241" t="s">
        <v>110</v>
      </c>
      <c r="N5241" t="s">
        <v>11515</v>
      </c>
      <c r="O5241" t="s">
        <v>3213</v>
      </c>
      <c r="P5241">
        <v>8165</v>
      </c>
      <c r="Q5241">
        <v>72</v>
      </c>
      <c r="R5241">
        <v>0</v>
      </c>
      <c r="S5241">
        <v>56</v>
      </c>
      <c r="T5241">
        <v>0</v>
      </c>
      <c r="U5241">
        <v>112</v>
      </c>
      <c r="V5241">
        <v>112</v>
      </c>
      <c r="W5241">
        <v>56</v>
      </c>
      <c r="X5241">
        <v>0</v>
      </c>
      <c r="Y5241">
        <v>0</v>
      </c>
      <c r="Z5241">
        <v>0</v>
      </c>
      <c r="AD5241" s="1">
        <v>41643.333333333336</v>
      </c>
      <c r="AE5241" s="1">
        <v>41650.708333333336</v>
      </c>
      <c r="AG5241" s="1">
        <v>41632.333333333336</v>
      </c>
      <c r="AH5241" s="1">
        <v>41639.708333333336</v>
      </c>
      <c r="AI5241" s="1">
        <v>41632.333333333336</v>
      </c>
      <c r="AJ5241" s="1">
        <v>41639.708333333336</v>
      </c>
      <c r="AK5241" s="1">
        <v>41632.333333333336</v>
      </c>
      <c r="AL5241" s="1">
        <v>41639.708333333336</v>
      </c>
      <c r="AM5241" s="1">
        <v>41643.333333333336</v>
      </c>
      <c r="AN5241" s="1">
        <v>41650.708333333336</v>
      </c>
      <c r="AP5241" t="s">
        <v>113</v>
      </c>
      <c r="AU5241" t="s">
        <v>11516</v>
      </c>
      <c r="AY5241" t="s">
        <v>106</v>
      </c>
      <c r="AZ5241">
        <v>0</v>
      </c>
      <c r="BA5241">
        <v>0</v>
      </c>
      <c r="BD5241" s="3">
        <v>41321.663194444445</v>
      </c>
      <c r="BE5241" s="3">
        <v>41321.663888888892</v>
      </c>
      <c r="BF5241" t="s">
        <v>115</v>
      </c>
      <c r="BG5241" t="s">
        <v>115</v>
      </c>
      <c r="BH5241">
        <v>8149</v>
      </c>
      <c r="BM5241">
        <v>43420</v>
      </c>
      <c r="BR5241" t="s">
        <v>3122</v>
      </c>
      <c r="BS5241" t="s">
        <v>3123</v>
      </c>
      <c r="BU5241">
        <v>1</v>
      </c>
      <c r="BV5241" t="s">
        <v>118</v>
      </c>
      <c r="BX5241" t="s">
        <v>119</v>
      </c>
      <c r="BY5241" t="s">
        <v>119</v>
      </c>
      <c r="BZ5241" t="s">
        <v>119</v>
      </c>
      <c r="CA5241">
        <v>1</v>
      </c>
      <c r="CC5241" t="s">
        <v>120</v>
      </c>
      <c r="CH5241">
        <v>540</v>
      </c>
      <c r="CI5241">
        <v>29950</v>
      </c>
      <c r="CJ5241" t="s">
        <v>106</v>
      </c>
      <c r="CK5241" t="s">
        <v>106</v>
      </c>
      <c r="CL5241">
        <v>15</v>
      </c>
      <c r="CM5241" t="s">
        <v>3211</v>
      </c>
      <c r="CO5241">
        <v>125476</v>
      </c>
      <c r="CQ5241">
        <v>0</v>
      </c>
      <c r="CR5241">
        <v>0</v>
      </c>
      <c r="CS5241">
        <v>0</v>
      </c>
      <c r="CY5241" t="s">
        <v>123</v>
      </c>
      <c r="CZ5241" t="s">
        <v>124</v>
      </c>
      <c r="DD5241" t="str" cm="1">
        <f t="array" ref="DD5241">TEXT(_xlfn.SEQUENCE(1, DATEDIF(AG5241, AH5241, "m") + 1, AG5241, 30), "YYYY-APMM")</f>
        <v>2013-AP12</v>
      </c>
      <c r="DN5241">
        <f t="shared" si="162"/>
        <v>112</v>
      </c>
      <c r="DO5241" t="str">
        <f t="shared" si="163"/>
        <v>STEEL FIXERS SK</v>
      </c>
    </row>
    <row r="5242" spans="1:119" x14ac:dyDescent="0.35">
      <c r="A5242" t="s">
        <v>105</v>
      </c>
      <c r="B5242">
        <v>504527</v>
      </c>
      <c r="C5242">
        <v>6359</v>
      </c>
      <c r="D5242">
        <v>125478</v>
      </c>
      <c r="E5242">
        <v>13662</v>
      </c>
      <c r="F5242">
        <v>0</v>
      </c>
      <c r="G5242" t="s">
        <v>106</v>
      </c>
      <c r="H5242" t="s">
        <v>106</v>
      </c>
      <c r="I5242" t="s">
        <v>106</v>
      </c>
      <c r="J5242" t="s">
        <v>107</v>
      </c>
      <c r="K5242" t="s">
        <v>108</v>
      </c>
      <c r="L5242" t="s">
        <v>109</v>
      </c>
      <c r="M5242" t="s">
        <v>110</v>
      </c>
      <c r="N5242" t="s">
        <v>11517</v>
      </c>
      <c r="O5242" t="s">
        <v>3216</v>
      </c>
      <c r="P5242">
        <v>8168</v>
      </c>
      <c r="Q5242">
        <v>72</v>
      </c>
      <c r="R5242">
        <v>0</v>
      </c>
      <c r="S5242">
        <v>56</v>
      </c>
      <c r="T5242">
        <v>0</v>
      </c>
      <c r="U5242">
        <v>64</v>
      </c>
      <c r="V5242">
        <v>64</v>
      </c>
      <c r="W5242">
        <v>56</v>
      </c>
      <c r="X5242">
        <v>0</v>
      </c>
      <c r="Y5242">
        <v>0</v>
      </c>
      <c r="Z5242">
        <v>0</v>
      </c>
      <c r="AD5242" s="1">
        <v>41651.333333333336</v>
      </c>
      <c r="AE5242" s="1">
        <v>41658.708333333336</v>
      </c>
      <c r="AG5242" s="1">
        <v>41640.333333333336</v>
      </c>
      <c r="AH5242" s="1">
        <v>41647.708333333336</v>
      </c>
      <c r="AI5242" s="1">
        <v>41640.333333333336</v>
      </c>
      <c r="AJ5242" s="1">
        <v>41647.708333333336</v>
      </c>
      <c r="AK5242" s="1">
        <v>41640.333333333336</v>
      </c>
      <c r="AL5242" s="1">
        <v>41647.708333333336</v>
      </c>
      <c r="AM5242" s="1">
        <v>41651.333333333336</v>
      </c>
      <c r="AN5242" s="1">
        <v>41658.708333333336</v>
      </c>
      <c r="AP5242" t="s">
        <v>113</v>
      </c>
      <c r="AU5242" t="s">
        <v>11518</v>
      </c>
      <c r="AY5242" t="s">
        <v>106</v>
      </c>
      <c r="AZ5242">
        <v>0</v>
      </c>
      <c r="BA5242">
        <v>0</v>
      </c>
      <c r="BD5242" s="3">
        <v>41321.663194444445</v>
      </c>
      <c r="BE5242" s="3">
        <v>41321.663888888892</v>
      </c>
      <c r="BF5242" t="s">
        <v>115</v>
      </c>
      <c r="BG5242" t="s">
        <v>115</v>
      </c>
      <c r="BH5242">
        <v>8149</v>
      </c>
      <c r="BM5242">
        <v>43450</v>
      </c>
      <c r="BR5242" t="s">
        <v>1309</v>
      </c>
      <c r="BS5242" t="s">
        <v>1310</v>
      </c>
      <c r="BU5242">
        <v>1</v>
      </c>
      <c r="BV5242" t="s">
        <v>118</v>
      </c>
      <c r="BX5242" t="s">
        <v>119</v>
      </c>
      <c r="BY5242" t="s">
        <v>119</v>
      </c>
      <c r="BZ5242" t="s">
        <v>119</v>
      </c>
      <c r="CA5242">
        <v>1</v>
      </c>
      <c r="CC5242" t="s">
        <v>120</v>
      </c>
      <c r="CH5242">
        <v>540</v>
      </c>
      <c r="CI5242">
        <v>29950</v>
      </c>
      <c r="CJ5242" t="s">
        <v>106</v>
      </c>
      <c r="CK5242" t="s">
        <v>106</v>
      </c>
      <c r="CL5242">
        <v>15</v>
      </c>
      <c r="CM5242" t="s">
        <v>3211</v>
      </c>
      <c r="CO5242">
        <v>125476</v>
      </c>
      <c r="CQ5242">
        <v>0</v>
      </c>
      <c r="CR5242">
        <v>0</v>
      </c>
      <c r="CS5242">
        <v>0</v>
      </c>
      <c r="CY5242" t="s">
        <v>123</v>
      </c>
      <c r="CZ5242" t="s">
        <v>124</v>
      </c>
      <c r="DD5242" t="str" cm="1">
        <f t="array" ref="DD5242">TEXT(_xlfn.SEQUENCE(1, DATEDIF(AG5242, AH5242, "m") + 1, AG5242, 30), "YYYY-APMM")</f>
        <v>2014-AP01</v>
      </c>
      <c r="DN5242">
        <f t="shared" si="162"/>
        <v>64</v>
      </c>
      <c r="DO5242" t="str">
        <f t="shared" si="163"/>
        <v>BLOCK MASON SK</v>
      </c>
    </row>
    <row r="5243" spans="1:119" x14ac:dyDescent="0.35">
      <c r="A5243" t="s">
        <v>105</v>
      </c>
      <c r="B5243">
        <v>504528</v>
      </c>
      <c r="C5243">
        <v>6359</v>
      </c>
      <c r="D5243">
        <v>125478</v>
      </c>
      <c r="E5243">
        <v>13662</v>
      </c>
      <c r="F5243">
        <v>0</v>
      </c>
      <c r="G5243" t="s">
        <v>106</v>
      </c>
      <c r="H5243" t="s">
        <v>106</v>
      </c>
      <c r="I5243" t="s">
        <v>106</v>
      </c>
      <c r="J5243" t="s">
        <v>107</v>
      </c>
      <c r="K5243" t="s">
        <v>108</v>
      </c>
      <c r="L5243" t="s">
        <v>109</v>
      </c>
      <c r="M5243" t="s">
        <v>110</v>
      </c>
      <c r="N5243" t="s">
        <v>11519</v>
      </c>
      <c r="O5243" t="s">
        <v>3219</v>
      </c>
      <c r="P5243">
        <v>8178</v>
      </c>
      <c r="Q5243">
        <v>72</v>
      </c>
      <c r="R5243">
        <v>0</v>
      </c>
      <c r="S5243">
        <v>56</v>
      </c>
      <c r="T5243">
        <v>0</v>
      </c>
      <c r="U5243">
        <v>36</v>
      </c>
      <c r="V5243">
        <v>36</v>
      </c>
      <c r="W5243">
        <v>56</v>
      </c>
      <c r="X5243">
        <v>0</v>
      </c>
      <c r="Y5243">
        <v>0</v>
      </c>
      <c r="Z5243">
        <v>0</v>
      </c>
      <c r="AD5243" s="1">
        <v>41659.333333333336</v>
      </c>
      <c r="AE5243" s="1">
        <v>41666.708333333336</v>
      </c>
      <c r="AG5243" s="1">
        <v>41648.333333333336</v>
      </c>
      <c r="AH5243" s="1">
        <v>41655.708333333336</v>
      </c>
      <c r="AI5243" s="1">
        <v>41648.333333333336</v>
      </c>
      <c r="AJ5243" s="1">
        <v>41655.708333333336</v>
      </c>
      <c r="AK5243" s="1">
        <v>41648.333333333336</v>
      </c>
      <c r="AL5243" s="1">
        <v>41655.708333333336</v>
      </c>
      <c r="AM5243" s="1">
        <v>41659.333333333336</v>
      </c>
      <c r="AN5243" s="1">
        <v>41666.708333333336</v>
      </c>
      <c r="AP5243" t="s">
        <v>113</v>
      </c>
      <c r="AU5243" t="s">
        <v>11520</v>
      </c>
      <c r="AY5243" t="s">
        <v>106</v>
      </c>
      <c r="AZ5243">
        <v>0</v>
      </c>
      <c r="BA5243">
        <v>0</v>
      </c>
      <c r="BD5243" s="3">
        <v>41321.663194444445</v>
      </c>
      <c r="BE5243" s="3">
        <v>41321.663888888892</v>
      </c>
      <c r="BF5243" t="s">
        <v>115</v>
      </c>
      <c r="BG5243" t="s">
        <v>115</v>
      </c>
      <c r="BH5243">
        <v>8149</v>
      </c>
      <c r="BM5243">
        <v>43550</v>
      </c>
      <c r="BR5243" t="s">
        <v>116</v>
      </c>
      <c r="BS5243" t="s">
        <v>117</v>
      </c>
      <c r="BU5243">
        <v>1</v>
      </c>
      <c r="BV5243" t="s">
        <v>118</v>
      </c>
      <c r="BX5243" t="s">
        <v>119</v>
      </c>
      <c r="BY5243" t="s">
        <v>119</v>
      </c>
      <c r="BZ5243" t="s">
        <v>119</v>
      </c>
      <c r="CA5243">
        <v>1</v>
      </c>
      <c r="CC5243" t="s">
        <v>120</v>
      </c>
      <c r="CH5243">
        <v>540</v>
      </c>
      <c r="CI5243">
        <v>29950</v>
      </c>
      <c r="CJ5243" t="s">
        <v>106</v>
      </c>
      <c r="CK5243" t="s">
        <v>106</v>
      </c>
      <c r="CL5243">
        <v>15</v>
      </c>
      <c r="CM5243" t="s">
        <v>3211</v>
      </c>
      <c r="CO5243">
        <v>125476</v>
      </c>
      <c r="CQ5243">
        <v>0</v>
      </c>
      <c r="CR5243">
        <v>0</v>
      </c>
      <c r="CS5243">
        <v>0</v>
      </c>
      <c r="CY5243" t="s">
        <v>123</v>
      </c>
      <c r="CZ5243" t="s">
        <v>124</v>
      </c>
      <c r="DD5243" t="str" cm="1">
        <f t="array" ref="DD5243">TEXT(_xlfn.SEQUENCE(1, DATEDIF(AG5243, AH5243, "m") + 1, AG5243, 30), "YYYY-APMM")</f>
        <v>2014-AP01</v>
      </c>
      <c r="DN5243">
        <f t="shared" si="162"/>
        <v>36</v>
      </c>
      <c r="DO5243" t="str">
        <f t="shared" si="163"/>
        <v>LABOR- SUBCONTRACTOR</v>
      </c>
    </row>
    <row r="5244" spans="1:119" x14ac:dyDescent="0.35">
      <c r="A5244" t="s">
        <v>105</v>
      </c>
      <c r="B5244">
        <v>504529</v>
      </c>
      <c r="C5244">
        <v>6359</v>
      </c>
      <c r="D5244">
        <v>125478</v>
      </c>
      <c r="E5244">
        <v>13662</v>
      </c>
      <c r="F5244">
        <v>0</v>
      </c>
      <c r="G5244" t="s">
        <v>106</v>
      </c>
      <c r="H5244" t="s">
        <v>106</v>
      </c>
      <c r="I5244" t="s">
        <v>106</v>
      </c>
      <c r="J5244" t="s">
        <v>107</v>
      </c>
      <c r="K5244" t="s">
        <v>108</v>
      </c>
      <c r="L5244" t="s">
        <v>109</v>
      </c>
      <c r="M5244" t="s">
        <v>110</v>
      </c>
      <c r="N5244" t="s">
        <v>11521</v>
      </c>
      <c r="O5244" t="s">
        <v>3222</v>
      </c>
      <c r="P5244">
        <v>8178</v>
      </c>
      <c r="Q5244">
        <v>72</v>
      </c>
      <c r="R5244">
        <v>0</v>
      </c>
      <c r="S5244">
        <v>40</v>
      </c>
      <c r="T5244">
        <v>0</v>
      </c>
      <c r="U5244">
        <v>14</v>
      </c>
      <c r="V5244">
        <v>14</v>
      </c>
      <c r="W5244">
        <v>40</v>
      </c>
      <c r="X5244">
        <v>0</v>
      </c>
      <c r="Y5244">
        <v>0</v>
      </c>
      <c r="Z5244">
        <v>0</v>
      </c>
      <c r="AD5244" s="1">
        <v>41667.333333333336</v>
      </c>
      <c r="AE5244" s="1">
        <v>41672.708333333336</v>
      </c>
      <c r="AG5244" s="1">
        <v>41657.333333333336</v>
      </c>
      <c r="AH5244" s="1">
        <v>41661.708333333336</v>
      </c>
      <c r="AI5244" s="1">
        <v>41657.333333333336</v>
      </c>
      <c r="AJ5244" s="1">
        <v>41661.708333333336</v>
      </c>
      <c r="AK5244" s="1">
        <v>41657.333333333336</v>
      </c>
      <c r="AL5244" s="1">
        <v>41661.708333333336</v>
      </c>
      <c r="AM5244" s="1">
        <v>41667.333333333336</v>
      </c>
      <c r="AN5244" s="1">
        <v>41672.708333333336</v>
      </c>
      <c r="AP5244" t="s">
        <v>113</v>
      </c>
      <c r="AU5244" t="s">
        <v>11522</v>
      </c>
      <c r="AY5244" t="s">
        <v>106</v>
      </c>
      <c r="AZ5244">
        <v>0</v>
      </c>
      <c r="BA5244">
        <v>0</v>
      </c>
      <c r="BD5244" s="3">
        <v>41321.663194444445</v>
      </c>
      <c r="BE5244" s="3">
        <v>41321.663888888892</v>
      </c>
      <c r="BF5244" t="s">
        <v>115</v>
      </c>
      <c r="BG5244" t="s">
        <v>115</v>
      </c>
      <c r="BH5244">
        <v>8149</v>
      </c>
      <c r="BM5244">
        <v>43550</v>
      </c>
      <c r="BR5244" t="s">
        <v>116</v>
      </c>
      <c r="BS5244" t="s">
        <v>117</v>
      </c>
      <c r="BU5244">
        <v>1</v>
      </c>
      <c r="BV5244" t="s">
        <v>118</v>
      </c>
      <c r="BX5244" t="s">
        <v>119</v>
      </c>
      <c r="BY5244" t="s">
        <v>119</v>
      </c>
      <c r="BZ5244" t="s">
        <v>119</v>
      </c>
      <c r="CA5244">
        <v>1</v>
      </c>
      <c r="CC5244" t="s">
        <v>120</v>
      </c>
      <c r="CH5244">
        <v>540</v>
      </c>
      <c r="CI5244">
        <v>29950</v>
      </c>
      <c r="CJ5244" t="s">
        <v>106</v>
      </c>
      <c r="CK5244" t="s">
        <v>106</v>
      </c>
      <c r="CL5244">
        <v>15</v>
      </c>
      <c r="CM5244" t="s">
        <v>3211</v>
      </c>
      <c r="CO5244">
        <v>125476</v>
      </c>
      <c r="CQ5244">
        <v>0</v>
      </c>
      <c r="CR5244">
        <v>0</v>
      </c>
      <c r="CS5244">
        <v>0</v>
      </c>
      <c r="CY5244" t="s">
        <v>123</v>
      </c>
      <c r="CZ5244" t="s">
        <v>124</v>
      </c>
      <c r="DD5244" t="str" cm="1">
        <f t="array" ref="DD5244">TEXT(_xlfn.SEQUENCE(1, DATEDIF(AG5244, AH5244, "m") + 1, AG5244, 30), "YYYY-APMM")</f>
        <v>2014-AP01</v>
      </c>
      <c r="DN5244">
        <f t="shared" si="162"/>
        <v>14</v>
      </c>
      <c r="DO5244" t="str">
        <f t="shared" si="163"/>
        <v>LABOR- SUBCONTRACTOR</v>
      </c>
    </row>
    <row r="5245" spans="1:119" x14ac:dyDescent="0.35">
      <c r="A5245" t="s">
        <v>105</v>
      </c>
      <c r="B5245">
        <v>504530</v>
      </c>
      <c r="C5245">
        <v>6359</v>
      </c>
      <c r="D5245">
        <v>125478</v>
      </c>
      <c r="E5245">
        <v>13662</v>
      </c>
      <c r="F5245">
        <v>0</v>
      </c>
      <c r="G5245" t="s">
        <v>106</v>
      </c>
      <c r="H5245" t="s">
        <v>106</v>
      </c>
      <c r="I5245" t="s">
        <v>106</v>
      </c>
      <c r="J5245" t="s">
        <v>107</v>
      </c>
      <c r="K5245" t="s">
        <v>108</v>
      </c>
      <c r="L5245" t="s">
        <v>109</v>
      </c>
      <c r="M5245" t="s">
        <v>110</v>
      </c>
      <c r="N5245" t="s">
        <v>11523</v>
      </c>
      <c r="O5245" t="s">
        <v>3225</v>
      </c>
      <c r="P5245">
        <v>8178</v>
      </c>
      <c r="Q5245">
        <v>72</v>
      </c>
      <c r="R5245">
        <v>0</v>
      </c>
      <c r="S5245">
        <v>56</v>
      </c>
      <c r="T5245">
        <v>0</v>
      </c>
      <c r="U5245">
        <v>42</v>
      </c>
      <c r="V5245">
        <v>42</v>
      </c>
      <c r="W5245">
        <v>56</v>
      </c>
      <c r="X5245">
        <v>0</v>
      </c>
      <c r="Y5245">
        <v>0</v>
      </c>
      <c r="Z5245">
        <v>0</v>
      </c>
      <c r="AD5245" s="1">
        <v>41673.333333333336</v>
      </c>
      <c r="AE5245" s="1">
        <v>41680.708333333336</v>
      </c>
      <c r="AG5245" s="1">
        <v>41662.333333333336</v>
      </c>
      <c r="AH5245" s="1">
        <v>41669.708333333336</v>
      </c>
      <c r="AI5245" s="1">
        <v>41662.333333333336</v>
      </c>
      <c r="AJ5245" s="1">
        <v>41669.708333333336</v>
      </c>
      <c r="AK5245" s="1">
        <v>41662.333333333336</v>
      </c>
      <c r="AL5245" s="1">
        <v>41669.708333333336</v>
      </c>
      <c r="AM5245" s="1">
        <v>41673.333333333336</v>
      </c>
      <c r="AN5245" s="1">
        <v>41680.708333333336</v>
      </c>
      <c r="AP5245" t="s">
        <v>113</v>
      </c>
      <c r="AU5245" t="s">
        <v>11524</v>
      </c>
      <c r="AY5245" t="s">
        <v>106</v>
      </c>
      <c r="AZ5245">
        <v>0</v>
      </c>
      <c r="BA5245">
        <v>0</v>
      </c>
      <c r="BD5245" s="3">
        <v>41321.663194444445</v>
      </c>
      <c r="BE5245" s="3">
        <v>41321.663888888892</v>
      </c>
      <c r="BF5245" t="s">
        <v>115</v>
      </c>
      <c r="BG5245" t="s">
        <v>115</v>
      </c>
      <c r="BH5245">
        <v>8149</v>
      </c>
      <c r="BM5245">
        <v>43550</v>
      </c>
      <c r="BR5245" t="s">
        <v>116</v>
      </c>
      <c r="BS5245" t="s">
        <v>117</v>
      </c>
      <c r="BU5245">
        <v>1</v>
      </c>
      <c r="BV5245" t="s">
        <v>118</v>
      </c>
      <c r="BX5245" t="s">
        <v>119</v>
      </c>
      <c r="BY5245" t="s">
        <v>119</v>
      </c>
      <c r="BZ5245" t="s">
        <v>119</v>
      </c>
      <c r="CA5245">
        <v>1</v>
      </c>
      <c r="CC5245" t="s">
        <v>120</v>
      </c>
      <c r="CH5245">
        <v>540</v>
      </c>
      <c r="CI5245">
        <v>29950</v>
      </c>
      <c r="CJ5245" t="s">
        <v>106</v>
      </c>
      <c r="CK5245" t="s">
        <v>106</v>
      </c>
      <c r="CL5245">
        <v>15</v>
      </c>
      <c r="CM5245" t="s">
        <v>3211</v>
      </c>
      <c r="CO5245">
        <v>125476</v>
      </c>
      <c r="CQ5245">
        <v>0</v>
      </c>
      <c r="CR5245">
        <v>0</v>
      </c>
      <c r="CS5245">
        <v>0</v>
      </c>
      <c r="CY5245" t="s">
        <v>123</v>
      </c>
      <c r="CZ5245" t="s">
        <v>124</v>
      </c>
      <c r="DD5245" t="str" cm="1">
        <f t="array" ref="DD5245">TEXT(_xlfn.SEQUENCE(1, DATEDIF(AG5245, AH5245, "m") + 1, AG5245, 30), "YYYY-APMM")</f>
        <v>2014-AP01</v>
      </c>
      <c r="DN5245">
        <f t="shared" si="162"/>
        <v>42</v>
      </c>
      <c r="DO5245" t="str">
        <f t="shared" si="163"/>
        <v>LABOR- SUBCONTRACTOR</v>
      </c>
    </row>
    <row r="5246" spans="1:119" x14ac:dyDescent="0.35">
      <c r="A5246" t="s">
        <v>105</v>
      </c>
      <c r="B5246">
        <v>504531</v>
      </c>
      <c r="C5246">
        <v>6359</v>
      </c>
      <c r="D5246">
        <v>125478</v>
      </c>
      <c r="E5246">
        <v>13662</v>
      </c>
      <c r="F5246">
        <v>0</v>
      </c>
      <c r="G5246" t="s">
        <v>106</v>
      </c>
      <c r="H5246" t="s">
        <v>106</v>
      </c>
      <c r="I5246" t="s">
        <v>106</v>
      </c>
      <c r="J5246" t="s">
        <v>107</v>
      </c>
      <c r="K5246" t="s">
        <v>108</v>
      </c>
      <c r="L5246" t="s">
        <v>109</v>
      </c>
      <c r="M5246" t="s">
        <v>110</v>
      </c>
      <c r="N5246" t="s">
        <v>11525</v>
      </c>
      <c r="O5246" t="s">
        <v>3228</v>
      </c>
      <c r="P5246">
        <v>8178</v>
      </c>
      <c r="Q5246">
        <v>72</v>
      </c>
      <c r="R5246">
        <v>0</v>
      </c>
      <c r="S5246">
        <v>56</v>
      </c>
      <c r="T5246">
        <v>0</v>
      </c>
      <c r="U5246">
        <v>34</v>
      </c>
      <c r="V5246">
        <v>34</v>
      </c>
      <c r="W5246">
        <v>56</v>
      </c>
      <c r="X5246">
        <v>0</v>
      </c>
      <c r="Y5246">
        <v>0</v>
      </c>
      <c r="Z5246">
        <v>0</v>
      </c>
      <c r="AD5246" s="1">
        <v>41682.333333333336</v>
      </c>
      <c r="AE5246" s="1">
        <v>41689.708333333336</v>
      </c>
      <c r="AG5246" s="1">
        <v>41671.333333333336</v>
      </c>
      <c r="AH5246" s="1">
        <v>41678.708333333336</v>
      </c>
      <c r="AI5246" s="1">
        <v>41671.333333333336</v>
      </c>
      <c r="AJ5246" s="1">
        <v>41678.708333333336</v>
      </c>
      <c r="AK5246" s="1">
        <v>41671.333333333336</v>
      </c>
      <c r="AL5246" s="1">
        <v>41678.708333333336</v>
      </c>
      <c r="AM5246" s="1">
        <v>41682.333333333336</v>
      </c>
      <c r="AN5246" s="1">
        <v>41689.708333333336</v>
      </c>
      <c r="AP5246" t="s">
        <v>113</v>
      </c>
      <c r="AU5246" t="s">
        <v>11526</v>
      </c>
      <c r="AY5246" t="s">
        <v>106</v>
      </c>
      <c r="AZ5246">
        <v>0</v>
      </c>
      <c r="BA5246">
        <v>0</v>
      </c>
      <c r="BD5246" s="3">
        <v>41321.663194444445</v>
      </c>
      <c r="BE5246" s="3">
        <v>41321.663888888892</v>
      </c>
      <c r="BF5246" t="s">
        <v>115</v>
      </c>
      <c r="BG5246" t="s">
        <v>115</v>
      </c>
      <c r="BH5246">
        <v>8149</v>
      </c>
      <c r="BM5246">
        <v>43550</v>
      </c>
      <c r="BR5246" t="s">
        <v>116</v>
      </c>
      <c r="BS5246" t="s">
        <v>117</v>
      </c>
      <c r="BU5246">
        <v>1</v>
      </c>
      <c r="BV5246" t="s">
        <v>118</v>
      </c>
      <c r="BX5246" t="s">
        <v>119</v>
      </c>
      <c r="BY5246" t="s">
        <v>119</v>
      </c>
      <c r="BZ5246" t="s">
        <v>119</v>
      </c>
      <c r="CA5246">
        <v>1</v>
      </c>
      <c r="CC5246" t="s">
        <v>120</v>
      </c>
      <c r="CH5246">
        <v>540</v>
      </c>
      <c r="CI5246">
        <v>29950</v>
      </c>
      <c r="CJ5246" t="s">
        <v>106</v>
      </c>
      <c r="CK5246" t="s">
        <v>106</v>
      </c>
      <c r="CL5246">
        <v>15</v>
      </c>
      <c r="CM5246" t="s">
        <v>3211</v>
      </c>
      <c r="CO5246">
        <v>125476</v>
      </c>
      <c r="CQ5246">
        <v>0</v>
      </c>
      <c r="CR5246">
        <v>0</v>
      </c>
      <c r="CS5246">
        <v>0</v>
      </c>
      <c r="CY5246" t="s">
        <v>123</v>
      </c>
      <c r="CZ5246" t="s">
        <v>124</v>
      </c>
      <c r="DD5246" t="str" cm="1">
        <f t="array" ref="DD5246">TEXT(_xlfn.SEQUENCE(1, DATEDIF(AG5246, AH5246, "m") + 1, AG5246, 30), "YYYY-APMM")</f>
        <v>2014-AP02</v>
      </c>
      <c r="DN5246">
        <f t="shared" si="162"/>
        <v>34</v>
      </c>
      <c r="DO5246" t="str">
        <f t="shared" si="163"/>
        <v>LABOR- SUBCONTRACTOR</v>
      </c>
    </row>
    <row r="5247" spans="1:119" x14ac:dyDescent="0.35">
      <c r="A5247" t="s">
        <v>105</v>
      </c>
      <c r="B5247">
        <v>504532</v>
      </c>
      <c r="C5247">
        <v>6359</v>
      </c>
      <c r="D5247">
        <v>125479</v>
      </c>
      <c r="E5247">
        <v>13662</v>
      </c>
      <c r="F5247">
        <v>0</v>
      </c>
      <c r="G5247" t="s">
        <v>106</v>
      </c>
      <c r="H5247" t="s">
        <v>106</v>
      </c>
      <c r="I5247" t="s">
        <v>106</v>
      </c>
      <c r="J5247" t="s">
        <v>107</v>
      </c>
      <c r="K5247" t="s">
        <v>108</v>
      </c>
      <c r="L5247" t="s">
        <v>109</v>
      </c>
      <c r="M5247" t="s">
        <v>110</v>
      </c>
      <c r="N5247" t="s">
        <v>11527</v>
      </c>
      <c r="O5247" t="s">
        <v>3178</v>
      </c>
      <c r="P5247">
        <v>8178</v>
      </c>
      <c r="Q5247">
        <v>168</v>
      </c>
      <c r="R5247">
        <v>0</v>
      </c>
      <c r="S5247">
        <v>56</v>
      </c>
      <c r="T5247">
        <v>0</v>
      </c>
      <c r="U5247">
        <v>350</v>
      </c>
      <c r="V5247">
        <v>350</v>
      </c>
      <c r="W5247">
        <v>56</v>
      </c>
      <c r="X5247">
        <v>0</v>
      </c>
      <c r="Y5247">
        <v>0</v>
      </c>
      <c r="Z5247">
        <v>0</v>
      </c>
      <c r="AD5247" s="1">
        <v>41673.333333333336</v>
      </c>
      <c r="AE5247" s="1">
        <v>41680.708333333336</v>
      </c>
      <c r="AG5247" s="1">
        <v>41648.333333333336</v>
      </c>
      <c r="AH5247" s="1">
        <v>41655.708333333336</v>
      </c>
      <c r="AI5247" s="1">
        <v>41648.333333333336</v>
      </c>
      <c r="AJ5247" s="1">
        <v>41655.708333333336</v>
      </c>
      <c r="AK5247" s="1">
        <v>41648.333333333336</v>
      </c>
      <c r="AL5247" s="1">
        <v>41655.708333333336</v>
      </c>
      <c r="AM5247" s="1">
        <v>41673.333333333336</v>
      </c>
      <c r="AN5247" s="1">
        <v>41680.708333333336</v>
      </c>
      <c r="AP5247" t="s">
        <v>113</v>
      </c>
      <c r="AU5247" t="s">
        <v>11528</v>
      </c>
      <c r="AY5247" t="s">
        <v>106</v>
      </c>
      <c r="AZ5247">
        <v>0</v>
      </c>
      <c r="BA5247">
        <v>0</v>
      </c>
      <c r="BD5247" s="3">
        <v>41321.663194444445</v>
      </c>
      <c r="BE5247" s="3">
        <v>41321.663888888892</v>
      </c>
      <c r="BF5247" t="s">
        <v>115</v>
      </c>
      <c r="BG5247" t="s">
        <v>115</v>
      </c>
      <c r="BH5247">
        <v>8149</v>
      </c>
      <c r="BM5247">
        <v>43550</v>
      </c>
      <c r="BR5247" t="s">
        <v>116</v>
      </c>
      <c r="BS5247" t="s">
        <v>117</v>
      </c>
      <c r="BU5247">
        <v>1</v>
      </c>
      <c r="BV5247" t="s">
        <v>118</v>
      </c>
      <c r="BX5247" t="s">
        <v>119</v>
      </c>
      <c r="BY5247" t="s">
        <v>119</v>
      </c>
      <c r="BZ5247" t="s">
        <v>119</v>
      </c>
      <c r="CA5247">
        <v>1</v>
      </c>
      <c r="CC5247" t="s">
        <v>120</v>
      </c>
      <c r="CH5247">
        <v>540</v>
      </c>
      <c r="CI5247">
        <v>29970</v>
      </c>
      <c r="CJ5247" t="s">
        <v>106</v>
      </c>
      <c r="CK5247" t="s">
        <v>106</v>
      </c>
      <c r="CL5247">
        <v>25</v>
      </c>
      <c r="CM5247" t="s">
        <v>3180</v>
      </c>
      <c r="CO5247">
        <v>125476</v>
      </c>
      <c r="CQ5247">
        <v>0</v>
      </c>
      <c r="CR5247">
        <v>0</v>
      </c>
      <c r="CS5247">
        <v>0</v>
      </c>
      <c r="CY5247" t="s">
        <v>123</v>
      </c>
      <c r="CZ5247" t="s">
        <v>124</v>
      </c>
      <c r="DD5247" t="str" cm="1">
        <f t="array" ref="DD5247">TEXT(_xlfn.SEQUENCE(1, DATEDIF(AG5247, AH5247, "m") + 1, AG5247, 30), "YYYY-APMM")</f>
        <v>2014-AP01</v>
      </c>
      <c r="DN5247">
        <f t="shared" si="162"/>
        <v>350</v>
      </c>
      <c r="DO5247" t="str">
        <f t="shared" si="163"/>
        <v>LABOR- SUBCONTRACTOR</v>
      </c>
    </row>
    <row r="5248" spans="1:119" x14ac:dyDescent="0.35">
      <c r="A5248" t="s">
        <v>105</v>
      </c>
      <c r="B5248">
        <v>504533</v>
      </c>
      <c r="C5248">
        <v>6359</v>
      </c>
      <c r="D5248">
        <v>125479</v>
      </c>
      <c r="E5248">
        <v>13662</v>
      </c>
      <c r="F5248">
        <v>0</v>
      </c>
      <c r="G5248" t="s">
        <v>106</v>
      </c>
      <c r="H5248" t="s">
        <v>106</v>
      </c>
      <c r="I5248" t="s">
        <v>106</v>
      </c>
      <c r="J5248" t="s">
        <v>107</v>
      </c>
      <c r="K5248" t="s">
        <v>108</v>
      </c>
      <c r="L5248" t="s">
        <v>109</v>
      </c>
      <c r="M5248" t="s">
        <v>110</v>
      </c>
      <c r="N5248" t="s">
        <v>11529</v>
      </c>
      <c r="O5248" t="s">
        <v>3182</v>
      </c>
      <c r="P5248">
        <v>8178</v>
      </c>
      <c r="Q5248">
        <v>168</v>
      </c>
      <c r="R5248">
        <v>40</v>
      </c>
      <c r="S5248">
        <v>56</v>
      </c>
      <c r="T5248">
        <v>0</v>
      </c>
      <c r="U5248">
        <v>28</v>
      </c>
      <c r="V5248">
        <v>28</v>
      </c>
      <c r="W5248">
        <v>56</v>
      </c>
      <c r="X5248">
        <v>0</v>
      </c>
      <c r="Y5248">
        <v>0</v>
      </c>
      <c r="Z5248">
        <v>0</v>
      </c>
      <c r="AD5248" s="1">
        <v>41682.333333333336</v>
      </c>
      <c r="AE5248" s="1">
        <v>41689.708333333336</v>
      </c>
      <c r="AG5248" s="1">
        <v>41657.333333333336</v>
      </c>
      <c r="AH5248" s="1">
        <v>41664.708333333336</v>
      </c>
      <c r="AI5248" s="1">
        <v>41657.333333333336</v>
      </c>
      <c r="AJ5248" s="1">
        <v>41664.708333333336</v>
      </c>
      <c r="AK5248" s="1">
        <v>41657.333333333336</v>
      </c>
      <c r="AL5248" s="1">
        <v>41664.708333333336</v>
      </c>
      <c r="AM5248" s="1">
        <v>41682.333333333336</v>
      </c>
      <c r="AN5248" s="1">
        <v>41689.708333333336</v>
      </c>
      <c r="AP5248" t="s">
        <v>113</v>
      </c>
      <c r="AU5248" t="s">
        <v>11530</v>
      </c>
      <c r="AY5248" t="s">
        <v>106</v>
      </c>
      <c r="AZ5248">
        <v>0</v>
      </c>
      <c r="BA5248">
        <v>0</v>
      </c>
      <c r="BD5248" s="3">
        <v>41321.663194444445</v>
      </c>
      <c r="BE5248" s="3">
        <v>41321.663888888892</v>
      </c>
      <c r="BF5248" t="s">
        <v>115</v>
      </c>
      <c r="BG5248" t="s">
        <v>115</v>
      </c>
      <c r="BH5248">
        <v>8149</v>
      </c>
      <c r="BM5248">
        <v>43550</v>
      </c>
      <c r="BR5248" t="s">
        <v>116</v>
      </c>
      <c r="BS5248" t="s">
        <v>117</v>
      </c>
      <c r="BU5248">
        <v>1</v>
      </c>
      <c r="BV5248" t="s">
        <v>118</v>
      </c>
      <c r="BX5248" t="s">
        <v>119</v>
      </c>
      <c r="BY5248" t="s">
        <v>119</v>
      </c>
      <c r="BZ5248" t="s">
        <v>119</v>
      </c>
      <c r="CA5248">
        <v>1</v>
      </c>
      <c r="CC5248" t="s">
        <v>120</v>
      </c>
      <c r="CH5248">
        <v>540</v>
      </c>
      <c r="CI5248">
        <v>29970</v>
      </c>
      <c r="CJ5248" t="s">
        <v>106</v>
      </c>
      <c r="CK5248" t="s">
        <v>106</v>
      </c>
      <c r="CL5248">
        <v>25</v>
      </c>
      <c r="CM5248" t="s">
        <v>3180</v>
      </c>
      <c r="CO5248">
        <v>125476</v>
      </c>
      <c r="CQ5248">
        <v>0</v>
      </c>
      <c r="CR5248">
        <v>0</v>
      </c>
      <c r="CS5248">
        <v>0</v>
      </c>
      <c r="CY5248" t="s">
        <v>123</v>
      </c>
      <c r="CZ5248" t="s">
        <v>124</v>
      </c>
      <c r="DD5248" t="str" cm="1">
        <f t="array" ref="DD5248">TEXT(_xlfn.SEQUENCE(1, DATEDIF(AG5248, AH5248, "m") + 1, AG5248, 30), "YYYY-APMM")</f>
        <v>2014-AP01</v>
      </c>
      <c r="DN5248">
        <f t="shared" si="162"/>
        <v>28</v>
      </c>
      <c r="DO5248" t="str">
        <f t="shared" si="163"/>
        <v>LABOR- SUBCONTRACTOR</v>
      </c>
    </row>
    <row r="5249" spans="1:119" x14ac:dyDescent="0.35">
      <c r="A5249" t="s">
        <v>105</v>
      </c>
      <c r="B5249">
        <v>504534</v>
      </c>
      <c r="C5249">
        <v>6359</v>
      </c>
      <c r="D5249">
        <v>125480</v>
      </c>
      <c r="E5249">
        <v>13662</v>
      </c>
      <c r="F5249">
        <v>0</v>
      </c>
      <c r="G5249" t="s">
        <v>106</v>
      </c>
      <c r="H5249" t="s">
        <v>106</v>
      </c>
      <c r="I5249" t="s">
        <v>106</v>
      </c>
      <c r="J5249" t="s">
        <v>107</v>
      </c>
      <c r="K5249" t="s">
        <v>108</v>
      </c>
      <c r="L5249" t="s">
        <v>109</v>
      </c>
      <c r="M5249" t="s">
        <v>110</v>
      </c>
      <c r="N5249" t="s">
        <v>11531</v>
      </c>
      <c r="O5249" t="s">
        <v>3231</v>
      </c>
      <c r="P5249">
        <v>8173</v>
      </c>
      <c r="Q5249">
        <v>144</v>
      </c>
      <c r="R5249">
        <v>0</v>
      </c>
      <c r="S5249">
        <v>40</v>
      </c>
      <c r="T5249">
        <v>0</v>
      </c>
      <c r="U5249">
        <v>50</v>
      </c>
      <c r="V5249">
        <v>50</v>
      </c>
      <c r="W5249">
        <v>40</v>
      </c>
      <c r="X5249">
        <v>0</v>
      </c>
      <c r="Y5249">
        <v>0</v>
      </c>
      <c r="Z5249">
        <v>0</v>
      </c>
      <c r="AD5249" s="1">
        <v>41652.333333333336</v>
      </c>
      <c r="AE5249" s="1">
        <v>41657.708333333336</v>
      </c>
      <c r="AG5249" s="1">
        <v>41631.333333333336</v>
      </c>
      <c r="AH5249" s="1">
        <v>41636.708333333336</v>
      </c>
      <c r="AI5249" s="1">
        <v>41631.333333333336</v>
      </c>
      <c r="AJ5249" s="1">
        <v>41636.708333333336</v>
      </c>
      <c r="AK5249" s="1">
        <v>41631.333333333336</v>
      </c>
      <c r="AL5249" s="1">
        <v>41636.708333333336</v>
      </c>
      <c r="AM5249" s="1">
        <v>41652.333333333336</v>
      </c>
      <c r="AN5249" s="1">
        <v>41657.708333333336</v>
      </c>
      <c r="AP5249" t="s">
        <v>113</v>
      </c>
      <c r="AU5249" t="s">
        <v>11532</v>
      </c>
      <c r="AY5249" t="s">
        <v>106</v>
      </c>
      <c r="AZ5249">
        <v>0</v>
      </c>
      <c r="BA5249">
        <v>0</v>
      </c>
      <c r="BD5249" s="3">
        <v>41321.663194444445</v>
      </c>
      <c r="BE5249" s="3">
        <v>41321.663888888892</v>
      </c>
      <c r="BF5249" t="s">
        <v>115</v>
      </c>
      <c r="BG5249" t="s">
        <v>115</v>
      </c>
      <c r="BH5249">
        <v>8149</v>
      </c>
      <c r="BM5249">
        <v>43500</v>
      </c>
      <c r="BR5249" t="s">
        <v>3233</v>
      </c>
      <c r="BS5249" t="s">
        <v>3234</v>
      </c>
      <c r="BU5249">
        <v>1</v>
      </c>
      <c r="BV5249" t="s">
        <v>118</v>
      </c>
      <c r="BX5249" t="s">
        <v>119</v>
      </c>
      <c r="BY5249" t="s">
        <v>119</v>
      </c>
      <c r="BZ5249" t="s">
        <v>119</v>
      </c>
      <c r="CA5249">
        <v>1</v>
      </c>
      <c r="CC5249" t="s">
        <v>120</v>
      </c>
      <c r="CH5249">
        <v>540</v>
      </c>
      <c r="CI5249">
        <v>29960</v>
      </c>
      <c r="CJ5249" t="s">
        <v>106</v>
      </c>
      <c r="CK5249" t="s">
        <v>106</v>
      </c>
      <c r="CL5249">
        <v>20</v>
      </c>
      <c r="CM5249" t="s">
        <v>3235</v>
      </c>
      <c r="CO5249">
        <v>125476</v>
      </c>
      <c r="CQ5249">
        <v>0</v>
      </c>
      <c r="CR5249">
        <v>0</v>
      </c>
      <c r="CS5249">
        <v>0</v>
      </c>
      <c r="CY5249" t="s">
        <v>123</v>
      </c>
      <c r="CZ5249" t="s">
        <v>124</v>
      </c>
      <c r="DD5249" t="str" cm="1">
        <f t="array" ref="DD5249">TEXT(_xlfn.SEQUENCE(1, DATEDIF(AG5249, AH5249, "m") + 1, AG5249, 30), "YYYY-APMM")</f>
        <v>2013-AP12</v>
      </c>
      <c r="DN5249">
        <f t="shared" si="162"/>
        <v>50</v>
      </c>
      <c r="DO5249" t="str">
        <f t="shared" si="163"/>
        <v>KERBSTONE MASON SK</v>
      </c>
    </row>
    <row r="5250" spans="1:119" x14ac:dyDescent="0.35">
      <c r="A5250" t="s">
        <v>105</v>
      </c>
      <c r="B5250">
        <v>504535</v>
      </c>
      <c r="C5250">
        <v>6359</v>
      </c>
      <c r="D5250">
        <v>125480</v>
      </c>
      <c r="E5250">
        <v>13662</v>
      </c>
      <c r="F5250">
        <v>0</v>
      </c>
      <c r="G5250" t="s">
        <v>106</v>
      </c>
      <c r="H5250" t="s">
        <v>106</v>
      </c>
      <c r="I5250" t="s">
        <v>106</v>
      </c>
      <c r="J5250" t="s">
        <v>107</v>
      </c>
      <c r="K5250" t="s">
        <v>108</v>
      </c>
      <c r="L5250" t="s">
        <v>109</v>
      </c>
      <c r="M5250" t="s">
        <v>110</v>
      </c>
      <c r="N5250" t="s">
        <v>11533</v>
      </c>
      <c r="O5250" t="s">
        <v>3237</v>
      </c>
      <c r="P5250">
        <v>8170</v>
      </c>
      <c r="Q5250">
        <v>168</v>
      </c>
      <c r="R5250">
        <v>0</v>
      </c>
      <c r="S5250">
        <v>40</v>
      </c>
      <c r="T5250">
        <v>0</v>
      </c>
      <c r="U5250">
        <v>28</v>
      </c>
      <c r="V5250">
        <v>28</v>
      </c>
      <c r="W5250">
        <v>40</v>
      </c>
      <c r="X5250">
        <v>0</v>
      </c>
      <c r="Y5250">
        <v>0</v>
      </c>
      <c r="Z5250">
        <v>0</v>
      </c>
      <c r="AD5250" s="1">
        <v>41661.333333333336</v>
      </c>
      <c r="AE5250" s="1">
        <v>41666.708333333336</v>
      </c>
      <c r="AG5250" s="1">
        <v>41637.333333333336</v>
      </c>
      <c r="AH5250" s="1">
        <v>41641.708333333336</v>
      </c>
      <c r="AI5250" s="1">
        <v>41637.333333333336</v>
      </c>
      <c r="AJ5250" s="1">
        <v>41641.708333333336</v>
      </c>
      <c r="AK5250" s="1">
        <v>41637.333333333336</v>
      </c>
      <c r="AL5250" s="1">
        <v>41641.708333333336</v>
      </c>
      <c r="AM5250" s="1">
        <v>41661.333333333336</v>
      </c>
      <c r="AN5250" s="1">
        <v>41666.708333333336</v>
      </c>
      <c r="AP5250" t="s">
        <v>113</v>
      </c>
      <c r="AU5250" t="s">
        <v>11534</v>
      </c>
      <c r="AY5250" t="s">
        <v>106</v>
      </c>
      <c r="AZ5250">
        <v>0</v>
      </c>
      <c r="BA5250">
        <v>0</v>
      </c>
      <c r="BD5250" s="3">
        <v>41321.663194444445</v>
      </c>
      <c r="BE5250" s="3">
        <v>41321.663888888892</v>
      </c>
      <c r="BF5250" t="s">
        <v>115</v>
      </c>
      <c r="BG5250" t="s">
        <v>115</v>
      </c>
      <c r="BH5250">
        <v>8149</v>
      </c>
      <c r="BM5250">
        <v>43470</v>
      </c>
      <c r="BR5250" t="s">
        <v>2854</v>
      </c>
      <c r="BS5250" t="s">
        <v>2855</v>
      </c>
      <c r="BU5250">
        <v>1</v>
      </c>
      <c r="BV5250" t="s">
        <v>118</v>
      </c>
      <c r="BX5250" t="s">
        <v>119</v>
      </c>
      <c r="BY5250" t="s">
        <v>119</v>
      </c>
      <c r="BZ5250" t="s">
        <v>119</v>
      </c>
      <c r="CA5250">
        <v>1</v>
      </c>
      <c r="CC5250" t="s">
        <v>120</v>
      </c>
      <c r="CH5250">
        <v>540</v>
      </c>
      <c r="CI5250">
        <v>29960</v>
      </c>
      <c r="CJ5250" t="s">
        <v>106</v>
      </c>
      <c r="CK5250" t="s">
        <v>106</v>
      </c>
      <c r="CL5250">
        <v>20</v>
      </c>
      <c r="CM5250" t="s">
        <v>3235</v>
      </c>
      <c r="CO5250">
        <v>125476</v>
      </c>
      <c r="CQ5250">
        <v>0</v>
      </c>
      <c r="CR5250">
        <v>0</v>
      </c>
      <c r="CS5250">
        <v>0</v>
      </c>
      <c r="CY5250" t="s">
        <v>123</v>
      </c>
      <c r="CZ5250" t="s">
        <v>124</v>
      </c>
      <c r="DD5250" t="str" cm="1">
        <f t="array" ref="DD5250">TEXT(_xlfn.SEQUENCE(1, DATEDIF(AG5250, AH5250, "m") + 1, AG5250, 30), "YYYY-APMM")</f>
        <v>2013-AP12</v>
      </c>
      <c r="DN5250">
        <f t="shared" si="162"/>
        <v>28</v>
      </c>
      <c r="DO5250" t="str">
        <f t="shared" si="163"/>
        <v>TILE MASON SK</v>
      </c>
    </row>
    <row r="5251" spans="1:119" x14ac:dyDescent="0.35">
      <c r="A5251" t="s">
        <v>105</v>
      </c>
      <c r="B5251">
        <v>504536</v>
      </c>
      <c r="C5251">
        <v>6359</v>
      </c>
      <c r="D5251">
        <v>125480</v>
      </c>
      <c r="E5251">
        <v>13662</v>
      </c>
      <c r="F5251">
        <v>0</v>
      </c>
      <c r="G5251" t="s">
        <v>106</v>
      </c>
      <c r="H5251" t="s">
        <v>106</v>
      </c>
      <c r="I5251" t="s">
        <v>106</v>
      </c>
      <c r="J5251" t="s">
        <v>107</v>
      </c>
      <c r="K5251" t="s">
        <v>108</v>
      </c>
      <c r="L5251" t="s">
        <v>109</v>
      </c>
      <c r="M5251" t="s">
        <v>110</v>
      </c>
      <c r="N5251" t="s">
        <v>11535</v>
      </c>
      <c r="O5251" t="s">
        <v>3240</v>
      </c>
      <c r="P5251">
        <v>8174</v>
      </c>
      <c r="Q5251">
        <v>168</v>
      </c>
      <c r="R5251">
        <v>0</v>
      </c>
      <c r="S5251">
        <v>40</v>
      </c>
      <c r="T5251">
        <v>0</v>
      </c>
      <c r="U5251">
        <v>36</v>
      </c>
      <c r="V5251">
        <v>36</v>
      </c>
      <c r="W5251">
        <v>40</v>
      </c>
      <c r="X5251">
        <v>0</v>
      </c>
      <c r="Y5251">
        <v>0</v>
      </c>
      <c r="Z5251">
        <v>0</v>
      </c>
      <c r="AD5251" s="1">
        <v>41667.333333333336</v>
      </c>
      <c r="AE5251" s="1">
        <v>41672.708333333336</v>
      </c>
      <c r="AG5251" s="1">
        <v>41643.333333333336</v>
      </c>
      <c r="AH5251" s="1">
        <v>41647.708333333336</v>
      </c>
      <c r="AI5251" s="1">
        <v>41643.333333333336</v>
      </c>
      <c r="AJ5251" s="1">
        <v>41647.708333333336</v>
      </c>
      <c r="AK5251" s="1">
        <v>41643.333333333336</v>
      </c>
      <c r="AL5251" s="1">
        <v>41647.708333333336</v>
      </c>
      <c r="AM5251" s="1">
        <v>41667.333333333336</v>
      </c>
      <c r="AN5251" s="1">
        <v>41672.708333333336</v>
      </c>
      <c r="AP5251" t="s">
        <v>113</v>
      </c>
      <c r="AU5251" t="s">
        <v>11536</v>
      </c>
      <c r="AY5251" t="s">
        <v>106</v>
      </c>
      <c r="AZ5251">
        <v>0</v>
      </c>
      <c r="BA5251">
        <v>0</v>
      </c>
      <c r="BD5251" s="3">
        <v>41321.663194444445</v>
      </c>
      <c r="BE5251" s="3">
        <v>41321.663888888892</v>
      </c>
      <c r="BF5251" t="s">
        <v>115</v>
      </c>
      <c r="BG5251" t="s">
        <v>115</v>
      </c>
      <c r="BH5251">
        <v>8149</v>
      </c>
      <c r="BM5251">
        <v>43510</v>
      </c>
      <c r="BR5251" t="s">
        <v>3242</v>
      </c>
      <c r="BS5251" t="s">
        <v>3243</v>
      </c>
      <c r="BU5251">
        <v>1</v>
      </c>
      <c r="BV5251" t="s">
        <v>118</v>
      </c>
      <c r="BX5251" t="s">
        <v>119</v>
      </c>
      <c r="BY5251" t="s">
        <v>119</v>
      </c>
      <c r="BZ5251" t="s">
        <v>119</v>
      </c>
      <c r="CA5251">
        <v>1</v>
      </c>
      <c r="CC5251" t="s">
        <v>120</v>
      </c>
      <c r="CH5251">
        <v>540</v>
      </c>
      <c r="CI5251">
        <v>29960</v>
      </c>
      <c r="CJ5251" t="s">
        <v>106</v>
      </c>
      <c r="CK5251" t="s">
        <v>106</v>
      </c>
      <c r="CL5251">
        <v>20</v>
      </c>
      <c r="CM5251" t="s">
        <v>3235</v>
      </c>
      <c r="CO5251">
        <v>125476</v>
      </c>
      <c r="CQ5251">
        <v>0</v>
      </c>
      <c r="CR5251">
        <v>0</v>
      </c>
      <c r="CS5251">
        <v>0</v>
      </c>
      <c r="CY5251" t="s">
        <v>123</v>
      </c>
      <c r="CZ5251" t="s">
        <v>124</v>
      </c>
      <c r="DD5251" t="str" cm="1">
        <f t="array" ref="DD5251">TEXT(_xlfn.SEQUENCE(1, DATEDIF(AG5251, AH5251, "m") + 1, AG5251, 30), "YYYY-APMM")</f>
        <v>2014-AP01</v>
      </c>
      <c r="DN5251">
        <f t="shared" ref="DN5251:DN5314" si="164">V5251/COUNTIF(DD5251:DF5251, "&lt;&gt;")</f>
        <v>36</v>
      </c>
      <c r="DO5251" t="str">
        <f t="shared" ref="DO5251:DO5314" si="165">BR5251</f>
        <v>INTERLOCK MASON SK</v>
      </c>
    </row>
    <row r="5252" spans="1:119" x14ac:dyDescent="0.35">
      <c r="A5252" t="s">
        <v>105</v>
      </c>
      <c r="B5252">
        <v>504537</v>
      </c>
      <c r="C5252">
        <v>6359</v>
      </c>
      <c r="D5252">
        <v>125483</v>
      </c>
      <c r="E5252">
        <v>13662</v>
      </c>
      <c r="F5252">
        <v>0</v>
      </c>
      <c r="G5252" t="s">
        <v>106</v>
      </c>
      <c r="H5252" t="s">
        <v>106</v>
      </c>
      <c r="I5252" t="s">
        <v>106</v>
      </c>
      <c r="J5252" t="s">
        <v>107</v>
      </c>
      <c r="K5252" t="s">
        <v>108</v>
      </c>
      <c r="L5252" t="s">
        <v>109</v>
      </c>
      <c r="M5252" t="s">
        <v>110</v>
      </c>
      <c r="N5252" t="s">
        <v>11537</v>
      </c>
      <c r="O5252" t="s">
        <v>2846</v>
      </c>
      <c r="P5252">
        <v>8169</v>
      </c>
      <c r="Q5252">
        <v>128</v>
      </c>
      <c r="R5252">
        <v>0</v>
      </c>
      <c r="S5252">
        <v>80</v>
      </c>
      <c r="T5252">
        <v>0</v>
      </c>
      <c r="U5252">
        <v>1784.75</v>
      </c>
      <c r="V5252">
        <v>1784.75</v>
      </c>
      <c r="W5252">
        <v>80</v>
      </c>
      <c r="X5252">
        <v>0</v>
      </c>
      <c r="Y5252">
        <v>0</v>
      </c>
      <c r="Z5252">
        <v>0</v>
      </c>
      <c r="AD5252" s="1">
        <v>41615.333333333336</v>
      </c>
      <c r="AE5252" s="1">
        <v>41625.708333333336</v>
      </c>
      <c r="AG5252" s="1">
        <v>41596.333333333336</v>
      </c>
      <c r="AH5252" s="1">
        <v>41606.708333333336</v>
      </c>
      <c r="AI5252" s="1">
        <v>41596.333333333336</v>
      </c>
      <c r="AJ5252" s="1">
        <v>41606.708333333336</v>
      </c>
      <c r="AK5252" s="1">
        <v>41596.333333333336</v>
      </c>
      <c r="AL5252" s="1">
        <v>41606.708333333336</v>
      </c>
      <c r="AM5252" s="1">
        <v>41615.333333333336</v>
      </c>
      <c r="AN5252" s="1">
        <v>41625.708333333336</v>
      </c>
      <c r="AP5252" t="s">
        <v>113</v>
      </c>
      <c r="AU5252" t="s">
        <v>11538</v>
      </c>
      <c r="AY5252" t="s">
        <v>106</v>
      </c>
      <c r="AZ5252">
        <v>0</v>
      </c>
      <c r="BA5252">
        <v>0</v>
      </c>
      <c r="BD5252" s="3">
        <v>41321.663194444445</v>
      </c>
      <c r="BE5252" s="3">
        <v>41321.663888888892</v>
      </c>
      <c r="BF5252" t="s">
        <v>115</v>
      </c>
      <c r="BG5252" t="s">
        <v>115</v>
      </c>
      <c r="BH5252">
        <v>8149</v>
      </c>
      <c r="BM5252">
        <v>43460</v>
      </c>
      <c r="BR5252" t="s">
        <v>2848</v>
      </c>
      <c r="BS5252" t="s">
        <v>2849</v>
      </c>
      <c r="BU5252">
        <v>1</v>
      </c>
      <c r="BV5252" t="s">
        <v>118</v>
      </c>
      <c r="BX5252" t="s">
        <v>119</v>
      </c>
      <c r="BY5252" t="s">
        <v>119</v>
      </c>
      <c r="BZ5252" t="s">
        <v>119</v>
      </c>
      <c r="CA5252">
        <v>1</v>
      </c>
      <c r="CC5252" t="s">
        <v>120</v>
      </c>
      <c r="CH5252">
        <v>540</v>
      </c>
      <c r="CI5252">
        <v>29790</v>
      </c>
      <c r="CJ5252" t="s">
        <v>106</v>
      </c>
      <c r="CK5252" t="s">
        <v>106</v>
      </c>
      <c r="CL5252">
        <v>15</v>
      </c>
      <c r="CM5252" t="s">
        <v>2850</v>
      </c>
      <c r="CO5252">
        <v>125482</v>
      </c>
      <c r="CQ5252">
        <v>0</v>
      </c>
      <c r="CR5252">
        <v>0</v>
      </c>
      <c r="CS5252">
        <v>0</v>
      </c>
      <c r="CY5252" t="s">
        <v>123</v>
      </c>
      <c r="CZ5252" t="s">
        <v>124</v>
      </c>
      <c r="DD5252" t="str" cm="1">
        <f t="array" ref="DD5252">TEXT(_xlfn.SEQUENCE(1, DATEDIF(AG5252, AH5252, "m") + 1, AG5252, 30), "YYYY-APMM")</f>
        <v>2013-AP11</v>
      </c>
      <c r="DN5252">
        <f t="shared" si="164"/>
        <v>1784.75</v>
      </c>
      <c r="DO5252" t="str">
        <f t="shared" si="165"/>
        <v>PLASTER MASON SK</v>
      </c>
    </row>
    <row r="5253" spans="1:119" x14ac:dyDescent="0.35">
      <c r="A5253" t="s">
        <v>105</v>
      </c>
      <c r="B5253">
        <v>504538</v>
      </c>
      <c r="C5253">
        <v>6359</v>
      </c>
      <c r="D5253">
        <v>125483</v>
      </c>
      <c r="E5253">
        <v>13662</v>
      </c>
      <c r="F5253">
        <v>0</v>
      </c>
      <c r="G5253" t="s">
        <v>106</v>
      </c>
      <c r="H5253" t="s">
        <v>106</v>
      </c>
      <c r="I5253" t="s">
        <v>106</v>
      </c>
      <c r="J5253" t="s">
        <v>107</v>
      </c>
      <c r="K5253" t="s">
        <v>108</v>
      </c>
      <c r="L5253" t="s">
        <v>109</v>
      </c>
      <c r="M5253" t="s">
        <v>110</v>
      </c>
      <c r="N5253" t="s">
        <v>11539</v>
      </c>
      <c r="O5253" t="s">
        <v>2852</v>
      </c>
      <c r="P5253">
        <v>8170</v>
      </c>
      <c r="Q5253">
        <v>128</v>
      </c>
      <c r="R5253">
        <v>0</v>
      </c>
      <c r="S5253">
        <v>56</v>
      </c>
      <c r="T5253">
        <v>0</v>
      </c>
      <c r="U5253">
        <v>123.75</v>
      </c>
      <c r="V5253">
        <v>123.75</v>
      </c>
      <c r="W5253">
        <v>56</v>
      </c>
      <c r="X5253">
        <v>0</v>
      </c>
      <c r="Y5253">
        <v>0</v>
      </c>
      <c r="Z5253">
        <v>0</v>
      </c>
      <c r="AD5253" s="1">
        <v>41627.333333333336</v>
      </c>
      <c r="AE5253" s="1">
        <v>41634.708333333336</v>
      </c>
      <c r="AG5253" s="1">
        <v>41608.333333333336</v>
      </c>
      <c r="AH5253" s="1">
        <v>41615.708333333336</v>
      </c>
      <c r="AI5253" s="1">
        <v>41608.333333333336</v>
      </c>
      <c r="AJ5253" s="1">
        <v>41615.708333333336</v>
      </c>
      <c r="AK5253" s="1">
        <v>41608.333333333336</v>
      </c>
      <c r="AL5253" s="1">
        <v>41615.708333333336</v>
      </c>
      <c r="AM5253" s="1">
        <v>41627.333333333336</v>
      </c>
      <c r="AN5253" s="1">
        <v>41634.708333333336</v>
      </c>
      <c r="AP5253" t="s">
        <v>113</v>
      </c>
      <c r="AU5253" t="s">
        <v>11540</v>
      </c>
      <c r="AY5253" t="s">
        <v>106</v>
      </c>
      <c r="AZ5253">
        <v>0</v>
      </c>
      <c r="BA5253">
        <v>0</v>
      </c>
      <c r="BD5253" s="3">
        <v>41321.663194444445</v>
      </c>
      <c r="BE5253" s="3">
        <v>41321.663888888892</v>
      </c>
      <c r="BF5253" t="s">
        <v>115</v>
      </c>
      <c r="BG5253" t="s">
        <v>115</v>
      </c>
      <c r="BH5253">
        <v>8149</v>
      </c>
      <c r="BM5253">
        <v>43470</v>
      </c>
      <c r="BR5253" t="s">
        <v>2854</v>
      </c>
      <c r="BS5253" t="s">
        <v>2855</v>
      </c>
      <c r="BU5253">
        <v>1</v>
      </c>
      <c r="BV5253" t="s">
        <v>118</v>
      </c>
      <c r="BX5253" t="s">
        <v>119</v>
      </c>
      <c r="BY5253" t="s">
        <v>119</v>
      </c>
      <c r="BZ5253" t="s">
        <v>119</v>
      </c>
      <c r="CA5253">
        <v>1</v>
      </c>
      <c r="CC5253" t="s">
        <v>120</v>
      </c>
      <c r="CH5253">
        <v>540</v>
      </c>
      <c r="CI5253">
        <v>29790</v>
      </c>
      <c r="CJ5253" t="s">
        <v>106</v>
      </c>
      <c r="CK5253" t="s">
        <v>106</v>
      </c>
      <c r="CL5253">
        <v>15</v>
      </c>
      <c r="CM5253" t="s">
        <v>2850</v>
      </c>
      <c r="CO5253">
        <v>125482</v>
      </c>
      <c r="CQ5253">
        <v>0</v>
      </c>
      <c r="CR5253">
        <v>0</v>
      </c>
      <c r="CS5253">
        <v>0</v>
      </c>
      <c r="CY5253" t="s">
        <v>123</v>
      </c>
      <c r="CZ5253" t="s">
        <v>124</v>
      </c>
      <c r="DD5253" t="str" cm="1">
        <f t="array" ref="DD5253">TEXT(_xlfn.SEQUENCE(1, DATEDIF(AG5253, AH5253, "m") + 1, AG5253, 30), "YYYY-APMM")</f>
        <v>2013-AP11</v>
      </c>
      <c r="DN5253">
        <f t="shared" si="164"/>
        <v>123.75</v>
      </c>
      <c r="DO5253" t="str">
        <f t="shared" si="165"/>
        <v>TILE MASON SK</v>
      </c>
    </row>
    <row r="5254" spans="1:119" x14ac:dyDescent="0.35">
      <c r="A5254" t="s">
        <v>105</v>
      </c>
      <c r="B5254">
        <v>504539</v>
      </c>
      <c r="C5254">
        <v>6359</v>
      </c>
      <c r="D5254">
        <v>125483</v>
      </c>
      <c r="E5254">
        <v>13662</v>
      </c>
      <c r="F5254">
        <v>0</v>
      </c>
      <c r="G5254" t="s">
        <v>106</v>
      </c>
      <c r="H5254" t="s">
        <v>106</v>
      </c>
      <c r="I5254" t="s">
        <v>106</v>
      </c>
      <c r="J5254" t="s">
        <v>107</v>
      </c>
      <c r="K5254" t="s">
        <v>108</v>
      </c>
      <c r="L5254" t="s">
        <v>109</v>
      </c>
      <c r="M5254" t="s">
        <v>110</v>
      </c>
      <c r="N5254" t="s">
        <v>11541</v>
      </c>
      <c r="O5254" t="s">
        <v>2860</v>
      </c>
      <c r="P5254">
        <v>8178</v>
      </c>
      <c r="Q5254">
        <v>480</v>
      </c>
      <c r="R5254">
        <v>88</v>
      </c>
      <c r="S5254">
        <v>56</v>
      </c>
      <c r="T5254">
        <v>0</v>
      </c>
      <c r="U5254">
        <v>476</v>
      </c>
      <c r="V5254">
        <v>476</v>
      </c>
      <c r="W5254">
        <v>56</v>
      </c>
      <c r="X5254">
        <v>0</v>
      </c>
      <c r="Y5254">
        <v>0</v>
      </c>
      <c r="Z5254">
        <v>0</v>
      </c>
      <c r="AD5254" s="1">
        <v>41688.333333333336</v>
      </c>
      <c r="AE5254" s="1">
        <v>41695.708333333336</v>
      </c>
      <c r="AG5254" s="1">
        <v>41616.333333333336</v>
      </c>
      <c r="AH5254" s="1">
        <v>41623.708333333336</v>
      </c>
      <c r="AI5254" s="1">
        <v>41616.333333333336</v>
      </c>
      <c r="AJ5254" s="1">
        <v>41623.708333333336</v>
      </c>
      <c r="AK5254" s="1">
        <v>41616.333333333336</v>
      </c>
      <c r="AL5254" s="1">
        <v>41623.708333333336</v>
      </c>
      <c r="AM5254" s="1">
        <v>41688.333333333336</v>
      </c>
      <c r="AN5254" s="1">
        <v>41695.708333333336</v>
      </c>
      <c r="AP5254" t="s">
        <v>113</v>
      </c>
      <c r="AU5254" t="s">
        <v>11542</v>
      </c>
      <c r="AY5254" t="s">
        <v>106</v>
      </c>
      <c r="AZ5254">
        <v>0</v>
      </c>
      <c r="BA5254">
        <v>0</v>
      </c>
      <c r="BD5254" s="3">
        <v>41321.663194444445</v>
      </c>
      <c r="BE5254" s="3">
        <v>41321.663888888892</v>
      </c>
      <c r="BF5254" t="s">
        <v>115</v>
      </c>
      <c r="BG5254" t="s">
        <v>115</v>
      </c>
      <c r="BH5254">
        <v>8149</v>
      </c>
      <c r="BM5254">
        <v>43550</v>
      </c>
      <c r="BR5254" t="s">
        <v>116</v>
      </c>
      <c r="BS5254" t="s">
        <v>117</v>
      </c>
      <c r="BU5254">
        <v>1</v>
      </c>
      <c r="BV5254" t="s">
        <v>118</v>
      </c>
      <c r="BX5254" t="s">
        <v>119</v>
      </c>
      <c r="BY5254" t="s">
        <v>119</v>
      </c>
      <c r="BZ5254" t="s">
        <v>119</v>
      </c>
      <c r="CA5254">
        <v>1</v>
      </c>
      <c r="CC5254" t="s">
        <v>120</v>
      </c>
      <c r="CH5254">
        <v>540</v>
      </c>
      <c r="CI5254">
        <v>29790</v>
      </c>
      <c r="CJ5254" t="s">
        <v>106</v>
      </c>
      <c r="CK5254" t="s">
        <v>106</v>
      </c>
      <c r="CL5254">
        <v>15</v>
      </c>
      <c r="CM5254" t="s">
        <v>2850</v>
      </c>
      <c r="CO5254">
        <v>125482</v>
      </c>
      <c r="CQ5254">
        <v>0</v>
      </c>
      <c r="CR5254">
        <v>0</v>
      </c>
      <c r="CS5254">
        <v>0</v>
      </c>
      <c r="CY5254" t="s">
        <v>123</v>
      </c>
      <c r="CZ5254" t="s">
        <v>124</v>
      </c>
      <c r="DD5254" t="str" cm="1">
        <f t="array" ref="DD5254">TEXT(_xlfn.SEQUENCE(1, DATEDIF(AG5254, AH5254, "m") + 1, AG5254, 30), "YYYY-APMM")</f>
        <v>2013-AP12</v>
      </c>
      <c r="DN5254">
        <f t="shared" si="164"/>
        <v>476</v>
      </c>
      <c r="DO5254" t="str">
        <f t="shared" si="165"/>
        <v>LABOR- SUBCONTRACTOR</v>
      </c>
    </row>
    <row r="5255" spans="1:119" x14ac:dyDescent="0.35">
      <c r="A5255" t="s">
        <v>105</v>
      </c>
      <c r="B5255">
        <v>504540</v>
      </c>
      <c r="C5255">
        <v>6359</v>
      </c>
      <c r="D5255">
        <v>125484</v>
      </c>
      <c r="E5255">
        <v>13662</v>
      </c>
      <c r="F5255">
        <v>0</v>
      </c>
      <c r="G5255" t="s">
        <v>106</v>
      </c>
      <c r="H5255" t="s">
        <v>106</v>
      </c>
      <c r="I5255" t="s">
        <v>106</v>
      </c>
      <c r="J5255" t="s">
        <v>107</v>
      </c>
      <c r="K5255" t="s">
        <v>108</v>
      </c>
      <c r="L5255" t="s">
        <v>109</v>
      </c>
      <c r="M5255" t="s">
        <v>110</v>
      </c>
      <c r="N5255" t="s">
        <v>11543</v>
      </c>
      <c r="O5255" t="s">
        <v>2881</v>
      </c>
      <c r="P5255">
        <v>8178</v>
      </c>
      <c r="Q5255">
        <v>440</v>
      </c>
      <c r="R5255">
        <v>0</v>
      </c>
      <c r="S5255">
        <v>40</v>
      </c>
      <c r="T5255">
        <v>0</v>
      </c>
      <c r="U5255">
        <v>131.25</v>
      </c>
      <c r="V5255">
        <v>131.25</v>
      </c>
      <c r="W5255">
        <v>40</v>
      </c>
      <c r="X5255">
        <v>0</v>
      </c>
      <c r="Y5255">
        <v>0</v>
      </c>
      <c r="Z5255">
        <v>0</v>
      </c>
      <c r="AD5255" s="1">
        <v>41661.333333333336</v>
      </c>
      <c r="AE5255" s="1">
        <v>41666.708333333336</v>
      </c>
      <c r="AG5255" s="1">
        <v>41596.333333333336</v>
      </c>
      <c r="AH5255" s="1">
        <v>41601.708333333336</v>
      </c>
      <c r="AI5255" s="1">
        <v>41596.333333333336</v>
      </c>
      <c r="AJ5255" s="1">
        <v>41601.708333333336</v>
      </c>
      <c r="AK5255" s="1">
        <v>41596.333333333336</v>
      </c>
      <c r="AL5255" s="1">
        <v>41601.708333333336</v>
      </c>
      <c r="AM5255" s="1">
        <v>41661.333333333336</v>
      </c>
      <c r="AN5255" s="1">
        <v>41666.708333333336</v>
      </c>
      <c r="AP5255" t="s">
        <v>113</v>
      </c>
      <c r="AU5255" t="s">
        <v>11544</v>
      </c>
      <c r="AY5255" t="s">
        <v>106</v>
      </c>
      <c r="AZ5255">
        <v>0</v>
      </c>
      <c r="BA5255">
        <v>0</v>
      </c>
      <c r="BD5255" s="3">
        <v>41321.663194444445</v>
      </c>
      <c r="BE5255" s="3">
        <v>41321.663888888892</v>
      </c>
      <c r="BF5255" t="s">
        <v>115</v>
      </c>
      <c r="BG5255" t="s">
        <v>115</v>
      </c>
      <c r="BH5255">
        <v>8149</v>
      </c>
      <c r="BM5255">
        <v>43550</v>
      </c>
      <c r="BR5255" t="s">
        <v>116</v>
      </c>
      <c r="BS5255" t="s">
        <v>117</v>
      </c>
      <c r="BU5255">
        <v>1</v>
      </c>
      <c r="BV5255" t="s">
        <v>118</v>
      </c>
      <c r="BX5255" t="s">
        <v>119</v>
      </c>
      <c r="BY5255" t="s">
        <v>119</v>
      </c>
      <c r="BZ5255" t="s">
        <v>119</v>
      </c>
      <c r="CA5255">
        <v>1</v>
      </c>
      <c r="CC5255" t="s">
        <v>120</v>
      </c>
      <c r="CH5255">
        <v>540</v>
      </c>
      <c r="CI5255">
        <v>29780</v>
      </c>
      <c r="CJ5255" t="s">
        <v>106</v>
      </c>
      <c r="CK5255" t="s">
        <v>106</v>
      </c>
      <c r="CL5255">
        <v>10</v>
      </c>
      <c r="CM5255" t="s">
        <v>2867</v>
      </c>
      <c r="CO5255">
        <v>125482</v>
      </c>
      <c r="CQ5255">
        <v>0</v>
      </c>
      <c r="CR5255">
        <v>0</v>
      </c>
      <c r="CS5255">
        <v>0</v>
      </c>
      <c r="CY5255" t="s">
        <v>123</v>
      </c>
      <c r="CZ5255" t="s">
        <v>124</v>
      </c>
      <c r="DD5255" t="str" cm="1">
        <f t="array" ref="DD5255">TEXT(_xlfn.SEQUENCE(1, DATEDIF(AG5255, AH5255, "m") + 1, AG5255, 30), "YYYY-APMM")</f>
        <v>2013-AP11</v>
      </c>
      <c r="DN5255">
        <f t="shared" si="164"/>
        <v>131.25</v>
      </c>
      <c r="DO5255" t="str">
        <f t="shared" si="165"/>
        <v>LABOR- SUBCONTRACTOR</v>
      </c>
    </row>
    <row r="5256" spans="1:119" x14ac:dyDescent="0.35">
      <c r="A5256" t="s">
        <v>105</v>
      </c>
      <c r="B5256">
        <v>504541</v>
      </c>
      <c r="C5256">
        <v>6359</v>
      </c>
      <c r="D5256">
        <v>125484</v>
      </c>
      <c r="E5256">
        <v>13662</v>
      </c>
      <c r="F5256">
        <v>0</v>
      </c>
      <c r="G5256" t="s">
        <v>106</v>
      </c>
      <c r="H5256" t="s">
        <v>106</v>
      </c>
      <c r="I5256" t="s">
        <v>106</v>
      </c>
      <c r="J5256" t="s">
        <v>107</v>
      </c>
      <c r="K5256" t="s">
        <v>108</v>
      </c>
      <c r="L5256" t="s">
        <v>109</v>
      </c>
      <c r="M5256" t="s">
        <v>110</v>
      </c>
      <c r="N5256" t="s">
        <v>11545</v>
      </c>
      <c r="O5256" t="s">
        <v>2884</v>
      </c>
      <c r="P5256">
        <v>8178</v>
      </c>
      <c r="Q5256">
        <v>584</v>
      </c>
      <c r="R5256">
        <v>376</v>
      </c>
      <c r="S5256">
        <v>48</v>
      </c>
      <c r="T5256">
        <v>0</v>
      </c>
      <c r="U5256">
        <v>22</v>
      </c>
      <c r="V5256">
        <v>22</v>
      </c>
      <c r="W5256">
        <v>48</v>
      </c>
      <c r="X5256">
        <v>0</v>
      </c>
      <c r="Y5256">
        <v>0</v>
      </c>
      <c r="Z5256">
        <v>0</v>
      </c>
      <c r="AD5256" s="1">
        <v>41695.333333333336</v>
      </c>
      <c r="AE5256" s="1">
        <v>41701.708333333336</v>
      </c>
      <c r="AG5256" s="1">
        <v>41608.333333333336</v>
      </c>
      <c r="AH5256" s="1">
        <v>41613.708333333336</v>
      </c>
      <c r="AI5256" s="1">
        <v>41608.333333333336</v>
      </c>
      <c r="AJ5256" s="1">
        <v>41613.708333333336</v>
      </c>
      <c r="AK5256" s="1">
        <v>41608.333333333336</v>
      </c>
      <c r="AL5256" s="1">
        <v>41613.708333333336</v>
      </c>
      <c r="AM5256" s="1">
        <v>41695.333333333336</v>
      </c>
      <c r="AN5256" s="1">
        <v>41701.708333333336</v>
      </c>
      <c r="AP5256" t="s">
        <v>113</v>
      </c>
      <c r="AU5256" t="s">
        <v>11546</v>
      </c>
      <c r="AY5256" t="s">
        <v>106</v>
      </c>
      <c r="AZ5256">
        <v>0</v>
      </c>
      <c r="BA5256">
        <v>0</v>
      </c>
      <c r="BD5256" s="3">
        <v>41321.663194444445</v>
      </c>
      <c r="BE5256" s="3">
        <v>41321.663888888892</v>
      </c>
      <c r="BF5256" t="s">
        <v>115</v>
      </c>
      <c r="BG5256" t="s">
        <v>115</v>
      </c>
      <c r="BH5256">
        <v>8149</v>
      </c>
      <c r="BM5256">
        <v>43550</v>
      </c>
      <c r="BR5256" t="s">
        <v>116</v>
      </c>
      <c r="BS5256" t="s">
        <v>117</v>
      </c>
      <c r="BU5256">
        <v>1</v>
      </c>
      <c r="BV5256" t="s">
        <v>118</v>
      </c>
      <c r="BX5256" t="s">
        <v>119</v>
      </c>
      <c r="BY5256" t="s">
        <v>119</v>
      </c>
      <c r="BZ5256" t="s">
        <v>119</v>
      </c>
      <c r="CA5256">
        <v>1</v>
      </c>
      <c r="CC5256" t="s">
        <v>120</v>
      </c>
      <c r="CH5256">
        <v>540</v>
      </c>
      <c r="CI5256">
        <v>29780</v>
      </c>
      <c r="CJ5256" t="s">
        <v>106</v>
      </c>
      <c r="CK5256" t="s">
        <v>106</v>
      </c>
      <c r="CL5256">
        <v>10</v>
      </c>
      <c r="CM5256" t="s">
        <v>2867</v>
      </c>
      <c r="CO5256">
        <v>125482</v>
      </c>
      <c r="CQ5256">
        <v>0</v>
      </c>
      <c r="CR5256">
        <v>0</v>
      </c>
      <c r="CS5256">
        <v>0</v>
      </c>
      <c r="CY5256" t="s">
        <v>123</v>
      </c>
      <c r="CZ5256" t="s">
        <v>124</v>
      </c>
      <c r="DD5256" t="str" cm="1">
        <f t="array" ref="DD5256">TEXT(_xlfn.SEQUENCE(1, DATEDIF(AG5256, AH5256, "m") + 1, AG5256, 30), "YYYY-APMM")</f>
        <v>2013-AP11</v>
      </c>
      <c r="DN5256">
        <f t="shared" si="164"/>
        <v>22</v>
      </c>
      <c r="DO5256" t="str">
        <f t="shared" si="165"/>
        <v>LABOR- SUBCONTRACTOR</v>
      </c>
    </row>
    <row r="5257" spans="1:119" x14ac:dyDescent="0.35">
      <c r="A5257" t="s">
        <v>105</v>
      </c>
      <c r="B5257">
        <v>504542</v>
      </c>
      <c r="C5257">
        <v>6359</v>
      </c>
      <c r="D5257">
        <v>125484</v>
      </c>
      <c r="E5257">
        <v>13662</v>
      </c>
      <c r="F5257">
        <v>0</v>
      </c>
      <c r="G5257" t="s">
        <v>106</v>
      </c>
      <c r="H5257" t="s">
        <v>106</v>
      </c>
      <c r="I5257" t="s">
        <v>106</v>
      </c>
      <c r="J5257" t="s">
        <v>107</v>
      </c>
      <c r="K5257" t="s">
        <v>108</v>
      </c>
      <c r="L5257" t="s">
        <v>109</v>
      </c>
      <c r="M5257" t="s">
        <v>110</v>
      </c>
      <c r="N5257" t="s">
        <v>11547</v>
      </c>
      <c r="O5257" t="s">
        <v>2863</v>
      </c>
      <c r="P5257">
        <v>8164</v>
      </c>
      <c r="Q5257">
        <v>72</v>
      </c>
      <c r="R5257">
        <v>0</v>
      </c>
      <c r="S5257">
        <v>16</v>
      </c>
      <c r="T5257">
        <v>0</v>
      </c>
      <c r="U5257">
        <v>100</v>
      </c>
      <c r="V5257">
        <v>100</v>
      </c>
      <c r="W5257">
        <v>16</v>
      </c>
      <c r="X5257">
        <v>0</v>
      </c>
      <c r="Y5257">
        <v>0</v>
      </c>
      <c r="Z5257">
        <v>0</v>
      </c>
      <c r="AD5257" s="1">
        <v>41592.333333333336</v>
      </c>
      <c r="AE5257" s="1">
        <v>41594.708333333336</v>
      </c>
      <c r="AG5257" s="1">
        <v>41582.333333333336</v>
      </c>
      <c r="AH5257" s="1">
        <v>41583.708333333336</v>
      </c>
      <c r="AI5257" s="1">
        <v>41582.333333333336</v>
      </c>
      <c r="AJ5257" s="1">
        <v>41583.708333333336</v>
      </c>
      <c r="AK5257" s="1">
        <v>41582.333333333336</v>
      </c>
      <c r="AL5257" s="1">
        <v>41583.708333333336</v>
      </c>
      <c r="AM5257" s="1">
        <v>41592.333333333336</v>
      </c>
      <c r="AN5257" s="1">
        <v>41594.708333333336</v>
      </c>
      <c r="AP5257" t="s">
        <v>113</v>
      </c>
      <c r="AU5257" t="s">
        <v>11548</v>
      </c>
      <c r="AY5257" t="s">
        <v>106</v>
      </c>
      <c r="AZ5257">
        <v>0</v>
      </c>
      <c r="BA5257">
        <v>0</v>
      </c>
      <c r="BD5257" s="3">
        <v>41321.663194444445</v>
      </c>
      <c r="BE5257" s="3">
        <v>41321.663888888892</v>
      </c>
      <c r="BF5257" t="s">
        <v>115</v>
      </c>
      <c r="BG5257" t="s">
        <v>115</v>
      </c>
      <c r="BH5257">
        <v>8149</v>
      </c>
      <c r="BM5257">
        <v>43410</v>
      </c>
      <c r="BR5257" t="s">
        <v>2865</v>
      </c>
      <c r="BS5257" t="s">
        <v>2866</v>
      </c>
      <c r="BU5257">
        <v>1</v>
      </c>
      <c r="BV5257" t="s">
        <v>118</v>
      </c>
      <c r="BX5257" t="s">
        <v>119</v>
      </c>
      <c r="BY5257" t="s">
        <v>119</v>
      </c>
      <c r="BZ5257" t="s">
        <v>119</v>
      </c>
      <c r="CA5257">
        <v>1</v>
      </c>
      <c r="CC5257" t="s">
        <v>120</v>
      </c>
      <c r="CH5257">
        <v>540</v>
      </c>
      <c r="CI5257">
        <v>29780</v>
      </c>
      <c r="CJ5257" t="s">
        <v>106</v>
      </c>
      <c r="CK5257" t="s">
        <v>106</v>
      </c>
      <c r="CL5257">
        <v>10</v>
      </c>
      <c r="CM5257" t="s">
        <v>2867</v>
      </c>
      <c r="CO5257">
        <v>125482</v>
      </c>
      <c r="CQ5257">
        <v>0</v>
      </c>
      <c r="CR5257">
        <v>0</v>
      </c>
      <c r="CS5257">
        <v>0</v>
      </c>
      <c r="CY5257" t="s">
        <v>123</v>
      </c>
      <c r="CZ5257" t="s">
        <v>124</v>
      </c>
      <c r="DD5257" t="str" cm="1">
        <f t="array" ref="DD5257">TEXT(_xlfn.SEQUENCE(1, DATEDIF(AG5257, AH5257, "m") + 1, AG5257, 30), "YYYY-APMM")</f>
        <v>2013-AP11</v>
      </c>
      <c r="DN5257">
        <f t="shared" si="164"/>
        <v>100</v>
      </c>
      <c r="DO5257" t="str">
        <f t="shared" si="165"/>
        <v>SCREED MASON SK</v>
      </c>
    </row>
    <row r="5258" spans="1:119" x14ac:dyDescent="0.35">
      <c r="A5258" t="s">
        <v>105</v>
      </c>
      <c r="B5258">
        <v>504543</v>
      </c>
      <c r="C5258">
        <v>6359</v>
      </c>
      <c r="D5258">
        <v>125484</v>
      </c>
      <c r="E5258">
        <v>13662</v>
      </c>
      <c r="F5258">
        <v>0</v>
      </c>
      <c r="G5258" t="s">
        <v>106</v>
      </c>
      <c r="H5258" t="s">
        <v>106</v>
      </c>
      <c r="I5258" t="s">
        <v>106</v>
      </c>
      <c r="J5258" t="s">
        <v>107</v>
      </c>
      <c r="K5258" t="s">
        <v>108</v>
      </c>
      <c r="L5258" t="s">
        <v>109</v>
      </c>
      <c r="M5258" t="s">
        <v>110</v>
      </c>
      <c r="N5258" t="s">
        <v>11549</v>
      </c>
      <c r="O5258" t="s">
        <v>2869</v>
      </c>
      <c r="P5258">
        <v>8178</v>
      </c>
      <c r="Q5258">
        <v>72</v>
      </c>
      <c r="R5258">
        <v>0</v>
      </c>
      <c r="S5258">
        <v>32</v>
      </c>
      <c r="T5258">
        <v>0</v>
      </c>
      <c r="U5258">
        <v>143</v>
      </c>
      <c r="V5258">
        <v>143</v>
      </c>
      <c r="W5258">
        <v>32</v>
      </c>
      <c r="X5258">
        <v>0</v>
      </c>
      <c r="Y5258">
        <v>0</v>
      </c>
      <c r="Z5258">
        <v>0</v>
      </c>
      <c r="AD5258" s="1">
        <v>41595.333333333336</v>
      </c>
      <c r="AE5258" s="1">
        <v>41598.708333333336</v>
      </c>
      <c r="AG5258" s="1">
        <v>41584.333333333336</v>
      </c>
      <c r="AH5258" s="1">
        <v>41588.708333333336</v>
      </c>
      <c r="AI5258" s="1">
        <v>41584.333333333336</v>
      </c>
      <c r="AJ5258" s="1">
        <v>41588.708333333336</v>
      </c>
      <c r="AK5258" s="1">
        <v>41584.333333333336</v>
      </c>
      <c r="AL5258" s="1">
        <v>41588.708333333336</v>
      </c>
      <c r="AM5258" s="1">
        <v>41595.333333333336</v>
      </c>
      <c r="AN5258" s="1">
        <v>41598.708333333336</v>
      </c>
      <c r="AP5258" t="s">
        <v>113</v>
      </c>
      <c r="AU5258" t="s">
        <v>11550</v>
      </c>
      <c r="AY5258" t="s">
        <v>106</v>
      </c>
      <c r="AZ5258">
        <v>0</v>
      </c>
      <c r="BA5258">
        <v>0</v>
      </c>
      <c r="BD5258" s="3">
        <v>41321.663194444445</v>
      </c>
      <c r="BE5258" s="3">
        <v>41321.663888888892</v>
      </c>
      <c r="BF5258" t="s">
        <v>115</v>
      </c>
      <c r="BG5258" t="s">
        <v>115</v>
      </c>
      <c r="BH5258">
        <v>8149</v>
      </c>
      <c r="BM5258">
        <v>43550</v>
      </c>
      <c r="BR5258" t="s">
        <v>116</v>
      </c>
      <c r="BS5258" t="s">
        <v>117</v>
      </c>
      <c r="BU5258">
        <v>1</v>
      </c>
      <c r="BV5258" t="s">
        <v>118</v>
      </c>
      <c r="BX5258" t="s">
        <v>119</v>
      </c>
      <c r="BY5258" t="s">
        <v>119</v>
      </c>
      <c r="BZ5258" t="s">
        <v>119</v>
      </c>
      <c r="CA5258">
        <v>1</v>
      </c>
      <c r="CC5258" t="s">
        <v>120</v>
      </c>
      <c r="CH5258">
        <v>540</v>
      </c>
      <c r="CI5258">
        <v>29780</v>
      </c>
      <c r="CJ5258" t="s">
        <v>106</v>
      </c>
      <c r="CK5258" t="s">
        <v>106</v>
      </c>
      <c r="CL5258">
        <v>10</v>
      </c>
      <c r="CM5258" t="s">
        <v>2867</v>
      </c>
      <c r="CO5258">
        <v>125482</v>
      </c>
      <c r="CQ5258">
        <v>0</v>
      </c>
      <c r="CR5258">
        <v>0</v>
      </c>
      <c r="CS5258">
        <v>0</v>
      </c>
      <c r="CY5258" t="s">
        <v>123</v>
      </c>
      <c r="CZ5258" t="s">
        <v>124</v>
      </c>
      <c r="DD5258" t="str" cm="1">
        <f t="array" ref="DD5258">TEXT(_xlfn.SEQUENCE(1, DATEDIF(AG5258, AH5258, "m") + 1, AG5258, 30), "YYYY-APMM")</f>
        <v>2013-AP11</v>
      </c>
      <c r="DN5258">
        <f t="shared" si="164"/>
        <v>143</v>
      </c>
      <c r="DO5258" t="str">
        <f t="shared" si="165"/>
        <v>LABOR- SUBCONTRACTOR</v>
      </c>
    </row>
    <row r="5259" spans="1:119" x14ac:dyDescent="0.35">
      <c r="A5259" t="s">
        <v>105</v>
      </c>
      <c r="B5259">
        <v>504544</v>
      </c>
      <c r="C5259">
        <v>6359</v>
      </c>
      <c r="D5259">
        <v>125484</v>
      </c>
      <c r="E5259">
        <v>13662</v>
      </c>
      <c r="F5259">
        <v>0</v>
      </c>
      <c r="G5259" t="s">
        <v>106</v>
      </c>
      <c r="H5259" t="s">
        <v>106</v>
      </c>
      <c r="I5259" t="s">
        <v>106</v>
      </c>
      <c r="J5259" t="s">
        <v>107</v>
      </c>
      <c r="K5259" t="s">
        <v>108</v>
      </c>
      <c r="L5259" t="s">
        <v>109</v>
      </c>
      <c r="M5259" t="s">
        <v>110</v>
      </c>
      <c r="N5259" t="s">
        <v>11551</v>
      </c>
      <c r="O5259" t="s">
        <v>2872</v>
      </c>
      <c r="P5259">
        <v>8178</v>
      </c>
      <c r="Q5259">
        <v>72</v>
      </c>
      <c r="R5259">
        <v>0</v>
      </c>
      <c r="S5259">
        <v>32</v>
      </c>
      <c r="T5259">
        <v>0</v>
      </c>
      <c r="U5259">
        <v>176</v>
      </c>
      <c r="V5259">
        <v>176</v>
      </c>
      <c r="W5259">
        <v>32</v>
      </c>
      <c r="X5259">
        <v>0</v>
      </c>
      <c r="Y5259">
        <v>0</v>
      </c>
      <c r="Z5259">
        <v>0</v>
      </c>
      <c r="AD5259" s="1">
        <v>41599.333333333336</v>
      </c>
      <c r="AE5259" s="1">
        <v>41603.708333333336</v>
      </c>
      <c r="AG5259" s="1">
        <v>41589.333333333336</v>
      </c>
      <c r="AH5259" s="1">
        <v>41592.708333333336</v>
      </c>
      <c r="AI5259" s="1">
        <v>41589.333333333336</v>
      </c>
      <c r="AJ5259" s="1">
        <v>41592.708333333336</v>
      </c>
      <c r="AK5259" s="1">
        <v>41589.333333333336</v>
      </c>
      <c r="AL5259" s="1">
        <v>41592.708333333336</v>
      </c>
      <c r="AM5259" s="1">
        <v>41599.333333333336</v>
      </c>
      <c r="AN5259" s="1">
        <v>41603.708333333336</v>
      </c>
      <c r="AP5259" t="s">
        <v>113</v>
      </c>
      <c r="AU5259" t="s">
        <v>11552</v>
      </c>
      <c r="AY5259" t="s">
        <v>106</v>
      </c>
      <c r="AZ5259">
        <v>0</v>
      </c>
      <c r="BA5259">
        <v>0</v>
      </c>
      <c r="BD5259" s="3">
        <v>41321.663194444445</v>
      </c>
      <c r="BE5259" s="3">
        <v>41321.663888888892</v>
      </c>
      <c r="BF5259" t="s">
        <v>115</v>
      </c>
      <c r="BG5259" t="s">
        <v>115</v>
      </c>
      <c r="BH5259">
        <v>8149</v>
      </c>
      <c r="BM5259">
        <v>43550</v>
      </c>
      <c r="BR5259" t="s">
        <v>116</v>
      </c>
      <c r="BS5259" t="s">
        <v>117</v>
      </c>
      <c r="BU5259">
        <v>1</v>
      </c>
      <c r="BV5259" t="s">
        <v>118</v>
      </c>
      <c r="BX5259" t="s">
        <v>119</v>
      </c>
      <c r="BY5259" t="s">
        <v>119</v>
      </c>
      <c r="BZ5259" t="s">
        <v>119</v>
      </c>
      <c r="CA5259">
        <v>1</v>
      </c>
      <c r="CC5259" t="s">
        <v>120</v>
      </c>
      <c r="CH5259">
        <v>540</v>
      </c>
      <c r="CI5259">
        <v>29780</v>
      </c>
      <c r="CJ5259" t="s">
        <v>106</v>
      </c>
      <c r="CK5259" t="s">
        <v>106</v>
      </c>
      <c r="CL5259">
        <v>10</v>
      </c>
      <c r="CM5259" t="s">
        <v>2867</v>
      </c>
      <c r="CO5259">
        <v>125482</v>
      </c>
      <c r="CQ5259">
        <v>0</v>
      </c>
      <c r="CR5259">
        <v>0</v>
      </c>
      <c r="CS5259">
        <v>0</v>
      </c>
      <c r="CY5259" t="s">
        <v>123</v>
      </c>
      <c r="CZ5259" t="s">
        <v>124</v>
      </c>
      <c r="DD5259" t="str" cm="1">
        <f t="array" ref="DD5259">TEXT(_xlfn.SEQUENCE(1, DATEDIF(AG5259, AH5259, "m") + 1, AG5259, 30), "YYYY-APMM")</f>
        <v>2013-AP11</v>
      </c>
      <c r="DN5259">
        <f t="shared" si="164"/>
        <v>176</v>
      </c>
      <c r="DO5259" t="str">
        <f t="shared" si="165"/>
        <v>LABOR- SUBCONTRACTOR</v>
      </c>
    </row>
    <row r="5260" spans="1:119" x14ac:dyDescent="0.35">
      <c r="A5260" t="s">
        <v>105</v>
      </c>
      <c r="B5260">
        <v>504545</v>
      </c>
      <c r="C5260">
        <v>6359</v>
      </c>
      <c r="D5260">
        <v>125484</v>
      </c>
      <c r="E5260">
        <v>13662</v>
      </c>
      <c r="F5260">
        <v>0</v>
      </c>
      <c r="G5260" t="s">
        <v>106</v>
      </c>
      <c r="H5260" t="s">
        <v>106</v>
      </c>
      <c r="I5260" t="s">
        <v>106</v>
      </c>
      <c r="J5260" t="s">
        <v>107</v>
      </c>
      <c r="K5260" t="s">
        <v>108</v>
      </c>
      <c r="L5260" t="s">
        <v>109</v>
      </c>
      <c r="M5260" t="s">
        <v>110</v>
      </c>
      <c r="N5260" t="s">
        <v>11553</v>
      </c>
      <c r="O5260" t="s">
        <v>2875</v>
      </c>
      <c r="P5260">
        <v>8170</v>
      </c>
      <c r="Q5260">
        <v>72</v>
      </c>
      <c r="R5260">
        <v>0</v>
      </c>
      <c r="S5260">
        <v>16</v>
      </c>
      <c r="T5260">
        <v>0</v>
      </c>
      <c r="U5260">
        <v>87</v>
      </c>
      <c r="V5260">
        <v>87</v>
      </c>
      <c r="W5260">
        <v>16</v>
      </c>
      <c r="X5260">
        <v>0</v>
      </c>
      <c r="Y5260">
        <v>0</v>
      </c>
      <c r="Z5260">
        <v>0</v>
      </c>
      <c r="AD5260" s="1">
        <v>41604.333333333336</v>
      </c>
      <c r="AE5260" s="1">
        <v>41605.708333333336</v>
      </c>
      <c r="AG5260" s="1">
        <v>41594.333333333336</v>
      </c>
      <c r="AH5260" s="1">
        <v>41595.708333333336</v>
      </c>
      <c r="AI5260" s="1">
        <v>41594.333333333336</v>
      </c>
      <c r="AJ5260" s="1">
        <v>41595.708333333336</v>
      </c>
      <c r="AK5260" s="1">
        <v>41594.333333333336</v>
      </c>
      <c r="AL5260" s="1">
        <v>41595.708333333336</v>
      </c>
      <c r="AM5260" s="1">
        <v>41604.333333333336</v>
      </c>
      <c r="AN5260" s="1">
        <v>41605.708333333336</v>
      </c>
      <c r="AP5260" t="s">
        <v>113</v>
      </c>
      <c r="AU5260" t="s">
        <v>11554</v>
      </c>
      <c r="AY5260" t="s">
        <v>106</v>
      </c>
      <c r="AZ5260">
        <v>0</v>
      </c>
      <c r="BA5260">
        <v>0</v>
      </c>
      <c r="BD5260" s="3">
        <v>41321.663194444445</v>
      </c>
      <c r="BE5260" s="3">
        <v>41321.663888888892</v>
      </c>
      <c r="BF5260" t="s">
        <v>115</v>
      </c>
      <c r="BG5260" t="s">
        <v>115</v>
      </c>
      <c r="BH5260">
        <v>8149</v>
      </c>
      <c r="BM5260">
        <v>43470</v>
      </c>
      <c r="BR5260" t="s">
        <v>2854</v>
      </c>
      <c r="BS5260" t="s">
        <v>2855</v>
      </c>
      <c r="BU5260">
        <v>1</v>
      </c>
      <c r="BV5260" t="s">
        <v>118</v>
      </c>
      <c r="BX5260" t="s">
        <v>119</v>
      </c>
      <c r="BY5260" t="s">
        <v>119</v>
      </c>
      <c r="BZ5260" t="s">
        <v>119</v>
      </c>
      <c r="CA5260">
        <v>1</v>
      </c>
      <c r="CC5260" t="s">
        <v>120</v>
      </c>
      <c r="CH5260">
        <v>540</v>
      </c>
      <c r="CI5260">
        <v>29780</v>
      </c>
      <c r="CJ5260" t="s">
        <v>106</v>
      </c>
      <c r="CK5260" t="s">
        <v>106</v>
      </c>
      <c r="CL5260">
        <v>10</v>
      </c>
      <c r="CM5260" t="s">
        <v>2867</v>
      </c>
      <c r="CO5260">
        <v>125482</v>
      </c>
      <c r="CQ5260">
        <v>0</v>
      </c>
      <c r="CR5260">
        <v>0</v>
      </c>
      <c r="CS5260">
        <v>0</v>
      </c>
      <c r="CY5260" t="s">
        <v>123</v>
      </c>
      <c r="CZ5260" t="s">
        <v>124</v>
      </c>
      <c r="DD5260" t="str" cm="1">
        <f t="array" ref="DD5260">TEXT(_xlfn.SEQUENCE(1, DATEDIF(AG5260, AH5260, "m") + 1, AG5260, 30), "YYYY-APMM")</f>
        <v>2013-AP11</v>
      </c>
      <c r="DN5260">
        <f t="shared" si="164"/>
        <v>87</v>
      </c>
      <c r="DO5260" t="str">
        <f t="shared" si="165"/>
        <v>TILE MASON SK</v>
      </c>
    </row>
    <row r="5261" spans="1:119" x14ac:dyDescent="0.35">
      <c r="A5261" t="s">
        <v>105</v>
      </c>
      <c r="B5261">
        <v>504546</v>
      </c>
      <c r="C5261">
        <v>6359</v>
      </c>
      <c r="D5261">
        <v>125484</v>
      </c>
      <c r="E5261">
        <v>13662</v>
      </c>
      <c r="F5261">
        <v>0</v>
      </c>
      <c r="G5261" t="s">
        <v>106</v>
      </c>
      <c r="H5261" t="s">
        <v>106</v>
      </c>
      <c r="I5261" t="s">
        <v>106</v>
      </c>
      <c r="J5261" t="s">
        <v>107</v>
      </c>
      <c r="K5261" t="s">
        <v>108</v>
      </c>
      <c r="L5261" t="s">
        <v>109</v>
      </c>
      <c r="M5261" t="s">
        <v>110</v>
      </c>
      <c r="N5261" t="s">
        <v>11555</v>
      </c>
      <c r="O5261" t="s">
        <v>2878</v>
      </c>
      <c r="P5261">
        <v>8178</v>
      </c>
      <c r="Q5261">
        <v>440</v>
      </c>
      <c r="R5261">
        <v>0</v>
      </c>
      <c r="S5261">
        <v>40</v>
      </c>
      <c r="T5261">
        <v>0</v>
      </c>
      <c r="U5261">
        <v>77</v>
      </c>
      <c r="V5261">
        <v>77</v>
      </c>
      <c r="W5261">
        <v>40</v>
      </c>
      <c r="X5261">
        <v>0</v>
      </c>
      <c r="Y5261">
        <v>0</v>
      </c>
      <c r="Z5261">
        <v>0</v>
      </c>
      <c r="AD5261" s="1">
        <v>41667.333333333336</v>
      </c>
      <c r="AE5261" s="1">
        <v>41672.708333333336</v>
      </c>
      <c r="AG5261" s="1">
        <v>41602.333333333336</v>
      </c>
      <c r="AH5261" s="1">
        <v>41606.708333333336</v>
      </c>
      <c r="AI5261" s="1">
        <v>41602.333333333336</v>
      </c>
      <c r="AJ5261" s="1">
        <v>41606.708333333336</v>
      </c>
      <c r="AK5261" s="1">
        <v>41602.333333333336</v>
      </c>
      <c r="AL5261" s="1">
        <v>41606.708333333336</v>
      </c>
      <c r="AM5261" s="1">
        <v>41667.333333333336</v>
      </c>
      <c r="AN5261" s="1">
        <v>41672.708333333336</v>
      </c>
      <c r="AP5261" t="s">
        <v>113</v>
      </c>
      <c r="AU5261" t="s">
        <v>11556</v>
      </c>
      <c r="AY5261" t="s">
        <v>106</v>
      </c>
      <c r="AZ5261">
        <v>0</v>
      </c>
      <c r="BA5261">
        <v>0</v>
      </c>
      <c r="BD5261" s="3">
        <v>41321.663194444445</v>
      </c>
      <c r="BE5261" s="3">
        <v>41321.663888888892</v>
      </c>
      <c r="BF5261" t="s">
        <v>115</v>
      </c>
      <c r="BG5261" t="s">
        <v>115</v>
      </c>
      <c r="BH5261">
        <v>8149</v>
      </c>
      <c r="BM5261">
        <v>43550</v>
      </c>
      <c r="BR5261" t="s">
        <v>116</v>
      </c>
      <c r="BS5261" t="s">
        <v>117</v>
      </c>
      <c r="BU5261">
        <v>1</v>
      </c>
      <c r="BV5261" t="s">
        <v>118</v>
      </c>
      <c r="BX5261" t="s">
        <v>119</v>
      </c>
      <c r="BY5261" t="s">
        <v>119</v>
      </c>
      <c r="BZ5261" t="s">
        <v>119</v>
      </c>
      <c r="CA5261">
        <v>1</v>
      </c>
      <c r="CC5261" t="s">
        <v>120</v>
      </c>
      <c r="CH5261">
        <v>540</v>
      </c>
      <c r="CI5261">
        <v>29780</v>
      </c>
      <c r="CJ5261" t="s">
        <v>106</v>
      </c>
      <c r="CK5261" t="s">
        <v>106</v>
      </c>
      <c r="CL5261">
        <v>10</v>
      </c>
      <c r="CM5261" t="s">
        <v>2867</v>
      </c>
      <c r="CO5261">
        <v>125482</v>
      </c>
      <c r="CQ5261">
        <v>0</v>
      </c>
      <c r="CR5261">
        <v>0</v>
      </c>
      <c r="CS5261">
        <v>0</v>
      </c>
      <c r="CY5261" t="s">
        <v>123</v>
      </c>
      <c r="CZ5261" t="s">
        <v>124</v>
      </c>
      <c r="DD5261" t="str" cm="1">
        <f t="array" ref="DD5261">TEXT(_xlfn.SEQUENCE(1, DATEDIF(AG5261, AH5261, "m") + 1, AG5261, 30), "YYYY-APMM")</f>
        <v>2013-AP11</v>
      </c>
      <c r="DN5261">
        <f t="shared" si="164"/>
        <v>77</v>
      </c>
      <c r="DO5261" t="str">
        <f t="shared" si="165"/>
        <v>LABOR- SUBCONTRACTOR</v>
      </c>
    </row>
    <row r="5262" spans="1:119" x14ac:dyDescent="0.35">
      <c r="A5262" t="s">
        <v>105</v>
      </c>
      <c r="B5262">
        <v>504547</v>
      </c>
      <c r="C5262">
        <v>6359</v>
      </c>
      <c r="D5262">
        <v>125486</v>
      </c>
      <c r="E5262">
        <v>13662</v>
      </c>
      <c r="F5262">
        <v>0</v>
      </c>
      <c r="G5262" t="s">
        <v>106</v>
      </c>
      <c r="H5262" t="s">
        <v>106</v>
      </c>
      <c r="I5262" t="s">
        <v>106</v>
      </c>
      <c r="J5262" t="s">
        <v>107</v>
      </c>
      <c r="K5262" t="s">
        <v>108</v>
      </c>
      <c r="L5262" t="s">
        <v>109</v>
      </c>
      <c r="M5262" t="s">
        <v>110</v>
      </c>
      <c r="N5262" t="s">
        <v>11557</v>
      </c>
      <c r="O5262" t="s">
        <v>2941</v>
      </c>
      <c r="P5262">
        <v>8178</v>
      </c>
      <c r="Q5262">
        <v>360</v>
      </c>
      <c r="R5262">
        <v>0</v>
      </c>
      <c r="S5262">
        <v>56</v>
      </c>
      <c r="T5262">
        <v>0</v>
      </c>
      <c r="U5262">
        <v>163.13</v>
      </c>
      <c r="V5262">
        <v>163.13</v>
      </c>
      <c r="W5262">
        <v>56</v>
      </c>
      <c r="X5262">
        <v>0</v>
      </c>
      <c r="Y5262">
        <v>0</v>
      </c>
      <c r="Z5262">
        <v>0</v>
      </c>
      <c r="AD5262" s="1">
        <v>41623.333333333336</v>
      </c>
      <c r="AE5262" s="1">
        <v>41631.708333333336</v>
      </c>
      <c r="AG5262" s="1">
        <v>41570.333333333336</v>
      </c>
      <c r="AH5262" s="1">
        <v>41577.708333333336</v>
      </c>
      <c r="AI5262" s="1">
        <v>41570.333333333336</v>
      </c>
      <c r="AJ5262" s="1">
        <v>41577.708333333336</v>
      </c>
      <c r="AK5262" s="1">
        <v>41570.333333333336</v>
      </c>
      <c r="AL5262" s="1">
        <v>41577.708333333336</v>
      </c>
      <c r="AM5262" s="1">
        <v>41623.333333333336</v>
      </c>
      <c r="AN5262" s="1">
        <v>41631.708333333336</v>
      </c>
      <c r="AP5262" t="s">
        <v>113</v>
      </c>
      <c r="AU5262" t="s">
        <v>11558</v>
      </c>
      <c r="AY5262" t="s">
        <v>106</v>
      </c>
      <c r="AZ5262">
        <v>0</v>
      </c>
      <c r="BA5262">
        <v>0</v>
      </c>
      <c r="BD5262" s="3">
        <v>41321.663194444445</v>
      </c>
      <c r="BE5262" s="3">
        <v>41321.663888888892</v>
      </c>
      <c r="BF5262" t="s">
        <v>115</v>
      </c>
      <c r="BG5262" t="s">
        <v>115</v>
      </c>
      <c r="BH5262">
        <v>8149</v>
      </c>
      <c r="BM5262">
        <v>43550</v>
      </c>
      <c r="BR5262" t="s">
        <v>116</v>
      </c>
      <c r="BS5262" t="s">
        <v>117</v>
      </c>
      <c r="BU5262">
        <v>1</v>
      </c>
      <c r="BV5262" t="s">
        <v>118</v>
      </c>
      <c r="BX5262" t="s">
        <v>119</v>
      </c>
      <c r="BY5262" t="s">
        <v>119</v>
      </c>
      <c r="BZ5262" t="s">
        <v>119</v>
      </c>
      <c r="CA5262">
        <v>1</v>
      </c>
      <c r="CC5262" t="s">
        <v>120</v>
      </c>
      <c r="CH5262">
        <v>540</v>
      </c>
      <c r="CI5262">
        <v>29740</v>
      </c>
      <c r="CJ5262" t="s">
        <v>106</v>
      </c>
      <c r="CK5262" t="s">
        <v>106</v>
      </c>
      <c r="CL5262">
        <v>10</v>
      </c>
      <c r="CM5262" t="s">
        <v>2889</v>
      </c>
      <c r="CO5262">
        <v>125485</v>
      </c>
      <c r="CQ5262">
        <v>0</v>
      </c>
      <c r="CR5262">
        <v>0</v>
      </c>
      <c r="CS5262">
        <v>0</v>
      </c>
      <c r="CY5262" t="s">
        <v>123</v>
      </c>
      <c r="CZ5262" t="s">
        <v>124</v>
      </c>
      <c r="DD5262" t="str" cm="1">
        <f t="array" ref="DD5262">TEXT(_xlfn.SEQUENCE(1, DATEDIF(AG5262, AH5262, "m") + 1, AG5262, 30), "YYYY-APMM")</f>
        <v>2013-AP10</v>
      </c>
      <c r="DN5262">
        <f t="shared" si="164"/>
        <v>163.13</v>
      </c>
      <c r="DO5262" t="str">
        <f t="shared" si="165"/>
        <v>LABOR- SUBCONTRACTOR</v>
      </c>
    </row>
    <row r="5263" spans="1:119" x14ac:dyDescent="0.35">
      <c r="A5263" t="s">
        <v>105</v>
      </c>
      <c r="B5263">
        <v>504548</v>
      </c>
      <c r="C5263">
        <v>6359</v>
      </c>
      <c r="D5263">
        <v>125486</v>
      </c>
      <c r="E5263">
        <v>13662</v>
      </c>
      <c r="F5263">
        <v>0</v>
      </c>
      <c r="G5263" t="s">
        <v>106</v>
      </c>
      <c r="H5263" t="s">
        <v>106</v>
      </c>
      <c r="I5263" t="s">
        <v>106</v>
      </c>
      <c r="J5263" t="s">
        <v>107</v>
      </c>
      <c r="K5263" t="s">
        <v>108</v>
      </c>
      <c r="L5263" t="s">
        <v>109</v>
      </c>
      <c r="M5263" t="s">
        <v>110</v>
      </c>
      <c r="N5263" t="s">
        <v>11559</v>
      </c>
      <c r="O5263" t="s">
        <v>2944</v>
      </c>
      <c r="P5263">
        <v>8178</v>
      </c>
      <c r="Q5263">
        <v>440</v>
      </c>
      <c r="R5263">
        <v>0</v>
      </c>
      <c r="S5263">
        <v>40</v>
      </c>
      <c r="T5263">
        <v>0</v>
      </c>
      <c r="U5263">
        <v>38.5</v>
      </c>
      <c r="V5263">
        <v>38.5</v>
      </c>
      <c r="W5263">
        <v>40</v>
      </c>
      <c r="X5263">
        <v>0</v>
      </c>
      <c r="Y5263">
        <v>0</v>
      </c>
      <c r="Z5263">
        <v>0</v>
      </c>
      <c r="AD5263" s="1">
        <v>41644.333333333336</v>
      </c>
      <c r="AE5263" s="1">
        <v>41648.708333333336</v>
      </c>
      <c r="AG5263" s="1">
        <v>41578.333333333336</v>
      </c>
      <c r="AH5263" s="1">
        <v>41583.708333333336</v>
      </c>
      <c r="AI5263" s="1">
        <v>41578.333333333336</v>
      </c>
      <c r="AJ5263" s="1">
        <v>41583.708333333336</v>
      </c>
      <c r="AK5263" s="1">
        <v>41578.333333333336</v>
      </c>
      <c r="AL5263" s="1">
        <v>41583.708333333336</v>
      </c>
      <c r="AM5263" s="1">
        <v>41644.333333333336</v>
      </c>
      <c r="AN5263" s="1">
        <v>41648.708333333336</v>
      </c>
      <c r="AP5263" t="s">
        <v>113</v>
      </c>
      <c r="AU5263" t="s">
        <v>11560</v>
      </c>
      <c r="AY5263" t="s">
        <v>106</v>
      </c>
      <c r="AZ5263">
        <v>0</v>
      </c>
      <c r="BA5263">
        <v>0</v>
      </c>
      <c r="BD5263" s="3">
        <v>41321.663194444445</v>
      </c>
      <c r="BE5263" s="3">
        <v>41321.663888888892</v>
      </c>
      <c r="BF5263" t="s">
        <v>115</v>
      </c>
      <c r="BG5263" t="s">
        <v>115</v>
      </c>
      <c r="BH5263">
        <v>8149</v>
      </c>
      <c r="BM5263">
        <v>43550</v>
      </c>
      <c r="BR5263" t="s">
        <v>116</v>
      </c>
      <c r="BS5263" t="s">
        <v>117</v>
      </c>
      <c r="BU5263">
        <v>1</v>
      </c>
      <c r="BV5263" t="s">
        <v>118</v>
      </c>
      <c r="BX5263" t="s">
        <v>119</v>
      </c>
      <c r="BY5263" t="s">
        <v>119</v>
      </c>
      <c r="BZ5263" t="s">
        <v>119</v>
      </c>
      <c r="CA5263">
        <v>1</v>
      </c>
      <c r="CC5263" t="s">
        <v>120</v>
      </c>
      <c r="CH5263">
        <v>540</v>
      </c>
      <c r="CI5263">
        <v>29740</v>
      </c>
      <c r="CJ5263" t="s">
        <v>106</v>
      </c>
      <c r="CK5263" t="s">
        <v>106</v>
      </c>
      <c r="CL5263">
        <v>10</v>
      </c>
      <c r="CM5263" t="s">
        <v>2889</v>
      </c>
      <c r="CO5263">
        <v>125485</v>
      </c>
      <c r="CQ5263">
        <v>0</v>
      </c>
      <c r="CR5263">
        <v>0</v>
      </c>
      <c r="CS5263">
        <v>0</v>
      </c>
      <c r="CY5263" t="s">
        <v>123</v>
      </c>
      <c r="CZ5263" t="s">
        <v>124</v>
      </c>
      <c r="DD5263" t="str" cm="1">
        <f t="array" ref="DD5263">TEXT(_xlfn.SEQUENCE(1, DATEDIF(AG5263, AH5263, "m") + 1, AG5263, 30), "YYYY-APMM")</f>
        <v>2013-AP10</v>
      </c>
      <c r="DN5263">
        <f t="shared" si="164"/>
        <v>38.5</v>
      </c>
      <c r="DO5263" t="str">
        <f t="shared" si="165"/>
        <v>LABOR- SUBCONTRACTOR</v>
      </c>
    </row>
    <row r="5264" spans="1:119" x14ac:dyDescent="0.35">
      <c r="A5264" t="s">
        <v>105</v>
      </c>
      <c r="B5264">
        <v>504549</v>
      </c>
      <c r="C5264">
        <v>6359</v>
      </c>
      <c r="D5264">
        <v>125486</v>
      </c>
      <c r="E5264">
        <v>13662</v>
      </c>
      <c r="F5264">
        <v>0</v>
      </c>
      <c r="G5264" t="s">
        <v>106</v>
      </c>
      <c r="H5264" t="s">
        <v>106</v>
      </c>
      <c r="I5264" t="s">
        <v>106</v>
      </c>
      <c r="J5264" t="s">
        <v>107</v>
      </c>
      <c r="K5264" t="s">
        <v>108</v>
      </c>
      <c r="L5264" t="s">
        <v>109</v>
      </c>
      <c r="M5264" t="s">
        <v>110</v>
      </c>
      <c r="N5264" t="s">
        <v>11561</v>
      </c>
      <c r="O5264" t="s">
        <v>2902</v>
      </c>
      <c r="P5264">
        <v>8178</v>
      </c>
      <c r="Q5264">
        <v>440</v>
      </c>
      <c r="R5264">
        <v>0</v>
      </c>
      <c r="S5264">
        <v>40</v>
      </c>
      <c r="T5264">
        <v>0</v>
      </c>
      <c r="U5264">
        <v>22</v>
      </c>
      <c r="V5264">
        <v>22</v>
      </c>
      <c r="W5264">
        <v>40</v>
      </c>
      <c r="X5264">
        <v>0</v>
      </c>
      <c r="Y5264">
        <v>0</v>
      </c>
      <c r="Z5264">
        <v>0</v>
      </c>
      <c r="AD5264" s="1">
        <v>41650.333333333336</v>
      </c>
      <c r="AE5264" s="1">
        <v>41654.708333333336</v>
      </c>
      <c r="AG5264" s="1">
        <v>41584.333333333336</v>
      </c>
      <c r="AH5264" s="1">
        <v>41589.708333333336</v>
      </c>
      <c r="AI5264" s="1">
        <v>41584.333333333336</v>
      </c>
      <c r="AJ5264" s="1">
        <v>41589.708333333336</v>
      </c>
      <c r="AK5264" s="1">
        <v>41584.333333333336</v>
      </c>
      <c r="AL5264" s="1">
        <v>41589.708333333336</v>
      </c>
      <c r="AM5264" s="1">
        <v>41650.333333333336</v>
      </c>
      <c r="AN5264" s="1">
        <v>41654.708333333336</v>
      </c>
      <c r="AP5264" t="s">
        <v>113</v>
      </c>
      <c r="AU5264" t="s">
        <v>11562</v>
      </c>
      <c r="AY5264" t="s">
        <v>106</v>
      </c>
      <c r="AZ5264">
        <v>0</v>
      </c>
      <c r="BA5264">
        <v>0</v>
      </c>
      <c r="BD5264" s="3">
        <v>41321.663194444445</v>
      </c>
      <c r="BE5264" s="3">
        <v>41321.663888888892</v>
      </c>
      <c r="BF5264" t="s">
        <v>115</v>
      </c>
      <c r="BG5264" t="s">
        <v>115</v>
      </c>
      <c r="BH5264">
        <v>8149</v>
      </c>
      <c r="BM5264">
        <v>43550</v>
      </c>
      <c r="BR5264" t="s">
        <v>116</v>
      </c>
      <c r="BS5264" t="s">
        <v>117</v>
      </c>
      <c r="BU5264">
        <v>1</v>
      </c>
      <c r="BV5264" t="s">
        <v>118</v>
      </c>
      <c r="BX5264" t="s">
        <v>119</v>
      </c>
      <c r="BY5264" t="s">
        <v>119</v>
      </c>
      <c r="BZ5264" t="s">
        <v>119</v>
      </c>
      <c r="CA5264">
        <v>1</v>
      </c>
      <c r="CC5264" t="s">
        <v>120</v>
      </c>
      <c r="CH5264">
        <v>540</v>
      </c>
      <c r="CI5264">
        <v>29740</v>
      </c>
      <c r="CJ5264" t="s">
        <v>106</v>
      </c>
      <c r="CK5264" t="s">
        <v>106</v>
      </c>
      <c r="CL5264">
        <v>10</v>
      </c>
      <c r="CM5264" t="s">
        <v>2889</v>
      </c>
      <c r="CO5264">
        <v>125485</v>
      </c>
      <c r="CQ5264">
        <v>0</v>
      </c>
      <c r="CR5264">
        <v>0</v>
      </c>
      <c r="CS5264">
        <v>0</v>
      </c>
      <c r="CY5264" t="s">
        <v>123</v>
      </c>
      <c r="CZ5264" t="s">
        <v>124</v>
      </c>
      <c r="DD5264" t="str" cm="1">
        <f t="array" ref="DD5264">TEXT(_xlfn.SEQUENCE(1, DATEDIF(AG5264, AH5264, "m") + 1, AG5264, 30), "YYYY-APMM")</f>
        <v>2013-AP11</v>
      </c>
      <c r="DN5264">
        <f t="shared" si="164"/>
        <v>22</v>
      </c>
      <c r="DO5264" t="str">
        <f t="shared" si="165"/>
        <v>LABOR- SUBCONTRACTOR</v>
      </c>
    </row>
    <row r="5265" spans="1:119" x14ac:dyDescent="0.35">
      <c r="A5265" t="s">
        <v>105</v>
      </c>
      <c r="B5265">
        <v>504550</v>
      </c>
      <c r="C5265">
        <v>6359</v>
      </c>
      <c r="D5265">
        <v>125486</v>
      </c>
      <c r="E5265">
        <v>13662</v>
      </c>
      <c r="F5265">
        <v>0</v>
      </c>
      <c r="G5265" t="s">
        <v>106</v>
      </c>
      <c r="H5265" t="s">
        <v>106</v>
      </c>
      <c r="I5265" t="s">
        <v>106</v>
      </c>
      <c r="J5265" t="s">
        <v>107</v>
      </c>
      <c r="K5265" t="s">
        <v>108</v>
      </c>
      <c r="L5265" t="s">
        <v>109</v>
      </c>
      <c r="M5265" t="s">
        <v>110</v>
      </c>
      <c r="N5265" t="s">
        <v>11563</v>
      </c>
      <c r="O5265" t="s">
        <v>2947</v>
      </c>
      <c r="P5265">
        <v>8178</v>
      </c>
      <c r="Q5265">
        <v>568</v>
      </c>
      <c r="R5265">
        <v>96</v>
      </c>
      <c r="S5265">
        <v>40</v>
      </c>
      <c r="T5265">
        <v>0</v>
      </c>
      <c r="U5265">
        <v>19.25</v>
      </c>
      <c r="V5265">
        <v>19.25</v>
      </c>
      <c r="W5265">
        <v>40</v>
      </c>
      <c r="X5265">
        <v>0</v>
      </c>
      <c r="Y5265">
        <v>0</v>
      </c>
      <c r="Z5265">
        <v>0</v>
      </c>
      <c r="AD5265" s="1">
        <v>41674.333333333336</v>
      </c>
      <c r="AE5265" s="1">
        <v>41679.708333333336</v>
      </c>
      <c r="AG5265" s="1">
        <v>41590.333333333336</v>
      </c>
      <c r="AH5265" s="1">
        <v>41595.708333333336</v>
      </c>
      <c r="AI5265" s="1">
        <v>41590.333333333336</v>
      </c>
      <c r="AJ5265" s="1">
        <v>41595.708333333336</v>
      </c>
      <c r="AK5265" s="1">
        <v>41590.333333333336</v>
      </c>
      <c r="AL5265" s="1">
        <v>41595.708333333336</v>
      </c>
      <c r="AM5265" s="1">
        <v>41674.333333333336</v>
      </c>
      <c r="AN5265" s="1">
        <v>41679.708333333336</v>
      </c>
      <c r="AP5265" t="s">
        <v>113</v>
      </c>
      <c r="AU5265" t="s">
        <v>11564</v>
      </c>
      <c r="AY5265" t="s">
        <v>106</v>
      </c>
      <c r="AZ5265">
        <v>0</v>
      </c>
      <c r="BA5265">
        <v>0</v>
      </c>
      <c r="BD5265" s="3">
        <v>41321.663194444445</v>
      </c>
      <c r="BE5265" s="3">
        <v>41321.663888888892</v>
      </c>
      <c r="BF5265" t="s">
        <v>115</v>
      </c>
      <c r="BG5265" t="s">
        <v>115</v>
      </c>
      <c r="BH5265">
        <v>8149</v>
      </c>
      <c r="BM5265">
        <v>43550</v>
      </c>
      <c r="BR5265" t="s">
        <v>116</v>
      </c>
      <c r="BS5265" t="s">
        <v>117</v>
      </c>
      <c r="BU5265">
        <v>1</v>
      </c>
      <c r="BV5265" t="s">
        <v>118</v>
      </c>
      <c r="BX5265" t="s">
        <v>119</v>
      </c>
      <c r="BY5265" t="s">
        <v>119</v>
      </c>
      <c r="BZ5265" t="s">
        <v>119</v>
      </c>
      <c r="CA5265">
        <v>1</v>
      </c>
      <c r="CC5265" t="s">
        <v>120</v>
      </c>
      <c r="CH5265">
        <v>540</v>
      </c>
      <c r="CI5265">
        <v>29740</v>
      </c>
      <c r="CJ5265" t="s">
        <v>106</v>
      </c>
      <c r="CK5265" t="s">
        <v>106</v>
      </c>
      <c r="CL5265">
        <v>10</v>
      </c>
      <c r="CM5265" t="s">
        <v>2889</v>
      </c>
      <c r="CO5265">
        <v>125485</v>
      </c>
      <c r="CQ5265">
        <v>0</v>
      </c>
      <c r="CR5265">
        <v>0</v>
      </c>
      <c r="CS5265">
        <v>0</v>
      </c>
      <c r="CY5265" t="s">
        <v>123</v>
      </c>
      <c r="CZ5265" t="s">
        <v>124</v>
      </c>
      <c r="DD5265" t="str" cm="1">
        <f t="array" ref="DD5265">TEXT(_xlfn.SEQUENCE(1, DATEDIF(AG5265, AH5265, "m") + 1, AG5265, 30), "YYYY-APMM")</f>
        <v>2013-AP11</v>
      </c>
      <c r="DN5265">
        <f t="shared" si="164"/>
        <v>19.25</v>
      </c>
      <c r="DO5265" t="str">
        <f t="shared" si="165"/>
        <v>LABOR- SUBCONTRACTOR</v>
      </c>
    </row>
    <row r="5266" spans="1:119" x14ac:dyDescent="0.35">
      <c r="A5266" t="s">
        <v>105</v>
      </c>
      <c r="B5266">
        <v>504551</v>
      </c>
      <c r="C5266">
        <v>6359</v>
      </c>
      <c r="D5266">
        <v>125486</v>
      </c>
      <c r="E5266">
        <v>13662</v>
      </c>
      <c r="F5266">
        <v>0</v>
      </c>
      <c r="G5266" t="s">
        <v>106</v>
      </c>
      <c r="H5266" t="s">
        <v>106</v>
      </c>
      <c r="I5266" t="s">
        <v>106</v>
      </c>
      <c r="J5266" t="s">
        <v>107</v>
      </c>
      <c r="K5266" t="s">
        <v>108</v>
      </c>
      <c r="L5266" t="s">
        <v>109</v>
      </c>
      <c r="M5266" t="s">
        <v>110</v>
      </c>
      <c r="N5266" t="s">
        <v>11565</v>
      </c>
      <c r="O5266" t="s">
        <v>2887</v>
      </c>
      <c r="P5266">
        <v>8178</v>
      </c>
      <c r="Q5266">
        <v>440</v>
      </c>
      <c r="R5266">
        <v>0</v>
      </c>
      <c r="S5266">
        <v>80</v>
      </c>
      <c r="T5266">
        <v>0</v>
      </c>
      <c r="U5266">
        <v>71.5</v>
      </c>
      <c r="V5266">
        <v>71.5</v>
      </c>
      <c r="W5266">
        <v>80</v>
      </c>
      <c r="X5266">
        <v>0</v>
      </c>
      <c r="Y5266">
        <v>0</v>
      </c>
      <c r="Z5266">
        <v>0</v>
      </c>
      <c r="AD5266" s="1">
        <v>41655.333333333336</v>
      </c>
      <c r="AE5266" s="1">
        <v>41666.708333333336</v>
      </c>
      <c r="AG5266" s="1">
        <v>41590.333333333336</v>
      </c>
      <c r="AH5266" s="1">
        <v>41601.708333333336</v>
      </c>
      <c r="AI5266" s="1">
        <v>41590.333333333336</v>
      </c>
      <c r="AJ5266" s="1">
        <v>41601.708333333336</v>
      </c>
      <c r="AK5266" s="1">
        <v>41590.333333333336</v>
      </c>
      <c r="AL5266" s="1">
        <v>41601.708333333336</v>
      </c>
      <c r="AM5266" s="1">
        <v>41655.333333333336</v>
      </c>
      <c r="AN5266" s="1">
        <v>41666.708333333336</v>
      </c>
      <c r="AP5266" t="s">
        <v>113</v>
      </c>
      <c r="AU5266" t="s">
        <v>11566</v>
      </c>
      <c r="AY5266" t="s">
        <v>106</v>
      </c>
      <c r="AZ5266">
        <v>0</v>
      </c>
      <c r="BA5266">
        <v>0</v>
      </c>
      <c r="BD5266" s="3">
        <v>41321.663194444445</v>
      </c>
      <c r="BE5266" s="3">
        <v>41321.663888888892</v>
      </c>
      <c r="BF5266" t="s">
        <v>115</v>
      </c>
      <c r="BG5266" t="s">
        <v>115</v>
      </c>
      <c r="BH5266">
        <v>8149</v>
      </c>
      <c r="BM5266">
        <v>43550</v>
      </c>
      <c r="BR5266" t="s">
        <v>116</v>
      </c>
      <c r="BS5266" t="s">
        <v>117</v>
      </c>
      <c r="BU5266">
        <v>1</v>
      </c>
      <c r="BV5266" t="s">
        <v>118</v>
      </c>
      <c r="BX5266" t="s">
        <v>119</v>
      </c>
      <c r="BY5266" t="s">
        <v>119</v>
      </c>
      <c r="BZ5266" t="s">
        <v>119</v>
      </c>
      <c r="CA5266">
        <v>1</v>
      </c>
      <c r="CC5266" t="s">
        <v>120</v>
      </c>
      <c r="CH5266">
        <v>540</v>
      </c>
      <c r="CI5266">
        <v>29740</v>
      </c>
      <c r="CJ5266" t="s">
        <v>106</v>
      </c>
      <c r="CK5266" t="s">
        <v>106</v>
      </c>
      <c r="CL5266">
        <v>10</v>
      </c>
      <c r="CM5266" t="s">
        <v>2889</v>
      </c>
      <c r="CO5266">
        <v>125485</v>
      </c>
      <c r="CQ5266">
        <v>0</v>
      </c>
      <c r="CR5266">
        <v>0</v>
      </c>
      <c r="CS5266">
        <v>0</v>
      </c>
      <c r="CY5266" t="s">
        <v>123</v>
      </c>
      <c r="CZ5266" t="s">
        <v>124</v>
      </c>
      <c r="DD5266" t="str" cm="1">
        <f t="array" ref="DD5266">TEXT(_xlfn.SEQUENCE(1, DATEDIF(AG5266, AH5266, "m") + 1, AG5266, 30), "YYYY-APMM")</f>
        <v>2013-AP11</v>
      </c>
      <c r="DN5266">
        <f t="shared" si="164"/>
        <v>71.5</v>
      </c>
      <c r="DO5266" t="str">
        <f t="shared" si="165"/>
        <v>LABOR- SUBCONTRACTOR</v>
      </c>
    </row>
    <row r="5267" spans="1:119" x14ac:dyDescent="0.35">
      <c r="A5267" t="s">
        <v>105</v>
      </c>
      <c r="B5267">
        <v>504552</v>
      </c>
      <c r="C5267">
        <v>6359</v>
      </c>
      <c r="D5267">
        <v>125486</v>
      </c>
      <c r="E5267">
        <v>13662</v>
      </c>
      <c r="F5267">
        <v>0</v>
      </c>
      <c r="G5267" t="s">
        <v>106</v>
      </c>
      <c r="H5267" t="s">
        <v>106</v>
      </c>
      <c r="I5267" t="s">
        <v>106</v>
      </c>
      <c r="J5267" t="s">
        <v>107</v>
      </c>
      <c r="K5267" t="s">
        <v>108</v>
      </c>
      <c r="L5267" t="s">
        <v>109</v>
      </c>
      <c r="M5267" t="s">
        <v>110</v>
      </c>
      <c r="N5267" t="s">
        <v>11567</v>
      </c>
      <c r="O5267" t="s">
        <v>2891</v>
      </c>
      <c r="P5267">
        <v>8171</v>
      </c>
      <c r="Q5267">
        <v>472</v>
      </c>
      <c r="R5267">
        <v>0</v>
      </c>
      <c r="S5267">
        <v>56</v>
      </c>
      <c r="T5267">
        <v>0</v>
      </c>
      <c r="U5267">
        <v>22</v>
      </c>
      <c r="V5267">
        <v>22</v>
      </c>
      <c r="W5267">
        <v>56</v>
      </c>
      <c r="X5267">
        <v>0</v>
      </c>
      <c r="Y5267">
        <v>0</v>
      </c>
      <c r="Z5267">
        <v>0</v>
      </c>
      <c r="AD5267" s="1">
        <v>41672.333333333336</v>
      </c>
      <c r="AE5267" s="1">
        <v>41679.708333333336</v>
      </c>
      <c r="AG5267" s="1">
        <v>41602.333333333336</v>
      </c>
      <c r="AH5267" s="1">
        <v>41609.708333333336</v>
      </c>
      <c r="AI5267" s="1">
        <v>41602.333333333336</v>
      </c>
      <c r="AJ5267" s="1">
        <v>41609.708333333336</v>
      </c>
      <c r="AK5267" s="1">
        <v>41602.333333333336</v>
      </c>
      <c r="AL5267" s="1">
        <v>41609.708333333336</v>
      </c>
      <c r="AM5267" s="1">
        <v>41672.333333333336</v>
      </c>
      <c r="AN5267" s="1">
        <v>41679.708333333336</v>
      </c>
      <c r="AP5267" t="s">
        <v>113</v>
      </c>
      <c r="AU5267" t="s">
        <v>11568</v>
      </c>
      <c r="AY5267" t="s">
        <v>106</v>
      </c>
      <c r="AZ5267">
        <v>0</v>
      </c>
      <c r="BA5267">
        <v>0</v>
      </c>
      <c r="BD5267" s="3">
        <v>41321.663194444445</v>
      </c>
      <c r="BE5267" s="3">
        <v>41321.663888888892</v>
      </c>
      <c r="BF5267" t="s">
        <v>115</v>
      </c>
      <c r="BG5267" t="s">
        <v>115</v>
      </c>
      <c r="BH5267">
        <v>8149</v>
      </c>
      <c r="BM5267">
        <v>43480</v>
      </c>
      <c r="BR5267" t="s">
        <v>2893</v>
      </c>
      <c r="BS5267" t="s">
        <v>2894</v>
      </c>
      <c r="BU5267">
        <v>1</v>
      </c>
      <c r="BV5267" t="s">
        <v>118</v>
      </c>
      <c r="BX5267" t="s">
        <v>119</v>
      </c>
      <c r="BY5267" t="s">
        <v>119</v>
      </c>
      <c r="BZ5267" t="s">
        <v>119</v>
      </c>
      <c r="CA5267">
        <v>1</v>
      </c>
      <c r="CC5267" t="s">
        <v>120</v>
      </c>
      <c r="CH5267">
        <v>540</v>
      </c>
      <c r="CI5267">
        <v>29740</v>
      </c>
      <c r="CJ5267" t="s">
        <v>106</v>
      </c>
      <c r="CK5267" t="s">
        <v>106</v>
      </c>
      <c r="CL5267">
        <v>10</v>
      </c>
      <c r="CM5267" t="s">
        <v>2889</v>
      </c>
      <c r="CO5267">
        <v>125485</v>
      </c>
      <c r="CQ5267">
        <v>0</v>
      </c>
      <c r="CR5267">
        <v>0</v>
      </c>
      <c r="CS5267">
        <v>0</v>
      </c>
      <c r="CY5267" t="s">
        <v>123</v>
      </c>
      <c r="CZ5267" t="s">
        <v>124</v>
      </c>
      <c r="DD5267" t="str" cm="1">
        <f t="array" ref="DD5267">TEXT(_xlfn.SEQUENCE(1, DATEDIF(AG5267, AH5267, "m") + 1, AG5267, 30), "YYYY-APMM")</f>
        <v>2013-AP11</v>
      </c>
      <c r="DN5267">
        <f t="shared" si="164"/>
        <v>22</v>
      </c>
      <c r="DO5267" t="str">
        <f t="shared" si="165"/>
        <v>GRANITE MASON SK</v>
      </c>
    </row>
    <row r="5268" spans="1:119" x14ac:dyDescent="0.35">
      <c r="A5268" t="s">
        <v>105</v>
      </c>
      <c r="B5268">
        <v>504553</v>
      </c>
      <c r="C5268">
        <v>6359</v>
      </c>
      <c r="D5268">
        <v>125486</v>
      </c>
      <c r="E5268">
        <v>13662</v>
      </c>
      <c r="F5268">
        <v>0</v>
      </c>
      <c r="G5268" t="s">
        <v>106</v>
      </c>
      <c r="H5268" t="s">
        <v>106</v>
      </c>
      <c r="I5268" t="s">
        <v>106</v>
      </c>
      <c r="J5268" t="s">
        <v>107</v>
      </c>
      <c r="K5268" t="s">
        <v>108</v>
      </c>
      <c r="L5268" t="s">
        <v>109</v>
      </c>
      <c r="M5268" t="s">
        <v>110</v>
      </c>
      <c r="N5268" t="s">
        <v>11569</v>
      </c>
      <c r="O5268" t="s">
        <v>7016</v>
      </c>
      <c r="P5268">
        <v>8178</v>
      </c>
      <c r="Q5268">
        <v>480</v>
      </c>
      <c r="R5268">
        <v>0</v>
      </c>
      <c r="S5268">
        <v>56</v>
      </c>
      <c r="T5268">
        <v>0</v>
      </c>
      <c r="U5268">
        <v>34.75</v>
      </c>
      <c r="V5268">
        <v>34.75</v>
      </c>
      <c r="W5268">
        <v>56</v>
      </c>
      <c r="X5268">
        <v>0</v>
      </c>
      <c r="Y5268">
        <v>0</v>
      </c>
      <c r="Z5268">
        <v>0</v>
      </c>
      <c r="AD5268" s="1">
        <v>41673.333333333336</v>
      </c>
      <c r="AE5268" s="1">
        <v>41680.708333333336</v>
      </c>
      <c r="AG5268" s="1">
        <v>41602.333333333336</v>
      </c>
      <c r="AH5268" s="1">
        <v>41609.708333333336</v>
      </c>
      <c r="AI5268" s="1">
        <v>41602.333333333336</v>
      </c>
      <c r="AJ5268" s="1">
        <v>41609.708333333336</v>
      </c>
      <c r="AK5268" s="1">
        <v>41602.333333333336</v>
      </c>
      <c r="AL5268" s="1">
        <v>41609.708333333336</v>
      </c>
      <c r="AM5268" s="1">
        <v>41673.333333333336</v>
      </c>
      <c r="AN5268" s="1">
        <v>41680.708333333336</v>
      </c>
      <c r="AP5268" t="s">
        <v>113</v>
      </c>
      <c r="AU5268" t="s">
        <v>11570</v>
      </c>
      <c r="AY5268" t="s">
        <v>106</v>
      </c>
      <c r="AZ5268">
        <v>0</v>
      </c>
      <c r="BA5268">
        <v>0</v>
      </c>
      <c r="BD5268" s="3">
        <v>41321.663194444445</v>
      </c>
      <c r="BE5268" s="3">
        <v>41321.663888888892</v>
      </c>
      <c r="BF5268" t="s">
        <v>115</v>
      </c>
      <c r="BG5268" t="s">
        <v>115</v>
      </c>
      <c r="BH5268">
        <v>8149</v>
      </c>
      <c r="BM5268">
        <v>43550</v>
      </c>
      <c r="BR5268" t="s">
        <v>116</v>
      </c>
      <c r="BS5268" t="s">
        <v>117</v>
      </c>
      <c r="BU5268">
        <v>1</v>
      </c>
      <c r="BV5268" t="s">
        <v>118</v>
      </c>
      <c r="BX5268" t="s">
        <v>119</v>
      </c>
      <c r="BY5268" t="s">
        <v>119</v>
      </c>
      <c r="BZ5268" t="s">
        <v>119</v>
      </c>
      <c r="CA5268">
        <v>1</v>
      </c>
      <c r="CC5268" t="s">
        <v>120</v>
      </c>
      <c r="CH5268">
        <v>540</v>
      </c>
      <c r="CI5268">
        <v>29740</v>
      </c>
      <c r="CJ5268" t="s">
        <v>106</v>
      </c>
      <c r="CK5268" t="s">
        <v>106</v>
      </c>
      <c r="CL5268">
        <v>10</v>
      </c>
      <c r="CM5268" t="s">
        <v>2889</v>
      </c>
      <c r="CO5268">
        <v>125485</v>
      </c>
      <c r="CQ5268">
        <v>0</v>
      </c>
      <c r="CR5268">
        <v>0</v>
      </c>
      <c r="CS5268">
        <v>0</v>
      </c>
      <c r="CY5268" t="s">
        <v>123</v>
      </c>
      <c r="CZ5268" t="s">
        <v>124</v>
      </c>
      <c r="DD5268" t="str" cm="1">
        <f t="array" ref="DD5268">TEXT(_xlfn.SEQUENCE(1, DATEDIF(AG5268, AH5268, "m") + 1, AG5268, 30), "YYYY-APMM")</f>
        <v>2013-AP11</v>
      </c>
      <c r="DN5268">
        <f t="shared" si="164"/>
        <v>34.75</v>
      </c>
      <c r="DO5268" t="str">
        <f t="shared" si="165"/>
        <v>LABOR- SUBCONTRACTOR</v>
      </c>
    </row>
    <row r="5269" spans="1:119" x14ac:dyDescent="0.35">
      <c r="A5269" t="s">
        <v>105</v>
      </c>
      <c r="B5269">
        <v>504554</v>
      </c>
      <c r="C5269">
        <v>6359</v>
      </c>
      <c r="D5269">
        <v>125486</v>
      </c>
      <c r="E5269">
        <v>13662</v>
      </c>
      <c r="F5269">
        <v>0</v>
      </c>
      <c r="G5269" t="s">
        <v>106</v>
      </c>
      <c r="H5269" t="s">
        <v>106</v>
      </c>
      <c r="I5269" t="s">
        <v>106</v>
      </c>
      <c r="J5269" t="s">
        <v>107</v>
      </c>
      <c r="K5269" t="s">
        <v>108</v>
      </c>
      <c r="L5269" t="s">
        <v>109</v>
      </c>
      <c r="M5269" t="s">
        <v>110</v>
      </c>
      <c r="N5269" t="s">
        <v>11571</v>
      </c>
      <c r="O5269" t="s">
        <v>2899</v>
      </c>
      <c r="P5269">
        <v>8178</v>
      </c>
      <c r="Q5269">
        <v>480</v>
      </c>
      <c r="R5269">
        <v>312</v>
      </c>
      <c r="S5269">
        <v>56</v>
      </c>
      <c r="T5269">
        <v>0</v>
      </c>
      <c r="U5269">
        <v>679.25</v>
      </c>
      <c r="V5269">
        <v>679.25</v>
      </c>
      <c r="W5269">
        <v>56</v>
      </c>
      <c r="X5269">
        <v>0</v>
      </c>
      <c r="Y5269">
        <v>0</v>
      </c>
      <c r="Z5269">
        <v>0</v>
      </c>
      <c r="AD5269" s="1">
        <v>41682.333333333336</v>
      </c>
      <c r="AE5269" s="1">
        <v>41689.708333333336</v>
      </c>
      <c r="AG5269" s="1">
        <v>41610.333333333336</v>
      </c>
      <c r="AH5269" s="1">
        <v>41617.708333333336</v>
      </c>
      <c r="AI5269" s="1">
        <v>41610.333333333336</v>
      </c>
      <c r="AJ5269" s="1">
        <v>41617.708333333336</v>
      </c>
      <c r="AK5269" s="1">
        <v>41610.333333333336</v>
      </c>
      <c r="AL5269" s="1">
        <v>41617.708333333336</v>
      </c>
      <c r="AM5269" s="1">
        <v>41682.333333333336</v>
      </c>
      <c r="AN5269" s="1">
        <v>41689.708333333336</v>
      </c>
      <c r="AP5269" t="s">
        <v>113</v>
      </c>
      <c r="AU5269" t="s">
        <v>11572</v>
      </c>
      <c r="AY5269" t="s">
        <v>106</v>
      </c>
      <c r="AZ5269">
        <v>0</v>
      </c>
      <c r="BA5269">
        <v>0</v>
      </c>
      <c r="BD5269" s="3">
        <v>41321.663194444445</v>
      </c>
      <c r="BE5269" s="3">
        <v>41321.663888888892</v>
      </c>
      <c r="BF5269" t="s">
        <v>115</v>
      </c>
      <c r="BG5269" t="s">
        <v>115</v>
      </c>
      <c r="BH5269">
        <v>8149</v>
      </c>
      <c r="BM5269">
        <v>43550</v>
      </c>
      <c r="BR5269" t="s">
        <v>116</v>
      </c>
      <c r="BS5269" t="s">
        <v>117</v>
      </c>
      <c r="BU5269">
        <v>1</v>
      </c>
      <c r="BV5269" t="s">
        <v>118</v>
      </c>
      <c r="BX5269" t="s">
        <v>119</v>
      </c>
      <c r="BY5269" t="s">
        <v>119</v>
      </c>
      <c r="BZ5269" t="s">
        <v>119</v>
      </c>
      <c r="CA5269">
        <v>1</v>
      </c>
      <c r="CC5269" t="s">
        <v>120</v>
      </c>
      <c r="CH5269">
        <v>540</v>
      </c>
      <c r="CI5269">
        <v>29740</v>
      </c>
      <c r="CJ5269" t="s">
        <v>106</v>
      </c>
      <c r="CK5269" t="s">
        <v>106</v>
      </c>
      <c r="CL5269">
        <v>10</v>
      </c>
      <c r="CM5269" t="s">
        <v>2889</v>
      </c>
      <c r="CO5269">
        <v>125485</v>
      </c>
      <c r="CQ5269">
        <v>0</v>
      </c>
      <c r="CR5269">
        <v>0</v>
      </c>
      <c r="CS5269">
        <v>0</v>
      </c>
      <c r="CY5269" t="s">
        <v>123</v>
      </c>
      <c r="CZ5269" t="s">
        <v>124</v>
      </c>
      <c r="DD5269" t="str" cm="1">
        <f t="array" ref="DD5269">TEXT(_xlfn.SEQUENCE(1, DATEDIF(AG5269, AH5269, "m") + 1, AG5269, 30), "YYYY-APMM")</f>
        <v>2013-AP12</v>
      </c>
      <c r="DN5269">
        <f t="shared" si="164"/>
        <v>679.25</v>
      </c>
      <c r="DO5269" t="str">
        <f t="shared" si="165"/>
        <v>LABOR- SUBCONTRACTOR</v>
      </c>
    </row>
    <row r="5270" spans="1:119" x14ac:dyDescent="0.35">
      <c r="A5270" t="s">
        <v>105</v>
      </c>
      <c r="B5270">
        <v>504555</v>
      </c>
      <c r="C5270">
        <v>6359</v>
      </c>
      <c r="D5270">
        <v>125486</v>
      </c>
      <c r="E5270">
        <v>13662</v>
      </c>
      <c r="F5270">
        <v>0</v>
      </c>
      <c r="G5270" t="s">
        <v>106</v>
      </c>
      <c r="H5270" t="s">
        <v>106</v>
      </c>
      <c r="I5270" t="s">
        <v>106</v>
      </c>
      <c r="J5270" t="s">
        <v>107</v>
      </c>
      <c r="K5270" t="s">
        <v>108</v>
      </c>
      <c r="L5270" t="s">
        <v>109</v>
      </c>
      <c r="M5270" t="s">
        <v>110</v>
      </c>
      <c r="N5270" t="s">
        <v>11573</v>
      </c>
      <c r="O5270" t="s">
        <v>2929</v>
      </c>
      <c r="P5270">
        <v>8170</v>
      </c>
      <c r="Q5270">
        <v>368</v>
      </c>
      <c r="R5270">
        <v>184</v>
      </c>
      <c r="S5270">
        <v>40</v>
      </c>
      <c r="T5270">
        <v>0</v>
      </c>
      <c r="U5270">
        <v>95.5</v>
      </c>
      <c r="V5270">
        <v>95.5</v>
      </c>
      <c r="W5270">
        <v>40</v>
      </c>
      <c r="X5270">
        <v>0</v>
      </c>
      <c r="Y5270">
        <v>0</v>
      </c>
      <c r="Z5270">
        <v>0</v>
      </c>
      <c r="AD5270" s="1">
        <v>41622.333333333336</v>
      </c>
      <c r="AE5270" s="1">
        <v>41627.708333333336</v>
      </c>
      <c r="AG5270" s="1">
        <v>41568.333333333336</v>
      </c>
      <c r="AH5270" s="1">
        <v>41573.708333333336</v>
      </c>
      <c r="AI5270" s="1">
        <v>41568.333333333336</v>
      </c>
      <c r="AJ5270" s="1">
        <v>41573.708333333336</v>
      </c>
      <c r="AK5270" s="1">
        <v>41568.333333333336</v>
      </c>
      <c r="AL5270" s="1">
        <v>41573.708333333336</v>
      </c>
      <c r="AM5270" s="1">
        <v>41622.333333333336</v>
      </c>
      <c r="AN5270" s="1">
        <v>41627.708333333336</v>
      </c>
      <c r="AP5270" t="s">
        <v>113</v>
      </c>
      <c r="AU5270" t="s">
        <v>11574</v>
      </c>
      <c r="AY5270" t="s">
        <v>106</v>
      </c>
      <c r="AZ5270">
        <v>0</v>
      </c>
      <c r="BA5270">
        <v>0</v>
      </c>
      <c r="BD5270" s="3">
        <v>41321.663194444445</v>
      </c>
      <c r="BE5270" s="3">
        <v>41321.663888888892</v>
      </c>
      <c r="BF5270" t="s">
        <v>115</v>
      </c>
      <c r="BG5270" t="s">
        <v>115</v>
      </c>
      <c r="BH5270">
        <v>8149</v>
      </c>
      <c r="BM5270">
        <v>43470</v>
      </c>
      <c r="BR5270" t="s">
        <v>2854</v>
      </c>
      <c r="BS5270" t="s">
        <v>2855</v>
      </c>
      <c r="BU5270">
        <v>1</v>
      </c>
      <c r="BV5270" t="s">
        <v>118</v>
      </c>
      <c r="BX5270" t="s">
        <v>119</v>
      </c>
      <c r="BY5270" t="s">
        <v>119</v>
      </c>
      <c r="BZ5270" t="s">
        <v>119</v>
      </c>
      <c r="CA5270">
        <v>1</v>
      </c>
      <c r="CC5270" t="s">
        <v>120</v>
      </c>
      <c r="CH5270">
        <v>540</v>
      </c>
      <c r="CI5270">
        <v>29740</v>
      </c>
      <c r="CJ5270" t="s">
        <v>106</v>
      </c>
      <c r="CK5270" t="s">
        <v>106</v>
      </c>
      <c r="CL5270">
        <v>10</v>
      </c>
      <c r="CM5270" t="s">
        <v>2889</v>
      </c>
      <c r="CO5270">
        <v>125485</v>
      </c>
      <c r="CQ5270">
        <v>0</v>
      </c>
      <c r="CR5270">
        <v>0</v>
      </c>
      <c r="CS5270">
        <v>0</v>
      </c>
      <c r="CY5270" t="s">
        <v>123</v>
      </c>
      <c r="CZ5270" t="s">
        <v>124</v>
      </c>
      <c r="DD5270" t="str" cm="1">
        <f t="array" ref="DD5270">TEXT(_xlfn.SEQUENCE(1, DATEDIF(AG5270, AH5270, "m") + 1, AG5270, 30), "YYYY-APMM")</f>
        <v>2013-AP10</v>
      </c>
      <c r="DN5270">
        <f t="shared" si="164"/>
        <v>95.5</v>
      </c>
      <c r="DO5270" t="str">
        <f t="shared" si="165"/>
        <v>TILE MASON SK</v>
      </c>
    </row>
    <row r="5271" spans="1:119" x14ac:dyDescent="0.35">
      <c r="A5271" t="s">
        <v>105</v>
      </c>
      <c r="B5271">
        <v>504556</v>
      </c>
      <c r="C5271">
        <v>6359</v>
      </c>
      <c r="D5271">
        <v>125486</v>
      </c>
      <c r="E5271">
        <v>13662</v>
      </c>
      <c r="F5271">
        <v>0</v>
      </c>
      <c r="G5271" t="s">
        <v>106</v>
      </c>
      <c r="H5271" t="s">
        <v>106</v>
      </c>
      <c r="I5271" t="s">
        <v>106</v>
      </c>
      <c r="J5271" t="s">
        <v>107</v>
      </c>
      <c r="K5271" t="s">
        <v>108</v>
      </c>
      <c r="L5271" t="s">
        <v>109</v>
      </c>
      <c r="M5271" t="s">
        <v>110</v>
      </c>
      <c r="N5271" t="s">
        <v>11575</v>
      </c>
      <c r="O5271" t="s">
        <v>2905</v>
      </c>
      <c r="P5271">
        <v>8168</v>
      </c>
      <c r="Q5271">
        <v>144</v>
      </c>
      <c r="R5271">
        <v>0</v>
      </c>
      <c r="S5271">
        <v>48</v>
      </c>
      <c r="T5271">
        <v>0</v>
      </c>
      <c r="U5271">
        <v>1218.75</v>
      </c>
      <c r="V5271">
        <v>1218.75</v>
      </c>
      <c r="W5271">
        <v>48</v>
      </c>
      <c r="X5271">
        <v>0</v>
      </c>
      <c r="Y5271">
        <v>0</v>
      </c>
      <c r="Z5271">
        <v>0</v>
      </c>
      <c r="AD5271" s="1">
        <v>41541.333333333336</v>
      </c>
      <c r="AE5271" s="1">
        <v>41547.708333333336</v>
      </c>
      <c r="AG5271" s="1">
        <v>41520.333333333336</v>
      </c>
      <c r="AH5271" s="1">
        <v>41526.708333333336</v>
      </c>
      <c r="AI5271" s="1">
        <v>41520.333333333336</v>
      </c>
      <c r="AJ5271" s="1">
        <v>41526.708333333336</v>
      </c>
      <c r="AK5271" s="1">
        <v>41520.333333333336</v>
      </c>
      <c r="AL5271" s="1">
        <v>41526.708333333336</v>
      </c>
      <c r="AM5271" s="1">
        <v>41541.333333333336</v>
      </c>
      <c r="AN5271" s="1">
        <v>41547.708333333336</v>
      </c>
      <c r="AP5271" t="s">
        <v>113</v>
      </c>
      <c r="AU5271" t="s">
        <v>11576</v>
      </c>
      <c r="AY5271" t="s">
        <v>106</v>
      </c>
      <c r="AZ5271">
        <v>0</v>
      </c>
      <c r="BA5271">
        <v>0</v>
      </c>
      <c r="BD5271" s="3">
        <v>41321.663194444445</v>
      </c>
      <c r="BE5271" s="3">
        <v>41321.663888888892</v>
      </c>
      <c r="BF5271" t="s">
        <v>115</v>
      </c>
      <c r="BG5271" t="s">
        <v>115</v>
      </c>
      <c r="BH5271">
        <v>8149</v>
      </c>
      <c r="BM5271">
        <v>43450</v>
      </c>
      <c r="BR5271" t="s">
        <v>1309</v>
      </c>
      <c r="BS5271" t="s">
        <v>1310</v>
      </c>
      <c r="BU5271">
        <v>1</v>
      </c>
      <c r="BV5271" t="s">
        <v>118</v>
      </c>
      <c r="BX5271" t="s">
        <v>119</v>
      </c>
      <c r="BY5271" t="s">
        <v>119</v>
      </c>
      <c r="BZ5271" t="s">
        <v>119</v>
      </c>
      <c r="CA5271">
        <v>1</v>
      </c>
      <c r="CC5271" t="s">
        <v>120</v>
      </c>
      <c r="CH5271">
        <v>540</v>
      </c>
      <c r="CI5271">
        <v>29740</v>
      </c>
      <c r="CJ5271" t="s">
        <v>106</v>
      </c>
      <c r="CK5271" t="s">
        <v>106</v>
      </c>
      <c r="CL5271">
        <v>10</v>
      </c>
      <c r="CM5271" t="s">
        <v>2889</v>
      </c>
      <c r="CO5271">
        <v>125485</v>
      </c>
      <c r="CQ5271">
        <v>0</v>
      </c>
      <c r="CR5271">
        <v>0</v>
      </c>
      <c r="CS5271">
        <v>0</v>
      </c>
      <c r="CY5271" t="s">
        <v>123</v>
      </c>
      <c r="CZ5271" t="s">
        <v>124</v>
      </c>
      <c r="DD5271" t="str" cm="1">
        <f t="array" ref="DD5271">TEXT(_xlfn.SEQUENCE(1, DATEDIF(AG5271, AH5271, "m") + 1, AG5271, 30), "YYYY-APMM")</f>
        <v>2013-AP09</v>
      </c>
      <c r="DN5271">
        <f t="shared" si="164"/>
        <v>1218.75</v>
      </c>
      <c r="DO5271" t="str">
        <f t="shared" si="165"/>
        <v>BLOCK MASON SK</v>
      </c>
    </row>
    <row r="5272" spans="1:119" x14ac:dyDescent="0.35">
      <c r="A5272" t="s">
        <v>105</v>
      </c>
      <c r="B5272">
        <v>504557</v>
      </c>
      <c r="C5272">
        <v>6359</v>
      </c>
      <c r="D5272">
        <v>125486</v>
      </c>
      <c r="E5272">
        <v>13662</v>
      </c>
      <c r="F5272">
        <v>0</v>
      </c>
      <c r="G5272" t="s">
        <v>106</v>
      </c>
      <c r="H5272" t="s">
        <v>106</v>
      </c>
      <c r="I5272" t="s">
        <v>106</v>
      </c>
      <c r="J5272" t="s">
        <v>107</v>
      </c>
      <c r="K5272" t="s">
        <v>108</v>
      </c>
      <c r="L5272" t="s">
        <v>109</v>
      </c>
      <c r="M5272" t="s">
        <v>110</v>
      </c>
      <c r="N5272" t="s">
        <v>11577</v>
      </c>
      <c r="O5272" t="s">
        <v>2908</v>
      </c>
      <c r="P5272">
        <v>8169</v>
      </c>
      <c r="Q5272">
        <v>200</v>
      </c>
      <c r="R5272">
        <v>0</v>
      </c>
      <c r="S5272">
        <v>56</v>
      </c>
      <c r="T5272">
        <v>0</v>
      </c>
      <c r="U5272">
        <v>1706.25</v>
      </c>
      <c r="V5272">
        <v>1706.25</v>
      </c>
      <c r="W5272">
        <v>56</v>
      </c>
      <c r="X5272">
        <v>0</v>
      </c>
      <c r="Y5272">
        <v>0</v>
      </c>
      <c r="Z5272">
        <v>0</v>
      </c>
      <c r="AD5272" s="1">
        <v>41562.333333333336</v>
      </c>
      <c r="AE5272" s="1">
        <v>41571.708333333336</v>
      </c>
      <c r="AG5272" s="1">
        <v>41533.333333333336</v>
      </c>
      <c r="AH5272" s="1">
        <v>41540.708333333336</v>
      </c>
      <c r="AI5272" s="1">
        <v>41533.333333333336</v>
      </c>
      <c r="AJ5272" s="1">
        <v>41540.708333333336</v>
      </c>
      <c r="AK5272" s="1">
        <v>41533.333333333336</v>
      </c>
      <c r="AL5272" s="1">
        <v>41540.708333333336</v>
      </c>
      <c r="AM5272" s="1">
        <v>41562.333333333336</v>
      </c>
      <c r="AN5272" s="1">
        <v>41571.708333333336</v>
      </c>
      <c r="AP5272" t="s">
        <v>113</v>
      </c>
      <c r="AU5272" t="s">
        <v>11578</v>
      </c>
      <c r="AY5272" t="s">
        <v>106</v>
      </c>
      <c r="AZ5272">
        <v>0</v>
      </c>
      <c r="BA5272">
        <v>0</v>
      </c>
      <c r="BD5272" s="3">
        <v>41321.663194444445</v>
      </c>
      <c r="BE5272" s="3">
        <v>41321.663888888892</v>
      </c>
      <c r="BF5272" t="s">
        <v>115</v>
      </c>
      <c r="BG5272" t="s">
        <v>115</v>
      </c>
      <c r="BH5272">
        <v>8149</v>
      </c>
      <c r="BM5272">
        <v>43460</v>
      </c>
      <c r="BR5272" t="s">
        <v>2848</v>
      </c>
      <c r="BS5272" t="s">
        <v>2849</v>
      </c>
      <c r="BU5272">
        <v>1</v>
      </c>
      <c r="BV5272" t="s">
        <v>118</v>
      </c>
      <c r="BX5272" t="s">
        <v>119</v>
      </c>
      <c r="BY5272" t="s">
        <v>119</v>
      </c>
      <c r="BZ5272" t="s">
        <v>119</v>
      </c>
      <c r="CA5272">
        <v>1</v>
      </c>
      <c r="CC5272" t="s">
        <v>120</v>
      </c>
      <c r="CH5272">
        <v>540</v>
      </c>
      <c r="CI5272">
        <v>29740</v>
      </c>
      <c r="CJ5272" t="s">
        <v>106</v>
      </c>
      <c r="CK5272" t="s">
        <v>106</v>
      </c>
      <c r="CL5272">
        <v>10</v>
      </c>
      <c r="CM5272" t="s">
        <v>2889</v>
      </c>
      <c r="CO5272">
        <v>125485</v>
      </c>
      <c r="CQ5272">
        <v>0</v>
      </c>
      <c r="CR5272">
        <v>0</v>
      </c>
      <c r="CS5272">
        <v>0</v>
      </c>
      <c r="CY5272" t="s">
        <v>123</v>
      </c>
      <c r="CZ5272" t="s">
        <v>124</v>
      </c>
      <c r="DD5272" t="str" cm="1">
        <f t="array" ref="DD5272">TEXT(_xlfn.SEQUENCE(1, DATEDIF(AG5272, AH5272, "m") + 1, AG5272, 30), "YYYY-APMM")</f>
        <v>2013-AP09</v>
      </c>
      <c r="DN5272">
        <f t="shared" si="164"/>
        <v>1706.25</v>
      </c>
      <c r="DO5272" t="str">
        <f t="shared" si="165"/>
        <v>PLASTER MASON SK</v>
      </c>
    </row>
    <row r="5273" spans="1:119" x14ac:dyDescent="0.35">
      <c r="A5273" t="s">
        <v>105</v>
      </c>
      <c r="B5273">
        <v>504558</v>
      </c>
      <c r="C5273">
        <v>6359</v>
      </c>
      <c r="D5273">
        <v>125486</v>
      </c>
      <c r="E5273">
        <v>13662</v>
      </c>
      <c r="F5273">
        <v>0</v>
      </c>
      <c r="G5273" t="s">
        <v>106</v>
      </c>
      <c r="H5273" t="s">
        <v>106</v>
      </c>
      <c r="I5273" t="s">
        <v>106</v>
      </c>
      <c r="J5273" t="s">
        <v>107</v>
      </c>
      <c r="K5273" t="s">
        <v>108</v>
      </c>
      <c r="L5273" t="s">
        <v>109</v>
      </c>
      <c r="M5273" t="s">
        <v>110</v>
      </c>
      <c r="N5273" t="s">
        <v>11579</v>
      </c>
      <c r="O5273" t="s">
        <v>2911</v>
      </c>
      <c r="P5273">
        <v>8164</v>
      </c>
      <c r="Q5273">
        <v>272</v>
      </c>
      <c r="R5273">
        <v>0</v>
      </c>
      <c r="S5273">
        <v>56</v>
      </c>
      <c r="T5273">
        <v>0</v>
      </c>
      <c r="U5273">
        <v>198</v>
      </c>
      <c r="V5273">
        <v>198</v>
      </c>
      <c r="W5273">
        <v>56</v>
      </c>
      <c r="X5273">
        <v>0</v>
      </c>
      <c r="Y5273">
        <v>0</v>
      </c>
      <c r="Z5273">
        <v>0</v>
      </c>
      <c r="AD5273" s="1">
        <v>41578.333333333336</v>
      </c>
      <c r="AE5273" s="1">
        <v>41585.708333333336</v>
      </c>
      <c r="AG5273" s="1">
        <v>41536.333333333336</v>
      </c>
      <c r="AH5273" s="1">
        <v>41543.708333333336</v>
      </c>
      <c r="AI5273" s="1">
        <v>41536.333333333336</v>
      </c>
      <c r="AJ5273" s="1">
        <v>41543.708333333336</v>
      </c>
      <c r="AK5273" s="1">
        <v>41536.333333333336</v>
      </c>
      <c r="AL5273" s="1">
        <v>41543.708333333336</v>
      </c>
      <c r="AM5273" s="1">
        <v>41578.333333333336</v>
      </c>
      <c r="AN5273" s="1">
        <v>41585.708333333336</v>
      </c>
      <c r="AP5273" t="s">
        <v>113</v>
      </c>
      <c r="AU5273" t="s">
        <v>11580</v>
      </c>
      <c r="AY5273" t="s">
        <v>106</v>
      </c>
      <c r="AZ5273">
        <v>0</v>
      </c>
      <c r="BA5273">
        <v>0</v>
      </c>
      <c r="BD5273" s="3">
        <v>41321.663194444445</v>
      </c>
      <c r="BE5273" s="3">
        <v>41321.663888888892</v>
      </c>
      <c r="BF5273" t="s">
        <v>115</v>
      </c>
      <c r="BG5273" t="s">
        <v>115</v>
      </c>
      <c r="BH5273">
        <v>8149</v>
      </c>
      <c r="BM5273">
        <v>43410</v>
      </c>
      <c r="BR5273" t="s">
        <v>2865</v>
      </c>
      <c r="BS5273" t="s">
        <v>2866</v>
      </c>
      <c r="BU5273">
        <v>1</v>
      </c>
      <c r="BV5273" t="s">
        <v>118</v>
      </c>
      <c r="BX5273" t="s">
        <v>119</v>
      </c>
      <c r="BY5273" t="s">
        <v>119</v>
      </c>
      <c r="BZ5273" t="s">
        <v>119</v>
      </c>
      <c r="CA5273">
        <v>1</v>
      </c>
      <c r="CC5273" t="s">
        <v>120</v>
      </c>
      <c r="CH5273">
        <v>540</v>
      </c>
      <c r="CI5273">
        <v>29740</v>
      </c>
      <c r="CJ5273" t="s">
        <v>106</v>
      </c>
      <c r="CK5273" t="s">
        <v>106</v>
      </c>
      <c r="CL5273">
        <v>10</v>
      </c>
      <c r="CM5273" t="s">
        <v>2889</v>
      </c>
      <c r="CO5273">
        <v>125485</v>
      </c>
      <c r="CQ5273">
        <v>0</v>
      </c>
      <c r="CR5273">
        <v>0</v>
      </c>
      <c r="CS5273">
        <v>0</v>
      </c>
      <c r="CY5273" t="s">
        <v>123</v>
      </c>
      <c r="CZ5273" t="s">
        <v>124</v>
      </c>
      <c r="DD5273" t="str" cm="1">
        <f t="array" ref="DD5273">TEXT(_xlfn.SEQUENCE(1, DATEDIF(AG5273, AH5273, "m") + 1, AG5273, 30), "YYYY-APMM")</f>
        <v>2013-AP09</v>
      </c>
      <c r="DN5273">
        <f t="shared" si="164"/>
        <v>198</v>
      </c>
      <c r="DO5273" t="str">
        <f t="shared" si="165"/>
        <v>SCREED MASON SK</v>
      </c>
    </row>
    <row r="5274" spans="1:119" x14ac:dyDescent="0.35">
      <c r="A5274" t="s">
        <v>105</v>
      </c>
      <c r="B5274">
        <v>504559</v>
      </c>
      <c r="C5274">
        <v>6359</v>
      </c>
      <c r="D5274">
        <v>125486</v>
      </c>
      <c r="E5274">
        <v>13662</v>
      </c>
      <c r="F5274">
        <v>0</v>
      </c>
      <c r="G5274" t="s">
        <v>106</v>
      </c>
      <c r="H5274" t="s">
        <v>106</v>
      </c>
      <c r="I5274" t="s">
        <v>106</v>
      </c>
      <c r="J5274" t="s">
        <v>107</v>
      </c>
      <c r="K5274" t="s">
        <v>108</v>
      </c>
      <c r="L5274" t="s">
        <v>109</v>
      </c>
      <c r="M5274" t="s">
        <v>110</v>
      </c>
      <c r="N5274" t="s">
        <v>11581</v>
      </c>
      <c r="O5274" t="s">
        <v>2914</v>
      </c>
      <c r="P5274">
        <v>8178</v>
      </c>
      <c r="Q5274">
        <v>272</v>
      </c>
      <c r="R5274">
        <v>0</v>
      </c>
      <c r="S5274">
        <v>40</v>
      </c>
      <c r="T5274">
        <v>0</v>
      </c>
      <c r="U5274">
        <v>32</v>
      </c>
      <c r="V5274">
        <v>32</v>
      </c>
      <c r="W5274">
        <v>40</v>
      </c>
      <c r="X5274">
        <v>0</v>
      </c>
      <c r="Y5274">
        <v>0</v>
      </c>
      <c r="Z5274">
        <v>0</v>
      </c>
      <c r="AD5274" s="1">
        <v>41582.333333333336</v>
      </c>
      <c r="AE5274" s="1">
        <v>41587.708333333336</v>
      </c>
      <c r="AG5274" s="1">
        <v>41540.333333333336</v>
      </c>
      <c r="AH5274" s="1">
        <v>41545.708333333336</v>
      </c>
      <c r="AI5274" s="1">
        <v>41540.333333333336</v>
      </c>
      <c r="AJ5274" s="1">
        <v>41545.708333333336</v>
      </c>
      <c r="AK5274" s="1">
        <v>41540.333333333336</v>
      </c>
      <c r="AL5274" s="1">
        <v>41545.708333333336</v>
      </c>
      <c r="AM5274" s="1">
        <v>41582.333333333336</v>
      </c>
      <c r="AN5274" s="1">
        <v>41587.708333333336</v>
      </c>
      <c r="AP5274" t="s">
        <v>113</v>
      </c>
      <c r="AU5274" t="s">
        <v>11582</v>
      </c>
      <c r="AY5274" t="s">
        <v>106</v>
      </c>
      <c r="AZ5274">
        <v>0</v>
      </c>
      <c r="BA5274">
        <v>0</v>
      </c>
      <c r="BD5274" s="3">
        <v>41321.663194444445</v>
      </c>
      <c r="BE5274" s="3">
        <v>41321.663888888892</v>
      </c>
      <c r="BF5274" t="s">
        <v>115</v>
      </c>
      <c r="BG5274" t="s">
        <v>115</v>
      </c>
      <c r="BH5274">
        <v>8149</v>
      </c>
      <c r="BM5274">
        <v>43550</v>
      </c>
      <c r="BR5274" t="s">
        <v>116</v>
      </c>
      <c r="BS5274" t="s">
        <v>117</v>
      </c>
      <c r="BU5274">
        <v>1</v>
      </c>
      <c r="BV5274" t="s">
        <v>118</v>
      </c>
      <c r="BX5274" t="s">
        <v>119</v>
      </c>
      <c r="BY5274" t="s">
        <v>119</v>
      </c>
      <c r="BZ5274" t="s">
        <v>119</v>
      </c>
      <c r="CA5274">
        <v>1</v>
      </c>
      <c r="CC5274" t="s">
        <v>120</v>
      </c>
      <c r="CH5274">
        <v>540</v>
      </c>
      <c r="CI5274">
        <v>29740</v>
      </c>
      <c r="CJ5274" t="s">
        <v>106</v>
      </c>
      <c r="CK5274" t="s">
        <v>106</v>
      </c>
      <c r="CL5274">
        <v>10</v>
      </c>
      <c r="CM5274" t="s">
        <v>2889</v>
      </c>
      <c r="CO5274">
        <v>125485</v>
      </c>
      <c r="CQ5274">
        <v>0</v>
      </c>
      <c r="CR5274">
        <v>0</v>
      </c>
      <c r="CS5274">
        <v>0</v>
      </c>
      <c r="CY5274" t="s">
        <v>123</v>
      </c>
      <c r="CZ5274" t="s">
        <v>124</v>
      </c>
      <c r="DD5274" t="str" cm="1">
        <f t="array" ref="DD5274">TEXT(_xlfn.SEQUENCE(1, DATEDIF(AG5274, AH5274, "m") + 1, AG5274, 30), "YYYY-APMM")</f>
        <v>2013-AP09</v>
      </c>
      <c r="DN5274">
        <f t="shared" si="164"/>
        <v>32</v>
      </c>
      <c r="DO5274" t="str">
        <f t="shared" si="165"/>
        <v>LABOR- SUBCONTRACTOR</v>
      </c>
    </row>
    <row r="5275" spans="1:119" x14ac:dyDescent="0.35">
      <c r="A5275" t="s">
        <v>105</v>
      </c>
      <c r="B5275">
        <v>504560</v>
      </c>
      <c r="C5275">
        <v>6359</v>
      </c>
      <c r="D5275">
        <v>125486</v>
      </c>
      <c r="E5275">
        <v>13662</v>
      </c>
      <c r="F5275">
        <v>0</v>
      </c>
      <c r="G5275" t="s">
        <v>106</v>
      </c>
      <c r="H5275" t="s">
        <v>106</v>
      </c>
      <c r="I5275" t="s">
        <v>106</v>
      </c>
      <c r="J5275" t="s">
        <v>107</v>
      </c>
      <c r="K5275" t="s">
        <v>108</v>
      </c>
      <c r="L5275" t="s">
        <v>109</v>
      </c>
      <c r="M5275" t="s">
        <v>110</v>
      </c>
      <c r="N5275" t="s">
        <v>11583</v>
      </c>
      <c r="O5275" t="s">
        <v>2917</v>
      </c>
      <c r="P5275">
        <v>8178</v>
      </c>
      <c r="Q5275">
        <v>328</v>
      </c>
      <c r="R5275">
        <v>32</v>
      </c>
      <c r="S5275">
        <v>40</v>
      </c>
      <c r="T5275">
        <v>0</v>
      </c>
      <c r="U5275">
        <v>679.25</v>
      </c>
      <c r="V5275">
        <v>679.25</v>
      </c>
      <c r="W5275">
        <v>40</v>
      </c>
      <c r="X5275">
        <v>0</v>
      </c>
      <c r="Y5275">
        <v>0</v>
      </c>
      <c r="Z5275">
        <v>0</v>
      </c>
      <c r="AD5275" s="1">
        <v>41599.333333333336</v>
      </c>
      <c r="AE5275" s="1">
        <v>41604.708333333336</v>
      </c>
      <c r="AG5275" s="1">
        <v>41549.333333333336</v>
      </c>
      <c r="AH5275" s="1">
        <v>41554.708333333336</v>
      </c>
      <c r="AI5275" s="1">
        <v>41549.333333333336</v>
      </c>
      <c r="AJ5275" s="1">
        <v>41554.708333333336</v>
      </c>
      <c r="AK5275" s="1">
        <v>41549.333333333336</v>
      </c>
      <c r="AL5275" s="1">
        <v>41554.708333333336</v>
      </c>
      <c r="AM5275" s="1">
        <v>41599.333333333336</v>
      </c>
      <c r="AN5275" s="1">
        <v>41604.708333333336</v>
      </c>
      <c r="AP5275" t="s">
        <v>113</v>
      </c>
      <c r="AU5275" t="s">
        <v>11584</v>
      </c>
      <c r="AY5275" t="s">
        <v>106</v>
      </c>
      <c r="AZ5275">
        <v>0</v>
      </c>
      <c r="BA5275">
        <v>0</v>
      </c>
      <c r="BD5275" s="3">
        <v>41321.663194444445</v>
      </c>
      <c r="BE5275" s="3">
        <v>41321.663888888892</v>
      </c>
      <c r="BF5275" t="s">
        <v>115</v>
      </c>
      <c r="BG5275" t="s">
        <v>115</v>
      </c>
      <c r="BH5275">
        <v>8149</v>
      </c>
      <c r="BM5275">
        <v>43550</v>
      </c>
      <c r="BR5275" t="s">
        <v>116</v>
      </c>
      <c r="BS5275" t="s">
        <v>117</v>
      </c>
      <c r="BU5275">
        <v>1</v>
      </c>
      <c r="BV5275" t="s">
        <v>118</v>
      </c>
      <c r="BX5275" t="s">
        <v>119</v>
      </c>
      <c r="BY5275" t="s">
        <v>119</v>
      </c>
      <c r="BZ5275" t="s">
        <v>119</v>
      </c>
      <c r="CA5275">
        <v>1</v>
      </c>
      <c r="CC5275" t="s">
        <v>120</v>
      </c>
      <c r="CH5275">
        <v>540</v>
      </c>
      <c r="CI5275">
        <v>29740</v>
      </c>
      <c r="CJ5275" t="s">
        <v>106</v>
      </c>
      <c r="CK5275" t="s">
        <v>106</v>
      </c>
      <c r="CL5275">
        <v>10</v>
      </c>
      <c r="CM5275" t="s">
        <v>2889</v>
      </c>
      <c r="CO5275">
        <v>125485</v>
      </c>
      <c r="CQ5275">
        <v>0</v>
      </c>
      <c r="CR5275">
        <v>0</v>
      </c>
      <c r="CS5275">
        <v>0</v>
      </c>
      <c r="CY5275" t="s">
        <v>123</v>
      </c>
      <c r="CZ5275" t="s">
        <v>124</v>
      </c>
      <c r="DD5275" t="str" cm="1">
        <f t="array" ref="DD5275">TEXT(_xlfn.SEQUENCE(1, DATEDIF(AG5275, AH5275, "m") + 1, AG5275, 30), "YYYY-APMM")</f>
        <v>2013-AP10</v>
      </c>
      <c r="DN5275">
        <f t="shared" si="164"/>
        <v>679.25</v>
      </c>
      <c r="DO5275" t="str">
        <f t="shared" si="165"/>
        <v>LABOR- SUBCONTRACTOR</v>
      </c>
    </row>
    <row r="5276" spans="1:119" x14ac:dyDescent="0.35">
      <c r="A5276" t="s">
        <v>105</v>
      </c>
      <c r="B5276">
        <v>504561</v>
      </c>
      <c r="C5276">
        <v>6359</v>
      </c>
      <c r="D5276">
        <v>125486</v>
      </c>
      <c r="E5276">
        <v>13662</v>
      </c>
      <c r="F5276">
        <v>0</v>
      </c>
      <c r="G5276" t="s">
        <v>106</v>
      </c>
      <c r="H5276" t="s">
        <v>106</v>
      </c>
      <c r="I5276" t="s">
        <v>106</v>
      </c>
      <c r="J5276" t="s">
        <v>107</v>
      </c>
      <c r="K5276" t="s">
        <v>108</v>
      </c>
      <c r="L5276" t="s">
        <v>109</v>
      </c>
      <c r="M5276" t="s">
        <v>110</v>
      </c>
      <c r="N5276" t="s">
        <v>11585</v>
      </c>
      <c r="O5276" t="s">
        <v>2920</v>
      </c>
      <c r="P5276">
        <v>8170</v>
      </c>
      <c r="Q5276">
        <v>272</v>
      </c>
      <c r="R5276">
        <v>0</v>
      </c>
      <c r="S5276">
        <v>48</v>
      </c>
      <c r="T5276">
        <v>0</v>
      </c>
      <c r="U5276">
        <v>553.5</v>
      </c>
      <c r="V5276">
        <v>553.5</v>
      </c>
      <c r="W5276">
        <v>48</v>
      </c>
      <c r="X5276">
        <v>0</v>
      </c>
      <c r="Y5276">
        <v>0</v>
      </c>
      <c r="Z5276">
        <v>0</v>
      </c>
      <c r="AD5276" s="1">
        <v>41588.333333333336</v>
      </c>
      <c r="AE5276" s="1">
        <v>41594.708333333336</v>
      </c>
      <c r="AG5276" s="1">
        <v>41546.333333333336</v>
      </c>
      <c r="AH5276" s="1">
        <v>41552.708333333336</v>
      </c>
      <c r="AI5276" s="1">
        <v>41546.333333333336</v>
      </c>
      <c r="AJ5276" s="1">
        <v>41552.708333333336</v>
      </c>
      <c r="AK5276" s="1">
        <v>41546.333333333336</v>
      </c>
      <c r="AL5276" s="1">
        <v>41552.708333333336</v>
      </c>
      <c r="AM5276" s="1">
        <v>41588.333333333336</v>
      </c>
      <c r="AN5276" s="1">
        <v>41594.708333333336</v>
      </c>
      <c r="AP5276" t="s">
        <v>113</v>
      </c>
      <c r="AU5276" t="s">
        <v>11586</v>
      </c>
      <c r="AY5276" t="s">
        <v>106</v>
      </c>
      <c r="AZ5276">
        <v>0</v>
      </c>
      <c r="BA5276">
        <v>0</v>
      </c>
      <c r="BD5276" s="3">
        <v>41321.663194444445</v>
      </c>
      <c r="BE5276" s="3">
        <v>41321.663888888892</v>
      </c>
      <c r="BF5276" t="s">
        <v>115</v>
      </c>
      <c r="BG5276" t="s">
        <v>115</v>
      </c>
      <c r="BH5276">
        <v>8149</v>
      </c>
      <c r="BM5276">
        <v>43470</v>
      </c>
      <c r="BR5276" t="s">
        <v>2854</v>
      </c>
      <c r="BS5276" t="s">
        <v>2855</v>
      </c>
      <c r="BU5276">
        <v>1</v>
      </c>
      <c r="BV5276" t="s">
        <v>118</v>
      </c>
      <c r="BX5276" t="s">
        <v>119</v>
      </c>
      <c r="BY5276" t="s">
        <v>119</v>
      </c>
      <c r="BZ5276" t="s">
        <v>119</v>
      </c>
      <c r="CA5276">
        <v>1</v>
      </c>
      <c r="CC5276" t="s">
        <v>120</v>
      </c>
      <c r="CH5276">
        <v>540</v>
      </c>
      <c r="CI5276">
        <v>29740</v>
      </c>
      <c r="CJ5276" t="s">
        <v>106</v>
      </c>
      <c r="CK5276" t="s">
        <v>106</v>
      </c>
      <c r="CL5276">
        <v>10</v>
      </c>
      <c r="CM5276" t="s">
        <v>2889</v>
      </c>
      <c r="CO5276">
        <v>125485</v>
      </c>
      <c r="CQ5276">
        <v>0</v>
      </c>
      <c r="CR5276">
        <v>0</v>
      </c>
      <c r="CS5276">
        <v>0</v>
      </c>
      <c r="CY5276" t="s">
        <v>123</v>
      </c>
      <c r="CZ5276" t="s">
        <v>124</v>
      </c>
      <c r="DD5276" t="str" cm="1">
        <f t="array" ref="DD5276">TEXT(_xlfn.SEQUENCE(1, DATEDIF(AG5276, AH5276, "m") + 1, AG5276, 30), "YYYY-APMM")</f>
        <v>2013-AP09</v>
      </c>
      <c r="DN5276">
        <f t="shared" si="164"/>
        <v>553.5</v>
      </c>
      <c r="DO5276" t="str">
        <f t="shared" si="165"/>
        <v>TILE MASON SK</v>
      </c>
    </row>
    <row r="5277" spans="1:119" x14ac:dyDescent="0.35">
      <c r="A5277" t="s">
        <v>105</v>
      </c>
      <c r="B5277">
        <v>504562</v>
      </c>
      <c r="C5277">
        <v>6359</v>
      </c>
      <c r="D5277">
        <v>125486</v>
      </c>
      <c r="E5277">
        <v>13662</v>
      </c>
      <c r="F5277">
        <v>0</v>
      </c>
      <c r="G5277" t="s">
        <v>106</v>
      </c>
      <c r="H5277" t="s">
        <v>106</v>
      </c>
      <c r="I5277" t="s">
        <v>106</v>
      </c>
      <c r="J5277" t="s">
        <v>107</v>
      </c>
      <c r="K5277" t="s">
        <v>108</v>
      </c>
      <c r="L5277" t="s">
        <v>109</v>
      </c>
      <c r="M5277" t="s">
        <v>110</v>
      </c>
      <c r="N5277" t="s">
        <v>11587</v>
      </c>
      <c r="O5277" t="s">
        <v>2923</v>
      </c>
      <c r="P5277">
        <v>8170</v>
      </c>
      <c r="Q5277">
        <v>272</v>
      </c>
      <c r="R5277">
        <v>0</v>
      </c>
      <c r="S5277">
        <v>48</v>
      </c>
      <c r="T5277">
        <v>0</v>
      </c>
      <c r="U5277">
        <v>218.75</v>
      </c>
      <c r="V5277">
        <v>218.75</v>
      </c>
      <c r="W5277">
        <v>48</v>
      </c>
      <c r="X5277">
        <v>0</v>
      </c>
      <c r="Y5277">
        <v>0</v>
      </c>
      <c r="Z5277">
        <v>0</v>
      </c>
      <c r="AD5277" s="1">
        <v>41595.333333333336</v>
      </c>
      <c r="AE5277" s="1">
        <v>41601.708333333336</v>
      </c>
      <c r="AG5277" s="1">
        <v>41553.333333333336</v>
      </c>
      <c r="AH5277" s="1">
        <v>41559.708333333336</v>
      </c>
      <c r="AI5277" s="1">
        <v>41553.333333333336</v>
      </c>
      <c r="AJ5277" s="1">
        <v>41559.708333333336</v>
      </c>
      <c r="AK5277" s="1">
        <v>41553.333333333336</v>
      </c>
      <c r="AL5277" s="1">
        <v>41559.708333333336</v>
      </c>
      <c r="AM5277" s="1">
        <v>41595.333333333336</v>
      </c>
      <c r="AN5277" s="1">
        <v>41601.708333333336</v>
      </c>
      <c r="AP5277" t="s">
        <v>113</v>
      </c>
      <c r="AU5277" t="s">
        <v>11588</v>
      </c>
      <c r="AY5277" t="s">
        <v>106</v>
      </c>
      <c r="AZ5277">
        <v>0</v>
      </c>
      <c r="BA5277">
        <v>0</v>
      </c>
      <c r="BD5277" s="3">
        <v>41321.663194444445</v>
      </c>
      <c r="BE5277" s="3">
        <v>41321.663888888892</v>
      </c>
      <c r="BF5277" t="s">
        <v>115</v>
      </c>
      <c r="BG5277" t="s">
        <v>115</v>
      </c>
      <c r="BH5277">
        <v>8149</v>
      </c>
      <c r="BM5277">
        <v>43470</v>
      </c>
      <c r="BR5277" t="s">
        <v>2854</v>
      </c>
      <c r="BS5277" t="s">
        <v>2855</v>
      </c>
      <c r="BU5277">
        <v>1</v>
      </c>
      <c r="BV5277" t="s">
        <v>118</v>
      </c>
      <c r="BX5277" t="s">
        <v>119</v>
      </c>
      <c r="BY5277" t="s">
        <v>119</v>
      </c>
      <c r="BZ5277" t="s">
        <v>119</v>
      </c>
      <c r="CA5277">
        <v>1</v>
      </c>
      <c r="CC5277" t="s">
        <v>120</v>
      </c>
      <c r="CH5277">
        <v>540</v>
      </c>
      <c r="CI5277">
        <v>29740</v>
      </c>
      <c r="CJ5277" t="s">
        <v>106</v>
      </c>
      <c r="CK5277" t="s">
        <v>106</v>
      </c>
      <c r="CL5277">
        <v>10</v>
      </c>
      <c r="CM5277" t="s">
        <v>2889</v>
      </c>
      <c r="CO5277">
        <v>125485</v>
      </c>
      <c r="CQ5277">
        <v>0</v>
      </c>
      <c r="CR5277">
        <v>0</v>
      </c>
      <c r="CS5277">
        <v>0</v>
      </c>
      <c r="CY5277" t="s">
        <v>123</v>
      </c>
      <c r="CZ5277" t="s">
        <v>124</v>
      </c>
      <c r="DD5277" t="str" cm="1">
        <f t="array" ref="DD5277">TEXT(_xlfn.SEQUENCE(1, DATEDIF(AG5277, AH5277, "m") + 1, AG5277, 30), "YYYY-APMM")</f>
        <v>2013-AP10</v>
      </c>
      <c r="DN5277">
        <f t="shared" si="164"/>
        <v>218.75</v>
      </c>
      <c r="DO5277" t="str">
        <f t="shared" si="165"/>
        <v>TILE MASON SK</v>
      </c>
    </row>
    <row r="5278" spans="1:119" x14ac:dyDescent="0.35">
      <c r="A5278" t="s">
        <v>105</v>
      </c>
      <c r="B5278">
        <v>504563</v>
      </c>
      <c r="C5278">
        <v>6359</v>
      </c>
      <c r="D5278">
        <v>125486</v>
      </c>
      <c r="E5278">
        <v>13662</v>
      </c>
      <c r="F5278">
        <v>0</v>
      </c>
      <c r="G5278" t="s">
        <v>106</v>
      </c>
      <c r="H5278" t="s">
        <v>106</v>
      </c>
      <c r="I5278" t="s">
        <v>106</v>
      </c>
      <c r="J5278" t="s">
        <v>107</v>
      </c>
      <c r="K5278" t="s">
        <v>108</v>
      </c>
      <c r="L5278" t="s">
        <v>109</v>
      </c>
      <c r="M5278" t="s">
        <v>110</v>
      </c>
      <c r="N5278" t="s">
        <v>11589</v>
      </c>
      <c r="O5278" t="s">
        <v>2926</v>
      </c>
      <c r="P5278">
        <v>8170</v>
      </c>
      <c r="Q5278">
        <v>368</v>
      </c>
      <c r="R5278">
        <v>0</v>
      </c>
      <c r="S5278">
        <v>40</v>
      </c>
      <c r="T5278">
        <v>0</v>
      </c>
      <c r="U5278">
        <v>93.75</v>
      </c>
      <c r="V5278">
        <v>93.75</v>
      </c>
      <c r="W5278">
        <v>40</v>
      </c>
      <c r="X5278">
        <v>0</v>
      </c>
      <c r="Y5278">
        <v>0</v>
      </c>
      <c r="Z5278">
        <v>0</v>
      </c>
      <c r="AD5278" s="1">
        <v>41616.333333333336</v>
      </c>
      <c r="AE5278" s="1">
        <v>41620.708333333336</v>
      </c>
      <c r="AG5278" s="1">
        <v>41560.333333333336</v>
      </c>
      <c r="AH5278" s="1">
        <v>41567.708333333336</v>
      </c>
      <c r="AI5278" s="1">
        <v>41560.333333333336</v>
      </c>
      <c r="AJ5278" s="1">
        <v>41567.708333333336</v>
      </c>
      <c r="AK5278" s="1">
        <v>41560.333333333336</v>
      </c>
      <c r="AL5278" s="1">
        <v>41567.708333333336</v>
      </c>
      <c r="AM5278" s="1">
        <v>41616.333333333336</v>
      </c>
      <c r="AN5278" s="1">
        <v>41620.708333333336</v>
      </c>
      <c r="AP5278" t="s">
        <v>113</v>
      </c>
      <c r="AU5278" t="s">
        <v>11590</v>
      </c>
      <c r="AY5278" t="s">
        <v>106</v>
      </c>
      <c r="AZ5278">
        <v>0</v>
      </c>
      <c r="BA5278">
        <v>0</v>
      </c>
      <c r="BD5278" s="3">
        <v>41321.663194444445</v>
      </c>
      <c r="BE5278" s="3">
        <v>41321.663888888892</v>
      </c>
      <c r="BF5278" t="s">
        <v>115</v>
      </c>
      <c r="BG5278" t="s">
        <v>115</v>
      </c>
      <c r="BH5278">
        <v>8149</v>
      </c>
      <c r="BM5278">
        <v>43470</v>
      </c>
      <c r="BR5278" t="s">
        <v>2854</v>
      </c>
      <c r="BS5278" t="s">
        <v>2855</v>
      </c>
      <c r="BU5278">
        <v>1</v>
      </c>
      <c r="BV5278" t="s">
        <v>118</v>
      </c>
      <c r="BX5278" t="s">
        <v>119</v>
      </c>
      <c r="BY5278" t="s">
        <v>119</v>
      </c>
      <c r="BZ5278" t="s">
        <v>119</v>
      </c>
      <c r="CA5278">
        <v>1</v>
      </c>
      <c r="CC5278" t="s">
        <v>120</v>
      </c>
      <c r="CH5278">
        <v>540</v>
      </c>
      <c r="CI5278">
        <v>29740</v>
      </c>
      <c r="CJ5278" t="s">
        <v>106</v>
      </c>
      <c r="CK5278" t="s">
        <v>106</v>
      </c>
      <c r="CL5278">
        <v>10</v>
      </c>
      <c r="CM5278" t="s">
        <v>2889</v>
      </c>
      <c r="CO5278">
        <v>125485</v>
      </c>
      <c r="CQ5278">
        <v>0</v>
      </c>
      <c r="CR5278">
        <v>0</v>
      </c>
      <c r="CS5278">
        <v>0</v>
      </c>
      <c r="CY5278" t="s">
        <v>123</v>
      </c>
      <c r="CZ5278" t="s">
        <v>124</v>
      </c>
      <c r="DD5278" t="str" cm="1">
        <f t="array" ref="DD5278">TEXT(_xlfn.SEQUENCE(1, DATEDIF(AG5278, AH5278, "m") + 1, AG5278, 30), "YYYY-APMM")</f>
        <v>2013-AP10</v>
      </c>
      <c r="DN5278">
        <f t="shared" si="164"/>
        <v>93.75</v>
      </c>
      <c r="DO5278" t="str">
        <f t="shared" si="165"/>
        <v>TILE MASON SK</v>
      </c>
    </row>
    <row r="5279" spans="1:119" x14ac:dyDescent="0.35">
      <c r="A5279" t="s">
        <v>105</v>
      </c>
      <c r="B5279">
        <v>504564</v>
      </c>
      <c r="C5279">
        <v>6359</v>
      </c>
      <c r="D5279">
        <v>125486</v>
      </c>
      <c r="E5279">
        <v>13662</v>
      </c>
      <c r="F5279">
        <v>0</v>
      </c>
      <c r="G5279" t="s">
        <v>106</v>
      </c>
      <c r="H5279" t="s">
        <v>106</v>
      </c>
      <c r="I5279" t="s">
        <v>106</v>
      </c>
      <c r="J5279" t="s">
        <v>107</v>
      </c>
      <c r="K5279" t="s">
        <v>108</v>
      </c>
      <c r="L5279" t="s">
        <v>109</v>
      </c>
      <c r="M5279" t="s">
        <v>110</v>
      </c>
      <c r="N5279" t="s">
        <v>11591</v>
      </c>
      <c r="O5279" t="s">
        <v>2932</v>
      </c>
      <c r="P5279">
        <v>8171</v>
      </c>
      <c r="Q5279">
        <v>440</v>
      </c>
      <c r="R5279">
        <v>16</v>
      </c>
      <c r="S5279">
        <v>56</v>
      </c>
      <c r="T5279">
        <v>0</v>
      </c>
      <c r="U5279">
        <v>106.25</v>
      </c>
      <c r="V5279">
        <v>106.25</v>
      </c>
      <c r="W5279">
        <v>56</v>
      </c>
      <c r="X5279">
        <v>0</v>
      </c>
      <c r="Y5279">
        <v>0</v>
      </c>
      <c r="Z5279">
        <v>0</v>
      </c>
      <c r="AD5279" s="1">
        <v>41633.333333333336</v>
      </c>
      <c r="AE5279" s="1">
        <v>41640.708333333336</v>
      </c>
      <c r="AG5279" s="1">
        <v>41568.333333333336</v>
      </c>
      <c r="AH5279" s="1">
        <v>41575.708333333336</v>
      </c>
      <c r="AI5279" s="1">
        <v>41568.333333333336</v>
      </c>
      <c r="AJ5279" s="1">
        <v>41575.708333333336</v>
      </c>
      <c r="AK5279" s="1">
        <v>41568.333333333336</v>
      </c>
      <c r="AL5279" s="1">
        <v>41575.708333333336</v>
      </c>
      <c r="AM5279" s="1">
        <v>41633.333333333336</v>
      </c>
      <c r="AN5279" s="1">
        <v>41640.708333333336</v>
      </c>
      <c r="AP5279" t="s">
        <v>113</v>
      </c>
      <c r="AU5279" t="s">
        <v>11592</v>
      </c>
      <c r="AY5279" t="s">
        <v>106</v>
      </c>
      <c r="AZ5279">
        <v>0</v>
      </c>
      <c r="BA5279">
        <v>0</v>
      </c>
      <c r="BD5279" s="3">
        <v>41321.663194444445</v>
      </c>
      <c r="BE5279" s="3">
        <v>41321.663888888892</v>
      </c>
      <c r="BF5279" t="s">
        <v>115</v>
      </c>
      <c r="BG5279" t="s">
        <v>115</v>
      </c>
      <c r="BH5279">
        <v>8149</v>
      </c>
      <c r="BM5279">
        <v>43480</v>
      </c>
      <c r="BR5279" t="s">
        <v>2893</v>
      </c>
      <c r="BS5279" t="s">
        <v>2894</v>
      </c>
      <c r="BU5279">
        <v>1</v>
      </c>
      <c r="BV5279" t="s">
        <v>118</v>
      </c>
      <c r="BX5279" t="s">
        <v>119</v>
      </c>
      <c r="BY5279" t="s">
        <v>119</v>
      </c>
      <c r="BZ5279" t="s">
        <v>119</v>
      </c>
      <c r="CA5279">
        <v>1</v>
      </c>
      <c r="CC5279" t="s">
        <v>120</v>
      </c>
      <c r="CH5279">
        <v>540</v>
      </c>
      <c r="CI5279">
        <v>29740</v>
      </c>
      <c r="CJ5279" t="s">
        <v>106</v>
      </c>
      <c r="CK5279" t="s">
        <v>106</v>
      </c>
      <c r="CL5279">
        <v>10</v>
      </c>
      <c r="CM5279" t="s">
        <v>2889</v>
      </c>
      <c r="CO5279">
        <v>125485</v>
      </c>
      <c r="CQ5279">
        <v>0</v>
      </c>
      <c r="CR5279">
        <v>0</v>
      </c>
      <c r="CS5279">
        <v>0</v>
      </c>
      <c r="CY5279" t="s">
        <v>123</v>
      </c>
      <c r="CZ5279" t="s">
        <v>124</v>
      </c>
      <c r="DD5279" t="str" cm="1">
        <f t="array" ref="DD5279">TEXT(_xlfn.SEQUENCE(1, DATEDIF(AG5279, AH5279, "m") + 1, AG5279, 30), "YYYY-APMM")</f>
        <v>2013-AP10</v>
      </c>
      <c r="DN5279">
        <f t="shared" si="164"/>
        <v>106.25</v>
      </c>
      <c r="DO5279" t="str">
        <f t="shared" si="165"/>
        <v>GRANITE MASON SK</v>
      </c>
    </row>
    <row r="5280" spans="1:119" x14ac:dyDescent="0.35">
      <c r="A5280" t="s">
        <v>105</v>
      </c>
      <c r="B5280">
        <v>504565</v>
      </c>
      <c r="C5280">
        <v>6359</v>
      </c>
      <c r="D5280">
        <v>125486</v>
      </c>
      <c r="E5280">
        <v>13662</v>
      </c>
      <c r="F5280">
        <v>0</v>
      </c>
      <c r="G5280" t="s">
        <v>106</v>
      </c>
      <c r="H5280" t="s">
        <v>106</v>
      </c>
      <c r="I5280" t="s">
        <v>106</v>
      </c>
      <c r="J5280" t="s">
        <v>107</v>
      </c>
      <c r="K5280" t="s">
        <v>108</v>
      </c>
      <c r="L5280" t="s">
        <v>109</v>
      </c>
      <c r="M5280" t="s">
        <v>110</v>
      </c>
      <c r="N5280" t="s">
        <v>11593</v>
      </c>
      <c r="O5280" t="s">
        <v>2935</v>
      </c>
      <c r="P5280">
        <v>8178</v>
      </c>
      <c r="Q5280">
        <v>336</v>
      </c>
      <c r="R5280">
        <v>0</v>
      </c>
      <c r="S5280">
        <v>56</v>
      </c>
      <c r="T5280">
        <v>0</v>
      </c>
      <c r="U5280">
        <v>181.88</v>
      </c>
      <c r="V5280">
        <v>181.88</v>
      </c>
      <c r="W5280">
        <v>56</v>
      </c>
      <c r="X5280">
        <v>0</v>
      </c>
      <c r="Y5280">
        <v>0</v>
      </c>
      <c r="Z5280">
        <v>0</v>
      </c>
      <c r="AD5280" s="1">
        <v>41611.333333333336</v>
      </c>
      <c r="AE5280" s="1">
        <v>41618.708333333336</v>
      </c>
      <c r="AG5280" s="1">
        <v>41560.333333333336</v>
      </c>
      <c r="AH5280" s="1">
        <v>41569.708333333336</v>
      </c>
      <c r="AI5280" s="1">
        <v>41560.333333333336</v>
      </c>
      <c r="AJ5280" s="1">
        <v>41569.708333333336</v>
      </c>
      <c r="AK5280" s="1">
        <v>41560.333333333336</v>
      </c>
      <c r="AL5280" s="1">
        <v>41569.708333333336</v>
      </c>
      <c r="AM5280" s="1">
        <v>41611.333333333336</v>
      </c>
      <c r="AN5280" s="1">
        <v>41618.708333333336</v>
      </c>
      <c r="AP5280" t="s">
        <v>113</v>
      </c>
      <c r="AU5280" t="s">
        <v>11594</v>
      </c>
      <c r="AY5280" t="s">
        <v>106</v>
      </c>
      <c r="AZ5280">
        <v>0</v>
      </c>
      <c r="BA5280">
        <v>0</v>
      </c>
      <c r="BD5280" s="3">
        <v>41321.663194444445</v>
      </c>
      <c r="BE5280" s="3">
        <v>41321.663888888892</v>
      </c>
      <c r="BF5280" t="s">
        <v>115</v>
      </c>
      <c r="BG5280" t="s">
        <v>115</v>
      </c>
      <c r="BH5280">
        <v>8149</v>
      </c>
      <c r="BM5280">
        <v>43550</v>
      </c>
      <c r="BR5280" t="s">
        <v>116</v>
      </c>
      <c r="BS5280" t="s">
        <v>117</v>
      </c>
      <c r="BU5280">
        <v>1</v>
      </c>
      <c r="BV5280" t="s">
        <v>118</v>
      </c>
      <c r="BX5280" t="s">
        <v>119</v>
      </c>
      <c r="BY5280" t="s">
        <v>119</v>
      </c>
      <c r="BZ5280" t="s">
        <v>119</v>
      </c>
      <c r="CA5280">
        <v>1</v>
      </c>
      <c r="CC5280" t="s">
        <v>120</v>
      </c>
      <c r="CH5280">
        <v>540</v>
      </c>
      <c r="CI5280">
        <v>29740</v>
      </c>
      <c r="CJ5280" t="s">
        <v>106</v>
      </c>
      <c r="CK5280" t="s">
        <v>106</v>
      </c>
      <c r="CL5280">
        <v>10</v>
      </c>
      <c r="CM5280" t="s">
        <v>2889</v>
      </c>
      <c r="CO5280">
        <v>125485</v>
      </c>
      <c r="CQ5280">
        <v>0</v>
      </c>
      <c r="CR5280">
        <v>0</v>
      </c>
      <c r="CS5280">
        <v>0</v>
      </c>
      <c r="CY5280" t="s">
        <v>123</v>
      </c>
      <c r="CZ5280" t="s">
        <v>124</v>
      </c>
      <c r="DD5280" t="str" cm="1">
        <f t="array" ref="DD5280">TEXT(_xlfn.SEQUENCE(1, DATEDIF(AG5280, AH5280, "m") + 1, AG5280, 30), "YYYY-APMM")</f>
        <v>2013-AP10</v>
      </c>
      <c r="DN5280">
        <f t="shared" si="164"/>
        <v>181.88</v>
      </c>
      <c r="DO5280" t="str">
        <f t="shared" si="165"/>
        <v>LABOR- SUBCONTRACTOR</v>
      </c>
    </row>
    <row r="5281" spans="1:119" x14ac:dyDescent="0.35">
      <c r="A5281" t="s">
        <v>105</v>
      </c>
      <c r="B5281">
        <v>504566</v>
      </c>
      <c r="C5281">
        <v>6359</v>
      </c>
      <c r="D5281">
        <v>125486</v>
      </c>
      <c r="E5281">
        <v>13662</v>
      </c>
      <c r="F5281">
        <v>0</v>
      </c>
      <c r="G5281" t="s">
        <v>106</v>
      </c>
      <c r="H5281" t="s">
        <v>106</v>
      </c>
      <c r="I5281" t="s">
        <v>106</v>
      </c>
      <c r="J5281" t="s">
        <v>107</v>
      </c>
      <c r="K5281" t="s">
        <v>108</v>
      </c>
      <c r="L5281" t="s">
        <v>109</v>
      </c>
      <c r="M5281" t="s">
        <v>110</v>
      </c>
      <c r="N5281" t="s">
        <v>11595</v>
      </c>
      <c r="O5281" t="s">
        <v>2938</v>
      </c>
      <c r="P5281">
        <v>8178</v>
      </c>
      <c r="Q5281">
        <v>360</v>
      </c>
      <c r="R5281">
        <v>0</v>
      </c>
      <c r="S5281">
        <v>56</v>
      </c>
      <c r="T5281">
        <v>0</v>
      </c>
      <c r="U5281">
        <v>18.75</v>
      </c>
      <c r="V5281">
        <v>18.75</v>
      </c>
      <c r="W5281">
        <v>56</v>
      </c>
      <c r="X5281">
        <v>0</v>
      </c>
      <c r="Y5281">
        <v>0</v>
      </c>
      <c r="Z5281">
        <v>0</v>
      </c>
      <c r="AD5281" s="1">
        <v>41623.333333333336</v>
      </c>
      <c r="AE5281" s="1">
        <v>41631.708333333336</v>
      </c>
      <c r="AG5281" s="1">
        <v>41570.333333333336</v>
      </c>
      <c r="AH5281" s="1">
        <v>41577.708333333336</v>
      </c>
      <c r="AI5281" s="1">
        <v>41570.333333333336</v>
      </c>
      <c r="AJ5281" s="1">
        <v>41577.708333333336</v>
      </c>
      <c r="AK5281" s="1">
        <v>41570.333333333336</v>
      </c>
      <c r="AL5281" s="1">
        <v>41577.708333333336</v>
      </c>
      <c r="AM5281" s="1">
        <v>41623.333333333336</v>
      </c>
      <c r="AN5281" s="1">
        <v>41631.708333333336</v>
      </c>
      <c r="AP5281" t="s">
        <v>113</v>
      </c>
      <c r="AU5281" t="s">
        <v>11596</v>
      </c>
      <c r="AY5281" t="s">
        <v>106</v>
      </c>
      <c r="AZ5281">
        <v>0</v>
      </c>
      <c r="BA5281">
        <v>0</v>
      </c>
      <c r="BD5281" s="3">
        <v>41321.663194444445</v>
      </c>
      <c r="BE5281" s="3">
        <v>41321.663888888892</v>
      </c>
      <c r="BF5281" t="s">
        <v>115</v>
      </c>
      <c r="BG5281" t="s">
        <v>115</v>
      </c>
      <c r="BH5281">
        <v>8149</v>
      </c>
      <c r="BM5281">
        <v>43550</v>
      </c>
      <c r="BR5281" t="s">
        <v>116</v>
      </c>
      <c r="BS5281" t="s">
        <v>117</v>
      </c>
      <c r="BU5281">
        <v>1</v>
      </c>
      <c r="BV5281" t="s">
        <v>118</v>
      </c>
      <c r="BX5281" t="s">
        <v>119</v>
      </c>
      <c r="BY5281" t="s">
        <v>119</v>
      </c>
      <c r="BZ5281" t="s">
        <v>119</v>
      </c>
      <c r="CA5281">
        <v>1</v>
      </c>
      <c r="CC5281" t="s">
        <v>120</v>
      </c>
      <c r="CH5281">
        <v>540</v>
      </c>
      <c r="CI5281">
        <v>29740</v>
      </c>
      <c r="CJ5281" t="s">
        <v>106</v>
      </c>
      <c r="CK5281" t="s">
        <v>106</v>
      </c>
      <c r="CL5281">
        <v>10</v>
      </c>
      <c r="CM5281" t="s">
        <v>2889</v>
      </c>
      <c r="CO5281">
        <v>125485</v>
      </c>
      <c r="CQ5281">
        <v>0</v>
      </c>
      <c r="CR5281">
        <v>0</v>
      </c>
      <c r="CS5281">
        <v>0</v>
      </c>
      <c r="CY5281" t="s">
        <v>123</v>
      </c>
      <c r="CZ5281" t="s">
        <v>124</v>
      </c>
      <c r="DD5281" t="str" cm="1">
        <f t="array" ref="DD5281">TEXT(_xlfn.SEQUENCE(1, DATEDIF(AG5281, AH5281, "m") + 1, AG5281, 30), "YYYY-APMM")</f>
        <v>2013-AP10</v>
      </c>
      <c r="DN5281">
        <f t="shared" si="164"/>
        <v>18.75</v>
      </c>
      <c r="DO5281" t="str">
        <f t="shared" si="165"/>
        <v>LABOR- SUBCONTRACTOR</v>
      </c>
    </row>
    <row r="5282" spans="1:119" x14ac:dyDescent="0.35">
      <c r="A5282" t="s">
        <v>105</v>
      </c>
      <c r="B5282">
        <v>504567</v>
      </c>
      <c r="C5282">
        <v>6359</v>
      </c>
      <c r="D5282">
        <v>125487</v>
      </c>
      <c r="E5282">
        <v>13662</v>
      </c>
      <c r="F5282">
        <v>0</v>
      </c>
      <c r="G5282" t="s">
        <v>106</v>
      </c>
      <c r="H5282" t="s">
        <v>106</v>
      </c>
      <c r="I5282" t="s">
        <v>106</v>
      </c>
      <c r="J5282" t="s">
        <v>107</v>
      </c>
      <c r="K5282" t="s">
        <v>108</v>
      </c>
      <c r="L5282" t="s">
        <v>109</v>
      </c>
      <c r="M5282" t="s">
        <v>110</v>
      </c>
      <c r="N5282" t="s">
        <v>11597</v>
      </c>
      <c r="O5282" t="s">
        <v>2905</v>
      </c>
      <c r="P5282">
        <v>8168</v>
      </c>
      <c r="Q5282">
        <v>288</v>
      </c>
      <c r="R5282">
        <v>0</v>
      </c>
      <c r="S5282">
        <v>48</v>
      </c>
      <c r="T5282">
        <v>0</v>
      </c>
      <c r="U5282">
        <v>87.5</v>
      </c>
      <c r="V5282">
        <v>87.5</v>
      </c>
      <c r="W5282">
        <v>48</v>
      </c>
      <c r="X5282">
        <v>0</v>
      </c>
      <c r="Y5282">
        <v>0</v>
      </c>
      <c r="Z5282">
        <v>0</v>
      </c>
      <c r="AD5282" s="1">
        <v>41582.333333333336</v>
      </c>
      <c r="AE5282" s="1">
        <v>41588.708333333336</v>
      </c>
      <c r="AG5282" s="1">
        <v>41538.333333333336</v>
      </c>
      <c r="AH5282" s="1">
        <v>41543.708333333336</v>
      </c>
      <c r="AI5282" s="1">
        <v>41538.333333333336</v>
      </c>
      <c r="AJ5282" s="1">
        <v>41543.708333333336</v>
      </c>
      <c r="AK5282" s="1">
        <v>41538.333333333336</v>
      </c>
      <c r="AL5282" s="1">
        <v>41543.708333333336</v>
      </c>
      <c r="AM5282" s="1">
        <v>41582.333333333336</v>
      </c>
      <c r="AN5282" s="1">
        <v>41588.708333333336</v>
      </c>
      <c r="AP5282" t="s">
        <v>113</v>
      </c>
      <c r="AU5282" t="s">
        <v>11598</v>
      </c>
      <c r="AY5282" t="s">
        <v>106</v>
      </c>
      <c r="AZ5282">
        <v>0</v>
      </c>
      <c r="BA5282">
        <v>0</v>
      </c>
      <c r="BD5282" s="3">
        <v>41321.663194444445</v>
      </c>
      <c r="BE5282" s="3">
        <v>41321.663888888892</v>
      </c>
      <c r="BF5282" t="s">
        <v>115</v>
      </c>
      <c r="BG5282" t="s">
        <v>115</v>
      </c>
      <c r="BH5282">
        <v>8149</v>
      </c>
      <c r="BM5282">
        <v>43450</v>
      </c>
      <c r="BR5282" t="s">
        <v>1309</v>
      </c>
      <c r="BS5282" t="s">
        <v>1310</v>
      </c>
      <c r="BU5282">
        <v>1</v>
      </c>
      <c r="BV5282" t="s">
        <v>118</v>
      </c>
      <c r="BX5282" t="s">
        <v>119</v>
      </c>
      <c r="BY5282" t="s">
        <v>119</v>
      </c>
      <c r="BZ5282" t="s">
        <v>119</v>
      </c>
      <c r="CA5282">
        <v>1</v>
      </c>
      <c r="CC5282" t="s">
        <v>120</v>
      </c>
      <c r="CH5282">
        <v>540</v>
      </c>
      <c r="CI5282">
        <v>29760</v>
      </c>
      <c r="CJ5282" t="s">
        <v>106</v>
      </c>
      <c r="CK5282" t="s">
        <v>106</v>
      </c>
      <c r="CL5282">
        <v>20</v>
      </c>
      <c r="CM5282" t="s">
        <v>2867</v>
      </c>
      <c r="CO5282">
        <v>125485</v>
      </c>
      <c r="CQ5282">
        <v>0</v>
      </c>
      <c r="CR5282">
        <v>0</v>
      </c>
      <c r="CS5282">
        <v>0</v>
      </c>
      <c r="CY5282" t="s">
        <v>123</v>
      </c>
      <c r="CZ5282" t="s">
        <v>124</v>
      </c>
      <c r="DD5282" t="str" cm="1">
        <f t="array" ref="DD5282">TEXT(_xlfn.SEQUENCE(1, DATEDIF(AG5282, AH5282, "m") + 1, AG5282, 30), "YYYY-APMM")</f>
        <v>2013-AP09</v>
      </c>
      <c r="DN5282">
        <f t="shared" si="164"/>
        <v>87.5</v>
      </c>
      <c r="DO5282" t="str">
        <f t="shared" si="165"/>
        <v>BLOCK MASON SK</v>
      </c>
    </row>
    <row r="5283" spans="1:119" x14ac:dyDescent="0.35">
      <c r="A5283" t="s">
        <v>105</v>
      </c>
      <c r="B5283">
        <v>504568</v>
      </c>
      <c r="C5283">
        <v>6359</v>
      </c>
      <c r="D5283">
        <v>125487</v>
      </c>
      <c r="E5283">
        <v>13662</v>
      </c>
      <c r="F5283">
        <v>0</v>
      </c>
      <c r="G5283" t="s">
        <v>106</v>
      </c>
      <c r="H5283" t="s">
        <v>106</v>
      </c>
      <c r="I5283" t="s">
        <v>106</v>
      </c>
      <c r="J5283" t="s">
        <v>107</v>
      </c>
      <c r="K5283" t="s">
        <v>108</v>
      </c>
      <c r="L5283" t="s">
        <v>109</v>
      </c>
      <c r="M5283" t="s">
        <v>110</v>
      </c>
      <c r="N5283" t="s">
        <v>11599</v>
      </c>
      <c r="O5283" t="s">
        <v>2908</v>
      </c>
      <c r="P5283">
        <v>8169</v>
      </c>
      <c r="Q5283">
        <v>288</v>
      </c>
      <c r="R5283">
        <v>0</v>
      </c>
      <c r="S5283">
        <v>48</v>
      </c>
      <c r="T5283">
        <v>0</v>
      </c>
      <c r="U5283">
        <v>224</v>
      </c>
      <c r="V5283">
        <v>224</v>
      </c>
      <c r="W5283">
        <v>48</v>
      </c>
      <c r="X5283">
        <v>0</v>
      </c>
      <c r="Y5283">
        <v>0</v>
      </c>
      <c r="Z5283">
        <v>0</v>
      </c>
      <c r="AD5283" s="1">
        <v>41585.333333333336</v>
      </c>
      <c r="AE5283" s="1">
        <v>41591.708333333336</v>
      </c>
      <c r="AG5283" s="1">
        <v>41541.333333333336</v>
      </c>
      <c r="AH5283" s="1">
        <v>41547.708333333336</v>
      </c>
      <c r="AI5283" s="1">
        <v>41541.333333333336</v>
      </c>
      <c r="AJ5283" s="1">
        <v>41547.708333333336</v>
      </c>
      <c r="AK5283" s="1">
        <v>41541.333333333336</v>
      </c>
      <c r="AL5283" s="1">
        <v>41547.708333333336</v>
      </c>
      <c r="AM5283" s="1">
        <v>41585.333333333336</v>
      </c>
      <c r="AN5283" s="1">
        <v>41591.708333333336</v>
      </c>
      <c r="AP5283" t="s">
        <v>113</v>
      </c>
      <c r="AU5283" t="s">
        <v>11600</v>
      </c>
      <c r="AY5283" t="s">
        <v>106</v>
      </c>
      <c r="AZ5283">
        <v>0</v>
      </c>
      <c r="BA5283">
        <v>0</v>
      </c>
      <c r="BD5283" s="3">
        <v>41321.663194444445</v>
      </c>
      <c r="BE5283" s="3">
        <v>41321.663888888892</v>
      </c>
      <c r="BF5283" t="s">
        <v>115</v>
      </c>
      <c r="BG5283" t="s">
        <v>115</v>
      </c>
      <c r="BH5283">
        <v>8149</v>
      </c>
      <c r="BM5283">
        <v>43460</v>
      </c>
      <c r="BR5283" t="s">
        <v>2848</v>
      </c>
      <c r="BS5283" t="s">
        <v>2849</v>
      </c>
      <c r="BU5283">
        <v>1</v>
      </c>
      <c r="BV5283" t="s">
        <v>118</v>
      </c>
      <c r="BX5283" t="s">
        <v>119</v>
      </c>
      <c r="BY5283" t="s">
        <v>119</v>
      </c>
      <c r="BZ5283" t="s">
        <v>119</v>
      </c>
      <c r="CA5283">
        <v>1</v>
      </c>
      <c r="CC5283" t="s">
        <v>120</v>
      </c>
      <c r="CH5283">
        <v>540</v>
      </c>
      <c r="CI5283">
        <v>29760</v>
      </c>
      <c r="CJ5283" t="s">
        <v>106</v>
      </c>
      <c r="CK5283" t="s">
        <v>106</v>
      </c>
      <c r="CL5283">
        <v>20</v>
      </c>
      <c r="CM5283" t="s">
        <v>2867</v>
      </c>
      <c r="CO5283">
        <v>125485</v>
      </c>
      <c r="CQ5283">
        <v>0</v>
      </c>
      <c r="CR5283">
        <v>0</v>
      </c>
      <c r="CS5283">
        <v>0</v>
      </c>
      <c r="CY5283" t="s">
        <v>123</v>
      </c>
      <c r="CZ5283" t="s">
        <v>124</v>
      </c>
      <c r="DD5283" t="str" cm="1">
        <f t="array" ref="DD5283">TEXT(_xlfn.SEQUENCE(1, DATEDIF(AG5283, AH5283, "m") + 1, AG5283, 30), "YYYY-APMM")</f>
        <v>2013-AP09</v>
      </c>
      <c r="DN5283">
        <f t="shared" si="164"/>
        <v>224</v>
      </c>
      <c r="DO5283" t="str">
        <f t="shared" si="165"/>
        <v>PLASTER MASON SK</v>
      </c>
    </row>
    <row r="5284" spans="1:119" x14ac:dyDescent="0.35">
      <c r="A5284" t="s">
        <v>105</v>
      </c>
      <c r="B5284">
        <v>504569</v>
      </c>
      <c r="C5284">
        <v>6359</v>
      </c>
      <c r="D5284">
        <v>125487</v>
      </c>
      <c r="E5284">
        <v>13662</v>
      </c>
      <c r="F5284">
        <v>0</v>
      </c>
      <c r="G5284" t="s">
        <v>106</v>
      </c>
      <c r="H5284" t="s">
        <v>106</v>
      </c>
      <c r="I5284" t="s">
        <v>106</v>
      </c>
      <c r="J5284" t="s">
        <v>107</v>
      </c>
      <c r="K5284" t="s">
        <v>108</v>
      </c>
      <c r="L5284" t="s">
        <v>109</v>
      </c>
      <c r="M5284" t="s">
        <v>110</v>
      </c>
      <c r="N5284" t="s">
        <v>11601</v>
      </c>
      <c r="O5284" t="s">
        <v>2911</v>
      </c>
      <c r="P5284">
        <v>8164</v>
      </c>
      <c r="Q5284">
        <v>736</v>
      </c>
      <c r="R5284">
        <v>376</v>
      </c>
      <c r="S5284">
        <v>48</v>
      </c>
      <c r="T5284">
        <v>0</v>
      </c>
      <c r="U5284">
        <v>16.5</v>
      </c>
      <c r="V5284">
        <v>16.5</v>
      </c>
      <c r="W5284">
        <v>48</v>
      </c>
      <c r="X5284">
        <v>0</v>
      </c>
      <c r="Y5284">
        <v>0</v>
      </c>
      <c r="Z5284">
        <v>0</v>
      </c>
      <c r="AD5284" s="1">
        <v>41659.333333333336</v>
      </c>
      <c r="AE5284" s="1">
        <v>41665.708333333336</v>
      </c>
      <c r="AG5284" s="1">
        <v>41548.333333333336</v>
      </c>
      <c r="AH5284" s="1">
        <v>41554.708333333336</v>
      </c>
      <c r="AI5284" s="1">
        <v>41548.333333333336</v>
      </c>
      <c r="AJ5284" s="1">
        <v>41554.708333333336</v>
      </c>
      <c r="AK5284" s="1">
        <v>41548.333333333336</v>
      </c>
      <c r="AL5284" s="1">
        <v>41554.708333333336</v>
      </c>
      <c r="AM5284" s="1">
        <v>41659.333333333336</v>
      </c>
      <c r="AN5284" s="1">
        <v>41665.708333333336</v>
      </c>
      <c r="AP5284" t="s">
        <v>113</v>
      </c>
      <c r="AU5284" t="s">
        <v>11602</v>
      </c>
      <c r="AY5284" t="s">
        <v>106</v>
      </c>
      <c r="AZ5284">
        <v>0</v>
      </c>
      <c r="BA5284">
        <v>0</v>
      </c>
      <c r="BD5284" s="3">
        <v>41321.663194444445</v>
      </c>
      <c r="BE5284" s="3">
        <v>41321.663888888892</v>
      </c>
      <c r="BF5284" t="s">
        <v>115</v>
      </c>
      <c r="BG5284" t="s">
        <v>115</v>
      </c>
      <c r="BH5284">
        <v>8149</v>
      </c>
      <c r="BM5284">
        <v>43410</v>
      </c>
      <c r="BR5284" t="s">
        <v>2865</v>
      </c>
      <c r="BS5284" t="s">
        <v>2866</v>
      </c>
      <c r="BU5284">
        <v>1</v>
      </c>
      <c r="BV5284" t="s">
        <v>118</v>
      </c>
      <c r="BX5284" t="s">
        <v>119</v>
      </c>
      <c r="BY5284" t="s">
        <v>119</v>
      </c>
      <c r="BZ5284" t="s">
        <v>119</v>
      </c>
      <c r="CA5284">
        <v>1</v>
      </c>
      <c r="CC5284" t="s">
        <v>120</v>
      </c>
      <c r="CH5284">
        <v>540</v>
      </c>
      <c r="CI5284">
        <v>29760</v>
      </c>
      <c r="CJ5284" t="s">
        <v>106</v>
      </c>
      <c r="CK5284" t="s">
        <v>106</v>
      </c>
      <c r="CL5284">
        <v>20</v>
      </c>
      <c r="CM5284" t="s">
        <v>2867</v>
      </c>
      <c r="CO5284">
        <v>125485</v>
      </c>
      <c r="CQ5284">
        <v>0</v>
      </c>
      <c r="CR5284">
        <v>0</v>
      </c>
      <c r="CS5284">
        <v>0</v>
      </c>
      <c r="CY5284" t="s">
        <v>123</v>
      </c>
      <c r="CZ5284" t="s">
        <v>124</v>
      </c>
      <c r="DD5284" t="str" cm="1">
        <f t="array" ref="DD5284">TEXT(_xlfn.SEQUENCE(1, DATEDIF(AG5284, AH5284, "m") + 1, AG5284, 30), "YYYY-APMM")</f>
        <v>2013-AP10</v>
      </c>
      <c r="DN5284">
        <f t="shared" si="164"/>
        <v>16.5</v>
      </c>
      <c r="DO5284" t="str">
        <f t="shared" si="165"/>
        <v>SCREED MASON SK</v>
      </c>
    </row>
    <row r="5285" spans="1:119" x14ac:dyDescent="0.35">
      <c r="A5285" t="s">
        <v>105</v>
      </c>
      <c r="B5285">
        <v>504570</v>
      </c>
      <c r="C5285">
        <v>6359</v>
      </c>
      <c r="D5285">
        <v>125487</v>
      </c>
      <c r="E5285">
        <v>13662</v>
      </c>
      <c r="F5285">
        <v>0</v>
      </c>
      <c r="G5285" t="s">
        <v>106</v>
      </c>
      <c r="H5285" t="s">
        <v>106</v>
      </c>
      <c r="I5285" t="s">
        <v>106</v>
      </c>
      <c r="J5285" t="s">
        <v>107</v>
      </c>
      <c r="K5285" t="s">
        <v>108</v>
      </c>
      <c r="L5285" t="s">
        <v>109</v>
      </c>
      <c r="M5285" t="s">
        <v>110</v>
      </c>
      <c r="N5285" t="s">
        <v>11603</v>
      </c>
      <c r="O5285" t="s">
        <v>2956</v>
      </c>
      <c r="P5285">
        <v>8178</v>
      </c>
      <c r="Q5285">
        <v>728</v>
      </c>
      <c r="R5285">
        <v>0</v>
      </c>
      <c r="S5285">
        <v>48</v>
      </c>
      <c r="T5285">
        <v>0</v>
      </c>
      <c r="U5285">
        <v>212</v>
      </c>
      <c r="V5285">
        <v>212</v>
      </c>
      <c r="W5285">
        <v>48</v>
      </c>
      <c r="X5285">
        <v>0</v>
      </c>
      <c r="Y5285">
        <v>0</v>
      </c>
      <c r="Z5285">
        <v>0</v>
      </c>
      <c r="AD5285" s="1">
        <v>41666.333333333336</v>
      </c>
      <c r="AE5285" s="1">
        <v>41672.708333333336</v>
      </c>
      <c r="AG5285" s="1">
        <v>41556.333333333336</v>
      </c>
      <c r="AH5285" s="1">
        <v>41562.708333333336</v>
      </c>
      <c r="AI5285" s="1">
        <v>41556.333333333336</v>
      </c>
      <c r="AJ5285" s="1">
        <v>41562.708333333336</v>
      </c>
      <c r="AK5285" s="1">
        <v>41556.333333333336</v>
      </c>
      <c r="AL5285" s="1">
        <v>41562.708333333336</v>
      </c>
      <c r="AM5285" s="1">
        <v>41666.333333333336</v>
      </c>
      <c r="AN5285" s="1">
        <v>41672.708333333336</v>
      </c>
      <c r="AP5285" t="s">
        <v>113</v>
      </c>
      <c r="AU5285" t="s">
        <v>11604</v>
      </c>
      <c r="AY5285" t="s">
        <v>106</v>
      </c>
      <c r="AZ5285">
        <v>0</v>
      </c>
      <c r="BA5285">
        <v>0</v>
      </c>
      <c r="BD5285" s="3">
        <v>41321.663194444445</v>
      </c>
      <c r="BE5285" s="3">
        <v>41321.663888888892</v>
      </c>
      <c r="BF5285" t="s">
        <v>115</v>
      </c>
      <c r="BG5285" t="s">
        <v>115</v>
      </c>
      <c r="BH5285">
        <v>8149</v>
      </c>
      <c r="BM5285">
        <v>43550</v>
      </c>
      <c r="BR5285" t="s">
        <v>116</v>
      </c>
      <c r="BS5285" t="s">
        <v>117</v>
      </c>
      <c r="BU5285">
        <v>1</v>
      </c>
      <c r="BV5285" t="s">
        <v>118</v>
      </c>
      <c r="BX5285" t="s">
        <v>119</v>
      </c>
      <c r="BY5285" t="s">
        <v>119</v>
      </c>
      <c r="BZ5285" t="s">
        <v>119</v>
      </c>
      <c r="CA5285">
        <v>1</v>
      </c>
      <c r="CC5285" t="s">
        <v>120</v>
      </c>
      <c r="CH5285">
        <v>540</v>
      </c>
      <c r="CI5285">
        <v>29760</v>
      </c>
      <c r="CJ5285" t="s">
        <v>106</v>
      </c>
      <c r="CK5285" t="s">
        <v>106</v>
      </c>
      <c r="CL5285">
        <v>20</v>
      </c>
      <c r="CM5285" t="s">
        <v>2867</v>
      </c>
      <c r="CO5285">
        <v>125485</v>
      </c>
      <c r="CQ5285">
        <v>0</v>
      </c>
      <c r="CR5285">
        <v>0</v>
      </c>
      <c r="CS5285">
        <v>0</v>
      </c>
      <c r="CY5285" t="s">
        <v>123</v>
      </c>
      <c r="CZ5285" t="s">
        <v>124</v>
      </c>
      <c r="DD5285" t="str" cm="1">
        <f t="array" ref="DD5285">TEXT(_xlfn.SEQUENCE(1, DATEDIF(AG5285, AH5285, "m") + 1, AG5285, 30), "YYYY-APMM")</f>
        <v>2013-AP10</v>
      </c>
      <c r="DN5285">
        <f t="shared" si="164"/>
        <v>212</v>
      </c>
      <c r="DO5285" t="str">
        <f t="shared" si="165"/>
        <v>LABOR- SUBCONTRACTOR</v>
      </c>
    </row>
    <row r="5286" spans="1:119" x14ac:dyDescent="0.35">
      <c r="A5286" t="s">
        <v>105</v>
      </c>
      <c r="B5286">
        <v>504571</v>
      </c>
      <c r="C5286">
        <v>6359</v>
      </c>
      <c r="D5286">
        <v>125487</v>
      </c>
      <c r="E5286">
        <v>13662</v>
      </c>
      <c r="F5286">
        <v>0</v>
      </c>
      <c r="G5286" t="s">
        <v>106</v>
      </c>
      <c r="H5286" t="s">
        <v>106</v>
      </c>
      <c r="I5286" t="s">
        <v>106</v>
      </c>
      <c r="J5286" t="s">
        <v>107</v>
      </c>
      <c r="K5286" t="s">
        <v>108</v>
      </c>
      <c r="L5286" t="s">
        <v>109</v>
      </c>
      <c r="M5286" t="s">
        <v>110</v>
      </c>
      <c r="N5286" t="s">
        <v>11605</v>
      </c>
      <c r="O5286" t="s">
        <v>2959</v>
      </c>
      <c r="P5286">
        <v>8178</v>
      </c>
      <c r="Q5286">
        <v>728</v>
      </c>
      <c r="R5286">
        <v>240</v>
      </c>
      <c r="S5286">
        <v>48</v>
      </c>
      <c r="T5286">
        <v>0</v>
      </c>
      <c r="U5286">
        <v>7.25</v>
      </c>
      <c r="V5286">
        <v>7.25</v>
      </c>
      <c r="W5286">
        <v>48</v>
      </c>
      <c r="X5286">
        <v>0</v>
      </c>
      <c r="Y5286">
        <v>0</v>
      </c>
      <c r="Z5286">
        <v>0</v>
      </c>
      <c r="AD5286" s="1">
        <v>41673.333333333336</v>
      </c>
      <c r="AE5286" s="1">
        <v>41679.708333333336</v>
      </c>
      <c r="AG5286" s="1">
        <v>41563.333333333336</v>
      </c>
      <c r="AH5286" s="1">
        <v>41571.708333333336</v>
      </c>
      <c r="AI5286" s="1">
        <v>41563.333333333336</v>
      </c>
      <c r="AJ5286" s="1">
        <v>41571.708333333336</v>
      </c>
      <c r="AK5286" s="1">
        <v>41563.333333333336</v>
      </c>
      <c r="AL5286" s="1">
        <v>41571.708333333336</v>
      </c>
      <c r="AM5286" s="1">
        <v>41673.333333333336</v>
      </c>
      <c r="AN5286" s="1">
        <v>41679.708333333336</v>
      </c>
      <c r="AP5286" t="s">
        <v>113</v>
      </c>
      <c r="AU5286" t="s">
        <v>11606</v>
      </c>
      <c r="AY5286" t="s">
        <v>106</v>
      </c>
      <c r="AZ5286">
        <v>0</v>
      </c>
      <c r="BA5286">
        <v>0</v>
      </c>
      <c r="BD5286" s="3">
        <v>41321.663194444445</v>
      </c>
      <c r="BE5286" s="3">
        <v>41321.663888888892</v>
      </c>
      <c r="BF5286" t="s">
        <v>115</v>
      </c>
      <c r="BG5286" t="s">
        <v>115</v>
      </c>
      <c r="BH5286">
        <v>8149</v>
      </c>
      <c r="BM5286">
        <v>43550</v>
      </c>
      <c r="BR5286" t="s">
        <v>116</v>
      </c>
      <c r="BS5286" t="s">
        <v>117</v>
      </c>
      <c r="BU5286">
        <v>1</v>
      </c>
      <c r="BV5286" t="s">
        <v>118</v>
      </c>
      <c r="BX5286" t="s">
        <v>119</v>
      </c>
      <c r="BY5286" t="s">
        <v>119</v>
      </c>
      <c r="BZ5286" t="s">
        <v>119</v>
      </c>
      <c r="CA5286">
        <v>1</v>
      </c>
      <c r="CC5286" t="s">
        <v>120</v>
      </c>
      <c r="CH5286">
        <v>540</v>
      </c>
      <c r="CI5286">
        <v>29760</v>
      </c>
      <c r="CJ5286" t="s">
        <v>106</v>
      </c>
      <c r="CK5286" t="s">
        <v>106</v>
      </c>
      <c r="CL5286">
        <v>20</v>
      </c>
      <c r="CM5286" t="s">
        <v>2867</v>
      </c>
      <c r="CO5286">
        <v>125485</v>
      </c>
      <c r="CQ5286">
        <v>0</v>
      </c>
      <c r="CR5286">
        <v>0</v>
      </c>
      <c r="CS5286">
        <v>0</v>
      </c>
      <c r="CY5286" t="s">
        <v>123</v>
      </c>
      <c r="CZ5286" t="s">
        <v>124</v>
      </c>
      <c r="DD5286" t="str" cm="1">
        <f t="array" ref="DD5286">TEXT(_xlfn.SEQUENCE(1, DATEDIF(AG5286, AH5286, "m") + 1, AG5286, 30), "YYYY-APMM")</f>
        <v>2013-AP10</v>
      </c>
      <c r="DN5286">
        <f t="shared" si="164"/>
        <v>7.25</v>
      </c>
      <c r="DO5286" t="str">
        <f t="shared" si="165"/>
        <v>LABOR- SUBCONTRACTOR</v>
      </c>
    </row>
    <row r="5287" spans="1:119" x14ac:dyDescent="0.35">
      <c r="A5287" t="s">
        <v>105</v>
      </c>
      <c r="B5287">
        <v>504572</v>
      </c>
      <c r="C5287">
        <v>6359</v>
      </c>
      <c r="D5287">
        <v>125488</v>
      </c>
      <c r="E5287">
        <v>13662</v>
      </c>
      <c r="F5287">
        <v>0</v>
      </c>
      <c r="G5287" t="s">
        <v>106</v>
      </c>
      <c r="H5287" t="s">
        <v>106</v>
      </c>
      <c r="I5287" t="s">
        <v>106</v>
      </c>
      <c r="J5287" t="s">
        <v>107</v>
      </c>
      <c r="K5287" t="s">
        <v>108</v>
      </c>
      <c r="L5287" t="s">
        <v>109</v>
      </c>
      <c r="M5287" t="s">
        <v>110</v>
      </c>
      <c r="N5287" t="s">
        <v>11607</v>
      </c>
      <c r="O5287" t="s">
        <v>2920</v>
      </c>
      <c r="P5287">
        <v>8170</v>
      </c>
      <c r="Q5287">
        <v>168</v>
      </c>
      <c r="R5287">
        <v>0</v>
      </c>
      <c r="S5287">
        <v>48</v>
      </c>
      <c r="T5287">
        <v>0</v>
      </c>
      <c r="U5287">
        <v>475</v>
      </c>
      <c r="V5287">
        <v>475</v>
      </c>
      <c r="W5287">
        <v>48</v>
      </c>
      <c r="X5287">
        <v>0</v>
      </c>
      <c r="Y5287">
        <v>0</v>
      </c>
      <c r="Z5287">
        <v>0</v>
      </c>
      <c r="AD5287" s="1">
        <v>41615.333333333336</v>
      </c>
      <c r="AE5287" s="1">
        <v>41620.708333333336</v>
      </c>
      <c r="AG5287" s="1">
        <v>41590.333333333336</v>
      </c>
      <c r="AH5287" s="1">
        <v>41596.708333333336</v>
      </c>
      <c r="AI5287" s="1">
        <v>41590.333333333336</v>
      </c>
      <c r="AJ5287" s="1">
        <v>41596.708333333336</v>
      </c>
      <c r="AK5287" s="1">
        <v>41590.333333333336</v>
      </c>
      <c r="AL5287" s="1">
        <v>41596.708333333336</v>
      </c>
      <c r="AM5287" s="1">
        <v>41615.333333333336</v>
      </c>
      <c r="AN5287" s="1">
        <v>41620.708333333336</v>
      </c>
      <c r="AP5287" t="s">
        <v>113</v>
      </c>
      <c r="AU5287" t="s">
        <v>11608</v>
      </c>
      <c r="AY5287" t="s">
        <v>106</v>
      </c>
      <c r="AZ5287">
        <v>0</v>
      </c>
      <c r="BA5287">
        <v>0</v>
      </c>
      <c r="BD5287" s="3">
        <v>41321.663194444445</v>
      </c>
      <c r="BE5287" s="3">
        <v>41321.663888888892</v>
      </c>
      <c r="BF5287" t="s">
        <v>115</v>
      </c>
      <c r="BG5287" t="s">
        <v>115</v>
      </c>
      <c r="BH5287">
        <v>8149</v>
      </c>
      <c r="BM5287">
        <v>43470</v>
      </c>
      <c r="BR5287" t="s">
        <v>2854</v>
      </c>
      <c r="BS5287" t="s">
        <v>2855</v>
      </c>
      <c r="BU5287">
        <v>1</v>
      </c>
      <c r="BV5287" t="s">
        <v>118</v>
      </c>
      <c r="BX5287" t="s">
        <v>119</v>
      </c>
      <c r="BY5287" t="s">
        <v>119</v>
      </c>
      <c r="BZ5287" t="s">
        <v>119</v>
      </c>
      <c r="CA5287">
        <v>1</v>
      </c>
      <c r="CC5287" t="s">
        <v>120</v>
      </c>
      <c r="CH5287">
        <v>540</v>
      </c>
      <c r="CI5287">
        <v>29750</v>
      </c>
      <c r="CJ5287" t="s">
        <v>106</v>
      </c>
      <c r="CK5287" t="s">
        <v>106</v>
      </c>
      <c r="CL5287">
        <v>15</v>
      </c>
      <c r="CM5287" t="s">
        <v>2963</v>
      </c>
      <c r="CO5287">
        <v>125485</v>
      </c>
      <c r="CQ5287">
        <v>0</v>
      </c>
      <c r="CR5287">
        <v>0</v>
      </c>
      <c r="CS5287">
        <v>0</v>
      </c>
      <c r="CY5287" t="s">
        <v>123</v>
      </c>
      <c r="CZ5287" t="s">
        <v>124</v>
      </c>
      <c r="DD5287" t="str" cm="1">
        <f t="array" ref="DD5287">TEXT(_xlfn.SEQUENCE(1, DATEDIF(AG5287, AH5287, "m") + 1, AG5287, 30), "YYYY-APMM")</f>
        <v>2013-AP11</v>
      </c>
      <c r="DN5287">
        <f t="shared" si="164"/>
        <v>475</v>
      </c>
      <c r="DO5287" t="str">
        <f t="shared" si="165"/>
        <v>TILE MASON SK</v>
      </c>
    </row>
    <row r="5288" spans="1:119" x14ac:dyDescent="0.35">
      <c r="A5288" t="s">
        <v>105</v>
      </c>
      <c r="B5288">
        <v>504573</v>
      </c>
      <c r="C5288">
        <v>6359</v>
      </c>
      <c r="D5288">
        <v>125488</v>
      </c>
      <c r="E5288">
        <v>13662</v>
      </c>
      <c r="F5288">
        <v>0</v>
      </c>
      <c r="G5288" t="s">
        <v>106</v>
      </c>
      <c r="H5288" t="s">
        <v>106</v>
      </c>
      <c r="I5288" t="s">
        <v>106</v>
      </c>
      <c r="J5288" t="s">
        <v>107</v>
      </c>
      <c r="K5288" t="s">
        <v>108</v>
      </c>
      <c r="L5288" t="s">
        <v>109</v>
      </c>
      <c r="M5288" t="s">
        <v>110</v>
      </c>
      <c r="N5288" t="s">
        <v>11609</v>
      </c>
      <c r="O5288" t="s">
        <v>2923</v>
      </c>
      <c r="P5288">
        <v>8170</v>
      </c>
      <c r="Q5288">
        <v>168</v>
      </c>
      <c r="R5288">
        <v>0</v>
      </c>
      <c r="S5288">
        <v>48</v>
      </c>
      <c r="T5288">
        <v>0</v>
      </c>
      <c r="U5288">
        <v>218.75</v>
      </c>
      <c r="V5288">
        <v>218.75</v>
      </c>
      <c r="W5288">
        <v>48</v>
      </c>
      <c r="X5288">
        <v>0</v>
      </c>
      <c r="Y5288">
        <v>0</v>
      </c>
      <c r="Z5288">
        <v>0</v>
      </c>
      <c r="AD5288" s="1">
        <v>41622.333333333336</v>
      </c>
      <c r="AE5288" s="1">
        <v>41629.708333333336</v>
      </c>
      <c r="AG5288" s="1">
        <v>41597.333333333336</v>
      </c>
      <c r="AH5288" s="1">
        <v>41603.708333333336</v>
      </c>
      <c r="AI5288" s="1">
        <v>41597.333333333336</v>
      </c>
      <c r="AJ5288" s="1">
        <v>41603.708333333336</v>
      </c>
      <c r="AK5288" s="1">
        <v>41597.333333333336</v>
      </c>
      <c r="AL5288" s="1">
        <v>41603.708333333336</v>
      </c>
      <c r="AM5288" s="1">
        <v>41622.333333333336</v>
      </c>
      <c r="AN5288" s="1">
        <v>41629.708333333336</v>
      </c>
      <c r="AP5288" t="s">
        <v>113</v>
      </c>
      <c r="AU5288" t="s">
        <v>11610</v>
      </c>
      <c r="AY5288" t="s">
        <v>106</v>
      </c>
      <c r="AZ5288">
        <v>0</v>
      </c>
      <c r="BA5288">
        <v>0</v>
      </c>
      <c r="BD5288" s="3">
        <v>41321.663194444445</v>
      </c>
      <c r="BE5288" s="3">
        <v>41321.663888888892</v>
      </c>
      <c r="BF5288" t="s">
        <v>115</v>
      </c>
      <c r="BG5288" t="s">
        <v>115</v>
      </c>
      <c r="BH5288">
        <v>8149</v>
      </c>
      <c r="BM5288">
        <v>43470</v>
      </c>
      <c r="BR5288" t="s">
        <v>2854</v>
      </c>
      <c r="BS5288" t="s">
        <v>2855</v>
      </c>
      <c r="BU5288">
        <v>1</v>
      </c>
      <c r="BV5288" t="s">
        <v>118</v>
      </c>
      <c r="BX5288" t="s">
        <v>119</v>
      </c>
      <c r="BY5288" t="s">
        <v>119</v>
      </c>
      <c r="BZ5288" t="s">
        <v>119</v>
      </c>
      <c r="CA5288">
        <v>1</v>
      </c>
      <c r="CC5288" t="s">
        <v>120</v>
      </c>
      <c r="CH5288">
        <v>540</v>
      </c>
      <c r="CI5288">
        <v>29750</v>
      </c>
      <c r="CJ5288" t="s">
        <v>106</v>
      </c>
      <c r="CK5288" t="s">
        <v>106</v>
      </c>
      <c r="CL5288">
        <v>15</v>
      </c>
      <c r="CM5288" t="s">
        <v>2963</v>
      </c>
      <c r="CO5288">
        <v>125485</v>
      </c>
      <c r="CQ5288">
        <v>0</v>
      </c>
      <c r="CR5288">
        <v>0</v>
      </c>
      <c r="CS5288">
        <v>0</v>
      </c>
      <c r="CY5288" t="s">
        <v>123</v>
      </c>
      <c r="CZ5288" t="s">
        <v>124</v>
      </c>
      <c r="DD5288" t="str" cm="1">
        <f t="array" ref="DD5288">TEXT(_xlfn.SEQUENCE(1, DATEDIF(AG5288, AH5288, "m") + 1, AG5288, 30), "YYYY-APMM")</f>
        <v>2013-AP11</v>
      </c>
      <c r="DN5288">
        <f t="shared" si="164"/>
        <v>218.75</v>
      </c>
      <c r="DO5288" t="str">
        <f t="shared" si="165"/>
        <v>TILE MASON SK</v>
      </c>
    </row>
    <row r="5289" spans="1:119" x14ac:dyDescent="0.35">
      <c r="A5289" t="s">
        <v>105</v>
      </c>
      <c r="B5289">
        <v>504574</v>
      </c>
      <c r="C5289">
        <v>6359</v>
      </c>
      <c r="D5289">
        <v>125488</v>
      </c>
      <c r="E5289">
        <v>13662</v>
      </c>
      <c r="F5289">
        <v>0</v>
      </c>
      <c r="G5289" t="s">
        <v>106</v>
      </c>
      <c r="H5289" t="s">
        <v>106</v>
      </c>
      <c r="I5289" t="s">
        <v>106</v>
      </c>
      <c r="J5289" t="s">
        <v>107</v>
      </c>
      <c r="K5289" t="s">
        <v>108</v>
      </c>
      <c r="L5289" t="s">
        <v>109</v>
      </c>
      <c r="M5289" t="s">
        <v>110</v>
      </c>
      <c r="N5289" t="s">
        <v>11611</v>
      </c>
      <c r="O5289" t="s">
        <v>2929</v>
      </c>
      <c r="P5289">
        <v>8170</v>
      </c>
      <c r="Q5289">
        <v>312</v>
      </c>
      <c r="R5289">
        <v>248</v>
      </c>
      <c r="S5289">
        <v>40</v>
      </c>
      <c r="T5289">
        <v>0</v>
      </c>
      <c r="U5289">
        <v>33</v>
      </c>
      <c r="V5289">
        <v>33</v>
      </c>
      <c r="W5289">
        <v>40</v>
      </c>
      <c r="X5289">
        <v>0</v>
      </c>
      <c r="Y5289">
        <v>0</v>
      </c>
      <c r="Z5289">
        <v>0</v>
      </c>
      <c r="AD5289" s="1">
        <v>41651.333333333336</v>
      </c>
      <c r="AE5289" s="1">
        <v>41655.708333333336</v>
      </c>
      <c r="AG5289" s="1">
        <v>41604.333333333336</v>
      </c>
      <c r="AH5289" s="1">
        <v>41609.708333333336</v>
      </c>
      <c r="AI5289" s="1">
        <v>41604.333333333336</v>
      </c>
      <c r="AJ5289" s="1">
        <v>41609.708333333336</v>
      </c>
      <c r="AK5289" s="1">
        <v>41604.333333333336</v>
      </c>
      <c r="AL5289" s="1">
        <v>41609.708333333336</v>
      </c>
      <c r="AM5289" s="1">
        <v>41651.333333333336</v>
      </c>
      <c r="AN5289" s="1">
        <v>41655.708333333336</v>
      </c>
      <c r="AP5289" t="s">
        <v>113</v>
      </c>
      <c r="AU5289" t="s">
        <v>11612</v>
      </c>
      <c r="AY5289" t="s">
        <v>106</v>
      </c>
      <c r="AZ5289">
        <v>0</v>
      </c>
      <c r="BA5289">
        <v>0</v>
      </c>
      <c r="BD5289" s="3">
        <v>41321.663194444445</v>
      </c>
      <c r="BE5289" s="3">
        <v>41321.663888888892</v>
      </c>
      <c r="BF5289" t="s">
        <v>115</v>
      </c>
      <c r="BG5289" t="s">
        <v>115</v>
      </c>
      <c r="BH5289">
        <v>8149</v>
      </c>
      <c r="BM5289">
        <v>43470</v>
      </c>
      <c r="BR5289" t="s">
        <v>2854</v>
      </c>
      <c r="BS5289" t="s">
        <v>2855</v>
      </c>
      <c r="BU5289">
        <v>1</v>
      </c>
      <c r="BV5289" t="s">
        <v>118</v>
      </c>
      <c r="BX5289" t="s">
        <v>119</v>
      </c>
      <c r="BY5289" t="s">
        <v>119</v>
      </c>
      <c r="BZ5289" t="s">
        <v>119</v>
      </c>
      <c r="CA5289">
        <v>1</v>
      </c>
      <c r="CC5289" t="s">
        <v>120</v>
      </c>
      <c r="CH5289">
        <v>540</v>
      </c>
      <c r="CI5289">
        <v>29750</v>
      </c>
      <c r="CJ5289" t="s">
        <v>106</v>
      </c>
      <c r="CK5289" t="s">
        <v>106</v>
      </c>
      <c r="CL5289">
        <v>15</v>
      </c>
      <c r="CM5289" t="s">
        <v>2963</v>
      </c>
      <c r="CO5289">
        <v>125485</v>
      </c>
      <c r="CQ5289">
        <v>0</v>
      </c>
      <c r="CR5289">
        <v>0</v>
      </c>
      <c r="CS5289">
        <v>0</v>
      </c>
      <c r="CY5289" t="s">
        <v>123</v>
      </c>
      <c r="CZ5289" t="s">
        <v>124</v>
      </c>
      <c r="DD5289" t="str" cm="1">
        <f t="array" ref="DD5289">TEXT(_xlfn.SEQUENCE(1, DATEDIF(AG5289, AH5289, "m") + 1, AG5289, 30), "YYYY-APMM")</f>
        <v>2013-AP11</v>
      </c>
      <c r="DN5289">
        <f t="shared" si="164"/>
        <v>33</v>
      </c>
      <c r="DO5289" t="str">
        <f t="shared" si="165"/>
        <v>TILE MASON SK</v>
      </c>
    </row>
    <row r="5290" spans="1:119" x14ac:dyDescent="0.35">
      <c r="A5290" t="s">
        <v>105</v>
      </c>
      <c r="B5290">
        <v>504575</v>
      </c>
      <c r="C5290">
        <v>6359</v>
      </c>
      <c r="D5290">
        <v>125488</v>
      </c>
      <c r="E5290">
        <v>13662</v>
      </c>
      <c r="F5290">
        <v>0</v>
      </c>
      <c r="G5290" t="s">
        <v>106</v>
      </c>
      <c r="H5290" t="s">
        <v>106</v>
      </c>
      <c r="I5290" t="s">
        <v>106</v>
      </c>
      <c r="J5290" t="s">
        <v>107</v>
      </c>
      <c r="K5290" t="s">
        <v>108</v>
      </c>
      <c r="L5290" t="s">
        <v>109</v>
      </c>
      <c r="M5290" t="s">
        <v>110</v>
      </c>
      <c r="N5290" t="s">
        <v>11613</v>
      </c>
      <c r="O5290" t="s">
        <v>2932</v>
      </c>
      <c r="P5290">
        <v>8171</v>
      </c>
      <c r="Q5290">
        <v>232</v>
      </c>
      <c r="R5290">
        <v>56</v>
      </c>
      <c r="S5290">
        <v>56</v>
      </c>
      <c r="T5290">
        <v>0</v>
      </c>
      <c r="U5290">
        <v>112.5</v>
      </c>
      <c r="V5290">
        <v>112.5</v>
      </c>
      <c r="W5290">
        <v>56</v>
      </c>
      <c r="X5290">
        <v>0</v>
      </c>
      <c r="Y5290">
        <v>0</v>
      </c>
      <c r="Z5290">
        <v>0</v>
      </c>
      <c r="AD5290" s="1">
        <v>41639.333333333336</v>
      </c>
      <c r="AE5290" s="1">
        <v>41646.708333333336</v>
      </c>
      <c r="AG5290" s="1">
        <v>41604.333333333336</v>
      </c>
      <c r="AH5290" s="1">
        <v>41611.708333333336</v>
      </c>
      <c r="AI5290" s="1">
        <v>41604.333333333336</v>
      </c>
      <c r="AJ5290" s="1">
        <v>41611.708333333336</v>
      </c>
      <c r="AK5290" s="1">
        <v>41604.333333333336</v>
      </c>
      <c r="AL5290" s="1">
        <v>41611.708333333336</v>
      </c>
      <c r="AM5290" s="1">
        <v>41639.333333333336</v>
      </c>
      <c r="AN5290" s="1">
        <v>41646.708333333336</v>
      </c>
      <c r="AP5290" t="s">
        <v>113</v>
      </c>
      <c r="AU5290" t="s">
        <v>11614</v>
      </c>
      <c r="AY5290" t="s">
        <v>106</v>
      </c>
      <c r="AZ5290">
        <v>0</v>
      </c>
      <c r="BA5290">
        <v>0</v>
      </c>
      <c r="BD5290" s="3">
        <v>41321.663194444445</v>
      </c>
      <c r="BE5290" s="3">
        <v>41321.663888888892</v>
      </c>
      <c r="BF5290" t="s">
        <v>115</v>
      </c>
      <c r="BG5290" t="s">
        <v>115</v>
      </c>
      <c r="BH5290">
        <v>8149</v>
      </c>
      <c r="BM5290">
        <v>43480</v>
      </c>
      <c r="BR5290" t="s">
        <v>2893</v>
      </c>
      <c r="BS5290" t="s">
        <v>2894</v>
      </c>
      <c r="BU5290">
        <v>1</v>
      </c>
      <c r="BV5290" t="s">
        <v>118</v>
      </c>
      <c r="BX5290" t="s">
        <v>119</v>
      </c>
      <c r="BY5290" t="s">
        <v>119</v>
      </c>
      <c r="BZ5290" t="s">
        <v>119</v>
      </c>
      <c r="CA5290">
        <v>1</v>
      </c>
      <c r="CC5290" t="s">
        <v>120</v>
      </c>
      <c r="CH5290">
        <v>540</v>
      </c>
      <c r="CI5290">
        <v>29750</v>
      </c>
      <c r="CJ5290" t="s">
        <v>106</v>
      </c>
      <c r="CK5290" t="s">
        <v>106</v>
      </c>
      <c r="CL5290">
        <v>15</v>
      </c>
      <c r="CM5290" t="s">
        <v>2963</v>
      </c>
      <c r="CO5290">
        <v>125485</v>
      </c>
      <c r="CQ5290">
        <v>0</v>
      </c>
      <c r="CR5290">
        <v>0</v>
      </c>
      <c r="CS5290">
        <v>0</v>
      </c>
      <c r="CY5290" t="s">
        <v>123</v>
      </c>
      <c r="CZ5290" t="s">
        <v>124</v>
      </c>
      <c r="DD5290" t="str" cm="1">
        <f t="array" ref="DD5290">TEXT(_xlfn.SEQUENCE(1, DATEDIF(AG5290, AH5290, "m") + 1, AG5290, 30), "YYYY-APMM")</f>
        <v>2013-AP11</v>
      </c>
      <c r="DN5290">
        <f t="shared" si="164"/>
        <v>112.5</v>
      </c>
      <c r="DO5290" t="str">
        <f t="shared" si="165"/>
        <v>GRANITE MASON SK</v>
      </c>
    </row>
    <row r="5291" spans="1:119" x14ac:dyDescent="0.35">
      <c r="A5291" t="s">
        <v>105</v>
      </c>
      <c r="B5291">
        <v>504576</v>
      </c>
      <c r="C5291">
        <v>6359</v>
      </c>
      <c r="D5291">
        <v>125488</v>
      </c>
      <c r="E5291">
        <v>13662</v>
      </c>
      <c r="F5291">
        <v>0</v>
      </c>
      <c r="G5291" t="s">
        <v>106</v>
      </c>
      <c r="H5291" t="s">
        <v>106</v>
      </c>
      <c r="I5291" t="s">
        <v>106</v>
      </c>
      <c r="J5291" t="s">
        <v>107</v>
      </c>
      <c r="K5291" t="s">
        <v>108</v>
      </c>
      <c r="L5291" t="s">
        <v>109</v>
      </c>
      <c r="M5291" t="s">
        <v>110</v>
      </c>
      <c r="N5291" t="s">
        <v>11615</v>
      </c>
      <c r="O5291" t="s">
        <v>2935</v>
      </c>
      <c r="P5291">
        <v>8178</v>
      </c>
      <c r="Q5291">
        <v>176</v>
      </c>
      <c r="R5291">
        <v>0</v>
      </c>
      <c r="S5291">
        <v>56</v>
      </c>
      <c r="T5291">
        <v>0</v>
      </c>
      <c r="U5291">
        <v>163.13</v>
      </c>
      <c r="V5291">
        <v>163.13</v>
      </c>
      <c r="W5291">
        <v>56</v>
      </c>
      <c r="X5291">
        <v>0</v>
      </c>
      <c r="Y5291">
        <v>0</v>
      </c>
      <c r="Z5291">
        <v>0</v>
      </c>
      <c r="AD5291" s="1">
        <v>41631.333333333336</v>
      </c>
      <c r="AE5291" s="1">
        <v>41638.708333333336</v>
      </c>
      <c r="AG5291" s="1">
        <v>41604.333333333336</v>
      </c>
      <c r="AH5291" s="1">
        <v>41611.708333333336</v>
      </c>
      <c r="AI5291" s="1">
        <v>41604.333333333336</v>
      </c>
      <c r="AJ5291" s="1">
        <v>41611.708333333336</v>
      </c>
      <c r="AK5291" s="1">
        <v>41604.333333333336</v>
      </c>
      <c r="AL5291" s="1">
        <v>41611.708333333336</v>
      </c>
      <c r="AM5291" s="1">
        <v>41631.333333333336</v>
      </c>
      <c r="AN5291" s="1">
        <v>41638.708333333336</v>
      </c>
      <c r="AP5291" t="s">
        <v>113</v>
      </c>
      <c r="AU5291" t="s">
        <v>11616</v>
      </c>
      <c r="AY5291" t="s">
        <v>106</v>
      </c>
      <c r="AZ5291">
        <v>0</v>
      </c>
      <c r="BA5291">
        <v>0</v>
      </c>
      <c r="BD5291" s="3">
        <v>41321.663194444445</v>
      </c>
      <c r="BE5291" s="3">
        <v>41321.663888888892</v>
      </c>
      <c r="BF5291" t="s">
        <v>115</v>
      </c>
      <c r="BG5291" t="s">
        <v>115</v>
      </c>
      <c r="BH5291">
        <v>8149</v>
      </c>
      <c r="BM5291">
        <v>43550</v>
      </c>
      <c r="BR5291" t="s">
        <v>116</v>
      </c>
      <c r="BS5291" t="s">
        <v>117</v>
      </c>
      <c r="BU5291">
        <v>1</v>
      </c>
      <c r="BV5291" t="s">
        <v>118</v>
      </c>
      <c r="BX5291" t="s">
        <v>119</v>
      </c>
      <c r="BY5291" t="s">
        <v>119</v>
      </c>
      <c r="BZ5291" t="s">
        <v>119</v>
      </c>
      <c r="CA5291">
        <v>1</v>
      </c>
      <c r="CC5291" t="s">
        <v>120</v>
      </c>
      <c r="CH5291">
        <v>540</v>
      </c>
      <c r="CI5291">
        <v>29750</v>
      </c>
      <c r="CJ5291" t="s">
        <v>106</v>
      </c>
      <c r="CK5291" t="s">
        <v>106</v>
      </c>
      <c r="CL5291">
        <v>15</v>
      </c>
      <c r="CM5291" t="s">
        <v>2963</v>
      </c>
      <c r="CO5291">
        <v>125485</v>
      </c>
      <c r="CQ5291">
        <v>0</v>
      </c>
      <c r="CR5291">
        <v>0</v>
      </c>
      <c r="CS5291">
        <v>0</v>
      </c>
      <c r="CY5291" t="s">
        <v>123</v>
      </c>
      <c r="CZ5291" t="s">
        <v>124</v>
      </c>
      <c r="DD5291" t="str" cm="1">
        <f t="array" ref="DD5291">TEXT(_xlfn.SEQUENCE(1, DATEDIF(AG5291, AH5291, "m") + 1, AG5291, 30), "YYYY-APMM")</f>
        <v>2013-AP11</v>
      </c>
      <c r="DN5291">
        <f t="shared" si="164"/>
        <v>163.13</v>
      </c>
      <c r="DO5291" t="str">
        <f t="shared" si="165"/>
        <v>LABOR- SUBCONTRACTOR</v>
      </c>
    </row>
    <row r="5292" spans="1:119" x14ac:dyDescent="0.35">
      <c r="A5292" t="s">
        <v>105</v>
      </c>
      <c r="B5292">
        <v>504577</v>
      </c>
      <c r="C5292">
        <v>6359</v>
      </c>
      <c r="D5292">
        <v>125488</v>
      </c>
      <c r="E5292">
        <v>13662</v>
      </c>
      <c r="F5292">
        <v>0</v>
      </c>
      <c r="G5292" t="s">
        <v>106</v>
      </c>
      <c r="H5292" t="s">
        <v>106</v>
      </c>
      <c r="I5292" t="s">
        <v>106</v>
      </c>
      <c r="J5292" t="s">
        <v>107</v>
      </c>
      <c r="K5292" t="s">
        <v>108</v>
      </c>
      <c r="L5292" t="s">
        <v>109</v>
      </c>
      <c r="M5292" t="s">
        <v>110</v>
      </c>
      <c r="N5292" t="s">
        <v>11617</v>
      </c>
      <c r="O5292" t="s">
        <v>2941</v>
      </c>
      <c r="P5292">
        <v>8178</v>
      </c>
      <c r="Q5292">
        <v>176</v>
      </c>
      <c r="R5292">
        <v>0</v>
      </c>
      <c r="S5292">
        <v>56</v>
      </c>
      <c r="T5292">
        <v>0</v>
      </c>
      <c r="U5292">
        <v>163.13</v>
      </c>
      <c r="V5292">
        <v>163.13</v>
      </c>
      <c r="W5292">
        <v>56</v>
      </c>
      <c r="X5292">
        <v>0</v>
      </c>
      <c r="Y5292">
        <v>0</v>
      </c>
      <c r="Z5292">
        <v>0</v>
      </c>
      <c r="AD5292" s="1">
        <v>41639.333333333336</v>
      </c>
      <c r="AE5292" s="1">
        <v>41646.708333333336</v>
      </c>
      <c r="AG5292" s="1">
        <v>41612.333333333336</v>
      </c>
      <c r="AH5292" s="1">
        <v>41619.708333333336</v>
      </c>
      <c r="AI5292" s="1">
        <v>41612.333333333336</v>
      </c>
      <c r="AJ5292" s="1">
        <v>41619.708333333336</v>
      </c>
      <c r="AK5292" s="1">
        <v>41612.333333333336</v>
      </c>
      <c r="AL5292" s="1">
        <v>41619.708333333336</v>
      </c>
      <c r="AM5292" s="1">
        <v>41639.333333333336</v>
      </c>
      <c r="AN5292" s="1">
        <v>41646.708333333336</v>
      </c>
      <c r="AP5292" t="s">
        <v>113</v>
      </c>
      <c r="AU5292" t="s">
        <v>11618</v>
      </c>
      <c r="AY5292" t="s">
        <v>106</v>
      </c>
      <c r="AZ5292">
        <v>0</v>
      </c>
      <c r="BA5292">
        <v>0</v>
      </c>
      <c r="BD5292" s="3">
        <v>41321.663194444445</v>
      </c>
      <c r="BE5292" s="3">
        <v>41321.663888888892</v>
      </c>
      <c r="BF5292" t="s">
        <v>115</v>
      </c>
      <c r="BG5292" t="s">
        <v>115</v>
      </c>
      <c r="BH5292">
        <v>8149</v>
      </c>
      <c r="BM5292">
        <v>43550</v>
      </c>
      <c r="BR5292" t="s">
        <v>116</v>
      </c>
      <c r="BS5292" t="s">
        <v>117</v>
      </c>
      <c r="BU5292">
        <v>1</v>
      </c>
      <c r="BV5292" t="s">
        <v>118</v>
      </c>
      <c r="BX5292" t="s">
        <v>119</v>
      </c>
      <c r="BY5292" t="s">
        <v>119</v>
      </c>
      <c r="BZ5292" t="s">
        <v>119</v>
      </c>
      <c r="CA5292">
        <v>1</v>
      </c>
      <c r="CC5292" t="s">
        <v>120</v>
      </c>
      <c r="CH5292">
        <v>540</v>
      </c>
      <c r="CI5292">
        <v>29750</v>
      </c>
      <c r="CJ5292" t="s">
        <v>106</v>
      </c>
      <c r="CK5292" t="s">
        <v>106</v>
      </c>
      <c r="CL5292">
        <v>15</v>
      </c>
      <c r="CM5292" t="s">
        <v>2963</v>
      </c>
      <c r="CO5292">
        <v>125485</v>
      </c>
      <c r="CQ5292">
        <v>0</v>
      </c>
      <c r="CR5292">
        <v>0</v>
      </c>
      <c r="CS5292">
        <v>0</v>
      </c>
      <c r="CY5292" t="s">
        <v>123</v>
      </c>
      <c r="CZ5292" t="s">
        <v>124</v>
      </c>
      <c r="DD5292" t="str" cm="1">
        <f t="array" ref="DD5292">TEXT(_xlfn.SEQUENCE(1, DATEDIF(AG5292, AH5292, "m") + 1, AG5292, 30), "YYYY-APMM")</f>
        <v>2013-AP12</v>
      </c>
      <c r="DN5292">
        <f t="shared" si="164"/>
        <v>163.13</v>
      </c>
      <c r="DO5292" t="str">
        <f t="shared" si="165"/>
        <v>LABOR- SUBCONTRACTOR</v>
      </c>
    </row>
    <row r="5293" spans="1:119" x14ac:dyDescent="0.35">
      <c r="A5293" t="s">
        <v>105</v>
      </c>
      <c r="B5293">
        <v>504578</v>
      </c>
      <c r="C5293">
        <v>6359</v>
      </c>
      <c r="D5293">
        <v>125488</v>
      </c>
      <c r="E5293">
        <v>13662</v>
      </c>
      <c r="F5293">
        <v>0</v>
      </c>
      <c r="G5293" t="s">
        <v>106</v>
      </c>
      <c r="H5293" t="s">
        <v>106</v>
      </c>
      <c r="I5293" t="s">
        <v>106</v>
      </c>
      <c r="J5293" t="s">
        <v>107</v>
      </c>
      <c r="K5293" t="s">
        <v>108</v>
      </c>
      <c r="L5293" t="s">
        <v>109</v>
      </c>
      <c r="M5293" t="s">
        <v>110</v>
      </c>
      <c r="N5293" t="s">
        <v>11619</v>
      </c>
      <c r="O5293" t="s">
        <v>2986</v>
      </c>
      <c r="P5293">
        <v>8178</v>
      </c>
      <c r="Q5293">
        <v>176</v>
      </c>
      <c r="R5293">
        <v>0</v>
      </c>
      <c r="S5293">
        <v>40</v>
      </c>
      <c r="T5293">
        <v>0</v>
      </c>
      <c r="U5293">
        <v>38.5</v>
      </c>
      <c r="V5293">
        <v>38.5</v>
      </c>
      <c r="W5293">
        <v>40</v>
      </c>
      <c r="X5293">
        <v>0</v>
      </c>
      <c r="Y5293">
        <v>0</v>
      </c>
      <c r="Z5293">
        <v>0</v>
      </c>
      <c r="AD5293" s="1">
        <v>41647.333333333336</v>
      </c>
      <c r="AE5293" s="1">
        <v>41652.708333333336</v>
      </c>
      <c r="AG5293" s="1">
        <v>41620.333333333336</v>
      </c>
      <c r="AH5293" s="1">
        <v>41625.708333333336</v>
      </c>
      <c r="AI5293" s="1">
        <v>41620.333333333336</v>
      </c>
      <c r="AJ5293" s="1">
        <v>41625.708333333336</v>
      </c>
      <c r="AK5293" s="1">
        <v>41620.333333333336</v>
      </c>
      <c r="AL5293" s="1">
        <v>41625.708333333336</v>
      </c>
      <c r="AM5293" s="1">
        <v>41647.333333333336</v>
      </c>
      <c r="AN5293" s="1">
        <v>41652.708333333336</v>
      </c>
      <c r="AP5293" t="s">
        <v>113</v>
      </c>
      <c r="AU5293" t="s">
        <v>11620</v>
      </c>
      <c r="AY5293" t="s">
        <v>106</v>
      </c>
      <c r="AZ5293">
        <v>0</v>
      </c>
      <c r="BA5293">
        <v>0</v>
      </c>
      <c r="BD5293" s="3">
        <v>41321.663194444445</v>
      </c>
      <c r="BE5293" s="3">
        <v>41321.663888888892</v>
      </c>
      <c r="BF5293" t="s">
        <v>115</v>
      </c>
      <c r="BG5293" t="s">
        <v>115</v>
      </c>
      <c r="BH5293">
        <v>8149</v>
      </c>
      <c r="BM5293">
        <v>43550</v>
      </c>
      <c r="BR5293" t="s">
        <v>116</v>
      </c>
      <c r="BS5293" t="s">
        <v>117</v>
      </c>
      <c r="BU5293">
        <v>1</v>
      </c>
      <c r="BV5293" t="s">
        <v>118</v>
      </c>
      <c r="BX5293" t="s">
        <v>119</v>
      </c>
      <c r="BY5293" t="s">
        <v>119</v>
      </c>
      <c r="BZ5293" t="s">
        <v>119</v>
      </c>
      <c r="CA5293">
        <v>1</v>
      </c>
      <c r="CC5293" t="s">
        <v>120</v>
      </c>
      <c r="CH5293">
        <v>540</v>
      </c>
      <c r="CI5293">
        <v>29750</v>
      </c>
      <c r="CJ5293" t="s">
        <v>106</v>
      </c>
      <c r="CK5293" t="s">
        <v>106</v>
      </c>
      <c r="CL5293">
        <v>15</v>
      </c>
      <c r="CM5293" t="s">
        <v>2963</v>
      </c>
      <c r="CO5293">
        <v>125485</v>
      </c>
      <c r="CQ5293">
        <v>0</v>
      </c>
      <c r="CR5293">
        <v>0</v>
      </c>
      <c r="CS5293">
        <v>0</v>
      </c>
      <c r="CY5293" t="s">
        <v>123</v>
      </c>
      <c r="CZ5293" t="s">
        <v>124</v>
      </c>
      <c r="DD5293" t="str" cm="1">
        <f t="array" ref="DD5293">TEXT(_xlfn.SEQUENCE(1, DATEDIF(AG5293, AH5293, "m") + 1, AG5293, 30), "YYYY-APMM")</f>
        <v>2013-AP12</v>
      </c>
      <c r="DN5293">
        <f t="shared" si="164"/>
        <v>38.5</v>
      </c>
      <c r="DO5293" t="str">
        <f t="shared" si="165"/>
        <v>LABOR- SUBCONTRACTOR</v>
      </c>
    </row>
    <row r="5294" spans="1:119" x14ac:dyDescent="0.35">
      <c r="A5294" t="s">
        <v>105</v>
      </c>
      <c r="B5294">
        <v>504579</v>
      </c>
      <c r="C5294">
        <v>6359</v>
      </c>
      <c r="D5294">
        <v>125488</v>
      </c>
      <c r="E5294">
        <v>13662</v>
      </c>
      <c r="F5294">
        <v>0</v>
      </c>
      <c r="G5294" t="s">
        <v>106</v>
      </c>
      <c r="H5294" t="s">
        <v>106</v>
      </c>
      <c r="I5294" t="s">
        <v>106</v>
      </c>
      <c r="J5294" t="s">
        <v>107</v>
      </c>
      <c r="K5294" t="s">
        <v>108</v>
      </c>
      <c r="L5294" t="s">
        <v>109</v>
      </c>
      <c r="M5294" t="s">
        <v>110</v>
      </c>
      <c r="N5294" t="s">
        <v>11621</v>
      </c>
      <c r="O5294" t="s">
        <v>2902</v>
      </c>
      <c r="P5294">
        <v>8178</v>
      </c>
      <c r="Q5294">
        <v>176</v>
      </c>
      <c r="R5294">
        <v>0</v>
      </c>
      <c r="S5294">
        <v>40</v>
      </c>
      <c r="T5294">
        <v>0</v>
      </c>
      <c r="U5294">
        <v>27.5</v>
      </c>
      <c r="V5294">
        <v>27.5</v>
      </c>
      <c r="W5294">
        <v>40</v>
      </c>
      <c r="X5294">
        <v>0</v>
      </c>
      <c r="Y5294">
        <v>0</v>
      </c>
      <c r="Z5294">
        <v>0</v>
      </c>
      <c r="AD5294" s="1">
        <v>41653.333333333336</v>
      </c>
      <c r="AE5294" s="1">
        <v>41658.708333333336</v>
      </c>
      <c r="AG5294" s="1">
        <v>41627.333333333336</v>
      </c>
      <c r="AH5294" s="1">
        <v>41632.708333333336</v>
      </c>
      <c r="AI5294" s="1">
        <v>41627.333333333336</v>
      </c>
      <c r="AJ5294" s="1">
        <v>41632.708333333336</v>
      </c>
      <c r="AK5294" s="1">
        <v>41627.333333333336</v>
      </c>
      <c r="AL5294" s="1">
        <v>41632.708333333336</v>
      </c>
      <c r="AM5294" s="1">
        <v>41653.333333333336</v>
      </c>
      <c r="AN5294" s="1">
        <v>41658.708333333336</v>
      </c>
      <c r="AP5294" t="s">
        <v>113</v>
      </c>
      <c r="AU5294" t="s">
        <v>11622</v>
      </c>
      <c r="AY5294" t="s">
        <v>106</v>
      </c>
      <c r="AZ5294">
        <v>0</v>
      </c>
      <c r="BA5294">
        <v>0</v>
      </c>
      <c r="BD5294" s="3">
        <v>41321.663194444445</v>
      </c>
      <c r="BE5294" s="3">
        <v>41321.663888888892</v>
      </c>
      <c r="BF5294" t="s">
        <v>115</v>
      </c>
      <c r="BG5294" t="s">
        <v>115</v>
      </c>
      <c r="BH5294">
        <v>8149</v>
      </c>
      <c r="BM5294">
        <v>43550</v>
      </c>
      <c r="BR5294" t="s">
        <v>116</v>
      </c>
      <c r="BS5294" t="s">
        <v>117</v>
      </c>
      <c r="BU5294">
        <v>1</v>
      </c>
      <c r="BV5294" t="s">
        <v>118</v>
      </c>
      <c r="BX5294" t="s">
        <v>119</v>
      </c>
      <c r="BY5294" t="s">
        <v>119</v>
      </c>
      <c r="BZ5294" t="s">
        <v>119</v>
      </c>
      <c r="CA5294">
        <v>1</v>
      </c>
      <c r="CC5294" t="s">
        <v>120</v>
      </c>
      <c r="CH5294">
        <v>540</v>
      </c>
      <c r="CI5294">
        <v>29750</v>
      </c>
      <c r="CJ5294" t="s">
        <v>106</v>
      </c>
      <c r="CK5294" t="s">
        <v>106</v>
      </c>
      <c r="CL5294">
        <v>15</v>
      </c>
      <c r="CM5294" t="s">
        <v>2963</v>
      </c>
      <c r="CO5294">
        <v>125485</v>
      </c>
      <c r="CQ5294">
        <v>0</v>
      </c>
      <c r="CR5294">
        <v>0</v>
      </c>
      <c r="CS5294">
        <v>0</v>
      </c>
      <c r="CY5294" t="s">
        <v>123</v>
      </c>
      <c r="CZ5294" t="s">
        <v>124</v>
      </c>
      <c r="DD5294" t="str" cm="1">
        <f t="array" ref="DD5294">TEXT(_xlfn.SEQUENCE(1, DATEDIF(AG5294, AH5294, "m") + 1, AG5294, 30), "YYYY-APMM")</f>
        <v>2013-AP12</v>
      </c>
      <c r="DN5294">
        <f t="shared" si="164"/>
        <v>27.5</v>
      </c>
      <c r="DO5294" t="str">
        <f t="shared" si="165"/>
        <v>LABOR- SUBCONTRACTOR</v>
      </c>
    </row>
    <row r="5295" spans="1:119" x14ac:dyDescent="0.35">
      <c r="A5295" t="s">
        <v>105</v>
      </c>
      <c r="B5295">
        <v>504580</v>
      </c>
      <c r="C5295">
        <v>6359</v>
      </c>
      <c r="D5295">
        <v>125488</v>
      </c>
      <c r="E5295">
        <v>13662</v>
      </c>
      <c r="F5295">
        <v>0</v>
      </c>
      <c r="G5295" t="s">
        <v>106</v>
      </c>
      <c r="H5295" t="s">
        <v>106</v>
      </c>
      <c r="I5295" t="s">
        <v>106</v>
      </c>
      <c r="J5295" t="s">
        <v>107</v>
      </c>
      <c r="K5295" t="s">
        <v>108</v>
      </c>
      <c r="L5295" t="s">
        <v>109</v>
      </c>
      <c r="M5295" t="s">
        <v>110</v>
      </c>
      <c r="N5295" t="s">
        <v>11623</v>
      </c>
      <c r="O5295" t="s">
        <v>2947</v>
      </c>
      <c r="P5295">
        <v>8178</v>
      </c>
      <c r="Q5295">
        <v>264</v>
      </c>
      <c r="R5295">
        <v>96</v>
      </c>
      <c r="S5295">
        <v>40</v>
      </c>
      <c r="T5295">
        <v>0</v>
      </c>
      <c r="U5295">
        <v>22</v>
      </c>
      <c r="V5295">
        <v>22</v>
      </c>
      <c r="W5295">
        <v>40</v>
      </c>
      <c r="X5295">
        <v>0</v>
      </c>
      <c r="Y5295">
        <v>0</v>
      </c>
      <c r="Z5295">
        <v>0</v>
      </c>
      <c r="AD5295" s="1">
        <v>41672.333333333336</v>
      </c>
      <c r="AE5295" s="1">
        <v>41676.708333333336</v>
      </c>
      <c r="AG5295" s="1">
        <v>41633.333333333336</v>
      </c>
      <c r="AH5295" s="1">
        <v>41638.708333333336</v>
      </c>
      <c r="AI5295" s="1">
        <v>41633.333333333336</v>
      </c>
      <c r="AJ5295" s="1">
        <v>41638.708333333336</v>
      </c>
      <c r="AK5295" s="1">
        <v>41633.333333333336</v>
      </c>
      <c r="AL5295" s="1">
        <v>41638.708333333336</v>
      </c>
      <c r="AM5295" s="1">
        <v>41672.333333333336</v>
      </c>
      <c r="AN5295" s="1">
        <v>41676.708333333336</v>
      </c>
      <c r="AP5295" t="s">
        <v>113</v>
      </c>
      <c r="AU5295" t="s">
        <v>11624</v>
      </c>
      <c r="AY5295" t="s">
        <v>106</v>
      </c>
      <c r="AZ5295">
        <v>0</v>
      </c>
      <c r="BA5295">
        <v>0</v>
      </c>
      <c r="BD5295" s="3">
        <v>41321.663194444445</v>
      </c>
      <c r="BE5295" s="3">
        <v>41321.663888888892</v>
      </c>
      <c r="BF5295" t="s">
        <v>115</v>
      </c>
      <c r="BG5295" t="s">
        <v>115</v>
      </c>
      <c r="BH5295">
        <v>8149</v>
      </c>
      <c r="BM5295">
        <v>43550</v>
      </c>
      <c r="BR5295" t="s">
        <v>116</v>
      </c>
      <c r="BS5295" t="s">
        <v>117</v>
      </c>
      <c r="BU5295">
        <v>1</v>
      </c>
      <c r="BV5295" t="s">
        <v>118</v>
      </c>
      <c r="BX5295" t="s">
        <v>119</v>
      </c>
      <c r="BY5295" t="s">
        <v>119</v>
      </c>
      <c r="BZ5295" t="s">
        <v>119</v>
      </c>
      <c r="CA5295">
        <v>1</v>
      </c>
      <c r="CC5295" t="s">
        <v>120</v>
      </c>
      <c r="CH5295">
        <v>540</v>
      </c>
      <c r="CI5295">
        <v>29750</v>
      </c>
      <c r="CJ5295" t="s">
        <v>106</v>
      </c>
      <c r="CK5295" t="s">
        <v>106</v>
      </c>
      <c r="CL5295">
        <v>15</v>
      </c>
      <c r="CM5295" t="s">
        <v>2963</v>
      </c>
      <c r="CO5295">
        <v>125485</v>
      </c>
      <c r="CQ5295">
        <v>0</v>
      </c>
      <c r="CR5295">
        <v>0</v>
      </c>
      <c r="CS5295">
        <v>0</v>
      </c>
      <c r="CY5295" t="s">
        <v>123</v>
      </c>
      <c r="CZ5295" t="s">
        <v>124</v>
      </c>
      <c r="DD5295" t="str" cm="1">
        <f t="array" ref="DD5295">TEXT(_xlfn.SEQUENCE(1, DATEDIF(AG5295, AH5295, "m") + 1, AG5295, 30), "YYYY-APMM")</f>
        <v>2013-AP12</v>
      </c>
      <c r="DN5295">
        <f t="shared" si="164"/>
        <v>22</v>
      </c>
      <c r="DO5295" t="str">
        <f t="shared" si="165"/>
        <v>LABOR- SUBCONTRACTOR</v>
      </c>
    </row>
    <row r="5296" spans="1:119" x14ac:dyDescent="0.35">
      <c r="A5296" t="s">
        <v>105</v>
      </c>
      <c r="B5296">
        <v>504581</v>
      </c>
      <c r="C5296">
        <v>6359</v>
      </c>
      <c r="D5296">
        <v>125488</v>
      </c>
      <c r="E5296">
        <v>13662</v>
      </c>
      <c r="F5296">
        <v>0</v>
      </c>
      <c r="G5296" t="s">
        <v>106</v>
      </c>
      <c r="H5296" t="s">
        <v>106</v>
      </c>
      <c r="I5296" t="s">
        <v>106</v>
      </c>
      <c r="J5296" t="s">
        <v>107</v>
      </c>
      <c r="K5296" t="s">
        <v>108</v>
      </c>
      <c r="L5296" t="s">
        <v>109</v>
      </c>
      <c r="M5296" t="s">
        <v>110</v>
      </c>
      <c r="N5296" t="s">
        <v>11625</v>
      </c>
      <c r="O5296" t="s">
        <v>2887</v>
      </c>
      <c r="P5296">
        <v>8178</v>
      </c>
      <c r="Q5296">
        <v>176</v>
      </c>
      <c r="R5296">
        <v>0</v>
      </c>
      <c r="S5296">
        <v>80</v>
      </c>
      <c r="T5296">
        <v>0</v>
      </c>
      <c r="U5296">
        <v>137.5</v>
      </c>
      <c r="V5296">
        <v>137.5</v>
      </c>
      <c r="W5296">
        <v>80</v>
      </c>
      <c r="X5296">
        <v>0</v>
      </c>
      <c r="Y5296">
        <v>0</v>
      </c>
      <c r="Z5296">
        <v>0</v>
      </c>
      <c r="AD5296" s="1">
        <v>41659.333333333336</v>
      </c>
      <c r="AE5296" s="1">
        <v>41669.708333333336</v>
      </c>
      <c r="AG5296" s="1">
        <v>41633.333333333336</v>
      </c>
      <c r="AH5296" s="1">
        <v>41644.708333333336</v>
      </c>
      <c r="AI5296" s="1">
        <v>41633.333333333336</v>
      </c>
      <c r="AJ5296" s="1">
        <v>41644.708333333336</v>
      </c>
      <c r="AK5296" s="1">
        <v>41633.333333333336</v>
      </c>
      <c r="AL5296" s="1">
        <v>41644.708333333336</v>
      </c>
      <c r="AM5296" s="1">
        <v>41659.333333333336</v>
      </c>
      <c r="AN5296" s="1">
        <v>41669.708333333336</v>
      </c>
      <c r="AP5296" t="s">
        <v>113</v>
      </c>
      <c r="AU5296" t="s">
        <v>11626</v>
      </c>
      <c r="AY5296" t="s">
        <v>106</v>
      </c>
      <c r="AZ5296">
        <v>0</v>
      </c>
      <c r="BA5296">
        <v>0</v>
      </c>
      <c r="BD5296" s="3">
        <v>41321.663194444445</v>
      </c>
      <c r="BE5296" s="3">
        <v>41321.663888888892</v>
      </c>
      <c r="BF5296" t="s">
        <v>115</v>
      </c>
      <c r="BG5296" t="s">
        <v>115</v>
      </c>
      <c r="BH5296">
        <v>8149</v>
      </c>
      <c r="BM5296">
        <v>43550</v>
      </c>
      <c r="BR5296" t="s">
        <v>116</v>
      </c>
      <c r="BS5296" t="s">
        <v>117</v>
      </c>
      <c r="BU5296">
        <v>1</v>
      </c>
      <c r="BV5296" t="s">
        <v>118</v>
      </c>
      <c r="BX5296" t="s">
        <v>119</v>
      </c>
      <c r="BY5296" t="s">
        <v>119</v>
      </c>
      <c r="BZ5296" t="s">
        <v>119</v>
      </c>
      <c r="CA5296">
        <v>1</v>
      </c>
      <c r="CC5296" t="s">
        <v>120</v>
      </c>
      <c r="CH5296">
        <v>540</v>
      </c>
      <c r="CI5296">
        <v>29750</v>
      </c>
      <c r="CJ5296" t="s">
        <v>106</v>
      </c>
      <c r="CK5296" t="s">
        <v>106</v>
      </c>
      <c r="CL5296">
        <v>15</v>
      </c>
      <c r="CM5296" t="s">
        <v>2963</v>
      </c>
      <c r="CO5296">
        <v>125485</v>
      </c>
      <c r="CQ5296">
        <v>0</v>
      </c>
      <c r="CR5296">
        <v>0</v>
      </c>
      <c r="CS5296">
        <v>0</v>
      </c>
      <c r="CY5296" t="s">
        <v>123</v>
      </c>
      <c r="CZ5296" t="s">
        <v>124</v>
      </c>
      <c r="DD5296" t="str" cm="1">
        <f t="array" ref="DD5296">TEXT(_xlfn.SEQUENCE(1, DATEDIF(AG5296, AH5296, "m") + 1, AG5296, 30), "YYYY-APMM")</f>
        <v>2013-AP12</v>
      </c>
      <c r="DN5296">
        <f t="shared" si="164"/>
        <v>137.5</v>
      </c>
      <c r="DO5296" t="str">
        <f t="shared" si="165"/>
        <v>LABOR- SUBCONTRACTOR</v>
      </c>
    </row>
    <row r="5297" spans="1:119" x14ac:dyDescent="0.35">
      <c r="A5297" t="s">
        <v>105</v>
      </c>
      <c r="B5297">
        <v>504582</v>
      </c>
      <c r="C5297">
        <v>6359</v>
      </c>
      <c r="D5297">
        <v>125488</v>
      </c>
      <c r="E5297">
        <v>13662</v>
      </c>
      <c r="F5297">
        <v>0</v>
      </c>
      <c r="G5297" t="s">
        <v>106</v>
      </c>
      <c r="H5297" t="s">
        <v>106</v>
      </c>
      <c r="I5297" t="s">
        <v>106</v>
      </c>
      <c r="J5297" t="s">
        <v>107</v>
      </c>
      <c r="K5297" t="s">
        <v>108</v>
      </c>
      <c r="L5297" t="s">
        <v>109</v>
      </c>
      <c r="M5297" t="s">
        <v>110</v>
      </c>
      <c r="N5297" t="s">
        <v>11627</v>
      </c>
      <c r="O5297" t="s">
        <v>2891</v>
      </c>
      <c r="P5297">
        <v>8171</v>
      </c>
      <c r="Q5297">
        <v>192</v>
      </c>
      <c r="R5297">
        <v>0</v>
      </c>
      <c r="S5297">
        <v>56</v>
      </c>
      <c r="T5297">
        <v>0</v>
      </c>
      <c r="U5297">
        <v>11</v>
      </c>
      <c r="V5297">
        <v>11</v>
      </c>
      <c r="W5297">
        <v>56</v>
      </c>
      <c r="X5297">
        <v>0</v>
      </c>
      <c r="Y5297">
        <v>0</v>
      </c>
      <c r="Z5297">
        <v>0</v>
      </c>
      <c r="AD5297" s="1">
        <v>41673.333333333336</v>
      </c>
      <c r="AE5297" s="1">
        <v>41680.708333333336</v>
      </c>
      <c r="AG5297" s="1">
        <v>41645.333333333336</v>
      </c>
      <c r="AH5297" s="1">
        <v>41652.708333333336</v>
      </c>
      <c r="AI5297" s="1">
        <v>41645.333333333336</v>
      </c>
      <c r="AJ5297" s="1">
        <v>41652.708333333336</v>
      </c>
      <c r="AK5297" s="1">
        <v>41645.333333333336</v>
      </c>
      <c r="AL5297" s="1">
        <v>41652.708333333336</v>
      </c>
      <c r="AM5297" s="1">
        <v>41673.333333333336</v>
      </c>
      <c r="AN5297" s="1">
        <v>41680.708333333336</v>
      </c>
      <c r="AP5297" t="s">
        <v>113</v>
      </c>
      <c r="AU5297" t="s">
        <v>11628</v>
      </c>
      <c r="AY5297" t="s">
        <v>106</v>
      </c>
      <c r="AZ5297">
        <v>0</v>
      </c>
      <c r="BA5297">
        <v>0</v>
      </c>
      <c r="BD5297" s="3">
        <v>41321.663194444445</v>
      </c>
      <c r="BE5297" s="3">
        <v>41321.663888888892</v>
      </c>
      <c r="BF5297" t="s">
        <v>115</v>
      </c>
      <c r="BG5297" t="s">
        <v>115</v>
      </c>
      <c r="BH5297">
        <v>8149</v>
      </c>
      <c r="BM5297">
        <v>43480</v>
      </c>
      <c r="BR5297" t="s">
        <v>2893</v>
      </c>
      <c r="BS5297" t="s">
        <v>2894</v>
      </c>
      <c r="BU5297">
        <v>1</v>
      </c>
      <c r="BV5297" t="s">
        <v>118</v>
      </c>
      <c r="BX5297" t="s">
        <v>119</v>
      </c>
      <c r="BY5297" t="s">
        <v>119</v>
      </c>
      <c r="BZ5297" t="s">
        <v>119</v>
      </c>
      <c r="CA5297">
        <v>1</v>
      </c>
      <c r="CC5297" t="s">
        <v>120</v>
      </c>
      <c r="CH5297">
        <v>540</v>
      </c>
      <c r="CI5297">
        <v>29750</v>
      </c>
      <c r="CJ5297" t="s">
        <v>106</v>
      </c>
      <c r="CK5297" t="s">
        <v>106</v>
      </c>
      <c r="CL5297">
        <v>15</v>
      </c>
      <c r="CM5297" t="s">
        <v>2963</v>
      </c>
      <c r="CO5297">
        <v>125485</v>
      </c>
      <c r="CQ5297">
        <v>0</v>
      </c>
      <c r="CR5297">
        <v>0</v>
      </c>
      <c r="CS5297">
        <v>0</v>
      </c>
      <c r="CY5297" t="s">
        <v>123</v>
      </c>
      <c r="CZ5297" t="s">
        <v>124</v>
      </c>
      <c r="DD5297" t="str" cm="1">
        <f t="array" ref="DD5297">TEXT(_xlfn.SEQUENCE(1, DATEDIF(AG5297, AH5297, "m") + 1, AG5297, 30), "YYYY-APMM")</f>
        <v>2014-AP01</v>
      </c>
      <c r="DN5297">
        <f t="shared" si="164"/>
        <v>11</v>
      </c>
      <c r="DO5297" t="str">
        <f t="shared" si="165"/>
        <v>GRANITE MASON SK</v>
      </c>
    </row>
    <row r="5298" spans="1:119" x14ac:dyDescent="0.35">
      <c r="A5298" t="s">
        <v>105</v>
      </c>
      <c r="B5298">
        <v>504583</v>
      </c>
      <c r="C5298">
        <v>6359</v>
      </c>
      <c r="D5298">
        <v>125488</v>
      </c>
      <c r="E5298">
        <v>13662</v>
      </c>
      <c r="F5298">
        <v>0</v>
      </c>
      <c r="G5298" t="s">
        <v>106</v>
      </c>
      <c r="H5298" t="s">
        <v>106</v>
      </c>
      <c r="I5298" t="s">
        <v>106</v>
      </c>
      <c r="J5298" t="s">
        <v>107</v>
      </c>
      <c r="K5298" t="s">
        <v>108</v>
      </c>
      <c r="L5298" t="s">
        <v>109</v>
      </c>
      <c r="M5298" t="s">
        <v>110</v>
      </c>
      <c r="N5298" t="s">
        <v>11629</v>
      </c>
      <c r="O5298" t="s">
        <v>7016</v>
      </c>
      <c r="P5298">
        <v>8178</v>
      </c>
      <c r="Q5298">
        <v>192</v>
      </c>
      <c r="R5298">
        <v>0</v>
      </c>
      <c r="S5298">
        <v>56</v>
      </c>
      <c r="T5298">
        <v>0</v>
      </c>
      <c r="U5298">
        <v>100</v>
      </c>
      <c r="V5298">
        <v>100</v>
      </c>
      <c r="W5298">
        <v>56</v>
      </c>
      <c r="X5298">
        <v>0</v>
      </c>
      <c r="Y5298">
        <v>0</v>
      </c>
      <c r="Z5298">
        <v>0</v>
      </c>
      <c r="AD5298" s="1">
        <v>41673.333333333336</v>
      </c>
      <c r="AE5298" s="1">
        <v>41680.708333333336</v>
      </c>
      <c r="AG5298" s="1">
        <v>41645.333333333336</v>
      </c>
      <c r="AH5298" s="1">
        <v>41652.708333333336</v>
      </c>
      <c r="AI5298" s="1">
        <v>41645.333333333336</v>
      </c>
      <c r="AJ5298" s="1">
        <v>41652.708333333336</v>
      </c>
      <c r="AK5298" s="1">
        <v>41645.333333333336</v>
      </c>
      <c r="AL5298" s="1">
        <v>41652.708333333336</v>
      </c>
      <c r="AM5298" s="1">
        <v>41673.333333333336</v>
      </c>
      <c r="AN5298" s="1">
        <v>41680.708333333336</v>
      </c>
      <c r="AP5298" t="s">
        <v>113</v>
      </c>
      <c r="AU5298" t="s">
        <v>11630</v>
      </c>
      <c r="AY5298" t="s">
        <v>106</v>
      </c>
      <c r="AZ5298">
        <v>0</v>
      </c>
      <c r="BA5298">
        <v>0</v>
      </c>
      <c r="BD5298" s="3">
        <v>41321.663194444445</v>
      </c>
      <c r="BE5298" s="3">
        <v>41321.663888888892</v>
      </c>
      <c r="BF5298" t="s">
        <v>115</v>
      </c>
      <c r="BG5298" t="s">
        <v>115</v>
      </c>
      <c r="BH5298">
        <v>8149</v>
      </c>
      <c r="BM5298">
        <v>43550</v>
      </c>
      <c r="BR5298" t="s">
        <v>116</v>
      </c>
      <c r="BS5298" t="s">
        <v>117</v>
      </c>
      <c r="BU5298">
        <v>1</v>
      </c>
      <c r="BV5298" t="s">
        <v>118</v>
      </c>
      <c r="BX5298" t="s">
        <v>119</v>
      </c>
      <c r="BY5298" t="s">
        <v>119</v>
      </c>
      <c r="BZ5298" t="s">
        <v>119</v>
      </c>
      <c r="CA5298">
        <v>1</v>
      </c>
      <c r="CC5298" t="s">
        <v>120</v>
      </c>
      <c r="CH5298">
        <v>540</v>
      </c>
      <c r="CI5298">
        <v>29750</v>
      </c>
      <c r="CJ5298" t="s">
        <v>106</v>
      </c>
      <c r="CK5298" t="s">
        <v>106</v>
      </c>
      <c r="CL5298">
        <v>15</v>
      </c>
      <c r="CM5298" t="s">
        <v>2963</v>
      </c>
      <c r="CO5298">
        <v>125485</v>
      </c>
      <c r="CQ5298">
        <v>0</v>
      </c>
      <c r="CR5298">
        <v>0</v>
      </c>
      <c r="CS5298">
        <v>0</v>
      </c>
      <c r="CY5298" t="s">
        <v>123</v>
      </c>
      <c r="CZ5298" t="s">
        <v>124</v>
      </c>
      <c r="DD5298" t="str" cm="1">
        <f t="array" ref="DD5298">TEXT(_xlfn.SEQUENCE(1, DATEDIF(AG5298, AH5298, "m") + 1, AG5298, 30), "YYYY-APMM")</f>
        <v>2014-AP01</v>
      </c>
      <c r="DN5298">
        <f t="shared" si="164"/>
        <v>100</v>
      </c>
      <c r="DO5298" t="str">
        <f t="shared" si="165"/>
        <v>LABOR- SUBCONTRACTOR</v>
      </c>
    </row>
    <row r="5299" spans="1:119" x14ac:dyDescent="0.35">
      <c r="A5299" t="s">
        <v>105</v>
      </c>
      <c r="B5299">
        <v>504584</v>
      </c>
      <c r="C5299">
        <v>6359</v>
      </c>
      <c r="D5299">
        <v>125488</v>
      </c>
      <c r="E5299">
        <v>13662</v>
      </c>
      <c r="F5299">
        <v>0</v>
      </c>
      <c r="G5299" t="s">
        <v>106</v>
      </c>
      <c r="H5299" t="s">
        <v>106</v>
      </c>
      <c r="I5299" t="s">
        <v>106</v>
      </c>
      <c r="J5299" t="s">
        <v>107</v>
      </c>
      <c r="K5299" t="s">
        <v>108</v>
      </c>
      <c r="L5299" t="s">
        <v>109</v>
      </c>
      <c r="M5299" t="s">
        <v>110</v>
      </c>
      <c r="N5299" t="s">
        <v>11631</v>
      </c>
      <c r="O5299" t="s">
        <v>2899</v>
      </c>
      <c r="P5299">
        <v>8178</v>
      </c>
      <c r="Q5299">
        <v>192</v>
      </c>
      <c r="R5299">
        <v>192</v>
      </c>
      <c r="S5299">
        <v>56</v>
      </c>
      <c r="T5299">
        <v>0</v>
      </c>
      <c r="U5299">
        <v>594</v>
      </c>
      <c r="V5299">
        <v>594</v>
      </c>
      <c r="W5299">
        <v>56</v>
      </c>
      <c r="X5299">
        <v>0</v>
      </c>
      <c r="Y5299">
        <v>0</v>
      </c>
      <c r="Z5299">
        <v>0</v>
      </c>
      <c r="AD5299" s="1">
        <v>41682.333333333336</v>
      </c>
      <c r="AE5299" s="1">
        <v>41689.708333333336</v>
      </c>
      <c r="AG5299" s="1">
        <v>41653.333333333336</v>
      </c>
      <c r="AH5299" s="1">
        <v>41660.708333333336</v>
      </c>
      <c r="AI5299" s="1">
        <v>41653.333333333336</v>
      </c>
      <c r="AJ5299" s="1">
        <v>41660.708333333336</v>
      </c>
      <c r="AK5299" s="1">
        <v>41653.333333333336</v>
      </c>
      <c r="AL5299" s="1">
        <v>41660.708333333336</v>
      </c>
      <c r="AM5299" s="1">
        <v>41682.333333333336</v>
      </c>
      <c r="AN5299" s="1">
        <v>41689.708333333336</v>
      </c>
      <c r="AP5299" t="s">
        <v>113</v>
      </c>
      <c r="AU5299" t="s">
        <v>11632</v>
      </c>
      <c r="AY5299" t="s">
        <v>106</v>
      </c>
      <c r="AZ5299">
        <v>0</v>
      </c>
      <c r="BA5299">
        <v>0</v>
      </c>
      <c r="BD5299" s="3">
        <v>41321.663194444445</v>
      </c>
      <c r="BE5299" s="3">
        <v>41321.663888888892</v>
      </c>
      <c r="BF5299" t="s">
        <v>115</v>
      </c>
      <c r="BG5299" t="s">
        <v>115</v>
      </c>
      <c r="BH5299">
        <v>8149</v>
      </c>
      <c r="BM5299">
        <v>43550</v>
      </c>
      <c r="BR5299" t="s">
        <v>116</v>
      </c>
      <c r="BS5299" t="s">
        <v>117</v>
      </c>
      <c r="BU5299">
        <v>1</v>
      </c>
      <c r="BV5299" t="s">
        <v>118</v>
      </c>
      <c r="BX5299" t="s">
        <v>119</v>
      </c>
      <c r="BY5299" t="s">
        <v>119</v>
      </c>
      <c r="BZ5299" t="s">
        <v>119</v>
      </c>
      <c r="CA5299">
        <v>1</v>
      </c>
      <c r="CC5299" t="s">
        <v>120</v>
      </c>
      <c r="CH5299">
        <v>540</v>
      </c>
      <c r="CI5299">
        <v>29750</v>
      </c>
      <c r="CJ5299" t="s">
        <v>106</v>
      </c>
      <c r="CK5299" t="s">
        <v>106</v>
      </c>
      <c r="CL5299">
        <v>15</v>
      </c>
      <c r="CM5299" t="s">
        <v>2963</v>
      </c>
      <c r="CO5299">
        <v>125485</v>
      </c>
      <c r="CQ5299">
        <v>0</v>
      </c>
      <c r="CR5299">
        <v>0</v>
      </c>
      <c r="CS5299">
        <v>0</v>
      </c>
      <c r="CY5299" t="s">
        <v>123</v>
      </c>
      <c r="CZ5299" t="s">
        <v>124</v>
      </c>
      <c r="DD5299" t="str" cm="1">
        <f t="array" ref="DD5299">TEXT(_xlfn.SEQUENCE(1, DATEDIF(AG5299, AH5299, "m") + 1, AG5299, 30), "YYYY-APMM")</f>
        <v>2014-AP01</v>
      </c>
      <c r="DN5299">
        <f t="shared" si="164"/>
        <v>594</v>
      </c>
      <c r="DO5299" t="str">
        <f t="shared" si="165"/>
        <v>LABOR- SUBCONTRACTOR</v>
      </c>
    </row>
    <row r="5300" spans="1:119" x14ac:dyDescent="0.35">
      <c r="A5300" t="s">
        <v>105</v>
      </c>
      <c r="B5300">
        <v>504585</v>
      </c>
      <c r="C5300">
        <v>6359</v>
      </c>
      <c r="D5300">
        <v>125488</v>
      </c>
      <c r="E5300">
        <v>13662</v>
      </c>
      <c r="F5300">
        <v>0</v>
      </c>
      <c r="G5300" t="s">
        <v>106</v>
      </c>
      <c r="H5300" t="s">
        <v>106</v>
      </c>
      <c r="I5300" t="s">
        <v>106</v>
      </c>
      <c r="J5300" t="s">
        <v>107</v>
      </c>
      <c r="K5300" t="s">
        <v>108</v>
      </c>
      <c r="L5300" t="s">
        <v>109</v>
      </c>
      <c r="M5300" t="s">
        <v>110</v>
      </c>
      <c r="N5300" t="s">
        <v>11633</v>
      </c>
      <c r="O5300" t="s">
        <v>2905</v>
      </c>
      <c r="P5300">
        <v>8168</v>
      </c>
      <c r="Q5300">
        <v>0</v>
      </c>
      <c r="R5300">
        <v>0</v>
      </c>
      <c r="S5300">
        <v>48</v>
      </c>
      <c r="T5300">
        <v>0</v>
      </c>
      <c r="U5300">
        <v>800</v>
      </c>
      <c r="V5300">
        <v>800</v>
      </c>
      <c r="W5300">
        <v>48</v>
      </c>
      <c r="X5300">
        <v>0</v>
      </c>
      <c r="Y5300">
        <v>0</v>
      </c>
      <c r="Z5300">
        <v>0</v>
      </c>
      <c r="AD5300" s="1">
        <v>41562.333333333336</v>
      </c>
      <c r="AE5300" s="1">
        <v>41570.708333333336</v>
      </c>
      <c r="AG5300" s="1">
        <v>41562.333333333336</v>
      </c>
      <c r="AH5300" s="1">
        <v>41570.708333333336</v>
      </c>
      <c r="AI5300" s="1">
        <v>41562.333333333336</v>
      </c>
      <c r="AJ5300" s="1">
        <v>41570.708333333336</v>
      </c>
      <c r="AK5300" s="1">
        <v>41562.333333333336</v>
      </c>
      <c r="AL5300" s="1">
        <v>41570.708333333336</v>
      </c>
      <c r="AM5300" s="1">
        <v>41562.333333333336</v>
      </c>
      <c r="AN5300" s="1">
        <v>41570.708333333336</v>
      </c>
      <c r="AP5300" t="s">
        <v>113</v>
      </c>
      <c r="AU5300" t="s">
        <v>11634</v>
      </c>
      <c r="AY5300" t="s">
        <v>119</v>
      </c>
      <c r="AZ5300">
        <v>0</v>
      </c>
      <c r="BA5300">
        <v>0</v>
      </c>
      <c r="BD5300" s="3">
        <v>41321.663194444445</v>
      </c>
      <c r="BE5300" s="3">
        <v>41321.663888888892</v>
      </c>
      <c r="BF5300" t="s">
        <v>115</v>
      </c>
      <c r="BG5300" t="s">
        <v>115</v>
      </c>
      <c r="BH5300">
        <v>8149</v>
      </c>
      <c r="BM5300">
        <v>43450</v>
      </c>
      <c r="BR5300" t="s">
        <v>1309</v>
      </c>
      <c r="BS5300" t="s">
        <v>1310</v>
      </c>
      <c r="BU5300">
        <v>1</v>
      </c>
      <c r="BV5300" t="s">
        <v>118</v>
      </c>
      <c r="BX5300" t="s">
        <v>119</v>
      </c>
      <c r="BY5300" t="s">
        <v>119</v>
      </c>
      <c r="BZ5300" t="s">
        <v>119</v>
      </c>
      <c r="CA5300">
        <v>1</v>
      </c>
      <c r="CC5300" t="s">
        <v>120</v>
      </c>
      <c r="CH5300">
        <v>540</v>
      </c>
      <c r="CI5300">
        <v>29750</v>
      </c>
      <c r="CJ5300" t="s">
        <v>106</v>
      </c>
      <c r="CK5300" t="s">
        <v>106</v>
      </c>
      <c r="CL5300">
        <v>15</v>
      </c>
      <c r="CM5300" t="s">
        <v>2963</v>
      </c>
      <c r="CO5300">
        <v>125485</v>
      </c>
      <c r="CQ5300">
        <v>0</v>
      </c>
      <c r="CR5300">
        <v>0</v>
      </c>
      <c r="CS5300">
        <v>0</v>
      </c>
      <c r="CY5300" t="s">
        <v>123</v>
      </c>
      <c r="CZ5300" t="s">
        <v>124</v>
      </c>
      <c r="DD5300" t="str" cm="1">
        <f t="array" ref="DD5300">TEXT(_xlfn.SEQUENCE(1, DATEDIF(AG5300, AH5300, "m") + 1, AG5300, 30), "YYYY-APMM")</f>
        <v>2013-AP10</v>
      </c>
      <c r="DN5300">
        <f t="shared" si="164"/>
        <v>800</v>
      </c>
      <c r="DO5300" t="str">
        <f t="shared" si="165"/>
        <v>BLOCK MASON SK</v>
      </c>
    </row>
    <row r="5301" spans="1:119" x14ac:dyDescent="0.35">
      <c r="A5301" t="s">
        <v>105</v>
      </c>
      <c r="B5301">
        <v>504586</v>
      </c>
      <c r="C5301">
        <v>6359</v>
      </c>
      <c r="D5301">
        <v>125488</v>
      </c>
      <c r="E5301">
        <v>13662</v>
      </c>
      <c r="F5301">
        <v>0</v>
      </c>
      <c r="G5301" t="s">
        <v>106</v>
      </c>
      <c r="H5301" t="s">
        <v>106</v>
      </c>
      <c r="I5301" t="s">
        <v>106</v>
      </c>
      <c r="J5301" t="s">
        <v>107</v>
      </c>
      <c r="K5301" t="s">
        <v>108</v>
      </c>
      <c r="L5301" t="s">
        <v>109</v>
      </c>
      <c r="M5301" t="s">
        <v>110</v>
      </c>
      <c r="N5301" t="s">
        <v>11635</v>
      </c>
      <c r="O5301" t="s">
        <v>2908</v>
      </c>
      <c r="P5301">
        <v>8169</v>
      </c>
      <c r="Q5301">
        <v>64</v>
      </c>
      <c r="R5301">
        <v>0</v>
      </c>
      <c r="S5301">
        <v>56</v>
      </c>
      <c r="T5301">
        <v>0</v>
      </c>
      <c r="U5301">
        <v>1112.5</v>
      </c>
      <c r="V5301">
        <v>1112.5</v>
      </c>
      <c r="W5301">
        <v>56</v>
      </c>
      <c r="X5301">
        <v>0</v>
      </c>
      <c r="Y5301">
        <v>0</v>
      </c>
      <c r="Z5301">
        <v>0</v>
      </c>
      <c r="AD5301" s="1">
        <v>41587.333333333336</v>
      </c>
      <c r="AE5301" s="1">
        <v>41594.708333333336</v>
      </c>
      <c r="AG5301" s="1">
        <v>41577.333333333336</v>
      </c>
      <c r="AH5301" s="1">
        <v>41584.708333333336</v>
      </c>
      <c r="AI5301" s="1">
        <v>41577.333333333336</v>
      </c>
      <c r="AJ5301" s="1">
        <v>41584.708333333336</v>
      </c>
      <c r="AK5301" s="1">
        <v>41577.333333333336</v>
      </c>
      <c r="AL5301" s="1">
        <v>41584.708333333336</v>
      </c>
      <c r="AM5301" s="1">
        <v>41587.333333333336</v>
      </c>
      <c r="AN5301" s="1">
        <v>41594.708333333336</v>
      </c>
      <c r="AP5301" t="s">
        <v>113</v>
      </c>
      <c r="AU5301" t="s">
        <v>11636</v>
      </c>
      <c r="AY5301" t="s">
        <v>106</v>
      </c>
      <c r="AZ5301">
        <v>0</v>
      </c>
      <c r="BA5301">
        <v>0</v>
      </c>
      <c r="BD5301" s="3">
        <v>41321.663194444445</v>
      </c>
      <c r="BE5301" s="3">
        <v>41321.663888888892</v>
      </c>
      <c r="BF5301" t="s">
        <v>115</v>
      </c>
      <c r="BG5301" t="s">
        <v>115</v>
      </c>
      <c r="BH5301">
        <v>8149</v>
      </c>
      <c r="BM5301">
        <v>43460</v>
      </c>
      <c r="BR5301" t="s">
        <v>2848</v>
      </c>
      <c r="BS5301" t="s">
        <v>2849</v>
      </c>
      <c r="BU5301">
        <v>1</v>
      </c>
      <c r="BV5301" t="s">
        <v>118</v>
      </c>
      <c r="BX5301" t="s">
        <v>119</v>
      </c>
      <c r="BY5301" t="s">
        <v>119</v>
      </c>
      <c r="BZ5301" t="s">
        <v>119</v>
      </c>
      <c r="CA5301">
        <v>1</v>
      </c>
      <c r="CC5301" t="s">
        <v>120</v>
      </c>
      <c r="CH5301">
        <v>540</v>
      </c>
      <c r="CI5301">
        <v>29750</v>
      </c>
      <c r="CJ5301" t="s">
        <v>106</v>
      </c>
      <c r="CK5301" t="s">
        <v>106</v>
      </c>
      <c r="CL5301">
        <v>15</v>
      </c>
      <c r="CM5301" t="s">
        <v>2963</v>
      </c>
      <c r="CO5301">
        <v>125485</v>
      </c>
      <c r="CQ5301">
        <v>0</v>
      </c>
      <c r="CR5301">
        <v>0</v>
      </c>
      <c r="CS5301">
        <v>0</v>
      </c>
      <c r="CY5301" t="s">
        <v>123</v>
      </c>
      <c r="CZ5301" t="s">
        <v>124</v>
      </c>
      <c r="DD5301" t="str" cm="1">
        <f t="array" ref="DD5301">TEXT(_xlfn.SEQUENCE(1, DATEDIF(AG5301, AH5301, "m") + 1, AG5301, 30), "YYYY-APMM")</f>
        <v>2013-AP10</v>
      </c>
      <c r="DN5301">
        <f t="shared" si="164"/>
        <v>1112.5</v>
      </c>
      <c r="DO5301" t="str">
        <f t="shared" si="165"/>
        <v>PLASTER MASON SK</v>
      </c>
    </row>
    <row r="5302" spans="1:119" x14ac:dyDescent="0.35">
      <c r="A5302" t="s">
        <v>105</v>
      </c>
      <c r="B5302">
        <v>504587</v>
      </c>
      <c r="C5302">
        <v>6359</v>
      </c>
      <c r="D5302">
        <v>125488</v>
      </c>
      <c r="E5302">
        <v>13662</v>
      </c>
      <c r="F5302">
        <v>0</v>
      </c>
      <c r="G5302" t="s">
        <v>106</v>
      </c>
      <c r="H5302" t="s">
        <v>106</v>
      </c>
      <c r="I5302" t="s">
        <v>106</v>
      </c>
      <c r="J5302" t="s">
        <v>107</v>
      </c>
      <c r="K5302" t="s">
        <v>108</v>
      </c>
      <c r="L5302" t="s">
        <v>109</v>
      </c>
      <c r="M5302" t="s">
        <v>110</v>
      </c>
      <c r="N5302" t="s">
        <v>11637</v>
      </c>
      <c r="O5302" t="s">
        <v>2911</v>
      </c>
      <c r="P5302">
        <v>8164</v>
      </c>
      <c r="Q5302">
        <v>168</v>
      </c>
      <c r="R5302">
        <v>0</v>
      </c>
      <c r="S5302">
        <v>56</v>
      </c>
      <c r="T5302">
        <v>0</v>
      </c>
      <c r="U5302">
        <v>153</v>
      </c>
      <c r="V5302">
        <v>153</v>
      </c>
      <c r="W5302">
        <v>56</v>
      </c>
      <c r="X5302">
        <v>0</v>
      </c>
      <c r="Y5302">
        <v>0</v>
      </c>
      <c r="Z5302">
        <v>0</v>
      </c>
      <c r="AD5302" s="1">
        <v>41605.333333333336</v>
      </c>
      <c r="AE5302" s="1">
        <v>41612.708333333336</v>
      </c>
      <c r="AG5302" s="1">
        <v>41581.333333333336</v>
      </c>
      <c r="AH5302" s="1">
        <v>41588.708333333336</v>
      </c>
      <c r="AI5302" s="1">
        <v>41581.333333333336</v>
      </c>
      <c r="AJ5302" s="1">
        <v>41588.708333333336</v>
      </c>
      <c r="AK5302" s="1">
        <v>41581.333333333336</v>
      </c>
      <c r="AL5302" s="1">
        <v>41588.708333333336</v>
      </c>
      <c r="AM5302" s="1">
        <v>41605.333333333336</v>
      </c>
      <c r="AN5302" s="1">
        <v>41612.708333333336</v>
      </c>
      <c r="AP5302" t="s">
        <v>113</v>
      </c>
      <c r="AU5302" t="s">
        <v>11638</v>
      </c>
      <c r="AY5302" t="s">
        <v>106</v>
      </c>
      <c r="AZ5302">
        <v>0</v>
      </c>
      <c r="BA5302">
        <v>0</v>
      </c>
      <c r="BD5302" s="3">
        <v>41321.663194444445</v>
      </c>
      <c r="BE5302" s="3">
        <v>41321.663888888892</v>
      </c>
      <c r="BF5302" t="s">
        <v>115</v>
      </c>
      <c r="BG5302" t="s">
        <v>115</v>
      </c>
      <c r="BH5302">
        <v>8149</v>
      </c>
      <c r="BM5302">
        <v>43410</v>
      </c>
      <c r="BR5302" t="s">
        <v>2865</v>
      </c>
      <c r="BS5302" t="s">
        <v>2866</v>
      </c>
      <c r="BU5302">
        <v>1</v>
      </c>
      <c r="BV5302" t="s">
        <v>118</v>
      </c>
      <c r="BX5302" t="s">
        <v>119</v>
      </c>
      <c r="BY5302" t="s">
        <v>119</v>
      </c>
      <c r="BZ5302" t="s">
        <v>119</v>
      </c>
      <c r="CA5302">
        <v>1</v>
      </c>
      <c r="CC5302" t="s">
        <v>120</v>
      </c>
      <c r="CH5302">
        <v>540</v>
      </c>
      <c r="CI5302">
        <v>29750</v>
      </c>
      <c r="CJ5302" t="s">
        <v>106</v>
      </c>
      <c r="CK5302" t="s">
        <v>106</v>
      </c>
      <c r="CL5302">
        <v>15</v>
      </c>
      <c r="CM5302" t="s">
        <v>2963</v>
      </c>
      <c r="CO5302">
        <v>125485</v>
      </c>
      <c r="CQ5302">
        <v>0</v>
      </c>
      <c r="CR5302">
        <v>0</v>
      </c>
      <c r="CS5302">
        <v>0</v>
      </c>
      <c r="CY5302" t="s">
        <v>123</v>
      </c>
      <c r="CZ5302" t="s">
        <v>124</v>
      </c>
      <c r="DD5302" t="str" cm="1">
        <f t="array" ref="DD5302">TEXT(_xlfn.SEQUENCE(1, DATEDIF(AG5302, AH5302, "m") + 1, AG5302, 30), "YYYY-APMM")</f>
        <v>2013-AP11</v>
      </c>
      <c r="DN5302">
        <f t="shared" si="164"/>
        <v>153</v>
      </c>
      <c r="DO5302" t="str">
        <f t="shared" si="165"/>
        <v>SCREED MASON SK</v>
      </c>
    </row>
    <row r="5303" spans="1:119" x14ac:dyDescent="0.35">
      <c r="A5303" t="s">
        <v>105</v>
      </c>
      <c r="B5303">
        <v>504588</v>
      </c>
      <c r="C5303">
        <v>6359</v>
      </c>
      <c r="D5303">
        <v>125488</v>
      </c>
      <c r="E5303">
        <v>13662</v>
      </c>
      <c r="F5303">
        <v>0</v>
      </c>
      <c r="G5303" t="s">
        <v>106</v>
      </c>
      <c r="H5303" t="s">
        <v>106</v>
      </c>
      <c r="I5303" t="s">
        <v>106</v>
      </c>
      <c r="J5303" t="s">
        <v>107</v>
      </c>
      <c r="K5303" t="s">
        <v>108</v>
      </c>
      <c r="L5303" t="s">
        <v>109</v>
      </c>
      <c r="M5303" t="s">
        <v>110</v>
      </c>
      <c r="N5303" t="s">
        <v>11639</v>
      </c>
      <c r="O5303" t="s">
        <v>2914</v>
      </c>
      <c r="P5303">
        <v>8178</v>
      </c>
      <c r="Q5303">
        <v>168</v>
      </c>
      <c r="R5303">
        <v>0</v>
      </c>
      <c r="S5303">
        <v>40</v>
      </c>
      <c r="T5303">
        <v>0</v>
      </c>
      <c r="U5303">
        <v>153</v>
      </c>
      <c r="V5303">
        <v>153</v>
      </c>
      <c r="W5303">
        <v>40</v>
      </c>
      <c r="X5303">
        <v>0</v>
      </c>
      <c r="Y5303">
        <v>0</v>
      </c>
      <c r="Z5303">
        <v>0</v>
      </c>
      <c r="AD5303" s="1">
        <v>41609.333333333336</v>
      </c>
      <c r="AE5303" s="1">
        <v>41613.708333333336</v>
      </c>
      <c r="AG5303" s="1">
        <v>41584.333333333336</v>
      </c>
      <c r="AH5303" s="1">
        <v>41589.708333333336</v>
      </c>
      <c r="AI5303" s="1">
        <v>41584.333333333336</v>
      </c>
      <c r="AJ5303" s="1">
        <v>41589.708333333336</v>
      </c>
      <c r="AK5303" s="1">
        <v>41584.333333333336</v>
      </c>
      <c r="AL5303" s="1">
        <v>41589.708333333336</v>
      </c>
      <c r="AM5303" s="1">
        <v>41609.333333333336</v>
      </c>
      <c r="AN5303" s="1">
        <v>41613.708333333336</v>
      </c>
      <c r="AP5303" t="s">
        <v>113</v>
      </c>
      <c r="AU5303" t="s">
        <v>11640</v>
      </c>
      <c r="AY5303" t="s">
        <v>106</v>
      </c>
      <c r="AZ5303">
        <v>0</v>
      </c>
      <c r="BA5303">
        <v>0</v>
      </c>
      <c r="BD5303" s="3">
        <v>41321.663194444445</v>
      </c>
      <c r="BE5303" s="3">
        <v>41321.663888888892</v>
      </c>
      <c r="BF5303" t="s">
        <v>115</v>
      </c>
      <c r="BG5303" t="s">
        <v>115</v>
      </c>
      <c r="BH5303">
        <v>8149</v>
      </c>
      <c r="BM5303">
        <v>43550</v>
      </c>
      <c r="BR5303" t="s">
        <v>116</v>
      </c>
      <c r="BS5303" t="s">
        <v>117</v>
      </c>
      <c r="BU5303">
        <v>1</v>
      </c>
      <c r="BV5303" t="s">
        <v>118</v>
      </c>
      <c r="BX5303" t="s">
        <v>119</v>
      </c>
      <c r="BY5303" t="s">
        <v>119</v>
      </c>
      <c r="BZ5303" t="s">
        <v>119</v>
      </c>
      <c r="CA5303">
        <v>1</v>
      </c>
      <c r="CC5303" t="s">
        <v>120</v>
      </c>
      <c r="CH5303">
        <v>540</v>
      </c>
      <c r="CI5303">
        <v>29750</v>
      </c>
      <c r="CJ5303" t="s">
        <v>106</v>
      </c>
      <c r="CK5303" t="s">
        <v>106</v>
      </c>
      <c r="CL5303">
        <v>15</v>
      </c>
      <c r="CM5303" t="s">
        <v>2963</v>
      </c>
      <c r="CO5303">
        <v>125485</v>
      </c>
      <c r="CQ5303">
        <v>0</v>
      </c>
      <c r="CR5303">
        <v>0</v>
      </c>
      <c r="CS5303">
        <v>0</v>
      </c>
      <c r="CY5303" t="s">
        <v>123</v>
      </c>
      <c r="CZ5303" t="s">
        <v>124</v>
      </c>
      <c r="DD5303" t="str" cm="1">
        <f t="array" ref="DD5303">TEXT(_xlfn.SEQUENCE(1, DATEDIF(AG5303, AH5303, "m") + 1, AG5303, 30), "YYYY-APMM")</f>
        <v>2013-AP11</v>
      </c>
      <c r="DN5303">
        <f t="shared" si="164"/>
        <v>153</v>
      </c>
      <c r="DO5303" t="str">
        <f t="shared" si="165"/>
        <v>LABOR- SUBCONTRACTOR</v>
      </c>
    </row>
    <row r="5304" spans="1:119" x14ac:dyDescent="0.35">
      <c r="A5304" t="s">
        <v>105</v>
      </c>
      <c r="B5304">
        <v>504589</v>
      </c>
      <c r="C5304">
        <v>6359</v>
      </c>
      <c r="D5304">
        <v>125488</v>
      </c>
      <c r="E5304">
        <v>13662</v>
      </c>
      <c r="F5304">
        <v>0</v>
      </c>
      <c r="G5304" t="s">
        <v>106</v>
      </c>
      <c r="H5304" t="s">
        <v>106</v>
      </c>
      <c r="I5304" t="s">
        <v>106</v>
      </c>
      <c r="J5304" t="s">
        <v>107</v>
      </c>
      <c r="K5304" t="s">
        <v>108</v>
      </c>
      <c r="L5304" t="s">
        <v>109</v>
      </c>
      <c r="M5304" t="s">
        <v>110</v>
      </c>
      <c r="N5304" t="s">
        <v>11641</v>
      </c>
      <c r="O5304" t="s">
        <v>2917</v>
      </c>
      <c r="P5304">
        <v>8178</v>
      </c>
      <c r="Q5304">
        <v>192</v>
      </c>
      <c r="R5304">
        <v>32</v>
      </c>
      <c r="S5304">
        <v>40</v>
      </c>
      <c r="T5304">
        <v>0</v>
      </c>
      <c r="U5304">
        <v>594</v>
      </c>
      <c r="V5304">
        <v>594</v>
      </c>
      <c r="W5304">
        <v>40</v>
      </c>
      <c r="X5304">
        <v>0</v>
      </c>
      <c r="Y5304">
        <v>0</v>
      </c>
      <c r="Z5304">
        <v>0</v>
      </c>
      <c r="AD5304" s="1">
        <v>41622.333333333336</v>
      </c>
      <c r="AE5304" s="1">
        <v>41627.708333333336</v>
      </c>
      <c r="AG5304" s="1">
        <v>41594.333333333336</v>
      </c>
      <c r="AH5304" s="1">
        <v>41598.708333333336</v>
      </c>
      <c r="AI5304" s="1">
        <v>41594.333333333336</v>
      </c>
      <c r="AJ5304" s="1">
        <v>41598.708333333336</v>
      </c>
      <c r="AK5304" s="1">
        <v>41594.333333333336</v>
      </c>
      <c r="AL5304" s="1">
        <v>41598.708333333336</v>
      </c>
      <c r="AM5304" s="1">
        <v>41622.333333333336</v>
      </c>
      <c r="AN5304" s="1">
        <v>41627.708333333336</v>
      </c>
      <c r="AP5304" t="s">
        <v>113</v>
      </c>
      <c r="AU5304" t="s">
        <v>11642</v>
      </c>
      <c r="AY5304" t="s">
        <v>106</v>
      </c>
      <c r="AZ5304">
        <v>0</v>
      </c>
      <c r="BA5304">
        <v>0</v>
      </c>
      <c r="BD5304" s="3">
        <v>41321.663194444445</v>
      </c>
      <c r="BE5304" s="3">
        <v>41321.663888888892</v>
      </c>
      <c r="BF5304" t="s">
        <v>115</v>
      </c>
      <c r="BG5304" t="s">
        <v>115</v>
      </c>
      <c r="BH5304">
        <v>8149</v>
      </c>
      <c r="BM5304">
        <v>43550</v>
      </c>
      <c r="BR5304" t="s">
        <v>116</v>
      </c>
      <c r="BS5304" t="s">
        <v>117</v>
      </c>
      <c r="BU5304">
        <v>1</v>
      </c>
      <c r="BV5304" t="s">
        <v>118</v>
      </c>
      <c r="BX5304" t="s">
        <v>119</v>
      </c>
      <c r="BY5304" t="s">
        <v>119</v>
      </c>
      <c r="BZ5304" t="s">
        <v>119</v>
      </c>
      <c r="CA5304">
        <v>1</v>
      </c>
      <c r="CC5304" t="s">
        <v>120</v>
      </c>
      <c r="CH5304">
        <v>540</v>
      </c>
      <c r="CI5304">
        <v>29750</v>
      </c>
      <c r="CJ5304" t="s">
        <v>106</v>
      </c>
      <c r="CK5304" t="s">
        <v>106</v>
      </c>
      <c r="CL5304">
        <v>15</v>
      </c>
      <c r="CM5304" t="s">
        <v>2963</v>
      </c>
      <c r="CO5304">
        <v>125485</v>
      </c>
      <c r="CQ5304">
        <v>0</v>
      </c>
      <c r="CR5304">
        <v>0</v>
      </c>
      <c r="CS5304">
        <v>0</v>
      </c>
      <c r="CY5304" t="s">
        <v>123</v>
      </c>
      <c r="CZ5304" t="s">
        <v>124</v>
      </c>
      <c r="DD5304" t="str" cm="1">
        <f t="array" ref="DD5304">TEXT(_xlfn.SEQUENCE(1, DATEDIF(AG5304, AH5304, "m") + 1, AG5304, 30), "YYYY-APMM")</f>
        <v>2013-AP11</v>
      </c>
      <c r="DN5304">
        <f t="shared" si="164"/>
        <v>594</v>
      </c>
      <c r="DO5304" t="str">
        <f t="shared" si="165"/>
        <v>LABOR- SUBCONTRACTOR</v>
      </c>
    </row>
    <row r="5305" spans="1:119" x14ac:dyDescent="0.35">
      <c r="A5305" t="s">
        <v>105</v>
      </c>
      <c r="B5305">
        <v>504590</v>
      </c>
      <c r="C5305">
        <v>6359</v>
      </c>
      <c r="D5305">
        <v>125491</v>
      </c>
      <c r="E5305">
        <v>13662</v>
      </c>
      <c r="F5305">
        <v>0</v>
      </c>
      <c r="G5305" t="s">
        <v>106</v>
      </c>
      <c r="H5305" t="s">
        <v>106</v>
      </c>
      <c r="I5305" t="s">
        <v>106</v>
      </c>
      <c r="J5305" t="s">
        <v>107</v>
      </c>
      <c r="K5305" t="s">
        <v>108</v>
      </c>
      <c r="L5305" t="s">
        <v>109</v>
      </c>
      <c r="M5305" t="s">
        <v>110</v>
      </c>
      <c r="N5305" t="s">
        <v>11643</v>
      </c>
      <c r="O5305" t="s">
        <v>3072</v>
      </c>
      <c r="P5305">
        <v>8178</v>
      </c>
      <c r="Q5305">
        <v>632</v>
      </c>
      <c r="R5305">
        <v>272</v>
      </c>
      <c r="S5305">
        <v>40</v>
      </c>
      <c r="T5305">
        <v>0</v>
      </c>
      <c r="U5305">
        <v>16.8</v>
      </c>
      <c r="V5305">
        <v>16.8</v>
      </c>
      <c r="W5305">
        <v>40</v>
      </c>
      <c r="X5305">
        <v>0</v>
      </c>
      <c r="Y5305">
        <v>0</v>
      </c>
      <c r="Z5305">
        <v>0</v>
      </c>
      <c r="AD5305" s="1">
        <v>41696.333333333336</v>
      </c>
      <c r="AE5305" s="1">
        <v>41701.708333333336</v>
      </c>
      <c r="AG5305" s="1">
        <v>41602.333333333336</v>
      </c>
      <c r="AH5305" s="1">
        <v>41606.708333333336</v>
      </c>
      <c r="AI5305" s="1">
        <v>41602.333333333336</v>
      </c>
      <c r="AJ5305" s="1">
        <v>41606.708333333336</v>
      </c>
      <c r="AK5305" s="1">
        <v>41602.333333333336</v>
      </c>
      <c r="AL5305" s="1">
        <v>41606.708333333336</v>
      </c>
      <c r="AM5305" s="1">
        <v>41696.333333333336</v>
      </c>
      <c r="AN5305" s="1">
        <v>41701.708333333336</v>
      </c>
      <c r="AP5305" t="s">
        <v>113</v>
      </c>
      <c r="AU5305" t="s">
        <v>11644</v>
      </c>
      <c r="AY5305" t="s">
        <v>106</v>
      </c>
      <c r="AZ5305">
        <v>0</v>
      </c>
      <c r="BA5305">
        <v>0</v>
      </c>
      <c r="BD5305" s="3">
        <v>41321.663194444445</v>
      </c>
      <c r="BE5305" s="3">
        <v>41321.663888888892</v>
      </c>
      <c r="BF5305" t="s">
        <v>115</v>
      </c>
      <c r="BG5305" t="s">
        <v>115</v>
      </c>
      <c r="BH5305">
        <v>8149</v>
      </c>
      <c r="BM5305">
        <v>43550</v>
      </c>
      <c r="BR5305" t="s">
        <v>116</v>
      </c>
      <c r="BS5305" t="s">
        <v>117</v>
      </c>
      <c r="BU5305">
        <v>1</v>
      </c>
      <c r="BV5305" t="s">
        <v>118</v>
      </c>
      <c r="BX5305" t="s">
        <v>119</v>
      </c>
      <c r="BY5305" t="s">
        <v>119</v>
      </c>
      <c r="BZ5305" t="s">
        <v>119</v>
      </c>
      <c r="CA5305">
        <v>1</v>
      </c>
      <c r="CC5305" t="s">
        <v>120</v>
      </c>
      <c r="CH5305">
        <v>540</v>
      </c>
      <c r="CI5305">
        <v>29860</v>
      </c>
      <c r="CJ5305" t="s">
        <v>106</v>
      </c>
      <c r="CK5305" t="s">
        <v>106</v>
      </c>
      <c r="CL5305">
        <v>10</v>
      </c>
      <c r="CM5305" t="s">
        <v>2889</v>
      </c>
      <c r="CO5305">
        <v>125490</v>
      </c>
      <c r="CQ5305">
        <v>0</v>
      </c>
      <c r="CR5305">
        <v>0</v>
      </c>
      <c r="CS5305">
        <v>0</v>
      </c>
      <c r="CY5305" t="s">
        <v>123</v>
      </c>
      <c r="CZ5305" t="s">
        <v>124</v>
      </c>
      <c r="DD5305" t="str" cm="1">
        <f t="array" ref="DD5305">TEXT(_xlfn.SEQUENCE(1, DATEDIF(AG5305, AH5305, "m") + 1, AG5305, 30), "YYYY-APMM")</f>
        <v>2013-AP11</v>
      </c>
      <c r="DN5305">
        <f t="shared" si="164"/>
        <v>16.8</v>
      </c>
      <c r="DO5305" t="str">
        <f t="shared" si="165"/>
        <v>LABOR- SUBCONTRACTOR</v>
      </c>
    </row>
    <row r="5306" spans="1:119" x14ac:dyDescent="0.35">
      <c r="A5306" t="s">
        <v>105</v>
      </c>
      <c r="B5306">
        <v>504591</v>
      </c>
      <c r="C5306">
        <v>6359</v>
      </c>
      <c r="D5306">
        <v>125491</v>
      </c>
      <c r="E5306">
        <v>13662</v>
      </c>
      <c r="F5306">
        <v>0</v>
      </c>
      <c r="G5306" t="s">
        <v>106</v>
      </c>
      <c r="H5306" t="s">
        <v>106</v>
      </c>
      <c r="I5306" t="s">
        <v>106</v>
      </c>
      <c r="J5306" t="s">
        <v>107</v>
      </c>
      <c r="K5306" t="s">
        <v>108</v>
      </c>
      <c r="L5306" t="s">
        <v>109</v>
      </c>
      <c r="M5306" t="s">
        <v>110</v>
      </c>
      <c r="N5306" t="s">
        <v>11645</v>
      </c>
      <c r="O5306" t="s">
        <v>3063</v>
      </c>
      <c r="P5306">
        <v>8178</v>
      </c>
      <c r="Q5306">
        <v>216</v>
      </c>
      <c r="R5306">
        <v>0</v>
      </c>
      <c r="S5306">
        <v>40</v>
      </c>
      <c r="T5306">
        <v>0</v>
      </c>
      <c r="U5306">
        <v>55.2</v>
      </c>
      <c r="V5306">
        <v>55.2</v>
      </c>
      <c r="W5306">
        <v>40</v>
      </c>
      <c r="X5306">
        <v>0</v>
      </c>
      <c r="Y5306">
        <v>0</v>
      </c>
      <c r="Z5306">
        <v>0</v>
      </c>
      <c r="AD5306" s="1">
        <v>41559.333333333336</v>
      </c>
      <c r="AE5306" s="1">
        <v>41563.708333333336</v>
      </c>
      <c r="AG5306" s="1">
        <v>41527.333333333336</v>
      </c>
      <c r="AH5306" s="1">
        <v>41532.708333333336</v>
      </c>
      <c r="AI5306" s="1">
        <v>41527.333333333336</v>
      </c>
      <c r="AJ5306" s="1">
        <v>41532.708333333336</v>
      </c>
      <c r="AK5306" s="1">
        <v>41527.333333333336</v>
      </c>
      <c r="AL5306" s="1">
        <v>41532.708333333336</v>
      </c>
      <c r="AM5306" s="1">
        <v>41559.333333333336</v>
      </c>
      <c r="AN5306" s="1">
        <v>41563.708333333336</v>
      </c>
      <c r="AP5306" t="s">
        <v>113</v>
      </c>
      <c r="AU5306" t="s">
        <v>11646</v>
      </c>
      <c r="AY5306" t="s">
        <v>106</v>
      </c>
      <c r="AZ5306">
        <v>0</v>
      </c>
      <c r="BA5306">
        <v>0</v>
      </c>
      <c r="BD5306" s="3">
        <v>41321.663194444445</v>
      </c>
      <c r="BE5306" s="3">
        <v>41321.663888888892</v>
      </c>
      <c r="BF5306" t="s">
        <v>115</v>
      </c>
      <c r="BG5306" t="s">
        <v>115</v>
      </c>
      <c r="BH5306">
        <v>8149</v>
      </c>
      <c r="BM5306">
        <v>43550</v>
      </c>
      <c r="BR5306" t="s">
        <v>116</v>
      </c>
      <c r="BS5306" t="s">
        <v>117</v>
      </c>
      <c r="BU5306">
        <v>1</v>
      </c>
      <c r="BV5306" t="s">
        <v>118</v>
      </c>
      <c r="BX5306" t="s">
        <v>119</v>
      </c>
      <c r="BY5306" t="s">
        <v>119</v>
      </c>
      <c r="BZ5306" t="s">
        <v>119</v>
      </c>
      <c r="CA5306">
        <v>1</v>
      </c>
      <c r="CC5306" t="s">
        <v>120</v>
      </c>
      <c r="CH5306">
        <v>540</v>
      </c>
      <c r="CI5306">
        <v>29860</v>
      </c>
      <c r="CJ5306" t="s">
        <v>106</v>
      </c>
      <c r="CK5306" t="s">
        <v>106</v>
      </c>
      <c r="CL5306">
        <v>10</v>
      </c>
      <c r="CM5306" t="s">
        <v>2889</v>
      </c>
      <c r="CO5306">
        <v>125490</v>
      </c>
      <c r="CQ5306">
        <v>0</v>
      </c>
      <c r="CR5306">
        <v>0</v>
      </c>
      <c r="CS5306">
        <v>0</v>
      </c>
      <c r="CY5306" t="s">
        <v>123</v>
      </c>
      <c r="CZ5306" t="s">
        <v>124</v>
      </c>
      <c r="DD5306" t="str" cm="1">
        <f t="array" ref="DD5306">TEXT(_xlfn.SEQUENCE(1, DATEDIF(AG5306, AH5306, "m") + 1, AG5306, 30), "YYYY-APMM")</f>
        <v>2013-AP09</v>
      </c>
      <c r="DN5306">
        <f t="shared" si="164"/>
        <v>55.2</v>
      </c>
      <c r="DO5306" t="str">
        <f t="shared" si="165"/>
        <v>LABOR- SUBCONTRACTOR</v>
      </c>
    </row>
    <row r="5307" spans="1:119" x14ac:dyDescent="0.35">
      <c r="A5307" t="s">
        <v>105</v>
      </c>
      <c r="B5307">
        <v>504592</v>
      </c>
      <c r="C5307">
        <v>6359</v>
      </c>
      <c r="D5307">
        <v>125491</v>
      </c>
      <c r="E5307">
        <v>13662</v>
      </c>
      <c r="F5307">
        <v>0</v>
      </c>
      <c r="G5307" t="s">
        <v>106</v>
      </c>
      <c r="H5307" t="s">
        <v>106</v>
      </c>
      <c r="I5307" t="s">
        <v>106</v>
      </c>
      <c r="J5307" t="s">
        <v>107</v>
      </c>
      <c r="K5307" t="s">
        <v>108</v>
      </c>
      <c r="L5307" t="s">
        <v>109</v>
      </c>
      <c r="M5307" t="s">
        <v>110</v>
      </c>
      <c r="N5307" t="s">
        <v>11647</v>
      </c>
      <c r="O5307" t="s">
        <v>3066</v>
      </c>
      <c r="P5307">
        <v>8178</v>
      </c>
      <c r="Q5307">
        <v>360</v>
      </c>
      <c r="R5307">
        <v>72</v>
      </c>
      <c r="S5307">
        <v>40</v>
      </c>
      <c r="T5307">
        <v>0</v>
      </c>
      <c r="U5307">
        <v>27.6</v>
      </c>
      <c r="V5307">
        <v>27.6</v>
      </c>
      <c r="W5307">
        <v>40</v>
      </c>
      <c r="X5307">
        <v>0</v>
      </c>
      <c r="Y5307">
        <v>0</v>
      </c>
      <c r="Z5307">
        <v>0</v>
      </c>
      <c r="AD5307" s="1">
        <v>41582.333333333336</v>
      </c>
      <c r="AE5307" s="1">
        <v>41587.708333333336</v>
      </c>
      <c r="AG5307" s="1">
        <v>41527.333333333336</v>
      </c>
      <c r="AH5307" s="1">
        <v>41532.708333333336</v>
      </c>
      <c r="AI5307" s="1">
        <v>41527.333333333336</v>
      </c>
      <c r="AJ5307" s="1">
        <v>41532.708333333336</v>
      </c>
      <c r="AK5307" s="1">
        <v>41527.333333333336</v>
      </c>
      <c r="AL5307" s="1">
        <v>41532.708333333336</v>
      </c>
      <c r="AM5307" s="1">
        <v>41582.333333333336</v>
      </c>
      <c r="AN5307" s="1">
        <v>41587.708333333336</v>
      </c>
      <c r="AP5307" t="s">
        <v>113</v>
      </c>
      <c r="AU5307" t="s">
        <v>11648</v>
      </c>
      <c r="AY5307" t="s">
        <v>106</v>
      </c>
      <c r="AZ5307">
        <v>0</v>
      </c>
      <c r="BA5307">
        <v>0</v>
      </c>
      <c r="BD5307" s="3">
        <v>41321.663194444445</v>
      </c>
      <c r="BE5307" s="3">
        <v>41321.663888888892</v>
      </c>
      <c r="BF5307" t="s">
        <v>115</v>
      </c>
      <c r="BG5307" t="s">
        <v>115</v>
      </c>
      <c r="BH5307">
        <v>8149</v>
      </c>
      <c r="BM5307">
        <v>43550</v>
      </c>
      <c r="BR5307" t="s">
        <v>116</v>
      </c>
      <c r="BS5307" t="s">
        <v>117</v>
      </c>
      <c r="BU5307">
        <v>1</v>
      </c>
      <c r="BV5307" t="s">
        <v>118</v>
      </c>
      <c r="BX5307" t="s">
        <v>119</v>
      </c>
      <c r="BY5307" t="s">
        <v>119</v>
      </c>
      <c r="BZ5307" t="s">
        <v>119</v>
      </c>
      <c r="CA5307">
        <v>1</v>
      </c>
      <c r="CC5307" t="s">
        <v>120</v>
      </c>
      <c r="CH5307">
        <v>540</v>
      </c>
      <c r="CI5307">
        <v>29860</v>
      </c>
      <c r="CJ5307" t="s">
        <v>106</v>
      </c>
      <c r="CK5307" t="s">
        <v>106</v>
      </c>
      <c r="CL5307">
        <v>10</v>
      </c>
      <c r="CM5307" t="s">
        <v>2889</v>
      </c>
      <c r="CO5307">
        <v>125490</v>
      </c>
      <c r="CQ5307">
        <v>0</v>
      </c>
      <c r="CR5307">
        <v>0</v>
      </c>
      <c r="CS5307">
        <v>0</v>
      </c>
      <c r="CY5307" t="s">
        <v>123</v>
      </c>
      <c r="CZ5307" t="s">
        <v>124</v>
      </c>
      <c r="DD5307" t="str" cm="1">
        <f t="array" ref="DD5307">TEXT(_xlfn.SEQUENCE(1, DATEDIF(AG5307, AH5307, "m") + 1, AG5307, 30), "YYYY-APMM")</f>
        <v>2013-AP09</v>
      </c>
      <c r="DN5307">
        <f t="shared" si="164"/>
        <v>27.6</v>
      </c>
      <c r="DO5307" t="str">
        <f t="shared" si="165"/>
        <v>LABOR- SUBCONTRACTOR</v>
      </c>
    </row>
    <row r="5308" spans="1:119" x14ac:dyDescent="0.35">
      <c r="A5308" t="s">
        <v>105</v>
      </c>
      <c r="B5308">
        <v>504593</v>
      </c>
      <c r="C5308">
        <v>6359</v>
      </c>
      <c r="D5308">
        <v>125491</v>
      </c>
      <c r="E5308">
        <v>13662</v>
      </c>
      <c r="F5308">
        <v>0</v>
      </c>
      <c r="G5308" t="s">
        <v>106</v>
      </c>
      <c r="H5308" t="s">
        <v>106</v>
      </c>
      <c r="I5308" t="s">
        <v>106</v>
      </c>
      <c r="J5308" t="s">
        <v>107</v>
      </c>
      <c r="K5308" t="s">
        <v>108</v>
      </c>
      <c r="L5308" t="s">
        <v>109</v>
      </c>
      <c r="M5308" t="s">
        <v>110</v>
      </c>
      <c r="N5308" t="s">
        <v>11649</v>
      </c>
      <c r="O5308" t="s">
        <v>3069</v>
      </c>
      <c r="P5308">
        <v>8178</v>
      </c>
      <c r="Q5308">
        <v>384</v>
      </c>
      <c r="R5308">
        <v>0</v>
      </c>
      <c r="S5308">
        <v>56</v>
      </c>
      <c r="T5308">
        <v>0</v>
      </c>
      <c r="U5308">
        <v>16.8</v>
      </c>
      <c r="V5308">
        <v>16.8</v>
      </c>
      <c r="W5308">
        <v>56</v>
      </c>
      <c r="X5308">
        <v>0</v>
      </c>
      <c r="Y5308">
        <v>0</v>
      </c>
      <c r="Z5308">
        <v>0</v>
      </c>
      <c r="AD5308" s="1">
        <v>41651.333333333336</v>
      </c>
      <c r="AE5308" s="1">
        <v>41658.708333333336</v>
      </c>
      <c r="AG5308" s="1">
        <v>41594.333333333336</v>
      </c>
      <c r="AH5308" s="1">
        <v>41601.708333333336</v>
      </c>
      <c r="AI5308" s="1">
        <v>41594.333333333336</v>
      </c>
      <c r="AJ5308" s="1">
        <v>41601.708333333336</v>
      </c>
      <c r="AK5308" s="1">
        <v>41594.333333333336</v>
      </c>
      <c r="AL5308" s="1">
        <v>41601.708333333336</v>
      </c>
      <c r="AM5308" s="1">
        <v>41651.333333333336</v>
      </c>
      <c r="AN5308" s="1">
        <v>41658.708333333336</v>
      </c>
      <c r="AP5308" t="s">
        <v>113</v>
      </c>
      <c r="AU5308" t="s">
        <v>11650</v>
      </c>
      <c r="AY5308" t="s">
        <v>106</v>
      </c>
      <c r="AZ5308">
        <v>0</v>
      </c>
      <c r="BA5308">
        <v>0</v>
      </c>
      <c r="BD5308" s="3">
        <v>41321.663194444445</v>
      </c>
      <c r="BE5308" s="3">
        <v>41321.663888888892</v>
      </c>
      <c r="BF5308" t="s">
        <v>115</v>
      </c>
      <c r="BG5308" t="s">
        <v>115</v>
      </c>
      <c r="BH5308">
        <v>8149</v>
      </c>
      <c r="BM5308">
        <v>43550</v>
      </c>
      <c r="BR5308" t="s">
        <v>116</v>
      </c>
      <c r="BS5308" t="s">
        <v>117</v>
      </c>
      <c r="BU5308">
        <v>1</v>
      </c>
      <c r="BV5308" t="s">
        <v>118</v>
      </c>
      <c r="BX5308" t="s">
        <v>119</v>
      </c>
      <c r="BY5308" t="s">
        <v>119</v>
      </c>
      <c r="BZ5308" t="s">
        <v>119</v>
      </c>
      <c r="CA5308">
        <v>1</v>
      </c>
      <c r="CC5308" t="s">
        <v>120</v>
      </c>
      <c r="CH5308">
        <v>540</v>
      </c>
      <c r="CI5308">
        <v>29860</v>
      </c>
      <c r="CJ5308" t="s">
        <v>106</v>
      </c>
      <c r="CK5308" t="s">
        <v>106</v>
      </c>
      <c r="CL5308">
        <v>10</v>
      </c>
      <c r="CM5308" t="s">
        <v>2889</v>
      </c>
      <c r="CO5308">
        <v>125490</v>
      </c>
      <c r="CQ5308">
        <v>0</v>
      </c>
      <c r="CR5308">
        <v>0</v>
      </c>
      <c r="CS5308">
        <v>0</v>
      </c>
      <c r="CY5308" t="s">
        <v>123</v>
      </c>
      <c r="CZ5308" t="s">
        <v>124</v>
      </c>
      <c r="DD5308" t="str" cm="1">
        <f t="array" ref="DD5308">TEXT(_xlfn.SEQUENCE(1, DATEDIF(AG5308, AH5308, "m") + 1, AG5308, 30), "YYYY-APMM")</f>
        <v>2013-AP11</v>
      </c>
      <c r="DN5308">
        <f t="shared" si="164"/>
        <v>16.8</v>
      </c>
      <c r="DO5308" t="str">
        <f t="shared" si="165"/>
        <v>LABOR- SUBCONTRACTOR</v>
      </c>
    </row>
    <row r="5309" spans="1:119" x14ac:dyDescent="0.35">
      <c r="A5309" t="s">
        <v>105</v>
      </c>
      <c r="B5309">
        <v>504594</v>
      </c>
      <c r="C5309">
        <v>6359</v>
      </c>
      <c r="D5309">
        <v>125492</v>
      </c>
      <c r="E5309">
        <v>13662</v>
      </c>
      <c r="F5309">
        <v>0</v>
      </c>
      <c r="G5309" t="s">
        <v>106</v>
      </c>
      <c r="H5309" t="s">
        <v>106</v>
      </c>
      <c r="I5309" t="s">
        <v>106</v>
      </c>
      <c r="J5309" t="s">
        <v>107</v>
      </c>
      <c r="K5309" t="s">
        <v>108</v>
      </c>
      <c r="L5309" t="s">
        <v>109</v>
      </c>
      <c r="M5309" t="s">
        <v>110</v>
      </c>
      <c r="N5309" t="s">
        <v>11651</v>
      </c>
      <c r="O5309" t="s">
        <v>3063</v>
      </c>
      <c r="P5309">
        <v>8178</v>
      </c>
      <c r="Q5309">
        <v>72</v>
      </c>
      <c r="R5309">
        <v>0</v>
      </c>
      <c r="S5309">
        <v>40</v>
      </c>
      <c r="T5309">
        <v>0</v>
      </c>
      <c r="U5309">
        <v>55.2</v>
      </c>
      <c r="V5309">
        <v>55.2</v>
      </c>
      <c r="W5309">
        <v>40</v>
      </c>
      <c r="X5309">
        <v>0</v>
      </c>
      <c r="Y5309">
        <v>0</v>
      </c>
      <c r="Z5309">
        <v>0</v>
      </c>
      <c r="AD5309" s="1">
        <v>41582.333333333336</v>
      </c>
      <c r="AE5309" s="1">
        <v>41587.708333333336</v>
      </c>
      <c r="AG5309" s="1">
        <v>41571.333333333336</v>
      </c>
      <c r="AH5309" s="1">
        <v>41576.708333333336</v>
      </c>
      <c r="AI5309" s="1">
        <v>41571.333333333336</v>
      </c>
      <c r="AJ5309" s="1">
        <v>41576.708333333336</v>
      </c>
      <c r="AK5309" s="1">
        <v>41571.333333333336</v>
      </c>
      <c r="AL5309" s="1">
        <v>41576.708333333336</v>
      </c>
      <c r="AM5309" s="1">
        <v>41582.333333333336</v>
      </c>
      <c r="AN5309" s="1">
        <v>41587.708333333336</v>
      </c>
      <c r="AP5309" t="s">
        <v>113</v>
      </c>
      <c r="AU5309" t="s">
        <v>11652</v>
      </c>
      <c r="AY5309" t="s">
        <v>106</v>
      </c>
      <c r="AZ5309">
        <v>0</v>
      </c>
      <c r="BA5309">
        <v>0</v>
      </c>
      <c r="BD5309" s="3">
        <v>41321.663194444445</v>
      </c>
      <c r="BE5309" s="3">
        <v>41321.663888888892</v>
      </c>
      <c r="BF5309" t="s">
        <v>115</v>
      </c>
      <c r="BG5309" t="s">
        <v>115</v>
      </c>
      <c r="BH5309">
        <v>8149</v>
      </c>
      <c r="BM5309">
        <v>43550</v>
      </c>
      <c r="BR5309" t="s">
        <v>116</v>
      </c>
      <c r="BS5309" t="s">
        <v>117</v>
      </c>
      <c r="BU5309">
        <v>1</v>
      </c>
      <c r="BV5309" t="s">
        <v>118</v>
      </c>
      <c r="BX5309" t="s">
        <v>119</v>
      </c>
      <c r="BY5309" t="s">
        <v>119</v>
      </c>
      <c r="BZ5309" t="s">
        <v>119</v>
      </c>
      <c r="CA5309">
        <v>1</v>
      </c>
      <c r="CC5309" t="s">
        <v>120</v>
      </c>
      <c r="CH5309">
        <v>540</v>
      </c>
      <c r="CI5309">
        <v>29870</v>
      </c>
      <c r="CJ5309" t="s">
        <v>106</v>
      </c>
      <c r="CK5309" t="s">
        <v>106</v>
      </c>
      <c r="CL5309">
        <v>15</v>
      </c>
      <c r="CM5309" t="s">
        <v>2963</v>
      </c>
      <c r="CO5309">
        <v>125490</v>
      </c>
      <c r="CQ5309">
        <v>0</v>
      </c>
      <c r="CR5309">
        <v>0</v>
      </c>
      <c r="CS5309">
        <v>0</v>
      </c>
      <c r="CY5309" t="s">
        <v>123</v>
      </c>
      <c r="CZ5309" t="s">
        <v>124</v>
      </c>
      <c r="DD5309" t="str" cm="1">
        <f t="array" ref="DD5309">TEXT(_xlfn.SEQUENCE(1, DATEDIF(AG5309, AH5309, "m") + 1, AG5309, 30), "YYYY-APMM")</f>
        <v>2013-AP10</v>
      </c>
      <c r="DN5309">
        <f t="shared" si="164"/>
        <v>55.2</v>
      </c>
      <c r="DO5309" t="str">
        <f t="shared" si="165"/>
        <v>LABOR- SUBCONTRACTOR</v>
      </c>
    </row>
    <row r="5310" spans="1:119" x14ac:dyDescent="0.35">
      <c r="A5310" t="s">
        <v>105</v>
      </c>
      <c r="B5310">
        <v>504595</v>
      </c>
      <c r="C5310">
        <v>6359</v>
      </c>
      <c r="D5310">
        <v>125492</v>
      </c>
      <c r="E5310">
        <v>13662</v>
      </c>
      <c r="F5310">
        <v>0</v>
      </c>
      <c r="G5310" t="s">
        <v>106</v>
      </c>
      <c r="H5310" t="s">
        <v>106</v>
      </c>
      <c r="I5310" t="s">
        <v>106</v>
      </c>
      <c r="J5310" t="s">
        <v>107</v>
      </c>
      <c r="K5310" t="s">
        <v>108</v>
      </c>
      <c r="L5310" t="s">
        <v>109</v>
      </c>
      <c r="M5310" t="s">
        <v>110</v>
      </c>
      <c r="N5310" t="s">
        <v>11653</v>
      </c>
      <c r="O5310" t="s">
        <v>3081</v>
      </c>
      <c r="P5310">
        <v>8178</v>
      </c>
      <c r="Q5310">
        <v>240</v>
      </c>
      <c r="R5310">
        <v>72</v>
      </c>
      <c r="S5310">
        <v>40</v>
      </c>
      <c r="T5310">
        <v>0</v>
      </c>
      <c r="U5310">
        <v>27.6</v>
      </c>
      <c r="V5310">
        <v>27.6</v>
      </c>
      <c r="W5310">
        <v>40</v>
      </c>
      <c r="X5310">
        <v>0</v>
      </c>
      <c r="Y5310">
        <v>0</v>
      </c>
      <c r="Z5310">
        <v>0</v>
      </c>
      <c r="AD5310" s="1">
        <v>41606.333333333336</v>
      </c>
      <c r="AE5310" s="1">
        <v>41611.708333333336</v>
      </c>
      <c r="AG5310" s="1">
        <v>41571.333333333336</v>
      </c>
      <c r="AH5310" s="1">
        <v>41576.708333333336</v>
      </c>
      <c r="AI5310" s="1">
        <v>41571.333333333336</v>
      </c>
      <c r="AJ5310" s="1">
        <v>41576.708333333336</v>
      </c>
      <c r="AK5310" s="1">
        <v>41571.333333333336</v>
      </c>
      <c r="AL5310" s="1">
        <v>41576.708333333336</v>
      </c>
      <c r="AM5310" s="1">
        <v>41606.333333333336</v>
      </c>
      <c r="AN5310" s="1">
        <v>41611.708333333336</v>
      </c>
      <c r="AP5310" t="s">
        <v>113</v>
      </c>
      <c r="AU5310" t="s">
        <v>11654</v>
      </c>
      <c r="AY5310" t="s">
        <v>106</v>
      </c>
      <c r="AZ5310">
        <v>0</v>
      </c>
      <c r="BA5310">
        <v>0</v>
      </c>
      <c r="BD5310" s="3">
        <v>41321.663194444445</v>
      </c>
      <c r="BE5310" s="3">
        <v>41321.663888888892</v>
      </c>
      <c r="BF5310" t="s">
        <v>115</v>
      </c>
      <c r="BG5310" t="s">
        <v>115</v>
      </c>
      <c r="BH5310">
        <v>8149</v>
      </c>
      <c r="BM5310">
        <v>43550</v>
      </c>
      <c r="BR5310" t="s">
        <v>116</v>
      </c>
      <c r="BS5310" t="s">
        <v>117</v>
      </c>
      <c r="BU5310">
        <v>1</v>
      </c>
      <c r="BV5310" t="s">
        <v>118</v>
      </c>
      <c r="BX5310" t="s">
        <v>119</v>
      </c>
      <c r="BY5310" t="s">
        <v>119</v>
      </c>
      <c r="BZ5310" t="s">
        <v>119</v>
      </c>
      <c r="CA5310">
        <v>1</v>
      </c>
      <c r="CC5310" t="s">
        <v>120</v>
      </c>
      <c r="CH5310">
        <v>540</v>
      </c>
      <c r="CI5310">
        <v>29870</v>
      </c>
      <c r="CJ5310" t="s">
        <v>106</v>
      </c>
      <c r="CK5310" t="s">
        <v>106</v>
      </c>
      <c r="CL5310">
        <v>15</v>
      </c>
      <c r="CM5310" t="s">
        <v>2963</v>
      </c>
      <c r="CO5310">
        <v>125490</v>
      </c>
      <c r="CQ5310">
        <v>0</v>
      </c>
      <c r="CR5310">
        <v>0</v>
      </c>
      <c r="CS5310">
        <v>0</v>
      </c>
      <c r="CY5310" t="s">
        <v>123</v>
      </c>
      <c r="CZ5310" t="s">
        <v>124</v>
      </c>
      <c r="DD5310" t="str" cm="1">
        <f t="array" ref="DD5310">TEXT(_xlfn.SEQUENCE(1, DATEDIF(AG5310, AH5310, "m") + 1, AG5310, 30), "YYYY-APMM")</f>
        <v>2013-AP10</v>
      </c>
      <c r="DN5310">
        <f t="shared" si="164"/>
        <v>27.6</v>
      </c>
      <c r="DO5310" t="str">
        <f t="shared" si="165"/>
        <v>LABOR- SUBCONTRACTOR</v>
      </c>
    </row>
    <row r="5311" spans="1:119" x14ac:dyDescent="0.35">
      <c r="A5311" t="s">
        <v>105</v>
      </c>
      <c r="B5311">
        <v>504596</v>
      </c>
      <c r="C5311">
        <v>6359</v>
      </c>
      <c r="D5311">
        <v>125492</v>
      </c>
      <c r="E5311">
        <v>13662</v>
      </c>
      <c r="F5311">
        <v>0</v>
      </c>
      <c r="G5311" t="s">
        <v>106</v>
      </c>
      <c r="H5311" t="s">
        <v>106</v>
      </c>
      <c r="I5311" t="s">
        <v>106</v>
      </c>
      <c r="J5311" t="s">
        <v>107</v>
      </c>
      <c r="K5311" t="s">
        <v>108</v>
      </c>
      <c r="L5311" t="s">
        <v>109</v>
      </c>
      <c r="M5311" t="s">
        <v>110</v>
      </c>
      <c r="N5311" t="s">
        <v>11655</v>
      </c>
      <c r="O5311" t="s">
        <v>3069</v>
      </c>
      <c r="P5311">
        <v>8178</v>
      </c>
      <c r="Q5311">
        <v>216</v>
      </c>
      <c r="R5311">
        <v>0</v>
      </c>
      <c r="S5311">
        <v>56</v>
      </c>
      <c r="T5311">
        <v>0</v>
      </c>
      <c r="U5311">
        <v>16.8</v>
      </c>
      <c r="V5311">
        <v>16.8</v>
      </c>
      <c r="W5311">
        <v>56</v>
      </c>
      <c r="X5311">
        <v>0</v>
      </c>
      <c r="Y5311">
        <v>0</v>
      </c>
      <c r="Z5311">
        <v>0</v>
      </c>
      <c r="AD5311" s="1">
        <v>41659.333333333336</v>
      </c>
      <c r="AE5311" s="1">
        <v>41666.708333333336</v>
      </c>
      <c r="AG5311" s="1">
        <v>41627.333333333336</v>
      </c>
      <c r="AH5311" s="1">
        <v>41634.708333333336</v>
      </c>
      <c r="AI5311" s="1">
        <v>41627.333333333336</v>
      </c>
      <c r="AJ5311" s="1">
        <v>41634.708333333336</v>
      </c>
      <c r="AK5311" s="1">
        <v>41627.333333333336</v>
      </c>
      <c r="AL5311" s="1">
        <v>41634.708333333336</v>
      </c>
      <c r="AM5311" s="1">
        <v>41659.333333333336</v>
      </c>
      <c r="AN5311" s="1">
        <v>41666.708333333336</v>
      </c>
      <c r="AP5311" t="s">
        <v>113</v>
      </c>
      <c r="AU5311" t="s">
        <v>11656</v>
      </c>
      <c r="AY5311" t="s">
        <v>106</v>
      </c>
      <c r="AZ5311">
        <v>0</v>
      </c>
      <c r="BA5311">
        <v>0</v>
      </c>
      <c r="BD5311" s="3">
        <v>41321.663194444445</v>
      </c>
      <c r="BE5311" s="3">
        <v>41321.663888888892</v>
      </c>
      <c r="BF5311" t="s">
        <v>115</v>
      </c>
      <c r="BG5311" t="s">
        <v>115</v>
      </c>
      <c r="BH5311">
        <v>8149</v>
      </c>
      <c r="BM5311">
        <v>43550</v>
      </c>
      <c r="BR5311" t="s">
        <v>116</v>
      </c>
      <c r="BS5311" t="s">
        <v>117</v>
      </c>
      <c r="BU5311">
        <v>1</v>
      </c>
      <c r="BV5311" t="s">
        <v>118</v>
      </c>
      <c r="BX5311" t="s">
        <v>119</v>
      </c>
      <c r="BY5311" t="s">
        <v>119</v>
      </c>
      <c r="BZ5311" t="s">
        <v>119</v>
      </c>
      <c r="CA5311">
        <v>1</v>
      </c>
      <c r="CC5311" t="s">
        <v>120</v>
      </c>
      <c r="CH5311">
        <v>540</v>
      </c>
      <c r="CI5311">
        <v>29870</v>
      </c>
      <c r="CJ5311" t="s">
        <v>106</v>
      </c>
      <c r="CK5311" t="s">
        <v>106</v>
      </c>
      <c r="CL5311">
        <v>15</v>
      </c>
      <c r="CM5311" t="s">
        <v>2963</v>
      </c>
      <c r="CO5311">
        <v>125490</v>
      </c>
      <c r="CQ5311">
        <v>0</v>
      </c>
      <c r="CR5311">
        <v>0</v>
      </c>
      <c r="CS5311">
        <v>0</v>
      </c>
      <c r="CY5311" t="s">
        <v>123</v>
      </c>
      <c r="CZ5311" t="s">
        <v>124</v>
      </c>
      <c r="DD5311" t="str" cm="1">
        <f t="array" ref="DD5311">TEXT(_xlfn.SEQUENCE(1, DATEDIF(AG5311, AH5311, "m") + 1, AG5311, 30), "YYYY-APMM")</f>
        <v>2013-AP12</v>
      </c>
      <c r="DN5311">
        <f t="shared" si="164"/>
        <v>16.8</v>
      </c>
      <c r="DO5311" t="str">
        <f t="shared" si="165"/>
        <v>LABOR- SUBCONTRACTOR</v>
      </c>
    </row>
    <row r="5312" spans="1:119" x14ac:dyDescent="0.35">
      <c r="A5312" t="s">
        <v>105</v>
      </c>
      <c r="B5312">
        <v>504597</v>
      </c>
      <c r="C5312">
        <v>6359</v>
      </c>
      <c r="D5312">
        <v>125492</v>
      </c>
      <c r="E5312">
        <v>13662</v>
      </c>
      <c r="F5312">
        <v>0</v>
      </c>
      <c r="G5312" t="s">
        <v>106</v>
      </c>
      <c r="H5312" t="s">
        <v>106</v>
      </c>
      <c r="I5312" t="s">
        <v>106</v>
      </c>
      <c r="J5312" t="s">
        <v>107</v>
      </c>
      <c r="K5312" t="s">
        <v>108</v>
      </c>
      <c r="L5312" t="s">
        <v>109</v>
      </c>
      <c r="M5312" t="s">
        <v>110</v>
      </c>
      <c r="N5312" t="s">
        <v>11657</v>
      </c>
      <c r="O5312" t="s">
        <v>3072</v>
      </c>
      <c r="P5312">
        <v>8178</v>
      </c>
      <c r="Q5312">
        <v>216</v>
      </c>
      <c r="R5312">
        <v>0</v>
      </c>
      <c r="S5312">
        <v>40</v>
      </c>
      <c r="T5312">
        <v>0</v>
      </c>
      <c r="U5312">
        <v>16.8</v>
      </c>
      <c r="V5312">
        <v>16.8</v>
      </c>
      <c r="W5312">
        <v>40</v>
      </c>
      <c r="X5312">
        <v>0</v>
      </c>
      <c r="Y5312">
        <v>0</v>
      </c>
      <c r="Z5312">
        <v>0</v>
      </c>
      <c r="AD5312" s="1">
        <v>41667.333333333336</v>
      </c>
      <c r="AE5312" s="1">
        <v>41672.708333333336</v>
      </c>
      <c r="AG5312" s="1">
        <v>41636.333333333336</v>
      </c>
      <c r="AH5312" s="1">
        <v>41640.708333333336</v>
      </c>
      <c r="AI5312" s="1">
        <v>41636.333333333336</v>
      </c>
      <c r="AJ5312" s="1">
        <v>41640.708333333336</v>
      </c>
      <c r="AK5312" s="1">
        <v>41636.333333333336</v>
      </c>
      <c r="AL5312" s="1">
        <v>41640.708333333336</v>
      </c>
      <c r="AM5312" s="1">
        <v>41667.333333333336</v>
      </c>
      <c r="AN5312" s="1">
        <v>41672.708333333336</v>
      </c>
      <c r="AP5312" t="s">
        <v>113</v>
      </c>
      <c r="AU5312" t="s">
        <v>11658</v>
      </c>
      <c r="AY5312" t="s">
        <v>106</v>
      </c>
      <c r="AZ5312">
        <v>0</v>
      </c>
      <c r="BA5312">
        <v>0</v>
      </c>
      <c r="BD5312" s="3">
        <v>41321.663194444445</v>
      </c>
      <c r="BE5312" s="3">
        <v>41321.663888888892</v>
      </c>
      <c r="BF5312" t="s">
        <v>115</v>
      </c>
      <c r="BG5312" t="s">
        <v>115</v>
      </c>
      <c r="BH5312">
        <v>8149</v>
      </c>
      <c r="BM5312">
        <v>43550</v>
      </c>
      <c r="BR5312" t="s">
        <v>116</v>
      </c>
      <c r="BS5312" t="s">
        <v>117</v>
      </c>
      <c r="BU5312">
        <v>1</v>
      </c>
      <c r="BV5312" t="s">
        <v>118</v>
      </c>
      <c r="BX5312" t="s">
        <v>119</v>
      </c>
      <c r="BY5312" t="s">
        <v>119</v>
      </c>
      <c r="BZ5312" t="s">
        <v>119</v>
      </c>
      <c r="CA5312">
        <v>1</v>
      </c>
      <c r="CC5312" t="s">
        <v>120</v>
      </c>
      <c r="CH5312">
        <v>540</v>
      </c>
      <c r="CI5312">
        <v>29870</v>
      </c>
      <c r="CJ5312" t="s">
        <v>106</v>
      </c>
      <c r="CK5312" t="s">
        <v>106</v>
      </c>
      <c r="CL5312">
        <v>15</v>
      </c>
      <c r="CM5312" t="s">
        <v>2963</v>
      </c>
      <c r="CO5312">
        <v>125490</v>
      </c>
      <c r="CQ5312">
        <v>0</v>
      </c>
      <c r="CR5312">
        <v>0</v>
      </c>
      <c r="CS5312">
        <v>0</v>
      </c>
      <c r="CY5312" t="s">
        <v>123</v>
      </c>
      <c r="CZ5312" t="s">
        <v>124</v>
      </c>
      <c r="DD5312" t="str" cm="1">
        <f t="array" ref="DD5312">TEXT(_xlfn.SEQUENCE(1, DATEDIF(AG5312, AH5312, "m") + 1, AG5312, 30), "YYYY-APMM")</f>
        <v>2013-AP12</v>
      </c>
      <c r="DN5312">
        <f t="shared" si="164"/>
        <v>16.8</v>
      </c>
      <c r="DO5312" t="str">
        <f t="shared" si="165"/>
        <v>LABOR- SUBCONTRACTOR</v>
      </c>
    </row>
    <row r="5313" spans="1:119" x14ac:dyDescent="0.35">
      <c r="A5313" t="s">
        <v>105</v>
      </c>
      <c r="B5313">
        <v>504598</v>
      </c>
      <c r="C5313">
        <v>6359</v>
      </c>
      <c r="D5313">
        <v>125493</v>
      </c>
      <c r="E5313">
        <v>13662</v>
      </c>
      <c r="F5313">
        <v>0</v>
      </c>
      <c r="G5313" t="s">
        <v>106</v>
      </c>
      <c r="H5313" t="s">
        <v>106</v>
      </c>
      <c r="I5313" t="s">
        <v>106</v>
      </c>
      <c r="J5313" t="s">
        <v>107</v>
      </c>
      <c r="K5313" t="s">
        <v>108</v>
      </c>
      <c r="L5313" t="s">
        <v>109</v>
      </c>
      <c r="M5313" t="s">
        <v>110</v>
      </c>
      <c r="N5313" t="s">
        <v>11659</v>
      </c>
      <c r="O5313" t="s">
        <v>3086</v>
      </c>
      <c r="P5313">
        <v>8178</v>
      </c>
      <c r="Q5313">
        <v>72</v>
      </c>
      <c r="R5313">
        <v>0</v>
      </c>
      <c r="S5313">
        <v>40</v>
      </c>
      <c r="T5313">
        <v>0</v>
      </c>
      <c r="U5313">
        <v>16.8</v>
      </c>
      <c r="V5313">
        <v>16.8</v>
      </c>
      <c r="W5313">
        <v>40</v>
      </c>
      <c r="X5313">
        <v>0</v>
      </c>
      <c r="Y5313">
        <v>0</v>
      </c>
      <c r="Z5313">
        <v>0</v>
      </c>
      <c r="AD5313" s="1">
        <v>41606.333333333336</v>
      </c>
      <c r="AE5313" s="1">
        <v>41611.708333333336</v>
      </c>
      <c r="AG5313" s="1">
        <v>41596.333333333336</v>
      </c>
      <c r="AH5313" s="1">
        <v>41601.708333333336</v>
      </c>
      <c r="AI5313" s="1">
        <v>41596.333333333336</v>
      </c>
      <c r="AJ5313" s="1">
        <v>41601.708333333336</v>
      </c>
      <c r="AK5313" s="1">
        <v>41596.333333333336</v>
      </c>
      <c r="AL5313" s="1">
        <v>41601.708333333336</v>
      </c>
      <c r="AM5313" s="1">
        <v>41606.333333333336</v>
      </c>
      <c r="AN5313" s="1">
        <v>41611.708333333336</v>
      </c>
      <c r="AP5313" t="s">
        <v>113</v>
      </c>
      <c r="AU5313" t="s">
        <v>11660</v>
      </c>
      <c r="AY5313" t="s">
        <v>106</v>
      </c>
      <c r="AZ5313">
        <v>0</v>
      </c>
      <c r="BA5313">
        <v>0</v>
      </c>
      <c r="BD5313" s="3">
        <v>41321.663194444445</v>
      </c>
      <c r="BE5313" s="3">
        <v>41321.663888888892</v>
      </c>
      <c r="BF5313" t="s">
        <v>115</v>
      </c>
      <c r="BG5313" t="s">
        <v>115</v>
      </c>
      <c r="BH5313">
        <v>8149</v>
      </c>
      <c r="BM5313">
        <v>43550</v>
      </c>
      <c r="BR5313" t="s">
        <v>116</v>
      </c>
      <c r="BS5313" t="s">
        <v>117</v>
      </c>
      <c r="BU5313">
        <v>1</v>
      </c>
      <c r="BV5313" t="s">
        <v>118</v>
      </c>
      <c r="BX5313" t="s">
        <v>119</v>
      </c>
      <c r="BY5313" t="s">
        <v>119</v>
      </c>
      <c r="BZ5313" t="s">
        <v>119</v>
      </c>
      <c r="CA5313">
        <v>1</v>
      </c>
      <c r="CC5313" t="s">
        <v>120</v>
      </c>
      <c r="CH5313">
        <v>540</v>
      </c>
      <c r="CI5313">
        <v>29880</v>
      </c>
      <c r="CJ5313" t="s">
        <v>106</v>
      </c>
      <c r="CK5313" t="s">
        <v>106</v>
      </c>
      <c r="CL5313">
        <v>20</v>
      </c>
      <c r="CM5313" t="s">
        <v>2867</v>
      </c>
      <c r="CO5313">
        <v>125490</v>
      </c>
      <c r="CQ5313">
        <v>0</v>
      </c>
      <c r="CR5313">
        <v>0</v>
      </c>
      <c r="CS5313">
        <v>0</v>
      </c>
      <c r="CY5313" t="s">
        <v>123</v>
      </c>
      <c r="CZ5313" t="s">
        <v>124</v>
      </c>
      <c r="DD5313" t="str" cm="1">
        <f t="array" ref="DD5313">TEXT(_xlfn.SEQUENCE(1, DATEDIF(AG5313, AH5313, "m") + 1, AG5313, 30), "YYYY-APMM")</f>
        <v>2013-AP11</v>
      </c>
      <c r="DN5313">
        <f t="shared" si="164"/>
        <v>16.8</v>
      </c>
      <c r="DO5313" t="str">
        <f t="shared" si="165"/>
        <v>LABOR- SUBCONTRACTOR</v>
      </c>
    </row>
    <row r="5314" spans="1:119" x14ac:dyDescent="0.35">
      <c r="A5314" t="s">
        <v>105</v>
      </c>
      <c r="B5314">
        <v>504599</v>
      </c>
      <c r="C5314">
        <v>6359</v>
      </c>
      <c r="D5314">
        <v>125493</v>
      </c>
      <c r="E5314">
        <v>13662</v>
      </c>
      <c r="F5314">
        <v>0</v>
      </c>
      <c r="G5314" t="s">
        <v>106</v>
      </c>
      <c r="H5314" t="s">
        <v>106</v>
      </c>
      <c r="I5314" t="s">
        <v>106</v>
      </c>
      <c r="J5314" t="s">
        <v>107</v>
      </c>
      <c r="K5314" t="s">
        <v>108</v>
      </c>
      <c r="L5314" t="s">
        <v>109</v>
      </c>
      <c r="M5314" t="s">
        <v>110</v>
      </c>
      <c r="N5314" t="s">
        <v>11661</v>
      </c>
      <c r="O5314" t="s">
        <v>3089</v>
      </c>
      <c r="P5314">
        <v>8178</v>
      </c>
      <c r="Q5314">
        <v>440</v>
      </c>
      <c r="R5314">
        <v>224</v>
      </c>
      <c r="S5314">
        <v>40</v>
      </c>
      <c r="T5314">
        <v>0</v>
      </c>
      <c r="U5314">
        <v>16.8</v>
      </c>
      <c r="V5314">
        <v>16.8</v>
      </c>
      <c r="W5314">
        <v>40</v>
      </c>
      <c r="X5314">
        <v>0</v>
      </c>
      <c r="Y5314">
        <v>0</v>
      </c>
      <c r="Z5314">
        <v>0</v>
      </c>
      <c r="AD5314" s="1">
        <v>41667.333333333336</v>
      </c>
      <c r="AE5314" s="1">
        <v>41672.708333333336</v>
      </c>
      <c r="AG5314" s="1">
        <v>41602.333333333336</v>
      </c>
      <c r="AH5314" s="1">
        <v>41606.708333333336</v>
      </c>
      <c r="AI5314" s="1">
        <v>41602.333333333336</v>
      </c>
      <c r="AJ5314" s="1">
        <v>41606.708333333336</v>
      </c>
      <c r="AK5314" s="1">
        <v>41602.333333333336</v>
      </c>
      <c r="AL5314" s="1">
        <v>41606.708333333336</v>
      </c>
      <c r="AM5314" s="1">
        <v>41667.333333333336</v>
      </c>
      <c r="AN5314" s="1">
        <v>41672.708333333336</v>
      </c>
      <c r="AP5314" t="s">
        <v>113</v>
      </c>
      <c r="AU5314" t="s">
        <v>11662</v>
      </c>
      <c r="AY5314" t="s">
        <v>106</v>
      </c>
      <c r="AZ5314">
        <v>0</v>
      </c>
      <c r="BA5314">
        <v>0</v>
      </c>
      <c r="BD5314" s="3">
        <v>41321.663194444445</v>
      </c>
      <c r="BE5314" s="3">
        <v>41321.663888888892</v>
      </c>
      <c r="BF5314" t="s">
        <v>115</v>
      </c>
      <c r="BG5314" t="s">
        <v>115</v>
      </c>
      <c r="BH5314">
        <v>8149</v>
      </c>
      <c r="BM5314">
        <v>43550</v>
      </c>
      <c r="BR5314" t="s">
        <v>116</v>
      </c>
      <c r="BS5314" t="s">
        <v>117</v>
      </c>
      <c r="BU5314">
        <v>1</v>
      </c>
      <c r="BV5314" t="s">
        <v>118</v>
      </c>
      <c r="BX5314" t="s">
        <v>119</v>
      </c>
      <c r="BY5314" t="s">
        <v>119</v>
      </c>
      <c r="BZ5314" t="s">
        <v>119</v>
      </c>
      <c r="CA5314">
        <v>1</v>
      </c>
      <c r="CC5314" t="s">
        <v>120</v>
      </c>
      <c r="CH5314">
        <v>540</v>
      </c>
      <c r="CI5314">
        <v>29880</v>
      </c>
      <c r="CJ5314" t="s">
        <v>106</v>
      </c>
      <c r="CK5314" t="s">
        <v>106</v>
      </c>
      <c r="CL5314">
        <v>20</v>
      </c>
      <c r="CM5314" t="s">
        <v>2867</v>
      </c>
      <c r="CO5314">
        <v>125490</v>
      </c>
      <c r="CQ5314">
        <v>0</v>
      </c>
      <c r="CR5314">
        <v>0</v>
      </c>
      <c r="CS5314">
        <v>0</v>
      </c>
      <c r="CY5314" t="s">
        <v>123</v>
      </c>
      <c r="CZ5314" t="s">
        <v>124</v>
      </c>
      <c r="DD5314" t="str" cm="1">
        <f t="array" ref="DD5314">TEXT(_xlfn.SEQUENCE(1, DATEDIF(AG5314, AH5314, "m") + 1, AG5314, 30), "YYYY-APMM")</f>
        <v>2013-AP11</v>
      </c>
      <c r="DN5314">
        <f t="shared" si="164"/>
        <v>16.8</v>
      </c>
      <c r="DO5314" t="str">
        <f t="shared" si="165"/>
        <v>LABOR- SUBCONTRACTOR</v>
      </c>
    </row>
    <row r="5315" spans="1:119" x14ac:dyDescent="0.35">
      <c r="A5315" t="s">
        <v>105</v>
      </c>
      <c r="B5315">
        <v>504600</v>
      </c>
      <c r="C5315">
        <v>6359</v>
      </c>
      <c r="D5315">
        <v>125493</v>
      </c>
      <c r="E5315">
        <v>13662</v>
      </c>
      <c r="F5315">
        <v>0</v>
      </c>
      <c r="G5315" t="s">
        <v>106</v>
      </c>
      <c r="H5315" t="s">
        <v>106</v>
      </c>
      <c r="I5315" t="s">
        <v>106</v>
      </c>
      <c r="J5315" t="s">
        <v>107</v>
      </c>
      <c r="K5315" t="s">
        <v>108</v>
      </c>
      <c r="L5315" t="s">
        <v>109</v>
      </c>
      <c r="M5315" t="s">
        <v>110</v>
      </c>
      <c r="N5315" t="s">
        <v>11663</v>
      </c>
      <c r="O5315" t="s">
        <v>3092</v>
      </c>
      <c r="P5315">
        <v>8178</v>
      </c>
      <c r="Q5315">
        <v>216</v>
      </c>
      <c r="R5315">
        <v>144</v>
      </c>
      <c r="S5315">
        <v>56</v>
      </c>
      <c r="T5315">
        <v>0</v>
      </c>
      <c r="U5315">
        <v>50.4</v>
      </c>
      <c r="V5315">
        <v>50.4</v>
      </c>
      <c r="W5315">
        <v>56</v>
      </c>
      <c r="X5315">
        <v>0</v>
      </c>
      <c r="Y5315">
        <v>0</v>
      </c>
      <c r="Z5315">
        <v>0</v>
      </c>
      <c r="AD5315" s="1">
        <v>41673.333333333336</v>
      </c>
      <c r="AE5315" s="1">
        <v>41680.708333333336</v>
      </c>
      <c r="AG5315" s="1">
        <v>41641.333333333336</v>
      </c>
      <c r="AH5315" s="1">
        <v>41648.708333333336</v>
      </c>
      <c r="AI5315" s="1">
        <v>41641.333333333336</v>
      </c>
      <c r="AJ5315" s="1">
        <v>41648.708333333336</v>
      </c>
      <c r="AK5315" s="1">
        <v>41641.333333333336</v>
      </c>
      <c r="AL5315" s="1">
        <v>41648.708333333336</v>
      </c>
      <c r="AM5315" s="1">
        <v>41673.333333333336</v>
      </c>
      <c r="AN5315" s="1">
        <v>41680.708333333336</v>
      </c>
      <c r="AP5315" t="s">
        <v>113</v>
      </c>
      <c r="AU5315" t="s">
        <v>11664</v>
      </c>
      <c r="AY5315" t="s">
        <v>106</v>
      </c>
      <c r="AZ5315">
        <v>0</v>
      </c>
      <c r="BA5315">
        <v>0</v>
      </c>
      <c r="BD5315" s="3">
        <v>41321.663194444445</v>
      </c>
      <c r="BE5315" s="3">
        <v>41321.663888888892</v>
      </c>
      <c r="BF5315" t="s">
        <v>115</v>
      </c>
      <c r="BG5315" t="s">
        <v>115</v>
      </c>
      <c r="BH5315">
        <v>8149</v>
      </c>
      <c r="BM5315">
        <v>43550</v>
      </c>
      <c r="BR5315" t="s">
        <v>116</v>
      </c>
      <c r="BS5315" t="s">
        <v>117</v>
      </c>
      <c r="BU5315">
        <v>1</v>
      </c>
      <c r="BV5315" t="s">
        <v>118</v>
      </c>
      <c r="BX5315" t="s">
        <v>119</v>
      </c>
      <c r="BY5315" t="s">
        <v>119</v>
      </c>
      <c r="BZ5315" t="s">
        <v>119</v>
      </c>
      <c r="CA5315">
        <v>1</v>
      </c>
      <c r="CC5315" t="s">
        <v>120</v>
      </c>
      <c r="CH5315">
        <v>540</v>
      </c>
      <c r="CI5315">
        <v>29880</v>
      </c>
      <c r="CJ5315" t="s">
        <v>106</v>
      </c>
      <c r="CK5315" t="s">
        <v>106</v>
      </c>
      <c r="CL5315">
        <v>20</v>
      </c>
      <c r="CM5315" t="s">
        <v>2867</v>
      </c>
      <c r="CO5315">
        <v>125490</v>
      </c>
      <c r="CQ5315">
        <v>0</v>
      </c>
      <c r="CR5315">
        <v>0</v>
      </c>
      <c r="CS5315">
        <v>0</v>
      </c>
      <c r="CY5315" t="s">
        <v>123</v>
      </c>
      <c r="CZ5315" t="s">
        <v>124</v>
      </c>
      <c r="DD5315" t="str" cm="1">
        <f t="array" ref="DD5315">TEXT(_xlfn.SEQUENCE(1, DATEDIF(AG5315, AH5315, "m") + 1, AG5315, 30), "YYYY-APMM")</f>
        <v>2014-AP01</v>
      </c>
      <c r="DN5315">
        <f t="shared" ref="DN5315:DN5378" si="166">V5315/COUNTIF(DD5315:DF5315, "&lt;&gt;")</f>
        <v>50.4</v>
      </c>
      <c r="DO5315" t="str">
        <f t="shared" ref="DO5315:DO5378" si="167">BR5315</f>
        <v>LABOR- SUBCONTRACTOR</v>
      </c>
    </row>
    <row r="5316" spans="1:119" x14ac:dyDescent="0.35">
      <c r="A5316" t="s">
        <v>105</v>
      </c>
      <c r="B5316">
        <v>504601</v>
      </c>
      <c r="C5316">
        <v>6359</v>
      </c>
      <c r="D5316">
        <v>125495</v>
      </c>
      <c r="E5316">
        <v>13662</v>
      </c>
      <c r="F5316">
        <v>0</v>
      </c>
      <c r="G5316" t="s">
        <v>106</v>
      </c>
      <c r="H5316" t="s">
        <v>106</v>
      </c>
      <c r="I5316" t="s">
        <v>106</v>
      </c>
      <c r="J5316" t="s">
        <v>107</v>
      </c>
      <c r="K5316" t="s">
        <v>108</v>
      </c>
      <c r="L5316" t="s">
        <v>109</v>
      </c>
      <c r="M5316" t="s">
        <v>110</v>
      </c>
      <c r="N5316" t="s">
        <v>11665</v>
      </c>
      <c r="O5316" t="s">
        <v>3048</v>
      </c>
      <c r="P5316">
        <v>8178</v>
      </c>
      <c r="Q5316">
        <v>320</v>
      </c>
      <c r="R5316">
        <v>32</v>
      </c>
      <c r="S5316">
        <v>40</v>
      </c>
      <c r="T5316">
        <v>0</v>
      </c>
      <c r="U5316">
        <v>130.80000000000001</v>
      </c>
      <c r="V5316">
        <v>130.80000000000001</v>
      </c>
      <c r="W5316">
        <v>40</v>
      </c>
      <c r="X5316">
        <v>0</v>
      </c>
      <c r="Y5316">
        <v>0</v>
      </c>
      <c r="Z5316">
        <v>0</v>
      </c>
      <c r="AD5316" s="1">
        <v>41633.333333333336</v>
      </c>
      <c r="AE5316" s="1">
        <v>41638.708333333336</v>
      </c>
      <c r="AG5316" s="1">
        <v>41585.333333333336</v>
      </c>
      <c r="AH5316" s="1">
        <v>41590.708333333336</v>
      </c>
      <c r="AI5316" s="1">
        <v>41585.333333333336</v>
      </c>
      <c r="AJ5316" s="1">
        <v>41590.708333333336</v>
      </c>
      <c r="AK5316" s="1">
        <v>41585.333333333336</v>
      </c>
      <c r="AL5316" s="1">
        <v>41590.708333333336</v>
      </c>
      <c r="AM5316" s="1">
        <v>41633.333333333336</v>
      </c>
      <c r="AN5316" s="1">
        <v>41638.708333333336</v>
      </c>
      <c r="AP5316" t="s">
        <v>113</v>
      </c>
      <c r="AU5316" t="s">
        <v>11666</v>
      </c>
      <c r="AY5316" t="s">
        <v>106</v>
      </c>
      <c r="AZ5316">
        <v>0</v>
      </c>
      <c r="BA5316">
        <v>0</v>
      </c>
      <c r="BD5316" s="3">
        <v>41321.663194444445</v>
      </c>
      <c r="BE5316" s="3">
        <v>41321.663888888892</v>
      </c>
      <c r="BF5316" t="s">
        <v>115</v>
      </c>
      <c r="BG5316" t="s">
        <v>115</v>
      </c>
      <c r="BH5316">
        <v>8149</v>
      </c>
      <c r="BM5316">
        <v>43550</v>
      </c>
      <c r="BR5316" t="s">
        <v>116</v>
      </c>
      <c r="BS5316" t="s">
        <v>117</v>
      </c>
      <c r="BU5316">
        <v>1</v>
      </c>
      <c r="BV5316" t="s">
        <v>118</v>
      </c>
      <c r="BX5316" t="s">
        <v>119</v>
      </c>
      <c r="BY5316" t="s">
        <v>119</v>
      </c>
      <c r="BZ5316" t="s">
        <v>119</v>
      </c>
      <c r="CA5316">
        <v>1</v>
      </c>
      <c r="CC5316" t="s">
        <v>120</v>
      </c>
      <c r="CH5316">
        <v>540</v>
      </c>
      <c r="CI5316">
        <v>29910</v>
      </c>
      <c r="CJ5316" t="s">
        <v>106</v>
      </c>
      <c r="CK5316" t="s">
        <v>106</v>
      </c>
      <c r="CL5316">
        <v>15</v>
      </c>
      <c r="CM5316" t="s">
        <v>2963</v>
      </c>
      <c r="CO5316">
        <v>125494</v>
      </c>
      <c r="CQ5316">
        <v>0</v>
      </c>
      <c r="CR5316">
        <v>0</v>
      </c>
      <c r="CS5316">
        <v>0</v>
      </c>
      <c r="CY5316" t="s">
        <v>123</v>
      </c>
      <c r="CZ5316" t="s">
        <v>124</v>
      </c>
      <c r="DD5316" t="str" cm="1">
        <f t="array" ref="DD5316">TEXT(_xlfn.SEQUENCE(1, DATEDIF(AG5316, AH5316, "m") + 1, AG5316, 30), "YYYY-APMM")</f>
        <v>2013-AP11</v>
      </c>
      <c r="DN5316">
        <f t="shared" si="166"/>
        <v>130.80000000000001</v>
      </c>
      <c r="DO5316" t="str">
        <f t="shared" si="167"/>
        <v>LABOR- SUBCONTRACTOR</v>
      </c>
    </row>
    <row r="5317" spans="1:119" x14ac:dyDescent="0.35">
      <c r="A5317" t="s">
        <v>105</v>
      </c>
      <c r="B5317">
        <v>504602</v>
      </c>
      <c r="C5317">
        <v>6359</v>
      </c>
      <c r="D5317">
        <v>125495</v>
      </c>
      <c r="E5317">
        <v>13662</v>
      </c>
      <c r="F5317">
        <v>0</v>
      </c>
      <c r="G5317" t="s">
        <v>106</v>
      </c>
      <c r="H5317" t="s">
        <v>106</v>
      </c>
      <c r="I5317" t="s">
        <v>106</v>
      </c>
      <c r="J5317" t="s">
        <v>107</v>
      </c>
      <c r="K5317" t="s">
        <v>108</v>
      </c>
      <c r="L5317" t="s">
        <v>109</v>
      </c>
      <c r="M5317" t="s">
        <v>110</v>
      </c>
      <c r="N5317" t="s">
        <v>11667</v>
      </c>
      <c r="O5317" t="s">
        <v>3051</v>
      </c>
      <c r="P5317">
        <v>8178</v>
      </c>
      <c r="Q5317">
        <v>232</v>
      </c>
      <c r="R5317">
        <v>0</v>
      </c>
      <c r="S5317">
        <v>40</v>
      </c>
      <c r="T5317">
        <v>0</v>
      </c>
      <c r="U5317">
        <v>17.2</v>
      </c>
      <c r="V5317">
        <v>17.2</v>
      </c>
      <c r="W5317">
        <v>40</v>
      </c>
      <c r="X5317">
        <v>0</v>
      </c>
      <c r="Y5317">
        <v>0</v>
      </c>
      <c r="Z5317">
        <v>0</v>
      </c>
      <c r="AD5317" s="1">
        <v>41655.333333333336</v>
      </c>
      <c r="AE5317" s="1">
        <v>41660.708333333336</v>
      </c>
      <c r="AG5317" s="1">
        <v>41620.333333333336</v>
      </c>
      <c r="AH5317" s="1">
        <v>41625.708333333336</v>
      </c>
      <c r="AI5317" s="1">
        <v>41620.333333333336</v>
      </c>
      <c r="AJ5317" s="1">
        <v>41625.708333333336</v>
      </c>
      <c r="AK5317" s="1">
        <v>41620.333333333336</v>
      </c>
      <c r="AL5317" s="1">
        <v>41625.708333333336</v>
      </c>
      <c r="AM5317" s="1">
        <v>41655.333333333336</v>
      </c>
      <c r="AN5317" s="1">
        <v>41660.708333333336</v>
      </c>
      <c r="AP5317" t="s">
        <v>113</v>
      </c>
      <c r="AU5317" t="s">
        <v>11668</v>
      </c>
      <c r="AY5317" t="s">
        <v>106</v>
      </c>
      <c r="AZ5317">
        <v>0</v>
      </c>
      <c r="BA5317">
        <v>0</v>
      </c>
      <c r="BD5317" s="3">
        <v>41321.663194444445</v>
      </c>
      <c r="BE5317" s="3">
        <v>41328.377083333333</v>
      </c>
      <c r="BF5317" t="s">
        <v>115</v>
      </c>
      <c r="BG5317" t="s">
        <v>115</v>
      </c>
      <c r="BH5317">
        <v>8149</v>
      </c>
      <c r="BM5317">
        <v>43550</v>
      </c>
      <c r="BR5317" t="s">
        <v>116</v>
      </c>
      <c r="BS5317" t="s">
        <v>117</v>
      </c>
      <c r="BU5317">
        <v>1</v>
      </c>
      <c r="BV5317" t="s">
        <v>118</v>
      </c>
      <c r="BX5317" t="s">
        <v>119</v>
      </c>
      <c r="BY5317" t="s">
        <v>119</v>
      </c>
      <c r="BZ5317" t="s">
        <v>119</v>
      </c>
      <c r="CA5317">
        <v>1</v>
      </c>
      <c r="CC5317" t="s">
        <v>120</v>
      </c>
      <c r="CH5317">
        <v>540</v>
      </c>
      <c r="CI5317">
        <v>29910</v>
      </c>
      <c r="CJ5317" t="s">
        <v>106</v>
      </c>
      <c r="CK5317" t="s">
        <v>106</v>
      </c>
      <c r="CL5317">
        <v>15</v>
      </c>
      <c r="CM5317" t="s">
        <v>2963</v>
      </c>
      <c r="CO5317">
        <v>125494</v>
      </c>
      <c r="CQ5317">
        <v>0</v>
      </c>
      <c r="CR5317">
        <v>0</v>
      </c>
      <c r="CS5317">
        <v>0</v>
      </c>
      <c r="CY5317" t="s">
        <v>123</v>
      </c>
      <c r="CZ5317" t="s">
        <v>124</v>
      </c>
      <c r="DD5317" t="str" cm="1">
        <f t="array" ref="DD5317">TEXT(_xlfn.SEQUENCE(1, DATEDIF(AG5317, AH5317, "m") + 1, AG5317, 30), "YYYY-APMM")</f>
        <v>2013-AP12</v>
      </c>
      <c r="DN5317">
        <f t="shared" si="166"/>
        <v>17.2</v>
      </c>
      <c r="DO5317" t="str">
        <f t="shared" si="167"/>
        <v>LABOR- SUBCONTRACTOR</v>
      </c>
    </row>
    <row r="5318" spans="1:119" x14ac:dyDescent="0.35">
      <c r="A5318" t="s">
        <v>105</v>
      </c>
      <c r="B5318">
        <v>504603</v>
      </c>
      <c r="C5318">
        <v>6359</v>
      </c>
      <c r="D5318">
        <v>125495</v>
      </c>
      <c r="E5318">
        <v>13662</v>
      </c>
      <c r="F5318">
        <v>0</v>
      </c>
      <c r="G5318" t="s">
        <v>106</v>
      </c>
      <c r="H5318" t="s">
        <v>106</v>
      </c>
      <c r="I5318" t="s">
        <v>106</v>
      </c>
      <c r="J5318" t="s">
        <v>107</v>
      </c>
      <c r="K5318" t="s">
        <v>108</v>
      </c>
      <c r="L5318" t="s">
        <v>109</v>
      </c>
      <c r="M5318" t="s">
        <v>110</v>
      </c>
      <c r="N5318" t="s">
        <v>11669</v>
      </c>
      <c r="O5318" t="s">
        <v>3054</v>
      </c>
      <c r="P5318">
        <v>8178</v>
      </c>
      <c r="Q5318">
        <v>336</v>
      </c>
      <c r="R5318">
        <v>0</v>
      </c>
      <c r="S5318">
        <v>40</v>
      </c>
      <c r="T5318">
        <v>0</v>
      </c>
      <c r="U5318">
        <v>45.6</v>
      </c>
      <c r="V5318">
        <v>45.6</v>
      </c>
      <c r="W5318">
        <v>40</v>
      </c>
      <c r="X5318">
        <v>0</v>
      </c>
      <c r="Y5318">
        <v>0</v>
      </c>
      <c r="Z5318">
        <v>0</v>
      </c>
      <c r="AD5318" s="1">
        <v>41676.333333333336</v>
      </c>
      <c r="AE5318" s="1">
        <v>41682.708333333336</v>
      </c>
      <c r="AG5318" s="1">
        <v>41627.333333333336</v>
      </c>
      <c r="AH5318" s="1">
        <v>41632.708333333336</v>
      </c>
      <c r="AI5318" s="1">
        <v>41627.333333333336</v>
      </c>
      <c r="AJ5318" s="1">
        <v>41632.708333333336</v>
      </c>
      <c r="AK5318" s="1">
        <v>41627.333333333336</v>
      </c>
      <c r="AL5318" s="1">
        <v>41632.708333333336</v>
      </c>
      <c r="AM5318" s="1">
        <v>41676.333333333336</v>
      </c>
      <c r="AN5318" s="1">
        <v>41682.708333333336</v>
      </c>
      <c r="AP5318" t="s">
        <v>113</v>
      </c>
      <c r="AU5318" t="s">
        <v>11670</v>
      </c>
      <c r="AY5318" t="s">
        <v>106</v>
      </c>
      <c r="AZ5318">
        <v>0</v>
      </c>
      <c r="BA5318">
        <v>0</v>
      </c>
      <c r="BD5318" s="3">
        <v>41321.663194444445</v>
      </c>
      <c r="BE5318" s="3">
        <v>41321.663888888892</v>
      </c>
      <c r="BF5318" t="s">
        <v>115</v>
      </c>
      <c r="BG5318" t="s">
        <v>115</v>
      </c>
      <c r="BH5318">
        <v>8149</v>
      </c>
      <c r="BM5318">
        <v>43550</v>
      </c>
      <c r="BR5318" t="s">
        <v>116</v>
      </c>
      <c r="BS5318" t="s">
        <v>117</v>
      </c>
      <c r="BU5318">
        <v>1</v>
      </c>
      <c r="BV5318" t="s">
        <v>118</v>
      </c>
      <c r="BX5318" t="s">
        <v>119</v>
      </c>
      <c r="BY5318" t="s">
        <v>119</v>
      </c>
      <c r="BZ5318" t="s">
        <v>119</v>
      </c>
      <c r="CA5318">
        <v>1</v>
      </c>
      <c r="CC5318" t="s">
        <v>120</v>
      </c>
      <c r="CH5318">
        <v>540</v>
      </c>
      <c r="CI5318">
        <v>29910</v>
      </c>
      <c r="CJ5318" t="s">
        <v>106</v>
      </c>
      <c r="CK5318" t="s">
        <v>106</v>
      </c>
      <c r="CL5318">
        <v>15</v>
      </c>
      <c r="CM5318" t="s">
        <v>2963</v>
      </c>
      <c r="CO5318">
        <v>125494</v>
      </c>
      <c r="CQ5318">
        <v>0</v>
      </c>
      <c r="CR5318">
        <v>0</v>
      </c>
      <c r="CS5318">
        <v>0</v>
      </c>
      <c r="CY5318" t="s">
        <v>123</v>
      </c>
      <c r="CZ5318" t="s">
        <v>124</v>
      </c>
      <c r="DD5318" t="str" cm="1">
        <f t="array" ref="DD5318">TEXT(_xlfn.SEQUENCE(1, DATEDIF(AG5318, AH5318, "m") + 1, AG5318, 30), "YYYY-APMM")</f>
        <v>2013-AP12</v>
      </c>
      <c r="DN5318">
        <f t="shared" si="166"/>
        <v>45.6</v>
      </c>
      <c r="DO5318" t="str">
        <f t="shared" si="167"/>
        <v>LABOR- SUBCONTRACTOR</v>
      </c>
    </row>
    <row r="5319" spans="1:119" x14ac:dyDescent="0.35">
      <c r="A5319" t="s">
        <v>105</v>
      </c>
      <c r="B5319">
        <v>504604</v>
      </c>
      <c r="C5319">
        <v>6359</v>
      </c>
      <c r="D5319">
        <v>125496</v>
      </c>
      <c r="E5319">
        <v>13662</v>
      </c>
      <c r="F5319">
        <v>0</v>
      </c>
      <c r="G5319" t="s">
        <v>106</v>
      </c>
      <c r="H5319" t="s">
        <v>106</v>
      </c>
      <c r="I5319" t="s">
        <v>106</v>
      </c>
      <c r="J5319" t="s">
        <v>107</v>
      </c>
      <c r="K5319" t="s">
        <v>108</v>
      </c>
      <c r="L5319" t="s">
        <v>109</v>
      </c>
      <c r="M5319" t="s">
        <v>110</v>
      </c>
      <c r="N5319" t="s">
        <v>11671</v>
      </c>
      <c r="O5319" t="s">
        <v>3048</v>
      </c>
      <c r="P5319">
        <v>8178</v>
      </c>
      <c r="Q5319">
        <v>504</v>
      </c>
      <c r="R5319">
        <v>112</v>
      </c>
      <c r="S5319">
        <v>40</v>
      </c>
      <c r="T5319">
        <v>0</v>
      </c>
      <c r="U5319">
        <v>130.80000000000001</v>
      </c>
      <c r="V5319">
        <v>130.80000000000001</v>
      </c>
      <c r="W5319">
        <v>40</v>
      </c>
      <c r="X5319">
        <v>0</v>
      </c>
      <c r="Y5319">
        <v>0</v>
      </c>
      <c r="Z5319">
        <v>0</v>
      </c>
      <c r="AD5319" s="1">
        <v>41617.333333333336</v>
      </c>
      <c r="AE5319" s="1">
        <v>41622.708333333336</v>
      </c>
      <c r="AG5319" s="1">
        <v>41541.333333333336</v>
      </c>
      <c r="AH5319" s="1">
        <v>41546.708333333336</v>
      </c>
      <c r="AI5319" s="1">
        <v>41541.333333333336</v>
      </c>
      <c r="AJ5319" s="1">
        <v>41546.708333333336</v>
      </c>
      <c r="AK5319" s="1">
        <v>41541.333333333336</v>
      </c>
      <c r="AL5319" s="1">
        <v>41546.708333333336</v>
      </c>
      <c r="AM5319" s="1">
        <v>41617.333333333336</v>
      </c>
      <c r="AN5319" s="1">
        <v>41622.708333333336</v>
      </c>
      <c r="AP5319" t="s">
        <v>113</v>
      </c>
      <c r="AU5319" t="s">
        <v>11672</v>
      </c>
      <c r="AY5319" t="s">
        <v>106</v>
      </c>
      <c r="AZ5319">
        <v>0</v>
      </c>
      <c r="BA5319">
        <v>0</v>
      </c>
      <c r="BD5319" s="3">
        <v>41321.663194444445</v>
      </c>
      <c r="BE5319" s="3">
        <v>41321.663888888892</v>
      </c>
      <c r="BF5319" t="s">
        <v>115</v>
      </c>
      <c r="BG5319" t="s">
        <v>115</v>
      </c>
      <c r="BH5319">
        <v>8149</v>
      </c>
      <c r="BM5319">
        <v>43550</v>
      </c>
      <c r="BR5319" t="s">
        <v>116</v>
      </c>
      <c r="BS5319" t="s">
        <v>117</v>
      </c>
      <c r="BU5319">
        <v>1</v>
      </c>
      <c r="BV5319" t="s">
        <v>118</v>
      </c>
      <c r="BX5319" t="s">
        <v>119</v>
      </c>
      <c r="BY5319" t="s">
        <v>119</v>
      </c>
      <c r="BZ5319" t="s">
        <v>119</v>
      </c>
      <c r="CA5319">
        <v>1</v>
      </c>
      <c r="CC5319" t="s">
        <v>120</v>
      </c>
      <c r="CH5319">
        <v>540</v>
      </c>
      <c r="CI5319">
        <v>29900</v>
      </c>
      <c r="CJ5319" t="s">
        <v>106</v>
      </c>
      <c r="CK5319" t="s">
        <v>106</v>
      </c>
      <c r="CL5319">
        <v>10</v>
      </c>
      <c r="CM5319" t="s">
        <v>2889</v>
      </c>
      <c r="CO5319">
        <v>125494</v>
      </c>
      <c r="CQ5319">
        <v>0</v>
      </c>
      <c r="CR5319">
        <v>0</v>
      </c>
      <c r="CS5319">
        <v>0</v>
      </c>
      <c r="CY5319" t="s">
        <v>123</v>
      </c>
      <c r="CZ5319" t="s">
        <v>124</v>
      </c>
      <c r="DD5319" t="str" cm="1">
        <f t="array" ref="DD5319">TEXT(_xlfn.SEQUENCE(1, DATEDIF(AG5319, AH5319, "m") + 1, AG5319, 30), "YYYY-APMM")</f>
        <v>2013-AP09</v>
      </c>
      <c r="DN5319">
        <f t="shared" si="166"/>
        <v>130.80000000000001</v>
      </c>
      <c r="DO5319" t="str">
        <f t="shared" si="167"/>
        <v>LABOR- SUBCONTRACTOR</v>
      </c>
    </row>
    <row r="5320" spans="1:119" x14ac:dyDescent="0.35">
      <c r="A5320" t="s">
        <v>105</v>
      </c>
      <c r="B5320">
        <v>504605</v>
      </c>
      <c r="C5320">
        <v>6359</v>
      </c>
      <c r="D5320">
        <v>125496</v>
      </c>
      <c r="E5320">
        <v>13662</v>
      </c>
      <c r="F5320">
        <v>0</v>
      </c>
      <c r="G5320" t="s">
        <v>106</v>
      </c>
      <c r="H5320" t="s">
        <v>106</v>
      </c>
      <c r="I5320" t="s">
        <v>106</v>
      </c>
      <c r="J5320" t="s">
        <v>107</v>
      </c>
      <c r="K5320" t="s">
        <v>108</v>
      </c>
      <c r="L5320" t="s">
        <v>109</v>
      </c>
      <c r="M5320" t="s">
        <v>110</v>
      </c>
      <c r="N5320" t="s">
        <v>11673</v>
      </c>
      <c r="O5320" t="s">
        <v>3051</v>
      </c>
      <c r="P5320">
        <v>8178</v>
      </c>
      <c r="Q5320">
        <v>480</v>
      </c>
      <c r="R5320">
        <v>0</v>
      </c>
      <c r="S5320">
        <v>40</v>
      </c>
      <c r="T5320">
        <v>0</v>
      </c>
      <c r="U5320">
        <v>28.4</v>
      </c>
      <c r="V5320">
        <v>28.4</v>
      </c>
      <c r="W5320">
        <v>40</v>
      </c>
      <c r="X5320">
        <v>0</v>
      </c>
      <c r="Y5320">
        <v>0</v>
      </c>
      <c r="Z5320">
        <v>0</v>
      </c>
      <c r="AD5320" s="1">
        <v>41650.333333333336</v>
      </c>
      <c r="AE5320" s="1">
        <v>41654.708333333336</v>
      </c>
      <c r="AG5320" s="1">
        <v>41578.333333333336</v>
      </c>
      <c r="AH5320" s="1">
        <v>41583.708333333336</v>
      </c>
      <c r="AI5320" s="1">
        <v>41578.333333333336</v>
      </c>
      <c r="AJ5320" s="1">
        <v>41583.708333333336</v>
      </c>
      <c r="AK5320" s="1">
        <v>41578.333333333336</v>
      </c>
      <c r="AL5320" s="1">
        <v>41583.708333333336</v>
      </c>
      <c r="AM5320" s="1">
        <v>41650.333333333336</v>
      </c>
      <c r="AN5320" s="1">
        <v>41654.708333333336</v>
      </c>
      <c r="AP5320" t="s">
        <v>113</v>
      </c>
      <c r="AU5320" t="s">
        <v>11674</v>
      </c>
      <c r="AY5320" t="s">
        <v>106</v>
      </c>
      <c r="AZ5320">
        <v>0</v>
      </c>
      <c r="BA5320">
        <v>0</v>
      </c>
      <c r="BD5320" s="3">
        <v>41321.663194444445</v>
      </c>
      <c r="BE5320" s="3">
        <v>41321.663888888892</v>
      </c>
      <c r="BF5320" t="s">
        <v>115</v>
      </c>
      <c r="BG5320" t="s">
        <v>115</v>
      </c>
      <c r="BH5320">
        <v>8149</v>
      </c>
      <c r="BM5320">
        <v>43550</v>
      </c>
      <c r="BR5320" t="s">
        <v>116</v>
      </c>
      <c r="BS5320" t="s">
        <v>117</v>
      </c>
      <c r="BU5320">
        <v>1</v>
      </c>
      <c r="BV5320" t="s">
        <v>118</v>
      </c>
      <c r="BX5320" t="s">
        <v>119</v>
      </c>
      <c r="BY5320" t="s">
        <v>119</v>
      </c>
      <c r="BZ5320" t="s">
        <v>119</v>
      </c>
      <c r="CA5320">
        <v>1</v>
      </c>
      <c r="CC5320" t="s">
        <v>120</v>
      </c>
      <c r="CH5320">
        <v>540</v>
      </c>
      <c r="CI5320">
        <v>29900</v>
      </c>
      <c r="CJ5320" t="s">
        <v>106</v>
      </c>
      <c r="CK5320" t="s">
        <v>106</v>
      </c>
      <c r="CL5320">
        <v>10</v>
      </c>
      <c r="CM5320" t="s">
        <v>2889</v>
      </c>
      <c r="CO5320">
        <v>125494</v>
      </c>
      <c r="CQ5320">
        <v>0</v>
      </c>
      <c r="CR5320">
        <v>0</v>
      </c>
      <c r="CS5320">
        <v>0</v>
      </c>
      <c r="CY5320" t="s">
        <v>123</v>
      </c>
      <c r="CZ5320" t="s">
        <v>124</v>
      </c>
      <c r="DD5320" t="str" cm="1">
        <f t="array" ref="DD5320">TEXT(_xlfn.SEQUENCE(1, DATEDIF(AG5320, AH5320, "m") + 1, AG5320, 30), "YYYY-APMM")</f>
        <v>2013-AP10</v>
      </c>
      <c r="DN5320">
        <f t="shared" si="166"/>
        <v>28.4</v>
      </c>
      <c r="DO5320" t="str">
        <f t="shared" si="167"/>
        <v>LABOR- SUBCONTRACTOR</v>
      </c>
    </row>
    <row r="5321" spans="1:119" x14ac:dyDescent="0.35">
      <c r="A5321" t="s">
        <v>105</v>
      </c>
      <c r="B5321">
        <v>504606</v>
      </c>
      <c r="C5321">
        <v>6359</v>
      </c>
      <c r="D5321">
        <v>125496</v>
      </c>
      <c r="E5321">
        <v>13662</v>
      </c>
      <c r="F5321">
        <v>0</v>
      </c>
      <c r="G5321" t="s">
        <v>106</v>
      </c>
      <c r="H5321" t="s">
        <v>106</v>
      </c>
      <c r="I5321" t="s">
        <v>106</v>
      </c>
      <c r="J5321" t="s">
        <v>107</v>
      </c>
      <c r="K5321" t="s">
        <v>108</v>
      </c>
      <c r="L5321" t="s">
        <v>109</v>
      </c>
      <c r="M5321" t="s">
        <v>110</v>
      </c>
      <c r="N5321" t="s">
        <v>11675</v>
      </c>
      <c r="O5321" t="s">
        <v>3054</v>
      </c>
      <c r="P5321">
        <v>8178</v>
      </c>
      <c r="Q5321">
        <v>584</v>
      </c>
      <c r="R5321">
        <v>248</v>
      </c>
      <c r="S5321">
        <v>40</v>
      </c>
      <c r="T5321">
        <v>0</v>
      </c>
      <c r="U5321">
        <v>45.6</v>
      </c>
      <c r="V5321">
        <v>45.6</v>
      </c>
      <c r="W5321">
        <v>40</v>
      </c>
      <c r="X5321">
        <v>0</v>
      </c>
      <c r="Y5321">
        <v>0</v>
      </c>
      <c r="Z5321">
        <v>0</v>
      </c>
      <c r="AD5321" s="1">
        <v>41671.333333333336</v>
      </c>
      <c r="AE5321" s="1">
        <v>41675.708333333336</v>
      </c>
      <c r="AG5321" s="1">
        <v>41584.333333333336</v>
      </c>
      <c r="AH5321" s="1">
        <v>41589.708333333336</v>
      </c>
      <c r="AI5321" s="1">
        <v>41584.333333333336</v>
      </c>
      <c r="AJ5321" s="1">
        <v>41589.708333333336</v>
      </c>
      <c r="AK5321" s="1">
        <v>41584.333333333336</v>
      </c>
      <c r="AL5321" s="1">
        <v>41589.708333333336</v>
      </c>
      <c r="AM5321" s="1">
        <v>41671.333333333336</v>
      </c>
      <c r="AN5321" s="1">
        <v>41675.708333333336</v>
      </c>
      <c r="AP5321" t="s">
        <v>113</v>
      </c>
      <c r="AU5321" t="s">
        <v>11676</v>
      </c>
      <c r="AY5321" t="s">
        <v>106</v>
      </c>
      <c r="AZ5321">
        <v>0</v>
      </c>
      <c r="BA5321">
        <v>0</v>
      </c>
      <c r="BD5321" s="3">
        <v>41321.663194444445</v>
      </c>
      <c r="BE5321" s="3">
        <v>41321.663888888892</v>
      </c>
      <c r="BF5321" t="s">
        <v>115</v>
      </c>
      <c r="BG5321" t="s">
        <v>115</v>
      </c>
      <c r="BH5321">
        <v>8149</v>
      </c>
      <c r="BM5321">
        <v>43550</v>
      </c>
      <c r="BR5321" t="s">
        <v>116</v>
      </c>
      <c r="BS5321" t="s">
        <v>117</v>
      </c>
      <c r="BU5321">
        <v>1</v>
      </c>
      <c r="BV5321" t="s">
        <v>118</v>
      </c>
      <c r="BX5321" t="s">
        <v>119</v>
      </c>
      <c r="BY5321" t="s">
        <v>119</v>
      </c>
      <c r="BZ5321" t="s">
        <v>119</v>
      </c>
      <c r="CA5321">
        <v>1</v>
      </c>
      <c r="CC5321" t="s">
        <v>120</v>
      </c>
      <c r="CH5321">
        <v>540</v>
      </c>
      <c r="CI5321">
        <v>29900</v>
      </c>
      <c r="CJ5321" t="s">
        <v>106</v>
      </c>
      <c r="CK5321" t="s">
        <v>106</v>
      </c>
      <c r="CL5321">
        <v>10</v>
      </c>
      <c r="CM5321" t="s">
        <v>2889</v>
      </c>
      <c r="CO5321">
        <v>125494</v>
      </c>
      <c r="CQ5321">
        <v>0</v>
      </c>
      <c r="CR5321">
        <v>0</v>
      </c>
      <c r="CS5321">
        <v>0</v>
      </c>
      <c r="CY5321" t="s">
        <v>123</v>
      </c>
      <c r="CZ5321" t="s">
        <v>124</v>
      </c>
      <c r="DD5321" t="str" cm="1">
        <f t="array" ref="DD5321">TEXT(_xlfn.SEQUENCE(1, DATEDIF(AG5321, AH5321, "m") + 1, AG5321, 30), "YYYY-APMM")</f>
        <v>2013-AP11</v>
      </c>
      <c r="DN5321">
        <f t="shared" si="166"/>
        <v>45.6</v>
      </c>
      <c r="DO5321" t="str">
        <f t="shared" si="167"/>
        <v>LABOR- SUBCONTRACTOR</v>
      </c>
    </row>
    <row r="5322" spans="1:119" x14ac:dyDescent="0.35">
      <c r="A5322" t="s">
        <v>105</v>
      </c>
      <c r="B5322">
        <v>504607</v>
      </c>
      <c r="C5322">
        <v>6359</v>
      </c>
      <c r="D5322">
        <v>125497</v>
      </c>
      <c r="E5322">
        <v>13662</v>
      </c>
      <c r="F5322">
        <v>0</v>
      </c>
      <c r="G5322" t="s">
        <v>106</v>
      </c>
      <c r="H5322" t="s">
        <v>106</v>
      </c>
      <c r="I5322" t="s">
        <v>106</v>
      </c>
      <c r="J5322" t="s">
        <v>107</v>
      </c>
      <c r="K5322" t="s">
        <v>108</v>
      </c>
      <c r="L5322" t="s">
        <v>109</v>
      </c>
      <c r="M5322" t="s">
        <v>110</v>
      </c>
      <c r="N5322" t="s">
        <v>11677</v>
      </c>
      <c r="O5322" t="s">
        <v>3043</v>
      </c>
      <c r="P5322">
        <v>8178</v>
      </c>
      <c r="Q5322">
        <v>552</v>
      </c>
      <c r="R5322">
        <v>208</v>
      </c>
      <c r="S5322">
        <v>40</v>
      </c>
      <c r="T5322">
        <v>0</v>
      </c>
      <c r="U5322">
        <v>56.8</v>
      </c>
      <c r="V5322">
        <v>56.8</v>
      </c>
      <c r="W5322">
        <v>40</v>
      </c>
      <c r="X5322">
        <v>0</v>
      </c>
      <c r="Y5322">
        <v>0</v>
      </c>
      <c r="Z5322">
        <v>0</v>
      </c>
      <c r="AD5322" s="1">
        <v>41678.333333333336</v>
      </c>
      <c r="AE5322" s="1">
        <v>41683.708333333336</v>
      </c>
      <c r="AG5322" s="1">
        <v>41596.333333333336</v>
      </c>
      <c r="AH5322" s="1">
        <v>41601.708333333336</v>
      </c>
      <c r="AI5322" s="1">
        <v>41596.333333333336</v>
      </c>
      <c r="AJ5322" s="1">
        <v>41601.708333333336</v>
      </c>
      <c r="AK5322" s="1">
        <v>41596.333333333336</v>
      </c>
      <c r="AL5322" s="1">
        <v>41601.708333333336</v>
      </c>
      <c r="AM5322" s="1">
        <v>41678.333333333336</v>
      </c>
      <c r="AN5322" s="1">
        <v>41683.708333333336</v>
      </c>
      <c r="AP5322" t="s">
        <v>113</v>
      </c>
      <c r="AU5322" t="s">
        <v>11678</v>
      </c>
      <c r="AY5322" t="s">
        <v>106</v>
      </c>
      <c r="AZ5322">
        <v>0</v>
      </c>
      <c r="BA5322">
        <v>0</v>
      </c>
      <c r="BD5322" s="3">
        <v>41321.663194444445</v>
      </c>
      <c r="BE5322" s="3">
        <v>41321.663888888892</v>
      </c>
      <c r="BF5322" t="s">
        <v>115</v>
      </c>
      <c r="BG5322" t="s">
        <v>115</v>
      </c>
      <c r="BH5322">
        <v>8149</v>
      </c>
      <c r="BM5322">
        <v>43550</v>
      </c>
      <c r="BR5322" t="s">
        <v>116</v>
      </c>
      <c r="BS5322" t="s">
        <v>117</v>
      </c>
      <c r="BU5322">
        <v>1</v>
      </c>
      <c r="BV5322" t="s">
        <v>118</v>
      </c>
      <c r="BX5322" t="s">
        <v>119</v>
      </c>
      <c r="BY5322" t="s">
        <v>119</v>
      </c>
      <c r="BZ5322" t="s">
        <v>119</v>
      </c>
      <c r="CA5322">
        <v>1</v>
      </c>
      <c r="CC5322" t="s">
        <v>120</v>
      </c>
      <c r="CH5322">
        <v>540</v>
      </c>
      <c r="CI5322">
        <v>29920</v>
      </c>
      <c r="CJ5322" t="s">
        <v>106</v>
      </c>
      <c r="CK5322" t="s">
        <v>106</v>
      </c>
      <c r="CL5322">
        <v>20</v>
      </c>
      <c r="CM5322" t="s">
        <v>2867</v>
      </c>
      <c r="CO5322">
        <v>125494</v>
      </c>
      <c r="CQ5322">
        <v>0</v>
      </c>
      <c r="CR5322">
        <v>0</v>
      </c>
      <c r="CS5322">
        <v>0</v>
      </c>
      <c r="CY5322" t="s">
        <v>123</v>
      </c>
      <c r="CZ5322" t="s">
        <v>124</v>
      </c>
      <c r="DD5322" t="str" cm="1">
        <f t="array" ref="DD5322">TEXT(_xlfn.SEQUENCE(1, DATEDIF(AG5322, AH5322, "m") + 1, AG5322, 30), "YYYY-APMM")</f>
        <v>2013-AP11</v>
      </c>
      <c r="DN5322">
        <f t="shared" si="166"/>
        <v>56.8</v>
      </c>
      <c r="DO5322" t="str">
        <f t="shared" si="167"/>
        <v>LABOR- SUBCONTRACTOR</v>
      </c>
    </row>
    <row r="5323" spans="1:119" x14ac:dyDescent="0.35">
      <c r="A5323" t="s">
        <v>105</v>
      </c>
      <c r="B5323">
        <v>504608</v>
      </c>
      <c r="C5323">
        <v>6359</v>
      </c>
      <c r="D5323">
        <v>125497</v>
      </c>
      <c r="E5323">
        <v>13662</v>
      </c>
      <c r="F5323">
        <v>0</v>
      </c>
      <c r="G5323" t="s">
        <v>106</v>
      </c>
      <c r="H5323" t="s">
        <v>106</v>
      </c>
      <c r="I5323" t="s">
        <v>106</v>
      </c>
      <c r="J5323" t="s">
        <v>107</v>
      </c>
      <c r="K5323" t="s">
        <v>108</v>
      </c>
      <c r="L5323" t="s">
        <v>109</v>
      </c>
      <c r="M5323" t="s">
        <v>110</v>
      </c>
      <c r="N5323" t="s">
        <v>11679</v>
      </c>
      <c r="O5323" t="s">
        <v>3045</v>
      </c>
      <c r="P5323">
        <v>8178</v>
      </c>
      <c r="Q5323">
        <v>344</v>
      </c>
      <c r="R5323">
        <v>312</v>
      </c>
      <c r="S5323">
        <v>40</v>
      </c>
      <c r="T5323">
        <v>0</v>
      </c>
      <c r="U5323">
        <v>74</v>
      </c>
      <c r="V5323">
        <v>74</v>
      </c>
      <c r="W5323">
        <v>40</v>
      </c>
      <c r="X5323">
        <v>0</v>
      </c>
      <c r="Y5323">
        <v>0</v>
      </c>
      <c r="Z5323">
        <v>0</v>
      </c>
      <c r="AD5323" s="1">
        <v>41685.333333333336</v>
      </c>
      <c r="AE5323" s="1">
        <v>41689.708333333336</v>
      </c>
      <c r="AG5323" s="1">
        <v>41633.333333333336</v>
      </c>
      <c r="AH5323" s="1">
        <v>41638.708333333336</v>
      </c>
      <c r="AI5323" s="1">
        <v>41633.333333333336</v>
      </c>
      <c r="AJ5323" s="1">
        <v>41638.708333333336</v>
      </c>
      <c r="AK5323" s="1">
        <v>41633.333333333336</v>
      </c>
      <c r="AL5323" s="1">
        <v>41638.708333333336</v>
      </c>
      <c r="AM5323" s="1">
        <v>41685.333333333336</v>
      </c>
      <c r="AN5323" s="1">
        <v>41689.708333333336</v>
      </c>
      <c r="AP5323" t="s">
        <v>113</v>
      </c>
      <c r="AU5323" t="s">
        <v>11680</v>
      </c>
      <c r="AY5323" t="s">
        <v>106</v>
      </c>
      <c r="AZ5323">
        <v>0</v>
      </c>
      <c r="BA5323">
        <v>0</v>
      </c>
      <c r="BD5323" s="3">
        <v>41321.663194444445</v>
      </c>
      <c r="BE5323" s="3">
        <v>41321.663888888892</v>
      </c>
      <c r="BF5323" t="s">
        <v>115</v>
      </c>
      <c r="BG5323" t="s">
        <v>115</v>
      </c>
      <c r="BH5323">
        <v>8149</v>
      </c>
      <c r="BM5323">
        <v>43550</v>
      </c>
      <c r="BR5323" t="s">
        <v>116</v>
      </c>
      <c r="BS5323" t="s">
        <v>117</v>
      </c>
      <c r="BU5323">
        <v>1</v>
      </c>
      <c r="BV5323" t="s">
        <v>118</v>
      </c>
      <c r="BX5323" t="s">
        <v>119</v>
      </c>
      <c r="BY5323" t="s">
        <v>119</v>
      </c>
      <c r="BZ5323" t="s">
        <v>119</v>
      </c>
      <c r="CA5323">
        <v>1</v>
      </c>
      <c r="CC5323" t="s">
        <v>120</v>
      </c>
      <c r="CH5323">
        <v>540</v>
      </c>
      <c r="CI5323">
        <v>29920</v>
      </c>
      <c r="CJ5323" t="s">
        <v>106</v>
      </c>
      <c r="CK5323" t="s">
        <v>106</v>
      </c>
      <c r="CL5323">
        <v>20</v>
      </c>
      <c r="CM5323" t="s">
        <v>2867</v>
      </c>
      <c r="CO5323">
        <v>125494</v>
      </c>
      <c r="CQ5323">
        <v>0</v>
      </c>
      <c r="CR5323">
        <v>0</v>
      </c>
      <c r="CS5323">
        <v>0</v>
      </c>
      <c r="CY5323" t="s">
        <v>123</v>
      </c>
      <c r="CZ5323" t="s">
        <v>124</v>
      </c>
      <c r="DD5323" t="str" cm="1">
        <f t="array" ref="DD5323">TEXT(_xlfn.SEQUENCE(1, DATEDIF(AG5323, AH5323, "m") + 1, AG5323, 30), "YYYY-APMM")</f>
        <v>2013-AP12</v>
      </c>
      <c r="DN5323">
        <f t="shared" si="166"/>
        <v>74</v>
      </c>
      <c r="DO5323" t="str">
        <f t="shared" si="167"/>
        <v>LABOR- SUBCONTRACTOR</v>
      </c>
    </row>
    <row r="5324" spans="1:119" x14ac:dyDescent="0.35">
      <c r="A5324" t="s">
        <v>105</v>
      </c>
      <c r="B5324">
        <v>504609</v>
      </c>
      <c r="C5324">
        <v>6359</v>
      </c>
      <c r="D5324">
        <v>125499</v>
      </c>
      <c r="E5324">
        <v>13662</v>
      </c>
      <c r="F5324">
        <v>0</v>
      </c>
      <c r="G5324" t="s">
        <v>106</v>
      </c>
      <c r="H5324" t="s">
        <v>106</v>
      </c>
      <c r="I5324" t="s">
        <v>106</v>
      </c>
      <c r="J5324" t="s">
        <v>107</v>
      </c>
      <c r="K5324" t="s">
        <v>108</v>
      </c>
      <c r="L5324" t="s">
        <v>109</v>
      </c>
      <c r="M5324" t="s">
        <v>110</v>
      </c>
      <c r="N5324" t="s">
        <v>11681</v>
      </c>
      <c r="O5324" t="s">
        <v>3002</v>
      </c>
      <c r="P5324">
        <v>8178</v>
      </c>
      <c r="Q5324">
        <v>64</v>
      </c>
      <c r="R5324">
        <v>0</v>
      </c>
      <c r="S5324">
        <v>40</v>
      </c>
      <c r="T5324">
        <v>0</v>
      </c>
      <c r="U5324">
        <v>158.4</v>
      </c>
      <c r="V5324">
        <v>158.4</v>
      </c>
      <c r="W5324">
        <v>40</v>
      </c>
      <c r="X5324">
        <v>0</v>
      </c>
      <c r="Y5324">
        <v>0</v>
      </c>
      <c r="Z5324">
        <v>0</v>
      </c>
      <c r="AD5324" s="1">
        <v>41581.333333333336</v>
      </c>
      <c r="AE5324" s="1">
        <v>41585.708333333336</v>
      </c>
      <c r="AG5324" s="1">
        <v>41571.333333333336</v>
      </c>
      <c r="AH5324" s="1">
        <v>41576.708333333336</v>
      </c>
      <c r="AI5324" s="1">
        <v>41571.333333333336</v>
      </c>
      <c r="AJ5324" s="1">
        <v>41576.708333333336</v>
      </c>
      <c r="AK5324" s="1">
        <v>41571.333333333336</v>
      </c>
      <c r="AL5324" s="1">
        <v>41576.708333333336</v>
      </c>
      <c r="AM5324" s="1">
        <v>41581.333333333336</v>
      </c>
      <c r="AN5324" s="1">
        <v>41585.708333333336</v>
      </c>
      <c r="AP5324" t="s">
        <v>113</v>
      </c>
      <c r="AU5324" t="s">
        <v>11682</v>
      </c>
      <c r="AY5324" t="s">
        <v>106</v>
      </c>
      <c r="AZ5324">
        <v>0</v>
      </c>
      <c r="BA5324">
        <v>0</v>
      </c>
      <c r="BD5324" s="3">
        <v>41321.663194444445</v>
      </c>
      <c r="BE5324" s="3">
        <v>41321.663888888892</v>
      </c>
      <c r="BF5324" t="s">
        <v>115</v>
      </c>
      <c r="BG5324" t="s">
        <v>115</v>
      </c>
      <c r="BH5324">
        <v>8149</v>
      </c>
      <c r="BM5324">
        <v>43550</v>
      </c>
      <c r="BR5324" t="s">
        <v>116</v>
      </c>
      <c r="BS5324" t="s">
        <v>117</v>
      </c>
      <c r="BU5324">
        <v>1</v>
      </c>
      <c r="BV5324" t="s">
        <v>118</v>
      </c>
      <c r="BX5324" t="s">
        <v>119</v>
      </c>
      <c r="BY5324" t="s">
        <v>119</v>
      </c>
      <c r="BZ5324" t="s">
        <v>119</v>
      </c>
      <c r="CA5324">
        <v>1</v>
      </c>
      <c r="CC5324" t="s">
        <v>120</v>
      </c>
      <c r="CH5324">
        <v>540</v>
      </c>
      <c r="CI5324">
        <v>29830</v>
      </c>
      <c r="CJ5324" t="s">
        <v>106</v>
      </c>
      <c r="CK5324" t="s">
        <v>106</v>
      </c>
      <c r="CL5324">
        <v>15</v>
      </c>
      <c r="CM5324" t="s">
        <v>2963</v>
      </c>
      <c r="CO5324">
        <v>125498</v>
      </c>
      <c r="CQ5324">
        <v>0</v>
      </c>
      <c r="CR5324">
        <v>0</v>
      </c>
      <c r="CS5324">
        <v>0</v>
      </c>
      <c r="CY5324" t="s">
        <v>123</v>
      </c>
      <c r="CZ5324" t="s">
        <v>124</v>
      </c>
      <c r="DD5324" t="str" cm="1">
        <f t="array" ref="DD5324">TEXT(_xlfn.SEQUENCE(1, DATEDIF(AG5324, AH5324, "m") + 1, AG5324, 30), "YYYY-APMM")</f>
        <v>2013-AP10</v>
      </c>
      <c r="DN5324">
        <f t="shared" si="166"/>
        <v>158.4</v>
      </c>
      <c r="DO5324" t="str">
        <f t="shared" si="167"/>
        <v>LABOR- SUBCONTRACTOR</v>
      </c>
    </row>
    <row r="5325" spans="1:119" x14ac:dyDescent="0.35">
      <c r="A5325" t="s">
        <v>105</v>
      </c>
      <c r="B5325">
        <v>504610</v>
      </c>
      <c r="C5325">
        <v>6359</v>
      </c>
      <c r="D5325">
        <v>125499</v>
      </c>
      <c r="E5325">
        <v>13662</v>
      </c>
      <c r="F5325">
        <v>0</v>
      </c>
      <c r="G5325" t="s">
        <v>106</v>
      </c>
      <c r="H5325" t="s">
        <v>106</v>
      </c>
      <c r="I5325" t="s">
        <v>106</v>
      </c>
      <c r="J5325" t="s">
        <v>107</v>
      </c>
      <c r="K5325" t="s">
        <v>108</v>
      </c>
      <c r="L5325" t="s">
        <v>109</v>
      </c>
      <c r="M5325" t="s">
        <v>110</v>
      </c>
      <c r="N5325" t="s">
        <v>11683</v>
      </c>
      <c r="O5325" t="s">
        <v>3005</v>
      </c>
      <c r="P5325">
        <v>8178</v>
      </c>
      <c r="Q5325">
        <v>208</v>
      </c>
      <c r="R5325">
        <v>0</v>
      </c>
      <c r="S5325">
        <v>40</v>
      </c>
      <c r="T5325">
        <v>0</v>
      </c>
      <c r="U5325">
        <v>170.4</v>
      </c>
      <c r="V5325">
        <v>170.4</v>
      </c>
      <c r="W5325">
        <v>40</v>
      </c>
      <c r="X5325">
        <v>0</v>
      </c>
      <c r="Y5325">
        <v>0</v>
      </c>
      <c r="Z5325">
        <v>0</v>
      </c>
      <c r="AD5325" s="1">
        <v>41616.333333333336</v>
      </c>
      <c r="AE5325" s="1">
        <v>41620.708333333336</v>
      </c>
      <c r="AG5325" s="1">
        <v>41585.333333333336</v>
      </c>
      <c r="AH5325" s="1">
        <v>41590.708333333336</v>
      </c>
      <c r="AI5325" s="1">
        <v>41585.333333333336</v>
      </c>
      <c r="AJ5325" s="1">
        <v>41590.708333333336</v>
      </c>
      <c r="AK5325" s="1">
        <v>41585.333333333336</v>
      </c>
      <c r="AL5325" s="1">
        <v>41590.708333333336</v>
      </c>
      <c r="AM5325" s="1">
        <v>41616.333333333336</v>
      </c>
      <c r="AN5325" s="1">
        <v>41620.708333333336</v>
      </c>
      <c r="AP5325" t="s">
        <v>113</v>
      </c>
      <c r="AU5325" t="s">
        <v>11684</v>
      </c>
      <c r="AY5325" t="s">
        <v>106</v>
      </c>
      <c r="AZ5325">
        <v>0</v>
      </c>
      <c r="BA5325">
        <v>0</v>
      </c>
      <c r="BD5325" s="3">
        <v>41321.663194444445</v>
      </c>
      <c r="BE5325" s="3">
        <v>41321.663888888892</v>
      </c>
      <c r="BF5325" t="s">
        <v>115</v>
      </c>
      <c r="BG5325" t="s">
        <v>115</v>
      </c>
      <c r="BH5325">
        <v>8149</v>
      </c>
      <c r="BM5325">
        <v>43550</v>
      </c>
      <c r="BR5325" t="s">
        <v>116</v>
      </c>
      <c r="BS5325" t="s">
        <v>117</v>
      </c>
      <c r="BU5325">
        <v>1</v>
      </c>
      <c r="BV5325" t="s">
        <v>118</v>
      </c>
      <c r="BX5325" t="s">
        <v>119</v>
      </c>
      <c r="BY5325" t="s">
        <v>119</v>
      </c>
      <c r="BZ5325" t="s">
        <v>119</v>
      </c>
      <c r="CA5325">
        <v>1</v>
      </c>
      <c r="CC5325" t="s">
        <v>120</v>
      </c>
      <c r="CH5325">
        <v>540</v>
      </c>
      <c r="CI5325">
        <v>29830</v>
      </c>
      <c r="CJ5325" t="s">
        <v>106</v>
      </c>
      <c r="CK5325" t="s">
        <v>106</v>
      </c>
      <c r="CL5325">
        <v>15</v>
      </c>
      <c r="CM5325" t="s">
        <v>2963</v>
      </c>
      <c r="CO5325">
        <v>125498</v>
      </c>
      <c r="CQ5325">
        <v>0</v>
      </c>
      <c r="CR5325">
        <v>0</v>
      </c>
      <c r="CS5325">
        <v>0</v>
      </c>
      <c r="CY5325" t="s">
        <v>123</v>
      </c>
      <c r="CZ5325" t="s">
        <v>124</v>
      </c>
      <c r="DD5325" t="str" cm="1">
        <f t="array" ref="DD5325">TEXT(_xlfn.SEQUENCE(1, DATEDIF(AG5325, AH5325, "m") + 1, AG5325, 30), "YYYY-APMM")</f>
        <v>2013-AP11</v>
      </c>
      <c r="DN5325">
        <f t="shared" si="166"/>
        <v>170.4</v>
      </c>
      <c r="DO5325" t="str">
        <f t="shared" si="167"/>
        <v>LABOR- SUBCONTRACTOR</v>
      </c>
    </row>
    <row r="5326" spans="1:119" x14ac:dyDescent="0.35">
      <c r="A5326" t="s">
        <v>105</v>
      </c>
      <c r="B5326">
        <v>504611</v>
      </c>
      <c r="C5326">
        <v>6359</v>
      </c>
      <c r="D5326">
        <v>125499</v>
      </c>
      <c r="E5326">
        <v>13662</v>
      </c>
      <c r="F5326">
        <v>0</v>
      </c>
      <c r="G5326" t="s">
        <v>106</v>
      </c>
      <c r="H5326" t="s">
        <v>106</v>
      </c>
      <c r="I5326" t="s">
        <v>106</v>
      </c>
      <c r="J5326" t="s">
        <v>107</v>
      </c>
      <c r="K5326" t="s">
        <v>108</v>
      </c>
      <c r="L5326" t="s">
        <v>109</v>
      </c>
      <c r="M5326" t="s">
        <v>110</v>
      </c>
      <c r="N5326" t="s">
        <v>11685</v>
      </c>
      <c r="O5326" t="s">
        <v>3008</v>
      </c>
      <c r="P5326">
        <v>8178</v>
      </c>
      <c r="Q5326">
        <v>224</v>
      </c>
      <c r="R5326">
        <v>16</v>
      </c>
      <c r="S5326">
        <v>40</v>
      </c>
      <c r="T5326">
        <v>0</v>
      </c>
      <c r="U5326">
        <v>45.6</v>
      </c>
      <c r="V5326">
        <v>45.6</v>
      </c>
      <c r="W5326">
        <v>40</v>
      </c>
      <c r="X5326">
        <v>0</v>
      </c>
      <c r="Y5326">
        <v>0</v>
      </c>
      <c r="Z5326">
        <v>0</v>
      </c>
      <c r="AD5326" s="1">
        <v>41624.333333333336</v>
      </c>
      <c r="AE5326" s="1">
        <v>41630.708333333336</v>
      </c>
      <c r="AG5326" s="1">
        <v>41591.333333333336</v>
      </c>
      <c r="AH5326" s="1">
        <v>41596.708333333336</v>
      </c>
      <c r="AI5326" s="1">
        <v>41591.333333333336</v>
      </c>
      <c r="AJ5326" s="1">
        <v>41596.708333333336</v>
      </c>
      <c r="AK5326" s="1">
        <v>41591.333333333336</v>
      </c>
      <c r="AL5326" s="1">
        <v>41596.708333333336</v>
      </c>
      <c r="AM5326" s="1">
        <v>41624.333333333336</v>
      </c>
      <c r="AN5326" s="1">
        <v>41630.708333333336</v>
      </c>
      <c r="AP5326" t="s">
        <v>113</v>
      </c>
      <c r="AU5326" t="s">
        <v>11686</v>
      </c>
      <c r="AY5326" t="s">
        <v>106</v>
      </c>
      <c r="AZ5326">
        <v>0</v>
      </c>
      <c r="BA5326">
        <v>0</v>
      </c>
      <c r="BD5326" s="3">
        <v>41321.663194444445</v>
      </c>
      <c r="BE5326" s="3">
        <v>41321.663888888892</v>
      </c>
      <c r="BF5326" t="s">
        <v>115</v>
      </c>
      <c r="BG5326" t="s">
        <v>115</v>
      </c>
      <c r="BH5326">
        <v>8149</v>
      </c>
      <c r="BM5326">
        <v>43550</v>
      </c>
      <c r="BR5326" t="s">
        <v>116</v>
      </c>
      <c r="BS5326" t="s">
        <v>117</v>
      </c>
      <c r="BU5326">
        <v>1</v>
      </c>
      <c r="BV5326" t="s">
        <v>118</v>
      </c>
      <c r="BX5326" t="s">
        <v>119</v>
      </c>
      <c r="BY5326" t="s">
        <v>119</v>
      </c>
      <c r="BZ5326" t="s">
        <v>119</v>
      </c>
      <c r="CA5326">
        <v>1</v>
      </c>
      <c r="CC5326" t="s">
        <v>120</v>
      </c>
      <c r="CH5326">
        <v>540</v>
      </c>
      <c r="CI5326">
        <v>29830</v>
      </c>
      <c r="CJ5326" t="s">
        <v>106</v>
      </c>
      <c r="CK5326" t="s">
        <v>106</v>
      </c>
      <c r="CL5326">
        <v>15</v>
      </c>
      <c r="CM5326" t="s">
        <v>2963</v>
      </c>
      <c r="CO5326">
        <v>125498</v>
      </c>
      <c r="CQ5326">
        <v>0</v>
      </c>
      <c r="CR5326">
        <v>0</v>
      </c>
      <c r="CS5326">
        <v>0</v>
      </c>
      <c r="CY5326" t="s">
        <v>123</v>
      </c>
      <c r="CZ5326" t="s">
        <v>124</v>
      </c>
      <c r="DD5326" t="str" cm="1">
        <f t="array" ref="DD5326">TEXT(_xlfn.SEQUENCE(1, DATEDIF(AG5326, AH5326, "m") + 1, AG5326, 30), "YYYY-APMM")</f>
        <v>2013-AP11</v>
      </c>
      <c r="DN5326">
        <f t="shared" si="166"/>
        <v>45.6</v>
      </c>
      <c r="DO5326" t="str">
        <f t="shared" si="167"/>
        <v>LABOR- SUBCONTRACTOR</v>
      </c>
    </row>
    <row r="5327" spans="1:119" x14ac:dyDescent="0.35">
      <c r="A5327" t="s">
        <v>105</v>
      </c>
      <c r="B5327">
        <v>504612</v>
      </c>
      <c r="C5327">
        <v>6359</v>
      </c>
      <c r="D5327">
        <v>125499</v>
      </c>
      <c r="E5327">
        <v>13662</v>
      </c>
      <c r="F5327">
        <v>0</v>
      </c>
      <c r="G5327" t="s">
        <v>106</v>
      </c>
      <c r="H5327" t="s">
        <v>106</v>
      </c>
      <c r="I5327" t="s">
        <v>106</v>
      </c>
      <c r="J5327" t="s">
        <v>107</v>
      </c>
      <c r="K5327" t="s">
        <v>108</v>
      </c>
      <c r="L5327" t="s">
        <v>109</v>
      </c>
      <c r="M5327" t="s">
        <v>110</v>
      </c>
      <c r="N5327" t="s">
        <v>11687</v>
      </c>
      <c r="O5327" t="s">
        <v>3011</v>
      </c>
      <c r="P5327">
        <v>8178</v>
      </c>
      <c r="Q5327">
        <v>248</v>
      </c>
      <c r="R5327">
        <v>0</v>
      </c>
      <c r="S5327">
        <v>40</v>
      </c>
      <c r="T5327">
        <v>0</v>
      </c>
      <c r="U5327">
        <v>28.4</v>
      </c>
      <c r="V5327">
        <v>28.4</v>
      </c>
      <c r="W5327">
        <v>40</v>
      </c>
      <c r="X5327">
        <v>0</v>
      </c>
      <c r="Y5327">
        <v>0</v>
      </c>
      <c r="Z5327">
        <v>0</v>
      </c>
      <c r="AD5327" s="1">
        <v>41658.333333333336</v>
      </c>
      <c r="AE5327" s="1">
        <v>41662.708333333336</v>
      </c>
      <c r="AG5327" s="1">
        <v>41620.333333333336</v>
      </c>
      <c r="AH5327" s="1">
        <v>41625.708333333336</v>
      </c>
      <c r="AI5327" s="1">
        <v>41620.333333333336</v>
      </c>
      <c r="AJ5327" s="1">
        <v>41625.708333333336</v>
      </c>
      <c r="AK5327" s="1">
        <v>41620.333333333336</v>
      </c>
      <c r="AL5327" s="1">
        <v>41625.708333333336</v>
      </c>
      <c r="AM5327" s="1">
        <v>41658.333333333336</v>
      </c>
      <c r="AN5327" s="1">
        <v>41662.708333333336</v>
      </c>
      <c r="AP5327" t="s">
        <v>113</v>
      </c>
      <c r="AU5327" t="s">
        <v>11688</v>
      </c>
      <c r="AY5327" t="s">
        <v>106</v>
      </c>
      <c r="AZ5327">
        <v>0</v>
      </c>
      <c r="BA5327">
        <v>0</v>
      </c>
      <c r="BD5327" s="3">
        <v>41321.663194444445</v>
      </c>
      <c r="BE5327" s="3">
        <v>41321.663888888892</v>
      </c>
      <c r="BF5327" t="s">
        <v>115</v>
      </c>
      <c r="BG5327" t="s">
        <v>115</v>
      </c>
      <c r="BH5327">
        <v>8149</v>
      </c>
      <c r="BM5327">
        <v>43550</v>
      </c>
      <c r="BR5327" t="s">
        <v>116</v>
      </c>
      <c r="BS5327" t="s">
        <v>117</v>
      </c>
      <c r="BU5327">
        <v>1</v>
      </c>
      <c r="BV5327" t="s">
        <v>118</v>
      </c>
      <c r="BX5327" t="s">
        <v>119</v>
      </c>
      <c r="BY5327" t="s">
        <v>119</v>
      </c>
      <c r="BZ5327" t="s">
        <v>119</v>
      </c>
      <c r="CA5327">
        <v>1</v>
      </c>
      <c r="CC5327" t="s">
        <v>120</v>
      </c>
      <c r="CH5327">
        <v>540</v>
      </c>
      <c r="CI5327">
        <v>29830</v>
      </c>
      <c r="CJ5327" t="s">
        <v>106</v>
      </c>
      <c r="CK5327" t="s">
        <v>106</v>
      </c>
      <c r="CL5327">
        <v>15</v>
      </c>
      <c r="CM5327" t="s">
        <v>2963</v>
      </c>
      <c r="CO5327">
        <v>125498</v>
      </c>
      <c r="CQ5327">
        <v>0</v>
      </c>
      <c r="CR5327">
        <v>0</v>
      </c>
      <c r="CS5327">
        <v>0</v>
      </c>
      <c r="CY5327" t="s">
        <v>123</v>
      </c>
      <c r="CZ5327" t="s">
        <v>124</v>
      </c>
      <c r="DD5327" t="str" cm="1">
        <f t="array" ref="DD5327">TEXT(_xlfn.SEQUENCE(1, DATEDIF(AG5327, AH5327, "m") + 1, AG5327, 30), "YYYY-APMM")</f>
        <v>2013-AP12</v>
      </c>
      <c r="DN5327">
        <f t="shared" si="166"/>
        <v>28.4</v>
      </c>
      <c r="DO5327" t="str">
        <f t="shared" si="167"/>
        <v>LABOR- SUBCONTRACTOR</v>
      </c>
    </row>
    <row r="5328" spans="1:119" x14ac:dyDescent="0.35">
      <c r="A5328" t="s">
        <v>105</v>
      </c>
      <c r="B5328">
        <v>504613</v>
      </c>
      <c r="C5328">
        <v>6359</v>
      </c>
      <c r="D5328">
        <v>125499</v>
      </c>
      <c r="E5328">
        <v>13662</v>
      </c>
      <c r="F5328">
        <v>0</v>
      </c>
      <c r="G5328" t="s">
        <v>106</v>
      </c>
      <c r="H5328" t="s">
        <v>106</v>
      </c>
      <c r="I5328" t="s">
        <v>106</v>
      </c>
      <c r="J5328" t="s">
        <v>107</v>
      </c>
      <c r="K5328" t="s">
        <v>108</v>
      </c>
      <c r="L5328" t="s">
        <v>109</v>
      </c>
      <c r="M5328" t="s">
        <v>110</v>
      </c>
      <c r="N5328" t="s">
        <v>11689</v>
      </c>
      <c r="O5328" t="s">
        <v>3014</v>
      </c>
      <c r="P5328">
        <v>8178</v>
      </c>
      <c r="Q5328">
        <v>264</v>
      </c>
      <c r="R5328">
        <v>0</v>
      </c>
      <c r="S5328">
        <v>40</v>
      </c>
      <c r="T5328">
        <v>0</v>
      </c>
      <c r="U5328">
        <v>206.4</v>
      </c>
      <c r="V5328">
        <v>206.4</v>
      </c>
      <c r="W5328">
        <v>40</v>
      </c>
      <c r="X5328">
        <v>0</v>
      </c>
      <c r="Y5328">
        <v>0</v>
      </c>
      <c r="Z5328">
        <v>0</v>
      </c>
      <c r="AD5328" s="1">
        <v>41666.333333333336</v>
      </c>
      <c r="AE5328" s="1">
        <v>41671.708333333336</v>
      </c>
      <c r="AG5328" s="1">
        <v>41627.333333333336</v>
      </c>
      <c r="AH5328" s="1">
        <v>41632.708333333336</v>
      </c>
      <c r="AI5328" s="1">
        <v>41627.333333333336</v>
      </c>
      <c r="AJ5328" s="1">
        <v>41632.708333333336</v>
      </c>
      <c r="AK5328" s="1">
        <v>41627.333333333336</v>
      </c>
      <c r="AL5328" s="1">
        <v>41632.708333333336</v>
      </c>
      <c r="AM5328" s="1">
        <v>41666.333333333336</v>
      </c>
      <c r="AN5328" s="1">
        <v>41671.708333333336</v>
      </c>
      <c r="AP5328" t="s">
        <v>113</v>
      </c>
      <c r="AU5328" t="s">
        <v>11690</v>
      </c>
      <c r="AY5328" t="s">
        <v>106</v>
      </c>
      <c r="AZ5328">
        <v>0</v>
      </c>
      <c r="BA5328">
        <v>0</v>
      </c>
      <c r="BD5328" s="3">
        <v>41321.663194444445</v>
      </c>
      <c r="BE5328" s="3">
        <v>41321.663888888892</v>
      </c>
      <c r="BF5328" t="s">
        <v>115</v>
      </c>
      <c r="BG5328" t="s">
        <v>115</v>
      </c>
      <c r="BH5328">
        <v>8149</v>
      </c>
      <c r="BM5328">
        <v>43550</v>
      </c>
      <c r="BR5328" t="s">
        <v>116</v>
      </c>
      <c r="BS5328" t="s">
        <v>117</v>
      </c>
      <c r="BU5328">
        <v>1</v>
      </c>
      <c r="BV5328" t="s">
        <v>118</v>
      </c>
      <c r="BX5328" t="s">
        <v>119</v>
      </c>
      <c r="BY5328" t="s">
        <v>119</v>
      </c>
      <c r="BZ5328" t="s">
        <v>119</v>
      </c>
      <c r="CA5328">
        <v>1</v>
      </c>
      <c r="CC5328" t="s">
        <v>120</v>
      </c>
      <c r="CH5328">
        <v>540</v>
      </c>
      <c r="CI5328">
        <v>29830</v>
      </c>
      <c r="CJ5328" t="s">
        <v>106</v>
      </c>
      <c r="CK5328" t="s">
        <v>106</v>
      </c>
      <c r="CL5328">
        <v>15</v>
      </c>
      <c r="CM5328" t="s">
        <v>2963</v>
      </c>
      <c r="CO5328">
        <v>125498</v>
      </c>
      <c r="CQ5328">
        <v>0</v>
      </c>
      <c r="CR5328">
        <v>0</v>
      </c>
      <c r="CS5328">
        <v>0</v>
      </c>
      <c r="CY5328" t="s">
        <v>123</v>
      </c>
      <c r="CZ5328" t="s">
        <v>124</v>
      </c>
      <c r="DD5328" t="str" cm="1">
        <f t="array" ref="DD5328">TEXT(_xlfn.SEQUENCE(1, DATEDIF(AG5328, AH5328, "m") + 1, AG5328, 30), "YYYY-APMM")</f>
        <v>2013-AP12</v>
      </c>
      <c r="DN5328">
        <f t="shared" si="166"/>
        <v>206.4</v>
      </c>
      <c r="DO5328" t="str">
        <f t="shared" si="167"/>
        <v>LABOR- SUBCONTRACTOR</v>
      </c>
    </row>
    <row r="5329" spans="1:119" x14ac:dyDescent="0.35">
      <c r="A5329" t="s">
        <v>105</v>
      </c>
      <c r="B5329">
        <v>504614</v>
      </c>
      <c r="C5329">
        <v>6359</v>
      </c>
      <c r="D5329">
        <v>125499</v>
      </c>
      <c r="E5329">
        <v>13662</v>
      </c>
      <c r="F5329">
        <v>0</v>
      </c>
      <c r="G5329" t="s">
        <v>106</v>
      </c>
      <c r="H5329" t="s">
        <v>106</v>
      </c>
      <c r="I5329" t="s">
        <v>106</v>
      </c>
      <c r="J5329" t="s">
        <v>107</v>
      </c>
      <c r="K5329" t="s">
        <v>108</v>
      </c>
      <c r="L5329" t="s">
        <v>109</v>
      </c>
      <c r="M5329" t="s">
        <v>110</v>
      </c>
      <c r="N5329" t="s">
        <v>11691</v>
      </c>
      <c r="O5329" t="s">
        <v>3017</v>
      </c>
      <c r="P5329">
        <v>8178</v>
      </c>
      <c r="Q5329">
        <v>208</v>
      </c>
      <c r="R5329">
        <v>192</v>
      </c>
      <c r="S5329">
        <v>56</v>
      </c>
      <c r="T5329">
        <v>0</v>
      </c>
      <c r="U5329">
        <v>134.4</v>
      </c>
      <c r="V5329">
        <v>134.4</v>
      </c>
      <c r="W5329">
        <v>56</v>
      </c>
      <c r="X5329">
        <v>0</v>
      </c>
      <c r="Y5329">
        <v>0</v>
      </c>
      <c r="Z5329">
        <v>0</v>
      </c>
      <c r="AD5329" s="1">
        <v>41652.333333333336</v>
      </c>
      <c r="AE5329" s="1">
        <v>41659.708333333336</v>
      </c>
      <c r="AG5329" s="1">
        <v>41620.333333333336</v>
      </c>
      <c r="AH5329" s="1">
        <v>41629.708333333336</v>
      </c>
      <c r="AI5329" s="1">
        <v>41620.333333333336</v>
      </c>
      <c r="AJ5329" s="1">
        <v>41629.708333333336</v>
      </c>
      <c r="AK5329" s="1">
        <v>41620.333333333336</v>
      </c>
      <c r="AL5329" s="1">
        <v>41629.708333333336</v>
      </c>
      <c r="AM5329" s="1">
        <v>41652.333333333336</v>
      </c>
      <c r="AN5329" s="1">
        <v>41659.708333333336</v>
      </c>
      <c r="AP5329" t="s">
        <v>113</v>
      </c>
      <c r="AU5329" t="s">
        <v>11692</v>
      </c>
      <c r="AY5329" t="s">
        <v>106</v>
      </c>
      <c r="AZ5329">
        <v>0</v>
      </c>
      <c r="BA5329">
        <v>0</v>
      </c>
      <c r="BD5329" s="3">
        <v>41321.663194444445</v>
      </c>
      <c r="BE5329" s="3">
        <v>41321.663888888892</v>
      </c>
      <c r="BF5329" t="s">
        <v>115</v>
      </c>
      <c r="BG5329" t="s">
        <v>115</v>
      </c>
      <c r="BH5329">
        <v>8149</v>
      </c>
      <c r="BM5329">
        <v>43550</v>
      </c>
      <c r="BR5329" t="s">
        <v>116</v>
      </c>
      <c r="BS5329" t="s">
        <v>117</v>
      </c>
      <c r="BU5329">
        <v>1</v>
      </c>
      <c r="BV5329" t="s">
        <v>118</v>
      </c>
      <c r="BX5329" t="s">
        <v>119</v>
      </c>
      <c r="BY5329" t="s">
        <v>119</v>
      </c>
      <c r="BZ5329" t="s">
        <v>119</v>
      </c>
      <c r="CA5329">
        <v>1</v>
      </c>
      <c r="CC5329" t="s">
        <v>120</v>
      </c>
      <c r="CH5329">
        <v>540</v>
      </c>
      <c r="CI5329">
        <v>29830</v>
      </c>
      <c r="CJ5329" t="s">
        <v>106</v>
      </c>
      <c r="CK5329" t="s">
        <v>106</v>
      </c>
      <c r="CL5329">
        <v>15</v>
      </c>
      <c r="CM5329" t="s">
        <v>2963</v>
      </c>
      <c r="CO5329">
        <v>125498</v>
      </c>
      <c r="CQ5329">
        <v>0</v>
      </c>
      <c r="CR5329">
        <v>0</v>
      </c>
      <c r="CS5329">
        <v>0</v>
      </c>
      <c r="CY5329" t="s">
        <v>123</v>
      </c>
      <c r="CZ5329" t="s">
        <v>124</v>
      </c>
      <c r="DD5329" t="str" cm="1">
        <f t="array" ref="DD5329">TEXT(_xlfn.SEQUENCE(1, DATEDIF(AG5329, AH5329, "m") + 1, AG5329, 30), "YYYY-APMM")</f>
        <v>2013-AP12</v>
      </c>
      <c r="DN5329">
        <f t="shared" si="166"/>
        <v>134.4</v>
      </c>
      <c r="DO5329" t="str">
        <f t="shared" si="167"/>
        <v>LABOR- SUBCONTRACTOR</v>
      </c>
    </row>
    <row r="5330" spans="1:119" x14ac:dyDescent="0.35">
      <c r="A5330" t="s">
        <v>105</v>
      </c>
      <c r="B5330">
        <v>504615</v>
      </c>
      <c r="C5330">
        <v>6359</v>
      </c>
      <c r="D5330">
        <v>125499</v>
      </c>
      <c r="E5330">
        <v>13662</v>
      </c>
      <c r="F5330">
        <v>0</v>
      </c>
      <c r="G5330" t="s">
        <v>106</v>
      </c>
      <c r="H5330" t="s">
        <v>106</v>
      </c>
      <c r="I5330" t="s">
        <v>106</v>
      </c>
      <c r="J5330" t="s">
        <v>107</v>
      </c>
      <c r="K5330" t="s">
        <v>108</v>
      </c>
      <c r="L5330" t="s">
        <v>109</v>
      </c>
      <c r="M5330" t="s">
        <v>110</v>
      </c>
      <c r="N5330" t="s">
        <v>11693</v>
      </c>
      <c r="O5330" t="s">
        <v>3020</v>
      </c>
      <c r="P5330">
        <v>8178</v>
      </c>
      <c r="Q5330">
        <v>248</v>
      </c>
      <c r="R5330">
        <v>0</v>
      </c>
      <c r="S5330">
        <v>40</v>
      </c>
      <c r="T5330">
        <v>0</v>
      </c>
      <c r="U5330">
        <v>62</v>
      </c>
      <c r="V5330">
        <v>62</v>
      </c>
      <c r="W5330">
        <v>40</v>
      </c>
      <c r="X5330">
        <v>0</v>
      </c>
      <c r="Y5330">
        <v>0</v>
      </c>
      <c r="Z5330">
        <v>0</v>
      </c>
      <c r="AD5330" s="1">
        <v>41664.333333333336</v>
      </c>
      <c r="AE5330" s="1">
        <v>41668.708333333336</v>
      </c>
      <c r="AG5330" s="1">
        <v>41627.333333333336</v>
      </c>
      <c r="AH5330" s="1">
        <v>41632.708333333336</v>
      </c>
      <c r="AI5330" s="1">
        <v>41627.333333333336</v>
      </c>
      <c r="AJ5330" s="1">
        <v>41632.708333333336</v>
      </c>
      <c r="AK5330" s="1">
        <v>41627.333333333336</v>
      </c>
      <c r="AL5330" s="1">
        <v>41632.708333333336</v>
      </c>
      <c r="AM5330" s="1">
        <v>41664.333333333336</v>
      </c>
      <c r="AN5330" s="1">
        <v>41668.708333333336</v>
      </c>
      <c r="AP5330" t="s">
        <v>113</v>
      </c>
      <c r="AU5330" t="s">
        <v>11694</v>
      </c>
      <c r="AY5330" t="s">
        <v>106</v>
      </c>
      <c r="AZ5330">
        <v>0</v>
      </c>
      <c r="BA5330">
        <v>0</v>
      </c>
      <c r="BD5330" s="3">
        <v>41321.663194444445</v>
      </c>
      <c r="BE5330" s="3">
        <v>41321.663888888892</v>
      </c>
      <c r="BF5330" t="s">
        <v>115</v>
      </c>
      <c r="BG5330" t="s">
        <v>115</v>
      </c>
      <c r="BH5330">
        <v>8149</v>
      </c>
      <c r="BM5330">
        <v>43550</v>
      </c>
      <c r="BR5330" t="s">
        <v>116</v>
      </c>
      <c r="BS5330" t="s">
        <v>117</v>
      </c>
      <c r="BU5330">
        <v>1</v>
      </c>
      <c r="BV5330" t="s">
        <v>118</v>
      </c>
      <c r="BX5330" t="s">
        <v>119</v>
      </c>
      <c r="BY5330" t="s">
        <v>119</v>
      </c>
      <c r="BZ5330" t="s">
        <v>119</v>
      </c>
      <c r="CA5330">
        <v>1</v>
      </c>
      <c r="CC5330" t="s">
        <v>120</v>
      </c>
      <c r="CH5330">
        <v>540</v>
      </c>
      <c r="CI5330">
        <v>29830</v>
      </c>
      <c r="CJ5330" t="s">
        <v>106</v>
      </c>
      <c r="CK5330" t="s">
        <v>106</v>
      </c>
      <c r="CL5330">
        <v>15</v>
      </c>
      <c r="CM5330" t="s">
        <v>2963</v>
      </c>
      <c r="CO5330">
        <v>125498</v>
      </c>
      <c r="CQ5330">
        <v>0</v>
      </c>
      <c r="CR5330">
        <v>0</v>
      </c>
      <c r="CS5330">
        <v>0</v>
      </c>
      <c r="CY5330" t="s">
        <v>123</v>
      </c>
      <c r="CZ5330" t="s">
        <v>124</v>
      </c>
      <c r="DD5330" t="str" cm="1">
        <f t="array" ref="DD5330">TEXT(_xlfn.SEQUENCE(1, DATEDIF(AG5330, AH5330, "m") + 1, AG5330, 30), "YYYY-APMM")</f>
        <v>2013-AP12</v>
      </c>
      <c r="DN5330">
        <f t="shared" si="166"/>
        <v>62</v>
      </c>
      <c r="DO5330" t="str">
        <f t="shared" si="167"/>
        <v>LABOR- SUBCONTRACTOR</v>
      </c>
    </row>
    <row r="5331" spans="1:119" x14ac:dyDescent="0.35">
      <c r="A5331" t="s">
        <v>105</v>
      </c>
      <c r="B5331">
        <v>504616</v>
      </c>
      <c r="C5331">
        <v>6359</v>
      </c>
      <c r="D5331">
        <v>125500</v>
      </c>
      <c r="E5331">
        <v>13662</v>
      </c>
      <c r="F5331">
        <v>0</v>
      </c>
      <c r="G5331" t="s">
        <v>106</v>
      </c>
      <c r="H5331" t="s">
        <v>106</v>
      </c>
      <c r="I5331" t="s">
        <v>106</v>
      </c>
      <c r="J5331" t="s">
        <v>107</v>
      </c>
      <c r="K5331" t="s">
        <v>108</v>
      </c>
      <c r="L5331" t="s">
        <v>109</v>
      </c>
      <c r="M5331" t="s">
        <v>110</v>
      </c>
      <c r="N5331" t="s">
        <v>11695</v>
      </c>
      <c r="O5331" t="s">
        <v>3002</v>
      </c>
      <c r="P5331">
        <v>8178</v>
      </c>
      <c r="Q5331">
        <v>200</v>
      </c>
      <c r="R5331">
        <v>0</v>
      </c>
      <c r="S5331">
        <v>40</v>
      </c>
      <c r="T5331">
        <v>0</v>
      </c>
      <c r="U5331">
        <v>158.4</v>
      </c>
      <c r="V5331">
        <v>158.4</v>
      </c>
      <c r="W5331">
        <v>40</v>
      </c>
      <c r="X5331">
        <v>0</v>
      </c>
      <c r="Y5331">
        <v>0</v>
      </c>
      <c r="Z5331">
        <v>0</v>
      </c>
      <c r="AD5331" s="1">
        <v>41556.333333333336</v>
      </c>
      <c r="AE5331" s="1">
        <v>41561.708333333336</v>
      </c>
      <c r="AG5331" s="1">
        <v>41527.333333333336</v>
      </c>
      <c r="AH5331" s="1">
        <v>41532.708333333336</v>
      </c>
      <c r="AI5331" s="1">
        <v>41527.333333333336</v>
      </c>
      <c r="AJ5331" s="1">
        <v>41532.708333333336</v>
      </c>
      <c r="AK5331" s="1">
        <v>41527.333333333336</v>
      </c>
      <c r="AL5331" s="1">
        <v>41532.708333333336</v>
      </c>
      <c r="AM5331" s="1">
        <v>41556.333333333336</v>
      </c>
      <c r="AN5331" s="1">
        <v>41561.708333333336</v>
      </c>
      <c r="AP5331" t="s">
        <v>113</v>
      </c>
      <c r="AU5331" t="s">
        <v>11696</v>
      </c>
      <c r="AY5331" t="s">
        <v>106</v>
      </c>
      <c r="AZ5331">
        <v>0</v>
      </c>
      <c r="BA5331">
        <v>0</v>
      </c>
      <c r="BD5331" s="3">
        <v>41321.663194444445</v>
      </c>
      <c r="BE5331" s="3">
        <v>41321.663888888892</v>
      </c>
      <c r="BF5331" t="s">
        <v>115</v>
      </c>
      <c r="BG5331" t="s">
        <v>115</v>
      </c>
      <c r="BH5331">
        <v>8149</v>
      </c>
      <c r="BM5331">
        <v>43550</v>
      </c>
      <c r="BR5331" t="s">
        <v>116</v>
      </c>
      <c r="BS5331" t="s">
        <v>117</v>
      </c>
      <c r="BU5331">
        <v>1</v>
      </c>
      <c r="BV5331" t="s">
        <v>118</v>
      </c>
      <c r="BX5331" t="s">
        <v>119</v>
      </c>
      <c r="BY5331" t="s">
        <v>119</v>
      </c>
      <c r="BZ5331" t="s">
        <v>119</v>
      </c>
      <c r="CA5331">
        <v>1</v>
      </c>
      <c r="CC5331" t="s">
        <v>120</v>
      </c>
      <c r="CH5331">
        <v>540</v>
      </c>
      <c r="CI5331">
        <v>29820</v>
      </c>
      <c r="CJ5331" t="s">
        <v>106</v>
      </c>
      <c r="CK5331" t="s">
        <v>106</v>
      </c>
      <c r="CL5331">
        <v>10</v>
      </c>
      <c r="CM5331" t="s">
        <v>2889</v>
      </c>
      <c r="CO5331">
        <v>125498</v>
      </c>
      <c r="CQ5331">
        <v>0</v>
      </c>
      <c r="CR5331">
        <v>0</v>
      </c>
      <c r="CS5331">
        <v>0</v>
      </c>
      <c r="CY5331" t="s">
        <v>123</v>
      </c>
      <c r="CZ5331" t="s">
        <v>124</v>
      </c>
      <c r="DD5331" t="str" cm="1">
        <f t="array" ref="DD5331">TEXT(_xlfn.SEQUENCE(1, DATEDIF(AG5331, AH5331, "m") + 1, AG5331, 30), "YYYY-APMM")</f>
        <v>2013-AP09</v>
      </c>
      <c r="DN5331">
        <f t="shared" si="166"/>
        <v>158.4</v>
      </c>
      <c r="DO5331" t="str">
        <f t="shared" si="167"/>
        <v>LABOR- SUBCONTRACTOR</v>
      </c>
    </row>
    <row r="5332" spans="1:119" x14ac:dyDescent="0.35">
      <c r="A5332" t="s">
        <v>105</v>
      </c>
      <c r="B5332">
        <v>504617</v>
      </c>
      <c r="C5332">
        <v>6359</v>
      </c>
      <c r="D5332">
        <v>125500</v>
      </c>
      <c r="E5332">
        <v>13662</v>
      </c>
      <c r="F5332">
        <v>0</v>
      </c>
      <c r="G5332" t="s">
        <v>106</v>
      </c>
      <c r="H5332" t="s">
        <v>106</v>
      </c>
      <c r="I5332" t="s">
        <v>106</v>
      </c>
      <c r="J5332" t="s">
        <v>107</v>
      </c>
      <c r="K5332" t="s">
        <v>108</v>
      </c>
      <c r="L5332" t="s">
        <v>109</v>
      </c>
      <c r="M5332" t="s">
        <v>110</v>
      </c>
      <c r="N5332" t="s">
        <v>11697</v>
      </c>
      <c r="O5332" t="s">
        <v>3005</v>
      </c>
      <c r="P5332">
        <v>8178</v>
      </c>
      <c r="Q5332">
        <v>344</v>
      </c>
      <c r="R5332">
        <v>0</v>
      </c>
      <c r="S5332">
        <v>40</v>
      </c>
      <c r="T5332">
        <v>0</v>
      </c>
      <c r="U5332">
        <v>170.4</v>
      </c>
      <c r="V5332">
        <v>170.4</v>
      </c>
      <c r="W5332">
        <v>40</v>
      </c>
      <c r="X5332">
        <v>0</v>
      </c>
      <c r="Y5332">
        <v>0</v>
      </c>
      <c r="Z5332">
        <v>0</v>
      </c>
      <c r="AD5332" s="1">
        <v>41594.333333333336</v>
      </c>
      <c r="AE5332" s="1">
        <v>41598.708333333336</v>
      </c>
      <c r="AG5332" s="1">
        <v>41541.333333333336</v>
      </c>
      <c r="AH5332" s="1">
        <v>41546.708333333336</v>
      </c>
      <c r="AI5332" s="1">
        <v>41541.333333333336</v>
      </c>
      <c r="AJ5332" s="1">
        <v>41546.708333333336</v>
      </c>
      <c r="AK5332" s="1">
        <v>41541.333333333336</v>
      </c>
      <c r="AL5332" s="1">
        <v>41546.708333333336</v>
      </c>
      <c r="AM5332" s="1">
        <v>41594.333333333336</v>
      </c>
      <c r="AN5332" s="1">
        <v>41598.708333333336</v>
      </c>
      <c r="AP5332" t="s">
        <v>113</v>
      </c>
      <c r="AU5332" t="s">
        <v>11698</v>
      </c>
      <c r="AY5332" t="s">
        <v>106</v>
      </c>
      <c r="AZ5332">
        <v>0</v>
      </c>
      <c r="BA5332">
        <v>0</v>
      </c>
      <c r="BD5332" s="3">
        <v>41321.663194444445</v>
      </c>
      <c r="BE5332" s="3">
        <v>41321.663888888892</v>
      </c>
      <c r="BF5332" t="s">
        <v>115</v>
      </c>
      <c r="BG5332" t="s">
        <v>115</v>
      </c>
      <c r="BH5332">
        <v>8149</v>
      </c>
      <c r="BM5332">
        <v>43550</v>
      </c>
      <c r="BR5332" t="s">
        <v>116</v>
      </c>
      <c r="BS5332" t="s">
        <v>117</v>
      </c>
      <c r="BU5332">
        <v>1</v>
      </c>
      <c r="BV5332" t="s">
        <v>118</v>
      </c>
      <c r="BX5332" t="s">
        <v>119</v>
      </c>
      <c r="BY5332" t="s">
        <v>119</v>
      </c>
      <c r="BZ5332" t="s">
        <v>119</v>
      </c>
      <c r="CA5332">
        <v>1</v>
      </c>
      <c r="CC5332" t="s">
        <v>120</v>
      </c>
      <c r="CH5332">
        <v>540</v>
      </c>
      <c r="CI5332">
        <v>29820</v>
      </c>
      <c r="CJ5332" t="s">
        <v>106</v>
      </c>
      <c r="CK5332" t="s">
        <v>106</v>
      </c>
      <c r="CL5332">
        <v>10</v>
      </c>
      <c r="CM5332" t="s">
        <v>2889</v>
      </c>
      <c r="CO5332">
        <v>125498</v>
      </c>
      <c r="CQ5332">
        <v>0</v>
      </c>
      <c r="CR5332">
        <v>0</v>
      </c>
      <c r="CS5332">
        <v>0</v>
      </c>
      <c r="CY5332" t="s">
        <v>123</v>
      </c>
      <c r="CZ5332" t="s">
        <v>124</v>
      </c>
      <c r="DD5332" t="str" cm="1">
        <f t="array" ref="DD5332">TEXT(_xlfn.SEQUENCE(1, DATEDIF(AG5332, AH5332, "m") + 1, AG5332, 30), "YYYY-APMM")</f>
        <v>2013-AP09</v>
      </c>
      <c r="DN5332">
        <f t="shared" si="166"/>
        <v>170.4</v>
      </c>
      <c r="DO5332" t="str">
        <f t="shared" si="167"/>
        <v>LABOR- SUBCONTRACTOR</v>
      </c>
    </row>
    <row r="5333" spans="1:119" x14ac:dyDescent="0.35">
      <c r="A5333" t="s">
        <v>105</v>
      </c>
      <c r="B5333">
        <v>504618</v>
      </c>
      <c r="C5333">
        <v>6359</v>
      </c>
      <c r="D5333">
        <v>125500</v>
      </c>
      <c r="E5333">
        <v>13662</v>
      </c>
      <c r="F5333">
        <v>0</v>
      </c>
      <c r="G5333" t="s">
        <v>106</v>
      </c>
      <c r="H5333" t="s">
        <v>106</v>
      </c>
      <c r="I5333" t="s">
        <v>106</v>
      </c>
      <c r="J5333" t="s">
        <v>107</v>
      </c>
      <c r="K5333" t="s">
        <v>108</v>
      </c>
      <c r="L5333" t="s">
        <v>109</v>
      </c>
      <c r="M5333" t="s">
        <v>110</v>
      </c>
      <c r="N5333" t="s">
        <v>11699</v>
      </c>
      <c r="O5333" t="s">
        <v>3008</v>
      </c>
      <c r="P5333">
        <v>8178</v>
      </c>
      <c r="Q5333">
        <v>360</v>
      </c>
      <c r="R5333">
        <v>16</v>
      </c>
      <c r="S5333">
        <v>40</v>
      </c>
      <c r="T5333">
        <v>0</v>
      </c>
      <c r="U5333">
        <v>45.6</v>
      </c>
      <c r="V5333">
        <v>45.6</v>
      </c>
      <c r="W5333">
        <v>40</v>
      </c>
      <c r="X5333">
        <v>0</v>
      </c>
      <c r="Y5333">
        <v>0</v>
      </c>
      <c r="Z5333">
        <v>0</v>
      </c>
      <c r="AD5333" s="1">
        <v>41602.333333333336</v>
      </c>
      <c r="AE5333" s="1">
        <v>41606.708333333336</v>
      </c>
      <c r="AG5333" s="1">
        <v>41547.333333333336</v>
      </c>
      <c r="AH5333" s="1">
        <v>41552.708333333336</v>
      </c>
      <c r="AI5333" s="1">
        <v>41547.333333333336</v>
      </c>
      <c r="AJ5333" s="1">
        <v>41552.708333333336</v>
      </c>
      <c r="AK5333" s="1">
        <v>41547.333333333336</v>
      </c>
      <c r="AL5333" s="1">
        <v>41552.708333333336</v>
      </c>
      <c r="AM5333" s="1">
        <v>41602.333333333336</v>
      </c>
      <c r="AN5333" s="1">
        <v>41606.708333333336</v>
      </c>
      <c r="AP5333" t="s">
        <v>113</v>
      </c>
      <c r="AU5333" t="s">
        <v>11700</v>
      </c>
      <c r="AY5333" t="s">
        <v>106</v>
      </c>
      <c r="AZ5333">
        <v>0</v>
      </c>
      <c r="BA5333">
        <v>0</v>
      </c>
      <c r="BD5333" s="3">
        <v>41321.663194444445</v>
      </c>
      <c r="BE5333" s="3">
        <v>41321.663888888892</v>
      </c>
      <c r="BF5333" t="s">
        <v>115</v>
      </c>
      <c r="BG5333" t="s">
        <v>115</v>
      </c>
      <c r="BH5333">
        <v>8149</v>
      </c>
      <c r="BM5333">
        <v>43550</v>
      </c>
      <c r="BR5333" t="s">
        <v>116</v>
      </c>
      <c r="BS5333" t="s">
        <v>117</v>
      </c>
      <c r="BU5333">
        <v>1</v>
      </c>
      <c r="BV5333" t="s">
        <v>118</v>
      </c>
      <c r="BX5333" t="s">
        <v>119</v>
      </c>
      <c r="BY5333" t="s">
        <v>119</v>
      </c>
      <c r="BZ5333" t="s">
        <v>119</v>
      </c>
      <c r="CA5333">
        <v>1</v>
      </c>
      <c r="CC5333" t="s">
        <v>120</v>
      </c>
      <c r="CH5333">
        <v>540</v>
      </c>
      <c r="CI5333">
        <v>29820</v>
      </c>
      <c r="CJ5333" t="s">
        <v>106</v>
      </c>
      <c r="CK5333" t="s">
        <v>106</v>
      </c>
      <c r="CL5333">
        <v>10</v>
      </c>
      <c r="CM5333" t="s">
        <v>2889</v>
      </c>
      <c r="CO5333">
        <v>125498</v>
      </c>
      <c r="CQ5333">
        <v>0</v>
      </c>
      <c r="CR5333">
        <v>0</v>
      </c>
      <c r="CS5333">
        <v>0</v>
      </c>
      <c r="CY5333" t="s">
        <v>123</v>
      </c>
      <c r="CZ5333" t="s">
        <v>124</v>
      </c>
      <c r="DD5333" t="str" cm="1">
        <f t="array" ref="DD5333">TEXT(_xlfn.SEQUENCE(1, DATEDIF(AG5333, AH5333, "m") + 1, AG5333, 30), "YYYY-APMM")</f>
        <v>2013-AP09</v>
      </c>
      <c r="DN5333">
        <f t="shared" si="166"/>
        <v>45.6</v>
      </c>
      <c r="DO5333" t="str">
        <f t="shared" si="167"/>
        <v>LABOR- SUBCONTRACTOR</v>
      </c>
    </row>
    <row r="5334" spans="1:119" x14ac:dyDescent="0.35">
      <c r="A5334" t="s">
        <v>105</v>
      </c>
      <c r="B5334">
        <v>504619</v>
      </c>
      <c r="C5334">
        <v>6359</v>
      </c>
      <c r="D5334">
        <v>125500</v>
      </c>
      <c r="E5334">
        <v>13662</v>
      </c>
      <c r="F5334">
        <v>0</v>
      </c>
      <c r="G5334" t="s">
        <v>106</v>
      </c>
      <c r="H5334" t="s">
        <v>106</v>
      </c>
      <c r="I5334" t="s">
        <v>106</v>
      </c>
      <c r="J5334" t="s">
        <v>107</v>
      </c>
      <c r="K5334" t="s">
        <v>108</v>
      </c>
      <c r="L5334" t="s">
        <v>109</v>
      </c>
      <c r="M5334" t="s">
        <v>110</v>
      </c>
      <c r="N5334" t="s">
        <v>11701</v>
      </c>
      <c r="O5334" t="s">
        <v>3011</v>
      </c>
      <c r="P5334">
        <v>8178</v>
      </c>
      <c r="Q5334">
        <v>416</v>
      </c>
      <c r="R5334">
        <v>0</v>
      </c>
      <c r="S5334">
        <v>40</v>
      </c>
      <c r="T5334">
        <v>0</v>
      </c>
      <c r="U5334">
        <v>28.4</v>
      </c>
      <c r="V5334">
        <v>28.4</v>
      </c>
      <c r="W5334">
        <v>40</v>
      </c>
      <c r="X5334">
        <v>0</v>
      </c>
      <c r="Y5334">
        <v>0</v>
      </c>
      <c r="Z5334">
        <v>0</v>
      </c>
      <c r="AD5334" s="1">
        <v>41640.333333333336</v>
      </c>
      <c r="AE5334" s="1">
        <v>41645.708333333336</v>
      </c>
      <c r="AG5334" s="1">
        <v>41578.333333333336</v>
      </c>
      <c r="AH5334" s="1">
        <v>41583.708333333336</v>
      </c>
      <c r="AI5334" s="1">
        <v>41578.333333333336</v>
      </c>
      <c r="AJ5334" s="1">
        <v>41583.708333333336</v>
      </c>
      <c r="AK5334" s="1">
        <v>41578.333333333336</v>
      </c>
      <c r="AL5334" s="1">
        <v>41583.708333333336</v>
      </c>
      <c r="AM5334" s="1">
        <v>41640.333333333336</v>
      </c>
      <c r="AN5334" s="1">
        <v>41645.708333333336</v>
      </c>
      <c r="AP5334" t="s">
        <v>113</v>
      </c>
      <c r="AU5334" t="s">
        <v>11702</v>
      </c>
      <c r="AY5334" t="s">
        <v>106</v>
      </c>
      <c r="AZ5334">
        <v>0</v>
      </c>
      <c r="BA5334">
        <v>0</v>
      </c>
      <c r="BD5334" s="3">
        <v>41321.663194444445</v>
      </c>
      <c r="BE5334" s="3">
        <v>41321.663888888892</v>
      </c>
      <c r="BF5334" t="s">
        <v>115</v>
      </c>
      <c r="BG5334" t="s">
        <v>115</v>
      </c>
      <c r="BH5334">
        <v>8149</v>
      </c>
      <c r="BM5334">
        <v>43550</v>
      </c>
      <c r="BR5334" t="s">
        <v>116</v>
      </c>
      <c r="BS5334" t="s">
        <v>117</v>
      </c>
      <c r="BU5334">
        <v>1</v>
      </c>
      <c r="BV5334" t="s">
        <v>118</v>
      </c>
      <c r="BX5334" t="s">
        <v>119</v>
      </c>
      <c r="BY5334" t="s">
        <v>119</v>
      </c>
      <c r="BZ5334" t="s">
        <v>119</v>
      </c>
      <c r="CA5334">
        <v>1</v>
      </c>
      <c r="CC5334" t="s">
        <v>120</v>
      </c>
      <c r="CH5334">
        <v>540</v>
      </c>
      <c r="CI5334">
        <v>29820</v>
      </c>
      <c r="CJ5334" t="s">
        <v>106</v>
      </c>
      <c r="CK5334" t="s">
        <v>106</v>
      </c>
      <c r="CL5334">
        <v>10</v>
      </c>
      <c r="CM5334" t="s">
        <v>2889</v>
      </c>
      <c r="CO5334">
        <v>125498</v>
      </c>
      <c r="CQ5334">
        <v>0</v>
      </c>
      <c r="CR5334">
        <v>0</v>
      </c>
      <c r="CS5334">
        <v>0</v>
      </c>
      <c r="CY5334" t="s">
        <v>123</v>
      </c>
      <c r="CZ5334" t="s">
        <v>124</v>
      </c>
      <c r="DD5334" t="str" cm="1">
        <f t="array" ref="DD5334">TEXT(_xlfn.SEQUENCE(1, DATEDIF(AG5334, AH5334, "m") + 1, AG5334, 30), "YYYY-APMM")</f>
        <v>2013-AP10</v>
      </c>
      <c r="DN5334">
        <f t="shared" si="166"/>
        <v>28.4</v>
      </c>
      <c r="DO5334" t="str">
        <f t="shared" si="167"/>
        <v>LABOR- SUBCONTRACTOR</v>
      </c>
    </row>
    <row r="5335" spans="1:119" x14ac:dyDescent="0.35">
      <c r="A5335" t="s">
        <v>105</v>
      </c>
      <c r="B5335">
        <v>504620</v>
      </c>
      <c r="C5335">
        <v>6359</v>
      </c>
      <c r="D5335">
        <v>125500</v>
      </c>
      <c r="E5335">
        <v>13662</v>
      </c>
      <c r="F5335">
        <v>0</v>
      </c>
      <c r="G5335" t="s">
        <v>106</v>
      </c>
      <c r="H5335" t="s">
        <v>106</v>
      </c>
      <c r="I5335" t="s">
        <v>106</v>
      </c>
      <c r="J5335" t="s">
        <v>107</v>
      </c>
      <c r="K5335" t="s">
        <v>108</v>
      </c>
      <c r="L5335" t="s">
        <v>109</v>
      </c>
      <c r="M5335" t="s">
        <v>110</v>
      </c>
      <c r="N5335" t="s">
        <v>11703</v>
      </c>
      <c r="O5335" t="s">
        <v>3014</v>
      </c>
      <c r="P5335">
        <v>8178</v>
      </c>
      <c r="Q5335">
        <v>512</v>
      </c>
      <c r="R5335">
        <v>248</v>
      </c>
      <c r="S5335">
        <v>40</v>
      </c>
      <c r="T5335">
        <v>0</v>
      </c>
      <c r="U5335">
        <v>206.4</v>
      </c>
      <c r="V5335">
        <v>206.4</v>
      </c>
      <c r="W5335">
        <v>40</v>
      </c>
      <c r="X5335">
        <v>0</v>
      </c>
      <c r="Y5335">
        <v>0</v>
      </c>
      <c r="Z5335">
        <v>0</v>
      </c>
      <c r="AD5335" s="1">
        <v>41660.333333333336</v>
      </c>
      <c r="AE5335" s="1">
        <v>41665.708333333336</v>
      </c>
      <c r="AG5335" s="1">
        <v>41584.333333333336</v>
      </c>
      <c r="AH5335" s="1">
        <v>41589.708333333336</v>
      </c>
      <c r="AI5335" s="1">
        <v>41584.333333333336</v>
      </c>
      <c r="AJ5335" s="1">
        <v>41589.708333333336</v>
      </c>
      <c r="AK5335" s="1">
        <v>41584.333333333336</v>
      </c>
      <c r="AL5335" s="1">
        <v>41589.708333333336</v>
      </c>
      <c r="AM5335" s="1">
        <v>41660.333333333336</v>
      </c>
      <c r="AN5335" s="1">
        <v>41665.708333333336</v>
      </c>
      <c r="AP5335" t="s">
        <v>113</v>
      </c>
      <c r="AU5335" t="s">
        <v>11704</v>
      </c>
      <c r="AY5335" t="s">
        <v>106</v>
      </c>
      <c r="AZ5335">
        <v>0</v>
      </c>
      <c r="BA5335">
        <v>0</v>
      </c>
      <c r="BD5335" s="3">
        <v>41321.663194444445</v>
      </c>
      <c r="BE5335" s="3">
        <v>41321.663888888892</v>
      </c>
      <c r="BF5335" t="s">
        <v>115</v>
      </c>
      <c r="BG5335" t="s">
        <v>115</v>
      </c>
      <c r="BH5335">
        <v>8149</v>
      </c>
      <c r="BM5335">
        <v>43550</v>
      </c>
      <c r="BR5335" t="s">
        <v>116</v>
      </c>
      <c r="BS5335" t="s">
        <v>117</v>
      </c>
      <c r="BU5335">
        <v>1</v>
      </c>
      <c r="BV5335" t="s">
        <v>118</v>
      </c>
      <c r="BX5335" t="s">
        <v>119</v>
      </c>
      <c r="BY5335" t="s">
        <v>119</v>
      </c>
      <c r="BZ5335" t="s">
        <v>119</v>
      </c>
      <c r="CA5335">
        <v>1</v>
      </c>
      <c r="CC5335" t="s">
        <v>120</v>
      </c>
      <c r="CH5335">
        <v>540</v>
      </c>
      <c r="CI5335">
        <v>29820</v>
      </c>
      <c r="CJ5335" t="s">
        <v>106</v>
      </c>
      <c r="CK5335" t="s">
        <v>106</v>
      </c>
      <c r="CL5335">
        <v>10</v>
      </c>
      <c r="CM5335" t="s">
        <v>2889</v>
      </c>
      <c r="CO5335">
        <v>125498</v>
      </c>
      <c r="CQ5335">
        <v>0</v>
      </c>
      <c r="CR5335">
        <v>0</v>
      </c>
      <c r="CS5335">
        <v>0</v>
      </c>
      <c r="CY5335" t="s">
        <v>123</v>
      </c>
      <c r="CZ5335" t="s">
        <v>124</v>
      </c>
      <c r="DD5335" t="str" cm="1">
        <f t="array" ref="DD5335">TEXT(_xlfn.SEQUENCE(1, DATEDIF(AG5335, AH5335, "m") + 1, AG5335, 30), "YYYY-APMM")</f>
        <v>2013-AP11</v>
      </c>
      <c r="DN5335">
        <f t="shared" si="166"/>
        <v>206.4</v>
      </c>
      <c r="DO5335" t="str">
        <f t="shared" si="167"/>
        <v>LABOR- SUBCONTRACTOR</v>
      </c>
    </row>
    <row r="5336" spans="1:119" x14ac:dyDescent="0.35">
      <c r="A5336" t="s">
        <v>105</v>
      </c>
      <c r="B5336">
        <v>504621</v>
      </c>
      <c r="C5336">
        <v>6359</v>
      </c>
      <c r="D5336">
        <v>125500</v>
      </c>
      <c r="E5336">
        <v>13662</v>
      </c>
      <c r="F5336">
        <v>0</v>
      </c>
      <c r="G5336" t="s">
        <v>106</v>
      </c>
      <c r="H5336" t="s">
        <v>106</v>
      </c>
      <c r="I5336" t="s">
        <v>106</v>
      </c>
      <c r="J5336" t="s">
        <v>107</v>
      </c>
      <c r="K5336" t="s">
        <v>108</v>
      </c>
      <c r="L5336" t="s">
        <v>109</v>
      </c>
      <c r="M5336" t="s">
        <v>110</v>
      </c>
      <c r="N5336" t="s">
        <v>11705</v>
      </c>
      <c r="O5336" t="s">
        <v>3017</v>
      </c>
      <c r="P5336">
        <v>8178</v>
      </c>
      <c r="Q5336">
        <v>432</v>
      </c>
      <c r="R5336">
        <v>208</v>
      </c>
      <c r="S5336">
        <v>56</v>
      </c>
      <c r="T5336">
        <v>0</v>
      </c>
      <c r="U5336">
        <v>134.4</v>
      </c>
      <c r="V5336">
        <v>134.4</v>
      </c>
      <c r="W5336">
        <v>56</v>
      </c>
      <c r="X5336">
        <v>0</v>
      </c>
      <c r="Y5336">
        <v>0</v>
      </c>
      <c r="Z5336">
        <v>0</v>
      </c>
      <c r="AD5336" s="1">
        <v>41644.333333333336</v>
      </c>
      <c r="AE5336" s="1">
        <v>41651.708333333336</v>
      </c>
      <c r="AG5336" s="1">
        <v>41580.333333333336</v>
      </c>
      <c r="AH5336" s="1">
        <v>41587.708333333336</v>
      </c>
      <c r="AI5336" s="1">
        <v>41580.333333333336</v>
      </c>
      <c r="AJ5336" s="1">
        <v>41587.708333333336</v>
      </c>
      <c r="AK5336" s="1">
        <v>41580.333333333336</v>
      </c>
      <c r="AL5336" s="1">
        <v>41587.708333333336</v>
      </c>
      <c r="AM5336" s="1">
        <v>41644.333333333336</v>
      </c>
      <c r="AN5336" s="1">
        <v>41651.708333333336</v>
      </c>
      <c r="AP5336" t="s">
        <v>113</v>
      </c>
      <c r="AU5336" t="s">
        <v>11706</v>
      </c>
      <c r="AY5336" t="s">
        <v>106</v>
      </c>
      <c r="AZ5336">
        <v>0</v>
      </c>
      <c r="BA5336">
        <v>0</v>
      </c>
      <c r="BD5336" s="3">
        <v>41321.663194444445</v>
      </c>
      <c r="BE5336" s="3">
        <v>41321.663888888892</v>
      </c>
      <c r="BF5336" t="s">
        <v>115</v>
      </c>
      <c r="BG5336" t="s">
        <v>115</v>
      </c>
      <c r="BH5336">
        <v>8149</v>
      </c>
      <c r="BM5336">
        <v>43550</v>
      </c>
      <c r="BR5336" t="s">
        <v>116</v>
      </c>
      <c r="BS5336" t="s">
        <v>117</v>
      </c>
      <c r="BU5336">
        <v>1</v>
      </c>
      <c r="BV5336" t="s">
        <v>118</v>
      </c>
      <c r="BX5336" t="s">
        <v>119</v>
      </c>
      <c r="BY5336" t="s">
        <v>119</v>
      </c>
      <c r="BZ5336" t="s">
        <v>119</v>
      </c>
      <c r="CA5336">
        <v>1</v>
      </c>
      <c r="CC5336" t="s">
        <v>120</v>
      </c>
      <c r="CH5336">
        <v>540</v>
      </c>
      <c r="CI5336">
        <v>29820</v>
      </c>
      <c r="CJ5336" t="s">
        <v>106</v>
      </c>
      <c r="CK5336" t="s">
        <v>106</v>
      </c>
      <c r="CL5336">
        <v>10</v>
      </c>
      <c r="CM5336" t="s">
        <v>2889</v>
      </c>
      <c r="CO5336">
        <v>125498</v>
      </c>
      <c r="CQ5336">
        <v>0</v>
      </c>
      <c r="CR5336">
        <v>0</v>
      </c>
      <c r="CS5336">
        <v>0</v>
      </c>
      <c r="CY5336" t="s">
        <v>123</v>
      </c>
      <c r="CZ5336" t="s">
        <v>124</v>
      </c>
      <c r="DD5336" t="str" cm="1">
        <f t="array" ref="DD5336">TEXT(_xlfn.SEQUENCE(1, DATEDIF(AG5336, AH5336, "m") + 1, AG5336, 30), "YYYY-APMM")</f>
        <v>2013-AP11</v>
      </c>
      <c r="DN5336">
        <f t="shared" si="166"/>
        <v>134.4</v>
      </c>
      <c r="DO5336" t="str">
        <f t="shared" si="167"/>
        <v>LABOR- SUBCONTRACTOR</v>
      </c>
    </row>
    <row r="5337" spans="1:119" x14ac:dyDescent="0.35">
      <c r="A5337" t="s">
        <v>105</v>
      </c>
      <c r="B5337">
        <v>504622</v>
      </c>
      <c r="C5337">
        <v>6359</v>
      </c>
      <c r="D5337">
        <v>125500</v>
      </c>
      <c r="E5337">
        <v>13662</v>
      </c>
      <c r="F5337">
        <v>0</v>
      </c>
      <c r="G5337" t="s">
        <v>106</v>
      </c>
      <c r="H5337" t="s">
        <v>106</v>
      </c>
      <c r="I5337" t="s">
        <v>106</v>
      </c>
      <c r="J5337" t="s">
        <v>107</v>
      </c>
      <c r="K5337" t="s">
        <v>108</v>
      </c>
      <c r="L5337" t="s">
        <v>109</v>
      </c>
      <c r="M5337" t="s">
        <v>110</v>
      </c>
      <c r="N5337" t="s">
        <v>11707</v>
      </c>
      <c r="O5337" t="s">
        <v>3020</v>
      </c>
      <c r="P5337">
        <v>8178</v>
      </c>
      <c r="Q5337">
        <v>456</v>
      </c>
      <c r="R5337">
        <v>248</v>
      </c>
      <c r="S5337">
        <v>40</v>
      </c>
      <c r="T5337">
        <v>0</v>
      </c>
      <c r="U5337">
        <v>68</v>
      </c>
      <c r="V5337">
        <v>68</v>
      </c>
      <c r="W5337">
        <v>40</v>
      </c>
      <c r="X5337">
        <v>0</v>
      </c>
      <c r="Y5337">
        <v>0</v>
      </c>
      <c r="Z5337">
        <v>0</v>
      </c>
      <c r="AD5337" s="1">
        <v>41652.333333333336</v>
      </c>
      <c r="AE5337" s="1">
        <v>41657.708333333336</v>
      </c>
      <c r="AG5337" s="1">
        <v>41584.333333333336</v>
      </c>
      <c r="AH5337" s="1">
        <v>41589.708333333336</v>
      </c>
      <c r="AI5337" s="1">
        <v>41584.333333333336</v>
      </c>
      <c r="AJ5337" s="1">
        <v>41589.708333333336</v>
      </c>
      <c r="AK5337" s="1">
        <v>41584.333333333336</v>
      </c>
      <c r="AL5337" s="1">
        <v>41589.708333333336</v>
      </c>
      <c r="AM5337" s="1">
        <v>41652.333333333336</v>
      </c>
      <c r="AN5337" s="1">
        <v>41657.708333333336</v>
      </c>
      <c r="AP5337" t="s">
        <v>113</v>
      </c>
      <c r="AU5337" t="s">
        <v>11708</v>
      </c>
      <c r="AY5337" t="s">
        <v>106</v>
      </c>
      <c r="AZ5337">
        <v>0</v>
      </c>
      <c r="BA5337">
        <v>0</v>
      </c>
      <c r="BD5337" s="3">
        <v>41321.663194444445</v>
      </c>
      <c r="BE5337" s="3">
        <v>41321.663888888892</v>
      </c>
      <c r="BF5337" t="s">
        <v>115</v>
      </c>
      <c r="BG5337" t="s">
        <v>115</v>
      </c>
      <c r="BH5337">
        <v>8149</v>
      </c>
      <c r="BM5337">
        <v>43550</v>
      </c>
      <c r="BR5337" t="s">
        <v>116</v>
      </c>
      <c r="BS5337" t="s">
        <v>117</v>
      </c>
      <c r="BU5337">
        <v>1</v>
      </c>
      <c r="BV5337" t="s">
        <v>118</v>
      </c>
      <c r="BX5337" t="s">
        <v>119</v>
      </c>
      <c r="BY5337" t="s">
        <v>119</v>
      </c>
      <c r="BZ5337" t="s">
        <v>119</v>
      </c>
      <c r="CA5337">
        <v>1</v>
      </c>
      <c r="CC5337" t="s">
        <v>120</v>
      </c>
      <c r="CH5337">
        <v>540</v>
      </c>
      <c r="CI5337">
        <v>29820</v>
      </c>
      <c r="CJ5337" t="s">
        <v>106</v>
      </c>
      <c r="CK5337" t="s">
        <v>106</v>
      </c>
      <c r="CL5337">
        <v>10</v>
      </c>
      <c r="CM5337" t="s">
        <v>2889</v>
      </c>
      <c r="CO5337">
        <v>125498</v>
      </c>
      <c r="CQ5337">
        <v>0</v>
      </c>
      <c r="CR5337">
        <v>0</v>
      </c>
      <c r="CS5337">
        <v>0</v>
      </c>
      <c r="CY5337" t="s">
        <v>123</v>
      </c>
      <c r="CZ5337" t="s">
        <v>124</v>
      </c>
      <c r="DD5337" t="str" cm="1">
        <f t="array" ref="DD5337">TEXT(_xlfn.SEQUENCE(1, DATEDIF(AG5337, AH5337, "m") + 1, AG5337, 30), "YYYY-APMM")</f>
        <v>2013-AP11</v>
      </c>
      <c r="DN5337">
        <f t="shared" si="166"/>
        <v>68</v>
      </c>
      <c r="DO5337" t="str">
        <f t="shared" si="167"/>
        <v>LABOR- SUBCONTRACTOR</v>
      </c>
    </row>
    <row r="5338" spans="1:119" x14ac:dyDescent="0.35">
      <c r="A5338" t="s">
        <v>105</v>
      </c>
      <c r="B5338">
        <v>504623</v>
      </c>
      <c r="C5338">
        <v>6359</v>
      </c>
      <c r="D5338">
        <v>125501</v>
      </c>
      <c r="E5338">
        <v>13662</v>
      </c>
      <c r="F5338">
        <v>0</v>
      </c>
      <c r="G5338" t="s">
        <v>106</v>
      </c>
      <c r="H5338" t="s">
        <v>106</v>
      </c>
      <c r="I5338" t="s">
        <v>106</v>
      </c>
      <c r="J5338" t="s">
        <v>107</v>
      </c>
      <c r="K5338" t="s">
        <v>108</v>
      </c>
      <c r="L5338" t="s">
        <v>109</v>
      </c>
      <c r="M5338" t="s">
        <v>110</v>
      </c>
      <c r="N5338" t="s">
        <v>11709</v>
      </c>
      <c r="O5338" t="s">
        <v>3023</v>
      </c>
      <c r="P5338">
        <v>8178</v>
      </c>
      <c r="Q5338">
        <v>304</v>
      </c>
      <c r="R5338">
        <v>0</v>
      </c>
      <c r="S5338">
        <v>40</v>
      </c>
      <c r="T5338">
        <v>0</v>
      </c>
      <c r="U5338">
        <v>51.6</v>
      </c>
      <c r="V5338">
        <v>51.6</v>
      </c>
      <c r="W5338">
        <v>40</v>
      </c>
      <c r="X5338">
        <v>0</v>
      </c>
      <c r="Y5338">
        <v>0</v>
      </c>
      <c r="Z5338">
        <v>0</v>
      </c>
      <c r="AD5338" s="1">
        <v>41678.333333333336</v>
      </c>
      <c r="AE5338" s="1">
        <v>41683.708333333336</v>
      </c>
      <c r="AG5338" s="1">
        <v>41633.333333333336</v>
      </c>
      <c r="AH5338" s="1">
        <v>41638.708333333336</v>
      </c>
      <c r="AI5338" s="1">
        <v>41633.333333333336</v>
      </c>
      <c r="AJ5338" s="1">
        <v>41638.708333333336</v>
      </c>
      <c r="AK5338" s="1">
        <v>41633.333333333336</v>
      </c>
      <c r="AL5338" s="1">
        <v>41638.708333333336</v>
      </c>
      <c r="AM5338" s="1">
        <v>41678.333333333336</v>
      </c>
      <c r="AN5338" s="1">
        <v>41683.708333333336</v>
      </c>
      <c r="AP5338" t="s">
        <v>113</v>
      </c>
      <c r="AU5338" t="s">
        <v>11710</v>
      </c>
      <c r="AY5338" t="s">
        <v>106</v>
      </c>
      <c r="AZ5338">
        <v>0</v>
      </c>
      <c r="BA5338">
        <v>0</v>
      </c>
      <c r="BD5338" s="3">
        <v>41321.663194444445</v>
      </c>
      <c r="BE5338" s="3">
        <v>41321.663888888892</v>
      </c>
      <c r="BF5338" t="s">
        <v>115</v>
      </c>
      <c r="BG5338" t="s">
        <v>115</v>
      </c>
      <c r="BH5338">
        <v>8149</v>
      </c>
      <c r="BM5338">
        <v>43550</v>
      </c>
      <c r="BR5338" t="s">
        <v>116</v>
      </c>
      <c r="BS5338" t="s">
        <v>117</v>
      </c>
      <c r="BU5338">
        <v>1</v>
      </c>
      <c r="BV5338" t="s">
        <v>118</v>
      </c>
      <c r="BX5338" t="s">
        <v>119</v>
      </c>
      <c r="BY5338" t="s">
        <v>119</v>
      </c>
      <c r="BZ5338" t="s">
        <v>119</v>
      </c>
      <c r="CA5338">
        <v>1</v>
      </c>
      <c r="CC5338" t="s">
        <v>120</v>
      </c>
      <c r="CH5338">
        <v>540</v>
      </c>
      <c r="CI5338">
        <v>29840</v>
      </c>
      <c r="CJ5338" t="s">
        <v>106</v>
      </c>
      <c r="CK5338" t="s">
        <v>106</v>
      </c>
      <c r="CL5338">
        <v>20</v>
      </c>
      <c r="CM5338" t="s">
        <v>2867</v>
      </c>
      <c r="CO5338">
        <v>125498</v>
      </c>
      <c r="CQ5338">
        <v>0</v>
      </c>
      <c r="CR5338">
        <v>0</v>
      </c>
      <c r="CS5338">
        <v>0</v>
      </c>
      <c r="CY5338" t="s">
        <v>123</v>
      </c>
      <c r="CZ5338" t="s">
        <v>124</v>
      </c>
      <c r="DD5338" t="str" cm="1">
        <f t="array" ref="DD5338">TEXT(_xlfn.SEQUENCE(1, DATEDIF(AG5338, AH5338, "m") + 1, AG5338, 30), "YYYY-APMM")</f>
        <v>2013-AP12</v>
      </c>
      <c r="DN5338">
        <f t="shared" si="166"/>
        <v>51.6</v>
      </c>
      <c r="DO5338" t="str">
        <f t="shared" si="167"/>
        <v>LABOR- SUBCONTRACTOR</v>
      </c>
    </row>
    <row r="5339" spans="1:119" x14ac:dyDescent="0.35">
      <c r="A5339" t="s">
        <v>105</v>
      </c>
      <c r="B5339">
        <v>504624</v>
      </c>
      <c r="C5339">
        <v>6359</v>
      </c>
      <c r="D5339">
        <v>125501</v>
      </c>
      <c r="E5339">
        <v>13662</v>
      </c>
      <c r="F5339">
        <v>0</v>
      </c>
      <c r="G5339" t="s">
        <v>106</v>
      </c>
      <c r="H5339" t="s">
        <v>106</v>
      </c>
      <c r="I5339" t="s">
        <v>106</v>
      </c>
      <c r="J5339" t="s">
        <v>107</v>
      </c>
      <c r="K5339" t="s">
        <v>108</v>
      </c>
      <c r="L5339" t="s">
        <v>109</v>
      </c>
      <c r="M5339" t="s">
        <v>110</v>
      </c>
      <c r="N5339" t="s">
        <v>11711</v>
      </c>
      <c r="O5339" t="s">
        <v>3026</v>
      </c>
      <c r="P5339">
        <v>8178</v>
      </c>
      <c r="Q5339">
        <v>304</v>
      </c>
      <c r="R5339">
        <v>296</v>
      </c>
      <c r="S5339">
        <v>56</v>
      </c>
      <c r="T5339">
        <v>0</v>
      </c>
      <c r="U5339">
        <v>97.2</v>
      </c>
      <c r="V5339">
        <v>97.2</v>
      </c>
      <c r="W5339">
        <v>56</v>
      </c>
      <c r="X5339">
        <v>0</v>
      </c>
      <c r="Y5339">
        <v>0</v>
      </c>
      <c r="Z5339">
        <v>0</v>
      </c>
      <c r="AD5339" s="1">
        <v>41685.333333333336</v>
      </c>
      <c r="AE5339" s="1">
        <v>41692.708333333336</v>
      </c>
      <c r="AG5339" s="1">
        <v>41639.333333333336</v>
      </c>
      <c r="AH5339" s="1">
        <v>41646.708333333336</v>
      </c>
      <c r="AI5339" s="1">
        <v>41639.333333333336</v>
      </c>
      <c r="AJ5339" s="1">
        <v>41646.708333333336</v>
      </c>
      <c r="AK5339" s="1">
        <v>41639.333333333336</v>
      </c>
      <c r="AL5339" s="1">
        <v>41646.708333333336</v>
      </c>
      <c r="AM5339" s="1">
        <v>41685.333333333336</v>
      </c>
      <c r="AN5339" s="1">
        <v>41692.708333333336</v>
      </c>
      <c r="AP5339" t="s">
        <v>113</v>
      </c>
      <c r="AU5339" t="s">
        <v>11712</v>
      </c>
      <c r="AY5339" t="s">
        <v>106</v>
      </c>
      <c r="AZ5339">
        <v>0</v>
      </c>
      <c r="BA5339">
        <v>0</v>
      </c>
      <c r="BD5339" s="3">
        <v>41321.663194444445</v>
      </c>
      <c r="BE5339" s="3">
        <v>41321.663888888892</v>
      </c>
      <c r="BF5339" t="s">
        <v>115</v>
      </c>
      <c r="BG5339" t="s">
        <v>115</v>
      </c>
      <c r="BH5339">
        <v>8149</v>
      </c>
      <c r="BM5339">
        <v>43550</v>
      </c>
      <c r="BR5339" t="s">
        <v>116</v>
      </c>
      <c r="BS5339" t="s">
        <v>117</v>
      </c>
      <c r="BU5339">
        <v>1</v>
      </c>
      <c r="BV5339" t="s">
        <v>118</v>
      </c>
      <c r="BX5339" t="s">
        <v>119</v>
      </c>
      <c r="BY5339" t="s">
        <v>119</v>
      </c>
      <c r="BZ5339" t="s">
        <v>119</v>
      </c>
      <c r="CA5339">
        <v>1</v>
      </c>
      <c r="CC5339" t="s">
        <v>120</v>
      </c>
      <c r="CH5339">
        <v>540</v>
      </c>
      <c r="CI5339">
        <v>29840</v>
      </c>
      <c r="CJ5339" t="s">
        <v>106</v>
      </c>
      <c r="CK5339" t="s">
        <v>106</v>
      </c>
      <c r="CL5339">
        <v>20</v>
      </c>
      <c r="CM5339" t="s">
        <v>2867</v>
      </c>
      <c r="CO5339">
        <v>125498</v>
      </c>
      <c r="CQ5339">
        <v>0</v>
      </c>
      <c r="CR5339">
        <v>0</v>
      </c>
      <c r="CS5339">
        <v>0</v>
      </c>
      <c r="CY5339" t="s">
        <v>123</v>
      </c>
      <c r="CZ5339" t="s">
        <v>124</v>
      </c>
      <c r="DD5339" t="str" cm="1">
        <f t="array" ref="DD5339">TEXT(_xlfn.SEQUENCE(1, DATEDIF(AG5339, AH5339, "m") + 1, AG5339, 30), "YYYY-APMM")</f>
        <v>2013-AP12</v>
      </c>
      <c r="DN5339">
        <f t="shared" si="166"/>
        <v>97.2</v>
      </c>
      <c r="DO5339" t="str">
        <f t="shared" si="167"/>
        <v>LABOR- SUBCONTRACTOR</v>
      </c>
    </row>
    <row r="5340" spans="1:119" x14ac:dyDescent="0.35">
      <c r="A5340" t="s">
        <v>105</v>
      </c>
      <c r="B5340">
        <v>504625</v>
      </c>
      <c r="C5340">
        <v>6359</v>
      </c>
      <c r="D5340">
        <v>125505</v>
      </c>
      <c r="E5340">
        <v>13662</v>
      </c>
      <c r="F5340">
        <v>0</v>
      </c>
      <c r="G5340" t="s">
        <v>106</v>
      </c>
      <c r="H5340" t="s">
        <v>106</v>
      </c>
      <c r="I5340" t="s">
        <v>106</v>
      </c>
      <c r="J5340" t="s">
        <v>107</v>
      </c>
      <c r="K5340" t="s">
        <v>108</v>
      </c>
      <c r="L5340" t="s">
        <v>109</v>
      </c>
      <c r="M5340" t="s">
        <v>110</v>
      </c>
      <c r="N5340" t="s">
        <v>11713</v>
      </c>
      <c r="O5340" t="s">
        <v>2905</v>
      </c>
      <c r="P5340">
        <v>8168</v>
      </c>
      <c r="Q5340">
        <v>0</v>
      </c>
      <c r="R5340">
        <v>0</v>
      </c>
      <c r="S5340">
        <v>200</v>
      </c>
      <c r="T5340">
        <v>0</v>
      </c>
      <c r="U5340">
        <v>5591</v>
      </c>
      <c r="V5340">
        <v>5591</v>
      </c>
      <c r="W5340">
        <v>200</v>
      </c>
      <c r="X5340">
        <v>0</v>
      </c>
      <c r="Y5340">
        <v>0</v>
      </c>
      <c r="Z5340">
        <v>0</v>
      </c>
      <c r="AD5340" s="1">
        <v>41571.333333333336</v>
      </c>
      <c r="AE5340" s="1">
        <v>41599.708333333336</v>
      </c>
      <c r="AG5340" s="1">
        <v>41571.333333333336</v>
      </c>
      <c r="AH5340" s="1">
        <v>41599.708333333336</v>
      </c>
      <c r="AI5340" s="1">
        <v>41571.333333333336</v>
      </c>
      <c r="AJ5340" s="1">
        <v>41599.708333333336</v>
      </c>
      <c r="AK5340" s="1">
        <v>41571.333333333336</v>
      </c>
      <c r="AL5340" s="1">
        <v>41599.708333333336</v>
      </c>
      <c r="AM5340" s="1">
        <v>41571.333333333336</v>
      </c>
      <c r="AN5340" s="1">
        <v>41599.708333333336</v>
      </c>
      <c r="AP5340" t="s">
        <v>113</v>
      </c>
      <c r="AU5340" t="s">
        <v>11714</v>
      </c>
      <c r="AY5340" t="s">
        <v>119</v>
      </c>
      <c r="AZ5340">
        <v>0</v>
      </c>
      <c r="BA5340">
        <v>0</v>
      </c>
      <c r="BD5340" s="3">
        <v>41321.663194444445</v>
      </c>
      <c r="BE5340" s="3">
        <v>41321.663888888892</v>
      </c>
      <c r="BF5340" t="s">
        <v>115</v>
      </c>
      <c r="BG5340" t="s">
        <v>115</v>
      </c>
      <c r="BH5340">
        <v>8149</v>
      </c>
      <c r="BM5340">
        <v>43450</v>
      </c>
      <c r="BR5340" t="s">
        <v>1309</v>
      </c>
      <c r="BS5340" t="s">
        <v>1310</v>
      </c>
      <c r="BU5340">
        <v>1</v>
      </c>
      <c r="BV5340" t="s">
        <v>118</v>
      </c>
      <c r="BX5340" t="s">
        <v>119</v>
      </c>
      <c r="BY5340" t="s">
        <v>119</v>
      </c>
      <c r="BZ5340" t="s">
        <v>119</v>
      </c>
      <c r="CA5340">
        <v>1</v>
      </c>
      <c r="CC5340" t="s">
        <v>120</v>
      </c>
      <c r="CH5340">
        <v>540</v>
      </c>
      <c r="CI5340">
        <v>30100</v>
      </c>
      <c r="CJ5340" t="s">
        <v>106</v>
      </c>
      <c r="CK5340" t="s">
        <v>106</v>
      </c>
      <c r="CL5340">
        <v>15</v>
      </c>
      <c r="CM5340" t="s">
        <v>2963</v>
      </c>
      <c r="CO5340">
        <v>125504</v>
      </c>
      <c r="CQ5340">
        <v>0</v>
      </c>
      <c r="CR5340">
        <v>0</v>
      </c>
      <c r="CS5340">
        <v>0</v>
      </c>
      <c r="CY5340" t="s">
        <v>123</v>
      </c>
      <c r="CZ5340" t="s">
        <v>124</v>
      </c>
      <c r="DD5340" t="str" cm="1">
        <f t="array" ref="DD5340">TEXT(_xlfn.SEQUENCE(1, DATEDIF(AG5340, AH5340, "m") + 1, AG5340, 30), "YYYY-APMM")</f>
        <v>2013-AP10</v>
      </c>
      <c r="DN5340">
        <f t="shared" si="166"/>
        <v>5591</v>
      </c>
      <c r="DO5340" t="str">
        <f t="shared" si="167"/>
        <v>BLOCK MASON SK</v>
      </c>
    </row>
    <row r="5341" spans="1:119" x14ac:dyDescent="0.35">
      <c r="A5341" t="s">
        <v>105</v>
      </c>
      <c r="B5341">
        <v>504626</v>
      </c>
      <c r="C5341">
        <v>6359</v>
      </c>
      <c r="D5341">
        <v>125505</v>
      </c>
      <c r="E5341">
        <v>13662</v>
      </c>
      <c r="F5341">
        <v>0</v>
      </c>
      <c r="G5341" t="s">
        <v>106</v>
      </c>
      <c r="H5341" t="s">
        <v>106</v>
      </c>
      <c r="I5341" t="s">
        <v>106</v>
      </c>
      <c r="J5341" t="s">
        <v>107</v>
      </c>
      <c r="K5341" t="s">
        <v>108</v>
      </c>
      <c r="L5341" t="s">
        <v>109</v>
      </c>
      <c r="M5341" t="s">
        <v>110</v>
      </c>
      <c r="N5341" t="s">
        <v>11715</v>
      </c>
      <c r="O5341" t="s">
        <v>2908</v>
      </c>
      <c r="P5341">
        <v>8169</v>
      </c>
      <c r="Q5341">
        <v>0</v>
      </c>
      <c r="R5341">
        <v>0</v>
      </c>
      <c r="S5341">
        <v>200</v>
      </c>
      <c r="T5341">
        <v>0</v>
      </c>
      <c r="U5341">
        <v>7786.5</v>
      </c>
      <c r="V5341">
        <v>7786.5</v>
      </c>
      <c r="W5341">
        <v>200</v>
      </c>
      <c r="X5341">
        <v>0</v>
      </c>
      <c r="Y5341">
        <v>0</v>
      </c>
      <c r="Z5341">
        <v>0</v>
      </c>
      <c r="AD5341" s="1">
        <v>41595.333333333336</v>
      </c>
      <c r="AE5341" s="1">
        <v>41623.708333333336</v>
      </c>
      <c r="AG5341" s="1">
        <v>41595.333333333336</v>
      </c>
      <c r="AH5341" s="1">
        <v>41623.708333333336</v>
      </c>
      <c r="AI5341" s="1">
        <v>41595.333333333336</v>
      </c>
      <c r="AJ5341" s="1">
        <v>41623.708333333336</v>
      </c>
      <c r="AK5341" s="1">
        <v>41595.333333333336</v>
      </c>
      <c r="AL5341" s="1">
        <v>41623.708333333336</v>
      </c>
      <c r="AM5341" s="1">
        <v>41595.333333333336</v>
      </c>
      <c r="AN5341" s="1">
        <v>41623.708333333336</v>
      </c>
      <c r="AP5341" t="s">
        <v>113</v>
      </c>
      <c r="AU5341" t="s">
        <v>11716</v>
      </c>
      <c r="AY5341" t="s">
        <v>119</v>
      </c>
      <c r="AZ5341">
        <v>0</v>
      </c>
      <c r="BA5341">
        <v>0</v>
      </c>
      <c r="BD5341" s="3">
        <v>41321.663194444445</v>
      </c>
      <c r="BE5341" s="3">
        <v>41321.663888888892</v>
      </c>
      <c r="BF5341" t="s">
        <v>115</v>
      </c>
      <c r="BG5341" t="s">
        <v>115</v>
      </c>
      <c r="BH5341">
        <v>8149</v>
      </c>
      <c r="BM5341">
        <v>43460</v>
      </c>
      <c r="BR5341" t="s">
        <v>2848</v>
      </c>
      <c r="BS5341" t="s">
        <v>2849</v>
      </c>
      <c r="BU5341">
        <v>1</v>
      </c>
      <c r="BV5341" t="s">
        <v>118</v>
      </c>
      <c r="BX5341" t="s">
        <v>119</v>
      </c>
      <c r="BY5341" t="s">
        <v>119</v>
      </c>
      <c r="BZ5341" t="s">
        <v>119</v>
      </c>
      <c r="CA5341">
        <v>1</v>
      </c>
      <c r="CC5341" t="s">
        <v>120</v>
      </c>
      <c r="CH5341">
        <v>540</v>
      </c>
      <c r="CI5341">
        <v>30100</v>
      </c>
      <c r="CJ5341" t="s">
        <v>106</v>
      </c>
      <c r="CK5341" t="s">
        <v>106</v>
      </c>
      <c r="CL5341">
        <v>15</v>
      </c>
      <c r="CM5341" t="s">
        <v>2963</v>
      </c>
      <c r="CO5341">
        <v>125504</v>
      </c>
      <c r="CQ5341">
        <v>0</v>
      </c>
      <c r="CR5341">
        <v>0</v>
      </c>
      <c r="CS5341">
        <v>0</v>
      </c>
      <c r="CY5341" t="s">
        <v>123</v>
      </c>
      <c r="CZ5341" t="s">
        <v>124</v>
      </c>
      <c r="DD5341" t="str" cm="1">
        <f t="array" ref="DD5341">TEXT(_xlfn.SEQUENCE(1, DATEDIF(AG5341, AH5341, "m") + 1, AG5341, 30), "YYYY-APMM")</f>
        <v>2013-AP11</v>
      </c>
      <c r="DN5341">
        <f t="shared" si="166"/>
        <v>7786.5</v>
      </c>
      <c r="DO5341" t="str">
        <f t="shared" si="167"/>
        <v>PLASTER MASON SK</v>
      </c>
    </row>
    <row r="5342" spans="1:119" x14ac:dyDescent="0.35">
      <c r="A5342" t="s">
        <v>105</v>
      </c>
      <c r="B5342">
        <v>504627</v>
      </c>
      <c r="C5342">
        <v>6359</v>
      </c>
      <c r="D5342">
        <v>125505</v>
      </c>
      <c r="E5342">
        <v>13662</v>
      </c>
      <c r="F5342">
        <v>0</v>
      </c>
      <c r="G5342" t="s">
        <v>106</v>
      </c>
      <c r="H5342" t="s">
        <v>106</v>
      </c>
      <c r="I5342" t="s">
        <v>106</v>
      </c>
      <c r="J5342" t="s">
        <v>107</v>
      </c>
      <c r="K5342" t="s">
        <v>108</v>
      </c>
      <c r="L5342" t="s">
        <v>109</v>
      </c>
      <c r="M5342" t="s">
        <v>110</v>
      </c>
      <c r="N5342" t="s">
        <v>11717</v>
      </c>
      <c r="O5342" t="s">
        <v>2911</v>
      </c>
      <c r="P5342">
        <v>8164</v>
      </c>
      <c r="Q5342">
        <v>96</v>
      </c>
      <c r="R5342">
        <v>96</v>
      </c>
      <c r="S5342">
        <v>168</v>
      </c>
      <c r="T5342">
        <v>0</v>
      </c>
      <c r="U5342">
        <v>1064.25</v>
      </c>
      <c r="V5342">
        <v>1064.25</v>
      </c>
      <c r="W5342">
        <v>168</v>
      </c>
      <c r="X5342">
        <v>0</v>
      </c>
      <c r="Y5342">
        <v>0</v>
      </c>
      <c r="Z5342">
        <v>0</v>
      </c>
      <c r="AD5342" s="1">
        <v>41617.333333333336</v>
      </c>
      <c r="AE5342" s="1">
        <v>41641.708333333336</v>
      </c>
      <c r="AG5342" s="1">
        <v>41603.333333333336</v>
      </c>
      <c r="AH5342" s="1">
        <v>41627.708333333336</v>
      </c>
      <c r="AI5342" s="1">
        <v>41603.333333333336</v>
      </c>
      <c r="AJ5342" s="1">
        <v>41627.708333333336</v>
      </c>
      <c r="AK5342" s="1">
        <v>41603.333333333336</v>
      </c>
      <c r="AL5342" s="1">
        <v>41627.708333333336</v>
      </c>
      <c r="AM5342" s="1">
        <v>41617.333333333336</v>
      </c>
      <c r="AN5342" s="1">
        <v>41641.708333333336</v>
      </c>
      <c r="AP5342" t="s">
        <v>113</v>
      </c>
      <c r="AU5342" t="s">
        <v>11718</v>
      </c>
      <c r="AY5342" t="s">
        <v>106</v>
      </c>
      <c r="AZ5342">
        <v>0</v>
      </c>
      <c r="BA5342">
        <v>0</v>
      </c>
      <c r="BD5342" s="3">
        <v>41321.663194444445</v>
      </c>
      <c r="BE5342" s="3">
        <v>41321.663888888892</v>
      </c>
      <c r="BF5342" t="s">
        <v>115</v>
      </c>
      <c r="BG5342" t="s">
        <v>115</v>
      </c>
      <c r="BH5342">
        <v>8149</v>
      </c>
      <c r="BM5342">
        <v>43410</v>
      </c>
      <c r="BR5342" t="s">
        <v>2865</v>
      </c>
      <c r="BS5342" t="s">
        <v>2866</v>
      </c>
      <c r="BU5342">
        <v>1</v>
      </c>
      <c r="BV5342" t="s">
        <v>118</v>
      </c>
      <c r="BX5342" t="s">
        <v>119</v>
      </c>
      <c r="BY5342" t="s">
        <v>119</v>
      </c>
      <c r="BZ5342" t="s">
        <v>119</v>
      </c>
      <c r="CA5342">
        <v>1</v>
      </c>
      <c r="CC5342" t="s">
        <v>120</v>
      </c>
      <c r="CH5342">
        <v>540</v>
      </c>
      <c r="CI5342">
        <v>30100</v>
      </c>
      <c r="CJ5342" t="s">
        <v>106</v>
      </c>
      <c r="CK5342" t="s">
        <v>106</v>
      </c>
      <c r="CL5342">
        <v>15</v>
      </c>
      <c r="CM5342" t="s">
        <v>2963</v>
      </c>
      <c r="CO5342">
        <v>125504</v>
      </c>
      <c r="CQ5342">
        <v>0</v>
      </c>
      <c r="CR5342">
        <v>0</v>
      </c>
      <c r="CS5342">
        <v>0</v>
      </c>
      <c r="CY5342" t="s">
        <v>123</v>
      </c>
      <c r="CZ5342" t="s">
        <v>124</v>
      </c>
      <c r="DD5342" t="str" cm="1">
        <f t="array" ref="DD5342">TEXT(_xlfn.SEQUENCE(1, DATEDIF(AG5342, AH5342, "m") + 1, AG5342, 30), "YYYY-APMM")</f>
        <v>2013-AP11</v>
      </c>
      <c r="DN5342">
        <f t="shared" si="166"/>
        <v>1064.25</v>
      </c>
      <c r="DO5342" t="str">
        <f t="shared" si="167"/>
        <v>SCREED MASON SK</v>
      </c>
    </row>
    <row r="5343" spans="1:119" x14ac:dyDescent="0.35">
      <c r="A5343" t="s">
        <v>105</v>
      </c>
      <c r="B5343">
        <v>504628</v>
      </c>
      <c r="C5343">
        <v>6359</v>
      </c>
      <c r="D5343">
        <v>125505</v>
      </c>
      <c r="E5343">
        <v>13662</v>
      </c>
      <c r="F5343">
        <v>0</v>
      </c>
      <c r="G5343" t="s">
        <v>106</v>
      </c>
      <c r="H5343" t="s">
        <v>106</v>
      </c>
      <c r="I5343" t="s">
        <v>106</v>
      </c>
      <c r="J5343" t="s">
        <v>107</v>
      </c>
      <c r="K5343" t="s">
        <v>108</v>
      </c>
      <c r="L5343" t="s">
        <v>109</v>
      </c>
      <c r="M5343" t="s">
        <v>110</v>
      </c>
      <c r="N5343" t="s">
        <v>11719</v>
      </c>
      <c r="O5343" t="s">
        <v>2969</v>
      </c>
      <c r="P5343">
        <v>8178</v>
      </c>
      <c r="Q5343">
        <v>0</v>
      </c>
      <c r="R5343">
        <v>0</v>
      </c>
      <c r="S5343">
        <v>120</v>
      </c>
      <c r="T5343">
        <v>0</v>
      </c>
      <c r="U5343">
        <v>1063.25</v>
      </c>
      <c r="V5343">
        <v>1063.25</v>
      </c>
      <c r="W5343">
        <v>120</v>
      </c>
      <c r="X5343">
        <v>0</v>
      </c>
      <c r="Y5343">
        <v>0</v>
      </c>
      <c r="Z5343">
        <v>0</v>
      </c>
      <c r="AD5343" s="1">
        <v>41615.333333333336</v>
      </c>
      <c r="AE5343" s="1">
        <v>41632.708333333336</v>
      </c>
      <c r="AG5343" s="1">
        <v>41615.333333333336</v>
      </c>
      <c r="AH5343" s="1">
        <v>41632.708333333336</v>
      </c>
      <c r="AI5343" s="1">
        <v>41615.333333333336</v>
      </c>
      <c r="AJ5343" s="1">
        <v>41632.708333333336</v>
      </c>
      <c r="AK5343" s="1">
        <v>41615.333333333336</v>
      </c>
      <c r="AL5343" s="1">
        <v>41632.708333333336</v>
      </c>
      <c r="AM5343" s="1">
        <v>41615.333333333336</v>
      </c>
      <c r="AN5343" s="1">
        <v>41632.708333333336</v>
      </c>
      <c r="AP5343" t="s">
        <v>113</v>
      </c>
      <c r="AU5343" t="s">
        <v>11720</v>
      </c>
      <c r="AY5343" t="s">
        <v>119</v>
      </c>
      <c r="AZ5343">
        <v>0</v>
      </c>
      <c r="BA5343">
        <v>0</v>
      </c>
      <c r="BD5343" s="3">
        <v>41321.663194444445</v>
      </c>
      <c r="BE5343" s="3">
        <v>41321.663888888892</v>
      </c>
      <c r="BF5343" t="s">
        <v>115</v>
      </c>
      <c r="BG5343" t="s">
        <v>115</v>
      </c>
      <c r="BH5343">
        <v>8149</v>
      </c>
      <c r="BM5343">
        <v>43550</v>
      </c>
      <c r="BR5343" t="s">
        <v>116</v>
      </c>
      <c r="BS5343" t="s">
        <v>117</v>
      </c>
      <c r="BU5343">
        <v>1</v>
      </c>
      <c r="BV5343" t="s">
        <v>118</v>
      </c>
      <c r="BX5343" t="s">
        <v>119</v>
      </c>
      <c r="BY5343" t="s">
        <v>119</v>
      </c>
      <c r="BZ5343" t="s">
        <v>119</v>
      </c>
      <c r="CA5343">
        <v>1</v>
      </c>
      <c r="CC5343" t="s">
        <v>120</v>
      </c>
      <c r="CH5343">
        <v>540</v>
      </c>
      <c r="CI5343">
        <v>30100</v>
      </c>
      <c r="CJ5343" t="s">
        <v>106</v>
      </c>
      <c r="CK5343" t="s">
        <v>106</v>
      </c>
      <c r="CL5343">
        <v>15</v>
      </c>
      <c r="CM5343" t="s">
        <v>2963</v>
      </c>
      <c r="CO5343">
        <v>125504</v>
      </c>
      <c r="CQ5343">
        <v>0</v>
      </c>
      <c r="CR5343">
        <v>0</v>
      </c>
      <c r="CS5343">
        <v>0</v>
      </c>
      <c r="CY5343" t="s">
        <v>123</v>
      </c>
      <c r="CZ5343" t="s">
        <v>124</v>
      </c>
      <c r="DD5343" t="str" cm="1">
        <f t="array" ref="DD5343">TEXT(_xlfn.SEQUENCE(1, DATEDIF(AG5343, AH5343, "m") + 1, AG5343, 30), "YYYY-APMM")</f>
        <v>2013-AP12</v>
      </c>
      <c r="DN5343">
        <f t="shared" si="166"/>
        <v>1063.25</v>
      </c>
      <c r="DO5343" t="str">
        <f t="shared" si="167"/>
        <v>LABOR- SUBCONTRACTOR</v>
      </c>
    </row>
    <row r="5344" spans="1:119" x14ac:dyDescent="0.35">
      <c r="A5344" t="s">
        <v>105</v>
      </c>
      <c r="B5344">
        <v>504629</v>
      </c>
      <c r="C5344">
        <v>6359</v>
      </c>
      <c r="D5344">
        <v>125505</v>
      </c>
      <c r="E5344">
        <v>13662</v>
      </c>
      <c r="F5344">
        <v>0</v>
      </c>
      <c r="G5344" t="s">
        <v>106</v>
      </c>
      <c r="H5344" t="s">
        <v>106</v>
      </c>
      <c r="I5344" t="s">
        <v>106</v>
      </c>
      <c r="J5344" t="s">
        <v>107</v>
      </c>
      <c r="K5344" t="s">
        <v>108</v>
      </c>
      <c r="L5344" t="s">
        <v>109</v>
      </c>
      <c r="M5344" t="s">
        <v>110</v>
      </c>
      <c r="N5344" t="s">
        <v>11721</v>
      </c>
      <c r="O5344" t="s">
        <v>2917</v>
      </c>
      <c r="P5344">
        <v>8178</v>
      </c>
      <c r="Q5344">
        <v>112</v>
      </c>
      <c r="R5344">
        <v>112</v>
      </c>
      <c r="S5344">
        <v>200</v>
      </c>
      <c r="T5344">
        <v>0</v>
      </c>
      <c r="U5344">
        <v>4149.75</v>
      </c>
      <c r="V5344">
        <v>4149.75</v>
      </c>
      <c r="W5344">
        <v>200</v>
      </c>
      <c r="X5344">
        <v>0</v>
      </c>
      <c r="Y5344">
        <v>0</v>
      </c>
      <c r="Z5344">
        <v>0</v>
      </c>
      <c r="AD5344" s="1">
        <v>41629.333333333336</v>
      </c>
      <c r="AE5344" s="1">
        <v>41657.708333333336</v>
      </c>
      <c r="AG5344" s="1">
        <v>41611.333333333336</v>
      </c>
      <c r="AH5344" s="1">
        <v>41640.708333333336</v>
      </c>
      <c r="AI5344" s="1">
        <v>41611.333333333336</v>
      </c>
      <c r="AJ5344" s="1">
        <v>41640.708333333336</v>
      </c>
      <c r="AK5344" s="1">
        <v>41611.333333333336</v>
      </c>
      <c r="AL5344" s="1">
        <v>41640.708333333336</v>
      </c>
      <c r="AM5344" s="1">
        <v>41629.333333333336</v>
      </c>
      <c r="AN5344" s="1">
        <v>41657.708333333336</v>
      </c>
      <c r="AP5344" t="s">
        <v>113</v>
      </c>
      <c r="AU5344" t="s">
        <v>11722</v>
      </c>
      <c r="AY5344" t="s">
        <v>106</v>
      </c>
      <c r="AZ5344">
        <v>0</v>
      </c>
      <c r="BA5344">
        <v>0</v>
      </c>
      <c r="BD5344" s="3">
        <v>41321.663194444445</v>
      </c>
      <c r="BE5344" s="3">
        <v>41321.663888888892</v>
      </c>
      <c r="BF5344" t="s">
        <v>115</v>
      </c>
      <c r="BG5344" t="s">
        <v>115</v>
      </c>
      <c r="BH5344">
        <v>8149</v>
      </c>
      <c r="BM5344">
        <v>43550</v>
      </c>
      <c r="BR5344" t="s">
        <v>116</v>
      </c>
      <c r="BS5344" t="s">
        <v>117</v>
      </c>
      <c r="BU5344">
        <v>1</v>
      </c>
      <c r="BV5344" t="s">
        <v>118</v>
      </c>
      <c r="BX5344" t="s">
        <v>119</v>
      </c>
      <c r="BY5344" t="s">
        <v>119</v>
      </c>
      <c r="BZ5344" t="s">
        <v>119</v>
      </c>
      <c r="CA5344">
        <v>1</v>
      </c>
      <c r="CC5344" t="s">
        <v>120</v>
      </c>
      <c r="CH5344">
        <v>540</v>
      </c>
      <c r="CI5344">
        <v>30100</v>
      </c>
      <c r="CJ5344" t="s">
        <v>106</v>
      </c>
      <c r="CK5344" t="s">
        <v>106</v>
      </c>
      <c r="CL5344">
        <v>15</v>
      </c>
      <c r="CM5344" t="s">
        <v>2963</v>
      </c>
      <c r="CO5344">
        <v>125504</v>
      </c>
      <c r="CQ5344">
        <v>0</v>
      </c>
      <c r="CR5344">
        <v>0</v>
      </c>
      <c r="CS5344">
        <v>0</v>
      </c>
      <c r="CY5344" t="s">
        <v>123</v>
      </c>
      <c r="CZ5344" t="s">
        <v>124</v>
      </c>
      <c r="DD5344" t="str" cm="1">
        <f t="array" ref="DD5344">TEXT(_xlfn.SEQUENCE(1, DATEDIF(AG5344, AH5344, "m") + 1, AG5344, 30), "YYYY-APMM")</f>
        <v>2013-AP12</v>
      </c>
      <c r="DN5344">
        <f t="shared" si="166"/>
        <v>4149.75</v>
      </c>
      <c r="DO5344" t="str">
        <f t="shared" si="167"/>
        <v>LABOR- SUBCONTRACTOR</v>
      </c>
    </row>
    <row r="5345" spans="1:119" x14ac:dyDescent="0.35">
      <c r="A5345" t="s">
        <v>105</v>
      </c>
      <c r="B5345">
        <v>504630</v>
      </c>
      <c r="C5345">
        <v>6359</v>
      </c>
      <c r="D5345">
        <v>125505</v>
      </c>
      <c r="E5345">
        <v>13662</v>
      </c>
      <c r="F5345">
        <v>0</v>
      </c>
      <c r="G5345" t="s">
        <v>106</v>
      </c>
      <c r="H5345" t="s">
        <v>106</v>
      </c>
      <c r="I5345" t="s">
        <v>106</v>
      </c>
      <c r="J5345" t="s">
        <v>107</v>
      </c>
      <c r="K5345" t="s">
        <v>108</v>
      </c>
      <c r="L5345" t="s">
        <v>109</v>
      </c>
      <c r="M5345" t="s">
        <v>110</v>
      </c>
      <c r="N5345" t="s">
        <v>11723</v>
      </c>
      <c r="O5345" t="s">
        <v>2920</v>
      </c>
      <c r="P5345">
        <v>8170</v>
      </c>
      <c r="Q5345">
        <v>0</v>
      </c>
      <c r="R5345">
        <v>0</v>
      </c>
      <c r="S5345">
        <v>200</v>
      </c>
      <c r="T5345">
        <v>0</v>
      </c>
      <c r="U5345">
        <v>1659.75</v>
      </c>
      <c r="V5345">
        <v>1659.75</v>
      </c>
      <c r="W5345">
        <v>200</v>
      </c>
      <c r="X5345">
        <v>0</v>
      </c>
      <c r="Y5345">
        <v>0</v>
      </c>
      <c r="Z5345">
        <v>0</v>
      </c>
      <c r="AD5345" s="1">
        <v>41622.333333333336</v>
      </c>
      <c r="AE5345" s="1">
        <v>41651.708333333336</v>
      </c>
      <c r="AG5345" s="1">
        <v>41622.333333333336</v>
      </c>
      <c r="AH5345" s="1">
        <v>41651.708333333336</v>
      </c>
      <c r="AI5345" s="1">
        <v>41622.333333333336</v>
      </c>
      <c r="AJ5345" s="1">
        <v>41651.708333333336</v>
      </c>
      <c r="AK5345" s="1">
        <v>41622.333333333336</v>
      </c>
      <c r="AL5345" s="1">
        <v>41651.708333333336</v>
      </c>
      <c r="AM5345" s="1">
        <v>41622.333333333336</v>
      </c>
      <c r="AN5345" s="1">
        <v>41651.708333333336</v>
      </c>
      <c r="AP5345" t="s">
        <v>113</v>
      </c>
      <c r="AU5345" t="s">
        <v>11724</v>
      </c>
      <c r="AY5345" t="s">
        <v>119</v>
      </c>
      <c r="AZ5345">
        <v>0</v>
      </c>
      <c r="BA5345">
        <v>0</v>
      </c>
      <c r="BD5345" s="3">
        <v>41321.663194444445</v>
      </c>
      <c r="BE5345" s="3">
        <v>41321.663888888892</v>
      </c>
      <c r="BF5345" t="s">
        <v>115</v>
      </c>
      <c r="BG5345" t="s">
        <v>115</v>
      </c>
      <c r="BH5345">
        <v>8149</v>
      </c>
      <c r="BM5345">
        <v>43470</v>
      </c>
      <c r="BR5345" t="s">
        <v>2854</v>
      </c>
      <c r="BS5345" t="s">
        <v>2855</v>
      </c>
      <c r="BU5345">
        <v>1</v>
      </c>
      <c r="BV5345" t="s">
        <v>118</v>
      </c>
      <c r="BX5345" t="s">
        <v>119</v>
      </c>
      <c r="BY5345" t="s">
        <v>119</v>
      </c>
      <c r="BZ5345" t="s">
        <v>119</v>
      </c>
      <c r="CA5345">
        <v>1</v>
      </c>
      <c r="CC5345" t="s">
        <v>120</v>
      </c>
      <c r="CH5345">
        <v>540</v>
      </c>
      <c r="CI5345">
        <v>30100</v>
      </c>
      <c r="CJ5345" t="s">
        <v>106</v>
      </c>
      <c r="CK5345" t="s">
        <v>106</v>
      </c>
      <c r="CL5345">
        <v>15</v>
      </c>
      <c r="CM5345" t="s">
        <v>2963</v>
      </c>
      <c r="CO5345">
        <v>125504</v>
      </c>
      <c r="CQ5345">
        <v>0</v>
      </c>
      <c r="CR5345">
        <v>0</v>
      </c>
      <c r="CS5345">
        <v>0</v>
      </c>
      <c r="CY5345" t="s">
        <v>123</v>
      </c>
      <c r="CZ5345" t="s">
        <v>124</v>
      </c>
      <c r="DD5345" t="str" cm="1">
        <f t="array" ref="DD5345">TEXT(_xlfn.SEQUENCE(1, DATEDIF(AG5345, AH5345, "m") + 1, AG5345, 30), "YYYY-APMM")</f>
        <v>2013-AP12</v>
      </c>
      <c r="DN5345">
        <f t="shared" si="166"/>
        <v>1659.75</v>
      </c>
      <c r="DO5345" t="str">
        <f t="shared" si="167"/>
        <v>TILE MASON SK</v>
      </c>
    </row>
    <row r="5346" spans="1:119" x14ac:dyDescent="0.35">
      <c r="A5346" t="s">
        <v>105</v>
      </c>
      <c r="B5346">
        <v>504631</v>
      </c>
      <c r="C5346">
        <v>6359</v>
      </c>
      <c r="D5346">
        <v>125505</v>
      </c>
      <c r="E5346">
        <v>13662</v>
      </c>
      <c r="F5346">
        <v>0</v>
      </c>
      <c r="G5346" t="s">
        <v>106</v>
      </c>
      <c r="H5346" t="s">
        <v>106</v>
      </c>
      <c r="I5346" t="s">
        <v>106</v>
      </c>
      <c r="J5346" t="s">
        <v>107</v>
      </c>
      <c r="K5346" t="s">
        <v>108</v>
      </c>
      <c r="L5346" t="s">
        <v>109</v>
      </c>
      <c r="M5346" t="s">
        <v>110</v>
      </c>
      <c r="N5346" t="s">
        <v>11725</v>
      </c>
      <c r="O5346" t="s">
        <v>2923</v>
      </c>
      <c r="P5346">
        <v>8170</v>
      </c>
      <c r="Q5346">
        <v>0</v>
      </c>
      <c r="R5346">
        <v>0</v>
      </c>
      <c r="S5346">
        <v>200</v>
      </c>
      <c r="T5346">
        <v>0</v>
      </c>
      <c r="U5346">
        <v>1525</v>
      </c>
      <c r="V5346">
        <v>1525</v>
      </c>
      <c r="W5346">
        <v>200</v>
      </c>
      <c r="X5346">
        <v>0</v>
      </c>
      <c r="Y5346">
        <v>0</v>
      </c>
      <c r="Z5346">
        <v>0</v>
      </c>
      <c r="AD5346" s="1">
        <v>41630.333333333336</v>
      </c>
      <c r="AE5346" s="1">
        <v>41658.708333333336</v>
      </c>
      <c r="AG5346" s="1">
        <v>41630.333333333336</v>
      </c>
      <c r="AH5346" s="1">
        <v>41658.708333333336</v>
      </c>
      <c r="AI5346" s="1">
        <v>41630.333333333336</v>
      </c>
      <c r="AJ5346" s="1">
        <v>41658.708333333336</v>
      </c>
      <c r="AK5346" s="1">
        <v>41630.333333333336</v>
      </c>
      <c r="AL5346" s="1">
        <v>41658.708333333336</v>
      </c>
      <c r="AM5346" s="1">
        <v>41630.333333333336</v>
      </c>
      <c r="AN5346" s="1">
        <v>41658.708333333336</v>
      </c>
      <c r="AP5346" t="s">
        <v>113</v>
      </c>
      <c r="AU5346" t="s">
        <v>11726</v>
      </c>
      <c r="AY5346" t="s">
        <v>119</v>
      </c>
      <c r="AZ5346">
        <v>0</v>
      </c>
      <c r="BA5346">
        <v>0</v>
      </c>
      <c r="BD5346" s="3">
        <v>41321.663194444445</v>
      </c>
      <c r="BE5346" s="3">
        <v>41321.663888888892</v>
      </c>
      <c r="BF5346" t="s">
        <v>115</v>
      </c>
      <c r="BG5346" t="s">
        <v>115</v>
      </c>
      <c r="BH5346">
        <v>8149</v>
      </c>
      <c r="BM5346">
        <v>43470</v>
      </c>
      <c r="BR5346" t="s">
        <v>2854</v>
      </c>
      <c r="BS5346" t="s">
        <v>2855</v>
      </c>
      <c r="BU5346">
        <v>1</v>
      </c>
      <c r="BV5346" t="s">
        <v>118</v>
      </c>
      <c r="BX5346" t="s">
        <v>119</v>
      </c>
      <c r="BY5346" t="s">
        <v>119</v>
      </c>
      <c r="BZ5346" t="s">
        <v>119</v>
      </c>
      <c r="CA5346">
        <v>1</v>
      </c>
      <c r="CC5346" t="s">
        <v>120</v>
      </c>
      <c r="CH5346">
        <v>540</v>
      </c>
      <c r="CI5346">
        <v>30100</v>
      </c>
      <c r="CJ5346" t="s">
        <v>106</v>
      </c>
      <c r="CK5346" t="s">
        <v>106</v>
      </c>
      <c r="CL5346">
        <v>15</v>
      </c>
      <c r="CM5346" t="s">
        <v>2963</v>
      </c>
      <c r="CO5346">
        <v>125504</v>
      </c>
      <c r="CQ5346">
        <v>0</v>
      </c>
      <c r="CR5346">
        <v>0</v>
      </c>
      <c r="CS5346">
        <v>0</v>
      </c>
      <c r="CY5346" t="s">
        <v>123</v>
      </c>
      <c r="CZ5346" t="s">
        <v>124</v>
      </c>
      <c r="DD5346" t="str" cm="1">
        <f t="array" ref="DD5346">TEXT(_xlfn.SEQUENCE(1, DATEDIF(AG5346, AH5346, "m") + 1, AG5346, 30), "YYYY-APMM")</f>
        <v>2013-AP12</v>
      </c>
      <c r="DN5346">
        <f t="shared" si="166"/>
        <v>1525</v>
      </c>
      <c r="DO5346" t="str">
        <f t="shared" si="167"/>
        <v>TILE MASON SK</v>
      </c>
    </row>
    <row r="5347" spans="1:119" x14ac:dyDescent="0.35">
      <c r="A5347" t="s">
        <v>105</v>
      </c>
      <c r="B5347">
        <v>504632</v>
      </c>
      <c r="C5347">
        <v>6359</v>
      </c>
      <c r="D5347">
        <v>125505</v>
      </c>
      <c r="E5347">
        <v>13662</v>
      </c>
      <c r="F5347">
        <v>0</v>
      </c>
      <c r="G5347" t="s">
        <v>106</v>
      </c>
      <c r="H5347" t="s">
        <v>106</v>
      </c>
      <c r="I5347" t="s">
        <v>106</v>
      </c>
      <c r="J5347" t="s">
        <v>107</v>
      </c>
      <c r="K5347" t="s">
        <v>108</v>
      </c>
      <c r="L5347" t="s">
        <v>109</v>
      </c>
      <c r="M5347" t="s">
        <v>110</v>
      </c>
      <c r="N5347" t="s">
        <v>11727</v>
      </c>
      <c r="O5347" t="s">
        <v>2929</v>
      </c>
      <c r="P5347">
        <v>8170</v>
      </c>
      <c r="Q5347">
        <v>64</v>
      </c>
      <c r="R5347">
        <v>64</v>
      </c>
      <c r="S5347">
        <v>120</v>
      </c>
      <c r="T5347">
        <v>0</v>
      </c>
      <c r="U5347">
        <v>228.5</v>
      </c>
      <c r="V5347">
        <v>228.5</v>
      </c>
      <c r="W5347">
        <v>120</v>
      </c>
      <c r="X5347">
        <v>0</v>
      </c>
      <c r="Y5347">
        <v>0</v>
      </c>
      <c r="Z5347">
        <v>0</v>
      </c>
      <c r="AD5347" s="1">
        <v>41657.333333333336</v>
      </c>
      <c r="AE5347" s="1">
        <v>41673.708333333336</v>
      </c>
      <c r="AG5347" s="1">
        <v>41647.333333333336</v>
      </c>
      <c r="AH5347" s="1">
        <v>41664.708333333336</v>
      </c>
      <c r="AI5347" s="1">
        <v>41647.333333333336</v>
      </c>
      <c r="AJ5347" s="1">
        <v>41664.708333333336</v>
      </c>
      <c r="AK5347" s="1">
        <v>41647.333333333336</v>
      </c>
      <c r="AL5347" s="1">
        <v>41664.708333333336</v>
      </c>
      <c r="AM5347" s="1">
        <v>41657.333333333336</v>
      </c>
      <c r="AN5347" s="1">
        <v>41673.708333333336</v>
      </c>
      <c r="AP5347" t="s">
        <v>113</v>
      </c>
      <c r="AU5347" t="s">
        <v>11728</v>
      </c>
      <c r="AY5347" t="s">
        <v>106</v>
      </c>
      <c r="AZ5347">
        <v>0</v>
      </c>
      <c r="BA5347">
        <v>0</v>
      </c>
      <c r="BD5347" s="3">
        <v>41321.663194444445</v>
      </c>
      <c r="BE5347" s="3">
        <v>41321.663888888892</v>
      </c>
      <c r="BF5347" t="s">
        <v>115</v>
      </c>
      <c r="BG5347" t="s">
        <v>115</v>
      </c>
      <c r="BH5347">
        <v>8149</v>
      </c>
      <c r="BM5347">
        <v>43470</v>
      </c>
      <c r="BR5347" t="s">
        <v>2854</v>
      </c>
      <c r="BS5347" t="s">
        <v>2855</v>
      </c>
      <c r="BU5347">
        <v>1</v>
      </c>
      <c r="BV5347" t="s">
        <v>118</v>
      </c>
      <c r="BX5347" t="s">
        <v>119</v>
      </c>
      <c r="BY5347" t="s">
        <v>119</v>
      </c>
      <c r="BZ5347" t="s">
        <v>119</v>
      </c>
      <c r="CA5347">
        <v>1</v>
      </c>
      <c r="CC5347" t="s">
        <v>120</v>
      </c>
      <c r="CH5347">
        <v>540</v>
      </c>
      <c r="CI5347">
        <v>30100</v>
      </c>
      <c r="CJ5347" t="s">
        <v>106</v>
      </c>
      <c r="CK5347" t="s">
        <v>106</v>
      </c>
      <c r="CL5347">
        <v>15</v>
      </c>
      <c r="CM5347" t="s">
        <v>2963</v>
      </c>
      <c r="CO5347">
        <v>125504</v>
      </c>
      <c r="CQ5347">
        <v>0</v>
      </c>
      <c r="CR5347">
        <v>0</v>
      </c>
      <c r="CS5347">
        <v>0</v>
      </c>
      <c r="CY5347" t="s">
        <v>123</v>
      </c>
      <c r="CZ5347" t="s">
        <v>124</v>
      </c>
      <c r="DD5347" t="str" cm="1">
        <f t="array" ref="DD5347">TEXT(_xlfn.SEQUENCE(1, DATEDIF(AG5347, AH5347, "m") + 1, AG5347, 30), "YYYY-APMM")</f>
        <v>2014-AP01</v>
      </c>
      <c r="DN5347">
        <f t="shared" si="166"/>
        <v>228.5</v>
      </c>
      <c r="DO5347" t="str">
        <f t="shared" si="167"/>
        <v>TILE MASON SK</v>
      </c>
    </row>
    <row r="5348" spans="1:119" x14ac:dyDescent="0.35">
      <c r="A5348" t="s">
        <v>105</v>
      </c>
      <c r="B5348">
        <v>504633</v>
      </c>
      <c r="C5348">
        <v>6359</v>
      </c>
      <c r="D5348">
        <v>125505</v>
      </c>
      <c r="E5348">
        <v>13662</v>
      </c>
      <c r="F5348">
        <v>0</v>
      </c>
      <c r="G5348" t="s">
        <v>106</v>
      </c>
      <c r="H5348" t="s">
        <v>106</v>
      </c>
      <c r="I5348" t="s">
        <v>106</v>
      </c>
      <c r="J5348" t="s">
        <v>107</v>
      </c>
      <c r="K5348" t="s">
        <v>108</v>
      </c>
      <c r="L5348" t="s">
        <v>109</v>
      </c>
      <c r="M5348" t="s">
        <v>110</v>
      </c>
      <c r="N5348" t="s">
        <v>11729</v>
      </c>
      <c r="O5348" t="s">
        <v>2932</v>
      </c>
      <c r="P5348">
        <v>8171</v>
      </c>
      <c r="Q5348">
        <v>16</v>
      </c>
      <c r="R5348">
        <v>16</v>
      </c>
      <c r="S5348">
        <v>160</v>
      </c>
      <c r="T5348">
        <v>0</v>
      </c>
      <c r="U5348">
        <v>768.75</v>
      </c>
      <c r="V5348">
        <v>768.75</v>
      </c>
      <c r="W5348">
        <v>160</v>
      </c>
      <c r="X5348">
        <v>0</v>
      </c>
      <c r="Y5348">
        <v>0</v>
      </c>
      <c r="Z5348">
        <v>0</v>
      </c>
      <c r="AD5348" s="1">
        <v>41653.333333333336</v>
      </c>
      <c r="AE5348" s="1">
        <v>41675.708333333336</v>
      </c>
      <c r="AG5348" s="1">
        <v>41651.333333333336</v>
      </c>
      <c r="AH5348" s="1">
        <v>41673.708333333336</v>
      </c>
      <c r="AI5348" s="1">
        <v>41651.333333333336</v>
      </c>
      <c r="AJ5348" s="1">
        <v>41673.708333333336</v>
      </c>
      <c r="AK5348" s="1">
        <v>41651.333333333336</v>
      </c>
      <c r="AL5348" s="1">
        <v>41673.708333333336</v>
      </c>
      <c r="AM5348" s="1">
        <v>41653.333333333336</v>
      </c>
      <c r="AN5348" s="1">
        <v>41675.708333333336</v>
      </c>
      <c r="AP5348" t="s">
        <v>113</v>
      </c>
      <c r="AU5348" t="s">
        <v>11730</v>
      </c>
      <c r="AY5348" t="s">
        <v>106</v>
      </c>
      <c r="AZ5348">
        <v>0</v>
      </c>
      <c r="BA5348">
        <v>0</v>
      </c>
      <c r="BD5348" s="3">
        <v>41321.663194444445</v>
      </c>
      <c r="BE5348" s="3">
        <v>41321.663888888892</v>
      </c>
      <c r="BF5348" t="s">
        <v>115</v>
      </c>
      <c r="BG5348" t="s">
        <v>115</v>
      </c>
      <c r="BH5348">
        <v>8149</v>
      </c>
      <c r="BM5348">
        <v>43480</v>
      </c>
      <c r="BR5348" t="s">
        <v>2893</v>
      </c>
      <c r="BS5348" t="s">
        <v>2894</v>
      </c>
      <c r="BU5348">
        <v>1</v>
      </c>
      <c r="BV5348" t="s">
        <v>118</v>
      </c>
      <c r="BX5348" t="s">
        <v>119</v>
      </c>
      <c r="BY5348" t="s">
        <v>119</v>
      </c>
      <c r="BZ5348" t="s">
        <v>119</v>
      </c>
      <c r="CA5348">
        <v>1</v>
      </c>
      <c r="CC5348" t="s">
        <v>120</v>
      </c>
      <c r="CH5348">
        <v>540</v>
      </c>
      <c r="CI5348">
        <v>30100</v>
      </c>
      <c r="CJ5348" t="s">
        <v>106</v>
      </c>
      <c r="CK5348" t="s">
        <v>106</v>
      </c>
      <c r="CL5348">
        <v>15</v>
      </c>
      <c r="CM5348" t="s">
        <v>2963</v>
      </c>
      <c r="CO5348">
        <v>125504</v>
      </c>
      <c r="CQ5348">
        <v>0</v>
      </c>
      <c r="CR5348">
        <v>0</v>
      </c>
      <c r="CS5348">
        <v>0</v>
      </c>
      <c r="CY5348" t="s">
        <v>123</v>
      </c>
      <c r="CZ5348" t="s">
        <v>124</v>
      </c>
      <c r="DD5348" t="str" cm="1">
        <f t="array" ref="DD5348">TEXT(_xlfn.SEQUENCE(1, DATEDIF(AG5348, AH5348, "m") + 1, AG5348, 30), "YYYY-APMM")</f>
        <v>2014-AP01</v>
      </c>
      <c r="DN5348">
        <f t="shared" si="166"/>
        <v>768.75</v>
      </c>
      <c r="DO5348" t="str">
        <f t="shared" si="167"/>
        <v>GRANITE MASON SK</v>
      </c>
    </row>
    <row r="5349" spans="1:119" x14ac:dyDescent="0.35">
      <c r="A5349" t="s">
        <v>105</v>
      </c>
      <c r="B5349">
        <v>504634</v>
      </c>
      <c r="C5349">
        <v>6359</v>
      </c>
      <c r="D5349">
        <v>125505</v>
      </c>
      <c r="E5349">
        <v>13662</v>
      </c>
      <c r="F5349">
        <v>0</v>
      </c>
      <c r="G5349" t="s">
        <v>106</v>
      </c>
      <c r="H5349" t="s">
        <v>106</v>
      </c>
      <c r="I5349" t="s">
        <v>106</v>
      </c>
      <c r="J5349" t="s">
        <v>107</v>
      </c>
      <c r="K5349" t="s">
        <v>108</v>
      </c>
      <c r="L5349" t="s">
        <v>109</v>
      </c>
      <c r="M5349" t="s">
        <v>110</v>
      </c>
      <c r="N5349" t="s">
        <v>11731</v>
      </c>
      <c r="O5349" t="s">
        <v>2935</v>
      </c>
      <c r="P5349">
        <v>8178</v>
      </c>
      <c r="Q5349">
        <v>0</v>
      </c>
      <c r="R5349">
        <v>0</v>
      </c>
      <c r="S5349">
        <v>160</v>
      </c>
      <c r="T5349">
        <v>0</v>
      </c>
      <c r="U5349">
        <v>1142.23</v>
      </c>
      <c r="V5349">
        <v>1142.23</v>
      </c>
      <c r="W5349">
        <v>160</v>
      </c>
      <c r="X5349">
        <v>0</v>
      </c>
      <c r="Y5349">
        <v>0</v>
      </c>
      <c r="Z5349">
        <v>0</v>
      </c>
      <c r="AD5349" s="1">
        <v>41643.333333333336</v>
      </c>
      <c r="AE5349" s="1">
        <v>41665.708333333336</v>
      </c>
      <c r="AG5349" s="1">
        <v>41643.333333333336</v>
      </c>
      <c r="AH5349" s="1">
        <v>41665.708333333336</v>
      </c>
      <c r="AI5349" s="1">
        <v>41643.333333333336</v>
      </c>
      <c r="AJ5349" s="1">
        <v>41665.708333333336</v>
      </c>
      <c r="AK5349" s="1">
        <v>41643.333333333336</v>
      </c>
      <c r="AL5349" s="1">
        <v>41665.708333333336</v>
      </c>
      <c r="AM5349" s="1">
        <v>41643.333333333336</v>
      </c>
      <c r="AN5349" s="1">
        <v>41665.708333333336</v>
      </c>
      <c r="AP5349" t="s">
        <v>113</v>
      </c>
      <c r="AU5349" t="s">
        <v>11732</v>
      </c>
      <c r="AY5349" t="s">
        <v>119</v>
      </c>
      <c r="AZ5349">
        <v>0</v>
      </c>
      <c r="BA5349">
        <v>0</v>
      </c>
      <c r="BD5349" s="3">
        <v>41321.663194444445</v>
      </c>
      <c r="BE5349" s="3">
        <v>41321.663888888892</v>
      </c>
      <c r="BF5349" t="s">
        <v>115</v>
      </c>
      <c r="BG5349" t="s">
        <v>115</v>
      </c>
      <c r="BH5349">
        <v>8149</v>
      </c>
      <c r="BM5349">
        <v>43550</v>
      </c>
      <c r="BR5349" t="s">
        <v>116</v>
      </c>
      <c r="BS5349" t="s">
        <v>117</v>
      </c>
      <c r="BU5349">
        <v>1</v>
      </c>
      <c r="BV5349" t="s">
        <v>118</v>
      </c>
      <c r="BX5349" t="s">
        <v>119</v>
      </c>
      <c r="BY5349" t="s">
        <v>119</v>
      </c>
      <c r="BZ5349" t="s">
        <v>119</v>
      </c>
      <c r="CA5349">
        <v>1</v>
      </c>
      <c r="CC5349" t="s">
        <v>120</v>
      </c>
      <c r="CH5349">
        <v>540</v>
      </c>
      <c r="CI5349">
        <v>30100</v>
      </c>
      <c r="CJ5349" t="s">
        <v>106</v>
      </c>
      <c r="CK5349" t="s">
        <v>106</v>
      </c>
      <c r="CL5349">
        <v>15</v>
      </c>
      <c r="CM5349" t="s">
        <v>2963</v>
      </c>
      <c r="CO5349">
        <v>125504</v>
      </c>
      <c r="CQ5349">
        <v>0</v>
      </c>
      <c r="CR5349">
        <v>0</v>
      </c>
      <c r="CS5349">
        <v>0</v>
      </c>
      <c r="CY5349" t="s">
        <v>123</v>
      </c>
      <c r="CZ5349" t="s">
        <v>124</v>
      </c>
      <c r="DD5349" t="str" cm="1">
        <f t="array" ref="DD5349">TEXT(_xlfn.SEQUENCE(1, DATEDIF(AG5349, AH5349, "m") + 1, AG5349, 30), "YYYY-APMM")</f>
        <v>2014-AP01</v>
      </c>
      <c r="DN5349">
        <f t="shared" si="166"/>
        <v>1142.23</v>
      </c>
      <c r="DO5349" t="str">
        <f t="shared" si="167"/>
        <v>LABOR- SUBCONTRACTOR</v>
      </c>
    </row>
    <row r="5350" spans="1:119" x14ac:dyDescent="0.35">
      <c r="A5350" t="s">
        <v>105</v>
      </c>
      <c r="B5350">
        <v>504635</v>
      </c>
      <c r="C5350">
        <v>6359</v>
      </c>
      <c r="D5350">
        <v>125505</v>
      </c>
      <c r="E5350">
        <v>13662</v>
      </c>
      <c r="F5350">
        <v>0</v>
      </c>
      <c r="G5350" t="s">
        <v>106</v>
      </c>
      <c r="H5350" t="s">
        <v>106</v>
      </c>
      <c r="I5350" t="s">
        <v>106</v>
      </c>
      <c r="J5350" t="s">
        <v>107</v>
      </c>
      <c r="K5350" t="s">
        <v>108</v>
      </c>
      <c r="L5350" t="s">
        <v>109</v>
      </c>
      <c r="M5350" t="s">
        <v>110</v>
      </c>
      <c r="N5350" t="s">
        <v>11733</v>
      </c>
      <c r="O5350" t="s">
        <v>2941</v>
      </c>
      <c r="P5350">
        <v>8178</v>
      </c>
      <c r="Q5350">
        <v>0</v>
      </c>
      <c r="R5350">
        <v>0</v>
      </c>
      <c r="S5350">
        <v>200</v>
      </c>
      <c r="T5350">
        <v>0</v>
      </c>
      <c r="U5350">
        <v>1142</v>
      </c>
      <c r="V5350">
        <v>1142</v>
      </c>
      <c r="W5350">
        <v>200</v>
      </c>
      <c r="X5350">
        <v>0</v>
      </c>
      <c r="Y5350">
        <v>0</v>
      </c>
      <c r="Z5350">
        <v>0</v>
      </c>
      <c r="AD5350" s="1">
        <v>41650.333333333336</v>
      </c>
      <c r="AE5350" s="1">
        <v>41678.708333333336</v>
      </c>
      <c r="AG5350" s="1">
        <v>41650.333333333336</v>
      </c>
      <c r="AH5350" s="1">
        <v>41678.708333333336</v>
      </c>
      <c r="AI5350" s="1">
        <v>41650.333333333336</v>
      </c>
      <c r="AJ5350" s="1">
        <v>41678.708333333336</v>
      </c>
      <c r="AK5350" s="1">
        <v>41650.333333333336</v>
      </c>
      <c r="AL5350" s="1">
        <v>41678.708333333336</v>
      </c>
      <c r="AM5350" s="1">
        <v>41650.333333333336</v>
      </c>
      <c r="AN5350" s="1">
        <v>41678.708333333336</v>
      </c>
      <c r="AP5350" t="s">
        <v>113</v>
      </c>
      <c r="AU5350" t="s">
        <v>11734</v>
      </c>
      <c r="AY5350" t="s">
        <v>119</v>
      </c>
      <c r="AZ5350">
        <v>0</v>
      </c>
      <c r="BA5350">
        <v>0</v>
      </c>
      <c r="BD5350" s="3">
        <v>41321.663194444445</v>
      </c>
      <c r="BE5350" s="3">
        <v>41321.663888888892</v>
      </c>
      <c r="BF5350" t="s">
        <v>115</v>
      </c>
      <c r="BG5350" t="s">
        <v>115</v>
      </c>
      <c r="BH5350">
        <v>8149</v>
      </c>
      <c r="BM5350">
        <v>43550</v>
      </c>
      <c r="BR5350" t="s">
        <v>116</v>
      </c>
      <c r="BS5350" t="s">
        <v>117</v>
      </c>
      <c r="BU5350">
        <v>1</v>
      </c>
      <c r="BV5350" t="s">
        <v>118</v>
      </c>
      <c r="BX5350" t="s">
        <v>119</v>
      </c>
      <c r="BY5350" t="s">
        <v>119</v>
      </c>
      <c r="BZ5350" t="s">
        <v>119</v>
      </c>
      <c r="CA5350">
        <v>1</v>
      </c>
      <c r="CC5350" t="s">
        <v>120</v>
      </c>
      <c r="CH5350">
        <v>540</v>
      </c>
      <c r="CI5350">
        <v>30100</v>
      </c>
      <c r="CJ5350" t="s">
        <v>106</v>
      </c>
      <c r="CK5350" t="s">
        <v>106</v>
      </c>
      <c r="CL5350">
        <v>15</v>
      </c>
      <c r="CM5350" t="s">
        <v>2963</v>
      </c>
      <c r="CO5350">
        <v>125504</v>
      </c>
      <c r="CQ5350">
        <v>0</v>
      </c>
      <c r="CR5350">
        <v>0</v>
      </c>
      <c r="CS5350">
        <v>0</v>
      </c>
      <c r="CY5350" t="s">
        <v>123</v>
      </c>
      <c r="CZ5350" t="s">
        <v>124</v>
      </c>
      <c r="DD5350" t="str" cm="1">
        <f t="array" ref="DD5350">TEXT(_xlfn.SEQUENCE(1, DATEDIF(AG5350, AH5350, "m") + 1, AG5350, 30), "YYYY-APMM")</f>
        <v>2014-AP01</v>
      </c>
      <c r="DN5350">
        <f t="shared" si="166"/>
        <v>1142</v>
      </c>
      <c r="DO5350" t="str">
        <f t="shared" si="167"/>
        <v>LABOR- SUBCONTRACTOR</v>
      </c>
    </row>
    <row r="5351" spans="1:119" x14ac:dyDescent="0.35">
      <c r="A5351" t="s">
        <v>105</v>
      </c>
      <c r="B5351">
        <v>504636</v>
      </c>
      <c r="C5351">
        <v>6359</v>
      </c>
      <c r="D5351">
        <v>125505</v>
      </c>
      <c r="E5351">
        <v>13662</v>
      </c>
      <c r="F5351">
        <v>0</v>
      </c>
      <c r="G5351" t="s">
        <v>106</v>
      </c>
      <c r="H5351" t="s">
        <v>106</v>
      </c>
      <c r="I5351" t="s">
        <v>106</v>
      </c>
      <c r="J5351" t="s">
        <v>107</v>
      </c>
      <c r="K5351" t="s">
        <v>108</v>
      </c>
      <c r="L5351" t="s">
        <v>109</v>
      </c>
      <c r="M5351" t="s">
        <v>110</v>
      </c>
      <c r="N5351" t="s">
        <v>11735</v>
      </c>
      <c r="O5351" t="s">
        <v>2986</v>
      </c>
      <c r="P5351">
        <v>8178</v>
      </c>
      <c r="Q5351">
        <v>0</v>
      </c>
      <c r="R5351">
        <v>0</v>
      </c>
      <c r="S5351">
        <v>120</v>
      </c>
      <c r="T5351">
        <v>0</v>
      </c>
      <c r="U5351">
        <v>269.5</v>
      </c>
      <c r="V5351">
        <v>269.5</v>
      </c>
      <c r="W5351">
        <v>120</v>
      </c>
      <c r="X5351">
        <v>0</v>
      </c>
      <c r="Y5351">
        <v>0</v>
      </c>
      <c r="Z5351">
        <v>0</v>
      </c>
      <c r="AD5351" s="1">
        <v>41665.333333333336</v>
      </c>
      <c r="AE5351" s="1">
        <v>41682.708333333336</v>
      </c>
      <c r="AG5351" s="1">
        <v>41665.333333333336</v>
      </c>
      <c r="AH5351" s="1">
        <v>41682.708333333336</v>
      </c>
      <c r="AI5351" s="1">
        <v>41665.333333333336</v>
      </c>
      <c r="AJ5351" s="1">
        <v>41682.708333333336</v>
      </c>
      <c r="AK5351" s="1">
        <v>41665.333333333336</v>
      </c>
      <c r="AL5351" s="1">
        <v>41682.708333333336</v>
      </c>
      <c r="AM5351" s="1">
        <v>41665.333333333336</v>
      </c>
      <c r="AN5351" s="1">
        <v>41682.708333333336</v>
      </c>
      <c r="AP5351" t="s">
        <v>113</v>
      </c>
      <c r="AU5351" t="s">
        <v>11736</v>
      </c>
      <c r="AY5351" t="s">
        <v>119</v>
      </c>
      <c r="AZ5351">
        <v>0</v>
      </c>
      <c r="BA5351">
        <v>0</v>
      </c>
      <c r="BD5351" s="3">
        <v>41321.663194444445</v>
      </c>
      <c r="BE5351" s="3">
        <v>41321.663888888892</v>
      </c>
      <c r="BF5351" t="s">
        <v>115</v>
      </c>
      <c r="BG5351" t="s">
        <v>115</v>
      </c>
      <c r="BH5351">
        <v>8149</v>
      </c>
      <c r="BM5351">
        <v>43550</v>
      </c>
      <c r="BR5351" t="s">
        <v>116</v>
      </c>
      <c r="BS5351" t="s">
        <v>117</v>
      </c>
      <c r="BU5351">
        <v>1</v>
      </c>
      <c r="BV5351" t="s">
        <v>118</v>
      </c>
      <c r="BX5351" t="s">
        <v>119</v>
      </c>
      <c r="BY5351" t="s">
        <v>119</v>
      </c>
      <c r="BZ5351" t="s">
        <v>119</v>
      </c>
      <c r="CA5351">
        <v>1</v>
      </c>
      <c r="CC5351" t="s">
        <v>120</v>
      </c>
      <c r="CH5351">
        <v>540</v>
      </c>
      <c r="CI5351">
        <v>30100</v>
      </c>
      <c r="CJ5351" t="s">
        <v>106</v>
      </c>
      <c r="CK5351" t="s">
        <v>106</v>
      </c>
      <c r="CL5351">
        <v>15</v>
      </c>
      <c r="CM5351" t="s">
        <v>2963</v>
      </c>
      <c r="CO5351">
        <v>125504</v>
      </c>
      <c r="CQ5351">
        <v>0</v>
      </c>
      <c r="CR5351">
        <v>0</v>
      </c>
      <c r="CS5351">
        <v>0</v>
      </c>
      <c r="CY5351" t="s">
        <v>123</v>
      </c>
      <c r="CZ5351" t="s">
        <v>124</v>
      </c>
      <c r="DD5351" t="str" cm="1">
        <f t="array" ref="DD5351">TEXT(_xlfn.SEQUENCE(1, DATEDIF(AG5351, AH5351, "m") + 1, AG5351, 30), "YYYY-APMM")</f>
        <v>2014-AP01</v>
      </c>
      <c r="DN5351">
        <f t="shared" si="166"/>
        <v>269.5</v>
      </c>
      <c r="DO5351" t="str">
        <f t="shared" si="167"/>
        <v>LABOR- SUBCONTRACTOR</v>
      </c>
    </row>
    <row r="5352" spans="1:119" x14ac:dyDescent="0.35">
      <c r="A5352" t="s">
        <v>105</v>
      </c>
      <c r="B5352">
        <v>504637</v>
      </c>
      <c r="C5352">
        <v>6359</v>
      </c>
      <c r="D5352">
        <v>125505</v>
      </c>
      <c r="E5352">
        <v>13662</v>
      </c>
      <c r="F5352">
        <v>0</v>
      </c>
      <c r="G5352" t="s">
        <v>106</v>
      </c>
      <c r="H5352" t="s">
        <v>106</v>
      </c>
      <c r="I5352" t="s">
        <v>106</v>
      </c>
      <c r="J5352" t="s">
        <v>107</v>
      </c>
      <c r="K5352" t="s">
        <v>108</v>
      </c>
      <c r="L5352" t="s">
        <v>109</v>
      </c>
      <c r="M5352" t="s">
        <v>110</v>
      </c>
      <c r="N5352" t="s">
        <v>11737</v>
      </c>
      <c r="O5352" t="s">
        <v>2989</v>
      </c>
      <c r="P5352">
        <v>8178</v>
      </c>
      <c r="Q5352">
        <v>0</v>
      </c>
      <c r="R5352">
        <v>0</v>
      </c>
      <c r="S5352">
        <v>160</v>
      </c>
      <c r="T5352">
        <v>0</v>
      </c>
      <c r="U5352">
        <v>192.5</v>
      </c>
      <c r="V5352">
        <v>192.5</v>
      </c>
      <c r="W5352">
        <v>160</v>
      </c>
      <c r="X5352">
        <v>0</v>
      </c>
      <c r="Y5352">
        <v>0</v>
      </c>
      <c r="Z5352">
        <v>0</v>
      </c>
      <c r="AD5352" s="1">
        <v>41665.333333333336</v>
      </c>
      <c r="AE5352" s="1">
        <v>41688.708333333336</v>
      </c>
      <c r="AG5352" s="1">
        <v>41665.333333333336</v>
      </c>
      <c r="AH5352" s="1">
        <v>41688.708333333336</v>
      </c>
      <c r="AI5352" s="1">
        <v>41665.333333333336</v>
      </c>
      <c r="AJ5352" s="1">
        <v>41688.708333333336</v>
      </c>
      <c r="AK5352" s="1">
        <v>41665.333333333336</v>
      </c>
      <c r="AL5352" s="1">
        <v>41688.708333333336</v>
      </c>
      <c r="AM5352" s="1">
        <v>41665.333333333336</v>
      </c>
      <c r="AN5352" s="1">
        <v>41688.708333333336</v>
      </c>
      <c r="AP5352" t="s">
        <v>113</v>
      </c>
      <c r="AU5352" t="s">
        <v>11738</v>
      </c>
      <c r="AY5352" t="s">
        <v>119</v>
      </c>
      <c r="AZ5352">
        <v>0</v>
      </c>
      <c r="BA5352">
        <v>0</v>
      </c>
      <c r="BD5352" s="3">
        <v>41321.663194444445</v>
      </c>
      <c r="BE5352" s="3">
        <v>41321.663888888892</v>
      </c>
      <c r="BF5352" t="s">
        <v>115</v>
      </c>
      <c r="BG5352" t="s">
        <v>115</v>
      </c>
      <c r="BH5352">
        <v>8149</v>
      </c>
      <c r="BM5352">
        <v>43550</v>
      </c>
      <c r="BR5352" t="s">
        <v>116</v>
      </c>
      <c r="BS5352" t="s">
        <v>117</v>
      </c>
      <c r="BU5352">
        <v>1</v>
      </c>
      <c r="BV5352" t="s">
        <v>118</v>
      </c>
      <c r="BX5352" t="s">
        <v>119</v>
      </c>
      <c r="BY5352" t="s">
        <v>119</v>
      </c>
      <c r="BZ5352" t="s">
        <v>119</v>
      </c>
      <c r="CA5352">
        <v>1</v>
      </c>
      <c r="CC5352" t="s">
        <v>120</v>
      </c>
      <c r="CH5352">
        <v>540</v>
      </c>
      <c r="CI5352">
        <v>30100</v>
      </c>
      <c r="CJ5352" t="s">
        <v>106</v>
      </c>
      <c r="CK5352" t="s">
        <v>106</v>
      </c>
      <c r="CL5352">
        <v>15</v>
      </c>
      <c r="CM5352" t="s">
        <v>2963</v>
      </c>
      <c r="CO5352">
        <v>125504</v>
      </c>
      <c r="CQ5352">
        <v>0</v>
      </c>
      <c r="CR5352">
        <v>0</v>
      </c>
      <c r="CS5352">
        <v>0</v>
      </c>
      <c r="CY5352" t="s">
        <v>123</v>
      </c>
      <c r="CZ5352" t="s">
        <v>124</v>
      </c>
      <c r="DD5352" t="str" cm="1">
        <f t="array" ref="DD5352">TEXT(_xlfn.SEQUENCE(1, DATEDIF(AG5352, AH5352, "m") + 1, AG5352, 30), "YYYY-APMM")</f>
        <v>2014-AP01</v>
      </c>
      <c r="DN5352">
        <f t="shared" si="166"/>
        <v>192.5</v>
      </c>
      <c r="DO5352" t="str">
        <f t="shared" si="167"/>
        <v>LABOR- SUBCONTRACTOR</v>
      </c>
    </row>
    <row r="5353" spans="1:119" x14ac:dyDescent="0.35">
      <c r="A5353" t="s">
        <v>105</v>
      </c>
      <c r="B5353">
        <v>504638</v>
      </c>
      <c r="C5353">
        <v>6359</v>
      </c>
      <c r="D5353">
        <v>125505</v>
      </c>
      <c r="E5353">
        <v>13662</v>
      </c>
      <c r="F5353">
        <v>0</v>
      </c>
      <c r="G5353" t="s">
        <v>106</v>
      </c>
      <c r="H5353" t="s">
        <v>106</v>
      </c>
      <c r="I5353" t="s">
        <v>106</v>
      </c>
      <c r="J5353" t="s">
        <v>107</v>
      </c>
      <c r="K5353" t="s">
        <v>108</v>
      </c>
      <c r="L5353" t="s">
        <v>109</v>
      </c>
      <c r="M5353" t="s">
        <v>110</v>
      </c>
      <c r="N5353" t="s">
        <v>11739</v>
      </c>
      <c r="O5353" t="s">
        <v>2947</v>
      </c>
      <c r="P5353">
        <v>8178</v>
      </c>
      <c r="Q5353">
        <v>40</v>
      </c>
      <c r="R5353">
        <v>40</v>
      </c>
      <c r="S5353">
        <v>160</v>
      </c>
      <c r="T5353">
        <v>0</v>
      </c>
      <c r="U5353">
        <v>143</v>
      </c>
      <c r="V5353">
        <v>143</v>
      </c>
      <c r="W5353">
        <v>160</v>
      </c>
      <c r="X5353">
        <v>0</v>
      </c>
      <c r="Y5353">
        <v>0</v>
      </c>
      <c r="Z5353">
        <v>0</v>
      </c>
      <c r="AD5353" s="1">
        <v>41678.333333333336</v>
      </c>
      <c r="AE5353" s="1">
        <v>41701.708333333336</v>
      </c>
      <c r="AG5353" s="1">
        <v>41672.333333333336</v>
      </c>
      <c r="AH5353" s="1">
        <v>41695.708333333336</v>
      </c>
      <c r="AI5353" s="1">
        <v>41672.333333333336</v>
      </c>
      <c r="AJ5353" s="1">
        <v>41695.708333333336</v>
      </c>
      <c r="AK5353" s="1">
        <v>41672.333333333336</v>
      </c>
      <c r="AL5353" s="1">
        <v>41695.708333333336</v>
      </c>
      <c r="AM5353" s="1">
        <v>41678.333333333336</v>
      </c>
      <c r="AN5353" s="1">
        <v>41701.708333333336</v>
      </c>
      <c r="AP5353" t="s">
        <v>113</v>
      </c>
      <c r="AU5353" t="s">
        <v>11740</v>
      </c>
      <c r="AY5353" t="s">
        <v>106</v>
      </c>
      <c r="AZ5353">
        <v>0</v>
      </c>
      <c r="BA5353">
        <v>0</v>
      </c>
      <c r="BD5353" s="3">
        <v>41321.663194444445</v>
      </c>
      <c r="BE5353" s="3">
        <v>41321.663888888892</v>
      </c>
      <c r="BF5353" t="s">
        <v>115</v>
      </c>
      <c r="BG5353" t="s">
        <v>115</v>
      </c>
      <c r="BH5353">
        <v>8149</v>
      </c>
      <c r="BM5353">
        <v>43550</v>
      </c>
      <c r="BR5353" t="s">
        <v>116</v>
      </c>
      <c r="BS5353" t="s">
        <v>117</v>
      </c>
      <c r="BU5353">
        <v>1</v>
      </c>
      <c r="BV5353" t="s">
        <v>118</v>
      </c>
      <c r="BX5353" t="s">
        <v>119</v>
      </c>
      <c r="BY5353" t="s">
        <v>119</v>
      </c>
      <c r="BZ5353" t="s">
        <v>119</v>
      </c>
      <c r="CA5353">
        <v>1</v>
      </c>
      <c r="CC5353" t="s">
        <v>120</v>
      </c>
      <c r="CH5353">
        <v>540</v>
      </c>
      <c r="CI5353">
        <v>30100</v>
      </c>
      <c r="CJ5353" t="s">
        <v>106</v>
      </c>
      <c r="CK5353" t="s">
        <v>106</v>
      </c>
      <c r="CL5353">
        <v>15</v>
      </c>
      <c r="CM5353" t="s">
        <v>2963</v>
      </c>
      <c r="CO5353">
        <v>125504</v>
      </c>
      <c r="CQ5353">
        <v>0</v>
      </c>
      <c r="CR5353">
        <v>0</v>
      </c>
      <c r="CS5353">
        <v>0</v>
      </c>
      <c r="CY5353" t="s">
        <v>123</v>
      </c>
      <c r="CZ5353" t="s">
        <v>124</v>
      </c>
      <c r="DD5353" t="str" cm="1">
        <f t="array" ref="DD5353">TEXT(_xlfn.SEQUENCE(1, DATEDIF(AG5353, AH5353, "m") + 1, AG5353, 30), "YYYY-APMM")</f>
        <v>2014-AP02</v>
      </c>
      <c r="DN5353">
        <f t="shared" si="166"/>
        <v>143</v>
      </c>
      <c r="DO5353" t="str">
        <f t="shared" si="167"/>
        <v>LABOR- SUBCONTRACTOR</v>
      </c>
    </row>
    <row r="5354" spans="1:119" x14ac:dyDescent="0.35">
      <c r="A5354" t="s">
        <v>105</v>
      </c>
      <c r="B5354">
        <v>504639</v>
      </c>
      <c r="C5354">
        <v>6359</v>
      </c>
      <c r="D5354">
        <v>125505</v>
      </c>
      <c r="E5354">
        <v>13662</v>
      </c>
      <c r="F5354">
        <v>0</v>
      </c>
      <c r="G5354" t="s">
        <v>106</v>
      </c>
      <c r="H5354" t="s">
        <v>106</v>
      </c>
      <c r="I5354" t="s">
        <v>106</v>
      </c>
      <c r="J5354" t="s">
        <v>107</v>
      </c>
      <c r="K5354" t="s">
        <v>108</v>
      </c>
      <c r="L5354" t="s">
        <v>109</v>
      </c>
      <c r="M5354" t="s">
        <v>110</v>
      </c>
      <c r="N5354" t="s">
        <v>11741</v>
      </c>
      <c r="O5354" t="s">
        <v>2887</v>
      </c>
      <c r="P5354">
        <v>8178</v>
      </c>
      <c r="Q5354">
        <v>0</v>
      </c>
      <c r="R5354">
        <v>0</v>
      </c>
      <c r="S5354">
        <v>200</v>
      </c>
      <c r="T5354">
        <v>0</v>
      </c>
      <c r="U5354">
        <v>962.5</v>
      </c>
      <c r="V5354">
        <v>962.5</v>
      </c>
      <c r="W5354">
        <v>200</v>
      </c>
      <c r="X5354">
        <v>0</v>
      </c>
      <c r="Y5354">
        <v>0</v>
      </c>
      <c r="Z5354">
        <v>0</v>
      </c>
      <c r="AD5354" s="1">
        <v>41671.333333333336</v>
      </c>
      <c r="AE5354" s="1">
        <v>41700.708333333336</v>
      </c>
      <c r="AG5354" s="1">
        <v>41671.333333333336</v>
      </c>
      <c r="AH5354" s="1">
        <v>41700.708333333336</v>
      </c>
      <c r="AI5354" s="1">
        <v>41671.333333333336</v>
      </c>
      <c r="AJ5354" s="1">
        <v>41700.708333333336</v>
      </c>
      <c r="AK5354" s="1">
        <v>41671.333333333336</v>
      </c>
      <c r="AL5354" s="1">
        <v>41700.708333333336</v>
      </c>
      <c r="AM5354" s="1">
        <v>41671.333333333336</v>
      </c>
      <c r="AN5354" s="1">
        <v>41700.708333333336</v>
      </c>
      <c r="AP5354" t="s">
        <v>113</v>
      </c>
      <c r="AU5354" t="s">
        <v>11742</v>
      </c>
      <c r="AY5354" t="s">
        <v>119</v>
      </c>
      <c r="AZ5354">
        <v>0</v>
      </c>
      <c r="BA5354">
        <v>0</v>
      </c>
      <c r="BD5354" s="3">
        <v>41321.663194444445</v>
      </c>
      <c r="BE5354" s="3">
        <v>41321.663888888892</v>
      </c>
      <c r="BF5354" t="s">
        <v>115</v>
      </c>
      <c r="BG5354" t="s">
        <v>115</v>
      </c>
      <c r="BH5354">
        <v>8149</v>
      </c>
      <c r="BM5354">
        <v>43550</v>
      </c>
      <c r="BR5354" t="s">
        <v>116</v>
      </c>
      <c r="BS5354" t="s">
        <v>117</v>
      </c>
      <c r="BU5354">
        <v>1</v>
      </c>
      <c r="BV5354" t="s">
        <v>118</v>
      </c>
      <c r="BX5354" t="s">
        <v>119</v>
      </c>
      <c r="BY5354" t="s">
        <v>119</v>
      </c>
      <c r="BZ5354" t="s">
        <v>119</v>
      </c>
      <c r="CA5354">
        <v>1</v>
      </c>
      <c r="CC5354" t="s">
        <v>120</v>
      </c>
      <c r="CH5354">
        <v>540</v>
      </c>
      <c r="CI5354">
        <v>30100</v>
      </c>
      <c r="CJ5354" t="s">
        <v>106</v>
      </c>
      <c r="CK5354" t="s">
        <v>106</v>
      </c>
      <c r="CL5354">
        <v>15</v>
      </c>
      <c r="CM5354" t="s">
        <v>2963</v>
      </c>
      <c r="CO5354">
        <v>125504</v>
      </c>
      <c r="CQ5354">
        <v>0</v>
      </c>
      <c r="CR5354">
        <v>0</v>
      </c>
      <c r="CS5354">
        <v>0</v>
      </c>
      <c r="CY5354" t="s">
        <v>123</v>
      </c>
      <c r="CZ5354" t="s">
        <v>124</v>
      </c>
      <c r="DD5354" t="str" cm="1">
        <f t="array" ref="DD5354:DE5354">TEXT(_xlfn.SEQUENCE(1, DATEDIF(AG5354, AH5354, "m") + 1, AG5354, 30), "YYYY-APMM")</f>
        <v>2014-AP02</v>
      </c>
      <c r="DE5354" t="str">
        <v>2014-AP03</v>
      </c>
      <c r="DN5354">
        <f t="shared" si="166"/>
        <v>481.25</v>
      </c>
      <c r="DO5354" t="str">
        <f t="shared" si="167"/>
        <v>LABOR- SUBCONTRACTOR</v>
      </c>
    </row>
    <row r="5355" spans="1:119" x14ac:dyDescent="0.35">
      <c r="A5355" t="s">
        <v>105</v>
      </c>
      <c r="B5355">
        <v>504640</v>
      </c>
      <c r="C5355">
        <v>6359</v>
      </c>
      <c r="D5355">
        <v>125505</v>
      </c>
      <c r="E5355">
        <v>13662</v>
      </c>
      <c r="F5355">
        <v>0</v>
      </c>
      <c r="G5355" t="s">
        <v>106</v>
      </c>
      <c r="H5355" t="s">
        <v>106</v>
      </c>
      <c r="I5355" t="s">
        <v>106</v>
      </c>
      <c r="J5355" t="s">
        <v>107</v>
      </c>
      <c r="K5355" t="s">
        <v>108</v>
      </c>
      <c r="L5355" t="s">
        <v>109</v>
      </c>
      <c r="M5355" t="s">
        <v>110</v>
      </c>
      <c r="N5355" t="s">
        <v>11743</v>
      </c>
      <c r="O5355" t="s">
        <v>2891</v>
      </c>
      <c r="P5355">
        <v>8171</v>
      </c>
      <c r="Q5355">
        <v>8</v>
      </c>
      <c r="R5355">
        <v>8</v>
      </c>
      <c r="S5355">
        <v>160</v>
      </c>
      <c r="T5355">
        <v>0</v>
      </c>
      <c r="U5355">
        <v>77</v>
      </c>
      <c r="V5355">
        <v>77</v>
      </c>
      <c r="W5355">
        <v>160</v>
      </c>
      <c r="X5355">
        <v>0</v>
      </c>
      <c r="Y5355">
        <v>0</v>
      </c>
      <c r="Z5355">
        <v>0</v>
      </c>
      <c r="AD5355" s="1">
        <v>41686.333333333336</v>
      </c>
      <c r="AE5355" s="1">
        <v>41708.708333333336</v>
      </c>
      <c r="AG5355" s="1">
        <v>41685.333333333336</v>
      </c>
      <c r="AH5355" s="1">
        <v>41707.708333333336</v>
      </c>
      <c r="AI5355" s="1">
        <v>41685.333333333336</v>
      </c>
      <c r="AJ5355" s="1">
        <v>41707.708333333336</v>
      </c>
      <c r="AK5355" s="1">
        <v>41685.333333333336</v>
      </c>
      <c r="AL5355" s="1">
        <v>41707.708333333336</v>
      </c>
      <c r="AM5355" s="1">
        <v>41686.333333333336</v>
      </c>
      <c r="AN5355" s="1">
        <v>41708.708333333336</v>
      </c>
      <c r="AP5355" t="s">
        <v>113</v>
      </c>
      <c r="AU5355" t="s">
        <v>11744</v>
      </c>
      <c r="AY5355" t="s">
        <v>106</v>
      </c>
      <c r="AZ5355">
        <v>0</v>
      </c>
      <c r="BA5355">
        <v>0</v>
      </c>
      <c r="BD5355" s="3">
        <v>41321.663194444445</v>
      </c>
      <c r="BE5355" s="3">
        <v>41321.663888888892</v>
      </c>
      <c r="BF5355" t="s">
        <v>115</v>
      </c>
      <c r="BG5355" t="s">
        <v>115</v>
      </c>
      <c r="BH5355">
        <v>8149</v>
      </c>
      <c r="BM5355">
        <v>43480</v>
      </c>
      <c r="BR5355" t="s">
        <v>2893</v>
      </c>
      <c r="BS5355" t="s">
        <v>2894</v>
      </c>
      <c r="BU5355">
        <v>1</v>
      </c>
      <c r="BV5355" t="s">
        <v>118</v>
      </c>
      <c r="BX5355" t="s">
        <v>119</v>
      </c>
      <c r="BY5355" t="s">
        <v>119</v>
      </c>
      <c r="BZ5355" t="s">
        <v>119</v>
      </c>
      <c r="CA5355">
        <v>1</v>
      </c>
      <c r="CC5355" t="s">
        <v>120</v>
      </c>
      <c r="CH5355">
        <v>540</v>
      </c>
      <c r="CI5355">
        <v>30100</v>
      </c>
      <c r="CJ5355" t="s">
        <v>106</v>
      </c>
      <c r="CK5355" t="s">
        <v>106</v>
      </c>
      <c r="CL5355">
        <v>15</v>
      </c>
      <c r="CM5355" t="s">
        <v>2963</v>
      </c>
      <c r="CO5355">
        <v>125504</v>
      </c>
      <c r="CQ5355">
        <v>0</v>
      </c>
      <c r="CR5355">
        <v>0</v>
      </c>
      <c r="CS5355">
        <v>0</v>
      </c>
      <c r="CY5355" t="s">
        <v>123</v>
      </c>
      <c r="CZ5355" t="s">
        <v>124</v>
      </c>
      <c r="DD5355" t="str" cm="1">
        <f t="array" ref="DD5355">TEXT(_xlfn.SEQUENCE(1, DATEDIF(AG5355, AH5355, "m") + 1, AG5355, 30), "YYYY-APMM")</f>
        <v>2014-AP02</v>
      </c>
      <c r="DN5355">
        <f t="shared" si="166"/>
        <v>77</v>
      </c>
      <c r="DO5355" t="str">
        <f t="shared" si="167"/>
        <v>GRANITE MASON SK</v>
      </c>
    </row>
    <row r="5356" spans="1:119" x14ac:dyDescent="0.35">
      <c r="A5356" t="s">
        <v>105</v>
      </c>
      <c r="B5356">
        <v>504641</v>
      </c>
      <c r="C5356">
        <v>6359</v>
      </c>
      <c r="D5356">
        <v>125505</v>
      </c>
      <c r="E5356">
        <v>13662</v>
      </c>
      <c r="F5356">
        <v>0</v>
      </c>
      <c r="G5356" t="s">
        <v>106</v>
      </c>
      <c r="H5356" t="s">
        <v>106</v>
      </c>
      <c r="I5356" t="s">
        <v>106</v>
      </c>
      <c r="J5356" t="s">
        <v>107</v>
      </c>
      <c r="K5356" t="s">
        <v>108</v>
      </c>
      <c r="L5356" t="s">
        <v>109</v>
      </c>
      <c r="M5356" t="s">
        <v>110</v>
      </c>
      <c r="N5356" t="s">
        <v>11745</v>
      </c>
      <c r="O5356" t="s">
        <v>11746</v>
      </c>
      <c r="P5356">
        <v>8178</v>
      </c>
      <c r="Q5356">
        <v>0</v>
      </c>
      <c r="R5356">
        <v>0</v>
      </c>
      <c r="S5356">
        <v>160</v>
      </c>
      <c r="T5356">
        <v>0</v>
      </c>
      <c r="U5356">
        <v>691</v>
      </c>
      <c r="V5356">
        <v>691</v>
      </c>
      <c r="W5356">
        <v>160</v>
      </c>
      <c r="X5356">
        <v>0</v>
      </c>
      <c r="Y5356">
        <v>0</v>
      </c>
      <c r="Z5356">
        <v>0</v>
      </c>
      <c r="AD5356" s="1">
        <v>41685.333333333336</v>
      </c>
      <c r="AE5356" s="1">
        <v>41707.708333333336</v>
      </c>
      <c r="AG5356" s="1">
        <v>41685.333333333336</v>
      </c>
      <c r="AH5356" s="1">
        <v>41707.708333333336</v>
      </c>
      <c r="AI5356" s="1">
        <v>41685.333333333336</v>
      </c>
      <c r="AJ5356" s="1">
        <v>41707.708333333336</v>
      </c>
      <c r="AK5356" s="1">
        <v>41685.333333333336</v>
      </c>
      <c r="AL5356" s="1">
        <v>41707.708333333336</v>
      </c>
      <c r="AM5356" s="1">
        <v>41685.333333333336</v>
      </c>
      <c r="AN5356" s="1">
        <v>41707.708333333336</v>
      </c>
      <c r="AP5356" t="s">
        <v>113</v>
      </c>
      <c r="AU5356" t="s">
        <v>11747</v>
      </c>
      <c r="AY5356" t="s">
        <v>119</v>
      </c>
      <c r="AZ5356">
        <v>0</v>
      </c>
      <c r="BA5356">
        <v>0</v>
      </c>
      <c r="BD5356" s="3">
        <v>41321.663194444445</v>
      </c>
      <c r="BE5356" s="3">
        <v>41321.663888888892</v>
      </c>
      <c r="BF5356" t="s">
        <v>115</v>
      </c>
      <c r="BG5356" t="s">
        <v>115</v>
      </c>
      <c r="BH5356">
        <v>8149</v>
      </c>
      <c r="BM5356">
        <v>43550</v>
      </c>
      <c r="BR5356" t="s">
        <v>116</v>
      </c>
      <c r="BS5356" t="s">
        <v>117</v>
      </c>
      <c r="BU5356">
        <v>1</v>
      </c>
      <c r="BV5356" t="s">
        <v>118</v>
      </c>
      <c r="BX5356" t="s">
        <v>119</v>
      </c>
      <c r="BY5356" t="s">
        <v>119</v>
      </c>
      <c r="BZ5356" t="s">
        <v>119</v>
      </c>
      <c r="CA5356">
        <v>1</v>
      </c>
      <c r="CC5356" t="s">
        <v>120</v>
      </c>
      <c r="CH5356">
        <v>540</v>
      </c>
      <c r="CI5356">
        <v>30100</v>
      </c>
      <c r="CJ5356" t="s">
        <v>106</v>
      </c>
      <c r="CK5356" t="s">
        <v>106</v>
      </c>
      <c r="CL5356">
        <v>15</v>
      </c>
      <c r="CM5356" t="s">
        <v>2963</v>
      </c>
      <c r="CO5356">
        <v>125504</v>
      </c>
      <c r="CQ5356">
        <v>0</v>
      </c>
      <c r="CR5356">
        <v>0</v>
      </c>
      <c r="CS5356">
        <v>0</v>
      </c>
      <c r="CY5356" t="s">
        <v>123</v>
      </c>
      <c r="CZ5356" t="s">
        <v>124</v>
      </c>
      <c r="DD5356" t="str" cm="1">
        <f t="array" ref="DD5356">TEXT(_xlfn.SEQUENCE(1, DATEDIF(AG5356, AH5356, "m") + 1, AG5356, 30), "YYYY-APMM")</f>
        <v>2014-AP02</v>
      </c>
      <c r="DN5356">
        <f t="shared" si="166"/>
        <v>691</v>
      </c>
      <c r="DO5356" t="str">
        <f t="shared" si="167"/>
        <v>LABOR- SUBCONTRACTOR</v>
      </c>
    </row>
    <row r="5357" spans="1:119" x14ac:dyDescent="0.35">
      <c r="A5357" t="s">
        <v>105</v>
      </c>
      <c r="B5357">
        <v>504642</v>
      </c>
      <c r="C5357">
        <v>6359</v>
      </c>
      <c r="D5357">
        <v>125505</v>
      </c>
      <c r="E5357">
        <v>13662</v>
      </c>
      <c r="F5357">
        <v>0</v>
      </c>
      <c r="G5357" t="s">
        <v>106</v>
      </c>
      <c r="H5357" t="s">
        <v>106</v>
      </c>
      <c r="I5357" t="s">
        <v>106</v>
      </c>
      <c r="J5357" t="s">
        <v>107</v>
      </c>
      <c r="K5357" t="s">
        <v>108</v>
      </c>
      <c r="L5357" t="s">
        <v>109</v>
      </c>
      <c r="M5357" t="s">
        <v>110</v>
      </c>
      <c r="N5357" t="s">
        <v>11748</v>
      </c>
      <c r="O5357" t="s">
        <v>2899</v>
      </c>
      <c r="P5357">
        <v>8178</v>
      </c>
      <c r="Q5357">
        <v>0</v>
      </c>
      <c r="R5357">
        <v>0</v>
      </c>
      <c r="S5357">
        <v>200</v>
      </c>
      <c r="T5357">
        <v>0</v>
      </c>
      <c r="U5357">
        <v>4149.75</v>
      </c>
      <c r="V5357">
        <v>4149.75</v>
      </c>
      <c r="W5357">
        <v>200</v>
      </c>
      <c r="X5357">
        <v>0</v>
      </c>
      <c r="Y5357">
        <v>0</v>
      </c>
      <c r="Z5357">
        <v>0</v>
      </c>
      <c r="AD5357" s="1">
        <v>41690.333333333336</v>
      </c>
      <c r="AE5357" s="1">
        <v>41718.708333333336</v>
      </c>
      <c r="AG5357" s="1">
        <v>41690.333333333336</v>
      </c>
      <c r="AH5357" s="1">
        <v>41718.708333333336</v>
      </c>
      <c r="AI5357" s="1">
        <v>41690.333333333336</v>
      </c>
      <c r="AJ5357" s="1">
        <v>41718.708333333336</v>
      </c>
      <c r="AK5357" s="1">
        <v>41690.333333333336</v>
      </c>
      <c r="AL5357" s="1">
        <v>41718.708333333336</v>
      </c>
      <c r="AM5357" s="1">
        <v>41690.333333333336</v>
      </c>
      <c r="AN5357" s="1">
        <v>41718.708333333336</v>
      </c>
      <c r="AP5357" t="s">
        <v>113</v>
      </c>
      <c r="AU5357" t="s">
        <v>11749</v>
      </c>
      <c r="AY5357" t="s">
        <v>119</v>
      </c>
      <c r="AZ5357">
        <v>0</v>
      </c>
      <c r="BA5357">
        <v>0</v>
      </c>
      <c r="BD5357" s="3">
        <v>41321.663194444445</v>
      </c>
      <c r="BE5357" s="3">
        <v>41321.663888888892</v>
      </c>
      <c r="BF5357" t="s">
        <v>115</v>
      </c>
      <c r="BG5357" t="s">
        <v>115</v>
      </c>
      <c r="BH5357">
        <v>8149</v>
      </c>
      <c r="BM5357">
        <v>43550</v>
      </c>
      <c r="BR5357" t="s">
        <v>116</v>
      </c>
      <c r="BS5357" t="s">
        <v>117</v>
      </c>
      <c r="BU5357">
        <v>1</v>
      </c>
      <c r="BV5357" t="s">
        <v>118</v>
      </c>
      <c r="BX5357" t="s">
        <v>119</v>
      </c>
      <c r="BY5357" t="s">
        <v>119</v>
      </c>
      <c r="BZ5357" t="s">
        <v>119</v>
      </c>
      <c r="CA5357">
        <v>1</v>
      </c>
      <c r="CC5357" t="s">
        <v>120</v>
      </c>
      <c r="CH5357">
        <v>540</v>
      </c>
      <c r="CI5357">
        <v>30100</v>
      </c>
      <c r="CJ5357" t="s">
        <v>106</v>
      </c>
      <c r="CK5357" t="s">
        <v>106</v>
      </c>
      <c r="CL5357">
        <v>15</v>
      </c>
      <c r="CM5357" t="s">
        <v>2963</v>
      </c>
      <c r="CO5357">
        <v>125504</v>
      </c>
      <c r="CQ5357">
        <v>0</v>
      </c>
      <c r="CR5357">
        <v>0</v>
      </c>
      <c r="CS5357">
        <v>0</v>
      </c>
      <c r="CY5357" t="s">
        <v>123</v>
      </c>
      <c r="CZ5357" t="s">
        <v>124</v>
      </c>
      <c r="DD5357" t="str" cm="1">
        <f t="array" ref="DD5357:DE5357">TEXT(_xlfn.SEQUENCE(1, DATEDIF(AG5357, AH5357, "m") + 1, AG5357, 30), "YYYY-APMM")</f>
        <v>2014-AP02</v>
      </c>
      <c r="DE5357" t="str">
        <v>2014-AP03</v>
      </c>
      <c r="DN5357">
        <f t="shared" si="166"/>
        <v>2074.875</v>
      </c>
      <c r="DO5357" t="str">
        <f t="shared" si="167"/>
        <v>LABOR- SUBCONTRACTOR</v>
      </c>
    </row>
    <row r="5358" spans="1:119" x14ac:dyDescent="0.35">
      <c r="A5358" t="s">
        <v>105</v>
      </c>
      <c r="B5358">
        <v>504643</v>
      </c>
      <c r="C5358">
        <v>6359</v>
      </c>
      <c r="D5358">
        <v>125506</v>
      </c>
      <c r="E5358">
        <v>13662</v>
      </c>
      <c r="F5358">
        <v>0</v>
      </c>
      <c r="G5358" t="s">
        <v>106</v>
      </c>
      <c r="H5358" t="s">
        <v>106</v>
      </c>
      <c r="I5358" t="s">
        <v>106</v>
      </c>
      <c r="J5358" t="s">
        <v>107</v>
      </c>
      <c r="K5358" t="s">
        <v>108</v>
      </c>
      <c r="L5358" t="s">
        <v>109</v>
      </c>
      <c r="M5358" t="s">
        <v>110</v>
      </c>
      <c r="N5358" t="s">
        <v>11750</v>
      </c>
      <c r="O5358" t="s">
        <v>2905</v>
      </c>
      <c r="P5358">
        <v>8168</v>
      </c>
      <c r="Q5358">
        <v>168</v>
      </c>
      <c r="R5358">
        <v>0</v>
      </c>
      <c r="S5358">
        <v>160</v>
      </c>
      <c r="T5358">
        <v>0</v>
      </c>
      <c r="U5358">
        <v>612.5</v>
      </c>
      <c r="V5358">
        <v>612.5</v>
      </c>
      <c r="W5358">
        <v>160</v>
      </c>
      <c r="X5358">
        <v>0</v>
      </c>
      <c r="Y5358">
        <v>0</v>
      </c>
      <c r="Z5358">
        <v>0</v>
      </c>
      <c r="AD5358" s="1">
        <v>41615.333333333336</v>
      </c>
      <c r="AE5358" s="1">
        <v>41638.708333333336</v>
      </c>
      <c r="AG5358" s="1">
        <v>41590.333333333336</v>
      </c>
      <c r="AH5358" s="1">
        <v>41612.708333333336</v>
      </c>
      <c r="AI5358" s="1">
        <v>41590.333333333336</v>
      </c>
      <c r="AJ5358" s="1">
        <v>41612.708333333336</v>
      </c>
      <c r="AK5358" s="1">
        <v>41590.333333333336</v>
      </c>
      <c r="AL5358" s="1">
        <v>41612.708333333336</v>
      </c>
      <c r="AM5358" s="1">
        <v>41615.333333333336</v>
      </c>
      <c r="AN5358" s="1">
        <v>41638.708333333336</v>
      </c>
      <c r="AP5358" t="s">
        <v>113</v>
      </c>
      <c r="AU5358" t="s">
        <v>11751</v>
      </c>
      <c r="AY5358" t="s">
        <v>106</v>
      </c>
      <c r="AZ5358">
        <v>0</v>
      </c>
      <c r="BA5358">
        <v>0</v>
      </c>
      <c r="BD5358" s="3">
        <v>41321.663194444445</v>
      </c>
      <c r="BE5358" s="3">
        <v>41321.663888888892</v>
      </c>
      <c r="BF5358" t="s">
        <v>115</v>
      </c>
      <c r="BG5358" t="s">
        <v>115</v>
      </c>
      <c r="BH5358">
        <v>8149</v>
      </c>
      <c r="BM5358">
        <v>43450</v>
      </c>
      <c r="BR5358" t="s">
        <v>1309</v>
      </c>
      <c r="BS5358" t="s">
        <v>1310</v>
      </c>
      <c r="BU5358">
        <v>1</v>
      </c>
      <c r="BV5358" t="s">
        <v>118</v>
      </c>
      <c r="BX5358" t="s">
        <v>119</v>
      </c>
      <c r="BY5358" t="s">
        <v>119</v>
      </c>
      <c r="BZ5358" t="s">
        <v>119</v>
      </c>
      <c r="CA5358">
        <v>1</v>
      </c>
      <c r="CC5358" t="s">
        <v>120</v>
      </c>
      <c r="CH5358">
        <v>540</v>
      </c>
      <c r="CI5358">
        <v>30110</v>
      </c>
      <c r="CJ5358" t="s">
        <v>106</v>
      </c>
      <c r="CK5358" t="s">
        <v>106</v>
      </c>
      <c r="CL5358">
        <v>20</v>
      </c>
      <c r="CM5358" t="s">
        <v>2867</v>
      </c>
      <c r="CO5358">
        <v>125504</v>
      </c>
      <c r="CQ5358">
        <v>0</v>
      </c>
      <c r="CR5358">
        <v>0</v>
      </c>
      <c r="CS5358">
        <v>0</v>
      </c>
      <c r="CY5358" t="s">
        <v>123</v>
      </c>
      <c r="CZ5358" t="s">
        <v>124</v>
      </c>
      <c r="DD5358" t="str" cm="1">
        <f t="array" ref="DD5358">TEXT(_xlfn.SEQUENCE(1, DATEDIF(AG5358, AH5358, "m") + 1, AG5358, 30), "YYYY-APMM")</f>
        <v>2013-AP11</v>
      </c>
      <c r="DN5358">
        <f t="shared" si="166"/>
        <v>612.5</v>
      </c>
      <c r="DO5358" t="str">
        <f t="shared" si="167"/>
        <v>BLOCK MASON SK</v>
      </c>
    </row>
    <row r="5359" spans="1:119" x14ac:dyDescent="0.35">
      <c r="A5359" t="s">
        <v>105</v>
      </c>
      <c r="B5359">
        <v>504644</v>
      </c>
      <c r="C5359">
        <v>6359</v>
      </c>
      <c r="D5359">
        <v>125506</v>
      </c>
      <c r="E5359">
        <v>13662</v>
      </c>
      <c r="F5359">
        <v>0</v>
      </c>
      <c r="G5359" t="s">
        <v>106</v>
      </c>
      <c r="H5359" t="s">
        <v>106</v>
      </c>
      <c r="I5359" t="s">
        <v>106</v>
      </c>
      <c r="J5359" t="s">
        <v>107</v>
      </c>
      <c r="K5359" t="s">
        <v>108</v>
      </c>
      <c r="L5359" t="s">
        <v>109</v>
      </c>
      <c r="M5359" t="s">
        <v>110</v>
      </c>
      <c r="N5359" t="s">
        <v>11752</v>
      </c>
      <c r="O5359" t="s">
        <v>2908</v>
      </c>
      <c r="P5359">
        <v>8169</v>
      </c>
      <c r="Q5359">
        <v>168</v>
      </c>
      <c r="R5359">
        <v>0</v>
      </c>
      <c r="S5359">
        <v>160</v>
      </c>
      <c r="T5359">
        <v>0</v>
      </c>
      <c r="U5359">
        <v>1561.5</v>
      </c>
      <c r="V5359">
        <v>1561.5</v>
      </c>
      <c r="W5359">
        <v>160</v>
      </c>
      <c r="X5359">
        <v>0</v>
      </c>
      <c r="Y5359">
        <v>0</v>
      </c>
      <c r="Z5359">
        <v>0</v>
      </c>
      <c r="AD5359" s="1">
        <v>41623.333333333336</v>
      </c>
      <c r="AE5359" s="1">
        <v>41646.708333333336</v>
      </c>
      <c r="AG5359" s="1">
        <v>41598.333333333336</v>
      </c>
      <c r="AH5359" s="1">
        <v>41620.708333333336</v>
      </c>
      <c r="AI5359" s="1">
        <v>41598.333333333336</v>
      </c>
      <c r="AJ5359" s="1">
        <v>41620.708333333336</v>
      </c>
      <c r="AK5359" s="1">
        <v>41598.333333333336</v>
      </c>
      <c r="AL5359" s="1">
        <v>41620.708333333336</v>
      </c>
      <c r="AM5359" s="1">
        <v>41623.333333333336</v>
      </c>
      <c r="AN5359" s="1">
        <v>41646.708333333336</v>
      </c>
      <c r="AP5359" t="s">
        <v>113</v>
      </c>
      <c r="AU5359" t="s">
        <v>11753</v>
      </c>
      <c r="AY5359" t="s">
        <v>106</v>
      </c>
      <c r="AZ5359">
        <v>0</v>
      </c>
      <c r="BA5359">
        <v>0</v>
      </c>
      <c r="BD5359" s="3">
        <v>41321.663194444445</v>
      </c>
      <c r="BE5359" s="3">
        <v>41321.663888888892</v>
      </c>
      <c r="BF5359" t="s">
        <v>115</v>
      </c>
      <c r="BG5359" t="s">
        <v>115</v>
      </c>
      <c r="BH5359">
        <v>8149</v>
      </c>
      <c r="BM5359">
        <v>43460</v>
      </c>
      <c r="BR5359" t="s">
        <v>2848</v>
      </c>
      <c r="BS5359" t="s">
        <v>2849</v>
      </c>
      <c r="BU5359">
        <v>1</v>
      </c>
      <c r="BV5359" t="s">
        <v>118</v>
      </c>
      <c r="BX5359" t="s">
        <v>119</v>
      </c>
      <c r="BY5359" t="s">
        <v>119</v>
      </c>
      <c r="BZ5359" t="s">
        <v>119</v>
      </c>
      <c r="CA5359">
        <v>1</v>
      </c>
      <c r="CC5359" t="s">
        <v>120</v>
      </c>
      <c r="CH5359">
        <v>540</v>
      </c>
      <c r="CI5359">
        <v>30110</v>
      </c>
      <c r="CJ5359" t="s">
        <v>106</v>
      </c>
      <c r="CK5359" t="s">
        <v>106</v>
      </c>
      <c r="CL5359">
        <v>20</v>
      </c>
      <c r="CM5359" t="s">
        <v>2867</v>
      </c>
      <c r="CO5359">
        <v>125504</v>
      </c>
      <c r="CQ5359">
        <v>0</v>
      </c>
      <c r="CR5359">
        <v>0</v>
      </c>
      <c r="CS5359">
        <v>0</v>
      </c>
      <c r="CY5359" t="s">
        <v>123</v>
      </c>
      <c r="CZ5359" t="s">
        <v>124</v>
      </c>
      <c r="DD5359" t="str" cm="1">
        <f t="array" ref="DD5359">TEXT(_xlfn.SEQUENCE(1, DATEDIF(AG5359, AH5359, "m") + 1, AG5359, 30), "YYYY-APMM")</f>
        <v>2013-AP11</v>
      </c>
      <c r="DN5359">
        <f t="shared" si="166"/>
        <v>1561.5</v>
      </c>
      <c r="DO5359" t="str">
        <f t="shared" si="167"/>
        <v>PLASTER MASON SK</v>
      </c>
    </row>
    <row r="5360" spans="1:119" x14ac:dyDescent="0.35">
      <c r="A5360" t="s">
        <v>105</v>
      </c>
      <c r="B5360">
        <v>504645</v>
      </c>
      <c r="C5360">
        <v>6359</v>
      </c>
      <c r="D5360">
        <v>125506</v>
      </c>
      <c r="E5360">
        <v>13662</v>
      </c>
      <c r="F5360">
        <v>0</v>
      </c>
      <c r="G5360" t="s">
        <v>106</v>
      </c>
      <c r="H5360" t="s">
        <v>106</v>
      </c>
      <c r="I5360" t="s">
        <v>106</v>
      </c>
      <c r="J5360" t="s">
        <v>107</v>
      </c>
      <c r="K5360" t="s">
        <v>108</v>
      </c>
      <c r="L5360" t="s">
        <v>109</v>
      </c>
      <c r="M5360" t="s">
        <v>110</v>
      </c>
      <c r="N5360" t="s">
        <v>11754</v>
      </c>
      <c r="O5360" t="s">
        <v>2911</v>
      </c>
      <c r="P5360">
        <v>8164</v>
      </c>
      <c r="Q5360">
        <v>360</v>
      </c>
      <c r="R5360">
        <v>0</v>
      </c>
      <c r="S5360">
        <v>120</v>
      </c>
      <c r="T5360">
        <v>0</v>
      </c>
      <c r="U5360">
        <v>120</v>
      </c>
      <c r="V5360">
        <v>120</v>
      </c>
      <c r="W5360">
        <v>120</v>
      </c>
      <c r="X5360">
        <v>0</v>
      </c>
      <c r="Y5360">
        <v>0</v>
      </c>
      <c r="Z5360">
        <v>0</v>
      </c>
      <c r="AD5360" s="1">
        <v>41666.333333333336</v>
      </c>
      <c r="AE5360" s="1">
        <v>41683.708333333336</v>
      </c>
      <c r="AG5360" s="1">
        <v>41612.333333333336</v>
      </c>
      <c r="AH5360" s="1">
        <v>41630.708333333336</v>
      </c>
      <c r="AI5360" s="1">
        <v>41612.333333333336</v>
      </c>
      <c r="AJ5360" s="1">
        <v>41630.708333333336</v>
      </c>
      <c r="AK5360" s="1">
        <v>41612.333333333336</v>
      </c>
      <c r="AL5360" s="1">
        <v>41630.708333333336</v>
      </c>
      <c r="AM5360" s="1">
        <v>41666.333333333336</v>
      </c>
      <c r="AN5360" s="1">
        <v>41683.708333333336</v>
      </c>
      <c r="AP5360" t="s">
        <v>113</v>
      </c>
      <c r="AU5360" t="s">
        <v>11755</v>
      </c>
      <c r="AY5360" t="s">
        <v>106</v>
      </c>
      <c r="AZ5360">
        <v>0</v>
      </c>
      <c r="BA5360">
        <v>0</v>
      </c>
      <c r="BD5360" s="3">
        <v>41321.663194444445</v>
      </c>
      <c r="BE5360" s="3">
        <v>41321.663888888892</v>
      </c>
      <c r="BF5360" t="s">
        <v>115</v>
      </c>
      <c r="BG5360" t="s">
        <v>115</v>
      </c>
      <c r="BH5360">
        <v>8149</v>
      </c>
      <c r="BM5360">
        <v>43410</v>
      </c>
      <c r="BR5360" t="s">
        <v>2865</v>
      </c>
      <c r="BS5360" t="s">
        <v>2866</v>
      </c>
      <c r="BU5360">
        <v>1</v>
      </c>
      <c r="BV5360" t="s">
        <v>118</v>
      </c>
      <c r="BX5360" t="s">
        <v>119</v>
      </c>
      <c r="BY5360" t="s">
        <v>119</v>
      </c>
      <c r="BZ5360" t="s">
        <v>119</v>
      </c>
      <c r="CA5360">
        <v>1</v>
      </c>
      <c r="CC5360" t="s">
        <v>120</v>
      </c>
      <c r="CH5360">
        <v>540</v>
      </c>
      <c r="CI5360">
        <v>30110</v>
      </c>
      <c r="CJ5360" t="s">
        <v>106</v>
      </c>
      <c r="CK5360" t="s">
        <v>106</v>
      </c>
      <c r="CL5360">
        <v>20</v>
      </c>
      <c r="CM5360" t="s">
        <v>2867</v>
      </c>
      <c r="CO5360">
        <v>125504</v>
      </c>
      <c r="CQ5360">
        <v>0</v>
      </c>
      <c r="CR5360">
        <v>0</v>
      </c>
      <c r="CS5360">
        <v>0</v>
      </c>
      <c r="CY5360" t="s">
        <v>123</v>
      </c>
      <c r="CZ5360" t="s">
        <v>124</v>
      </c>
      <c r="DD5360" t="str" cm="1">
        <f t="array" ref="DD5360">TEXT(_xlfn.SEQUENCE(1, DATEDIF(AG5360, AH5360, "m") + 1, AG5360, 30), "YYYY-APMM")</f>
        <v>2013-AP12</v>
      </c>
      <c r="DN5360">
        <f t="shared" si="166"/>
        <v>120</v>
      </c>
      <c r="DO5360" t="str">
        <f t="shared" si="167"/>
        <v>SCREED MASON SK</v>
      </c>
    </row>
    <row r="5361" spans="1:119" x14ac:dyDescent="0.35">
      <c r="A5361" t="s">
        <v>105</v>
      </c>
      <c r="B5361">
        <v>504646</v>
      </c>
      <c r="C5361">
        <v>6359</v>
      </c>
      <c r="D5361">
        <v>125506</v>
      </c>
      <c r="E5361">
        <v>13662</v>
      </c>
      <c r="F5361">
        <v>0</v>
      </c>
      <c r="G5361" t="s">
        <v>106</v>
      </c>
      <c r="H5361" t="s">
        <v>106</v>
      </c>
      <c r="I5361" t="s">
        <v>106</v>
      </c>
      <c r="J5361" t="s">
        <v>107</v>
      </c>
      <c r="K5361" t="s">
        <v>108</v>
      </c>
      <c r="L5361" t="s">
        <v>109</v>
      </c>
      <c r="M5361" t="s">
        <v>110</v>
      </c>
      <c r="N5361" t="s">
        <v>11756</v>
      </c>
      <c r="O5361" t="s">
        <v>2956</v>
      </c>
      <c r="P5361">
        <v>8178</v>
      </c>
      <c r="Q5361">
        <v>360</v>
      </c>
      <c r="R5361">
        <v>0</v>
      </c>
      <c r="S5361">
        <v>160</v>
      </c>
      <c r="T5361">
        <v>0</v>
      </c>
      <c r="U5361">
        <v>1442</v>
      </c>
      <c r="V5361">
        <v>1442</v>
      </c>
      <c r="W5361">
        <v>160</v>
      </c>
      <c r="X5361">
        <v>0</v>
      </c>
      <c r="Y5361">
        <v>0</v>
      </c>
      <c r="Z5361">
        <v>0</v>
      </c>
      <c r="AD5361" s="1">
        <v>41674.333333333336</v>
      </c>
      <c r="AE5361" s="1">
        <v>41697.708333333336</v>
      </c>
      <c r="AG5361" s="1">
        <v>41620.333333333336</v>
      </c>
      <c r="AH5361" s="1">
        <v>41644.708333333336</v>
      </c>
      <c r="AI5361" s="1">
        <v>41620.333333333336</v>
      </c>
      <c r="AJ5361" s="1">
        <v>41644.708333333336</v>
      </c>
      <c r="AK5361" s="1">
        <v>41620.333333333336</v>
      </c>
      <c r="AL5361" s="1">
        <v>41644.708333333336</v>
      </c>
      <c r="AM5361" s="1">
        <v>41674.333333333336</v>
      </c>
      <c r="AN5361" s="1">
        <v>41697.708333333336</v>
      </c>
      <c r="AP5361" t="s">
        <v>113</v>
      </c>
      <c r="AU5361" t="s">
        <v>11757</v>
      </c>
      <c r="AY5361" t="s">
        <v>106</v>
      </c>
      <c r="AZ5361">
        <v>0</v>
      </c>
      <c r="BA5361">
        <v>0</v>
      </c>
      <c r="BD5361" s="3">
        <v>41321.663194444445</v>
      </c>
      <c r="BE5361" s="3">
        <v>41321.663888888892</v>
      </c>
      <c r="BF5361" t="s">
        <v>115</v>
      </c>
      <c r="BG5361" t="s">
        <v>115</v>
      </c>
      <c r="BH5361">
        <v>8149</v>
      </c>
      <c r="BM5361">
        <v>43550</v>
      </c>
      <c r="BR5361" t="s">
        <v>116</v>
      </c>
      <c r="BS5361" t="s">
        <v>117</v>
      </c>
      <c r="BU5361">
        <v>1</v>
      </c>
      <c r="BV5361" t="s">
        <v>118</v>
      </c>
      <c r="BX5361" t="s">
        <v>119</v>
      </c>
      <c r="BY5361" t="s">
        <v>119</v>
      </c>
      <c r="BZ5361" t="s">
        <v>119</v>
      </c>
      <c r="CA5361">
        <v>1</v>
      </c>
      <c r="CC5361" t="s">
        <v>120</v>
      </c>
      <c r="CH5361">
        <v>540</v>
      </c>
      <c r="CI5361">
        <v>30110</v>
      </c>
      <c r="CJ5361" t="s">
        <v>106</v>
      </c>
      <c r="CK5361" t="s">
        <v>106</v>
      </c>
      <c r="CL5361">
        <v>20</v>
      </c>
      <c r="CM5361" t="s">
        <v>2867</v>
      </c>
      <c r="CO5361">
        <v>125504</v>
      </c>
      <c r="CQ5361">
        <v>0</v>
      </c>
      <c r="CR5361">
        <v>0</v>
      </c>
      <c r="CS5361">
        <v>0</v>
      </c>
      <c r="CY5361" t="s">
        <v>123</v>
      </c>
      <c r="CZ5361" t="s">
        <v>124</v>
      </c>
      <c r="DD5361" t="str" cm="1">
        <f t="array" ref="DD5361">TEXT(_xlfn.SEQUENCE(1, DATEDIF(AG5361, AH5361, "m") + 1, AG5361, 30), "YYYY-APMM")</f>
        <v>2013-AP12</v>
      </c>
      <c r="DN5361">
        <f t="shared" si="166"/>
        <v>1442</v>
      </c>
      <c r="DO5361" t="str">
        <f t="shared" si="167"/>
        <v>LABOR- SUBCONTRACTOR</v>
      </c>
    </row>
    <row r="5362" spans="1:119" x14ac:dyDescent="0.35">
      <c r="A5362" t="s">
        <v>105</v>
      </c>
      <c r="B5362">
        <v>504647</v>
      </c>
      <c r="C5362">
        <v>6359</v>
      </c>
      <c r="D5362">
        <v>125506</v>
      </c>
      <c r="E5362">
        <v>13662</v>
      </c>
      <c r="F5362">
        <v>0</v>
      </c>
      <c r="G5362" t="s">
        <v>106</v>
      </c>
      <c r="H5362" t="s">
        <v>106</v>
      </c>
      <c r="I5362" t="s">
        <v>106</v>
      </c>
      <c r="J5362" t="s">
        <v>107</v>
      </c>
      <c r="K5362" t="s">
        <v>108</v>
      </c>
      <c r="L5362" t="s">
        <v>109</v>
      </c>
      <c r="M5362" t="s">
        <v>110</v>
      </c>
      <c r="N5362" t="s">
        <v>11758</v>
      </c>
      <c r="O5362" t="s">
        <v>2959</v>
      </c>
      <c r="P5362">
        <v>8178</v>
      </c>
      <c r="Q5362">
        <v>360</v>
      </c>
      <c r="R5362">
        <v>360</v>
      </c>
      <c r="S5362">
        <v>120</v>
      </c>
      <c r="T5362">
        <v>0</v>
      </c>
      <c r="U5362">
        <v>41.25</v>
      </c>
      <c r="V5362">
        <v>41.25</v>
      </c>
      <c r="W5362">
        <v>120</v>
      </c>
      <c r="X5362">
        <v>0</v>
      </c>
      <c r="Y5362">
        <v>0</v>
      </c>
      <c r="Z5362">
        <v>0</v>
      </c>
      <c r="AD5362" s="1">
        <v>41693.333333333336</v>
      </c>
      <c r="AE5362" s="1">
        <v>41709.708333333336</v>
      </c>
      <c r="AG5362" s="1">
        <v>41639.333333333336</v>
      </c>
      <c r="AH5362" s="1">
        <v>41655.708333333336</v>
      </c>
      <c r="AI5362" s="1">
        <v>41639.333333333336</v>
      </c>
      <c r="AJ5362" s="1">
        <v>41655.708333333336</v>
      </c>
      <c r="AK5362" s="1">
        <v>41639.333333333336</v>
      </c>
      <c r="AL5362" s="1">
        <v>41655.708333333336</v>
      </c>
      <c r="AM5362" s="1">
        <v>41693.333333333336</v>
      </c>
      <c r="AN5362" s="1">
        <v>41709.708333333336</v>
      </c>
      <c r="AP5362" t="s">
        <v>113</v>
      </c>
      <c r="AU5362" t="s">
        <v>11759</v>
      </c>
      <c r="AY5362" t="s">
        <v>106</v>
      </c>
      <c r="AZ5362">
        <v>0</v>
      </c>
      <c r="BA5362">
        <v>0</v>
      </c>
      <c r="BD5362" s="3">
        <v>41321.663194444445</v>
      </c>
      <c r="BE5362" s="3">
        <v>41321.663888888892</v>
      </c>
      <c r="BF5362" t="s">
        <v>115</v>
      </c>
      <c r="BG5362" t="s">
        <v>115</v>
      </c>
      <c r="BH5362">
        <v>8149</v>
      </c>
      <c r="BM5362">
        <v>43550</v>
      </c>
      <c r="BR5362" t="s">
        <v>116</v>
      </c>
      <c r="BS5362" t="s">
        <v>117</v>
      </c>
      <c r="BU5362">
        <v>1</v>
      </c>
      <c r="BV5362" t="s">
        <v>118</v>
      </c>
      <c r="BX5362" t="s">
        <v>119</v>
      </c>
      <c r="BY5362" t="s">
        <v>119</v>
      </c>
      <c r="BZ5362" t="s">
        <v>119</v>
      </c>
      <c r="CA5362">
        <v>1</v>
      </c>
      <c r="CC5362" t="s">
        <v>120</v>
      </c>
      <c r="CH5362">
        <v>540</v>
      </c>
      <c r="CI5362">
        <v>30110</v>
      </c>
      <c r="CJ5362" t="s">
        <v>106</v>
      </c>
      <c r="CK5362" t="s">
        <v>106</v>
      </c>
      <c r="CL5362">
        <v>20</v>
      </c>
      <c r="CM5362" t="s">
        <v>2867</v>
      </c>
      <c r="CO5362">
        <v>125504</v>
      </c>
      <c r="CQ5362">
        <v>0</v>
      </c>
      <c r="CR5362">
        <v>0</v>
      </c>
      <c r="CS5362">
        <v>0</v>
      </c>
      <c r="CY5362" t="s">
        <v>123</v>
      </c>
      <c r="CZ5362" t="s">
        <v>124</v>
      </c>
      <c r="DD5362" t="str" cm="1">
        <f t="array" ref="DD5362">TEXT(_xlfn.SEQUENCE(1, DATEDIF(AG5362, AH5362, "m") + 1, AG5362, 30), "YYYY-APMM")</f>
        <v>2013-AP12</v>
      </c>
      <c r="DN5362">
        <f t="shared" si="166"/>
        <v>41.25</v>
      </c>
      <c r="DO5362" t="str">
        <f t="shared" si="167"/>
        <v>LABOR- SUBCONTRACTOR</v>
      </c>
    </row>
    <row r="5363" spans="1:119" x14ac:dyDescent="0.35">
      <c r="A5363" t="s">
        <v>105</v>
      </c>
      <c r="B5363">
        <v>504648</v>
      </c>
      <c r="C5363">
        <v>6359</v>
      </c>
      <c r="D5363">
        <v>125507</v>
      </c>
      <c r="E5363">
        <v>13662</v>
      </c>
      <c r="F5363">
        <v>0</v>
      </c>
      <c r="G5363" t="s">
        <v>106</v>
      </c>
      <c r="H5363" t="s">
        <v>106</v>
      </c>
      <c r="I5363" t="s">
        <v>106</v>
      </c>
      <c r="J5363" t="s">
        <v>107</v>
      </c>
      <c r="K5363" t="s">
        <v>108</v>
      </c>
      <c r="L5363" t="s">
        <v>109</v>
      </c>
      <c r="M5363" t="s">
        <v>110</v>
      </c>
      <c r="N5363" t="s">
        <v>11760</v>
      </c>
      <c r="O5363" t="s">
        <v>2905</v>
      </c>
      <c r="P5363">
        <v>8168</v>
      </c>
      <c r="Q5363">
        <v>144</v>
      </c>
      <c r="R5363">
        <v>0</v>
      </c>
      <c r="S5363">
        <v>200</v>
      </c>
      <c r="T5363">
        <v>0</v>
      </c>
      <c r="U5363">
        <v>8522.25</v>
      </c>
      <c r="V5363">
        <v>8522.25</v>
      </c>
      <c r="W5363">
        <v>200</v>
      </c>
      <c r="X5363">
        <v>0</v>
      </c>
      <c r="Y5363">
        <v>0</v>
      </c>
      <c r="Z5363">
        <v>0</v>
      </c>
      <c r="AD5363" s="1">
        <v>41548.333333333336</v>
      </c>
      <c r="AE5363" s="1">
        <v>41578.708333333336</v>
      </c>
      <c r="AG5363" s="1">
        <v>41527.333333333336</v>
      </c>
      <c r="AH5363" s="1">
        <v>41555.708333333336</v>
      </c>
      <c r="AI5363" s="1">
        <v>41527.333333333336</v>
      </c>
      <c r="AJ5363" s="1">
        <v>41555.708333333336</v>
      </c>
      <c r="AK5363" s="1">
        <v>41527.333333333336</v>
      </c>
      <c r="AL5363" s="1">
        <v>41555.708333333336</v>
      </c>
      <c r="AM5363" s="1">
        <v>41548.333333333336</v>
      </c>
      <c r="AN5363" s="1">
        <v>41578.708333333336</v>
      </c>
      <c r="AP5363" t="s">
        <v>113</v>
      </c>
      <c r="AU5363" t="s">
        <v>11761</v>
      </c>
      <c r="AY5363" t="s">
        <v>106</v>
      </c>
      <c r="AZ5363">
        <v>0</v>
      </c>
      <c r="BA5363">
        <v>0</v>
      </c>
      <c r="BD5363" s="3">
        <v>41321.663194444445</v>
      </c>
      <c r="BE5363" s="3">
        <v>41321.663888888892</v>
      </c>
      <c r="BF5363" t="s">
        <v>115</v>
      </c>
      <c r="BG5363" t="s">
        <v>115</v>
      </c>
      <c r="BH5363">
        <v>8149</v>
      </c>
      <c r="BM5363">
        <v>43450</v>
      </c>
      <c r="BR5363" t="s">
        <v>1309</v>
      </c>
      <c r="BS5363" t="s">
        <v>1310</v>
      </c>
      <c r="BU5363">
        <v>1</v>
      </c>
      <c r="BV5363" t="s">
        <v>118</v>
      </c>
      <c r="BX5363" t="s">
        <v>119</v>
      </c>
      <c r="BY5363" t="s">
        <v>119</v>
      </c>
      <c r="BZ5363" t="s">
        <v>119</v>
      </c>
      <c r="CA5363">
        <v>1</v>
      </c>
      <c r="CC5363" t="s">
        <v>120</v>
      </c>
      <c r="CH5363">
        <v>540</v>
      </c>
      <c r="CI5363">
        <v>30090</v>
      </c>
      <c r="CJ5363" t="s">
        <v>106</v>
      </c>
      <c r="CK5363" t="s">
        <v>106</v>
      </c>
      <c r="CL5363">
        <v>10</v>
      </c>
      <c r="CM5363" t="s">
        <v>2889</v>
      </c>
      <c r="CO5363">
        <v>125504</v>
      </c>
      <c r="CQ5363">
        <v>0</v>
      </c>
      <c r="CR5363">
        <v>0</v>
      </c>
      <c r="CS5363">
        <v>0</v>
      </c>
      <c r="CY5363" t="s">
        <v>123</v>
      </c>
      <c r="CZ5363" t="s">
        <v>124</v>
      </c>
      <c r="DD5363" t="str" cm="1">
        <f t="array" ref="DD5363">TEXT(_xlfn.SEQUENCE(1, DATEDIF(AG5363, AH5363, "m") + 1, AG5363, 30), "YYYY-APMM")</f>
        <v>2013-AP09</v>
      </c>
      <c r="DN5363">
        <f t="shared" si="166"/>
        <v>8522.25</v>
      </c>
      <c r="DO5363" t="str">
        <f t="shared" si="167"/>
        <v>BLOCK MASON SK</v>
      </c>
    </row>
    <row r="5364" spans="1:119" x14ac:dyDescent="0.35">
      <c r="A5364" t="s">
        <v>105</v>
      </c>
      <c r="B5364">
        <v>504649</v>
      </c>
      <c r="C5364">
        <v>6359</v>
      </c>
      <c r="D5364">
        <v>125507</v>
      </c>
      <c r="E5364">
        <v>13662</v>
      </c>
      <c r="F5364">
        <v>0</v>
      </c>
      <c r="G5364" t="s">
        <v>106</v>
      </c>
      <c r="H5364" t="s">
        <v>106</v>
      </c>
      <c r="I5364" t="s">
        <v>106</v>
      </c>
      <c r="J5364" t="s">
        <v>107</v>
      </c>
      <c r="K5364" t="s">
        <v>108</v>
      </c>
      <c r="L5364" t="s">
        <v>109</v>
      </c>
      <c r="M5364" t="s">
        <v>110</v>
      </c>
      <c r="N5364" t="s">
        <v>11762</v>
      </c>
      <c r="O5364" t="s">
        <v>2908</v>
      </c>
      <c r="P5364">
        <v>8169</v>
      </c>
      <c r="Q5364">
        <v>144</v>
      </c>
      <c r="R5364">
        <v>0</v>
      </c>
      <c r="S5364">
        <v>200</v>
      </c>
      <c r="T5364">
        <v>0</v>
      </c>
      <c r="U5364">
        <v>11933</v>
      </c>
      <c r="V5364">
        <v>11933</v>
      </c>
      <c r="W5364">
        <v>200</v>
      </c>
      <c r="X5364">
        <v>0</v>
      </c>
      <c r="Y5364">
        <v>0</v>
      </c>
      <c r="Z5364">
        <v>0</v>
      </c>
      <c r="AD5364" s="1">
        <v>41573.333333333336</v>
      </c>
      <c r="AE5364" s="1">
        <v>41601.708333333336</v>
      </c>
      <c r="AG5364" s="1">
        <v>41549.333333333336</v>
      </c>
      <c r="AH5364" s="1">
        <v>41580.708333333336</v>
      </c>
      <c r="AI5364" s="1">
        <v>41549.333333333336</v>
      </c>
      <c r="AJ5364" s="1">
        <v>41580.708333333336</v>
      </c>
      <c r="AK5364" s="1">
        <v>41549.333333333336</v>
      </c>
      <c r="AL5364" s="1">
        <v>41580.708333333336</v>
      </c>
      <c r="AM5364" s="1">
        <v>41573.333333333336</v>
      </c>
      <c r="AN5364" s="1">
        <v>41601.708333333336</v>
      </c>
      <c r="AP5364" t="s">
        <v>113</v>
      </c>
      <c r="AU5364" t="s">
        <v>11763</v>
      </c>
      <c r="AY5364" t="s">
        <v>106</v>
      </c>
      <c r="AZ5364">
        <v>0</v>
      </c>
      <c r="BA5364">
        <v>0</v>
      </c>
      <c r="BD5364" s="3">
        <v>41321.663194444445</v>
      </c>
      <c r="BE5364" s="3">
        <v>41321.663888888892</v>
      </c>
      <c r="BF5364" t="s">
        <v>115</v>
      </c>
      <c r="BG5364" t="s">
        <v>115</v>
      </c>
      <c r="BH5364">
        <v>8149</v>
      </c>
      <c r="BM5364">
        <v>43460</v>
      </c>
      <c r="BR5364" t="s">
        <v>2848</v>
      </c>
      <c r="BS5364" t="s">
        <v>2849</v>
      </c>
      <c r="BU5364">
        <v>1</v>
      </c>
      <c r="BV5364" t="s">
        <v>118</v>
      </c>
      <c r="BX5364" t="s">
        <v>119</v>
      </c>
      <c r="BY5364" t="s">
        <v>119</v>
      </c>
      <c r="BZ5364" t="s">
        <v>119</v>
      </c>
      <c r="CA5364">
        <v>1</v>
      </c>
      <c r="CC5364" t="s">
        <v>120</v>
      </c>
      <c r="CH5364">
        <v>540</v>
      </c>
      <c r="CI5364">
        <v>30090</v>
      </c>
      <c r="CJ5364" t="s">
        <v>106</v>
      </c>
      <c r="CK5364" t="s">
        <v>106</v>
      </c>
      <c r="CL5364">
        <v>10</v>
      </c>
      <c r="CM5364" t="s">
        <v>2889</v>
      </c>
      <c r="CO5364">
        <v>125504</v>
      </c>
      <c r="CQ5364">
        <v>0</v>
      </c>
      <c r="CR5364">
        <v>0</v>
      </c>
      <c r="CS5364">
        <v>0</v>
      </c>
      <c r="CY5364" t="s">
        <v>123</v>
      </c>
      <c r="CZ5364" t="s">
        <v>124</v>
      </c>
      <c r="DD5364" t="str" cm="1">
        <f t="array" ref="DD5364:DE5364">TEXT(_xlfn.SEQUENCE(1, DATEDIF(AG5364, AH5364, "m") + 1, AG5364, 30), "YYYY-APMM")</f>
        <v>2013-AP10</v>
      </c>
      <c r="DE5364" t="str">
        <v>2013-AP11</v>
      </c>
      <c r="DN5364">
        <f t="shared" si="166"/>
        <v>5966.5</v>
      </c>
      <c r="DO5364" t="str">
        <f t="shared" si="167"/>
        <v>PLASTER MASON SK</v>
      </c>
    </row>
    <row r="5365" spans="1:119" x14ac:dyDescent="0.35">
      <c r="A5365" t="s">
        <v>105</v>
      </c>
      <c r="B5365">
        <v>504650</v>
      </c>
      <c r="C5365">
        <v>6359</v>
      </c>
      <c r="D5365">
        <v>125507</v>
      </c>
      <c r="E5365">
        <v>13662</v>
      </c>
      <c r="F5365">
        <v>0</v>
      </c>
      <c r="G5365" t="s">
        <v>106</v>
      </c>
      <c r="H5365" t="s">
        <v>106</v>
      </c>
      <c r="I5365" t="s">
        <v>106</v>
      </c>
      <c r="J5365" t="s">
        <v>107</v>
      </c>
      <c r="K5365" t="s">
        <v>108</v>
      </c>
      <c r="L5365" t="s">
        <v>109</v>
      </c>
      <c r="M5365" t="s">
        <v>110</v>
      </c>
      <c r="N5365" t="s">
        <v>11764</v>
      </c>
      <c r="O5365" t="s">
        <v>2911</v>
      </c>
      <c r="P5365">
        <v>8164</v>
      </c>
      <c r="Q5365">
        <v>208</v>
      </c>
      <c r="R5365">
        <v>64</v>
      </c>
      <c r="S5365">
        <v>168</v>
      </c>
      <c r="T5365">
        <v>0</v>
      </c>
      <c r="U5365">
        <v>1382.25</v>
      </c>
      <c r="V5365">
        <v>1382.25</v>
      </c>
      <c r="W5365">
        <v>168</v>
      </c>
      <c r="X5365">
        <v>0</v>
      </c>
      <c r="Y5365">
        <v>0</v>
      </c>
      <c r="Z5365">
        <v>0</v>
      </c>
      <c r="AD5365" s="1">
        <v>41590.333333333336</v>
      </c>
      <c r="AE5365" s="1">
        <v>41613.708333333336</v>
      </c>
      <c r="AG5365" s="1">
        <v>41557.333333333336</v>
      </c>
      <c r="AH5365" s="1">
        <v>41583.708333333336</v>
      </c>
      <c r="AI5365" s="1">
        <v>41557.333333333336</v>
      </c>
      <c r="AJ5365" s="1">
        <v>41583.708333333336</v>
      </c>
      <c r="AK5365" s="1">
        <v>41557.333333333336</v>
      </c>
      <c r="AL5365" s="1">
        <v>41583.708333333336</v>
      </c>
      <c r="AM5365" s="1">
        <v>41590.333333333336</v>
      </c>
      <c r="AN5365" s="1">
        <v>41613.708333333336</v>
      </c>
      <c r="AP5365" t="s">
        <v>113</v>
      </c>
      <c r="AU5365" t="e">
        <f>+YDIKyCITgmtY19WEF/obA</f>
        <v>#NAME?</v>
      </c>
      <c r="AY5365" t="s">
        <v>106</v>
      </c>
      <c r="AZ5365">
        <v>0</v>
      </c>
      <c r="BA5365">
        <v>0</v>
      </c>
      <c r="BD5365" s="3">
        <v>41321.663194444445</v>
      </c>
      <c r="BE5365" s="3">
        <v>41321.663888888892</v>
      </c>
      <c r="BF5365" t="s">
        <v>115</v>
      </c>
      <c r="BG5365" t="s">
        <v>115</v>
      </c>
      <c r="BH5365">
        <v>8149</v>
      </c>
      <c r="BM5365">
        <v>43410</v>
      </c>
      <c r="BR5365" t="s">
        <v>2865</v>
      </c>
      <c r="BS5365" t="s">
        <v>2866</v>
      </c>
      <c r="BU5365">
        <v>1</v>
      </c>
      <c r="BV5365" t="s">
        <v>118</v>
      </c>
      <c r="BX5365" t="s">
        <v>119</v>
      </c>
      <c r="BY5365" t="s">
        <v>119</v>
      </c>
      <c r="BZ5365" t="s">
        <v>119</v>
      </c>
      <c r="CA5365">
        <v>1</v>
      </c>
      <c r="CC5365" t="s">
        <v>120</v>
      </c>
      <c r="CH5365">
        <v>540</v>
      </c>
      <c r="CI5365">
        <v>30090</v>
      </c>
      <c r="CJ5365" t="s">
        <v>106</v>
      </c>
      <c r="CK5365" t="s">
        <v>106</v>
      </c>
      <c r="CL5365">
        <v>10</v>
      </c>
      <c r="CM5365" t="s">
        <v>2889</v>
      </c>
      <c r="CO5365">
        <v>125504</v>
      </c>
      <c r="CQ5365">
        <v>0</v>
      </c>
      <c r="CR5365">
        <v>0</v>
      </c>
      <c r="CS5365">
        <v>0</v>
      </c>
      <c r="CY5365" t="s">
        <v>123</v>
      </c>
      <c r="CZ5365" t="s">
        <v>124</v>
      </c>
      <c r="DD5365" t="str" cm="1">
        <f t="array" ref="DD5365">TEXT(_xlfn.SEQUENCE(1, DATEDIF(AG5365, AH5365, "m") + 1, AG5365, 30), "YYYY-APMM")</f>
        <v>2013-AP10</v>
      </c>
      <c r="DN5365">
        <f t="shared" si="166"/>
        <v>1382.25</v>
      </c>
      <c r="DO5365" t="str">
        <f t="shared" si="167"/>
        <v>SCREED MASON SK</v>
      </c>
    </row>
    <row r="5366" spans="1:119" x14ac:dyDescent="0.35">
      <c r="A5366" t="s">
        <v>105</v>
      </c>
      <c r="B5366">
        <v>504651</v>
      </c>
      <c r="C5366">
        <v>6359</v>
      </c>
      <c r="D5366">
        <v>125507</v>
      </c>
      <c r="E5366">
        <v>13662</v>
      </c>
      <c r="F5366">
        <v>0</v>
      </c>
      <c r="G5366" t="s">
        <v>106</v>
      </c>
      <c r="H5366" t="s">
        <v>106</v>
      </c>
      <c r="I5366" t="s">
        <v>106</v>
      </c>
      <c r="J5366" t="s">
        <v>107</v>
      </c>
      <c r="K5366" t="s">
        <v>108</v>
      </c>
      <c r="L5366" t="s">
        <v>109</v>
      </c>
      <c r="M5366" t="s">
        <v>110</v>
      </c>
      <c r="N5366" t="s">
        <v>11765</v>
      </c>
      <c r="O5366" t="s">
        <v>2914</v>
      </c>
      <c r="P5366">
        <v>8178</v>
      </c>
      <c r="Q5366">
        <v>144</v>
      </c>
      <c r="R5366">
        <v>0</v>
      </c>
      <c r="S5366">
        <v>120</v>
      </c>
      <c r="T5366">
        <v>0</v>
      </c>
      <c r="U5366">
        <v>216.25</v>
      </c>
      <c r="V5366">
        <v>216.25</v>
      </c>
      <c r="W5366">
        <v>120</v>
      </c>
      <c r="X5366">
        <v>0</v>
      </c>
      <c r="Y5366">
        <v>0</v>
      </c>
      <c r="Z5366">
        <v>0</v>
      </c>
      <c r="AD5366" s="1">
        <v>41590.333333333336</v>
      </c>
      <c r="AE5366" s="1">
        <v>41606.708333333336</v>
      </c>
      <c r="AG5366" s="1">
        <v>41569.333333333336</v>
      </c>
      <c r="AH5366" s="1">
        <v>41585.708333333336</v>
      </c>
      <c r="AI5366" s="1">
        <v>41569.333333333336</v>
      </c>
      <c r="AJ5366" s="1">
        <v>41585.708333333336</v>
      </c>
      <c r="AK5366" s="1">
        <v>41569.333333333336</v>
      </c>
      <c r="AL5366" s="1">
        <v>41585.708333333336</v>
      </c>
      <c r="AM5366" s="1">
        <v>41590.333333333336</v>
      </c>
      <c r="AN5366" s="1">
        <v>41606.708333333336</v>
      </c>
      <c r="AP5366" t="s">
        <v>113</v>
      </c>
      <c r="AU5366" t="s">
        <v>11766</v>
      </c>
      <c r="AY5366" t="s">
        <v>106</v>
      </c>
      <c r="AZ5366">
        <v>0</v>
      </c>
      <c r="BA5366">
        <v>0</v>
      </c>
      <c r="BD5366" s="3">
        <v>41321.663194444445</v>
      </c>
      <c r="BE5366" s="3">
        <v>41321.663888888892</v>
      </c>
      <c r="BF5366" t="s">
        <v>115</v>
      </c>
      <c r="BG5366" t="s">
        <v>115</v>
      </c>
      <c r="BH5366">
        <v>8149</v>
      </c>
      <c r="BM5366">
        <v>43550</v>
      </c>
      <c r="BR5366" t="s">
        <v>116</v>
      </c>
      <c r="BS5366" t="s">
        <v>117</v>
      </c>
      <c r="BU5366">
        <v>1</v>
      </c>
      <c r="BV5366" t="s">
        <v>118</v>
      </c>
      <c r="BX5366" t="s">
        <v>119</v>
      </c>
      <c r="BY5366" t="s">
        <v>119</v>
      </c>
      <c r="BZ5366" t="s">
        <v>119</v>
      </c>
      <c r="CA5366">
        <v>1</v>
      </c>
      <c r="CC5366" t="s">
        <v>120</v>
      </c>
      <c r="CH5366">
        <v>540</v>
      </c>
      <c r="CI5366">
        <v>30090</v>
      </c>
      <c r="CJ5366" t="s">
        <v>106</v>
      </c>
      <c r="CK5366" t="s">
        <v>106</v>
      </c>
      <c r="CL5366">
        <v>10</v>
      </c>
      <c r="CM5366" t="s">
        <v>2889</v>
      </c>
      <c r="CO5366">
        <v>125504</v>
      </c>
      <c r="CQ5366">
        <v>0</v>
      </c>
      <c r="CR5366">
        <v>0</v>
      </c>
      <c r="CS5366">
        <v>0</v>
      </c>
      <c r="CY5366" t="s">
        <v>123</v>
      </c>
      <c r="CZ5366" t="s">
        <v>124</v>
      </c>
      <c r="DD5366" t="str" cm="1">
        <f t="array" ref="DD5366">TEXT(_xlfn.SEQUENCE(1, DATEDIF(AG5366, AH5366, "m") + 1, AG5366, 30), "YYYY-APMM")</f>
        <v>2013-AP10</v>
      </c>
      <c r="DN5366">
        <f t="shared" si="166"/>
        <v>216.25</v>
      </c>
      <c r="DO5366" t="str">
        <f t="shared" si="167"/>
        <v>LABOR- SUBCONTRACTOR</v>
      </c>
    </row>
    <row r="5367" spans="1:119" x14ac:dyDescent="0.35">
      <c r="A5367" t="s">
        <v>105</v>
      </c>
      <c r="B5367">
        <v>504652</v>
      </c>
      <c r="C5367">
        <v>6359</v>
      </c>
      <c r="D5367">
        <v>125507</v>
      </c>
      <c r="E5367">
        <v>13662</v>
      </c>
      <c r="F5367">
        <v>0</v>
      </c>
      <c r="G5367" t="s">
        <v>106</v>
      </c>
      <c r="H5367" t="s">
        <v>106</v>
      </c>
      <c r="I5367" t="s">
        <v>106</v>
      </c>
      <c r="J5367" t="s">
        <v>107</v>
      </c>
      <c r="K5367" t="s">
        <v>108</v>
      </c>
      <c r="L5367" t="s">
        <v>109</v>
      </c>
      <c r="M5367" t="s">
        <v>110</v>
      </c>
      <c r="N5367" t="s">
        <v>11767</v>
      </c>
      <c r="O5367" t="s">
        <v>2917</v>
      </c>
      <c r="P5367">
        <v>8178</v>
      </c>
      <c r="Q5367">
        <v>256</v>
      </c>
      <c r="R5367">
        <v>0</v>
      </c>
      <c r="S5367">
        <v>200</v>
      </c>
      <c r="T5367">
        <v>0</v>
      </c>
      <c r="U5367">
        <v>4752</v>
      </c>
      <c r="V5367">
        <v>4752</v>
      </c>
      <c r="W5367">
        <v>200</v>
      </c>
      <c r="X5367">
        <v>0</v>
      </c>
      <c r="Y5367">
        <v>0</v>
      </c>
      <c r="Z5367">
        <v>0</v>
      </c>
      <c r="AD5367" s="1">
        <v>41605.333333333336</v>
      </c>
      <c r="AE5367" s="1">
        <v>41634.708333333336</v>
      </c>
      <c r="AG5367" s="1">
        <v>41568.333333333336</v>
      </c>
      <c r="AH5367" s="1">
        <v>41596.708333333336</v>
      </c>
      <c r="AI5367" s="1">
        <v>41568.333333333336</v>
      </c>
      <c r="AJ5367" s="1">
        <v>41596.708333333336</v>
      </c>
      <c r="AK5367" s="1">
        <v>41568.333333333336</v>
      </c>
      <c r="AL5367" s="1">
        <v>41596.708333333336</v>
      </c>
      <c r="AM5367" s="1">
        <v>41605.333333333336</v>
      </c>
      <c r="AN5367" s="1">
        <v>41634.708333333336</v>
      </c>
      <c r="AP5367" t="s">
        <v>113</v>
      </c>
      <c r="AU5367" t="s">
        <v>11768</v>
      </c>
      <c r="AY5367" t="s">
        <v>106</v>
      </c>
      <c r="AZ5367">
        <v>0</v>
      </c>
      <c r="BA5367">
        <v>0</v>
      </c>
      <c r="BD5367" s="3">
        <v>41321.663194444445</v>
      </c>
      <c r="BE5367" s="3">
        <v>41321.663888888892</v>
      </c>
      <c r="BF5367" t="s">
        <v>115</v>
      </c>
      <c r="BG5367" t="s">
        <v>115</v>
      </c>
      <c r="BH5367">
        <v>8149</v>
      </c>
      <c r="BM5367">
        <v>43550</v>
      </c>
      <c r="BR5367" t="s">
        <v>116</v>
      </c>
      <c r="BS5367" t="s">
        <v>117</v>
      </c>
      <c r="BU5367">
        <v>1</v>
      </c>
      <c r="BV5367" t="s">
        <v>118</v>
      </c>
      <c r="BX5367" t="s">
        <v>119</v>
      </c>
      <c r="BY5367" t="s">
        <v>119</v>
      </c>
      <c r="BZ5367" t="s">
        <v>119</v>
      </c>
      <c r="CA5367">
        <v>1</v>
      </c>
      <c r="CC5367" t="s">
        <v>120</v>
      </c>
      <c r="CH5367">
        <v>540</v>
      </c>
      <c r="CI5367">
        <v>30090</v>
      </c>
      <c r="CJ5367" t="s">
        <v>106</v>
      </c>
      <c r="CK5367" t="s">
        <v>106</v>
      </c>
      <c r="CL5367">
        <v>10</v>
      </c>
      <c r="CM5367" t="s">
        <v>2889</v>
      </c>
      <c r="CO5367">
        <v>125504</v>
      </c>
      <c r="CQ5367">
        <v>0</v>
      </c>
      <c r="CR5367">
        <v>0</v>
      </c>
      <c r="CS5367">
        <v>0</v>
      </c>
      <c r="CY5367" t="s">
        <v>123</v>
      </c>
      <c r="CZ5367" t="s">
        <v>124</v>
      </c>
      <c r="DD5367" t="str" cm="1">
        <f t="array" ref="DD5367">TEXT(_xlfn.SEQUENCE(1, DATEDIF(AG5367, AH5367, "m") + 1, AG5367, 30), "YYYY-APMM")</f>
        <v>2013-AP10</v>
      </c>
      <c r="DN5367">
        <f t="shared" si="166"/>
        <v>4752</v>
      </c>
      <c r="DO5367" t="str">
        <f t="shared" si="167"/>
        <v>LABOR- SUBCONTRACTOR</v>
      </c>
    </row>
    <row r="5368" spans="1:119" x14ac:dyDescent="0.35">
      <c r="A5368" t="s">
        <v>105</v>
      </c>
      <c r="B5368">
        <v>504653</v>
      </c>
      <c r="C5368">
        <v>6359</v>
      </c>
      <c r="D5368">
        <v>125507</v>
      </c>
      <c r="E5368">
        <v>13662</v>
      </c>
      <c r="F5368">
        <v>0</v>
      </c>
      <c r="G5368" t="s">
        <v>106</v>
      </c>
      <c r="H5368" t="s">
        <v>106</v>
      </c>
      <c r="I5368" t="s">
        <v>106</v>
      </c>
      <c r="J5368" t="s">
        <v>107</v>
      </c>
      <c r="K5368" t="s">
        <v>108</v>
      </c>
      <c r="L5368" t="s">
        <v>109</v>
      </c>
      <c r="M5368" t="s">
        <v>110</v>
      </c>
      <c r="N5368" t="s">
        <v>11769</v>
      </c>
      <c r="O5368" t="s">
        <v>2920</v>
      </c>
      <c r="P5368">
        <v>8170</v>
      </c>
      <c r="Q5368">
        <v>144</v>
      </c>
      <c r="R5368">
        <v>0</v>
      </c>
      <c r="S5368">
        <v>200</v>
      </c>
      <c r="T5368">
        <v>0</v>
      </c>
      <c r="U5368">
        <v>3875</v>
      </c>
      <c r="V5368">
        <v>3875</v>
      </c>
      <c r="W5368">
        <v>200</v>
      </c>
      <c r="X5368">
        <v>0</v>
      </c>
      <c r="Y5368">
        <v>0</v>
      </c>
      <c r="Z5368">
        <v>0</v>
      </c>
      <c r="AD5368" s="1">
        <v>41596.333333333336</v>
      </c>
      <c r="AE5368" s="1">
        <v>41624.708333333336</v>
      </c>
      <c r="AG5368" s="1">
        <v>41575.333333333336</v>
      </c>
      <c r="AH5368" s="1">
        <v>41603.708333333336</v>
      </c>
      <c r="AI5368" s="1">
        <v>41575.333333333336</v>
      </c>
      <c r="AJ5368" s="1">
        <v>41603.708333333336</v>
      </c>
      <c r="AK5368" s="1">
        <v>41575.333333333336</v>
      </c>
      <c r="AL5368" s="1">
        <v>41603.708333333336</v>
      </c>
      <c r="AM5368" s="1">
        <v>41596.333333333336</v>
      </c>
      <c r="AN5368" s="1">
        <v>41624.708333333336</v>
      </c>
      <c r="AP5368" t="s">
        <v>113</v>
      </c>
      <c r="AU5368" t="s">
        <v>11770</v>
      </c>
      <c r="AY5368" t="s">
        <v>106</v>
      </c>
      <c r="AZ5368">
        <v>0</v>
      </c>
      <c r="BA5368">
        <v>0</v>
      </c>
      <c r="BD5368" s="3">
        <v>41321.663194444445</v>
      </c>
      <c r="BE5368" s="3">
        <v>41321.663888888892</v>
      </c>
      <c r="BF5368" t="s">
        <v>115</v>
      </c>
      <c r="BG5368" t="s">
        <v>115</v>
      </c>
      <c r="BH5368">
        <v>8149</v>
      </c>
      <c r="BM5368">
        <v>43470</v>
      </c>
      <c r="BR5368" t="s">
        <v>2854</v>
      </c>
      <c r="BS5368" t="s">
        <v>2855</v>
      </c>
      <c r="BU5368">
        <v>1</v>
      </c>
      <c r="BV5368" t="s">
        <v>118</v>
      </c>
      <c r="BX5368" t="s">
        <v>119</v>
      </c>
      <c r="BY5368" t="s">
        <v>119</v>
      </c>
      <c r="BZ5368" t="s">
        <v>119</v>
      </c>
      <c r="CA5368">
        <v>1</v>
      </c>
      <c r="CC5368" t="s">
        <v>120</v>
      </c>
      <c r="CH5368">
        <v>540</v>
      </c>
      <c r="CI5368">
        <v>30090</v>
      </c>
      <c r="CJ5368" t="s">
        <v>106</v>
      </c>
      <c r="CK5368" t="s">
        <v>106</v>
      </c>
      <c r="CL5368">
        <v>10</v>
      </c>
      <c r="CM5368" t="s">
        <v>2889</v>
      </c>
      <c r="CO5368">
        <v>125504</v>
      </c>
      <c r="CQ5368">
        <v>0</v>
      </c>
      <c r="CR5368">
        <v>0</v>
      </c>
      <c r="CS5368">
        <v>0</v>
      </c>
      <c r="CY5368" t="s">
        <v>123</v>
      </c>
      <c r="CZ5368" t="s">
        <v>124</v>
      </c>
      <c r="DD5368" t="str" cm="1">
        <f t="array" ref="DD5368">TEXT(_xlfn.SEQUENCE(1, DATEDIF(AG5368, AH5368, "m") + 1, AG5368, 30), "YYYY-APMM")</f>
        <v>2013-AP10</v>
      </c>
      <c r="DN5368">
        <f t="shared" si="166"/>
        <v>3875</v>
      </c>
      <c r="DO5368" t="str">
        <f t="shared" si="167"/>
        <v>TILE MASON SK</v>
      </c>
    </row>
    <row r="5369" spans="1:119" x14ac:dyDescent="0.35">
      <c r="A5369" t="s">
        <v>105</v>
      </c>
      <c r="B5369">
        <v>504654</v>
      </c>
      <c r="C5369">
        <v>6359</v>
      </c>
      <c r="D5369">
        <v>125507</v>
      </c>
      <c r="E5369">
        <v>13662</v>
      </c>
      <c r="F5369">
        <v>0</v>
      </c>
      <c r="G5369" t="s">
        <v>106</v>
      </c>
      <c r="H5369" t="s">
        <v>106</v>
      </c>
      <c r="I5369" t="s">
        <v>106</v>
      </c>
      <c r="J5369" t="s">
        <v>107</v>
      </c>
      <c r="K5369" t="s">
        <v>108</v>
      </c>
      <c r="L5369" t="s">
        <v>109</v>
      </c>
      <c r="M5369" t="s">
        <v>110</v>
      </c>
      <c r="N5369" t="s">
        <v>11771</v>
      </c>
      <c r="O5369" t="s">
        <v>2923</v>
      </c>
      <c r="P5369">
        <v>8170</v>
      </c>
      <c r="Q5369">
        <v>144</v>
      </c>
      <c r="R5369">
        <v>0</v>
      </c>
      <c r="S5369">
        <v>200</v>
      </c>
      <c r="T5369">
        <v>0</v>
      </c>
      <c r="U5369">
        <v>1525</v>
      </c>
      <c r="V5369">
        <v>1525</v>
      </c>
      <c r="W5369">
        <v>200</v>
      </c>
      <c r="X5369">
        <v>0</v>
      </c>
      <c r="Y5369">
        <v>0</v>
      </c>
      <c r="Z5369">
        <v>0</v>
      </c>
      <c r="AD5369" s="1">
        <v>41602.333333333336</v>
      </c>
      <c r="AE5369" s="1">
        <v>41631.708333333336</v>
      </c>
      <c r="AG5369" s="1">
        <v>41581.333333333336</v>
      </c>
      <c r="AH5369" s="1">
        <v>41609.708333333336</v>
      </c>
      <c r="AI5369" s="1">
        <v>41581.333333333336</v>
      </c>
      <c r="AJ5369" s="1">
        <v>41609.708333333336</v>
      </c>
      <c r="AK5369" s="1">
        <v>41581.333333333336</v>
      </c>
      <c r="AL5369" s="1">
        <v>41609.708333333336</v>
      </c>
      <c r="AM5369" s="1">
        <v>41602.333333333336</v>
      </c>
      <c r="AN5369" s="1">
        <v>41631.708333333336</v>
      </c>
      <c r="AP5369" t="s">
        <v>113</v>
      </c>
      <c r="AU5369" t="s">
        <v>11772</v>
      </c>
      <c r="AY5369" t="s">
        <v>106</v>
      </c>
      <c r="AZ5369">
        <v>0</v>
      </c>
      <c r="BA5369">
        <v>0</v>
      </c>
      <c r="BD5369" s="3">
        <v>41321.663194444445</v>
      </c>
      <c r="BE5369" s="3">
        <v>41321.663888888892</v>
      </c>
      <c r="BF5369" t="s">
        <v>115</v>
      </c>
      <c r="BG5369" t="s">
        <v>115</v>
      </c>
      <c r="BH5369">
        <v>8149</v>
      </c>
      <c r="BM5369">
        <v>43470</v>
      </c>
      <c r="BR5369" t="s">
        <v>2854</v>
      </c>
      <c r="BS5369" t="s">
        <v>2855</v>
      </c>
      <c r="BU5369">
        <v>1</v>
      </c>
      <c r="BV5369" t="s">
        <v>118</v>
      </c>
      <c r="BX5369" t="s">
        <v>119</v>
      </c>
      <c r="BY5369" t="s">
        <v>119</v>
      </c>
      <c r="BZ5369" t="s">
        <v>119</v>
      </c>
      <c r="CA5369">
        <v>1</v>
      </c>
      <c r="CC5369" t="s">
        <v>120</v>
      </c>
      <c r="CH5369">
        <v>540</v>
      </c>
      <c r="CI5369">
        <v>30090</v>
      </c>
      <c r="CJ5369" t="s">
        <v>106</v>
      </c>
      <c r="CK5369" t="s">
        <v>106</v>
      </c>
      <c r="CL5369">
        <v>10</v>
      </c>
      <c r="CM5369" t="s">
        <v>2889</v>
      </c>
      <c r="CO5369">
        <v>125504</v>
      </c>
      <c r="CQ5369">
        <v>0</v>
      </c>
      <c r="CR5369">
        <v>0</v>
      </c>
      <c r="CS5369">
        <v>0</v>
      </c>
      <c r="CY5369" t="s">
        <v>123</v>
      </c>
      <c r="CZ5369" t="s">
        <v>124</v>
      </c>
      <c r="DD5369" t="str" cm="1">
        <f t="array" ref="DD5369">TEXT(_xlfn.SEQUENCE(1, DATEDIF(AG5369, AH5369, "m") + 1, AG5369, 30), "YYYY-APMM")</f>
        <v>2013-AP11</v>
      </c>
      <c r="DN5369">
        <f t="shared" si="166"/>
        <v>1525</v>
      </c>
      <c r="DO5369" t="str">
        <f t="shared" si="167"/>
        <v>TILE MASON SK</v>
      </c>
    </row>
    <row r="5370" spans="1:119" x14ac:dyDescent="0.35">
      <c r="A5370" t="s">
        <v>105</v>
      </c>
      <c r="B5370">
        <v>504655</v>
      </c>
      <c r="C5370">
        <v>6359</v>
      </c>
      <c r="D5370">
        <v>125507</v>
      </c>
      <c r="E5370">
        <v>13662</v>
      </c>
      <c r="F5370">
        <v>0</v>
      </c>
      <c r="G5370" t="s">
        <v>106</v>
      </c>
      <c r="H5370" t="s">
        <v>106</v>
      </c>
      <c r="I5370" t="s">
        <v>106</v>
      </c>
      <c r="J5370" t="s">
        <v>107</v>
      </c>
      <c r="K5370" t="s">
        <v>108</v>
      </c>
      <c r="L5370" t="s">
        <v>109</v>
      </c>
      <c r="M5370" t="s">
        <v>110</v>
      </c>
      <c r="N5370" t="s">
        <v>11773</v>
      </c>
      <c r="O5370" t="s">
        <v>2926</v>
      </c>
      <c r="P5370">
        <v>8170</v>
      </c>
      <c r="Q5370">
        <v>168</v>
      </c>
      <c r="R5370">
        <v>0</v>
      </c>
      <c r="S5370">
        <v>120</v>
      </c>
      <c r="T5370">
        <v>0</v>
      </c>
      <c r="U5370">
        <v>649</v>
      </c>
      <c r="V5370">
        <v>649</v>
      </c>
      <c r="W5370">
        <v>120</v>
      </c>
      <c r="X5370">
        <v>0</v>
      </c>
      <c r="Y5370">
        <v>0</v>
      </c>
      <c r="Z5370">
        <v>0</v>
      </c>
      <c r="AD5370" s="1">
        <v>41633.333333333336</v>
      </c>
      <c r="AE5370" s="1">
        <v>41650.708333333336</v>
      </c>
      <c r="AG5370" s="1">
        <v>41608.333333333336</v>
      </c>
      <c r="AH5370" s="1">
        <v>41624.708333333336</v>
      </c>
      <c r="AI5370" s="1">
        <v>41608.333333333336</v>
      </c>
      <c r="AJ5370" s="1">
        <v>41624.708333333336</v>
      </c>
      <c r="AK5370" s="1">
        <v>41608.333333333336</v>
      </c>
      <c r="AL5370" s="1">
        <v>41624.708333333336</v>
      </c>
      <c r="AM5370" s="1">
        <v>41633.333333333336</v>
      </c>
      <c r="AN5370" s="1">
        <v>41650.708333333336</v>
      </c>
      <c r="AP5370" t="s">
        <v>113</v>
      </c>
      <c r="AU5370" t="s">
        <v>11774</v>
      </c>
      <c r="AY5370" t="s">
        <v>106</v>
      </c>
      <c r="AZ5370">
        <v>0</v>
      </c>
      <c r="BA5370">
        <v>0</v>
      </c>
      <c r="BD5370" s="3">
        <v>41321.663194444445</v>
      </c>
      <c r="BE5370" s="3">
        <v>41321.663888888892</v>
      </c>
      <c r="BF5370" t="s">
        <v>115</v>
      </c>
      <c r="BG5370" t="s">
        <v>115</v>
      </c>
      <c r="BH5370">
        <v>8149</v>
      </c>
      <c r="BM5370">
        <v>43470</v>
      </c>
      <c r="BR5370" t="s">
        <v>2854</v>
      </c>
      <c r="BS5370" t="s">
        <v>2855</v>
      </c>
      <c r="BU5370">
        <v>1</v>
      </c>
      <c r="BV5370" t="s">
        <v>118</v>
      </c>
      <c r="BX5370" t="s">
        <v>119</v>
      </c>
      <c r="BY5370" t="s">
        <v>119</v>
      </c>
      <c r="BZ5370" t="s">
        <v>119</v>
      </c>
      <c r="CA5370">
        <v>1</v>
      </c>
      <c r="CC5370" t="s">
        <v>120</v>
      </c>
      <c r="CH5370">
        <v>540</v>
      </c>
      <c r="CI5370">
        <v>30090</v>
      </c>
      <c r="CJ5370" t="s">
        <v>106</v>
      </c>
      <c r="CK5370" t="s">
        <v>106</v>
      </c>
      <c r="CL5370">
        <v>10</v>
      </c>
      <c r="CM5370" t="s">
        <v>2889</v>
      </c>
      <c r="CO5370">
        <v>125504</v>
      </c>
      <c r="CQ5370">
        <v>0</v>
      </c>
      <c r="CR5370">
        <v>0</v>
      </c>
      <c r="CS5370">
        <v>0</v>
      </c>
      <c r="CY5370" t="s">
        <v>123</v>
      </c>
      <c r="CZ5370" t="s">
        <v>124</v>
      </c>
      <c r="DD5370" t="str" cm="1">
        <f t="array" ref="DD5370">TEXT(_xlfn.SEQUENCE(1, DATEDIF(AG5370, AH5370, "m") + 1, AG5370, 30), "YYYY-APMM")</f>
        <v>2013-AP11</v>
      </c>
      <c r="DN5370">
        <f t="shared" si="166"/>
        <v>649</v>
      </c>
      <c r="DO5370" t="str">
        <f t="shared" si="167"/>
        <v>TILE MASON SK</v>
      </c>
    </row>
    <row r="5371" spans="1:119" x14ac:dyDescent="0.35">
      <c r="A5371" t="s">
        <v>105</v>
      </c>
      <c r="B5371">
        <v>504656</v>
      </c>
      <c r="C5371">
        <v>6359</v>
      </c>
      <c r="D5371">
        <v>125507</v>
      </c>
      <c r="E5371">
        <v>13662</v>
      </c>
      <c r="F5371">
        <v>0</v>
      </c>
      <c r="G5371" t="s">
        <v>106</v>
      </c>
      <c r="H5371" t="s">
        <v>106</v>
      </c>
      <c r="I5371" t="s">
        <v>106</v>
      </c>
      <c r="J5371" t="s">
        <v>107</v>
      </c>
      <c r="K5371" t="s">
        <v>108</v>
      </c>
      <c r="L5371" t="s">
        <v>109</v>
      </c>
      <c r="M5371" t="s">
        <v>110</v>
      </c>
      <c r="N5371" t="s">
        <v>11775</v>
      </c>
      <c r="O5371" t="s">
        <v>2929</v>
      </c>
      <c r="P5371">
        <v>8170</v>
      </c>
      <c r="Q5371">
        <v>184</v>
      </c>
      <c r="R5371">
        <v>16</v>
      </c>
      <c r="S5371">
        <v>120</v>
      </c>
      <c r="T5371">
        <v>0</v>
      </c>
      <c r="U5371">
        <v>666</v>
      </c>
      <c r="V5371">
        <v>666</v>
      </c>
      <c r="W5371">
        <v>120</v>
      </c>
      <c r="X5371">
        <v>0</v>
      </c>
      <c r="Y5371">
        <v>0</v>
      </c>
      <c r="Z5371">
        <v>0</v>
      </c>
      <c r="AD5371" s="1">
        <v>41629.333333333336</v>
      </c>
      <c r="AE5371" s="1">
        <v>41645.708333333336</v>
      </c>
      <c r="AG5371" s="1">
        <v>41601.333333333336</v>
      </c>
      <c r="AH5371" s="1">
        <v>41617.708333333336</v>
      </c>
      <c r="AI5371" s="1">
        <v>41601.333333333336</v>
      </c>
      <c r="AJ5371" s="1">
        <v>41617.708333333336</v>
      </c>
      <c r="AK5371" s="1">
        <v>41601.333333333336</v>
      </c>
      <c r="AL5371" s="1">
        <v>41617.708333333336</v>
      </c>
      <c r="AM5371" s="1">
        <v>41629.333333333336</v>
      </c>
      <c r="AN5371" s="1">
        <v>41645.708333333336</v>
      </c>
      <c r="AP5371" t="s">
        <v>113</v>
      </c>
      <c r="AU5371" t="s">
        <v>11776</v>
      </c>
      <c r="AY5371" t="s">
        <v>106</v>
      </c>
      <c r="AZ5371">
        <v>0</v>
      </c>
      <c r="BA5371">
        <v>0</v>
      </c>
      <c r="BD5371" s="3">
        <v>41321.663194444445</v>
      </c>
      <c r="BE5371" s="3">
        <v>41321.663888888892</v>
      </c>
      <c r="BF5371" t="s">
        <v>115</v>
      </c>
      <c r="BG5371" t="s">
        <v>115</v>
      </c>
      <c r="BH5371">
        <v>8149</v>
      </c>
      <c r="BM5371">
        <v>43470</v>
      </c>
      <c r="BR5371" t="s">
        <v>2854</v>
      </c>
      <c r="BS5371" t="s">
        <v>2855</v>
      </c>
      <c r="BU5371">
        <v>1</v>
      </c>
      <c r="BV5371" t="s">
        <v>118</v>
      </c>
      <c r="BX5371" t="s">
        <v>119</v>
      </c>
      <c r="BY5371" t="s">
        <v>119</v>
      </c>
      <c r="BZ5371" t="s">
        <v>119</v>
      </c>
      <c r="CA5371">
        <v>1</v>
      </c>
      <c r="CC5371" t="s">
        <v>120</v>
      </c>
      <c r="CH5371">
        <v>540</v>
      </c>
      <c r="CI5371">
        <v>30090</v>
      </c>
      <c r="CJ5371" t="s">
        <v>106</v>
      </c>
      <c r="CK5371" t="s">
        <v>106</v>
      </c>
      <c r="CL5371">
        <v>10</v>
      </c>
      <c r="CM5371" t="s">
        <v>2889</v>
      </c>
      <c r="CO5371">
        <v>125504</v>
      </c>
      <c r="CQ5371">
        <v>0</v>
      </c>
      <c r="CR5371">
        <v>0</v>
      </c>
      <c r="CS5371">
        <v>0</v>
      </c>
      <c r="CY5371" t="s">
        <v>123</v>
      </c>
      <c r="CZ5371" t="s">
        <v>124</v>
      </c>
      <c r="DD5371" t="str" cm="1">
        <f t="array" ref="DD5371">TEXT(_xlfn.SEQUENCE(1, DATEDIF(AG5371, AH5371, "m") + 1, AG5371, 30), "YYYY-APMM")</f>
        <v>2013-AP11</v>
      </c>
      <c r="DN5371">
        <f t="shared" si="166"/>
        <v>666</v>
      </c>
      <c r="DO5371" t="str">
        <f t="shared" si="167"/>
        <v>TILE MASON SK</v>
      </c>
    </row>
    <row r="5372" spans="1:119" x14ac:dyDescent="0.35">
      <c r="A5372" t="s">
        <v>105</v>
      </c>
      <c r="B5372">
        <v>504657</v>
      </c>
      <c r="C5372">
        <v>6359</v>
      </c>
      <c r="D5372">
        <v>125507</v>
      </c>
      <c r="E5372">
        <v>13662</v>
      </c>
      <c r="F5372">
        <v>0</v>
      </c>
      <c r="G5372" t="s">
        <v>106</v>
      </c>
      <c r="H5372" t="s">
        <v>106</v>
      </c>
      <c r="I5372" t="s">
        <v>106</v>
      </c>
      <c r="J5372" t="s">
        <v>107</v>
      </c>
      <c r="K5372" t="s">
        <v>108</v>
      </c>
      <c r="L5372" t="s">
        <v>109</v>
      </c>
      <c r="M5372" t="s">
        <v>110</v>
      </c>
      <c r="N5372" t="s">
        <v>11777</v>
      </c>
      <c r="O5372" t="s">
        <v>2932</v>
      </c>
      <c r="P5372">
        <v>8171</v>
      </c>
      <c r="Q5372">
        <v>168</v>
      </c>
      <c r="R5372">
        <v>0</v>
      </c>
      <c r="S5372">
        <v>160</v>
      </c>
      <c r="T5372">
        <v>0</v>
      </c>
      <c r="U5372">
        <v>762.5</v>
      </c>
      <c r="V5372">
        <v>762.5</v>
      </c>
      <c r="W5372">
        <v>160</v>
      </c>
      <c r="X5372">
        <v>0</v>
      </c>
      <c r="Y5372">
        <v>0</v>
      </c>
      <c r="Z5372">
        <v>0</v>
      </c>
      <c r="AD5372" s="1">
        <v>41641.333333333336</v>
      </c>
      <c r="AE5372" s="1">
        <v>41664.708333333336</v>
      </c>
      <c r="AG5372" s="1">
        <v>41616.333333333336</v>
      </c>
      <c r="AH5372" s="1">
        <v>41639.708333333336</v>
      </c>
      <c r="AI5372" s="1">
        <v>41616.333333333336</v>
      </c>
      <c r="AJ5372" s="1">
        <v>41639.708333333336</v>
      </c>
      <c r="AK5372" s="1">
        <v>41616.333333333336</v>
      </c>
      <c r="AL5372" s="1">
        <v>41639.708333333336</v>
      </c>
      <c r="AM5372" s="1">
        <v>41641.333333333336</v>
      </c>
      <c r="AN5372" s="1">
        <v>41664.708333333336</v>
      </c>
      <c r="AP5372" t="s">
        <v>113</v>
      </c>
      <c r="AU5372" t="s">
        <v>11778</v>
      </c>
      <c r="AY5372" t="s">
        <v>106</v>
      </c>
      <c r="AZ5372">
        <v>0</v>
      </c>
      <c r="BA5372">
        <v>0</v>
      </c>
      <c r="BD5372" s="3">
        <v>41321.663194444445</v>
      </c>
      <c r="BE5372" s="3">
        <v>41321.663888888892</v>
      </c>
      <c r="BF5372" t="s">
        <v>115</v>
      </c>
      <c r="BG5372" t="s">
        <v>115</v>
      </c>
      <c r="BH5372">
        <v>8149</v>
      </c>
      <c r="BM5372">
        <v>43480</v>
      </c>
      <c r="BR5372" t="s">
        <v>2893</v>
      </c>
      <c r="BS5372" t="s">
        <v>2894</v>
      </c>
      <c r="BU5372">
        <v>1</v>
      </c>
      <c r="BV5372" t="s">
        <v>118</v>
      </c>
      <c r="BX5372" t="s">
        <v>119</v>
      </c>
      <c r="BY5372" t="s">
        <v>119</v>
      </c>
      <c r="BZ5372" t="s">
        <v>119</v>
      </c>
      <c r="CA5372">
        <v>1</v>
      </c>
      <c r="CC5372" t="s">
        <v>120</v>
      </c>
      <c r="CH5372">
        <v>540</v>
      </c>
      <c r="CI5372">
        <v>30090</v>
      </c>
      <c r="CJ5372" t="s">
        <v>106</v>
      </c>
      <c r="CK5372" t="s">
        <v>106</v>
      </c>
      <c r="CL5372">
        <v>10</v>
      </c>
      <c r="CM5372" t="s">
        <v>2889</v>
      </c>
      <c r="CO5372">
        <v>125504</v>
      </c>
      <c r="CQ5372">
        <v>0</v>
      </c>
      <c r="CR5372">
        <v>0</v>
      </c>
      <c r="CS5372">
        <v>0</v>
      </c>
      <c r="CY5372" t="s">
        <v>123</v>
      </c>
      <c r="CZ5372" t="s">
        <v>124</v>
      </c>
      <c r="DD5372" t="str" cm="1">
        <f t="array" ref="DD5372">TEXT(_xlfn.SEQUENCE(1, DATEDIF(AG5372, AH5372, "m") + 1, AG5372, 30), "YYYY-APMM")</f>
        <v>2013-AP12</v>
      </c>
      <c r="DN5372">
        <f t="shared" si="166"/>
        <v>762.5</v>
      </c>
      <c r="DO5372" t="str">
        <f t="shared" si="167"/>
        <v>GRANITE MASON SK</v>
      </c>
    </row>
    <row r="5373" spans="1:119" x14ac:dyDescent="0.35">
      <c r="A5373" t="s">
        <v>105</v>
      </c>
      <c r="B5373">
        <v>504658</v>
      </c>
      <c r="C5373">
        <v>6359</v>
      </c>
      <c r="D5373">
        <v>125507</v>
      </c>
      <c r="E5373">
        <v>13662</v>
      </c>
      <c r="F5373">
        <v>0</v>
      </c>
      <c r="G5373" t="s">
        <v>106</v>
      </c>
      <c r="H5373" t="s">
        <v>106</v>
      </c>
      <c r="I5373" t="s">
        <v>106</v>
      </c>
      <c r="J5373" t="s">
        <v>107</v>
      </c>
      <c r="K5373" t="s">
        <v>108</v>
      </c>
      <c r="L5373" t="s">
        <v>109</v>
      </c>
      <c r="M5373" t="s">
        <v>110</v>
      </c>
      <c r="N5373" t="s">
        <v>11779</v>
      </c>
      <c r="O5373" t="s">
        <v>2935</v>
      </c>
      <c r="P5373">
        <v>8178</v>
      </c>
      <c r="Q5373">
        <v>144</v>
      </c>
      <c r="R5373">
        <v>0</v>
      </c>
      <c r="S5373">
        <v>160</v>
      </c>
      <c r="T5373">
        <v>0</v>
      </c>
      <c r="U5373">
        <v>1273.48</v>
      </c>
      <c r="V5373">
        <v>1273.48</v>
      </c>
      <c r="W5373">
        <v>160</v>
      </c>
      <c r="X5373">
        <v>0</v>
      </c>
      <c r="Y5373">
        <v>0</v>
      </c>
      <c r="Z5373">
        <v>0</v>
      </c>
      <c r="AD5373" s="1">
        <v>41619.333333333336</v>
      </c>
      <c r="AE5373" s="1">
        <v>41643.708333333336</v>
      </c>
      <c r="AG5373" s="1">
        <v>41598.333333333336</v>
      </c>
      <c r="AH5373" s="1">
        <v>41620.708333333336</v>
      </c>
      <c r="AI5373" s="1">
        <v>41598.333333333336</v>
      </c>
      <c r="AJ5373" s="1">
        <v>41620.708333333336</v>
      </c>
      <c r="AK5373" s="1">
        <v>41598.333333333336</v>
      </c>
      <c r="AL5373" s="1">
        <v>41620.708333333336</v>
      </c>
      <c r="AM5373" s="1">
        <v>41619.333333333336</v>
      </c>
      <c r="AN5373" s="1">
        <v>41643.708333333336</v>
      </c>
      <c r="AP5373" t="s">
        <v>113</v>
      </c>
      <c r="AU5373" t="s">
        <v>11780</v>
      </c>
      <c r="AY5373" t="s">
        <v>106</v>
      </c>
      <c r="AZ5373">
        <v>0</v>
      </c>
      <c r="BA5373">
        <v>0</v>
      </c>
      <c r="BD5373" s="3">
        <v>41321.663194444445</v>
      </c>
      <c r="BE5373" s="3">
        <v>41321.663888888892</v>
      </c>
      <c r="BF5373" t="s">
        <v>115</v>
      </c>
      <c r="BG5373" t="s">
        <v>115</v>
      </c>
      <c r="BH5373">
        <v>8149</v>
      </c>
      <c r="BM5373">
        <v>43550</v>
      </c>
      <c r="BR5373" t="s">
        <v>116</v>
      </c>
      <c r="BS5373" t="s">
        <v>117</v>
      </c>
      <c r="BU5373">
        <v>1</v>
      </c>
      <c r="BV5373" t="s">
        <v>118</v>
      </c>
      <c r="BX5373" t="s">
        <v>119</v>
      </c>
      <c r="BY5373" t="s">
        <v>119</v>
      </c>
      <c r="BZ5373" t="s">
        <v>119</v>
      </c>
      <c r="CA5373">
        <v>1</v>
      </c>
      <c r="CC5373" t="s">
        <v>120</v>
      </c>
      <c r="CH5373">
        <v>540</v>
      </c>
      <c r="CI5373">
        <v>30090</v>
      </c>
      <c r="CJ5373" t="s">
        <v>106</v>
      </c>
      <c r="CK5373" t="s">
        <v>106</v>
      </c>
      <c r="CL5373">
        <v>10</v>
      </c>
      <c r="CM5373" t="s">
        <v>2889</v>
      </c>
      <c r="CO5373">
        <v>125504</v>
      </c>
      <c r="CQ5373">
        <v>0</v>
      </c>
      <c r="CR5373">
        <v>0</v>
      </c>
      <c r="CS5373">
        <v>0</v>
      </c>
      <c r="CY5373" t="s">
        <v>123</v>
      </c>
      <c r="CZ5373" t="s">
        <v>124</v>
      </c>
      <c r="DD5373" t="str" cm="1">
        <f t="array" ref="DD5373">TEXT(_xlfn.SEQUENCE(1, DATEDIF(AG5373, AH5373, "m") + 1, AG5373, 30), "YYYY-APMM")</f>
        <v>2013-AP11</v>
      </c>
      <c r="DN5373">
        <f t="shared" si="166"/>
        <v>1273.48</v>
      </c>
      <c r="DO5373" t="str">
        <f t="shared" si="167"/>
        <v>LABOR- SUBCONTRACTOR</v>
      </c>
    </row>
    <row r="5374" spans="1:119" x14ac:dyDescent="0.35">
      <c r="A5374" t="s">
        <v>105</v>
      </c>
      <c r="B5374">
        <v>504659</v>
      </c>
      <c r="C5374">
        <v>6359</v>
      </c>
      <c r="D5374">
        <v>125507</v>
      </c>
      <c r="E5374">
        <v>13662</v>
      </c>
      <c r="F5374">
        <v>0</v>
      </c>
      <c r="G5374" t="s">
        <v>106</v>
      </c>
      <c r="H5374" t="s">
        <v>106</v>
      </c>
      <c r="I5374" t="s">
        <v>106</v>
      </c>
      <c r="J5374" t="s">
        <v>107</v>
      </c>
      <c r="K5374" t="s">
        <v>108</v>
      </c>
      <c r="L5374" t="s">
        <v>109</v>
      </c>
      <c r="M5374" t="s">
        <v>110</v>
      </c>
      <c r="N5374" t="s">
        <v>11781</v>
      </c>
      <c r="O5374" t="s">
        <v>2938</v>
      </c>
      <c r="P5374">
        <v>8178</v>
      </c>
      <c r="Q5374">
        <v>168</v>
      </c>
      <c r="R5374">
        <v>24</v>
      </c>
      <c r="S5374">
        <v>200</v>
      </c>
      <c r="T5374">
        <v>0</v>
      </c>
      <c r="U5374">
        <v>131.25</v>
      </c>
      <c r="V5374">
        <v>131.25</v>
      </c>
      <c r="W5374">
        <v>200</v>
      </c>
      <c r="X5374">
        <v>0</v>
      </c>
      <c r="Y5374">
        <v>0</v>
      </c>
      <c r="Z5374">
        <v>0</v>
      </c>
      <c r="AD5374" s="1">
        <v>41632.333333333336</v>
      </c>
      <c r="AE5374" s="1">
        <v>41660.708333333336</v>
      </c>
      <c r="AG5374" s="1">
        <v>41606.333333333336</v>
      </c>
      <c r="AH5374" s="1">
        <v>41636.708333333336</v>
      </c>
      <c r="AI5374" s="1">
        <v>41606.333333333336</v>
      </c>
      <c r="AJ5374" s="1">
        <v>41636.708333333336</v>
      </c>
      <c r="AK5374" s="1">
        <v>41606.333333333336</v>
      </c>
      <c r="AL5374" s="1">
        <v>41636.708333333336</v>
      </c>
      <c r="AM5374" s="1">
        <v>41632.333333333336</v>
      </c>
      <c r="AN5374" s="1">
        <v>41660.708333333336</v>
      </c>
      <c r="AP5374" t="s">
        <v>113</v>
      </c>
      <c r="AU5374" t="s">
        <v>11782</v>
      </c>
      <c r="AY5374" t="s">
        <v>106</v>
      </c>
      <c r="AZ5374">
        <v>0</v>
      </c>
      <c r="BA5374">
        <v>0</v>
      </c>
      <c r="BD5374" s="3">
        <v>41321.663194444445</v>
      </c>
      <c r="BE5374" s="3">
        <v>41321.663888888892</v>
      </c>
      <c r="BF5374" t="s">
        <v>115</v>
      </c>
      <c r="BG5374" t="s">
        <v>115</v>
      </c>
      <c r="BH5374">
        <v>8149</v>
      </c>
      <c r="BM5374">
        <v>43550</v>
      </c>
      <c r="BR5374" t="s">
        <v>116</v>
      </c>
      <c r="BS5374" t="s">
        <v>117</v>
      </c>
      <c r="BU5374">
        <v>1</v>
      </c>
      <c r="BV5374" t="s">
        <v>118</v>
      </c>
      <c r="BX5374" t="s">
        <v>119</v>
      </c>
      <c r="BY5374" t="s">
        <v>119</v>
      </c>
      <c r="BZ5374" t="s">
        <v>119</v>
      </c>
      <c r="CA5374">
        <v>1</v>
      </c>
      <c r="CC5374" t="s">
        <v>120</v>
      </c>
      <c r="CH5374">
        <v>540</v>
      </c>
      <c r="CI5374">
        <v>30090</v>
      </c>
      <c r="CJ5374" t="s">
        <v>106</v>
      </c>
      <c r="CK5374" t="s">
        <v>106</v>
      </c>
      <c r="CL5374">
        <v>10</v>
      </c>
      <c r="CM5374" t="s">
        <v>2889</v>
      </c>
      <c r="CO5374">
        <v>125504</v>
      </c>
      <c r="CQ5374">
        <v>0</v>
      </c>
      <c r="CR5374">
        <v>0</v>
      </c>
      <c r="CS5374">
        <v>0</v>
      </c>
      <c r="CY5374" t="s">
        <v>123</v>
      </c>
      <c r="CZ5374" t="s">
        <v>124</v>
      </c>
      <c r="DD5374" t="str" cm="1">
        <f t="array" ref="DD5374:DE5374">TEXT(_xlfn.SEQUENCE(1, DATEDIF(AG5374, AH5374, "m") + 1, AG5374, 30), "YYYY-APMM")</f>
        <v>2013-AP11</v>
      </c>
      <c r="DE5374" t="str">
        <v>2013-AP12</v>
      </c>
      <c r="DN5374">
        <f t="shared" si="166"/>
        <v>65.625</v>
      </c>
      <c r="DO5374" t="str">
        <f t="shared" si="167"/>
        <v>LABOR- SUBCONTRACTOR</v>
      </c>
    </row>
    <row r="5375" spans="1:119" x14ac:dyDescent="0.35">
      <c r="A5375" t="s">
        <v>105</v>
      </c>
      <c r="B5375">
        <v>504660</v>
      </c>
      <c r="C5375">
        <v>6359</v>
      </c>
      <c r="D5375">
        <v>125507</v>
      </c>
      <c r="E5375">
        <v>13662</v>
      </c>
      <c r="F5375">
        <v>0</v>
      </c>
      <c r="G5375" t="s">
        <v>106</v>
      </c>
      <c r="H5375" t="s">
        <v>106</v>
      </c>
      <c r="I5375" t="s">
        <v>106</v>
      </c>
      <c r="J5375" t="s">
        <v>107</v>
      </c>
      <c r="K5375" t="s">
        <v>108</v>
      </c>
      <c r="L5375" t="s">
        <v>109</v>
      </c>
      <c r="M5375" t="s">
        <v>110</v>
      </c>
      <c r="N5375" t="s">
        <v>11783</v>
      </c>
      <c r="O5375" t="s">
        <v>2941</v>
      </c>
      <c r="P5375">
        <v>8178</v>
      </c>
      <c r="Q5375">
        <v>144</v>
      </c>
      <c r="R5375">
        <v>0</v>
      </c>
      <c r="S5375">
        <v>200</v>
      </c>
      <c r="T5375">
        <v>0</v>
      </c>
      <c r="U5375">
        <v>1168.75</v>
      </c>
      <c r="V5375">
        <v>1168.75</v>
      </c>
      <c r="W5375">
        <v>200</v>
      </c>
      <c r="X5375">
        <v>0</v>
      </c>
      <c r="Y5375">
        <v>0</v>
      </c>
      <c r="Z5375">
        <v>0</v>
      </c>
      <c r="AD5375" s="1">
        <v>41632.333333333336</v>
      </c>
      <c r="AE5375" s="1">
        <v>41660.708333333336</v>
      </c>
      <c r="AG5375" s="1">
        <v>41610.333333333336</v>
      </c>
      <c r="AH5375" s="1">
        <v>41639.708333333336</v>
      </c>
      <c r="AI5375" s="1">
        <v>41610.333333333336</v>
      </c>
      <c r="AJ5375" s="1">
        <v>41639.708333333336</v>
      </c>
      <c r="AK5375" s="1">
        <v>41610.333333333336</v>
      </c>
      <c r="AL5375" s="1">
        <v>41639.708333333336</v>
      </c>
      <c r="AM5375" s="1">
        <v>41632.333333333336</v>
      </c>
      <c r="AN5375" s="1">
        <v>41660.708333333336</v>
      </c>
      <c r="AP5375" t="s">
        <v>113</v>
      </c>
      <c r="AU5375" t="s">
        <v>11784</v>
      </c>
      <c r="AY5375" t="s">
        <v>106</v>
      </c>
      <c r="AZ5375">
        <v>0</v>
      </c>
      <c r="BA5375">
        <v>0</v>
      </c>
      <c r="BD5375" s="3">
        <v>41321.663194444445</v>
      </c>
      <c r="BE5375" s="3">
        <v>41321.663888888892</v>
      </c>
      <c r="BF5375" t="s">
        <v>115</v>
      </c>
      <c r="BG5375" t="s">
        <v>115</v>
      </c>
      <c r="BH5375">
        <v>8149</v>
      </c>
      <c r="BM5375">
        <v>43550</v>
      </c>
      <c r="BR5375" t="s">
        <v>116</v>
      </c>
      <c r="BS5375" t="s">
        <v>117</v>
      </c>
      <c r="BU5375">
        <v>1</v>
      </c>
      <c r="BV5375" t="s">
        <v>118</v>
      </c>
      <c r="BX5375" t="s">
        <v>119</v>
      </c>
      <c r="BY5375" t="s">
        <v>119</v>
      </c>
      <c r="BZ5375" t="s">
        <v>119</v>
      </c>
      <c r="CA5375">
        <v>1</v>
      </c>
      <c r="CC5375" t="s">
        <v>120</v>
      </c>
      <c r="CH5375">
        <v>540</v>
      </c>
      <c r="CI5375">
        <v>30090</v>
      </c>
      <c r="CJ5375" t="s">
        <v>106</v>
      </c>
      <c r="CK5375" t="s">
        <v>106</v>
      </c>
      <c r="CL5375">
        <v>10</v>
      </c>
      <c r="CM5375" t="s">
        <v>2889</v>
      </c>
      <c r="CO5375">
        <v>125504</v>
      </c>
      <c r="CQ5375">
        <v>0</v>
      </c>
      <c r="CR5375">
        <v>0</v>
      </c>
      <c r="CS5375">
        <v>0</v>
      </c>
      <c r="CY5375" t="s">
        <v>123</v>
      </c>
      <c r="CZ5375" t="s">
        <v>124</v>
      </c>
      <c r="DD5375" t="str" cm="1">
        <f t="array" ref="DD5375">TEXT(_xlfn.SEQUENCE(1, DATEDIF(AG5375, AH5375, "m") + 1, AG5375, 30), "YYYY-APMM")</f>
        <v>2013-AP12</v>
      </c>
      <c r="DN5375">
        <f t="shared" si="166"/>
        <v>1168.75</v>
      </c>
      <c r="DO5375" t="str">
        <f t="shared" si="167"/>
        <v>LABOR- SUBCONTRACTOR</v>
      </c>
    </row>
    <row r="5376" spans="1:119" x14ac:dyDescent="0.35">
      <c r="A5376" t="s">
        <v>105</v>
      </c>
      <c r="B5376">
        <v>504661</v>
      </c>
      <c r="C5376">
        <v>6359</v>
      </c>
      <c r="D5376">
        <v>125507</v>
      </c>
      <c r="E5376">
        <v>13662</v>
      </c>
      <c r="F5376">
        <v>0</v>
      </c>
      <c r="G5376" t="s">
        <v>106</v>
      </c>
      <c r="H5376" t="s">
        <v>106</v>
      </c>
      <c r="I5376" t="s">
        <v>106</v>
      </c>
      <c r="J5376" t="s">
        <v>107</v>
      </c>
      <c r="K5376" t="s">
        <v>108</v>
      </c>
      <c r="L5376" t="s">
        <v>109</v>
      </c>
      <c r="M5376" t="s">
        <v>110</v>
      </c>
      <c r="N5376" t="s">
        <v>11785</v>
      </c>
      <c r="O5376" t="s">
        <v>2944</v>
      </c>
      <c r="P5376">
        <v>8178</v>
      </c>
      <c r="Q5376">
        <v>168</v>
      </c>
      <c r="R5376">
        <v>0</v>
      </c>
      <c r="S5376">
        <v>120</v>
      </c>
      <c r="T5376">
        <v>0</v>
      </c>
      <c r="U5376">
        <v>269.5</v>
      </c>
      <c r="V5376">
        <v>269.5</v>
      </c>
      <c r="W5376">
        <v>120</v>
      </c>
      <c r="X5376">
        <v>0</v>
      </c>
      <c r="Y5376">
        <v>0</v>
      </c>
      <c r="Z5376">
        <v>0</v>
      </c>
      <c r="AD5376" s="1">
        <v>41655.333333333336</v>
      </c>
      <c r="AE5376" s="1">
        <v>41672.708333333336</v>
      </c>
      <c r="AG5376" s="1">
        <v>41631.333333333336</v>
      </c>
      <c r="AH5376" s="1">
        <v>41647.708333333336</v>
      </c>
      <c r="AI5376" s="1">
        <v>41631.333333333336</v>
      </c>
      <c r="AJ5376" s="1">
        <v>41647.708333333336</v>
      </c>
      <c r="AK5376" s="1">
        <v>41631.333333333336</v>
      </c>
      <c r="AL5376" s="1">
        <v>41647.708333333336</v>
      </c>
      <c r="AM5376" s="1">
        <v>41655.333333333336</v>
      </c>
      <c r="AN5376" s="1">
        <v>41672.708333333336</v>
      </c>
      <c r="AP5376" t="s">
        <v>113</v>
      </c>
      <c r="AU5376" t="s">
        <v>11786</v>
      </c>
      <c r="AY5376" t="s">
        <v>106</v>
      </c>
      <c r="AZ5376">
        <v>0</v>
      </c>
      <c r="BA5376">
        <v>0</v>
      </c>
      <c r="BD5376" s="3">
        <v>41321.663194444445</v>
      </c>
      <c r="BE5376" s="3">
        <v>41321.663888888892</v>
      </c>
      <c r="BF5376" t="s">
        <v>115</v>
      </c>
      <c r="BG5376" t="s">
        <v>115</v>
      </c>
      <c r="BH5376">
        <v>8149</v>
      </c>
      <c r="BM5376">
        <v>43550</v>
      </c>
      <c r="BR5376" t="s">
        <v>116</v>
      </c>
      <c r="BS5376" t="s">
        <v>117</v>
      </c>
      <c r="BU5376">
        <v>1</v>
      </c>
      <c r="BV5376" t="s">
        <v>118</v>
      </c>
      <c r="BX5376" t="s">
        <v>119</v>
      </c>
      <c r="BY5376" t="s">
        <v>119</v>
      </c>
      <c r="BZ5376" t="s">
        <v>119</v>
      </c>
      <c r="CA5376">
        <v>1</v>
      </c>
      <c r="CC5376" t="s">
        <v>120</v>
      </c>
      <c r="CH5376">
        <v>540</v>
      </c>
      <c r="CI5376">
        <v>30090</v>
      </c>
      <c r="CJ5376" t="s">
        <v>106</v>
      </c>
      <c r="CK5376" t="s">
        <v>106</v>
      </c>
      <c r="CL5376">
        <v>10</v>
      </c>
      <c r="CM5376" t="s">
        <v>2889</v>
      </c>
      <c r="CO5376">
        <v>125504</v>
      </c>
      <c r="CQ5376">
        <v>0</v>
      </c>
      <c r="CR5376">
        <v>0</v>
      </c>
      <c r="CS5376">
        <v>0</v>
      </c>
      <c r="CY5376" t="s">
        <v>123</v>
      </c>
      <c r="CZ5376" t="s">
        <v>124</v>
      </c>
      <c r="DD5376" t="str" cm="1">
        <f t="array" ref="DD5376">TEXT(_xlfn.SEQUENCE(1, DATEDIF(AG5376, AH5376, "m") + 1, AG5376, 30), "YYYY-APMM")</f>
        <v>2013-AP12</v>
      </c>
      <c r="DN5376">
        <f t="shared" si="166"/>
        <v>269.5</v>
      </c>
      <c r="DO5376" t="str">
        <f t="shared" si="167"/>
        <v>LABOR- SUBCONTRACTOR</v>
      </c>
    </row>
    <row r="5377" spans="1:119" x14ac:dyDescent="0.35">
      <c r="A5377" t="s">
        <v>105</v>
      </c>
      <c r="B5377">
        <v>504662</v>
      </c>
      <c r="C5377">
        <v>6359</v>
      </c>
      <c r="D5377">
        <v>125507</v>
      </c>
      <c r="E5377">
        <v>13662</v>
      </c>
      <c r="F5377">
        <v>0</v>
      </c>
      <c r="G5377" t="s">
        <v>106</v>
      </c>
      <c r="H5377" t="s">
        <v>106</v>
      </c>
      <c r="I5377" t="s">
        <v>106</v>
      </c>
      <c r="J5377" t="s">
        <v>107</v>
      </c>
      <c r="K5377" t="s">
        <v>108</v>
      </c>
      <c r="L5377" t="s">
        <v>109</v>
      </c>
      <c r="M5377" t="s">
        <v>110</v>
      </c>
      <c r="N5377" t="s">
        <v>11787</v>
      </c>
      <c r="O5377" t="s">
        <v>2902</v>
      </c>
      <c r="P5377">
        <v>8178</v>
      </c>
      <c r="Q5377">
        <v>168</v>
      </c>
      <c r="R5377">
        <v>0</v>
      </c>
      <c r="S5377">
        <v>120</v>
      </c>
      <c r="T5377">
        <v>0</v>
      </c>
      <c r="U5377">
        <v>154</v>
      </c>
      <c r="V5377">
        <v>154</v>
      </c>
      <c r="W5377">
        <v>120</v>
      </c>
      <c r="X5377">
        <v>0</v>
      </c>
      <c r="Y5377">
        <v>0</v>
      </c>
      <c r="Z5377">
        <v>0</v>
      </c>
      <c r="AD5377" s="1">
        <v>41661.333333333336</v>
      </c>
      <c r="AE5377" s="1">
        <v>41678.708333333336</v>
      </c>
      <c r="AG5377" s="1">
        <v>41637.333333333336</v>
      </c>
      <c r="AH5377" s="1">
        <v>41653.708333333336</v>
      </c>
      <c r="AI5377" s="1">
        <v>41637.333333333336</v>
      </c>
      <c r="AJ5377" s="1">
        <v>41653.708333333336</v>
      </c>
      <c r="AK5377" s="1">
        <v>41637.333333333336</v>
      </c>
      <c r="AL5377" s="1">
        <v>41653.708333333336</v>
      </c>
      <c r="AM5377" s="1">
        <v>41661.333333333336</v>
      </c>
      <c r="AN5377" s="1">
        <v>41678.708333333336</v>
      </c>
      <c r="AP5377" t="s">
        <v>113</v>
      </c>
      <c r="AU5377" t="s">
        <v>11788</v>
      </c>
      <c r="AY5377" t="s">
        <v>106</v>
      </c>
      <c r="AZ5377">
        <v>0</v>
      </c>
      <c r="BA5377">
        <v>0</v>
      </c>
      <c r="BD5377" s="3">
        <v>41321.663194444445</v>
      </c>
      <c r="BE5377" s="3">
        <v>41321.663888888892</v>
      </c>
      <c r="BF5377" t="s">
        <v>115</v>
      </c>
      <c r="BG5377" t="s">
        <v>115</v>
      </c>
      <c r="BH5377">
        <v>8149</v>
      </c>
      <c r="BM5377">
        <v>43550</v>
      </c>
      <c r="BR5377" t="s">
        <v>116</v>
      </c>
      <c r="BS5377" t="s">
        <v>117</v>
      </c>
      <c r="BU5377">
        <v>1</v>
      </c>
      <c r="BV5377" t="s">
        <v>118</v>
      </c>
      <c r="BX5377" t="s">
        <v>119</v>
      </c>
      <c r="BY5377" t="s">
        <v>119</v>
      </c>
      <c r="BZ5377" t="s">
        <v>119</v>
      </c>
      <c r="CA5377">
        <v>1</v>
      </c>
      <c r="CC5377" t="s">
        <v>120</v>
      </c>
      <c r="CH5377">
        <v>540</v>
      </c>
      <c r="CI5377">
        <v>30090</v>
      </c>
      <c r="CJ5377" t="s">
        <v>106</v>
      </c>
      <c r="CK5377" t="s">
        <v>106</v>
      </c>
      <c r="CL5377">
        <v>10</v>
      </c>
      <c r="CM5377" t="s">
        <v>2889</v>
      </c>
      <c r="CO5377">
        <v>125504</v>
      </c>
      <c r="CQ5377">
        <v>0</v>
      </c>
      <c r="CR5377">
        <v>0</v>
      </c>
      <c r="CS5377">
        <v>0</v>
      </c>
      <c r="CY5377" t="s">
        <v>123</v>
      </c>
      <c r="CZ5377" t="s">
        <v>124</v>
      </c>
      <c r="DD5377" t="str" cm="1">
        <f t="array" ref="DD5377">TEXT(_xlfn.SEQUENCE(1, DATEDIF(AG5377, AH5377, "m") + 1, AG5377, 30), "YYYY-APMM")</f>
        <v>2013-AP12</v>
      </c>
      <c r="DN5377">
        <f t="shared" si="166"/>
        <v>154</v>
      </c>
      <c r="DO5377" t="str">
        <f t="shared" si="167"/>
        <v>LABOR- SUBCONTRACTOR</v>
      </c>
    </row>
    <row r="5378" spans="1:119" x14ac:dyDescent="0.35">
      <c r="A5378" t="s">
        <v>105</v>
      </c>
      <c r="B5378">
        <v>504663</v>
      </c>
      <c r="C5378">
        <v>6359</v>
      </c>
      <c r="D5378">
        <v>125507</v>
      </c>
      <c r="E5378">
        <v>13662</v>
      </c>
      <c r="F5378">
        <v>0</v>
      </c>
      <c r="G5378" t="s">
        <v>106</v>
      </c>
      <c r="H5378" t="s">
        <v>106</v>
      </c>
      <c r="I5378" t="s">
        <v>106</v>
      </c>
      <c r="J5378" t="s">
        <v>107</v>
      </c>
      <c r="K5378" t="s">
        <v>108</v>
      </c>
      <c r="L5378" t="s">
        <v>109</v>
      </c>
      <c r="M5378" t="s">
        <v>110</v>
      </c>
      <c r="N5378" t="s">
        <v>11789</v>
      </c>
      <c r="O5378" t="s">
        <v>2947</v>
      </c>
      <c r="P5378">
        <v>8178</v>
      </c>
      <c r="Q5378">
        <v>248</v>
      </c>
      <c r="R5378">
        <v>40</v>
      </c>
      <c r="S5378">
        <v>160</v>
      </c>
      <c r="T5378">
        <v>0</v>
      </c>
      <c r="U5378">
        <v>140.25</v>
      </c>
      <c r="V5378">
        <v>140.25</v>
      </c>
      <c r="W5378">
        <v>160</v>
      </c>
      <c r="X5378">
        <v>0</v>
      </c>
      <c r="Y5378">
        <v>0</v>
      </c>
      <c r="Z5378">
        <v>0</v>
      </c>
      <c r="AD5378" s="1">
        <v>41680.333333333336</v>
      </c>
      <c r="AE5378" s="1">
        <v>41703.708333333336</v>
      </c>
      <c r="AG5378" s="1">
        <v>41644.333333333336</v>
      </c>
      <c r="AH5378" s="1">
        <v>41666.708333333336</v>
      </c>
      <c r="AI5378" s="1">
        <v>41644.333333333336</v>
      </c>
      <c r="AJ5378" s="1">
        <v>41666.708333333336</v>
      </c>
      <c r="AK5378" s="1">
        <v>41644.333333333336</v>
      </c>
      <c r="AL5378" s="1">
        <v>41666.708333333336</v>
      </c>
      <c r="AM5378" s="1">
        <v>41680.333333333336</v>
      </c>
      <c r="AN5378" s="1">
        <v>41703.708333333336</v>
      </c>
      <c r="AP5378" t="s">
        <v>113</v>
      </c>
      <c r="AU5378" t="s">
        <v>11790</v>
      </c>
      <c r="AY5378" t="s">
        <v>106</v>
      </c>
      <c r="AZ5378">
        <v>0</v>
      </c>
      <c r="BA5378">
        <v>0</v>
      </c>
      <c r="BD5378" s="3">
        <v>41321.663194444445</v>
      </c>
      <c r="BE5378" s="3">
        <v>41321.663888888892</v>
      </c>
      <c r="BF5378" t="s">
        <v>115</v>
      </c>
      <c r="BG5378" t="s">
        <v>115</v>
      </c>
      <c r="BH5378">
        <v>8149</v>
      </c>
      <c r="BM5378">
        <v>43550</v>
      </c>
      <c r="BR5378" t="s">
        <v>116</v>
      </c>
      <c r="BS5378" t="s">
        <v>117</v>
      </c>
      <c r="BU5378">
        <v>1</v>
      </c>
      <c r="BV5378" t="s">
        <v>118</v>
      </c>
      <c r="BX5378" t="s">
        <v>119</v>
      </c>
      <c r="BY5378" t="s">
        <v>119</v>
      </c>
      <c r="BZ5378" t="s">
        <v>119</v>
      </c>
      <c r="CA5378">
        <v>1</v>
      </c>
      <c r="CC5378" t="s">
        <v>120</v>
      </c>
      <c r="CH5378">
        <v>540</v>
      </c>
      <c r="CI5378">
        <v>30090</v>
      </c>
      <c r="CJ5378" t="s">
        <v>106</v>
      </c>
      <c r="CK5378" t="s">
        <v>106</v>
      </c>
      <c r="CL5378">
        <v>10</v>
      </c>
      <c r="CM5378" t="s">
        <v>2889</v>
      </c>
      <c r="CO5378">
        <v>125504</v>
      </c>
      <c r="CQ5378">
        <v>0</v>
      </c>
      <c r="CR5378">
        <v>0</v>
      </c>
      <c r="CS5378">
        <v>0</v>
      </c>
      <c r="CY5378" t="s">
        <v>123</v>
      </c>
      <c r="CZ5378" t="s">
        <v>124</v>
      </c>
      <c r="DD5378" t="str" cm="1">
        <f t="array" ref="DD5378">TEXT(_xlfn.SEQUENCE(1, DATEDIF(AG5378, AH5378, "m") + 1, AG5378, 30), "YYYY-APMM")</f>
        <v>2014-AP01</v>
      </c>
      <c r="DN5378">
        <f t="shared" si="166"/>
        <v>140.25</v>
      </c>
      <c r="DO5378" t="str">
        <f t="shared" si="167"/>
        <v>LABOR- SUBCONTRACTOR</v>
      </c>
    </row>
    <row r="5379" spans="1:119" x14ac:dyDescent="0.35">
      <c r="A5379" t="s">
        <v>105</v>
      </c>
      <c r="B5379">
        <v>504664</v>
      </c>
      <c r="C5379">
        <v>6359</v>
      </c>
      <c r="D5379">
        <v>125507</v>
      </c>
      <c r="E5379">
        <v>13662</v>
      </c>
      <c r="F5379">
        <v>0</v>
      </c>
      <c r="G5379" t="s">
        <v>106</v>
      </c>
      <c r="H5379" t="s">
        <v>106</v>
      </c>
      <c r="I5379" t="s">
        <v>106</v>
      </c>
      <c r="J5379" t="s">
        <v>107</v>
      </c>
      <c r="K5379" t="s">
        <v>108</v>
      </c>
      <c r="L5379" t="s">
        <v>109</v>
      </c>
      <c r="M5379" t="s">
        <v>110</v>
      </c>
      <c r="N5379" t="s">
        <v>11791</v>
      </c>
      <c r="O5379" t="s">
        <v>2887</v>
      </c>
      <c r="P5379">
        <v>8178</v>
      </c>
      <c r="Q5379">
        <v>168</v>
      </c>
      <c r="R5379">
        <v>0</v>
      </c>
      <c r="S5379">
        <v>160</v>
      </c>
      <c r="T5379">
        <v>0</v>
      </c>
      <c r="U5379">
        <v>500.5</v>
      </c>
      <c r="V5379">
        <v>500.5</v>
      </c>
      <c r="W5379">
        <v>160</v>
      </c>
      <c r="X5379">
        <v>0</v>
      </c>
      <c r="Y5379">
        <v>0</v>
      </c>
      <c r="Z5379">
        <v>0</v>
      </c>
      <c r="AD5379" s="1">
        <v>41667.333333333336</v>
      </c>
      <c r="AE5379" s="1">
        <v>41690.708333333336</v>
      </c>
      <c r="AG5379" s="1">
        <v>41643.333333333336</v>
      </c>
      <c r="AH5379" s="1">
        <v>41665.708333333336</v>
      </c>
      <c r="AI5379" s="1">
        <v>41643.333333333336</v>
      </c>
      <c r="AJ5379" s="1">
        <v>41665.708333333336</v>
      </c>
      <c r="AK5379" s="1">
        <v>41643.333333333336</v>
      </c>
      <c r="AL5379" s="1">
        <v>41665.708333333336</v>
      </c>
      <c r="AM5379" s="1">
        <v>41667.333333333336</v>
      </c>
      <c r="AN5379" s="1">
        <v>41690.708333333336</v>
      </c>
      <c r="AP5379" t="s">
        <v>113</v>
      </c>
      <c r="AU5379" t="s">
        <v>11792</v>
      </c>
      <c r="AY5379" t="s">
        <v>106</v>
      </c>
      <c r="AZ5379">
        <v>0</v>
      </c>
      <c r="BA5379">
        <v>0</v>
      </c>
      <c r="BD5379" s="3">
        <v>41321.663194444445</v>
      </c>
      <c r="BE5379" s="3">
        <v>41321.663888888892</v>
      </c>
      <c r="BF5379" t="s">
        <v>115</v>
      </c>
      <c r="BG5379" t="s">
        <v>115</v>
      </c>
      <c r="BH5379">
        <v>8149</v>
      </c>
      <c r="BM5379">
        <v>43550</v>
      </c>
      <c r="BR5379" t="s">
        <v>116</v>
      </c>
      <c r="BS5379" t="s">
        <v>117</v>
      </c>
      <c r="BU5379">
        <v>1</v>
      </c>
      <c r="BV5379" t="s">
        <v>118</v>
      </c>
      <c r="BX5379" t="s">
        <v>119</v>
      </c>
      <c r="BY5379" t="s">
        <v>119</v>
      </c>
      <c r="BZ5379" t="s">
        <v>119</v>
      </c>
      <c r="CA5379">
        <v>1</v>
      </c>
      <c r="CC5379" t="s">
        <v>120</v>
      </c>
      <c r="CH5379">
        <v>540</v>
      </c>
      <c r="CI5379">
        <v>30090</v>
      </c>
      <c r="CJ5379" t="s">
        <v>106</v>
      </c>
      <c r="CK5379" t="s">
        <v>106</v>
      </c>
      <c r="CL5379">
        <v>10</v>
      </c>
      <c r="CM5379" t="s">
        <v>2889</v>
      </c>
      <c r="CO5379">
        <v>125504</v>
      </c>
      <c r="CQ5379">
        <v>0</v>
      </c>
      <c r="CR5379">
        <v>0</v>
      </c>
      <c r="CS5379">
        <v>0</v>
      </c>
      <c r="CY5379" t="s">
        <v>123</v>
      </c>
      <c r="CZ5379" t="s">
        <v>124</v>
      </c>
      <c r="DD5379" t="str" cm="1">
        <f t="array" ref="DD5379">TEXT(_xlfn.SEQUENCE(1, DATEDIF(AG5379, AH5379, "m") + 1, AG5379, 30), "YYYY-APMM")</f>
        <v>2014-AP01</v>
      </c>
      <c r="DN5379">
        <f t="shared" ref="DN5379:DN5442" si="168">V5379/COUNTIF(DD5379:DF5379, "&lt;&gt;")</f>
        <v>500.5</v>
      </c>
      <c r="DO5379" t="str">
        <f t="shared" ref="DO5379:DO5442" si="169">BR5379</f>
        <v>LABOR- SUBCONTRACTOR</v>
      </c>
    </row>
    <row r="5380" spans="1:119" x14ac:dyDescent="0.35">
      <c r="A5380" t="s">
        <v>105</v>
      </c>
      <c r="B5380">
        <v>504665</v>
      </c>
      <c r="C5380">
        <v>6359</v>
      </c>
      <c r="D5380">
        <v>125507</v>
      </c>
      <c r="E5380">
        <v>13662</v>
      </c>
      <c r="F5380">
        <v>0</v>
      </c>
      <c r="G5380" t="s">
        <v>106</v>
      </c>
      <c r="H5380" t="s">
        <v>106</v>
      </c>
      <c r="I5380" t="s">
        <v>106</v>
      </c>
      <c r="J5380" t="s">
        <v>107</v>
      </c>
      <c r="K5380" t="s">
        <v>108</v>
      </c>
      <c r="L5380" t="s">
        <v>109</v>
      </c>
      <c r="M5380" t="s">
        <v>110</v>
      </c>
      <c r="N5380" t="s">
        <v>11793</v>
      </c>
      <c r="O5380" t="s">
        <v>2891</v>
      </c>
      <c r="P5380">
        <v>8171</v>
      </c>
      <c r="Q5380">
        <v>168</v>
      </c>
      <c r="R5380">
        <v>0</v>
      </c>
      <c r="S5380">
        <v>120</v>
      </c>
      <c r="T5380">
        <v>0</v>
      </c>
      <c r="U5380">
        <v>154</v>
      </c>
      <c r="V5380">
        <v>154</v>
      </c>
      <c r="W5380">
        <v>120</v>
      </c>
      <c r="X5380">
        <v>0</v>
      </c>
      <c r="Y5380">
        <v>0</v>
      </c>
      <c r="Z5380">
        <v>0</v>
      </c>
      <c r="AD5380" s="1">
        <v>41680.333333333336</v>
      </c>
      <c r="AE5380" s="1">
        <v>41697.708333333336</v>
      </c>
      <c r="AG5380" s="1">
        <v>41655.333333333336</v>
      </c>
      <c r="AH5380" s="1">
        <v>41672.708333333336</v>
      </c>
      <c r="AI5380" s="1">
        <v>41655.333333333336</v>
      </c>
      <c r="AJ5380" s="1">
        <v>41672.708333333336</v>
      </c>
      <c r="AK5380" s="1">
        <v>41655.333333333336</v>
      </c>
      <c r="AL5380" s="1">
        <v>41672.708333333336</v>
      </c>
      <c r="AM5380" s="1">
        <v>41680.333333333336</v>
      </c>
      <c r="AN5380" s="1">
        <v>41697.708333333336</v>
      </c>
      <c r="AP5380" t="s">
        <v>113</v>
      </c>
      <c r="AU5380" t="s">
        <v>11794</v>
      </c>
      <c r="AY5380" t="s">
        <v>106</v>
      </c>
      <c r="AZ5380">
        <v>0</v>
      </c>
      <c r="BA5380">
        <v>0</v>
      </c>
      <c r="BD5380" s="3">
        <v>41321.663194444445</v>
      </c>
      <c r="BE5380" s="3">
        <v>41321.663888888892</v>
      </c>
      <c r="BF5380" t="s">
        <v>115</v>
      </c>
      <c r="BG5380" t="s">
        <v>115</v>
      </c>
      <c r="BH5380">
        <v>8149</v>
      </c>
      <c r="BM5380">
        <v>43480</v>
      </c>
      <c r="BR5380" t="s">
        <v>2893</v>
      </c>
      <c r="BS5380" t="s">
        <v>2894</v>
      </c>
      <c r="BU5380">
        <v>1</v>
      </c>
      <c r="BV5380" t="s">
        <v>118</v>
      </c>
      <c r="BX5380" t="s">
        <v>119</v>
      </c>
      <c r="BY5380" t="s">
        <v>119</v>
      </c>
      <c r="BZ5380" t="s">
        <v>119</v>
      </c>
      <c r="CA5380">
        <v>1</v>
      </c>
      <c r="CC5380" t="s">
        <v>120</v>
      </c>
      <c r="CH5380">
        <v>540</v>
      </c>
      <c r="CI5380">
        <v>30090</v>
      </c>
      <c r="CJ5380" t="s">
        <v>106</v>
      </c>
      <c r="CK5380" t="s">
        <v>106</v>
      </c>
      <c r="CL5380">
        <v>10</v>
      </c>
      <c r="CM5380" t="s">
        <v>2889</v>
      </c>
      <c r="CO5380">
        <v>125504</v>
      </c>
      <c r="CQ5380">
        <v>0</v>
      </c>
      <c r="CR5380">
        <v>0</v>
      </c>
      <c r="CS5380">
        <v>0</v>
      </c>
      <c r="CY5380" t="s">
        <v>123</v>
      </c>
      <c r="CZ5380" t="s">
        <v>124</v>
      </c>
      <c r="DD5380" t="str" cm="1">
        <f t="array" ref="DD5380">TEXT(_xlfn.SEQUENCE(1, DATEDIF(AG5380, AH5380, "m") + 1, AG5380, 30), "YYYY-APMM")</f>
        <v>2014-AP01</v>
      </c>
      <c r="DN5380">
        <f t="shared" si="168"/>
        <v>154</v>
      </c>
      <c r="DO5380" t="str">
        <f t="shared" si="169"/>
        <v>GRANITE MASON SK</v>
      </c>
    </row>
    <row r="5381" spans="1:119" x14ac:dyDescent="0.35">
      <c r="A5381" t="s">
        <v>105</v>
      </c>
      <c r="B5381">
        <v>504666</v>
      </c>
      <c r="C5381">
        <v>6359</v>
      </c>
      <c r="D5381">
        <v>125507</v>
      </c>
      <c r="E5381">
        <v>13662</v>
      </c>
      <c r="F5381">
        <v>0</v>
      </c>
      <c r="G5381" t="s">
        <v>106</v>
      </c>
      <c r="H5381" t="s">
        <v>106</v>
      </c>
      <c r="I5381" t="s">
        <v>106</v>
      </c>
      <c r="J5381" t="s">
        <v>107</v>
      </c>
      <c r="K5381" t="s">
        <v>108</v>
      </c>
      <c r="L5381" t="s">
        <v>109</v>
      </c>
      <c r="M5381" t="s">
        <v>110</v>
      </c>
      <c r="N5381" t="s">
        <v>11795</v>
      </c>
      <c r="O5381" t="s">
        <v>2896</v>
      </c>
      <c r="P5381">
        <v>8178</v>
      </c>
      <c r="Q5381">
        <v>208</v>
      </c>
      <c r="R5381">
        <v>40</v>
      </c>
      <c r="S5381">
        <v>160</v>
      </c>
      <c r="T5381">
        <v>0</v>
      </c>
      <c r="U5381">
        <v>231.25</v>
      </c>
      <c r="V5381">
        <v>231.25</v>
      </c>
      <c r="W5381">
        <v>160</v>
      </c>
      <c r="X5381">
        <v>0</v>
      </c>
      <c r="Y5381">
        <v>0</v>
      </c>
      <c r="Z5381">
        <v>0</v>
      </c>
      <c r="AD5381" s="1">
        <v>41682.333333333336</v>
      </c>
      <c r="AE5381" s="1">
        <v>41704.708333333336</v>
      </c>
      <c r="AG5381" s="1">
        <v>41651.333333333336</v>
      </c>
      <c r="AH5381" s="1">
        <v>41673.708333333336</v>
      </c>
      <c r="AI5381" s="1">
        <v>41651.333333333336</v>
      </c>
      <c r="AJ5381" s="1">
        <v>41673.708333333336</v>
      </c>
      <c r="AK5381" s="1">
        <v>41651.333333333336</v>
      </c>
      <c r="AL5381" s="1">
        <v>41673.708333333336</v>
      </c>
      <c r="AM5381" s="1">
        <v>41682.333333333336</v>
      </c>
      <c r="AN5381" s="1">
        <v>41704.708333333336</v>
      </c>
      <c r="AP5381" t="s">
        <v>113</v>
      </c>
      <c r="AU5381" t="s">
        <v>11796</v>
      </c>
      <c r="AY5381" t="s">
        <v>106</v>
      </c>
      <c r="AZ5381">
        <v>0</v>
      </c>
      <c r="BA5381">
        <v>0</v>
      </c>
      <c r="BD5381" s="3">
        <v>41321.663194444445</v>
      </c>
      <c r="BE5381" s="3">
        <v>41321.663888888892</v>
      </c>
      <c r="BF5381" t="s">
        <v>115</v>
      </c>
      <c r="BG5381" t="s">
        <v>115</v>
      </c>
      <c r="BH5381">
        <v>8149</v>
      </c>
      <c r="BM5381">
        <v>43550</v>
      </c>
      <c r="BR5381" t="s">
        <v>116</v>
      </c>
      <c r="BS5381" t="s">
        <v>117</v>
      </c>
      <c r="BU5381">
        <v>1</v>
      </c>
      <c r="BV5381" t="s">
        <v>118</v>
      </c>
      <c r="BX5381" t="s">
        <v>119</v>
      </c>
      <c r="BY5381" t="s">
        <v>119</v>
      </c>
      <c r="BZ5381" t="s">
        <v>119</v>
      </c>
      <c r="CA5381">
        <v>1</v>
      </c>
      <c r="CC5381" t="s">
        <v>120</v>
      </c>
      <c r="CH5381">
        <v>540</v>
      </c>
      <c r="CI5381">
        <v>30090</v>
      </c>
      <c r="CJ5381" t="s">
        <v>106</v>
      </c>
      <c r="CK5381" t="s">
        <v>106</v>
      </c>
      <c r="CL5381">
        <v>10</v>
      </c>
      <c r="CM5381" t="s">
        <v>2889</v>
      </c>
      <c r="CO5381">
        <v>125504</v>
      </c>
      <c r="CQ5381">
        <v>0</v>
      </c>
      <c r="CR5381">
        <v>0</v>
      </c>
      <c r="CS5381">
        <v>0</v>
      </c>
      <c r="CY5381" t="s">
        <v>123</v>
      </c>
      <c r="CZ5381" t="s">
        <v>124</v>
      </c>
      <c r="DD5381" t="str" cm="1">
        <f t="array" ref="DD5381">TEXT(_xlfn.SEQUENCE(1, DATEDIF(AG5381, AH5381, "m") + 1, AG5381, 30), "YYYY-APMM")</f>
        <v>2014-AP01</v>
      </c>
      <c r="DN5381">
        <f t="shared" si="168"/>
        <v>231.25</v>
      </c>
      <c r="DO5381" t="str">
        <f t="shared" si="169"/>
        <v>LABOR- SUBCONTRACTOR</v>
      </c>
    </row>
    <row r="5382" spans="1:119" x14ac:dyDescent="0.35">
      <c r="A5382" t="s">
        <v>105</v>
      </c>
      <c r="B5382">
        <v>504667</v>
      </c>
      <c r="C5382">
        <v>6359</v>
      </c>
      <c r="D5382">
        <v>125507</v>
      </c>
      <c r="E5382">
        <v>13662</v>
      </c>
      <c r="F5382">
        <v>0</v>
      </c>
      <c r="G5382" t="s">
        <v>106</v>
      </c>
      <c r="H5382" t="s">
        <v>106</v>
      </c>
      <c r="I5382" t="s">
        <v>106</v>
      </c>
      <c r="J5382" t="s">
        <v>107</v>
      </c>
      <c r="K5382" t="s">
        <v>108</v>
      </c>
      <c r="L5382" t="s">
        <v>109</v>
      </c>
      <c r="M5382" t="s">
        <v>110</v>
      </c>
      <c r="N5382" t="s">
        <v>11797</v>
      </c>
      <c r="O5382" t="s">
        <v>2899</v>
      </c>
      <c r="P5382">
        <v>8178</v>
      </c>
      <c r="Q5382">
        <v>168</v>
      </c>
      <c r="R5382">
        <v>0</v>
      </c>
      <c r="S5382">
        <v>200</v>
      </c>
      <c r="T5382">
        <v>0</v>
      </c>
      <c r="U5382">
        <v>4752</v>
      </c>
      <c r="V5382">
        <v>4752</v>
      </c>
      <c r="W5382">
        <v>200</v>
      </c>
      <c r="X5382">
        <v>0</v>
      </c>
      <c r="Y5382">
        <v>0</v>
      </c>
      <c r="Z5382">
        <v>0</v>
      </c>
      <c r="AD5382" s="1">
        <v>41690.333333333336</v>
      </c>
      <c r="AE5382" s="1">
        <v>41718.708333333336</v>
      </c>
      <c r="AG5382" s="1">
        <v>41665.333333333336</v>
      </c>
      <c r="AH5382" s="1">
        <v>41694.708333333336</v>
      </c>
      <c r="AI5382" s="1">
        <v>41665.333333333336</v>
      </c>
      <c r="AJ5382" s="1">
        <v>41694.708333333336</v>
      </c>
      <c r="AK5382" s="1">
        <v>41665.333333333336</v>
      </c>
      <c r="AL5382" s="1">
        <v>41694.708333333336</v>
      </c>
      <c r="AM5382" s="1">
        <v>41690.333333333336</v>
      </c>
      <c r="AN5382" s="1">
        <v>41718.708333333336</v>
      </c>
      <c r="AP5382" t="s">
        <v>113</v>
      </c>
      <c r="AU5382" t="s">
        <v>11798</v>
      </c>
      <c r="AY5382" t="s">
        <v>106</v>
      </c>
      <c r="AZ5382">
        <v>0</v>
      </c>
      <c r="BA5382">
        <v>0</v>
      </c>
      <c r="BD5382" s="3">
        <v>41321.663194444445</v>
      </c>
      <c r="BE5382" s="3">
        <v>41321.663888888892</v>
      </c>
      <c r="BF5382" t="s">
        <v>115</v>
      </c>
      <c r="BG5382" t="s">
        <v>115</v>
      </c>
      <c r="BH5382">
        <v>8149</v>
      </c>
      <c r="BM5382">
        <v>43550</v>
      </c>
      <c r="BR5382" t="s">
        <v>116</v>
      </c>
      <c r="BS5382" t="s">
        <v>117</v>
      </c>
      <c r="BU5382">
        <v>1</v>
      </c>
      <c r="BV5382" t="s">
        <v>118</v>
      </c>
      <c r="BX5382" t="s">
        <v>119</v>
      </c>
      <c r="BY5382" t="s">
        <v>119</v>
      </c>
      <c r="BZ5382" t="s">
        <v>119</v>
      </c>
      <c r="CA5382">
        <v>1</v>
      </c>
      <c r="CC5382" t="s">
        <v>120</v>
      </c>
      <c r="CH5382">
        <v>540</v>
      </c>
      <c r="CI5382">
        <v>30090</v>
      </c>
      <c r="CJ5382" t="s">
        <v>106</v>
      </c>
      <c r="CK5382" t="s">
        <v>106</v>
      </c>
      <c r="CL5382">
        <v>10</v>
      </c>
      <c r="CM5382" t="s">
        <v>2889</v>
      </c>
      <c r="CO5382">
        <v>125504</v>
      </c>
      <c r="CQ5382">
        <v>0</v>
      </c>
      <c r="CR5382">
        <v>0</v>
      </c>
      <c r="CS5382">
        <v>0</v>
      </c>
      <c r="CY5382" t="s">
        <v>123</v>
      </c>
      <c r="CZ5382" t="s">
        <v>124</v>
      </c>
      <c r="DD5382" t="str" cm="1">
        <f t="array" ref="DD5382">TEXT(_xlfn.SEQUENCE(1, DATEDIF(AG5382, AH5382, "m") + 1, AG5382, 30), "YYYY-APMM")</f>
        <v>2014-AP01</v>
      </c>
      <c r="DN5382">
        <f t="shared" si="168"/>
        <v>4752</v>
      </c>
      <c r="DO5382" t="str">
        <f t="shared" si="169"/>
        <v>LABOR- SUBCONTRACTOR</v>
      </c>
    </row>
    <row r="5383" spans="1:119" x14ac:dyDescent="0.35">
      <c r="A5383" t="s">
        <v>105</v>
      </c>
      <c r="B5383">
        <v>504668</v>
      </c>
      <c r="C5383">
        <v>6359</v>
      </c>
      <c r="D5383">
        <v>125509</v>
      </c>
      <c r="E5383">
        <v>13662</v>
      </c>
      <c r="F5383">
        <v>0</v>
      </c>
      <c r="G5383" t="s">
        <v>106</v>
      </c>
      <c r="H5383" t="s">
        <v>106</v>
      </c>
      <c r="I5383" t="s">
        <v>106</v>
      </c>
      <c r="J5383" t="s">
        <v>107</v>
      </c>
      <c r="K5383" t="s">
        <v>108</v>
      </c>
      <c r="L5383" t="s">
        <v>109</v>
      </c>
      <c r="M5383" t="s">
        <v>110</v>
      </c>
      <c r="N5383" t="s">
        <v>11799</v>
      </c>
      <c r="O5383" t="s">
        <v>2846</v>
      </c>
      <c r="P5383">
        <v>8169</v>
      </c>
      <c r="Q5383">
        <v>376</v>
      </c>
      <c r="R5383">
        <v>0</v>
      </c>
      <c r="S5383">
        <v>200</v>
      </c>
      <c r="T5383">
        <v>0</v>
      </c>
      <c r="U5383">
        <v>12491</v>
      </c>
      <c r="V5383">
        <v>12491</v>
      </c>
      <c r="W5383">
        <v>200</v>
      </c>
      <c r="X5383">
        <v>0</v>
      </c>
      <c r="Y5383">
        <v>0</v>
      </c>
      <c r="Z5383">
        <v>0</v>
      </c>
      <c r="AD5383" s="1">
        <v>41664.333333333336</v>
      </c>
      <c r="AE5383" s="1">
        <v>41693.708333333336</v>
      </c>
      <c r="AG5383" s="1">
        <v>41608.333333333336</v>
      </c>
      <c r="AH5383" s="1">
        <v>41637.708333333336</v>
      </c>
      <c r="AI5383" s="1">
        <v>41608.333333333336</v>
      </c>
      <c r="AJ5383" s="1">
        <v>41637.708333333336</v>
      </c>
      <c r="AK5383" s="1">
        <v>41608.333333333336</v>
      </c>
      <c r="AL5383" s="1">
        <v>41637.708333333336</v>
      </c>
      <c r="AM5383" s="1">
        <v>41664.333333333336</v>
      </c>
      <c r="AN5383" s="1">
        <v>41693.708333333336</v>
      </c>
      <c r="AP5383" t="s">
        <v>113</v>
      </c>
      <c r="AU5383" t="s">
        <v>11800</v>
      </c>
      <c r="AY5383" t="s">
        <v>106</v>
      </c>
      <c r="AZ5383">
        <v>0</v>
      </c>
      <c r="BA5383">
        <v>0</v>
      </c>
      <c r="BD5383" s="3">
        <v>41321.663194444445</v>
      </c>
      <c r="BE5383" s="3">
        <v>41321.663888888892</v>
      </c>
      <c r="BF5383" t="s">
        <v>115</v>
      </c>
      <c r="BG5383" t="s">
        <v>115</v>
      </c>
      <c r="BH5383">
        <v>8149</v>
      </c>
      <c r="BM5383">
        <v>43460</v>
      </c>
      <c r="BR5383" t="s">
        <v>2848</v>
      </c>
      <c r="BS5383" t="s">
        <v>2849</v>
      </c>
      <c r="BU5383">
        <v>1</v>
      </c>
      <c r="BV5383" t="s">
        <v>118</v>
      </c>
      <c r="BX5383" t="s">
        <v>119</v>
      </c>
      <c r="BY5383" t="s">
        <v>119</v>
      </c>
      <c r="BZ5383" t="s">
        <v>119</v>
      </c>
      <c r="CA5383">
        <v>1</v>
      </c>
      <c r="CC5383" t="s">
        <v>120</v>
      </c>
      <c r="CH5383">
        <v>540</v>
      </c>
      <c r="CI5383">
        <v>30140</v>
      </c>
      <c r="CJ5383" t="s">
        <v>106</v>
      </c>
      <c r="CK5383" t="s">
        <v>106</v>
      </c>
      <c r="CL5383">
        <v>15</v>
      </c>
      <c r="CM5383" t="s">
        <v>2850</v>
      </c>
      <c r="CO5383">
        <v>125508</v>
      </c>
      <c r="CQ5383">
        <v>0</v>
      </c>
      <c r="CR5383">
        <v>0</v>
      </c>
      <c r="CS5383">
        <v>0</v>
      </c>
      <c r="CY5383" t="s">
        <v>123</v>
      </c>
      <c r="CZ5383" t="s">
        <v>124</v>
      </c>
      <c r="DD5383" t="str" cm="1">
        <f t="array" ref="DD5383">TEXT(_xlfn.SEQUENCE(1, DATEDIF(AG5383, AH5383, "m") + 1, AG5383, 30), "YYYY-APMM")</f>
        <v>2013-AP11</v>
      </c>
      <c r="DN5383">
        <f t="shared" si="168"/>
        <v>12491</v>
      </c>
      <c r="DO5383" t="str">
        <f t="shared" si="169"/>
        <v>PLASTER MASON SK</v>
      </c>
    </row>
    <row r="5384" spans="1:119" x14ac:dyDescent="0.35">
      <c r="A5384" t="s">
        <v>105</v>
      </c>
      <c r="B5384">
        <v>504669</v>
      </c>
      <c r="C5384">
        <v>6359</v>
      </c>
      <c r="D5384">
        <v>125509</v>
      </c>
      <c r="E5384">
        <v>13662</v>
      </c>
      <c r="F5384">
        <v>0</v>
      </c>
      <c r="G5384" t="s">
        <v>106</v>
      </c>
      <c r="H5384" t="s">
        <v>106</v>
      </c>
      <c r="I5384" t="s">
        <v>106</v>
      </c>
      <c r="J5384" t="s">
        <v>107</v>
      </c>
      <c r="K5384" t="s">
        <v>108</v>
      </c>
      <c r="L5384" t="s">
        <v>109</v>
      </c>
      <c r="M5384" t="s">
        <v>110</v>
      </c>
      <c r="N5384" t="s">
        <v>11801</v>
      </c>
      <c r="O5384" t="s">
        <v>2852</v>
      </c>
      <c r="P5384">
        <v>8170</v>
      </c>
      <c r="Q5384">
        <v>392</v>
      </c>
      <c r="R5384">
        <v>0</v>
      </c>
      <c r="S5384">
        <v>160</v>
      </c>
      <c r="T5384">
        <v>0</v>
      </c>
      <c r="U5384">
        <v>866.25</v>
      </c>
      <c r="V5384">
        <v>866.25</v>
      </c>
      <c r="W5384">
        <v>160</v>
      </c>
      <c r="X5384">
        <v>0</v>
      </c>
      <c r="Y5384">
        <v>0</v>
      </c>
      <c r="Z5384">
        <v>0</v>
      </c>
      <c r="AD5384" s="1">
        <v>41685.333333333336</v>
      </c>
      <c r="AE5384" s="1">
        <v>41707.708333333336</v>
      </c>
      <c r="AG5384" s="1">
        <v>41625.333333333336</v>
      </c>
      <c r="AH5384" s="1">
        <v>41648.708333333336</v>
      </c>
      <c r="AI5384" s="1">
        <v>41625.333333333336</v>
      </c>
      <c r="AJ5384" s="1">
        <v>41648.708333333336</v>
      </c>
      <c r="AK5384" s="1">
        <v>41625.333333333336</v>
      </c>
      <c r="AL5384" s="1">
        <v>41648.708333333336</v>
      </c>
      <c r="AM5384" s="1">
        <v>41685.333333333336</v>
      </c>
      <c r="AN5384" s="1">
        <v>41707.708333333336</v>
      </c>
      <c r="AP5384" t="s">
        <v>113</v>
      </c>
      <c r="AU5384" t="s">
        <v>11802</v>
      </c>
      <c r="AY5384" t="s">
        <v>106</v>
      </c>
      <c r="AZ5384">
        <v>0</v>
      </c>
      <c r="BA5384">
        <v>0</v>
      </c>
      <c r="BD5384" s="3">
        <v>41321.663194444445</v>
      </c>
      <c r="BE5384" s="3">
        <v>41321.663888888892</v>
      </c>
      <c r="BF5384" t="s">
        <v>115</v>
      </c>
      <c r="BG5384" t="s">
        <v>115</v>
      </c>
      <c r="BH5384">
        <v>8149</v>
      </c>
      <c r="BM5384">
        <v>43470</v>
      </c>
      <c r="BR5384" t="s">
        <v>2854</v>
      </c>
      <c r="BS5384" t="s">
        <v>2855</v>
      </c>
      <c r="BU5384">
        <v>1</v>
      </c>
      <c r="BV5384" t="s">
        <v>118</v>
      </c>
      <c r="BX5384" t="s">
        <v>119</v>
      </c>
      <c r="BY5384" t="s">
        <v>119</v>
      </c>
      <c r="BZ5384" t="s">
        <v>119</v>
      </c>
      <c r="CA5384">
        <v>1</v>
      </c>
      <c r="CC5384" t="s">
        <v>120</v>
      </c>
      <c r="CH5384">
        <v>540</v>
      </c>
      <c r="CI5384">
        <v>30140</v>
      </c>
      <c r="CJ5384" t="s">
        <v>106</v>
      </c>
      <c r="CK5384" t="s">
        <v>106</v>
      </c>
      <c r="CL5384">
        <v>15</v>
      </c>
      <c r="CM5384" t="s">
        <v>2850</v>
      </c>
      <c r="CO5384">
        <v>125508</v>
      </c>
      <c r="CQ5384">
        <v>0</v>
      </c>
      <c r="CR5384">
        <v>0</v>
      </c>
      <c r="CS5384">
        <v>0</v>
      </c>
      <c r="CY5384" t="s">
        <v>123</v>
      </c>
      <c r="CZ5384" t="s">
        <v>124</v>
      </c>
      <c r="DD5384" t="str" cm="1">
        <f t="array" ref="DD5384">TEXT(_xlfn.SEQUENCE(1, DATEDIF(AG5384, AH5384, "m") + 1, AG5384, 30), "YYYY-APMM")</f>
        <v>2013-AP12</v>
      </c>
      <c r="DN5384">
        <f t="shared" si="168"/>
        <v>866.25</v>
      </c>
      <c r="DO5384" t="str">
        <f t="shared" si="169"/>
        <v>TILE MASON SK</v>
      </c>
    </row>
    <row r="5385" spans="1:119" x14ac:dyDescent="0.35">
      <c r="A5385" t="s">
        <v>105</v>
      </c>
      <c r="B5385">
        <v>504670</v>
      </c>
      <c r="C5385">
        <v>6359</v>
      </c>
      <c r="D5385">
        <v>125509</v>
      </c>
      <c r="E5385">
        <v>13662</v>
      </c>
      <c r="F5385">
        <v>0</v>
      </c>
      <c r="G5385" t="s">
        <v>106</v>
      </c>
      <c r="H5385" t="s">
        <v>106</v>
      </c>
      <c r="I5385" t="s">
        <v>106</v>
      </c>
      <c r="J5385" t="s">
        <v>107</v>
      </c>
      <c r="K5385" t="s">
        <v>108</v>
      </c>
      <c r="L5385" t="s">
        <v>109</v>
      </c>
      <c r="M5385" t="s">
        <v>110</v>
      </c>
      <c r="N5385" t="s">
        <v>11803</v>
      </c>
      <c r="O5385" t="s">
        <v>2860</v>
      </c>
      <c r="P5385">
        <v>8178</v>
      </c>
      <c r="Q5385">
        <v>392</v>
      </c>
      <c r="R5385">
        <v>40</v>
      </c>
      <c r="S5385">
        <v>160</v>
      </c>
      <c r="T5385">
        <v>0</v>
      </c>
      <c r="U5385">
        <v>3314</v>
      </c>
      <c r="V5385">
        <v>3314</v>
      </c>
      <c r="W5385">
        <v>160</v>
      </c>
      <c r="X5385">
        <v>0</v>
      </c>
      <c r="Y5385">
        <v>0</v>
      </c>
      <c r="Z5385">
        <v>0</v>
      </c>
      <c r="AD5385" s="1">
        <v>41696.333333333336</v>
      </c>
      <c r="AE5385" s="1">
        <v>41718.708333333336</v>
      </c>
      <c r="AG5385" s="1">
        <v>41638.333333333336</v>
      </c>
      <c r="AH5385" s="1">
        <v>41660.708333333336</v>
      </c>
      <c r="AI5385" s="1">
        <v>41638.333333333336</v>
      </c>
      <c r="AJ5385" s="1">
        <v>41660.708333333336</v>
      </c>
      <c r="AK5385" s="1">
        <v>41638.333333333336</v>
      </c>
      <c r="AL5385" s="1">
        <v>41660.708333333336</v>
      </c>
      <c r="AM5385" s="1">
        <v>41696.333333333336</v>
      </c>
      <c r="AN5385" s="1">
        <v>41718.708333333336</v>
      </c>
      <c r="AP5385" t="s">
        <v>113</v>
      </c>
      <c r="AU5385" t="s">
        <v>11804</v>
      </c>
      <c r="AY5385" t="s">
        <v>106</v>
      </c>
      <c r="AZ5385">
        <v>0</v>
      </c>
      <c r="BA5385">
        <v>0</v>
      </c>
      <c r="BD5385" s="3">
        <v>41321.663194444445</v>
      </c>
      <c r="BE5385" s="3">
        <v>41321.663888888892</v>
      </c>
      <c r="BF5385" t="s">
        <v>115</v>
      </c>
      <c r="BG5385" t="s">
        <v>115</v>
      </c>
      <c r="BH5385">
        <v>8149</v>
      </c>
      <c r="BM5385">
        <v>43550</v>
      </c>
      <c r="BR5385" t="s">
        <v>116</v>
      </c>
      <c r="BS5385" t="s">
        <v>117</v>
      </c>
      <c r="BU5385">
        <v>1</v>
      </c>
      <c r="BV5385" t="s">
        <v>118</v>
      </c>
      <c r="BX5385" t="s">
        <v>119</v>
      </c>
      <c r="BY5385" t="s">
        <v>119</v>
      </c>
      <c r="BZ5385" t="s">
        <v>119</v>
      </c>
      <c r="CA5385">
        <v>1</v>
      </c>
      <c r="CC5385" t="s">
        <v>120</v>
      </c>
      <c r="CH5385">
        <v>540</v>
      </c>
      <c r="CI5385">
        <v>30140</v>
      </c>
      <c r="CJ5385" t="s">
        <v>106</v>
      </c>
      <c r="CK5385" t="s">
        <v>106</v>
      </c>
      <c r="CL5385">
        <v>15</v>
      </c>
      <c r="CM5385" t="s">
        <v>2850</v>
      </c>
      <c r="CO5385">
        <v>125508</v>
      </c>
      <c r="CQ5385">
        <v>0</v>
      </c>
      <c r="CR5385">
        <v>0</v>
      </c>
      <c r="CS5385">
        <v>0</v>
      </c>
      <c r="CY5385" t="s">
        <v>123</v>
      </c>
      <c r="CZ5385" t="s">
        <v>124</v>
      </c>
      <c r="DD5385" t="str" cm="1">
        <f t="array" ref="DD5385">TEXT(_xlfn.SEQUENCE(1, DATEDIF(AG5385, AH5385, "m") + 1, AG5385, 30), "YYYY-APMM")</f>
        <v>2013-AP12</v>
      </c>
      <c r="DN5385">
        <f t="shared" si="168"/>
        <v>3314</v>
      </c>
      <c r="DO5385" t="str">
        <f t="shared" si="169"/>
        <v>LABOR- SUBCONTRACTOR</v>
      </c>
    </row>
    <row r="5386" spans="1:119" x14ac:dyDescent="0.35">
      <c r="A5386" t="s">
        <v>105</v>
      </c>
      <c r="B5386">
        <v>504671</v>
      </c>
      <c r="C5386">
        <v>6359</v>
      </c>
      <c r="D5386">
        <v>125510</v>
      </c>
      <c r="E5386">
        <v>13662</v>
      </c>
      <c r="F5386">
        <v>0</v>
      </c>
      <c r="G5386" t="s">
        <v>106</v>
      </c>
      <c r="H5386" t="s">
        <v>106</v>
      </c>
      <c r="I5386" t="s">
        <v>106</v>
      </c>
      <c r="J5386" t="s">
        <v>107</v>
      </c>
      <c r="K5386" t="s">
        <v>108</v>
      </c>
      <c r="L5386" t="s">
        <v>109</v>
      </c>
      <c r="M5386" t="s">
        <v>110</v>
      </c>
      <c r="N5386" t="s">
        <v>11805</v>
      </c>
      <c r="O5386" t="s">
        <v>2863</v>
      </c>
      <c r="P5386">
        <v>8164</v>
      </c>
      <c r="Q5386">
        <v>168</v>
      </c>
      <c r="R5386">
        <v>0</v>
      </c>
      <c r="S5386">
        <v>200</v>
      </c>
      <c r="T5386">
        <v>0</v>
      </c>
      <c r="U5386">
        <v>700</v>
      </c>
      <c r="V5386">
        <v>700</v>
      </c>
      <c r="W5386">
        <v>200</v>
      </c>
      <c r="X5386">
        <v>0</v>
      </c>
      <c r="Y5386">
        <v>0</v>
      </c>
      <c r="Z5386">
        <v>0</v>
      </c>
      <c r="AD5386" s="1">
        <v>41647.333333333336</v>
      </c>
      <c r="AE5386" s="1">
        <v>41675.708333333336</v>
      </c>
      <c r="AG5386" s="1">
        <v>41622.333333333336</v>
      </c>
      <c r="AH5386" s="1">
        <v>41651.708333333336</v>
      </c>
      <c r="AI5386" s="1">
        <v>41622.333333333336</v>
      </c>
      <c r="AJ5386" s="1">
        <v>41651.708333333336</v>
      </c>
      <c r="AK5386" s="1">
        <v>41622.333333333336</v>
      </c>
      <c r="AL5386" s="1">
        <v>41651.708333333336</v>
      </c>
      <c r="AM5386" s="1">
        <v>41647.333333333336</v>
      </c>
      <c r="AN5386" s="1">
        <v>41675.708333333336</v>
      </c>
      <c r="AP5386" t="s">
        <v>113</v>
      </c>
      <c r="AU5386" t="s">
        <v>11806</v>
      </c>
      <c r="AY5386" t="s">
        <v>106</v>
      </c>
      <c r="AZ5386">
        <v>0</v>
      </c>
      <c r="BA5386">
        <v>0</v>
      </c>
      <c r="BD5386" s="3">
        <v>41321.663194444445</v>
      </c>
      <c r="BE5386" s="3">
        <v>41321.663888888892</v>
      </c>
      <c r="BF5386" t="s">
        <v>115</v>
      </c>
      <c r="BG5386" t="s">
        <v>115</v>
      </c>
      <c r="BH5386">
        <v>8149</v>
      </c>
      <c r="BM5386">
        <v>43410</v>
      </c>
      <c r="BR5386" t="s">
        <v>2865</v>
      </c>
      <c r="BS5386" t="s">
        <v>2866</v>
      </c>
      <c r="BU5386">
        <v>1</v>
      </c>
      <c r="BV5386" t="s">
        <v>118</v>
      </c>
      <c r="BX5386" t="s">
        <v>119</v>
      </c>
      <c r="BY5386" t="s">
        <v>119</v>
      </c>
      <c r="BZ5386" t="s">
        <v>119</v>
      </c>
      <c r="CA5386">
        <v>1</v>
      </c>
      <c r="CC5386" t="s">
        <v>120</v>
      </c>
      <c r="CH5386">
        <v>540</v>
      </c>
      <c r="CI5386">
        <v>30130</v>
      </c>
      <c r="CJ5386" t="s">
        <v>106</v>
      </c>
      <c r="CK5386" t="s">
        <v>106</v>
      </c>
      <c r="CL5386">
        <v>10</v>
      </c>
      <c r="CM5386" t="s">
        <v>2867</v>
      </c>
      <c r="CO5386">
        <v>125508</v>
      </c>
      <c r="CQ5386">
        <v>0</v>
      </c>
      <c r="CR5386">
        <v>0</v>
      </c>
      <c r="CS5386">
        <v>0</v>
      </c>
      <c r="CY5386" t="s">
        <v>123</v>
      </c>
      <c r="CZ5386" t="s">
        <v>124</v>
      </c>
      <c r="DD5386" t="str" cm="1">
        <f t="array" ref="DD5386">TEXT(_xlfn.SEQUENCE(1, DATEDIF(AG5386, AH5386, "m") + 1, AG5386, 30), "YYYY-APMM")</f>
        <v>2013-AP12</v>
      </c>
      <c r="DN5386">
        <f t="shared" si="168"/>
        <v>700</v>
      </c>
      <c r="DO5386" t="str">
        <f t="shared" si="169"/>
        <v>SCREED MASON SK</v>
      </c>
    </row>
    <row r="5387" spans="1:119" x14ac:dyDescent="0.35">
      <c r="A5387" t="s">
        <v>105</v>
      </c>
      <c r="B5387">
        <v>504672</v>
      </c>
      <c r="C5387">
        <v>6359</v>
      </c>
      <c r="D5387">
        <v>125510</v>
      </c>
      <c r="E5387">
        <v>13662</v>
      </c>
      <c r="F5387">
        <v>0</v>
      </c>
      <c r="G5387" t="s">
        <v>106</v>
      </c>
      <c r="H5387" t="s">
        <v>106</v>
      </c>
      <c r="I5387" t="s">
        <v>106</v>
      </c>
      <c r="J5387" t="s">
        <v>107</v>
      </c>
      <c r="K5387" t="s">
        <v>108</v>
      </c>
      <c r="L5387" t="s">
        <v>109</v>
      </c>
      <c r="M5387" t="s">
        <v>110</v>
      </c>
      <c r="N5387" t="s">
        <v>11807</v>
      </c>
      <c r="O5387" t="s">
        <v>2869</v>
      </c>
      <c r="P5387">
        <v>8178</v>
      </c>
      <c r="Q5387">
        <v>168</v>
      </c>
      <c r="R5387">
        <v>0</v>
      </c>
      <c r="S5387">
        <v>200</v>
      </c>
      <c r="T5387">
        <v>0</v>
      </c>
      <c r="U5387">
        <v>997.25</v>
      </c>
      <c r="V5387">
        <v>997.25</v>
      </c>
      <c r="W5387">
        <v>200</v>
      </c>
      <c r="X5387">
        <v>0</v>
      </c>
      <c r="Y5387">
        <v>0</v>
      </c>
      <c r="Z5387">
        <v>0</v>
      </c>
      <c r="AD5387" s="1">
        <v>41651.333333333336</v>
      </c>
      <c r="AE5387" s="1">
        <v>41679.708333333336</v>
      </c>
      <c r="AG5387" s="1">
        <v>41625.333333333336</v>
      </c>
      <c r="AH5387" s="1">
        <v>41654.708333333336</v>
      </c>
      <c r="AI5387" s="1">
        <v>41625.333333333336</v>
      </c>
      <c r="AJ5387" s="1">
        <v>41654.708333333336</v>
      </c>
      <c r="AK5387" s="1">
        <v>41625.333333333336</v>
      </c>
      <c r="AL5387" s="1">
        <v>41654.708333333336</v>
      </c>
      <c r="AM5387" s="1">
        <v>41651.333333333336</v>
      </c>
      <c r="AN5387" s="1">
        <v>41679.708333333336</v>
      </c>
      <c r="AP5387" t="s">
        <v>113</v>
      </c>
      <c r="AU5387" t="s">
        <v>11808</v>
      </c>
      <c r="AY5387" t="s">
        <v>106</v>
      </c>
      <c r="AZ5387">
        <v>0</v>
      </c>
      <c r="BA5387">
        <v>0</v>
      </c>
      <c r="BD5387" s="3">
        <v>41321.663194444445</v>
      </c>
      <c r="BE5387" s="3">
        <v>41321.663888888892</v>
      </c>
      <c r="BF5387" t="s">
        <v>115</v>
      </c>
      <c r="BG5387" t="s">
        <v>115</v>
      </c>
      <c r="BH5387">
        <v>8149</v>
      </c>
      <c r="BM5387">
        <v>43550</v>
      </c>
      <c r="BR5387" t="s">
        <v>116</v>
      </c>
      <c r="BS5387" t="s">
        <v>117</v>
      </c>
      <c r="BU5387">
        <v>1</v>
      </c>
      <c r="BV5387" t="s">
        <v>118</v>
      </c>
      <c r="BX5387" t="s">
        <v>119</v>
      </c>
      <c r="BY5387" t="s">
        <v>119</v>
      </c>
      <c r="BZ5387" t="s">
        <v>119</v>
      </c>
      <c r="CA5387">
        <v>1</v>
      </c>
      <c r="CC5387" t="s">
        <v>120</v>
      </c>
      <c r="CH5387">
        <v>540</v>
      </c>
      <c r="CI5387">
        <v>30130</v>
      </c>
      <c r="CJ5387" t="s">
        <v>106</v>
      </c>
      <c r="CK5387" t="s">
        <v>106</v>
      </c>
      <c r="CL5387">
        <v>10</v>
      </c>
      <c r="CM5387" t="s">
        <v>2867</v>
      </c>
      <c r="CO5387">
        <v>125508</v>
      </c>
      <c r="CQ5387">
        <v>0</v>
      </c>
      <c r="CR5387">
        <v>0</v>
      </c>
      <c r="CS5387">
        <v>0</v>
      </c>
      <c r="CY5387" t="s">
        <v>123</v>
      </c>
      <c r="CZ5387" t="s">
        <v>124</v>
      </c>
      <c r="DD5387" t="str" cm="1">
        <f t="array" ref="DD5387">TEXT(_xlfn.SEQUENCE(1, DATEDIF(AG5387, AH5387, "m") + 1, AG5387, 30), "YYYY-APMM")</f>
        <v>2013-AP12</v>
      </c>
      <c r="DN5387">
        <f t="shared" si="168"/>
        <v>997.25</v>
      </c>
      <c r="DO5387" t="str">
        <f t="shared" si="169"/>
        <v>LABOR- SUBCONTRACTOR</v>
      </c>
    </row>
    <row r="5388" spans="1:119" x14ac:dyDescent="0.35">
      <c r="A5388" t="s">
        <v>105</v>
      </c>
      <c r="B5388">
        <v>504673</v>
      </c>
      <c r="C5388">
        <v>6359</v>
      </c>
      <c r="D5388">
        <v>125510</v>
      </c>
      <c r="E5388">
        <v>13662</v>
      </c>
      <c r="F5388">
        <v>0</v>
      </c>
      <c r="G5388" t="s">
        <v>106</v>
      </c>
      <c r="H5388" t="s">
        <v>106</v>
      </c>
      <c r="I5388" t="s">
        <v>106</v>
      </c>
      <c r="J5388" t="s">
        <v>107</v>
      </c>
      <c r="K5388" t="s">
        <v>108</v>
      </c>
      <c r="L5388" t="s">
        <v>109</v>
      </c>
      <c r="M5388" t="s">
        <v>110</v>
      </c>
      <c r="N5388" t="s">
        <v>11809</v>
      </c>
      <c r="O5388" t="s">
        <v>2872</v>
      </c>
      <c r="P5388">
        <v>8178</v>
      </c>
      <c r="Q5388">
        <v>168</v>
      </c>
      <c r="R5388">
        <v>0</v>
      </c>
      <c r="S5388">
        <v>200</v>
      </c>
      <c r="T5388">
        <v>0</v>
      </c>
      <c r="U5388">
        <v>1232</v>
      </c>
      <c r="V5388">
        <v>1232</v>
      </c>
      <c r="W5388">
        <v>200</v>
      </c>
      <c r="X5388">
        <v>0</v>
      </c>
      <c r="Y5388">
        <v>0</v>
      </c>
      <c r="Z5388">
        <v>0</v>
      </c>
      <c r="AD5388" s="1">
        <v>41655.333333333336</v>
      </c>
      <c r="AE5388" s="1">
        <v>41685.708333333336</v>
      </c>
      <c r="AG5388" s="1">
        <v>41631.333333333336</v>
      </c>
      <c r="AH5388" s="1">
        <v>41659.708333333336</v>
      </c>
      <c r="AI5388" s="1">
        <v>41631.333333333336</v>
      </c>
      <c r="AJ5388" s="1">
        <v>41659.708333333336</v>
      </c>
      <c r="AK5388" s="1">
        <v>41631.333333333336</v>
      </c>
      <c r="AL5388" s="1">
        <v>41659.708333333336</v>
      </c>
      <c r="AM5388" s="1">
        <v>41655.333333333336</v>
      </c>
      <c r="AN5388" s="1">
        <v>41685.708333333336</v>
      </c>
      <c r="AP5388" t="s">
        <v>113</v>
      </c>
      <c r="AU5388" t="s">
        <v>11810</v>
      </c>
      <c r="AY5388" t="s">
        <v>106</v>
      </c>
      <c r="AZ5388">
        <v>0</v>
      </c>
      <c r="BA5388">
        <v>0</v>
      </c>
      <c r="BD5388" s="3">
        <v>41321.663194444445</v>
      </c>
      <c r="BE5388" s="3">
        <v>41321.663888888892</v>
      </c>
      <c r="BF5388" t="s">
        <v>115</v>
      </c>
      <c r="BG5388" t="s">
        <v>115</v>
      </c>
      <c r="BH5388">
        <v>8149</v>
      </c>
      <c r="BM5388">
        <v>43550</v>
      </c>
      <c r="BR5388" t="s">
        <v>116</v>
      </c>
      <c r="BS5388" t="s">
        <v>117</v>
      </c>
      <c r="BU5388">
        <v>1</v>
      </c>
      <c r="BV5388" t="s">
        <v>118</v>
      </c>
      <c r="BX5388" t="s">
        <v>119</v>
      </c>
      <c r="BY5388" t="s">
        <v>119</v>
      </c>
      <c r="BZ5388" t="s">
        <v>119</v>
      </c>
      <c r="CA5388">
        <v>1</v>
      </c>
      <c r="CC5388" t="s">
        <v>120</v>
      </c>
      <c r="CH5388">
        <v>540</v>
      </c>
      <c r="CI5388">
        <v>30130</v>
      </c>
      <c r="CJ5388" t="s">
        <v>106</v>
      </c>
      <c r="CK5388" t="s">
        <v>106</v>
      </c>
      <c r="CL5388">
        <v>10</v>
      </c>
      <c r="CM5388" t="s">
        <v>2867</v>
      </c>
      <c r="CO5388">
        <v>125508</v>
      </c>
      <c r="CQ5388">
        <v>0</v>
      </c>
      <c r="CR5388">
        <v>0</v>
      </c>
      <c r="CS5388">
        <v>0</v>
      </c>
      <c r="CY5388" t="s">
        <v>123</v>
      </c>
      <c r="CZ5388" t="s">
        <v>124</v>
      </c>
      <c r="DD5388" t="str" cm="1">
        <f t="array" ref="DD5388">TEXT(_xlfn.SEQUENCE(1, DATEDIF(AG5388, AH5388, "m") + 1, AG5388, 30), "YYYY-APMM")</f>
        <v>2013-AP12</v>
      </c>
      <c r="DN5388">
        <f t="shared" si="168"/>
        <v>1232</v>
      </c>
      <c r="DO5388" t="str">
        <f t="shared" si="169"/>
        <v>LABOR- SUBCONTRACTOR</v>
      </c>
    </row>
    <row r="5389" spans="1:119" x14ac:dyDescent="0.35">
      <c r="A5389" t="s">
        <v>105</v>
      </c>
      <c r="B5389">
        <v>504674</v>
      </c>
      <c r="C5389">
        <v>6359</v>
      </c>
      <c r="D5389">
        <v>125510</v>
      </c>
      <c r="E5389">
        <v>13662</v>
      </c>
      <c r="F5389">
        <v>0</v>
      </c>
      <c r="G5389" t="s">
        <v>106</v>
      </c>
      <c r="H5389" t="s">
        <v>106</v>
      </c>
      <c r="I5389" t="s">
        <v>106</v>
      </c>
      <c r="J5389" t="s">
        <v>107</v>
      </c>
      <c r="K5389" t="s">
        <v>108</v>
      </c>
      <c r="L5389" t="s">
        <v>109</v>
      </c>
      <c r="M5389" t="s">
        <v>110</v>
      </c>
      <c r="N5389" t="s">
        <v>11811</v>
      </c>
      <c r="O5389" t="s">
        <v>2875</v>
      </c>
      <c r="P5389">
        <v>8170</v>
      </c>
      <c r="Q5389">
        <v>168</v>
      </c>
      <c r="R5389">
        <v>0</v>
      </c>
      <c r="S5389">
        <v>200</v>
      </c>
      <c r="T5389">
        <v>0</v>
      </c>
      <c r="U5389">
        <v>602.25</v>
      </c>
      <c r="V5389">
        <v>602.25</v>
      </c>
      <c r="W5389">
        <v>200</v>
      </c>
      <c r="X5389">
        <v>0</v>
      </c>
      <c r="Y5389">
        <v>0</v>
      </c>
      <c r="Z5389">
        <v>0</v>
      </c>
      <c r="AD5389" s="1">
        <v>41660.333333333336</v>
      </c>
      <c r="AE5389" s="1">
        <v>41689.708333333336</v>
      </c>
      <c r="AG5389" s="1">
        <v>41636.333333333336</v>
      </c>
      <c r="AH5389" s="1">
        <v>41664.708333333336</v>
      </c>
      <c r="AI5389" s="1">
        <v>41636.333333333336</v>
      </c>
      <c r="AJ5389" s="1">
        <v>41664.708333333336</v>
      </c>
      <c r="AK5389" s="1">
        <v>41636.333333333336</v>
      </c>
      <c r="AL5389" s="1">
        <v>41664.708333333336</v>
      </c>
      <c r="AM5389" s="1">
        <v>41660.333333333336</v>
      </c>
      <c r="AN5389" s="1">
        <v>41689.708333333336</v>
      </c>
      <c r="AP5389" t="s">
        <v>113</v>
      </c>
      <c r="AU5389" t="s">
        <v>11812</v>
      </c>
      <c r="AY5389" t="s">
        <v>106</v>
      </c>
      <c r="AZ5389">
        <v>0</v>
      </c>
      <c r="BA5389">
        <v>0</v>
      </c>
      <c r="BD5389" s="3">
        <v>41321.663194444445</v>
      </c>
      <c r="BE5389" s="3">
        <v>41321.663888888892</v>
      </c>
      <c r="BF5389" t="s">
        <v>115</v>
      </c>
      <c r="BG5389" t="s">
        <v>115</v>
      </c>
      <c r="BH5389">
        <v>8149</v>
      </c>
      <c r="BM5389">
        <v>43470</v>
      </c>
      <c r="BR5389" t="s">
        <v>2854</v>
      </c>
      <c r="BS5389" t="s">
        <v>2855</v>
      </c>
      <c r="BU5389">
        <v>1</v>
      </c>
      <c r="BV5389" t="s">
        <v>118</v>
      </c>
      <c r="BX5389" t="s">
        <v>119</v>
      </c>
      <c r="BY5389" t="s">
        <v>119</v>
      </c>
      <c r="BZ5389" t="s">
        <v>119</v>
      </c>
      <c r="CA5389">
        <v>1</v>
      </c>
      <c r="CC5389" t="s">
        <v>120</v>
      </c>
      <c r="CH5389">
        <v>540</v>
      </c>
      <c r="CI5389">
        <v>30130</v>
      </c>
      <c r="CJ5389" t="s">
        <v>106</v>
      </c>
      <c r="CK5389" t="s">
        <v>106</v>
      </c>
      <c r="CL5389">
        <v>10</v>
      </c>
      <c r="CM5389" t="s">
        <v>2867</v>
      </c>
      <c r="CO5389">
        <v>125508</v>
      </c>
      <c r="CQ5389">
        <v>0</v>
      </c>
      <c r="CR5389">
        <v>0</v>
      </c>
      <c r="CS5389">
        <v>0</v>
      </c>
      <c r="CY5389" t="s">
        <v>123</v>
      </c>
      <c r="CZ5389" t="s">
        <v>124</v>
      </c>
      <c r="DD5389" t="str" cm="1">
        <f t="array" ref="DD5389">TEXT(_xlfn.SEQUENCE(1, DATEDIF(AG5389, AH5389, "m") + 1, AG5389, 30), "YYYY-APMM")</f>
        <v>2013-AP12</v>
      </c>
      <c r="DN5389">
        <f t="shared" si="168"/>
        <v>602.25</v>
      </c>
      <c r="DO5389" t="str">
        <f t="shared" si="169"/>
        <v>TILE MASON SK</v>
      </c>
    </row>
    <row r="5390" spans="1:119" x14ac:dyDescent="0.35">
      <c r="A5390" t="s">
        <v>105</v>
      </c>
      <c r="B5390">
        <v>504675</v>
      </c>
      <c r="C5390">
        <v>6359</v>
      </c>
      <c r="D5390">
        <v>125510</v>
      </c>
      <c r="E5390">
        <v>13662</v>
      </c>
      <c r="F5390">
        <v>0</v>
      </c>
      <c r="G5390" t="s">
        <v>106</v>
      </c>
      <c r="H5390" t="s">
        <v>106</v>
      </c>
      <c r="I5390" t="s">
        <v>106</v>
      </c>
      <c r="J5390" t="s">
        <v>107</v>
      </c>
      <c r="K5390" t="s">
        <v>108</v>
      </c>
      <c r="L5390" t="s">
        <v>109</v>
      </c>
      <c r="M5390" t="s">
        <v>110</v>
      </c>
      <c r="N5390" t="s">
        <v>11813</v>
      </c>
      <c r="O5390" t="s">
        <v>2878</v>
      </c>
      <c r="P5390">
        <v>8178</v>
      </c>
      <c r="Q5390">
        <v>168</v>
      </c>
      <c r="R5390">
        <v>0</v>
      </c>
      <c r="S5390">
        <v>160</v>
      </c>
      <c r="T5390">
        <v>0</v>
      </c>
      <c r="U5390">
        <v>539</v>
      </c>
      <c r="V5390">
        <v>539</v>
      </c>
      <c r="W5390">
        <v>160</v>
      </c>
      <c r="X5390">
        <v>0</v>
      </c>
      <c r="Y5390">
        <v>0</v>
      </c>
      <c r="Z5390">
        <v>0</v>
      </c>
      <c r="AD5390" s="1">
        <v>41685.333333333336</v>
      </c>
      <c r="AE5390" s="1">
        <v>41707.708333333336</v>
      </c>
      <c r="AG5390" s="1">
        <v>41659.333333333336</v>
      </c>
      <c r="AH5390" s="1">
        <v>41682.708333333336</v>
      </c>
      <c r="AI5390" s="1">
        <v>41659.333333333336</v>
      </c>
      <c r="AJ5390" s="1">
        <v>41682.708333333336</v>
      </c>
      <c r="AK5390" s="1">
        <v>41659.333333333336</v>
      </c>
      <c r="AL5390" s="1">
        <v>41682.708333333336</v>
      </c>
      <c r="AM5390" s="1">
        <v>41685.333333333336</v>
      </c>
      <c r="AN5390" s="1">
        <v>41707.708333333336</v>
      </c>
      <c r="AP5390" t="s">
        <v>113</v>
      </c>
      <c r="AU5390" t="s">
        <v>11814</v>
      </c>
      <c r="AY5390" t="s">
        <v>106</v>
      </c>
      <c r="AZ5390">
        <v>0</v>
      </c>
      <c r="BA5390">
        <v>0</v>
      </c>
      <c r="BD5390" s="3">
        <v>41321.663194444445</v>
      </c>
      <c r="BE5390" s="3">
        <v>41321.663888888892</v>
      </c>
      <c r="BF5390" t="s">
        <v>115</v>
      </c>
      <c r="BG5390" t="s">
        <v>115</v>
      </c>
      <c r="BH5390">
        <v>8149</v>
      </c>
      <c r="BM5390">
        <v>43550</v>
      </c>
      <c r="BR5390" t="s">
        <v>116</v>
      </c>
      <c r="BS5390" t="s">
        <v>117</v>
      </c>
      <c r="BU5390">
        <v>1</v>
      </c>
      <c r="BV5390" t="s">
        <v>118</v>
      </c>
      <c r="BX5390" t="s">
        <v>119</v>
      </c>
      <c r="BY5390" t="s">
        <v>119</v>
      </c>
      <c r="BZ5390" t="s">
        <v>119</v>
      </c>
      <c r="CA5390">
        <v>1</v>
      </c>
      <c r="CC5390" t="s">
        <v>120</v>
      </c>
      <c r="CH5390">
        <v>540</v>
      </c>
      <c r="CI5390">
        <v>30130</v>
      </c>
      <c r="CJ5390" t="s">
        <v>106</v>
      </c>
      <c r="CK5390" t="s">
        <v>106</v>
      </c>
      <c r="CL5390">
        <v>10</v>
      </c>
      <c r="CM5390" t="s">
        <v>2867</v>
      </c>
      <c r="CO5390">
        <v>125508</v>
      </c>
      <c r="CQ5390">
        <v>0</v>
      </c>
      <c r="CR5390">
        <v>0</v>
      </c>
      <c r="CS5390">
        <v>0</v>
      </c>
      <c r="CY5390" t="s">
        <v>123</v>
      </c>
      <c r="CZ5390" t="s">
        <v>124</v>
      </c>
      <c r="DD5390" t="str" cm="1">
        <f t="array" ref="DD5390">TEXT(_xlfn.SEQUENCE(1, DATEDIF(AG5390, AH5390, "m") + 1, AG5390, 30), "YYYY-APMM")</f>
        <v>2014-AP01</v>
      </c>
      <c r="DN5390">
        <f t="shared" si="168"/>
        <v>539</v>
      </c>
      <c r="DO5390" t="str">
        <f t="shared" si="169"/>
        <v>LABOR- SUBCONTRACTOR</v>
      </c>
    </row>
    <row r="5391" spans="1:119" x14ac:dyDescent="0.35">
      <c r="A5391" t="s">
        <v>105</v>
      </c>
      <c r="B5391">
        <v>504676</v>
      </c>
      <c r="C5391">
        <v>6359</v>
      </c>
      <c r="D5391">
        <v>125510</v>
      </c>
      <c r="E5391">
        <v>13662</v>
      </c>
      <c r="F5391">
        <v>0</v>
      </c>
      <c r="G5391" t="s">
        <v>106</v>
      </c>
      <c r="H5391" t="s">
        <v>106</v>
      </c>
      <c r="I5391" t="s">
        <v>106</v>
      </c>
      <c r="J5391" t="s">
        <v>107</v>
      </c>
      <c r="K5391" t="s">
        <v>108</v>
      </c>
      <c r="L5391" t="s">
        <v>109</v>
      </c>
      <c r="M5391" t="s">
        <v>110</v>
      </c>
      <c r="N5391" t="s">
        <v>11815</v>
      </c>
      <c r="O5391" t="s">
        <v>2881</v>
      </c>
      <c r="P5391">
        <v>8178</v>
      </c>
      <c r="Q5391">
        <v>168</v>
      </c>
      <c r="R5391">
        <v>0</v>
      </c>
      <c r="S5391">
        <v>200</v>
      </c>
      <c r="T5391">
        <v>0</v>
      </c>
      <c r="U5391">
        <v>915.25</v>
      </c>
      <c r="V5391">
        <v>915.25</v>
      </c>
      <c r="W5391">
        <v>200</v>
      </c>
      <c r="X5391">
        <v>0</v>
      </c>
      <c r="Y5391">
        <v>0</v>
      </c>
      <c r="Z5391">
        <v>0</v>
      </c>
      <c r="AD5391" s="1">
        <v>41668.333333333336</v>
      </c>
      <c r="AE5391" s="1">
        <v>41697.708333333336</v>
      </c>
      <c r="AG5391" s="1">
        <v>41644.333333333336</v>
      </c>
      <c r="AH5391" s="1">
        <v>41672.708333333336</v>
      </c>
      <c r="AI5391" s="1">
        <v>41644.333333333336</v>
      </c>
      <c r="AJ5391" s="1">
        <v>41672.708333333336</v>
      </c>
      <c r="AK5391" s="1">
        <v>41644.333333333336</v>
      </c>
      <c r="AL5391" s="1">
        <v>41672.708333333336</v>
      </c>
      <c r="AM5391" s="1">
        <v>41668.333333333336</v>
      </c>
      <c r="AN5391" s="1">
        <v>41697.708333333336</v>
      </c>
      <c r="AP5391" t="s">
        <v>113</v>
      </c>
      <c r="AU5391" t="s">
        <v>11816</v>
      </c>
      <c r="AY5391" t="s">
        <v>106</v>
      </c>
      <c r="AZ5391">
        <v>0</v>
      </c>
      <c r="BA5391">
        <v>0</v>
      </c>
      <c r="BD5391" s="3">
        <v>41321.663194444445</v>
      </c>
      <c r="BE5391" s="3">
        <v>41321.663888888892</v>
      </c>
      <c r="BF5391" t="s">
        <v>115</v>
      </c>
      <c r="BG5391" t="s">
        <v>115</v>
      </c>
      <c r="BH5391">
        <v>8149</v>
      </c>
      <c r="BM5391">
        <v>43550</v>
      </c>
      <c r="BR5391" t="s">
        <v>116</v>
      </c>
      <c r="BS5391" t="s">
        <v>117</v>
      </c>
      <c r="BU5391">
        <v>1</v>
      </c>
      <c r="BV5391" t="s">
        <v>118</v>
      </c>
      <c r="BX5391" t="s">
        <v>119</v>
      </c>
      <c r="BY5391" t="s">
        <v>119</v>
      </c>
      <c r="BZ5391" t="s">
        <v>119</v>
      </c>
      <c r="CA5391">
        <v>1</v>
      </c>
      <c r="CC5391" t="s">
        <v>120</v>
      </c>
      <c r="CH5391">
        <v>540</v>
      </c>
      <c r="CI5391">
        <v>30130</v>
      </c>
      <c r="CJ5391" t="s">
        <v>106</v>
      </c>
      <c r="CK5391" t="s">
        <v>106</v>
      </c>
      <c r="CL5391">
        <v>10</v>
      </c>
      <c r="CM5391" t="s">
        <v>2867</v>
      </c>
      <c r="CO5391">
        <v>125508</v>
      </c>
      <c r="CQ5391">
        <v>0</v>
      </c>
      <c r="CR5391">
        <v>0</v>
      </c>
      <c r="CS5391">
        <v>0</v>
      </c>
      <c r="CY5391" t="s">
        <v>123</v>
      </c>
      <c r="CZ5391" t="s">
        <v>124</v>
      </c>
      <c r="DD5391" t="str" cm="1">
        <f t="array" ref="DD5391">TEXT(_xlfn.SEQUENCE(1, DATEDIF(AG5391, AH5391, "m") + 1, AG5391, 30), "YYYY-APMM")</f>
        <v>2014-AP01</v>
      </c>
      <c r="DN5391">
        <f t="shared" si="168"/>
        <v>915.25</v>
      </c>
      <c r="DO5391" t="str">
        <f t="shared" si="169"/>
        <v>LABOR- SUBCONTRACTOR</v>
      </c>
    </row>
    <row r="5392" spans="1:119" x14ac:dyDescent="0.35">
      <c r="A5392" t="s">
        <v>105</v>
      </c>
      <c r="B5392">
        <v>504677</v>
      </c>
      <c r="C5392">
        <v>6359</v>
      </c>
      <c r="D5392">
        <v>125510</v>
      </c>
      <c r="E5392">
        <v>13662</v>
      </c>
      <c r="F5392">
        <v>0</v>
      </c>
      <c r="G5392" t="s">
        <v>106</v>
      </c>
      <c r="H5392" t="s">
        <v>106</v>
      </c>
      <c r="I5392" t="s">
        <v>106</v>
      </c>
      <c r="J5392" t="s">
        <v>107</v>
      </c>
      <c r="K5392" t="s">
        <v>108</v>
      </c>
      <c r="L5392" t="s">
        <v>109</v>
      </c>
      <c r="M5392" t="s">
        <v>110</v>
      </c>
      <c r="N5392" t="s">
        <v>11817</v>
      </c>
      <c r="O5392" t="s">
        <v>2884</v>
      </c>
      <c r="P5392">
        <v>8178</v>
      </c>
      <c r="Q5392">
        <v>208</v>
      </c>
      <c r="R5392">
        <v>208</v>
      </c>
      <c r="S5392">
        <v>120</v>
      </c>
      <c r="T5392">
        <v>0</v>
      </c>
      <c r="U5392">
        <v>154</v>
      </c>
      <c r="V5392">
        <v>154</v>
      </c>
      <c r="W5392">
        <v>120</v>
      </c>
      <c r="X5392">
        <v>0</v>
      </c>
      <c r="Y5392">
        <v>0</v>
      </c>
      <c r="Z5392">
        <v>0</v>
      </c>
      <c r="AD5392" s="1">
        <v>41702.333333333336</v>
      </c>
      <c r="AE5392" s="1">
        <v>41718.708333333336</v>
      </c>
      <c r="AG5392" s="1">
        <v>41671.333333333336</v>
      </c>
      <c r="AH5392" s="1">
        <v>41688.708333333336</v>
      </c>
      <c r="AI5392" s="1">
        <v>41671.333333333336</v>
      </c>
      <c r="AJ5392" s="1">
        <v>41688.708333333336</v>
      </c>
      <c r="AK5392" s="1">
        <v>41671.333333333336</v>
      </c>
      <c r="AL5392" s="1">
        <v>41688.708333333336</v>
      </c>
      <c r="AM5392" s="1">
        <v>41702.333333333336</v>
      </c>
      <c r="AN5392" s="1">
        <v>41718.708333333336</v>
      </c>
      <c r="AP5392" t="s">
        <v>113</v>
      </c>
      <c r="AU5392" t="s">
        <v>11818</v>
      </c>
      <c r="AY5392" t="s">
        <v>106</v>
      </c>
      <c r="AZ5392">
        <v>0</v>
      </c>
      <c r="BA5392">
        <v>0</v>
      </c>
      <c r="BD5392" s="3">
        <v>41321.663194444445</v>
      </c>
      <c r="BE5392" s="3">
        <v>41321.663888888892</v>
      </c>
      <c r="BF5392" t="s">
        <v>115</v>
      </c>
      <c r="BG5392" t="s">
        <v>115</v>
      </c>
      <c r="BH5392">
        <v>8149</v>
      </c>
      <c r="BM5392">
        <v>43550</v>
      </c>
      <c r="BR5392" t="s">
        <v>116</v>
      </c>
      <c r="BS5392" t="s">
        <v>117</v>
      </c>
      <c r="BU5392">
        <v>1</v>
      </c>
      <c r="BV5392" t="s">
        <v>118</v>
      </c>
      <c r="BX5392" t="s">
        <v>119</v>
      </c>
      <c r="BY5392" t="s">
        <v>119</v>
      </c>
      <c r="BZ5392" t="s">
        <v>119</v>
      </c>
      <c r="CA5392">
        <v>1</v>
      </c>
      <c r="CC5392" t="s">
        <v>120</v>
      </c>
      <c r="CH5392">
        <v>540</v>
      </c>
      <c r="CI5392">
        <v>30130</v>
      </c>
      <c r="CJ5392" t="s">
        <v>106</v>
      </c>
      <c r="CK5392" t="s">
        <v>106</v>
      </c>
      <c r="CL5392">
        <v>10</v>
      </c>
      <c r="CM5392" t="s">
        <v>2867</v>
      </c>
      <c r="CO5392">
        <v>125508</v>
      </c>
      <c r="CQ5392">
        <v>0</v>
      </c>
      <c r="CR5392">
        <v>0</v>
      </c>
      <c r="CS5392">
        <v>0</v>
      </c>
      <c r="CY5392" t="s">
        <v>123</v>
      </c>
      <c r="CZ5392" t="s">
        <v>124</v>
      </c>
      <c r="DD5392" t="str" cm="1">
        <f t="array" ref="DD5392">TEXT(_xlfn.SEQUENCE(1, DATEDIF(AG5392, AH5392, "m") + 1, AG5392, 30), "YYYY-APMM")</f>
        <v>2014-AP02</v>
      </c>
      <c r="DN5392">
        <f t="shared" si="168"/>
        <v>154</v>
      </c>
      <c r="DO5392" t="str">
        <f t="shared" si="169"/>
        <v>LABOR- SUBCONTRACTOR</v>
      </c>
    </row>
    <row r="5393" spans="1:119" x14ac:dyDescent="0.35">
      <c r="A5393" t="s">
        <v>105</v>
      </c>
      <c r="B5393">
        <v>504678</v>
      </c>
      <c r="C5393">
        <v>6359</v>
      </c>
      <c r="D5393">
        <v>125513</v>
      </c>
      <c r="E5393">
        <v>13662</v>
      </c>
      <c r="F5393">
        <v>0</v>
      </c>
      <c r="G5393" t="s">
        <v>106</v>
      </c>
      <c r="H5393" t="s">
        <v>106</v>
      </c>
      <c r="I5393" t="s">
        <v>106</v>
      </c>
      <c r="J5393" t="s">
        <v>107</v>
      </c>
      <c r="K5393" t="s">
        <v>108</v>
      </c>
      <c r="L5393" t="s">
        <v>109</v>
      </c>
      <c r="M5393" t="s">
        <v>110</v>
      </c>
      <c r="N5393" t="s">
        <v>11819</v>
      </c>
      <c r="O5393" t="s">
        <v>3048</v>
      </c>
      <c r="P5393">
        <v>8178</v>
      </c>
      <c r="Q5393">
        <v>216</v>
      </c>
      <c r="R5393">
        <v>48</v>
      </c>
      <c r="S5393">
        <v>160</v>
      </c>
      <c r="T5393">
        <v>0</v>
      </c>
      <c r="U5393">
        <v>864</v>
      </c>
      <c r="V5393">
        <v>864</v>
      </c>
      <c r="W5393">
        <v>160</v>
      </c>
      <c r="X5393">
        <v>0</v>
      </c>
      <c r="Y5393">
        <v>0</v>
      </c>
      <c r="Z5393">
        <v>0</v>
      </c>
      <c r="AD5393" s="1">
        <v>41641.333333333336</v>
      </c>
      <c r="AE5393" s="1">
        <v>41664.708333333336</v>
      </c>
      <c r="AG5393" s="1">
        <v>41609.333333333336</v>
      </c>
      <c r="AH5393" s="1">
        <v>41632.708333333336</v>
      </c>
      <c r="AI5393" s="1">
        <v>41609.333333333336</v>
      </c>
      <c r="AJ5393" s="1">
        <v>41632.708333333336</v>
      </c>
      <c r="AK5393" s="1">
        <v>41609.333333333336</v>
      </c>
      <c r="AL5393" s="1">
        <v>41632.708333333336</v>
      </c>
      <c r="AM5393" s="1">
        <v>41641.333333333336</v>
      </c>
      <c r="AN5393" s="1">
        <v>41664.708333333336</v>
      </c>
      <c r="AP5393" t="s">
        <v>113</v>
      </c>
      <c r="AU5393" t="s">
        <v>11820</v>
      </c>
      <c r="AY5393" t="s">
        <v>106</v>
      </c>
      <c r="AZ5393">
        <v>0</v>
      </c>
      <c r="BA5393">
        <v>0</v>
      </c>
      <c r="BD5393" s="3">
        <v>41321.663194444445</v>
      </c>
      <c r="BE5393" s="3">
        <v>41321.663888888892</v>
      </c>
      <c r="BF5393" t="s">
        <v>115</v>
      </c>
      <c r="BG5393" t="s">
        <v>115</v>
      </c>
      <c r="BH5393">
        <v>8149</v>
      </c>
      <c r="BM5393">
        <v>43550</v>
      </c>
      <c r="BR5393" t="s">
        <v>116</v>
      </c>
      <c r="BS5393" t="s">
        <v>117</v>
      </c>
      <c r="BU5393">
        <v>1</v>
      </c>
      <c r="BV5393" t="s">
        <v>118</v>
      </c>
      <c r="BX5393" t="s">
        <v>119</v>
      </c>
      <c r="BY5393" t="s">
        <v>119</v>
      </c>
      <c r="BZ5393" t="s">
        <v>119</v>
      </c>
      <c r="CA5393">
        <v>1</v>
      </c>
      <c r="CC5393" t="s">
        <v>120</v>
      </c>
      <c r="CH5393">
        <v>540</v>
      </c>
      <c r="CI5393">
        <v>30260</v>
      </c>
      <c r="CJ5393" t="s">
        <v>106</v>
      </c>
      <c r="CK5393" t="s">
        <v>106</v>
      </c>
      <c r="CL5393">
        <v>15</v>
      </c>
      <c r="CM5393" t="s">
        <v>2963</v>
      </c>
      <c r="CO5393">
        <v>125512</v>
      </c>
      <c r="CQ5393">
        <v>0</v>
      </c>
      <c r="CR5393">
        <v>0</v>
      </c>
      <c r="CS5393">
        <v>0</v>
      </c>
      <c r="CY5393" t="s">
        <v>123</v>
      </c>
      <c r="CZ5393" t="s">
        <v>124</v>
      </c>
      <c r="DD5393" t="str" cm="1">
        <f t="array" ref="DD5393">TEXT(_xlfn.SEQUENCE(1, DATEDIF(AG5393, AH5393, "m") + 1, AG5393, 30), "YYYY-APMM")</f>
        <v>2013-AP12</v>
      </c>
      <c r="DN5393">
        <f t="shared" si="168"/>
        <v>864</v>
      </c>
      <c r="DO5393" t="str">
        <f t="shared" si="169"/>
        <v>LABOR- SUBCONTRACTOR</v>
      </c>
    </row>
    <row r="5394" spans="1:119" x14ac:dyDescent="0.35">
      <c r="A5394" t="s">
        <v>105</v>
      </c>
      <c r="B5394">
        <v>504679</v>
      </c>
      <c r="C5394">
        <v>6359</v>
      </c>
      <c r="D5394">
        <v>125513</v>
      </c>
      <c r="E5394">
        <v>13662</v>
      </c>
      <c r="F5394">
        <v>0</v>
      </c>
      <c r="G5394" t="s">
        <v>106</v>
      </c>
      <c r="H5394" t="s">
        <v>106</v>
      </c>
      <c r="I5394" t="s">
        <v>106</v>
      </c>
      <c r="J5394" t="s">
        <v>107</v>
      </c>
      <c r="K5394" t="s">
        <v>108</v>
      </c>
      <c r="L5394" t="s">
        <v>109</v>
      </c>
      <c r="M5394" t="s">
        <v>110</v>
      </c>
      <c r="N5394" t="s">
        <v>11821</v>
      </c>
      <c r="O5394" t="s">
        <v>3051</v>
      </c>
      <c r="P5394">
        <v>8178</v>
      </c>
      <c r="Q5394">
        <v>24</v>
      </c>
      <c r="R5394">
        <v>0</v>
      </c>
      <c r="S5394">
        <v>200</v>
      </c>
      <c r="T5394">
        <v>0</v>
      </c>
      <c r="U5394">
        <v>102.4</v>
      </c>
      <c r="V5394">
        <v>102.4</v>
      </c>
      <c r="W5394">
        <v>200</v>
      </c>
      <c r="X5394">
        <v>0</v>
      </c>
      <c r="Y5394">
        <v>0</v>
      </c>
      <c r="Z5394">
        <v>0</v>
      </c>
      <c r="AD5394" s="1">
        <v>41661.333333333336</v>
      </c>
      <c r="AE5394" s="1">
        <v>41690.708333333336</v>
      </c>
      <c r="AG5394" s="1">
        <v>41658.333333333336</v>
      </c>
      <c r="AH5394" s="1">
        <v>41687.708333333336</v>
      </c>
      <c r="AI5394" s="1">
        <v>41658.333333333336</v>
      </c>
      <c r="AJ5394" s="1">
        <v>41687.708333333336</v>
      </c>
      <c r="AK5394" s="1">
        <v>41658.333333333336</v>
      </c>
      <c r="AL5394" s="1">
        <v>41687.708333333336</v>
      </c>
      <c r="AM5394" s="1">
        <v>41661.333333333336</v>
      </c>
      <c r="AN5394" s="1">
        <v>41690.708333333336</v>
      </c>
      <c r="AP5394" t="s">
        <v>113</v>
      </c>
      <c r="AU5394" t="s">
        <v>11822</v>
      </c>
      <c r="AY5394" t="s">
        <v>106</v>
      </c>
      <c r="AZ5394">
        <v>0</v>
      </c>
      <c r="BA5394">
        <v>0</v>
      </c>
      <c r="BD5394" s="3">
        <v>41321.663194444445</v>
      </c>
      <c r="BE5394" s="3">
        <v>41321.663888888892</v>
      </c>
      <c r="BF5394" t="s">
        <v>115</v>
      </c>
      <c r="BG5394" t="s">
        <v>115</v>
      </c>
      <c r="BH5394">
        <v>8149</v>
      </c>
      <c r="BM5394">
        <v>43550</v>
      </c>
      <c r="BR5394" t="s">
        <v>116</v>
      </c>
      <c r="BS5394" t="s">
        <v>117</v>
      </c>
      <c r="BU5394">
        <v>1</v>
      </c>
      <c r="BV5394" t="s">
        <v>118</v>
      </c>
      <c r="BX5394" t="s">
        <v>119</v>
      </c>
      <c r="BY5394" t="s">
        <v>119</v>
      </c>
      <c r="BZ5394" t="s">
        <v>119</v>
      </c>
      <c r="CA5394">
        <v>1</v>
      </c>
      <c r="CC5394" t="s">
        <v>120</v>
      </c>
      <c r="CH5394">
        <v>540</v>
      </c>
      <c r="CI5394">
        <v>30260</v>
      </c>
      <c r="CJ5394" t="s">
        <v>106</v>
      </c>
      <c r="CK5394" t="s">
        <v>106</v>
      </c>
      <c r="CL5394">
        <v>15</v>
      </c>
      <c r="CM5394" t="s">
        <v>2963</v>
      </c>
      <c r="CO5394">
        <v>125512</v>
      </c>
      <c r="CQ5394">
        <v>0</v>
      </c>
      <c r="CR5394">
        <v>0</v>
      </c>
      <c r="CS5394">
        <v>0</v>
      </c>
      <c r="CY5394" t="s">
        <v>123</v>
      </c>
      <c r="CZ5394" t="s">
        <v>124</v>
      </c>
      <c r="DD5394" t="str" cm="1">
        <f t="array" ref="DD5394">TEXT(_xlfn.SEQUENCE(1, DATEDIF(AG5394, AH5394, "m") + 1, AG5394, 30), "YYYY-APMM")</f>
        <v>2014-AP01</v>
      </c>
      <c r="DN5394">
        <f t="shared" si="168"/>
        <v>102.4</v>
      </c>
      <c r="DO5394" t="str">
        <f t="shared" si="169"/>
        <v>LABOR- SUBCONTRACTOR</v>
      </c>
    </row>
    <row r="5395" spans="1:119" x14ac:dyDescent="0.35">
      <c r="A5395" t="s">
        <v>105</v>
      </c>
      <c r="B5395">
        <v>504680</v>
      </c>
      <c r="C5395">
        <v>6359</v>
      </c>
      <c r="D5395">
        <v>125513</v>
      </c>
      <c r="E5395">
        <v>13662</v>
      </c>
      <c r="F5395">
        <v>0</v>
      </c>
      <c r="G5395" t="s">
        <v>106</v>
      </c>
      <c r="H5395" t="s">
        <v>106</v>
      </c>
      <c r="I5395" t="s">
        <v>106</v>
      </c>
      <c r="J5395" t="s">
        <v>107</v>
      </c>
      <c r="K5395" t="s">
        <v>108</v>
      </c>
      <c r="L5395" t="s">
        <v>109</v>
      </c>
      <c r="M5395" t="s">
        <v>110</v>
      </c>
      <c r="N5395" t="s">
        <v>11823</v>
      </c>
      <c r="O5395" t="s">
        <v>3054</v>
      </c>
      <c r="P5395">
        <v>8178</v>
      </c>
      <c r="Q5395">
        <v>24</v>
      </c>
      <c r="R5395">
        <v>0</v>
      </c>
      <c r="S5395">
        <v>160</v>
      </c>
      <c r="T5395">
        <v>0</v>
      </c>
      <c r="U5395">
        <v>267.60000000000002</v>
      </c>
      <c r="V5395">
        <v>267.60000000000002</v>
      </c>
      <c r="W5395">
        <v>160</v>
      </c>
      <c r="X5395">
        <v>0</v>
      </c>
      <c r="Y5395">
        <v>0</v>
      </c>
      <c r="Z5395">
        <v>0</v>
      </c>
      <c r="AD5395" s="1">
        <v>41683.333333333336</v>
      </c>
      <c r="AE5395" s="1">
        <v>41706.708333333336</v>
      </c>
      <c r="AG5395" s="1">
        <v>41679.333333333336</v>
      </c>
      <c r="AH5395" s="1">
        <v>41702.708333333336</v>
      </c>
      <c r="AI5395" s="1">
        <v>41679.333333333336</v>
      </c>
      <c r="AJ5395" s="1">
        <v>41702.708333333336</v>
      </c>
      <c r="AK5395" s="1">
        <v>41679.333333333336</v>
      </c>
      <c r="AL5395" s="1">
        <v>41702.708333333336</v>
      </c>
      <c r="AM5395" s="1">
        <v>41683.333333333336</v>
      </c>
      <c r="AN5395" s="1">
        <v>41706.708333333336</v>
      </c>
      <c r="AP5395" t="s">
        <v>113</v>
      </c>
      <c r="AU5395" t="s">
        <v>11824</v>
      </c>
      <c r="AY5395" t="s">
        <v>106</v>
      </c>
      <c r="AZ5395">
        <v>0</v>
      </c>
      <c r="BA5395">
        <v>0</v>
      </c>
      <c r="BD5395" s="3">
        <v>41321.663194444445</v>
      </c>
      <c r="BE5395" s="3">
        <v>41321.663888888892</v>
      </c>
      <c r="BF5395" t="s">
        <v>115</v>
      </c>
      <c r="BG5395" t="s">
        <v>115</v>
      </c>
      <c r="BH5395">
        <v>8149</v>
      </c>
      <c r="BM5395">
        <v>43550</v>
      </c>
      <c r="BR5395" t="s">
        <v>116</v>
      </c>
      <c r="BS5395" t="s">
        <v>117</v>
      </c>
      <c r="BU5395">
        <v>1</v>
      </c>
      <c r="BV5395" t="s">
        <v>118</v>
      </c>
      <c r="BX5395" t="s">
        <v>119</v>
      </c>
      <c r="BY5395" t="s">
        <v>119</v>
      </c>
      <c r="BZ5395" t="s">
        <v>119</v>
      </c>
      <c r="CA5395">
        <v>1</v>
      </c>
      <c r="CC5395" t="s">
        <v>120</v>
      </c>
      <c r="CH5395">
        <v>540</v>
      </c>
      <c r="CI5395">
        <v>30260</v>
      </c>
      <c r="CJ5395" t="s">
        <v>106</v>
      </c>
      <c r="CK5395" t="s">
        <v>106</v>
      </c>
      <c r="CL5395">
        <v>15</v>
      </c>
      <c r="CM5395" t="s">
        <v>2963</v>
      </c>
      <c r="CO5395">
        <v>125512</v>
      </c>
      <c r="CQ5395">
        <v>0</v>
      </c>
      <c r="CR5395">
        <v>0</v>
      </c>
      <c r="CS5395">
        <v>0</v>
      </c>
      <c r="CY5395" t="s">
        <v>123</v>
      </c>
      <c r="CZ5395" t="s">
        <v>124</v>
      </c>
      <c r="DD5395" t="str" cm="1">
        <f t="array" ref="DD5395">TEXT(_xlfn.SEQUENCE(1, DATEDIF(AG5395, AH5395, "m") + 1, AG5395, 30), "YYYY-APMM")</f>
        <v>2014-AP02</v>
      </c>
      <c r="DN5395">
        <f t="shared" si="168"/>
        <v>267.60000000000002</v>
      </c>
      <c r="DO5395" t="str">
        <f t="shared" si="169"/>
        <v>LABOR- SUBCONTRACTOR</v>
      </c>
    </row>
    <row r="5396" spans="1:119" x14ac:dyDescent="0.35">
      <c r="A5396" t="s">
        <v>105</v>
      </c>
      <c r="B5396">
        <v>504681</v>
      </c>
      <c r="C5396">
        <v>6359</v>
      </c>
      <c r="D5396">
        <v>125514</v>
      </c>
      <c r="E5396">
        <v>13662</v>
      </c>
      <c r="F5396">
        <v>0</v>
      </c>
      <c r="G5396" t="s">
        <v>106</v>
      </c>
      <c r="H5396" t="s">
        <v>106</v>
      </c>
      <c r="I5396" t="s">
        <v>106</v>
      </c>
      <c r="J5396" t="s">
        <v>107</v>
      </c>
      <c r="K5396" t="s">
        <v>108</v>
      </c>
      <c r="L5396" t="s">
        <v>109</v>
      </c>
      <c r="M5396" t="s">
        <v>110</v>
      </c>
      <c r="N5396" t="s">
        <v>11825</v>
      </c>
      <c r="O5396" t="s">
        <v>3048</v>
      </c>
      <c r="P5396">
        <v>8178</v>
      </c>
      <c r="Q5396">
        <v>392</v>
      </c>
      <c r="R5396">
        <v>40</v>
      </c>
      <c r="S5396">
        <v>160</v>
      </c>
      <c r="T5396">
        <v>0</v>
      </c>
      <c r="U5396">
        <v>864</v>
      </c>
      <c r="V5396">
        <v>864</v>
      </c>
      <c r="W5396">
        <v>160</v>
      </c>
      <c r="X5396">
        <v>0</v>
      </c>
      <c r="Y5396">
        <v>0</v>
      </c>
      <c r="Z5396">
        <v>0</v>
      </c>
      <c r="AD5396" s="1">
        <v>41623.333333333336</v>
      </c>
      <c r="AE5396" s="1">
        <v>41646.708333333336</v>
      </c>
      <c r="AG5396" s="1">
        <v>41563.333333333336</v>
      </c>
      <c r="AH5396" s="1">
        <v>41588.708333333336</v>
      </c>
      <c r="AI5396" s="1">
        <v>41563.333333333336</v>
      </c>
      <c r="AJ5396" s="1">
        <v>41588.708333333336</v>
      </c>
      <c r="AK5396" s="1">
        <v>41563.333333333336</v>
      </c>
      <c r="AL5396" s="1">
        <v>41588.708333333336</v>
      </c>
      <c r="AM5396" s="1">
        <v>41623.333333333336</v>
      </c>
      <c r="AN5396" s="1">
        <v>41646.708333333336</v>
      </c>
      <c r="AP5396" t="s">
        <v>113</v>
      </c>
      <c r="AU5396" t="s">
        <v>11826</v>
      </c>
      <c r="AY5396" t="s">
        <v>106</v>
      </c>
      <c r="AZ5396">
        <v>0</v>
      </c>
      <c r="BA5396">
        <v>0</v>
      </c>
      <c r="BD5396" s="3">
        <v>41321.663194444445</v>
      </c>
      <c r="BE5396" s="3">
        <v>41321.663888888892</v>
      </c>
      <c r="BF5396" t="s">
        <v>115</v>
      </c>
      <c r="BG5396" t="s">
        <v>115</v>
      </c>
      <c r="BH5396">
        <v>8149</v>
      </c>
      <c r="BM5396">
        <v>43550</v>
      </c>
      <c r="BR5396" t="s">
        <v>116</v>
      </c>
      <c r="BS5396" t="s">
        <v>117</v>
      </c>
      <c r="BU5396">
        <v>1</v>
      </c>
      <c r="BV5396" t="s">
        <v>118</v>
      </c>
      <c r="BX5396" t="s">
        <v>119</v>
      </c>
      <c r="BY5396" t="s">
        <v>119</v>
      </c>
      <c r="BZ5396" t="s">
        <v>119</v>
      </c>
      <c r="CA5396">
        <v>1</v>
      </c>
      <c r="CC5396" t="s">
        <v>120</v>
      </c>
      <c r="CH5396">
        <v>540</v>
      </c>
      <c r="CI5396">
        <v>30250</v>
      </c>
      <c r="CJ5396" t="s">
        <v>106</v>
      </c>
      <c r="CK5396" t="s">
        <v>106</v>
      </c>
      <c r="CL5396">
        <v>10</v>
      </c>
      <c r="CM5396" t="s">
        <v>2889</v>
      </c>
      <c r="CO5396">
        <v>125512</v>
      </c>
      <c r="CQ5396">
        <v>0</v>
      </c>
      <c r="CR5396">
        <v>0</v>
      </c>
      <c r="CS5396">
        <v>0</v>
      </c>
      <c r="CY5396" t="s">
        <v>123</v>
      </c>
      <c r="CZ5396" t="s">
        <v>124</v>
      </c>
      <c r="DD5396" t="str" cm="1">
        <f t="array" ref="DD5396">TEXT(_xlfn.SEQUENCE(1, DATEDIF(AG5396, AH5396, "m") + 1, AG5396, 30), "YYYY-APMM")</f>
        <v>2013-AP10</v>
      </c>
      <c r="DN5396">
        <f t="shared" si="168"/>
        <v>864</v>
      </c>
      <c r="DO5396" t="str">
        <f t="shared" si="169"/>
        <v>LABOR- SUBCONTRACTOR</v>
      </c>
    </row>
    <row r="5397" spans="1:119" x14ac:dyDescent="0.35">
      <c r="A5397" t="s">
        <v>105</v>
      </c>
      <c r="B5397">
        <v>504682</v>
      </c>
      <c r="C5397">
        <v>6359</v>
      </c>
      <c r="D5397">
        <v>125514</v>
      </c>
      <c r="E5397">
        <v>13662</v>
      </c>
      <c r="F5397">
        <v>0</v>
      </c>
      <c r="G5397" t="s">
        <v>106</v>
      </c>
      <c r="H5397" t="s">
        <v>106</v>
      </c>
      <c r="I5397" t="s">
        <v>106</v>
      </c>
      <c r="J5397" t="s">
        <v>107</v>
      </c>
      <c r="K5397" t="s">
        <v>108</v>
      </c>
      <c r="L5397" t="s">
        <v>109</v>
      </c>
      <c r="M5397" t="s">
        <v>110</v>
      </c>
      <c r="N5397" t="s">
        <v>11827</v>
      </c>
      <c r="O5397" t="s">
        <v>3051</v>
      </c>
      <c r="P5397">
        <v>8178</v>
      </c>
      <c r="Q5397">
        <v>256</v>
      </c>
      <c r="R5397">
        <v>0</v>
      </c>
      <c r="S5397">
        <v>200</v>
      </c>
      <c r="T5397">
        <v>0</v>
      </c>
      <c r="U5397">
        <v>165.2</v>
      </c>
      <c r="V5397">
        <v>165.2</v>
      </c>
      <c r="W5397">
        <v>200</v>
      </c>
      <c r="X5397">
        <v>0</v>
      </c>
      <c r="Y5397">
        <v>0</v>
      </c>
      <c r="Z5397">
        <v>0</v>
      </c>
      <c r="AD5397" s="1">
        <v>41657.333333333336</v>
      </c>
      <c r="AE5397" s="1">
        <v>41686.708333333336</v>
      </c>
      <c r="AG5397" s="1">
        <v>41618.333333333336</v>
      </c>
      <c r="AH5397" s="1">
        <v>41647.708333333336</v>
      </c>
      <c r="AI5397" s="1">
        <v>41618.333333333336</v>
      </c>
      <c r="AJ5397" s="1">
        <v>41647.708333333336</v>
      </c>
      <c r="AK5397" s="1">
        <v>41618.333333333336</v>
      </c>
      <c r="AL5397" s="1">
        <v>41647.708333333336</v>
      </c>
      <c r="AM5397" s="1">
        <v>41657.333333333336</v>
      </c>
      <c r="AN5397" s="1">
        <v>41686.708333333336</v>
      </c>
      <c r="AP5397" t="s">
        <v>113</v>
      </c>
      <c r="AU5397" t="s">
        <v>11828</v>
      </c>
      <c r="AY5397" t="s">
        <v>106</v>
      </c>
      <c r="AZ5397">
        <v>0</v>
      </c>
      <c r="BA5397">
        <v>0</v>
      </c>
      <c r="BD5397" s="3">
        <v>41321.663194444445</v>
      </c>
      <c r="BE5397" s="3">
        <v>41328.377083333333</v>
      </c>
      <c r="BF5397" t="s">
        <v>115</v>
      </c>
      <c r="BG5397" t="s">
        <v>115</v>
      </c>
      <c r="BH5397">
        <v>8149</v>
      </c>
      <c r="BM5397">
        <v>43550</v>
      </c>
      <c r="BR5397" t="s">
        <v>116</v>
      </c>
      <c r="BS5397" t="s">
        <v>117</v>
      </c>
      <c r="BU5397">
        <v>1</v>
      </c>
      <c r="BV5397" t="s">
        <v>118</v>
      </c>
      <c r="BX5397" t="s">
        <v>119</v>
      </c>
      <c r="BY5397" t="s">
        <v>119</v>
      </c>
      <c r="BZ5397" t="s">
        <v>119</v>
      </c>
      <c r="CA5397">
        <v>1</v>
      </c>
      <c r="CC5397" t="s">
        <v>120</v>
      </c>
      <c r="CH5397">
        <v>540</v>
      </c>
      <c r="CI5397">
        <v>30250</v>
      </c>
      <c r="CJ5397" t="s">
        <v>106</v>
      </c>
      <c r="CK5397" t="s">
        <v>106</v>
      </c>
      <c r="CL5397">
        <v>10</v>
      </c>
      <c r="CM5397" t="s">
        <v>2889</v>
      </c>
      <c r="CO5397">
        <v>125512</v>
      </c>
      <c r="CQ5397">
        <v>0</v>
      </c>
      <c r="CR5397">
        <v>0</v>
      </c>
      <c r="CS5397">
        <v>0</v>
      </c>
      <c r="CY5397" t="s">
        <v>123</v>
      </c>
      <c r="CZ5397" t="s">
        <v>124</v>
      </c>
      <c r="DD5397" t="str" cm="1">
        <f t="array" ref="DD5397">TEXT(_xlfn.SEQUENCE(1, DATEDIF(AG5397, AH5397, "m") + 1, AG5397, 30), "YYYY-APMM")</f>
        <v>2013-AP12</v>
      </c>
      <c r="DN5397">
        <f t="shared" si="168"/>
        <v>165.2</v>
      </c>
      <c r="DO5397" t="str">
        <f t="shared" si="169"/>
        <v>LABOR- SUBCONTRACTOR</v>
      </c>
    </row>
    <row r="5398" spans="1:119" x14ac:dyDescent="0.35">
      <c r="A5398" t="s">
        <v>105</v>
      </c>
      <c r="B5398">
        <v>504683</v>
      </c>
      <c r="C5398">
        <v>6359</v>
      </c>
      <c r="D5398">
        <v>125514</v>
      </c>
      <c r="E5398">
        <v>13662</v>
      </c>
      <c r="F5398">
        <v>0</v>
      </c>
      <c r="G5398" t="s">
        <v>106</v>
      </c>
      <c r="H5398" t="s">
        <v>106</v>
      </c>
      <c r="I5398" t="s">
        <v>106</v>
      </c>
      <c r="J5398" t="s">
        <v>107</v>
      </c>
      <c r="K5398" t="s">
        <v>108</v>
      </c>
      <c r="L5398" t="s">
        <v>109</v>
      </c>
      <c r="M5398" t="s">
        <v>110</v>
      </c>
      <c r="N5398" t="s">
        <v>11829</v>
      </c>
      <c r="O5398" t="s">
        <v>3054</v>
      </c>
      <c r="P5398">
        <v>8178</v>
      </c>
      <c r="Q5398">
        <v>256</v>
      </c>
      <c r="R5398">
        <v>40</v>
      </c>
      <c r="S5398">
        <v>160</v>
      </c>
      <c r="T5398">
        <v>0</v>
      </c>
      <c r="U5398">
        <v>267.60000000000002</v>
      </c>
      <c r="V5398">
        <v>267.60000000000002</v>
      </c>
      <c r="W5398">
        <v>160</v>
      </c>
      <c r="X5398">
        <v>0</v>
      </c>
      <c r="Y5398">
        <v>0</v>
      </c>
      <c r="Z5398">
        <v>0</v>
      </c>
      <c r="AD5398" s="1">
        <v>41678.333333333336</v>
      </c>
      <c r="AE5398" s="1">
        <v>41701.708333333336</v>
      </c>
      <c r="AG5398" s="1">
        <v>41640.333333333336</v>
      </c>
      <c r="AH5398" s="1">
        <v>41662.708333333336</v>
      </c>
      <c r="AI5398" s="1">
        <v>41640.333333333336</v>
      </c>
      <c r="AJ5398" s="1">
        <v>41662.708333333336</v>
      </c>
      <c r="AK5398" s="1">
        <v>41640.333333333336</v>
      </c>
      <c r="AL5398" s="1">
        <v>41662.708333333336</v>
      </c>
      <c r="AM5398" s="1">
        <v>41678.333333333336</v>
      </c>
      <c r="AN5398" s="1">
        <v>41701.708333333336</v>
      </c>
      <c r="AP5398" t="s">
        <v>113</v>
      </c>
      <c r="AU5398" t="s">
        <v>11830</v>
      </c>
      <c r="AY5398" t="s">
        <v>106</v>
      </c>
      <c r="AZ5398">
        <v>0</v>
      </c>
      <c r="BA5398">
        <v>0</v>
      </c>
      <c r="BD5398" s="3">
        <v>41321.663194444445</v>
      </c>
      <c r="BE5398" s="3">
        <v>41321.663888888892</v>
      </c>
      <c r="BF5398" t="s">
        <v>115</v>
      </c>
      <c r="BG5398" t="s">
        <v>115</v>
      </c>
      <c r="BH5398">
        <v>8149</v>
      </c>
      <c r="BM5398">
        <v>43550</v>
      </c>
      <c r="BR5398" t="s">
        <v>116</v>
      </c>
      <c r="BS5398" t="s">
        <v>117</v>
      </c>
      <c r="BU5398">
        <v>1</v>
      </c>
      <c r="BV5398" t="s">
        <v>118</v>
      </c>
      <c r="BX5398" t="s">
        <v>119</v>
      </c>
      <c r="BY5398" t="s">
        <v>119</v>
      </c>
      <c r="BZ5398" t="s">
        <v>119</v>
      </c>
      <c r="CA5398">
        <v>1</v>
      </c>
      <c r="CC5398" t="s">
        <v>120</v>
      </c>
      <c r="CH5398">
        <v>540</v>
      </c>
      <c r="CI5398">
        <v>30250</v>
      </c>
      <c r="CJ5398" t="s">
        <v>106</v>
      </c>
      <c r="CK5398" t="s">
        <v>106</v>
      </c>
      <c r="CL5398">
        <v>10</v>
      </c>
      <c r="CM5398" t="s">
        <v>2889</v>
      </c>
      <c r="CO5398">
        <v>125512</v>
      </c>
      <c r="CQ5398">
        <v>0</v>
      </c>
      <c r="CR5398">
        <v>0</v>
      </c>
      <c r="CS5398">
        <v>0</v>
      </c>
      <c r="CY5398" t="s">
        <v>123</v>
      </c>
      <c r="CZ5398" t="s">
        <v>124</v>
      </c>
      <c r="DD5398" t="str" cm="1">
        <f t="array" ref="DD5398">TEXT(_xlfn.SEQUENCE(1, DATEDIF(AG5398, AH5398, "m") + 1, AG5398, 30), "YYYY-APMM")</f>
        <v>2014-AP01</v>
      </c>
      <c r="DN5398">
        <f t="shared" si="168"/>
        <v>267.60000000000002</v>
      </c>
      <c r="DO5398" t="str">
        <f t="shared" si="169"/>
        <v>LABOR- SUBCONTRACTOR</v>
      </c>
    </row>
    <row r="5399" spans="1:119" x14ac:dyDescent="0.35">
      <c r="A5399" t="s">
        <v>105</v>
      </c>
      <c r="B5399">
        <v>504684</v>
      </c>
      <c r="C5399">
        <v>6359</v>
      </c>
      <c r="D5399">
        <v>125515</v>
      </c>
      <c r="E5399">
        <v>13662</v>
      </c>
      <c r="F5399">
        <v>0</v>
      </c>
      <c r="G5399" t="s">
        <v>106</v>
      </c>
      <c r="H5399" t="s">
        <v>106</v>
      </c>
      <c r="I5399" t="s">
        <v>106</v>
      </c>
      <c r="J5399" t="s">
        <v>107</v>
      </c>
      <c r="K5399" t="s">
        <v>108</v>
      </c>
      <c r="L5399" t="s">
        <v>109</v>
      </c>
      <c r="M5399" t="s">
        <v>110</v>
      </c>
      <c r="N5399" t="s">
        <v>11831</v>
      </c>
      <c r="O5399" t="s">
        <v>3043</v>
      </c>
      <c r="P5399">
        <v>8178</v>
      </c>
      <c r="Q5399">
        <v>272</v>
      </c>
      <c r="R5399">
        <v>0</v>
      </c>
      <c r="S5399">
        <v>200</v>
      </c>
      <c r="T5399">
        <v>0</v>
      </c>
      <c r="U5399">
        <v>364</v>
      </c>
      <c r="V5399">
        <v>364</v>
      </c>
      <c r="W5399">
        <v>200</v>
      </c>
      <c r="X5399">
        <v>0</v>
      </c>
      <c r="Y5399">
        <v>0</v>
      </c>
      <c r="Z5399">
        <v>0</v>
      </c>
      <c r="AD5399" s="1">
        <v>41685.333333333336</v>
      </c>
      <c r="AE5399" s="1">
        <v>41713.708333333336</v>
      </c>
      <c r="AG5399" s="1">
        <v>41644.333333333336</v>
      </c>
      <c r="AH5399" s="1">
        <v>41672.708333333336</v>
      </c>
      <c r="AI5399" s="1">
        <v>41644.333333333336</v>
      </c>
      <c r="AJ5399" s="1">
        <v>41672.708333333336</v>
      </c>
      <c r="AK5399" s="1">
        <v>41644.333333333336</v>
      </c>
      <c r="AL5399" s="1">
        <v>41672.708333333336</v>
      </c>
      <c r="AM5399" s="1">
        <v>41685.333333333336</v>
      </c>
      <c r="AN5399" s="1">
        <v>41713.708333333336</v>
      </c>
      <c r="AP5399" t="s">
        <v>113</v>
      </c>
      <c r="AU5399" t="s">
        <v>11832</v>
      </c>
      <c r="AY5399" t="s">
        <v>106</v>
      </c>
      <c r="AZ5399">
        <v>0</v>
      </c>
      <c r="BA5399">
        <v>0</v>
      </c>
      <c r="BD5399" s="3">
        <v>41321.663194444445</v>
      </c>
      <c r="BE5399" s="3">
        <v>41321.663888888892</v>
      </c>
      <c r="BF5399" t="s">
        <v>115</v>
      </c>
      <c r="BG5399" t="s">
        <v>115</v>
      </c>
      <c r="BH5399">
        <v>8149</v>
      </c>
      <c r="BM5399">
        <v>43550</v>
      </c>
      <c r="BR5399" t="s">
        <v>116</v>
      </c>
      <c r="BS5399" t="s">
        <v>117</v>
      </c>
      <c r="BU5399">
        <v>1</v>
      </c>
      <c r="BV5399" t="s">
        <v>118</v>
      </c>
      <c r="BX5399" t="s">
        <v>119</v>
      </c>
      <c r="BY5399" t="s">
        <v>119</v>
      </c>
      <c r="BZ5399" t="s">
        <v>119</v>
      </c>
      <c r="CA5399">
        <v>1</v>
      </c>
      <c r="CC5399" t="s">
        <v>120</v>
      </c>
      <c r="CH5399">
        <v>540</v>
      </c>
      <c r="CI5399">
        <v>30270</v>
      </c>
      <c r="CJ5399" t="s">
        <v>106</v>
      </c>
      <c r="CK5399" t="s">
        <v>106</v>
      </c>
      <c r="CL5399">
        <v>20</v>
      </c>
      <c r="CM5399" t="s">
        <v>2867</v>
      </c>
      <c r="CO5399">
        <v>125512</v>
      </c>
      <c r="CQ5399">
        <v>0</v>
      </c>
      <c r="CR5399">
        <v>0</v>
      </c>
      <c r="CS5399">
        <v>0</v>
      </c>
      <c r="CY5399" t="s">
        <v>123</v>
      </c>
      <c r="CZ5399" t="s">
        <v>124</v>
      </c>
      <c r="DD5399" t="str" cm="1">
        <f t="array" ref="DD5399">TEXT(_xlfn.SEQUENCE(1, DATEDIF(AG5399, AH5399, "m") + 1, AG5399, 30), "YYYY-APMM")</f>
        <v>2014-AP01</v>
      </c>
      <c r="DN5399">
        <f t="shared" si="168"/>
        <v>364</v>
      </c>
      <c r="DO5399" t="str">
        <f t="shared" si="169"/>
        <v>LABOR- SUBCONTRACTOR</v>
      </c>
    </row>
    <row r="5400" spans="1:119" x14ac:dyDescent="0.35">
      <c r="A5400" t="s">
        <v>105</v>
      </c>
      <c r="B5400">
        <v>504685</v>
      </c>
      <c r="C5400">
        <v>6359</v>
      </c>
      <c r="D5400">
        <v>125515</v>
      </c>
      <c r="E5400">
        <v>13662</v>
      </c>
      <c r="F5400">
        <v>0</v>
      </c>
      <c r="G5400" t="s">
        <v>106</v>
      </c>
      <c r="H5400" t="s">
        <v>106</v>
      </c>
      <c r="I5400" t="s">
        <v>106</v>
      </c>
      <c r="J5400" t="s">
        <v>107</v>
      </c>
      <c r="K5400" t="s">
        <v>108</v>
      </c>
      <c r="L5400" t="s">
        <v>109</v>
      </c>
      <c r="M5400" t="s">
        <v>110</v>
      </c>
      <c r="N5400" t="s">
        <v>11833</v>
      </c>
      <c r="O5400" t="s">
        <v>3045</v>
      </c>
      <c r="P5400">
        <v>8178</v>
      </c>
      <c r="Q5400">
        <v>32</v>
      </c>
      <c r="R5400">
        <v>8</v>
      </c>
      <c r="S5400">
        <v>200</v>
      </c>
      <c r="T5400">
        <v>0</v>
      </c>
      <c r="U5400">
        <v>500</v>
      </c>
      <c r="V5400">
        <v>500</v>
      </c>
      <c r="W5400">
        <v>200</v>
      </c>
      <c r="X5400">
        <v>0</v>
      </c>
      <c r="Y5400">
        <v>0</v>
      </c>
      <c r="Z5400">
        <v>0</v>
      </c>
      <c r="AD5400" s="1">
        <v>41690.333333333336</v>
      </c>
      <c r="AE5400" s="1">
        <v>41718.708333333336</v>
      </c>
      <c r="AG5400" s="1">
        <v>41686.333333333336</v>
      </c>
      <c r="AH5400" s="1">
        <v>41714.708333333336</v>
      </c>
      <c r="AI5400" s="1">
        <v>41686.333333333336</v>
      </c>
      <c r="AJ5400" s="1">
        <v>41714.708333333336</v>
      </c>
      <c r="AK5400" s="1">
        <v>41686.333333333336</v>
      </c>
      <c r="AL5400" s="1">
        <v>41714.708333333336</v>
      </c>
      <c r="AM5400" s="1">
        <v>41690.333333333336</v>
      </c>
      <c r="AN5400" s="1">
        <v>41718.708333333336</v>
      </c>
      <c r="AP5400" t="s">
        <v>113</v>
      </c>
      <c r="AU5400" t="s">
        <v>11834</v>
      </c>
      <c r="AY5400" t="s">
        <v>106</v>
      </c>
      <c r="AZ5400">
        <v>0</v>
      </c>
      <c r="BA5400">
        <v>0</v>
      </c>
      <c r="BD5400" s="3">
        <v>41321.663194444445</v>
      </c>
      <c r="BE5400" s="3">
        <v>41321.663888888892</v>
      </c>
      <c r="BF5400" t="s">
        <v>115</v>
      </c>
      <c r="BG5400" t="s">
        <v>115</v>
      </c>
      <c r="BH5400">
        <v>8149</v>
      </c>
      <c r="BM5400">
        <v>43550</v>
      </c>
      <c r="BR5400" t="s">
        <v>116</v>
      </c>
      <c r="BS5400" t="s">
        <v>117</v>
      </c>
      <c r="BU5400">
        <v>1</v>
      </c>
      <c r="BV5400" t="s">
        <v>118</v>
      </c>
      <c r="BX5400" t="s">
        <v>119</v>
      </c>
      <c r="BY5400" t="s">
        <v>119</v>
      </c>
      <c r="BZ5400" t="s">
        <v>119</v>
      </c>
      <c r="CA5400">
        <v>1</v>
      </c>
      <c r="CC5400" t="s">
        <v>120</v>
      </c>
      <c r="CH5400">
        <v>540</v>
      </c>
      <c r="CI5400">
        <v>30270</v>
      </c>
      <c r="CJ5400" t="s">
        <v>106</v>
      </c>
      <c r="CK5400" t="s">
        <v>106</v>
      </c>
      <c r="CL5400">
        <v>20</v>
      </c>
      <c r="CM5400" t="s">
        <v>2867</v>
      </c>
      <c r="CO5400">
        <v>125512</v>
      </c>
      <c r="CQ5400">
        <v>0</v>
      </c>
      <c r="CR5400">
        <v>0</v>
      </c>
      <c r="CS5400">
        <v>0</v>
      </c>
      <c r="CY5400" t="s">
        <v>123</v>
      </c>
      <c r="CZ5400" t="s">
        <v>124</v>
      </c>
      <c r="DD5400" t="str" cm="1">
        <f t="array" ref="DD5400:DE5400">TEXT(_xlfn.SEQUENCE(1, DATEDIF(AG5400, AH5400, "m") + 1, AG5400, 30), "YYYY-APMM")</f>
        <v>2014-AP02</v>
      </c>
      <c r="DE5400" t="str">
        <v>2014-AP03</v>
      </c>
      <c r="DN5400">
        <f t="shared" si="168"/>
        <v>250</v>
      </c>
      <c r="DO5400" t="str">
        <f t="shared" si="169"/>
        <v>LABOR- SUBCONTRACTOR</v>
      </c>
    </row>
    <row r="5401" spans="1:119" x14ac:dyDescent="0.35">
      <c r="A5401" t="s">
        <v>105</v>
      </c>
      <c r="B5401">
        <v>504686</v>
      </c>
      <c r="C5401">
        <v>6359</v>
      </c>
      <c r="D5401">
        <v>125517</v>
      </c>
      <c r="E5401">
        <v>13662</v>
      </c>
      <c r="F5401">
        <v>0</v>
      </c>
      <c r="G5401" t="s">
        <v>106</v>
      </c>
      <c r="H5401" t="s">
        <v>106</v>
      </c>
      <c r="I5401" t="s">
        <v>106</v>
      </c>
      <c r="J5401" t="s">
        <v>107</v>
      </c>
      <c r="K5401" t="s">
        <v>108</v>
      </c>
      <c r="L5401" t="s">
        <v>109</v>
      </c>
      <c r="M5401" t="s">
        <v>110</v>
      </c>
      <c r="N5401" t="s">
        <v>11835</v>
      </c>
      <c r="O5401" t="s">
        <v>3063</v>
      </c>
      <c r="P5401">
        <v>8178</v>
      </c>
      <c r="Q5401">
        <v>0</v>
      </c>
      <c r="R5401">
        <v>0</v>
      </c>
      <c r="S5401">
        <v>144</v>
      </c>
      <c r="T5401">
        <v>0</v>
      </c>
      <c r="U5401">
        <v>386.4</v>
      </c>
      <c r="V5401">
        <v>386.4</v>
      </c>
      <c r="W5401">
        <v>144</v>
      </c>
      <c r="X5401">
        <v>0</v>
      </c>
      <c r="Y5401">
        <v>0</v>
      </c>
      <c r="Z5401">
        <v>0</v>
      </c>
      <c r="AD5401" s="1">
        <v>41588.333333333336</v>
      </c>
      <c r="AE5401" s="1">
        <v>41608.708333333336</v>
      </c>
      <c r="AG5401" s="1">
        <v>41588.333333333336</v>
      </c>
      <c r="AH5401" s="1">
        <v>41608.708333333336</v>
      </c>
      <c r="AI5401" s="1">
        <v>41588.333333333336</v>
      </c>
      <c r="AJ5401" s="1">
        <v>41608.708333333336</v>
      </c>
      <c r="AK5401" s="1">
        <v>41588.333333333336</v>
      </c>
      <c r="AL5401" s="1">
        <v>41608.708333333336</v>
      </c>
      <c r="AM5401" s="1">
        <v>41588.333333333336</v>
      </c>
      <c r="AN5401" s="1">
        <v>41608.708333333336</v>
      </c>
      <c r="AP5401" t="s">
        <v>113</v>
      </c>
      <c r="AU5401" t="s">
        <v>11836</v>
      </c>
      <c r="AY5401" t="s">
        <v>119</v>
      </c>
      <c r="AZ5401">
        <v>0</v>
      </c>
      <c r="BA5401">
        <v>0</v>
      </c>
      <c r="BD5401" s="3">
        <v>41321.663194444445</v>
      </c>
      <c r="BE5401" s="3">
        <v>41321.663888888892</v>
      </c>
      <c r="BF5401" t="s">
        <v>115</v>
      </c>
      <c r="BG5401" t="s">
        <v>115</v>
      </c>
      <c r="BH5401">
        <v>8149</v>
      </c>
      <c r="BM5401">
        <v>43550</v>
      </c>
      <c r="BR5401" t="s">
        <v>116</v>
      </c>
      <c r="BS5401" t="s">
        <v>117</v>
      </c>
      <c r="BU5401">
        <v>1</v>
      </c>
      <c r="BV5401" t="s">
        <v>118</v>
      </c>
      <c r="BX5401" t="s">
        <v>119</v>
      </c>
      <c r="BY5401" t="s">
        <v>119</v>
      </c>
      <c r="BZ5401" t="s">
        <v>119</v>
      </c>
      <c r="CA5401">
        <v>1</v>
      </c>
      <c r="CC5401" t="s">
        <v>120</v>
      </c>
      <c r="CH5401">
        <v>540</v>
      </c>
      <c r="CI5401">
        <v>30220</v>
      </c>
      <c r="CJ5401" t="s">
        <v>106</v>
      </c>
      <c r="CK5401" t="s">
        <v>106</v>
      </c>
      <c r="CL5401">
        <v>15</v>
      </c>
      <c r="CM5401" t="s">
        <v>2963</v>
      </c>
      <c r="CO5401">
        <v>125516</v>
      </c>
      <c r="CQ5401">
        <v>0</v>
      </c>
      <c r="CR5401">
        <v>0</v>
      </c>
      <c r="CS5401">
        <v>0</v>
      </c>
      <c r="CY5401" t="s">
        <v>123</v>
      </c>
      <c r="CZ5401" t="s">
        <v>124</v>
      </c>
      <c r="DD5401" t="str" cm="1">
        <f t="array" ref="DD5401">TEXT(_xlfn.SEQUENCE(1, DATEDIF(AG5401, AH5401, "m") + 1, AG5401, 30), "YYYY-APMM")</f>
        <v>2013-AP11</v>
      </c>
      <c r="DN5401">
        <f t="shared" si="168"/>
        <v>386.4</v>
      </c>
      <c r="DO5401" t="str">
        <f t="shared" si="169"/>
        <v>LABOR- SUBCONTRACTOR</v>
      </c>
    </row>
    <row r="5402" spans="1:119" x14ac:dyDescent="0.35">
      <c r="A5402" t="s">
        <v>105</v>
      </c>
      <c r="B5402">
        <v>504687</v>
      </c>
      <c r="C5402">
        <v>6359</v>
      </c>
      <c r="D5402">
        <v>125517</v>
      </c>
      <c r="E5402">
        <v>13662</v>
      </c>
      <c r="F5402">
        <v>0</v>
      </c>
      <c r="G5402" t="s">
        <v>106</v>
      </c>
      <c r="H5402" t="s">
        <v>106</v>
      </c>
      <c r="I5402" t="s">
        <v>106</v>
      </c>
      <c r="J5402" t="s">
        <v>107</v>
      </c>
      <c r="K5402" t="s">
        <v>108</v>
      </c>
      <c r="L5402" t="s">
        <v>109</v>
      </c>
      <c r="M5402" t="s">
        <v>110</v>
      </c>
      <c r="N5402" t="s">
        <v>11837</v>
      </c>
      <c r="O5402" t="s">
        <v>3081</v>
      </c>
      <c r="P5402">
        <v>8178</v>
      </c>
      <c r="Q5402">
        <v>176</v>
      </c>
      <c r="R5402">
        <v>64</v>
      </c>
      <c r="S5402">
        <v>144</v>
      </c>
      <c r="T5402">
        <v>0</v>
      </c>
      <c r="U5402">
        <v>160.80000000000001</v>
      </c>
      <c r="V5402">
        <v>160.80000000000001</v>
      </c>
      <c r="W5402">
        <v>144</v>
      </c>
      <c r="X5402">
        <v>0</v>
      </c>
      <c r="Y5402">
        <v>0</v>
      </c>
      <c r="Z5402">
        <v>0</v>
      </c>
      <c r="AD5402" s="1">
        <v>41613.333333333336</v>
      </c>
      <c r="AE5402" s="1">
        <v>41634.708333333336</v>
      </c>
      <c r="AG5402" s="1">
        <v>41588.333333333336</v>
      </c>
      <c r="AH5402" s="1">
        <v>41608.708333333336</v>
      </c>
      <c r="AI5402" s="1">
        <v>41588.333333333336</v>
      </c>
      <c r="AJ5402" s="1">
        <v>41608.708333333336</v>
      </c>
      <c r="AK5402" s="1">
        <v>41588.333333333336</v>
      </c>
      <c r="AL5402" s="1">
        <v>41608.708333333336</v>
      </c>
      <c r="AM5402" s="1">
        <v>41613.333333333336</v>
      </c>
      <c r="AN5402" s="1">
        <v>41634.708333333336</v>
      </c>
      <c r="AP5402" t="s">
        <v>113</v>
      </c>
      <c r="AU5402" t="s">
        <v>11838</v>
      </c>
      <c r="AY5402" t="s">
        <v>106</v>
      </c>
      <c r="AZ5402">
        <v>0</v>
      </c>
      <c r="BA5402">
        <v>0</v>
      </c>
      <c r="BD5402" s="3">
        <v>41321.663194444445</v>
      </c>
      <c r="BE5402" s="3">
        <v>41321.663888888892</v>
      </c>
      <c r="BF5402" t="s">
        <v>115</v>
      </c>
      <c r="BG5402" t="s">
        <v>115</v>
      </c>
      <c r="BH5402">
        <v>8149</v>
      </c>
      <c r="BM5402">
        <v>43550</v>
      </c>
      <c r="BR5402" t="s">
        <v>116</v>
      </c>
      <c r="BS5402" t="s">
        <v>117</v>
      </c>
      <c r="BU5402">
        <v>1</v>
      </c>
      <c r="BV5402" t="s">
        <v>118</v>
      </c>
      <c r="BX5402" t="s">
        <v>119</v>
      </c>
      <c r="BY5402" t="s">
        <v>119</v>
      </c>
      <c r="BZ5402" t="s">
        <v>119</v>
      </c>
      <c r="CA5402">
        <v>1</v>
      </c>
      <c r="CC5402" t="s">
        <v>120</v>
      </c>
      <c r="CH5402">
        <v>540</v>
      </c>
      <c r="CI5402">
        <v>30220</v>
      </c>
      <c r="CJ5402" t="s">
        <v>106</v>
      </c>
      <c r="CK5402" t="s">
        <v>106</v>
      </c>
      <c r="CL5402">
        <v>15</v>
      </c>
      <c r="CM5402" t="s">
        <v>2963</v>
      </c>
      <c r="CO5402">
        <v>125516</v>
      </c>
      <c r="CQ5402">
        <v>0</v>
      </c>
      <c r="CR5402">
        <v>0</v>
      </c>
      <c r="CS5402">
        <v>0</v>
      </c>
      <c r="CY5402" t="s">
        <v>123</v>
      </c>
      <c r="CZ5402" t="s">
        <v>124</v>
      </c>
      <c r="DD5402" t="str" cm="1">
        <f t="array" ref="DD5402">TEXT(_xlfn.SEQUENCE(1, DATEDIF(AG5402, AH5402, "m") + 1, AG5402, 30), "YYYY-APMM")</f>
        <v>2013-AP11</v>
      </c>
      <c r="DN5402">
        <f t="shared" si="168"/>
        <v>160.80000000000001</v>
      </c>
      <c r="DO5402" t="str">
        <f t="shared" si="169"/>
        <v>LABOR- SUBCONTRACTOR</v>
      </c>
    </row>
    <row r="5403" spans="1:119" x14ac:dyDescent="0.35">
      <c r="A5403" t="s">
        <v>105</v>
      </c>
      <c r="B5403">
        <v>504688</v>
      </c>
      <c r="C5403">
        <v>6359</v>
      </c>
      <c r="D5403">
        <v>125517</v>
      </c>
      <c r="E5403">
        <v>13662</v>
      </c>
      <c r="F5403">
        <v>0</v>
      </c>
      <c r="G5403" t="s">
        <v>106</v>
      </c>
      <c r="H5403" t="s">
        <v>106</v>
      </c>
      <c r="I5403" t="s">
        <v>106</v>
      </c>
      <c r="J5403" t="s">
        <v>107</v>
      </c>
      <c r="K5403" t="s">
        <v>108</v>
      </c>
      <c r="L5403" t="s">
        <v>109</v>
      </c>
      <c r="M5403" t="s">
        <v>110</v>
      </c>
      <c r="N5403" t="s">
        <v>11839</v>
      </c>
      <c r="O5403" t="s">
        <v>3069</v>
      </c>
      <c r="P5403">
        <v>8178</v>
      </c>
      <c r="Q5403">
        <v>8</v>
      </c>
      <c r="R5403">
        <v>0</v>
      </c>
      <c r="S5403">
        <v>160</v>
      </c>
      <c r="T5403">
        <v>0</v>
      </c>
      <c r="U5403">
        <v>67.2</v>
      </c>
      <c r="V5403">
        <v>67.2</v>
      </c>
      <c r="W5403">
        <v>160</v>
      </c>
      <c r="X5403">
        <v>0</v>
      </c>
      <c r="Y5403">
        <v>0</v>
      </c>
      <c r="Z5403">
        <v>0</v>
      </c>
      <c r="AD5403" s="1">
        <v>41672.333333333336</v>
      </c>
      <c r="AE5403" s="1">
        <v>41695.708333333336</v>
      </c>
      <c r="AG5403" s="1">
        <v>41671.333333333336</v>
      </c>
      <c r="AH5403" s="1">
        <v>41694.708333333336</v>
      </c>
      <c r="AI5403" s="1">
        <v>41671.333333333336</v>
      </c>
      <c r="AJ5403" s="1">
        <v>41694.708333333336</v>
      </c>
      <c r="AK5403" s="1">
        <v>41671.333333333336</v>
      </c>
      <c r="AL5403" s="1">
        <v>41694.708333333336</v>
      </c>
      <c r="AM5403" s="1">
        <v>41672.333333333336</v>
      </c>
      <c r="AN5403" s="1">
        <v>41695.708333333336</v>
      </c>
      <c r="AP5403" t="s">
        <v>113</v>
      </c>
      <c r="AU5403" t="s">
        <v>11840</v>
      </c>
      <c r="AY5403" t="s">
        <v>106</v>
      </c>
      <c r="AZ5403">
        <v>0</v>
      </c>
      <c r="BA5403">
        <v>0</v>
      </c>
      <c r="BD5403" s="3">
        <v>41321.663194444445</v>
      </c>
      <c r="BE5403" s="3">
        <v>41321.663888888892</v>
      </c>
      <c r="BF5403" t="s">
        <v>115</v>
      </c>
      <c r="BG5403" t="s">
        <v>115</v>
      </c>
      <c r="BH5403">
        <v>8149</v>
      </c>
      <c r="BM5403">
        <v>43550</v>
      </c>
      <c r="BR5403" t="s">
        <v>116</v>
      </c>
      <c r="BS5403" t="s">
        <v>117</v>
      </c>
      <c r="BU5403">
        <v>1</v>
      </c>
      <c r="BV5403" t="s">
        <v>118</v>
      </c>
      <c r="BX5403" t="s">
        <v>119</v>
      </c>
      <c r="BY5403" t="s">
        <v>119</v>
      </c>
      <c r="BZ5403" t="s">
        <v>119</v>
      </c>
      <c r="CA5403">
        <v>1</v>
      </c>
      <c r="CC5403" t="s">
        <v>120</v>
      </c>
      <c r="CH5403">
        <v>540</v>
      </c>
      <c r="CI5403">
        <v>30220</v>
      </c>
      <c r="CJ5403" t="s">
        <v>106</v>
      </c>
      <c r="CK5403" t="s">
        <v>106</v>
      </c>
      <c r="CL5403">
        <v>15</v>
      </c>
      <c r="CM5403" t="s">
        <v>2963</v>
      </c>
      <c r="CO5403">
        <v>125516</v>
      </c>
      <c r="CQ5403">
        <v>0</v>
      </c>
      <c r="CR5403">
        <v>0</v>
      </c>
      <c r="CS5403">
        <v>0</v>
      </c>
      <c r="CY5403" t="s">
        <v>123</v>
      </c>
      <c r="CZ5403" t="s">
        <v>124</v>
      </c>
      <c r="DD5403" t="str" cm="1">
        <f t="array" ref="DD5403">TEXT(_xlfn.SEQUENCE(1, DATEDIF(AG5403, AH5403, "m") + 1, AG5403, 30), "YYYY-APMM")</f>
        <v>2014-AP02</v>
      </c>
      <c r="DN5403">
        <f t="shared" si="168"/>
        <v>67.2</v>
      </c>
      <c r="DO5403" t="str">
        <f t="shared" si="169"/>
        <v>LABOR- SUBCONTRACTOR</v>
      </c>
    </row>
    <row r="5404" spans="1:119" x14ac:dyDescent="0.35">
      <c r="A5404" t="s">
        <v>105</v>
      </c>
      <c r="B5404">
        <v>504689</v>
      </c>
      <c r="C5404">
        <v>6359</v>
      </c>
      <c r="D5404">
        <v>125517</v>
      </c>
      <c r="E5404">
        <v>13662</v>
      </c>
      <c r="F5404">
        <v>0</v>
      </c>
      <c r="G5404" t="s">
        <v>106</v>
      </c>
      <c r="H5404" t="s">
        <v>106</v>
      </c>
      <c r="I5404" t="s">
        <v>106</v>
      </c>
      <c r="J5404" t="s">
        <v>107</v>
      </c>
      <c r="K5404" t="s">
        <v>108</v>
      </c>
      <c r="L5404" t="s">
        <v>109</v>
      </c>
      <c r="M5404" t="s">
        <v>110</v>
      </c>
      <c r="N5404" t="s">
        <v>11841</v>
      </c>
      <c r="O5404" t="s">
        <v>3072</v>
      </c>
      <c r="P5404">
        <v>8178</v>
      </c>
      <c r="Q5404">
        <v>8</v>
      </c>
      <c r="R5404">
        <v>0</v>
      </c>
      <c r="S5404">
        <v>120</v>
      </c>
      <c r="T5404">
        <v>0</v>
      </c>
      <c r="U5404">
        <v>67.2</v>
      </c>
      <c r="V5404">
        <v>67.2</v>
      </c>
      <c r="W5404">
        <v>120</v>
      </c>
      <c r="X5404">
        <v>0</v>
      </c>
      <c r="Y5404">
        <v>0</v>
      </c>
      <c r="Z5404">
        <v>0</v>
      </c>
      <c r="AD5404" s="1">
        <v>41685.333333333336</v>
      </c>
      <c r="AE5404" s="1">
        <v>41701.708333333336</v>
      </c>
      <c r="AG5404" s="1">
        <v>41683.333333333336</v>
      </c>
      <c r="AH5404" s="1">
        <v>41700.708333333336</v>
      </c>
      <c r="AI5404" s="1">
        <v>41683.333333333336</v>
      </c>
      <c r="AJ5404" s="1">
        <v>41700.708333333336</v>
      </c>
      <c r="AK5404" s="1">
        <v>41683.333333333336</v>
      </c>
      <c r="AL5404" s="1">
        <v>41700.708333333336</v>
      </c>
      <c r="AM5404" s="1">
        <v>41685.333333333336</v>
      </c>
      <c r="AN5404" s="1">
        <v>41701.708333333336</v>
      </c>
      <c r="AP5404" t="s">
        <v>113</v>
      </c>
      <c r="AU5404" t="s">
        <v>11842</v>
      </c>
      <c r="AY5404" t="s">
        <v>106</v>
      </c>
      <c r="AZ5404">
        <v>0</v>
      </c>
      <c r="BA5404">
        <v>0</v>
      </c>
      <c r="BD5404" s="3">
        <v>41321.663194444445</v>
      </c>
      <c r="BE5404" s="3">
        <v>41321.663888888892</v>
      </c>
      <c r="BF5404" t="s">
        <v>115</v>
      </c>
      <c r="BG5404" t="s">
        <v>115</v>
      </c>
      <c r="BH5404">
        <v>8149</v>
      </c>
      <c r="BM5404">
        <v>43550</v>
      </c>
      <c r="BR5404" t="s">
        <v>116</v>
      </c>
      <c r="BS5404" t="s">
        <v>117</v>
      </c>
      <c r="BU5404">
        <v>1</v>
      </c>
      <c r="BV5404" t="s">
        <v>118</v>
      </c>
      <c r="BX5404" t="s">
        <v>119</v>
      </c>
      <c r="BY5404" t="s">
        <v>119</v>
      </c>
      <c r="BZ5404" t="s">
        <v>119</v>
      </c>
      <c r="CA5404">
        <v>1</v>
      </c>
      <c r="CC5404" t="s">
        <v>120</v>
      </c>
      <c r="CH5404">
        <v>540</v>
      </c>
      <c r="CI5404">
        <v>30220</v>
      </c>
      <c r="CJ5404" t="s">
        <v>106</v>
      </c>
      <c r="CK5404" t="s">
        <v>106</v>
      </c>
      <c r="CL5404">
        <v>15</v>
      </c>
      <c r="CM5404" t="s">
        <v>2963</v>
      </c>
      <c r="CO5404">
        <v>125516</v>
      </c>
      <c r="CQ5404">
        <v>0</v>
      </c>
      <c r="CR5404">
        <v>0</v>
      </c>
      <c r="CS5404">
        <v>0</v>
      </c>
      <c r="CY5404" t="s">
        <v>123</v>
      </c>
      <c r="CZ5404" t="s">
        <v>124</v>
      </c>
      <c r="DD5404" t="str" cm="1">
        <f t="array" ref="DD5404">TEXT(_xlfn.SEQUENCE(1, DATEDIF(AG5404, AH5404, "m") + 1, AG5404, 30), "YYYY-APMM")</f>
        <v>2014-AP02</v>
      </c>
      <c r="DN5404">
        <f t="shared" si="168"/>
        <v>67.2</v>
      </c>
      <c r="DO5404" t="str">
        <f t="shared" si="169"/>
        <v>LABOR- SUBCONTRACTOR</v>
      </c>
    </row>
    <row r="5405" spans="1:119" x14ac:dyDescent="0.35">
      <c r="A5405" t="s">
        <v>105</v>
      </c>
      <c r="B5405">
        <v>504690</v>
      </c>
      <c r="C5405">
        <v>6359</v>
      </c>
      <c r="D5405">
        <v>125518</v>
      </c>
      <c r="E5405">
        <v>13662</v>
      </c>
      <c r="F5405">
        <v>0</v>
      </c>
      <c r="G5405" t="s">
        <v>106</v>
      </c>
      <c r="H5405" t="s">
        <v>106</v>
      </c>
      <c r="I5405" t="s">
        <v>106</v>
      </c>
      <c r="J5405" t="s">
        <v>107</v>
      </c>
      <c r="K5405" t="s">
        <v>108</v>
      </c>
      <c r="L5405" t="s">
        <v>109</v>
      </c>
      <c r="M5405" t="s">
        <v>110</v>
      </c>
      <c r="N5405" t="s">
        <v>11843</v>
      </c>
      <c r="O5405" t="s">
        <v>3086</v>
      </c>
      <c r="P5405">
        <v>8178</v>
      </c>
      <c r="Q5405">
        <v>416</v>
      </c>
      <c r="R5405">
        <v>208</v>
      </c>
      <c r="S5405">
        <v>120</v>
      </c>
      <c r="T5405">
        <v>0</v>
      </c>
      <c r="U5405">
        <v>99.6</v>
      </c>
      <c r="V5405">
        <v>99.6</v>
      </c>
      <c r="W5405">
        <v>120</v>
      </c>
      <c r="X5405">
        <v>0</v>
      </c>
      <c r="Y5405">
        <v>0</v>
      </c>
      <c r="Z5405">
        <v>0</v>
      </c>
      <c r="AD5405" s="1">
        <v>41674.333333333336</v>
      </c>
      <c r="AE5405" s="1">
        <v>41692.708333333336</v>
      </c>
      <c r="AG5405" s="1">
        <v>41612.333333333336</v>
      </c>
      <c r="AH5405" s="1">
        <v>41630.708333333336</v>
      </c>
      <c r="AI5405" s="1">
        <v>41612.333333333336</v>
      </c>
      <c r="AJ5405" s="1">
        <v>41630.708333333336</v>
      </c>
      <c r="AK5405" s="1">
        <v>41612.333333333336</v>
      </c>
      <c r="AL5405" s="1">
        <v>41630.708333333336</v>
      </c>
      <c r="AM5405" s="1">
        <v>41674.333333333336</v>
      </c>
      <c r="AN5405" s="1">
        <v>41692.708333333336</v>
      </c>
      <c r="AP5405" t="s">
        <v>113</v>
      </c>
      <c r="AU5405" t="s">
        <v>11844</v>
      </c>
      <c r="AY5405" t="s">
        <v>106</v>
      </c>
      <c r="AZ5405">
        <v>0</v>
      </c>
      <c r="BA5405">
        <v>0</v>
      </c>
      <c r="BD5405" s="3">
        <v>41321.663194444445</v>
      </c>
      <c r="BE5405" s="3">
        <v>41321.663888888892</v>
      </c>
      <c r="BF5405" t="s">
        <v>115</v>
      </c>
      <c r="BG5405" t="s">
        <v>115</v>
      </c>
      <c r="BH5405">
        <v>8149</v>
      </c>
      <c r="BM5405">
        <v>43550</v>
      </c>
      <c r="BR5405" t="s">
        <v>116</v>
      </c>
      <c r="BS5405" t="s">
        <v>117</v>
      </c>
      <c r="BU5405">
        <v>1</v>
      </c>
      <c r="BV5405" t="s">
        <v>118</v>
      </c>
      <c r="BX5405" t="s">
        <v>119</v>
      </c>
      <c r="BY5405" t="s">
        <v>119</v>
      </c>
      <c r="BZ5405" t="s">
        <v>119</v>
      </c>
      <c r="CA5405">
        <v>1</v>
      </c>
      <c r="CC5405" t="s">
        <v>120</v>
      </c>
      <c r="CH5405">
        <v>540</v>
      </c>
      <c r="CI5405">
        <v>30230</v>
      </c>
      <c r="CJ5405" t="s">
        <v>106</v>
      </c>
      <c r="CK5405" t="s">
        <v>106</v>
      </c>
      <c r="CL5405">
        <v>20</v>
      </c>
      <c r="CM5405" t="s">
        <v>2867</v>
      </c>
      <c r="CO5405">
        <v>125516</v>
      </c>
      <c r="CQ5405">
        <v>0</v>
      </c>
      <c r="CR5405">
        <v>0</v>
      </c>
      <c r="CS5405">
        <v>0</v>
      </c>
      <c r="CY5405" t="s">
        <v>123</v>
      </c>
      <c r="CZ5405" t="s">
        <v>124</v>
      </c>
      <c r="DD5405" t="str" cm="1">
        <f t="array" ref="DD5405">TEXT(_xlfn.SEQUENCE(1, DATEDIF(AG5405, AH5405, "m") + 1, AG5405, 30), "YYYY-APMM")</f>
        <v>2013-AP12</v>
      </c>
      <c r="DN5405">
        <f t="shared" si="168"/>
        <v>99.6</v>
      </c>
      <c r="DO5405" t="str">
        <f t="shared" si="169"/>
        <v>LABOR- SUBCONTRACTOR</v>
      </c>
    </row>
    <row r="5406" spans="1:119" x14ac:dyDescent="0.35">
      <c r="A5406" t="s">
        <v>105</v>
      </c>
      <c r="B5406">
        <v>504691</v>
      </c>
      <c r="C5406">
        <v>6359</v>
      </c>
      <c r="D5406">
        <v>125518</v>
      </c>
      <c r="E5406">
        <v>13662</v>
      </c>
      <c r="F5406">
        <v>0</v>
      </c>
      <c r="G5406" t="s">
        <v>106</v>
      </c>
      <c r="H5406" t="s">
        <v>106</v>
      </c>
      <c r="I5406" t="s">
        <v>106</v>
      </c>
      <c r="J5406" t="s">
        <v>107</v>
      </c>
      <c r="K5406" t="s">
        <v>108</v>
      </c>
      <c r="L5406" t="s">
        <v>109</v>
      </c>
      <c r="M5406" t="s">
        <v>110</v>
      </c>
      <c r="N5406" t="s">
        <v>11845</v>
      </c>
      <c r="O5406" t="s">
        <v>3089</v>
      </c>
      <c r="P5406">
        <v>8178</v>
      </c>
      <c r="Q5406">
        <v>208</v>
      </c>
      <c r="R5406">
        <v>80</v>
      </c>
      <c r="S5406">
        <v>120</v>
      </c>
      <c r="T5406">
        <v>0</v>
      </c>
      <c r="U5406">
        <v>67.2</v>
      </c>
      <c r="V5406">
        <v>67.2</v>
      </c>
      <c r="W5406">
        <v>120</v>
      </c>
      <c r="X5406">
        <v>0</v>
      </c>
      <c r="Y5406">
        <v>0</v>
      </c>
      <c r="Z5406">
        <v>0</v>
      </c>
      <c r="AD5406" s="1">
        <v>41685.333333333336</v>
      </c>
      <c r="AE5406" s="1">
        <v>41701.708333333336</v>
      </c>
      <c r="AG5406" s="1">
        <v>41653.333333333336</v>
      </c>
      <c r="AH5406" s="1">
        <v>41669.708333333336</v>
      </c>
      <c r="AI5406" s="1">
        <v>41653.333333333336</v>
      </c>
      <c r="AJ5406" s="1">
        <v>41669.708333333336</v>
      </c>
      <c r="AK5406" s="1">
        <v>41653.333333333336</v>
      </c>
      <c r="AL5406" s="1">
        <v>41669.708333333336</v>
      </c>
      <c r="AM5406" s="1">
        <v>41685.333333333336</v>
      </c>
      <c r="AN5406" s="1">
        <v>41701.708333333336</v>
      </c>
      <c r="AP5406" t="s">
        <v>113</v>
      </c>
      <c r="AU5406" t="s">
        <v>11846</v>
      </c>
      <c r="AY5406" t="s">
        <v>106</v>
      </c>
      <c r="AZ5406">
        <v>0</v>
      </c>
      <c r="BA5406">
        <v>0</v>
      </c>
      <c r="BD5406" s="3">
        <v>41321.663194444445</v>
      </c>
      <c r="BE5406" s="3">
        <v>41321.663888888892</v>
      </c>
      <c r="BF5406" t="s">
        <v>115</v>
      </c>
      <c r="BG5406" t="s">
        <v>115</v>
      </c>
      <c r="BH5406">
        <v>8149</v>
      </c>
      <c r="BM5406">
        <v>43550</v>
      </c>
      <c r="BR5406" t="s">
        <v>116</v>
      </c>
      <c r="BS5406" t="s">
        <v>117</v>
      </c>
      <c r="BU5406">
        <v>1</v>
      </c>
      <c r="BV5406" t="s">
        <v>118</v>
      </c>
      <c r="BX5406" t="s">
        <v>119</v>
      </c>
      <c r="BY5406" t="s">
        <v>119</v>
      </c>
      <c r="BZ5406" t="s">
        <v>119</v>
      </c>
      <c r="CA5406">
        <v>1</v>
      </c>
      <c r="CC5406" t="s">
        <v>120</v>
      </c>
      <c r="CH5406">
        <v>540</v>
      </c>
      <c r="CI5406">
        <v>30230</v>
      </c>
      <c r="CJ5406" t="s">
        <v>106</v>
      </c>
      <c r="CK5406" t="s">
        <v>106</v>
      </c>
      <c r="CL5406">
        <v>20</v>
      </c>
      <c r="CM5406" t="s">
        <v>2867</v>
      </c>
      <c r="CO5406">
        <v>125516</v>
      </c>
      <c r="CQ5406">
        <v>0</v>
      </c>
      <c r="CR5406">
        <v>0</v>
      </c>
      <c r="CS5406">
        <v>0</v>
      </c>
      <c r="CY5406" t="s">
        <v>123</v>
      </c>
      <c r="CZ5406" t="s">
        <v>124</v>
      </c>
      <c r="DD5406" t="str" cm="1">
        <f t="array" ref="DD5406">TEXT(_xlfn.SEQUENCE(1, DATEDIF(AG5406, AH5406, "m") + 1, AG5406, 30), "YYYY-APMM")</f>
        <v>2014-AP01</v>
      </c>
      <c r="DN5406">
        <f t="shared" si="168"/>
        <v>67.2</v>
      </c>
      <c r="DO5406" t="str">
        <f t="shared" si="169"/>
        <v>LABOR- SUBCONTRACTOR</v>
      </c>
    </row>
    <row r="5407" spans="1:119" x14ac:dyDescent="0.35">
      <c r="A5407" t="s">
        <v>105</v>
      </c>
      <c r="B5407">
        <v>504692</v>
      </c>
      <c r="C5407">
        <v>6359</v>
      </c>
      <c r="D5407">
        <v>125518</v>
      </c>
      <c r="E5407">
        <v>13662</v>
      </c>
      <c r="F5407">
        <v>0</v>
      </c>
      <c r="G5407" t="s">
        <v>106</v>
      </c>
      <c r="H5407" t="s">
        <v>106</v>
      </c>
      <c r="I5407" t="s">
        <v>106</v>
      </c>
      <c r="J5407" t="s">
        <v>107</v>
      </c>
      <c r="K5407" t="s">
        <v>108</v>
      </c>
      <c r="L5407" t="s">
        <v>109</v>
      </c>
      <c r="M5407" t="s">
        <v>110</v>
      </c>
      <c r="N5407" t="s">
        <v>11847</v>
      </c>
      <c r="O5407" t="s">
        <v>3092</v>
      </c>
      <c r="P5407">
        <v>8178</v>
      </c>
      <c r="Q5407">
        <v>8</v>
      </c>
      <c r="R5407">
        <v>0</v>
      </c>
      <c r="S5407">
        <v>200</v>
      </c>
      <c r="T5407">
        <v>0</v>
      </c>
      <c r="U5407">
        <v>302.39999999999998</v>
      </c>
      <c r="V5407">
        <v>302.39999999999998</v>
      </c>
      <c r="W5407">
        <v>200</v>
      </c>
      <c r="X5407">
        <v>0</v>
      </c>
      <c r="Y5407">
        <v>0</v>
      </c>
      <c r="Z5407">
        <v>0</v>
      </c>
      <c r="AD5407" s="1">
        <v>41690.333333333336</v>
      </c>
      <c r="AE5407" s="1">
        <v>41718.708333333336</v>
      </c>
      <c r="AG5407" s="1">
        <v>41689.333333333336</v>
      </c>
      <c r="AH5407" s="1">
        <v>41717.708333333336</v>
      </c>
      <c r="AI5407" s="1">
        <v>41689.333333333336</v>
      </c>
      <c r="AJ5407" s="1">
        <v>41717.708333333336</v>
      </c>
      <c r="AK5407" s="1">
        <v>41689.333333333336</v>
      </c>
      <c r="AL5407" s="1">
        <v>41717.708333333336</v>
      </c>
      <c r="AM5407" s="1">
        <v>41690.333333333336</v>
      </c>
      <c r="AN5407" s="1">
        <v>41718.708333333336</v>
      </c>
      <c r="AP5407" t="s">
        <v>113</v>
      </c>
      <c r="AU5407" t="s">
        <v>11848</v>
      </c>
      <c r="AY5407" t="s">
        <v>106</v>
      </c>
      <c r="AZ5407">
        <v>0</v>
      </c>
      <c r="BA5407">
        <v>0</v>
      </c>
      <c r="BD5407" s="3">
        <v>41321.663194444445</v>
      </c>
      <c r="BE5407" s="3">
        <v>41328.377083333333</v>
      </c>
      <c r="BF5407" t="s">
        <v>115</v>
      </c>
      <c r="BG5407" t="s">
        <v>115</v>
      </c>
      <c r="BH5407">
        <v>8149</v>
      </c>
      <c r="BM5407">
        <v>43550</v>
      </c>
      <c r="BR5407" t="s">
        <v>116</v>
      </c>
      <c r="BS5407" t="s">
        <v>117</v>
      </c>
      <c r="BU5407">
        <v>1</v>
      </c>
      <c r="BV5407" t="s">
        <v>118</v>
      </c>
      <c r="BX5407" t="s">
        <v>119</v>
      </c>
      <c r="BY5407" t="s">
        <v>119</v>
      </c>
      <c r="BZ5407" t="s">
        <v>119</v>
      </c>
      <c r="CA5407">
        <v>1</v>
      </c>
      <c r="CC5407" t="s">
        <v>120</v>
      </c>
      <c r="CH5407">
        <v>540</v>
      </c>
      <c r="CI5407">
        <v>30230</v>
      </c>
      <c r="CJ5407" t="s">
        <v>106</v>
      </c>
      <c r="CK5407" t="s">
        <v>106</v>
      </c>
      <c r="CL5407">
        <v>20</v>
      </c>
      <c r="CM5407" t="s">
        <v>2867</v>
      </c>
      <c r="CO5407">
        <v>125516</v>
      </c>
      <c r="CQ5407">
        <v>0</v>
      </c>
      <c r="CR5407">
        <v>0</v>
      </c>
      <c r="CS5407">
        <v>0</v>
      </c>
      <c r="CY5407" t="s">
        <v>123</v>
      </c>
      <c r="CZ5407" t="s">
        <v>124</v>
      </c>
      <c r="DD5407" t="str" cm="1">
        <f t="array" ref="DD5407:DE5407">TEXT(_xlfn.SEQUENCE(1, DATEDIF(AG5407, AH5407, "m") + 1, AG5407, 30), "YYYY-APMM")</f>
        <v>2014-AP02</v>
      </c>
      <c r="DE5407" t="str">
        <v>2014-AP03</v>
      </c>
      <c r="DN5407">
        <f t="shared" si="168"/>
        <v>151.19999999999999</v>
      </c>
      <c r="DO5407" t="str">
        <f t="shared" si="169"/>
        <v>LABOR- SUBCONTRACTOR</v>
      </c>
    </row>
    <row r="5408" spans="1:119" x14ac:dyDescent="0.35">
      <c r="A5408" t="s">
        <v>105</v>
      </c>
      <c r="B5408">
        <v>504693</v>
      </c>
      <c r="C5408">
        <v>6359</v>
      </c>
      <c r="D5408">
        <v>125519</v>
      </c>
      <c r="E5408">
        <v>13662</v>
      </c>
      <c r="F5408">
        <v>0</v>
      </c>
      <c r="G5408" t="s">
        <v>106</v>
      </c>
      <c r="H5408" t="s">
        <v>106</v>
      </c>
      <c r="I5408" t="s">
        <v>106</v>
      </c>
      <c r="J5408" t="s">
        <v>107</v>
      </c>
      <c r="K5408" t="s">
        <v>108</v>
      </c>
      <c r="L5408" t="s">
        <v>109</v>
      </c>
      <c r="M5408" t="s">
        <v>110</v>
      </c>
      <c r="N5408" t="s">
        <v>11849</v>
      </c>
      <c r="O5408" t="s">
        <v>3075</v>
      </c>
      <c r="P5408">
        <v>8178</v>
      </c>
      <c r="Q5408">
        <v>0</v>
      </c>
      <c r="R5408">
        <v>0</v>
      </c>
      <c r="S5408">
        <v>128</v>
      </c>
      <c r="T5408">
        <v>0</v>
      </c>
      <c r="U5408">
        <v>67.2</v>
      </c>
      <c r="V5408">
        <v>67.2</v>
      </c>
      <c r="W5408">
        <v>128</v>
      </c>
      <c r="X5408">
        <v>0</v>
      </c>
      <c r="Y5408">
        <v>0</v>
      </c>
      <c r="Z5408">
        <v>0</v>
      </c>
      <c r="AD5408" s="1">
        <v>41428.333333333336</v>
      </c>
      <c r="AE5408" s="1">
        <v>41445.708333333336</v>
      </c>
      <c r="AG5408" s="1">
        <v>41428.333333333336</v>
      </c>
      <c r="AH5408" s="1">
        <v>41445.708333333336</v>
      </c>
      <c r="AI5408" s="1">
        <v>41428.333333333336</v>
      </c>
      <c r="AJ5408" s="1">
        <v>41445.708333333336</v>
      </c>
      <c r="AK5408" s="1">
        <v>41428.333333333336</v>
      </c>
      <c r="AL5408" s="1">
        <v>41445.708333333336</v>
      </c>
      <c r="AM5408" s="1">
        <v>41428.333333333336</v>
      </c>
      <c r="AN5408" s="1">
        <v>41445.708333333336</v>
      </c>
      <c r="AP5408" t="s">
        <v>113</v>
      </c>
      <c r="AU5408" t="s">
        <v>11850</v>
      </c>
      <c r="AY5408" t="s">
        <v>119</v>
      </c>
      <c r="AZ5408">
        <v>0</v>
      </c>
      <c r="BA5408">
        <v>0</v>
      </c>
      <c r="BD5408" s="3">
        <v>41321.663194444445</v>
      </c>
      <c r="BE5408" s="3">
        <v>41321.663888888892</v>
      </c>
      <c r="BF5408" t="s">
        <v>115</v>
      </c>
      <c r="BG5408" t="s">
        <v>115</v>
      </c>
      <c r="BH5408">
        <v>8149</v>
      </c>
      <c r="BM5408">
        <v>43550</v>
      </c>
      <c r="BR5408" t="s">
        <v>116</v>
      </c>
      <c r="BS5408" t="s">
        <v>117</v>
      </c>
      <c r="BU5408">
        <v>1</v>
      </c>
      <c r="BV5408" t="s">
        <v>118</v>
      </c>
      <c r="BX5408" t="s">
        <v>119</v>
      </c>
      <c r="BY5408" t="s">
        <v>119</v>
      </c>
      <c r="BZ5408" t="s">
        <v>119</v>
      </c>
      <c r="CA5408">
        <v>1</v>
      </c>
      <c r="CC5408" t="s">
        <v>120</v>
      </c>
      <c r="CH5408">
        <v>540</v>
      </c>
      <c r="CI5408">
        <v>30210</v>
      </c>
      <c r="CJ5408" t="s">
        <v>106</v>
      </c>
      <c r="CK5408" t="s">
        <v>106</v>
      </c>
      <c r="CL5408">
        <v>10</v>
      </c>
      <c r="CM5408" t="s">
        <v>2889</v>
      </c>
      <c r="CO5408">
        <v>125516</v>
      </c>
      <c r="CQ5408">
        <v>0</v>
      </c>
      <c r="CR5408">
        <v>0</v>
      </c>
      <c r="CS5408">
        <v>0</v>
      </c>
      <c r="CY5408" t="s">
        <v>123</v>
      </c>
      <c r="CZ5408" t="s">
        <v>124</v>
      </c>
      <c r="DD5408" t="str" cm="1">
        <f t="array" ref="DD5408">TEXT(_xlfn.SEQUENCE(1, DATEDIF(AG5408, AH5408, "m") + 1, AG5408, 30), "YYYY-APMM")</f>
        <v>2013-AP06</v>
      </c>
      <c r="DN5408">
        <f t="shared" si="168"/>
        <v>67.2</v>
      </c>
      <c r="DO5408" t="str">
        <f t="shared" si="169"/>
        <v>LABOR- SUBCONTRACTOR</v>
      </c>
    </row>
    <row r="5409" spans="1:119" x14ac:dyDescent="0.35">
      <c r="A5409" t="s">
        <v>105</v>
      </c>
      <c r="B5409">
        <v>504694</v>
      </c>
      <c r="C5409">
        <v>6359</v>
      </c>
      <c r="D5409">
        <v>125519</v>
      </c>
      <c r="E5409">
        <v>13662</v>
      </c>
      <c r="F5409">
        <v>0</v>
      </c>
      <c r="G5409" t="s">
        <v>106</v>
      </c>
      <c r="H5409" t="s">
        <v>106</v>
      </c>
      <c r="I5409" t="s">
        <v>106</v>
      </c>
      <c r="J5409" t="s">
        <v>107</v>
      </c>
      <c r="K5409" t="s">
        <v>108</v>
      </c>
      <c r="L5409" t="s">
        <v>109</v>
      </c>
      <c r="M5409" t="s">
        <v>110</v>
      </c>
      <c r="N5409" t="s">
        <v>11851</v>
      </c>
      <c r="O5409" t="s">
        <v>3063</v>
      </c>
      <c r="P5409">
        <v>8178</v>
      </c>
      <c r="Q5409">
        <v>144</v>
      </c>
      <c r="R5409">
        <v>0</v>
      </c>
      <c r="S5409">
        <v>144</v>
      </c>
      <c r="T5409">
        <v>0</v>
      </c>
      <c r="U5409">
        <v>386.4</v>
      </c>
      <c r="V5409">
        <v>386.4</v>
      </c>
      <c r="W5409">
        <v>144</v>
      </c>
      <c r="X5409">
        <v>0</v>
      </c>
      <c r="Y5409">
        <v>0</v>
      </c>
      <c r="Z5409">
        <v>0</v>
      </c>
      <c r="AD5409" s="1">
        <v>41567.333333333336</v>
      </c>
      <c r="AE5409" s="1">
        <v>41587.708333333336</v>
      </c>
      <c r="AG5409" s="1">
        <v>41543.333333333336</v>
      </c>
      <c r="AH5409" s="1">
        <v>41563.708333333336</v>
      </c>
      <c r="AI5409" s="1">
        <v>41543.333333333336</v>
      </c>
      <c r="AJ5409" s="1">
        <v>41563.708333333336</v>
      </c>
      <c r="AK5409" s="1">
        <v>41543.333333333336</v>
      </c>
      <c r="AL5409" s="1">
        <v>41563.708333333336</v>
      </c>
      <c r="AM5409" s="1">
        <v>41567.333333333336</v>
      </c>
      <c r="AN5409" s="1">
        <v>41587.708333333336</v>
      </c>
      <c r="AP5409" t="s">
        <v>113</v>
      </c>
      <c r="AU5409" t="s">
        <v>11852</v>
      </c>
      <c r="AY5409" t="s">
        <v>106</v>
      </c>
      <c r="AZ5409">
        <v>0</v>
      </c>
      <c r="BA5409">
        <v>0</v>
      </c>
      <c r="BD5409" s="3">
        <v>41321.663194444445</v>
      </c>
      <c r="BE5409" s="3">
        <v>41321.663888888892</v>
      </c>
      <c r="BF5409" t="s">
        <v>115</v>
      </c>
      <c r="BG5409" t="s">
        <v>115</v>
      </c>
      <c r="BH5409">
        <v>8149</v>
      </c>
      <c r="BM5409">
        <v>43550</v>
      </c>
      <c r="BR5409" t="s">
        <v>116</v>
      </c>
      <c r="BS5409" t="s">
        <v>117</v>
      </c>
      <c r="BU5409">
        <v>1</v>
      </c>
      <c r="BV5409" t="s">
        <v>118</v>
      </c>
      <c r="BX5409" t="s">
        <v>119</v>
      </c>
      <c r="BY5409" t="s">
        <v>119</v>
      </c>
      <c r="BZ5409" t="s">
        <v>119</v>
      </c>
      <c r="CA5409">
        <v>1</v>
      </c>
      <c r="CC5409" t="s">
        <v>120</v>
      </c>
      <c r="CH5409">
        <v>540</v>
      </c>
      <c r="CI5409">
        <v>30210</v>
      </c>
      <c r="CJ5409" t="s">
        <v>106</v>
      </c>
      <c r="CK5409" t="s">
        <v>106</v>
      </c>
      <c r="CL5409">
        <v>10</v>
      </c>
      <c r="CM5409" t="s">
        <v>2889</v>
      </c>
      <c r="CO5409">
        <v>125516</v>
      </c>
      <c r="CQ5409">
        <v>0</v>
      </c>
      <c r="CR5409">
        <v>0</v>
      </c>
      <c r="CS5409">
        <v>0</v>
      </c>
      <c r="CY5409" t="s">
        <v>123</v>
      </c>
      <c r="CZ5409" t="s">
        <v>124</v>
      </c>
      <c r="DD5409" t="str" cm="1">
        <f t="array" ref="DD5409">TEXT(_xlfn.SEQUENCE(1, DATEDIF(AG5409, AH5409, "m") + 1, AG5409, 30), "YYYY-APMM")</f>
        <v>2013-AP09</v>
      </c>
      <c r="DN5409">
        <f t="shared" si="168"/>
        <v>386.4</v>
      </c>
      <c r="DO5409" t="str">
        <f t="shared" si="169"/>
        <v>LABOR- SUBCONTRACTOR</v>
      </c>
    </row>
    <row r="5410" spans="1:119" x14ac:dyDescent="0.35">
      <c r="A5410" t="s">
        <v>105</v>
      </c>
      <c r="B5410">
        <v>504695</v>
      </c>
      <c r="C5410">
        <v>6359</v>
      </c>
      <c r="D5410">
        <v>125519</v>
      </c>
      <c r="E5410">
        <v>13662</v>
      </c>
      <c r="F5410">
        <v>0</v>
      </c>
      <c r="G5410" t="s">
        <v>106</v>
      </c>
      <c r="H5410" t="s">
        <v>106</v>
      </c>
      <c r="I5410" t="s">
        <v>106</v>
      </c>
      <c r="J5410" t="s">
        <v>107</v>
      </c>
      <c r="K5410" t="s">
        <v>108</v>
      </c>
      <c r="L5410" t="s">
        <v>109</v>
      </c>
      <c r="M5410" t="s">
        <v>110</v>
      </c>
      <c r="N5410" t="s">
        <v>11853</v>
      </c>
      <c r="O5410" t="s">
        <v>3066</v>
      </c>
      <c r="P5410">
        <v>8178</v>
      </c>
      <c r="Q5410">
        <v>312</v>
      </c>
      <c r="R5410">
        <v>168</v>
      </c>
      <c r="S5410">
        <v>144</v>
      </c>
      <c r="T5410">
        <v>0</v>
      </c>
      <c r="U5410">
        <v>160.80000000000001</v>
      </c>
      <c r="V5410">
        <v>160.80000000000001</v>
      </c>
      <c r="W5410">
        <v>144</v>
      </c>
      <c r="X5410">
        <v>0</v>
      </c>
      <c r="Y5410">
        <v>0</v>
      </c>
      <c r="Z5410">
        <v>0</v>
      </c>
      <c r="AD5410" s="1">
        <v>41591.333333333336</v>
      </c>
      <c r="AE5410" s="1">
        <v>41611.708333333336</v>
      </c>
      <c r="AG5410" s="1">
        <v>41543.333333333336</v>
      </c>
      <c r="AH5410" s="1">
        <v>41563.708333333336</v>
      </c>
      <c r="AI5410" s="1">
        <v>41543.333333333336</v>
      </c>
      <c r="AJ5410" s="1">
        <v>41563.708333333336</v>
      </c>
      <c r="AK5410" s="1">
        <v>41543.333333333336</v>
      </c>
      <c r="AL5410" s="1">
        <v>41563.708333333336</v>
      </c>
      <c r="AM5410" s="1">
        <v>41591.333333333336</v>
      </c>
      <c r="AN5410" s="1">
        <v>41611.708333333336</v>
      </c>
      <c r="AP5410" t="s">
        <v>113</v>
      </c>
      <c r="AU5410" t="s">
        <v>11854</v>
      </c>
      <c r="AY5410" t="s">
        <v>106</v>
      </c>
      <c r="AZ5410">
        <v>0</v>
      </c>
      <c r="BA5410">
        <v>0</v>
      </c>
      <c r="BD5410" s="3">
        <v>41321.663194444445</v>
      </c>
      <c r="BE5410" s="3">
        <v>41321.663888888892</v>
      </c>
      <c r="BF5410" t="s">
        <v>115</v>
      </c>
      <c r="BG5410" t="s">
        <v>115</v>
      </c>
      <c r="BH5410">
        <v>8149</v>
      </c>
      <c r="BM5410">
        <v>43550</v>
      </c>
      <c r="BR5410" t="s">
        <v>116</v>
      </c>
      <c r="BS5410" t="s">
        <v>117</v>
      </c>
      <c r="BU5410">
        <v>1</v>
      </c>
      <c r="BV5410" t="s">
        <v>118</v>
      </c>
      <c r="BX5410" t="s">
        <v>119</v>
      </c>
      <c r="BY5410" t="s">
        <v>119</v>
      </c>
      <c r="BZ5410" t="s">
        <v>119</v>
      </c>
      <c r="CA5410">
        <v>1</v>
      </c>
      <c r="CC5410" t="s">
        <v>120</v>
      </c>
      <c r="CH5410">
        <v>540</v>
      </c>
      <c r="CI5410">
        <v>30210</v>
      </c>
      <c r="CJ5410" t="s">
        <v>106</v>
      </c>
      <c r="CK5410" t="s">
        <v>106</v>
      </c>
      <c r="CL5410">
        <v>10</v>
      </c>
      <c r="CM5410" t="s">
        <v>2889</v>
      </c>
      <c r="CO5410">
        <v>125516</v>
      </c>
      <c r="CQ5410">
        <v>0</v>
      </c>
      <c r="CR5410">
        <v>0</v>
      </c>
      <c r="CS5410">
        <v>0</v>
      </c>
      <c r="CY5410" t="s">
        <v>123</v>
      </c>
      <c r="CZ5410" t="s">
        <v>124</v>
      </c>
      <c r="DD5410" t="str" cm="1">
        <f t="array" ref="DD5410">TEXT(_xlfn.SEQUENCE(1, DATEDIF(AG5410, AH5410, "m") + 1, AG5410, 30), "YYYY-APMM")</f>
        <v>2013-AP09</v>
      </c>
      <c r="DN5410">
        <f t="shared" si="168"/>
        <v>160.80000000000001</v>
      </c>
      <c r="DO5410" t="str">
        <f t="shared" si="169"/>
        <v>LABOR- SUBCONTRACTOR</v>
      </c>
    </row>
    <row r="5411" spans="1:119" x14ac:dyDescent="0.35">
      <c r="A5411" t="s">
        <v>105</v>
      </c>
      <c r="B5411">
        <v>504696</v>
      </c>
      <c r="C5411">
        <v>6359</v>
      </c>
      <c r="D5411">
        <v>125519</v>
      </c>
      <c r="E5411">
        <v>13662</v>
      </c>
      <c r="F5411">
        <v>0</v>
      </c>
      <c r="G5411" t="s">
        <v>106</v>
      </c>
      <c r="H5411" t="s">
        <v>106</v>
      </c>
      <c r="I5411" t="s">
        <v>106</v>
      </c>
      <c r="J5411" t="s">
        <v>107</v>
      </c>
      <c r="K5411" t="s">
        <v>108</v>
      </c>
      <c r="L5411" t="s">
        <v>109</v>
      </c>
      <c r="M5411" t="s">
        <v>110</v>
      </c>
      <c r="N5411" t="s">
        <v>11855</v>
      </c>
      <c r="O5411" t="s">
        <v>3069</v>
      </c>
      <c r="P5411">
        <v>8178</v>
      </c>
      <c r="Q5411">
        <v>360</v>
      </c>
      <c r="R5411">
        <v>0</v>
      </c>
      <c r="S5411">
        <v>160</v>
      </c>
      <c r="T5411">
        <v>0</v>
      </c>
      <c r="U5411">
        <v>117.6</v>
      </c>
      <c r="V5411">
        <v>117.6</v>
      </c>
      <c r="W5411">
        <v>160</v>
      </c>
      <c r="X5411">
        <v>0</v>
      </c>
      <c r="Y5411">
        <v>0</v>
      </c>
      <c r="Z5411">
        <v>0</v>
      </c>
      <c r="AD5411" s="1">
        <v>41690.333333333336</v>
      </c>
      <c r="AE5411" s="1">
        <v>41713.708333333336</v>
      </c>
      <c r="AG5411" s="1">
        <v>41637.333333333336</v>
      </c>
      <c r="AH5411" s="1">
        <v>41659.708333333336</v>
      </c>
      <c r="AI5411" s="1">
        <v>41637.333333333336</v>
      </c>
      <c r="AJ5411" s="1">
        <v>41659.708333333336</v>
      </c>
      <c r="AK5411" s="1">
        <v>41637.333333333336</v>
      </c>
      <c r="AL5411" s="1">
        <v>41659.708333333336</v>
      </c>
      <c r="AM5411" s="1">
        <v>41690.333333333336</v>
      </c>
      <c r="AN5411" s="1">
        <v>41713.708333333336</v>
      </c>
      <c r="AP5411" t="s">
        <v>113</v>
      </c>
      <c r="AU5411" t="s">
        <v>11856</v>
      </c>
      <c r="AY5411" t="s">
        <v>106</v>
      </c>
      <c r="AZ5411">
        <v>0</v>
      </c>
      <c r="BA5411">
        <v>0</v>
      </c>
      <c r="BD5411" s="3">
        <v>41321.663194444445</v>
      </c>
      <c r="BE5411" s="3">
        <v>41321.663888888892</v>
      </c>
      <c r="BF5411" t="s">
        <v>115</v>
      </c>
      <c r="BG5411" t="s">
        <v>115</v>
      </c>
      <c r="BH5411">
        <v>8149</v>
      </c>
      <c r="BM5411">
        <v>43550</v>
      </c>
      <c r="BR5411" t="s">
        <v>116</v>
      </c>
      <c r="BS5411" t="s">
        <v>117</v>
      </c>
      <c r="BU5411">
        <v>1</v>
      </c>
      <c r="BV5411" t="s">
        <v>118</v>
      </c>
      <c r="BX5411" t="s">
        <v>119</v>
      </c>
      <c r="BY5411" t="s">
        <v>119</v>
      </c>
      <c r="BZ5411" t="s">
        <v>119</v>
      </c>
      <c r="CA5411">
        <v>1</v>
      </c>
      <c r="CC5411" t="s">
        <v>120</v>
      </c>
      <c r="CH5411">
        <v>540</v>
      </c>
      <c r="CI5411">
        <v>30210</v>
      </c>
      <c r="CJ5411" t="s">
        <v>106</v>
      </c>
      <c r="CK5411" t="s">
        <v>106</v>
      </c>
      <c r="CL5411">
        <v>10</v>
      </c>
      <c r="CM5411" t="s">
        <v>2889</v>
      </c>
      <c r="CO5411">
        <v>125516</v>
      </c>
      <c r="CQ5411">
        <v>0</v>
      </c>
      <c r="CR5411">
        <v>0</v>
      </c>
      <c r="CS5411">
        <v>0</v>
      </c>
      <c r="CY5411" t="s">
        <v>123</v>
      </c>
      <c r="CZ5411" t="s">
        <v>124</v>
      </c>
      <c r="DD5411" t="str" cm="1">
        <f t="array" ref="DD5411">TEXT(_xlfn.SEQUENCE(1, DATEDIF(AG5411, AH5411, "m") + 1, AG5411, 30), "YYYY-APMM")</f>
        <v>2013-AP12</v>
      </c>
      <c r="DN5411">
        <f t="shared" si="168"/>
        <v>117.6</v>
      </c>
      <c r="DO5411" t="str">
        <f t="shared" si="169"/>
        <v>LABOR- SUBCONTRACTOR</v>
      </c>
    </row>
    <row r="5412" spans="1:119" x14ac:dyDescent="0.35">
      <c r="A5412" t="s">
        <v>105</v>
      </c>
      <c r="B5412">
        <v>504697</v>
      </c>
      <c r="C5412">
        <v>6359</v>
      </c>
      <c r="D5412">
        <v>125519</v>
      </c>
      <c r="E5412">
        <v>13662</v>
      </c>
      <c r="F5412">
        <v>0</v>
      </c>
      <c r="G5412" t="s">
        <v>106</v>
      </c>
      <c r="H5412" t="s">
        <v>106</v>
      </c>
      <c r="I5412" t="s">
        <v>106</v>
      </c>
      <c r="J5412" t="s">
        <v>107</v>
      </c>
      <c r="K5412" t="s">
        <v>108</v>
      </c>
      <c r="L5412" t="s">
        <v>109</v>
      </c>
      <c r="M5412" t="s">
        <v>110</v>
      </c>
      <c r="N5412" t="s">
        <v>11857</v>
      </c>
      <c r="O5412" t="s">
        <v>3072</v>
      </c>
      <c r="P5412">
        <v>8178</v>
      </c>
      <c r="Q5412">
        <v>360</v>
      </c>
      <c r="R5412">
        <v>80</v>
      </c>
      <c r="S5412">
        <v>120</v>
      </c>
      <c r="T5412">
        <v>0</v>
      </c>
      <c r="U5412">
        <v>117.6</v>
      </c>
      <c r="V5412">
        <v>117.6</v>
      </c>
      <c r="W5412">
        <v>120</v>
      </c>
      <c r="X5412">
        <v>0</v>
      </c>
      <c r="Y5412">
        <v>0</v>
      </c>
      <c r="Z5412">
        <v>0</v>
      </c>
      <c r="AD5412" s="1">
        <v>41702.333333333336</v>
      </c>
      <c r="AE5412" s="1">
        <v>41718.708333333336</v>
      </c>
      <c r="AG5412" s="1">
        <v>41648.333333333336</v>
      </c>
      <c r="AH5412" s="1">
        <v>41665.708333333336</v>
      </c>
      <c r="AI5412" s="1">
        <v>41648.333333333336</v>
      </c>
      <c r="AJ5412" s="1">
        <v>41665.708333333336</v>
      </c>
      <c r="AK5412" s="1">
        <v>41648.333333333336</v>
      </c>
      <c r="AL5412" s="1">
        <v>41665.708333333336</v>
      </c>
      <c r="AM5412" s="1">
        <v>41702.333333333336</v>
      </c>
      <c r="AN5412" s="1">
        <v>41718.708333333336</v>
      </c>
      <c r="AP5412" t="s">
        <v>113</v>
      </c>
      <c r="AU5412" t="s">
        <v>11858</v>
      </c>
      <c r="AY5412" t="s">
        <v>106</v>
      </c>
      <c r="AZ5412">
        <v>0</v>
      </c>
      <c r="BA5412">
        <v>0</v>
      </c>
      <c r="BD5412" s="3">
        <v>41321.663194444445</v>
      </c>
      <c r="BE5412" s="3">
        <v>41321.663888888892</v>
      </c>
      <c r="BF5412" t="s">
        <v>115</v>
      </c>
      <c r="BG5412" t="s">
        <v>115</v>
      </c>
      <c r="BH5412">
        <v>8149</v>
      </c>
      <c r="BM5412">
        <v>43550</v>
      </c>
      <c r="BR5412" t="s">
        <v>116</v>
      </c>
      <c r="BS5412" t="s">
        <v>117</v>
      </c>
      <c r="BU5412">
        <v>1</v>
      </c>
      <c r="BV5412" t="s">
        <v>118</v>
      </c>
      <c r="BX5412" t="s">
        <v>119</v>
      </c>
      <c r="BY5412" t="s">
        <v>119</v>
      </c>
      <c r="BZ5412" t="s">
        <v>119</v>
      </c>
      <c r="CA5412">
        <v>1</v>
      </c>
      <c r="CC5412" t="s">
        <v>120</v>
      </c>
      <c r="CH5412">
        <v>540</v>
      </c>
      <c r="CI5412">
        <v>30210</v>
      </c>
      <c r="CJ5412" t="s">
        <v>106</v>
      </c>
      <c r="CK5412" t="s">
        <v>106</v>
      </c>
      <c r="CL5412">
        <v>10</v>
      </c>
      <c r="CM5412" t="s">
        <v>2889</v>
      </c>
      <c r="CO5412">
        <v>125516</v>
      </c>
      <c r="CQ5412">
        <v>0</v>
      </c>
      <c r="CR5412">
        <v>0</v>
      </c>
      <c r="CS5412">
        <v>0</v>
      </c>
      <c r="CY5412" t="s">
        <v>123</v>
      </c>
      <c r="CZ5412" t="s">
        <v>124</v>
      </c>
      <c r="DD5412" t="str" cm="1">
        <f t="array" ref="DD5412">TEXT(_xlfn.SEQUENCE(1, DATEDIF(AG5412, AH5412, "m") + 1, AG5412, 30), "YYYY-APMM")</f>
        <v>2014-AP01</v>
      </c>
      <c r="DN5412">
        <f t="shared" si="168"/>
        <v>117.6</v>
      </c>
      <c r="DO5412" t="str">
        <f t="shared" si="169"/>
        <v>LABOR- SUBCONTRACTOR</v>
      </c>
    </row>
    <row r="5413" spans="1:119" x14ac:dyDescent="0.35">
      <c r="A5413" t="s">
        <v>105</v>
      </c>
      <c r="B5413">
        <v>504698</v>
      </c>
      <c r="C5413">
        <v>6359</v>
      </c>
      <c r="D5413">
        <v>125521</v>
      </c>
      <c r="E5413">
        <v>13662</v>
      </c>
      <c r="F5413">
        <v>0</v>
      </c>
      <c r="G5413" t="s">
        <v>106</v>
      </c>
      <c r="H5413" t="s">
        <v>106</v>
      </c>
      <c r="I5413" t="s">
        <v>106</v>
      </c>
      <c r="J5413" t="s">
        <v>107</v>
      </c>
      <c r="K5413" t="s">
        <v>108</v>
      </c>
      <c r="L5413" t="s">
        <v>109</v>
      </c>
      <c r="M5413" t="s">
        <v>110</v>
      </c>
      <c r="N5413" t="s">
        <v>11859</v>
      </c>
      <c r="O5413" t="s">
        <v>3002</v>
      </c>
      <c r="P5413">
        <v>8178</v>
      </c>
      <c r="Q5413">
        <v>216</v>
      </c>
      <c r="R5413">
        <v>16</v>
      </c>
      <c r="S5413">
        <v>200</v>
      </c>
      <c r="T5413">
        <v>0</v>
      </c>
      <c r="U5413">
        <v>1075.2</v>
      </c>
      <c r="V5413">
        <v>1075.2</v>
      </c>
      <c r="W5413">
        <v>200</v>
      </c>
      <c r="X5413">
        <v>0</v>
      </c>
      <c r="Y5413">
        <v>0</v>
      </c>
      <c r="Z5413">
        <v>0</v>
      </c>
      <c r="AD5413" s="1">
        <v>41567.333333333336</v>
      </c>
      <c r="AE5413" s="1">
        <v>41595.708333333336</v>
      </c>
      <c r="AG5413" s="1">
        <v>41533.333333333336</v>
      </c>
      <c r="AH5413" s="1">
        <v>41561.708333333336</v>
      </c>
      <c r="AI5413" s="1">
        <v>41533.333333333336</v>
      </c>
      <c r="AJ5413" s="1">
        <v>41561.708333333336</v>
      </c>
      <c r="AK5413" s="1">
        <v>41533.333333333336</v>
      </c>
      <c r="AL5413" s="1">
        <v>41561.708333333336</v>
      </c>
      <c r="AM5413" s="1">
        <v>41567.333333333336</v>
      </c>
      <c r="AN5413" s="1">
        <v>41595.708333333336</v>
      </c>
      <c r="AP5413" t="s">
        <v>113</v>
      </c>
      <c r="AU5413" t="s">
        <v>11860</v>
      </c>
      <c r="AY5413" t="s">
        <v>106</v>
      </c>
      <c r="AZ5413">
        <v>0</v>
      </c>
      <c r="BA5413">
        <v>0</v>
      </c>
      <c r="BD5413" s="3">
        <v>41321.663194444445</v>
      </c>
      <c r="BE5413" s="3">
        <v>41321.663888888892</v>
      </c>
      <c r="BF5413" t="s">
        <v>115</v>
      </c>
      <c r="BG5413" t="s">
        <v>115</v>
      </c>
      <c r="BH5413">
        <v>8149</v>
      </c>
      <c r="BM5413">
        <v>43550</v>
      </c>
      <c r="BR5413" t="s">
        <v>116</v>
      </c>
      <c r="BS5413" t="s">
        <v>117</v>
      </c>
      <c r="BU5413">
        <v>1</v>
      </c>
      <c r="BV5413" t="s">
        <v>118</v>
      </c>
      <c r="BX5413" t="s">
        <v>119</v>
      </c>
      <c r="BY5413" t="s">
        <v>119</v>
      </c>
      <c r="BZ5413" t="s">
        <v>119</v>
      </c>
      <c r="CA5413">
        <v>1</v>
      </c>
      <c r="CC5413" t="s">
        <v>120</v>
      </c>
      <c r="CH5413">
        <v>540</v>
      </c>
      <c r="CI5413">
        <v>30170</v>
      </c>
      <c r="CJ5413" t="s">
        <v>106</v>
      </c>
      <c r="CK5413" t="s">
        <v>106</v>
      </c>
      <c r="CL5413">
        <v>10</v>
      </c>
      <c r="CM5413" t="s">
        <v>2889</v>
      </c>
      <c r="CO5413">
        <v>125520</v>
      </c>
      <c r="CQ5413">
        <v>0</v>
      </c>
      <c r="CR5413">
        <v>0</v>
      </c>
      <c r="CS5413">
        <v>0</v>
      </c>
      <c r="CY5413" t="s">
        <v>123</v>
      </c>
      <c r="CZ5413" t="s">
        <v>124</v>
      </c>
      <c r="DD5413" t="str" cm="1">
        <f t="array" ref="DD5413">TEXT(_xlfn.SEQUENCE(1, DATEDIF(AG5413, AH5413, "m") + 1, AG5413, 30), "YYYY-APMM")</f>
        <v>2013-AP09</v>
      </c>
      <c r="DN5413">
        <f t="shared" si="168"/>
        <v>1075.2</v>
      </c>
      <c r="DO5413" t="str">
        <f t="shared" si="169"/>
        <v>LABOR- SUBCONTRACTOR</v>
      </c>
    </row>
    <row r="5414" spans="1:119" x14ac:dyDescent="0.35">
      <c r="A5414" t="s">
        <v>105</v>
      </c>
      <c r="B5414">
        <v>504699</v>
      </c>
      <c r="C5414">
        <v>6359</v>
      </c>
      <c r="D5414">
        <v>125521</v>
      </c>
      <c r="E5414">
        <v>13662</v>
      </c>
      <c r="F5414">
        <v>0</v>
      </c>
      <c r="G5414" t="s">
        <v>106</v>
      </c>
      <c r="H5414" t="s">
        <v>106</v>
      </c>
      <c r="I5414" t="s">
        <v>106</v>
      </c>
      <c r="J5414" t="s">
        <v>107</v>
      </c>
      <c r="K5414" t="s">
        <v>108</v>
      </c>
      <c r="L5414" t="s">
        <v>109</v>
      </c>
      <c r="M5414" t="s">
        <v>110</v>
      </c>
      <c r="N5414" t="s">
        <v>11861</v>
      </c>
      <c r="O5414" t="s">
        <v>3005</v>
      </c>
      <c r="P5414">
        <v>8178</v>
      </c>
      <c r="Q5414">
        <v>344</v>
      </c>
      <c r="R5414">
        <v>0</v>
      </c>
      <c r="S5414">
        <v>160</v>
      </c>
      <c r="T5414">
        <v>0</v>
      </c>
      <c r="U5414">
        <v>1159.2</v>
      </c>
      <c r="V5414">
        <v>1159.2</v>
      </c>
      <c r="W5414">
        <v>160</v>
      </c>
      <c r="X5414">
        <v>0</v>
      </c>
      <c r="Y5414">
        <v>0</v>
      </c>
      <c r="Z5414">
        <v>0</v>
      </c>
      <c r="AD5414" s="1">
        <v>41599.333333333336</v>
      </c>
      <c r="AE5414" s="1">
        <v>41622.708333333336</v>
      </c>
      <c r="AG5414" s="1">
        <v>41547.333333333336</v>
      </c>
      <c r="AH5414" s="1">
        <v>41571.708333333336</v>
      </c>
      <c r="AI5414" s="1">
        <v>41547.333333333336</v>
      </c>
      <c r="AJ5414" s="1">
        <v>41571.708333333336</v>
      </c>
      <c r="AK5414" s="1">
        <v>41547.333333333336</v>
      </c>
      <c r="AL5414" s="1">
        <v>41571.708333333336</v>
      </c>
      <c r="AM5414" s="1">
        <v>41599.333333333336</v>
      </c>
      <c r="AN5414" s="1">
        <v>41622.708333333336</v>
      </c>
      <c r="AP5414" t="s">
        <v>113</v>
      </c>
      <c r="AU5414" t="s">
        <v>11862</v>
      </c>
      <c r="AY5414" t="s">
        <v>106</v>
      </c>
      <c r="AZ5414">
        <v>0</v>
      </c>
      <c r="BA5414">
        <v>0</v>
      </c>
      <c r="BD5414" s="3">
        <v>41321.663194444445</v>
      </c>
      <c r="BE5414" s="3">
        <v>41321.663888888892</v>
      </c>
      <c r="BF5414" t="s">
        <v>115</v>
      </c>
      <c r="BG5414" t="s">
        <v>115</v>
      </c>
      <c r="BH5414">
        <v>8149</v>
      </c>
      <c r="BM5414">
        <v>43550</v>
      </c>
      <c r="BR5414" t="s">
        <v>116</v>
      </c>
      <c r="BS5414" t="s">
        <v>117</v>
      </c>
      <c r="BU5414">
        <v>1</v>
      </c>
      <c r="BV5414" t="s">
        <v>118</v>
      </c>
      <c r="BX5414" t="s">
        <v>119</v>
      </c>
      <c r="BY5414" t="s">
        <v>119</v>
      </c>
      <c r="BZ5414" t="s">
        <v>119</v>
      </c>
      <c r="CA5414">
        <v>1</v>
      </c>
      <c r="CC5414" t="s">
        <v>120</v>
      </c>
      <c r="CH5414">
        <v>540</v>
      </c>
      <c r="CI5414">
        <v>30170</v>
      </c>
      <c r="CJ5414" t="s">
        <v>106</v>
      </c>
      <c r="CK5414" t="s">
        <v>106</v>
      </c>
      <c r="CL5414">
        <v>10</v>
      </c>
      <c r="CM5414" t="s">
        <v>2889</v>
      </c>
      <c r="CO5414">
        <v>125520</v>
      </c>
      <c r="CQ5414">
        <v>0</v>
      </c>
      <c r="CR5414">
        <v>0</v>
      </c>
      <c r="CS5414">
        <v>0</v>
      </c>
      <c r="CY5414" t="s">
        <v>123</v>
      </c>
      <c r="CZ5414" t="s">
        <v>124</v>
      </c>
      <c r="DD5414" t="str" cm="1">
        <f t="array" ref="DD5414">TEXT(_xlfn.SEQUENCE(1, DATEDIF(AG5414, AH5414, "m") + 1, AG5414, 30), "YYYY-APMM")</f>
        <v>2013-AP09</v>
      </c>
      <c r="DN5414">
        <f t="shared" si="168"/>
        <v>1159.2</v>
      </c>
      <c r="DO5414" t="str">
        <f t="shared" si="169"/>
        <v>LABOR- SUBCONTRACTOR</v>
      </c>
    </row>
    <row r="5415" spans="1:119" x14ac:dyDescent="0.35">
      <c r="A5415" t="s">
        <v>105</v>
      </c>
      <c r="B5415">
        <v>504700</v>
      </c>
      <c r="C5415">
        <v>6359</v>
      </c>
      <c r="D5415">
        <v>125521</v>
      </c>
      <c r="E5415">
        <v>13662</v>
      </c>
      <c r="F5415">
        <v>0</v>
      </c>
      <c r="G5415" t="s">
        <v>106</v>
      </c>
      <c r="H5415" t="s">
        <v>106</v>
      </c>
      <c r="I5415" t="s">
        <v>106</v>
      </c>
      <c r="J5415" t="s">
        <v>107</v>
      </c>
      <c r="K5415" t="s">
        <v>108</v>
      </c>
      <c r="L5415" t="s">
        <v>109</v>
      </c>
      <c r="M5415" t="s">
        <v>110</v>
      </c>
      <c r="N5415" t="s">
        <v>11863</v>
      </c>
      <c r="O5415" t="s">
        <v>3008</v>
      </c>
      <c r="P5415">
        <v>8178</v>
      </c>
      <c r="Q5415">
        <v>344</v>
      </c>
      <c r="R5415">
        <v>200</v>
      </c>
      <c r="S5415">
        <v>200</v>
      </c>
      <c r="T5415">
        <v>0</v>
      </c>
      <c r="U5415">
        <v>267.60000000000002</v>
      </c>
      <c r="V5415">
        <v>267.60000000000002</v>
      </c>
      <c r="W5415">
        <v>200</v>
      </c>
      <c r="X5415">
        <v>0</v>
      </c>
      <c r="Y5415">
        <v>0</v>
      </c>
      <c r="Z5415">
        <v>0</v>
      </c>
      <c r="AD5415" s="1">
        <v>41608.333333333336</v>
      </c>
      <c r="AE5415" s="1">
        <v>41637.708333333336</v>
      </c>
      <c r="AG5415" s="1">
        <v>41555.333333333336</v>
      </c>
      <c r="AH5415" s="1">
        <v>41585.708333333336</v>
      </c>
      <c r="AI5415" s="1">
        <v>41555.333333333336</v>
      </c>
      <c r="AJ5415" s="1">
        <v>41585.708333333336</v>
      </c>
      <c r="AK5415" s="1">
        <v>41555.333333333336</v>
      </c>
      <c r="AL5415" s="1">
        <v>41585.708333333336</v>
      </c>
      <c r="AM5415" s="1">
        <v>41608.333333333336</v>
      </c>
      <c r="AN5415" s="1">
        <v>41637.708333333336</v>
      </c>
      <c r="AP5415" t="s">
        <v>113</v>
      </c>
      <c r="AU5415" t="s">
        <v>11864</v>
      </c>
      <c r="AY5415" t="s">
        <v>106</v>
      </c>
      <c r="AZ5415">
        <v>0</v>
      </c>
      <c r="BA5415">
        <v>0</v>
      </c>
      <c r="BD5415" s="3">
        <v>41321.663194444445</v>
      </c>
      <c r="BE5415" s="3">
        <v>41321.663888888892</v>
      </c>
      <c r="BF5415" t="s">
        <v>115</v>
      </c>
      <c r="BG5415" t="s">
        <v>115</v>
      </c>
      <c r="BH5415">
        <v>8149</v>
      </c>
      <c r="BM5415">
        <v>43550</v>
      </c>
      <c r="BR5415" t="s">
        <v>116</v>
      </c>
      <c r="BS5415" t="s">
        <v>117</v>
      </c>
      <c r="BU5415">
        <v>1</v>
      </c>
      <c r="BV5415" t="s">
        <v>118</v>
      </c>
      <c r="BX5415" t="s">
        <v>119</v>
      </c>
      <c r="BY5415" t="s">
        <v>119</v>
      </c>
      <c r="BZ5415" t="s">
        <v>119</v>
      </c>
      <c r="CA5415">
        <v>1</v>
      </c>
      <c r="CC5415" t="s">
        <v>120</v>
      </c>
      <c r="CH5415">
        <v>540</v>
      </c>
      <c r="CI5415">
        <v>30170</v>
      </c>
      <c r="CJ5415" t="s">
        <v>106</v>
      </c>
      <c r="CK5415" t="s">
        <v>106</v>
      </c>
      <c r="CL5415">
        <v>10</v>
      </c>
      <c r="CM5415" t="s">
        <v>2889</v>
      </c>
      <c r="CO5415">
        <v>125520</v>
      </c>
      <c r="CQ5415">
        <v>0</v>
      </c>
      <c r="CR5415">
        <v>0</v>
      </c>
      <c r="CS5415">
        <v>0</v>
      </c>
      <c r="CY5415" t="s">
        <v>123</v>
      </c>
      <c r="CZ5415" t="s">
        <v>124</v>
      </c>
      <c r="DD5415" t="str" cm="1">
        <f t="array" ref="DD5415">TEXT(_xlfn.SEQUENCE(1, DATEDIF(AG5415, AH5415, "m") + 1, AG5415, 30), "YYYY-APMM")</f>
        <v>2013-AP10</v>
      </c>
      <c r="DN5415">
        <f t="shared" si="168"/>
        <v>267.60000000000002</v>
      </c>
      <c r="DO5415" t="str">
        <f t="shared" si="169"/>
        <v>LABOR- SUBCONTRACTOR</v>
      </c>
    </row>
    <row r="5416" spans="1:119" x14ac:dyDescent="0.35">
      <c r="A5416" t="s">
        <v>105</v>
      </c>
      <c r="B5416">
        <v>504701</v>
      </c>
      <c r="C5416">
        <v>6359</v>
      </c>
      <c r="D5416">
        <v>125521</v>
      </c>
      <c r="E5416">
        <v>13662</v>
      </c>
      <c r="F5416">
        <v>0</v>
      </c>
      <c r="G5416" t="s">
        <v>106</v>
      </c>
      <c r="H5416" t="s">
        <v>106</v>
      </c>
      <c r="I5416" t="s">
        <v>106</v>
      </c>
      <c r="J5416" t="s">
        <v>107</v>
      </c>
      <c r="K5416" t="s">
        <v>108</v>
      </c>
      <c r="L5416" t="s">
        <v>109</v>
      </c>
      <c r="M5416" t="s">
        <v>110</v>
      </c>
      <c r="N5416" t="s">
        <v>11865</v>
      </c>
      <c r="O5416" t="s">
        <v>3011</v>
      </c>
      <c r="P5416">
        <v>8178</v>
      </c>
      <c r="Q5416">
        <v>144</v>
      </c>
      <c r="R5416">
        <v>0</v>
      </c>
      <c r="S5416">
        <v>160</v>
      </c>
      <c r="T5416">
        <v>0</v>
      </c>
      <c r="U5416">
        <v>198.8</v>
      </c>
      <c r="V5416">
        <v>198.8</v>
      </c>
      <c r="W5416">
        <v>160</v>
      </c>
      <c r="X5416">
        <v>0</v>
      </c>
      <c r="Y5416">
        <v>0</v>
      </c>
      <c r="Z5416">
        <v>0</v>
      </c>
      <c r="AD5416" s="1">
        <v>41646.333333333336</v>
      </c>
      <c r="AE5416" s="1">
        <v>41668.708333333336</v>
      </c>
      <c r="AG5416" s="1">
        <v>41624.333333333336</v>
      </c>
      <c r="AH5416" s="1">
        <v>41647.708333333336</v>
      </c>
      <c r="AI5416" s="1">
        <v>41624.333333333336</v>
      </c>
      <c r="AJ5416" s="1">
        <v>41647.708333333336</v>
      </c>
      <c r="AK5416" s="1">
        <v>41624.333333333336</v>
      </c>
      <c r="AL5416" s="1">
        <v>41647.708333333336</v>
      </c>
      <c r="AM5416" s="1">
        <v>41646.333333333336</v>
      </c>
      <c r="AN5416" s="1">
        <v>41668.708333333336</v>
      </c>
      <c r="AP5416" t="s">
        <v>113</v>
      </c>
      <c r="AU5416" t="s">
        <v>11866</v>
      </c>
      <c r="AY5416" t="s">
        <v>106</v>
      </c>
      <c r="AZ5416">
        <v>0</v>
      </c>
      <c r="BA5416">
        <v>0</v>
      </c>
      <c r="BD5416" s="3">
        <v>41321.663194444445</v>
      </c>
      <c r="BE5416" s="3">
        <v>41321.663888888892</v>
      </c>
      <c r="BF5416" t="s">
        <v>115</v>
      </c>
      <c r="BG5416" t="s">
        <v>115</v>
      </c>
      <c r="BH5416">
        <v>8149</v>
      </c>
      <c r="BM5416">
        <v>43550</v>
      </c>
      <c r="BR5416" t="s">
        <v>116</v>
      </c>
      <c r="BS5416" t="s">
        <v>117</v>
      </c>
      <c r="BU5416">
        <v>1</v>
      </c>
      <c r="BV5416" t="s">
        <v>118</v>
      </c>
      <c r="BX5416" t="s">
        <v>119</v>
      </c>
      <c r="BY5416" t="s">
        <v>119</v>
      </c>
      <c r="BZ5416" t="s">
        <v>119</v>
      </c>
      <c r="CA5416">
        <v>1</v>
      </c>
      <c r="CC5416" t="s">
        <v>120</v>
      </c>
      <c r="CH5416">
        <v>540</v>
      </c>
      <c r="CI5416">
        <v>30170</v>
      </c>
      <c r="CJ5416" t="s">
        <v>106</v>
      </c>
      <c r="CK5416" t="s">
        <v>106</v>
      </c>
      <c r="CL5416">
        <v>10</v>
      </c>
      <c r="CM5416" t="s">
        <v>2889</v>
      </c>
      <c r="CO5416">
        <v>125520</v>
      </c>
      <c r="CQ5416">
        <v>0</v>
      </c>
      <c r="CR5416">
        <v>0</v>
      </c>
      <c r="CS5416">
        <v>0</v>
      </c>
      <c r="CY5416" t="s">
        <v>123</v>
      </c>
      <c r="CZ5416" t="s">
        <v>124</v>
      </c>
      <c r="DD5416" t="str" cm="1">
        <f t="array" ref="DD5416">TEXT(_xlfn.SEQUENCE(1, DATEDIF(AG5416, AH5416, "m") + 1, AG5416, 30), "YYYY-APMM")</f>
        <v>2013-AP12</v>
      </c>
      <c r="DN5416">
        <f t="shared" si="168"/>
        <v>198.8</v>
      </c>
      <c r="DO5416" t="str">
        <f t="shared" si="169"/>
        <v>LABOR- SUBCONTRACTOR</v>
      </c>
    </row>
    <row r="5417" spans="1:119" x14ac:dyDescent="0.35">
      <c r="A5417" t="s">
        <v>105</v>
      </c>
      <c r="B5417">
        <v>504702</v>
      </c>
      <c r="C5417">
        <v>6359</v>
      </c>
      <c r="D5417">
        <v>125521</v>
      </c>
      <c r="E5417">
        <v>13662</v>
      </c>
      <c r="F5417">
        <v>0</v>
      </c>
      <c r="G5417" t="s">
        <v>106</v>
      </c>
      <c r="H5417" t="s">
        <v>106</v>
      </c>
      <c r="I5417" t="s">
        <v>106</v>
      </c>
      <c r="J5417" t="s">
        <v>107</v>
      </c>
      <c r="K5417" t="s">
        <v>108</v>
      </c>
      <c r="L5417" t="s">
        <v>109</v>
      </c>
      <c r="M5417" t="s">
        <v>110</v>
      </c>
      <c r="N5417" t="s">
        <v>11867</v>
      </c>
      <c r="O5417" t="s">
        <v>3014</v>
      </c>
      <c r="P5417">
        <v>8178</v>
      </c>
      <c r="Q5417">
        <v>200</v>
      </c>
      <c r="R5417">
        <v>0</v>
      </c>
      <c r="S5417">
        <v>200</v>
      </c>
      <c r="T5417">
        <v>0</v>
      </c>
      <c r="U5417">
        <v>1444.8</v>
      </c>
      <c r="V5417">
        <v>1444.8</v>
      </c>
      <c r="W5417">
        <v>200</v>
      </c>
      <c r="X5417">
        <v>0</v>
      </c>
      <c r="Y5417">
        <v>0</v>
      </c>
      <c r="Z5417">
        <v>0</v>
      </c>
      <c r="AD5417" s="1">
        <v>41666.333333333336</v>
      </c>
      <c r="AE5417" s="1">
        <v>41695.708333333336</v>
      </c>
      <c r="AG5417" s="1">
        <v>41637.333333333336</v>
      </c>
      <c r="AH5417" s="1">
        <v>41665.708333333336</v>
      </c>
      <c r="AI5417" s="1">
        <v>41637.333333333336</v>
      </c>
      <c r="AJ5417" s="1">
        <v>41665.708333333336</v>
      </c>
      <c r="AK5417" s="1">
        <v>41637.333333333336</v>
      </c>
      <c r="AL5417" s="1">
        <v>41665.708333333336</v>
      </c>
      <c r="AM5417" s="1">
        <v>41666.333333333336</v>
      </c>
      <c r="AN5417" s="1">
        <v>41695.708333333336</v>
      </c>
      <c r="AP5417" t="s">
        <v>113</v>
      </c>
      <c r="AU5417" t="s">
        <v>11868</v>
      </c>
      <c r="AY5417" t="s">
        <v>106</v>
      </c>
      <c r="AZ5417">
        <v>0</v>
      </c>
      <c r="BA5417">
        <v>0</v>
      </c>
      <c r="BD5417" s="3">
        <v>41321.663194444445</v>
      </c>
      <c r="BE5417" s="3">
        <v>41328.377083333333</v>
      </c>
      <c r="BF5417" t="s">
        <v>115</v>
      </c>
      <c r="BG5417" t="s">
        <v>115</v>
      </c>
      <c r="BH5417">
        <v>8149</v>
      </c>
      <c r="BM5417">
        <v>43550</v>
      </c>
      <c r="BR5417" t="s">
        <v>116</v>
      </c>
      <c r="BS5417" t="s">
        <v>117</v>
      </c>
      <c r="BU5417">
        <v>1</v>
      </c>
      <c r="BV5417" t="s">
        <v>118</v>
      </c>
      <c r="BX5417" t="s">
        <v>119</v>
      </c>
      <c r="BY5417" t="s">
        <v>119</v>
      </c>
      <c r="BZ5417" t="s">
        <v>119</v>
      </c>
      <c r="CA5417">
        <v>1</v>
      </c>
      <c r="CC5417" t="s">
        <v>120</v>
      </c>
      <c r="CH5417">
        <v>540</v>
      </c>
      <c r="CI5417">
        <v>30170</v>
      </c>
      <c r="CJ5417" t="s">
        <v>106</v>
      </c>
      <c r="CK5417" t="s">
        <v>106</v>
      </c>
      <c r="CL5417">
        <v>10</v>
      </c>
      <c r="CM5417" t="s">
        <v>2889</v>
      </c>
      <c r="CO5417">
        <v>125520</v>
      </c>
      <c r="CQ5417">
        <v>0</v>
      </c>
      <c r="CR5417">
        <v>0</v>
      </c>
      <c r="CS5417">
        <v>0</v>
      </c>
      <c r="CY5417" t="s">
        <v>123</v>
      </c>
      <c r="CZ5417" t="s">
        <v>124</v>
      </c>
      <c r="DD5417" t="str" cm="1">
        <f t="array" ref="DD5417">TEXT(_xlfn.SEQUENCE(1, DATEDIF(AG5417, AH5417, "m") + 1, AG5417, 30), "YYYY-APMM")</f>
        <v>2013-AP12</v>
      </c>
      <c r="DN5417">
        <f t="shared" si="168"/>
        <v>1444.8</v>
      </c>
      <c r="DO5417" t="str">
        <f t="shared" si="169"/>
        <v>LABOR- SUBCONTRACTOR</v>
      </c>
    </row>
    <row r="5418" spans="1:119" x14ac:dyDescent="0.35">
      <c r="A5418" t="s">
        <v>105</v>
      </c>
      <c r="B5418">
        <v>504703</v>
      </c>
      <c r="C5418">
        <v>6359</v>
      </c>
      <c r="D5418">
        <v>125521</v>
      </c>
      <c r="E5418">
        <v>13662</v>
      </c>
      <c r="F5418">
        <v>0</v>
      </c>
      <c r="G5418" t="s">
        <v>106</v>
      </c>
      <c r="H5418" t="s">
        <v>106</v>
      </c>
      <c r="I5418" t="s">
        <v>106</v>
      </c>
      <c r="J5418" t="s">
        <v>107</v>
      </c>
      <c r="K5418" t="s">
        <v>108</v>
      </c>
      <c r="L5418" t="s">
        <v>109</v>
      </c>
      <c r="M5418" t="s">
        <v>110</v>
      </c>
      <c r="N5418" t="s">
        <v>11869</v>
      </c>
      <c r="O5418" t="s">
        <v>3017</v>
      </c>
      <c r="P5418">
        <v>8178</v>
      </c>
      <c r="Q5418">
        <v>240</v>
      </c>
      <c r="R5418">
        <v>0</v>
      </c>
      <c r="S5418">
        <v>200</v>
      </c>
      <c r="T5418">
        <v>0</v>
      </c>
      <c r="U5418">
        <v>940.8</v>
      </c>
      <c r="V5418">
        <v>940.8</v>
      </c>
      <c r="W5418">
        <v>200</v>
      </c>
      <c r="X5418">
        <v>0</v>
      </c>
      <c r="Y5418">
        <v>0</v>
      </c>
      <c r="Z5418">
        <v>0</v>
      </c>
      <c r="AD5418" s="1">
        <v>41654.333333333336</v>
      </c>
      <c r="AE5418" s="1">
        <v>41683.708333333336</v>
      </c>
      <c r="AG5418" s="1">
        <v>41618.333333333336</v>
      </c>
      <c r="AH5418" s="1">
        <v>41647.708333333336</v>
      </c>
      <c r="AI5418" s="1">
        <v>41618.333333333336</v>
      </c>
      <c r="AJ5418" s="1">
        <v>41647.708333333336</v>
      </c>
      <c r="AK5418" s="1">
        <v>41618.333333333336</v>
      </c>
      <c r="AL5418" s="1">
        <v>41647.708333333336</v>
      </c>
      <c r="AM5418" s="1">
        <v>41654.333333333336</v>
      </c>
      <c r="AN5418" s="1">
        <v>41683.708333333336</v>
      </c>
      <c r="AP5418" t="s">
        <v>113</v>
      </c>
      <c r="AU5418" t="s">
        <v>11870</v>
      </c>
      <c r="AY5418" t="s">
        <v>106</v>
      </c>
      <c r="AZ5418">
        <v>0</v>
      </c>
      <c r="BA5418">
        <v>0</v>
      </c>
      <c r="BD5418" s="3">
        <v>41321.663194444445</v>
      </c>
      <c r="BE5418" s="3">
        <v>41321.663888888892</v>
      </c>
      <c r="BF5418" t="s">
        <v>115</v>
      </c>
      <c r="BG5418" t="s">
        <v>115</v>
      </c>
      <c r="BH5418">
        <v>8149</v>
      </c>
      <c r="BM5418">
        <v>43550</v>
      </c>
      <c r="BR5418" t="s">
        <v>116</v>
      </c>
      <c r="BS5418" t="s">
        <v>117</v>
      </c>
      <c r="BU5418">
        <v>1</v>
      </c>
      <c r="BV5418" t="s">
        <v>118</v>
      </c>
      <c r="BX5418" t="s">
        <v>119</v>
      </c>
      <c r="BY5418" t="s">
        <v>119</v>
      </c>
      <c r="BZ5418" t="s">
        <v>119</v>
      </c>
      <c r="CA5418">
        <v>1</v>
      </c>
      <c r="CC5418" t="s">
        <v>120</v>
      </c>
      <c r="CH5418">
        <v>540</v>
      </c>
      <c r="CI5418">
        <v>30170</v>
      </c>
      <c r="CJ5418" t="s">
        <v>106</v>
      </c>
      <c r="CK5418" t="s">
        <v>106</v>
      </c>
      <c r="CL5418">
        <v>10</v>
      </c>
      <c r="CM5418" t="s">
        <v>2889</v>
      </c>
      <c r="CO5418">
        <v>125520</v>
      </c>
      <c r="CQ5418">
        <v>0</v>
      </c>
      <c r="CR5418">
        <v>0</v>
      </c>
      <c r="CS5418">
        <v>0</v>
      </c>
      <c r="CY5418" t="s">
        <v>123</v>
      </c>
      <c r="CZ5418" t="s">
        <v>124</v>
      </c>
      <c r="DD5418" t="str" cm="1">
        <f t="array" ref="DD5418">TEXT(_xlfn.SEQUENCE(1, DATEDIF(AG5418, AH5418, "m") + 1, AG5418, 30), "YYYY-APMM")</f>
        <v>2013-AP12</v>
      </c>
      <c r="DN5418">
        <f t="shared" si="168"/>
        <v>940.8</v>
      </c>
      <c r="DO5418" t="str">
        <f t="shared" si="169"/>
        <v>LABOR- SUBCONTRACTOR</v>
      </c>
    </row>
    <row r="5419" spans="1:119" x14ac:dyDescent="0.35">
      <c r="A5419" t="s">
        <v>105</v>
      </c>
      <c r="B5419">
        <v>504704</v>
      </c>
      <c r="C5419">
        <v>6359</v>
      </c>
      <c r="D5419">
        <v>125521</v>
      </c>
      <c r="E5419">
        <v>13662</v>
      </c>
      <c r="F5419">
        <v>0</v>
      </c>
      <c r="G5419" t="s">
        <v>106</v>
      </c>
      <c r="H5419" t="s">
        <v>106</v>
      </c>
      <c r="I5419" t="s">
        <v>106</v>
      </c>
      <c r="J5419" t="s">
        <v>107</v>
      </c>
      <c r="K5419" t="s">
        <v>108</v>
      </c>
      <c r="L5419" t="s">
        <v>109</v>
      </c>
      <c r="M5419" t="s">
        <v>110</v>
      </c>
      <c r="N5419" t="s">
        <v>11871</v>
      </c>
      <c r="O5419" t="s">
        <v>3020</v>
      </c>
      <c r="P5419">
        <v>8178</v>
      </c>
      <c r="Q5419">
        <v>144</v>
      </c>
      <c r="R5419">
        <v>40</v>
      </c>
      <c r="S5419">
        <v>160</v>
      </c>
      <c r="T5419">
        <v>0</v>
      </c>
      <c r="U5419">
        <v>458</v>
      </c>
      <c r="V5419">
        <v>458</v>
      </c>
      <c r="W5419">
        <v>160</v>
      </c>
      <c r="X5419">
        <v>0</v>
      </c>
      <c r="Y5419">
        <v>0</v>
      </c>
      <c r="Z5419">
        <v>0</v>
      </c>
      <c r="AD5419" s="1">
        <v>41658.333333333336</v>
      </c>
      <c r="AE5419" s="1">
        <v>41680.708333333336</v>
      </c>
      <c r="AG5419" s="1">
        <v>41637.333333333336</v>
      </c>
      <c r="AH5419" s="1">
        <v>41659.708333333336</v>
      </c>
      <c r="AI5419" s="1">
        <v>41637.333333333336</v>
      </c>
      <c r="AJ5419" s="1">
        <v>41659.708333333336</v>
      </c>
      <c r="AK5419" s="1">
        <v>41637.333333333336</v>
      </c>
      <c r="AL5419" s="1">
        <v>41659.708333333336</v>
      </c>
      <c r="AM5419" s="1">
        <v>41658.333333333336</v>
      </c>
      <c r="AN5419" s="1">
        <v>41680.708333333336</v>
      </c>
      <c r="AP5419" t="s">
        <v>113</v>
      </c>
      <c r="AU5419" t="s">
        <v>11872</v>
      </c>
      <c r="AY5419" t="s">
        <v>106</v>
      </c>
      <c r="AZ5419">
        <v>0</v>
      </c>
      <c r="BA5419">
        <v>0</v>
      </c>
      <c r="BD5419" s="3">
        <v>41321.663194444445</v>
      </c>
      <c r="BE5419" s="3">
        <v>41321.663888888892</v>
      </c>
      <c r="BF5419" t="s">
        <v>115</v>
      </c>
      <c r="BG5419" t="s">
        <v>115</v>
      </c>
      <c r="BH5419">
        <v>8149</v>
      </c>
      <c r="BM5419">
        <v>43550</v>
      </c>
      <c r="BR5419" t="s">
        <v>116</v>
      </c>
      <c r="BS5419" t="s">
        <v>117</v>
      </c>
      <c r="BU5419">
        <v>1</v>
      </c>
      <c r="BV5419" t="s">
        <v>118</v>
      </c>
      <c r="BX5419" t="s">
        <v>119</v>
      </c>
      <c r="BY5419" t="s">
        <v>119</v>
      </c>
      <c r="BZ5419" t="s">
        <v>119</v>
      </c>
      <c r="CA5419">
        <v>1</v>
      </c>
      <c r="CC5419" t="s">
        <v>120</v>
      </c>
      <c r="CH5419">
        <v>540</v>
      </c>
      <c r="CI5419">
        <v>30170</v>
      </c>
      <c r="CJ5419" t="s">
        <v>106</v>
      </c>
      <c r="CK5419" t="s">
        <v>106</v>
      </c>
      <c r="CL5419">
        <v>10</v>
      </c>
      <c r="CM5419" t="s">
        <v>2889</v>
      </c>
      <c r="CO5419">
        <v>125520</v>
      </c>
      <c r="CQ5419">
        <v>0</v>
      </c>
      <c r="CR5419">
        <v>0</v>
      </c>
      <c r="CS5419">
        <v>0</v>
      </c>
      <c r="CY5419" t="s">
        <v>123</v>
      </c>
      <c r="CZ5419" t="s">
        <v>124</v>
      </c>
      <c r="DD5419" t="str" cm="1">
        <f t="array" ref="DD5419">TEXT(_xlfn.SEQUENCE(1, DATEDIF(AG5419, AH5419, "m") + 1, AG5419, 30), "YYYY-APMM")</f>
        <v>2013-AP12</v>
      </c>
      <c r="DN5419">
        <f t="shared" si="168"/>
        <v>458</v>
      </c>
      <c r="DO5419" t="str">
        <f t="shared" si="169"/>
        <v>LABOR- SUBCONTRACTOR</v>
      </c>
    </row>
    <row r="5420" spans="1:119" x14ac:dyDescent="0.35">
      <c r="A5420" t="s">
        <v>105</v>
      </c>
      <c r="B5420">
        <v>504705</v>
      </c>
      <c r="C5420">
        <v>6359</v>
      </c>
      <c r="D5420">
        <v>125522</v>
      </c>
      <c r="E5420">
        <v>13662</v>
      </c>
      <c r="F5420">
        <v>0</v>
      </c>
      <c r="G5420" t="s">
        <v>106</v>
      </c>
      <c r="H5420" t="s">
        <v>106</v>
      </c>
      <c r="I5420" t="s">
        <v>106</v>
      </c>
      <c r="J5420" t="s">
        <v>107</v>
      </c>
      <c r="K5420" t="s">
        <v>108</v>
      </c>
      <c r="L5420" t="s">
        <v>109</v>
      </c>
      <c r="M5420" t="s">
        <v>110</v>
      </c>
      <c r="N5420" t="s">
        <v>11873</v>
      </c>
      <c r="O5420" t="s">
        <v>3023</v>
      </c>
      <c r="P5420">
        <v>8178</v>
      </c>
      <c r="Q5420">
        <v>8</v>
      </c>
      <c r="R5420">
        <v>0</v>
      </c>
      <c r="S5420">
        <v>144</v>
      </c>
      <c r="T5420">
        <v>0</v>
      </c>
      <c r="U5420">
        <v>361.2</v>
      </c>
      <c r="V5420">
        <v>361.2</v>
      </c>
      <c r="W5420">
        <v>144</v>
      </c>
      <c r="X5420">
        <v>0</v>
      </c>
      <c r="Y5420">
        <v>0</v>
      </c>
      <c r="Z5420">
        <v>0</v>
      </c>
      <c r="AD5420" s="1">
        <v>41687.333333333336</v>
      </c>
      <c r="AE5420" s="1">
        <v>41707.708333333336</v>
      </c>
      <c r="AG5420" s="1">
        <v>41686.333333333336</v>
      </c>
      <c r="AH5420" s="1">
        <v>41706.708333333336</v>
      </c>
      <c r="AI5420" s="1">
        <v>41686.333333333336</v>
      </c>
      <c r="AJ5420" s="1">
        <v>41706.708333333336</v>
      </c>
      <c r="AK5420" s="1">
        <v>41686.333333333336</v>
      </c>
      <c r="AL5420" s="1">
        <v>41706.708333333336</v>
      </c>
      <c r="AM5420" s="1">
        <v>41687.333333333336</v>
      </c>
      <c r="AN5420" s="1">
        <v>41707.708333333336</v>
      </c>
      <c r="AP5420" t="s">
        <v>113</v>
      </c>
      <c r="AU5420" t="s">
        <v>11874</v>
      </c>
      <c r="AY5420" t="s">
        <v>106</v>
      </c>
      <c r="AZ5420">
        <v>0</v>
      </c>
      <c r="BA5420">
        <v>0</v>
      </c>
      <c r="BD5420" s="3">
        <v>41321.663194444445</v>
      </c>
      <c r="BE5420" s="3">
        <v>41328.377083333333</v>
      </c>
      <c r="BF5420" t="s">
        <v>115</v>
      </c>
      <c r="BG5420" t="s">
        <v>115</v>
      </c>
      <c r="BH5420">
        <v>8149</v>
      </c>
      <c r="BM5420">
        <v>43550</v>
      </c>
      <c r="BR5420" t="s">
        <v>116</v>
      </c>
      <c r="BS5420" t="s">
        <v>117</v>
      </c>
      <c r="BU5420">
        <v>1</v>
      </c>
      <c r="BV5420" t="s">
        <v>118</v>
      </c>
      <c r="BX5420" t="s">
        <v>119</v>
      </c>
      <c r="BY5420" t="s">
        <v>119</v>
      </c>
      <c r="BZ5420" t="s">
        <v>119</v>
      </c>
      <c r="CA5420">
        <v>1</v>
      </c>
      <c r="CC5420" t="s">
        <v>120</v>
      </c>
      <c r="CH5420">
        <v>540</v>
      </c>
      <c r="CI5420">
        <v>30190</v>
      </c>
      <c r="CJ5420" t="s">
        <v>106</v>
      </c>
      <c r="CK5420" t="s">
        <v>106</v>
      </c>
      <c r="CL5420">
        <v>20</v>
      </c>
      <c r="CM5420" t="s">
        <v>2867</v>
      </c>
      <c r="CO5420">
        <v>125520</v>
      </c>
      <c r="CQ5420">
        <v>0</v>
      </c>
      <c r="CR5420">
        <v>0</v>
      </c>
      <c r="CS5420">
        <v>0</v>
      </c>
      <c r="CY5420" t="s">
        <v>123</v>
      </c>
      <c r="CZ5420" t="s">
        <v>124</v>
      </c>
      <c r="DD5420" t="str" cm="1">
        <f t="array" ref="DD5420">TEXT(_xlfn.SEQUENCE(1, DATEDIF(AG5420, AH5420, "m") + 1, AG5420, 30), "YYYY-APMM")</f>
        <v>2014-AP02</v>
      </c>
      <c r="DN5420">
        <f t="shared" si="168"/>
        <v>361.2</v>
      </c>
      <c r="DO5420" t="str">
        <f t="shared" si="169"/>
        <v>LABOR- SUBCONTRACTOR</v>
      </c>
    </row>
    <row r="5421" spans="1:119" x14ac:dyDescent="0.35">
      <c r="A5421" t="s">
        <v>105</v>
      </c>
      <c r="B5421">
        <v>504706</v>
      </c>
      <c r="C5421">
        <v>6359</v>
      </c>
      <c r="D5421">
        <v>125522</v>
      </c>
      <c r="E5421">
        <v>13662</v>
      </c>
      <c r="F5421">
        <v>0</v>
      </c>
      <c r="G5421" t="s">
        <v>106</v>
      </c>
      <c r="H5421" t="s">
        <v>106</v>
      </c>
      <c r="I5421" t="s">
        <v>106</v>
      </c>
      <c r="J5421" t="s">
        <v>107</v>
      </c>
      <c r="K5421" t="s">
        <v>108</v>
      </c>
      <c r="L5421" t="s">
        <v>109</v>
      </c>
      <c r="M5421" t="s">
        <v>110</v>
      </c>
      <c r="N5421" t="s">
        <v>11875</v>
      </c>
      <c r="O5421" t="s">
        <v>3026</v>
      </c>
      <c r="P5421">
        <v>8178</v>
      </c>
      <c r="Q5421">
        <v>8</v>
      </c>
      <c r="R5421">
        <v>8</v>
      </c>
      <c r="S5421">
        <v>184</v>
      </c>
      <c r="T5421">
        <v>0</v>
      </c>
      <c r="U5421">
        <v>646.79999999999995</v>
      </c>
      <c r="V5421">
        <v>646.79999999999995</v>
      </c>
      <c r="W5421">
        <v>184</v>
      </c>
      <c r="X5421">
        <v>0</v>
      </c>
      <c r="Y5421">
        <v>0</v>
      </c>
      <c r="Z5421">
        <v>0</v>
      </c>
      <c r="AD5421" s="1">
        <v>41693.333333333336</v>
      </c>
      <c r="AE5421" s="1">
        <v>41718.708333333336</v>
      </c>
      <c r="AG5421" s="1">
        <v>41692.333333333336</v>
      </c>
      <c r="AH5421" s="1">
        <v>41717.708333333336</v>
      </c>
      <c r="AI5421" s="1">
        <v>41692.333333333336</v>
      </c>
      <c r="AJ5421" s="1">
        <v>41717.708333333336</v>
      </c>
      <c r="AK5421" s="1">
        <v>41692.333333333336</v>
      </c>
      <c r="AL5421" s="1">
        <v>41717.708333333336</v>
      </c>
      <c r="AM5421" s="1">
        <v>41693.333333333336</v>
      </c>
      <c r="AN5421" s="1">
        <v>41718.708333333336</v>
      </c>
      <c r="AP5421" t="s">
        <v>113</v>
      </c>
      <c r="AU5421" t="s">
        <v>11876</v>
      </c>
      <c r="AY5421" t="s">
        <v>106</v>
      </c>
      <c r="AZ5421">
        <v>0</v>
      </c>
      <c r="BA5421">
        <v>0</v>
      </c>
      <c r="BD5421" s="3">
        <v>41321.663194444445</v>
      </c>
      <c r="BE5421" s="3">
        <v>41328.377083333333</v>
      </c>
      <c r="BF5421" t="s">
        <v>115</v>
      </c>
      <c r="BG5421" t="s">
        <v>115</v>
      </c>
      <c r="BH5421">
        <v>8149</v>
      </c>
      <c r="BM5421">
        <v>43550</v>
      </c>
      <c r="BR5421" t="s">
        <v>116</v>
      </c>
      <c r="BS5421" t="s">
        <v>117</v>
      </c>
      <c r="BU5421">
        <v>1</v>
      </c>
      <c r="BV5421" t="s">
        <v>118</v>
      </c>
      <c r="BX5421" t="s">
        <v>119</v>
      </c>
      <c r="BY5421" t="s">
        <v>119</v>
      </c>
      <c r="BZ5421" t="s">
        <v>119</v>
      </c>
      <c r="CA5421">
        <v>1</v>
      </c>
      <c r="CC5421" t="s">
        <v>120</v>
      </c>
      <c r="CH5421">
        <v>540</v>
      </c>
      <c r="CI5421">
        <v>30190</v>
      </c>
      <c r="CJ5421" t="s">
        <v>106</v>
      </c>
      <c r="CK5421" t="s">
        <v>106</v>
      </c>
      <c r="CL5421">
        <v>20</v>
      </c>
      <c r="CM5421" t="s">
        <v>2867</v>
      </c>
      <c r="CO5421">
        <v>125520</v>
      </c>
      <c r="CQ5421">
        <v>0</v>
      </c>
      <c r="CR5421">
        <v>0</v>
      </c>
      <c r="CS5421">
        <v>0</v>
      </c>
      <c r="CY5421" t="s">
        <v>123</v>
      </c>
      <c r="CZ5421" t="s">
        <v>124</v>
      </c>
      <c r="DD5421" t="str" cm="1">
        <f t="array" ref="DD5421">TEXT(_xlfn.SEQUENCE(1, DATEDIF(AG5421, AH5421, "m") + 1, AG5421, 30), "YYYY-APMM")</f>
        <v>2014-AP02</v>
      </c>
      <c r="DN5421">
        <f t="shared" si="168"/>
        <v>646.79999999999995</v>
      </c>
      <c r="DO5421" t="str">
        <f t="shared" si="169"/>
        <v>LABOR- SUBCONTRACTOR</v>
      </c>
    </row>
    <row r="5422" spans="1:119" x14ac:dyDescent="0.35">
      <c r="A5422" t="s">
        <v>105</v>
      </c>
      <c r="B5422">
        <v>504707</v>
      </c>
      <c r="C5422">
        <v>6359</v>
      </c>
      <c r="D5422">
        <v>125523</v>
      </c>
      <c r="E5422">
        <v>13662</v>
      </c>
      <c r="F5422">
        <v>0</v>
      </c>
      <c r="G5422" t="s">
        <v>106</v>
      </c>
      <c r="H5422" t="s">
        <v>106</v>
      </c>
      <c r="I5422" t="s">
        <v>106</v>
      </c>
      <c r="J5422" t="s">
        <v>107</v>
      </c>
      <c r="K5422" t="s">
        <v>108</v>
      </c>
      <c r="L5422" t="s">
        <v>109</v>
      </c>
      <c r="M5422" t="s">
        <v>110</v>
      </c>
      <c r="N5422" t="s">
        <v>11877</v>
      </c>
      <c r="O5422" t="s">
        <v>3002</v>
      </c>
      <c r="P5422">
        <v>8178</v>
      </c>
      <c r="Q5422">
        <v>80</v>
      </c>
      <c r="R5422">
        <v>16</v>
      </c>
      <c r="S5422">
        <v>200</v>
      </c>
      <c r="T5422">
        <v>0</v>
      </c>
      <c r="U5422">
        <v>1075.2</v>
      </c>
      <c r="V5422">
        <v>1075.2</v>
      </c>
      <c r="W5422">
        <v>200</v>
      </c>
      <c r="X5422">
        <v>0</v>
      </c>
      <c r="Y5422">
        <v>0</v>
      </c>
      <c r="Z5422">
        <v>0</v>
      </c>
      <c r="AD5422" s="1">
        <v>41589.333333333336</v>
      </c>
      <c r="AE5422" s="1">
        <v>41617.708333333336</v>
      </c>
      <c r="AG5422" s="1">
        <v>41577.333333333336</v>
      </c>
      <c r="AH5422" s="1">
        <v>41605.708333333336</v>
      </c>
      <c r="AI5422" s="1">
        <v>41577.333333333336</v>
      </c>
      <c r="AJ5422" s="1">
        <v>41605.708333333336</v>
      </c>
      <c r="AK5422" s="1">
        <v>41577.333333333336</v>
      </c>
      <c r="AL5422" s="1">
        <v>41605.708333333336</v>
      </c>
      <c r="AM5422" s="1">
        <v>41589.333333333336</v>
      </c>
      <c r="AN5422" s="1">
        <v>41617.708333333336</v>
      </c>
      <c r="AP5422" t="s">
        <v>113</v>
      </c>
      <c r="AU5422" t="s">
        <v>11878</v>
      </c>
      <c r="AY5422" t="s">
        <v>106</v>
      </c>
      <c r="AZ5422">
        <v>0</v>
      </c>
      <c r="BA5422">
        <v>0</v>
      </c>
      <c r="BD5422" s="3">
        <v>41321.663194444445</v>
      </c>
      <c r="BE5422" s="3">
        <v>41321.663888888892</v>
      </c>
      <c r="BF5422" t="s">
        <v>115</v>
      </c>
      <c r="BG5422" t="s">
        <v>115</v>
      </c>
      <c r="BH5422">
        <v>8149</v>
      </c>
      <c r="BM5422">
        <v>43550</v>
      </c>
      <c r="BR5422" t="s">
        <v>116</v>
      </c>
      <c r="BS5422" t="s">
        <v>117</v>
      </c>
      <c r="BU5422">
        <v>1</v>
      </c>
      <c r="BV5422" t="s">
        <v>118</v>
      </c>
      <c r="BX5422" t="s">
        <v>119</v>
      </c>
      <c r="BY5422" t="s">
        <v>119</v>
      </c>
      <c r="BZ5422" t="s">
        <v>119</v>
      </c>
      <c r="CA5422">
        <v>1</v>
      </c>
      <c r="CC5422" t="s">
        <v>120</v>
      </c>
      <c r="CH5422">
        <v>540</v>
      </c>
      <c r="CI5422">
        <v>30180</v>
      </c>
      <c r="CJ5422" t="s">
        <v>106</v>
      </c>
      <c r="CK5422" t="s">
        <v>106</v>
      </c>
      <c r="CL5422">
        <v>15</v>
      </c>
      <c r="CM5422" t="s">
        <v>2963</v>
      </c>
      <c r="CO5422">
        <v>125520</v>
      </c>
      <c r="CQ5422">
        <v>0</v>
      </c>
      <c r="CR5422">
        <v>0</v>
      </c>
      <c r="CS5422">
        <v>0</v>
      </c>
      <c r="CY5422" t="s">
        <v>123</v>
      </c>
      <c r="CZ5422" t="s">
        <v>124</v>
      </c>
      <c r="DD5422" t="str" cm="1">
        <f t="array" ref="DD5422">TEXT(_xlfn.SEQUENCE(1, DATEDIF(AG5422, AH5422, "m") + 1, AG5422, 30), "YYYY-APMM")</f>
        <v>2013-AP10</v>
      </c>
      <c r="DN5422">
        <f t="shared" si="168"/>
        <v>1075.2</v>
      </c>
      <c r="DO5422" t="str">
        <f t="shared" si="169"/>
        <v>LABOR- SUBCONTRACTOR</v>
      </c>
    </row>
    <row r="5423" spans="1:119" x14ac:dyDescent="0.35">
      <c r="A5423" t="s">
        <v>105</v>
      </c>
      <c r="B5423">
        <v>504708</v>
      </c>
      <c r="C5423">
        <v>6359</v>
      </c>
      <c r="D5423">
        <v>125523</v>
      </c>
      <c r="E5423">
        <v>13662</v>
      </c>
      <c r="F5423">
        <v>0</v>
      </c>
      <c r="G5423" t="s">
        <v>106</v>
      </c>
      <c r="H5423" t="s">
        <v>106</v>
      </c>
      <c r="I5423" t="s">
        <v>106</v>
      </c>
      <c r="J5423" t="s">
        <v>107</v>
      </c>
      <c r="K5423" t="s">
        <v>108</v>
      </c>
      <c r="L5423" t="s">
        <v>109</v>
      </c>
      <c r="M5423" t="s">
        <v>110</v>
      </c>
      <c r="N5423" t="s">
        <v>11879</v>
      </c>
      <c r="O5423" t="s">
        <v>3005</v>
      </c>
      <c r="P5423">
        <v>8178</v>
      </c>
      <c r="Q5423">
        <v>208</v>
      </c>
      <c r="R5423">
        <v>0</v>
      </c>
      <c r="S5423">
        <v>160</v>
      </c>
      <c r="T5423">
        <v>0</v>
      </c>
      <c r="U5423">
        <v>1159.2</v>
      </c>
      <c r="V5423">
        <v>1159.2</v>
      </c>
      <c r="W5423">
        <v>160</v>
      </c>
      <c r="X5423">
        <v>0</v>
      </c>
      <c r="Y5423">
        <v>0</v>
      </c>
      <c r="Z5423">
        <v>0</v>
      </c>
      <c r="AD5423" s="1">
        <v>41622.333333333336</v>
      </c>
      <c r="AE5423" s="1">
        <v>41645.708333333336</v>
      </c>
      <c r="AG5423" s="1">
        <v>41591.333333333336</v>
      </c>
      <c r="AH5423" s="1">
        <v>41613.708333333336</v>
      </c>
      <c r="AI5423" s="1">
        <v>41591.333333333336</v>
      </c>
      <c r="AJ5423" s="1">
        <v>41613.708333333336</v>
      </c>
      <c r="AK5423" s="1">
        <v>41591.333333333336</v>
      </c>
      <c r="AL5423" s="1">
        <v>41613.708333333336</v>
      </c>
      <c r="AM5423" s="1">
        <v>41622.333333333336</v>
      </c>
      <c r="AN5423" s="1">
        <v>41645.708333333336</v>
      </c>
      <c r="AP5423" t="s">
        <v>113</v>
      </c>
      <c r="AU5423" t="s">
        <v>11880</v>
      </c>
      <c r="AY5423" t="s">
        <v>106</v>
      </c>
      <c r="AZ5423">
        <v>0</v>
      </c>
      <c r="BA5423">
        <v>0</v>
      </c>
      <c r="BD5423" s="3">
        <v>41321.663194444445</v>
      </c>
      <c r="BE5423" s="3">
        <v>41321.663888888892</v>
      </c>
      <c r="BF5423" t="s">
        <v>115</v>
      </c>
      <c r="BG5423" t="s">
        <v>115</v>
      </c>
      <c r="BH5423">
        <v>8149</v>
      </c>
      <c r="BM5423">
        <v>43550</v>
      </c>
      <c r="BR5423" t="s">
        <v>116</v>
      </c>
      <c r="BS5423" t="s">
        <v>117</v>
      </c>
      <c r="BU5423">
        <v>1</v>
      </c>
      <c r="BV5423" t="s">
        <v>118</v>
      </c>
      <c r="BX5423" t="s">
        <v>119</v>
      </c>
      <c r="BY5423" t="s">
        <v>119</v>
      </c>
      <c r="BZ5423" t="s">
        <v>119</v>
      </c>
      <c r="CA5423">
        <v>1</v>
      </c>
      <c r="CC5423" t="s">
        <v>120</v>
      </c>
      <c r="CH5423">
        <v>540</v>
      </c>
      <c r="CI5423">
        <v>30180</v>
      </c>
      <c r="CJ5423" t="s">
        <v>106</v>
      </c>
      <c r="CK5423" t="s">
        <v>106</v>
      </c>
      <c r="CL5423">
        <v>15</v>
      </c>
      <c r="CM5423" t="s">
        <v>2963</v>
      </c>
      <c r="CO5423">
        <v>125520</v>
      </c>
      <c r="CQ5423">
        <v>0</v>
      </c>
      <c r="CR5423">
        <v>0</v>
      </c>
      <c r="CS5423">
        <v>0</v>
      </c>
      <c r="CY5423" t="s">
        <v>123</v>
      </c>
      <c r="CZ5423" t="s">
        <v>124</v>
      </c>
      <c r="DD5423" t="str" cm="1">
        <f t="array" ref="DD5423">TEXT(_xlfn.SEQUENCE(1, DATEDIF(AG5423, AH5423, "m") + 1, AG5423, 30), "YYYY-APMM")</f>
        <v>2013-AP11</v>
      </c>
      <c r="DN5423">
        <f t="shared" si="168"/>
        <v>1159.2</v>
      </c>
      <c r="DO5423" t="str">
        <f t="shared" si="169"/>
        <v>LABOR- SUBCONTRACTOR</v>
      </c>
    </row>
    <row r="5424" spans="1:119" x14ac:dyDescent="0.35">
      <c r="A5424" t="s">
        <v>105</v>
      </c>
      <c r="B5424">
        <v>504709</v>
      </c>
      <c r="C5424">
        <v>6359</v>
      </c>
      <c r="D5424">
        <v>125523</v>
      </c>
      <c r="E5424">
        <v>13662</v>
      </c>
      <c r="F5424">
        <v>0</v>
      </c>
      <c r="G5424" t="s">
        <v>106</v>
      </c>
      <c r="H5424" t="s">
        <v>106</v>
      </c>
      <c r="I5424" t="s">
        <v>106</v>
      </c>
      <c r="J5424" t="s">
        <v>107</v>
      </c>
      <c r="K5424" t="s">
        <v>108</v>
      </c>
      <c r="L5424" t="s">
        <v>109</v>
      </c>
      <c r="M5424" t="s">
        <v>110</v>
      </c>
      <c r="N5424" t="s">
        <v>11881</v>
      </c>
      <c r="O5424" t="s">
        <v>3011</v>
      </c>
      <c r="P5424">
        <v>8178</v>
      </c>
      <c r="Q5424">
        <v>8</v>
      </c>
      <c r="R5424">
        <v>0</v>
      </c>
      <c r="S5424">
        <v>160</v>
      </c>
      <c r="T5424">
        <v>0</v>
      </c>
      <c r="U5424">
        <v>198.8</v>
      </c>
      <c r="V5424">
        <v>198.8</v>
      </c>
      <c r="W5424">
        <v>160</v>
      </c>
      <c r="X5424">
        <v>0</v>
      </c>
      <c r="Y5424">
        <v>0</v>
      </c>
      <c r="Z5424">
        <v>0</v>
      </c>
      <c r="AD5424" s="1">
        <v>41666.333333333336</v>
      </c>
      <c r="AE5424" s="1">
        <v>41689.708333333336</v>
      </c>
      <c r="AG5424" s="1">
        <v>41665.333333333336</v>
      </c>
      <c r="AH5424" s="1">
        <v>41688.708333333336</v>
      </c>
      <c r="AI5424" s="1">
        <v>41665.333333333336</v>
      </c>
      <c r="AJ5424" s="1">
        <v>41688.708333333336</v>
      </c>
      <c r="AK5424" s="1">
        <v>41665.333333333336</v>
      </c>
      <c r="AL5424" s="1">
        <v>41688.708333333336</v>
      </c>
      <c r="AM5424" s="1">
        <v>41666.333333333336</v>
      </c>
      <c r="AN5424" s="1">
        <v>41689.708333333336</v>
      </c>
      <c r="AP5424" t="s">
        <v>113</v>
      </c>
      <c r="AU5424" t="s">
        <v>11882</v>
      </c>
      <c r="AY5424" t="s">
        <v>106</v>
      </c>
      <c r="AZ5424">
        <v>0</v>
      </c>
      <c r="BA5424">
        <v>0</v>
      </c>
      <c r="BD5424" s="3">
        <v>41321.663194444445</v>
      </c>
      <c r="BE5424" s="3">
        <v>41321.663888888892</v>
      </c>
      <c r="BF5424" t="s">
        <v>115</v>
      </c>
      <c r="BG5424" t="s">
        <v>115</v>
      </c>
      <c r="BH5424">
        <v>8149</v>
      </c>
      <c r="BM5424">
        <v>43550</v>
      </c>
      <c r="BR5424" t="s">
        <v>116</v>
      </c>
      <c r="BS5424" t="s">
        <v>117</v>
      </c>
      <c r="BU5424">
        <v>1</v>
      </c>
      <c r="BV5424" t="s">
        <v>118</v>
      </c>
      <c r="BX5424" t="s">
        <v>119</v>
      </c>
      <c r="BY5424" t="s">
        <v>119</v>
      </c>
      <c r="BZ5424" t="s">
        <v>119</v>
      </c>
      <c r="CA5424">
        <v>1</v>
      </c>
      <c r="CC5424" t="s">
        <v>120</v>
      </c>
      <c r="CH5424">
        <v>540</v>
      </c>
      <c r="CI5424">
        <v>30180</v>
      </c>
      <c r="CJ5424" t="s">
        <v>106</v>
      </c>
      <c r="CK5424" t="s">
        <v>106</v>
      </c>
      <c r="CL5424">
        <v>15</v>
      </c>
      <c r="CM5424" t="s">
        <v>2963</v>
      </c>
      <c r="CO5424">
        <v>125520</v>
      </c>
      <c r="CQ5424">
        <v>0</v>
      </c>
      <c r="CR5424">
        <v>0</v>
      </c>
      <c r="CS5424">
        <v>0</v>
      </c>
      <c r="CY5424" t="s">
        <v>123</v>
      </c>
      <c r="CZ5424" t="s">
        <v>124</v>
      </c>
      <c r="DD5424" t="str" cm="1">
        <f t="array" ref="DD5424">TEXT(_xlfn.SEQUENCE(1, DATEDIF(AG5424, AH5424, "m") + 1, AG5424, 30), "YYYY-APMM")</f>
        <v>2014-AP01</v>
      </c>
      <c r="DN5424">
        <f t="shared" si="168"/>
        <v>198.8</v>
      </c>
      <c r="DO5424" t="str">
        <f t="shared" si="169"/>
        <v>LABOR- SUBCONTRACTOR</v>
      </c>
    </row>
    <row r="5425" spans="1:119" x14ac:dyDescent="0.35">
      <c r="A5425" t="s">
        <v>105</v>
      </c>
      <c r="B5425">
        <v>504710</v>
      </c>
      <c r="C5425">
        <v>6359</v>
      </c>
      <c r="D5425">
        <v>125523</v>
      </c>
      <c r="E5425">
        <v>13662</v>
      </c>
      <c r="F5425">
        <v>0</v>
      </c>
      <c r="G5425" t="s">
        <v>106</v>
      </c>
      <c r="H5425" t="s">
        <v>106</v>
      </c>
      <c r="I5425" t="s">
        <v>106</v>
      </c>
      <c r="J5425" t="s">
        <v>107</v>
      </c>
      <c r="K5425" t="s">
        <v>108</v>
      </c>
      <c r="L5425" t="s">
        <v>109</v>
      </c>
      <c r="M5425" t="s">
        <v>110</v>
      </c>
      <c r="N5425" t="s">
        <v>11883</v>
      </c>
      <c r="O5425" t="s">
        <v>3014</v>
      </c>
      <c r="P5425">
        <v>8178</v>
      </c>
      <c r="Q5425">
        <v>8</v>
      </c>
      <c r="R5425">
        <v>0</v>
      </c>
      <c r="S5425">
        <v>200</v>
      </c>
      <c r="T5425">
        <v>0</v>
      </c>
      <c r="U5425">
        <v>1444.8</v>
      </c>
      <c r="V5425">
        <v>1444.8</v>
      </c>
      <c r="W5425">
        <v>200</v>
      </c>
      <c r="X5425">
        <v>0</v>
      </c>
      <c r="Y5425">
        <v>0</v>
      </c>
      <c r="Z5425">
        <v>0</v>
      </c>
      <c r="AD5425" s="1">
        <v>41672.333333333336</v>
      </c>
      <c r="AE5425" s="1">
        <v>41701.708333333336</v>
      </c>
      <c r="AG5425" s="1">
        <v>41671.333333333336</v>
      </c>
      <c r="AH5425" s="1">
        <v>41700.708333333336</v>
      </c>
      <c r="AI5425" s="1">
        <v>41671.333333333336</v>
      </c>
      <c r="AJ5425" s="1">
        <v>41700.708333333336</v>
      </c>
      <c r="AK5425" s="1">
        <v>41671.333333333336</v>
      </c>
      <c r="AL5425" s="1">
        <v>41700.708333333336</v>
      </c>
      <c r="AM5425" s="1">
        <v>41672.333333333336</v>
      </c>
      <c r="AN5425" s="1">
        <v>41701.708333333336</v>
      </c>
      <c r="AP5425" t="s">
        <v>113</v>
      </c>
      <c r="AU5425" t="s">
        <v>11884</v>
      </c>
      <c r="AY5425" t="s">
        <v>106</v>
      </c>
      <c r="AZ5425">
        <v>0</v>
      </c>
      <c r="BA5425">
        <v>0</v>
      </c>
      <c r="BD5425" s="3">
        <v>41321.663194444445</v>
      </c>
      <c r="BE5425" s="3">
        <v>41328.377083333333</v>
      </c>
      <c r="BF5425" t="s">
        <v>115</v>
      </c>
      <c r="BG5425" t="s">
        <v>115</v>
      </c>
      <c r="BH5425">
        <v>8149</v>
      </c>
      <c r="BM5425">
        <v>43550</v>
      </c>
      <c r="BR5425" t="s">
        <v>116</v>
      </c>
      <c r="BS5425" t="s">
        <v>117</v>
      </c>
      <c r="BU5425">
        <v>1</v>
      </c>
      <c r="BV5425" t="s">
        <v>118</v>
      </c>
      <c r="BX5425" t="s">
        <v>119</v>
      </c>
      <c r="BY5425" t="s">
        <v>119</v>
      </c>
      <c r="BZ5425" t="s">
        <v>119</v>
      </c>
      <c r="CA5425">
        <v>1</v>
      </c>
      <c r="CC5425" t="s">
        <v>120</v>
      </c>
      <c r="CH5425">
        <v>540</v>
      </c>
      <c r="CI5425">
        <v>30180</v>
      </c>
      <c r="CJ5425" t="s">
        <v>106</v>
      </c>
      <c r="CK5425" t="s">
        <v>106</v>
      </c>
      <c r="CL5425">
        <v>15</v>
      </c>
      <c r="CM5425" t="s">
        <v>2963</v>
      </c>
      <c r="CO5425">
        <v>125520</v>
      </c>
      <c r="CQ5425">
        <v>0</v>
      </c>
      <c r="CR5425">
        <v>0</v>
      </c>
      <c r="CS5425">
        <v>0</v>
      </c>
      <c r="CY5425" t="s">
        <v>123</v>
      </c>
      <c r="CZ5425" t="s">
        <v>124</v>
      </c>
      <c r="DD5425" t="str" cm="1">
        <f t="array" ref="DD5425:DE5425">TEXT(_xlfn.SEQUENCE(1, DATEDIF(AG5425, AH5425, "m") + 1, AG5425, 30), "YYYY-APMM")</f>
        <v>2014-AP02</v>
      </c>
      <c r="DE5425" t="str">
        <v>2014-AP03</v>
      </c>
      <c r="DN5425">
        <f t="shared" si="168"/>
        <v>722.4</v>
      </c>
      <c r="DO5425" t="str">
        <f t="shared" si="169"/>
        <v>LABOR- SUBCONTRACTOR</v>
      </c>
    </row>
    <row r="5426" spans="1:119" x14ac:dyDescent="0.35">
      <c r="A5426" t="s">
        <v>105</v>
      </c>
      <c r="B5426">
        <v>504711</v>
      </c>
      <c r="C5426">
        <v>6359</v>
      </c>
      <c r="D5426">
        <v>125523</v>
      </c>
      <c r="E5426">
        <v>13662</v>
      </c>
      <c r="F5426">
        <v>0</v>
      </c>
      <c r="G5426" t="s">
        <v>106</v>
      </c>
      <c r="H5426" t="s">
        <v>106</v>
      </c>
      <c r="I5426" t="s">
        <v>106</v>
      </c>
      <c r="J5426" t="s">
        <v>107</v>
      </c>
      <c r="K5426" t="s">
        <v>108</v>
      </c>
      <c r="L5426" t="s">
        <v>109</v>
      </c>
      <c r="M5426" t="s">
        <v>110</v>
      </c>
      <c r="N5426" t="s">
        <v>11885</v>
      </c>
      <c r="O5426" t="s">
        <v>3017</v>
      </c>
      <c r="P5426">
        <v>8178</v>
      </c>
      <c r="Q5426">
        <v>16</v>
      </c>
      <c r="R5426">
        <v>8</v>
      </c>
      <c r="S5426">
        <v>200</v>
      </c>
      <c r="T5426">
        <v>0</v>
      </c>
      <c r="U5426">
        <v>890.4</v>
      </c>
      <c r="V5426">
        <v>890.4</v>
      </c>
      <c r="W5426">
        <v>200</v>
      </c>
      <c r="X5426">
        <v>0</v>
      </c>
      <c r="Y5426">
        <v>0</v>
      </c>
      <c r="Z5426">
        <v>0</v>
      </c>
      <c r="AD5426" s="1">
        <v>41660.333333333336</v>
      </c>
      <c r="AE5426" s="1">
        <v>41689.708333333336</v>
      </c>
      <c r="AG5426" s="1">
        <v>41658.333333333336</v>
      </c>
      <c r="AH5426" s="1">
        <v>41687.708333333336</v>
      </c>
      <c r="AI5426" s="1">
        <v>41658.333333333336</v>
      </c>
      <c r="AJ5426" s="1">
        <v>41687.708333333336</v>
      </c>
      <c r="AK5426" s="1">
        <v>41658.333333333336</v>
      </c>
      <c r="AL5426" s="1">
        <v>41687.708333333336</v>
      </c>
      <c r="AM5426" s="1">
        <v>41660.333333333336</v>
      </c>
      <c r="AN5426" s="1">
        <v>41689.708333333336</v>
      </c>
      <c r="AP5426" t="s">
        <v>113</v>
      </c>
      <c r="AU5426" t="s">
        <v>11886</v>
      </c>
      <c r="AY5426" t="s">
        <v>106</v>
      </c>
      <c r="AZ5426">
        <v>0</v>
      </c>
      <c r="BA5426">
        <v>0</v>
      </c>
      <c r="BD5426" s="3">
        <v>41321.663194444445</v>
      </c>
      <c r="BE5426" s="3">
        <v>41321.663888888892</v>
      </c>
      <c r="BF5426" t="s">
        <v>115</v>
      </c>
      <c r="BG5426" t="s">
        <v>115</v>
      </c>
      <c r="BH5426">
        <v>8149</v>
      </c>
      <c r="BM5426">
        <v>43550</v>
      </c>
      <c r="BR5426" t="s">
        <v>116</v>
      </c>
      <c r="BS5426" t="s">
        <v>117</v>
      </c>
      <c r="BU5426">
        <v>1</v>
      </c>
      <c r="BV5426" t="s">
        <v>118</v>
      </c>
      <c r="BX5426" t="s">
        <v>119</v>
      </c>
      <c r="BY5426" t="s">
        <v>119</v>
      </c>
      <c r="BZ5426" t="s">
        <v>119</v>
      </c>
      <c r="CA5426">
        <v>1</v>
      </c>
      <c r="CC5426" t="s">
        <v>120</v>
      </c>
      <c r="CH5426">
        <v>540</v>
      </c>
      <c r="CI5426">
        <v>30180</v>
      </c>
      <c r="CJ5426" t="s">
        <v>106</v>
      </c>
      <c r="CK5426" t="s">
        <v>106</v>
      </c>
      <c r="CL5426">
        <v>15</v>
      </c>
      <c r="CM5426" t="s">
        <v>2963</v>
      </c>
      <c r="CO5426">
        <v>125520</v>
      </c>
      <c r="CQ5426">
        <v>0</v>
      </c>
      <c r="CR5426">
        <v>0</v>
      </c>
      <c r="CS5426">
        <v>0</v>
      </c>
      <c r="CY5426" t="s">
        <v>123</v>
      </c>
      <c r="CZ5426" t="s">
        <v>124</v>
      </c>
      <c r="DD5426" t="str" cm="1">
        <f t="array" ref="DD5426">TEXT(_xlfn.SEQUENCE(1, DATEDIF(AG5426, AH5426, "m") + 1, AG5426, 30), "YYYY-APMM")</f>
        <v>2014-AP01</v>
      </c>
      <c r="DN5426">
        <f t="shared" si="168"/>
        <v>890.4</v>
      </c>
      <c r="DO5426" t="str">
        <f t="shared" si="169"/>
        <v>LABOR- SUBCONTRACTOR</v>
      </c>
    </row>
    <row r="5427" spans="1:119" x14ac:dyDescent="0.35">
      <c r="A5427" t="s">
        <v>105</v>
      </c>
      <c r="B5427">
        <v>504712</v>
      </c>
      <c r="C5427">
        <v>6359</v>
      </c>
      <c r="D5427">
        <v>125523</v>
      </c>
      <c r="E5427">
        <v>13662</v>
      </c>
      <c r="F5427">
        <v>0</v>
      </c>
      <c r="G5427" t="s">
        <v>106</v>
      </c>
      <c r="H5427" t="s">
        <v>106</v>
      </c>
      <c r="I5427" t="s">
        <v>106</v>
      </c>
      <c r="J5427" t="s">
        <v>107</v>
      </c>
      <c r="K5427" t="s">
        <v>108</v>
      </c>
      <c r="L5427" t="s">
        <v>109</v>
      </c>
      <c r="M5427" t="s">
        <v>110</v>
      </c>
      <c r="N5427" t="s">
        <v>11887</v>
      </c>
      <c r="O5427" t="s">
        <v>3020</v>
      </c>
      <c r="P5427">
        <v>8178</v>
      </c>
      <c r="Q5427">
        <v>96</v>
      </c>
      <c r="R5427">
        <v>88</v>
      </c>
      <c r="S5427">
        <v>200</v>
      </c>
      <c r="T5427">
        <v>0</v>
      </c>
      <c r="U5427">
        <v>400.4</v>
      </c>
      <c r="V5427">
        <v>400.4</v>
      </c>
      <c r="W5427">
        <v>200</v>
      </c>
      <c r="X5427">
        <v>0</v>
      </c>
      <c r="Y5427">
        <v>0</v>
      </c>
      <c r="Z5427">
        <v>0</v>
      </c>
      <c r="AD5427" s="1">
        <v>41669.333333333336</v>
      </c>
      <c r="AE5427" s="1">
        <v>41699.708333333336</v>
      </c>
      <c r="AG5427" s="1">
        <v>41655.333333333336</v>
      </c>
      <c r="AH5427" s="1">
        <v>41685.708333333336</v>
      </c>
      <c r="AI5427" s="1">
        <v>41655.333333333336</v>
      </c>
      <c r="AJ5427" s="1">
        <v>41685.708333333336</v>
      </c>
      <c r="AK5427" s="1">
        <v>41655.333333333336</v>
      </c>
      <c r="AL5427" s="1">
        <v>41685.708333333336</v>
      </c>
      <c r="AM5427" s="1">
        <v>41669.333333333336</v>
      </c>
      <c r="AN5427" s="1">
        <v>41699.708333333336</v>
      </c>
      <c r="AP5427" t="s">
        <v>113</v>
      </c>
      <c r="AU5427" t="s">
        <v>11888</v>
      </c>
      <c r="AY5427" t="s">
        <v>106</v>
      </c>
      <c r="AZ5427">
        <v>0</v>
      </c>
      <c r="BA5427">
        <v>0</v>
      </c>
      <c r="BD5427" s="3">
        <v>41321.663194444445</v>
      </c>
      <c r="BE5427" s="3">
        <v>41321.663888888892</v>
      </c>
      <c r="BF5427" t="s">
        <v>115</v>
      </c>
      <c r="BG5427" t="s">
        <v>115</v>
      </c>
      <c r="BH5427">
        <v>8149</v>
      </c>
      <c r="BM5427">
        <v>43550</v>
      </c>
      <c r="BR5427" t="s">
        <v>116</v>
      </c>
      <c r="BS5427" t="s">
        <v>117</v>
      </c>
      <c r="BU5427">
        <v>1</v>
      </c>
      <c r="BV5427" t="s">
        <v>118</v>
      </c>
      <c r="BX5427" t="s">
        <v>119</v>
      </c>
      <c r="BY5427" t="s">
        <v>119</v>
      </c>
      <c r="BZ5427" t="s">
        <v>119</v>
      </c>
      <c r="CA5427">
        <v>1</v>
      </c>
      <c r="CC5427" t="s">
        <v>120</v>
      </c>
      <c r="CH5427">
        <v>540</v>
      </c>
      <c r="CI5427">
        <v>30180</v>
      </c>
      <c r="CJ5427" t="s">
        <v>106</v>
      </c>
      <c r="CK5427" t="s">
        <v>106</v>
      </c>
      <c r="CL5427">
        <v>15</v>
      </c>
      <c r="CM5427" t="s">
        <v>2963</v>
      </c>
      <c r="CO5427">
        <v>125520</v>
      </c>
      <c r="CQ5427">
        <v>0</v>
      </c>
      <c r="CR5427">
        <v>0</v>
      </c>
      <c r="CS5427">
        <v>0</v>
      </c>
      <c r="CY5427" t="s">
        <v>123</v>
      </c>
      <c r="CZ5427" t="s">
        <v>124</v>
      </c>
      <c r="DD5427" t="str" cm="1">
        <f t="array" ref="DD5427">TEXT(_xlfn.SEQUENCE(1, DATEDIF(AG5427, AH5427, "m") + 1, AG5427, 30), "YYYY-APMM")</f>
        <v>2014-AP01</v>
      </c>
      <c r="DN5427">
        <f t="shared" si="168"/>
        <v>400.4</v>
      </c>
      <c r="DO5427" t="str">
        <f t="shared" si="169"/>
        <v>LABOR- SUBCONTRACTOR</v>
      </c>
    </row>
    <row r="5428" spans="1:119" x14ac:dyDescent="0.35">
      <c r="A5428" t="s">
        <v>105</v>
      </c>
      <c r="B5428">
        <v>504713</v>
      </c>
      <c r="C5428">
        <v>6359</v>
      </c>
      <c r="D5428">
        <v>125523</v>
      </c>
      <c r="E5428">
        <v>13662</v>
      </c>
      <c r="F5428">
        <v>0</v>
      </c>
      <c r="G5428" t="s">
        <v>106</v>
      </c>
      <c r="H5428" t="s">
        <v>106</v>
      </c>
      <c r="I5428" t="s">
        <v>106</v>
      </c>
      <c r="J5428" t="s">
        <v>107</v>
      </c>
      <c r="K5428" t="s">
        <v>108</v>
      </c>
      <c r="L5428" t="s">
        <v>109</v>
      </c>
      <c r="M5428" t="s">
        <v>110</v>
      </c>
      <c r="N5428" t="s">
        <v>11889</v>
      </c>
      <c r="O5428" t="s">
        <v>3008</v>
      </c>
      <c r="P5428">
        <v>8178</v>
      </c>
      <c r="Q5428">
        <v>208</v>
      </c>
      <c r="R5428">
        <v>0</v>
      </c>
      <c r="S5428">
        <v>200</v>
      </c>
      <c r="T5428">
        <v>0</v>
      </c>
      <c r="U5428">
        <v>267.60000000000002</v>
      </c>
      <c r="V5428">
        <v>267.60000000000002</v>
      </c>
      <c r="W5428">
        <v>200</v>
      </c>
      <c r="X5428">
        <v>0</v>
      </c>
      <c r="Y5428">
        <v>0</v>
      </c>
      <c r="Z5428">
        <v>0</v>
      </c>
      <c r="AD5428" s="1">
        <v>41631.333333333336</v>
      </c>
      <c r="AE5428" s="1">
        <v>41659.708333333336</v>
      </c>
      <c r="AG5428" s="1">
        <v>41599.333333333336</v>
      </c>
      <c r="AH5428" s="1">
        <v>41629.708333333336</v>
      </c>
      <c r="AI5428" s="1">
        <v>41599.333333333336</v>
      </c>
      <c r="AJ5428" s="1">
        <v>41629.708333333336</v>
      </c>
      <c r="AK5428" s="1">
        <v>41599.333333333336</v>
      </c>
      <c r="AL5428" s="1">
        <v>41629.708333333336</v>
      </c>
      <c r="AM5428" s="1">
        <v>41631.333333333336</v>
      </c>
      <c r="AN5428" s="1">
        <v>41659.708333333336</v>
      </c>
      <c r="AP5428" t="s">
        <v>113</v>
      </c>
      <c r="AU5428" t="s">
        <v>11890</v>
      </c>
      <c r="AY5428" t="s">
        <v>106</v>
      </c>
      <c r="AZ5428">
        <v>0</v>
      </c>
      <c r="BA5428">
        <v>0</v>
      </c>
      <c r="BD5428" s="3">
        <v>41321.663194444445</v>
      </c>
      <c r="BE5428" s="3">
        <v>41321.663888888892</v>
      </c>
      <c r="BF5428" t="s">
        <v>115</v>
      </c>
      <c r="BG5428" t="s">
        <v>115</v>
      </c>
      <c r="BH5428">
        <v>8149</v>
      </c>
      <c r="BM5428">
        <v>43550</v>
      </c>
      <c r="BR5428" t="s">
        <v>116</v>
      </c>
      <c r="BS5428" t="s">
        <v>117</v>
      </c>
      <c r="BU5428">
        <v>1</v>
      </c>
      <c r="BV5428" t="s">
        <v>118</v>
      </c>
      <c r="BX5428" t="s">
        <v>119</v>
      </c>
      <c r="BY5428" t="s">
        <v>119</v>
      </c>
      <c r="BZ5428" t="s">
        <v>119</v>
      </c>
      <c r="CA5428">
        <v>1</v>
      </c>
      <c r="CC5428" t="s">
        <v>120</v>
      </c>
      <c r="CH5428">
        <v>540</v>
      </c>
      <c r="CI5428">
        <v>30180</v>
      </c>
      <c r="CJ5428" t="s">
        <v>106</v>
      </c>
      <c r="CK5428" t="s">
        <v>106</v>
      </c>
      <c r="CL5428">
        <v>15</v>
      </c>
      <c r="CM5428" t="s">
        <v>2963</v>
      </c>
      <c r="CO5428">
        <v>125520</v>
      </c>
      <c r="CQ5428">
        <v>0</v>
      </c>
      <c r="CR5428">
        <v>0</v>
      </c>
      <c r="CS5428">
        <v>0</v>
      </c>
      <c r="CY5428" t="s">
        <v>123</v>
      </c>
      <c r="CZ5428" t="s">
        <v>124</v>
      </c>
      <c r="DD5428" t="str" cm="1">
        <f t="array" ref="DD5428:DE5428">TEXT(_xlfn.SEQUENCE(1, DATEDIF(AG5428, AH5428, "m") + 1, AG5428, 30), "YYYY-APMM")</f>
        <v>2013-AP11</v>
      </c>
      <c r="DE5428" t="str">
        <v>2013-AP12</v>
      </c>
      <c r="DN5428">
        <f t="shared" si="168"/>
        <v>133.80000000000001</v>
      </c>
      <c r="DO5428" t="str">
        <f t="shared" si="169"/>
        <v>LABOR- SUBCONTRACTOR</v>
      </c>
    </row>
    <row r="5429" spans="1:119" x14ac:dyDescent="0.35">
      <c r="A5429" t="s">
        <v>105</v>
      </c>
      <c r="B5429">
        <v>504714</v>
      </c>
      <c r="C5429">
        <v>6359</v>
      </c>
      <c r="D5429">
        <v>125526</v>
      </c>
      <c r="E5429">
        <v>13662</v>
      </c>
      <c r="F5429">
        <v>0</v>
      </c>
      <c r="G5429" t="s">
        <v>106</v>
      </c>
      <c r="H5429" t="s">
        <v>106</v>
      </c>
      <c r="I5429" t="s">
        <v>106</v>
      </c>
      <c r="J5429" t="s">
        <v>107</v>
      </c>
      <c r="K5429" t="s">
        <v>108</v>
      </c>
      <c r="L5429" t="s">
        <v>109</v>
      </c>
      <c r="M5429" t="s">
        <v>110</v>
      </c>
      <c r="N5429" t="s">
        <v>11891</v>
      </c>
      <c r="O5429" t="s">
        <v>3140</v>
      </c>
      <c r="P5429">
        <v>8165</v>
      </c>
      <c r="Q5429">
        <v>0</v>
      </c>
      <c r="R5429">
        <v>0</v>
      </c>
      <c r="S5429">
        <v>200</v>
      </c>
      <c r="T5429">
        <v>0</v>
      </c>
      <c r="U5429">
        <v>4046</v>
      </c>
      <c r="V5429">
        <v>4046</v>
      </c>
      <c r="W5429">
        <v>200</v>
      </c>
      <c r="X5429">
        <v>0</v>
      </c>
      <c r="Y5429">
        <v>0</v>
      </c>
      <c r="Z5429">
        <v>0</v>
      </c>
      <c r="AD5429" s="1">
        <v>41454.333333333336</v>
      </c>
      <c r="AE5429" s="1">
        <v>41482.708333333336</v>
      </c>
      <c r="AG5429" s="1">
        <v>41454.333333333336</v>
      </c>
      <c r="AH5429" s="1">
        <v>41482.708333333336</v>
      </c>
      <c r="AI5429" s="1">
        <v>41454.333333333336</v>
      </c>
      <c r="AJ5429" s="1">
        <v>41482.708333333336</v>
      </c>
      <c r="AK5429" s="1">
        <v>41454.333333333336</v>
      </c>
      <c r="AL5429" s="1">
        <v>41482.708333333336</v>
      </c>
      <c r="AM5429" s="1">
        <v>41454.333333333336</v>
      </c>
      <c r="AN5429" s="1">
        <v>41482.708333333336</v>
      </c>
      <c r="AP5429" t="s">
        <v>113</v>
      </c>
      <c r="AU5429" t="s">
        <v>11892</v>
      </c>
      <c r="AY5429" t="s">
        <v>119</v>
      </c>
      <c r="AZ5429">
        <v>0</v>
      </c>
      <c r="BA5429">
        <v>0</v>
      </c>
      <c r="BD5429" s="3">
        <v>41321.663194444445</v>
      </c>
      <c r="BE5429" s="3">
        <v>41321.663888888892</v>
      </c>
      <c r="BF5429" t="s">
        <v>115</v>
      </c>
      <c r="BG5429" t="s">
        <v>115</v>
      </c>
      <c r="BH5429">
        <v>8149</v>
      </c>
      <c r="BM5429">
        <v>43420</v>
      </c>
      <c r="BR5429" t="s">
        <v>3122</v>
      </c>
      <c r="BS5429" t="s">
        <v>3123</v>
      </c>
      <c r="BU5429">
        <v>1</v>
      </c>
      <c r="BV5429" t="s">
        <v>118</v>
      </c>
      <c r="BX5429" t="s">
        <v>119</v>
      </c>
      <c r="BY5429" t="s">
        <v>119</v>
      </c>
      <c r="BZ5429" t="s">
        <v>119</v>
      </c>
      <c r="CA5429">
        <v>1</v>
      </c>
      <c r="CC5429" t="s">
        <v>120</v>
      </c>
      <c r="CH5429">
        <v>540</v>
      </c>
      <c r="CI5429">
        <v>30040</v>
      </c>
      <c r="CJ5429" t="s">
        <v>106</v>
      </c>
      <c r="CK5429" t="s">
        <v>106</v>
      </c>
      <c r="CL5429">
        <v>10</v>
      </c>
      <c r="CM5429" t="s">
        <v>2889</v>
      </c>
      <c r="CO5429">
        <v>125525</v>
      </c>
      <c r="CQ5429">
        <v>0</v>
      </c>
      <c r="CR5429">
        <v>0</v>
      </c>
      <c r="CS5429">
        <v>0</v>
      </c>
      <c r="CY5429" t="s">
        <v>123</v>
      </c>
      <c r="CZ5429" t="s">
        <v>124</v>
      </c>
      <c r="DD5429" t="str" cm="1">
        <f t="array" ref="DD5429">TEXT(_xlfn.SEQUENCE(1, DATEDIF(AG5429, AH5429, "m") + 1, AG5429, 30), "YYYY-APMM")</f>
        <v>2013-AP06</v>
      </c>
      <c r="DN5429">
        <f t="shared" si="168"/>
        <v>4046</v>
      </c>
      <c r="DO5429" t="str">
        <f t="shared" si="169"/>
        <v>STEEL FIXERS SK</v>
      </c>
    </row>
    <row r="5430" spans="1:119" x14ac:dyDescent="0.35">
      <c r="A5430" t="s">
        <v>105</v>
      </c>
      <c r="B5430">
        <v>504715</v>
      </c>
      <c r="C5430">
        <v>6359</v>
      </c>
      <c r="D5430">
        <v>125526</v>
      </c>
      <c r="E5430">
        <v>13662</v>
      </c>
      <c r="F5430">
        <v>0</v>
      </c>
      <c r="G5430" t="s">
        <v>106</v>
      </c>
      <c r="H5430" t="s">
        <v>106</v>
      </c>
      <c r="I5430" t="s">
        <v>106</v>
      </c>
      <c r="J5430" t="s">
        <v>107</v>
      </c>
      <c r="K5430" t="s">
        <v>108</v>
      </c>
      <c r="L5430" t="s">
        <v>109</v>
      </c>
      <c r="M5430" t="s">
        <v>110</v>
      </c>
      <c r="N5430" t="s">
        <v>11893</v>
      </c>
      <c r="O5430" t="s">
        <v>3143</v>
      </c>
      <c r="P5430">
        <v>8167</v>
      </c>
      <c r="Q5430">
        <v>0</v>
      </c>
      <c r="R5430">
        <v>0</v>
      </c>
      <c r="S5430">
        <v>192</v>
      </c>
      <c r="T5430">
        <v>0</v>
      </c>
      <c r="U5430">
        <v>255.5</v>
      </c>
      <c r="V5430">
        <v>255.5</v>
      </c>
      <c r="W5430">
        <v>192</v>
      </c>
      <c r="X5430">
        <v>0</v>
      </c>
      <c r="Y5430">
        <v>0</v>
      </c>
      <c r="Z5430">
        <v>0</v>
      </c>
      <c r="AD5430" s="1">
        <v>41462.333333333336</v>
      </c>
      <c r="AE5430" s="1">
        <v>41489.708333333336</v>
      </c>
      <c r="AG5430" s="1">
        <v>41462.333333333336</v>
      </c>
      <c r="AH5430" s="1">
        <v>41489.708333333336</v>
      </c>
      <c r="AI5430" s="1">
        <v>41462.333333333336</v>
      </c>
      <c r="AJ5430" s="1">
        <v>41489.708333333336</v>
      </c>
      <c r="AK5430" s="1">
        <v>41462.333333333336</v>
      </c>
      <c r="AL5430" s="1">
        <v>41489.708333333336</v>
      </c>
      <c r="AM5430" s="1">
        <v>41462.333333333336</v>
      </c>
      <c r="AN5430" s="1">
        <v>41489.708333333336</v>
      </c>
      <c r="AP5430" t="s">
        <v>113</v>
      </c>
      <c r="AU5430" t="s">
        <v>11894</v>
      </c>
      <c r="AY5430" t="s">
        <v>119</v>
      </c>
      <c r="AZ5430">
        <v>0</v>
      </c>
      <c r="BA5430">
        <v>0</v>
      </c>
      <c r="BD5430" s="3">
        <v>41321.663194444445</v>
      </c>
      <c r="BE5430" s="3">
        <v>41321.663888888892</v>
      </c>
      <c r="BF5430" t="s">
        <v>115</v>
      </c>
      <c r="BG5430" t="s">
        <v>115</v>
      </c>
      <c r="BH5430">
        <v>8149</v>
      </c>
      <c r="BM5430">
        <v>43440</v>
      </c>
      <c r="BR5430" t="s">
        <v>3145</v>
      </c>
      <c r="BS5430" t="s">
        <v>3146</v>
      </c>
      <c r="BU5430">
        <v>1</v>
      </c>
      <c r="BV5430" t="s">
        <v>118</v>
      </c>
      <c r="BX5430" t="s">
        <v>119</v>
      </c>
      <c r="BY5430" t="s">
        <v>119</v>
      </c>
      <c r="BZ5430" t="s">
        <v>119</v>
      </c>
      <c r="CA5430">
        <v>1</v>
      </c>
      <c r="CC5430" t="s">
        <v>120</v>
      </c>
      <c r="CH5430">
        <v>540</v>
      </c>
      <c r="CI5430">
        <v>30040</v>
      </c>
      <c r="CJ5430" t="s">
        <v>106</v>
      </c>
      <c r="CK5430" t="s">
        <v>106</v>
      </c>
      <c r="CL5430">
        <v>10</v>
      </c>
      <c r="CM5430" t="s">
        <v>2889</v>
      </c>
      <c r="CO5430">
        <v>125525</v>
      </c>
      <c r="CQ5430">
        <v>0</v>
      </c>
      <c r="CR5430">
        <v>0</v>
      </c>
      <c r="CS5430">
        <v>0</v>
      </c>
      <c r="CY5430" t="s">
        <v>123</v>
      </c>
      <c r="CZ5430" t="s">
        <v>124</v>
      </c>
      <c r="DD5430" t="str" cm="1">
        <f t="array" ref="DD5430">TEXT(_xlfn.SEQUENCE(1, DATEDIF(AG5430, AH5430, "m") + 1, AG5430, 30), "YYYY-APMM")</f>
        <v>2013-AP07</v>
      </c>
      <c r="DN5430">
        <f t="shared" si="168"/>
        <v>255.5</v>
      </c>
      <c r="DO5430" t="str">
        <f t="shared" si="169"/>
        <v>CONCRETE MASON SK</v>
      </c>
    </row>
    <row r="5431" spans="1:119" x14ac:dyDescent="0.35">
      <c r="A5431" t="s">
        <v>105</v>
      </c>
      <c r="B5431">
        <v>504716</v>
      </c>
      <c r="C5431">
        <v>6359</v>
      </c>
      <c r="D5431">
        <v>125526</v>
      </c>
      <c r="E5431">
        <v>13662</v>
      </c>
      <c r="F5431">
        <v>0</v>
      </c>
      <c r="G5431" t="s">
        <v>106</v>
      </c>
      <c r="H5431" t="s">
        <v>106</v>
      </c>
      <c r="I5431" t="s">
        <v>106</v>
      </c>
      <c r="J5431" t="s">
        <v>107</v>
      </c>
      <c r="K5431" t="s">
        <v>108</v>
      </c>
      <c r="L5431" t="s">
        <v>109</v>
      </c>
      <c r="M5431" t="s">
        <v>110</v>
      </c>
      <c r="N5431" t="s">
        <v>11895</v>
      </c>
      <c r="O5431" t="s">
        <v>3164</v>
      </c>
      <c r="P5431">
        <v>8165</v>
      </c>
      <c r="Q5431">
        <v>0</v>
      </c>
      <c r="R5431">
        <v>0</v>
      </c>
      <c r="S5431">
        <v>200</v>
      </c>
      <c r="T5431">
        <v>0</v>
      </c>
      <c r="U5431">
        <v>17116.75</v>
      </c>
      <c r="V5431">
        <v>17116.75</v>
      </c>
      <c r="W5431">
        <v>200</v>
      </c>
      <c r="X5431">
        <v>0</v>
      </c>
      <c r="Y5431">
        <v>0</v>
      </c>
      <c r="Z5431">
        <v>0</v>
      </c>
      <c r="AD5431" s="1">
        <v>41477.333333333336</v>
      </c>
      <c r="AE5431" s="1">
        <v>41508.708333333336</v>
      </c>
      <c r="AG5431" s="1">
        <v>41477.333333333336</v>
      </c>
      <c r="AH5431" s="1">
        <v>41508.708333333336</v>
      </c>
      <c r="AI5431" s="1">
        <v>41477.333333333336</v>
      </c>
      <c r="AJ5431" s="1">
        <v>41508.708333333336</v>
      </c>
      <c r="AK5431" s="1">
        <v>41477.333333333336</v>
      </c>
      <c r="AL5431" s="1">
        <v>41508.708333333336</v>
      </c>
      <c r="AM5431" s="1">
        <v>41477.333333333336</v>
      </c>
      <c r="AN5431" s="1">
        <v>41508.708333333336</v>
      </c>
      <c r="AP5431" t="s">
        <v>113</v>
      </c>
      <c r="AU5431" t="s">
        <v>11896</v>
      </c>
      <c r="AY5431" t="s">
        <v>119</v>
      </c>
      <c r="AZ5431">
        <v>0</v>
      </c>
      <c r="BA5431">
        <v>0</v>
      </c>
      <c r="BD5431" s="3">
        <v>41321.663194444445</v>
      </c>
      <c r="BE5431" s="3">
        <v>41321.663888888892</v>
      </c>
      <c r="BF5431" t="s">
        <v>115</v>
      </c>
      <c r="BG5431" t="s">
        <v>115</v>
      </c>
      <c r="BH5431">
        <v>8149</v>
      </c>
      <c r="BM5431">
        <v>43420</v>
      </c>
      <c r="BR5431" t="s">
        <v>3122</v>
      </c>
      <c r="BS5431" t="s">
        <v>3123</v>
      </c>
      <c r="BU5431">
        <v>1</v>
      </c>
      <c r="BV5431" t="s">
        <v>118</v>
      </c>
      <c r="BX5431" t="s">
        <v>119</v>
      </c>
      <c r="BY5431" t="s">
        <v>119</v>
      </c>
      <c r="BZ5431" t="s">
        <v>119</v>
      </c>
      <c r="CA5431">
        <v>1</v>
      </c>
      <c r="CC5431" t="s">
        <v>120</v>
      </c>
      <c r="CH5431">
        <v>540</v>
      </c>
      <c r="CI5431">
        <v>30040</v>
      </c>
      <c r="CJ5431" t="s">
        <v>106</v>
      </c>
      <c r="CK5431" t="s">
        <v>106</v>
      </c>
      <c r="CL5431">
        <v>10</v>
      </c>
      <c r="CM5431" t="s">
        <v>2889</v>
      </c>
      <c r="CO5431">
        <v>125525</v>
      </c>
      <c r="CQ5431">
        <v>0</v>
      </c>
      <c r="CR5431">
        <v>0</v>
      </c>
      <c r="CS5431">
        <v>0</v>
      </c>
      <c r="CY5431" t="s">
        <v>123</v>
      </c>
      <c r="CZ5431" t="s">
        <v>124</v>
      </c>
      <c r="DD5431" t="str" cm="1">
        <f t="array" ref="DD5431:DE5431">TEXT(_xlfn.SEQUENCE(1, DATEDIF(AG5431, AH5431, "m") + 1, AG5431, 30), "YYYY-APMM")</f>
        <v>2013-AP07</v>
      </c>
      <c r="DE5431" t="str">
        <v>2013-AP08</v>
      </c>
      <c r="DN5431">
        <f t="shared" si="168"/>
        <v>8558.375</v>
      </c>
      <c r="DO5431" t="str">
        <f t="shared" si="169"/>
        <v>STEEL FIXERS SK</v>
      </c>
    </row>
    <row r="5432" spans="1:119" x14ac:dyDescent="0.35">
      <c r="A5432" t="s">
        <v>105</v>
      </c>
      <c r="B5432">
        <v>504717</v>
      </c>
      <c r="C5432">
        <v>6359</v>
      </c>
      <c r="D5432">
        <v>125526</v>
      </c>
      <c r="E5432">
        <v>13662</v>
      </c>
      <c r="F5432">
        <v>0</v>
      </c>
      <c r="G5432" t="s">
        <v>106</v>
      </c>
      <c r="H5432" t="s">
        <v>106</v>
      </c>
      <c r="I5432" t="s">
        <v>106</v>
      </c>
      <c r="J5432" t="s">
        <v>107</v>
      </c>
      <c r="K5432" t="s">
        <v>108</v>
      </c>
      <c r="L5432" t="s">
        <v>109</v>
      </c>
      <c r="M5432" t="s">
        <v>110</v>
      </c>
      <c r="N5432" t="s">
        <v>11897</v>
      </c>
      <c r="O5432" t="s">
        <v>3167</v>
      </c>
      <c r="P5432">
        <v>8167</v>
      </c>
      <c r="Q5432">
        <v>0</v>
      </c>
      <c r="R5432">
        <v>0</v>
      </c>
      <c r="S5432">
        <v>120</v>
      </c>
      <c r="T5432">
        <v>0</v>
      </c>
      <c r="U5432">
        <v>1295</v>
      </c>
      <c r="V5432">
        <v>1295</v>
      </c>
      <c r="W5432">
        <v>120</v>
      </c>
      <c r="X5432">
        <v>0</v>
      </c>
      <c r="Y5432">
        <v>0</v>
      </c>
      <c r="Z5432">
        <v>0</v>
      </c>
      <c r="AD5432" s="1">
        <v>41492.333333333336</v>
      </c>
      <c r="AE5432" s="1">
        <v>41512.708333333336</v>
      </c>
      <c r="AG5432" s="1">
        <v>41492.333333333336</v>
      </c>
      <c r="AH5432" s="1">
        <v>41512.708333333336</v>
      </c>
      <c r="AI5432" s="1">
        <v>41492.333333333336</v>
      </c>
      <c r="AJ5432" s="1">
        <v>41512.708333333336</v>
      </c>
      <c r="AK5432" s="1">
        <v>41492.333333333336</v>
      </c>
      <c r="AL5432" s="1">
        <v>41512.708333333336</v>
      </c>
      <c r="AM5432" s="1">
        <v>41492.333333333336</v>
      </c>
      <c r="AN5432" s="1">
        <v>41512.708333333336</v>
      </c>
      <c r="AP5432" t="s">
        <v>113</v>
      </c>
      <c r="AU5432" t="s">
        <v>11898</v>
      </c>
      <c r="AY5432" t="s">
        <v>119</v>
      </c>
      <c r="AZ5432">
        <v>0</v>
      </c>
      <c r="BA5432">
        <v>0</v>
      </c>
      <c r="BD5432" s="3">
        <v>41321.663194444445</v>
      </c>
      <c r="BE5432" s="3">
        <v>41321.663888888892</v>
      </c>
      <c r="BF5432" t="s">
        <v>115</v>
      </c>
      <c r="BG5432" t="s">
        <v>115</v>
      </c>
      <c r="BH5432">
        <v>8149</v>
      </c>
      <c r="BM5432">
        <v>43440</v>
      </c>
      <c r="BR5432" t="s">
        <v>3145</v>
      </c>
      <c r="BS5432" t="s">
        <v>3146</v>
      </c>
      <c r="BU5432">
        <v>1</v>
      </c>
      <c r="BV5432" t="s">
        <v>118</v>
      </c>
      <c r="BX5432" t="s">
        <v>119</v>
      </c>
      <c r="BY5432" t="s">
        <v>119</v>
      </c>
      <c r="BZ5432" t="s">
        <v>119</v>
      </c>
      <c r="CA5432">
        <v>1</v>
      </c>
      <c r="CC5432" t="s">
        <v>120</v>
      </c>
      <c r="CH5432">
        <v>540</v>
      </c>
      <c r="CI5432">
        <v>30040</v>
      </c>
      <c r="CJ5432" t="s">
        <v>106</v>
      </c>
      <c r="CK5432" t="s">
        <v>106</v>
      </c>
      <c r="CL5432">
        <v>10</v>
      </c>
      <c r="CM5432" t="s">
        <v>2889</v>
      </c>
      <c r="CO5432">
        <v>125525</v>
      </c>
      <c r="CQ5432">
        <v>0</v>
      </c>
      <c r="CR5432">
        <v>0</v>
      </c>
      <c r="CS5432">
        <v>0</v>
      </c>
      <c r="CY5432" t="s">
        <v>123</v>
      </c>
      <c r="CZ5432" t="s">
        <v>124</v>
      </c>
      <c r="DD5432" t="str" cm="1">
        <f t="array" ref="DD5432">TEXT(_xlfn.SEQUENCE(1, DATEDIF(AG5432, AH5432, "m") + 1, AG5432, 30), "YYYY-APMM")</f>
        <v>2013-AP08</v>
      </c>
      <c r="DN5432">
        <f t="shared" si="168"/>
        <v>1295</v>
      </c>
      <c r="DO5432" t="str">
        <f t="shared" si="169"/>
        <v>CONCRETE MASON SK</v>
      </c>
    </row>
    <row r="5433" spans="1:119" x14ac:dyDescent="0.35">
      <c r="A5433" t="s">
        <v>105</v>
      </c>
      <c r="B5433">
        <v>504718</v>
      </c>
      <c r="C5433">
        <v>6359</v>
      </c>
      <c r="D5433">
        <v>125527</v>
      </c>
      <c r="E5433">
        <v>13662</v>
      </c>
      <c r="F5433">
        <v>0</v>
      </c>
      <c r="G5433" t="s">
        <v>106</v>
      </c>
      <c r="H5433" t="s">
        <v>106</v>
      </c>
      <c r="I5433" t="s">
        <v>106</v>
      </c>
      <c r="J5433" t="s">
        <v>107</v>
      </c>
      <c r="K5433" t="s">
        <v>108</v>
      </c>
      <c r="L5433" t="s">
        <v>109</v>
      </c>
      <c r="M5433" t="s">
        <v>110</v>
      </c>
      <c r="N5433" t="s">
        <v>11899</v>
      </c>
      <c r="O5433" t="s">
        <v>3140</v>
      </c>
      <c r="P5433">
        <v>8165</v>
      </c>
      <c r="Q5433">
        <v>72</v>
      </c>
      <c r="R5433">
        <v>0</v>
      </c>
      <c r="S5433">
        <v>144</v>
      </c>
      <c r="T5433">
        <v>0</v>
      </c>
      <c r="U5433">
        <v>1205.75</v>
      </c>
      <c r="V5433">
        <v>1205.75</v>
      </c>
      <c r="W5433">
        <v>144</v>
      </c>
      <c r="X5433">
        <v>0</v>
      </c>
      <c r="Y5433">
        <v>0</v>
      </c>
      <c r="Z5433">
        <v>0</v>
      </c>
      <c r="AD5433" s="1">
        <v>41552.333333333336</v>
      </c>
      <c r="AE5433" s="1">
        <v>41574.708333333336</v>
      </c>
      <c r="AG5433" s="1">
        <v>41541.333333333336</v>
      </c>
      <c r="AH5433" s="1">
        <v>41561.708333333336</v>
      </c>
      <c r="AI5433" s="1">
        <v>41541.333333333336</v>
      </c>
      <c r="AJ5433" s="1">
        <v>41561.708333333336</v>
      </c>
      <c r="AK5433" s="1">
        <v>41541.333333333336</v>
      </c>
      <c r="AL5433" s="1">
        <v>41561.708333333336</v>
      </c>
      <c r="AM5433" s="1">
        <v>41552.333333333336</v>
      </c>
      <c r="AN5433" s="1">
        <v>41574.708333333336</v>
      </c>
      <c r="AP5433" t="s">
        <v>113</v>
      </c>
      <c r="AU5433" t="s">
        <v>11900</v>
      </c>
      <c r="AY5433" t="s">
        <v>106</v>
      </c>
      <c r="AZ5433">
        <v>0</v>
      </c>
      <c r="BA5433">
        <v>0</v>
      </c>
      <c r="BD5433" s="3">
        <v>41321.663194444445</v>
      </c>
      <c r="BE5433" s="3">
        <v>41321.663888888892</v>
      </c>
      <c r="BF5433" t="s">
        <v>115</v>
      </c>
      <c r="BG5433" t="s">
        <v>115</v>
      </c>
      <c r="BH5433">
        <v>8149</v>
      </c>
      <c r="BM5433">
        <v>43420</v>
      </c>
      <c r="BR5433" t="s">
        <v>3122</v>
      </c>
      <c r="BS5433" t="s">
        <v>3123</v>
      </c>
      <c r="BU5433">
        <v>1</v>
      </c>
      <c r="BV5433" t="s">
        <v>118</v>
      </c>
      <c r="BX5433" t="s">
        <v>119</v>
      </c>
      <c r="BY5433" t="s">
        <v>119</v>
      </c>
      <c r="BZ5433" t="s">
        <v>119</v>
      </c>
      <c r="CA5433">
        <v>1</v>
      </c>
      <c r="CC5433" t="s">
        <v>120</v>
      </c>
      <c r="CH5433">
        <v>540</v>
      </c>
      <c r="CI5433">
        <v>30060</v>
      </c>
      <c r="CJ5433" t="s">
        <v>106</v>
      </c>
      <c r="CK5433" t="s">
        <v>106</v>
      </c>
      <c r="CL5433">
        <v>20</v>
      </c>
      <c r="CM5433" t="s">
        <v>2867</v>
      </c>
      <c r="CO5433">
        <v>125525</v>
      </c>
      <c r="CQ5433">
        <v>0</v>
      </c>
      <c r="CR5433">
        <v>0</v>
      </c>
      <c r="CS5433">
        <v>0</v>
      </c>
      <c r="CY5433" t="s">
        <v>123</v>
      </c>
      <c r="CZ5433" t="s">
        <v>124</v>
      </c>
      <c r="DD5433" t="str" cm="1">
        <f t="array" ref="DD5433">TEXT(_xlfn.SEQUENCE(1, DATEDIF(AG5433, AH5433, "m") + 1, AG5433, 30), "YYYY-APMM")</f>
        <v>2013-AP09</v>
      </c>
      <c r="DN5433">
        <f t="shared" si="168"/>
        <v>1205.75</v>
      </c>
      <c r="DO5433" t="str">
        <f t="shared" si="169"/>
        <v>STEEL FIXERS SK</v>
      </c>
    </row>
    <row r="5434" spans="1:119" x14ac:dyDescent="0.35">
      <c r="A5434" t="s">
        <v>105</v>
      </c>
      <c r="B5434">
        <v>504719</v>
      </c>
      <c r="C5434">
        <v>6359</v>
      </c>
      <c r="D5434">
        <v>125527</v>
      </c>
      <c r="E5434">
        <v>13662</v>
      </c>
      <c r="F5434">
        <v>0</v>
      </c>
      <c r="G5434" t="s">
        <v>106</v>
      </c>
      <c r="H5434" t="s">
        <v>106</v>
      </c>
      <c r="I5434" t="s">
        <v>106</v>
      </c>
      <c r="J5434" t="s">
        <v>107</v>
      </c>
      <c r="K5434" t="s">
        <v>108</v>
      </c>
      <c r="L5434" t="s">
        <v>109</v>
      </c>
      <c r="M5434" t="s">
        <v>110</v>
      </c>
      <c r="N5434" t="s">
        <v>11901</v>
      </c>
      <c r="O5434" t="s">
        <v>3143</v>
      </c>
      <c r="P5434">
        <v>8167</v>
      </c>
      <c r="Q5434">
        <v>72</v>
      </c>
      <c r="R5434">
        <v>0</v>
      </c>
      <c r="S5434">
        <v>136</v>
      </c>
      <c r="T5434">
        <v>0</v>
      </c>
      <c r="U5434">
        <v>52.5</v>
      </c>
      <c r="V5434">
        <v>52.5</v>
      </c>
      <c r="W5434">
        <v>136</v>
      </c>
      <c r="X5434">
        <v>0</v>
      </c>
      <c r="Y5434">
        <v>0</v>
      </c>
      <c r="Z5434">
        <v>0</v>
      </c>
      <c r="AD5434" s="1">
        <v>41556.333333333336</v>
      </c>
      <c r="AE5434" s="1">
        <v>41577.708333333336</v>
      </c>
      <c r="AG5434" s="1">
        <v>41546.333333333336</v>
      </c>
      <c r="AH5434" s="1">
        <v>41567.708333333336</v>
      </c>
      <c r="AI5434" s="1">
        <v>41546.333333333336</v>
      </c>
      <c r="AJ5434" s="1">
        <v>41567.708333333336</v>
      </c>
      <c r="AK5434" s="1">
        <v>41546.333333333336</v>
      </c>
      <c r="AL5434" s="1">
        <v>41567.708333333336</v>
      </c>
      <c r="AM5434" s="1">
        <v>41556.333333333336</v>
      </c>
      <c r="AN5434" s="1">
        <v>41577.708333333336</v>
      </c>
      <c r="AP5434" t="s">
        <v>113</v>
      </c>
      <c r="AU5434" t="s">
        <v>11902</v>
      </c>
      <c r="AY5434" t="s">
        <v>106</v>
      </c>
      <c r="AZ5434">
        <v>0</v>
      </c>
      <c r="BA5434">
        <v>0</v>
      </c>
      <c r="BD5434" s="3">
        <v>41321.663194444445</v>
      </c>
      <c r="BE5434" s="3">
        <v>41321.663888888892</v>
      </c>
      <c r="BF5434" t="s">
        <v>115</v>
      </c>
      <c r="BG5434" t="s">
        <v>115</v>
      </c>
      <c r="BH5434">
        <v>8149</v>
      </c>
      <c r="BM5434">
        <v>43440</v>
      </c>
      <c r="BR5434" t="s">
        <v>3145</v>
      </c>
      <c r="BS5434" t="s">
        <v>3146</v>
      </c>
      <c r="BU5434">
        <v>1</v>
      </c>
      <c r="BV5434" t="s">
        <v>118</v>
      </c>
      <c r="BX5434" t="s">
        <v>119</v>
      </c>
      <c r="BY5434" t="s">
        <v>119</v>
      </c>
      <c r="BZ5434" t="s">
        <v>119</v>
      </c>
      <c r="CA5434">
        <v>1</v>
      </c>
      <c r="CC5434" t="s">
        <v>120</v>
      </c>
      <c r="CH5434">
        <v>540</v>
      </c>
      <c r="CI5434">
        <v>30060</v>
      </c>
      <c r="CJ5434" t="s">
        <v>106</v>
      </c>
      <c r="CK5434" t="s">
        <v>106</v>
      </c>
      <c r="CL5434">
        <v>20</v>
      </c>
      <c r="CM5434" t="s">
        <v>2867</v>
      </c>
      <c r="CO5434">
        <v>125525</v>
      </c>
      <c r="CQ5434">
        <v>0</v>
      </c>
      <c r="CR5434">
        <v>0</v>
      </c>
      <c r="CS5434">
        <v>0</v>
      </c>
      <c r="CY5434" t="s">
        <v>123</v>
      </c>
      <c r="CZ5434" t="s">
        <v>124</v>
      </c>
      <c r="DD5434" t="str" cm="1">
        <f t="array" ref="DD5434">TEXT(_xlfn.SEQUENCE(1, DATEDIF(AG5434, AH5434, "m") + 1, AG5434, 30), "YYYY-APMM")</f>
        <v>2013-AP09</v>
      </c>
      <c r="DN5434">
        <f t="shared" si="168"/>
        <v>52.5</v>
      </c>
      <c r="DO5434" t="str">
        <f t="shared" si="169"/>
        <v>CONCRETE MASON SK</v>
      </c>
    </row>
    <row r="5435" spans="1:119" x14ac:dyDescent="0.35">
      <c r="A5435" t="s">
        <v>105</v>
      </c>
      <c r="B5435">
        <v>504720</v>
      </c>
      <c r="C5435">
        <v>6359</v>
      </c>
      <c r="D5435">
        <v>125527</v>
      </c>
      <c r="E5435">
        <v>13662</v>
      </c>
      <c r="F5435">
        <v>0</v>
      </c>
      <c r="G5435" t="s">
        <v>106</v>
      </c>
      <c r="H5435" t="s">
        <v>106</v>
      </c>
      <c r="I5435" t="s">
        <v>106</v>
      </c>
      <c r="J5435" t="s">
        <v>107</v>
      </c>
      <c r="K5435" t="s">
        <v>108</v>
      </c>
      <c r="L5435" t="s">
        <v>109</v>
      </c>
      <c r="M5435" t="s">
        <v>110</v>
      </c>
      <c r="N5435" t="s">
        <v>11903</v>
      </c>
      <c r="O5435" t="s">
        <v>3148</v>
      </c>
      <c r="P5435">
        <v>8165</v>
      </c>
      <c r="Q5435">
        <v>72</v>
      </c>
      <c r="R5435">
        <v>0</v>
      </c>
      <c r="S5435">
        <v>160</v>
      </c>
      <c r="T5435">
        <v>0</v>
      </c>
      <c r="U5435">
        <v>2735.25</v>
      </c>
      <c r="V5435">
        <v>2735.25</v>
      </c>
      <c r="W5435">
        <v>160</v>
      </c>
      <c r="X5435">
        <v>0</v>
      </c>
      <c r="Y5435">
        <v>0</v>
      </c>
      <c r="Z5435">
        <v>0</v>
      </c>
      <c r="AD5435" s="1">
        <v>41560.333333333336</v>
      </c>
      <c r="AE5435" s="1">
        <v>41584.708333333336</v>
      </c>
      <c r="AG5435" s="1">
        <v>41549.333333333336</v>
      </c>
      <c r="AH5435" s="1">
        <v>41574.708333333336</v>
      </c>
      <c r="AI5435" s="1">
        <v>41549.333333333336</v>
      </c>
      <c r="AJ5435" s="1">
        <v>41574.708333333336</v>
      </c>
      <c r="AK5435" s="1">
        <v>41549.333333333336</v>
      </c>
      <c r="AL5435" s="1">
        <v>41574.708333333336</v>
      </c>
      <c r="AM5435" s="1">
        <v>41560.333333333336</v>
      </c>
      <c r="AN5435" s="1">
        <v>41584.708333333336</v>
      </c>
      <c r="AP5435" t="s">
        <v>113</v>
      </c>
      <c r="AU5435" t="s">
        <v>11904</v>
      </c>
      <c r="AY5435" t="s">
        <v>106</v>
      </c>
      <c r="AZ5435">
        <v>0</v>
      </c>
      <c r="BA5435">
        <v>0</v>
      </c>
      <c r="BD5435" s="3">
        <v>41321.663194444445</v>
      </c>
      <c r="BE5435" s="3">
        <v>41321.663888888892</v>
      </c>
      <c r="BF5435" t="s">
        <v>115</v>
      </c>
      <c r="BG5435" t="s">
        <v>115</v>
      </c>
      <c r="BH5435">
        <v>8149</v>
      </c>
      <c r="BM5435">
        <v>43420</v>
      </c>
      <c r="BR5435" t="s">
        <v>3122</v>
      </c>
      <c r="BS5435" t="s">
        <v>3123</v>
      </c>
      <c r="BU5435">
        <v>1</v>
      </c>
      <c r="BV5435" t="s">
        <v>118</v>
      </c>
      <c r="BX5435" t="s">
        <v>119</v>
      </c>
      <c r="BY5435" t="s">
        <v>119</v>
      </c>
      <c r="BZ5435" t="s">
        <v>119</v>
      </c>
      <c r="CA5435">
        <v>1</v>
      </c>
      <c r="CC5435" t="s">
        <v>120</v>
      </c>
      <c r="CH5435">
        <v>540</v>
      </c>
      <c r="CI5435">
        <v>30060</v>
      </c>
      <c r="CJ5435" t="s">
        <v>106</v>
      </c>
      <c r="CK5435" t="s">
        <v>106</v>
      </c>
      <c r="CL5435">
        <v>20</v>
      </c>
      <c r="CM5435" t="s">
        <v>2867</v>
      </c>
      <c r="CO5435">
        <v>125525</v>
      </c>
      <c r="CQ5435">
        <v>0</v>
      </c>
      <c r="CR5435">
        <v>0</v>
      </c>
      <c r="CS5435">
        <v>0</v>
      </c>
      <c r="CY5435" t="s">
        <v>123</v>
      </c>
      <c r="CZ5435" t="s">
        <v>124</v>
      </c>
      <c r="DD5435" t="str" cm="1">
        <f t="array" ref="DD5435">TEXT(_xlfn.SEQUENCE(1, DATEDIF(AG5435, AH5435, "m") + 1, AG5435, 30), "YYYY-APMM")</f>
        <v>2013-AP10</v>
      </c>
      <c r="DN5435">
        <f t="shared" si="168"/>
        <v>2735.25</v>
      </c>
      <c r="DO5435" t="str">
        <f t="shared" si="169"/>
        <v>STEEL FIXERS SK</v>
      </c>
    </row>
    <row r="5436" spans="1:119" x14ac:dyDescent="0.35">
      <c r="A5436" t="s">
        <v>105</v>
      </c>
      <c r="B5436">
        <v>504721</v>
      </c>
      <c r="C5436">
        <v>6359</v>
      </c>
      <c r="D5436">
        <v>125527</v>
      </c>
      <c r="E5436">
        <v>13662</v>
      </c>
      <c r="F5436">
        <v>0</v>
      </c>
      <c r="G5436" t="s">
        <v>106</v>
      </c>
      <c r="H5436" t="s">
        <v>106</v>
      </c>
      <c r="I5436" t="s">
        <v>106</v>
      </c>
      <c r="J5436" t="s">
        <v>107</v>
      </c>
      <c r="K5436" t="s">
        <v>108</v>
      </c>
      <c r="L5436" t="s">
        <v>109</v>
      </c>
      <c r="M5436" t="s">
        <v>110</v>
      </c>
      <c r="N5436" t="s">
        <v>11905</v>
      </c>
      <c r="O5436" t="s">
        <v>3151</v>
      </c>
      <c r="P5436">
        <v>8167</v>
      </c>
      <c r="Q5436">
        <v>72</v>
      </c>
      <c r="R5436">
        <v>0</v>
      </c>
      <c r="S5436">
        <v>80</v>
      </c>
      <c r="T5436">
        <v>0</v>
      </c>
      <c r="U5436">
        <v>252</v>
      </c>
      <c r="V5436">
        <v>252</v>
      </c>
      <c r="W5436">
        <v>80</v>
      </c>
      <c r="X5436">
        <v>0</v>
      </c>
      <c r="Y5436">
        <v>0</v>
      </c>
      <c r="Z5436">
        <v>0</v>
      </c>
      <c r="AD5436" s="1">
        <v>41576.333333333336</v>
      </c>
      <c r="AE5436" s="1">
        <v>41587.708333333336</v>
      </c>
      <c r="AG5436" s="1">
        <v>41563.333333333336</v>
      </c>
      <c r="AH5436" s="1">
        <v>41576.708333333336</v>
      </c>
      <c r="AI5436" s="1">
        <v>41563.333333333336</v>
      </c>
      <c r="AJ5436" s="1">
        <v>41576.708333333336</v>
      </c>
      <c r="AK5436" s="1">
        <v>41563.333333333336</v>
      </c>
      <c r="AL5436" s="1">
        <v>41576.708333333336</v>
      </c>
      <c r="AM5436" s="1">
        <v>41576.333333333336</v>
      </c>
      <c r="AN5436" s="1">
        <v>41587.708333333336</v>
      </c>
      <c r="AP5436" t="s">
        <v>113</v>
      </c>
      <c r="AU5436" t="s">
        <v>11906</v>
      </c>
      <c r="AY5436" t="s">
        <v>106</v>
      </c>
      <c r="AZ5436">
        <v>0</v>
      </c>
      <c r="BA5436">
        <v>0</v>
      </c>
      <c r="BD5436" s="3">
        <v>41321.663194444445</v>
      </c>
      <c r="BE5436" s="3">
        <v>41321.663888888892</v>
      </c>
      <c r="BF5436" t="s">
        <v>115</v>
      </c>
      <c r="BG5436" t="s">
        <v>115</v>
      </c>
      <c r="BH5436">
        <v>8149</v>
      </c>
      <c r="BM5436">
        <v>43440</v>
      </c>
      <c r="BR5436" t="s">
        <v>3145</v>
      </c>
      <c r="BS5436" t="s">
        <v>3146</v>
      </c>
      <c r="BU5436">
        <v>1</v>
      </c>
      <c r="BV5436" t="s">
        <v>118</v>
      </c>
      <c r="BX5436" t="s">
        <v>119</v>
      </c>
      <c r="BY5436" t="s">
        <v>119</v>
      </c>
      <c r="BZ5436" t="s">
        <v>119</v>
      </c>
      <c r="CA5436">
        <v>1</v>
      </c>
      <c r="CC5436" t="s">
        <v>120</v>
      </c>
      <c r="CH5436">
        <v>540</v>
      </c>
      <c r="CI5436">
        <v>30060</v>
      </c>
      <c r="CJ5436" t="s">
        <v>106</v>
      </c>
      <c r="CK5436" t="s">
        <v>106</v>
      </c>
      <c r="CL5436">
        <v>20</v>
      </c>
      <c r="CM5436" t="s">
        <v>2867</v>
      </c>
      <c r="CO5436">
        <v>125525</v>
      </c>
      <c r="CQ5436">
        <v>0</v>
      </c>
      <c r="CR5436">
        <v>0</v>
      </c>
      <c r="CS5436">
        <v>0</v>
      </c>
      <c r="CY5436" t="s">
        <v>123</v>
      </c>
      <c r="CZ5436" t="s">
        <v>124</v>
      </c>
      <c r="DD5436" t="str" cm="1">
        <f t="array" ref="DD5436">TEXT(_xlfn.SEQUENCE(1, DATEDIF(AG5436, AH5436, "m") + 1, AG5436, 30), "YYYY-APMM")</f>
        <v>2013-AP10</v>
      </c>
      <c r="DN5436">
        <f t="shared" si="168"/>
        <v>252</v>
      </c>
      <c r="DO5436" t="str">
        <f t="shared" si="169"/>
        <v>CONCRETE MASON SK</v>
      </c>
    </row>
    <row r="5437" spans="1:119" x14ac:dyDescent="0.35">
      <c r="A5437" t="s">
        <v>105</v>
      </c>
      <c r="B5437">
        <v>504722</v>
      </c>
      <c r="C5437">
        <v>6359</v>
      </c>
      <c r="D5437">
        <v>125527</v>
      </c>
      <c r="E5437">
        <v>13662</v>
      </c>
      <c r="F5437">
        <v>0</v>
      </c>
      <c r="G5437" t="s">
        <v>106</v>
      </c>
      <c r="H5437" t="s">
        <v>106</v>
      </c>
      <c r="I5437" t="s">
        <v>106</v>
      </c>
      <c r="J5437" t="s">
        <v>107</v>
      </c>
      <c r="K5437" t="s">
        <v>108</v>
      </c>
      <c r="L5437" t="s">
        <v>109</v>
      </c>
      <c r="M5437" t="s">
        <v>110</v>
      </c>
      <c r="N5437" t="s">
        <v>11907</v>
      </c>
      <c r="O5437" t="s">
        <v>3154</v>
      </c>
      <c r="P5437">
        <v>8168</v>
      </c>
      <c r="Q5437">
        <v>72</v>
      </c>
      <c r="R5437">
        <v>0</v>
      </c>
      <c r="S5437">
        <v>200</v>
      </c>
      <c r="T5437">
        <v>0</v>
      </c>
      <c r="U5437">
        <v>2200</v>
      </c>
      <c r="V5437">
        <v>2200</v>
      </c>
      <c r="W5437">
        <v>200</v>
      </c>
      <c r="X5437">
        <v>0</v>
      </c>
      <c r="Y5437">
        <v>0</v>
      </c>
      <c r="Z5437">
        <v>0</v>
      </c>
      <c r="AD5437" s="1">
        <v>41578.333333333336</v>
      </c>
      <c r="AE5437" s="1">
        <v>41606.708333333336</v>
      </c>
      <c r="AG5437" s="1">
        <v>41568.333333333336</v>
      </c>
      <c r="AH5437" s="1">
        <v>41596.708333333336</v>
      </c>
      <c r="AI5437" s="1">
        <v>41568.333333333336</v>
      </c>
      <c r="AJ5437" s="1">
        <v>41596.708333333336</v>
      </c>
      <c r="AK5437" s="1">
        <v>41568.333333333336</v>
      </c>
      <c r="AL5437" s="1">
        <v>41596.708333333336</v>
      </c>
      <c r="AM5437" s="1">
        <v>41578.333333333336</v>
      </c>
      <c r="AN5437" s="1">
        <v>41606.708333333336</v>
      </c>
      <c r="AP5437" t="s">
        <v>113</v>
      </c>
      <c r="AU5437" t="s">
        <v>11908</v>
      </c>
      <c r="AY5437" t="s">
        <v>106</v>
      </c>
      <c r="AZ5437">
        <v>0</v>
      </c>
      <c r="BA5437">
        <v>0</v>
      </c>
      <c r="BD5437" s="3">
        <v>41321.663194444445</v>
      </c>
      <c r="BE5437" s="3">
        <v>41321.663888888892</v>
      </c>
      <c r="BF5437" t="s">
        <v>115</v>
      </c>
      <c r="BG5437" t="s">
        <v>115</v>
      </c>
      <c r="BH5437">
        <v>8149</v>
      </c>
      <c r="BM5437">
        <v>43450</v>
      </c>
      <c r="BR5437" t="s">
        <v>1309</v>
      </c>
      <c r="BS5437" t="s">
        <v>1310</v>
      </c>
      <c r="BU5437">
        <v>1</v>
      </c>
      <c r="BV5437" t="s">
        <v>118</v>
      </c>
      <c r="BX5437" t="s">
        <v>119</v>
      </c>
      <c r="BY5437" t="s">
        <v>119</v>
      </c>
      <c r="BZ5437" t="s">
        <v>119</v>
      </c>
      <c r="CA5437">
        <v>1</v>
      </c>
      <c r="CC5437" t="s">
        <v>120</v>
      </c>
      <c r="CH5437">
        <v>540</v>
      </c>
      <c r="CI5437">
        <v>30060</v>
      </c>
      <c r="CJ5437" t="s">
        <v>106</v>
      </c>
      <c r="CK5437" t="s">
        <v>106</v>
      </c>
      <c r="CL5437">
        <v>20</v>
      </c>
      <c r="CM5437" t="s">
        <v>2867</v>
      </c>
      <c r="CO5437">
        <v>125525</v>
      </c>
      <c r="CQ5437">
        <v>0</v>
      </c>
      <c r="CR5437">
        <v>0</v>
      </c>
      <c r="CS5437">
        <v>0</v>
      </c>
      <c r="CY5437" t="s">
        <v>123</v>
      </c>
      <c r="CZ5437" t="s">
        <v>124</v>
      </c>
      <c r="DD5437" t="str" cm="1">
        <f t="array" ref="DD5437">TEXT(_xlfn.SEQUENCE(1, DATEDIF(AG5437, AH5437, "m") + 1, AG5437, 30), "YYYY-APMM")</f>
        <v>2013-AP10</v>
      </c>
      <c r="DN5437">
        <f t="shared" si="168"/>
        <v>2200</v>
      </c>
      <c r="DO5437" t="str">
        <f t="shared" si="169"/>
        <v>BLOCK MASON SK</v>
      </c>
    </row>
    <row r="5438" spans="1:119" x14ac:dyDescent="0.35">
      <c r="A5438" t="s">
        <v>105</v>
      </c>
      <c r="B5438">
        <v>504723</v>
      </c>
      <c r="C5438">
        <v>6359</v>
      </c>
      <c r="D5438">
        <v>125527</v>
      </c>
      <c r="E5438">
        <v>13662</v>
      </c>
      <c r="F5438">
        <v>0</v>
      </c>
      <c r="G5438" t="s">
        <v>106</v>
      </c>
      <c r="H5438" t="s">
        <v>106</v>
      </c>
      <c r="I5438" t="s">
        <v>106</v>
      </c>
      <c r="J5438" t="s">
        <v>107</v>
      </c>
      <c r="K5438" t="s">
        <v>108</v>
      </c>
      <c r="L5438" t="s">
        <v>109</v>
      </c>
      <c r="M5438" t="s">
        <v>110</v>
      </c>
      <c r="N5438" t="s">
        <v>11909</v>
      </c>
      <c r="O5438" t="s">
        <v>3157</v>
      </c>
      <c r="P5438">
        <v>8165</v>
      </c>
      <c r="Q5438">
        <v>72</v>
      </c>
      <c r="R5438">
        <v>0</v>
      </c>
      <c r="S5438">
        <v>200</v>
      </c>
      <c r="T5438">
        <v>0</v>
      </c>
      <c r="U5438">
        <v>554.75</v>
      </c>
      <c r="V5438">
        <v>554.75</v>
      </c>
      <c r="W5438">
        <v>200</v>
      </c>
      <c r="X5438">
        <v>0</v>
      </c>
      <c r="Y5438">
        <v>0</v>
      </c>
      <c r="Z5438">
        <v>0</v>
      </c>
      <c r="AD5438" s="1">
        <v>41584.333333333336</v>
      </c>
      <c r="AE5438" s="1">
        <v>41612.708333333336</v>
      </c>
      <c r="AG5438" s="1">
        <v>41574.333333333336</v>
      </c>
      <c r="AH5438" s="1">
        <v>41602.708333333336</v>
      </c>
      <c r="AI5438" s="1">
        <v>41574.333333333336</v>
      </c>
      <c r="AJ5438" s="1">
        <v>41602.708333333336</v>
      </c>
      <c r="AK5438" s="1">
        <v>41574.333333333336</v>
      </c>
      <c r="AL5438" s="1">
        <v>41602.708333333336</v>
      </c>
      <c r="AM5438" s="1">
        <v>41584.333333333336</v>
      </c>
      <c r="AN5438" s="1">
        <v>41612.708333333336</v>
      </c>
      <c r="AP5438" t="s">
        <v>113</v>
      </c>
      <c r="AU5438" t="s">
        <v>11910</v>
      </c>
      <c r="AY5438" t="s">
        <v>106</v>
      </c>
      <c r="AZ5438">
        <v>0</v>
      </c>
      <c r="BA5438">
        <v>0</v>
      </c>
      <c r="BD5438" s="3">
        <v>41321.663194444445</v>
      </c>
      <c r="BE5438" s="3">
        <v>41321.663888888892</v>
      </c>
      <c r="BF5438" t="s">
        <v>115</v>
      </c>
      <c r="BG5438" t="s">
        <v>115</v>
      </c>
      <c r="BH5438">
        <v>8149</v>
      </c>
      <c r="BM5438">
        <v>43420</v>
      </c>
      <c r="BR5438" t="s">
        <v>3122</v>
      </c>
      <c r="BS5438" t="s">
        <v>3123</v>
      </c>
      <c r="BU5438">
        <v>1</v>
      </c>
      <c r="BV5438" t="s">
        <v>118</v>
      </c>
      <c r="BX5438" t="s">
        <v>119</v>
      </c>
      <c r="BY5438" t="s">
        <v>119</v>
      </c>
      <c r="BZ5438" t="s">
        <v>119</v>
      </c>
      <c r="CA5438">
        <v>1</v>
      </c>
      <c r="CC5438" t="s">
        <v>120</v>
      </c>
      <c r="CH5438">
        <v>540</v>
      </c>
      <c r="CI5438">
        <v>30060</v>
      </c>
      <c r="CJ5438" t="s">
        <v>106</v>
      </c>
      <c r="CK5438" t="s">
        <v>106</v>
      </c>
      <c r="CL5438">
        <v>20</v>
      </c>
      <c r="CM5438" t="s">
        <v>2867</v>
      </c>
      <c r="CO5438">
        <v>125525</v>
      </c>
      <c r="CQ5438">
        <v>0</v>
      </c>
      <c r="CR5438">
        <v>0</v>
      </c>
      <c r="CS5438">
        <v>0</v>
      </c>
      <c r="CY5438" t="s">
        <v>123</v>
      </c>
      <c r="CZ5438" t="s">
        <v>124</v>
      </c>
      <c r="DD5438" t="str" cm="1">
        <f t="array" ref="DD5438">TEXT(_xlfn.SEQUENCE(1, DATEDIF(AG5438, AH5438, "m") + 1, AG5438, 30), "YYYY-APMM")</f>
        <v>2013-AP10</v>
      </c>
      <c r="DN5438">
        <f t="shared" si="168"/>
        <v>554.75</v>
      </c>
      <c r="DO5438" t="str">
        <f t="shared" si="169"/>
        <v>STEEL FIXERS SK</v>
      </c>
    </row>
    <row r="5439" spans="1:119" x14ac:dyDescent="0.35">
      <c r="A5439" t="s">
        <v>105</v>
      </c>
      <c r="B5439">
        <v>504724</v>
      </c>
      <c r="C5439">
        <v>6359</v>
      </c>
      <c r="D5439">
        <v>125528</v>
      </c>
      <c r="E5439">
        <v>13662</v>
      </c>
      <c r="F5439">
        <v>0</v>
      </c>
      <c r="G5439" t="s">
        <v>106</v>
      </c>
      <c r="H5439" t="s">
        <v>106</v>
      </c>
      <c r="I5439" t="s">
        <v>106</v>
      </c>
      <c r="J5439" t="s">
        <v>107</v>
      </c>
      <c r="K5439" t="s">
        <v>108</v>
      </c>
      <c r="L5439" t="s">
        <v>109</v>
      </c>
      <c r="M5439" t="s">
        <v>110</v>
      </c>
      <c r="N5439" t="s">
        <v>11911</v>
      </c>
      <c r="O5439" t="s">
        <v>3140</v>
      </c>
      <c r="P5439">
        <v>8165</v>
      </c>
      <c r="Q5439">
        <v>0</v>
      </c>
      <c r="R5439">
        <v>0</v>
      </c>
      <c r="S5439">
        <v>200</v>
      </c>
      <c r="T5439">
        <v>0</v>
      </c>
      <c r="U5439">
        <v>3580.5</v>
      </c>
      <c r="V5439">
        <v>3580.5</v>
      </c>
      <c r="W5439">
        <v>200</v>
      </c>
      <c r="X5439">
        <v>0</v>
      </c>
      <c r="Y5439">
        <v>0</v>
      </c>
      <c r="Z5439">
        <v>0</v>
      </c>
      <c r="AD5439" s="1">
        <v>41494.333333333336</v>
      </c>
      <c r="AE5439" s="1">
        <v>41526.708333333336</v>
      </c>
      <c r="AG5439" s="1">
        <v>41494.333333333336</v>
      </c>
      <c r="AH5439" s="1">
        <v>41526.708333333336</v>
      </c>
      <c r="AI5439" s="1">
        <v>41494.333333333336</v>
      </c>
      <c r="AJ5439" s="1">
        <v>41526.708333333336</v>
      </c>
      <c r="AK5439" s="1">
        <v>41494.333333333336</v>
      </c>
      <c r="AL5439" s="1">
        <v>41526.708333333336</v>
      </c>
      <c r="AM5439" s="1">
        <v>41494.333333333336</v>
      </c>
      <c r="AN5439" s="1">
        <v>41526.708333333336</v>
      </c>
      <c r="AP5439" t="s">
        <v>113</v>
      </c>
      <c r="AU5439" t="s">
        <v>11912</v>
      </c>
      <c r="AY5439" t="s">
        <v>119</v>
      </c>
      <c r="AZ5439">
        <v>0</v>
      </c>
      <c r="BA5439">
        <v>0</v>
      </c>
      <c r="BD5439" s="3">
        <v>41321.663194444445</v>
      </c>
      <c r="BE5439" s="3">
        <v>41321.663888888892</v>
      </c>
      <c r="BF5439" t="s">
        <v>115</v>
      </c>
      <c r="BG5439" t="s">
        <v>115</v>
      </c>
      <c r="BH5439">
        <v>8149</v>
      </c>
      <c r="BM5439">
        <v>43420</v>
      </c>
      <c r="BR5439" t="s">
        <v>3122</v>
      </c>
      <c r="BS5439" t="s">
        <v>3123</v>
      </c>
      <c r="BU5439">
        <v>1</v>
      </c>
      <c r="BV5439" t="s">
        <v>118</v>
      </c>
      <c r="BX5439" t="s">
        <v>119</v>
      </c>
      <c r="BY5439" t="s">
        <v>119</v>
      </c>
      <c r="BZ5439" t="s">
        <v>119</v>
      </c>
      <c r="CA5439">
        <v>1</v>
      </c>
      <c r="CC5439" t="s">
        <v>120</v>
      </c>
      <c r="CH5439">
        <v>540</v>
      </c>
      <c r="CI5439">
        <v>30050</v>
      </c>
      <c r="CJ5439" t="s">
        <v>106</v>
      </c>
      <c r="CK5439" t="s">
        <v>106</v>
      </c>
      <c r="CL5439">
        <v>15</v>
      </c>
      <c r="CM5439" t="s">
        <v>2963</v>
      </c>
      <c r="CO5439">
        <v>125525</v>
      </c>
      <c r="CQ5439">
        <v>0</v>
      </c>
      <c r="CR5439">
        <v>0</v>
      </c>
      <c r="CS5439">
        <v>0</v>
      </c>
      <c r="CY5439" t="s">
        <v>123</v>
      </c>
      <c r="CZ5439" t="s">
        <v>124</v>
      </c>
      <c r="DD5439" t="str" cm="1">
        <f t="array" ref="DD5439:DE5439">TEXT(_xlfn.SEQUENCE(1, DATEDIF(AG5439, AH5439, "m") + 1, AG5439, 30), "YYYY-APMM")</f>
        <v>2013-AP08</v>
      </c>
      <c r="DE5439" t="str">
        <v>2013-AP09</v>
      </c>
      <c r="DN5439">
        <f t="shared" si="168"/>
        <v>1790.25</v>
      </c>
      <c r="DO5439" t="str">
        <f t="shared" si="169"/>
        <v>STEEL FIXERS SK</v>
      </c>
    </row>
    <row r="5440" spans="1:119" x14ac:dyDescent="0.35">
      <c r="A5440" t="s">
        <v>105</v>
      </c>
      <c r="B5440">
        <v>504725</v>
      </c>
      <c r="C5440">
        <v>6359</v>
      </c>
      <c r="D5440">
        <v>125528</v>
      </c>
      <c r="E5440">
        <v>13662</v>
      </c>
      <c r="F5440">
        <v>0</v>
      </c>
      <c r="G5440" t="s">
        <v>106</v>
      </c>
      <c r="H5440" t="s">
        <v>106</v>
      </c>
      <c r="I5440" t="s">
        <v>106</v>
      </c>
      <c r="J5440" t="s">
        <v>107</v>
      </c>
      <c r="K5440" t="s">
        <v>108</v>
      </c>
      <c r="L5440" t="s">
        <v>109</v>
      </c>
      <c r="M5440" t="s">
        <v>110</v>
      </c>
      <c r="N5440" t="s">
        <v>11913</v>
      </c>
      <c r="O5440" t="s">
        <v>3143</v>
      </c>
      <c r="P5440">
        <v>8167</v>
      </c>
      <c r="Q5440">
        <v>0</v>
      </c>
      <c r="R5440">
        <v>0</v>
      </c>
      <c r="S5440">
        <v>192</v>
      </c>
      <c r="T5440">
        <v>0</v>
      </c>
      <c r="U5440">
        <v>224</v>
      </c>
      <c r="V5440">
        <v>224</v>
      </c>
      <c r="W5440">
        <v>192</v>
      </c>
      <c r="X5440">
        <v>0</v>
      </c>
      <c r="Y5440">
        <v>0</v>
      </c>
      <c r="Z5440">
        <v>0</v>
      </c>
      <c r="AD5440" s="1">
        <v>41507.333333333336</v>
      </c>
      <c r="AE5440" s="1">
        <v>41534.708333333336</v>
      </c>
      <c r="AG5440" s="1">
        <v>41507.333333333336</v>
      </c>
      <c r="AH5440" s="1">
        <v>41534.708333333336</v>
      </c>
      <c r="AI5440" s="1">
        <v>41507.333333333336</v>
      </c>
      <c r="AJ5440" s="1">
        <v>41534.708333333336</v>
      </c>
      <c r="AK5440" s="1">
        <v>41507.333333333336</v>
      </c>
      <c r="AL5440" s="1">
        <v>41534.708333333336</v>
      </c>
      <c r="AM5440" s="1">
        <v>41507.333333333336</v>
      </c>
      <c r="AN5440" s="1">
        <v>41534.708333333336</v>
      </c>
      <c r="AP5440" t="s">
        <v>113</v>
      </c>
      <c r="AU5440" t="s">
        <v>11914</v>
      </c>
      <c r="AY5440" t="s">
        <v>119</v>
      </c>
      <c r="AZ5440">
        <v>0</v>
      </c>
      <c r="BA5440">
        <v>0</v>
      </c>
      <c r="BD5440" s="3">
        <v>41321.663194444445</v>
      </c>
      <c r="BE5440" s="3">
        <v>41321.663888888892</v>
      </c>
      <c r="BF5440" t="s">
        <v>115</v>
      </c>
      <c r="BG5440" t="s">
        <v>115</v>
      </c>
      <c r="BH5440">
        <v>8149</v>
      </c>
      <c r="BM5440">
        <v>43440</v>
      </c>
      <c r="BR5440" t="s">
        <v>3145</v>
      </c>
      <c r="BS5440" t="s">
        <v>3146</v>
      </c>
      <c r="BU5440">
        <v>1</v>
      </c>
      <c r="BV5440" t="s">
        <v>118</v>
      </c>
      <c r="BX5440" t="s">
        <v>119</v>
      </c>
      <c r="BY5440" t="s">
        <v>119</v>
      </c>
      <c r="BZ5440" t="s">
        <v>119</v>
      </c>
      <c r="CA5440">
        <v>1</v>
      </c>
      <c r="CC5440" t="s">
        <v>120</v>
      </c>
      <c r="CH5440">
        <v>540</v>
      </c>
      <c r="CI5440">
        <v>30050</v>
      </c>
      <c r="CJ5440" t="s">
        <v>106</v>
      </c>
      <c r="CK5440" t="s">
        <v>106</v>
      </c>
      <c r="CL5440">
        <v>15</v>
      </c>
      <c r="CM5440" t="s">
        <v>2963</v>
      </c>
      <c r="CO5440">
        <v>125525</v>
      </c>
      <c r="CQ5440">
        <v>0</v>
      </c>
      <c r="CR5440">
        <v>0</v>
      </c>
      <c r="CS5440">
        <v>0</v>
      </c>
      <c r="CY5440" t="s">
        <v>123</v>
      </c>
      <c r="CZ5440" t="s">
        <v>124</v>
      </c>
      <c r="DD5440" t="str" cm="1">
        <f t="array" ref="DD5440">TEXT(_xlfn.SEQUENCE(1, DATEDIF(AG5440, AH5440, "m") + 1, AG5440, 30), "YYYY-APMM")</f>
        <v>2013-AP08</v>
      </c>
      <c r="DN5440">
        <f t="shared" si="168"/>
        <v>224</v>
      </c>
      <c r="DO5440" t="str">
        <f t="shared" si="169"/>
        <v>CONCRETE MASON SK</v>
      </c>
    </row>
    <row r="5441" spans="1:119" x14ac:dyDescent="0.35">
      <c r="A5441" t="s">
        <v>105</v>
      </c>
      <c r="B5441">
        <v>504726</v>
      </c>
      <c r="C5441">
        <v>6359</v>
      </c>
      <c r="D5441">
        <v>125528</v>
      </c>
      <c r="E5441">
        <v>13662</v>
      </c>
      <c r="F5441">
        <v>0</v>
      </c>
      <c r="G5441" t="s">
        <v>106</v>
      </c>
      <c r="H5441" t="s">
        <v>106</v>
      </c>
      <c r="I5441" t="s">
        <v>106</v>
      </c>
      <c r="J5441" t="s">
        <v>107</v>
      </c>
      <c r="K5441" t="s">
        <v>108</v>
      </c>
      <c r="L5441" t="s">
        <v>109</v>
      </c>
      <c r="M5441" t="s">
        <v>110</v>
      </c>
      <c r="N5441" t="s">
        <v>11915</v>
      </c>
      <c r="O5441" t="s">
        <v>3164</v>
      </c>
      <c r="P5441">
        <v>8165</v>
      </c>
      <c r="Q5441">
        <v>0</v>
      </c>
      <c r="R5441">
        <v>0</v>
      </c>
      <c r="S5441">
        <v>200</v>
      </c>
      <c r="T5441">
        <v>0</v>
      </c>
      <c r="U5441">
        <v>16119.25</v>
      </c>
      <c r="V5441">
        <v>16119.25</v>
      </c>
      <c r="W5441">
        <v>200</v>
      </c>
      <c r="X5441">
        <v>0</v>
      </c>
      <c r="Y5441">
        <v>0</v>
      </c>
      <c r="Z5441">
        <v>0</v>
      </c>
      <c r="AD5441" s="1">
        <v>41522.333333333336</v>
      </c>
      <c r="AE5441" s="1">
        <v>41550.708333333336</v>
      </c>
      <c r="AG5441" s="1">
        <v>41522.333333333336</v>
      </c>
      <c r="AH5441" s="1">
        <v>41550.708333333336</v>
      </c>
      <c r="AI5441" s="1">
        <v>41522.333333333336</v>
      </c>
      <c r="AJ5441" s="1">
        <v>41550.708333333336</v>
      </c>
      <c r="AK5441" s="1">
        <v>41522.333333333336</v>
      </c>
      <c r="AL5441" s="1">
        <v>41550.708333333336</v>
      </c>
      <c r="AM5441" s="1">
        <v>41522.333333333336</v>
      </c>
      <c r="AN5441" s="1">
        <v>41550.708333333336</v>
      </c>
      <c r="AP5441" t="s">
        <v>113</v>
      </c>
      <c r="AU5441" t="s">
        <v>11916</v>
      </c>
      <c r="AY5441" t="s">
        <v>119</v>
      </c>
      <c r="AZ5441">
        <v>0</v>
      </c>
      <c r="BA5441">
        <v>0</v>
      </c>
      <c r="BD5441" s="3">
        <v>41321.663194444445</v>
      </c>
      <c r="BE5441" s="3">
        <v>41321.663888888892</v>
      </c>
      <c r="BF5441" t="s">
        <v>115</v>
      </c>
      <c r="BG5441" t="s">
        <v>115</v>
      </c>
      <c r="BH5441">
        <v>8149</v>
      </c>
      <c r="BM5441">
        <v>43420</v>
      </c>
      <c r="BR5441" t="s">
        <v>3122</v>
      </c>
      <c r="BS5441" t="s">
        <v>3123</v>
      </c>
      <c r="BU5441">
        <v>1</v>
      </c>
      <c r="BV5441" t="s">
        <v>118</v>
      </c>
      <c r="BX5441" t="s">
        <v>119</v>
      </c>
      <c r="BY5441" t="s">
        <v>119</v>
      </c>
      <c r="BZ5441" t="s">
        <v>119</v>
      </c>
      <c r="CA5441">
        <v>1</v>
      </c>
      <c r="CC5441" t="s">
        <v>120</v>
      </c>
      <c r="CH5441">
        <v>540</v>
      </c>
      <c r="CI5441">
        <v>30050</v>
      </c>
      <c r="CJ5441" t="s">
        <v>106</v>
      </c>
      <c r="CK5441" t="s">
        <v>106</v>
      </c>
      <c r="CL5441">
        <v>15</v>
      </c>
      <c r="CM5441" t="s">
        <v>2963</v>
      </c>
      <c r="CO5441">
        <v>125525</v>
      </c>
      <c r="CQ5441">
        <v>0</v>
      </c>
      <c r="CR5441">
        <v>0</v>
      </c>
      <c r="CS5441">
        <v>0</v>
      </c>
      <c r="CY5441" t="s">
        <v>123</v>
      </c>
      <c r="CZ5441" t="s">
        <v>124</v>
      </c>
      <c r="DD5441" t="str" cm="1">
        <f t="array" ref="DD5441">TEXT(_xlfn.SEQUENCE(1, DATEDIF(AG5441, AH5441, "m") + 1, AG5441, 30), "YYYY-APMM")</f>
        <v>2013-AP09</v>
      </c>
      <c r="DN5441">
        <f t="shared" si="168"/>
        <v>16119.25</v>
      </c>
      <c r="DO5441" t="str">
        <f t="shared" si="169"/>
        <v>STEEL FIXERS SK</v>
      </c>
    </row>
    <row r="5442" spans="1:119" x14ac:dyDescent="0.35">
      <c r="A5442" t="s">
        <v>105</v>
      </c>
      <c r="B5442">
        <v>504727</v>
      </c>
      <c r="C5442">
        <v>6359</v>
      </c>
      <c r="D5442">
        <v>125528</v>
      </c>
      <c r="E5442">
        <v>13662</v>
      </c>
      <c r="F5442">
        <v>0</v>
      </c>
      <c r="G5442" t="s">
        <v>106</v>
      </c>
      <c r="H5442" t="s">
        <v>106</v>
      </c>
      <c r="I5442" t="s">
        <v>106</v>
      </c>
      <c r="J5442" t="s">
        <v>107</v>
      </c>
      <c r="K5442" t="s">
        <v>108</v>
      </c>
      <c r="L5442" t="s">
        <v>109</v>
      </c>
      <c r="M5442" t="s">
        <v>110</v>
      </c>
      <c r="N5442" t="s">
        <v>11917</v>
      </c>
      <c r="O5442" t="s">
        <v>3167</v>
      </c>
      <c r="P5442">
        <v>8167</v>
      </c>
      <c r="Q5442">
        <v>0</v>
      </c>
      <c r="R5442">
        <v>0</v>
      </c>
      <c r="S5442">
        <v>120</v>
      </c>
      <c r="T5442">
        <v>0</v>
      </c>
      <c r="U5442">
        <v>1141</v>
      </c>
      <c r="V5442">
        <v>1141</v>
      </c>
      <c r="W5442">
        <v>120</v>
      </c>
      <c r="X5442">
        <v>0</v>
      </c>
      <c r="Y5442">
        <v>0</v>
      </c>
      <c r="Z5442">
        <v>0</v>
      </c>
      <c r="AD5442" s="1">
        <v>41538.333333333336</v>
      </c>
      <c r="AE5442" s="1">
        <v>41554.708333333336</v>
      </c>
      <c r="AG5442" s="1">
        <v>41538.333333333336</v>
      </c>
      <c r="AH5442" s="1">
        <v>41554.708333333336</v>
      </c>
      <c r="AI5442" s="1">
        <v>41538.333333333336</v>
      </c>
      <c r="AJ5442" s="1">
        <v>41554.708333333336</v>
      </c>
      <c r="AK5442" s="1">
        <v>41538.333333333336</v>
      </c>
      <c r="AL5442" s="1">
        <v>41554.708333333336</v>
      </c>
      <c r="AM5442" s="1">
        <v>41538.333333333336</v>
      </c>
      <c r="AN5442" s="1">
        <v>41554.708333333336</v>
      </c>
      <c r="AP5442" t="s">
        <v>113</v>
      </c>
      <c r="AU5442" t="s">
        <v>11918</v>
      </c>
      <c r="AY5442" t="s">
        <v>119</v>
      </c>
      <c r="AZ5442">
        <v>0</v>
      </c>
      <c r="BA5442">
        <v>0</v>
      </c>
      <c r="BD5442" s="3">
        <v>41321.663194444445</v>
      </c>
      <c r="BE5442" s="3">
        <v>41321.663888888892</v>
      </c>
      <c r="BF5442" t="s">
        <v>115</v>
      </c>
      <c r="BG5442" t="s">
        <v>115</v>
      </c>
      <c r="BH5442">
        <v>8149</v>
      </c>
      <c r="BM5442">
        <v>43440</v>
      </c>
      <c r="BR5442" t="s">
        <v>3145</v>
      </c>
      <c r="BS5442" t="s">
        <v>3146</v>
      </c>
      <c r="BU5442">
        <v>1</v>
      </c>
      <c r="BV5442" t="s">
        <v>118</v>
      </c>
      <c r="BX5442" t="s">
        <v>119</v>
      </c>
      <c r="BY5442" t="s">
        <v>119</v>
      </c>
      <c r="BZ5442" t="s">
        <v>119</v>
      </c>
      <c r="CA5442">
        <v>1</v>
      </c>
      <c r="CC5442" t="s">
        <v>120</v>
      </c>
      <c r="CH5442">
        <v>540</v>
      </c>
      <c r="CI5442">
        <v>30050</v>
      </c>
      <c r="CJ5442" t="s">
        <v>106</v>
      </c>
      <c r="CK5442" t="s">
        <v>106</v>
      </c>
      <c r="CL5442">
        <v>15</v>
      </c>
      <c r="CM5442" t="s">
        <v>2963</v>
      </c>
      <c r="CO5442">
        <v>125525</v>
      </c>
      <c r="CQ5442">
        <v>0</v>
      </c>
      <c r="CR5442">
        <v>0</v>
      </c>
      <c r="CS5442">
        <v>0</v>
      </c>
      <c r="CY5442" t="s">
        <v>123</v>
      </c>
      <c r="CZ5442" t="s">
        <v>124</v>
      </c>
      <c r="DD5442" t="str" cm="1">
        <f t="array" ref="DD5442">TEXT(_xlfn.SEQUENCE(1, DATEDIF(AG5442, AH5442, "m") + 1, AG5442, 30), "YYYY-APMM")</f>
        <v>2013-AP09</v>
      </c>
      <c r="DN5442">
        <f t="shared" si="168"/>
        <v>1141</v>
      </c>
      <c r="DO5442" t="str">
        <f t="shared" si="169"/>
        <v>CONCRETE MASON SK</v>
      </c>
    </row>
    <row r="5443" spans="1:119" x14ac:dyDescent="0.35">
      <c r="A5443" t="s">
        <v>105</v>
      </c>
      <c r="B5443">
        <v>504728</v>
      </c>
      <c r="C5443">
        <v>6359</v>
      </c>
      <c r="D5443">
        <v>125530</v>
      </c>
      <c r="E5443">
        <v>13662</v>
      </c>
      <c r="F5443">
        <v>0</v>
      </c>
      <c r="G5443" t="s">
        <v>106</v>
      </c>
      <c r="H5443" t="s">
        <v>106</v>
      </c>
      <c r="I5443" t="s">
        <v>106</v>
      </c>
      <c r="J5443" t="s">
        <v>107</v>
      </c>
      <c r="K5443" t="s">
        <v>108</v>
      </c>
      <c r="L5443" t="s">
        <v>109</v>
      </c>
      <c r="M5443" t="s">
        <v>110</v>
      </c>
      <c r="N5443" t="s">
        <v>11919</v>
      </c>
      <c r="O5443" t="s">
        <v>3105</v>
      </c>
      <c r="P5443">
        <v>8177</v>
      </c>
      <c r="Q5443">
        <v>0</v>
      </c>
      <c r="R5443">
        <v>0</v>
      </c>
      <c r="S5443">
        <v>200</v>
      </c>
      <c r="T5443">
        <v>0</v>
      </c>
      <c r="U5443">
        <v>1114</v>
      </c>
      <c r="V5443">
        <v>1114</v>
      </c>
      <c r="W5443">
        <v>200</v>
      </c>
      <c r="X5443">
        <v>524</v>
      </c>
      <c r="Y5443">
        <v>0</v>
      </c>
      <c r="Z5443">
        <v>524</v>
      </c>
      <c r="AD5443" s="1">
        <v>41319.333333333336</v>
      </c>
      <c r="AE5443" s="1">
        <v>41347.708333333336</v>
      </c>
      <c r="AG5443" s="1">
        <v>41319.333333333336</v>
      </c>
      <c r="AH5443" s="1">
        <v>41347.708333333336</v>
      </c>
      <c r="AI5443" s="1">
        <v>41319.333333333336</v>
      </c>
      <c r="AJ5443" s="1">
        <v>41347.708333333336</v>
      </c>
      <c r="AK5443" s="1">
        <v>41319.333333333336</v>
      </c>
      <c r="AL5443" s="1">
        <v>41347.708333333336</v>
      </c>
      <c r="AM5443" s="1">
        <v>41319.333333333336</v>
      </c>
      <c r="AN5443" s="1">
        <v>41347.708333333336</v>
      </c>
      <c r="AP5443" t="s">
        <v>113</v>
      </c>
      <c r="AU5443" t="s">
        <v>11920</v>
      </c>
      <c r="AY5443" t="s">
        <v>119</v>
      </c>
      <c r="AZ5443">
        <v>0</v>
      </c>
      <c r="BA5443">
        <v>0</v>
      </c>
      <c r="BD5443" s="3">
        <v>41321.663194444445</v>
      </c>
      <c r="BE5443" s="3">
        <v>41321.663888888892</v>
      </c>
      <c r="BF5443" t="s">
        <v>115</v>
      </c>
      <c r="BG5443" t="s">
        <v>115</v>
      </c>
      <c r="BH5443">
        <v>8149</v>
      </c>
      <c r="BM5443">
        <v>43540</v>
      </c>
      <c r="BR5443" t="s">
        <v>1299</v>
      </c>
      <c r="BS5443" t="s">
        <v>1300</v>
      </c>
      <c r="BU5443">
        <v>1</v>
      </c>
      <c r="BV5443" t="s">
        <v>118</v>
      </c>
      <c r="BX5443" t="s">
        <v>119</v>
      </c>
      <c r="BY5443" t="s">
        <v>119</v>
      </c>
      <c r="BZ5443" t="s">
        <v>119</v>
      </c>
      <c r="CA5443">
        <v>1</v>
      </c>
      <c r="CC5443" t="s">
        <v>120</v>
      </c>
      <c r="CH5443">
        <v>540</v>
      </c>
      <c r="CI5443">
        <v>30020</v>
      </c>
      <c r="CJ5443" t="s">
        <v>106</v>
      </c>
      <c r="CK5443" t="s">
        <v>106</v>
      </c>
      <c r="CL5443">
        <v>10</v>
      </c>
      <c r="CM5443" t="s">
        <v>3107</v>
      </c>
      <c r="CO5443">
        <v>125529</v>
      </c>
      <c r="CQ5443">
        <v>0</v>
      </c>
      <c r="CR5443">
        <v>0</v>
      </c>
      <c r="CS5443">
        <v>0</v>
      </c>
      <c r="CY5443" t="s">
        <v>123</v>
      </c>
      <c r="CZ5443" t="s">
        <v>124</v>
      </c>
      <c r="DD5443" t="str" cm="1">
        <f t="array" ref="DD5443:DE5443">TEXT(_xlfn.SEQUENCE(1, DATEDIF(AG5443, AH5443, "m") + 1, AG5443, 30), "YYYY-APMM")</f>
        <v>2013-AP02</v>
      </c>
      <c r="DE5443" t="str">
        <v>2013-AP03</v>
      </c>
      <c r="DN5443">
        <f t="shared" ref="DN5443:DN5506" si="170">V5443/COUNTIF(DD5443:DF5443, "&lt;&gt;")</f>
        <v>557</v>
      </c>
      <c r="DO5443" t="str">
        <f t="shared" ref="DO5443:DO5506" si="171">BR5443</f>
        <v>LABOR - CIVIL</v>
      </c>
    </row>
    <row r="5444" spans="1:119" x14ac:dyDescent="0.35">
      <c r="A5444" t="s">
        <v>105</v>
      </c>
      <c r="B5444">
        <v>504729</v>
      </c>
      <c r="C5444">
        <v>6359</v>
      </c>
      <c r="D5444">
        <v>125530</v>
      </c>
      <c r="E5444">
        <v>13662</v>
      </c>
      <c r="F5444">
        <v>0</v>
      </c>
      <c r="G5444" t="s">
        <v>106</v>
      </c>
      <c r="H5444" t="s">
        <v>106</v>
      </c>
      <c r="I5444" t="s">
        <v>106</v>
      </c>
      <c r="J5444" t="s">
        <v>107</v>
      </c>
      <c r="K5444" t="s">
        <v>108</v>
      </c>
      <c r="L5444" t="s">
        <v>109</v>
      </c>
      <c r="M5444" t="s">
        <v>110</v>
      </c>
      <c r="N5444" t="s">
        <v>11921</v>
      </c>
      <c r="O5444" t="s">
        <v>3109</v>
      </c>
      <c r="P5444">
        <v>8178</v>
      </c>
      <c r="Q5444">
        <v>0</v>
      </c>
      <c r="R5444">
        <v>0</v>
      </c>
      <c r="S5444">
        <v>184</v>
      </c>
      <c r="T5444">
        <v>0</v>
      </c>
      <c r="U5444">
        <v>1584</v>
      </c>
      <c r="V5444">
        <v>1584</v>
      </c>
      <c r="W5444">
        <v>184</v>
      </c>
      <c r="X5444">
        <v>0</v>
      </c>
      <c r="Y5444">
        <v>0</v>
      </c>
      <c r="Z5444">
        <v>0</v>
      </c>
      <c r="AD5444" s="1">
        <v>41331.333333333336</v>
      </c>
      <c r="AE5444" s="1">
        <v>41357.708333333336</v>
      </c>
      <c r="AG5444" s="1">
        <v>41331.333333333336</v>
      </c>
      <c r="AH5444" s="1">
        <v>41357.708333333336</v>
      </c>
      <c r="AI5444" s="1">
        <v>41331.333333333336</v>
      </c>
      <c r="AJ5444" s="1">
        <v>41357.708333333336</v>
      </c>
      <c r="AK5444" s="1">
        <v>41331.333333333336</v>
      </c>
      <c r="AL5444" s="1">
        <v>41357.708333333336</v>
      </c>
      <c r="AM5444" s="1">
        <v>41331.333333333336</v>
      </c>
      <c r="AN5444" s="1">
        <v>41357.708333333336</v>
      </c>
      <c r="AP5444" t="s">
        <v>113</v>
      </c>
      <c r="AU5444" t="s">
        <v>11922</v>
      </c>
      <c r="AY5444" t="s">
        <v>119</v>
      </c>
      <c r="AZ5444">
        <v>0</v>
      </c>
      <c r="BA5444">
        <v>0</v>
      </c>
      <c r="BD5444" s="3">
        <v>41321.663194444445</v>
      </c>
      <c r="BE5444" s="3">
        <v>41321.663888888892</v>
      </c>
      <c r="BF5444" t="s">
        <v>115</v>
      </c>
      <c r="BG5444" t="s">
        <v>115</v>
      </c>
      <c r="BH5444">
        <v>8149</v>
      </c>
      <c r="BM5444">
        <v>43550</v>
      </c>
      <c r="BR5444" t="s">
        <v>116</v>
      </c>
      <c r="BS5444" t="s">
        <v>117</v>
      </c>
      <c r="BU5444">
        <v>1</v>
      </c>
      <c r="BV5444" t="s">
        <v>118</v>
      </c>
      <c r="BX5444" t="s">
        <v>119</v>
      </c>
      <c r="BY5444" t="s">
        <v>119</v>
      </c>
      <c r="BZ5444" t="s">
        <v>119</v>
      </c>
      <c r="CA5444">
        <v>1</v>
      </c>
      <c r="CC5444" t="s">
        <v>120</v>
      </c>
      <c r="CH5444">
        <v>540</v>
      </c>
      <c r="CI5444">
        <v>30020</v>
      </c>
      <c r="CJ5444" t="s">
        <v>106</v>
      </c>
      <c r="CK5444" t="s">
        <v>106</v>
      </c>
      <c r="CL5444">
        <v>10</v>
      </c>
      <c r="CM5444" t="s">
        <v>3107</v>
      </c>
      <c r="CO5444">
        <v>125529</v>
      </c>
      <c r="CQ5444">
        <v>0</v>
      </c>
      <c r="CR5444">
        <v>0</v>
      </c>
      <c r="CS5444">
        <v>0</v>
      </c>
      <c r="CY5444" t="s">
        <v>123</v>
      </c>
      <c r="CZ5444" t="s">
        <v>124</v>
      </c>
      <c r="DD5444" t="str" cm="1">
        <f t="array" ref="DD5444">TEXT(_xlfn.SEQUENCE(1, DATEDIF(AG5444, AH5444, "m") + 1, AG5444, 30), "YYYY-APMM")</f>
        <v>2013-AP02</v>
      </c>
      <c r="DN5444">
        <f t="shared" si="170"/>
        <v>1584</v>
      </c>
      <c r="DO5444" t="str">
        <f t="shared" si="171"/>
        <v>LABOR- SUBCONTRACTOR</v>
      </c>
    </row>
    <row r="5445" spans="1:119" x14ac:dyDescent="0.35">
      <c r="A5445" t="s">
        <v>105</v>
      </c>
      <c r="B5445">
        <v>504730</v>
      </c>
      <c r="C5445">
        <v>6359</v>
      </c>
      <c r="D5445">
        <v>125530</v>
      </c>
      <c r="E5445">
        <v>13662</v>
      </c>
      <c r="F5445">
        <v>0</v>
      </c>
      <c r="G5445" t="s">
        <v>106</v>
      </c>
      <c r="H5445" t="s">
        <v>106</v>
      </c>
      <c r="I5445" t="s">
        <v>106</v>
      </c>
      <c r="J5445" t="s">
        <v>107</v>
      </c>
      <c r="K5445" t="s">
        <v>108</v>
      </c>
      <c r="L5445" t="s">
        <v>109</v>
      </c>
      <c r="M5445" t="s">
        <v>110</v>
      </c>
      <c r="N5445" t="s">
        <v>11923</v>
      </c>
      <c r="O5445" t="s">
        <v>3112</v>
      </c>
      <c r="P5445">
        <v>8163</v>
      </c>
      <c r="Q5445">
        <v>0</v>
      </c>
      <c r="R5445">
        <v>0</v>
      </c>
      <c r="S5445">
        <v>184</v>
      </c>
      <c r="T5445">
        <v>0</v>
      </c>
      <c r="U5445">
        <v>794.5</v>
      </c>
      <c r="V5445">
        <v>794.5</v>
      </c>
      <c r="W5445">
        <v>184</v>
      </c>
      <c r="X5445">
        <v>0</v>
      </c>
      <c r="Y5445">
        <v>0</v>
      </c>
      <c r="Z5445">
        <v>0</v>
      </c>
      <c r="AD5445" s="1">
        <v>41335.333333333336</v>
      </c>
      <c r="AE5445" s="1">
        <v>41360.708333333336</v>
      </c>
      <c r="AG5445" s="1">
        <v>41335.333333333336</v>
      </c>
      <c r="AH5445" s="1">
        <v>41360.708333333336</v>
      </c>
      <c r="AI5445" s="1">
        <v>41335.333333333336</v>
      </c>
      <c r="AJ5445" s="1">
        <v>41360.708333333336</v>
      </c>
      <c r="AK5445" s="1">
        <v>41335.333333333336</v>
      </c>
      <c r="AL5445" s="1">
        <v>41360.708333333336</v>
      </c>
      <c r="AM5445" s="1">
        <v>41335.333333333336</v>
      </c>
      <c r="AN5445" s="1">
        <v>41360.708333333336</v>
      </c>
      <c r="AP5445" t="s">
        <v>113</v>
      </c>
      <c r="AU5445" t="s">
        <v>11924</v>
      </c>
      <c r="AY5445" t="s">
        <v>119</v>
      </c>
      <c r="AZ5445">
        <v>0</v>
      </c>
      <c r="BA5445">
        <v>0</v>
      </c>
      <c r="BD5445" s="3">
        <v>41321.663194444445</v>
      </c>
      <c r="BE5445" s="3">
        <v>41321.663888888892</v>
      </c>
      <c r="BF5445" t="s">
        <v>115</v>
      </c>
      <c r="BG5445" t="s">
        <v>115</v>
      </c>
      <c r="BH5445">
        <v>8149</v>
      </c>
      <c r="BM5445">
        <v>43400</v>
      </c>
      <c r="BR5445" t="s">
        <v>3114</v>
      </c>
      <c r="BS5445" t="s">
        <v>3115</v>
      </c>
      <c r="BU5445">
        <v>1</v>
      </c>
      <c r="BV5445" t="s">
        <v>118</v>
      </c>
      <c r="BX5445" t="s">
        <v>119</v>
      </c>
      <c r="BY5445" t="s">
        <v>119</v>
      </c>
      <c r="BZ5445" t="s">
        <v>119</v>
      </c>
      <c r="CA5445">
        <v>1</v>
      </c>
      <c r="CC5445" t="s">
        <v>120</v>
      </c>
      <c r="CH5445">
        <v>540</v>
      </c>
      <c r="CI5445">
        <v>30020</v>
      </c>
      <c r="CJ5445" t="s">
        <v>106</v>
      </c>
      <c r="CK5445" t="s">
        <v>106</v>
      </c>
      <c r="CL5445">
        <v>10</v>
      </c>
      <c r="CM5445" t="s">
        <v>3107</v>
      </c>
      <c r="CO5445">
        <v>125529</v>
      </c>
      <c r="CQ5445">
        <v>0</v>
      </c>
      <c r="CR5445">
        <v>0</v>
      </c>
      <c r="CS5445">
        <v>0</v>
      </c>
      <c r="CY5445" t="s">
        <v>123</v>
      </c>
      <c r="CZ5445" t="s">
        <v>124</v>
      </c>
      <c r="DD5445" t="str" cm="1">
        <f t="array" ref="DD5445">TEXT(_xlfn.SEQUENCE(1, DATEDIF(AG5445, AH5445, "m") + 1, AG5445, 30), "YYYY-APMM")</f>
        <v>2013-AP03</v>
      </c>
      <c r="DN5445">
        <f t="shared" si="170"/>
        <v>794.5</v>
      </c>
      <c r="DO5445" t="str">
        <f t="shared" si="171"/>
        <v>BLINDING MASON SK</v>
      </c>
    </row>
    <row r="5446" spans="1:119" x14ac:dyDescent="0.35">
      <c r="A5446" t="s">
        <v>105</v>
      </c>
      <c r="B5446">
        <v>504731</v>
      </c>
      <c r="C5446">
        <v>6359</v>
      </c>
      <c r="D5446">
        <v>125530</v>
      </c>
      <c r="E5446">
        <v>13662</v>
      </c>
      <c r="F5446">
        <v>0</v>
      </c>
      <c r="G5446" t="s">
        <v>106</v>
      </c>
      <c r="H5446" t="s">
        <v>106</v>
      </c>
      <c r="I5446" t="s">
        <v>106</v>
      </c>
      <c r="J5446" t="s">
        <v>107</v>
      </c>
      <c r="K5446" t="s">
        <v>108</v>
      </c>
      <c r="L5446" t="s">
        <v>109</v>
      </c>
      <c r="M5446" t="s">
        <v>110</v>
      </c>
      <c r="N5446" t="s">
        <v>11925</v>
      </c>
      <c r="O5446" t="s">
        <v>3117</v>
      </c>
      <c r="P5446">
        <v>8164</v>
      </c>
      <c r="Q5446">
        <v>0</v>
      </c>
      <c r="R5446">
        <v>0</v>
      </c>
      <c r="S5446">
        <v>200</v>
      </c>
      <c r="T5446">
        <v>0</v>
      </c>
      <c r="U5446">
        <v>574.75</v>
      </c>
      <c r="V5446">
        <v>574.75</v>
      </c>
      <c r="W5446">
        <v>200</v>
      </c>
      <c r="X5446">
        <v>0</v>
      </c>
      <c r="Y5446">
        <v>0</v>
      </c>
      <c r="Z5446">
        <v>0</v>
      </c>
      <c r="AD5446" s="1">
        <v>41340.333333333336</v>
      </c>
      <c r="AE5446" s="1">
        <v>41368.708333333336</v>
      </c>
      <c r="AG5446" s="1">
        <v>41340.333333333336</v>
      </c>
      <c r="AH5446" s="1">
        <v>41368.708333333336</v>
      </c>
      <c r="AI5446" s="1">
        <v>41340.333333333336</v>
      </c>
      <c r="AJ5446" s="1">
        <v>41368.708333333336</v>
      </c>
      <c r="AK5446" s="1">
        <v>41340.333333333336</v>
      </c>
      <c r="AL5446" s="1">
        <v>41368.708333333336</v>
      </c>
      <c r="AM5446" s="1">
        <v>41340.333333333336</v>
      </c>
      <c r="AN5446" s="1">
        <v>41368.708333333336</v>
      </c>
      <c r="AP5446" t="s">
        <v>113</v>
      </c>
      <c r="AU5446" t="s">
        <v>11926</v>
      </c>
      <c r="AY5446" t="s">
        <v>119</v>
      </c>
      <c r="AZ5446">
        <v>0</v>
      </c>
      <c r="BA5446">
        <v>0</v>
      </c>
      <c r="BD5446" s="3">
        <v>41321.663194444445</v>
      </c>
      <c r="BE5446" s="3">
        <v>41321.663888888892</v>
      </c>
      <c r="BF5446" t="s">
        <v>115</v>
      </c>
      <c r="BG5446" t="s">
        <v>115</v>
      </c>
      <c r="BH5446">
        <v>8149</v>
      </c>
      <c r="BM5446">
        <v>43410</v>
      </c>
      <c r="BR5446" t="s">
        <v>2865</v>
      </c>
      <c r="BS5446" t="s">
        <v>2866</v>
      </c>
      <c r="BU5446">
        <v>1</v>
      </c>
      <c r="BV5446" t="s">
        <v>118</v>
      </c>
      <c r="BX5446" t="s">
        <v>119</v>
      </c>
      <c r="BY5446" t="s">
        <v>119</v>
      </c>
      <c r="BZ5446" t="s">
        <v>119</v>
      </c>
      <c r="CA5446">
        <v>1</v>
      </c>
      <c r="CC5446" t="s">
        <v>120</v>
      </c>
      <c r="CH5446">
        <v>540</v>
      </c>
      <c r="CI5446">
        <v>30020</v>
      </c>
      <c r="CJ5446" t="s">
        <v>106</v>
      </c>
      <c r="CK5446" t="s">
        <v>106</v>
      </c>
      <c r="CL5446">
        <v>10</v>
      </c>
      <c r="CM5446" t="s">
        <v>3107</v>
      </c>
      <c r="CO5446">
        <v>125529</v>
      </c>
      <c r="CQ5446">
        <v>0</v>
      </c>
      <c r="CR5446">
        <v>0</v>
      </c>
      <c r="CS5446">
        <v>0</v>
      </c>
      <c r="CY5446" t="s">
        <v>123</v>
      </c>
      <c r="CZ5446" t="s">
        <v>124</v>
      </c>
      <c r="DD5446" t="str" cm="1">
        <f t="array" ref="DD5446">TEXT(_xlfn.SEQUENCE(1, DATEDIF(AG5446, AH5446, "m") + 1, AG5446, 30), "YYYY-APMM")</f>
        <v>2013-AP03</v>
      </c>
      <c r="DN5446">
        <f t="shared" si="170"/>
        <v>574.75</v>
      </c>
      <c r="DO5446" t="str">
        <f t="shared" si="171"/>
        <v>SCREED MASON SK</v>
      </c>
    </row>
    <row r="5447" spans="1:119" x14ac:dyDescent="0.35">
      <c r="A5447" t="s">
        <v>105</v>
      </c>
      <c r="B5447">
        <v>504732</v>
      </c>
      <c r="C5447">
        <v>6359</v>
      </c>
      <c r="D5447">
        <v>125530</v>
      </c>
      <c r="E5447">
        <v>13662</v>
      </c>
      <c r="F5447">
        <v>0</v>
      </c>
      <c r="G5447" t="s">
        <v>106</v>
      </c>
      <c r="H5447" t="s">
        <v>106</v>
      </c>
      <c r="I5447" t="s">
        <v>106</v>
      </c>
      <c r="J5447" t="s">
        <v>107</v>
      </c>
      <c r="K5447" t="s">
        <v>108</v>
      </c>
      <c r="L5447" t="s">
        <v>109</v>
      </c>
      <c r="M5447" t="s">
        <v>110</v>
      </c>
      <c r="N5447" t="s">
        <v>11927</v>
      </c>
      <c r="O5447" t="s">
        <v>3120</v>
      </c>
      <c r="P5447">
        <v>8165</v>
      </c>
      <c r="Q5447">
        <v>0</v>
      </c>
      <c r="R5447">
        <v>0</v>
      </c>
      <c r="S5447">
        <v>160</v>
      </c>
      <c r="T5447">
        <v>0</v>
      </c>
      <c r="U5447">
        <v>7778.75</v>
      </c>
      <c r="V5447">
        <v>7778.75</v>
      </c>
      <c r="W5447">
        <v>160</v>
      </c>
      <c r="X5447">
        <v>0</v>
      </c>
      <c r="Y5447">
        <v>0</v>
      </c>
      <c r="Z5447">
        <v>0</v>
      </c>
      <c r="AD5447" s="1">
        <v>41356.333333333336</v>
      </c>
      <c r="AE5447" s="1">
        <v>41378.708333333336</v>
      </c>
      <c r="AG5447" s="1">
        <v>41356.333333333336</v>
      </c>
      <c r="AH5447" s="1">
        <v>41378.708333333336</v>
      </c>
      <c r="AI5447" s="1">
        <v>41356.333333333336</v>
      </c>
      <c r="AJ5447" s="1">
        <v>41378.708333333336</v>
      </c>
      <c r="AK5447" s="1">
        <v>41356.333333333336</v>
      </c>
      <c r="AL5447" s="1">
        <v>41378.708333333336</v>
      </c>
      <c r="AM5447" s="1">
        <v>41356.333333333336</v>
      </c>
      <c r="AN5447" s="1">
        <v>41378.708333333336</v>
      </c>
      <c r="AP5447" t="s">
        <v>113</v>
      </c>
      <c r="AU5447" t="s">
        <v>11928</v>
      </c>
      <c r="AY5447" t="s">
        <v>119</v>
      </c>
      <c r="AZ5447">
        <v>0</v>
      </c>
      <c r="BA5447">
        <v>0</v>
      </c>
      <c r="BD5447" s="3">
        <v>41321.663194444445</v>
      </c>
      <c r="BE5447" s="3">
        <v>41321.663888888892</v>
      </c>
      <c r="BF5447" t="s">
        <v>115</v>
      </c>
      <c r="BG5447" t="s">
        <v>115</v>
      </c>
      <c r="BH5447">
        <v>8149</v>
      </c>
      <c r="BM5447">
        <v>43420</v>
      </c>
      <c r="BR5447" t="s">
        <v>3122</v>
      </c>
      <c r="BS5447" t="s">
        <v>3123</v>
      </c>
      <c r="BU5447">
        <v>1</v>
      </c>
      <c r="BV5447" t="s">
        <v>118</v>
      </c>
      <c r="BX5447" t="s">
        <v>119</v>
      </c>
      <c r="BY5447" t="s">
        <v>119</v>
      </c>
      <c r="BZ5447" t="s">
        <v>119</v>
      </c>
      <c r="CA5447">
        <v>1</v>
      </c>
      <c r="CC5447" t="s">
        <v>120</v>
      </c>
      <c r="CH5447">
        <v>540</v>
      </c>
      <c r="CI5447">
        <v>30020</v>
      </c>
      <c r="CJ5447" t="s">
        <v>106</v>
      </c>
      <c r="CK5447" t="s">
        <v>106</v>
      </c>
      <c r="CL5447">
        <v>10</v>
      </c>
      <c r="CM5447" t="s">
        <v>3107</v>
      </c>
      <c r="CO5447">
        <v>125529</v>
      </c>
      <c r="CQ5447">
        <v>0</v>
      </c>
      <c r="CR5447">
        <v>0</v>
      </c>
      <c r="CS5447">
        <v>0</v>
      </c>
      <c r="CY5447" t="s">
        <v>123</v>
      </c>
      <c r="CZ5447" t="s">
        <v>124</v>
      </c>
      <c r="DD5447" t="str" cm="1">
        <f t="array" ref="DD5447">TEXT(_xlfn.SEQUENCE(1, DATEDIF(AG5447, AH5447, "m") + 1, AG5447, 30), "YYYY-APMM")</f>
        <v>2013-AP03</v>
      </c>
      <c r="DN5447">
        <f t="shared" si="170"/>
        <v>7778.75</v>
      </c>
      <c r="DO5447" t="str">
        <f t="shared" si="171"/>
        <v>STEEL FIXERS SK</v>
      </c>
    </row>
    <row r="5448" spans="1:119" x14ac:dyDescent="0.35">
      <c r="A5448" t="s">
        <v>105</v>
      </c>
      <c r="B5448">
        <v>504733</v>
      </c>
      <c r="C5448">
        <v>6359</v>
      </c>
      <c r="D5448">
        <v>125530</v>
      </c>
      <c r="E5448">
        <v>13662</v>
      </c>
      <c r="F5448">
        <v>0</v>
      </c>
      <c r="G5448" t="s">
        <v>106</v>
      </c>
      <c r="H5448" t="s">
        <v>106</v>
      </c>
      <c r="I5448" t="s">
        <v>106</v>
      </c>
      <c r="J5448" t="s">
        <v>107</v>
      </c>
      <c r="K5448" t="s">
        <v>108</v>
      </c>
      <c r="L5448" t="s">
        <v>109</v>
      </c>
      <c r="M5448" t="s">
        <v>110</v>
      </c>
      <c r="N5448" t="s">
        <v>11929</v>
      </c>
      <c r="O5448" t="s">
        <v>3137</v>
      </c>
      <c r="P5448">
        <v>8165</v>
      </c>
      <c r="Q5448">
        <v>0</v>
      </c>
      <c r="R5448">
        <v>0</v>
      </c>
      <c r="S5448">
        <v>200</v>
      </c>
      <c r="T5448">
        <v>0</v>
      </c>
      <c r="U5448">
        <v>1606.5</v>
      </c>
      <c r="V5448">
        <v>1606.5</v>
      </c>
      <c r="W5448">
        <v>200</v>
      </c>
      <c r="X5448">
        <v>0</v>
      </c>
      <c r="Y5448">
        <v>0</v>
      </c>
      <c r="Z5448">
        <v>0</v>
      </c>
      <c r="AD5448" s="1">
        <v>41365.333333333336</v>
      </c>
      <c r="AE5448" s="1">
        <v>41393.708333333336</v>
      </c>
      <c r="AG5448" s="1">
        <v>41365.333333333336</v>
      </c>
      <c r="AH5448" s="1">
        <v>41393.708333333336</v>
      </c>
      <c r="AI5448" s="1">
        <v>41365.333333333336</v>
      </c>
      <c r="AJ5448" s="1">
        <v>41393.708333333336</v>
      </c>
      <c r="AK5448" s="1">
        <v>41365.333333333336</v>
      </c>
      <c r="AL5448" s="1">
        <v>41393.708333333336</v>
      </c>
      <c r="AM5448" s="1">
        <v>41365.333333333336</v>
      </c>
      <c r="AN5448" s="1">
        <v>41393.708333333336</v>
      </c>
      <c r="AP5448" t="s">
        <v>113</v>
      </c>
      <c r="AU5448" t="s">
        <v>11930</v>
      </c>
      <c r="AY5448" t="s">
        <v>119</v>
      </c>
      <c r="AZ5448">
        <v>0</v>
      </c>
      <c r="BA5448">
        <v>0</v>
      </c>
      <c r="BD5448" s="3">
        <v>41321.663194444445</v>
      </c>
      <c r="BE5448" s="3">
        <v>41321.663888888892</v>
      </c>
      <c r="BF5448" t="s">
        <v>115</v>
      </c>
      <c r="BG5448" t="s">
        <v>115</v>
      </c>
      <c r="BH5448">
        <v>8149</v>
      </c>
      <c r="BM5448">
        <v>43420</v>
      </c>
      <c r="BR5448" t="s">
        <v>3122</v>
      </c>
      <c r="BS5448" t="s">
        <v>3123</v>
      </c>
      <c r="BU5448">
        <v>1</v>
      </c>
      <c r="BV5448" t="s">
        <v>118</v>
      </c>
      <c r="BX5448" t="s">
        <v>119</v>
      </c>
      <c r="BY5448" t="s">
        <v>119</v>
      </c>
      <c r="BZ5448" t="s">
        <v>119</v>
      </c>
      <c r="CA5448">
        <v>1</v>
      </c>
      <c r="CC5448" t="s">
        <v>120</v>
      </c>
      <c r="CH5448">
        <v>540</v>
      </c>
      <c r="CI5448">
        <v>30020</v>
      </c>
      <c r="CJ5448" t="s">
        <v>106</v>
      </c>
      <c r="CK5448" t="s">
        <v>106</v>
      </c>
      <c r="CL5448">
        <v>10</v>
      </c>
      <c r="CM5448" t="s">
        <v>3107</v>
      </c>
      <c r="CO5448">
        <v>125529</v>
      </c>
      <c r="CQ5448">
        <v>0</v>
      </c>
      <c r="CR5448">
        <v>0</v>
      </c>
      <c r="CS5448">
        <v>0</v>
      </c>
      <c r="CY5448" t="s">
        <v>123</v>
      </c>
      <c r="CZ5448" t="s">
        <v>124</v>
      </c>
      <c r="DD5448" t="str" cm="1">
        <f t="array" ref="DD5448">TEXT(_xlfn.SEQUENCE(1, DATEDIF(AG5448, AH5448, "m") + 1, AG5448, 30), "YYYY-APMM")</f>
        <v>2013-AP04</v>
      </c>
      <c r="DN5448">
        <f t="shared" si="170"/>
        <v>1606.5</v>
      </c>
      <c r="DO5448" t="str">
        <f t="shared" si="171"/>
        <v>STEEL FIXERS SK</v>
      </c>
    </row>
    <row r="5449" spans="1:119" x14ac:dyDescent="0.35">
      <c r="A5449" t="s">
        <v>105</v>
      </c>
      <c r="B5449">
        <v>504734</v>
      </c>
      <c r="C5449">
        <v>6359</v>
      </c>
      <c r="D5449">
        <v>125530</v>
      </c>
      <c r="E5449">
        <v>13662</v>
      </c>
      <c r="F5449">
        <v>0</v>
      </c>
      <c r="G5449" t="s">
        <v>106</v>
      </c>
      <c r="H5449" t="s">
        <v>106</v>
      </c>
      <c r="I5449" t="s">
        <v>106</v>
      </c>
      <c r="J5449" t="s">
        <v>107</v>
      </c>
      <c r="K5449" t="s">
        <v>108</v>
      </c>
      <c r="L5449" t="s">
        <v>109</v>
      </c>
      <c r="M5449" t="s">
        <v>110</v>
      </c>
      <c r="N5449" t="s">
        <v>11931</v>
      </c>
      <c r="O5449" t="s">
        <v>3125</v>
      </c>
      <c r="P5449">
        <v>8178</v>
      </c>
      <c r="Q5449">
        <v>0</v>
      </c>
      <c r="R5449">
        <v>0</v>
      </c>
      <c r="S5449">
        <v>200</v>
      </c>
      <c r="T5449">
        <v>0</v>
      </c>
      <c r="U5449">
        <v>516</v>
      </c>
      <c r="V5449">
        <v>516</v>
      </c>
      <c r="W5449">
        <v>200</v>
      </c>
      <c r="X5449">
        <v>0</v>
      </c>
      <c r="Y5449">
        <v>0</v>
      </c>
      <c r="Z5449">
        <v>0</v>
      </c>
      <c r="AD5449" s="1">
        <v>41374.333333333336</v>
      </c>
      <c r="AE5449" s="1">
        <v>41402.708333333336</v>
      </c>
      <c r="AG5449" s="1">
        <v>41374.333333333336</v>
      </c>
      <c r="AH5449" s="1">
        <v>41402.708333333336</v>
      </c>
      <c r="AI5449" s="1">
        <v>41374.333333333336</v>
      </c>
      <c r="AJ5449" s="1">
        <v>41402.708333333336</v>
      </c>
      <c r="AK5449" s="1">
        <v>41374.333333333336</v>
      </c>
      <c r="AL5449" s="1">
        <v>41402.708333333336</v>
      </c>
      <c r="AM5449" s="1">
        <v>41374.333333333336</v>
      </c>
      <c r="AN5449" s="1">
        <v>41402.708333333336</v>
      </c>
      <c r="AP5449" t="s">
        <v>113</v>
      </c>
      <c r="AU5449" t="s">
        <v>11932</v>
      </c>
      <c r="AY5449" t="s">
        <v>119</v>
      </c>
      <c r="AZ5449">
        <v>0</v>
      </c>
      <c r="BA5449">
        <v>0</v>
      </c>
      <c r="BD5449" s="3">
        <v>41321.663194444445</v>
      </c>
      <c r="BE5449" s="3">
        <v>41321.663888888892</v>
      </c>
      <c r="BF5449" t="s">
        <v>115</v>
      </c>
      <c r="BG5449" t="s">
        <v>115</v>
      </c>
      <c r="BH5449">
        <v>8149</v>
      </c>
      <c r="BM5449">
        <v>43550</v>
      </c>
      <c r="BR5449" t="s">
        <v>116</v>
      </c>
      <c r="BS5449" t="s">
        <v>117</v>
      </c>
      <c r="BU5449">
        <v>1</v>
      </c>
      <c r="BV5449" t="s">
        <v>118</v>
      </c>
      <c r="BX5449" t="s">
        <v>119</v>
      </c>
      <c r="BY5449" t="s">
        <v>119</v>
      </c>
      <c r="BZ5449" t="s">
        <v>119</v>
      </c>
      <c r="CA5449">
        <v>1</v>
      </c>
      <c r="CC5449" t="s">
        <v>120</v>
      </c>
      <c r="CH5449">
        <v>540</v>
      </c>
      <c r="CI5449">
        <v>30020</v>
      </c>
      <c r="CJ5449" t="s">
        <v>106</v>
      </c>
      <c r="CK5449" t="s">
        <v>106</v>
      </c>
      <c r="CL5449">
        <v>10</v>
      </c>
      <c r="CM5449" t="s">
        <v>3107</v>
      </c>
      <c r="CO5449">
        <v>125529</v>
      </c>
      <c r="CQ5449">
        <v>0</v>
      </c>
      <c r="CR5449">
        <v>0</v>
      </c>
      <c r="CS5449">
        <v>0</v>
      </c>
      <c r="CY5449" t="s">
        <v>123</v>
      </c>
      <c r="CZ5449" t="s">
        <v>124</v>
      </c>
      <c r="DD5449" t="str" cm="1">
        <f t="array" ref="DD5449">TEXT(_xlfn.SEQUENCE(1, DATEDIF(AG5449, AH5449, "m") + 1, AG5449, 30), "YYYY-APMM")</f>
        <v>2013-AP04</v>
      </c>
      <c r="DN5449">
        <f t="shared" si="170"/>
        <v>516</v>
      </c>
      <c r="DO5449" t="str">
        <f t="shared" si="171"/>
        <v>LABOR- SUBCONTRACTOR</v>
      </c>
    </row>
    <row r="5450" spans="1:119" x14ac:dyDescent="0.35">
      <c r="A5450" t="s">
        <v>105</v>
      </c>
      <c r="B5450">
        <v>504735</v>
      </c>
      <c r="C5450">
        <v>6359</v>
      </c>
      <c r="D5450">
        <v>125530</v>
      </c>
      <c r="E5450">
        <v>13662</v>
      </c>
      <c r="F5450">
        <v>0</v>
      </c>
      <c r="G5450" t="s">
        <v>106</v>
      </c>
      <c r="H5450" t="s">
        <v>106</v>
      </c>
      <c r="I5450" t="s">
        <v>106</v>
      </c>
      <c r="J5450" t="s">
        <v>107</v>
      </c>
      <c r="K5450" t="s">
        <v>108</v>
      </c>
      <c r="L5450" t="s">
        <v>109</v>
      </c>
      <c r="M5450" t="s">
        <v>110</v>
      </c>
      <c r="N5450" t="s">
        <v>11933</v>
      </c>
      <c r="O5450" t="s">
        <v>3128</v>
      </c>
      <c r="P5450">
        <v>8177</v>
      </c>
      <c r="Q5450">
        <v>0</v>
      </c>
      <c r="R5450">
        <v>0</v>
      </c>
      <c r="S5450">
        <v>200</v>
      </c>
      <c r="T5450">
        <v>0</v>
      </c>
      <c r="U5450">
        <v>1041</v>
      </c>
      <c r="V5450">
        <v>1041</v>
      </c>
      <c r="W5450">
        <v>200</v>
      </c>
      <c r="X5450">
        <v>825</v>
      </c>
      <c r="Y5450">
        <v>0</v>
      </c>
      <c r="Z5450">
        <v>825</v>
      </c>
      <c r="AD5450" s="1">
        <v>41388.333333333336</v>
      </c>
      <c r="AE5450" s="1">
        <v>41416.708333333336</v>
      </c>
      <c r="AG5450" s="1">
        <v>41388.333333333336</v>
      </c>
      <c r="AH5450" s="1">
        <v>41416.708333333336</v>
      </c>
      <c r="AI5450" s="1">
        <v>41388.333333333336</v>
      </c>
      <c r="AJ5450" s="1">
        <v>41416.708333333336</v>
      </c>
      <c r="AK5450" s="1">
        <v>41388.333333333336</v>
      </c>
      <c r="AL5450" s="1">
        <v>41416.708333333336</v>
      </c>
      <c r="AM5450" s="1">
        <v>41388.333333333336</v>
      </c>
      <c r="AN5450" s="1">
        <v>41416.708333333336</v>
      </c>
      <c r="AP5450" t="s">
        <v>113</v>
      </c>
      <c r="AU5450" t="s">
        <v>11934</v>
      </c>
      <c r="AY5450" t="s">
        <v>119</v>
      </c>
      <c r="AZ5450">
        <v>0</v>
      </c>
      <c r="BA5450">
        <v>0</v>
      </c>
      <c r="BD5450" s="3">
        <v>41321.663194444445</v>
      </c>
      <c r="BE5450" s="3">
        <v>41321.663888888892</v>
      </c>
      <c r="BF5450" t="s">
        <v>115</v>
      </c>
      <c r="BG5450" t="s">
        <v>115</v>
      </c>
      <c r="BH5450">
        <v>8149</v>
      </c>
      <c r="BM5450">
        <v>43540</v>
      </c>
      <c r="BR5450" t="s">
        <v>1299</v>
      </c>
      <c r="BS5450" t="s">
        <v>1300</v>
      </c>
      <c r="BU5450">
        <v>1</v>
      </c>
      <c r="BV5450" t="s">
        <v>118</v>
      </c>
      <c r="BX5450" t="s">
        <v>119</v>
      </c>
      <c r="BY5450" t="s">
        <v>119</v>
      </c>
      <c r="BZ5450" t="s">
        <v>119</v>
      </c>
      <c r="CA5450">
        <v>1</v>
      </c>
      <c r="CC5450" t="s">
        <v>120</v>
      </c>
      <c r="CH5450">
        <v>540</v>
      </c>
      <c r="CI5450">
        <v>30020</v>
      </c>
      <c r="CJ5450" t="s">
        <v>106</v>
      </c>
      <c r="CK5450" t="s">
        <v>106</v>
      </c>
      <c r="CL5450">
        <v>10</v>
      </c>
      <c r="CM5450" t="s">
        <v>3107</v>
      </c>
      <c r="CO5450">
        <v>125529</v>
      </c>
      <c r="CQ5450">
        <v>0</v>
      </c>
      <c r="CR5450">
        <v>0</v>
      </c>
      <c r="CS5450">
        <v>0</v>
      </c>
      <c r="CY5450" t="s">
        <v>123</v>
      </c>
      <c r="CZ5450" t="s">
        <v>124</v>
      </c>
      <c r="DD5450" t="str" cm="1">
        <f t="array" ref="DD5450">TEXT(_xlfn.SEQUENCE(1, DATEDIF(AG5450, AH5450, "m") + 1, AG5450, 30), "YYYY-APMM")</f>
        <v>2013-AP04</v>
      </c>
      <c r="DN5450">
        <f t="shared" si="170"/>
        <v>1041</v>
      </c>
      <c r="DO5450" t="str">
        <f t="shared" si="171"/>
        <v>LABOR - CIVIL</v>
      </c>
    </row>
    <row r="5451" spans="1:119" x14ac:dyDescent="0.35">
      <c r="A5451" t="s">
        <v>105</v>
      </c>
      <c r="B5451">
        <v>504736</v>
      </c>
      <c r="C5451">
        <v>6359</v>
      </c>
      <c r="D5451">
        <v>125530</v>
      </c>
      <c r="E5451">
        <v>13662</v>
      </c>
      <c r="F5451">
        <v>0</v>
      </c>
      <c r="G5451" t="s">
        <v>106</v>
      </c>
      <c r="H5451" t="s">
        <v>106</v>
      </c>
      <c r="I5451" t="s">
        <v>106</v>
      </c>
      <c r="J5451" t="s">
        <v>107</v>
      </c>
      <c r="K5451" t="s">
        <v>108</v>
      </c>
      <c r="L5451" t="s">
        <v>109</v>
      </c>
      <c r="M5451" t="s">
        <v>110</v>
      </c>
      <c r="N5451" t="s">
        <v>11935</v>
      </c>
      <c r="O5451" t="s">
        <v>3131</v>
      </c>
      <c r="P5451">
        <v>8163</v>
      </c>
      <c r="Q5451">
        <v>0</v>
      </c>
      <c r="R5451">
        <v>0</v>
      </c>
      <c r="S5451">
        <v>208</v>
      </c>
      <c r="T5451">
        <v>0</v>
      </c>
      <c r="U5451">
        <v>7568.75</v>
      </c>
      <c r="V5451">
        <v>7568.75</v>
      </c>
      <c r="W5451">
        <v>208</v>
      </c>
      <c r="X5451">
        <v>0</v>
      </c>
      <c r="Y5451">
        <v>0</v>
      </c>
      <c r="Z5451">
        <v>0</v>
      </c>
      <c r="AD5451" s="1">
        <v>41405.333333333336</v>
      </c>
      <c r="AE5451" s="1">
        <v>41434.708333333336</v>
      </c>
      <c r="AG5451" s="1">
        <v>41405.333333333336</v>
      </c>
      <c r="AH5451" s="1">
        <v>41434.708333333336</v>
      </c>
      <c r="AI5451" s="1">
        <v>41405.333333333336</v>
      </c>
      <c r="AJ5451" s="1">
        <v>41434.708333333336</v>
      </c>
      <c r="AK5451" s="1">
        <v>41405.333333333336</v>
      </c>
      <c r="AL5451" s="1">
        <v>41434.708333333336</v>
      </c>
      <c r="AM5451" s="1">
        <v>41405.333333333336</v>
      </c>
      <c r="AN5451" s="1">
        <v>41434.708333333336</v>
      </c>
      <c r="AP5451" t="s">
        <v>113</v>
      </c>
      <c r="AU5451" t="s">
        <v>11936</v>
      </c>
      <c r="AY5451" t="s">
        <v>119</v>
      </c>
      <c r="AZ5451">
        <v>0</v>
      </c>
      <c r="BA5451">
        <v>0</v>
      </c>
      <c r="BD5451" s="3">
        <v>41321.663194444445</v>
      </c>
      <c r="BE5451" s="3">
        <v>41321.663888888892</v>
      </c>
      <c r="BF5451" t="s">
        <v>115</v>
      </c>
      <c r="BG5451" t="s">
        <v>115</v>
      </c>
      <c r="BH5451">
        <v>8149</v>
      </c>
      <c r="BM5451">
        <v>43400</v>
      </c>
      <c r="BR5451" t="s">
        <v>3114</v>
      </c>
      <c r="BS5451" t="s">
        <v>3115</v>
      </c>
      <c r="BU5451">
        <v>1</v>
      </c>
      <c r="BV5451" t="s">
        <v>118</v>
      </c>
      <c r="BX5451" t="s">
        <v>119</v>
      </c>
      <c r="BY5451" t="s">
        <v>119</v>
      </c>
      <c r="BZ5451" t="s">
        <v>119</v>
      </c>
      <c r="CA5451">
        <v>1</v>
      </c>
      <c r="CC5451" t="s">
        <v>120</v>
      </c>
      <c r="CH5451">
        <v>540</v>
      </c>
      <c r="CI5451">
        <v>30020</v>
      </c>
      <c r="CJ5451" t="s">
        <v>106</v>
      </c>
      <c r="CK5451" t="s">
        <v>106</v>
      </c>
      <c r="CL5451">
        <v>10</v>
      </c>
      <c r="CM5451" t="s">
        <v>3107</v>
      </c>
      <c r="CO5451">
        <v>125529</v>
      </c>
      <c r="CQ5451">
        <v>0</v>
      </c>
      <c r="CR5451">
        <v>0</v>
      </c>
      <c r="CS5451">
        <v>0</v>
      </c>
      <c r="CY5451" t="s">
        <v>123</v>
      </c>
      <c r="CZ5451" t="s">
        <v>124</v>
      </c>
      <c r="DD5451" t="str" cm="1">
        <f t="array" ref="DD5451">TEXT(_xlfn.SEQUENCE(1, DATEDIF(AG5451, AH5451, "m") + 1, AG5451, 30), "YYYY-APMM")</f>
        <v>2013-AP05</v>
      </c>
      <c r="DN5451">
        <f t="shared" si="170"/>
        <v>7568.75</v>
      </c>
      <c r="DO5451" t="str">
        <f t="shared" si="171"/>
        <v>BLINDING MASON SK</v>
      </c>
    </row>
    <row r="5452" spans="1:119" x14ac:dyDescent="0.35">
      <c r="A5452" t="s">
        <v>105</v>
      </c>
      <c r="B5452">
        <v>504737</v>
      </c>
      <c r="C5452">
        <v>6359</v>
      </c>
      <c r="D5452">
        <v>125530</v>
      </c>
      <c r="E5452">
        <v>13662</v>
      </c>
      <c r="F5452">
        <v>0</v>
      </c>
      <c r="G5452" t="s">
        <v>106</v>
      </c>
      <c r="H5452" t="s">
        <v>106</v>
      </c>
      <c r="I5452" t="s">
        <v>106</v>
      </c>
      <c r="J5452" t="s">
        <v>107</v>
      </c>
      <c r="K5452" t="s">
        <v>108</v>
      </c>
      <c r="L5452" t="s">
        <v>109</v>
      </c>
      <c r="M5452" t="s">
        <v>110</v>
      </c>
      <c r="N5452" t="s">
        <v>11937</v>
      </c>
      <c r="O5452" t="s">
        <v>3134</v>
      </c>
      <c r="P5452">
        <v>8163</v>
      </c>
      <c r="Q5452">
        <v>0</v>
      </c>
      <c r="R5452">
        <v>0</v>
      </c>
      <c r="S5452">
        <v>200</v>
      </c>
      <c r="T5452">
        <v>0</v>
      </c>
      <c r="U5452">
        <v>4422</v>
      </c>
      <c r="V5452">
        <v>4422</v>
      </c>
      <c r="W5452">
        <v>200</v>
      </c>
      <c r="X5452">
        <v>0</v>
      </c>
      <c r="Y5452">
        <v>0</v>
      </c>
      <c r="Z5452">
        <v>0</v>
      </c>
      <c r="AD5452" s="1">
        <v>41437.333333333336</v>
      </c>
      <c r="AE5452" s="1">
        <v>41465.708333333336</v>
      </c>
      <c r="AG5452" s="1">
        <v>41437.333333333336</v>
      </c>
      <c r="AH5452" s="1">
        <v>41465.708333333336</v>
      </c>
      <c r="AI5452" s="1">
        <v>41437.333333333336</v>
      </c>
      <c r="AJ5452" s="1">
        <v>41465.708333333336</v>
      </c>
      <c r="AK5452" s="1">
        <v>41437.333333333336</v>
      </c>
      <c r="AL5452" s="1">
        <v>41465.708333333336</v>
      </c>
      <c r="AM5452" s="1">
        <v>41437.333333333336</v>
      </c>
      <c r="AN5452" s="1">
        <v>41465.708333333336</v>
      </c>
      <c r="AP5452" t="s">
        <v>113</v>
      </c>
      <c r="AU5452" t="s">
        <v>11938</v>
      </c>
      <c r="AY5452" t="s">
        <v>119</v>
      </c>
      <c r="AZ5452">
        <v>0</v>
      </c>
      <c r="BA5452">
        <v>0</v>
      </c>
      <c r="BD5452" s="3">
        <v>41321.663194444445</v>
      </c>
      <c r="BE5452" s="3">
        <v>41321.663888888892</v>
      </c>
      <c r="BF5452" t="s">
        <v>115</v>
      </c>
      <c r="BG5452" t="s">
        <v>115</v>
      </c>
      <c r="BH5452">
        <v>8149</v>
      </c>
      <c r="BM5452">
        <v>43400</v>
      </c>
      <c r="BR5452" t="s">
        <v>3114</v>
      </c>
      <c r="BS5452" t="s">
        <v>3115</v>
      </c>
      <c r="BU5452">
        <v>1</v>
      </c>
      <c r="BV5452" t="s">
        <v>118</v>
      </c>
      <c r="BX5452" t="s">
        <v>119</v>
      </c>
      <c r="BY5452" t="s">
        <v>119</v>
      </c>
      <c r="BZ5452" t="s">
        <v>119</v>
      </c>
      <c r="CA5452">
        <v>1</v>
      </c>
      <c r="CC5452" t="s">
        <v>120</v>
      </c>
      <c r="CH5452">
        <v>540</v>
      </c>
      <c r="CI5452">
        <v>30020</v>
      </c>
      <c r="CJ5452" t="s">
        <v>106</v>
      </c>
      <c r="CK5452" t="s">
        <v>106</v>
      </c>
      <c r="CL5452">
        <v>10</v>
      </c>
      <c r="CM5452" t="s">
        <v>3107</v>
      </c>
      <c r="CO5452">
        <v>125529</v>
      </c>
      <c r="CQ5452">
        <v>0</v>
      </c>
      <c r="CR5452">
        <v>0</v>
      </c>
      <c r="CS5452">
        <v>0</v>
      </c>
      <c r="CY5452" t="s">
        <v>123</v>
      </c>
      <c r="CZ5452" t="s">
        <v>124</v>
      </c>
      <c r="DD5452" t="str" cm="1">
        <f t="array" ref="DD5452">TEXT(_xlfn.SEQUENCE(1, DATEDIF(AG5452, AH5452, "m") + 1, AG5452, 30), "YYYY-APMM")</f>
        <v>2013-AP06</v>
      </c>
      <c r="DN5452">
        <f t="shared" si="170"/>
        <v>4422</v>
      </c>
      <c r="DO5452" t="str">
        <f t="shared" si="171"/>
        <v>BLINDING MASON SK</v>
      </c>
    </row>
    <row r="5453" spans="1:119" x14ac:dyDescent="0.35">
      <c r="A5453" t="s">
        <v>105</v>
      </c>
      <c r="B5453">
        <v>504738</v>
      </c>
      <c r="C5453">
        <v>6359</v>
      </c>
      <c r="D5453">
        <v>125532</v>
      </c>
      <c r="E5453">
        <v>13662</v>
      </c>
      <c r="F5453">
        <v>0</v>
      </c>
      <c r="G5453" t="s">
        <v>106</v>
      </c>
      <c r="H5453" t="s">
        <v>106</v>
      </c>
      <c r="I5453" t="s">
        <v>106</v>
      </c>
      <c r="J5453" t="s">
        <v>107</v>
      </c>
      <c r="K5453" t="s">
        <v>108</v>
      </c>
      <c r="L5453" t="s">
        <v>109</v>
      </c>
      <c r="M5453" t="s">
        <v>110</v>
      </c>
      <c r="N5453" t="s">
        <v>11939</v>
      </c>
      <c r="O5453" t="s">
        <v>3231</v>
      </c>
      <c r="P5453">
        <v>8173</v>
      </c>
      <c r="Q5453">
        <v>128</v>
      </c>
      <c r="R5453">
        <v>0</v>
      </c>
      <c r="S5453">
        <v>160</v>
      </c>
      <c r="T5453">
        <v>0</v>
      </c>
      <c r="U5453">
        <v>308</v>
      </c>
      <c r="V5453">
        <v>308</v>
      </c>
      <c r="W5453">
        <v>160</v>
      </c>
      <c r="X5453">
        <v>0</v>
      </c>
      <c r="Y5453">
        <v>0</v>
      </c>
      <c r="Z5453">
        <v>0</v>
      </c>
      <c r="AD5453" s="1">
        <v>41658.333333333336</v>
      </c>
      <c r="AE5453" s="1">
        <v>41680.708333333336</v>
      </c>
      <c r="AG5453" s="1">
        <v>41639.333333333336</v>
      </c>
      <c r="AH5453" s="1">
        <v>41661.708333333336</v>
      </c>
      <c r="AI5453" s="1">
        <v>41639.333333333336</v>
      </c>
      <c r="AJ5453" s="1">
        <v>41661.708333333336</v>
      </c>
      <c r="AK5453" s="1">
        <v>41639.333333333336</v>
      </c>
      <c r="AL5453" s="1">
        <v>41661.708333333336</v>
      </c>
      <c r="AM5453" s="1">
        <v>41658.333333333336</v>
      </c>
      <c r="AN5453" s="1">
        <v>41680.708333333336</v>
      </c>
      <c r="AP5453" t="s">
        <v>113</v>
      </c>
      <c r="AU5453" t="s">
        <v>11940</v>
      </c>
      <c r="AY5453" t="s">
        <v>106</v>
      </c>
      <c r="AZ5453">
        <v>0</v>
      </c>
      <c r="BA5453">
        <v>0</v>
      </c>
      <c r="BD5453" s="3">
        <v>41321.663194444445</v>
      </c>
      <c r="BE5453" s="3">
        <v>41321.663888888892</v>
      </c>
      <c r="BF5453" t="s">
        <v>115</v>
      </c>
      <c r="BG5453" t="s">
        <v>115</v>
      </c>
      <c r="BH5453">
        <v>8149</v>
      </c>
      <c r="BM5453">
        <v>43500</v>
      </c>
      <c r="BR5453" t="s">
        <v>3233</v>
      </c>
      <c r="BS5453" t="s">
        <v>3234</v>
      </c>
      <c r="BU5453">
        <v>1</v>
      </c>
      <c r="BV5453" t="s">
        <v>118</v>
      </c>
      <c r="BX5453" t="s">
        <v>119</v>
      </c>
      <c r="BY5453" t="s">
        <v>119</v>
      </c>
      <c r="BZ5453" t="s">
        <v>119</v>
      </c>
      <c r="CA5453">
        <v>1</v>
      </c>
      <c r="CC5453" t="s">
        <v>120</v>
      </c>
      <c r="CH5453">
        <v>540</v>
      </c>
      <c r="CI5453">
        <v>30320</v>
      </c>
      <c r="CJ5453" t="s">
        <v>106</v>
      </c>
      <c r="CK5453" t="s">
        <v>106</v>
      </c>
      <c r="CL5453">
        <v>20</v>
      </c>
      <c r="CM5453" t="s">
        <v>3235</v>
      </c>
      <c r="CO5453">
        <v>125531</v>
      </c>
      <c r="CQ5453">
        <v>0</v>
      </c>
      <c r="CR5453">
        <v>0</v>
      </c>
      <c r="CS5453">
        <v>0</v>
      </c>
      <c r="CY5453" t="s">
        <v>123</v>
      </c>
      <c r="CZ5453" t="s">
        <v>124</v>
      </c>
      <c r="DD5453" t="str" cm="1">
        <f t="array" ref="DD5453">TEXT(_xlfn.SEQUENCE(1, DATEDIF(AG5453, AH5453, "m") + 1, AG5453, 30), "YYYY-APMM")</f>
        <v>2013-AP12</v>
      </c>
      <c r="DN5453">
        <f t="shared" si="170"/>
        <v>308</v>
      </c>
      <c r="DO5453" t="str">
        <f t="shared" si="171"/>
        <v>KERBSTONE MASON SK</v>
      </c>
    </row>
    <row r="5454" spans="1:119" x14ac:dyDescent="0.35">
      <c r="A5454" t="s">
        <v>105</v>
      </c>
      <c r="B5454">
        <v>504739</v>
      </c>
      <c r="C5454">
        <v>6359</v>
      </c>
      <c r="D5454">
        <v>125532</v>
      </c>
      <c r="E5454">
        <v>13662</v>
      </c>
      <c r="F5454">
        <v>0</v>
      </c>
      <c r="G5454" t="s">
        <v>106</v>
      </c>
      <c r="H5454" t="s">
        <v>106</v>
      </c>
      <c r="I5454" t="s">
        <v>106</v>
      </c>
      <c r="J5454" t="s">
        <v>107</v>
      </c>
      <c r="K5454" t="s">
        <v>108</v>
      </c>
      <c r="L5454" t="s">
        <v>109</v>
      </c>
      <c r="M5454" t="s">
        <v>110</v>
      </c>
      <c r="N5454" t="s">
        <v>11941</v>
      </c>
      <c r="O5454" t="s">
        <v>3237</v>
      </c>
      <c r="P5454">
        <v>8170</v>
      </c>
      <c r="Q5454">
        <v>128</v>
      </c>
      <c r="R5454">
        <v>0</v>
      </c>
      <c r="S5454">
        <v>160</v>
      </c>
      <c r="T5454">
        <v>0</v>
      </c>
      <c r="U5454">
        <v>178</v>
      </c>
      <c r="V5454">
        <v>178</v>
      </c>
      <c r="W5454">
        <v>160</v>
      </c>
      <c r="X5454">
        <v>0</v>
      </c>
      <c r="Y5454">
        <v>0</v>
      </c>
      <c r="Z5454">
        <v>0</v>
      </c>
      <c r="AD5454" s="1">
        <v>41669.333333333336</v>
      </c>
      <c r="AE5454" s="1">
        <v>41693.708333333336</v>
      </c>
      <c r="AG5454" s="1">
        <v>41651.333333333336</v>
      </c>
      <c r="AH5454" s="1">
        <v>41673.708333333336</v>
      </c>
      <c r="AI5454" s="1">
        <v>41651.333333333336</v>
      </c>
      <c r="AJ5454" s="1">
        <v>41673.708333333336</v>
      </c>
      <c r="AK5454" s="1">
        <v>41651.333333333336</v>
      </c>
      <c r="AL5454" s="1">
        <v>41673.708333333336</v>
      </c>
      <c r="AM5454" s="1">
        <v>41669.333333333336</v>
      </c>
      <c r="AN5454" s="1">
        <v>41693.708333333336</v>
      </c>
      <c r="AP5454" t="s">
        <v>113</v>
      </c>
      <c r="AU5454" t="s">
        <v>11942</v>
      </c>
      <c r="AY5454" t="s">
        <v>106</v>
      </c>
      <c r="AZ5454">
        <v>0</v>
      </c>
      <c r="BA5454">
        <v>0</v>
      </c>
      <c r="BD5454" s="3">
        <v>41321.663194444445</v>
      </c>
      <c r="BE5454" s="3">
        <v>41321.663888888892</v>
      </c>
      <c r="BF5454" t="s">
        <v>115</v>
      </c>
      <c r="BG5454" t="s">
        <v>115</v>
      </c>
      <c r="BH5454">
        <v>8149</v>
      </c>
      <c r="BM5454">
        <v>43470</v>
      </c>
      <c r="BR5454" t="s">
        <v>2854</v>
      </c>
      <c r="BS5454" t="s">
        <v>2855</v>
      </c>
      <c r="BU5454">
        <v>1</v>
      </c>
      <c r="BV5454" t="s">
        <v>118</v>
      </c>
      <c r="BX5454" t="s">
        <v>119</v>
      </c>
      <c r="BY5454" t="s">
        <v>119</v>
      </c>
      <c r="BZ5454" t="s">
        <v>119</v>
      </c>
      <c r="CA5454">
        <v>1</v>
      </c>
      <c r="CC5454" t="s">
        <v>120</v>
      </c>
      <c r="CH5454">
        <v>540</v>
      </c>
      <c r="CI5454">
        <v>30320</v>
      </c>
      <c r="CJ5454" t="s">
        <v>106</v>
      </c>
      <c r="CK5454" t="s">
        <v>106</v>
      </c>
      <c r="CL5454">
        <v>20</v>
      </c>
      <c r="CM5454" t="s">
        <v>3235</v>
      </c>
      <c r="CO5454">
        <v>125531</v>
      </c>
      <c r="CQ5454">
        <v>0</v>
      </c>
      <c r="CR5454">
        <v>0</v>
      </c>
      <c r="CS5454">
        <v>0</v>
      </c>
      <c r="CY5454" t="s">
        <v>123</v>
      </c>
      <c r="CZ5454" t="s">
        <v>124</v>
      </c>
      <c r="DD5454" t="str" cm="1">
        <f t="array" ref="DD5454">TEXT(_xlfn.SEQUENCE(1, DATEDIF(AG5454, AH5454, "m") + 1, AG5454, 30), "YYYY-APMM")</f>
        <v>2014-AP01</v>
      </c>
      <c r="DN5454">
        <f t="shared" si="170"/>
        <v>178</v>
      </c>
      <c r="DO5454" t="str">
        <f t="shared" si="171"/>
        <v>TILE MASON SK</v>
      </c>
    </row>
    <row r="5455" spans="1:119" x14ac:dyDescent="0.35">
      <c r="A5455" t="s">
        <v>105</v>
      </c>
      <c r="B5455">
        <v>504740</v>
      </c>
      <c r="C5455">
        <v>6359</v>
      </c>
      <c r="D5455">
        <v>125532</v>
      </c>
      <c r="E5455">
        <v>13662</v>
      </c>
      <c r="F5455">
        <v>0</v>
      </c>
      <c r="G5455" t="s">
        <v>106</v>
      </c>
      <c r="H5455" t="s">
        <v>106</v>
      </c>
      <c r="I5455" t="s">
        <v>106</v>
      </c>
      <c r="J5455" t="s">
        <v>107</v>
      </c>
      <c r="K5455" t="s">
        <v>108</v>
      </c>
      <c r="L5455" t="s">
        <v>109</v>
      </c>
      <c r="M5455" t="s">
        <v>110</v>
      </c>
      <c r="N5455" t="s">
        <v>11943</v>
      </c>
      <c r="O5455" t="s">
        <v>3240</v>
      </c>
      <c r="P5455">
        <v>8174</v>
      </c>
      <c r="Q5455">
        <v>128</v>
      </c>
      <c r="R5455">
        <v>0</v>
      </c>
      <c r="S5455">
        <v>160</v>
      </c>
      <c r="T5455">
        <v>0</v>
      </c>
      <c r="U5455">
        <v>210</v>
      </c>
      <c r="V5455">
        <v>210</v>
      </c>
      <c r="W5455">
        <v>160</v>
      </c>
      <c r="X5455">
        <v>0</v>
      </c>
      <c r="Y5455">
        <v>0</v>
      </c>
      <c r="Z5455">
        <v>0</v>
      </c>
      <c r="AD5455" s="1">
        <v>41676.333333333336</v>
      </c>
      <c r="AE5455" s="1">
        <v>41700.708333333336</v>
      </c>
      <c r="AG5455" s="1">
        <v>41658.333333333336</v>
      </c>
      <c r="AH5455" s="1">
        <v>41680.708333333336</v>
      </c>
      <c r="AI5455" s="1">
        <v>41658.333333333336</v>
      </c>
      <c r="AJ5455" s="1">
        <v>41680.708333333336</v>
      </c>
      <c r="AK5455" s="1">
        <v>41658.333333333336</v>
      </c>
      <c r="AL5455" s="1">
        <v>41680.708333333336</v>
      </c>
      <c r="AM5455" s="1">
        <v>41676.333333333336</v>
      </c>
      <c r="AN5455" s="1">
        <v>41700.708333333336</v>
      </c>
      <c r="AP5455" t="s">
        <v>113</v>
      </c>
      <c r="AU5455" t="s">
        <v>11944</v>
      </c>
      <c r="AY5455" t="s">
        <v>106</v>
      </c>
      <c r="AZ5455">
        <v>0</v>
      </c>
      <c r="BA5455">
        <v>0</v>
      </c>
      <c r="BD5455" s="3">
        <v>41321.663194444445</v>
      </c>
      <c r="BE5455" s="3">
        <v>41321.663888888892</v>
      </c>
      <c r="BF5455" t="s">
        <v>115</v>
      </c>
      <c r="BG5455" t="s">
        <v>115</v>
      </c>
      <c r="BH5455">
        <v>8149</v>
      </c>
      <c r="BM5455">
        <v>43510</v>
      </c>
      <c r="BR5455" t="s">
        <v>3242</v>
      </c>
      <c r="BS5455" t="s">
        <v>3243</v>
      </c>
      <c r="BU5455">
        <v>1</v>
      </c>
      <c r="BV5455" t="s">
        <v>118</v>
      </c>
      <c r="BX5455" t="s">
        <v>119</v>
      </c>
      <c r="BY5455" t="s">
        <v>119</v>
      </c>
      <c r="BZ5455" t="s">
        <v>119</v>
      </c>
      <c r="CA5455">
        <v>1</v>
      </c>
      <c r="CC5455" t="s">
        <v>120</v>
      </c>
      <c r="CH5455">
        <v>540</v>
      </c>
      <c r="CI5455">
        <v>30320</v>
      </c>
      <c r="CJ5455" t="s">
        <v>106</v>
      </c>
      <c r="CK5455" t="s">
        <v>106</v>
      </c>
      <c r="CL5455">
        <v>20</v>
      </c>
      <c r="CM5455" t="s">
        <v>3235</v>
      </c>
      <c r="CO5455">
        <v>125531</v>
      </c>
      <c r="CQ5455">
        <v>0</v>
      </c>
      <c r="CR5455">
        <v>0</v>
      </c>
      <c r="CS5455">
        <v>0</v>
      </c>
      <c r="CY5455" t="s">
        <v>123</v>
      </c>
      <c r="CZ5455" t="s">
        <v>124</v>
      </c>
      <c r="DD5455" t="str" cm="1">
        <f t="array" ref="DD5455">TEXT(_xlfn.SEQUENCE(1, DATEDIF(AG5455, AH5455, "m") + 1, AG5455, 30), "YYYY-APMM")</f>
        <v>2014-AP01</v>
      </c>
      <c r="DN5455">
        <f t="shared" si="170"/>
        <v>210</v>
      </c>
      <c r="DO5455" t="str">
        <f t="shared" si="171"/>
        <v>INTERLOCK MASON SK</v>
      </c>
    </row>
    <row r="5456" spans="1:119" x14ac:dyDescent="0.35">
      <c r="A5456" t="s">
        <v>105</v>
      </c>
      <c r="B5456">
        <v>504741</v>
      </c>
      <c r="C5456">
        <v>6359</v>
      </c>
      <c r="D5456">
        <v>125533</v>
      </c>
      <c r="E5456">
        <v>13662</v>
      </c>
      <c r="F5456">
        <v>0</v>
      </c>
      <c r="G5456" t="s">
        <v>106</v>
      </c>
      <c r="H5456" t="s">
        <v>106</v>
      </c>
      <c r="I5456" t="s">
        <v>106</v>
      </c>
      <c r="J5456" t="s">
        <v>107</v>
      </c>
      <c r="K5456" t="s">
        <v>108</v>
      </c>
      <c r="L5456" t="s">
        <v>109</v>
      </c>
      <c r="M5456" t="s">
        <v>110</v>
      </c>
      <c r="N5456" t="s">
        <v>11945</v>
      </c>
      <c r="O5456" t="s">
        <v>3192</v>
      </c>
      <c r="P5456">
        <v>8178</v>
      </c>
      <c r="Q5456">
        <v>176</v>
      </c>
      <c r="R5456">
        <v>88</v>
      </c>
      <c r="S5456">
        <v>160</v>
      </c>
      <c r="T5456">
        <v>0</v>
      </c>
      <c r="U5456">
        <v>56</v>
      </c>
      <c r="V5456">
        <v>56</v>
      </c>
      <c r="W5456">
        <v>160</v>
      </c>
      <c r="X5456">
        <v>0</v>
      </c>
      <c r="Y5456">
        <v>0</v>
      </c>
      <c r="Z5456">
        <v>0</v>
      </c>
      <c r="AD5456" s="1">
        <v>41671.333333333336</v>
      </c>
      <c r="AE5456" s="1">
        <v>41694.708333333336</v>
      </c>
      <c r="AG5456" s="1">
        <v>41645.333333333336</v>
      </c>
      <c r="AH5456" s="1">
        <v>41667.708333333336</v>
      </c>
      <c r="AI5456" s="1">
        <v>41645.333333333336</v>
      </c>
      <c r="AJ5456" s="1">
        <v>41667.708333333336</v>
      </c>
      <c r="AK5456" s="1">
        <v>41645.333333333336</v>
      </c>
      <c r="AL5456" s="1">
        <v>41667.708333333336</v>
      </c>
      <c r="AM5456" s="1">
        <v>41671.333333333336</v>
      </c>
      <c r="AN5456" s="1">
        <v>41694.708333333336</v>
      </c>
      <c r="AP5456" t="s">
        <v>113</v>
      </c>
      <c r="AU5456" t="s">
        <v>11946</v>
      </c>
      <c r="AY5456" t="s">
        <v>106</v>
      </c>
      <c r="AZ5456">
        <v>0</v>
      </c>
      <c r="BA5456">
        <v>0</v>
      </c>
      <c r="BD5456" s="3">
        <v>41321.663194444445</v>
      </c>
      <c r="BE5456" s="3">
        <v>41321.663888888892</v>
      </c>
      <c r="BF5456" t="s">
        <v>115</v>
      </c>
      <c r="BG5456" t="s">
        <v>115</v>
      </c>
      <c r="BH5456">
        <v>8149</v>
      </c>
      <c r="BM5456">
        <v>43550</v>
      </c>
      <c r="BR5456" t="s">
        <v>116</v>
      </c>
      <c r="BS5456" t="s">
        <v>117</v>
      </c>
      <c r="BU5456">
        <v>1</v>
      </c>
      <c r="BV5456" t="s">
        <v>118</v>
      </c>
      <c r="BX5456" t="s">
        <v>119</v>
      </c>
      <c r="BY5456" t="s">
        <v>119</v>
      </c>
      <c r="BZ5456" t="s">
        <v>119</v>
      </c>
      <c r="CA5456">
        <v>1</v>
      </c>
      <c r="CC5456" t="s">
        <v>120</v>
      </c>
      <c r="CH5456">
        <v>540</v>
      </c>
      <c r="CI5456">
        <v>30300</v>
      </c>
      <c r="CJ5456" t="s">
        <v>106</v>
      </c>
      <c r="CK5456" t="s">
        <v>106</v>
      </c>
      <c r="CL5456">
        <v>10</v>
      </c>
      <c r="CM5456" t="s">
        <v>3187</v>
      </c>
      <c r="CO5456">
        <v>125531</v>
      </c>
      <c r="CQ5456">
        <v>0</v>
      </c>
      <c r="CR5456">
        <v>0</v>
      </c>
      <c r="CS5456">
        <v>0</v>
      </c>
      <c r="CY5456" t="s">
        <v>123</v>
      </c>
      <c r="CZ5456" t="s">
        <v>124</v>
      </c>
      <c r="DD5456" t="str" cm="1">
        <f t="array" ref="DD5456">TEXT(_xlfn.SEQUENCE(1, DATEDIF(AG5456, AH5456, "m") + 1, AG5456, 30), "YYYY-APMM")</f>
        <v>2014-AP01</v>
      </c>
      <c r="DN5456">
        <f t="shared" si="170"/>
        <v>56</v>
      </c>
      <c r="DO5456" t="str">
        <f t="shared" si="171"/>
        <v>LABOR- SUBCONTRACTOR</v>
      </c>
    </row>
    <row r="5457" spans="1:119" x14ac:dyDescent="0.35">
      <c r="A5457" t="s">
        <v>105</v>
      </c>
      <c r="B5457">
        <v>504742</v>
      </c>
      <c r="C5457">
        <v>6359</v>
      </c>
      <c r="D5457">
        <v>125533</v>
      </c>
      <c r="E5457">
        <v>13662</v>
      </c>
      <c r="F5457">
        <v>0</v>
      </c>
      <c r="G5457" t="s">
        <v>106</v>
      </c>
      <c r="H5457" t="s">
        <v>106</v>
      </c>
      <c r="I5457" t="s">
        <v>106</v>
      </c>
      <c r="J5457" t="s">
        <v>107</v>
      </c>
      <c r="K5457" t="s">
        <v>108</v>
      </c>
      <c r="L5457" t="s">
        <v>109</v>
      </c>
      <c r="M5457" t="s">
        <v>110</v>
      </c>
      <c r="N5457" t="s">
        <v>11947</v>
      </c>
      <c r="O5457" t="s">
        <v>3195</v>
      </c>
      <c r="P5457">
        <v>8178</v>
      </c>
      <c r="Q5457">
        <v>264</v>
      </c>
      <c r="R5457">
        <v>192</v>
      </c>
      <c r="S5457">
        <v>160</v>
      </c>
      <c r="T5457">
        <v>0</v>
      </c>
      <c r="U5457">
        <v>56</v>
      </c>
      <c r="V5457">
        <v>56</v>
      </c>
      <c r="W5457">
        <v>160</v>
      </c>
      <c r="X5457">
        <v>0</v>
      </c>
      <c r="Y5457">
        <v>0</v>
      </c>
      <c r="Z5457">
        <v>0</v>
      </c>
      <c r="AD5457" s="1">
        <v>41685.333333333336</v>
      </c>
      <c r="AE5457" s="1">
        <v>41707.708333333336</v>
      </c>
      <c r="AG5457" s="1">
        <v>41645.333333333336</v>
      </c>
      <c r="AH5457" s="1">
        <v>41667.708333333336</v>
      </c>
      <c r="AI5457" s="1">
        <v>41645.333333333336</v>
      </c>
      <c r="AJ5457" s="1">
        <v>41667.708333333336</v>
      </c>
      <c r="AK5457" s="1">
        <v>41645.333333333336</v>
      </c>
      <c r="AL5457" s="1">
        <v>41667.708333333336</v>
      </c>
      <c r="AM5457" s="1">
        <v>41685.333333333336</v>
      </c>
      <c r="AN5457" s="1">
        <v>41707.708333333336</v>
      </c>
      <c r="AP5457" t="s">
        <v>113</v>
      </c>
      <c r="AU5457" t="s">
        <v>11948</v>
      </c>
      <c r="AY5457" t="s">
        <v>106</v>
      </c>
      <c r="AZ5457">
        <v>0</v>
      </c>
      <c r="BA5457">
        <v>0</v>
      </c>
      <c r="BD5457" s="3">
        <v>41321.663194444445</v>
      </c>
      <c r="BE5457" s="3">
        <v>41321.663888888892</v>
      </c>
      <c r="BF5457" t="s">
        <v>115</v>
      </c>
      <c r="BG5457" t="s">
        <v>115</v>
      </c>
      <c r="BH5457">
        <v>8149</v>
      </c>
      <c r="BM5457">
        <v>43550</v>
      </c>
      <c r="BR5457" t="s">
        <v>116</v>
      </c>
      <c r="BS5457" t="s">
        <v>117</v>
      </c>
      <c r="BU5457">
        <v>1</v>
      </c>
      <c r="BV5457" t="s">
        <v>118</v>
      </c>
      <c r="BX5457" t="s">
        <v>119</v>
      </c>
      <c r="BY5457" t="s">
        <v>119</v>
      </c>
      <c r="BZ5457" t="s">
        <v>119</v>
      </c>
      <c r="CA5457">
        <v>1</v>
      </c>
      <c r="CC5457" t="s">
        <v>120</v>
      </c>
      <c r="CH5457">
        <v>540</v>
      </c>
      <c r="CI5457">
        <v>30300</v>
      </c>
      <c r="CJ5457" t="s">
        <v>106</v>
      </c>
      <c r="CK5457" t="s">
        <v>106</v>
      </c>
      <c r="CL5457">
        <v>10</v>
      </c>
      <c r="CM5457" t="s">
        <v>3187</v>
      </c>
      <c r="CO5457">
        <v>125531</v>
      </c>
      <c r="CQ5457">
        <v>0</v>
      </c>
      <c r="CR5457">
        <v>0</v>
      </c>
      <c r="CS5457">
        <v>0</v>
      </c>
      <c r="CY5457" t="s">
        <v>123</v>
      </c>
      <c r="CZ5457" t="s">
        <v>124</v>
      </c>
      <c r="DD5457" t="str" cm="1">
        <f t="array" ref="DD5457">TEXT(_xlfn.SEQUENCE(1, DATEDIF(AG5457, AH5457, "m") + 1, AG5457, 30), "YYYY-APMM")</f>
        <v>2014-AP01</v>
      </c>
      <c r="DN5457">
        <f t="shared" si="170"/>
        <v>56</v>
      </c>
      <c r="DO5457" t="str">
        <f t="shared" si="171"/>
        <v>LABOR- SUBCONTRACTOR</v>
      </c>
    </row>
    <row r="5458" spans="1:119" x14ac:dyDescent="0.35">
      <c r="A5458" t="s">
        <v>105</v>
      </c>
      <c r="B5458">
        <v>504743</v>
      </c>
      <c r="C5458">
        <v>6359</v>
      </c>
      <c r="D5458">
        <v>125533</v>
      </c>
      <c r="E5458">
        <v>13662</v>
      </c>
      <c r="F5458">
        <v>0</v>
      </c>
      <c r="G5458" t="s">
        <v>106</v>
      </c>
      <c r="H5458" t="s">
        <v>106</v>
      </c>
      <c r="I5458" t="s">
        <v>106</v>
      </c>
      <c r="J5458" t="s">
        <v>107</v>
      </c>
      <c r="K5458" t="s">
        <v>108</v>
      </c>
      <c r="L5458" t="s">
        <v>109</v>
      </c>
      <c r="M5458" t="s">
        <v>110</v>
      </c>
      <c r="N5458" t="s">
        <v>11949</v>
      </c>
      <c r="O5458" t="s">
        <v>3198</v>
      </c>
      <c r="P5458">
        <v>8172</v>
      </c>
      <c r="Q5458">
        <v>104</v>
      </c>
      <c r="R5458">
        <v>0</v>
      </c>
      <c r="S5458">
        <v>200</v>
      </c>
      <c r="T5458">
        <v>0</v>
      </c>
      <c r="U5458">
        <v>462</v>
      </c>
      <c r="V5458">
        <v>462</v>
      </c>
      <c r="W5458">
        <v>200</v>
      </c>
      <c r="X5458">
        <v>0</v>
      </c>
      <c r="Y5458">
        <v>0</v>
      </c>
      <c r="Z5458">
        <v>0</v>
      </c>
      <c r="AD5458" s="1">
        <v>41625.333333333336</v>
      </c>
      <c r="AE5458" s="1">
        <v>41654.708333333336</v>
      </c>
      <c r="AG5458" s="1">
        <v>41610.333333333336</v>
      </c>
      <c r="AH5458" s="1">
        <v>41639.708333333336</v>
      </c>
      <c r="AI5458" s="1">
        <v>41610.333333333336</v>
      </c>
      <c r="AJ5458" s="1">
        <v>41639.708333333336</v>
      </c>
      <c r="AK5458" s="1">
        <v>41610.333333333336</v>
      </c>
      <c r="AL5458" s="1">
        <v>41639.708333333336</v>
      </c>
      <c r="AM5458" s="1">
        <v>41625.333333333336</v>
      </c>
      <c r="AN5458" s="1">
        <v>41654.708333333336</v>
      </c>
      <c r="AP5458" t="s">
        <v>113</v>
      </c>
      <c r="AU5458" t="s">
        <v>11950</v>
      </c>
      <c r="AY5458" t="s">
        <v>106</v>
      </c>
      <c r="AZ5458">
        <v>0</v>
      </c>
      <c r="BA5458">
        <v>0</v>
      </c>
      <c r="BD5458" s="3">
        <v>41321.663194444445</v>
      </c>
      <c r="BE5458" s="3">
        <v>41321.663888888892</v>
      </c>
      <c r="BF5458" t="s">
        <v>115</v>
      </c>
      <c r="BG5458" t="s">
        <v>115</v>
      </c>
      <c r="BH5458">
        <v>8149</v>
      </c>
      <c r="BM5458">
        <v>43490</v>
      </c>
      <c r="BR5458" t="s">
        <v>3200</v>
      </c>
      <c r="BS5458" t="s">
        <v>3201</v>
      </c>
      <c r="BU5458">
        <v>1</v>
      </c>
      <c r="BV5458" t="s">
        <v>118</v>
      </c>
      <c r="BX5458" t="s">
        <v>119</v>
      </c>
      <c r="BY5458" t="s">
        <v>119</v>
      </c>
      <c r="BZ5458" t="s">
        <v>119</v>
      </c>
      <c r="CA5458">
        <v>1</v>
      </c>
      <c r="CC5458" t="s">
        <v>120</v>
      </c>
      <c r="CH5458">
        <v>540</v>
      </c>
      <c r="CI5458">
        <v>30300</v>
      </c>
      <c r="CJ5458" t="s">
        <v>106</v>
      </c>
      <c r="CK5458" t="s">
        <v>106</v>
      </c>
      <c r="CL5458">
        <v>10</v>
      </c>
      <c r="CM5458" t="s">
        <v>3187</v>
      </c>
      <c r="CO5458">
        <v>125531</v>
      </c>
      <c r="CQ5458">
        <v>0</v>
      </c>
      <c r="CR5458">
        <v>0</v>
      </c>
      <c r="CS5458">
        <v>0</v>
      </c>
      <c r="CY5458" t="s">
        <v>123</v>
      </c>
      <c r="CZ5458" t="s">
        <v>124</v>
      </c>
      <c r="DD5458" t="str" cm="1">
        <f t="array" ref="DD5458">TEXT(_xlfn.SEQUENCE(1, DATEDIF(AG5458, AH5458, "m") + 1, AG5458, 30), "YYYY-APMM")</f>
        <v>2013-AP12</v>
      </c>
      <c r="DN5458">
        <f t="shared" si="170"/>
        <v>462</v>
      </c>
      <c r="DO5458" t="str">
        <f t="shared" si="171"/>
        <v>MANHOLES SK</v>
      </c>
    </row>
    <row r="5459" spans="1:119" x14ac:dyDescent="0.35">
      <c r="A5459" t="s">
        <v>105</v>
      </c>
      <c r="B5459">
        <v>504744</v>
      </c>
      <c r="C5459">
        <v>6359</v>
      </c>
      <c r="D5459">
        <v>125533</v>
      </c>
      <c r="E5459">
        <v>13662</v>
      </c>
      <c r="F5459">
        <v>0</v>
      </c>
      <c r="G5459" t="s">
        <v>106</v>
      </c>
      <c r="H5459" t="s">
        <v>106</v>
      </c>
      <c r="I5459" t="s">
        <v>106</v>
      </c>
      <c r="J5459" t="s">
        <v>107</v>
      </c>
      <c r="K5459" t="s">
        <v>108</v>
      </c>
      <c r="L5459" t="s">
        <v>109</v>
      </c>
      <c r="M5459" t="s">
        <v>110</v>
      </c>
      <c r="N5459" t="s">
        <v>11951</v>
      </c>
      <c r="O5459" t="s">
        <v>3206</v>
      </c>
      <c r="P5459">
        <v>8172</v>
      </c>
      <c r="Q5459">
        <v>104</v>
      </c>
      <c r="R5459">
        <v>0</v>
      </c>
      <c r="S5459">
        <v>200</v>
      </c>
      <c r="T5459">
        <v>0</v>
      </c>
      <c r="U5459">
        <v>154</v>
      </c>
      <c r="V5459">
        <v>154</v>
      </c>
      <c r="W5459">
        <v>200</v>
      </c>
      <c r="X5459">
        <v>0</v>
      </c>
      <c r="Y5459">
        <v>0</v>
      </c>
      <c r="Z5459">
        <v>0</v>
      </c>
      <c r="AD5459" s="1">
        <v>41640.333333333336</v>
      </c>
      <c r="AE5459" s="1">
        <v>41668.708333333336</v>
      </c>
      <c r="AG5459" s="1">
        <v>41624.333333333336</v>
      </c>
      <c r="AH5459" s="1">
        <v>41653.708333333336</v>
      </c>
      <c r="AI5459" s="1">
        <v>41624.333333333336</v>
      </c>
      <c r="AJ5459" s="1">
        <v>41653.708333333336</v>
      </c>
      <c r="AK5459" s="1">
        <v>41624.333333333336</v>
      </c>
      <c r="AL5459" s="1">
        <v>41653.708333333336</v>
      </c>
      <c r="AM5459" s="1">
        <v>41640.333333333336</v>
      </c>
      <c r="AN5459" s="1">
        <v>41668.708333333336</v>
      </c>
      <c r="AP5459" t="s">
        <v>113</v>
      </c>
      <c r="AU5459" t="s">
        <v>11952</v>
      </c>
      <c r="AY5459" t="s">
        <v>106</v>
      </c>
      <c r="AZ5459">
        <v>0</v>
      </c>
      <c r="BA5459">
        <v>0</v>
      </c>
      <c r="BD5459" s="3">
        <v>41321.663194444445</v>
      </c>
      <c r="BE5459" s="3">
        <v>41321.663888888892</v>
      </c>
      <c r="BF5459" t="s">
        <v>115</v>
      </c>
      <c r="BG5459" t="s">
        <v>115</v>
      </c>
      <c r="BH5459">
        <v>8149</v>
      </c>
      <c r="BM5459">
        <v>43490</v>
      </c>
      <c r="BR5459" t="s">
        <v>3200</v>
      </c>
      <c r="BS5459" t="s">
        <v>3201</v>
      </c>
      <c r="BU5459">
        <v>1</v>
      </c>
      <c r="BV5459" t="s">
        <v>118</v>
      </c>
      <c r="BX5459" t="s">
        <v>119</v>
      </c>
      <c r="BY5459" t="s">
        <v>119</v>
      </c>
      <c r="BZ5459" t="s">
        <v>119</v>
      </c>
      <c r="CA5459">
        <v>1</v>
      </c>
      <c r="CC5459" t="s">
        <v>120</v>
      </c>
      <c r="CH5459">
        <v>540</v>
      </c>
      <c r="CI5459">
        <v>30300</v>
      </c>
      <c r="CJ5459" t="s">
        <v>106</v>
      </c>
      <c r="CK5459" t="s">
        <v>106</v>
      </c>
      <c r="CL5459">
        <v>10</v>
      </c>
      <c r="CM5459" t="s">
        <v>3187</v>
      </c>
      <c r="CO5459">
        <v>125531</v>
      </c>
      <c r="CQ5459">
        <v>0</v>
      </c>
      <c r="CR5459">
        <v>0</v>
      </c>
      <c r="CS5459">
        <v>0</v>
      </c>
      <c r="CY5459" t="s">
        <v>123</v>
      </c>
      <c r="CZ5459" t="s">
        <v>124</v>
      </c>
      <c r="DD5459" t="str" cm="1">
        <f t="array" ref="DD5459">TEXT(_xlfn.SEQUENCE(1, DATEDIF(AG5459, AH5459, "m") + 1, AG5459, 30), "YYYY-APMM")</f>
        <v>2013-AP12</v>
      </c>
      <c r="DN5459">
        <f t="shared" si="170"/>
        <v>154</v>
      </c>
      <c r="DO5459" t="str">
        <f t="shared" si="171"/>
        <v>MANHOLES SK</v>
      </c>
    </row>
    <row r="5460" spans="1:119" x14ac:dyDescent="0.35">
      <c r="A5460" t="s">
        <v>105</v>
      </c>
      <c r="B5460">
        <v>504745</v>
      </c>
      <c r="C5460">
        <v>6359</v>
      </c>
      <c r="D5460">
        <v>125533</v>
      </c>
      <c r="E5460">
        <v>13662</v>
      </c>
      <c r="F5460">
        <v>0</v>
      </c>
      <c r="G5460" t="s">
        <v>106</v>
      </c>
      <c r="H5460" t="s">
        <v>106</v>
      </c>
      <c r="I5460" t="s">
        <v>106</v>
      </c>
      <c r="J5460" t="s">
        <v>107</v>
      </c>
      <c r="K5460" t="s">
        <v>108</v>
      </c>
      <c r="L5460" t="s">
        <v>109</v>
      </c>
      <c r="M5460" t="s">
        <v>110</v>
      </c>
      <c r="N5460" t="s">
        <v>11953</v>
      </c>
      <c r="O5460" t="s">
        <v>3203</v>
      </c>
      <c r="P5460">
        <v>8177</v>
      </c>
      <c r="Q5460">
        <v>104</v>
      </c>
      <c r="R5460">
        <v>8</v>
      </c>
      <c r="S5460">
        <v>200</v>
      </c>
      <c r="T5460">
        <v>0</v>
      </c>
      <c r="U5460">
        <v>500</v>
      </c>
      <c r="V5460">
        <v>500</v>
      </c>
      <c r="W5460">
        <v>200</v>
      </c>
      <c r="X5460">
        <v>0</v>
      </c>
      <c r="Y5460">
        <v>0</v>
      </c>
      <c r="Z5460">
        <v>0</v>
      </c>
      <c r="AD5460" s="1">
        <v>41669.333333333336</v>
      </c>
      <c r="AE5460" s="1">
        <v>41699.708333333336</v>
      </c>
      <c r="AG5460" s="1">
        <v>41654.333333333336</v>
      </c>
      <c r="AH5460" s="1">
        <v>41683.708333333336</v>
      </c>
      <c r="AI5460" s="1">
        <v>41654.333333333336</v>
      </c>
      <c r="AJ5460" s="1">
        <v>41683.708333333336</v>
      </c>
      <c r="AK5460" s="1">
        <v>41654.333333333336</v>
      </c>
      <c r="AL5460" s="1">
        <v>41683.708333333336</v>
      </c>
      <c r="AM5460" s="1">
        <v>41669.333333333336</v>
      </c>
      <c r="AN5460" s="1">
        <v>41699.708333333336</v>
      </c>
      <c r="AP5460" t="s">
        <v>113</v>
      </c>
      <c r="AU5460" t="s">
        <v>11954</v>
      </c>
      <c r="AY5460" t="s">
        <v>106</v>
      </c>
      <c r="AZ5460">
        <v>0</v>
      </c>
      <c r="BA5460">
        <v>0</v>
      </c>
      <c r="BD5460" s="3">
        <v>41321.663194444445</v>
      </c>
      <c r="BE5460" s="3">
        <v>41321.663888888892</v>
      </c>
      <c r="BF5460" t="s">
        <v>115</v>
      </c>
      <c r="BG5460" t="s">
        <v>115</v>
      </c>
      <c r="BH5460">
        <v>8149</v>
      </c>
      <c r="BM5460">
        <v>43540</v>
      </c>
      <c r="BR5460" t="s">
        <v>1299</v>
      </c>
      <c r="BS5460" t="s">
        <v>1300</v>
      </c>
      <c r="BU5460">
        <v>1</v>
      </c>
      <c r="BV5460" t="s">
        <v>118</v>
      </c>
      <c r="BX5460" t="s">
        <v>119</v>
      </c>
      <c r="BY5460" t="s">
        <v>119</v>
      </c>
      <c r="BZ5460" t="s">
        <v>119</v>
      </c>
      <c r="CA5460">
        <v>1</v>
      </c>
      <c r="CC5460" t="s">
        <v>120</v>
      </c>
      <c r="CH5460">
        <v>540</v>
      </c>
      <c r="CI5460">
        <v>30300</v>
      </c>
      <c r="CJ5460" t="s">
        <v>106</v>
      </c>
      <c r="CK5460" t="s">
        <v>106</v>
      </c>
      <c r="CL5460">
        <v>10</v>
      </c>
      <c r="CM5460" t="s">
        <v>3187</v>
      </c>
      <c r="CO5460">
        <v>125531</v>
      </c>
      <c r="CQ5460">
        <v>0</v>
      </c>
      <c r="CR5460">
        <v>0</v>
      </c>
      <c r="CS5460">
        <v>0</v>
      </c>
      <c r="CY5460" t="s">
        <v>123</v>
      </c>
      <c r="CZ5460" t="s">
        <v>124</v>
      </c>
      <c r="DD5460" t="str" cm="1">
        <f t="array" ref="DD5460">TEXT(_xlfn.SEQUENCE(1, DATEDIF(AG5460, AH5460, "m") + 1, AG5460, 30), "YYYY-APMM")</f>
        <v>2014-AP01</v>
      </c>
      <c r="DN5460">
        <f t="shared" si="170"/>
        <v>500</v>
      </c>
      <c r="DO5460" t="str">
        <f t="shared" si="171"/>
        <v>LABOR - CIVIL</v>
      </c>
    </row>
    <row r="5461" spans="1:119" x14ac:dyDescent="0.35">
      <c r="A5461" t="s">
        <v>105</v>
      </c>
      <c r="B5461">
        <v>504746</v>
      </c>
      <c r="C5461">
        <v>6359</v>
      </c>
      <c r="D5461">
        <v>125533</v>
      </c>
      <c r="E5461">
        <v>13662</v>
      </c>
      <c r="F5461">
        <v>0</v>
      </c>
      <c r="G5461" t="s">
        <v>106</v>
      </c>
      <c r="H5461" t="s">
        <v>106</v>
      </c>
      <c r="I5461" t="s">
        <v>106</v>
      </c>
      <c r="J5461" t="s">
        <v>107</v>
      </c>
      <c r="K5461" t="s">
        <v>108</v>
      </c>
      <c r="L5461" t="s">
        <v>109</v>
      </c>
      <c r="M5461" t="s">
        <v>110</v>
      </c>
      <c r="N5461" t="s">
        <v>11955</v>
      </c>
      <c r="O5461" t="s">
        <v>3185</v>
      </c>
      <c r="P5461">
        <v>8178</v>
      </c>
      <c r="Q5461">
        <v>824</v>
      </c>
      <c r="R5461">
        <v>0</v>
      </c>
      <c r="S5461">
        <v>200</v>
      </c>
      <c r="T5461">
        <v>0</v>
      </c>
      <c r="U5461">
        <v>400</v>
      </c>
      <c r="V5461">
        <v>400</v>
      </c>
      <c r="W5461">
        <v>200</v>
      </c>
      <c r="X5461">
        <v>0</v>
      </c>
      <c r="Y5461">
        <v>0</v>
      </c>
      <c r="Z5461">
        <v>0</v>
      </c>
      <c r="AD5461" s="1">
        <v>41825.333333333336</v>
      </c>
      <c r="AE5461" s="1">
        <v>41856.708333333336</v>
      </c>
      <c r="AG5461" s="1">
        <v>41704.333333333336</v>
      </c>
      <c r="AH5461" s="1">
        <v>41732.708333333336</v>
      </c>
      <c r="AI5461" s="1">
        <v>41704.333333333336</v>
      </c>
      <c r="AJ5461" s="1">
        <v>41732.708333333336</v>
      </c>
      <c r="AK5461" s="1">
        <v>41704.333333333336</v>
      </c>
      <c r="AL5461" s="1">
        <v>41732.708333333336</v>
      </c>
      <c r="AM5461" s="1">
        <v>41825.333333333336</v>
      </c>
      <c r="AN5461" s="1">
        <v>41856.708333333336</v>
      </c>
      <c r="AP5461" t="s">
        <v>113</v>
      </c>
      <c r="AU5461" t="s">
        <v>11956</v>
      </c>
      <c r="AY5461" t="s">
        <v>106</v>
      </c>
      <c r="AZ5461">
        <v>0</v>
      </c>
      <c r="BA5461">
        <v>0</v>
      </c>
      <c r="BD5461" s="3">
        <v>41321.663194444445</v>
      </c>
      <c r="BE5461" s="3">
        <v>41321.697222222225</v>
      </c>
      <c r="BF5461" t="s">
        <v>115</v>
      </c>
      <c r="BG5461" t="s">
        <v>115</v>
      </c>
      <c r="BH5461">
        <v>8149</v>
      </c>
      <c r="BM5461">
        <v>43550</v>
      </c>
      <c r="BR5461" t="s">
        <v>116</v>
      </c>
      <c r="BS5461" t="s">
        <v>117</v>
      </c>
      <c r="BU5461">
        <v>1</v>
      </c>
      <c r="BV5461" t="s">
        <v>118</v>
      </c>
      <c r="BX5461" t="s">
        <v>119</v>
      </c>
      <c r="BY5461" t="s">
        <v>119</v>
      </c>
      <c r="BZ5461" t="s">
        <v>119</v>
      </c>
      <c r="CA5461">
        <v>1</v>
      </c>
      <c r="CC5461" t="s">
        <v>120</v>
      </c>
      <c r="CH5461">
        <v>540</v>
      </c>
      <c r="CI5461">
        <v>30300</v>
      </c>
      <c r="CJ5461" t="s">
        <v>106</v>
      </c>
      <c r="CK5461" t="s">
        <v>106</v>
      </c>
      <c r="CL5461">
        <v>10</v>
      </c>
      <c r="CM5461" t="s">
        <v>3187</v>
      </c>
      <c r="CO5461">
        <v>125531</v>
      </c>
      <c r="CQ5461">
        <v>0</v>
      </c>
      <c r="CR5461">
        <v>0</v>
      </c>
      <c r="CS5461">
        <v>0</v>
      </c>
      <c r="CY5461" t="s">
        <v>123</v>
      </c>
      <c r="CZ5461" t="s">
        <v>124</v>
      </c>
      <c r="DD5461" t="str" cm="1">
        <f t="array" ref="DD5461">TEXT(_xlfn.SEQUENCE(1, DATEDIF(AG5461, AH5461, "m") + 1, AG5461, 30), "YYYY-APMM")</f>
        <v>2014-AP03</v>
      </c>
      <c r="DN5461">
        <f t="shared" si="170"/>
        <v>400</v>
      </c>
      <c r="DO5461" t="str">
        <f t="shared" si="171"/>
        <v>LABOR- SUBCONTRACTOR</v>
      </c>
    </row>
    <row r="5462" spans="1:119" x14ac:dyDescent="0.35">
      <c r="A5462" t="s">
        <v>105</v>
      </c>
      <c r="B5462">
        <v>504747</v>
      </c>
      <c r="C5462">
        <v>6359</v>
      </c>
      <c r="D5462">
        <v>125533</v>
      </c>
      <c r="E5462">
        <v>13662</v>
      </c>
      <c r="F5462">
        <v>0</v>
      </c>
      <c r="G5462" t="s">
        <v>106</v>
      </c>
      <c r="H5462" t="s">
        <v>106</v>
      </c>
      <c r="I5462" t="s">
        <v>106</v>
      </c>
      <c r="J5462" t="s">
        <v>107</v>
      </c>
      <c r="K5462" t="s">
        <v>108</v>
      </c>
      <c r="L5462" t="s">
        <v>109</v>
      </c>
      <c r="M5462" t="s">
        <v>110</v>
      </c>
      <c r="N5462" t="s">
        <v>11957</v>
      </c>
      <c r="O5462" t="s">
        <v>3189</v>
      </c>
      <c r="P5462">
        <v>8164</v>
      </c>
      <c r="Q5462">
        <v>128</v>
      </c>
      <c r="R5462">
        <v>0</v>
      </c>
      <c r="S5462">
        <v>200</v>
      </c>
      <c r="T5462">
        <v>0</v>
      </c>
      <c r="U5462">
        <v>578</v>
      </c>
      <c r="V5462">
        <v>578</v>
      </c>
      <c r="W5462">
        <v>200</v>
      </c>
      <c r="X5462">
        <v>0</v>
      </c>
      <c r="Y5462">
        <v>0</v>
      </c>
      <c r="Z5462">
        <v>0</v>
      </c>
      <c r="AD5462" s="1">
        <v>41644.333333333336</v>
      </c>
      <c r="AE5462" s="1">
        <v>41672.708333333336</v>
      </c>
      <c r="AG5462" s="1">
        <v>41624.333333333336</v>
      </c>
      <c r="AH5462" s="1">
        <v>41653.708333333336</v>
      </c>
      <c r="AI5462" s="1">
        <v>41624.333333333336</v>
      </c>
      <c r="AJ5462" s="1">
        <v>41653.708333333336</v>
      </c>
      <c r="AK5462" s="1">
        <v>41624.333333333336</v>
      </c>
      <c r="AL5462" s="1">
        <v>41653.708333333336</v>
      </c>
      <c r="AM5462" s="1">
        <v>41644.333333333336</v>
      </c>
      <c r="AN5462" s="1">
        <v>41672.708333333336</v>
      </c>
      <c r="AP5462" t="s">
        <v>113</v>
      </c>
      <c r="AU5462" t="s">
        <v>11958</v>
      </c>
      <c r="AY5462" t="s">
        <v>106</v>
      </c>
      <c r="AZ5462">
        <v>0</v>
      </c>
      <c r="BA5462">
        <v>0</v>
      </c>
      <c r="BD5462" s="3">
        <v>41321.663194444445</v>
      </c>
      <c r="BE5462" s="3">
        <v>41321.663888888892</v>
      </c>
      <c r="BF5462" t="s">
        <v>115</v>
      </c>
      <c r="BG5462" t="s">
        <v>115</v>
      </c>
      <c r="BH5462">
        <v>8149</v>
      </c>
      <c r="BM5462">
        <v>43410</v>
      </c>
      <c r="BR5462" t="s">
        <v>2865</v>
      </c>
      <c r="BS5462" t="s">
        <v>2866</v>
      </c>
      <c r="BU5462">
        <v>1</v>
      </c>
      <c r="BV5462" t="s">
        <v>118</v>
      </c>
      <c r="BX5462" t="s">
        <v>119</v>
      </c>
      <c r="BY5462" t="s">
        <v>119</v>
      </c>
      <c r="BZ5462" t="s">
        <v>119</v>
      </c>
      <c r="CA5462">
        <v>1</v>
      </c>
      <c r="CC5462" t="s">
        <v>120</v>
      </c>
      <c r="CH5462">
        <v>540</v>
      </c>
      <c r="CI5462">
        <v>30300</v>
      </c>
      <c r="CJ5462" t="s">
        <v>106</v>
      </c>
      <c r="CK5462" t="s">
        <v>106</v>
      </c>
      <c r="CL5462">
        <v>10</v>
      </c>
      <c r="CM5462" t="s">
        <v>3187</v>
      </c>
      <c r="CO5462">
        <v>125531</v>
      </c>
      <c r="CQ5462">
        <v>0</v>
      </c>
      <c r="CR5462">
        <v>0</v>
      </c>
      <c r="CS5462">
        <v>0</v>
      </c>
      <c r="CY5462" t="s">
        <v>123</v>
      </c>
      <c r="CZ5462" t="s">
        <v>124</v>
      </c>
      <c r="DD5462" t="str" cm="1">
        <f t="array" ref="DD5462">TEXT(_xlfn.SEQUENCE(1, DATEDIF(AG5462, AH5462, "m") + 1, AG5462, 30), "YYYY-APMM")</f>
        <v>2013-AP12</v>
      </c>
      <c r="DN5462">
        <f t="shared" si="170"/>
        <v>578</v>
      </c>
      <c r="DO5462" t="str">
        <f t="shared" si="171"/>
        <v>SCREED MASON SK</v>
      </c>
    </row>
    <row r="5463" spans="1:119" x14ac:dyDescent="0.35">
      <c r="A5463" t="s">
        <v>105</v>
      </c>
      <c r="B5463">
        <v>504748</v>
      </c>
      <c r="C5463">
        <v>6359</v>
      </c>
      <c r="D5463">
        <v>125534</v>
      </c>
      <c r="E5463">
        <v>13662</v>
      </c>
      <c r="F5463">
        <v>0</v>
      </c>
      <c r="G5463" t="s">
        <v>106</v>
      </c>
      <c r="H5463" t="s">
        <v>106</v>
      </c>
      <c r="I5463" t="s">
        <v>106</v>
      </c>
      <c r="J5463" t="s">
        <v>107</v>
      </c>
      <c r="K5463" t="s">
        <v>108</v>
      </c>
      <c r="L5463" t="s">
        <v>109</v>
      </c>
      <c r="M5463" t="s">
        <v>110</v>
      </c>
      <c r="N5463" t="s">
        <v>11959</v>
      </c>
      <c r="O5463" t="s">
        <v>3178</v>
      </c>
      <c r="P5463">
        <v>8178</v>
      </c>
      <c r="Q5463">
        <v>128</v>
      </c>
      <c r="R5463">
        <v>0</v>
      </c>
      <c r="S5463">
        <v>200</v>
      </c>
      <c r="T5463">
        <v>0</v>
      </c>
      <c r="U5463">
        <v>2408</v>
      </c>
      <c r="V5463">
        <v>2408</v>
      </c>
      <c r="W5463">
        <v>200</v>
      </c>
      <c r="X5463">
        <v>0</v>
      </c>
      <c r="Y5463">
        <v>0</v>
      </c>
      <c r="Z5463">
        <v>0</v>
      </c>
      <c r="AD5463" s="1">
        <v>41683.333333333336</v>
      </c>
      <c r="AE5463" s="1">
        <v>41711.708333333336</v>
      </c>
      <c r="AG5463" s="1">
        <v>41664.333333333336</v>
      </c>
      <c r="AH5463" s="1">
        <v>41693.708333333336</v>
      </c>
      <c r="AI5463" s="1">
        <v>41664.333333333336</v>
      </c>
      <c r="AJ5463" s="1">
        <v>41693.708333333336</v>
      </c>
      <c r="AK5463" s="1">
        <v>41664.333333333336</v>
      </c>
      <c r="AL5463" s="1">
        <v>41693.708333333336</v>
      </c>
      <c r="AM5463" s="1">
        <v>41683.333333333336</v>
      </c>
      <c r="AN5463" s="1">
        <v>41711.708333333336</v>
      </c>
      <c r="AP5463" t="s">
        <v>113</v>
      </c>
      <c r="AU5463" t="s">
        <v>11960</v>
      </c>
      <c r="AY5463" t="s">
        <v>106</v>
      </c>
      <c r="AZ5463">
        <v>0</v>
      </c>
      <c r="BA5463">
        <v>0</v>
      </c>
      <c r="BD5463" s="3">
        <v>41321.663194444445</v>
      </c>
      <c r="BE5463" s="3">
        <v>41321.663888888892</v>
      </c>
      <c r="BF5463" t="s">
        <v>115</v>
      </c>
      <c r="BG5463" t="s">
        <v>115</v>
      </c>
      <c r="BH5463">
        <v>8149</v>
      </c>
      <c r="BM5463">
        <v>43550</v>
      </c>
      <c r="BR5463" t="s">
        <v>116</v>
      </c>
      <c r="BS5463" t="s">
        <v>117</v>
      </c>
      <c r="BU5463">
        <v>1</v>
      </c>
      <c r="BV5463" t="s">
        <v>118</v>
      </c>
      <c r="BX5463" t="s">
        <v>119</v>
      </c>
      <c r="BY5463" t="s">
        <v>119</v>
      </c>
      <c r="BZ5463" t="s">
        <v>119</v>
      </c>
      <c r="CA5463">
        <v>1</v>
      </c>
      <c r="CC5463" t="s">
        <v>120</v>
      </c>
      <c r="CH5463">
        <v>540</v>
      </c>
      <c r="CI5463">
        <v>30330</v>
      </c>
      <c r="CJ5463" t="s">
        <v>106</v>
      </c>
      <c r="CK5463" t="s">
        <v>106</v>
      </c>
      <c r="CL5463">
        <v>25</v>
      </c>
      <c r="CM5463" t="s">
        <v>3180</v>
      </c>
      <c r="CO5463">
        <v>125531</v>
      </c>
      <c r="CQ5463">
        <v>0</v>
      </c>
      <c r="CR5463">
        <v>0</v>
      </c>
      <c r="CS5463">
        <v>0</v>
      </c>
      <c r="CY5463" t="s">
        <v>123</v>
      </c>
      <c r="CZ5463" t="s">
        <v>124</v>
      </c>
      <c r="DD5463" t="str" cm="1">
        <f t="array" ref="DD5463">TEXT(_xlfn.SEQUENCE(1, DATEDIF(AG5463, AH5463, "m") + 1, AG5463, 30), "YYYY-APMM")</f>
        <v>2014-AP01</v>
      </c>
      <c r="DN5463">
        <f t="shared" si="170"/>
        <v>2408</v>
      </c>
      <c r="DO5463" t="str">
        <f t="shared" si="171"/>
        <v>LABOR- SUBCONTRACTOR</v>
      </c>
    </row>
    <row r="5464" spans="1:119" x14ac:dyDescent="0.35">
      <c r="A5464" t="s">
        <v>105</v>
      </c>
      <c r="B5464">
        <v>504749</v>
      </c>
      <c r="C5464">
        <v>6359</v>
      </c>
      <c r="D5464">
        <v>125534</v>
      </c>
      <c r="E5464">
        <v>13662</v>
      </c>
      <c r="F5464">
        <v>0</v>
      </c>
      <c r="G5464" t="s">
        <v>106</v>
      </c>
      <c r="H5464" t="s">
        <v>106</v>
      </c>
      <c r="I5464" t="s">
        <v>106</v>
      </c>
      <c r="J5464" t="s">
        <v>107</v>
      </c>
      <c r="K5464" t="s">
        <v>108</v>
      </c>
      <c r="L5464" t="s">
        <v>109</v>
      </c>
      <c r="M5464" t="s">
        <v>110</v>
      </c>
      <c r="N5464" t="s">
        <v>11961</v>
      </c>
      <c r="O5464" t="s">
        <v>3182</v>
      </c>
      <c r="P5464">
        <v>8178</v>
      </c>
      <c r="Q5464">
        <v>128</v>
      </c>
      <c r="R5464">
        <v>128</v>
      </c>
      <c r="S5464">
        <v>200</v>
      </c>
      <c r="T5464">
        <v>0</v>
      </c>
      <c r="U5464">
        <v>154</v>
      </c>
      <c r="V5464">
        <v>154</v>
      </c>
      <c r="W5464">
        <v>200</v>
      </c>
      <c r="X5464">
        <v>0</v>
      </c>
      <c r="Y5464">
        <v>0</v>
      </c>
      <c r="Z5464">
        <v>0</v>
      </c>
      <c r="AD5464" s="1">
        <v>41690.333333333336</v>
      </c>
      <c r="AE5464" s="1">
        <v>41718.708333333336</v>
      </c>
      <c r="AG5464" s="1">
        <v>41671.333333333336</v>
      </c>
      <c r="AH5464" s="1">
        <v>41700.708333333336</v>
      </c>
      <c r="AI5464" s="1">
        <v>41671.333333333336</v>
      </c>
      <c r="AJ5464" s="1">
        <v>41700.708333333336</v>
      </c>
      <c r="AK5464" s="1">
        <v>41671.333333333336</v>
      </c>
      <c r="AL5464" s="1">
        <v>41700.708333333336</v>
      </c>
      <c r="AM5464" s="1">
        <v>41690.333333333336</v>
      </c>
      <c r="AN5464" s="1">
        <v>41718.708333333336</v>
      </c>
      <c r="AP5464" t="s">
        <v>113</v>
      </c>
      <c r="AU5464" t="s">
        <v>11962</v>
      </c>
      <c r="AY5464" t="s">
        <v>106</v>
      </c>
      <c r="AZ5464">
        <v>0</v>
      </c>
      <c r="BA5464">
        <v>0</v>
      </c>
      <c r="BD5464" s="3">
        <v>41321.663194444445</v>
      </c>
      <c r="BE5464" s="3">
        <v>41321.663888888892</v>
      </c>
      <c r="BF5464" t="s">
        <v>115</v>
      </c>
      <c r="BG5464" t="s">
        <v>115</v>
      </c>
      <c r="BH5464">
        <v>8149</v>
      </c>
      <c r="BM5464">
        <v>43550</v>
      </c>
      <c r="BR5464" t="s">
        <v>116</v>
      </c>
      <c r="BS5464" t="s">
        <v>117</v>
      </c>
      <c r="BU5464">
        <v>1</v>
      </c>
      <c r="BV5464" t="s">
        <v>118</v>
      </c>
      <c r="BX5464" t="s">
        <v>119</v>
      </c>
      <c r="BY5464" t="s">
        <v>119</v>
      </c>
      <c r="BZ5464" t="s">
        <v>119</v>
      </c>
      <c r="CA5464">
        <v>1</v>
      </c>
      <c r="CC5464" t="s">
        <v>120</v>
      </c>
      <c r="CH5464">
        <v>540</v>
      </c>
      <c r="CI5464">
        <v>30330</v>
      </c>
      <c r="CJ5464" t="s">
        <v>106</v>
      </c>
      <c r="CK5464" t="s">
        <v>106</v>
      </c>
      <c r="CL5464">
        <v>25</v>
      </c>
      <c r="CM5464" t="s">
        <v>3180</v>
      </c>
      <c r="CO5464">
        <v>125531</v>
      </c>
      <c r="CQ5464">
        <v>0</v>
      </c>
      <c r="CR5464">
        <v>0</v>
      </c>
      <c r="CS5464">
        <v>0</v>
      </c>
      <c r="CY5464" t="s">
        <v>123</v>
      </c>
      <c r="CZ5464" t="s">
        <v>124</v>
      </c>
      <c r="DD5464" t="str" cm="1">
        <f t="array" ref="DD5464:DE5464">TEXT(_xlfn.SEQUENCE(1, DATEDIF(AG5464, AH5464, "m") + 1, AG5464, 30), "YYYY-APMM")</f>
        <v>2014-AP02</v>
      </c>
      <c r="DE5464" t="str">
        <v>2014-AP03</v>
      </c>
      <c r="DN5464">
        <f t="shared" si="170"/>
        <v>77</v>
      </c>
      <c r="DO5464" t="str">
        <f t="shared" si="171"/>
        <v>LABOR- SUBCONTRACTOR</v>
      </c>
    </row>
    <row r="5465" spans="1:119" x14ac:dyDescent="0.35">
      <c r="A5465" t="s">
        <v>105</v>
      </c>
      <c r="B5465">
        <v>504750</v>
      </c>
      <c r="C5465">
        <v>6359</v>
      </c>
      <c r="D5465">
        <v>125535</v>
      </c>
      <c r="E5465">
        <v>13662</v>
      </c>
      <c r="F5465">
        <v>0</v>
      </c>
      <c r="G5465" t="s">
        <v>106</v>
      </c>
      <c r="H5465" t="s">
        <v>106</v>
      </c>
      <c r="I5465" t="s">
        <v>106</v>
      </c>
      <c r="J5465" t="s">
        <v>107</v>
      </c>
      <c r="K5465" t="s">
        <v>108</v>
      </c>
      <c r="L5465" t="s">
        <v>109</v>
      </c>
      <c r="M5465" t="s">
        <v>110</v>
      </c>
      <c r="N5465" t="s">
        <v>11963</v>
      </c>
      <c r="O5465" t="s">
        <v>3209</v>
      </c>
      <c r="P5465">
        <v>8177</v>
      </c>
      <c r="Q5465">
        <v>104</v>
      </c>
      <c r="R5465">
        <v>0</v>
      </c>
      <c r="S5465">
        <v>160</v>
      </c>
      <c r="T5465">
        <v>0</v>
      </c>
      <c r="U5465">
        <v>64</v>
      </c>
      <c r="V5465">
        <v>64</v>
      </c>
      <c r="W5465">
        <v>160</v>
      </c>
      <c r="X5465">
        <v>40</v>
      </c>
      <c r="Y5465">
        <v>0</v>
      </c>
      <c r="Z5465">
        <v>40</v>
      </c>
      <c r="AD5465" s="1">
        <v>41647.333333333336</v>
      </c>
      <c r="AE5465" s="1">
        <v>41669.708333333336</v>
      </c>
      <c r="AG5465" s="1">
        <v>41632.333333333336</v>
      </c>
      <c r="AH5465" s="1">
        <v>41654.708333333336</v>
      </c>
      <c r="AI5465" s="1">
        <v>41632.333333333336</v>
      </c>
      <c r="AJ5465" s="1">
        <v>41654.708333333336</v>
      </c>
      <c r="AK5465" s="1">
        <v>41632.333333333336</v>
      </c>
      <c r="AL5465" s="1">
        <v>41654.708333333336</v>
      </c>
      <c r="AM5465" s="1">
        <v>41647.333333333336</v>
      </c>
      <c r="AN5465" s="1">
        <v>41669.708333333336</v>
      </c>
      <c r="AP5465" t="s">
        <v>113</v>
      </c>
      <c r="AU5465" t="s">
        <v>11964</v>
      </c>
      <c r="AY5465" t="s">
        <v>106</v>
      </c>
      <c r="AZ5465">
        <v>0</v>
      </c>
      <c r="BA5465">
        <v>0</v>
      </c>
      <c r="BD5465" s="3">
        <v>41321.663194444445</v>
      </c>
      <c r="BE5465" s="3">
        <v>41321.663888888892</v>
      </c>
      <c r="BF5465" t="s">
        <v>115</v>
      </c>
      <c r="BG5465" t="s">
        <v>115</v>
      </c>
      <c r="BH5465">
        <v>8149</v>
      </c>
      <c r="BM5465">
        <v>43540</v>
      </c>
      <c r="BR5465" t="s">
        <v>1299</v>
      </c>
      <c r="BS5465" t="s">
        <v>1300</v>
      </c>
      <c r="BU5465">
        <v>1</v>
      </c>
      <c r="BV5465" t="s">
        <v>118</v>
      </c>
      <c r="BX5465" t="s">
        <v>119</v>
      </c>
      <c r="BY5465" t="s">
        <v>119</v>
      </c>
      <c r="BZ5465" t="s">
        <v>119</v>
      </c>
      <c r="CA5465">
        <v>1</v>
      </c>
      <c r="CC5465" t="s">
        <v>120</v>
      </c>
      <c r="CH5465">
        <v>540</v>
      </c>
      <c r="CI5465">
        <v>30310</v>
      </c>
      <c r="CJ5465" t="s">
        <v>106</v>
      </c>
      <c r="CK5465" t="s">
        <v>106</v>
      </c>
      <c r="CL5465">
        <v>15</v>
      </c>
      <c r="CM5465" t="s">
        <v>3211</v>
      </c>
      <c r="CO5465">
        <v>125531</v>
      </c>
      <c r="CQ5465">
        <v>0</v>
      </c>
      <c r="CR5465">
        <v>0</v>
      </c>
      <c r="CS5465">
        <v>0</v>
      </c>
      <c r="CY5465" t="s">
        <v>123</v>
      </c>
      <c r="CZ5465" t="s">
        <v>124</v>
      </c>
      <c r="DD5465" t="str" cm="1">
        <f t="array" ref="DD5465">TEXT(_xlfn.SEQUENCE(1, DATEDIF(AG5465, AH5465, "m") + 1, AG5465, 30), "YYYY-APMM")</f>
        <v>2013-AP12</v>
      </c>
      <c r="DN5465">
        <f t="shared" si="170"/>
        <v>64</v>
      </c>
      <c r="DO5465" t="str">
        <f t="shared" si="171"/>
        <v>LABOR - CIVIL</v>
      </c>
    </row>
    <row r="5466" spans="1:119" x14ac:dyDescent="0.35">
      <c r="A5466" t="s">
        <v>105</v>
      </c>
      <c r="B5466">
        <v>504751</v>
      </c>
      <c r="C5466">
        <v>6359</v>
      </c>
      <c r="D5466">
        <v>125535</v>
      </c>
      <c r="E5466">
        <v>13662</v>
      </c>
      <c r="F5466">
        <v>0</v>
      </c>
      <c r="G5466" t="s">
        <v>106</v>
      </c>
      <c r="H5466" t="s">
        <v>106</v>
      </c>
      <c r="I5466" t="s">
        <v>106</v>
      </c>
      <c r="J5466" t="s">
        <v>107</v>
      </c>
      <c r="K5466" t="s">
        <v>108</v>
      </c>
      <c r="L5466" t="s">
        <v>109</v>
      </c>
      <c r="M5466" t="s">
        <v>110</v>
      </c>
      <c r="N5466" t="s">
        <v>11965</v>
      </c>
      <c r="O5466" t="s">
        <v>3213</v>
      </c>
      <c r="P5466">
        <v>8165</v>
      </c>
      <c r="Q5466">
        <v>88</v>
      </c>
      <c r="R5466">
        <v>0</v>
      </c>
      <c r="S5466">
        <v>200</v>
      </c>
      <c r="T5466">
        <v>0</v>
      </c>
      <c r="U5466">
        <v>742</v>
      </c>
      <c r="V5466">
        <v>742</v>
      </c>
      <c r="W5466">
        <v>200</v>
      </c>
      <c r="X5466">
        <v>0</v>
      </c>
      <c r="Y5466">
        <v>0</v>
      </c>
      <c r="Z5466">
        <v>0</v>
      </c>
      <c r="AD5466" s="1">
        <v>41653.333333333336</v>
      </c>
      <c r="AE5466" s="1">
        <v>41682.708333333336</v>
      </c>
      <c r="AG5466" s="1">
        <v>41640.333333333336</v>
      </c>
      <c r="AH5466" s="1">
        <v>41668.708333333336</v>
      </c>
      <c r="AI5466" s="1">
        <v>41640.333333333336</v>
      </c>
      <c r="AJ5466" s="1">
        <v>41668.708333333336</v>
      </c>
      <c r="AK5466" s="1">
        <v>41640.333333333336</v>
      </c>
      <c r="AL5466" s="1">
        <v>41668.708333333336</v>
      </c>
      <c r="AM5466" s="1">
        <v>41653.333333333336</v>
      </c>
      <c r="AN5466" s="1">
        <v>41682.708333333336</v>
      </c>
      <c r="AP5466" t="s">
        <v>113</v>
      </c>
      <c r="AU5466" t="s">
        <v>11966</v>
      </c>
      <c r="AY5466" t="s">
        <v>106</v>
      </c>
      <c r="AZ5466">
        <v>0</v>
      </c>
      <c r="BA5466">
        <v>0</v>
      </c>
      <c r="BD5466" s="3">
        <v>41321.663194444445</v>
      </c>
      <c r="BE5466" s="3">
        <v>41321.663888888892</v>
      </c>
      <c r="BF5466" t="s">
        <v>115</v>
      </c>
      <c r="BG5466" t="s">
        <v>115</v>
      </c>
      <c r="BH5466">
        <v>8149</v>
      </c>
      <c r="BM5466">
        <v>43420</v>
      </c>
      <c r="BR5466" t="s">
        <v>3122</v>
      </c>
      <c r="BS5466" t="s">
        <v>3123</v>
      </c>
      <c r="BU5466">
        <v>1</v>
      </c>
      <c r="BV5466" t="s">
        <v>118</v>
      </c>
      <c r="BX5466" t="s">
        <v>119</v>
      </c>
      <c r="BY5466" t="s">
        <v>119</v>
      </c>
      <c r="BZ5466" t="s">
        <v>119</v>
      </c>
      <c r="CA5466">
        <v>1</v>
      </c>
      <c r="CC5466" t="s">
        <v>120</v>
      </c>
      <c r="CH5466">
        <v>540</v>
      </c>
      <c r="CI5466">
        <v>30310</v>
      </c>
      <c r="CJ5466" t="s">
        <v>106</v>
      </c>
      <c r="CK5466" t="s">
        <v>106</v>
      </c>
      <c r="CL5466">
        <v>15</v>
      </c>
      <c r="CM5466" t="s">
        <v>3211</v>
      </c>
      <c r="CO5466">
        <v>125531</v>
      </c>
      <c r="CQ5466">
        <v>0</v>
      </c>
      <c r="CR5466">
        <v>0</v>
      </c>
      <c r="CS5466">
        <v>0</v>
      </c>
      <c r="CY5466" t="s">
        <v>123</v>
      </c>
      <c r="CZ5466" t="s">
        <v>124</v>
      </c>
      <c r="DD5466" t="str" cm="1">
        <f t="array" ref="DD5466">TEXT(_xlfn.SEQUENCE(1, DATEDIF(AG5466, AH5466, "m") + 1, AG5466, 30), "YYYY-APMM")</f>
        <v>2014-AP01</v>
      </c>
      <c r="DN5466">
        <f t="shared" si="170"/>
        <v>742</v>
      </c>
      <c r="DO5466" t="str">
        <f t="shared" si="171"/>
        <v>STEEL FIXERS SK</v>
      </c>
    </row>
    <row r="5467" spans="1:119" x14ac:dyDescent="0.35">
      <c r="A5467" t="s">
        <v>105</v>
      </c>
      <c r="B5467">
        <v>504752</v>
      </c>
      <c r="C5467">
        <v>6359</v>
      </c>
      <c r="D5467">
        <v>125535</v>
      </c>
      <c r="E5467">
        <v>13662</v>
      </c>
      <c r="F5467">
        <v>0</v>
      </c>
      <c r="G5467" t="s">
        <v>106</v>
      </c>
      <c r="H5467" t="s">
        <v>106</v>
      </c>
      <c r="I5467" t="s">
        <v>106</v>
      </c>
      <c r="J5467" t="s">
        <v>107</v>
      </c>
      <c r="K5467" t="s">
        <v>108</v>
      </c>
      <c r="L5467" t="s">
        <v>109</v>
      </c>
      <c r="M5467" t="s">
        <v>110</v>
      </c>
      <c r="N5467" t="s">
        <v>11967</v>
      </c>
      <c r="O5467" t="s">
        <v>3216</v>
      </c>
      <c r="P5467">
        <v>8168</v>
      </c>
      <c r="Q5467">
        <v>88</v>
      </c>
      <c r="R5467">
        <v>0</v>
      </c>
      <c r="S5467">
        <v>200</v>
      </c>
      <c r="T5467">
        <v>0</v>
      </c>
      <c r="U5467">
        <v>448</v>
      </c>
      <c r="V5467">
        <v>448</v>
      </c>
      <c r="W5467">
        <v>200</v>
      </c>
      <c r="X5467">
        <v>0</v>
      </c>
      <c r="Y5467">
        <v>0</v>
      </c>
      <c r="Z5467">
        <v>0</v>
      </c>
      <c r="AD5467" s="1">
        <v>41662.333333333336</v>
      </c>
      <c r="AE5467" s="1">
        <v>41692.708333333336</v>
      </c>
      <c r="AG5467" s="1">
        <v>41650.333333333336</v>
      </c>
      <c r="AH5467" s="1">
        <v>41678.708333333336</v>
      </c>
      <c r="AI5467" s="1">
        <v>41650.333333333336</v>
      </c>
      <c r="AJ5467" s="1">
        <v>41678.708333333336</v>
      </c>
      <c r="AK5467" s="1">
        <v>41650.333333333336</v>
      </c>
      <c r="AL5467" s="1">
        <v>41678.708333333336</v>
      </c>
      <c r="AM5467" s="1">
        <v>41662.333333333336</v>
      </c>
      <c r="AN5467" s="1">
        <v>41692.708333333336</v>
      </c>
      <c r="AP5467" t="s">
        <v>113</v>
      </c>
      <c r="AU5467" t="s">
        <v>11968</v>
      </c>
      <c r="AY5467" t="s">
        <v>106</v>
      </c>
      <c r="AZ5467">
        <v>0</v>
      </c>
      <c r="BA5467">
        <v>0</v>
      </c>
      <c r="BD5467" s="3">
        <v>41321.663194444445</v>
      </c>
      <c r="BE5467" s="3">
        <v>41321.663888888892</v>
      </c>
      <c r="BF5467" t="s">
        <v>115</v>
      </c>
      <c r="BG5467" t="s">
        <v>115</v>
      </c>
      <c r="BH5467">
        <v>8149</v>
      </c>
      <c r="BM5467">
        <v>43450</v>
      </c>
      <c r="BR5467" t="s">
        <v>1309</v>
      </c>
      <c r="BS5467" t="s">
        <v>1310</v>
      </c>
      <c r="BU5467">
        <v>1</v>
      </c>
      <c r="BV5467" t="s">
        <v>118</v>
      </c>
      <c r="BX5467" t="s">
        <v>119</v>
      </c>
      <c r="BY5467" t="s">
        <v>119</v>
      </c>
      <c r="BZ5467" t="s">
        <v>119</v>
      </c>
      <c r="CA5467">
        <v>1</v>
      </c>
      <c r="CC5467" t="s">
        <v>120</v>
      </c>
      <c r="CH5467">
        <v>540</v>
      </c>
      <c r="CI5467">
        <v>30310</v>
      </c>
      <c r="CJ5467" t="s">
        <v>106</v>
      </c>
      <c r="CK5467" t="s">
        <v>106</v>
      </c>
      <c r="CL5467">
        <v>15</v>
      </c>
      <c r="CM5467" t="s">
        <v>3211</v>
      </c>
      <c r="CO5467">
        <v>125531</v>
      </c>
      <c r="CQ5467">
        <v>0</v>
      </c>
      <c r="CR5467">
        <v>0</v>
      </c>
      <c r="CS5467">
        <v>0</v>
      </c>
      <c r="CY5467" t="s">
        <v>123</v>
      </c>
      <c r="CZ5467" t="s">
        <v>124</v>
      </c>
      <c r="DD5467" t="str" cm="1">
        <f t="array" ref="DD5467">TEXT(_xlfn.SEQUENCE(1, DATEDIF(AG5467, AH5467, "m") + 1, AG5467, 30), "YYYY-APMM")</f>
        <v>2014-AP01</v>
      </c>
      <c r="DN5467">
        <f t="shared" si="170"/>
        <v>448</v>
      </c>
      <c r="DO5467" t="str">
        <f t="shared" si="171"/>
        <v>BLOCK MASON SK</v>
      </c>
    </row>
    <row r="5468" spans="1:119" x14ac:dyDescent="0.35">
      <c r="A5468" t="s">
        <v>105</v>
      </c>
      <c r="B5468">
        <v>504753</v>
      </c>
      <c r="C5468">
        <v>6359</v>
      </c>
      <c r="D5468">
        <v>125535</v>
      </c>
      <c r="E5468">
        <v>13662</v>
      </c>
      <c r="F5468">
        <v>0</v>
      </c>
      <c r="G5468" t="s">
        <v>106</v>
      </c>
      <c r="H5468" t="s">
        <v>106</v>
      </c>
      <c r="I5468" t="s">
        <v>106</v>
      </c>
      <c r="J5468" t="s">
        <v>107</v>
      </c>
      <c r="K5468" t="s">
        <v>108</v>
      </c>
      <c r="L5468" t="s">
        <v>109</v>
      </c>
      <c r="M5468" t="s">
        <v>110</v>
      </c>
      <c r="N5468" t="s">
        <v>11969</v>
      </c>
      <c r="O5468" t="s">
        <v>3219</v>
      </c>
      <c r="P5468">
        <v>8178</v>
      </c>
      <c r="Q5468">
        <v>88</v>
      </c>
      <c r="R5468">
        <v>0</v>
      </c>
      <c r="S5468">
        <v>200</v>
      </c>
      <c r="T5468">
        <v>0</v>
      </c>
      <c r="U5468">
        <v>210</v>
      </c>
      <c r="V5468">
        <v>210</v>
      </c>
      <c r="W5468">
        <v>200</v>
      </c>
      <c r="X5468">
        <v>0</v>
      </c>
      <c r="Y5468">
        <v>0</v>
      </c>
      <c r="Z5468">
        <v>0</v>
      </c>
      <c r="AD5468" s="1">
        <v>41669.333333333336</v>
      </c>
      <c r="AE5468" s="1">
        <v>41699.708333333336</v>
      </c>
      <c r="AG5468" s="1">
        <v>41657.333333333336</v>
      </c>
      <c r="AH5468" s="1">
        <v>41686.708333333336</v>
      </c>
      <c r="AI5468" s="1">
        <v>41657.333333333336</v>
      </c>
      <c r="AJ5468" s="1">
        <v>41686.708333333336</v>
      </c>
      <c r="AK5468" s="1">
        <v>41657.333333333336</v>
      </c>
      <c r="AL5468" s="1">
        <v>41686.708333333336</v>
      </c>
      <c r="AM5468" s="1">
        <v>41669.333333333336</v>
      </c>
      <c r="AN5468" s="1">
        <v>41699.708333333336</v>
      </c>
      <c r="AP5468" t="s">
        <v>113</v>
      </c>
      <c r="AU5468" t="s">
        <v>11970</v>
      </c>
      <c r="AY5468" t="s">
        <v>106</v>
      </c>
      <c r="AZ5468">
        <v>0</v>
      </c>
      <c r="BA5468">
        <v>0</v>
      </c>
      <c r="BD5468" s="3">
        <v>41321.663194444445</v>
      </c>
      <c r="BE5468" s="3">
        <v>41321.663888888892</v>
      </c>
      <c r="BF5468" t="s">
        <v>115</v>
      </c>
      <c r="BG5468" t="s">
        <v>115</v>
      </c>
      <c r="BH5468">
        <v>8149</v>
      </c>
      <c r="BM5468">
        <v>43550</v>
      </c>
      <c r="BR5468" t="s">
        <v>116</v>
      </c>
      <c r="BS5468" t="s">
        <v>117</v>
      </c>
      <c r="BU5468">
        <v>1</v>
      </c>
      <c r="BV5468" t="s">
        <v>118</v>
      </c>
      <c r="BX5468" t="s">
        <v>119</v>
      </c>
      <c r="BY5468" t="s">
        <v>119</v>
      </c>
      <c r="BZ5468" t="s">
        <v>119</v>
      </c>
      <c r="CA5468">
        <v>1</v>
      </c>
      <c r="CC5468" t="s">
        <v>120</v>
      </c>
      <c r="CH5468">
        <v>540</v>
      </c>
      <c r="CI5468">
        <v>30310</v>
      </c>
      <c r="CJ5468" t="s">
        <v>106</v>
      </c>
      <c r="CK5468" t="s">
        <v>106</v>
      </c>
      <c r="CL5468">
        <v>15</v>
      </c>
      <c r="CM5468" t="s">
        <v>3211</v>
      </c>
      <c r="CO5468">
        <v>125531</v>
      </c>
      <c r="CQ5468">
        <v>0</v>
      </c>
      <c r="CR5468">
        <v>0</v>
      </c>
      <c r="CS5468">
        <v>0</v>
      </c>
      <c r="CY5468" t="s">
        <v>123</v>
      </c>
      <c r="CZ5468" t="s">
        <v>124</v>
      </c>
      <c r="DD5468" t="str" cm="1">
        <f t="array" ref="DD5468">TEXT(_xlfn.SEQUENCE(1, DATEDIF(AG5468, AH5468, "m") + 1, AG5468, 30), "YYYY-APMM")</f>
        <v>2014-AP01</v>
      </c>
      <c r="DN5468">
        <f t="shared" si="170"/>
        <v>210</v>
      </c>
      <c r="DO5468" t="str">
        <f t="shared" si="171"/>
        <v>LABOR- SUBCONTRACTOR</v>
      </c>
    </row>
    <row r="5469" spans="1:119" x14ac:dyDescent="0.35">
      <c r="A5469" t="s">
        <v>105</v>
      </c>
      <c r="B5469">
        <v>504754</v>
      </c>
      <c r="C5469">
        <v>6359</v>
      </c>
      <c r="D5469">
        <v>125535</v>
      </c>
      <c r="E5469">
        <v>13662</v>
      </c>
      <c r="F5469">
        <v>0</v>
      </c>
      <c r="G5469" t="s">
        <v>106</v>
      </c>
      <c r="H5469" t="s">
        <v>106</v>
      </c>
      <c r="I5469" t="s">
        <v>106</v>
      </c>
      <c r="J5469" t="s">
        <v>107</v>
      </c>
      <c r="K5469" t="s">
        <v>108</v>
      </c>
      <c r="L5469" t="s">
        <v>109</v>
      </c>
      <c r="M5469" t="s">
        <v>110</v>
      </c>
      <c r="N5469" t="s">
        <v>11971</v>
      </c>
      <c r="O5469" t="s">
        <v>3222</v>
      </c>
      <c r="P5469">
        <v>8178</v>
      </c>
      <c r="Q5469">
        <v>88</v>
      </c>
      <c r="R5469">
        <v>8</v>
      </c>
      <c r="S5469">
        <v>160</v>
      </c>
      <c r="T5469">
        <v>0</v>
      </c>
      <c r="U5469">
        <v>56</v>
      </c>
      <c r="V5469">
        <v>56</v>
      </c>
      <c r="W5469">
        <v>160</v>
      </c>
      <c r="X5469">
        <v>0</v>
      </c>
      <c r="Y5469">
        <v>0</v>
      </c>
      <c r="Z5469">
        <v>0</v>
      </c>
      <c r="AD5469" s="1">
        <v>41683.333333333336</v>
      </c>
      <c r="AE5469" s="1">
        <v>41706.708333333336</v>
      </c>
      <c r="AG5469" s="1">
        <v>41669.333333333336</v>
      </c>
      <c r="AH5469" s="1">
        <v>41693.708333333336</v>
      </c>
      <c r="AI5469" s="1">
        <v>41669.333333333336</v>
      </c>
      <c r="AJ5469" s="1">
        <v>41693.708333333336</v>
      </c>
      <c r="AK5469" s="1">
        <v>41669.333333333336</v>
      </c>
      <c r="AL5469" s="1">
        <v>41693.708333333336</v>
      </c>
      <c r="AM5469" s="1">
        <v>41683.333333333336</v>
      </c>
      <c r="AN5469" s="1">
        <v>41706.708333333336</v>
      </c>
      <c r="AP5469" t="s">
        <v>113</v>
      </c>
      <c r="AU5469" t="s">
        <v>11972</v>
      </c>
      <c r="AY5469" t="s">
        <v>106</v>
      </c>
      <c r="AZ5469">
        <v>0</v>
      </c>
      <c r="BA5469">
        <v>0</v>
      </c>
      <c r="BD5469" s="3">
        <v>41321.663194444445</v>
      </c>
      <c r="BE5469" s="3">
        <v>41321.663888888892</v>
      </c>
      <c r="BF5469" t="s">
        <v>115</v>
      </c>
      <c r="BG5469" t="s">
        <v>115</v>
      </c>
      <c r="BH5469">
        <v>8149</v>
      </c>
      <c r="BM5469">
        <v>43550</v>
      </c>
      <c r="BR5469" t="s">
        <v>116</v>
      </c>
      <c r="BS5469" t="s">
        <v>117</v>
      </c>
      <c r="BU5469">
        <v>1</v>
      </c>
      <c r="BV5469" t="s">
        <v>118</v>
      </c>
      <c r="BX5469" t="s">
        <v>119</v>
      </c>
      <c r="BY5469" t="s">
        <v>119</v>
      </c>
      <c r="BZ5469" t="s">
        <v>119</v>
      </c>
      <c r="CA5469">
        <v>1</v>
      </c>
      <c r="CC5469" t="s">
        <v>120</v>
      </c>
      <c r="CH5469">
        <v>540</v>
      </c>
      <c r="CI5469">
        <v>30310</v>
      </c>
      <c r="CJ5469" t="s">
        <v>106</v>
      </c>
      <c r="CK5469" t="s">
        <v>106</v>
      </c>
      <c r="CL5469">
        <v>15</v>
      </c>
      <c r="CM5469" t="s">
        <v>3211</v>
      </c>
      <c r="CO5469">
        <v>125531</v>
      </c>
      <c r="CQ5469">
        <v>0</v>
      </c>
      <c r="CR5469">
        <v>0</v>
      </c>
      <c r="CS5469">
        <v>0</v>
      </c>
      <c r="CY5469" t="s">
        <v>123</v>
      </c>
      <c r="CZ5469" t="s">
        <v>124</v>
      </c>
      <c r="DD5469" t="str" cm="1">
        <f t="array" ref="DD5469">TEXT(_xlfn.SEQUENCE(1, DATEDIF(AG5469, AH5469, "m") + 1, AG5469, 30), "YYYY-APMM")</f>
        <v>2014-AP01</v>
      </c>
      <c r="DN5469">
        <f t="shared" si="170"/>
        <v>56</v>
      </c>
      <c r="DO5469" t="str">
        <f t="shared" si="171"/>
        <v>LABOR- SUBCONTRACTOR</v>
      </c>
    </row>
    <row r="5470" spans="1:119" x14ac:dyDescent="0.35">
      <c r="A5470" t="s">
        <v>105</v>
      </c>
      <c r="B5470">
        <v>504755</v>
      </c>
      <c r="C5470">
        <v>6359</v>
      </c>
      <c r="D5470">
        <v>125535</v>
      </c>
      <c r="E5470">
        <v>13662</v>
      </c>
      <c r="F5470">
        <v>0</v>
      </c>
      <c r="G5470" t="s">
        <v>106</v>
      </c>
      <c r="H5470" t="s">
        <v>106</v>
      </c>
      <c r="I5470" t="s">
        <v>106</v>
      </c>
      <c r="J5470" t="s">
        <v>107</v>
      </c>
      <c r="K5470" t="s">
        <v>108</v>
      </c>
      <c r="L5470" t="s">
        <v>109</v>
      </c>
      <c r="M5470" t="s">
        <v>110</v>
      </c>
      <c r="N5470" t="s">
        <v>11973</v>
      </c>
      <c r="O5470" t="s">
        <v>3225</v>
      </c>
      <c r="P5470">
        <v>8178</v>
      </c>
      <c r="Q5470">
        <v>80</v>
      </c>
      <c r="R5470">
        <v>0</v>
      </c>
      <c r="S5470">
        <v>200</v>
      </c>
      <c r="T5470">
        <v>0</v>
      </c>
      <c r="U5470">
        <v>294</v>
      </c>
      <c r="V5470">
        <v>294</v>
      </c>
      <c r="W5470">
        <v>200</v>
      </c>
      <c r="X5470">
        <v>0</v>
      </c>
      <c r="Y5470">
        <v>0</v>
      </c>
      <c r="Z5470">
        <v>0</v>
      </c>
      <c r="AD5470" s="1">
        <v>41683.333333333336</v>
      </c>
      <c r="AE5470" s="1">
        <v>41711.708333333336</v>
      </c>
      <c r="AG5470" s="1">
        <v>41671.333333333336</v>
      </c>
      <c r="AH5470" s="1">
        <v>41700.708333333336</v>
      </c>
      <c r="AI5470" s="1">
        <v>41671.333333333336</v>
      </c>
      <c r="AJ5470" s="1">
        <v>41700.708333333336</v>
      </c>
      <c r="AK5470" s="1">
        <v>41671.333333333336</v>
      </c>
      <c r="AL5470" s="1">
        <v>41700.708333333336</v>
      </c>
      <c r="AM5470" s="1">
        <v>41683.333333333336</v>
      </c>
      <c r="AN5470" s="1">
        <v>41711.708333333336</v>
      </c>
      <c r="AP5470" t="s">
        <v>113</v>
      </c>
      <c r="AU5470" t="s">
        <v>11974</v>
      </c>
      <c r="AY5470" t="s">
        <v>106</v>
      </c>
      <c r="AZ5470">
        <v>0</v>
      </c>
      <c r="BA5470">
        <v>0</v>
      </c>
      <c r="BD5470" s="3">
        <v>41321.663194444445</v>
      </c>
      <c r="BE5470" s="3">
        <v>41321.663888888892</v>
      </c>
      <c r="BF5470" t="s">
        <v>115</v>
      </c>
      <c r="BG5470" t="s">
        <v>115</v>
      </c>
      <c r="BH5470">
        <v>8149</v>
      </c>
      <c r="BM5470">
        <v>43550</v>
      </c>
      <c r="BR5470" t="s">
        <v>116</v>
      </c>
      <c r="BS5470" t="s">
        <v>117</v>
      </c>
      <c r="BU5470">
        <v>1</v>
      </c>
      <c r="BV5470" t="s">
        <v>118</v>
      </c>
      <c r="BX5470" t="s">
        <v>119</v>
      </c>
      <c r="BY5470" t="s">
        <v>119</v>
      </c>
      <c r="BZ5470" t="s">
        <v>119</v>
      </c>
      <c r="CA5470">
        <v>1</v>
      </c>
      <c r="CC5470" t="s">
        <v>120</v>
      </c>
      <c r="CH5470">
        <v>540</v>
      </c>
      <c r="CI5470">
        <v>30310</v>
      </c>
      <c r="CJ5470" t="s">
        <v>106</v>
      </c>
      <c r="CK5470" t="s">
        <v>106</v>
      </c>
      <c r="CL5470">
        <v>15</v>
      </c>
      <c r="CM5470" t="s">
        <v>3211</v>
      </c>
      <c r="CO5470">
        <v>125531</v>
      </c>
      <c r="CQ5470">
        <v>0</v>
      </c>
      <c r="CR5470">
        <v>0</v>
      </c>
      <c r="CS5470">
        <v>0</v>
      </c>
      <c r="CY5470" t="s">
        <v>123</v>
      </c>
      <c r="CZ5470" t="s">
        <v>124</v>
      </c>
      <c r="DD5470" t="str" cm="1">
        <f t="array" ref="DD5470:DE5470">TEXT(_xlfn.SEQUENCE(1, DATEDIF(AG5470, AH5470, "m") + 1, AG5470, 30), "YYYY-APMM")</f>
        <v>2014-AP02</v>
      </c>
      <c r="DE5470" t="str">
        <v>2014-AP03</v>
      </c>
      <c r="DN5470">
        <f t="shared" si="170"/>
        <v>147</v>
      </c>
      <c r="DO5470" t="str">
        <f t="shared" si="171"/>
        <v>LABOR- SUBCONTRACTOR</v>
      </c>
    </row>
    <row r="5471" spans="1:119" x14ac:dyDescent="0.35">
      <c r="A5471" t="s">
        <v>105</v>
      </c>
      <c r="B5471">
        <v>504756</v>
      </c>
      <c r="C5471">
        <v>6359</v>
      </c>
      <c r="D5471">
        <v>125535</v>
      </c>
      <c r="E5471">
        <v>13662</v>
      </c>
      <c r="F5471">
        <v>0</v>
      </c>
      <c r="G5471" t="s">
        <v>106</v>
      </c>
      <c r="H5471" t="s">
        <v>106</v>
      </c>
      <c r="I5471" t="s">
        <v>106</v>
      </c>
      <c r="J5471" t="s">
        <v>107</v>
      </c>
      <c r="K5471" t="s">
        <v>108</v>
      </c>
      <c r="L5471" t="s">
        <v>109</v>
      </c>
      <c r="M5471" t="s">
        <v>110</v>
      </c>
      <c r="N5471" t="s">
        <v>11975</v>
      </c>
      <c r="O5471" t="s">
        <v>3228</v>
      </c>
      <c r="P5471">
        <v>8178</v>
      </c>
      <c r="Q5471">
        <v>72</v>
      </c>
      <c r="R5471">
        <v>0</v>
      </c>
      <c r="S5471">
        <v>200</v>
      </c>
      <c r="T5471">
        <v>0</v>
      </c>
      <c r="U5471">
        <v>186.4</v>
      </c>
      <c r="V5471">
        <v>186.4</v>
      </c>
      <c r="W5471">
        <v>200</v>
      </c>
      <c r="X5471">
        <v>0</v>
      </c>
      <c r="Y5471">
        <v>0</v>
      </c>
      <c r="Z5471">
        <v>0</v>
      </c>
      <c r="AD5471" s="1">
        <v>41690.333333333336</v>
      </c>
      <c r="AE5471" s="1">
        <v>41718.708333333336</v>
      </c>
      <c r="AG5471" s="1">
        <v>41679.333333333336</v>
      </c>
      <c r="AH5471" s="1">
        <v>41708.708333333336</v>
      </c>
      <c r="AI5471" s="1">
        <v>41679.333333333336</v>
      </c>
      <c r="AJ5471" s="1">
        <v>41708.708333333336</v>
      </c>
      <c r="AK5471" s="1">
        <v>41679.333333333336</v>
      </c>
      <c r="AL5471" s="1">
        <v>41708.708333333336</v>
      </c>
      <c r="AM5471" s="1">
        <v>41690.333333333336</v>
      </c>
      <c r="AN5471" s="1">
        <v>41718.708333333336</v>
      </c>
      <c r="AP5471" t="s">
        <v>113</v>
      </c>
      <c r="AU5471" t="s">
        <v>11976</v>
      </c>
      <c r="AY5471" t="s">
        <v>106</v>
      </c>
      <c r="AZ5471">
        <v>0</v>
      </c>
      <c r="BA5471">
        <v>0</v>
      </c>
      <c r="BD5471" s="3">
        <v>41321.663194444445</v>
      </c>
      <c r="BE5471" s="3">
        <v>41328.377083333333</v>
      </c>
      <c r="BF5471" t="s">
        <v>115</v>
      </c>
      <c r="BG5471" t="s">
        <v>115</v>
      </c>
      <c r="BH5471">
        <v>8149</v>
      </c>
      <c r="BM5471">
        <v>43550</v>
      </c>
      <c r="BR5471" t="s">
        <v>116</v>
      </c>
      <c r="BS5471" t="s">
        <v>117</v>
      </c>
      <c r="BU5471">
        <v>1</v>
      </c>
      <c r="BV5471" t="s">
        <v>118</v>
      </c>
      <c r="BX5471" t="s">
        <v>119</v>
      </c>
      <c r="BY5471" t="s">
        <v>119</v>
      </c>
      <c r="BZ5471" t="s">
        <v>119</v>
      </c>
      <c r="CA5471">
        <v>1</v>
      </c>
      <c r="CC5471" t="s">
        <v>120</v>
      </c>
      <c r="CH5471">
        <v>540</v>
      </c>
      <c r="CI5471">
        <v>30310</v>
      </c>
      <c r="CJ5471" t="s">
        <v>106</v>
      </c>
      <c r="CK5471" t="s">
        <v>106</v>
      </c>
      <c r="CL5471">
        <v>15</v>
      </c>
      <c r="CM5471" t="s">
        <v>3211</v>
      </c>
      <c r="CO5471">
        <v>125531</v>
      </c>
      <c r="CQ5471">
        <v>0</v>
      </c>
      <c r="CR5471">
        <v>0</v>
      </c>
      <c r="CS5471">
        <v>0</v>
      </c>
      <c r="CY5471" t="s">
        <v>123</v>
      </c>
      <c r="CZ5471" t="s">
        <v>124</v>
      </c>
      <c r="DD5471" t="str" cm="1">
        <f t="array" ref="DD5471:DE5471">TEXT(_xlfn.SEQUENCE(1, DATEDIF(AG5471, AH5471, "m") + 1, AG5471, 30), "YYYY-APMM")</f>
        <v>2014-AP02</v>
      </c>
      <c r="DE5471" t="str">
        <v>2014-AP03</v>
      </c>
      <c r="DN5471">
        <f t="shared" si="170"/>
        <v>93.2</v>
      </c>
      <c r="DO5471" t="str">
        <f t="shared" si="171"/>
        <v>LABOR- SUBCONTRACTOR</v>
      </c>
    </row>
    <row r="5472" spans="1:119" x14ac:dyDescent="0.35">
      <c r="A5472" t="s">
        <v>105</v>
      </c>
      <c r="B5472">
        <v>504757</v>
      </c>
      <c r="C5472">
        <v>6359</v>
      </c>
      <c r="D5472">
        <v>125536</v>
      </c>
      <c r="E5472">
        <v>13662</v>
      </c>
      <c r="F5472">
        <v>0</v>
      </c>
      <c r="G5472" t="s">
        <v>106</v>
      </c>
      <c r="H5472" t="s">
        <v>106</v>
      </c>
      <c r="I5472" t="s">
        <v>106</v>
      </c>
      <c r="J5472" t="s">
        <v>107</v>
      </c>
      <c r="K5472" t="s">
        <v>108</v>
      </c>
      <c r="L5472" t="s">
        <v>109</v>
      </c>
      <c r="M5472" t="s">
        <v>110</v>
      </c>
      <c r="N5472" t="s">
        <v>11977</v>
      </c>
      <c r="O5472" t="s">
        <v>3095</v>
      </c>
      <c r="P5472">
        <v>8177</v>
      </c>
      <c r="Q5472">
        <v>0</v>
      </c>
      <c r="R5472">
        <v>0</v>
      </c>
      <c r="S5472">
        <v>200</v>
      </c>
      <c r="T5472">
        <v>0</v>
      </c>
      <c r="U5472">
        <v>3000</v>
      </c>
      <c r="V5472">
        <v>3000</v>
      </c>
      <c r="W5472">
        <v>200</v>
      </c>
      <c r="X5472">
        <v>0</v>
      </c>
      <c r="Y5472">
        <v>0</v>
      </c>
      <c r="Z5472">
        <v>0</v>
      </c>
      <c r="AD5472" s="1">
        <v>41720.333333333336</v>
      </c>
      <c r="AE5472" s="1">
        <v>41748.708333333336</v>
      </c>
      <c r="AG5472" s="1">
        <v>41720.333333333336</v>
      </c>
      <c r="AH5472" s="1">
        <v>41748.708333333336</v>
      </c>
      <c r="AI5472" s="1">
        <v>41720.333333333336</v>
      </c>
      <c r="AJ5472" s="1">
        <v>41748.708333333336</v>
      </c>
      <c r="AK5472" s="1">
        <v>41720.333333333336</v>
      </c>
      <c r="AL5472" s="1">
        <v>41748.708333333336</v>
      </c>
      <c r="AM5472" s="1">
        <v>41720.333333333336</v>
      </c>
      <c r="AN5472" s="1">
        <v>41748.708333333336</v>
      </c>
      <c r="AP5472" t="s">
        <v>113</v>
      </c>
      <c r="AU5472" t="s">
        <v>11978</v>
      </c>
      <c r="AY5472" t="s">
        <v>119</v>
      </c>
      <c r="AZ5472">
        <v>0</v>
      </c>
      <c r="BA5472">
        <v>0</v>
      </c>
      <c r="BD5472" s="3">
        <v>41321.663194444445</v>
      </c>
      <c r="BE5472" s="3">
        <v>41321.663888888892</v>
      </c>
      <c r="BF5472" t="s">
        <v>115</v>
      </c>
      <c r="BG5472" t="s">
        <v>115</v>
      </c>
      <c r="BH5472">
        <v>8149</v>
      </c>
      <c r="BM5472">
        <v>43540</v>
      </c>
      <c r="BR5472" t="s">
        <v>1299</v>
      </c>
      <c r="BS5472" t="s">
        <v>1300</v>
      </c>
      <c r="BU5472">
        <v>1</v>
      </c>
      <c r="BV5472" t="s">
        <v>118</v>
      </c>
      <c r="BX5472" t="s">
        <v>119</v>
      </c>
      <c r="BY5472" t="s">
        <v>119</v>
      </c>
      <c r="BZ5472" t="s">
        <v>119</v>
      </c>
      <c r="CA5472">
        <v>1</v>
      </c>
      <c r="CC5472" t="s">
        <v>120</v>
      </c>
      <c r="CH5472">
        <v>540</v>
      </c>
      <c r="CI5472">
        <v>30340</v>
      </c>
      <c r="CJ5472" t="s">
        <v>106</v>
      </c>
      <c r="CK5472" t="s">
        <v>106</v>
      </c>
      <c r="CL5472">
        <v>30</v>
      </c>
      <c r="CM5472" t="s">
        <v>3097</v>
      </c>
      <c r="CO5472">
        <v>125502</v>
      </c>
      <c r="CQ5472">
        <v>0</v>
      </c>
      <c r="CR5472">
        <v>0</v>
      </c>
      <c r="CS5472">
        <v>0</v>
      </c>
      <c r="CY5472" t="s">
        <v>123</v>
      </c>
      <c r="CZ5472" t="s">
        <v>124</v>
      </c>
      <c r="DD5472" t="str" cm="1">
        <f t="array" ref="DD5472">TEXT(_xlfn.SEQUENCE(1, DATEDIF(AG5472, AH5472, "m") + 1, AG5472, 30), "YYYY-APMM")</f>
        <v>2014-AP03</v>
      </c>
      <c r="DN5472">
        <f t="shared" si="170"/>
        <v>3000</v>
      </c>
      <c r="DO5472" t="str">
        <f t="shared" si="171"/>
        <v>LABOR - CIVIL</v>
      </c>
    </row>
    <row r="5473" spans="1:119" x14ac:dyDescent="0.35">
      <c r="A5473" t="s">
        <v>105</v>
      </c>
      <c r="B5473">
        <v>504758</v>
      </c>
      <c r="C5473">
        <v>6359</v>
      </c>
      <c r="D5473">
        <v>125536</v>
      </c>
      <c r="E5473">
        <v>13662</v>
      </c>
      <c r="F5473">
        <v>0</v>
      </c>
      <c r="G5473" t="s">
        <v>106</v>
      </c>
      <c r="H5473" t="s">
        <v>106</v>
      </c>
      <c r="I5473" t="s">
        <v>106</v>
      </c>
      <c r="J5473" t="s">
        <v>107</v>
      </c>
      <c r="K5473" t="s">
        <v>108</v>
      </c>
      <c r="L5473" t="s">
        <v>109</v>
      </c>
      <c r="M5473" t="s">
        <v>110</v>
      </c>
      <c r="N5473" t="s">
        <v>11979</v>
      </c>
      <c r="O5473" t="s">
        <v>3099</v>
      </c>
      <c r="P5473">
        <v>8177</v>
      </c>
      <c r="Q5473">
        <v>0</v>
      </c>
      <c r="R5473">
        <v>0</v>
      </c>
      <c r="S5473">
        <v>200</v>
      </c>
      <c r="T5473">
        <v>0</v>
      </c>
      <c r="U5473">
        <v>1500</v>
      </c>
      <c r="V5473">
        <v>1500</v>
      </c>
      <c r="W5473">
        <v>200</v>
      </c>
      <c r="X5473">
        <v>0</v>
      </c>
      <c r="Y5473">
        <v>0</v>
      </c>
      <c r="Z5473">
        <v>0</v>
      </c>
      <c r="AD5473" s="1">
        <v>41720.333333333336</v>
      </c>
      <c r="AE5473" s="1">
        <v>41748.708333333336</v>
      </c>
      <c r="AG5473" s="1">
        <v>41720.333333333336</v>
      </c>
      <c r="AH5473" s="1">
        <v>41748.708333333336</v>
      </c>
      <c r="AI5473" s="1">
        <v>41720.333333333336</v>
      </c>
      <c r="AJ5473" s="1">
        <v>41748.708333333336</v>
      </c>
      <c r="AK5473" s="1">
        <v>41720.333333333336</v>
      </c>
      <c r="AL5473" s="1">
        <v>41748.708333333336</v>
      </c>
      <c r="AM5473" s="1">
        <v>41720.333333333336</v>
      </c>
      <c r="AN5473" s="1">
        <v>41748.708333333336</v>
      </c>
      <c r="AP5473" t="s">
        <v>113</v>
      </c>
      <c r="AU5473" t="s">
        <v>11980</v>
      </c>
      <c r="AY5473" t="s">
        <v>119</v>
      </c>
      <c r="AZ5473">
        <v>0</v>
      </c>
      <c r="BA5473">
        <v>0</v>
      </c>
      <c r="BD5473" s="3">
        <v>41321.663194444445</v>
      </c>
      <c r="BE5473" s="3">
        <v>41321.663888888892</v>
      </c>
      <c r="BF5473" t="s">
        <v>115</v>
      </c>
      <c r="BG5473" t="s">
        <v>115</v>
      </c>
      <c r="BH5473">
        <v>8149</v>
      </c>
      <c r="BM5473">
        <v>43540</v>
      </c>
      <c r="BR5473" t="s">
        <v>1299</v>
      </c>
      <c r="BS5473" t="s">
        <v>1300</v>
      </c>
      <c r="BU5473">
        <v>1</v>
      </c>
      <c r="BV5473" t="s">
        <v>118</v>
      </c>
      <c r="BX5473" t="s">
        <v>119</v>
      </c>
      <c r="BY5473" t="s">
        <v>119</v>
      </c>
      <c r="BZ5473" t="s">
        <v>119</v>
      </c>
      <c r="CA5473">
        <v>1</v>
      </c>
      <c r="CC5473" t="s">
        <v>120</v>
      </c>
      <c r="CH5473">
        <v>540</v>
      </c>
      <c r="CI5473">
        <v>30340</v>
      </c>
      <c r="CJ5473" t="s">
        <v>106</v>
      </c>
      <c r="CK5473" t="s">
        <v>106</v>
      </c>
      <c r="CL5473">
        <v>30</v>
      </c>
      <c r="CM5473" t="s">
        <v>3097</v>
      </c>
      <c r="CO5473">
        <v>125502</v>
      </c>
      <c r="CQ5473">
        <v>0</v>
      </c>
      <c r="CR5473">
        <v>0</v>
      </c>
      <c r="CS5473">
        <v>0</v>
      </c>
      <c r="CY5473" t="s">
        <v>123</v>
      </c>
      <c r="CZ5473" t="s">
        <v>124</v>
      </c>
      <c r="DD5473" t="str" cm="1">
        <f t="array" ref="DD5473">TEXT(_xlfn.SEQUENCE(1, DATEDIF(AG5473, AH5473, "m") + 1, AG5473, 30), "YYYY-APMM")</f>
        <v>2014-AP03</v>
      </c>
      <c r="DN5473">
        <f t="shared" si="170"/>
        <v>1500</v>
      </c>
      <c r="DO5473" t="str">
        <f t="shared" si="171"/>
        <v>LABOR - CIVIL</v>
      </c>
    </row>
    <row r="5474" spans="1:119" x14ac:dyDescent="0.35">
      <c r="A5474" t="s">
        <v>105</v>
      </c>
      <c r="B5474">
        <v>504759</v>
      </c>
      <c r="C5474">
        <v>6359</v>
      </c>
      <c r="D5474">
        <v>125536</v>
      </c>
      <c r="E5474">
        <v>13662</v>
      </c>
      <c r="F5474">
        <v>0</v>
      </c>
      <c r="G5474" t="s">
        <v>106</v>
      </c>
      <c r="H5474" t="s">
        <v>106</v>
      </c>
      <c r="I5474" t="s">
        <v>106</v>
      </c>
      <c r="J5474" t="s">
        <v>107</v>
      </c>
      <c r="K5474" t="s">
        <v>108</v>
      </c>
      <c r="L5474" t="s">
        <v>109</v>
      </c>
      <c r="M5474" t="s">
        <v>110</v>
      </c>
      <c r="N5474" t="s">
        <v>11981</v>
      </c>
      <c r="O5474" t="s">
        <v>3102</v>
      </c>
      <c r="P5474">
        <v>8177</v>
      </c>
      <c r="Q5474">
        <v>0</v>
      </c>
      <c r="R5474">
        <v>0</v>
      </c>
      <c r="S5474">
        <v>200</v>
      </c>
      <c r="T5474">
        <v>0</v>
      </c>
      <c r="U5474">
        <v>3000</v>
      </c>
      <c r="V5474">
        <v>3000</v>
      </c>
      <c r="W5474">
        <v>200</v>
      </c>
      <c r="X5474">
        <v>0</v>
      </c>
      <c r="Y5474">
        <v>0</v>
      </c>
      <c r="Z5474">
        <v>0</v>
      </c>
      <c r="AD5474" s="1">
        <v>41720.333333333336</v>
      </c>
      <c r="AE5474" s="1">
        <v>41748.708333333336</v>
      </c>
      <c r="AG5474" s="1">
        <v>41720.333333333336</v>
      </c>
      <c r="AH5474" s="1">
        <v>41748.708333333336</v>
      </c>
      <c r="AI5474" s="1">
        <v>41720.333333333336</v>
      </c>
      <c r="AJ5474" s="1">
        <v>41748.708333333336</v>
      </c>
      <c r="AK5474" s="1">
        <v>41720.333333333336</v>
      </c>
      <c r="AL5474" s="1">
        <v>41748.708333333336</v>
      </c>
      <c r="AM5474" s="1">
        <v>41720.333333333336</v>
      </c>
      <c r="AN5474" s="1">
        <v>41748.708333333336</v>
      </c>
      <c r="AP5474" t="s">
        <v>113</v>
      </c>
      <c r="AU5474" t="s">
        <v>11982</v>
      </c>
      <c r="AY5474" t="s">
        <v>119</v>
      </c>
      <c r="AZ5474">
        <v>0</v>
      </c>
      <c r="BA5474">
        <v>0</v>
      </c>
      <c r="BD5474" s="3">
        <v>41321.663194444445</v>
      </c>
      <c r="BE5474" s="3">
        <v>41321.663888888892</v>
      </c>
      <c r="BF5474" t="s">
        <v>115</v>
      </c>
      <c r="BG5474" t="s">
        <v>115</v>
      </c>
      <c r="BH5474">
        <v>8149</v>
      </c>
      <c r="BM5474">
        <v>43540</v>
      </c>
      <c r="BR5474" t="s">
        <v>1299</v>
      </c>
      <c r="BS5474" t="s">
        <v>1300</v>
      </c>
      <c r="BU5474">
        <v>1</v>
      </c>
      <c r="BV5474" t="s">
        <v>118</v>
      </c>
      <c r="BX5474" t="s">
        <v>119</v>
      </c>
      <c r="BY5474" t="s">
        <v>119</v>
      </c>
      <c r="BZ5474" t="s">
        <v>119</v>
      </c>
      <c r="CA5474">
        <v>1</v>
      </c>
      <c r="CC5474" t="s">
        <v>120</v>
      </c>
      <c r="CH5474">
        <v>540</v>
      </c>
      <c r="CI5474">
        <v>30340</v>
      </c>
      <c r="CJ5474" t="s">
        <v>106</v>
      </c>
      <c r="CK5474" t="s">
        <v>106</v>
      </c>
      <c r="CL5474">
        <v>30</v>
      </c>
      <c r="CM5474" t="s">
        <v>3097</v>
      </c>
      <c r="CO5474">
        <v>125502</v>
      </c>
      <c r="CQ5474">
        <v>0</v>
      </c>
      <c r="CR5474">
        <v>0</v>
      </c>
      <c r="CS5474">
        <v>0</v>
      </c>
      <c r="CY5474" t="s">
        <v>123</v>
      </c>
      <c r="CZ5474" t="s">
        <v>124</v>
      </c>
      <c r="DD5474" t="str" cm="1">
        <f t="array" ref="DD5474">TEXT(_xlfn.SEQUENCE(1, DATEDIF(AG5474, AH5474, "m") + 1, AG5474, 30), "YYYY-APMM")</f>
        <v>2014-AP03</v>
      </c>
      <c r="DN5474">
        <f t="shared" si="170"/>
        <v>3000</v>
      </c>
      <c r="DO5474" t="str">
        <f t="shared" si="171"/>
        <v>LABOR - CIVIL</v>
      </c>
    </row>
    <row r="5475" spans="1:119" x14ac:dyDescent="0.35">
      <c r="A5475" t="s">
        <v>105</v>
      </c>
      <c r="B5475">
        <v>504760</v>
      </c>
      <c r="C5475">
        <v>6359</v>
      </c>
      <c r="D5475">
        <v>125538</v>
      </c>
      <c r="E5475">
        <v>13662</v>
      </c>
      <c r="F5475">
        <v>0</v>
      </c>
      <c r="G5475" t="s">
        <v>106</v>
      </c>
      <c r="H5475" t="s">
        <v>106</v>
      </c>
      <c r="I5475" t="s">
        <v>106</v>
      </c>
      <c r="J5475" t="s">
        <v>107</v>
      </c>
      <c r="K5475" t="s">
        <v>108</v>
      </c>
      <c r="L5475" t="s">
        <v>109</v>
      </c>
      <c r="M5475" t="s">
        <v>110</v>
      </c>
      <c r="N5475" t="s">
        <v>11983</v>
      </c>
      <c r="O5475" t="s">
        <v>3102</v>
      </c>
      <c r="P5475">
        <v>8178</v>
      </c>
      <c r="Q5475">
        <v>0</v>
      </c>
      <c r="R5475">
        <v>0</v>
      </c>
      <c r="S5475">
        <v>200</v>
      </c>
      <c r="T5475">
        <v>0</v>
      </c>
      <c r="U5475">
        <v>3000</v>
      </c>
      <c r="V5475">
        <v>3000</v>
      </c>
      <c r="W5475">
        <v>200</v>
      </c>
      <c r="X5475">
        <v>0</v>
      </c>
      <c r="Y5475">
        <v>0</v>
      </c>
      <c r="Z5475">
        <v>0</v>
      </c>
      <c r="AD5475" s="1">
        <v>41807.333333333336</v>
      </c>
      <c r="AE5475" s="1">
        <v>41835.708333333336</v>
      </c>
      <c r="AG5475" s="1">
        <v>41807.333333333336</v>
      </c>
      <c r="AH5475" s="1">
        <v>41835.708333333336</v>
      </c>
      <c r="AI5475" s="1">
        <v>41807.333333333336</v>
      </c>
      <c r="AJ5475" s="1">
        <v>41835.708333333336</v>
      </c>
      <c r="AK5475" s="1">
        <v>41807.333333333336</v>
      </c>
      <c r="AL5475" s="1">
        <v>41835.708333333336</v>
      </c>
      <c r="AM5475" s="1">
        <v>41807.333333333336</v>
      </c>
      <c r="AN5475" s="1">
        <v>41835.708333333336</v>
      </c>
      <c r="AP5475" t="s">
        <v>113</v>
      </c>
      <c r="AU5475" t="s">
        <v>11984</v>
      </c>
      <c r="AY5475" t="s">
        <v>119</v>
      </c>
      <c r="AZ5475">
        <v>0</v>
      </c>
      <c r="BA5475">
        <v>0</v>
      </c>
      <c r="BD5475" s="3">
        <v>41321.663194444445</v>
      </c>
      <c r="BE5475" s="3">
        <v>41321.663888888892</v>
      </c>
      <c r="BF5475" t="s">
        <v>115</v>
      </c>
      <c r="BG5475" t="s">
        <v>115</v>
      </c>
      <c r="BH5475">
        <v>8149</v>
      </c>
      <c r="BM5475">
        <v>43550</v>
      </c>
      <c r="BR5475" t="s">
        <v>116</v>
      </c>
      <c r="BS5475" t="s">
        <v>117</v>
      </c>
      <c r="BU5475">
        <v>1</v>
      </c>
      <c r="BV5475" t="s">
        <v>118</v>
      </c>
      <c r="BX5475" t="s">
        <v>119</v>
      </c>
      <c r="BY5475" t="s">
        <v>119</v>
      </c>
      <c r="BZ5475" t="s">
        <v>119</v>
      </c>
      <c r="CA5475">
        <v>1</v>
      </c>
      <c r="CC5475" t="s">
        <v>120</v>
      </c>
      <c r="CH5475">
        <v>540</v>
      </c>
      <c r="CI5475">
        <v>31420</v>
      </c>
      <c r="CJ5475" t="s">
        <v>106</v>
      </c>
      <c r="CK5475" t="s">
        <v>106</v>
      </c>
      <c r="CL5475">
        <v>30</v>
      </c>
      <c r="CM5475" t="s">
        <v>3097</v>
      </c>
      <c r="CO5475">
        <v>125537</v>
      </c>
      <c r="CQ5475">
        <v>0</v>
      </c>
      <c r="CR5475">
        <v>0</v>
      </c>
      <c r="CS5475">
        <v>0</v>
      </c>
      <c r="CY5475" t="s">
        <v>123</v>
      </c>
      <c r="CZ5475" t="s">
        <v>124</v>
      </c>
      <c r="DD5475" t="str" cm="1">
        <f t="array" ref="DD5475">TEXT(_xlfn.SEQUENCE(1, DATEDIF(AG5475, AH5475, "m") + 1, AG5475, 30), "YYYY-APMM")</f>
        <v>2014-AP06</v>
      </c>
      <c r="DN5475">
        <f t="shared" si="170"/>
        <v>3000</v>
      </c>
      <c r="DO5475" t="str">
        <f t="shared" si="171"/>
        <v>LABOR- SUBCONTRACTOR</v>
      </c>
    </row>
    <row r="5476" spans="1:119" x14ac:dyDescent="0.35">
      <c r="A5476" t="s">
        <v>105</v>
      </c>
      <c r="B5476">
        <v>504761</v>
      </c>
      <c r="C5476">
        <v>6359</v>
      </c>
      <c r="D5476">
        <v>125538</v>
      </c>
      <c r="E5476">
        <v>13662</v>
      </c>
      <c r="F5476">
        <v>0</v>
      </c>
      <c r="G5476" t="s">
        <v>106</v>
      </c>
      <c r="H5476" t="s">
        <v>106</v>
      </c>
      <c r="I5476" t="s">
        <v>106</v>
      </c>
      <c r="J5476" t="s">
        <v>107</v>
      </c>
      <c r="K5476" t="s">
        <v>108</v>
      </c>
      <c r="L5476" t="s">
        <v>109</v>
      </c>
      <c r="M5476" t="s">
        <v>110</v>
      </c>
      <c r="N5476" t="s">
        <v>11985</v>
      </c>
      <c r="O5476" t="s">
        <v>3095</v>
      </c>
      <c r="P5476">
        <v>8178</v>
      </c>
      <c r="Q5476">
        <v>0</v>
      </c>
      <c r="R5476">
        <v>0</v>
      </c>
      <c r="S5476">
        <v>200</v>
      </c>
      <c r="T5476">
        <v>0</v>
      </c>
      <c r="U5476">
        <v>3000</v>
      </c>
      <c r="V5476">
        <v>3000</v>
      </c>
      <c r="W5476">
        <v>200</v>
      </c>
      <c r="X5476">
        <v>0</v>
      </c>
      <c r="Y5476">
        <v>0</v>
      </c>
      <c r="Z5476">
        <v>0</v>
      </c>
      <c r="AD5476" s="1">
        <v>41807.333333333336</v>
      </c>
      <c r="AE5476" s="1">
        <v>41835.708333333336</v>
      </c>
      <c r="AG5476" s="1">
        <v>41807.333333333336</v>
      </c>
      <c r="AH5476" s="1">
        <v>41835.708333333336</v>
      </c>
      <c r="AI5476" s="1">
        <v>41807.333333333336</v>
      </c>
      <c r="AJ5476" s="1">
        <v>41835.708333333336</v>
      </c>
      <c r="AK5476" s="1">
        <v>41807.333333333336</v>
      </c>
      <c r="AL5476" s="1">
        <v>41835.708333333336</v>
      </c>
      <c r="AM5476" s="1">
        <v>41807.333333333336</v>
      </c>
      <c r="AN5476" s="1">
        <v>41835.708333333336</v>
      </c>
      <c r="AP5476" t="s">
        <v>113</v>
      </c>
      <c r="AU5476" t="s">
        <v>11986</v>
      </c>
      <c r="AY5476" t="s">
        <v>119</v>
      </c>
      <c r="AZ5476">
        <v>0</v>
      </c>
      <c r="BA5476">
        <v>0</v>
      </c>
      <c r="BD5476" s="3">
        <v>41321.663194444445</v>
      </c>
      <c r="BE5476" s="3">
        <v>41321.663888888892</v>
      </c>
      <c r="BF5476" t="s">
        <v>115</v>
      </c>
      <c r="BG5476" t="s">
        <v>115</v>
      </c>
      <c r="BH5476">
        <v>8149</v>
      </c>
      <c r="BM5476">
        <v>43550</v>
      </c>
      <c r="BR5476" t="s">
        <v>116</v>
      </c>
      <c r="BS5476" t="s">
        <v>117</v>
      </c>
      <c r="BU5476">
        <v>1</v>
      </c>
      <c r="BV5476" t="s">
        <v>118</v>
      </c>
      <c r="BX5476" t="s">
        <v>119</v>
      </c>
      <c r="BY5476" t="s">
        <v>119</v>
      </c>
      <c r="BZ5476" t="s">
        <v>119</v>
      </c>
      <c r="CA5476">
        <v>1</v>
      </c>
      <c r="CC5476" t="s">
        <v>120</v>
      </c>
      <c r="CH5476">
        <v>540</v>
      </c>
      <c r="CI5476">
        <v>31420</v>
      </c>
      <c r="CJ5476" t="s">
        <v>106</v>
      </c>
      <c r="CK5476" t="s">
        <v>106</v>
      </c>
      <c r="CL5476">
        <v>30</v>
      </c>
      <c r="CM5476" t="s">
        <v>3097</v>
      </c>
      <c r="CO5476">
        <v>125537</v>
      </c>
      <c r="CQ5476">
        <v>0</v>
      </c>
      <c r="CR5476">
        <v>0</v>
      </c>
      <c r="CS5476">
        <v>0</v>
      </c>
      <c r="CY5476" t="s">
        <v>123</v>
      </c>
      <c r="CZ5476" t="s">
        <v>124</v>
      </c>
      <c r="DD5476" t="str" cm="1">
        <f t="array" ref="DD5476">TEXT(_xlfn.SEQUENCE(1, DATEDIF(AG5476, AH5476, "m") + 1, AG5476, 30), "YYYY-APMM")</f>
        <v>2014-AP06</v>
      </c>
      <c r="DN5476">
        <f t="shared" si="170"/>
        <v>3000</v>
      </c>
      <c r="DO5476" t="str">
        <f t="shared" si="171"/>
        <v>LABOR- SUBCONTRACTOR</v>
      </c>
    </row>
    <row r="5477" spans="1:119" x14ac:dyDescent="0.35">
      <c r="A5477" t="s">
        <v>105</v>
      </c>
      <c r="B5477">
        <v>504762</v>
      </c>
      <c r="C5477">
        <v>6359</v>
      </c>
      <c r="D5477">
        <v>125538</v>
      </c>
      <c r="E5477">
        <v>13662</v>
      </c>
      <c r="F5477">
        <v>0</v>
      </c>
      <c r="G5477" t="s">
        <v>106</v>
      </c>
      <c r="H5477" t="s">
        <v>106</v>
      </c>
      <c r="I5477" t="s">
        <v>106</v>
      </c>
      <c r="J5477" t="s">
        <v>107</v>
      </c>
      <c r="K5477" t="s">
        <v>108</v>
      </c>
      <c r="L5477" t="s">
        <v>109</v>
      </c>
      <c r="M5477" t="s">
        <v>110</v>
      </c>
      <c r="N5477" t="s">
        <v>11987</v>
      </c>
      <c r="O5477" t="s">
        <v>3099</v>
      </c>
      <c r="P5477">
        <v>8178</v>
      </c>
      <c r="Q5477">
        <v>0</v>
      </c>
      <c r="R5477">
        <v>0</v>
      </c>
      <c r="S5477">
        <v>200</v>
      </c>
      <c r="T5477">
        <v>0</v>
      </c>
      <c r="U5477">
        <v>1500</v>
      </c>
      <c r="V5477">
        <v>1500</v>
      </c>
      <c r="W5477">
        <v>200</v>
      </c>
      <c r="X5477">
        <v>0</v>
      </c>
      <c r="Y5477">
        <v>0</v>
      </c>
      <c r="Z5477">
        <v>0</v>
      </c>
      <c r="AD5477" s="1">
        <v>41807.333333333336</v>
      </c>
      <c r="AE5477" s="1">
        <v>41835.708333333336</v>
      </c>
      <c r="AG5477" s="1">
        <v>41807.333333333336</v>
      </c>
      <c r="AH5477" s="1">
        <v>41835.708333333336</v>
      </c>
      <c r="AI5477" s="1">
        <v>41807.333333333336</v>
      </c>
      <c r="AJ5477" s="1">
        <v>41835.708333333336</v>
      </c>
      <c r="AK5477" s="1">
        <v>41807.333333333336</v>
      </c>
      <c r="AL5477" s="1">
        <v>41835.708333333336</v>
      </c>
      <c r="AM5477" s="1">
        <v>41807.333333333336</v>
      </c>
      <c r="AN5477" s="1">
        <v>41835.708333333336</v>
      </c>
      <c r="AP5477" t="s">
        <v>113</v>
      </c>
      <c r="AU5477" t="s">
        <v>11988</v>
      </c>
      <c r="AY5477" t="s">
        <v>119</v>
      </c>
      <c r="AZ5477">
        <v>0</v>
      </c>
      <c r="BA5477">
        <v>0</v>
      </c>
      <c r="BD5477" s="3">
        <v>41321.663194444445</v>
      </c>
      <c r="BE5477" s="3">
        <v>41321.663888888892</v>
      </c>
      <c r="BF5477" t="s">
        <v>115</v>
      </c>
      <c r="BG5477" t="s">
        <v>115</v>
      </c>
      <c r="BH5477">
        <v>8149</v>
      </c>
      <c r="BM5477">
        <v>43550</v>
      </c>
      <c r="BR5477" t="s">
        <v>116</v>
      </c>
      <c r="BS5477" t="s">
        <v>117</v>
      </c>
      <c r="BU5477">
        <v>1</v>
      </c>
      <c r="BV5477" t="s">
        <v>118</v>
      </c>
      <c r="BX5477" t="s">
        <v>119</v>
      </c>
      <c r="BY5477" t="s">
        <v>119</v>
      </c>
      <c r="BZ5477" t="s">
        <v>119</v>
      </c>
      <c r="CA5477">
        <v>1</v>
      </c>
      <c r="CC5477" t="s">
        <v>120</v>
      </c>
      <c r="CH5477">
        <v>540</v>
      </c>
      <c r="CI5477">
        <v>31420</v>
      </c>
      <c r="CJ5477" t="s">
        <v>106</v>
      </c>
      <c r="CK5477" t="s">
        <v>106</v>
      </c>
      <c r="CL5477">
        <v>30</v>
      </c>
      <c r="CM5477" t="s">
        <v>3097</v>
      </c>
      <c r="CO5477">
        <v>125537</v>
      </c>
      <c r="CQ5477">
        <v>0</v>
      </c>
      <c r="CR5477">
        <v>0</v>
      </c>
      <c r="CS5477">
        <v>0</v>
      </c>
      <c r="CY5477" t="s">
        <v>123</v>
      </c>
      <c r="CZ5477" t="s">
        <v>124</v>
      </c>
      <c r="DD5477" t="str" cm="1">
        <f t="array" ref="DD5477">TEXT(_xlfn.SEQUENCE(1, DATEDIF(AG5477, AH5477, "m") + 1, AG5477, 30), "YYYY-APMM")</f>
        <v>2014-AP06</v>
      </c>
      <c r="DN5477">
        <f t="shared" si="170"/>
        <v>1500</v>
      </c>
      <c r="DO5477" t="str">
        <f t="shared" si="171"/>
        <v>LABOR- SUBCONTRACTOR</v>
      </c>
    </row>
    <row r="5478" spans="1:119" x14ac:dyDescent="0.35">
      <c r="A5478" t="s">
        <v>105</v>
      </c>
      <c r="B5478">
        <v>504763</v>
      </c>
      <c r="C5478">
        <v>6359</v>
      </c>
      <c r="D5478">
        <v>125540</v>
      </c>
      <c r="E5478">
        <v>13662</v>
      </c>
      <c r="F5478">
        <v>0</v>
      </c>
      <c r="G5478" t="s">
        <v>106</v>
      </c>
      <c r="H5478" t="s">
        <v>106</v>
      </c>
      <c r="I5478" t="s">
        <v>106</v>
      </c>
      <c r="J5478" t="s">
        <v>107</v>
      </c>
      <c r="K5478" t="s">
        <v>108</v>
      </c>
      <c r="L5478" t="s">
        <v>109</v>
      </c>
      <c r="M5478" t="s">
        <v>110</v>
      </c>
      <c r="N5478" t="s">
        <v>11989</v>
      </c>
      <c r="O5478" t="s">
        <v>3178</v>
      </c>
      <c r="P5478">
        <v>8178</v>
      </c>
      <c r="Q5478">
        <v>128</v>
      </c>
      <c r="R5478">
        <v>0</v>
      </c>
      <c r="S5478">
        <v>200</v>
      </c>
      <c r="T5478">
        <v>0</v>
      </c>
      <c r="U5478">
        <v>2744</v>
      </c>
      <c r="V5478">
        <v>2744</v>
      </c>
      <c r="W5478">
        <v>200</v>
      </c>
      <c r="X5478">
        <v>0</v>
      </c>
      <c r="Y5478">
        <v>0</v>
      </c>
      <c r="Z5478">
        <v>0</v>
      </c>
      <c r="AD5478" s="1">
        <v>41771.333333333336</v>
      </c>
      <c r="AE5478" s="1">
        <v>41799.708333333336</v>
      </c>
      <c r="AG5478" s="1">
        <v>41752.333333333336</v>
      </c>
      <c r="AH5478" s="1">
        <v>41780.708333333336</v>
      </c>
      <c r="AI5478" s="1">
        <v>41752.333333333336</v>
      </c>
      <c r="AJ5478" s="1">
        <v>41780.708333333336</v>
      </c>
      <c r="AK5478" s="1">
        <v>41752.333333333336</v>
      </c>
      <c r="AL5478" s="1">
        <v>41780.708333333336</v>
      </c>
      <c r="AM5478" s="1">
        <v>41771.333333333336</v>
      </c>
      <c r="AN5478" s="1">
        <v>41799.708333333336</v>
      </c>
      <c r="AP5478" t="s">
        <v>113</v>
      </c>
      <c r="AU5478" t="s">
        <v>11990</v>
      </c>
      <c r="AY5478" t="s">
        <v>106</v>
      </c>
      <c r="AZ5478">
        <v>0</v>
      </c>
      <c r="BA5478">
        <v>0</v>
      </c>
      <c r="BD5478" s="3">
        <v>41321.663194444445</v>
      </c>
      <c r="BE5478" s="3">
        <v>41321.663888888892</v>
      </c>
      <c r="BF5478" t="s">
        <v>115</v>
      </c>
      <c r="BG5478" t="s">
        <v>115</v>
      </c>
      <c r="BH5478">
        <v>8149</v>
      </c>
      <c r="BM5478">
        <v>43550</v>
      </c>
      <c r="BR5478" t="s">
        <v>116</v>
      </c>
      <c r="BS5478" t="s">
        <v>117</v>
      </c>
      <c r="BU5478">
        <v>1</v>
      </c>
      <c r="BV5478" t="s">
        <v>118</v>
      </c>
      <c r="BX5478" t="s">
        <v>119</v>
      </c>
      <c r="BY5478" t="s">
        <v>119</v>
      </c>
      <c r="BZ5478" t="s">
        <v>119</v>
      </c>
      <c r="CA5478">
        <v>1</v>
      </c>
      <c r="CC5478" t="s">
        <v>120</v>
      </c>
      <c r="CH5478">
        <v>540</v>
      </c>
      <c r="CI5478">
        <v>31410</v>
      </c>
      <c r="CJ5478" t="s">
        <v>106</v>
      </c>
      <c r="CK5478" t="s">
        <v>106</v>
      </c>
      <c r="CL5478">
        <v>25</v>
      </c>
      <c r="CM5478" t="s">
        <v>3180</v>
      </c>
      <c r="CO5478">
        <v>125539</v>
      </c>
      <c r="CQ5478">
        <v>0</v>
      </c>
      <c r="CR5478">
        <v>0</v>
      </c>
      <c r="CS5478">
        <v>0</v>
      </c>
      <c r="CY5478" t="s">
        <v>123</v>
      </c>
      <c r="CZ5478" t="s">
        <v>124</v>
      </c>
      <c r="DD5478" t="str" cm="1">
        <f t="array" ref="DD5478">TEXT(_xlfn.SEQUENCE(1, DATEDIF(AG5478, AH5478, "m") + 1, AG5478, 30), "YYYY-APMM")</f>
        <v>2014-AP04</v>
      </c>
      <c r="DN5478">
        <f t="shared" si="170"/>
        <v>2744</v>
      </c>
      <c r="DO5478" t="str">
        <f t="shared" si="171"/>
        <v>LABOR- SUBCONTRACTOR</v>
      </c>
    </row>
    <row r="5479" spans="1:119" x14ac:dyDescent="0.35">
      <c r="A5479" t="s">
        <v>105</v>
      </c>
      <c r="B5479">
        <v>504764</v>
      </c>
      <c r="C5479">
        <v>6359</v>
      </c>
      <c r="D5479">
        <v>125540</v>
      </c>
      <c r="E5479">
        <v>13662</v>
      </c>
      <c r="F5479">
        <v>0</v>
      </c>
      <c r="G5479" t="s">
        <v>106</v>
      </c>
      <c r="H5479" t="s">
        <v>106</v>
      </c>
      <c r="I5479" t="s">
        <v>106</v>
      </c>
      <c r="J5479" t="s">
        <v>107</v>
      </c>
      <c r="K5479" t="s">
        <v>108</v>
      </c>
      <c r="L5479" t="s">
        <v>109</v>
      </c>
      <c r="M5479" t="s">
        <v>110</v>
      </c>
      <c r="N5479" t="s">
        <v>11991</v>
      </c>
      <c r="O5479" t="s">
        <v>3182</v>
      </c>
      <c r="P5479">
        <v>8178</v>
      </c>
      <c r="Q5479">
        <v>128</v>
      </c>
      <c r="R5479">
        <v>128</v>
      </c>
      <c r="S5479">
        <v>200</v>
      </c>
      <c r="T5479">
        <v>0</v>
      </c>
      <c r="U5479">
        <v>168</v>
      </c>
      <c r="V5479">
        <v>168</v>
      </c>
      <c r="W5479">
        <v>200</v>
      </c>
      <c r="X5479">
        <v>0</v>
      </c>
      <c r="Y5479">
        <v>0</v>
      </c>
      <c r="Z5479">
        <v>0</v>
      </c>
      <c r="AD5479" s="1">
        <v>41778.333333333336</v>
      </c>
      <c r="AE5479" s="1">
        <v>41806.708333333336</v>
      </c>
      <c r="AG5479" s="1">
        <v>41759.333333333336</v>
      </c>
      <c r="AH5479" s="1">
        <v>41787.708333333336</v>
      </c>
      <c r="AI5479" s="1">
        <v>41759.333333333336</v>
      </c>
      <c r="AJ5479" s="1">
        <v>41787.708333333336</v>
      </c>
      <c r="AK5479" s="1">
        <v>41759.333333333336</v>
      </c>
      <c r="AL5479" s="1">
        <v>41787.708333333336</v>
      </c>
      <c r="AM5479" s="1">
        <v>41778.333333333336</v>
      </c>
      <c r="AN5479" s="1">
        <v>41806.708333333336</v>
      </c>
      <c r="AP5479" t="s">
        <v>113</v>
      </c>
      <c r="AU5479" t="s">
        <v>11992</v>
      </c>
      <c r="AY5479" t="s">
        <v>106</v>
      </c>
      <c r="AZ5479">
        <v>0</v>
      </c>
      <c r="BA5479">
        <v>0</v>
      </c>
      <c r="BD5479" s="3">
        <v>41321.663194444445</v>
      </c>
      <c r="BE5479" s="3">
        <v>41321.663888888892</v>
      </c>
      <c r="BF5479" t="s">
        <v>115</v>
      </c>
      <c r="BG5479" t="s">
        <v>115</v>
      </c>
      <c r="BH5479">
        <v>8149</v>
      </c>
      <c r="BM5479">
        <v>43550</v>
      </c>
      <c r="BR5479" t="s">
        <v>116</v>
      </c>
      <c r="BS5479" t="s">
        <v>117</v>
      </c>
      <c r="BU5479">
        <v>1</v>
      </c>
      <c r="BV5479" t="s">
        <v>118</v>
      </c>
      <c r="BX5479" t="s">
        <v>119</v>
      </c>
      <c r="BY5479" t="s">
        <v>119</v>
      </c>
      <c r="BZ5479" t="s">
        <v>119</v>
      </c>
      <c r="CA5479">
        <v>1</v>
      </c>
      <c r="CC5479" t="s">
        <v>120</v>
      </c>
      <c r="CH5479">
        <v>540</v>
      </c>
      <c r="CI5479">
        <v>31410</v>
      </c>
      <c r="CJ5479" t="s">
        <v>106</v>
      </c>
      <c r="CK5479" t="s">
        <v>106</v>
      </c>
      <c r="CL5479">
        <v>25</v>
      </c>
      <c r="CM5479" t="s">
        <v>3180</v>
      </c>
      <c r="CO5479">
        <v>125539</v>
      </c>
      <c r="CQ5479">
        <v>0</v>
      </c>
      <c r="CR5479">
        <v>0</v>
      </c>
      <c r="CS5479">
        <v>0</v>
      </c>
      <c r="CY5479" t="s">
        <v>123</v>
      </c>
      <c r="CZ5479" t="s">
        <v>124</v>
      </c>
      <c r="DD5479" t="str" cm="1">
        <f t="array" ref="DD5479">TEXT(_xlfn.SEQUENCE(1, DATEDIF(AG5479, AH5479, "m") + 1, AG5479, 30), "YYYY-APMM")</f>
        <v>2014-AP04</v>
      </c>
      <c r="DN5479">
        <f t="shared" si="170"/>
        <v>168</v>
      </c>
      <c r="DO5479" t="str">
        <f t="shared" si="171"/>
        <v>LABOR- SUBCONTRACTOR</v>
      </c>
    </row>
    <row r="5480" spans="1:119" x14ac:dyDescent="0.35">
      <c r="A5480" t="s">
        <v>105</v>
      </c>
      <c r="B5480">
        <v>504765</v>
      </c>
      <c r="C5480">
        <v>6359</v>
      </c>
      <c r="D5480">
        <v>125541</v>
      </c>
      <c r="E5480">
        <v>13662</v>
      </c>
      <c r="F5480">
        <v>0</v>
      </c>
      <c r="G5480" t="s">
        <v>106</v>
      </c>
      <c r="H5480" t="s">
        <v>106</v>
      </c>
      <c r="I5480" t="s">
        <v>106</v>
      </c>
      <c r="J5480" t="s">
        <v>107</v>
      </c>
      <c r="K5480" t="s">
        <v>108</v>
      </c>
      <c r="L5480" t="s">
        <v>109</v>
      </c>
      <c r="M5480" t="s">
        <v>110</v>
      </c>
      <c r="N5480" t="s">
        <v>11993</v>
      </c>
      <c r="O5480" t="s">
        <v>3185</v>
      </c>
      <c r="P5480">
        <v>8178</v>
      </c>
      <c r="Q5480">
        <v>760</v>
      </c>
      <c r="R5480">
        <v>24</v>
      </c>
      <c r="S5480">
        <v>200</v>
      </c>
      <c r="T5480">
        <v>0</v>
      </c>
      <c r="U5480">
        <v>400</v>
      </c>
      <c r="V5480">
        <v>400</v>
      </c>
      <c r="W5480">
        <v>200</v>
      </c>
      <c r="X5480">
        <v>0</v>
      </c>
      <c r="Y5480">
        <v>0</v>
      </c>
      <c r="Z5480">
        <v>0</v>
      </c>
      <c r="AD5480" s="1">
        <v>41895.333333333336</v>
      </c>
      <c r="AE5480" s="1">
        <v>41925.708333333336</v>
      </c>
      <c r="AG5480" s="1">
        <v>41780.333333333336</v>
      </c>
      <c r="AH5480" s="1">
        <v>41808.708333333336</v>
      </c>
      <c r="AI5480" s="1">
        <v>41780.333333333336</v>
      </c>
      <c r="AJ5480" s="1">
        <v>41808.708333333336</v>
      </c>
      <c r="AK5480" s="1">
        <v>41780.333333333336</v>
      </c>
      <c r="AL5480" s="1">
        <v>41808.708333333336</v>
      </c>
      <c r="AM5480" s="1">
        <v>41895.333333333336</v>
      </c>
      <c r="AN5480" s="1">
        <v>41925.708333333336</v>
      </c>
      <c r="AP5480" t="s">
        <v>113</v>
      </c>
      <c r="AU5480" t="s">
        <v>11994</v>
      </c>
      <c r="AY5480" t="s">
        <v>106</v>
      </c>
      <c r="AZ5480">
        <v>0</v>
      </c>
      <c r="BA5480">
        <v>0</v>
      </c>
      <c r="BD5480" s="3">
        <v>41321.663194444445</v>
      </c>
      <c r="BE5480" s="3">
        <v>41321.697222222225</v>
      </c>
      <c r="BF5480" t="s">
        <v>115</v>
      </c>
      <c r="BG5480" t="s">
        <v>115</v>
      </c>
      <c r="BH5480">
        <v>8149</v>
      </c>
      <c r="BM5480">
        <v>43550</v>
      </c>
      <c r="BR5480" t="s">
        <v>116</v>
      </c>
      <c r="BS5480" t="s">
        <v>117</v>
      </c>
      <c r="BU5480">
        <v>1</v>
      </c>
      <c r="BV5480" t="s">
        <v>118</v>
      </c>
      <c r="BX5480" t="s">
        <v>119</v>
      </c>
      <c r="BY5480" t="s">
        <v>119</v>
      </c>
      <c r="BZ5480" t="s">
        <v>119</v>
      </c>
      <c r="CA5480">
        <v>1</v>
      </c>
      <c r="CC5480" t="s">
        <v>120</v>
      </c>
      <c r="CH5480">
        <v>540</v>
      </c>
      <c r="CI5480">
        <v>31380</v>
      </c>
      <c r="CJ5480" t="s">
        <v>106</v>
      </c>
      <c r="CK5480" t="s">
        <v>106</v>
      </c>
      <c r="CL5480">
        <v>10</v>
      </c>
      <c r="CM5480" t="s">
        <v>3187</v>
      </c>
      <c r="CO5480">
        <v>125539</v>
      </c>
      <c r="CQ5480">
        <v>0</v>
      </c>
      <c r="CR5480">
        <v>0</v>
      </c>
      <c r="CS5480">
        <v>0</v>
      </c>
      <c r="CY5480" t="s">
        <v>123</v>
      </c>
      <c r="CZ5480" t="s">
        <v>124</v>
      </c>
      <c r="DD5480" t="str" cm="1">
        <f t="array" ref="DD5480">TEXT(_xlfn.SEQUENCE(1, DATEDIF(AG5480, AH5480, "m") + 1, AG5480, 30), "YYYY-APMM")</f>
        <v>2014-AP05</v>
      </c>
      <c r="DN5480">
        <f t="shared" si="170"/>
        <v>400</v>
      </c>
      <c r="DO5480" t="str">
        <f t="shared" si="171"/>
        <v>LABOR- SUBCONTRACTOR</v>
      </c>
    </row>
    <row r="5481" spans="1:119" x14ac:dyDescent="0.35">
      <c r="A5481" t="s">
        <v>105</v>
      </c>
      <c r="B5481">
        <v>504766</v>
      </c>
      <c r="C5481">
        <v>6359</v>
      </c>
      <c r="D5481">
        <v>125541</v>
      </c>
      <c r="E5481">
        <v>13662</v>
      </c>
      <c r="F5481">
        <v>0</v>
      </c>
      <c r="G5481" t="s">
        <v>106</v>
      </c>
      <c r="H5481" t="s">
        <v>106</v>
      </c>
      <c r="I5481" t="s">
        <v>106</v>
      </c>
      <c r="J5481" t="s">
        <v>107</v>
      </c>
      <c r="K5481" t="s">
        <v>108</v>
      </c>
      <c r="L5481" t="s">
        <v>109</v>
      </c>
      <c r="M5481" t="s">
        <v>110</v>
      </c>
      <c r="N5481" t="s">
        <v>11995</v>
      </c>
      <c r="O5481" t="s">
        <v>3189</v>
      </c>
      <c r="P5481">
        <v>8164</v>
      </c>
      <c r="Q5481">
        <v>128</v>
      </c>
      <c r="R5481">
        <v>0</v>
      </c>
      <c r="S5481">
        <v>200</v>
      </c>
      <c r="T5481">
        <v>0</v>
      </c>
      <c r="U5481">
        <v>656</v>
      </c>
      <c r="V5481">
        <v>656</v>
      </c>
      <c r="W5481">
        <v>200</v>
      </c>
      <c r="X5481">
        <v>0</v>
      </c>
      <c r="Y5481">
        <v>0</v>
      </c>
      <c r="Z5481">
        <v>0</v>
      </c>
      <c r="AD5481" s="1">
        <v>41732.333333333336</v>
      </c>
      <c r="AE5481" s="1">
        <v>41760.708333333336</v>
      </c>
      <c r="AG5481" s="1">
        <v>41714.333333333336</v>
      </c>
      <c r="AH5481" s="1">
        <v>41742.708333333336</v>
      </c>
      <c r="AI5481" s="1">
        <v>41714.333333333336</v>
      </c>
      <c r="AJ5481" s="1">
        <v>41742.708333333336</v>
      </c>
      <c r="AK5481" s="1">
        <v>41714.333333333336</v>
      </c>
      <c r="AL5481" s="1">
        <v>41742.708333333336</v>
      </c>
      <c r="AM5481" s="1">
        <v>41732.333333333336</v>
      </c>
      <c r="AN5481" s="1">
        <v>41760.708333333336</v>
      </c>
      <c r="AP5481" t="s">
        <v>113</v>
      </c>
      <c r="AU5481" t="s">
        <v>11996</v>
      </c>
      <c r="AY5481" t="s">
        <v>106</v>
      </c>
      <c r="AZ5481">
        <v>0</v>
      </c>
      <c r="BA5481">
        <v>0</v>
      </c>
      <c r="BD5481" s="3">
        <v>41321.663194444445</v>
      </c>
      <c r="BE5481" s="3">
        <v>41321.663888888892</v>
      </c>
      <c r="BF5481" t="s">
        <v>115</v>
      </c>
      <c r="BG5481" t="s">
        <v>115</v>
      </c>
      <c r="BH5481">
        <v>8149</v>
      </c>
      <c r="BM5481">
        <v>43410</v>
      </c>
      <c r="BR5481" t="s">
        <v>2865</v>
      </c>
      <c r="BS5481" t="s">
        <v>2866</v>
      </c>
      <c r="BU5481">
        <v>1</v>
      </c>
      <c r="BV5481" t="s">
        <v>118</v>
      </c>
      <c r="BX5481" t="s">
        <v>119</v>
      </c>
      <c r="BY5481" t="s">
        <v>119</v>
      </c>
      <c r="BZ5481" t="s">
        <v>119</v>
      </c>
      <c r="CA5481">
        <v>1</v>
      </c>
      <c r="CC5481" t="s">
        <v>120</v>
      </c>
      <c r="CH5481">
        <v>540</v>
      </c>
      <c r="CI5481">
        <v>31380</v>
      </c>
      <c r="CJ5481" t="s">
        <v>106</v>
      </c>
      <c r="CK5481" t="s">
        <v>106</v>
      </c>
      <c r="CL5481">
        <v>10</v>
      </c>
      <c r="CM5481" t="s">
        <v>3187</v>
      </c>
      <c r="CO5481">
        <v>125539</v>
      </c>
      <c r="CQ5481">
        <v>0</v>
      </c>
      <c r="CR5481">
        <v>0</v>
      </c>
      <c r="CS5481">
        <v>0</v>
      </c>
      <c r="CY5481" t="s">
        <v>123</v>
      </c>
      <c r="CZ5481" t="s">
        <v>124</v>
      </c>
      <c r="DD5481" t="str" cm="1">
        <f t="array" ref="DD5481">TEXT(_xlfn.SEQUENCE(1, DATEDIF(AG5481, AH5481, "m") + 1, AG5481, 30), "YYYY-APMM")</f>
        <v>2014-AP03</v>
      </c>
      <c r="DN5481">
        <f t="shared" si="170"/>
        <v>656</v>
      </c>
      <c r="DO5481" t="str">
        <f t="shared" si="171"/>
        <v>SCREED MASON SK</v>
      </c>
    </row>
    <row r="5482" spans="1:119" x14ac:dyDescent="0.35">
      <c r="A5482" t="s">
        <v>105</v>
      </c>
      <c r="B5482">
        <v>504767</v>
      </c>
      <c r="C5482">
        <v>6359</v>
      </c>
      <c r="D5482">
        <v>125541</v>
      </c>
      <c r="E5482">
        <v>13662</v>
      </c>
      <c r="F5482">
        <v>0</v>
      </c>
      <c r="G5482" t="s">
        <v>106</v>
      </c>
      <c r="H5482" t="s">
        <v>106</v>
      </c>
      <c r="I5482" t="s">
        <v>106</v>
      </c>
      <c r="J5482" t="s">
        <v>107</v>
      </c>
      <c r="K5482" t="s">
        <v>108</v>
      </c>
      <c r="L5482" t="s">
        <v>109</v>
      </c>
      <c r="M5482" t="s">
        <v>110</v>
      </c>
      <c r="N5482" t="s">
        <v>11997</v>
      </c>
      <c r="O5482" t="s">
        <v>3192</v>
      </c>
      <c r="P5482">
        <v>8178</v>
      </c>
      <c r="Q5482">
        <v>152</v>
      </c>
      <c r="R5482">
        <v>0</v>
      </c>
      <c r="S5482">
        <v>160</v>
      </c>
      <c r="T5482">
        <v>0</v>
      </c>
      <c r="U5482">
        <v>56</v>
      </c>
      <c r="V5482">
        <v>56</v>
      </c>
      <c r="W5482">
        <v>160</v>
      </c>
      <c r="X5482">
        <v>0</v>
      </c>
      <c r="Y5482">
        <v>0</v>
      </c>
      <c r="Z5482">
        <v>0</v>
      </c>
      <c r="AD5482" s="1">
        <v>41753.333333333336</v>
      </c>
      <c r="AE5482" s="1">
        <v>41776.708333333336</v>
      </c>
      <c r="AG5482" s="1">
        <v>41731.333333333336</v>
      </c>
      <c r="AH5482" s="1">
        <v>41753.708333333336</v>
      </c>
      <c r="AI5482" s="1">
        <v>41731.333333333336</v>
      </c>
      <c r="AJ5482" s="1">
        <v>41753.708333333336</v>
      </c>
      <c r="AK5482" s="1">
        <v>41731.333333333336</v>
      </c>
      <c r="AL5482" s="1">
        <v>41753.708333333336</v>
      </c>
      <c r="AM5482" s="1">
        <v>41753.333333333336</v>
      </c>
      <c r="AN5482" s="1">
        <v>41776.708333333336</v>
      </c>
      <c r="AP5482" t="s">
        <v>113</v>
      </c>
      <c r="AU5482" t="s">
        <v>11998</v>
      </c>
      <c r="AY5482" t="s">
        <v>106</v>
      </c>
      <c r="AZ5482">
        <v>0</v>
      </c>
      <c r="BA5482">
        <v>0</v>
      </c>
      <c r="BD5482" s="3">
        <v>41321.663194444445</v>
      </c>
      <c r="BE5482" s="3">
        <v>41321.663888888892</v>
      </c>
      <c r="BF5482" t="s">
        <v>115</v>
      </c>
      <c r="BG5482" t="s">
        <v>115</v>
      </c>
      <c r="BH5482">
        <v>8149</v>
      </c>
      <c r="BM5482">
        <v>43550</v>
      </c>
      <c r="BR5482" t="s">
        <v>116</v>
      </c>
      <c r="BS5482" t="s">
        <v>117</v>
      </c>
      <c r="BU5482">
        <v>1</v>
      </c>
      <c r="BV5482" t="s">
        <v>118</v>
      </c>
      <c r="BX5482" t="s">
        <v>119</v>
      </c>
      <c r="BY5482" t="s">
        <v>119</v>
      </c>
      <c r="BZ5482" t="s">
        <v>119</v>
      </c>
      <c r="CA5482">
        <v>1</v>
      </c>
      <c r="CC5482" t="s">
        <v>120</v>
      </c>
      <c r="CH5482">
        <v>540</v>
      </c>
      <c r="CI5482">
        <v>31380</v>
      </c>
      <c r="CJ5482" t="s">
        <v>106</v>
      </c>
      <c r="CK5482" t="s">
        <v>106</v>
      </c>
      <c r="CL5482">
        <v>10</v>
      </c>
      <c r="CM5482" t="s">
        <v>3187</v>
      </c>
      <c r="CO5482">
        <v>125539</v>
      </c>
      <c r="CQ5482">
        <v>0</v>
      </c>
      <c r="CR5482">
        <v>0</v>
      </c>
      <c r="CS5482">
        <v>0</v>
      </c>
      <c r="CY5482" t="s">
        <v>123</v>
      </c>
      <c r="CZ5482" t="s">
        <v>124</v>
      </c>
      <c r="DD5482" t="str" cm="1">
        <f t="array" ref="DD5482">TEXT(_xlfn.SEQUENCE(1, DATEDIF(AG5482, AH5482, "m") + 1, AG5482, 30), "YYYY-APMM")</f>
        <v>2014-AP04</v>
      </c>
      <c r="DN5482">
        <f t="shared" si="170"/>
        <v>56</v>
      </c>
      <c r="DO5482" t="str">
        <f t="shared" si="171"/>
        <v>LABOR- SUBCONTRACTOR</v>
      </c>
    </row>
    <row r="5483" spans="1:119" x14ac:dyDescent="0.35">
      <c r="A5483" t="s">
        <v>105</v>
      </c>
      <c r="B5483">
        <v>504768</v>
      </c>
      <c r="C5483">
        <v>6359</v>
      </c>
      <c r="D5483">
        <v>125541</v>
      </c>
      <c r="E5483">
        <v>13662</v>
      </c>
      <c r="F5483">
        <v>0</v>
      </c>
      <c r="G5483" t="s">
        <v>106</v>
      </c>
      <c r="H5483" t="s">
        <v>106</v>
      </c>
      <c r="I5483" t="s">
        <v>106</v>
      </c>
      <c r="J5483" t="s">
        <v>107</v>
      </c>
      <c r="K5483" t="s">
        <v>108</v>
      </c>
      <c r="L5483" t="s">
        <v>109</v>
      </c>
      <c r="M5483" t="s">
        <v>110</v>
      </c>
      <c r="N5483" t="s">
        <v>11999</v>
      </c>
      <c r="O5483" t="s">
        <v>3195</v>
      </c>
      <c r="P5483">
        <v>8178</v>
      </c>
      <c r="Q5483">
        <v>64</v>
      </c>
      <c r="R5483">
        <v>0</v>
      </c>
      <c r="S5483">
        <v>160</v>
      </c>
      <c r="T5483">
        <v>0</v>
      </c>
      <c r="U5483">
        <v>56</v>
      </c>
      <c r="V5483">
        <v>56</v>
      </c>
      <c r="W5483">
        <v>160</v>
      </c>
      <c r="X5483">
        <v>0</v>
      </c>
      <c r="Y5483">
        <v>0</v>
      </c>
      <c r="Z5483">
        <v>0</v>
      </c>
      <c r="AD5483" s="1">
        <v>41706.333333333336</v>
      </c>
      <c r="AE5483" s="1">
        <v>41728.708333333336</v>
      </c>
      <c r="AG5483" s="1">
        <v>41696.333333333336</v>
      </c>
      <c r="AH5483" s="1">
        <v>41718.708333333336</v>
      </c>
      <c r="AI5483" s="1">
        <v>41696.333333333336</v>
      </c>
      <c r="AJ5483" s="1">
        <v>41718.708333333336</v>
      </c>
      <c r="AK5483" s="1">
        <v>41696.333333333336</v>
      </c>
      <c r="AL5483" s="1">
        <v>41718.708333333336</v>
      </c>
      <c r="AM5483" s="1">
        <v>41706.333333333336</v>
      </c>
      <c r="AN5483" s="1">
        <v>41728.708333333336</v>
      </c>
      <c r="AP5483" t="s">
        <v>113</v>
      </c>
      <c r="AU5483" t="s">
        <v>12000</v>
      </c>
      <c r="AY5483" t="s">
        <v>106</v>
      </c>
      <c r="AZ5483">
        <v>0</v>
      </c>
      <c r="BA5483">
        <v>0</v>
      </c>
      <c r="BD5483" s="3">
        <v>41321.663194444445</v>
      </c>
      <c r="BE5483" s="3">
        <v>41321.663888888892</v>
      </c>
      <c r="BF5483" t="s">
        <v>115</v>
      </c>
      <c r="BG5483" t="s">
        <v>115</v>
      </c>
      <c r="BH5483">
        <v>8149</v>
      </c>
      <c r="BM5483">
        <v>43550</v>
      </c>
      <c r="BR5483" t="s">
        <v>116</v>
      </c>
      <c r="BS5483" t="s">
        <v>117</v>
      </c>
      <c r="BU5483">
        <v>1</v>
      </c>
      <c r="BV5483" t="s">
        <v>118</v>
      </c>
      <c r="BX5483" t="s">
        <v>119</v>
      </c>
      <c r="BY5483" t="s">
        <v>119</v>
      </c>
      <c r="BZ5483" t="s">
        <v>119</v>
      </c>
      <c r="CA5483">
        <v>1</v>
      </c>
      <c r="CC5483" t="s">
        <v>120</v>
      </c>
      <c r="CH5483">
        <v>540</v>
      </c>
      <c r="CI5483">
        <v>31380</v>
      </c>
      <c r="CJ5483" t="s">
        <v>106</v>
      </c>
      <c r="CK5483" t="s">
        <v>106</v>
      </c>
      <c r="CL5483">
        <v>10</v>
      </c>
      <c r="CM5483" t="s">
        <v>3187</v>
      </c>
      <c r="CO5483">
        <v>125539</v>
      </c>
      <c r="CQ5483">
        <v>0</v>
      </c>
      <c r="CR5483">
        <v>0</v>
      </c>
      <c r="CS5483">
        <v>0</v>
      </c>
      <c r="CY5483" t="s">
        <v>123</v>
      </c>
      <c r="CZ5483" t="s">
        <v>124</v>
      </c>
      <c r="DD5483" t="str" cm="1">
        <f t="array" ref="DD5483">TEXT(_xlfn.SEQUENCE(1, DATEDIF(AG5483, AH5483, "m") + 1, AG5483, 30), "YYYY-APMM")</f>
        <v>2014-AP02</v>
      </c>
      <c r="DN5483">
        <f t="shared" si="170"/>
        <v>56</v>
      </c>
      <c r="DO5483" t="str">
        <f t="shared" si="171"/>
        <v>LABOR- SUBCONTRACTOR</v>
      </c>
    </row>
    <row r="5484" spans="1:119" x14ac:dyDescent="0.35">
      <c r="A5484" t="s">
        <v>105</v>
      </c>
      <c r="B5484">
        <v>504769</v>
      </c>
      <c r="C5484">
        <v>6359</v>
      </c>
      <c r="D5484">
        <v>125541</v>
      </c>
      <c r="E5484">
        <v>13662</v>
      </c>
      <c r="F5484">
        <v>0</v>
      </c>
      <c r="G5484" t="s">
        <v>106</v>
      </c>
      <c r="H5484" t="s">
        <v>106</v>
      </c>
      <c r="I5484" t="s">
        <v>106</v>
      </c>
      <c r="J5484" t="s">
        <v>107</v>
      </c>
      <c r="K5484" t="s">
        <v>108</v>
      </c>
      <c r="L5484" t="s">
        <v>109</v>
      </c>
      <c r="M5484" t="s">
        <v>110</v>
      </c>
      <c r="N5484" t="s">
        <v>12001</v>
      </c>
      <c r="O5484" t="s">
        <v>3198</v>
      </c>
      <c r="P5484">
        <v>8172</v>
      </c>
      <c r="Q5484">
        <v>64</v>
      </c>
      <c r="R5484">
        <v>0</v>
      </c>
      <c r="S5484">
        <v>200</v>
      </c>
      <c r="T5484">
        <v>0</v>
      </c>
      <c r="U5484">
        <v>528</v>
      </c>
      <c r="V5484">
        <v>528</v>
      </c>
      <c r="W5484">
        <v>200</v>
      </c>
      <c r="X5484">
        <v>0</v>
      </c>
      <c r="Y5484">
        <v>0</v>
      </c>
      <c r="Z5484">
        <v>0</v>
      </c>
      <c r="AD5484" s="1">
        <v>41671.333333333336</v>
      </c>
      <c r="AE5484" s="1">
        <v>41700.708333333336</v>
      </c>
      <c r="AG5484" s="1">
        <v>41661.333333333336</v>
      </c>
      <c r="AH5484" s="1">
        <v>41690.708333333336</v>
      </c>
      <c r="AI5484" s="1">
        <v>41661.333333333336</v>
      </c>
      <c r="AJ5484" s="1">
        <v>41690.708333333336</v>
      </c>
      <c r="AK5484" s="1">
        <v>41661.333333333336</v>
      </c>
      <c r="AL5484" s="1">
        <v>41690.708333333336</v>
      </c>
      <c r="AM5484" s="1">
        <v>41671.333333333336</v>
      </c>
      <c r="AN5484" s="1">
        <v>41700.708333333336</v>
      </c>
      <c r="AP5484" t="s">
        <v>113</v>
      </c>
      <c r="AU5484" t="s">
        <v>12002</v>
      </c>
      <c r="AY5484" t="s">
        <v>106</v>
      </c>
      <c r="AZ5484">
        <v>0</v>
      </c>
      <c r="BA5484">
        <v>0</v>
      </c>
      <c r="BD5484" s="3">
        <v>41321.663194444445</v>
      </c>
      <c r="BE5484" s="3">
        <v>41321.663888888892</v>
      </c>
      <c r="BF5484" t="s">
        <v>115</v>
      </c>
      <c r="BG5484" t="s">
        <v>115</v>
      </c>
      <c r="BH5484">
        <v>8149</v>
      </c>
      <c r="BM5484">
        <v>43490</v>
      </c>
      <c r="BR5484" t="s">
        <v>3200</v>
      </c>
      <c r="BS5484" t="s">
        <v>3201</v>
      </c>
      <c r="BU5484">
        <v>1</v>
      </c>
      <c r="BV5484" t="s">
        <v>118</v>
      </c>
      <c r="BX5484" t="s">
        <v>119</v>
      </c>
      <c r="BY5484" t="s">
        <v>119</v>
      </c>
      <c r="BZ5484" t="s">
        <v>119</v>
      </c>
      <c r="CA5484">
        <v>1</v>
      </c>
      <c r="CC5484" t="s">
        <v>120</v>
      </c>
      <c r="CH5484">
        <v>540</v>
      </c>
      <c r="CI5484">
        <v>31380</v>
      </c>
      <c r="CJ5484" t="s">
        <v>106</v>
      </c>
      <c r="CK5484" t="s">
        <v>106</v>
      </c>
      <c r="CL5484">
        <v>10</v>
      </c>
      <c r="CM5484" t="s">
        <v>3187</v>
      </c>
      <c r="CO5484">
        <v>125539</v>
      </c>
      <c r="CQ5484">
        <v>0</v>
      </c>
      <c r="CR5484">
        <v>0</v>
      </c>
      <c r="CS5484">
        <v>0</v>
      </c>
      <c r="CY5484" t="s">
        <v>123</v>
      </c>
      <c r="CZ5484" t="s">
        <v>124</v>
      </c>
      <c r="DD5484" t="str" cm="1">
        <f t="array" ref="DD5484">TEXT(_xlfn.SEQUENCE(1, DATEDIF(AG5484, AH5484, "m") + 1, AG5484, 30), "YYYY-APMM")</f>
        <v>2014-AP01</v>
      </c>
      <c r="DN5484">
        <f t="shared" si="170"/>
        <v>528</v>
      </c>
      <c r="DO5484" t="str">
        <f t="shared" si="171"/>
        <v>MANHOLES SK</v>
      </c>
    </row>
    <row r="5485" spans="1:119" x14ac:dyDescent="0.35">
      <c r="A5485" t="s">
        <v>105</v>
      </c>
      <c r="B5485">
        <v>504770</v>
      </c>
      <c r="C5485">
        <v>6359</v>
      </c>
      <c r="D5485">
        <v>125541</v>
      </c>
      <c r="E5485">
        <v>13662</v>
      </c>
      <c r="F5485">
        <v>0</v>
      </c>
      <c r="G5485" t="s">
        <v>106</v>
      </c>
      <c r="H5485" t="s">
        <v>106</v>
      </c>
      <c r="I5485" t="s">
        <v>106</v>
      </c>
      <c r="J5485" t="s">
        <v>107</v>
      </c>
      <c r="K5485" t="s">
        <v>108</v>
      </c>
      <c r="L5485" t="s">
        <v>109</v>
      </c>
      <c r="M5485" t="s">
        <v>110</v>
      </c>
      <c r="N5485" t="s">
        <v>12003</v>
      </c>
      <c r="O5485" t="s">
        <v>3206</v>
      </c>
      <c r="P5485">
        <v>8172</v>
      </c>
      <c r="Q5485">
        <v>64</v>
      </c>
      <c r="R5485">
        <v>0</v>
      </c>
      <c r="S5485">
        <v>200</v>
      </c>
      <c r="T5485">
        <v>0</v>
      </c>
      <c r="U5485">
        <v>176</v>
      </c>
      <c r="V5485">
        <v>176</v>
      </c>
      <c r="W5485">
        <v>200</v>
      </c>
      <c r="X5485">
        <v>0</v>
      </c>
      <c r="Y5485">
        <v>0</v>
      </c>
      <c r="Z5485">
        <v>0</v>
      </c>
      <c r="AD5485" s="1">
        <v>41686.333333333336</v>
      </c>
      <c r="AE5485" s="1">
        <v>41714.708333333336</v>
      </c>
      <c r="AG5485" s="1">
        <v>41675.333333333336</v>
      </c>
      <c r="AH5485" s="1">
        <v>41704.708333333336</v>
      </c>
      <c r="AI5485" s="1">
        <v>41675.333333333336</v>
      </c>
      <c r="AJ5485" s="1">
        <v>41704.708333333336</v>
      </c>
      <c r="AK5485" s="1">
        <v>41675.333333333336</v>
      </c>
      <c r="AL5485" s="1">
        <v>41704.708333333336</v>
      </c>
      <c r="AM5485" s="1">
        <v>41686.333333333336</v>
      </c>
      <c r="AN5485" s="1">
        <v>41714.708333333336</v>
      </c>
      <c r="AP5485" t="s">
        <v>113</v>
      </c>
      <c r="AU5485" t="s">
        <v>12004</v>
      </c>
      <c r="AY5485" t="s">
        <v>106</v>
      </c>
      <c r="AZ5485">
        <v>0</v>
      </c>
      <c r="BA5485">
        <v>0</v>
      </c>
      <c r="BD5485" s="3">
        <v>41321.663194444445</v>
      </c>
      <c r="BE5485" s="3">
        <v>41321.663888888892</v>
      </c>
      <c r="BF5485" t="s">
        <v>115</v>
      </c>
      <c r="BG5485" t="s">
        <v>115</v>
      </c>
      <c r="BH5485">
        <v>8149</v>
      </c>
      <c r="BM5485">
        <v>43490</v>
      </c>
      <c r="BR5485" t="s">
        <v>3200</v>
      </c>
      <c r="BS5485" t="s">
        <v>3201</v>
      </c>
      <c r="BU5485">
        <v>1</v>
      </c>
      <c r="BV5485" t="s">
        <v>118</v>
      </c>
      <c r="BX5485" t="s">
        <v>119</v>
      </c>
      <c r="BY5485" t="s">
        <v>119</v>
      </c>
      <c r="BZ5485" t="s">
        <v>119</v>
      </c>
      <c r="CA5485">
        <v>1</v>
      </c>
      <c r="CC5485" t="s">
        <v>120</v>
      </c>
      <c r="CH5485">
        <v>540</v>
      </c>
      <c r="CI5485">
        <v>31380</v>
      </c>
      <c r="CJ5485" t="s">
        <v>106</v>
      </c>
      <c r="CK5485" t="s">
        <v>106</v>
      </c>
      <c r="CL5485">
        <v>10</v>
      </c>
      <c r="CM5485" t="s">
        <v>3187</v>
      </c>
      <c r="CO5485">
        <v>125539</v>
      </c>
      <c r="CQ5485">
        <v>0</v>
      </c>
      <c r="CR5485">
        <v>0</v>
      </c>
      <c r="CS5485">
        <v>0</v>
      </c>
      <c r="CY5485" t="s">
        <v>123</v>
      </c>
      <c r="CZ5485" t="s">
        <v>124</v>
      </c>
      <c r="DD5485" t="str" cm="1">
        <f t="array" ref="DD5485:DE5485">TEXT(_xlfn.SEQUENCE(1, DATEDIF(AG5485, AH5485, "m") + 1, AG5485, 30), "YYYY-APMM")</f>
        <v>2014-AP02</v>
      </c>
      <c r="DE5485" t="str">
        <v>2014-AP03</v>
      </c>
      <c r="DN5485">
        <f t="shared" si="170"/>
        <v>88</v>
      </c>
      <c r="DO5485" t="str">
        <f t="shared" si="171"/>
        <v>MANHOLES SK</v>
      </c>
    </row>
    <row r="5486" spans="1:119" x14ac:dyDescent="0.35">
      <c r="A5486" t="s">
        <v>105</v>
      </c>
      <c r="B5486">
        <v>504771</v>
      </c>
      <c r="C5486">
        <v>6359</v>
      </c>
      <c r="D5486">
        <v>125541</v>
      </c>
      <c r="E5486">
        <v>13662</v>
      </c>
      <c r="F5486">
        <v>0</v>
      </c>
      <c r="G5486" t="s">
        <v>106</v>
      </c>
      <c r="H5486" t="s">
        <v>106</v>
      </c>
      <c r="I5486" t="s">
        <v>106</v>
      </c>
      <c r="J5486" t="s">
        <v>107</v>
      </c>
      <c r="K5486" t="s">
        <v>108</v>
      </c>
      <c r="L5486" t="s">
        <v>109</v>
      </c>
      <c r="M5486" t="s">
        <v>110</v>
      </c>
      <c r="N5486" t="s">
        <v>12005</v>
      </c>
      <c r="O5486" t="s">
        <v>3203</v>
      </c>
      <c r="P5486">
        <v>8177</v>
      </c>
      <c r="Q5486">
        <v>64</v>
      </c>
      <c r="R5486">
        <v>0</v>
      </c>
      <c r="S5486">
        <v>200</v>
      </c>
      <c r="T5486">
        <v>0</v>
      </c>
      <c r="U5486">
        <v>500</v>
      </c>
      <c r="V5486">
        <v>500</v>
      </c>
      <c r="W5486">
        <v>200</v>
      </c>
      <c r="X5486">
        <v>0</v>
      </c>
      <c r="Y5486">
        <v>0</v>
      </c>
      <c r="Z5486">
        <v>0</v>
      </c>
      <c r="AD5486" s="1">
        <v>41729.333333333336</v>
      </c>
      <c r="AE5486" s="1">
        <v>41757.708333333336</v>
      </c>
      <c r="AG5486" s="1">
        <v>41720.333333333336</v>
      </c>
      <c r="AH5486" s="1">
        <v>41748.708333333336</v>
      </c>
      <c r="AI5486" s="1">
        <v>41720.333333333336</v>
      </c>
      <c r="AJ5486" s="1">
        <v>41748.708333333336</v>
      </c>
      <c r="AK5486" s="1">
        <v>41720.333333333336</v>
      </c>
      <c r="AL5486" s="1">
        <v>41748.708333333336</v>
      </c>
      <c r="AM5486" s="1">
        <v>41729.333333333336</v>
      </c>
      <c r="AN5486" s="1">
        <v>41757.708333333336</v>
      </c>
      <c r="AP5486" t="s">
        <v>113</v>
      </c>
      <c r="AU5486" t="s">
        <v>12006</v>
      </c>
      <c r="AY5486" t="s">
        <v>106</v>
      </c>
      <c r="AZ5486">
        <v>0</v>
      </c>
      <c r="BA5486">
        <v>0</v>
      </c>
      <c r="BD5486" s="3">
        <v>41321.663194444445</v>
      </c>
      <c r="BE5486" s="3">
        <v>41321.663888888892</v>
      </c>
      <c r="BF5486" t="s">
        <v>115</v>
      </c>
      <c r="BG5486" t="s">
        <v>115</v>
      </c>
      <c r="BH5486">
        <v>8149</v>
      </c>
      <c r="BM5486">
        <v>43540</v>
      </c>
      <c r="BR5486" t="s">
        <v>1299</v>
      </c>
      <c r="BS5486" t="s">
        <v>1300</v>
      </c>
      <c r="BU5486">
        <v>1</v>
      </c>
      <c r="BV5486" t="s">
        <v>118</v>
      </c>
      <c r="BX5486" t="s">
        <v>119</v>
      </c>
      <c r="BY5486" t="s">
        <v>119</v>
      </c>
      <c r="BZ5486" t="s">
        <v>119</v>
      </c>
      <c r="CA5486">
        <v>1</v>
      </c>
      <c r="CC5486" t="s">
        <v>120</v>
      </c>
      <c r="CH5486">
        <v>540</v>
      </c>
      <c r="CI5486">
        <v>31380</v>
      </c>
      <c r="CJ5486" t="s">
        <v>106</v>
      </c>
      <c r="CK5486" t="s">
        <v>106</v>
      </c>
      <c r="CL5486">
        <v>10</v>
      </c>
      <c r="CM5486" t="s">
        <v>3187</v>
      </c>
      <c r="CO5486">
        <v>125539</v>
      </c>
      <c r="CQ5486">
        <v>0</v>
      </c>
      <c r="CR5486">
        <v>0</v>
      </c>
      <c r="CS5486">
        <v>0</v>
      </c>
      <c r="CY5486" t="s">
        <v>123</v>
      </c>
      <c r="CZ5486" t="s">
        <v>124</v>
      </c>
      <c r="DD5486" t="str" cm="1">
        <f t="array" ref="DD5486">TEXT(_xlfn.SEQUENCE(1, DATEDIF(AG5486, AH5486, "m") + 1, AG5486, 30), "YYYY-APMM")</f>
        <v>2014-AP03</v>
      </c>
      <c r="DN5486">
        <f t="shared" si="170"/>
        <v>500</v>
      </c>
      <c r="DO5486" t="str">
        <f t="shared" si="171"/>
        <v>LABOR - CIVIL</v>
      </c>
    </row>
    <row r="5487" spans="1:119" x14ac:dyDescent="0.35">
      <c r="A5487" t="s">
        <v>105</v>
      </c>
      <c r="B5487">
        <v>504772</v>
      </c>
      <c r="C5487">
        <v>6359</v>
      </c>
      <c r="D5487">
        <v>125542</v>
      </c>
      <c r="E5487">
        <v>13662</v>
      </c>
      <c r="F5487">
        <v>0</v>
      </c>
      <c r="G5487" t="s">
        <v>106</v>
      </c>
      <c r="H5487" t="s">
        <v>106</v>
      </c>
      <c r="I5487" t="s">
        <v>106</v>
      </c>
      <c r="J5487" t="s">
        <v>107</v>
      </c>
      <c r="K5487" t="s">
        <v>108</v>
      </c>
      <c r="L5487" t="s">
        <v>109</v>
      </c>
      <c r="M5487" t="s">
        <v>110</v>
      </c>
      <c r="N5487" t="s">
        <v>12007</v>
      </c>
      <c r="O5487" t="s">
        <v>3209</v>
      </c>
      <c r="P5487">
        <v>8177</v>
      </c>
      <c r="Q5487">
        <v>184</v>
      </c>
      <c r="R5487">
        <v>0</v>
      </c>
      <c r="S5487">
        <v>160</v>
      </c>
      <c r="T5487">
        <v>0</v>
      </c>
      <c r="U5487">
        <v>64</v>
      </c>
      <c r="V5487">
        <v>64</v>
      </c>
      <c r="W5487">
        <v>160</v>
      </c>
      <c r="X5487">
        <v>40</v>
      </c>
      <c r="Y5487">
        <v>0</v>
      </c>
      <c r="Z5487">
        <v>40</v>
      </c>
      <c r="AD5487" s="1">
        <v>41730.333333333336</v>
      </c>
      <c r="AE5487" s="1">
        <v>41752.708333333336</v>
      </c>
      <c r="AG5487" s="1">
        <v>41703.333333333336</v>
      </c>
      <c r="AH5487" s="1">
        <v>41725.708333333336</v>
      </c>
      <c r="AI5487" s="1">
        <v>41703.333333333336</v>
      </c>
      <c r="AJ5487" s="1">
        <v>41725.708333333336</v>
      </c>
      <c r="AK5487" s="1">
        <v>41703.333333333336</v>
      </c>
      <c r="AL5487" s="1">
        <v>41725.708333333336</v>
      </c>
      <c r="AM5487" s="1">
        <v>41730.333333333336</v>
      </c>
      <c r="AN5487" s="1">
        <v>41752.708333333336</v>
      </c>
      <c r="AP5487" t="s">
        <v>113</v>
      </c>
      <c r="AU5487" t="s">
        <v>12008</v>
      </c>
      <c r="AY5487" t="s">
        <v>106</v>
      </c>
      <c r="AZ5487">
        <v>0</v>
      </c>
      <c r="BA5487">
        <v>0</v>
      </c>
      <c r="BD5487" s="3">
        <v>41321.663194444445</v>
      </c>
      <c r="BE5487" s="3">
        <v>41321.663888888892</v>
      </c>
      <c r="BF5487" t="s">
        <v>115</v>
      </c>
      <c r="BG5487" t="s">
        <v>115</v>
      </c>
      <c r="BH5487">
        <v>8149</v>
      </c>
      <c r="BM5487">
        <v>43540</v>
      </c>
      <c r="BR5487" t="s">
        <v>1299</v>
      </c>
      <c r="BS5487" t="s">
        <v>1300</v>
      </c>
      <c r="BU5487">
        <v>1</v>
      </c>
      <c r="BV5487" t="s">
        <v>118</v>
      </c>
      <c r="BX5487" t="s">
        <v>119</v>
      </c>
      <c r="BY5487" t="s">
        <v>119</v>
      </c>
      <c r="BZ5487" t="s">
        <v>119</v>
      </c>
      <c r="CA5487">
        <v>1</v>
      </c>
      <c r="CC5487" t="s">
        <v>120</v>
      </c>
      <c r="CH5487">
        <v>540</v>
      </c>
      <c r="CI5487">
        <v>31390</v>
      </c>
      <c r="CJ5487" t="s">
        <v>106</v>
      </c>
      <c r="CK5487" t="s">
        <v>106</v>
      </c>
      <c r="CL5487">
        <v>15</v>
      </c>
      <c r="CM5487" t="s">
        <v>3211</v>
      </c>
      <c r="CO5487">
        <v>125539</v>
      </c>
      <c r="CQ5487">
        <v>0</v>
      </c>
      <c r="CR5487">
        <v>0</v>
      </c>
      <c r="CS5487">
        <v>0</v>
      </c>
      <c r="CY5487" t="s">
        <v>123</v>
      </c>
      <c r="CZ5487" t="s">
        <v>124</v>
      </c>
      <c r="DD5487" t="str" cm="1">
        <f t="array" ref="DD5487">TEXT(_xlfn.SEQUENCE(1, DATEDIF(AG5487, AH5487, "m") + 1, AG5487, 30), "YYYY-APMM")</f>
        <v>2014-AP03</v>
      </c>
      <c r="DN5487">
        <f t="shared" si="170"/>
        <v>64</v>
      </c>
      <c r="DO5487" t="str">
        <f t="shared" si="171"/>
        <v>LABOR - CIVIL</v>
      </c>
    </row>
    <row r="5488" spans="1:119" x14ac:dyDescent="0.35">
      <c r="A5488" t="s">
        <v>105</v>
      </c>
      <c r="B5488">
        <v>504773</v>
      </c>
      <c r="C5488">
        <v>6359</v>
      </c>
      <c r="D5488">
        <v>125542</v>
      </c>
      <c r="E5488">
        <v>13662</v>
      </c>
      <c r="F5488">
        <v>0</v>
      </c>
      <c r="G5488" t="s">
        <v>106</v>
      </c>
      <c r="H5488" t="s">
        <v>106</v>
      </c>
      <c r="I5488" t="s">
        <v>106</v>
      </c>
      <c r="J5488" t="s">
        <v>107</v>
      </c>
      <c r="K5488" t="s">
        <v>108</v>
      </c>
      <c r="L5488" t="s">
        <v>109</v>
      </c>
      <c r="M5488" t="s">
        <v>110</v>
      </c>
      <c r="N5488" t="s">
        <v>12009</v>
      </c>
      <c r="O5488" t="s">
        <v>3213</v>
      </c>
      <c r="P5488">
        <v>8165</v>
      </c>
      <c r="Q5488">
        <v>184</v>
      </c>
      <c r="R5488">
        <v>0</v>
      </c>
      <c r="S5488">
        <v>200</v>
      </c>
      <c r="T5488">
        <v>0</v>
      </c>
      <c r="U5488">
        <v>840</v>
      </c>
      <c r="V5488">
        <v>840</v>
      </c>
      <c r="W5488">
        <v>200</v>
      </c>
      <c r="X5488">
        <v>0</v>
      </c>
      <c r="Y5488">
        <v>0</v>
      </c>
      <c r="Z5488">
        <v>0</v>
      </c>
      <c r="AD5488" s="1">
        <v>41736.333333333336</v>
      </c>
      <c r="AE5488" s="1">
        <v>41764.708333333336</v>
      </c>
      <c r="AG5488" s="1">
        <v>41709.333333333336</v>
      </c>
      <c r="AH5488" s="1">
        <v>41737.708333333336</v>
      </c>
      <c r="AI5488" s="1">
        <v>41709.333333333336</v>
      </c>
      <c r="AJ5488" s="1">
        <v>41737.708333333336</v>
      </c>
      <c r="AK5488" s="1">
        <v>41709.333333333336</v>
      </c>
      <c r="AL5488" s="1">
        <v>41737.708333333336</v>
      </c>
      <c r="AM5488" s="1">
        <v>41736.333333333336</v>
      </c>
      <c r="AN5488" s="1">
        <v>41764.708333333336</v>
      </c>
      <c r="AP5488" t="s">
        <v>113</v>
      </c>
      <c r="AU5488" t="s">
        <v>12010</v>
      </c>
      <c r="AY5488" t="s">
        <v>106</v>
      </c>
      <c r="AZ5488">
        <v>0</v>
      </c>
      <c r="BA5488">
        <v>0</v>
      </c>
      <c r="BD5488" s="3">
        <v>41321.663194444445</v>
      </c>
      <c r="BE5488" s="3">
        <v>41321.663888888892</v>
      </c>
      <c r="BF5488" t="s">
        <v>115</v>
      </c>
      <c r="BG5488" t="s">
        <v>115</v>
      </c>
      <c r="BH5488">
        <v>8149</v>
      </c>
      <c r="BM5488">
        <v>43420</v>
      </c>
      <c r="BR5488" t="s">
        <v>3122</v>
      </c>
      <c r="BS5488" t="s">
        <v>3123</v>
      </c>
      <c r="BU5488">
        <v>1</v>
      </c>
      <c r="BV5488" t="s">
        <v>118</v>
      </c>
      <c r="BX5488" t="s">
        <v>119</v>
      </c>
      <c r="BY5488" t="s">
        <v>119</v>
      </c>
      <c r="BZ5488" t="s">
        <v>119</v>
      </c>
      <c r="CA5488">
        <v>1</v>
      </c>
      <c r="CC5488" t="s">
        <v>120</v>
      </c>
      <c r="CH5488">
        <v>540</v>
      </c>
      <c r="CI5488">
        <v>31390</v>
      </c>
      <c r="CJ5488" t="s">
        <v>106</v>
      </c>
      <c r="CK5488" t="s">
        <v>106</v>
      </c>
      <c r="CL5488">
        <v>15</v>
      </c>
      <c r="CM5488" t="s">
        <v>3211</v>
      </c>
      <c r="CO5488">
        <v>125539</v>
      </c>
      <c r="CQ5488">
        <v>0</v>
      </c>
      <c r="CR5488">
        <v>0</v>
      </c>
      <c r="CS5488">
        <v>0</v>
      </c>
      <c r="CY5488" t="s">
        <v>123</v>
      </c>
      <c r="CZ5488" t="s">
        <v>124</v>
      </c>
      <c r="DD5488" t="str" cm="1">
        <f t="array" ref="DD5488">TEXT(_xlfn.SEQUENCE(1, DATEDIF(AG5488, AH5488, "m") + 1, AG5488, 30), "YYYY-APMM")</f>
        <v>2014-AP03</v>
      </c>
      <c r="DN5488">
        <f t="shared" si="170"/>
        <v>840</v>
      </c>
      <c r="DO5488" t="str">
        <f t="shared" si="171"/>
        <v>STEEL FIXERS SK</v>
      </c>
    </row>
    <row r="5489" spans="1:119" x14ac:dyDescent="0.35">
      <c r="A5489" t="s">
        <v>105</v>
      </c>
      <c r="B5489">
        <v>504774</v>
      </c>
      <c r="C5489">
        <v>6359</v>
      </c>
      <c r="D5489">
        <v>125542</v>
      </c>
      <c r="E5489">
        <v>13662</v>
      </c>
      <c r="F5489">
        <v>0</v>
      </c>
      <c r="G5489" t="s">
        <v>106</v>
      </c>
      <c r="H5489" t="s">
        <v>106</v>
      </c>
      <c r="I5489" t="s">
        <v>106</v>
      </c>
      <c r="J5489" t="s">
        <v>107</v>
      </c>
      <c r="K5489" t="s">
        <v>108</v>
      </c>
      <c r="L5489" t="s">
        <v>109</v>
      </c>
      <c r="M5489" t="s">
        <v>110</v>
      </c>
      <c r="N5489" t="s">
        <v>12011</v>
      </c>
      <c r="O5489" t="s">
        <v>3216</v>
      </c>
      <c r="P5489">
        <v>8168</v>
      </c>
      <c r="Q5489">
        <v>184</v>
      </c>
      <c r="R5489">
        <v>0</v>
      </c>
      <c r="S5489">
        <v>200</v>
      </c>
      <c r="T5489">
        <v>0</v>
      </c>
      <c r="U5489">
        <v>512</v>
      </c>
      <c r="V5489">
        <v>512</v>
      </c>
      <c r="W5489">
        <v>200</v>
      </c>
      <c r="X5489">
        <v>0</v>
      </c>
      <c r="Y5489">
        <v>0</v>
      </c>
      <c r="Z5489">
        <v>0</v>
      </c>
      <c r="AD5489" s="1">
        <v>41745.333333333336</v>
      </c>
      <c r="AE5489" s="1">
        <v>41773.708333333336</v>
      </c>
      <c r="AG5489" s="1">
        <v>41718.333333333336</v>
      </c>
      <c r="AH5489" s="1">
        <v>41746.708333333336</v>
      </c>
      <c r="AI5489" s="1">
        <v>41718.333333333336</v>
      </c>
      <c r="AJ5489" s="1">
        <v>41746.708333333336</v>
      </c>
      <c r="AK5489" s="1">
        <v>41718.333333333336</v>
      </c>
      <c r="AL5489" s="1">
        <v>41746.708333333336</v>
      </c>
      <c r="AM5489" s="1">
        <v>41745.333333333336</v>
      </c>
      <c r="AN5489" s="1">
        <v>41773.708333333336</v>
      </c>
      <c r="AP5489" t="s">
        <v>113</v>
      </c>
      <c r="AU5489" t="s">
        <v>12012</v>
      </c>
      <c r="AY5489" t="s">
        <v>106</v>
      </c>
      <c r="AZ5489">
        <v>0</v>
      </c>
      <c r="BA5489">
        <v>0</v>
      </c>
      <c r="BD5489" s="3">
        <v>41321.663194444445</v>
      </c>
      <c r="BE5489" s="3">
        <v>41321.663888888892</v>
      </c>
      <c r="BF5489" t="s">
        <v>115</v>
      </c>
      <c r="BG5489" t="s">
        <v>115</v>
      </c>
      <c r="BH5489">
        <v>8149</v>
      </c>
      <c r="BM5489">
        <v>43450</v>
      </c>
      <c r="BR5489" t="s">
        <v>1309</v>
      </c>
      <c r="BS5489" t="s">
        <v>1310</v>
      </c>
      <c r="BU5489">
        <v>1</v>
      </c>
      <c r="BV5489" t="s">
        <v>118</v>
      </c>
      <c r="BX5489" t="s">
        <v>119</v>
      </c>
      <c r="BY5489" t="s">
        <v>119</v>
      </c>
      <c r="BZ5489" t="s">
        <v>119</v>
      </c>
      <c r="CA5489">
        <v>1</v>
      </c>
      <c r="CC5489" t="s">
        <v>120</v>
      </c>
      <c r="CH5489">
        <v>540</v>
      </c>
      <c r="CI5489">
        <v>31390</v>
      </c>
      <c r="CJ5489" t="s">
        <v>106</v>
      </c>
      <c r="CK5489" t="s">
        <v>106</v>
      </c>
      <c r="CL5489">
        <v>15</v>
      </c>
      <c r="CM5489" t="s">
        <v>3211</v>
      </c>
      <c r="CO5489">
        <v>125539</v>
      </c>
      <c r="CQ5489">
        <v>0</v>
      </c>
      <c r="CR5489">
        <v>0</v>
      </c>
      <c r="CS5489">
        <v>0</v>
      </c>
      <c r="CY5489" t="s">
        <v>123</v>
      </c>
      <c r="CZ5489" t="s">
        <v>124</v>
      </c>
      <c r="DD5489" t="str" cm="1">
        <f t="array" ref="DD5489">TEXT(_xlfn.SEQUENCE(1, DATEDIF(AG5489, AH5489, "m") + 1, AG5489, 30), "YYYY-APMM")</f>
        <v>2014-AP03</v>
      </c>
      <c r="DN5489">
        <f t="shared" si="170"/>
        <v>512</v>
      </c>
      <c r="DO5489" t="str">
        <f t="shared" si="171"/>
        <v>BLOCK MASON SK</v>
      </c>
    </row>
    <row r="5490" spans="1:119" x14ac:dyDescent="0.35">
      <c r="A5490" t="s">
        <v>105</v>
      </c>
      <c r="B5490">
        <v>504775</v>
      </c>
      <c r="C5490">
        <v>6359</v>
      </c>
      <c r="D5490">
        <v>125542</v>
      </c>
      <c r="E5490">
        <v>13662</v>
      </c>
      <c r="F5490">
        <v>0</v>
      </c>
      <c r="G5490" t="s">
        <v>106</v>
      </c>
      <c r="H5490" t="s">
        <v>106</v>
      </c>
      <c r="I5490" t="s">
        <v>106</v>
      </c>
      <c r="J5490" t="s">
        <v>107</v>
      </c>
      <c r="K5490" t="s">
        <v>108</v>
      </c>
      <c r="L5490" t="s">
        <v>109</v>
      </c>
      <c r="M5490" t="s">
        <v>110</v>
      </c>
      <c r="N5490" t="s">
        <v>12013</v>
      </c>
      <c r="O5490" t="s">
        <v>3219</v>
      </c>
      <c r="P5490">
        <v>8178</v>
      </c>
      <c r="Q5490">
        <v>184</v>
      </c>
      <c r="R5490">
        <v>32</v>
      </c>
      <c r="S5490">
        <v>200</v>
      </c>
      <c r="T5490">
        <v>0</v>
      </c>
      <c r="U5490">
        <v>232</v>
      </c>
      <c r="V5490">
        <v>232</v>
      </c>
      <c r="W5490">
        <v>200</v>
      </c>
      <c r="X5490">
        <v>0</v>
      </c>
      <c r="Y5490">
        <v>0</v>
      </c>
      <c r="Z5490">
        <v>0</v>
      </c>
      <c r="AD5490" s="1">
        <v>41752.333333333336</v>
      </c>
      <c r="AE5490" s="1">
        <v>41780.708333333336</v>
      </c>
      <c r="AG5490" s="1">
        <v>41725.333333333336</v>
      </c>
      <c r="AH5490" s="1">
        <v>41753.708333333336</v>
      </c>
      <c r="AI5490" s="1">
        <v>41725.333333333336</v>
      </c>
      <c r="AJ5490" s="1">
        <v>41753.708333333336</v>
      </c>
      <c r="AK5490" s="1">
        <v>41725.333333333336</v>
      </c>
      <c r="AL5490" s="1">
        <v>41753.708333333336</v>
      </c>
      <c r="AM5490" s="1">
        <v>41752.333333333336</v>
      </c>
      <c r="AN5490" s="1">
        <v>41780.708333333336</v>
      </c>
      <c r="AP5490" t="s">
        <v>113</v>
      </c>
      <c r="AU5490" t="s">
        <v>12014</v>
      </c>
      <c r="AY5490" t="s">
        <v>106</v>
      </c>
      <c r="AZ5490">
        <v>0</v>
      </c>
      <c r="BA5490">
        <v>0</v>
      </c>
      <c r="BD5490" s="3">
        <v>41321.663194444445</v>
      </c>
      <c r="BE5490" s="3">
        <v>41321.663888888892</v>
      </c>
      <c r="BF5490" t="s">
        <v>115</v>
      </c>
      <c r="BG5490" t="s">
        <v>115</v>
      </c>
      <c r="BH5490">
        <v>8149</v>
      </c>
      <c r="BM5490">
        <v>43550</v>
      </c>
      <c r="BR5490" t="s">
        <v>116</v>
      </c>
      <c r="BS5490" t="s">
        <v>117</v>
      </c>
      <c r="BU5490">
        <v>1</v>
      </c>
      <c r="BV5490" t="s">
        <v>118</v>
      </c>
      <c r="BX5490" t="s">
        <v>119</v>
      </c>
      <c r="BY5490" t="s">
        <v>119</v>
      </c>
      <c r="BZ5490" t="s">
        <v>119</v>
      </c>
      <c r="CA5490">
        <v>1</v>
      </c>
      <c r="CC5490" t="s">
        <v>120</v>
      </c>
      <c r="CH5490">
        <v>540</v>
      </c>
      <c r="CI5490">
        <v>31390</v>
      </c>
      <c r="CJ5490" t="s">
        <v>106</v>
      </c>
      <c r="CK5490" t="s">
        <v>106</v>
      </c>
      <c r="CL5490">
        <v>15</v>
      </c>
      <c r="CM5490" t="s">
        <v>3211</v>
      </c>
      <c r="CO5490">
        <v>125539</v>
      </c>
      <c r="CQ5490">
        <v>0</v>
      </c>
      <c r="CR5490">
        <v>0</v>
      </c>
      <c r="CS5490">
        <v>0</v>
      </c>
      <c r="CY5490" t="s">
        <v>123</v>
      </c>
      <c r="CZ5490" t="s">
        <v>124</v>
      </c>
      <c r="DD5490" t="str" cm="1">
        <f t="array" ref="DD5490">TEXT(_xlfn.SEQUENCE(1, DATEDIF(AG5490, AH5490, "m") + 1, AG5490, 30), "YYYY-APMM")</f>
        <v>2014-AP03</v>
      </c>
      <c r="DN5490">
        <f t="shared" si="170"/>
        <v>232</v>
      </c>
      <c r="DO5490" t="str">
        <f t="shared" si="171"/>
        <v>LABOR- SUBCONTRACTOR</v>
      </c>
    </row>
    <row r="5491" spans="1:119" x14ac:dyDescent="0.35">
      <c r="A5491" t="s">
        <v>105</v>
      </c>
      <c r="B5491">
        <v>504776</v>
      </c>
      <c r="C5491">
        <v>6359</v>
      </c>
      <c r="D5491">
        <v>125542</v>
      </c>
      <c r="E5491">
        <v>13662</v>
      </c>
      <c r="F5491">
        <v>0</v>
      </c>
      <c r="G5491" t="s">
        <v>106</v>
      </c>
      <c r="H5491" t="s">
        <v>106</v>
      </c>
      <c r="I5491" t="s">
        <v>106</v>
      </c>
      <c r="J5491" t="s">
        <v>107</v>
      </c>
      <c r="K5491" t="s">
        <v>108</v>
      </c>
      <c r="L5491" t="s">
        <v>109</v>
      </c>
      <c r="M5491" t="s">
        <v>110</v>
      </c>
      <c r="N5491" t="s">
        <v>12015</v>
      </c>
      <c r="O5491" t="s">
        <v>3222</v>
      </c>
      <c r="P5491">
        <v>8178</v>
      </c>
      <c r="Q5491">
        <v>152</v>
      </c>
      <c r="R5491">
        <v>72</v>
      </c>
      <c r="S5491">
        <v>160</v>
      </c>
      <c r="T5491">
        <v>0</v>
      </c>
      <c r="U5491">
        <v>56</v>
      </c>
      <c r="V5491">
        <v>56</v>
      </c>
      <c r="W5491">
        <v>160</v>
      </c>
      <c r="X5491">
        <v>0</v>
      </c>
      <c r="Y5491">
        <v>0</v>
      </c>
      <c r="Z5491">
        <v>0</v>
      </c>
      <c r="AD5491" s="1">
        <v>41765.333333333336</v>
      </c>
      <c r="AE5491" s="1">
        <v>41787.708333333336</v>
      </c>
      <c r="AG5491" s="1">
        <v>41743.333333333336</v>
      </c>
      <c r="AH5491" s="1">
        <v>41765.708333333336</v>
      </c>
      <c r="AI5491" s="1">
        <v>41743.333333333336</v>
      </c>
      <c r="AJ5491" s="1">
        <v>41765.708333333336</v>
      </c>
      <c r="AK5491" s="1">
        <v>41743.333333333336</v>
      </c>
      <c r="AL5491" s="1">
        <v>41765.708333333336</v>
      </c>
      <c r="AM5491" s="1">
        <v>41765.333333333336</v>
      </c>
      <c r="AN5491" s="1">
        <v>41787.708333333336</v>
      </c>
      <c r="AP5491" t="s">
        <v>113</v>
      </c>
      <c r="AU5491" t="s">
        <v>12016</v>
      </c>
      <c r="AY5491" t="s">
        <v>106</v>
      </c>
      <c r="AZ5491">
        <v>0</v>
      </c>
      <c r="BA5491">
        <v>0</v>
      </c>
      <c r="BD5491" s="3">
        <v>41321.663194444445</v>
      </c>
      <c r="BE5491" s="3">
        <v>41321.663888888892</v>
      </c>
      <c r="BF5491" t="s">
        <v>115</v>
      </c>
      <c r="BG5491" t="s">
        <v>115</v>
      </c>
      <c r="BH5491">
        <v>8149</v>
      </c>
      <c r="BM5491">
        <v>43550</v>
      </c>
      <c r="BR5491" t="s">
        <v>116</v>
      </c>
      <c r="BS5491" t="s">
        <v>117</v>
      </c>
      <c r="BU5491">
        <v>1</v>
      </c>
      <c r="BV5491" t="s">
        <v>118</v>
      </c>
      <c r="BX5491" t="s">
        <v>119</v>
      </c>
      <c r="BY5491" t="s">
        <v>119</v>
      </c>
      <c r="BZ5491" t="s">
        <v>119</v>
      </c>
      <c r="CA5491">
        <v>1</v>
      </c>
      <c r="CC5491" t="s">
        <v>120</v>
      </c>
      <c r="CH5491">
        <v>540</v>
      </c>
      <c r="CI5491">
        <v>31390</v>
      </c>
      <c r="CJ5491" t="s">
        <v>106</v>
      </c>
      <c r="CK5491" t="s">
        <v>106</v>
      </c>
      <c r="CL5491">
        <v>15</v>
      </c>
      <c r="CM5491" t="s">
        <v>3211</v>
      </c>
      <c r="CO5491">
        <v>125539</v>
      </c>
      <c r="CQ5491">
        <v>0</v>
      </c>
      <c r="CR5491">
        <v>0</v>
      </c>
      <c r="CS5491">
        <v>0</v>
      </c>
      <c r="CY5491" t="s">
        <v>123</v>
      </c>
      <c r="CZ5491" t="s">
        <v>124</v>
      </c>
      <c r="DD5491" t="str" cm="1">
        <f t="array" ref="DD5491">TEXT(_xlfn.SEQUENCE(1, DATEDIF(AG5491, AH5491, "m") + 1, AG5491, 30), "YYYY-APMM")</f>
        <v>2014-AP04</v>
      </c>
      <c r="DN5491">
        <f t="shared" si="170"/>
        <v>56</v>
      </c>
      <c r="DO5491" t="str">
        <f t="shared" si="171"/>
        <v>LABOR- SUBCONTRACTOR</v>
      </c>
    </row>
    <row r="5492" spans="1:119" x14ac:dyDescent="0.35">
      <c r="A5492" t="s">
        <v>105</v>
      </c>
      <c r="B5492">
        <v>504777</v>
      </c>
      <c r="C5492">
        <v>6359</v>
      </c>
      <c r="D5492">
        <v>125542</v>
      </c>
      <c r="E5492">
        <v>13662</v>
      </c>
      <c r="F5492">
        <v>0</v>
      </c>
      <c r="G5492" t="s">
        <v>106</v>
      </c>
      <c r="H5492" t="s">
        <v>106</v>
      </c>
      <c r="I5492" t="s">
        <v>106</v>
      </c>
      <c r="J5492" t="s">
        <v>107</v>
      </c>
      <c r="K5492" t="s">
        <v>108</v>
      </c>
      <c r="L5492" t="s">
        <v>109</v>
      </c>
      <c r="M5492" t="s">
        <v>110</v>
      </c>
      <c r="N5492" t="s">
        <v>12017</v>
      </c>
      <c r="O5492" t="s">
        <v>3225</v>
      </c>
      <c r="P5492">
        <v>8178</v>
      </c>
      <c r="Q5492">
        <v>80</v>
      </c>
      <c r="R5492">
        <v>0</v>
      </c>
      <c r="S5492">
        <v>200</v>
      </c>
      <c r="T5492">
        <v>0</v>
      </c>
      <c r="U5492">
        <v>336</v>
      </c>
      <c r="V5492">
        <v>336</v>
      </c>
      <c r="W5492">
        <v>200</v>
      </c>
      <c r="X5492">
        <v>0</v>
      </c>
      <c r="Y5492">
        <v>0</v>
      </c>
      <c r="Z5492">
        <v>0</v>
      </c>
      <c r="AD5492" s="1">
        <v>41771.333333333336</v>
      </c>
      <c r="AE5492" s="1">
        <v>41799.708333333336</v>
      </c>
      <c r="AG5492" s="1">
        <v>41759.333333333336</v>
      </c>
      <c r="AH5492" s="1">
        <v>41787.708333333336</v>
      </c>
      <c r="AI5492" s="1">
        <v>41759.333333333336</v>
      </c>
      <c r="AJ5492" s="1">
        <v>41787.708333333336</v>
      </c>
      <c r="AK5492" s="1">
        <v>41759.333333333336</v>
      </c>
      <c r="AL5492" s="1">
        <v>41787.708333333336</v>
      </c>
      <c r="AM5492" s="1">
        <v>41771.333333333336</v>
      </c>
      <c r="AN5492" s="1">
        <v>41799.708333333336</v>
      </c>
      <c r="AP5492" t="s">
        <v>113</v>
      </c>
      <c r="AU5492" t="s">
        <v>12018</v>
      </c>
      <c r="AY5492" t="s">
        <v>106</v>
      </c>
      <c r="AZ5492">
        <v>0</v>
      </c>
      <c r="BA5492">
        <v>0</v>
      </c>
      <c r="BD5492" s="3">
        <v>41321.663194444445</v>
      </c>
      <c r="BE5492" s="3">
        <v>41321.663888888892</v>
      </c>
      <c r="BF5492" t="s">
        <v>115</v>
      </c>
      <c r="BG5492" t="s">
        <v>115</v>
      </c>
      <c r="BH5492">
        <v>8149</v>
      </c>
      <c r="BM5492">
        <v>43550</v>
      </c>
      <c r="BR5492" t="s">
        <v>116</v>
      </c>
      <c r="BS5492" t="s">
        <v>117</v>
      </c>
      <c r="BU5492">
        <v>1</v>
      </c>
      <c r="BV5492" t="s">
        <v>118</v>
      </c>
      <c r="BX5492" t="s">
        <v>119</v>
      </c>
      <c r="BY5492" t="s">
        <v>119</v>
      </c>
      <c r="BZ5492" t="s">
        <v>119</v>
      </c>
      <c r="CA5492">
        <v>1</v>
      </c>
      <c r="CC5492" t="s">
        <v>120</v>
      </c>
      <c r="CH5492">
        <v>540</v>
      </c>
      <c r="CI5492">
        <v>31390</v>
      </c>
      <c r="CJ5492" t="s">
        <v>106</v>
      </c>
      <c r="CK5492" t="s">
        <v>106</v>
      </c>
      <c r="CL5492">
        <v>15</v>
      </c>
      <c r="CM5492" t="s">
        <v>3211</v>
      </c>
      <c r="CO5492">
        <v>125539</v>
      </c>
      <c r="CQ5492">
        <v>0</v>
      </c>
      <c r="CR5492">
        <v>0</v>
      </c>
      <c r="CS5492">
        <v>0</v>
      </c>
      <c r="CY5492" t="s">
        <v>123</v>
      </c>
      <c r="CZ5492" t="s">
        <v>124</v>
      </c>
      <c r="DD5492" t="str" cm="1">
        <f t="array" ref="DD5492">TEXT(_xlfn.SEQUENCE(1, DATEDIF(AG5492, AH5492, "m") + 1, AG5492, 30), "YYYY-APMM")</f>
        <v>2014-AP04</v>
      </c>
      <c r="DN5492">
        <f t="shared" si="170"/>
        <v>336</v>
      </c>
      <c r="DO5492" t="str">
        <f t="shared" si="171"/>
        <v>LABOR- SUBCONTRACTOR</v>
      </c>
    </row>
    <row r="5493" spans="1:119" x14ac:dyDescent="0.35">
      <c r="A5493" t="s">
        <v>105</v>
      </c>
      <c r="B5493">
        <v>504778</v>
      </c>
      <c r="C5493">
        <v>6359</v>
      </c>
      <c r="D5493">
        <v>125542</v>
      </c>
      <c r="E5493">
        <v>13662</v>
      </c>
      <c r="F5493">
        <v>0</v>
      </c>
      <c r="G5493" t="s">
        <v>106</v>
      </c>
      <c r="H5493" t="s">
        <v>106</v>
      </c>
      <c r="I5493" t="s">
        <v>106</v>
      </c>
      <c r="J5493" t="s">
        <v>107</v>
      </c>
      <c r="K5493" t="s">
        <v>108</v>
      </c>
      <c r="L5493" t="s">
        <v>109</v>
      </c>
      <c r="M5493" t="s">
        <v>110</v>
      </c>
      <c r="N5493" t="s">
        <v>12019</v>
      </c>
      <c r="O5493" t="s">
        <v>3228</v>
      </c>
      <c r="P5493">
        <v>8178</v>
      </c>
      <c r="Q5493">
        <v>72</v>
      </c>
      <c r="R5493">
        <v>0</v>
      </c>
      <c r="S5493">
        <v>200</v>
      </c>
      <c r="T5493">
        <v>0</v>
      </c>
      <c r="U5493">
        <v>203.2</v>
      </c>
      <c r="V5493">
        <v>203.2</v>
      </c>
      <c r="W5493">
        <v>200</v>
      </c>
      <c r="X5493">
        <v>0</v>
      </c>
      <c r="Y5493">
        <v>0</v>
      </c>
      <c r="Z5493">
        <v>0</v>
      </c>
      <c r="AD5493" s="1">
        <v>41778.333333333336</v>
      </c>
      <c r="AE5493" s="1">
        <v>41806.708333333336</v>
      </c>
      <c r="AG5493" s="1">
        <v>41767.333333333336</v>
      </c>
      <c r="AH5493" s="1">
        <v>41795.708333333336</v>
      </c>
      <c r="AI5493" s="1">
        <v>41767.333333333336</v>
      </c>
      <c r="AJ5493" s="1">
        <v>41795.708333333336</v>
      </c>
      <c r="AK5493" s="1">
        <v>41767.333333333336</v>
      </c>
      <c r="AL5493" s="1">
        <v>41795.708333333336</v>
      </c>
      <c r="AM5493" s="1">
        <v>41778.333333333336</v>
      </c>
      <c r="AN5493" s="1">
        <v>41806.708333333336</v>
      </c>
      <c r="AP5493" t="s">
        <v>113</v>
      </c>
      <c r="AU5493" t="s">
        <v>12020</v>
      </c>
      <c r="AY5493" t="s">
        <v>106</v>
      </c>
      <c r="AZ5493">
        <v>0</v>
      </c>
      <c r="BA5493">
        <v>0</v>
      </c>
      <c r="BD5493" s="3">
        <v>41321.663194444445</v>
      </c>
      <c r="BE5493" s="3">
        <v>41321.663888888892</v>
      </c>
      <c r="BF5493" t="s">
        <v>115</v>
      </c>
      <c r="BG5493" t="s">
        <v>115</v>
      </c>
      <c r="BH5493">
        <v>8149</v>
      </c>
      <c r="BM5493">
        <v>43550</v>
      </c>
      <c r="BR5493" t="s">
        <v>116</v>
      </c>
      <c r="BS5493" t="s">
        <v>117</v>
      </c>
      <c r="BU5493">
        <v>1</v>
      </c>
      <c r="BV5493" t="s">
        <v>118</v>
      </c>
      <c r="BX5493" t="s">
        <v>119</v>
      </c>
      <c r="BY5493" t="s">
        <v>119</v>
      </c>
      <c r="BZ5493" t="s">
        <v>119</v>
      </c>
      <c r="CA5493">
        <v>1</v>
      </c>
      <c r="CC5493" t="s">
        <v>120</v>
      </c>
      <c r="CH5493">
        <v>540</v>
      </c>
      <c r="CI5493">
        <v>31390</v>
      </c>
      <c r="CJ5493" t="s">
        <v>106</v>
      </c>
      <c r="CK5493" t="s">
        <v>106</v>
      </c>
      <c r="CL5493">
        <v>15</v>
      </c>
      <c r="CM5493" t="s">
        <v>3211</v>
      </c>
      <c r="CO5493">
        <v>125539</v>
      </c>
      <c r="CQ5493">
        <v>0</v>
      </c>
      <c r="CR5493">
        <v>0</v>
      </c>
      <c r="CS5493">
        <v>0</v>
      </c>
      <c r="CY5493" t="s">
        <v>123</v>
      </c>
      <c r="CZ5493" t="s">
        <v>124</v>
      </c>
      <c r="DD5493" t="str" cm="1">
        <f t="array" ref="DD5493">TEXT(_xlfn.SEQUENCE(1, DATEDIF(AG5493, AH5493, "m") + 1, AG5493, 30), "YYYY-APMM")</f>
        <v>2014-AP05</v>
      </c>
      <c r="DN5493">
        <f t="shared" si="170"/>
        <v>203.2</v>
      </c>
      <c r="DO5493" t="str">
        <f t="shared" si="171"/>
        <v>LABOR- SUBCONTRACTOR</v>
      </c>
    </row>
    <row r="5494" spans="1:119" x14ac:dyDescent="0.35">
      <c r="A5494" t="s">
        <v>105</v>
      </c>
      <c r="B5494">
        <v>504779</v>
      </c>
      <c r="C5494">
        <v>6359</v>
      </c>
      <c r="D5494">
        <v>125543</v>
      </c>
      <c r="E5494">
        <v>13662</v>
      </c>
      <c r="F5494">
        <v>0</v>
      </c>
      <c r="G5494" t="s">
        <v>106</v>
      </c>
      <c r="H5494" t="s">
        <v>106</v>
      </c>
      <c r="I5494" t="s">
        <v>106</v>
      </c>
      <c r="J5494" t="s">
        <v>107</v>
      </c>
      <c r="K5494" t="s">
        <v>108</v>
      </c>
      <c r="L5494" t="s">
        <v>109</v>
      </c>
      <c r="M5494" t="s">
        <v>110</v>
      </c>
      <c r="N5494" t="s">
        <v>12021</v>
      </c>
      <c r="O5494" t="s">
        <v>3231</v>
      </c>
      <c r="P5494">
        <v>8173</v>
      </c>
      <c r="Q5494">
        <v>128</v>
      </c>
      <c r="R5494">
        <v>0</v>
      </c>
      <c r="S5494">
        <v>160</v>
      </c>
      <c r="T5494">
        <v>0</v>
      </c>
      <c r="U5494">
        <v>344</v>
      </c>
      <c r="V5494">
        <v>344</v>
      </c>
      <c r="W5494">
        <v>160</v>
      </c>
      <c r="X5494">
        <v>0</v>
      </c>
      <c r="Y5494">
        <v>0</v>
      </c>
      <c r="Z5494">
        <v>0</v>
      </c>
      <c r="AD5494" s="1">
        <v>41746.333333333336</v>
      </c>
      <c r="AE5494" s="1">
        <v>41769.708333333336</v>
      </c>
      <c r="AG5494" s="1">
        <v>41728.333333333336</v>
      </c>
      <c r="AH5494" s="1">
        <v>41750.708333333336</v>
      </c>
      <c r="AI5494" s="1">
        <v>41728.333333333336</v>
      </c>
      <c r="AJ5494" s="1">
        <v>41750.708333333336</v>
      </c>
      <c r="AK5494" s="1">
        <v>41728.333333333336</v>
      </c>
      <c r="AL5494" s="1">
        <v>41750.708333333336</v>
      </c>
      <c r="AM5494" s="1">
        <v>41746.333333333336</v>
      </c>
      <c r="AN5494" s="1">
        <v>41769.708333333336</v>
      </c>
      <c r="AP5494" t="s">
        <v>113</v>
      </c>
      <c r="AU5494" t="s">
        <v>12022</v>
      </c>
      <c r="AY5494" t="s">
        <v>106</v>
      </c>
      <c r="AZ5494">
        <v>0</v>
      </c>
      <c r="BA5494">
        <v>0</v>
      </c>
      <c r="BD5494" s="3">
        <v>41321.663194444445</v>
      </c>
      <c r="BE5494" s="3">
        <v>41321.663888888892</v>
      </c>
      <c r="BF5494" t="s">
        <v>115</v>
      </c>
      <c r="BG5494" t="s">
        <v>115</v>
      </c>
      <c r="BH5494">
        <v>8149</v>
      </c>
      <c r="BM5494">
        <v>43500</v>
      </c>
      <c r="BR5494" t="s">
        <v>3233</v>
      </c>
      <c r="BS5494" t="s">
        <v>3234</v>
      </c>
      <c r="BU5494">
        <v>1</v>
      </c>
      <c r="BV5494" t="s">
        <v>118</v>
      </c>
      <c r="BX5494" t="s">
        <v>119</v>
      </c>
      <c r="BY5494" t="s">
        <v>119</v>
      </c>
      <c r="BZ5494" t="s">
        <v>119</v>
      </c>
      <c r="CA5494">
        <v>1</v>
      </c>
      <c r="CC5494" t="s">
        <v>120</v>
      </c>
      <c r="CH5494">
        <v>540</v>
      </c>
      <c r="CI5494">
        <v>31400</v>
      </c>
      <c r="CJ5494" t="s">
        <v>106</v>
      </c>
      <c r="CK5494" t="s">
        <v>106</v>
      </c>
      <c r="CL5494">
        <v>20</v>
      </c>
      <c r="CM5494" t="s">
        <v>3235</v>
      </c>
      <c r="CO5494">
        <v>125539</v>
      </c>
      <c r="CQ5494">
        <v>0</v>
      </c>
      <c r="CR5494">
        <v>0</v>
      </c>
      <c r="CS5494">
        <v>0</v>
      </c>
      <c r="CY5494" t="s">
        <v>123</v>
      </c>
      <c r="CZ5494" t="s">
        <v>124</v>
      </c>
      <c r="DD5494" t="str" cm="1">
        <f t="array" ref="DD5494">TEXT(_xlfn.SEQUENCE(1, DATEDIF(AG5494, AH5494, "m") + 1, AG5494, 30), "YYYY-APMM")</f>
        <v>2014-AP03</v>
      </c>
      <c r="DN5494">
        <f t="shared" si="170"/>
        <v>344</v>
      </c>
      <c r="DO5494" t="str">
        <f t="shared" si="171"/>
        <v>KERBSTONE MASON SK</v>
      </c>
    </row>
    <row r="5495" spans="1:119" x14ac:dyDescent="0.35">
      <c r="A5495" t="s">
        <v>105</v>
      </c>
      <c r="B5495">
        <v>504780</v>
      </c>
      <c r="C5495">
        <v>6359</v>
      </c>
      <c r="D5495">
        <v>125543</v>
      </c>
      <c r="E5495">
        <v>13662</v>
      </c>
      <c r="F5495">
        <v>0</v>
      </c>
      <c r="G5495" t="s">
        <v>106</v>
      </c>
      <c r="H5495" t="s">
        <v>106</v>
      </c>
      <c r="I5495" t="s">
        <v>106</v>
      </c>
      <c r="J5495" t="s">
        <v>107</v>
      </c>
      <c r="K5495" t="s">
        <v>108</v>
      </c>
      <c r="L5495" t="s">
        <v>109</v>
      </c>
      <c r="M5495" t="s">
        <v>110</v>
      </c>
      <c r="N5495" t="s">
        <v>12023</v>
      </c>
      <c r="O5495" t="s">
        <v>3237</v>
      </c>
      <c r="P5495">
        <v>8170</v>
      </c>
      <c r="Q5495">
        <v>128</v>
      </c>
      <c r="R5495">
        <v>0</v>
      </c>
      <c r="S5495">
        <v>160</v>
      </c>
      <c r="T5495">
        <v>0</v>
      </c>
      <c r="U5495">
        <v>200</v>
      </c>
      <c r="V5495">
        <v>200</v>
      </c>
      <c r="W5495">
        <v>160</v>
      </c>
      <c r="X5495">
        <v>0</v>
      </c>
      <c r="Y5495">
        <v>0</v>
      </c>
      <c r="Z5495">
        <v>0</v>
      </c>
      <c r="AD5495" s="1">
        <v>41758.333333333336</v>
      </c>
      <c r="AE5495" s="1">
        <v>41780.708333333336</v>
      </c>
      <c r="AG5495" s="1">
        <v>41739.333333333336</v>
      </c>
      <c r="AH5495" s="1">
        <v>41762.708333333336</v>
      </c>
      <c r="AI5495" s="1">
        <v>41739.333333333336</v>
      </c>
      <c r="AJ5495" s="1">
        <v>41762.708333333336</v>
      </c>
      <c r="AK5495" s="1">
        <v>41739.333333333336</v>
      </c>
      <c r="AL5495" s="1">
        <v>41762.708333333336</v>
      </c>
      <c r="AM5495" s="1">
        <v>41758.333333333336</v>
      </c>
      <c r="AN5495" s="1">
        <v>41780.708333333336</v>
      </c>
      <c r="AP5495" t="s">
        <v>113</v>
      </c>
      <c r="AU5495" t="s">
        <v>12024</v>
      </c>
      <c r="AY5495" t="s">
        <v>106</v>
      </c>
      <c r="AZ5495">
        <v>0</v>
      </c>
      <c r="BA5495">
        <v>0</v>
      </c>
      <c r="BD5495" s="3">
        <v>41321.663194444445</v>
      </c>
      <c r="BE5495" s="3">
        <v>41321.663888888892</v>
      </c>
      <c r="BF5495" t="s">
        <v>115</v>
      </c>
      <c r="BG5495" t="s">
        <v>115</v>
      </c>
      <c r="BH5495">
        <v>8149</v>
      </c>
      <c r="BM5495">
        <v>43470</v>
      </c>
      <c r="BR5495" t="s">
        <v>2854</v>
      </c>
      <c r="BS5495" t="s">
        <v>2855</v>
      </c>
      <c r="BU5495">
        <v>1</v>
      </c>
      <c r="BV5495" t="s">
        <v>118</v>
      </c>
      <c r="BX5495" t="s">
        <v>119</v>
      </c>
      <c r="BY5495" t="s">
        <v>119</v>
      </c>
      <c r="BZ5495" t="s">
        <v>119</v>
      </c>
      <c r="CA5495">
        <v>1</v>
      </c>
      <c r="CC5495" t="s">
        <v>120</v>
      </c>
      <c r="CH5495">
        <v>540</v>
      </c>
      <c r="CI5495">
        <v>31400</v>
      </c>
      <c r="CJ5495" t="s">
        <v>106</v>
      </c>
      <c r="CK5495" t="s">
        <v>106</v>
      </c>
      <c r="CL5495">
        <v>20</v>
      </c>
      <c r="CM5495" t="s">
        <v>3235</v>
      </c>
      <c r="CO5495">
        <v>125539</v>
      </c>
      <c r="CQ5495">
        <v>0</v>
      </c>
      <c r="CR5495">
        <v>0</v>
      </c>
      <c r="CS5495">
        <v>0</v>
      </c>
      <c r="CY5495" t="s">
        <v>123</v>
      </c>
      <c r="CZ5495" t="s">
        <v>124</v>
      </c>
      <c r="DD5495" t="str" cm="1">
        <f t="array" ref="DD5495">TEXT(_xlfn.SEQUENCE(1, DATEDIF(AG5495, AH5495, "m") + 1, AG5495, 30), "YYYY-APMM")</f>
        <v>2014-AP04</v>
      </c>
      <c r="DN5495">
        <f t="shared" si="170"/>
        <v>200</v>
      </c>
      <c r="DO5495" t="str">
        <f t="shared" si="171"/>
        <v>TILE MASON SK</v>
      </c>
    </row>
    <row r="5496" spans="1:119" x14ac:dyDescent="0.35">
      <c r="A5496" t="s">
        <v>105</v>
      </c>
      <c r="B5496">
        <v>504781</v>
      </c>
      <c r="C5496">
        <v>6359</v>
      </c>
      <c r="D5496">
        <v>125543</v>
      </c>
      <c r="E5496">
        <v>13662</v>
      </c>
      <c r="F5496">
        <v>0</v>
      </c>
      <c r="G5496" t="s">
        <v>106</v>
      </c>
      <c r="H5496" t="s">
        <v>106</v>
      </c>
      <c r="I5496" t="s">
        <v>106</v>
      </c>
      <c r="J5496" t="s">
        <v>107</v>
      </c>
      <c r="K5496" t="s">
        <v>108</v>
      </c>
      <c r="L5496" t="s">
        <v>109</v>
      </c>
      <c r="M5496" t="s">
        <v>110</v>
      </c>
      <c r="N5496" t="s">
        <v>12025</v>
      </c>
      <c r="O5496" t="s">
        <v>3240</v>
      </c>
      <c r="P5496">
        <v>8174</v>
      </c>
      <c r="Q5496">
        <v>128</v>
      </c>
      <c r="R5496">
        <v>0</v>
      </c>
      <c r="S5496">
        <v>160</v>
      </c>
      <c r="T5496">
        <v>0</v>
      </c>
      <c r="U5496">
        <v>232</v>
      </c>
      <c r="V5496">
        <v>232</v>
      </c>
      <c r="W5496">
        <v>160</v>
      </c>
      <c r="X5496">
        <v>0</v>
      </c>
      <c r="Y5496">
        <v>0</v>
      </c>
      <c r="Z5496">
        <v>0</v>
      </c>
      <c r="AD5496" s="1">
        <v>41765.333333333336</v>
      </c>
      <c r="AE5496" s="1">
        <v>41787.708333333336</v>
      </c>
      <c r="AG5496" s="1">
        <v>41746.333333333336</v>
      </c>
      <c r="AH5496" s="1">
        <v>41769.708333333336</v>
      </c>
      <c r="AI5496" s="1">
        <v>41746.333333333336</v>
      </c>
      <c r="AJ5496" s="1">
        <v>41769.708333333336</v>
      </c>
      <c r="AK5496" s="1">
        <v>41746.333333333336</v>
      </c>
      <c r="AL5496" s="1">
        <v>41769.708333333336</v>
      </c>
      <c r="AM5496" s="1">
        <v>41765.333333333336</v>
      </c>
      <c r="AN5496" s="1">
        <v>41787.708333333336</v>
      </c>
      <c r="AP5496" t="s">
        <v>113</v>
      </c>
      <c r="AU5496" t="s">
        <v>12026</v>
      </c>
      <c r="AY5496" t="s">
        <v>106</v>
      </c>
      <c r="AZ5496">
        <v>0</v>
      </c>
      <c r="BA5496">
        <v>0</v>
      </c>
      <c r="BD5496" s="3">
        <v>41321.663194444445</v>
      </c>
      <c r="BE5496" s="3">
        <v>41321.663888888892</v>
      </c>
      <c r="BF5496" t="s">
        <v>115</v>
      </c>
      <c r="BG5496" t="s">
        <v>115</v>
      </c>
      <c r="BH5496">
        <v>8149</v>
      </c>
      <c r="BM5496">
        <v>43510</v>
      </c>
      <c r="BR5496" t="s">
        <v>3242</v>
      </c>
      <c r="BS5496" t="s">
        <v>3243</v>
      </c>
      <c r="BU5496">
        <v>1</v>
      </c>
      <c r="BV5496" t="s">
        <v>118</v>
      </c>
      <c r="BX5496" t="s">
        <v>119</v>
      </c>
      <c r="BY5496" t="s">
        <v>119</v>
      </c>
      <c r="BZ5496" t="s">
        <v>119</v>
      </c>
      <c r="CA5496">
        <v>1</v>
      </c>
      <c r="CC5496" t="s">
        <v>120</v>
      </c>
      <c r="CH5496">
        <v>540</v>
      </c>
      <c r="CI5496">
        <v>31400</v>
      </c>
      <c r="CJ5496" t="s">
        <v>106</v>
      </c>
      <c r="CK5496" t="s">
        <v>106</v>
      </c>
      <c r="CL5496">
        <v>20</v>
      </c>
      <c r="CM5496" t="s">
        <v>3235</v>
      </c>
      <c r="CO5496">
        <v>125539</v>
      </c>
      <c r="CQ5496">
        <v>0</v>
      </c>
      <c r="CR5496">
        <v>0</v>
      </c>
      <c r="CS5496">
        <v>0</v>
      </c>
      <c r="CY5496" t="s">
        <v>123</v>
      </c>
      <c r="CZ5496" t="s">
        <v>124</v>
      </c>
      <c r="DD5496" t="str" cm="1">
        <f t="array" ref="DD5496">TEXT(_xlfn.SEQUENCE(1, DATEDIF(AG5496, AH5496, "m") + 1, AG5496, 30), "YYYY-APMM")</f>
        <v>2014-AP04</v>
      </c>
      <c r="DN5496">
        <f t="shared" si="170"/>
        <v>232</v>
      </c>
      <c r="DO5496" t="str">
        <f t="shared" si="171"/>
        <v>INTERLOCK MASON SK</v>
      </c>
    </row>
    <row r="5497" spans="1:119" x14ac:dyDescent="0.35">
      <c r="A5497" t="s">
        <v>105</v>
      </c>
      <c r="B5497">
        <v>504782</v>
      </c>
      <c r="C5497">
        <v>6359</v>
      </c>
      <c r="D5497">
        <v>125546</v>
      </c>
      <c r="E5497">
        <v>13662</v>
      </c>
      <c r="F5497">
        <v>0</v>
      </c>
      <c r="G5497" t="s">
        <v>106</v>
      </c>
      <c r="H5497" t="s">
        <v>106</v>
      </c>
      <c r="I5497" t="s">
        <v>106</v>
      </c>
      <c r="J5497" t="s">
        <v>107</v>
      </c>
      <c r="K5497" t="s">
        <v>108</v>
      </c>
      <c r="L5497" t="s">
        <v>109</v>
      </c>
      <c r="M5497" t="s">
        <v>110</v>
      </c>
      <c r="N5497" t="s">
        <v>12027</v>
      </c>
      <c r="O5497" t="s">
        <v>3048</v>
      </c>
      <c r="P5497">
        <v>8178</v>
      </c>
      <c r="Q5497">
        <v>392</v>
      </c>
      <c r="R5497">
        <v>40</v>
      </c>
      <c r="S5497">
        <v>160</v>
      </c>
      <c r="T5497">
        <v>0</v>
      </c>
      <c r="U5497">
        <v>977.6</v>
      </c>
      <c r="V5497">
        <v>977.6</v>
      </c>
      <c r="W5497">
        <v>160</v>
      </c>
      <c r="X5497">
        <v>0</v>
      </c>
      <c r="Y5497">
        <v>0</v>
      </c>
      <c r="Z5497">
        <v>0</v>
      </c>
      <c r="AD5497" s="1">
        <v>41713.333333333336</v>
      </c>
      <c r="AE5497" s="1">
        <v>41735.708333333336</v>
      </c>
      <c r="AG5497" s="1">
        <v>41654.333333333336</v>
      </c>
      <c r="AH5497" s="1">
        <v>41676.708333333336</v>
      </c>
      <c r="AI5497" s="1">
        <v>41654.333333333336</v>
      </c>
      <c r="AJ5497" s="1">
        <v>41676.708333333336</v>
      </c>
      <c r="AK5497" s="1">
        <v>41654.333333333336</v>
      </c>
      <c r="AL5497" s="1">
        <v>41676.708333333336</v>
      </c>
      <c r="AM5497" s="1">
        <v>41713.333333333336</v>
      </c>
      <c r="AN5497" s="1">
        <v>41735.708333333336</v>
      </c>
      <c r="AP5497" t="s">
        <v>113</v>
      </c>
      <c r="AU5497" t="s">
        <v>12028</v>
      </c>
      <c r="AY5497" t="s">
        <v>106</v>
      </c>
      <c r="AZ5497">
        <v>0</v>
      </c>
      <c r="BA5497">
        <v>0</v>
      </c>
      <c r="BD5497" s="3">
        <v>41321.663194444445</v>
      </c>
      <c r="BE5497" s="3">
        <v>41321.663888888892</v>
      </c>
      <c r="BF5497" t="s">
        <v>115</v>
      </c>
      <c r="BG5497" t="s">
        <v>115</v>
      </c>
      <c r="BH5497">
        <v>8149</v>
      </c>
      <c r="BM5497">
        <v>43550</v>
      </c>
      <c r="BR5497" t="s">
        <v>116</v>
      </c>
      <c r="BS5497" t="s">
        <v>117</v>
      </c>
      <c r="BU5497">
        <v>1</v>
      </c>
      <c r="BV5497" t="s">
        <v>118</v>
      </c>
      <c r="BX5497" t="s">
        <v>119</v>
      </c>
      <c r="BY5497" t="s">
        <v>119</v>
      </c>
      <c r="BZ5497" t="s">
        <v>119</v>
      </c>
      <c r="CA5497">
        <v>1</v>
      </c>
      <c r="CC5497" t="s">
        <v>120</v>
      </c>
      <c r="CH5497">
        <v>540</v>
      </c>
      <c r="CI5497">
        <v>31330</v>
      </c>
      <c r="CJ5497" t="s">
        <v>106</v>
      </c>
      <c r="CK5497" t="s">
        <v>106</v>
      </c>
      <c r="CL5497">
        <v>10</v>
      </c>
      <c r="CM5497" t="s">
        <v>2889</v>
      </c>
      <c r="CO5497">
        <v>125545</v>
      </c>
      <c r="CQ5497">
        <v>0</v>
      </c>
      <c r="CR5497">
        <v>0</v>
      </c>
      <c r="CS5497">
        <v>0</v>
      </c>
      <c r="CY5497" t="s">
        <v>123</v>
      </c>
      <c r="CZ5497" t="s">
        <v>124</v>
      </c>
      <c r="DD5497" t="str" cm="1">
        <f t="array" ref="DD5497">TEXT(_xlfn.SEQUENCE(1, DATEDIF(AG5497, AH5497, "m") + 1, AG5497, 30), "YYYY-APMM")</f>
        <v>2014-AP01</v>
      </c>
      <c r="DN5497">
        <f t="shared" si="170"/>
        <v>977.6</v>
      </c>
      <c r="DO5497" t="str">
        <f t="shared" si="171"/>
        <v>LABOR- SUBCONTRACTOR</v>
      </c>
    </row>
    <row r="5498" spans="1:119" x14ac:dyDescent="0.35">
      <c r="A5498" t="s">
        <v>105</v>
      </c>
      <c r="B5498">
        <v>504783</v>
      </c>
      <c r="C5498">
        <v>6359</v>
      </c>
      <c r="D5498">
        <v>125546</v>
      </c>
      <c r="E5498">
        <v>13662</v>
      </c>
      <c r="F5498">
        <v>0</v>
      </c>
      <c r="G5498" t="s">
        <v>106</v>
      </c>
      <c r="H5498" t="s">
        <v>106</v>
      </c>
      <c r="I5498" t="s">
        <v>106</v>
      </c>
      <c r="J5498" t="s">
        <v>107</v>
      </c>
      <c r="K5498" t="s">
        <v>108</v>
      </c>
      <c r="L5498" t="s">
        <v>109</v>
      </c>
      <c r="M5498" t="s">
        <v>110</v>
      </c>
      <c r="N5498" t="s">
        <v>12029</v>
      </c>
      <c r="O5498" t="s">
        <v>3051</v>
      </c>
      <c r="P5498">
        <v>8178</v>
      </c>
      <c r="Q5498">
        <v>256</v>
      </c>
      <c r="R5498">
        <v>0</v>
      </c>
      <c r="S5498">
        <v>200</v>
      </c>
      <c r="T5498">
        <v>0</v>
      </c>
      <c r="U5498">
        <v>182.4</v>
      </c>
      <c r="V5498">
        <v>182.4</v>
      </c>
      <c r="W5498">
        <v>200</v>
      </c>
      <c r="X5498">
        <v>0</v>
      </c>
      <c r="Y5498">
        <v>0</v>
      </c>
      <c r="Z5498">
        <v>0</v>
      </c>
      <c r="AD5498" s="1">
        <v>41745.333333333336</v>
      </c>
      <c r="AE5498" s="1">
        <v>41773.708333333336</v>
      </c>
      <c r="AG5498" s="1">
        <v>41708.333333333336</v>
      </c>
      <c r="AH5498" s="1">
        <v>41736.708333333336</v>
      </c>
      <c r="AI5498" s="1">
        <v>41708.333333333336</v>
      </c>
      <c r="AJ5498" s="1">
        <v>41736.708333333336</v>
      </c>
      <c r="AK5498" s="1">
        <v>41708.333333333336</v>
      </c>
      <c r="AL5498" s="1">
        <v>41736.708333333336</v>
      </c>
      <c r="AM5498" s="1">
        <v>41745.333333333336</v>
      </c>
      <c r="AN5498" s="1">
        <v>41773.708333333336</v>
      </c>
      <c r="AP5498" t="s">
        <v>113</v>
      </c>
      <c r="AU5498" t="s">
        <v>12030</v>
      </c>
      <c r="AY5498" t="s">
        <v>106</v>
      </c>
      <c r="AZ5498">
        <v>0</v>
      </c>
      <c r="BA5498">
        <v>0</v>
      </c>
      <c r="BD5498" s="3">
        <v>41321.663194444445</v>
      </c>
      <c r="BE5498" s="3">
        <v>41321.663888888892</v>
      </c>
      <c r="BF5498" t="s">
        <v>115</v>
      </c>
      <c r="BG5498" t="s">
        <v>115</v>
      </c>
      <c r="BH5498">
        <v>8149</v>
      </c>
      <c r="BM5498">
        <v>43550</v>
      </c>
      <c r="BR5498" t="s">
        <v>116</v>
      </c>
      <c r="BS5498" t="s">
        <v>117</v>
      </c>
      <c r="BU5498">
        <v>1</v>
      </c>
      <c r="BV5498" t="s">
        <v>118</v>
      </c>
      <c r="BX5498" t="s">
        <v>119</v>
      </c>
      <c r="BY5498" t="s">
        <v>119</v>
      </c>
      <c r="BZ5498" t="s">
        <v>119</v>
      </c>
      <c r="CA5498">
        <v>1</v>
      </c>
      <c r="CC5498" t="s">
        <v>120</v>
      </c>
      <c r="CH5498">
        <v>540</v>
      </c>
      <c r="CI5498">
        <v>31330</v>
      </c>
      <c r="CJ5498" t="s">
        <v>106</v>
      </c>
      <c r="CK5498" t="s">
        <v>106</v>
      </c>
      <c r="CL5498">
        <v>10</v>
      </c>
      <c r="CM5498" t="s">
        <v>2889</v>
      </c>
      <c r="CO5498">
        <v>125545</v>
      </c>
      <c r="CQ5498">
        <v>0</v>
      </c>
      <c r="CR5498">
        <v>0</v>
      </c>
      <c r="CS5498">
        <v>0</v>
      </c>
      <c r="CY5498" t="s">
        <v>123</v>
      </c>
      <c r="CZ5498" t="s">
        <v>124</v>
      </c>
      <c r="DD5498" t="str" cm="1">
        <f t="array" ref="DD5498">TEXT(_xlfn.SEQUENCE(1, DATEDIF(AG5498, AH5498, "m") + 1, AG5498, 30), "YYYY-APMM")</f>
        <v>2014-AP03</v>
      </c>
      <c r="DN5498">
        <f t="shared" si="170"/>
        <v>182.4</v>
      </c>
      <c r="DO5498" t="str">
        <f t="shared" si="171"/>
        <v>LABOR- SUBCONTRACTOR</v>
      </c>
    </row>
    <row r="5499" spans="1:119" x14ac:dyDescent="0.35">
      <c r="A5499" t="s">
        <v>105</v>
      </c>
      <c r="B5499">
        <v>504784</v>
      </c>
      <c r="C5499">
        <v>6359</v>
      </c>
      <c r="D5499">
        <v>125546</v>
      </c>
      <c r="E5499">
        <v>13662</v>
      </c>
      <c r="F5499">
        <v>0</v>
      </c>
      <c r="G5499" t="s">
        <v>106</v>
      </c>
      <c r="H5499" t="s">
        <v>106</v>
      </c>
      <c r="I5499" t="s">
        <v>106</v>
      </c>
      <c r="J5499" t="s">
        <v>107</v>
      </c>
      <c r="K5499" t="s">
        <v>108</v>
      </c>
      <c r="L5499" t="s">
        <v>109</v>
      </c>
      <c r="M5499" t="s">
        <v>110</v>
      </c>
      <c r="N5499" t="s">
        <v>12031</v>
      </c>
      <c r="O5499" t="s">
        <v>3054</v>
      </c>
      <c r="P5499">
        <v>8178</v>
      </c>
      <c r="Q5499">
        <v>256</v>
      </c>
      <c r="R5499">
        <v>40</v>
      </c>
      <c r="S5499">
        <v>160</v>
      </c>
      <c r="T5499">
        <v>0</v>
      </c>
      <c r="U5499">
        <v>296</v>
      </c>
      <c r="V5499">
        <v>296</v>
      </c>
      <c r="W5499">
        <v>160</v>
      </c>
      <c r="X5499">
        <v>0</v>
      </c>
      <c r="Y5499">
        <v>0</v>
      </c>
      <c r="Z5499">
        <v>0</v>
      </c>
      <c r="AD5499" s="1">
        <v>41766.333333333336</v>
      </c>
      <c r="AE5499" s="1">
        <v>41788.708333333336</v>
      </c>
      <c r="AG5499" s="1">
        <v>41729.333333333336</v>
      </c>
      <c r="AH5499" s="1">
        <v>41751.708333333336</v>
      </c>
      <c r="AI5499" s="1">
        <v>41729.333333333336</v>
      </c>
      <c r="AJ5499" s="1">
        <v>41751.708333333336</v>
      </c>
      <c r="AK5499" s="1">
        <v>41729.333333333336</v>
      </c>
      <c r="AL5499" s="1">
        <v>41751.708333333336</v>
      </c>
      <c r="AM5499" s="1">
        <v>41766.333333333336</v>
      </c>
      <c r="AN5499" s="1">
        <v>41788.708333333336</v>
      </c>
      <c r="AP5499" t="s">
        <v>113</v>
      </c>
      <c r="AU5499" t="s">
        <v>12032</v>
      </c>
      <c r="AY5499" t="s">
        <v>106</v>
      </c>
      <c r="AZ5499">
        <v>0</v>
      </c>
      <c r="BA5499">
        <v>0</v>
      </c>
      <c r="BD5499" s="3">
        <v>41321.663194444445</v>
      </c>
      <c r="BE5499" s="3">
        <v>41321.663888888892</v>
      </c>
      <c r="BF5499" t="s">
        <v>115</v>
      </c>
      <c r="BG5499" t="s">
        <v>115</v>
      </c>
      <c r="BH5499">
        <v>8149</v>
      </c>
      <c r="BM5499">
        <v>43550</v>
      </c>
      <c r="BR5499" t="s">
        <v>116</v>
      </c>
      <c r="BS5499" t="s">
        <v>117</v>
      </c>
      <c r="BU5499">
        <v>1</v>
      </c>
      <c r="BV5499" t="s">
        <v>118</v>
      </c>
      <c r="BX5499" t="s">
        <v>119</v>
      </c>
      <c r="BY5499" t="s">
        <v>119</v>
      </c>
      <c r="BZ5499" t="s">
        <v>119</v>
      </c>
      <c r="CA5499">
        <v>1</v>
      </c>
      <c r="CC5499" t="s">
        <v>120</v>
      </c>
      <c r="CH5499">
        <v>540</v>
      </c>
      <c r="CI5499">
        <v>31330</v>
      </c>
      <c r="CJ5499" t="s">
        <v>106</v>
      </c>
      <c r="CK5499" t="s">
        <v>106</v>
      </c>
      <c r="CL5499">
        <v>10</v>
      </c>
      <c r="CM5499" t="s">
        <v>2889</v>
      </c>
      <c r="CO5499">
        <v>125545</v>
      </c>
      <c r="CQ5499">
        <v>0</v>
      </c>
      <c r="CR5499">
        <v>0</v>
      </c>
      <c r="CS5499">
        <v>0</v>
      </c>
      <c r="CY5499" t="s">
        <v>123</v>
      </c>
      <c r="CZ5499" t="s">
        <v>124</v>
      </c>
      <c r="DD5499" t="str" cm="1">
        <f t="array" ref="DD5499">TEXT(_xlfn.SEQUENCE(1, DATEDIF(AG5499, AH5499, "m") + 1, AG5499, 30), "YYYY-APMM")</f>
        <v>2014-AP03</v>
      </c>
      <c r="DN5499">
        <f t="shared" si="170"/>
        <v>296</v>
      </c>
      <c r="DO5499" t="str">
        <f t="shared" si="171"/>
        <v>LABOR- SUBCONTRACTOR</v>
      </c>
    </row>
    <row r="5500" spans="1:119" x14ac:dyDescent="0.35">
      <c r="A5500" t="s">
        <v>105</v>
      </c>
      <c r="B5500">
        <v>504785</v>
      </c>
      <c r="C5500">
        <v>6359</v>
      </c>
      <c r="D5500">
        <v>125547</v>
      </c>
      <c r="E5500">
        <v>13662</v>
      </c>
      <c r="F5500">
        <v>0</v>
      </c>
      <c r="G5500" t="s">
        <v>106</v>
      </c>
      <c r="H5500" t="s">
        <v>106</v>
      </c>
      <c r="I5500" t="s">
        <v>106</v>
      </c>
      <c r="J5500" t="s">
        <v>107</v>
      </c>
      <c r="K5500" t="s">
        <v>108</v>
      </c>
      <c r="L5500" t="s">
        <v>109</v>
      </c>
      <c r="M5500" t="s">
        <v>110</v>
      </c>
      <c r="N5500" t="s">
        <v>12033</v>
      </c>
      <c r="O5500" t="s">
        <v>3043</v>
      </c>
      <c r="P5500">
        <v>8178</v>
      </c>
      <c r="Q5500">
        <v>272</v>
      </c>
      <c r="R5500">
        <v>0</v>
      </c>
      <c r="S5500">
        <v>200</v>
      </c>
      <c r="T5500">
        <v>0</v>
      </c>
      <c r="U5500">
        <v>409.6</v>
      </c>
      <c r="V5500">
        <v>409.6</v>
      </c>
      <c r="W5500">
        <v>200</v>
      </c>
      <c r="X5500">
        <v>0</v>
      </c>
      <c r="Y5500">
        <v>0</v>
      </c>
      <c r="Z5500">
        <v>0</v>
      </c>
      <c r="AD5500" s="1">
        <v>41772.333333333336</v>
      </c>
      <c r="AE5500" s="1">
        <v>41800.708333333336</v>
      </c>
      <c r="AG5500" s="1">
        <v>41732.333333333336</v>
      </c>
      <c r="AH5500" s="1">
        <v>41760.708333333336</v>
      </c>
      <c r="AI5500" s="1">
        <v>41732.333333333336</v>
      </c>
      <c r="AJ5500" s="1">
        <v>41760.708333333336</v>
      </c>
      <c r="AK5500" s="1">
        <v>41732.333333333336</v>
      </c>
      <c r="AL5500" s="1">
        <v>41760.708333333336</v>
      </c>
      <c r="AM5500" s="1">
        <v>41772.333333333336</v>
      </c>
      <c r="AN5500" s="1">
        <v>41800.708333333336</v>
      </c>
      <c r="AP5500" t="s">
        <v>113</v>
      </c>
      <c r="AU5500" t="s">
        <v>12034</v>
      </c>
      <c r="AY5500" t="s">
        <v>106</v>
      </c>
      <c r="AZ5500">
        <v>0</v>
      </c>
      <c r="BA5500">
        <v>0</v>
      </c>
      <c r="BD5500" s="3">
        <v>41321.663194444445</v>
      </c>
      <c r="BE5500" s="3">
        <v>41321.663888888892</v>
      </c>
      <c r="BF5500" t="s">
        <v>115</v>
      </c>
      <c r="BG5500" t="s">
        <v>115</v>
      </c>
      <c r="BH5500">
        <v>8149</v>
      </c>
      <c r="BM5500">
        <v>43550</v>
      </c>
      <c r="BR5500" t="s">
        <v>116</v>
      </c>
      <c r="BS5500" t="s">
        <v>117</v>
      </c>
      <c r="BU5500">
        <v>1</v>
      </c>
      <c r="BV5500" t="s">
        <v>118</v>
      </c>
      <c r="BX5500" t="s">
        <v>119</v>
      </c>
      <c r="BY5500" t="s">
        <v>119</v>
      </c>
      <c r="BZ5500" t="s">
        <v>119</v>
      </c>
      <c r="CA5500">
        <v>1</v>
      </c>
      <c r="CC5500" t="s">
        <v>120</v>
      </c>
      <c r="CH5500">
        <v>540</v>
      </c>
      <c r="CI5500">
        <v>31350</v>
      </c>
      <c r="CJ5500" t="s">
        <v>106</v>
      </c>
      <c r="CK5500" t="s">
        <v>106</v>
      </c>
      <c r="CL5500">
        <v>20</v>
      </c>
      <c r="CM5500" t="s">
        <v>2867</v>
      </c>
      <c r="CO5500">
        <v>125545</v>
      </c>
      <c r="CQ5500">
        <v>0</v>
      </c>
      <c r="CR5500">
        <v>0</v>
      </c>
      <c r="CS5500">
        <v>0</v>
      </c>
      <c r="CY5500" t="s">
        <v>123</v>
      </c>
      <c r="CZ5500" t="s">
        <v>124</v>
      </c>
      <c r="DD5500" t="str" cm="1">
        <f t="array" ref="DD5500">TEXT(_xlfn.SEQUENCE(1, DATEDIF(AG5500, AH5500, "m") + 1, AG5500, 30), "YYYY-APMM")</f>
        <v>2014-AP04</v>
      </c>
      <c r="DN5500">
        <f t="shared" si="170"/>
        <v>409.6</v>
      </c>
      <c r="DO5500" t="str">
        <f t="shared" si="171"/>
        <v>LABOR- SUBCONTRACTOR</v>
      </c>
    </row>
    <row r="5501" spans="1:119" x14ac:dyDescent="0.35">
      <c r="A5501" t="s">
        <v>105</v>
      </c>
      <c r="B5501">
        <v>504786</v>
      </c>
      <c r="C5501">
        <v>6359</v>
      </c>
      <c r="D5501">
        <v>125547</v>
      </c>
      <c r="E5501">
        <v>13662</v>
      </c>
      <c r="F5501">
        <v>0</v>
      </c>
      <c r="G5501" t="s">
        <v>106</v>
      </c>
      <c r="H5501" t="s">
        <v>106</v>
      </c>
      <c r="I5501" t="s">
        <v>106</v>
      </c>
      <c r="J5501" t="s">
        <v>107</v>
      </c>
      <c r="K5501" t="s">
        <v>108</v>
      </c>
      <c r="L5501" t="s">
        <v>109</v>
      </c>
      <c r="M5501" t="s">
        <v>110</v>
      </c>
      <c r="N5501" t="s">
        <v>12035</v>
      </c>
      <c r="O5501" t="s">
        <v>3045</v>
      </c>
      <c r="P5501">
        <v>8178</v>
      </c>
      <c r="Q5501">
        <v>24</v>
      </c>
      <c r="R5501">
        <v>0</v>
      </c>
      <c r="S5501">
        <v>200</v>
      </c>
      <c r="T5501">
        <v>0</v>
      </c>
      <c r="U5501">
        <v>568</v>
      </c>
      <c r="V5501">
        <v>568</v>
      </c>
      <c r="W5501">
        <v>200</v>
      </c>
      <c r="X5501">
        <v>0</v>
      </c>
      <c r="Y5501">
        <v>0</v>
      </c>
      <c r="Z5501">
        <v>0</v>
      </c>
      <c r="AD5501" s="1">
        <v>41778.333333333336</v>
      </c>
      <c r="AE5501" s="1">
        <v>41806.708333333336</v>
      </c>
      <c r="AG5501" s="1">
        <v>41774.333333333336</v>
      </c>
      <c r="AH5501" s="1">
        <v>41802.708333333336</v>
      </c>
      <c r="AI5501" s="1">
        <v>41774.333333333336</v>
      </c>
      <c r="AJ5501" s="1">
        <v>41802.708333333336</v>
      </c>
      <c r="AK5501" s="1">
        <v>41774.333333333336</v>
      </c>
      <c r="AL5501" s="1">
        <v>41802.708333333336</v>
      </c>
      <c r="AM5501" s="1">
        <v>41778.333333333336</v>
      </c>
      <c r="AN5501" s="1">
        <v>41806.708333333336</v>
      </c>
      <c r="AP5501" t="s">
        <v>113</v>
      </c>
      <c r="AU5501" t="s">
        <v>12036</v>
      </c>
      <c r="AY5501" t="s">
        <v>106</v>
      </c>
      <c r="AZ5501">
        <v>0</v>
      </c>
      <c r="BA5501">
        <v>0</v>
      </c>
      <c r="BD5501" s="3">
        <v>41321.663194444445</v>
      </c>
      <c r="BE5501" s="3">
        <v>41321.663888888892</v>
      </c>
      <c r="BF5501" t="s">
        <v>115</v>
      </c>
      <c r="BG5501" t="s">
        <v>115</v>
      </c>
      <c r="BH5501">
        <v>8149</v>
      </c>
      <c r="BM5501">
        <v>43550</v>
      </c>
      <c r="BR5501" t="s">
        <v>116</v>
      </c>
      <c r="BS5501" t="s">
        <v>117</v>
      </c>
      <c r="BU5501">
        <v>1</v>
      </c>
      <c r="BV5501" t="s">
        <v>118</v>
      </c>
      <c r="BX5501" t="s">
        <v>119</v>
      </c>
      <c r="BY5501" t="s">
        <v>119</v>
      </c>
      <c r="BZ5501" t="s">
        <v>119</v>
      </c>
      <c r="CA5501">
        <v>1</v>
      </c>
      <c r="CC5501" t="s">
        <v>120</v>
      </c>
      <c r="CH5501">
        <v>540</v>
      </c>
      <c r="CI5501">
        <v>31350</v>
      </c>
      <c r="CJ5501" t="s">
        <v>106</v>
      </c>
      <c r="CK5501" t="s">
        <v>106</v>
      </c>
      <c r="CL5501">
        <v>20</v>
      </c>
      <c r="CM5501" t="s">
        <v>2867</v>
      </c>
      <c r="CO5501">
        <v>125545</v>
      </c>
      <c r="CQ5501">
        <v>0</v>
      </c>
      <c r="CR5501">
        <v>0</v>
      </c>
      <c r="CS5501">
        <v>0</v>
      </c>
      <c r="CY5501" t="s">
        <v>123</v>
      </c>
      <c r="CZ5501" t="s">
        <v>124</v>
      </c>
      <c r="DD5501" t="str" cm="1">
        <f t="array" ref="DD5501">TEXT(_xlfn.SEQUENCE(1, DATEDIF(AG5501, AH5501, "m") + 1, AG5501, 30), "YYYY-APMM")</f>
        <v>2014-AP05</v>
      </c>
      <c r="DN5501">
        <f t="shared" si="170"/>
        <v>568</v>
      </c>
      <c r="DO5501" t="str">
        <f t="shared" si="171"/>
        <v>LABOR- SUBCONTRACTOR</v>
      </c>
    </row>
    <row r="5502" spans="1:119" x14ac:dyDescent="0.35">
      <c r="A5502" t="s">
        <v>105</v>
      </c>
      <c r="B5502">
        <v>504787</v>
      </c>
      <c r="C5502">
        <v>6359</v>
      </c>
      <c r="D5502">
        <v>125548</v>
      </c>
      <c r="E5502">
        <v>13662</v>
      </c>
      <c r="F5502">
        <v>0</v>
      </c>
      <c r="G5502" t="s">
        <v>106</v>
      </c>
      <c r="H5502" t="s">
        <v>106</v>
      </c>
      <c r="I5502" t="s">
        <v>106</v>
      </c>
      <c r="J5502" t="s">
        <v>107</v>
      </c>
      <c r="K5502" t="s">
        <v>108</v>
      </c>
      <c r="L5502" t="s">
        <v>109</v>
      </c>
      <c r="M5502" t="s">
        <v>110</v>
      </c>
      <c r="N5502" t="s">
        <v>12037</v>
      </c>
      <c r="O5502" t="s">
        <v>3048</v>
      </c>
      <c r="P5502">
        <v>8178</v>
      </c>
      <c r="Q5502">
        <v>216</v>
      </c>
      <c r="R5502">
        <v>40</v>
      </c>
      <c r="S5502">
        <v>160</v>
      </c>
      <c r="T5502">
        <v>0</v>
      </c>
      <c r="U5502">
        <v>977.6</v>
      </c>
      <c r="V5502">
        <v>977.6</v>
      </c>
      <c r="W5502">
        <v>160</v>
      </c>
      <c r="X5502">
        <v>0</v>
      </c>
      <c r="Y5502">
        <v>0</v>
      </c>
      <c r="Z5502">
        <v>0</v>
      </c>
      <c r="AD5502" s="1">
        <v>41731.333333333336</v>
      </c>
      <c r="AE5502" s="1">
        <v>41753.708333333336</v>
      </c>
      <c r="AG5502" s="1">
        <v>41700.333333333336</v>
      </c>
      <c r="AH5502" s="1">
        <v>41722.708333333336</v>
      </c>
      <c r="AI5502" s="1">
        <v>41700.333333333336</v>
      </c>
      <c r="AJ5502" s="1">
        <v>41722.708333333336</v>
      </c>
      <c r="AK5502" s="1">
        <v>41700.333333333336</v>
      </c>
      <c r="AL5502" s="1">
        <v>41722.708333333336</v>
      </c>
      <c r="AM5502" s="1">
        <v>41731.333333333336</v>
      </c>
      <c r="AN5502" s="1">
        <v>41753.708333333336</v>
      </c>
      <c r="AP5502" t="s">
        <v>113</v>
      </c>
      <c r="AU5502" t="s">
        <v>12038</v>
      </c>
      <c r="AY5502" t="s">
        <v>106</v>
      </c>
      <c r="AZ5502">
        <v>0</v>
      </c>
      <c r="BA5502">
        <v>0</v>
      </c>
      <c r="BD5502" s="3">
        <v>41321.663194444445</v>
      </c>
      <c r="BE5502" s="3">
        <v>41321.663888888892</v>
      </c>
      <c r="BF5502" t="s">
        <v>115</v>
      </c>
      <c r="BG5502" t="s">
        <v>115</v>
      </c>
      <c r="BH5502">
        <v>8149</v>
      </c>
      <c r="BM5502">
        <v>43550</v>
      </c>
      <c r="BR5502" t="s">
        <v>116</v>
      </c>
      <c r="BS5502" t="s">
        <v>117</v>
      </c>
      <c r="BU5502">
        <v>1</v>
      </c>
      <c r="BV5502" t="s">
        <v>118</v>
      </c>
      <c r="BX5502" t="s">
        <v>119</v>
      </c>
      <c r="BY5502" t="s">
        <v>119</v>
      </c>
      <c r="BZ5502" t="s">
        <v>119</v>
      </c>
      <c r="CA5502">
        <v>1</v>
      </c>
      <c r="CC5502" t="s">
        <v>120</v>
      </c>
      <c r="CH5502">
        <v>540</v>
      </c>
      <c r="CI5502">
        <v>31340</v>
      </c>
      <c r="CJ5502" t="s">
        <v>106</v>
      </c>
      <c r="CK5502" t="s">
        <v>106</v>
      </c>
      <c r="CL5502">
        <v>15</v>
      </c>
      <c r="CM5502" t="s">
        <v>2963</v>
      </c>
      <c r="CO5502">
        <v>125545</v>
      </c>
      <c r="CQ5502">
        <v>0</v>
      </c>
      <c r="CR5502">
        <v>0</v>
      </c>
      <c r="CS5502">
        <v>0</v>
      </c>
      <c r="CY5502" t="s">
        <v>123</v>
      </c>
      <c r="CZ5502" t="s">
        <v>124</v>
      </c>
      <c r="DD5502" t="str" cm="1">
        <f t="array" ref="DD5502">TEXT(_xlfn.SEQUENCE(1, DATEDIF(AG5502, AH5502, "m") + 1, AG5502, 30), "YYYY-APMM")</f>
        <v>2014-AP03</v>
      </c>
      <c r="DN5502">
        <f t="shared" si="170"/>
        <v>977.6</v>
      </c>
      <c r="DO5502" t="str">
        <f t="shared" si="171"/>
        <v>LABOR- SUBCONTRACTOR</v>
      </c>
    </row>
    <row r="5503" spans="1:119" x14ac:dyDescent="0.35">
      <c r="A5503" t="s">
        <v>105</v>
      </c>
      <c r="B5503">
        <v>504788</v>
      </c>
      <c r="C5503">
        <v>6359</v>
      </c>
      <c r="D5503">
        <v>125548</v>
      </c>
      <c r="E5503">
        <v>13662</v>
      </c>
      <c r="F5503">
        <v>0</v>
      </c>
      <c r="G5503" t="s">
        <v>106</v>
      </c>
      <c r="H5503" t="s">
        <v>106</v>
      </c>
      <c r="I5503" t="s">
        <v>106</v>
      </c>
      <c r="J5503" t="s">
        <v>107</v>
      </c>
      <c r="K5503" t="s">
        <v>108</v>
      </c>
      <c r="L5503" t="s">
        <v>109</v>
      </c>
      <c r="M5503" t="s">
        <v>110</v>
      </c>
      <c r="N5503" t="s">
        <v>12039</v>
      </c>
      <c r="O5503" t="s">
        <v>3051</v>
      </c>
      <c r="P5503">
        <v>8178</v>
      </c>
      <c r="Q5503">
        <v>16</v>
      </c>
      <c r="R5503">
        <v>0</v>
      </c>
      <c r="S5503">
        <v>200</v>
      </c>
      <c r="T5503">
        <v>0</v>
      </c>
      <c r="U5503">
        <v>113.6</v>
      </c>
      <c r="V5503">
        <v>113.6</v>
      </c>
      <c r="W5503">
        <v>200</v>
      </c>
      <c r="X5503">
        <v>0</v>
      </c>
      <c r="Y5503">
        <v>0</v>
      </c>
      <c r="Z5503">
        <v>0</v>
      </c>
      <c r="AD5503" s="1">
        <v>41750.333333333336</v>
      </c>
      <c r="AE5503" s="1">
        <v>41778.708333333336</v>
      </c>
      <c r="AG5503" s="1">
        <v>41748.333333333336</v>
      </c>
      <c r="AH5503" s="1">
        <v>41776.708333333336</v>
      </c>
      <c r="AI5503" s="1">
        <v>41748.333333333336</v>
      </c>
      <c r="AJ5503" s="1">
        <v>41776.708333333336</v>
      </c>
      <c r="AK5503" s="1">
        <v>41748.333333333336</v>
      </c>
      <c r="AL5503" s="1">
        <v>41776.708333333336</v>
      </c>
      <c r="AM5503" s="1">
        <v>41750.333333333336</v>
      </c>
      <c r="AN5503" s="1">
        <v>41778.708333333336</v>
      </c>
      <c r="AP5503" t="s">
        <v>113</v>
      </c>
      <c r="AU5503" t="s">
        <v>12040</v>
      </c>
      <c r="AY5503" t="s">
        <v>106</v>
      </c>
      <c r="AZ5503">
        <v>0</v>
      </c>
      <c r="BA5503">
        <v>0</v>
      </c>
      <c r="BD5503" s="3">
        <v>41321.663194444445</v>
      </c>
      <c r="BE5503" s="3">
        <v>41321.663888888892</v>
      </c>
      <c r="BF5503" t="s">
        <v>115</v>
      </c>
      <c r="BG5503" t="s">
        <v>115</v>
      </c>
      <c r="BH5503">
        <v>8149</v>
      </c>
      <c r="BM5503">
        <v>43550</v>
      </c>
      <c r="BR5503" t="s">
        <v>116</v>
      </c>
      <c r="BS5503" t="s">
        <v>117</v>
      </c>
      <c r="BU5503">
        <v>1</v>
      </c>
      <c r="BV5503" t="s">
        <v>118</v>
      </c>
      <c r="BX5503" t="s">
        <v>119</v>
      </c>
      <c r="BY5503" t="s">
        <v>119</v>
      </c>
      <c r="BZ5503" t="s">
        <v>119</v>
      </c>
      <c r="CA5503">
        <v>1</v>
      </c>
      <c r="CC5503" t="s">
        <v>120</v>
      </c>
      <c r="CH5503">
        <v>540</v>
      </c>
      <c r="CI5503">
        <v>31340</v>
      </c>
      <c r="CJ5503" t="s">
        <v>106</v>
      </c>
      <c r="CK5503" t="s">
        <v>106</v>
      </c>
      <c r="CL5503">
        <v>15</v>
      </c>
      <c r="CM5503" t="s">
        <v>2963</v>
      </c>
      <c r="CO5503">
        <v>125545</v>
      </c>
      <c r="CQ5503">
        <v>0</v>
      </c>
      <c r="CR5503">
        <v>0</v>
      </c>
      <c r="CS5503">
        <v>0</v>
      </c>
      <c r="CY5503" t="s">
        <v>123</v>
      </c>
      <c r="CZ5503" t="s">
        <v>124</v>
      </c>
      <c r="DD5503" t="str" cm="1">
        <f t="array" ref="DD5503">TEXT(_xlfn.SEQUENCE(1, DATEDIF(AG5503, AH5503, "m") + 1, AG5503, 30), "YYYY-APMM")</f>
        <v>2014-AP04</v>
      </c>
      <c r="DN5503">
        <f t="shared" si="170"/>
        <v>113.6</v>
      </c>
      <c r="DO5503" t="str">
        <f t="shared" si="171"/>
        <v>LABOR- SUBCONTRACTOR</v>
      </c>
    </row>
    <row r="5504" spans="1:119" x14ac:dyDescent="0.35">
      <c r="A5504" t="s">
        <v>105</v>
      </c>
      <c r="B5504">
        <v>504789</v>
      </c>
      <c r="C5504">
        <v>6359</v>
      </c>
      <c r="D5504">
        <v>125548</v>
      </c>
      <c r="E5504">
        <v>13662</v>
      </c>
      <c r="F5504">
        <v>0</v>
      </c>
      <c r="G5504" t="s">
        <v>106</v>
      </c>
      <c r="H5504" t="s">
        <v>106</v>
      </c>
      <c r="I5504" t="s">
        <v>106</v>
      </c>
      <c r="J5504" t="s">
        <v>107</v>
      </c>
      <c r="K5504" t="s">
        <v>108</v>
      </c>
      <c r="L5504" t="s">
        <v>109</v>
      </c>
      <c r="M5504" t="s">
        <v>110</v>
      </c>
      <c r="N5504" t="s">
        <v>12041</v>
      </c>
      <c r="O5504" t="s">
        <v>3054</v>
      </c>
      <c r="P5504">
        <v>8178</v>
      </c>
      <c r="Q5504">
        <v>16</v>
      </c>
      <c r="R5504">
        <v>0</v>
      </c>
      <c r="S5504">
        <v>160</v>
      </c>
      <c r="T5504">
        <v>0</v>
      </c>
      <c r="U5504">
        <v>296</v>
      </c>
      <c r="V5504">
        <v>296</v>
      </c>
      <c r="W5504">
        <v>160</v>
      </c>
      <c r="X5504">
        <v>0</v>
      </c>
      <c r="Y5504">
        <v>0</v>
      </c>
      <c r="Z5504">
        <v>0</v>
      </c>
      <c r="AD5504" s="1">
        <v>41771.333333333336</v>
      </c>
      <c r="AE5504" s="1">
        <v>41793.708333333336</v>
      </c>
      <c r="AG5504" s="1">
        <v>41769.333333333336</v>
      </c>
      <c r="AH5504" s="1">
        <v>41791.708333333336</v>
      </c>
      <c r="AI5504" s="1">
        <v>41769.333333333336</v>
      </c>
      <c r="AJ5504" s="1">
        <v>41791.708333333336</v>
      </c>
      <c r="AK5504" s="1">
        <v>41769.333333333336</v>
      </c>
      <c r="AL5504" s="1">
        <v>41791.708333333336</v>
      </c>
      <c r="AM5504" s="1">
        <v>41771.333333333336</v>
      </c>
      <c r="AN5504" s="1">
        <v>41793.708333333336</v>
      </c>
      <c r="AP5504" t="s">
        <v>113</v>
      </c>
      <c r="AU5504" t="s">
        <v>12042</v>
      </c>
      <c r="AY5504" t="s">
        <v>106</v>
      </c>
      <c r="AZ5504">
        <v>0</v>
      </c>
      <c r="BA5504">
        <v>0</v>
      </c>
      <c r="BD5504" s="3">
        <v>41321.663194444445</v>
      </c>
      <c r="BE5504" s="3">
        <v>41321.663888888892</v>
      </c>
      <c r="BF5504" t="s">
        <v>115</v>
      </c>
      <c r="BG5504" t="s">
        <v>115</v>
      </c>
      <c r="BH5504">
        <v>8149</v>
      </c>
      <c r="BM5504">
        <v>43550</v>
      </c>
      <c r="BR5504" t="s">
        <v>116</v>
      </c>
      <c r="BS5504" t="s">
        <v>117</v>
      </c>
      <c r="BU5504">
        <v>1</v>
      </c>
      <c r="BV5504" t="s">
        <v>118</v>
      </c>
      <c r="BX5504" t="s">
        <v>119</v>
      </c>
      <c r="BY5504" t="s">
        <v>119</v>
      </c>
      <c r="BZ5504" t="s">
        <v>119</v>
      </c>
      <c r="CA5504">
        <v>1</v>
      </c>
      <c r="CC5504" t="s">
        <v>120</v>
      </c>
      <c r="CH5504">
        <v>540</v>
      </c>
      <c r="CI5504">
        <v>31340</v>
      </c>
      <c r="CJ5504" t="s">
        <v>106</v>
      </c>
      <c r="CK5504" t="s">
        <v>106</v>
      </c>
      <c r="CL5504">
        <v>15</v>
      </c>
      <c r="CM5504" t="s">
        <v>2963</v>
      </c>
      <c r="CO5504">
        <v>125545</v>
      </c>
      <c r="CQ5504">
        <v>0</v>
      </c>
      <c r="CR5504">
        <v>0</v>
      </c>
      <c r="CS5504">
        <v>0</v>
      </c>
      <c r="CY5504" t="s">
        <v>123</v>
      </c>
      <c r="CZ5504" t="s">
        <v>124</v>
      </c>
      <c r="DD5504" t="str" cm="1">
        <f t="array" ref="DD5504">TEXT(_xlfn.SEQUENCE(1, DATEDIF(AG5504, AH5504, "m") + 1, AG5504, 30), "YYYY-APMM")</f>
        <v>2014-AP05</v>
      </c>
      <c r="DN5504">
        <f t="shared" si="170"/>
        <v>296</v>
      </c>
      <c r="DO5504" t="str">
        <f t="shared" si="171"/>
        <v>LABOR- SUBCONTRACTOR</v>
      </c>
    </row>
    <row r="5505" spans="1:119" x14ac:dyDescent="0.35">
      <c r="A5505" t="s">
        <v>105</v>
      </c>
      <c r="B5505">
        <v>504790</v>
      </c>
      <c r="C5505">
        <v>6359</v>
      </c>
      <c r="D5505">
        <v>125550</v>
      </c>
      <c r="E5505">
        <v>13662</v>
      </c>
      <c r="F5505">
        <v>0</v>
      </c>
      <c r="G5505" t="s">
        <v>106</v>
      </c>
      <c r="H5505" t="s">
        <v>106</v>
      </c>
      <c r="I5505" t="s">
        <v>106</v>
      </c>
      <c r="J5505" t="s">
        <v>107</v>
      </c>
      <c r="K5505" t="s">
        <v>108</v>
      </c>
      <c r="L5505" t="s">
        <v>109</v>
      </c>
      <c r="M5505" t="s">
        <v>110</v>
      </c>
      <c r="N5505" t="s">
        <v>12043</v>
      </c>
      <c r="O5505" t="s">
        <v>3063</v>
      </c>
      <c r="P5505">
        <v>8178</v>
      </c>
      <c r="Q5505">
        <v>144</v>
      </c>
      <c r="R5505">
        <v>0</v>
      </c>
      <c r="S5505">
        <v>144</v>
      </c>
      <c r="T5505">
        <v>0</v>
      </c>
      <c r="U5505">
        <v>441.6</v>
      </c>
      <c r="V5505">
        <v>441.6</v>
      </c>
      <c r="W5505">
        <v>144</v>
      </c>
      <c r="X5505">
        <v>0</v>
      </c>
      <c r="Y5505">
        <v>0</v>
      </c>
      <c r="Z5505">
        <v>0</v>
      </c>
      <c r="AD5505" s="1">
        <v>41655.333333333336</v>
      </c>
      <c r="AE5505" s="1">
        <v>41675.708333333336</v>
      </c>
      <c r="AG5505" s="1">
        <v>41634.333333333336</v>
      </c>
      <c r="AH5505" s="1">
        <v>41654.708333333336</v>
      </c>
      <c r="AI5505" s="1">
        <v>41634.333333333336</v>
      </c>
      <c r="AJ5505" s="1">
        <v>41654.708333333336</v>
      </c>
      <c r="AK5505" s="1">
        <v>41634.333333333336</v>
      </c>
      <c r="AL5505" s="1">
        <v>41654.708333333336</v>
      </c>
      <c r="AM5505" s="1">
        <v>41655.333333333336</v>
      </c>
      <c r="AN5505" s="1">
        <v>41675.708333333336</v>
      </c>
      <c r="AP5505" t="s">
        <v>113</v>
      </c>
      <c r="AU5505" t="s">
        <v>12044</v>
      </c>
      <c r="AY5505" t="s">
        <v>106</v>
      </c>
      <c r="AZ5505">
        <v>0</v>
      </c>
      <c r="BA5505">
        <v>0</v>
      </c>
      <c r="BD5505" s="3">
        <v>41321.663194444445</v>
      </c>
      <c r="BE5505" s="3">
        <v>41321.663888888892</v>
      </c>
      <c r="BF5505" t="s">
        <v>115</v>
      </c>
      <c r="BG5505" t="s">
        <v>115</v>
      </c>
      <c r="BH5505">
        <v>8149</v>
      </c>
      <c r="BM5505">
        <v>43550</v>
      </c>
      <c r="BR5505" t="s">
        <v>116</v>
      </c>
      <c r="BS5505" t="s">
        <v>117</v>
      </c>
      <c r="BU5505">
        <v>1</v>
      </c>
      <c r="BV5505" t="s">
        <v>118</v>
      </c>
      <c r="BX5505" t="s">
        <v>119</v>
      </c>
      <c r="BY5505" t="s">
        <v>119</v>
      </c>
      <c r="BZ5505" t="s">
        <v>119</v>
      </c>
      <c r="CA5505">
        <v>1</v>
      </c>
      <c r="CC5505" t="s">
        <v>120</v>
      </c>
      <c r="CH5505">
        <v>540</v>
      </c>
      <c r="CI5505">
        <v>31290</v>
      </c>
      <c r="CJ5505" t="s">
        <v>106</v>
      </c>
      <c r="CK5505" t="s">
        <v>106</v>
      </c>
      <c r="CL5505">
        <v>10</v>
      </c>
      <c r="CM5505" t="s">
        <v>2889</v>
      </c>
      <c r="CO5505">
        <v>125549</v>
      </c>
      <c r="CQ5505">
        <v>0</v>
      </c>
      <c r="CR5505">
        <v>0</v>
      </c>
      <c r="CS5505">
        <v>0</v>
      </c>
      <c r="CY5505" t="s">
        <v>123</v>
      </c>
      <c r="CZ5505" t="s">
        <v>124</v>
      </c>
      <c r="DD5505" t="str" cm="1">
        <f t="array" ref="DD5505">TEXT(_xlfn.SEQUENCE(1, DATEDIF(AG5505, AH5505, "m") + 1, AG5505, 30), "YYYY-APMM")</f>
        <v>2013-AP12</v>
      </c>
      <c r="DN5505">
        <f t="shared" si="170"/>
        <v>441.6</v>
      </c>
      <c r="DO5505" t="str">
        <f t="shared" si="171"/>
        <v>LABOR- SUBCONTRACTOR</v>
      </c>
    </row>
    <row r="5506" spans="1:119" x14ac:dyDescent="0.35">
      <c r="A5506" t="s">
        <v>105</v>
      </c>
      <c r="B5506">
        <v>504791</v>
      </c>
      <c r="C5506">
        <v>6359</v>
      </c>
      <c r="D5506">
        <v>125550</v>
      </c>
      <c r="E5506">
        <v>13662</v>
      </c>
      <c r="F5506">
        <v>0</v>
      </c>
      <c r="G5506" t="s">
        <v>106</v>
      </c>
      <c r="H5506" t="s">
        <v>106</v>
      </c>
      <c r="I5506" t="s">
        <v>106</v>
      </c>
      <c r="J5506" t="s">
        <v>107</v>
      </c>
      <c r="K5506" t="s">
        <v>108</v>
      </c>
      <c r="L5506" t="s">
        <v>109</v>
      </c>
      <c r="M5506" t="s">
        <v>110</v>
      </c>
      <c r="N5506" t="s">
        <v>12045</v>
      </c>
      <c r="O5506" t="s">
        <v>3066</v>
      </c>
      <c r="P5506">
        <v>8178</v>
      </c>
      <c r="Q5506">
        <v>168</v>
      </c>
      <c r="R5506">
        <v>104</v>
      </c>
      <c r="S5506">
        <v>144</v>
      </c>
      <c r="T5506">
        <v>0</v>
      </c>
      <c r="U5506">
        <v>177.6</v>
      </c>
      <c r="V5506">
        <v>177.6</v>
      </c>
      <c r="W5506">
        <v>144</v>
      </c>
      <c r="X5506">
        <v>0</v>
      </c>
      <c r="Y5506">
        <v>0</v>
      </c>
      <c r="Z5506">
        <v>0</v>
      </c>
      <c r="AD5506" s="1">
        <v>41659.333333333336</v>
      </c>
      <c r="AE5506" s="1">
        <v>41679.708333333336</v>
      </c>
      <c r="AG5506" s="1">
        <v>41634.333333333336</v>
      </c>
      <c r="AH5506" s="1">
        <v>41654.708333333336</v>
      </c>
      <c r="AI5506" s="1">
        <v>41634.333333333336</v>
      </c>
      <c r="AJ5506" s="1">
        <v>41654.708333333336</v>
      </c>
      <c r="AK5506" s="1">
        <v>41634.333333333336</v>
      </c>
      <c r="AL5506" s="1">
        <v>41654.708333333336</v>
      </c>
      <c r="AM5506" s="1">
        <v>41659.333333333336</v>
      </c>
      <c r="AN5506" s="1">
        <v>41679.708333333336</v>
      </c>
      <c r="AP5506" t="s">
        <v>113</v>
      </c>
      <c r="AU5506" t="s">
        <v>12046</v>
      </c>
      <c r="AY5506" t="s">
        <v>106</v>
      </c>
      <c r="AZ5506">
        <v>0</v>
      </c>
      <c r="BA5506">
        <v>0</v>
      </c>
      <c r="BD5506" s="3">
        <v>41321.663194444445</v>
      </c>
      <c r="BE5506" s="3">
        <v>41321.663888888892</v>
      </c>
      <c r="BF5506" t="s">
        <v>115</v>
      </c>
      <c r="BG5506" t="s">
        <v>115</v>
      </c>
      <c r="BH5506">
        <v>8149</v>
      </c>
      <c r="BM5506">
        <v>43550</v>
      </c>
      <c r="BR5506" t="s">
        <v>116</v>
      </c>
      <c r="BS5506" t="s">
        <v>117</v>
      </c>
      <c r="BU5506">
        <v>1</v>
      </c>
      <c r="BV5506" t="s">
        <v>118</v>
      </c>
      <c r="BX5506" t="s">
        <v>119</v>
      </c>
      <c r="BY5506" t="s">
        <v>119</v>
      </c>
      <c r="BZ5506" t="s">
        <v>119</v>
      </c>
      <c r="CA5506">
        <v>1</v>
      </c>
      <c r="CC5506" t="s">
        <v>120</v>
      </c>
      <c r="CH5506">
        <v>540</v>
      </c>
      <c r="CI5506">
        <v>31290</v>
      </c>
      <c r="CJ5506" t="s">
        <v>106</v>
      </c>
      <c r="CK5506" t="s">
        <v>106</v>
      </c>
      <c r="CL5506">
        <v>10</v>
      </c>
      <c r="CM5506" t="s">
        <v>2889</v>
      </c>
      <c r="CO5506">
        <v>125549</v>
      </c>
      <c r="CQ5506">
        <v>0</v>
      </c>
      <c r="CR5506">
        <v>0</v>
      </c>
      <c r="CS5506">
        <v>0</v>
      </c>
      <c r="CY5506" t="s">
        <v>123</v>
      </c>
      <c r="CZ5506" t="s">
        <v>124</v>
      </c>
      <c r="DD5506" t="str" cm="1">
        <f t="array" ref="DD5506">TEXT(_xlfn.SEQUENCE(1, DATEDIF(AG5506, AH5506, "m") + 1, AG5506, 30), "YYYY-APMM")</f>
        <v>2013-AP12</v>
      </c>
      <c r="DN5506">
        <f t="shared" si="170"/>
        <v>177.6</v>
      </c>
      <c r="DO5506" t="str">
        <f t="shared" si="171"/>
        <v>LABOR- SUBCONTRACTOR</v>
      </c>
    </row>
    <row r="5507" spans="1:119" x14ac:dyDescent="0.35">
      <c r="A5507" t="s">
        <v>105</v>
      </c>
      <c r="B5507">
        <v>504792</v>
      </c>
      <c r="C5507">
        <v>6359</v>
      </c>
      <c r="D5507">
        <v>125550</v>
      </c>
      <c r="E5507">
        <v>13662</v>
      </c>
      <c r="F5507">
        <v>0</v>
      </c>
      <c r="G5507" t="s">
        <v>106</v>
      </c>
      <c r="H5507" t="s">
        <v>106</v>
      </c>
      <c r="I5507" t="s">
        <v>106</v>
      </c>
      <c r="J5507" t="s">
        <v>107</v>
      </c>
      <c r="K5507" t="s">
        <v>108</v>
      </c>
      <c r="L5507" t="s">
        <v>109</v>
      </c>
      <c r="M5507" t="s">
        <v>110</v>
      </c>
      <c r="N5507" t="s">
        <v>12047</v>
      </c>
      <c r="O5507" t="s">
        <v>3069</v>
      </c>
      <c r="P5507">
        <v>8178</v>
      </c>
      <c r="Q5507">
        <v>360</v>
      </c>
      <c r="R5507">
        <v>0</v>
      </c>
      <c r="S5507">
        <v>160</v>
      </c>
      <c r="T5507">
        <v>0</v>
      </c>
      <c r="U5507">
        <v>134.4</v>
      </c>
      <c r="V5507">
        <v>134.4</v>
      </c>
      <c r="W5507">
        <v>160</v>
      </c>
      <c r="X5507">
        <v>0</v>
      </c>
      <c r="Y5507">
        <v>0</v>
      </c>
      <c r="Z5507">
        <v>0</v>
      </c>
      <c r="AD5507" s="1">
        <v>41778.333333333336</v>
      </c>
      <c r="AE5507" s="1">
        <v>41800.708333333336</v>
      </c>
      <c r="AG5507" s="1">
        <v>41725.333333333336</v>
      </c>
      <c r="AH5507" s="1">
        <v>41748.708333333336</v>
      </c>
      <c r="AI5507" s="1">
        <v>41725.333333333336</v>
      </c>
      <c r="AJ5507" s="1">
        <v>41748.708333333336</v>
      </c>
      <c r="AK5507" s="1">
        <v>41725.333333333336</v>
      </c>
      <c r="AL5507" s="1">
        <v>41748.708333333336</v>
      </c>
      <c r="AM5507" s="1">
        <v>41778.333333333336</v>
      </c>
      <c r="AN5507" s="1">
        <v>41800.708333333336</v>
      </c>
      <c r="AP5507" t="s">
        <v>113</v>
      </c>
      <c r="AU5507" t="s">
        <v>12048</v>
      </c>
      <c r="AY5507" t="s">
        <v>106</v>
      </c>
      <c r="AZ5507">
        <v>0</v>
      </c>
      <c r="BA5507">
        <v>0</v>
      </c>
      <c r="BD5507" s="3">
        <v>41321.663194444445</v>
      </c>
      <c r="BE5507" s="3">
        <v>41321.663888888892</v>
      </c>
      <c r="BF5507" t="s">
        <v>115</v>
      </c>
      <c r="BG5507" t="s">
        <v>115</v>
      </c>
      <c r="BH5507">
        <v>8149</v>
      </c>
      <c r="BM5507">
        <v>43550</v>
      </c>
      <c r="BR5507" t="s">
        <v>116</v>
      </c>
      <c r="BS5507" t="s">
        <v>117</v>
      </c>
      <c r="BU5507">
        <v>1</v>
      </c>
      <c r="BV5507" t="s">
        <v>118</v>
      </c>
      <c r="BX5507" t="s">
        <v>119</v>
      </c>
      <c r="BY5507" t="s">
        <v>119</v>
      </c>
      <c r="BZ5507" t="s">
        <v>119</v>
      </c>
      <c r="CA5507">
        <v>1</v>
      </c>
      <c r="CC5507" t="s">
        <v>120</v>
      </c>
      <c r="CH5507">
        <v>540</v>
      </c>
      <c r="CI5507">
        <v>31290</v>
      </c>
      <c r="CJ5507" t="s">
        <v>106</v>
      </c>
      <c r="CK5507" t="s">
        <v>106</v>
      </c>
      <c r="CL5507">
        <v>10</v>
      </c>
      <c r="CM5507" t="s">
        <v>2889</v>
      </c>
      <c r="CO5507">
        <v>125549</v>
      </c>
      <c r="CQ5507">
        <v>0</v>
      </c>
      <c r="CR5507">
        <v>0</v>
      </c>
      <c r="CS5507">
        <v>0</v>
      </c>
      <c r="CY5507" t="s">
        <v>123</v>
      </c>
      <c r="CZ5507" t="s">
        <v>124</v>
      </c>
      <c r="DD5507" t="str" cm="1">
        <f t="array" ref="DD5507">TEXT(_xlfn.SEQUENCE(1, DATEDIF(AG5507, AH5507, "m") + 1, AG5507, 30), "YYYY-APMM")</f>
        <v>2014-AP03</v>
      </c>
      <c r="DN5507">
        <f t="shared" ref="DN5507:DN5570" si="172">V5507/COUNTIF(DD5507:DF5507, "&lt;&gt;")</f>
        <v>134.4</v>
      </c>
      <c r="DO5507" t="str">
        <f t="shared" ref="DO5507:DO5570" si="173">BR5507</f>
        <v>LABOR- SUBCONTRACTOR</v>
      </c>
    </row>
    <row r="5508" spans="1:119" x14ac:dyDescent="0.35">
      <c r="A5508" t="s">
        <v>105</v>
      </c>
      <c r="B5508">
        <v>504793</v>
      </c>
      <c r="C5508">
        <v>6359</v>
      </c>
      <c r="D5508">
        <v>125550</v>
      </c>
      <c r="E5508">
        <v>13662</v>
      </c>
      <c r="F5508">
        <v>0</v>
      </c>
      <c r="G5508" t="s">
        <v>106</v>
      </c>
      <c r="H5508" t="s">
        <v>106</v>
      </c>
      <c r="I5508" t="s">
        <v>106</v>
      </c>
      <c r="J5508" t="s">
        <v>107</v>
      </c>
      <c r="K5508" t="s">
        <v>108</v>
      </c>
      <c r="L5508" t="s">
        <v>109</v>
      </c>
      <c r="M5508" t="s">
        <v>110</v>
      </c>
      <c r="N5508" t="s">
        <v>12049</v>
      </c>
      <c r="O5508" t="s">
        <v>3072</v>
      </c>
      <c r="P5508">
        <v>8178</v>
      </c>
      <c r="Q5508">
        <v>360</v>
      </c>
      <c r="R5508">
        <v>80</v>
      </c>
      <c r="S5508">
        <v>120</v>
      </c>
      <c r="T5508">
        <v>0</v>
      </c>
      <c r="U5508">
        <v>134.4</v>
      </c>
      <c r="V5508">
        <v>134.4</v>
      </c>
      <c r="W5508">
        <v>120</v>
      </c>
      <c r="X5508">
        <v>0</v>
      </c>
      <c r="Y5508">
        <v>0</v>
      </c>
      <c r="Z5508">
        <v>0</v>
      </c>
      <c r="AD5508" s="1">
        <v>41790.333333333336</v>
      </c>
      <c r="AE5508" s="1">
        <v>41806.708333333336</v>
      </c>
      <c r="AG5508" s="1">
        <v>41737.333333333336</v>
      </c>
      <c r="AH5508" s="1">
        <v>41753.708333333336</v>
      </c>
      <c r="AI5508" s="1">
        <v>41737.333333333336</v>
      </c>
      <c r="AJ5508" s="1">
        <v>41753.708333333336</v>
      </c>
      <c r="AK5508" s="1">
        <v>41737.333333333336</v>
      </c>
      <c r="AL5508" s="1">
        <v>41753.708333333336</v>
      </c>
      <c r="AM5508" s="1">
        <v>41790.333333333336</v>
      </c>
      <c r="AN5508" s="1">
        <v>41806.708333333336</v>
      </c>
      <c r="AP5508" t="s">
        <v>113</v>
      </c>
      <c r="AU5508" t="s">
        <v>12050</v>
      </c>
      <c r="AY5508" t="s">
        <v>106</v>
      </c>
      <c r="AZ5508">
        <v>0</v>
      </c>
      <c r="BA5508">
        <v>0</v>
      </c>
      <c r="BD5508" s="3">
        <v>41321.663194444445</v>
      </c>
      <c r="BE5508" s="3">
        <v>41321.663888888892</v>
      </c>
      <c r="BF5508" t="s">
        <v>115</v>
      </c>
      <c r="BG5508" t="s">
        <v>115</v>
      </c>
      <c r="BH5508">
        <v>8149</v>
      </c>
      <c r="BM5508">
        <v>43550</v>
      </c>
      <c r="BR5508" t="s">
        <v>116</v>
      </c>
      <c r="BS5508" t="s">
        <v>117</v>
      </c>
      <c r="BU5508">
        <v>1</v>
      </c>
      <c r="BV5508" t="s">
        <v>118</v>
      </c>
      <c r="BX5508" t="s">
        <v>119</v>
      </c>
      <c r="BY5508" t="s">
        <v>119</v>
      </c>
      <c r="BZ5508" t="s">
        <v>119</v>
      </c>
      <c r="CA5508">
        <v>1</v>
      </c>
      <c r="CC5508" t="s">
        <v>120</v>
      </c>
      <c r="CH5508">
        <v>540</v>
      </c>
      <c r="CI5508">
        <v>31290</v>
      </c>
      <c r="CJ5508" t="s">
        <v>106</v>
      </c>
      <c r="CK5508" t="s">
        <v>106</v>
      </c>
      <c r="CL5508">
        <v>10</v>
      </c>
      <c r="CM5508" t="s">
        <v>2889</v>
      </c>
      <c r="CO5508">
        <v>125549</v>
      </c>
      <c r="CQ5508">
        <v>0</v>
      </c>
      <c r="CR5508">
        <v>0</v>
      </c>
      <c r="CS5508">
        <v>0</v>
      </c>
      <c r="CY5508" t="s">
        <v>123</v>
      </c>
      <c r="CZ5508" t="s">
        <v>124</v>
      </c>
      <c r="DD5508" t="str" cm="1">
        <f t="array" ref="DD5508">TEXT(_xlfn.SEQUENCE(1, DATEDIF(AG5508, AH5508, "m") + 1, AG5508, 30), "YYYY-APMM")</f>
        <v>2014-AP04</v>
      </c>
      <c r="DN5508">
        <f t="shared" si="172"/>
        <v>134.4</v>
      </c>
      <c r="DO5508" t="str">
        <f t="shared" si="173"/>
        <v>LABOR- SUBCONTRACTOR</v>
      </c>
    </row>
    <row r="5509" spans="1:119" x14ac:dyDescent="0.35">
      <c r="A5509" t="s">
        <v>105</v>
      </c>
      <c r="B5509">
        <v>504794</v>
      </c>
      <c r="C5509">
        <v>6359</v>
      </c>
      <c r="D5509">
        <v>125550</v>
      </c>
      <c r="E5509">
        <v>13662</v>
      </c>
      <c r="F5509">
        <v>0</v>
      </c>
      <c r="G5509" t="s">
        <v>106</v>
      </c>
      <c r="H5509" t="s">
        <v>106</v>
      </c>
      <c r="I5509" t="s">
        <v>106</v>
      </c>
      <c r="J5509" t="s">
        <v>107</v>
      </c>
      <c r="K5509" t="s">
        <v>108</v>
      </c>
      <c r="L5509" t="s">
        <v>109</v>
      </c>
      <c r="M5509" t="s">
        <v>110</v>
      </c>
      <c r="N5509" t="s">
        <v>12051</v>
      </c>
      <c r="O5509" t="s">
        <v>3075</v>
      </c>
      <c r="P5509">
        <v>8178</v>
      </c>
      <c r="Q5509">
        <v>0</v>
      </c>
      <c r="R5509">
        <v>0</v>
      </c>
      <c r="S5509">
        <v>128</v>
      </c>
      <c r="T5509">
        <v>0</v>
      </c>
      <c r="U5509">
        <v>67.2</v>
      </c>
      <c r="V5509">
        <v>67.2</v>
      </c>
      <c r="W5509">
        <v>128</v>
      </c>
      <c r="X5509">
        <v>0</v>
      </c>
      <c r="Y5509">
        <v>0</v>
      </c>
      <c r="Z5509">
        <v>0</v>
      </c>
      <c r="AD5509" s="1">
        <v>41519.333333333336</v>
      </c>
      <c r="AE5509" s="1">
        <v>41536.708333333336</v>
      </c>
      <c r="AG5509" s="1">
        <v>41519.333333333336</v>
      </c>
      <c r="AH5509" s="1">
        <v>41536.708333333336</v>
      </c>
      <c r="AI5509" s="1">
        <v>41519.333333333336</v>
      </c>
      <c r="AJ5509" s="1">
        <v>41536.708333333336</v>
      </c>
      <c r="AK5509" s="1">
        <v>41519.333333333336</v>
      </c>
      <c r="AL5509" s="1">
        <v>41536.708333333336</v>
      </c>
      <c r="AM5509" s="1">
        <v>41519.333333333336</v>
      </c>
      <c r="AN5509" s="1">
        <v>41536.708333333336</v>
      </c>
      <c r="AP5509" t="s">
        <v>113</v>
      </c>
      <c r="AU5509" t="s">
        <v>12052</v>
      </c>
      <c r="AY5509" t="s">
        <v>119</v>
      </c>
      <c r="AZ5509">
        <v>0</v>
      </c>
      <c r="BA5509">
        <v>0</v>
      </c>
      <c r="BD5509" s="3">
        <v>41321.663194444445</v>
      </c>
      <c r="BE5509" s="3">
        <v>41321.663888888892</v>
      </c>
      <c r="BF5509" t="s">
        <v>115</v>
      </c>
      <c r="BG5509" t="s">
        <v>115</v>
      </c>
      <c r="BH5509">
        <v>8149</v>
      </c>
      <c r="BM5509">
        <v>43550</v>
      </c>
      <c r="BR5509" t="s">
        <v>116</v>
      </c>
      <c r="BS5509" t="s">
        <v>117</v>
      </c>
      <c r="BU5509">
        <v>1</v>
      </c>
      <c r="BV5509" t="s">
        <v>118</v>
      </c>
      <c r="BX5509" t="s">
        <v>119</v>
      </c>
      <c r="BY5509" t="s">
        <v>119</v>
      </c>
      <c r="BZ5509" t="s">
        <v>119</v>
      </c>
      <c r="CA5509">
        <v>1</v>
      </c>
      <c r="CC5509" t="s">
        <v>120</v>
      </c>
      <c r="CH5509">
        <v>540</v>
      </c>
      <c r="CI5509">
        <v>31290</v>
      </c>
      <c r="CJ5509" t="s">
        <v>106</v>
      </c>
      <c r="CK5509" t="s">
        <v>106</v>
      </c>
      <c r="CL5509">
        <v>10</v>
      </c>
      <c r="CM5509" t="s">
        <v>2889</v>
      </c>
      <c r="CO5509">
        <v>125549</v>
      </c>
      <c r="CQ5509">
        <v>0</v>
      </c>
      <c r="CR5509">
        <v>0</v>
      </c>
      <c r="CS5509">
        <v>0</v>
      </c>
      <c r="CY5509" t="s">
        <v>123</v>
      </c>
      <c r="CZ5509" t="s">
        <v>124</v>
      </c>
      <c r="DD5509" t="str" cm="1">
        <f t="array" ref="DD5509">TEXT(_xlfn.SEQUENCE(1, DATEDIF(AG5509, AH5509, "m") + 1, AG5509, 30), "YYYY-APMM")</f>
        <v>2013-AP09</v>
      </c>
      <c r="DN5509">
        <f t="shared" si="172"/>
        <v>67.2</v>
      </c>
      <c r="DO5509" t="str">
        <f t="shared" si="173"/>
        <v>LABOR- SUBCONTRACTOR</v>
      </c>
    </row>
    <row r="5510" spans="1:119" x14ac:dyDescent="0.35">
      <c r="A5510" t="s">
        <v>105</v>
      </c>
      <c r="B5510">
        <v>504795</v>
      </c>
      <c r="C5510">
        <v>6359</v>
      </c>
      <c r="D5510">
        <v>125551</v>
      </c>
      <c r="E5510">
        <v>13662</v>
      </c>
      <c r="F5510">
        <v>0</v>
      </c>
      <c r="G5510" t="s">
        <v>106</v>
      </c>
      <c r="H5510" t="s">
        <v>106</v>
      </c>
      <c r="I5510" t="s">
        <v>106</v>
      </c>
      <c r="J5510" t="s">
        <v>107</v>
      </c>
      <c r="K5510" t="s">
        <v>108</v>
      </c>
      <c r="L5510" t="s">
        <v>109</v>
      </c>
      <c r="M5510" t="s">
        <v>110</v>
      </c>
      <c r="N5510" t="s">
        <v>12053</v>
      </c>
      <c r="O5510" t="s">
        <v>3063</v>
      </c>
      <c r="P5510">
        <v>8178</v>
      </c>
      <c r="Q5510">
        <v>8</v>
      </c>
      <c r="R5510">
        <v>0</v>
      </c>
      <c r="S5510">
        <v>144</v>
      </c>
      <c r="T5510">
        <v>0</v>
      </c>
      <c r="U5510">
        <v>441.6</v>
      </c>
      <c r="V5510">
        <v>441.6</v>
      </c>
      <c r="W5510">
        <v>144</v>
      </c>
      <c r="X5510">
        <v>0</v>
      </c>
      <c r="Y5510">
        <v>0</v>
      </c>
      <c r="Z5510">
        <v>0</v>
      </c>
      <c r="AD5510" s="1">
        <v>41678.333333333336</v>
      </c>
      <c r="AE5510" s="1">
        <v>41699.708333333336</v>
      </c>
      <c r="AG5510" s="1">
        <v>41676.333333333336</v>
      </c>
      <c r="AH5510" s="1">
        <v>41697.708333333336</v>
      </c>
      <c r="AI5510" s="1">
        <v>41676.333333333336</v>
      </c>
      <c r="AJ5510" s="1">
        <v>41697.708333333336</v>
      </c>
      <c r="AK5510" s="1">
        <v>41676.333333333336</v>
      </c>
      <c r="AL5510" s="1">
        <v>41697.708333333336</v>
      </c>
      <c r="AM5510" s="1">
        <v>41678.333333333336</v>
      </c>
      <c r="AN5510" s="1">
        <v>41699.708333333336</v>
      </c>
      <c r="AP5510" t="s">
        <v>113</v>
      </c>
      <c r="AU5510" t="s">
        <v>12054</v>
      </c>
      <c r="AY5510" t="s">
        <v>106</v>
      </c>
      <c r="AZ5510">
        <v>0</v>
      </c>
      <c r="BA5510">
        <v>0</v>
      </c>
      <c r="BD5510" s="3">
        <v>41321.663194444445</v>
      </c>
      <c r="BE5510" s="3">
        <v>41321.663888888892</v>
      </c>
      <c r="BF5510" t="s">
        <v>115</v>
      </c>
      <c r="BG5510" t="s">
        <v>115</v>
      </c>
      <c r="BH5510">
        <v>8149</v>
      </c>
      <c r="BM5510">
        <v>43550</v>
      </c>
      <c r="BR5510" t="s">
        <v>116</v>
      </c>
      <c r="BS5510" t="s">
        <v>117</v>
      </c>
      <c r="BU5510">
        <v>1</v>
      </c>
      <c r="BV5510" t="s">
        <v>118</v>
      </c>
      <c r="BX5510" t="s">
        <v>119</v>
      </c>
      <c r="BY5510" t="s">
        <v>119</v>
      </c>
      <c r="BZ5510" t="s">
        <v>119</v>
      </c>
      <c r="CA5510">
        <v>1</v>
      </c>
      <c r="CC5510" t="s">
        <v>120</v>
      </c>
      <c r="CH5510">
        <v>540</v>
      </c>
      <c r="CI5510">
        <v>31300</v>
      </c>
      <c r="CJ5510" t="s">
        <v>106</v>
      </c>
      <c r="CK5510" t="s">
        <v>106</v>
      </c>
      <c r="CL5510">
        <v>15</v>
      </c>
      <c r="CM5510" t="s">
        <v>2963</v>
      </c>
      <c r="CO5510">
        <v>125549</v>
      </c>
      <c r="CQ5510">
        <v>0</v>
      </c>
      <c r="CR5510">
        <v>0</v>
      </c>
      <c r="CS5510">
        <v>0</v>
      </c>
      <c r="CY5510" t="s">
        <v>123</v>
      </c>
      <c r="CZ5510" t="s">
        <v>124</v>
      </c>
      <c r="DD5510" t="str" cm="1">
        <f t="array" ref="DD5510">TEXT(_xlfn.SEQUENCE(1, DATEDIF(AG5510, AH5510, "m") + 1, AG5510, 30), "YYYY-APMM")</f>
        <v>2014-AP02</v>
      </c>
      <c r="DN5510">
        <f t="shared" si="172"/>
        <v>441.6</v>
      </c>
      <c r="DO5510" t="str">
        <f t="shared" si="173"/>
        <v>LABOR- SUBCONTRACTOR</v>
      </c>
    </row>
    <row r="5511" spans="1:119" x14ac:dyDescent="0.35">
      <c r="A5511" t="s">
        <v>105</v>
      </c>
      <c r="B5511">
        <v>504796</v>
      </c>
      <c r="C5511">
        <v>6359</v>
      </c>
      <c r="D5511">
        <v>125551</v>
      </c>
      <c r="E5511">
        <v>13662</v>
      </c>
      <c r="F5511">
        <v>0</v>
      </c>
      <c r="G5511" t="s">
        <v>106</v>
      </c>
      <c r="H5511" t="s">
        <v>106</v>
      </c>
      <c r="I5511" t="s">
        <v>106</v>
      </c>
      <c r="J5511" t="s">
        <v>107</v>
      </c>
      <c r="K5511" t="s">
        <v>108</v>
      </c>
      <c r="L5511" t="s">
        <v>109</v>
      </c>
      <c r="M5511" t="s">
        <v>110</v>
      </c>
      <c r="N5511" t="s">
        <v>12055</v>
      </c>
      <c r="O5511" t="s">
        <v>3081</v>
      </c>
      <c r="P5511">
        <v>8178</v>
      </c>
      <c r="Q5511">
        <v>184</v>
      </c>
      <c r="R5511">
        <v>64</v>
      </c>
      <c r="S5511">
        <v>144</v>
      </c>
      <c r="T5511">
        <v>0</v>
      </c>
      <c r="U5511">
        <v>177.6</v>
      </c>
      <c r="V5511">
        <v>177.6</v>
      </c>
      <c r="W5511">
        <v>144</v>
      </c>
      <c r="X5511">
        <v>0</v>
      </c>
      <c r="Y5511">
        <v>0</v>
      </c>
      <c r="Z5511">
        <v>0</v>
      </c>
      <c r="AD5511" s="1">
        <v>41704.333333333336</v>
      </c>
      <c r="AE5511" s="1">
        <v>41724.708333333336</v>
      </c>
      <c r="AG5511" s="1">
        <v>41676.333333333336</v>
      </c>
      <c r="AH5511" s="1">
        <v>41697.708333333336</v>
      </c>
      <c r="AI5511" s="1">
        <v>41676.333333333336</v>
      </c>
      <c r="AJ5511" s="1">
        <v>41697.708333333336</v>
      </c>
      <c r="AK5511" s="1">
        <v>41676.333333333336</v>
      </c>
      <c r="AL5511" s="1">
        <v>41697.708333333336</v>
      </c>
      <c r="AM5511" s="1">
        <v>41704.333333333336</v>
      </c>
      <c r="AN5511" s="1">
        <v>41724.708333333336</v>
      </c>
      <c r="AP5511" t="s">
        <v>113</v>
      </c>
      <c r="AU5511" t="s">
        <v>12056</v>
      </c>
      <c r="AY5511" t="s">
        <v>106</v>
      </c>
      <c r="AZ5511">
        <v>0</v>
      </c>
      <c r="BA5511">
        <v>0</v>
      </c>
      <c r="BD5511" s="3">
        <v>41321.663194444445</v>
      </c>
      <c r="BE5511" s="3">
        <v>41321.663888888892</v>
      </c>
      <c r="BF5511" t="s">
        <v>115</v>
      </c>
      <c r="BG5511" t="s">
        <v>115</v>
      </c>
      <c r="BH5511">
        <v>8149</v>
      </c>
      <c r="BM5511">
        <v>43550</v>
      </c>
      <c r="BR5511" t="s">
        <v>116</v>
      </c>
      <c r="BS5511" t="s">
        <v>117</v>
      </c>
      <c r="BU5511">
        <v>1</v>
      </c>
      <c r="BV5511" t="s">
        <v>118</v>
      </c>
      <c r="BX5511" t="s">
        <v>119</v>
      </c>
      <c r="BY5511" t="s">
        <v>119</v>
      </c>
      <c r="BZ5511" t="s">
        <v>119</v>
      </c>
      <c r="CA5511">
        <v>1</v>
      </c>
      <c r="CC5511" t="s">
        <v>120</v>
      </c>
      <c r="CH5511">
        <v>540</v>
      </c>
      <c r="CI5511">
        <v>31300</v>
      </c>
      <c r="CJ5511" t="s">
        <v>106</v>
      </c>
      <c r="CK5511" t="s">
        <v>106</v>
      </c>
      <c r="CL5511">
        <v>15</v>
      </c>
      <c r="CM5511" t="s">
        <v>2963</v>
      </c>
      <c r="CO5511">
        <v>125549</v>
      </c>
      <c r="CQ5511">
        <v>0</v>
      </c>
      <c r="CR5511">
        <v>0</v>
      </c>
      <c r="CS5511">
        <v>0</v>
      </c>
      <c r="CY5511" t="s">
        <v>123</v>
      </c>
      <c r="CZ5511" t="s">
        <v>124</v>
      </c>
      <c r="DD5511" t="str" cm="1">
        <f t="array" ref="DD5511">TEXT(_xlfn.SEQUENCE(1, DATEDIF(AG5511, AH5511, "m") + 1, AG5511, 30), "YYYY-APMM")</f>
        <v>2014-AP02</v>
      </c>
      <c r="DN5511">
        <f t="shared" si="172"/>
        <v>177.6</v>
      </c>
      <c r="DO5511" t="str">
        <f t="shared" si="173"/>
        <v>LABOR- SUBCONTRACTOR</v>
      </c>
    </row>
    <row r="5512" spans="1:119" x14ac:dyDescent="0.35">
      <c r="A5512" t="s">
        <v>105</v>
      </c>
      <c r="B5512">
        <v>504797</v>
      </c>
      <c r="C5512">
        <v>6359</v>
      </c>
      <c r="D5512">
        <v>125551</v>
      </c>
      <c r="E5512">
        <v>13662</v>
      </c>
      <c r="F5512">
        <v>0</v>
      </c>
      <c r="G5512" t="s">
        <v>106</v>
      </c>
      <c r="H5512" t="s">
        <v>106</v>
      </c>
      <c r="I5512" t="s">
        <v>106</v>
      </c>
      <c r="J5512" t="s">
        <v>107</v>
      </c>
      <c r="K5512" t="s">
        <v>108</v>
      </c>
      <c r="L5512" t="s">
        <v>109</v>
      </c>
      <c r="M5512" t="s">
        <v>110</v>
      </c>
      <c r="N5512" t="s">
        <v>12057</v>
      </c>
      <c r="O5512" t="s">
        <v>3069</v>
      </c>
      <c r="P5512">
        <v>8178</v>
      </c>
      <c r="Q5512">
        <v>40</v>
      </c>
      <c r="R5512">
        <v>0</v>
      </c>
      <c r="S5512">
        <v>160</v>
      </c>
      <c r="T5512">
        <v>0</v>
      </c>
      <c r="U5512">
        <v>67.2</v>
      </c>
      <c r="V5512">
        <v>67.2</v>
      </c>
      <c r="W5512">
        <v>160</v>
      </c>
      <c r="X5512">
        <v>0</v>
      </c>
      <c r="Y5512">
        <v>0</v>
      </c>
      <c r="Z5512">
        <v>0</v>
      </c>
      <c r="AD5512" s="1">
        <v>41760.333333333336</v>
      </c>
      <c r="AE5512" s="1">
        <v>41783.708333333336</v>
      </c>
      <c r="AG5512" s="1">
        <v>41755.333333333336</v>
      </c>
      <c r="AH5512" s="1">
        <v>41777.708333333336</v>
      </c>
      <c r="AI5512" s="1">
        <v>41755.333333333336</v>
      </c>
      <c r="AJ5512" s="1">
        <v>41777.708333333336</v>
      </c>
      <c r="AK5512" s="1">
        <v>41755.333333333336</v>
      </c>
      <c r="AL5512" s="1">
        <v>41777.708333333336</v>
      </c>
      <c r="AM5512" s="1">
        <v>41760.333333333336</v>
      </c>
      <c r="AN5512" s="1">
        <v>41783.708333333336</v>
      </c>
      <c r="AP5512" t="s">
        <v>113</v>
      </c>
      <c r="AU5512" t="s">
        <v>12058</v>
      </c>
      <c r="AY5512" t="s">
        <v>106</v>
      </c>
      <c r="AZ5512">
        <v>0</v>
      </c>
      <c r="BA5512">
        <v>0</v>
      </c>
      <c r="BD5512" s="3">
        <v>41321.663194444445</v>
      </c>
      <c r="BE5512" s="3">
        <v>41321.663888888892</v>
      </c>
      <c r="BF5512" t="s">
        <v>115</v>
      </c>
      <c r="BG5512" t="s">
        <v>115</v>
      </c>
      <c r="BH5512">
        <v>8149</v>
      </c>
      <c r="BM5512">
        <v>43550</v>
      </c>
      <c r="BR5512" t="s">
        <v>116</v>
      </c>
      <c r="BS5512" t="s">
        <v>117</v>
      </c>
      <c r="BU5512">
        <v>1</v>
      </c>
      <c r="BV5512" t="s">
        <v>118</v>
      </c>
      <c r="BX5512" t="s">
        <v>119</v>
      </c>
      <c r="BY5512" t="s">
        <v>119</v>
      </c>
      <c r="BZ5512" t="s">
        <v>119</v>
      </c>
      <c r="CA5512">
        <v>1</v>
      </c>
      <c r="CC5512" t="s">
        <v>120</v>
      </c>
      <c r="CH5512">
        <v>540</v>
      </c>
      <c r="CI5512">
        <v>31300</v>
      </c>
      <c r="CJ5512" t="s">
        <v>106</v>
      </c>
      <c r="CK5512" t="s">
        <v>106</v>
      </c>
      <c r="CL5512">
        <v>15</v>
      </c>
      <c r="CM5512" t="s">
        <v>2963</v>
      </c>
      <c r="CO5512">
        <v>125549</v>
      </c>
      <c r="CQ5512">
        <v>0</v>
      </c>
      <c r="CR5512">
        <v>0</v>
      </c>
      <c r="CS5512">
        <v>0</v>
      </c>
      <c r="CY5512" t="s">
        <v>123</v>
      </c>
      <c r="CZ5512" t="s">
        <v>124</v>
      </c>
      <c r="DD5512" t="str" cm="1">
        <f t="array" ref="DD5512">TEXT(_xlfn.SEQUENCE(1, DATEDIF(AG5512, AH5512, "m") + 1, AG5512, 30), "YYYY-APMM")</f>
        <v>2014-AP04</v>
      </c>
      <c r="DN5512">
        <f t="shared" si="172"/>
        <v>67.2</v>
      </c>
      <c r="DO5512" t="str">
        <f t="shared" si="173"/>
        <v>LABOR- SUBCONTRACTOR</v>
      </c>
    </row>
    <row r="5513" spans="1:119" x14ac:dyDescent="0.35">
      <c r="A5513" t="s">
        <v>105</v>
      </c>
      <c r="B5513">
        <v>504798</v>
      </c>
      <c r="C5513">
        <v>6359</v>
      </c>
      <c r="D5513">
        <v>125551</v>
      </c>
      <c r="E5513">
        <v>13662</v>
      </c>
      <c r="F5513">
        <v>0</v>
      </c>
      <c r="G5513" t="s">
        <v>106</v>
      </c>
      <c r="H5513" t="s">
        <v>106</v>
      </c>
      <c r="I5513" t="s">
        <v>106</v>
      </c>
      <c r="J5513" t="s">
        <v>107</v>
      </c>
      <c r="K5513" t="s">
        <v>108</v>
      </c>
      <c r="L5513" t="s">
        <v>109</v>
      </c>
      <c r="M5513" t="s">
        <v>110</v>
      </c>
      <c r="N5513" t="s">
        <v>12059</v>
      </c>
      <c r="O5513" t="s">
        <v>3072</v>
      </c>
      <c r="P5513">
        <v>8178</v>
      </c>
      <c r="Q5513">
        <v>40</v>
      </c>
      <c r="R5513">
        <v>32</v>
      </c>
      <c r="S5513">
        <v>120</v>
      </c>
      <c r="T5513">
        <v>0</v>
      </c>
      <c r="U5513">
        <v>67.2</v>
      </c>
      <c r="V5513">
        <v>67.2</v>
      </c>
      <c r="W5513">
        <v>120</v>
      </c>
      <c r="X5513">
        <v>0</v>
      </c>
      <c r="Y5513">
        <v>0</v>
      </c>
      <c r="Z5513">
        <v>0</v>
      </c>
      <c r="AD5513" s="1">
        <v>41772.333333333336</v>
      </c>
      <c r="AE5513" s="1">
        <v>41788.708333333336</v>
      </c>
      <c r="AG5513" s="1">
        <v>41766.333333333336</v>
      </c>
      <c r="AH5513" s="1">
        <v>41783.708333333336</v>
      </c>
      <c r="AI5513" s="1">
        <v>41766.333333333336</v>
      </c>
      <c r="AJ5513" s="1">
        <v>41783.708333333336</v>
      </c>
      <c r="AK5513" s="1">
        <v>41766.333333333336</v>
      </c>
      <c r="AL5513" s="1">
        <v>41783.708333333336</v>
      </c>
      <c r="AM5513" s="1">
        <v>41772.333333333336</v>
      </c>
      <c r="AN5513" s="1">
        <v>41788.708333333336</v>
      </c>
      <c r="AP5513" t="s">
        <v>113</v>
      </c>
      <c r="AU5513" t="s">
        <v>12060</v>
      </c>
      <c r="AY5513" t="s">
        <v>106</v>
      </c>
      <c r="AZ5513">
        <v>0</v>
      </c>
      <c r="BA5513">
        <v>0</v>
      </c>
      <c r="BD5513" s="3">
        <v>41321.663194444445</v>
      </c>
      <c r="BE5513" s="3">
        <v>41321.663888888892</v>
      </c>
      <c r="BF5513" t="s">
        <v>115</v>
      </c>
      <c r="BG5513" t="s">
        <v>115</v>
      </c>
      <c r="BH5513">
        <v>8149</v>
      </c>
      <c r="BM5513">
        <v>43550</v>
      </c>
      <c r="BR5513" t="s">
        <v>116</v>
      </c>
      <c r="BS5513" t="s">
        <v>117</v>
      </c>
      <c r="BU5513">
        <v>1</v>
      </c>
      <c r="BV5513" t="s">
        <v>118</v>
      </c>
      <c r="BX5513" t="s">
        <v>119</v>
      </c>
      <c r="BY5513" t="s">
        <v>119</v>
      </c>
      <c r="BZ5513" t="s">
        <v>119</v>
      </c>
      <c r="CA5513">
        <v>1</v>
      </c>
      <c r="CC5513" t="s">
        <v>120</v>
      </c>
      <c r="CH5513">
        <v>540</v>
      </c>
      <c r="CI5513">
        <v>31300</v>
      </c>
      <c r="CJ5513" t="s">
        <v>106</v>
      </c>
      <c r="CK5513" t="s">
        <v>106</v>
      </c>
      <c r="CL5513">
        <v>15</v>
      </c>
      <c r="CM5513" t="s">
        <v>2963</v>
      </c>
      <c r="CO5513">
        <v>125549</v>
      </c>
      <c r="CQ5513">
        <v>0</v>
      </c>
      <c r="CR5513">
        <v>0</v>
      </c>
      <c r="CS5513">
        <v>0</v>
      </c>
      <c r="CY5513" t="s">
        <v>123</v>
      </c>
      <c r="CZ5513" t="s">
        <v>124</v>
      </c>
      <c r="DD5513" t="str" cm="1">
        <f t="array" ref="DD5513">TEXT(_xlfn.SEQUENCE(1, DATEDIF(AG5513, AH5513, "m") + 1, AG5513, 30), "YYYY-APMM")</f>
        <v>2014-AP05</v>
      </c>
      <c r="DN5513">
        <f t="shared" si="172"/>
        <v>67.2</v>
      </c>
      <c r="DO5513" t="str">
        <f t="shared" si="173"/>
        <v>LABOR- SUBCONTRACTOR</v>
      </c>
    </row>
    <row r="5514" spans="1:119" x14ac:dyDescent="0.35">
      <c r="A5514" t="s">
        <v>105</v>
      </c>
      <c r="B5514">
        <v>504799</v>
      </c>
      <c r="C5514">
        <v>6359</v>
      </c>
      <c r="D5514">
        <v>125552</v>
      </c>
      <c r="E5514">
        <v>13662</v>
      </c>
      <c r="F5514">
        <v>0</v>
      </c>
      <c r="G5514" t="s">
        <v>106</v>
      </c>
      <c r="H5514" t="s">
        <v>106</v>
      </c>
      <c r="I5514" t="s">
        <v>106</v>
      </c>
      <c r="J5514" t="s">
        <v>107</v>
      </c>
      <c r="K5514" t="s">
        <v>108</v>
      </c>
      <c r="L5514" t="s">
        <v>109</v>
      </c>
      <c r="M5514" t="s">
        <v>110</v>
      </c>
      <c r="N5514" t="s">
        <v>12061</v>
      </c>
      <c r="O5514" t="s">
        <v>3086</v>
      </c>
      <c r="P5514">
        <v>8178</v>
      </c>
      <c r="Q5514">
        <v>448</v>
      </c>
      <c r="R5514">
        <v>240</v>
      </c>
      <c r="S5514">
        <v>120</v>
      </c>
      <c r="T5514">
        <v>0</v>
      </c>
      <c r="U5514">
        <v>110.4</v>
      </c>
      <c r="V5514">
        <v>110.4</v>
      </c>
      <c r="W5514">
        <v>120</v>
      </c>
      <c r="X5514">
        <v>0</v>
      </c>
      <c r="Y5514">
        <v>0</v>
      </c>
      <c r="Z5514">
        <v>0</v>
      </c>
      <c r="AD5514" s="1">
        <v>41763.333333333336</v>
      </c>
      <c r="AE5514" s="1">
        <v>41779.708333333336</v>
      </c>
      <c r="AG5514" s="1">
        <v>41697.333333333336</v>
      </c>
      <c r="AH5514" s="1">
        <v>41714.708333333336</v>
      </c>
      <c r="AI5514" s="1">
        <v>41697.333333333336</v>
      </c>
      <c r="AJ5514" s="1">
        <v>41714.708333333336</v>
      </c>
      <c r="AK5514" s="1">
        <v>41697.333333333336</v>
      </c>
      <c r="AL5514" s="1">
        <v>41714.708333333336</v>
      </c>
      <c r="AM5514" s="1">
        <v>41763.333333333336</v>
      </c>
      <c r="AN5514" s="1">
        <v>41779.708333333336</v>
      </c>
      <c r="AP5514" t="s">
        <v>113</v>
      </c>
      <c r="AU5514" t="s">
        <v>12062</v>
      </c>
      <c r="AY5514" t="s">
        <v>106</v>
      </c>
      <c r="AZ5514">
        <v>0</v>
      </c>
      <c r="BA5514">
        <v>0</v>
      </c>
      <c r="BD5514" s="3">
        <v>41321.663194444445</v>
      </c>
      <c r="BE5514" s="3">
        <v>41321.663888888892</v>
      </c>
      <c r="BF5514" t="s">
        <v>115</v>
      </c>
      <c r="BG5514" t="s">
        <v>115</v>
      </c>
      <c r="BH5514">
        <v>8149</v>
      </c>
      <c r="BM5514">
        <v>43550</v>
      </c>
      <c r="BR5514" t="s">
        <v>116</v>
      </c>
      <c r="BS5514" t="s">
        <v>117</v>
      </c>
      <c r="BU5514">
        <v>1</v>
      </c>
      <c r="BV5514" t="s">
        <v>118</v>
      </c>
      <c r="BX5514" t="s">
        <v>119</v>
      </c>
      <c r="BY5514" t="s">
        <v>119</v>
      </c>
      <c r="BZ5514" t="s">
        <v>119</v>
      </c>
      <c r="CA5514">
        <v>1</v>
      </c>
      <c r="CC5514" t="s">
        <v>120</v>
      </c>
      <c r="CH5514">
        <v>540</v>
      </c>
      <c r="CI5514">
        <v>31310</v>
      </c>
      <c r="CJ5514" t="s">
        <v>106</v>
      </c>
      <c r="CK5514" t="s">
        <v>106</v>
      </c>
      <c r="CL5514">
        <v>20</v>
      </c>
      <c r="CM5514" t="s">
        <v>2867</v>
      </c>
      <c r="CO5514">
        <v>125549</v>
      </c>
      <c r="CQ5514">
        <v>0</v>
      </c>
      <c r="CR5514">
        <v>0</v>
      </c>
      <c r="CS5514">
        <v>0</v>
      </c>
      <c r="CY5514" t="s">
        <v>123</v>
      </c>
      <c r="CZ5514" t="s">
        <v>124</v>
      </c>
      <c r="DD5514" t="str" cm="1">
        <f t="array" ref="DD5514">TEXT(_xlfn.SEQUENCE(1, DATEDIF(AG5514, AH5514, "m") + 1, AG5514, 30), "YYYY-APMM")</f>
        <v>2014-AP02</v>
      </c>
      <c r="DN5514">
        <f t="shared" si="172"/>
        <v>110.4</v>
      </c>
      <c r="DO5514" t="str">
        <f t="shared" si="173"/>
        <v>LABOR- SUBCONTRACTOR</v>
      </c>
    </row>
    <row r="5515" spans="1:119" x14ac:dyDescent="0.35">
      <c r="A5515" t="s">
        <v>105</v>
      </c>
      <c r="B5515">
        <v>504800</v>
      </c>
      <c r="C5515">
        <v>6359</v>
      </c>
      <c r="D5515">
        <v>125552</v>
      </c>
      <c r="E5515">
        <v>13662</v>
      </c>
      <c r="F5515">
        <v>0</v>
      </c>
      <c r="G5515" t="s">
        <v>106</v>
      </c>
      <c r="H5515" t="s">
        <v>106</v>
      </c>
      <c r="I5515" t="s">
        <v>106</v>
      </c>
      <c r="J5515" t="s">
        <v>107</v>
      </c>
      <c r="K5515" t="s">
        <v>108</v>
      </c>
      <c r="L5515" t="s">
        <v>109</v>
      </c>
      <c r="M5515" t="s">
        <v>110</v>
      </c>
      <c r="N5515" t="s">
        <v>12063</v>
      </c>
      <c r="O5515" t="s">
        <v>3089</v>
      </c>
      <c r="P5515">
        <v>8178</v>
      </c>
      <c r="Q5515">
        <v>208</v>
      </c>
      <c r="R5515">
        <v>80</v>
      </c>
      <c r="S5515">
        <v>120</v>
      </c>
      <c r="T5515">
        <v>0</v>
      </c>
      <c r="U5515">
        <v>67.2</v>
      </c>
      <c r="V5515">
        <v>67.2</v>
      </c>
      <c r="W5515">
        <v>120</v>
      </c>
      <c r="X5515">
        <v>0</v>
      </c>
      <c r="Y5515">
        <v>0</v>
      </c>
      <c r="Z5515">
        <v>0</v>
      </c>
      <c r="AD5515" s="1">
        <v>41772.333333333336</v>
      </c>
      <c r="AE5515" s="1">
        <v>41788.708333333336</v>
      </c>
      <c r="AG5515" s="1">
        <v>41742.333333333336</v>
      </c>
      <c r="AH5515" s="1">
        <v>41758.708333333336</v>
      </c>
      <c r="AI5515" s="1">
        <v>41742.333333333336</v>
      </c>
      <c r="AJ5515" s="1">
        <v>41758.708333333336</v>
      </c>
      <c r="AK5515" s="1">
        <v>41742.333333333336</v>
      </c>
      <c r="AL5515" s="1">
        <v>41758.708333333336</v>
      </c>
      <c r="AM5515" s="1">
        <v>41772.333333333336</v>
      </c>
      <c r="AN5515" s="1">
        <v>41788.708333333336</v>
      </c>
      <c r="AP5515" t="s">
        <v>113</v>
      </c>
      <c r="AU5515" t="s">
        <v>12064</v>
      </c>
      <c r="AY5515" t="s">
        <v>106</v>
      </c>
      <c r="AZ5515">
        <v>0</v>
      </c>
      <c r="BA5515">
        <v>0</v>
      </c>
      <c r="BD5515" s="3">
        <v>41321.663194444445</v>
      </c>
      <c r="BE5515" s="3">
        <v>41321.663888888892</v>
      </c>
      <c r="BF5515" t="s">
        <v>115</v>
      </c>
      <c r="BG5515" t="s">
        <v>115</v>
      </c>
      <c r="BH5515">
        <v>8149</v>
      </c>
      <c r="BM5515">
        <v>43550</v>
      </c>
      <c r="BR5515" t="s">
        <v>116</v>
      </c>
      <c r="BS5515" t="s">
        <v>117</v>
      </c>
      <c r="BU5515">
        <v>1</v>
      </c>
      <c r="BV5515" t="s">
        <v>118</v>
      </c>
      <c r="BX5515" t="s">
        <v>119</v>
      </c>
      <c r="BY5515" t="s">
        <v>119</v>
      </c>
      <c r="BZ5515" t="s">
        <v>119</v>
      </c>
      <c r="CA5515">
        <v>1</v>
      </c>
      <c r="CC5515" t="s">
        <v>120</v>
      </c>
      <c r="CH5515">
        <v>540</v>
      </c>
      <c r="CI5515">
        <v>31310</v>
      </c>
      <c r="CJ5515" t="s">
        <v>106</v>
      </c>
      <c r="CK5515" t="s">
        <v>106</v>
      </c>
      <c r="CL5515">
        <v>20</v>
      </c>
      <c r="CM5515" t="s">
        <v>2867</v>
      </c>
      <c r="CO5515">
        <v>125549</v>
      </c>
      <c r="CQ5515">
        <v>0</v>
      </c>
      <c r="CR5515">
        <v>0</v>
      </c>
      <c r="CS5515">
        <v>0</v>
      </c>
      <c r="CY5515" t="s">
        <v>123</v>
      </c>
      <c r="CZ5515" t="s">
        <v>124</v>
      </c>
      <c r="DD5515" t="str" cm="1">
        <f t="array" ref="DD5515">TEXT(_xlfn.SEQUENCE(1, DATEDIF(AG5515, AH5515, "m") + 1, AG5515, 30), "YYYY-APMM")</f>
        <v>2014-AP04</v>
      </c>
      <c r="DN5515">
        <f t="shared" si="172"/>
        <v>67.2</v>
      </c>
      <c r="DO5515" t="str">
        <f t="shared" si="173"/>
        <v>LABOR- SUBCONTRACTOR</v>
      </c>
    </row>
    <row r="5516" spans="1:119" x14ac:dyDescent="0.35">
      <c r="A5516" t="s">
        <v>105</v>
      </c>
      <c r="B5516">
        <v>504801</v>
      </c>
      <c r="C5516">
        <v>6359</v>
      </c>
      <c r="D5516">
        <v>125552</v>
      </c>
      <c r="E5516">
        <v>13662</v>
      </c>
      <c r="F5516">
        <v>0</v>
      </c>
      <c r="G5516" t="s">
        <v>106</v>
      </c>
      <c r="H5516" t="s">
        <v>106</v>
      </c>
      <c r="I5516" t="s">
        <v>106</v>
      </c>
      <c r="J5516" t="s">
        <v>107</v>
      </c>
      <c r="K5516" t="s">
        <v>108</v>
      </c>
      <c r="L5516" t="s">
        <v>109</v>
      </c>
      <c r="M5516" t="s">
        <v>110</v>
      </c>
      <c r="N5516" t="s">
        <v>12065</v>
      </c>
      <c r="O5516" t="s">
        <v>3092</v>
      </c>
      <c r="P5516">
        <v>8178</v>
      </c>
      <c r="Q5516">
        <v>8</v>
      </c>
      <c r="R5516">
        <v>0</v>
      </c>
      <c r="S5516">
        <v>200</v>
      </c>
      <c r="T5516">
        <v>0</v>
      </c>
      <c r="U5516">
        <v>336</v>
      </c>
      <c r="V5516">
        <v>336</v>
      </c>
      <c r="W5516">
        <v>200</v>
      </c>
      <c r="X5516">
        <v>0</v>
      </c>
      <c r="Y5516">
        <v>0</v>
      </c>
      <c r="Z5516">
        <v>0</v>
      </c>
      <c r="AD5516" s="1">
        <v>41778.333333333336</v>
      </c>
      <c r="AE5516" s="1">
        <v>41806.708333333336</v>
      </c>
      <c r="AG5516" s="1">
        <v>41777.333333333336</v>
      </c>
      <c r="AH5516" s="1">
        <v>41805.708333333336</v>
      </c>
      <c r="AI5516" s="1">
        <v>41777.333333333336</v>
      </c>
      <c r="AJ5516" s="1">
        <v>41805.708333333336</v>
      </c>
      <c r="AK5516" s="1">
        <v>41777.333333333336</v>
      </c>
      <c r="AL5516" s="1">
        <v>41805.708333333336</v>
      </c>
      <c r="AM5516" s="1">
        <v>41778.333333333336</v>
      </c>
      <c r="AN5516" s="1">
        <v>41806.708333333336</v>
      </c>
      <c r="AP5516" t="s">
        <v>113</v>
      </c>
      <c r="AU5516" t="s">
        <v>12066</v>
      </c>
      <c r="AY5516" t="s">
        <v>106</v>
      </c>
      <c r="AZ5516">
        <v>0</v>
      </c>
      <c r="BA5516">
        <v>0</v>
      </c>
      <c r="BD5516" s="3">
        <v>41321.663194444445</v>
      </c>
      <c r="BE5516" s="3">
        <v>41321.663888888892</v>
      </c>
      <c r="BF5516" t="s">
        <v>115</v>
      </c>
      <c r="BG5516" t="s">
        <v>115</v>
      </c>
      <c r="BH5516">
        <v>8149</v>
      </c>
      <c r="BM5516">
        <v>43550</v>
      </c>
      <c r="BR5516" t="s">
        <v>116</v>
      </c>
      <c r="BS5516" t="s">
        <v>117</v>
      </c>
      <c r="BU5516">
        <v>1</v>
      </c>
      <c r="BV5516" t="s">
        <v>118</v>
      </c>
      <c r="BX5516" t="s">
        <v>119</v>
      </c>
      <c r="BY5516" t="s">
        <v>119</v>
      </c>
      <c r="BZ5516" t="s">
        <v>119</v>
      </c>
      <c r="CA5516">
        <v>1</v>
      </c>
      <c r="CC5516" t="s">
        <v>120</v>
      </c>
      <c r="CH5516">
        <v>540</v>
      </c>
      <c r="CI5516">
        <v>31310</v>
      </c>
      <c r="CJ5516" t="s">
        <v>106</v>
      </c>
      <c r="CK5516" t="s">
        <v>106</v>
      </c>
      <c r="CL5516">
        <v>20</v>
      </c>
      <c r="CM5516" t="s">
        <v>2867</v>
      </c>
      <c r="CO5516">
        <v>125549</v>
      </c>
      <c r="CQ5516">
        <v>0</v>
      </c>
      <c r="CR5516">
        <v>0</v>
      </c>
      <c r="CS5516">
        <v>0</v>
      </c>
      <c r="CY5516" t="s">
        <v>123</v>
      </c>
      <c r="CZ5516" t="s">
        <v>124</v>
      </c>
      <c r="DD5516" t="str" cm="1">
        <f t="array" ref="DD5516">TEXT(_xlfn.SEQUENCE(1, DATEDIF(AG5516, AH5516, "m") + 1, AG5516, 30), "YYYY-APMM")</f>
        <v>2014-AP05</v>
      </c>
      <c r="DN5516">
        <f t="shared" si="172"/>
        <v>336</v>
      </c>
      <c r="DO5516" t="str">
        <f t="shared" si="173"/>
        <v>LABOR- SUBCONTRACTOR</v>
      </c>
    </row>
    <row r="5517" spans="1:119" x14ac:dyDescent="0.35">
      <c r="A5517" t="s">
        <v>105</v>
      </c>
      <c r="B5517">
        <v>504802</v>
      </c>
      <c r="C5517">
        <v>6359</v>
      </c>
      <c r="D5517">
        <v>125554</v>
      </c>
      <c r="E5517">
        <v>13662</v>
      </c>
      <c r="F5517">
        <v>0</v>
      </c>
      <c r="G5517" t="s">
        <v>106</v>
      </c>
      <c r="H5517" t="s">
        <v>106</v>
      </c>
      <c r="I5517" t="s">
        <v>106</v>
      </c>
      <c r="J5517" t="s">
        <v>107</v>
      </c>
      <c r="K5517" t="s">
        <v>108</v>
      </c>
      <c r="L5517" t="s">
        <v>109</v>
      </c>
      <c r="M5517" t="s">
        <v>110</v>
      </c>
      <c r="N5517" t="s">
        <v>12067</v>
      </c>
      <c r="O5517" t="s">
        <v>3002</v>
      </c>
      <c r="P5517">
        <v>8178</v>
      </c>
      <c r="Q5517">
        <v>216</v>
      </c>
      <c r="R5517">
        <v>0</v>
      </c>
      <c r="S5517">
        <v>200</v>
      </c>
      <c r="T5517">
        <v>0</v>
      </c>
      <c r="U5517">
        <v>1222.4000000000001</v>
      </c>
      <c r="V5517">
        <v>1222.4000000000001</v>
      </c>
      <c r="W5517">
        <v>200</v>
      </c>
      <c r="X5517">
        <v>0</v>
      </c>
      <c r="Y5517">
        <v>0</v>
      </c>
      <c r="Z5517">
        <v>0</v>
      </c>
      <c r="AD5517" s="1">
        <v>41655.333333333336</v>
      </c>
      <c r="AE5517" s="1">
        <v>41685.708333333336</v>
      </c>
      <c r="AG5517" s="1">
        <v>41623.333333333336</v>
      </c>
      <c r="AH5517" s="1">
        <v>41652.708333333336</v>
      </c>
      <c r="AI5517" s="1">
        <v>41623.333333333336</v>
      </c>
      <c r="AJ5517" s="1">
        <v>41652.708333333336</v>
      </c>
      <c r="AK5517" s="1">
        <v>41623.333333333336</v>
      </c>
      <c r="AL5517" s="1">
        <v>41652.708333333336</v>
      </c>
      <c r="AM5517" s="1">
        <v>41655.333333333336</v>
      </c>
      <c r="AN5517" s="1">
        <v>41685.708333333336</v>
      </c>
      <c r="AP5517" t="s">
        <v>113</v>
      </c>
      <c r="AU5517" t="s">
        <v>12068</v>
      </c>
      <c r="AY5517" t="s">
        <v>106</v>
      </c>
      <c r="AZ5517">
        <v>0</v>
      </c>
      <c r="BA5517">
        <v>0</v>
      </c>
      <c r="BD5517" s="3">
        <v>41321.663194444445</v>
      </c>
      <c r="BE5517" s="3">
        <v>41321.663888888892</v>
      </c>
      <c r="BF5517" t="s">
        <v>115</v>
      </c>
      <c r="BG5517" t="s">
        <v>115</v>
      </c>
      <c r="BH5517">
        <v>8149</v>
      </c>
      <c r="BM5517">
        <v>43550</v>
      </c>
      <c r="BR5517" t="s">
        <v>116</v>
      </c>
      <c r="BS5517" t="s">
        <v>117</v>
      </c>
      <c r="BU5517">
        <v>1</v>
      </c>
      <c r="BV5517" t="s">
        <v>118</v>
      </c>
      <c r="BX5517" t="s">
        <v>119</v>
      </c>
      <c r="BY5517" t="s">
        <v>119</v>
      </c>
      <c r="BZ5517" t="s">
        <v>119</v>
      </c>
      <c r="CA5517">
        <v>1</v>
      </c>
      <c r="CC5517" t="s">
        <v>120</v>
      </c>
      <c r="CH5517">
        <v>540</v>
      </c>
      <c r="CI5517">
        <v>31250</v>
      </c>
      <c r="CJ5517" t="s">
        <v>106</v>
      </c>
      <c r="CK5517" t="s">
        <v>106</v>
      </c>
      <c r="CL5517">
        <v>10</v>
      </c>
      <c r="CM5517" t="s">
        <v>2889</v>
      </c>
      <c r="CO5517">
        <v>125553</v>
      </c>
      <c r="CQ5517">
        <v>0</v>
      </c>
      <c r="CR5517">
        <v>0</v>
      </c>
      <c r="CS5517">
        <v>0</v>
      </c>
      <c r="CY5517" t="s">
        <v>123</v>
      </c>
      <c r="CZ5517" t="s">
        <v>124</v>
      </c>
      <c r="DD5517" t="str" cm="1">
        <f t="array" ref="DD5517">TEXT(_xlfn.SEQUENCE(1, DATEDIF(AG5517, AH5517, "m") + 1, AG5517, 30), "YYYY-APMM")</f>
        <v>2013-AP12</v>
      </c>
      <c r="DN5517">
        <f t="shared" si="172"/>
        <v>1222.4000000000001</v>
      </c>
      <c r="DO5517" t="str">
        <f t="shared" si="173"/>
        <v>LABOR- SUBCONTRACTOR</v>
      </c>
    </row>
    <row r="5518" spans="1:119" x14ac:dyDescent="0.35">
      <c r="A5518" t="s">
        <v>105</v>
      </c>
      <c r="B5518">
        <v>504803</v>
      </c>
      <c r="C5518">
        <v>6359</v>
      </c>
      <c r="D5518">
        <v>125554</v>
      </c>
      <c r="E5518">
        <v>13662</v>
      </c>
      <c r="F5518">
        <v>0</v>
      </c>
      <c r="G5518" t="s">
        <v>106</v>
      </c>
      <c r="H5518" t="s">
        <v>106</v>
      </c>
      <c r="I5518" t="s">
        <v>106</v>
      </c>
      <c r="J5518" t="s">
        <v>107</v>
      </c>
      <c r="K5518" t="s">
        <v>108</v>
      </c>
      <c r="L5518" t="s">
        <v>109</v>
      </c>
      <c r="M5518" t="s">
        <v>110</v>
      </c>
      <c r="N5518" t="s">
        <v>12069</v>
      </c>
      <c r="O5518" t="s">
        <v>3005</v>
      </c>
      <c r="P5518">
        <v>8178</v>
      </c>
      <c r="Q5518">
        <v>360</v>
      </c>
      <c r="R5518">
        <v>0</v>
      </c>
      <c r="S5518">
        <v>160</v>
      </c>
      <c r="T5518">
        <v>0</v>
      </c>
      <c r="U5518">
        <v>1318.4</v>
      </c>
      <c r="V5518">
        <v>1318.4</v>
      </c>
      <c r="W5518">
        <v>160</v>
      </c>
      <c r="X5518">
        <v>0</v>
      </c>
      <c r="Y5518">
        <v>0</v>
      </c>
      <c r="Z5518">
        <v>0</v>
      </c>
      <c r="AD5518" s="1">
        <v>41689.333333333336</v>
      </c>
      <c r="AE5518" s="1">
        <v>41711.708333333336</v>
      </c>
      <c r="AG5518" s="1">
        <v>41636.333333333336</v>
      </c>
      <c r="AH5518" s="1">
        <v>41658.708333333336</v>
      </c>
      <c r="AI5518" s="1">
        <v>41636.333333333336</v>
      </c>
      <c r="AJ5518" s="1">
        <v>41658.708333333336</v>
      </c>
      <c r="AK5518" s="1">
        <v>41636.333333333336</v>
      </c>
      <c r="AL5518" s="1">
        <v>41658.708333333336</v>
      </c>
      <c r="AM5518" s="1">
        <v>41689.333333333336</v>
      </c>
      <c r="AN5518" s="1">
        <v>41711.708333333336</v>
      </c>
      <c r="AP5518" t="s">
        <v>113</v>
      </c>
      <c r="AU5518" t="s">
        <v>12070</v>
      </c>
      <c r="AY5518" t="s">
        <v>106</v>
      </c>
      <c r="AZ5518">
        <v>0</v>
      </c>
      <c r="BA5518">
        <v>0</v>
      </c>
      <c r="BD5518" s="3">
        <v>41321.663194444445</v>
      </c>
      <c r="BE5518" s="3">
        <v>41321.663888888892</v>
      </c>
      <c r="BF5518" t="s">
        <v>115</v>
      </c>
      <c r="BG5518" t="s">
        <v>115</v>
      </c>
      <c r="BH5518">
        <v>8149</v>
      </c>
      <c r="BM5518">
        <v>43550</v>
      </c>
      <c r="BR5518" t="s">
        <v>116</v>
      </c>
      <c r="BS5518" t="s">
        <v>117</v>
      </c>
      <c r="BU5518">
        <v>1</v>
      </c>
      <c r="BV5518" t="s">
        <v>118</v>
      </c>
      <c r="BX5518" t="s">
        <v>119</v>
      </c>
      <c r="BY5518" t="s">
        <v>119</v>
      </c>
      <c r="BZ5518" t="s">
        <v>119</v>
      </c>
      <c r="CA5518">
        <v>1</v>
      </c>
      <c r="CC5518" t="s">
        <v>120</v>
      </c>
      <c r="CH5518">
        <v>540</v>
      </c>
      <c r="CI5518">
        <v>31250</v>
      </c>
      <c r="CJ5518" t="s">
        <v>106</v>
      </c>
      <c r="CK5518" t="s">
        <v>106</v>
      </c>
      <c r="CL5518">
        <v>10</v>
      </c>
      <c r="CM5518" t="s">
        <v>2889</v>
      </c>
      <c r="CO5518">
        <v>125553</v>
      </c>
      <c r="CQ5518">
        <v>0</v>
      </c>
      <c r="CR5518">
        <v>0</v>
      </c>
      <c r="CS5518">
        <v>0</v>
      </c>
      <c r="CY5518" t="s">
        <v>123</v>
      </c>
      <c r="CZ5518" t="s">
        <v>124</v>
      </c>
      <c r="DD5518" t="str" cm="1">
        <f t="array" ref="DD5518">TEXT(_xlfn.SEQUENCE(1, DATEDIF(AG5518, AH5518, "m") + 1, AG5518, 30), "YYYY-APMM")</f>
        <v>2013-AP12</v>
      </c>
      <c r="DN5518">
        <f t="shared" si="172"/>
        <v>1318.4</v>
      </c>
      <c r="DO5518" t="str">
        <f t="shared" si="173"/>
        <v>LABOR- SUBCONTRACTOR</v>
      </c>
    </row>
    <row r="5519" spans="1:119" x14ac:dyDescent="0.35">
      <c r="A5519" t="s">
        <v>105</v>
      </c>
      <c r="B5519">
        <v>504804</v>
      </c>
      <c r="C5519">
        <v>6359</v>
      </c>
      <c r="D5519">
        <v>125554</v>
      </c>
      <c r="E5519">
        <v>13662</v>
      </c>
      <c r="F5519">
        <v>0</v>
      </c>
      <c r="G5519" t="s">
        <v>106</v>
      </c>
      <c r="H5519" t="s">
        <v>106</v>
      </c>
      <c r="I5519" t="s">
        <v>106</v>
      </c>
      <c r="J5519" t="s">
        <v>107</v>
      </c>
      <c r="K5519" t="s">
        <v>108</v>
      </c>
      <c r="L5519" t="s">
        <v>109</v>
      </c>
      <c r="M5519" t="s">
        <v>110</v>
      </c>
      <c r="N5519" t="s">
        <v>12071</v>
      </c>
      <c r="O5519" t="s">
        <v>3008</v>
      </c>
      <c r="P5519">
        <v>8178</v>
      </c>
      <c r="Q5519">
        <v>360</v>
      </c>
      <c r="R5519">
        <v>216</v>
      </c>
      <c r="S5519">
        <v>200</v>
      </c>
      <c r="T5519">
        <v>0</v>
      </c>
      <c r="U5519">
        <v>296</v>
      </c>
      <c r="V5519">
        <v>296</v>
      </c>
      <c r="W5519">
        <v>200</v>
      </c>
      <c r="X5519">
        <v>0</v>
      </c>
      <c r="Y5519">
        <v>0</v>
      </c>
      <c r="Z5519">
        <v>0</v>
      </c>
      <c r="AD5519" s="1">
        <v>41697.333333333336</v>
      </c>
      <c r="AE5519" s="1">
        <v>41725.708333333336</v>
      </c>
      <c r="AG5519" s="1">
        <v>41644.333333333336</v>
      </c>
      <c r="AH5519" s="1">
        <v>41672.708333333336</v>
      </c>
      <c r="AI5519" s="1">
        <v>41644.333333333336</v>
      </c>
      <c r="AJ5519" s="1">
        <v>41672.708333333336</v>
      </c>
      <c r="AK5519" s="1">
        <v>41644.333333333336</v>
      </c>
      <c r="AL5519" s="1">
        <v>41672.708333333336</v>
      </c>
      <c r="AM5519" s="1">
        <v>41697.333333333336</v>
      </c>
      <c r="AN5519" s="1">
        <v>41725.708333333336</v>
      </c>
      <c r="AP5519" t="s">
        <v>113</v>
      </c>
      <c r="AU5519" t="s">
        <v>12072</v>
      </c>
      <c r="AY5519" t="s">
        <v>106</v>
      </c>
      <c r="AZ5519">
        <v>0</v>
      </c>
      <c r="BA5519">
        <v>0</v>
      </c>
      <c r="BD5519" s="3">
        <v>41321.663194444445</v>
      </c>
      <c r="BE5519" s="3">
        <v>41321.663888888892</v>
      </c>
      <c r="BF5519" t="s">
        <v>115</v>
      </c>
      <c r="BG5519" t="s">
        <v>115</v>
      </c>
      <c r="BH5519">
        <v>8149</v>
      </c>
      <c r="BM5519">
        <v>43550</v>
      </c>
      <c r="BR5519" t="s">
        <v>116</v>
      </c>
      <c r="BS5519" t="s">
        <v>117</v>
      </c>
      <c r="BU5519">
        <v>1</v>
      </c>
      <c r="BV5519" t="s">
        <v>118</v>
      </c>
      <c r="BX5519" t="s">
        <v>119</v>
      </c>
      <c r="BY5519" t="s">
        <v>119</v>
      </c>
      <c r="BZ5519" t="s">
        <v>119</v>
      </c>
      <c r="CA5519">
        <v>1</v>
      </c>
      <c r="CC5519" t="s">
        <v>120</v>
      </c>
      <c r="CH5519">
        <v>540</v>
      </c>
      <c r="CI5519">
        <v>31250</v>
      </c>
      <c r="CJ5519" t="s">
        <v>106</v>
      </c>
      <c r="CK5519" t="s">
        <v>106</v>
      </c>
      <c r="CL5519">
        <v>10</v>
      </c>
      <c r="CM5519" t="s">
        <v>2889</v>
      </c>
      <c r="CO5519">
        <v>125553</v>
      </c>
      <c r="CQ5519">
        <v>0</v>
      </c>
      <c r="CR5519">
        <v>0</v>
      </c>
      <c r="CS5519">
        <v>0</v>
      </c>
      <c r="CY5519" t="s">
        <v>123</v>
      </c>
      <c r="CZ5519" t="s">
        <v>124</v>
      </c>
      <c r="DD5519" t="str" cm="1">
        <f t="array" ref="DD5519">TEXT(_xlfn.SEQUENCE(1, DATEDIF(AG5519, AH5519, "m") + 1, AG5519, 30), "YYYY-APMM")</f>
        <v>2014-AP01</v>
      </c>
      <c r="DN5519">
        <f t="shared" si="172"/>
        <v>296</v>
      </c>
      <c r="DO5519" t="str">
        <f t="shared" si="173"/>
        <v>LABOR- SUBCONTRACTOR</v>
      </c>
    </row>
    <row r="5520" spans="1:119" x14ac:dyDescent="0.35">
      <c r="A5520" t="s">
        <v>105</v>
      </c>
      <c r="B5520">
        <v>504805</v>
      </c>
      <c r="C5520">
        <v>6359</v>
      </c>
      <c r="D5520">
        <v>125554</v>
      </c>
      <c r="E5520">
        <v>13662</v>
      </c>
      <c r="F5520">
        <v>0</v>
      </c>
      <c r="G5520" t="s">
        <v>106</v>
      </c>
      <c r="H5520" t="s">
        <v>106</v>
      </c>
      <c r="I5520" t="s">
        <v>106</v>
      </c>
      <c r="J5520" t="s">
        <v>107</v>
      </c>
      <c r="K5520" t="s">
        <v>108</v>
      </c>
      <c r="L5520" t="s">
        <v>109</v>
      </c>
      <c r="M5520" t="s">
        <v>110</v>
      </c>
      <c r="N5520" t="s">
        <v>12073</v>
      </c>
      <c r="O5520" t="s">
        <v>3011</v>
      </c>
      <c r="P5520">
        <v>8178</v>
      </c>
      <c r="Q5520">
        <v>144</v>
      </c>
      <c r="R5520">
        <v>0</v>
      </c>
      <c r="S5520">
        <v>160</v>
      </c>
      <c r="T5520">
        <v>0</v>
      </c>
      <c r="U5520">
        <v>227.2</v>
      </c>
      <c r="V5520">
        <v>227.2</v>
      </c>
      <c r="W5520">
        <v>160</v>
      </c>
      <c r="X5520">
        <v>0</v>
      </c>
      <c r="Y5520">
        <v>0</v>
      </c>
      <c r="Z5520">
        <v>0</v>
      </c>
      <c r="AD5520" s="1">
        <v>41735.333333333336</v>
      </c>
      <c r="AE5520" s="1">
        <v>41757.708333333336</v>
      </c>
      <c r="AG5520" s="1">
        <v>41714.333333333336</v>
      </c>
      <c r="AH5520" s="1">
        <v>41736.708333333336</v>
      </c>
      <c r="AI5520" s="1">
        <v>41714.333333333336</v>
      </c>
      <c r="AJ5520" s="1">
        <v>41736.708333333336</v>
      </c>
      <c r="AK5520" s="1">
        <v>41714.333333333336</v>
      </c>
      <c r="AL5520" s="1">
        <v>41736.708333333336</v>
      </c>
      <c r="AM5520" s="1">
        <v>41735.333333333336</v>
      </c>
      <c r="AN5520" s="1">
        <v>41757.708333333336</v>
      </c>
      <c r="AP5520" t="s">
        <v>113</v>
      </c>
      <c r="AU5520" t="s">
        <v>12074</v>
      </c>
      <c r="AY5520" t="s">
        <v>106</v>
      </c>
      <c r="AZ5520">
        <v>0</v>
      </c>
      <c r="BA5520">
        <v>0</v>
      </c>
      <c r="BD5520" s="3">
        <v>41321.663194444445</v>
      </c>
      <c r="BE5520" s="3">
        <v>41321.663888888892</v>
      </c>
      <c r="BF5520" t="s">
        <v>115</v>
      </c>
      <c r="BG5520" t="s">
        <v>115</v>
      </c>
      <c r="BH5520">
        <v>8149</v>
      </c>
      <c r="BM5520">
        <v>43550</v>
      </c>
      <c r="BR5520" t="s">
        <v>116</v>
      </c>
      <c r="BS5520" t="s">
        <v>117</v>
      </c>
      <c r="BU5520">
        <v>1</v>
      </c>
      <c r="BV5520" t="s">
        <v>118</v>
      </c>
      <c r="BX5520" t="s">
        <v>119</v>
      </c>
      <c r="BY5520" t="s">
        <v>119</v>
      </c>
      <c r="BZ5520" t="s">
        <v>119</v>
      </c>
      <c r="CA5520">
        <v>1</v>
      </c>
      <c r="CC5520" t="s">
        <v>120</v>
      </c>
      <c r="CH5520">
        <v>540</v>
      </c>
      <c r="CI5520">
        <v>31250</v>
      </c>
      <c r="CJ5520" t="s">
        <v>106</v>
      </c>
      <c r="CK5520" t="s">
        <v>106</v>
      </c>
      <c r="CL5520">
        <v>10</v>
      </c>
      <c r="CM5520" t="s">
        <v>2889</v>
      </c>
      <c r="CO5520">
        <v>125553</v>
      </c>
      <c r="CQ5520">
        <v>0</v>
      </c>
      <c r="CR5520">
        <v>0</v>
      </c>
      <c r="CS5520">
        <v>0</v>
      </c>
      <c r="CY5520" t="s">
        <v>123</v>
      </c>
      <c r="CZ5520" t="s">
        <v>124</v>
      </c>
      <c r="DD5520" t="str" cm="1">
        <f t="array" ref="DD5520">TEXT(_xlfn.SEQUENCE(1, DATEDIF(AG5520, AH5520, "m") + 1, AG5520, 30), "YYYY-APMM")</f>
        <v>2014-AP03</v>
      </c>
      <c r="DN5520">
        <f t="shared" si="172"/>
        <v>227.2</v>
      </c>
      <c r="DO5520" t="str">
        <f t="shared" si="173"/>
        <v>LABOR- SUBCONTRACTOR</v>
      </c>
    </row>
    <row r="5521" spans="1:119" x14ac:dyDescent="0.35">
      <c r="A5521" t="s">
        <v>105</v>
      </c>
      <c r="B5521">
        <v>504806</v>
      </c>
      <c r="C5521">
        <v>6359</v>
      </c>
      <c r="D5521">
        <v>125554</v>
      </c>
      <c r="E5521">
        <v>13662</v>
      </c>
      <c r="F5521">
        <v>0</v>
      </c>
      <c r="G5521" t="s">
        <v>106</v>
      </c>
      <c r="H5521" t="s">
        <v>106</v>
      </c>
      <c r="I5521" t="s">
        <v>106</v>
      </c>
      <c r="J5521" t="s">
        <v>107</v>
      </c>
      <c r="K5521" t="s">
        <v>108</v>
      </c>
      <c r="L5521" t="s">
        <v>109</v>
      </c>
      <c r="M5521" t="s">
        <v>110</v>
      </c>
      <c r="N5521" t="s">
        <v>12075</v>
      </c>
      <c r="O5521" t="s">
        <v>3014</v>
      </c>
      <c r="P5521">
        <v>8178</v>
      </c>
      <c r="Q5521">
        <v>200</v>
      </c>
      <c r="R5521">
        <v>0</v>
      </c>
      <c r="S5521">
        <v>200</v>
      </c>
      <c r="T5521">
        <v>0</v>
      </c>
      <c r="U5521">
        <v>1651.2</v>
      </c>
      <c r="V5521">
        <v>1651.2</v>
      </c>
      <c r="W5521">
        <v>200</v>
      </c>
      <c r="X5521">
        <v>0</v>
      </c>
      <c r="Y5521">
        <v>0</v>
      </c>
      <c r="Z5521">
        <v>0</v>
      </c>
      <c r="AD5521" s="1">
        <v>41755.333333333336</v>
      </c>
      <c r="AE5521" s="1">
        <v>41783.708333333336</v>
      </c>
      <c r="AG5521" s="1">
        <v>41725.333333333336</v>
      </c>
      <c r="AH5521" s="1">
        <v>41753.708333333336</v>
      </c>
      <c r="AI5521" s="1">
        <v>41725.333333333336</v>
      </c>
      <c r="AJ5521" s="1">
        <v>41753.708333333336</v>
      </c>
      <c r="AK5521" s="1">
        <v>41725.333333333336</v>
      </c>
      <c r="AL5521" s="1">
        <v>41753.708333333336</v>
      </c>
      <c r="AM5521" s="1">
        <v>41755.333333333336</v>
      </c>
      <c r="AN5521" s="1">
        <v>41783.708333333336</v>
      </c>
      <c r="AP5521" t="s">
        <v>113</v>
      </c>
      <c r="AU5521" t="s">
        <v>12076</v>
      </c>
      <c r="AY5521" t="s">
        <v>106</v>
      </c>
      <c r="AZ5521">
        <v>0</v>
      </c>
      <c r="BA5521">
        <v>0</v>
      </c>
      <c r="BD5521" s="3">
        <v>41321.663194444445</v>
      </c>
      <c r="BE5521" s="3">
        <v>41321.663888888892</v>
      </c>
      <c r="BF5521" t="s">
        <v>115</v>
      </c>
      <c r="BG5521" t="s">
        <v>115</v>
      </c>
      <c r="BH5521">
        <v>8149</v>
      </c>
      <c r="BM5521">
        <v>43550</v>
      </c>
      <c r="BR5521" t="s">
        <v>116</v>
      </c>
      <c r="BS5521" t="s">
        <v>117</v>
      </c>
      <c r="BU5521">
        <v>1</v>
      </c>
      <c r="BV5521" t="s">
        <v>118</v>
      </c>
      <c r="BX5521" t="s">
        <v>119</v>
      </c>
      <c r="BY5521" t="s">
        <v>119</v>
      </c>
      <c r="BZ5521" t="s">
        <v>119</v>
      </c>
      <c r="CA5521">
        <v>1</v>
      </c>
      <c r="CC5521" t="s">
        <v>120</v>
      </c>
      <c r="CH5521">
        <v>540</v>
      </c>
      <c r="CI5521">
        <v>31250</v>
      </c>
      <c r="CJ5521" t="s">
        <v>106</v>
      </c>
      <c r="CK5521" t="s">
        <v>106</v>
      </c>
      <c r="CL5521">
        <v>10</v>
      </c>
      <c r="CM5521" t="s">
        <v>2889</v>
      </c>
      <c r="CO5521">
        <v>125553</v>
      </c>
      <c r="CQ5521">
        <v>0</v>
      </c>
      <c r="CR5521">
        <v>0</v>
      </c>
      <c r="CS5521">
        <v>0</v>
      </c>
      <c r="CY5521" t="s">
        <v>123</v>
      </c>
      <c r="CZ5521" t="s">
        <v>124</v>
      </c>
      <c r="DD5521" t="str" cm="1">
        <f t="array" ref="DD5521">TEXT(_xlfn.SEQUENCE(1, DATEDIF(AG5521, AH5521, "m") + 1, AG5521, 30), "YYYY-APMM")</f>
        <v>2014-AP03</v>
      </c>
      <c r="DN5521">
        <f t="shared" si="172"/>
        <v>1651.2</v>
      </c>
      <c r="DO5521" t="str">
        <f t="shared" si="173"/>
        <v>LABOR- SUBCONTRACTOR</v>
      </c>
    </row>
    <row r="5522" spans="1:119" x14ac:dyDescent="0.35">
      <c r="A5522" t="s">
        <v>105</v>
      </c>
      <c r="B5522">
        <v>504807</v>
      </c>
      <c r="C5522">
        <v>6359</v>
      </c>
      <c r="D5522">
        <v>125554</v>
      </c>
      <c r="E5522">
        <v>13662</v>
      </c>
      <c r="F5522">
        <v>0</v>
      </c>
      <c r="G5522" t="s">
        <v>106</v>
      </c>
      <c r="H5522" t="s">
        <v>106</v>
      </c>
      <c r="I5522" t="s">
        <v>106</v>
      </c>
      <c r="J5522" t="s">
        <v>107</v>
      </c>
      <c r="K5522" t="s">
        <v>108</v>
      </c>
      <c r="L5522" t="s">
        <v>109</v>
      </c>
      <c r="M5522" t="s">
        <v>110</v>
      </c>
      <c r="N5522" t="s">
        <v>12077</v>
      </c>
      <c r="O5522" t="s">
        <v>3017</v>
      </c>
      <c r="P5522">
        <v>8178</v>
      </c>
      <c r="Q5522">
        <v>240</v>
      </c>
      <c r="R5522">
        <v>0</v>
      </c>
      <c r="S5522">
        <v>200</v>
      </c>
      <c r="T5522">
        <v>0</v>
      </c>
      <c r="U5522">
        <v>1075.2</v>
      </c>
      <c r="V5522">
        <v>1075.2</v>
      </c>
      <c r="W5522">
        <v>200</v>
      </c>
      <c r="X5522">
        <v>0</v>
      </c>
      <c r="Y5522">
        <v>0</v>
      </c>
      <c r="Z5522">
        <v>0</v>
      </c>
      <c r="AD5522" s="1">
        <v>41743.333333333336</v>
      </c>
      <c r="AE5522" s="1">
        <v>41771.708333333336</v>
      </c>
      <c r="AG5522" s="1">
        <v>41708.333333333336</v>
      </c>
      <c r="AH5522" s="1">
        <v>41736.708333333336</v>
      </c>
      <c r="AI5522" s="1">
        <v>41708.333333333336</v>
      </c>
      <c r="AJ5522" s="1">
        <v>41736.708333333336</v>
      </c>
      <c r="AK5522" s="1">
        <v>41708.333333333336</v>
      </c>
      <c r="AL5522" s="1">
        <v>41736.708333333336</v>
      </c>
      <c r="AM5522" s="1">
        <v>41743.333333333336</v>
      </c>
      <c r="AN5522" s="1">
        <v>41771.708333333336</v>
      </c>
      <c r="AP5522" t="s">
        <v>113</v>
      </c>
      <c r="AU5522" t="s">
        <v>12078</v>
      </c>
      <c r="AY5522" t="s">
        <v>106</v>
      </c>
      <c r="AZ5522">
        <v>0</v>
      </c>
      <c r="BA5522">
        <v>0</v>
      </c>
      <c r="BD5522" s="3">
        <v>41321.663194444445</v>
      </c>
      <c r="BE5522" s="3">
        <v>41321.663888888892</v>
      </c>
      <c r="BF5522" t="s">
        <v>115</v>
      </c>
      <c r="BG5522" t="s">
        <v>115</v>
      </c>
      <c r="BH5522">
        <v>8149</v>
      </c>
      <c r="BM5522">
        <v>43550</v>
      </c>
      <c r="BR5522" t="s">
        <v>116</v>
      </c>
      <c r="BS5522" t="s">
        <v>117</v>
      </c>
      <c r="BU5522">
        <v>1</v>
      </c>
      <c r="BV5522" t="s">
        <v>118</v>
      </c>
      <c r="BX5522" t="s">
        <v>119</v>
      </c>
      <c r="BY5522" t="s">
        <v>119</v>
      </c>
      <c r="BZ5522" t="s">
        <v>119</v>
      </c>
      <c r="CA5522">
        <v>1</v>
      </c>
      <c r="CC5522" t="s">
        <v>120</v>
      </c>
      <c r="CH5522">
        <v>540</v>
      </c>
      <c r="CI5522">
        <v>31250</v>
      </c>
      <c r="CJ5522" t="s">
        <v>106</v>
      </c>
      <c r="CK5522" t="s">
        <v>106</v>
      </c>
      <c r="CL5522">
        <v>10</v>
      </c>
      <c r="CM5522" t="s">
        <v>2889</v>
      </c>
      <c r="CO5522">
        <v>125553</v>
      </c>
      <c r="CQ5522">
        <v>0</v>
      </c>
      <c r="CR5522">
        <v>0</v>
      </c>
      <c r="CS5522">
        <v>0</v>
      </c>
      <c r="CY5522" t="s">
        <v>123</v>
      </c>
      <c r="CZ5522" t="s">
        <v>124</v>
      </c>
      <c r="DD5522" t="str" cm="1">
        <f t="array" ref="DD5522">TEXT(_xlfn.SEQUENCE(1, DATEDIF(AG5522, AH5522, "m") + 1, AG5522, 30), "YYYY-APMM")</f>
        <v>2014-AP03</v>
      </c>
      <c r="DN5522">
        <f t="shared" si="172"/>
        <v>1075.2</v>
      </c>
      <c r="DO5522" t="str">
        <f t="shared" si="173"/>
        <v>LABOR- SUBCONTRACTOR</v>
      </c>
    </row>
    <row r="5523" spans="1:119" x14ac:dyDescent="0.35">
      <c r="A5523" t="s">
        <v>105</v>
      </c>
      <c r="B5523">
        <v>504808</v>
      </c>
      <c r="C5523">
        <v>6359</v>
      </c>
      <c r="D5523">
        <v>125554</v>
      </c>
      <c r="E5523">
        <v>13662</v>
      </c>
      <c r="F5523">
        <v>0</v>
      </c>
      <c r="G5523" t="s">
        <v>106</v>
      </c>
      <c r="H5523" t="s">
        <v>106</v>
      </c>
      <c r="I5523" t="s">
        <v>106</v>
      </c>
      <c r="J5523" t="s">
        <v>107</v>
      </c>
      <c r="K5523" t="s">
        <v>108</v>
      </c>
      <c r="L5523" t="s">
        <v>109</v>
      </c>
      <c r="M5523" t="s">
        <v>110</v>
      </c>
      <c r="N5523" t="s">
        <v>12079</v>
      </c>
      <c r="O5523" t="s">
        <v>3020</v>
      </c>
      <c r="P5523">
        <v>8178</v>
      </c>
      <c r="Q5523">
        <v>144</v>
      </c>
      <c r="R5523">
        <v>40</v>
      </c>
      <c r="S5523">
        <v>160</v>
      </c>
      <c r="T5523">
        <v>0</v>
      </c>
      <c r="U5523">
        <v>520</v>
      </c>
      <c r="V5523">
        <v>520</v>
      </c>
      <c r="W5523">
        <v>160</v>
      </c>
      <c r="X5523">
        <v>0</v>
      </c>
      <c r="Y5523">
        <v>0</v>
      </c>
      <c r="Z5523">
        <v>0</v>
      </c>
      <c r="AD5523" s="1">
        <v>41746.333333333336</v>
      </c>
      <c r="AE5523" s="1">
        <v>41769.708333333336</v>
      </c>
      <c r="AG5523" s="1">
        <v>41725.333333333336</v>
      </c>
      <c r="AH5523" s="1">
        <v>41748.708333333336</v>
      </c>
      <c r="AI5523" s="1">
        <v>41725.333333333336</v>
      </c>
      <c r="AJ5523" s="1">
        <v>41748.708333333336</v>
      </c>
      <c r="AK5523" s="1">
        <v>41725.333333333336</v>
      </c>
      <c r="AL5523" s="1">
        <v>41748.708333333336</v>
      </c>
      <c r="AM5523" s="1">
        <v>41746.333333333336</v>
      </c>
      <c r="AN5523" s="1">
        <v>41769.708333333336</v>
      </c>
      <c r="AP5523" t="s">
        <v>113</v>
      </c>
      <c r="AU5523" t="s">
        <v>12080</v>
      </c>
      <c r="AY5523" t="s">
        <v>106</v>
      </c>
      <c r="AZ5523">
        <v>0</v>
      </c>
      <c r="BA5523">
        <v>0</v>
      </c>
      <c r="BD5523" s="3">
        <v>41321.663194444445</v>
      </c>
      <c r="BE5523" s="3">
        <v>41321.663888888892</v>
      </c>
      <c r="BF5523" t="s">
        <v>115</v>
      </c>
      <c r="BG5523" t="s">
        <v>115</v>
      </c>
      <c r="BH5523">
        <v>8149</v>
      </c>
      <c r="BM5523">
        <v>43550</v>
      </c>
      <c r="BR5523" t="s">
        <v>116</v>
      </c>
      <c r="BS5523" t="s">
        <v>117</v>
      </c>
      <c r="BU5523">
        <v>1</v>
      </c>
      <c r="BV5523" t="s">
        <v>118</v>
      </c>
      <c r="BX5523" t="s">
        <v>119</v>
      </c>
      <c r="BY5523" t="s">
        <v>119</v>
      </c>
      <c r="BZ5523" t="s">
        <v>119</v>
      </c>
      <c r="CA5523">
        <v>1</v>
      </c>
      <c r="CC5523" t="s">
        <v>120</v>
      </c>
      <c r="CH5523">
        <v>540</v>
      </c>
      <c r="CI5523">
        <v>31250</v>
      </c>
      <c r="CJ5523" t="s">
        <v>106</v>
      </c>
      <c r="CK5523" t="s">
        <v>106</v>
      </c>
      <c r="CL5523">
        <v>10</v>
      </c>
      <c r="CM5523" t="s">
        <v>2889</v>
      </c>
      <c r="CO5523">
        <v>125553</v>
      </c>
      <c r="CQ5523">
        <v>0</v>
      </c>
      <c r="CR5523">
        <v>0</v>
      </c>
      <c r="CS5523">
        <v>0</v>
      </c>
      <c r="CY5523" t="s">
        <v>123</v>
      </c>
      <c r="CZ5523" t="s">
        <v>124</v>
      </c>
      <c r="DD5523" t="str" cm="1">
        <f t="array" ref="DD5523">TEXT(_xlfn.SEQUENCE(1, DATEDIF(AG5523, AH5523, "m") + 1, AG5523, 30), "YYYY-APMM")</f>
        <v>2014-AP03</v>
      </c>
      <c r="DN5523">
        <f t="shared" si="172"/>
        <v>520</v>
      </c>
      <c r="DO5523" t="str">
        <f t="shared" si="173"/>
        <v>LABOR- SUBCONTRACTOR</v>
      </c>
    </row>
    <row r="5524" spans="1:119" x14ac:dyDescent="0.35">
      <c r="A5524" t="s">
        <v>105</v>
      </c>
      <c r="B5524">
        <v>504809</v>
      </c>
      <c r="C5524">
        <v>6359</v>
      </c>
      <c r="D5524">
        <v>125555</v>
      </c>
      <c r="E5524">
        <v>13662</v>
      </c>
      <c r="F5524">
        <v>0</v>
      </c>
      <c r="G5524" t="s">
        <v>106</v>
      </c>
      <c r="H5524" t="s">
        <v>106</v>
      </c>
      <c r="I5524" t="s">
        <v>106</v>
      </c>
      <c r="J5524" t="s">
        <v>107</v>
      </c>
      <c r="K5524" t="s">
        <v>108</v>
      </c>
      <c r="L5524" t="s">
        <v>109</v>
      </c>
      <c r="M5524" t="s">
        <v>110</v>
      </c>
      <c r="N5524" t="s">
        <v>12081</v>
      </c>
      <c r="O5524" t="s">
        <v>3002</v>
      </c>
      <c r="P5524">
        <v>8178</v>
      </c>
      <c r="Q5524">
        <v>88</v>
      </c>
      <c r="R5524">
        <v>0</v>
      </c>
      <c r="S5524">
        <v>200</v>
      </c>
      <c r="T5524">
        <v>0</v>
      </c>
      <c r="U5524">
        <v>1222.4000000000001</v>
      </c>
      <c r="V5524">
        <v>1222.4000000000001</v>
      </c>
      <c r="W5524">
        <v>200</v>
      </c>
      <c r="X5524">
        <v>0</v>
      </c>
      <c r="Y5524">
        <v>0</v>
      </c>
      <c r="Z5524">
        <v>0</v>
      </c>
      <c r="AD5524" s="1">
        <v>41679.333333333336</v>
      </c>
      <c r="AE5524" s="1">
        <v>41708.708333333336</v>
      </c>
      <c r="AG5524" s="1">
        <v>41666.333333333336</v>
      </c>
      <c r="AH5524" s="1">
        <v>41695.708333333336</v>
      </c>
      <c r="AI5524" s="1">
        <v>41666.333333333336</v>
      </c>
      <c r="AJ5524" s="1">
        <v>41695.708333333336</v>
      </c>
      <c r="AK5524" s="1">
        <v>41666.333333333336</v>
      </c>
      <c r="AL5524" s="1">
        <v>41695.708333333336</v>
      </c>
      <c r="AM5524" s="1">
        <v>41679.333333333336</v>
      </c>
      <c r="AN5524" s="1">
        <v>41708.708333333336</v>
      </c>
      <c r="AP5524" t="s">
        <v>113</v>
      </c>
      <c r="AU5524" t="s">
        <v>12082</v>
      </c>
      <c r="AY5524" t="s">
        <v>106</v>
      </c>
      <c r="AZ5524">
        <v>0</v>
      </c>
      <c r="BA5524">
        <v>0</v>
      </c>
      <c r="BD5524" s="3">
        <v>41321.663194444445</v>
      </c>
      <c r="BE5524" s="3">
        <v>41321.663888888892</v>
      </c>
      <c r="BF5524" t="s">
        <v>115</v>
      </c>
      <c r="BG5524" t="s">
        <v>115</v>
      </c>
      <c r="BH5524">
        <v>8149</v>
      </c>
      <c r="BM5524">
        <v>43550</v>
      </c>
      <c r="BR5524" t="s">
        <v>116</v>
      </c>
      <c r="BS5524" t="s">
        <v>117</v>
      </c>
      <c r="BU5524">
        <v>1</v>
      </c>
      <c r="BV5524" t="s">
        <v>118</v>
      </c>
      <c r="BX5524" t="s">
        <v>119</v>
      </c>
      <c r="BY5524" t="s">
        <v>119</v>
      </c>
      <c r="BZ5524" t="s">
        <v>119</v>
      </c>
      <c r="CA5524">
        <v>1</v>
      </c>
      <c r="CC5524" t="s">
        <v>120</v>
      </c>
      <c r="CH5524">
        <v>540</v>
      </c>
      <c r="CI5524">
        <v>31260</v>
      </c>
      <c r="CJ5524" t="s">
        <v>106</v>
      </c>
      <c r="CK5524" t="s">
        <v>106</v>
      </c>
      <c r="CL5524">
        <v>15</v>
      </c>
      <c r="CM5524" t="s">
        <v>2963</v>
      </c>
      <c r="CO5524">
        <v>125553</v>
      </c>
      <c r="CQ5524">
        <v>0</v>
      </c>
      <c r="CR5524">
        <v>0</v>
      </c>
      <c r="CS5524">
        <v>0</v>
      </c>
      <c r="CY5524" t="s">
        <v>123</v>
      </c>
      <c r="CZ5524" t="s">
        <v>124</v>
      </c>
      <c r="DD5524" t="str" cm="1">
        <f t="array" ref="DD5524">TEXT(_xlfn.SEQUENCE(1, DATEDIF(AG5524, AH5524, "m") + 1, AG5524, 30), "YYYY-APMM")</f>
        <v>2014-AP01</v>
      </c>
      <c r="DN5524">
        <f t="shared" si="172"/>
        <v>1222.4000000000001</v>
      </c>
      <c r="DO5524" t="str">
        <f t="shared" si="173"/>
        <v>LABOR- SUBCONTRACTOR</v>
      </c>
    </row>
    <row r="5525" spans="1:119" x14ac:dyDescent="0.35">
      <c r="A5525" t="s">
        <v>105</v>
      </c>
      <c r="B5525">
        <v>504810</v>
      </c>
      <c r="C5525">
        <v>6359</v>
      </c>
      <c r="D5525">
        <v>125555</v>
      </c>
      <c r="E5525">
        <v>13662</v>
      </c>
      <c r="F5525">
        <v>0</v>
      </c>
      <c r="G5525" t="s">
        <v>106</v>
      </c>
      <c r="H5525" t="s">
        <v>106</v>
      </c>
      <c r="I5525" t="s">
        <v>106</v>
      </c>
      <c r="J5525" t="s">
        <v>107</v>
      </c>
      <c r="K5525" t="s">
        <v>108</v>
      </c>
      <c r="L5525" t="s">
        <v>109</v>
      </c>
      <c r="M5525" t="s">
        <v>110</v>
      </c>
      <c r="N5525" t="s">
        <v>12083</v>
      </c>
      <c r="O5525" t="s">
        <v>3005</v>
      </c>
      <c r="P5525">
        <v>8178</v>
      </c>
      <c r="Q5525">
        <v>232</v>
      </c>
      <c r="R5525">
        <v>16</v>
      </c>
      <c r="S5525">
        <v>160</v>
      </c>
      <c r="T5525">
        <v>0</v>
      </c>
      <c r="U5525">
        <v>1318.4</v>
      </c>
      <c r="V5525">
        <v>1318.4</v>
      </c>
      <c r="W5525">
        <v>160</v>
      </c>
      <c r="X5525">
        <v>0</v>
      </c>
      <c r="Y5525">
        <v>0</v>
      </c>
      <c r="Z5525">
        <v>0</v>
      </c>
      <c r="AD5525" s="1">
        <v>41713.333333333336</v>
      </c>
      <c r="AE5525" s="1">
        <v>41735.708333333336</v>
      </c>
      <c r="AG5525" s="1">
        <v>41678.333333333336</v>
      </c>
      <c r="AH5525" s="1">
        <v>41701.708333333336</v>
      </c>
      <c r="AI5525" s="1">
        <v>41678.333333333336</v>
      </c>
      <c r="AJ5525" s="1">
        <v>41701.708333333336</v>
      </c>
      <c r="AK5525" s="1">
        <v>41678.333333333336</v>
      </c>
      <c r="AL5525" s="1">
        <v>41701.708333333336</v>
      </c>
      <c r="AM5525" s="1">
        <v>41713.333333333336</v>
      </c>
      <c r="AN5525" s="1">
        <v>41735.708333333336</v>
      </c>
      <c r="AP5525" t="s">
        <v>113</v>
      </c>
      <c r="AU5525" t="s">
        <v>12084</v>
      </c>
      <c r="AY5525" t="s">
        <v>106</v>
      </c>
      <c r="AZ5525">
        <v>0</v>
      </c>
      <c r="BA5525">
        <v>0</v>
      </c>
      <c r="BD5525" s="3">
        <v>41321.663194444445</v>
      </c>
      <c r="BE5525" s="3">
        <v>41321.663888888892</v>
      </c>
      <c r="BF5525" t="s">
        <v>115</v>
      </c>
      <c r="BG5525" t="s">
        <v>115</v>
      </c>
      <c r="BH5525">
        <v>8149</v>
      </c>
      <c r="BM5525">
        <v>43550</v>
      </c>
      <c r="BR5525" t="s">
        <v>116</v>
      </c>
      <c r="BS5525" t="s">
        <v>117</v>
      </c>
      <c r="BU5525">
        <v>1</v>
      </c>
      <c r="BV5525" t="s">
        <v>118</v>
      </c>
      <c r="BX5525" t="s">
        <v>119</v>
      </c>
      <c r="BY5525" t="s">
        <v>119</v>
      </c>
      <c r="BZ5525" t="s">
        <v>119</v>
      </c>
      <c r="CA5525">
        <v>1</v>
      </c>
      <c r="CC5525" t="s">
        <v>120</v>
      </c>
      <c r="CH5525">
        <v>540</v>
      </c>
      <c r="CI5525">
        <v>31260</v>
      </c>
      <c r="CJ5525" t="s">
        <v>106</v>
      </c>
      <c r="CK5525" t="s">
        <v>106</v>
      </c>
      <c r="CL5525">
        <v>15</v>
      </c>
      <c r="CM5525" t="s">
        <v>2963</v>
      </c>
      <c r="CO5525">
        <v>125553</v>
      </c>
      <c r="CQ5525">
        <v>0</v>
      </c>
      <c r="CR5525">
        <v>0</v>
      </c>
      <c r="CS5525">
        <v>0</v>
      </c>
      <c r="CY5525" t="s">
        <v>123</v>
      </c>
      <c r="CZ5525" t="s">
        <v>124</v>
      </c>
      <c r="DD5525" t="str" cm="1">
        <f t="array" ref="DD5525">TEXT(_xlfn.SEQUENCE(1, DATEDIF(AG5525, AH5525, "m") + 1, AG5525, 30), "YYYY-APMM")</f>
        <v>2014-AP02</v>
      </c>
      <c r="DN5525">
        <f t="shared" si="172"/>
        <v>1318.4</v>
      </c>
      <c r="DO5525" t="str">
        <f t="shared" si="173"/>
        <v>LABOR- SUBCONTRACTOR</v>
      </c>
    </row>
    <row r="5526" spans="1:119" x14ac:dyDescent="0.35">
      <c r="A5526" t="s">
        <v>105</v>
      </c>
      <c r="B5526">
        <v>504811</v>
      </c>
      <c r="C5526">
        <v>6359</v>
      </c>
      <c r="D5526">
        <v>125555</v>
      </c>
      <c r="E5526">
        <v>13662</v>
      </c>
      <c r="F5526">
        <v>0</v>
      </c>
      <c r="G5526" t="s">
        <v>106</v>
      </c>
      <c r="H5526" t="s">
        <v>106</v>
      </c>
      <c r="I5526" t="s">
        <v>106</v>
      </c>
      <c r="J5526" t="s">
        <v>107</v>
      </c>
      <c r="K5526" t="s">
        <v>108</v>
      </c>
      <c r="L5526" t="s">
        <v>109</v>
      </c>
      <c r="M5526" t="s">
        <v>110</v>
      </c>
      <c r="N5526" t="s">
        <v>12085</v>
      </c>
      <c r="O5526" t="s">
        <v>3008</v>
      </c>
      <c r="P5526">
        <v>8178</v>
      </c>
      <c r="Q5526">
        <v>216</v>
      </c>
      <c r="R5526">
        <v>0</v>
      </c>
      <c r="S5526">
        <v>200</v>
      </c>
      <c r="T5526">
        <v>0</v>
      </c>
      <c r="U5526">
        <v>296</v>
      </c>
      <c r="V5526">
        <v>296</v>
      </c>
      <c r="W5526">
        <v>200</v>
      </c>
      <c r="X5526">
        <v>0</v>
      </c>
      <c r="Y5526">
        <v>0</v>
      </c>
      <c r="Z5526">
        <v>0</v>
      </c>
      <c r="AD5526" s="1">
        <v>41721.333333333336</v>
      </c>
      <c r="AE5526" s="1">
        <v>41749.708333333336</v>
      </c>
      <c r="AG5526" s="1">
        <v>41689.333333333336</v>
      </c>
      <c r="AH5526" s="1">
        <v>41717.708333333336</v>
      </c>
      <c r="AI5526" s="1">
        <v>41689.333333333336</v>
      </c>
      <c r="AJ5526" s="1">
        <v>41717.708333333336</v>
      </c>
      <c r="AK5526" s="1">
        <v>41689.333333333336</v>
      </c>
      <c r="AL5526" s="1">
        <v>41717.708333333336</v>
      </c>
      <c r="AM5526" s="1">
        <v>41721.333333333336</v>
      </c>
      <c r="AN5526" s="1">
        <v>41749.708333333336</v>
      </c>
      <c r="AP5526" t="s">
        <v>113</v>
      </c>
      <c r="AU5526" t="s">
        <v>12086</v>
      </c>
      <c r="AY5526" t="s">
        <v>106</v>
      </c>
      <c r="AZ5526">
        <v>0</v>
      </c>
      <c r="BA5526">
        <v>0</v>
      </c>
      <c r="BD5526" s="3">
        <v>41321.663194444445</v>
      </c>
      <c r="BE5526" s="3">
        <v>41321.663888888892</v>
      </c>
      <c r="BF5526" t="s">
        <v>115</v>
      </c>
      <c r="BG5526" t="s">
        <v>115</v>
      </c>
      <c r="BH5526">
        <v>8149</v>
      </c>
      <c r="BM5526">
        <v>43550</v>
      </c>
      <c r="BR5526" t="s">
        <v>116</v>
      </c>
      <c r="BS5526" t="s">
        <v>117</v>
      </c>
      <c r="BU5526">
        <v>1</v>
      </c>
      <c r="BV5526" t="s">
        <v>118</v>
      </c>
      <c r="BX5526" t="s">
        <v>119</v>
      </c>
      <c r="BY5526" t="s">
        <v>119</v>
      </c>
      <c r="BZ5526" t="s">
        <v>119</v>
      </c>
      <c r="CA5526">
        <v>1</v>
      </c>
      <c r="CC5526" t="s">
        <v>120</v>
      </c>
      <c r="CH5526">
        <v>540</v>
      </c>
      <c r="CI5526">
        <v>31260</v>
      </c>
      <c r="CJ5526" t="s">
        <v>106</v>
      </c>
      <c r="CK5526" t="s">
        <v>106</v>
      </c>
      <c r="CL5526">
        <v>15</v>
      </c>
      <c r="CM5526" t="s">
        <v>2963</v>
      </c>
      <c r="CO5526">
        <v>125553</v>
      </c>
      <c r="CQ5526">
        <v>0</v>
      </c>
      <c r="CR5526">
        <v>0</v>
      </c>
      <c r="CS5526">
        <v>0</v>
      </c>
      <c r="CY5526" t="s">
        <v>123</v>
      </c>
      <c r="CZ5526" t="s">
        <v>124</v>
      </c>
      <c r="DD5526" t="str" cm="1">
        <f t="array" ref="DD5526:DE5526">TEXT(_xlfn.SEQUENCE(1, DATEDIF(AG5526, AH5526, "m") + 1, AG5526, 30), "YYYY-APMM")</f>
        <v>2014-AP02</v>
      </c>
      <c r="DE5526" t="str">
        <v>2014-AP03</v>
      </c>
      <c r="DN5526">
        <f t="shared" si="172"/>
        <v>148</v>
      </c>
      <c r="DO5526" t="str">
        <f t="shared" si="173"/>
        <v>LABOR- SUBCONTRACTOR</v>
      </c>
    </row>
    <row r="5527" spans="1:119" x14ac:dyDescent="0.35">
      <c r="A5527" t="s">
        <v>105</v>
      </c>
      <c r="B5527">
        <v>504812</v>
      </c>
      <c r="C5527">
        <v>6359</v>
      </c>
      <c r="D5527">
        <v>125555</v>
      </c>
      <c r="E5527">
        <v>13662</v>
      </c>
      <c r="F5527">
        <v>0</v>
      </c>
      <c r="G5527" t="s">
        <v>106</v>
      </c>
      <c r="H5527" t="s">
        <v>106</v>
      </c>
      <c r="I5527" t="s">
        <v>106</v>
      </c>
      <c r="J5527" t="s">
        <v>107</v>
      </c>
      <c r="K5527" t="s">
        <v>108</v>
      </c>
      <c r="L5527" t="s">
        <v>109</v>
      </c>
      <c r="M5527" t="s">
        <v>110</v>
      </c>
      <c r="N5527" t="s">
        <v>12087</v>
      </c>
      <c r="O5527" t="s">
        <v>3011</v>
      </c>
      <c r="P5527">
        <v>8178</v>
      </c>
      <c r="Q5527">
        <v>24</v>
      </c>
      <c r="R5527">
        <v>16</v>
      </c>
      <c r="S5527">
        <v>160</v>
      </c>
      <c r="T5527">
        <v>0</v>
      </c>
      <c r="U5527">
        <v>227.2</v>
      </c>
      <c r="V5527">
        <v>227.2</v>
      </c>
      <c r="W5527">
        <v>160</v>
      </c>
      <c r="X5527">
        <v>0</v>
      </c>
      <c r="Y5527">
        <v>0</v>
      </c>
      <c r="Z5527">
        <v>0</v>
      </c>
      <c r="AD5527" s="1">
        <v>41755.333333333336</v>
      </c>
      <c r="AE5527" s="1">
        <v>41777.708333333336</v>
      </c>
      <c r="AG5527" s="1">
        <v>41751.333333333336</v>
      </c>
      <c r="AH5527" s="1">
        <v>41773.708333333336</v>
      </c>
      <c r="AI5527" s="1">
        <v>41751.333333333336</v>
      </c>
      <c r="AJ5527" s="1">
        <v>41773.708333333336</v>
      </c>
      <c r="AK5527" s="1">
        <v>41751.333333333336</v>
      </c>
      <c r="AL5527" s="1">
        <v>41773.708333333336</v>
      </c>
      <c r="AM5527" s="1">
        <v>41755.333333333336</v>
      </c>
      <c r="AN5527" s="1">
        <v>41777.708333333336</v>
      </c>
      <c r="AP5527" t="s">
        <v>113</v>
      </c>
      <c r="AU5527" t="s">
        <v>12088</v>
      </c>
      <c r="AY5527" t="s">
        <v>106</v>
      </c>
      <c r="AZ5527">
        <v>0</v>
      </c>
      <c r="BA5527">
        <v>0</v>
      </c>
      <c r="BD5527" s="3">
        <v>41321.663194444445</v>
      </c>
      <c r="BE5527" s="3">
        <v>41321.663888888892</v>
      </c>
      <c r="BF5527" t="s">
        <v>115</v>
      </c>
      <c r="BG5527" t="s">
        <v>115</v>
      </c>
      <c r="BH5527">
        <v>8149</v>
      </c>
      <c r="BM5527">
        <v>43550</v>
      </c>
      <c r="BR5527" t="s">
        <v>116</v>
      </c>
      <c r="BS5527" t="s">
        <v>117</v>
      </c>
      <c r="BU5527">
        <v>1</v>
      </c>
      <c r="BV5527" t="s">
        <v>118</v>
      </c>
      <c r="BX5527" t="s">
        <v>119</v>
      </c>
      <c r="BY5527" t="s">
        <v>119</v>
      </c>
      <c r="BZ5527" t="s">
        <v>119</v>
      </c>
      <c r="CA5527">
        <v>1</v>
      </c>
      <c r="CC5527" t="s">
        <v>120</v>
      </c>
      <c r="CH5527">
        <v>540</v>
      </c>
      <c r="CI5527">
        <v>31260</v>
      </c>
      <c r="CJ5527" t="s">
        <v>106</v>
      </c>
      <c r="CK5527" t="s">
        <v>106</v>
      </c>
      <c r="CL5527">
        <v>15</v>
      </c>
      <c r="CM5527" t="s">
        <v>2963</v>
      </c>
      <c r="CO5527">
        <v>125553</v>
      </c>
      <c r="CQ5527">
        <v>0</v>
      </c>
      <c r="CR5527">
        <v>0</v>
      </c>
      <c r="CS5527">
        <v>0</v>
      </c>
      <c r="CY5527" t="s">
        <v>123</v>
      </c>
      <c r="CZ5527" t="s">
        <v>124</v>
      </c>
      <c r="DD5527" t="str" cm="1">
        <f t="array" ref="DD5527">TEXT(_xlfn.SEQUENCE(1, DATEDIF(AG5527, AH5527, "m") + 1, AG5527, 30), "YYYY-APMM")</f>
        <v>2014-AP04</v>
      </c>
      <c r="DN5527">
        <f t="shared" si="172"/>
        <v>227.2</v>
      </c>
      <c r="DO5527" t="str">
        <f t="shared" si="173"/>
        <v>LABOR- SUBCONTRACTOR</v>
      </c>
    </row>
    <row r="5528" spans="1:119" x14ac:dyDescent="0.35">
      <c r="A5528" t="s">
        <v>105</v>
      </c>
      <c r="B5528">
        <v>504813</v>
      </c>
      <c r="C5528">
        <v>6359</v>
      </c>
      <c r="D5528">
        <v>125555</v>
      </c>
      <c r="E5528">
        <v>13662</v>
      </c>
      <c r="F5528">
        <v>0</v>
      </c>
      <c r="G5528" t="s">
        <v>106</v>
      </c>
      <c r="H5528" t="s">
        <v>106</v>
      </c>
      <c r="I5528" t="s">
        <v>106</v>
      </c>
      <c r="J5528" t="s">
        <v>107</v>
      </c>
      <c r="K5528" t="s">
        <v>108</v>
      </c>
      <c r="L5528" t="s">
        <v>109</v>
      </c>
      <c r="M5528" t="s">
        <v>110</v>
      </c>
      <c r="N5528" t="s">
        <v>12089</v>
      </c>
      <c r="O5528" t="s">
        <v>3014</v>
      </c>
      <c r="P5528">
        <v>8178</v>
      </c>
      <c r="Q5528">
        <v>8</v>
      </c>
      <c r="R5528">
        <v>0</v>
      </c>
      <c r="S5528">
        <v>200</v>
      </c>
      <c r="T5528">
        <v>0</v>
      </c>
      <c r="U5528">
        <v>1651.2</v>
      </c>
      <c r="V5528">
        <v>1651.2</v>
      </c>
      <c r="W5528">
        <v>200</v>
      </c>
      <c r="X5528">
        <v>0</v>
      </c>
      <c r="Y5528">
        <v>0</v>
      </c>
      <c r="Z5528">
        <v>0</v>
      </c>
      <c r="AD5528" s="1">
        <v>41760.333333333336</v>
      </c>
      <c r="AE5528" s="1">
        <v>41788.708333333336</v>
      </c>
      <c r="AG5528" s="1">
        <v>41759.333333333336</v>
      </c>
      <c r="AH5528" s="1">
        <v>41787.708333333336</v>
      </c>
      <c r="AI5528" s="1">
        <v>41759.333333333336</v>
      </c>
      <c r="AJ5528" s="1">
        <v>41787.708333333336</v>
      </c>
      <c r="AK5528" s="1">
        <v>41759.333333333336</v>
      </c>
      <c r="AL5528" s="1">
        <v>41787.708333333336</v>
      </c>
      <c r="AM5528" s="1">
        <v>41760.333333333336</v>
      </c>
      <c r="AN5528" s="1">
        <v>41788.708333333336</v>
      </c>
      <c r="AP5528" t="s">
        <v>113</v>
      </c>
      <c r="AU5528" t="s">
        <v>12090</v>
      </c>
      <c r="AY5528" t="s">
        <v>106</v>
      </c>
      <c r="AZ5528">
        <v>0</v>
      </c>
      <c r="BA5528">
        <v>0</v>
      </c>
      <c r="BD5528" s="3">
        <v>41321.663194444445</v>
      </c>
      <c r="BE5528" s="3">
        <v>41321.663888888892</v>
      </c>
      <c r="BF5528" t="s">
        <v>115</v>
      </c>
      <c r="BG5528" t="s">
        <v>115</v>
      </c>
      <c r="BH5528">
        <v>8149</v>
      </c>
      <c r="BM5528">
        <v>43550</v>
      </c>
      <c r="BR5528" t="s">
        <v>116</v>
      </c>
      <c r="BS5528" t="s">
        <v>117</v>
      </c>
      <c r="BU5528">
        <v>1</v>
      </c>
      <c r="BV5528" t="s">
        <v>118</v>
      </c>
      <c r="BX5528" t="s">
        <v>119</v>
      </c>
      <c r="BY5528" t="s">
        <v>119</v>
      </c>
      <c r="BZ5528" t="s">
        <v>119</v>
      </c>
      <c r="CA5528">
        <v>1</v>
      </c>
      <c r="CC5528" t="s">
        <v>120</v>
      </c>
      <c r="CH5528">
        <v>540</v>
      </c>
      <c r="CI5528">
        <v>31260</v>
      </c>
      <c r="CJ5528" t="s">
        <v>106</v>
      </c>
      <c r="CK5528" t="s">
        <v>106</v>
      </c>
      <c r="CL5528">
        <v>15</v>
      </c>
      <c r="CM5528" t="s">
        <v>2963</v>
      </c>
      <c r="CO5528">
        <v>125553</v>
      </c>
      <c r="CQ5528">
        <v>0</v>
      </c>
      <c r="CR5528">
        <v>0</v>
      </c>
      <c r="CS5528">
        <v>0</v>
      </c>
      <c r="CY5528" t="s">
        <v>123</v>
      </c>
      <c r="CZ5528" t="s">
        <v>124</v>
      </c>
      <c r="DD5528" t="str" cm="1">
        <f t="array" ref="DD5528">TEXT(_xlfn.SEQUENCE(1, DATEDIF(AG5528, AH5528, "m") + 1, AG5528, 30), "YYYY-APMM")</f>
        <v>2014-AP04</v>
      </c>
      <c r="DN5528">
        <f t="shared" si="172"/>
        <v>1651.2</v>
      </c>
      <c r="DO5528" t="str">
        <f t="shared" si="173"/>
        <v>LABOR- SUBCONTRACTOR</v>
      </c>
    </row>
    <row r="5529" spans="1:119" x14ac:dyDescent="0.35">
      <c r="A5529" t="s">
        <v>105</v>
      </c>
      <c r="B5529">
        <v>504814</v>
      </c>
      <c r="C5529">
        <v>6359</v>
      </c>
      <c r="D5529">
        <v>125555</v>
      </c>
      <c r="E5529">
        <v>13662</v>
      </c>
      <c r="F5529">
        <v>0</v>
      </c>
      <c r="G5529" t="s">
        <v>106</v>
      </c>
      <c r="H5529" t="s">
        <v>106</v>
      </c>
      <c r="I5529" t="s">
        <v>106</v>
      </c>
      <c r="J5529" t="s">
        <v>107</v>
      </c>
      <c r="K5529" t="s">
        <v>108</v>
      </c>
      <c r="L5529" t="s">
        <v>109</v>
      </c>
      <c r="M5529" t="s">
        <v>110</v>
      </c>
      <c r="N5529" t="s">
        <v>12091</v>
      </c>
      <c r="O5529" t="s">
        <v>3017</v>
      </c>
      <c r="P5529">
        <v>8178</v>
      </c>
      <c r="Q5529">
        <v>8</v>
      </c>
      <c r="R5529">
        <v>0</v>
      </c>
      <c r="S5529">
        <v>200</v>
      </c>
      <c r="T5529">
        <v>0</v>
      </c>
      <c r="U5529">
        <v>1008</v>
      </c>
      <c r="V5529">
        <v>1008</v>
      </c>
      <c r="W5529">
        <v>200</v>
      </c>
      <c r="X5529">
        <v>0</v>
      </c>
      <c r="Y5529">
        <v>0</v>
      </c>
      <c r="Z5529">
        <v>0</v>
      </c>
      <c r="AD5529" s="1">
        <v>41749.333333333336</v>
      </c>
      <c r="AE5529" s="1">
        <v>41777.708333333336</v>
      </c>
      <c r="AG5529" s="1">
        <v>41748.333333333336</v>
      </c>
      <c r="AH5529" s="1">
        <v>41776.708333333336</v>
      </c>
      <c r="AI5529" s="1">
        <v>41748.333333333336</v>
      </c>
      <c r="AJ5529" s="1">
        <v>41776.708333333336</v>
      </c>
      <c r="AK5529" s="1">
        <v>41748.333333333336</v>
      </c>
      <c r="AL5529" s="1">
        <v>41776.708333333336</v>
      </c>
      <c r="AM5529" s="1">
        <v>41749.333333333336</v>
      </c>
      <c r="AN5529" s="1">
        <v>41777.708333333336</v>
      </c>
      <c r="AP5529" t="s">
        <v>113</v>
      </c>
      <c r="AU5529" t="s">
        <v>12092</v>
      </c>
      <c r="AY5529" t="s">
        <v>106</v>
      </c>
      <c r="AZ5529">
        <v>0</v>
      </c>
      <c r="BA5529">
        <v>0</v>
      </c>
      <c r="BD5529" s="3">
        <v>41321.663194444445</v>
      </c>
      <c r="BE5529" s="3">
        <v>41321.663888888892</v>
      </c>
      <c r="BF5529" t="s">
        <v>115</v>
      </c>
      <c r="BG5529" t="s">
        <v>115</v>
      </c>
      <c r="BH5529">
        <v>8149</v>
      </c>
      <c r="BM5529">
        <v>43550</v>
      </c>
      <c r="BR5529" t="s">
        <v>116</v>
      </c>
      <c r="BS5529" t="s">
        <v>117</v>
      </c>
      <c r="BU5529">
        <v>1</v>
      </c>
      <c r="BV5529" t="s">
        <v>118</v>
      </c>
      <c r="BX5529" t="s">
        <v>119</v>
      </c>
      <c r="BY5529" t="s">
        <v>119</v>
      </c>
      <c r="BZ5529" t="s">
        <v>119</v>
      </c>
      <c r="CA5529">
        <v>1</v>
      </c>
      <c r="CC5529" t="s">
        <v>120</v>
      </c>
      <c r="CH5529">
        <v>540</v>
      </c>
      <c r="CI5529">
        <v>31260</v>
      </c>
      <c r="CJ5529" t="s">
        <v>106</v>
      </c>
      <c r="CK5529" t="s">
        <v>106</v>
      </c>
      <c r="CL5529">
        <v>15</v>
      </c>
      <c r="CM5529" t="s">
        <v>2963</v>
      </c>
      <c r="CO5529">
        <v>125553</v>
      </c>
      <c r="CQ5529">
        <v>0</v>
      </c>
      <c r="CR5529">
        <v>0</v>
      </c>
      <c r="CS5529">
        <v>0</v>
      </c>
      <c r="CY5529" t="s">
        <v>123</v>
      </c>
      <c r="CZ5529" t="s">
        <v>124</v>
      </c>
      <c r="DD5529" t="str" cm="1">
        <f t="array" ref="DD5529">TEXT(_xlfn.SEQUENCE(1, DATEDIF(AG5529, AH5529, "m") + 1, AG5529, 30), "YYYY-APMM")</f>
        <v>2014-AP04</v>
      </c>
      <c r="DN5529">
        <f t="shared" si="172"/>
        <v>1008</v>
      </c>
      <c r="DO5529" t="str">
        <f t="shared" si="173"/>
        <v>LABOR- SUBCONTRACTOR</v>
      </c>
    </row>
    <row r="5530" spans="1:119" x14ac:dyDescent="0.35">
      <c r="A5530" t="s">
        <v>105</v>
      </c>
      <c r="B5530">
        <v>504815</v>
      </c>
      <c r="C5530">
        <v>6359</v>
      </c>
      <c r="D5530">
        <v>125555</v>
      </c>
      <c r="E5530">
        <v>13662</v>
      </c>
      <c r="F5530">
        <v>0</v>
      </c>
      <c r="G5530" t="s">
        <v>106</v>
      </c>
      <c r="H5530" t="s">
        <v>106</v>
      </c>
      <c r="I5530" t="s">
        <v>106</v>
      </c>
      <c r="J5530" t="s">
        <v>107</v>
      </c>
      <c r="K5530" t="s">
        <v>108</v>
      </c>
      <c r="L5530" t="s">
        <v>109</v>
      </c>
      <c r="M5530" t="s">
        <v>110</v>
      </c>
      <c r="N5530" t="s">
        <v>12093</v>
      </c>
      <c r="O5530" t="s">
        <v>3020</v>
      </c>
      <c r="P5530">
        <v>8178</v>
      </c>
      <c r="Q5530">
        <v>64</v>
      </c>
      <c r="R5530">
        <v>56</v>
      </c>
      <c r="S5530">
        <v>200</v>
      </c>
      <c r="T5530">
        <v>0</v>
      </c>
      <c r="U5530">
        <v>451.2</v>
      </c>
      <c r="V5530">
        <v>451.2</v>
      </c>
      <c r="W5530">
        <v>200</v>
      </c>
      <c r="X5530">
        <v>0</v>
      </c>
      <c r="Y5530">
        <v>0</v>
      </c>
      <c r="Z5530">
        <v>0</v>
      </c>
      <c r="AD5530" s="1">
        <v>41758.333333333336</v>
      </c>
      <c r="AE5530" s="1">
        <v>41786.708333333336</v>
      </c>
      <c r="AG5530" s="1">
        <v>41749.333333333336</v>
      </c>
      <c r="AH5530" s="1">
        <v>41777.708333333336</v>
      </c>
      <c r="AI5530" s="1">
        <v>41749.333333333336</v>
      </c>
      <c r="AJ5530" s="1">
        <v>41777.708333333336</v>
      </c>
      <c r="AK5530" s="1">
        <v>41749.333333333336</v>
      </c>
      <c r="AL5530" s="1">
        <v>41777.708333333336</v>
      </c>
      <c r="AM5530" s="1">
        <v>41758.333333333336</v>
      </c>
      <c r="AN5530" s="1">
        <v>41786.708333333336</v>
      </c>
      <c r="AP5530" t="s">
        <v>113</v>
      </c>
      <c r="AU5530" t="s">
        <v>12094</v>
      </c>
      <c r="AY5530" t="s">
        <v>106</v>
      </c>
      <c r="AZ5530">
        <v>0</v>
      </c>
      <c r="BA5530">
        <v>0</v>
      </c>
      <c r="BD5530" s="3">
        <v>41321.663194444445</v>
      </c>
      <c r="BE5530" s="3">
        <v>41321.663888888892</v>
      </c>
      <c r="BF5530" t="s">
        <v>115</v>
      </c>
      <c r="BG5530" t="s">
        <v>115</v>
      </c>
      <c r="BH5530">
        <v>8149</v>
      </c>
      <c r="BM5530">
        <v>43550</v>
      </c>
      <c r="BR5530" t="s">
        <v>116</v>
      </c>
      <c r="BS5530" t="s">
        <v>117</v>
      </c>
      <c r="BU5530">
        <v>1</v>
      </c>
      <c r="BV5530" t="s">
        <v>118</v>
      </c>
      <c r="BX5530" t="s">
        <v>119</v>
      </c>
      <c r="BY5530" t="s">
        <v>119</v>
      </c>
      <c r="BZ5530" t="s">
        <v>119</v>
      </c>
      <c r="CA5530">
        <v>1</v>
      </c>
      <c r="CC5530" t="s">
        <v>120</v>
      </c>
      <c r="CH5530">
        <v>540</v>
      </c>
      <c r="CI5530">
        <v>31260</v>
      </c>
      <c r="CJ5530" t="s">
        <v>106</v>
      </c>
      <c r="CK5530" t="s">
        <v>106</v>
      </c>
      <c r="CL5530">
        <v>15</v>
      </c>
      <c r="CM5530" t="s">
        <v>2963</v>
      </c>
      <c r="CO5530">
        <v>125553</v>
      </c>
      <c r="CQ5530">
        <v>0</v>
      </c>
      <c r="CR5530">
        <v>0</v>
      </c>
      <c r="CS5530">
        <v>0</v>
      </c>
      <c r="CY5530" t="s">
        <v>123</v>
      </c>
      <c r="CZ5530" t="s">
        <v>124</v>
      </c>
      <c r="DD5530" t="str" cm="1">
        <f t="array" ref="DD5530">TEXT(_xlfn.SEQUENCE(1, DATEDIF(AG5530, AH5530, "m") + 1, AG5530, 30), "YYYY-APMM")</f>
        <v>2014-AP04</v>
      </c>
      <c r="DN5530">
        <f t="shared" si="172"/>
        <v>451.2</v>
      </c>
      <c r="DO5530" t="str">
        <f t="shared" si="173"/>
        <v>LABOR- SUBCONTRACTOR</v>
      </c>
    </row>
    <row r="5531" spans="1:119" x14ac:dyDescent="0.35">
      <c r="A5531" t="s">
        <v>105</v>
      </c>
      <c r="B5531">
        <v>504816</v>
      </c>
      <c r="C5531">
        <v>6359</v>
      </c>
      <c r="D5531">
        <v>125556</v>
      </c>
      <c r="E5531">
        <v>13662</v>
      </c>
      <c r="F5531">
        <v>0</v>
      </c>
      <c r="G5531" t="s">
        <v>106</v>
      </c>
      <c r="H5531" t="s">
        <v>106</v>
      </c>
      <c r="I5531" t="s">
        <v>106</v>
      </c>
      <c r="J5531" t="s">
        <v>107</v>
      </c>
      <c r="K5531" t="s">
        <v>108</v>
      </c>
      <c r="L5531" t="s">
        <v>109</v>
      </c>
      <c r="M5531" t="s">
        <v>110</v>
      </c>
      <c r="N5531" t="s">
        <v>12095</v>
      </c>
      <c r="O5531" t="s">
        <v>3023</v>
      </c>
      <c r="P5531">
        <v>8178</v>
      </c>
      <c r="Q5531">
        <v>8</v>
      </c>
      <c r="R5531">
        <v>0</v>
      </c>
      <c r="S5531">
        <v>144</v>
      </c>
      <c r="T5531">
        <v>0</v>
      </c>
      <c r="U5531">
        <v>412.8</v>
      </c>
      <c r="V5531">
        <v>412.8</v>
      </c>
      <c r="W5531">
        <v>144</v>
      </c>
      <c r="X5531">
        <v>0</v>
      </c>
      <c r="Y5531">
        <v>0</v>
      </c>
      <c r="Z5531">
        <v>0</v>
      </c>
      <c r="AD5531" s="1">
        <v>41774.333333333336</v>
      </c>
      <c r="AE5531" s="1">
        <v>41794.708333333336</v>
      </c>
      <c r="AG5531" s="1">
        <v>41773.333333333336</v>
      </c>
      <c r="AH5531" s="1">
        <v>41793.708333333336</v>
      </c>
      <c r="AI5531" s="1">
        <v>41773.333333333336</v>
      </c>
      <c r="AJ5531" s="1">
        <v>41793.708333333336</v>
      </c>
      <c r="AK5531" s="1">
        <v>41773.333333333336</v>
      </c>
      <c r="AL5531" s="1">
        <v>41793.708333333336</v>
      </c>
      <c r="AM5531" s="1">
        <v>41774.333333333336</v>
      </c>
      <c r="AN5531" s="1">
        <v>41794.708333333336</v>
      </c>
      <c r="AP5531" t="s">
        <v>113</v>
      </c>
      <c r="AU5531" t="s">
        <v>12096</v>
      </c>
      <c r="AY5531" t="s">
        <v>106</v>
      </c>
      <c r="AZ5531">
        <v>0</v>
      </c>
      <c r="BA5531">
        <v>0</v>
      </c>
      <c r="BD5531" s="3">
        <v>41321.663194444445</v>
      </c>
      <c r="BE5531" s="3">
        <v>41321.663888888892</v>
      </c>
      <c r="BF5531" t="s">
        <v>115</v>
      </c>
      <c r="BG5531" t="s">
        <v>115</v>
      </c>
      <c r="BH5531">
        <v>8149</v>
      </c>
      <c r="BM5531">
        <v>43550</v>
      </c>
      <c r="BR5531" t="s">
        <v>116</v>
      </c>
      <c r="BS5531" t="s">
        <v>117</v>
      </c>
      <c r="BU5531">
        <v>1</v>
      </c>
      <c r="BV5531" t="s">
        <v>118</v>
      </c>
      <c r="BX5531" t="s">
        <v>119</v>
      </c>
      <c r="BY5531" t="s">
        <v>119</v>
      </c>
      <c r="BZ5531" t="s">
        <v>119</v>
      </c>
      <c r="CA5531">
        <v>1</v>
      </c>
      <c r="CC5531" t="s">
        <v>120</v>
      </c>
      <c r="CH5531">
        <v>540</v>
      </c>
      <c r="CI5531">
        <v>31270</v>
      </c>
      <c r="CJ5531" t="s">
        <v>106</v>
      </c>
      <c r="CK5531" t="s">
        <v>106</v>
      </c>
      <c r="CL5531">
        <v>20</v>
      </c>
      <c r="CM5531" t="s">
        <v>2867</v>
      </c>
      <c r="CO5531">
        <v>125553</v>
      </c>
      <c r="CQ5531">
        <v>0</v>
      </c>
      <c r="CR5531">
        <v>0</v>
      </c>
      <c r="CS5531">
        <v>0</v>
      </c>
      <c r="CY5531" t="s">
        <v>123</v>
      </c>
      <c r="CZ5531" t="s">
        <v>124</v>
      </c>
      <c r="DD5531" t="str" cm="1">
        <f t="array" ref="DD5531">TEXT(_xlfn.SEQUENCE(1, DATEDIF(AG5531, AH5531, "m") + 1, AG5531, 30), "YYYY-APMM")</f>
        <v>2014-AP05</v>
      </c>
      <c r="DN5531">
        <f t="shared" si="172"/>
        <v>412.8</v>
      </c>
      <c r="DO5531" t="str">
        <f t="shared" si="173"/>
        <v>LABOR- SUBCONTRACTOR</v>
      </c>
    </row>
    <row r="5532" spans="1:119" x14ac:dyDescent="0.35">
      <c r="A5532" t="s">
        <v>105</v>
      </c>
      <c r="B5532">
        <v>504817</v>
      </c>
      <c r="C5532">
        <v>6359</v>
      </c>
      <c r="D5532">
        <v>125556</v>
      </c>
      <c r="E5532">
        <v>13662</v>
      </c>
      <c r="F5532">
        <v>0</v>
      </c>
      <c r="G5532" t="s">
        <v>106</v>
      </c>
      <c r="H5532" t="s">
        <v>106</v>
      </c>
      <c r="I5532" t="s">
        <v>106</v>
      </c>
      <c r="J5532" t="s">
        <v>107</v>
      </c>
      <c r="K5532" t="s">
        <v>108</v>
      </c>
      <c r="L5532" t="s">
        <v>109</v>
      </c>
      <c r="M5532" t="s">
        <v>110</v>
      </c>
      <c r="N5532" t="s">
        <v>12097</v>
      </c>
      <c r="O5532" t="s">
        <v>3026</v>
      </c>
      <c r="P5532">
        <v>8178</v>
      </c>
      <c r="Q5532">
        <v>8</v>
      </c>
      <c r="R5532">
        <v>8</v>
      </c>
      <c r="S5532">
        <v>184</v>
      </c>
      <c r="T5532">
        <v>0</v>
      </c>
      <c r="U5532">
        <v>732.8</v>
      </c>
      <c r="V5532">
        <v>732.8</v>
      </c>
      <c r="W5532">
        <v>184</v>
      </c>
      <c r="X5532">
        <v>0</v>
      </c>
      <c r="Y5532">
        <v>0</v>
      </c>
      <c r="Z5532">
        <v>0</v>
      </c>
      <c r="AD5532" s="1">
        <v>41780.333333333336</v>
      </c>
      <c r="AE5532" s="1">
        <v>41806.708333333336</v>
      </c>
      <c r="AG5532" s="1">
        <v>41779.333333333336</v>
      </c>
      <c r="AH5532" s="1">
        <v>41805.708333333336</v>
      </c>
      <c r="AI5532" s="1">
        <v>41779.333333333336</v>
      </c>
      <c r="AJ5532" s="1">
        <v>41805.708333333336</v>
      </c>
      <c r="AK5532" s="1">
        <v>41779.333333333336</v>
      </c>
      <c r="AL5532" s="1">
        <v>41805.708333333336</v>
      </c>
      <c r="AM5532" s="1">
        <v>41780.333333333336</v>
      </c>
      <c r="AN5532" s="1">
        <v>41806.708333333336</v>
      </c>
      <c r="AP5532" t="s">
        <v>113</v>
      </c>
      <c r="AU5532" t="s">
        <v>12098</v>
      </c>
      <c r="AY5532" t="s">
        <v>106</v>
      </c>
      <c r="AZ5532">
        <v>0</v>
      </c>
      <c r="BA5532">
        <v>0</v>
      </c>
      <c r="BD5532" s="3">
        <v>41321.663194444445</v>
      </c>
      <c r="BE5532" s="3">
        <v>41328.377083333333</v>
      </c>
      <c r="BF5532" t="s">
        <v>115</v>
      </c>
      <c r="BG5532" t="s">
        <v>115</v>
      </c>
      <c r="BH5532">
        <v>8149</v>
      </c>
      <c r="BM5532">
        <v>43550</v>
      </c>
      <c r="BR5532" t="s">
        <v>116</v>
      </c>
      <c r="BS5532" t="s">
        <v>117</v>
      </c>
      <c r="BU5532">
        <v>1</v>
      </c>
      <c r="BV5532" t="s">
        <v>118</v>
      </c>
      <c r="BX5532" t="s">
        <v>119</v>
      </c>
      <c r="BY5532" t="s">
        <v>119</v>
      </c>
      <c r="BZ5532" t="s">
        <v>119</v>
      </c>
      <c r="CA5532">
        <v>1</v>
      </c>
      <c r="CC5532" t="s">
        <v>120</v>
      </c>
      <c r="CH5532">
        <v>540</v>
      </c>
      <c r="CI5532">
        <v>31270</v>
      </c>
      <c r="CJ5532" t="s">
        <v>106</v>
      </c>
      <c r="CK5532" t="s">
        <v>106</v>
      </c>
      <c r="CL5532">
        <v>20</v>
      </c>
      <c r="CM5532" t="s">
        <v>2867</v>
      </c>
      <c r="CO5532">
        <v>125553</v>
      </c>
      <c r="CQ5532">
        <v>0</v>
      </c>
      <c r="CR5532">
        <v>0</v>
      </c>
      <c r="CS5532">
        <v>0</v>
      </c>
      <c r="CY5532" t="s">
        <v>123</v>
      </c>
      <c r="CZ5532" t="s">
        <v>124</v>
      </c>
      <c r="DD5532" t="str" cm="1">
        <f t="array" ref="DD5532">TEXT(_xlfn.SEQUENCE(1, DATEDIF(AG5532, AH5532, "m") + 1, AG5532, 30), "YYYY-APMM")</f>
        <v>2014-AP05</v>
      </c>
      <c r="DN5532">
        <f t="shared" si="172"/>
        <v>732.8</v>
      </c>
      <c r="DO5532" t="str">
        <f t="shared" si="173"/>
        <v>LABOR- SUBCONTRACTOR</v>
      </c>
    </row>
    <row r="5533" spans="1:119" x14ac:dyDescent="0.35">
      <c r="A5533" t="s">
        <v>105</v>
      </c>
      <c r="B5533">
        <v>504818</v>
      </c>
      <c r="C5533">
        <v>6359</v>
      </c>
      <c r="D5533">
        <v>125559</v>
      </c>
      <c r="E5533">
        <v>13662</v>
      </c>
      <c r="F5533">
        <v>0</v>
      </c>
      <c r="G5533" t="s">
        <v>106</v>
      </c>
      <c r="H5533" t="s">
        <v>106</v>
      </c>
      <c r="I5533" t="s">
        <v>106</v>
      </c>
      <c r="J5533" t="s">
        <v>107</v>
      </c>
      <c r="K5533" t="s">
        <v>108</v>
      </c>
      <c r="L5533" t="s">
        <v>109</v>
      </c>
      <c r="M5533" t="s">
        <v>110</v>
      </c>
      <c r="N5533" t="s">
        <v>12099</v>
      </c>
      <c r="O5533" t="s">
        <v>3140</v>
      </c>
      <c r="P5533">
        <v>8165</v>
      </c>
      <c r="Q5533">
        <v>64</v>
      </c>
      <c r="R5533">
        <v>0</v>
      </c>
      <c r="S5533">
        <v>144</v>
      </c>
      <c r="T5533">
        <v>0</v>
      </c>
      <c r="U5533">
        <v>1205.75</v>
      </c>
      <c r="V5533">
        <v>1205.75</v>
      </c>
      <c r="W5533">
        <v>144</v>
      </c>
      <c r="X5533">
        <v>0</v>
      </c>
      <c r="Y5533">
        <v>0</v>
      </c>
      <c r="Z5533">
        <v>0</v>
      </c>
      <c r="AD5533" s="1">
        <v>41643.333333333336</v>
      </c>
      <c r="AE5533" s="1">
        <v>41662.708333333336</v>
      </c>
      <c r="AG5533" s="1">
        <v>41633.333333333336</v>
      </c>
      <c r="AH5533" s="1">
        <v>41653.708333333336</v>
      </c>
      <c r="AI5533" s="1">
        <v>41633.333333333336</v>
      </c>
      <c r="AJ5533" s="1">
        <v>41653.708333333336</v>
      </c>
      <c r="AK5533" s="1">
        <v>41633.333333333336</v>
      </c>
      <c r="AL5533" s="1">
        <v>41653.708333333336</v>
      </c>
      <c r="AM5533" s="1">
        <v>41643.333333333336</v>
      </c>
      <c r="AN5533" s="1">
        <v>41662.708333333336</v>
      </c>
      <c r="AP5533" t="s">
        <v>113</v>
      </c>
      <c r="AU5533" t="s">
        <v>12100</v>
      </c>
      <c r="AY5533" t="s">
        <v>106</v>
      </c>
      <c r="AZ5533">
        <v>0</v>
      </c>
      <c r="BA5533">
        <v>0</v>
      </c>
      <c r="BD5533" s="3">
        <v>41321.663194444445</v>
      </c>
      <c r="BE5533" s="3">
        <v>41321.663888888892</v>
      </c>
      <c r="BF5533" t="s">
        <v>115</v>
      </c>
      <c r="BG5533" t="s">
        <v>115</v>
      </c>
      <c r="BH5533">
        <v>8149</v>
      </c>
      <c r="BM5533">
        <v>43420</v>
      </c>
      <c r="BR5533" t="s">
        <v>3122</v>
      </c>
      <c r="BS5533" t="s">
        <v>3123</v>
      </c>
      <c r="BU5533">
        <v>1</v>
      </c>
      <c r="BV5533" t="s">
        <v>118</v>
      </c>
      <c r="BX5533" t="s">
        <v>119</v>
      </c>
      <c r="BY5533" t="s">
        <v>119</v>
      </c>
      <c r="BZ5533" t="s">
        <v>119</v>
      </c>
      <c r="CA5533">
        <v>1</v>
      </c>
      <c r="CC5533" t="s">
        <v>120</v>
      </c>
      <c r="CH5533">
        <v>540</v>
      </c>
      <c r="CI5533">
        <v>31140</v>
      </c>
      <c r="CJ5533" t="s">
        <v>106</v>
      </c>
      <c r="CK5533" t="s">
        <v>106</v>
      </c>
      <c r="CL5533">
        <v>20</v>
      </c>
      <c r="CM5533" t="s">
        <v>2867</v>
      </c>
      <c r="CO5533">
        <v>125558</v>
      </c>
      <c r="CQ5533">
        <v>0</v>
      </c>
      <c r="CR5533">
        <v>0</v>
      </c>
      <c r="CS5533">
        <v>0</v>
      </c>
      <c r="CY5533" t="s">
        <v>123</v>
      </c>
      <c r="CZ5533" t="s">
        <v>124</v>
      </c>
      <c r="DD5533" t="str" cm="1">
        <f t="array" ref="DD5533">TEXT(_xlfn.SEQUENCE(1, DATEDIF(AG5533, AH5533, "m") + 1, AG5533, 30), "YYYY-APMM")</f>
        <v>2013-AP12</v>
      </c>
      <c r="DN5533">
        <f t="shared" si="172"/>
        <v>1205.75</v>
      </c>
      <c r="DO5533" t="str">
        <f t="shared" si="173"/>
        <v>STEEL FIXERS SK</v>
      </c>
    </row>
    <row r="5534" spans="1:119" x14ac:dyDescent="0.35">
      <c r="A5534" t="s">
        <v>105</v>
      </c>
      <c r="B5534">
        <v>504819</v>
      </c>
      <c r="C5534">
        <v>6359</v>
      </c>
      <c r="D5534">
        <v>125559</v>
      </c>
      <c r="E5534">
        <v>13662</v>
      </c>
      <c r="F5534">
        <v>0</v>
      </c>
      <c r="G5534" t="s">
        <v>106</v>
      </c>
      <c r="H5534" t="s">
        <v>106</v>
      </c>
      <c r="I5534" t="s">
        <v>106</v>
      </c>
      <c r="J5534" t="s">
        <v>107</v>
      </c>
      <c r="K5534" t="s">
        <v>108</v>
      </c>
      <c r="L5534" t="s">
        <v>109</v>
      </c>
      <c r="M5534" t="s">
        <v>110</v>
      </c>
      <c r="N5534" t="s">
        <v>12101</v>
      </c>
      <c r="O5534" t="s">
        <v>3143</v>
      </c>
      <c r="P5534">
        <v>8167</v>
      </c>
      <c r="Q5534">
        <v>64</v>
      </c>
      <c r="R5534">
        <v>0</v>
      </c>
      <c r="S5534">
        <v>136</v>
      </c>
      <c r="T5534">
        <v>0</v>
      </c>
      <c r="U5534">
        <v>52.5</v>
      </c>
      <c r="V5534">
        <v>52.5</v>
      </c>
      <c r="W5534">
        <v>136</v>
      </c>
      <c r="X5534">
        <v>0</v>
      </c>
      <c r="Y5534">
        <v>0</v>
      </c>
      <c r="Z5534">
        <v>0</v>
      </c>
      <c r="AD5534" s="1">
        <v>41646.333333333336</v>
      </c>
      <c r="AE5534" s="1">
        <v>41665.708333333336</v>
      </c>
      <c r="AG5534" s="1">
        <v>41637.333333333336</v>
      </c>
      <c r="AH5534" s="1">
        <v>41655.708333333336</v>
      </c>
      <c r="AI5534" s="1">
        <v>41637.333333333336</v>
      </c>
      <c r="AJ5534" s="1">
        <v>41655.708333333336</v>
      </c>
      <c r="AK5534" s="1">
        <v>41637.333333333336</v>
      </c>
      <c r="AL5534" s="1">
        <v>41655.708333333336</v>
      </c>
      <c r="AM5534" s="1">
        <v>41646.333333333336</v>
      </c>
      <c r="AN5534" s="1">
        <v>41665.708333333336</v>
      </c>
      <c r="AP5534" t="s">
        <v>113</v>
      </c>
      <c r="AU5534" t="s">
        <v>12102</v>
      </c>
      <c r="AY5534" t="s">
        <v>106</v>
      </c>
      <c r="AZ5534">
        <v>0</v>
      </c>
      <c r="BA5534">
        <v>0</v>
      </c>
      <c r="BD5534" s="3">
        <v>41321.663194444445</v>
      </c>
      <c r="BE5534" s="3">
        <v>41321.663888888892</v>
      </c>
      <c r="BF5534" t="s">
        <v>115</v>
      </c>
      <c r="BG5534" t="s">
        <v>115</v>
      </c>
      <c r="BH5534">
        <v>8149</v>
      </c>
      <c r="BM5534">
        <v>43440</v>
      </c>
      <c r="BR5534" t="s">
        <v>3145</v>
      </c>
      <c r="BS5534" t="s">
        <v>3146</v>
      </c>
      <c r="BU5534">
        <v>1</v>
      </c>
      <c r="BV5534" t="s">
        <v>118</v>
      </c>
      <c r="BX5534" t="s">
        <v>119</v>
      </c>
      <c r="BY5534" t="s">
        <v>119</v>
      </c>
      <c r="BZ5534" t="s">
        <v>119</v>
      </c>
      <c r="CA5534">
        <v>1</v>
      </c>
      <c r="CC5534" t="s">
        <v>120</v>
      </c>
      <c r="CH5534">
        <v>540</v>
      </c>
      <c r="CI5534">
        <v>31140</v>
      </c>
      <c r="CJ5534" t="s">
        <v>106</v>
      </c>
      <c r="CK5534" t="s">
        <v>106</v>
      </c>
      <c r="CL5534">
        <v>20</v>
      </c>
      <c r="CM5534" t="s">
        <v>2867</v>
      </c>
      <c r="CO5534">
        <v>125558</v>
      </c>
      <c r="CQ5534">
        <v>0</v>
      </c>
      <c r="CR5534">
        <v>0</v>
      </c>
      <c r="CS5534">
        <v>0</v>
      </c>
      <c r="CY5534" t="s">
        <v>123</v>
      </c>
      <c r="CZ5534" t="s">
        <v>124</v>
      </c>
      <c r="DD5534" t="str" cm="1">
        <f t="array" ref="DD5534">TEXT(_xlfn.SEQUENCE(1, DATEDIF(AG5534, AH5534, "m") + 1, AG5534, 30), "YYYY-APMM")</f>
        <v>2013-AP12</v>
      </c>
      <c r="DN5534">
        <f t="shared" si="172"/>
        <v>52.5</v>
      </c>
      <c r="DO5534" t="str">
        <f t="shared" si="173"/>
        <v>CONCRETE MASON SK</v>
      </c>
    </row>
    <row r="5535" spans="1:119" x14ac:dyDescent="0.35">
      <c r="A5535" t="s">
        <v>105</v>
      </c>
      <c r="B5535">
        <v>504820</v>
      </c>
      <c r="C5535">
        <v>6359</v>
      </c>
      <c r="D5535">
        <v>125559</v>
      </c>
      <c r="E5535">
        <v>13662</v>
      </c>
      <c r="F5535">
        <v>0</v>
      </c>
      <c r="G5535" t="s">
        <v>106</v>
      </c>
      <c r="H5535" t="s">
        <v>106</v>
      </c>
      <c r="I5535" t="s">
        <v>106</v>
      </c>
      <c r="J5535" t="s">
        <v>107</v>
      </c>
      <c r="K5535" t="s">
        <v>108</v>
      </c>
      <c r="L5535" t="s">
        <v>109</v>
      </c>
      <c r="M5535" t="s">
        <v>110</v>
      </c>
      <c r="N5535" t="s">
        <v>12103</v>
      </c>
      <c r="O5535" t="s">
        <v>3148</v>
      </c>
      <c r="P5535">
        <v>8165</v>
      </c>
      <c r="Q5535">
        <v>64</v>
      </c>
      <c r="R5535">
        <v>0</v>
      </c>
      <c r="S5535">
        <v>160</v>
      </c>
      <c r="T5535">
        <v>0</v>
      </c>
      <c r="U5535">
        <v>2735.25</v>
      </c>
      <c r="V5535">
        <v>2735.25</v>
      </c>
      <c r="W5535">
        <v>160</v>
      </c>
      <c r="X5535">
        <v>0</v>
      </c>
      <c r="Y5535">
        <v>0</v>
      </c>
      <c r="Z5535">
        <v>0</v>
      </c>
      <c r="AD5535" s="1">
        <v>41648.333333333336</v>
      </c>
      <c r="AE5535" s="1">
        <v>41671.708333333336</v>
      </c>
      <c r="AG5535" s="1">
        <v>41639.333333333336</v>
      </c>
      <c r="AH5535" s="1">
        <v>41661.708333333336</v>
      </c>
      <c r="AI5535" s="1">
        <v>41639.333333333336</v>
      </c>
      <c r="AJ5535" s="1">
        <v>41661.708333333336</v>
      </c>
      <c r="AK5535" s="1">
        <v>41639.333333333336</v>
      </c>
      <c r="AL5535" s="1">
        <v>41661.708333333336</v>
      </c>
      <c r="AM5535" s="1">
        <v>41648.333333333336</v>
      </c>
      <c r="AN5535" s="1">
        <v>41671.708333333336</v>
      </c>
      <c r="AP5535" t="s">
        <v>113</v>
      </c>
      <c r="AU5535" t="s">
        <v>12104</v>
      </c>
      <c r="AY5535" t="s">
        <v>106</v>
      </c>
      <c r="AZ5535">
        <v>0</v>
      </c>
      <c r="BA5535">
        <v>0</v>
      </c>
      <c r="BD5535" s="3">
        <v>41321.663194444445</v>
      </c>
      <c r="BE5535" s="3">
        <v>41321.663888888892</v>
      </c>
      <c r="BF5535" t="s">
        <v>115</v>
      </c>
      <c r="BG5535" t="s">
        <v>115</v>
      </c>
      <c r="BH5535">
        <v>8149</v>
      </c>
      <c r="BM5535">
        <v>43420</v>
      </c>
      <c r="BR5535" t="s">
        <v>3122</v>
      </c>
      <c r="BS5535" t="s">
        <v>3123</v>
      </c>
      <c r="BU5535">
        <v>1</v>
      </c>
      <c r="BV5535" t="s">
        <v>118</v>
      </c>
      <c r="BX5535" t="s">
        <v>119</v>
      </c>
      <c r="BY5535" t="s">
        <v>119</v>
      </c>
      <c r="BZ5535" t="s">
        <v>119</v>
      </c>
      <c r="CA5535">
        <v>1</v>
      </c>
      <c r="CC5535" t="s">
        <v>120</v>
      </c>
      <c r="CH5535">
        <v>540</v>
      </c>
      <c r="CI5535">
        <v>31140</v>
      </c>
      <c r="CJ5535" t="s">
        <v>106</v>
      </c>
      <c r="CK5535" t="s">
        <v>106</v>
      </c>
      <c r="CL5535">
        <v>20</v>
      </c>
      <c r="CM5535" t="s">
        <v>2867</v>
      </c>
      <c r="CO5535">
        <v>125558</v>
      </c>
      <c r="CQ5535">
        <v>0</v>
      </c>
      <c r="CR5535">
        <v>0</v>
      </c>
      <c r="CS5535">
        <v>0</v>
      </c>
      <c r="CY5535" t="s">
        <v>123</v>
      </c>
      <c r="CZ5535" t="s">
        <v>124</v>
      </c>
      <c r="DD5535" t="str" cm="1">
        <f t="array" ref="DD5535">TEXT(_xlfn.SEQUENCE(1, DATEDIF(AG5535, AH5535, "m") + 1, AG5535, 30), "YYYY-APMM")</f>
        <v>2013-AP12</v>
      </c>
      <c r="DN5535">
        <f t="shared" si="172"/>
        <v>2735.25</v>
      </c>
      <c r="DO5535" t="str">
        <f t="shared" si="173"/>
        <v>STEEL FIXERS SK</v>
      </c>
    </row>
    <row r="5536" spans="1:119" x14ac:dyDescent="0.35">
      <c r="A5536" t="s">
        <v>105</v>
      </c>
      <c r="B5536">
        <v>504821</v>
      </c>
      <c r="C5536">
        <v>6359</v>
      </c>
      <c r="D5536">
        <v>125559</v>
      </c>
      <c r="E5536">
        <v>13662</v>
      </c>
      <c r="F5536">
        <v>0</v>
      </c>
      <c r="G5536" t="s">
        <v>106</v>
      </c>
      <c r="H5536" t="s">
        <v>106</v>
      </c>
      <c r="I5536" t="s">
        <v>106</v>
      </c>
      <c r="J5536" t="s">
        <v>107</v>
      </c>
      <c r="K5536" t="s">
        <v>108</v>
      </c>
      <c r="L5536" t="s">
        <v>109</v>
      </c>
      <c r="M5536" t="s">
        <v>110</v>
      </c>
      <c r="N5536" t="s">
        <v>12105</v>
      </c>
      <c r="O5536" t="s">
        <v>3151</v>
      </c>
      <c r="P5536">
        <v>8167</v>
      </c>
      <c r="Q5536">
        <v>64</v>
      </c>
      <c r="R5536">
        <v>0</v>
      </c>
      <c r="S5536">
        <v>104</v>
      </c>
      <c r="T5536">
        <v>0</v>
      </c>
      <c r="U5536">
        <v>252</v>
      </c>
      <c r="V5536">
        <v>252</v>
      </c>
      <c r="W5536">
        <v>104</v>
      </c>
      <c r="X5536">
        <v>0</v>
      </c>
      <c r="Y5536">
        <v>0</v>
      </c>
      <c r="Z5536">
        <v>0</v>
      </c>
      <c r="AD5536" s="1">
        <v>41659.333333333336</v>
      </c>
      <c r="AE5536" s="1">
        <v>41673.708333333336</v>
      </c>
      <c r="AG5536" s="1">
        <v>41650.333333333336</v>
      </c>
      <c r="AH5536" s="1">
        <v>41664.708333333336</v>
      </c>
      <c r="AI5536" s="1">
        <v>41650.333333333336</v>
      </c>
      <c r="AJ5536" s="1">
        <v>41664.708333333336</v>
      </c>
      <c r="AK5536" s="1">
        <v>41650.333333333336</v>
      </c>
      <c r="AL5536" s="1">
        <v>41664.708333333336</v>
      </c>
      <c r="AM5536" s="1">
        <v>41659.333333333336</v>
      </c>
      <c r="AN5536" s="1">
        <v>41673.708333333336</v>
      </c>
      <c r="AP5536" t="s">
        <v>113</v>
      </c>
      <c r="AU5536" t="s">
        <v>12106</v>
      </c>
      <c r="AY5536" t="s">
        <v>106</v>
      </c>
      <c r="AZ5536">
        <v>0</v>
      </c>
      <c r="BA5536">
        <v>0</v>
      </c>
      <c r="BD5536" s="3">
        <v>41321.663194444445</v>
      </c>
      <c r="BE5536" s="3">
        <v>41321.663888888892</v>
      </c>
      <c r="BF5536" t="s">
        <v>115</v>
      </c>
      <c r="BG5536" t="s">
        <v>115</v>
      </c>
      <c r="BH5536">
        <v>8149</v>
      </c>
      <c r="BM5536">
        <v>43440</v>
      </c>
      <c r="BR5536" t="s">
        <v>3145</v>
      </c>
      <c r="BS5536" t="s">
        <v>3146</v>
      </c>
      <c r="BU5536">
        <v>1</v>
      </c>
      <c r="BV5536" t="s">
        <v>118</v>
      </c>
      <c r="BX5536" t="s">
        <v>119</v>
      </c>
      <c r="BY5536" t="s">
        <v>119</v>
      </c>
      <c r="BZ5536" t="s">
        <v>119</v>
      </c>
      <c r="CA5536">
        <v>1</v>
      </c>
      <c r="CC5536" t="s">
        <v>120</v>
      </c>
      <c r="CH5536">
        <v>540</v>
      </c>
      <c r="CI5536">
        <v>31140</v>
      </c>
      <c r="CJ5536" t="s">
        <v>106</v>
      </c>
      <c r="CK5536" t="s">
        <v>106</v>
      </c>
      <c r="CL5536">
        <v>20</v>
      </c>
      <c r="CM5536" t="s">
        <v>2867</v>
      </c>
      <c r="CO5536">
        <v>125558</v>
      </c>
      <c r="CQ5536">
        <v>0</v>
      </c>
      <c r="CR5536">
        <v>0</v>
      </c>
      <c r="CS5536">
        <v>0</v>
      </c>
      <c r="CY5536" t="s">
        <v>123</v>
      </c>
      <c r="CZ5536" t="s">
        <v>124</v>
      </c>
      <c r="DD5536" t="str" cm="1">
        <f t="array" ref="DD5536">TEXT(_xlfn.SEQUENCE(1, DATEDIF(AG5536, AH5536, "m") + 1, AG5536, 30), "YYYY-APMM")</f>
        <v>2014-AP01</v>
      </c>
      <c r="DN5536">
        <f t="shared" si="172"/>
        <v>252</v>
      </c>
      <c r="DO5536" t="str">
        <f t="shared" si="173"/>
        <v>CONCRETE MASON SK</v>
      </c>
    </row>
    <row r="5537" spans="1:119" x14ac:dyDescent="0.35">
      <c r="A5537" t="s">
        <v>105</v>
      </c>
      <c r="B5537">
        <v>504822</v>
      </c>
      <c r="C5537">
        <v>6359</v>
      </c>
      <c r="D5537">
        <v>125559</v>
      </c>
      <c r="E5537">
        <v>13662</v>
      </c>
      <c r="F5537">
        <v>0</v>
      </c>
      <c r="G5537" t="s">
        <v>106</v>
      </c>
      <c r="H5537" t="s">
        <v>106</v>
      </c>
      <c r="I5537" t="s">
        <v>106</v>
      </c>
      <c r="J5537" t="s">
        <v>107</v>
      </c>
      <c r="K5537" t="s">
        <v>108</v>
      </c>
      <c r="L5537" t="s">
        <v>109</v>
      </c>
      <c r="M5537" t="s">
        <v>110</v>
      </c>
      <c r="N5537" t="s">
        <v>12107</v>
      </c>
      <c r="O5537" t="s">
        <v>3154</v>
      </c>
      <c r="P5537">
        <v>8168</v>
      </c>
      <c r="Q5537">
        <v>448</v>
      </c>
      <c r="R5537">
        <v>32</v>
      </c>
      <c r="S5537">
        <v>200</v>
      </c>
      <c r="T5537">
        <v>0</v>
      </c>
      <c r="U5537">
        <v>2200</v>
      </c>
      <c r="V5537">
        <v>2200</v>
      </c>
      <c r="W5537">
        <v>200</v>
      </c>
      <c r="X5537">
        <v>0</v>
      </c>
      <c r="Y5537">
        <v>0</v>
      </c>
      <c r="Z5537">
        <v>0</v>
      </c>
      <c r="AD5537" s="1">
        <v>41718.333333333336</v>
      </c>
      <c r="AE5537" s="1">
        <v>41746.708333333336</v>
      </c>
      <c r="AG5537" s="1">
        <v>41652.333333333336</v>
      </c>
      <c r="AH5537" s="1">
        <v>41680.708333333336</v>
      </c>
      <c r="AI5537" s="1">
        <v>41652.333333333336</v>
      </c>
      <c r="AJ5537" s="1">
        <v>41680.708333333336</v>
      </c>
      <c r="AK5537" s="1">
        <v>41652.333333333336</v>
      </c>
      <c r="AL5537" s="1">
        <v>41680.708333333336</v>
      </c>
      <c r="AM5537" s="1">
        <v>41718.333333333336</v>
      </c>
      <c r="AN5537" s="1">
        <v>41746.708333333336</v>
      </c>
      <c r="AP5537" t="s">
        <v>113</v>
      </c>
      <c r="AU5537" t="s">
        <v>12108</v>
      </c>
      <c r="AY5537" t="s">
        <v>106</v>
      </c>
      <c r="AZ5537">
        <v>0</v>
      </c>
      <c r="BA5537">
        <v>0</v>
      </c>
      <c r="BD5537" s="3">
        <v>41321.663194444445</v>
      </c>
      <c r="BE5537" s="3">
        <v>41321.663888888892</v>
      </c>
      <c r="BF5537" t="s">
        <v>115</v>
      </c>
      <c r="BG5537" t="s">
        <v>115</v>
      </c>
      <c r="BH5537">
        <v>8149</v>
      </c>
      <c r="BM5537">
        <v>43450</v>
      </c>
      <c r="BR5537" t="s">
        <v>1309</v>
      </c>
      <c r="BS5537" t="s">
        <v>1310</v>
      </c>
      <c r="BU5537">
        <v>1</v>
      </c>
      <c r="BV5537" t="s">
        <v>118</v>
      </c>
      <c r="BX5537" t="s">
        <v>119</v>
      </c>
      <c r="BY5537" t="s">
        <v>119</v>
      </c>
      <c r="BZ5537" t="s">
        <v>119</v>
      </c>
      <c r="CA5537">
        <v>1</v>
      </c>
      <c r="CC5537" t="s">
        <v>120</v>
      </c>
      <c r="CH5537">
        <v>540</v>
      </c>
      <c r="CI5537">
        <v>31140</v>
      </c>
      <c r="CJ5537" t="s">
        <v>106</v>
      </c>
      <c r="CK5537" t="s">
        <v>106</v>
      </c>
      <c r="CL5537">
        <v>20</v>
      </c>
      <c r="CM5537" t="s">
        <v>2867</v>
      </c>
      <c r="CO5537">
        <v>125558</v>
      </c>
      <c r="CQ5537">
        <v>0</v>
      </c>
      <c r="CR5537">
        <v>0</v>
      </c>
      <c r="CS5537">
        <v>0</v>
      </c>
      <c r="CY5537" t="s">
        <v>123</v>
      </c>
      <c r="CZ5537" t="s">
        <v>124</v>
      </c>
      <c r="DD5537" t="str" cm="1">
        <f t="array" ref="DD5537">TEXT(_xlfn.SEQUENCE(1, DATEDIF(AG5537, AH5537, "m") + 1, AG5537, 30), "YYYY-APMM")</f>
        <v>2014-AP01</v>
      </c>
      <c r="DN5537">
        <f t="shared" si="172"/>
        <v>2200</v>
      </c>
      <c r="DO5537" t="str">
        <f t="shared" si="173"/>
        <v>BLOCK MASON SK</v>
      </c>
    </row>
    <row r="5538" spans="1:119" x14ac:dyDescent="0.35">
      <c r="A5538" t="s">
        <v>105</v>
      </c>
      <c r="B5538">
        <v>504823</v>
      </c>
      <c r="C5538">
        <v>6359</v>
      </c>
      <c r="D5538">
        <v>125559</v>
      </c>
      <c r="E5538">
        <v>13662</v>
      </c>
      <c r="F5538">
        <v>0</v>
      </c>
      <c r="G5538" t="s">
        <v>106</v>
      </c>
      <c r="H5538" t="s">
        <v>106</v>
      </c>
      <c r="I5538" t="s">
        <v>106</v>
      </c>
      <c r="J5538" t="s">
        <v>107</v>
      </c>
      <c r="K5538" t="s">
        <v>108</v>
      </c>
      <c r="L5538" t="s">
        <v>109</v>
      </c>
      <c r="M5538" t="s">
        <v>110</v>
      </c>
      <c r="N5538" t="s">
        <v>12109</v>
      </c>
      <c r="O5538" t="s">
        <v>3157</v>
      </c>
      <c r="P5538">
        <v>8165</v>
      </c>
      <c r="Q5538">
        <v>416</v>
      </c>
      <c r="R5538">
        <v>0</v>
      </c>
      <c r="S5538">
        <v>200</v>
      </c>
      <c r="T5538">
        <v>0</v>
      </c>
      <c r="U5538">
        <v>554.75</v>
      </c>
      <c r="V5538">
        <v>554.75</v>
      </c>
      <c r="W5538">
        <v>200</v>
      </c>
      <c r="X5538">
        <v>0</v>
      </c>
      <c r="Y5538">
        <v>0</v>
      </c>
      <c r="Z5538">
        <v>0</v>
      </c>
      <c r="AD5538" s="1">
        <v>41724.333333333336</v>
      </c>
      <c r="AE5538" s="1">
        <v>41752.708333333336</v>
      </c>
      <c r="AG5538" s="1">
        <v>41662.333333333336</v>
      </c>
      <c r="AH5538" s="1">
        <v>41692.708333333336</v>
      </c>
      <c r="AI5538" s="1">
        <v>41662.333333333336</v>
      </c>
      <c r="AJ5538" s="1">
        <v>41692.708333333336</v>
      </c>
      <c r="AK5538" s="1">
        <v>41662.333333333336</v>
      </c>
      <c r="AL5538" s="1">
        <v>41692.708333333336</v>
      </c>
      <c r="AM5538" s="1">
        <v>41724.333333333336</v>
      </c>
      <c r="AN5538" s="1">
        <v>41752.708333333336</v>
      </c>
      <c r="AP5538" t="s">
        <v>113</v>
      </c>
      <c r="AU5538" t="s">
        <v>12110</v>
      </c>
      <c r="AY5538" t="s">
        <v>106</v>
      </c>
      <c r="AZ5538">
        <v>0</v>
      </c>
      <c r="BA5538">
        <v>0</v>
      </c>
      <c r="BD5538" s="3">
        <v>41321.663194444445</v>
      </c>
      <c r="BE5538" s="3">
        <v>41321.663888888892</v>
      </c>
      <c r="BF5538" t="s">
        <v>115</v>
      </c>
      <c r="BG5538" t="s">
        <v>115</v>
      </c>
      <c r="BH5538">
        <v>8149</v>
      </c>
      <c r="BM5538">
        <v>43420</v>
      </c>
      <c r="BR5538" t="s">
        <v>3122</v>
      </c>
      <c r="BS5538" t="s">
        <v>3123</v>
      </c>
      <c r="BU5538">
        <v>1</v>
      </c>
      <c r="BV5538" t="s">
        <v>118</v>
      </c>
      <c r="BX5538" t="s">
        <v>119</v>
      </c>
      <c r="BY5538" t="s">
        <v>119</v>
      </c>
      <c r="BZ5538" t="s">
        <v>119</v>
      </c>
      <c r="CA5538">
        <v>1</v>
      </c>
      <c r="CC5538" t="s">
        <v>120</v>
      </c>
      <c r="CH5538">
        <v>540</v>
      </c>
      <c r="CI5538">
        <v>31140</v>
      </c>
      <c r="CJ5538" t="s">
        <v>106</v>
      </c>
      <c r="CK5538" t="s">
        <v>106</v>
      </c>
      <c r="CL5538">
        <v>20</v>
      </c>
      <c r="CM5538" t="s">
        <v>2867</v>
      </c>
      <c r="CO5538">
        <v>125558</v>
      </c>
      <c r="CQ5538">
        <v>0</v>
      </c>
      <c r="CR5538">
        <v>0</v>
      </c>
      <c r="CS5538">
        <v>0</v>
      </c>
      <c r="CY5538" t="s">
        <v>123</v>
      </c>
      <c r="CZ5538" t="s">
        <v>124</v>
      </c>
      <c r="DD5538" t="str" cm="1">
        <f t="array" ref="DD5538">TEXT(_xlfn.SEQUENCE(1, DATEDIF(AG5538, AH5538, "m") + 1, AG5538, 30), "YYYY-APMM")</f>
        <v>2014-AP01</v>
      </c>
      <c r="DN5538">
        <f t="shared" si="172"/>
        <v>554.75</v>
      </c>
      <c r="DO5538" t="str">
        <f t="shared" si="173"/>
        <v>STEEL FIXERS SK</v>
      </c>
    </row>
    <row r="5539" spans="1:119" x14ac:dyDescent="0.35">
      <c r="A5539" t="s">
        <v>105</v>
      </c>
      <c r="B5539">
        <v>504824</v>
      </c>
      <c r="C5539">
        <v>6359</v>
      </c>
      <c r="D5539">
        <v>125560</v>
      </c>
      <c r="E5539">
        <v>13662</v>
      </c>
      <c r="F5539">
        <v>0</v>
      </c>
      <c r="G5539" t="s">
        <v>106</v>
      </c>
      <c r="H5539" t="s">
        <v>106</v>
      </c>
      <c r="I5539" t="s">
        <v>106</v>
      </c>
      <c r="J5539" t="s">
        <v>107</v>
      </c>
      <c r="K5539" t="s">
        <v>108</v>
      </c>
      <c r="L5539" t="s">
        <v>109</v>
      </c>
      <c r="M5539" t="s">
        <v>110</v>
      </c>
      <c r="N5539" t="s">
        <v>12111</v>
      </c>
      <c r="O5539" t="s">
        <v>3140</v>
      </c>
      <c r="P5539">
        <v>8165</v>
      </c>
      <c r="Q5539">
        <v>16</v>
      </c>
      <c r="R5539">
        <v>0</v>
      </c>
      <c r="S5539">
        <v>200</v>
      </c>
      <c r="T5539">
        <v>0</v>
      </c>
      <c r="U5539">
        <v>3580.5</v>
      </c>
      <c r="V5539">
        <v>3580.5</v>
      </c>
      <c r="W5539">
        <v>200</v>
      </c>
      <c r="X5539">
        <v>0</v>
      </c>
      <c r="Y5539">
        <v>0</v>
      </c>
      <c r="Z5539">
        <v>0</v>
      </c>
      <c r="AD5539" s="1">
        <v>41591.333333333336</v>
      </c>
      <c r="AE5539" s="1">
        <v>41619.708333333336</v>
      </c>
      <c r="AG5539" s="1">
        <v>41589.333333333336</v>
      </c>
      <c r="AH5539" s="1">
        <v>41617.708333333336</v>
      </c>
      <c r="AI5539" s="1">
        <v>41589.333333333336</v>
      </c>
      <c r="AJ5539" s="1">
        <v>41617.708333333336</v>
      </c>
      <c r="AK5539" s="1">
        <v>41589.333333333336</v>
      </c>
      <c r="AL5539" s="1">
        <v>41617.708333333336</v>
      </c>
      <c r="AM5539" s="1">
        <v>41591.333333333336</v>
      </c>
      <c r="AN5539" s="1">
        <v>41619.708333333336</v>
      </c>
      <c r="AP5539" t="s">
        <v>113</v>
      </c>
      <c r="AU5539" t="s">
        <v>12112</v>
      </c>
      <c r="AY5539" t="s">
        <v>106</v>
      </c>
      <c r="AZ5539">
        <v>0</v>
      </c>
      <c r="BA5539">
        <v>0</v>
      </c>
      <c r="BD5539" s="3">
        <v>41321.663194444445</v>
      </c>
      <c r="BE5539" s="3">
        <v>41321.663888888892</v>
      </c>
      <c r="BF5539" t="s">
        <v>115</v>
      </c>
      <c r="BG5539" t="s">
        <v>115</v>
      </c>
      <c r="BH5539">
        <v>8149</v>
      </c>
      <c r="BM5539">
        <v>43420</v>
      </c>
      <c r="BR5539" t="s">
        <v>3122</v>
      </c>
      <c r="BS5539" t="s">
        <v>3123</v>
      </c>
      <c r="BU5539">
        <v>1</v>
      </c>
      <c r="BV5539" t="s">
        <v>118</v>
      </c>
      <c r="BX5539" t="s">
        <v>119</v>
      </c>
      <c r="BY5539" t="s">
        <v>119</v>
      </c>
      <c r="BZ5539" t="s">
        <v>119</v>
      </c>
      <c r="CA5539">
        <v>1</v>
      </c>
      <c r="CC5539" t="s">
        <v>120</v>
      </c>
      <c r="CH5539">
        <v>540</v>
      </c>
      <c r="CI5539">
        <v>31130</v>
      </c>
      <c r="CJ5539" t="s">
        <v>106</v>
      </c>
      <c r="CK5539" t="s">
        <v>106</v>
      </c>
      <c r="CL5539">
        <v>15</v>
      </c>
      <c r="CM5539" t="s">
        <v>2963</v>
      </c>
      <c r="CO5539">
        <v>125558</v>
      </c>
      <c r="CQ5539">
        <v>0</v>
      </c>
      <c r="CR5539">
        <v>0</v>
      </c>
      <c r="CS5539">
        <v>0</v>
      </c>
      <c r="CY5539" t="s">
        <v>123</v>
      </c>
      <c r="CZ5539" t="s">
        <v>124</v>
      </c>
      <c r="DD5539" t="str" cm="1">
        <f t="array" ref="DD5539">TEXT(_xlfn.SEQUENCE(1, DATEDIF(AG5539, AH5539, "m") + 1, AG5539, 30), "YYYY-APMM")</f>
        <v>2013-AP11</v>
      </c>
      <c r="DN5539">
        <f t="shared" si="172"/>
        <v>3580.5</v>
      </c>
      <c r="DO5539" t="str">
        <f t="shared" si="173"/>
        <v>STEEL FIXERS SK</v>
      </c>
    </row>
    <row r="5540" spans="1:119" x14ac:dyDescent="0.35">
      <c r="A5540" t="s">
        <v>105</v>
      </c>
      <c r="B5540">
        <v>504825</v>
      </c>
      <c r="C5540">
        <v>6359</v>
      </c>
      <c r="D5540">
        <v>125560</v>
      </c>
      <c r="E5540">
        <v>13662</v>
      </c>
      <c r="F5540">
        <v>0</v>
      </c>
      <c r="G5540" t="s">
        <v>106</v>
      </c>
      <c r="H5540" t="s">
        <v>106</v>
      </c>
      <c r="I5540" t="s">
        <v>106</v>
      </c>
      <c r="J5540" t="s">
        <v>107</v>
      </c>
      <c r="K5540" t="s">
        <v>108</v>
      </c>
      <c r="L5540" t="s">
        <v>109</v>
      </c>
      <c r="M5540" t="s">
        <v>110</v>
      </c>
      <c r="N5540" t="s">
        <v>12113</v>
      </c>
      <c r="O5540" t="s">
        <v>3143</v>
      </c>
      <c r="P5540">
        <v>8167</v>
      </c>
      <c r="Q5540">
        <v>32</v>
      </c>
      <c r="R5540">
        <v>0</v>
      </c>
      <c r="S5540">
        <v>192</v>
      </c>
      <c r="T5540">
        <v>0</v>
      </c>
      <c r="U5540">
        <v>224</v>
      </c>
      <c r="V5540">
        <v>224</v>
      </c>
      <c r="W5540">
        <v>192</v>
      </c>
      <c r="X5540">
        <v>0</v>
      </c>
      <c r="Y5540">
        <v>0</v>
      </c>
      <c r="Z5540">
        <v>0</v>
      </c>
      <c r="AD5540" s="1">
        <v>41603.333333333336</v>
      </c>
      <c r="AE5540" s="1">
        <v>41631.708333333336</v>
      </c>
      <c r="AG5540" s="1">
        <v>41598.333333333336</v>
      </c>
      <c r="AH5540" s="1">
        <v>41625.708333333336</v>
      </c>
      <c r="AI5540" s="1">
        <v>41598.333333333336</v>
      </c>
      <c r="AJ5540" s="1">
        <v>41625.708333333336</v>
      </c>
      <c r="AK5540" s="1">
        <v>41598.333333333336</v>
      </c>
      <c r="AL5540" s="1">
        <v>41625.708333333336</v>
      </c>
      <c r="AM5540" s="1">
        <v>41603.333333333336</v>
      </c>
      <c r="AN5540" s="1">
        <v>41631.708333333336</v>
      </c>
      <c r="AP5540" t="s">
        <v>113</v>
      </c>
      <c r="AU5540" t="s">
        <v>12114</v>
      </c>
      <c r="AY5540" t="s">
        <v>106</v>
      </c>
      <c r="AZ5540">
        <v>0</v>
      </c>
      <c r="BA5540">
        <v>0</v>
      </c>
      <c r="BD5540" s="3">
        <v>41321.663194444445</v>
      </c>
      <c r="BE5540" s="3">
        <v>41321.663888888892</v>
      </c>
      <c r="BF5540" t="s">
        <v>115</v>
      </c>
      <c r="BG5540" t="s">
        <v>115</v>
      </c>
      <c r="BH5540">
        <v>8149</v>
      </c>
      <c r="BM5540">
        <v>43440</v>
      </c>
      <c r="BR5540" t="s">
        <v>3145</v>
      </c>
      <c r="BS5540" t="s">
        <v>3146</v>
      </c>
      <c r="BU5540">
        <v>1</v>
      </c>
      <c r="BV5540" t="s">
        <v>118</v>
      </c>
      <c r="BX5540" t="s">
        <v>119</v>
      </c>
      <c r="BY5540" t="s">
        <v>119</v>
      </c>
      <c r="BZ5540" t="s">
        <v>119</v>
      </c>
      <c r="CA5540">
        <v>1</v>
      </c>
      <c r="CC5540" t="s">
        <v>120</v>
      </c>
      <c r="CH5540">
        <v>540</v>
      </c>
      <c r="CI5540">
        <v>31130</v>
      </c>
      <c r="CJ5540" t="s">
        <v>106</v>
      </c>
      <c r="CK5540" t="s">
        <v>106</v>
      </c>
      <c r="CL5540">
        <v>15</v>
      </c>
      <c r="CM5540" t="s">
        <v>2963</v>
      </c>
      <c r="CO5540">
        <v>125558</v>
      </c>
      <c r="CQ5540">
        <v>0</v>
      </c>
      <c r="CR5540">
        <v>0</v>
      </c>
      <c r="CS5540">
        <v>0</v>
      </c>
      <c r="CY5540" t="s">
        <v>123</v>
      </c>
      <c r="CZ5540" t="s">
        <v>124</v>
      </c>
      <c r="DD5540" t="str" cm="1">
        <f t="array" ref="DD5540">TEXT(_xlfn.SEQUENCE(1, DATEDIF(AG5540, AH5540, "m") + 1, AG5540, 30), "YYYY-APMM")</f>
        <v>2013-AP11</v>
      </c>
      <c r="DN5540">
        <f t="shared" si="172"/>
        <v>224</v>
      </c>
      <c r="DO5540" t="str">
        <f t="shared" si="173"/>
        <v>CONCRETE MASON SK</v>
      </c>
    </row>
    <row r="5541" spans="1:119" x14ac:dyDescent="0.35">
      <c r="A5541" t="s">
        <v>105</v>
      </c>
      <c r="B5541">
        <v>504826</v>
      </c>
      <c r="C5541">
        <v>6359</v>
      </c>
      <c r="D5541">
        <v>125560</v>
      </c>
      <c r="E5541">
        <v>13662</v>
      </c>
      <c r="F5541">
        <v>0</v>
      </c>
      <c r="G5541" t="s">
        <v>106</v>
      </c>
      <c r="H5541" t="s">
        <v>106</v>
      </c>
      <c r="I5541" t="s">
        <v>106</v>
      </c>
      <c r="J5541" t="s">
        <v>107</v>
      </c>
      <c r="K5541" t="s">
        <v>108</v>
      </c>
      <c r="L5541" t="s">
        <v>109</v>
      </c>
      <c r="M5541" t="s">
        <v>110</v>
      </c>
      <c r="N5541" t="s">
        <v>12115</v>
      </c>
      <c r="O5541" t="s">
        <v>3164</v>
      </c>
      <c r="P5541">
        <v>8165</v>
      </c>
      <c r="Q5541">
        <v>32</v>
      </c>
      <c r="R5541">
        <v>0</v>
      </c>
      <c r="S5541">
        <v>200</v>
      </c>
      <c r="T5541">
        <v>0</v>
      </c>
      <c r="U5541">
        <v>16119.25</v>
      </c>
      <c r="V5541">
        <v>16119.25</v>
      </c>
      <c r="W5541">
        <v>200</v>
      </c>
      <c r="X5541">
        <v>0</v>
      </c>
      <c r="Y5541">
        <v>0</v>
      </c>
      <c r="Z5541">
        <v>0</v>
      </c>
      <c r="AD5541" s="1">
        <v>41618.333333333336</v>
      </c>
      <c r="AE5541" s="1">
        <v>41647.708333333336</v>
      </c>
      <c r="AG5541" s="1">
        <v>41613.333333333336</v>
      </c>
      <c r="AH5541" s="1">
        <v>41643.708333333336</v>
      </c>
      <c r="AI5541" s="1">
        <v>41613.333333333336</v>
      </c>
      <c r="AJ5541" s="1">
        <v>41643.708333333336</v>
      </c>
      <c r="AK5541" s="1">
        <v>41613.333333333336</v>
      </c>
      <c r="AL5541" s="1">
        <v>41643.708333333336</v>
      </c>
      <c r="AM5541" s="1">
        <v>41618.333333333336</v>
      </c>
      <c r="AN5541" s="1">
        <v>41647.708333333336</v>
      </c>
      <c r="AP5541" t="s">
        <v>113</v>
      </c>
      <c r="AU5541" t="s">
        <v>12116</v>
      </c>
      <c r="AY5541" t="s">
        <v>106</v>
      </c>
      <c r="AZ5541">
        <v>0</v>
      </c>
      <c r="BA5541">
        <v>0</v>
      </c>
      <c r="BD5541" s="3">
        <v>41321.663194444445</v>
      </c>
      <c r="BE5541" s="3">
        <v>41321.663888888892</v>
      </c>
      <c r="BF5541" t="s">
        <v>115</v>
      </c>
      <c r="BG5541" t="s">
        <v>115</v>
      </c>
      <c r="BH5541">
        <v>8149</v>
      </c>
      <c r="BM5541">
        <v>43420</v>
      </c>
      <c r="BR5541" t="s">
        <v>3122</v>
      </c>
      <c r="BS5541" t="s">
        <v>3123</v>
      </c>
      <c r="BU5541">
        <v>1</v>
      </c>
      <c r="BV5541" t="s">
        <v>118</v>
      </c>
      <c r="BX5541" t="s">
        <v>119</v>
      </c>
      <c r="BY5541" t="s">
        <v>119</v>
      </c>
      <c r="BZ5541" t="s">
        <v>119</v>
      </c>
      <c r="CA5541">
        <v>1</v>
      </c>
      <c r="CC5541" t="s">
        <v>120</v>
      </c>
      <c r="CH5541">
        <v>540</v>
      </c>
      <c r="CI5541">
        <v>31130</v>
      </c>
      <c r="CJ5541" t="s">
        <v>106</v>
      </c>
      <c r="CK5541" t="s">
        <v>106</v>
      </c>
      <c r="CL5541">
        <v>15</v>
      </c>
      <c r="CM5541" t="s">
        <v>2963</v>
      </c>
      <c r="CO5541">
        <v>125558</v>
      </c>
      <c r="CQ5541">
        <v>0</v>
      </c>
      <c r="CR5541">
        <v>0</v>
      </c>
      <c r="CS5541">
        <v>0</v>
      </c>
      <c r="CY5541" t="s">
        <v>123</v>
      </c>
      <c r="CZ5541" t="s">
        <v>124</v>
      </c>
      <c r="DD5541" t="str" cm="1">
        <f t="array" ref="DD5541">TEXT(_xlfn.SEQUENCE(1, DATEDIF(AG5541, AH5541, "m") + 1, AG5541, 30), "YYYY-APMM")</f>
        <v>2013-AP12</v>
      </c>
      <c r="DN5541">
        <f t="shared" si="172"/>
        <v>16119.25</v>
      </c>
      <c r="DO5541" t="str">
        <f t="shared" si="173"/>
        <v>STEEL FIXERS SK</v>
      </c>
    </row>
    <row r="5542" spans="1:119" x14ac:dyDescent="0.35">
      <c r="A5542" t="s">
        <v>105</v>
      </c>
      <c r="B5542">
        <v>504827</v>
      </c>
      <c r="C5542">
        <v>6359</v>
      </c>
      <c r="D5542">
        <v>125560</v>
      </c>
      <c r="E5542">
        <v>13662</v>
      </c>
      <c r="F5542">
        <v>0</v>
      </c>
      <c r="G5542" t="s">
        <v>106</v>
      </c>
      <c r="H5542" t="s">
        <v>106</v>
      </c>
      <c r="I5542" t="s">
        <v>106</v>
      </c>
      <c r="J5542" t="s">
        <v>107</v>
      </c>
      <c r="K5542" t="s">
        <v>108</v>
      </c>
      <c r="L5542" t="s">
        <v>109</v>
      </c>
      <c r="M5542" t="s">
        <v>110</v>
      </c>
      <c r="N5542" t="s">
        <v>12117</v>
      </c>
      <c r="O5542" t="s">
        <v>3167</v>
      </c>
      <c r="P5542">
        <v>8167</v>
      </c>
      <c r="Q5542">
        <v>32</v>
      </c>
      <c r="R5542">
        <v>0</v>
      </c>
      <c r="S5542">
        <v>112</v>
      </c>
      <c r="T5542">
        <v>0</v>
      </c>
      <c r="U5542">
        <v>1141</v>
      </c>
      <c r="V5542">
        <v>1141</v>
      </c>
      <c r="W5542">
        <v>112</v>
      </c>
      <c r="X5542">
        <v>0</v>
      </c>
      <c r="Y5542">
        <v>0</v>
      </c>
      <c r="Z5542">
        <v>0</v>
      </c>
      <c r="AD5542" s="1">
        <v>41636.333333333336</v>
      </c>
      <c r="AE5542" s="1">
        <v>41651.708333333336</v>
      </c>
      <c r="AG5542" s="1">
        <v>41631.333333333336</v>
      </c>
      <c r="AH5542" s="1">
        <v>41646.708333333336</v>
      </c>
      <c r="AI5542" s="1">
        <v>41631.333333333336</v>
      </c>
      <c r="AJ5542" s="1">
        <v>41646.708333333336</v>
      </c>
      <c r="AK5542" s="1">
        <v>41631.333333333336</v>
      </c>
      <c r="AL5542" s="1">
        <v>41646.708333333336</v>
      </c>
      <c r="AM5542" s="1">
        <v>41636.333333333336</v>
      </c>
      <c r="AN5542" s="1">
        <v>41651.708333333336</v>
      </c>
      <c r="AP5542" t="s">
        <v>113</v>
      </c>
      <c r="AU5542" t="s">
        <v>12118</v>
      </c>
      <c r="AY5542" t="s">
        <v>106</v>
      </c>
      <c r="AZ5542">
        <v>0</v>
      </c>
      <c r="BA5542">
        <v>0</v>
      </c>
      <c r="BD5542" s="3">
        <v>41321.663194444445</v>
      </c>
      <c r="BE5542" s="3">
        <v>41321.663888888892</v>
      </c>
      <c r="BF5542" t="s">
        <v>115</v>
      </c>
      <c r="BG5542" t="s">
        <v>115</v>
      </c>
      <c r="BH5542">
        <v>8149</v>
      </c>
      <c r="BM5542">
        <v>43440</v>
      </c>
      <c r="BR5542" t="s">
        <v>3145</v>
      </c>
      <c r="BS5542" t="s">
        <v>3146</v>
      </c>
      <c r="BU5542">
        <v>1</v>
      </c>
      <c r="BV5542" t="s">
        <v>118</v>
      </c>
      <c r="BX5542" t="s">
        <v>119</v>
      </c>
      <c r="BY5542" t="s">
        <v>119</v>
      </c>
      <c r="BZ5542" t="s">
        <v>119</v>
      </c>
      <c r="CA5542">
        <v>1</v>
      </c>
      <c r="CC5542" t="s">
        <v>120</v>
      </c>
      <c r="CH5542">
        <v>540</v>
      </c>
      <c r="CI5542">
        <v>31130</v>
      </c>
      <c r="CJ5542" t="s">
        <v>106</v>
      </c>
      <c r="CK5542" t="s">
        <v>106</v>
      </c>
      <c r="CL5542">
        <v>15</v>
      </c>
      <c r="CM5542" t="s">
        <v>2963</v>
      </c>
      <c r="CO5542">
        <v>125558</v>
      </c>
      <c r="CQ5542">
        <v>0</v>
      </c>
      <c r="CR5542">
        <v>0</v>
      </c>
      <c r="CS5542">
        <v>0</v>
      </c>
      <c r="CY5542" t="s">
        <v>123</v>
      </c>
      <c r="CZ5542" t="s">
        <v>124</v>
      </c>
      <c r="DD5542" t="str" cm="1">
        <f t="array" ref="DD5542">TEXT(_xlfn.SEQUENCE(1, DATEDIF(AG5542, AH5542, "m") + 1, AG5542, 30), "YYYY-APMM")</f>
        <v>2013-AP12</v>
      </c>
      <c r="DN5542">
        <f t="shared" si="172"/>
        <v>1141</v>
      </c>
      <c r="DO5542" t="str">
        <f t="shared" si="173"/>
        <v>CONCRETE MASON SK</v>
      </c>
    </row>
    <row r="5543" spans="1:119" x14ac:dyDescent="0.35">
      <c r="A5543" t="s">
        <v>105</v>
      </c>
      <c r="B5543">
        <v>504828</v>
      </c>
      <c r="C5543">
        <v>6359</v>
      </c>
      <c r="D5543">
        <v>125561</v>
      </c>
      <c r="E5543">
        <v>13662</v>
      </c>
      <c r="F5543">
        <v>0</v>
      </c>
      <c r="G5543" t="s">
        <v>106</v>
      </c>
      <c r="H5543" t="s">
        <v>106</v>
      </c>
      <c r="I5543" t="s">
        <v>106</v>
      </c>
      <c r="J5543" t="s">
        <v>107</v>
      </c>
      <c r="K5543" t="s">
        <v>108</v>
      </c>
      <c r="L5543" t="s">
        <v>109</v>
      </c>
      <c r="M5543" t="s">
        <v>110</v>
      </c>
      <c r="N5543" t="s">
        <v>12119</v>
      </c>
      <c r="O5543" t="s">
        <v>3140</v>
      </c>
      <c r="P5543">
        <v>8165</v>
      </c>
      <c r="Q5543">
        <v>0</v>
      </c>
      <c r="R5543">
        <v>0</v>
      </c>
      <c r="S5543">
        <v>200</v>
      </c>
      <c r="T5543">
        <v>0</v>
      </c>
      <c r="U5543">
        <v>4046</v>
      </c>
      <c r="V5543">
        <v>4046</v>
      </c>
      <c r="W5543">
        <v>200</v>
      </c>
      <c r="X5543">
        <v>0</v>
      </c>
      <c r="Y5543">
        <v>0</v>
      </c>
      <c r="Z5543">
        <v>0</v>
      </c>
      <c r="AD5543" s="1">
        <v>41545.333333333336</v>
      </c>
      <c r="AE5543" s="1">
        <v>41575.708333333336</v>
      </c>
      <c r="AG5543" s="1">
        <v>41545.333333333336</v>
      </c>
      <c r="AH5543" s="1">
        <v>41575.708333333336</v>
      </c>
      <c r="AI5543" s="1">
        <v>41545.333333333336</v>
      </c>
      <c r="AJ5543" s="1">
        <v>41575.708333333336</v>
      </c>
      <c r="AK5543" s="1">
        <v>41545.333333333336</v>
      </c>
      <c r="AL5543" s="1">
        <v>41575.708333333336</v>
      </c>
      <c r="AM5543" s="1">
        <v>41545.333333333336</v>
      </c>
      <c r="AN5543" s="1">
        <v>41575.708333333336</v>
      </c>
      <c r="AP5543" t="s">
        <v>113</v>
      </c>
      <c r="AU5543" t="s">
        <v>12120</v>
      </c>
      <c r="AY5543" t="s">
        <v>119</v>
      </c>
      <c r="AZ5543">
        <v>0</v>
      </c>
      <c r="BA5543">
        <v>0</v>
      </c>
      <c r="BD5543" s="3">
        <v>41321.663194444445</v>
      </c>
      <c r="BE5543" s="3">
        <v>41321.663888888892</v>
      </c>
      <c r="BF5543" t="s">
        <v>115</v>
      </c>
      <c r="BG5543" t="s">
        <v>115</v>
      </c>
      <c r="BH5543">
        <v>8149</v>
      </c>
      <c r="BM5543">
        <v>43420</v>
      </c>
      <c r="BR5543" t="s">
        <v>3122</v>
      </c>
      <c r="BS5543" t="s">
        <v>3123</v>
      </c>
      <c r="BU5543">
        <v>1</v>
      </c>
      <c r="BV5543" t="s">
        <v>118</v>
      </c>
      <c r="BX5543" t="s">
        <v>119</v>
      </c>
      <c r="BY5543" t="s">
        <v>119</v>
      </c>
      <c r="BZ5543" t="s">
        <v>119</v>
      </c>
      <c r="CA5543">
        <v>1</v>
      </c>
      <c r="CC5543" t="s">
        <v>120</v>
      </c>
      <c r="CH5543">
        <v>540</v>
      </c>
      <c r="CI5543">
        <v>31120</v>
      </c>
      <c r="CJ5543" t="s">
        <v>106</v>
      </c>
      <c r="CK5543" t="s">
        <v>106</v>
      </c>
      <c r="CL5543">
        <v>10</v>
      </c>
      <c r="CM5543" t="s">
        <v>2889</v>
      </c>
      <c r="CO5543">
        <v>125558</v>
      </c>
      <c r="CQ5543">
        <v>0</v>
      </c>
      <c r="CR5543">
        <v>0</v>
      </c>
      <c r="CS5543">
        <v>0</v>
      </c>
      <c r="CY5543" t="s">
        <v>123</v>
      </c>
      <c r="CZ5543" t="s">
        <v>124</v>
      </c>
      <c r="DD5543" t="str" cm="1">
        <f t="array" ref="DD5543:DE5543">TEXT(_xlfn.SEQUENCE(1, DATEDIF(AG5543, AH5543, "m") + 1, AG5543, 30), "YYYY-APMM")</f>
        <v>2013-AP09</v>
      </c>
      <c r="DE5543" t="str">
        <v>2013-AP10</v>
      </c>
      <c r="DN5543">
        <f t="shared" si="172"/>
        <v>2023</v>
      </c>
      <c r="DO5543" t="str">
        <f t="shared" si="173"/>
        <v>STEEL FIXERS SK</v>
      </c>
    </row>
    <row r="5544" spans="1:119" x14ac:dyDescent="0.35">
      <c r="A5544" t="s">
        <v>105</v>
      </c>
      <c r="B5544">
        <v>504829</v>
      </c>
      <c r="C5544">
        <v>6359</v>
      </c>
      <c r="D5544">
        <v>125561</v>
      </c>
      <c r="E5544">
        <v>13662</v>
      </c>
      <c r="F5544">
        <v>0</v>
      </c>
      <c r="G5544" t="s">
        <v>106</v>
      </c>
      <c r="H5544" t="s">
        <v>106</v>
      </c>
      <c r="I5544" t="s">
        <v>106</v>
      </c>
      <c r="J5544" t="s">
        <v>107</v>
      </c>
      <c r="K5544" t="s">
        <v>108</v>
      </c>
      <c r="L5544" t="s">
        <v>109</v>
      </c>
      <c r="M5544" t="s">
        <v>110</v>
      </c>
      <c r="N5544" t="s">
        <v>12121</v>
      </c>
      <c r="O5544" t="s">
        <v>3143</v>
      </c>
      <c r="P5544">
        <v>8167</v>
      </c>
      <c r="Q5544">
        <v>16</v>
      </c>
      <c r="R5544">
        <v>0</v>
      </c>
      <c r="S5544">
        <v>192</v>
      </c>
      <c r="T5544">
        <v>0</v>
      </c>
      <c r="U5544">
        <v>255.5</v>
      </c>
      <c r="V5544">
        <v>255.5</v>
      </c>
      <c r="W5544">
        <v>192</v>
      </c>
      <c r="X5544">
        <v>0</v>
      </c>
      <c r="Y5544">
        <v>0</v>
      </c>
      <c r="Z5544">
        <v>0</v>
      </c>
      <c r="AD5544" s="1">
        <v>41555.333333333336</v>
      </c>
      <c r="AE5544" s="1">
        <v>41584.708333333336</v>
      </c>
      <c r="AG5544" s="1">
        <v>41553.333333333336</v>
      </c>
      <c r="AH5544" s="1">
        <v>41582.708333333336</v>
      </c>
      <c r="AI5544" s="1">
        <v>41553.333333333336</v>
      </c>
      <c r="AJ5544" s="1">
        <v>41582.708333333336</v>
      </c>
      <c r="AK5544" s="1">
        <v>41553.333333333336</v>
      </c>
      <c r="AL5544" s="1">
        <v>41582.708333333336</v>
      </c>
      <c r="AM5544" s="1">
        <v>41555.333333333336</v>
      </c>
      <c r="AN5544" s="1">
        <v>41584.708333333336</v>
      </c>
      <c r="AP5544" t="s">
        <v>113</v>
      </c>
      <c r="AU5544" t="s">
        <v>12122</v>
      </c>
      <c r="AY5544" t="s">
        <v>106</v>
      </c>
      <c r="AZ5544">
        <v>0</v>
      </c>
      <c r="BA5544">
        <v>0</v>
      </c>
      <c r="BD5544" s="3">
        <v>41321.663194444445</v>
      </c>
      <c r="BE5544" s="3">
        <v>41321.663888888892</v>
      </c>
      <c r="BF5544" t="s">
        <v>115</v>
      </c>
      <c r="BG5544" t="s">
        <v>115</v>
      </c>
      <c r="BH5544">
        <v>8149</v>
      </c>
      <c r="BM5544">
        <v>43440</v>
      </c>
      <c r="BR5544" t="s">
        <v>3145</v>
      </c>
      <c r="BS5544" t="s">
        <v>3146</v>
      </c>
      <c r="BU5544">
        <v>1</v>
      </c>
      <c r="BV5544" t="s">
        <v>118</v>
      </c>
      <c r="BX5544" t="s">
        <v>119</v>
      </c>
      <c r="BY5544" t="s">
        <v>119</v>
      </c>
      <c r="BZ5544" t="s">
        <v>119</v>
      </c>
      <c r="CA5544">
        <v>1</v>
      </c>
      <c r="CC5544" t="s">
        <v>120</v>
      </c>
      <c r="CH5544">
        <v>540</v>
      </c>
      <c r="CI5544">
        <v>31120</v>
      </c>
      <c r="CJ5544" t="s">
        <v>106</v>
      </c>
      <c r="CK5544" t="s">
        <v>106</v>
      </c>
      <c r="CL5544">
        <v>10</v>
      </c>
      <c r="CM5544" t="s">
        <v>2889</v>
      </c>
      <c r="CO5544">
        <v>125558</v>
      </c>
      <c r="CQ5544">
        <v>0</v>
      </c>
      <c r="CR5544">
        <v>0</v>
      </c>
      <c r="CS5544">
        <v>0</v>
      </c>
      <c r="CY5544" t="s">
        <v>123</v>
      </c>
      <c r="CZ5544" t="s">
        <v>124</v>
      </c>
      <c r="DD5544" t="str" cm="1">
        <f t="array" ref="DD5544">TEXT(_xlfn.SEQUENCE(1, DATEDIF(AG5544, AH5544, "m") + 1, AG5544, 30), "YYYY-APMM")</f>
        <v>2013-AP10</v>
      </c>
      <c r="DN5544">
        <f t="shared" si="172"/>
        <v>255.5</v>
      </c>
      <c r="DO5544" t="str">
        <f t="shared" si="173"/>
        <v>CONCRETE MASON SK</v>
      </c>
    </row>
    <row r="5545" spans="1:119" x14ac:dyDescent="0.35">
      <c r="A5545" t="s">
        <v>105</v>
      </c>
      <c r="B5545">
        <v>504830</v>
      </c>
      <c r="C5545">
        <v>6359</v>
      </c>
      <c r="D5545">
        <v>125561</v>
      </c>
      <c r="E5545">
        <v>13662</v>
      </c>
      <c r="F5545">
        <v>0</v>
      </c>
      <c r="G5545" t="s">
        <v>106</v>
      </c>
      <c r="H5545" t="s">
        <v>106</v>
      </c>
      <c r="I5545" t="s">
        <v>106</v>
      </c>
      <c r="J5545" t="s">
        <v>107</v>
      </c>
      <c r="K5545" t="s">
        <v>108</v>
      </c>
      <c r="L5545" t="s">
        <v>109</v>
      </c>
      <c r="M5545" t="s">
        <v>110</v>
      </c>
      <c r="N5545" t="s">
        <v>12123</v>
      </c>
      <c r="O5545" t="s">
        <v>3164</v>
      </c>
      <c r="P5545">
        <v>8165</v>
      </c>
      <c r="Q5545">
        <v>16</v>
      </c>
      <c r="R5545">
        <v>0</v>
      </c>
      <c r="S5545">
        <v>200</v>
      </c>
      <c r="T5545">
        <v>0</v>
      </c>
      <c r="U5545">
        <v>16829.75</v>
      </c>
      <c r="V5545">
        <v>16829.75</v>
      </c>
      <c r="W5545">
        <v>200</v>
      </c>
      <c r="X5545">
        <v>0</v>
      </c>
      <c r="Y5545">
        <v>0</v>
      </c>
      <c r="Z5545">
        <v>0</v>
      </c>
      <c r="AD5545" s="1">
        <v>41573.333333333336</v>
      </c>
      <c r="AE5545" s="1">
        <v>41601.708333333336</v>
      </c>
      <c r="AG5545" s="1">
        <v>41570.333333333336</v>
      </c>
      <c r="AH5545" s="1">
        <v>41598.708333333336</v>
      </c>
      <c r="AI5545" s="1">
        <v>41570.333333333336</v>
      </c>
      <c r="AJ5545" s="1">
        <v>41598.708333333336</v>
      </c>
      <c r="AK5545" s="1">
        <v>41570.333333333336</v>
      </c>
      <c r="AL5545" s="1">
        <v>41598.708333333336</v>
      </c>
      <c r="AM5545" s="1">
        <v>41573.333333333336</v>
      </c>
      <c r="AN5545" s="1">
        <v>41601.708333333336</v>
      </c>
      <c r="AP5545" t="s">
        <v>113</v>
      </c>
      <c r="AU5545" t="s">
        <v>12124</v>
      </c>
      <c r="AY5545" t="s">
        <v>106</v>
      </c>
      <c r="AZ5545">
        <v>0</v>
      </c>
      <c r="BA5545">
        <v>0</v>
      </c>
      <c r="BD5545" s="3">
        <v>41321.663194444445</v>
      </c>
      <c r="BE5545" s="3">
        <v>41321.663888888892</v>
      </c>
      <c r="BF5545" t="s">
        <v>115</v>
      </c>
      <c r="BG5545" t="s">
        <v>115</v>
      </c>
      <c r="BH5545">
        <v>8149</v>
      </c>
      <c r="BM5545">
        <v>43420</v>
      </c>
      <c r="BR5545" t="s">
        <v>3122</v>
      </c>
      <c r="BS5545" t="s">
        <v>3123</v>
      </c>
      <c r="BU5545">
        <v>1</v>
      </c>
      <c r="BV5545" t="s">
        <v>118</v>
      </c>
      <c r="BX5545" t="s">
        <v>119</v>
      </c>
      <c r="BY5545" t="s">
        <v>119</v>
      </c>
      <c r="BZ5545" t="s">
        <v>119</v>
      </c>
      <c r="CA5545">
        <v>1</v>
      </c>
      <c r="CC5545" t="s">
        <v>120</v>
      </c>
      <c r="CH5545">
        <v>540</v>
      </c>
      <c r="CI5545">
        <v>31120</v>
      </c>
      <c r="CJ5545" t="s">
        <v>106</v>
      </c>
      <c r="CK5545" t="s">
        <v>106</v>
      </c>
      <c r="CL5545">
        <v>10</v>
      </c>
      <c r="CM5545" t="s">
        <v>2889</v>
      </c>
      <c r="CO5545">
        <v>125558</v>
      </c>
      <c r="CQ5545">
        <v>0</v>
      </c>
      <c r="CR5545">
        <v>0</v>
      </c>
      <c r="CS5545">
        <v>0</v>
      </c>
      <c r="CY5545" t="s">
        <v>123</v>
      </c>
      <c r="CZ5545" t="s">
        <v>124</v>
      </c>
      <c r="DD5545" t="str" cm="1">
        <f t="array" ref="DD5545">TEXT(_xlfn.SEQUENCE(1, DATEDIF(AG5545, AH5545, "m") + 1, AG5545, 30), "YYYY-APMM")</f>
        <v>2013-AP10</v>
      </c>
      <c r="DN5545">
        <f t="shared" si="172"/>
        <v>16829.75</v>
      </c>
      <c r="DO5545" t="str">
        <f t="shared" si="173"/>
        <v>STEEL FIXERS SK</v>
      </c>
    </row>
    <row r="5546" spans="1:119" x14ac:dyDescent="0.35">
      <c r="A5546" t="s">
        <v>105</v>
      </c>
      <c r="B5546">
        <v>504831</v>
      </c>
      <c r="C5546">
        <v>6359</v>
      </c>
      <c r="D5546">
        <v>125561</v>
      </c>
      <c r="E5546">
        <v>13662</v>
      </c>
      <c r="F5546">
        <v>0</v>
      </c>
      <c r="G5546" t="s">
        <v>106</v>
      </c>
      <c r="H5546" t="s">
        <v>106</v>
      </c>
      <c r="I5546" t="s">
        <v>106</v>
      </c>
      <c r="J5546" t="s">
        <v>107</v>
      </c>
      <c r="K5546" t="s">
        <v>108</v>
      </c>
      <c r="L5546" t="s">
        <v>109</v>
      </c>
      <c r="M5546" t="s">
        <v>110</v>
      </c>
      <c r="N5546" t="s">
        <v>12125</v>
      </c>
      <c r="O5546" t="s">
        <v>3167</v>
      </c>
      <c r="P5546">
        <v>8167</v>
      </c>
      <c r="Q5546">
        <v>16</v>
      </c>
      <c r="R5546">
        <v>0</v>
      </c>
      <c r="S5546">
        <v>112</v>
      </c>
      <c r="T5546">
        <v>0</v>
      </c>
      <c r="U5546">
        <v>1295</v>
      </c>
      <c r="V5546">
        <v>1295</v>
      </c>
      <c r="W5546">
        <v>112</v>
      </c>
      <c r="X5546">
        <v>0</v>
      </c>
      <c r="Y5546">
        <v>0</v>
      </c>
      <c r="Z5546">
        <v>0</v>
      </c>
      <c r="AD5546" s="1">
        <v>41589.333333333336</v>
      </c>
      <c r="AE5546" s="1">
        <v>41604.708333333336</v>
      </c>
      <c r="AG5546" s="1">
        <v>41587.333333333336</v>
      </c>
      <c r="AH5546" s="1">
        <v>41602.708333333336</v>
      </c>
      <c r="AI5546" s="1">
        <v>41587.333333333336</v>
      </c>
      <c r="AJ5546" s="1">
        <v>41602.708333333336</v>
      </c>
      <c r="AK5546" s="1">
        <v>41587.333333333336</v>
      </c>
      <c r="AL5546" s="1">
        <v>41602.708333333336</v>
      </c>
      <c r="AM5546" s="1">
        <v>41589.333333333336</v>
      </c>
      <c r="AN5546" s="1">
        <v>41604.708333333336</v>
      </c>
      <c r="AP5546" t="s">
        <v>113</v>
      </c>
      <c r="AU5546" t="s">
        <v>12126</v>
      </c>
      <c r="AY5546" t="s">
        <v>106</v>
      </c>
      <c r="AZ5546">
        <v>0</v>
      </c>
      <c r="BA5546">
        <v>0</v>
      </c>
      <c r="BD5546" s="3">
        <v>41321.663194444445</v>
      </c>
      <c r="BE5546" s="3">
        <v>41321.663888888892</v>
      </c>
      <c r="BF5546" t="s">
        <v>115</v>
      </c>
      <c r="BG5546" t="s">
        <v>115</v>
      </c>
      <c r="BH5546">
        <v>8149</v>
      </c>
      <c r="BM5546">
        <v>43440</v>
      </c>
      <c r="BR5546" t="s">
        <v>3145</v>
      </c>
      <c r="BS5546" t="s">
        <v>3146</v>
      </c>
      <c r="BU5546">
        <v>1</v>
      </c>
      <c r="BV5546" t="s">
        <v>118</v>
      </c>
      <c r="BX5546" t="s">
        <v>119</v>
      </c>
      <c r="BY5546" t="s">
        <v>119</v>
      </c>
      <c r="BZ5546" t="s">
        <v>119</v>
      </c>
      <c r="CA5546">
        <v>1</v>
      </c>
      <c r="CC5546" t="s">
        <v>120</v>
      </c>
      <c r="CH5546">
        <v>540</v>
      </c>
      <c r="CI5546">
        <v>31120</v>
      </c>
      <c r="CJ5546" t="s">
        <v>106</v>
      </c>
      <c r="CK5546" t="s">
        <v>106</v>
      </c>
      <c r="CL5546">
        <v>10</v>
      </c>
      <c r="CM5546" t="s">
        <v>2889</v>
      </c>
      <c r="CO5546">
        <v>125558</v>
      </c>
      <c r="CQ5546">
        <v>0</v>
      </c>
      <c r="CR5546">
        <v>0</v>
      </c>
      <c r="CS5546">
        <v>0</v>
      </c>
      <c r="CY5546" t="s">
        <v>123</v>
      </c>
      <c r="CZ5546" t="s">
        <v>124</v>
      </c>
      <c r="DD5546" t="str" cm="1">
        <f t="array" ref="DD5546">TEXT(_xlfn.SEQUENCE(1, DATEDIF(AG5546, AH5546, "m") + 1, AG5546, 30), "YYYY-APMM")</f>
        <v>2013-AP11</v>
      </c>
      <c r="DN5546">
        <f t="shared" si="172"/>
        <v>1295</v>
      </c>
      <c r="DO5546" t="str">
        <f t="shared" si="173"/>
        <v>CONCRETE MASON SK</v>
      </c>
    </row>
    <row r="5547" spans="1:119" x14ac:dyDescent="0.35">
      <c r="A5547" t="s">
        <v>105</v>
      </c>
      <c r="B5547">
        <v>504832</v>
      </c>
      <c r="C5547">
        <v>6359</v>
      </c>
      <c r="D5547">
        <v>125563</v>
      </c>
      <c r="E5547">
        <v>13662</v>
      </c>
      <c r="F5547">
        <v>0</v>
      </c>
      <c r="G5547" t="s">
        <v>106</v>
      </c>
      <c r="H5547" t="s">
        <v>106</v>
      </c>
      <c r="I5547" t="s">
        <v>106</v>
      </c>
      <c r="J5547" t="s">
        <v>107</v>
      </c>
      <c r="K5547" t="s">
        <v>108</v>
      </c>
      <c r="L5547" t="s">
        <v>109</v>
      </c>
      <c r="M5547" t="s">
        <v>110</v>
      </c>
      <c r="N5547" t="s">
        <v>12127</v>
      </c>
      <c r="O5547" t="s">
        <v>3105</v>
      </c>
      <c r="P5547">
        <v>8177</v>
      </c>
      <c r="Q5547">
        <v>0</v>
      </c>
      <c r="R5547">
        <v>0</v>
      </c>
      <c r="S5547">
        <v>200</v>
      </c>
      <c r="T5547">
        <v>0</v>
      </c>
      <c r="U5547">
        <v>1114</v>
      </c>
      <c r="V5547">
        <v>1114</v>
      </c>
      <c r="W5547">
        <v>200</v>
      </c>
      <c r="X5547">
        <v>524</v>
      </c>
      <c r="Y5547">
        <v>0</v>
      </c>
      <c r="Z5547">
        <v>524</v>
      </c>
      <c r="AD5547" s="1">
        <v>41407.333333333336</v>
      </c>
      <c r="AE5547" s="1">
        <v>41435.708333333336</v>
      </c>
      <c r="AG5547" s="1">
        <v>41407.333333333336</v>
      </c>
      <c r="AH5547" s="1">
        <v>41435.708333333336</v>
      </c>
      <c r="AI5547" s="1">
        <v>41407.333333333336</v>
      </c>
      <c r="AJ5547" s="1">
        <v>41435.708333333336</v>
      </c>
      <c r="AK5547" s="1">
        <v>41407.333333333336</v>
      </c>
      <c r="AL5547" s="1">
        <v>41435.708333333336</v>
      </c>
      <c r="AM5547" s="1">
        <v>41407.333333333336</v>
      </c>
      <c r="AN5547" s="1">
        <v>41435.708333333336</v>
      </c>
      <c r="AP5547" t="s">
        <v>113</v>
      </c>
      <c r="AU5547" t="s">
        <v>12128</v>
      </c>
      <c r="AY5547" t="s">
        <v>119</v>
      </c>
      <c r="AZ5547">
        <v>0</v>
      </c>
      <c r="BA5547">
        <v>0</v>
      </c>
      <c r="BD5547" s="3">
        <v>41321.663194444445</v>
      </c>
      <c r="BE5547" s="3">
        <v>41321.663888888892</v>
      </c>
      <c r="BF5547" t="s">
        <v>115</v>
      </c>
      <c r="BG5547" t="s">
        <v>115</v>
      </c>
      <c r="BH5547">
        <v>8149</v>
      </c>
      <c r="BM5547">
        <v>43540</v>
      </c>
      <c r="BR5547" t="s">
        <v>1299</v>
      </c>
      <c r="BS5547" t="s">
        <v>1300</v>
      </c>
      <c r="BU5547">
        <v>1</v>
      </c>
      <c r="BV5547" t="s">
        <v>118</v>
      </c>
      <c r="BX5547" t="s">
        <v>119</v>
      </c>
      <c r="BY5547" t="s">
        <v>119</v>
      </c>
      <c r="BZ5547" t="s">
        <v>119</v>
      </c>
      <c r="CA5547">
        <v>1</v>
      </c>
      <c r="CC5547" t="s">
        <v>120</v>
      </c>
      <c r="CH5547">
        <v>540</v>
      </c>
      <c r="CI5547">
        <v>31100</v>
      </c>
      <c r="CJ5547" t="s">
        <v>106</v>
      </c>
      <c r="CK5547" t="s">
        <v>106</v>
      </c>
      <c r="CL5547">
        <v>10</v>
      </c>
      <c r="CM5547" t="s">
        <v>3107</v>
      </c>
      <c r="CO5547">
        <v>125562</v>
      </c>
      <c r="CQ5547">
        <v>0</v>
      </c>
      <c r="CR5547">
        <v>0</v>
      </c>
      <c r="CS5547">
        <v>0</v>
      </c>
      <c r="CY5547" t="s">
        <v>123</v>
      </c>
      <c r="CZ5547" t="s">
        <v>124</v>
      </c>
      <c r="DD5547" t="str" cm="1">
        <f t="array" ref="DD5547">TEXT(_xlfn.SEQUENCE(1, DATEDIF(AG5547, AH5547, "m") + 1, AG5547, 30), "YYYY-APMM")</f>
        <v>2013-AP05</v>
      </c>
      <c r="DN5547">
        <f t="shared" si="172"/>
        <v>1114</v>
      </c>
      <c r="DO5547" t="str">
        <f t="shared" si="173"/>
        <v>LABOR - CIVIL</v>
      </c>
    </row>
    <row r="5548" spans="1:119" x14ac:dyDescent="0.35">
      <c r="A5548" t="s">
        <v>105</v>
      </c>
      <c r="B5548">
        <v>504833</v>
      </c>
      <c r="C5548">
        <v>6359</v>
      </c>
      <c r="D5548">
        <v>125563</v>
      </c>
      <c r="E5548">
        <v>13662</v>
      </c>
      <c r="F5548">
        <v>0</v>
      </c>
      <c r="G5548" t="s">
        <v>106</v>
      </c>
      <c r="H5548" t="s">
        <v>106</v>
      </c>
      <c r="I5548" t="s">
        <v>106</v>
      </c>
      <c r="J5548" t="s">
        <v>107</v>
      </c>
      <c r="K5548" t="s">
        <v>108</v>
      </c>
      <c r="L5548" t="s">
        <v>109</v>
      </c>
      <c r="M5548" t="s">
        <v>110</v>
      </c>
      <c r="N5548" t="s">
        <v>12129</v>
      </c>
      <c r="O5548" t="s">
        <v>3109</v>
      </c>
      <c r="P5548">
        <v>8178</v>
      </c>
      <c r="Q5548">
        <v>0</v>
      </c>
      <c r="R5548">
        <v>0</v>
      </c>
      <c r="S5548">
        <v>184</v>
      </c>
      <c r="T5548">
        <v>0</v>
      </c>
      <c r="U5548">
        <v>1584</v>
      </c>
      <c r="V5548">
        <v>1584</v>
      </c>
      <c r="W5548">
        <v>184</v>
      </c>
      <c r="X5548">
        <v>0</v>
      </c>
      <c r="Y5548">
        <v>0</v>
      </c>
      <c r="Z5548">
        <v>0</v>
      </c>
      <c r="AD5548" s="1">
        <v>41419.333333333336</v>
      </c>
      <c r="AE5548" s="1">
        <v>41444.708333333336</v>
      </c>
      <c r="AG5548" s="1">
        <v>41419.333333333336</v>
      </c>
      <c r="AH5548" s="1">
        <v>41444.708333333336</v>
      </c>
      <c r="AI5548" s="1">
        <v>41419.333333333336</v>
      </c>
      <c r="AJ5548" s="1">
        <v>41444.708333333336</v>
      </c>
      <c r="AK5548" s="1">
        <v>41419.333333333336</v>
      </c>
      <c r="AL5548" s="1">
        <v>41444.708333333336</v>
      </c>
      <c r="AM5548" s="1">
        <v>41419.333333333336</v>
      </c>
      <c r="AN5548" s="1">
        <v>41444.708333333336</v>
      </c>
      <c r="AP5548" t="s">
        <v>113</v>
      </c>
      <c r="AU5548" t="e">
        <f>+Cn9xW5vSKeVgb0RNtV1WA</f>
        <v>#NAME?</v>
      </c>
      <c r="AY5548" t="s">
        <v>119</v>
      </c>
      <c r="AZ5548">
        <v>0</v>
      </c>
      <c r="BA5548">
        <v>0</v>
      </c>
      <c r="BD5548" s="3">
        <v>41321.663194444445</v>
      </c>
      <c r="BE5548" s="3">
        <v>41321.663888888892</v>
      </c>
      <c r="BF5548" t="s">
        <v>115</v>
      </c>
      <c r="BG5548" t="s">
        <v>115</v>
      </c>
      <c r="BH5548">
        <v>8149</v>
      </c>
      <c r="BM5548">
        <v>43550</v>
      </c>
      <c r="BR5548" t="s">
        <v>116</v>
      </c>
      <c r="BS5548" t="s">
        <v>117</v>
      </c>
      <c r="BU5548">
        <v>1</v>
      </c>
      <c r="BV5548" t="s">
        <v>118</v>
      </c>
      <c r="BX5548" t="s">
        <v>119</v>
      </c>
      <c r="BY5548" t="s">
        <v>119</v>
      </c>
      <c r="BZ5548" t="s">
        <v>119</v>
      </c>
      <c r="CA5548">
        <v>1</v>
      </c>
      <c r="CC5548" t="s">
        <v>120</v>
      </c>
      <c r="CH5548">
        <v>540</v>
      </c>
      <c r="CI5548">
        <v>31100</v>
      </c>
      <c r="CJ5548" t="s">
        <v>106</v>
      </c>
      <c r="CK5548" t="s">
        <v>106</v>
      </c>
      <c r="CL5548">
        <v>10</v>
      </c>
      <c r="CM5548" t="s">
        <v>3107</v>
      </c>
      <c r="CO5548">
        <v>125562</v>
      </c>
      <c r="CQ5548">
        <v>0</v>
      </c>
      <c r="CR5548">
        <v>0</v>
      </c>
      <c r="CS5548">
        <v>0</v>
      </c>
      <c r="CY5548" t="s">
        <v>123</v>
      </c>
      <c r="CZ5548" t="s">
        <v>124</v>
      </c>
      <c r="DD5548" t="str" cm="1">
        <f t="array" ref="DD5548">TEXT(_xlfn.SEQUENCE(1, DATEDIF(AG5548, AH5548, "m") + 1, AG5548, 30), "YYYY-APMM")</f>
        <v>2013-AP05</v>
      </c>
      <c r="DN5548">
        <f t="shared" si="172"/>
        <v>1584</v>
      </c>
      <c r="DO5548" t="str">
        <f t="shared" si="173"/>
        <v>LABOR- SUBCONTRACTOR</v>
      </c>
    </row>
    <row r="5549" spans="1:119" x14ac:dyDescent="0.35">
      <c r="A5549" t="s">
        <v>105</v>
      </c>
      <c r="B5549">
        <v>504834</v>
      </c>
      <c r="C5549">
        <v>6359</v>
      </c>
      <c r="D5549">
        <v>125563</v>
      </c>
      <c r="E5549">
        <v>13662</v>
      </c>
      <c r="F5549">
        <v>0</v>
      </c>
      <c r="G5549" t="s">
        <v>106</v>
      </c>
      <c r="H5549" t="s">
        <v>106</v>
      </c>
      <c r="I5549" t="s">
        <v>106</v>
      </c>
      <c r="J5549" t="s">
        <v>107</v>
      </c>
      <c r="K5549" t="s">
        <v>108</v>
      </c>
      <c r="L5549" t="s">
        <v>109</v>
      </c>
      <c r="M5549" t="s">
        <v>110</v>
      </c>
      <c r="N5549" t="s">
        <v>12130</v>
      </c>
      <c r="O5549" t="s">
        <v>3112</v>
      </c>
      <c r="P5549">
        <v>8163</v>
      </c>
      <c r="Q5549">
        <v>0</v>
      </c>
      <c r="R5549">
        <v>0</v>
      </c>
      <c r="S5549">
        <v>184</v>
      </c>
      <c r="T5549">
        <v>0</v>
      </c>
      <c r="U5549">
        <v>794.5</v>
      </c>
      <c r="V5549">
        <v>794.5</v>
      </c>
      <c r="W5549">
        <v>184</v>
      </c>
      <c r="X5549">
        <v>0</v>
      </c>
      <c r="Y5549">
        <v>0</v>
      </c>
      <c r="Z5549">
        <v>0</v>
      </c>
      <c r="AD5549" s="1">
        <v>41422.333333333336</v>
      </c>
      <c r="AE5549" s="1">
        <v>41448.708333333336</v>
      </c>
      <c r="AG5549" s="1">
        <v>41422.333333333336</v>
      </c>
      <c r="AH5549" s="1">
        <v>41448.708333333336</v>
      </c>
      <c r="AI5549" s="1">
        <v>41422.333333333336</v>
      </c>
      <c r="AJ5549" s="1">
        <v>41448.708333333336</v>
      </c>
      <c r="AK5549" s="1">
        <v>41422.333333333336</v>
      </c>
      <c r="AL5549" s="1">
        <v>41448.708333333336</v>
      </c>
      <c r="AM5549" s="1">
        <v>41422.333333333336</v>
      </c>
      <c r="AN5549" s="1">
        <v>41448.708333333336</v>
      </c>
      <c r="AP5549" t="s">
        <v>113</v>
      </c>
      <c r="AU5549" t="e">
        <f>+AGgtO6bSTWzx7fJiMigDA</f>
        <v>#NAME?</v>
      </c>
      <c r="AY5549" t="s">
        <v>119</v>
      </c>
      <c r="AZ5549">
        <v>0</v>
      </c>
      <c r="BA5549">
        <v>0</v>
      </c>
      <c r="BD5549" s="3">
        <v>41321.663194444445</v>
      </c>
      <c r="BE5549" s="3">
        <v>41321.663888888892</v>
      </c>
      <c r="BF5549" t="s">
        <v>115</v>
      </c>
      <c r="BG5549" t="s">
        <v>115</v>
      </c>
      <c r="BH5549">
        <v>8149</v>
      </c>
      <c r="BM5549">
        <v>43400</v>
      </c>
      <c r="BR5549" t="s">
        <v>3114</v>
      </c>
      <c r="BS5549" t="s">
        <v>3115</v>
      </c>
      <c r="BU5549">
        <v>1</v>
      </c>
      <c r="BV5549" t="s">
        <v>118</v>
      </c>
      <c r="BX5549" t="s">
        <v>119</v>
      </c>
      <c r="BY5549" t="s">
        <v>119</v>
      </c>
      <c r="BZ5549" t="s">
        <v>119</v>
      </c>
      <c r="CA5549">
        <v>1</v>
      </c>
      <c r="CC5549" t="s">
        <v>120</v>
      </c>
      <c r="CH5549">
        <v>540</v>
      </c>
      <c r="CI5549">
        <v>31100</v>
      </c>
      <c r="CJ5549" t="s">
        <v>106</v>
      </c>
      <c r="CK5549" t="s">
        <v>106</v>
      </c>
      <c r="CL5549">
        <v>10</v>
      </c>
      <c r="CM5549" t="s">
        <v>3107</v>
      </c>
      <c r="CO5549">
        <v>125562</v>
      </c>
      <c r="CQ5549">
        <v>0</v>
      </c>
      <c r="CR5549">
        <v>0</v>
      </c>
      <c r="CS5549">
        <v>0</v>
      </c>
      <c r="CY5549" t="s">
        <v>123</v>
      </c>
      <c r="CZ5549" t="s">
        <v>124</v>
      </c>
      <c r="DD5549" t="str" cm="1">
        <f t="array" ref="DD5549">TEXT(_xlfn.SEQUENCE(1, DATEDIF(AG5549, AH5549, "m") + 1, AG5549, 30), "YYYY-APMM")</f>
        <v>2013-AP05</v>
      </c>
      <c r="DN5549">
        <f t="shared" si="172"/>
        <v>794.5</v>
      </c>
      <c r="DO5549" t="str">
        <f t="shared" si="173"/>
        <v>BLINDING MASON SK</v>
      </c>
    </row>
    <row r="5550" spans="1:119" x14ac:dyDescent="0.35">
      <c r="A5550" t="s">
        <v>105</v>
      </c>
      <c r="B5550">
        <v>504835</v>
      </c>
      <c r="C5550">
        <v>6359</v>
      </c>
      <c r="D5550">
        <v>125563</v>
      </c>
      <c r="E5550">
        <v>13662</v>
      </c>
      <c r="F5550">
        <v>0</v>
      </c>
      <c r="G5550" t="s">
        <v>106</v>
      </c>
      <c r="H5550" t="s">
        <v>106</v>
      </c>
      <c r="I5550" t="s">
        <v>106</v>
      </c>
      <c r="J5550" t="s">
        <v>107</v>
      </c>
      <c r="K5550" t="s">
        <v>108</v>
      </c>
      <c r="L5550" t="s">
        <v>109</v>
      </c>
      <c r="M5550" t="s">
        <v>110</v>
      </c>
      <c r="N5550" t="s">
        <v>12131</v>
      </c>
      <c r="O5550" t="s">
        <v>3117</v>
      </c>
      <c r="P5550">
        <v>8164</v>
      </c>
      <c r="Q5550">
        <v>0</v>
      </c>
      <c r="R5550">
        <v>0</v>
      </c>
      <c r="S5550">
        <v>200</v>
      </c>
      <c r="T5550">
        <v>0</v>
      </c>
      <c r="U5550">
        <v>574.75</v>
      </c>
      <c r="V5550">
        <v>574.75</v>
      </c>
      <c r="W5550">
        <v>200</v>
      </c>
      <c r="X5550">
        <v>0</v>
      </c>
      <c r="Y5550">
        <v>0</v>
      </c>
      <c r="Z5550">
        <v>0</v>
      </c>
      <c r="AD5550" s="1">
        <v>41428.333333333336</v>
      </c>
      <c r="AE5550" s="1">
        <v>41456.708333333336</v>
      </c>
      <c r="AG5550" s="1">
        <v>41428.333333333336</v>
      </c>
      <c r="AH5550" s="1">
        <v>41456.708333333336</v>
      </c>
      <c r="AI5550" s="1">
        <v>41428.333333333336</v>
      </c>
      <c r="AJ5550" s="1">
        <v>41456.708333333336</v>
      </c>
      <c r="AK5550" s="1">
        <v>41428.333333333336</v>
      </c>
      <c r="AL5550" s="1">
        <v>41456.708333333336</v>
      </c>
      <c r="AM5550" s="1">
        <v>41428.333333333336</v>
      </c>
      <c r="AN5550" s="1">
        <v>41456.708333333336</v>
      </c>
      <c r="AP5550" t="s">
        <v>113</v>
      </c>
      <c r="AU5550" t="s">
        <v>12132</v>
      </c>
      <c r="AY5550" t="s">
        <v>119</v>
      </c>
      <c r="AZ5550">
        <v>0</v>
      </c>
      <c r="BA5550">
        <v>0</v>
      </c>
      <c r="BD5550" s="3">
        <v>41321.663194444445</v>
      </c>
      <c r="BE5550" s="3">
        <v>41321.663888888892</v>
      </c>
      <c r="BF5550" t="s">
        <v>115</v>
      </c>
      <c r="BG5550" t="s">
        <v>115</v>
      </c>
      <c r="BH5550">
        <v>8149</v>
      </c>
      <c r="BM5550">
        <v>43410</v>
      </c>
      <c r="BR5550" t="s">
        <v>2865</v>
      </c>
      <c r="BS5550" t="s">
        <v>2866</v>
      </c>
      <c r="BU5550">
        <v>1</v>
      </c>
      <c r="BV5550" t="s">
        <v>118</v>
      </c>
      <c r="BX5550" t="s">
        <v>119</v>
      </c>
      <c r="BY5550" t="s">
        <v>119</v>
      </c>
      <c r="BZ5550" t="s">
        <v>119</v>
      </c>
      <c r="CA5550">
        <v>1</v>
      </c>
      <c r="CC5550" t="s">
        <v>120</v>
      </c>
      <c r="CH5550">
        <v>540</v>
      </c>
      <c r="CI5550">
        <v>31100</v>
      </c>
      <c r="CJ5550" t="s">
        <v>106</v>
      </c>
      <c r="CK5550" t="s">
        <v>106</v>
      </c>
      <c r="CL5550">
        <v>10</v>
      </c>
      <c r="CM5550" t="s">
        <v>3107</v>
      </c>
      <c r="CO5550">
        <v>125562</v>
      </c>
      <c r="CQ5550">
        <v>0</v>
      </c>
      <c r="CR5550">
        <v>0</v>
      </c>
      <c r="CS5550">
        <v>0</v>
      </c>
      <c r="CY5550" t="s">
        <v>123</v>
      </c>
      <c r="CZ5550" t="s">
        <v>124</v>
      </c>
      <c r="DD5550" t="str" cm="1">
        <f t="array" ref="DD5550">TEXT(_xlfn.SEQUENCE(1, DATEDIF(AG5550, AH5550, "m") + 1, AG5550, 30), "YYYY-APMM")</f>
        <v>2013-AP06</v>
      </c>
      <c r="DN5550">
        <f t="shared" si="172"/>
        <v>574.75</v>
      </c>
      <c r="DO5550" t="str">
        <f t="shared" si="173"/>
        <v>SCREED MASON SK</v>
      </c>
    </row>
    <row r="5551" spans="1:119" x14ac:dyDescent="0.35">
      <c r="A5551" t="s">
        <v>105</v>
      </c>
      <c r="B5551">
        <v>504836</v>
      </c>
      <c r="C5551">
        <v>6359</v>
      </c>
      <c r="D5551">
        <v>125563</v>
      </c>
      <c r="E5551">
        <v>13662</v>
      </c>
      <c r="F5551">
        <v>0</v>
      </c>
      <c r="G5551" t="s">
        <v>106</v>
      </c>
      <c r="H5551" t="s">
        <v>106</v>
      </c>
      <c r="I5551" t="s">
        <v>106</v>
      </c>
      <c r="J5551" t="s">
        <v>107</v>
      </c>
      <c r="K5551" t="s">
        <v>108</v>
      </c>
      <c r="L5551" t="s">
        <v>109</v>
      </c>
      <c r="M5551" t="s">
        <v>110</v>
      </c>
      <c r="N5551" t="s">
        <v>12133</v>
      </c>
      <c r="O5551" t="s">
        <v>3120</v>
      </c>
      <c r="P5551">
        <v>8165</v>
      </c>
      <c r="Q5551">
        <v>0</v>
      </c>
      <c r="R5551">
        <v>0</v>
      </c>
      <c r="S5551">
        <v>160</v>
      </c>
      <c r="T5551">
        <v>0</v>
      </c>
      <c r="U5551">
        <v>7778.75</v>
      </c>
      <c r="V5551">
        <v>7778.75</v>
      </c>
      <c r="W5551">
        <v>160</v>
      </c>
      <c r="X5551">
        <v>0</v>
      </c>
      <c r="Y5551">
        <v>0</v>
      </c>
      <c r="Z5551">
        <v>0</v>
      </c>
      <c r="AD5551" s="1">
        <v>41443.333333333336</v>
      </c>
      <c r="AE5551" s="1">
        <v>41465.708333333336</v>
      </c>
      <c r="AG5551" s="1">
        <v>41443.333333333336</v>
      </c>
      <c r="AH5551" s="1">
        <v>41465.708333333336</v>
      </c>
      <c r="AI5551" s="1">
        <v>41443.333333333336</v>
      </c>
      <c r="AJ5551" s="1">
        <v>41465.708333333336</v>
      </c>
      <c r="AK5551" s="1">
        <v>41443.333333333336</v>
      </c>
      <c r="AL5551" s="1">
        <v>41465.708333333336</v>
      </c>
      <c r="AM5551" s="1">
        <v>41443.333333333336</v>
      </c>
      <c r="AN5551" s="1">
        <v>41465.708333333336</v>
      </c>
      <c r="AP5551" t="s">
        <v>113</v>
      </c>
      <c r="AU5551" t="s">
        <v>12134</v>
      </c>
      <c r="AY5551" t="s">
        <v>119</v>
      </c>
      <c r="AZ5551">
        <v>0</v>
      </c>
      <c r="BA5551">
        <v>0</v>
      </c>
      <c r="BD5551" s="3">
        <v>41321.663194444445</v>
      </c>
      <c r="BE5551" s="3">
        <v>41321.663888888892</v>
      </c>
      <c r="BF5551" t="s">
        <v>115</v>
      </c>
      <c r="BG5551" t="s">
        <v>115</v>
      </c>
      <c r="BH5551">
        <v>8149</v>
      </c>
      <c r="BM5551">
        <v>43420</v>
      </c>
      <c r="BR5551" t="s">
        <v>3122</v>
      </c>
      <c r="BS5551" t="s">
        <v>3123</v>
      </c>
      <c r="BU5551">
        <v>1</v>
      </c>
      <c r="BV5551" t="s">
        <v>118</v>
      </c>
      <c r="BX5551" t="s">
        <v>119</v>
      </c>
      <c r="BY5551" t="s">
        <v>119</v>
      </c>
      <c r="BZ5551" t="s">
        <v>119</v>
      </c>
      <c r="CA5551">
        <v>1</v>
      </c>
      <c r="CC5551" t="s">
        <v>120</v>
      </c>
      <c r="CH5551">
        <v>540</v>
      </c>
      <c r="CI5551">
        <v>31100</v>
      </c>
      <c r="CJ5551" t="s">
        <v>106</v>
      </c>
      <c r="CK5551" t="s">
        <v>106</v>
      </c>
      <c r="CL5551">
        <v>10</v>
      </c>
      <c r="CM5551" t="s">
        <v>3107</v>
      </c>
      <c r="CO5551">
        <v>125562</v>
      </c>
      <c r="CQ5551">
        <v>0</v>
      </c>
      <c r="CR5551">
        <v>0</v>
      </c>
      <c r="CS5551">
        <v>0</v>
      </c>
      <c r="CY5551" t="s">
        <v>123</v>
      </c>
      <c r="CZ5551" t="s">
        <v>124</v>
      </c>
      <c r="DD5551" t="str" cm="1">
        <f t="array" ref="DD5551">TEXT(_xlfn.SEQUENCE(1, DATEDIF(AG5551, AH5551, "m") + 1, AG5551, 30), "YYYY-APMM")</f>
        <v>2013-AP06</v>
      </c>
      <c r="DN5551">
        <f t="shared" si="172"/>
        <v>7778.75</v>
      </c>
      <c r="DO5551" t="str">
        <f t="shared" si="173"/>
        <v>STEEL FIXERS SK</v>
      </c>
    </row>
    <row r="5552" spans="1:119" x14ac:dyDescent="0.35">
      <c r="A5552" t="s">
        <v>105</v>
      </c>
      <c r="B5552">
        <v>504837</v>
      </c>
      <c r="C5552">
        <v>6359</v>
      </c>
      <c r="D5552">
        <v>125563</v>
      </c>
      <c r="E5552">
        <v>13662</v>
      </c>
      <c r="F5552">
        <v>0</v>
      </c>
      <c r="G5552" t="s">
        <v>106</v>
      </c>
      <c r="H5552" t="s">
        <v>106</v>
      </c>
      <c r="I5552" t="s">
        <v>106</v>
      </c>
      <c r="J5552" t="s">
        <v>107</v>
      </c>
      <c r="K5552" t="s">
        <v>108</v>
      </c>
      <c r="L5552" t="s">
        <v>109</v>
      </c>
      <c r="M5552" t="s">
        <v>110</v>
      </c>
      <c r="N5552" t="s">
        <v>12135</v>
      </c>
      <c r="O5552" t="s">
        <v>3137</v>
      </c>
      <c r="P5552">
        <v>8165</v>
      </c>
      <c r="Q5552">
        <v>0</v>
      </c>
      <c r="R5552">
        <v>0</v>
      </c>
      <c r="S5552">
        <v>200</v>
      </c>
      <c r="T5552">
        <v>0</v>
      </c>
      <c r="U5552">
        <v>1606.5</v>
      </c>
      <c r="V5552">
        <v>1606.5</v>
      </c>
      <c r="W5552">
        <v>200</v>
      </c>
      <c r="X5552">
        <v>0</v>
      </c>
      <c r="Y5552">
        <v>0</v>
      </c>
      <c r="Z5552">
        <v>0</v>
      </c>
      <c r="AD5552" s="1">
        <v>41452.333333333336</v>
      </c>
      <c r="AE5552" s="1">
        <v>41480.708333333336</v>
      </c>
      <c r="AG5552" s="1">
        <v>41452.333333333336</v>
      </c>
      <c r="AH5552" s="1">
        <v>41480.708333333336</v>
      </c>
      <c r="AI5552" s="1">
        <v>41452.333333333336</v>
      </c>
      <c r="AJ5552" s="1">
        <v>41480.708333333336</v>
      </c>
      <c r="AK5552" s="1">
        <v>41452.333333333336</v>
      </c>
      <c r="AL5552" s="1">
        <v>41480.708333333336</v>
      </c>
      <c r="AM5552" s="1">
        <v>41452.333333333336</v>
      </c>
      <c r="AN5552" s="1">
        <v>41480.708333333336</v>
      </c>
      <c r="AP5552" t="s">
        <v>113</v>
      </c>
      <c r="AU5552" t="s">
        <v>12136</v>
      </c>
      <c r="AY5552" t="s">
        <v>119</v>
      </c>
      <c r="AZ5552">
        <v>0</v>
      </c>
      <c r="BA5552">
        <v>0</v>
      </c>
      <c r="BD5552" s="3">
        <v>41321.663194444445</v>
      </c>
      <c r="BE5552" s="3">
        <v>41321.663888888892</v>
      </c>
      <c r="BF5552" t="s">
        <v>115</v>
      </c>
      <c r="BG5552" t="s">
        <v>115</v>
      </c>
      <c r="BH5552">
        <v>8149</v>
      </c>
      <c r="BM5552">
        <v>43420</v>
      </c>
      <c r="BR5552" t="s">
        <v>3122</v>
      </c>
      <c r="BS5552" t="s">
        <v>3123</v>
      </c>
      <c r="BU5552">
        <v>1</v>
      </c>
      <c r="BV5552" t="s">
        <v>118</v>
      </c>
      <c r="BX5552" t="s">
        <v>119</v>
      </c>
      <c r="BY5552" t="s">
        <v>119</v>
      </c>
      <c r="BZ5552" t="s">
        <v>119</v>
      </c>
      <c r="CA5552">
        <v>1</v>
      </c>
      <c r="CC5552" t="s">
        <v>120</v>
      </c>
      <c r="CH5552">
        <v>540</v>
      </c>
      <c r="CI5552">
        <v>31100</v>
      </c>
      <c r="CJ5552" t="s">
        <v>106</v>
      </c>
      <c r="CK5552" t="s">
        <v>106</v>
      </c>
      <c r="CL5552">
        <v>10</v>
      </c>
      <c r="CM5552" t="s">
        <v>3107</v>
      </c>
      <c r="CO5552">
        <v>125562</v>
      </c>
      <c r="CQ5552">
        <v>0</v>
      </c>
      <c r="CR5552">
        <v>0</v>
      </c>
      <c r="CS5552">
        <v>0</v>
      </c>
      <c r="CY5552" t="s">
        <v>123</v>
      </c>
      <c r="CZ5552" t="s">
        <v>124</v>
      </c>
      <c r="DD5552" t="str" cm="1">
        <f t="array" ref="DD5552">TEXT(_xlfn.SEQUENCE(1, DATEDIF(AG5552, AH5552, "m") + 1, AG5552, 30), "YYYY-APMM")</f>
        <v>2013-AP06</v>
      </c>
      <c r="DN5552">
        <f t="shared" si="172"/>
        <v>1606.5</v>
      </c>
      <c r="DO5552" t="str">
        <f t="shared" si="173"/>
        <v>STEEL FIXERS SK</v>
      </c>
    </row>
    <row r="5553" spans="1:119" x14ac:dyDescent="0.35">
      <c r="A5553" t="s">
        <v>105</v>
      </c>
      <c r="B5553">
        <v>504838</v>
      </c>
      <c r="C5553">
        <v>6359</v>
      </c>
      <c r="D5553">
        <v>125563</v>
      </c>
      <c r="E5553">
        <v>13662</v>
      </c>
      <c r="F5553">
        <v>0</v>
      </c>
      <c r="G5553" t="s">
        <v>106</v>
      </c>
      <c r="H5553" t="s">
        <v>106</v>
      </c>
      <c r="I5553" t="s">
        <v>106</v>
      </c>
      <c r="J5553" t="s">
        <v>107</v>
      </c>
      <c r="K5553" t="s">
        <v>108</v>
      </c>
      <c r="L5553" t="s">
        <v>109</v>
      </c>
      <c r="M5553" t="s">
        <v>110</v>
      </c>
      <c r="N5553" t="s">
        <v>12137</v>
      </c>
      <c r="O5553" t="s">
        <v>3125</v>
      </c>
      <c r="P5553">
        <v>8178</v>
      </c>
      <c r="Q5553">
        <v>0</v>
      </c>
      <c r="R5553">
        <v>0</v>
      </c>
      <c r="S5553">
        <v>200</v>
      </c>
      <c r="T5553">
        <v>0</v>
      </c>
      <c r="U5553">
        <v>516</v>
      </c>
      <c r="V5553">
        <v>516</v>
      </c>
      <c r="W5553">
        <v>200</v>
      </c>
      <c r="X5553">
        <v>0</v>
      </c>
      <c r="Y5553">
        <v>0</v>
      </c>
      <c r="Z5553">
        <v>0</v>
      </c>
      <c r="AD5553" s="1">
        <v>41462.333333333336</v>
      </c>
      <c r="AE5553" s="1">
        <v>41490.708333333336</v>
      </c>
      <c r="AG5553" s="1">
        <v>41462.333333333336</v>
      </c>
      <c r="AH5553" s="1">
        <v>41490.708333333336</v>
      </c>
      <c r="AI5553" s="1">
        <v>41462.333333333336</v>
      </c>
      <c r="AJ5553" s="1">
        <v>41490.708333333336</v>
      </c>
      <c r="AK5553" s="1">
        <v>41462.333333333336</v>
      </c>
      <c r="AL5553" s="1">
        <v>41490.708333333336</v>
      </c>
      <c r="AM5553" s="1">
        <v>41462.333333333336</v>
      </c>
      <c r="AN5553" s="1">
        <v>41490.708333333336</v>
      </c>
      <c r="AP5553" t="s">
        <v>113</v>
      </c>
      <c r="AU5553" t="s">
        <v>12138</v>
      </c>
      <c r="AY5553" t="s">
        <v>119</v>
      </c>
      <c r="AZ5553">
        <v>0</v>
      </c>
      <c r="BA5553">
        <v>0</v>
      </c>
      <c r="BD5553" s="3">
        <v>41321.663194444445</v>
      </c>
      <c r="BE5553" s="3">
        <v>41321.663888888892</v>
      </c>
      <c r="BF5553" t="s">
        <v>115</v>
      </c>
      <c r="BG5553" t="s">
        <v>115</v>
      </c>
      <c r="BH5553">
        <v>8149</v>
      </c>
      <c r="BM5553">
        <v>43550</v>
      </c>
      <c r="BR5553" t="s">
        <v>116</v>
      </c>
      <c r="BS5553" t="s">
        <v>117</v>
      </c>
      <c r="BU5553">
        <v>1</v>
      </c>
      <c r="BV5553" t="s">
        <v>118</v>
      </c>
      <c r="BX5553" t="s">
        <v>119</v>
      </c>
      <c r="BY5553" t="s">
        <v>119</v>
      </c>
      <c r="BZ5553" t="s">
        <v>119</v>
      </c>
      <c r="CA5553">
        <v>1</v>
      </c>
      <c r="CC5553" t="s">
        <v>120</v>
      </c>
      <c r="CH5553">
        <v>540</v>
      </c>
      <c r="CI5553">
        <v>31100</v>
      </c>
      <c r="CJ5553" t="s">
        <v>106</v>
      </c>
      <c r="CK5553" t="s">
        <v>106</v>
      </c>
      <c r="CL5553">
        <v>10</v>
      </c>
      <c r="CM5553" t="s">
        <v>3107</v>
      </c>
      <c r="CO5553">
        <v>125562</v>
      </c>
      <c r="CQ5553">
        <v>0</v>
      </c>
      <c r="CR5553">
        <v>0</v>
      </c>
      <c r="CS5553">
        <v>0</v>
      </c>
      <c r="CY5553" t="s">
        <v>123</v>
      </c>
      <c r="CZ5553" t="s">
        <v>124</v>
      </c>
      <c r="DD5553" t="str" cm="1">
        <f t="array" ref="DD5553">TEXT(_xlfn.SEQUENCE(1, DATEDIF(AG5553, AH5553, "m") + 1, AG5553, 30), "YYYY-APMM")</f>
        <v>2013-AP07</v>
      </c>
      <c r="DN5553">
        <f t="shared" si="172"/>
        <v>516</v>
      </c>
      <c r="DO5553" t="str">
        <f t="shared" si="173"/>
        <v>LABOR- SUBCONTRACTOR</v>
      </c>
    </row>
    <row r="5554" spans="1:119" x14ac:dyDescent="0.35">
      <c r="A5554" t="s">
        <v>105</v>
      </c>
      <c r="B5554">
        <v>504839</v>
      </c>
      <c r="C5554">
        <v>6359</v>
      </c>
      <c r="D5554">
        <v>125563</v>
      </c>
      <c r="E5554">
        <v>13662</v>
      </c>
      <c r="F5554">
        <v>0</v>
      </c>
      <c r="G5554" t="s">
        <v>106</v>
      </c>
      <c r="H5554" t="s">
        <v>106</v>
      </c>
      <c r="I5554" t="s">
        <v>106</v>
      </c>
      <c r="J5554" t="s">
        <v>107</v>
      </c>
      <c r="K5554" t="s">
        <v>108</v>
      </c>
      <c r="L5554" t="s">
        <v>109</v>
      </c>
      <c r="M5554" t="s">
        <v>110</v>
      </c>
      <c r="N5554" t="s">
        <v>12139</v>
      </c>
      <c r="O5554" t="s">
        <v>3128</v>
      </c>
      <c r="P5554">
        <v>8177</v>
      </c>
      <c r="Q5554">
        <v>0</v>
      </c>
      <c r="R5554">
        <v>0</v>
      </c>
      <c r="S5554">
        <v>200</v>
      </c>
      <c r="T5554">
        <v>0</v>
      </c>
      <c r="U5554">
        <v>1041</v>
      </c>
      <c r="V5554">
        <v>1041</v>
      </c>
      <c r="W5554">
        <v>200</v>
      </c>
      <c r="X5554">
        <v>825</v>
      </c>
      <c r="Y5554">
        <v>0</v>
      </c>
      <c r="Z5554">
        <v>825</v>
      </c>
      <c r="AD5554" s="1">
        <v>41476.333333333336</v>
      </c>
      <c r="AE5554" s="1">
        <v>41507.708333333336</v>
      </c>
      <c r="AG5554" s="1">
        <v>41476.333333333336</v>
      </c>
      <c r="AH5554" s="1">
        <v>41507.708333333336</v>
      </c>
      <c r="AI5554" s="1">
        <v>41476.333333333336</v>
      </c>
      <c r="AJ5554" s="1">
        <v>41507.708333333336</v>
      </c>
      <c r="AK5554" s="1">
        <v>41476.333333333336</v>
      </c>
      <c r="AL5554" s="1">
        <v>41507.708333333336</v>
      </c>
      <c r="AM5554" s="1">
        <v>41476.333333333336</v>
      </c>
      <c r="AN5554" s="1">
        <v>41507.708333333336</v>
      </c>
      <c r="AP5554" t="s">
        <v>113</v>
      </c>
      <c r="AU5554" t="s">
        <v>12140</v>
      </c>
      <c r="AY5554" t="s">
        <v>119</v>
      </c>
      <c r="AZ5554">
        <v>0</v>
      </c>
      <c r="BA5554">
        <v>0</v>
      </c>
      <c r="BD5554" s="3">
        <v>41321.663194444445</v>
      </c>
      <c r="BE5554" s="3">
        <v>41321.663888888892</v>
      </c>
      <c r="BF5554" t="s">
        <v>115</v>
      </c>
      <c r="BG5554" t="s">
        <v>115</v>
      </c>
      <c r="BH5554">
        <v>8149</v>
      </c>
      <c r="BM5554">
        <v>43540</v>
      </c>
      <c r="BR5554" t="s">
        <v>1299</v>
      </c>
      <c r="BS5554" t="s">
        <v>1300</v>
      </c>
      <c r="BU5554">
        <v>1</v>
      </c>
      <c r="BV5554" t="s">
        <v>118</v>
      </c>
      <c r="BX5554" t="s">
        <v>119</v>
      </c>
      <c r="BY5554" t="s">
        <v>119</v>
      </c>
      <c r="BZ5554" t="s">
        <v>119</v>
      </c>
      <c r="CA5554">
        <v>1</v>
      </c>
      <c r="CC5554" t="s">
        <v>120</v>
      </c>
      <c r="CH5554">
        <v>540</v>
      </c>
      <c r="CI5554">
        <v>31100</v>
      </c>
      <c r="CJ5554" t="s">
        <v>106</v>
      </c>
      <c r="CK5554" t="s">
        <v>106</v>
      </c>
      <c r="CL5554">
        <v>10</v>
      </c>
      <c r="CM5554" t="s">
        <v>3107</v>
      </c>
      <c r="CO5554">
        <v>125562</v>
      </c>
      <c r="CQ5554">
        <v>0</v>
      </c>
      <c r="CR5554">
        <v>0</v>
      </c>
      <c r="CS5554">
        <v>0</v>
      </c>
      <c r="CY5554" t="s">
        <v>123</v>
      </c>
      <c r="CZ5554" t="s">
        <v>124</v>
      </c>
      <c r="DD5554" t="str" cm="1">
        <f t="array" ref="DD5554:DE5554">TEXT(_xlfn.SEQUENCE(1, DATEDIF(AG5554, AH5554, "m") + 1, AG5554, 30), "YYYY-APMM")</f>
        <v>2013-AP07</v>
      </c>
      <c r="DE5554" t="str">
        <v>2013-AP08</v>
      </c>
      <c r="DN5554">
        <f t="shared" si="172"/>
        <v>520.5</v>
      </c>
      <c r="DO5554" t="str">
        <f t="shared" si="173"/>
        <v>LABOR - CIVIL</v>
      </c>
    </row>
    <row r="5555" spans="1:119" x14ac:dyDescent="0.35">
      <c r="A5555" t="s">
        <v>105</v>
      </c>
      <c r="B5555">
        <v>504840</v>
      </c>
      <c r="C5555">
        <v>6359</v>
      </c>
      <c r="D5555">
        <v>125563</v>
      </c>
      <c r="E5555">
        <v>13662</v>
      </c>
      <c r="F5555">
        <v>0</v>
      </c>
      <c r="G5555" t="s">
        <v>106</v>
      </c>
      <c r="H5555" t="s">
        <v>106</v>
      </c>
      <c r="I5555" t="s">
        <v>106</v>
      </c>
      <c r="J5555" t="s">
        <v>107</v>
      </c>
      <c r="K5555" t="s">
        <v>108</v>
      </c>
      <c r="L5555" t="s">
        <v>109</v>
      </c>
      <c r="M5555" t="s">
        <v>110</v>
      </c>
      <c r="N5555" t="s">
        <v>12141</v>
      </c>
      <c r="O5555" t="s">
        <v>3131</v>
      </c>
      <c r="P5555">
        <v>8163</v>
      </c>
      <c r="Q5555">
        <v>0</v>
      </c>
      <c r="R5555">
        <v>0</v>
      </c>
      <c r="S5555">
        <v>200</v>
      </c>
      <c r="T5555">
        <v>0</v>
      </c>
      <c r="U5555">
        <v>7568.75</v>
      </c>
      <c r="V5555">
        <v>7568.75</v>
      </c>
      <c r="W5555">
        <v>200</v>
      </c>
      <c r="X5555">
        <v>0</v>
      </c>
      <c r="Y5555">
        <v>0</v>
      </c>
      <c r="Z5555">
        <v>0</v>
      </c>
      <c r="AD5555" s="1">
        <v>41492.333333333336</v>
      </c>
      <c r="AE5555" s="1">
        <v>41524.708333333336</v>
      </c>
      <c r="AG5555" s="1">
        <v>41492.333333333336</v>
      </c>
      <c r="AH5555" s="1">
        <v>41524.708333333336</v>
      </c>
      <c r="AI5555" s="1">
        <v>41492.333333333336</v>
      </c>
      <c r="AJ5555" s="1">
        <v>41524.708333333336</v>
      </c>
      <c r="AK5555" s="1">
        <v>41492.333333333336</v>
      </c>
      <c r="AL5555" s="1">
        <v>41524.708333333336</v>
      </c>
      <c r="AM5555" s="1">
        <v>41492.333333333336</v>
      </c>
      <c r="AN5555" s="1">
        <v>41524.708333333336</v>
      </c>
      <c r="AP5555" t="s">
        <v>113</v>
      </c>
      <c r="AU5555" t="s">
        <v>12142</v>
      </c>
      <c r="AY5555" t="s">
        <v>119</v>
      </c>
      <c r="AZ5555">
        <v>0</v>
      </c>
      <c r="BA5555">
        <v>0</v>
      </c>
      <c r="BD5555" s="3">
        <v>41321.663194444445</v>
      </c>
      <c r="BE5555" s="3">
        <v>41321.663888888892</v>
      </c>
      <c r="BF5555" t="s">
        <v>115</v>
      </c>
      <c r="BG5555" t="s">
        <v>115</v>
      </c>
      <c r="BH5555">
        <v>8149</v>
      </c>
      <c r="BM5555">
        <v>43400</v>
      </c>
      <c r="BR5555" t="s">
        <v>3114</v>
      </c>
      <c r="BS5555" t="s">
        <v>3115</v>
      </c>
      <c r="BU5555">
        <v>1</v>
      </c>
      <c r="BV5555" t="s">
        <v>118</v>
      </c>
      <c r="BX5555" t="s">
        <v>119</v>
      </c>
      <c r="BY5555" t="s">
        <v>119</v>
      </c>
      <c r="BZ5555" t="s">
        <v>119</v>
      </c>
      <c r="CA5555">
        <v>1</v>
      </c>
      <c r="CC5555" t="s">
        <v>120</v>
      </c>
      <c r="CH5555">
        <v>540</v>
      </c>
      <c r="CI5555">
        <v>31100</v>
      </c>
      <c r="CJ5555" t="s">
        <v>106</v>
      </c>
      <c r="CK5555" t="s">
        <v>106</v>
      </c>
      <c r="CL5555">
        <v>10</v>
      </c>
      <c r="CM5555" t="s">
        <v>3107</v>
      </c>
      <c r="CO5555">
        <v>125562</v>
      </c>
      <c r="CQ5555">
        <v>0</v>
      </c>
      <c r="CR5555">
        <v>0</v>
      </c>
      <c r="CS5555">
        <v>0</v>
      </c>
      <c r="CY5555" t="s">
        <v>123</v>
      </c>
      <c r="CZ5555" t="s">
        <v>124</v>
      </c>
      <c r="DD5555" t="str" cm="1">
        <f t="array" ref="DD5555:DE5555">TEXT(_xlfn.SEQUENCE(1, DATEDIF(AG5555, AH5555, "m") + 1, AG5555, 30), "YYYY-APMM")</f>
        <v>2013-AP08</v>
      </c>
      <c r="DE5555" t="str">
        <v>2013-AP09</v>
      </c>
      <c r="DN5555">
        <f t="shared" si="172"/>
        <v>3784.375</v>
      </c>
      <c r="DO5555" t="str">
        <f t="shared" si="173"/>
        <v>BLINDING MASON SK</v>
      </c>
    </row>
    <row r="5556" spans="1:119" x14ac:dyDescent="0.35">
      <c r="A5556" t="s">
        <v>105</v>
      </c>
      <c r="B5556">
        <v>504841</v>
      </c>
      <c r="C5556">
        <v>6359</v>
      </c>
      <c r="D5556">
        <v>125563</v>
      </c>
      <c r="E5556">
        <v>13662</v>
      </c>
      <c r="F5556">
        <v>0</v>
      </c>
      <c r="G5556" t="s">
        <v>106</v>
      </c>
      <c r="H5556" t="s">
        <v>106</v>
      </c>
      <c r="I5556" t="s">
        <v>106</v>
      </c>
      <c r="J5556" t="s">
        <v>107</v>
      </c>
      <c r="K5556" t="s">
        <v>108</v>
      </c>
      <c r="L5556" t="s">
        <v>109</v>
      </c>
      <c r="M5556" t="s">
        <v>110</v>
      </c>
      <c r="N5556" t="s">
        <v>12143</v>
      </c>
      <c r="O5556" t="s">
        <v>3134</v>
      </c>
      <c r="P5556">
        <v>8163</v>
      </c>
      <c r="Q5556">
        <v>0</v>
      </c>
      <c r="R5556">
        <v>0</v>
      </c>
      <c r="S5556">
        <v>200</v>
      </c>
      <c r="T5556">
        <v>0</v>
      </c>
      <c r="U5556">
        <v>4422</v>
      </c>
      <c r="V5556">
        <v>4422</v>
      </c>
      <c r="W5556">
        <v>200</v>
      </c>
      <c r="X5556">
        <v>0</v>
      </c>
      <c r="Y5556">
        <v>0</v>
      </c>
      <c r="Z5556">
        <v>0</v>
      </c>
      <c r="AD5556" s="1">
        <v>41528.333333333336</v>
      </c>
      <c r="AE5556" s="1">
        <v>41556.708333333336</v>
      </c>
      <c r="AG5556" s="1">
        <v>41528.333333333336</v>
      </c>
      <c r="AH5556" s="1">
        <v>41556.708333333336</v>
      </c>
      <c r="AI5556" s="1">
        <v>41528.333333333336</v>
      </c>
      <c r="AJ5556" s="1">
        <v>41556.708333333336</v>
      </c>
      <c r="AK5556" s="1">
        <v>41528.333333333336</v>
      </c>
      <c r="AL5556" s="1">
        <v>41556.708333333336</v>
      </c>
      <c r="AM5556" s="1">
        <v>41528.333333333336</v>
      </c>
      <c r="AN5556" s="1">
        <v>41556.708333333336</v>
      </c>
      <c r="AP5556" t="s">
        <v>113</v>
      </c>
      <c r="AU5556" t="s">
        <v>12144</v>
      </c>
      <c r="AY5556" t="s">
        <v>119</v>
      </c>
      <c r="AZ5556">
        <v>0</v>
      </c>
      <c r="BA5556">
        <v>0</v>
      </c>
      <c r="BD5556" s="3">
        <v>41321.663194444445</v>
      </c>
      <c r="BE5556" s="3">
        <v>41321.663888888892</v>
      </c>
      <c r="BF5556" t="s">
        <v>115</v>
      </c>
      <c r="BG5556" t="s">
        <v>115</v>
      </c>
      <c r="BH5556">
        <v>8149</v>
      </c>
      <c r="BM5556">
        <v>43400</v>
      </c>
      <c r="BR5556" t="s">
        <v>3114</v>
      </c>
      <c r="BS5556" t="s">
        <v>3115</v>
      </c>
      <c r="BU5556">
        <v>1</v>
      </c>
      <c r="BV5556" t="s">
        <v>118</v>
      </c>
      <c r="BX5556" t="s">
        <v>119</v>
      </c>
      <c r="BY5556" t="s">
        <v>119</v>
      </c>
      <c r="BZ5556" t="s">
        <v>119</v>
      </c>
      <c r="CA5556">
        <v>1</v>
      </c>
      <c r="CC5556" t="s">
        <v>120</v>
      </c>
      <c r="CH5556">
        <v>540</v>
      </c>
      <c r="CI5556">
        <v>31100</v>
      </c>
      <c r="CJ5556" t="s">
        <v>106</v>
      </c>
      <c r="CK5556" t="s">
        <v>106</v>
      </c>
      <c r="CL5556">
        <v>10</v>
      </c>
      <c r="CM5556" t="s">
        <v>3107</v>
      </c>
      <c r="CO5556">
        <v>125562</v>
      </c>
      <c r="CQ5556">
        <v>0</v>
      </c>
      <c r="CR5556">
        <v>0</v>
      </c>
      <c r="CS5556">
        <v>0</v>
      </c>
      <c r="CY5556" t="s">
        <v>123</v>
      </c>
      <c r="CZ5556" t="s">
        <v>124</v>
      </c>
      <c r="DD5556" t="str" cm="1">
        <f t="array" ref="DD5556">TEXT(_xlfn.SEQUENCE(1, DATEDIF(AG5556, AH5556, "m") + 1, AG5556, 30), "YYYY-APMM")</f>
        <v>2013-AP09</v>
      </c>
      <c r="DN5556">
        <f t="shared" si="172"/>
        <v>4422</v>
      </c>
      <c r="DO5556" t="str">
        <f t="shared" si="173"/>
        <v>BLINDING MASON SK</v>
      </c>
    </row>
    <row r="5557" spans="1:119" x14ac:dyDescent="0.35">
      <c r="A5557" t="s">
        <v>105</v>
      </c>
      <c r="B5557">
        <v>504842</v>
      </c>
      <c r="C5557">
        <v>6359</v>
      </c>
      <c r="D5557">
        <v>125566</v>
      </c>
      <c r="E5557">
        <v>13662</v>
      </c>
      <c r="F5557">
        <v>0</v>
      </c>
      <c r="G5557" t="s">
        <v>106</v>
      </c>
      <c r="H5557" t="s">
        <v>106</v>
      </c>
      <c r="I5557" t="s">
        <v>106</v>
      </c>
      <c r="J5557" t="s">
        <v>107</v>
      </c>
      <c r="K5557" t="s">
        <v>108</v>
      </c>
      <c r="L5557" t="s">
        <v>109</v>
      </c>
      <c r="M5557" t="s">
        <v>110</v>
      </c>
      <c r="N5557" t="s">
        <v>12145</v>
      </c>
      <c r="O5557" t="s">
        <v>2846</v>
      </c>
      <c r="P5557">
        <v>8169</v>
      </c>
      <c r="Q5557">
        <v>376</v>
      </c>
      <c r="R5557">
        <v>0</v>
      </c>
      <c r="S5557">
        <v>200</v>
      </c>
      <c r="T5557">
        <v>0</v>
      </c>
      <c r="U5557">
        <v>14275</v>
      </c>
      <c r="V5557">
        <v>14275</v>
      </c>
      <c r="W5557">
        <v>200</v>
      </c>
      <c r="X5557">
        <v>0</v>
      </c>
      <c r="Y5557">
        <v>0</v>
      </c>
      <c r="Z5557">
        <v>0</v>
      </c>
      <c r="AD5557" s="1">
        <v>41752.333333333336</v>
      </c>
      <c r="AE5557" s="1">
        <v>41780.708333333336</v>
      </c>
      <c r="AG5557" s="1">
        <v>41697.333333333336</v>
      </c>
      <c r="AH5557" s="1">
        <v>41725.708333333336</v>
      </c>
      <c r="AI5557" s="1">
        <v>41697.333333333336</v>
      </c>
      <c r="AJ5557" s="1">
        <v>41725.708333333336</v>
      </c>
      <c r="AK5557" s="1">
        <v>41697.333333333336</v>
      </c>
      <c r="AL5557" s="1">
        <v>41725.708333333336</v>
      </c>
      <c r="AM5557" s="1">
        <v>41752.333333333336</v>
      </c>
      <c r="AN5557" s="1">
        <v>41780.708333333336</v>
      </c>
      <c r="AP5557" t="s">
        <v>113</v>
      </c>
      <c r="AU5557" t="s">
        <v>12146</v>
      </c>
      <c r="AY5557" t="s">
        <v>106</v>
      </c>
      <c r="AZ5557">
        <v>0</v>
      </c>
      <c r="BA5557">
        <v>0</v>
      </c>
      <c r="BD5557" s="3">
        <v>41321.663194444445</v>
      </c>
      <c r="BE5557" s="3">
        <v>41321.663888888892</v>
      </c>
      <c r="BF5557" t="s">
        <v>115</v>
      </c>
      <c r="BG5557" t="s">
        <v>115</v>
      </c>
      <c r="BH5557">
        <v>8149</v>
      </c>
      <c r="BM5557">
        <v>43460</v>
      </c>
      <c r="BR5557" t="s">
        <v>2848</v>
      </c>
      <c r="BS5557" t="s">
        <v>2849</v>
      </c>
      <c r="BU5557">
        <v>1</v>
      </c>
      <c r="BV5557" t="s">
        <v>118</v>
      </c>
      <c r="BX5557" t="s">
        <v>119</v>
      </c>
      <c r="BY5557" t="s">
        <v>119</v>
      </c>
      <c r="BZ5557" t="s">
        <v>119</v>
      </c>
      <c r="CA5557">
        <v>1</v>
      </c>
      <c r="CC5557" t="s">
        <v>120</v>
      </c>
      <c r="CH5557">
        <v>540</v>
      </c>
      <c r="CI5557">
        <v>31220</v>
      </c>
      <c r="CJ5557" t="s">
        <v>106</v>
      </c>
      <c r="CK5557" t="s">
        <v>106</v>
      </c>
      <c r="CL5557">
        <v>15</v>
      </c>
      <c r="CM5557" t="s">
        <v>2850</v>
      </c>
      <c r="CO5557">
        <v>125565</v>
      </c>
      <c r="CQ5557">
        <v>0</v>
      </c>
      <c r="CR5557">
        <v>0</v>
      </c>
      <c r="CS5557">
        <v>0</v>
      </c>
      <c r="CY5557" t="s">
        <v>123</v>
      </c>
      <c r="CZ5557" t="s">
        <v>124</v>
      </c>
      <c r="DD5557" t="str" cm="1">
        <f t="array" ref="DD5557:DE5557">TEXT(_xlfn.SEQUENCE(1, DATEDIF(AG5557, AH5557, "m") + 1, AG5557, 30), "YYYY-APMM")</f>
        <v>2014-AP02</v>
      </c>
      <c r="DE5557" t="str">
        <v>2014-AP03</v>
      </c>
      <c r="DN5557">
        <f t="shared" si="172"/>
        <v>7137.5</v>
      </c>
      <c r="DO5557" t="str">
        <f t="shared" si="173"/>
        <v>PLASTER MASON SK</v>
      </c>
    </row>
    <row r="5558" spans="1:119" x14ac:dyDescent="0.35">
      <c r="A5558" t="s">
        <v>105</v>
      </c>
      <c r="B5558">
        <v>504843</v>
      </c>
      <c r="C5558">
        <v>6359</v>
      </c>
      <c r="D5558">
        <v>125566</v>
      </c>
      <c r="E5558">
        <v>13662</v>
      </c>
      <c r="F5558">
        <v>0</v>
      </c>
      <c r="G5558" t="s">
        <v>106</v>
      </c>
      <c r="H5558" t="s">
        <v>106</v>
      </c>
      <c r="I5558" t="s">
        <v>106</v>
      </c>
      <c r="J5558" t="s">
        <v>107</v>
      </c>
      <c r="K5558" t="s">
        <v>108</v>
      </c>
      <c r="L5558" t="s">
        <v>109</v>
      </c>
      <c r="M5558" t="s">
        <v>110</v>
      </c>
      <c r="N5558" t="s">
        <v>12147</v>
      </c>
      <c r="O5558" t="s">
        <v>2852</v>
      </c>
      <c r="P5558">
        <v>8170</v>
      </c>
      <c r="Q5558">
        <v>392</v>
      </c>
      <c r="R5558">
        <v>0</v>
      </c>
      <c r="S5558">
        <v>160</v>
      </c>
      <c r="T5558">
        <v>0</v>
      </c>
      <c r="U5558">
        <v>990</v>
      </c>
      <c r="V5558">
        <v>990</v>
      </c>
      <c r="W5558">
        <v>160</v>
      </c>
      <c r="X5558">
        <v>0</v>
      </c>
      <c r="Y5558">
        <v>0</v>
      </c>
      <c r="Z5558">
        <v>0</v>
      </c>
      <c r="AD5558" s="1">
        <v>41772.333333333336</v>
      </c>
      <c r="AE5558" s="1">
        <v>41794.708333333336</v>
      </c>
      <c r="AG5558" s="1">
        <v>41715.333333333336</v>
      </c>
      <c r="AH5558" s="1">
        <v>41737.708333333336</v>
      </c>
      <c r="AI5558" s="1">
        <v>41715.333333333336</v>
      </c>
      <c r="AJ5558" s="1">
        <v>41737.708333333336</v>
      </c>
      <c r="AK5558" s="1">
        <v>41715.333333333336</v>
      </c>
      <c r="AL5558" s="1">
        <v>41737.708333333336</v>
      </c>
      <c r="AM5558" s="1">
        <v>41772.333333333336</v>
      </c>
      <c r="AN5558" s="1">
        <v>41794.708333333336</v>
      </c>
      <c r="AP5558" t="s">
        <v>113</v>
      </c>
      <c r="AU5558" t="s">
        <v>12148</v>
      </c>
      <c r="AY5558" t="s">
        <v>106</v>
      </c>
      <c r="AZ5558">
        <v>0</v>
      </c>
      <c r="BA5558">
        <v>0</v>
      </c>
      <c r="BD5558" s="3">
        <v>41321.663194444445</v>
      </c>
      <c r="BE5558" s="3">
        <v>41321.663888888892</v>
      </c>
      <c r="BF5558" t="s">
        <v>115</v>
      </c>
      <c r="BG5558" t="s">
        <v>115</v>
      </c>
      <c r="BH5558">
        <v>8149</v>
      </c>
      <c r="BM5558">
        <v>43470</v>
      </c>
      <c r="BR5558" t="s">
        <v>2854</v>
      </c>
      <c r="BS5558" t="s">
        <v>2855</v>
      </c>
      <c r="BU5558">
        <v>1</v>
      </c>
      <c r="BV5558" t="s">
        <v>118</v>
      </c>
      <c r="BX5558" t="s">
        <v>119</v>
      </c>
      <c r="BY5558" t="s">
        <v>119</v>
      </c>
      <c r="BZ5558" t="s">
        <v>119</v>
      </c>
      <c r="CA5558">
        <v>1</v>
      </c>
      <c r="CC5558" t="s">
        <v>120</v>
      </c>
      <c r="CH5558">
        <v>540</v>
      </c>
      <c r="CI5558">
        <v>31220</v>
      </c>
      <c r="CJ5558" t="s">
        <v>106</v>
      </c>
      <c r="CK5558" t="s">
        <v>106</v>
      </c>
      <c r="CL5558">
        <v>15</v>
      </c>
      <c r="CM5558" t="s">
        <v>2850</v>
      </c>
      <c r="CO5558">
        <v>125565</v>
      </c>
      <c r="CQ5558">
        <v>0</v>
      </c>
      <c r="CR5558">
        <v>0</v>
      </c>
      <c r="CS5558">
        <v>0</v>
      </c>
      <c r="CY5558" t="s">
        <v>123</v>
      </c>
      <c r="CZ5558" t="s">
        <v>124</v>
      </c>
      <c r="DD5558" t="str" cm="1">
        <f t="array" ref="DD5558">TEXT(_xlfn.SEQUENCE(1, DATEDIF(AG5558, AH5558, "m") + 1, AG5558, 30), "YYYY-APMM")</f>
        <v>2014-AP03</v>
      </c>
      <c r="DN5558">
        <f t="shared" si="172"/>
        <v>990</v>
      </c>
      <c r="DO5558" t="str">
        <f t="shared" si="173"/>
        <v>TILE MASON SK</v>
      </c>
    </row>
    <row r="5559" spans="1:119" x14ac:dyDescent="0.35">
      <c r="A5559" t="s">
        <v>105</v>
      </c>
      <c r="B5559">
        <v>504844</v>
      </c>
      <c r="C5559">
        <v>6359</v>
      </c>
      <c r="D5559">
        <v>125566</v>
      </c>
      <c r="E5559">
        <v>13662</v>
      </c>
      <c r="F5559">
        <v>0</v>
      </c>
      <c r="G5559" t="s">
        <v>106</v>
      </c>
      <c r="H5559" t="s">
        <v>106</v>
      </c>
      <c r="I5559" t="s">
        <v>106</v>
      </c>
      <c r="J5559" t="s">
        <v>107</v>
      </c>
      <c r="K5559" t="s">
        <v>108</v>
      </c>
      <c r="L5559" t="s">
        <v>109</v>
      </c>
      <c r="M5559" t="s">
        <v>110</v>
      </c>
      <c r="N5559" t="s">
        <v>12149</v>
      </c>
      <c r="O5559" t="s">
        <v>2860</v>
      </c>
      <c r="P5559">
        <v>8178</v>
      </c>
      <c r="Q5559">
        <v>392</v>
      </c>
      <c r="R5559">
        <v>40</v>
      </c>
      <c r="S5559">
        <v>160</v>
      </c>
      <c r="T5559">
        <v>0</v>
      </c>
      <c r="U5559">
        <v>3784</v>
      </c>
      <c r="V5559">
        <v>3784</v>
      </c>
      <c r="W5559">
        <v>160</v>
      </c>
      <c r="X5559">
        <v>0</v>
      </c>
      <c r="Y5559">
        <v>0</v>
      </c>
      <c r="Z5559">
        <v>0</v>
      </c>
      <c r="AD5559" s="1">
        <v>41784.333333333336</v>
      </c>
      <c r="AE5559" s="1">
        <v>41806.708333333336</v>
      </c>
      <c r="AG5559" s="1">
        <v>41727.333333333336</v>
      </c>
      <c r="AH5559" s="1">
        <v>41749.708333333336</v>
      </c>
      <c r="AI5559" s="1">
        <v>41727.333333333336</v>
      </c>
      <c r="AJ5559" s="1">
        <v>41749.708333333336</v>
      </c>
      <c r="AK5559" s="1">
        <v>41727.333333333336</v>
      </c>
      <c r="AL5559" s="1">
        <v>41749.708333333336</v>
      </c>
      <c r="AM5559" s="1">
        <v>41784.333333333336</v>
      </c>
      <c r="AN5559" s="1">
        <v>41806.708333333336</v>
      </c>
      <c r="AP5559" t="s">
        <v>113</v>
      </c>
      <c r="AU5559" t="s">
        <v>12150</v>
      </c>
      <c r="AY5559" t="s">
        <v>106</v>
      </c>
      <c r="AZ5559">
        <v>0</v>
      </c>
      <c r="BA5559">
        <v>0</v>
      </c>
      <c r="BD5559" s="3">
        <v>41321.663194444445</v>
      </c>
      <c r="BE5559" s="3">
        <v>41321.663888888892</v>
      </c>
      <c r="BF5559" t="s">
        <v>115</v>
      </c>
      <c r="BG5559" t="s">
        <v>115</v>
      </c>
      <c r="BH5559">
        <v>8149</v>
      </c>
      <c r="BM5559">
        <v>43550</v>
      </c>
      <c r="BR5559" t="s">
        <v>116</v>
      </c>
      <c r="BS5559" t="s">
        <v>117</v>
      </c>
      <c r="BU5559">
        <v>1</v>
      </c>
      <c r="BV5559" t="s">
        <v>118</v>
      </c>
      <c r="BX5559" t="s">
        <v>119</v>
      </c>
      <c r="BY5559" t="s">
        <v>119</v>
      </c>
      <c r="BZ5559" t="s">
        <v>119</v>
      </c>
      <c r="CA5559">
        <v>1</v>
      </c>
      <c r="CC5559" t="s">
        <v>120</v>
      </c>
      <c r="CH5559">
        <v>540</v>
      </c>
      <c r="CI5559">
        <v>31220</v>
      </c>
      <c r="CJ5559" t="s">
        <v>106</v>
      </c>
      <c r="CK5559" t="s">
        <v>106</v>
      </c>
      <c r="CL5559">
        <v>15</v>
      </c>
      <c r="CM5559" t="s">
        <v>2850</v>
      </c>
      <c r="CO5559">
        <v>125565</v>
      </c>
      <c r="CQ5559">
        <v>0</v>
      </c>
      <c r="CR5559">
        <v>0</v>
      </c>
      <c r="CS5559">
        <v>0</v>
      </c>
      <c r="CY5559" t="s">
        <v>123</v>
      </c>
      <c r="CZ5559" t="s">
        <v>124</v>
      </c>
      <c r="DD5559" t="str" cm="1">
        <f t="array" ref="DD5559">TEXT(_xlfn.SEQUENCE(1, DATEDIF(AG5559, AH5559, "m") + 1, AG5559, 30), "YYYY-APMM")</f>
        <v>2014-AP03</v>
      </c>
      <c r="DN5559">
        <f t="shared" si="172"/>
        <v>3784</v>
      </c>
      <c r="DO5559" t="str">
        <f t="shared" si="173"/>
        <v>LABOR- SUBCONTRACTOR</v>
      </c>
    </row>
    <row r="5560" spans="1:119" x14ac:dyDescent="0.35">
      <c r="A5560" t="s">
        <v>105</v>
      </c>
      <c r="B5560">
        <v>504845</v>
      </c>
      <c r="C5560">
        <v>6359</v>
      </c>
      <c r="D5560">
        <v>125567</v>
      </c>
      <c r="E5560">
        <v>13662</v>
      </c>
      <c r="F5560">
        <v>0</v>
      </c>
      <c r="G5560" t="s">
        <v>106</v>
      </c>
      <c r="H5560" t="s">
        <v>106</v>
      </c>
      <c r="I5560" t="s">
        <v>106</v>
      </c>
      <c r="J5560" t="s">
        <v>107</v>
      </c>
      <c r="K5560" t="s">
        <v>108</v>
      </c>
      <c r="L5560" t="s">
        <v>109</v>
      </c>
      <c r="M5560" t="s">
        <v>110</v>
      </c>
      <c r="N5560" t="s">
        <v>12151</v>
      </c>
      <c r="O5560" t="s">
        <v>2863</v>
      </c>
      <c r="P5560">
        <v>8164</v>
      </c>
      <c r="Q5560">
        <v>168</v>
      </c>
      <c r="R5560">
        <v>0</v>
      </c>
      <c r="S5560">
        <v>200</v>
      </c>
      <c r="T5560">
        <v>0</v>
      </c>
      <c r="U5560">
        <v>800</v>
      </c>
      <c r="V5560">
        <v>800</v>
      </c>
      <c r="W5560">
        <v>200</v>
      </c>
      <c r="X5560">
        <v>0</v>
      </c>
      <c r="Y5560">
        <v>0</v>
      </c>
      <c r="Z5560">
        <v>0</v>
      </c>
      <c r="AD5560" s="1">
        <v>41736.333333333336</v>
      </c>
      <c r="AE5560" s="1">
        <v>41764.708333333336</v>
      </c>
      <c r="AG5560" s="1">
        <v>41711.333333333336</v>
      </c>
      <c r="AH5560" s="1">
        <v>41739.708333333336</v>
      </c>
      <c r="AI5560" s="1">
        <v>41711.333333333336</v>
      </c>
      <c r="AJ5560" s="1">
        <v>41739.708333333336</v>
      </c>
      <c r="AK5560" s="1">
        <v>41711.333333333336</v>
      </c>
      <c r="AL5560" s="1">
        <v>41739.708333333336</v>
      </c>
      <c r="AM5560" s="1">
        <v>41736.333333333336</v>
      </c>
      <c r="AN5560" s="1">
        <v>41764.708333333336</v>
      </c>
      <c r="AP5560" t="s">
        <v>113</v>
      </c>
      <c r="AU5560" t="s">
        <v>12152</v>
      </c>
      <c r="AY5560" t="s">
        <v>106</v>
      </c>
      <c r="AZ5560">
        <v>0</v>
      </c>
      <c r="BA5560">
        <v>0</v>
      </c>
      <c r="BD5560" s="3">
        <v>41321.663194444445</v>
      </c>
      <c r="BE5560" s="3">
        <v>41321.663888888892</v>
      </c>
      <c r="BF5560" t="s">
        <v>115</v>
      </c>
      <c r="BG5560" t="s">
        <v>115</v>
      </c>
      <c r="BH5560">
        <v>8149</v>
      </c>
      <c r="BM5560">
        <v>43410</v>
      </c>
      <c r="BR5560" t="s">
        <v>2865</v>
      </c>
      <c r="BS5560" t="s">
        <v>2866</v>
      </c>
      <c r="BU5560">
        <v>1</v>
      </c>
      <c r="BV5560" t="s">
        <v>118</v>
      </c>
      <c r="BX5560" t="s">
        <v>119</v>
      </c>
      <c r="BY5560" t="s">
        <v>119</v>
      </c>
      <c r="BZ5560" t="s">
        <v>119</v>
      </c>
      <c r="CA5560">
        <v>1</v>
      </c>
      <c r="CC5560" t="s">
        <v>120</v>
      </c>
      <c r="CH5560">
        <v>540</v>
      </c>
      <c r="CI5560">
        <v>31210</v>
      </c>
      <c r="CJ5560" t="s">
        <v>106</v>
      </c>
      <c r="CK5560" t="s">
        <v>106</v>
      </c>
      <c r="CL5560">
        <v>10</v>
      </c>
      <c r="CM5560" t="s">
        <v>2867</v>
      </c>
      <c r="CO5560">
        <v>125565</v>
      </c>
      <c r="CQ5560">
        <v>0</v>
      </c>
      <c r="CR5560">
        <v>0</v>
      </c>
      <c r="CS5560">
        <v>0</v>
      </c>
      <c r="CY5560" t="s">
        <v>123</v>
      </c>
      <c r="CZ5560" t="s">
        <v>124</v>
      </c>
      <c r="DD5560" t="str" cm="1">
        <f t="array" ref="DD5560">TEXT(_xlfn.SEQUENCE(1, DATEDIF(AG5560, AH5560, "m") + 1, AG5560, 30), "YYYY-APMM")</f>
        <v>2014-AP03</v>
      </c>
      <c r="DN5560">
        <f t="shared" si="172"/>
        <v>800</v>
      </c>
      <c r="DO5560" t="str">
        <f t="shared" si="173"/>
        <v>SCREED MASON SK</v>
      </c>
    </row>
    <row r="5561" spans="1:119" x14ac:dyDescent="0.35">
      <c r="A5561" t="s">
        <v>105</v>
      </c>
      <c r="B5561">
        <v>504846</v>
      </c>
      <c r="C5561">
        <v>6359</v>
      </c>
      <c r="D5561">
        <v>125567</v>
      </c>
      <c r="E5561">
        <v>13662</v>
      </c>
      <c r="F5561">
        <v>0</v>
      </c>
      <c r="G5561" t="s">
        <v>106</v>
      </c>
      <c r="H5561" t="s">
        <v>106</v>
      </c>
      <c r="I5561" t="s">
        <v>106</v>
      </c>
      <c r="J5561" t="s">
        <v>107</v>
      </c>
      <c r="K5561" t="s">
        <v>108</v>
      </c>
      <c r="L5561" t="s">
        <v>109</v>
      </c>
      <c r="M5561" t="s">
        <v>110</v>
      </c>
      <c r="N5561" t="s">
        <v>12153</v>
      </c>
      <c r="O5561" t="s">
        <v>2869</v>
      </c>
      <c r="P5561">
        <v>8178</v>
      </c>
      <c r="Q5561">
        <v>168</v>
      </c>
      <c r="R5561">
        <v>0</v>
      </c>
      <c r="S5561">
        <v>200</v>
      </c>
      <c r="T5561">
        <v>0</v>
      </c>
      <c r="U5561">
        <v>1138.5</v>
      </c>
      <c r="V5561">
        <v>1138.5</v>
      </c>
      <c r="W5561">
        <v>200</v>
      </c>
      <c r="X5561">
        <v>0</v>
      </c>
      <c r="Y5561">
        <v>0</v>
      </c>
      <c r="Z5561">
        <v>0</v>
      </c>
      <c r="AD5561" s="1">
        <v>41739.333333333336</v>
      </c>
      <c r="AE5561" s="1">
        <v>41767.708333333336</v>
      </c>
      <c r="AG5561" s="1">
        <v>41715.333333333336</v>
      </c>
      <c r="AH5561" s="1">
        <v>41743.708333333336</v>
      </c>
      <c r="AI5561" s="1">
        <v>41715.333333333336</v>
      </c>
      <c r="AJ5561" s="1">
        <v>41743.708333333336</v>
      </c>
      <c r="AK5561" s="1">
        <v>41715.333333333336</v>
      </c>
      <c r="AL5561" s="1">
        <v>41743.708333333336</v>
      </c>
      <c r="AM5561" s="1">
        <v>41739.333333333336</v>
      </c>
      <c r="AN5561" s="1">
        <v>41767.708333333336</v>
      </c>
      <c r="AP5561" t="s">
        <v>113</v>
      </c>
      <c r="AU5561" t="s">
        <v>12154</v>
      </c>
      <c r="AY5561" t="s">
        <v>106</v>
      </c>
      <c r="AZ5561">
        <v>0</v>
      </c>
      <c r="BA5561">
        <v>0</v>
      </c>
      <c r="BD5561" s="3">
        <v>41321.663194444445</v>
      </c>
      <c r="BE5561" s="3">
        <v>41321.663888888892</v>
      </c>
      <c r="BF5561" t="s">
        <v>115</v>
      </c>
      <c r="BG5561" t="s">
        <v>115</v>
      </c>
      <c r="BH5561">
        <v>8149</v>
      </c>
      <c r="BM5561">
        <v>43550</v>
      </c>
      <c r="BR5561" t="s">
        <v>116</v>
      </c>
      <c r="BS5561" t="s">
        <v>117</v>
      </c>
      <c r="BU5561">
        <v>1</v>
      </c>
      <c r="BV5561" t="s">
        <v>118</v>
      </c>
      <c r="BX5561" t="s">
        <v>119</v>
      </c>
      <c r="BY5561" t="s">
        <v>119</v>
      </c>
      <c r="BZ5561" t="s">
        <v>119</v>
      </c>
      <c r="CA5561">
        <v>1</v>
      </c>
      <c r="CC5561" t="s">
        <v>120</v>
      </c>
      <c r="CH5561">
        <v>540</v>
      </c>
      <c r="CI5561">
        <v>31210</v>
      </c>
      <c r="CJ5561" t="s">
        <v>106</v>
      </c>
      <c r="CK5561" t="s">
        <v>106</v>
      </c>
      <c r="CL5561">
        <v>10</v>
      </c>
      <c r="CM5561" t="s">
        <v>2867</v>
      </c>
      <c r="CO5561">
        <v>125565</v>
      </c>
      <c r="CQ5561">
        <v>0</v>
      </c>
      <c r="CR5561">
        <v>0</v>
      </c>
      <c r="CS5561">
        <v>0</v>
      </c>
      <c r="CY5561" t="s">
        <v>123</v>
      </c>
      <c r="CZ5561" t="s">
        <v>124</v>
      </c>
      <c r="DD5561" t="str" cm="1">
        <f t="array" ref="DD5561">TEXT(_xlfn.SEQUENCE(1, DATEDIF(AG5561, AH5561, "m") + 1, AG5561, 30), "YYYY-APMM")</f>
        <v>2014-AP03</v>
      </c>
      <c r="DN5561">
        <f t="shared" si="172"/>
        <v>1138.5</v>
      </c>
      <c r="DO5561" t="str">
        <f t="shared" si="173"/>
        <v>LABOR- SUBCONTRACTOR</v>
      </c>
    </row>
    <row r="5562" spans="1:119" x14ac:dyDescent="0.35">
      <c r="A5562" t="s">
        <v>105</v>
      </c>
      <c r="B5562">
        <v>504847</v>
      </c>
      <c r="C5562">
        <v>6359</v>
      </c>
      <c r="D5562">
        <v>125567</v>
      </c>
      <c r="E5562">
        <v>13662</v>
      </c>
      <c r="F5562">
        <v>0</v>
      </c>
      <c r="G5562" t="s">
        <v>106</v>
      </c>
      <c r="H5562" t="s">
        <v>106</v>
      </c>
      <c r="I5562" t="s">
        <v>106</v>
      </c>
      <c r="J5562" t="s">
        <v>107</v>
      </c>
      <c r="K5562" t="s">
        <v>108</v>
      </c>
      <c r="L5562" t="s">
        <v>109</v>
      </c>
      <c r="M5562" t="s">
        <v>110</v>
      </c>
      <c r="N5562" t="s">
        <v>12155</v>
      </c>
      <c r="O5562" t="s">
        <v>2872</v>
      </c>
      <c r="P5562">
        <v>8178</v>
      </c>
      <c r="Q5562">
        <v>168</v>
      </c>
      <c r="R5562">
        <v>0</v>
      </c>
      <c r="S5562">
        <v>200</v>
      </c>
      <c r="T5562">
        <v>0</v>
      </c>
      <c r="U5562">
        <v>1408</v>
      </c>
      <c r="V5562">
        <v>1408</v>
      </c>
      <c r="W5562">
        <v>200</v>
      </c>
      <c r="X5562">
        <v>0</v>
      </c>
      <c r="Y5562">
        <v>0</v>
      </c>
      <c r="Z5562">
        <v>0</v>
      </c>
      <c r="AD5562" s="1">
        <v>41744.333333333336</v>
      </c>
      <c r="AE5562" s="1">
        <v>41772.708333333336</v>
      </c>
      <c r="AG5562" s="1">
        <v>41720.333333333336</v>
      </c>
      <c r="AH5562" s="1">
        <v>41748.708333333336</v>
      </c>
      <c r="AI5562" s="1">
        <v>41720.333333333336</v>
      </c>
      <c r="AJ5562" s="1">
        <v>41748.708333333336</v>
      </c>
      <c r="AK5562" s="1">
        <v>41720.333333333336</v>
      </c>
      <c r="AL5562" s="1">
        <v>41748.708333333336</v>
      </c>
      <c r="AM5562" s="1">
        <v>41744.333333333336</v>
      </c>
      <c r="AN5562" s="1">
        <v>41772.708333333336</v>
      </c>
      <c r="AP5562" t="s">
        <v>113</v>
      </c>
      <c r="AU5562" t="s">
        <v>12156</v>
      </c>
      <c r="AY5562" t="s">
        <v>106</v>
      </c>
      <c r="AZ5562">
        <v>0</v>
      </c>
      <c r="BA5562">
        <v>0</v>
      </c>
      <c r="BD5562" s="3">
        <v>41321.663194444445</v>
      </c>
      <c r="BE5562" s="3">
        <v>41321.663888888892</v>
      </c>
      <c r="BF5562" t="s">
        <v>115</v>
      </c>
      <c r="BG5562" t="s">
        <v>115</v>
      </c>
      <c r="BH5562">
        <v>8149</v>
      </c>
      <c r="BM5562">
        <v>43550</v>
      </c>
      <c r="BR5562" t="s">
        <v>116</v>
      </c>
      <c r="BS5562" t="s">
        <v>117</v>
      </c>
      <c r="BU5562">
        <v>1</v>
      </c>
      <c r="BV5562" t="s">
        <v>118</v>
      </c>
      <c r="BX5562" t="s">
        <v>119</v>
      </c>
      <c r="BY5562" t="s">
        <v>119</v>
      </c>
      <c r="BZ5562" t="s">
        <v>119</v>
      </c>
      <c r="CA5562">
        <v>1</v>
      </c>
      <c r="CC5562" t="s">
        <v>120</v>
      </c>
      <c r="CH5562">
        <v>540</v>
      </c>
      <c r="CI5562">
        <v>31210</v>
      </c>
      <c r="CJ5562" t="s">
        <v>106</v>
      </c>
      <c r="CK5562" t="s">
        <v>106</v>
      </c>
      <c r="CL5562">
        <v>10</v>
      </c>
      <c r="CM5562" t="s">
        <v>2867</v>
      </c>
      <c r="CO5562">
        <v>125565</v>
      </c>
      <c r="CQ5562">
        <v>0</v>
      </c>
      <c r="CR5562">
        <v>0</v>
      </c>
      <c r="CS5562">
        <v>0</v>
      </c>
      <c r="CY5562" t="s">
        <v>123</v>
      </c>
      <c r="CZ5562" t="s">
        <v>124</v>
      </c>
      <c r="DD5562" t="str" cm="1">
        <f t="array" ref="DD5562">TEXT(_xlfn.SEQUENCE(1, DATEDIF(AG5562, AH5562, "m") + 1, AG5562, 30), "YYYY-APMM")</f>
        <v>2014-AP03</v>
      </c>
      <c r="DN5562">
        <f t="shared" si="172"/>
        <v>1408</v>
      </c>
      <c r="DO5562" t="str">
        <f t="shared" si="173"/>
        <v>LABOR- SUBCONTRACTOR</v>
      </c>
    </row>
    <row r="5563" spans="1:119" x14ac:dyDescent="0.35">
      <c r="A5563" t="s">
        <v>105</v>
      </c>
      <c r="B5563">
        <v>504848</v>
      </c>
      <c r="C5563">
        <v>6359</v>
      </c>
      <c r="D5563">
        <v>125567</v>
      </c>
      <c r="E5563">
        <v>13662</v>
      </c>
      <c r="F5563">
        <v>0</v>
      </c>
      <c r="G5563" t="s">
        <v>106</v>
      </c>
      <c r="H5563" t="s">
        <v>106</v>
      </c>
      <c r="I5563" t="s">
        <v>106</v>
      </c>
      <c r="J5563" t="s">
        <v>107</v>
      </c>
      <c r="K5563" t="s">
        <v>108</v>
      </c>
      <c r="L5563" t="s">
        <v>109</v>
      </c>
      <c r="M5563" t="s">
        <v>110</v>
      </c>
      <c r="N5563" t="s">
        <v>12157</v>
      </c>
      <c r="O5563" t="s">
        <v>2875</v>
      </c>
      <c r="P5563">
        <v>8170</v>
      </c>
      <c r="Q5563">
        <v>168</v>
      </c>
      <c r="R5563">
        <v>0</v>
      </c>
      <c r="S5563">
        <v>200</v>
      </c>
      <c r="T5563">
        <v>0</v>
      </c>
      <c r="U5563">
        <v>688.25</v>
      </c>
      <c r="V5563">
        <v>688.25</v>
      </c>
      <c r="W5563">
        <v>200</v>
      </c>
      <c r="X5563">
        <v>0</v>
      </c>
      <c r="Y5563">
        <v>0</v>
      </c>
      <c r="Z5563">
        <v>0</v>
      </c>
      <c r="AD5563" s="1">
        <v>41749.333333333336</v>
      </c>
      <c r="AE5563" s="1">
        <v>41777.708333333336</v>
      </c>
      <c r="AG5563" s="1">
        <v>41724.333333333336</v>
      </c>
      <c r="AH5563" s="1">
        <v>41752.708333333336</v>
      </c>
      <c r="AI5563" s="1">
        <v>41724.333333333336</v>
      </c>
      <c r="AJ5563" s="1">
        <v>41752.708333333336</v>
      </c>
      <c r="AK5563" s="1">
        <v>41724.333333333336</v>
      </c>
      <c r="AL5563" s="1">
        <v>41752.708333333336</v>
      </c>
      <c r="AM5563" s="1">
        <v>41749.333333333336</v>
      </c>
      <c r="AN5563" s="1">
        <v>41777.708333333336</v>
      </c>
      <c r="AP5563" t="s">
        <v>113</v>
      </c>
      <c r="AU5563" t="s">
        <v>12158</v>
      </c>
      <c r="AY5563" t="s">
        <v>106</v>
      </c>
      <c r="AZ5563">
        <v>0</v>
      </c>
      <c r="BA5563">
        <v>0</v>
      </c>
      <c r="BD5563" s="3">
        <v>41321.663194444445</v>
      </c>
      <c r="BE5563" s="3">
        <v>41321.663888888892</v>
      </c>
      <c r="BF5563" t="s">
        <v>115</v>
      </c>
      <c r="BG5563" t="s">
        <v>115</v>
      </c>
      <c r="BH5563">
        <v>8149</v>
      </c>
      <c r="BM5563">
        <v>43470</v>
      </c>
      <c r="BR5563" t="s">
        <v>2854</v>
      </c>
      <c r="BS5563" t="s">
        <v>2855</v>
      </c>
      <c r="BU5563">
        <v>1</v>
      </c>
      <c r="BV5563" t="s">
        <v>118</v>
      </c>
      <c r="BX5563" t="s">
        <v>119</v>
      </c>
      <c r="BY5563" t="s">
        <v>119</v>
      </c>
      <c r="BZ5563" t="s">
        <v>119</v>
      </c>
      <c r="CA5563">
        <v>1</v>
      </c>
      <c r="CC5563" t="s">
        <v>120</v>
      </c>
      <c r="CH5563">
        <v>540</v>
      </c>
      <c r="CI5563">
        <v>31210</v>
      </c>
      <c r="CJ5563" t="s">
        <v>106</v>
      </c>
      <c r="CK5563" t="s">
        <v>106</v>
      </c>
      <c r="CL5563">
        <v>10</v>
      </c>
      <c r="CM5563" t="s">
        <v>2867</v>
      </c>
      <c r="CO5563">
        <v>125565</v>
      </c>
      <c r="CQ5563">
        <v>0</v>
      </c>
      <c r="CR5563">
        <v>0</v>
      </c>
      <c r="CS5563">
        <v>0</v>
      </c>
      <c r="CY5563" t="s">
        <v>123</v>
      </c>
      <c r="CZ5563" t="s">
        <v>124</v>
      </c>
      <c r="DD5563" t="str" cm="1">
        <f t="array" ref="DD5563">TEXT(_xlfn.SEQUENCE(1, DATEDIF(AG5563, AH5563, "m") + 1, AG5563, 30), "YYYY-APMM")</f>
        <v>2014-AP03</v>
      </c>
      <c r="DN5563">
        <f t="shared" si="172"/>
        <v>688.25</v>
      </c>
      <c r="DO5563" t="str">
        <f t="shared" si="173"/>
        <v>TILE MASON SK</v>
      </c>
    </row>
    <row r="5564" spans="1:119" x14ac:dyDescent="0.35">
      <c r="A5564" t="s">
        <v>105</v>
      </c>
      <c r="B5564">
        <v>504849</v>
      </c>
      <c r="C5564">
        <v>6359</v>
      </c>
      <c r="D5564">
        <v>125567</v>
      </c>
      <c r="E5564">
        <v>13662</v>
      </c>
      <c r="F5564">
        <v>0</v>
      </c>
      <c r="G5564" t="s">
        <v>106</v>
      </c>
      <c r="H5564" t="s">
        <v>106</v>
      </c>
      <c r="I5564" t="s">
        <v>106</v>
      </c>
      <c r="J5564" t="s">
        <v>107</v>
      </c>
      <c r="K5564" t="s">
        <v>108</v>
      </c>
      <c r="L5564" t="s">
        <v>109</v>
      </c>
      <c r="M5564" t="s">
        <v>110</v>
      </c>
      <c r="N5564" t="s">
        <v>12159</v>
      </c>
      <c r="O5564" t="s">
        <v>2878</v>
      </c>
      <c r="P5564">
        <v>8178</v>
      </c>
      <c r="Q5564">
        <v>168</v>
      </c>
      <c r="R5564">
        <v>0</v>
      </c>
      <c r="S5564">
        <v>160</v>
      </c>
      <c r="T5564">
        <v>0</v>
      </c>
      <c r="U5564">
        <v>616</v>
      </c>
      <c r="V5564">
        <v>616</v>
      </c>
      <c r="W5564">
        <v>160</v>
      </c>
      <c r="X5564">
        <v>0</v>
      </c>
      <c r="Y5564">
        <v>0</v>
      </c>
      <c r="Z5564">
        <v>0</v>
      </c>
      <c r="AD5564" s="1">
        <v>41772.333333333336</v>
      </c>
      <c r="AE5564" s="1">
        <v>41794.708333333336</v>
      </c>
      <c r="AG5564" s="1">
        <v>41748.333333333336</v>
      </c>
      <c r="AH5564" s="1">
        <v>41770.708333333336</v>
      </c>
      <c r="AI5564" s="1">
        <v>41748.333333333336</v>
      </c>
      <c r="AJ5564" s="1">
        <v>41770.708333333336</v>
      </c>
      <c r="AK5564" s="1">
        <v>41748.333333333336</v>
      </c>
      <c r="AL5564" s="1">
        <v>41770.708333333336</v>
      </c>
      <c r="AM5564" s="1">
        <v>41772.333333333336</v>
      </c>
      <c r="AN5564" s="1">
        <v>41794.708333333336</v>
      </c>
      <c r="AP5564" t="s">
        <v>113</v>
      </c>
      <c r="AU5564" t="s">
        <v>12160</v>
      </c>
      <c r="AY5564" t="s">
        <v>106</v>
      </c>
      <c r="AZ5564">
        <v>0</v>
      </c>
      <c r="BA5564">
        <v>0</v>
      </c>
      <c r="BD5564" s="3">
        <v>41321.663194444445</v>
      </c>
      <c r="BE5564" s="3">
        <v>41321.663888888892</v>
      </c>
      <c r="BF5564" t="s">
        <v>115</v>
      </c>
      <c r="BG5564" t="s">
        <v>115</v>
      </c>
      <c r="BH5564">
        <v>8149</v>
      </c>
      <c r="BM5564">
        <v>43550</v>
      </c>
      <c r="BR5564" t="s">
        <v>116</v>
      </c>
      <c r="BS5564" t="s">
        <v>117</v>
      </c>
      <c r="BU5564">
        <v>1</v>
      </c>
      <c r="BV5564" t="s">
        <v>118</v>
      </c>
      <c r="BX5564" t="s">
        <v>119</v>
      </c>
      <c r="BY5564" t="s">
        <v>119</v>
      </c>
      <c r="BZ5564" t="s">
        <v>119</v>
      </c>
      <c r="CA5564">
        <v>1</v>
      </c>
      <c r="CC5564" t="s">
        <v>120</v>
      </c>
      <c r="CH5564">
        <v>540</v>
      </c>
      <c r="CI5564">
        <v>31210</v>
      </c>
      <c r="CJ5564" t="s">
        <v>106</v>
      </c>
      <c r="CK5564" t="s">
        <v>106</v>
      </c>
      <c r="CL5564">
        <v>10</v>
      </c>
      <c r="CM5564" t="s">
        <v>2867</v>
      </c>
      <c r="CO5564">
        <v>125565</v>
      </c>
      <c r="CQ5564">
        <v>0</v>
      </c>
      <c r="CR5564">
        <v>0</v>
      </c>
      <c r="CS5564">
        <v>0</v>
      </c>
      <c r="CY5564" t="s">
        <v>123</v>
      </c>
      <c r="CZ5564" t="s">
        <v>124</v>
      </c>
      <c r="DD5564" t="str" cm="1">
        <f t="array" ref="DD5564">TEXT(_xlfn.SEQUENCE(1, DATEDIF(AG5564, AH5564, "m") + 1, AG5564, 30), "YYYY-APMM")</f>
        <v>2014-AP04</v>
      </c>
      <c r="DN5564">
        <f t="shared" si="172"/>
        <v>616</v>
      </c>
      <c r="DO5564" t="str">
        <f t="shared" si="173"/>
        <v>LABOR- SUBCONTRACTOR</v>
      </c>
    </row>
    <row r="5565" spans="1:119" x14ac:dyDescent="0.35">
      <c r="A5565" t="s">
        <v>105</v>
      </c>
      <c r="B5565">
        <v>504850</v>
      </c>
      <c r="C5565">
        <v>6359</v>
      </c>
      <c r="D5565">
        <v>125567</v>
      </c>
      <c r="E5565">
        <v>13662</v>
      </c>
      <c r="F5565">
        <v>0</v>
      </c>
      <c r="G5565" t="s">
        <v>106</v>
      </c>
      <c r="H5565" t="s">
        <v>106</v>
      </c>
      <c r="I5565" t="s">
        <v>106</v>
      </c>
      <c r="J5565" t="s">
        <v>107</v>
      </c>
      <c r="K5565" t="s">
        <v>108</v>
      </c>
      <c r="L5565" t="s">
        <v>109</v>
      </c>
      <c r="M5565" t="s">
        <v>110</v>
      </c>
      <c r="N5565" t="s">
        <v>12161</v>
      </c>
      <c r="O5565" t="s">
        <v>2881</v>
      </c>
      <c r="P5565">
        <v>8178</v>
      </c>
      <c r="Q5565">
        <v>168</v>
      </c>
      <c r="R5565">
        <v>0</v>
      </c>
      <c r="S5565">
        <v>200</v>
      </c>
      <c r="T5565">
        <v>0</v>
      </c>
      <c r="U5565">
        <v>1046.5</v>
      </c>
      <c r="V5565">
        <v>1046.5</v>
      </c>
      <c r="W5565">
        <v>200</v>
      </c>
      <c r="X5565">
        <v>0</v>
      </c>
      <c r="Y5565">
        <v>0</v>
      </c>
      <c r="Z5565">
        <v>0</v>
      </c>
      <c r="AD5565" s="1">
        <v>41757.333333333336</v>
      </c>
      <c r="AE5565" s="1">
        <v>41785.708333333336</v>
      </c>
      <c r="AG5565" s="1">
        <v>41732.333333333336</v>
      </c>
      <c r="AH5565" s="1">
        <v>41760.708333333336</v>
      </c>
      <c r="AI5565" s="1">
        <v>41732.333333333336</v>
      </c>
      <c r="AJ5565" s="1">
        <v>41760.708333333336</v>
      </c>
      <c r="AK5565" s="1">
        <v>41732.333333333336</v>
      </c>
      <c r="AL5565" s="1">
        <v>41760.708333333336</v>
      </c>
      <c r="AM5565" s="1">
        <v>41757.333333333336</v>
      </c>
      <c r="AN5565" s="1">
        <v>41785.708333333336</v>
      </c>
      <c r="AP5565" t="s">
        <v>113</v>
      </c>
      <c r="AU5565" t="s">
        <v>12162</v>
      </c>
      <c r="AY5565" t="s">
        <v>106</v>
      </c>
      <c r="AZ5565">
        <v>0</v>
      </c>
      <c r="BA5565">
        <v>0</v>
      </c>
      <c r="BD5565" s="3">
        <v>41321.663194444445</v>
      </c>
      <c r="BE5565" s="3">
        <v>41321.663888888892</v>
      </c>
      <c r="BF5565" t="s">
        <v>115</v>
      </c>
      <c r="BG5565" t="s">
        <v>115</v>
      </c>
      <c r="BH5565">
        <v>8149</v>
      </c>
      <c r="BM5565">
        <v>43550</v>
      </c>
      <c r="BR5565" t="s">
        <v>116</v>
      </c>
      <c r="BS5565" t="s">
        <v>117</v>
      </c>
      <c r="BU5565">
        <v>1</v>
      </c>
      <c r="BV5565" t="s">
        <v>118</v>
      </c>
      <c r="BX5565" t="s">
        <v>119</v>
      </c>
      <c r="BY5565" t="s">
        <v>119</v>
      </c>
      <c r="BZ5565" t="s">
        <v>119</v>
      </c>
      <c r="CA5565">
        <v>1</v>
      </c>
      <c r="CC5565" t="s">
        <v>120</v>
      </c>
      <c r="CH5565">
        <v>540</v>
      </c>
      <c r="CI5565">
        <v>31210</v>
      </c>
      <c r="CJ5565" t="s">
        <v>106</v>
      </c>
      <c r="CK5565" t="s">
        <v>106</v>
      </c>
      <c r="CL5565">
        <v>10</v>
      </c>
      <c r="CM5565" t="s">
        <v>2867</v>
      </c>
      <c r="CO5565">
        <v>125565</v>
      </c>
      <c r="CQ5565">
        <v>0</v>
      </c>
      <c r="CR5565">
        <v>0</v>
      </c>
      <c r="CS5565">
        <v>0</v>
      </c>
      <c r="CY5565" t="s">
        <v>123</v>
      </c>
      <c r="CZ5565" t="s">
        <v>124</v>
      </c>
      <c r="DD5565" t="str" cm="1">
        <f t="array" ref="DD5565">TEXT(_xlfn.SEQUENCE(1, DATEDIF(AG5565, AH5565, "m") + 1, AG5565, 30), "YYYY-APMM")</f>
        <v>2014-AP04</v>
      </c>
      <c r="DN5565">
        <f t="shared" si="172"/>
        <v>1046.5</v>
      </c>
      <c r="DO5565" t="str">
        <f t="shared" si="173"/>
        <v>LABOR- SUBCONTRACTOR</v>
      </c>
    </row>
    <row r="5566" spans="1:119" x14ac:dyDescent="0.35">
      <c r="A5566" t="s">
        <v>105</v>
      </c>
      <c r="B5566">
        <v>504851</v>
      </c>
      <c r="C5566">
        <v>6359</v>
      </c>
      <c r="D5566">
        <v>125567</v>
      </c>
      <c r="E5566">
        <v>13662</v>
      </c>
      <c r="F5566">
        <v>0</v>
      </c>
      <c r="G5566" t="s">
        <v>106</v>
      </c>
      <c r="H5566" t="s">
        <v>106</v>
      </c>
      <c r="I5566" t="s">
        <v>106</v>
      </c>
      <c r="J5566" t="s">
        <v>107</v>
      </c>
      <c r="K5566" t="s">
        <v>108</v>
      </c>
      <c r="L5566" t="s">
        <v>109</v>
      </c>
      <c r="M5566" t="s">
        <v>110</v>
      </c>
      <c r="N5566" t="s">
        <v>12163</v>
      </c>
      <c r="O5566" t="s">
        <v>2884</v>
      </c>
      <c r="P5566">
        <v>8178</v>
      </c>
      <c r="Q5566">
        <v>208</v>
      </c>
      <c r="R5566">
        <v>208</v>
      </c>
      <c r="S5566">
        <v>120</v>
      </c>
      <c r="T5566">
        <v>0</v>
      </c>
      <c r="U5566">
        <v>176</v>
      </c>
      <c r="V5566">
        <v>176</v>
      </c>
      <c r="W5566">
        <v>120</v>
      </c>
      <c r="X5566">
        <v>0</v>
      </c>
      <c r="Y5566">
        <v>0</v>
      </c>
      <c r="Z5566">
        <v>0</v>
      </c>
      <c r="AD5566" s="1">
        <v>41790.333333333336</v>
      </c>
      <c r="AE5566" s="1">
        <v>41806.708333333336</v>
      </c>
      <c r="AG5566" s="1">
        <v>41759.333333333336</v>
      </c>
      <c r="AH5566" s="1">
        <v>41776.708333333336</v>
      </c>
      <c r="AI5566" s="1">
        <v>41759.333333333336</v>
      </c>
      <c r="AJ5566" s="1">
        <v>41776.708333333336</v>
      </c>
      <c r="AK5566" s="1">
        <v>41759.333333333336</v>
      </c>
      <c r="AL5566" s="1">
        <v>41776.708333333336</v>
      </c>
      <c r="AM5566" s="1">
        <v>41790.333333333336</v>
      </c>
      <c r="AN5566" s="1">
        <v>41806.708333333336</v>
      </c>
      <c r="AP5566" t="s">
        <v>113</v>
      </c>
      <c r="AU5566" t="s">
        <v>12164</v>
      </c>
      <c r="AY5566" t="s">
        <v>106</v>
      </c>
      <c r="AZ5566">
        <v>0</v>
      </c>
      <c r="BA5566">
        <v>0</v>
      </c>
      <c r="BD5566" s="3">
        <v>41321.663194444445</v>
      </c>
      <c r="BE5566" s="3">
        <v>41321.663888888892</v>
      </c>
      <c r="BF5566" t="s">
        <v>115</v>
      </c>
      <c r="BG5566" t="s">
        <v>115</v>
      </c>
      <c r="BH5566">
        <v>8149</v>
      </c>
      <c r="BM5566">
        <v>43550</v>
      </c>
      <c r="BR5566" t="s">
        <v>116</v>
      </c>
      <c r="BS5566" t="s">
        <v>117</v>
      </c>
      <c r="BU5566">
        <v>1</v>
      </c>
      <c r="BV5566" t="s">
        <v>118</v>
      </c>
      <c r="BX5566" t="s">
        <v>119</v>
      </c>
      <c r="BY5566" t="s">
        <v>119</v>
      </c>
      <c r="BZ5566" t="s">
        <v>119</v>
      </c>
      <c r="CA5566">
        <v>1</v>
      </c>
      <c r="CC5566" t="s">
        <v>120</v>
      </c>
      <c r="CH5566">
        <v>540</v>
      </c>
      <c r="CI5566">
        <v>31210</v>
      </c>
      <c r="CJ5566" t="s">
        <v>106</v>
      </c>
      <c r="CK5566" t="s">
        <v>106</v>
      </c>
      <c r="CL5566">
        <v>10</v>
      </c>
      <c r="CM5566" t="s">
        <v>2867</v>
      </c>
      <c r="CO5566">
        <v>125565</v>
      </c>
      <c r="CQ5566">
        <v>0</v>
      </c>
      <c r="CR5566">
        <v>0</v>
      </c>
      <c r="CS5566">
        <v>0</v>
      </c>
      <c r="CY5566" t="s">
        <v>123</v>
      </c>
      <c r="CZ5566" t="s">
        <v>124</v>
      </c>
      <c r="DD5566" t="str" cm="1">
        <f t="array" ref="DD5566">TEXT(_xlfn.SEQUENCE(1, DATEDIF(AG5566, AH5566, "m") + 1, AG5566, 30), "YYYY-APMM")</f>
        <v>2014-AP04</v>
      </c>
      <c r="DN5566">
        <f t="shared" si="172"/>
        <v>176</v>
      </c>
      <c r="DO5566" t="str">
        <f t="shared" si="173"/>
        <v>LABOR- SUBCONTRACTOR</v>
      </c>
    </row>
    <row r="5567" spans="1:119" x14ac:dyDescent="0.35">
      <c r="A5567" t="s">
        <v>105</v>
      </c>
      <c r="B5567">
        <v>504852</v>
      </c>
      <c r="C5567">
        <v>6359</v>
      </c>
      <c r="D5567">
        <v>125569</v>
      </c>
      <c r="E5567">
        <v>13662</v>
      </c>
      <c r="F5567">
        <v>0</v>
      </c>
      <c r="G5567" t="s">
        <v>106</v>
      </c>
      <c r="H5567" t="s">
        <v>106</v>
      </c>
      <c r="I5567" t="s">
        <v>106</v>
      </c>
      <c r="J5567" t="s">
        <v>107</v>
      </c>
      <c r="K5567" t="s">
        <v>108</v>
      </c>
      <c r="L5567" t="s">
        <v>109</v>
      </c>
      <c r="M5567" t="s">
        <v>110</v>
      </c>
      <c r="N5567" t="s">
        <v>12165</v>
      </c>
      <c r="O5567" t="s">
        <v>2905</v>
      </c>
      <c r="P5567">
        <v>8168</v>
      </c>
      <c r="Q5567">
        <v>0</v>
      </c>
      <c r="R5567">
        <v>0</v>
      </c>
      <c r="S5567">
        <v>200</v>
      </c>
      <c r="T5567">
        <v>0</v>
      </c>
      <c r="U5567">
        <v>6387.5</v>
      </c>
      <c r="V5567">
        <v>6387.5</v>
      </c>
      <c r="W5567">
        <v>200</v>
      </c>
      <c r="X5567">
        <v>0</v>
      </c>
      <c r="Y5567">
        <v>0</v>
      </c>
      <c r="Z5567">
        <v>0</v>
      </c>
      <c r="AD5567" s="1">
        <v>41660.333333333336</v>
      </c>
      <c r="AE5567" s="1">
        <v>41689.708333333336</v>
      </c>
      <c r="AG5567" s="1">
        <v>41660.333333333336</v>
      </c>
      <c r="AH5567" s="1">
        <v>41689.708333333336</v>
      </c>
      <c r="AI5567" s="1">
        <v>41660.333333333336</v>
      </c>
      <c r="AJ5567" s="1">
        <v>41689.708333333336</v>
      </c>
      <c r="AK5567" s="1">
        <v>41660.333333333336</v>
      </c>
      <c r="AL5567" s="1">
        <v>41689.708333333336</v>
      </c>
      <c r="AM5567" s="1">
        <v>41660.333333333336</v>
      </c>
      <c r="AN5567" s="1">
        <v>41689.708333333336</v>
      </c>
      <c r="AP5567" t="s">
        <v>113</v>
      </c>
      <c r="AU5567" t="s">
        <v>12166</v>
      </c>
      <c r="AY5567" t="s">
        <v>119</v>
      </c>
      <c r="AZ5567">
        <v>0</v>
      </c>
      <c r="BA5567">
        <v>0</v>
      </c>
      <c r="BD5567" s="3">
        <v>41321.663194444445</v>
      </c>
      <c r="BE5567" s="3">
        <v>41321.663888888892</v>
      </c>
      <c r="BF5567" t="s">
        <v>115</v>
      </c>
      <c r="BG5567" t="s">
        <v>115</v>
      </c>
      <c r="BH5567">
        <v>8149</v>
      </c>
      <c r="BM5567">
        <v>43450</v>
      </c>
      <c r="BR5567" t="s">
        <v>1309</v>
      </c>
      <c r="BS5567" t="s">
        <v>1310</v>
      </c>
      <c r="BU5567">
        <v>1</v>
      </c>
      <c r="BV5567" t="s">
        <v>118</v>
      </c>
      <c r="BX5567" t="s">
        <v>119</v>
      </c>
      <c r="BY5567" t="s">
        <v>119</v>
      </c>
      <c r="BZ5567" t="s">
        <v>119</v>
      </c>
      <c r="CA5567">
        <v>1</v>
      </c>
      <c r="CC5567" t="s">
        <v>120</v>
      </c>
      <c r="CH5567">
        <v>540</v>
      </c>
      <c r="CI5567">
        <v>31180</v>
      </c>
      <c r="CJ5567" t="s">
        <v>106</v>
      </c>
      <c r="CK5567" t="s">
        <v>106</v>
      </c>
      <c r="CL5567">
        <v>15</v>
      </c>
      <c r="CM5567" t="s">
        <v>2963</v>
      </c>
      <c r="CO5567">
        <v>125568</v>
      </c>
      <c r="CQ5567">
        <v>0</v>
      </c>
      <c r="CR5567">
        <v>0</v>
      </c>
      <c r="CS5567">
        <v>0</v>
      </c>
      <c r="CY5567" t="s">
        <v>123</v>
      </c>
      <c r="CZ5567" t="s">
        <v>124</v>
      </c>
      <c r="DD5567" t="str" cm="1">
        <f t="array" ref="DD5567">TEXT(_xlfn.SEQUENCE(1, DATEDIF(AG5567, AH5567, "m") + 1, AG5567, 30), "YYYY-APMM")</f>
        <v>2014-AP01</v>
      </c>
      <c r="DN5567">
        <f t="shared" si="172"/>
        <v>6387.5</v>
      </c>
      <c r="DO5567" t="str">
        <f t="shared" si="173"/>
        <v>BLOCK MASON SK</v>
      </c>
    </row>
    <row r="5568" spans="1:119" x14ac:dyDescent="0.35">
      <c r="A5568" t="s">
        <v>105</v>
      </c>
      <c r="B5568">
        <v>504853</v>
      </c>
      <c r="C5568">
        <v>6359</v>
      </c>
      <c r="D5568">
        <v>125569</v>
      </c>
      <c r="E5568">
        <v>13662</v>
      </c>
      <c r="F5568">
        <v>0</v>
      </c>
      <c r="G5568" t="s">
        <v>106</v>
      </c>
      <c r="H5568" t="s">
        <v>106</v>
      </c>
      <c r="I5568" t="s">
        <v>106</v>
      </c>
      <c r="J5568" t="s">
        <v>107</v>
      </c>
      <c r="K5568" t="s">
        <v>108</v>
      </c>
      <c r="L5568" t="s">
        <v>109</v>
      </c>
      <c r="M5568" t="s">
        <v>110</v>
      </c>
      <c r="N5568" t="s">
        <v>12167</v>
      </c>
      <c r="O5568" t="s">
        <v>2908</v>
      </c>
      <c r="P5568">
        <v>8169</v>
      </c>
      <c r="Q5568">
        <v>0</v>
      </c>
      <c r="R5568">
        <v>0</v>
      </c>
      <c r="S5568">
        <v>200</v>
      </c>
      <c r="T5568">
        <v>0</v>
      </c>
      <c r="U5568">
        <v>8899</v>
      </c>
      <c r="V5568">
        <v>8899</v>
      </c>
      <c r="W5568">
        <v>200</v>
      </c>
      <c r="X5568">
        <v>0</v>
      </c>
      <c r="Y5568">
        <v>0</v>
      </c>
      <c r="Z5568">
        <v>0</v>
      </c>
      <c r="AD5568" s="1">
        <v>41686.333333333336</v>
      </c>
      <c r="AE5568" s="1">
        <v>41714.708333333336</v>
      </c>
      <c r="AG5568" s="1">
        <v>41686.333333333336</v>
      </c>
      <c r="AH5568" s="1">
        <v>41714.708333333336</v>
      </c>
      <c r="AI5568" s="1">
        <v>41686.333333333336</v>
      </c>
      <c r="AJ5568" s="1">
        <v>41714.708333333336</v>
      </c>
      <c r="AK5568" s="1">
        <v>41686.333333333336</v>
      </c>
      <c r="AL5568" s="1">
        <v>41714.708333333336</v>
      </c>
      <c r="AM5568" s="1">
        <v>41686.333333333336</v>
      </c>
      <c r="AN5568" s="1">
        <v>41714.708333333336</v>
      </c>
      <c r="AP5568" t="s">
        <v>113</v>
      </c>
      <c r="AU5568" t="s">
        <v>12168</v>
      </c>
      <c r="AY5568" t="s">
        <v>119</v>
      </c>
      <c r="AZ5568">
        <v>0</v>
      </c>
      <c r="BA5568">
        <v>0</v>
      </c>
      <c r="BD5568" s="3">
        <v>41321.663194444445</v>
      </c>
      <c r="BE5568" s="3">
        <v>41321.663888888892</v>
      </c>
      <c r="BF5568" t="s">
        <v>115</v>
      </c>
      <c r="BG5568" t="s">
        <v>115</v>
      </c>
      <c r="BH5568">
        <v>8149</v>
      </c>
      <c r="BM5568">
        <v>43460</v>
      </c>
      <c r="BR5568" t="s">
        <v>2848</v>
      </c>
      <c r="BS5568" t="s">
        <v>2849</v>
      </c>
      <c r="BU5568">
        <v>1</v>
      </c>
      <c r="BV5568" t="s">
        <v>118</v>
      </c>
      <c r="BX5568" t="s">
        <v>119</v>
      </c>
      <c r="BY5568" t="s">
        <v>119</v>
      </c>
      <c r="BZ5568" t="s">
        <v>119</v>
      </c>
      <c r="CA5568">
        <v>1</v>
      </c>
      <c r="CC5568" t="s">
        <v>120</v>
      </c>
      <c r="CH5568">
        <v>540</v>
      </c>
      <c r="CI5568">
        <v>31180</v>
      </c>
      <c r="CJ5568" t="s">
        <v>106</v>
      </c>
      <c r="CK5568" t="s">
        <v>106</v>
      </c>
      <c r="CL5568">
        <v>15</v>
      </c>
      <c r="CM5568" t="s">
        <v>2963</v>
      </c>
      <c r="CO5568">
        <v>125568</v>
      </c>
      <c r="CQ5568">
        <v>0</v>
      </c>
      <c r="CR5568">
        <v>0</v>
      </c>
      <c r="CS5568">
        <v>0</v>
      </c>
      <c r="CY5568" t="s">
        <v>123</v>
      </c>
      <c r="CZ5568" t="s">
        <v>124</v>
      </c>
      <c r="DD5568" t="str" cm="1">
        <f t="array" ref="DD5568:DE5568">TEXT(_xlfn.SEQUENCE(1, DATEDIF(AG5568, AH5568, "m") + 1, AG5568, 30), "YYYY-APMM")</f>
        <v>2014-AP02</v>
      </c>
      <c r="DE5568" t="str">
        <v>2014-AP03</v>
      </c>
      <c r="DN5568">
        <f t="shared" si="172"/>
        <v>4449.5</v>
      </c>
      <c r="DO5568" t="str">
        <f t="shared" si="173"/>
        <v>PLASTER MASON SK</v>
      </c>
    </row>
    <row r="5569" spans="1:119" x14ac:dyDescent="0.35">
      <c r="A5569" t="s">
        <v>105</v>
      </c>
      <c r="B5569">
        <v>504854</v>
      </c>
      <c r="C5569">
        <v>6359</v>
      </c>
      <c r="D5569">
        <v>125569</v>
      </c>
      <c r="E5569">
        <v>13662</v>
      </c>
      <c r="F5569">
        <v>0</v>
      </c>
      <c r="G5569" t="s">
        <v>106</v>
      </c>
      <c r="H5569" t="s">
        <v>106</v>
      </c>
      <c r="I5569" t="s">
        <v>106</v>
      </c>
      <c r="J5569" t="s">
        <v>107</v>
      </c>
      <c r="K5569" t="s">
        <v>108</v>
      </c>
      <c r="L5569" t="s">
        <v>109</v>
      </c>
      <c r="M5569" t="s">
        <v>110</v>
      </c>
      <c r="N5569" t="s">
        <v>12169</v>
      </c>
      <c r="O5569" t="s">
        <v>2911</v>
      </c>
      <c r="P5569">
        <v>8164</v>
      </c>
      <c r="Q5569">
        <v>96</v>
      </c>
      <c r="R5569">
        <v>96</v>
      </c>
      <c r="S5569">
        <v>168</v>
      </c>
      <c r="T5569">
        <v>0</v>
      </c>
      <c r="U5569">
        <v>1215.5</v>
      </c>
      <c r="V5569">
        <v>1215.5</v>
      </c>
      <c r="W5569">
        <v>168</v>
      </c>
      <c r="X5569">
        <v>0</v>
      </c>
      <c r="Y5569">
        <v>0</v>
      </c>
      <c r="Z5569">
        <v>0</v>
      </c>
      <c r="AD5569" s="1">
        <v>41708.333333333336</v>
      </c>
      <c r="AE5569" s="1">
        <v>41731.708333333336</v>
      </c>
      <c r="AG5569" s="1">
        <v>41694.333333333336</v>
      </c>
      <c r="AH5569" s="1">
        <v>41717.708333333336</v>
      </c>
      <c r="AI5569" s="1">
        <v>41694.333333333336</v>
      </c>
      <c r="AJ5569" s="1">
        <v>41717.708333333336</v>
      </c>
      <c r="AK5569" s="1">
        <v>41694.333333333336</v>
      </c>
      <c r="AL5569" s="1">
        <v>41717.708333333336</v>
      </c>
      <c r="AM5569" s="1">
        <v>41708.333333333336</v>
      </c>
      <c r="AN5569" s="1">
        <v>41731.708333333336</v>
      </c>
      <c r="AP5569" t="s">
        <v>113</v>
      </c>
      <c r="AU5569" t="s">
        <v>12170</v>
      </c>
      <c r="AY5569" t="s">
        <v>106</v>
      </c>
      <c r="AZ5569">
        <v>0</v>
      </c>
      <c r="BA5569">
        <v>0</v>
      </c>
      <c r="BD5569" s="3">
        <v>41321.663194444445</v>
      </c>
      <c r="BE5569" s="3">
        <v>41321.663888888892</v>
      </c>
      <c r="BF5569" t="s">
        <v>115</v>
      </c>
      <c r="BG5569" t="s">
        <v>115</v>
      </c>
      <c r="BH5569">
        <v>8149</v>
      </c>
      <c r="BM5569">
        <v>43410</v>
      </c>
      <c r="BR5569" t="s">
        <v>2865</v>
      </c>
      <c r="BS5569" t="s">
        <v>2866</v>
      </c>
      <c r="BU5569">
        <v>1</v>
      </c>
      <c r="BV5569" t="s">
        <v>118</v>
      </c>
      <c r="BX5569" t="s">
        <v>119</v>
      </c>
      <c r="BY5569" t="s">
        <v>119</v>
      </c>
      <c r="BZ5569" t="s">
        <v>119</v>
      </c>
      <c r="CA5569">
        <v>1</v>
      </c>
      <c r="CC5569" t="s">
        <v>120</v>
      </c>
      <c r="CH5569">
        <v>540</v>
      </c>
      <c r="CI5569">
        <v>31180</v>
      </c>
      <c r="CJ5569" t="s">
        <v>106</v>
      </c>
      <c r="CK5569" t="s">
        <v>106</v>
      </c>
      <c r="CL5569">
        <v>15</v>
      </c>
      <c r="CM5569" t="s">
        <v>2963</v>
      </c>
      <c r="CO5569">
        <v>125568</v>
      </c>
      <c r="CQ5569">
        <v>0</v>
      </c>
      <c r="CR5569">
        <v>0</v>
      </c>
      <c r="CS5569">
        <v>0</v>
      </c>
      <c r="CY5569" t="s">
        <v>123</v>
      </c>
      <c r="CZ5569" t="s">
        <v>124</v>
      </c>
      <c r="DD5569" t="str" cm="1">
        <f t="array" ref="DD5569">TEXT(_xlfn.SEQUENCE(1, DATEDIF(AG5569, AH5569, "m") + 1, AG5569, 30), "YYYY-APMM")</f>
        <v>2014-AP02</v>
      </c>
      <c r="DN5569">
        <f t="shared" si="172"/>
        <v>1215.5</v>
      </c>
      <c r="DO5569" t="str">
        <f t="shared" si="173"/>
        <v>SCREED MASON SK</v>
      </c>
    </row>
    <row r="5570" spans="1:119" x14ac:dyDescent="0.35">
      <c r="A5570" t="s">
        <v>105</v>
      </c>
      <c r="B5570">
        <v>504855</v>
      </c>
      <c r="C5570">
        <v>6359</v>
      </c>
      <c r="D5570">
        <v>125569</v>
      </c>
      <c r="E5570">
        <v>13662</v>
      </c>
      <c r="F5570">
        <v>0</v>
      </c>
      <c r="G5570" t="s">
        <v>106</v>
      </c>
      <c r="H5570" t="s">
        <v>106</v>
      </c>
      <c r="I5570" t="s">
        <v>106</v>
      </c>
      <c r="J5570" t="s">
        <v>107</v>
      </c>
      <c r="K5570" t="s">
        <v>108</v>
      </c>
      <c r="L5570" t="s">
        <v>109</v>
      </c>
      <c r="M5570" t="s">
        <v>110</v>
      </c>
      <c r="N5570" t="s">
        <v>12171</v>
      </c>
      <c r="O5570" t="s">
        <v>2969</v>
      </c>
      <c r="P5570">
        <v>8178</v>
      </c>
      <c r="Q5570">
        <v>0</v>
      </c>
      <c r="R5570">
        <v>0</v>
      </c>
      <c r="S5570">
        <v>120</v>
      </c>
      <c r="T5570">
        <v>0</v>
      </c>
      <c r="U5570">
        <v>1215.5</v>
      </c>
      <c r="V5570">
        <v>1215.5</v>
      </c>
      <c r="W5570">
        <v>120</v>
      </c>
      <c r="X5570">
        <v>0</v>
      </c>
      <c r="Y5570">
        <v>0</v>
      </c>
      <c r="Z5570">
        <v>0</v>
      </c>
      <c r="AD5570" s="1">
        <v>41706.333333333336</v>
      </c>
      <c r="AE5570" s="1">
        <v>41722.708333333336</v>
      </c>
      <c r="AG5570" s="1">
        <v>41706.333333333336</v>
      </c>
      <c r="AH5570" s="1">
        <v>41722.708333333336</v>
      </c>
      <c r="AI5570" s="1">
        <v>41706.333333333336</v>
      </c>
      <c r="AJ5570" s="1">
        <v>41722.708333333336</v>
      </c>
      <c r="AK5570" s="1">
        <v>41706.333333333336</v>
      </c>
      <c r="AL5570" s="1">
        <v>41722.708333333336</v>
      </c>
      <c r="AM5570" s="1">
        <v>41706.333333333336</v>
      </c>
      <c r="AN5570" s="1">
        <v>41722.708333333336</v>
      </c>
      <c r="AP5570" t="s">
        <v>113</v>
      </c>
      <c r="AU5570" t="s">
        <v>12172</v>
      </c>
      <c r="AY5570" t="s">
        <v>119</v>
      </c>
      <c r="AZ5570">
        <v>0</v>
      </c>
      <c r="BA5570">
        <v>0</v>
      </c>
      <c r="BD5570" s="3">
        <v>41321.663194444445</v>
      </c>
      <c r="BE5570" s="3">
        <v>41321.663888888892</v>
      </c>
      <c r="BF5570" t="s">
        <v>115</v>
      </c>
      <c r="BG5570" t="s">
        <v>115</v>
      </c>
      <c r="BH5570">
        <v>8149</v>
      </c>
      <c r="BM5570">
        <v>43550</v>
      </c>
      <c r="BR5570" t="s">
        <v>116</v>
      </c>
      <c r="BS5570" t="s">
        <v>117</v>
      </c>
      <c r="BU5570">
        <v>1</v>
      </c>
      <c r="BV5570" t="s">
        <v>118</v>
      </c>
      <c r="BX5570" t="s">
        <v>119</v>
      </c>
      <c r="BY5570" t="s">
        <v>119</v>
      </c>
      <c r="BZ5570" t="s">
        <v>119</v>
      </c>
      <c r="CA5570">
        <v>1</v>
      </c>
      <c r="CC5570" t="s">
        <v>120</v>
      </c>
      <c r="CH5570">
        <v>540</v>
      </c>
      <c r="CI5570">
        <v>31180</v>
      </c>
      <c r="CJ5570" t="s">
        <v>106</v>
      </c>
      <c r="CK5570" t="s">
        <v>106</v>
      </c>
      <c r="CL5570">
        <v>15</v>
      </c>
      <c r="CM5570" t="s">
        <v>2963</v>
      </c>
      <c r="CO5570">
        <v>125568</v>
      </c>
      <c r="CQ5570">
        <v>0</v>
      </c>
      <c r="CR5570">
        <v>0</v>
      </c>
      <c r="CS5570">
        <v>0</v>
      </c>
      <c r="CY5570" t="s">
        <v>123</v>
      </c>
      <c r="CZ5570" t="s">
        <v>124</v>
      </c>
      <c r="DD5570" t="str" cm="1">
        <f t="array" ref="DD5570">TEXT(_xlfn.SEQUENCE(1, DATEDIF(AG5570, AH5570, "m") + 1, AG5570, 30), "YYYY-APMM")</f>
        <v>2014-AP03</v>
      </c>
      <c r="DN5570">
        <f t="shared" si="172"/>
        <v>1215.5</v>
      </c>
      <c r="DO5570" t="str">
        <f t="shared" si="173"/>
        <v>LABOR- SUBCONTRACTOR</v>
      </c>
    </row>
    <row r="5571" spans="1:119" x14ac:dyDescent="0.35">
      <c r="A5571" t="s">
        <v>105</v>
      </c>
      <c r="B5571">
        <v>504856</v>
      </c>
      <c r="C5571">
        <v>6359</v>
      </c>
      <c r="D5571">
        <v>125569</v>
      </c>
      <c r="E5571">
        <v>13662</v>
      </c>
      <c r="F5571">
        <v>0</v>
      </c>
      <c r="G5571" t="s">
        <v>106</v>
      </c>
      <c r="H5571" t="s">
        <v>106</v>
      </c>
      <c r="I5571" t="s">
        <v>106</v>
      </c>
      <c r="J5571" t="s">
        <v>107</v>
      </c>
      <c r="K5571" t="s">
        <v>108</v>
      </c>
      <c r="L5571" t="s">
        <v>109</v>
      </c>
      <c r="M5571" t="s">
        <v>110</v>
      </c>
      <c r="N5571" t="s">
        <v>12173</v>
      </c>
      <c r="O5571" t="s">
        <v>2917</v>
      </c>
      <c r="P5571">
        <v>8178</v>
      </c>
      <c r="Q5571">
        <v>112</v>
      </c>
      <c r="R5571">
        <v>112</v>
      </c>
      <c r="S5571">
        <v>200</v>
      </c>
      <c r="T5571">
        <v>0</v>
      </c>
      <c r="U5571">
        <v>4742.75</v>
      </c>
      <c r="V5571">
        <v>4742.75</v>
      </c>
      <c r="W5571">
        <v>200</v>
      </c>
      <c r="X5571">
        <v>0</v>
      </c>
      <c r="Y5571">
        <v>0</v>
      </c>
      <c r="Z5571">
        <v>0</v>
      </c>
      <c r="AD5571" s="1">
        <v>41718.333333333336</v>
      </c>
      <c r="AE5571" s="1">
        <v>41746.708333333336</v>
      </c>
      <c r="AG5571" s="1">
        <v>41702.333333333336</v>
      </c>
      <c r="AH5571" s="1">
        <v>41730.708333333336</v>
      </c>
      <c r="AI5571" s="1">
        <v>41702.333333333336</v>
      </c>
      <c r="AJ5571" s="1">
        <v>41730.708333333336</v>
      </c>
      <c r="AK5571" s="1">
        <v>41702.333333333336</v>
      </c>
      <c r="AL5571" s="1">
        <v>41730.708333333336</v>
      </c>
      <c r="AM5571" s="1">
        <v>41718.333333333336</v>
      </c>
      <c r="AN5571" s="1">
        <v>41746.708333333336</v>
      </c>
      <c r="AP5571" t="s">
        <v>113</v>
      </c>
      <c r="AU5571" t="s">
        <v>12174</v>
      </c>
      <c r="AY5571" t="s">
        <v>106</v>
      </c>
      <c r="AZ5571">
        <v>0</v>
      </c>
      <c r="BA5571">
        <v>0</v>
      </c>
      <c r="BD5571" s="3">
        <v>41321.663194444445</v>
      </c>
      <c r="BE5571" s="3">
        <v>41321.663888888892</v>
      </c>
      <c r="BF5571" t="s">
        <v>115</v>
      </c>
      <c r="BG5571" t="s">
        <v>115</v>
      </c>
      <c r="BH5571">
        <v>8149</v>
      </c>
      <c r="BM5571">
        <v>43550</v>
      </c>
      <c r="BR5571" t="s">
        <v>116</v>
      </c>
      <c r="BS5571" t="s">
        <v>117</v>
      </c>
      <c r="BU5571">
        <v>1</v>
      </c>
      <c r="BV5571" t="s">
        <v>118</v>
      </c>
      <c r="BX5571" t="s">
        <v>119</v>
      </c>
      <c r="BY5571" t="s">
        <v>119</v>
      </c>
      <c r="BZ5571" t="s">
        <v>119</v>
      </c>
      <c r="CA5571">
        <v>1</v>
      </c>
      <c r="CC5571" t="s">
        <v>120</v>
      </c>
      <c r="CH5571">
        <v>540</v>
      </c>
      <c r="CI5571">
        <v>31180</v>
      </c>
      <c r="CJ5571" t="s">
        <v>106</v>
      </c>
      <c r="CK5571" t="s">
        <v>106</v>
      </c>
      <c r="CL5571">
        <v>15</v>
      </c>
      <c r="CM5571" t="s">
        <v>2963</v>
      </c>
      <c r="CO5571">
        <v>125568</v>
      </c>
      <c r="CQ5571">
        <v>0</v>
      </c>
      <c r="CR5571">
        <v>0</v>
      </c>
      <c r="CS5571">
        <v>0</v>
      </c>
      <c r="CY5571" t="s">
        <v>123</v>
      </c>
      <c r="CZ5571" t="s">
        <v>124</v>
      </c>
      <c r="DD5571" t="str" cm="1">
        <f t="array" ref="DD5571">TEXT(_xlfn.SEQUENCE(1, DATEDIF(AG5571, AH5571, "m") + 1, AG5571, 30), "YYYY-APMM")</f>
        <v>2014-AP03</v>
      </c>
      <c r="DN5571">
        <f t="shared" ref="DN5571:DN5609" si="174">V5571/COUNTIF(DD5571:DF5571, "&lt;&gt;")</f>
        <v>4742.75</v>
      </c>
      <c r="DO5571" t="str">
        <f t="shared" ref="DO5571:DO5609" si="175">BR5571</f>
        <v>LABOR- SUBCONTRACTOR</v>
      </c>
    </row>
    <row r="5572" spans="1:119" x14ac:dyDescent="0.35">
      <c r="A5572" t="s">
        <v>105</v>
      </c>
      <c r="B5572">
        <v>504857</v>
      </c>
      <c r="C5572">
        <v>6359</v>
      </c>
      <c r="D5572">
        <v>125569</v>
      </c>
      <c r="E5572">
        <v>13662</v>
      </c>
      <c r="F5572">
        <v>0</v>
      </c>
      <c r="G5572" t="s">
        <v>106</v>
      </c>
      <c r="H5572" t="s">
        <v>106</v>
      </c>
      <c r="I5572" t="s">
        <v>106</v>
      </c>
      <c r="J5572" t="s">
        <v>107</v>
      </c>
      <c r="K5572" t="s">
        <v>108</v>
      </c>
      <c r="L5572" t="s">
        <v>109</v>
      </c>
      <c r="M5572" t="s">
        <v>110</v>
      </c>
      <c r="N5572" t="s">
        <v>12175</v>
      </c>
      <c r="O5572" t="s">
        <v>2920</v>
      </c>
      <c r="P5572">
        <v>8170</v>
      </c>
      <c r="Q5572">
        <v>0</v>
      </c>
      <c r="R5572">
        <v>0</v>
      </c>
      <c r="S5572">
        <v>200</v>
      </c>
      <c r="T5572">
        <v>0</v>
      </c>
      <c r="U5572">
        <v>1897.25</v>
      </c>
      <c r="V5572">
        <v>1897.25</v>
      </c>
      <c r="W5572">
        <v>200</v>
      </c>
      <c r="X5572">
        <v>0</v>
      </c>
      <c r="Y5572">
        <v>0</v>
      </c>
      <c r="Z5572">
        <v>0</v>
      </c>
      <c r="AD5572" s="1">
        <v>41713.333333333336</v>
      </c>
      <c r="AE5572" s="1">
        <v>41741.708333333336</v>
      </c>
      <c r="AG5572" s="1">
        <v>41713.333333333336</v>
      </c>
      <c r="AH5572" s="1">
        <v>41741.708333333336</v>
      </c>
      <c r="AI5572" s="1">
        <v>41713.333333333336</v>
      </c>
      <c r="AJ5572" s="1">
        <v>41741.708333333336</v>
      </c>
      <c r="AK5572" s="1">
        <v>41713.333333333336</v>
      </c>
      <c r="AL5572" s="1">
        <v>41741.708333333336</v>
      </c>
      <c r="AM5572" s="1">
        <v>41713.333333333336</v>
      </c>
      <c r="AN5572" s="1">
        <v>41741.708333333336</v>
      </c>
      <c r="AP5572" t="s">
        <v>113</v>
      </c>
      <c r="AU5572" t="s">
        <v>12176</v>
      </c>
      <c r="AY5572" t="s">
        <v>119</v>
      </c>
      <c r="AZ5572">
        <v>0</v>
      </c>
      <c r="BA5572">
        <v>0</v>
      </c>
      <c r="BD5572" s="3">
        <v>41321.663194444445</v>
      </c>
      <c r="BE5572" s="3">
        <v>41321.663888888892</v>
      </c>
      <c r="BF5572" t="s">
        <v>115</v>
      </c>
      <c r="BG5572" t="s">
        <v>115</v>
      </c>
      <c r="BH5572">
        <v>8149</v>
      </c>
      <c r="BM5572">
        <v>43470</v>
      </c>
      <c r="BR5572" t="s">
        <v>2854</v>
      </c>
      <c r="BS5572" t="s">
        <v>2855</v>
      </c>
      <c r="BU5572">
        <v>1</v>
      </c>
      <c r="BV5572" t="s">
        <v>118</v>
      </c>
      <c r="BX5572" t="s">
        <v>119</v>
      </c>
      <c r="BY5572" t="s">
        <v>119</v>
      </c>
      <c r="BZ5572" t="s">
        <v>119</v>
      </c>
      <c r="CA5572">
        <v>1</v>
      </c>
      <c r="CC5572" t="s">
        <v>120</v>
      </c>
      <c r="CH5572">
        <v>540</v>
      </c>
      <c r="CI5572">
        <v>31180</v>
      </c>
      <c r="CJ5572" t="s">
        <v>106</v>
      </c>
      <c r="CK5572" t="s">
        <v>106</v>
      </c>
      <c r="CL5572">
        <v>15</v>
      </c>
      <c r="CM5572" t="s">
        <v>2963</v>
      </c>
      <c r="CO5572">
        <v>125568</v>
      </c>
      <c r="CQ5572">
        <v>0</v>
      </c>
      <c r="CR5572">
        <v>0</v>
      </c>
      <c r="CS5572">
        <v>0</v>
      </c>
      <c r="CY5572" t="s">
        <v>123</v>
      </c>
      <c r="CZ5572" t="s">
        <v>124</v>
      </c>
      <c r="DD5572" t="str" cm="1">
        <f t="array" ref="DD5572">TEXT(_xlfn.SEQUENCE(1, DATEDIF(AG5572, AH5572, "m") + 1, AG5572, 30), "YYYY-APMM")</f>
        <v>2014-AP03</v>
      </c>
      <c r="DN5572">
        <f t="shared" si="174"/>
        <v>1897.25</v>
      </c>
      <c r="DO5572" t="str">
        <f t="shared" si="175"/>
        <v>TILE MASON SK</v>
      </c>
    </row>
    <row r="5573" spans="1:119" x14ac:dyDescent="0.35">
      <c r="A5573" t="s">
        <v>105</v>
      </c>
      <c r="B5573">
        <v>504858</v>
      </c>
      <c r="C5573">
        <v>6359</v>
      </c>
      <c r="D5573">
        <v>125569</v>
      </c>
      <c r="E5573">
        <v>13662</v>
      </c>
      <c r="F5573">
        <v>0</v>
      </c>
      <c r="G5573" t="s">
        <v>106</v>
      </c>
      <c r="H5573" t="s">
        <v>106</v>
      </c>
      <c r="I5573" t="s">
        <v>106</v>
      </c>
      <c r="J5573" t="s">
        <v>107</v>
      </c>
      <c r="K5573" t="s">
        <v>108</v>
      </c>
      <c r="L5573" t="s">
        <v>109</v>
      </c>
      <c r="M5573" t="s">
        <v>110</v>
      </c>
      <c r="N5573" t="s">
        <v>12177</v>
      </c>
      <c r="O5573" t="s">
        <v>2923</v>
      </c>
      <c r="P5573">
        <v>8170</v>
      </c>
      <c r="Q5573">
        <v>0</v>
      </c>
      <c r="R5573">
        <v>0</v>
      </c>
      <c r="S5573">
        <v>200</v>
      </c>
      <c r="T5573">
        <v>0</v>
      </c>
      <c r="U5573">
        <v>1743.75</v>
      </c>
      <c r="V5573">
        <v>1743.75</v>
      </c>
      <c r="W5573">
        <v>200</v>
      </c>
      <c r="X5573">
        <v>0</v>
      </c>
      <c r="Y5573">
        <v>0</v>
      </c>
      <c r="Z5573">
        <v>0</v>
      </c>
      <c r="AD5573" s="1">
        <v>41720.333333333336</v>
      </c>
      <c r="AE5573" s="1">
        <v>41748.708333333336</v>
      </c>
      <c r="AG5573" s="1">
        <v>41720.333333333336</v>
      </c>
      <c r="AH5573" s="1">
        <v>41748.708333333336</v>
      </c>
      <c r="AI5573" s="1">
        <v>41720.333333333336</v>
      </c>
      <c r="AJ5573" s="1">
        <v>41748.708333333336</v>
      </c>
      <c r="AK5573" s="1">
        <v>41720.333333333336</v>
      </c>
      <c r="AL5573" s="1">
        <v>41748.708333333336</v>
      </c>
      <c r="AM5573" s="1">
        <v>41720.333333333336</v>
      </c>
      <c r="AN5573" s="1">
        <v>41748.708333333336</v>
      </c>
      <c r="AP5573" t="s">
        <v>113</v>
      </c>
      <c r="AU5573" t="s">
        <v>12178</v>
      </c>
      <c r="AY5573" t="s">
        <v>119</v>
      </c>
      <c r="AZ5573">
        <v>0</v>
      </c>
      <c r="BA5573">
        <v>0</v>
      </c>
      <c r="BD5573" s="3">
        <v>41321.663194444445</v>
      </c>
      <c r="BE5573" s="3">
        <v>41321.663888888892</v>
      </c>
      <c r="BF5573" t="s">
        <v>115</v>
      </c>
      <c r="BG5573" t="s">
        <v>115</v>
      </c>
      <c r="BH5573">
        <v>8149</v>
      </c>
      <c r="BM5573">
        <v>43470</v>
      </c>
      <c r="BR5573" t="s">
        <v>2854</v>
      </c>
      <c r="BS5573" t="s">
        <v>2855</v>
      </c>
      <c r="BU5573">
        <v>1</v>
      </c>
      <c r="BV5573" t="s">
        <v>118</v>
      </c>
      <c r="BX5573" t="s">
        <v>119</v>
      </c>
      <c r="BY5573" t="s">
        <v>119</v>
      </c>
      <c r="BZ5573" t="s">
        <v>119</v>
      </c>
      <c r="CA5573">
        <v>1</v>
      </c>
      <c r="CC5573" t="s">
        <v>120</v>
      </c>
      <c r="CH5573">
        <v>540</v>
      </c>
      <c r="CI5573">
        <v>31180</v>
      </c>
      <c r="CJ5573" t="s">
        <v>106</v>
      </c>
      <c r="CK5573" t="s">
        <v>106</v>
      </c>
      <c r="CL5573">
        <v>15</v>
      </c>
      <c r="CM5573" t="s">
        <v>2963</v>
      </c>
      <c r="CO5573">
        <v>125568</v>
      </c>
      <c r="CQ5573">
        <v>0</v>
      </c>
      <c r="CR5573">
        <v>0</v>
      </c>
      <c r="CS5573">
        <v>0</v>
      </c>
      <c r="CY5573" t="s">
        <v>123</v>
      </c>
      <c r="CZ5573" t="s">
        <v>124</v>
      </c>
      <c r="DD5573" t="str" cm="1">
        <f t="array" ref="DD5573">TEXT(_xlfn.SEQUENCE(1, DATEDIF(AG5573, AH5573, "m") + 1, AG5573, 30), "YYYY-APMM")</f>
        <v>2014-AP03</v>
      </c>
      <c r="DN5573">
        <f t="shared" si="174"/>
        <v>1743.75</v>
      </c>
      <c r="DO5573" t="str">
        <f t="shared" si="175"/>
        <v>TILE MASON SK</v>
      </c>
    </row>
    <row r="5574" spans="1:119" x14ac:dyDescent="0.35">
      <c r="A5574" t="s">
        <v>105</v>
      </c>
      <c r="B5574">
        <v>504859</v>
      </c>
      <c r="C5574">
        <v>6359</v>
      </c>
      <c r="D5574">
        <v>125569</v>
      </c>
      <c r="E5574">
        <v>13662</v>
      </c>
      <c r="F5574">
        <v>0</v>
      </c>
      <c r="G5574" t="s">
        <v>106</v>
      </c>
      <c r="H5574" t="s">
        <v>106</v>
      </c>
      <c r="I5574" t="s">
        <v>106</v>
      </c>
      <c r="J5574" t="s">
        <v>107</v>
      </c>
      <c r="K5574" t="s">
        <v>108</v>
      </c>
      <c r="L5574" t="s">
        <v>109</v>
      </c>
      <c r="M5574" t="s">
        <v>110</v>
      </c>
      <c r="N5574" t="s">
        <v>12179</v>
      </c>
      <c r="O5574" t="s">
        <v>2929</v>
      </c>
      <c r="P5574">
        <v>8170</v>
      </c>
      <c r="Q5574">
        <v>64</v>
      </c>
      <c r="R5574">
        <v>64</v>
      </c>
      <c r="S5574">
        <v>120</v>
      </c>
      <c r="T5574">
        <v>0</v>
      </c>
      <c r="U5574">
        <v>261.5</v>
      </c>
      <c r="V5574">
        <v>261.5</v>
      </c>
      <c r="W5574">
        <v>120</v>
      </c>
      <c r="X5574">
        <v>0</v>
      </c>
      <c r="Y5574">
        <v>0</v>
      </c>
      <c r="Z5574">
        <v>0</v>
      </c>
      <c r="AD5574" s="1">
        <v>41746.333333333336</v>
      </c>
      <c r="AE5574" s="1">
        <v>41763.708333333336</v>
      </c>
      <c r="AG5574" s="1">
        <v>41737.333333333336</v>
      </c>
      <c r="AH5574" s="1">
        <v>41753.708333333336</v>
      </c>
      <c r="AI5574" s="1">
        <v>41737.333333333336</v>
      </c>
      <c r="AJ5574" s="1">
        <v>41753.708333333336</v>
      </c>
      <c r="AK5574" s="1">
        <v>41737.333333333336</v>
      </c>
      <c r="AL5574" s="1">
        <v>41753.708333333336</v>
      </c>
      <c r="AM5574" s="1">
        <v>41746.333333333336</v>
      </c>
      <c r="AN5574" s="1">
        <v>41763.708333333336</v>
      </c>
      <c r="AP5574" t="s">
        <v>113</v>
      </c>
      <c r="AU5574" t="s">
        <v>12180</v>
      </c>
      <c r="AY5574" t="s">
        <v>106</v>
      </c>
      <c r="AZ5574">
        <v>0</v>
      </c>
      <c r="BA5574">
        <v>0</v>
      </c>
      <c r="BD5574" s="3">
        <v>41321.663194444445</v>
      </c>
      <c r="BE5574" s="3">
        <v>41321.663888888892</v>
      </c>
      <c r="BF5574" t="s">
        <v>115</v>
      </c>
      <c r="BG5574" t="s">
        <v>115</v>
      </c>
      <c r="BH5574">
        <v>8149</v>
      </c>
      <c r="BM5574">
        <v>43470</v>
      </c>
      <c r="BR5574" t="s">
        <v>2854</v>
      </c>
      <c r="BS5574" t="s">
        <v>2855</v>
      </c>
      <c r="BU5574">
        <v>1</v>
      </c>
      <c r="BV5574" t="s">
        <v>118</v>
      </c>
      <c r="BX5574" t="s">
        <v>119</v>
      </c>
      <c r="BY5574" t="s">
        <v>119</v>
      </c>
      <c r="BZ5574" t="s">
        <v>119</v>
      </c>
      <c r="CA5574">
        <v>1</v>
      </c>
      <c r="CC5574" t="s">
        <v>120</v>
      </c>
      <c r="CH5574">
        <v>540</v>
      </c>
      <c r="CI5574">
        <v>31180</v>
      </c>
      <c r="CJ5574" t="s">
        <v>106</v>
      </c>
      <c r="CK5574" t="s">
        <v>106</v>
      </c>
      <c r="CL5574">
        <v>15</v>
      </c>
      <c r="CM5574" t="s">
        <v>2963</v>
      </c>
      <c r="CO5574">
        <v>125568</v>
      </c>
      <c r="CQ5574">
        <v>0</v>
      </c>
      <c r="CR5574">
        <v>0</v>
      </c>
      <c r="CS5574">
        <v>0</v>
      </c>
      <c r="CY5574" t="s">
        <v>123</v>
      </c>
      <c r="CZ5574" t="s">
        <v>124</v>
      </c>
      <c r="DD5574" t="str" cm="1">
        <f t="array" ref="DD5574">TEXT(_xlfn.SEQUENCE(1, DATEDIF(AG5574, AH5574, "m") + 1, AG5574, 30), "YYYY-APMM")</f>
        <v>2014-AP04</v>
      </c>
      <c r="DN5574">
        <f t="shared" si="174"/>
        <v>261.5</v>
      </c>
      <c r="DO5574" t="str">
        <f t="shared" si="175"/>
        <v>TILE MASON SK</v>
      </c>
    </row>
    <row r="5575" spans="1:119" x14ac:dyDescent="0.35">
      <c r="A5575" t="s">
        <v>105</v>
      </c>
      <c r="B5575">
        <v>504860</v>
      </c>
      <c r="C5575">
        <v>6359</v>
      </c>
      <c r="D5575">
        <v>125569</v>
      </c>
      <c r="E5575">
        <v>13662</v>
      </c>
      <c r="F5575">
        <v>0</v>
      </c>
      <c r="G5575" t="s">
        <v>106</v>
      </c>
      <c r="H5575" t="s">
        <v>106</v>
      </c>
      <c r="I5575" t="s">
        <v>106</v>
      </c>
      <c r="J5575" t="s">
        <v>107</v>
      </c>
      <c r="K5575" t="s">
        <v>108</v>
      </c>
      <c r="L5575" t="s">
        <v>109</v>
      </c>
      <c r="M5575" t="s">
        <v>110</v>
      </c>
      <c r="N5575" t="s">
        <v>12181</v>
      </c>
      <c r="O5575" t="s">
        <v>2932</v>
      </c>
      <c r="P5575">
        <v>8171</v>
      </c>
      <c r="Q5575">
        <v>16</v>
      </c>
      <c r="R5575">
        <v>16</v>
      </c>
      <c r="S5575">
        <v>160</v>
      </c>
      <c r="T5575">
        <v>0</v>
      </c>
      <c r="U5575">
        <v>875</v>
      </c>
      <c r="V5575">
        <v>875</v>
      </c>
      <c r="W5575">
        <v>160</v>
      </c>
      <c r="X5575">
        <v>0</v>
      </c>
      <c r="Y5575">
        <v>0</v>
      </c>
      <c r="Z5575">
        <v>0</v>
      </c>
      <c r="AD5575" s="1">
        <v>41743.333333333336</v>
      </c>
      <c r="AE5575" s="1">
        <v>41765.708333333336</v>
      </c>
      <c r="AG5575" s="1">
        <v>41741.333333333336</v>
      </c>
      <c r="AH5575" s="1">
        <v>41763.708333333336</v>
      </c>
      <c r="AI5575" s="1">
        <v>41741.333333333336</v>
      </c>
      <c r="AJ5575" s="1">
        <v>41763.708333333336</v>
      </c>
      <c r="AK5575" s="1">
        <v>41741.333333333336</v>
      </c>
      <c r="AL5575" s="1">
        <v>41763.708333333336</v>
      </c>
      <c r="AM5575" s="1">
        <v>41743.333333333336</v>
      </c>
      <c r="AN5575" s="1">
        <v>41765.708333333336</v>
      </c>
      <c r="AP5575" t="s">
        <v>113</v>
      </c>
      <c r="AU5575" t="s">
        <v>12182</v>
      </c>
      <c r="AY5575" t="s">
        <v>106</v>
      </c>
      <c r="AZ5575">
        <v>0</v>
      </c>
      <c r="BA5575">
        <v>0</v>
      </c>
      <c r="BD5575" s="3">
        <v>41321.663194444445</v>
      </c>
      <c r="BE5575" s="3">
        <v>41321.663888888892</v>
      </c>
      <c r="BF5575" t="s">
        <v>115</v>
      </c>
      <c r="BG5575" t="s">
        <v>115</v>
      </c>
      <c r="BH5575">
        <v>8149</v>
      </c>
      <c r="BM5575">
        <v>43480</v>
      </c>
      <c r="BR5575" t="s">
        <v>2893</v>
      </c>
      <c r="BS5575" t="s">
        <v>2894</v>
      </c>
      <c r="BU5575">
        <v>1</v>
      </c>
      <c r="BV5575" t="s">
        <v>118</v>
      </c>
      <c r="BX5575" t="s">
        <v>119</v>
      </c>
      <c r="BY5575" t="s">
        <v>119</v>
      </c>
      <c r="BZ5575" t="s">
        <v>119</v>
      </c>
      <c r="CA5575">
        <v>1</v>
      </c>
      <c r="CC5575" t="s">
        <v>120</v>
      </c>
      <c r="CH5575">
        <v>540</v>
      </c>
      <c r="CI5575">
        <v>31180</v>
      </c>
      <c r="CJ5575" t="s">
        <v>106</v>
      </c>
      <c r="CK5575" t="s">
        <v>106</v>
      </c>
      <c r="CL5575">
        <v>15</v>
      </c>
      <c r="CM5575" t="s">
        <v>2963</v>
      </c>
      <c r="CO5575">
        <v>125568</v>
      </c>
      <c r="CQ5575">
        <v>0</v>
      </c>
      <c r="CR5575">
        <v>0</v>
      </c>
      <c r="CS5575">
        <v>0</v>
      </c>
      <c r="CY5575" t="s">
        <v>123</v>
      </c>
      <c r="CZ5575" t="s">
        <v>124</v>
      </c>
      <c r="DD5575" t="str" cm="1">
        <f t="array" ref="DD5575">TEXT(_xlfn.SEQUENCE(1, DATEDIF(AG5575, AH5575, "m") + 1, AG5575, 30), "YYYY-APMM")</f>
        <v>2014-AP04</v>
      </c>
      <c r="DN5575">
        <f t="shared" si="174"/>
        <v>875</v>
      </c>
      <c r="DO5575" t="str">
        <f t="shared" si="175"/>
        <v>GRANITE MASON SK</v>
      </c>
    </row>
    <row r="5576" spans="1:119" x14ac:dyDescent="0.35">
      <c r="A5576" t="s">
        <v>105</v>
      </c>
      <c r="B5576">
        <v>504861</v>
      </c>
      <c r="C5576">
        <v>6359</v>
      </c>
      <c r="D5576">
        <v>125569</v>
      </c>
      <c r="E5576">
        <v>13662</v>
      </c>
      <c r="F5576">
        <v>0</v>
      </c>
      <c r="G5576" t="s">
        <v>106</v>
      </c>
      <c r="H5576" t="s">
        <v>106</v>
      </c>
      <c r="I5576" t="s">
        <v>106</v>
      </c>
      <c r="J5576" t="s">
        <v>107</v>
      </c>
      <c r="K5576" t="s">
        <v>108</v>
      </c>
      <c r="L5576" t="s">
        <v>109</v>
      </c>
      <c r="M5576" t="s">
        <v>110</v>
      </c>
      <c r="N5576" t="s">
        <v>12183</v>
      </c>
      <c r="O5576" t="s">
        <v>2935</v>
      </c>
      <c r="P5576">
        <v>8178</v>
      </c>
      <c r="Q5576">
        <v>0</v>
      </c>
      <c r="R5576">
        <v>0</v>
      </c>
      <c r="S5576">
        <v>160</v>
      </c>
      <c r="T5576">
        <v>0</v>
      </c>
      <c r="U5576">
        <v>1305</v>
      </c>
      <c r="V5576">
        <v>1305</v>
      </c>
      <c r="W5576">
        <v>160</v>
      </c>
      <c r="X5576">
        <v>0</v>
      </c>
      <c r="Y5576">
        <v>0</v>
      </c>
      <c r="Z5576">
        <v>0</v>
      </c>
      <c r="AD5576" s="1">
        <v>41732.333333333336</v>
      </c>
      <c r="AE5576" s="1">
        <v>41755.708333333336</v>
      </c>
      <c r="AG5576" s="1">
        <v>41732.333333333336</v>
      </c>
      <c r="AH5576" s="1">
        <v>41755.708333333336</v>
      </c>
      <c r="AI5576" s="1">
        <v>41732.333333333336</v>
      </c>
      <c r="AJ5576" s="1">
        <v>41755.708333333336</v>
      </c>
      <c r="AK5576" s="1">
        <v>41732.333333333336</v>
      </c>
      <c r="AL5576" s="1">
        <v>41755.708333333336</v>
      </c>
      <c r="AM5576" s="1">
        <v>41732.333333333336</v>
      </c>
      <c r="AN5576" s="1">
        <v>41755.708333333336</v>
      </c>
      <c r="AP5576" t="s">
        <v>113</v>
      </c>
      <c r="AU5576" t="s">
        <v>12184</v>
      </c>
      <c r="AY5576" t="s">
        <v>119</v>
      </c>
      <c r="AZ5576">
        <v>0</v>
      </c>
      <c r="BA5576">
        <v>0</v>
      </c>
      <c r="BD5576" s="3">
        <v>41321.663194444445</v>
      </c>
      <c r="BE5576" s="3">
        <v>41321.663888888892</v>
      </c>
      <c r="BF5576" t="s">
        <v>115</v>
      </c>
      <c r="BG5576" t="s">
        <v>115</v>
      </c>
      <c r="BH5576">
        <v>8149</v>
      </c>
      <c r="BM5576">
        <v>43550</v>
      </c>
      <c r="BR5576" t="s">
        <v>116</v>
      </c>
      <c r="BS5576" t="s">
        <v>117</v>
      </c>
      <c r="BU5576">
        <v>1</v>
      </c>
      <c r="BV5576" t="s">
        <v>118</v>
      </c>
      <c r="BX5576" t="s">
        <v>119</v>
      </c>
      <c r="BY5576" t="s">
        <v>119</v>
      </c>
      <c r="BZ5576" t="s">
        <v>119</v>
      </c>
      <c r="CA5576">
        <v>1</v>
      </c>
      <c r="CC5576" t="s">
        <v>120</v>
      </c>
      <c r="CH5576">
        <v>540</v>
      </c>
      <c r="CI5576">
        <v>31180</v>
      </c>
      <c r="CJ5576" t="s">
        <v>106</v>
      </c>
      <c r="CK5576" t="s">
        <v>106</v>
      </c>
      <c r="CL5576">
        <v>15</v>
      </c>
      <c r="CM5576" t="s">
        <v>2963</v>
      </c>
      <c r="CO5576">
        <v>125568</v>
      </c>
      <c r="CQ5576">
        <v>0</v>
      </c>
      <c r="CR5576">
        <v>0</v>
      </c>
      <c r="CS5576">
        <v>0</v>
      </c>
      <c r="CY5576" t="s">
        <v>123</v>
      </c>
      <c r="CZ5576" t="s">
        <v>124</v>
      </c>
      <c r="DD5576" t="str" cm="1">
        <f t="array" ref="DD5576">TEXT(_xlfn.SEQUENCE(1, DATEDIF(AG5576, AH5576, "m") + 1, AG5576, 30), "YYYY-APMM")</f>
        <v>2014-AP04</v>
      </c>
      <c r="DN5576">
        <f t="shared" si="174"/>
        <v>1305</v>
      </c>
      <c r="DO5576" t="str">
        <f t="shared" si="175"/>
        <v>LABOR- SUBCONTRACTOR</v>
      </c>
    </row>
    <row r="5577" spans="1:119" x14ac:dyDescent="0.35">
      <c r="A5577" t="s">
        <v>105</v>
      </c>
      <c r="B5577">
        <v>504862</v>
      </c>
      <c r="C5577">
        <v>6359</v>
      </c>
      <c r="D5577">
        <v>125569</v>
      </c>
      <c r="E5577">
        <v>13662</v>
      </c>
      <c r="F5577">
        <v>0</v>
      </c>
      <c r="G5577" t="s">
        <v>106</v>
      </c>
      <c r="H5577" t="s">
        <v>106</v>
      </c>
      <c r="I5577" t="s">
        <v>106</v>
      </c>
      <c r="J5577" t="s">
        <v>107</v>
      </c>
      <c r="K5577" t="s">
        <v>108</v>
      </c>
      <c r="L5577" t="s">
        <v>109</v>
      </c>
      <c r="M5577" t="s">
        <v>110</v>
      </c>
      <c r="N5577" t="s">
        <v>12185</v>
      </c>
      <c r="O5577" t="s">
        <v>2941</v>
      </c>
      <c r="P5577">
        <v>8178</v>
      </c>
      <c r="Q5577">
        <v>0</v>
      </c>
      <c r="R5577">
        <v>0</v>
      </c>
      <c r="S5577">
        <v>200</v>
      </c>
      <c r="T5577">
        <v>0</v>
      </c>
      <c r="U5577">
        <v>1305</v>
      </c>
      <c r="V5577">
        <v>1305</v>
      </c>
      <c r="W5577">
        <v>200</v>
      </c>
      <c r="X5577">
        <v>0</v>
      </c>
      <c r="Y5577">
        <v>0</v>
      </c>
      <c r="Z5577">
        <v>0</v>
      </c>
      <c r="AD5577" s="1">
        <v>41739.333333333336</v>
      </c>
      <c r="AE5577" s="1">
        <v>41767.708333333336</v>
      </c>
      <c r="AG5577" s="1">
        <v>41739.333333333336</v>
      </c>
      <c r="AH5577" s="1">
        <v>41767.708333333336</v>
      </c>
      <c r="AI5577" s="1">
        <v>41739.333333333336</v>
      </c>
      <c r="AJ5577" s="1">
        <v>41767.708333333336</v>
      </c>
      <c r="AK5577" s="1">
        <v>41739.333333333336</v>
      </c>
      <c r="AL5577" s="1">
        <v>41767.708333333336</v>
      </c>
      <c r="AM5577" s="1">
        <v>41739.333333333336</v>
      </c>
      <c r="AN5577" s="1">
        <v>41767.708333333336</v>
      </c>
      <c r="AP5577" t="s">
        <v>113</v>
      </c>
      <c r="AU5577" t="s">
        <v>12186</v>
      </c>
      <c r="AY5577" t="s">
        <v>119</v>
      </c>
      <c r="AZ5577">
        <v>0</v>
      </c>
      <c r="BA5577">
        <v>0</v>
      </c>
      <c r="BD5577" s="3">
        <v>41321.663194444445</v>
      </c>
      <c r="BE5577" s="3">
        <v>41321.663888888892</v>
      </c>
      <c r="BF5577" t="s">
        <v>115</v>
      </c>
      <c r="BG5577" t="s">
        <v>115</v>
      </c>
      <c r="BH5577">
        <v>8149</v>
      </c>
      <c r="BM5577">
        <v>43550</v>
      </c>
      <c r="BR5577" t="s">
        <v>116</v>
      </c>
      <c r="BS5577" t="s">
        <v>117</v>
      </c>
      <c r="BU5577">
        <v>1</v>
      </c>
      <c r="BV5577" t="s">
        <v>118</v>
      </c>
      <c r="BX5577" t="s">
        <v>119</v>
      </c>
      <c r="BY5577" t="s">
        <v>119</v>
      </c>
      <c r="BZ5577" t="s">
        <v>119</v>
      </c>
      <c r="CA5577">
        <v>1</v>
      </c>
      <c r="CC5577" t="s">
        <v>120</v>
      </c>
      <c r="CH5577">
        <v>540</v>
      </c>
      <c r="CI5577">
        <v>31180</v>
      </c>
      <c r="CJ5577" t="s">
        <v>106</v>
      </c>
      <c r="CK5577" t="s">
        <v>106</v>
      </c>
      <c r="CL5577">
        <v>15</v>
      </c>
      <c r="CM5577" t="s">
        <v>2963</v>
      </c>
      <c r="CO5577">
        <v>125568</v>
      </c>
      <c r="CQ5577">
        <v>0</v>
      </c>
      <c r="CR5577">
        <v>0</v>
      </c>
      <c r="CS5577">
        <v>0</v>
      </c>
      <c r="CY5577" t="s">
        <v>123</v>
      </c>
      <c r="CZ5577" t="s">
        <v>124</v>
      </c>
      <c r="DD5577" t="str" cm="1">
        <f t="array" ref="DD5577">TEXT(_xlfn.SEQUENCE(1, DATEDIF(AG5577, AH5577, "m") + 1, AG5577, 30), "YYYY-APMM")</f>
        <v>2014-AP04</v>
      </c>
      <c r="DN5577">
        <f t="shared" si="174"/>
        <v>1305</v>
      </c>
      <c r="DO5577" t="str">
        <f t="shared" si="175"/>
        <v>LABOR- SUBCONTRACTOR</v>
      </c>
    </row>
    <row r="5578" spans="1:119" x14ac:dyDescent="0.35">
      <c r="A5578" t="s">
        <v>105</v>
      </c>
      <c r="B5578">
        <v>504863</v>
      </c>
      <c r="C5578">
        <v>6359</v>
      </c>
      <c r="D5578">
        <v>125569</v>
      </c>
      <c r="E5578">
        <v>13662</v>
      </c>
      <c r="F5578">
        <v>0</v>
      </c>
      <c r="G5578" t="s">
        <v>106</v>
      </c>
      <c r="H5578" t="s">
        <v>106</v>
      </c>
      <c r="I5578" t="s">
        <v>106</v>
      </c>
      <c r="J5578" t="s">
        <v>107</v>
      </c>
      <c r="K5578" t="s">
        <v>108</v>
      </c>
      <c r="L5578" t="s">
        <v>109</v>
      </c>
      <c r="M5578" t="s">
        <v>110</v>
      </c>
      <c r="N5578" t="s">
        <v>12187</v>
      </c>
      <c r="O5578" t="s">
        <v>2986</v>
      </c>
      <c r="P5578">
        <v>8178</v>
      </c>
      <c r="Q5578">
        <v>0</v>
      </c>
      <c r="R5578">
        <v>0</v>
      </c>
      <c r="S5578">
        <v>120</v>
      </c>
      <c r="T5578">
        <v>0</v>
      </c>
      <c r="U5578">
        <v>308</v>
      </c>
      <c r="V5578">
        <v>308</v>
      </c>
      <c r="W5578">
        <v>120</v>
      </c>
      <c r="X5578">
        <v>0</v>
      </c>
      <c r="Y5578">
        <v>0</v>
      </c>
      <c r="Z5578">
        <v>0</v>
      </c>
      <c r="AD5578" s="1">
        <v>41755.333333333336</v>
      </c>
      <c r="AE5578" s="1">
        <v>41771.708333333336</v>
      </c>
      <c r="AG5578" s="1">
        <v>41755.333333333336</v>
      </c>
      <c r="AH5578" s="1">
        <v>41771.708333333336</v>
      </c>
      <c r="AI5578" s="1">
        <v>41755.333333333336</v>
      </c>
      <c r="AJ5578" s="1">
        <v>41771.708333333336</v>
      </c>
      <c r="AK5578" s="1">
        <v>41755.333333333336</v>
      </c>
      <c r="AL5578" s="1">
        <v>41771.708333333336</v>
      </c>
      <c r="AM5578" s="1">
        <v>41755.333333333336</v>
      </c>
      <c r="AN5578" s="1">
        <v>41771.708333333336</v>
      </c>
      <c r="AP5578" t="s">
        <v>113</v>
      </c>
      <c r="AU5578" t="s">
        <v>12188</v>
      </c>
      <c r="AY5578" t="s">
        <v>119</v>
      </c>
      <c r="AZ5578">
        <v>0</v>
      </c>
      <c r="BA5578">
        <v>0</v>
      </c>
      <c r="BD5578" s="3">
        <v>41321.663194444445</v>
      </c>
      <c r="BE5578" s="3">
        <v>41321.663888888892</v>
      </c>
      <c r="BF5578" t="s">
        <v>115</v>
      </c>
      <c r="BG5578" t="s">
        <v>115</v>
      </c>
      <c r="BH5578">
        <v>8149</v>
      </c>
      <c r="BM5578">
        <v>43550</v>
      </c>
      <c r="BR5578" t="s">
        <v>116</v>
      </c>
      <c r="BS5578" t="s">
        <v>117</v>
      </c>
      <c r="BU5578">
        <v>1</v>
      </c>
      <c r="BV5578" t="s">
        <v>118</v>
      </c>
      <c r="BX5578" t="s">
        <v>119</v>
      </c>
      <c r="BY5578" t="s">
        <v>119</v>
      </c>
      <c r="BZ5578" t="s">
        <v>119</v>
      </c>
      <c r="CA5578">
        <v>1</v>
      </c>
      <c r="CC5578" t="s">
        <v>120</v>
      </c>
      <c r="CH5578">
        <v>540</v>
      </c>
      <c r="CI5578">
        <v>31180</v>
      </c>
      <c r="CJ5578" t="s">
        <v>106</v>
      </c>
      <c r="CK5578" t="s">
        <v>106</v>
      </c>
      <c r="CL5578">
        <v>15</v>
      </c>
      <c r="CM5578" t="s">
        <v>2963</v>
      </c>
      <c r="CO5578">
        <v>125568</v>
      </c>
      <c r="CQ5578">
        <v>0</v>
      </c>
      <c r="CR5578">
        <v>0</v>
      </c>
      <c r="CS5578">
        <v>0</v>
      </c>
      <c r="CY5578" t="s">
        <v>123</v>
      </c>
      <c r="CZ5578" t="s">
        <v>124</v>
      </c>
      <c r="DD5578" t="str" cm="1">
        <f t="array" ref="DD5578">TEXT(_xlfn.SEQUENCE(1, DATEDIF(AG5578, AH5578, "m") + 1, AG5578, 30), "YYYY-APMM")</f>
        <v>2014-AP04</v>
      </c>
      <c r="DN5578">
        <f t="shared" si="174"/>
        <v>308</v>
      </c>
      <c r="DO5578" t="str">
        <f t="shared" si="175"/>
        <v>LABOR- SUBCONTRACTOR</v>
      </c>
    </row>
    <row r="5579" spans="1:119" x14ac:dyDescent="0.35">
      <c r="A5579" t="s">
        <v>105</v>
      </c>
      <c r="B5579">
        <v>504864</v>
      </c>
      <c r="C5579">
        <v>6359</v>
      </c>
      <c r="D5579">
        <v>125569</v>
      </c>
      <c r="E5579">
        <v>13662</v>
      </c>
      <c r="F5579">
        <v>0</v>
      </c>
      <c r="G5579" t="s">
        <v>106</v>
      </c>
      <c r="H5579" t="s">
        <v>106</v>
      </c>
      <c r="I5579" t="s">
        <v>106</v>
      </c>
      <c r="J5579" t="s">
        <v>107</v>
      </c>
      <c r="K5579" t="s">
        <v>108</v>
      </c>
      <c r="L5579" t="s">
        <v>109</v>
      </c>
      <c r="M5579" t="s">
        <v>110</v>
      </c>
      <c r="N5579" t="s">
        <v>12189</v>
      </c>
      <c r="O5579" t="s">
        <v>2989</v>
      </c>
      <c r="P5579">
        <v>8178</v>
      </c>
      <c r="Q5579">
        <v>0</v>
      </c>
      <c r="R5579">
        <v>0</v>
      </c>
      <c r="S5579">
        <v>160</v>
      </c>
      <c r="T5579">
        <v>0</v>
      </c>
      <c r="U5579">
        <v>220</v>
      </c>
      <c r="V5579">
        <v>220</v>
      </c>
      <c r="W5579">
        <v>160</v>
      </c>
      <c r="X5579">
        <v>0</v>
      </c>
      <c r="Y5579">
        <v>0</v>
      </c>
      <c r="Z5579">
        <v>0</v>
      </c>
      <c r="AD5579" s="1">
        <v>41755.333333333336</v>
      </c>
      <c r="AE5579" s="1">
        <v>41777.708333333336</v>
      </c>
      <c r="AG5579" s="1">
        <v>41755.333333333336</v>
      </c>
      <c r="AH5579" s="1">
        <v>41777.708333333336</v>
      </c>
      <c r="AI5579" s="1">
        <v>41755.333333333336</v>
      </c>
      <c r="AJ5579" s="1">
        <v>41777.708333333336</v>
      </c>
      <c r="AK5579" s="1">
        <v>41755.333333333336</v>
      </c>
      <c r="AL5579" s="1">
        <v>41777.708333333336</v>
      </c>
      <c r="AM5579" s="1">
        <v>41755.333333333336</v>
      </c>
      <c r="AN5579" s="1">
        <v>41777.708333333336</v>
      </c>
      <c r="AP5579" t="s">
        <v>113</v>
      </c>
      <c r="AU5579" t="s">
        <v>12190</v>
      </c>
      <c r="AY5579" t="s">
        <v>119</v>
      </c>
      <c r="AZ5579">
        <v>0</v>
      </c>
      <c r="BA5579">
        <v>0</v>
      </c>
      <c r="BD5579" s="3">
        <v>41321.663194444445</v>
      </c>
      <c r="BE5579" s="3">
        <v>41321.663888888892</v>
      </c>
      <c r="BF5579" t="s">
        <v>115</v>
      </c>
      <c r="BG5579" t="s">
        <v>115</v>
      </c>
      <c r="BH5579">
        <v>8149</v>
      </c>
      <c r="BM5579">
        <v>43550</v>
      </c>
      <c r="BR5579" t="s">
        <v>116</v>
      </c>
      <c r="BS5579" t="s">
        <v>117</v>
      </c>
      <c r="BU5579">
        <v>1</v>
      </c>
      <c r="BV5579" t="s">
        <v>118</v>
      </c>
      <c r="BX5579" t="s">
        <v>119</v>
      </c>
      <c r="BY5579" t="s">
        <v>119</v>
      </c>
      <c r="BZ5579" t="s">
        <v>119</v>
      </c>
      <c r="CA5579">
        <v>1</v>
      </c>
      <c r="CC5579" t="s">
        <v>120</v>
      </c>
      <c r="CH5579">
        <v>540</v>
      </c>
      <c r="CI5579">
        <v>31180</v>
      </c>
      <c r="CJ5579" t="s">
        <v>106</v>
      </c>
      <c r="CK5579" t="s">
        <v>106</v>
      </c>
      <c r="CL5579">
        <v>15</v>
      </c>
      <c r="CM5579" t="s">
        <v>2963</v>
      </c>
      <c r="CO5579">
        <v>125568</v>
      </c>
      <c r="CQ5579">
        <v>0</v>
      </c>
      <c r="CR5579">
        <v>0</v>
      </c>
      <c r="CS5579">
        <v>0</v>
      </c>
      <c r="CY5579" t="s">
        <v>123</v>
      </c>
      <c r="CZ5579" t="s">
        <v>124</v>
      </c>
      <c r="DD5579" t="str" cm="1">
        <f t="array" ref="DD5579">TEXT(_xlfn.SEQUENCE(1, DATEDIF(AG5579, AH5579, "m") + 1, AG5579, 30), "YYYY-APMM")</f>
        <v>2014-AP04</v>
      </c>
      <c r="DN5579">
        <f t="shared" si="174"/>
        <v>220</v>
      </c>
      <c r="DO5579" t="str">
        <f t="shared" si="175"/>
        <v>LABOR- SUBCONTRACTOR</v>
      </c>
    </row>
    <row r="5580" spans="1:119" x14ac:dyDescent="0.35">
      <c r="A5580" t="s">
        <v>105</v>
      </c>
      <c r="B5580">
        <v>504865</v>
      </c>
      <c r="C5580">
        <v>6359</v>
      </c>
      <c r="D5580">
        <v>125569</v>
      </c>
      <c r="E5580">
        <v>13662</v>
      </c>
      <c r="F5580">
        <v>0</v>
      </c>
      <c r="G5580" t="s">
        <v>106</v>
      </c>
      <c r="H5580" t="s">
        <v>106</v>
      </c>
      <c r="I5580" t="s">
        <v>106</v>
      </c>
      <c r="J5580" t="s">
        <v>107</v>
      </c>
      <c r="K5580" t="s">
        <v>108</v>
      </c>
      <c r="L5580" t="s">
        <v>109</v>
      </c>
      <c r="M5580" t="s">
        <v>110</v>
      </c>
      <c r="N5580" t="s">
        <v>12191</v>
      </c>
      <c r="O5580" t="s">
        <v>2947</v>
      </c>
      <c r="P5580">
        <v>8178</v>
      </c>
      <c r="Q5580">
        <v>32</v>
      </c>
      <c r="R5580">
        <v>32</v>
      </c>
      <c r="S5580">
        <v>160</v>
      </c>
      <c r="T5580">
        <v>0</v>
      </c>
      <c r="U5580">
        <v>162.25</v>
      </c>
      <c r="V5580">
        <v>162.25</v>
      </c>
      <c r="W5580">
        <v>160</v>
      </c>
      <c r="X5580">
        <v>0</v>
      </c>
      <c r="Y5580">
        <v>0</v>
      </c>
      <c r="Z5580">
        <v>0</v>
      </c>
      <c r="AD5580" s="1">
        <v>41766.333333333336</v>
      </c>
      <c r="AE5580" s="1">
        <v>41788.708333333336</v>
      </c>
      <c r="AG5580" s="1">
        <v>41762.333333333336</v>
      </c>
      <c r="AH5580" s="1">
        <v>41784.708333333336</v>
      </c>
      <c r="AI5580" s="1">
        <v>41762.333333333336</v>
      </c>
      <c r="AJ5580" s="1">
        <v>41784.708333333336</v>
      </c>
      <c r="AK5580" s="1">
        <v>41762.333333333336</v>
      </c>
      <c r="AL5580" s="1">
        <v>41784.708333333336</v>
      </c>
      <c r="AM5580" s="1">
        <v>41766.333333333336</v>
      </c>
      <c r="AN5580" s="1">
        <v>41788.708333333336</v>
      </c>
      <c r="AP5580" t="s">
        <v>113</v>
      </c>
      <c r="AU5580" t="s">
        <v>12192</v>
      </c>
      <c r="AY5580" t="s">
        <v>106</v>
      </c>
      <c r="AZ5580">
        <v>0</v>
      </c>
      <c r="BA5580">
        <v>0</v>
      </c>
      <c r="BD5580" s="3">
        <v>41321.663194444445</v>
      </c>
      <c r="BE5580" s="3">
        <v>41321.663888888892</v>
      </c>
      <c r="BF5580" t="s">
        <v>115</v>
      </c>
      <c r="BG5580" t="s">
        <v>115</v>
      </c>
      <c r="BH5580">
        <v>8149</v>
      </c>
      <c r="BM5580">
        <v>43550</v>
      </c>
      <c r="BR5580" t="s">
        <v>116</v>
      </c>
      <c r="BS5580" t="s">
        <v>117</v>
      </c>
      <c r="BU5580">
        <v>1</v>
      </c>
      <c r="BV5580" t="s">
        <v>118</v>
      </c>
      <c r="BX5580" t="s">
        <v>119</v>
      </c>
      <c r="BY5580" t="s">
        <v>119</v>
      </c>
      <c r="BZ5580" t="s">
        <v>119</v>
      </c>
      <c r="CA5580">
        <v>1</v>
      </c>
      <c r="CC5580" t="s">
        <v>120</v>
      </c>
      <c r="CH5580">
        <v>540</v>
      </c>
      <c r="CI5580">
        <v>31180</v>
      </c>
      <c r="CJ5580" t="s">
        <v>106</v>
      </c>
      <c r="CK5580" t="s">
        <v>106</v>
      </c>
      <c r="CL5580">
        <v>15</v>
      </c>
      <c r="CM5580" t="s">
        <v>2963</v>
      </c>
      <c r="CO5580">
        <v>125568</v>
      </c>
      <c r="CQ5580">
        <v>0</v>
      </c>
      <c r="CR5580">
        <v>0</v>
      </c>
      <c r="CS5580">
        <v>0</v>
      </c>
      <c r="CY5580" t="s">
        <v>123</v>
      </c>
      <c r="CZ5580" t="s">
        <v>124</v>
      </c>
      <c r="DD5580" t="str" cm="1">
        <f t="array" ref="DD5580">TEXT(_xlfn.SEQUENCE(1, DATEDIF(AG5580, AH5580, "m") + 1, AG5580, 30), "YYYY-APMM")</f>
        <v>2014-AP05</v>
      </c>
      <c r="DN5580">
        <f t="shared" si="174"/>
        <v>162.25</v>
      </c>
      <c r="DO5580" t="str">
        <f t="shared" si="175"/>
        <v>LABOR- SUBCONTRACTOR</v>
      </c>
    </row>
    <row r="5581" spans="1:119" x14ac:dyDescent="0.35">
      <c r="A5581" t="s">
        <v>105</v>
      </c>
      <c r="B5581">
        <v>504866</v>
      </c>
      <c r="C5581">
        <v>6359</v>
      </c>
      <c r="D5581">
        <v>125569</v>
      </c>
      <c r="E5581">
        <v>13662</v>
      </c>
      <c r="F5581">
        <v>0</v>
      </c>
      <c r="G5581" t="s">
        <v>106</v>
      </c>
      <c r="H5581" t="s">
        <v>106</v>
      </c>
      <c r="I5581" t="s">
        <v>106</v>
      </c>
      <c r="J5581" t="s">
        <v>107</v>
      </c>
      <c r="K5581" t="s">
        <v>108</v>
      </c>
      <c r="L5581" t="s">
        <v>109</v>
      </c>
      <c r="M5581" t="s">
        <v>110</v>
      </c>
      <c r="N5581" t="s">
        <v>12193</v>
      </c>
      <c r="O5581" t="s">
        <v>2887</v>
      </c>
      <c r="P5581">
        <v>8178</v>
      </c>
      <c r="Q5581">
        <v>0</v>
      </c>
      <c r="R5581">
        <v>0</v>
      </c>
      <c r="S5581">
        <v>200</v>
      </c>
      <c r="T5581">
        <v>0</v>
      </c>
      <c r="U5581">
        <v>1100</v>
      </c>
      <c r="V5581">
        <v>1100</v>
      </c>
      <c r="W5581">
        <v>200</v>
      </c>
      <c r="X5581">
        <v>0</v>
      </c>
      <c r="Y5581">
        <v>0</v>
      </c>
      <c r="Z5581">
        <v>0</v>
      </c>
      <c r="AD5581" s="1">
        <v>41760.333333333336</v>
      </c>
      <c r="AE5581" s="1">
        <v>41788.708333333336</v>
      </c>
      <c r="AG5581" s="1">
        <v>41760.333333333336</v>
      </c>
      <c r="AH5581" s="1">
        <v>41788.708333333336</v>
      </c>
      <c r="AI5581" s="1">
        <v>41760.333333333336</v>
      </c>
      <c r="AJ5581" s="1">
        <v>41788.708333333336</v>
      </c>
      <c r="AK5581" s="1">
        <v>41760.333333333336</v>
      </c>
      <c r="AL5581" s="1">
        <v>41788.708333333336</v>
      </c>
      <c r="AM5581" s="1">
        <v>41760.333333333336</v>
      </c>
      <c r="AN5581" s="1">
        <v>41788.708333333336</v>
      </c>
      <c r="AP5581" t="s">
        <v>113</v>
      </c>
      <c r="AU5581" t="s">
        <v>12194</v>
      </c>
      <c r="AY5581" t="s">
        <v>119</v>
      </c>
      <c r="AZ5581">
        <v>0</v>
      </c>
      <c r="BA5581">
        <v>0</v>
      </c>
      <c r="BD5581" s="3">
        <v>41321.663194444445</v>
      </c>
      <c r="BE5581" s="3">
        <v>41321.663888888892</v>
      </c>
      <c r="BF5581" t="s">
        <v>115</v>
      </c>
      <c r="BG5581" t="s">
        <v>115</v>
      </c>
      <c r="BH5581">
        <v>8149</v>
      </c>
      <c r="BM5581">
        <v>43550</v>
      </c>
      <c r="BR5581" t="s">
        <v>116</v>
      </c>
      <c r="BS5581" t="s">
        <v>117</v>
      </c>
      <c r="BU5581">
        <v>1</v>
      </c>
      <c r="BV5581" t="s">
        <v>118</v>
      </c>
      <c r="BX5581" t="s">
        <v>119</v>
      </c>
      <c r="BY5581" t="s">
        <v>119</v>
      </c>
      <c r="BZ5581" t="s">
        <v>119</v>
      </c>
      <c r="CA5581">
        <v>1</v>
      </c>
      <c r="CC5581" t="s">
        <v>120</v>
      </c>
      <c r="CH5581">
        <v>540</v>
      </c>
      <c r="CI5581">
        <v>31180</v>
      </c>
      <c r="CJ5581" t="s">
        <v>106</v>
      </c>
      <c r="CK5581" t="s">
        <v>106</v>
      </c>
      <c r="CL5581">
        <v>15</v>
      </c>
      <c r="CM5581" t="s">
        <v>2963</v>
      </c>
      <c r="CO5581">
        <v>125568</v>
      </c>
      <c r="CQ5581">
        <v>0</v>
      </c>
      <c r="CR5581">
        <v>0</v>
      </c>
      <c r="CS5581">
        <v>0</v>
      </c>
      <c r="CY5581" t="s">
        <v>123</v>
      </c>
      <c r="CZ5581" t="s">
        <v>124</v>
      </c>
      <c r="DD5581" t="str" cm="1">
        <f t="array" ref="DD5581">TEXT(_xlfn.SEQUENCE(1, DATEDIF(AG5581, AH5581, "m") + 1, AG5581, 30), "YYYY-APMM")</f>
        <v>2014-AP05</v>
      </c>
      <c r="DN5581">
        <f t="shared" si="174"/>
        <v>1100</v>
      </c>
      <c r="DO5581" t="str">
        <f t="shared" si="175"/>
        <v>LABOR- SUBCONTRACTOR</v>
      </c>
    </row>
    <row r="5582" spans="1:119" x14ac:dyDescent="0.35">
      <c r="A5582" t="s">
        <v>105</v>
      </c>
      <c r="B5582">
        <v>504867</v>
      </c>
      <c r="C5582">
        <v>6359</v>
      </c>
      <c r="D5582">
        <v>125569</v>
      </c>
      <c r="E5582">
        <v>13662</v>
      </c>
      <c r="F5582">
        <v>0</v>
      </c>
      <c r="G5582" t="s">
        <v>106</v>
      </c>
      <c r="H5582" t="s">
        <v>106</v>
      </c>
      <c r="I5582" t="s">
        <v>106</v>
      </c>
      <c r="J5582" t="s">
        <v>107</v>
      </c>
      <c r="K5582" t="s">
        <v>108</v>
      </c>
      <c r="L5582" t="s">
        <v>109</v>
      </c>
      <c r="M5582" t="s">
        <v>110</v>
      </c>
      <c r="N5582" t="s">
        <v>12195</v>
      </c>
      <c r="O5582" t="s">
        <v>2891</v>
      </c>
      <c r="P5582">
        <v>8171</v>
      </c>
      <c r="Q5582">
        <v>8</v>
      </c>
      <c r="R5582">
        <v>8</v>
      </c>
      <c r="S5582">
        <v>160</v>
      </c>
      <c r="T5582">
        <v>0</v>
      </c>
      <c r="U5582">
        <v>88</v>
      </c>
      <c r="V5582">
        <v>88</v>
      </c>
      <c r="W5582">
        <v>160</v>
      </c>
      <c r="X5582">
        <v>0</v>
      </c>
      <c r="Y5582">
        <v>0</v>
      </c>
      <c r="Z5582">
        <v>0</v>
      </c>
      <c r="AD5582" s="1">
        <v>41773.333333333336</v>
      </c>
      <c r="AE5582" s="1">
        <v>41795.708333333336</v>
      </c>
      <c r="AG5582" s="1">
        <v>41772.333333333336</v>
      </c>
      <c r="AH5582" s="1">
        <v>41794.708333333336</v>
      </c>
      <c r="AI5582" s="1">
        <v>41772.333333333336</v>
      </c>
      <c r="AJ5582" s="1">
        <v>41794.708333333336</v>
      </c>
      <c r="AK5582" s="1">
        <v>41772.333333333336</v>
      </c>
      <c r="AL5582" s="1">
        <v>41794.708333333336</v>
      </c>
      <c r="AM5582" s="1">
        <v>41773.333333333336</v>
      </c>
      <c r="AN5582" s="1">
        <v>41795.708333333336</v>
      </c>
      <c r="AP5582" t="s">
        <v>113</v>
      </c>
      <c r="AU5582" t="s">
        <v>12196</v>
      </c>
      <c r="AY5582" t="s">
        <v>106</v>
      </c>
      <c r="AZ5582">
        <v>0</v>
      </c>
      <c r="BA5582">
        <v>0</v>
      </c>
      <c r="BD5582" s="3">
        <v>41321.663194444445</v>
      </c>
      <c r="BE5582" s="3">
        <v>41321.663888888892</v>
      </c>
      <c r="BF5582" t="s">
        <v>115</v>
      </c>
      <c r="BG5582" t="s">
        <v>115</v>
      </c>
      <c r="BH5582">
        <v>8149</v>
      </c>
      <c r="BM5582">
        <v>43480</v>
      </c>
      <c r="BR5582" t="s">
        <v>2893</v>
      </c>
      <c r="BS5582" t="s">
        <v>2894</v>
      </c>
      <c r="BU5582">
        <v>1</v>
      </c>
      <c r="BV5582" t="s">
        <v>118</v>
      </c>
      <c r="BX5582" t="s">
        <v>119</v>
      </c>
      <c r="BY5582" t="s">
        <v>119</v>
      </c>
      <c r="BZ5582" t="s">
        <v>119</v>
      </c>
      <c r="CA5582">
        <v>1</v>
      </c>
      <c r="CC5582" t="s">
        <v>120</v>
      </c>
      <c r="CH5582">
        <v>540</v>
      </c>
      <c r="CI5582">
        <v>31180</v>
      </c>
      <c r="CJ5582" t="s">
        <v>106</v>
      </c>
      <c r="CK5582" t="s">
        <v>106</v>
      </c>
      <c r="CL5582">
        <v>15</v>
      </c>
      <c r="CM5582" t="s">
        <v>2963</v>
      </c>
      <c r="CO5582">
        <v>125568</v>
      </c>
      <c r="CQ5582">
        <v>0</v>
      </c>
      <c r="CR5582">
        <v>0</v>
      </c>
      <c r="CS5582">
        <v>0</v>
      </c>
      <c r="CY5582" t="s">
        <v>123</v>
      </c>
      <c r="CZ5582" t="s">
        <v>124</v>
      </c>
      <c r="DD5582" t="str" cm="1">
        <f t="array" ref="DD5582">TEXT(_xlfn.SEQUENCE(1, DATEDIF(AG5582, AH5582, "m") + 1, AG5582, 30), "YYYY-APMM")</f>
        <v>2014-AP05</v>
      </c>
      <c r="DN5582">
        <f t="shared" si="174"/>
        <v>88</v>
      </c>
      <c r="DO5582" t="str">
        <f t="shared" si="175"/>
        <v>GRANITE MASON SK</v>
      </c>
    </row>
    <row r="5583" spans="1:119" x14ac:dyDescent="0.35">
      <c r="A5583" t="s">
        <v>105</v>
      </c>
      <c r="B5583">
        <v>504868</v>
      </c>
      <c r="C5583">
        <v>6359</v>
      </c>
      <c r="D5583">
        <v>125569</v>
      </c>
      <c r="E5583">
        <v>13662</v>
      </c>
      <c r="F5583">
        <v>0</v>
      </c>
      <c r="G5583" t="s">
        <v>106</v>
      </c>
      <c r="H5583" t="s">
        <v>106</v>
      </c>
      <c r="I5583" t="s">
        <v>106</v>
      </c>
      <c r="J5583" t="s">
        <v>107</v>
      </c>
      <c r="K5583" t="s">
        <v>108</v>
      </c>
      <c r="L5583" t="s">
        <v>109</v>
      </c>
      <c r="M5583" t="s">
        <v>110</v>
      </c>
      <c r="N5583" t="s">
        <v>12197</v>
      </c>
      <c r="O5583" t="s">
        <v>2998</v>
      </c>
      <c r="P5583">
        <v>8178</v>
      </c>
      <c r="Q5583">
        <v>0</v>
      </c>
      <c r="R5583">
        <v>0</v>
      </c>
      <c r="S5583">
        <v>160</v>
      </c>
      <c r="T5583">
        <v>0</v>
      </c>
      <c r="U5583">
        <v>787.5</v>
      </c>
      <c r="V5583">
        <v>787.5</v>
      </c>
      <c r="W5583">
        <v>160</v>
      </c>
      <c r="X5583">
        <v>0</v>
      </c>
      <c r="Y5583">
        <v>0</v>
      </c>
      <c r="Z5583">
        <v>0</v>
      </c>
      <c r="AD5583" s="1">
        <v>41772.333333333336</v>
      </c>
      <c r="AE5583" s="1">
        <v>41794.708333333336</v>
      </c>
      <c r="AG5583" s="1">
        <v>41772.333333333336</v>
      </c>
      <c r="AH5583" s="1">
        <v>41794.708333333336</v>
      </c>
      <c r="AI5583" s="1">
        <v>41772.333333333336</v>
      </c>
      <c r="AJ5583" s="1">
        <v>41794.708333333336</v>
      </c>
      <c r="AK5583" s="1">
        <v>41772.333333333336</v>
      </c>
      <c r="AL5583" s="1">
        <v>41794.708333333336</v>
      </c>
      <c r="AM5583" s="1">
        <v>41772.333333333336</v>
      </c>
      <c r="AN5583" s="1">
        <v>41794.708333333336</v>
      </c>
      <c r="AP5583" t="s">
        <v>113</v>
      </c>
      <c r="AU5583" t="s">
        <v>12198</v>
      </c>
      <c r="AY5583" t="s">
        <v>119</v>
      </c>
      <c r="AZ5583">
        <v>0</v>
      </c>
      <c r="BA5583">
        <v>0</v>
      </c>
      <c r="BD5583" s="3">
        <v>41321.663194444445</v>
      </c>
      <c r="BE5583" s="3">
        <v>41321.663888888892</v>
      </c>
      <c r="BF5583" t="s">
        <v>115</v>
      </c>
      <c r="BG5583" t="s">
        <v>115</v>
      </c>
      <c r="BH5583">
        <v>8149</v>
      </c>
      <c r="BM5583">
        <v>43550</v>
      </c>
      <c r="BR5583" t="s">
        <v>116</v>
      </c>
      <c r="BS5583" t="s">
        <v>117</v>
      </c>
      <c r="BU5583">
        <v>1</v>
      </c>
      <c r="BV5583" t="s">
        <v>118</v>
      </c>
      <c r="BX5583" t="s">
        <v>119</v>
      </c>
      <c r="BY5583" t="s">
        <v>119</v>
      </c>
      <c r="BZ5583" t="s">
        <v>119</v>
      </c>
      <c r="CA5583">
        <v>1</v>
      </c>
      <c r="CC5583" t="s">
        <v>120</v>
      </c>
      <c r="CH5583">
        <v>540</v>
      </c>
      <c r="CI5583">
        <v>31180</v>
      </c>
      <c r="CJ5583" t="s">
        <v>106</v>
      </c>
      <c r="CK5583" t="s">
        <v>106</v>
      </c>
      <c r="CL5583">
        <v>15</v>
      </c>
      <c r="CM5583" t="s">
        <v>2963</v>
      </c>
      <c r="CO5583">
        <v>125568</v>
      </c>
      <c r="CQ5583">
        <v>0</v>
      </c>
      <c r="CR5583">
        <v>0</v>
      </c>
      <c r="CS5583">
        <v>0</v>
      </c>
      <c r="CY5583" t="s">
        <v>123</v>
      </c>
      <c r="CZ5583" t="s">
        <v>124</v>
      </c>
      <c r="DD5583" t="str" cm="1">
        <f t="array" ref="DD5583">TEXT(_xlfn.SEQUENCE(1, DATEDIF(AG5583, AH5583, "m") + 1, AG5583, 30), "YYYY-APMM")</f>
        <v>2014-AP05</v>
      </c>
      <c r="DN5583">
        <f t="shared" si="174"/>
        <v>787.5</v>
      </c>
      <c r="DO5583" t="str">
        <f t="shared" si="175"/>
        <v>LABOR- SUBCONTRACTOR</v>
      </c>
    </row>
    <row r="5584" spans="1:119" x14ac:dyDescent="0.35">
      <c r="A5584" t="s">
        <v>105</v>
      </c>
      <c r="B5584">
        <v>504869</v>
      </c>
      <c r="C5584">
        <v>6359</v>
      </c>
      <c r="D5584">
        <v>125569</v>
      </c>
      <c r="E5584">
        <v>13662</v>
      </c>
      <c r="F5584">
        <v>0</v>
      </c>
      <c r="G5584" t="s">
        <v>106</v>
      </c>
      <c r="H5584" t="s">
        <v>106</v>
      </c>
      <c r="I5584" t="s">
        <v>106</v>
      </c>
      <c r="J5584" t="s">
        <v>107</v>
      </c>
      <c r="K5584" t="s">
        <v>108</v>
      </c>
      <c r="L5584" t="s">
        <v>109</v>
      </c>
      <c r="M5584" t="s">
        <v>110</v>
      </c>
      <c r="N5584" t="s">
        <v>12199</v>
      </c>
      <c r="O5584" t="s">
        <v>2899</v>
      </c>
      <c r="P5584">
        <v>8178</v>
      </c>
      <c r="Q5584">
        <v>0</v>
      </c>
      <c r="R5584">
        <v>0</v>
      </c>
      <c r="S5584">
        <v>200</v>
      </c>
      <c r="T5584">
        <v>0</v>
      </c>
      <c r="U5584">
        <v>4742.75</v>
      </c>
      <c r="V5584">
        <v>4742.75</v>
      </c>
      <c r="W5584">
        <v>200</v>
      </c>
      <c r="X5584">
        <v>0</v>
      </c>
      <c r="Y5584">
        <v>0</v>
      </c>
      <c r="Z5584">
        <v>0</v>
      </c>
      <c r="AD5584" s="1">
        <v>41778.333333333336</v>
      </c>
      <c r="AE5584" s="1">
        <v>41806.708333333336</v>
      </c>
      <c r="AG5584" s="1">
        <v>41778.333333333336</v>
      </c>
      <c r="AH5584" s="1">
        <v>41806.708333333336</v>
      </c>
      <c r="AI5584" s="1">
        <v>41778.333333333336</v>
      </c>
      <c r="AJ5584" s="1">
        <v>41806.708333333336</v>
      </c>
      <c r="AK5584" s="1">
        <v>41778.333333333336</v>
      </c>
      <c r="AL5584" s="1">
        <v>41806.708333333336</v>
      </c>
      <c r="AM5584" s="1">
        <v>41778.333333333336</v>
      </c>
      <c r="AN5584" s="1">
        <v>41806.708333333336</v>
      </c>
      <c r="AP5584" t="s">
        <v>113</v>
      </c>
      <c r="AU5584" t="s">
        <v>12200</v>
      </c>
      <c r="AY5584" t="s">
        <v>119</v>
      </c>
      <c r="AZ5584">
        <v>0</v>
      </c>
      <c r="BA5584">
        <v>0</v>
      </c>
      <c r="BD5584" s="3">
        <v>41321.663194444445</v>
      </c>
      <c r="BE5584" s="3">
        <v>41321.663888888892</v>
      </c>
      <c r="BF5584" t="s">
        <v>115</v>
      </c>
      <c r="BG5584" t="s">
        <v>115</v>
      </c>
      <c r="BH5584">
        <v>8149</v>
      </c>
      <c r="BM5584">
        <v>43550</v>
      </c>
      <c r="BR5584" t="s">
        <v>116</v>
      </c>
      <c r="BS5584" t="s">
        <v>117</v>
      </c>
      <c r="BU5584">
        <v>1</v>
      </c>
      <c r="BV5584" t="s">
        <v>118</v>
      </c>
      <c r="BX5584" t="s">
        <v>119</v>
      </c>
      <c r="BY5584" t="s">
        <v>119</v>
      </c>
      <c r="BZ5584" t="s">
        <v>119</v>
      </c>
      <c r="CA5584">
        <v>1</v>
      </c>
      <c r="CC5584" t="s">
        <v>120</v>
      </c>
      <c r="CH5584">
        <v>540</v>
      </c>
      <c r="CI5584">
        <v>31180</v>
      </c>
      <c r="CJ5584" t="s">
        <v>106</v>
      </c>
      <c r="CK5584" t="s">
        <v>106</v>
      </c>
      <c r="CL5584">
        <v>15</v>
      </c>
      <c r="CM5584" t="s">
        <v>2963</v>
      </c>
      <c r="CO5584">
        <v>125568</v>
      </c>
      <c r="CQ5584">
        <v>0</v>
      </c>
      <c r="CR5584">
        <v>0</v>
      </c>
      <c r="CS5584">
        <v>0</v>
      </c>
      <c r="CY5584" t="s">
        <v>123</v>
      </c>
      <c r="CZ5584" t="s">
        <v>124</v>
      </c>
      <c r="DD5584" t="str" cm="1">
        <f t="array" ref="DD5584">TEXT(_xlfn.SEQUENCE(1, DATEDIF(AG5584, AH5584, "m") + 1, AG5584, 30), "YYYY-APMM")</f>
        <v>2014-AP05</v>
      </c>
      <c r="DN5584">
        <f t="shared" si="174"/>
        <v>4742.75</v>
      </c>
      <c r="DO5584" t="str">
        <f t="shared" si="175"/>
        <v>LABOR- SUBCONTRACTOR</v>
      </c>
    </row>
    <row r="5585" spans="1:119" x14ac:dyDescent="0.35">
      <c r="A5585" t="s">
        <v>105</v>
      </c>
      <c r="B5585">
        <v>504870</v>
      </c>
      <c r="C5585">
        <v>6359</v>
      </c>
      <c r="D5585">
        <v>125570</v>
      </c>
      <c r="E5585">
        <v>13662</v>
      </c>
      <c r="F5585">
        <v>0</v>
      </c>
      <c r="G5585" t="s">
        <v>106</v>
      </c>
      <c r="H5585" t="s">
        <v>106</v>
      </c>
      <c r="I5585" t="s">
        <v>106</v>
      </c>
      <c r="J5585" t="s">
        <v>107</v>
      </c>
      <c r="K5585" t="s">
        <v>108</v>
      </c>
      <c r="L5585" t="s">
        <v>109</v>
      </c>
      <c r="M5585" t="s">
        <v>110</v>
      </c>
      <c r="N5585" t="s">
        <v>12201</v>
      </c>
      <c r="O5585" t="s">
        <v>2905</v>
      </c>
      <c r="P5585">
        <v>8168</v>
      </c>
      <c r="Q5585">
        <v>144</v>
      </c>
      <c r="R5585">
        <v>0</v>
      </c>
      <c r="S5585">
        <v>200</v>
      </c>
      <c r="T5585">
        <v>0</v>
      </c>
      <c r="U5585">
        <v>9737.5</v>
      </c>
      <c r="V5585">
        <v>9737.5</v>
      </c>
      <c r="W5585">
        <v>200</v>
      </c>
      <c r="X5585">
        <v>0</v>
      </c>
      <c r="Y5585">
        <v>0</v>
      </c>
      <c r="Z5585">
        <v>0</v>
      </c>
      <c r="AD5585" s="1">
        <v>41639.333333333336</v>
      </c>
      <c r="AE5585" s="1">
        <v>41667.708333333336</v>
      </c>
      <c r="AG5585" s="1">
        <v>41617.333333333336</v>
      </c>
      <c r="AH5585" s="1">
        <v>41646.708333333336</v>
      </c>
      <c r="AI5585" s="1">
        <v>41617.333333333336</v>
      </c>
      <c r="AJ5585" s="1">
        <v>41646.708333333336</v>
      </c>
      <c r="AK5585" s="1">
        <v>41617.333333333336</v>
      </c>
      <c r="AL5585" s="1">
        <v>41646.708333333336</v>
      </c>
      <c r="AM5585" s="1">
        <v>41639.333333333336</v>
      </c>
      <c r="AN5585" s="1">
        <v>41667.708333333336</v>
      </c>
      <c r="AP5585" t="s">
        <v>113</v>
      </c>
      <c r="AU5585" t="s">
        <v>12202</v>
      </c>
      <c r="AY5585" t="s">
        <v>106</v>
      </c>
      <c r="AZ5585">
        <v>0</v>
      </c>
      <c r="BA5585">
        <v>0</v>
      </c>
      <c r="BD5585" s="3">
        <v>41321.663194444445</v>
      </c>
      <c r="BE5585" s="3">
        <v>41321.663888888892</v>
      </c>
      <c r="BF5585" t="s">
        <v>115</v>
      </c>
      <c r="BG5585" t="s">
        <v>115</v>
      </c>
      <c r="BH5585">
        <v>8149</v>
      </c>
      <c r="BM5585">
        <v>43450</v>
      </c>
      <c r="BR5585" t="s">
        <v>1309</v>
      </c>
      <c r="BS5585" t="s">
        <v>1310</v>
      </c>
      <c r="BU5585">
        <v>1</v>
      </c>
      <c r="BV5585" t="s">
        <v>118</v>
      </c>
      <c r="BX5585" t="s">
        <v>119</v>
      </c>
      <c r="BY5585" t="s">
        <v>119</v>
      </c>
      <c r="BZ5585" t="s">
        <v>119</v>
      </c>
      <c r="CA5585">
        <v>1</v>
      </c>
      <c r="CC5585" t="s">
        <v>120</v>
      </c>
      <c r="CH5585">
        <v>540</v>
      </c>
      <c r="CI5585">
        <v>31170</v>
      </c>
      <c r="CJ5585" t="s">
        <v>106</v>
      </c>
      <c r="CK5585" t="s">
        <v>106</v>
      </c>
      <c r="CL5585">
        <v>10</v>
      </c>
      <c r="CM5585" t="s">
        <v>2889</v>
      </c>
      <c r="CO5585">
        <v>125568</v>
      </c>
      <c r="CQ5585">
        <v>0</v>
      </c>
      <c r="CR5585">
        <v>0</v>
      </c>
      <c r="CS5585">
        <v>0</v>
      </c>
      <c r="CY5585" t="s">
        <v>123</v>
      </c>
      <c r="CZ5585" t="s">
        <v>124</v>
      </c>
      <c r="DD5585" t="str" cm="1">
        <f t="array" ref="DD5585">TEXT(_xlfn.SEQUENCE(1, DATEDIF(AG5585, AH5585, "m") + 1, AG5585, 30), "YYYY-APMM")</f>
        <v>2013-AP12</v>
      </c>
      <c r="DN5585">
        <f t="shared" si="174"/>
        <v>9737.5</v>
      </c>
      <c r="DO5585" t="str">
        <f t="shared" si="175"/>
        <v>BLOCK MASON SK</v>
      </c>
    </row>
    <row r="5586" spans="1:119" x14ac:dyDescent="0.35">
      <c r="A5586" t="s">
        <v>105</v>
      </c>
      <c r="B5586">
        <v>504871</v>
      </c>
      <c r="C5586">
        <v>6359</v>
      </c>
      <c r="D5586">
        <v>125570</v>
      </c>
      <c r="E5586">
        <v>13662</v>
      </c>
      <c r="F5586">
        <v>0</v>
      </c>
      <c r="G5586" t="s">
        <v>106</v>
      </c>
      <c r="H5586" t="s">
        <v>106</v>
      </c>
      <c r="I5586" t="s">
        <v>106</v>
      </c>
      <c r="J5586" t="s">
        <v>107</v>
      </c>
      <c r="K5586" t="s">
        <v>108</v>
      </c>
      <c r="L5586" t="s">
        <v>109</v>
      </c>
      <c r="M5586" t="s">
        <v>110</v>
      </c>
      <c r="N5586" t="s">
        <v>12203</v>
      </c>
      <c r="O5586" t="s">
        <v>2908</v>
      </c>
      <c r="P5586">
        <v>8169</v>
      </c>
      <c r="Q5586">
        <v>144</v>
      </c>
      <c r="R5586">
        <v>0</v>
      </c>
      <c r="S5586">
        <v>200</v>
      </c>
      <c r="T5586">
        <v>0</v>
      </c>
      <c r="U5586">
        <v>13637.5</v>
      </c>
      <c r="V5586">
        <v>13637.5</v>
      </c>
      <c r="W5586">
        <v>200</v>
      </c>
      <c r="X5586">
        <v>0</v>
      </c>
      <c r="Y5586">
        <v>0</v>
      </c>
      <c r="Z5586">
        <v>0</v>
      </c>
      <c r="AD5586" s="1">
        <v>41661.333333333336</v>
      </c>
      <c r="AE5586" s="1">
        <v>41690.708333333336</v>
      </c>
      <c r="AG5586" s="1">
        <v>41640.333333333336</v>
      </c>
      <c r="AH5586" s="1">
        <v>41668.708333333336</v>
      </c>
      <c r="AI5586" s="1">
        <v>41640.333333333336</v>
      </c>
      <c r="AJ5586" s="1">
        <v>41668.708333333336</v>
      </c>
      <c r="AK5586" s="1">
        <v>41640.333333333336</v>
      </c>
      <c r="AL5586" s="1">
        <v>41668.708333333336</v>
      </c>
      <c r="AM5586" s="1">
        <v>41661.333333333336</v>
      </c>
      <c r="AN5586" s="1">
        <v>41690.708333333336</v>
      </c>
      <c r="AP5586" t="s">
        <v>113</v>
      </c>
      <c r="AU5586" t="s">
        <v>12204</v>
      </c>
      <c r="AY5586" t="s">
        <v>106</v>
      </c>
      <c r="AZ5586">
        <v>0</v>
      </c>
      <c r="BA5586">
        <v>0</v>
      </c>
      <c r="BD5586" s="3">
        <v>41321.663194444445</v>
      </c>
      <c r="BE5586" s="3">
        <v>41321.663888888892</v>
      </c>
      <c r="BF5586" t="s">
        <v>115</v>
      </c>
      <c r="BG5586" t="s">
        <v>115</v>
      </c>
      <c r="BH5586">
        <v>8149</v>
      </c>
      <c r="BM5586">
        <v>43460</v>
      </c>
      <c r="BR5586" t="s">
        <v>2848</v>
      </c>
      <c r="BS5586" t="s">
        <v>2849</v>
      </c>
      <c r="BU5586">
        <v>1</v>
      </c>
      <c r="BV5586" t="s">
        <v>118</v>
      </c>
      <c r="BX5586" t="s">
        <v>119</v>
      </c>
      <c r="BY5586" t="s">
        <v>119</v>
      </c>
      <c r="BZ5586" t="s">
        <v>119</v>
      </c>
      <c r="CA5586">
        <v>1</v>
      </c>
      <c r="CC5586" t="s">
        <v>120</v>
      </c>
      <c r="CH5586">
        <v>540</v>
      </c>
      <c r="CI5586">
        <v>31170</v>
      </c>
      <c r="CJ5586" t="s">
        <v>106</v>
      </c>
      <c r="CK5586" t="s">
        <v>106</v>
      </c>
      <c r="CL5586">
        <v>10</v>
      </c>
      <c r="CM5586" t="s">
        <v>2889</v>
      </c>
      <c r="CO5586">
        <v>125568</v>
      </c>
      <c r="CQ5586">
        <v>0</v>
      </c>
      <c r="CR5586">
        <v>0</v>
      </c>
      <c r="CS5586">
        <v>0</v>
      </c>
      <c r="CY5586" t="s">
        <v>123</v>
      </c>
      <c r="CZ5586" t="s">
        <v>124</v>
      </c>
      <c r="DD5586" t="str" cm="1">
        <f t="array" ref="DD5586">TEXT(_xlfn.SEQUENCE(1, DATEDIF(AG5586, AH5586, "m") + 1, AG5586, 30), "YYYY-APMM")</f>
        <v>2014-AP01</v>
      </c>
      <c r="DN5586">
        <f t="shared" si="174"/>
        <v>13637.5</v>
      </c>
      <c r="DO5586" t="str">
        <f t="shared" si="175"/>
        <v>PLASTER MASON SK</v>
      </c>
    </row>
    <row r="5587" spans="1:119" x14ac:dyDescent="0.35">
      <c r="A5587" t="s">
        <v>105</v>
      </c>
      <c r="B5587">
        <v>504872</v>
      </c>
      <c r="C5587">
        <v>6359</v>
      </c>
      <c r="D5587">
        <v>125570</v>
      </c>
      <c r="E5587">
        <v>13662</v>
      </c>
      <c r="F5587">
        <v>0</v>
      </c>
      <c r="G5587" t="s">
        <v>106</v>
      </c>
      <c r="H5587" t="s">
        <v>106</v>
      </c>
      <c r="I5587" t="s">
        <v>106</v>
      </c>
      <c r="J5587" t="s">
        <v>107</v>
      </c>
      <c r="K5587" t="s">
        <v>108</v>
      </c>
      <c r="L5587" t="s">
        <v>109</v>
      </c>
      <c r="M5587" t="s">
        <v>110</v>
      </c>
      <c r="N5587" t="s">
        <v>12205</v>
      </c>
      <c r="O5587" t="s">
        <v>2911</v>
      </c>
      <c r="P5587">
        <v>8164</v>
      </c>
      <c r="Q5587">
        <v>208</v>
      </c>
      <c r="R5587">
        <v>64</v>
      </c>
      <c r="S5587">
        <v>168</v>
      </c>
      <c r="T5587">
        <v>0</v>
      </c>
      <c r="U5587">
        <v>1580.25</v>
      </c>
      <c r="V5587">
        <v>1580.25</v>
      </c>
      <c r="W5587">
        <v>168</v>
      </c>
      <c r="X5587">
        <v>0</v>
      </c>
      <c r="Y5587">
        <v>0</v>
      </c>
      <c r="Z5587">
        <v>0</v>
      </c>
      <c r="AD5587" s="1">
        <v>41679.333333333336</v>
      </c>
      <c r="AE5587" s="1">
        <v>41703.708333333336</v>
      </c>
      <c r="AG5587" s="1">
        <v>41648.333333333336</v>
      </c>
      <c r="AH5587" s="1">
        <v>41672.708333333336</v>
      </c>
      <c r="AI5587" s="1">
        <v>41648.333333333336</v>
      </c>
      <c r="AJ5587" s="1">
        <v>41672.708333333336</v>
      </c>
      <c r="AK5587" s="1">
        <v>41648.333333333336</v>
      </c>
      <c r="AL5587" s="1">
        <v>41672.708333333336</v>
      </c>
      <c r="AM5587" s="1">
        <v>41679.333333333336</v>
      </c>
      <c r="AN5587" s="1">
        <v>41703.708333333336</v>
      </c>
      <c r="AP5587" t="s">
        <v>113</v>
      </c>
      <c r="AU5587" t="s">
        <v>12206</v>
      </c>
      <c r="AY5587" t="s">
        <v>106</v>
      </c>
      <c r="AZ5587">
        <v>0</v>
      </c>
      <c r="BA5587">
        <v>0</v>
      </c>
      <c r="BD5587" s="3">
        <v>41321.663194444445</v>
      </c>
      <c r="BE5587" s="3">
        <v>41321.663888888892</v>
      </c>
      <c r="BF5587" t="s">
        <v>115</v>
      </c>
      <c r="BG5587" t="s">
        <v>115</v>
      </c>
      <c r="BH5587">
        <v>8149</v>
      </c>
      <c r="BM5587">
        <v>43410</v>
      </c>
      <c r="BR5587" t="s">
        <v>2865</v>
      </c>
      <c r="BS5587" t="s">
        <v>2866</v>
      </c>
      <c r="BU5587">
        <v>1</v>
      </c>
      <c r="BV5587" t="s">
        <v>118</v>
      </c>
      <c r="BX5587" t="s">
        <v>119</v>
      </c>
      <c r="BY5587" t="s">
        <v>119</v>
      </c>
      <c r="BZ5587" t="s">
        <v>119</v>
      </c>
      <c r="CA5587">
        <v>1</v>
      </c>
      <c r="CC5587" t="s">
        <v>120</v>
      </c>
      <c r="CH5587">
        <v>540</v>
      </c>
      <c r="CI5587">
        <v>31170</v>
      </c>
      <c r="CJ5587" t="s">
        <v>106</v>
      </c>
      <c r="CK5587" t="s">
        <v>106</v>
      </c>
      <c r="CL5587">
        <v>10</v>
      </c>
      <c r="CM5587" t="s">
        <v>2889</v>
      </c>
      <c r="CO5587">
        <v>125568</v>
      </c>
      <c r="CQ5587">
        <v>0</v>
      </c>
      <c r="CR5587">
        <v>0</v>
      </c>
      <c r="CS5587">
        <v>0</v>
      </c>
      <c r="CY5587" t="s">
        <v>123</v>
      </c>
      <c r="CZ5587" t="s">
        <v>124</v>
      </c>
      <c r="DD5587" t="str" cm="1">
        <f t="array" ref="DD5587">TEXT(_xlfn.SEQUENCE(1, DATEDIF(AG5587, AH5587, "m") + 1, AG5587, 30), "YYYY-APMM")</f>
        <v>2014-AP01</v>
      </c>
      <c r="DN5587">
        <f t="shared" si="174"/>
        <v>1580.25</v>
      </c>
      <c r="DO5587" t="str">
        <f t="shared" si="175"/>
        <v>SCREED MASON SK</v>
      </c>
    </row>
    <row r="5588" spans="1:119" x14ac:dyDescent="0.35">
      <c r="A5588" t="s">
        <v>105</v>
      </c>
      <c r="B5588">
        <v>504873</v>
      </c>
      <c r="C5588">
        <v>6359</v>
      </c>
      <c r="D5588">
        <v>125570</v>
      </c>
      <c r="E5588">
        <v>13662</v>
      </c>
      <c r="F5588">
        <v>0</v>
      </c>
      <c r="G5588" t="s">
        <v>106</v>
      </c>
      <c r="H5588" t="s">
        <v>106</v>
      </c>
      <c r="I5588" t="s">
        <v>106</v>
      </c>
      <c r="J5588" t="s">
        <v>107</v>
      </c>
      <c r="K5588" t="s">
        <v>108</v>
      </c>
      <c r="L5588" t="s">
        <v>109</v>
      </c>
      <c r="M5588" t="s">
        <v>110</v>
      </c>
      <c r="N5588" t="s">
        <v>12207</v>
      </c>
      <c r="O5588" t="s">
        <v>2914</v>
      </c>
      <c r="P5588">
        <v>8178</v>
      </c>
      <c r="Q5588">
        <v>144</v>
      </c>
      <c r="R5588">
        <v>0</v>
      </c>
      <c r="S5588">
        <v>120</v>
      </c>
      <c r="T5588">
        <v>0</v>
      </c>
      <c r="U5588">
        <v>247.5</v>
      </c>
      <c r="V5588">
        <v>247.5</v>
      </c>
      <c r="W5588">
        <v>120</v>
      </c>
      <c r="X5588">
        <v>0</v>
      </c>
      <c r="Y5588">
        <v>0</v>
      </c>
      <c r="Z5588">
        <v>0</v>
      </c>
      <c r="AD5588" s="1">
        <v>41679.333333333336</v>
      </c>
      <c r="AE5588" s="1">
        <v>41696.708333333336</v>
      </c>
      <c r="AG5588" s="1">
        <v>41658.333333333336</v>
      </c>
      <c r="AH5588" s="1">
        <v>41674.708333333336</v>
      </c>
      <c r="AI5588" s="1">
        <v>41658.333333333336</v>
      </c>
      <c r="AJ5588" s="1">
        <v>41674.708333333336</v>
      </c>
      <c r="AK5588" s="1">
        <v>41658.333333333336</v>
      </c>
      <c r="AL5588" s="1">
        <v>41674.708333333336</v>
      </c>
      <c r="AM5588" s="1">
        <v>41679.333333333336</v>
      </c>
      <c r="AN5588" s="1">
        <v>41696.708333333336</v>
      </c>
      <c r="AP5588" t="s">
        <v>113</v>
      </c>
      <c r="AU5588" t="s">
        <v>12208</v>
      </c>
      <c r="AY5588" t="s">
        <v>106</v>
      </c>
      <c r="AZ5588">
        <v>0</v>
      </c>
      <c r="BA5588">
        <v>0</v>
      </c>
      <c r="BD5588" s="3">
        <v>41321.663194444445</v>
      </c>
      <c r="BE5588" s="3">
        <v>41321.663888888892</v>
      </c>
      <c r="BF5588" t="s">
        <v>115</v>
      </c>
      <c r="BG5588" t="s">
        <v>115</v>
      </c>
      <c r="BH5588">
        <v>8149</v>
      </c>
      <c r="BM5588">
        <v>43550</v>
      </c>
      <c r="BR5588" t="s">
        <v>116</v>
      </c>
      <c r="BS5588" t="s">
        <v>117</v>
      </c>
      <c r="BU5588">
        <v>1</v>
      </c>
      <c r="BV5588" t="s">
        <v>118</v>
      </c>
      <c r="BX5588" t="s">
        <v>119</v>
      </c>
      <c r="BY5588" t="s">
        <v>119</v>
      </c>
      <c r="BZ5588" t="s">
        <v>119</v>
      </c>
      <c r="CA5588">
        <v>1</v>
      </c>
      <c r="CC5588" t="s">
        <v>120</v>
      </c>
      <c r="CH5588">
        <v>540</v>
      </c>
      <c r="CI5588">
        <v>31170</v>
      </c>
      <c r="CJ5588" t="s">
        <v>106</v>
      </c>
      <c r="CK5588" t="s">
        <v>106</v>
      </c>
      <c r="CL5588">
        <v>10</v>
      </c>
      <c r="CM5588" t="s">
        <v>2889</v>
      </c>
      <c r="CO5588">
        <v>125568</v>
      </c>
      <c r="CQ5588">
        <v>0</v>
      </c>
      <c r="CR5588">
        <v>0</v>
      </c>
      <c r="CS5588">
        <v>0</v>
      </c>
      <c r="CY5588" t="s">
        <v>123</v>
      </c>
      <c r="CZ5588" t="s">
        <v>124</v>
      </c>
      <c r="DD5588" t="str" cm="1">
        <f t="array" ref="DD5588">TEXT(_xlfn.SEQUENCE(1, DATEDIF(AG5588, AH5588, "m") + 1, AG5588, 30), "YYYY-APMM")</f>
        <v>2014-AP01</v>
      </c>
      <c r="DN5588">
        <f t="shared" si="174"/>
        <v>247.5</v>
      </c>
      <c r="DO5588" t="str">
        <f t="shared" si="175"/>
        <v>LABOR- SUBCONTRACTOR</v>
      </c>
    </row>
    <row r="5589" spans="1:119" x14ac:dyDescent="0.35">
      <c r="A5589" t="s">
        <v>105</v>
      </c>
      <c r="B5589">
        <v>504874</v>
      </c>
      <c r="C5589">
        <v>6359</v>
      </c>
      <c r="D5589">
        <v>125570</v>
      </c>
      <c r="E5589">
        <v>13662</v>
      </c>
      <c r="F5589">
        <v>0</v>
      </c>
      <c r="G5589" t="s">
        <v>106</v>
      </c>
      <c r="H5589" t="s">
        <v>106</v>
      </c>
      <c r="I5589" t="s">
        <v>106</v>
      </c>
      <c r="J5589" t="s">
        <v>107</v>
      </c>
      <c r="K5589" t="s">
        <v>108</v>
      </c>
      <c r="L5589" t="s">
        <v>109</v>
      </c>
      <c r="M5589" t="s">
        <v>110</v>
      </c>
      <c r="N5589" t="s">
        <v>12209</v>
      </c>
      <c r="O5589" t="s">
        <v>2917</v>
      </c>
      <c r="P5589">
        <v>8178</v>
      </c>
      <c r="Q5589">
        <v>256</v>
      </c>
      <c r="R5589">
        <v>0</v>
      </c>
      <c r="S5589">
        <v>200</v>
      </c>
      <c r="T5589">
        <v>0</v>
      </c>
      <c r="U5589">
        <v>5425.75</v>
      </c>
      <c r="V5589">
        <v>5425.75</v>
      </c>
      <c r="W5589">
        <v>200</v>
      </c>
      <c r="X5589">
        <v>0</v>
      </c>
      <c r="Y5589">
        <v>0</v>
      </c>
      <c r="Z5589">
        <v>0</v>
      </c>
      <c r="AD5589" s="1">
        <v>41695.333333333336</v>
      </c>
      <c r="AE5589" s="1">
        <v>41723.708333333336</v>
      </c>
      <c r="AG5589" s="1">
        <v>41657.333333333336</v>
      </c>
      <c r="AH5589" s="1">
        <v>41686.708333333336</v>
      </c>
      <c r="AI5589" s="1">
        <v>41657.333333333336</v>
      </c>
      <c r="AJ5589" s="1">
        <v>41686.708333333336</v>
      </c>
      <c r="AK5589" s="1">
        <v>41657.333333333336</v>
      </c>
      <c r="AL5589" s="1">
        <v>41686.708333333336</v>
      </c>
      <c r="AM5589" s="1">
        <v>41695.333333333336</v>
      </c>
      <c r="AN5589" s="1">
        <v>41723.708333333336</v>
      </c>
      <c r="AP5589" t="s">
        <v>113</v>
      </c>
      <c r="AU5589" t="s">
        <v>12210</v>
      </c>
      <c r="AY5589" t="s">
        <v>106</v>
      </c>
      <c r="AZ5589">
        <v>0</v>
      </c>
      <c r="BA5589">
        <v>0</v>
      </c>
      <c r="BD5589" s="3">
        <v>41321.663194444445</v>
      </c>
      <c r="BE5589" s="3">
        <v>41321.663888888892</v>
      </c>
      <c r="BF5589" t="s">
        <v>115</v>
      </c>
      <c r="BG5589" t="s">
        <v>115</v>
      </c>
      <c r="BH5589">
        <v>8149</v>
      </c>
      <c r="BM5589">
        <v>43550</v>
      </c>
      <c r="BR5589" t="s">
        <v>116</v>
      </c>
      <c r="BS5589" t="s">
        <v>117</v>
      </c>
      <c r="BU5589">
        <v>1</v>
      </c>
      <c r="BV5589" t="s">
        <v>118</v>
      </c>
      <c r="BX5589" t="s">
        <v>119</v>
      </c>
      <c r="BY5589" t="s">
        <v>119</v>
      </c>
      <c r="BZ5589" t="s">
        <v>119</v>
      </c>
      <c r="CA5589">
        <v>1</v>
      </c>
      <c r="CC5589" t="s">
        <v>120</v>
      </c>
      <c r="CH5589">
        <v>540</v>
      </c>
      <c r="CI5589">
        <v>31170</v>
      </c>
      <c r="CJ5589" t="s">
        <v>106</v>
      </c>
      <c r="CK5589" t="s">
        <v>106</v>
      </c>
      <c r="CL5589">
        <v>10</v>
      </c>
      <c r="CM5589" t="s">
        <v>2889</v>
      </c>
      <c r="CO5589">
        <v>125568</v>
      </c>
      <c r="CQ5589">
        <v>0</v>
      </c>
      <c r="CR5589">
        <v>0</v>
      </c>
      <c r="CS5589">
        <v>0</v>
      </c>
      <c r="CY5589" t="s">
        <v>123</v>
      </c>
      <c r="CZ5589" t="s">
        <v>124</v>
      </c>
      <c r="DD5589" t="str" cm="1">
        <f t="array" ref="DD5589">TEXT(_xlfn.SEQUENCE(1, DATEDIF(AG5589, AH5589, "m") + 1, AG5589, 30), "YYYY-APMM")</f>
        <v>2014-AP01</v>
      </c>
      <c r="DN5589">
        <f t="shared" si="174"/>
        <v>5425.75</v>
      </c>
      <c r="DO5589" t="str">
        <f t="shared" si="175"/>
        <v>LABOR- SUBCONTRACTOR</v>
      </c>
    </row>
    <row r="5590" spans="1:119" x14ac:dyDescent="0.35">
      <c r="A5590" t="s">
        <v>105</v>
      </c>
      <c r="B5590">
        <v>504875</v>
      </c>
      <c r="C5590">
        <v>6359</v>
      </c>
      <c r="D5590">
        <v>125570</v>
      </c>
      <c r="E5590">
        <v>13662</v>
      </c>
      <c r="F5590">
        <v>0</v>
      </c>
      <c r="G5590" t="s">
        <v>106</v>
      </c>
      <c r="H5590" t="s">
        <v>106</v>
      </c>
      <c r="I5590" t="s">
        <v>106</v>
      </c>
      <c r="J5590" t="s">
        <v>107</v>
      </c>
      <c r="K5590" t="s">
        <v>108</v>
      </c>
      <c r="L5590" t="s">
        <v>109</v>
      </c>
      <c r="M5590" t="s">
        <v>110</v>
      </c>
      <c r="N5590" t="s">
        <v>12211</v>
      </c>
      <c r="O5590" t="s">
        <v>2920</v>
      </c>
      <c r="P5590">
        <v>8170</v>
      </c>
      <c r="Q5590">
        <v>144</v>
      </c>
      <c r="R5590">
        <v>0</v>
      </c>
      <c r="S5590">
        <v>200</v>
      </c>
      <c r="T5590">
        <v>0</v>
      </c>
      <c r="U5590">
        <v>4428.5</v>
      </c>
      <c r="V5590">
        <v>4428.5</v>
      </c>
      <c r="W5590">
        <v>200</v>
      </c>
      <c r="X5590">
        <v>0</v>
      </c>
      <c r="Y5590">
        <v>0</v>
      </c>
      <c r="Z5590">
        <v>0</v>
      </c>
      <c r="AD5590" s="1">
        <v>41686.333333333336</v>
      </c>
      <c r="AE5590" s="1">
        <v>41714.708333333336</v>
      </c>
      <c r="AG5590" s="1">
        <v>41664.333333333336</v>
      </c>
      <c r="AH5590" s="1">
        <v>41693.708333333336</v>
      </c>
      <c r="AI5590" s="1">
        <v>41664.333333333336</v>
      </c>
      <c r="AJ5590" s="1">
        <v>41693.708333333336</v>
      </c>
      <c r="AK5590" s="1">
        <v>41664.333333333336</v>
      </c>
      <c r="AL5590" s="1">
        <v>41693.708333333336</v>
      </c>
      <c r="AM5590" s="1">
        <v>41686.333333333336</v>
      </c>
      <c r="AN5590" s="1">
        <v>41714.708333333336</v>
      </c>
      <c r="AP5590" t="s">
        <v>113</v>
      </c>
      <c r="AU5590" t="s">
        <v>12212</v>
      </c>
      <c r="AY5590" t="s">
        <v>106</v>
      </c>
      <c r="AZ5590">
        <v>0</v>
      </c>
      <c r="BA5590">
        <v>0</v>
      </c>
      <c r="BD5590" s="3">
        <v>41321.663194444445</v>
      </c>
      <c r="BE5590" s="3">
        <v>41321.663888888892</v>
      </c>
      <c r="BF5590" t="s">
        <v>115</v>
      </c>
      <c r="BG5590" t="s">
        <v>115</v>
      </c>
      <c r="BH5590">
        <v>8149</v>
      </c>
      <c r="BM5590">
        <v>43470</v>
      </c>
      <c r="BR5590" t="s">
        <v>2854</v>
      </c>
      <c r="BS5590" t="s">
        <v>2855</v>
      </c>
      <c r="BU5590">
        <v>1</v>
      </c>
      <c r="BV5590" t="s">
        <v>118</v>
      </c>
      <c r="BX5590" t="s">
        <v>119</v>
      </c>
      <c r="BY5590" t="s">
        <v>119</v>
      </c>
      <c r="BZ5590" t="s">
        <v>119</v>
      </c>
      <c r="CA5590">
        <v>1</v>
      </c>
      <c r="CC5590" t="s">
        <v>120</v>
      </c>
      <c r="CH5590">
        <v>540</v>
      </c>
      <c r="CI5590">
        <v>31170</v>
      </c>
      <c r="CJ5590" t="s">
        <v>106</v>
      </c>
      <c r="CK5590" t="s">
        <v>106</v>
      </c>
      <c r="CL5590">
        <v>10</v>
      </c>
      <c r="CM5590" t="s">
        <v>2889</v>
      </c>
      <c r="CO5590">
        <v>125568</v>
      </c>
      <c r="CQ5590">
        <v>0</v>
      </c>
      <c r="CR5590">
        <v>0</v>
      </c>
      <c r="CS5590">
        <v>0</v>
      </c>
      <c r="CY5590" t="s">
        <v>123</v>
      </c>
      <c r="CZ5590" t="s">
        <v>124</v>
      </c>
      <c r="DD5590" t="str" cm="1">
        <f t="array" ref="DD5590">TEXT(_xlfn.SEQUENCE(1, DATEDIF(AG5590, AH5590, "m") + 1, AG5590, 30), "YYYY-APMM")</f>
        <v>2014-AP01</v>
      </c>
      <c r="DN5590">
        <f t="shared" si="174"/>
        <v>4428.5</v>
      </c>
      <c r="DO5590" t="str">
        <f t="shared" si="175"/>
        <v>TILE MASON SK</v>
      </c>
    </row>
    <row r="5591" spans="1:119" x14ac:dyDescent="0.35">
      <c r="A5591" t="s">
        <v>105</v>
      </c>
      <c r="B5591">
        <v>504876</v>
      </c>
      <c r="C5591">
        <v>6359</v>
      </c>
      <c r="D5591">
        <v>125570</v>
      </c>
      <c r="E5591">
        <v>13662</v>
      </c>
      <c r="F5591">
        <v>0</v>
      </c>
      <c r="G5591" t="s">
        <v>106</v>
      </c>
      <c r="H5591" t="s">
        <v>106</v>
      </c>
      <c r="I5591" t="s">
        <v>106</v>
      </c>
      <c r="J5591" t="s">
        <v>107</v>
      </c>
      <c r="K5591" t="s">
        <v>108</v>
      </c>
      <c r="L5591" t="s">
        <v>109</v>
      </c>
      <c r="M5591" t="s">
        <v>110</v>
      </c>
      <c r="N5591" t="s">
        <v>12213</v>
      </c>
      <c r="O5591" t="s">
        <v>2923</v>
      </c>
      <c r="P5591">
        <v>8170</v>
      </c>
      <c r="Q5591">
        <v>144</v>
      </c>
      <c r="R5591">
        <v>0</v>
      </c>
      <c r="S5591">
        <v>200</v>
      </c>
      <c r="T5591">
        <v>0</v>
      </c>
      <c r="U5591">
        <v>1743.75</v>
      </c>
      <c r="V5591">
        <v>1743.75</v>
      </c>
      <c r="W5591">
        <v>200</v>
      </c>
      <c r="X5591">
        <v>0</v>
      </c>
      <c r="Y5591">
        <v>0</v>
      </c>
      <c r="Z5591">
        <v>0</v>
      </c>
      <c r="AD5591" s="1">
        <v>41692.333333333336</v>
      </c>
      <c r="AE5591" s="1">
        <v>41720.708333333336</v>
      </c>
      <c r="AG5591" s="1">
        <v>41669.333333333336</v>
      </c>
      <c r="AH5591" s="1">
        <v>41699.708333333336</v>
      </c>
      <c r="AI5591" s="1">
        <v>41669.333333333336</v>
      </c>
      <c r="AJ5591" s="1">
        <v>41699.708333333336</v>
      </c>
      <c r="AK5591" s="1">
        <v>41669.333333333336</v>
      </c>
      <c r="AL5591" s="1">
        <v>41699.708333333336</v>
      </c>
      <c r="AM5591" s="1">
        <v>41692.333333333336</v>
      </c>
      <c r="AN5591" s="1">
        <v>41720.708333333336</v>
      </c>
      <c r="AP5591" t="s">
        <v>113</v>
      </c>
      <c r="AU5591" t="e">
        <f>+FtRyeNZQPqyFNjt7dR6tQ</f>
        <v>#NAME?</v>
      </c>
      <c r="AY5591" t="s">
        <v>106</v>
      </c>
      <c r="AZ5591">
        <v>0</v>
      </c>
      <c r="BA5591">
        <v>0</v>
      </c>
      <c r="BD5591" s="3">
        <v>41321.663194444445</v>
      </c>
      <c r="BE5591" s="3">
        <v>41321.663888888892</v>
      </c>
      <c r="BF5591" t="s">
        <v>115</v>
      </c>
      <c r="BG5591" t="s">
        <v>115</v>
      </c>
      <c r="BH5591">
        <v>8149</v>
      </c>
      <c r="BM5591">
        <v>43470</v>
      </c>
      <c r="BR5591" t="s">
        <v>2854</v>
      </c>
      <c r="BS5591" t="s">
        <v>2855</v>
      </c>
      <c r="BU5591">
        <v>1</v>
      </c>
      <c r="BV5591" t="s">
        <v>118</v>
      </c>
      <c r="BX5591" t="s">
        <v>119</v>
      </c>
      <c r="BY5591" t="s">
        <v>119</v>
      </c>
      <c r="BZ5591" t="s">
        <v>119</v>
      </c>
      <c r="CA5591">
        <v>1</v>
      </c>
      <c r="CC5591" t="s">
        <v>120</v>
      </c>
      <c r="CH5591">
        <v>540</v>
      </c>
      <c r="CI5591">
        <v>31170</v>
      </c>
      <c r="CJ5591" t="s">
        <v>106</v>
      </c>
      <c r="CK5591" t="s">
        <v>106</v>
      </c>
      <c r="CL5591">
        <v>10</v>
      </c>
      <c r="CM5591" t="s">
        <v>2889</v>
      </c>
      <c r="CO5591">
        <v>125568</v>
      </c>
      <c r="CQ5591">
        <v>0</v>
      </c>
      <c r="CR5591">
        <v>0</v>
      </c>
      <c r="CS5591">
        <v>0</v>
      </c>
      <c r="CY5591" t="s">
        <v>123</v>
      </c>
      <c r="CZ5591" t="s">
        <v>124</v>
      </c>
      <c r="DD5591" t="str" cm="1">
        <f t="array" ref="DD5591:DE5591">TEXT(_xlfn.SEQUENCE(1, DATEDIF(AG5591, AH5591, "m") + 1, AG5591, 30), "YYYY-APMM")</f>
        <v>2014-AP01</v>
      </c>
      <c r="DE5591" t="str">
        <v>2014-AP03</v>
      </c>
      <c r="DN5591">
        <f t="shared" si="174"/>
        <v>871.875</v>
      </c>
      <c r="DO5591" t="str">
        <f t="shared" si="175"/>
        <v>TILE MASON SK</v>
      </c>
    </row>
    <row r="5592" spans="1:119" x14ac:dyDescent="0.35">
      <c r="A5592" t="s">
        <v>105</v>
      </c>
      <c r="B5592">
        <v>504877</v>
      </c>
      <c r="C5592">
        <v>6359</v>
      </c>
      <c r="D5592">
        <v>125570</v>
      </c>
      <c r="E5592">
        <v>13662</v>
      </c>
      <c r="F5592">
        <v>0</v>
      </c>
      <c r="G5592" t="s">
        <v>106</v>
      </c>
      <c r="H5592" t="s">
        <v>106</v>
      </c>
      <c r="I5592" t="s">
        <v>106</v>
      </c>
      <c r="J5592" t="s">
        <v>107</v>
      </c>
      <c r="K5592" t="s">
        <v>108</v>
      </c>
      <c r="L5592" t="s">
        <v>109</v>
      </c>
      <c r="M5592" t="s">
        <v>110</v>
      </c>
      <c r="N5592" t="s">
        <v>12214</v>
      </c>
      <c r="O5592" t="s">
        <v>2926</v>
      </c>
      <c r="P5592">
        <v>8170</v>
      </c>
      <c r="Q5592">
        <v>168</v>
      </c>
      <c r="R5592">
        <v>0</v>
      </c>
      <c r="S5592">
        <v>120</v>
      </c>
      <c r="T5592">
        <v>0</v>
      </c>
      <c r="U5592">
        <v>741</v>
      </c>
      <c r="V5592">
        <v>741</v>
      </c>
      <c r="W5592">
        <v>120</v>
      </c>
      <c r="X5592">
        <v>0</v>
      </c>
      <c r="Y5592">
        <v>0</v>
      </c>
      <c r="Z5592">
        <v>0</v>
      </c>
      <c r="AD5592" s="1">
        <v>41722.333333333336</v>
      </c>
      <c r="AE5592" s="1">
        <v>41738.708333333336</v>
      </c>
      <c r="AG5592" s="1">
        <v>41697.333333333336</v>
      </c>
      <c r="AH5592" s="1">
        <v>41714.708333333336</v>
      </c>
      <c r="AI5592" s="1">
        <v>41697.333333333336</v>
      </c>
      <c r="AJ5592" s="1">
        <v>41714.708333333336</v>
      </c>
      <c r="AK5592" s="1">
        <v>41697.333333333336</v>
      </c>
      <c r="AL5592" s="1">
        <v>41714.708333333336</v>
      </c>
      <c r="AM5592" s="1">
        <v>41722.333333333336</v>
      </c>
      <c r="AN5592" s="1">
        <v>41738.708333333336</v>
      </c>
      <c r="AP5592" t="s">
        <v>113</v>
      </c>
      <c r="AU5592" t="s">
        <v>12215</v>
      </c>
      <c r="AY5592" t="s">
        <v>106</v>
      </c>
      <c r="AZ5592">
        <v>0</v>
      </c>
      <c r="BA5592">
        <v>0</v>
      </c>
      <c r="BD5592" s="3">
        <v>41321.663194444445</v>
      </c>
      <c r="BE5592" s="3">
        <v>41321.663888888892</v>
      </c>
      <c r="BF5592" t="s">
        <v>115</v>
      </c>
      <c r="BG5592" t="s">
        <v>115</v>
      </c>
      <c r="BH5592">
        <v>8149</v>
      </c>
      <c r="BM5592">
        <v>43470</v>
      </c>
      <c r="BR5592" t="s">
        <v>2854</v>
      </c>
      <c r="BS5592" t="s">
        <v>2855</v>
      </c>
      <c r="BU5592">
        <v>1</v>
      </c>
      <c r="BV5592" t="s">
        <v>118</v>
      </c>
      <c r="BX5592" t="s">
        <v>119</v>
      </c>
      <c r="BY5592" t="s">
        <v>119</v>
      </c>
      <c r="BZ5592" t="s">
        <v>119</v>
      </c>
      <c r="CA5592">
        <v>1</v>
      </c>
      <c r="CC5592" t="s">
        <v>120</v>
      </c>
      <c r="CH5592">
        <v>540</v>
      </c>
      <c r="CI5592">
        <v>31170</v>
      </c>
      <c r="CJ5592" t="s">
        <v>106</v>
      </c>
      <c r="CK5592" t="s">
        <v>106</v>
      </c>
      <c r="CL5592">
        <v>10</v>
      </c>
      <c r="CM5592" t="s">
        <v>2889</v>
      </c>
      <c r="CO5592">
        <v>125568</v>
      </c>
      <c r="CQ5592">
        <v>0</v>
      </c>
      <c r="CR5592">
        <v>0</v>
      </c>
      <c r="CS5592">
        <v>0</v>
      </c>
      <c r="CY5592" t="s">
        <v>123</v>
      </c>
      <c r="CZ5592" t="s">
        <v>124</v>
      </c>
      <c r="DD5592" t="str" cm="1">
        <f t="array" ref="DD5592">TEXT(_xlfn.SEQUENCE(1, DATEDIF(AG5592, AH5592, "m") + 1, AG5592, 30), "YYYY-APMM")</f>
        <v>2014-AP02</v>
      </c>
      <c r="DN5592">
        <f t="shared" si="174"/>
        <v>741</v>
      </c>
      <c r="DO5592" t="str">
        <f t="shared" si="175"/>
        <v>TILE MASON SK</v>
      </c>
    </row>
    <row r="5593" spans="1:119" x14ac:dyDescent="0.35">
      <c r="A5593" t="s">
        <v>105</v>
      </c>
      <c r="B5593">
        <v>504878</v>
      </c>
      <c r="C5593">
        <v>6359</v>
      </c>
      <c r="D5593">
        <v>125570</v>
      </c>
      <c r="E5593">
        <v>13662</v>
      </c>
      <c r="F5593">
        <v>0</v>
      </c>
      <c r="G5593" t="s">
        <v>106</v>
      </c>
      <c r="H5593" t="s">
        <v>106</v>
      </c>
      <c r="I5593" t="s">
        <v>106</v>
      </c>
      <c r="J5593" t="s">
        <v>107</v>
      </c>
      <c r="K5593" t="s">
        <v>108</v>
      </c>
      <c r="L5593" t="s">
        <v>109</v>
      </c>
      <c r="M5593" t="s">
        <v>110</v>
      </c>
      <c r="N5593" t="s">
        <v>12216</v>
      </c>
      <c r="O5593" t="s">
        <v>2929</v>
      </c>
      <c r="P5593">
        <v>8170</v>
      </c>
      <c r="Q5593">
        <v>184</v>
      </c>
      <c r="R5593">
        <v>16</v>
      </c>
      <c r="S5593">
        <v>120</v>
      </c>
      <c r="T5593">
        <v>0</v>
      </c>
      <c r="U5593">
        <v>761.5</v>
      </c>
      <c r="V5593">
        <v>761.5</v>
      </c>
      <c r="W5593">
        <v>120</v>
      </c>
      <c r="X5593">
        <v>0</v>
      </c>
      <c r="Y5593">
        <v>0</v>
      </c>
      <c r="Z5593">
        <v>0</v>
      </c>
      <c r="AD5593" s="1">
        <v>41717.333333333336</v>
      </c>
      <c r="AE5593" s="1">
        <v>41734.708333333336</v>
      </c>
      <c r="AG5593" s="1">
        <v>41690.333333333336</v>
      </c>
      <c r="AH5593" s="1">
        <v>41707.708333333336</v>
      </c>
      <c r="AI5593" s="1">
        <v>41690.333333333336</v>
      </c>
      <c r="AJ5593" s="1">
        <v>41707.708333333336</v>
      </c>
      <c r="AK5593" s="1">
        <v>41690.333333333336</v>
      </c>
      <c r="AL5593" s="1">
        <v>41707.708333333336</v>
      </c>
      <c r="AM5593" s="1">
        <v>41717.333333333336</v>
      </c>
      <c r="AN5593" s="1">
        <v>41734.708333333336</v>
      </c>
      <c r="AP5593" t="s">
        <v>113</v>
      </c>
      <c r="AU5593" t="s">
        <v>12217</v>
      </c>
      <c r="AY5593" t="s">
        <v>106</v>
      </c>
      <c r="AZ5593">
        <v>0</v>
      </c>
      <c r="BA5593">
        <v>0</v>
      </c>
      <c r="BD5593" s="3">
        <v>41321.663194444445</v>
      </c>
      <c r="BE5593" s="3">
        <v>41321.663888888892</v>
      </c>
      <c r="BF5593" t="s">
        <v>115</v>
      </c>
      <c r="BG5593" t="s">
        <v>115</v>
      </c>
      <c r="BH5593">
        <v>8149</v>
      </c>
      <c r="BM5593">
        <v>43470</v>
      </c>
      <c r="BR5593" t="s">
        <v>2854</v>
      </c>
      <c r="BS5593" t="s">
        <v>2855</v>
      </c>
      <c r="BU5593">
        <v>1</v>
      </c>
      <c r="BV5593" t="s">
        <v>118</v>
      </c>
      <c r="BX5593" t="s">
        <v>119</v>
      </c>
      <c r="BY5593" t="s">
        <v>119</v>
      </c>
      <c r="BZ5593" t="s">
        <v>119</v>
      </c>
      <c r="CA5593">
        <v>1</v>
      </c>
      <c r="CC5593" t="s">
        <v>120</v>
      </c>
      <c r="CH5593">
        <v>540</v>
      </c>
      <c r="CI5593">
        <v>31170</v>
      </c>
      <c r="CJ5593" t="s">
        <v>106</v>
      </c>
      <c r="CK5593" t="s">
        <v>106</v>
      </c>
      <c r="CL5593">
        <v>10</v>
      </c>
      <c r="CM5593" t="s">
        <v>2889</v>
      </c>
      <c r="CO5593">
        <v>125568</v>
      </c>
      <c r="CQ5593">
        <v>0</v>
      </c>
      <c r="CR5593">
        <v>0</v>
      </c>
      <c r="CS5593">
        <v>0</v>
      </c>
      <c r="CY5593" t="s">
        <v>123</v>
      </c>
      <c r="CZ5593" t="s">
        <v>124</v>
      </c>
      <c r="DD5593" t="str" cm="1">
        <f t="array" ref="DD5593">TEXT(_xlfn.SEQUENCE(1, DATEDIF(AG5593, AH5593, "m") + 1, AG5593, 30), "YYYY-APMM")</f>
        <v>2014-AP02</v>
      </c>
      <c r="DN5593">
        <f t="shared" si="174"/>
        <v>761.5</v>
      </c>
      <c r="DO5593" t="str">
        <f t="shared" si="175"/>
        <v>TILE MASON SK</v>
      </c>
    </row>
    <row r="5594" spans="1:119" x14ac:dyDescent="0.35">
      <c r="A5594" t="s">
        <v>105</v>
      </c>
      <c r="B5594">
        <v>504879</v>
      </c>
      <c r="C5594">
        <v>6359</v>
      </c>
      <c r="D5594">
        <v>125570</v>
      </c>
      <c r="E5594">
        <v>13662</v>
      </c>
      <c r="F5594">
        <v>0</v>
      </c>
      <c r="G5594" t="s">
        <v>106</v>
      </c>
      <c r="H5594" t="s">
        <v>106</v>
      </c>
      <c r="I5594" t="s">
        <v>106</v>
      </c>
      <c r="J5594" t="s">
        <v>107</v>
      </c>
      <c r="K5594" t="s">
        <v>108</v>
      </c>
      <c r="L5594" t="s">
        <v>109</v>
      </c>
      <c r="M5594" t="s">
        <v>110</v>
      </c>
      <c r="N5594" t="s">
        <v>12218</v>
      </c>
      <c r="O5594" t="s">
        <v>2932</v>
      </c>
      <c r="P5594">
        <v>8171</v>
      </c>
      <c r="Q5594">
        <v>168</v>
      </c>
      <c r="R5594">
        <v>0</v>
      </c>
      <c r="S5594">
        <v>160</v>
      </c>
      <c r="T5594">
        <v>0</v>
      </c>
      <c r="U5594">
        <v>875</v>
      </c>
      <c r="V5594">
        <v>875</v>
      </c>
      <c r="W5594">
        <v>160</v>
      </c>
      <c r="X5594">
        <v>0</v>
      </c>
      <c r="Y5594">
        <v>0</v>
      </c>
      <c r="Z5594">
        <v>0</v>
      </c>
      <c r="AD5594" s="1">
        <v>41730.333333333336</v>
      </c>
      <c r="AE5594" s="1">
        <v>41752.708333333336</v>
      </c>
      <c r="AG5594" s="1">
        <v>41706.333333333336</v>
      </c>
      <c r="AH5594" s="1">
        <v>41728.708333333336</v>
      </c>
      <c r="AI5594" s="1">
        <v>41706.333333333336</v>
      </c>
      <c r="AJ5594" s="1">
        <v>41728.708333333336</v>
      </c>
      <c r="AK5594" s="1">
        <v>41706.333333333336</v>
      </c>
      <c r="AL5594" s="1">
        <v>41728.708333333336</v>
      </c>
      <c r="AM5594" s="1">
        <v>41730.333333333336</v>
      </c>
      <c r="AN5594" s="1">
        <v>41752.708333333336</v>
      </c>
      <c r="AP5594" t="s">
        <v>113</v>
      </c>
      <c r="AU5594" t="s">
        <v>12219</v>
      </c>
      <c r="AY5594" t="s">
        <v>106</v>
      </c>
      <c r="AZ5594">
        <v>0</v>
      </c>
      <c r="BA5594">
        <v>0</v>
      </c>
      <c r="BD5594" s="3">
        <v>41321.663194444445</v>
      </c>
      <c r="BE5594" s="3">
        <v>41321.663888888892</v>
      </c>
      <c r="BF5594" t="s">
        <v>115</v>
      </c>
      <c r="BG5594" t="s">
        <v>115</v>
      </c>
      <c r="BH5594">
        <v>8149</v>
      </c>
      <c r="BM5594">
        <v>43480</v>
      </c>
      <c r="BR5594" t="s">
        <v>2893</v>
      </c>
      <c r="BS5594" t="s">
        <v>2894</v>
      </c>
      <c r="BU5594">
        <v>1</v>
      </c>
      <c r="BV5594" t="s">
        <v>118</v>
      </c>
      <c r="BX5594" t="s">
        <v>119</v>
      </c>
      <c r="BY5594" t="s">
        <v>119</v>
      </c>
      <c r="BZ5594" t="s">
        <v>119</v>
      </c>
      <c r="CA5594">
        <v>1</v>
      </c>
      <c r="CC5594" t="s">
        <v>120</v>
      </c>
      <c r="CH5594">
        <v>540</v>
      </c>
      <c r="CI5594">
        <v>31170</v>
      </c>
      <c r="CJ5594" t="s">
        <v>106</v>
      </c>
      <c r="CK5594" t="s">
        <v>106</v>
      </c>
      <c r="CL5594">
        <v>10</v>
      </c>
      <c r="CM5594" t="s">
        <v>2889</v>
      </c>
      <c r="CO5594">
        <v>125568</v>
      </c>
      <c r="CQ5594">
        <v>0</v>
      </c>
      <c r="CR5594">
        <v>0</v>
      </c>
      <c r="CS5594">
        <v>0</v>
      </c>
      <c r="CY5594" t="s">
        <v>123</v>
      </c>
      <c r="CZ5594" t="s">
        <v>124</v>
      </c>
      <c r="DD5594" t="str" cm="1">
        <f t="array" ref="DD5594">TEXT(_xlfn.SEQUENCE(1, DATEDIF(AG5594, AH5594, "m") + 1, AG5594, 30), "YYYY-APMM")</f>
        <v>2014-AP03</v>
      </c>
      <c r="DN5594">
        <f t="shared" si="174"/>
        <v>875</v>
      </c>
      <c r="DO5594" t="str">
        <f t="shared" si="175"/>
        <v>GRANITE MASON SK</v>
      </c>
    </row>
    <row r="5595" spans="1:119" x14ac:dyDescent="0.35">
      <c r="A5595" t="s">
        <v>105</v>
      </c>
      <c r="B5595">
        <v>504880</v>
      </c>
      <c r="C5595">
        <v>6359</v>
      </c>
      <c r="D5595">
        <v>125570</v>
      </c>
      <c r="E5595">
        <v>13662</v>
      </c>
      <c r="F5595">
        <v>0</v>
      </c>
      <c r="G5595" t="s">
        <v>106</v>
      </c>
      <c r="H5595" t="s">
        <v>106</v>
      </c>
      <c r="I5595" t="s">
        <v>106</v>
      </c>
      <c r="J5595" t="s">
        <v>107</v>
      </c>
      <c r="K5595" t="s">
        <v>108</v>
      </c>
      <c r="L5595" t="s">
        <v>109</v>
      </c>
      <c r="M5595" t="s">
        <v>110</v>
      </c>
      <c r="N5595" t="s">
        <v>12220</v>
      </c>
      <c r="O5595" t="s">
        <v>2935</v>
      </c>
      <c r="P5595">
        <v>8178</v>
      </c>
      <c r="Q5595">
        <v>144</v>
      </c>
      <c r="R5595">
        <v>0</v>
      </c>
      <c r="S5595">
        <v>160</v>
      </c>
      <c r="T5595">
        <v>0</v>
      </c>
      <c r="U5595">
        <v>1455.05</v>
      </c>
      <c r="V5595">
        <v>1455.05</v>
      </c>
      <c r="W5595">
        <v>160</v>
      </c>
      <c r="X5595">
        <v>0</v>
      </c>
      <c r="Y5595">
        <v>0</v>
      </c>
      <c r="Z5595">
        <v>0</v>
      </c>
      <c r="AD5595" s="1">
        <v>41709.333333333336</v>
      </c>
      <c r="AE5595" s="1">
        <v>41731.708333333336</v>
      </c>
      <c r="AG5595" s="1">
        <v>41688.333333333336</v>
      </c>
      <c r="AH5595" s="1">
        <v>41710.708333333336</v>
      </c>
      <c r="AI5595" s="1">
        <v>41688.333333333336</v>
      </c>
      <c r="AJ5595" s="1">
        <v>41710.708333333336</v>
      </c>
      <c r="AK5595" s="1">
        <v>41688.333333333336</v>
      </c>
      <c r="AL5595" s="1">
        <v>41710.708333333336</v>
      </c>
      <c r="AM5595" s="1">
        <v>41709.333333333336</v>
      </c>
      <c r="AN5595" s="1">
        <v>41731.708333333336</v>
      </c>
      <c r="AP5595" t="s">
        <v>113</v>
      </c>
      <c r="AU5595" t="s">
        <v>12221</v>
      </c>
      <c r="AY5595" t="s">
        <v>106</v>
      </c>
      <c r="AZ5595">
        <v>0</v>
      </c>
      <c r="BA5595">
        <v>0</v>
      </c>
      <c r="BD5595" s="3">
        <v>41321.663194444445</v>
      </c>
      <c r="BE5595" s="3">
        <v>41328.377083333333</v>
      </c>
      <c r="BF5595" t="s">
        <v>115</v>
      </c>
      <c r="BG5595" t="s">
        <v>115</v>
      </c>
      <c r="BH5595">
        <v>8149</v>
      </c>
      <c r="BM5595">
        <v>43550</v>
      </c>
      <c r="BR5595" t="s">
        <v>116</v>
      </c>
      <c r="BS5595" t="s">
        <v>117</v>
      </c>
      <c r="BU5595">
        <v>1</v>
      </c>
      <c r="BV5595" t="s">
        <v>118</v>
      </c>
      <c r="BX5595" t="s">
        <v>119</v>
      </c>
      <c r="BY5595" t="s">
        <v>119</v>
      </c>
      <c r="BZ5595" t="s">
        <v>119</v>
      </c>
      <c r="CA5595">
        <v>1</v>
      </c>
      <c r="CC5595" t="s">
        <v>120</v>
      </c>
      <c r="CH5595">
        <v>540</v>
      </c>
      <c r="CI5595">
        <v>31170</v>
      </c>
      <c r="CJ5595" t="s">
        <v>106</v>
      </c>
      <c r="CK5595" t="s">
        <v>106</v>
      </c>
      <c r="CL5595">
        <v>10</v>
      </c>
      <c r="CM5595" t="s">
        <v>2889</v>
      </c>
      <c r="CO5595">
        <v>125568</v>
      </c>
      <c r="CQ5595">
        <v>0</v>
      </c>
      <c r="CR5595">
        <v>0</v>
      </c>
      <c r="CS5595">
        <v>0</v>
      </c>
      <c r="CY5595" t="s">
        <v>123</v>
      </c>
      <c r="CZ5595" t="s">
        <v>124</v>
      </c>
      <c r="DD5595" t="str" cm="1">
        <f t="array" ref="DD5595">TEXT(_xlfn.SEQUENCE(1, DATEDIF(AG5595, AH5595, "m") + 1, AG5595, 30), "YYYY-APMM")</f>
        <v>2014-AP02</v>
      </c>
      <c r="DN5595">
        <f t="shared" si="174"/>
        <v>1455.05</v>
      </c>
      <c r="DO5595" t="str">
        <f t="shared" si="175"/>
        <v>LABOR- SUBCONTRACTOR</v>
      </c>
    </row>
    <row r="5596" spans="1:119" x14ac:dyDescent="0.35">
      <c r="A5596" t="s">
        <v>105</v>
      </c>
      <c r="B5596">
        <v>504881</v>
      </c>
      <c r="C5596">
        <v>6359</v>
      </c>
      <c r="D5596">
        <v>125570</v>
      </c>
      <c r="E5596">
        <v>13662</v>
      </c>
      <c r="F5596">
        <v>0</v>
      </c>
      <c r="G5596" t="s">
        <v>106</v>
      </c>
      <c r="H5596" t="s">
        <v>106</v>
      </c>
      <c r="I5596" t="s">
        <v>106</v>
      </c>
      <c r="J5596" t="s">
        <v>107</v>
      </c>
      <c r="K5596" t="s">
        <v>108</v>
      </c>
      <c r="L5596" t="s">
        <v>109</v>
      </c>
      <c r="M5596" t="s">
        <v>110</v>
      </c>
      <c r="N5596" t="s">
        <v>12222</v>
      </c>
      <c r="O5596" t="s">
        <v>2938</v>
      </c>
      <c r="P5596">
        <v>8178</v>
      </c>
      <c r="Q5596">
        <v>168</v>
      </c>
      <c r="R5596">
        <v>24</v>
      </c>
      <c r="S5596">
        <v>200</v>
      </c>
      <c r="T5596">
        <v>0</v>
      </c>
      <c r="U5596">
        <v>150</v>
      </c>
      <c r="V5596">
        <v>150</v>
      </c>
      <c r="W5596">
        <v>200</v>
      </c>
      <c r="X5596">
        <v>0</v>
      </c>
      <c r="Y5596">
        <v>0</v>
      </c>
      <c r="Z5596">
        <v>0</v>
      </c>
      <c r="AD5596" s="1">
        <v>41721.333333333336</v>
      </c>
      <c r="AE5596" s="1">
        <v>41749.708333333336</v>
      </c>
      <c r="AG5596" s="1">
        <v>41696.333333333336</v>
      </c>
      <c r="AH5596" s="1">
        <v>41724.708333333336</v>
      </c>
      <c r="AI5596" s="1">
        <v>41696.333333333336</v>
      </c>
      <c r="AJ5596" s="1">
        <v>41724.708333333336</v>
      </c>
      <c r="AK5596" s="1">
        <v>41696.333333333336</v>
      </c>
      <c r="AL5596" s="1">
        <v>41724.708333333336</v>
      </c>
      <c r="AM5596" s="1">
        <v>41721.333333333336</v>
      </c>
      <c r="AN5596" s="1">
        <v>41749.708333333336</v>
      </c>
      <c r="AP5596" t="s">
        <v>113</v>
      </c>
      <c r="AU5596" t="s">
        <v>12223</v>
      </c>
      <c r="AY5596" t="s">
        <v>106</v>
      </c>
      <c r="AZ5596">
        <v>0</v>
      </c>
      <c r="BA5596">
        <v>0</v>
      </c>
      <c r="BD5596" s="3">
        <v>41321.663194444445</v>
      </c>
      <c r="BE5596" s="3">
        <v>41321.663888888892</v>
      </c>
      <c r="BF5596" t="s">
        <v>115</v>
      </c>
      <c r="BG5596" t="s">
        <v>115</v>
      </c>
      <c r="BH5596">
        <v>8149</v>
      </c>
      <c r="BM5596">
        <v>43550</v>
      </c>
      <c r="BR5596" t="s">
        <v>116</v>
      </c>
      <c r="BS5596" t="s">
        <v>117</v>
      </c>
      <c r="BU5596">
        <v>1</v>
      </c>
      <c r="BV5596" t="s">
        <v>118</v>
      </c>
      <c r="BX5596" t="s">
        <v>119</v>
      </c>
      <c r="BY5596" t="s">
        <v>119</v>
      </c>
      <c r="BZ5596" t="s">
        <v>119</v>
      </c>
      <c r="CA5596">
        <v>1</v>
      </c>
      <c r="CC5596" t="s">
        <v>120</v>
      </c>
      <c r="CH5596">
        <v>540</v>
      </c>
      <c r="CI5596">
        <v>31170</v>
      </c>
      <c r="CJ5596" t="s">
        <v>106</v>
      </c>
      <c r="CK5596" t="s">
        <v>106</v>
      </c>
      <c r="CL5596">
        <v>10</v>
      </c>
      <c r="CM5596" t="s">
        <v>2889</v>
      </c>
      <c r="CO5596">
        <v>125568</v>
      </c>
      <c r="CQ5596">
        <v>0</v>
      </c>
      <c r="CR5596">
        <v>0</v>
      </c>
      <c r="CS5596">
        <v>0</v>
      </c>
      <c r="CY5596" t="s">
        <v>123</v>
      </c>
      <c r="CZ5596" t="s">
        <v>124</v>
      </c>
      <c r="DD5596" t="str" cm="1">
        <f t="array" ref="DD5596:DE5596">TEXT(_xlfn.SEQUENCE(1, DATEDIF(AG5596, AH5596, "m") + 1, AG5596, 30), "YYYY-APMM")</f>
        <v>2014-AP02</v>
      </c>
      <c r="DE5596" t="str">
        <v>2014-AP03</v>
      </c>
      <c r="DN5596">
        <f t="shared" si="174"/>
        <v>75</v>
      </c>
      <c r="DO5596" t="str">
        <f t="shared" si="175"/>
        <v>LABOR- SUBCONTRACTOR</v>
      </c>
    </row>
    <row r="5597" spans="1:119" x14ac:dyDescent="0.35">
      <c r="A5597" t="s">
        <v>105</v>
      </c>
      <c r="B5597">
        <v>504882</v>
      </c>
      <c r="C5597">
        <v>6359</v>
      </c>
      <c r="D5597">
        <v>125570</v>
      </c>
      <c r="E5597">
        <v>13662</v>
      </c>
      <c r="F5597">
        <v>0</v>
      </c>
      <c r="G5597" t="s">
        <v>106</v>
      </c>
      <c r="H5597" t="s">
        <v>106</v>
      </c>
      <c r="I5597" t="s">
        <v>106</v>
      </c>
      <c r="J5597" t="s">
        <v>107</v>
      </c>
      <c r="K5597" t="s">
        <v>108</v>
      </c>
      <c r="L5597" t="s">
        <v>109</v>
      </c>
      <c r="M5597" t="s">
        <v>110</v>
      </c>
      <c r="N5597" t="s">
        <v>12224</v>
      </c>
      <c r="O5597" t="s">
        <v>2941</v>
      </c>
      <c r="P5597">
        <v>8178</v>
      </c>
      <c r="Q5597">
        <v>144</v>
      </c>
      <c r="R5597">
        <v>0</v>
      </c>
      <c r="S5597">
        <v>200</v>
      </c>
      <c r="T5597">
        <v>0</v>
      </c>
      <c r="U5597">
        <v>1335.15</v>
      </c>
      <c r="V5597">
        <v>1335.15</v>
      </c>
      <c r="W5597">
        <v>200</v>
      </c>
      <c r="X5597">
        <v>0</v>
      </c>
      <c r="Y5597">
        <v>0</v>
      </c>
      <c r="Z5597">
        <v>0</v>
      </c>
      <c r="AD5597" s="1">
        <v>41721.333333333336</v>
      </c>
      <c r="AE5597" s="1">
        <v>41749.708333333336</v>
      </c>
      <c r="AG5597" s="1">
        <v>41700.333333333336</v>
      </c>
      <c r="AH5597" s="1">
        <v>41728.708333333336</v>
      </c>
      <c r="AI5597" s="1">
        <v>41700.333333333336</v>
      </c>
      <c r="AJ5597" s="1">
        <v>41728.708333333336</v>
      </c>
      <c r="AK5597" s="1">
        <v>41700.333333333336</v>
      </c>
      <c r="AL5597" s="1">
        <v>41728.708333333336</v>
      </c>
      <c r="AM5597" s="1">
        <v>41721.333333333336</v>
      </c>
      <c r="AN5597" s="1">
        <v>41749.708333333336</v>
      </c>
      <c r="AP5597" t="s">
        <v>113</v>
      </c>
      <c r="AU5597" t="s">
        <v>12225</v>
      </c>
      <c r="AY5597" t="s">
        <v>106</v>
      </c>
      <c r="AZ5597">
        <v>0</v>
      </c>
      <c r="BA5597">
        <v>0</v>
      </c>
      <c r="BD5597" s="3">
        <v>41321.663194444445</v>
      </c>
      <c r="BE5597" s="3">
        <v>41321.663888888892</v>
      </c>
      <c r="BF5597" t="s">
        <v>115</v>
      </c>
      <c r="BG5597" t="s">
        <v>115</v>
      </c>
      <c r="BH5597">
        <v>8149</v>
      </c>
      <c r="BM5597">
        <v>43550</v>
      </c>
      <c r="BR5597" t="s">
        <v>116</v>
      </c>
      <c r="BS5597" t="s">
        <v>117</v>
      </c>
      <c r="BU5597">
        <v>1</v>
      </c>
      <c r="BV5597" t="s">
        <v>118</v>
      </c>
      <c r="BX5597" t="s">
        <v>119</v>
      </c>
      <c r="BY5597" t="s">
        <v>119</v>
      </c>
      <c r="BZ5597" t="s">
        <v>119</v>
      </c>
      <c r="CA5597">
        <v>1</v>
      </c>
      <c r="CC5597" t="s">
        <v>120</v>
      </c>
      <c r="CH5597">
        <v>540</v>
      </c>
      <c r="CI5597">
        <v>31170</v>
      </c>
      <c r="CJ5597" t="s">
        <v>106</v>
      </c>
      <c r="CK5597" t="s">
        <v>106</v>
      </c>
      <c r="CL5597">
        <v>10</v>
      </c>
      <c r="CM5597" t="s">
        <v>2889</v>
      </c>
      <c r="CO5597">
        <v>125568</v>
      </c>
      <c r="CQ5597">
        <v>0</v>
      </c>
      <c r="CR5597">
        <v>0</v>
      </c>
      <c r="CS5597">
        <v>0</v>
      </c>
      <c r="CY5597" t="s">
        <v>123</v>
      </c>
      <c r="CZ5597" t="s">
        <v>124</v>
      </c>
      <c r="DD5597" t="str" cm="1">
        <f t="array" ref="DD5597">TEXT(_xlfn.SEQUENCE(1, DATEDIF(AG5597, AH5597, "m") + 1, AG5597, 30), "YYYY-APMM")</f>
        <v>2014-AP03</v>
      </c>
      <c r="DN5597">
        <f t="shared" si="174"/>
        <v>1335.15</v>
      </c>
      <c r="DO5597" t="str">
        <f t="shared" si="175"/>
        <v>LABOR- SUBCONTRACTOR</v>
      </c>
    </row>
    <row r="5598" spans="1:119" x14ac:dyDescent="0.35">
      <c r="A5598" t="s">
        <v>105</v>
      </c>
      <c r="B5598">
        <v>504883</v>
      </c>
      <c r="C5598">
        <v>6359</v>
      </c>
      <c r="D5598">
        <v>125570</v>
      </c>
      <c r="E5598">
        <v>13662</v>
      </c>
      <c r="F5598">
        <v>0</v>
      </c>
      <c r="G5598" t="s">
        <v>106</v>
      </c>
      <c r="H5598" t="s">
        <v>106</v>
      </c>
      <c r="I5598" t="s">
        <v>106</v>
      </c>
      <c r="J5598" t="s">
        <v>107</v>
      </c>
      <c r="K5598" t="s">
        <v>108</v>
      </c>
      <c r="L5598" t="s">
        <v>109</v>
      </c>
      <c r="M5598" t="s">
        <v>110</v>
      </c>
      <c r="N5598" t="s">
        <v>12226</v>
      </c>
      <c r="O5598" t="s">
        <v>2944</v>
      </c>
      <c r="P5598">
        <v>8178</v>
      </c>
      <c r="Q5598">
        <v>168</v>
      </c>
      <c r="R5598">
        <v>0</v>
      </c>
      <c r="S5598">
        <v>120</v>
      </c>
      <c r="T5598">
        <v>0</v>
      </c>
      <c r="U5598">
        <v>308</v>
      </c>
      <c r="V5598">
        <v>308</v>
      </c>
      <c r="W5598">
        <v>120</v>
      </c>
      <c r="X5598">
        <v>0</v>
      </c>
      <c r="Y5598">
        <v>0</v>
      </c>
      <c r="Z5598">
        <v>0</v>
      </c>
      <c r="AD5598" s="1">
        <v>41744.333333333336</v>
      </c>
      <c r="AE5598" s="1">
        <v>41760.708333333336</v>
      </c>
      <c r="AG5598" s="1">
        <v>41720.333333333336</v>
      </c>
      <c r="AH5598" s="1">
        <v>41736.708333333336</v>
      </c>
      <c r="AI5598" s="1">
        <v>41720.333333333336</v>
      </c>
      <c r="AJ5598" s="1">
        <v>41736.708333333336</v>
      </c>
      <c r="AK5598" s="1">
        <v>41720.333333333336</v>
      </c>
      <c r="AL5598" s="1">
        <v>41736.708333333336</v>
      </c>
      <c r="AM5598" s="1">
        <v>41744.333333333336</v>
      </c>
      <c r="AN5598" s="1">
        <v>41760.708333333336</v>
      </c>
      <c r="AP5598" t="s">
        <v>113</v>
      </c>
      <c r="AU5598" t="s">
        <v>12227</v>
      </c>
      <c r="AY5598" t="s">
        <v>106</v>
      </c>
      <c r="AZ5598">
        <v>0</v>
      </c>
      <c r="BA5598">
        <v>0</v>
      </c>
      <c r="BD5598" s="3">
        <v>41321.663194444445</v>
      </c>
      <c r="BE5598" s="3">
        <v>41321.663888888892</v>
      </c>
      <c r="BF5598" t="s">
        <v>115</v>
      </c>
      <c r="BG5598" t="s">
        <v>115</v>
      </c>
      <c r="BH5598">
        <v>8149</v>
      </c>
      <c r="BM5598">
        <v>43550</v>
      </c>
      <c r="BR5598" t="s">
        <v>116</v>
      </c>
      <c r="BS5598" t="s">
        <v>117</v>
      </c>
      <c r="BU5598">
        <v>1</v>
      </c>
      <c r="BV5598" t="s">
        <v>118</v>
      </c>
      <c r="BX5598" t="s">
        <v>119</v>
      </c>
      <c r="BY5598" t="s">
        <v>119</v>
      </c>
      <c r="BZ5598" t="s">
        <v>119</v>
      </c>
      <c r="CA5598">
        <v>1</v>
      </c>
      <c r="CC5598" t="s">
        <v>120</v>
      </c>
      <c r="CH5598">
        <v>540</v>
      </c>
      <c r="CI5598">
        <v>31170</v>
      </c>
      <c r="CJ5598" t="s">
        <v>106</v>
      </c>
      <c r="CK5598" t="s">
        <v>106</v>
      </c>
      <c r="CL5598">
        <v>10</v>
      </c>
      <c r="CM5598" t="s">
        <v>2889</v>
      </c>
      <c r="CO5598">
        <v>125568</v>
      </c>
      <c r="CQ5598">
        <v>0</v>
      </c>
      <c r="CR5598">
        <v>0</v>
      </c>
      <c r="CS5598">
        <v>0</v>
      </c>
      <c r="CY5598" t="s">
        <v>123</v>
      </c>
      <c r="CZ5598" t="s">
        <v>124</v>
      </c>
      <c r="DD5598" t="str" cm="1">
        <f t="array" ref="DD5598">TEXT(_xlfn.SEQUENCE(1, DATEDIF(AG5598, AH5598, "m") + 1, AG5598, 30), "YYYY-APMM")</f>
        <v>2014-AP03</v>
      </c>
      <c r="DN5598">
        <f t="shared" si="174"/>
        <v>308</v>
      </c>
      <c r="DO5598" t="str">
        <f t="shared" si="175"/>
        <v>LABOR- SUBCONTRACTOR</v>
      </c>
    </row>
    <row r="5599" spans="1:119" x14ac:dyDescent="0.35">
      <c r="A5599" t="s">
        <v>105</v>
      </c>
      <c r="B5599">
        <v>504884</v>
      </c>
      <c r="C5599">
        <v>6359</v>
      </c>
      <c r="D5599">
        <v>125570</v>
      </c>
      <c r="E5599">
        <v>13662</v>
      </c>
      <c r="F5599">
        <v>0</v>
      </c>
      <c r="G5599" t="s">
        <v>106</v>
      </c>
      <c r="H5599" t="s">
        <v>106</v>
      </c>
      <c r="I5599" t="s">
        <v>106</v>
      </c>
      <c r="J5599" t="s">
        <v>107</v>
      </c>
      <c r="K5599" t="s">
        <v>108</v>
      </c>
      <c r="L5599" t="s">
        <v>109</v>
      </c>
      <c r="M5599" t="s">
        <v>110</v>
      </c>
      <c r="N5599" t="s">
        <v>12228</v>
      </c>
      <c r="O5599" t="s">
        <v>2902</v>
      </c>
      <c r="P5599">
        <v>8178</v>
      </c>
      <c r="Q5599">
        <v>168</v>
      </c>
      <c r="R5599">
        <v>0</v>
      </c>
      <c r="S5599">
        <v>120</v>
      </c>
      <c r="T5599">
        <v>0</v>
      </c>
      <c r="U5599">
        <v>176</v>
      </c>
      <c r="V5599">
        <v>176</v>
      </c>
      <c r="W5599">
        <v>120</v>
      </c>
      <c r="X5599">
        <v>0</v>
      </c>
      <c r="Y5599">
        <v>0</v>
      </c>
      <c r="Z5599">
        <v>0</v>
      </c>
      <c r="AD5599" s="1">
        <v>41750.333333333336</v>
      </c>
      <c r="AE5599" s="1">
        <v>41766.708333333336</v>
      </c>
      <c r="AG5599" s="1">
        <v>41725.333333333336</v>
      </c>
      <c r="AH5599" s="1">
        <v>41742.708333333336</v>
      </c>
      <c r="AI5599" s="1">
        <v>41725.333333333336</v>
      </c>
      <c r="AJ5599" s="1">
        <v>41742.708333333336</v>
      </c>
      <c r="AK5599" s="1">
        <v>41725.333333333336</v>
      </c>
      <c r="AL5599" s="1">
        <v>41742.708333333336</v>
      </c>
      <c r="AM5599" s="1">
        <v>41750.333333333336</v>
      </c>
      <c r="AN5599" s="1">
        <v>41766.708333333336</v>
      </c>
      <c r="AP5599" t="s">
        <v>113</v>
      </c>
      <c r="AU5599" t="s">
        <v>12229</v>
      </c>
      <c r="AY5599" t="s">
        <v>106</v>
      </c>
      <c r="AZ5599">
        <v>0</v>
      </c>
      <c r="BA5599">
        <v>0</v>
      </c>
      <c r="BD5599" s="3">
        <v>41321.663194444445</v>
      </c>
      <c r="BE5599" s="3">
        <v>41321.663888888892</v>
      </c>
      <c r="BF5599" t="s">
        <v>115</v>
      </c>
      <c r="BG5599" t="s">
        <v>115</v>
      </c>
      <c r="BH5599">
        <v>8149</v>
      </c>
      <c r="BM5599">
        <v>43550</v>
      </c>
      <c r="BR5599" t="s">
        <v>116</v>
      </c>
      <c r="BS5599" t="s">
        <v>117</v>
      </c>
      <c r="BU5599">
        <v>1</v>
      </c>
      <c r="BV5599" t="s">
        <v>118</v>
      </c>
      <c r="BX5599" t="s">
        <v>119</v>
      </c>
      <c r="BY5599" t="s">
        <v>119</v>
      </c>
      <c r="BZ5599" t="s">
        <v>119</v>
      </c>
      <c r="CA5599">
        <v>1</v>
      </c>
      <c r="CC5599" t="s">
        <v>120</v>
      </c>
      <c r="CH5599">
        <v>540</v>
      </c>
      <c r="CI5599">
        <v>31170</v>
      </c>
      <c r="CJ5599" t="s">
        <v>106</v>
      </c>
      <c r="CK5599" t="s">
        <v>106</v>
      </c>
      <c r="CL5599">
        <v>10</v>
      </c>
      <c r="CM5599" t="s">
        <v>2889</v>
      </c>
      <c r="CO5599">
        <v>125568</v>
      </c>
      <c r="CQ5599">
        <v>0</v>
      </c>
      <c r="CR5599">
        <v>0</v>
      </c>
      <c r="CS5599">
        <v>0</v>
      </c>
      <c r="CY5599" t="s">
        <v>123</v>
      </c>
      <c r="CZ5599" t="s">
        <v>124</v>
      </c>
      <c r="DD5599" t="str" cm="1">
        <f t="array" ref="DD5599">TEXT(_xlfn.SEQUENCE(1, DATEDIF(AG5599, AH5599, "m") + 1, AG5599, 30), "YYYY-APMM")</f>
        <v>2014-AP03</v>
      </c>
      <c r="DN5599">
        <f t="shared" si="174"/>
        <v>176</v>
      </c>
      <c r="DO5599" t="str">
        <f t="shared" si="175"/>
        <v>LABOR- SUBCONTRACTOR</v>
      </c>
    </row>
    <row r="5600" spans="1:119" x14ac:dyDescent="0.35">
      <c r="A5600" t="s">
        <v>105</v>
      </c>
      <c r="B5600">
        <v>504885</v>
      </c>
      <c r="C5600">
        <v>6359</v>
      </c>
      <c r="D5600">
        <v>125570</v>
      </c>
      <c r="E5600">
        <v>13662</v>
      </c>
      <c r="F5600">
        <v>0</v>
      </c>
      <c r="G5600" t="s">
        <v>106</v>
      </c>
      <c r="H5600" t="s">
        <v>106</v>
      </c>
      <c r="I5600" t="s">
        <v>106</v>
      </c>
      <c r="J5600" t="s">
        <v>107</v>
      </c>
      <c r="K5600" t="s">
        <v>108</v>
      </c>
      <c r="L5600" t="s">
        <v>109</v>
      </c>
      <c r="M5600" t="s">
        <v>110</v>
      </c>
      <c r="N5600" t="s">
        <v>12230</v>
      </c>
      <c r="O5600" t="s">
        <v>2947</v>
      </c>
      <c r="P5600">
        <v>8178</v>
      </c>
      <c r="Q5600">
        <v>248</v>
      </c>
      <c r="R5600">
        <v>40</v>
      </c>
      <c r="S5600">
        <v>160</v>
      </c>
      <c r="T5600">
        <v>0</v>
      </c>
      <c r="U5600">
        <v>162.25</v>
      </c>
      <c r="V5600">
        <v>162.25</v>
      </c>
      <c r="W5600">
        <v>160</v>
      </c>
      <c r="X5600">
        <v>0</v>
      </c>
      <c r="Y5600">
        <v>0</v>
      </c>
      <c r="Z5600">
        <v>0</v>
      </c>
      <c r="AD5600" s="1">
        <v>41769.333333333336</v>
      </c>
      <c r="AE5600" s="1">
        <v>41791.708333333336</v>
      </c>
      <c r="AG5600" s="1">
        <v>41732.333333333336</v>
      </c>
      <c r="AH5600" s="1">
        <v>41755.708333333336</v>
      </c>
      <c r="AI5600" s="1">
        <v>41732.333333333336</v>
      </c>
      <c r="AJ5600" s="1">
        <v>41755.708333333336</v>
      </c>
      <c r="AK5600" s="1">
        <v>41732.333333333336</v>
      </c>
      <c r="AL5600" s="1">
        <v>41755.708333333336</v>
      </c>
      <c r="AM5600" s="1">
        <v>41769.333333333336</v>
      </c>
      <c r="AN5600" s="1">
        <v>41791.708333333336</v>
      </c>
      <c r="AP5600" t="s">
        <v>113</v>
      </c>
      <c r="AU5600" t="s">
        <v>12231</v>
      </c>
      <c r="AY5600" t="s">
        <v>106</v>
      </c>
      <c r="AZ5600">
        <v>0</v>
      </c>
      <c r="BA5600">
        <v>0</v>
      </c>
      <c r="BD5600" s="3">
        <v>41321.663194444445</v>
      </c>
      <c r="BE5600" s="3">
        <v>41321.663888888892</v>
      </c>
      <c r="BF5600" t="s">
        <v>115</v>
      </c>
      <c r="BG5600" t="s">
        <v>115</v>
      </c>
      <c r="BH5600">
        <v>8149</v>
      </c>
      <c r="BM5600">
        <v>43550</v>
      </c>
      <c r="BR5600" t="s">
        <v>116</v>
      </c>
      <c r="BS5600" t="s">
        <v>117</v>
      </c>
      <c r="BU5600">
        <v>1</v>
      </c>
      <c r="BV5600" t="s">
        <v>118</v>
      </c>
      <c r="BX5600" t="s">
        <v>119</v>
      </c>
      <c r="BY5600" t="s">
        <v>119</v>
      </c>
      <c r="BZ5600" t="s">
        <v>119</v>
      </c>
      <c r="CA5600">
        <v>1</v>
      </c>
      <c r="CC5600" t="s">
        <v>120</v>
      </c>
      <c r="CH5600">
        <v>540</v>
      </c>
      <c r="CI5600">
        <v>31170</v>
      </c>
      <c r="CJ5600" t="s">
        <v>106</v>
      </c>
      <c r="CK5600" t="s">
        <v>106</v>
      </c>
      <c r="CL5600">
        <v>10</v>
      </c>
      <c r="CM5600" t="s">
        <v>2889</v>
      </c>
      <c r="CO5600">
        <v>125568</v>
      </c>
      <c r="CQ5600">
        <v>0</v>
      </c>
      <c r="CR5600">
        <v>0</v>
      </c>
      <c r="CS5600">
        <v>0</v>
      </c>
      <c r="CY5600" t="s">
        <v>123</v>
      </c>
      <c r="CZ5600" t="s">
        <v>124</v>
      </c>
      <c r="DD5600" t="str" cm="1">
        <f t="array" ref="DD5600">TEXT(_xlfn.SEQUENCE(1, DATEDIF(AG5600, AH5600, "m") + 1, AG5600, 30), "YYYY-APMM")</f>
        <v>2014-AP04</v>
      </c>
      <c r="DN5600">
        <f t="shared" si="174"/>
        <v>162.25</v>
      </c>
      <c r="DO5600" t="str">
        <f t="shared" si="175"/>
        <v>LABOR- SUBCONTRACTOR</v>
      </c>
    </row>
    <row r="5601" spans="1:119" x14ac:dyDescent="0.35">
      <c r="A5601" t="s">
        <v>105</v>
      </c>
      <c r="B5601">
        <v>504886</v>
      </c>
      <c r="C5601">
        <v>6359</v>
      </c>
      <c r="D5601">
        <v>125570</v>
      </c>
      <c r="E5601">
        <v>13662</v>
      </c>
      <c r="F5601">
        <v>0</v>
      </c>
      <c r="G5601" t="s">
        <v>106</v>
      </c>
      <c r="H5601" t="s">
        <v>106</v>
      </c>
      <c r="I5601" t="s">
        <v>106</v>
      </c>
      <c r="J5601" t="s">
        <v>107</v>
      </c>
      <c r="K5601" t="s">
        <v>108</v>
      </c>
      <c r="L5601" t="s">
        <v>109</v>
      </c>
      <c r="M5601" t="s">
        <v>110</v>
      </c>
      <c r="N5601" t="s">
        <v>12232</v>
      </c>
      <c r="O5601" t="s">
        <v>2887</v>
      </c>
      <c r="P5601">
        <v>8178</v>
      </c>
      <c r="Q5601">
        <v>168</v>
      </c>
      <c r="R5601">
        <v>0</v>
      </c>
      <c r="S5601">
        <v>160</v>
      </c>
      <c r="T5601">
        <v>0</v>
      </c>
      <c r="U5601">
        <v>572</v>
      </c>
      <c r="V5601">
        <v>572</v>
      </c>
      <c r="W5601">
        <v>160</v>
      </c>
      <c r="X5601">
        <v>0</v>
      </c>
      <c r="Y5601">
        <v>0</v>
      </c>
      <c r="Z5601">
        <v>0</v>
      </c>
      <c r="AD5601" s="1">
        <v>41756.333333333336</v>
      </c>
      <c r="AE5601" s="1">
        <v>41778.708333333336</v>
      </c>
      <c r="AG5601" s="1">
        <v>41731.333333333336</v>
      </c>
      <c r="AH5601" s="1">
        <v>41753.708333333336</v>
      </c>
      <c r="AI5601" s="1">
        <v>41731.333333333336</v>
      </c>
      <c r="AJ5601" s="1">
        <v>41753.708333333336</v>
      </c>
      <c r="AK5601" s="1">
        <v>41731.333333333336</v>
      </c>
      <c r="AL5601" s="1">
        <v>41753.708333333336</v>
      </c>
      <c r="AM5601" s="1">
        <v>41756.333333333336</v>
      </c>
      <c r="AN5601" s="1">
        <v>41778.708333333336</v>
      </c>
      <c r="AP5601" t="s">
        <v>113</v>
      </c>
      <c r="AU5601" t="s">
        <v>12233</v>
      </c>
      <c r="AY5601" t="s">
        <v>106</v>
      </c>
      <c r="AZ5601">
        <v>0</v>
      </c>
      <c r="BA5601">
        <v>0</v>
      </c>
      <c r="BD5601" s="3">
        <v>41321.663194444445</v>
      </c>
      <c r="BE5601" s="3">
        <v>41321.663888888892</v>
      </c>
      <c r="BF5601" t="s">
        <v>115</v>
      </c>
      <c r="BG5601" t="s">
        <v>115</v>
      </c>
      <c r="BH5601">
        <v>8149</v>
      </c>
      <c r="BM5601">
        <v>43550</v>
      </c>
      <c r="BR5601" t="s">
        <v>116</v>
      </c>
      <c r="BS5601" t="s">
        <v>117</v>
      </c>
      <c r="BU5601">
        <v>1</v>
      </c>
      <c r="BV5601" t="s">
        <v>118</v>
      </c>
      <c r="BX5601" t="s">
        <v>119</v>
      </c>
      <c r="BY5601" t="s">
        <v>119</v>
      </c>
      <c r="BZ5601" t="s">
        <v>119</v>
      </c>
      <c r="CA5601">
        <v>1</v>
      </c>
      <c r="CC5601" t="s">
        <v>120</v>
      </c>
      <c r="CH5601">
        <v>540</v>
      </c>
      <c r="CI5601">
        <v>31170</v>
      </c>
      <c r="CJ5601" t="s">
        <v>106</v>
      </c>
      <c r="CK5601" t="s">
        <v>106</v>
      </c>
      <c r="CL5601">
        <v>10</v>
      </c>
      <c r="CM5601" t="s">
        <v>2889</v>
      </c>
      <c r="CO5601">
        <v>125568</v>
      </c>
      <c r="CQ5601">
        <v>0</v>
      </c>
      <c r="CR5601">
        <v>0</v>
      </c>
      <c r="CS5601">
        <v>0</v>
      </c>
      <c r="CY5601" t="s">
        <v>123</v>
      </c>
      <c r="CZ5601" t="s">
        <v>124</v>
      </c>
      <c r="DD5601" t="str" cm="1">
        <f t="array" ref="DD5601">TEXT(_xlfn.SEQUENCE(1, DATEDIF(AG5601, AH5601, "m") + 1, AG5601, 30), "YYYY-APMM")</f>
        <v>2014-AP04</v>
      </c>
      <c r="DN5601">
        <f t="shared" si="174"/>
        <v>572</v>
      </c>
      <c r="DO5601" t="str">
        <f t="shared" si="175"/>
        <v>LABOR- SUBCONTRACTOR</v>
      </c>
    </row>
    <row r="5602" spans="1:119" x14ac:dyDescent="0.35">
      <c r="A5602" t="s">
        <v>105</v>
      </c>
      <c r="B5602">
        <v>504887</v>
      </c>
      <c r="C5602">
        <v>6359</v>
      </c>
      <c r="D5602">
        <v>125570</v>
      </c>
      <c r="E5602">
        <v>13662</v>
      </c>
      <c r="F5602">
        <v>0</v>
      </c>
      <c r="G5602" t="s">
        <v>106</v>
      </c>
      <c r="H5602" t="s">
        <v>106</v>
      </c>
      <c r="I5602" t="s">
        <v>106</v>
      </c>
      <c r="J5602" t="s">
        <v>107</v>
      </c>
      <c r="K5602" t="s">
        <v>108</v>
      </c>
      <c r="L5602" t="s">
        <v>109</v>
      </c>
      <c r="M5602" t="s">
        <v>110</v>
      </c>
      <c r="N5602" t="s">
        <v>12234</v>
      </c>
      <c r="O5602" t="s">
        <v>2891</v>
      </c>
      <c r="P5602">
        <v>8171</v>
      </c>
      <c r="Q5602">
        <v>168</v>
      </c>
      <c r="R5602">
        <v>0</v>
      </c>
      <c r="S5602">
        <v>120</v>
      </c>
      <c r="T5602">
        <v>0</v>
      </c>
      <c r="U5602">
        <v>176</v>
      </c>
      <c r="V5602">
        <v>176</v>
      </c>
      <c r="W5602">
        <v>120</v>
      </c>
      <c r="X5602">
        <v>0</v>
      </c>
      <c r="Y5602">
        <v>0</v>
      </c>
      <c r="Z5602">
        <v>0</v>
      </c>
      <c r="AD5602" s="1">
        <v>41769.333333333336</v>
      </c>
      <c r="AE5602" s="1">
        <v>41785.708333333336</v>
      </c>
      <c r="AG5602" s="1">
        <v>41744.333333333336</v>
      </c>
      <c r="AH5602" s="1">
        <v>41760.708333333336</v>
      </c>
      <c r="AI5602" s="1">
        <v>41744.333333333336</v>
      </c>
      <c r="AJ5602" s="1">
        <v>41760.708333333336</v>
      </c>
      <c r="AK5602" s="1">
        <v>41744.333333333336</v>
      </c>
      <c r="AL5602" s="1">
        <v>41760.708333333336</v>
      </c>
      <c r="AM5602" s="1">
        <v>41769.333333333336</v>
      </c>
      <c r="AN5602" s="1">
        <v>41785.708333333336</v>
      </c>
      <c r="AP5602" t="s">
        <v>113</v>
      </c>
      <c r="AU5602" t="s">
        <v>12235</v>
      </c>
      <c r="AY5602" t="s">
        <v>106</v>
      </c>
      <c r="AZ5602">
        <v>0</v>
      </c>
      <c r="BA5602">
        <v>0</v>
      </c>
      <c r="BD5602" s="3">
        <v>41321.663194444445</v>
      </c>
      <c r="BE5602" s="3">
        <v>41321.663888888892</v>
      </c>
      <c r="BF5602" t="s">
        <v>115</v>
      </c>
      <c r="BG5602" t="s">
        <v>115</v>
      </c>
      <c r="BH5602">
        <v>8149</v>
      </c>
      <c r="BM5602">
        <v>43480</v>
      </c>
      <c r="BR5602" t="s">
        <v>2893</v>
      </c>
      <c r="BS5602" t="s">
        <v>2894</v>
      </c>
      <c r="BU5602">
        <v>1</v>
      </c>
      <c r="BV5602" t="s">
        <v>118</v>
      </c>
      <c r="BX5602" t="s">
        <v>119</v>
      </c>
      <c r="BY5602" t="s">
        <v>119</v>
      </c>
      <c r="BZ5602" t="s">
        <v>119</v>
      </c>
      <c r="CA5602">
        <v>1</v>
      </c>
      <c r="CC5602" t="s">
        <v>120</v>
      </c>
      <c r="CH5602">
        <v>540</v>
      </c>
      <c r="CI5602">
        <v>31170</v>
      </c>
      <c r="CJ5602" t="s">
        <v>106</v>
      </c>
      <c r="CK5602" t="s">
        <v>106</v>
      </c>
      <c r="CL5602">
        <v>10</v>
      </c>
      <c r="CM5602" t="s">
        <v>2889</v>
      </c>
      <c r="CO5602">
        <v>125568</v>
      </c>
      <c r="CQ5602">
        <v>0</v>
      </c>
      <c r="CR5602">
        <v>0</v>
      </c>
      <c r="CS5602">
        <v>0</v>
      </c>
      <c r="CY5602" t="s">
        <v>123</v>
      </c>
      <c r="CZ5602" t="s">
        <v>124</v>
      </c>
      <c r="DD5602" t="str" cm="1">
        <f t="array" ref="DD5602">TEXT(_xlfn.SEQUENCE(1, DATEDIF(AG5602, AH5602, "m") + 1, AG5602, 30), "YYYY-APMM")</f>
        <v>2014-AP04</v>
      </c>
      <c r="DN5602">
        <f t="shared" si="174"/>
        <v>176</v>
      </c>
      <c r="DO5602" t="str">
        <f t="shared" si="175"/>
        <v>GRANITE MASON SK</v>
      </c>
    </row>
    <row r="5603" spans="1:119" x14ac:dyDescent="0.35">
      <c r="A5603" t="s">
        <v>105</v>
      </c>
      <c r="B5603">
        <v>504888</v>
      </c>
      <c r="C5603">
        <v>6359</v>
      </c>
      <c r="D5603">
        <v>125570</v>
      </c>
      <c r="E5603">
        <v>13662</v>
      </c>
      <c r="F5603">
        <v>0</v>
      </c>
      <c r="G5603" t="s">
        <v>106</v>
      </c>
      <c r="H5603" t="s">
        <v>106</v>
      </c>
      <c r="I5603" t="s">
        <v>106</v>
      </c>
      <c r="J5603" t="s">
        <v>107</v>
      </c>
      <c r="K5603" t="s">
        <v>108</v>
      </c>
      <c r="L5603" t="s">
        <v>109</v>
      </c>
      <c r="M5603" t="s">
        <v>110</v>
      </c>
      <c r="N5603" t="s">
        <v>12236</v>
      </c>
      <c r="O5603" t="s">
        <v>2896</v>
      </c>
      <c r="P5603">
        <v>8178</v>
      </c>
      <c r="Q5603">
        <v>208</v>
      </c>
      <c r="R5603">
        <v>40</v>
      </c>
      <c r="S5603">
        <v>160</v>
      </c>
      <c r="T5603">
        <v>0</v>
      </c>
      <c r="U5603">
        <v>262.5</v>
      </c>
      <c r="V5603">
        <v>262.5</v>
      </c>
      <c r="W5603">
        <v>160</v>
      </c>
      <c r="X5603">
        <v>0</v>
      </c>
      <c r="Y5603">
        <v>0</v>
      </c>
      <c r="Z5603">
        <v>0</v>
      </c>
      <c r="AD5603" s="1">
        <v>41770.333333333336</v>
      </c>
      <c r="AE5603" s="1">
        <v>41792.708333333336</v>
      </c>
      <c r="AG5603" s="1">
        <v>41739.333333333336</v>
      </c>
      <c r="AH5603" s="1">
        <v>41762.708333333336</v>
      </c>
      <c r="AI5603" s="1">
        <v>41739.333333333336</v>
      </c>
      <c r="AJ5603" s="1">
        <v>41762.708333333336</v>
      </c>
      <c r="AK5603" s="1">
        <v>41739.333333333336</v>
      </c>
      <c r="AL5603" s="1">
        <v>41762.708333333336</v>
      </c>
      <c r="AM5603" s="1">
        <v>41770.333333333336</v>
      </c>
      <c r="AN5603" s="1">
        <v>41792.708333333336</v>
      </c>
      <c r="AP5603" t="s">
        <v>113</v>
      </c>
      <c r="AU5603" t="s">
        <v>12237</v>
      </c>
      <c r="AY5603" t="s">
        <v>106</v>
      </c>
      <c r="AZ5603">
        <v>0</v>
      </c>
      <c r="BA5603">
        <v>0</v>
      </c>
      <c r="BD5603" s="3">
        <v>41321.663194444445</v>
      </c>
      <c r="BE5603" s="3">
        <v>41321.663888888892</v>
      </c>
      <c r="BF5603" t="s">
        <v>115</v>
      </c>
      <c r="BG5603" t="s">
        <v>115</v>
      </c>
      <c r="BH5603">
        <v>8149</v>
      </c>
      <c r="BM5603">
        <v>43550</v>
      </c>
      <c r="BR5603" t="s">
        <v>116</v>
      </c>
      <c r="BS5603" t="s">
        <v>117</v>
      </c>
      <c r="BU5603">
        <v>1</v>
      </c>
      <c r="BV5603" t="s">
        <v>118</v>
      </c>
      <c r="BX5603" t="s">
        <v>119</v>
      </c>
      <c r="BY5603" t="s">
        <v>119</v>
      </c>
      <c r="BZ5603" t="s">
        <v>119</v>
      </c>
      <c r="CA5603">
        <v>1</v>
      </c>
      <c r="CC5603" t="s">
        <v>120</v>
      </c>
      <c r="CH5603">
        <v>540</v>
      </c>
      <c r="CI5603">
        <v>31170</v>
      </c>
      <c r="CJ5603" t="s">
        <v>106</v>
      </c>
      <c r="CK5603" t="s">
        <v>106</v>
      </c>
      <c r="CL5603">
        <v>10</v>
      </c>
      <c r="CM5603" t="s">
        <v>2889</v>
      </c>
      <c r="CO5603">
        <v>125568</v>
      </c>
      <c r="CQ5603">
        <v>0</v>
      </c>
      <c r="CR5603">
        <v>0</v>
      </c>
      <c r="CS5603">
        <v>0</v>
      </c>
      <c r="CY5603" t="s">
        <v>123</v>
      </c>
      <c r="CZ5603" t="s">
        <v>124</v>
      </c>
      <c r="DD5603" t="str" cm="1">
        <f t="array" ref="DD5603">TEXT(_xlfn.SEQUENCE(1, DATEDIF(AG5603, AH5603, "m") + 1, AG5603, 30), "YYYY-APMM")</f>
        <v>2014-AP04</v>
      </c>
      <c r="DN5603">
        <f t="shared" si="174"/>
        <v>262.5</v>
      </c>
      <c r="DO5603" t="str">
        <f t="shared" si="175"/>
        <v>LABOR- SUBCONTRACTOR</v>
      </c>
    </row>
    <row r="5604" spans="1:119" x14ac:dyDescent="0.35">
      <c r="A5604" t="s">
        <v>105</v>
      </c>
      <c r="B5604">
        <v>504889</v>
      </c>
      <c r="C5604">
        <v>6359</v>
      </c>
      <c r="D5604">
        <v>125570</v>
      </c>
      <c r="E5604">
        <v>13662</v>
      </c>
      <c r="F5604">
        <v>0</v>
      </c>
      <c r="G5604" t="s">
        <v>106</v>
      </c>
      <c r="H5604" t="s">
        <v>106</v>
      </c>
      <c r="I5604" t="s">
        <v>106</v>
      </c>
      <c r="J5604" t="s">
        <v>107</v>
      </c>
      <c r="K5604" t="s">
        <v>108</v>
      </c>
      <c r="L5604" t="s">
        <v>109</v>
      </c>
      <c r="M5604" t="s">
        <v>110</v>
      </c>
      <c r="N5604" t="s">
        <v>12238</v>
      </c>
      <c r="O5604" t="s">
        <v>2899</v>
      </c>
      <c r="P5604">
        <v>8178</v>
      </c>
      <c r="Q5604">
        <v>168</v>
      </c>
      <c r="R5604">
        <v>0</v>
      </c>
      <c r="S5604">
        <v>200</v>
      </c>
      <c r="T5604">
        <v>0</v>
      </c>
      <c r="U5604">
        <v>5425.75</v>
      </c>
      <c r="V5604">
        <v>5425.75</v>
      </c>
      <c r="W5604">
        <v>200</v>
      </c>
      <c r="X5604">
        <v>0</v>
      </c>
      <c r="Y5604">
        <v>0</v>
      </c>
      <c r="Z5604">
        <v>0</v>
      </c>
      <c r="AD5604" s="1">
        <v>41778.333333333336</v>
      </c>
      <c r="AE5604" s="1">
        <v>41806.708333333336</v>
      </c>
      <c r="AG5604" s="1">
        <v>41753.333333333336</v>
      </c>
      <c r="AH5604" s="1">
        <v>41781.708333333336</v>
      </c>
      <c r="AI5604" s="1">
        <v>41753.333333333336</v>
      </c>
      <c r="AJ5604" s="1">
        <v>41781.708333333336</v>
      </c>
      <c r="AK5604" s="1">
        <v>41753.333333333336</v>
      </c>
      <c r="AL5604" s="1">
        <v>41781.708333333336</v>
      </c>
      <c r="AM5604" s="1">
        <v>41778.333333333336</v>
      </c>
      <c r="AN5604" s="1">
        <v>41806.708333333336</v>
      </c>
      <c r="AP5604" t="s">
        <v>113</v>
      </c>
      <c r="AU5604" t="s">
        <v>12239</v>
      </c>
      <c r="AY5604" t="s">
        <v>106</v>
      </c>
      <c r="AZ5604">
        <v>0</v>
      </c>
      <c r="BA5604">
        <v>0</v>
      </c>
      <c r="BD5604" s="3">
        <v>41321.663194444445</v>
      </c>
      <c r="BE5604" s="3">
        <v>41321.663888888892</v>
      </c>
      <c r="BF5604" t="s">
        <v>115</v>
      </c>
      <c r="BG5604" t="s">
        <v>115</v>
      </c>
      <c r="BH5604">
        <v>8149</v>
      </c>
      <c r="BM5604">
        <v>43550</v>
      </c>
      <c r="BR5604" t="s">
        <v>116</v>
      </c>
      <c r="BS5604" t="s">
        <v>117</v>
      </c>
      <c r="BU5604">
        <v>1</v>
      </c>
      <c r="BV5604" t="s">
        <v>118</v>
      </c>
      <c r="BX5604" t="s">
        <v>119</v>
      </c>
      <c r="BY5604" t="s">
        <v>119</v>
      </c>
      <c r="BZ5604" t="s">
        <v>119</v>
      </c>
      <c r="CA5604">
        <v>1</v>
      </c>
      <c r="CC5604" t="s">
        <v>120</v>
      </c>
      <c r="CH5604">
        <v>540</v>
      </c>
      <c r="CI5604">
        <v>31170</v>
      </c>
      <c r="CJ5604" t="s">
        <v>106</v>
      </c>
      <c r="CK5604" t="s">
        <v>106</v>
      </c>
      <c r="CL5604">
        <v>10</v>
      </c>
      <c r="CM5604" t="s">
        <v>2889</v>
      </c>
      <c r="CO5604">
        <v>125568</v>
      </c>
      <c r="CQ5604">
        <v>0</v>
      </c>
      <c r="CR5604">
        <v>0</v>
      </c>
      <c r="CS5604">
        <v>0</v>
      </c>
      <c r="CY5604" t="s">
        <v>123</v>
      </c>
      <c r="CZ5604" t="s">
        <v>124</v>
      </c>
      <c r="DD5604" t="str" cm="1">
        <f t="array" ref="DD5604">TEXT(_xlfn.SEQUENCE(1, DATEDIF(AG5604, AH5604, "m") + 1, AG5604, 30), "YYYY-APMM")</f>
        <v>2014-AP04</v>
      </c>
      <c r="DN5604">
        <f t="shared" si="174"/>
        <v>5425.75</v>
      </c>
      <c r="DO5604" t="str">
        <f t="shared" si="175"/>
        <v>LABOR- SUBCONTRACTOR</v>
      </c>
    </row>
    <row r="5605" spans="1:119" x14ac:dyDescent="0.35">
      <c r="A5605" t="s">
        <v>105</v>
      </c>
      <c r="B5605">
        <v>504890</v>
      </c>
      <c r="C5605">
        <v>6359</v>
      </c>
      <c r="D5605">
        <v>125571</v>
      </c>
      <c r="E5605">
        <v>13662</v>
      </c>
      <c r="F5605">
        <v>0</v>
      </c>
      <c r="G5605" t="s">
        <v>106</v>
      </c>
      <c r="H5605" t="s">
        <v>106</v>
      </c>
      <c r="I5605" t="s">
        <v>106</v>
      </c>
      <c r="J5605" t="s">
        <v>107</v>
      </c>
      <c r="K5605" t="s">
        <v>108</v>
      </c>
      <c r="L5605" t="s">
        <v>109</v>
      </c>
      <c r="M5605" t="s">
        <v>110</v>
      </c>
      <c r="N5605" t="s">
        <v>12240</v>
      </c>
      <c r="O5605" t="s">
        <v>2905</v>
      </c>
      <c r="P5605">
        <v>8168</v>
      </c>
      <c r="Q5605">
        <v>416</v>
      </c>
      <c r="R5605">
        <v>0</v>
      </c>
      <c r="S5605">
        <v>160</v>
      </c>
      <c r="T5605">
        <v>0</v>
      </c>
      <c r="U5605">
        <v>700</v>
      </c>
      <c r="V5605">
        <v>700</v>
      </c>
      <c r="W5605">
        <v>160</v>
      </c>
      <c r="X5605">
        <v>0</v>
      </c>
      <c r="Y5605">
        <v>0</v>
      </c>
      <c r="Z5605">
        <v>0</v>
      </c>
      <c r="AD5605" s="1">
        <v>41736.333333333336</v>
      </c>
      <c r="AE5605" s="1">
        <v>41758.708333333336</v>
      </c>
      <c r="AG5605" s="1">
        <v>41674.333333333336</v>
      </c>
      <c r="AH5605" s="1">
        <v>41697.708333333336</v>
      </c>
      <c r="AI5605" s="1">
        <v>41674.333333333336</v>
      </c>
      <c r="AJ5605" s="1">
        <v>41697.708333333336</v>
      </c>
      <c r="AK5605" s="1">
        <v>41674.333333333336</v>
      </c>
      <c r="AL5605" s="1">
        <v>41697.708333333336</v>
      </c>
      <c r="AM5605" s="1">
        <v>41736.333333333336</v>
      </c>
      <c r="AN5605" s="1">
        <v>41758.708333333336</v>
      </c>
      <c r="AP5605" t="s">
        <v>113</v>
      </c>
      <c r="AU5605" t="s">
        <v>12241</v>
      </c>
      <c r="AY5605" t="s">
        <v>106</v>
      </c>
      <c r="AZ5605">
        <v>0</v>
      </c>
      <c r="BA5605">
        <v>0</v>
      </c>
      <c r="BD5605" s="3">
        <v>41321.663194444445</v>
      </c>
      <c r="BE5605" s="3">
        <v>41321.663888888892</v>
      </c>
      <c r="BF5605" t="s">
        <v>115</v>
      </c>
      <c r="BG5605" t="s">
        <v>115</v>
      </c>
      <c r="BH5605">
        <v>8149</v>
      </c>
      <c r="BM5605">
        <v>43450</v>
      </c>
      <c r="BR5605" t="s">
        <v>1309</v>
      </c>
      <c r="BS5605" t="s">
        <v>1310</v>
      </c>
      <c r="BU5605">
        <v>1</v>
      </c>
      <c r="BV5605" t="s">
        <v>118</v>
      </c>
      <c r="BX5605" t="s">
        <v>119</v>
      </c>
      <c r="BY5605" t="s">
        <v>119</v>
      </c>
      <c r="BZ5605" t="s">
        <v>119</v>
      </c>
      <c r="CA5605">
        <v>1</v>
      </c>
      <c r="CC5605" t="s">
        <v>120</v>
      </c>
      <c r="CH5605">
        <v>540</v>
      </c>
      <c r="CI5605">
        <v>31190</v>
      </c>
      <c r="CJ5605" t="s">
        <v>106</v>
      </c>
      <c r="CK5605" t="s">
        <v>106</v>
      </c>
      <c r="CL5605">
        <v>20</v>
      </c>
      <c r="CM5605" t="s">
        <v>2867</v>
      </c>
      <c r="CO5605">
        <v>125568</v>
      </c>
      <c r="CQ5605">
        <v>0</v>
      </c>
      <c r="CR5605">
        <v>0</v>
      </c>
      <c r="CS5605">
        <v>0</v>
      </c>
      <c r="CY5605" t="s">
        <v>123</v>
      </c>
      <c r="CZ5605" t="s">
        <v>124</v>
      </c>
      <c r="DD5605" t="str" cm="1">
        <f t="array" ref="DD5605">TEXT(_xlfn.SEQUENCE(1, DATEDIF(AG5605, AH5605, "m") + 1, AG5605, 30), "YYYY-APMM")</f>
        <v>2014-AP02</v>
      </c>
      <c r="DN5605">
        <f t="shared" si="174"/>
        <v>700</v>
      </c>
      <c r="DO5605" t="str">
        <f t="shared" si="175"/>
        <v>BLOCK MASON SK</v>
      </c>
    </row>
    <row r="5606" spans="1:119" x14ac:dyDescent="0.35">
      <c r="A5606" t="s">
        <v>105</v>
      </c>
      <c r="B5606">
        <v>504891</v>
      </c>
      <c r="C5606">
        <v>6359</v>
      </c>
      <c r="D5606">
        <v>125571</v>
      </c>
      <c r="E5606">
        <v>13662</v>
      </c>
      <c r="F5606">
        <v>0</v>
      </c>
      <c r="G5606" t="s">
        <v>106</v>
      </c>
      <c r="H5606" t="s">
        <v>106</v>
      </c>
      <c r="I5606" t="s">
        <v>106</v>
      </c>
      <c r="J5606" t="s">
        <v>107</v>
      </c>
      <c r="K5606" t="s">
        <v>108</v>
      </c>
      <c r="L5606" t="s">
        <v>109</v>
      </c>
      <c r="M5606" t="s">
        <v>110</v>
      </c>
      <c r="N5606" t="s">
        <v>12242</v>
      </c>
      <c r="O5606" t="s">
        <v>2908</v>
      </c>
      <c r="P5606">
        <v>8169</v>
      </c>
      <c r="Q5606">
        <v>416</v>
      </c>
      <c r="R5606">
        <v>0</v>
      </c>
      <c r="S5606">
        <v>160</v>
      </c>
      <c r="T5606">
        <v>0</v>
      </c>
      <c r="U5606">
        <v>1786.5</v>
      </c>
      <c r="V5606">
        <v>1786.5</v>
      </c>
      <c r="W5606">
        <v>160</v>
      </c>
      <c r="X5606">
        <v>0</v>
      </c>
      <c r="Y5606">
        <v>0</v>
      </c>
      <c r="Z5606">
        <v>0</v>
      </c>
      <c r="AD5606" s="1">
        <v>41744.333333333336</v>
      </c>
      <c r="AE5606" s="1">
        <v>41766.708333333336</v>
      </c>
      <c r="AG5606" s="1">
        <v>41683.333333333336</v>
      </c>
      <c r="AH5606" s="1">
        <v>41706.708333333336</v>
      </c>
      <c r="AI5606" s="1">
        <v>41683.333333333336</v>
      </c>
      <c r="AJ5606" s="1">
        <v>41706.708333333336</v>
      </c>
      <c r="AK5606" s="1">
        <v>41683.333333333336</v>
      </c>
      <c r="AL5606" s="1">
        <v>41706.708333333336</v>
      </c>
      <c r="AM5606" s="1">
        <v>41744.333333333336</v>
      </c>
      <c r="AN5606" s="1">
        <v>41766.708333333336</v>
      </c>
      <c r="AP5606" t="s">
        <v>113</v>
      </c>
      <c r="AU5606" t="s">
        <v>12243</v>
      </c>
      <c r="AY5606" t="s">
        <v>106</v>
      </c>
      <c r="AZ5606">
        <v>0</v>
      </c>
      <c r="BA5606">
        <v>0</v>
      </c>
      <c r="BD5606" s="3">
        <v>41321.663194444445</v>
      </c>
      <c r="BE5606" s="3">
        <v>41321.663888888892</v>
      </c>
      <c r="BF5606" t="s">
        <v>115</v>
      </c>
      <c r="BG5606" t="s">
        <v>115</v>
      </c>
      <c r="BH5606">
        <v>8149</v>
      </c>
      <c r="BM5606">
        <v>43460</v>
      </c>
      <c r="BR5606" t="s">
        <v>2848</v>
      </c>
      <c r="BS5606" t="s">
        <v>2849</v>
      </c>
      <c r="BU5606">
        <v>1</v>
      </c>
      <c r="BV5606" t="s">
        <v>118</v>
      </c>
      <c r="BX5606" t="s">
        <v>119</v>
      </c>
      <c r="BY5606" t="s">
        <v>119</v>
      </c>
      <c r="BZ5606" t="s">
        <v>119</v>
      </c>
      <c r="CA5606">
        <v>1</v>
      </c>
      <c r="CC5606" t="s">
        <v>120</v>
      </c>
      <c r="CH5606">
        <v>540</v>
      </c>
      <c r="CI5606">
        <v>31190</v>
      </c>
      <c r="CJ5606" t="s">
        <v>106</v>
      </c>
      <c r="CK5606" t="s">
        <v>106</v>
      </c>
      <c r="CL5606">
        <v>20</v>
      </c>
      <c r="CM5606" t="s">
        <v>2867</v>
      </c>
      <c r="CO5606">
        <v>125568</v>
      </c>
      <c r="CQ5606">
        <v>0</v>
      </c>
      <c r="CR5606">
        <v>0</v>
      </c>
      <c r="CS5606">
        <v>0</v>
      </c>
      <c r="CY5606" t="s">
        <v>123</v>
      </c>
      <c r="CZ5606" t="s">
        <v>124</v>
      </c>
      <c r="DD5606" t="str" cm="1">
        <f t="array" ref="DD5606">TEXT(_xlfn.SEQUENCE(1, DATEDIF(AG5606, AH5606, "m") + 1, AG5606, 30), "YYYY-APMM")</f>
        <v>2014-AP02</v>
      </c>
      <c r="DN5606">
        <f t="shared" si="174"/>
        <v>1786.5</v>
      </c>
      <c r="DO5606" t="str">
        <f t="shared" si="175"/>
        <v>PLASTER MASON SK</v>
      </c>
    </row>
    <row r="5607" spans="1:119" x14ac:dyDescent="0.35">
      <c r="A5607" t="s">
        <v>105</v>
      </c>
      <c r="B5607">
        <v>504892</v>
      </c>
      <c r="C5607">
        <v>6359</v>
      </c>
      <c r="D5607">
        <v>125571</v>
      </c>
      <c r="E5607">
        <v>13662</v>
      </c>
      <c r="F5607">
        <v>0</v>
      </c>
      <c r="G5607" t="s">
        <v>106</v>
      </c>
      <c r="H5607" t="s">
        <v>106</v>
      </c>
      <c r="I5607" t="s">
        <v>106</v>
      </c>
      <c r="J5607" t="s">
        <v>107</v>
      </c>
      <c r="K5607" t="s">
        <v>108</v>
      </c>
      <c r="L5607" t="s">
        <v>109</v>
      </c>
      <c r="M5607" t="s">
        <v>110</v>
      </c>
      <c r="N5607" t="s">
        <v>12244</v>
      </c>
      <c r="O5607" t="s">
        <v>2911</v>
      </c>
      <c r="P5607">
        <v>8164</v>
      </c>
      <c r="Q5607">
        <v>456</v>
      </c>
      <c r="R5607">
        <v>0</v>
      </c>
      <c r="S5607">
        <v>120</v>
      </c>
      <c r="T5607">
        <v>0</v>
      </c>
      <c r="U5607">
        <v>136.5</v>
      </c>
      <c r="V5607">
        <v>136.5</v>
      </c>
      <c r="W5607">
        <v>120</v>
      </c>
      <c r="X5607">
        <v>0</v>
      </c>
      <c r="Y5607">
        <v>0</v>
      </c>
      <c r="Z5607">
        <v>0</v>
      </c>
      <c r="AD5607" s="1">
        <v>41764.333333333336</v>
      </c>
      <c r="AE5607" s="1">
        <v>41780.708333333336</v>
      </c>
      <c r="AG5607" s="1">
        <v>41697.333333333336</v>
      </c>
      <c r="AH5607" s="1">
        <v>41714.708333333336</v>
      </c>
      <c r="AI5607" s="1">
        <v>41697.333333333336</v>
      </c>
      <c r="AJ5607" s="1">
        <v>41714.708333333336</v>
      </c>
      <c r="AK5607" s="1">
        <v>41697.333333333336</v>
      </c>
      <c r="AL5607" s="1">
        <v>41714.708333333336</v>
      </c>
      <c r="AM5607" s="1">
        <v>41764.333333333336</v>
      </c>
      <c r="AN5607" s="1">
        <v>41780.708333333336</v>
      </c>
      <c r="AP5607" t="s">
        <v>113</v>
      </c>
      <c r="AU5607" t="s">
        <v>12245</v>
      </c>
      <c r="AY5607" t="s">
        <v>106</v>
      </c>
      <c r="AZ5607">
        <v>0</v>
      </c>
      <c r="BA5607">
        <v>0</v>
      </c>
      <c r="BD5607" s="3">
        <v>41321.663194444445</v>
      </c>
      <c r="BE5607" s="3">
        <v>41321.663888888892</v>
      </c>
      <c r="BF5607" t="s">
        <v>115</v>
      </c>
      <c r="BG5607" t="s">
        <v>115</v>
      </c>
      <c r="BH5607">
        <v>8149</v>
      </c>
      <c r="BM5607">
        <v>43410</v>
      </c>
      <c r="BR5607" t="s">
        <v>2865</v>
      </c>
      <c r="BS5607" t="s">
        <v>2866</v>
      </c>
      <c r="BU5607">
        <v>1</v>
      </c>
      <c r="BV5607" t="s">
        <v>118</v>
      </c>
      <c r="BX5607" t="s">
        <v>119</v>
      </c>
      <c r="BY5607" t="s">
        <v>119</v>
      </c>
      <c r="BZ5607" t="s">
        <v>119</v>
      </c>
      <c r="CA5607">
        <v>1</v>
      </c>
      <c r="CC5607" t="s">
        <v>120</v>
      </c>
      <c r="CH5607">
        <v>540</v>
      </c>
      <c r="CI5607">
        <v>31190</v>
      </c>
      <c r="CJ5607" t="s">
        <v>106</v>
      </c>
      <c r="CK5607" t="s">
        <v>106</v>
      </c>
      <c r="CL5607">
        <v>20</v>
      </c>
      <c r="CM5607" t="s">
        <v>2867</v>
      </c>
      <c r="CO5607">
        <v>125568</v>
      </c>
      <c r="CQ5607">
        <v>0</v>
      </c>
      <c r="CR5607">
        <v>0</v>
      </c>
      <c r="CS5607">
        <v>0</v>
      </c>
      <c r="CY5607" t="s">
        <v>123</v>
      </c>
      <c r="CZ5607" t="s">
        <v>124</v>
      </c>
      <c r="DD5607" t="str" cm="1">
        <f t="array" ref="DD5607">TEXT(_xlfn.SEQUENCE(1, DATEDIF(AG5607, AH5607, "m") + 1, AG5607, 30), "YYYY-APMM")</f>
        <v>2014-AP02</v>
      </c>
      <c r="DN5607">
        <f t="shared" si="174"/>
        <v>136.5</v>
      </c>
      <c r="DO5607" t="str">
        <f t="shared" si="175"/>
        <v>SCREED MASON SK</v>
      </c>
    </row>
    <row r="5608" spans="1:119" x14ac:dyDescent="0.35">
      <c r="A5608" t="s">
        <v>105</v>
      </c>
      <c r="B5608">
        <v>504893</v>
      </c>
      <c r="C5608">
        <v>6359</v>
      </c>
      <c r="D5608">
        <v>125571</v>
      </c>
      <c r="E5608">
        <v>13662</v>
      </c>
      <c r="F5608">
        <v>0</v>
      </c>
      <c r="G5608" t="s">
        <v>106</v>
      </c>
      <c r="H5608" t="s">
        <v>106</v>
      </c>
      <c r="I5608" t="s">
        <v>106</v>
      </c>
      <c r="J5608" t="s">
        <v>107</v>
      </c>
      <c r="K5608" t="s">
        <v>108</v>
      </c>
      <c r="L5608" t="s">
        <v>109</v>
      </c>
      <c r="M5608" t="s">
        <v>110</v>
      </c>
      <c r="N5608" t="s">
        <v>12246</v>
      </c>
      <c r="O5608" t="s">
        <v>2956</v>
      </c>
      <c r="P5608">
        <v>8178</v>
      </c>
      <c r="Q5608">
        <v>456</v>
      </c>
      <c r="R5608">
        <v>0</v>
      </c>
      <c r="S5608">
        <v>160</v>
      </c>
      <c r="T5608">
        <v>0</v>
      </c>
      <c r="U5608">
        <v>1640</v>
      </c>
      <c r="V5608">
        <v>1640</v>
      </c>
      <c r="W5608">
        <v>160</v>
      </c>
      <c r="X5608">
        <v>0</v>
      </c>
      <c r="Y5608">
        <v>0</v>
      </c>
      <c r="Z5608">
        <v>0</v>
      </c>
      <c r="AD5608" s="1">
        <v>41772.333333333336</v>
      </c>
      <c r="AE5608" s="1">
        <v>41794.708333333336</v>
      </c>
      <c r="AG5608" s="1">
        <v>41706.333333333336</v>
      </c>
      <c r="AH5608" s="1">
        <v>41728.708333333336</v>
      </c>
      <c r="AI5608" s="1">
        <v>41706.333333333336</v>
      </c>
      <c r="AJ5608" s="1">
        <v>41728.708333333336</v>
      </c>
      <c r="AK5608" s="1">
        <v>41706.333333333336</v>
      </c>
      <c r="AL5608" s="1">
        <v>41728.708333333336</v>
      </c>
      <c r="AM5608" s="1">
        <v>41772.333333333336</v>
      </c>
      <c r="AN5608" s="1">
        <v>41794.708333333336</v>
      </c>
      <c r="AP5608" t="s">
        <v>113</v>
      </c>
      <c r="AU5608" t="s">
        <v>12247</v>
      </c>
      <c r="AY5608" t="s">
        <v>106</v>
      </c>
      <c r="AZ5608">
        <v>0</v>
      </c>
      <c r="BA5608">
        <v>0</v>
      </c>
      <c r="BD5608" s="3">
        <v>41321.663194444445</v>
      </c>
      <c r="BE5608" s="3">
        <v>41321.663888888892</v>
      </c>
      <c r="BF5608" t="s">
        <v>115</v>
      </c>
      <c r="BG5608" t="s">
        <v>115</v>
      </c>
      <c r="BH5608">
        <v>8149</v>
      </c>
      <c r="BM5608">
        <v>43550</v>
      </c>
      <c r="BR5608" t="s">
        <v>116</v>
      </c>
      <c r="BS5608" t="s">
        <v>117</v>
      </c>
      <c r="BU5608">
        <v>1</v>
      </c>
      <c r="BV5608" t="s">
        <v>118</v>
      </c>
      <c r="BX5608" t="s">
        <v>119</v>
      </c>
      <c r="BY5608" t="s">
        <v>119</v>
      </c>
      <c r="BZ5608" t="s">
        <v>119</v>
      </c>
      <c r="CA5608">
        <v>1</v>
      </c>
      <c r="CC5608" t="s">
        <v>120</v>
      </c>
      <c r="CH5608">
        <v>540</v>
      </c>
      <c r="CI5608">
        <v>31190</v>
      </c>
      <c r="CJ5608" t="s">
        <v>106</v>
      </c>
      <c r="CK5608" t="s">
        <v>106</v>
      </c>
      <c r="CL5608">
        <v>20</v>
      </c>
      <c r="CM5608" t="s">
        <v>2867</v>
      </c>
      <c r="CO5608">
        <v>125568</v>
      </c>
      <c r="CQ5608">
        <v>0</v>
      </c>
      <c r="CR5608">
        <v>0</v>
      </c>
      <c r="CS5608">
        <v>0</v>
      </c>
      <c r="CY5608" t="s">
        <v>123</v>
      </c>
      <c r="CZ5608" t="s">
        <v>124</v>
      </c>
      <c r="DD5608" t="str" cm="1">
        <f t="array" ref="DD5608">TEXT(_xlfn.SEQUENCE(1, DATEDIF(AG5608, AH5608, "m") + 1, AG5608, 30), "YYYY-APMM")</f>
        <v>2014-AP03</v>
      </c>
      <c r="DN5608">
        <f t="shared" si="174"/>
        <v>1640</v>
      </c>
      <c r="DO5608" t="str">
        <f t="shared" si="175"/>
        <v>LABOR- SUBCONTRACTOR</v>
      </c>
    </row>
    <row r="5609" spans="1:119" x14ac:dyDescent="0.35">
      <c r="A5609" t="s">
        <v>105</v>
      </c>
      <c r="B5609">
        <v>504894</v>
      </c>
      <c r="C5609">
        <v>6359</v>
      </c>
      <c r="D5609">
        <v>125571</v>
      </c>
      <c r="E5609">
        <v>13662</v>
      </c>
      <c r="F5609">
        <v>0</v>
      </c>
      <c r="G5609" t="s">
        <v>106</v>
      </c>
      <c r="H5609" t="s">
        <v>106</v>
      </c>
      <c r="I5609" t="s">
        <v>106</v>
      </c>
      <c r="J5609" t="s">
        <v>107</v>
      </c>
      <c r="K5609" t="s">
        <v>108</v>
      </c>
      <c r="L5609" t="s">
        <v>109</v>
      </c>
      <c r="M5609" t="s">
        <v>110</v>
      </c>
      <c r="N5609" t="s">
        <v>12248</v>
      </c>
      <c r="O5609" t="s">
        <v>2959</v>
      </c>
      <c r="P5609">
        <v>8178</v>
      </c>
      <c r="Q5609">
        <v>456</v>
      </c>
      <c r="R5609">
        <v>456</v>
      </c>
      <c r="S5609">
        <v>120</v>
      </c>
      <c r="T5609">
        <v>0</v>
      </c>
      <c r="U5609">
        <v>48.5</v>
      </c>
      <c r="V5609">
        <v>48.5</v>
      </c>
      <c r="W5609">
        <v>120</v>
      </c>
      <c r="X5609">
        <v>0</v>
      </c>
      <c r="Y5609">
        <v>0</v>
      </c>
      <c r="Z5609">
        <v>0</v>
      </c>
      <c r="AD5609" s="1">
        <v>41790.333333333336</v>
      </c>
      <c r="AE5609" s="1">
        <v>41806.708333333336</v>
      </c>
      <c r="AG5609" s="1">
        <v>41723.333333333336</v>
      </c>
      <c r="AH5609" s="1">
        <v>41739.708333333336</v>
      </c>
      <c r="AI5609" s="1">
        <v>41723.333333333336</v>
      </c>
      <c r="AJ5609" s="1">
        <v>41739.708333333336</v>
      </c>
      <c r="AK5609" s="1">
        <v>41723.333333333336</v>
      </c>
      <c r="AL5609" s="1">
        <v>41739.708333333336</v>
      </c>
      <c r="AM5609" s="1">
        <v>41790.333333333336</v>
      </c>
      <c r="AN5609" s="1">
        <v>41806.708333333336</v>
      </c>
      <c r="AP5609" t="s">
        <v>113</v>
      </c>
      <c r="AU5609" t="s">
        <v>12249</v>
      </c>
      <c r="AY5609" t="s">
        <v>106</v>
      </c>
      <c r="AZ5609">
        <v>0</v>
      </c>
      <c r="BA5609">
        <v>0</v>
      </c>
      <c r="BD5609" s="3">
        <v>41321.663194444445</v>
      </c>
      <c r="BE5609" s="3">
        <v>41321.663888888892</v>
      </c>
      <c r="BF5609" t="s">
        <v>115</v>
      </c>
      <c r="BG5609" t="s">
        <v>115</v>
      </c>
      <c r="BH5609">
        <v>8149</v>
      </c>
      <c r="BM5609">
        <v>43550</v>
      </c>
      <c r="BR5609" t="s">
        <v>116</v>
      </c>
      <c r="BS5609" t="s">
        <v>117</v>
      </c>
      <c r="BU5609">
        <v>1</v>
      </c>
      <c r="BV5609" t="s">
        <v>118</v>
      </c>
      <c r="BX5609" t="s">
        <v>119</v>
      </c>
      <c r="BY5609" t="s">
        <v>119</v>
      </c>
      <c r="BZ5609" t="s">
        <v>119</v>
      </c>
      <c r="CA5609">
        <v>1</v>
      </c>
      <c r="CC5609" t="s">
        <v>120</v>
      </c>
      <c r="CH5609">
        <v>540</v>
      </c>
      <c r="CI5609">
        <v>31190</v>
      </c>
      <c r="CJ5609" t="s">
        <v>106</v>
      </c>
      <c r="CK5609" t="s">
        <v>106</v>
      </c>
      <c r="CL5609">
        <v>20</v>
      </c>
      <c r="CM5609" t="s">
        <v>2867</v>
      </c>
      <c r="CO5609">
        <v>125568</v>
      </c>
      <c r="CQ5609">
        <v>0</v>
      </c>
      <c r="CR5609">
        <v>0</v>
      </c>
      <c r="CS5609">
        <v>0</v>
      </c>
      <c r="CY5609" t="s">
        <v>123</v>
      </c>
      <c r="CZ5609" t="s">
        <v>124</v>
      </c>
      <c r="DD5609" t="str" cm="1">
        <f t="array" ref="DD5609">TEXT(_xlfn.SEQUENCE(1, DATEDIF(AG5609, AH5609, "m") + 1, AG5609, 30), "YYYY-APMM")</f>
        <v>2014-AP03</v>
      </c>
      <c r="DN5609">
        <f t="shared" si="174"/>
        <v>48.5</v>
      </c>
      <c r="DO5609" t="str">
        <f t="shared" si="175"/>
        <v>LABOR- SUBCONTRACTOR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DDEB-F18A-4D6E-9127-93808295BDC7}">
  <dimension ref="A1"/>
  <sheetViews>
    <sheetView workbookViewId="0">
      <selection activeCell="N7" sqref="N7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C8E709EF7CBC439EED011758BB924D" ma:contentTypeVersion="12" ma:contentTypeDescription="Create a new document." ma:contentTypeScope="" ma:versionID="e90e0ba6db8daf85e2a08f008a92ea7d">
  <xsd:schema xmlns:xsd="http://www.w3.org/2001/XMLSchema" xmlns:xs="http://www.w3.org/2001/XMLSchema" xmlns:p="http://schemas.microsoft.com/office/2006/metadata/properties" xmlns:ns2="e3b2b671-f312-4ad1-b079-ca6706051650" xmlns:ns3="b4577a1f-aafa-4694-bf19-898a2e8ebaf1" targetNamespace="http://schemas.microsoft.com/office/2006/metadata/properties" ma:root="true" ma:fieldsID="5b4171f6e0d65cadc1d507cbb7be2ff7" ns2:_="" ns3:_="">
    <xsd:import namespace="e3b2b671-f312-4ad1-b079-ca6706051650"/>
    <xsd:import namespace="b4577a1f-aafa-4694-bf19-898a2e8eba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b2b671-f312-4ad1-b079-ca6706051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b99308c-3b23-40c9-9646-cca3f7cb72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577a1f-aafa-4694-bf19-898a2e8ebaf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9b3a104-1925-49e0-9ba0-49e4f4cadc65}" ma:internalName="TaxCatchAll" ma:showField="CatchAllData" ma:web="b4577a1f-aafa-4694-bf19-898a2e8eb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b2b671-f312-4ad1-b079-ca6706051650">
      <Terms xmlns="http://schemas.microsoft.com/office/infopath/2007/PartnerControls"/>
    </lcf76f155ced4ddcb4097134ff3c332f>
    <TaxCatchAll xmlns="b4577a1f-aafa-4694-bf19-898a2e8ebaf1" xsi:nil="true"/>
  </documentManagement>
</p:properties>
</file>

<file path=customXml/itemProps1.xml><?xml version="1.0" encoding="utf-8"?>
<ds:datastoreItem xmlns:ds="http://schemas.openxmlformats.org/officeDocument/2006/customXml" ds:itemID="{7F00C5C1-1DBD-4F8A-81C8-0E90F7C3B497}"/>
</file>

<file path=customXml/itemProps2.xml><?xml version="1.0" encoding="utf-8"?>
<ds:datastoreItem xmlns:ds="http://schemas.openxmlformats.org/officeDocument/2006/customXml" ds:itemID="{0A53F5DD-BAD7-4148-B690-7321D45B99FB}"/>
</file>

<file path=customXml/itemProps3.xml><?xml version="1.0" encoding="utf-8"?>
<ds:datastoreItem xmlns:ds="http://schemas.openxmlformats.org/officeDocument/2006/customXml" ds:itemID="{3B1E2802-116F-4DAD-BC04-92DA60EBF8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joined_TASK_RSRC_WBS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Taresh Patel</cp:lastModifiedBy>
  <dcterms:created xsi:type="dcterms:W3CDTF">2025-03-12T09:46:50Z</dcterms:created>
  <dcterms:modified xsi:type="dcterms:W3CDTF">2025-03-12T14:48:09Z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0x010100FAC8E709EF7CBC439EED011758BB924D</vt:lpwstr>
  </property>
</Properties>
</file>